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.xml" ContentType="application/vnd.openxmlformats-officedocument.spreadsheetml.table+xml"/>
  <Override PartName="/xl/worksheets/sheet33.xml" ContentType="application/vnd.openxmlformats-officedocument.spreadsheetml.worksheet+xml"/>
  <Override PartName="/xl/tables/table3.xml" ContentType="application/vnd.openxmlformats-officedocument.spreadsheetml.table+xml"/>
  <Override PartName="/xl/worksheets/sheet34.xml" ContentType="application/vnd.openxmlformats-officedocument.spreadsheetml.worksheet+xml"/>
  <Override PartName="/xl/tables/table4.xml" ContentType="application/vnd.openxmlformats-officedocument.spreadsheetml.table+xml"/>
  <Override PartName="/xl/worksheets/sheet35.xml" ContentType="application/vnd.openxmlformats-officedocument.spreadsheetml.worksheet+xml"/>
  <Override PartName="/xl/tables/table5.xml" ContentType="application/vnd.openxmlformats-officedocument.spreadsheetml.table+xml"/>
  <Override PartName="/xl/worksheets/sheet36.xml" ContentType="application/vnd.openxmlformats-officedocument.spreadsheetml.worksheet+xml"/>
  <Override PartName="/xl/tables/table6.xml" ContentType="application/vnd.openxmlformats-officedocument.spreadsheetml.table+xml"/>
  <Override PartName="/xl/worksheets/sheet37.xml" ContentType="application/vnd.openxmlformats-officedocument.spreadsheetml.worksheet+xml"/>
  <Override PartName="/xl/tables/table7.xml" ContentType="application/vnd.openxmlformats-officedocument.spreadsheetml.table+xml"/>
  <Override PartName="/xl/worksheets/sheet38.xml" ContentType="application/vnd.openxmlformats-officedocument.spreadsheetml.worksheet+xml"/>
  <Override PartName="/xl/tables/table8.xml" ContentType="application/vnd.openxmlformats-officedocument.spreadsheetml.table+xml"/>
  <Override PartName="/xl/worksheets/sheet39.xml" ContentType="application/vnd.openxmlformats-officedocument.spreadsheetml.worksheet+xml"/>
  <Override PartName="/xl/tables/table9.xml" ContentType="application/vnd.openxmlformats-officedocument.spreadsheetml.table+xml"/>
  <Override PartName="/xl/worksheets/sheet40.xml" ContentType="application/vnd.openxmlformats-officedocument.spreadsheetml.worksheet+xml"/>
  <Override PartName="/xl/tables/table10.xml" ContentType="application/vnd.openxmlformats-officedocument.spreadsheetml.table+xml"/>
  <Override PartName="/xl/worksheets/sheet41.xml" ContentType="application/vnd.openxmlformats-officedocument.spreadsheetml.worksheet+xml"/>
  <Override PartName="/xl/tables/table11.xml" ContentType="application/vnd.openxmlformats-officedocument.spreadsheetml.table+xml"/>
  <Override PartName="/xl/worksheets/sheet42.xml" ContentType="application/vnd.openxmlformats-officedocument.spreadsheetml.worksheet+xml"/>
  <Override PartName="/xl/tables/table12.xml" ContentType="application/vnd.openxmlformats-officedocument.spreadsheetml.table+xml"/>
  <Override PartName="/xl/worksheets/sheet43.xml" ContentType="application/vnd.openxmlformats-officedocument.spreadsheetml.worksheet+xml"/>
  <Override PartName="/xl/tables/table13.xml" ContentType="application/vnd.openxmlformats-officedocument.spreadsheetml.table+xml"/>
  <Override PartName="/xl/worksheets/sheet44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45.xml" ContentType="application/vnd.openxmlformats-officedocument.spreadsheetml.worksheet+xml"/>
  <Override PartName="/xl/tables/table16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ables/table17.xml" ContentType="application/vnd.openxmlformats-officedocument.spreadsheetml.table+xml"/>
  <Override PartName="/xl/worksheets/sheet49.xml" ContentType="application/vnd.openxmlformats-officedocument.spreadsheetml.worksheet+xml"/>
  <Override PartName="/xl/tables/table18.xml" ContentType="application/vnd.openxmlformats-officedocument.spreadsheetml.table+xml"/>
  <Override PartName="/xl/worksheets/sheet50.xml" ContentType="application/vnd.openxmlformats-officedocument.spreadsheetml.worksheet+xml"/>
  <Override PartName="/xl/tables/table19.xml" ContentType="application/vnd.openxmlformats-officedocument.spreadsheetml.table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3" autoFilterDateGrouping="1"/>
  </bookViews>
  <sheets>
    <sheet xmlns:r="http://schemas.openxmlformats.org/officeDocument/2006/relationships" name="Magaza_Adres" sheetId="1" state="visible" r:id="rId1"/>
    <sheet xmlns:r="http://schemas.openxmlformats.org/officeDocument/2006/relationships" name="Fact_Norm" sheetId="2" state="visible" r:id="rId2"/>
    <sheet xmlns:r="http://schemas.openxmlformats.org/officeDocument/2006/relationships" name="Fact_Mevcut" sheetId="3" state="visible" r:id="rId3"/>
    <sheet xmlns:r="http://schemas.openxmlformats.org/officeDocument/2006/relationships" name="Dim_Unvan" sheetId="4" state="visible" r:id="rId4"/>
    <sheet xmlns:r="http://schemas.openxmlformats.org/officeDocument/2006/relationships" name="Dim_Magaza" sheetId="5" state="visible" r:id="rId5"/>
    <sheet xmlns:r="http://schemas.openxmlformats.org/officeDocument/2006/relationships" name="Dim_Tarih" sheetId="6" state="visible" r:id="rId6"/>
    <sheet xmlns:r="http://schemas.openxmlformats.org/officeDocument/2006/relationships" name="Çarpanlar" sheetId="7" state="visible" r:id="rId7"/>
    <sheet xmlns:r="http://schemas.openxmlformats.org/officeDocument/2006/relationships" name="Girdiler" sheetId="8" state="visible" r:id="rId8"/>
    <sheet xmlns:r="http://schemas.openxmlformats.org/officeDocument/2006/relationships" name="Mağaza Özellikleri" sheetId="9" state="visible" r:id="rId9"/>
    <sheet xmlns:r="http://schemas.openxmlformats.org/officeDocument/2006/relationships" name="Departman Matrisi" sheetId="10" state="visible" r:id="rId10"/>
    <sheet xmlns:r="http://schemas.openxmlformats.org/officeDocument/2006/relationships" name="Günlük Operasyon" sheetId="11" state="visible" r:id="rId11"/>
    <sheet xmlns:r="http://schemas.openxmlformats.org/officeDocument/2006/relationships" name="Saatlik Yoğunluk" sheetId="12" state="visible" r:id="rId12"/>
    <sheet xmlns:r="http://schemas.openxmlformats.org/officeDocument/2006/relationships" name="Kasa Kullanımı" sheetId="13" state="visible" r:id="rId13"/>
    <sheet xmlns:r="http://schemas.openxmlformats.org/officeDocument/2006/relationships" name="Online Sipariş" sheetId="14" state="visible" r:id="rId14"/>
    <sheet xmlns:r="http://schemas.openxmlformats.org/officeDocument/2006/relationships" name="Parametreler" sheetId="15" state="visible" r:id="rId15"/>
    <sheet xmlns:r="http://schemas.openxmlformats.org/officeDocument/2006/relationships" name="Mal Kabul" sheetId="16" state="visible" r:id="rId16"/>
    <sheet xmlns:r="http://schemas.openxmlformats.org/officeDocument/2006/relationships" name="Sevkiyat" sheetId="17" state="visible" r:id="rId17"/>
    <sheet xmlns:r="http://schemas.openxmlformats.org/officeDocument/2006/relationships" name="Fire ve İade" sheetId="18" state="visible" r:id="rId18"/>
    <sheet xmlns:r="http://schemas.openxmlformats.org/officeDocument/2006/relationships" name="Dim_CikisNedeni" sheetId="19" state="visible" r:id="rId19"/>
    <sheet xmlns:r="http://schemas.openxmlformats.org/officeDocument/2006/relationships" name="Müşteri Şikayetleri" sheetId="20" state="visible" r:id="rId20"/>
    <sheet xmlns:r="http://schemas.openxmlformats.org/officeDocument/2006/relationships" name="Fazla Mesai" sheetId="21" state="visible" r:id="rId21"/>
    <sheet xmlns:r="http://schemas.openxmlformats.org/officeDocument/2006/relationships" name="Devamsızlık" sheetId="22" state="visible" r:id="rId22"/>
    <sheet xmlns:r="http://schemas.openxmlformats.org/officeDocument/2006/relationships" name="Eğitim" sheetId="23" state="visible" r:id="rId23"/>
    <sheet xmlns:r="http://schemas.openxmlformats.org/officeDocument/2006/relationships" name="İzin" sheetId="24" state="visible" r:id="rId24"/>
    <sheet xmlns:r="http://schemas.openxmlformats.org/officeDocument/2006/relationships" name="Performans" sheetId="25" state="visible" r:id="rId25"/>
    <sheet xmlns:r="http://schemas.openxmlformats.org/officeDocument/2006/relationships" name="Personel Maliyeti" sheetId="26" state="visible" r:id="rId26"/>
    <sheet xmlns:r="http://schemas.openxmlformats.org/officeDocument/2006/relationships" name="Devir Riski" sheetId="27" state="visible" r:id="rId27"/>
    <sheet xmlns:r="http://schemas.openxmlformats.org/officeDocument/2006/relationships" name="Aylık Operasyon KPI" sheetId="28" state="visible" r:id="rId28"/>
    <sheet xmlns:r="http://schemas.openxmlformats.org/officeDocument/2006/relationships" name="İş Yükü Endeksi" sheetId="29" state="visible" r:id="rId29"/>
    <sheet xmlns:r="http://schemas.openxmlformats.org/officeDocument/2006/relationships" name="REFERENTIAL_CONTROL" sheetId="30" state="visible" r:id="rId30"/>
    <sheet xmlns:r="http://schemas.openxmlformats.org/officeDocument/2006/relationships" name="STAR_SCHEMA_REHBER" sheetId="31" state="visible" r:id="rId31"/>
    <sheet xmlns:r="http://schemas.openxmlformats.org/officeDocument/2006/relationships" name="KULLANIM_REHBERI" sheetId="32" state="visible" r:id="rId32"/>
    <sheet xmlns:r="http://schemas.openxmlformats.org/officeDocument/2006/relationships" name="Standart_Sure_Kutuphanesi" sheetId="33" state="visible" r:id="rId33"/>
    <sheet xmlns:r="http://schemas.openxmlformats.org/officeDocument/2006/relationships" name="Kapasite_Parametreleri" sheetId="34" state="visible" r:id="rId34"/>
    <sheet xmlns:r="http://schemas.openxmlformats.org/officeDocument/2006/relationships" name="Gunluk_Aktivite_Hacmi" sheetId="35" state="visible" r:id="rId35"/>
    <sheet xmlns:r="http://schemas.openxmlformats.org/officeDocument/2006/relationships" name="Kalibrasyon" sheetId="36" state="visible" r:id="rId36"/>
    <sheet xmlns:r="http://schemas.openxmlformats.org/officeDocument/2006/relationships" name="Minimum_Kadro_Kurallari" sheetId="37" state="visible" r:id="rId37"/>
    <sheet xmlns:r="http://schemas.openxmlformats.org/officeDocument/2006/relationships" name="Vardiya_Pik_Saat" sheetId="38" state="visible" r:id="rId38"/>
    <sheet xmlns:r="http://schemas.openxmlformats.org/officeDocument/2006/relationships" name="AI_Norm_Sonuclari" sheetId="39" state="visible" r:id="rId39"/>
    <sheet xmlns:r="http://schemas.openxmlformats.org/officeDocument/2006/relationships" name="Rapor_Parametreleri" sheetId="40" state="visible" r:id="rId40"/>
    <sheet xmlns:r="http://schemas.openxmlformats.org/officeDocument/2006/relationships" name="Veri_Kalitesi_Log" sheetId="41" state="visible" r:id="rId41"/>
    <sheet xmlns:r="http://schemas.openxmlformats.org/officeDocument/2006/relationships" name="Senaryo_Parametreleri" sheetId="42" state="visible" r:id="rId42"/>
    <sheet xmlns:r="http://schemas.openxmlformats.org/officeDocument/2006/relationships" name="Transfer_Kisitlari" sheetId="43" state="visible" r:id="rId43"/>
    <sheet xmlns:r="http://schemas.openxmlformats.org/officeDocument/2006/relationships" name="Tahmin_Parametreleri" sheetId="44" state="visible" r:id="rId44"/>
    <sheet xmlns:r="http://schemas.openxmlformats.org/officeDocument/2006/relationships" name="Maliyet_Parametreleri" sheetId="45" state="visible" r:id="rId45"/>
    <sheet xmlns:r="http://schemas.openxmlformats.org/officeDocument/2006/relationships" name="Mail_Listesi" sheetId="46" state="visible" r:id="rId46"/>
    <sheet xmlns:r="http://schemas.openxmlformats.org/officeDocument/2006/relationships" name="Transfer_Talepleri" sheetId="47" state="visible" r:id="rId47"/>
    <sheet xmlns:r="http://schemas.openxmlformats.org/officeDocument/2006/relationships" name="Sube_Mail_Listesi" sheetId="48" state="visible" r:id="rId48"/>
    <sheet xmlns:r="http://schemas.openxmlformats.org/officeDocument/2006/relationships" name="Kurumsal_Eposta_Rehberi" sheetId="49" state="visible" r:id="rId49"/>
    <sheet xmlns:r="http://schemas.openxmlformats.org/officeDocument/2006/relationships" name="Personel_Adresleri" sheetId="50" state="visible" r:id="rId50"/>
    <sheet xmlns:r="http://schemas.openxmlformats.org/officeDocument/2006/relationships" name="Ev_Sube_Rota_Ozeti" sheetId="51" state="visible" r:id="rId51"/>
    <sheet xmlns:r="http://schemas.openxmlformats.org/officeDocument/2006/relationships" name="Norm_Bazli_Transfer_Rotalari" sheetId="52" state="visible" r:id="rId52"/>
    <sheet xmlns:r="http://schemas.openxmlformats.org/officeDocument/2006/relationships" name="Personel_Performans_Endeksi" sheetId="53" state="visible" r:id="rId53"/>
    <sheet xmlns:r="http://schemas.openxmlformats.org/officeDocument/2006/relationships" name="Performans_Endeksi_Kriterleri" sheetId="54" state="visible" r:id="rId54"/>
    <sheet xmlns:r="http://schemas.openxmlformats.org/officeDocument/2006/relationships" name="Tahmin_Dogruluk_Testi" sheetId="55" state="visible" r:id="rId55"/>
    <sheet xmlns:r="http://schemas.openxmlformats.org/officeDocument/2006/relationships" name="Verimlilik_Operasyon_Tahmini" sheetId="56" state="visible" r:id="rId56"/>
    <sheet xmlns:r="http://schemas.openxmlformats.org/officeDocument/2006/relationships" name="Istatistiksel_Model_Testi" sheetId="57" state="visible" r:id="rId57"/>
    <sheet xmlns:r="http://schemas.openxmlformats.org/officeDocument/2006/relationships" name="Norm_Durumu" sheetId="58" state="visible" r:id="rId58"/>
    <sheet xmlns:r="http://schemas.openxmlformats.org/officeDocument/2006/relationships" name="Oncelikli_Transfer_Listesi" sheetId="59" state="visible" r:id="rId59"/>
    <sheet xmlns:r="http://schemas.openxmlformats.org/officeDocument/2006/relationships" name="Magaza_KPI_Skor_Karti" sheetId="60" state="visible" r:id="rId60"/>
    <sheet xmlns:r="http://schemas.openxmlformats.org/officeDocument/2006/relationships" name="Isgucu_Tahmin_Parametreleri" sheetId="61" state="visible" r:id="rId61"/>
    <sheet xmlns:r="http://schemas.openxmlformats.org/officeDocument/2006/relationships" name="Tahmin_Takvimi" sheetId="62" state="visible" r:id="rId62"/>
    <sheet xmlns:r="http://schemas.openxmlformats.org/officeDocument/2006/relationships" name="00_AI_SIZ_GIRIS_REHBERI" sheetId="63" state="visible" r:id="rId63"/>
    <sheet xmlns:r="http://schemas.openxmlformats.org/officeDocument/2006/relationships" name="00_TUM_SAYFALAR_REHBERI" sheetId="64" state="visible" r:id="rId64"/>
  </sheets>
  <definedNames>
    <definedName name="_xlnm._FilterDatabase" localSheetId="2" hidden="1">'Fact_Mevcut'!$A$1:$Q$602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0.000000"/>
    <numFmt numFmtId="165" formatCode="dd\.mm\.yyyy"/>
    <numFmt numFmtId="166" formatCode="0.0"/>
    <numFmt numFmtId="167" formatCode="yyyy\-mm\-dd"/>
    <numFmt numFmtId="168" formatCode="#,##0.00&quot; ₺&quot;"/>
    <numFmt numFmtId="169" formatCode="yyyy\-mm\-dd\ h:mm:ss"/>
    <numFmt numFmtId="170" formatCode="0&quot; dk&quot;"/>
    <numFmt numFmtId="171" formatCode="0.0&quot; km&quot;"/>
  </numFmts>
  <fonts count="19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0"/>
      <sz val="11"/>
    </font>
    <font>
      <name val="Arial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Calibri"/>
      <charset val="1"/>
      <family val="0"/>
      <b val="1"/>
      <sz val="9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theme="1"/>
      <sz val="9"/>
    </font>
    <font>
      <name val="Calibri"/>
      <charset val="1"/>
      <family val="0"/>
      <color theme="1"/>
      <sz val="11"/>
    </font>
    <font>
      <name val="Calibri"/>
      <charset val="1"/>
      <family val="0"/>
      <color theme="0"/>
      <sz val="11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0"/>
      <b val="1"/>
      <color rgb="FFFFFFFF"/>
      <sz val="16"/>
    </font>
  </fonts>
  <fills count="18">
    <fill>
      <patternFill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1F4E78"/>
        <bgColor rgb="FF203864"/>
      </patternFill>
    </fill>
    <fill>
      <patternFill patternType="solid">
        <fgColor rgb="FFF4CCCC"/>
        <bgColor rgb="FFFFC7CE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FFF00"/>
        <bgColor rgb="FFFFC000"/>
      </patternFill>
    </fill>
    <fill>
      <patternFill patternType="solid">
        <fgColor rgb="FF17365D"/>
        <bgColor rgb="FF203864"/>
      </patternFill>
    </fill>
    <fill>
      <patternFill patternType="solid">
        <fgColor theme="4" tint="0.3998"/>
        <bgColor rgb="FF00B0F0"/>
      </patternFill>
    </fill>
    <fill>
      <patternFill patternType="solid">
        <fgColor theme="2"/>
        <bgColor rgb="FFD9E2F3"/>
      </patternFill>
    </fill>
    <fill>
      <patternFill patternType="solid">
        <fgColor rgb="FF00B0F0"/>
        <bgColor rgb="FF45B1E1"/>
      </patternFill>
    </fill>
    <fill>
      <patternFill patternType="solid">
        <fgColor rgb="FFC00000"/>
        <bgColor rgb="FF9C0006"/>
      </patternFill>
    </fill>
    <fill>
      <patternFill patternType="solid">
        <fgColor rgb="FF0F172A"/>
        <bgColor rgb="FF000000"/>
      </patternFill>
    </fill>
    <fill>
      <patternFill patternType="solid">
        <fgColor rgb="FF0B6E75"/>
        <bgColor rgb="FF008080"/>
      </patternFill>
    </fill>
    <fill>
      <patternFill patternType="solid">
        <fgColor rgb="FFFCE4E4"/>
        <bgColor rgb="FFFCE4D6"/>
      </patternFill>
    </fill>
    <fill>
      <patternFill patternType="solid">
        <fgColor rgb="FF203864"/>
        <bgColor rgb="FF17365D"/>
      </patternFill>
    </fill>
    <fill>
      <patternFill patternType="solid">
        <fgColor rgb="FFFCE4D6"/>
        <bgColor rgb="FFFCE5CD"/>
      </patternFill>
    </fill>
  </fills>
  <borders count="2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/>
      <right style="thin"/>
      <top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2CE"/>
      </left>
      <right style="thin">
        <color rgb="FFB7C2CE"/>
      </right>
      <top style="thin">
        <color rgb="FFB7C2CE"/>
      </top>
      <bottom style="thin">
        <color rgb="FFB7C2CE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21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8" fillId="4" borderId="5" applyAlignment="1" pivotButton="0" quotePrefix="0" xfId="0">
      <alignment horizontal="left" vertical="center"/>
    </xf>
    <xf numFmtId="0" fontId="10" fillId="4" borderId="5" applyAlignment="1" pivotButton="0" quotePrefix="0" xfId="0">
      <alignment horizontal="left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3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general" vertical="bottom"/>
    </xf>
    <xf numFmtId="0" fontId="7" fillId="6" borderId="2" applyAlignment="1" pivotButton="0" quotePrefix="0" xfId="0">
      <alignment horizontal="left" vertical="center" wrapText="1"/>
    </xf>
    <xf numFmtId="3" fontId="7" fillId="6" borderId="2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3" fontId="7" fillId="6" borderId="6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general" vertical="bottom"/>
    </xf>
    <xf numFmtId="0" fontId="13" fillId="8" borderId="2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165" fontId="7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166" fontId="7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 wrapText="1"/>
    </xf>
    <xf numFmtId="0" fontId="0" fillId="4" borderId="0" applyAlignment="1" pivotButton="0" quotePrefix="0" xfId="0">
      <alignment horizontal="general" vertical="bottom" wrapText="1"/>
    </xf>
    <xf numFmtId="0" fontId="0" fillId="6" borderId="0" applyAlignment="1" pivotButton="0" quotePrefix="0" xfId="0">
      <alignment horizontal="general" vertical="bottom" wrapText="1"/>
    </xf>
    <xf numFmtId="0" fontId="7" fillId="6" borderId="6" applyAlignment="1" pivotButton="0" quotePrefix="0" xfId="0">
      <alignment horizontal="left" vertical="center" wrapText="1"/>
    </xf>
    <xf numFmtId="165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5" fillId="12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bottom"/>
    </xf>
    <xf numFmtId="0" fontId="6" fillId="3" borderId="7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general" vertical="top" wrapText="1"/>
    </xf>
    <xf numFmtId="2" fontId="0" fillId="4" borderId="7" applyAlignment="1" pivotButton="0" quotePrefix="0" xfId="0">
      <alignment horizontal="general" vertical="top" wrapText="1"/>
    </xf>
    <xf numFmtId="167" fontId="0" fillId="4" borderId="7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general" vertical="center" wrapText="1"/>
    </xf>
    <xf numFmtId="0" fontId="6" fillId="12" borderId="7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general" vertical="top" wrapText="1"/>
    </xf>
    <xf numFmtId="2" fontId="0" fillId="6" borderId="7" applyAlignment="1" pivotButton="0" quotePrefix="0" xfId="0">
      <alignment horizontal="general" vertical="top" wrapText="1"/>
    </xf>
    <xf numFmtId="0" fontId="6" fillId="12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9" fontId="0" fillId="4" borderId="0" applyAlignment="1" pivotButton="0" quotePrefix="0" xfId="0">
      <alignment horizontal="general" vertical="bottom"/>
    </xf>
    <xf numFmtId="2" fontId="0" fillId="6" borderId="0" applyAlignment="1" pivotButton="0" quotePrefix="0" xfId="0">
      <alignment horizontal="general" vertical="bottom"/>
    </xf>
    <xf numFmtId="1" fontId="0" fillId="6" borderId="0" applyAlignment="1" pivotButton="0" quotePrefix="0" xfId="0">
      <alignment horizontal="general" vertical="bottom"/>
    </xf>
    <xf numFmtId="9" fontId="0" fillId="6" borderId="0" applyAlignment="1" pivotButton="0" quotePrefix="0" xfId="0">
      <alignment horizontal="general" vertical="bottom"/>
    </xf>
    <xf numFmtId="168" fontId="0" fillId="6" borderId="0" applyAlignment="1" pivotButton="0" quotePrefix="0" xfId="0">
      <alignment horizontal="general" vertical="bottom"/>
    </xf>
    <xf numFmtId="165" fontId="0" fillId="6" borderId="0" applyAlignment="1" pivotButton="0" quotePrefix="0" xfId="0">
      <alignment horizontal="general" vertical="bottom"/>
    </xf>
    <xf numFmtId="169" fontId="0" fillId="6" borderId="0" applyAlignment="1" pivotButton="0" quotePrefix="0" xfId="0">
      <alignment horizontal="general" vertical="bottom"/>
    </xf>
    <xf numFmtId="170" fontId="0" fillId="4" borderId="0" applyAlignment="1" pivotButton="0" quotePrefix="0" xfId="0">
      <alignment horizontal="general" vertical="bottom"/>
    </xf>
    <xf numFmtId="171" fontId="0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 wrapText="1"/>
    </xf>
    <xf numFmtId="168" fontId="0" fillId="4" borderId="0" applyAlignment="1" pivotButton="0" quotePrefix="0" xfId="0">
      <alignment horizontal="general" vertical="bottom"/>
    </xf>
    <xf numFmtId="0" fontId="6" fillId="3" borderId="8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general" vertical="top" wrapText="1"/>
    </xf>
    <xf numFmtId="0" fontId="6" fillId="12" borderId="8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center"/>
    </xf>
    <xf numFmtId="0" fontId="0" fillId="4" borderId="11" applyAlignment="1" pivotButton="0" quotePrefix="0" xfId="0">
      <alignment horizontal="general" vertical="center"/>
    </xf>
    <xf numFmtId="0" fontId="0" fillId="4" borderId="11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0" fillId="4" borderId="7" applyAlignment="1" pivotButton="0" quotePrefix="0" xfId="0">
      <alignment horizontal="general" vertical="center"/>
    </xf>
    <xf numFmtId="0" fontId="0" fillId="4" borderId="7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general" vertical="center"/>
    </xf>
    <xf numFmtId="0" fontId="0" fillId="4" borderId="16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0" fillId="4" borderId="10" applyAlignment="1" pivotButton="0" quotePrefix="0" xfId="0">
      <alignment horizontal="general" vertical="center"/>
    </xf>
    <xf numFmtId="0" fontId="0" fillId="4" borderId="13" applyAlignment="1" pivotButton="0" quotePrefix="0" xfId="0">
      <alignment horizontal="general" vertical="center"/>
    </xf>
    <xf numFmtId="0" fontId="0" fillId="4" borderId="15" applyAlignment="1" pivotButton="0" quotePrefix="0" xfId="0">
      <alignment horizontal="general" vertical="center"/>
    </xf>
    <xf numFmtId="0" fontId="0" fillId="4" borderId="18" applyAlignment="1" pivotButton="0" quotePrefix="0" xfId="0">
      <alignment horizontal="general" vertical="top" wrapText="1"/>
    </xf>
    <xf numFmtId="164" fontId="0" fillId="4" borderId="18" applyAlignment="1" pivotButton="0" quotePrefix="0" xfId="0">
      <alignment horizontal="general" vertical="top" wrapText="1"/>
    </xf>
    <xf numFmtId="1" fontId="0" fillId="4" borderId="18" applyAlignment="1" pivotButton="0" quotePrefix="0" xfId="0">
      <alignment horizontal="general" vertical="top" wrapText="1"/>
    </xf>
    <xf numFmtId="0" fontId="0" fillId="4" borderId="18" applyAlignment="1" pivotButton="0" quotePrefix="0" xfId="0">
      <alignment horizontal="general" vertical="top" wrapText="1"/>
    </xf>
    <xf numFmtId="167" fontId="0" fillId="4" borderId="18" applyAlignment="1" pivotButton="0" quotePrefix="0" xfId="0">
      <alignment horizontal="general" vertical="top" wrapText="1"/>
    </xf>
    <xf numFmtId="0" fontId="0" fillId="4" borderId="19" applyAlignment="1" pivotButton="0" quotePrefix="0" xfId="0">
      <alignment horizontal="general" vertical="top" wrapText="1"/>
    </xf>
    <xf numFmtId="0" fontId="0" fillId="4" borderId="20" applyAlignment="1" pivotButton="0" quotePrefix="0" xfId="0">
      <alignment horizontal="general" vertical="top" wrapText="1"/>
    </xf>
    <xf numFmtId="164" fontId="0" fillId="4" borderId="20" applyAlignment="1" pivotButton="0" quotePrefix="0" xfId="0">
      <alignment horizontal="general" vertical="top" wrapText="1"/>
    </xf>
    <xf numFmtId="1" fontId="0" fillId="4" borderId="20" applyAlignment="1" pivotButton="0" quotePrefix="0" xfId="0">
      <alignment horizontal="general" vertical="top" wrapText="1"/>
    </xf>
    <xf numFmtId="0" fontId="0" fillId="4" borderId="20" applyAlignment="1" pivotButton="0" quotePrefix="0" xfId="0">
      <alignment horizontal="general" vertical="top" wrapText="1"/>
    </xf>
    <xf numFmtId="167" fontId="0" fillId="4" borderId="20" applyAlignment="1" pivotButton="0" quotePrefix="0" xfId="0">
      <alignment horizontal="general" vertical="top" wrapText="1"/>
    </xf>
    <xf numFmtId="0" fontId="0" fillId="4" borderId="2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1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bottom"/>
    </xf>
    <xf numFmtId="0" fontId="6" fillId="4" borderId="0" applyAlignment="1" pivotButton="0" quotePrefix="0" xfId="0">
      <alignment horizontal="general" vertical="bottom"/>
    </xf>
    <xf numFmtId="0" fontId="6" fillId="16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bottom"/>
    </xf>
    <xf numFmtId="0" fontId="7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bottom"/>
    </xf>
    <xf numFmtId="0" fontId="8" fillId="4" borderId="5" applyAlignment="1" pivotButton="0" quotePrefix="0" xfId="0">
      <alignment horizontal="left" vertical="center"/>
    </xf>
    <xf numFmtId="0" fontId="10" fillId="4" borderId="5" applyAlignment="1" pivotButton="0" quotePrefix="0" xfId="0">
      <alignment horizontal="left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5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3" fontId="7" fillId="6" borderId="2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3" fontId="7" fillId="6" borderId="6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general" vertical="bottom"/>
    </xf>
    <xf numFmtId="0" fontId="13" fillId="8" borderId="2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165" fontId="7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166" fontId="7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 wrapText="1"/>
    </xf>
    <xf numFmtId="0" fontId="0" fillId="4" borderId="0" applyAlignment="1" pivotButton="0" quotePrefix="0" xfId="0">
      <alignment horizontal="general" vertical="bottom" wrapText="1"/>
    </xf>
    <xf numFmtId="0" fontId="0" fillId="6" borderId="0" applyAlignment="1" pivotButton="0" quotePrefix="0" xfId="0">
      <alignment horizontal="general" vertical="bottom" wrapText="1"/>
    </xf>
    <xf numFmtId="0" fontId="7" fillId="6" borderId="6" applyAlignment="1" pivotButton="0" quotePrefix="0" xfId="0">
      <alignment horizontal="left" vertical="center" wrapText="1"/>
    </xf>
    <xf numFmtId="165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5" fillId="12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bottom"/>
    </xf>
    <xf numFmtId="0" fontId="6" fillId="3" borderId="7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general" vertical="top" wrapText="1"/>
    </xf>
    <xf numFmtId="2" fontId="0" fillId="4" borderId="7" applyAlignment="1" pivotButton="0" quotePrefix="0" xfId="0">
      <alignment horizontal="general" vertical="top" wrapText="1"/>
    </xf>
    <xf numFmtId="167" fontId="0" fillId="4" borderId="7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general" vertical="center" wrapText="1"/>
    </xf>
    <xf numFmtId="0" fontId="6" fillId="12" borderId="7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general" vertical="top" wrapText="1"/>
    </xf>
    <xf numFmtId="2" fontId="0" fillId="6" borderId="7" applyAlignment="1" pivotButton="0" quotePrefix="0" xfId="0">
      <alignment horizontal="general" vertical="top" wrapText="1"/>
    </xf>
    <xf numFmtId="0" fontId="6" fillId="12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left" vertical="center" wrapText="1"/>
    </xf>
    <xf numFmtId="2" fontId="0" fillId="4" borderId="0" applyAlignment="1" pivotButton="0" quotePrefix="0" xfId="0">
      <alignment horizontal="general" vertical="bottom"/>
    </xf>
    <xf numFmtId="9" fontId="0" fillId="4" borderId="0" applyAlignment="1" pivotButton="0" quotePrefix="0" xfId="0">
      <alignment horizontal="general" vertical="bottom"/>
    </xf>
    <xf numFmtId="2" fontId="0" fillId="6" borderId="0" applyAlignment="1" pivotButton="0" quotePrefix="0" xfId="0">
      <alignment horizontal="general" vertical="bottom"/>
    </xf>
    <xf numFmtId="1" fontId="0" fillId="6" borderId="0" applyAlignment="1" pivotButton="0" quotePrefix="0" xfId="0">
      <alignment horizontal="general" vertical="bottom"/>
    </xf>
    <xf numFmtId="9" fontId="0" fillId="6" borderId="0" applyAlignment="1" pivotButton="0" quotePrefix="0" xfId="0">
      <alignment horizontal="general" vertical="bottom"/>
    </xf>
    <xf numFmtId="168" fontId="0" fillId="6" borderId="0" applyAlignment="1" pivotButton="0" quotePrefix="0" xfId="0">
      <alignment horizontal="general" vertical="bottom"/>
    </xf>
    <xf numFmtId="165" fontId="0" fillId="6" borderId="0" applyAlignment="1" pivotButton="0" quotePrefix="0" xfId="0">
      <alignment horizontal="general" vertical="bottom"/>
    </xf>
    <xf numFmtId="169" fontId="0" fillId="6" borderId="0" applyAlignment="1" pivotButton="0" quotePrefix="0" xfId="0">
      <alignment horizontal="general" vertical="bottom"/>
    </xf>
    <xf numFmtId="170" fontId="0" fillId="4" borderId="0" applyAlignment="1" pivotButton="0" quotePrefix="0" xfId="0">
      <alignment horizontal="general" vertical="bottom"/>
    </xf>
    <xf numFmtId="171" fontId="0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 wrapText="1"/>
    </xf>
    <xf numFmtId="168" fontId="0" fillId="4" borderId="0" applyAlignment="1" pivotButton="0" quotePrefix="0" xfId="0">
      <alignment horizontal="general" vertical="bottom"/>
    </xf>
    <xf numFmtId="0" fontId="6" fillId="3" borderId="8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general" vertical="top" wrapText="1"/>
    </xf>
    <xf numFmtId="0" fontId="6" fillId="12" borderId="8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center"/>
    </xf>
    <xf numFmtId="0" fontId="0" fillId="4" borderId="11" applyAlignment="1" pivotButton="0" quotePrefix="0" xfId="0">
      <alignment horizontal="general" vertical="center"/>
    </xf>
    <xf numFmtId="0" fontId="0" fillId="4" borderId="11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0" fillId="4" borderId="7" applyAlignment="1" pivotButton="0" quotePrefix="0" xfId="0">
      <alignment horizontal="general" vertical="center"/>
    </xf>
    <xf numFmtId="0" fontId="0" fillId="4" borderId="7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general" vertical="center"/>
    </xf>
    <xf numFmtId="0" fontId="0" fillId="4" borderId="16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0" fillId="4" borderId="10" applyAlignment="1" pivotButton="0" quotePrefix="0" xfId="0">
      <alignment horizontal="general" vertical="center"/>
    </xf>
    <xf numFmtId="0" fontId="0" fillId="4" borderId="13" applyAlignment="1" pivotButton="0" quotePrefix="0" xfId="0">
      <alignment horizontal="general" vertical="center"/>
    </xf>
    <xf numFmtId="0" fontId="0" fillId="4" borderId="15" applyAlignment="1" pivotButton="0" quotePrefix="0" xfId="0">
      <alignment horizontal="general" vertical="center"/>
    </xf>
    <xf numFmtId="0" fontId="0" fillId="4" borderId="18" applyAlignment="1" pivotButton="0" quotePrefix="0" xfId="0">
      <alignment horizontal="general" vertical="top" wrapText="1"/>
    </xf>
    <xf numFmtId="164" fontId="0" fillId="4" borderId="18" applyAlignment="1" pivotButton="0" quotePrefix="0" xfId="0">
      <alignment horizontal="general" vertical="top" wrapText="1"/>
    </xf>
    <xf numFmtId="1" fontId="0" fillId="4" borderId="18" applyAlignment="1" pivotButton="0" quotePrefix="0" xfId="0">
      <alignment horizontal="general" vertical="top" wrapText="1"/>
    </xf>
    <xf numFmtId="167" fontId="0" fillId="4" borderId="18" applyAlignment="1" pivotButton="0" quotePrefix="0" xfId="0">
      <alignment horizontal="general" vertical="top" wrapText="1"/>
    </xf>
    <xf numFmtId="0" fontId="0" fillId="4" borderId="19" applyAlignment="1" pivotButton="0" quotePrefix="0" xfId="0">
      <alignment horizontal="general" vertical="top" wrapText="1"/>
    </xf>
    <xf numFmtId="0" fontId="0" fillId="4" borderId="20" applyAlignment="1" pivotButton="0" quotePrefix="0" xfId="0">
      <alignment horizontal="general" vertical="top" wrapText="1"/>
    </xf>
    <xf numFmtId="164" fontId="0" fillId="4" borderId="20" applyAlignment="1" pivotButton="0" quotePrefix="0" xfId="0">
      <alignment horizontal="general" vertical="top" wrapText="1"/>
    </xf>
    <xf numFmtId="1" fontId="0" fillId="4" borderId="20" applyAlignment="1" pivotButton="0" quotePrefix="0" xfId="0">
      <alignment horizontal="general" vertical="top" wrapText="1"/>
    </xf>
    <xf numFmtId="167" fontId="0" fillId="4" borderId="20" applyAlignment="1" pivotButton="0" quotePrefix="0" xfId="0">
      <alignment horizontal="general" vertical="top" wrapText="1"/>
    </xf>
    <xf numFmtId="0" fontId="0" fillId="4" borderId="2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1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bottom"/>
    </xf>
    <xf numFmtId="0" fontId="6" fillId="4" borderId="0" applyAlignment="1" pivotButton="0" quotePrefix="0" xfId="0">
      <alignment horizontal="general" vertical="bottom"/>
    </xf>
    <xf numFmtId="0" fontId="6" fillId="16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Köprü" xfId="6"/>
  </cellStyles>
  <dxfs count="17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F2CC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783F04"/>
      </font>
      <fill>
        <patternFill>
          <bgColor rgb="FFFCE5C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B6E75"/>
      <rgbColor rgb="FFB7C2CE"/>
      <rgbColor rgb="FF808080"/>
      <rgbColor rgb="FFD9E1F2"/>
      <rgbColor rgb="FF993366"/>
      <rgbColor rgb="FFFFF2CC"/>
      <rgbColor rgb="FFD9EAD3"/>
      <rgbColor rgb="FF660066"/>
      <rgbColor rgb="FFFCE4E4"/>
      <rgbColor rgb="FF0066CC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B0F0"/>
      <rgbColor rgb="FFD9E2F3"/>
      <rgbColor rgb="FFC6EFCE"/>
      <rgbColor rgb="FFFCE5CD"/>
      <rgbColor rgb="FF9FBAD0"/>
      <rgbColor rgb="FFFFC7CE"/>
      <rgbColor rgb="FFD9D9D9"/>
      <rgbColor rgb="FFF4CCCC"/>
      <rgbColor rgb="FF2E75B6"/>
      <rgbColor rgb="FF45B1E1"/>
      <rgbColor rgb="FFE8E8E8"/>
      <rgbColor rgb="FFFFC000"/>
      <rgbColor rgb="FFFF9900"/>
      <rgbColor rgb="FFFF6600"/>
      <rgbColor rgb="FF467886"/>
      <rgbColor rgb="FFA6A6A6"/>
      <rgbColor rgb="FF17365D"/>
      <rgbColor rgb="FF70AD47"/>
      <rgbColor rgb="FF0F172A"/>
      <rgbColor rgb="FF274E13"/>
      <rgbColor rgb="FF783F04"/>
      <rgbColor rgb="FF993366"/>
      <rgbColor rgb="FF1F4E78"/>
      <rgbColor rgb="FF20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ables/table1.xml><?xml version="1.0" encoding="utf-8"?>
<table xmlns="http://schemas.openxmlformats.org/spreadsheetml/2006/main" id="1" name="DimCikisNedeniTbl3" displayName="DimCikisNedeniTbl3" ref="A1:D31" headerRowCount="1" totalsRowCount="0" totalsRowShown="0">
  <tableColumns count="4">
    <tableColumn id="1" name="CikisNedeniID"/>
    <tableColumn id="2" name="CikisNedeni"/>
    <tableColumn id="3" name="CikisGrubu"/>
    <tableColumn id="4" name="AnalizKategorisi"/>
  </tableColumns>
</table>
</file>

<file path=xl/tables/table2.xml><?xml version="1.0" encoding="utf-8"?>
<table xmlns="http://schemas.openxmlformats.org/spreadsheetml/2006/main" id="2" name="TblKullanimRehberi" displayName="TblKullanimRehberi" ref="A3:F12" headerRowCount="1" totalsRowCount="0" totalsRowShown="0">
  <tableColumns count="6">
    <tableColumn id="1" name="Sayfa"/>
    <tableColumn id="2" name="Amaç"/>
    <tableColumn id="3" name="Kullanıcı Girişi"/>
    <tableColumn id="4" name="Dummy Durumu"/>
    <tableColumn id="5" name="Güncelleme Sıklığı"/>
    <tableColumn id="6" name="Not"/>
  </tableColumns>
</table>
</file>

<file path=xl/tables/table3.xml><?xml version="1.0" encoding="utf-8"?>
<table xmlns="http://schemas.openxmlformats.org/spreadsheetml/2006/main" id="3" name="TblStandartSure" displayName="TblStandartSure" ref="A1:L22" headerRowCount="1" totalsRowCount="0" totalsRowShown="0">
  <tableColumns count="12">
    <tableColumn id="1" name="AktiviteID"/>
    <tableColumn id="2" name="UnvanID"/>
    <tableColumn id="3" name="Unvan"/>
    <tableColumn id="4" name="Aktivite"/>
    <tableColumn id="5" name="Ölçü Birimi"/>
    <tableColumn id="6" name="İş Yükü Tipi"/>
    <tableColumn id="7" name="Frekans"/>
    <tableColumn id="8" name="Standart Süre (Dk)"/>
    <tableColumn id="9" name="Hazırlık Süresi (Dk)"/>
    <tableColumn id="10" name="Kaynak"/>
    <tableColumn id="11" name="Geçerlilik Başlangıcı"/>
    <tableColumn id="12" name="Aktif Mi"/>
  </tableColumns>
</table>
</file>

<file path=xl/tables/table4.xml><?xml version="1.0" encoding="utf-8"?>
<table xmlns="http://schemas.openxmlformats.org/spreadsheetml/2006/main" id="4" name="TblKapasite" displayName="TblKapasite" ref="A1:I10" headerRowCount="1" totalsRowCount="0" totalsRowShown="0">
  <tableColumns count="9">
    <tableColumn id="1" name="UnvanID"/>
    <tableColumn id="2" name="Unvan"/>
    <tableColumn id="3" name="Brüt Vardiya (Dk)"/>
    <tableColumn id="4" name="Mola (Dk)"/>
    <tableColumn id="5" name="Zorunlu Kayıp (Dk)"/>
    <tableColumn id="6" name="Verimlilik Oranı"/>
    <tableColumn id="7" name="Net Üretken Dakika"/>
    <tableColumn id="8" name="FTE Katsayısı"/>
    <tableColumn id="9" name="Veri Durumu"/>
  </tableColumns>
</table>
</file>

<file path=xl/tables/table5.xml><?xml version="1.0" encoding="utf-8"?>
<table xmlns="http://schemas.openxmlformats.org/spreadsheetml/2006/main" id="5" name="TblGunlukAktivite" displayName="TblGunlukAktivite" ref="A1:N1198" headerRowCount="1" totalsRowCount="0" totalsRowShown="0">
  <tableColumns count="14">
    <tableColumn id="1" name="Tarih"/>
    <tableColumn id="2" name="MağazaID"/>
    <tableColumn id="3" name="Mağaza"/>
    <tableColumn id="4" name="Bölge"/>
    <tableColumn id="5" name="UnvanID"/>
    <tableColumn id="6" name="Unvan"/>
    <tableColumn id="7" name="AktiviteID"/>
    <tableColumn id="8" name="Aktivite"/>
    <tableColumn id="9" name="Aktivite Miktarı"/>
    <tableColumn id="10" name="Standart Süre (Dk)"/>
    <tableColumn id="11" name="Kalibrasyon Katsayısı"/>
    <tableColumn id="12" name="İş Yükü (Dk)"/>
    <tableColumn id="13" name="Veri Kaynağı"/>
    <tableColumn id="14" name="Veri Durumu"/>
  </tableColumns>
</table>
</file>

<file path=xl/tables/table6.xml><?xml version="1.0" encoding="utf-8"?>
<table xmlns="http://schemas.openxmlformats.org/spreadsheetml/2006/main" id="6" name="TblKalibrasyon" displayName="TblKalibrasyon" ref="A1:M514" headerRowCount="1" totalsRowCount="0" totalsRowShown="0">
  <tableColumns count="13">
    <tableColumn id="1" name="MağazaID"/>
    <tableColumn id="2" name="Mağaza"/>
    <tableColumn id="3" name="Bölge"/>
    <tableColumn id="4" name="UnvanID"/>
    <tableColumn id="5" name="Unvan"/>
    <tableColumn id="6" name="Aktivite Kapsamı"/>
    <tableColumn id="7" name="Standart Süre"/>
    <tableColumn id="8" name="Gözlenen Süre"/>
    <tableColumn id="9" name="Kalibrasyon Katsayısı"/>
    <tableColumn id="10" name="Gözlem Sayısı"/>
    <tableColumn id="11" name="Güven Skoru"/>
    <tableColumn id="12" name="Onay Durumu"/>
    <tableColumn id="13" name="Veri Durumu"/>
  </tableColumns>
</table>
</file>

<file path=xl/tables/table7.xml><?xml version="1.0" encoding="utf-8"?>
<table xmlns="http://schemas.openxmlformats.org/spreadsheetml/2006/main" id="7" name="TblMinimumKadro" displayName="TblMinimumKadro" ref="A1:F10" headerRowCount="1" totalsRowCount="0" totalsRowShown="0">
  <tableColumns count="6">
    <tableColumn id="1" name="UnvanID"/>
    <tableColumn id="2" name="Unvan"/>
    <tableColumn id="3" name="Minimum Kişi"/>
    <tableColumn id="4" name="Gerekçe"/>
    <tableColumn id="5" name="Kural Türü"/>
    <tableColumn id="6" name="Aktif Mi"/>
  </tableColumns>
</table>
</file>

<file path=xl/tables/table8.xml><?xml version="1.0" encoding="utf-8"?>
<table xmlns="http://schemas.openxmlformats.org/spreadsheetml/2006/main" id="8" name="TblPikSaat" displayName="TblPikSaat" ref="A1:H58" headerRowCount="1" totalsRowCount="0" totalsRowShown="0">
  <tableColumns count="8">
    <tableColumn id="1" name="MağazaID"/>
    <tableColumn id="2" name="Mağaza"/>
    <tableColumn id="3" name="Bölge"/>
    <tableColumn id="4" name="Pik Saat Aralığı"/>
    <tableColumn id="5" name="Pik Hacim Payı"/>
    <tableColumn id="6" name="Pik Katsayısı"/>
    <tableColumn id="7" name="Veri Kaynağı"/>
    <tableColumn id="8" name="Durum"/>
  </tableColumns>
</table>
</file>

<file path=xl/tables/table9.xml><?xml version="1.0" encoding="utf-8"?>
<table xmlns="http://schemas.openxmlformats.org/spreadsheetml/2006/main" id="9" name="TblAINormSonuclari" displayName="TblAINormSonuclari" ref="A1:Q514" headerRowCount="1" totalsRowCount="0" totalsRowShown="0">
  <tableColumns count="17">
    <tableColumn id="1" name="MağazaID"/>
    <tableColumn id="2" name="Mağaza"/>
    <tableColumn id="3" name="Bölge"/>
    <tableColumn id="4" name="UnvanID"/>
    <tableColumn id="5" name="Unvan"/>
    <tableColumn id="6" name="Yönetim Normu"/>
    <tableColumn id="7" name="Aktif Mevcut"/>
    <tableColumn id="8" name="Toplam İş Yükü (Dk)"/>
    <tableColumn id="9" name="Net Üretken Dk"/>
    <tableColumn id="10" name="İş Yükü FTE"/>
    <tableColumn id="11" name="Minimum Kadro"/>
    <tableColumn id="12" name="Pik Katsayısı"/>
    <tableColumn id="13" name="AI Önerilen Norm"/>
    <tableColumn id="14" name="AI-Mevcut Fark"/>
    <tableColumn id="15" name="Kapasite Açığı/Fazlası (Dk)"/>
    <tableColumn id="16" name="Güven Skoru"/>
    <tableColumn id="17" name="Veri Durumu"/>
  </tableColumns>
</table>
</file>

<file path=xl/tables/table10.xml><?xml version="1.0" encoding="utf-8"?>
<table xmlns="http://schemas.openxmlformats.org/spreadsheetml/2006/main" id="10" name="TblRaporParametreleri" displayName="TblRaporParametreleri" ref="A1:C14" headerRowCount="1" totalsRowCount="0" totalsRowShown="0">
  <tableColumns count="3">
    <tableColumn id="1" name="Parametre"/>
    <tableColumn id="2" name="Değer"/>
    <tableColumn id="3" name="Veri Tipi"/>
  </tableColumns>
</table>
</file>

<file path=xl/tables/table11.xml><?xml version="1.0" encoding="utf-8"?>
<table xmlns="http://schemas.openxmlformats.org/spreadsheetml/2006/main" id="11" name="TblVeriKalitesi" displayName="TblVeriKalitesi" ref="A1:G6" headerRowCount="1" totalsRowCount="0" totalsRowShown="0">
  <tableColumns count="7">
    <tableColumn id="1" name="Kontrol Tarihi"/>
    <tableColumn id="2" name="Sayfa"/>
    <tableColumn id="3" name="Alan"/>
    <tableColumn id="4" name="Seviye"/>
    <tableColumn id="5" name="Bulgu"/>
    <tableColumn id="6" name="Önerilen Aksiyon"/>
    <tableColumn id="7" name="Durum"/>
  </tableColumns>
</table>
</file>

<file path=xl/tables/table12.xml><?xml version="1.0" encoding="utf-8"?>
<table xmlns="http://schemas.openxmlformats.org/spreadsheetml/2006/main" id="12" name="TblSenaryoParametreleriFull" displayName="TblSenaryoParametreleriFull" ref="A1:M514" headerRowCount="1" totalsRowCount="0" totalsRowShown="0">
  <tableColumns count="13">
    <tableColumn id="1" name="SenaryoID"/>
    <tableColumn id="2" name="MağazaID"/>
    <tableColumn id="3" name="Mağaza"/>
    <tableColumn id="4" name="Bölge"/>
    <tableColumn id="5" name="UnvanID"/>
    <tableColumn id="6" name="Unvan"/>
    <tableColumn id="7" name="Eklenecek/Azaltılacak Kişi"/>
    <tableColumn id="8" name="Beklenen Verimlilik Değişimi"/>
    <tableColumn id="9" name="Başlangıç Tarihi"/>
    <tableColumn id="10" name="Beklenen Kapasite Değişimi (Dk)"/>
    <tableColumn id="11" name="Senaryo Açıklaması"/>
    <tableColumn id="12" name="Durum"/>
    <tableColumn id="13" name="Veri Durumu"/>
  </tableColumns>
</table>
</file>

<file path=xl/tables/table13.xml><?xml version="1.0" encoding="utf-8"?>
<table xmlns="http://schemas.openxmlformats.org/spreadsheetml/2006/main" id="13" name="TblTransferKisitlariFull" displayName="TblTransferKisitlariFull" ref="A1:S514" headerRowCount="1" totalsRowCount="0" totalsRowShown="0">
  <tableColumns count="19">
    <tableColumn id="1" name="KuralID"/>
    <tableColumn id="2" name="Kaynak MağazaID"/>
    <tableColumn id="3" name="Kaynak Mağaza"/>
    <tableColumn id="4" name="Hedef MağazaID"/>
    <tableColumn id="5" name="Hedef Mağaza"/>
    <tableColumn id="6" name="UnvanID"/>
    <tableColumn id="7" name="Unvan"/>
    <tableColumn id="8" name="Maksimum Mesafe (Km)"/>
    <tableColumn id="9" name="Tahmini Mesafe (Km)"/>
    <tableColumn id="10" name="Vardiya Uyumu"/>
    <tableColumn id="11" name="Bölge Dışı Uygun"/>
    <tableColumn id="12" name="Çalışan Onayı"/>
    <tableColumn id="13" name="Kaynak Fazla"/>
    <tableColumn id="14" name="Hedef Açık"/>
    <tableColumn id="15" name="Transfer Sonrası Kaynak"/>
    <tableColumn id="16" name="Transfer Sonrası Hedef"/>
    <tableColumn id="17" name="Yetkinlik Kuralı"/>
    <tableColumn id="18" name="Öneri Durumu"/>
    <tableColumn id="19" name="Veri Durumu"/>
  </tableColumns>
</table>
</file>

<file path=xl/tables/table14.xml><?xml version="1.0" encoding="utf-8"?>
<table xmlns="http://schemas.openxmlformats.org/spreadsheetml/2006/main" id="14" name="TblMagazaTahminDummy" displayName="TblMagazaTahminDummy" ref="A12:J69" headerRowCount="1" totalsRowCount="0" totalsRowShown="0">
  <tableColumns count="10">
    <tableColumn id="1" name="MağazaID"/>
    <tableColumn id="2" name="Mağaza"/>
    <tableColumn id="3" name="Bölge"/>
    <tableColumn id="4" name="Turnover Tahmini"/>
    <tableColumn id="5" name="Sezon Katsayısı"/>
    <tableColumn id="6" name="Kampanya Katsayısı"/>
    <tableColumn id="7" name="90 Günlük Giriş Tahmini"/>
    <tableColumn id="8" name="90 Günlük Çıkış Tahmini"/>
    <tableColumn id="9" name="Net Personel Değişimi"/>
    <tableColumn id="10" name="Veri Durumu"/>
  </tableColumns>
</table>
</file>

<file path=xl/tables/table15.xml><?xml version="1.0" encoding="utf-8"?>
<table xmlns="http://schemas.openxmlformats.org/spreadsheetml/2006/main" id="15" name="TblTahminParametreleriFull" displayName="TblTahminParametreleriFull" ref="A1:D10" headerRowCount="1" totalsRowCount="0" totalsRowShown="0">
  <tableColumns count="4">
    <tableColumn id="1" name="Parametre"/>
    <tableColumn id="2" name="Değer"/>
    <tableColumn id="3" name="Veri Tipi"/>
    <tableColumn id="4" name="Açıklama"/>
  </tableColumns>
</table>
</file>

<file path=xl/tables/table16.xml><?xml version="1.0" encoding="utf-8"?>
<table xmlns="http://schemas.openxmlformats.org/spreadsheetml/2006/main" id="16" name="TblMaliyetParametreleriFull" displayName="TblMaliyetParametreleriFull" ref="A1:L50" headerRowCount="1" totalsRowCount="0" totalsRowShown="0">
  <tableColumns count="12">
    <tableColumn id="1" name="UnvanID"/>
    <tableColumn id="2" name="Unvan"/>
    <tableColumn id="3" name="Aylık Brüt Maliyet"/>
    <tableColumn id="4" name="Aylık İşveren Maliyeti"/>
    <tableColumn id="5" name="Fazla Mesai Saat Maliyeti"/>
    <tableColumn id="6" name="İşe Alım Maliyeti"/>
    <tableColumn id="7" name="Oryantasyon Maliyeti"/>
    <tableColumn id="8" name="Boş Pozisyon Günlük Maliyeti"/>
    <tableColumn id="9" name="Transfer Maliyeti"/>
    <tableColumn id="10" name="Tahmini Verimlilik Kaybı"/>
    <tableColumn id="11" name="Beklenen Ciro Koruma Etkisi"/>
    <tableColumn id="12" name="Veri Durumu"/>
  </tableColumns>
</table>
</file>

<file path=xl/tables/table17.xml><?xml version="1.0" encoding="utf-8"?>
<table xmlns="http://schemas.openxmlformats.org/spreadsheetml/2006/main" id="17" name="SubeMailListesi" displayName="SubeMailListesi" ref="A1:F49" headerRowCount="1" totalsRowCount="0" totalsRowShown="0">
  <tableColumns count="6">
    <tableColumn id="1" name="MağazaID"/>
    <tableColumn id="2" name="Mağaza E-posta"/>
    <tableColumn id="3" name="Mağaza"/>
    <tableColumn id="4" name="Alıcı Adı"/>
    <tableColumn id="5" name="Aktif"/>
    <tableColumn id="6" name="Günlük Gönderim"/>
  </tableColumns>
</table>
</file>

<file path=xl/tables/table18.xml><?xml version="1.0" encoding="utf-8"?>
<table xmlns="http://schemas.openxmlformats.org/spreadsheetml/2006/main" id="18" name="KurumsalEpostaRehberi" displayName="KurumsalEpostaRehberi" ref="A1:D40" headerRowCount="1" totalsRowCount="0" totalsRowShown="0">
  <tableColumns count="4">
    <tableColumn id="1" name="Ad Soyad / Birim"/>
    <tableColumn id="2" name="E-posta"/>
    <tableColumn id="3" name="Grup"/>
    <tableColumn id="4" name="Günlük Şube Maili"/>
  </tableColumns>
</table>
</file>

<file path=xl/tables/table19.xml><?xml version="1.0" encoding="utf-8"?>
<table xmlns="http://schemas.openxmlformats.org/spreadsheetml/2006/main" id="19" name="PersonelAdresleriTablosu" displayName="PersonelAdresleriTablosu" ref="A1:O581" headerRowCount="1" totalsRowCount="0" totalsRowShown="0">
  <autoFilter ref="A1:O581"/>
  <tableColumns count="15">
    <tableColumn id="1" name="İsim Soyisim"/>
    <tableColumn id="2" name="Mevcut MağazaID"/>
    <tableColumn id="3" name="Mevcut Mağaza"/>
    <tableColumn id="4" name="İl"/>
    <tableColumn id="5" name="İlçe"/>
    <tableColumn id="6" name="Personel Adresi"/>
    <tableColumn id="7" name="Ev Enlem"/>
    <tableColumn id="8" name="Ev Boylam"/>
    <tableColumn id="9" name="Ulaşım Şekli"/>
    <tableColumn id="10" name="Maksimum Tek Yön Yol (dk)"/>
    <tableColumn id="11" name="Transfer Onayı"/>
    <tableColumn id="12" name="Tercih Edilen Mağazalar"/>
    <tableColumn id="13" name="Adres Güncelleme Tarihi"/>
    <tableColumn id="14" name="Veri Durumu"/>
    <tableColumn id="15" name="Açıkla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9" activeCellId="0" sqref="K9"/>
    </sheetView>
  </sheetViews>
  <sheetFormatPr baseColWidth="8" defaultColWidth="8.71484375" defaultRowHeight="15" zeroHeight="0" outlineLevelRow="0" outlineLevelCol="0"/>
  <cols>
    <col width="7.29" customWidth="1" style="111" min="1" max="1"/>
    <col width="14.86" customWidth="1" style="111" min="2" max="2"/>
    <col width="58" customWidth="1" style="112" min="3" max="3"/>
    <col width="5.42" customWidth="1" style="112" min="4" max="4"/>
    <col width="6.29" customWidth="1" style="112" min="5" max="5"/>
    <col width="22" customWidth="1" style="112" min="6" max="6"/>
  </cols>
  <sheetData>
    <row r="1" ht="26.25" customHeight="1" s="113">
      <c r="A1" s="114" t="inlineStr">
        <is>
          <t>MağazaID</t>
        </is>
      </c>
      <c r="B1" s="114" t="inlineStr">
        <is>
          <t>Mağaza</t>
        </is>
      </c>
      <c r="C1" s="115" t="inlineStr">
        <is>
          <t>Adres</t>
        </is>
      </c>
      <c r="D1" s="116" t="inlineStr">
        <is>
          <t>Enlem</t>
        </is>
      </c>
      <c r="E1" s="116" t="inlineStr">
        <is>
          <t>Boylam</t>
        </is>
      </c>
      <c r="F1" s="115" t="inlineStr">
        <is>
          <t>Veri Durumu</t>
        </is>
      </c>
    </row>
    <row r="2" ht="15" customFormat="1" customHeight="1" s="117">
      <c r="A2" s="118" t="inlineStr">
        <is>
          <t>M001</t>
        </is>
      </c>
      <c r="B2" s="118" t="inlineStr">
        <is>
          <t>AKEVLER</t>
        </is>
      </c>
      <c r="C2" s="119" t="inlineStr">
        <is>
          <t xml:space="preserve">VATAN MAH. FARUK AKAR KARASU CAD. NO:66-70 KARABAĞLAR /İZMİR </t>
        </is>
      </c>
      <c r="D2" s="120" t="n">
        <v>38.394301</v>
      </c>
      <c r="E2" s="120" t="n">
        <v>27.105194</v>
      </c>
      <c r="F2" s="121" t="inlineStr">
        <is>
          <t>Gerçek - Google Places</t>
        </is>
      </c>
    </row>
    <row r="3" ht="15" customFormat="1" customHeight="1" s="117">
      <c r="A3" s="118" t="inlineStr">
        <is>
          <t>M002</t>
        </is>
      </c>
      <c r="B3" s="118" t="inlineStr">
        <is>
          <t>AYDIN EFELER</t>
        </is>
      </c>
      <c r="C3" s="122" t="inlineStr">
        <is>
          <t>EFELER MAH.MEVLANA CAD.NO:18/B-18 EFELER/AYDIN</t>
        </is>
      </c>
      <c r="D3" s="120" t="n">
        <v>37.838459</v>
      </c>
      <c r="E3" s="120" t="n">
        <v>27.823758</v>
      </c>
      <c r="F3" s="121" t="inlineStr">
        <is>
          <t>Gerçek - Google Places</t>
        </is>
      </c>
    </row>
    <row r="4" ht="25.5" customFormat="1" customHeight="1" s="117">
      <c r="A4" s="118" t="inlineStr">
        <is>
          <t>M003</t>
        </is>
      </c>
      <c r="B4" s="118" t="inlineStr">
        <is>
          <t>AYDIN EFELER-2</t>
        </is>
      </c>
      <c r="C4" s="120" t="inlineStr">
        <is>
          <t>EFELER MAH.</t>
        </is>
      </c>
      <c r="D4" s="120" t="n">
        <v>37.842863</v>
      </c>
      <c r="E4" s="120" t="n">
        <v>27.828212</v>
      </c>
      <c r="F4" s="121" t="inlineStr">
        <is>
          <t>Gerçek - Google Places</t>
        </is>
      </c>
    </row>
    <row r="5" ht="15" customFormat="1" customHeight="1" s="117">
      <c r="A5" s="118" t="inlineStr">
        <is>
          <t>M004</t>
        </is>
      </c>
      <c r="B5" s="118" t="inlineStr">
        <is>
          <t>AYDIN FATİH</t>
        </is>
      </c>
      <c r="C5" s="122" t="inlineStr">
        <is>
          <t>FATİH MAH.ÇİNE CAD NO:42/44 AYDIN/FATİH</t>
        </is>
      </c>
      <c r="D5" s="120" t="n">
        <v>37.834436</v>
      </c>
      <c r="E5" s="120" t="n">
        <v>27.837138</v>
      </c>
      <c r="F5" s="121" t="inlineStr">
        <is>
          <t>Gerçek - Google Places</t>
        </is>
      </c>
    </row>
    <row r="6" ht="15" customFormat="1" customHeight="1" s="117">
      <c r="A6" s="118" t="inlineStr">
        <is>
          <t>M005</t>
        </is>
      </c>
      <c r="B6" s="118" t="inlineStr">
        <is>
          <t>AYDIN FATİH-2</t>
        </is>
      </c>
      <c r="C6" s="122" t="inlineStr">
        <is>
          <t>FATİH MAH. AYDIN SOKAK NO:69/A FATİH/AYDIN</t>
        </is>
      </c>
      <c r="D6" s="120" t="n">
        <v>37.839908</v>
      </c>
      <c r="E6" s="120" t="n">
        <v>27.845862</v>
      </c>
      <c r="F6" s="121" t="inlineStr">
        <is>
          <t>Gerçek - Google Places</t>
        </is>
      </c>
    </row>
    <row r="7" ht="15" customFormat="1" customHeight="1" s="117">
      <c r="A7" s="118" t="inlineStr">
        <is>
          <t>M006</t>
        </is>
      </c>
      <c r="B7" s="118" t="inlineStr">
        <is>
          <t>AYDIN GİRNE</t>
        </is>
      </c>
      <c r="C7" s="122" t="inlineStr">
        <is>
          <t>GİRNE MAH. TURGUT ÖZAL BULVARI NO:17/13 EFELER/AYDIN</t>
        </is>
      </c>
      <c r="D7" s="120" t="n">
        <v>37.857618</v>
      </c>
      <c r="E7" s="120" t="n">
        <v>27.823128</v>
      </c>
      <c r="F7" s="121" t="inlineStr">
        <is>
          <t>Gerçek - Google Places</t>
        </is>
      </c>
    </row>
    <row r="8" ht="26.25" customFormat="1" customHeight="1" s="117">
      <c r="A8" s="118" t="inlineStr">
        <is>
          <t>M007</t>
        </is>
      </c>
      <c r="B8" s="118" t="inlineStr">
        <is>
          <t>AYDIN MİMARSİNAN</t>
        </is>
      </c>
      <c r="C8" s="122" t="inlineStr">
        <is>
          <t>MİMARSİNAN MAH.ALİ İHSAN PAŞA BULV. NO:19/A EFELER/AYDIN</t>
        </is>
      </c>
      <c r="D8" s="120" t="n">
        <v>37.851048</v>
      </c>
      <c r="E8" s="120" t="n">
        <v>27.817409</v>
      </c>
      <c r="F8" s="121" t="inlineStr">
        <is>
          <t>Gerçek - Google Places</t>
        </is>
      </c>
    </row>
    <row r="9" ht="15" customFormat="1" customHeight="1" s="117">
      <c r="A9" s="118" t="inlineStr">
        <is>
          <t>M008</t>
        </is>
      </c>
      <c r="B9" s="118" t="inlineStr">
        <is>
          <t>AYRANCILAR</t>
        </is>
      </c>
      <c r="C9" s="122" t="inlineStr">
        <is>
          <t>FEVZİ ÇAKMAK MAH.BARIŞ MANÇO CAD.NO:26/22   AYRANCILAR/İZMİR</t>
        </is>
      </c>
      <c r="D9" s="120" t="n">
        <v>38.240289</v>
      </c>
      <c r="E9" s="120" t="n">
        <v>27.281412</v>
      </c>
      <c r="F9" s="121" t="inlineStr">
        <is>
          <t>Gerçek - Google Places</t>
        </is>
      </c>
    </row>
    <row r="10" ht="15" customFormat="1" customHeight="1" s="117">
      <c r="A10" s="118" t="inlineStr">
        <is>
          <t>M009</t>
        </is>
      </c>
      <c r="B10" s="118" t="inlineStr">
        <is>
          <t>BALÇOVA</t>
        </is>
      </c>
      <c r="C10" s="122" t="inlineStr">
        <is>
          <t>FEVZİ ÇAKMAK MAH.SAKARYA CAD.NO:12  BALÇOVA/İZMİR</t>
        </is>
      </c>
      <c r="D10" s="120" t="n">
        <v>38.385072</v>
      </c>
      <c r="E10" s="120" t="n">
        <v>27.057448</v>
      </c>
      <c r="F10" s="121" t="inlineStr">
        <is>
          <t>Gerçek - Google Places</t>
        </is>
      </c>
    </row>
    <row r="11" ht="15" customFormat="1" customHeight="1" s="117">
      <c r="A11" s="118" t="inlineStr">
        <is>
          <t>M010</t>
        </is>
      </c>
      <c r="B11" s="118" t="inlineStr">
        <is>
          <t>BAYRAKLI</t>
        </is>
      </c>
      <c r="C11" s="122" t="inlineStr">
        <is>
          <t>SOĞUKKUYU MAH. 1846 SOK. NO:8/B BAYRAKLI/ İZMİR</t>
        </is>
      </c>
      <c r="D11" s="120" t="n">
        <v>38.471686</v>
      </c>
      <c r="E11" s="120" t="n">
        <v>27.11778</v>
      </c>
      <c r="F11" s="121" t="inlineStr">
        <is>
          <t>Gerçek - Google Places</t>
        </is>
      </c>
    </row>
    <row r="12" ht="15" customFormat="1" customHeight="1" s="117">
      <c r="A12" s="118" t="inlineStr">
        <is>
          <t>M011</t>
        </is>
      </c>
      <c r="B12" s="118" t="inlineStr">
        <is>
          <t>BOZYAKA</t>
        </is>
      </c>
      <c r="C12" s="123" t="inlineStr">
        <is>
          <t>BAHÇELİEVLER MH.SAİM ÇIKRIKÇI CD.NO:120 / A-B   KARABAĞLAR / İZMİR</t>
        </is>
      </c>
      <c r="D12" s="120" t="n">
        <v>38.397598</v>
      </c>
      <c r="E12" s="120" t="n">
        <v>27.122202</v>
      </c>
      <c r="F12" s="121" t="inlineStr">
        <is>
          <t>Gerçek - Google Places</t>
        </is>
      </c>
    </row>
    <row r="13" ht="15" customFormat="1" customHeight="1" s="117">
      <c r="A13" s="118" t="inlineStr">
        <is>
          <t>M012</t>
        </is>
      </c>
      <c r="B13" s="118" t="inlineStr">
        <is>
          <t xml:space="preserve">BUCA </t>
        </is>
      </c>
      <c r="C13" s="122" t="inlineStr">
        <is>
          <t>FIRAT MAH.647/16 SOK.NO:6/A  BUCA/İZMİR</t>
        </is>
      </c>
      <c r="D13" s="120" t="n">
        <v>38.373039</v>
      </c>
      <c r="E13" s="120" t="n">
        <v>27.150591</v>
      </c>
      <c r="F13" s="121" t="inlineStr">
        <is>
          <t>Gerçek - Google Places</t>
        </is>
      </c>
    </row>
    <row r="14" ht="15" customFormat="1" customHeight="1" s="117">
      <c r="A14" s="118" t="inlineStr">
        <is>
          <t>M013</t>
        </is>
      </c>
      <c r="B14" s="118" t="inlineStr">
        <is>
          <t>DEDEBAŞI</t>
        </is>
      </c>
      <c r="C14" s="123" t="inlineStr">
        <is>
          <t>DEDEBAŞI MH.ALİ ALP BÖKE CD NO:215/ A KARŞIYAKA / İZMİR</t>
        </is>
      </c>
      <c r="D14" s="120" t="n">
        <v>38.470404</v>
      </c>
      <c r="E14" s="120" t="n">
        <v>27.108413</v>
      </c>
      <c r="F14" s="121" t="inlineStr">
        <is>
          <t>Gerçek - Google Places</t>
        </is>
      </c>
    </row>
    <row r="15" ht="15" customFormat="1" customHeight="1" s="117">
      <c r="A15" s="118" t="inlineStr">
        <is>
          <t>M014</t>
        </is>
      </c>
      <c r="B15" s="118" t="inlineStr">
        <is>
          <t>ESKİİZMİR</t>
        </is>
      </c>
      <c r="C15" s="122" t="inlineStr">
        <is>
          <t>UMUT MAH. ESKİİZMİR CAD. NO:590  ESKİİZMİR/İZMİR</t>
        </is>
      </c>
      <c r="D15" s="120" t="n">
        <v>38.374534</v>
      </c>
      <c r="E15" s="120" t="n">
        <v>27.107659</v>
      </c>
      <c r="F15" s="121" t="inlineStr">
        <is>
          <t>Gerçek - Google Places</t>
        </is>
      </c>
    </row>
    <row r="16" ht="15" customFormat="1" customHeight="1" s="117">
      <c r="A16" s="118" t="inlineStr">
        <is>
          <t>M015</t>
        </is>
      </c>
      <c r="B16" s="118" t="inlineStr">
        <is>
          <t>GAZİEMİR-1</t>
        </is>
      </c>
      <c r="C16" s="122" t="inlineStr">
        <is>
          <t>GAZİ MAH.KEMAL REİS CAD.NO:29/A  GAZİEMİR/İZMİR</t>
        </is>
      </c>
      <c r="D16" s="120" t="n">
        <v>38.32574</v>
      </c>
      <c r="E16" s="120" t="n">
        <v>27.131725</v>
      </c>
      <c r="F16" s="121" t="inlineStr">
        <is>
          <t>Gerçek - Google Places</t>
        </is>
      </c>
    </row>
    <row r="17" ht="15" customFormat="1" customHeight="1" s="117">
      <c r="A17" s="118" t="inlineStr">
        <is>
          <t>M016</t>
        </is>
      </c>
      <c r="B17" s="118" t="inlineStr">
        <is>
          <t>GAZİEMİR-2</t>
        </is>
      </c>
      <c r="C17" s="122" t="inlineStr">
        <is>
          <t>ATIF BEY MAH.PROF.DR.TÜRKAN SAYLAN CAD.NO:10/A  GAZİEMİR/İZMİR</t>
        </is>
      </c>
      <c r="D17" s="120" t="n">
        <v>38.317546</v>
      </c>
      <c r="E17" s="120" t="n">
        <v>27.133478</v>
      </c>
      <c r="F17" s="121" t="inlineStr">
        <is>
          <t>Gerçek - Google Places</t>
        </is>
      </c>
    </row>
    <row r="18" ht="15" customFormat="1" customHeight="1" s="117">
      <c r="A18" s="118" t="inlineStr">
        <is>
          <t>M017</t>
        </is>
      </c>
      <c r="B18" s="118" t="inlineStr">
        <is>
          <t>GAZİEMİR-3</t>
        </is>
      </c>
      <c r="C18" s="122" t="inlineStr">
        <is>
          <t>IRMAK MAH.38 SOK. NO:34/A  GAZİEMİR/İZMİR</t>
        </is>
      </c>
      <c r="D18" s="120" t="n">
        <v>38.32406</v>
      </c>
      <c r="E18" s="120" t="n">
        <v>27.121958</v>
      </c>
      <c r="F18" s="121" t="inlineStr">
        <is>
          <t>Gerçek - Google Places</t>
        </is>
      </c>
    </row>
    <row r="19" ht="15" customFormat="1" customHeight="1" s="117">
      <c r="A19" s="118" t="inlineStr">
        <is>
          <t>M018</t>
        </is>
      </c>
      <c r="B19" s="118" t="inlineStr">
        <is>
          <t>GAZİEMİR-4</t>
        </is>
      </c>
      <c r="C19" s="122" t="inlineStr">
        <is>
          <t>GAZİ MAH.16 SK.NO:14/A  GAZİEMİR/İZMİR</t>
        </is>
      </c>
      <c r="D19" s="120" t="n">
        <v>38.323481</v>
      </c>
      <c r="E19" s="120" t="n">
        <v>27.129036</v>
      </c>
      <c r="F19" s="121" t="inlineStr">
        <is>
          <t>Gerçek - Google Places</t>
        </is>
      </c>
    </row>
    <row r="20" ht="15" customFormat="1" customHeight="1" s="117">
      <c r="A20" s="118" t="inlineStr">
        <is>
          <t>M019</t>
        </is>
      </c>
      <c r="B20" s="118" t="inlineStr">
        <is>
          <t>GAZİEMİR-5</t>
        </is>
      </c>
      <c r="C20" s="122" t="inlineStr">
        <is>
          <t>IRMAK MAH. 38 SOK. NO:126/A GAZİEMİR/İZMİR</t>
        </is>
      </c>
      <c r="D20" s="120" t="n">
        <v>38.3283</v>
      </c>
      <c r="E20" s="120" t="n">
        <v>27.11964</v>
      </c>
      <c r="F20" s="121" t="inlineStr">
        <is>
          <t>Gerçek - Google Places</t>
        </is>
      </c>
    </row>
    <row r="21" ht="15" customFormat="1" customHeight="1" s="117">
      <c r="A21" s="118" t="inlineStr">
        <is>
          <t>M020</t>
        </is>
      </c>
      <c r="B21" s="118" t="inlineStr">
        <is>
          <t>GAZİEMİR-6</t>
        </is>
      </c>
      <c r="C21" s="122" t="inlineStr">
        <is>
          <t>ATIF BEY MAH.ABDULHAMİTYAVUZ CAD.NO:51/A  GAZİEMİR/İZMİR</t>
        </is>
      </c>
      <c r="D21" s="120" t="n">
        <v>38.317553</v>
      </c>
      <c r="E21" s="120" t="n">
        <v>27.130542</v>
      </c>
      <c r="F21" s="121" t="inlineStr">
        <is>
          <t>Gerçek - Google Places</t>
        </is>
      </c>
    </row>
    <row r="22" ht="15" customFormat="1" customHeight="1" s="117">
      <c r="A22" s="118" t="inlineStr">
        <is>
          <t>M021</t>
        </is>
      </c>
      <c r="B22" s="118" t="inlineStr">
        <is>
          <t>GAZİEMİR-7</t>
        </is>
      </c>
      <c r="C22" s="123" t="inlineStr">
        <is>
          <t>ATIFBEY MH.PROF.DR.TÜRKAN SAYLAN CD.NO:34/A GAZİEMİR / İZMİR</t>
        </is>
      </c>
      <c r="D22" s="120" t="n">
        <v>38.322099</v>
      </c>
      <c r="E22" s="120" t="n">
        <v>27.131037</v>
      </c>
      <c r="F22" s="121" t="inlineStr">
        <is>
          <t>Gerçek - Google Places</t>
        </is>
      </c>
    </row>
    <row r="23" ht="15" customFormat="1" customHeight="1" s="117">
      <c r="A23" s="118" t="inlineStr">
        <is>
          <t>M022</t>
        </is>
      </c>
      <c r="B23" s="118" t="inlineStr">
        <is>
          <t>GEDİZ</t>
        </is>
      </c>
      <c r="C23" s="122" t="inlineStr">
        <is>
          <t>ÇAMLIPINAR MAHALLESİ GAZETECİ YAZAR İSMAİL SİVRİ BULVARINO:273/A</t>
        </is>
      </c>
      <c r="D23" s="120" t="n">
        <v>38.37066</v>
      </c>
      <c r="E23" s="120" t="n">
        <v>27.159618</v>
      </c>
      <c r="F23" s="121" t="inlineStr">
        <is>
          <t>Gerçek - Google Places</t>
        </is>
      </c>
    </row>
    <row r="24" ht="15" customFormat="1" customHeight="1" s="117">
      <c r="A24" s="118" t="inlineStr">
        <is>
          <t>M023</t>
        </is>
      </c>
      <c r="B24" s="118" t="inlineStr">
        <is>
          <t>GÖZTEPE</t>
        </is>
      </c>
      <c r="C24" s="123" t="inlineStr">
        <is>
          <t>GÖZTEPE MH.MİTHAT PAŞA CD.NO:868/A KONAK / İZMİR</t>
        </is>
      </c>
      <c r="D24" s="120" t="n">
        <v>38.401328</v>
      </c>
      <c r="E24" s="120" t="n">
        <v>27.093267</v>
      </c>
      <c r="F24" s="121" t="inlineStr">
        <is>
          <t>Gerçek - Google Places</t>
        </is>
      </c>
    </row>
    <row r="25" ht="15" customFormat="1" customHeight="1" s="117">
      <c r="A25" s="118" t="inlineStr">
        <is>
          <t>M024</t>
        </is>
      </c>
      <c r="B25" s="118" t="inlineStr">
        <is>
          <t>GÜMÜŞPALA</t>
        </is>
      </c>
      <c r="C25" s="123" t="inlineStr">
        <is>
          <t>GÜMÜŞPALA MH.7020 SK NO:40/1 BAYRAKLI / İZMİR</t>
        </is>
      </c>
      <c r="D25" s="120" t="n">
        <v>38.469293</v>
      </c>
      <c r="E25" s="120" t="n">
        <v>27.136971</v>
      </c>
      <c r="F25" s="121" t="inlineStr">
        <is>
          <t>Gerçek - Google Places</t>
        </is>
      </c>
    </row>
    <row r="26" ht="15" customFormat="1" customHeight="1" s="117">
      <c r="A26" s="118" t="inlineStr">
        <is>
          <t>M025</t>
        </is>
      </c>
      <c r="B26" s="118" t="inlineStr">
        <is>
          <t>HAL DEPO</t>
        </is>
      </c>
      <c r="C26" s="120" t="n"/>
      <c r="D26" s="120" t="n">
        <v>38.412</v>
      </c>
      <c r="E26" s="120" t="n">
        <v>27.168</v>
      </c>
      <c r="F26" s="121" t="inlineStr">
        <is>
          <t>Dummy - Adres bilgisi yok, elle girilmeli</t>
        </is>
      </c>
    </row>
    <row r="27" ht="15" customFormat="1" customHeight="1" s="117">
      <c r="A27" s="118" t="inlineStr">
        <is>
          <t>M026</t>
        </is>
      </c>
      <c r="B27" s="118" t="inlineStr">
        <is>
          <t>HARMANDALI</t>
        </is>
      </c>
      <c r="C27" s="122" t="inlineStr">
        <is>
          <t>BALATÇIK MAH. 8790/5 SOK. NO:4 ÇİĞLİ/İZMİR</t>
        </is>
      </c>
      <c r="D27" s="120" t="n">
        <v>38.519644</v>
      </c>
      <c r="E27" s="120" t="n">
        <v>27.041157</v>
      </c>
      <c r="F27" s="121" t="inlineStr">
        <is>
          <t>Gerçek - Google Places</t>
        </is>
      </c>
    </row>
    <row r="28" ht="15" customFormat="1" customHeight="1" s="117">
      <c r="A28" s="118" t="inlineStr">
        <is>
          <t>M027</t>
        </is>
      </c>
      <c r="B28" s="118" t="inlineStr">
        <is>
          <t>HATAY</t>
        </is>
      </c>
      <c r="C28" s="122" t="inlineStr">
        <is>
          <t>BASIN SİTESİ MAH. İNÖNÜ CAD. NO:403/A KARABAGLAR</t>
        </is>
      </c>
      <c r="D28" s="120" t="n">
        <v>38.401482</v>
      </c>
      <c r="E28" s="120" t="n">
        <v>27.101156</v>
      </c>
      <c r="F28" s="121" t="inlineStr">
        <is>
          <t>Gerçek - Google Places</t>
        </is>
      </c>
    </row>
    <row r="29" ht="15" customFormat="1" customHeight="1" s="117">
      <c r="A29" s="118" t="inlineStr">
        <is>
          <t>M028</t>
        </is>
      </c>
      <c r="B29" s="118" t="inlineStr">
        <is>
          <t>KARŞIYAKA-1</t>
        </is>
      </c>
      <c r="C29" s="122" t="inlineStr">
        <is>
          <t>BAHÇELİEVLER MAH.RÜŞTÜ ŞARDAĞ CAD.NO:22/1A   KARŞIYAKA/İZMİR</t>
        </is>
      </c>
      <c r="D29" s="120" t="n">
        <v>38.465171</v>
      </c>
      <c r="E29" s="120" t="n">
        <v>27.111266</v>
      </c>
      <c r="F29" s="121" t="inlineStr">
        <is>
          <t>Gerçek - Google Places</t>
        </is>
      </c>
    </row>
    <row r="30" ht="15" customFormat="1" customHeight="1" s="117">
      <c r="A30" s="118" t="inlineStr">
        <is>
          <t>M029</t>
        </is>
      </c>
      <c r="B30" s="118" t="inlineStr">
        <is>
          <t>KARŞIYAKA-2</t>
        </is>
      </c>
      <c r="C30" s="122" t="inlineStr">
        <is>
          <t>İMBATLI MAH.6076 SOK.NO:14/A  KARŞIYAKA/İZMİR</t>
        </is>
      </c>
      <c r="D30" s="120" t="n">
        <v>38.474585</v>
      </c>
      <c r="E30" s="120" t="n">
        <v>27.113885</v>
      </c>
      <c r="F30" s="121" t="inlineStr">
        <is>
          <t>Gerçek - Google Places</t>
        </is>
      </c>
    </row>
    <row r="31" ht="15" customFormat="1" customHeight="1" s="117">
      <c r="A31" s="118" t="inlineStr">
        <is>
          <t>M030</t>
        </is>
      </c>
      <c r="B31" s="118" t="inlineStr">
        <is>
          <t>MANAVKUYU</t>
        </is>
      </c>
      <c r="C31" s="122" t="inlineStr">
        <is>
          <t>MANAVKUYU MAH.ŞEHİT PİLOT ÜST.TÜRKER AYDIN SOK.NO:123/A  BAYRAKLI/İZMİR</t>
        </is>
      </c>
      <c r="D31" s="120" t="n">
        <v>38.4625711</v>
      </c>
      <c r="E31" s="120" t="n">
        <v>27.1824038</v>
      </c>
      <c r="F31" s="121" t="inlineStr">
        <is>
          <t>Gerçek - Google Places (Başdaş Market Manavkuyu, No:123/A eşleşti)</t>
        </is>
      </c>
    </row>
    <row r="32" ht="15" customFormat="1" customHeight="1" s="117">
      <c r="A32" s="118" t="inlineStr">
        <is>
          <t>M031</t>
        </is>
      </c>
      <c r="B32" s="118" t="inlineStr">
        <is>
          <t>MENDERES</t>
        </is>
      </c>
      <c r="C32" s="122" t="inlineStr">
        <is>
          <t>KASIMPAŞA MAH.250 SK. NO.13 MENDERES /İZMİR</t>
        </is>
      </c>
      <c r="D32" s="120" t="n">
        <v>38.260463</v>
      </c>
      <c r="E32" s="120" t="n">
        <v>27.125587</v>
      </c>
      <c r="F32" s="121" t="inlineStr">
        <is>
          <t>Gerçek - Google Places</t>
        </is>
      </c>
    </row>
    <row r="33" ht="26.25" customFormat="1" customHeight="1" s="117">
      <c r="A33" s="118" t="inlineStr">
        <is>
          <t>M032</t>
        </is>
      </c>
      <c r="B33" s="118" t="inlineStr">
        <is>
          <t>MENDERES DEPO</t>
        </is>
      </c>
      <c r="C33" s="120" t="n"/>
      <c r="D33" s="120" t="n">
        <v>38.441</v>
      </c>
      <c r="E33" s="120" t="n">
        <v>27.072</v>
      </c>
      <c r="F33" s="121" t="inlineStr">
        <is>
          <t>Dummy - Adres bilgisi yok, elle girilmeli</t>
        </is>
      </c>
    </row>
    <row r="34" ht="15" customFormat="1" customHeight="1" s="117">
      <c r="A34" s="118" t="inlineStr">
        <is>
          <t>M033</t>
        </is>
      </c>
      <c r="B34" s="118" t="inlineStr">
        <is>
          <t>MERKEZ</t>
        </is>
      </c>
      <c r="C34" s="120" t="n"/>
      <c r="D34" s="120" t="n">
        <v>38.438</v>
      </c>
      <c r="E34" s="120" t="n">
        <v>27.328</v>
      </c>
      <c r="F34" s="121" t="inlineStr">
        <is>
          <t>Dummy - Adres bilgisi yok, elle girilmeli</t>
        </is>
      </c>
    </row>
    <row r="35" ht="15" customFormat="1" customHeight="1" s="117">
      <c r="A35" s="118" t="inlineStr">
        <is>
          <t>M034</t>
        </is>
      </c>
      <c r="B35" s="118" t="inlineStr">
        <is>
          <t>NARLIDERE</t>
        </is>
      </c>
      <c r="C35" s="122" t="inlineStr">
        <is>
          <t>NARLI MAH.İSMET İNÖNÜ CAD. NO:30/A NARLIDERE/İZMİR</t>
        </is>
      </c>
      <c r="D35" s="120" t="n">
        <v>38.392816</v>
      </c>
      <c r="E35" s="120" t="n">
        <v>27.006006</v>
      </c>
      <c r="F35" s="121" t="inlineStr">
        <is>
          <t>Gerçek - Google Places</t>
        </is>
      </c>
    </row>
    <row r="36" ht="15" customFormat="1" customHeight="1" s="117">
      <c r="A36" s="118" t="inlineStr">
        <is>
          <t>M035</t>
        </is>
      </c>
      <c r="B36" s="118" t="inlineStr">
        <is>
          <t>OSMANGAZİ</t>
        </is>
      </c>
      <c r="C36" s="122" t="inlineStr">
        <is>
          <t>OSMANGAZİ MAH.DUMLUPINAR CAD.NO:67/C  BAYRAKLI/İZMİR</t>
        </is>
      </c>
      <c r="D36" s="120" t="n">
        <v>38.464877</v>
      </c>
      <c r="E36" s="120" t="n">
        <v>27.194834</v>
      </c>
      <c r="F36" s="121" t="inlineStr">
        <is>
          <t>Gerçek - Google Places</t>
        </is>
      </c>
    </row>
    <row r="37" ht="15" customFormat="1" customHeight="1" s="117">
      <c r="A37" s="118" t="inlineStr">
        <is>
          <t>M036</t>
        </is>
      </c>
      <c r="B37" s="118" t="inlineStr">
        <is>
          <t>POLİGON</t>
        </is>
      </c>
      <c r="C37" s="123" t="inlineStr">
        <is>
          <t>MUAMMER AKAR MH.İNÖNÜ CD.NO:817/A  KARABAĞLAR / İZMİR</t>
        </is>
      </c>
      <c r="D37" s="120" t="n">
        <v>38.395182</v>
      </c>
      <c r="E37" s="120" t="n">
        <v>27.075087</v>
      </c>
      <c r="F37" s="121" t="inlineStr">
        <is>
          <t>Gerçek - Google Places</t>
        </is>
      </c>
    </row>
    <row r="38" ht="15" customFormat="1" customHeight="1" s="117">
      <c r="A38" s="118" t="inlineStr">
        <is>
          <t>M037</t>
        </is>
      </c>
      <c r="B38" s="118" t="inlineStr">
        <is>
          <t>SEFERİHİSAR</t>
        </is>
      </c>
      <c r="C38" s="123" t="inlineStr">
        <is>
          <t>CAMİKEBİR MH.ATATÜRK CD NO:63/A SEFERİHİSAR / İZMİR</t>
        </is>
      </c>
      <c r="D38" s="120" t="n">
        <v>38.194921</v>
      </c>
      <c r="E38" s="120" t="n">
        <v>26.835212</v>
      </c>
      <c r="F38" s="121" t="inlineStr">
        <is>
          <t>Gerçek - Google Places</t>
        </is>
      </c>
    </row>
    <row r="39" ht="15" customFormat="1" customHeight="1" s="117">
      <c r="A39" s="118" t="inlineStr">
        <is>
          <t>M038</t>
        </is>
      </c>
      <c r="B39" s="118" t="inlineStr">
        <is>
          <t>TORBALI 1</t>
        </is>
      </c>
      <c r="C39" s="122" t="inlineStr">
        <is>
          <t>ERTUĞRUL MAH.KAZIM DİRİK CAD.NO:78  TORBALI/İZMİR</t>
        </is>
      </c>
      <c r="D39" s="120" t="n">
        <v>38.154917</v>
      </c>
      <c r="E39" s="120" t="n">
        <v>27.36151</v>
      </c>
      <c r="F39" s="121" t="inlineStr">
        <is>
          <t>Gerçek - Google Places</t>
        </is>
      </c>
    </row>
    <row r="40" ht="15" customFormat="1" customHeight="1" s="117">
      <c r="A40" s="118" t="inlineStr">
        <is>
          <t>M039</t>
        </is>
      </c>
      <c r="B40" s="118" t="inlineStr">
        <is>
          <t>TORBALI 2</t>
        </is>
      </c>
      <c r="C40" s="122" t="inlineStr">
        <is>
          <t xml:space="preserve">ALPKENT MAH. CEMALİ TUNCER BUL. NO:24/23 TORBALI/İZMİR </t>
        </is>
      </c>
      <c r="D40" s="120" t="n">
        <v>38.164664</v>
      </c>
      <c r="E40" s="120" t="n">
        <v>27.356116</v>
      </c>
      <c r="F40" s="121" t="inlineStr">
        <is>
          <t>Gerçek - Google Places</t>
        </is>
      </c>
    </row>
    <row r="41" ht="15" customFormat="1" customHeight="1" s="117">
      <c r="A41" s="118" t="inlineStr">
        <is>
          <t>M040</t>
        </is>
      </c>
      <c r="B41" s="118" t="inlineStr">
        <is>
          <t>TORBALI 3</t>
        </is>
      </c>
      <c r="C41" s="122" t="inlineStr">
        <is>
          <t>MURATBEY MAH.İBRAHİM KESİCİ CAD.NO:6/1A  TORBALI/İZMİR</t>
        </is>
      </c>
      <c r="D41" s="120" t="n">
        <v>38.14881</v>
      </c>
      <c r="E41" s="120" t="n">
        <v>27.356671</v>
      </c>
      <c r="F41" s="121" t="inlineStr">
        <is>
          <t>Gerçek - Google Places</t>
        </is>
      </c>
    </row>
    <row r="42" ht="15" customFormat="1" customHeight="1" s="117">
      <c r="A42" s="118" t="inlineStr">
        <is>
          <t>M041</t>
        </is>
      </c>
      <c r="B42" s="118" t="inlineStr">
        <is>
          <t>TORBALI 4</t>
        </is>
      </c>
      <c r="C42" s="122" t="inlineStr">
        <is>
          <t>MURAT BEY MAH. DOĞAN BURSALIOĞLU CAD. NO:5/A TORBALI-İZMİR</t>
        </is>
      </c>
      <c r="D42" s="120" t="n">
        <v>38.151657</v>
      </c>
      <c r="E42" s="120" t="n">
        <v>27.353193</v>
      </c>
      <c r="F42" s="121" t="inlineStr">
        <is>
          <t>Gerçek - Google Places</t>
        </is>
      </c>
    </row>
    <row r="43" ht="15" customFormat="1" customHeight="1" s="117">
      <c r="A43" s="118" t="inlineStr">
        <is>
          <t>M042</t>
        </is>
      </c>
      <c r="B43" s="118" t="inlineStr">
        <is>
          <t>TORBALI 5</t>
        </is>
      </c>
      <c r="C43" s="122" t="inlineStr">
        <is>
          <t>TORBALI MAH. 5046 SOK. NO:1/A A BLOK 21 NO.LU DÜKKAN TORBALI-İZMİR</t>
        </is>
      </c>
      <c r="D43" s="121" t="n">
        <v>38.171353</v>
      </c>
      <c r="E43" s="121" t="n">
        <v>27.349829</v>
      </c>
      <c r="F43" s="121" t="inlineStr">
        <is>
          <t>Gerçek - Google Places</t>
        </is>
      </c>
    </row>
    <row r="44" ht="15" customFormat="1" customHeight="1" s="117">
      <c r="A44" s="118" t="inlineStr">
        <is>
          <t>M043</t>
        </is>
      </c>
      <c r="B44" s="118" t="inlineStr">
        <is>
          <t>YAPICIOĞLU</t>
        </is>
      </c>
      <c r="C44" s="122" t="inlineStr">
        <is>
          <t>DOLAPLIKUYU MAH.RAKIM ERKUTLU CAD.NO:157  YAPICIOĞLU-KONAK/İZMİR</t>
        </is>
      </c>
      <c r="D44" s="121" t="n">
        <v>38.41192</v>
      </c>
      <c r="E44" s="121" t="n">
        <v>27.135689</v>
      </c>
      <c r="F44" s="121" t="inlineStr">
        <is>
          <t>Gerçek - Google Places</t>
        </is>
      </c>
    </row>
    <row r="45" ht="15" customFormat="1" customHeight="1" s="117">
      <c r="A45" s="118" t="inlineStr">
        <is>
          <t>M044</t>
        </is>
      </c>
      <c r="B45" s="118" t="inlineStr">
        <is>
          <t>YEŞİLOVA</t>
        </is>
      </c>
      <c r="C45" s="122" t="inlineStr">
        <is>
          <t>YEŞİLOVA MAH. 4053 SOK. NO:94/A BORNOVA/İZMİR</t>
        </is>
      </c>
      <c r="D45" s="121" t="n">
        <v>38.436005</v>
      </c>
      <c r="E45" s="121" t="n">
        <v>27.206807</v>
      </c>
      <c r="F45" s="121" t="inlineStr">
        <is>
          <t>Gerçek - Google Places</t>
        </is>
      </c>
    </row>
    <row r="46" ht="15" customFormat="1" customHeight="1" s="117">
      <c r="A46" s="118" t="inlineStr">
        <is>
          <t>M045</t>
        </is>
      </c>
      <c r="B46" s="118" t="inlineStr">
        <is>
          <t>Z1  ET DEPO</t>
        </is>
      </c>
      <c r="C46" s="124" t="n"/>
      <c r="D46" s="121" t="n">
        <v>38.49</v>
      </c>
      <c r="E46" s="121" t="n">
        <v>27.072</v>
      </c>
      <c r="F46" s="121" t="inlineStr">
        <is>
          <t>Dummy - Adres bilgisi yok, elle girilmeli</t>
        </is>
      </c>
    </row>
    <row r="47" ht="15" customFormat="1" customHeight="1" s="117">
      <c r="A47" s="118" t="inlineStr">
        <is>
          <t>M046</t>
        </is>
      </c>
      <c r="B47" s="118" t="inlineStr">
        <is>
          <t>ÇAMDİBİ</t>
        </is>
      </c>
      <c r="C47" s="122" t="inlineStr">
        <is>
          <t>RAFET PAŞA MAH.5329 SK NO:45/A BORNOVA/İZMİR</t>
        </is>
      </c>
      <c r="D47" s="121" t="n">
        <v>38.438109</v>
      </c>
      <c r="E47" s="121" t="n">
        <v>27.19608</v>
      </c>
      <c r="F47" s="121" t="inlineStr">
        <is>
          <t>Gerçek - Google Places</t>
        </is>
      </c>
    </row>
    <row r="48" ht="15" customFormat="1" customHeight="1" s="117">
      <c r="A48" s="118" t="inlineStr">
        <is>
          <t>M047</t>
        </is>
      </c>
      <c r="B48" s="118" t="inlineStr">
        <is>
          <t>ÇİFTLİK</t>
        </is>
      </c>
      <c r="C48" s="124" t="n"/>
      <c r="D48" s="121" t="n">
        <v>38.496</v>
      </c>
      <c r="E48" s="121" t="n">
        <v>27.136</v>
      </c>
      <c r="F48" s="121" t="inlineStr">
        <is>
          <t>Dummy - Adres bilgisi yok, elle girilmeli</t>
        </is>
      </c>
    </row>
    <row r="49" ht="15" customFormat="1" customHeight="1" s="117">
      <c r="A49" s="118" t="inlineStr">
        <is>
          <t>M048</t>
        </is>
      </c>
      <c r="B49" s="118" t="inlineStr">
        <is>
          <t>ÇİĞLİ</t>
        </is>
      </c>
      <c r="C49" s="122" t="inlineStr">
        <is>
          <t>ATAŞEHİR  MAH. ESKİ HAVAALANI CAD.  NO:69/A ÇİĞLİ-İZMİR</t>
        </is>
      </c>
      <c r="D49" s="121" t="n">
        <v>38.493071</v>
      </c>
      <c r="E49" s="121" t="n">
        <v>27.054551</v>
      </c>
      <c r="F49" s="121" t="inlineStr">
        <is>
          <t>Gerçek - Google Places</t>
        </is>
      </c>
    </row>
    <row r="50" ht="15" customHeight="1" s="113">
      <c r="A50" s="118" t="inlineStr">
        <is>
          <t>M049</t>
        </is>
      </c>
      <c r="B50" s="118" t="inlineStr">
        <is>
          <t>ÖZDERE</t>
        </is>
      </c>
      <c r="C50" s="122" t="inlineStr">
        <is>
          <t>ÇUKURALTI MAH. MUSTAFA KEMAL PAŞA BULVARI NO:237/C ÖZDERE/İZMİR</t>
        </is>
      </c>
      <c r="D50" s="124" t="n">
        <v>38.021894</v>
      </c>
      <c r="E50" s="124" t="n">
        <v>27.092563</v>
      </c>
      <c r="F50" s="124" t="inlineStr">
        <is>
          <t>Gerçek - Google Places</t>
        </is>
      </c>
    </row>
    <row r="51" ht="15" customHeight="1" s="113">
      <c r="A51" s="118" t="inlineStr">
        <is>
          <t>M050</t>
        </is>
      </c>
      <c r="B51" s="118" t="inlineStr">
        <is>
          <t>İZMİRSPOR</t>
        </is>
      </c>
      <c r="C51" s="123" t="inlineStr">
        <is>
          <t>BAHÇELİEVLER MH.490 SK.NO:2/1  KARABAĞLAR / İZMİR</t>
        </is>
      </c>
      <c r="D51" s="124" t="n">
        <v>38.403691</v>
      </c>
      <c r="E51" s="124" t="n">
        <v>27.119105</v>
      </c>
      <c r="F51" s="124" t="inlineStr">
        <is>
          <t>Gerçek - Google Places</t>
        </is>
      </c>
    </row>
    <row r="52" ht="15" customHeight="1" s="113">
      <c r="A52" s="118" t="inlineStr">
        <is>
          <t>M051</t>
        </is>
      </c>
      <c r="B52" s="118" t="inlineStr">
        <is>
          <t>ŞİRİNYER</t>
        </is>
      </c>
      <c r="C52" s="122" t="inlineStr">
        <is>
          <t>GÜVEN MAH.ONAT CAD.NO:104  ŞİRİNYER-BUCA/İZMİR</t>
        </is>
      </c>
      <c r="D52" s="124" t="n">
        <v>38.399377</v>
      </c>
      <c r="E52" s="124" t="n">
        <v>27.155469</v>
      </c>
      <c r="F52" s="124" t="inlineStr">
        <is>
          <t>Gerçek - Google Places</t>
        </is>
      </c>
    </row>
    <row r="53" ht="15" customHeight="1" s="113">
      <c r="A53" s="118" t="inlineStr">
        <is>
          <t>M052</t>
        </is>
      </c>
      <c r="B53" s="118" t="inlineStr">
        <is>
          <t>ŞİRİNYER 2</t>
        </is>
      </c>
      <c r="C53" s="123" t="inlineStr">
        <is>
          <t>EFELER MH.KOŞUYOLU CD NO 17/ A BUCA / İZMİR</t>
        </is>
      </c>
      <c r="D53" s="124" t="n">
        <v>38.3911321</v>
      </c>
      <c r="E53" s="124" t="n">
        <v>27.1511743</v>
      </c>
      <c r="F53" s="124" t="inlineStr">
        <is>
          <t>Gerçek - Google Places (Koşu Yolu Cd No:17, Buca eşleşti)</t>
        </is>
      </c>
    </row>
    <row r="54" ht="15" customHeight="1" s="113">
      <c r="A54" s="124" t="inlineStr">
        <is>
          <t>M057</t>
        </is>
      </c>
      <c r="B54" s="124" t="inlineStr">
        <is>
          <t>BUCA2</t>
        </is>
      </c>
      <c r="C54" s="123" t="inlineStr">
        <is>
          <t>HÜRRİYET MH. MENDERES CD NO:285 BUCA / İZMİR</t>
        </is>
      </c>
      <c r="D54" s="124" t="n">
        <v>38.394722</v>
      </c>
      <c r="E54" s="124" t="n">
        <v>27.148207</v>
      </c>
      <c r="F54" s="124" t="inlineStr">
        <is>
          <t>Gerçek - Google Places</t>
        </is>
      </c>
    </row>
    <row r="55" ht="15" customHeight="1" s="113">
      <c r="A55" s="124" t="n"/>
      <c r="B55" s="124" t="n"/>
      <c r="C55" s="124" t="n"/>
      <c r="D55" s="124" t="n"/>
      <c r="E55" s="124" t="n"/>
      <c r="F55" s="124" t="n"/>
    </row>
    <row r="56" ht="15" customHeight="1" s="113">
      <c r="A56" s="124" t="n"/>
      <c r="B56" s="124" t="n"/>
      <c r="C56" s="124" t="n"/>
      <c r="D56" s="124" t="n"/>
      <c r="E56" s="124" t="n"/>
      <c r="F56" s="124" t="n"/>
    </row>
    <row r="57" ht="15" customHeight="1" s="113">
      <c r="A57" s="124" t="n"/>
      <c r="B57" s="124" t="n"/>
      <c r="C57" s="124" t="n"/>
      <c r="D57" s="124" t="n"/>
      <c r="E57" s="124" t="n"/>
      <c r="F57" s="124" t="n"/>
    </row>
    <row r="58" ht="15" customHeight="1" s="113">
      <c r="A58" s="124" t="n"/>
      <c r="B58" s="124" t="n"/>
      <c r="C58" s="124" t="n"/>
      <c r="D58" s="124" t="n"/>
      <c r="E58" s="124" t="n"/>
      <c r="F58" s="124" t="n"/>
    </row>
    <row r="59" ht="15" customHeight="1" s="113">
      <c r="A59" s="124" t="n"/>
      <c r="B59" s="124" t="n"/>
      <c r="C59" s="124" t="n"/>
      <c r="D59" s="124" t="n"/>
      <c r="E59" s="124" t="n"/>
      <c r="F59" s="124" t="n"/>
    </row>
    <row r="60" ht="15" customHeight="1" s="113">
      <c r="A60" s="124" t="n"/>
      <c r="B60" s="124" t="n"/>
      <c r="C60" s="124" t="n"/>
      <c r="D60" s="124" t="n"/>
      <c r="E60" s="124" t="n"/>
      <c r="F60" s="124" t="n"/>
    </row>
    <row r="61" ht="26.25" customHeight="1" s="113">
      <c r="A61" s="124" t="n"/>
      <c r="B61" s="124" t="n"/>
      <c r="C61" s="124" t="n"/>
      <c r="D61" s="124" t="n"/>
      <c r="E61" s="124" t="n"/>
      <c r="F61" s="124" t="n"/>
    </row>
    <row r="62" ht="15" customHeight="1" s="113">
      <c r="A62" s="124" t="n"/>
      <c r="B62" s="124" t="n"/>
      <c r="C62" s="124" t="n"/>
      <c r="D62" s="124" t="n"/>
      <c r="E62" s="124" t="n"/>
      <c r="F62" s="124" t="n"/>
    </row>
    <row r="63" ht="15" customHeight="1" s="113">
      <c r="A63" s="124" t="n"/>
      <c r="B63" s="124" t="n"/>
      <c r="C63" s="124" t="n"/>
      <c r="D63" s="124" t="n"/>
      <c r="E63" s="124" t="n"/>
      <c r="F63" s="124" t="n"/>
    </row>
    <row r="64" ht="15" customHeight="1" s="113">
      <c r="A64" s="124" t="n"/>
      <c r="B64" s="124" t="n"/>
      <c r="C64" s="124" t="n"/>
      <c r="D64" s="124" t="n"/>
      <c r="E64" s="124" t="n"/>
      <c r="F64" s="124" t="n"/>
    </row>
    <row r="65" ht="15" customHeight="1" s="113">
      <c r="A65" s="124" t="n"/>
      <c r="B65" s="124" t="n"/>
      <c r="C65" s="124" t="n"/>
      <c r="D65" s="124" t="n"/>
      <c r="E65" s="124" t="n"/>
      <c r="F65" s="124" t="n"/>
    </row>
    <row r="66" ht="15" customHeight="1" s="113">
      <c r="A66" s="124" t="n"/>
      <c r="B66" s="124" t="n"/>
      <c r="C66" s="124" t="n"/>
      <c r="D66" s="124" t="n"/>
      <c r="E66" s="124" t="n"/>
      <c r="F66" s="124" t="n"/>
    </row>
    <row r="67" ht="15" customHeight="1" s="113">
      <c r="A67" s="124" t="n"/>
      <c r="B67" s="124" t="n"/>
      <c r="C67" s="124" t="n"/>
      <c r="D67" s="124" t="n"/>
      <c r="E67" s="124" t="n"/>
      <c r="F67" s="124" t="n"/>
    </row>
    <row r="68" ht="15" customHeight="1" s="113">
      <c r="A68" s="124" t="n"/>
      <c r="B68" s="124" t="n"/>
      <c r="C68" s="124" t="n"/>
      <c r="D68" s="124" t="n"/>
      <c r="E68" s="124" t="n"/>
      <c r="F68" s="124" t="n"/>
    </row>
    <row r="69" ht="15" customHeight="1" s="113">
      <c r="A69" s="124" t="n"/>
      <c r="B69" s="124" t="n"/>
      <c r="C69" s="124" t="n"/>
      <c r="D69" s="124" t="n"/>
      <c r="E69" s="124" t="n"/>
      <c r="F69" s="124" t="n"/>
    </row>
    <row r="70" ht="15" customHeight="1" s="113">
      <c r="A70" s="124" t="n"/>
      <c r="B70" s="124" t="n"/>
      <c r="C70" s="124" t="n"/>
      <c r="D70" s="124" t="n"/>
      <c r="E70" s="124" t="n"/>
      <c r="F70" s="124" t="n"/>
    </row>
    <row r="71" ht="15" customHeight="1" s="113">
      <c r="A71" s="124" t="n"/>
      <c r="B71" s="124" t="n"/>
      <c r="C71" s="124" t="n"/>
      <c r="D71" s="124" t="n"/>
      <c r="E71" s="124" t="n"/>
      <c r="F71" s="124" t="n"/>
    </row>
    <row r="72" ht="15" customHeight="1" s="113">
      <c r="A72" s="124" t="n"/>
      <c r="B72" s="124" t="n"/>
      <c r="C72" s="124" t="n"/>
      <c r="D72" s="124" t="n"/>
      <c r="E72" s="124" t="n"/>
      <c r="F72" s="124" t="n"/>
    </row>
    <row r="73" ht="15" customHeight="1" s="113">
      <c r="A73" s="124" t="n"/>
      <c r="B73" s="124" t="n"/>
      <c r="C73" s="124" t="n"/>
      <c r="D73" s="124" t="n"/>
      <c r="E73" s="124" t="n"/>
      <c r="F73" s="124" t="n"/>
    </row>
    <row r="74" ht="15" customHeight="1" s="113">
      <c r="A74" s="124" t="n"/>
      <c r="B74" s="124" t="n"/>
      <c r="C74" s="124" t="n"/>
      <c r="D74" s="124" t="n"/>
      <c r="E74" s="124" t="n"/>
      <c r="F74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G440"/>
  <sheetViews>
    <sheetView showFormulas="0" showGridLines="1" showRowColHeaders="1" showZeros="1" rightToLeft="0" tabSelected="0" showOutlineSymbols="1" defaultGridColor="1" view="normal" topLeftCell="A412" colorId="64" zoomScale="100" zoomScaleNormal="100" zoomScalePageLayoutView="100" workbookViewId="0">
      <selection pane="topLeft" activeCell="A1" activeCellId="0" sqref="A1"/>
    </sheetView>
  </sheetViews>
  <sheetFormatPr baseColWidth="8" defaultColWidth="36.00390625" defaultRowHeight="15" zeroHeight="0" outlineLevelRow="0" outlineLevelCol="0"/>
  <cols>
    <col width="9.289999999999999" customWidth="1" style="125" min="1" max="1"/>
    <col width="18.71" customWidth="1" style="125" min="2" max="2"/>
    <col width="29.57" customWidth="1" style="125" min="3" max="3"/>
    <col width="8.289999999999999" customWidth="1" style="125" min="4" max="4"/>
    <col width="39.85" customWidth="1" style="125" min="5" max="5"/>
    <col width="11.71" customWidth="1" style="125" min="6" max="6"/>
    <col width="36" customWidth="1" style="125" min="7" max="16384"/>
  </cols>
  <sheetData>
    <row r="1" ht="30.75" customFormat="1" customHeight="1" s="126">
      <c r="A1" s="127" t="inlineStr">
        <is>
          <t>MağazaID</t>
        </is>
      </c>
      <c r="B1" s="127" t="inlineStr">
        <is>
          <t>Mağaza</t>
        </is>
      </c>
      <c r="C1" s="127" t="inlineStr">
        <is>
          <t>Bölge Sorumlusu</t>
        </is>
      </c>
      <c r="D1" s="127" t="inlineStr">
        <is>
          <t>UnvanID</t>
        </is>
      </c>
      <c r="E1" s="127" t="inlineStr">
        <is>
          <t>Unvan</t>
        </is>
      </c>
      <c r="F1" s="127" t="inlineStr">
        <is>
          <t>Norm Kadro</t>
        </is>
      </c>
    </row>
    <row r="2" ht="15" customHeight="1" s="113">
      <c r="A2" s="128" t="inlineStr">
        <is>
          <t>M001</t>
        </is>
      </c>
      <c r="B2" s="118">
        <f>IFERROR(VLOOKUP(A2,Dim_Magaza!$A:$C,2,FALSE()),"")</f>
        <v/>
      </c>
      <c r="C2" s="118">
        <f>IFERROR(VLOOKUP(A2,Dim_Magaza!$A:$C,3,FALSE()),"")</f>
        <v/>
      </c>
      <c r="D2" s="128" t="inlineStr">
        <is>
          <t>U002</t>
        </is>
      </c>
      <c r="E2" s="118">
        <f>IFERROR(VLOOKUP(D2,Dim_Unvan!$A:$B,2,FALSE()),"")</f>
        <v/>
      </c>
      <c r="F2" s="129" t="n">
        <v>1</v>
      </c>
    </row>
    <row r="3" ht="15" customHeight="1" s="113">
      <c r="A3" s="128" t="inlineStr">
        <is>
          <t>M001</t>
        </is>
      </c>
      <c r="B3" s="118">
        <f>IFERROR(VLOOKUP(A3,Dim_Magaza!$A:$C,2,FALSE()),"")</f>
        <v/>
      </c>
      <c r="C3" s="118">
        <f>IFERROR(VLOOKUP(A3,Dim_Magaza!$A:$C,3,FALSE()),"")</f>
        <v/>
      </c>
      <c r="D3" s="128" t="inlineStr">
        <is>
          <t>U013</t>
        </is>
      </c>
      <c r="E3" s="118">
        <f>IFERROR(VLOOKUP(D3,Dim_Unvan!$A:$B,2,FALSE()),"")</f>
        <v/>
      </c>
      <c r="F3" s="129" t="n">
        <v>1</v>
      </c>
    </row>
    <row r="4" ht="15" customHeight="1" s="113">
      <c r="A4" s="128" t="inlineStr">
        <is>
          <t>M001</t>
        </is>
      </c>
      <c r="B4" s="118">
        <f>IFERROR(VLOOKUP(A4,Dim_Magaza!$A:$C,2,FALSE()),"")</f>
        <v/>
      </c>
      <c r="C4" s="118">
        <f>IFERROR(VLOOKUP(A4,Dim_Magaza!$A:$C,3,FALSE()),"")</f>
        <v/>
      </c>
      <c r="D4" s="128" t="inlineStr">
        <is>
          <t>U015</t>
        </is>
      </c>
      <c r="E4" s="118">
        <f>IFERROR(VLOOKUP(D4,Dim_Unvan!$A:$B,2,FALSE()),"")</f>
        <v/>
      </c>
      <c r="F4" s="129" t="n">
        <v>3</v>
      </c>
    </row>
    <row r="5" ht="15" customHeight="1" s="113">
      <c r="A5" s="128" t="inlineStr">
        <is>
          <t>M001</t>
        </is>
      </c>
      <c r="B5" s="118">
        <f>IFERROR(VLOOKUP(A5,Dim_Magaza!$A:$C,2,FALSE()),"")</f>
        <v/>
      </c>
      <c r="C5" s="118">
        <f>IFERROR(VLOOKUP(A5,Dim_Magaza!$A:$C,3,FALSE()),"")</f>
        <v/>
      </c>
      <c r="D5" s="128" t="inlineStr">
        <is>
          <t>U017</t>
        </is>
      </c>
      <c r="E5" s="118">
        <f>IFERROR(VLOOKUP(D5,Dim_Unvan!$A:$B,2,FALSE()),"")</f>
        <v/>
      </c>
      <c r="F5" s="129" t="n">
        <v>2</v>
      </c>
    </row>
    <row r="6" ht="15" customHeight="1" s="113">
      <c r="A6" s="128" t="inlineStr">
        <is>
          <t>M001</t>
        </is>
      </c>
      <c r="B6" s="118">
        <f>IFERROR(VLOOKUP(A6,Dim_Magaza!$A:$C,2,FALSE()),"")</f>
        <v/>
      </c>
      <c r="C6" s="118">
        <f>IFERROR(VLOOKUP(A6,Dim_Magaza!$A:$C,3,FALSE()),"")</f>
        <v/>
      </c>
      <c r="D6" s="128" t="inlineStr">
        <is>
          <t>U023</t>
        </is>
      </c>
      <c r="E6" s="118">
        <f>IFERROR(VLOOKUP(D6,Dim_Unvan!$A:$B,2,FALSE()),"")</f>
        <v/>
      </c>
      <c r="F6" s="129" t="n">
        <v>1</v>
      </c>
    </row>
    <row r="7" ht="15" customHeight="1" s="113">
      <c r="A7" s="128" t="inlineStr">
        <is>
          <t>M001</t>
        </is>
      </c>
      <c r="B7" s="118">
        <f>IFERROR(VLOOKUP(A7,Dim_Magaza!$A:$C,2,FALSE()),"")</f>
        <v/>
      </c>
      <c r="C7" s="118">
        <f>IFERROR(VLOOKUP(A7,Dim_Magaza!$A:$C,3,FALSE()),"")</f>
        <v/>
      </c>
      <c r="D7" s="128" t="inlineStr">
        <is>
          <t>U024</t>
        </is>
      </c>
      <c r="E7" s="118">
        <f>IFERROR(VLOOKUP(D7,Dim_Unvan!$A:$B,2,FALSE()),"")</f>
        <v/>
      </c>
      <c r="F7" s="129" t="n">
        <v>1</v>
      </c>
    </row>
    <row r="8" ht="15" customHeight="1" s="113">
      <c r="A8" s="128" t="inlineStr">
        <is>
          <t>M001</t>
        </is>
      </c>
      <c r="B8" s="118">
        <f>IFERROR(VLOOKUP(A8,Dim_Magaza!$A:$C,2,FALSE()),"")</f>
        <v/>
      </c>
      <c r="C8" s="118">
        <f>IFERROR(VLOOKUP(A8,Dim_Magaza!$A:$C,3,FALSE()),"")</f>
        <v/>
      </c>
      <c r="D8" s="128" t="inlineStr">
        <is>
          <t>U026</t>
        </is>
      </c>
      <c r="E8" s="118">
        <f>IFERROR(VLOOKUP(D8,Dim_Unvan!$A:$B,2,FALSE()),"")</f>
        <v/>
      </c>
      <c r="F8" s="129" t="n">
        <v>2</v>
      </c>
    </row>
    <row r="9" ht="15" customHeight="1" s="113">
      <c r="A9" s="128" t="inlineStr">
        <is>
          <t>M001</t>
        </is>
      </c>
      <c r="B9" s="118">
        <f>IFERROR(VLOOKUP(A9,Dim_Magaza!$A:$C,2,FALSE()),"")</f>
        <v/>
      </c>
      <c r="C9" s="118">
        <f>IFERROR(VLOOKUP(A9,Dim_Magaza!$A:$C,3,FALSE()),"")</f>
        <v/>
      </c>
      <c r="D9" s="128" t="inlineStr">
        <is>
          <t>U036</t>
        </is>
      </c>
      <c r="E9" s="118">
        <f>IFERROR(VLOOKUP(D9,Dim_Unvan!$A:$B,2,FALSE()),"")</f>
        <v/>
      </c>
      <c r="F9" s="129" t="n">
        <v>1</v>
      </c>
    </row>
    <row r="10" ht="15" customHeight="1" s="113">
      <c r="A10" s="128" t="inlineStr">
        <is>
          <t>M001</t>
        </is>
      </c>
      <c r="B10" s="118">
        <f>IFERROR(VLOOKUP(A10,Dim_Magaza!$A:$C,2,FALSE()),"")</f>
        <v/>
      </c>
      <c r="C10" s="118">
        <f>IFERROR(VLOOKUP(A10,Dim_Magaza!$A:$C,3,FALSE()),"")</f>
        <v/>
      </c>
      <c r="D10" s="128" t="inlineStr">
        <is>
          <t>U038</t>
        </is>
      </c>
      <c r="E10" s="118">
        <f>IFERROR(VLOOKUP(D10,Dim_Unvan!$A:$B,2,FALSE()),"")</f>
        <v/>
      </c>
      <c r="F10" s="129" t="n">
        <v>1</v>
      </c>
    </row>
    <row r="11" ht="15" customHeight="1" s="113">
      <c r="A11" s="128" t="inlineStr">
        <is>
          <t>M001</t>
        </is>
      </c>
      <c r="B11" s="118">
        <f>IFERROR(VLOOKUP(A11,Dim_Magaza!$A:$C,2,FALSE()),"")</f>
        <v/>
      </c>
      <c r="C11" s="118">
        <f>IFERROR(VLOOKUP(A11,Dim_Magaza!$A:$C,3,FALSE()),"")</f>
        <v/>
      </c>
      <c r="D11" s="128" t="inlineStr">
        <is>
          <t>U042</t>
        </is>
      </c>
      <c r="E11" s="118">
        <f>IFERROR(VLOOKUP(D11,Dim_Unvan!$A:$B,2,FALSE()),"")</f>
        <v/>
      </c>
      <c r="F11" s="129" t="n">
        <v>1</v>
      </c>
    </row>
    <row r="12" ht="25.5" customHeight="1" s="113">
      <c r="A12" s="128" t="inlineStr">
        <is>
          <t>M002</t>
        </is>
      </c>
      <c r="B12" s="118">
        <f>IFERROR(VLOOKUP(A12,Dim_Magaza!$A:$C,2,FALSE()),"")</f>
        <v/>
      </c>
      <c r="C12" s="118">
        <f>IFERROR(VLOOKUP(A12,Dim_Magaza!$A:$C,3,FALSE()),"")</f>
        <v/>
      </c>
      <c r="D12" s="128" t="inlineStr">
        <is>
          <t>U002</t>
        </is>
      </c>
      <c r="E12" s="118">
        <f>IFERROR(VLOOKUP(D12,Dim_Unvan!$A:$B,2,FALSE()),"")</f>
        <v/>
      </c>
      <c r="F12" s="129" t="n">
        <v>1</v>
      </c>
    </row>
    <row r="13" ht="25.5" customHeight="1" s="113">
      <c r="A13" s="128" t="inlineStr">
        <is>
          <t>M002</t>
        </is>
      </c>
      <c r="B13" s="118">
        <f>IFERROR(VLOOKUP(A13,Dim_Magaza!$A:$C,2,FALSE()),"")</f>
        <v/>
      </c>
      <c r="C13" s="118">
        <f>IFERROR(VLOOKUP(A13,Dim_Magaza!$A:$C,3,FALSE()),"")</f>
        <v/>
      </c>
      <c r="D13" s="128" t="inlineStr">
        <is>
          <t>U013</t>
        </is>
      </c>
      <c r="E13" s="118">
        <f>IFERROR(VLOOKUP(D13,Dim_Unvan!$A:$B,2,FALSE()),"")</f>
        <v/>
      </c>
      <c r="F13" s="129" t="n">
        <v>1</v>
      </c>
    </row>
    <row r="14" ht="25.5" customHeight="1" s="113">
      <c r="A14" s="128" t="inlineStr">
        <is>
          <t>M002</t>
        </is>
      </c>
      <c r="B14" s="118">
        <f>IFERROR(VLOOKUP(A14,Dim_Magaza!$A:$C,2,FALSE()),"")</f>
        <v/>
      </c>
      <c r="C14" s="118">
        <f>IFERROR(VLOOKUP(A14,Dim_Magaza!$A:$C,3,FALSE()),"")</f>
        <v/>
      </c>
      <c r="D14" s="128" t="inlineStr">
        <is>
          <t>U015</t>
        </is>
      </c>
      <c r="E14" s="118">
        <f>IFERROR(VLOOKUP(D14,Dim_Unvan!$A:$B,2,FALSE()),"")</f>
        <v/>
      </c>
      <c r="F14" s="129" t="n">
        <v>2</v>
      </c>
    </row>
    <row r="15" ht="25.5" customHeight="1" s="113">
      <c r="A15" s="128" t="inlineStr">
        <is>
          <t>M002</t>
        </is>
      </c>
      <c r="B15" s="118">
        <f>IFERROR(VLOOKUP(A15,Dim_Magaza!$A:$C,2,FALSE()),"")</f>
        <v/>
      </c>
      <c r="C15" s="118">
        <f>IFERROR(VLOOKUP(A15,Dim_Magaza!$A:$C,3,FALSE()),"")</f>
        <v/>
      </c>
      <c r="D15" s="128" t="inlineStr">
        <is>
          <t>U017</t>
        </is>
      </c>
      <c r="E15" s="118">
        <f>IFERROR(VLOOKUP(D15,Dim_Unvan!$A:$B,2,FALSE()),"")</f>
        <v/>
      </c>
      <c r="F15" s="129" t="n">
        <v>2</v>
      </c>
    </row>
    <row r="16" ht="25.5" customHeight="1" s="113">
      <c r="A16" s="128" t="inlineStr">
        <is>
          <t>M002</t>
        </is>
      </c>
      <c r="B16" s="118">
        <f>IFERROR(VLOOKUP(A16,Dim_Magaza!$A:$C,2,FALSE()),"")</f>
        <v/>
      </c>
      <c r="C16" s="118">
        <f>IFERROR(VLOOKUP(A16,Dim_Magaza!$A:$C,3,FALSE()),"")</f>
        <v/>
      </c>
      <c r="D16" s="128" t="inlineStr">
        <is>
          <t>U026</t>
        </is>
      </c>
      <c r="E16" s="118">
        <f>IFERROR(VLOOKUP(D16,Dim_Unvan!$A:$B,2,FALSE()),"")</f>
        <v/>
      </c>
      <c r="F16" s="129" t="n">
        <v>2</v>
      </c>
    </row>
    <row r="17" ht="25.5" customHeight="1" s="113">
      <c r="A17" s="128" t="inlineStr">
        <is>
          <t>M002</t>
        </is>
      </c>
      <c r="B17" s="118">
        <f>IFERROR(VLOOKUP(A17,Dim_Magaza!$A:$C,2,FALSE()),"")</f>
        <v/>
      </c>
      <c r="C17" s="118">
        <f>IFERROR(VLOOKUP(A17,Dim_Magaza!$A:$C,3,FALSE()),"")</f>
        <v/>
      </c>
      <c r="D17" s="128" t="inlineStr">
        <is>
          <t>U036</t>
        </is>
      </c>
      <c r="E17" s="118">
        <f>IFERROR(VLOOKUP(D17,Dim_Unvan!$A:$B,2,FALSE()),"")</f>
        <v/>
      </c>
      <c r="F17" s="129" t="n">
        <v>1</v>
      </c>
    </row>
    <row r="18" ht="25.5" customHeight="1" s="113">
      <c r="A18" s="128" t="inlineStr">
        <is>
          <t>M002</t>
        </is>
      </c>
      <c r="B18" s="118">
        <f>IFERROR(VLOOKUP(A18,Dim_Magaza!$A:$C,2,FALSE()),"")</f>
        <v/>
      </c>
      <c r="C18" s="118">
        <f>IFERROR(VLOOKUP(A18,Dim_Magaza!$A:$C,3,FALSE()),"")</f>
        <v/>
      </c>
      <c r="D18" s="128" t="inlineStr">
        <is>
          <t>U038</t>
        </is>
      </c>
      <c r="E18" s="118">
        <f>IFERROR(VLOOKUP(D18,Dim_Unvan!$A:$B,2,FALSE()),"")</f>
        <v/>
      </c>
      <c r="F18" s="129" t="n">
        <v>1</v>
      </c>
    </row>
    <row r="19" ht="25.5" customHeight="1" s="113">
      <c r="A19" s="128" t="inlineStr">
        <is>
          <t>M002</t>
        </is>
      </c>
      <c r="B19" s="118">
        <f>IFERROR(VLOOKUP(A19,Dim_Magaza!$A:$C,2,FALSE()),"")</f>
        <v/>
      </c>
      <c r="C19" s="118">
        <f>IFERROR(VLOOKUP(A19,Dim_Magaza!$A:$C,3,FALSE()),"")</f>
        <v/>
      </c>
      <c r="D19" s="128" t="inlineStr">
        <is>
          <t>U042</t>
        </is>
      </c>
      <c r="E19" s="118">
        <f>IFERROR(VLOOKUP(D19,Dim_Unvan!$A:$B,2,FALSE()),"")</f>
        <v/>
      </c>
      <c r="F19" s="129" t="n">
        <v>1</v>
      </c>
    </row>
    <row r="20" ht="25.5" customHeight="1" s="113">
      <c r="A20" s="128" t="inlineStr">
        <is>
          <t>M003</t>
        </is>
      </c>
      <c r="B20" s="118">
        <f>IFERROR(VLOOKUP(A20,Dim_Magaza!$A:$C,2,FALSE()),"")</f>
        <v/>
      </c>
      <c r="C20" s="118">
        <f>IFERROR(VLOOKUP(A20,Dim_Magaza!$A:$C,3,FALSE()),"")</f>
        <v/>
      </c>
      <c r="D20" s="128" t="inlineStr">
        <is>
          <t>U013</t>
        </is>
      </c>
      <c r="E20" s="118">
        <f>IFERROR(VLOOKUP(D20,Dim_Unvan!$A:$B,2,FALSE()),"")</f>
        <v/>
      </c>
      <c r="F20" s="129" t="n">
        <v>2</v>
      </c>
    </row>
    <row r="21" ht="25.5" customHeight="1" s="113">
      <c r="A21" s="128" t="inlineStr">
        <is>
          <t>M003</t>
        </is>
      </c>
      <c r="B21" s="118">
        <f>IFERROR(VLOOKUP(A21,Dim_Magaza!$A:$C,2,FALSE()),"")</f>
        <v/>
      </c>
      <c r="C21" s="118">
        <f>IFERROR(VLOOKUP(A21,Dim_Magaza!$A:$C,3,FALSE()),"")</f>
        <v/>
      </c>
      <c r="D21" s="128" t="inlineStr">
        <is>
          <t>U014</t>
        </is>
      </c>
      <c r="E21" s="118">
        <f>IFERROR(VLOOKUP(D21,Dim_Unvan!$A:$B,2,FALSE()),"")</f>
        <v/>
      </c>
      <c r="F21" s="129" t="n">
        <v>1</v>
      </c>
    </row>
    <row r="22" ht="25.5" customHeight="1" s="113">
      <c r="A22" s="128" t="inlineStr">
        <is>
          <t>M003</t>
        </is>
      </c>
      <c r="B22" s="118">
        <f>IFERROR(VLOOKUP(A22,Dim_Magaza!$A:$C,2,FALSE()),"")</f>
        <v/>
      </c>
      <c r="C22" s="118">
        <f>IFERROR(VLOOKUP(A22,Dim_Magaza!$A:$C,3,FALSE()),"")</f>
        <v/>
      </c>
      <c r="D22" s="128" t="inlineStr">
        <is>
          <t>U015</t>
        </is>
      </c>
      <c r="E22" s="118">
        <f>IFERROR(VLOOKUP(D22,Dim_Unvan!$A:$B,2,FALSE()),"")</f>
        <v/>
      </c>
      <c r="F22" s="129" t="n">
        <v>4</v>
      </c>
    </row>
    <row r="23" ht="25.5" customHeight="1" s="113">
      <c r="A23" s="128" t="inlineStr">
        <is>
          <t>M003</t>
        </is>
      </c>
      <c r="B23" s="118">
        <f>IFERROR(VLOOKUP(A23,Dim_Magaza!$A:$C,2,FALSE()),"")</f>
        <v/>
      </c>
      <c r="C23" s="118">
        <f>IFERROR(VLOOKUP(A23,Dim_Magaza!$A:$C,3,FALSE()),"")</f>
        <v/>
      </c>
      <c r="D23" s="128" t="inlineStr">
        <is>
          <t>U017</t>
        </is>
      </c>
      <c r="E23" s="118">
        <f>IFERROR(VLOOKUP(D23,Dim_Unvan!$A:$B,2,FALSE()),"")</f>
        <v/>
      </c>
      <c r="F23" s="129" t="n">
        <v>2</v>
      </c>
    </row>
    <row r="24" ht="25.5" customHeight="1" s="113">
      <c r="A24" s="128" t="inlineStr">
        <is>
          <t>M003</t>
        </is>
      </c>
      <c r="B24" s="118">
        <f>IFERROR(VLOOKUP(A24,Dim_Magaza!$A:$C,2,FALSE()),"")</f>
        <v/>
      </c>
      <c r="C24" s="118">
        <f>IFERROR(VLOOKUP(A24,Dim_Magaza!$A:$C,3,FALSE()),"")</f>
        <v/>
      </c>
      <c r="D24" s="128" t="inlineStr">
        <is>
          <t>U019</t>
        </is>
      </c>
      <c r="E24" s="118">
        <f>IFERROR(VLOOKUP(D24,Dim_Unvan!$A:$B,2,FALSE()),"")</f>
        <v/>
      </c>
      <c r="F24" s="129" t="n">
        <v>1</v>
      </c>
    </row>
    <row r="25" ht="25.5" customHeight="1" s="113">
      <c r="A25" s="128" t="inlineStr">
        <is>
          <t>M003</t>
        </is>
      </c>
      <c r="B25" s="118">
        <f>IFERROR(VLOOKUP(A25,Dim_Magaza!$A:$C,2,FALSE()),"")</f>
        <v/>
      </c>
      <c r="C25" s="118">
        <f>IFERROR(VLOOKUP(A25,Dim_Magaza!$A:$C,3,FALSE()),"")</f>
        <v/>
      </c>
      <c r="D25" s="128" t="inlineStr">
        <is>
          <t>U026</t>
        </is>
      </c>
      <c r="E25" s="118">
        <f>IFERROR(VLOOKUP(D25,Dim_Unvan!$A:$B,2,FALSE()),"")</f>
        <v/>
      </c>
      <c r="F25" s="129" t="n">
        <v>3</v>
      </c>
    </row>
    <row r="26" ht="25.5" customHeight="1" s="113">
      <c r="A26" s="128" t="inlineStr">
        <is>
          <t>M003</t>
        </is>
      </c>
      <c r="B26" s="118">
        <f>IFERROR(VLOOKUP(A26,Dim_Magaza!$A:$C,2,FALSE()),"")</f>
        <v/>
      </c>
      <c r="C26" s="118">
        <f>IFERROR(VLOOKUP(A26,Dim_Magaza!$A:$C,3,FALSE()),"")</f>
        <v/>
      </c>
      <c r="D26" s="128" t="inlineStr">
        <is>
          <t>U034</t>
        </is>
      </c>
      <c r="E26" s="118">
        <f>IFERROR(VLOOKUP(D26,Dim_Unvan!$A:$B,2,FALSE()),"")</f>
        <v/>
      </c>
      <c r="F26" s="129" t="n">
        <v>1</v>
      </c>
    </row>
    <row r="27" ht="25.5" customHeight="1" s="113">
      <c r="A27" s="128" t="inlineStr">
        <is>
          <t>M003</t>
        </is>
      </c>
      <c r="B27" s="118">
        <f>IFERROR(VLOOKUP(A27,Dim_Magaza!$A:$C,2,FALSE()),"")</f>
        <v/>
      </c>
      <c r="C27" s="118">
        <f>IFERROR(VLOOKUP(A27,Dim_Magaza!$A:$C,3,FALSE()),"")</f>
        <v/>
      </c>
      <c r="D27" s="128" t="inlineStr">
        <is>
          <t>U036</t>
        </is>
      </c>
      <c r="E27" s="118">
        <f>IFERROR(VLOOKUP(D27,Dim_Unvan!$A:$B,2,FALSE()),"")</f>
        <v/>
      </c>
      <c r="F27" s="129" t="n">
        <v>1</v>
      </c>
    </row>
    <row r="28" ht="25.5" customHeight="1" s="113">
      <c r="A28" s="128" t="inlineStr">
        <is>
          <t>M003</t>
        </is>
      </c>
      <c r="B28" s="118">
        <f>IFERROR(VLOOKUP(A28,Dim_Magaza!$A:$C,2,FALSE()),"")</f>
        <v/>
      </c>
      <c r="C28" s="118">
        <f>IFERROR(VLOOKUP(A28,Dim_Magaza!$A:$C,3,FALSE()),"")</f>
        <v/>
      </c>
      <c r="D28" s="128" t="inlineStr">
        <is>
          <t>U038</t>
        </is>
      </c>
      <c r="E28" s="118">
        <f>IFERROR(VLOOKUP(D28,Dim_Unvan!$A:$B,2,FALSE()),"")</f>
        <v/>
      </c>
      <c r="F28" s="129" t="n">
        <v>1</v>
      </c>
    </row>
    <row r="29" ht="25.5" customHeight="1" s="113">
      <c r="A29" s="128" t="inlineStr">
        <is>
          <t>M003</t>
        </is>
      </c>
      <c r="B29" s="118">
        <f>IFERROR(VLOOKUP(A29,Dim_Magaza!$A:$C,2,FALSE()),"")</f>
        <v/>
      </c>
      <c r="C29" s="118">
        <f>IFERROR(VLOOKUP(A29,Dim_Magaza!$A:$C,3,FALSE()),"")</f>
        <v/>
      </c>
      <c r="D29" s="128" t="inlineStr">
        <is>
          <t>U042</t>
        </is>
      </c>
      <c r="E29" s="118">
        <f>IFERROR(VLOOKUP(D29,Dim_Unvan!$A:$B,2,FALSE()),"")</f>
        <v/>
      </c>
      <c r="F29" s="129" t="n">
        <v>1</v>
      </c>
    </row>
    <row r="30" ht="25.5" customHeight="1" s="113">
      <c r="A30" s="128" t="inlineStr">
        <is>
          <t>M004</t>
        </is>
      </c>
      <c r="B30" s="118">
        <f>IFERROR(VLOOKUP(A30,Dim_Magaza!$A:$C,2,FALSE()),"")</f>
        <v/>
      </c>
      <c r="C30" s="118">
        <f>IFERROR(VLOOKUP(A30,Dim_Magaza!$A:$C,3,FALSE()),"")</f>
        <v/>
      </c>
      <c r="D30" s="128" t="inlineStr">
        <is>
          <t>U002</t>
        </is>
      </c>
      <c r="E30" s="118">
        <f>IFERROR(VLOOKUP(D30,Dim_Unvan!$A:$B,2,FALSE()),"")</f>
        <v/>
      </c>
      <c r="F30" s="129" t="n">
        <v>1</v>
      </c>
    </row>
    <row r="31" ht="25.5" customHeight="1" s="113">
      <c r="A31" s="128" t="inlineStr">
        <is>
          <t>M004</t>
        </is>
      </c>
      <c r="B31" s="118">
        <f>IFERROR(VLOOKUP(A31,Dim_Magaza!$A:$C,2,FALSE()),"")</f>
        <v/>
      </c>
      <c r="C31" s="118">
        <f>IFERROR(VLOOKUP(A31,Dim_Magaza!$A:$C,3,FALSE()),"")</f>
        <v/>
      </c>
      <c r="D31" s="128" t="inlineStr">
        <is>
          <t>U013</t>
        </is>
      </c>
      <c r="E31" s="118">
        <f>IFERROR(VLOOKUP(D31,Dim_Unvan!$A:$B,2,FALSE()),"")</f>
        <v/>
      </c>
      <c r="F31" s="129" t="n">
        <v>1</v>
      </c>
    </row>
    <row r="32" ht="25.5" customHeight="1" s="113">
      <c r="A32" s="128" t="inlineStr">
        <is>
          <t>M004</t>
        </is>
      </c>
      <c r="B32" s="118">
        <f>IFERROR(VLOOKUP(A32,Dim_Magaza!$A:$C,2,FALSE()),"")</f>
        <v/>
      </c>
      <c r="C32" s="118">
        <f>IFERROR(VLOOKUP(A32,Dim_Magaza!$A:$C,3,FALSE()),"")</f>
        <v/>
      </c>
      <c r="D32" s="128" t="inlineStr">
        <is>
          <t>U015</t>
        </is>
      </c>
      <c r="E32" s="118">
        <f>IFERROR(VLOOKUP(D32,Dim_Unvan!$A:$B,2,FALSE()),"")</f>
        <v/>
      </c>
      <c r="F32" s="129" t="n">
        <v>2</v>
      </c>
    </row>
    <row r="33" ht="25.5" customHeight="1" s="113">
      <c r="A33" s="128" t="inlineStr">
        <is>
          <t>M004</t>
        </is>
      </c>
      <c r="B33" s="118">
        <f>IFERROR(VLOOKUP(A33,Dim_Magaza!$A:$C,2,FALSE()),"")</f>
        <v/>
      </c>
      <c r="C33" s="118">
        <f>IFERROR(VLOOKUP(A33,Dim_Magaza!$A:$C,3,FALSE()),"")</f>
        <v/>
      </c>
      <c r="D33" s="128" t="inlineStr">
        <is>
          <t>U017</t>
        </is>
      </c>
      <c r="E33" s="118">
        <f>IFERROR(VLOOKUP(D33,Dim_Unvan!$A:$B,2,FALSE()),"")</f>
        <v/>
      </c>
      <c r="F33" s="129" t="n">
        <v>2</v>
      </c>
    </row>
    <row r="34" ht="25.5" customHeight="1" s="113">
      <c r="A34" s="128" t="inlineStr">
        <is>
          <t>M004</t>
        </is>
      </c>
      <c r="B34" s="118">
        <f>IFERROR(VLOOKUP(A34,Dim_Magaza!$A:$C,2,FALSE()),"")</f>
        <v/>
      </c>
      <c r="C34" s="118">
        <f>IFERROR(VLOOKUP(A34,Dim_Magaza!$A:$C,3,FALSE()),"")</f>
        <v/>
      </c>
      <c r="D34" s="128" t="inlineStr">
        <is>
          <t>U026</t>
        </is>
      </c>
      <c r="E34" s="118">
        <f>IFERROR(VLOOKUP(D34,Dim_Unvan!$A:$B,2,FALSE()),"")</f>
        <v/>
      </c>
      <c r="F34" s="129" t="n">
        <v>2</v>
      </c>
    </row>
    <row r="35" ht="25.5" customHeight="1" s="113">
      <c r="A35" s="128" t="inlineStr">
        <is>
          <t>M004</t>
        </is>
      </c>
      <c r="B35" s="118">
        <f>IFERROR(VLOOKUP(A35,Dim_Magaza!$A:$C,2,FALSE()),"")</f>
        <v/>
      </c>
      <c r="C35" s="118">
        <f>IFERROR(VLOOKUP(A35,Dim_Magaza!$A:$C,3,FALSE()),"")</f>
        <v/>
      </c>
      <c r="D35" s="128" t="inlineStr">
        <is>
          <t>U036</t>
        </is>
      </c>
      <c r="E35" s="118">
        <f>IFERROR(VLOOKUP(D35,Dim_Unvan!$A:$B,2,FALSE()),"")</f>
        <v/>
      </c>
      <c r="F35" s="129" t="n">
        <v>1</v>
      </c>
    </row>
    <row r="36" ht="25.5" customHeight="1" s="113">
      <c r="A36" s="128" t="inlineStr">
        <is>
          <t>M004</t>
        </is>
      </c>
      <c r="B36" s="118">
        <f>IFERROR(VLOOKUP(A36,Dim_Magaza!$A:$C,2,FALSE()),"")</f>
        <v/>
      </c>
      <c r="C36" s="118">
        <f>IFERROR(VLOOKUP(A36,Dim_Magaza!$A:$C,3,FALSE()),"")</f>
        <v/>
      </c>
      <c r="D36" s="128" t="inlineStr">
        <is>
          <t>U038</t>
        </is>
      </c>
      <c r="E36" s="118">
        <f>IFERROR(VLOOKUP(D36,Dim_Unvan!$A:$B,2,FALSE()),"")</f>
        <v/>
      </c>
      <c r="F36" s="129" t="n">
        <v>1</v>
      </c>
    </row>
    <row r="37" ht="25.5" customHeight="1" s="113">
      <c r="A37" s="128" t="inlineStr">
        <is>
          <t>M004</t>
        </is>
      </c>
      <c r="B37" s="118">
        <f>IFERROR(VLOOKUP(A37,Dim_Magaza!$A:$C,2,FALSE()),"")</f>
        <v/>
      </c>
      <c r="C37" s="118">
        <f>IFERROR(VLOOKUP(A37,Dim_Magaza!$A:$C,3,FALSE()),"")</f>
        <v/>
      </c>
      <c r="D37" s="128" t="inlineStr">
        <is>
          <t>U042</t>
        </is>
      </c>
      <c r="E37" s="118">
        <f>IFERROR(VLOOKUP(D37,Dim_Unvan!$A:$B,2,FALSE()),"")</f>
        <v/>
      </c>
      <c r="F37" s="129" t="n">
        <v>1</v>
      </c>
    </row>
    <row r="38" ht="25.5" customHeight="1" s="113">
      <c r="A38" s="128" t="inlineStr">
        <is>
          <t>M005</t>
        </is>
      </c>
      <c r="B38" s="118">
        <f>IFERROR(VLOOKUP(A38,Dim_Magaza!$A:$C,2,FALSE()),"")</f>
        <v/>
      </c>
      <c r="C38" s="118">
        <f>IFERROR(VLOOKUP(A38,Dim_Magaza!$A:$C,3,FALSE()),"")</f>
        <v/>
      </c>
      <c r="D38" s="128" t="inlineStr">
        <is>
          <t>U013</t>
        </is>
      </c>
      <c r="E38" s="118">
        <f>IFERROR(VLOOKUP(D38,Dim_Unvan!$A:$B,2,FALSE()),"")</f>
        <v/>
      </c>
      <c r="F38" s="129" t="n">
        <v>1</v>
      </c>
    </row>
    <row r="39" ht="25.5" customHeight="1" s="113">
      <c r="A39" s="128" t="inlineStr">
        <is>
          <t>M005</t>
        </is>
      </c>
      <c r="B39" s="118">
        <f>IFERROR(VLOOKUP(A39,Dim_Magaza!$A:$C,2,FALSE()),"")</f>
        <v/>
      </c>
      <c r="C39" s="118">
        <f>IFERROR(VLOOKUP(A39,Dim_Magaza!$A:$C,3,FALSE()),"")</f>
        <v/>
      </c>
      <c r="D39" s="128" t="inlineStr">
        <is>
          <t>U015</t>
        </is>
      </c>
      <c r="E39" s="118">
        <f>IFERROR(VLOOKUP(D39,Dim_Unvan!$A:$B,2,FALSE()),"")</f>
        <v/>
      </c>
      <c r="F39" s="129" t="n">
        <v>2</v>
      </c>
    </row>
    <row r="40" ht="25.5" customHeight="1" s="113">
      <c r="A40" s="128" t="inlineStr">
        <is>
          <t>M005</t>
        </is>
      </c>
      <c r="B40" s="118">
        <f>IFERROR(VLOOKUP(A40,Dim_Magaza!$A:$C,2,FALSE()),"")</f>
        <v/>
      </c>
      <c r="C40" s="118">
        <f>IFERROR(VLOOKUP(A40,Dim_Magaza!$A:$C,3,FALSE()),"")</f>
        <v/>
      </c>
      <c r="D40" s="128" t="inlineStr">
        <is>
          <t>U017</t>
        </is>
      </c>
      <c r="E40" s="118">
        <f>IFERROR(VLOOKUP(D40,Dim_Unvan!$A:$B,2,FALSE()),"")</f>
        <v/>
      </c>
      <c r="F40" s="129" t="n">
        <v>1</v>
      </c>
    </row>
    <row r="41" ht="25.5" customHeight="1" s="113">
      <c r="A41" s="128" t="inlineStr">
        <is>
          <t>M005</t>
        </is>
      </c>
      <c r="B41" s="118">
        <f>IFERROR(VLOOKUP(A41,Dim_Magaza!$A:$C,2,FALSE()),"")</f>
        <v/>
      </c>
      <c r="C41" s="118">
        <f>IFERROR(VLOOKUP(A41,Dim_Magaza!$A:$C,3,FALSE()),"")</f>
        <v/>
      </c>
      <c r="D41" s="128" t="inlineStr">
        <is>
          <t>U019</t>
        </is>
      </c>
      <c r="E41" s="118">
        <f>IFERROR(VLOOKUP(D41,Dim_Unvan!$A:$B,2,FALSE()),"")</f>
        <v/>
      </c>
      <c r="F41" s="129" t="n">
        <v>2</v>
      </c>
    </row>
    <row r="42" ht="25.5" customHeight="1" s="113">
      <c r="A42" s="128" t="inlineStr">
        <is>
          <t>M005</t>
        </is>
      </c>
      <c r="B42" s="118">
        <f>IFERROR(VLOOKUP(A42,Dim_Magaza!$A:$C,2,FALSE()),"")</f>
        <v/>
      </c>
      <c r="C42" s="118">
        <f>IFERROR(VLOOKUP(A42,Dim_Magaza!$A:$C,3,FALSE()),"")</f>
        <v/>
      </c>
      <c r="D42" s="128" t="inlineStr">
        <is>
          <t>U026</t>
        </is>
      </c>
      <c r="E42" s="118">
        <f>IFERROR(VLOOKUP(D42,Dim_Unvan!$A:$B,2,FALSE()),"")</f>
        <v/>
      </c>
      <c r="F42" s="129" t="n">
        <v>2</v>
      </c>
    </row>
    <row r="43" ht="25.5" customHeight="1" s="113">
      <c r="A43" s="128" t="inlineStr">
        <is>
          <t>M005</t>
        </is>
      </c>
      <c r="B43" s="118">
        <f>IFERROR(VLOOKUP(A43,Dim_Magaza!$A:$C,2,FALSE()),"")</f>
        <v/>
      </c>
      <c r="C43" s="118">
        <f>IFERROR(VLOOKUP(A43,Dim_Magaza!$A:$C,3,FALSE()),"")</f>
        <v/>
      </c>
      <c r="D43" s="128" t="inlineStr">
        <is>
          <t>U036</t>
        </is>
      </c>
      <c r="E43" s="118">
        <f>IFERROR(VLOOKUP(D43,Dim_Unvan!$A:$B,2,FALSE()),"")</f>
        <v/>
      </c>
      <c r="F43" s="129" t="n">
        <v>1</v>
      </c>
    </row>
    <row r="44" ht="25.5" customHeight="1" s="113">
      <c r="A44" s="128" t="inlineStr">
        <is>
          <t>M005</t>
        </is>
      </c>
      <c r="B44" s="118">
        <f>IFERROR(VLOOKUP(A44,Dim_Magaza!$A:$C,2,FALSE()),"")</f>
        <v/>
      </c>
      <c r="C44" s="118">
        <f>IFERROR(VLOOKUP(A44,Dim_Magaza!$A:$C,3,FALSE()),"")</f>
        <v/>
      </c>
      <c r="D44" s="128" t="inlineStr">
        <is>
          <t>U038</t>
        </is>
      </c>
      <c r="E44" s="118">
        <f>IFERROR(VLOOKUP(D44,Dim_Unvan!$A:$B,2,FALSE()),"")</f>
        <v/>
      </c>
      <c r="F44" s="129" t="n">
        <v>1</v>
      </c>
    </row>
    <row r="45" ht="25.5" customHeight="1" s="113">
      <c r="A45" s="128" t="inlineStr">
        <is>
          <t>M005</t>
        </is>
      </c>
      <c r="B45" s="118">
        <f>IFERROR(VLOOKUP(A45,Dim_Magaza!$A:$C,2,FALSE()),"")</f>
        <v/>
      </c>
      <c r="C45" s="118">
        <f>IFERROR(VLOOKUP(A45,Dim_Magaza!$A:$C,3,FALSE()),"")</f>
        <v/>
      </c>
      <c r="D45" s="128" t="inlineStr">
        <is>
          <t>U042</t>
        </is>
      </c>
      <c r="E45" s="118">
        <f>IFERROR(VLOOKUP(D45,Dim_Unvan!$A:$B,2,FALSE()),"")</f>
        <v/>
      </c>
      <c r="F45" s="129" t="n">
        <v>1</v>
      </c>
    </row>
    <row r="46" ht="25.5" customHeight="1" s="113">
      <c r="A46" s="128" t="inlineStr">
        <is>
          <t>M006</t>
        </is>
      </c>
      <c r="B46" s="118">
        <f>IFERROR(VLOOKUP(A46,Dim_Magaza!$A:$C,2,FALSE()),"")</f>
        <v/>
      </c>
      <c r="C46" s="118">
        <f>IFERROR(VLOOKUP(A46,Dim_Magaza!$A:$C,3,FALSE()),"")</f>
        <v/>
      </c>
      <c r="D46" s="128" t="inlineStr">
        <is>
          <t>U002</t>
        </is>
      </c>
      <c r="E46" s="118">
        <f>IFERROR(VLOOKUP(D46,Dim_Unvan!$A:$B,2,FALSE()),"")</f>
        <v/>
      </c>
      <c r="F46" s="129" t="n">
        <v>1</v>
      </c>
    </row>
    <row r="47" ht="25.5" customHeight="1" s="113">
      <c r="A47" s="128" t="inlineStr">
        <is>
          <t>M006</t>
        </is>
      </c>
      <c r="B47" s="118">
        <f>IFERROR(VLOOKUP(A47,Dim_Magaza!$A:$C,2,FALSE()),"")</f>
        <v/>
      </c>
      <c r="C47" s="118">
        <f>IFERROR(VLOOKUP(A47,Dim_Magaza!$A:$C,3,FALSE()),"")</f>
        <v/>
      </c>
      <c r="D47" s="128" t="inlineStr">
        <is>
          <t>U013</t>
        </is>
      </c>
      <c r="E47" s="118">
        <f>IFERROR(VLOOKUP(D47,Dim_Unvan!$A:$B,2,FALSE()),"")</f>
        <v/>
      </c>
      <c r="F47" s="129" t="n">
        <v>1</v>
      </c>
    </row>
    <row r="48" ht="25.5" customHeight="1" s="113">
      <c r="A48" s="128" t="inlineStr">
        <is>
          <t>M006</t>
        </is>
      </c>
      <c r="B48" s="118">
        <f>IFERROR(VLOOKUP(A48,Dim_Magaza!$A:$C,2,FALSE()),"")</f>
        <v/>
      </c>
      <c r="C48" s="118">
        <f>IFERROR(VLOOKUP(A48,Dim_Magaza!$A:$C,3,FALSE()),"")</f>
        <v/>
      </c>
      <c r="D48" s="128" t="inlineStr">
        <is>
          <t>U015</t>
        </is>
      </c>
      <c r="E48" s="118">
        <f>IFERROR(VLOOKUP(D48,Dim_Unvan!$A:$B,2,FALSE()),"")</f>
        <v/>
      </c>
      <c r="F48" s="129" t="n">
        <v>2</v>
      </c>
    </row>
    <row r="49" ht="25.5" customHeight="1" s="113">
      <c r="A49" s="128" t="inlineStr">
        <is>
          <t>M006</t>
        </is>
      </c>
      <c r="B49" s="118">
        <f>IFERROR(VLOOKUP(A49,Dim_Magaza!$A:$C,2,FALSE()),"")</f>
        <v/>
      </c>
      <c r="C49" s="118">
        <f>IFERROR(VLOOKUP(A49,Dim_Magaza!$A:$C,3,FALSE()),"")</f>
        <v/>
      </c>
      <c r="D49" s="128" t="inlineStr">
        <is>
          <t>U017</t>
        </is>
      </c>
      <c r="E49" s="118">
        <f>IFERROR(VLOOKUP(D49,Dim_Unvan!$A:$B,2,FALSE()),"")</f>
        <v/>
      </c>
      <c r="F49" s="129" t="n">
        <v>2</v>
      </c>
    </row>
    <row r="50" ht="25.5" customHeight="1" s="113">
      <c r="A50" s="128" t="inlineStr">
        <is>
          <t>M006</t>
        </is>
      </c>
      <c r="B50" s="118">
        <f>IFERROR(VLOOKUP(A50,Dim_Magaza!$A:$C,2,FALSE()),"")</f>
        <v/>
      </c>
      <c r="C50" s="118">
        <f>IFERROR(VLOOKUP(A50,Dim_Magaza!$A:$C,3,FALSE()),"")</f>
        <v/>
      </c>
      <c r="D50" s="128" t="inlineStr">
        <is>
          <t>U019</t>
        </is>
      </c>
      <c r="E50" s="118">
        <f>IFERROR(VLOOKUP(D50,Dim_Unvan!$A:$B,2,FALSE()),"")</f>
        <v/>
      </c>
      <c r="F50" s="129" t="n">
        <v>1</v>
      </c>
    </row>
    <row r="51" ht="25.5" customHeight="1" s="113">
      <c r="A51" s="128" t="inlineStr">
        <is>
          <t>M006</t>
        </is>
      </c>
      <c r="B51" s="118">
        <f>IFERROR(VLOOKUP(A51,Dim_Magaza!$A:$C,2,FALSE()),"")</f>
        <v/>
      </c>
      <c r="C51" s="118">
        <f>IFERROR(VLOOKUP(A51,Dim_Magaza!$A:$C,3,FALSE()),"")</f>
        <v/>
      </c>
      <c r="D51" s="128" t="inlineStr">
        <is>
          <t>U026</t>
        </is>
      </c>
      <c r="E51" s="118">
        <f>IFERROR(VLOOKUP(D51,Dim_Unvan!$A:$B,2,FALSE()),"")</f>
        <v/>
      </c>
      <c r="F51" s="129" t="n">
        <v>2</v>
      </c>
    </row>
    <row r="52" ht="25.5" customHeight="1" s="113">
      <c r="A52" s="128" t="inlineStr">
        <is>
          <t>M006</t>
        </is>
      </c>
      <c r="B52" s="118">
        <f>IFERROR(VLOOKUP(A52,Dim_Magaza!$A:$C,2,FALSE()),"")</f>
        <v/>
      </c>
      <c r="C52" s="118">
        <f>IFERROR(VLOOKUP(A52,Dim_Magaza!$A:$C,3,FALSE()),"")</f>
        <v/>
      </c>
      <c r="D52" s="128" t="inlineStr">
        <is>
          <t>U036</t>
        </is>
      </c>
      <c r="E52" s="118">
        <f>IFERROR(VLOOKUP(D52,Dim_Unvan!$A:$B,2,FALSE()),"")</f>
        <v/>
      </c>
      <c r="F52" s="129" t="n">
        <v>1</v>
      </c>
    </row>
    <row r="53" ht="25.5" customHeight="1" s="113">
      <c r="A53" s="128" t="inlineStr">
        <is>
          <t>M006</t>
        </is>
      </c>
      <c r="B53" s="118">
        <f>IFERROR(VLOOKUP(A53,Dim_Magaza!$A:$C,2,FALSE()),"")</f>
        <v/>
      </c>
      <c r="C53" s="118">
        <f>IFERROR(VLOOKUP(A53,Dim_Magaza!$A:$C,3,FALSE()),"")</f>
        <v/>
      </c>
      <c r="D53" s="128" t="inlineStr">
        <is>
          <t>U038</t>
        </is>
      </c>
      <c r="E53" s="118">
        <f>IFERROR(VLOOKUP(D53,Dim_Unvan!$A:$B,2,FALSE()),"")</f>
        <v/>
      </c>
      <c r="F53" s="129" t="n">
        <v>1</v>
      </c>
    </row>
    <row r="54" ht="25.5" customHeight="1" s="113">
      <c r="A54" s="128" t="inlineStr">
        <is>
          <t>M006</t>
        </is>
      </c>
      <c r="B54" s="118">
        <f>IFERROR(VLOOKUP(A54,Dim_Magaza!$A:$C,2,FALSE()),"")</f>
        <v/>
      </c>
      <c r="C54" s="118">
        <f>IFERROR(VLOOKUP(A54,Dim_Magaza!$A:$C,3,FALSE()),"")</f>
        <v/>
      </c>
      <c r="D54" s="128" t="inlineStr">
        <is>
          <t>U042</t>
        </is>
      </c>
      <c r="E54" s="118">
        <f>IFERROR(VLOOKUP(D54,Dim_Unvan!$A:$B,2,FALSE()),"")</f>
        <v/>
      </c>
      <c r="F54" s="129" t="n">
        <v>1</v>
      </c>
    </row>
    <row r="55" ht="25.5" customHeight="1" s="113">
      <c r="A55" s="128" t="inlineStr">
        <is>
          <t>M007</t>
        </is>
      </c>
      <c r="B55" s="118">
        <f>IFERROR(VLOOKUP(A55,Dim_Magaza!$A:$C,2,FALSE()),"")</f>
        <v/>
      </c>
      <c r="C55" s="118">
        <f>IFERROR(VLOOKUP(A55,Dim_Magaza!$A:$C,3,FALSE()),"")</f>
        <v/>
      </c>
      <c r="D55" s="128" t="inlineStr">
        <is>
          <t>U002</t>
        </is>
      </c>
      <c r="E55" s="118">
        <f>IFERROR(VLOOKUP(D55,Dim_Unvan!$A:$B,2,FALSE()),"")</f>
        <v/>
      </c>
      <c r="F55" s="129" t="n">
        <v>1</v>
      </c>
    </row>
    <row r="56" ht="25.5" customHeight="1" s="113">
      <c r="A56" s="128" t="inlineStr">
        <is>
          <t>M007</t>
        </is>
      </c>
      <c r="B56" s="118">
        <f>IFERROR(VLOOKUP(A56,Dim_Magaza!$A:$C,2,FALSE()),"")</f>
        <v/>
      </c>
      <c r="C56" s="118">
        <f>IFERROR(VLOOKUP(A56,Dim_Magaza!$A:$C,3,FALSE()),"")</f>
        <v/>
      </c>
      <c r="D56" s="128" t="inlineStr">
        <is>
          <t>U013</t>
        </is>
      </c>
      <c r="E56" s="118">
        <f>IFERROR(VLOOKUP(D56,Dim_Unvan!$A:$B,2,FALSE()),"")</f>
        <v/>
      </c>
      <c r="F56" s="129" t="n">
        <v>1</v>
      </c>
    </row>
    <row r="57" ht="25.5" customHeight="1" s="113">
      <c r="A57" s="128" t="inlineStr">
        <is>
          <t>M007</t>
        </is>
      </c>
      <c r="B57" s="118">
        <f>IFERROR(VLOOKUP(A57,Dim_Magaza!$A:$C,2,FALSE()),"")</f>
        <v/>
      </c>
      <c r="C57" s="118">
        <f>IFERROR(VLOOKUP(A57,Dim_Magaza!$A:$C,3,FALSE()),"")</f>
        <v/>
      </c>
      <c r="D57" s="128" t="inlineStr">
        <is>
          <t>U015</t>
        </is>
      </c>
      <c r="E57" s="118">
        <f>IFERROR(VLOOKUP(D57,Dim_Unvan!$A:$B,2,FALSE()),"")</f>
        <v/>
      </c>
      <c r="F57" s="129" t="n">
        <v>2</v>
      </c>
    </row>
    <row r="58" ht="25.5" customHeight="1" s="113">
      <c r="A58" s="128" t="inlineStr">
        <is>
          <t>M007</t>
        </is>
      </c>
      <c r="B58" s="118">
        <f>IFERROR(VLOOKUP(A58,Dim_Magaza!$A:$C,2,FALSE()),"")</f>
        <v/>
      </c>
      <c r="C58" s="118">
        <f>IFERROR(VLOOKUP(A58,Dim_Magaza!$A:$C,3,FALSE()),"")</f>
        <v/>
      </c>
      <c r="D58" s="128" t="inlineStr">
        <is>
          <t>U017</t>
        </is>
      </c>
      <c r="E58" s="118">
        <f>IFERROR(VLOOKUP(D58,Dim_Unvan!$A:$B,2,FALSE()),"")</f>
        <v/>
      </c>
      <c r="F58" s="129" t="n">
        <v>2</v>
      </c>
    </row>
    <row r="59" ht="25.5" customHeight="1" s="113">
      <c r="A59" s="128" t="inlineStr">
        <is>
          <t>M007</t>
        </is>
      </c>
      <c r="B59" s="118">
        <f>IFERROR(VLOOKUP(A59,Dim_Magaza!$A:$C,2,FALSE()),"")</f>
        <v/>
      </c>
      <c r="C59" s="118">
        <f>IFERROR(VLOOKUP(A59,Dim_Magaza!$A:$C,3,FALSE()),"")</f>
        <v/>
      </c>
      <c r="D59" s="128" t="inlineStr">
        <is>
          <t>U026</t>
        </is>
      </c>
      <c r="E59" s="118">
        <f>IFERROR(VLOOKUP(D59,Dim_Unvan!$A:$B,2,FALSE()),"")</f>
        <v/>
      </c>
      <c r="F59" s="129" t="n">
        <v>2</v>
      </c>
    </row>
    <row r="60" ht="25.5" customHeight="1" s="113">
      <c r="A60" s="128" t="inlineStr">
        <is>
          <t>M007</t>
        </is>
      </c>
      <c r="B60" s="118">
        <f>IFERROR(VLOOKUP(A60,Dim_Magaza!$A:$C,2,FALSE()),"")</f>
        <v/>
      </c>
      <c r="C60" s="118">
        <f>IFERROR(VLOOKUP(A60,Dim_Magaza!$A:$C,3,FALSE()),"")</f>
        <v/>
      </c>
      <c r="D60" s="128" t="inlineStr">
        <is>
          <t>U036</t>
        </is>
      </c>
      <c r="E60" s="118">
        <f>IFERROR(VLOOKUP(D60,Dim_Unvan!$A:$B,2,FALSE()),"")</f>
        <v/>
      </c>
      <c r="F60" s="129" t="n">
        <v>1</v>
      </c>
    </row>
    <row r="61" ht="25.5" customHeight="1" s="113">
      <c r="A61" s="128" t="inlineStr">
        <is>
          <t>M007</t>
        </is>
      </c>
      <c r="B61" s="118">
        <f>IFERROR(VLOOKUP(A61,Dim_Magaza!$A:$C,2,FALSE()),"")</f>
        <v/>
      </c>
      <c r="C61" s="118">
        <f>IFERROR(VLOOKUP(A61,Dim_Magaza!$A:$C,3,FALSE()),"")</f>
        <v/>
      </c>
      <c r="D61" s="128" t="inlineStr">
        <is>
          <t>U038</t>
        </is>
      </c>
      <c r="E61" s="118">
        <f>IFERROR(VLOOKUP(D61,Dim_Unvan!$A:$B,2,FALSE()),"")</f>
        <v/>
      </c>
      <c r="F61" s="129" t="n">
        <v>1</v>
      </c>
    </row>
    <row r="62" ht="25.5" customHeight="1" s="113">
      <c r="A62" s="128" t="inlineStr">
        <is>
          <t>M007</t>
        </is>
      </c>
      <c r="B62" s="118">
        <f>IFERROR(VLOOKUP(A62,Dim_Magaza!$A:$C,2,FALSE()),"")</f>
        <v/>
      </c>
      <c r="C62" s="118">
        <f>IFERROR(VLOOKUP(A62,Dim_Magaza!$A:$C,3,FALSE()),"")</f>
        <v/>
      </c>
      <c r="D62" s="128" t="inlineStr">
        <is>
          <t>U042</t>
        </is>
      </c>
      <c r="E62" s="118">
        <f>IFERROR(VLOOKUP(D62,Dim_Unvan!$A:$B,2,FALSE()),"")</f>
        <v/>
      </c>
      <c r="F62" s="129" t="n">
        <v>1</v>
      </c>
    </row>
    <row r="63" ht="25.5" customHeight="1" s="113">
      <c r="A63" s="128" t="inlineStr">
        <is>
          <t>M008</t>
        </is>
      </c>
      <c r="B63" s="118">
        <f>IFERROR(VLOOKUP(A63,Dim_Magaza!$A:$C,2,FALSE()),"")</f>
        <v/>
      </c>
      <c r="C63" s="118">
        <f>IFERROR(VLOOKUP(A63,Dim_Magaza!$A:$C,3,FALSE()),"")</f>
        <v/>
      </c>
      <c r="D63" s="128" t="inlineStr">
        <is>
          <t>U002</t>
        </is>
      </c>
      <c r="E63" s="118">
        <f>IFERROR(VLOOKUP(D63,Dim_Unvan!$A:$B,2,FALSE()),"")</f>
        <v/>
      </c>
      <c r="F63" s="129" t="n">
        <v>1</v>
      </c>
    </row>
    <row r="64" ht="25.5" customHeight="1" s="113">
      <c r="A64" s="128" t="inlineStr">
        <is>
          <t>M008</t>
        </is>
      </c>
      <c r="B64" s="118">
        <f>IFERROR(VLOOKUP(A64,Dim_Magaza!$A:$C,2,FALSE()),"")</f>
        <v/>
      </c>
      <c r="C64" s="118">
        <f>IFERROR(VLOOKUP(A64,Dim_Magaza!$A:$C,3,FALSE()),"")</f>
        <v/>
      </c>
      <c r="D64" s="128" t="inlineStr">
        <is>
          <t>U013</t>
        </is>
      </c>
      <c r="E64" s="118">
        <f>IFERROR(VLOOKUP(D64,Dim_Unvan!$A:$B,2,FALSE()),"")</f>
        <v/>
      </c>
      <c r="F64" s="129" t="n">
        <v>1</v>
      </c>
    </row>
    <row r="65" ht="25.5" customHeight="1" s="113">
      <c r="A65" s="128" t="inlineStr">
        <is>
          <t>M008</t>
        </is>
      </c>
      <c r="B65" s="118">
        <f>IFERROR(VLOOKUP(A65,Dim_Magaza!$A:$C,2,FALSE()),"")</f>
        <v/>
      </c>
      <c r="C65" s="118">
        <f>IFERROR(VLOOKUP(A65,Dim_Magaza!$A:$C,3,FALSE()),"")</f>
        <v/>
      </c>
      <c r="D65" s="128" t="inlineStr">
        <is>
          <t>U014</t>
        </is>
      </c>
      <c r="E65" s="118">
        <f>IFERROR(VLOOKUP(D65,Dim_Unvan!$A:$B,2,FALSE()),"")</f>
        <v/>
      </c>
      <c r="F65" s="129" t="n">
        <v>1</v>
      </c>
    </row>
    <row r="66" ht="25.5" customHeight="1" s="113">
      <c r="A66" s="128" t="inlineStr">
        <is>
          <t>M008</t>
        </is>
      </c>
      <c r="B66" s="118">
        <f>IFERROR(VLOOKUP(A66,Dim_Magaza!$A:$C,2,FALSE()),"")</f>
        <v/>
      </c>
      <c r="C66" s="118">
        <f>IFERROR(VLOOKUP(A66,Dim_Magaza!$A:$C,3,FALSE()),"")</f>
        <v/>
      </c>
      <c r="D66" s="128" t="inlineStr">
        <is>
          <t>U015</t>
        </is>
      </c>
      <c r="E66" s="118">
        <f>IFERROR(VLOOKUP(D66,Dim_Unvan!$A:$B,2,FALSE()),"")</f>
        <v/>
      </c>
      <c r="F66" s="129" t="n">
        <v>3</v>
      </c>
    </row>
    <row r="67" ht="25.5" customHeight="1" s="113">
      <c r="A67" s="128" t="inlineStr">
        <is>
          <t>M008</t>
        </is>
      </c>
      <c r="B67" s="118">
        <f>IFERROR(VLOOKUP(A67,Dim_Magaza!$A:$C,2,FALSE()),"")</f>
        <v/>
      </c>
      <c r="C67" s="118">
        <f>IFERROR(VLOOKUP(A67,Dim_Magaza!$A:$C,3,FALSE()),"")</f>
        <v/>
      </c>
      <c r="D67" s="128" t="inlineStr">
        <is>
          <t>U017</t>
        </is>
      </c>
      <c r="E67" s="118">
        <f>IFERROR(VLOOKUP(D67,Dim_Unvan!$A:$B,2,FALSE()),"")</f>
        <v/>
      </c>
      <c r="F67" s="129" t="n">
        <v>2</v>
      </c>
    </row>
    <row r="68" ht="25.5" customHeight="1" s="113">
      <c r="A68" s="128" t="inlineStr">
        <is>
          <t>M008</t>
        </is>
      </c>
      <c r="B68" s="118">
        <f>IFERROR(VLOOKUP(A68,Dim_Magaza!$A:$C,2,FALSE()),"")</f>
        <v/>
      </c>
      <c r="C68" s="118">
        <f>IFERROR(VLOOKUP(A68,Dim_Magaza!$A:$C,3,FALSE()),"")</f>
        <v/>
      </c>
      <c r="D68" s="128" t="inlineStr">
        <is>
          <t>U019</t>
        </is>
      </c>
      <c r="E68" s="118">
        <f>IFERROR(VLOOKUP(D68,Dim_Unvan!$A:$B,2,FALSE()),"")</f>
        <v/>
      </c>
      <c r="F68" s="129" t="n">
        <v>2</v>
      </c>
    </row>
    <row r="69" ht="25.5" customHeight="1" s="113">
      <c r="A69" s="128" t="inlineStr">
        <is>
          <t>M008</t>
        </is>
      </c>
      <c r="B69" s="118">
        <f>IFERROR(VLOOKUP(A69,Dim_Magaza!$A:$C,2,FALSE()),"")</f>
        <v/>
      </c>
      <c r="C69" s="118">
        <f>IFERROR(VLOOKUP(A69,Dim_Magaza!$A:$C,3,FALSE()),"")</f>
        <v/>
      </c>
      <c r="D69" s="128" t="inlineStr">
        <is>
          <t>U023</t>
        </is>
      </c>
      <c r="E69" s="118">
        <f>IFERROR(VLOOKUP(D69,Dim_Unvan!$A:$B,2,FALSE()),"")</f>
        <v/>
      </c>
      <c r="F69" s="129" t="n">
        <v>1</v>
      </c>
    </row>
    <row r="70" ht="25.5" customHeight="1" s="113">
      <c r="A70" s="128" t="inlineStr">
        <is>
          <t>M008</t>
        </is>
      </c>
      <c r="B70" s="118">
        <f>IFERROR(VLOOKUP(A70,Dim_Magaza!$A:$C,2,FALSE()),"")</f>
        <v/>
      </c>
      <c r="C70" s="118">
        <f>IFERROR(VLOOKUP(A70,Dim_Magaza!$A:$C,3,FALSE()),"")</f>
        <v/>
      </c>
      <c r="D70" s="128" t="inlineStr">
        <is>
          <t>U024</t>
        </is>
      </c>
      <c r="E70" s="118">
        <f>IFERROR(VLOOKUP(D70,Dim_Unvan!$A:$B,2,FALSE()),"")</f>
        <v/>
      </c>
      <c r="F70" s="129" t="n">
        <v>1</v>
      </c>
    </row>
    <row r="71" ht="25.5" customHeight="1" s="113">
      <c r="A71" s="128" t="inlineStr">
        <is>
          <t>M008</t>
        </is>
      </c>
      <c r="B71" s="118">
        <f>IFERROR(VLOOKUP(A71,Dim_Magaza!$A:$C,2,FALSE()),"")</f>
        <v/>
      </c>
      <c r="C71" s="118">
        <f>IFERROR(VLOOKUP(A71,Dim_Magaza!$A:$C,3,FALSE()),"")</f>
        <v/>
      </c>
      <c r="D71" s="128" t="inlineStr">
        <is>
          <t>U026</t>
        </is>
      </c>
      <c r="E71" s="118">
        <f>IFERROR(VLOOKUP(D71,Dim_Unvan!$A:$B,2,FALSE()),"")</f>
        <v/>
      </c>
      <c r="F71" s="129" t="n">
        <v>3</v>
      </c>
    </row>
    <row r="72" ht="25.5" customHeight="1" s="113">
      <c r="A72" s="128" t="inlineStr">
        <is>
          <t>M008</t>
        </is>
      </c>
      <c r="B72" s="118">
        <f>IFERROR(VLOOKUP(A72,Dim_Magaza!$A:$C,2,FALSE()),"")</f>
        <v/>
      </c>
      <c r="C72" s="118">
        <f>IFERROR(VLOOKUP(A72,Dim_Magaza!$A:$C,3,FALSE()),"")</f>
        <v/>
      </c>
      <c r="D72" s="128" t="inlineStr">
        <is>
          <t>U036</t>
        </is>
      </c>
      <c r="E72" s="118">
        <f>IFERROR(VLOOKUP(D72,Dim_Unvan!$A:$B,2,FALSE()),"")</f>
        <v/>
      </c>
      <c r="F72" s="129" t="n">
        <v>1</v>
      </c>
    </row>
    <row r="73" ht="25.5" customHeight="1" s="113">
      <c r="A73" s="128" t="inlineStr">
        <is>
          <t>M008</t>
        </is>
      </c>
      <c r="B73" s="118">
        <f>IFERROR(VLOOKUP(A73,Dim_Magaza!$A:$C,2,FALSE()),"")</f>
        <v/>
      </c>
      <c r="C73" s="118">
        <f>IFERROR(VLOOKUP(A73,Dim_Magaza!$A:$C,3,FALSE()),"")</f>
        <v/>
      </c>
      <c r="D73" s="128" t="inlineStr">
        <is>
          <t>U038</t>
        </is>
      </c>
      <c r="E73" s="118">
        <f>IFERROR(VLOOKUP(D73,Dim_Unvan!$A:$B,2,FALSE()),"")</f>
        <v/>
      </c>
      <c r="F73" s="129" t="n">
        <v>1</v>
      </c>
    </row>
    <row r="74" ht="25.5" customHeight="1" s="113">
      <c r="A74" s="128" t="inlineStr">
        <is>
          <t>M008</t>
        </is>
      </c>
      <c r="B74" s="118">
        <f>IFERROR(VLOOKUP(A74,Dim_Magaza!$A:$C,2,FALSE()),"")</f>
        <v/>
      </c>
      <c r="C74" s="118">
        <f>IFERROR(VLOOKUP(A74,Dim_Magaza!$A:$C,3,FALSE()),"")</f>
        <v/>
      </c>
      <c r="D74" s="128" t="inlineStr">
        <is>
          <t>U042</t>
        </is>
      </c>
      <c r="E74" s="118">
        <f>IFERROR(VLOOKUP(D74,Dim_Unvan!$A:$B,2,FALSE()),"")</f>
        <v/>
      </c>
      <c r="F74" s="129" t="n">
        <v>1</v>
      </c>
    </row>
    <row r="75" ht="25.5" customFormat="1" customHeight="1" s="112">
      <c r="A75" s="128" t="inlineStr">
        <is>
          <t>M008</t>
        </is>
      </c>
      <c r="B75" s="118">
        <f>IFERROR(VLOOKUP(A75,Dim_Magaza!$A:$C,2,FALSE()),"")</f>
        <v/>
      </c>
      <c r="C75" s="118">
        <f>IFERROR(VLOOKUP(A75,Dim_Magaza!$A:$C,3,FALSE()),"")</f>
        <v/>
      </c>
      <c r="D75" s="128" t="inlineStr">
        <is>
          <t>U034</t>
        </is>
      </c>
      <c r="E75" s="118" t="inlineStr">
        <is>
          <t>UNLU MAMÜLLER</t>
        </is>
      </c>
      <c r="F75" s="129" t="n">
        <v>1</v>
      </c>
      <c r="G75" s="130" t="n"/>
    </row>
    <row r="76" ht="15" customHeight="1" s="113">
      <c r="A76" s="128" t="inlineStr">
        <is>
          <t>M009</t>
        </is>
      </c>
      <c r="B76" s="118">
        <f>IFERROR(VLOOKUP(A76,Dim_Magaza!$A:$C,2,FALSE()),"")</f>
        <v/>
      </c>
      <c r="C76" s="118">
        <f>IFERROR(VLOOKUP(A76,Dim_Magaza!$A:$C,3,FALSE()),"")</f>
        <v/>
      </c>
      <c r="D76" s="128" t="inlineStr">
        <is>
          <t>U002</t>
        </is>
      </c>
      <c r="E76" s="118">
        <f>IFERROR(VLOOKUP(D76,Dim_Unvan!$A:$B,2,FALSE()),"")</f>
        <v/>
      </c>
      <c r="F76" s="129" t="n">
        <v>1</v>
      </c>
    </row>
    <row r="77" ht="15" customHeight="1" s="113">
      <c r="A77" s="128" t="inlineStr">
        <is>
          <t>M009</t>
        </is>
      </c>
      <c r="B77" s="118">
        <f>IFERROR(VLOOKUP(A77,Dim_Magaza!$A:$C,2,FALSE()),"")</f>
        <v/>
      </c>
      <c r="C77" s="118">
        <f>IFERROR(VLOOKUP(A77,Dim_Magaza!$A:$C,3,FALSE()),"")</f>
        <v/>
      </c>
      <c r="D77" s="128" t="inlineStr">
        <is>
          <t>U013</t>
        </is>
      </c>
      <c r="E77" s="118">
        <f>IFERROR(VLOOKUP(D77,Dim_Unvan!$A:$B,2,FALSE()),"")</f>
        <v/>
      </c>
      <c r="F77" s="129" t="n">
        <v>1</v>
      </c>
    </row>
    <row r="78" ht="15" customHeight="1" s="113">
      <c r="A78" s="128" t="inlineStr">
        <is>
          <t>M009</t>
        </is>
      </c>
      <c r="B78" s="118">
        <f>IFERROR(VLOOKUP(A78,Dim_Magaza!$A:$C,2,FALSE()),"")</f>
        <v/>
      </c>
      <c r="C78" s="118">
        <f>IFERROR(VLOOKUP(A78,Dim_Magaza!$A:$C,3,FALSE()),"")</f>
        <v/>
      </c>
      <c r="D78" s="128" t="inlineStr">
        <is>
          <t>U014</t>
        </is>
      </c>
      <c r="E78" s="118">
        <f>IFERROR(VLOOKUP(D78,Dim_Unvan!$A:$B,2,FALSE()),"")</f>
        <v/>
      </c>
      <c r="F78" s="129" t="n">
        <v>1</v>
      </c>
    </row>
    <row r="79" ht="15" customHeight="1" s="113">
      <c r="A79" s="128" t="inlineStr">
        <is>
          <t>M009</t>
        </is>
      </c>
      <c r="B79" s="118">
        <f>IFERROR(VLOOKUP(A79,Dim_Magaza!$A:$C,2,FALSE()),"")</f>
        <v/>
      </c>
      <c r="C79" s="118">
        <f>IFERROR(VLOOKUP(A79,Dim_Magaza!$A:$C,3,FALSE()),"")</f>
        <v/>
      </c>
      <c r="D79" s="128" t="inlineStr">
        <is>
          <t>U015</t>
        </is>
      </c>
      <c r="E79" s="118">
        <f>IFERROR(VLOOKUP(D79,Dim_Unvan!$A:$B,2,FALSE()),"")</f>
        <v/>
      </c>
      <c r="F79" s="129" t="n">
        <v>4</v>
      </c>
    </row>
    <row r="80" ht="15" customHeight="1" s="113">
      <c r="A80" s="128" t="inlineStr">
        <is>
          <t>M009</t>
        </is>
      </c>
      <c r="B80" s="118">
        <f>IFERROR(VLOOKUP(A80,Dim_Magaza!$A:$C,2,FALSE()),"")</f>
        <v/>
      </c>
      <c r="C80" s="118">
        <f>IFERROR(VLOOKUP(A80,Dim_Magaza!$A:$C,3,FALSE()),"")</f>
        <v/>
      </c>
      <c r="D80" s="128" t="inlineStr">
        <is>
          <t>U017</t>
        </is>
      </c>
      <c r="E80" s="118">
        <f>IFERROR(VLOOKUP(D80,Dim_Unvan!$A:$B,2,FALSE()),"")</f>
        <v/>
      </c>
      <c r="F80" s="129" t="n">
        <v>2</v>
      </c>
    </row>
    <row r="81" ht="15" customHeight="1" s="113">
      <c r="A81" s="128" t="inlineStr">
        <is>
          <t>M009</t>
        </is>
      </c>
      <c r="B81" s="118">
        <f>IFERROR(VLOOKUP(A81,Dim_Magaza!$A:$C,2,FALSE()),"")</f>
        <v/>
      </c>
      <c r="C81" s="118">
        <f>IFERROR(VLOOKUP(A81,Dim_Magaza!$A:$C,3,FALSE()),"")</f>
        <v/>
      </c>
      <c r="D81" s="128" t="inlineStr">
        <is>
          <t>U018</t>
        </is>
      </c>
      <c r="E81" s="118">
        <f>IFERROR(VLOOKUP(D81,Dim_Unvan!$A:$B,2,FALSE()),"")</f>
        <v/>
      </c>
      <c r="F81" s="129" t="n">
        <v>1</v>
      </c>
    </row>
    <row r="82" ht="15" customHeight="1" s="113">
      <c r="A82" s="128" t="inlineStr">
        <is>
          <t>M009</t>
        </is>
      </c>
      <c r="B82" s="118">
        <f>IFERROR(VLOOKUP(A82,Dim_Magaza!$A:$C,2,FALSE()),"")</f>
        <v/>
      </c>
      <c r="C82" s="118">
        <f>IFERROR(VLOOKUP(A82,Dim_Magaza!$A:$C,3,FALSE()),"")</f>
        <v/>
      </c>
      <c r="D82" s="128" t="inlineStr">
        <is>
          <t>U019</t>
        </is>
      </c>
      <c r="E82" s="118">
        <f>IFERROR(VLOOKUP(D82,Dim_Unvan!$A:$B,2,FALSE()),"")</f>
        <v/>
      </c>
      <c r="F82" s="129" t="n">
        <v>2</v>
      </c>
    </row>
    <row r="83" ht="15" customHeight="1" s="113">
      <c r="A83" s="128" t="inlineStr">
        <is>
          <t>M009</t>
        </is>
      </c>
      <c r="B83" s="118">
        <f>IFERROR(VLOOKUP(A83,Dim_Magaza!$A:$C,2,FALSE()),"")</f>
        <v/>
      </c>
      <c r="C83" s="118">
        <f>IFERROR(VLOOKUP(A83,Dim_Magaza!$A:$C,3,FALSE()),"")</f>
        <v/>
      </c>
      <c r="D83" s="128" t="inlineStr">
        <is>
          <t>U023</t>
        </is>
      </c>
      <c r="E83" s="118">
        <f>IFERROR(VLOOKUP(D83,Dim_Unvan!$A:$B,2,FALSE()),"")</f>
        <v/>
      </c>
      <c r="F83" s="129" t="n">
        <v>1</v>
      </c>
    </row>
    <row r="84" ht="15" customHeight="1" s="113">
      <c r="A84" s="128" t="inlineStr">
        <is>
          <t>M009</t>
        </is>
      </c>
      <c r="B84" s="118">
        <f>IFERROR(VLOOKUP(A84,Dim_Magaza!$A:$C,2,FALSE()),"")</f>
        <v/>
      </c>
      <c r="C84" s="118">
        <f>IFERROR(VLOOKUP(A84,Dim_Magaza!$A:$C,3,FALSE()),"")</f>
        <v/>
      </c>
      <c r="D84" s="128" t="inlineStr">
        <is>
          <t>U024</t>
        </is>
      </c>
      <c r="E84" s="118">
        <f>IFERROR(VLOOKUP(D84,Dim_Unvan!$A:$B,2,FALSE()),"")</f>
        <v/>
      </c>
      <c r="F84" s="129" t="n">
        <v>1</v>
      </c>
    </row>
    <row r="85" ht="15" customHeight="1" s="113">
      <c r="A85" s="128" t="inlineStr">
        <is>
          <t>M009</t>
        </is>
      </c>
      <c r="B85" s="118">
        <f>IFERROR(VLOOKUP(A85,Dim_Magaza!$A:$C,2,FALSE()),"")</f>
        <v/>
      </c>
      <c r="C85" s="118">
        <f>IFERROR(VLOOKUP(A85,Dim_Magaza!$A:$C,3,FALSE()),"")</f>
        <v/>
      </c>
      <c r="D85" s="128" t="inlineStr">
        <is>
          <t>U026</t>
        </is>
      </c>
      <c r="E85" s="118">
        <f>IFERROR(VLOOKUP(D85,Dim_Unvan!$A:$B,2,FALSE()),"")</f>
        <v/>
      </c>
      <c r="F85" s="129" t="n">
        <v>3</v>
      </c>
    </row>
    <row r="86" ht="15" customHeight="1" s="113">
      <c r="A86" s="128" t="inlineStr">
        <is>
          <t>M009</t>
        </is>
      </c>
      <c r="B86" s="118">
        <f>IFERROR(VLOOKUP(A86,Dim_Magaza!$A:$C,2,FALSE()),"")</f>
        <v/>
      </c>
      <c r="C86" s="118">
        <f>IFERROR(VLOOKUP(A86,Dim_Magaza!$A:$C,3,FALSE()),"")</f>
        <v/>
      </c>
      <c r="D86" s="128" t="inlineStr">
        <is>
          <t>U036</t>
        </is>
      </c>
      <c r="E86" s="118">
        <f>IFERROR(VLOOKUP(D86,Dim_Unvan!$A:$B,2,FALSE()),"")</f>
        <v/>
      </c>
      <c r="F86" s="129" t="n">
        <v>1</v>
      </c>
    </row>
    <row r="87" ht="15" customHeight="1" s="113">
      <c r="A87" s="128" t="inlineStr">
        <is>
          <t>M009</t>
        </is>
      </c>
      <c r="B87" s="118">
        <f>IFERROR(VLOOKUP(A87,Dim_Magaza!$A:$C,2,FALSE()),"")</f>
        <v/>
      </c>
      <c r="C87" s="118">
        <f>IFERROR(VLOOKUP(A87,Dim_Magaza!$A:$C,3,FALSE()),"")</f>
        <v/>
      </c>
      <c r="D87" s="128" t="inlineStr">
        <is>
          <t>U038</t>
        </is>
      </c>
      <c r="E87" s="118">
        <f>IFERROR(VLOOKUP(D87,Dim_Unvan!$A:$B,2,FALSE()),"")</f>
        <v/>
      </c>
      <c r="F87" s="129" t="n">
        <v>2</v>
      </c>
    </row>
    <row r="88" ht="15" customHeight="1" s="113">
      <c r="A88" s="128" t="inlineStr">
        <is>
          <t>M009</t>
        </is>
      </c>
      <c r="B88" s="118">
        <f>IFERROR(VLOOKUP(A88,Dim_Magaza!$A:$C,2,FALSE()),"")</f>
        <v/>
      </c>
      <c r="C88" s="118">
        <f>IFERROR(VLOOKUP(A88,Dim_Magaza!$A:$C,3,FALSE()),"")</f>
        <v/>
      </c>
      <c r="D88" s="128" t="inlineStr">
        <is>
          <t>U042</t>
        </is>
      </c>
      <c r="E88" s="118">
        <f>IFERROR(VLOOKUP(D88,Dim_Unvan!$A:$B,2,FALSE()),"")</f>
        <v/>
      </c>
      <c r="F88" s="129" t="n">
        <v>1</v>
      </c>
    </row>
    <row r="89" ht="15" customHeight="1" s="113">
      <c r="A89" s="128" t="inlineStr">
        <is>
          <t>M010</t>
        </is>
      </c>
      <c r="B89" s="118">
        <f>IFERROR(VLOOKUP(A89,Dim_Magaza!$A:$C,2,FALSE()),"")</f>
        <v/>
      </c>
      <c r="C89" s="118">
        <f>IFERROR(VLOOKUP(A89,Dim_Magaza!$A:$C,3,FALSE()),"")</f>
        <v/>
      </c>
      <c r="D89" s="128" t="inlineStr">
        <is>
          <t>U002</t>
        </is>
      </c>
      <c r="E89" s="118">
        <f>IFERROR(VLOOKUP(D89,Dim_Unvan!$A:$B,2,FALSE()),"")</f>
        <v/>
      </c>
      <c r="F89" s="129" t="n">
        <v>1</v>
      </c>
    </row>
    <row r="90" ht="15" customHeight="1" s="113">
      <c r="A90" s="128" t="inlineStr">
        <is>
          <t>M010</t>
        </is>
      </c>
      <c r="B90" s="118">
        <f>IFERROR(VLOOKUP(A90,Dim_Magaza!$A:$C,2,FALSE()),"")</f>
        <v/>
      </c>
      <c r="C90" s="118">
        <f>IFERROR(VLOOKUP(A90,Dim_Magaza!$A:$C,3,FALSE()),"")</f>
        <v/>
      </c>
      <c r="D90" s="128" t="inlineStr">
        <is>
          <t>U013</t>
        </is>
      </c>
      <c r="E90" s="118">
        <f>IFERROR(VLOOKUP(D90,Dim_Unvan!$A:$B,2,FALSE()),"")</f>
        <v/>
      </c>
      <c r="F90" s="129" t="n">
        <v>1</v>
      </c>
    </row>
    <row r="91" ht="15" customHeight="1" s="113">
      <c r="A91" s="128" t="inlineStr">
        <is>
          <t>M010</t>
        </is>
      </c>
      <c r="B91" s="118">
        <f>IFERROR(VLOOKUP(A91,Dim_Magaza!$A:$C,2,FALSE()),"")</f>
        <v/>
      </c>
      <c r="C91" s="118">
        <f>IFERROR(VLOOKUP(A91,Dim_Magaza!$A:$C,3,FALSE()),"")</f>
        <v/>
      </c>
      <c r="D91" s="128" t="inlineStr">
        <is>
          <t>U015</t>
        </is>
      </c>
      <c r="E91" s="118">
        <f>IFERROR(VLOOKUP(D91,Dim_Unvan!$A:$B,2,FALSE()),"")</f>
        <v/>
      </c>
      <c r="F91" s="129" t="n">
        <v>2</v>
      </c>
    </row>
    <row r="92" ht="15" customHeight="1" s="113">
      <c r="A92" s="128" t="inlineStr">
        <is>
          <t>M010</t>
        </is>
      </c>
      <c r="B92" s="118">
        <f>IFERROR(VLOOKUP(A92,Dim_Magaza!$A:$C,2,FALSE()),"")</f>
        <v/>
      </c>
      <c r="C92" s="118">
        <f>IFERROR(VLOOKUP(A92,Dim_Magaza!$A:$C,3,FALSE()),"")</f>
        <v/>
      </c>
      <c r="D92" s="128" t="inlineStr">
        <is>
          <t>U017</t>
        </is>
      </c>
      <c r="E92" s="118">
        <f>IFERROR(VLOOKUP(D92,Dim_Unvan!$A:$B,2,FALSE()),"")</f>
        <v/>
      </c>
      <c r="F92" s="129" t="n">
        <v>2</v>
      </c>
    </row>
    <row r="93" ht="15" customHeight="1" s="113">
      <c r="A93" s="128" t="inlineStr">
        <is>
          <t>M010</t>
        </is>
      </c>
      <c r="B93" s="118">
        <f>IFERROR(VLOOKUP(A93,Dim_Magaza!$A:$C,2,FALSE()),"")</f>
        <v/>
      </c>
      <c r="C93" s="118">
        <f>IFERROR(VLOOKUP(A93,Dim_Magaza!$A:$C,3,FALSE()),"")</f>
        <v/>
      </c>
      <c r="D93" s="128" t="inlineStr">
        <is>
          <t>U026</t>
        </is>
      </c>
      <c r="E93" s="118">
        <f>IFERROR(VLOOKUP(D93,Dim_Unvan!$A:$B,2,FALSE()),"")</f>
        <v/>
      </c>
      <c r="F93" s="129" t="n">
        <v>2</v>
      </c>
    </row>
    <row r="94" ht="15" customHeight="1" s="113">
      <c r="A94" s="128" t="inlineStr">
        <is>
          <t>M010</t>
        </is>
      </c>
      <c r="B94" s="118">
        <f>IFERROR(VLOOKUP(A94,Dim_Magaza!$A:$C,2,FALSE()),"")</f>
        <v/>
      </c>
      <c r="C94" s="118">
        <f>IFERROR(VLOOKUP(A94,Dim_Magaza!$A:$C,3,FALSE()),"")</f>
        <v/>
      </c>
      <c r="D94" s="128" t="inlineStr">
        <is>
          <t>U036</t>
        </is>
      </c>
      <c r="E94" s="118">
        <f>IFERROR(VLOOKUP(D94,Dim_Unvan!$A:$B,2,FALSE()),"")</f>
        <v/>
      </c>
      <c r="F94" s="129" t="n">
        <v>1</v>
      </c>
    </row>
    <row r="95" ht="15" customHeight="1" s="113">
      <c r="A95" s="128" t="inlineStr">
        <is>
          <t>M010</t>
        </is>
      </c>
      <c r="B95" s="118">
        <f>IFERROR(VLOOKUP(A95,Dim_Magaza!$A:$C,2,FALSE()),"")</f>
        <v/>
      </c>
      <c r="C95" s="118">
        <f>IFERROR(VLOOKUP(A95,Dim_Magaza!$A:$C,3,FALSE()),"")</f>
        <v/>
      </c>
      <c r="D95" s="128" t="inlineStr">
        <is>
          <t>U038</t>
        </is>
      </c>
      <c r="E95" s="118">
        <f>IFERROR(VLOOKUP(D95,Dim_Unvan!$A:$B,2,FALSE()),"")</f>
        <v/>
      </c>
      <c r="F95" s="129" t="n">
        <v>1</v>
      </c>
    </row>
    <row r="96" ht="15" customHeight="1" s="113">
      <c r="A96" s="128" t="inlineStr">
        <is>
          <t>M010</t>
        </is>
      </c>
      <c r="B96" s="118">
        <f>IFERROR(VLOOKUP(A96,Dim_Magaza!$A:$C,2,FALSE()),"")</f>
        <v/>
      </c>
      <c r="C96" s="118">
        <f>IFERROR(VLOOKUP(A96,Dim_Magaza!$A:$C,3,FALSE()),"")</f>
        <v/>
      </c>
      <c r="D96" s="128" t="inlineStr">
        <is>
          <t>U042</t>
        </is>
      </c>
      <c r="E96" s="118">
        <f>IFERROR(VLOOKUP(D96,Dim_Unvan!$A:$B,2,FALSE()),"")</f>
        <v/>
      </c>
      <c r="F96" s="129" t="n">
        <v>1</v>
      </c>
    </row>
    <row r="97" ht="15" customHeight="1" s="113">
      <c r="A97" s="128" t="inlineStr">
        <is>
          <t>M011</t>
        </is>
      </c>
      <c r="B97" s="118">
        <f>IFERROR(VLOOKUP(A97,Dim_Magaza!$A:$C,2,FALSE()),"")</f>
        <v/>
      </c>
      <c r="C97" s="118">
        <f>IFERROR(VLOOKUP(A97,Dim_Magaza!$A:$C,3,FALSE()),"")</f>
        <v/>
      </c>
      <c r="D97" s="128" t="inlineStr">
        <is>
          <t>U013</t>
        </is>
      </c>
      <c r="E97" s="118">
        <f>IFERROR(VLOOKUP(D97,Dim_Unvan!$A:$B,2,FALSE()),"")</f>
        <v/>
      </c>
      <c r="F97" s="129" t="n">
        <v>1</v>
      </c>
    </row>
    <row r="98" ht="15" customHeight="1" s="113">
      <c r="A98" s="128" t="inlineStr">
        <is>
          <t>M011</t>
        </is>
      </c>
      <c r="B98" s="118">
        <f>IFERROR(VLOOKUP(A98,Dim_Magaza!$A:$C,2,FALSE()),"")</f>
        <v/>
      </c>
      <c r="C98" s="118">
        <f>IFERROR(VLOOKUP(A98,Dim_Magaza!$A:$C,3,FALSE()),"")</f>
        <v/>
      </c>
      <c r="D98" s="128" t="inlineStr">
        <is>
          <t>U015</t>
        </is>
      </c>
      <c r="E98" s="118">
        <f>IFERROR(VLOOKUP(D98,Dim_Unvan!$A:$B,2,FALSE()),"")</f>
        <v/>
      </c>
      <c r="F98" s="129" t="n">
        <v>2</v>
      </c>
    </row>
    <row r="99" ht="15" customHeight="1" s="113">
      <c r="A99" s="128" t="inlineStr">
        <is>
          <t>M011</t>
        </is>
      </c>
      <c r="B99" s="118">
        <f>IFERROR(VLOOKUP(A99,Dim_Magaza!$A:$C,2,FALSE()),"")</f>
        <v/>
      </c>
      <c r="C99" s="118">
        <f>IFERROR(VLOOKUP(A99,Dim_Magaza!$A:$C,3,FALSE()),"")</f>
        <v/>
      </c>
      <c r="D99" s="128" t="inlineStr">
        <is>
          <t>U017</t>
        </is>
      </c>
      <c r="E99" s="118">
        <f>IFERROR(VLOOKUP(D99,Dim_Unvan!$A:$B,2,FALSE()),"")</f>
        <v/>
      </c>
      <c r="F99" s="129" t="n">
        <v>2</v>
      </c>
    </row>
    <row r="100" ht="15" customHeight="1" s="113">
      <c r="A100" s="128" t="inlineStr">
        <is>
          <t>M011</t>
        </is>
      </c>
      <c r="B100" s="118">
        <f>IFERROR(VLOOKUP(A100,Dim_Magaza!$A:$C,2,FALSE()),"")</f>
        <v/>
      </c>
      <c r="C100" s="118">
        <f>IFERROR(VLOOKUP(A100,Dim_Magaza!$A:$C,3,FALSE()),"")</f>
        <v/>
      </c>
      <c r="D100" s="128" t="inlineStr">
        <is>
          <t>U026</t>
        </is>
      </c>
      <c r="E100" s="118">
        <f>IFERROR(VLOOKUP(D100,Dim_Unvan!$A:$B,2,FALSE()),"")</f>
        <v/>
      </c>
      <c r="F100" s="129" t="n">
        <v>2</v>
      </c>
    </row>
    <row r="101" ht="15" customHeight="1" s="113">
      <c r="A101" s="128" t="inlineStr">
        <is>
          <t>M011</t>
        </is>
      </c>
      <c r="B101" s="118">
        <f>IFERROR(VLOOKUP(A101,Dim_Magaza!$A:$C,2,FALSE()),"")</f>
        <v/>
      </c>
      <c r="C101" s="118">
        <f>IFERROR(VLOOKUP(A101,Dim_Magaza!$A:$C,3,FALSE()),"")</f>
        <v/>
      </c>
      <c r="D101" s="128" t="inlineStr">
        <is>
          <t>U036</t>
        </is>
      </c>
      <c r="E101" s="118">
        <f>IFERROR(VLOOKUP(D101,Dim_Unvan!$A:$B,2,FALSE()),"")</f>
        <v/>
      </c>
      <c r="F101" s="129" t="n">
        <v>1</v>
      </c>
    </row>
    <row r="102" ht="15" customHeight="1" s="113">
      <c r="A102" s="128" t="inlineStr">
        <is>
          <t>M011</t>
        </is>
      </c>
      <c r="B102" s="118">
        <f>IFERROR(VLOOKUP(A102,Dim_Magaza!$A:$C,2,FALSE()),"")</f>
        <v/>
      </c>
      <c r="C102" s="118">
        <f>IFERROR(VLOOKUP(A102,Dim_Magaza!$A:$C,3,FALSE()),"")</f>
        <v/>
      </c>
      <c r="D102" s="128" t="inlineStr">
        <is>
          <t>U038</t>
        </is>
      </c>
      <c r="E102" s="118">
        <f>IFERROR(VLOOKUP(D102,Dim_Unvan!$A:$B,2,FALSE()),"")</f>
        <v/>
      </c>
      <c r="F102" s="129" t="n">
        <v>1</v>
      </c>
    </row>
    <row r="103" ht="15" customHeight="1" s="113">
      <c r="A103" s="128" t="inlineStr">
        <is>
          <t>M011</t>
        </is>
      </c>
      <c r="B103" s="118">
        <f>IFERROR(VLOOKUP(A103,Dim_Magaza!$A:$C,2,FALSE()),"")</f>
        <v/>
      </c>
      <c r="C103" s="118">
        <f>IFERROR(VLOOKUP(A103,Dim_Magaza!$A:$C,3,FALSE()),"")</f>
        <v/>
      </c>
      <c r="D103" s="128" t="inlineStr">
        <is>
          <t>U042</t>
        </is>
      </c>
      <c r="E103" s="118">
        <f>IFERROR(VLOOKUP(D103,Dim_Unvan!$A:$B,2,FALSE()),"")</f>
        <v/>
      </c>
      <c r="F103" s="129" t="n">
        <v>1</v>
      </c>
    </row>
    <row r="104" ht="15" customHeight="1" s="113">
      <c r="A104" s="128" t="inlineStr">
        <is>
          <t>M012</t>
        </is>
      </c>
      <c r="B104" s="118">
        <f>IFERROR(VLOOKUP(A104,Dim_Magaza!$A:$C,2,FALSE()),"")</f>
        <v/>
      </c>
      <c r="C104" s="118">
        <f>IFERROR(VLOOKUP(A104,Dim_Magaza!$A:$C,3,FALSE()),"")</f>
        <v/>
      </c>
      <c r="D104" s="128" t="inlineStr">
        <is>
          <t>U002</t>
        </is>
      </c>
      <c r="E104" s="118">
        <f>IFERROR(VLOOKUP(D104,Dim_Unvan!$A:$B,2,FALSE()),"")</f>
        <v/>
      </c>
      <c r="F104" s="129" t="n">
        <v>1</v>
      </c>
    </row>
    <row r="105" ht="15" customHeight="1" s="113">
      <c r="A105" s="128" t="inlineStr">
        <is>
          <t>M012</t>
        </is>
      </c>
      <c r="B105" s="118">
        <f>IFERROR(VLOOKUP(A105,Dim_Magaza!$A:$C,2,FALSE()),"")</f>
        <v/>
      </c>
      <c r="C105" s="118">
        <f>IFERROR(VLOOKUP(A105,Dim_Magaza!$A:$C,3,FALSE()),"")</f>
        <v/>
      </c>
      <c r="D105" s="128" t="inlineStr">
        <is>
          <t>U013</t>
        </is>
      </c>
      <c r="E105" s="118">
        <f>IFERROR(VLOOKUP(D105,Dim_Unvan!$A:$B,2,FALSE()),"")</f>
        <v/>
      </c>
      <c r="F105" s="129" t="n">
        <v>1</v>
      </c>
    </row>
    <row r="106" ht="15" customHeight="1" s="113">
      <c r="A106" s="128" t="inlineStr">
        <is>
          <t>M012</t>
        </is>
      </c>
      <c r="B106" s="118">
        <f>IFERROR(VLOOKUP(A106,Dim_Magaza!$A:$C,2,FALSE()),"")</f>
        <v/>
      </c>
      <c r="C106" s="118">
        <f>IFERROR(VLOOKUP(A106,Dim_Magaza!$A:$C,3,FALSE()),"")</f>
        <v/>
      </c>
      <c r="D106" s="128" t="inlineStr">
        <is>
          <t>U015</t>
        </is>
      </c>
      <c r="E106" s="118">
        <f>IFERROR(VLOOKUP(D106,Dim_Unvan!$A:$B,2,FALSE()),"")</f>
        <v/>
      </c>
      <c r="F106" s="129" t="n">
        <v>2</v>
      </c>
    </row>
    <row r="107" ht="15" customHeight="1" s="113">
      <c r="A107" s="128" t="inlineStr">
        <is>
          <t>M012</t>
        </is>
      </c>
      <c r="B107" s="118">
        <f>IFERROR(VLOOKUP(A107,Dim_Magaza!$A:$C,2,FALSE()),"")</f>
        <v/>
      </c>
      <c r="C107" s="118">
        <f>IFERROR(VLOOKUP(A107,Dim_Magaza!$A:$C,3,FALSE()),"")</f>
        <v/>
      </c>
      <c r="D107" s="128" t="inlineStr">
        <is>
          <t>U017</t>
        </is>
      </c>
      <c r="E107" s="118">
        <f>IFERROR(VLOOKUP(D107,Dim_Unvan!$A:$B,2,FALSE()),"")</f>
        <v/>
      </c>
      <c r="F107" s="129" t="n">
        <v>2</v>
      </c>
    </row>
    <row r="108" ht="15" customHeight="1" s="113">
      <c r="A108" s="128" t="inlineStr">
        <is>
          <t>M012</t>
        </is>
      </c>
      <c r="B108" s="118">
        <f>IFERROR(VLOOKUP(A108,Dim_Magaza!$A:$C,2,FALSE()),"")</f>
        <v/>
      </c>
      <c r="C108" s="118">
        <f>IFERROR(VLOOKUP(A108,Dim_Magaza!$A:$C,3,FALSE()),"")</f>
        <v/>
      </c>
      <c r="D108" s="128" t="inlineStr">
        <is>
          <t>U026</t>
        </is>
      </c>
      <c r="E108" s="118">
        <f>IFERROR(VLOOKUP(D108,Dim_Unvan!$A:$B,2,FALSE()),"")</f>
        <v/>
      </c>
      <c r="F108" s="129" t="n">
        <v>2</v>
      </c>
    </row>
    <row r="109" ht="15" customHeight="1" s="113">
      <c r="A109" s="128" t="inlineStr">
        <is>
          <t>M012</t>
        </is>
      </c>
      <c r="B109" s="118">
        <f>IFERROR(VLOOKUP(A109,Dim_Magaza!$A:$C,2,FALSE()),"")</f>
        <v/>
      </c>
      <c r="C109" s="118">
        <f>IFERROR(VLOOKUP(A109,Dim_Magaza!$A:$C,3,FALSE()),"")</f>
        <v/>
      </c>
      <c r="D109" s="128" t="inlineStr">
        <is>
          <t>U036</t>
        </is>
      </c>
      <c r="E109" s="118">
        <f>IFERROR(VLOOKUP(D109,Dim_Unvan!$A:$B,2,FALSE()),"")</f>
        <v/>
      </c>
      <c r="F109" s="129" t="n">
        <v>1</v>
      </c>
    </row>
    <row r="110" ht="15" customHeight="1" s="113">
      <c r="A110" s="128" t="inlineStr">
        <is>
          <t>M012</t>
        </is>
      </c>
      <c r="B110" s="118">
        <f>IFERROR(VLOOKUP(A110,Dim_Magaza!$A:$C,2,FALSE()),"")</f>
        <v/>
      </c>
      <c r="C110" s="118">
        <f>IFERROR(VLOOKUP(A110,Dim_Magaza!$A:$C,3,FALSE()),"")</f>
        <v/>
      </c>
      <c r="D110" s="128" t="inlineStr">
        <is>
          <t>U038</t>
        </is>
      </c>
      <c r="E110" s="118">
        <f>IFERROR(VLOOKUP(D110,Dim_Unvan!$A:$B,2,FALSE()),"")</f>
        <v/>
      </c>
      <c r="F110" s="129" t="n">
        <v>1</v>
      </c>
    </row>
    <row r="111" ht="15" customHeight="1" s="113">
      <c r="A111" s="128" t="inlineStr">
        <is>
          <t>M012</t>
        </is>
      </c>
      <c r="B111" s="118">
        <f>IFERROR(VLOOKUP(A111,Dim_Magaza!$A:$C,2,FALSE()),"")</f>
        <v/>
      </c>
      <c r="C111" s="118">
        <f>IFERROR(VLOOKUP(A111,Dim_Magaza!$A:$C,3,FALSE()),"")</f>
        <v/>
      </c>
      <c r="D111" s="128" t="inlineStr">
        <is>
          <t>U042</t>
        </is>
      </c>
      <c r="E111" s="118">
        <f>IFERROR(VLOOKUP(D111,Dim_Unvan!$A:$B,2,FALSE()),"")</f>
        <v/>
      </c>
      <c r="F111" s="129" t="n">
        <v>1</v>
      </c>
    </row>
    <row r="112" ht="15" customHeight="1" s="113">
      <c r="A112" s="128" t="inlineStr">
        <is>
          <t>M013</t>
        </is>
      </c>
      <c r="B112" s="118">
        <f>IFERROR(VLOOKUP(A112,Dim_Magaza!$A:$C,2,FALSE()),"")</f>
        <v/>
      </c>
      <c r="C112" s="118">
        <f>IFERROR(VLOOKUP(A112,Dim_Magaza!$A:$C,3,FALSE()),"")</f>
        <v/>
      </c>
      <c r="D112" s="128" t="inlineStr">
        <is>
          <t>U015</t>
        </is>
      </c>
      <c r="E112" s="118">
        <f>IFERROR(VLOOKUP(D112,Dim_Unvan!$A:$B,2,FALSE()),"")</f>
        <v/>
      </c>
      <c r="F112" s="129" t="n">
        <v>2</v>
      </c>
    </row>
    <row r="113" ht="15" customHeight="1" s="113">
      <c r="A113" s="128" t="inlineStr">
        <is>
          <t>M013</t>
        </is>
      </c>
      <c r="B113" s="118">
        <f>IFERROR(VLOOKUP(A113,Dim_Magaza!$A:$C,2,FALSE()),"")</f>
        <v/>
      </c>
      <c r="C113" s="118">
        <f>IFERROR(VLOOKUP(A113,Dim_Magaza!$A:$C,3,FALSE()),"")</f>
        <v/>
      </c>
      <c r="D113" s="128" t="inlineStr">
        <is>
          <t>U017</t>
        </is>
      </c>
      <c r="E113" s="118">
        <f>IFERROR(VLOOKUP(D113,Dim_Unvan!$A:$B,2,FALSE()),"")</f>
        <v/>
      </c>
      <c r="F113" s="129" t="n">
        <v>2</v>
      </c>
    </row>
    <row r="114" ht="15" customHeight="1" s="113">
      <c r="A114" s="128" t="inlineStr">
        <is>
          <t>M013</t>
        </is>
      </c>
      <c r="B114" s="118">
        <f>IFERROR(VLOOKUP(A114,Dim_Magaza!$A:$C,2,FALSE()),"")</f>
        <v/>
      </c>
      <c r="C114" s="118">
        <f>IFERROR(VLOOKUP(A114,Dim_Magaza!$A:$C,3,FALSE()),"")</f>
        <v/>
      </c>
      <c r="D114" s="128" t="inlineStr">
        <is>
          <t>U026</t>
        </is>
      </c>
      <c r="E114" s="118">
        <f>IFERROR(VLOOKUP(D114,Dim_Unvan!$A:$B,2,FALSE()),"")</f>
        <v/>
      </c>
      <c r="F114" s="129" t="n">
        <v>2</v>
      </c>
    </row>
    <row r="115" ht="15" customHeight="1" s="113">
      <c r="A115" s="128" t="inlineStr">
        <is>
          <t>M013</t>
        </is>
      </c>
      <c r="B115" s="118">
        <f>IFERROR(VLOOKUP(A115,Dim_Magaza!$A:$C,2,FALSE()),"")</f>
        <v/>
      </c>
      <c r="C115" s="118">
        <f>IFERROR(VLOOKUP(A115,Dim_Magaza!$A:$C,3,FALSE()),"")</f>
        <v/>
      </c>
      <c r="D115" s="128" t="inlineStr">
        <is>
          <t>U036</t>
        </is>
      </c>
      <c r="E115" s="118">
        <f>IFERROR(VLOOKUP(D115,Dim_Unvan!$A:$B,2,FALSE()),"")</f>
        <v/>
      </c>
      <c r="F115" s="129" t="n">
        <v>1</v>
      </c>
    </row>
    <row r="116" ht="15" customHeight="1" s="113">
      <c r="A116" s="128" t="inlineStr">
        <is>
          <t>M013</t>
        </is>
      </c>
      <c r="B116" s="118">
        <f>IFERROR(VLOOKUP(A116,Dim_Magaza!$A:$C,2,FALSE()),"")</f>
        <v/>
      </c>
      <c r="C116" s="118">
        <f>IFERROR(VLOOKUP(A116,Dim_Magaza!$A:$C,3,FALSE()),"")</f>
        <v/>
      </c>
      <c r="D116" s="128" t="inlineStr">
        <is>
          <t>U038</t>
        </is>
      </c>
      <c r="E116" s="118">
        <f>IFERROR(VLOOKUP(D116,Dim_Unvan!$A:$B,2,FALSE()),"")</f>
        <v/>
      </c>
      <c r="F116" s="129" t="n">
        <v>1</v>
      </c>
    </row>
    <row r="117" ht="15" customHeight="1" s="113">
      <c r="A117" s="128" t="inlineStr">
        <is>
          <t>M013</t>
        </is>
      </c>
      <c r="B117" s="118">
        <f>IFERROR(VLOOKUP(A117,Dim_Magaza!$A:$C,2,FALSE()),"")</f>
        <v/>
      </c>
      <c r="C117" s="118">
        <f>IFERROR(VLOOKUP(A117,Dim_Magaza!$A:$C,3,FALSE()),"")</f>
        <v/>
      </c>
      <c r="D117" s="128" t="inlineStr">
        <is>
          <t>U042</t>
        </is>
      </c>
      <c r="E117" s="118">
        <f>IFERROR(VLOOKUP(D117,Dim_Unvan!$A:$B,2,FALSE()),"")</f>
        <v/>
      </c>
      <c r="F117" s="129" t="n">
        <v>1</v>
      </c>
    </row>
    <row r="118" ht="15" customHeight="1" s="113">
      <c r="A118" s="128" t="inlineStr">
        <is>
          <t>M014</t>
        </is>
      </c>
      <c r="B118" s="118">
        <f>IFERROR(VLOOKUP(A118,Dim_Magaza!$A:$C,2,FALSE()),"")</f>
        <v/>
      </c>
      <c r="C118" s="118">
        <f>IFERROR(VLOOKUP(A118,Dim_Magaza!$A:$C,3,FALSE()),"")</f>
        <v/>
      </c>
      <c r="D118" s="128" t="inlineStr">
        <is>
          <t>U002</t>
        </is>
      </c>
      <c r="E118" s="118">
        <f>IFERROR(VLOOKUP(D118,Dim_Unvan!$A:$B,2,FALSE()),"")</f>
        <v/>
      </c>
      <c r="F118" s="129" t="n">
        <v>1</v>
      </c>
    </row>
    <row r="119" ht="15" customHeight="1" s="113">
      <c r="A119" s="128" t="inlineStr">
        <is>
          <t>M014</t>
        </is>
      </c>
      <c r="B119" s="118">
        <f>IFERROR(VLOOKUP(A119,Dim_Magaza!$A:$C,2,FALSE()),"")</f>
        <v/>
      </c>
      <c r="C119" s="118">
        <f>IFERROR(VLOOKUP(A119,Dim_Magaza!$A:$C,3,FALSE()),"")</f>
        <v/>
      </c>
      <c r="D119" s="128" t="inlineStr">
        <is>
          <t>U013</t>
        </is>
      </c>
      <c r="E119" s="118">
        <f>IFERROR(VLOOKUP(D119,Dim_Unvan!$A:$B,2,FALSE()),"")</f>
        <v/>
      </c>
      <c r="F119" s="129" t="n">
        <v>1</v>
      </c>
    </row>
    <row r="120" ht="15" customHeight="1" s="113">
      <c r="A120" s="128" t="inlineStr">
        <is>
          <t>M014</t>
        </is>
      </c>
      <c r="B120" s="118">
        <f>IFERROR(VLOOKUP(A120,Dim_Magaza!$A:$C,2,FALSE()),"")</f>
        <v/>
      </c>
      <c r="C120" s="118">
        <f>IFERROR(VLOOKUP(A120,Dim_Magaza!$A:$C,3,FALSE()),"")</f>
        <v/>
      </c>
      <c r="D120" s="128" t="inlineStr">
        <is>
          <t>U015</t>
        </is>
      </c>
      <c r="E120" s="118">
        <f>IFERROR(VLOOKUP(D120,Dim_Unvan!$A:$B,2,FALSE()),"")</f>
        <v/>
      </c>
      <c r="F120" s="129" t="n">
        <v>2</v>
      </c>
    </row>
    <row r="121" ht="15" customHeight="1" s="113">
      <c r="A121" s="128" t="inlineStr">
        <is>
          <t>M014</t>
        </is>
      </c>
      <c r="B121" s="118">
        <f>IFERROR(VLOOKUP(A121,Dim_Magaza!$A:$C,2,FALSE()),"")</f>
        <v/>
      </c>
      <c r="C121" s="118">
        <f>IFERROR(VLOOKUP(A121,Dim_Magaza!$A:$C,3,FALSE()),"")</f>
        <v/>
      </c>
      <c r="D121" s="128" t="inlineStr">
        <is>
          <t>U017</t>
        </is>
      </c>
      <c r="E121" s="118">
        <f>IFERROR(VLOOKUP(D121,Dim_Unvan!$A:$B,2,FALSE()),"")</f>
        <v/>
      </c>
      <c r="F121" s="129" t="n">
        <v>2</v>
      </c>
    </row>
    <row r="122" ht="15" customHeight="1" s="113">
      <c r="A122" s="128" t="inlineStr">
        <is>
          <t>M014</t>
        </is>
      </c>
      <c r="B122" s="118">
        <f>IFERROR(VLOOKUP(A122,Dim_Magaza!$A:$C,2,FALSE()),"")</f>
        <v/>
      </c>
      <c r="C122" s="118">
        <f>IFERROR(VLOOKUP(A122,Dim_Magaza!$A:$C,3,FALSE()),"")</f>
        <v/>
      </c>
      <c r="D122" s="128" t="inlineStr">
        <is>
          <t>U026</t>
        </is>
      </c>
      <c r="E122" s="118">
        <f>IFERROR(VLOOKUP(D122,Dim_Unvan!$A:$B,2,FALSE()),"")</f>
        <v/>
      </c>
      <c r="F122" s="129" t="n">
        <v>2</v>
      </c>
    </row>
    <row r="123" ht="15" customHeight="1" s="113">
      <c r="A123" s="128" t="inlineStr">
        <is>
          <t>M014</t>
        </is>
      </c>
      <c r="B123" s="118">
        <f>IFERROR(VLOOKUP(A123,Dim_Magaza!$A:$C,2,FALSE()),"")</f>
        <v/>
      </c>
      <c r="C123" s="118">
        <f>IFERROR(VLOOKUP(A123,Dim_Magaza!$A:$C,3,FALSE()),"")</f>
        <v/>
      </c>
      <c r="D123" s="128" t="inlineStr">
        <is>
          <t>U036</t>
        </is>
      </c>
      <c r="E123" s="118">
        <f>IFERROR(VLOOKUP(D123,Dim_Unvan!$A:$B,2,FALSE()),"")</f>
        <v/>
      </c>
      <c r="F123" s="129" t="n">
        <v>1</v>
      </c>
    </row>
    <row r="124" ht="15" customHeight="1" s="113">
      <c r="A124" s="128" t="inlineStr">
        <is>
          <t>M014</t>
        </is>
      </c>
      <c r="B124" s="118">
        <f>IFERROR(VLOOKUP(A124,Dim_Magaza!$A:$C,2,FALSE()),"")</f>
        <v/>
      </c>
      <c r="C124" s="118">
        <f>IFERROR(VLOOKUP(A124,Dim_Magaza!$A:$C,3,FALSE()),"")</f>
        <v/>
      </c>
      <c r="D124" s="128" t="inlineStr">
        <is>
          <t>U038</t>
        </is>
      </c>
      <c r="E124" s="118">
        <f>IFERROR(VLOOKUP(D124,Dim_Unvan!$A:$B,2,FALSE()),"")</f>
        <v/>
      </c>
      <c r="F124" s="129" t="n">
        <v>1</v>
      </c>
    </row>
    <row r="125" ht="15" customHeight="1" s="113">
      <c r="A125" s="128" t="inlineStr">
        <is>
          <t>M014</t>
        </is>
      </c>
      <c r="B125" s="118">
        <f>IFERROR(VLOOKUP(A125,Dim_Magaza!$A:$C,2,FALSE()),"")</f>
        <v/>
      </c>
      <c r="C125" s="118">
        <f>IFERROR(VLOOKUP(A125,Dim_Magaza!$A:$C,3,FALSE()),"")</f>
        <v/>
      </c>
      <c r="D125" s="128" t="inlineStr">
        <is>
          <t>U042</t>
        </is>
      </c>
      <c r="E125" s="118">
        <f>IFERROR(VLOOKUP(D125,Dim_Unvan!$A:$B,2,FALSE()),"")</f>
        <v/>
      </c>
      <c r="F125" s="129" t="n">
        <v>1</v>
      </c>
    </row>
    <row r="126" ht="15" customHeight="1" s="113">
      <c r="A126" s="128" t="inlineStr">
        <is>
          <t>M014</t>
        </is>
      </c>
      <c r="B126" s="118">
        <f>IFERROR(VLOOKUP(A126,Dim_Magaza!$A:$C,2,FALSE()),"")</f>
        <v/>
      </c>
      <c r="C126" s="118">
        <f>IFERROR(VLOOKUP(A126,Dim_Magaza!$A:$C,3,FALSE()),"")</f>
        <v/>
      </c>
      <c r="D126" s="128" t="inlineStr">
        <is>
          <t>U059</t>
        </is>
      </c>
      <c r="E126" s="118">
        <f>IFERROR(VLOOKUP(D126,Dim_Unvan!$A:$B,2,FALSE()),"")</f>
        <v/>
      </c>
      <c r="F126" s="129" t="n">
        <v>1</v>
      </c>
    </row>
    <row r="127" ht="15" customHeight="1" s="113">
      <c r="A127" s="128" t="inlineStr">
        <is>
          <t>M015</t>
        </is>
      </c>
      <c r="B127" s="118">
        <f>IFERROR(VLOOKUP(A127,Dim_Magaza!$A:$C,2,FALSE()),"")</f>
        <v/>
      </c>
      <c r="C127" s="118">
        <f>IFERROR(VLOOKUP(A127,Dim_Magaza!$A:$C,3,FALSE()),"")</f>
        <v/>
      </c>
      <c r="D127" s="128" t="inlineStr">
        <is>
          <t>U002</t>
        </is>
      </c>
      <c r="E127" s="118">
        <f>IFERROR(VLOOKUP(D127,Dim_Unvan!$A:$B,2,FALSE()),"")</f>
        <v/>
      </c>
      <c r="F127" s="129" t="n">
        <v>1</v>
      </c>
    </row>
    <row r="128" ht="25.5" customHeight="1" s="113">
      <c r="A128" s="128" t="inlineStr">
        <is>
          <t>M015</t>
        </is>
      </c>
      <c r="B128" s="118">
        <f>IFERROR(VLOOKUP(A128,Dim_Magaza!$A:$C,2,FALSE()),"")</f>
        <v/>
      </c>
      <c r="C128" s="118">
        <f>IFERROR(VLOOKUP(A128,Dim_Magaza!$A:$C,3,FALSE()),"")</f>
        <v/>
      </c>
      <c r="D128" s="128" t="inlineStr">
        <is>
          <t>U013</t>
        </is>
      </c>
      <c r="E128" s="118">
        <f>IFERROR(VLOOKUP(D128,Dim_Unvan!$A:$B,2,FALSE()),"")</f>
        <v/>
      </c>
      <c r="F128" s="129" t="n">
        <v>1</v>
      </c>
    </row>
    <row r="129" ht="25.5" customHeight="1" s="113">
      <c r="A129" s="128" t="inlineStr">
        <is>
          <t>M015</t>
        </is>
      </c>
      <c r="B129" s="118">
        <f>IFERROR(VLOOKUP(A129,Dim_Magaza!$A:$C,2,FALSE()),"")</f>
        <v/>
      </c>
      <c r="C129" s="118">
        <f>IFERROR(VLOOKUP(A129,Dim_Magaza!$A:$C,3,FALSE()),"")</f>
        <v/>
      </c>
      <c r="D129" s="128" t="inlineStr">
        <is>
          <t>U014</t>
        </is>
      </c>
      <c r="E129" s="118">
        <f>IFERROR(VLOOKUP(D129,Dim_Unvan!$A:$B,2,FALSE()),"")</f>
        <v/>
      </c>
      <c r="F129" s="129" t="n">
        <v>1</v>
      </c>
    </row>
    <row r="130" ht="25.5" customHeight="1" s="113">
      <c r="A130" s="128" t="inlineStr">
        <is>
          <t>M015</t>
        </is>
      </c>
      <c r="B130" s="118">
        <f>IFERROR(VLOOKUP(A130,Dim_Magaza!$A:$C,2,FALSE()),"")</f>
        <v/>
      </c>
      <c r="C130" s="118">
        <f>IFERROR(VLOOKUP(A130,Dim_Magaza!$A:$C,3,FALSE()),"")</f>
        <v/>
      </c>
      <c r="D130" s="128" t="inlineStr">
        <is>
          <t>U015</t>
        </is>
      </c>
      <c r="E130" s="118">
        <f>IFERROR(VLOOKUP(D130,Dim_Unvan!$A:$B,2,FALSE()),"")</f>
        <v/>
      </c>
      <c r="F130" s="129" t="n">
        <v>3</v>
      </c>
    </row>
    <row r="131" ht="25.5" customHeight="1" s="113">
      <c r="A131" s="128" t="inlineStr">
        <is>
          <t>M015</t>
        </is>
      </c>
      <c r="B131" s="118">
        <f>IFERROR(VLOOKUP(A131,Dim_Magaza!$A:$C,2,FALSE()),"")</f>
        <v/>
      </c>
      <c r="C131" s="118">
        <f>IFERROR(VLOOKUP(A131,Dim_Magaza!$A:$C,3,FALSE()),"")</f>
        <v/>
      </c>
      <c r="D131" s="128" t="inlineStr">
        <is>
          <t>U017</t>
        </is>
      </c>
      <c r="E131" s="118">
        <f>IFERROR(VLOOKUP(D131,Dim_Unvan!$A:$B,2,FALSE()),"")</f>
        <v/>
      </c>
      <c r="F131" s="129" t="n">
        <v>2</v>
      </c>
    </row>
    <row r="132" ht="25.5" customHeight="1" s="113">
      <c r="A132" s="128" t="inlineStr">
        <is>
          <t>M015</t>
        </is>
      </c>
      <c r="B132" s="118">
        <f>IFERROR(VLOOKUP(A132,Dim_Magaza!$A:$C,2,FALSE()),"")</f>
        <v/>
      </c>
      <c r="C132" s="118">
        <f>IFERROR(VLOOKUP(A132,Dim_Magaza!$A:$C,3,FALSE()),"")</f>
        <v/>
      </c>
      <c r="D132" s="128" t="inlineStr">
        <is>
          <t>U019</t>
        </is>
      </c>
      <c r="E132" s="118">
        <f>IFERROR(VLOOKUP(D132,Dim_Unvan!$A:$B,2,FALSE()),"")</f>
        <v/>
      </c>
      <c r="F132" s="129" t="n">
        <v>1</v>
      </c>
    </row>
    <row r="133" ht="25.5" customHeight="1" s="113">
      <c r="A133" s="128" t="inlineStr">
        <is>
          <t>M015</t>
        </is>
      </c>
      <c r="B133" s="118">
        <f>IFERROR(VLOOKUP(A133,Dim_Magaza!$A:$C,2,FALSE()),"")</f>
        <v/>
      </c>
      <c r="C133" s="118">
        <f>IFERROR(VLOOKUP(A133,Dim_Magaza!$A:$C,3,FALSE()),"")</f>
        <v/>
      </c>
      <c r="D133" s="128" t="inlineStr">
        <is>
          <t>U023</t>
        </is>
      </c>
      <c r="E133" s="118">
        <f>IFERROR(VLOOKUP(D133,Dim_Unvan!$A:$B,2,FALSE()),"")</f>
        <v/>
      </c>
      <c r="F133" s="129" t="n">
        <v>1</v>
      </c>
    </row>
    <row r="134" ht="25.5" customHeight="1" s="113">
      <c r="A134" s="128" t="inlineStr">
        <is>
          <t>M015</t>
        </is>
      </c>
      <c r="B134" s="118">
        <f>IFERROR(VLOOKUP(A134,Dim_Magaza!$A:$C,2,FALSE()),"")</f>
        <v/>
      </c>
      <c r="C134" s="118">
        <f>IFERROR(VLOOKUP(A134,Dim_Magaza!$A:$C,3,FALSE()),"")</f>
        <v/>
      </c>
      <c r="D134" s="128" t="inlineStr">
        <is>
          <t>U024</t>
        </is>
      </c>
      <c r="E134" s="118">
        <f>IFERROR(VLOOKUP(D134,Dim_Unvan!$A:$B,2,FALSE()),"")</f>
        <v/>
      </c>
      <c r="F134" s="129" t="n">
        <v>1</v>
      </c>
    </row>
    <row r="135" ht="25.5" customHeight="1" s="113">
      <c r="A135" s="128" t="inlineStr">
        <is>
          <t>M015</t>
        </is>
      </c>
      <c r="B135" s="118">
        <f>IFERROR(VLOOKUP(A135,Dim_Magaza!$A:$C,2,FALSE()),"")</f>
        <v/>
      </c>
      <c r="C135" s="118">
        <f>IFERROR(VLOOKUP(A135,Dim_Magaza!$A:$C,3,FALSE()),"")</f>
        <v/>
      </c>
      <c r="D135" s="128" t="inlineStr">
        <is>
          <t>U026</t>
        </is>
      </c>
      <c r="E135" s="118">
        <f>IFERROR(VLOOKUP(D135,Dim_Unvan!$A:$B,2,FALSE()),"")</f>
        <v/>
      </c>
      <c r="F135" s="129" t="n">
        <v>3</v>
      </c>
    </row>
    <row r="136" ht="25.5" customHeight="1" s="113">
      <c r="A136" s="128" t="inlineStr">
        <is>
          <t>M015</t>
        </is>
      </c>
      <c r="B136" s="118">
        <f>IFERROR(VLOOKUP(A136,Dim_Magaza!$A:$C,2,FALSE()),"")</f>
        <v/>
      </c>
      <c r="C136" s="118">
        <f>IFERROR(VLOOKUP(A136,Dim_Magaza!$A:$C,3,FALSE()),"")</f>
        <v/>
      </c>
      <c r="D136" s="128" t="inlineStr">
        <is>
          <t>U036</t>
        </is>
      </c>
      <c r="E136" s="118">
        <f>IFERROR(VLOOKUP(D136,Dim_Unvan!$A:$B,2,FALSE()),"")</f>
        <v/>
      </c>
      <c r="F136" s="129" t="n">
        <v>1</v>
      </c>
    </row>
    <row r="137" ht="25.5" customHeight="1" s="113">
      <c r="A137" s="128" t="inlineStr">
        <is>
          <t>M015</t>
        </is>
      </c>
      <c r="B137" s="118">
        <f>IFERROR(VLOOKUP(A137,Dim_Magaza!$A:$C,2,FALSE()),"")</f>
        <v/>
      </c>
      <c r="C137" s="118">
        <f>IFERROR(VLOOKUP(A137,Dim_Magaza!$A:$C,3,FALSE()),"")</f>
        <v/>
      </c>
      <c r="D137" s="128" t="inlineStr">
        <is>
          <t>U038</t>
        </is>
      </c>
      <c r="E137" s="118">
        <f>IFERROR(VLOOKUP(D137,Dim_Unvan!$A:$B,2,FALSE()),"")</f>
        <v/>
      </c>
      <c r="F137" s="129" t="n">
        <v>1</v>
      </c>
    </row>
    <row r="138" ht="25.5" customHeight="1" s="113">
      <c r="A138" s="128" t="inlineStr">
        <is>
          <t>M015</t>
        </is>
      </c>
      <c r="B138" s="118">
        <f>IFERROR(VLOOKUP(A138,Dim_Magaza!$A:$C,2,FALSE()),"")</f>
        <v/>
      </c>
      <c r="C138" s="118">
        <f>IFERROR(VLOOKUP(A138,Dim_Magaza!$A:$C,3,FALSE()),"")</f>
        <v/>
      </c>
      <c r="D138" s="128" t="inlineStr">
        <is>
          <t>U042</t>
        </is>
      </c>
      <c r="E138" s="118">
        <f>IFERROR(VLOOKUP(D138,Dim_Unvan!$A:$B,2,FALSE()),"")</f>
        <v/>
      </c>
      <c r="F138" s="129" t="n">
        <v>1</v>
      </c>
    </row>
    <row r="139" ht="25.5" customHeight="1" s="113">
      <c r="A139" s="128" t="inlineStr">
        <is>
          <t>M015</t>
        </is>
      </c>
      <c r="B139" s="118">
        <f>IFERROR(VLOOKUP(A139,Dim_Magaza!$A:$C,2,FALSE()),"")</f>
        <v/>
      </c>
      <c r="C139" s="118">
        <f>IFERROR(VLOOKUP(A139,Dim_Magaza!$A:$C,3,FALSE()),"")</f>
        <v/>
      </c>
      <c r="D139" s="128" t="inlineStr">
        <is>
          <t>U043</t>
        </is>
      </c>
      <c r="E139" s="118">
        <f>IFERROR(VLOOKUP(D139,Dim_Unvan!$A:$B,2,FALSE()),"")</f>
        <v/>
      </c>
      <c r="F139" s="129" t="n">
        <v>1</v>
      </c>
    </row>
    <row r="140" ht="25.5" customHeight="1" s="113">
      <c r="A140" s="128" t="inlineStr">
        <is>
          <t>M016</t>
        </is>
      </c>
      <c r="B140" s="118">
        <f>IFERROR(VLOOKUP(A140,Dim_Magaza!$A:$C,2,FALSE()),"")</f>
        <v/>
      </c>
      <c r="C140" s="118">
        <f>IFERROR(VLOOKUP(A140,Dim_Magaza!$A:$C,3,FALSE()),"")</f>
        <v/>
      </c>
      <c r="D140" s="128" t="inlineStr">
        <is>
          <t>U002</t>
        </is>
      </c>
      <c r="E140" s="118">
        <f>IFERROR(VLOOKUP(D140,Dim_Unvan!$A:$B,2,FALSE()),"")</f>
        <v/>
      </c>
      <c r="F140" s="129" t="n">
        <v>1</v>
      </c>
    </row>
    <row r="141" ht="25.5" customHeight="1" s="113">
      <c r="A141" s="128" t="inlineStr">
        <is>
          <t>M016</t>
        </is>
      </c>
      <c r="B141" s="118">
        <f>IFERROR(VLOOKUP(A141,Dim_Magaza!$A:$C,2,FALSE()),"")</f>
        <v/>
      </c>
      <c r="C141" s="118">
        <f>IFERROR(VLOOKUP(A141,Dim_Magaza!$A:$C,3,FALSE()),"")</f>
        <v/>
      </c>
      <c r="D141" s="128" t="inlineStr">
        <is>
          <t>U013</t>
        </is>
      </c>
      <c r="E141" s="118">
        <f>IFERROR(VLOOKUP(D141,Dim_Unvan!$A:$B,2,FALSE()),"")</f>
        <v/>
      </c>
      <c r="F141" s="129" t="n">
        <v>1</v>
      </c>
    </row>
    <row r="142" ht="25.5" customHeight="1" s="113">
      <c r="A142" s="128" t="inlineStr">
        <is>
          <t>M016</t>
        </is>
      </c>
      <c r="B142" s="118">
        <f>IFERROR(VLOOKUP(A142,Dim_Magaza!$A:$C,2,FALSE()),"")</f>
        <v/>
      </c>
      <c r="C142" s="118">
        <f>IFERROR(VLOOKUP(A142,Dim_Magaza!$A:$C,3,FALSE()),"")</f>
        <v/>
      </c>
      <c r="D142" s="128" t="inlineStr">
        <is>
          <t>U015</t>
        </is>
      </c>
      <c r="E142" s="118">
        <f>IFERROR(VLOOKUP(D142,Dim_Unvan!$A:$B,2,FALSE()),"")</f>
        <v/>
      </c>
      <c r="F142" s="129" t="n">
        <v>2</v>
      </c>
    </row>
    <row r="143" ht="25.5" customHeight="1" s="113">
      <c r="A143" s="128" t="inlineStr">
        <is>
          <t>M016</t>
        </is>
      </c>
      <c r="B143" s="118">
        <f>IFERROR(VLOOKUP(A143,Dim_Magaza!$A:$C,2,FALSE()),"")</f>
        <v/>
      </c>
      <c r="C143" s="118">
        <f>IFERROR(VLOOKUP(A143,Dim_Magaza!$A:$C,3,FALSE()),"")</f>
        <v/>
      </c>
      <c r="D143" s="128" t="inlineStr">
        <is>
          <t>U017</t>
        </is>
      </c>
      <c r="E143" s="118">
        <f>IFERROR(VLOOKUP(D143,Dim_Unvan!$A:$B,2,FALSE()),"")</f>
        <v/>
      </c>
      <c r="F143" s="129" t="n">
        <v>2</v>
      </c>
    </row>
    <row r="144" ht="25.5" customHeight="1" s="113">
      <c r="A144" s="128" t="inlineStr">
        <is>
          <t>M016</t>
        </is>
      </c>
      <c r="B144" s="118">
        <f>IFERROR(VLOOKUP(A144,Dim_Magaza!$A:$C,2,FALSE()),"")</f>
        <v/>
      </c>
      <c r="C144" s="118">
        <f>IFERROR(VLOOKUP(A144,Dim_Magaza!$A:$C,3,FALSE()),"")</f>
        <v/>
      </c>
      <c r="D144" s="128" t="inlineStr">
        <is>
          <t>U026</t>
        </is>
      </c>
      <c r="E144" s="118">
        <f>IFERROR(VLOOKUP(D144,Dim_Unvan!$A:$B,2,FALSE()),"")</f>
        <v/>
      </c>
      <c r="F144" s="129" t="n">
        <v>2</v>
      </c>
    </row>
    <row r="145" ht="25.5" customHeight="1" s="113">
      <c r="A145" s="128" t="inlineStr">
        <is>
          <t>M016</t>
        </is>
      </c>
      <c r="B145" s="118">
        <f>IFERROR(VLOOKUP(A145,Dim_Magaza!$A:$C,2,FALSE()),"")</f>
        <v/>
      </c>
      <c r="C145" s="118">
        <f>IFERROR(VLOOKUP(A145,Dim_Magaza!$A:$C,3,FALSE()),"")</f>
        <v/>
      </c>
      <c r="D145" s="128" t="inlineStr">
        <is>
          <t>U036</t>
        </is>
      </c>
      <c r="E145" s="118">
        <f>IFERROR(VLOOKUP(D145,Dim_Unvan!$A:$B,2,FALSE()),"")</f>
        <v/>
      </c>
      <c r="F145" s="129" t="n">
        <v>1</v>
      </c>
    </row>
    <row r="146" ht="25.5" customHeight="1" s="113">
      <c r="A146" s="128" t="inlineStr">
        <is>
          <t>M016</t>
        </is>
      </c>
      <c r="B146" s="118">
        <f>IFERROR(VLOOKUP(A146,Dim_Magaza!$A:$C,2,FALSE()),"")</f>
        <v/>
      </c>
      <c r="C146" s="118">
        <f>IFERROR(VLOOKUP(A146,Dim_Magaza!$A:$C,3,FALSE()),"")</f>
        <v/>
      </c>
      <c r="D146" s="128" t="inlineStr">
        <is>
          <t>U038</t>
        </is>
      </c>
      <c r="E146" s="118">
        <f>IFERROR(VLOOKUP(D146,Dim_Unvan!$A:$B,2,FALSE()),"")</f>
        <v/>
      </c>
      <c r="F146" s="129" t="n">
        <v>1</v>
      </c>
    </row>
    <row r="147" ht="25.5" customHeight="1" s="113">
      <c r="A147" s="128" t="inlineStr">
        <is>
          <t>M016</t>
        </is>
      </c>
      <c r="B147" s="118">
        <f>IFERROR(VLOOKUP(A147,Dim_Magaza!$A:$C,2,FALSE()),"")</f>
        <v/>
      </c>
      <c r="C147" s="118">
        <f>IFERROR(VLOOKUP(A147,Dim_Magaza!$A:$C,3,FALSE()),"")</f>
        <v/>
      </c>
      <c r="D147" s="128" t="inlineStr">
        <is>
          <t>U042</t>
        </is>
      </c>
      <c r="E147" s="118">
        <f>IFERROR(VLOOKUP(D147,Dim_Unvan!$A:$B,2,FALSE()),"")</f>
        <v/>
      </c>
      <c r="F147" s="129" t="n">
        <v>1</v>
      </c>
    </row>
    <row r="148" ht="25.5" customHeight="1" s="113">
      <c r="A148" s="128" t="inlineStr">
        <is>
          <t>M017</t>
        </is>
      </c>
      <c r="B148" s="118">
        <f>IFERROR(VLOOKUP(A148,Dim_Magaza!$A:$C,2,FALSE()),"")</f>
        <v/>
      </c>
      <c r="C148" s="118">
        <f>IFERROR(VLOOKUP(A148,Dim_Magaza!$A:$C,3,FALSE()),"")</f>
        <v/>
      </c>
      <c r="D148" s="128" t="inlineStr">
        <is>
          <t>U002</t>
        </is>
      </c>
      <c r="E148" s="118">
        <f>IFERROR(VLOOKUP(D148,Dim_Unvan!$A:$B,2,FALSE()),"")</f>
        <v/>
      </c>
      <c r="F148" s="129" t="n">
        <v>1</v>
      </c>
    </row>
    <row r="149" ht="25.5" customHeight="1" s="113">
      <c r="A149" s="128" t="inlineStr">
        <is>
          <t>M017</t>
        </is>
      </c>
      <c r="B149" s="118">
        <f>IFERROR(VLOOKUP(A149,Dim_Magaza!$A:$C,2,FALSE()),"")</f>
        <v/>
      </c>
      <c r="C149" s="118">
        <f>IFERROR(VLOOKUP(A149,Dim_Magaza!$A:$C,3,FALSE()),"")</f>
        <v/>
      </c>
      <c r="D149" s="128" t="inlineStr">
        <is>
          <t>U013</t>
        </is>
      </c>
      <c r="E149" s="118">
        <f>IFERROR(VLOOKUP(D149,Dim_Unvan!$A:$B,2,FALSE()),"")</f>
        <v/>
      </c>
      <c r="F149" s="129" t="n">
        <v>1</v>
      </c>
    </row>
    <row r="150" ht="25.5" customHeight="1" s="113">
      <c r="A150" s="128" t="inlineStr">
        <is>
          <t>M017</t>
        </is>
      </c>
      <c r="B150" s="118">
        <f>IFERROR(VLOOKUP(A150,Dim_Magaza!$A:$C,2,FALSE()),"")</f>
        <v/>
      </c>
      <c r="C150" s="118">
        <f>IFERROR(VLOOKUP(A150,Dim_Magaza!$A:$C,3,FALSE()),"")</f>
        <v/>
      </c>
      <c r="D150" s="128" t="inlineStr">
        <is>
          <t>U015</t>
        </is>
      </c>
      <c r="E150" s="118">
        <f>IFERROR(VLOOKUP(D150,Dim_Unvan!$A:$B,2,FALSE()),"")</f>
        <v/>
      </c>
      <c r="F150" s="129" t="n">
        <v>2</v>
      </c>
    </row>
    <row r="151" ht="25.5" customHeight="1" s="113">
      <c r="A151" s="128" t="inlineStr">
        <is>
          <t>M017</t>
        </is>
      </c>
      <c r="B151" s="118">
        <f>IFERROR(VLOOKUP(A151,Dim_Magaza!$A:$C,2,FALSE()),"")</f>
        <v/>
      </c>
      <c r="C151" s="118">
        <f>IFERROR(VLOOKUP(A151,Dim_Magaza!$A:$C,3,FALSE()),"")</f>
        <v/>
      </c>
      <c r="D151" s="128" t="inlineStr">
        <is>
          <t>U017</t>
        </is>
      </c>
      <c r="E151" s="118">
        <f>IFERROR(VLOOKUP(D151,Dim_Unvan!$A:$B,2,FALSE()),"")</f>
        <v/>
      </c>
      <c r="F151" s="129" t="n">
        <v>2</v>
      </c>
    </row>
    <row r="152" ht="25.5" customHeight="1" s="113">
      <c r="A152" s="128" t="inlineStr">
        <is>
          <t>M017</t>
        </is>
      </c>
      <c r="B152" s="118">
        <f>IFERROR(VLOOKUP(A152,Dim_Magaza!$A:$C,2,FALSE()),"")</f>
        <v/>
      </c>
      <c r="C152" s="118">
        <f>IFERROR(VLOOKUP(A152,Dim_Magaza!$A:$C,3,FALSE()),"")</f>
        <v/>
      </c>
      <c r="D152" s="128" t="inlineStr">
        <is>
          <t>U026</t>
        </is>
      </c>
      <c r="E152" s="118">
        <f>IFERROR(VLOOKUP(D152,Dim_Unvan!$A:$B,2,FALSE()),"")</f>
        <v/>
      </c>
      <c r="F152" s="129" t="n">
        <v>2</v>
      </c>
    </row>
    <row r="153" ht="25.5" customHeight="1" s="113">
      <c r="A153" s="128" t="inlineStr">
        <is>
          <t>M017</t>
        </is>
      </c>
      <c r="B153" s="118">
        <f>IFERROR(VLOOKUP(A153,Dim_Magaza!$A:$C,2,FALSE()),"")</f>
        <v/>
      </c>
      <c r="C153" s="118">
        <f>IFERROR(VLOOKUP(A153,Dim_Magaza!$A:$C,3,FALSE()),"")</f>
        <v/>
      </c>
      <c r="D153" s="128" t="inlineStr">
        <is>
          <t>U036</t>
        </is>
      </c>
      <c r="E153" s="118">
        <f>IFERROR(VLOOKUP(D153,Dim_Unvan!$A:$B,2,FALSE()),"")</f>
        <v/>
      </c>
      <c r="F153" s="129" t="n">
        <v>1</v>
      </c>
    </row>
    <row r="154" ht="25.5" customHeight="1" s="113">
      <c r="A154" s="128" t="inlineStr">
        <is>
          <t>M017</t>
        </is>
      </c>
      <c r="B154" s="118">
        <f>IFERROR(VLOOKUP(A154,Dim_Magaza!$A:$C,2,FALSE()),"")</f>
        <v/>
      </c>
      <c r="C154" s="118">
        <f>IFERROR(VLOOKUP(A154,Dim_Magaza!$A:$C,3,FALSE()),"")</f>
        <v/>
      </c>
      <c r="D154" s="128" t="inlineStr">
        <is>
          <t>U038</t>
        </is>
      </c>
      <c r="E154" s="118">
        <f>IFERROR(VLOOKUP(D154,Dim_Unvan!$A:$B,2,FALSE()),"")</f>
        <v/>
      </c>
      <c r="F154" s="129" t="n">
        <v>1</v>
      </c>
    </row>
    <row r="155" ht="25.5" customHeight="1" s="113">
      <c r="A155" s="128" t="inlineStr">
        <is>
          <t>M017</t>
        </is>
      </c>
      <c r="B155" s="118">
        <f>IFERROR(VLOOKUP(A155,Dim_Magaza!$A:$C,2,FALSE()),"")</f>
        <v/>
      </c>
      <c r="C155" s="118">
        <f>IFERROR(VLOOKUP(A155,Dim_Magaza!$A:$C,3,FALSE()),"")</f>
        <v/>
      </c>
      <c r="D155" s="128" t="inlineStr">
        <is>
          <t>U042</t>
        </is>
      </c>
      <c r="E155" s="118">
        <f>IFERROR(VLOOKUP(D155,Dim_Unvan!$A:$B,2,FALSE()),"")</f>
        <v/>
      </c>
      <c r="F155" s="129" t="n">
        <v>1</v>
      </c>
    </row>
    <row r="156" ht="25.5" customHeight="1" s="113">
      <c r="A156" s="128" t="inlineStr">
        <is>
          <t>M018</t>
        </is>
      </c>
      <c r="B156" s="118">
        <f>IFERROR(VLOOKUP(A156,Dim_Magaza!$A:$C,2,FALSE()),"")</f>
        <v/>
      </c>
      <c r="C156" s="118">
        <f>IFERROR(VLOOKUP(A156,Dim_Magaza!$A:$C,3,FALSE()),"")</f>
        <v/>
      </c>
      <c r="D156" s="128" t="inlineStr">
        <is>
          <t>U002</t>
        </is>
      </c>
      <c r="E156" s="118">
        <f>IFERROR(VLOOKUP(D156,Dim_Unvan!$A:$B,2,FALSE()),"")</f>
        <v/>
      </c>
      <c r="F156" s="129" t="n">
        <v>1</v>
      </c>
    </row>
    <row r="157" ht="25.5" customHeight="1" s="113">
      <c r="A157" s="128" t="inlineStr">
        <is>
          <t>M018</t>
        </is>
      </c>
      <c r="B157" s="118">
        <f>IFERROR(VLOOKUP(A157,Dim_Magaza!$A:$C,2,FALSE()),"")</f>
        <v/>
      </c>
      <c r="C157" s="118">
        <f>IFERROR(VLOOKUP(A157,Dim_Magaza!$A:$C,3,FALSE()),"")</f>
        <v/>
      </c>
      <c r="D157" s="128" t="inlineStr">
        <is>
          <t>U013</t>
        </is>
      </c>
      <c r="E157" s="118">
        <f>IFERROR(VLOOKUP(D157,Dim_Unvan!$A:$B,2,FALSE()),"")</f>
        <v/>
      </c>
      <c r="F157" s="129" t="n">
        <v>1</v>
      </c>
    </row>
    <row r="158" ht="25.5" customHeight="1" s="113">
      <c r="A158" s="128" t="inlineStr">
        <is>
          <t>M018</t>
        </is>
      </c>
      <c r="B158" s="118">
        <f>IFERROR(VLOOKUP(A158,Dim_Magaza!$A:$C,2,FALSE()),"")</f>
        <v/>
      </c>
      <c r="C158" s="118">
        <f>IFERROR(VLOOKUP(A158,Dim_Magaza!$A:$C,3,FALSE()),"")</f>
        <v/>
      </c>
      <c r="D158" s="128" t="inlineStr">
        <is>
          <t>U015</t>
        </is>
      </c>
      <c r="E158" s="118">
        <f>IFERROR(VLOOKUP(D158,Dim_Unvan!$A:$B,2,FALSE()),"")</f>
        <v/>
      </c>
      <c r="F158" s="129" t="n">
        <v>2</v>
      </c>
    </row>
    <row r="159" ht="25.5" customHeight="1" s="113">
      <c r="A159" s="128" t="inlineStr">
        <is>
          <t>M018</t>
        </is>
      </c>
      <c r="B159" s="118">
        <f>IFERROR(VLOOKUP(A159,Dim_Magaza!$A:$C,2,FALSE()),"")</f>
        <v/>
      </c>
      <c r="C159" s="118">
        <f>IFERROR(VLOOKUP(A159,Dim_Magaza!$A:$C,3,FALSE()),"")</f>
        <v/>
      </c>
      <c r="D159" s="128" t="inlineStr">
        <is>
          <t>U017</t>
        </is>
      </c>
      <c r="E159" s="118">
        <f>IFERROR(VLOOKUP(D159,Dim_Unvan!$A:$B,2,FALSE()),"")</f>
        <v/>
      </c>
      <c r="F159" s="129" t="n">
        <v>2</v>
      </c>
    </row>
    <row r="160" ht="25.5" customHeight="1" s="113">
      <c r="A160" s="128" t="inlineStr">
        <is>
          <t>M018</t>
        </is>
      </c>
      <c r="B160" s="118">
        <f>IFERROR(VLOOKUP(A160,Dim_Magaza!$A:$C,2,FALSE()),"")</f>
        <v/>
      </c>
      <c r="C160" s="118">
        <f>IFERROR(VLOOKUP(A160,Dim_Magaza!$A:$C,3,FALSE()),"")</f>
        <v/>
      </c>
      <c r="D160" s="128" t="inlineStr">
        <is>
          <t>U026</t>
        </is>
      </c>
      <c r="E160" s="118">
        <f>IFERROR(VLOOKUP(D160,Dim_Unvan!$A:$B,2,FALSE()),"")</f>
        <v/>
      </c>
      <c r="F160" s="129" t="n">
        <v>2</v>
      </c>
    </row>
    <row r="161" ht="25.5" customHeight="1" s="113">
      <c r="A161" s="128" t="inlineStr">
        <is>
          <t>M018</t>
        </is>
      </c>
      <c r="B161" s="118">
        <f>IFERROR(VLOOKUP(A161,Dim_Magaza!$A:$C,2,FALSE()),"")</f>
        <v/>
      </c>
      <c r="C161" s="118">
        <f>IFERROR(VLOOKUP(A161,Dim_Magaza!$A:$C,3,FALSE()),"")</f>
        <v/>
      </c>
      <c r="D161" s="128" t="inlineStr">
        <is>
          <t>U036</t>
        </is>
      </c>
      <c r="E161" s="118">
        <f>IFERROR(VLOOKUP(D161,Dim_Unvan!$A:$B,2,FALSE()),"")</f>
        <v/>
      </c>
      <c r="F161" s="129" t="n">
        <v>1</v>
      </c>
    </row>
    <row r="162" ht="25.5" customHeight="1" s="113">
      <c r="A162" s="128" t="inlineStr">
        <is>
          <t>M018</t>
        </is>
      </c>
      <c r="B162" s="118">
        <f>IFERROR(VLOOKUP(A162,Dim_Magaza!$A:$C,2,FALSE()),"")</f>
        <v/>
      </c>
      <c r="C162" s="118">
        <f>IFERROR(VLOOKUP(A162,Dim_Magaza!$A:$C,3,FALSE()),"")</f>
        <v/>
      </c>
      <c r="D162" s="128" t="inlineStr">
        <is>
          <t>U038</t>
        </is>
      </c>
      <c r="E162" s="118">
        <f>IFERROR(VLOOKUP(D162,Dim_Unvan!$A:$B,2,FALSE()),"")</f>
        <v/>
      </c>
      <c r="F162" s="129" t="n">
        <v>1</v>
      </c>
    </row>
    <row r="163" ht="25.5" customHeight="1" s="113">
      <c r="A163" s="128" t="inlineStr">
        <is>
          <t>M018</t>
        </is>
      </c>
      <c r="B163" s="118">
        <f>IFERROR(VLOOKUP(A163,Dim_Magaza!$A:$C,2,FALSE()),"")</f>
        <v/>
      </c>
      <c r="C163" s="118">
        <f>IFERROR(VLOOKUP(A163,Dim_Magaza!$A:$C,3,FALSE()),"")</f>
        <v/>
      </c>
      <c r="D163" s="128" t="inlineStr">
        <is>
          <t>U042</t>
        </is>
      </c>
      <c r="E163" s="118">
        <f>IFERROR(VLOOKUP(D163,Dim_Unvan!$A:$B,2,FALSE()),"")</f>
        <v/>
      </c>
      <c r="F163" s="129" t="n">
        <v>1</v>
      </c>
    </row>
    <row r="164" ht="25.5" customHeight="1" s="113">
      <c r="A164" s="128" t="inlineStr">
        <is>
          <t>M019</t>
        </is>
      </c>
      <c r="B164" s="118">
        <f>IFERROR(VLOOKUP(A164,Dim_Magaza!$A:$C,2,FALSE()),"")</f>
        <v/>
      </c>
      <c r="C164" s="118">
        <f>IFERROR(VLOOKUP(A164,Dim_Magaza!$A:$C,3,FALSE()),"")</f>
        <v/>
      </c>
      <c r="D164" s="128" t="inlineStr">
        <is>
          <t>U002</t>
        </is>
      </c>
      <c r="E164" s="118">
        <f>IFERROR(VLOOKUP(D164,Dim_Unvan!$A:$B,2,FALSE()),"")</f>
        <v/>
      </c>
      <c r="F164" s="129" t="n">
        <v>1</v>
      </c>
    </row>
    <row r="165" ht="25.5" customHeight="1" s="113">
      <c r="A165" s="128" t="inlineStr">
        <is>
          <t>M019</t>
        </is>
      </c>
      <c r="B165" s="118">
        <f>IFERROR(VLOOKUP(A165,Dim_Magaza!$A:$C,2,FALSE()),"")</f>
        <v/>
      </c>
      <c r="C165" s="118">
        <f>IFERROR(VLOOKUP(A165,Dim_Magaza!$A:$C,3,FALSE()),"")</f>
        <v/>
      </c>
      <c r="D165" s="128" t="inlineStr">
        <is>
          <t>U013</t>
        </is>
      </c>
      <c r="E165" s="118">
        <f>IFERROR(VLOOKUP(D165,Dim_Unvan!$A:$B,2,FALSE()),"")</f>
        <v/>
      </c>
      <c r="F165" s="129" t="n">
        <v>1</v>
      </c>
    </row>
    <row r="166" ht="25.5" customHeight="1" s="113">
      <c r="A166" s="128" t="inlineStr">
        <is>
          <t>M019</t>
        </is>
      </c>
      <c r="B166" s="118">
        <f>IFERROR(VLOOKUP(A166,Dim_Magaza!$A:$C,2,FALSE()),"")</f>
        <v/>
      </c>
      <c r="C166" s="118">
        <f>IFERROR(VLOOKUP(A166,Dim_Magaza!$A:$C,3,FALSE()),"")</f>
        <v/>
      </c>
      <c r="D166" s="128" t="inlineStr">
        <is>
          <t>U015</t>
        </is>
      </c>
      <c r="E166" s="118">
        <f>IFERROR(VLOOKUP(D166,Dim_Unvan!$A:$B,2,FALSE()),"")</f>
        <v/>
      </c>
      <c r="F166" s="129" t="n">
        <v>2</v>
      </c>
    </row>
    <row r="167" ht="25.5" customHeight="1" s="113">
      <c r="A167" s="128" t="inlineStr">
        <is>
          <t>M019</t>
        </is>
      </c>
      <c r="B167" s="118">
        <f>IFERROR(VLOOKUP(A167,Dim_Magaza!$A:$C,2,FALSE()),"")</f>
        <v/>
      </c>
      <c r="C167" s="118">
        <f>IFERROR(VLOOKUP(A167,Dim_Magaza!$A:$C,3,FALSE()),"")</f>
        <v/>
      </c>
      <c r="D167" s="128" t="inlineStr">
        <is>
          <t>U017</t>
        </is>
      </c>
      <c r="E167" s="118">
        <f>IFERROR(VLOOKUP(D167,Dim_Unvan!$A:$B,2,FALSE()),"")</f>
        <v/>
      </c>
      <c r="F167" s="129" t="n">
        <v>2</v>
      </c>
    </row>
    <row r="168" ht="25.5" customHeight="1" s="113">
      <c r="A168" s="128" t="inlineStr">
        <is>
          <t>M019</t>
        </is>
      </c>
      <c r="B168" s="118">
        <f>IFERROR(VLOOKUP(A168,Dim_Magaza!$A:$C,2,FALSE()),"")</f>
        <v/>
      </c>
      <c r="C168" s="118">
        <f>IFERROR(VLOOKUP(A168,Dim_Magaza!$A:$C,3,FALSE()),"")</f>
        <v/>
      </c>
      <c r="D168" s="128" t="inlineStr">
        <is>
          <t>U026</t>
        </is>
      </c>
      <c r="E168" s="118">
        <f>IFERROR(VLOOKUP(D168,Dim_Unvan!$A:$B,2,FALSE()),"")</f>
        <v/>
      </c>
      <c r="F168" s="129" t="n">
        <v>2</v>
      </c>
    </row>
    <row r="169" ht="25.5" customHeight="1" s="113">
      <c r="A169" s="128" t="inlineStr">
        <is>
          <t>M019</t>
        </is>
      </c>
      <c r="B169" s="118">
        <f>IFERROR(VLOOKUP(A169,Dim_Magaza!$A:$C,2,FALSE()),"")</f>
        <v/>
      </c>
      <c r="C169" s="118">
        <f>IFERROR(VLOOKUP(A169,Dim_Magaza!$A:$C,3,FALSE()),"")</f>
        <v/>
      </c>
      <c r="D169" s="128" t="inlineStr">
        <is>
          <t>U036</t>
        </is>
      </c>
      <c r="E169" s="118">
        <f>IFERROR(VLOOKUP(D169,Dim_Unvan!$A:$B,2,FALSE()),"")</f>
        <v/>
      </c>
      <c r="F169" s="129" t="n">
        <v>1</v>
      </c>
    </row>
    <row r="170" ht="25.5" customHeight="1" s="113">
      <c r="A170" s="128" t="inlineStr">
        <is>
          <t>M019</t>
        </is>
      </c>
      <c r="B170" s="118">
        <f>IFERROR(VLOOKUP(A170,Dim_Magaza!$A:$C,2,FALSE()),"")</f>
        <v/>
      </c>
      <c r="C170" s="118">
        <f>IFERROR(VLOOKUP(A170,Dim_Magaza!$A:$C,3,FALSE()),"")</f>
        <v/>
      </c>
      <c r="D170" s="128" t="inlineStr">
        <is>
          <t>U038</t>
        </is>
      </c>
      <c r="E170" s="118">
        <f>IFERROR(VLOOKUP(D170,Dim_Unvan!$A:$B,2,FALSE()),"")</f>
        <v/>
      </c>
      <c r="F170" s="129" t="n">
        <v>1</v>
      </c>
    </row>
    <row r="171" ht="25.5" customHeight="1" s="113">
      <c r="A171" s="128" t="inlineStr">
        <is>
          <t>M019</t>
        </is>
      </c>
      <c r="B171" s="118">
        <f>IFERROR(VLOOKUP(A171,Dim_Magaza!$A:$C,2,FALSE()),"")</f>
        <v/>
      </c>
      <c r="C171" s="118">
        <f>IFERROR(VLOOKUP(A171,Dim_Magaza!$A:$C,3,FALSE()),"")</f>
        <v/>
      </c>
      <c r="D171" s="128" t="inlineStr">
        <is>
          <t>U042</t>
        </is>
      </c>
      <c r="E171" s="118">
        <f>IFERROR(VLOOKUP(D171,Dim_Unvan!$A:$B,2,FALSE()),"")</f>
        <v/>
      </c>
      <c r="F171" s="129" t="n">
        <v>1</v>
      </c>
    </row>
    <row r="172" ht="25.5" customHeight="1" s="113">
      <c r="A172" s="128" t="inlineStr">
        <is>
          <t>M020</t>
        </is>
      </c>
      <c r="B172" s="118">
        <f>IFERROR(VLOOKUP(A172,Dim_Magaza!$A:$C,2,FALSE()),"")</f>
        <v/>
      </c>
      <c r="C172" s="118">
        <f>IFERROR(VLOOKUP(A172,Dim_Magaza!$A:$C,3,FALSE()),"")</f>
        <v/>
      </c>
      <c r="D172" s="128" t="inlineStr">
        <is>
          <t>U002</t>
        </is>
      </c>
      <c r="E172" s="118">
        <f>IFERROR(VLOOKUP(D172,Dim_Unvan!$A:$B,2,FALSE()),"")</f>
        <v/>
      </c>
      <c r="F172" s="129" t="n">
        <v>1</v>
      </c>
    </row>
    <row r="173" ht="25.5" customHeight="1" s="113">
      <c r="A173" s="128" t="inlineStr">
        <is>
          <t>M020</t>
        </is>
      </c>
      <c r="B173" s="118">
        <f>IFERROR(VLOOKUP(A173,Dim_Magaza!$A:$C,2,FALSE()),"")</f>
        <v/>
      </c>
      <c r="C173" s="118">
        <f>IFERROR(VLOOKUP(A173,Dim_Magaza!$A:$C,3,FALSE()),"")</f>
        <v/>
      </c>
      <c r="D173" s="128" t="inlineStr">
        <is>
          <t>U013</t>
        </is>
      </c>
      <c r="E173" s="118">
        <f>IFERROR(VLOOKUP(D173,Dim_Unvan!$A:$B,2,FALSE()),"")</f>
        <v/>
      </c>
      <c r="F173" s="129" t="n">
        <v>1</v>
      </c>
    </row>
    <row r="174" ht="25.5" customHeight="1" s="113">
      <c r="A174" s="128" t="inlineStr">
        <is>
          <t>M020</t>
        </is>
      </c>
      <c r="B174" s="118">
        <f>IFERROR(VLOOKUP(A174,Dim_Magaza!$A:$C,2,FALSE()),"")</f>
        <v/>
      </c>
      <c r="C174" s="118">
        <f>IFERROR(VLOOKUP(A174,Dim_Magaza!$A:$C,3,FALSE()),"")</f>
        <v/>
      </c>
      <c r="D174" s="128" t="inlineStr">
        <is>
          <t>U015</t>
        </is>
      </c>
      <c r="E174" s="118">
        <f>IFERROR(VLOOKUP(D174,Dim_Unvan!$A:$B,2,FALSE()),"")</f>
        <v/>
      </c>
      <c r="F174" s="129" t="n">
        <v>2</v>
      </c>
    </row>
    <row r="175" ht="25.5" customHeight="1" s="113">
      <c r="A175" s="128" t="inlineStr">
        <is>
          <t>M020</t>
        </is>
      </c>
      <c r="B175" s="118">
        <f>IFERROR(VLOOKUP(A175,Dim_Magaza!$A:$C,2,FALSE()),"")</f>
        <v/>
      </c>
      <c r="C175" s="118">
        <f>IFERROR(VLOOKUP(A175,Dim_Magaza!$A:$C,3,FALSE()),"")</f>
        <v/>
      </c>
      <c r="D175" s="128" t="inlineStr">
        <is>
          <t>U017</t>
        </is>
      </c>
      <c r="E175" s="118">
        <f>IFERROR(VLOOKUP(D175,Dim_Unvan!$A:$B,2,FALSE()),"")</f>
        <v/>
      </c>
      <c r="F175" s="129" t="n">
        <v>2</v>
      </c>
    </row>
    <row r="176" ht="25.5" customHeight="1" s="113">
      <c r="A176" s="128" t="inlineStr">
        <is>
          <t>M020</t>
        </is>
      </c>
      <c r="B176" s="118">
        <f>IFERROR(VLOOKUP(A176,Dim_Magaza!$A:$C,2,FALSE()),"")</f>
        <v/>
      </c>
      <c r="C176" s="118">
        <f>IFERROR(VLOOKUP(A176,Dim_Magaza!$A:$C,3,FALSE()),"")</f>
        <v/>
      </c>
      <c r="D176" s="128" t="inlineStr">
        <is>
          <t>U026</t>
        </is>
      </c>
      <c r="E176" s="118">
        <f>IFERROR(VLOOKUP(D176,Dim_Unvan!$A:$B,2,FALSE()),"")</f>
        <v/>
      </c>
      <c r="F176" s="129" t="n">
        <v>2</v>
      </c>
    </row>
    <row r="177" ht="25.5" customHeight="1" s="113">
      <c r="A177" s="128" t="inlineStr">
        <is>
          <t>M020</t>
        </is>
      </c>
      <c r="B177" s="118">
        <f>IFERROR(VLOOKUP(A177,Dim_Magaza!$A:$C,2,FALSE()),"")</f>
        <v/>
      </c>
      <c r="C177" s="118">
        <f>IFERROR(VLOOKUP(A177,Dim_Magaza!$A:$C,3,FALSE()),"")</f>
        <v/>
      </c>
      <c r="D177" s="128" t="inlineStr">
        <is>
          <t>U036</t>
        </is>
      </c>
      <c r="E177" s="118">
        <f>IFERROR(VLOOKUP(D177,Dim_Unvan!$A:$B,2,FALSE()),"")</f>
        <v/>
      </c>
      <c r="F177" s="129" t="n">
        <v>1</v>
      </c>
    </row>
    <row r="178" ht="25.5" customHeight="1" s="113">
      <c r="A178" s="128" t="inlineStr">
        <is>
          <t>M020</t>
        </is>
      </c>
      <c r="B178" s="118">
        <f>IFERROR(VLOOKUP(A178,Dim_Magaza!$A:$C,2,FALSE()),"")</f>
        <v/>
      </c>
      <c r="C178" s="118">
        <f>IFERROR(VLOOKUP(A178,Dim_Magaza!$A:$C,3,FALSE()),"")</f>
        <v/>
      </c>
      <c r="D178" s="128" t="inlineStr">
        <is>
          <t>U038</t>
        </is>
      </c>
      <c r="E178" s="118">
        <f>IFERROR(VLOOKUP(D178,Dim_Unvan!$A:$B,2,FALSE()),"")</f>
        <v/>
      </c>
      <c r="F178" s="129" t="n">
        <v>1</v>
      </c>
    </row>
    <row r="179" ht="25.5" customHeight="1" s="113">
      <c r="A179" s="128" t="inlineStr">
        <is>
          <t>M020</t>
        </is>
      </c>
      <c r="B179" s="118">
        <f>IFERROR(VLOOKUP(A179,Dim_Magaza!$A:$C,2,FALSE()),"")</f>
        <v/>
      </c>
      <c r="C179" s="118">
        <f>IFERROR(VLOOKUP(A179,Dim_Magaza!$A:$C,3,FALSE()),"")</f>
        <v/>
      </c>
      <c r="D179" s="128" t="inlineStr">
        <is>
          <t>U042</t>
        </is>
      </c>
      <c r="E179" s="118">
        <f>IFERROR(VLOOKUP(D179,Dim_Unvan!$A:$B,2,FALSE()),"")</f>
        <v/>
      </c>
      <c r="F179" s="129" t="n">
        <v>1</v>
      </c>
    </row>
    <row r="180" ht="25.5" customHeight="1" s="113">
      <c r="A180" s="128" t="inlineStr">
        <is>
          <t>M021</t>
        </is>
      </c>
      <c r="B180" s="118">
        <f>IFERROR(VLOOKUP(A180,Dim_Magaza!$A:$C,2,FALSE()),"")</f>
        <v/>
      </c>
      <c r="C180" s="118">
        <f>IFERROR(VLOOKUP(A180,Dim_Magaza!$A:$C,3,FALSE()),"")</f>
        <v/>
      </c>
      <c r="D180" s="128" t="inlineStr">
        <is>
          <t>U013</t>
        </is>
      </c>
      <c r="E180" s="118">
        <f>IFERROR(VLOOKUP(D180,Dim_Unvan!$A:$B,2,FALSE()),"")</f>
        <v/>
      </c>
      <c r="F180" s="129" t="n">
        <v>1</v>
      </c>
    </row>
    <row r="181" ht="25.5" customHeight="1" s="113">
      <c r="A181" s="128" t="inlineStr">
        <is>
          <t>M021</t>
        </is>
      </c>
      <c r="B181" s="118">
        <f>IFERROR(VLOOKUP(A181,Dim_Magaza!$A:$C,2,FALSE()),"")</f>
        <v/>
      </c>
      <c r="C181" s="118">
        <f>IFERROR(VLOOKUP(A181,Dim_Magaza!$A:$C,3,FALSE()),"")</f>
        <v/>
      </c>
      <c r="D181" s="128" t="inlineStr">
        <is>
          <t>U015</t>
        </is>
      </c>
      <c r="E181" s="118">
        <f>IFERROR(VLOOKUP(D181,Dim_Unvan!$A:$B,2,FALSE()),"")</f>
        <v/>
      </c>
      <c r="F181" s="129" t="n">
        <v>2</v>
      </c>
    </row>
    <row r="182" ht="25.5" customHeight="1" s="113">
      <c r="A182" s="128" t="inlineStr">
        <is>
          <t>M021</t>
        </is>
      </c>
      <c r="B182" s="118">
        <f>IFERROR(VLOOKUP(A182,Dim_Magaza!$A:$C,2,FALSE()),"")</f>
        <v/>
      </c>
      <c r="C182" s="118">
        <f>IFERROR(VLOOKUP(A182,Dim_Magaza!$A:$C,3,FALSE()),"")</f>
        <v/>
      </c>
      <c r="D182" s="128" t="inlineStr">
        <is>
          <t>U017</t>
        </is>
      </c>
      <c r="E182" s="118">
        <f>IFERROR(VLOOKUP(D182,Dim_Unvan!$A:$B,2,FALSE()),"")</f>
        <v/>
      </c>
      <c r="F182" s="129" t="n">
        <v>1</v>
      </c>
    </row>
    <row r="183" ht="25.5" customHeight="1" s="113">
      <c r="A183" s="128" t="inlineStr">
        <is>
          <t>M021</t>
        </is>
      </c>
      <c r="B183" s="118">
        <f>IFERROR(VLOOKUP(A183,Dim_Magaza!$A:$C,2,FALSE()),"")</f>
        <v/>
      </c>
      <c r="C183" s="118">
        <f>IFERROR(VLOOKUP(A183,Dim_Magaza!$A:$C,3,FALSE()),"")</f>
        <v/>
      </c>
      <c r="D183" s="128" t="inlineStr">
        <is>
          <t>U026</t>
        </is>
      </c>
      <c r="E183" s="118">
        <f>IFERROR(VLOOKUP(D183,Dim_Unvan!$A:$B,2,FALSE()),"")</f>
        <v/>
      </c>
      <c r="F183" s="129" t="n">
        <v>2</v>
      </c>
    </row>
    <row r="184" ht="25.5" customHeight="1" s="113">
      <c r="A184" s="128" t="inlineStr">
        <is>
          <t>M021</t>
        </is>
      </c>
      <c r="B184" s="118">
        <f>IFERROR(VLOOKUP(A184,Dim_Magaza!$A:$C,2,FALSE()),"")</f>
        <v/>
      </c>
      <c r="C184" s="118">
        <f>IFERROR(VLOOKUP(A184,Dim_Magaza!$A:$C,3,FALSE()),"")</f>
        <v/>
      </c>
      <c r="D184" s="128" t="inlineStr">
        <is>
          <t>U036</t>
        </is>
      </c>
      <c r="E184" s="118">
        <f>IFERROR(VLOOKUP(D184,Dim_Unvan!$A:$B,2,FALSE()),"")</f>
        <v/>
      </c>
      <c r="F184" s="129" t="n">
        <v>1</v>
      </c>
    </row>
    <row r="185" ht="25.5" customHeight="1" s="113">
      <c r="A185" s="128" t="inlineStr">
        <is>
          <t>M021</t>
        </is>
      </c>
      <c r="B185" s="118">
        <f>IFERROR(VLOOKUP(A185,Dim_Magaza!$A:$C,2,FALSE()),"")</f>
        <v/>
      </c>
      <c r="C185" s="118">
        <f>IFERROR(VLOOKUP(A185,Dim_Magaza!$A:$C,3,FALSE()),"")</f>
        <v/>
      </c>
      <c r="D185" s="128" t="inlineStr">
        <is>
          <t>U038</t>
        </is>
      </c>
      <c r="E185" s="118">
        <f>IFERROR(VLOOKUP(D185,Dim_Unvan!$A:$B,2,FALSE()),"")</f>
        <v/>
      </c>
      <c r="F185" s="129" t="n">
        <v>1</v>
      </c>
    </row>
    <row r="186" ht="25.5" customHeight="1" s="113">
      <c r="A186" s="128" t="inlineStr">
        <is>
          <t>M021</t>
        </is>
      </c>
      <c r="B186" s="118">
        <f>IFERROR(VLOOKUP(A186,Dim_Magaza!$A:$C,2,FALSE()),"")</f>
        <v/>
      </c>
      <c r="C186" s="118">
        <f>IFERROR(VLOOKUP(A186,Dim_Magaza!$A:$C,3,FALSE()),"")</f>
        <v/>
      </c>
      <c r="D186" s="128" t="inlineStr">
        <is>
          <t>U042</t>
        </is>
      </c>
      <c r="E186" s="118">
        <f>IFERROR(VLOOKUP(D186,Dim_Unvan!$A:$B,2,FALSE()),"")</f>
        <v/>
      </c>
      <c r="F186" s="129" t="n">
        <v>1</v>
      </c>
    </row>
    <row r="187" ht="25.5" customHeight="1" s="113">
      <c r="A187" s="128" t="inlineStr">
        <is>
          <t>M022</t>
        </is>
      </c>
      <c r="B187" s="118">
        <f>IFERROR(VLOOKUP(A187,Dim_Magaza!$A:$C,2,FALSE()),"")</f>
        <v/>
      </c>
      <c r="C187" s="118">
        <f>IFERROR(VLOOKUP(A187,Dim_Magaza!$A:$C,3,FALSE()),"")</f>
        <v/>
      </c>
      <c r="D187" s="128" t="inlineStr">
        <is>
          <t>U002</t>
        </is>
      </c>
      <c r="E187" s="118">
        <f>IFERROR(VLOOKUP(D187,Dim_Unvan!$A:$B,2,FALSE()),"")</f>
        <v/>
      </c>
      <c r="F187" s="129" t="n">
        <v>1</v>
      </c>
    </row>
    <row r="188" ht="15" customHeight="1" s="113">
      <c r="A188" s="128" t="inlineStr">
        <is>
          <t>M022</t>
        </is>
      </c>
      <c r="B188" s="118">
        <f>IFERROR(VLOOKUP(A188,Dim_Magaza!$A:$C,2,FALSE()),"")</f>
        <v/>
      </c>
      <c r="C188" s="118">
        <f>IFERROR(VLOOKUP(A188,Dim_Magaza!$A:$C,3,FALSE()),"")</f>
        <v/>
      </c>
      <c r="D188" s="128" t="inlineStr">
        <is>
          <t>U013</t>
        </is>
      </c>
      <c r="E188" s="118">
        <f>IFERROR(VLOOKUP(D188,Dim_Unvan!$A:$B,2,FALSE()),"")</f>
        <v/>
      </c>
      <c r="F188" s="129" t="n">
        <v>1</v>
      </c>
    </row>
    <row r="189" ht="15" customHeight="1" s="113">
      <c r="A189" s="128" t="inlineStr">
        <is>
          <t>M022</t>
        </is>
      </c>
      <c r="B189" s="118">
        <f>IFERROR(VLOOKUP(A189,Dim_Magaza!$A:$C,2,FALSE()),"")</f>
        <v/>
      </c>
      <c r="C189" s="118">
        <f>IFERROR(VLOOKUP(A189,Dim_Magaza!$A:$C,3,FALSE()),"")</f>
        <v/>
      </c>
      <c r="D189" s="128" t="inlineStr">
        <is>
          <t>U015</t>
        </is>
      </c>
      <c r="E189" s="118">
        <f>IFERROR(VLOOKUP(D189,Dim_Unvan!$A:$B,2,FALSE()),"")</f>
        <v/>
      </c>
      <c r="F189" s="129" t="n">
        <v>3</v>
      </c>
    </row>
    <row r="190" ht="15" customHeight="1" s="113">
      <c r="A190" s="128" t="inlineStr">
        <is>
          <t>M022</t>
        </is>
      </c>
      <c r="B190" s="118">
        <f>IFERROR(VLOOKUP(A190,Dim_Magaza!$A:$C,2,FALSE()),"")</f>
        <v/>
      </c>
      <c r="C190" s="118">
        <f>IFERROR(VLOOKUP(A190,Dim_Magaza!$A:$C,3,FALSE()),"")</f>
        <v/>
      </c>
      <c r="D190" s="128" t="inlineStr">
        <is>
          <t>U017</t>
        </is>
      </c>
      <c r="E190" s="118">
        <f>IFERROR(VLOOKUP(D190,Dim_Unvan!$A:$B,2,FALSE()),"")</f>
        <v/>
      </c>
      <c r="F190" s="129" t="n">
        <v>2</v>
      </c>
    </row>
    <row r="191" ht="15" customHeight="1" s="113">
      <c r="A191" s="128" t="inlineStr">
        <is>
          <t>M022</t>
        </is>
      </c>
      <c r="B191" s="118">
        <f>IFERROR(VLOOKUP(A191,Dim_Magaza!$A:$C,2,FALSE()),"")</f>
        <v/>
      </c>
      <c r="C191" s="118">
        <f>IFERROR(VLOOKUP(A191,Dim_Magaza!$A:$C,3,FALSE()),"")</f>
        <v/>
      </c>
      <c r="D191" s="128" t="inlineStr">
        <is>
          <t>U019</t>
        </is>
      </c>
      <c r="E191" s="118">
        <f>IFERROR(VLOOKUP(D191,Dim_Unvan!$A:$B,2,FALSE()),"")</f>
        <v/>
      </c>
      <c r="F191" s="129" t="n">
        <v>1</v>
      </c>
    </row>
    <row r="192" ht="15" customHeight="1" s="113">
      <c r="A192" s="128" t="inlineStr">
        <is>
          <t>M022</t>
        </is>
      </c>
      <c r="B192" s="118">
        <f>IFERROR(VLOOKUP(A192,Dim_Magaza!$A:$C,2,FALSE()),"")</f>
        <v/>
      </c>
      <c r="C192" s="118">
        <f>IFERROR(VLOOKUP(A192,Dim_Magaza!$A:$C,3,FALSE()),"")</f>
        <v/>
      </c>
      <c r="D192" s="128" t="inlineStr">
        <is>
          <t>U023</t>
        </is>
      </c>
      <c r="E192" s="118">
        <f>IFERROR(VLOOKUP(D192,Dim_Unvan!$A:$B,2,FALSE()),"")</f>
        <v/>
      </c>
      <c r="F192" s="129" t="n">
        <v>1</v>
      </c>
    </row>
    <row r="193" ht="15" customHeight="1" s="113">
      <c r="A193" s="128" t="inlineStr">
        <is>
          <t>M022</t>
        </is>
      </c>
      <c r="B193" s="118">
        <f>IFERROR(VLOOKUP(A193,Dim_Magaza!$A:$C,2,FALSE()),"")</f>
        <v/>
      </c>
      <c r="C193" s="118">
        <f>IFERROR(VLOOKUP(A193,Dim_Magaza!$A:$C,3,FALSE()),"")</f>
        <v/>
      </c>
      <c r="D193" s="128" t="inlineStr">
        <is>
          <t>U024</t>
        </is>
      </c>
      <c r="E193" s="118">
        <f>IFERROR(VLOOKUP(D193,Dim_Unvan!$A:$B,2,FALSE()),"")</f>
        <v/>
      </c>
      <c r="F193" s="129" t="n">
        <v>1</v>
      </c>
    </row>
    <row r="194" ht="15" customHeight="1" s="113">
      <c r="A194" s="128" t="inlineStr">
        <is>
          <t>M022</t>
        </is>
      </c>
      <c r="B194" s="118">
        <f>IFERROR(VLOOKUP(A194,Dim_Magaza!$A:$C,2,FALSE()),"")</f>
        <v/>
      </c>
      <c r="C194" s="118">
        <f>IFERROR(VLOOKUP(A194,Dim_Magaza!$A:$C,3,FALSE()),"")</f>
        <v/>
      </c>
      <c r="D194" s="128" t="inlineStr">
        <is>
          <t>U026</t>
        </is>
      </c>
      <c r="E194" s="118">
        <f>IFERROR(VLOOKUP(D194,Dim_Unvan!$A:$B,2,FALSE()),"")</f>
        <v/>
      </c>
      <c r="F194" s="129" t="n">
        <v>2</v>
      </c>
    </row>
    <row r="195" ht="15" customHeight="1" s="113">
      <c r="A195" s="128" t="inlineStr">
        <is>
          <t>M022</t>
        </is>
      </c>
      <c r="B195" s="118">
        <f>IFERROR(VLOOKUP(A195,Dim_Magaza!$A:$C,2,FALSE()),"")</f>
        <v/>
      </c>
      <c r="C195" s="118">
        <f>IFERROR(VLOOKUP(A195,Dim_Magaza!$A:$C,3,FALSE()),"")</f>
        <v/>
      </c>
      <c r="D195" s="128" t="inlineStr">
        <is>
          <t>U036</t>
        </is>
      </c>
      <c r="E195" s="118">
        <f>IFERROR(VLOOKUP(D195,Dim_Unvan!$A:$B,2,FALSE()),"")</f>
        <v/>
      </c>
      <c r="F195" s="129" t="n">
        <v>1</v>
      </c>
    </row>
    <row r="196" ht="15" customHeight="1" s="113">
      <c r="A196" s="128" t="inlineStr">
        <is>
          <t>M022</t>
        </is>
      </c>
      <c r="B196" s="118">
        <f>IFERROR(VLOOKUP(A196,Dim_Magaza!$A:$C,2,FALSE()),"")</f>
        <v/>
      </c>
      <c r="C196" s="118">
        <f>IFERROR(VLOOKUP(A196,Dim_Magaza!$A:$C,3,FALSE()),"")</f>
        <v/>
      </c>
      <c r="D196" s="128" t="inlineStr">
        <is>
          <t>U038</t>
        </is>
      </c>
      <c r="E196" s="118">
        <f>IFERROR(VLOOKUP(D196,Dim_Unvan!$A:$B,2,FALSE()),"")</f>
        <v/>
      </c>
      <c r="F196" s="129" t="n">
        <v>1</v>
      </c>
    </row>
    <row r="197" ht="15" customHeight="1" s="113">
      <c r="A197" s="128" t="inlineStr">
        <is>
          <t>M022</t>
        </is>
      </c>
      <c r="B197" s="118">
        <f>IFERROR(VLOOKUP(A197,Dim_Magaza!$A:$C,2,FALSE()),"")</f>
        <v/>
      </c>
      <c r="C197" s="118">
        <f>IFERROR(VLOOKUP(A197,Dim_Magaza!$A:$C,3,FALSE()),"")</f>
        <v/>
      </c>
      <c r="D197" s="128" t="inlineStr">
        <is>
          <t>U042</t>
        </is>
      </c>
      <c r="E197" s="118">
        <f>IFERROR(VLOOKUP(D197,Dim_Unvan!$A:$B,2,FALSE()),"")</f>
        <v/>
      </c>
      <c r="F197" s="129" t="n">
        <v>1</v>
      </c>
    </row>
    <row r="198" ht="15" customHeight="1" s="113">
      <c r="A198" s="128" t="inlineStr">
        <is>
          <t>M022</t>
        </is>
      </c>
      <c r="B198" s="118">
        <f>IFERROR(VLOOKUP(A198,Dim_Magaza!$A:$C,2,FALSE()),"")</f>
        <v/>
      </c>
      <c r="C198" s="118">
        <f>IFERROR(VLOOKUP(A198,Dim_Magaza!$A:$C,3,FALSE()),"")</f>
        <v/>
      </c>
      <c r="D198" s="128" t="inlineStr">
        <is>
          <t>U043</t>
        </is>
      </c>
      <c r="E198" s="118">
        <f>IFERROR(VLOOKUP(D198,Dim_Unvan!$A:$B,2,FALSE()),"")</f>
        <v/>
      </c>
      <c r="F198" s="129" t="n">
        <v>1</v>
      </c>
    </row>
    <row r="199" ht="15" customHeight="1" s="113">
      <c r="A199" s="128" t="inlineStr">
        <is>
          <t>M023</t>
        </is>
      </c>
      <c r="B199" s="118">
        <f>IFERROR(VLOOKUP(A199,Dim_Magaza!$A:$C,2,FALSE()),"")</f>
        <v/>
      </c>
      <c r="C199" s="118">
        <f>IFERROR(VLOOKUP(A199,Dim_Magaza!$A:$C,3,FALSE()),"")</f>
        <v/>
      </c>
      <c r="D199" s="128" t="inlineStr">
        <is>
          <t>U013</t>
        </is>
      </c>
      <c r="E199" s="118">
        <f>IFERROR(VLOOKUP(D199,Dim_Unvan!$A:$B,2,FALSE()),"")</f>
        <v/>
      </c>
      <c r="F199" s="129" t="n">
        <v>1</v>
      </c>
    </row>
    <row r="200" ht="15" customHeight="1" s="113">
      <c r="A200" s="128" t="inlineStr">
        <is>
          <t>M023</t>
        </is>
      </c>
      <c r="B200" s="118">
        <f>IFERROR(VLOOKUP(A200,Dim_Magaza!$A:$C,2,FALSE()),"")</f>
        <v/>
      </c>
      <c r="C200" s="118">
        <f>IFERROR(VLOOKUP(A200,Dim_Magaza!$A:$C,3,FALSE()),"")</f>
        <v/>
      </c>
      <c r="D200" s="128" t="inlineStr">
        <is>
          <t>U015</t>
        </is>
      </c>
      <c r="E200" s="118">
        <f>IFERROR(VLOOKUP(D200,Dim_Unvan!$A:$B,2,FALSE()),"")</f>
        <v/>
      </c>
      <c r="F200" s="129" t="n">
        <v>2</v>
      </c>
    </row>
    <row r="201" ht="15" customHeight="1" s="113">
      <c r="A201" s="128" t="inlineStr">
        <is>
          <t>M023</t>
        </is>
      </c>
      <c r="B201" s="118">
        <f>IFERROR(VLOOKUP(A201,Dim_Magaza!$A:$C,2,FALSE()),"")</f>
        <v/>
      </c>
      <c r="C201" s="118">
        <f>IFERROR(VLOOKUP(A201,Dim_Magaza!$A:$C,3,FALSE()),"")</f>
        <v/>
      </c>
      <c r="D201" s="128" t="inlineStr">
        <is>
          <t>U017</t>
        </is>
      </c>
      <c r="E201" s="118">
        <f>IFERROR(VLOOKUP(D201,Dim_Unvan!$A:$B,2,FALSE()),"")</f>
        <v/>
      </c>
      <c r="F201" s="129" t="n">
        <v>2</v>
      </c>
    </row>
    <row r="202" ht="15" customHeight="1" s="113">
      <c r="A202" s="128" t="inlineStr">
        <is>
          <t>M023</t>
        </is>
      </c>
      <c r="B202" s="118">
        <f>IFERROR(VLOOKUP(A202,Dim_Magaza!$A:$C,2,FALSE()),"")</f>
        <v/>
      </c>
      <c r="C202" s="118">
        <f>IFERROR(VLOOKUP(A202,Dim_Magaza!$A:$C,3,FALSE()),"")</f>
        <v/>
      </c>
      <c r="D202" s="128" t="inlineStr">
        <is>
          <t>U026</t>
        </is>
      </c>
      <c r="E202" s="118">
        <f>IFERROR(VLOOKUP(D202,Dim_Unvan!$A:$B,2,FALSE()),"")</f>
        <v/>
      </c>
      <c r="F202" s="129" t="n">
        <v>2</v>
      </c>
    </row>
    <row r="203" ht="15" customHeight="1" s="113">
      <c r="A203" s="128" t="inlineStr">
        <is>
          <t>M023</t>
        </is>
      </c>
      <c r="B203" s="118">
        <f>IFERROR(VLOOKUP(A203,Dim_Magaza!$A:$C,2,FALSE()),"")</f>
        <v/>
      </c>
      <c r="C203" s="118">
        <f>IFERROR(VLOOKUP(A203,Dim_Magaza!$A:$C,3,FALSE()),"")</f>
        <v/>
      </c>
      <c r="D203" s="128" t="inlineStr">
        <is>
          <t>U036</t>
        </is>
      </c>
      <c r="E203" s="118">
        <f>IFERROR(VLOOKUP(D203,Dim_Unvan!$A:$B,2,FALSE()),"")</f>
        <v/>
      </c>
      <c r="F203" s="129" t="n">
        <v>1</v>
      </c>
    </row>
    <row r="204" ht="15" customHeight="1" s="113">
      <c r="A204" s="128" t="inlineStr">
        <is>
          <t>M023</t>
        </is>
      </c>
      <c r="B204" s="118">
        <f>IFERROR(VLOOKUP(A204,Dim_Magaza!$A:$C,2,FALSE()),"")</f>
        <v/>
      </c>
      <c r="C204" s="118">
        <f>IFERROR(VLOOKUP(A204,Dim_Magaza!$A:$C,3,FALSE()),"")</f>
        <v/>
      </c>
      <c r="D204" s="128" t="inlineStr">
        <is>
          <t>U038</t>
        </is>
      </c>
      <c r="E204" s="118">
        <f>IFERROR(VLOOKUP(D204,Dim_Unvan!$A:$B,2,FALSE()),"")</f>
        <v/>
      </c>
      <c r="F204" s="129" t="n">
        <v>1</v>
      </c>
    </row>
    <row r="205" ht="15" customHeight="1" s="113">
      <c r="A205" s="128" t="inlineStr">
        <is>
          <t>M023</t>
        </is>
      </c>
      <c r="B205" s="118">
        <f>IFERROR(VLOOKUP(A205,Dim_Magaza!$A:$C,2,FALSE()),"")</f>
        <v/>
      </c>
      <c r="C205" s="118">
        <f>IFERROR(VLOOKUP(A205,Dim_Magaza!$A:$C,3,FALSE()),"")</f>
        <v/>
      </c>
      <c r="D205" s="128" t="inlineStr">
        <is>
          <t>U042</t>
        </is>
      </c>
      <c r="E205" s="118">
        <f>IFERROR(VLOOKUP(D205,Dim_Unvan!$A:$B,2,FALSE()),"")</f>
        <v/>
      </c>
      <c r="F205" s="129" t="n">
        <v>1</v>
      </c>
    </row>
    <row r="206" ht="15" customHeight="1" s="113">
      <c r="A206" s="128" t="inlineStr">
        <is>
          <t>M024</t>
        </is>
      </c>
      <c r="B206" s="118">
        <f>IFERROR(VLOOKUP(A206,Dim_Magaza!$A:$C,2,FALSE()),"")</f>
        <v/>
      </c>
      <c r="C206" s="118">
        <f>IFERROR(VLOOKUP(A206,Dim_Magaza!$A:$C,3,FALSE()),"")</f>
        <v/>
      </c>
      <c r="D206" s="128" t="inlineStr">
        <is>
          <t>U013</t>
        </is>
      </c>
      <c r="E206" s="118">
        <f>IFERROR(VLOOKUP(D206,Dim_Unvan!$A:$B,2,FALSE()),"")</f>
        <v/>
      </c>
      <c r="F206" s="129" t="n">
        <v>1</v>
      </c>
    </row>
    <row r="207" ht="15" customHeight="1" s="113">
      <c r="A207" s="128" t="inlineStr">
        <is>
          <t>M024</t>
        </is>
      </c>
      <c r="B207" s="118">
        <f>IFERROR(VLOOKUP(A207,Dim_Magaza!$A:$C,2,FALSE()),"")</f>
        <v/>
      </c>
      <c r="C207" s="118">
        <f>IFERROR(VLOOKUP(A207,Dim_Magaza!$A:$C,3,FALSE()),"")</f>
        <v/>
      </c>
      <c r="D207" s="128" t="inlineStr">
        <is>
          <t>U015</t>
        </is>
      </c>
      <c r="E207" s="118">
        <f>IFERROR(VLOOKUP(D207,Dim_Unvan!$A:$B,2,FALSE()),"")</f>
        <v/>
      </c>
      <c r="F207" s="129" t="n">
        <v>2</v>
      </c>
    </row>
    <row r="208" ht="15" customHeight="1" s="113">
      <c r="A208" s="128" t="inlineStr">
        <is>
          <t>M024</t>
        </is>
      </c>
      <c r="B208" s="118">
        <f>IFERROR(VLOOKUP(A208,Dim_Magaza!$A:$C,2,FALSE()),"")</f>
        <v/>
      </c>
      <c r="C208" s="118">
        <f>IFERROR(VLOOKUP(A208,Dim_Magaza!$A:$C,3,FALSE()),"")</f>
        <v/>
      </c>
      <c r="D208" s="128" t="inlineStr">
        <is>
          <t>U017</t>
        </is>
      </c>
      <c r="E208" s="118">
        <f>IFERROR(VLOOKUP(D208,Dim_Unvan!$A:$B,2,FALSE()),"")</f>
        <v/>
      </c>
      <c r="F208" s="129" t="n">
        <v>2</v>
      </c>
    </row>
    <row r="209" ht="15" customHeight="1" s="113">
      <c r="A209" s="128" t="inlineStr">
        <is>
          <t>M024</t>
        </is>
      </c>
      <c r="B209" s="118">
        <f>IFERROR(VLOOKUP(A209,Dim_Magaza!$A:$C,2,FALSE()),"")</f>
        <v/>
      </c>
      <c r="C209" s="118">
        <f>IFERROR(VLOOKUP(A209,Dim_Magaza!$A:$C,3,FALSE()),"")</f>
        <v/>
      </c>
      <c r="D209" s="128" t="inlineStr">
        <is>
          <t>U026</t>
        </is>
      </c>
      <c r="E209" s="118">
        <f>IFERROR(VLOOKUP(D209,Dim_Unvan!$A:$B,2,FALSE()),"")</f>
        <v/>
      </c>
      <c r="F209" s="129" t="n">
        <v>2</v>
      </c>
    </row>
    <row r="210" ht="15" customHeight="1" s="113">
      <c r="A210" s="128" t="inlineStr">
        <is>
          <t>M024</t>
        </is>
      </c>
      <c r="B210" s="118">
        <f>IFERROR(VLOOKUP(A210,Dim_Magaza!$A:$C,2,FALSE()),"")</f>
        <v/>
      </c>
      <c r="C210" s="118">
        <f>IFERROR(VLOOKUP(A210,Dim_Magaza!$A:$C,3,FALSE()),"")</f>
        <v/>
      </c>
      <c r="D210" s="128" t="inlineStr">
        <is>
          <t>U036</t>
        </is>
      </c>
      <c r="E210" s="118">
        <f>IFERROR(VLOOKUP(D210,Dim_Unvan!$A:$B,2,FALSE()),"")</f>
        <v/>
      </c>
      <c r="F210" s="129" t="n">
        <v>1</v>
      </c>
    </row>
    <row r="211" ht="15" customHeight="1" s="113">
      <c r="A211" s="128" t="inlineStr">
        <is>
          <t>M024</t>
        </is>
      </c>
      <c r="B211" s="118">
        <f>IFERROR(VLOOKUP(A211,Dim_Magaza!$A:$C,2,FALSE()),"")</f>
        <v/>
      </c>
      <c r="C211" s="118">
        <f>IFERROR(VLOOKUP(A211,Dim_Magaza!$A:$C,3,FALSE()),"")</f>
        <v/>
      </c>
      <c r="D211" s="128" t="inlineStr">
        <is>
          <t>U038</t>
        </is>
      </c>
      <c r="E211" s="118">
        <f>IFERROR(VLOOKUP(D211,Dim_Unvan!$A:$B,2,FALSE()),"")</f>
        <v/>
      </c>
      <c r="F211" s="129" t="n">
        <v>1</v>
      </c>
    </row>
    <row r="212" ht="15" customHeight="1" s="113">
      <c r="A212" s="128" t="inlineStr">
        <is>
          <t>M024</t>
        </is>
      </c>
      <c r="B212" s="118">
        <f>IFERROR(VLOOKUP(A212,Dim_Magaza!$A:$C,2,FALSE()),"")</f>
        <v/>
      </c>
      <c r="C212" s="118">
        <f>IFERROR(VLOOKUP(A212,Dim_Magaza!$A:$C,3,FALSE()),"")</f>
        <v/>
      </c>
      <c r="D212" s="128" t="inlineStr">
        <is>
          <t>U042</t>
        </is>
      </c>
      <c r="E212" s="118">
        <f>IFERROR(VLOOKUP(D212,Dim_Unvan!$A:$B,2,FALSE()),"")</f>
        <v/>
      </c>
      <c r="F212" s="129" t="n">
        <v>1</v>
      </c>
    </row>
    <row r="213" ht="15" customHeight="1" s="113">
      <c r="A213" s="128" t="inlineStr">
        <is>
          <t>M026</t>
        </is>
      </c>
      <c r="B213" s="118">
        <f>IFERROR(VLOOKUP(A213,Dim_Magaza!$A:$C,2,FALSE()),"")</f>
        <v/>
      </c>
      <c r="C213" s="118">
        <f>IFERROR(VLOOKUP(A213,Dim_Magaza!$A:$C,3,FALSE()),"")</f>
        <v/>
      </c>
      <c r="D213" s="128" t="inlineStr">
        <is>
          <t>U002</t>
        </is>
      </c>
      <c r="E213" s="118">
        <f>IFERROR(VLOOKUP(D213,Dim_Unvan!$A:$B,2,FALSE()),"")</f>
        <v/>
      </c>
      <c r="F213" s="129" t="n">
        <v>1</v>
      </c>
    </row>
    <row r="214" ht="15" customHeight="1" s="113">
      <c r="A214" s="128" t="inlineStr">
        <is>
          <t>M026</t>
        </is>
      </c>
      <c r="B214" s="118">
        <f>IFERROR(VLOOKUP(A214,Dim_Magaza!$A:$C,2,FALSE()),"")</f>
        <v/>
      </c>
      <c r="C214" s="118">
        <f>IFERROR(VLOOKUP(A214,Dim_Magaza!$A:$C,3,FALSE()),"")</f>
        <v/>
      </c>
      <c r="D214" s="128" t="inlineStr">
        <is>
          <t>U013</t>
        </is>
      </c>
      <c r="E214" s="118">
        <f>IFERROR(VLOOKUP(D214,Dim_Unvan!$A:$B,2,FALSE()),"")</f>
        <v/>
      </c>
      <c r="F214" s="129" t="n">
        <v>1</v>
      </c>
    </row>
    <row r="215" ht="15" customHeight="1" s="113">
      <c r="A215" s="128" t="inlineStr">
        <is>
          <t>M026</t>
        </is>
      </c>
      <c r="B215" s="118">
        <f>IFERROR(VLOOKUP(A215,Dim_Magaza!$A:$C,2,FALSE()),"")</f>
        <v/>
      </c>
      <c r="C215" s="118">
        <f>IFERROR(VLOOKUP(A215,Dim_Magaza!$A:$C,3,FALSE()),"")</f>
        <v/>
      </c>
      <c r="D215" s="128" t="inlineStr">
        <is>
          <t>U015</t>
        </is>
      </c>
      <c r="E215" s="118">
        <f>IFERROR(VLOOKUP(D215,Dim_Unvan!$A:$B,2,FALSE()),"")</f>
        <v/>
      </c>
      <c r="F215" s="129" t="n">
        <v>4</v>
      </c>
    </row>
    <row r="216" ht="15" customHeight="1" s="113">
      <c r="A216" s="128" t="inlineStr">
        <is>
          <t>M026</t>
        </is>
      </c>
      <c r="B216" s="118">
        <f>IFERROR(VLOOKUP(A216,Dim_Magaza!$A:$C,2,FALSE()),"")</f>
        <v/>
      </c>
      <c r="C216" s="118">
        <f>IFERROR(VLOOKUP(A216,Dim_Magaza!$A:$C,3,FALSE()),"")</f>
        <v/>
      </c>
      <c r="D216" s="128" t="inlineStr">
        <is>
          <t>U017</t>
        </is>
      </c>
      <c r="E216" s="118">
        <f>IFERROR(VLOOKUP(D216,Dim_Unvan!$A:$B,2,FALSE()),"")</f>
        <v/>
      </c>
      <c r="F216" s="129" t="n">
        <v>2</v>
      </c>
    </row>
    <row r="217" ht="15" customHeight="1" s="113">
      <c r="A217" s="128" t="inlineStr">
        <is>
          <t>M026</t>
        </is>
      </c>
      <c r="B217" s="118">
        <f>IFERROR(VLOOKUP(A217,Dim_Magaza!$A:$C,2,FALSE()),"")</f>
        <v/>
      </c>
      <c r="C217" s="118">
        <f>IFERROR(VLOOKUP(A217,Dim_Magaza!$A:$C,3,FALSE()),"")</f>
        <v/>
      </c>
      <c r="D217" s="128" t="inlineStr">
        <is>
          <t>U019</t>
        </is>
      </c>
      <c r="E217" s="118">
        <f>IFERROR(VLOOKUP(D217,Dim_Unvan!$A:$B,2,FALSE()),"")</f>
        <v/>
      </c>
      <c r="F217" s="129" t="n">
        <v>2</v>
      </c>
    </row>
    <row r="218" ht="15" customHeight="1" s="113">
      <c r="A218" s="128" t="inlineStr">
        <is>
          <t>M026</t>
        </is>
      </c>
      <c r="B218" s="118">
        <f>IFERROR(VLOOKUP(A218,Dim_Magaza!$A:$C,2,FALSE()),"")</f>
        <v/>
      </c>
      <c r="C218" s="118">
        <f>IFERROR(VLOOKUP(A218,Dim_Magaza!$A:$C,3,FALSE()),"")</f>
        <v/>
      </c>
      <c r="D218" s="128" t="inlineStr">
        <is>
          <t>U026</t>
        </is>
      </c>
      <c r="E218" s="118">
        <f>IFERROR(VLOOKUP(D218,Dim_Unvan!$A:$B,2,FALSE()),"")</f>
        <v/>
      </c>
      <c r="F218" s="129" t="n">
        <v>3</v>
      </c>
    </row>
    <row r="219" ht="15" customHeight="1" s="113">
      <c r="A219" s="128" t="inlineStr">
        <is>
          <t>M026</t>
        </is>
      </c>
      <c r="B219" s="118">
        <f>IFERROR(VLOOKUP(A219,Dim_Magaza!$A:$C,2,FALSE()),"")</f>
        <v/>
      </c>
      <c r="C219" s="118">
        <f>IFERROR(VLOOKUP(A219,Dim_Magaza!$A:$C,3,FALSE()),"")</f>
        <v/>
      </c>
      <c r="D219" s="128" t="inlineStr">
        <is>
          <t>U036</t>
        </is>
      </c>
      <c r="E219" s="118">
        <f>IFERROR(VLOOKUP(D219,Dim_Unvan!$A:$B,2,FALSE()),"")</f>
        <v/>
      </c>
      <c r="F219" s="129" t="n">
        <v>1</v>
      </c>
    </row>
    <row r="220" ht="15" customHeight="1" s="113">
      <c r="A220" s="128" t="inlineStr">
        <is>
          <t>M026</t>
        </is>
      </c>
      <c r="B220" s="118">
        <f>IFERROR(VLOOKUP(A220,Dim_Magaza!$A:$C,2,FALSE()),"")</f>
        <v/>
      </c>
      <c r="C220" s="118">
        <f>IFERROR(VLOOKUP(A220,Dim_Magaza!$A:$C,3,FALSE()),"")</f>
        <v/>
      </c>
      <c r="D220" s="128" t="inlineStr">
        <is>
          <t>U038</t>
        </is>
      </c>
      <c r="E220" s="118">
        <f>IFERROR(VLOOKUP(D220,Dim_Unvan!$A:$B,2,FALSE()),"")</f>
        <v/>
      </c>
      <c r="F220" s="129" t="n">
        <v>1</v>
      </c>
    </row>
    <row r="221" ht="15" customHeight="1" s="113">
      <c r="A221" s="128" t="inlineStr">
        <is>
          <t>M026</t>
        </is>
      </c>
      <c r="B221" s="118">
        <f>IFERROR(VLOOKUP(A221,Dim_Magaza!$A:$C,2,FALSE()),"")</f>
        <v/>
      </c>
      <c r="C221" s="118">
        <f>IFERROR(VLOOKUP(A221,Dim_Magaza!$A:$C,3,FALSE()),"")</f>
        <v/>
      </c>
      <c r="D221" s="128" t="inlineStr">
        <is>
          <t>U042</t>
        </is>
      </c>
      <c r="E221" s="118">
        <f>IFERROR(VLOOKUP(D221,Dim_Unvan!$A:$B,2,FALSE()),"")</f>
        <v/>
      </c>
      <c r="F221" s="129" t="n">
        <v>1</v>
      </c>
    </row>
    <row r="222" ht="15" customHeight="1" s="113">
      <c r="A222" s="128" t="inlineStr">
        <is>
          <t>M026</t>
        </is>
      </c>
      <c r="B222" s="118">
        <f>IFERROR(VLOOKUP(A222,Dim_Magaza!$A:$C,2,FALSE()),"")</f>
        <v/>
      </c>
      <c r="C222" s="118">
        <f>IFERROR(VLOOKUP(A222,Dim_Magaza!$A:$C,3,FALSE()),"")</f>
        <v/>
      </c>
      <c r="D222" s="128" t="inlineStr">
        <is>
          <t>U043</t>
        </is>
      </c>
      <c r="E222" s="118">
        <f>IFERROR(VLOOKUP(D222,Dim_Unvan!$A:$B,2,FALSE()),"")</f>
        <v/>
      </c>
      <c r="F222" s="129" t="n">
        <v>1</v>
      </c>
    </row>
    <row r="223" ht="15" customHeight="1" s="113">
      <c r="A223" s="128" t="inlineStr">
        <is>
          <t>M027</t>
        </is>
      </c>
      <c r="B223" s="118">
        <f>IFERROR(VLOOKUP(A223,Dim_Magaza!$A:$C,2,FALSE()),"")</f>
        <v/>
      </c>
      <c r="C223" s="118">
        <f>IFERROR(VLOOKUP(A223,Dim_Magaza!$A:$C,3,FALSE()),"")</f>
        <v/>
      </c>
      <c r="D223" s="128" t="inlineStr">
        <is>
          <t>U002</t>
        </is>
      </c>
      <c r="E223" s="118">
        <f>IFERROR(VLOOKUP(D223,Dim_Unvan!$A:$B,2,FALSE()),"")</f>
        <v/>
      </c>
      <c r="F223" s="129" t="n">
        <v>1</v>
      </c>
    </row>
    <row r="224" ht="15" customHeight="1" s="113">
      <c r="A224" s="128" t="inlineStr">
        <is>
          <t>M027</t>
        </is>
      </c>
      <c r="B224" s="118">
        <f>IFERROR(VLOOKUP(A224,Dim_Magaza!$A:$C,2,FALSE()),"")</f>
        <v/>
      </c>
      <c r="C224" s="118">
        <f>IFERROR(VLOOKUP(A224,Dim_Magaza!$A:$C,3,FALSE()),"")</f>
        <v/>
      </c>
      <c r="D224" s="128" t="inlineStr">
        <is>
          <t>U013</t>
        </is>
      </c>
      <c r="E224" s="118">
        <f>IFERROR(VLOOKUP(D224,Dim_Unvan!$A:$B,2,FALSE()),"")</f>
        <v/>
      </c>
      <c r="F224" s="129" t="n">
        <v>1</v>
      </c>
    </row>
    <row r="225" ht="15" customHeight="1" s="113">
      <c r="A225" s="128" t="inlineStr">
        <is>
          <t>M027</t>
        </is>
      </c>
      <c r="B225" s="118">
        <f>IFERROR(VLOOKUP(A225,Dim_Magaza!$A:$C,2,FALSE()),"")</f>
        <v/>
      </c>
      <c r="C225" s="118">
        <f>IFERROR(VLOOKUP(A225,Dim_Magaza!$A:$C,3,FALSE()),"")</f>
        <v/>
      </c>
      <c r="D225" s="128" t="inlineStr">
        <is>
          <t>U015</t>
        </is>
      </c>
      <c r="E225" s="118">
        <f>IFERROR(VLOOKUP(D225,Dim_Unvan!$A:$B,2,FALSE()),"")</f>
        <v/>
      </c>
      <c r="F225" s="129" t="n">
        <v>3</v>
      </c>
    </row>
    <row r="226" ht="15" customHeight="1" s="113">
      <c r="A226" s="128" t="inlineStr">
        <is>
          <t>M027</t>
        </is>
      </c>
      <c r="B226" s="118">
        <f>IFERROR(VLOOKUP(A226,Dim_Magaza!$A:$C,2,FALSE()),"")</f>
        <v/>
      </c>
      <c r="C226" s="118">
        <f>IFERROR(VLOOKUP(A226,Dim_Magaza!$A:$C,3,FALSE()),"")</f>
        <v/>
      </c>
      <c r="D226" s="128" t="inlineStr">
        <is>
          <t>U017</t>
        </is>
      </c>
      <c r="E226" s="118">
        <f>IFERROR(VLOOKUP(D226,Dim_Unvan!$A:$B,2,FALSE()),"")</f>
        <v/>
      </c>
      <c r="F226" s="129" t="n">
        <v>2</v>
      </c>
    </row>
    <row r="227" ht="15" customHeight="1" s="113">
      <c r="A227" s="128" t="inlineStr">
        <is>
          <t>M027</t>
        </is>
      </c>
      <c r="B227" s="118">
        <f>IFERROR(VLOOKUP(A227,Dim_Magaza!$A:$C,2,FALSE()),"")</f>
        <v/>
      </c>
      <c r="C227" s="118">
        <f>IFERROR(VLOOKUP(A227,Dim_Magaza!$A:$C,3,FALSE()),"")</f>
        <v/>
      </c>
      <c r="D227" s="128" t="inlineStr">
        <is>
          <t>U026</t>
        </is>
      </c>
      <c r="E227" s="118">
        <f>IFERROR(VLOOKUP(D227,Dim_Unvan!$A:$B,2,FALSE()),"")</f>
        <v/>
      </c>
      <c r="F227" s="129" t="n">
        <v>2</v>
      </c>
    </row>
    <row r="228" ht="15" customHeight="1" s="113">
      <c r="A228" s="128" t="inlineStr">
        <is>
          <t>M027</t>
        </is>
      </c>
      <c r="B228" s="118">
        <f>IFERROR(VLOOKUP(A228,Dim_Magaza!$A:$C,2,FALSE()),"")</f>
        <v/>
      </c>
      <c r="C228" s="118">
        <f>IFERROR(VLOOKUP(A228,Dim_Magaza!$A:$C,3,FALSE()),"")</f>
        <v/>
      </c>
      <c r="D228" s="128" t="inlineStr">
        <is>
          <t>U036</t>
        </is>
      </c>
      <c r="E228" s="118">
        <f>IFERROR(VLOOKUP(D228,Dim_Unvan!$A:$B,2,FALSE()),"")</f>
        <v/>
      </c>
      <c r="F228" s="129" t="n">
        <v>1</v>
      </c>
    </row>
    <row r="229" ht="15" customHeight="1" s="113">
      <c r="A229" s="128" t="inlineStr">
        <is>
          <t>M027</t>
        </is>
      </c>
      <c r="B229" s="118">
        <f>IFERROR(VLOOKUP(A229,Dim_Magaza!$A:$C,2,FALSE()),"")</f>
        <v/>
      </c>
      <c r="C229" s="118">
        <f>IFERROR(VLOOKUP(A229,Dim_Magaza!$A:$C,3,FALSE()),"")</f>
        <v/>
      </c>
      <c r="D229" s="128" t="inlineStr">
        <is>
          <t>U038</t>
        </is>
      </c>
      <c r="E229" s="118">
        <f>IFERROR(VLOOKUP(D229,Dim_Unvan!$A:$B,2,FALSE()),"")</f>
        <v/>
      </c>
      <c r="F229" s="129" t="n">
        <v>1</v>
      </c>
    </row>
    <row r="230" ht="15" customHeight="1" s="113">
      <c r="A230" s="128" t="inlineStr">
        <is>
          <t>M027</t>
        </is>
      </c>
      <c r="B230" s="118">
        <f>IFERROR(VLOOKUP(A230,Dim_Magaza!$A:$C,2,FALSE()),"")</f>
        <v/>
      </c>
      <c r="C230" s="118">
        <f>IFERROR(VLOOKUP(A230,Dim_Magaza!$A:$C,3,FALSE()),"")</f>
        <v/>
      </c>
      <c r="D230" s="128" t="inlineStr">
        <is>
          <t>U042</t>
        </is>
      </c>
      <c r="E230" s="118">
        <f>IFERROR(VLOOKUP(D230,Dim_Unvan!$A:$B,2,FALSE()),"")</f>
        <v/>
      </c>
      <c r="F230" s="129" t="n">
        <v>1</v>
      </c>
    </row>
    <row r="231" ht="15" customHeight="1" s="113">
      <c r="A231" s="128" t="inlineStr">
        <is>
          <t>M028</t>
        </is>
      </c>
      <c r="B231" s="118">
        <f>IFERROR(VLOOKUP(A231,Dim_Magaza!$A:$C,2,FALSE()),"")</f>
        <v/>
      </c>
      <c r="C231" s="118">
        <f>IFERROR(VLOOKUP(A231,Dim_Magaza!$A:$C,3,FALSE()),"")</f>
        <v/>
      </c>
      <c r="D231" s="128" t="inlineStr">
        <is>
          <t>U013</t>
        </is>
      </c>
      <c r="E231" s="118">
        <f>IFERROR(VLOOKUP(D231,Dim_Unvan!$A:$B,2,FALSE()),"")</f>
        <v/>
      </c>
      <c r="F231" s="129" t="n">
        <v>1</v>
      </c>
    </row>
    <row r="232" ht="15" customHeight="1" s="113">
      <c r="A232" s="128" t="inlineStr">
        <is>
          <t>M028</t>
        </is>
      </c>
      <c r="B232" s="118">
        <f>IFERROR(VLOOKUP(A232,Dim_Magaza!$A:$C,2,FALSE()),"")</f>
        <v/>
      </c>
      <c r="C232" s="118">
        <f>IFERROR(VLOOKUP(A232,Dim_Magaza!$A:$C,3,FALSE()),"")</f>
        <v/>
      </c>
      <c r="D232" s="128" t="inlineStr">
        <is>
          <t>U015</t>
        </is>
      </c>
      <c r="E232" s="118">
        <f>IFERROR(VLOOKUP(D232,Dim_Unvan!$A:$B,2,FALSE()),"")</f>
        <v/>
      </c>
      <c r="F232" s="129" t="n">
        <v>2</v>
      </c>
    </row>
    <row r="233" ht="15" customHeight="1" s="113">
      <c r="A233" s="128" t="inlineStr">
        <is>
          <t>M028</t>
        </is>
      </c>
      <c r="B233" s="118">
        <f>IFERROR(VLOOKUP(A233,Dim_Magaza!$A:$C,2,FALSE()),"")</f>
        <v/>
      </c>
      <c r="C233" s="118">
        <f>IFERROR(VLOOKUP(A233,Dim_Magaza!$A:$C,3,FALSE()),"")</f>
        <v/>
      </c>
      <c r="D233" s="128" t="inlineStr">
        <is>
          <t>U017</t>
        </is>
      </c>
      <c r="E233" s="118">
        <f>IFERROR(VLOOKUP(D233,Dim_Unvan!$A:$B,2,FALSE()),"")</f>
        <v/>
      </c>
      <c r="F233" s="129" t="n">
        <v>2</v>
      </c>
    </row>
    <row r="234" ht="15" customHeight="1" s="113">
      <c r="A234" s="128" t="inlineStr">
        <is>
          <t>M028</t>
        </is>
      </c>
      <c r="B234" s="118">
        <f>IFERROR(VLOOKUP(A234,Dim_Magaza!$A:$C,2,FALSE()),"")</f>
        <v/>
      </c>
      <c r="C234" s="118">
        <f>IFERROR(VLOOKUP(A234,Dim_Magaza!$A:$C,3,FALSE()),"")</f>
        <v/>
      </c>
      <c r="D234" s="128" t="inlineStr">
        <is>
          <t>U026</t>
        </is>
      </c>
      <c r="E234" s="118">
        <f>IFERROR(VLOOKUP(D234,Dim_Unvan!$A:$B,2,FALSE()),"")</f>
        <v/>
      </c>
      <c r="F234" s="129" t="n">
        <v>2</v>
      </c>
    </row>
    <row r="235" ht="15" customHeight="1" s="113">
      <c r="A235" s="128" t="inlineStr">
        <is>
          <t>M028</t>
        </is>
      </c>
      <c r="B235" s="118">
        <f>IFERROR(VLOOKUP(A235,Dim_Magaza!$A:$C,2,FALSE()),"")</f>
        <v/>
      </c>
      <c r="C235" s="118">
        <f>IFERROR(VLOOKUP(A235,Dim_Magaza!$A:$C,3,FALSE()),"")</f>
        <v/>
      </c>
      <c r="D235" s="128" t="inlineStr">
        <is>
          <t>U036</t>
        </is>
      </c>
      <c r="E235" s="118">
        <f>IFERROR(VLOOKUP(D235,Dim_Unvan!$A:$B,2,FALSE()),"")</f>
        <v/>
      </c>
      <c r="F235" s="129" t="n">
        <v>1</v>
      </c>
    </row>
    <row r="236" ht="15" customHeight="1" s="113">
      <c r="A236" s="128" t="inlineStr">
        <is>
          <t>M028</t>
        </is>
      </c>
      <c r="B236" s="118">
        <f>IFERROR(VLOOKUP(A236,Dim_Magaza!$A:$C,2,FALSE()),"")</f>
        <v/>
      </c>
      <c r="C236" s="118">
        <f>IFERROR(VLOOKUP(A236,Dim_Magaza!$A:$C,3,FALSE()),"")</f>
        <v/>
      </c>
      <c r="D236" s="128" t="inlineStr">
        <is>
          <t>U038</t>
        </is>
      </c>
      <c r="E236" s="118">
        <f>IFERROR(VLOOKUP(D236,Dim_Unvan!$A:$B,2,FALSE()),"")</f>
        <v/>
      </c>
      <c r="F236" s="129" t="n">
        <v>1</v>
      </c>
    </row>
    <row r="237" ht="15" customHeight="1" s="113">
      <c r="A237" s="128" t="inlineStr">
        <is>
          <t>M028</t>
        </is>
      </c>
      <c r="B237" s="118">
        <f>IFERROR(VLOOKUP(A237,Dim_Magaza!$A:$C,2,FALSE()),"")</f>
        <v/>
      </c>
      <c r="C237" s="118">
        <f>IFERROR(VLOOKUP(A237,Dim_Magaza!$A:$C,3,FALSE()),"")</f>
        <v/>
      </c>
      <c r="D237" s="128" t="inlineStr">
        <is>
          <t>U042</t>
        </is>
      </c>
      <c r="E237" s="118">
        <f>IFERROR(VLOOKUP(D237,Dim_Unvan!$A:$B,2,FALSE()),"")</f>
        <v/>
      </c>
      <c r="F237" s="129" t="n">
        <v>1</v>
      </c>
    </row>
    <row r="238" ht="15" customHeight="1" s="113">
      <c r="A238" s="128" t="inlineStr">
        <is>
          <t>M029</t>
        </is>
      </c>
      <c r="B238" s="118">
        <f>IFERROR(VLOOKUP(A238,Dim_Magaza!$A:$C,2,FALSE()),"")</f>
        <v/>
      </c>
      <c r="C238" s="118">
        <f>IFERROR(VLOOKUP(A238,Dim_Magaza!$A:$C,3,FALSE()),"")</f>
        <v/>
      </c>
      <c r="D238" s="128" t="inlineStr">
        <is>
          <t>U002</t>
        </is>
      </c>
      <c r="E238" s="118">
        <f>IFERROR(VLOOKUP(D238,Dim_Unvan!$A:$B,2,FALSE()),"")</f>
        <v/>
      </c>
      <c r="F238" s="129" t="n">
        <v>1</v>
      </c>
    </row>
    <row r="239" ht="15" customHeight="1" s="113">
      <c r="A239" s="128" t="inlineStr">
        <is>
          <t>M029</t>
        </is>
      </c>
      <c r="B239" s="118">
        <f>IFERROR(VLOOKUP(A239,Dim_Magaza!$A:$C,2,FALSE()),"")</f>
        <v/>
      </c>
      <c r="C239" s="118">
        <f>IFERROR(VLOOKUP(A239,Dim_Magaza!$A:$C,3,FALSE()),"")</f>
        <v/>
      </c>
      <c r="D239" s="128" t="inlineStr">
        <is>
          <t>U013</t>
        </is>
      </c>
      <c r="E239" s="118">
        <f>IFERROR(VLOOKUP(D239,Dim_Unvan!$A:$B,2,FALSE()),"")</f>
        <v/>
      </c>
      <c r="F239" s="129" t="n">
        <v>1</v>
      </c>
    </row>
    <row r="240" ht="15" customHeight="1" s="113">
      <c r="A240" s="128" t="inlineStr">
        <is>
          <t>M029</t>
        </is>
      </c>
      <c r="B240" s="118">
        <f>IFERROR(VLOOKUP(A240,Dim_Magaza!$A:$C,2,FALSE()),"")</f>
        <v/>
      </c>
      <c r="C240" s="118">
        <f>IFERROR(VLOOKUP(A240,Dim_Magaza!$A:$C,3,FALSE()),"")</f>
        <v/>
      </c>
      <c r="D240" s="128" t="inlineStr">
        <is>
          <t>U015</t>
        </is>
      </c>
      <c r="E240" s="118">
        <f>IFERROR(VLOOKUP(D240,Dim_Unvan!$A:$B,2,FALSE()),"")</f>
        <v/>
      </c>
      <c r="F240" s="129" t="n">
        <v>3</v>
      </c>
    </row>
    <row r="241" ht="15" customHeight="1" s="113">
      <c r="A241" s="128" t="inlineStr">
        <is>
          <t>M029</t>
        </is>
      </c>
      <c r="B241" s="118">
        <f>IFERROR(VLOOKUP(A241,Dim_Magaza!$A:$C,2,FALSE()),"")</f>
        <v/>
      </c>
      <c r="C241" s="118">
        <f>IFERROR(VLOOKUP(A241,Dim_Magaza!$A:$C,3,FALSE()),"")</f>
        <v/>
      </c>
      <c r="D241" s="128" t="inlineStr">
        <is>
          <t>U017</t>
        </is>
      </c>
      <c r="E241" s="118">
        <f>IFERROR(VLOOKUP(D241,Dim_Unvan!$A:$B,2,FALSE()),"")</f>
        <v/>
      </c>
      <c r="F241" s="129" t="n">
        <v>2</v>
      </c>
    </row>
    <row r="242" ht="15" customHeight="1" s="113">
      <c r="A242" s="128" t="inlineStr">
        <is>
          <t>M029</t>
        </is>
      </c>
      <c r="B242" s="118">
        <f>IFERROR(VLOOKUP(A242,Dim_Magaza!$A:$C,2,FALSE()),"")</f>
        <v/>
      </c>
      <c r="C242" s="118">
        <f>IFERROR(VLOOKUP(A242,Dim_Magaza!$A:$C,3,FALSE()),"")</f>
        <v/>
      </c>
      <c r="D242" s="128" t="inlineStr">
        <is>
          <t>U019</t>
        </is>
      </c>
      <c r="E242" s="118">
        <f>IFERROR(VLOOKUP(D242,Dim_Unvan!$A:$B,2,FALSE()),"")</f>
        <v/>
      </c>
      <c r="F242" s="129" t="n">
        <v>1</v>
      </c>
    </row>
    <row r="243" ht="15" customHeight="1" s="113">
      <c r="A243" s="128" t="inlineStr">
        <is>
          <t>M029</t>
        </is>
      </c>
      <c r="B243" s="118">
        <f>IFERROR(VLOOKUP(A243,Dim_Magaza!$A:$C,2,FALSE()),"")</f>
        <v/>
      </c>
      <c r="C243" s="118">
        <f>IFERROR(VLOOKUP(A243,Dim_Magaza!$A:$C,3,FALSE()),"")</f>
        <v/>
      </c>
      <c r="D243" s="128" t="inlineStr">
        <is>
          <t>U026</t>
        </is>
      </c>
      <c r="E243" s="118">
        <f>IFERROR(VLOOKUP(D243,Dim_Unvan!$A:$B,2,FALSE()),"")</f>
        <v/>
      </c>
      <c r="F243" s="129" t="n">
        <v>2</v>
      </c>
    </row>
    <row r="244" ht="15" customHeight="1" s="113">
      <c r="A244" s="128" t="inlineStr">
        <is>
          <t>M029</t>
        </is>
      </c>
      <c r="B244" s="118">
        <f>IFERROR(VLOOKUP(A244,Dim_Magaza!$A:$C,2,FALSE()),"")</f>
        <v/>
      </c>
      <c r="C244" s="118">
        <f>IFERROR(VLOOKUP(A244,Dim_Magaza!$A:$C,3,FALSE()),"")</f>
        <v/>
      </c>
      <c r="D244" s="128" t="inlineStr">
        <is>
          <t>U036</t>
        </is>
      </c>
      <c r="E244" s="118">
        <f>IFERROR(VLOOKUP(D244,Dim_Unvan!$A:$B,2,FALSE()),"")</f>
        <v/>
      </c>
      <c r="F244" s="129" t="n">
        <v>1</v>
      </c>
    </row>
    <row r="245" ht="15" customHeight="1" s="113">
      <c r="A245" s="128" t="inlineStr">
        <is>
          <t>M029</t>
        </is>
      </c>
      <c r="B245" s="118">
        <f>IFERROR(VLOOKUP(A245,Dim_Magaza!$A:$C,2,FALSE()),"")</f>
        <v/>
      </c>
      <c r="C245" s="118">
        <f>IFERROR(VLOOKUP(A245,Dim_Magaza!$A:$C,3,FALSE()),"")</f>
        <v/>
      </c>
      <c r="D245" s="128" t="inlineStr">
        <is>
          <t>U038</t>
        </is>
      </c>
      <c r="E245" s="118">
        <f>IFERROR(VLOOKUP(D245,Dim_Unvan!$A:$B,2,FALSE()),"")</f>
        <v/>
      </c>
      <c r="F245" s="129" t="n">
        <v>1</v>
      </c>
    </row>
    <row r="246" ht="15" customHeight="1" s="113">
      <c r="A246" s="128" t="inlineStr">
        <is>
          <t>M029</t>
        </is>
      </c>
      <c r="B246" s="118">
        <f>IFERROR(VLOOKUP(A246,Dim_Magaza!$A:$C,2,FALSE()),"")</f>
        <v/>
      </c>
      <c r="C246" s="118">
        <f>IFERROR(VLOOKUP(A246,Dim_Magaza!$A:$C,3,FALSE()),"")</f>
        <v/>
      </c>
      <c r="D246" s="128" t="inlineStr">
        <is>
          <t>U042</t>
        </is>
      </c>
      <c r="E246" s="118">
        <f>IFERROR(VLOOKUP(D246,Dim_Unvan!$A:$B,2,FALSE()),"")</f>
        <v/>
      </c>
      <c r="F246" s="129" t="n">
        <v>1</v>
      </c>
    </row>
    <row r="247" ht="15" customHeight="1" s="113">
      <c r="A247" s="128" t="inlineStr">
        <is>
          <t>M030</t>
        </is>
      </c>
      <c r="B247" s="118">
        <f>IFERROR(VLOOKUP(A247,Dim_Magaza!$A:$C,2,FALSE()),"")</f>
        <v/>
      </c>
      <c r="C247" s="118">
        <f>IFERROR(VLOOKUP(A247,Dim_Magaza!$A:$C,3,FALSE()),"")</f>
        <v/>
      </c>
      <c r="D247" s="128" t="inlineStr">
        <is>
          <t>U002</t>
        </is>
      </c>
      <c r="E247" s="118">
        <f>IFERROR(VLOOKUP(D247,Dim_Unvan!$A:$B,2,FALSE()),"")</f>
        <v/>
      </c>
      <c r="F247" s="129" t="n">
        <v>1</v>
      </c>
    </row>
    <row r="248" ht="15" customHeight="1" s="113">
      <c r="A248" s="128" t="inlineStr">
        <is>
          <t>M030</t>
        </is>
      </c>
      <c r="B248" s="118">
        <f>IFERROR(VLOOKUP(A248,Dim_Magaza!$A:$C,2,FALSE()),"")</f>
        <v/>
      </c>
      <c r="C248" s="118">
        <f>IFERROR(VLOOKUP(A248,Dim_Magaza!$A:$C,3,FALSE()),"")</f>
        <v/>
      </c>
      <c r="D248" s="128" t="inlineStr">
        <is>
          <t>U013</t>
        </is>
      </c>
      <c r="E248" s="118">
        <f>IFERROR(VLOOKUP(D248,Dim_Unvan!$A:$B,2,FALSE()),"")</f>
        <v/>
      </c>
      <c r="F248" s="129" t="n">
        <v>1</v>
      </c>
    </row>
    <row r="249" ht="15" customHeight="1" s="113">
      <c r="A249" s="128" t="inlineStr">
        <is>
          <t>M030</t>
        </is>
      </c>
      <c r="B249" s="118">
        <f>IFERROR(VLOOKUP(A249,Dim_Magaza!$A:$C,2,FALSE()),"")</f>
        <v/>
      </c>
      <c r="C249" s="118">
        <f>IFERROR(VLOOKUP(A249,Dim_Magaza!$A:$C,3,FALSE()),"")</f>
        <v/>
      </c>
      <c r="D249" s="128" t="inlineStr">
        <is>
          <t>U015</t>
        </is>
      </c>
      <c r="E249" s="118">
        <f>IFERROR(VLOOKUP(D249,Dim_Unvan!$A:$B,2,FALSE()),"")</f>
        <v/>
      </c>
      <c r="F249" s="129" t="n">
        <v>3</v>
      </c>
    </row>
    <row r="250" ht="15" customHeight="1" s="113">
      <c r="A250" s="128" t="inlineStr">
        <is>
          <t>M030</t>
        </is>
      </c>
      <c r="B250" s="118">
        <f>IFERROR(VLOOKUP(A250,Dim_Magaza!$A:$C,2,FALSE()),"")</f>
        <v/>
      </c>
      <c r="C250" s="118">
        <f>IFERROR(VLOOKUP(A250,Dim_Magaza!$A:$C,3,FALSE()),"")</f>
        <v/>
      </c>
      <c r="D250" s="128" t="inlineStr">
        <is>
          <t>U017</t>
        </is>
      </c>
      <c r="E250" s="118">
        <f>IFERROR(VLOOKUP(D250,Dim_Unvan!$A:$B,2,FALSE()),"")</f>
        <v/>
      </c>
      <c r="F250" s="129" t="n">
        <v>2</v>
      </c>
    </row>
    <row r="251" ht="15" customHeight="1" s="113">
      <c r="A251" s="128" t="inlineStr">
        <is>
          <t>M030</t>
        </is>
      </c>
      <c r="B251" s="118">
        <f>IFERROR(VLOOKUP(A251,Dim_Magaza!$A:$C,2,FALSE()),"")</f>
        <v/>
      </c>
      <c r="C251" s="118">
        <f>IFERROR(VLOOKUP(A251,Dim_Magaza!$A:$C,3,FALSE()),"")</f>
        <v/>
      </c>
      <c r="D251" s="128" t="inlineStr">
        <is>
          <t>U019</t>
        </is>
      </c>
      <c r="E251" s="118">
        <f>IFERROR(VLOOKUP(D251,Dim_Unvan!$A:$B,2,FALSE()),"")</f>
        <v/>
      </c>
      <c r="F251" s="129" t="n">
        <v>1</v>
      </c>
    </row>
    <row r="252" ht="15" customHeight="1" s="113">
      <c r="A252" s="128" t="inlineStr">
        <is>
          <t>M030</t>
        </is>
      </c>
      <c r="B252" s="118">
        <f>IFERROR(VLOOKUP(A252,Dim_Magaza!$A:$C,2,FALSE()),"")</f>
        <v/>
      </c>
      <c r="C252" s="118">
        <f>IFERROR(VLOOKUP(A252,Dim_Magaza!$A:$C,3,FALSE()),"")</f>
        <v/>
      </c>
      <c r="D252" s="128" t="inlineStr">
        <is>
          <t>U023</t>
        </is>
      </c>
      <c r="E252" s="118">
        <f>IFERROR(VLOOKUP(D252,Dim_Unvan!$A:$B,2,FALSE()),"")</f>
        <v/>
      </c>
      <c r="F252" s="129" t="n">
        <v>1</v>
      </c>
    </row>
    <row r="253" ht="15" customHeight="1" s="113">
      <c r="A253" s="128" t="inlineStr">
        <is>
          <t>M030</t>
        </is>
      </c>
      <c r="B253" s="118">
        <f>IFERROR(VLOOKUP(A253,Dim_Magaza!$A:$C,2,FALSE()),"")</f>
        <v/>
      </c>
      <c r="C253" s="118">
        <f>IFERROR(VLOOKUP(A253,Dim_Magaza!$A:$C,3,FALSE()),"")</f>
        <v/>
      </c>
      <c r="D253" s="128" t="inlineStr">
        <is>
          <t>U024</t>
        </is>
      </c>
      <c r="E253" s="118">
        <f>IFERROR(VLOOKUP(D253,Dim_Unvan!$A:$B,2,FALSE()),"")</f>
        <v/>
      </c>
      <c r="F253" s="129" t="n">
        <v>1</v>
      </c>
    </row>
    <row r="254" ht="15" customHeight="1" s="113">
      <c r="A254" s="128" t="inlineStr">
        <is>
          <t>M030</t>
        </is>
      </c>
      <c r="B254" s="118">
        <f>IFERROR(VLOOKUP(A254,Dim_Magaza!$A:$C,2,FALSE()),"")</f>
        <v/>
      </c>
      <c r="C254" s="118">
        <f>IFERROR(VLOOKUP(A254,Dim_Magaza!$A:$C,3,FALSE()),"")</f>
        <v/>
      </c>
      <c r="D254" s="128" t="inlineStr">
        <is>
          <t>U026</t>
        </is>
      </c>
      <c r="E254" s="118">
        <f>IFERROR(VLOOKUP(D254,Dim_Unvan!$A:$B,2,FALSE()),"")</f>
        <v/>
      </c>
      <c r="F254" s="129" t="n">
        <v>2</v>
      </c>
    </row>
    <row r="255" ht="15" customHeight="1" s="113">
      <c r="A255" s="128" t="inlineStr">
        <is>
          <t>M030</t>
        </is>
      </c>
      <c r="B255" s="118">
        <f>IFERROR(VLOOKUP(A255,Dim_Magaza!$A:$C,2,FALSE()),"")</f>
        <v/>
      </c>
      <c r="C255" s="118">
        <f>IFERROR(VLOOKUP(A255,Dim_Magaza!$A:$C,3,FALSE()),"")</f>
        <v/>
      </c>
      <c r="D255" s="128" t="inlineStr">
        <is>
          <t>U036</t>
        </is>
      </c>
      <c r="E255" s="118">
        <f>IFERROR(VLOOKUP(D255,Dim_Unvan!$A:$B,2,FALSE()),"")</f>
        <v/>
      </c>
      <c r="F255" s="129" t="n">
        <v>1</v>
      </c>
    </row>
    <row r="256" ht="15" customHeight="1" s="113">
      <c r="A256" s="128" t="inlineStr">
        <is>
          <t>M030</t>
        </is>
      </c>
      <c r="B256" s="118">
        <f>IFERROR(VLOOKUP(A256,Dim_Magaza!$A:$C,2,FALSE()),"")</f>
        <v/>
      </c>
      <c r="C256" s="118">
        <f>IFERROR(VLOOKUP(A256,Dim_Magaza!$A:$C,3,FALSE()),"")</f>
        <v/>
      </c>
      <c r="D256" s="128" t="inlineStr">
        <is>
          <t>U038</t>
        </is>
      </c>
      <c r="E256" s="118">
        <f>IFERROR(VLOOKUP(D256,Dim_Unvan!$A:$B,2,FALSE()),"")</f>
        <v/>
      </c>
      <c r="F256" s="129" t="n">
        <v>1</v>
      </c>
    </row>
    <row r="257" ht="15" customHeight="1" s="113">
      <c r="A257" s="128" t="inlineStr">
        <is>
          <t>M030</t>
        </is>
      </c>
      <c r="B257" s="118">
        <f>IFERROR(VLOOKUP(A257,Dim_Magaza!$A:$C,2,FALSE()),"")</f>
        <v/>
      </c>
      <c r="C257" s="118">
        <f>IFERROR(VLOOKUP(A257,Dim_Magaza!$A:$C,3,FALSE()),"")</f>
        <v/>
      </c>
      <c r="D257" s="128" t="inlineStr">
        <is>
          <t>U042</t>
        </is>
      </c>
      <c r="E257" s="118">
        <f>IFERROR(VLOOKUP(D257,Dim_Unvan!$A:$B,2,FALSE()),"")</f>
        <v/>
      </c>
      <c r="F257" s="129" t="n">
        <v>1</v>
      </c>
    </row>
    <row r="258" ht="15" customHeight="1" s="113">
      <c r="A258" s="128" t="inlineStr">
        <is>
          <t>M031</t>
        </is>
      </c>
      <c r="B258" s="118">
        <f>IFERROR(VLOOKUP(A258,Dim_Magaza!$A:$C,2,FALSE()),"")</f>
        <v/>
      </c>
      <c r="C258" s="118">
        <f>IFERROR(VLOOKUP(A258,Dim_Magaza!$A:$C,3,FALSE()),"")</f>
        <v/>
      </c>
      <c r="D258" s="128" t="inlineStr">
        <is>
          <t>U013</t>
        </is>
      </c>
      <c r="E258" s="118">
        <f>IFERROR(VLOOKUP(D258,Dim_Unvan!$A:$B,2,FALSE()),"")</f>
        <v/>
      </c>
      <c r="F258" s="129" t="n">
        <v>1</v>
      </c>
    </row>
    <row r="259" ht="25.5" customHeight="1" s="113">
      <c r="A259" s="128" t="inlineStr">
        <is>
          <t>M031</t>
        </is>
      </c>
      <c r="B259" s="118">
        <f>IFERROR(VLOOKUP(A259,Dim_Magaza!$A:$C,2,FALSE()),"")</f>
        <v/>
      </c>
      <c r="C259" s="118">
        <f>IFERROR(VLOOKUP(A259,Dim_Magaza!$A:$C,3,FALSE()),"")</f>
        <v/>
      </c>
      <c r="D259" s="128" t="inlineStr">
        <is>
          <t>U015</t>
        </is>
      </c>
      <c r="E259" s="118">
        <f>IFERROR(VLOOKUP(D259,Dim_Unvan!$A:$B,2,FALSE()),"")</f>
        <v/>
      </c>
      <c r="F259" s="129" t="n">
        <v>2</v>
      </c>
    </row>
    <row r="260" ht="25.5" customHeight="1" s="113">
      <c r="A260" s="128" t="inlineStr">
        <is>
          <t>M031</t>
        </is>
      </c>
      <c r="B260" s="118">
        <f>IFERROR(VLOOKUP(A260,Dim_Magaza!$A:$C,2,FALSE()),"")</f>
        <v/>
      </c>
      <c r="C260" s="118">
        <f>IFERROR(VLOOKUP(A260,Dim_Magaza!$A:$C,3,FALSE()),"")</f>
        <v/>
      </c>
      <c r="D260" s="128" t="inlineStr">
        <is>
          <t>U017</t>
        </is>
      </c>
      <c r="E260" s="118">
        <f>IFERROR(VLOOKUP(D260,Dim_Unvan!$A:$B,2,FALSE()),"")</f>
        <v/>
      </c>
      <c r="F260" s="129" t="n">
        <v>2</v>
      </c>
    </row>
    <row r="261" ht="25.5" customHeight="1" s="113">
      <c r="A261" s="128" t="inlineStr">
        <is>
          <t>M031</t>
        </is>
      </c>
      <c r="B261" s="118">
        <f>IFERROR(VLOOKUP(A261,Dim_Magaza!$A:$C,2,FALSE()),"")</f>
        <v/>
      </c>
      <c r="C261" s="118">
        <f>IFERROR(VLOOKUP(A261,Dim_Magaza!$A:$C,3,FALSE()),"")</f>
        <v/>
      </c>
      <c r="D261" s="128" t="inlineStr">
        <is>
          <t>U026</t>
        </is>
      </c>
      <c r="E261" s="118">
        <f>IFERROR(VLOOKUP(D261,Dim_Unvan!$A:$B,2,FALSE()),"")</f>
        <v/>
      </c>
      <c r="F261" s="129" t="n">
        <v>2</v>
      </c>
    </row>
    <row r="262" ht="25.5" customHeight="1" s="113">
      <c r="A262" s="128" t="inlineStr">
        <is>
          <t>M031</t>
        </is>
      </c>
      <c r="B262" s="118">
        <f>IFERROR(VLOOKUP(A262,Dim_Magaza!$A:$C,2,FALSE()),"")</f>
        <v/>
      </c>
      <c r="C262" s="118">
        <f>IFERROR(VLOOKUP(A262,Dim_Magaza!$A:$C,3,FALSE()),"")</f>
        <v/>
      </c>
      <c r="D262" s="128" t="inlineStr">
        <is>
          <t>U036</t>
        </is>
      </c>
      <c r="E262" s="118">
        <f>IFERROR(VLOOKUP(D262,Dim_Unvan!$A:$B,2,FALSE()),"")</f>
        <v/>
      </c>
      <c r="F262" s="129" t="n">
        <v>1</v>
      </c>
    </row>
    <row r="263" ht="25.5" customHeight="1" s="113">
      <c r="A263" s="128" t="inlineStr">
        <is>
          <t>M031</t>
        </is>
      </c>
      <c r="B263" s="118">
        <f>IFERROR(VLOOKUP(A263,Dim_Magaza!$A:$C,2,FALSE()),"")</f>
        <v/>
      </c>
      <c r="C263" s="118">
        <f>IFERROR(VLOOKUP(A263,Dim_Magaza!$A:$C,3,FALSE()),"")</f>
        <v/>
      </c>
      <c r="D263" s="128" t="inlineStr">
        <is>
          <t>U038</t>
        </is>
      </c>
      <c r="E263" s="118">
        <f>IFERROR(VLOOKUP(D263,Dim_Unvan!$A:$B,2,FALSE()),"")</f>
        <v/>
      </c>
      <c r="F263" s="129" t="n">
        <v>1</v>
      </c>
    </row>
    <row r="264" ht="25.5" customHeight="1" s="113">
      <c r="A264" s="128" t="inlineStr">
        <is>
          <t>M031</t>
        </is>
      </c>
      <c r="B264" s="118">
        <f>IFERROR(VLOOKUP(A264,Dim_Magaza!$A:$C,2,FALSE()),"")</f>
        <v/>
      </c>
      <c r="C264" s="118">
        <f>IFERROR(VLOOKUP(A264,Dim_Magaza!$A:$C,3,FALSE()),"")</f>
        <v/>
      </c>
      <c r="D264" s="128" t="inlineStr">
        <is>
          <t>U042</t>
        </is>
      </c>
      <c r="E264" s="118">
        <f>IFERROR(VLOOKUP(D264,Dim_Unvan!$A:$B,2,FALSE()),"")</f>
        <v/>
      </c>
      <c r="F264" s="129" t="n">
        <v>1</v>
      </c>
    </row>
    <row r="265" ht="25.5" customFormat="1" customHeight="1" s="112">
      <c r="A265" s="128" t="inlineStr">
        <is>
          <t>M031</t>
        </is>
      </c>
      <c r="B265" s="118">
        <f>IFERROR(VLOOKUP(A265,Dim_Magaza!$A:$C,2,FALSE()),"")</f>
        <v/>
      </c>
      <c r="C265" s="118">
        <f>IFERROR(VLOOKUP(A265,Dim_Magaza!$A:$C,3,FALSE()),"")</f>
        <v/>
      </c>
      <c r="D265" s="128" t="inlineStr">
        <is>
          <t>U059</t>
        </is>
      </c>
      <c r="E265" s="118" t="inlineStr">
        <is>
          <t>PART TİME</t>
        </is>
      </c>
      <c r="F265" s="129" t="n">
        <v>1</v>
      </c>
      <c r="G265" s="130" t="n"/>
    </row>
    <row r="266" ht="25.5" customHeight="1" s="113">
      <c r="A266" s="128" t="inlineStr">
        <is>
          <t>M034</t>
        </is>
      </c>
      <c r="B266" s="118">
        <f>IFERROR(VLOOKUP(A266,Dim_Magaza!$A:$C,2,FALSE()),"")</f>
        <v/>
      </c>
      <c r="C266" s="118">
        <f>IFERROR(VLOOKUP(A266,Dim_Magaza!$A:$C,3,FALSE()),"")</f>
        <v/>
      </c>
      <c r="D266" s="128" t="inlineStr">
        <is>
          <t>U002</t>
        </is>
      </c>
      <c r="E266" s="118">
        <f>IFERROR(VLOOKUP(D266,Dim_Unvan!$A:$B,2,FALSE()),"")</f>
        <v/>
      </c>
      <c r="F266" s="129" t="n">
        <v>1</v>
      </c>
    </row>
    <row r="267" ht="15" customHeight="1" s="113">
      <c r="A267" s="128" t="inlineStr">
        <is>
          <t>M034</t>
        </is>
      </c>
      <c r="B267" s="118">
        <f>IFERROR(VLOOKUP(A267,Dim_Magaza!$A:$C,2,FALSE()),"")</f>
        <v/>
      </c>
      <c r="C267" s="118">
        <f>IFERROR(VLOOKUP(A267,Dim_Magaza!$A:$C,3,FALSE()),"")</f>
        <v/>
      </c>
      <c r="D267" s="128" t="inlineStr">
        <is>
          <t>U013</t>
        </is>
      </c>
      <c r="E267" s="118">
        <f>IFERROR(VLOOKUP(D267,Dim_Unvan!$A:$B,2,FALSE()),"")</f>
        <v/>
      </c>
      <c r="F267" s="129" t="n">
        <v>1</v>
      </c>
    </row>
    <row r="268" ht="15" customHeight="1" s="113">
      <c r="A268" s="128" t="inlineStr">
        <is>
          <t>M034</t>
        </is>
      </c>
      <c r="B268" s="118">
        <f>IFERROR(VLOOKUP(A268,Dim_Magaza!$A:$C,2,FALSE()),"")</f>
        <v/>
      </c>
      <c r="C268" s="118">
        <f>IFERROR(VLOOKUP(A268,Dim_Magaza!$A:$C,3,FALSE()),"")</f>
        <v/>
      </c>
      <c r="D268" s="128" t="inlineStr">
        <is>
          <t>U015</t>
        </is>
      </c>
      <c r="E268" s="118">
        <f>IFERROR(VLOOKUP(D268,Dim_Unvan!$A:$B,2,FALSE()),"")</f>
        <v/>
      </c>
      <c r="F268" s="129" t="n">
        <v>2</v>
      </c>
    </row>
    <row r="269" ht="15" customHeight="1" s="113">
      <c r="A269" s="128" t="inlineStr">
        <is>
          <t>M034</t>
        </is>
      </c>
      <c r="B269" s="118">
        <f>IFERROR(VLOOKUP(A269,Dim_Magaza!$A:$C,2,FALSE()),"")</f>
        <v/>
      </c>
      <c r="C269" s="118">
        <f>IFERROR(VLOOKUP(A269,Dim_Magaza!$A:$C,3,FALSE()),"")</f>
        <v/>
      </c>
      <c r="D269" s="128" t="inlineStr">
        <is>
          <t>U017</t>
        </is>
      </c>
      <c r="E269" s="118">
        <f>IFERROR(VLOOKUP(D269,Dim_Unvan!$A:$B,2,FALSE()),"")</f>
        <v/>
      </c>
      <c r="F269" s="129" t="n">
        <v>2</v>
      </c>
    </row>
    <row r="270" ht="15" customHeight="1" s="113">
      <c r="A270" s="128" t="inlineStr">
        <is>
          <t>M034</t>
        </is>
      </c>
      <c r="B270" s="118">
        <f>IFERROR(VLOOKUP(A270,Dim_Magaza!$A:$C,2,FALSE()),"")</f>
        <v/>
      </c>
      <c r="C270" s="118">
        <f>IFERROR(VLOOKUP(A270,Dim_Magaza!$A:$C,3,FALSE()),"")</f>
        <v/>
      </c>
      <c r="D270" s="128" t="inlineStr">
        <is>
          <t>U026</t>
        </is>
      </c>
      <c r="E270" s="118">
        <f>IFERROR(VLOOKUP(D270,Dim_Unvan!$A:$B,2,FALSE()),"")</f>
        <v/>
      </c>
      <c r="F270" s="129" t="n">
        <v>2</v>
      </c>
    </row>
    <row r="271" ht="15" customHeight="1" s="113">
      <c r="A271" s="128" t="inlineStr">
        <is>
          <t>M034</t>
        </is>
      </c>
      <c r="B271" s="118">
        <f>IFERROR(VLOOKUP(A271,Dim_Magaza!$A:$C,2,FALSE()),"")</f>
        <v/>
      </c>
      <c r="C271" s="118">
        <f>IFERROR(VLOOKUP(A271,Dim_Magaza!$A:$C,3,FALSE()),"")</f>
        <v/>
      </c>
      <c r="D271" s="128" t="inlineStr">
        <is>
          <t>U036</t>
        </is>
      </c>
      <c r="E271" s="118">
        <f>IFERROR(VLOOKUP(D271,Dim_Unvan!$A:$B,2,FALSE()),"")</f>
        <v/>
      </c>
      <c r="F271" s="129" t="n">
        <v>1</v>
      </c>
    </row>
    <row r="272" ht="15" customHeight="1" s="113">
      <c r="A272" s="128" t="inlineStr">
        <is>
          <t>M034</t>
        </is>
      </c>
      <c r="B272" s="118">
        <f>IFERROR(VLOOKUP(A272,Dim_Magaza!$A:$C,2,FALSE()),"")</f>
        <v/>
      </c>
      <c r="C272" s="118">
        <f>IFERROR(VLOOKUP(A272,Dim_Magaza!$A:$C,3,FALSE()),"")</f>
        <v/>
      </c>
      <c r="D272" s="128" t="inlineStr">
        <is>
          <t>U038</t>
        </is>
      </c>
      <c r="E272" s="118">
        <f>IFERROR(VLOOKUP(D272,Dim_Unvan!$A:$B,2,FALSE()),"")</f>
        <v/>
      </c>
      <c r="F272" s="129" t="n">
        <v>1</v>
      </c>
    </row>
    <row r="273" ht="15" customHeight="1" s="113">
      <c r="A273" s="128" t="inlineStr">
        <is>
          <t>M034</t>
        </is>
      </c>
      <c r="B273" s="118">
        <f>IFERROR(VLOOKUP(A273,Dim_Magaza!$A:$C,2,FALSE()),"")</f>
        <v/>
      </c>
      <c r="C273" s="118">
        <f>IFERROR(VLOOKUP(A273,Dim_Magaza!$A:$C,3,FALSE()),"")</f>
        <v/>
      </c>
      <c r="D273" s="128" t="inlineStr">
        <is>
          <t>U042</t>
        </is>
      </c>
      <c r="E273" s="118">
        <f>IFERROR(VLOOKUP(D273,Dim_Unvan!$A:$B,2,FALSE()),"")</f>
        <v/>
      </c>
      <c r="F273" s="129" t="n">
        <v>1</v>
      </c>
    </row>
    <row r="274" ht="15" customHeight="1" s="113">
      <c r="A274" s="128" t="inlineStr">
        <is>
          <t>M035</t>
        </is>
      </c>
      <c r="B274" s="118">
        <f>IFERROR(VLOOKUP(A274,Dim_Magaza!$A:$C,2,FALSE()),"")</f>
        <v/>
      </c>
      <c r="C274" s="118">
        <f>IFERROR(VLOOKUP(A274,Dim_Magaza!$A:$C,3,FALSE()),"")</f>
        <v/>
      </c>
      <c r="D274" s="128" t="inlineStr">
        <is>
          <t>U002</t>
        </is>
      </c>
      <c r="E274" s="118">
        <f>IFERROR(VLOOKUP(D274,Dim_Unvan!$A:$B,2,FALSE()),"")</f>
        <v/>
      </c>
      <c r="F274" s="129" t="n">
        <v>1</v>
      </c>
    </row>
    <row r="275" ht="15" customHeight="1" s="113">
      <c r="A275" s="128" t="inlineStr">
        <is>
          <t>M035</t>
        </is>
      </c>
      <c r="B275" s="118">
        <f>IFERROR(VLOOKUP(A275,Dim_Magaza!$A:$C,2,FALSE()),"")</f>
        <v/>
      </c>
      <c r="C275" s="118">
        <f>IFERROR(VLOOKUP(A275,Dim_Magaza!$A:$C,3,FALSE()),"")</f>
        <v/>
      </c>
      <c r="D275" s="128" t="inlineStr">
        <is>
          <t>U013</t>
        </is>
      </c>
      <c r="E275" s="118">
        <f>IFERROR(VLOOKUP(D275,Dim_Unvan!$A:$B,2,FALSE()),"")</f>
        <v/>
      </c>
      <c r="F275" s="129" t="n">
        <v>1</v>
      </c>
    </row>
    <row r="276" ht="15" customHeight="1" s="113">
      <c r="A276" s="128" t="inlineStr">
        <is>
          <t>M035</t>
        </is>
      </c>
      <c r="B276" s="118">
        <f>IFERROR(VLOOKUP(A276,Dim_Magaza!$A:$C,2,FALSE()),"")</f>
        <v/>
      </c>
      <c r="C276" s="118">
        <f>IFERROR(VLOOKUP(A276,Dim_Magaza!$A:$C,3,FALSE()),"")</f>
        <v/>
      </c>
      <c r="D276" s="128" t="inlineStr">
        <is>
          <t>U015</t>
        </is>
      </c>
      <c r="E276" s="118">
        <f>IFERROR(VLOOKUP(D276,Dim_Unvan!$A:$B,2,FALSE()),"")</f>
        <v/>
      </c>
      <c r="F276" s="129" t="n">
        <v>2</v>
      </c>
    </row>
    <row r="277" ht="15" customHeight="1" s="113">
      <c r="A277" s="128" t="inlineStr">
        <is>
          <t>M035</t>
        </is>
      </c>
      <c r="B277" s="118">
        <f>IFERROR(VLOOKUP(A277,Dim_Magaza!$A:$C,2,FALSE()),"")</f>
        <v/>
      </c>
      <c r="C277" s="118">
        <f>IFERROR(VLOOKUP(A277,Dim_Magaza!$A:$C,3,FALSE()),"")</f>
        <v/>
      </c>
      <c r="D277" s="128" t="inlineStr">
        <is>
          <t>U017</t>
        </is>
      </c>
      <c r="E277" s="118">
        <f>IFERROR(VLOOKUP(D277,Dim_Unvan!$A:$B,2,FALSE()),"")</f>
        <v/>
      </c>
      <c r="F277" s="129" t="n">
        <v>2</v>
      </c>
    </row>
    <row r="278" ht="15" customHeight="1" s="113">
      <c r="A278" s="128" t="inlineStr">
        <is>
          <t>M035</t>
        </is>
      </c>
      <c r="B278" s="118">
        <f>IFERROR(VLOOKUP(A278,Dim_Magaza!$A:$C,2,FALSE()),"")</f>
        <v/>
      </c>
      <c r="C278" s="118">
        <f>IFERROR(VLOOKUP(A278,Dim_Magaza!$A:$C,3,FALSE()),"")</f>
        <v/>
      </c>
      <c r="D278" s="128" t="inlineStr">
        <is>
          <t>U026</t>
        </is>
      </c>
      <c r="E278" s="118">
        <f>IFERROR(VLOOKUP(D278,Dim_Unvan!$A:$B,2,FALSE()),"")</f>
        <v/>
      </c>
      <c r="F278" s="129" t="n">
        <v>2</v>
      </c>
    </row>
    <row r="279" ht="15" customHeight="1" s="113">
      <c r="A279" s="128" t="inlineStr">
        <is>
          <t>M035</t>
        </is>
      </c>
      <c r="B279" s="118">
        <f>IFERROR(VLOOKUP(A279,Dim_Magaza!$A:$C,2,FALSE()),"")</f>
        <v/>
      </c>
      <c r="C279" s="118">
        <f>IFERROR(VLOOKUP(A279,Dim_Magaza!$A:$C,3,FALSE()),"")</f>
        <v/>
      </c>
      <c r="D279" s="128" t="inlineStr">
        <is>
          <t>U036</t>
        </is>
      </c>
      <c r="E279" s="118">
        <f>IFERROR(VLOOKUP(D279,Dim_Unvan!$A:$B,2,FALSE()),"")</f>
        <v/>
      </c>
      <c r="F279" s="129" t="n">
        <v>1</v>
      </c>
    </row>
    <row r="280" ht="15" customHeight="1" s="113">
      <c r="A280" s="128" t="inlineStr">
        <is>
          <t>M035</t>
        </is>
      </c>
      <c r="B280" s="118">
        <f>IFERROR(VLOOKUP(A280,Dim_Magaza!$A:$C,2,FALSE()),"")</f>
        <v/>
      </c>
      <c r="C280" s="118">
        <f>IFERROR(VLOOKUP(A280,Dim_Magaza!$A:$C,3,FALSE()),"")</f>
        <v/>
      </c>
      <c r="D280" s="128" t="inlineStr">
        <is>
          <t>U038</t>
        </is>
      </c>
      <c r="E280" s="118">
        <f>IFERROR(VLOOKUP(D280,Dim_Unvan!$A:$B,2,FALSE()),"")</f>
        <v/>
      </c>
      <c r="F280" s="129" t="n">
        <v>1</v>
      </c>
    </row>
    <row r="281" ht="15" customHeight="1" s="113">
      <c r="A281" s="128" t="inlineStr">
        <is>
          <t>M035</t>
        </is>
      </c>
      <c r="B281" s="118">
        <f>IFERROR(VLOOKUP(A281,Dim_Magaza!$A:$C,2,FALSE()),"")</f>
        <v/>
      </c>
      <c r="C281" s="118">
        <f>IFERROR(VLOOKUP(A281,Dim_Magaza!$A:$C,3,FALSE()),"")</f>
        <v/>
      </c>
      <c r="D281" s="128" t="inlineStr">
        <is>
          <t>U042</t>
        </is>
      </c>
      <c r="E281" s="118">
        <f>IFERROR(VLOOKUP(D281,Dim_Unvan!$A:$B,2,FALSE()),"")</f>
        <v/>
      </c>
      <c r="F281" s="129" t="n">
        <v>1</v>
      </c>
    </row>
    <row r="282" ht="15" customHeight="1" s="113">
      <c r="A282" s="128" t="inlineStr">
        <is>
          <t>M036</t>
        </is>
      </c>
      <c r="B282" s="118">
        <f>IFERROR(VLOOKUP(A282,Dim_Magaza!$A:$C,2,FALSE()),"")</f>
        <v/>
      </c>
      <c r="C282" s="118">
        <f>IFERROR(VLOOKUP(A282,Dim_Magaza!$A:$C,3,FALSE()),"")</f>
        <v/>
      </c>
      <c r="D282" s="128" t="inlineStr">
        <is>
          <t>U013</t>
        </is>
      </c>
      <c r="E282" s="118">
        <f>IFERROR(VLOOKUP(D282,Dim_Unvan!$A:$B,2,FALSE()),"")</f>
        <v/>
      </c>
      <c r="F282" s="129" t="n">
        <v>1</v>
      </c>
    </row>
    <row r="283" ht="15" customHeight="1" s="113">
      <c r="A283" s="128" t="inlineStr">
        <is>
          <t>M036</t>
        </is>
      </c>
      <c r="B283" s="118">
        <f>IFERROR(VLOOKUP(A283,Dim_Magaza!$A:$C,2,FALSE()),"")</f>
        <v/>
      </c>
      <c r="C283" s="118">
        <f>IFERROR(VLOOKUP(A283,Dim_Magaza!$A:$C,3,FALSE()),"")</f>
        <v/>
      </c>
      <c r="D283" s="128" t="inlineStr">
        <is>
          <t>U015</t>
        </is>
      </c>
      <c r="E283" s="118">
        <f>IFERROR(VLOOKUP(D283,Dim_Unvan!$A:$B,2,FALSE()),"")</f>
        <v/>
      </c>
      <c r="F283" s="129" t="n">
        <v>3</v>
      </c>
    </row>
    <row r="284" ht="15" customHeight="1" s="113">
      <c r="A284" s="128" t="inlineStr">
        <is>
          <t>M036</t>
        </is>
      </c>
      <c r="B284" s="118">
        <f>IFERROR(VLOOKUP(A284,Dim_Magaza!$A:$C,2,FALSE()),"")</f>
        <v/>
      </c>
      <c r="C284" s="118">
        <f>IFERROR(VLOOKUP(A284,Dim_Magaza!$A:$C,3,FALSE()),"")</f>
        <v/>
      </c>
      <c r="D284" s="128" t="inlineStr">
        <is>
          <t>U017</t>
        </is>
      </c>
      <c r="E284" s="118">
        <f>IFERROR(VLOOKUP(D284,Dim_Unvan!$A:$B,2,FALSE()),"")</f>
        <v/>
      </c>
      <c r="F284" s="129" t="n">
        <v>2</v>
      </c>
    </row>
    <row r="285" ht="15" customHeight="1" s="113">
      <c r="A285" s="128" t="inlineStr">
        <is>
          <t>M036</t>
        </is>
      </c>
      <c r="B285" s="118">
        <f>IFERROR(VLOOKUP(A285,Dim_Magaza!$A:$C,2,FALSE()),"")</f>
        <v/>
      </c>
      <c r="C285" s="118">
        <f>IFERROR(VLOOKUP(A285,Dim_Magaza!$A:$C,3,FALSE()),"")</f>
        <v/>
      </c>
      <c r="D285" s="128" t="inlineStr">
        <is>
          <t>U019</t>
        </is>
      </c>
      <c r="E285" s="118">
        <f>IFERROR(VLOOKUP(D285,Dim_Unvan!$A:$B,2,FALSE()),"")</f>
        <v/>
      </c>
      <c r="F285" s="129" t="n">
        <v>1</v>
      </c>
    </row>
    <row r="286" ht="15" customHeight="1" s="113">
      <c r="A286" s="128" t="inlineStr">
        <is>
          <t>M036</t>
        </is>
      </c>
      <c r="B286" s="118">
        <f>IFERROR(VLOOKUP(A286,Dim_Magaza!$A:$C,2,FALSE()),"")</f>
        <v/>
      </c>
      <c r="C286" s="118">
        <f>IFERROR(VLOOKUP(A286,Dim_Magaza!$A:$C,3,FALSE()),"")</f>
        <v/>
      </c>
      <c r="D286" s="128" t="inlineStr">
        <is>
          <t>U026</t>
        </is>
      </c>
      <c r="E286" s="118">
        <f>IFERROR(VLOOKUP(D286,Dim_Unvan!$A:$B,2,FALSE()),"")</f>
        <v/>
      </c>
      <c r="F286" s="129" t="n">
        <v>2</v>
      </c>
    </row>
    <row r="287" ht="15" customHeight="1" s="113">
      <c r="A287" s="128" t="inlineStr">
        <is>
          <t>M036</t>
        </is>
      </c>
      <c r="B287" s="118">
        <f>IFERROR(VLOOKUP(A287,Dim_Magaza!$A:$C,2,FALSE()),"")</f>
        <v/>
      </c>
      <c r="C287" s="118">
        <f>IFERROR(VLOOKUP(A287,Dim_Magaza!$A:$C,3,FALSE()),"")</f>
        <v/>
      </c>
      <c r="D287" s="128" t="inlineStr">
        <is>
          <t>U036</t>
        </is>
      </c>
      <c r="E287" s="118">
        <f>IFERROR(VLOOKUP(D287,Dim_Unvan!$A:$B,2,FALSE()),"")</f>
        <v/>
      </c>
      <c r="F287" s="129" t="n">
        <v>1</v>
      </c>
    </row>
    <row r="288" ht="15" customHeight="1" s="113">
      <c r="A288" s="128" t="inlineStr">
        <is>
          <t>M036</t>
        </is>
      </c>
      <c r="B288" s="118">
        <f>IFERROR(VLOOKUP(A288,Dim_Magaza!$A:$C,2,FALSE()),"")</f>
        <v/>
      </c>
      <c r="C288" s="118">
        <f>IFERROR(VLOOKUP(A288,Dim_Magaza!$A:$C,3,FALSE()),"")</f>
        <v/>
      </c>
      <c r="D288" s="128" t="inlineStr">
        <is>
          <t>U038</t>
        </is>
      </c>
      <c r="E288" s="118">
        <f>IFERROR(VLOOKUP(D288,Dim_Unvan!$A:$B,2,FALSE()),"")</f>
        <v/>
      </c>
      <c r="F288" s="129" t="n">
        <v>1</v>
      </c>
    </row>
    <row r="289" ht="15" customHeight="1" s="113">
      <c r="A289" s="128" t="inlineStr">
        <is>
          <t>M036</t>
        </is>
      </c>
      <c r="B289" s="118">
        <f>IFERROR(VLOOKUP(A289,Dim_Magaza!$A:$C,2,FALSE()),"")</f>
        <v/>
      </c>
      <c r="C289" s="118">
        <f>IFERROR(VLOOKUP(A289,Dim_Magaza!$A:$C,3,FALSE()),"")</f>
        <v/>
      </c>
      <c r="D289" s="128" t="inlineStr">
        <is>
          <t>U042</t>
        </is>
      </c>
      <c r="E289" s="118">
        <f>IFERROR(VLOOKUP(D289,Dim_Unvan!$A:$B,2,FALSE()),"")</f>
        <v/>
      </c>
      <c r="F289" s="129" t="n">
        <v>1</v>
      </c>
    </row>
    <row r="290" ht="15" customHeight="1" s="113">
      <c r="A290" s="128" t="inlineStr">
        <is>
          <t>M037</t>
        </is>
      </c>
      <c r="B290" s="118">
        <f>IFERROR(VLOOKUP(A290,Dim_Magaza!$A:$C,2,FALSE()),"")</f>
        <v/>
      </c>
      <c r="C290" s="118">
        <f>IFERROR(VLOOKUP(A290,Dim_Magaza!$A:$C,3,FALSE()),"")</f>
        <v/>
      </c>
      <c r="D290" s="128" t="inlineStr">
        <is>
          <t>U013</t>
        </is>
      </c>
      <c r="E290" s="118">
        <f>IFERROR(VLOOKUP(D290,Dim_Unvan!$A:$B,2,FALSE()),"")</f>
        <v/>
      </c>
      <c r="F290" s="129" t="n">
        <v>1</v>
      </c>
    </row>
    <row r="291" ht="15" customHeight="1" s="113">
      <c r="A291" s="128" t="inlineStr">
        <is>
          <t>M037</t>
        </is>
      </c>
      <c r="B291" s="118">
        <f>IFERROR(VLOOKUP(A291,Dim_Magaza!$A:$C,2,FALSE()),"")</f>
        <v/>
      </c>
      <c r="C291" s="118">
        <f>IFERROR(VLOOKUP(A291,Dim_Magaza!$A:$C,3,FALSE()),"")</f>
        <v/>
      </c>
      <c r="D291" s="128" t="inlineStr">
        <is>
          <t>U014</t>
        </is>
      </c>
      <c r="E291" s="118">
        <f>IFERROR(VLOOKUP(D291,Dim_Unvan!$A:$B,2,FALSE()),"")</f>
        <v/>
      </c>
      <c r="F291" s="129" t="n">
        <v>1</v>
      </c>
    </row>
    <row r="292" ht="15" customHeight="1" s="113">
      <c r="A292" s="128" t="inlineStr">
        <is>
          <t>M037</t>
        </is>
      </c>
      <c r="B292" s="118">
        <f>IFERROR(VLOOKUP(A292,Dim_Magaza!$A:$C,2,FALSE()),"")</f>
        <v/>
      </c>
      <c r="C292" s="118">
        <f>IFERROR(VLOOKUP(A292,Dim_Magaza!$A:$C,3,FALSE()),"")</f>
        <v/>
      </c>
      <c r="D292" s="128" t="inlineStr">
        <is>
          <t>U015</t>
        </is>
      </c>
      <c r="E292" s="118">
        <f>IFERROR(VLOOKUP(D292,Dim_Unvan!$A:$B,2,FALSE()),"")</f>
        <v/>
      </c>
      <c r="F292" s="129" t="n">
        <v>3</v>
      </c>
    </row>
    <row r="293" ht="15" customHeight="1" s="113">
      <c r="A293" s="128" t="inlineStr">
        <is>
          <t>M037</t>
        </is>
      </c>
      <c r="B293" s="118">
        <f>IFERROR(VLOOKUP(A293,Dim_Magaza!$A:$C,2,FALSE()),"")</f>
        <v/>
      </c>
      <c r="C293" s="118">
        <f>IFERROR(VLOOKUP(A293,Dim_Magaza!$A:$C,3,FALSE()),"")</f>
        <v/>
      </c>
      <c r="D293" s="128" t="inlineStr">
        <is>
          <t>U017</t>
        </is>
      </c>
      <c r="E293" s="118">
        <f>IFERROR(VLOOKUP(D293,Dim_Unvan!$A:$B,2,FALSE()),"")</f>
        <v/>
      </c>
      <c r="F293" s="129" t="n">
        <v>2</v>
      </c>
    </row>
    <row r="294" ht="15" customHeight="1" s="113">
      <c r="A294" s="128" t="inlineStr">
        <is>
          <t>M037</t>
        </is>
      </c>
      <c r="B294" s="118">
        <f>IFERROR(VLOOKUP(A294,Dim_Magaza!$A:$C,2,FALSE()),"")</f>
        <v/>
      </c>
      <c r="C294" s="118">
        <f>IFERROR(VLOOKUP(A294,Dim_Magaza!$A:$C,3,FALSE()),"")</f>
        <v/>
      </c>
      <c r="D294" s="128" t="inlineStr">
        <is>
          <t>U019</t>
        </is>
      </c>
      <c r="E294" s="118">
        <f>IFERROR(VLOOKUP(D294,Dim_Unvan!$A:$B,2,FALSE()),"")</f>
        <v/>
      </c>
      <c r="F294" s="129" t="n">
        <v>1</v>
      </c>
    </row>
    <row r="295" ht="15" customHeight="1" s="113">
      <c r="A295" s="128" t="inlineStr">
        <is>
          <t>M037</t>
        </is>
      </c>
      <c r="B295" s="118">
        <f>IFERROR(VLOOKUP(A295,Dim_Magaza!$A:$C,2,FALSE()),"")</f>
        <v/>
      </c>
      <c r="C295" s="118">
        <f>IFERROR(VLOOKUP(A295,Dim_Magaza!$A:$C,3,FALSE()),"")</f>
        <v/>
      </c>
      <c r="D295" s="128" t="inlineStr">
        <is>
          <t>U026</t>
        </is>
      </c>
      <c r="E295" s="118">
        <f>IFERROR(VLOOKUP(D295,Dim_Unvan!$A:$B,2,FALSE()),"")</f>
        <v/>
      </c>
      <c r="F295" s="129" t="n">
        <v>4</v>
      </c>
    </row>
    <row r="296" ht="15" customHeight="1" s="113">
      <c r="A296" s="128" t="inlineStr">
        <is>
          <t>M037</t>
        </is>
      </c>
      <c r="B296" s="118">
        <f>IFERROR(VLOOKUP(A296,Dim_Magaza!$A:$C,2,FALSE()),"")</f>
        <v/>
      </c>
      <c r="C296" s="118">
        <f>IFERROR(VLOOKUP(A296,Dim_Magaza!$A:$C,3,FALSE()),"")</f>
        <v/>
      </c>
      <c r="D296" s="128" t="inlineStr">
        <is>
          <t>U034</t>
        </is>
      </c>
      <c r="E296" s="118">
        <f>IFERROR(VLOOKUP(D296,Dim_Unvan!$A:$B,2,FALSE()),"")</f>
        <v/>
      </c>
      <c r="F296" s="129" t="n">
        <v>1</v>
      </c>
    </row>
    <row r="297" ht="15" customHeight="1" s="113">
      <c r="A297" s="128" t="inlineStr">
        <is>
          <t>M037</t>
        </is>
      </c>
      <c r="B297" s="118">
        <f>IFERROR(VLOOKUP(A297,Dim_Magaza!$A:$C,2,FALSE()),"")</f>
        <v/>
      </c>
      <c r="C297" s="118">
        <f>IFERROR(VLOOKUP(A297,Dim_Magaza!$A:$C,3,FALSE()),"")</f>
        <v/>
      </c>
      <c r="D297" s="128" t="inlineStr">
        <is>
          <t>U036</t>
        </is>
      </c>
      <c r="E297" s="118">
        <f>IFERROR(VLOOKUP(D297,Dim_Unvan!$A:$B,2,FALSE()),"")</f>
        <v/>
      </c>
      <c r="F297" s="129" t="n">
        <v>1</v>
      </c>
    </row>
    <row r="298" ht="15" customHeight="1" s="113">
      <c r="A298" s="128" t="inlineStr">
        <is>
          <t>M037</t>
        </is>
      </c>
      <c r="B298" s="118">
        <f>IFERROR(VLOOKUP(A298,Dim_Magaza!$A:$C,2,FALSE()),"")</f>
        <v/>
      </c>
      <c r="C298" s="118">
        <f>IFERROR(VLOOKUP(A298,Dim_Magaza!$A:$C,3,FALSE()),"")</f>
        <v/>
      </c>
      <c r="D298" s="128" t="inlineStr">
        <is>
          <t>U038</t>
        </is>
      </c>
      <c r="E298" s="118">
        <f>IFERROR(VLOOKUP(D298,Dim_Unvan!$A:$B,2,FALSE()),"")</f>
        <v/>
      </c>
      <c r="F298" s="129" t="n">
        <v>1</v>
      </c>
    </row>
    <row r="299" ht="15" customHeight="1" s="113">
      <c r="A299" s="128" t="inlineStr">
        <is>
          <t>M037</t>
        </is>
      </c>
      <c r="B299" s="118">
        <f>IFERROR(VLOOKUP(A299,Dim_Magaza!$A:$C,2,FALSE()),"")</f>
        <v/>
      </c>
      <c r="C299" s="118">
        <f>IFERROR(VLOOKUP(A299,Dim_Magaza!$A:$C,3,FALSE()),"")</f>
        <v/>
      </c>
      <c r="D299" s="128" t="inlineStr">
        <is>
          <t>U042</t>
        </is>
      </c>
      <c r="E299" s="118">
        <f>IFERROR(VLOOKUP(D299,Dim_Unvan!$A:$B,2,FALSE()),"")</f>
        <v/>
      </c>
      <c r="F299" s="129" t="n">
        <v>1</v>
      </c>
    </row>
    <row r="300" ht="15" customHeight="1" s="113">
      <c r="A300" s="128" t="inlineStr">
        <is>
          <t>M038</t>
        </is>
      </c>
      <c r="B300" s="118">
        <f>IFERROR(VLOOKUP(A300,Dim_Magaza!$A:$C,2,FALSE()),"")</f>
        <v/>
      </c>
      <c r="C300" s="118">
        <f>IFERROR(VLOOKUP(A300,Dim_Magaza!$A:$C,3,FALSE()),"")</f>
        <v/>
      </c>
      <c r="D300" s="128" t="inlineStr">
        <is>
          <t>U002</t>
        </is>
      </c>
      <c r="E300" s="118">
        <f>IFERROR(VLOOKUP(D300,Dim_Unvan!$A:$B,2,FALSE()),"")</f>
        <v/>
      </c>
      <c r="F300" s="129" t="n">
        <v>1</v>
      </c>
    </row>
    <row r="301" ht="25.5" customHeight="1" s="113">
      <c r="A301" s="128" t="inlineStr">
        <is>
          <t>M038</t>
        </is>
      </c>
      <c r="B301" s="118">
        <f>IFERROR(VLOOKUP(A301,Dim_Magaza!$A:$C,2,FALSE()),"")</f>
        <v/>
      </c>
      <c r="C301" s="118">
        <f>IFERROR(VLOOKUP(A301,Dim_Magaza!$A:$C,3,FALSE()),"")</f>
        <v/>
      </c>
      <c r="D301" s="128" t="inlineStr">
        <is>
          <t>U013</t>
        </is>
      </c>
      <c r="E301" s="118">
        <f>IFERROR(VLOOKUP(D301,Dim_Unvan!$A:$B,2,FALSE()),"")</f>
        <v/>
      </c>
      <c r="F301" s="129" t="n">
        <v>1</v>
      </c>
    </row>
    <row r="302" ht="25.5" customHeight="1" s="113">
      <c r="A302" s="128" t="inlineStr">
        <is>
          <t>M038</t>
        </is>
      </c>
      <c r="B302" s="118">
        <f>IFERROR(VLOOKUP(A302,Dim_Magaza!$A:$C,2,FALSE()),"")</f>
        <v/>
      </c>
      <c r="C302" s="118">
        <f>IFERROR(VLOOKUP(A302,Dim_Magaza!$A:$C,3,FALSE()),"")</f>
        <v/>
      </c>
      <c r="D302" s="128" t="inlineStr">
        <is>
          <t>U015</t>
        </is>
      </c>
      <c r="E302" s="118">
        <f>IFERROR(VLOOKUP(D302,Dim_Unvan!$A:$B,2,FALSE()),"")</f>
        <v/>
      </c>
      <c r="F302" s="129" t="n">
        <v>3</v>
      </c>
    </row>
    <row r="303" ht="25.5" customHeight="1" s="113">
      <c r="A303" s="128" t="inlineStr">
        <is>
          <t>M038</t>
        </is>
      </c>
      <c r="B303" s="118">
        <f>IFERROR(VLOOKUP(A303,Dim_Magaza!$A:$C,2,FALSE()),"")</f>
        <v/>
      </c>
      <c r="C303" s="118">
        <f>IFERROR(VLOOKUP(A303,Dim_Magaza!$A:$C,3,FALSE()),"")</f>
        <v/>
      </c>
      <c r="D303" s="128" t="inlineStr">
        <is>
          <t>U017</t>
        </is>
      </c>
      <c r="E303" s="118">
        <f>IFERROR(VLOOKUP(D303,Dim_Unvan!$A:$B,2,FALSE()),"")</f>
        <v/>
      </c>
      <c r="F303" s="129" t="n">
        <v>2</v>
      </c>
    </row>
    <row r="304" ht="25.5" customHeight="1" s="113">
      <c r="A304" s="128" t="inlineStr">
        <is>
          <t>M038</t>
        </is>
      </c>
      <c r="B304" s="118">
        <f>IFERROR(VLOOKUP(A304,Dim_Magaza!$A:$C,2,FALSE()),"")</f>
        <v/>
      </c>
      <c r="C304" s="118">
        <f>IFERROR(VLOOKUP(A304,Dim_Magaza!$A:$C,3,FALSE()),"")</f>
        <v/>
      </c>
      <c r="D304" s="128" t="inlineStr">
        <is>
          <t>U026</t>
        </is>
      </c>
      <c r="E304" s="118">
        <f>IFERROR(VLOOKUP(D304,Dim_Unvan!$A:$B,2,FALSE()),"")</f>
        <v/>
      </c>
      <c r="F304" s="129" t="n">
        <v>2</v>
      </c>
    </row>
    <row r="305" ht="25.5" customHeight="1" s="113">
      <c r="A305" s="128" t="inlineStr">
        <is>
          <t>M038</t>
        </is>
      </c>
      <c r="B305" s="118">
        <f>IFERROR(VLOOKUP(A305,Dim_Magaza!$A:$C,2,FALSE()),"")</f>
        <v/>
      </c>
      <c r="C305" s="118">
        <f>IFERROR(VLOOKUP(A305,Dim_Magaza!$A:$C,3,FALSE()),"")</f>
        <v/>
      </c>
      <c r="D305" s="128" t="inlineStr">
        <is>
          <t>U036</t>
        </is>
      </c>
      <c r="E305" s="118">
        <f>IFERROR(VLOOKUP(D305,Dim_Unvan!$A:$B,2,FALSE()),"")</f>
        <v/>
      </c>
      <c r="F305" s="129" t="n">
        <v>1</v>
      </c>
    </row>
    <row r="306" ht="25.5" customHeight="1" s="113">
      <c r="A306" s="128" t="inlineStr">
        <is>
          <t>M038</t>
        </is>
      </c>
      <c r="B306" s="118">
        <f>IFERROR(VLOOKUP(A306,Dim_Magaza!$A:$C,2,FALSE()),"")</f>
        <v/>
      </c>
      <c r="C306" s="118">
        <f>IFERROR(VLOOKUP(A306,Dim_Magaza!$A:$C,3,FALSE()),"")</f>
        <v/>
      </c>
      <c r="D306" s="128" t="inlineStr">
        <is>
          <t>U038</t>
        </is>
      </c>
      <c r="E306" s="118">
        <f>IFERROR(VLOOKUP(D306,Dim_Unvan!$A:$B,2,FALSE()),"")</f>
        <v/>
      </c>
      <c r="F306" s="129" t="n">
        <v>1</v>
      </c>
    </row>
    <row r="307" ht="25.5" customHeight="1" s="113">
      <c r="A307" s="128" t="inlineStr">
        <is>
          <t>M038</t>
        </is>
      </c>
      <c r="B307" s="118">
        <f>IFERROR(VLOOKUP(A307,Dim_Magaza!$A:$C,2,FALSE()),"")</f>
        <v/>
      </c>
      <c r="C307" s="118">
        <f>IFERROR(VLOOKUP(A307,Dim_Magaza!$A:$C,3,FALSE()),"")</f>
        <v/>
      </c>
      <c r="D307" s="128" t="inlineStr">
        <is>
          <t>U042</t>
        </is>
      </c>
      <c r="E307" s="118">
        <f>IFERROR(VLOOKUP(D307,Dim_Unvan!$A:$B,2,FALSE()),"")</f>
        <v/>
      </c>
      <c r="F307" s="129" t="n">
        <v>1</v>
      </c>
    </row>
    <row r="308" ht="25.5" customHeight="1" s="113">
      <c r="A308" s="128" t="inlineStr">
        <is>
          <t>M039</t>
        </is>
      </c>
      <c r="B308" s="118">
        <f>IFERROR(VLOOKUP(A308,Dim_Magaza!$A:$C,2,FALSE()),"")</f>
        <v/>
      </c>
      <c r="C308" s="118">
        <f>IFERROR(VLOOKUP(A308,Dim_Magaza!$A:$C,3,FALSE()),"")</f>
        <v/>
      </c>
      <c r="D308" s="128" t="inlineStr">
        <is>
          <t>U002</t>
        </is>
      </c>
      <c r="E308" s="118">
        <f>IFERROR(VLOOKUP(D308,Dim_Unvan!$A:$B,2,FALSE()),"")</f>
        <v/>
      </c>
      <c r="F308" s="129" t="n">
        <v>1</v>
      </c>
    </row>
    <row r="309" ht="25.5" customHeight="1" s="113">
      <c r="A309" s="128" t="inlineStr">
        <is>
          <t>M039</t>
        </is>
      </c>
      <c r="B309" s="118">
        <f>IFERROR(VLOOKUP(A309,Dim_Magaza!$A:$C,2,FALSE()),"")</f>
        <v/>
      </c>
      <c r="C309" s="118">
        <f>IFERROR(VLOOKUP(A309,Dim_Magaza!$A:$C,3,FALSE()),"")</f>
        <v/>
      </c>
      <c r="D309" s="128" t="inlineStr">
        <is>
          <t>U013</t>
        </is>
      </c>
      <c r="E309" s="118">
        <f>IFERROR(VLOOKUP(D309,Dim_Unvan!$A:$B,2,FALSE()),"")</f>
        <v/>
      </c>
      <c r="F309" s="129" t="n">
        <v>1</v>
      </c>
    </row>
    <row r="310" ht="25.5" customHeight="1" s="113">
      <c r="A310" s="128" t="inlineStr">
        <is>
          <t>M039</t>
        </is>
      </c>
      <c r="B310" s="118">
        <f>IFERROR(VLOOKUP(A310,Dim_Magaza!$A:$C,2,FALSE()),"")</f>
        <v/>
      </c>
      <c r="C310" s="118">
        <f>IFERROR(VLOOKUP(A310,Dim_Magaza!$A:$C,3,FALSE()),"")</f>
        <v/>
      </c>
      <c r="D310" s="128" t="inlineStr">
        <is>
          <t>U015</t>
        </is>
      </c>
      <c r="E310" s="118">
        <f>IFERROR(VLOOKUP(D310,Dim_Unvan!$A:$B,2,FALSE()),"")</f>
        <v/>
      </c>
      <c r="F310" s="129" t="n">
        <v>3</v>
      </c>
    </row>
    <row r="311" ht="25.5" customHeight="1" s="113">
      <c r="A311" s="128" t="inlineStr">
        <is>
          <t>M039</t>
        </is>
      </c>
      <c r="B311" s="118">
        <f>IFERROR(VLOOKUP(A311,Dim_Magaza!$A:$C,2,FALSE()),"")</f>
        <v/>
      </c>
      <c r="C311" s="118">
        <f>IFERROR(VLOOKUP(A311,Dim_Magaza!$A:$C,3,FALSE()),"")</f>
        <v/>
      </c>
      <c r="D311" s="128" t="inlineStr">
        <is>
          <t>U017</t>
        </is>
      </c>
      <c r="E311" s="118">
        <f>IFERROR(VLOOKUP(D311,Dim_Unvan!$A:$B,2,FALSE()),"")</f>
        <v/>
      </c>
      <c r="F311" s="129" t="n">
        <v>2</v>
      </c>
    </row>
    <row r="312" ht="25.5" customHeight="1" s="113">
      <c r="A312" s="128" t="inlineStr">
        <is>
          <t>M039</t>
        </is>
      </c>
      <c r="B312" s="118">
        <f>IFERROR(VLOOKUP(A312,Dim_Magaza!$A:$C,2,FALSE()),"")</f>
        <v/>
      </c>
      <c r="C312" s="118">
        <f>IFERROR(VLOOKUP(A312,Dim_Magaza!$A:$C,3,FALSE()),"")</f>
        <v/>
      </c>
      <c r="D312" s="128" t="inlineStr">
        <is>
          <t>U019</t>
        </is>
      </c>
      <c r="E312" s="118">
        <f>IFERROR(VLOOKUP(D312,Dim_Unvan!$A:$B,2,FALSE()),"")</f>
        <v/>
      </c>
      <c r="F312" s="129" t="n">
        <v>2</v>
      </c>
    </row>
    <row r="313" ht="25.5" customHeight="1" s="113">
      <c r="A313" s="128" t="inlineStr">
        <is>
          <t>M039</t>
        </is>
      </c>
      <c r="B313" s="118">
        <f>IFERROR(VLOOKUP(A313,Dim_Magaza!$A:$C,2,FALSE()),"")</f>
        <v/>
      </c>
      <c r="C313" s="118">
        <f>IFERROR(VLOOKUP(A313,Dim_Magaza!$A:$C,3,FALSE()),"")</f>
        <v/>
      </c>
      <c r="D313" s="128" t="inlineStr">
        <is>
          <t>U023</t>
        </is>
      </c>
      <c r="E313" s="118">
        <f>IFERROR(VLOOKUP(D313,Dim_Unvan!$A:$B,2,FALSE()),"")</f>
        <v/>
      </c>
      <c r="F313" s="129" t="n">
        <v>1</v>
      </c>
    </row>
    <row r="314" ht="25.5" customHeight="1" s="113">
      <c r="A314" s="128" t="inlineStr">
        <is>
          <t>M039</t>
        </is>
      </c>
      <c r="B314" s="118">
        <f>IFERROR(VLOOKUP(A314,Dim_Magaza!$A:$C,2,FALSE()),"")</f>
        <v/>
      </c>
      <c r="C314" s="118">
        <f>IFERROR(VLOOKUP(A314,Dim_Magaza!$A:$C,3,FALSE()),"")</f>
        <v/>
      </c>
      <c r="D314" s="128" t="inlineStr">
        <is>
          <t>U024</t>
        </is>
      </c>
      <c r="E314" s="118">
        <f>IFERROR(VLOOKUP(D314,Dim_Unvan!$A:$B,2,FALSE()),"")</f>
        <v/>
      </c>
      <c r="F314" s="129" t="n">
        <v>1</v>
      </c>
    </row>
    <row r="315" ht="25.5" customHeight="1" s="113">
      <c r="A315" s="128" t="inlineStr">
        <is>
          <t>M039</t>
        </is>
      </c>
      <c r="B315" s="118">
        <f>IFERROR(VLOOKUP(A315,Dim_Magaza!$A:$C,2,FALSE()),"")</f>
        <v/>
      </c>
      <c r="C315" s="118">
        <f>IFERROR(VLOOKUP(A315,Dim_Magaza!$A:$C,3,FALSE()),"")</f>
        <v/>
      </c>
      <c r="D315" s="128" t="inlineStr">
        <is>
          <t>U026</t>
        </is>
      </c>
      <c r="E315" s="118">
        <f>IFERROR(VLOOKUP(D315,Dim_Unvan!$A:$B,2,FALSE()),"")</f>
        <v/>
      </c>
      <c r="F315" s="129" t="n">
        <v>3</v>
      </c>
    </row>
    <row r="316" ht="25.5" customHeight="1" s="113">
      <c r="A316" s="128" t="inlineStr">
        <is>
          <t>M039</t>
        </is>
      </c>
      <c r="B316" s="118">
        <f>IFERROR(VLOOKUP(A316,Dim_Magaza!$A:$C,2,FALSE()),"")</f>
        <v/>
      </c>
      <c r="C316" s="118">
        <f>IFERROR(VLOOKUP(A316,Dim_Magaza!$A:$C,3,FALSE()),"")</f>
        <v/>
      </c>
      <c r="D316" s="128" t="inlineStr">
        <is>
          <t>U036</t>
        </is>
      </c>
      <c r="E316" s="118">
        <f>IFERROR(VLOOKUP(D316,Dim_Unvan!$A:$B,2,FALSE()),"")</f>
        <v/>
      </c>
      <c r="F316" s="129" t="n">
        <v>1</v>
      </c>
    </row>
    <row r="317" ht="25.5" customHeight="1" s="113">
      <c r="A317" s="128" t="inlineStr">
        <is>
          <t>M039</t>
        </is>
      </c>
      <c r="B317" s="118">
        <f>IFERROR(VLOOKUP(A317,Dim_Magaza!$A:$C,2,FALSE()),"")</f>
        <v/>
      </c>
      <c r="C317" s="118">
        <f>IFERROR(VLOOKUP(A317,Dim_Magaza!$A:$C,3,FALSE()),"")</f>
        <v/>
      </c>
      <c r="D317" s="128" t="inlineStr">
        <is>
          <t>U038</t>
        </is>
      </c>
      <c r="E317" s="118">
        <f>IFERROR(VLOOKUP(D317,Dim_Unvan!$A:$B,2,FALSE()),"")</f>
        <v/>
      </c>
      <c r="F317" s="129" t="n">
        <v>1</v>
      </c>
    </row>
    <row r="318" ht="25.5" customHeight="1" s="113">
      <c r="A318" s="128" t="inlineStr">
        <is>
          <t>M039</t>
        </is>
      </c>
      <c r="B318" s="118">
        <f>IFERROR(VLOOKUP(A318,Dim_Magaza!$A:$C,2,FALSE()),"")</f>
        <v/>
      </c>
      <c r="C318" s="118">
        <f>IFERROR(VLOOKUP(A318,Dim_Magaza!$A:$C,3,FALSE()),"")</f>
        <v/>
      </c>
      <c r="D318" s="128" t="inlineStr">
        <is>
          <t>U042</t>
        </is>
      </c>
      <c r="E318" s="118">
        <f>IFERROR(VLOOKUP(D318,Dim_Unvan!$A:$B,2,FALSE()),"")</f>
        <v/>
      </c>
      <c r="F318" s="129" t="n">
        <v>1</v>
      </c>
    </row>
    <row r="319" ht="25.5" customHeight="1" s="113">
      <c r="A319" s="128" t="inlineStr">
        <is>
          <t>M040</t>
        </is>
      </c>
      <c r="B319" s="118">
        <f>IFERROR(VLOOKUP(A319,Dim_Magaza!$A:$C,2,FALSE()),"")</f>
        <v/>
      </c>
      <c r="C319" s="118">
        <f>IFERROR(VLOOKUP(A319,Dim_Magaza!$A:$C,3,FALSE()),"")</f>
        <v/>
      </c>
      <c r="D319" s="128" t="inlineStr">
        <is>
          <t>U002</t>
        </is>
      </c>
      <c r="E319" s="118">
        <f>IFERROR(VLOOKUP(D319,Dim_Unvan!$A:$B,2,FALSE()),"")</f>
        <v/>
      </c>
      <c r="F319" s="129" t="n">
        <v>1</v>
      </c>
    </row>
    <row r="320" ht="25.5" customHeight="1" s="113">
      <c r="A320" s="128" t="inlineStr">
        <is>
          <t>M040</t>
        </is>
      </c>
      <c r="B320" s="118">
        <f>IFERROR(VLOOKUP(A320,Dim_Magaza!$A:$C,2,FALSE()),"")</f>
        <v/>
      </c>
      <c r="C320" s="118">
        <f>IFERROR(VLOOKUP(A320,Dim_Magaza!$A:$C,3,FALSE()),"")</f>
        <v/>
      </c>
      <c r="D320" s="128" t="inlineStr">
        <is>
          <t>U013</t>
        </is>
      </c>
      <c r="E320" s="118">
        <f>IFERROR(VLOOKUP(D320,Dim_Unvan!$A:$B,2,FALSE()),"")</f>
        <v/>
      </c>
      <c r="F320" s="129" t="n">
        <v>1</v>
      </c>
    </row>
    <row r="321" ht="25.5" customHeight="1" s="113">
      <c r="A321" s="128" t="inlineStr">
        <is>
          <t>M040</t>
        </is>
      </c>
      <c r="B321" s="118">
        <f>IFERROR(VLOOKUP(A321,Dim_Magaza!$A:$C,2,FALSE()),"")</f>
        <v/>
      </c>
      <c r="C321" s="118">
        <f>IFERROR(VLOOKUP(A321,Dim_Magaza!$A:$C,3,FALSE()),"")</f>
        <v/>
      </c>
      <c r="D321" s="128" t="inlineStr">
        <is>
          <t>U015</t>
        </is>
      </c>
      <c r="E321" s="118">
        <f>IFERROR(VLOOKUP(D321,Dim_Unvan!$A:$B,2,FALSE()),"")</f>
        <v/>
      </c>
      <c r="F321" s="129" t="n">
        <v>3</v>
      </c>
    </row>
    <row r="322" ht="25.5" customHeight="1" s="113">
      <c r="A322" s="128" t="inlineStr">
        <is>
          <t>M040</t>
        </is>
      </c>
      <c r="B322" s="118">
        <f>IFERROR(VLOOKUP(A322,Dim_Magaza!$A:$C,2,FALSE()),"")</f>
        <v/>
      </c>
      <c r="C322" s="118">
        <f>IFERROR(VLOOKUP(A322,Dim_Magaza!$A:$C,3,FALSE()),"")</f>
        <v/>
      </c>
      <c r="D322" s="128" t="inlineStr">
        <is>
          <t>U017</t>
        </is>
      </c>
      <c r="E322" s="118">
        <f>IFERROR(VLOOKUP(D322,Dim_Unvan!$A:$B,2,FALSE()),"")</f>
        <v/>
      </c>
      <c r="F322" s="129" t="n">
        <v>2</v>
      </c>
    </row>
    <row r="323" ht="25.5" customHeight="1" s="113">
      <c r="A323" s="128" t="inlineStr">
        <is>
          <t>M040</t>
        </is>
      </c>
      <c r="B323" s="118">
        <f>IFERROR(VLOOKUP(A323,Dim_Magaza!$A:$C,2,FALSE()),"")</f>
        <v/>
      </c>
      <c r="C323" s="118">
        <f>IFERROR(VLOOKUP(A323,Dim_Magaza!$A:$C,3,FALSE()),"")</f>
        <v/>
      </c>
      <c r="D323" s="128" t="inlineStr">
        <is>
          <t>U026</t>
        </is>
      </c>
      <c r="E323" s="118">
        <f>IFERROR(VLOOKUP(D323,Dim_Unvan!$A:$B,2,FALSE()),"")</f>
        <v/>
      </c>
      <c r="F323" s="129" t="n">
        <v>2</v>
      </c>
    </row>
    <row r="324" ht="25.5" customHeight="1" s="113">
      <c r="A324" s="128" t="inlineStr">
        <is>
          <t>M040</t>
        </is>
      </c>
      <c r="B324" s="118">
        <f>IFERROR(VLOOKUP(A324,Dim_Magaza!$A:$C,2,FALSE()),"")</f>
        <v/>
      </c>
      <c r="C324" s="118">
        <f>IFERROR(VLOOKUP(A324,Dim_Magaza!$A:$C,3,FALSE()),"")</f>
        <v/>
      </c>
      <c r="D324" s="128" t="inlineStr">
        <is>
          <t>U036</t>
        </is>
      </c>
      <c r="E324" s="118">
        <f>IFERROR(VLOOKUP(D324,Dim_Unvan!$A:$B,2,FALSE()),"")</f>
        <v/>
      </c>
      <c r="F324" s="129" t="n">
        <v>1</v>
      </c>
    </row>
    <row r="325" ht="25.5" customHeight="1" s="113">
      <c r="A325" s="128" t="inlineStr">
        <is>
          <t>M040</t>
        </is>
      </c>
      <c r="B325" s="118">
        <f>IFERROR(VLOOKUP(A325,Dim_Magaza!$A:$C,2,FALSE()),"")</f>
        <v/>
      </c>
      <c r="C325" s="118">
        <f>IFERROR(VLOOKUP(A325,Dim_Magaza!$A:$C,3,FALSE()),"")</f>
        <v/>
      </c>
      <c r="D325" s="128" t="inlineStr">
        <is>
          <t>U038</t>
        </is>
      </c>
      <c r="E325" s="118">
        <f>IFERROR(VLOOKUP(D325,Dim_Unvan!$A:$B,2,FALSE()),"")</f>
        <v/>
      </c>
      <c r="F325" s="129" t="n">
        <v>1</v>
      </c>
    </row>
    <row r="326" ht="25.5" customHeight="1" s="113">
      <c r="A326" s="128" t="inlineStr">
        <is>
          <t>M040</t>
        </is>
      </c>
      <c r="B326" s="118">
        <f>IFERROR(VLOOKUP(A326,Dim_Magaza!$A:$C,2,FALSE()),"")</f>
        <v/>
      </c>
      <c r="C326" s="118">
        <f>IFERROR(VLOOKUP(A326,Dim_Magaza!$A:$C,3,FALSE()),"")</f>
        <v/>
      </c>
      <c r="D326" s="128" t="inlineStr">
        <is>
          <t>U042</t>
        </is>
      </c>
      <c r="E326" s="118">
        <f>IFERROR(VLOOKUP(D326,Dim_Unvan!$A:$B,2,FALSE()),"")</f>
        <v/>
      </c>
      <c r="F326" s="129" t="n">
        <v>1</v>
      </c>
    </row>
    <row r="327" ht="25.5" customHeight="1" s="113">
      <c r="A327" s="128" t="inlineStr">
        <is>
          <t>M041</t>
        </is>
      </c>
      <c r="B327" s="118">
        <f>IFERROR(VLOOKUP(A327,Dim_Magaza!$A:$C,2,FALSE()),"")</f>
        <v/>
      </c>
      <c r="C327" s="118">
        <f>IFERROR(VLOOKUP(A327,Dim_Magaza!$A:$C,3,FALSE()),"")</f>
        <v/>
      </c>
      <c r="D327" s="128" t="inlineStr">
        <is>
          <t>U002</t>
        </is>
      </c>
      <c r="E327" s="118">
        <f>IFERROR(VLOOKUP(D327,Dim_Unvan!$A:$B,2,FALSE()),"")</f>
        <v/>
      </c>
      <c r="F327" s="129" t="n">
        <v>1</v>
      </c>
    </row>
    <row r="328" ht="25.5" customHeight="1" s="113">
      <c r="A328" s="128" t="inlineStr">
        <is>
          <t>M041</t>
        </is>
      </c>
      <c r="B328" s="118">
        <f>IFERROR(VLOOKUP(A328,Dim_Magaza!$A:$C,2,FALSE()),"")</f>
        <v/>
      </c>
      <c r="C328" s="118">
        <f>IFERROR(VLOOKUP(A328,Dim_Magaza!$A:$C,3,FALSE()),"")</f>
        <v/>
      </c>
      <c r="D328" s="128" t="inlineStr">
        <is>
          <t>U013</t>
        </is>
      </c>
      <c r="E328" s="118">
        <f>IFERROR(VLOOKUP(D328,Dim_Unvan!$A:$B,2,FALSE()),"")</f>
        <v/>
      </c>
      <c r="F328" s="129" t="n">
        <v>1</v>
      </c>
    </row>
    <row r="329" ht="25.5" customHeight="1" s="113">
      <c r="A329" s="128" t="inlineStr">
        <is>
          <t>M041</t>
        </is>
      </c>
      <c r="B329" s="118">
        <f>IFERROR(VLOOKUP(A329,Dim_Magaza!$A:$C,2,FALSE()),"")</f>
        <v/>
      </c>
      <c r="C329" s="118">
        <f>IFERROR(VLOOKUP(A329,Dim_Magaza!$A:$C,3,FALSE()),"")</f>
        <v/>
      </c>
      <c r="D329" s="128" t="inlineStr">
        <is>
          <t>U015</t>
        </is>
      </c>
      <c r="E329" s="118">
        <f>IFERROR(VLOOKUP(D329,Dim_Unvan!$A:$B,2,FALSE()),"")</f>
        <v/>
      </c>
      <c r="F329" s="129" t="n">
        <v>2</v>
      </c>
    </row>
    <row r="330" ht="25.5" customHeight="1" s="113">
      <c r="A330" s="128" t="inlineStr">
        <is>
          <t>M041</t>
        </is>
      </c>
      <c r="B330" s="118">
        <f>IFERROR(VLOOKUP(A330,Dim_Magaza!$A:$C,2,FALSE()),"")</f>
        <v/>
      </c>
      <c r="C330" s="118">
        <f>IFERROR(VLOOKUP(A330,Dim_Magaza!$A:$C,3,FALSE()),"")</f>
        <v/>
      </c>
      <c r="D330" s="128" t="inlineStr">
        <is>
          <t>U017</t>
        </is>
      </c>
      <c r="E330" s="118">
        <f>IFERROR(VLOOKUP(D330,Dim_Unvan!$A:$B,2,FALSE()),"")</f>
        <v/>
      </c>
      <c r="F330" s="129" t="n">
        <v>2</v>
      </c>
    </row>
    <row r="331" ht="25.5" customHeight="1" s="113">
      <c r="A331" s="128" t="inlineStr">
        <is>
          <t>M041</t>
        </is>
      </c>
      <c r="B331" s="118">
        <f>IFERROR(VLOOKUP(A331,Dim_Magaza!$A:$C,2,FALSE()),"")</f>
        <v/>
      </c>
      <c r="C331" s="118">
        <f>IFERROR(VLOOKUP(A331,Dim_Magaza!$A:$C,3,FALSE()),"")</f>
        <v/>
      </c>
      <c r="D331" s="128" t="inlineStr">
        <is>
          <t>U026</t>
        </is>
      </c>
      <c r="E331" s="118">
        <f>IFERROR(VLOOKUP(D331,Dim_Unvan!$A:$B,2,FALSE()),"")</f>
        <v/>
      </c>
      <c r="F331" s="129" t="n">
        <v>2</v>
      </c>
    </row>
    <row r="332" ht="25.5" customHeight="1" s="113">
      <c r="A332" s="128" t="inlineStr">
        <is>
          <t>M041</t>
        </is>
      </c>
      <c r="B332" s="118">
        <f>IFERROR(VLOOKUP(A332,Dim_Magaza!$A:$C,2,FALSE()),"")</f>
        <v/>
      </c>
      <c r="C332" s="118">
        <f>IFERROR(VLOOKUP(A332,Dim_Magaza!$A:$C,3,FALSE()),"")</f>
        <v/>
      </c>
      <c r="D332" s="128" t="inlineStr">
        <is>
          <t>U036</t>
        </is>
      </c>
      <c r="E332" s="118">
        <f>IFERROR(VLOOKUP(D332,Dim_Unvan!$A:$B,2,FALSE()),"")</f>
        <v/>
      </c>
      <c r="F332" s="129" t="n">
        <v>1</v>
      </c>
    </row>
    <row r="333" ht="25.5" customHeight="1" s="113">
      <c r="A333" s="128" t="inlineStr">
        <is>
          <t>M041</t>
        </is>
      </c>
      <c r="B333" s="118">
        <f>IFERROR(VLOOKUP(A333,Dim_Magaza!$A:$C,2,FALSE()),"")</f>
        <v/>
      </c>
      <c r="C333" s="118">
        <f>IFERROR(VLOOKUP(A333,Dim_Magaza!$A:$C,3,FALSE()),"")</f>
        <v/>
      </c>
      <c r="D333" s="128" t="inlineStr">
        <is>
          <t>U038</t>
        </is>
      </c>
      <c r="E333" s="118">
        <f>IFERROR(VLOOKUP(D333,Dim_Unvan!$A:$B,2,FALSE()),"")</f>
        <v/>
      </c>
      <c r="F333" s="129" t="n">
        <v>1</v>
      </c>
    </row>
    <row r="334" ht="25.5" customHeight="1" s="113">
      <c r="A334" s="128" t="inlineStr">
        <is>
          <t>M041</t>
        </is>
      </c>
      <c r="B334" s="118">
        <f>IFERROR(VLOOKUP(A334,Dim_Magaza!$A:$C,2,FALSE()),"")</f>
        <v/>
      </c>
      <c r="C334" s="118">
        <f>IFERROR(VLOOKUP(A334,Dim_Magaza!$A:$C,3,FALSE()),"")</f>
        <v/>
      </c>
      <c r="D334" s="128" t="inlineStr">
        <is>
          <t>U042</t>
        </is>
      </c>
      <c r="E334" s="118">
        <f>IFERROR(VLOOKUP(D334,Dim_Unvan!$A:$B,2,FALSE()),"")</f>
        <v/>
      </c>
      <c r="F334" s="129" t="n">
        <v>1</v>
      </c>
    </row>
    <row r="335" ht="25.5" customHeight="1" s="113">
      <c r="A335" s="128" t="inlineStr">
        <is>
          <t>M042</t>
        </is>
      </c>
      <c r="B335" s="118">
        <f>IFERROR(VLOOKUP(A335,Dim_Magaza!$A:$C,2,FALSE()),"")</f>
        <v/>
      </c>
      <c r="C335" s="118">
        <f>IFERROR(VLOOKUP(A335,Dim_Magaza!$A:$C,3,FALSE()),"")</f>
        <v/>
      </c>
      <c r="D335" s="128" t="inlineStr">
        <is>
          <t>U002</t>
        </is>
      </c>
      <c r="E335" s="118">
        <f>IFERROR(VLOOKUP(D335,Dim_Unvan!$A:$B,2,FALSE()),"")</f>
        <v/>
      </c>
      <c r="F335" s="129" t="n">
        <v>1</v>
      </c>
    </row>
    <row r="336" ht="25.5" customHeight="1" s="113">
      <c r="A336" s="128" t="inlineStr">
        <is>
          <t>M042</t>
        </is>
      </c>
      <c r="B336" s="118">
        <f>IFERROR(VLOOKUP(A336,Dim_Magaza!$A:$C,2,FALSE()),"")</f>
        <v/>
      </c>
      <c r="C336" s="118">
        <f>IFERROR(VLOOKUP(A336,Dim_Magaza!$A:$C,3,FALSE()),"")</f>
        <v/>
      </c>
      <c r="D336" s="128" t="inlineStr">
        <is>
          <t>U013</t>
        </is>
      </c>
      <c r="E336" s="118">
        <f>IFERROR(VLOOKUP(D336,Dim_Unvan!$A:$B,2,FALSE()),"")</f>
        <v/>
      </c>
      <c r="F336" s="129" t="n">
        <v>1</v>
      </c>
    </row>
    <row r="337" ht="25.5" customHeight="1" s="113">
      <c r="A337" s="128" t="inlineStr">
        <is>
          <t>M042</t>
        </is>
      </c>
      <c r="B337" s="118">
        <f>IFERROR(VLOOKUP(A337,Dim_Magaza!$A:$C,2,FALSE()),"")</f>
        <v/>
      </c>
      <c r="C337" s="118">
        <f>IFERROR(VLOOKUP(A337,Dim_Magaza!$A:$C,3,FALSE()),"")</f>
        <v/>
      </c>
      <c r="D337" s="128" t="inlineStr">
        <is>
          <t>U015</t>
        </is>
      </c>
      <c r="E337" s="118">
        <f>IFERROR(VLOOKUP(D337,Dim_Unvan!$A:$B,2,FALSE()),"")</f>
        <v/>
      </c>
      <c r="F337" s="129" t="n">
        <v>2</v>
      </c>
    </row>
    <row r="338" ht="25.5" customHeight="1" s="113">
      <c r="A338" s="128" t="inlineStr">
        <is>
          <t>M042</t>
        </is>
      </c>
      <c r="B338" s="118">
        <f>IFERROR(VLOOKUP(A338,Dim_Magaza!$A:$C,2,FALSE()),"")</f>
        <v/>
      </c>
      <c r="C338" s="118">
        <f>IFERROR(VLOOKUP(A338,Dim_Magaza!$A:$C,3,FALSE()),"")</f>
        <v/>
      </c>
      <c r="D338" s="128" t="inlineStr">
        <is>
          <t>U017</t>
        </is>
      </c>
      <c r="E338" s="118">
        <f>IFERROR(VLOOKUP(D338,Dim_Unvan!$A:$B,2,FALSE()),"")</f>
        <v/>
      </c>
      <c r="F338" s="129" t="n">
        <v>2</v>
      </c>
    </row>
    <row r="339" ht="25.5" customHeight="1" s="113">
      <c r="A339" s="128" t="inlineStr">
        <is>
          <t>M042</t>
        </is>
      </c>
      <c r="B339" s="118">
        <f>IFERROR(VLOOKUP(A339,Dim_Magaza!$A:$C,2,FALSE()),"")</f>
        <v/>
      </c>
      <c r="C339" s="118">
        <f>IFERROR(VLOOKUP(A339,Dim_Magaza!$A:$C,3,FALSE()),"")</f>
        <v/>
      </c>
      <c r="D339" s="128" t="inlineStr">
        <is>
          <t>U026</t>
        </is>
      </c>
      <c r="E339" s="118">
        <f>IFERROR(VLOOKUP(D339,Dim_Unvan!$A:$B,2,FALSE()),"")</f>
        <v/>
      </c>
      <c r="F339" s="129" t="n">
        <v>2</v>
      </c>
    </row>
    <row r="340" ht="25.5" customHeight="1" s="113">
      <c r="A340" s="128" t="inlineStr">
        <is>
          <t>M042</t>
        </is>
      </c>
      <c r="B340" s="118">
        <f>IFERROR(VLOOKUP(A340,Dim_Magaza!$A:$C,2,FALSE()),"")</f>
        <v/>
      </c>
      <c r="C340" s="118">
        <f>IFERROR(VLOOKUP(A340,Dim_Magaza!$A:$C,3,FALSE()),"")</f>
        <v/>
      </c>
      <c r="D340" s="128" t="inlineStr">
        <is>
          <t>U036</t>
        </is>
      </c>
      <c r="E340" s="118">
        <f>IFERROR(VLOOKUP(D340,Dim_Unvan!$A:$B,2,FALSE()),"")</f>
        <v/>
      </c>
      <c r="F340" s="129" t="n">
        <v>1</v>
      </c>
    </row>
    <row r="341" ht="25.5" customHeight="1" s="113">
      <c r="A341" s="128" t="inlineStr">
        <is>
          <t>M042</t>
        </is>
      </c>
      <c r="B341" s="118">
        <f>IFERROR(VLOOKUP(A341,Dim_Magaza!$A:$C,2,FALSE()),"")</f>
        <v/>
      </c>
      <c r="C341" s="118">
        <f>IFERROR(VLOOKUP(A341,Dim_Magaza!$A:$C,3,FALSE()),"")</f>
        <v/>
      </c>
      <c r="D341" s="128" t="inlineStr">
        <is>
          <t>U038</t>
        </is>
      </c>
      <c r="E341" s="118">
        <f>IFERROR(VLOOKUP(D341,Dim_Unvan!$A:$B,2,FALSE()),"")</f>
        <v/>
      </c>
      <c r="F341" s="129" t="n">
        <v>1</v>
      </c>
    </row>
    <row r="342" ht="25.5" customHeight="1" s="113">
      <c r="A342" s="128" t="inlineStr">
        <is>
          <t>M042</t>
        </is>
      </c>
      <c r="B342" s="118">
        <f>IFERROR(VLOOKUP(A342,Dim_Magaza!$A:$C,2,FALSE()),"")</f>
        <v/>
      </c>
      <c r="C342" s="118">
        <f>IFERROR(VLOOKUP(A342,Dim_Magaza!$A:$C,3,FALSE()),"")</f>
        <v/>
      </c>
      <c r="D342" s="128" t="inlineStr">
        <is>
          <t>U042</t>
        </is>
      </c>
      <c r="E342" s="118">
        <f>IFERROR(VLOOKUP(D342,Dim_Unvan!$A:$B,2,FALSE()),"")</f>
        <v/>
      </c>
      <c r="F342" s="129" t="n">
        <v>1</v>
      </c>
    </row>
    <row r="343" ht="25.5" customHeight="1" s="113">
      <c r="A343" s="128" t="inlineStr">
        <is>
          <t>M043</t>
        </is>
      </c>
      <c r="B343" s="118">
        <f>IFERROR(VLOOKUP(A343,Dim_Magaza!$A:$C,2,FALSE()),"")</f>
        <v/>
      </c>
      <c r="C343" s="118">
        <f>IFERROR(VLOOKUP(A343,Dim_Magaza!$A:$C,3,FALSE()),"")</f>
        <v/>
      </c>
      <c r="D343" s="128" t="inlineStr">
        <is>
          <t>U002</t>
        </is>
      </c>
      <c r="E343" s="118">
        <f>IFERROR(VLOOKUP(D343,Dim_Unvan!$A:$B,2,FALSE()),"")</f>
        <v/>
      </c>
      <c r="F343" s="129" t="n">
        <v>1</v>
      </c>
    </row>
    <row r="344" ht="15" customHeight="1" s="113">
      <c r="A344" s="128" t="inlineStr">
        <is>
          <t>M043</t>
        </is>
      </c>
      <c r="B344" s="118">
        <f>IFERROR(VLOOKUP(A344,Dim_Magaza!$A:$C,2,FALSE()),"")</f>
        <v/>
      </c>
      <c r="C344" s="118">
        <f>IFERROR(VLOOKUP(A344,Dim_Magaza!$A:$C,3,FALSE()),"")</f>
        <v/>
      </c>
      <c r="D344" s="128" t="inlineStr">
        <is>
          <t>U013</t>
        </is>
      </c>
      <c r="E344" s="118">
        <f>IFERROR(VLOOKUP(D344,Dim_Unvan!$A:$B,2,FALSE()),"")</f>
        <v/>
      </c>
      <c r="F344" s="129" t="n">
        <v>1</v>
      </c>
    </row>
    <row r="345" ht="15" customHeight="1" s="113">
      <c r="A345" s="128" t="inlineStr">
        <is>
          <t>M043</t>
        </is>
      </c>
      <c r="B345" s="118">
        <f>IFERROR(VLOOKUP(A345,Dim_Magaza!$A:$C,2,FALSE()),"")</f>
        <v/>
      </c>
      <c r="C345" s="118">
        <f>IFERROR(VLOOKUP(A345,Dim_Magaza!$A:$C,3,FALSE()),"")</f>
        <v/>
      </c>
      <c r="D345" s="128" t="inlineStr">
        <is>
          <t>U015</t>
        </is>
      </c>
      <c r="E345" s="118">
        <f>IFERROR(VLOOKUP(D345,Dim_Unvan!$A:$B,2,FALSE()),"")</f>
        <v/>
      </c>
      <c r="F345" s="129" t="n">
        <v>2</v>
      </c>
    </row>
    <row r="346" ht="15" customHeight="1" s="113">
      <c r="A346" s="128" t="inlineStr">
        <is>
          <t>M043</t>
        </is>
      </c>
      <c r="B346" s="118">
        <f>IFERROR(VLOOKUP(A346,Dim_Magaza!$A:$C,2,FALSE()),"")</f>
        <v/>
      </c>
      <c r="C346" s="118">
        <f>IFERROR(VLOOKUP(A346,Dim_Magaza!$A:$C,3,FALSE()),"")</f>
        <v/>
      </c>
      <c r="D346" s="128" t="inlineStr">
        <is>
          <t>U017</t>
        </is>
      </c>
      <c r="E346" s="118">
        <f>IFERROR(VLOOKUP(D346,Dim_Unvan!$A:$B,2,FALSE()),"")</f>
        <v/>
      </c>
      <c r="F346" s="129" t="n">
        <v>2</v>
      </c>
    </row>
    <row r="347" ht="15" customFormat="1" customHeight="1" s="112">
      <c r="A347" s="128" t="inlineStr">
        <is>
          <t>M043</t>
        </is>
      </c>
      <c r="B347" s="118">
        <f>IFERROR(VLOOKUP(A347,Dim_Magaza!$A:$C,2,FALSE()),"")</f>
        <v/>
      </c>
      <c r="C347" s="118">
        <f>IFERROR(VLOOKUP(A347,Dim_Magaza!$A:$C,3,FALSE()),"")</f>
        <v/>
      </c>
      <c r="D347" s="128" t="inlineStr">
        <is>
          <t>U019</t>
        </is>
      </c>
      <c r="E347" s="118" t="inlineStr">
        <is>
          <t>MANAV YARDIMCISI</t>
        </is>
      </c>
      <c r="F347" s="129" t="n">
        <v>1</v>
      </c>
      <c r="G347" s="130" t="n"/>
    </row>
    <row r="348" ht="15" customHeight="1" s="113">
      <c r="A348" s="128" t="inlineStr">
        <is>
          <t>M043</t>
        </is>
      </c>
      <c r="B348" s="118">
        <f>IFERROR(VLOOKUP(A348,Dim_Magaza!$A:$C,2,FALSE()),"")</f>
        <v/>
      </c>
      <c r="C348" s="118">
        <f>IFERROR(VLOOKUP(A348,Dim_Magaza!$A:$C,3,FALSE()),"")</f>
        <v/>
      </c>
      <c r="D348" s="128" t="inlineStr">
        <is>
          <t>U026</t>
        </is>
      </c>
      <c r="E348" s="118">
        <f>IFERROR(VLOOKUP(D348,Dim_Unvan!$A:$B,2,FALSE()),"")</f>
        <v/>
      </c>
      <c r="F348" s="129" t="n">
        <v>2</v>
      </c>
    </row>
    <row r="349" ht="15" customHeight="1" s="113">
      <c r="A349" s="128" t="inlineStr">
        <is>
          <t>M043</t>
        </is>
      </c>
      <c r="B349" s="118">
        <f>IFERROR(VLOOKUP(A349,Dim_Magaza!$A:$C,2,FALSE()),"")</f>
        <v/>
      </c>
      <c r="C349" s="118">
        <f>IFERROR(VLOOKUP(A349,Dim_Magaza!$A:$C,3,FALSE()),"")</f>
        <v/>
      </c>
      <c r="D349" s="128" t="inlineStr">
        <is>
          <t>U036</t>
        </is>
      </c>
      <c r="E349" s="118">
        <f>IFERROR(VLOOKUP(D349,Dim_Unvan!$A:$B,2,FALSE()),"")</f>
        <v/>
      </c>
      <c r="F349" s="129" t="n">
        <v>1</v>
      </c>
    </row>
    <row r="350" ht="15" customHeight="1" s="113">
      <c r="A350" s="128" t="inlineStr">
        <is>
          <t>M043</t>
        </is>
      </c>
      <c r="B350" s="118">
        <f>IFERROR(VLOOKUP(A350,Dim_Magaza!$A:$C,2,FALSE()),"")</f>
        <v/>
      </c>
      <c r="C350" s="118">
        <f>IFERROR(VLOOKUP(A350,Dim_Magaza!$A:$C,3,FALSE()),"")</f>
        <v/>
      </c>
      <c r="D350" s="128" t="inlineStr">
        <is>
          <t>U038</t>
        </is>
      </c>
      <c r="E350" s="118">
        <f>IFERROR(VLOOKUP(D350,Dim_Unvan!$A:$B,2,FALSE()),"")</f>
        <v/>
      </c>
      <c r="F350" s="129" t="n">
        <v>1</v>
      </c>
    </row>
    <row r="351" ht="15" customHeight="1" s="113">
      <c r="A351" s="128" t="inlineStr">
        <is>
          <t>M043</t>
        </is>
      </c>
      <c r="B351" s="118">
        <f>IFERROR(VLOOKUP(A351,Dim_Magaza!$A:$C,2,FALSE()),"")</f>
        <v/>
      </c>
      <c r="C351" s="118">
        <f>IFERROR(VLOOKUP(A351,Dim_Magaza!$A:$C,3,FALSE()),"")</f>
        <v/>
      </c>
      <c r="D351" s="128" t="inlineStr">
        <is>
          <t>U042</t>
        </is>
      </c>
      <c r="E351" s="118">
        <f>IFERROR(VLOOKUP(D351,Dim_Unvan!$A:$B,2,FALSE()),"")</f>
        <v/>
      </c>
      <c r="F351" s="129" t="n">
        <v>1</v>
      </c>
    </row>
    <row r="352" ht="15" customHeight="1" s="113">
      <c r="A352" s="128" t="inlineStr">
        <is>
          <t>M044</t>
        </is>
      </c>
      <c r="B352" s="118">
        <f>IFERROR(VLOOKUP(A352,Dim_Magaza!$A:$C,2,FALSE()),"")</f>
        <v/>
      </c>
      <c r="C352" s="118">
        <f>IFERROR(VLOOKUP(A352,Dim_Magaza!$A:$C,3,FALSE()),"")</f>
        <v/>
      </c>
      <c r="D352" s="128" t="inlineStr">
        <is>
          <t>U002</t>
        </is>
      </c>
      <c r="E352" s="118">
        <f>IFERROR(VLOOKUP(D352,Dim_Unvan!$A:$B,2,FALSE()),"")</f>
        <v/>
      </c>
      <c r="F352" s="129" t="n">
        <v>1</v>
      </c>
    </row>
    <row r="353" ht="15" customHeight="1" s="113">
      <c r="A353" s="128" t="inlineStr">
        <is>
          <t>M044</t>
        </is>
      </c>
      <c r="B353" s="118">
        <f>IFERROR(VLOOKUP(A353,Dim_Magaza!$A:$C,2,FALSE()),"")</f>
        <v/>
      </c>
      <c r="C353" s="118">
        <f>IFERROR(VLOOKUP(A353,Dim_Magaza!$A:$C,3,FALSE()),"")</f>
        <v/>
      </c>
      <c r="D353" s="128" t="inlineStr">
        <is>
          <t>U013</t>
        </is>
      </c>
      <c r="E353" s="118">
        <f>IFERROR(VLOOKUP(D353,Dim_Unvan!$A:$B,2,FALSE()),"")</f>
        <v/>
      </c>
      <c r="F353" s="129" t="n">
        <v>1</v>
      </c>
    </row>
    <row r="354" ht="15" customHeight="1" s="113">
      <c r="A354" s="128" t="inlineStr">
        <is>
          <t>M044</t>
        </is>
      </c>
      <c r="B354" s="118">
        <f>IFERROR(VLOOKUP(A354,Dim_Magaza!$A:$C,2,FALSE()),"")</f>
        <v/>
      </c>
      <c r="C354" s="118">
        <f>IFERROR(VLOOKUP(A354,Dim_Magaza!$A:$C,3,FALSE()),"")</f>
        <v/>
      </c>
      <c r="D354" s="128" t="inlineStr">
        <is>
          <t>U015</t>
        </is>
      </c>
      <c r="E354" s="118">
        <f>IFERROR(VLOOKUP(D354,Dim_Unvan!$A:$B,2,FALSE()),"")</f>
        <v/>
      </c>
      <c r="F354" s="129" t="n">
        <v>3</v>
      </c>
    </row>
    <row r="355" ht="15" customHeight="1" s="113">
      <c r="A355" s="128" t="inlineStr">
        <is>
          <t>M044</t>
        </is>
      </c>
      <c r="B355" s="118">
        <f>IFERROR(VLOOKUP(A355,Dim_Magaza!$A:$C,2,FALSE()),"")</f>
        <v/>
      </c>
      <c r="C355" s="118">
        <f>IFERROR(VLOOKUP(A355,Dim_Magaza!$A:$C,3,FALSE()),"")</f>
        <v/>
      </c>
      <c r="D355" s="128" t="inlineStr">
        <is>
          <t>U017</t>
        </is>
      </c>
      <c r="E355" s="118">
        <f>IFERROR(VLOOKUP(D355,Dim_Unvan!$A:$B,2,FALSE()),"")</f>
        <v/>
      </c>
      <c r="F355" s="129" t="n">
        <v>2</v>
      </c>
    </row>
    <row r="356" ht="15" customHeight="1" s="113">
      <c r="A356" s="128" t="inlineStr">
        <is>
          <t>M044</t>
        </is>
      </c>
      <c r="B356" s="118">
        <f>IFERROR(VLOOKUP(A356,Dim_Magaza!$A:$C,2,FALSE()),"")</f>
        <v/>
      </c>
      <c r="C356" s="118">
        <f>IFERROR(VLOOKUP(A356,Dim_Magaza!$A:$C,3,FALSE()),"")</f>
        <v/>
      </c>
      <c r="D356" s="128" t="inlineStr">
        <is>
          <t>U026</t>
        </is>
      </c>
      <c r="E356" s="118">
        <f>IFERROR(VLOOKUP(D356,Dim_Unvan!$A:$B,2,FALSE()),"")</f>
        <v/>
      </c>
      <c r="F356" s="129" t="n">
        <v>3</v>
      </c>
    </row>
    <row r="357" ht="15" customHeight="1" s="113">
      <c r="A357" s="128" t="inlineStr">
        <is>
          <t>M044</t>
        </is>
      </c>
      <c r="B357" s="118">
        <f>IFERROR(VLOOKUP(A357,Dim_Magaza!$A:$C,2,FALSE()),"")</f>
        <v/>
      </c>
      <c r="C357" s="118">
        <f>IFERROR(VLOOKUP(A357,Dim_Magaza!$A:$C,3,FALSE()),"")</f>
        <v/>
      </c>
      <c r="D357" s="128" t="inlineStr">
        <is>
          <t>U036</t>
        </is>
      </c>
      <c r="E357" s="118">
        <f>IFERROR(VLOOKUP(D357,Dim_Unvan!$A:$B,2,FALSE()),"")</f>
        <v/>
      </c>
      <c r="F357" s="129" t="n">
        <v>1</v>
      </c>
    </row>
    <row r="358" ht="15" customHeight="1" s="113">
      <c r="A358" s="128" t="inlineStr">
        <is>
          <t>M044</t>
        </is>
      </c>
      <c r="B358" s="118">
        <f>IFERROR(VLOOKUP(A358,Dim_Magaza!$A:$C,2,FALSE()),"")</f>
        <v/>
      </c>
      <c r="C358" s="118">
        <f>IFERROR(VLOOKUP(A358,Dim_Magaza!$A:$C,3,FALSE()),"")</f>
        <v/>
      </c>
      <c r="D358" s="128" t="inlineStr">
        <is>
          <t>U038</t>
        </is>
      </c>
      <c r="E358" s="118">
        <f>IFERROR(VLOOKUP(D358,Dim_Unvan!$A:$B,2,FALSE()),"")</f>
        <v/>
      </c>
      <c r="F358" s="129" t="n">
        <v>1</v>
      </c>
    </row>
    <row r="359" ht="15" customHeight="1" s="113">
      <c r="A359" s="128" t="inlineStr">
        <is>
          <t>M044</t>
        </is>
      </c>
      <c r="B359" s="118">
        <f>IFERROR(VLOOKUP(A359,Dim_Magaza!$A:$C,2,FALSE()),"")</f>
        <v/>
      </c>
      <c r="C359" s="118">
        <f>IFERROR(VLOOKUP(A359,Dim_Magaza!$A:$C,3,FALSE()),"")</f>
        <v/>
      </c>
      <c r="D359" s="128" t="inlineStr">
        <is>
          <t>U042</t>
        </is>
      </c>
      <c r="E359" s="118">
        <f>IFERROR(VLOOKUP(D359,Dim_Unvan!$A:$B,2,FALSE()),"")</f>
        <v/>
      </c>
      <c r="F359" s="129" t="n">
        <v>1</v>
      </c>
    </row>
    <row r="360" ht="15" customHeight="1" s="113">
      <c r="A360" s="128" t="inlineStr">
        <is>
          <t>M044</t>
        </is>
      </c>
      <c r="B360" s="118">
        <f>IFERROR(VLOOKUP(A360,Dim_Magaza!$A:$C,2,FALSE()),"")</f>
        <v/>
      </c>
      <c r="C360" s="118">
        <f>IFERROR(VLOOKUP(A360,Dim_Magaza!$A:$C,3,FALSE()),"")</f>
        <v/>
      </c>
      <c r="D360" s="128" t="inlineStr">
        <is>
          <t>U043</t>
        </is>
      </c>
      <c r="E360" s="118">
        <f>IFERROR(VLOOKUP(D360,Dim_Unvan!$A:$B,2,FALSE()),"")</f>
        <v/>
      </c>
      <c r="F360" s="129" t="n">
        <v>1</v>
      </c>
    </row>
    <row r="361" ht="15" customFormat="1" customHeight="1" s="112">
      <c r="A361" s="128" t="inlineStr">
        <is>
          <t>M044</t>
        </is>
      </c>
      <c r="B361" s="118">
        <f>IFERROR(VLOOKUP(A361,Dim_Magaza!$A:$C,2,FALSE()),"")</f>
        <v/>
      </c>
      <c r="C361" s="118">
        <f>IFERROR(VLOOKUP(A361,Dim_Magaza!$A:$C,3,FALSE()),"")</f>
        <v/>
      </c>
      <c r="D361" s="128" t="inlineStr">
        <is>
          <t>U059</t>
        </is>
      </c>
      <c r="E361" s="118" t="inlineStr">
        <is>
          <t>PART TİME</t>
        </is>
      </c>
      <c r="F361" s="129" t="n">
        <v>1</v>
      </c>
      <c r="G361" s="130" t="n"/>
    </row>
    <row r="362" ht="15" customHeight="1" s="113">
      <c r="A362" s="128" t="inlineStr">
        <is>
          <t>M046</t>
        </is>
      </c>
      <c r="B362" s="118">
        <f>IFERROR(VLOOKUP(A362,Dim_Magaza!$A:$C,2,FALSE()),"")</f>
        <v/>
      </c>
      <c r="C362" s="118">
        <f>IFERROR(VLOOKUP(A362,Dim_Magaza!$A:$C,3,FALSE()),"")</f>
        <v/>
      </c>
      <c r="D362" s="128" t="inlineStr">
        <is>
          <t>U002</t>
        </is>
      </c>
      <c r="E362" s="118">
        <f>IFERROR(VLOOKUP(D362,Dim_Unvan!$A:$B,2,FALSE()),"")</f>
        <v/>
      </c>
      <c r="F362" s="129" t="n">
        <v>1</v>
      </c>
    </row>
    <row r="363" ht="15" customHeight="1" s="113">
      <c r="A363" s="128" t="inlineStr">
        <is>
          <t>M046</t>
        </is>
      </c>
      <c r="B363" s="118">
        <f>IFERROR(VLOOKUP(A363,Dim_Magaza!$A:$C,2,FALSE()),"")</f>
        <v/>
      </c>
      <c r="C363" s="118">
        <f>IFERROR(VLOOKUP(A363,Dim_Magaza!$A:$C,3,FALSE()),"")</f>
        <v/>
      </c>
      <c r="D363" s="128" t="inlineStr">
        <is>
          <t>U013</t>
        </is>
      </c>
      <c r="E363" s="118">
        <f>IFERROR(VLOOKUP(D363,Dim_Unvan!$A:$B,2,FALSE()),"")</f>
        <v/>
      </c>
      <c r="F363" s="129" t="n">
        <v>1</v>
      </c>
    </row>
    <row r="364" ht="15" customHeight="1" s="113">
      <c r="A364" s="128" t="inlineStr">
        <is>
          <t>M046</t>
        </is>
      </c>
      <c r="B364" s="118">
        <f>IFERROR(VLOOKUP(A364,Dim_Magaza!$A:$C,2,FALSE()),"")</f>
        <v/>
      </c>
      <c r="C364" s="118">
        <f>IFERROR(VLOOKUP(A364,Dim_Magaza!$A:$C,3,FALSE()),"")</f>
        <v/>
      </c>
      <c r="D364" s="128" t="inlineStr">
        <is>
          <t>U015</t>
        </is>
      </c>
      <c r="E364" s="118">
        <f>IFERROR(VLOOKUP(D364,Dim_Unvan!$A:$B,2,FALSE()),"")</f>
        <v/>
      </c>
      <c r="F364" s="129" t="n">
        <v>2</v>
      </c>
    </row>
    <row r="365" ht="15" customHeight="1" s="113">
      <c r="A365" s="128" t="inlineStr">
        <is>
          <t>M046</t>
        </is>
      </c>
      <c r="B365" s="118">
        <f>IFERROR(VLOOKUP(A365,Dim_Magaza!$A:$C,2,FALSE()),"")</f>
        <v/>
      </c>
      <c r="C365" s="118">
        <f>IFERROR(VLOOKUP(A365,Dim_Magaza!$A:$C,3,FALSE()),"")</f>
        <v/>
      </c>
      <c r="D365" s="128" t="inlineStr">
        <is>
          <t>U017</t>
        </is>
      </c>
      <c r="E365" s="118">
        <f>IFERROR(VLOOKUP(D365,Dim_Unvan!$A:$B,2,FALSE()),"")</f>
        <v/>
      </c>
      <c r="F365" s="129" t="n">
        <v>2</v>
      </c>
    </row>
    <row r="366" ht="15" customHeight="1" s="113">
      <c r="A366" s="128" t="inlineStr">
        <is>
          <t>M046</t>
        </is>
      </c>
      <c r="B366" s="118">
        <f>IFERROR(VLOOKUP(A366,Dim_Magaza!$A:$C,2,FALSE()),"")</f>
        <v/>
      </c>
      <c r="C366" s="118">
        <f>IFERROR(VLOOKUP(A366,Dim_Magaza!$A:$C,3,FALSE()),"")</f>
        <v/>
      </c>
      <c r="D366" s="128" t="inlineStr">
        <is>
          <t>U026</t>
        </is>
      </c>
      <c r="E366" s="118">
        <f>IFERROR(VLOOKUP(D366,Dim_Unvan!$A:$B,2,FALSE()),"")</f>
        <v/>
      </c>
      <c r="F366" s="129" t="n">
        <v>2</v>
      </c>
    </row>
    <row r="367" ht="15" customHeight="1" s="113">
      <c r="A367" s="128" t="inlineStr">
        <is>
          <t>M046</t>
        </is>
      </c>
      <c r="B367" s="118">
        <f>IFERROR(VLOOKUP(A367,Dim_Magaza!$A:$C,2,FALSE()),"")</f>
        <v/>
      </c>
      <c r="C367" s="118">
        <f>IFERROR(VLOOKUP(A367,Dim_Magaza!$A:$C,3,FALSE()),"")</f>
        <v/>
      </c>
      <c r="D367" s="128" t="inlineStr">
        <is>
          <t>U036</t>
        </is>
      </c>
      <c r="E367" s="118">
        <f>IFERROR(VLOOKUP(D367,Dim_Unvan!$A:$B,2,FALSE()),"")</f>
        <v/>
      </c>
      <c r="F367" s="129" t="n">
        <v>1</v>
      </c>
    </row>
    <row r="368" ht="15" customHeight="1" s="113">
      <c r="A368" s="128" t="inlineStr">
        <is>
          <t>M046</t>
        </is>
      </c>
      <c r="B368" s="118">
        <f>IFERROR(VLOOKUP(A368,Dim_Magaza!$A:$C,2,FALSE()),"")</f>
        <v/>
      </c>
      <c r="C368" s="118">
        <f>IFERROR(VLOOKUP(A368,Dim_Magaza!$A:$C,3,FALSE()),"")</f>
        <v/>
      </c>
      <c r="D368" s="128" t="inlineStr">
        <is>
          <t>U038</t>
        </is>
      </c>
      <c r="E368" s="118">
        <f>IFERROR(VLOOKUP(D368,Dim_Unvan!$A:$B,2,FALSE()),"")</f>
        <v/>
      </c>
      <c r="F368" s="129" t="n">
        <v>1</v>
      </c>
    </row>
    <row r="369" ht="15" customHeight="1" s="113">
      <c r="A369" s="128" t="inlineStr">
        <is>
          <t>M046</t>
        </is>
      </c>
      <c r="B369" s="118">
        <f>IFERROR(VLOOKUP(A369,Dim_Magaza!$A:$C,2,FALSE()),"")</f>
        <v/>
      </c>
      <c r="C369" s="118">
        <f>IFERROR(VLOOKUP(A369,Dim_Magaza!$A:$C,3,FALSE()),"")</f>
        <v/>
      </c>
      <c r="D369" s="128" t="inlineStr">
        <is>
          <t>U042</t>
        </is>
      </c>
      <c r="E369" s="118">
        <f>IFERROR(VLOOKUP(D369,Dim_Unvan!$A:$B,2,FALSE()),"")</f>
        <v/>
      </c>
      <c r="F369" s="129" t="n">
        <v>1</v>
      </c>
    </row>
    <row r="370" ht="15" customHeight="1" s="113">
      <c r="A370" s="128" t="inlineStr">
        <is>
          <t>M048</t>
        </is>
      </c>
      <c r="B370" s="118">
        <f>IFERROR(VLOOKUP(A370,Dim_Magaza!$A:$C,2,FALSE()),"")</f>
        <v/>
      </c>
      <c r="C370" s="118">
        <f>IFERROR(VLOOKUP(A370,Dim_Magaza!$A:$C,3,FALSE()),"")</f>
        <v/>
      </c>
      <c r="D370" s="128" t="inlineStr">
        <is>
          <t>U002</t>
        </is>
      </c>
      <c r="E370" s="118">
        <f>IFERROR(VLOOKUP(D370,Dim_Unvan!$A:$B,2,FALSE()),"")</f>
        <v/>
      </c>
      <c r="F370" s="129" t="n">
        <v>1</v>
      </c>
    </row>
    <row r="371" ht="15" customHeight="1" s="113">
      <c r="A371" s="128" t="inlineStr">
        <is>
          <t>M048</t>
        </is>
      </c>
      <c r="B371" s="118">
        <f>IFERROR(VLOOKUP(A371,Dim_Magaza!$A:$C,2,FALSE()),"")</f>
        <v/>
      </c>
      <c r="C371" s="118">
        <f>IFERROR(VLOOKUP(A371,Dim_Magaza!$A:$C,3,FALSE()),"")</f>
        <v/>
      </c>
      <c r="D371" s="128" t="inlineStr">
        <is>
          <t>U013</t>
        </is>
      </c>
      <c r="E371" s="118">
        <f>IFERROR(VLOOKUP(D371,Dim_Unvan!$A:$B,2,FALSE()),"")</f>
        <v/>
      </c>
      <c r="F371" s="129" t="n">
        <v>1</v>
      </c>
    </row>
    <row r="372" ht="15" customHeight="1" s="113">
      <c r="A372" s="128" t="inlineStr">
        <is>
          <t>M048</t>
        </is>
      </c>
      <c r="B372" s="118">
        <f>IFERROR(VLOOKUP(A372,Dim_Magaza!$A:$C,2,FALSE()),"")</f>
        <v/>
      </c>
      <c r="C372" s="118">
        <f>IFERROR(VLOOKUP(A372,Dim_Magaza!$A:$C,3,FALSE()),"")</f>
        <v/>
      </c>
      <c r="D372" s="128" t="inlineStr">
        <is>
          <t>U015</t>
        </is>
      </c>
      <c r="E372" s="118">
        <f>IFERROR(VLOOKUP(D372,Dim_Unvan!$A:$B,2,FALSE()),"")</f>
        <v/>
      </c>
      <c r="F372" s="129" t="n">
        <v>3</v>
      </c>
    </row>
    <row r="373" ht="15" customHeight="1" s="113">
      <c r="A373" s="128" t="inlineStr">
        <is>
          <t>M048</t>
        </is>
      </c>
      <c r="B373" s="118">
        <f>IFERROR(VLOOKUP(A373,Dim_Magaza!$A:$C,2,FALSE()),"")</f>
        <v/>
      </c>
      <c r="C373" s="118">
        <f>IFERROR(VLOOKUP(A373,Dim_Magaza!$A:$C,3,FALSE()),"")</f>
        <v/>
      </c>
      <c r="D373" s="128" t="inlineStr">
        <is>
          <t>U017</t>
        </is>
      </c>
      <c r="E373" s="118">
        <f>IFERROR(VLOOKUP(D373,Dim_Unvan!$A:$B,2,FALSE()),"")</f>
        <v/>
      </c>
      <c r="F373" s="129" t="n">
        <v>2</v>
      </c>
    </row>
    <row r="374" ht="15" customHeight="1" s="113">
      <c r="A374" s="128" t="inlineStr">
        <is>
          <t>M048</t>
        </is>
      </c>
      <c r="B374" s="118">
        <f>IFERROR(VLOOKUP(A374,Dim_Magaza!$A:$C,2,FALSE()),"")</f>
        <v/>
      </c>
      <c r="C374" s="118">
        <f>IFERROR(VLOOKUP(A374,Dim_Magaza!$A:$C,3,FALSE()),"")</f>
        <v/>
      </c>
      <c r="D374" s="128" t="inlineStr">
        <is>
          <t>U023</t>
        </is>
      </c>
      <c r="E374" s="118">
        <f>IFERROR(VLOOKUP(D374,Dim_Unvan!$A:$B,2,FALSE()),"")</f>
        <v/>
      </c>
      <c r="F374" s="129" t="n">
        <v>1</v>
      </c>
    </row>
    <row r="375" ht="15" customHeight="1" s="113">
      <c r="A375" s="128" t="inlineStr">
        <is>
          <t>M048</t>
        </is>
      </c>
      <c r="B375" s="118">
        <f>IFERROR(VLOOKUP(A375,Dim_Magaza!$A:$C,2,FALSE()),"")</f>
        <v/>
      </c>
      <c r="C375" s="118">
        <f>IFERROR(VLOOKUP(A375,Dim_Magaza!$A:$C,3,FALSE()),"")</f>
        <v/>
      </c>
      <c r="D375" s="128" t="inlineStr">
        <is>
          <t>U024</t>
        </is>
      </c>
      <c r="E375" s="118">
        <f>IFERROR(VLOOKUP(D375,Dim_Unvan!$A:$B,2,FALSE()),"")</f>
        <v/>
      </c>
      <c r="F375" s="129" t="n">
        <v>1</v>
      </c>
    </row>
    <row r="376" ht="15" customHeight="1" s="113">
      <c r="A376" s="128" t="inlineStr">
        <is>
          <t>M048</t>
        </is>
      </c>
      <c r="B376" s="118">
        <f>IFERROR(VLOOKUP(A376,Dim_Magaza!$A:$C,2,FALSE()),"")</f>
        <v/>
      </c>
      <c r="C376" s="118">
        <f>IFERROR(VLOOKUP(A376,Dim_Magaza!$A:$C,3,FALSE()),"")</f>
        <v/>
      </c>
      <c r="D376" s="128" t="inlineStr">
        <is>
          <t>U026</t>
        </is>
      </c>
      <c r="E376" s="118">
        <f>IFERROR(VLOOKUP(D376,Dim_Unvan!$A:$B,2,FALSE()),"")</f>
        <v/>
      </c>
      <c r="F376" s="129" t="n">
        <v>2</v>
      </c>
    </row>
    <row r="377" ht="15" customHeight="1" s="113">
      <c r="A377" s="128" t="inlineStr">
        <is>
          <t>M048</t>
        </is>
      </c>
      <c r="B377" s="118">
        <f>IFERROR(VLOOKUP(A377,Dim_Magaza!$A:$C,2,FALSE()),"")</f>
        <v/>
      </c>
      <c r="C377" s="118">
        <f>IFERROR(VLOOKUP(A377,Dim_Magaza!$A:$C,3,FALSE()),"")</f>
        <v/>
      </c>
      <c r="D377" s="128" t="inlineStr">
        <is>
          <t>U036</t>
        </is>
      </c>
      <c r="E377" s="118">
        <f>IFERROR(VLOOKUP(D377,Dim_Unvan!$A:$B,2,FALSE()),"")</f>
        <v/>
      </c>
      <c r="F377" s="129" t="n">
        <v>1</v>
      </c>
    </row>
    <row r="378" ht="15" customHeight="1" s="113">
      <c r="A378" s="128" t="inlineStr">
        <is>
          <t>M048</t>
        </is>
      </c>
      <c r="B378" s="118">
        <f>IFERROR(VLOOKUP(A378,Dim_Magaza!$A:$C,2,FALSE()),"")</f>
        <v/>
      </c>
      <c r="C378" s="118">
        <f>IFERROR(VLOOKUP(A378,Dim_Magaza!$A:$C,3,FALSE()),"")</f>
        <v/>
      </c>
      <c r="D378" s="128" t="inlineStr">
        <is>
          <t>U038</t>
        </is>
      </c>
      <c r="E378" s="118">
        <f>IFERROR(VLOOKUP(D378,Dim_Unvan!$A:$B,2,FALSE()),"")</f>
        <v/>
      </c>
      <c r="F378" s="129" t="n">
        <v>1</v>
      </c>
    </row>
    <row r="379" ht="15" customHeight="1" s="113">
      <c r="A379" s="128" t="inlineStr">
        <is>
          <t>M048</t>
        </is>
      </c>
      <c r="B379" s="118">
        <f>IFERROR(VLOOKUP(A379,Dim_Magaza!$A:$C,2,FALSE()),"")</f>
        <v/>
      </c>
      <c r="C379" s="118">
        <f>IFERROR(VLOOKUP(A379,Dim_Magaza!$A:$C,3,FALSE()),"")</f>
        <v/>
      </c>
      <c r="D379" s="128" t="inlineStr">
        <is>
          <t>U042</t>
        </is>
      </c>
      <c r="E379" s="118">
        <f>IFERROR(VLOOKUP(D379,Dim_Unvan!$A:$B,2,FALSE()),"")</f>
        <v/>
      </c>
      <c r="F379" s="129" t="n">
        <v>1</v>
      </c>
    </row>
    <row r="380" ht="15" customHeight="1" s="113">
      <c r="A380" s="128" t="inlineStr">
        <is>
          <t>M049</t>
        </is>
      </c>
      <c r="B380" s="118">
        <f>IFERROR(VLOOKUP(A380,Dim_Magaza!$A:$C,2,FALSE()),"")</f>
        <v/>
      </c>
      <c r="C380" s="118">
        <f>IFERROR(VLOOKUP(A380,Dim_Magaza!$A:$C,3,FALSE()),"")</f>
        <v/>
      </c>
      <c r="D380" s="128" t="inlineStr">
        <is>
          <t>U013</t>
        </is>
      </c>
      <c r="E380" s="118">
        <f>IFERROR(VLOOKUP(D380,Dim_Unvan!$A:$B,2,FALSE()),"")</f>
        <v/>
      </c>
      <c r="F380" s="129" t="n">
        <v>1</v>
      </c>
    </row>
    <row r="381" ht="15" customHeight="1" s="113">
      <c r="A381" s="128" t="inlineStr">
        <is>
          <t>M049</t>
        </is>
      </c>
      <c r="B381" s="118">
        <f>IFERROR(VLOOKUP(A381,Dim_Magaza!$A:$C,2,FALSE()),"")</f>
        <v/>
      </c>
      <c r="C381" s="118">
        <f>IFERROR(VLOOKUP(A381,Dim_Magaza!$A:$C,3,FALSE()),"")</f>
        <v/>
      </c>
      <c r="D381" s="128" t="inlineStr">
        <is>
          <t>U015</t>
        </is>
      </c>
      <c r="E381" s="118">
        <f>IFERROR(VLOOKUP(D381,Dim_Unvan!$A:$B,2,FALSE()),"")</f>
        <v/>
      </c>
      <c r="F381" s="129" t="n">
        <v>2</v>
      </c>
    </row>
    <row r="382" ht="25.5" customHeight="1" s="113">
      <c r="A382" s="128" t="inlineStr">
        <is>
          <t>M049</t>
        </is>
      </c>
      <c r="B382" s="118">
        <f>IFERROR(VLOOKUP(A382,Dim_Magaza!$A:$C,2,FALSE()),"")</f>
        <v/>
      </c>
      <c r="C382" s="118">
        <f>IFERROR(VLOOKUP(A382,Dim_Magaza!$A:$C,3,FALSE()),"")</f>
        <v/>
      </c>
      <c r="D382" s="128" t="inlineStr">
        <is>
          <t>U017</t>
        </is>
      </c>
      <c r="E382" s="118">
        <f>IFERROR(VLOOKUP(D382,Dim_Unvan!$A:$B,2,FALSE()),"")</f>
        <v/>
      </c>
      <c r="F382" s="129" t="n">
        <v>2</v>
      </c>
    </row>
    <row r="383" ht="25.5" customHeight="1" s="113">
      <c r="A383" s="128" t="inlineStr">
        <is>
          <t>M049</t>
        </is>
      </c>
      <c r="B383" s="118">
        <f>IFERROR(VLOOKUP(A383,Dim_Magaza!$A:$C,2,FALSE()),"")</f>
        <v/>
      </c>
      <c r="C383" s="118">
        <f>IFERROR(VLOOKUP(A383,Dim_Magaza!$A:$C,3,FALSE()),"")</f>
        <v/>
      </c>
      <c r="D383" s="128" t="inlineStr">
        <is>
          <t>U026</t>
        </is>
      </c>
      <c r="E383" s="118">
        <f>IFERROR(VLOOKUP(D383,Dim_Unvan!$A:$B,2,FALSE()),"")</f>
        <v/>
      </c>
      <c r="F383" s="129" t="n">
        <v>2</v>
      </c>
    </row>
    <row r="384" ht="25.5" customHeight="1" s="113">
      <c r="A384" s="128" t="inlineStr">
        <is>
          <t>M049</t>
        </is>
      </c>
      <c r="B384" s="118">
        <f>IFERROR(VLOOKUP(A384,Dim_Magaza!$A:$C,2,FALSE()),"")</f>
        <v/>
      </c>
      <c r="C384" s="118">
        <f>IFERROR(VLOOKUP(A384,Dim_Magaza!$A:$C,3,FALSE()),"")</f>
        <v/>
      </c>
      <c r="D384" s="128" t="inlineStr">
        <is>
          <t>U036</t>
        </is>
      </c>
      <c r="E384" s="118">
        <f>IFERROR(VLOOKUP(D384,Dim_Unvan!$A:$B,2,FALSE()),"")</f>
        <v/>
      </c>
      <c r="F384" s="129" t="n">
        <v>1</v>
      </c>
    </row>
    <row r="385" ht="25.5" customHeight="1" s="113">
      <c r="A385" s="128" t="inlineStr">
        <is>
          <t>M049</t>
        </is>
      </c>
      <c r="B385" s="118">
        <f>IFERROR(VLOOKUP(A385,Dim_Magaza!$A:$C,2,FALSE()),"")</f>
        <v/>
      </c>
      <c r="C385" s="118">
        <f>IFERROR(VLOOKUP(A385,Dim_Magaza!$A:$C,3,FALSE()),"")</f>
        <v/>
      </c>
      <c r="D385" s="128" t="inlineStr">
        <is>
          <t>U038</t>
        </is>
      </c>
      <c r="E385" s="118">
        <f>IFERROR(VLOOKUP(D385,Dim_Unvan!$A:$B,2,FALSE()),"")</f>
        <v/>
      </c>
      <c r="F385" s="129" t="n">
        <v>1</v>
      </c>
    </row>
    <row r="386" ht="25.5" customHeight="1" s="113">
      <c r="A386" s="128" t="inlineStr">
        <is>
          <t>M049</t>
        </is>
      </c>
      <c r="B386" s="118">
        <f>IFERROR(VLOOKUP(A386,Dim_Magaza!$A:$C,2,FALSE()),"")</f>
        <v/>
      </c>
      <c r="C386" s="118">
        <f>IFERROR(VLOOKUP(A386,Dim_Magaza!$A:$C,3,FALSE()),"")</f>
        <v/>
      </c>
      <c r="D386" s="128" t="inlineStr">
        <is>
          <t>U042</t>
        </is>
      </c>
      <c r="E386" s="118">
        <f>IFERROR(VLOOKUP(D386,Dim_Unvan!$A:$B,2,FALSE()),"")</f>
        <v/>
      </c>
      <c r="F386" s="129" t="n">
        <v>1</v>
      </c>
    </row>
    <row r="387" ht="25.5" customHeight="1" s="113">
      <c r="A387" s="128" t="inlineStr">
        <is>
          <t>M050</t>
        </is>
      </c>
      <c r="B387" s="118">
        <f>IFERROR(VLOOKUP(A387,Dim_Magaza!$A:$C,2,FALSE()),"")</f>
        <v/>
      </c>
      <c r="C387" s="118">
        <f>IFERROR(VLOOKUP(A387,Dim_Magaza!$A:$C,3,FALSE()),"")</f>
        <v/>
      </c>
      <c r="D387" s="128" t="inlineStr">
        <is>
          <t>U002</t>
        </is>
      </c>
      <c r="E387" s="118">
        <f>IFERROR(VLOOKUP(D387,Dim_Unvan!$A:$B,2,FALSE()),"")</f>
        <v/>
      </c>
      <c r="F387" s="129" t="n">
        <v>1</v>
      </c>
    </row>
    <row r="388" ht="25.5" customHeight="1" s="113">
      <c r="A388" s="128" t="inlineStr">
        <is>
          <t>M050</t>
        </is>
      </c>
      <c r="B388" s="118">
        <f>IFERROR(VLOOKUP(A388,Dim_Magaza!$A:$C,2,FALSE()),"")</f>
        <v/>
      </c>
      <c r="C388" s="118">
        <f>IFERROR(VLOOKUP(A388,Dim_Magaza!$A:$C,3,FALSE()),"")</f>
        <v/>
      </c>
      <c r="D388" s="128" t="inlineStr">
        <is>
          <t>U013</t>
        </is>
      </c>
      <c r="E388" s="118">
        <f>IFERROR(VLOOKUP(D388,Dim_Unvan!$A:$B,2,FALSE()),"")</f>
        <v/>
      </c>
      <c r="F388" s="129" t="n">
        <v>1</v>
      </c>
    </row>
    <row r="389" ht="15" customHeight="1" s="113">
      <c r="A389" s="128" t="inlineStr">
        <is>
          <t>M050</t>
        </is>
      </c>
      <c r="B389" s="118">
        <f>IFERROR(VLOOKUP(A389,Dim_Magaza!$A:$C,2,FALSE()),"")</f>
        <v/>
      </c>
      <c r="C389" s="118">
        <f>IFERROR(VLOOKUP(A389,Dim_Magaza!$A:$C,3,FALSE()),"")</f>
        <v/>
      </c>
      <c r="D389" s="128" t="inlineStr">
        <is>
          <t>U014</t>
        </is>
      </c>
      <c r="E389" s="118">
        <f>IFERROR(VLOOKUP(D389,Dim_Unvan!$A:$B,2,FALSE()),"")</f>
        <v/>
      </c>
      <c r="F389" s="129" t="n">
        <v>1</v>
      </c>
    </row>
    <row r="390" ht="15" customHeight="1" s="113">
      <c r="A390" s="128" t="inlineStr">
        <is>
          <t>M050</t>
        </is>
      </c>
      <c r="B390" s="118">
        <f>IFERROR(VLOOKUP(A390,Dim_Magaza!$A:$C,2,FALSE()),"")</f>
        <v/>
      </c>
      <c r="C390" s="118">
        <f>IFERROR(VLOOKUP(A390,Dim_Magaza!$A:$C,3,FALSE()),"")</f>
        <v/>
      </c>
      <c r="D390" s="128" t="inlineStr">
        <is>
          <t>U015</t>
        </is>
      </c>
      <c r="E390" s="118">
        <f>IFERROR(VLOOKUP(D390,Dim_Unvan!$A:$B,2,FALSE()),"")</f>
        <v/>
      </c>
      <c r="F390" s="129" t="n">
        <v>6</v>
      </c>
    </row>
    <row r="391" ht="15" customHeight="1" s="113">
      <c r="A391" s="128" t="inlineStr">
        <is>
          <t>M050</t>
        </is>
      </c>
      <c r="B391" s="118">
        <f>IFERROR(VLOOKUP(A391,Dim_Magaza!$A:$C,2,FALSE()),"")</f>
        <v/>
      </c>
      <c r="C391" s="118">
        <f>IFERROR(VLOOKUP(A391,Dim_Magaza!$A:$C,3,FALSE()),"")</f>
        <v/>
      </c>
      <c r="D391" s="128" t="inlineStr">
        <is>
          <t>U017</t>
        </is>
      </c>
      <c r="E391" s="118">
        <f>IFERROR(VLOOKUP(D391,Dim_Unvan!$A:$B,2,FALSE()),"")</f>
        <v/>
      </c>
      <c r="F391" s="129" t="n">
        <v>3</v>
      </c>
    </row>
    <row r="392" ht="15" customHeight="1" s="113">
      <c r="A392" s="128" t="inlineStr">
        <is>
          <t>M050</t>
        </is>
      </c>
      <c r="B392" s="118">
        <f>IFERROR(VLOOKUP(A392,Dim_Magaza!$A:$C,2,FALSE()),"")</f>
        <v/>
      </c>
      <c r="C392" s="118">
        <f>IFERROR(VLOOKUP(A392,Dim_Magaza!$A:$C,3,FALSE()),"")</f>
        <v/>
      </c>
      <c r="D392" s="128" t="inlineStr">
        <is>
          <t>U019</t>
        </is>
      </c>
      <c r="E392" s="118">
        <f>IFERROR(VLOOKUP(D392,Dim_Unvan!$A:$B,2,FALSE()),"")</f>
        <v/>
      </c>
      <c r="F392" s="129" t="n">
        <v>1</v>
      </c>
    </row>
    <row r="393" ht="15" customHeight="1" s="113">
      <c r="A393" s="128" t="inlineStr">
        <is>
          <t>M050</t>
        </is>
      </c>
      <c r="B393" s="118">
        <f>IFERROR(VLOOKUP(A393,Dim_Magaza!$A:$C,2,FALSE()),"")</f>
        <v/>
      </c>
      <c r="C393" s="118">
        <f>IFERROR(VLOOKUP(A393,Dim_Magaza!$A:$C,3,FALSE()),"")</f>
        <v/>
      </c>
      <c r="D393" s="128" t="inlineStr">
        <is>
          <t>U026</t>
        </is>
      </c>
      <c r="E393" s="118">
        <f>IFERROR(VLOOKUP(D393,Dim_Unvan!$A:$B,2,FALSE()),"")</f>
        <v/>
      </c>
      <c r="F393" s="129" t="n">
        <v>4</v>
      </c>
    </row>
    <row r="394" ht="15" customHeight="1" s="113">
      <c r="A394" s="128" t="inlineStr">
        <is>
          <t>M050</t>
        </is>
      </c>
      <c r="B394" s="118">
        <f>IFERROR(VLOOKUP(A394,Dim_Magaza!$A:$C,2,FALSE()),"")</f>
        <v/>
      </c>
      <c r="C394" s="118">
        <f>IFERROR(VLOOKUP(A394,Dim_Magaza!$A:$C,3,FALSE()),"")</f>
        <v/>
      </c>
      <c r="D394" s="128" t="inlineStr">
        <is>
          <t>U034</t>
        </is>
      </c>
      <c r="E394" s="118">
        <f>IFERROR(VLOOKUP(D394,Dim_Unvan!$A:$B,2,FALSE()),"")</f>
        <v/>
      </c>
      <c r="F394" s="129" t="n">
        <v>1</v>
      </c>
    </row>
    <row r="395" ht="15" customHeight="1" s="113">
      <c r="A395" s="128" t="inlineStr">
        <is>
          <t>M050</t>
        </is>
      </c>
      <c r="B395" s="118">
        <f>IFERROR(VLOOKUP(A395,Dim_Magaza!$A:$C,2,FALSE()),"")</f>
        <v/>
      </c>
      <c r="C395" s="118">
        <f>IFERROR(VLOOKUP(A395,Dim_Magaza!$A:$C,3,FALSE()),"")</f>
        <v/>
      </c>
      <c r="D395" s="128" t="inlineStr">
        <is>
          <t>U036</t>
        </is>
      </c>
      <c r="E395" s="118">
        <f>IFERROR(VLOOKUP(D395,Dim_Unvan!$A:$B,2,FALSE()),"")</f>
        <v/>
      </c>
      <c r="F395" s="129" t="n">
        <v>1</v>
      </c>
    </row>
    <row r="396" ht="15" customHeight="1" s="113">
      <c r="A396" s="128" t="inlineStr">
        <is>
          <t>M050</t>
        </is>
      </c>
      <c r="B396" s="118">
        <f>IFERROR(VLOOKUP(A396,Dim_Magaza!$A:$C,2,FALSE()),"")</f>
        <v/>
      </c>
      <c r="C396" s="118">
        <f>IFERROR(VLOOKUP(A396,Dim_Magaza!$A:$C,3,FALSE()),"")</f>
        <v/>
      </c>
      <c r="D396" s="128" t="inlineStr">
        <is>
          <t>U038</t>
        </is>
      </c>
      <c r="E396" s="118">
        <f>IFERROR(VLOOKUP(D396,Dim_Unvan!$A:$B,2,FALSE()),"")</f>
        <v/>
      </c>
      <c r="F396" s="129" t="n">
        <v>2</v>
      </c>
    </row>
    <row r="397" ht="15" customHeight="1" s="113">
      <c r="A397" s="128" t="inlineStr">
        <is>
          <t>M050</t>
        </is>
      </c>
      <c r="B397" s="118">
        <f>IFERROR(VLOOKUP(A397,Dim_Magaza!$A:$C,2,FALSE()),"")</f>
        <v/>
      </c>
      <c r="C397" s="118">
        <f>IFERROR(VLOOKUP(A397,Dim_Magaza!$A:$C,3,FALSE()),"")</f>
        <v/>
      </c>
      <c r="D397" s="128" t="inlineStr">
        <is>
          <t>U042</t>
        </is>
      </c>
      <c r="E397" s="118">
        <f>IFERROR(VLOOKUP(D397,Dim_Unvan!$A:$B,2,FALSE()),"")</f>
        <v/>
      </c>
      <c r="F397" s="129" t="n">
        <v>1</v>
      </c>
    </row>
    <row r="398" ht="15" customFormat="1" customHeight="1" s="112">
      <c r="A398" s="128" t="inlineStr">
        <is>
          <t>M050</t>
        </is>
      </c>
      <c r="B398" s="118">
        <f>IFERROR(VLOOKUP(A398,Dim_Magaza!$A:$C,2,FALSE()),"")</f>
        <v/>
      </c>
      <c r="C398" s="118">
        <f>IFERROR(VLOOKUP(A398,Dim_Magaza!$A:$C,3,FALSE()),"")</f>
        <v/>
      </c>
      <c r="D398" s="128" t="inlineStr">
        <is>
          <t>U043</t>
        </is>
      </c>
      <c r="E398" s="118" t="inlineStr">
        <is>
          <t>ŞARKÜTERİ YARDIMCISI</t>
        </is>
      </c>
      <c r="F398" s="129" t="n">
        <v>1</v>
      </c>
      <c r="G398" s="130" t="n"/>
    </row>
    <row r="399" ht="15" customHeight="1" s="113">
      <c r="A399" s="128" t="inlineStr">
        <is>
          <t>M051</t>
        </is>
      </c>
      <c r="B399" s="118">
        <f>IFERROR(VLOOKUP(A399,Dim_Magaza!$A:$C,2,FALSE()),"")</f>
        <v/>
      </c>
      <c r="C399" s="118">
        <f>IFERROR(VLOOKUP(A399,Dim_Magaza!$A:$C,3,FALSE()),"")</f>
        <v/>
      </c>
      <c r="D399" s="128" t="inlineStr">
        <is>
          <t>U002</t>
        </is>
      </c>
      <c r="E399" s="118">
        <f>IFERROR(VLOOKUP(D399,Dim_Unvan!$A:$B,2,FALSE()),"")</f>
        <v/>
      </c>
      <c r="F399" s="129" t="n">
        <v>1</v>
      </c>
    </row>
    <row r="400" ht="15" customHeight="1" s="113">
      <c r="A400" s="128" t="inlineStr">
        <is>
          <t>M051</t>
        </is>
      </c>
      <c r="B400" s="118">
        <f>IFERROR(VLOOKUP(A400,Dim_Magaza!$A:$C,2,FALSE()),"")</f>
        <v/>
      </c>
      <c r="C400" s="118">
        <f>IFERROR(VLOOKUP(A400,Dim_Magaza!$A:$C,3,FALSE()),"")</f>
        <v/>
      </c>
      <c r="D400" s="128" t="inlineStr">
        <is>
          <t>U013</t>
        </is>
      </c>
      <c r="E400" s="118">
        <f>IFERROR(VLOOKUP(D400,Dim_Unvan!$A:$B,2,FALSE()),"")</f>
        <v/>
      </c>
      <c r="F400" s="129" t="n">
        <v>1</v>
      </c>
    </row>
    <row r="401" ht="15" customHeight="1" s="113">
      <c r="A401" s="128" t="inlineStr">
        <is>
          <t>M051</t>
        </is>
      </c>
      <c r="B401" s="118">
        <f>IFERROR(VLOOKUP(A401,Dim_Magaza!$A:$C,2,FALSE()),"")</f>
        <v/>
      </c>
      <c r="C401" s="118">
        <f>IFERROR(VLOOKUP(A401,Dim_Magaza!$A:$C,3,FALSE()),"")</f>
        <v/>
      </c>
      <c r="D401" s="128" t="inlineStr">
        <is>
          <t>U015</t>
        </is>
      </c>
      <c r="E401" s="118">
        <f>IFERROR(VLOOKUP(D401,Dim_Unvan!$A:$B,2,FALSE()),"")</f>
        <v/>
      </c>
      <c r="F401" s="129" t="n">
        <v>3</v>
      </c>
    </row>
    <row r="402" ht="15" customHeight="1" s="113">
      <c r="A402" s="128" t="inlineStr">
        <is>
          <t>M051</t>
        </is>
      </c>
      <c r="B402" s="118">
        <f>IFERROR(VLOOKUP(A402,Dim_Magaza!$A:$C,2,FALSE()),"")</f>
        <v/>
      </c>
      <c r="C402" s="118">
        <f>IFERROR(VLOOKUP(A402,Dim_Magaza!$A:$C,3,FALSE()),"")</f>
        <v/>
      </c>
      <c r="D402" s="128" t="inlineStr">
        <is>
          <t>U017</t>
        </is>
      </c>
      <c r="E402" s="118">
        <f>IFERROR(VLOOKUP(D402,Dim_Unvan!$A:$B,2,FALSE()),"")</f>
        <v/>
      </c>
      <c r="F402" s="129" t="n">
        <v>2</v>
      </c>
    </row>
    <row r="403" ht="15" customHeight="1" s="113">
      <c r="A403" s="128" t="inlineStr">
        <is>
          <t>M051</t>
        </is>
      </c>
      <c r="B403" s="118">
        <f>IFERROR(VLOOKUP(A403,Dim_Magaza!$A:$C,2,FALSE()),"")</f>
        <v/>
      </c>
      <c r="C403" s="118">
        <f>IFERROR(VLOOKUP(A403,Dim_Magaza!$A:$C,3,FALSE()),"")</f>
        <v/>
      </c>
      <c r="D403" s="128" t="inlineStr">
        <is>
          <t>U026</t>
        </is>
      </c>
      <c r="E403" s="118">
        <f>IFERROR(VLOOKUP(D403,Dim_Unvan!$A:$B,2,FALSE()),"")</f>
        <v/>
      </c>
      <c r="F403" s="129" t="n">
        <v>2</v>
      </c>
    </row>
    <row r="404" ht="15" customHeight="1" s="113">
      <c r="A404" s="128" t="inlineStr">
        <is>
          <t>M051</t>
        </is>
      </c>
      <c r="B404" s="118">
        <f>IFERROR(VLOOKUP(A404,Dim_Magaza!$A:$C,2,FALSE()),"")</f>
        <v/>
      </c>
      <c r="C404" s="118">
        <f>IFERROR(VLOOKUP(A404,Dim_Magaza!$A:$C,3,FALSE()),"")</f>
        <v/>
      </c>
      <c r="D404" s="128" t="inlineStr">
        <is>
          <t>U036</t>
        </is>
      </c>
      <c r="E404" s="118">
        <f>IFERROR(VLOOKUP(D404,Dim_Unvan!$A:$B,2,FALSE()),"")</f>
        <v/>
      </c>
      <c r="F404" s="129" t="n">
        <v>1</v>
      </c>
    </row>
    <row r="405" ht="15" customHeight="1" s="113">
      <c r="A405" s="128" t="inlineStr">
        <is>
          <t>M051</t>
        </is>
      </c>
      <c r="B405" s="118">
        <f>IFERROR(VLOOKUP(A405,Dim_Magaza!$A:$C,2,FALSE()),"")</f>
        <v/>
      </c>
      <c r="C405" s="118">
        <f>IFERROR(VLOOKUP(A405,Dim_Magaza!$A:$C,3,FALSE()),"")</f>
        <v/>
      </c>
      <c r="D405" s="128" t="inlineStr">
        <is>
          <t>U038</t>
        </is>
      </c>
      <c r="E405" s="118">
        <f>IFERROR(VLOOKUP(D405,Dim_Unvan!$A:$B,2,FALSE()),"")</f>
        <v/>
      </c>
      <c r="F405" s="129" t="n">
        <v>1</v>
      </c>
    </row>
    <row r="406" ht="15" customHeight="1" s="113">
      <c r="A406" s="128" t="inlineStr">
        <is>
          <t>M051</t>
        </is>
      </c>
      <c r="B406" s="118">
        <f>IFERROR(VLOOKUP(A406,Dim_Magaza!$A:$C,2,FALSE()),"")</f>
        <v/>
      </c>
      <c r="C406" s="118">
        <f>IFERROR(VLOOKUP(A406,Dim_Magaza!$A:$C,3,FALSE()),"")</f>
        <v/>
      </c>
      <c r="D406" s="128" t="inlineStr">
        <is>
          <t>U042</t>
        </is>
      </c>
      <c r="E406" s="118">
        <f>IFERROR(VLOOKUP(D406,Dim_Unvan!$A:$B,2,FALSE()),"")</f>
        <v/>
      </c>
      <c r="F406" s="129" t="n">
        <v>1</v>
      </c>
    </row>
    <row r="407" ht="15" customHeight="1" s="113">
      <c r="A407" s="128" t="inlineStr">
        <is>
          <t>M052</t>
        </is>
      </c>
      <c r="B407" s="118">
        <f>IFERROR(VLOOKUP(A407,Dim_Magaza!$A:$C,2,FALSE()),"")</f>
        <v/>
      </c>
      <c r="C407" s="118">
        <f>IFERROR(VLOOKUP(A407,Dim_Magaza!$A:$C,3,FALSE()),"")</f>
        <v/>
      </c>
      <c r="D407" s="128" t="inlineStr">
        <is>
          <t>U013</t>
        </is>
      </c>
      <c r="E407" s="118">
        <f>IFERROR(VLOOKUP(D407,Dim_Unvan!$A:$B,2,FALSE()),"")</f>
        <v/>
      </c>
      <c r="F407" s="129" t="n">
        <v>1</v>
      </c>
    </row>
    <row r="408" ht="15" customHeight="1" s="113">
      <c r="A408" s="128" t="inlineStr">
        <is>
          <t>M052</t>
        </is>
      </c>
      <c r="B408" s="118">
        <f>IFERROR(VLOOKUP(A408,Dim_Magaza!$A:$C,2,FALSE()),"")</f>
        <v/>
      </c>
      <c r="C408" s="118">
        <f>IFERROR(VLOOKUP(A408,Dim_Magaza!$A:$C,3,FALSE()),"")</f>
        <v/>
      </c>
      <c r="D408" s="128" t="inlineStr">
        <is>
          <t>U015</t>
        </is>
      </c>
      <c r="E408" s="118">
        <f>IFERROR(VLOOKUP(D408,Dim_Unvan!$A:$B,2,FALSE()),"")</f>
        <v/>
      </c>
      <c r="F408" s="129" t="n">
        <v>2</v>
      </c>
    </row>
    <row r="409" ht="15" customHeight="1" s="113">
      <c r="A409" s="128" t="inlineStr">
        <is>
          <t>M052</t>
        </is>
      </c>
      <c r="B409" s="118">
        <f>IFERROR(VLOOKUP(A409,Dim_Magaza!$A:$C,2,FALSE()),"")</f>
        <v/>
      </c>
      <c r="C409" s="118">
        <f>IFERROR(VLOOKUP(A409,Dim_Magaza!$A:$C,3,FALSE()),"")</f>
        <v/>
      </c>
      <c r="D409" s="128" t="inlineStr">
        <is>
          <t>U017</t>
        </is>
      </c>
      <c r="E409" s="118">
        <f>IFERROR(VLOOKUP(D409,Dim_Unvan!$A:$B,2,FALSE()),"")</f>
        <v/>
      </c>
      <c r="F409" s="129" t="n">
        <v>2</v>
      </c>
    </row>
    <row r="410" ht="15" customHeight="1" s="113">
      <c r="A410" s="128" t="inlineStr">
        <is>
          <t>M052</t>
        </is>
      </c>
      <c r="B410" s="118">
        <f>IFERROR(VLOOKUP(A410,Dim_Magaza!$A:$C,2,FALSE()),"")</f>
        <v/>
      </c>
      <c r="C410" s="118">
        <f>IFERROR(VLOOKUP(A410,Dim_Magaza!$A:$C,3,FALSE()),"")</f>
        <v/>
      </c>
      <c r="D410" s="128" t="inlineStr">
        <is>
          <t>U026</t>
        </is>
      </c>
      <c r="E410" s="118">
        <f>IFERROR(VLOOKUP(D410,Dim_Unvan!$A:$B,2,FALSE()),"")</f>
        <v/>
      </c>
      <c r="F410" s="129" t="n">
        <v>2</v>
      </c>
    </row>
    <row r="411" ht="15" customHeight="1" s="113">
      <c r="A411" s="128" t="inlineStr">
        <is>
          <t>M052</t>
        </is>
      </c>
      <c r="B411" s="118">
        <f>IFERROR(VLOOKUP(A411,Dim_Magaza!$A:$C,2,FALSE()),"")</f>
        <v/>
      </c>
      <c r="C411" s="118">
        <f>IFERROR(VLOOKUP(A411,Dim_Magaza!$A:$C,3,FALSE()),"")</f>
        <v/>
      </c>
      <c r="D411" s="128" t="inlineStr">
        <is>
          <t>U036</t>
        </is>
      </c>
      <c r="E411" s="118">
        <f>IFERROR(VLOOKUP(D411,Dim_Unvan!$A:$B,2,FALSE()),"")</f>
        <v/>
      </c>
      <c r="F411" s="129" t="n">
        <v>1</v>
      </c>
    </row>
    <row r="412" ht="15" customHeight="1" s="113">
      <c r="A412" s="128" t="inlineStr">
        <is>
          <t>M052</t>
        </is>
      </c>
      <c r="B412" s="118">
        <f>IFERROR(VLOOKUP(A412,Dim_Magaza!$A:$C,2,FALSE()),"")</f>
        <v/>
      </c>
      <c r="C412" s="118">
        <f>IFERROR(VLOOKUP(A412,Dim_Magaza!$A:$C,3,FALSE()),"")</f>
        <v/>
      </c>
      <c r="D412" s="128" t="inlineStr">
        <is>
          <t>U038</t>
        </is>
      </c>
      <c r="E412" s="118">
        <f>IFERROR(VLOOKUP(D412,Dim_Unvan!$A:$B,2,FALSE()),"")</f>
        <v/>
      </c>
      <c r="F412" s="129" t="n">
        <v>1</v>
      </c>
    </row>
    <row r="413" ht="15" customHeight="1" s="113">
      <c r="A413" s="128" t="inlineStr">
        <is>
          <t>M052</t>
        </is>
      </c>
      <c r="B413" s="118">
        <f>IFERROR(VLOOKUP(A413,Dim_Magaza!$A:$C,2,FALSE()),"")</f>
        <v/>
      </c>
      <c r="C413" s="118">
        <f>IFERROR(VLOOKUP(A413,Dim_Magaza!$A:$C,3,FALSE()),"")</f>
        <v/>
      </c>
      <c r="D413" s="128" t="inlineStr">
        <is>
          <t>U042</t>
        </is>
      </c>
      <c r="E413" s="118">
        <f>IFERROR(VLOOKUP(D413,Dim_Unvan!$A:$B,2,FALSE()),"")</f>
        <v/>
      </c>
      <c r="F413" s="129" t="n">
        <v>1</v>
      </c>
    </row>
    <row r="414" ht="23.25" customHeight="1" s="113">
      <c r="A414" s="131" t="inlineStr">
        <is>
          <t>M057</t>
        </is>
      </c>
      <c r="B414" s="124">
        <f>IFERROR(VLOOKUP(A414,Dim_Magaza!$A:$C,2,FALSE()),"")</f>
        <v/>
      </c>
      <c r="C414" s="124">
        <f>IFERROR(VLOOKUP(A414,Dim_Magaza!$A:$C,3,FALSE()),"")</f>
        <v/>
      </c>
      <c r="D414" s="128" t="inlineStr">
        <is>
          <t>U013</t>
        </is>
      </c>
      <c r="E414" s="118">
        <f>IFERROR(VLOOKUP(D414,Dim_Unvan!$A:$B,2,FALSE()),"")</f>
        <v/>
      </c>
      <c r="F414" s="132" t="n">
        <v>1</v>
      </c>
    </row>
    <row r="415" ht="23.25" customHeight="1" s="113">
      <c r="A415" s="131" t="inlineStr">
        <is>
          <t>M057</t>
        </is>
      </c>
      <c r="B415" s="124">
        <f>IFERROR(VLOOKUP(A415,Dim_Magaza!$A:$C,2,FALSE()),"")</f>
        <v/>
      </c>
      <c r="C415" s="124">
        <f>IFERROR(VLOOKUP(A415,Dim_Magaza!$A:$C,3,FALSE()),"")</f>
        <v/>
      </c>
      <c r="D415" s="128" t="inlineStr">
        <is>
          <t>U017</t>
        </is>
      </c>
      <c r="E415" s="118">
        <f>IFERROR(VLOOKUP(D415,Dim_Unvan!$A:$B,2,FALSE()),"")</f>
        <v/>
      </c>
      <c r="F415" s="132" t="n">
        <v>2</v>
      </c>
    </row>
    <row r="416" ht="23.25" customHeight="1" s="113">
      <c r="A416" s="131" t="inlineStr">
        <is>
          <t>M057</t>
        </is>
      </c>
      <c r="B416" s="124">
        <f>IFERROR(VLOOKUP(A416,Dim_Magaza!$A:$C,2,FALSE()),"")</f>
        <v/>
      </c>
      <c r="C416" s="124">
        <f>IFERROR(VLOOKUP(A416,Dim_Magaza!$A:$C,3,FALSE()),"")</f>
        <v/>
      </c>
      <c r="D416" s="128" t="inlineStr">
        <is>
          <t>U015</t>
        </is>
      </c>
      <c r="E416" s="118">
        <f>IFERROR(VLOOKUP(D416,Dim_Unvan!$A:$B,2,FALSE()),"")</f>
        <v/>
      </c>
      <c r="F416" s="132" t="n">
        <v>3</v>
      </c>
    </row>
    <row r="417" ht="23.25" customHeight="1" s="113">
      <c r="A417" s="131" t="inlineStr">
        <is>
          <t>M057</t>
        </is>
      </c>
      <c r="B417" s="124">
        <f>IFERROR(VLOOKUP(A417,Dim_Magaza!$A:$C,2,FALSE()),"")</f>
        <v/>
      </c>
      <c r="C417" s="124">
        <f>IFERROR(VLOOKUP(A417,Dim_Magaza!$A:$C,3,FALSE()),"")</f>
        <v/>
      </c>
      <c r="D417" s="128" t="inlineStr">
        <is>
          <t>U026</t>
        </is>
      </c>
      <c r="E417" s="118">
        <f>IFERROR(VLOOKUP(D417,Dim_Unvan!$A:$B,2,FALSE()),"")</f>
        <v/>
      </c>
      <c r="F417" s="132" t="n">
        <v>2</v>
      </c>
    </row>
    <row r="418" ht="15" customHeight="1" s="113">
      <c r="A418" s="131" t="inlineStr">
        <is>
          <t>M057</t>
        </is>
      </c>
      <c r="B418" s="124">
        <f>IFERROR(VLOOKUP(A418,Dim_Magaza!$A:$C,2,FALSE()),"")</f>
        <v/>
      </c>
      <c r="C418" s="124">
        <f>IFERROR(VLOOKUP(A418,Dim_Magaza!$A:$C,3,FALSE()),"")</f>
        <v/>
      </c>
      <c r="D418" s="128" t="inlineStr">
        <is>
          <t>U036</t>
        </is>
      </c>
      <c r="E418" s="124">
        <f>IFERROR(VLOOKUP(D418,Dim_Unvan!$A:$B,2,FALSE()),"")</f>
        <v/>
      </c>
      <c r="F418" s="132" t="n">
        <v>1</v>
      </c>
    </row>
    <row r="419" ht="23.25" customHeight="1" s="113">
      <c r="A419" s="131" t="inlineStr">
        <is>
          <t>M057</t>
        </is>
      </c>
      <c r="B419" s="124">
        <f>IFERROR(VLOOKUP(A419,Dim_Magaza!$A:$C,2,FALSE()),"")</f>
        <v/>
      </c>
      <c r="C419" s="124">
        <f>IFERROR(VLOOKUP(A419,Dim_Magaza!$A:$C,3,FALSE()),"")</f>
        <v/>
      </c>
      <c r="D419" s="128" t="inlineStr">
        <is>
          <t>U038</t>
        </is>
      </c>
      <c r="E419" s="118">
        <f>IFERROR(VLOOKUP(D419,Dim_Unvan!$A:$B,2,FALSE()),"")</f>
        <v/>
      </c>
      <c r="F419" s="132" t="n">
        <v>1</v>
      </c>
    </row>
    <row r="420" ht="23.25" customHeight="1" s="113">
      <c r="A420" s="131" t="inlineStr">
        <is>
          <t>M057</t>
        </is>
      </c>
      <c r="B420" s="124">
        <f>IFERROR(VLOOKUP(A420,Dim_Magaza!$A:$C,2,FALSE()),"")</f>
        <v/>
      </c>
      <c r="C420" s="124">
        <f>IFERROR(VLOOKUP(A420,Dim_Magaza!$A:$C,3,FALSE()),"")</f>
        <v/>
      </c>
      <c r="D420" s="128" t="inlineStr">
        <is>
          <t>U042</t>
        </is>
      </c>
      <c r="E420" s="118">
        <f>IFERROR(VLOOKUP(D420,Dim_Unvan!$A:$B,2,FALSE()),"")</f>
        <v/>
      </c>
      <c r="F420" s="132" t="n">
        <v>1</v>
      </c>
    </row>
    <row r="421" ht="15" customHeight="1" s="113">
      <c r="A421" s="131" t="n"/>
      <c r="B421" s="124" t="n"/>
      <c r="C421" s="124" t="n"/>
      <c r="D421" s="131" t="n"/>
      <c r="E421" s="124" t="n"/>
      <c r="F421" s="131" t="n"/>
    </row>
    <row r="422" ht="15" customHeight="1" s="113">
      <c r="A422" s="131" t="n"/>
      <c r="B422" s="124" t="n"/>
      <c r="C422" s="124" t="n"/>
      <c r="D422" s="131" t="n"/>
      <c r="E422" s="124" t="n"/>
      <c r="F422" s="131" t="n"/>
    </row>
    <row r="423" ht="15" customHeight="1" s="113">
      <c r="A423" s="131" t="n"/>
      <c r="B423" s="124" t="n"/>
      <c r="C423" s="124" t="n"/>
      <c r="D423" s="131" t="n"/>
      <c r="E423" s="124" t="n"/>
      <c r="F423" s="131" t="n"/>
    </row>
    <row r="424" ht="15" customHeight="1" s="113">
      <c r="A424" s="131" t="n"/>
      <c r="B424" s="124" t="n"/>
      <c r="C424" s="124" t="n"/>
      <c r="D424" s="131" t="n"/>
      <c r="E424" s="124" t="n"/>
      <c r="F424" s="131" t="n"/>
    </row>
    <row r="425" ht="15" customHeight="1" s="113">
      <c r="A425" s="131" t="n"/>
      <c r="B425" s="124" t="n"/>
      <c r="C425" s="124" t="n"/>
      <c r="D425" s="131" t="n"/>
      <c r="E425" s="124" t="n"/>
      <c r="F425" s="131" t="n"/>
    </row>
    <row r="426" ht="15" customHeight="1" s="113">
      <c r="A426" s="131" t="n"/>
      <c r="B426" s="124" t="n"/>
      <c r="C426" s="124" t="n"/>
      <c r="D426" s="131" t="n"/>
      <c r="E426" s="124" t="n"/>
      <c r="F426" s="131" t="n"/>
    </row>
    <row r="427" ht="15" customHeight="1" s="113">
      <c r="A427" s="131" t="n"/>
      <c r="B427" s="124" t="n"/>
      <c r="C427" s="124" t="n"/>
      <c r="D427" s="131" t="n"/>
      <c r="E427" s="124" t="n"/>
      <c r="F427" s="131" t="n"/>
    </row>
    <row r="428" ht="15" customHeight="1" s="113">
      <c r="A428" s="131" t="n"/>
      <c r="B428" s="124" t="n"/>
      <c r="C428" s="124" t="n"/>
      <c r="D428" s="131" t="n"/>
      <c r="E428" s="124" t="n"/>
      <c r="F428" s="131" t="n"/>
    </row>
    <row r="429" ht="15" customHeight="1" s="113">
      <c r="A429" s="131" t="n"/>
      <c r="B429" s="124" t="n"/>
      <c r="C429" s="124" t="n"/>
      <c r="D429" s="131" t="n"/>
      <c r="E429" s="124" t="n"/>
      <c r="F429" s="131" t="n"/>
    </row>
    <row r="430" ht="15" customHeight="1" s="113">
      <c r="A430" s="131" t="n"/>
      <c r="B430" s="124" t="n"/>
      <c r="C430" s="124" t="n"/>
      <c r="D430" s="131" t="n"/>
      <c r="E430" s="124" t="n"/>
      <c r="F430" s="131" t="n"/>
    </row>
    <row r="431" ht="15" customHeight="1" s="113">
      <c r="A431" s="131" t="n"/>
      <c r="B431" s="124" t="n"/>
      <c r="C431" s="124" t="n"/>
      <c r="D431" s="131" t="n"/>
      <c r="E431" s="124" t="n"/>
      <c r="F431" s="131" t="n"/>
    </row>
    <row r="432" ht="15" customHeight="1" s="113">
      <c r="A432" s="131" t="n"/>
      <c r="B432" s="124" t="n"/>
      <c r="C432" s="124" t="n"/>
      <c r="D432" s="131" t="n"/>
      <c r="E432" s="124" t="n"/>
      <c r="F432" s="131" t="n"/>
    </row>
    <row r="433" ht="15" customHeight="1" s="113">
      <c r="A433" s="131" t="n"/>
      <c r="B433" s="124" t="n"/>
      <c r="C433" s="124" t="n"/>
      <c r="D433" s="131" t="n"/>
      <c r="E433" s="124" t="n"/>
      <c r="F433" s="131" t="n"/>
    </row>
    <row r="434" ht="15" customHeight="1" s="113">
      <c r="A434" s="131" t="n"/>
      <c r="B434" s="124" t="n"/>
      <c r="C434" s="124" t="n"/>
      <c r="D434" s="131" t="n"/>
      <c r="E434" s="124" t="n"/>
      <c r="F434" s="131" t="n"/>
    </row>
    <row r="435" ht="15" customHeight="1" s="113">
      <c r="A435" s="131" t="n"/>
      <c r="B435" s="124" t="n"/>
      <c r="C435" s="124" t="n"/>
      <c r="D435" s="131" t="n"/>
      <c r="E435" s="124" t="n"/>
      <c r="F435" s="131" t="n"/>
    </row>
    <row r="436" ht="15" customHeight="1" s="113">
      <c r="A436" s="131" t="n"/>
      <c r="B436" s="124" t="n"/>
      <c r="C436" s="124" t="n"/>
      <c r="D436" s="131" t="n"/>
      <c r="E436" s="124" t="n"/>
      <c r="F436" s="131" t="n"/>
    </row>
    <row r="437" ht="15" customHeight="1" s="113">
      <c r="A437" s="131" t="n"/>
      <c r="B437" s="124" t="n"/>
      <c r="C437" s="124" t="n"/>
      <c r="D437" s="131" t="n"/>
      <c r="E437" s="124" t="n"/>
      <c r="F437" s="131" t="n"/>
    </row>
    <row r="438" ht="15" customHeight="1" s="113">
      <c r="A438" s="131" t="n"/>
      <c r="B438" s="124" t="n"/>
      <c r="C438" s="124" t="n"/>
      <c r="D438" s="131" t="n"/>
      <c r="E438" s="124" t="n"/>
      <c r="F438" s="131" t="n"/>
    </row>
    <row r="439" ht="15" customHeight="1" s="113">
      <c r="A439" s="131" t="n"/>
      <c r="B439" s="124" t="n"/>
      <c r="C439" s="124" t="n"/>
      <c r="D439" s="131" t="n"/>
      <c r="E439" s="124" t="n"/>
      <c r="F439" s="131" t="n"/>
    </row>
    <row r="440" ht="15" customHeight="1" s="113">
      <c r="A440" s="131" t="n"/>
      <c r="B440" s="124" t="n"/>
      <c r="C440" s="124" t="n"/>
      <c r="D440" s="131" t="n"/>
      <c r="E440" s="124" t="n"/>
      <c r="F440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R738"/>
  <sheetViews>
    <sheetView showFormulas="0" showGridLines="1" showRowColHeaders="1" showZeros="1" rightToLeft="0" tabSelected="0" showOutlineSymbols="1" defaultGridColor="1" view="normal" topLeftCell="A579" colorId="64" zoomScale="100" zoomScaleNormal="100" zoomScalePageLayoutView="100" workbookViewId="0">
      <pane xSplit="0" ySplit="1" topLeftCell="A2" activePane="bottomLeft" state="frozen"/>
      <selection pane="topLeft" activeCell="A579" activeCellId="0" sqref="A579"/>
      <selection pane="bottomLeft" activeCell="A2" activeCellId="0" sqref="A2"/>
    </sheetView>
  </sheetViews>
  <sheetFormatPr baseColWidth="8" defaultColWidth="8.71484375" defaultRowHeight="15" zeroHeight="0" outlineLevelRow="0" outlineLevelCol="0"/>
  <cols>
    <col width="6.57" customWidth="1" style="133" min="1" max="1"/>
    <col width="15.14" customWidth="1" style="133" min="2" max="2"/>
    <col width="20.14" customWidth="1" style="133" min="3" max="3"/>
    <col width="13.15" customWidth="1" style="133" min="4" max="4"/>
    <col width="21.84" customWidth="1" style="133" min="5" max="5"/>
    <col width="0.29" customWidth="1" style="133" min="6" max="6"/>
    <col width="28.57" customWidth="1" style="133" min="7" max="7"/>
    <col width="34" customWidth="1" style="133" min="8" max="8"/>
    <col width="25" customWidth="1" style="133" min="9" max="10"/>
    <col width="10.14" customWidth="1" style="133" min="11" max="11"/>
    <col width="8.859999999999999" customWidth="1" style="133" min="12" max="12"/>
    <col width="9.289999999999999" customWidth="1" style="133" min="13" max="13"/>
    <col width="11.71" customWidth="1" style="133" min="14" max="14"/>
    <col width="10.42" customWidth="1" style="133" min="15" max="15"/>
    <col width="5.86" customWidth="1" style="133" min="16" max="16"/>
    <col width="10.42" customWidth="1" style="133" min="17" max="17"/>
    <col width="9.289999999999999" customWidth="1" style="133" min="18" max="18"/>
    <col width="4.29" customWidth="1" style="133" min="19" max="19"/>
    <col width="8.710000000000001" customWidth="1" style="133" min="20" max="16383"/>
  </cols>
  <sheetData>
    <row r="1" ht="24.75" customFormat="1" customHeight="1" s="125">
      <c r="A1" s="134" t="inlineStr">
        <is>
          <t>MağazaID</t>
        </is>
      </c>
      <c r="B1" s="134" t="inlineStr">
        <is>
          <t>Mağaza</t>
        </is>
      </c>
      <c r="C1" s="134" t="inlineStr">
        <is>
          <t>Bölge Sorumlusu</t>
        </is>
      </c>
      <c r="D1" s="134" t="inlineStr">
        <is>
          <t>UnvanID</t>
        </is>
      </c>
      <c r="E1" s="134" t="inlineStr">
        <is>
          <t>Unvan</t>
        </is>
      </c>
      <c r="F1" s="134" t="inlineStr">
        <is>
          <t>Departman</t>
        </is>
      </c>
      <c r="G1" s="134" t="inlineStr">
        <is>
          <t>Norm fazlası Norm eksiği</t>
        </is>
      </c>
      <c r="H1" s="135" t="inlineStr">
        <is>
          <t>Açıklama</t>
        </is>
      </c>
      <c r="I1" s="134" t="inlineStr">
        <is>
          <t>İsim Soyisim</t>
        </is>
      </c>
      <c r="J1" s="134" t="inlineStr">
        <is>
          <t>İşe Giriş</t>
        </is>
      </c>
      <c r="K1" s="134" t="inlineStr">
        <is>
          <t>İşten Çıkış</t>
        </is>
      </c>
      <c r="L1" s="134" t="inlineStr">
        <is>
          <t>Çıkış Kodu</t>
        </is>
      </c>
      <c r="M1" s="134" t="inlineStr">
        <is>
          <t>CikisNedeniID</t>
        </is>
      </c>
      <c r="N1" s="134" t="inlineStr">
        <is>
          <t>Çıkış Nedeni</t>
        </is>
      </c>
      <c r="O1" s="134" t="inlineStr">
        <is>
          <t>Durum</t>
        </is>
      </c>
      <c r="P1" s="134" t="inlineStr">
        <is>
          <t>Kıdem (Gün)</t>
        </is>
      </c>
      <c r="Q1" s="134" t="inlineStr">
        <is>
          <t>Kıdem (Yıl)</t>
        </is>
      </c>
      <c r="R1" s="136" t="n"/>
    </row>
    <row r="2" ht="25.5" customFormat="1" customHeight="1" s="111">
      <c r="A2" s="118" t="inlineStr">
        <is>
          <t>M038</t>
        </is>
      </c>
      <c r="B2" s="128">
        <f>IFERROR(VLOOKUP(A2,Dim_Magaza!$A:$C,2,FALSE()),"")</f>
        <v/>
      </c>
      <c r="C2" s="128">
        <f>IFERROR(VLOOKUP(A2,Dim_Magaza!$A:$C,3,FALSE()),"")</f>
        <v/>
      </c>
      <c r="D2" s="118" t="inlineStr">
        <is>
          <t>U036</t>
        </is>
      </c>
      <c r="E2" s="128">
        <f>IFERROR(VLOOKUP(D2,Dim_Unvan!$A:$B,2,FALSE()),"")</f>
        <v/>
      </c>
      <c r="F2" s="118" t="inlineStr">
        <is>
          <t>YÖNETİCİ</t>
        </is>
      </c>
      <c r="G2" s="128">
        <f>IF(OR(A2="",F2="",I2="",K2&lt;&gt;""),"",IF(COUNTIFS($A$2:A2,A2,$F$2:F2,F2,$K$2:K2,"")&lt;=SUMIFS(REFERENTIAL_CONTROL!$K:$K,REFERENTIAL_CONTROL!$H:$H,A2,REFERENTIAL_CONTROL!$I:$I,IFERROR(INDEX(Dim_Unvan!$A:$A,MATCH(F2,Dim_Unvan!$B:$B,0)),"")),"Norm Fazlası","Norma Uygun"))</f>
        <v/>
      </c>
      <c r="H2" s="124" t="n"/>
      <c r="I2" s="118" t="inlineStr">
        <is>
          <t>ŞEYMA ASLAN</t>
        </is>
      </c>
      <c r="J2" s="137" t="n">
        <v>43367</v>
      </c>
      <c r="K2" s="137" t="n"/>
      <c r="L2" s="118" t="n"/>
      <c r="M2" s="118" t="n"/>
      <c r="N2" s="128">
        <f>IFERROR(VLOOKUP(M2,Dim_CikisNedeni!$A:$B,2,FALSE()),"")</f>
        <v/>
      </c>
      <c r="O2" s="138">
        <f>IF(I2="","",IF(K2&lt;&gt;"","Pasif","Aktif"))</f>
        <v/>
      </c>
      <c r="P2" s="129">
        <f>IF(J2="","",IF(K2&lt;&gt;"",K2-J2,TODAY()-J2))</f>
        <v/>
      </c>
      <c r="Q2" s="139">
        <f>IF(P2="","",ROUND(P2/365,1))</f>
        <v/>
      </c>
      <c r="R2" s="140" t="n"/>
    </row>
    <row r="3" ht="25.5" customFormat="1" customHeight="1" s="111">
      <c r="A3" s="118" t="inlineStr">
        <is>
          <t>M038</t>
        </is>
      </c>
      <c r="B3" s="128">
        <f>IFERROR(VLOOKUP(A3,Dim_Magaza!$A:$C,2,FALSE()),"")</f>
        <v/>
      </c>
      <c r="C3" s="128">
        <f>IFERROR(VLOOKUP(A3,Dim_Magaza!$A:$C,3,FALSE()),"")</f>
        <v/>
      </c>
      <c r="D3" s="118" t="inlineStr">
        <is>
          <t>U015</t>
        </is>
      </c>
      <c r="E3" s="128">
        <f>IFERROR(VLOOKUP(D3,Dim_Unvan!$A:$B,2,FALSE()),"")</f>
        <v/>
      </c>
      <c r="F3" s="118" t="inlineStr">
        <is>
          <t>KASİYER</t>
        </is>
      </c>
      <c r="G3" s="128">
        <f>IF(OR(A3="",F3="",I3="",K3&lt;&gt;""),"",IF(COUNTIFS($A$2:A3,A3,$F$2:F3,F3,$K$2:K3,"")&lt;=SUMIFS(REFERENTIAL_CONTROL!$K:$K,REFERENTIAL_CONTROL!$H:$H,A3,REFERENTIAL_CONTROL!$I:$I,IFERROR(INDEX(Dim_Unvan!$A:$A,MATCH(F3,Dim_Unvan!$B:$B,0)),"")),"Norm Fazlası","Norma Uygun"))</f>
        <v/>
      </c>
      <c r="H3" s="124" t="n"/>
      <c r="I3" s="118" t="inlineStr">
        <is>
          <t>KEVSER ARSLAN</t>
        </is>
      </c>
      <c r="J3" s="137" t="n"/>
      <c r="K3" s="137" t="n"/>
      <c r="L3" s="118" t="n"/>
      <c r="M3" s="118" t="n"/>
      <c r="N3" s="128">
        <f>IFERROR(VLOOKUP(M3,Dim_CikisNedeni!$A:$B,2,FALSE()),"")</f>
        <v/>
      </c>
      <c r="O3" s="138">
        <f>IF(I3="","",IF(K3&lt;&gt;"","Pasif","Aktif"))</f>
        <v/>
      </c>
      <c r="P3" s="129">
        <f>IF(J3="","",IF(K3&lt;&gt;"",K3-J3,TODAY()-J3))</f>
        <v/>
      </c>
      <c r="Q3" s="139">
        <f>IF(P3="","",ROUND(P3/365,1))</f>
        <v/>
      </c>
      <c r="R3" s="140" t="n"/>
    </row>
    <row r="4" ht="25.5" customFormat="1" customHeight="1" s="111">
      <c r="A4" s="118" t="inlineStr">
        <is>
          <t>M038</t>
        </is>
      </c>
      <c r="B4" s="128">
        <f>IFERROR(VLOOKUP(A4,Dim_Magaza!$A:$C,2,FALSE()),"")</f>
        <v/>
      </c>
      <c r="C4" s="128">
        <f>IFERROR(VLOOKUP(A4,Dim_Magaza!$A:$C,3,FALSE()),"")</f>
        <v/>
      </c>
      <c r="D4" s="118" t="inlineStr">
        <is>
          <t>U015</t>
        </is>
      </c>
      <c r="E4" s="128">
        <f>IFERROR(VLOOKUP(D4,Dim_Unvan!$A:$B,2,FALSE()),"")</f>
        <v/>
      </c>
      <c r="F4" s="118" t="inlineStr">
        <is>
          <t>KASİYER</t>
        </is>
      </c>
      <c r="G4" s="128">
        <f>IF(OR(A4="",F4="",I4="",K4&lt;&gt;""),"",IF(COUNTIFS($A$2:A4,A4,$F$2:F4,F4,$K$2:K4,"")&lt;=SUMIFS(REFERENTIAL_CONTROL!$K:$K,REFERENTIAL_CONTROL!$H:$H,A4,REFERENTIAL_CONTROL!$I:$I,IFERROR(INDEX(Dim_Unvan!$A:$A,MATCH(F4,Dim_Unvan!$B:$B,0)),"")),"Norm Fazlası","Norma Uygun"))</f>
        <v/>
      </c>
      <c r="H4" s="124" t="n"/>
      <c r="I4" s="118" t="inlineStr">
        <is>
          <t>BİLGE AKŞİT</t>
        </is>
      </c>
      <c r="J4" s="137" t="n"/>
      <c r="K4" s="137" t="n"/>
      <c r="L4" s="118" t="n"/>
      <c r="M4" s="118" t="n"/>
      <c r="N4" s="128">
        <f>IFERROR(VLOOKUP(M4,Dim_CikisNedeni!$A:$B,2,FALSE()),"")</f>
        <v/>
      </c>
      <c r="O4" s="138">
        <f>IF(I4="","",IF(K4&lt;&gt;"","Pasif","Aktif"))</f>
        <v/>
      </c>
      <c r="P4" s="129">
        <f>IF(J4="","",IF(K4&lt;&gt;"",K4-J4,TODAY()-J4))</f>
        <v/>
      </c>
      <c r="Q4" s="139">
        <f>IF(P4="","",ROUND(P4/365,1))</f>
        <v/>
      </c>
      <c r="R4" s="140" t="n"/>
    </row>
    <row r="5" ht="25.5" customFormat="1" customHeight="1" s="111">
      <c r="A5" s="118" t="inlineStr">
        <is>
          <t>M038</t>
        </is>
      </c>
      <c r="B5" s="128">
        <f>IFERROR(VLOOKUP(A5,Dim_Magaza!$A:$C,2,FALSE()),"")</f>
        <v/>
      </c>
      <c r="C5" s="128">
        <f>IFERROR(VLOOKUP(A5,Dim_Magaza!$A:$C,3,FALSE()),"")</f>
        <v/>
      </c>
      <c r="D5" s="118" t="inlineStr">
        <is>
          <t>U015</t>
        </is>
      </c>
      <c r="E5" s="128">
        <f>IFERROR(VLOOKUP(D5,Dim_Unvan!$A:$B,2,FALSE()),"")</f>
        <v/>
      </c>
      <c r="F5" s="118" t="inlineStr">
        <is>
          <t>KASİYER</t>
        </is>
      </c>
      <c r="G5" s="128">
        <f>IF(OR(A5="",F5="",I5="",K5&lt;&gt;""),"",IF(COUNTIFS($A$2:A5,A5,$F$2:F5,F5,$K$2:K5,"")&lt;=SUMIFS(REFERENTIAL_CONTROL!$K:$K,REFERENTIAL_CONTROL!$H:$H,A5,REFERENTIAL_CONTROL!$I:$I,IFERROR(INDEX(Dim_Unvan!$A:$A,MATCH(F5,Dim_Unvan!$B:$B,0)),"")),"Norm Fazlası","Norma Uygun"))</f>
        <v/>
      </c>
      <c r="H5" s="124" t="n"/>
      <c r="I5" s="118" t="inlineStr">
        <is>
          <t>EVİN MEN</t>
        </is>
      </c>
      <c r="J5" s="137" t="n"/>
      <c r="K5" s="137" t="n"/>
      <c r="L5" s="118" t="n"/>
      <c r="M5" s="118" t="n"/>
      <c r="N5" s="128">
        <f>IFERROR(VLOOKUP(M5,Dim_CikisNedeni!$A:$B,2,FALSE()),"")</f>
        <v/>
      </c>
      <c r="O5" s="138">
        <f>IF(I5="","",IF(K5&lt;&gt;"","Pasif","Aktif"))</f>
        <v/>
      </c>
      <c r="P5" s="129">
        <f>IF(J5="","",IF(K5&lt;&gt;"",K5-J5,TODAY()-J5))</f>
        <v/>
      </c>
      <c r="Q5" s="139">
        <f>IF(P5="","",ROUND(P5/365,1))</f>
        <v/>
      </c>
      <c r="R5" s="140" t="n"/>
    </row>
    <row r="6" ht="25.5" customFormat="1" customHeight="1" s="111">
      <c r="A6" s="118" t="inlineStr">
        <is>
          <t>M038</t>
        </is>
      </c>
      <c r="B6" s="128">
        <f>IFERROR(VLOOKUP(A6,Dim_Magaza!$A:$C,2,FALSE()),"")</f>
        <v/>
      </c>
      <c r="C6" s="128">
        <f>IFERROR(VLOOKUP(A6,Dim_Magaza!$A:$C,3,FALSE()),"")</f>
        <v/>
      </c>
      <c r="D6" s="118" t="inlineStr">
        <is>
          <t>U026</t>
        </is>
      </c>
      <c r="E6" s="128">
        <f>IFERROR(VLOOKUP(D6,Dim_Unvan!$A:$B,2,FALSE()),"")</f>
        <v/>
      </c>
      <c r="F6" s="118" t="inlineStr">
        <is>
          <t>REYON GÖREVLİSİ</t>
        </is>
      </c>
      <c r="G6" s="128">
        <f>IF(OR(A6="",F6="",I6="",K6&lt;&gt;""),"",IF(COUNTIFS($A$2:A6,A6,$F$2:F6,F6,$K$2:K6,"")&lt;=SUMIFS(REFERENTIAL_CONTROL!$K:$K,REFERENTIAL_CONTROL!$H:$H,A6,REFERENTIAL_CONTROL!$I:$I,IFERROR(INDEX(Dim_Unvan!$A:$A,MATCH(F6,Dim_Unvan!$B:$B,0)),"")),"Norm Fazlası","Norma Uygun"))</f>
        <v/>
      </c>
      <c r="H6" s="124" t="n"/>
      <c r="I6" s="118" t="inlineStr">
        <is>
          <t>AYBEK SAPAYEV</t>
        </is>
      </c>
      <c r="J6" s="137" t="n"/>
      <c r="K6" s="137" t="n"/>
      <c r="L6" s="118" t="n"/>
      <c r="M6" s="118" t="n"/>
      <c r="N6" s="128">
        <f>IFERROR(VLOOKUP(M6,Dim_CikisNedeni!$A:$B,2,FALSE()),"")</f>
        <v/>
      </c>
      <c r="O6" s="138">
        <f>IF(I6="","",IF(K6&lt;&gt;"","Pasif","Aktif"))</f>
        <v/>
      </c>
      <c r="P6" s="129">
        <f>IF(J6="","",IF(K6&lt;&gt;"",K6-J6,TODAY()-J6))</f>
        <v/>
      </c>
      <c r="Q6" s="139">
        <f>IF(P6="","",ROUND(P6/365,1))</f>
        <v/>
      </c>
      <c r="R6" s="140" t="n"/>
    </row>
    <row r="7" ht="25.5" customFormat="1" customHeight="1" s="111">
      <c r="A7" s="118" t="inlineStr">
        <is>
          <t>M038</t>
        </is>
      </c>
      <c r="B7" s="128">
        <f>IFERROR(VLOOKUP(A7,Dim_Magaza!$A:$C,2,FALSE()),"")</f>
        <v/>
      </c>
      <c r="C7" s="128">
        <f>IFERROR(VLOOKUP(A7,Dim_Magaza!$A:$C,3,FALSE()),"")</f>
        <v/>
      </c>
      <c r="D7" s="118" t="inlineStr">
        <is>
          <t>U026</t>
        </is>
      </c>
      <c r="E7" s="128">
        <f>IFERROR(VLOOKUP(D7,Dim_Unvan!$A:$B,2,FALSE()),"")</f>
        <v/>
      </c>
      <c r="F7" s="118" t="inlineStr">
        <is>
          <t>REYON GÖREVLİSİ</t>
        </is>
      </c>
      <c r="G7" s="128">
        <f>IF(OR(A7="",F7="",I7="",K7&lt;&gt;""),"",IF(COUNTIFS($A$2:A7,A7,$F$2:F7,F7,$K$2:K7,"")&lt;=SUMIFS(REFERENTIAL_CONTROL!$K:$K,REFERENTIAL_CONTROL!$H:$H,A7,REFERENTIAL_CONTROL!$I:$I,IFERROR(INDEX(Dim_Unvan!$A:$A,MATCH(F7,Dim_Unvan!$B:$B,0)),"")),"Norm Fazlası","Norma Uygun"))</f>
        <v/>
      </c>
      <c r="H7" s="124" t="n"/>
      <c r="I7" s="118" t="inlineStr">
        <is>
          <t>SHIHNAZAR DURDYBAYEV</t>
        </is>
      </c>
      <c r="J7" s="137" t="n"/>
      <c r="K7" s="137" t="n"/>
      <c r="L7" s="118" t="n"/>
      <c r="M7" s="118" t="n"/>
      <c r="N7" s="128">
        <f>IFERROR(VLOOKUP(M7,Dim_CikisNedeni!$A:$B,2,FALSE()),"")</f>
        <v/>
      </c>
      <c r="O7" s="138">
        <f>IF(I7="","",IF(K7&lt;&gt;"","Pasif","Aktif"))</f>
        <v/>
      </c>
      <c r="P7" s="129">
        <f>IF(J7="","",IF(K7&lt;&gt;"",K7-J7,TODAY()-J7))</f>
        <v/>
      </c>
      <c r="Q7" s="139">
        <f>IF(P7="","",ROUND(P7/365,1))</f>
        <v/>
      </c>
      <c r="R7" s="140" t="n"/>
    </row>
    <row r="8" ht="25.5" customFormat="1" customHeight="1" s="111">
      <c r="A8" s="118" t="inlineStr">
        <is>
          <t>M038</t>
        </is>
      </c>
      <c r="B8" s="128">
        <f>IFERROR(VLOOKUP(A8,Dim_Magaza!$A:$C,2,FALSE()),"")</f>
        <v/>
      </c>
      <c r="C8" s="128">
        <f>IFERROR(VLOOKUP(A8,Dim_Magaza!$A:$C,3,FALSE()),"")</f>
        <v/>
      </c>
      <c r="D8" s="118" t="inlineStr">
        <is>
          <t>U002</t>
        </is>
      </c>
      <c r="E8" s="128">
        <f>IFERROR(VLOOKUP(D8,Dim_Unvan!$A:$B,2,FALSE()),"")</f>
        <v/>
      </c>
      <c r="F8" s="118" t="inlineStr">
        <is>
          <t>BAKLİYAT</t>
        </is>
      </c>
      <c r="G8" s="128">
        <f>IF(OR(A8="",F8="",I8="",K8&lt;&gt;""),"",IF(COUNTIFS($A$2:A8,A8,$F$2:F8,F8,$K$2:K8,"")&lt;=SUMIFS(REFERENTIAL_CONTROL!$K:$K,REFERENTIAL_CONTROL!$H:$H,A8,REFERENTIAL_CONTROL!$I:$I,IFERROR(INDEX(Dim_Unvan!$A:$A,MATCH(F8,Dim_Unvan!$B:$B,0)),"")),"Norm Fazlası","Norma Uygun"))</f>
        <v/>
      </c>
      <c r="H8" s="124" t="n"/>
      <c r="I8" s="118" t="inlineStr">
        <is>
          <t>HİLAL SEVİNÇ</t>
        </is>
      </c>
      <c r="J8" s="137" t="n"/>
      <c r="K8" s="137" t="n"/>
      <c r="L8" s="118" t="n"/>
      <c r="M8" s="118" t="n"/>
      <c r="N8" s="128">
        <f>IFERROR(VLOOKUP(M8,Dim_CikisNedeni!$A:$B,2,FALSE()),"")</f>
        <v/>
      </c>
      <c r="O8" s="138">
        <f>IF(I8="","",IF(K8&lt;&gt;"","Pasif","Aktif"))</f>
        <v/>
      </c>
      <c r="P8" s="129">
        <f>IF(J8="","",IF(K8&lt;&gt;"",K8-J8,TODAY()-J8))</f>
        <v/>
      </c>
      <c r="Q8" s="139">
        <f>IF(P8="","",ROUND(P8/365,1))</f>
        <v/>
      </c>
      <c r="R8" s="140" t="n"/>
    </row>
    <row r="9" ht="25.5" customFormat="1" customHeight="1" s="111">
      <c r="A9" s="118" t="inlineStr">
        <is>
          <t>M038</t>
        </is>
      </c>
      <c r="B9" s="128">
        <f>IFERROR(VLOOKUP(A9,Dim_Magaza!$A:$C,2,FALSE()),"")</f>
        <v/>
      </c>
      <c r="C9" s="128">
        <f>IFERROR(VLOOKUP(A9,Dim_Magaza!$A:$C,3,FALSE()),"")</f>
        <v/>
      </c>
      <c r="D9" s="118" t="inlineStr">
        <is>
          <t>U050</t>
        </is>
      </c>
      <c r="E9" s="128">
        <f>IFERROR(VLOOKUP(D9,Dim_Unvan!$A:$B,2,FALSE()),"")</f>
        <v/>
      </c>
      <c r="F9" s="141" t="inlineStr">
        <is>
          <t>ŞARKÜTERİ</t>
        </is>
      </c>
      <c r="G9" s="128">
        <f>IF(OR(A9="",F9="",I9="",K9&lt;&gt;""),"",IF(COUNTIFS($A$2:A9,A9,$F$2:F9,F9,$K$2:K9,"")&lt;=SUMIFS(REFERENTIAL_CONTROL!$K:$K,REFERENTIAL_CONTROL!$H:$H,A9,REFERENTIAL_CONTROL!$I:$I,IFERROR(INDEX(Dim_Unvan!$A:$A,MATCH(F9,Dim_Unvan!$B:$B,0)),"")),"Norm Fazlası","Norma Uygun"))</f>
        <v/>
      </c>
      <c r="H9" s="124" t="n"/>
      <c r="I9" s="118" t="inlineStr">
        <is>
          <t>GÜLER DURMAZ</t>
        </is>
      </c>
      <c r="J9" s="137" t="n"/>
      <c r="K9" s="137" t="n"/>
      <c r="L9" s="118" t="n"/>
      <c r="M9" s="118" t="n"/>
      <c r="N9" s="128">
        <f>IFERROR(VLOOKUP(M9,Dim_CikisNedeni!$A:$B,2,FALSE()),"")</f>
        <v/>
      </c>
      <c r="O9" s="138">
        <f>IF(I9="","",IF(K9&lt;&gt;"","Pasif","Aktif"))</f>
        <v/>
      </c>
      <c r="P9" s="129">
        <f>IF(J9="","",IF(K9&lt;&gt;"",K9-J9,TODAY()-J9))</f>
        <v/>
      </c>
      <c r="Q9" s="139">
        <f>IF(P9="","",ROUND(P9/365,1))</f>
        <v/>
      </c>
      <c r="R9" s="140" t="n"/>
    </row>
    <row r="10" ht="25.5" customFormat="1" customHeight="1" s="111">
      <c r="A10" s="118" t="inlineStr">
        <is>
          <t>M038</t>
        </is>
      </c>
      <c r="B10" s="128">
        <f>IFERROR(VLOOKUP(A10,Dim_Magaza!$A:$C,2,FALSE()),"")</f>
        <v/>
      </c>
      <c r="C10" s="128">
        <f>IFERROR(VLOOKUP(A10,Dim_Magaza!$A:$C,3,FALSE()),"")</f>
        <v/>
      </c>
      <c r="D10" s="141" t="inlineStr">
        <is>
          <t>U053</t>
        </is>
      </c>
      <c r="E10" s="128">
        <f>IFERROR(VLOOKUP(D10,Dim_Unvan!$A:$B,2,FALSE()),"")</f>
        <v/>
      </c>
      <c r="F10" s="118" t="inlineStr">
        <is>
          <t>KASAP</t>
        </is>
      </c>
      <c r="G10" s="128">
        <f>IF(OR(A10="",F10="",I10="",K10&lt;&gt;""),"",IF(COUNTIFS($A$2:A10,A10,$F$2:F10,F10,$K$2:K10,"")&lt;=SUMIFS(REFERENTIAL_CONTROL!$K:$K,REFERENTIAL_CONTROL!$H:$H,A10,REFERENTIAL_CONTROL!$I:$I,IFERROR(INDEX(Dim_Unvan!$A:$A,MATCH(F10,Dim_Unvan!$B:$B,0)),"")),"Norm Fazlası","Norma Uygun"))</f>
        <v/>
      </c>
      <c r="H10" s="124" t="n"/>
      <c r="I10" s="118" t="inlineStr">
        <is>
          <t>HÜSEYİN EMİR KARAYILAN</t>
        </is>
      </c>
      <c r="J10" s="137" t="n"/>
      <c r="K10" s="137" t="n"/>
      <c r="L10" s="118" t="n"/>
      <c r="M10" s="118" t="n"/>
      <c r="N10" s="128">
        <f>IFERROR(VLOOKUP(M10,Dim_CikisNedeni!$A:$B,2,FALSE()),"")</f>
        <v/>
      </c>
      <c r="O10" s="138">
        <f>IF(I10="","",IF(K10&lt;&gt;"","Pasif","Aktif"))</f>
        <v/>
      </c>
      <c r="P10" s="129">
        <f>IF(J10="","",IF(K10&lt;&gt;"",K10-J10,TODAY()-J10))</f>
        <v/>
      </c>
      <c r="Q10" s="139">
        <f>IF(P10="","",ROUND(P10/365,1))</f>
        <v/>
      </c>
      <c r="R10" s="140" t="n"/>
    </row>
    <row r="11" ht="25.5" customFormat="1" customHeight="1" s="111">
      <c r="A11" s="118" t="inlineStr">
        <is>
          <t>M038</t>
        </is>
      </c>
      <c r="B11" s="128">
        <f>IFERROR(VLOOKUP(A11,Dim_Magaza!$A:$C,2,FALSE()),"")</f>
        <v/>
      </c>
      <c r="C11" s="128">
        <f>IFERROR(VLOOKUP(A11,Dim_Magaza!$A:$C,3,FALSE()),"")</f>
        <v/>
      </c>
      <c r="D11" s="141" t="inlineStr">
        <is>
          <t>U051</t>
        </is>
      </c>
      <c r="E11" s="128">
        <f>IFERROR(VLOOKUP(D11,Dim_Unvan!$A:$B,2,FALSE()),"")</f>
        <v/>
      </c>
      <c r="F11" s="118" t="inlineStr">
        <is>
          <t>MANAV</t>
        </is>
      </c>
      <c r="G11" s="128">
        <f>IF(OR(A11="",F11="",I11="",K11&lt;&gt;""),"",IF(COUNTIFS($A$2:A11,A11,$F$2:F11,F11,$K$2:K11,"")&lt;=SUMIFS(REFERENTIAL_CONTROL!$K:$K,REFERENTIAL_CONTROL!$H:$H,A11,REFERENTIAL_CONTROL!$I:$I,IFERROR(INDEX(Dim_Unvan!$A:$A,MATCH(F11,Dim_Unvan!$B:$B,0)),"")),"Norm Fazlası","Norma Uygun"))</f>
        <v/>
      </c>
      <c r="H11" s="124" t="n"/>
      <c r="I11" s="118" t="inlineStr">
        <is>
          <t>ALİ KALIN</t>
        </is>
      </c>
      <c r="J11" s="137" t="n"/>
      <c r="K11" s="137" t="n"/>
      <c r="L11" s="118" t="n"/>
      <c r="M11" s="118" t="n"/>
      <c r="N11" s="128">
        <f>IFERROR(VLOOKUP(M11,Dim_CikisNedeni!$A:$B,2,FALSE()),"")</f>
        <v/>
      </c>
      <c r="O11" s="138">
        <f>IF(I11="","",IF(K11&lt;&gt;"","Pasif","Aktif"))</f>
        <v/>
      </c>
      <c r="P11" s="129">
        <f>IF(J11="","",IF(K11&lt;&gt;"",K11-J11,TODAY()-J11))</f>
        <v/>
      </c>
      <c r="Q11" s="139">
        <f>IF(P11="","",ROUND(P11/365,1))</f>
        <v/>
      </c>
      <c r="R11" s="140" t="n"/>
    </row>
    <row r="12" ht="25.5" customFormat="1" customHeight="1" s="111">
      <c r="A12" s="118" t="inlineStr">
        <is>
          <t>M038</t>
        </is>
      </c>
      <c r="B12" s="128">
        <f>IFERROR(VLOOKUP(A12,Dim_Magaza!$A:$C,2,FALSE()),"")</f>
        <v/>
      </c>
      <c r="C12" s="128">
        <f>IFERROR(VLOOKUP(A12,Dim_Magaza!$A:$C,3,FALSE()),"")</f>
        <v/>
      </c>
      <c r="D12" s="141" t="inlineStr">
        <is>
          <t>U051</t>
        </is>
      </c>
      <c r="E12" s="128">
        <f>IFERROR(VLOOKUP(D12,Dim_Unvan!$A:$B,2,FALSE()),"")</f>
        <v/>
      </c>
      <c r="F12" s="118" t="inlineStr">
        <is>
          <t>MANAV</t>
        </is>
      </c>
      <c r="G12" s="128">
        <f>IF(OR(A12="",F12="",I12="",K12&lt;&gt;""),"",IF(COUNTIFS($A$2:A12,A12,$F$2:F12,F12,$K$2:K12,"")&lt;=SUMIFS(REFERENTIAL_CONTROL!$K:$K,REFERENTIAL_CONTROL!$H:$H,A12,REFERENTIAL_CONTROL!$I:$I,IFERROR(INDEX(Dim_Unvan!$A:$A,MATCH(F12,Dim_Unvan!$B:$B,0)),"")),"Norm Fazlası","Norma Uygun"))</f>
        <v/>
      </c>
      <c r="H12" s="124" t="n"/>
      <c r="I12" s="118" t="inlineStr">
        <is>
          <t>ABDÜLHAMİT ÖZDEMİR</t>
        </is>
      </c>
      <c r="J12" s="137" t="n"/>
      <c r="K12" s="137" t="n"/>
      <c r="L12" s="118" t="n"/>
      <c r="M12" s="118" t="n"/>
      <c r="N12" s="128">
        <f>IFERROR(VLOOKUP(M12,Dim_CikisNedeni!$A:$B,2,FALSE()),"")</f>
        <v/>
      </c>
      <c r="O12" s="138">
        <f>IF(I12="","",IF(K12&lt;&gt;"","Pasif","Aktif"))</f>
        <v/>
      </c>
      <c r="P12" s="129">
        <f>IF(J12="","",IF(K12&lt;&gt;"",K12-J12,TODAY()-J12))</f>
        <v/>
      </c>
      <c r="Q12" s="139">
        <f>IF(P12="","",ROUND(P12/365,1))</f>
        <v/>
      </c>
      <c r="R12" s="140" t="n"/>
    </row>
    <row r="13" ht="25.5" customFormat="1" customHeight="1" s="111">
      <c r="A13" s="118" t="inlineStr">
        <is>
          <t>M039</t>
        </is>
      </c>
      <c r="B13" s="128">
        <f>IFERROR(VLOOKUP(A13,Dim_Magaza!$A:$C,2,FALSE()),"")</f>
        <v/>
      </c>
      <c r="C13" s="128">
        <f>IFERROR(VLOOKUP(A13,Dim_Magaza!$A:$C,3,FALSE()),"")</f>
        <v/>
      </c>
      <c r="D13" s="141" t="inlineStr">
        <is>
          <t>U052</t>
        </is>
      </c>
      <c r="E13" s="128">
        <f>IFERROR(VLOOKUP(D13,Dim_Unvan!$A:$B,2,FALSE()),"")</f>
        <v/>
      </c>
      <c r="F13" s="118" t="inlineStr">
        <is>
          <t>YÖNETİCİ</t>
        </is>
      </c>
      <c r="G13" s="128">
        <f>IF(OR(A13="",F13="",I13="",K13&lt;&gt;""),"",IF(COUNTIFS($A$2:A13,A13,$F$2:F13,F13,$K$2:K13,"")&lt;=SUMIFS(REFERENTIAL_CONTROL!$K:$K,REFERENTIAL_CONTROL!$H:$H,A13,REFERENTIAL_CONTROL!$I:$I,IFERROR(INDEX(Dim_Unvan!$A:$A,MATCH(F13,Dim_Unvan!$B:$B,0)),"")),"Norm Fazlası","Norma Uygun"))</f>
        <v/>
      </c>
      <c r="H13" s="124" t="n"/>
      <c r="I13" s="118" t="inlineStr">
        <is>
          <t>HANDE DURUKAN</t>
        </is>
      </c>
      <c r="J13" s="137" t="n"/>
      <c r="K13" s="137" t="n"/>
      <c r="L13" s="118" t="n"/>
      <c r="M13" s="118" t="n"/>
      <c r="N13" s="128">
        <f>IFERROR(VLOOKUP(M13,Dim_CikisNedeni!$A:$B,2,FALSE()),"")</f>
        <v/>
      </c>
      <c r="O13" s="138">
        <f>IF(I13="","",IF(K13&lt;&gt;"","Pasif","Aktif"))</f>
        <v/>
      </c>
      <c r="P13" s="129">
        <f>IF(J13="","",IF(K13&lt;&gt;"",K13-J13,TODAY()-J13))</f>
        <v/>
      </c>
      <c r="Q13" s="139">
        <f>IF(P13="","",ROUND(P13/365,1))</f>
        <v/>
      </c>
      <c r="R13" s="140" t="n"/>
    </row>
    <row r="14" ht="25.5" customFormat="1" customHeight="1" s="111">
      <c r="A14" s="118" t="inlineStr">
        <is>
          <t>M039</t>
        </is>
      </c>
      <c r="B14" s="128">
        <f>IFERROR(VLOOKUP(A14,Dim_Magaza!$A:$C,2,FALSE()),"")</f>
        <v/>
      </c>
      <c r="C14" s="128">
        <f>IFERROR(VLOOKUP(A14,Dim_Magaza!$A:$C,3,FALSE()),"")</f>
        <v/>
      </c>
      <c r="D14" s="118" t="inlineStr">
        <is>
          <t>U038</t>
        </is>
      </c>
      <c r="E14" s="128">
        <f>IFERROR(VLOOKUP(D14,Dim_Unvan!$A:$B,2,FALSE()),"")</f>
        <v/>
      </c>
      <c r="F14" s="118" t="inlineStr">
        <is>
          <t>YÖNETİCİ YARDIMCISI</t>
        </is>
      </c>
      <c r="G14" s="128">
        <f>IF(OR(A14="",F14="",I14="",K14&lt;&gt;""),"",IF(COUNTIFS($A$2:A14,A14,$F$2:F14,F14,$K$2:K14,"")&lt;=SUMIFS(REFERENTIAL_CONTROL!$K:$K,REFERENTIAL_CONTROL!$H:$H,A14,REFERENTIAL_CONTROL!$I:$I,IFERROR(INDEX(Dim_Unvan!$A:$A,MATCH(F14,Dim_Unvan!$B:$B,0)),"")),"Norm Fazlası","Norma Uygun"))</f>
        <v/>
      </c>
      <c r="H14" s="124" t="n"/>
      <c r="I14" s="118" t="inlineStr">
        <is>
          <t>HEDİYE ASLAN</t>
        </is>
      </c>
      <c r="J14" s="137" t="n"/>
      <c r="K14" s="137" t="n"/>
      <c r="L14" s="118" t="n"/>
      <c r="M14" s="118" t="n"/>
      <c r="N14" s="128">
        <f>IFERROR(VLOOKUP(M14,Dim_CikisNedeni!$A:$B,2,FALSE()),"")</f>
        <v/>
      </c>
      <c r="O14" s="138">
        <f>IF(I14="","",IF(K14&lt;&gt;"","Pasif","Aktif"))</f>
        <v/>
      </c>
      <c r="P14" s="129">
        <f>IF(J14="","",IF(K14&lt;&gt;"",K14-J14,TODAY()-J14))</f>
        <v/>
      </c>
      <c r="Q14" s="139">
        <f>IF(P14="","",ROUND(P14/365,1))</f>
        <v/>
      </c>
      <c r="R14" s="140" t="n"/>
    </row>
    <row r="15" ht="25.5" customFormat="1" customHeight="1" s="111">
      <c r="A15" s="118" t="inlineStr">
        <is>
          <t>M039</t>
        </is>
      </c>
      <c r="B15" s="128">
        <f>IFERROR(VLOOKUP(A15,Dim_Magaza!$A:$C,2,FALSE()),"")</f>
        <v/>
      </c>
      <c r="C15" s="128">
        <f>IFERROR(VLOOKUP(A15,Dim_Magaza!$A:$C,3,FALSE()),"")</f>
        <v/>
      </c>
      <c r="D15" s="118" t="inlineStr">
        <is>
          <t>U015</t>
        </is>
      </c>
      <c r="E15" s="128">
        <f>IFERROR(VLOOKUP(D15,Dim_Unvan!$A:$B,2,FALSE()),"")</f>
        <v/>
      </c>
      <c r="F15" s="118" t="inlineStr">
        <is>
          <t>KASİYER</t>
        </is>
      </c>
      <c r="G15" s="128">
        <f>IF(OR(A15="",F15="",I15="",K15&lt;&gt;""),"",IF(COUNTIFS($A$2:A15,A15,$F$2:F15,F15,$K$2:K15,"")&lt;=SUMIFS(REFERENTIAL_CONTROL!$K:$K,REFERENTIAL_CONTROL!$H:$H,A15,REFERENTIAL_CONTROL!$I:$I,IFERROR(INDEX(Dim_Unvan!$A:$A,MATCH(F15,Dim_Unvan!$B:$B,0)),"")),"Norm Fazlası","Norma Uygun"))</f>
        <v/>
      </c>
      <c r="H15" s="124" t="n"/>
      <c r="I15" s="118" t="inlineStr">
        <is>
          <t>ESRA SOY</t>
        </is>
      </c>
      <c r="J15" s="137" t="n"/>
      <c r="K15" s="137" t="n"/>
      <c r="L15" s="118" t="n"/>
      <c r="M15" s="118" t="n"/>
      <c r="N15" s="128">
        <f>IFERROR(VLOOKUP(M15,Dim_CikisNedeni!$A:$B,2,FALSE()),"")</f>
        <v/>
      </c>
      <c r="O15" s="138">
        <f>IF(I15="","",IF(K15&lt;&gt;"","Pasif","Aktif"))</f>
        <v/>
      </c>
      <c r="P15" s="129">
        <f>IF(J15="","",IF(K15&lt;&gt;"",K15-J15,TODAY()-J15))</f>
        <v/>
      </c>
      <c r="Q15" s="139">
        <f>IF(P15="","",ROUND(P15/365,1))</f>
        <v/>
      </c>
      <c r="R15" s="140" t="n"/>
    </row>
    <row r="16" ht="25.5" customFormat="1" customHeight="1" s="111">
      <c r="A16" s="118" t="inlineStr">
        <is>
          <t>M039</t>
        </is>
      </c>
      <c r="B16" s="128">
        <f>IFERROR(VLOOKUP(A16,Dim_Magaza!$A:$C,2,FALSE()),"")</f>
        <v/>
      </c>
      <c r="C16" s="128">
        <f>IFERROR(VLOOKUP(A16,Dim_Magaza!$A:$C,3,FALSE()),"")</f>
        <v/>
      </c>
      <c r="D16" s="118" t="inlineStr">
        <is>
          <t>U015</t>
        </is>
      </c>
      <c r="E16" s="128">
        <f>IFERROR(VLOOKUP(D16,Dim_Unvan!$A:$B,2,FALSE()),"")</f>
        <v/>
      </c>
      <c r="F16" s="118" t="inlineStr">
        <is>
          <t>KASİYER</t>
        </is>
      </c>
      <c r="G16" s="128">
        <f>IF(OR(A16="",F16="",I16="",K16&lt;&gt;""),"",IF(COUNTIFS($A$2:A16,A16,$F$2:F16,F16,$K$2:K16,"")&lt;=SUMIFS(REFERENTIAL_CONTROL!$K:$K,REFERENTIAL_CONTROL!$H:$H,A16,REFERENTIAL_CONTROL!$I:$I,IFERROR(INDEX(Dim_Unvan!$A:$A,MATCH(F16,Dim_Unvan!$B:$B,0)),"")),"Norm Fazlası","Norma Uygun"))</f>
        <v/>
      </c>
      <c r="H16" s="124" t="n"/>
      <c r="I16" s="118" t="inlineStr">
        <is>
          <t>DİLAN YILMAZ</t>
        </is>
      </c>
      <c r="J16" s="137" t="n"/>
      <c r="K16" s="137" t="n"/>
      <c r="L16" s="118" t="n"/>
      <c r="M16" s="118" t="n"/>
      <c r="N16" s="128">
        <f>IFERROR(VLOOKUP(M16,Dim_CikisNedeni!$A:$B,2,FALSE()),"")</f>
        <v/>
      </c>
      <c r="O16" s="138">
        <f>IF(I16="","",IF(K16&lt;&gt;"","Pasif","Aktif"))</f>
        <v/>
      </c>
      <c r="P16" s="129">
        <f>IF(J16="","",IF(K16&lt;&gt;"",K16-J16,TODAY()-J16))</f>
        <v/>
      </c>
      <c r="Q16" s="139">
        <f>IF(P16="","",ROUND(P16/365,1))</f>
        <v/>
      </c>
      <c r="R16" s="140" t="n"/>
    </row>
    <row r="17" ht="25.5" customFormat="1" customHeight="1" s="111">
      <c r="A17" s="118" t="inlineStr">
        <is>
          <t>M039</t>
        </is>
      </c>
      <c r="B17" s="128">
        <f>IFERROR(VLOOKUP(A17,Dim_Magaza!$A:$C,2,FALSE()),"")</f>
        <v/>
      </c>
      <c r="C17" s="128">
        <f>IFERROR(VLOOKUP(A17,Dim_Magaza!$A:$C,3,FALSE()),"")</f>
        <v/>
      </c>
      <c r="D17" s="118" t="inlineStr">
        <is>
          <t>U015</t>
        </is>
      </c>
      <c r="E17" s="128">
        <f>IFERROR(VLOOKUP(D17,Dim_Unvan!$A:$B,2,FALSE()),"")</f>
        <v/>
      </c>
      <c r="F17" s="118" t="inlineStr">
        <is>
          <t>KASİYER</t>
        </is>
      </c>
      <c r="G17" s="128">
        <f>IF(OR(A17="",F17="",I17="",K17&lt;&gt;""),"",IF(COUNTIFS($A$2:A17,A17,$F$2:F17,F17,$K$2:K17,"")&lt;=SUMIFS(REFERENTIAL_CONTROL!$K:$K,REFERENTIAL_CONTROL!$H:$H,A17,REFERENTIAL_CONTROL!$I:$I,IFERROR(INDEX(Dim_Unvan!$A:$A,MATCH(F17,Dim_Unvan!$B:$B,0)),"")),"Norm Fazlası","Norma Uygun"))</f>
        <v/>
      </c>
      <c r="H17" s="124" t="n"/>
      <c r="I17" s="118" t="inlineStr">
        <is>
          <t>HÜMEYRA TAŞCAN</t>
        </is>
      </c>
      <c r="J17" s="137" t="n"/>
      <c r="K17" s="137" t="n"/>
      <c r="L17" s="118" t="n"/>
      <c r="M17" s="118" t="n"/>
      <c r="N17" s="128">
        <f>IFERROR(VLOOKUP(M17,Dim_CikisNedeni!$A:$B,2,FALSE()),"")</f>
        <v/>
      </c>
      <c r="O17" s="138">
        <f>IF(I17="","",IF(K17&lt;&gt;"","Pasif","Aktif"))</f>
        <v/>
      </c>
      <c r="P17" s="129">
        <f>IF(J17="","",IF(K17&lt;&gt;"",K17-J17,TODAY()-J17))</f>
        <v/>
      </c>
      <c r="Q17" s="139">
        <f>IF(P17="","",ROUND(P17/365,1))</f>
        <v/>
      </c>
      <c r="R17" s="140" t="n"/>
    </row>
    <row r="18" ht="25.5" customFormat="1" customHeight="1" s="111">
      <c r="A18" s="118" t="inlineStr">
        <is>
          <t>M039</t>
        </is>
      </c>
      <c r="B18" s="128">
        <f>IFERROR(VLOOKUP(A18,Dim_Magaza!$A:$C,2,FALSE()),"")</f>
        <v/>
      </c>
      <c r="C18" s="128">
        <f>IFERROR(VLOOKUP(A18,Dim_Magaza!$A:$C,3,FALSE()),"")</f>
        <v/>
      </c>
      <c r="D18" s="118" t="inlineStr">
        <is>
          <t>U026</t>
        </is>
      </c>
      <c r="E18" s="128">
        <f>IFERROR(VLOOKUP(D18,Dim_Unvan!$A:$B,2,FALSE()),"")</f>
        <v/>
      </c>
      <c r="F18" s="118" t="inlineStr">
        <is>
          <t>REYON GÖREVLİSİ</t>
        </is>
      </c>
      <c r="G18" s="128">
        <f>IF(OR(A18="",F18="",I18="",K18&lt;&gt;""),"",IF(COUNTIFS($A$2:A18,A18,$F$2:F18,F18,$K$2:K18,"")&lt;=SUMIFS(REFERENTIAL_CONTROL!$K:$K,REFERENTIAL_CONTROL!$H:$H,A18,REFERENTIAL_CONTROL!$I:$I,IFERROR(INDEX(Dim_Unvan!$A:$A,MATCH(F18,Dim_Unvan!$B:$B,0)),"")),"Norm Fazlası","Norma Uygun"))</f>
        <v/>
      </c>
      <c r="H18" s="124" t="n"/>
      <c r="I18" s="118" t="inlineStr">
        <is>
          <t>YUNUS EMRE ERÖZKAN</t>
        </is>
      </c>
      <c r="J18" s="137" t="n"/>
      <c r="K18" s="137" t="n"/>
      <c r="L18" s="118" t="n"/>
      <c r="M18" s="118" t="n"/>
      <c r="N18" s="128">
        <f>IFERROR(VLOOKUP(M18,Dim_CikisNedeni!$A:$B,2,FALSE()),"")</f>
        <v/>
      </c>
      <c r="O18" s="138">
        <f>IF(I18="","",IF(K18&lt;&gt;"","Pasif","Aktif"))</f>
        <v/>
      </c>
      <c r="P18" s="129">
        <f>IF(J18="","",IF(K18&lt;&gt;"",K18-J18,TODAY()-J18))</f>
        <v/>
      </c>
      <c r="Q18" s="139">
        <f>IF(P18="","",ROUND(P18/365,1))</f>
        <v/>
      </c>
      <c r="R18" s="140" t="n"/>
    </row>
    <row r="19" ht="25.5" customFormat="1" customHeight="1" s="111">
      <c r="A19" s="118" t="inlineStr">
        <is>
          <t>M039</t>
        </is>
      </c>
      <c r="B19" s="128">
        <f>IFERROR(VLOOKUP(A19,Dim_Magaza!$A:$C,2,FALSE()),"")</f>
        <v/>
      </c>
      <c r="C19" s="128">
        <f>IFERROR(VLOOKUP(A19,Dim_Magaza!$A:$C,3,FALSE()),"")</f>
        <v/>
      </c>
      <c r="D19" s="118" t="inlineStr">
        <is>
          <t>U026</t>
        </is>
      </c>
      <c r="E19" s="128">
        <f>IFERROR(VLOOKUP(D19,Dim_Unvan!$A:$B,2,FALSE()),"")</f>
        <v/>
      </c>
      <c r="F19" s="118" t="inlineStr">
        <is>
          <t>REYON GÖREVLİSİ</t>
        </is>
      </c>
      <c r="G19" s="128">
        <f>IF(OR(A19="",F19="",I19="",K19&lt;&gt;""),"",IF(COUNTIFS($A$2:A19,A19,$F$2:F19,F19,$K$2:K19,"")&lt;=SUMIFS(REFERENTIAL_CONTROL!$K:$K,REFERENTIAL_CONTROL!$H:$H,A19,REFERENTIAL_CONTROL!$I:$I,IFERROR(INDEX(Dim_Unvan!$A:$A,MATCH(F19,Dim_Unvan!$B:$B,0)),"")),"Norm Fazlası","Norma Uygun"))</f>
        <v/>
      </c>
      <c r="H19" s="124" t="n"/>
      <c r="I19" s="118" t="inlineStr">
        <is>
          <t>İSMAİL SEVEN</t>
        </is>
      </c>
      <c r="J19" s="137" t="n"/>
      <c r="K19" s="137" t="n"/>
      <c r="L19" s="118" t="n"/>
      <c r="M19" s="118" t="n"/>
      <c r="N19" s="128">
        <f>IFERROR(VLOOKUP(M19,Dim_CikisNedeni!$A:$B,2,FALSE()),"")</f>
        <v/>
      </c>
      <c r="O19" s="138">
        <f>IF(I19="","",IF(K19&lt;&gt;"","Pasif","Aktif"))</f>
        <v/>
      </c>
      <c r="P19" s="129">
        <f>IF(J19="","",IF(K19&lt;&gt;"",K19-J19,TODAY()-J19))</f>
        <v/>
      </c>
      <c r="Q19" s="139">
        <f>IF(P19="","",ROUND(P19/365,1))</f>
        <v/>
      </c>
      <c r="R19" s="140" t="n"/>
    </row>
    <row r="20" ht="25.5" customFormat="1" customHeight="1" s="111">
      <c r="A20" s="118" t="inlineStr">
        <is>
          <t>M039</t>
        </is>
      </c>
      <c r="B20" s="128">
        <f>IFERROR(VLOOKUP(A20,Dim_Magaza!$A:$C,2,FALSE()),"")</f>
        <v/>
      </c>
      <c r="C20" s="128">
        <f>IFERROR(VLOOKUP(A20,Dim_Magaza!$A:$C,3,FALSE()),"")</f>
        <v/>
      </c>
      <c r="D20" s="118" t="inlineStr">
        <is>
          <t>U026</t>
        </is>
      </c>
      <c r="E20" s="128">
        <f>IFERROR(VLOOKUP(D20,Dim_Unvan!$A:$B,2,FALSE()),"")</f>
        <v/>
      </c>
      <c r="F20" s="118" t="inlineStr">
        <is>
          <t>REYON GÖREVLİSİ</t>
        </is>
      </c>
      <c r="G20" s="128">
        <f>IF(OR(A20="",F20="",I20="",K20&lt;&gt;""),"",IF(COUNTIFS($A$2:A20,A20,$F$2:F20,F20,$K$2:K20,"")&lt;=SUMIFS(REFERENTIAL_CONTROL!$K:$K,REFERENTIAL_CONTROL!$H:$H,A20,REFERENTIAL_CONTROL!$I:$I,IFERROR(INDEX(Dim_Unvan!$A:$A,MATCH(F20,Dim_Unvan!$B:$B,0)),"")),"Norm Fazlası","Norma Uygun"))</f>
        <v/>
      </c>
      <c r="H20" s="124" t="n"/>
      <c r="I20" s="118" t="inlineStr">
        <is>
          <t>GUNCHA ATAJANOVA</t>
        </is>
      </c>
      <c r="J20" s="137" t="n"/>
      <c r="K20" s="137" t="n"/>
      <c r="L20" s="118" t="n"/>
      <c r="M20" s="118" t="n"/>
      <c r="N20" s="128">
        <f>IFERROR(VLOOKUP(M20,Dim_CikisNedeni!$A:$B,2,FALSE()),"")</f>
        <v/>
      </c>
      <c r="O20" s="138">
        <f>IF(I20="","",IF(K20&lt;&gt;"","Pasif","Aktif"))</f>
        <v/>
      </c>
      <c r="P20" s="129">
        <f>IF(J20="","",IF(K20&lt;&gt;"",K20-J20,TODAY()-J20))</f>
        <v/>
      </c>
      <c r="Q20" s="139">
        <f>IF(P20="","",ROUND(P20/365,1))</f>
        <v/>
      </c>
      <c r="R20" s="140" t="n"/>
    </row>
    <row r="21" ht="25.5" customFormat="1" customHeight="1" s="111">
      <c r="A21" s="118" t="inlineStr">
        <is>
          <t>M039</t>
        </is>
      </c>
      <c r="B21" s="128">
        <f>IFERROR(VLOOKUP(A21,Dim_Magaza!$A:$C,2,FALSE()),"")</f>
        <v/>
      </c>
      <c r="C21" s="128">
        <f>IFERROR(VLOOKUP(A21,Dim_Magaza!$A:$C,3,FALSE()),"")</f>
        <v/>
      </c>
      <c r="D21" s="118" t="inlineStr">
        <is>
          <t>U026</t>
        </is>
      </c>
      <c r="E21" s="128">
        <f>IFERROR(VLOOKUP(D21,Dim_Unvan!$A:$B,2,FALSE()),"")</f>
        <v/>
      </c>
      <c r="F21" s="118" t="inlineStr">
        <is>
          <t>REYON GÖREVLİSİ</t>
        </is>
      </c>
      <c r="G21" s="128">
        <f>IF(OR(A21="",F21="",I21="",K21&lt;&gt;""),"",IF(COUNTIFS($A$2:A21,A21,$F$2:F21,F21,$K$2:K21,"")&lt;=SUMIFS(REFERENTIAL_CONTROL!$K:$K,REFERENTIAL_CONTROL!$H:$H,A21,REFERENTIAL_CONTROL!$I:$I,IFERROR(INDEX(Dim_Unvan!$A:$A,MATCH(F21,Dim_Unvan!$B:$B,0)),"")),"Norm Fazlası","Norma Uygun"))</f>
        <v/>
      </c>
      <c r="H21" s="124" t="n"/>
      <c r="I21" s="118" t="inlineStr">
        <is>
          <t>MAYSA IYAMBERDYYEVA</t>
        </is>
      </c>
      <c r="J21" s="137" t="n"/>
      <c r="K21" s="137" t="n"/>
      <c r="L21" s="118" t="n"/>
      <c r="M21" s="118" t="n"/>
      <c r="N21" s="128">
        <f>IFERROR(VLOOKUP(M21,Dim_CikisNedeni!$A:$B,2,FALSE()),"")</f>
        <v/>
      </c>
      <c r="O21" s="138">
        <f>IF(I21="","",IF(K21&lt;&gt;"","Pasif","Aktif"))</f>
        <v/>
      </c>
      <c r="P21" s="129">
        <f>IF(J21="","",IF(K21&lt;&gt;"",K21-J21,TODAY()-J21))</f>
        <v/>
      </c>
      <c r="Q21" s="139">
        <f>IF(P21="","",ROUND(P21/365,1))</f>
        <v/>
      </c>
      <c r="R21" s="140" t="n"/>
    </row>
    <row r="22" ht="25.5" customFormat="1" customHeight="1" s="111">
      <c r="A22" s="118" t="inlineStr">
        <is>
          <t>M039</t>
        </is>
      </c>
      <c r="B22" s="128">
        <f>IFERROR(VLOOKUP(A22,Dim_Magaza!$A:$C,2,FALSE()),"")</f>
        <v/>
      </c>
      <c r="C22" s="128">
        <f>IFERROR(VLOOKUP(A22,Dim_Magaza!$A:$C,3,FALSE()),"")</f>
        <v/>
      </c>
      <c r="D22" s="118" t="inlineStr">
        <is>
          <t>U002</t>
        </is>
      </c>
      <c r="E22" s="128">
        <f>IFERROR(VLOOKUP(D22,Dim_Unvan!$A:$B,2,FALSE()),"")</f>
        <v/>
      </c>
      <c r="F22" s="118" t="inlineStr">
        <is>
          <t>BAKLİYAT</t>
        </is>
      </c>
      <c r="G22" s="128">
        <f>IF(OR(A22="",F22="",I22="",K22&lt;&gt;""),"",IF(COUNTIFS($A$2:A22,A22,$F$2:F22,F22,$K$2:K22,"")&lt;=SUMIFS(REFERENTIAL_CONTROL!$K:$K,REFERENTIAL_CONTROL!$H:$H,A22,REFERENTIAL_CONTROL!$I:$I,IFERROR(INDEX(Dim_Unvan!$A:$A,MATCH(F22,Dim_Unvan!$B:$B,0)),"")),"Norm Fazlası","Norma Uygun"))</f>
        <v/>
      </c>
      <c r="H22" s="124" t="n"/>
      <c r="I22" s="118" t="inlineStr">
        <is>
          <t>SEMRA AŞÇI</t>
        </is>
      </c>
      <c r="J22" s="137" t="n"/>
      <c r="K22" s="137" t="n"/>
      <c r="L22" s="118" t="n"/>
      <c r="M22" s="118" t="n"/>
      <c r="N22" s="128">
        <f>IFERROR(VLOOKUP(M22,Dim_CikisNedeni!$A:$B,2,FALSE()),"")</f>
        <v/>
      </c>
      <c r="O22" s="138">
        <f>IF(I22="","",IF(K22&lt;&gt;"","Pasif","Aktif"))</f>
        <v/>
      </c>
      <c r="P22" s="129">
        <f>IF(J22="","",IF(K22&lt;&gt;"",K22-J22,TODAY()-J22))</f>
        <v/>
      </c>
      <c r="Q22" s="139">
        <f>IF(P22="","",ROUND(P22/365,1))</f>
        <v/>
      </c>
      <c r="R22" s="140" t="n"/>
    </row>
    <row r="23" ht="25.5" customFormat="1" customHeight="1" s="111">
      <c r="A23" s="118" t="inlineStr">
        <is>
          <t>M039</t>
        </is>
      </c>
      <c r="B23" s="128">
        <f>IFERROR(VLOOKUP(A23,Dim_Magaza!$A:$C,2,FALSE()),"")</f>
        <v/>
      </c>
      <c r="C23" s="128">
        <f>IFERROR(VLOOKUP(A23,Dim_Magaza!$A:$C,3,FALSE()),"")</f>
        <v/>
      </c>
      <c r="D23" s="141" t="inlineStr">
        <is>
          <t>U050</t>
        </is>
      </c>
      <c r="E23" s="128">
        <f>IFERROR(VLOOKUP(D23,Dim_Unvan!$A:$B,2,FALSE()),"")</f>
        <v/>
      </c>
      <c r="F23" s="141" t="inlineStr">
        <is>
          <t>ŞARKÜTERİ</t>
        </is>
      </c>
      <c r="G23" s="128">
        <f>IF(OR(A23="",F23="",I23="",K23&lt;&gt;""),"",IF(COUNTIFS($A$2:A23,A23,$F$2:F23,F23,$K$2:K23,"")&lt;=SUMIFS(REFERENTIAL_CONTROL!$K:$K,REFERENTIAL_CONTROL!$H:$H,A23,REFERENTIAL_CONTROL!$I:$I,IFERROR(INDEX(Dim_Unvan!$A:$A,MATCH(F23,Dim_Unvan!$B:$B,0)),"")),"Norm Fazlası","Norma Uygun"))</f>
        <v/>
      </c>
      <c r="H23" s="124" t="n"/>
      <c r="I23" s="118" t="inlineStr">
        <is>
          <t>SAADET GÜLER</t>
        </is>
      </c>
      <c r="J23" s="137" t="n"/>
      <c r="K23" s="137" t="n"/>
      <c r="L23" s="118" t="n"/>
      <c r="M23" s="118" t="n"/>
      <c r="N23" s="128">
        <f>IFERROR(VLOOKUP(M23,Dim_CikisNedeni!$A:$B,2,FALSE()),"")</f>
        <v/>
      </c>
      <c r="O23" s="138">
        <f>IF(I23="","",IF(K23&lt;&gt;"","Pasif","Aktif"))</f>
        <v/>
      </c>
      <c r="P23" s="129">
        <f>IF(J23="","",IF(K23&lt;&gt;"",K23-J23,TODAY()-J23))</f>
        <v/>
      </c>
      <c r="Q23" s="139">
        <f>IF(P23="","",ROUND(P23/365,1))</f>
        <v/>
      </c>
      <c r="R23" s="140" t="n"/>
    </row>
    <row r="24" ht="25.5" customFormat="1" customHeight="1" s="111">
      <c r="A24" s="118" t="inlineStr">
        <is>
          <t>M039</t>
        </is>
      </c>
      <c r="B24" s="128">
        <f>IFERROR(VLOOKUP(A24,Dim_Magaza!$A:$C,2,FALSE()),"")</f>
        <v/>
      </c>
      <c r="C24" s="128">
        <f>IFERROR(VLOOKUP(A24,Dim_Magaza!$A:$C,3,FALSE()),"")</f>
        <v/>
      </c>
      <c r="D24" s="141" t="inlineStr">
        <is>
          <t>U053</t>
        </is>
      </c>
      <c r="E24" s="128">
        <f>IFERROR(VLOOKUP(D24,Dim_Unvan!$A:$B,2,FALSE()),"")</f>
        <v/>
      </c>
      <c r="F24" s="118" t="inlineStr">
        <is>
          <t>KASAP</t>
        </is>
      </c>
      <c r="G24" s="128">
        <f>IF(OR(A24="",F24="",I24="",K24&lt;&gt;""),"",IF(COUNTIFS($A$2:A24,A24,$F$2:F24,F24,$K$2:K24,"")&lt;=SUMIFS(REFERENTIAL_CONTROL!$K:$K,REFERENTIAL_CONTROL!$H:$H,A24,REFERENTIAL_CONTROL!$I:$I,IFERROR(INDEX(Dim_Unvan!$A:$A,MATCH(F24,Dim_Unvan!$B:$B,0)),"")),"Norm Fazlası","Norma Uygun"))</f>
        <v/>
      </c>
      <c r="H24" s="124" t="n"/>
      <c r="I24" s="118" t="inlineStr">
        <is>
          <t>NAFİZE ÇALIŞKAN</t>
        </is>
      </c>
      <c r="J24" s="137" t="n"/>
      <c r="K24" s="137" t="n"/>
      <c r="L24" s="118" t="n"/>
      <c r="M24" s="118" t="n"/>
      <c r="N24" s="128">
        <f>IFERROR(VLOOKUP(M24,Dim_CikisNedeni!$A:$B,2,FALSE()),"")</f>
        <v/>
      </c>
      <c r="O24" s="138">
        <f>IF(I24="","",IF(K24&lt;&gt;"","Pasif","Aktif"))</f>
        <v/>
      </c>
      <c r="P24" s="129">
        <f>IF(J24="","",IF(K24&lt;&gt;"",K24-J24,TODAY()-J24))</f>
        <v/>
      </c>
      <c r="Q24" s="139">
        <f>IF(P24="","",ROUND(P24/365,1))</f>
        <v/>
      </c>
      <c r="R24" s="140" t="n"/>
    </row>
    <row r="25" ht="25.5" customFormat="1" customHeight="1" s="111">
      <c r="A25" s="118" t="inlineStr">
        <is>
          <t>M039</t>
        </is>
      </c>
      <c r="B25" s="128">
        <f>IFERROR(VLOOKUP(A25,Dim_Magaza!$A:$C,2,FALSE()),"")</f>
        <v/>
      </c>
      <c r="C25" s="128">
        <f>IFERROR(VLOOKUP(A25,Dim_Magaza!$A:$C,3,FALSE()),"")</f>
        <v/>
      </c>
      <c r="D25" s="141" t="inlineStr">
        <is>
          <t>U051</t>
        </is>
      </c>
      <c r="E25" s="128">
        <f>IFERROR(VLOOKUP(D25,Dim_Unvan!$A:$B,2,FALSE()),"")</f>
        <v/>
      </c>
      <c r="F25" s="118" t="inlineStr">
        <is>
          <t>MANAV</t>
        </is>
      </c>
      <c r="G25" s="128">
        <f>IF(OR(A25="",F25="",I25="",K25&lt;&gt;""),"",IF(COUNTIFS($A$2:A25,A25,$F$2:F25,F25,$K$2:K25,"")&lt;=SUMIFS(REFERENTIAL_CONTROL!$K:$K,REFERENTIAL_CONTROL!$H:$H,A25,REFERENTIAL_CONTROL!$I:$I,IFERROR(INDEX(Dim_Unvan!$A:$A,MATCH(F25,Dim_Unvan!$B:$B,0)),"")),"Norm Fazlası","Norma Uygun"))</f>
        <v/>
      </c>
      <c r="H25" s="124" t="n"/>
      <c r="I25" s="118" t="inlineStr">
        <is>
          <t>SÜLEYMAN DENKÇİ</t>
        </is>
      </c>
      <c r="J25" s="137" t="n"/>
      <c r="K25" s="137" t="n"/>
      <c r="L25" s="118" t="n"/>
      <c r="M25" s="118" t="n"/>
      <c r="N25" s="128">
        <f>IFERROR(VLOOKUP(M25,Dim_CikisNedeni!$A:$B,2,FALSE()),"")</f>
        <v/>
      </c>
      <c r="O25" s="138">
        <f>IF(I25="","",IF(K25&lt;&gt;"","Pasif","Aktif"))</f>
        <v/>
      </c>
      <c r="P25" s="129">
        <f>IF(J25="","",IF(K25&lt;&gt;"",K25-J25,TODAY()-J25))</f>
        <v/>
      </c>
      <c r="Q25" s="139">
        <f>IF(P25="","",ROUND(P25/365,1))</f>
        <v/>
      </c>
      <c r="R25" s="140" t="n"/>
    </row>
    <row r="26" ht="25.5" customFormat="1" customHeight="1" s="111">
      <c r="A26" s="118" t="inlineStr">
        <is>
          <t>M039</t>
        </is>
      </c>
      <c r="B26" s="128">
        <f>IFERROR(VLOOKUP(A26,Dim_Magaza!$A:$C,2,FALSE()),"")</f>
        <v/>
      </c>
      <c r="C26" s="128">
        <f>IFERROR(VLOOKUP(A26,Dim_Magaza!$A:$C,3,FALSE()),"")</f>
        <v/>
      </c>
      <c r="D26" s="141" t="inlineStr">
        <is>
          <t>U051</t>
        </is>
      </c>
      <c r="E26" s="128">
        <f>IFERROR(VLOOKUP(D26,Dim_Unvan!$A:$B,2,FALSE()),"")</f>
        <v/>
      </c>
      <c r="F26" s="118" t="inlineStr">
        <is>
          <t>MANAV</t>
        </is>
      </c>
      <c r="G26" s="128">
        <f>IF(OR(A26="",F26="",I26="",K26&lt;&gt;""),"",IF(COUNTIFS($A$2:A26,A26,$F$2:F26,F26,$K$2:K26,"")&lt;=SUMIFS(REFERENTIAL_CONTROL!$K:$K,REFERENTIAL_CONTROL!$H:$H,A26,REFERENTIAL_CONTROL!$I:$I,IFERROR(INDEX(Dim_Unvan!$A:$A,MATCH(F26,Dim_Unvan!$B:$B,0)),"")),"Norm Fazlası","Norma Uygun"))</f>
        <v/>
      </c>
      <c r="H26" s="124" t="n"/>
      <c r="I26" s="118" t="inlineStr">
        <is>
          <t>SAİM ÖZMÜŞ</t>
        </is>
      </c>
      <c r="J26" s="137" t="n"/>
      <c r="K26" s="137" t="n"/>
      <c r="L26" s="118" t="n"/>
      <c r="M26" s="118" t="n"/>
      <c r="N26" s="128">
        <f>IFERROR(VLOOKUP(M26,Dim_CikisNedeni!$A:$B,2,FALSE()),"")</f>
        <v/>
      </c>
      <c r="O26" s="138">
        <f>IF(I26="","",IF(K26&lt;&gt;"","Pasif","Aktif"))</f>
        <v/>
      </c>
      <c r="P26" s="129">
        <f>IF(J26="","",IF(K26&lt;&gt;"",K26-J26,TODAY()-J26))</f>
        <v/>
      </c>
      <c r="Q26" s="139">
        <f>IF(P26="","",ROUND(P26/365,1))</f>
        <v/>
      </c>
      <c r="R26" s="140" t="n"/>
    </row>
    <row r="27" ht="25.5" customFormat="1" customHeight="1" s="111">
      <c r="A27" s="118" t="inlineStr">
        <is>
          <t>M039</t>
        </is>
      </c>
      <c r="B27" s="128">
        <f>IFERROR(VLOOKUP(A27,Dim_Magaza!$A:$C,2,FALSE()),"")</f>
        <v/>
      </c>
      <c r="C27" s="128">
        <f>IFERROR(VLOOKUP(A27,Dim_Magaza!$A:$C,3,FALSE()),"")</f>
        <v/>
      </c>
      <c r="D27" s="118" t="inlineStr">
        <is>
          <t>U019</t>
        </is>
      </c>
      <c r="E27" s="128">
        <f>IFERROR(VLOOKUP(D27,Dim_Unvan!$A:$B,2,FALSE()),"")</f>
        <v/>
      </c>
      <c r="F27" s="118" t="inlineStr">
        <is>
          <t>MANAV YARDIMCISI</t>
        </is>
      </c>
      <c r="G27" s="128">
        <f>IF(OR(A27="",F27="",I27="",K27&lt;&gt;""),"",IF(COUNTIFS($A$2:A27,A27,$F$2:F27,F27,$K$2:K27,"")&lt;=SUMIFS(REFERENTIAL_CONTROL!$K:$K,REFERENTIAL_CONTROL!$H:$H,A27,REFERENTIAL_CONTROL!$I:$I,IFERROR(INDEX(Dim_Unvan!$A:$A,MATCH(F27,Dim_Unvan!$B:$B,0)),"")),"Norm Fazlası","Norma Uygun"))</f>
        <v/>
      </c>
      <c r="H27" s="124" t="n"/>
      <c r="I27" s="118" t="inlineStr">
        <is>
          <t>KEMAL AYKAL</t>
        </is>
      </c>
      <c r="J27" s="137" t="n"/>
      <c r="K27" s="137" t="n"/>
      <c r="L27" s="118" t="n"/>
      <c r="M27" s="118" t="n"/>
      <c r="N27" s="128">
        <f>IFERROR(VLOOKUP(M27,Dim_CikisNedeni!$A:$B,2,FALSE()),"")</f>
        <v/>
      </c>
      <c r="O27" s="138">
        <f>IF(I27="","",IF(K27&lt;&gt;"","Pasif","Aktif"))</f>
        <v/>
      </c>
      <c r="P27" s="129">
        <f>IF(J27="","",IF(K27&lt;&gt;"",K27-J27,TODAY()-J27))</f>
        <v/>
      </c>
      <c r="Q27" s="139">
        <f>IF(P27="","",ROUND(P27/365,1))</f>
        <v/>
      </c>
      <c r="R27" s="140" t="n"/>
    </row>
    <row r="28" ht="25.5" customFormat="1" customHeight="1" s="111">
      <c r="A28" s="118" t="inlineStr">
        <is>
          <t>M039</t>
        </is>
      </c>
      <c r="B28" s="128">
        <f>IFERROR(VLOOKUP(A28,Dim_Magaza!$A:$C,2,FALSE()),"")</f>
        <v/>
      </c>
      <c r="C28" s="128">
        <f>IFERROR(VLOOKUP(A28,Dim_Magaza!$A:$C,3,FALSE()),"")</f>
        <v/>
      </c>
      <c r="D28" s="118" t="inlineStr">
        <is>
          <t>U019</t>
        </is>
      </c>
      <c r="E28" s="128">
        <f>IFERROR(VLOOKUP(D28,Dim_Unvan!$A:$B,2,FALSE()),"")</f>
        <v/>
      </c>
      <c r="F28" s="118" t="inlineStr">
        <is>
          <t>MANAV YARDIMCISI</t>
        </is>
      </c>
      <c r="G28" s="128">
        <f>IF(OR(A28="",F28="",I28="",K28&lt;&gt;""),"",IF(COUNTIFS($A$2:A28,A28,$F$2:F28,F28,$K$2:K28,"")&lt;=SUMIFS(REFERENTIAL_CONTROL!$K:$K,REFERENTIAL_CONTROL!$H:$H,A28,REFERENTIAL_CONTROL!$I:$I,IFERROR(INDEX(Dim_Unvan!$A:$A,MATCH(F28,Dim_Unvan!$B:$B,0)),"")),"Norm Fazlası","Norma Uygun"))</f>
        <v/>
      </c>
      <c r="H28" s="124" t="n"/>
      <c r="I28" s="118" t="inlineStr">
        <is>
          <t>SHAKIRJAN ROMANOV</t>
        </is>
      </c>
      <c r="J28" s="137" t="n"/>
      <c r="K28" s="137" t="n"/>
      <c r="L28" s="118" t="n"/>
      <c r="M28" s="118" t="n"/>
      <c r="N28" s="128">
        <f>IFERROR(VLOOKUP(M28,Dim_CikisNedeni!$A:$B,2,FALSE()),"")</f>
        <v/>
      </c>
      <c r="O28" s="138">
        <f>IF(I28="","",IF(K28&lt;&gt;"","Pasif","Aktif"))</f>
        <v/>
      </c>
      <c r="P28" s="129">
        <f>IF(J28="","",IF(K28&lt;&gt;"",K28-J28,TODAY()-J28))</f>
        <v/>
      </c>
      <c r="Q28" s="139">
        <f>IF(P28="","",ROUND(P28/365,1))</f>
        <v/>
      </c>
      <c r="R28" s="140" t="n"/>
    </row>
    <row r="29" ht="25.5" customFormat="1" customHeight="1" s="111">
      <c r="A29" s="118" t="inlineStr">
        <is>
          <t>M039</t>
        </is>
      </c>
      <c r="B29" s="128">
        <f>IFERROR(VLOOKUP(A29,Dim_Magaza!$A:$C,2,FALSE()),"")</f>
        <v/>
      </c>
      <c r="C29" s="128">
        <f>IFERROR(VLOOKUP(A29,Dim_Magaza!$A:$C,3,FALSE()),"")</f>
        <v/>
      </c>
      <c r="D29" s="118" t="inlineStr">
        <is>
          <t>U024</t>
        </is>
      </c>
      <c r="E29" s="128">
        <f>IFERROR(VLOOKUP(D29,Dim_Unvan!$A:$B,2,FALSE()),"")</f>
        <v/>
      </c>
      <c r="F29" s="118" t="inlineStr">
        <is>
          <t>ONLİNE ŞOFÖR</t>
        </is>
      </c>
      <c r="G29" s="128">
        <f>IF(OR(A29="",F29="",I29="",K29&lt;&gt;""),"",IF(COUNTIFS($A$2:A29,A29,$F$2:F29,F29,$K$2:K29,"")&lt;=SUMIFS(REFERENTIAL_CONTROL!$K:$K,REFERENTIAL_CONTROL!$H:$H,A29,REFERENTIAL_CONTROL!$I:$I,IFERROR(INDEX(Dim_Unvan!$A:$A,MATCH(F29,Dim_Unvan!$B:$B,0)),"")),"Norm Fazlası","Norma Uygun"))</f>
        <v/>
      </c>
      <c r="H29" s="124" t="n"/>
      <c r="I29" s="118" t="inlineStr">
        <is>
          <t>TEKİN GÖKMEN</t>
        </is>
      </c>
      <c r="J29" s="137" t="n"/>
      <c r="K29" s="137" t="n"/>
      <c r="L29" s="118" t="n"/>
      <c r="M29" s="118" t="n"/>
      <c r="N29" s="128">
        <f>IFERROR(VLOOKUP(M29,Dim_CikisNedeni!$A:$B,2,FALSE()),"")</f>
        <v/>
      </c>
      <c r="O29" s="138">
        <f>IF(I29="","",IF(K29&lt;&gt;"","Pasif","Aktif"))</f>
        <v/>
      </c>
      <c r="P29" s="129">
        <f>IF(J29="","",IF(K29&lt;&gt;"",K29-J29,TODAY()-J29))</f>
        <v/>
      </c>
      <c r="Q29" s="139">
        <f>IF(P29="","",ROUND(P29/365,1))</f>
        <v/>
      </c>
      <c r="R29" s="140" t="n"/>
    </row>
    <row r="30" ht="25.5" customFormat="1" customHeight="1" s="111">
      <c r="A30" s="118" t="inlineStr">
        <is>
          <t>M040</t>
        </is>
      </c>
      <c r="B30" s="128">
        <f>IFERROR(VLOOKUP(A30,Dim_Magaza!$A:$C,2,FALSE()),"")</f>
        <v/>
      </c>
      <c r="C30" s="128">
        <f>IFERROR(VLOOKUP(A30,Dim_Magaza!$A:$C,3,FALSE()),"")</f>
        <v/>
      </c>
      <c r="D30" s="141" t="inlineStr">
        <is>
          <t>U049</t>
        </is>
      </c>
      <c r="E30" s="128">
        <f>IFERROR(VLOOKUP(D30,Dim_Unvan!$A:$B,2,FALSE()),"")</f>
        <v/>
      </c>
      <c r="F30" s="118" t="inlineStr">
        <is>
          <t>YÖNETİCİ</t>
        </is>
      </c>
      <c r="G30" s="128">
        <f>IF(OR(A30="",F30="",I30="",K30&lt;&gt;""),"",IF(COUNTIFS($A$2:A30,A30,$F$2:F30,F30,$K$2:K30,"")&lt;=SUMIFS(REFERENTIAL_CONTROL!$K:$K,REFERENTIAL_CONTROL!$H:$H,A30,REFERENTIAL_CONTROL!$I:$I,IFERROR(INDEX(Dim_Unvan!$A:$A,MATCH(F30,Dim_Unvan!$B:$B,0)),"")),"Norm Fazlası","Norma Uygun"))</f>
        <v/>
      </c>
      <c r="H30" s="124" t="n"/>
      <c r="I30" s="118" t="inlineStr">
        <is>
          <t>SELDA GÜLER KIRMIZI</t>
        </is>
      </c>
      <c r="J30" s="137" t="n"/>
      <c r="K30" s="137" t="n"/>
      <c r="L30" s="118" t="n"/>
      <c r="M30" s="118" t="n"/>
      <c r="N30" s="128">
        <f>IFERROR(VLOOKUP(M30,Dim_CikisNedeni!$A:$B,2,FALSE()),"")</f>
        <v/>
      </c>
      <c r="O30" s="138">
        <f>IF(I30="","",IF(K30&lt;&gt;"","Pasif","Aktif"))</f>
        <v/>
      </c>
      <c r="P30" s="129">
        <f>IF(J30="","",IF(K30&lt;&gt;"",K30-J30,TODAY()-J30))</f>
        <v/>
      </c>
      <c r="Q30" s="139">
        <f>IF(P30="","",ROUND(P30/365,1))</f>
        <v/>
      </c>
      <c r="R30" s="140" t="n"/>
    </row>
    <row r="31" ht="25.5" customFormat="1" customHeight="1" s="111">
      <c r="A31" s="118" t="inlineStr">
        <is>
          <t>M040</t>
        </is>
      </c>
      <c r="B31" s="128">
        <f>IFERROR(VLOOKUP(A31,Dim_Magaza!$A:$C,2,FALSE()),"")</f>
        <v/>
      </c>
      <c r="C31" s="128">
        <f>IFERROR(VLOOKUP(A31,Dim_Magaza!$A:$C,3,FALSE()),"")</f>
        <v/>
      </c>
      <c r="D31" s="118" t="inlineStr">
        <is>
          <t>U038</t>
        </is>
      </c>
      <c r="E31" s="128">
        <f>IFERROR(VLOOKUP(D31,Dim_Unvan!$A:$B,2,FALSE()),"")</f>
        <v/>
      </c>
      <c r="F31" s="118" t="inlineStr">
        <is>
          <t>YÖNETİCİ YARDIMCISI</t>
        </is>
      </c>
      <c r="G31" s="128">
        <f>IF(OR(A31="",F31="",I31="",K31&lt;&gt;""),"",IF(COUNTIFS($A$2:A31,A31,$F$2:F31,F31,$K$2:K31,"")&lt;=SUMIFS(REFERENTIAL_CONTROL!$K:$K,REFERENTIAL_CONTROL!$H:$H,A31,REFERENTIAL_CONTROL!$I:$I,IFERROR(INDEX(Dim_Unvan!$A:$A,MATCH(F31,Dim_Unvan!$B:$B,0)),"")),"Norm Fazlası","Norma Uygun"))</f>
        <v/>
      </c>
      <c r="H31" s="124" t="n"/>
      <c r="I31" s="118" t="inlineStr">
        <is>
          <t>AHMET ORAK</t>
        </is>
      </c>
      <c r="J31" s="137" t="n"/>
      <c r="K31" s="137" t="n"/>
      <c r="L31" s="118" t="n"/>
      <c r="M31" s="118" t="n"/>
      <c r="N31" s="128">
        <f>IFERROR(VLOOKUP(M31,Dim_CikisNedeni!$A:$B,2,FALSE()),"")</f>
        <v/>
      </c>
      <c r="O31" s="138">
        <f>IF(I31="","",IF(K31&lt;&gt;"","Pasif","Aktif"))</f>
        <v/>
      </c>
      <c r="P31" s="129">
        <f>IF(J31="","",IF(K31&lt;&gt;"",K31-J31,TODAY()-J31))</f>
        <v/>
      </c>
      <c r="Q31" s="139">
        <f>IF(P31="","",ROUND(P31/365,1))</f>
        <v/>
      </c>
      <c r="R31" s="140" t="n"/>
    </row>
    <row r="32" ht="25.5" customFormat="1" customHeight="1" s="111">
      <c r="A32" s="118" t="inlineStr">
        <is>
          <t>M040</t>
        </is>
      </c>
      <c r="B32" s="128">
        <f>IFERROR(VLOOKUP(A32,Dim_Magaza!$A:$C,2,FALSE()),"")</f>
        <v/>
      </c>
      <c r="C32" s="128">
        <f>IFERROR(VLOOKUP(A32,Dim_Magaza!$A:$C,3,FALSE()),"")</f>
        <v/>
      </c>
      <c r="D32" s="118" t="inlineStr">
        <is>
          <t>U015</t>
        </is>
      </c>
      <c r="E32" s="128">
        <f>IFERROR(VLOOKUP(D32,Dim_Unvan!$A:$B,2,FALSE()),"")</f>
        <v/>
      </c>
      <c r="F32" s="118" t="inlineStr">
        <is>
          <t>KASİYER</t>
        </is>
      </c>
      <c r="G32" s="128">
        <f>IF(OR(A32="",F32="",I32="",K32&lt;&gt;""),"",IF(COUNTIFS($A$2:A32,A32,$F$2:F32,F32,$K$2:K32,"")&lt;=SUMIFS(REFERENTIAL_CONTROL!$K:$K,REFERENTIAL_CONTROL!$H:$H,A32,REFERENTIAL_CONTROL!$I:$I,IFERROR(INDEX(Dim_Unvan!$A:$A,MATCH(F32,Dim_Unvan!$B:$B,0)),"")),"Norm Fazlası","Norma Uygun"))</f>
        <v/>
      </c>
      <c r="H32" s="124" t="n"/>
      <c r="I32" s="118" t="inlineStr">
        <is>
          <t>GONCA GÖKAY</t>
        </is>
      </c>
      <c r="J32" s="137" t="n"/>
      <c r="K32" s="137" t="n"/>
      <c r="L32" s="118" t="n"/>
      <c r="M32" s="118" t="n"/>
      <c r="N32" s="128">
        <f>IFERROR(VLOOKUP(M32,Dim_CikisNedeni!$A:$B,2,FALSE()),"")</f>
        <v/>
      </c>
      <c r="O32" s="138">
        <f>IF(I32="","",IF(K32&lt;&gt;"","Pasif","Aktif"))</f>
        <v/>
      </c>
      <c r="P32" s="129">
        <f>IF(J32="","",IF(K32&lt;&gt;"",K32-J32,TODAY()-J32))</f>
        <v/>
      </c>
      <c r="Q32" s="139">
        <f>IF(P32="","",ROUND(P32/365,1))</f>
        <v/>
      </c>
      <c r="R32" s="140" t="n"/>
    </row>
    <row r="33" ht="25.5" customFormat="1" customHeight="1" s="111">
      <c r="A33" s="118" t="inlineStr">
        <is>
          <t>M040</t>
        </is>
      </c>
      <c r="B33" s="128">
        <f>IFERROR(VLOOKUP(A33,Dim_Magaza!$A:$C,2,FALSE()),"")</f>
        <v/>
      </c>
      <c r="C33" s="128">
        <f>IFERROR(VLOOKUP(A33,Dim_Magaza!$A:$C,3,FALSE()),"")</f>
        <v/>
      </c>
      <c r="D33" s="118" t="inlineStr">
        <is>
          <t>U015</t>
        </is>
      </c>
      <c r="E33" s="128">
        <f>IFERROR(VLOOKUP(D33,Dim_Unvan!$A:$B,2,FALSE()),"")</f>
        <v/>
      </c>
      <c r="F33" s="118" t="inlineStr">
        <is>
          <t>KASİYER</t>
        </is>
      </c>
      <c r="G33" s="128">
        <f>IF(OR(A33="",F33="",I33="",K33&lt;&gt;""),"",IF(COUNTIFS($A$2:A33,A33,$F$2:F33,F33,$K$2:K33,"")&lt;=SUMIFS(REFERENTIAL_CONTROL!$K:$K,REFERENTIAL_CONTROL!$H:$H,A33,REFERENTIAL_CONTROL!$I:$I,IFERROR(INDEX(Dim_Unvan!$A:$A,MATCH(F33,Dim_Unvan!$B:$B,0)),"")),"Norm Fazlası","Norma Uygun"))</f>
        <v/>
      </c>
      <c r="H33" s="124" t="n"/>
      <c r="I33" s="118" t="inlineStr">
        <is>
          <t>AYKUT ÇELİK</t>
        </is>
      </c>
      <c r="J33" s="137" t="n"/>
      <c r="K33" s="137" t="n"/>
      <c r="L33" s="118" t="n"/>
      <c r="M33" s="118" t="n"/>
      <c r="N33" s="128">
        <f>IFERROR(VLOOKUP(M33,Dim_CikisNedeni!$A:$B,2,FALSE()),"")</f>
        <v/>
      </c>
      <c r="O33" s="138">
        <f>IF(I33="","",IF(K33&lt;&gt;"","Pasif","Aktif"))</f>
        <v/>
      </c>
      <c r="P33" s="129">
        <f>IF(J33="","",IF(K33&lt;&gt;"",K33-J33,TODAY()-J33))</f>
        <v/>
      </c>
      <c r="Q33" s="139">
        <f>IF(P33="","",ROUND(P33/365,1))</f>
        <v/>
      </c>
      <c r="R33" s="140" t="n"/>
    </row>
    <row r="34" ht="25.5" customFormat="1" customHeight="1" s="111">
      <c r="A34" s="118" t="inlineStr">
        <is>
          <t>M040</t>
        </is>
      </c>
      <c r="B34" s="128">
        <f>IFERROR(VLOOKUP(A34,Dim_Magaza!$A:$C,2,FALSE()),"")</f>
        <v/>
      </c>
      <c r="C34" s="128">
        <f>IFERROR(VLOOKUP(A34,Dim_Magaza!$A:$C,3,FALSE()),"")</f>
        <v/>
      </c>
      <c r="D34" s="118" t="inlineStr">
        <is>
          <t>U015</t>
        </is>
      </c>
      <c r="E34" s="128">
        <f>IFERROR(VLOOKUP(D34,Dim_Unvan!$A:$B,2,FALSE()),"")</f>
        <v/>
      </c>
      <c r="F34" s="118" t="inlineStr">
        <is>
          <t>KASİYER</t>
        </is>
      </c>
      <c r="G34" s="128">
        <f>IF(OR(A34="",F34="",I34="",K34&lt;&gt;""),"",IF(COUNTIFS($A$2:A34,A34,$F$2:F34,F34,$K$2:K34,"")&lt;=SUMIFS(REFERENTIAL_CONTROL!$K:$K,REFERENTIAL_CONTROL!$H:$H,A34,REFERENTIAL_CONTROL!$I:$I,IFERROR(INDEX(Dim_Unvan!$A:$A,MATCH(F34,Dim_Unvan!$B:$B,0)),"")),"Norm Fazlası","Norma Uygun"))</f>
        <v/>
      </c>
      <c r="H34" s="124" t="n"/>
      <c r="I34" s="118" t="inlineStr">
        <is>
          <t>MÜGE İŞCAN</t>
        </is>
      </c>
      <c r="J34" s="137" t="n"/>
      <c r="K34" s="137" t="n"/>
      <c r="L34" s="118" t="n"/>
      <c r="M34" s="118" t="n"/>
      <c r="N34" s="128">
        <f>IFERROR(VLOOKUP(M34,Dim_CikisNedeni!$A:$B,2,FALSE()),"")</f>
        <v/>
      </c>
      <c r="O34" s="138">
        <f>IF(I34="","",IF(K34&lt;&gt;"","Pasif","Aktif"))</f>
        <v/>
      </c>
      <c r="P34" s="129">
        <f>IF(J34="","",IF(K34&lt;&gt;"",K34-J34,TODAY()-J34))</f>
        <v/>
      </c>
      <c r="Q34" s="139">
        <f>IF(P34="","",ROUND(P34/365,1))</f>
        <v/>
      </c>
      <c r="R34" s="140" t="n"/>
    </row>
    <row r="35" ht="25.5" customFormat="1" customHeight="1" s="111">
      <c r="A35" s="118" t="inlineStr">
        <is>
          <t>M040</t>
        </is>
      </c>
      <c r="B35" s="128">
        <f>IFERROR(VLOOKUP(A35,Dim_Magaza!$A:$C,2,FALSE()),"")</f>
        <v/>
      </c>
      <c r="C35" s="128">
        <f>IFERROR(VLOOKUP(A35,Dim_Magaza!$A:$C,3,FALSE()),"")</f>
        <v/>
      </c>
      <c r="D35" s="118" t="inlineStr">
        <is>
          <t>U026</t>
        </is>
      </c>
      <c r="E35" s="128">
        <f>IFERROR(VLOOKUP(D35,Dim_Unvan!$A:$B,2,FALSE()),"")</f>
        <v/>
      </c>
      <c r="F35" s="118" t="inlineStr">
        <is>
          <t>REYON GÖREVLİSİ</t>
        </is>
      </c>
      <c r="G35" s="128">
        <f>IF(OR(A35="",F35="",I35="",K35&lt;&gt;""),"",IF(COUNTIFS($A$2:A35,A35,$F$2:F35,F35,$K$2:K35,"")&lt;=SUMIFS(REFERENTIAL_CONTROL!$K:$K,REFERENTIAL_CONTROL!$H:$H,A35,REFERENTIAL_CONTROL!$I:$I,IFERROR(INDEX(Dim_Unvan!$A:$A,MATCH(F35,Dim_Unvan!$B:$B,0)),"")),"Norm Fazlası","Norma Uygun"))</f>
        <v/>
      </c>
      <c r="H35" s="124" t="n"/>
      <c r="I35" s="118" t="inlineStr">
        <is>
          <t>DILRABO ROZYMURADOVA</t>
        </is>
      </c>
      <c r="J35" s="137" t="n"/>
      <c r="K35" s="137" t="n"/>
      <c r="L35" s="118" t="n"/>
      <c r="M35" s="118" t="n"/>
      <c r="N35" s="128">
        <f>IFERROR(VLOOKUP(M35,Dim_CikisNedeni!$A:$B,2,FALSE()),"")</f>
        <v/>
      </c>
      <c r="O35" s="138">
        <f>IF(I35="","",IF(K35&lt;&gt;"","Pasif","Aktif"))</f>
        <v/>
      </c>
      <c r="P35" s="129">
        <f>IF(J35="","",IF(K35&lt;&gt;"",K35-J35,TODAY()-J35))</f>
        <v/>
      </c>
      <c r="Q35" s="139">
        <f>IF(P35="","",ROUND(P35/365,1))</f>
        <v/>
      </c>
      <c r="R35" s="140" t="n"/>
    </row>
    <row r="36" ht="25.5" customFormat="1" customHeight="1" s="111">
      <c r="A36" s="118" t="inlineStr">
        <is>
          <t>M040</t>
        </is>
      </c>
      <c r="B36" s="128">
        <f>IFERROR(VLOOKUP(A36,Dim_Magaza!$A:$C,2,FALSE()),"")</f>
        <v/>
      </c>
      <c r="C36" s="128">
        <f>IFERROR(VLOOKUP(A36,Dim_Magaza!$A:$C,3,FALSE()),"")</f>
        <v/>
      </c>
      <c r="D36" s="118" t="inlineStr">
        <is>
          <t>U026</t>
        </is>
      </c>
      <c r="E36" s="128">
        <f>IFERROR(VLOOKUP(D36,Dim_Unvan!$A:$B,2,FALSE()),"")</f>
        <v/>
      </c>
      <c r="F36" s="118" t="inlineStr">
        <is>
          <t>REYON GÖREVLİSİ</t>
        </is>
      </c>
      <c r="G36" s="128">
        <f>IF(OR(A36="",F36="",I36="",K36&lt;&gt;""),"",IF(COUNTIFS($A$2:A36,A36,$F$2:F36,F36,$K$2:K36,"")&lt;=SUMIFS(REFERENTIAL_CONTROL!$K:$K,REFERENTIAL_CONTROL!$H:$H,A36,REFERENTIAL_CONTROL!$I:$I,IFERROR(INDEX(Dim_Unvan!$A:$A,MATCH(F36,Dim_Unvan!$B:$B,0)),"")),"Norm Fazlası","Norma Uygun"))</f>
        <v/>
      </c>
      <c r="H36" s="124" t="n"/>
      <c r="I36" s="118" t="inlineStr">
        <is>
          <t>SHAHIDA ALTBAYEVA</t>
        </is>
      </c>
      <c r="J36" s="137" t="n"/>
      <c r="K36" s="137" t="n"/>
      <c r="L36" s="118" t="n"/>
      <c r="M36" s="118" t="n"/>
      <c r="N36" s="128">
        <f>IFERROR(VLOOKUP(M36,Dim_CikisNedeni!$A:$B,2,FALSE()),"")</f>
        <v/>
      </c>
      <c r="O36" s="138">
        <f>IF(I36="","",IF(K36&lt;&gt;"","Pasif","Aktif"))</f>
        <v/>
      </c>
      <c r="P36" s="129">
        <f>IF(J36="","",IF(K36&lt;&gt;"",K36-J36,TODAY()-J36))</f>
        <v/>
      </c>
      <c r="Q36" s="139">
        <f>IF(P36="","",ROUND(P36/365,1))</f>
        <v/>
      </c>
      <c r="R36" s="140" t="n"/>
    </row>
    <row r="37" ht="25.5" customFormat="1" customHeight="1" s="111">
      <c r="A37" s="118" t="inlineStr">
        <is>
          <t>M040</t>
        </is>
      </c>
      <c r="B37" s="128">
        <f>IFERROR(VLOOKUP(A37,Dim_Magaza!$A:$C,2,FALSE()),"")</f>
        <v/>
      </c>
      <c r="C37" s="128">
        <f>IFERROR(VLOOKUP(A37,Dim_Magaza!$A:$C,3,FALSE()),"")</f>
        <v/>
      </c>
      <c r="D37" s="118" t="inlineStr">
        <is>
          <t>U002</t>
        </is>
      </c>
      <c r="E37" s="128">
        <f>IFERROR(VLOOKUP(D37,Dim_Unvan!$A:$B,2,FALSE()),"")</f>
        <v/>
      </c>
      <c r="F37" s="118" t="inlineStr">
        <is>
          <t>BAKLİYAT</t>
        </is>
      </c>
      <c r="G37" s="128">
        <f>IF(OR(A37="",F37="",I37="",K37&lt;&gt;""),"",IF(COUNTIFS($A$2:A37,A37,$F$2:F37,F37,$K$2:K37,"")&lt;=SUMIFS(REFERENTIAL_CONTROL!$K:$K,REFERENTIAL_CONTROL!$H:$H,A37,REFERENTIAL_CONTROL!$I:$I,IFERROR(INDEX(Dim_Unvan!$A:$A,MATCH(F37,Dim_Unvan!$B:$B,0)),"")),"Norm Fazlası","Norma Uygun"))</f>
        <v/>
      </c>
      <c r="H37" s="124" t="n"/>
      <c r="I37" s="118" t="inlineStr">
        <is>
          <t>SHEKER SEYIDOVA</t>
        </is>
      </c>
      <c r="J37" s="137" t="n"/>
      <c r="K37" s="137" t="n"/>
      <c r="L37" s="118" t="n"/>
      <c r="M37" s="118" t="n"/>
      <c r="N37" s="128">
        <f>IFERROR(VLOOKUP(M37,Dim_CikisNedeni!$A:$B,2,FALSE()),"")</f>
        <v/>
      </c>
      <c r="O37" s="138">
        <f>IF(I37="","",IF(K37&lt;&gt;"","Pasif","Aktif"))</f>
        <v/>
      </c>
      <c r="P37" s="129">
        <f>IF(J37="","",IF(K37&lt;&gt;"",K37-J37,TODAY()-J37))</f>
        <v/>
      </c>
      <c r="Q37" s="139">
        <f>IF(P37="","",ROUND(P37/365,1))</f>
        <v/>
      </c>
      <c r="R37" s="140" t="n"/>
    </row>
    <row r="38" ht="25.5" customFormat="1" customHeight="1" s="111">
      <c r="A38" s="118" t="inlineStr">
        <is>
          <t>M040</t>
        </is>
      </c>
      <c r="B38" s="128">
        <f>IFERROR(VLOOKUP(A38,Dim_Magaza!$A:$C,2,FALSE()),"")</f>
        <v/>
      </c>
      <c r="C38" s="128">
        <f>IFERROR(VLOOKUP(A38,Dim_Magaza!$A:$C,3,FALSE()),"")</f>
        <v/>
      </c>
      <c r="D38" s="118" t="inlineStr">
        <is>
          <t>U043</t>
        </is>
      </c>
      <c r="E38" s="128">
        <f>IFERROR(VLOOKUP(D38,Dim_Unvan!$A:$B,2,FALSE()),"")</f>
        <v/>
      </c>
      <c r="F38" s="118" t="inlineStr">
        <is>
          <t>ŞARKÜTERİ YARDIMCISI</t>
        </is>
      </c>
      <c r="G38" s="128">
        <f>IF(OR(A38="",F38="",I38="",K38&lt;&gt;""),"",IF(COUNTIFS($A$2:A38,A38,$F$2:F38,F38,$K$2:K38,"")&lt;=SUMIFS(REFERENTIAL_CONTROL!$K:$K,REFERENTIAL_CONTROL!$H:$H,A38,REFERENTIAL_CONTROL!$I:$I,IFERROR(INDEX(Dim_Unvan!$A:$A,MATCH(F38,Dim_Unvan!$B:$B,0)),"")),"Norm Fazlası","Norma Uygun"))</f>
        <v/>
      </c>
      <c r="H38" s="124" t="n"/>
      <c r="I38" s="118" t="inlineStr">
        <is>
          <t>ŞERİFE UNAT</t>
        </is>
      </c>
      <c r="J38" s="137" t="n"/>
      <c r="K38" s="137" t="n"/>
      <c r="L38" s="118" t="n"/>
      <c r="M38" s="118" t="n"/>
      <c r="N38" s="128">
        <f>IFERROR(VLOOKUP(M38,Dim_CikisNedeni!$A:$B,2,FALSE()),"")</f>
        <v/>
      </c>
      <c r="O38" s="138">
        <f>IF(I38="","",IF(K38&lt;&gt;"","Pasif","Aktif"))</f>
        <v/>
      </c>
      <c r="P38" s="129">
        <f>IF(J38="","",IF(K38&lt;&gt;"",K38-J38,TODAY()-J38))</f>
        <v/>
      </c>
      <c r="Q38" s="139">
        <f>IF(P38="","",ROUND(P38/365,1))</f>
        <v/>
      </c>
      <c r="R38" s="140" t="n"/>
    </row>
    <row r="39" ht="25.5" customFormat="1" customHeight="1" s="111">
      <c r="A39" s="118" t="inlineStr">
        <is>
          <t>M040</t>
        </is>
      </c>
      <c r="B39" s="128">
        <f>IFERROR(VLOOKUP(A39,Dim_Magaza!$A:$C,2,FALSE()),"")</f>
        <v/>
      </c>
      <c r="C39" s="128">
        <f>IFERROR(VLOOKUP(A39,Dim_Magaza!$A:$C,3,FALSE()),"")</f>
        <v/>
      </c>
      <c r="D39" s="141" t="inlineStr">
        <is>
          <t>U054</t>
        </is>
      </c>
      <c r="E39" s="128">
        <f>IFERROR(VLOOKUP(D39,Dim_Unvan!$A:$B,2,FALSE()),"")</f>
        <v/>
      </c>
      <c r="F39" s="118" t="inlineStr">
        <is>
          <t>KASAP</t>
        </is>
      </c>
      <c r="G39" s="128">
        <f>IF(OR(A39="",F39="",I39="",K39&lt;&gt;""),"",IF(COUNTIFS($A$2:A39,A39,$F$2:F39,F39,$K$2:K39,"")&lt;=SUMIFS(REFERENTIAL_CONTROL!$K:$K,REFERENTIAL_CONTROL!$H:$H,A39,REFERENTIAL_CONTROL!$I:$I,IFERROR(INDEX(Dim_Unvan!$A:$A,MATCH(F39,Dim_Unvan!$B:$B,0)),"")),"Norm Fazlası","Norma Uygun"))</f>
        <v/>
      </c>
      <c r="H39" s="124" t="n"/>
      <c r="I39" s="118" t="inlineStr">
        <is>
          <t>İSMAİL TANRIVERDİ</t>
        </is>
      </c>
      <c r="J39" s="137" t="n"/>
      <c r="K39" s="137" t="n"/>
      <c r="L39" s="118" t="n"/>
      <c r="M39" s="118" t="n"/>
      <c r="N39" s="128">
        <f>IFERROR(VLOOKUP(M39,Dim_CikisNedeni!$A:$B,2,FALSE()),"")</f>
        <v/>
      </c>
      <c r="O39" s="138">
        <f>IF(I39="","",IF(K39&lt;&gt;"","Pasif","Aktif"))</f>
        <v/>
      </c>
      <c r="P39" s="129">
        <f>IF(J39="","",IF(K39&lt;&gt;"",K39-J39,TODAY()-J39))</f>
        <v/>
      </c>
      <c r="Q39" s="139">
        <f>IF(P39="","",ROUND(P39/365,1))</f>
        <v/>
      </c>
      <c r="R39" s="140" t="n"/>
    </row>
    <row r="40" ht="25.5" customFormat="1" customHeight="1" s="111">
      <c r="A40" s="118" t="inlineStr">
        <is>
          <t>M040</t>
        </is>
      </c>
      <c r="B40" s="128">
        <f>IFERROR(VLOOKUP(A40,Dim_Magaza!$A:$C,2,FALSE()),"")</f>
        <v/>
      </c>
      <c r="C40" s="128">
        <f>IFERROR(VLOOKUP(A40,Dim_Magaza!$A:$C,3,FALSE()),"")</f>
        <v/>
      </c>
      <c r="D40" s="141" t="inlineStr">
        <is>
          <t>U051</t>
        </is>
      </c>
      <c r="E40" s="128">
        <f>IFERROR(VLOOKUP(D40,Dim_Unvan!$A:$B,2,FALSE()),"")</f>
        <v/>
      </c>
      <c r="F40" s="118" t="inlineStr">
        <is>
          <t>MANAV</t>
        </is>
      </c>
      <c r="G40" s="128">
        <f>IF(OR(A40="",F40="",I40="",K40&lt;&gt;""),"",IF(COUNTIFS($A$2:A40,A40,$F$2:F40,F40,$K$2:K40,"")&lt;=SUMIFS(REFERENTIAL_CONTROL!$K:$K,REFERENTIAL_CONTROL!$H:$H,A40,REFERENTIAL_CONTROL!$I:$I,IFERROR(INDEX(Dim_Unvan!$A:$A,MATCH(F40,Dim_Unvan!$B:$B,0)),"")),"Norm Fazlası","Norma Uygun"))</f>
        <v/>
      </c>
      <c r="H40" s="124" t="n"/>
      <c r="I40" s="118" t="inlineStr">
        <is>
          <t>MEHMET  KALIN</t>
        </is>
      </c>
      <c r="J40" s="137" t="n"/>
      <c r="K40" s="137" t="n"/>
      <c r="L40" s="118" t="n"/>
      <c r="M40" s="118" t="n"/>
      <c r="N40" s="128">
        <f>IFERROR(VLOOKUP(M40,Dim_CikisNedeni!$A:$B,2,FALSE()),"")</f>
        <v/>
      </c>
      <c r="O40" s="138">
        <f>IF(I40="","",IF(K40&lt;&gt;"","Pasif","Aktif"))</f>
        <v/>
      </c>
      <c r="P40" s="129">
        <f>IF(J40="","",IF(K40&lt;&gt;"",K40-J40,TODAY()-J40))</f>
        <v/>
      </c>
      <c r="Q40" s="139">
        <f>IF(P40="","",ROUND(P40/365,1))</f>
        <v/>
      </c>
      <c r="R40" s="140" t="n"/>
    </row>
    <row r="41" ht="25.5" customFormat="1" customHeight="1" s="111">
      <c r="A41" s="118" t="inlineStr">
        <is>
          <t>M040</t>
        </is>
      </c>
      <c r="B41" s="128">
        <f>IFERROR(VLOOKUP(A41,Dim_Magaza!$A:$C,2,FALSE()),"")</f>
        <v/>
      </c>
      <c r="C41" s="128">
        <f>IFERROR(VLOOKUP(A41,Dim_Magaza!$A:$C,3,FALSE()),"")</f>
        <v/>
      </c>
      <c r="D41" s="118" t="inlineStr">
        <is>
          <t>U019</t>
        </is>
      </c>
      <c r="E41" s="128">
        <f>IFERROR(VLOOKUP(D41,Dim_Unvan!$A:$B,2,FALSE()),"")</f>
        <v/>
      </c>
      <c r="F41" s="118" t="inlineStr">
        <is>
          <t>MANAV YARDIMCISI</t>
        </is>
      </c>
      <c r="G41" s="128">
        <f>IF(OR(A41="",F41="",I41="",K41&lt;&gt;""),"",IF(COUNTIFS($A$2:A41,A41,$F$2:F41,F41,$K$2:K41,"")&lt;=SUMIFS(REFERENTIAL_CONTROL!$K:$K,REFERENTIAL_CONTROL!$H:$H,A41,REFERENTIAL_CONTROL!$I:$I,IFERROR(INDEX(Dim_Unvan!$A:$A,MATCH(F41,Dim_Unvan!$B:$B,0)),"")),"Norm Fazlası","Norma Uygun"))</f>
        <v/>
      </c>
      <c r="H41" s="124" t="n"/>
      <c r="I41" s="118" t="inlineStr">
        <is>
          <t>MYRAT REJEPOV</t>
        </is>
      </c>
      <c r="J41" s="137" t="n"/>
      <c r="K41" s="137" t="n"/>
      <c r="L41" s="118" t="n"/>
      <c r="M41" s="118" t="n"/>
      <c r="N41" s="128">
        <f>IFERROR(VLOOKUP(M41,Dim_CikisNedeni!$A:$B,2,FALSE()),"")</f>
        <v/>
      </c>
      <c r="O41" s="138">
        <f>IF(I41="","",IF(K41&lt;&gt;"","Pasif","Aktif"))</f>
        <v/>
      </c>
      <c r="P41" s="129">
        <f>IF(J41="","",IF(K41&lt;&gt;"",K41-J41,TODAY()-J41))</f>
        <v/>
      </c>
      <c r="Q41" s="139">
        <f>IF(P41="","",ROUND(P41/365,1))</f>
        <v/>
      </c>
      <c r="R41" s="140" t="n"/>
    </row>
    <row r="42" ht="25.5" customFormat="1" customHeight="1" s="111">
      <c r="A42" s="118" t="inlineStr">
        <is>
          <t>M041</t>
        </is>
      </c>
      <c r="B42" s="128">
        <f>IFERROR(VLOOKUP(A42,Dim_Magaza!$A:$C,2,FALSE()),"")</f>
        <v/>
      </c>
      <c r="C42" s="128">
        <f>IFERROR(VLOOKUP(A42,Dim_Magaza!$A:$C,3,FALSE()),"")</f>
        <v/>
      </c>
      <c r="D42" s="118" t="inlineStr">
        <is>
          <t>U038</t>
        </is>
      </c>
      <c r="E42" s="128">
        <f>IFERROR(VLOOKUP(D42,Dim_Unvan!$A:$B,2,FALSE()),"")</f>
        <v/>
      </c>
      <c r="F42" s="118" t="inlineStr">
        <is>
          <t>YÖNETİCİ YARDIMCISI</t>
        </is>
      </c>
      <c r="G42" s="128">
        <f>IF(OR(A42="",F42="",I42="",K42&lt;&gt;""),"",IF(COUNTIFS($A$2:A42,A42,$F$2:F42,F42,$K$2:K42,"")&lt;=SUMIFS(REFERENTIAL_CONTROL!$K:$K,REFERENTIAL_CONTROL!$H:$H,A42,REFERENTIAL_CONTROL!$I:$I,IFERROR(INDEX(Dim_Unvan!$A:$A,MATCH(F42,Dim_Unvan!$B:$B,0)),"")),"Norm Fazlası","Norma Uygun"))</f>
        <v/>
      </c>
      <c r="H42" s="124" t="n"/>
      <c r="I42" s="118" t="inlineStr">
        <is>
          <t>GAMZE ASLAN</t>
        </is>
      </c>
      <c r="J42" s="137" t="n"/>
      <c r="K42" s="137" t="n"/>
      <c r="L42" s="118" t="n"/>
      <c r="M42" s="118" t="n"/>
      <c r="N42" s="128">
        <f>IFERROR(VLOOKUP(M42,Dim_CikisNedeni!$A:$B,2,FALSE()),"")</f>
        <v/>
      </c>
      <c r="O42" s="138">
        <f>IF(I42="","",IF(K42&lt;&gt;"","Pasif","Aktif"))</f>
        <v/>
      </c>
      <c r="P42" s="129">
        <f>IF(J42="","",IF(K42&lt;&gt;"",K42-J42,TODAY()-J42))</f>
        <v/>
      </c>
      <c r="Q42" s="139">
        <f>IF(P42="","",ROUND(P42/365,1))</f>
        <v/>
      </c>
      <c r="R42" s="140" t="n"/>
    </row>
    <row r="43" ht="25.5" customFormat="1" customHeight="1" s="111">
      <c r="A43" s="118" t="inlineStr">
        <is>
          <t>M041</t>
        </is>
      </c>
      <c r="B43" s="128">
        <f>IFERROR(VLOOKUP(A43,Dim_Magaza!$A:$C,2,FALSE()),"")</f>
        <v/>
      </c>
      <c r="C43" s="128">
        <f>IFERROR(VLOOKUP(A43,Dim_Magaza!$A:$C,3,FALSE()),"")</f>
        <v/>
      </c>
      <c r="D43" s="118" t="inlineStr">
        <is>
          <t>U038</t>
        </is>
      </c>
      <c r="E43" s="128">
        <f>IFERROR(VLOOKUP(D43,Dim_Unvan!$A:$B,2,FALSE()),"")</f>
        <v/>
      </c>
      <c r="F43" s="118" t="inlineStr">
        <is>
          <t>YÖNETİCİ YARDIMCISI</t>
        </is>
      </c>
      <c r="G43" s="128">
        <f>IF(OR(A43="",F43="",I43="",K43&lt;&gt;""),"",IF(COUNTIFS($A$2:A43,A43,$F$2:F43,F43,$K$2:K43,"")&lt;=SUMIFS(REFERENTIAL_CONTROL!$K:$K,REFERENTIAL_CONTROL!$H:$H,A43,REFERENTIAL_CONTROL!$I:$I,IFERROR(INDEX(Dim_Unvan!$A:$A,MATCH(F43,Dim_Unvan!$B:$B,0)),"")),"Norm Fazlası","Norma Uygun"))</f>
        <v/>
      </c>
      <c r="H43" s="124" t="n"/>
      <c r="I43" s="118" t="inlineStr">
        <is>
          <t>MERVE AKSUCU</t>
        </is>
      </c>
      <c r="J43" s="137" t="n"/>
      <c r="K43" s="137" t="n"/>
      <c r="L43" s="118" t="n"/>
      <c r="M43" s="118" t="n"/>
      <c r="N43" s="128">
        <f>IFERROR(VLOOKUP(M43,Dim_CikisNedeni!$A:$B,2,FALSE()),"")</f>
        <v/>
      </c>
      <c r="O43" s="138">
        <f>IF(I43="","",IF(K43&lt;&gt;"","Pasif","Aktif"))</f>
        <v/>
      </c>
      <c r="P43" s="129">
        <f>IF(J43="","",IF(K43&lt;&gt;"",K43-J43,TODAY()-J43))</f>
        <v/>
      </c>
      <c r="Q43" s="139">
        <f>IF(P43="","",ROUND(P43/365,1))</f>
        <v/>
      </c>
      <c r="R43" s="140" t="n"/>
    </row>
    <row r="44" ht="25.5" customFormat="1" customHeight="1" s="111">
      <c r="A44" s="118" t="inlineStr">
        <is>
          <t>M041</t>
        </is>
      </c>
      <c r="B44" s="128">
        <f>IFERROR(VLOOKUP(A44,Dim_Magaza!$A:$C,2,FALSE()),"")</f>
        <v/>
      </c>
      <c r="C44" s="128">
        <f>IFERROR(VLOOKUP(A44,Dim_Magaza!$A:$C,3,FALSE()),"")</f>
        <v/>
      </c>
      <c r="D44" s="118" t="inlineStr">
        <is>
          <t>U015</t>
        </is>
      </c>
      <c r="E44" s="128">
        <f>IFERROR(VLOOKUP(D44,Dim_Unvan!$A:$B,2,FALSE()),"")</f>
        <v/>
      </c>
      <c r="F44" s="118" t="inlineStr">
        <is>
          <t>ŞARKÜTERİ YARDIMCISI</t>
        </is>
      </c>
      <c r="G44" s="128">
        <f>IF(OR(A44="",F44="",I44="",K44&lt;&gt;""),"",IF(COUNTIFS($A$2:A44,A44,$F$2:F44,F44,$K$2:K44,"")&lt;=SUMIFS(REFERENTIAL_CONTROL!$K:$K,REFERENTIAL_CONTROL!$H:$H,A44,REFERENTIAL_CONTROL!$I:$I,IFERROR(INDEX(Dim_Unvan!$A:$A,MATCH(F44,Dim_Unvan!$B:$B,0)),"")),"Norm Fazlası","Norma Uygun"))</f>
        <v/>
      </c>
      <c r="H44" s="124" t="n"/>
      <c r="I44" s="118" t="inlineStr">
        <is>
          <t>RUMEYSA BİLİK</t>
        </is>
      </c>
      <c r="J44" s="137" t="n"/>
      <c r="K44" s="137" t="n"/>
      <c r="L44" s="118" t="n"/>
      <c r="M44" s="118" t="n"/>
      <c r="N44" s="128">
        <f>IFERROR(VLOOKUP(M44,Dim_CikisNedeni!$A:$B,2,FALSE()),"")</f>
        <v/>
      </c>
      <c r="O44" s="138">
        <f>IF(I44="","",IF(K44&lt;&gt;"","Pasif","Aktif"))</f>
        <v/>
      </c>
      <c r="P44" s="129">
        <f>IF(J44="","",IF(K44&lt;&gt;"",K44-J44,TODAY()-J44))</f>
        <v/>
      </c>
      <c r="Q44" s="139">
        <f>IF(P44="","",ROUND(P44/365,1))</f>
        <v/>
      </c>
      <c r="R44" s="140" t="n"/>
    </row>
    <row r="45" ht="25.5" customFormat="1" customHeight="1" s="111">
      <c r="A45" s="118" t="inlineStr">
        <is>
          <t>M041</t>
        </is>
      </c>
      <c r="B45" s="128">
        <f>IFERROR(VLOOKUP(A45,Dim_Magaza!$A:$C,2,FALSE()),"")</f>
        <v/>
      </c>
      <c r="C45" s="128">
        <f>IFERROR(VLOOKUP(A45,Dim_Magaza!$A:$C,3,FALSE()),"")</f>
        <v/>
      </c>
      <c r="D45" s="118" t="inlineStr">
        <is>
          <t>U015</t>
        </is>
      </c>
      <c r="E45" s="128">
        <f>IFERROR(VLOOKUP(D45,Dim_Unvan!$A:$B,2,FALSE()),"")</f>
        <v/>
      </c>
      <c r="F45" s="118" t="inlineStr">
        <is>
          <t>KASAP</t>
        </is>
      </c>
      <c r="G45" s="128">
        <f>IF(OR(A45="",F45="",I45="",K45&lt;&gt;""),"",IF(COUNTIFS($A$2:A45,A45,$F$2:F45,F45,$K$2:K45,"")&lt;=SUMIFS(REFERENTIAL_CONTROL!$K:$K,REFERENTIAL_CONTROL!$H:$H,A45,REFERENTIAL_CONTROL!$I:$I,IFERROR(INDEX(Dim_Unvan!$A:$A,MATCH(F45,Dim_Unvan!$B:$B,0)),"")),"Norm Fazlası","Norma Uygun"))</f>
        <v/>
      </c>
      <c r="H45" s="124" t="n"/>
      <c r="I45" s="118" t="inlineStr">
        <is>
          <t>İLKNUR ULUAĞAÇ</t>
        </is>
      </c>
      <c r="J45" s="137" t="n"/>
      <c r="K45" s="137" t="n"/>
      <c r="L45" s="118" t="n"/>
      <c r="M45" s="118" t="n"/>
      <c r="N45" s="128">
        <f>IFERROR(VLOOKUP(M45,Dim_CikisNedeni!$A:$B,2,FALSE()),"")</f>
        <v/>
      </c>
      <c r="O45" s="138">
        <f>IF(I45="","",IF(K45&lt;&gt;"","Pasif","Aktif"))</f>
        <v/>
      </c>
      <c r="P45" s="129">
        <f>IF(J45="","",IF(K45&lt;&gt;"",K45-J45,TODAY()-J45))</f>
        <v/>
      </c>
      <c r="Q45" s="139">
        <f>IF(P45="","",ROUND(P45/365,1))</f>
        <v/>
      </c>
      <c r="R45" s="140" t="n"/>
    </row>
    <row r="46" ht="25.5" customFormat="1" customHeight="1" s="111">
      <c r="A46" s="118" t="inlineStr">
        <is>
          <t>M041</t>
        </is>
      </c>
      <c r="B46" s="128">
        <f>IFERROR(VLOOKUP(A46,Dim_Magaza!$A:$C,2,FALSE()),"")</f>
        <v/>
      </c>
      <c r="C46" s="128">
        <f>IFERROR(VLOOKUP(A46,Dim_Magaza!$A:$C,3,FALSE()),"")</f>
        <v/>
      </c>
      <c r="D46" s="141" t="inlineStr">
        <is>
          <t>U026</t>
        </is>
      </c>
      <c r="E46" s="128">
        <f>IFERROR(VLOOKUP(D46,Dim_Unvan!$A:$B,2,FALSE()),"")</f>
        <v/>
      </c>
      <c r="F46" s="118" t="inlineStr">
        <is>
          <t>REYON GÖREVLİSİ</t>
        </is>
      </c>
      <c r="G46" s="128">
        <f>IF(OR(A46="",F46="",I46="",K46&lt;&gt;""),"",IF(COUNTIFS($A$2:A46,A46,$F$2:F46,F46,$K$2:K46,"")&lt;=SUMIFS(REFERENTIAL_CONTROL!$K:$K,REFERENTIAL_CONTROL!$H:$H,A46,REFERENTIAL_CONTROL!$I:$I,IFERROR(INDEX(Dim_Unvan!$A:$A,MATCH(F46,Dim_Unvan!$B:$B,0)),"")),"Norm Fazlası","Norma Uygun"))</f>
        <v/>
      </c>
      <c r="H46" s="124" t="n"/>
      <c r="I46" s="118" t="inlineStr">
        <is>
          <t>MAHYM JUMAGELDIYEVA</t>
        </is>
      </c>
      <c r="J46" s="137" t="n"/>
      <c r="K46" s="137" t="n"/>
      <c r="L46" s="118" t="n"/>
      <c r="M46" s="118" t="n"/>
      <c r="N46" s="128">
        <f>IFERROR(VLOOKUP(M46,Dim_CikisNedeni!$A:$B,2,FALSE()),"")</f>
        <v/>
      </c>
      <c r="O46" s="138">
        <f>IF(I46="","",IF(K46&lt;&gt;"","Pasif","Aktif"))</f>
        <v/>
      </c>
      <c r="P46" s="129">
        <f>IF(J46="","",IF(K46&lt;&gt;"",K46-J46,TODAY()-J46))</f>
        <v/>
      </c>
      <c r="Q46" s="139">
        <f>IF(P46="","",ROUND(P46/365,1))</f>
        <v/>
      </c>
      <c r="R46" s="140" t="n"/>
    </row>
    <row r="47" ht="25.5" customFormat="1" customHeight="1" s="111">
      <c r="A47" s="118" t="inlineStr">
        <is>
          <t>M041</t>
        </is>
      </c>
      <c r="B47" s="128">
        <f>IFERROR(VLOOKUP(A47,Dim_Magaza!$A:$C,2,FALSE()),"")</f>
        <v/>
      </c>
      <c r="C47" s="128">
        <f>IFERROR(VLOOKUP(A47,Dim_Magaza!$A:$C,3,FALSE()),"")</f>
        <v/>
      </c>
      <c r="D47" s="118" t="inlineStr">
        <is>
          <t>U026</t>
        </is>
      </c>
      <c r="E47" s="128">
        <f>IFERROR(VLOOKUP(D47,Dim_Unvan!$A:$B,2,FALSE()),"")</f>
        <v/>
      </c>
      <c r="F47" s="118" t="inlineStr">
        <is>
          <t>REYON GÖREVLİSİ</t>
        </is>
      </c>
      <c r="G47" s="128">
        <f>IF(OR(A47="",F47="",I47="",K47&lt;&gt;""),"",IF(COUNTIFS($A$2:A47,A47,$F$2:F47,F47,$K$2:K47,"")&lt;=SUMIFS(REFERENTIAL_CONTROL!$K:$K,REFERENTIAL_CONTROL!$H:$H,A47,REFERENTIAL_CONTROL!$I:$I,IFERROR(INDEX(Dim_Unvan!$A:$A,MATCH(F47,Dim_Unvan!$B:$B,0)),"")),"Norm Fazlası","Norma Uygun"))</f>
        <v/>
      </c>
      <c r="H47" s="124" t="n"/>
      <c r="I47" s="118" t="inlineStr">
        <is>
          <t>SENEVER KULYYEVA</t>
        </is>
      </c>
      <c r="J47" s="137" t="n"/>
      <c r="K47" s="137" t="n"/>
      <c r="L47" s="118" t="n"/>
      <c r="M47" s="118" t="n"/>
      <c r="N47" s="128">
        <f>IFERROR(VLOOKUP(M47,Dim_CikisNedeni!$A:$B,2,FALSE()),"")</f>
        <v/>
      </c>
      <c r="O47" s="138">
        <f>IF(I47="","",IF(K47&lt;&gt;"","Pasif","Aktif"))</f>
        <v/>
      </c>
      <c r="P47" s="129">
        <f>IF(J47="","",IF(K47&lt;&gt;"",K47-J47,TODAY()-J47))</f>
        <v/>
      </c>
      <c r="Q47" s="139">
        <f>IF(P47="","",ROUND(P47/365,1))</f>
        <v/>
      </c>
      <c r="R47" s="140" t="n"/>
    </row>
    <row r="48" ht="25.5" customFormat="1" customHeight="1" s="111">
      <c r="A48" s="118" t="inlineStr">
        <is>
          <t>M041</t>
        </is>
      </c>
      <c r="B48" s="128">
        <f>IFERROR(VLOOKUP(A48,Dim_Magaza!$A:$C,2,FALSE()),"")</f>
        <v/>
      </c>
      <c r="C48" s="128">
        <f>IFERROR(VLOOKUP(A48,Dim_Magaza!$A:$C,3,FALSE()),"")</f>
        <v/>
      </c>
      <c r="D48" s="118" t="inlineStr">
        <is>
          <t>U002</t>
        </is>
      </c>
      <c r="E48" s="128">
        <f>IFERROR(VLOOKUP(D48,Dim_Unvan!$A:$B,2,FALSE()),"")</f>
        <v/>
      </c>
      <c r="F48" s="118" t="inlineStr">
        <is>
          <t>REYON GÖREVLİSİ</t>
        </is>
      </c>
      <c r="G48" s="128">
        <f>IF(OR(A48="",F48="",I48="",K48&lt;&gt;""),"",IF(COUNTIFS($A$2:A48,A48,$F$2:F48,F48,$K$2:K48,"")&lt;=SUMIFS(REFERENTIAL_CONTROL!$K:$K,REFERENTIAL_CONTROL!$H:$H,A48,REFERENTIAL_CONTROL!$I:$I,IFERROR(INDEX(Dim_Unvan!$A:$A,MATCH(F48,Dim_Unvan!$B:$B,0)),"")),"Norm Fazlası","Norma Uygun"))</f>
        <v/>
      </c>
      <c r="H48" s="124" t="n"/>
      <c r="I48" s="118" t="inlineStr">
        <is>
          <t>EYLÜL ESİN ŞENGİT</t>
        </is>
      </c>
      <c r="J48" s="137" t="n"/>
      <c r="K48" s="137" t="n"/>
      <c r="L48" s="118" t="n"/>
      <c r="M48" s="118" t="n"/>
      <c r="N48" s="128">
        <f>IFERROR(VLOOKUP(M48,Dim_CikisNedeni!$A:$B,2,FALSE()),"")</f>
        <v/>
      </c>
      <c r="O48" s="138">
        <f>IF(I48="","",IF(K48&lt;&gt;"","Pasif","Aktif"))</f>
        <v/>
      </c>
      <c r="P48" s="129">
        <f>IF(J48="","",IF(K48&lt;&gt;"",K48-J48,TODAY()-J48))</f>
        <v/>
      </c>
      <c r="Q48" s="139">
        <f>IF(P48="","",ROUND(P48/365,1))</f>
        <v/>
      </c>
      <c r="R48" s="140" t="n"/>
    </row>
    <row r="49" ht="25.5" customFormat="1" customHeight="1" s="111">
      <c r="A49" s="118" t="inlineStr">
        <is>
          <t>M041</t>
        </is>
      </c>
      <c r="B49" s="128">
        <f>IFERROR(VLOOKUP(A49,Dim_Magaza!$A:$C,2,FALSE()),"")</f>
        <v/>
      </c>
      <c r="C49" s="128">
        <f>IFERROR(VLOOKUP(A49,Dim_Magaza!$A:$C,3,FALSE()),"")</f>
        <v/>
      </c>
      <c r="D49" s="118" t="inlineStr">
        <is>
          <t>U043</t>
        </is>
      </c>
      <c r="E49" s="128">
        <f>IFERROR(VLOOKUP(D49,Dim_Unvan!$A:$B,2,FALSE()),"")</f>
        <v/>
      </c>
      <c r="F49" s="118" t="inlineStr">
        <is>
          <t>ŞARKÜTERİ YARDIMCISI</t>
        </is>
      </c>
      <c r="G49" s="128">
        <f>IF(OR(A49="",F49="",I49="",K49&lt;&gt;""),"",IF(COUNTIFS($A$2:A49,A49,$F$2:F49,F49,$K$2:K49,"")&lt;=SUMIFS(REFERENTIAL_CONTROL!$K:$K,REFERENTIAL_CONTROL!$H:$H,A49,REFERENTIAL_CONTROL!$I:$I,IFERROR(INDEX(Dim_Unvan!$A:$A,MATCH(F49,Dim_Unvan!$B:$B,0)),"")),"Norm Fazlası","Norma Uygun"))</f>
        <v/>
      </c>
      <c r="H49" s="124" t="n"/>
      <c r="I49" s="118" t="inlineStr">
        <is>
          <t>HALİSE KOCAGÖL</t>
        </is>
      </c>
      <c r="J49" s="137" t="n"/>
      <c r="K49" s="137" t="n"/>
      <c r="L49" s="118" t="n"/>
      <c r="M49" s="118" t="n"/>
      <c r="N49" s="128">
        <f>IFERROR(VLOOKUP(M49,Dim_CikisNedeni!$A:$B,2,FALSE()),"")</f>
        <v/>
      </c>
      <c r="O49" s="138">
        <f>IF(I49="","",IF(K49&lt;&gt;"","Pasif","Aktif"))</f>
        <v/>
      </c>
      <c r="P49" s="129">
        <f>IF(J49="","",IF(K49&lt;&gt;"",K49-J49,TODAY()-J49))</f>
        <v/>
      </c>
      <c r="Q49" s="139">
        <f>IF(P49="","",ROUND(P49/365,1))</f>
        <v/>
      </c>
      <c r="R49" s="140" t="n"/>
    </row>
    <row r="50" ht="25.5" customFormat="1" customHeight="1" s="111">
      <c r="A50" s="118" t="inlineStr">
        <is>
          <t>M041</t>
        </is>
      </c>
      <c r="B50" s="128">
        <f>IFERROR(VLOOKUP(A50,Dim_Magaza!$A:$C,2,FALSE()),"")</f>
        <v/>
      </c>
      <c r="C50" s="128">
        <f>IFERROR(VLOOKUP(A50,Dim_Magaza!$A:$C,3,FALSE()),"")</f>
        <v/>
      </c>
      <c r="D50" s="118" t="inlineStr">
        <is>
          <t>U014</t>
        </is>
      </c>
      <c r="E50" s="128">
        <f>IFERROR(VLOOKUP(D50,Dim_Unvan!$A:$B,2,FALSE()),"")</f>
        <v/>
      </c>
      <c r="F50" s="118" t="inlineStr">
        <is>
          <t>KASAP YARDIMCISI</t>
        </is>
      </c>
      <c r="G50" s="128">
        <f>IF(OR(A50="",F50="",I50="",K50&lt;&gt;""),"",IF(COUNTIFS($A$2:A50,A50,$F$2:F50,F50,$K$2:K50,"")&lt;=SUMIFS(REFERENTIAL_CONTROL!$K:$K,REFERENTIAL_CONTROL!$H:$H,A50,REFERENTIAL_CONTROL!$I:$I,IFERROR(INDEX(Dim_Unvan!$A:$A,MATCH(F50,Dim_Unvan!$B:$B,0)),"")),"Norm Fazlası","Norma Uygun"))</f>
        <v/>
      </c>
      <c r="H50" s="124" t="n"/>
      <c r="I50" s="118" t="inlineStr">
        <is>
          <t>YUSUF DAĞ</t>
        </is>
      </c>
      <c r="J50" s="137" t="n"/>
      <c r="K50" s="137" t="n"/>
      <c r="L50" s="118" t="n"/>
      <c r="M50" s="118" t="n"/>
      <c r="N50" s="128">
        <f>IFERROR(VLOOKUP(M50,Dim_CikisNedeni!$A:$B,2,FALSE()),"")</f>
        <v/>
      </c>
      <c r="O50" s="138">
        <f>IF(I50="","",IF(K50&lt;&gt;"","Pasif","Aktif"))</f>
        <v/>
      </c>
      <c r="P50" s="129">
        <f>IF(J50="","",IF(K50&lt;&gt;"",K50-J50,TODAY()-J50))</f>
        <v/>
      </c>
      <c r="Q50" s="139">
        <f>IF(P50="","",ROUND(P50/365,1))</f>
        <v/>
      </c>
      <c r="R50" s="140" t="n"/>
    </row>
    <row r="51" ht="25.5" customFormat="1" customHeight="1" s="111">
      <c r="A51" s="118" t="inlineStr">
        <is>
          <t>M041</t>
        </is>
      </c>
      <c r="B51" s="128">
        <f>IFERROR(VLOOKUP(A51,Dim_Magaza!$A:$C,2,FALSE()),"")</f>
        <v/>
      </c>
      <c r="C51" s="128">
        <f>IFERROR(VLOOKUP(A51,Dim_Magaza!$A:$C,3,FALSE()),"")</f>
        <v/>
      </c>
      <c r="D51" s="141" t="inlineStr">
        <is>
          <t>U051</t>
        </is>
      </c>
      <c r="E51" s="128">
        <f>IFERROR(VLOOKUP(D51,Dim_Unvan!$A:$B,2,FALSE()),"")</f>
        <v/>
      </c>
      <c r="F51" s="118" t="inlineStr">
        <is>
          <t>MANAV</t>
        </is>
      </c>
      <c r="G51" s="128">
        <f>IF(OR(A51="",F51="",I51="",K51&lt;&gt;""),"",IF(COUNTIFS($A$2:A51,A51,$F$2:F51,F51,$K$2:K51,"")&lt;=SUMIFS(REFERENTIAL_CONTROL!$K:$K,REFERENTIAL_CONTROL!$H:$H,A51,REFERENTIAL_CONTROL!$I:$I,IFERROR(INDEX(Dim_Unvan!$A:$A,MATCH(F51,Dim_Unvan!$B:$B,0)),"")),"Norm Fazlası","Norma Uygun"))</f>
        <v/>
      </c>
      <c r="H51" s="124" t="n"/>
      <c r="I51" s="118" t="inlineStr">
        <is>
          <t>MEHMET KURT</t>
        </is>
      </c>
      <c r="J51" s="137" t="n"/>
      <c r="K51" s="137" t="n"/>
      <c r="L51" s="118" t="n"/>
      <c r="M51" s="118" t="n"/>
      <c r="N51" s="128">
        <f>IFERROR(VLOOKUP(M51,Dim_CikisNedeni!$A:$B,2,FALSE()),"")</f>
        <v/>
      </c>
      <c r="O51" s="138">
        <f>IF(I51="","",IF(K51&lt;&gt;"","Pasif","Aktif"))</f>
        <v/>
      </c>
      <c r="P51" s="129">
        <f>IF(J51="","",IF(K51&lt;&gt;"",K51-J51,TODAY()-J51))</f>
        <v/>
      </c>
      <c r="Q51" s="139">
        <f>IF(P51="","",ROUND(P51/365,1))</f>
        <v/>
      </c>
      <c r="R51" s="140" t="n"/>
    </row>
    <row r="52" ht="25.5" customFormat="1" customHeight="1" s="111">
      <c r="A52" s="118" t="inlineStr">
        <is>
          <t>M041</t>
        </is>
      </c>
      <c r="B52" s="128">
        <f>IFERROR(VLOOKUP(A52,Dim_Magaza!$A:$C,2,FALSE()),"")</f>
        <v/>
      </c>
      <c r="C52" s="128">
        <f>IFERROR(VLOOKUP(A52,Dim_Magaza!$A:$C,3,FALSE()),"")</f>
        <v/>
      </c>
      <c r="D52" s="118" t="inlineStr">
        <is>
          <t>U017</t>
        </is>
      </c>
      <c r="E52" s="128">
        <f>IFERROR(VLOOKUP(D52,Dim_Unvan!$A:$B,2,FALSE()),"")</f>
        <v/>
      </c>
      <c r="F52" s="118" t="inlineStr">
        <is>
          <t>MANAV</t>
        </is>
      </c>
      <c r="G52" s="128">
        <f>IF(OR(A52="",F52="",I52="",K52&lt;&gt;""),"",IF(COUNTIFS($A$2:A52,A52,$F$2:F52,F52,$K$2:K52,"")&lt;=SUMIFS(REFERENTIAL_CONTROL!$K:$K,REFERENTIAL_CONTROL!$H:$H,A52,REFERENTIAL_CONTROL!$I:$I,IFERROR(INDEX(Dim_Unvan!$A:$A,MATCH(F52,Dim_Unvan!$B:$B,0)),"")),"Norm Fazlası","Norma Uygun"))</f>
        <v/>
      </c>
      <c r="H52" s="124" t="n"/>
      <c r="I52" s="118" t="inlineStr">
        <is>
          <t>İBRAHİM ENES BONCUK</t>
        </is>
      </c>
      <c r="J52" s="137" t="n"/>
      <c r="K52" s="137" t="n"/>
      <c r="L52" s="118" t="n"/>
      <c r="M52" s="118" t="n"/>
      <c r="N52" s="128">
        <f>IFERROR(VLOOKUP(M52,Dim_CikisNedeni!$A:$B,2,FALSE()),"")</f>
        <v/>
      </c>
      <c r="O52" s="138">
        <f>IF(I52="","",IF(K52&lt;&gt;"","Pasif","Aktif"))</f>
        <v/>
      </c>
      <c r="P52" s="129">
        <f>IF(J52="","",IF(K52&lt;&gt;"",K52-J52,TODAY()-J52))</f>
        <v/>
      </c>
      <c r="Q52" s="139">
        <f>IF(P52="","",ROUND(P52/365,1))</f>
        <v/>
      </c>
      <c r="R52" s="140" t="n"/>
    </row>
    <row r="53" ht="25.5" customFormat="1" customHeight="1" s="111">
      <c r="A53" s="118" t="inlineStr">
        <is>
          <t>M042</t>
        </is>
      </c>
      <c r="B53" s="128">
        <f>IFERROR(VLOOKUP(A53,Dim_Magaza!$A:$C,2,FALSE()),"")</f>
        <v/>
      </c>
      <c r="C53" s="128">
        <f>IFERROR(VLOOKUP(A53,Dim_Magaza!$A:$C,3,FALSE()),"")</f>
        <v/>
      </c>
      <c r="D53" s="118" t="inlineStr">
        <is>
          <t>U036</t>
        </is>
      </c>
      <c r="E53" s="128">
        <f>IFERROR(VLOOKUP(D53,Dim_Unvan!$A:$B,2,FALSE()),"")</f>
        <v/>
      </c>
      <c r="F53" s="118" t="inlineStr">
        <is>
          <t>YÖNETİCİ</t>
        </is>
      </c>
      <c r="G53" s="128">
        <f>IF(OR(A53="",F53="",I53="",K53&lt;&gt;""),"",IF(COUNTIFS($A$2:A53,A53,$F$2:F53,F53,$K$2:K53,"")&lt;=SUMIFS(REFERENTIAL_CONTROL!$K:$K,REFERENTIAL_CONTROL!$H:$H,A53,REFERENTIAL_CONTROL!$I:$I,IFERROR(INDEX(Dim_Unvan!$A:$A,MATCH(F53,Dim_Unvan!$B:$B,0)),"")),"Norm Fazlası","Norma Uygun"))</f>
        <v/>
      </c>
      <c r="H53" s="124" t="n"/>
      <c r="I53" s="118" t="inlineStr">
        <is>
          <t>TOLGA DURUKAN</t>
        </is>
      </c>
      <c r="J53" s="137" t="n"/>
      <c r="K53" s="137" t="n"/>
      <c r="L53" s="118" t="n"/>
      <c r="M53" s="118" t="n"/>
      <c r="N53" s="128">
        <f>IFERROR(VLOOKUP(M53,Dim_CikisNedeni!$A:$B,2,FALSE()),"")</f>
        <v/>
      </c>
      <c r="O53" s="138">
        <f>IF(I53="","",IF(K53&lt;&gt;"","Pasif","Aktif"))</f>
        <v/>
      </c>
      <c r="P53" s="129">
        <f>IF(J53="","",IF(K53&lt;&gt;"",K53-J53,TODAY()-J53))</f>
        <v/>
      </c>
      <c r="Q53" s="139">
        <f>IF(P53="","",ROUND(P53/365,1))</f>
        <v/>
      </c>
      <c r="R53" s="140" t="n"/>
    </row>
    <row r="54" ht="25.5" customFormat="1" customHeight="1" s="111">
      <c r="A54" s="118" t="inlineStr">
        <is>
          <t>M042</t>
        </is>
      </c>
      <c r="B54" s="128">
        <f>IFERROR(VLOOKUP(A54,Dim_Magaza!$A:$C,2,FALSE()),"")</f>
        <v/>
      </c>
      <c r="C54" s="128">
        <f>IFERROR(VLOOKUP(A54,Dim_Magaza!$A:$C,3,FALSE()),"")</f>
        <v/>
      </c>
      <c r="D54" s="118" t="inlineStr">
        <is>
          <t>U038</t>
        </is>
      </c>
      <c r="E54" s="128">
        <f>IFERROR(VLOOKUP(D54,Dim_Unvan!$A:$B,2,FALSE()),"")</f>
        <v/>
      </c>
      <c r="F54" s="118" t="inlineStr">
        <is>
          <t>YÖNETİCİ YARDIMCISI</t>
        </is>
      </c>
      <c r="G54" s="128">
        <f>IF(OR(A54="",F54="",I54="",K54&lt;&gt;""),"",IF(COUNTIFS($A$2:A54,A54,$F$2:F54,F54,$K$2:K54,"")&lt;=SUMIFS(REFERENTIAL_CONTROL!$K:$K,REFERENTIAL_CONTROL!$H:$H,A54,REFERENTIAL_CONTROL!$I:$I,IFERROR(INDEX(Dim_Unvan!$A:$A,MATCH(F54,Dim_Unvan!$B:$B,0)),"")),"Norm Fazlası","Norma Uygun"))</f>
        <v/>
      </c>
      <c r="H54" s="124" t="n"/>
      <c r="I54" s="118" t="inlineStr">
        <is>
          <t>MELİSA TÜRKMEN</t>
        </is>
      </c>
      <c r="J54" s="137" t="n"/>
      <c r="K54" s="137" t="n"/>
      <c r="L54" s="118" t="n"/>
      <c r="M54" s="118" t="n"/>
      <c r="N54" s="128">
        <f>IFERROR(VLOOKUP(M54,Dim_CikisNedeni!$A:$B,2,FALSE()),"")</f>
        <v/>
      </c>
      <c r="O54" s="138">
        <f>IF(I54="","",IF(K54&lt;&gt;"","Pasif","Aktif"))</f>
        <v/>
      </c>
      <c r="P54" s="129">
        <f>IF(J54="","",IF(K54&lt;&gt;"",K54-J54,TODAY()-J54))</f>
        <v/>
      </c>
      <c r="Q54" s="139">
        <f>IF(P54="","",ROUND(P54/365,1))</f>
        <v/>
      </c>
      <c r="R54" s="140" t="n"/>
    </row>
    <row r="55" ht="25.5" customFormat="1" customHeight="1" s="111">
      <c r="A55" s="118" t="inlineStr">
        <is>
          <t>M042</t>
        </is>
      </c>
      <c r="B55" s="128">
        <f>IFERROR(VLOOKUP(A55,Dim_Magaza!$A:$C,2,FALSE()),"")</f>
        <v/>
      </c>
      <c r="C55" s="128">
        <f>IFERROR(VLOOKUP(A55,Dim_Magaza!$A:$C,3,FALSE()),"")</f>
        <v/>
      </c>
      <c r="D55" s="141" t="inlineStr">
        <is>
          <t>U053</t>
        </is>
      </c>
      <c r="E55" s="128">
        <f>IFERROR(VLOOKUP(D55,Dim_Unvan!$A:$B,2,FALSE()),"")</f>
        <v/>
      </c>
      <c r="F55" s="118" t="inlineStr">
        <is>
          <t>KASAP</t>
        </is>
      </c>
      <c r="G55" s="128">
        <f>IF(OR(A55="",F55="",I55="",K55&lt;&gt;""),"",IF(COUNTIFS($A$2:A55,A55,$F$2:F55,F55,$K$2:K55,"")&lt;=SUMIFS(REFERENTIAL_CONTROL!$K:$K,REFERENTIAL_CONTROL!$H:$H,A55,REFERENTIAL_CONTROL!$I:$I,IFERROR(INDEX(Dim_Unvan!$A:$A,MATCH(F55,Dim_Unvan!$B:$B,0)),"")),"Norm Fazlası","Norma Uygun"))</f>
        <v/>
      </c>
      <c r="H55" s="124" t="n"/>
      <c r="I55" s="118" t="inlineStr">
        <is>
          <t>YAREN ULUHANLI</t>
        </is>
      </c>
      <c r="J55" s="137" t="n"/>
      <c r="K55" s="137" t="n"/>
      <c r="L55" s="118" t="n"/>
      <c r="M55" s="118" t="n"/>
      <c r="N55" s="128">
        <f>IFERROR(VLOOKUP(M55,Dim_CikisNedeni!$A:$B,2,FALSE()),"")</f>
        <v/>
      </c>
      <c r="O55" s="138">
        <f>IF(I55="","",IF(K55&lt;&gt;"","Pasif","Aktif"))</f>
        <v/>
      </c>
      <c r="P55" s="129">
        <f>IF(J55="","",IF(K55&lt;&gt;"",K55-J55,TODAY()-J55))</f>
        <v/>
      </c>
      <c r="Q55" s="139">
        <f>IF(P55="","",ROUND(P55/365,1))</f>
        <v/>
      </c>
      <c r="R55" s="140" t="n"/>
    </row>
    <row r="56" ht="25.5" customFormat="1" customHeight="1" s="111">
      <c r="A56" s="118" t="inlineStr">
        <is>
          <t>M042</t>
        </is>
      </c>
      <c r="B56" s="128">
        <f>IFERROR(VLOOKUP(A56,Dim_Magaza!$A:$C,2,FALSE()),"")</f>
        <v/>
      </c>
      <c r="C56" s="128">
        <f>IFERROR(VLOOKUP(A56,Dim_Magaza!$A:$C,3,FALSE()),"")</f>
        <v/>
      </c>
      <c r="D56" s="141" t="inlineStr">
        <is>
          <t>U053</t>
        </is>
      </c>
      <c r="E56" s="128">
        <f>IFERROR(VLOOKUP(D56,Dim_Unvan!$A:$B,2,FALSE()),"")</f>
        <v/>
      </c>
      <c r="F56" s="118" t="inlineStr">
        <is>
          <t>KASAP</t>
        </is>
      </c>
      <c r="G56" s="128">
        <f>IF(OR(A56="",F56="",I56="",K56&lt;&gt;""),"",IF(COUNTIFS($A$2:A56,A56,$F$2:F56,F56,$K$2:K56,"")&lt;=SUMIFS(REFERENTIAL_CONTROL!$K:$K,REFERENTIAL_CONTROL!$H:$H,A56,REFERENTIAL_CONTROL!$I:$I,IFERROR(INDEX(Dim_Unvan!$A:$A,MATCH(F56,Dim_Unvan!$B:$B,0)),"")),"Norm Fazlası","Norma Uygun"))</f>
        <v/>
      </c>
      <c r="H56" s="124" t="n"/>
      <c r="I56" s="118" t="inlineStr">
        <is>
          <t>ELİF NUR ERBUDAK</t>
        </is>
      </c>
      <c r="J56" s="137" t="n"/>
      <c r="K56" s="137" t="n"/>
      <c r="L56" s="118" t="n"/>
      <c r="M56" s="118" t="n"/>
      <c r="N56" s="128">
        <f>IFERROR(VLOOKUP(M56,Dim_CikisNedeni!$A:$B,2,FALSE()),"")</f>
        <v/>
      </c>
      <c r="O56" s="138">
        <f>IF(I56="","",IF(K56&lt;&gt;"","Pasif","Aktif"))</f>
        <v/>
      </c>
      <c r="P56" s="129">
        <f>IF(J56="","",IF(K56&lt;&gt;"",K56-J56,TODAY()-J56))</f>
        <v/>
      </c>
      <c r="Q56" s="139">
        <f>IF(P56="","",ROUND(P56/365,1))</f>
        <v/>
      </c>
      <c r="R56" s="140" t="n"/>
    </row>
    <row r="57" ht="25.5" customFormat="1" customHeight="1" s="111">
      <c r="A57" s="118" t="inlineStr">
        <is>
          <t>M042</t>
        </is>
      </c>
      <c r="B57" s="128">
        <f>IFERROR(VLOOKUP(A57,Dim_Magaza!$A:$C,2,FALSE()),"")</f>
        <v/>
      </c>
      <c r="C57" s="128">
        <f>IFERROR(VLOOKUP(A57,Dim_Magaza!$A:$C,3,FALSE()),"")</f>
        <v/>
      </c>
      <c r="D57" s="118" t="inlineStr">
        <is>
          <t>U015</t>
        </is>
      </c>
      <c r="E57" s="128">
        <f>IFERROR(VLOOKUP(D57,Dim_Unvan!$A:$B,2,FALSE()),"")</f>
        <v/>
      </c>
      <c r="F57" s="118" t="inlineStr">
        <is>
          <t>KASİYER</t>
        </is>
      </c>
      <c r="G57" s="128">
        <f>IF(OR(A57="",F57="",I57="",K57&lt;&gt;""),"",IF(COUNTIFS($A$2:A57,A57,$F$2:F57,F57,$K$2:K57,"")&lt;=SUMIFS(REFERENTIAL_CONTROL!$K:$K,REFERENTIAL_CONTROL!$H:$H,A57,REFERENTIAL_CONTROL!$I:$I,IFERROR(INDEX(Dim_Unvan!$A:$A,MATCH(F57,Dim_Unvan!$B:$B,0)),"")),"Norm Fazlası","Norma Uygun"))</f>
        <v/>
      </c>
      <c r="H57" s="124" t="n"/>
      <c r="I57" s="118" t="inlineStr">
        <is>
          <t>FATİME KANDEMİR</t>
        </is>
      </c>
      <c r="J57" s="137" t="n"/>
      <c r="K57" s="137" t="n"/>
      <c r="L57" s="118" t="n"/>
      <c r="M57" s="118" t="n"/>
      <c r="N57" s="128">
        <f>IFERROR(VLOOKUP(M57,Dim_CikisNedeni!$A:$B,2,FALSE()),"")</f>
        <v/>
      </c>
      <c r="O57" s="138">
        <f>IF(I57="","",IF(K57&lt;&gt;"","Pasif","Aktif"))</f>
        <v/>
      </c>
      <c r="P57" s="129">
        <f>IF(J57="","",IF(K57&lt;&gt;"",K57-J57,TODAY()-J57))</f>
        <v/>
      </c>
      <c r="Q57" s="139">
        <f>IF(P57="","",ROUND(P57/365,1))</f>
        <v/>
      </c>
      <c r="R57" s="140" t="n"/>
    </row>
    <row r="58" ht="25.5" customFormat="1" customHeight="1" s="111">
      <c r="A58" s="118" t="inlineStr">
        <is>
          <t>M042</t>
        </is>
      </c>
      <c r="B58" s="128">
        <f>IFERROR(VLOOKUP(A58,Dim_Magaza!$A:$C,2,FALSE()),"")</f>
        <v/>
      </c>
      <c r="C58" s="128">
        <f>IFERROR(VLOOKUP(A58,Dim_Magaza!$A:$C,3,FALSE()),"")</f>
        <v/>
      </c>
      <c r="D58" s="118" t="inlineStr">
        <is>
          <t>U026</t>
        </is>
      </c>
      <c r="E58" s="128">
        <f>IFERROR(VLOOKUP(D58,Dim_Unvan!$A:$B,2,FALSE()),"")</f>
        <v/>
      </c>
      <c r="F58" s="118" t="inlineStr">
        <is>
          <t>REYON GÖREVLİSİ</t>
        </is>
      </c>
      <c r="G58" s="128">
        <f>IF(OR(A58="",F58="",I58="",K58&lt;&gt;""),"",IF(COUNTIFS($A$2:A58,A58,$F$2:F58,F58,$K$2:K58,"")&lt;=SUMIFS(REFERENTIAL_CONTROL!$K:$K,REFERENTIAL_CONTROL!$H:$H,A58,REFERENTIAL_CONTROL!$I:$I,IFERROR(INDEX(Dim_Unvan!$A:$A,MATCH(F58,Dim_Unvan!$B:$B,0)),"")),"Norm Fazlası","Norma Uygun"))</f>
        <v/>
      </c>
      <c r="H58" s="124" t="n"/>
      <c r="I58" s="118" t="inlineStr">
        <is>
          <t>GULESER YANYBAYEVA</t>
        </is>
      </c>
      <c r="J58" s="137" t="n"/>
      <c r="K58" s="137" t="n"/>
      <c r="L58" s="118" t="n"/>
      <c r="M58" s="118" t="n"/>
      <c r="N58" s="128">
        <f>IFERROR(VLOOKUP(M58,Dim_CikisNedeni!$A:$B,2,FALSE()),"")</f>
        <v/>
      </c>
      <c r="O58" s="138">
        <f>IF(I58="","",IF(K58&lt;&gt;"","Pasif","Aktif"))</f>
        <v/>
      </c>
      <c r="P58" s="129">
        <f>IF(J58="","",IF(K58&lt;&gt;"",K58-J58,TODAY()-J58))</f>
        <v/>
      </c>
      <c r="Q58" s="139">
        <f>IF(P58="","",ROUND(P58/365,1))</f>
        <v/>
      </c>
      <c r="R58" s="140" t="n"/>
    </row>
    <row r="59" ht="25.5" customFormat="1" customHeight="1" s="111">
      <c r="A59" s="118" t="inlineStr">
        <is>
          <t>M042</t>
        </is>
      </c>
      <c r="B59" s="128">
        <f>IFERROR(VLOOKUP(A59,Dim_Magaza!$A:$C,2,FALSE()),"")</f>
        <v/>
      </c>
      <c r="C59" s="128">
        <f>IFERROR(VLOOKUP(A59,Dim_Magaza!$A:$C,3,FALSE()),"")</f>
        <v/>
      </c>
      <c r="D59" s="118" t="inlineStr">
        <is>
          <t>U026</t>
        </is>
      </c>
      <c r="E59" s="128">
        <f>IFERROR(VLOOKUP(D59,Dim_Unvan!$A:$B,2,FALSE()),"")</f>
        <v/>
      </c>
      <c r="F59" s="118" t="inlineStr">
        <is>
          <t>REYON GÖREVLİSİ</t>
        </is>
      </c>
      <c r="G59" s="128">
        <f>IF(OR(A59="",F59="",I59="",K59&lt;&gt;""),"",IF(COUNTIFS($A$2:A59,A59,$F$2:F59,F59,$K$2:K59,"")&lt;=SUMIFS(REFERENTIAL_CONTROL!$K:$K,REFERENTIAL_CONTROL!$H:$H,A59,REFERENTIAL_CONTROL!$I:$I,IFERROR(INDEX(Dim_Unvan!$A:$A,MATCH(F59,Dim_Unvan!$B:$B,0)),"")),"Norm Fazlası","Norma Uygun"))</f>
        <v/>
      </c>
      <c r="H59" s="124" t="n"/>
      <c r="I59" s="118" t="inlineStr">
        <is>
          <t>ROZYKULYYWA ABADAN</t>
        </is>
      </c>
      <c r="J59" s="137" t="n"/>
      <c r="K59" s="137" t="n"/>
      <c r="L59" s="118" t="n"/>
      <c r="M59" s="118" t="n"/>
      <c r="N59" s="128">
        <f>IFERROR(VLOOKUP(M59,Dim_CikisNedeni!$A:$B,2,FALSE()),"")</f>
        <v/>
      </c>
      <c r="O59" s="138">
        <f>IF(I59="","",IF(K59&lt;&gt;"","Pasif","Aktif"))</f>
        <v/>
      </c>
      <c r="P59" s="129">
        <f>IF(J59="","",IF(K59&lt;&gt;"",K59-J59,TODAY()-J59))</f>
        <v/>
      </c>
      <c r="Q59" s="139">
        <f>IF(P59="","",ROUND(P59/365,1))</f>
        <v/>
      </c>
      <c r="R59" s="140" t="n"/>
    </row>
    <row r="60" ht="25.5" customFormat="1" customHeight="1" s="111">
      <c r="A60" s="118" t="inlineStr">
        <is>
          <t>M042</t>
        </is>
      </c>
      <c r="B60" s="128">
        <f>IFERROR(VLOOKUP(A60,Dim_Magaza!$A:$C,2,FALSE()),"")</f>
        <v/>
      </c>
      <c r="C60" s="128">
        <f>IFERROR(VLOOKUP(A60,Dim_Magaza!$A:$C,3,FALSE()),"")</f>
        <v/>
      </c>
      <c r="D60" s="118" t="inlineStr">
        <is>
          <t>U002</t>
        </is>
      </c>
      <c r="E60" s="128">
        <f>IFERROR(VLOOKUP(D60,Dim_Unvan!$A:$B,2,FALSE()),"")</f>
        <v/>
      </c>
      <c r="F60" s="118" t="inlineStr">
        <is>
          <t>BAKLİYAT</t>
        </is>
      </c>
      <c r="G60" s="128">
        <f>IF(OR(A60="",F60="",I60="",K60&lt;&gt;""),"",IF(COUNTIFS($A$2:A60,A60,$F$2:F60,F60,$K$2:K60,"")&lt;=SUMIFS(REFERENTIAL_CONTROL!$K:$K,REFERENTIAL_CONTROL!$H:$H,A60,REFERENTIAL_CONTROL!$I:$I,IFERROR(INDEX(Dim_Unvan!$A:$A,MATCH(F60,Dim_Unvan!$B:$B,0)),"")),"Norm Fazlası","Norma Uygun"))</f>
        <v/>
      </c>
      <c r="H60" s="124" t="n"/>
      <c r="I60" s="118" t="inlineStr">
        <is>
          <t>SENEM DAŞDEMİR</t>
        </is>
      </c>
      <c r="J60" s="137" t="n"/>
      <c r="K60" s="137" t="n"/>
      <c r="L60" s="118" t="n"/>
      <c r="M60" s="118" t="n"/>
      <c r="N60" s="128">
        <f>IFERROR(VLOOKUP(M60,Dim_CikisNedeni!$A:$B,2,FALSE()),"")</f>
        <v/>
      </c>
      <c r="O60" s="138">
        <f>IF(I60="","",IF(K60&lt;&gt;"","Pasif","Aktif"))</f>
        <v/>
      </c>
      <c r="P60" s="129">
        <f>IF(J60="","",IF(K60&lt;&gt;"",K60-J60,TODAY()-J60))</f>
        <v/>
      </c>
      <c r="Q60" s="139">
        <f>IF(P60="","",ROUND(P60/365,1))</f>
        <v/>
      </c>
      <c r="R60" s="140" t="n"/>
    </row>
    <row r="61" ht="25.5" customFormat="1" customHeight="1" s="111">
      <c r="A61" s="118" t="inlineStr">
        <is>
          <t>M042</t>
        </is>
      </c>
      <c r="B61" s="128">
        <f>IFERROR(VLOOKUP(A61,Dim_Magaza!$A:$C,2,FALSE()),"")</f>
        <v/>
      </c>
      <c r="C61" s="128">
        <f>IFERROR(VLOOKUP(A61,Dim_Magaza!$A:$C,3,FALSE()),"")</f>
        <v/>
      </c>
      <c r="D61" s="118" t="inlineStr">
        <is>
          <t>U042</t>
        </is>
      </c>
      <c r="E61" s="128">
        <f>IFERROR(VLOOKUP(D61,Dim_Unvan!$A:$B,2,FALSE()),"")</f>
        <v/>
      </c>
      <c r="F61" s="118" t="inlineStr">
        <is>
          <t>ŞARKÜTERİ</t>
        </is>
      </c>
      <c r="G61" s="128">
        <f>IF(OR(A61="",F61="",I61="",K61&lt;&gt;""),"",IF(COUNTIFS($A$2:A61,A61,$F$2:F61,F61,$K$2:K61,"")&lt;=SUMIFS(REFERENTIAL_CONTROL!$K:$K,REFERENTIAL_CONTROL!$H:$H,A61,REFERENTIAL_CONTROL!$I:$I,IFERROR(INDEX(Dim_Unvan!$A:$A,MATCH(F61,Dim_Unvan!$B:$B,0)),"")),"Norm Fazlası","Norma Uygun"))</f>
        <v/>
      </c>
      <c r="H61" s="124" t="n"/>
      <c r="I61" s="118" t="inlineStr">
        <is>
          <t>HATİCE TAĞ</t>
        </is>
      </c>
      <c r="J61" s="137" t="n"/>
      <c r="K61" s="137" t="n"/>
      <c r="L61" s="118" t="n"/>
      <c r="M61" s="118" t="n"/>
      <c r="N61" s="128">
        <f>IFERROR(VLOOKUP(M61,Dim_CikisNedeni!$A:$B,2,FALSE()),"")</f>
        <v/>
      </c>
      <c r="O61" s="138">
        <f>IF(I61="","",IF(K61&lt;&gt;"","Pasif","Aktif"))</f>
        <v/>
      </c>
      <c r="P61" s="129">
        <f>IF(J61="","",IF(K61&lt;&gt;"",K61-J61,TODAY()-J61))</f>
        <v/>
      </c>
      <c r="Q61" s="139">
        <f>IF(P61="","",ROUND(P61/365,1))</f>
        <v/>
      </c>
      <c r="R61" s="140" t="n"/>
    </row>
    <row r="62" ht="25.5" customFormat="1" customHeight="1" s="111">
      <c r="A62" s="118" t="inlineStr">
        <is>
          <t>M042</t>
        </is>
      </c>
      <c r="B62" s="128">
        <f>IFERROR(VLOOKUP(A62,Dim_Magaza!$A:$C,2,FALSE()),"")</f>
        <v/>
      </c>
      <c r="C62" s="128">
        <f>IFERROR(VLOOKUP(A62,Dim_Magaza!$A:$C,3,FALSE()),"")</f>
        <v/>
      </c>
      <c r="D62" s="141" t="inlineStr">
        <is>
          <t>U053</t>
        </is>
      </c>
      <c r="E62" s="128">
        <f>IFERROR(VLOOKUP(D62,Dim_Unvan!$A:$B,2,FALSE()),"")</f>
        <v/>
      </c>
      <c r="F62" s="118" t="inlineStr">
        <is>
          <t>KASAP</t>
        </is>
      </c>
      <c r="G62" s="128">
        <f>IF(OR(A62="",F62="",I62="",K62&lt;&gt;""),"",IF(COUNTIFS($A$2:A62,A62,$F$2:F62,F62,$K$2:K62,"")&lt;=SUMIFS(REFERENTIAL_CONTROL!$K:$K,REFERENTIAL_CONTROL!$H:$H,A62,REFERENTIAL_CONTROL!$I:$I,IFERROR(INDEX(Dim_Unvan!$A:$A,MATCH(F62,Dim_Unvan!$B:$B,0)),"")),"Norm Fazlası","Norma Uygun"))</f>
        <v/>
      </c>
      <c r="H62" s="124" t="n"/>
      <c r="I62" s="118" t="inlineStr">
        <is>
          <t>TURGAY ÇAĞRITEKİN</t>
        </is>
      </c>
      <c r="J62" s="137" t="n"/>
      <c r="K62" s="137" t="n"/>
      <c r="L62" s="118" t="n"/>
      <c r="M62" s="118" t="n"/>
      <c r="N62" s="128">
        <f>IFERROR(VLOOKUP(M62,Dim_CikisNedeni!$A:$B,2,FALSE()),"")</f>
        <v/>
      </c>
      <c r="O62" s="138">
        <f>IF(I62="","",IF(K62&lt;&gt;"","Pasif","Aktif"))</f>
        <v/>
      </c>
      <c r="P62" s="129">
        <f>IF(J62="","",IF(K62&lt;&gt;"",K62-J62,TODAY()-J62))</f>
        <v/>
      </c>
      <c r="Q62" s="139">
        <f>IF(P62="","",ROUND(P62/365,1))</f>
        <v/>
      </c>
      <c r="R62" s="140" t="n"/>
    </row>
    <row r="63" ht="25.5" customFormat="1" customHeight="1" s="111">
      <c r="A63" s="118" t="inlineStr">
        <is>
          <t>M042</t>
        </is>
      </c>
      <c r="B63" s="128">
        <f>IFERROR(VLOOKUP(A63,Dim_Magaza!$A:$C,2,FALSE()),"")</f>
        <v/>
      </c>
      <c r="C63" s="128">
        <f>IFERROR(VLOOKUP(A63,Dim_Magaza!$A:$C,3,FALSE()),"")</f>
        <v/>
      </c>
      <c r="D63" s="141" t="inlineStr">
        <is>
          <t>U051</t>
        </is>
      </c>
      <c r="E63" s="128">
        <f>IFERROR(VLOOKUP(D63,Dim_Unvan!$A:$B,2,FALSE()),"")</f>
        <v/>
      </c>
      <c r="F63" s="118" t="inlineStr">
        <is>
          <t>MANAV</t>
        </is>
      </c>
      <c r="G63" s="128">
        <f>IF(OR(A63="",F63="",I63="",K63&lt;&gt;""),"",IF(COUNTIFS($A$2:A63,A63,$F$2:F63,F63,$K$2:K63,"")&lt;=SUMIFS(REFERENTIAL_CONTROL!$K:$K,REFERENTIAL_CONTROL!$H:$H,A63,REFERENTIAL_CONTROL!$I:$I,IFERROR(INDEX(Dim_Unvan!$A:$A,MATCH(F63,Dim_Unvan!$B:$B,0)),"")),"Norm Fazlası","Norma Uygun"))</f>
        <v/>
      </c>
      <c r="H63" s="124" t="n"/>
      <c r="I63" s="118" t="inlineStr">
        <is>
          <t>SİNAN OLCAN</t>
        </is>
      </c>
      <c r="J63" s="137" t="n"/>
      <c r="K63" s="137" t="n"/>
      <c r="L63" s="118" t="n"/>
      <c r="M63" s="118" t="n"/>
      <c r="N63" s="128">
        <f>IFERROR(VLOOKUP(M63,Dim_CikisNedeni!$A:$B,2,FALSE()),"")</f>
        <v/>
      </c>
      <c r="O63" s="138">
        <f>IF(I63="","",IF(K63&lt;&gt;"","Pasif","Aktif"))</f>
        <v/>
      </c>
      <c r="P63" s="129">
        <f>IF(J63="","",IF(K63&lt;&gt;"",K63-J63,TODAY()-J63))</f>
        <v/>
      </c>
      <c r="Q63" s="139">
        <f>IF(P63="","",ROUND(P63/365,1))</f>
        <v/>
      </c>
      <c r="R63" s="140" t="n"/>
    </row>
    <row r="64" ht="25.5" customFormat="1" customHeight="1" s="111">
      <c r="A64" s="118" t="inlineStr">
        <is>
          <t>M042</t>
        </is>
      </c>
      <c r="B64" s="128">
        <f>IFERROR(VLOOKUP(A64,Dim_Magaza!$A:$C,2,FALSE()),"")</f>
        <v/>
      </c>
      <c r="C64" s="128">
        <f>IFERROR(VLOOKUP(A64,Dim_Magaza!$A:$C,3,FALSE()),"")</f>
        <v/>
      </c>
      <c r="D64" s="118" t="inlineStr">
        <is>
          <t>U019</t>
        </is>
      </c>
      <c r="E64" s="128">
        <f>IFERROR(VLOOKUP(D64,Dim_Unvan!$A:$B,2,FALSE()),"")</f>
        <v/>
      </c>
      <c r="F64" s="118" t="inlineStr">
        <is>
          <t>MANAV YARDIMCISI</t>
        </is>
      </c>
      <c r="G64" s="128">
        <f>IF(OR(A64="",F64="",I64="",K64&lt;&gt;""),"",IF(COUNTIFS($A$2:A64,A64,$F$2:F64,F64,$K$2:K64,"")&lt;=SUMIFS(REFERENTIAL_CONTROL!$K:$K,REFERENTIAL_CONTROL!$H:$H,A64,REFERENTIAL_CONTROL!$I:$I,IFERROR(INDEX(Dim_Unvan!$A:$A,MATCH(F64,Dim_Unvan!$B:$B,0)),"")),"Norm Fazlası","Norma Uygun"))</f>
        <v/>
      </c>
      <c r="H64" s="124" t="n"/>
      <c r="I64" s="118" t="inlineStr">
        <is>
          <t>ABDULĞAFUR DAĞ</t>
        </is>
      </c>
      <c r="J64" s="137" t="n"/>
      <c r="K64" s="137" t="n"/>
      <c r="L64" s="118" t="n"/>
      <c r="M64" s="118" t="n"/>
      <c r="N64" s="128">
        <f>IFERROR(VLOOKUP(M64,Dim_CikisNedeni!$A:$B,2,FALSE()),"")</f>
        <v/>
      </c>
      <c r="O64" s="138">
        <f>IF(I64="","",IF(K64&lt;&gt;"","Pasif","Aktif"))</f>
        <v/>
      </c>
      <c r="P64" s="129">
        <f>IF(J64="","",IF(K64&lt;&gt;"",K64-J64,TODAY()-J64))</f>
        <v/>
      </c>
      <c r="Q64" s="139">
        <f>IF(P64="","",ROUND(P64/365,1))</f>
        <v/>
      </c>
      <c r="R64" s="140" t="n"/>
    </row>
    <row r="65" ht="25.5" customFormat="1" customHeight="1" s="111">
      <c r="A65" s="118" t="inlineStr">
        <is>
          <t>M008</t>
        </is>
      </c>
      <c r="B65" s="128">
        <f>IFERROR(VLOOKUP(A65,Dim_Magaza!$A:$C,2,FALSE()),"")</f>
        <v/>
      </c>
      <c r="C65" s="128">
        <f>IFERROR(VLOOKUP(A65,Dim_Magaza!$A:$C,3,FALSE()),"")</f>
        <v/>
      </c>
      <c r="D65" s="141" t="inlineStr">
        <is>
          <t>U052</t>
        </is>
      </c>
      <c r="E65" s="128">
        <f>IFERROR(VLOOKUP(D65,Dim_Unvan!$A:$B,2,FALSE()),"")</f>
        <v/>
      </c>
      <c r="F65" s="118" t="inlineStr">
        <is>
          <t>YÖNETİCİ</t>
        </is>
      </c>
      <c r="G65" s="128">
        <f>IF(OR(A65="",F65="",I65="",K65&lt;&gt;""),"",IF(COUNTIFS($A$2:A65,A65,$F$2:F65,F65,$K$2:K65,"")&lt;=SUMIFS(REFERENTIAL_CONTROL!$K:$K,REFERENTIAL_CONTROL!$H:$H,A65,REFERENTIAL_CONTROL!$I:$I,IFERROR(INDEX(Dim_Unvan!$A:$A,MATCH(F65,Dim_Unvan!$B:$B,0)),"")),"Norm Fazlası","Norma Uygun"))</f>
        <v/>
      </c>
      <c r="H65" s="124" t="n"/>
      <c r="I65" s="118" t="inlineStr">
        <is>
          <t>MEHMET ÇETİN</t>
        </is>
      </c>
      <c r="J65" s="137" t="n"/>
      <c r="K65" s="137" t="n"/>
      <c r="L65" s="118" t="n"/>
      <c r="M65" s="118" t="n"/>
      <c r="N65" s="128">
        <f>IFERROR(VLOOKUP(M65,Dim_CikisNedeni!$A:$B,2,FALSE()),"")</f>
        <v/>
      </c>
      <c r="O65" s="138">
        <f>IF(I65="","",IF(K65&lt;&gt;"","Pasif","Aktif"))</f>
        <v/>
      </c>
      <c r="P65" s="129">
        <f>IF(J65="","",IF(K65&lt;&gt;"",K65-J65,TODAY()-J65))</f>
        <v/>
      </c>
      <c r="Q65" s="139">
        <f>IF(P65="","",ROUND(P65/365,1))</f>
        <v/>
      </c>
      <c r="R65" s="140" t="n"/>
    </row>
    <row r="66" ht="25.5" customFormat="1" customHeight="1" s="111">
      <c r="A66" s="118" t="inlineStr">
        <is>
          <t>M008</t>
        </is>
      </c>
      <c r="B66" s="128">
        <f>IFERROR(VLOOKUP(A66,Dim_Magaza!$A:$C,2,FALSE()),"")</f>
        <v/>
      </c>
      <c r="C66" s="128">
        <f>IFERROR(VLOOKUP(A66,Dim_Magaza!$A:$C,3,FALSE()),"")</f>
        <v/>
      </c>
      <c r="D66" s="118" t="inlineStr">
        <is>
          <t>U036</t>
        </is>
      </c>
      <c r="E66" s="128">
        <f>IFERROR(VLOOKUP(D66,Dim_Unvan!$A:$B,2,FALSE()),"")</f>
        <v/>
      </c>
      <c r="F66" s="118" t="inlineStr">
        <is>
          <t>YÖNETİCİ</t>
        </is>
      </c>
      <c r="G66" s="128">
        <f>IF(OR(A66="",F66="",I66="",K66&lt;&gt;""),"",IF(COUNTIFS($A$2:A66,A66,$F$2:F66,F66,$K$2:K66,"")&lt;=SUMIFS(REFERENTIAL_CONTROL!$K:$K,REFERENTIAL_CONTROL!$H:$H,A66,REFERENTIAL_CONTROL!$I:$I,IFERROR(INDEX(Dim_Unvan!$A:$A,MATCH(F66,Dim_Unvan!$B:$B,0)),"")),"Norm Fazlası","Norma Uygun"))</f>
        <v/>
      </c>
      <c r="H66" s="124" t="n"/>
      <c r="I66" s="118" t="inlineStr">
        <is>
          <t>ZÜHTÜ İNAN</t>
        </is>
      </c>
      <c r="J66" s="137" t="n"/>
      <c r="K66" s="137" t="n"/>
      <c r="L66" s="118" t="n"/>
      <c r="M66" s="118" t="n"/>
      <c r="N66" s="128">
        <f>IFERROR(VLOOKUP(M66,Dim_CikisNedeni!$A:$B,2,FALSE()),"")</f>
        <v/>
      </c>
      <c r="O66" s="138">
        <f>IF(I66="","",IF(K66&lt;&gt;"","Pasif","Aktif"))</f>
        <v/>
      </c>
      <c r="P66" s="129">
        <f>IF(J66="","",IF(K66&lt;&gt;"",K66-J66,TODAY()-J66))</f>
        <v/>
      </c>
      <c r="Q66" s="139">
        <f>IF(P66="","",ROUND(P66/365,1))</f>
        <v/>
      </c>
      <c r="R66" s="140" t="n"/>
    </row>
    <row r="67" ht="25.5" customFormat="1" customHeight="1" s="111">
      <c r="A67" s="118" t="inlineStr">
        <is>
          <t>M008</t>
        </is>
      </c>
      <c r="B67" s="128">
        <f>IFERROR(VLOOKUP(A67,Dim_Magaza!$A:$C,2,FALSE()),"")</f>
        <v/>
      </c>
      <c r="C67" s="128">
        <f>IFERROR(VLOOKUP(A67,Dim_Magaza!$A:$C,3,FALSE()),"")</f>
        <v/>
      </c>
      <c r="D67" s="118" t="inlineStr">
        <is>
          <t>U015</t>
        </is>
      </c>
      <c r="E67" s="128">
        <f>IFERROR(VLOOKUP(D67,Dim_Unvan!$A:$B,2,FALSE()),"")</f>
        <v/>
      </c>
      <c r="F67" s="118" t="inlineStr">
        <is>
          <t>KASİYER</t>
        </is>
      </c>
      <c r="G67" s="128">
        <f>IF(OR(A67="",F67="",I67="",K67&lt;&gt;""),"",IF(COUNTIFS($A$2:A67,A67,$F$2:F67,F67,$K$2:K67,"")&lt;=SUMIFS(REFERENTIAL_CONTROL!$K:$K,REFERENTIAL_CONTROL!$H:$H,A67,REFERENTIAL_CONTROL!$I:$I,IFERROR(INDEX(Dim_Unvan!$A:$A,MATCH(F67,Dim_Unvan!$B:$B,0)),"")),"Norm Fazlası","Norma Uygun"))</f>
        <v/>
      </c>
      <c r="H67" s="124" t="n"/>
      <c r="I67" s="118" t="inlineStr">
        <is>
          <t>ŞULE ŞEBNEM SERTEL</t>
        </is>
      </c>
      <c r="J67" s="137" t="n"/>
      <c r="K67" s="137" t="n"/>
      <c r="L67" s="118" t="n"/>
      <c r="M67" s="118" t="n"/>
      <c r="N67" s="128">
        <f>IFERROR(VLOOKUP(M67,Dim_CikisNedeni!$A:$B,2,FALSE()),"")</f>
        <v/>
      </c>
      <c r="O67" s="138">
        <f>IF(I67="","",IF(K67&lt;&gt;"","Pasif","Aktif"))</f>
        <v/>
      </c>
      <c r="P67" s="129">
        <f>IF(J67="","",IF(K67&lt;&gt;"",K67-J67,TODAY()-J67))</f>
        <v/>
      </c>
      <c r="Q67" s="139">
        <f>IF(P67="","",ROUND(P67/365,1))</f>
        <v/>
      </c>
      <c r="R67" s="140" t="n"/>
    </row>
    <row r="68" ht="25.5" customFormat="1" customHeight="1" s="111">
      <c r="A68" s="118" t="inlineStr">
        <is>
          <t>M008</t>
        </is>
      </c>
      <c r="B68" s="128">
        <f>IFERROR(VLOOKUP(A68,Dim_Magaza!$A:$C,2,FALSE()),"")</f>
        <v/>
      </c>
      <c r="C68" s="128">
        <f>IFERROR(VLOOKUP(A68,Dim_Magaza!$A:$C,3,FALSE()),"")</f>
        <v/>
      </c>
      <c r="D68" s="118" t="inlineStr">
        <is>
          <t>U015</t>
        </is>
      </c>
      <c r="E68" s="128">
        <f>IFERROR(VLOOKUP(D68,Dim_Unvan!$A:$B,2,FALSE()),"")</f>
        <v/>
      </c>
      <c r="F68" s="118" t="inlineStr">
        <is>
          <t>KASİYER</t>
        </is>
      </c>
      <c r="G68" s="128">
        <f>IF(OR(A68="",F68="",I68="",K68&lt;&gt;""),"",IF(COUNTIFS($A$2:A68,A68,$F$2:F68,F68,$K$2:K68,"")&lt;=SUMIFS(REFERENTIAL_CONTROL!$K:$K,REFERENTIAL_CONTROL!$H:$H,A68,REFERENTIAL_CONTROL!$I:$I,IFERROR(INDEX(Dim_Unvan!$A:$A,MATCH(F68,Dim_Unvan!$B:$B,0)),"")),"Norm Fazlası","Norma Uygun"))</f>
        <v/>
      </c>
      <c r="H68" s="124" t="n"/>
      <c r="I68" s="118" t="inlineStr">
        <is>
          <t>NEWROZ BÜYÜKMASKAN</t>
        </is>
      </c>
      <c r="J68" s="137" t="n"/>
      <c r="K68" s="137" t="n"/>
      <c r="L68" s="118" t="n"/>
      <c r="M68" s="118" t="n"/>
      <c r="N68" s="128">
        <f>IFERROR(VLOOKUP(M68,Dim_CikisNedeni!$A:$B,2,FALSE()),"")</f>
        <v/>
      </c>
      <c r="O68" s="138">
        <f>IF(I68="","",IF(K68&lt;&gt;"","Pasif","Aktif"))</f>
        <v/>
      </c>
      <c r="P68" s="129">
        <f>IF(J68="","",IF(K68&lt;&gt;"",K68-J68,TODAY()-J68))</f>
        <v/>
      </c>
      <c r="Q68" s="139">
        <f>IF(P68="","",ROUND(P68/365,1))</f>
        <v/>
      </c>
      <c r="R68" s="140" t="n"/>
    </row>
    <row r="69" ht="25.5" customFormat="1" customHeight="1" s="111">
      <c r="A69" s="118" t="inlineStr">
        <is>
          <t>M008</t>
        </is>
      </c>
      <c r="B69" s="128">
        <f>IFERROR(VLOOKUP(A69,Dim_Magaza!$A:$C,2,FALSE()),"")</f>
        <v/>
      </c>
      <c r="C69" s="128">
        <f>IFERROR(VLOOKUP(A69,Dim_Magaza!$A:$C,3,FALSE()),"")</f>
        <v/>
      </c>
      <c r="D69" s="118" t="inlineStr">
        <is>
          <t>U015</t>
        </is>
      </c>
      <c r="E69" s="128">
        <f>IFERROR(VLOOKUP(D69,Dim_Unvan!$A:$B,2,FALSE()),"")</f>
        <v/>
      </c>
      <c r="F69" s="118" t="inlineStr">
        <is>
          <t>KASİYER</t>
        </is>
      </c>
      <c r="G69" s="128">
        <f>IF(OR(A69="",F69="",I69="",K69&lt;&gt;""),"",IF(COUNTIFS($A$2:A69,A69,$F$2:F69,F69,$K$2:K69,"")&lt;=SUMIFS(REFERENTIAL_CONTROL!$K:$K,REFERENTIAL_CONTROL!$H:$H,A69,REFERENTIAL_CONTROL!$I:$I,IFERROR(INDEX(Dim_Unvan!$A:$A,MATCH(F69,Dim_Unvan!$B:$B,0)),"")),"Norm Fazlası","Norma Uygun"))</f>
        <v/>
      </c>
      <c r="H69" s="124" t="n"/>
      <c r="I69" s="118" t="inlineStr">
        <is>
          <t>HURİYE DİLSİZ</t>
        </is>
      </c>
      <c r="J69" s="137" t="n"/>
      <c r="K69" s="137" t="n"/>
      <c r="L69" s="118" t="n"/>
      <c r="M69" s="118" t="n"/>
      <c r="N69" s="128">
        <f>IFERROR(VLOOKUP(M69,Dim_CikisNedeni!$A:$B,2,FALSE()),"")</f>
        <v/>
      </c>
      <c r="O69" s="138">
        <f>IF(I69="","",IF(K69&lt;&gt;"","Pasif","Aktif"))</f>
        <v/>
      </c>
      <c r="P69" s="129">
        <f>IF(J69="","",IF(K69&lt;&gt;"",K69-J69,TODAY()-J69))</f>
        <v/>
      </c>
      <c r="Q69" s="139">
        <f>IF(P69="","",ROUND(P69/365,1))</f>
        <v/>
      </c>
      <c r="R69" s="140" t="n"/>
    </row>
    <row r="70" ht="25.5" customFormat="1" customHeight="1" s="111">
      <c r="A70" s="118" t="inlineStr">
        <is>
          <t>M008</t>
        </is>
      </c>
      <c r="B70" s="128">
        <f>IFERROR(VLOOKUP(A70,Dim_Magaza!$A:$C,2,FALSE()),"")</f>
        <v/>
      </c>
      <c r="C70" s="128">
        <f>IFERROR(VLOOKUP(A70,Dim_Magaza!$A:$C,3,FALSE()),"")</f>
        <v/>
      </c>
      <c r="D70" s="118" t="inlineStr">
        <is>
          <t>U015</t>
        </is>
      </c>
      <c r="E70" s="128">
        <f>IFERROR(VLOOKUP(D70,Dim_Unvan!$A:$B,2,FALSE()),"")</f>
        <v/>
      </c>
      <c r="F70" s="118" t="inlineStr">
        <is>
          <t>KASİYER</t>
        </is>
      </c>
      <c r="G70" s="128">
        <f>IF(OR(A70="",F70="",I70="",K70&lt;&gt;""),"",IF(COUNTIFS($A$2:A70,A70,$F$2:F70,F70,$K$2:K70,"")&lt;=SUMIFS(REFERENTIAL_CONTROL!$K:$K,REFERENTIAL_CONTROL!$H:$H,A70,REFERENTIAL_CONTROL!$I:$I,IFERROR(INDEX(Dim_Unvan!$A:$A,MATCH(F70,Dim_Unvan!$B:$B,0)),"")),"Norm Fazlası","Norma Uygun"))</f>
        <v/>
      </c>
      <c r="H70" s="124" t="n"/>
      <c r="I70" s="118" t="inlineStr">
        <is>
          <t>ELİF ZENGİN</t>
        </is>
      </c>
      <c r="J70" s="137" t="n"/>
      <c r="K70" s="137" t="n"/>
      <c r="L70" s="118" t="n"/>
      <c r="M70" s="118" t="n"/>
      <c r="N70" s="128">
        <f>IFERROR(VLOOKUP(M70,Dim_CikisNedeni!$A:$B,2,FALSE()),"")</f>
        <v/>
      </c>
      <c r="O70" s="138">
        <f>IF(I70="","",IF(K70&lt;&gt;"","Pasif","Aktif"))</f>
        <v/>
      </c>
      <c r="P70" s="129">
        <f>IF(J70="","",IF(K70&lt;&gt;"",K70-J70,TODAY()-J70))</f>
        <v/>
      </c>
      <c r="Q70" s="139">
        <f>IF(P70="","",ROUND(P70/365,1))</f>
        <v/>
      </c>
      <c r="R70" s="140" t="n"/>
    </row>
    <row r="71" ht="25.5" customFormat="1" customHeight="1" s="111">
      <c r="A71" s="118" t="inlineStr">
        <is>
          <t>M008</t>
        </is>
      </c>
      <c r="B71" s="128">
        <f>IFERROR(VLOOKUP(A71,Dim_Magaza!$A:$C,2,FALSE()),"")</f>
        <v/>
      </c>
      <c r="C71" s="128">
        <f>IFERROR(VLOOKUP(A71,Dim_Magaza!$A:$C,3,FALSE()),"")</f>
        <v/>
      </c>
      <c r="D71" s="118" t="inlineStr">
        <is>
          <t>U026</t>
        </is>
      </c>
      <c r="E71" s="128">
        <f>IFERROR(VLOOKUP(D71,Dim_Unvan!$A:$B,2,FALSE()),"")</f>
        <v/>
      </c>
      <c r="F71" s="118" t="inlineStr">
        <is>
          <t>REYON GÖREVLİSİ</t>
        </is>
      </c>
      <c r="G71" s="128">
        <f>IF(OR(A71="",F71="",I71="",K71&lt;&gt;""),"",IF(COUNTIFS($A$2:A71,A71,$F$2:F71,F71,$K$2:K71,"")&lt;=SUMIFS(REFERENTIAL_CONTROL!$K:$K,REFERENTIAL_CONTROL!$H:$H,A71,REFERENTIAL_CONTROL!$I:$I,IFERROR(INDEX(Dim_Unvan!$A:$A,MATCH(F71,Dim_Unvan!$B:$B,0)),"")),"Norm Fazlası","Norma Uygun"))</f>
        <v/>
      </c>
      <c r="H71" s="124" t="n"/>
      <c r="I71" s="118" t="inlineStr">
        <is>
          <t>İLKER ÖZVURAL</t>
        </is>
      </c>
      <c r="J71" s="137" t="n"/>
      <c r="K71" s="137" t="n"/>
      <c r="L71" s="118" t="n"/>
      <c r="M71" s="118" t="n"/>
      <c r="N71" s="128">
        <f>IFERROR(VLOOKUP(M71,Dim_CikisNedeni!$A:$B,2,FALSE()),"")</f>
        <v/>
      </c>
      <c r="O71" s="138">
        <f>IF(I71="","",IF(K71&lt;&gt;"","Pasif","Aktif"))</f>
        <v/>
      </c>
      <c r="P71" s="129">
        <f>IF(J71="","",IF(K71&lt;&gt;"",K71-J71,TODAY()-J71))</f>
        <v/>
      </c>
      <c r="Q71" s="139">
        <f>IF(P71="","",ROUND(P71/365,1))</f>
        <v/>
      </c>
      <c r="R71" s="140" t="n"/>
    </row>
    <row r="72" ht="25.5" customFormat="1" customHeight="1" s="111">
      <c r="A72" s="118" t="inlineStr">
        <is>
          <t>M008</t>
        </is>
      </c>
      <c r="B72" s="128">
        <f>IFERROR(VLOOKUP(A72,Dim_Magaza!$A:$C,2,FALSE()),"")</f>
        <v/>
      </c>
      <c r="C72" s="128">
        <f>IFERROR(VLOOKUP(A72,Dim_Magaza!$A:$C,3,FALSE()),"")</f>
        <v/>
      </c>
      <c r="D72" s="118" t="inlineStr">
        <is>
          <t>U026</t>
        </is>
      </c>
      <c r="E72" s="128">
        <f>IFERROR(VLOOKUP(D72,Dim_Unvan!$A:$B,2,FALSE()),"")</f>
        <v/>
      </c>
      <c r="F72" s="118" t="inlineStr">
        <is>
          <t>REYON GÖREVLİSİ</t>
        </is>
      </c>
      <c r="G72" s="128">
        <f>IF(OR(A72="",F72="",I72="",K72&lt;&gt;""),"",IF(COUNTIFS($A$2:A72,A72,$F$2:F72,F72,$K$2:K72,"")&lt;=SUMIFS(REFERENTIAL_CONTROL!$K:$K,REFERENTIAL_CONTROL!$H:$H,A72,REFERENTIAL_CONTROL!$I:$I,IFERROR(INDEX(Dim_Unvan!$A:$A,MATCH(F72,Dim_Unvan!$B:$B,0)),"")),"Norm Fazlası","Norma Uygun"))</f>
        <v/>
      </c>
      <c r="H72" s="124" t="n"/>
      <c r="I72" s="118" t="inlineStr">
        <is>
          <t>YUSUF ÖZDEN</t>
        </is>
      </c>
      <c r="J72" s="137" t="n"/>
      <c r="K72" s="137" t="n"/>
      <c r="L72" s="118" t="n"/>
      <c r="M72" s="118" t="n"/>
      <c r="N72" s="128">
        <f>IFERROR(VLOOKUP(M72,Dim_CikisNedeni!$A:$B,2,FALSE()),"")</f>
        <v/>
      </c>
      <c r="O72" s="138">
        <f>IF(I72="","",IF(K72&lt;&gt;"","Pasif","Aktif"))</f>
        <v/>
      </c>
      <c r="P72" s="129">
        <f>IF(J72="","",IF(K72&lt;&gt;"",K72-J72,TODAY()-J72))</f>
        <v/>
      </c>
      <c r="Q72" s="139">
        <f>IF(P72="","",ROUND(P72/365,1))</f>
        <v/>
      </c>
      <c r="R72" s="140" t="n"/>
    </row>
    <row r="73" ht="25.5" customFormat="1" customHeight="1" s="111">
      <c r="A73" s="118" t="inlineStr">
        <is>
          <t>M008</t>
        </is>
      </c>
      <c r="B73" s="128">
        <f>IFERROR(VLOOKUP(A73,Dim_Magaza!$A:$C,2,FALSE()),"")</f>
        <v/>
      </c>
      <c r="C73" s="128">
        <f>IFERROR(VLOOKUP(A73,Dim_Magaza!$A:$C,3,FALSE()),"")</f>
        <v/>
      </c>
      <c r="D73" s="118" t="inlineStr">
        <is>
          <t>U026</t>
        </is>
      </c>
      <c r="E73" s="128">
        <f>IFERROR(VLOOKUP(D73,Dim_Unvan!$A:$B,2,FALSE()),"")</f>
        <v/>
      </c>
      <c r="F73" s="118" t="inlineStr">
        <is>
          <t>REYON GÖREVLİSİ</t>
        </is>
      </c>
      <c r="G73" s="128">
        <f>IF(OR(A73="",F73="",I73="",K73&lt;&gt;""),"",IF(COUNTIFS($A$2:A73,A73,$F$2:F73,F73,$K$2:K73,"")&lt;=SUMIFS(REFERENTIAL_CONTROL!$K:$K,REFERENTIAL_CONTROL!$H:$H,A73,REFERENTIAL_CONTROL!$I:$I,IFERROR(INDEX(Dim_Unvan!$A:$A,MATCH(F73,Dim_Unvan!$B:$B,0)),"")),"Norm Fazlası","Norma Uygun"))</f>
        <v/>
      </c>
      <c r="H73" s="124" t="n"/>
      <c r="I73" s="118" t="inlineStr">
        <is>
          <t>ELANUR TUTAR</t>
        </is>
      </c>
      <c r="J73" s="137" t="n"/>
      <c r="K73" s="137" t="n"/>
      <c r="L73" s="118" t="n"/>
      <c r="M73" s="118" t="n"/>
      <c r="N73" s="128">
        <f>IFERROR(VLOOKUP(M73,Dim_CikisNedeni!$A:$B,2,FALSE()),"")</f>
        <v/>
      </c>
      <c r="O73" s="138">
        <f>IF(I73="","",IF(K73&lt;&gt;"","Pasif","Aktif"))</f>
        <v/>
      </c>
      <c r="P73" s="129">
        <f>IF(J73="","",IF(K73&lt;&gt;"",K73-J73,TODAY()-J73))</f>
        <v/>
      </c>
      <c r="Q73" s="139">
        <f>IF(P73="","",ROUND(P73/365,1))</f>
        <v/>
      </c>
      <c r="R73" s="140" t="n"/>
    </row>
    <row r="74" ht="25.5" customFormat="1" customHeight="1" s="111">
      <c r="A74" s="118" t="inlineStr">
        <is>
          <t>M008</t>
        </is>
      </c>
      <c r="B74" s="128">
        <f>IFERROR(VLOOKUP(A74,Dim_Magaza!$A:$C,2,FALSE()),"")</f>
        <v/>
      </c>
      <c r="C74" s="128">
        <f>IFERROR(VLOOKUP(A74,Dim_Magaza!$A:$C,3,FALSE()),"")</f>
        <v/>
      </c>
      <c r="D74" s="118" t="inlineStr">
        <is>
          <t>U002</t>
        </is>
      </c>
      <c r="E74" s="128">
        <f>IFERROR(VLOOKUP(D74,Dim_Unvan!$A:$B,2,FALSE()),"")</f>
        <v/>
      </c>
      <c r="F74" s="118" t="inlineStr">
        <is>
          <t>BAKLİYAT</t>
        </is>
      </c>
      <c r="G74" s="128">
        <f>IF(OR(A74="",F74="",I74="",K74&lt;&gt;""),"",IF(COUNTIFS($A$2:A74,A74,$F$2:F74,F74,$K$2:K74,"")&lt;=SUMIFS(REFERENTIAL_CONTROL!$K:$K,REFERENTIAL_CONTROL!$H:$H,A74,REFERENTIAL_CONTROL!$I:$I,IFERROR(INDEX(Dim_Unvan!$A:$A,MATCH(F74,Dim_Unvan!$B:$B,0)),"")),"Norm Fazlası","Norma Uygun"))</f>
        <v/>
      </c>
      <c r="H74" s="124" t="n"/>
      <c r="I74" s="118" t="inlineStr">
        <is>
          <t>SUNA TÜREN</t>
        </is>
      </c>
      <c r="J74" s="137" t="n"/>
      <c r="K74" s="137" t="n"/>
      <c r="L74" s="118" t="n"/>
      <c r="M74" s="118" t="n"/>
      <c r="N74" s="128">
        <f>IFERROR(VLOOKUP(M74,Dim_CikisNedeni!$A:$B,2,FALSE()),"")</f>
        <v/>
      </c>
      <c r="O74" s="138">
        <f>IF(I74="","",IF(K74&lt;&gt;"","Pasif","Aktif"))</f>
        <v/>
      </c>
      <c r="P74" s="129">
        <f>IF(J74="","",IF(K74&lt;&gt;"",K74-J74,TODAY()-J74))</f>
        <v/>
      </c>
      <c r="Q74" s="139">
        <f>IF(P74="","",ROUND(P74/365,1))</f>
        <v/>
      </c>
      <c r="R74" s="140" t="n"/>
    </row>
    <row r="75" ht="25.5" customFormat="1" customHeight="1" s="111">
      <c r="A75" s="118" t="inlineStr">
        <is>
          <t>M008</t>
        </is>
      </c>
      <c r="B75" s="128">
        <f>IFERROR(VLOOKUP(A75,Dim_Magaza!$A:$C,2,FALSE()),"")</f>
        <v/>
      </c>
      <c r="C75" s="128">
        <f>IFERROR(VLOOKUP(A75,Dim_Magaza!$A:$C,3,FALSE()),"")</f>
        <v/>
      </c>
      <c r="D75" s="141" t="inlineStr">
        <is>
          <t>U050</t>
        </is>
      </c>
      <c r="E75" s="128">
        <f>IFERROR(VLOOKUP(D75,Dim_Unvan!$A:$B,2,FALSE()),"")</f>
        <v/>
      </c>
      <c r="F75" s="141" t="inlineStr">
        <is>
          <t>ŞARKÜTERİ</t>
        </is>
      </c>
      <c r="G75" s="128">
        <f>IF(OR(A75="",F75="",I75="",K75&lt;&gt;""),"",IF(COUNTIFS($A$2:A75,A75,$F$2:F75,F75,$K$2:K75,"")&lt;=SUMIFS(REFERENTIAL_CONTROL!$K:$K,REFERENTIAL_CONTROL!$H:$H,A75,REFERENTIAL_CONTROL!$I:$I,IFERROR(INDEX(Dim_Unvan!$A:$A,MATCH(F75,Dim_Unvan!$B:$B,0)),"")),"Norm Fazlası","Norma Uygun"))</f>
        <v/>
      </c>
      <c r="H75" s="124" t="n"/>
      <c r="I75" s="118" t="inlineStr">
        <is>
          <t>BİRBEN TANRIKULU</t>
        </is>
      </c>
      <c r="J75" s="137" t="n"/>
      <c r="K75" s="137" t="n"/>
      <c r="L75" s="118" t="n"/>
      <c r="M75" s="118" t="n"/>
      <c r="N75" s="128">
        <f>IFERROR(VLOOKUP(M75,Dim_CikisNedeni!$A:$B,2,FALSE()),"")</f>
        <v/>
      </c>
      <c r="O75" s="138">
        <f>IF(I75="","",IF(K75&lt;&gt;"","Pasif","Aktif"))</f>
        <v/>
      </c>
      <c r="P75" s="129">
        <f>IF(J75="","",IF(K75&lt;&gt;"",K75-J75,TODAY()-J75))</f>
        <v/>
      </c>
      <c r="Q75" s="139">
        <f>IF(P75="","",ROUND(P75/365,1))</f>
        <v/>
      </c>
      <c r="R75" s="140" t="n"/>
    </row>
    <row r="76" ht="25.5" customFormat="1" customHeight="1" s="111">
      <c r="A76" s="118" t="inlineStr">
        <is>
          <t>M008</t>
        </is>
      </c>
      <c r="B76" s="128">
        <f>IFERROR(VLOOKUP(A76,Dim_Magaza!$A:$C,2,FALSE()),"")</f>
        <v/>
      </c>
      <c r="C76" s="128">
        <f>IFERROR(VLOOKUP(A76,Dim_Magaza!$A:$C,3,FALSE()),"")</f>
        <v/>
      </c>
      <c r="D76" s="141" t="inlineStr">
        <is>
          <t>U054</t>
        </is>
      </c>
      <c r="E76" s="128">
        <f>IFERROR(VLOOKUP(D76,Dim_Unvan!$A:$B,2,FALSE()),"")</f>
        <v/>
      </c>
      <c r="F76" s="118" t="inlineStr">
        <is>
          <t>KASAP</t>
        </is>
      </c>
      <c r="G76" s="128">
        <f>IF(OR(A76="",F76="",I76="",K76&lt;&gt;""),"",IF(COUNTIFS($A$2:A76,A76,$F$2:F76,F76,$K$2:K76,"")&lt;=SUMIFS(REFERENTIAL_CONTROL!$K:$K,REFERENTIAL_CONTROL!$H:$H,A76,REFERENTIAL_CONTROL!$I:$I,IFERROR(INDEX(Dim_Unvan!$A:$A,MATCH(F76,Dim_Unvan!$B:$B,0)),"")),"Norm Fazlası","Norma Uygun"))</f>
        <v/>
      </c>
      <c r="H76" s="124" t="n"/>
      <c r="I76" s="118" t="inlineStr">
        <is>
          <t>MEHMET KILIÇ</t>
        </is>
      </c>
      <c r="J76" s="137" t="n"/>
      <c r="K76" s="137" t="n"/>
      <c r="L76" s="118" t="n"/>
      <c r="M76" s="118" t="n"/>
      <c r="N76" s="128">
        <f>IFERROR(VLOOKUP(M76,Dim_CikisNedeni!$A:$B,2,FALSE()),"")</f>
        <v/>
      </c>
      <c r="O76" s="138">
        <f>IF(I76="","",IF(K76&lt;&gt;"","Pasif","Aktif"))</f>
        <v/>
      </c>
      <c r="P76" s="129">
        <f>IF(J76="","",IF(K76&lt;&gt;"",K76-J76,TODAY()-J76))</f>
        <v/>
      </c>
      <c r="Q76" s="139">
        <f>IF(P76="","",ROUND(P76/365,1))</f>
        <v/>
      </c>
      <c r="R76" s="140" t="n"/>
    </row>
    <row r="77" ht="25.5" customFormat="1" customHeight="1" s="111">
      <c r="A77" s="118" t="inlineStr">
        <is>
          <t>M008</t>
        </is>
      </c>
      <c r="B77" s="128">
        <f>IFERROR(VLOOKUP(A77,Dim_Magaza!$A:$C,2,FALSE()),"")</f>
        <v/>
      </c>
      <c r="C77" s="128">
        <f>IFERROR(VLOOKUP(A77,Dim_Magaza!$A:$C,3,FALSE()),"")</f>
        <v/>
      </c>
      <c r="D77" s="118" t="inlineStr">
        <is>
          <t>U019</t>
        </is>
      </c>
      <c r="E77" s="128">
        <f>IFERROR(VLOOKUP(D77,Dim_Unvan!$A:$B,2,FALSE()),"")</f>
        <v/>
      </c>
      <c r="F77" s="118" t="inlineStr">
        <is>
          <t>MANAV YARDIMCISI</t>
        </is>
      </c>
      <c r="G77" s="128">
        <f>IF(OR(A77="",F77="",I77="",K77&lt;&gt;""),"",IF(COUNTIFS($A$2:A77,A77,$F$2:F77,F77,$K$2:K77,"")&lt;=SUMIFS(REFERENTIAL_CONTROL!$K:$K,REFERENTIAL_CONTROL!$H:$H,A77,REFERENTIAL_CONTROL!$I:$I,IFERROR(INDEX(Dim_Unvan!$A:$A,MATCH(F77,Dim_Unvan!$B:$B,0)),"")),"Norm Fazlası","Norma Uygun"))</f>
        <v/>
      </c>
      <c r="H77" s="124" t="n"/>
      <c r="I77" s="118" t="inlineStr">
        <is>
          <t>MEHMET ALİ TEKİN</t>
        </is>
      </c>
      <c r="J77" s="137" t="n"/>
      <c r="K77" s="137" t="n"/>
      <c r="L77" s="118" t="n"/>
      <c r="M77" s="118" t="n"/>
      <c r="N77" s="128">
        <f>IFERROR(VLOOKUP(M77,Dim_CikisNedeni!$A:$B,2,FALSE()),"")</f>
        <v/>
      </c>
      <c r="O77" s="138">
        <f>IF(I77="","",IF(K77&lt;&gt;"","Pasif","Aktif"))</f>
        <v/>
      </c>
      <c r="P77" s="129">
        <f>IF(J77="","",IF(K77&lt;&gt;"",K77-J77,TODAY()-J77))</f>
        <v/>
      </c>
      <c r="Q77" s="139">
        <f>IF(P77="","",ROUND(P77/365,1))</f>
        <v/>
      </c>
      <c r="R77" s="140" t="n"/>
    </row>
    <row r="78" ht="25.5" customFormat="1" customHeight="1" s="111">
      <c r="A78" s="118" t="inlineStr">
        <is>
          <t>M008</t>
        </is>
      </c>
      <c r="B78" s="128">
        <f>IFERROR(VLOOKUP(A78,Dim_Magaza!$A:$C,2,FALSE()),"")</f>
        <v/>
      </c>
      <c r="C78" s="128">
        <f>IFERROR(VLOOKUP(A78,Dim_Magaza!$A:$C,3,FALSE()),"")</f>
        <v/>
      </c>
      <c r="D78" s="118" t="inlineStr">
        <is>
          <t>U019</t>
        </is>
      </c>
      <c r="E78" s="128">
        <f>IFERROR(VLOOKUP(D78,Dim_Unvan!$A:$B,2,FALSE()),"")</f>
        <v/>
      </c>
      <c r="F78" s="118" t="inlineStr">
        <is>
          <t>MANAV YARDIMCISI</t>
        </is>
      </c>
      <c r="G78" s="128">
        <f>IF(OR(A78="",F78="",I78="",K78&lt;&gt;""),"",IF(COUNTIFS($A$2:A78,A78,$F$2:F78,F78,$K$2:K78,"")&lt;=SUMIFS(REFERENTIAL_CONTROL!$K:$K,REFERENTIAL_CONTROL!$H:$H,A78,REFERENTIAL_CONTROL!$I:$I,IFERROR(INDEX(Dim_Unvan!$A:$A,MATCH(F78,Dim_Unvan!$B:$B,0)),"")),"Norm Fazlası","Norma Uygun"))</f>
        <v/>
      </c>
      <c r="H78" s="124" t="n"/>
      <c r="I78" s="118" t="inlineStr">
        <is>
          <t>MUHAMMET ŞÜKÜR BAKIRTAŞ</t>
        </is>
      </c>
      <c r="J78" s="137" t="n"/>
      <c r="K78" s="137" t="n"/>
      <c r="L78" s="118" t="n"/>
      <c r="M78" s="118" t="n"/>
      <c r="N78" s="128">
        <f>IFERROR(VLOOKUP(M78,Dim_CikisNedeni!$A:$B,2,FALSE()),"")</f>
        <v/>
      </c>
      <c r="O78" s="138">
        <f>IF(I78="","",IF(K78&lt;&gt;"","Pasif","Aktif"))</f>
        <v/>
      </c>
      <c r="P78" s="129">
        <f>IF(J78="","",IF(K78&lt;&gt;"",K78-J78,TODAY()-J78))</f>
        <v/>
      </c>
      <c r="Q78" s="139">
        <f>IF(P78="","",ROUND(P78/365,1))</f>
        <v/>
      </c>
      <c r="R78" s="140" t="n"/>
    </row>
    <row r="79" ht="25.5" customFormat="1" customHeight="1" s="111">
      <c r="A79" s="118" t="inlineStr">
        <is>
          <t>M008</t>
        </is>
      </c>
      <c r="B79" s="128">
        <f>IFERROR(VLOOKUP(A79,Dim_Magaza!$A:$C,2,FALSE()),"")</f>
        <v/>
      </c>
      <c r="C79" s="128">
        <f>IFERROR(VLOOKUP(A79,Dim_Magaza!$A:$C,3,FALSE()),"")</f>
        <v/>
      </c>
      <c r="D79" s="141" t="inlineStr">
        <is>
          <t>U051</t>
        </is>
      </c>
      <c r="E79" s="128">
        <f>IFERROR(VLOOKUP(D79,Dim_Unvan!$A:$B,2,FALSE()),"")</f>
        <v/>
      </c>
      <c r="F79" s="118" t="inlineStr">
        <is>
          <t>MANAV</t>
        </is>
      </c>
      <c r="G79" s="128">
        <f>IF(OR(A79="",F79="",I79="",K79&lt;&gt;""),"",IF(COUNTIFS($A$2:A79,A79,$F$2:F79,F79,$K$2:K79,"")&lt;=SUMIFS(REFERENTIAL_CONTROL!$K:$K,REFERENTIAL_CONTROL!$H:$H,A79,REFERENTIAL_CONTROL!$I:$I,IFERROR(INDEX(Dim_Unvan!$A:$A,MATCH(F79,Dim_Unvan!$B:$B,0)),"")),"Norm Fazlası","Norma Uygun"))</f>
        <v/>
      </c>
      <c r="H79" s="124" t="n"/>
      <c r="I79" s="118" t="inlineStr">
        <is>
          <t>BERAT AZİZOĞLU</t>
        </is>
      </c>
      <c r="J79" s="137" t="n"/>
      <c r="K79" s="137" t="n"/>
      <c r="L79" s="118" t="n"/>
      <c r="M79" s="118" t="n"/>
      <c r="N79" s="128">
        <f>IFERROR(VLOOKUP(M79,Dim_CikisNedeni!$A:$B,2,FALSE()),"")</f>
        <v/>
      </c>
      <c r="O79" s="138">
        <f>IF(I79="","",IF(K79&lt;&gt;"","Pasif","Aktif"))</f>
        <v/>
      </c>
      <c r="P79" s="129">
        <f>IF(J79="","",IF(K79&lt;&gt;"",K79-J79,TODAY()-J79))</f>
        <v/>
      </c>
      <c r="Q79" s="139">
        <f>IF(P79="","",ROUND(P79/365,1))</f>
        <v/>
      </c>
      <c r="R79" s="140" t="n"/>
    </row>
    <row r="80" ht="25.5" customFormat="1" customHeight="1" s="111">
      <c r="A80" s="118" t="inlineStr">
        <is>
          <t>M008</t>
        </is>
      </c>
      <c r="B80" s="128">
        <f>IFERROR(VLOOKUP(A80,Dim_Magaza!$A:$C,2,FALSE()),"")</f>
        <v/>
      </c>
      <c r="C80" s="128">
        <f>IFERROR(VLOOKUP(A80,Dim_Magaza!$A:$C,3,FALSE()),"")</f>
        <v/>
      </c>
      <c r="D80" s="118" t="inlineStr">
        <is>
          <t>U017</t>
        </is>
      </c>
      <c r="E80" s="128">
        <f>IFERROR(VLOOKUP(D80,Dim_Unvan!$A:$B,2,FALSE()),"")</f>
        <v/>
      </c>
      <c r="F80" s="118" t="inlineStr">
        <is>
          <t>MANAV</t>
        </is>
      </c>
      <c r="G80" s="128">
        <f>IF(OR(A80="",F80="",I80="",K80&lt;&gt;""),"",IF(COUNTIFS($A$2:A80,A80,$F$2:F80,F80,$K$2:K80,"")&lt;=SUMIFS(REFERENTIAL_CONTROL!$K:$K,REFERENTIAL_CONTROL!$H:$H,A80,REFERENTIAL_CONTROL!$I:$I,IFERROR(INDEX(Dim_Unvan!$A:$A,MATCH(F80,Dim_Unvan!$B:$B,0)),"")),"Norm Fazlası","Norma Uygun"))</f>
        <v/>
      </c>
      <c r="H80" s="124" t="n"/>
      <c r="I80" s="118" t="inlineStr">
        <is>
          <t>EMRE ALTINTAŞ</t>
        </is>
      </c>
      <c r="J80" s="137" t="n"/>
      <c r="K80" s="137" t="n"/>
      <c r="L80" s="118" t="n"/>
      <c r="M80" s="118" t="n"/>
      <c r="N80" s="128">
        <f>IFERROR(VLOOKUP(M80,Dim_CikisNedeni!$A:$B,2,FALSE()),"")</f>
        <v/>
      </c>
      <c r="O80" s="138">
        <f>IF(I80="","",IF(K80&lt;&gt;"","Pasif","Aktif"))</f>
        <v/>
      </c>
      <c r="P80" s="129">
        <f>IF(J80="","",IF(K80&lt;&gt;"",K80-J80,TODAY()-J80))</f>
        <v/>
      </c>
      <c r="Q80" s="139">
        <f>IF(P80="","",ROUND(P80/365,1))</f>
        <v/>
      </c>
      <c r="R80" s="140" t="n"/>
    </row>
    <row r="81" ht="25.5" customFormat="1" customHeight="1" s="111">
      <c r="A81" s="118" t="inlineStr">
        <is>
          <t>M008</t>
        </is>
      </c>
      <c r="B81" s="128">
        <f>IFERROR(VLOOKUP(A81,Dim_Magaza!$A:$C,2,FALSE()),"")</f>
        <v/>
      </c>
      <c r="C81" s="128">
        <f>IFERROR(VLOOKUP(A81,Dim_Magaza!$A:$C,3,FALSE()),"")</f>
        <v/>
      </c>
      <c r="D81" s="118" t="inlineStr">
        <is>
          <t>U017</t>
        </is>
      </c>
      <c r="E81" s="128">
        <f>IFERROR(VLOOKUP(D81,Dim_Unvan!$A:$B,2,FALSE()),"")</f>
        <v/>
      </c>
      <c r="F81" s="118" t="inlineStr">
        <is>
          <t>MANAV</t>
        </is>
      </c>
      <c r="G81" s="128">
        <f>IF(OR(A81="",F81="",I81="",K81&lt;&gt;""),"",IF(COUNTIFS($A$2:A81,A81,$F$2:F81,F81,$K$2:K81,"")&lt;=SUMIFS(REFERENTIAL_CONTROL!$K:$K,REFERENTIAL_CONTROL!$H:$H,A81,REFERENTIAL_CONTROL!$I:$I,IFERROR(INDEX(Dim_Unvan!$A:$A,MATCH(F81,Dim_Unvan!$B:$B,0)),"")),"Norm Fazlası","Norma Uygun"))</f>
        <v/>
      </c>
      <c r="H81" s="124" t="n"/>
      <c r="I81" s="118" t="inlineStr">
        <is>
          <t>RAMAZAN KARAGÜZEL</t>
        </is>
      </c>
      <c r="J81" s="137" t="n"/>
      <c r="K81" s="137" t="n"/>
      <c r="L81" s="118" t="n"/>
      <c r="M81" s="118" t="n"/>
      <c r="N81" s="128">
        <f>IFERROR(VLOOKUP(M81,Dim_CikisNedeni!$A:$B,2,FALSE()),"")</f>
        <v/>
      </c>
      <c r="O81" s="138">
        <f>IF(I81="","",IF(K81&lt;&gt;"","Pasif","Aktif"))</f>
        <v/>
      </c>
      <c r="P81" s="129">
        <f>IF(J81="","",IF(K81&lt;&gt;"",K81-J81,TODAY()-J81))</f>
        <v/>
      </c>
      <c r="Q81" s="139">
        <f>IF(P81="","",ROUND(P81/365,1))</f>
        <v/>
      </c>
      <c r="R81" s="140" t="n"/>
    </row>
    <row r="82" ht="25.5" customFormat="1" customHeight="1" s="111">
      <c r="A82" s="118" t="inlineStr">
        <is>
          <t>M008</t>
        </is>
      </c>
      <c r="B82" s="128">
        <f>IFERROR(VLOOKUP(A82,Dim_Magaza!$A:$C,2,FALSE()),"")</f>
        <v/>
      </c>
      <c r="C82" s="128">
        <f>IFERROR(VLOOKUP(A82,Dim_Magaza!$A:$C,3,FALSE()),"")</f>
        <v/>
      </c>
      <c r="D82" s="118" t="inlineStr">
        <is>
          <t>U024</t>
        </is>
      </c>
      <c r="E82" s="128">
        <f>IFERROR(VLOOKUP(D82,Dim_Unvan!$A:$B,2,FALSE()),"")</f>
        <v/>
      </c>
      <c r="F82" s="118" t="inlineStr">
        <is>
          <t>ONLİNE ŞOFÖR</t>
        </is>
      </c>
      <c r="G82" s="128">
        <f>IF(OR(A82="",F82="",I82="",K82&lt;&gt;""),"",IF(COUNTIFS($A$2:A82,A82,$F$2:F82,F82,$K$2:K82,"")&lt;=SUMIFS(REFERENTIAL_CONTROL!$K:$K,REFERENTIAL_CONTROL!$H:$H,A82,REFERENTIAL_CONTROL!$I:$I,IFERROR(INDEX(Dim_Unvan!$A:$A,MATCH(F82,Dim_Unvan!$B:$B,0)),"")),"Norm Fazlası","Norma Uygun"))</f>
        <v/>
      </c>
      <c r="H82" s="124" t="n"/>
      <c r="I82" s="118" t="inlineStr">
        <is>
          <t>NEŞET ÖZTÜRK</t>
        </is>
      </c>
      <c r="J82" s="137" t="n"/>
      <c r="K82" s="137" t="n"/>
      <c r="L82" s="118" t="n"/>
      <c r="M82" s="118" t="n"/>
      <c r="N82" s="128">
        <f>IFERROR(VLOOKUP(M82,Dim_CikisNedeni!$A:$B,2,FALSE()),"")</f>
        <v/>
      </c>
      <c r="O82" s="138">
        <f>IF(I82="","",IF(K82&lt;&gt;"","Pasif","Aktif"))</f>
        <v/>
      </c>
      <c r="P82" s="129">
        <f>IF(J82="","",IF(K82&lt;&gt;"",K82-J82,TODAY()-J82))</f>
        <v/>
      </c>
      <c r="Q82" s="139">
        <f>IF(P82="","",ROUND(P82/365,1))</f>
        <v/>
      </c>
      <c r="R82" s="140" t="n"/>
    </row>
    <row r="83" ht="25.5" customFormat="1" customHeight="1" s="111">
      <c r="A83" s="118" t="inlineStr">
        <is>
          <t>M008</t>
        </is>
      </c>
      <c r="B83" s="128">
        <f>IFERROR(VLOOKUP(A83,Dim_Magaza!$A:$C,2,FALSE()),"")</f>
        <v/>
      </c>
      <c r="C83" s="128">
        <f>IFERROR(VLOOKUP(A83,Dim_Magaza!$A:$C,3,FALSE()),"")</f>
        <v/>
      </c>
      <c r="D83" s="118" t="inlineStr">
        <is>
          <t>U023</t>
        </is>
      </c>
      <c r="E83" s="128">
        <f>IFERROR(VLOOKUP(D83,Dim_Unvan!$A:$B,2,FALSE()),"")</f>
        <v/>
      </c>
      <c r="F83" s="118" t="inlineStr">
        <is>
          <t>ONLİNE TOPLAYICI</t>
        </is>
      </c>
      <c r="G83" s="128">
        <f>IF(OR(A83="",F83="",I83="",K83&lt;&gt;""),"",IF(COUNTIFS($A$2:A83,A83,$F$2:F83,F83,$K$2:K83,"")&lt;=SUMIFS(REFERENTIAL_CONTROL!$K:$K,REFERENTIAL_CONTROL!$H:$H,A83,REFERENTIAL_CONTROL!$I:$I,IFERROR(INDEX(Dim_Unvan!$A:$A,MATCH(F83,Dim_Unvan!$B:$B,0)),"")),"Norm Fazlası","Norma Uygun"))</f>
        <v/>
      </c>
      <c r="H83" s="124" t="n"/>
      <c r="I83" s="118" t="inlineStr">
        <is>
          <t>HATİCE ÇOBAN</t>
        </is>
      </c>
      <c r="J83" s="137" t="n"/>
      <c r="K83" s="137" t="n"/>
      <c r="L83" s="118" t="n"/>
      <c r="M83" s="118" t="n"/>
      <c r="N83" s="128">
        <f>IFERROR(VLOOKUP(M83,Dim_CikisNedeni!$A:$B,2,FALSE()),"")</f>
        <v/>
      </c>
      <c r="O83" s="138">
        <f>IF(I83="","",IF(K83&lt;&gt;"","Pasif","Aktif"))</f>
        <v/>
      </c>
      <c r="P83" s="129">
        <f>IF(J83="","",IF(K83&lt;&gt;"",K83-J83,TODAY()-J83))</f>
        <v/>
      </c>
      <c r="Q83" s="139">
        <f>IF(P83="","",ROUND(P83/365,1))</f>
        <v/>
      </c>
      <c r="R83" s="140" t="n"/>
    </row>
    <row r="84" ht="23.25" customFormat="1" customHeight="1" s="111">
      <c r="A84" s="118" t="inlineStr">
        <is>
          <t>M008</t>
        </is>
      </c>
      <c r="B84" s="128">
        <f>IFERROR(VLOOKUP(A84,Dim_Magaza!$A:$C,2,FALSE()),"")</f>
        <v/>
      </c>
      <c r="C84" s="128">
        <f>IFERROR(VLOOKUP(A84,Dim_Magaza!$A:$C,3,FALSE()),"")</f>
        <v/>
      </c>
      <c r="D84" s="118" t="inlineStr">
        <is>
          <t>U034</t>
        </is>
      </c>
      <c r="E84" s="128">
        <f>IFERROR(VLOOKUP(D84,Dim_Unvan!$A:$B,2,FALSE()),"")</f>
        <v/>
      </c>
      <c r="F84" s="118" t="inlineStr">
        <is>
          <t>UNLU MAMÜLLER</t>
        </is>
      </c>
      <c r="G84" s="128">
        <f>IF(OR(A84="",F84="",I84="",K84&lt;&gt;""),"",IF(COUNTIFS($A$2:A84,A84,$F$2:F84,F84,$K$2:K84,"")&lt;=SUMIFS(REFERENTIAL_CONTROL!$K:$K,REFERENTIAL_CONTROL!$H:$H,A84,REFERENTIAL_CONTROL!$I:$I,IFERROR(INDEX(Dim_Unvan!$A:$A,MATCH(F84,Dim_Unvan!$B:$B,0)),"")),"Norm Fazlası","Norma Uygun"))</f>
        <v/>
      </c>
      <c r="H84" s="124" t="n"/>
      <c r="I84" s="118" t="inlineStr">
        <is>
          <t>MERVE KAHRAMAN</t>
        </is>
      </c>
      <c r="J84" s="137" t="n"/>
      <c r="K84" s="137" t="n"/>
      <c r="L84" s="118" t="n"/>
      <c r="M84" s="118" t="n"/>
      <c r="N84" s="128">
        <f>IFERROR(VLOOKUP(M84,Dim_CikisNedeni!$A:$B,2,FALSE()),"")</f>
        <v/>
      </c>
      <c r="O84" s="138">
        <f>IF(I84="","",IF(K84&lt;&gt;"","Pasif","Aktif"))</f>
        <v/>
      </c>
      <c r="P84" s="129">
        <f>IF(J84="","",IF(K84&lt;&gt;"",K84-J84,TODAY()-J84))</f>
        <v/>
      </c>
      <c r="Q84" s="139">
        <f>IF(P84="","",ROUND(P84/365,1))</f>
        <v/>
      </c>
      <c r="R84" s="140" t="n"/>
    </row>
    <row r="85" ht="25.5" customFormat="1" customHeight="1" s="111">
      <c r="A85" s="118" t="inlineStr">
        <is>
          <t>M049</t>
        </is>
      </c>
      <c r="B85" s="128">
        <f>IFERROR(VLOOKUP(A85,Dim_Magaza!$A:$C,2,FALSE()),"")</f>
        <v/>
      </c>
      <c r="C85" s="128">
        <f>IFERROR(VLOOKUP(A85,Dim_Magaza!$A:$C,3,FALSE()),"")</f>
        <v/>
      </c>
      <c r="D85" s="118" t="inlineStr">
        <is>
          <t>U036</t>
        </is>
      </c>
      <c r="E85" s="128">
        <f>IFERROR(VLOOKUP(D85,Dim_Unvan!$A:$B,2,FALSE()),"")</f>
        <v/>
      </c>
      <c r="F85" s="118" t="inlineStr">
        <is>
          <t>YÖNETİCİ</t>
        </is>
      </c>
      <c r="G85" s="128">
        <f>IF(OR(A85="",F85="",I85="",K85&lt;&gt;""),"",IF(COUNTIFS($A$2:A85,A85,$F$2:F85,F85,$K$2:K85,"")&lt;=SUMIFS(REFERENTIAL_CONTROL!$K:$K,REFERENTIAL_CONTROL!$H:$H,A85,REFERENTIAL_CONTROL!$I:$I,IFERROR(INDEX(Dim_Unvan!$A:$A,MATCH(F85,Dim_Unvan!$B:$B,0)),"")),"Norm Fazlası","Norma Uygun"))</f>
        <v/>
      </c>
      <c r="H85" s="124" t="n"/>
      <c r="I85" s="118" t="inlineStr">
        <is>
          <t>GÜLSÜM DEMİR</t>
        </is>
      </c>
      <c r="J85" s="137" t="n"/>
      <c r="K85" s="137" t="n"/>
      <c r="L85" s="118" t="n"/>
      <c r="M85" s="118" t="n"/>
      <c r="N85" s="128">
        <f>IFERROR(VLOOKUP(M85,Dim_CikisNedeni!$A:$B,2,FALSE()),"")</f>
        <v/>
      </c>
      <c r="O85" s="138">
        <f>IF(I85="","",IF(K85&lt;&gt;"","Pasif","Aktif"))</f>
        <v/>
      </c>
      <c r="P85" s="129">
        <f>IF(J85="","",IF(K85&lt;&gt;"",K85-J85,TODAY()-J85))</f>
        <v/>
      </c>
      <c r="Q85" s="139">
        <f>IF(P85="","",ROUND(P85/365,1))</f>
        <v/>
      </c>
      <c r="R85" s="140" t="n"/>
    </row>
    <row r="86" ht="25.5" customFormat="1" customHeight="1" s="111">
      <c r="A86" s="118" t="inlineStr">
        <is>
          <t>M049</t>
        </is>
      </c>
      <c r="B86" s="128">
        <f>IFERROR(VLOOKUP(A86,Dim_Magaza!$A:$C,2,FALSE()),"")</f>
        <v/>
      </c>
      <c r="C86" s="128">
        <f>IFERROR(VLOOKUP(A86,Dim_Magaza!$A:$C,3,FALSE()),"")</f>
        <v/>
      </c>
      <c r="D86" s="118" t="inlineStr">
        <is>
          <t>U038</t>
        </is>
      </c>
      <c r="E86" s="128">
        <f>IFERROR(VLOOKUP(D86,Dim_Unvan!$A:$B,2,FALSE()),"")</f>
        <v/>
      </c>
      <c r="F86" s="118" t="inlineStr">
        <is>
          <t>YÖNETİCİ YARDIMCISI</t>
        </is>
      </c>
      <c r="G86" s="128">
        <f>IF(OR(A86="",F86="",I86="",K86&lt;&gt;""),"",IF(COUNTIFS($A$2:A86,A86,$F$2:F86,F86,$K$2:K86,"")&lt;=SUMIFS(REFERENTIAL_CONTROL!$K:$K,REFERENTIAL_CONTROL!$H:$H,A86,REFERENTIAL_CONTROL!$I:$I,IFERROR(INDEX(Dim_Unvan!$A:$A,MATCH(F86,Dim_Unvan!$B:$B,0)),"")),"Norm Fazlası","Norma Uygun"))</f>
        <v/>
      </c>
      <c r="H86" s="124" t="n"/>
      <c r="I86" s="118" t="inlineStr">
        <is>
          <t>SAMET AKKUŞ</t>
        </is>
      </c>
      <c r="J86" s="137" t="n"/>
      <c r="K86" s="137" t="n"/>
      <c r="L86" s="118" t="n"/>
      <c r="M86" s="118" t="n"/>
      <c r="N86" s="128">
        <f>IFERROR(VLOOKUP(M86,Dim_CikisNedeni!$A:$B,2,FALSE()),"")</f>
        <v/>
      </c>
      <c r="O86" s="138">
        <f>IF(I86="","",IF(K86&lt;&gt;"","Pasif","Aktif"))</f>
        <v/>
      </c>
      <c r="P86" s="129">
        <f>IF(J86="","",IF(K86&lt;&gt;"",K86-J86,TODAY()-J86))</f>
        <v/>
      </c>
      <c r="Q86" s="139">
        <f>IF(P86="","",ROUND(P86/365,1))</f>
        <v/>
      </c>
      <c r="R86" s="140" t="n"/>
    </row>
    <row r="87" ht="25.5" customFormat="1" customHeight="1" s="111">
      <c r="A87" s="118" t="inlineStr">
        <is>
          <t>M049</t>
        </is>
      </c>
      <c r="B87" s="128">
        <f>IFERROR(VLOOKUP(A87,Dim_Magaza!$A:$C,2,FALSE()),"")</f>
        <v/>
      </c>
      <c r="C87" s="128">
        <f>IFERROR(VLOOKUP(A87,Dim_Magaza!$A:$C,3,FALSE()),"")</f>
        <v/>
      </c>
      <c r="D87" s="118" t="inlineStr">
        <is>
          <t>U015</t>
        </is>
      </c>
      <c r="E87" s="128">
        <f>IFERROR(VLOOKUP(D87,Dim_Unvan!$A:$B,2,FALSE()),"")</f>
        <v/>
      </c>
      <c r="F87" s="118" t="inlineStr">
        <is>
          <t>KASİYER</t>
        </is>
      </c>
      <c r="G87" s="128">
        <f>IF(OR(A87="",F87="",I87="",K87&lt;&gt;""),"",IF(COUNTIFS($A$2:A87,A87,$F$2:F87,F87,$K$2:K87,"")&lt;=SUMIFS(REFERENTIAL_CONTROL!$K:$K,REFERENTIAL_CONTROL!$H:$H,A87,REFERENTIAL_CONTROL!$I:$I,IFERROR(INDEX(Dim_Unvan!$A:$A,MATCH(F87,Dim_Unvan!$B:$B,0)),"")),"Norm Fazlası","Norma Uygun"))</f>
        <v/>
      </c>
      <c r="H87" s="124" t="n"/>
      <c r="I87" s="118" t="inlineStr">
        <is>
          <t>SONA TEMIROVA</t>
        </is>
      </c>
      <c r="J87" s="137" t="n"/>
      <c r="K87" s="137" t="n"/>
      <c r="L87" s="118" t="n"/>
      <c r="M87" s="118" t="n"/>
      <c r="N87" s="128">
        <f>IFERROR(VLOOKUP(M87,Dim_CikisNedeni!$A:$B,2,FALSE()),"")</f>
        <v/>
      </c>
      <c r="O87" s="138">
        <f>IF(I87="","",IF(K87&lt;&gt;"","Pasif","Aktif"))</f>
        <v/>
      </c>
      <c r="P87" s="129">
        <f>IF(J87="","",IF(K87&lt;&gt;"",K87-J87,TODAY()-J87))</f>
        <v/>
      </c>
      <c r="Q87" s="139">
        <f>IF(P87="","",ROUND(P87/365,1))</f>
        <v/>
      </c>
      <c r="R87" s="140" t="n"/>
    </row>
    <row r="88" ht="25.5" customFormat="1" customHeight="1" s="111">
      <c r="A88" s="118" t="inlineStr">
        <is>
          <t>M049</t>
        </is>
      </c>
      <c r="B88" s="128">
        <f>IFERROR(VLOOKUP(A88,Dim_Magaza!$A:$C,2,FALSE()),"")</f>
        <v/>
      </c>
      <c r="C88" s="128">
        <f>IFERROR(VLOOKUP(A88,Dim_Magaza!$A:$C,3,FALSE()),"")</f>
        <v/>
      </c>
      <c r="D88" s="118" t="inlineStr">
        <is>
          <t>U015</t>
        </is>
      </c>
      <c r="E88" s="128">
        <f>IFERROR(VLOOKUP(D88,Dim_Unvan!$A:$B,2,FALSE()),"")</f>
        <v/>
      </c>
      <c r="F88" s="118" t="inlineStr">
        <is>
          <t>KASİYER</t>
        </is>
      </c>
      <c r="G88" s="128">
        <f>IF(OR(A88="",F88="",I88="",K88&lt;&gt;""),"",IF(COUNTIFS($A$2:A88,A88,$F$2:F88,F88,$K$2:K88,"")&lt;=SUMIFS(REFERENTIAL_CONTROL!$K:$K,REFERENTIAL_CONTROL!$H:$H,A88,REFERENTIAL_CONTROL!$I:$I,IFERROR(INDEX(Dim_Unvan!$A:$A,MATCH(F88,Dim_Unvan!$B:$B,0)),"")),"Norm Fazlası","Norma Uygun"))</f>
        <v/>
      </c>
      <c r="H88" s="124" t="n"/>
      <c r="I88" s="118" t="inlineStr">
        <is>
          <t>ASYANUR HARDAL</t>
        </is>
      </c>
      <c r="J88" s="137" t="n"/>
      <c r="K88" s="137" t="n"/>
      <c r="L88" s="118" t="n"/>
      <c r="M88" s="118" t="n"/>
      <c r="N88" s="128">
        <f>IFERROR(VLOOKUP(M88,Dim_CikisNedeni!$A:$B,2,FALSE()),"")</f>
        <v/>
      </c>
      <c r="O88" s="138">
        <f>IF(I88="","",IF(K88&lt;&gt;"","Pasif","Aktif"))</f>
        <v/>
      </c>
      <c r="P88" s="129">
        <f>IF(J88="","",IF(K88&lt;&gt;"",K88-J88,TODAY()-J88))</f>
        <v/>
      </c>
      <c r="Q88" s="139">
        <f>IF(P88="","",ROUND(P88/365,1))</f>
        <v/>
      </c>
      <c r="R88" s="140" t="n"/>
    </row>
    <row r="89" ht="25.5" customFormat="1" customHeight="1" s="111">
      <c r="A89" s="118" t="inlineStr">
        <is>
          <t>M049</t>
        </is>
      </c>
      <c r="B89" s="128">
        <f>IFERROR(VLOOKUP(A89,Dim_Magaza!$A:$C,2,FALSE()),"")</f>
        <v/>
      </c>
      <c r="C89" s="128">
        <f>IFERROR(VLOOKUP(A89,Dim_Magaza!$A:$C,3,FALSE()),"")</f>
        <v/>
      </c>
      <c r="D89" s="118" t="inlineStr">
        <is>
          <t>U026</t>
        </is>
      </c>
      <c r="E89" s="128">
        <f>IFERROR(VLOOKUP(D89,Dim_Unvan!$A:$B,2,FALSE()),"")</f>
        <v/>
      </c>
      <c r="F89" s="118" t="inlineStr">
        <is>
          <t>REYON GÖREVLİSİ</t>
        </is>
      </c>
      <c r="G89" s="128">
        <f>IF(OR(A89="",F89="",I89="",K89&lt;&gt;""),"",IF(COUNTIFS($A$2:A89,A89,$F$2:F89,F89,$K$2:K89,"")&lt;=SUMIFS(REFERENTIAL_CONTROL!$K:$K,REFERENTIAL_CONTROL!$H:$H,A89,REFERENTIAL_CONTROL!$I:$I,IFERROR(INDEX(Dim_Unvan!$A:$A,MATCH(F89,Dim_Unvan!$B:$B,0)),"")),"Norm Fazlası","Norma Uygun"))</f>
        <v/>
      </c>
      <c r="H89" s="124" t="n"/>
      <c r="I89" s="118" t="inlineStr">
        <is>
          <t>GOVHER ABDYLLAYEVA</t>
        </is>
      </c>
      <c r="J89" s="137" t="n"/>
      <c r="K89" s="137" t="n"/>
      <c r="L89" s="118" t="n"/>
      <c r="M89" s="118" t="n"/>
      <c r="N89" s="128">
        <f>IFERROR(VLOOKUP(M89,Dim_CikisNedeni!$A:$B,2,FALSE()),"")</f>
        <v/>
      </c>
      <c r="O89" s="138">
        <f>IF(I89="","",IF(K89&lt;&gt;"","Pasif","Aktif"))</f>
        <v/>
      </c>
      <c r="P89" s="129">
        <f>IF(J89="","",IF(K89&lt;&gt;"",K89-J89,TODAY()-J89))</f>
        <v/>
      </c>
      <c r="Q89" s="139">
        <f>IF(P89="","",ROUND(P89/365,1))</f>
        <v/>
      </c>
      <c r="R89" s="140" t="n"/>
    </row>
    <row r="90" ht="25.5" customFormat="1" customHeight="1" s="111">
      <c r="A90" s="118" t="inlineStr">
        <is>
          <t>M049</t>
        </is>
      </c>
      <c r="B90" s="128">
        <f>IFERROR(VLOOKUP(A90,Dim_Magaza!$A:$C,2,FALSE()),"")</f>
        <v/>
      </c>
      <c r="C90" s="128">
        <f>IFERROR(VLOOKUP(A90,Dim_Magaza!$A:$C,3,FALSE()),"")</f>
        <v/>
      </c>
      <c r="D90" s="118" t="inlineStr">
        <is>
          <t>U026</t>
        </is>
      </c>
      <c r="E90" s="128">
        <f>IFERROR(VLOOKUP(D90,Dim_Unvan!$A:$B,2,FALSE()),"")</f>
        <v/>
      </c>
      <c r="F90" s="118" t="inlineStr">
        <is>
          <t>REYON GÖREVLİSİ</t>
        </is>
      </c>
      <c r="G90" s="128">
        <f>IF(OR(A90="",F90="",I90="",K90&lt;&gt;""),"",IF(COUNTIFS($A$2:A90,A90,$F$2:F90,F90,$K$2:K90,"")&lt;=SUMIFS(REFERENTIAL_CONTROL!$K:$K,REFERENTIAL_CONTROL!$H:$H,A90,REFERENTIAL_CONTROL!$I:$I,IFERROR(INDEX(Dim_Unvan!$A:$A,MATCH(F90,Dim_Unvan!$B:$B,0)),"")),"Norm Fazlası","Norma Uygun"))</f>
        <v/>
      </c>
      <c r="H90" s="124" t="n"/>
      <c r="I90" s="118" t="inlineStr">
        <is>
          <t>SADAP MUHAMMEDOVA</t>
        </is>
      </c>
      <c r="J90" s="137" t="n"/>
      <c r="K90" s="137" t="n"/>
      <c r="L90" s="118" t="n"/>
      <c r="M90" s="118" t="n"/>
      <c r="N90" s="128">
        <f>IFERROR(VLOOKUP(M90,Dim_CikisNedeni!$A:$B,2,FALSE()),"")</f>
        <v/>
      </c>
      <c r="O90" s="138">
        <f>IF(I90="","",IF(K90&lt;&gt;"","Pasif","Aktif"))</f>
        <v/>
      </c>
      <c r="P90" s="129">
        <f>IF(J90="","",IF(K90&lt;&gt;"",K90-J90,TODAY()-J90))</f>
        <v/>
      </c>
      <c r="Q90" s="139">
        <f>IF(P90="","",ROUND(P90/365,1))</f>
        <v/>
      </c>
      <c r="R90" s="140" t="n"/>
    </row>
    <row r="91" ht="25.5" customFormat="1" customHeight="1" s="111">
      <c r="A91" s="118" t="inlineStr">
        <is>
          <t>M049</t>
        </is>
      </c>
      <c r="B91" s="128">
        <f>IFERROR(VLOOKUP(A91,Dim_Magaza!$A:$C,2,FALSE()),"")</f>
        <v/>
      </c>
      <c r="C91" s="128">
        <f>IFERROR(VLOOKUP(A91,Dim_Magaza!$A:$C,3,FALSE()),"")</f>
        <v/>
      </c>
      <c r="D91" s="118" t="inlineStr">
        <is>
          <t>U026</t>
        </is>
      </c>
      <c r="E91" s="128">
        <f>IFERROR(VLOOKUP(D91,Dim_Unvan!$A:$B,2,FALSE()),"")</f>
        <v/>
      </c>
      <c r="F91" s="118" t="inlineStr">
        <is>
          <t>REYON GÖREVLİSİ</t>
        </is>
      </c>
      <c r="G91" s="128">
        <f>IF(OR(A91="",F91="",I91="",K91&lt;&gt;""),"",IF(COUNTIFS($A$2:A91,A91,$F$2:F91,F91,$K$2:K91,"")&lt;=SUMIFS(REFERENTIAL_CONTROL!$K:$K,REFERENTIAL_CONTROL!$H:$H,A91,REFERENTIAL_CONTROL!$I:$I,IFERROR(INDEX(Dim_Unvan!$A:$A,MATCH(F91,Dim_Unvan!$B:$B,0)),"")),"Norm Fazlası","Norma Uygun"))</f>
        <v/>
      </c>
      <c r="H91" s="124" t="n"/>
      <c r="I91" s="118" t="inlineStr">
        <is>
          <t>CHEMEN ANNAYEVA</t>
        </is>
      </c>
      <c r="J91" s="137" t="n"/>
      <c r="K91" s="137" t="n"/>
      <c r="L91" s="118" t="n"/>
      <c r="M91" s="118" t="n"/>
      <c r="N91" s="128">
        <f>IFERROR(VLOOKUP(M91,Dim_CikisNedeni!$A:$B,2,FALSE()),"")</f>
        <v/>
      </c>
      <c r="O91" s="138">
        <f>IF(I91="","",IF(K91&lt;&gt;"","Pasif","Aktif"))</f>
        <v/>
      </c>
      <c r="P91" s="129">
        <f>IF(J91="","",IF(K91&lt;&gt;"",K91-J91,TODAY()-J91))</f>
        <v/>
      </c>
      <c r="Q91" s="139">
        <f>IF(P91="","",ROUND(P91/365,1))</f>
        <v/>
      </c>
      <c r="R91" s="140" t="n"/>
    </row>
    <row r="92" ht="25.5" customFormat="1" customHeight="1" s="111">
      <c r="A92" s="118" t="inlineStr">
        <is>
          <t>M049</t>
        </is>
      </c>
      <c r="B92" s="128">
        <f>IFERROR(VLOOKUP(A92,Dim_Magaza!$A:$C,2,FALSE()),"")</f>
        <v/>
      </c>
      <c r="C92" s="128">
        <f>IFERROR(VLOOKUP(A92,Dim_Magaza!$A:$C,3,FALSE()),"")</f>
        <v/>
      </c>
      <c r="D92" s="118" t="inlineStr">
        <is>
          <t>U043</t>
        </is>
      </c>
      <c r="E92" s="128">
        <f>IFERROR(VLOOKUP(D92,Dim_Unvan!$A:$B,2,FALSE()),"")</f>
        <v/>
      </c>
      <c r="F92" s="118" t="inlineStr">
        <is>
          <t>ŞARKÜTERİ YARDIMCISI</t>
        </is>
      </c>
      <c r="G92" s="128">
        <f>IF(OR(A92="",F92="",I92="",K92&lt;&gt;""),"",IF(COUNTIFS($A$2:A92,A92,$F$2:F92,F92,$K$2:K92,"")&lt;=SUMIFS(REFERENTIAL_CONTROL!$K:$K,REFERENTIAL_CONTROL!$H:$H,A92,REFERENTIAL_CONTROL!$I:$I,IFERROR(INDEX(Dim_Unvan!$A:$A,MATCH(F92,Dim_Unvan!$B:$B,0)),"")),"Norm Fazlası","Norma Uygun"))</f>
        <v/>
      </c>
      <c r="H92" s="124" t="n"/>
      <c r="I92" s="118" t="inlineStr">
        <is>
          <t>NİL OZAN ÇAN</t>
        </is>
      </c>
      <c r="J92" s="137" t="n"/>
      <c r="K92" s="137" t="n"/>
      <c r="L92" s="118" t="n"/>
      <c r="M92" s="118" t="n"/>
      <c r="N92" s="128">
        <f>IFERROR(VLOOKUP(M92,Dim_CikisNedeni!$A:$B,2,FALSE()),"")</f>
        <v/>
      </c>
      <c r="O92" s="138">
        <f>IF(I92="","",IF(K92&lt;&gt;"","Pasif","Aktif"))</f>
        <v/>
      </c>
      <c r="P92" s="129">
        <f>IF(J92="","",IF(K92&lt;&gt;"",K92-J92,TODAY()-J92))</f>
        <v/>
      </c>
      <c r="Q92" s="139">
        <f>IF(P92="","",ROUND(P92/365,1))</f>
        <v/>
      </c>
      <c r="R92" s="140" t="n"/>
    </row>
    <row r="93" ht="25.5" customFormat="1" customHeight="1" s="111">
      <c r="A93" s="118" t="inlineStr">
        <is>
          <t>M049</t>
        </is>
      </c>
      <c r="B93" s="128">
        <f>IFERROR(VLOOKUP(A93,Dim_Magaza!$A:$C,2,FALSE()),"")</f>
        <v/>
      </c>
      <c r="C93" s="128">
        <f>IFERROR(VLOOKUP(A93,Dim_Magaza!$A:$C,3,FALSE()),"")</f>
        <v/>
      </c>
      <c r="D93" s="141" t="inlineStr">
        <is>
          <t>U054</t>
        </is>
      </c>
      <c r="E93" s="128">
        <f>IFERROR(VLOOKUP(D93,Dim_Unvan!$A:$B,2,FALSE()),"")</f>
        <v/>
      </c>
      <c r="F93" s="118" t="inlineStr">
        <is>
          <t>KASAP</t>
        </is>
      </c>
      <c r="G93" s="128">
        <f>IF(OR(A93="",F93="",I93="",K93&lt;&gt;""),"",IF(COUNTIFS($A$2:A93,A93,$F$2:F93,F93,$K$2:K93,"")&lt;=SUMIFS(REFERENTIAL_CONTROL!$K:$K,REFERENTIAL_CONTROL!$H:$H,A93,REFERENTIAL_CONTROL!$I:$I,IFERROR(INDEX(Dim_Unvan!$A:$A,MATCH(F93,Dim_Unvan!$B:$B,0)),"")),"Norm Fazlası","Norma Uygun"))</f>
        <v/>
      </c>
      <c r="H93" s="124" t="n"/>
      <c r="I93" s="118" t="inlineStr">
        <is>
          <t>AKİL HABEŞOĞLU</t>
        </is>
      </c>
      <c r="J93" s="137" t="n"/>
      <c r="K93" s="137" t="n"/>
      <c r="L93" s="118" t="n"/>
      <c r="M93" s="118" t="n"/>
      <c r="N93" s="128">
        <f>IFERROR(VLOOKUP(M93,Dim_CikisNedeni!$A:$B,2,FALSE()),"")</f>
        <v/>
      </c>
      <c r="O93" s="138">
        <f>IF(I93="","",IF(K93&lt;&gt;"","Pasif","Aktif"))</f>
        <v/>
      </c>
      <c r="P93" s="129">
        <f>IF(J93="","",IF(K93&lt;&gt;"",K93-J93,TODAY()-J93))</f>
        <v/>
      </c>
      <c r="Q93" s="139">
        <f>IF(P93="","",ROUND(P93/365,1))</f>
        <v/>
      </c>
      <c r="R93" s="140" t="n"/>
    </row>
    <row r="94" ht="25.5" customFormat="1" customHeight="1" s="111">
      <c r="A94" s="118" t="inlineStr">
        <is>
          <t>M049</t>
        </is>
      </c>
      <c r="B94" s="128">
        <f>IFERROR(VLOOKUP(A94,Dim_Magaza!$A:$C,2,FALSE()),"")</f>
        <v/>
      </c>
      <c r="C94" s="128">
        <f>IFERROR(VLOOKUP(A94,Dim_Magaza!$A:$C,3,FALSE()),"")</f>
        <v/>
      </c>
      <c r="D94" s="118" t="inlineStr">
        <is>
          <t>U026</t>
        </is>
      </c>
      <c r="E94" s="128">
        <f>IFERROR(VLOOKUP(D94,Dim_Unvan!$A:$B,2,FALSE()),"")</f>
        <v/>
      </c>
      <c r="F94" s="118" t="inlineStr">
        <is>
          <t>MANAV</t>
        </is>
      </c>
      <c r="G94" s="128">
        <f>IF(OR(A94="",F94="",I94="",K94&lt;&gt;""),"",IF(COUNTIFS($A$2:A94,A94,$F$2:F94,F94,$K$2:K94,"")&lt;=SUMIFS(REFERENTIAL_CONTROL!$K:$K,REFERENTIAL_CONTROL!$H:$H,A94,REFERENTIAL_CONTROL!$I:$I,IFERROR(INDEX(Dim_Unvan!$A:$A,MATCH(F94,Dim_Unvan!$B:$B,0)),"")),"Norm Fazlası","Norma Uygun"))</f>
        <v/>
      </c>
      <c r="H94" s="124" t="n"/>
      <c r="I94" s="118" t="inlineStr">
        <is>
          <t>HAKAN BAYBO</t>
        </is>
      </c>
      <c r="J94" s="137" t="n"/>
      <c r="K94" s="137" t="n"/>
      <c r="L94" s="118" t="n"/>
      <c r="M94" s="118" t="n"/>
      <c r="N94" s="128">
        <f>IFERROR(VLOOKUP(M94,Dim_CikisNedeni!$A:$B,2,FALSE()),"")</f>
        <v/>
      </c>
      <c r="O94" s="138">
        <f>IF(I94="","",IF(K94&lt;&gt;"","Pasif","Aktif"))</f>
        <v/>
      </c>
      <c r="P94" s="129">
        <f>IF(J94="","",IF(K94&lt;&gt;"",K94-J94,TODAY()-J94))</f>
        <v/>
      </c>
      <c r="Q94" s="139">
        <f>IF(P94="","",ROUND(P94/365,1))</f>
        <v/>
      </c>
      <c r="R94" s="140" t="n"/>
    </row>
    <row r="95" ht="25.5" customFormat="1" customHeight="1" s="111">
      <c r="A95" s="118" t="inlineStr">
        <is>
          <t>M049</t>
        </is>
      </c>
      <c r="B95" s="128">
        <f>IFERROR(VLOOKUP(A95,Dim_Magaza!$A:$C,2,FALSE()),"")</f>
        <v/>
      </c>
      <c r="C95" s="128">
        <f>IFERROR(VLOOKUP(A95,Dim_Magaza!$A:$C,3,FALSE()),"")</f>
        <v/>
      </c>
      <c r="D95" s="118" t="inlineStr">
        <is>
          <t>U017</t>
        </is>
      </c>
      <c r="E95" s="128">
        <f>IFERROR(VLOOKUP(D95,Dim_Unvan!$A:$B,2,FALSE()),"")</f>
        <v/>
      </c>
      <c r="F95" s="118" t="inlineStr">
        <is>
          <t>MANAV</t>
        </is>
      </c>
      <c r="G95" s="128">
        <f>IF(OR(A95="",F95="",I95="",K95&lt;&gt;""),"",IF(COUNTIFS($A$2:A95,A95,$F$2:F95,F95,$K$2:K95,"")&lt;=SUMIFS(REFERENTIAL_CONTROL!$K:$K,REFERENTIAL_CONTROL!$H:$H,A95,REFERENTIAL_CONTROL!$I:$I,IFERROR(INDEX(Dim_Unvan!$A:$A,MATCH(F95,Dim_Unvan!$B:$B,0)),"")),"Norm Fazlası","Norma Uygun"))</f>
        <v/>
      </c>
      <c r="H95" s="124" t="n"/>
      <c r="I95" s="118" t="inlineStr">
        <is>
          <t>YASİN ÖZDEM</t>
        </is>
      </c>
      <c r="J95" s="137" t="n"/>
      <c r="K95" s="137" t="n"/>
      <c r="L95" s="118" t="n"/>
      <c r="M95" s="118" t="n"/>
      <c r="N95" s="128">
        <f>IFERROR(VLOOKUP(M95,Dim_CikisNedeni!$A:$B,2,FALSE()),"")</f>
        <v/>
      </c>
      <c r="O95" s="138">
        <f>IF(I95="","",IF(K95&lt;&gt;"","Pasif","Aktif"))</f>
        <v/>
      </c>
      <c r="P95" s="129">
        <f>IF(J95="","",IF(K95&lt;&gt;"",K95-J95,TODAY()-J95))</f>
        <v/>
      </c>
      <c r="Q95" s="139">
        <f>IF(P95="","",ROUND(P95/365,1))</f>
        <v/>
      </c>
      <c r="R95" s="140" t="n"/>
    </row>
    <row r="96" ht="25.5" customFormat="1" customHeight="1" s="111">
      <c r="A96" s="118" t="inlineStr">
        <is>
          <t>M015</t>
        </is>
      </c>
      <c r="B96" s="128">
        <f>IFERROR(VLOOKUP(A96,Dim_Magaza!$A:$C,2,FALSE()),"")</f>
        <v/>
      </c>
      <c r="C96" s="128">
        <f>IFERROR(VLOOKUP(A96,Dim_Magaza!$A:$C,3,FALSE()),"")</f>
        <v/>
      </c>
      <c r="D96" s="118" t="inlineStr">
        <is>
          <t>U036</t>
        </is>
      </c>
      <c r="E96" s="128">
        <f>IFERROR(VLOOKUP(D96,Dim_Unvan!$A:$B,2,FALSE()),"")</f>
        <v/>
      </c>
      <c r="F96" s="118" t="inlineStr">
        <is>
          <t>YÖNETİCİ</t>
        </is>
      </c>
      <c r="G96" s="128">
        <f>IF(OR(A96="",F96="",I96="",K96&lt;&gt;""),"",IF(COUNTIFS($A$2:A96,A96,$F$2:F96,F96,$K$2:K96,"")&lt;=SUMIFS(REFERENTIAL_CONTROL!$K:$K,REFERENTIAL_CONTROL!$H:$H,A96,REFERENTIAL_CONTROL!$I:$I,IFERROR(INDEX(Dim_Unvan!$A:$A,MATCH(F96,Dim_Unvan!$B:$B,0)),"")),"Norm Fazlası","Norma Uygun"))</f>
        <v/>
      </c>
      <c r="H96" s="124" t="n"/>
      <c r="I96" s="118" t="inlineStr">
        <is>
          <t>FAHRİYE DRAGONAVA</t>
        </is>
      </c>
      <c r="J96" s="137" t="n"/>
      <c r="K96" s="137" t="n"/>
      <c r="L96" s="118" t="n"/>
      <c r="M96" s="118" t="n"/>
      <c r="N96" s="128">
        <f>IFERROR(VLOOKUP(M96,Dim_CikisNedeni!$A:$B,2,FALSE()),"")</f>
        <v/>
      </c>
      <c r="O96" s="138">
        <f>IF(I96="","",IF(K96&lt;&gt;"","Pasif","Aktif"))</f>
        <v/>
      </c>
      <c r="P96" s="129">
        <f>IF(J96="","",IF(K96&lt;&gt;"",K96-J96,TODAY()-J96))</f>
        <v/>
      </c>
      <c r="Q96" s="139">
        <f>IF(P96="","",ROUND(P96/365,1))</f>
        <v/>
      </c>
      <c r="R96" s="140" t="n"/>
    </row>
    <row r="97" ht="25.5" customFormat="1" customHeight="1" s="111">
      <c r="A97" s="118" t="inlineStr">
        <is>
          <t>M015</t>
        </is>
      </c>
      <c r="B97" s="128">
        <f>IFERROR(VLOOKUP(A97,Dim_Magaza!$A:$C,2,FALSE()),"")</f>
        <v/>
      </c>
      <c r="C97" s="128">
        <f>IFERROR(VLOOKUP(A97,Dim_Magaza!$A:$C,3,FALSE()),"")</f>
        <v/>
      </c>
      <c r="D97" s="118" t="inlineStr">
        <is>
          <t>U038</t>
        </is>
      </c>
      <c r="E97" s="128">
        <f>IFERROR(VLOOKUP(D97,Dim_Unvan!$A:$B,2,FALSE()),"")</f>
        <v/>
      </c>
      <c r="F97" s="118" t="inlineStr">
        <is>
          <t>YÖNETİCİ YARDIMCISI</t>
        </is>
      </c>
      <c r="G97" s="128">
        <f>IF(OR(A97="",F97="",I97="",K97&lt;&gt;""),"",IF(COUNTIFS($A$2:A97,A97,$F$2:F97,F97,$K$2:K97,"")&lt;=SUMIFS(REFERENTIAL_CONTROL!$K:$K,REFERENTIAL_CONTROL!$H:$H,A97,REFERENTIAL_CONTROL!$I:$I,IFERROR(INDEX(Dim_Unvan!$A:$A,MATCH(F97,Dim_Unvan!$B:$B,0)),"")),"Norm Fazlası","Norma Uygun"))</f>
        <v/>
      </c>
      <c r="H97" s="124" t="n"/>
      <c r="I97" s="118" t="inlineStr">
        <is>
          <t>SONGÜL AY</t>
        </is>
      </c>
      <c r="J97" s="137" t="n"/>
      <c r="K97" s="137" t="n"/>
      <c r="L97" s="118" t="n"/>
      <c r="M97" s="118" t="n"/>
      <c r="N97" s="128">
        <f>IFERROR(VLOOKUP(M97,Dim_CikisNedeni!$A:$B,2,FALSE()),"")</f>
        <v/>
      </c>
      <c r="O97" s="138">
        <f>IF(I97="","",IF(K97&lt;&gt;"","Pasif","Aktif"))</f>
        <v/>
      </c>
      <c r="P97" s="129">
        <f>IF(J97="","",IF(K97&lt;&gt;"",K97-J97,TODAY()-J97))</f>
        <v/>
      </c>
      <c r="Q97" s="139">
        <f>IF(P97="","",ROUND(P97/365,1))</f>
        <v/>
      </c>
      <c r="R97" s="140" t="n"/>
    </row>
    <row r="98" ht="25.5" customFormat="1" customHeight="1" s="111">
      <c r="A98" s="118" t="inlineStr">
        <is>
          <t>M015</t>
        </is>
      </c>
      <c r="B98" s="128">
        <f>IFERROR(VLOOKUP(A98,Dim_Magaza!$A:$C,2,FALSE()),"")</f>
        <v/>
      </c>
      <c r="C98" s="128">
        <f>IFERROR(VLOOKUP(A98,Dim_Magaza!$A:$C,3,FALSE()),"")</f>
        <v/>
      </c>
      <c r="D98" s="118" t="inlineStr">
        <is>
          <t>U015</t>
        </is>
      </c>
      <c r="E98" s="128">
        <f>IFERROR(VLOOKUP(D98,Dim_Unvan!$A:$B,2,FALSE()),"")</f>
        <v/>
      </c>
      <c r="F98" s="118" t="inlineStr">
        <is>
          <t>KASİYER</t>
        </is>
      </c>
      <c r="G98" s="128">
        <f>IF(OR(A98="",F98="",I98="",K98&lt;&gt;""),"",IF(COUNTIFS($A$2:A98,A98,$F$2:F98,F98,$K$2:K98,"")&lt;=SUMIFS(REFERENTIAL_CONTROL!$K:$K,REFERENTIAL_CONTROL!$H:$H,A98,REFERENTIAL_CONTROL!$I:$I,IFERROR(INDEX(Dim_Unvan!$A:$A,MATCH(F98,Dim_Unvan!$B:$B,0)),"")),"Norm Fazlası","Norma Uygun"))</f>
        <v/>
      </c>
      <c r="H98" s="124" t="n"/>
      <c r="I98" s="118" t="inlineStr">
        <is>
          <t>MERVE NERGİZ</t>
        </is>
      </c>
      <c r="J98" s="137" t="n"/>
      <c r="K98" s="137" t="n"/>
      <c r="L98" s="118" t="n"/>
      <c r="M98" s="118" t="n"/>
      <c r="N98" s="128">
        <f>IFERROR(VLOOKUP(M98,Dim_CikisNedeni!$A:$B,2,FALSE()),"")</f>
        <v/>
      </c>
      <c r="O98" s="138">
        <f>IF(I98="","",IF(K98&lt;&gt;"","Pasif","Aktif"))</f>
        <v/>
      </c>
      <c r="P98" s="129">
        <f>IF(J98="","",IF(K98&lt;&gt;"",K98-J98,TODAY()-J98))</f>
        <v/>
      </c>
      <c r="Q98" s="139">
        <f>IF(P98="","",ROUND(P98/365,1))</f>
        <v/>
      </c>
      <c r="R98" s="140" t="n"/>
    </row>
    <row r="99" ht="25.5" customFormat="1" customHeight="1" s="111">
      <c r="A99" s="118" t="inlineStr">
        <is>
          <t>M015</t>
        </is>
      </c>
      <c r="B99" s="128">
        <f>IFERROR(VLOOKUP(A99,Dim_Magaza!$A:$C,2,FALSE()),"")</f>
        <v/>
      </c>
      <c r="C99" s="128">
        <f>IFERROR(VLOOKUP(A99,Dim_Magaza!$A:$C,3,FALSE()),"")</f>
        <v/>
      </c>
      <c r="D99" s="118" t="inlineStr">
        <is>
          <t>U015</t>
        </is>
      </c>
      <c r="E99" s="128">
        <f>IFERROR(VLOOKUP(D99,Dim_Unvan!$A:$B,2,FALSE()),"")</f>
        <v/>
      </c>
      <c r="F99" s="118" t="inlineStr">
        <is>
          <t>KASİYER</t>
        </is>
      </c>
      <c r="G99" s="128">
        <f>IF(OR(A99="",F99="",I99="",K99&lt;&gt;""),"",IF(COUNTIFS($A$2:A99,A99,$F$2:F99,F99,$K$2:K99,"")&lt;=SUMIFS(REFERENTIAL_CONTROL!$K:$K,REFERENTIAL_CONTROL!$H:$H,A99,REFERENTIAL_CONTROL!$I:$I,IFERROR(INDEX(Dim_Unvan!$A:$A,MATCH(F99,Dim_Unvan!$B:$B,0)),"")),"Norm Fazlası","Norma Uygun"))</f>
        <v/>
      </c>
      <c r="H99" s="124" t="n"/>
      <c r="I99" s="118" t="inlineStr">
        <is>
          <t>MERVE DENLİ</t>
        </is>
      </c>
      <c r="J99" s="137" t="n"/>
      <c r="K99" s="137" t="n"/>
      <c r="L99" s="118" t="n"/>
      <c r="M99" s="118" t="n"/>
      <c r="N99" s="128">
        <f>IFERROR(VLOOKUP(M99,Dim_CikisNedeni!$A:$B,2,FALSE()),"")</f>
        <v/>
      </c>
      <c r="O99" s="138">
        <f>IF(I99="","",IF(K99&lt;&gt;"","Pasif","Aktif"))</f>
        <v/>
      </c>
      <c r="P99" s="129">
        <f>IF(J99="","",IF(K99&lt;&gt;"",K99-J99,TODAY()-J99))</f>
        <v/>
      </c>
      <c r="Q99" s="139">
        <f>IF(P99="","",ROUND(P99/365,1))</f>
        <v/>
      </c>
      <c r="R99" s="140" t="n"/>
    </row>
    <row r="100" ht="25.5" customFormat="1" customHeight="1" s="111">
      <c r="A100" s="118" t="inlineStr">
        <is>
          <t>M015</t>
        </is>
      </c>
      <c r="B100" s="128">
        <f>IFERROR(VLOOKUP(A100,Dim_Magaza!$A:$C,2,FALSE()),"")</f>
        <v/>
      </c>
      <c r="C100" s="128">
        <f>IFERROR(VLOOKUP(A100,Dim_Magaza!$A:$C,3,FALSE()),"")</f>
        <v/>
      </c>
      <c r="D100" s="118" t="inlineStr">
        <is>
          <t>U015</t>
        </is>
      </c>
      <c r="E100" s="128">
        <f>IFERROR(VLOOKUP(D100,Dim_Unvan!$A:$B,2,FALSE()),"")</f>
        <v/>
      </c>
      <c r="F100" s="118" t="inlineStr">
        <is>
          <t>KASİYER</t>
        </is>
      </c>
      <c r="G100" s="128">
        <f>IF(OR(A100="",F100="",I100="",K100&lt;&gt;""),"",IF(COUNTIFS($A$2:A100,A100,$F$2:F100,F100,$K$2:K100,"")&lt;=SUMIFS(REFERENTIAL_CONTROL!$K:$K,REFERENTIAL_CONTROL!$H:$H,A100,REFERENTIAL_CONTROL!$I:$I,IFERROR(INDEX(Dim_Unvan!$A:$A,MATCH(F100,Dim_Unvan!$B:$B,0)),"")),"Norm Fazlası","Norma Uygun"))</f>
        <v/>
      </c>
      <c r="H100" s="124" t="n"/>
      <c r="I100" s="118" t="inlineStr">
        <is>
          <t>PENBE ECE BOSTANCI</t>
        </is>
      </c>
      <c r="J100" s="137" t="n"/>
      <c r="K100" s="137" t="n"/>
      <c r="L100" s="118" t="n"/>
      <c r="M100" s="118" t="n"/>
      <c r="N100" s="128">
        <f>IFERROR(VLOOKUP(M100,Dim_CikisNedeni!$A:$B,2,FALSE()),"")</f>
        <v/>
      </c>
      <c r="O100" s="138">
        <f>IF(I100="","",IF(K100&lt;&gt;"","Pasif","Aktif"))</f>
        <v/>
      </c>
      <c r="P100" s="129">
        <f>IF(J100="","",IF(K100&lt;&gt;"",K100-J100,TODAY()-J100))</f>
        <v/>
      </c>
      <c r="Q100" s="139">
        <f>IF(P100="","",ROUND(P100/365,1))</f>
        <v/>
      </c>
      <c r="R100" s="140" t="n"/>
    </row>
    <row r="101" ht="25.5" customFormat="1" customHeight="1" s="111">
      <c r="A101" s="118" t="inlineStr">
        <is>
          <t>M015</t>
        </is>
      </c>
      <c r="B101" s="128">
        <f>IFERROR(VLOOKUP(A101,Dim_Magaza!$A:$C,2,FALSE()),"")</f>
        <v/>
      </c>
      <c r="C101" s="128">
        <f>IFERROR(VLOOKUP(A101,Dim_Magaza!$A:$C,3,FALSE()),"")</f>
        <v/>
      </c>
      <c r="D101" s="118" t="inlineStr">
        <is>
          <t>U026</t>
        </is>
      </c>
      <c r="E101" s="128">
        <f>IFERROR(VLOOKUP(D101,Dim_Unvan!$A:$B,2,FALSE()),"")</f>
        <v/>
      </c>
      <c r="F101" s="118" t="inlineStr">
        <is>
          <t>REYON GÖREVLİSİ</t>
        </is>
      </c>
      <c r="G101" s="128">
        <f>IF(OR(A101="",F101="",I101="",K101&lt;&gt;""),"",IF(COUNTIFS($A$2:A101,A101,$F$2:F101,F101,$K$2:K101,"")&lt;=SUMIFS(REFERENTIAL_CONTROL!$K:$K,REFERENTIAL_CONTROL!$H:$H,A101,REFERENTIAL_CONTROL!$I:$I,IFERROR(INDEX(Dim_Unvan!$A:$A,MATCH(F101,Dim_Unvan!$B:$B,0)),"")),"Norm Fazlası","Norma Uygun"))</f>
        <v/>
      </c>
      <c r="H101" s="124" t="n"/>
      <c r="I101" s="118" t="inlineStr">
        <is>
          <t>ULUHAN ÇAKIR</t>
        </is>
      </c>
      <c r="J101" s="137" t="n"/>
      <c r="K101" s="137" t="n"/>
      <c r="L101" s="118" t="n"/>
      <c r="M101" s="118" t="n"/>
      <c r="N101" s="128">
        <f>IFERROR(VLOOKUP(M101,Dim_CikisNedeni!$A:$B,2,FALSE()),"")</f>
        <v/>
      </c>
      <c r="O101" s="138">
        <f>IF(I101="","",IF(K101&lt;&gt;"","Pasif","Aktif"))</f>
        <v/>
      </c>
      <c r="P101" s="129">
        <f>IF(J101="","",IF(K101&lt;&gt;"",K101-J101,TODAY()-J101))</f>
        <v/>
      </c>
      <c r="Q101" s="139">
        <f>IF(P101="","",ROUND(P101/365,1))</f>
        <v/>
      </c>
      <c r="R101" s="140" t="n"/>
    </row>
    <row r="102" ht="25.5" customFormat="1" customHeight="1" s="111">
      <c r="A102" s="118" t="inlineStr">
        <is>
          <t>M015</t>
        </is>
      </c>
      <c r="B102" s="128">
        <f>IFERROR(VLOOKUP(A102,Dim_Magaza!$A:$C,2,FALSE()),"")</f>
        <v/>
      </c>
      <c r="C102" s="128">
        <f>IFERROR(VLOOKUP(A102,Dim_Magaza!$A:$C,3,FALSE()),"")</f>
        <v/>
      </c>
      <c r="D102" s="118" t="inlineStr">
        <is>
          <t>U026</t>
        </is>
      </c>
      <c r="E102" s="128">
        <f>IFERROR(VLOOKUP(D102,Dim_Unvan!$A:$B,2,FALSE()),"")</f>
        <v/>
      </c>
      <c r="F102" s="118" t="inlineStr">
        <is>
          <t>REYON GÖREVLİSİ</t>
        </is>
      </c>
      <c r="G102" s="128">
        <f>IF(OR(A102="",F102="",I102="",K102&lt;&gt;""),"",IF(COUNTIFS($A$2:A102,A102,$F$2:F102,F102,$K$2:K102,"")&lt;=SUMIFS(REFERENTIAL_CONTROL!$K:$K,REFERENTIAL_CONTROL!$H:$H,A102,REFERENTIAL_CONTROL!$I:$I,IFERROR(INDEX(Dim_Unvan!$A:$A,MATCH(F102,Dim_Unvan!$B:$B,0)),"")),"Norm Fazlası","Norma Uygun"))</f>
        <v/>
      </c>
      <c r="H102" s="124" t="n"/>
      <c r="I102" s="118" t="inlineStr">
        <is>
          <t>JEMAL HEMRAYEVA</t>
        </is>
      </c>
      <c r="J102" s="137" t="n"/>
      <c r="K102" s="137" t="n"/>
      <c r="L102" s="118" t="n"/>
      <c r="M102" s="118" t="n"/>
      <c r="N102" s="128">
        <f>IFERROR(VLOOKUP(M102,Dim_CikisNedeni!$A:$B,2,FALSE()),"")</f>
        <v/>
      </c>
      <c r="O102" s="138">
        <f>IF(I102="","",IF(K102&lt;&gt;"","Pasif","Aktif"))</f>
        <v/>
      </c>
      <c r="P102" s="129">
        <f>IF(J102="","",IF(K102&lt;&gt;"",K102-J102,TODAY()-J102))</f>
        <v/>
      </c>
      <c r="Q102" s="139">
        <f>IF(P102="","",ROUND(P102/365,1))</f>
        <v/>
      </c>
      <c r="R102" s="140" t="n"/>
    </row>
    <row r="103" ht="25.5" customFormat="1" customHeight="1" s="111">
      <c r="A103" s="118" t="inlineStr">
        <is>
          <t>M015</t>
        </is>
      </c>
      <c r="B103" s="128">
        <f>IFERROR(VLOOKUP(A103,Dim_Magaza!$A:$C,2,FALSE()),"")</f>
        <v/>
      </c>
      <c r="C103" s="128">
        <f>IFERROR(VLOOKUP(A103,Dim_Magaza!$A:$C,3,FALSE()),"")</f>
        <v/>
      </c>
      <c r="D103" s="118" t="inlineStr">
        <is>
          <t>U043</t>
        </is>
      </c>
      <c r="E103" s="128">
        <f>IFERROR(VLOOKUP(D103,Dim_Unvan!$A:$B,2,FALSE()),"")</f>
        <v/>
      </c>
      <c r="F103" s="118" t="inlineStr">
        <is>
          <t>REYON GÖREVLİSİ</t>
        </is>
      </c>
      <c r="G103" s="128">
        <f>IF(OR(A103="",F103="",I103="",K103&lt;&gt;""),"",IF(COUNTIFS($A$2:A103,A103,$F$2:F103,F103,$K$2:K103,"")&lt;=SUMIFS(REFERENTIAL_CONTROL!$K:$K,REFERENTIAL_CONTROL!$H:$H,A103,REFERENTIAL_CONTROL!$I:$I,IFERROR(INDEX(Dim_Unvan!$A:$A,MATCH(F103,Dim_Unvan!$B:$B,0)),"")),"Norm Fazlası","Norma Uygun"))</f>
        <v/>
      </c>
      <c r="H103" s="124" t="n"/>
      <c r="I103" s="118" t="inlineStr">
        <is>
          <t>ZUBEYDA ROVSHENOVA</t>
        </is>
      </c>
      <c r="J103" s="137" t="n"/>
      <c r="K103" s="137" t="n"/>
      <c r="L103" s="118" t="n"/>
      <c r="M103" s="118" t="n"/>
      <c r="N103" s="128">
        <f>IFERROR(VLOOKUP(M103,Dim_CikisNedeni!$A:$B,2,FALSE()),"")</f>
        <v/>
      </c>
      <c r="O103" s="138">
        <f>IF(I103="","",IF(K103&lt;&gt;"","Pasif","Aktif"))</f>
        <v/>
      </c>
      <c r="P103" s="129">
        <f>IF(J103="","",IF(K103&lt;&gt;"",K103-J103,TODAY()-J103))</f>
        <v/>
      </c>
      <c r="Q103" s="139">
        <f>IF(P103="","",ROUND(P103/365,1))</f>
        <v/>
      </c>
      <c r="R103" s="140" t="n"/>
    </row>
    <row r="104" ht="25.5" customFormat="1" customHeight="1" s="111">
      <c r="A104" s="118" t="inlineStr">
        <is>
          <t>M015</t>
        </is>
      </c>
      <c r="B104" s="128">
        <f>IFERROR(VLOOKUP(A104,Dim_Magaza!$A:$C,2,FALSE()),"")</f>
        <v/>
      </c>
      <c r="C104" s="128">
        <f>IFERROR(VLOOKUP(A104,Dim_Magaza!$A:$C,3,FALSE()),"")</f>
        <v/>
      </c>
      <c r="D104" s="118" t="inlineStr">
        <is>
          <t>U002</t>
        </is>
      </c>
      <c r="E104" s="128">
        <f>IFERROR(VLOOKUP(D104,Dim_Unvan!$A:$B,2,FALSE()),"")</f>
        <v/>
      </c>
      <c r="F104" s="118" t="inlineStr">
        <is>
          <t>BAKLİYAT</t>
        </is>
      </c>
      <c r="G104" s="128">
        <f>IF(OR(A104="",F104="",I104="",K104&lt;&gt;""),"",IF(COUNTIFS($A$2:A104,A104,$F$2:F104,F104,$K$2:K104,"")&lt;=SUMIFS(REFERENTIAL_CONTROL!$K:$K,REFERENTIAL_CONTROL!$H:$H,A104,REFERENTIAL_CONTROL!$I:$I,IFERROR(INDEX(Dim_Unvan!$A:$A,MATCH(F104,Dim_Unvan!$B:$B,0)),"")),"Norm Fazlası","Norma Uygun"))</f>
        <v/>
      </c>
      <c r="H104" s="124" t="n"/>
      <c r="I104" s="118" t="inlineStr">
        <is>
          <t>HÜLYA ÖĞLÜ</t>
        </is>
      </c>
      <c r="J104" s="137" t="n"/>
      <c r="K104" s="137" t="n"/>
      <c r="L104" s="118" t="n"/>
      <c r="M104" s="118" t="n"/>
      <c r="N104" s="128">
        <f>IFERROR(VLOOKUP(M104,Dim_CikisNedeni!$A:$B,2,FALSE()),"")</f>
        <v/>
      </c>
      <c r="O104" s="138">
        <f>IF(I104="","",IF(K104&lt;&gt;"","Pasif","Aktif"))</f>
        <v/>
      </c>
      <c r="P104" s="129">
        <f>IF(J104="","",IF(K104&lt;&gt;"",K104-J104,TODAY()-J104))</f>
        <v/>
      </c>
      <c r="Q104" s="139">
        <f>IF(P104="","",ROUND(P104/365,1))</f>
        <v/>
      </c>
      <c r="R104" s="140" t="n"/>
    </row>
    <row r="105" ht="25.5" customFormat="1" customHeight="1" s="111">
      <c r="A105" s="118" t="inlineStr">
        <is>
          <t>M015</t>
        </is>
      </c>
      <c r="B105" s="128">
        <f>IFERROR(VLOOKUP(A105,Dim_Magaza!$A:$C,2,FALSE()),"")</f>
        <v/>
      </c>
      <c r="C105" s="128">
        <f>IFERROR(VLOOKUP(A105,Dim_Magaza!$A:$C,3,FALSE()),"")</f>
        <v/>
      </c>
      <c r="D105" s="141" t="inlineStr">
        <is>
          <t>U050</t>
        </is>
      </c>
      <c r="E105" s="128">
        <f>IFERROR(VLOOKUP(D105,Dim_Unvan!$A:$B,2,FALSE()),"")</f>
        <v/>
      </c>
      <c r="F105" s="141" t="inlineStr">
        <is>
          <t>ŞARKÜTERİ</t>
        </is>
      </c>
      <c r="G105" s="128">
        <f>IF(OR(A105="",F105="",I105="",K105&lt;&gt;""),"",IF(COUNTIFS($A$2:A105,A105,$F$2:F105,F105,$K$2:K105,"")&lt;=SUMIFS(REFERENTIAL_CONTROL!$K:$K,REFERENTIAL_CONTROL!$H:$H,A105,REFERENTIAL_CONTROL!$I:$I,IFERROR(INDEX(Dim_Unvan!$A:$A,MATCH(F105,Dim_Unvan!$B:$B,0)),"")),"Norm Fazlası","Norma Uygun"))</f>
        <v/>
      </c>
      <c r="H105" s="124" t="n"/>
      <c r="I105" s="118" t="inlineStr">
        <is>
          <t>SERVET SEZGİN</t>
        </is>
      </c>
      <c r="J105" s="137" t="n"/>
      <c r="K105" s="137" t="n"/>
      <c r="L105" s="118" t="n"/>
      <c r="M105" s="118" t="n"/>
      <c r="N105" s="128">
        <f>IFERROR(VLOOKUP(M105,Dim_CikisNedeni!$A:$B,2,FALSE()),"")</f>
        <v/>
      </c>
      <c r="O105" s="138">
        <f>IF(I105="","",IF(K105&lt;&gt;"","Pasif","Aktif"))</f>
        <v/>
      </c>
      <c r="P105" s="129">
        <f>IF(J105="","",IF(K105&lt;&gt;"",K105-J105,TODAY()-J105))</f>
        <v/>
      </c>
      <c r="Q105" s="139">
        <f>IF(P105="","",ROUND(P105/365,1))</f>
        <v/>
      </c>
      <c r="R105" s="140" t="n"/>
    </row>
    <row r="106" ht="25.5" customFormat="1" customHeight="1" s="111">
      <c r="A106" s="118" t="inlineStr">
        <is>
          <t>M015</t>
        </is>
      </c>
      <c r="B106" s="128">
        <f>IFERROR(VLOOKUP(A106,Dim_Magaza!$A:$C,2,FALSE()),"")</f>
        <v/>
      </c>
      <c r="C106" s="128">
        <f>IFERROR(VLOOKUP(A106,Dim_Magaza!$A:$C,3,FALSE()),"")</f>
        <v/>
      </c>
      <c r="D106" s="141" t="inlineStr">
        <is>
          <t>U054</t>
        </is>
      </c>
      <c r="E106" s="128">
        <f>IFERROR(VLOOKUP(D106,Dim_Unvan!$A:$B,2,FALSE()),"")</f>
        <v/>
      </c>
      <c r="F106" s="118" t="inlineStr">
        <is>
          <t>KASAP</t>
        </is>
      </c>
      <c r="G106" s="128">
        <f>IF(OR(A106="",F106="",I106="",K106&lt;&gt;""),"",IF(COUNTIFS($A$2:A106,A106,$F$2:F106,F106,$K$2:K106,"")&lt;=SUMIFS(REFERENTIAL_CONTROL!$K:$K,REFERENTIAL_CONTROL!$H:$H,A106,REFERENTIAL_CONTROL!$I:$I,IFERROR(INDEX(Dim_Unvan!$A:$A,MATCH(F106,Dim_Unvan!$B:$B,0)),"")),"Norm Fazlası","Norma Uygun"))</f>
        <v/>
      </c>
      <c r="H106" s="124" t="n"/>
      <c r="I106" s="118" t="inlineStr">
        <is>
          <t>ALİ AYDIN</t>
        </is>
      </c>
      <c r="J106" s="137" t="n"/>
      <c r="K106" s="137" t="n"/>
      <c r="L106" s="118" t="n"/>
      <c r="M106" s="118" t="n"/>
      <c r="N106" s="128">
        <f>IFERROR(VLOOKUP(M106,Dim_CikisNedeni!$A:$B,2,FALSE()),"")</f>
        <v/>
      </c>
      <c r="O106" s="138">
        <f>IF(I106="","",IF(K106&lt;&gt;"","Pasif","Aktif"))</f>
        <v/>
      </c>
      <c r="P106" s="129">
        <f>IF(J106="","",IF(K106&lt;&gt;"",K106-J106,TODAY()-J106))</f>
        <v/>
      </c>
      <c r="Q106" s="139">
        <f>IF(P106="","",ROUND(P106/365,1))</f>
        <v/>
      </c>
      <c r="R106" s="140" t="n"/>
    </row>
    <row r="107" ht="25.5" customFormat="1" customHeight="1" s="111">
      <c r="A107" s="118" t="inlineStr">
        <is>
          <t>M015</t>
        </is>
      </c>
      <c r="B107" s="128">
        <f>IFERROR(VLOOKUP(A107,Dim_Magaza!$A:$C,2,FALSE()),"")</f>
        <v/>
      </c>
      <c r="C107" s="128">
        <f>IFERROR(VLOOKUP(A107,Dim_Magaza!$A:$C,3,FALSE()),"")</f>
        <v/>
      </c>
      <c r="D107" s="118" t="inlineStr">
        <is>
          <t>U014</t>
        </is>
      </c>
      <c r="E107" s="128">
        <f>IFERROR(VLOOKUP(D107,Dim_Unvan!$A:$B,2,FALSE()),"")</f>
        <v/>
      </c>
      <c r="F107" s="118" t="inlineStr">
        <is>
          <t>KASAP YARDIMCISI</t>
        </is>
      </c>
      <c r="G107" s="128">
        <f>IF(OR(A107="",F107="",I107="",K107&lt;&gt;""),"",IF(COUNTIFS($A$2:A107,A107,$F$2:F107,F107,$K$2:K107,"")&lt;=SUMIFS(REFERENTIAL_CONTROL!$K:$K,REFERENTIAL_CONTROL!$H:$H,A107,REFERENTIAL_CONTROL!$I:$I,IFERROR(INDEX(Dim_Unvan!$A:$A,MATCH(F107,Dim_Unvan!$B:$B,0)),"")),"Norm Fazlası","Norma Uygun"))</f>
        <v/>
      </c>
      <c r="H107" s="124" t="n"/>
      <c r="I107" s="118" t="inlineStr">
        <is>
          <t>MURAT JUMAYEV</t>
        </is>
      </c>
      <c r="J107" s="137" t="n"/>
      <c r="K107" s="137" t="n"/>
      <c r="L107" s="118" t="n"/>
      <c r="M107" s="118" t="n"/>
      <c r="N107" s="128">
        <f>IFERROR(VLOOKUP(M107,Dim_CikisNedeni!$A:$B,2,FALSE()),"")</f>
        <v/>
      </c>
      <c r="O107" s="138">
        <f>IF(I107="","",IF(K107&lt;&gt;"","Pasif","Aktif"))</f>
        <v/>
      </c>
      <c r="P107" s="129">
        <f>IF(J107="","",IF(K107&lt;&gt;"",K107-J107,TODAY()-J107))</f>
        <v/>
      </c>
      <c r="Q107" s="139">
        <f>IF(P107="","",ROUND(P107/365,1))</f>
        <v/>
      </c>
      <c r="R107" s="140" t="n"/>
    </row>
    <row r="108" ht="25.5" customFormat="1" customHeight="1" s="111">
      <c r="A108" s="118" t="inlineStr">
        <is>
          <t>M015</t>
        </is>
      </c>
      <c r="B108" s="128">
        <f>IFERROR(VLOOKUP(A108,Dim_Magaza!$A:$C,2,FALSE()),"")</f>
        <v/>
      </c>
      <c r="C108" s="128">
        <f>IFERROR(VLOOKUP(A108,Dim_Magaza!$A:$C,3,FALSE()),"")</f>
        <v/>
      </c>
      <c r="D108" s="118" t="inlineStr">
        <is>
          <t>U017</t>
        </is>
      </c>
      <c r="E108" s="128">
        <f>IFERROR(VLOOKUP(D108,Dim_Unvan!$A:$B,2,FALSE()),"")</f>
        <v/>
      </c>
      <c r="F108" s="118" t="inlineStr">
        <is>
          <t>MANAV</t>
        </is>
      </c>
      <c r="G108" s="128">
        <f>IF(OR(A108="",F108="",I108="",K108&lt;&gt;""),"",IF(COUNTIFS($A$2:A108,A108,$F$2:F108,F108,$K$2:K108,"")&lt;=SUMIFS(REFERENTIAL_CONTROL!$K:$K,REFERENTIAL_CONTROL!$H:$H,A108,REFERENTIAL_CONTROL!$I:$I,IFERROR(INDEX(Dim_Unvan!$A:$A,MATCH(F108,Dim_Unvan!$B:$B,0)),"")),"Norm Fazlası","Norma Uygun"))</f>
        <v/>
      </c>
      <c r="H108" s="124" t="n"/>
      <c r="I108" s="118" t="inlineStr">
        <is>
          <t>RIZA ALTUNÇ</t>
        </is>
      </c>
      <c r="J108" s="137" t="n"/>
      <c r="K108" s="137" t="n"/>
      <c r="L108" s="118" t="n"/>
      <c r="M108" s="118" t="n"/>
      <c r="N108" s="128">
        <f>IFERROR(VLOOKUP(M108,Dim_CikisNedeni!$A:$B,2,FALSE()),"")</f>
        <v/>
      </c>
      <c r="O108" s="138">
        <f>IF(I108="","",IF(K108&lt;&gt;"","Pasif","Aktif"))</f>
        <v/>
      </c>
      <c r="P108" s="129">
        <f>IF(J108="","",IF(K108&lt;&gt;"",K108-J108,TODAY()-J108))</f>
        <v/>
      </c>
      <c r="Q108" s="139">
        <f>IF(P108="","",ROUND(P108/365,1))</f>
        <v/>
      </c>
      <c r="R108" s="140" t="n"/>
    </row>
    <row r="109" ht="25.5" customFormat="1" customHeight="1" s="111">
      <c r="A109" s="118" t="inlineStr">
        <is>
          <t>M015</t>
        </is>
      </c>
      <c r="B109" s="128">
        <f>IFERROR(VLOOKUP(A109,Dim_Magaza!$A:$C,2,FALSE()),"")</f>
        <v/>
      </c>
      <c r="C109" s="128">
        <f>IFERROR(VLOOKUP(A109,Dim_Magaza!$A:$C,3,FALSE()),"")</f>
        <v/>
      </c>
      <c r="D109" s="118" t="inlineStr">
        <is>
          <t>U019</t>
        </is>
      </c>
      <c r="E109" s="128">
        <f>IFERROR(VLOOKUP(D109,Dim_Unvan!$A:$B,2,FALSE()),"")</f>
        <v/>
      </c>
      <c r="F109" s="118" t="inlineStr">
        <is>
          <t>MANAV YARDIMCISI</t>
        </is>
      </c>
      <c r="G109" s="128">
        <f>IF(OR(A109="",F109="",I109="",K109&lt;&gt;""),"",IF(COUNTIFS($A$2:A109,A109,$F$2:F109,F109,$K$2:K109,"")&lt;=SUMIFS(REFERENTIAL_CONTROL!$K:$K,REFERENTIAL_CONTROL!$H:$H,A109,REFERENTIAL_CONTROL!$I:$I,IFERROR(INDEX(Dim_Unvan!$A:$A,MATCH(F109,Dim_Unvan!$B:$B,0)),"")),"Norm Fazlası","Norma Uygun"))</f>
        <v/>
      </c>
      <c r="H109" s="124" t="n"/>
      <c r="I109" s="118" t="inlineStr">
        <is>
          <t>VEPA BAYLYYEV</t>
        </is>
      </c>
      <c r="J109" s="137" t="n"/>
      <c r="K109" s="137" t="n"/>
      <c r="L109" s="118" t="n"/>
      <c r="M109" s="118" t="n"/>
      <c r="N109" s="128">
        <f>IFERROR(VLOOKUP(M109,Dim_CikisNedeni!$A:$B,2,FALSE()),"")</f>
        <v/>
      </c>
      <c r="O109" s="138">
        <f>IF(I109="","",IF(K109&lt;&gt;"","Pasif","Aktif"))</f>
        <v/>
      </c>
      <c r="P109" s="129">
        <f>IF(J109="","",IF(K109&lt;&gt;"",K109-J109,TODAY()-J109))</f>
        <v/>
      </c>
      <c r="Q109" s="139">
        <f>IF(P109="","",ROUND(P109/365,1))</f>
        <v/>
      </c>
      <c r="R109" s="140" t="n"/>
    </row>
    <row r="110" ht="25.5" customFormat="1" customHeight="1" s="111">
      <c r="A110" s="118" t="inlineStr">
        <is>
          <t>M015</t>
        </is>
      </c>
      <c r="B110" s="128">
        <f>IFERROR(VLOOKUP(A110,Dim_Magaza!$A:$C,2,FALSE()),"")</f>
        <v/>
      </c>
      <c r="C110" s="128">
        <f>IFERROR(VLOOKUP(A110,Dim_Magaza!$A:$C,3,FALSE()),"")</f>
        <v/>
      </c>
      <c r="D110" s="118" t="inlineStr">
        <is>
          <t>U018</t>
        </is>
      </c>
      <c r="E110" s="128">
        <f>IFERROR(VLOOKUP(D110,Dim_Unvan!$A:$B,2,FALSE()),"")</f>
        <v/>
      </c>
      <c r="F110" s="118" t="inlineStr">
        <is>
          <t>MANAV TERAZİ</t>
        </is>
      </c>
      <c r="G110" s="128">
        <f>IF(OR(A110="",F110="",I110="",K110&lt;&gt;""),"",IF(COUNTIFS($A$2:A110,A110,$F$2:F110,F110,$K$2:K110,"")&lt;=SUMIFS(REFERENTIAL_CONTROL!$K:$K,REFERENTIAL_CONTROL!$H:$H,A110,REFERENTIAL_CONTROL!$I:$I,IFERROR(INDEX(Dim_Unvan!$A:$A,MATCH(F110,Dim_Unvan!$B:$B,0)),"")),"Norm Fazlası","Norma Uygun"))</f>
        <v/>
      </c>
      <c r="H110" s="124" t="n"/>
      <c r="I110" s="118" t="inlineStr">
        <is>
          <t>EBRU ŞAŞMAZ</t>
        </is>
      </c>
      <c r="J110" s="137" t="n"/>
      <c r="K110" s="137" t="n"/>
      <c r="L110" s="118" t="n"/>
      <c r="M110" s="118" t="n"/>
      <c r="N110" s="128">
        <f>IFERROR(VLOOKUP(M110,Dim_CikisNedeni!$A:$B,2,FALSE()),"")</f>
        <v/>
      </c>
      <c r="O110" s="138">
        <f>IF(I110="","",IF(K110&lt;&gt;"","Pasif","Aktif"))</f>
        <v/>
      </c>
      <c r="P110" s="129">
        <f>IF(J110="","",IF(K110&lt;&gt;"",K110-J110,TODAY()-J110))</f>
        <v/>
      </c>
      <c r="Q110" s="139">
        <f>IF(P110="","",ROUND(P110/365,1))</f>
        <v/>
      </c>
      <c r="R110" s="140" t="n"/>
    </row>
    <row r="111" ht="25.5" customFormat="1" customHeight="1" s="111">
      <c r="A111" s="118" t="inlineStr">
        <is>
          <t>M015</t>
        </is>
      </c>
      <c r="B111" s="128">
        <f>IFERROR(VLOOKUP(A111,Dim_Magaza!$A:$C,2,FALSE()),"")</f>
        <v/>
      </c>
      <c r="C111" s="128">
        <f>IFERROR(VLOOKUP(A111,Dim_Magaza!$A:$C,3,FALSE()),"")</f>
        <v/>
      </c>
      <c r="D111" s="118" t="inlineStr">
        <is>
          <t>U024</t>
        </is>
      </c>
      <c r="E111" s="128">
        <f>IFERROR(VLOOKUP(D111,Dim_Unvan!$A:$B,2,FALSE()),"")</f>
        <v/>
      </c>
      <c r="F111" s="118" t="inlineStr">
        <is>
          <t>ONLİNE ŞOFÖR</t>
        </is>
      </c>
      <c r="G111" s="128">
        <f>IF(OR(A111="",F111="",I111="",K111&lt;&gt;""),"",IF(COUNTIFS($A$2:A111,A111,$F$2:F111,F111,$K$2:K111,"")&lt;=SUMIFS(REFERENTIAL_CONTROL!$K:$K,REFERENTIAL_CONTROL!$H:$H,A111,REFERENTIAL_CONTROL!$I:$I,IFERROR(INDEX(Dim_Unvan!$A:$A,MATCH(F111,Dim_Unvan!$B:$B,0)),"")),"Norm Fazlası","Norma Uygun"))</f>
        <v/>
      </c>
      <c r="H111" s="124" t="n"/>
      <c r="I111" s="118" t="inlineStr">
        <is>
          <t>RAMAZAN ALTUĞ</t>
        </is>
      </c>
      <c r="J111" s="137" t="n"/>
      <c r="K111" s="137" t="n"/>
      <c r="L111" s="118" t="n"/>
      <c r="M111" s="118" t="n"/>
      <c r="N111" s="128">
        <f>IFERROR(VLOOKUP(M111,Dim_CikisNedeni!$A:$B,2,FALSE()),"")</f>
        <v/>
      </c>
      <c r="O111" s="138">
        <f>IF(I111="","",IF(K111&lt;&gt;"","Pasif","Aktif"))</f>
        <v/>
      </c>
      <c r="P111" s="129">
        <f>IF(J111="","",IF(K111&lt;&gt;"",K111-J111,TODAY()-J111))</f>
        <v/>
      </c>
      <c r="Q111" s="139">
        <f>IF(P111="","",ROUND(P111/365,1))</f>
        <v/>
      </c>
      <c r="R111" s="140" t="n"/>
    </row>
    <row r="112" ht="25.5" customFormat="1" customHeight="1" s="111">
      <c r="A112" s="118" t="inlineStr">
        <is>
          <t>M015</t>
        </is>
      </c>
      <c r="B112" s="128">
        <f>IFERROR(VLOOKUP(A112,Dim_Magaza!$A:$C,2,FALSE()),"")</f>
        <v/>
      </c>
      <c r="C112" s="128">
        <f>IFERROR(VLOOKUP(A112,Dim_Magaza!$A:$C,3,FALSE()),"")</f>
        <v/>
      </c>
      <c r="D112" s="118" t="inlineStr">
        <is>
          <t>U023</t>
        </is>
      </c>
      <c r="E112" s="128">
        <f>IFERROR(VLOOKUP(D112,Dim_Unvan!$A:$B,2,FALSE()),"")</f>
        <v/>
      </c>
      <c r="F112" s="118" t="inlineStr">
        <is>
          <t>ONLİNE TOPLAYICI</t>
        </is>
      </c>
      <c r="G112" s="128">
        <f>IF(OR(A112="",F112="",I112="",K112&lt;&gt;""),"",IF(COUNTIFS($A$2:A112,A112,$F$2:F112,F112,$K$2:K112,"")&lt;=SUMIFS(REFERENTIAL_CONTROL!$K:$K,REFERENTIAL_CONTROL!$H:$H,A112,REFERENTIAL_CONTROL!$I:$I,IFERROR(INDEX(Dim_Unvan!$A:$A,MATCH(F112,Dim_Unvan!$B:$B,0)),"")),"Norm Fazlası","Norma Uygun"))</f>
        <v/>
      </c>
      <c r="H112" s="124" t="n"/>
      <c r="I112" s="118" t="inlineStr">
        <is>
          <t>İSMAİL KAAN KABA</t>
        </is>
      </c>
      <c r="J112" s="137" t="n"/>
      <c r="K112" s="137" t="n"/>
      <c r="L112" s="118" t="n"/>
      <c r="M112" s="118" t="n"/>
      <c r="N112" s="128">
        <f>IFERROR(VLOOKUP(M112,Dim_CikisNedeni!$A:$B,2,FALSE()),"")</f>
        <v/>
      </c>
      <c r="O112" s="138">
        <f>IF(I112="","",IF(K112&lt;&gt;"","Pasif","Aktif"))</f>
        <v/>
      </c>
      <c r="P112" s="129">
        <f>IF(J112="","",IF(K112&lt;&gt;"",K112-J112,TODAY()-J112))</f>
        <v/>
      </c>
      <c r="Q112" s="139">
        <f>IF(P112="","",ROUND(P112/365,1))</f>
        <v/>
      </c>
      <c r="R112" s="140" t="n"/>
    </row>
    <row r="113" ht="25.5" customFormat="1" customHeight="1" s="111">
      <c r="A113" s="118" t="inlineStr">
        <is>
          <t>M016</t>
        </is>
      </c>
      <c r="B113" s="128">
        <f>IFERROR(VLOOKUP(A113,Dim_Magaza!$A:$C,2,FALSE()),"")</f>
        <v/>
      </c>
      <c r="C113" s="128">
        <f>IFERROR(VLOOKUP(A113,Dim_Magaza!$A:$C,3,FALSE()),"")</f>
        <v/>
      </c>
      <c r="D113" s="141" t="inlineStr">
        <is>
          <t>U049</t>
        </is>
      </c>
      <c r="E113" s="128">
        <f>IFERROR(VLOOKUP(D113,Dim_Unvan!$A:$B,2,FALSE()),"")</f>
        <v/>
      </c>
      <c r="F113" s="118" t="inlineStr">
        <is>
          <t>YÖNETİCİ</t>
        </is>
      </c>
      <c r="G113" s="128">
        <f>IF(OR(A113="",F113="",I113="",K113&lt;&gt;""),"",IF(COUNTIFS($A$2:A113,A113,$F$2:F113,F113,$K$2:K113,"")&lt;=SUMIFS(REFERENTIAL_CONTROL!$K:$K,REFERENTIAL_CONTROL!$H:$H,A113,REFERENTIAL_CONTROL!$I:$I,IFERROR(INDEX(Dim_Unvan!$A:$A,MATCH(F113,Dim_Unvan!$B:$B,0)),"")),"Norm Fazlası","Norma Uygun"))</f>
        <v/>
      </c>
      <c r="H113" s="124" t="n"/>
      <c r="I113" s="118" t="inlineStr">
        <is>
          <t>TERİM UYGUL</t>
        </is>
      </c>
      <c r="J113" s="137" t="n"/>
      <c r="K113" s="137" t="n"/>
      <c r="L113" s="118" t="n"/>
      <c r="M113" s="118" t="n"/>
      <c r="N113" s="128">
        <f>IFERROR(VLOOKUP(M113,Dim_CikisNedeni!$A:$B,2,FALSE()),"")</f>
        <v/>
      </c>
      <c r="O113" s="138">
        <f>IF(I113="","",IF(K113&lt;&gt;"","Pasif","Aktif"))</f>
        <v/>
      </c>
      <c r="P113" s="129">
        <f>IF(J113="","",IF(K113&lt;&gt;"",K113-J113,TODAY()-J113))</f>
        <v/>
      </c>
      <c r="Q113" s="139">
        <f>IF(P113="","",ROUND(P113/365,1))</f>
        <v/>
      </c>
      <c r="R113" s="140" t="n"/>
    </row>
    <row r="114" ht="25.5" customFormat="1" customHeight="1" s="111">
      <c r="A114" s="118" t="inlineStr">
        <is>
          <t>M016</t>
        </is>
      </c>
      <c r="B114" s="128">
        <f>IFERROR(VLOOKUP(A114,Dim_Magaza!$A:$C,2,FALSE()),"")</f>
        <v/>
      </c>
      <c r="C114" s="128">
        <f>IFERROR(VLOOKUP(A114,Dim_Magaza!$A:$C,3,FALSE()),"")</f>
        <v/>
      </c>
      <c r="D114" s="118" t="inlineStr">
        <is>
          <t>U038</t>
        </is>
      </c>
      <c r="E114" s="128">
        <f>IFERROR(VLOOKUP(D114,Dim_Unvan!$A:$B,2,FALSE()),"")</f>
        <v/>
      </c>
      <c r="F114" s="118" t="inlineStr">
        <is>
          <t>YÖNETİCİ YARDIMCISI</t>
        </is>
      </c>
      <c r="G114" s="128">
        <f>IF(OR(A114="",F114="",I114="",K114&lt;&gt;""),"",IF(COUNTIFS($A$2:A114,A114,$F$2:F114,F114,$K$2:K114,"")&lt;=SUMIFS(REFERENTIAL_CONTROL!$K:$K,REFERENTIAL_CONTROL!$H:$H,A114,REFERENTIAL_CONTROL!$I:$I,IFERROR(INDEX(Dim_Unvan!$A:$A,MATCH(F114,Dim_Unvan!$B:$B,0)),"")),"Norm Fazlası","Norma Uygun"))</f>
        <v/>
      </c>
      <c r="H114" s="124" t="n"/>
      <c r="I114" s="118" t="inlineStr">
        <is>
          <t>KÜBRA AKPINAR</t>
        </is>
      </c>
      <c r="J114" s="137" t="n"/>
      <c r="K114" s="137" t="n"/>
      <c r="L114" s="118" t="n"/>
      <c r="M114" s="118" t="n"/>
      <c r="N114" s="128">
        <f>IFERROR(VLOOKUP(M114,Dim_CikisNedeni!$A:$B,2,FALSE()),"")</f>
        <v/>
      </c>
      <c r="O114" s="138">
        <f>IF(I114="","",IF(K114&lt;&gt;"","Pasif","Aktif"))</f>
        <v/>
      </c>
      <c r="P114" s="129">
        <f>IF(J114="","",IF(K114&lt;&gt;"",K114-J114,TODAY()-J114))</f>
        <v/>
      </c>
      <c r="Q114" s="139">
        <f>IF(P114="","",ROUND(P114/365,1))</f>
        <v/>
      </c>
      <c r="R114" s="140" t="n"/>
    </row>
    <row r="115" ht="25.5" customFormat="1" customHeight="1" s="111">
      <c r="A115" s="118" t="inlineStr">
        <is>
          <t>M016</t>
        </is>
      </c>
      <c r="B115" s="128">
        <f>IFERROR(VLOOKUP(A115,Dim_Magaza!$A:$C,2,FALSE()),"")</f>
        <v/>
      </c>
      <c r="C115" s="128">
        <f>IFERROR(VLOOKUP(A115,Dim_Magaza!$A:$C,3,FALSE()),"")</f>
        <v/>
      </c>
      <c r="D115" s="118" t="inlineStr">
        <is>
          <t>U015</t>
        </is>
      </c>
      <c r="E115" s="128">
        <f>IFERROR(VLOOKUP(D115,Dim_Unvan!$A:$B,2,FALSE()),"")</f>
        <v/>
      </c>
      <c r="F115" s="118" t="inlineStr">
        <is>
          <t>KASİYER</t>
        </is>
      </c>
      <c r="G115" s="128">
        <f>IF(OR(A115="",F115="",I115="",K115&lt;&gt;""),"",IF(COUNTIFS($A$2:A115,A115,$F$2:F115,F115,$K$2:K115,"")&lt;=SUMIFS(REFERENTIAL_CONTROL!$K:$K,REFERENTIAL_CONTROL!$H:$H,A115,REFERENTIAL_CONTROL!$I:$I,IFERROR(INDEX(Dim_Unvan!$A:$A,MATCH(F115,Dim_Unvan!$B:$B,0)),"")),"Norm Fazlası","Norma Uygun"))</f>
        <v/>
      </c>
      <c r="H115" s="124" t="n"/>
      <c r="I115" s="118" t="inlineStr">
        <is>
          <t>FATMA SEVGEN</t>
        </is>
      </c>
      <c r="J115" s="137" t="n"/>
      <c r="K115" s="137" t="n"/>
      <c r="L115" s="118" t="n"/>
      <c r="M115" s="118" t="n"/>
      <c r="N115" s="128">
        <f>IFERROR(VLOOKUP(M115,Dim_CikisNedeni!$A:$B,2,FALSE()),"")</f>
        <v/>
      </c>
      <c r="O115" s="138">
        <f>IF(I115="","",IF(K115&lt;&gt;"","Pasif","Aktif"))</f>
        <v/>
      </c>
      <c r="P115" s="129">
        <f>IF(J115="","",IF(K115&lt;&gt;"",K115-J115,TODAY()-J115))</f>
        <v/>
      </c>
      <c r="Q115" s="139">
        <f>IF(P115="","",ROUND(P115/365,1))</f>
        <v/>
      </c>
      <c r="R115" s="140" t="n"/>
    </row>
    <row r="116" ht="25.5" customFormat="1" customHeight="1" s="111">
      <c r="A116" s="118" t="inlineStr">
        <is>
          <t>M016</t>
        </is>
      </c>
      <c r="B116" s="128">
        <f>IFERROR(VLOOKUP(A116,Dim_Magaza!$A:$C,2,FALSE()),"")</f>
        <v/>
      </c>
      <c r="C116" s="128">
        <f>IFERROR(VLOOKUP(A116,Dim_Magaza!$A:$C,3,FALSE()),"")</f>
        <v/>
      </c>
      <c r="D116" s="118" t="inlineStr">
        <is>
          <t>U015</t>
        </is>
      </c>
      <c r="E116" s="128">
        <f>IFERROR(VLOOKUP(D116,Dim_Unvan!$A:$B,2,FALSE()),"")</f>
        <v/>
      </c>
      <c r="F116" s="118" t="inlineStr">
        <is>
          <t>KASİYER</t>
        </is>
      </c>
      <c r="G116" s="128">
        <f>IF(OR(A116="",F116="",I116="",K116&lt;&gt;""),"",IF(COUNTIFS($A$2:A116,A116,$F$2:F116,F116,$K$2:K116,"")&lt;=SUMIFS(REFERENTIAL_CONTROL!$K:$K,REFERENTIAL_CONTROL!$H:$H,A116,REFERENTIAL_CONTROL!$I:$I,IFERROR(INDEX(Dim_Unvan!$A:$A,MATCH(F116,Dim_Unvan!$B:$B,0)),"")),"Norm Fazlası","Norma Uygun"))</f>
        <v/>
      </c>
      <c r="H116" s="124" t="n"/>
      <c r="I116" s="118" t="inlineStr">
        <is>
          <t>HALİSE BİLGE LİMON</t>
        </is>
      </c>
      <c r="J116" s="137" t="n"/>
      <c r="K116" s="137" t="n"/>
      <c r="L116" s="118" t="n"/>
      <c r="M116" s="118" t="n"/>
      <c r="N116" s="128">
        <f>IFERROR(VLOOKUP(M116,Dim_CikisNedeni!$A:$B,2,FALSE()),"")</f>
        <v/>
      </c>
      <c r="O116" s="138">
        <f>IF(I116="","",IF(K116&lt;&gt;"","Pasif","Aktif"))</f>
        <v/>
      </c>
      <c r="P116" s="129">
        <f>IF(J116="","",IF(K116&lt;&gt;"",K116-J116,TODAY()-J116))</f>
        <v/>
      </c>
      <c r="Q116" s="139">
        <f>IF(P116="","",ROUND(P116/365,1))</f>
        <v/>
      </c>
      <c r="R116" s="140" t="n"/>
    </row>
    <row r="117" ht="25.5" customFormat="1" customHeight="1" s="111">
      <c r="A117" s="118" t="inlineStr">
        <is>
          <t>M016</t>
        </is>
      </c>
      <c r="B117" s="128">
        <f>IFERROR(VLOOKUP(A117,Dim_Magaza!$A:$C,2,FALSE()),"")</f>
        <v/>
      </c>
      <c r="C117" s="128">
        <f>IFERROR(VLOOKUP(A117,Dim_Magaza!$A:$C,3,FALSE()),"")</f>
        <v/>
      </c>
      <c r="D117" s="118" t="inlineStr">
        <is>
          <t>U026</t>
        </is>
      </c>
      <c r="E117" s="128">
        <f>IFERROR(VLOOKUP(D117,Dim_Unvan!$A:$B,2,FALSE()),"")</f>
        <v/>
      </c>
      <c r="F117" s="118" t="inlineStr">
        <is>
          <t>REYON GÖREVLİSİ</t>
        </is>
      </c>
      <c r="G117" s="128">
        <f>IF(OR(A117="",F117="",I117="",K117&lt;&gt;""),"",IF(COUNTIFS($A$2:A117,A117,$F$2:F117,F117,$K$2:K117,"")&lt;=SUMIFS(REFERENTIAL_CONTROL!$K:$K,REFERENTIAL_CONTROL!$H:$H,A117,REFERENTIAL_CONTROL!$I:$I,IFERROR(INDEX(Dim_Unvan!$A:$A,MATCH(F117,Dim_Unvan!$B:$B,0)),"")),"Norm Fazlası","Norma Uygun"))</f>
        <v/>
      </c>
      <c r="H117" s="124" t="n"/>
      <c r="I117" s="118" t="inlineStr">
        <is>
          <t>MYNASYP CHOLLIYEVA</t>
        </is>
      </c>
      <c r="J117" s="137" t="n"/>
      <c r="K117" s="137" t="n"/>
      <c r="L117" s="118" t="n"/>
      <c r="M117" s="118" t="n"/>
      <c r="N117" s="128">
        <f>IFERROR(VLOOKUP(M117,Dim_CikisNedeni!$A:$B,2,FALSE()),"")</f>
        <v/>
      </c>
      <c r="O117" s="138">
        <f>IF(I117="","",IF(K117&lt;&gt;"","Pasif","Aktif"))</f>
        <v/>
      </c>
      <c r="P117" s="129">
        <f>IF(J117="","",IF(K117&lt;&gt;"",K117-J117,TODAY()-J117))</f>
        <v/>
      </c>
      <c r="Q117" s="139">
        <f>IF(P117="","",ROUND(P117/365,1))</f>
        <v/>
      </c>
      <c r="R117" s="140" t="n"/>
    </row>
    <row r="118" ht="25.5" customFormat="1" customHeight="1" s="111">
      <c r="A118" s="118" t="inlineStr">
        <is>
          <t>M016</t>
        </is>
      </c>
      <c r="B118" s="128">
        <f>IFERROR(VLOOKUP(A118,Dim_Magaza!$A:$C,2,FALSE()),"")</f>
        <v/>
      </c>
      <c r="C118" s="128">
        <f>IFERROR(VLOOKUP(A118,Dim_Magaza!$A:$C,3,FALSE()),"")</f>
        <v/>
      </c>
      <c r="D118" s="118" t="inlineStr">
        <is>
          <t>U026</t>
        </is>
      </c>
      <c r="E118" s="128">
        <f>IFERROR(VLOOKUP(D118,Dim_Unvan!$A:$B,2,FALSE()),"")</f>
        <v/>
      </c>
      <c r="F118" s="118" t="inlineStr">
        <is>
          <t>REYON GÖREVLİSİ</t>
        </is>
      </c>
      <c r="G118" s="128">
        <f>IF(OR(A118="",F118="",I118="",K118&lt;&gt;""),"",IF(COUNTIFS($A$2:A118,A118,$F$2:F118,F118,$K$2:K118,"")&lt;=SUMIFS(REFERENTIAL_CONTROL!$K:$K,REFERENTIAL_CONTROL!$H:$H,A118,REFERENTIAL_CONTROL!$I:$I,IFERROR(INDEX(Dim_Unvan!$A:$A,MATCH(F118,Dim_Unvan!$B:$B,0)),"")),"Norm Fazlası","Norma Uygun"))</f>
        <v/>
      </c>
      <c r="H118" s="124" t="n"/>
      <c r="I118" s="118" t="inlineStr">
        <is>
          <t>BARNA KUTLYMURADOVA</t>
        </is>
      </c>
      <c r="J118" s="137" t="n"/>
      <c r="K118" s="137" t="n"/>
      <c r="L118" s="118" t="n"/>
      <c r="M118" s="118" t="n"/>
      <c r="N118" s="128">
        <f>IFERROR(VLOOKUP(M118,Dim_CikisNedeni!$A:$B,2,FALSE()),"")</f>
        <v/>
      </c>
      <c r="O118" s="138">
        <f>IF(I118="","",IF(K118&lt;&gt;"","Pasif","Aktif"))</f>
        <v/>
      </c>
      <c r="P118" s="129">
        <f>IF(J118="","",IF(K118&lt;&gt;"",K118-J118,TODAY()-J118))</f>
        <v/>
      </c>
      <c r="Q118" s="139">
        <f>IF(P118="","",ROUND(P118/365,1))</f>
        <v/>
      </c>
      <c r="R118" s="140" t="n"/>
    </row>
    <row r="119" ht="25.5" customFormat="1" customHeight="1" s="111">
      <c r="A119" s="118" t="inlineStr">
        <is>
          <t>M016</t>
        </is>
      </c>
      <c r="B119" s="128">
        <f>IFERROR(VLOOKUP(A119,Dim_Magaza!$A:$C,2,FALSE()),"")</f>
        <v/>
      </c>
      <c r="C119" s="128">
        <f>IFERROR(VLOOKUP(A119,Dim_Magaza!$A:$C,3,FALSE()),"")</f>
        <v/>
      </c>
      <c r="D119" s="118" t="inlineStr">
        <is>
          <t>U002</t>
        </is>
      </c>
      <c r="E119" s="128">
        <f>IFERROR(VLOOKUP(D119,Dim_Unvan!$A:$B,2,FALSE()),"")</f>
        <v/>
      </c>
      <c r="F119" s="118" t="inlineStr">
        <is>
          <t>BAKLİYAT</t>
        </is>
      </c>
      <c r="G119" s="128">
        <f>IF(OR(A119="",F119="",I119="",K119&lt;&gt;""),"",IF(COUNTIFS($A$2:A119,A119,$F$2:F119,F119,$K$2:K119,"")&lt;=SUMIFS(REFERENTIAL_CONTROL!$K:$K,REFERENTIAL_CONTROL!$H:$H,A119,REFERENTIAL_CONTROL!$I:$I,IFERROR(INDEX(Dim_Unvan!$A:$A,MATCH(F119,Dim_Unvan!$B:$B,0)),"")),"Norm Fazlası","Norma Uygun"))</f>
        <v/>
      </c>
      <c r="H119" s="124" t="n"/>
      <c r="I119" s="118" t="inlineStr">
        <is>
          <t>DOZEL AYBEKOVA</t>
        </is>
      </c>
      <c r="J119" s="137" t="n"/>
      <c r="K119" s="137" t="n"/>
      <c r="L119" s="118" t="n"/>
      <c r="M119" s="118" t="n"/>
      <c r="N119" s="128">
        <f>IFERROR(VLOOKUP(M119,Dim_CikisNedeni!$A:$B,2,FALSE()),"")</f>
        <v/>
      </c>
      <c r="O119" s="138">
        <f>IF(I119="","",IF(K119&lt;&gt;"","Pasif","Aktif"))</f>
        <v/>
      </c>
      <c r="P119" s="129">
        <f>IF(J119="","",IF(K119&lt;&gt;"",K119-J119,TODAY()-J119))</f>
        <v/>
      </c>
      <c r="Q119" s="139">
        <f>IF(P119="","",ROUND(P119/365,1))</f>
        <v/>
      </c>
      <c r="R119" s="140" t="n"/>
    </row>
    <row r="120" ht="25.5" customFormat="1" customHeight="1" s="111">
      <c r="A120" s="118" t="inlineStr">
        <is>
          <t>M016</t>
        </is>
      </c>
      <c r="B120" s="128">
        <f>IFERROR(VLOOKUP(A120,Dim_Magaza!$A:$C,2,FALSE()),"")</f>
        <v/>
      </c>
      <c r="C120" s="128">
        <f>IFERROR(VLOOKUP(A120,Dim_Magaza!$A:$C,3,FALSE()),"")</f>
        <v/>
      </c>
      <c r="D120" s="118" t="inlineStr">
        <is>
          <t>U043</t>
        </is>
      </c>
      <c r="E120" s="128">
        <f>IFERROR(VLOOKUP(D120,Dim_Unvan!$A:$B,2,FALSE()),"")</f>
        <v/>
      </c>
      <c r="F120" s="118" t="inlineStr">
        <is>
          <t>ŞARKÜTERİ YARDIMCISI</t>
        </is>
      </c>
      <c r="G120" s="128">
        <f>IF(OR(A120="",F120="",I120="",K120&lt;&gt;""),"",IF(COUNTIFS($A$2:A120,A120,$F$2:F120,F120,$K$2:K120,"")&lt;=SUMIFS(REFERENTIAL_CONTROL!$K:$K,REFERENTIAL_CONTROL!$H:$H,A120,REFERENTIAL_CONTROL!$I:$I,IFERROR(INDEX(Dim_Unvan!$A:$A,MATCH(F120,Dim_Unvan!$B:$B,0)),"")),"Norm Fazlası","Norma Uygun"))</f>
        <v/>
      </c>
      <c r="H120" s="124" t="n"/>
      <c r="I120" s="118" t="inlineStr">
        <is>
          <t>YAĞMUR YILDIZ</t>
        </is>
      </c>
      <c r="J120" s="137" t="n"/>
      <c r="K120" s="137" t="n"/>
      <c r="L120" s="118" t="n"/>
      <c r="M120" s="118" t="n"/>
      <c r="N120" s="128">
        <f>IFERROR(VLOOKUP(M120,Dim_CikisNedeni!$A:$B,2,FALSE()),"")</f>
        <v/>
      </c>
      <c r="O120" s="138">
        <f>IF(I120="","",IF(K120&lt;&gt;"","Pasif","Aktif"))</f>
        <v/>
      </c>
      <c r="P120" s="129">
        <f>IF(J120="","",IF(K120&lt;&gt;"",K120-J120,TODAY()-J120))</f>
        <v/>
      </c>
      <c r="Q120" s="139">
        <f>IF(P120="","",ROUND(P120/365,1))</f>
        <v/>
      </c>
      <c r="R120" s="140" t="n"/>
    </row>
    <row r="121" ht="25.5" customFormat="1" customHeight="1" s="111">
      <c r="A121" s="118" t="inlineStr">
        <is>
          <t>M016</t>
        </is>
      </c>
      <c r="B121" s="128">
        <f>IFERROR(VLOOKUP(A121,Dim_Magaza!$A:$C,2,FALSE()),"")</f>
        <v/>
      </c>
      <c r="C121" s="128">
        <f>IFERROR(VLOOKUP(A121,Dim_Magaza!$A:$C,3,FALSE()),"")</f>
        <v/>
      </c>
      <c r="D121" s="118" t="inlineStr">
        <is>
          <t>U043</t>
        </is>
      </c>
      <c r="E121" s="128">
        <f>IFERROR(VLOOKUP(D121,Dim_Unvan!$A:$B,2,FALSE()),"")</f>
        <v/>
      </c>
      <c r="F121" s="118" t="inlineStr">
        <is>
          <t>ŞARKÜTERİ YARDIMCISI</t>
        </is>
      </c>
      <c r="G121" s="128">
        <f>IF(OR(A121="",F121="",I121="",K121&lt;&gt;""),"",IF(COUNTIFS($A$2:A121,A121,$F$2:F121,F121,$K$2:K121,"")&lt;=SUMIFS(REFERENTIAL_CONTROL!$K:$K,REFERENTIAL_CONTROL!$H:$H,A121,REFERENTIAL_CONTROL!$I:$I,IFERROR(INDEX(Dim_Unvan!$A:$A,MATCH(F121,Dim_Unvan!$B:$B,0)),"")),"Norm Fazlası","Norma Uygun"))</f>
        <v/>
      </c>
      <c r="H121" s="124" t="n"/>
      <c r="I121" s="118" t="inlineStr">
        <is>
          <t>BEDİA GÜNAYDIN</t>
        </is>
      </c>
      <c r="J121" s="137" t="n"/>
      <c r="K121" s="137" t="n"/>
      <c r="L121" s="118" t="n"/>
      <c r="M121" s="118" t="n"/>
      <c r="N121" s="128">
        <f>IFERROR(VLOOKUP(M121,Dim_CikisNedeni!$A:$B,2,FALSE()),"")</f>
        <v/>
      </c>
      <c r="O121" s="138">
        <f>IF(I121="","",IF(K121&lt;&gt;"","Pasif","Aktif"))</f>
        <v/>
      </c>
      <c r="P121" s="129">
        <f>IF(J121="","",IF(K121&lt;&gt;"",K121-J121,TODAY()-J121))</f>
        <v/>
      </c>
      <c r="Q121" s="139">
        <f>IF(P121="","",ROUND(P121/365,1))</f>
        <v/>
      </c>
      <c r="R121" s="140" t="n"/>
    </row>
    <row r="122" ht="25.5" customFormat="1" customHeight="1" s="111">
      <c r="A122" s="118" t="inlineStr">
        <is>
          <t>M016</t>
        </is>
      </c>
      <c r="B122" s="128">
        <f>IFERROR(VLOOKUP(A122,Dim_Magaza!$A:$C,2,FALSE()),"")</f>
        <v/>
      </c>
      <c r="C122" s="128">
        <f>IFERROR(VLOOKUP(A122,Dim_Magaza!$A:$C,3,FALSE()),"")</f>
        <v/>
      </c>
      <c r="D122" s="118" t="inlineStr">
        <is>
          <t>U013</t>
        </is>
      </c>
      <c r="E122" s="128">
        <f>IFERROR(VLOOKUP(D122,Dim_Unvan!$A:$B,2,FALSE()),"")</f>
        <v/>
      </c>
      <c r="F122" s="118" t="inlineStr">
        <is>
          <t>KASAP</t>
        </is>
      </c>
      <c r="G122" s="128">
        <f>IF(OR(A122="",F122="",I122="",K122&lt;&gt;""),"",IF(COUNTIFS($A$2:A122,A122,$F$2:F122,F122,$K$2:K122,"")&lt;=SUMIFS(REFERENTIAL_CONTROL!$K:$K,REFERENTIAL_CONTROL!$H:$H,A122,REFERENTIAL_CONTROL!$I:$I,IFERROR(INDEX(Dim_Unvan!$A:$A,MATCH(F122,Dim_Unvan!$B:$B,0)),"")),"Norm Fazlası","Norma Uygun"))</f>
        <v/>
      </c>
      <c r="H122" s="124" t="n"/>
      <c r="I122" s="118" t="inlineStr">
        <is>
          <t>NOVRUZBEK YADYGAROV</t>
        </is>
      </c>
      <c r="J122" s="137" t="n"/>
      <c r="K122" s="137" t="n"/>
      <c r="L122" s="118" t="n"/>
      <c r="M122" s="118" t="n"/>
      <c r="N122" s="128">
        <f>IFERROR(VLOOKUP(M122,Dim_CikisNedeni!$A:$B,2,FALSE()),"")</f>
        <v/>
      </c>
      <c r="O122" s="138">
        <f>IF(I122="","",IF(K122&lt;&gt;"","Pasif","Aktif"))</f>
        <v/>
      </c>
      <c r="P122" s="129">
        <f>IF(J122="","",IF(K122&lt;&gt;"",K122-J122,TODAY()-J122))</f>
        <v/>
      </c>
      <c r="Q122" s="139">
        <f>IF(P122="","",ROUND(P122/365,1))</f>
        <v/>
      </c>
      <c r="R122" s="140" t="n"/>
    </row>
    <row r="123" ht="25.5" customFormat="1" customHeight="1" s="111">
      <c r="A123" s="118" t="inlineStr">
        <is>
          <t>M016</t>
        </is>
      </c>
      <c r="B123" s="128">
        <f>IFERROR(VLOOKUP(A123,Dim_Magaza!$A:$C,2,FALSE()),"")</f>
        <v/>
      </c>
      <c r="C123" s="128">
        <f>IFERROR(VLOOKUP(A123,Dim_Magaza!$A:$C,3,FALSE()),"")</f>
        <v/>
      </c>
      <c r="D123" s="118" t="inlineStr">
        <is>
          <t>U017</t>
        </is>
      </c>
      <c r="E123" s="128">
        <f>IFERROR(VLOOKUP(D123,Dim_Unvan!$A:$B,2,FALSE()),"")</f>
        <v/>
      </c>
      <c r="F123" s="118" t="inlineStr">
        <is>
          <t>KASAP</t>
        </is>
      </c>
      <c r="G123" s="128">
        <f>IF(OR(A123="",F123="",I123="",K123&lt;&gt;""),"",IF(COUNTIFS($A$2:A123,A123,$F$2:F123,F123,$K$2:K123,"")&lt;=SUMIFS(REFERENTIAL_CONTROL!$K:$K,REFERENTIAL_CONTROL!$H:$H,A123,REFERENTIAL_CONTROL!$I:$I,IFERROR(INDEX(Dim_Unvan!$A:$A,MATCH(F123,Dim_Unvan!$B:$B,0)),"")),"Norm Fazlası","Norma Uygun"))</f>
        <v/>
      </c>
      <c r="H123" s="124" t="n"/>
      <c r="I123" s="118" t="inlineStr">
        <is>
          <t>ERHAN TONTAŞ</t>
        </is>
      </c>
      <c r="J123" s="137" t="n"/>
      <c r="K123" s="137" t="n"/>
      <c r="L123" s="118" t="n"/>
      <c r="M123" s="118" t="n"/>
      <c r="N123" s="128">
        <f>IFERROR(VLOOKUP(M123,Dim_CikisNedeni!$A:$B,2,FALSE()),"")</f>
        <v/>
      </c>
      <c r="O123" s="138">
        <f>IF(I123="","",IF(K123&lt;&gt;"","Pasif","Aktif"))</f>
        <v/>
      </c>
      <c r="P123" s="129">
        <f>IF(J123="","",IF(K123&lt;&gt;"",K123-J123,TODAY()-J123))</f>
        <v/>
      </c>
      <c r="Q123" s="139">
        <f>IF(P123="","",ROUND(P123/365,1))</f>
        <v/>
      </c>
      <c r="R123" s="140" t="n"/>
    </row>
    <row r="124" ht="25.5" customFormat="1" customHeight="1" s="111">
      <c r="A124" s="118" t="inlineStr">
        <is>
          <t>M016</t>
        </is>
      </c>
      <c r="B124" s="128">
        <f>IFERROR(VLOOKUP(A124,Dim_Magaza!$A:$C,2,FALSE()),"")</f>
        <v/>
      </c>
      <c r="C124" s="128">
        <f>IFERROR(VLOOKUP(A124,Dim_Magaza!$A:$C,3,FALSE()),"")</f>
        <v/>
      </c>
      <c r="D124" s="118" t="inlineStr">
        <is>
          <t>U026</t>
        </is>
      </c>
      <c r="E124" s="128">
        <f>IFERROR(VLOOKUP(D124,Dim_Unvan!$A:$B,2,FALSE()),"")</f>
        <v/>
      </c>
      <c r="F124" s="118" t="inlineStr">
        <is>
          <t>MANAV YARDIMCISI</t>
        </is>
      </c>
      <c r="G124" s="128">
        <f>IF(OR(A124="",F124="",I124="",K124&lt;&gt;""),"",IF(COUNTIFS($A$2:A124,A124,$F$2:F124,F124,$K$2:K124,"")&lt;=SUMIFS(REFERENTIAL_CONTROL!$K:$K,REFERENTIAL_CONTROL!$H:$H,A124,REFERENTIAL_CONTROL!$I:$I,IFERROR(INDEX(Dim_Unvan!$A:$A,MATCH(F124,Dim_Unvan!$B:$B,0)),"")),"Norm Fazlası","Norma Uygun"))</f>
        <v/>
      </c>
      <c r="H124" s="124" t="n"/>
      <c r="I124" s="118" t="inlineStr">
        <is>
          <t>GUVANCH NURMAMEDOV</t>
        </is>
      </c>
      <c r="J124" s="137" t="n"/>
      <c r="K124" s="137" t="n"/>
      <c r="L124" s="118" t="n"/>
      <c r="M124" s="118" t="n"/>
      <c r="N124" s="128">
        <f>IFERROR(VLOOKUP(M124,Dim_CikisNedeni!$A:$B,2,FALSE()),"")</f>
        <v/>
      </c>
      <c r="O124" s="138">
        <f>IF(I124="","",IF(K124&lt;&gt;"","Pasif","Aktif"))</f>
        <v/>
      </c>
      <c r="P124" s="129">
        <f>IF(J124="","",IF(K124&lt;&gt;"",K124-J124,TODAY()-J124))</f>
        <v/>
      </c>
      <c r="Q124" s="139">
        <f>IF(P124="","",ROUND(P124/365,1))</f>
        <v/>
      </c>
      <c r="R124" s="140" t="n"/>
    </row>
    <row r="125" ht="25.5" customFormat="1" customHeight="1" s="111">
      <c r="A125" s="118" t="inlineStr">
        <is>
          <t>M017</t>
        </is>
      </c>
      <c r="B125" s="128">
        <f>IFERROR(VLOOKUP(A125,Dim_Magaza!$A:$C,2,FALSE()),"")</f>
        <v/>
      </c>
      <c r="C125" s="128">
        <f>IFERROR(VLOOKUP(A125,Dim_Magaza!$A:$C,3,FALSE()),"")</f>
        <v/>
      </c>
      <c r="D125" s="118" t="inlineStr">
        <is>
          <t>U036</t>
        </is>
      </c>
      <c r="E125" s="128">
        <f>IFERROR(VLOOKUP(D125,Dim_Unvan!$A:$B,2,FALSE()),"")</f>
        <v/>
      </c>
      <c r="F125" s="118" t="inlineStr">
        <is>
          <t>YÖNETİCİ</t>
        </is>
      </c>
      <c r="G125" s="128">
        <f>IF(OR(A125="",F125="",I125="",K125&lt;&gt;""),"",IF(COUNTIFS($A$2:A125,A125,$F$2:F125,F125,$K$2:K125,"")&lt;=SUMIFS(REFERENTIAL_CONTROL!$K:$K,REFERENTIAL_CONTROL!$H:$H,A125,REFERENTIAL_CONTROL!$I:$I,IFERROR(INDEX(Dim_Unvan!$A:$A,MATCH(F125,Dim_Unvan!$B:$B,0)),"")),"Norm Fazlası","Norma Uygun"))</f>
        <v/>
      </c>
      <c r="H125" s="124" t="n"/>
      <c r="I125" s="118" t="inlineStr">
        <is>
          <t>ORÇUN DOĞANOĞULLARI</t>
        </is>
      </c>
      <c r="J125" s="137" t="n"/>
      <c r="K125" s="137" t="n"/>
      <c r="L125" s="118" t="n"/>
      <c r="M125" s="118" t="n"/>
      <c r="N125" s="128">
        <f>IFERROR(VLOOKUP(M125,Dim_CikisNedeni!$A:$B,2,FALSE()),"")</f>
        <v/>
      </c>
      <c r="O125" s="138">
        <f>IF(I125="","",IF(K125&lt;&gt;"","Pasif","Aktif"))</f>
        <v/>
      </c>
      <c r="P125" s="129">
        <f>IF(J125="","",IF(K125&lt;&gt;"",K125-J125,TODAY()-J125))</f>
        <v/>
      </c>
      <c r="Q125" s="139">
        <f>IF(P125="","",ROUND(P125/365,1))</f>
        <v/>
      </c>
      <c r="R125" s="140" t="n"/>
    </row>
    <row r="126" ht="25.5" customFormat="1" customHeight="1" s="111">
      <c r="A126" s="118" t="inlineStr">
        <is>
          <t>M017</t>
        </is>
      </c>
      <c r="B126" s="128">
        <f>IFERROR(VLOOKUP(A126,Dim_Magaza!$A:$C,2,FALSE()),"")</f>
        <v/>
      </c>
      <c r="C126" s="128">
        <f>IFERROR(VLOOKUP(A126,Dim_Magaza!$A:$C,3,FALSE()),"")</f>
        <v/>
      </c>
      <c r="D126" s="118" t="inlineStr">
        <is>
          <t>U038</t>
        </is>
      </c>
      <c r="E126" s="128">
        <f>IFERROR(VLOOKUP(D126,Dim_Unvan!$A:$B,2,FALSE()),"")</f>
        <v/>
      </c>
      <c r="F126" s="118" t="inlineStr">
        <is>
          <t>YÖNETİCİ YARDIMCISI</t>
        </is>
      </c>
      <c r="G126" s="128">
        <f>IF(OR(A126="",F126="",I126="",K126&lt;&gt;""),"",IF(COUNTIFS($A$2:A126,A126,$F$2:F126,F126,$K$2:K126,"")&lt;=SUMIFS(REFERENTIAL_CONTROL!$K:$K,REFERENTIAL_CONTROL!$H:$H,A126,REFERENTIAL_CONTROL!$I:$I,IFERROR(INDEX(Dim_Unvan!$A:$A,MATCH(F126,Dim_Unvan!$B:$B,0)),"")),"Norm Fazlası","Norma Uygun"))</f>
        <v/>
      </c>
      <c r="H126" s="124" t="n"/>
      <c r="I126" s="118" t="inlineStr">
        <is>
          <t>MEDİNE İRTE</t>
        </is>
      </c>
      <c r="J126" s="137" t="n"/>
      <c r="K126" s="137" t="n"/>
      <c r="L126" s="118" t="n"/>
      <c r="M126" s="118" t="n"/>
      <c r="N126" s="128">
        <f>IFERROR(VLOOKUP(M126,Dim_CikisNedeni!$A:$B,2,FALSE()),"")</f>
        <v/>
      </c>
      <c r="O126" s="138">
        <f>IF(I126="","",IF(K126&lt;&gt;"","Pasif","Aktif"))</f>
        <v/>
      </c>
      <c r="P126" s="129">
        <f>IF(J126="","",IF(K126&lt;&gt;"",K126-J126,TODAY()-J126))</f>
        <v/>
      </c>
      <c r="Q126" s="139">
        <f>IF(P126="","",ROUND(P126/365,1))</f>
        <v/>
      </c>
      <c r="R126" s="140" t="n"/>
    </row>
    <row r="127" ht="25.5" customFormat="1" customHeight="1" s="111">
      <c r="A127" s="118" t="inlineStr">
        <is>
          <t>M017</t>
        </is>
      </c>
      <c r="B127" s="128">
        <f>IFERROR(VLOOKUP(A127,Dim_Magaza!$A:$C,2,FALSE()),"")</f>
        <v/>
      </c>
      <c r="C127" s="128">
        <f>IFERROR(VLOOKUP(A127,Dim_Magaza!$A:$C,3,FALSE()),"")</f>
        <v/>
      </c>
      <c r="D127" s="118" t="inlineStr">
        <is>
          <t>U015</t>
        </is>
      </c>
      <c r="E127" s="128">
        <f>IFERROR(VLOOKUP(D127,Dim_Unvan!$A:$B,2,FALSE()),"")</f>
        <v/>
      </c>
      <c r="F127" s="118" t="inlineStr">
        <is>
          <t>KASİYER</t>
        </is>
      </c>
      <c r="G127" s="128">
        <f>IF(OR(A127="",F127="",I127="",K127&lt;&gt;""),"",IF(COUNTIFS($A$2:A127,A127,$F$2:F127,F127,$K$2:K127,"")&lt;=SUMIFS(REFERENTIAL_CONTROL!$K:$K,REFERENTIAL_CONTROL!$H:$H,A127,REFERENTIAL_CONTROL!$I:$I,IFERROR(INDEX(Dim_Unvan!$A:$A,MATCH(F127,Dim_Unvan!$B:$B,0)),"")),"Norm Fazlası","Norma Uygun"))</f>
        <v/>
      </c>
      <c r="H127" s="124" t="n"/>
      <c r="I127" s="118" t="inlineStr">
        <is>
          <t>MERVE UZUN</t>
        </is>
      </c>
      <c r="J127" s="137" t="n"/>
      <c r="K127" s="137" t="n"/>
      <c r="L127" s="118" t="n"/>
      <c r="M127" s="118" t="n"/>
      <c r="N127" s="128">
        <f>IFERROR(VLOOKUP(M127,Dim_CikisNedeni!$A:$B,2,FALSE()),"")</f>
        <v/>
      </c>
      <c r="O127" s="138">
        <f>IF(I127="","",IF(K127&lt;&gt;"","Pasif","Aktif"))</f>
        <v/>
      </c>
      <c r="P127" s="129">
        <f>IF(J127="","",IF(K127&lt;&gt;"",K127-J127,TODAY()-J127))</f>
        <v/>
      </c>
      <c r="Q127" s="139">
        <f>IF(P127="","",ROUND(P127/365,1))</f>
        <v/>
      </c>
      <c r="R127" s="140" t="n"/>
    </row>
    <row r="128" ht="25.5" customFormat="1" customHeight="1" s="111">
      <c r="A128" s="118" t="inlineStr">
        <is>
          <t>M017</t>
        </is>
      </c>
      <c r="B128" s="128">
        <f>IFERROR(VLOOKUP(A128,Dim_Magaza!$A:$C,2,FALSE()),"")</f>
        <v/>
      </c>
      <c r="C128" s="128">
        <f>IFERROR(VLOOKUP(A128,Dim_Magaza!$A:$C,3,FALSE()),"")</f>
        <v/>
      </c>
      <c r="D128" s="118" t="inlineStr">
        <is>
          <t>U015</t>
        </is>
      </c>
      <c r="E128" s="128">
        <f>IFERROR(VLOOKUP(D128,Dim_Unvan!$A:$B,2,FALSE()),"")</f>
        <v/>
      </c>
      <c r="F128" s="118" t="inlineStr">
        <is>
          <t>KASİYER</t>
        </is>
      </c>
      <c r="G128" s="128">
        <f>IF(OR(A128="",F128="",I128="",K128&lt;&gt;""),"",IF(COUNTIFS($A$2:A128,A128,$F$2:F128,F128,$K$2:K128,"")&lt;=SUMIFS(REFERENTIAL_CONTROL!$K:$K,REFERENTIAL_CONTROL!$H:$H,A128,REFERENTIAL_CONTROL!$I:$I,IFERROR(INDEX(Dim_Unvan!$A:$A,MATCH(F128,Dim_Unvan!$B:$B,0)),"")),"Norm Fazlası","Norma Uygun"))</f>
        <v/>
      </c>
      <c r="H128" s="124" t="n"/>
      <c r="I128" s="118" t="inlineStr">
        <is>
          <t>YAĞMUR YARDIM</t>
        </is>
      </c>
      <c r="J128" s="137" t="n"/>
      <c r="K128" s="137" t="n"/>
      <c r="L128" s="118" t="n"/>
      <c r="M128" s="118" t="n"/>
      <c r="N128" s="128">
        <f>IFERROR(VLOOKUP(M128,Dim_CikisNedeni!$A:$B,2,FALSE()),"")</f>
        <v/>
      </c>
      <c r="O128" s="138">
        <f>IF(I128="","",IF(K128&lt;&gt;"","Pasif","Aktif"))</f>
        <v/>
      </c>
      <c r="P128" s="129">
        <f>IF(J128="","",IF(K128&lt;&gt;"",K128-J128,TODAY()-J128))</f>
        <v/>
      </c>
      <c r="Q128" s="139">
        <f>IF(P128="","",ROUND(P128/365,1))</f>
        <v/>
      </c>
      <c r="R128" s="140" t="n"/>
    </row>
    <row r="129" ht="25.5" customFormat="1" customHeight="1" s="111">
      <c r="A129" s="118" t="inlineStr">
        <is>
          <t>M017</t>
        </is>
      </c>
      <c r="B129" s="128">
        <f>IFERROR(VLOOKUP(A129,Dim_Magaza!$A:$C,2,FALSE()),"")</f>
        <v/>
      </c>
      <c r="C129" s="128">
        <f>IFERROR(VLOOKUP(A129,Dim_Magaza!$A:$C,3,FALSE()),"")</f>
        <v/>
      </c>
      <c r="D129" s="118" t="inlineStr">
        <is>
          <t>U026</t>
        </is>
      </c>
      <c r="E129" s="128">
        <f>IFERROR(VLOOKUP(D129,Dim_Unvan!$A:$B,2,FALSE()),"")</f>
        <v/>
      </c>
      <c r="F129" s="118" t="inlineStr">
        <is>
          <t>REYON GÖREVLİSİ</t>
        </is>
      </c>
      <c r="G129" s="128">
        <f>IF(OR(A129="",F129="",I129="",K129&lt;&gt;""),"",IF(COUNTIFS($A$2:A129,A129,$F$2:F129,F129,$K$2:K129,"")&lt;=SUMIFS(REFERENTIAL_CONTROL!$K:$K,REFERENTIAL_CONTROL!$H:$H,A129,REFERENTIAL_CONTROL!$I:$I,IFERROR(INDEX(Dim_Unvan!$A:$A,MATCH(F129,Dim_Unvan!$B:$B,0)),"")),"Norm Fazlası","Norma Uygun"))</f>
        <v/>
      </c>
      <c r="H129" s="124" t="n"/>
      <c r="I129" s="118" t="inlineStr">
        <is>
          <t>MERT ALİ GÜNGÖR</t>
        </is>
      </c>
      <c r="J129" s="137" t="n"/>
      <c r="K129" s="137" t="n"/>
      <c r="L129" s="118" t="n"/>
      <c r="M129" s="118" t="n"/>
      <c r="N129" s="128">
        <f>IFERROR(VLOOKUP(M129,Dim_CikisNedeni!$A:$B,2,FALSE()),"")</f>
        <v/>
      </c>
      <c r="O129" s="138">
        <f>IF(I129="","",IF(K129&lt;&gt;"","Pasif","Aktif"))</f>
        <v/>
      </c>
      <c r="P129" s="129">
        <f>IF(J129="","",IF(K129&lt;&gt;"",K129-J129,TODAY()-J129))</f>
        <v/>
      </c>
      <c r="Q129" s="139">
        <f>IF(P129="","",ROUND(P129/365,1))</f>
        <v/>
      </c>
      <c r="R129" s="140" t="n"/>
    </row>
    <row r="130" ht="25.5" customFormat="1" customHeight="1" s="111">
      <c r="A130" s="118" t="inlineStr">
        <is>
          <t>M017</t>
        </is>
      </c>
      <c r="B130" s="128">
        <f>IFERROR(VLOOKUP(A130,Dim_Magaza!$A:$C,2,FALSE()),"")</f>
        <v/>
      </c>
      <c r="C130" s="128">
        <f>IFERROR(VLOOKUP(A130,Dim_Magaza!$A:$C,3,FALSE()),"")</f>
        <v/>
      </c>
      <c r="D130" s="118" t="inlineStr">
        <is>
          <t>U026</t>
        </is>
      </c>
      <c r="E130" s="128">
        <f>IFERROR(VLOOKUP(D130,Dim_Unvan!$A:$B,2,FALSE()),"")</f>
        <v/>
      </c>
      <c r="F130" s="118" t="inlineStr">
        <is>
          <t>REYON GÖREVLİSİ</t>
        </is>
      </c>
      <c r="G130" s="128">
        <f>IF(OR(A130="",F130="",I130="",K130&lt;&gt;""),"",IF(COUNTIFS($A$2:A130,A130,$F$2:F130,F130,$K$2:K130,"")&lt;=SUMIFS(REFERENTIAL_CONTROL!$K:$K,REFERENTIAL_CONTROL!$H:$H,A130,REFERENTIAL_CONTROL!$I:$I,IFERROR(INDEX(Dim_Unvan!$A:$A,MATCH(F130,Dim_Unvan!$B:$B,0)),"")),"Norm Fazlası","Norma Uygun"))</f>
        <v/>
      </c>
      <c r="H130" s="124" t="n"/>
      <c r="I130" s="118" t="inlineStr">
        <is>
          <t>TUNÇ İMAMOĞLU</t>
        </is>
      </c>
      <c r="J130" s="137" t="n"/>
      <c r="K130" s="137" t="n"/>
      <c r="L130" s="118" t="n"/>
      <c r="M130" s="118" t="n"/>
      <c r="N130" s="128">
        <f>IFERROR(VLOOKUP(M130,Dim_CikisNedeni!$A:$B,2,FALSE()),"")</f>
        <v/>
      </c>
      <c r="O130" s="138">
        <f>IF(I130="","",IF(K130&lt;&gt;"","Pasif","Aktif"))</f>
        <v/>
      </c>
      <c r="P130" s="129">
        <f>IF(J130="","",IF(K130&lt;&gt;"",K130-J130,TODAY()-J130))</f>
        <v/>
      </c>
      <c r="Q130" s="139">
        <f>IF(P130="","",ROUND(P130/365,1))</f>
        <v/>
      </c>
      <c r="R130" s="140" t="n"/>
    </row>
    <row r="131" ht="25.5" customFormat="1" customHeight="1" s="111">
      <c r="A131" s="118" t="inlineStr">
        <is>
          <t>M017</t>
        </is>
      </c>
      <c r="B131" s="128">
        <f>IFERROR(VLOOKUP(A131,Dim_Magaza!$A:$C,2,FALSE()),"")</f>
        <v/>
      </c>
      <c r="C131" s="128">
        <f>IFERROR(VLOOKUP(A131,Dim_Magaza!$A:$C,3,FALSE()),"")</f>
        <v/>
      </c>
      <c r="D131" s="118" t="inlineStr">
        <is>
          <t>U002</t>
        </is>
      </c>
      <c r="E131" s="128">
        <f>IFERROR(VLOOKUP(D131,Dim_Unvan!$A:$B,2,FALSE()),"")</f>
        <v/>
      </c>
      <c r="F131" s="118" t="inlineStr">
        <is>
          <t>BAKLİYAT</t>
        </is>
      </c>
      <c r="G131" s="128">
        <f>IF(OR(A131="",F131="",I131="",K131&lt;&gt;""),"",IF(COUNTIFS($A$2:A131,A131,$F$2:F131,F131,$K$2:K131,"")&lt;=SUMIFS(REFERENTIAL_CONTROL!$K:$K,REFERENTIAL_CONTROL!$H:$H,A131,REFERENTIAL_CONTROL!$I:$I,IFERROR(INDEX(Dim_Unvan!$A:$A,MATCH(F131,Dim_Unvan!$B:$B,0)),"")),"Norm Fazlası","Norma Uygun"))</f>
        <v/>
      </c>
      <c r="H131" s="124" t="n"/>
      <c r="I131" s="118" t="inlineStr">
        <is>
          <t>SÜMEYRA ÖĞ</t>
        </is>
      </c>
      <c r="J131" s="137" t="n"/>
      <c r="K131" s="137" t="n"/>
      <c r="L131" s="118" t="n"/>
      <c r="M131" s="118" t="n"/>
      <c r="N131" s="128">
        <f>IFERROR(VLOOKUP(M131,Dim_CikisNedeni!$A:$B,2,FALSE()),"")</f>
        <v/>
      </c>
      <c r="O131" s="138">
        <f>IF(I131="","",IF(K131&lt;&gt;"","Pasif","Aktif"))</f>
        <v/>
      </c>
      <c r="P131" s="129">
        <f>IF(J131="","",IF(K131&lt;&gt;"",K131-J131,TODAY()-J131))</f>
        <v/>
      </c>
      <c r="Q131" s="139">
        <f>IF(P131="","",ROUND(P131/365,1))</f>
        <v/>
      </c>
      <c r="R131" s="140" t="n"/>
    </row>
    <row r="132" ht="25.5" customFormat="1" customHeight="1" s="111">
      <c r="A132" s="118" t="inlineStr">
        <is>
          <t>M017</t>
        </is>
      </c>
      <c r="B132" s="128">
        <f>IFERROR(VLOOKUP(A132,Dim_Magaza!$A:$C,2,FALSE()),"")</f>
        <v/>
      </c>
      <c r="C132" s="128">
        <f>IFERROR(VLOOKUP(A132,Dim_Magaza!$A:$C,3,FALSE()),"")</f>
        <v/>
      </c>
      <c r="D132" s="118" t="inlineStr">
        <is>
          <t>U042</t>
        </is>
      </c>
      <c r="E132" s="128">
        <f>IFERROR(VLOOKUP(D132,Dim_Unvan!$A:$B,2,FALSE()),"")</f>
        <v/>
      </c>
      <c r="F132" s="118" t="inlineStr">
        <is>
          <t>ŞARKÜTERİ</t>
        </is>
      </c>
      <c r="G132" s="128">
        <f>IF(OR(A132="",F132="",I132="",K132&lt;&gt;""),"",IF(COUNTIFS($A$2:A132,A132,$F$2:F132,F132,$K$2:K132,"")&lt;=SUMIFS(REFERENTIAL_CONTROL!$K:$K,REFERENTIAL_CONTROL!$H:$H,A132,REFERENTIAL_CONTROL!$I:$I,IFERROR(INDEX(Dim_Unvan!$A:$A,MATCH(F132,Dim_Unvan!$B:$B,0)),"")),"Norm Fazlası","Norma Uygun"))</f>
        <v/>
      </c>
      <c r="H132" s="124" t="n"/>
      <c r="I132" s="118" t="inlineStr">
        <is>
          <t>TUĞBA AKYURT</t>
        </is>
      </c>
      <c r="J132" s="137" t="n"/>
      <c r="K132" s="137" t="n"/>
      <c r="L132" s="118" t="n"/>
      <c r="M132" s="118" t="n"/>
      <c r="N132" s="128">
        <f>IFERROR(VLOOKUP(M132,Dim_CikisNedeni!$A:$B,2,FALSE()),"")</f>
        <v/>
      </c>
      <c r="O132" s="138">
        <f>IF(I132="","",IF(K132&lt;&gt;"","Pasif","Aktif"))</f>
        <v/>
      </c>
      <c r="P132" s="129">
        <f>IF(J132="","",IF(K132&lt;&gt;"",K132-J132,TODAY()-J132))</f>
        <v/>
      </c>
      <c r="Q132" s="139">
        <f>IF(P132="","",ROUND(P132/365,1))</f>
        <v/>
      </c>
      <c r="R132" s="140" t="n"/>
    </row>
    <row r="133" ht="25.5" customFormat="1" customHeight="1" s="111">
      <c r="A133" s="118" t="inlineStr">
        <is>
          <t>M017</t>
        </is>
      </c>
      <c r="B133" s="128">
        <f>IFERROR(VLOOKUP(A133,Dim_Magaza!$A:$C,2,FALSE()),"")</f>
        <v/>
      </c>
      <c r="C133" s="128">
        <f>IFERROR(VLOOKUP(A133,Dim_Magaza!$A:$C,3,FALSE()),"")</f>
        <v/>
      </c>
      <c r="D133" s="118" t="inlineStr">
        <is>
          <t>U013</t>
        </is>
      </c>
      <c r="E133" s="128">
        <f>IFERROR(VLOOKUP(D133,Dim_Unvan!$A:$B,2,FALSE()),"")</f>
        <v/>
      </c>
      <c r="F133" s="118" t="inlineStr">
        <is>
          <t>KASAP</t>
        </is>
      </c>
      <c r="G133" s="128">
        <f>IF(OR(A133="",F133="",I133="",K133&lt;&gt;""),"",IF(COUNTIFS($A$2:A133,A133,$F$2:F133,F133,$K$2:K133,"")&lt;=SUMIFS(REFERENTIAL_CONTROL!$K:$K,REFERENTIAL_CONTROL!$H:$H,A133,REFERENTIAL_CONTROL!$I:$I,IFERROR(INDEX(Dim_Unvan!$A:$A,MATCH(F133,Dim_Unvan!$B:$B,0)),"")),"Norm Fazlası","Norma Uygun"))</f>
        <v/>
      </c>
      <c r="H133" s="124" t="n"/>
      <c r="I133" s="118" t="inlineStr">
        <is>
          <t>TAYYAR ÇANKAYA</t>
        </is>
      </c>
      <c r="J133" s="137" t="n"/>
      <c r="K133" s="137" t="n"/>
      <c r="L133" s="118" t="n"/>
      <c r="M133" s="118" t="n"/>
      <c r="N133" s="128">
        <f>IFERROR(VLOOKUP(M133,Dim_CikisNedeni!$A:$B,2,FALSE()),"")</f>
        <v/>
      </c>
      <c r="O133" s="138">
        <f>IF(I133="","",IF(K133&lt;&gt;"","Pasif","Aktif"))</f>
        <v/>
      </c>
      <c r="P133" s="129">
        <f>IF(J133="","",IF(K133&lt;&gt;"",K133-J133,TODAY()-J133))</f>
        <v/>
      </c>
      <c r="Q133" s="139">
        <f>IF(P133="","",ROUND(P133/365,1))</f>
        <v/>
      </c>
      <c r="R133" s="140" t="n"/>
    </row>
    <row r="134" ht="25.5" customFormat="1" customHeight="1" s="111">
      <c r="A134" s="118" t="inlineStr">
        <is>
          <t>M017</t>
        </is>
      </c>
      <c r="B134" s="128">
        <f>IFERROR(VLOOKUP(A134,Dim_Magaza!$A:$C,2,FALSE()),"")</f>
        <v/>
      </c>
      <c r="C134" s="128">
        <f>IFERROR(VLOOKUP(A134,Dim_Magaza!$A:$C,3,FALSE()),"")</f>
        <v/>
      </c>
      <c r="D134" s="118" t="inlineStr">
        <is>
          <t>U017</t>
        </is>
      </c>
      <c r="E134" s="128">
        <f>IFERROR(VLOOKUP(D134,Dim_Unvan!$A:$B,2,FALSE()),"")</f>
        <v/>
      </c>
      <c r="F134" s="118" t="inlineStr">
        <is>
          <t>MANAV</t>
        </is>
      </c>
      <c r="G134" s="128">
        <f>IF(OR(A134="",F134="",I134="",K134&lt;&gt;""),"",IF(COUNTIFS($A$2:A134,A134,$F$2:F134,F134,$K$2:K134,"")&lt;=SUMIFS(REFERENTIAL_CONTROL!$K:$K,REFERENTIAL_CONTROL!$H:$H,A134,REFERENTIAL_CONTROL!$I:$I,IFERROR(INDEX(Dim_Unvan!$A:$A,MATCH(F134,Dim_Unvan!$B:$B,0)),"")),"Norm Fazlası","Norma Uygun"))</f>
        <v/>
      </c>
      <c r="H134" s="124" t="n"/>
      <c r="I134" s="118" t="inlineStr">
        <is>
          <t>HASAN YILDIRIM</t>
        </is>
      </c>
      <c r="J134" s="137" t="n"/>
      <c r="K134" s="137" t="n"/>
      <c r="L134" s="118" t="n"/>
      <c r="M134" s="118" t="n"/>
      <c r="N134" s="128">
        <f>IFERROR(VLOOKUP(M134,Dim_CikisNedeni!$A:$B,2,FALSE()),"")</f>
        <v/>
      </c>
      <c r="O134" s="138">
        <f>IF(I134="","",IF(K134&lt;&gt;"","Pasif","Aktif"))</f>
        <v/>
      </c>
      <c r="P134" s="129">
        <f>IF(J134="","",IF(K134&lt;&gt;"",K134-J134,TODAY()-J134))</f>
        <v/>
      </c>
      <c r="Q134" s="139">
        <f>IF(P134="","",ROUND(P134/365,1))</f>
        <v/>
      </c>
      <c r="R134" s="140" t="n"/>
    </row>
    <row r="135" ht="25.5" customFormat="1" customHeight="1" s="111">
      <c r="A135" s="118" t="inlineStr">
        <is>
          <t>M017</t>
        </is>
      </c>
      <c r="B135" s="128">
        <f>IFERROR(VLOOKUP(A135,Dim_Magaza!$A:$C,2,FALSE()),"")</f>
        <v/>
      </c>
      <c r="C135" s="128">
        <f>IFERROR(VLOOKUP(A135,Dim_Magaza!$A:$C,3,FALSE()),"")</f>
        <v/>
      </c>
      <c r="D135" s="118" t="inlineStr">
        <is>
          <t>U019</t>
        </is>
      </c>
      <c r="E135" s="128">
        <f>IFERROR(VLOOKUP(D135,Dim_Unvan!$A:$B,2,FALSE()),"")</f>
        <v/>
      </c>
      <c r="F135" s="118" t="inlineStr">
        <is>
          <t>MANAV YARDIMCISI</t>
        </is>
      </c>
      <c r="G135" s="128">
        <f>IF(OR(A135="",F135="",I135="",K135&lt;&gt;""),"",IF(COUNTIFS($A$2:A135,A135,$F$2:F135,F135,$K$2:K135,"")&lt;=SUMIFS(REFERENTIAL_CONTROL!$K:$K,REFERENTIAL_CONTROL!$H:$H,A135,REFERENTIAL_CONTROL!$I:$I,IFERROR(INDEX(Dim_Unvan!$A:$A,MATCH(F135,Dim_Unvan!$B:$B,0)),"")),"Norm Fazlası","Norma Uygun"))</f>
        <v/>
      </c>
      <c r="H135" s="124" t="n"/>
      <c r="I135" s="118" t="inlineStr">
        <is>
          <t>YUSUF ZENGİN</t>
        </is>
      </c>
      <c r="J135" s="137" t="n"/>
      <c r="K135" s="137" t="n"/>
      <c r="L135" s="118" t="n"/>
      <c r="M135" s="118" t="n"/>
      <c r="N135" s="128">
        <f>IFERROR(VLOOKUP(M135,Dim_CikisNedeni!$A:$B,2,FALSE()),"")</f>
        <v/>
      </c>
      <c r="O135" s="138">
        <f>IF(I135="","",IF(K135&lt;&gt;"","Pasif","Aktif"))</f>
        <v/>
      </c>
      <c r="P135" s="129">
        <f>IF(J135="","",IF(K135&lt;&gt;"",K135-J135,TODAY()-J135))</f>
        <v/>
      </c>
      <c r="Q135" s="139">
        <f>IF(P135="","",ROUND(P135/365,1))</f>
        <v/>
      </c>
      <c r="R135" s="140" t="n"/>
    </row>
    <row r="136" ht="25.5" customFormat="1" customHeight="1" s="111">
      <c r="A136" s="118" t="inlineStr">
        <is>
          <t>M018</t>
        </is>
      </c>
      <c r="B136" s="128">
        <f>IFERROR(VLOOKUP(A136,Dim_Magaza!$A:$C,2,FALSE()),"")</f>
        <v/>
      </c>
      <c r="C136" s="128">
        <f>IFERROR(VLOOKUP(A136,Dim_Magaza!$A:$C,3,FALSE()),"")</f>
        <v/>
      </c>
      <c r="D136" s="118" t="inlineStr">
        <is>
          <t>U038</t>
        </is>
      </c>
      <c r="E136" s="128">
        <f>IFERROR(VLOOKUP(D136,Dim_Unvan!$A:$B,2,FALSE()),"")</f>
        <v/>
      </c>
      <c r="F136" s="118" t="inlineStr">
        <is>
          <t>YÖNETİCİ YARDIMCISI</t>
        </is>
      </c>
      <c r="G136" s="128">
        <f>IF(OR(A136="",F136="",I136="",K136&lt;&gt;""),"",IF(COUNTIFS($A$2:A136,A136,$F$2:F136,F136,$K$2:K136,"")&lt;=SUMIFS(REFERENTIAL_CONTROL!$K:$K,REFERENTIAL_CONTROL!$H:$H,A136,REFERENTIAL_CONTROL!$I:$I,IFERROR(INDEX(Dim_Unvan!$A:$A,MATCH(F136,Dim_Unvan!$B:$B,0)),"")),"Norm Fazlası","Norma Uygun"))</f>
        <v/>
      </c>
      <c r="H136" s="124" t="n"/>
      <c r="I136" s="118" t="inlineStr">
        <is>
          <t>PINAR KESKİN</t>
        </is>
      </c>
      <c r="J136" s="137" t="n"/>
      <c r="K136" s="137" t="n"/>
      <c r="L136" s="118" t="n"/>
      <c r="M136" s="118" t="n"/>
      <c r="N136" s="128">
        <f>IFERROR(VLOOKUP(M136,Dim_CikisNedeni!$A:$B,2,FALSE()),"")</f>
        <v/>
      </c>
      <c r="O136" s="138">
        <f>IF(I136="","",IF(K136&lt;&gt;"","Pasif","Aktif"))</f>
        <v/>
      </c>
      <c r="P136" s="129">
        <f>IF(J136="","",IF(K136&lt;&gt;"",K136-J136,TODAY()-J136))</f>
        <v/>
      </c>
      <c r="Q136" s="139">
        <f>IF(P136="","",ROUND(P136/365,1))</f>
        <v/>
      </c>
      <c r="R136" s="140" t="n"/>
    </row>
    <row r="137" ht="25.5" customFormat="1" customHeight="1" s="111">
      <c r="A137" s="118" t="inlineStr">
        <is>
          <t>M018</t>
        </is>
      </c>
      <c r="B137" s="128">
        <f>IFERROR(VLOOKUP(A137,Dim_Magaza!$A:$C,2,FALSE()),"")</f>
        <v/>
      </c>
      <c r="C137" s="128">
        <f>IFERROR(VLOOKUP(A137,Dim_Magaza!$A:$C,3,FALSE()),"")</f>
        <v/>
      </c>
      <c r="D137" s="118" t="inlineStr">
        <is>
          <t>U036</t>
        </is>
      </c>
      <c r="E137" s="128">
        <f>IFERROR(VLOOKUP(D137,Dim_Unvan!$A:$B,2,FALSE()),"")</f>
        <v/>
      </c>
      <c r="F137" s="118" t="inlineStr">
        <is>
          <t>YÖNETİCİ</t>
        </is>
      </c>
      <c r="G137" s="128">
        <f>IF(OR(A137="",F137="",I137="",K137&lt;&gt;""),"",IF(COUNTIFS($A$2:A137,A137,$F$2:F137,F137,$K$2:K137,"")&lt;=SUMIFS(REFERENTIAL_CONTROL!$K:$K,REFERENTIAL_CONTROL!$H:$H,A137,REFERENTIAL_CONTROL!$I:$I,IFERROR(INDEX(Dim_Unvan!$A:$A,MATCH(F137,Dim_Unvan!$B:$B,0)),"")),"Norm Fazlası","Norma Uygun"))</f>
        <v/>
      </c>
      <c r="H137" s="124" t="n"/>
      <c r="I137" s="118" t="inlineStr">
        <is>
          <t>BURAK PERPELEK</t>
        </is>
      </c>
      <c r="J137" s="137" t="n"/>
      <c r="K137" s="137" t="n"/>
      <c r="L137" s="118" t="n"/>
      <c r="M137" s="118" t="n"/>
      <c r="N137" s="128">
        <f>IFERROR(VLOOKUP(M137,Dim_CikisNedeni!$A:$B,2,FALSE()),"")</f>
        <v/>
      </c>
      <c r="O137" s="138">
        <f>IF(I137="","",IF(K137&lt;&gt;"","Pasif","Aktif"))</f>
        <v/>
      </c>
      <c r="P137" s="129">
        <f>IF(J137="","",IF(K137&lt;&gt;"",K137-J137,TODAY()-J137))</f>
        <v/>
      </c>
      <c r="Q137" s="139">
        <f>IF(P137="","",ROUND(P137/365,1))</f>
        <v/>
      </c>
      <c r="R137" s="140" t="n"/>
    </row>
    <row r="138" ht="25.5" customFormat="1" customHeight="1" s="111">
      <c r="A138" s="118" t="inlineStr">
        <is>
          <t>M018</t>
        </is>
      </c>
      <c r="B138" s="128">
        <f>IFERROR(VLOOKUP(A138,Dim_Magaza!$A:$C,2,FALSE()),"")</f>
        <v/>
      </c>
      <c r="C138" s="128">
        <f>IFERROR(VLOOKUP(A138,Dim_Magaza!$A:$C,3,FALSE()),"")</f>
        <v/>
      </c>
      <c r="D138" s="118" t="inlineStr">
        <is>
          <t>U015</t>
        </is>
      </c>
      <c r="E138" s="128">
        <f>IFERROR(VLOOKUP(D138,Dim_Unvan!$A:$B,2,FALSE()),"")</f>
        <v/>
      </c>
      <c r="F138" s="118" t="inlineStr">
        <is>
          <t>KASİYER</t>
        </is>
      </c>
      <c r="G138" s="128">
        <f>IF(OR(A138="",F138="",I138="",K138&lt;&gt;""),"",IF(COUNTIFS($A$2:A138,A138,$F$2:F138,F138,$K$2:K138,"")&lt;=SUMIFS(REFERENTIAL_CONTROL!$K:$K,REFERENTIAL_CONTROL!$H:$H,A138,REFERENTIAL_CONTROL!$I:$I,IFERROR(INDEX(Dim_Unvan!$A:$A,MATCH(F138,Dim_Unvan!$B:$B,0)),"")),"Norm Fazlası","Norma Uygun"))</f>
        <v/>
      </c>
      <c r="H138" s="124" t="n"/>
      <c r="I138" s="118" t="inlineStr">
        <is>
          <t>ZEYNEP DÖNMEZ</t>
        </is>
      </c>
      <c r="J138" s="137" t="n"/>
      <c r="K138" s="137" t="n"/>
      <c r="L138" s="118" t="n"/>
      <c r="M138" s="118" t="n"/>
      <c r="N138" s="128">
        <f>IFERROR(VLOOKUP(M138,Dim_CikisNedeni!$A:$B,2,FALSE()),"")</f>
        <v/>
      </c>
      <c r="O138" s="138">
        <f>IF(I138="","",IF(K138&lt;&gt;"","Pasif","Aktif"))</f>
        <v/>
      </c>
      <c r="P138" s="129">
        <f>IF(J138="","",IF(K138&lt;&gt;"",K138-J138,TODAY()-J138))</f>
        <v/>
      </c>
      <c r="Q138" s="139">
        <f>IF(P138="","",ROUND(P138/365,1))</f>
        <v/>
      </c>
      <c r="R138" s="140" t="n"/>
    </row>
    <row r="139" ht="25.5" customFormat="1" customHeight="1" s="111">
      <c r="A139" s="118" t="inlineStr">
        <is>
          <t>M018</t>
        </is>
      </c>
      <c r="B139" s="128">
        <f>IFERROR(VLOOKUP(A139,Dim_Magaza!$A:$C,2,FALSE()),"")</f>
        <v/>
      </c>
      <c r="C139" s="128">
        <f>IFERROR(VLOOKUP(A139,Dim_Magaza!$A:$C,3,FALSE()),"")</f>
        <v/>
      </c>
      <c r="D139" s="118" t="inlineStr">
        <is>
          <t>U015</t>
        </is>
      </c>
      <c r="E139" s="128">
        <f>IFERROR(VLOOKUP(D139,Dim_Unvan!$A:$B,2,FALSE()),"")</f>
        <v/>
      </c>
      <c r="F139" s="118" t="inlineStr">
        <is>
          <t>KASİYER</t>
        </is>
      </c>
      <c r="G139" s="128">
        <f>IF(OR(A139="",F139="",I139="",K139&lt;&gt;""),"",IF(COUNTIFS($A$2:A139,A139,$F$2:F139,F139,$K$2:K139,"")&lt;=SUMIFS(REFERENTIAL_CONTROL!$K:$K,REFERENTIAL_CONTROL!$H:$H,A139,REFERENTIAL_CONTROL!$I:$I,IFERROR(INDEX(Dim_Unvan!$A:$A,MATCH(F139,Dim_Unvan!$B:$B,0)),"")),"Norm Fazlası","Norma Uygun"))</f>
        <v/>
      </c>
      <c r="H139" s="124" t="n"/>
      <c r="I139" s="118" t="inlineStr">
        <is>
          <t>ŞAHİZER GÜLBEN DAĞDELEN</t>
        </is>
      </c>
      <c r="J139" s="137" t="n"/>
      <c r="K139" s="137" t="n"/>
      <c r="L139" s="118" t="n"/>
      <c r="M139" s="118" t="n"/>
      <c r="N139" s="128">
        <f>IFERROR(VLOOKUP(M139,Dim_CikisNedeni!$A:$B,2,FALSE()),"")</f>
        <v/>
      </c>
      <c r="O139" s="138">
        <f>IF(I139="","",IF(K139&lt;&gt;"","Pasif","Aktif"))</f>
        <v/>
      </c>
      <c r="P139" s="129">
        <f>IF(J139="","",IF(K139&lt;&gt;"",K139-J139,TODAY()-J139))</f>
        <v/>
      </c>
      <c r="Q139" s="139">
        <f>IF(P139="","",ROUND(P139/365,1))</f>
        <v/>
      </c>
      <c r="R139" s="140" t="n"/>
    </row>
    <row r="140" ht="25.5" customFormat="1" customHeight="1" s="111">
      <c r="A140" s="118" t="inlineStr">
        <is>
          <t>M018</t>
        </is>
      </c>
      <c r="B140" s="128">
        <f>IFERROR(VLOOKUP(A140,Dim_Magaza!$A:$C,2,FALSE()),"")</f>
        <v/>
      </c>
      <c r="C140" s="128">
        <f>IFERROR(VLOOKUP(A140,Dim_Magaza!$A:$C,3,FALSE()),"")</f>
        <v/>
      </c>
      <c r="D140" s="118" t="inlineStr">
        <is>
          <t>U026</t>
        </is>
      </c>
      <c r="E140" s="128">
        <f>IFERROR(VLOOKUP(D140,Dim_Unvan!$A:$B,2,FALSE()),"")</f>
        <v/>
      </c>
      <c r="F140" s="118" t="inlineStr">
        <is>
          <t>REYON GÖREVLİSİ</t>
        </is>
      </c>
      <c r="G140" s="128">
        <f>IF(OR(A140="",F140="",I140="",K140&lt;&gt;""),"",IF(COUNTIFS($A$2:A140,A140,$F$2:F140,F140,$K$2:K140,"")&lt;=SUMIFS(REFERENTIAL_CONTROL!$K:$K,REFERENTIAL_CONTROL!$H:$H,A140,REFERENTIAL_CONTROL!$I:$I,IFERROR(INDEX(Dim_Unvan!$A:$A,MATCH(F140,Dim_Unvan!$B:$B,0)),"")),"Norm Fazlası","Norma Uygun"))</f>
        <v/>
      </c>
      <c r="H140" s="124" t="n"/>
      <c r="I140" s="118" t="inlineStr">
        <is>
          <t>ÖMER KANDEMİR</t>
        </is>
      </c>
      <c r="J140" s="137" t="n"/>
      <c r="K140" s="137" t="n"/>
      <c r="L140" s="118" t="n"/>
      <c r="M140" s="118" t="n"/>
      <c r="N140" s="128">
        <f>IFERROR(VLOOKUP(M140,Dim_CikisNedeni!$A:$B,2,FALSE()),"")</f>
        <v/>
      </c>
      <c r="O140" s="138">
        <f>IF(I140="","",IF(K140&lt;&gt;"","Pasif","Aktif"))</f>
        <v/>
      </c>
      <c r="P140" s="129">
        <f>IF(J140="","",IF(K140&lt;&gt;"",K140-J140,TODAY()-J140))</f>
        <v/>
      </c>
      <c r="Q140" s="139">
        <f>IF(P140="","",ROUND(P140/365,1))</f>
        <v/>
      </c>
      <c r="R140" s="140" t="n"/>
    </row>
    <row r="141" ht="25.5" customFormat="1" customHeight="1" s="111">
      <c r="A141" s="118" t="inlineStr">
        <is>
          <t>M018</t>
        </is>
      </c>
      <c r="B141" s="128">
        <f>IFERROR(VLOOKUP(A141,Dim_Magaza!$A:$C,2,FALSE()),"")</f>
        <v/>
      </c>
      <c r="C141" s="128">
        <f>IFERROR(VLOOKUP(A141,Dim_Magaza!$A:$C,3,FALSE()),"")</f>
        <v/>
      </c>
      <c r="D141" s="118" t="inlineStr">
        <is>
          <t>U026</t>
        </is>
      </c>
      <c r="E141" s="128">
        <f>IFERROR(VLOOKUP(D141,Dim_Unvan!$A:$B,2,FALSE()),"")</f>
        <v/>
      </c>
      <c r="F141" s="118" t="inlineStr">
        <is>
          <t>REYON GÖREVLİSİ</t>
        </is>
      </c>
      <c r="G141" s="128">
        <f>IF(OR(A141="",F141="",I141="",K141&lt;&gt;""),"",IF(COUNTIFS($A$2:A141,A141,$F$2:F141,F141,$K$2:K141,"")&lt;=SUMIFS(REFERENTIAL_CONTROL!$K:$K,REFERENTIAL_CONTROL!$H:$H,A141,REFERENTIAL_CONTROL!$I:$I,IFERROR(INDEX(Dim_Unvan!$A:$A,MATCH(F141,Dim_Unvan!$B:$B,0)),"")),"Norm Fazlası","Norma Uygun"))</f>
        <v/>
      </c>
      <c r="H141" s="124" t="n"/>
      <c r="I141" s="118" t="inlineStr">
        <is>
          <t>HURSHIDA OVEZOVA</t>
        </is>
      </c>
      <c r="J141" s="137" t="n"/>
      <c r="K141" s="137" t="n"/>
      <c r="L141" s="118" t="n"/>
      <c r="M141" s="118" t="n"/>
      <c r="N141" s="128">
        <f>IFERROR(VLOOKUP(M141,Dim_CikisNedeni!$A:$B,2,FALSE()),"")</f>
        <v/>
      </c>
      <c r="O141" s="138">
        <f>IF(I141="","",IF(K141&lt;&gt;"","Pasif","Aktif"))</f>
        <v/>
      </c>
      <c r="P141" s="129">
        <f>IF(J141="","",IF(K141&lt;&gt;"",K141-J141,TODAY()-J141))</f>
        <v/>
      </c>
      <c r="Q141" s="139">
        <f>IF(P141="","",ROUND(P141/365,1))</f>
        <v/>
      </c>
      <c r="R141" s="140" t="n"/>
    </row>
    <row r="142" ht="25.5" customFormat="1" customHeight="1" s="111">
      <c r="A142" s="118" t="inlineStr">
        <is>
          <t>M018</t>
        </is>
      </c>
      <c r="B142" s="128">
        <f>IFERROR(VLOOKUP(A142,Dim_Magaza!$A:$C,2,FALSE()),"")</f>
        <v/>
      </c>
      <c r="C142" s="128">
        <f>IFERROR(VLOOKUP(A142,Dim_Magaza!$A:$C,3,FALSE()),"")</f>
        <v/>
      </c>
      <c r="D142" s="118" t="inlineStr">
        <is>
          <t>U002</t>
        </is>
      </c>
      <c r="E142" s="128">
        <f>IFERROR(VLOOKUP(D142,Dim_Unvan!$A:$B,2,FALSE()),"")</f>
        <v/>
      </c>
      <c r="F142" s="118" t="inlineStr">
        <is>
          <t>BAKLİYAT</t>
        </is>
      </c>
      <c r="G142" s="128">
        <f>IF(OR(A142="",F142="",I142="",K142&lt;&gt;""),"",IF(COUNTIFS($A$2:A142,A142,$F$2:F142,F142,$K$2:K142,"")&lt;=SUMIFS(REFERENTIAL_CONTROL!$K:$K,REFERENTIAL_CONTROL!$H:$H,A142,REFERENTIAL_CONTROL!$I:$I,IFERROR(INDEX(Dim_Unvan!$A:$A,MATCH(F142,Dim_Unvan!$B:$B,0)),"")),"Norm Fazlası","Norma Uygun"))</f>
        <v/>
      </c>
      <c r="H142" s="124" t="n"/>
      <c r="I142" s="118" t="inlineStr">
        <is>
          <t>SERAP ÖZMEN</t>
        </is>
      </c>
      <c r="J142" s="137" t="n"/>
      <c r="K142" s="137" t="n"/>
      <c r="L142" s="118" t="n"/>
      <c r="M142" s="118" t="n"/>
      <c r="N142" s="128">
        <f>IFERROR(VLOOKUP(M142,Dim_CikisNedeni!$A:$B,2,FALSE()),"")</f>
        <v/>
      </c>
      <c r="O142" s="138">
        <f>IF(I142="","",IF(K142&lt;&gt;"","Pasif","Aktif"))</f>
        <v/>
      </c>
      <c r="P142" s="129">
        <f>IF(J142="","",IF(K142&lt;&gt;"",K142-J142,TODAY()-J142))</f>
        <v/>
      </c>
      <c r="Q142" s="139">
        <f>IF(P142="","",ROUND(P142/365,1))</f>
        <v/>
      </c>
      <c r="R142" s="140" t="n"/>
    </row>
    <row r="143" ht="25.5" customFormat="1" customHeight="1" s="111">
      <c r="A143" s="118" t="inlineStr">
        <is>
          <t>M018</t>
        </is>
      </c>
      <c r="B143" s="128">
        <f>IFERROR(VLOOKUP(A143,Dim_Magaza!$A:$C,2,FALSE()),"")</f>
        <v/>
      </c>
      <c r="C143" s="128">
        <f>IFERROR(VLOOKUP(A143,Dim_Magaza!$A:$C,3,FALSE()),"")</f>
        <v/>
      </c>
      <c r="D143" s="118" t="inlineStr">
        <is>
          <t>U042</t>
        </is>
      </c>
      <c r="E143" s="128">
        <f>IFERROR(VLOOKUP(D143,Dim_Unvan!$A:$B,2,FALSE()),"")</f>
        <v/>
      </c>
      <c r="F143" s="118" t="inlineStr">
        <is>
          <t>ŞARKÜTERİ</t>
        </is>
      </c>
      <c r="G143" s="128">
        <f>IF(OR(A143="",F143="",I143="",K143&lt;&gt;""),"",IF(COUNTIFS($A$2:A143,A143,$F$2:F143,F143,$K$2:K143,"")&lt;=SUMIFS(REFERENTIAL_CONTROL!$K:$K,REFERENTIAL_CONTROL!$H:$H,A143,REFERENTIAL_CONTROL!$I:$I,IFERROR(INDEX(Dim_Unvan!$A:$A,MATCH(F143,Dim_Unvan!$B:$B,0)),"")),"Norm Fazlası","Norma Uygun"))</f>
        <v/>
      </c>
      <c r="H143" s="124" t="n"/>
      <c r="I143" s="118" t="inlineStr">
        <is>
          <t>RABİA KAYMAZ</t>
        </is>
      </c>
      <c r="J143" s="137" t="n"/>
      <c r="K143" s="137" t="n"/>
      <c r="L143" s="118" t="n"/>
      <c r="M143" s="118" t="n"/>
      <c r="N143" s="128">
        <f>IFERROR(VLOOKUP(M143,Dim_CikisNedeni!$A:$B,2,FALSE()),"")</f>
        <v/>
      </c>
      <c r="O143" s="138">
        <f>IF(I143="","",IF(K143&lt;&gt;"","Pasif","Aktif"))</f>
        <v/>
      </c>
      <c r="P143" s="129">
        <f>IF(J143="","",IF(K143&lt;&gt;"",K143-J143,TODAY()-J143))</f>
        <v/>
      </c>
      <c r="Q143" s="139">
        <f>IF(P143="","",ROUND(P143/365,1))</f>
        <v/>
      </c>
      <c r="R143" s="140" t="n"/>
    </row>
    <row r="144" ht="25.5" customFormat="1" customHeight="1" s="111">
      <c r="A144" s="118" t="inlineStr">
        <is>
          <t>M018</t>
        </is>
      </c>
      <c r="B144" s="128">
        <f>IFERROR(VLOOKUP(A144,Dim_Magaza!$A:$C,2,FALSE()),"")</f>
        <v/>
      </c>
      <c r="C144" s="128">
        <f>IFERROR(VLOOKUP(A144,Dim_Magaza!$A:$C,3,FALSE()),"")</f>
        <v/>
      </c>
      <c r="D144" s="141" t="inlineStr">
        <is>
          <t>U051</t>
        </is>
      </c>
      <c r="E144" s="128">
        <f>IFERROR(VLOOKUP(D144,Dim_Unvan!$A:$B,2,FALSE()),"")</f>
        <v/>
      </c>
      <c r="F144" s="118" t="inlineStr">
        <is>
          <t>MANAV</t>
        </is>
      </c>
      <c r="G144" s="128">
        <f>IF(OR(A144="",F144="",I144="",K144&lt;&gt;""),"",IF(COUNTIFS($A$2:A144,A144,$F$2:F144,F144,$K$2:K144,"")&lt;=SUMIFS(REFERENTIAL_CONTROL!$K:$K,REFERENTIAL_CONTROL!$H:$H,A144,REFERENTIAL_CONTROL!$I:$I,IFERROR(INDEX(Dim_Unvan!$A:$A,MATCH(F144,Dim_Unvan!$B:$B,0)),"")),"Norm Fazlası","Norma Uygun"))</f>
        <v/>
      </c>
      <c r="H144" s="124" t="n"/>
      <c r="I144" s="118" t="inlineStr">
        <is>
          <t>ABDULGANİ DAŞ</t>
        </is>
      </c>
      <c r="J144" s="137" t="n"/>
      <c r="K144" s="137" t="n"/>
      <c r="L144" s="118" t="n"/>
      <c r="M144" s="118" t="n"/>
      <c r="N144" s="128">
        <f>IFERROR(VLOOKUP(M144,Dim_CikisNedeni!$A:$B,2,FALSE()),"")</f>
        <v/>
      </c>
      <c r="O144" s="138">
        <f>IF(I144="","",IF(K144&lt;&gt;"","Pasif","Aktif"))</f>
        <v/>
      </c>
      <c r="P144" s="129">
        <f>IF(J144="","",IF(K144&lt;&gt;"",K144-J144,TODAY()-J144))</f>
        <v/>
      </c>
      <c r="Q144" s="139">
        <f>IF(P144="","",ROUND(P144/365,1))</f>
        <v/>
      </c>
      <c r="R144" s="140" t="n"/>
    </row>
    <row r="145" ht="25.5" customFormat="1" customHeight="1" s="111">
      <c r="A145" s="118" t="inlineStr">
        <is>
          <t>M018</t>
        </is>
      </c>
      <c r="B145" s="128">
        <f>IFERROR(VLOOKUP(A145,Dim_Magaza!$A:$C,2,FALSE()),"")</f>
        <v/>
      </c>
      <c r="C145" s="128">
        <f>IFERROR(VLOOKUP(A145,Dim_Magaza!$A:$C,3,FALSE()),"")</f>
        <v/>
      </c>
      <c r="D145" s="118" t="inlineStr">
        <is>
          <t>U019</t>
        </is>
      </c>
      <c r="E145" s="128">
        <f>IFERROR(VLOOKUP(D145,Dim_Unvan!$A:$B,2,FALSE()),"")</f>
        <v/>
      </c>
      <c r="F145" s="118" t="inlineStr">
        <is>
          <t>MANAV YARDIMCISI</t>
        </is>
      </c>
      <c r="G145" s="128">
        <f>IF(OR(A145="",F145="",I145="",K145&lt;&gt;""),"",IF(COUNTIFS($A$2:A145,A145,$F$2:F145,F145,$K$2:K145,"")&lt;=SUMIFS(REFERENTIAL_CONTROL!$K:$K,REFERENTIAL_CONTROL!$H:$H,A145,REFERENTIAL_CONTROL!$I:$I,IFERROR(INDEX(Dim_Unvan!$A:$A,MATCH(F145,Dim_Unvan!$B:$B,0)),"")),"Norm Fazlası","Norma Uygun"))</f>
        <v/>
      </c>
      <c r="H145" s="124" t="n"/>
      <c r="I145" s="118" t="inlineStr">
        <is>
          <t>RAMAZAN GÜLDÜŞ</t>
        </is>
      </c>
      <c r="J145" s="137" t="n"/>
      <c r="K145" s="137" t="n"/>
      <c r="L145" s="118" t="n"/>
      <c r="M145" s="118" t="n"/>
      <c r="N145" s="128">
        <f>IFERROR(VLOOKUP(M145,Dim_CikisNedeni!$A:$B,2,FALSE()),"")</f>
        <v/>
      </c>
      <c r="O145" s="138">
        <f>IF(I145="","",IF(K145&lt;&gt;"","Pasif","Aktif"))</f>
        <v/>
      </c>
      <c r="P145" s="129">
        <f>IF(J145="","",IF(K145&lt;&gt;"",K145-J145,TODAY()-J145))</f>
        <v/>
      </c>
      <c r="Q145" s="139">
        <f>IF(P145="","",ROUND(P145/365,1))</f>
        <v/>
      </c>
      <c r="R145" s="140" t="n"/>
    </row>
    <row r="146" ht="25.5" customFormat="1" customHeight="1" s="111">
      <c r="A146" s="118" t="inlineStr">
        <is>
          <t>M019</t>
        </is>
      </c>
      <c r="B146" s="128">
        <f>IFERROR(VLOOKUP(A146,Dim_Magaza!$A:$C,2,FALSE()),"")</f>
        <v/>
      </c>
      <c r="C146" s="128">
        <f>IFERROR(VLOOKUP(A146,Dim_Magaza!$A:$C,3,FALSE()),"")</f>
        <v/>
      </c>
      <c r="D146" s="118" t="inlineStr">
        <is>
          <t>U036</t>
        </is>
      </c>
      <c r="E146" s="128">
        <f>IFERROR(VLOOKUP(D146,Dim_Unvan!$A:$B,2,FALSE()),"")</f>
        <v/>
      </c>
      <c r="F146" s="118" t="inlineStr">
        <is>
          <t>YÖNETİCİ</t>
        </is>
      </c>
      <c r="G146" s="128">
        <f>IF(OR(A146="",F146="",I146="",K146&lt;&gt;""),"",IF(COUNTIFS($A$2:A146,A146,$F$2:F146,F146,$K$2:K146,"")&lt;=SUMIFS(REFERENTIAL_CONTROL!$K:$K,REFERENTIAL_CONTROL!$H:$H,A146,REFERENTIAL_CONTROL!$I:$I,IFERROR(INDEX(Dim_Unvan!$A:$A,MATCH(F146,Dim_Unvan!$B:$B,0)),"")),"Norm Fazlası","Norma Uygun"))</f>
        <v/>
      </c>
      <c r="H146" s="124" t="n"/>
      <c r="I146" s="118" t="inlineStr">
        <is>
          <t>MUHAMMET FATİH ERSÖZ</t>
        </is>
      </c>
      <c r="J146" s="137" t="n"/>
      <c r="K146" s="137" t="n"/>
      <c r="L146" s="118" t="n"/>
      <c r="M146" s="118" t="n"/>
      <c r="N146" s="128">
        <f>IFERROR(VLOOKUP(M146,Dim_CikisNedeni!$A:$B,2,FALSE()),"")</f>
        <v/>
      </c>
      <c r="O146" s="138">
        <f>IF(I146="","",IF(K146&lt;&gt;"","Pasif","Aktif"))</f>
        <v/>
      </c>
      <c r="P146" s="129">
        <f>IF(J146="","",IF(K146&lt;&gt;"",K146-J146,TODAY()-J146))</f>
        <v/>
      </c>
      <c r="Q146" s="139">
        <f>IF(P146="","",ROUND(P146/365,1))</f>
        <v/>
      </c>
      <c r="R146" s="140" t="n"/>
    </row>
    <row r="147" ht="25.5" customFormat="1" customHeight="1" s="111">
      <c r="A147" s="118" t="inlineStr">
        <is>
          <t>M019</t>
        </is>
      </c>
      <c r="B147" s="128">
        <f>IFERROR(VLOOKUP(A147,Dim_Magaza!$A:$C,2,FALSE()),"")</f>
        <v/>
      </c>
      <c r="C147" s="128">
        <f>IFERROR(VLOOKUP(A147,Dim_Magaza!$A:$C,3,FALSE()),"")</f>
        <v/>
      </c>
      <c r="D147" s="118" t="inlineStr">
        <is>
          <t>U038</t>
        </is>
      </c>
      <c r="E147" s="128">
        <f>IFERROR(VLOOKUP(D147,Dim_Unvan!$A:$B,2,FALSE()),"")</f>
        <v/>
      </c>
      <c r="F147" s="118" t="inlineStr">
        <is>
          <t>YÖNETİCİ YARDIMCISI</t>
        </is>
      </c>
      <c r="G147" s="128">
        <f>IF(OR(A147="",F147="",I147="",K147&lt;&gt;""),"",IF(COUNTIFS($A$2:A147,A147,$F$2:F147,F147,$K$2:K147,"")&lt;=SUMIFS(REFERENTIAL_CONTROL!$K:$K,REFERENTIAL_CONTROL!$H:$H,A147,REFERENTIAL_CONTROL!$I:$I,IFERROR(INDEX(Dim_Unvan!$A:$A,MATCH(F147,Dim_Unvan!$B:$B,0)),"")),"Norm Fazlası","Norma Uygun"))</f>
        <v/>
      </c>
      <c r="H147" s="124" t="n"/>
      <c r="I147" s="118" t="inlineStr">
        <is>
          <t>BURÇİN SOYSAL</t>
        </is>
      </c>
      <c r="J147" s="137" t="n"/>
      <c r="K147" s="137" t="n"/>
      <c r="L147" s="118" t="n"/>
      <c r="M147" s="118" t="n"/>
      <c r="N147" s="128">
        <f>IFERROR(VLOOKUP(M147,Dim_CikisNedeni!$A:$B,2,FALSE()),"")</f>
        <v/>
      </c>
      <c r="O147" s="138">
        <f>IF(I147="","",IF(K147&lt;&gt;"","Pasif","Aktif"))</f>
        <v/>
      </c>
      <c r="P147" s="129">
        <f>IF(J147="","",IF(K147&lt;&gt;"",K147-J147,TODAY()-J147))</f>
        <v/>
      </c>
      <c r="Q147" s="139">
        <f>IF(P147="","",ROUND(P147/365,1))</f>
        <v/>
      </c>
      <c r="R147" s="140" t="n"/>
    </row>
    <row r="148" ht="25.5" customFormat="1" customHeight="1" s="111">
      <c r="A148" s="118" t="inlineStr">
        <is>
          <t>M019</t>
        </is>
      </c>
      <c r="B148" s="128">
        <f>IFERROR(VLOOKUP(A148,Dim_Magaza!$A:$C,2,FALSE()),"")</f>
        <v/>
      </c>
      <c r="C148" s="128">
        <f>IFERROR(VLOOKUP(A148,Dim_Magaza!$A:$C,3,FALSE()),"")</f>
        <v/>
      </c>
      <c r="D148" s="118" t="inlineStr">
        <is>
          <t>U015</t>
        </is>
      </c>
      <c r="E148" s="128">
        <f>IFERROR(VLOOKUP(D148,Dim_Unvan!$A:$B,2,FALSE()),"")</f>
        <v/>
      </c>
      <c r="F148" s="118" t="inlineStr">
        <is>
          <t>KASİYER</t>
        </is>
      </c>
      <c r="G148" s="128">
        <f>IF(OR(A148="",F148="",I148="",K148&lt;&gt;""),"",IF(COUNTIFS($A$2:A148,A148,$F$2:F148,F148,$K$2:K148,"")&lt;=SUMIFS(REFERENTIAL_CONTROL!$K:$K,REFERENTIAL_CONTROL!$H:$H,A148,REFERENTIAL_CONTROL!$I:$I,IFERROR(INDEX(Dim_Unvan!$A:$A,MATCH(F148,Dim_Unvan!$B:$B,0)),"")),"Norm Fazlası","Norma Uygun"))</f>
        <v/>
      </c>
      <c r="H148" s="124" t="n"/>
      <c r="I148" s="118" t="inlineStr">
        <is>
          <t>EMİNE HAN</t>
        </is>
      </c>
      <c r="J148" s="137" t="n"/>
      <c r="K148" s="137" t="n"/>
      <c r="L148" s="118" t="n"/>
      <c r="M148" s="118" t="n"/>
      <c r="N148" s="128">
        <f>IFERROR(VLOOKUP(M148,Dim_CikisNedeni!$A:$B,2,FALSE()),"")</f>
        <v/>
      </c>
      <c r="O148" s="138">
        <f>IF(I148="","",IF(K148&lt;&gt;"","Pasif","Aktif"))</f>
        <v/>
      </c>
      <c r="P148" s="129">
        <f>IF(J148="","",IF(K148&lt;&gt;"",K148-J148,TODAY()-J148))</f>
        <v/>
      </c>
      <c r="Q148" s="139">
        <f>IF(P148="","",ROUND(P148/365,1))</f>
        <v/>
      </c>
      <c r="R148" s="140" t="n"/>
    </row>
    <row r="149" ht="25.5" customFormat="1" customHeight="1" s="111">
      <c r="A149" s="118" t="inlineStr">
        <is>
          <t>M019</t>
        </is>
      </c>
      <c r="B149" s="128">
        <f>IFERROR(VLOOKUP(A149,Dim_Magaza!$A:$C,2,FALSE()),"")</f>
        <v/>
      </c>
      <c r="C149" s="128">
        <f>IFERROR(VLOOKUP(A149,Dim_Magaza!$A:$C,3,FALSE()),"")</f>
        <v/>
      </c>
      <c r="D149" s="118" t="inlineStr">
        <is>
          <t>U015</t>
        </is>
      </c>
      <c r="E149" s="128">
        <f>IFERROR(VLOOKUP(D149,Dim_Unvan!$A:$B,2,FALSE()),"")</f>
        <v/>
      </c>
      <c r="F149" s="118" t="inlineStr">
        <is>
          <t>KASİYER</t>
        </is>
      </c>
      <c r="G149" s="128">
        <f>IF(OR(A149="",F149="",I149="",K149&lt;&gt;""),"",IF(COUNTIFS($A$2:A149,A149,$F$2:F149,F149,$K$2:K149,"")&lt;=SUMIFS(REFERENTIAL_CONTROL!$K:$K,REFERENTIAL_CONTROL!$H:$H,A149,REFERENTIAL_CONTROL!$I:$I,IFERROR(INDEX(Dim_Unvan!$A:$A,MATCH(F149,Dim_Unvan!$B:$B,0)),"")),"Norm Fazlası","Norma Uygun"))</f>
        <v/>
      </c>
      <c r="H149" s="124" t="n"/>
      <c r="I149" s="118" t="inlineStr">
        <is>
          <t>İREM SEZER</t>
        </is>
      </c>
      <c r="J149" s="137" t="n"/>
      <c r="K149" s="137" t="n"/>
      <c r="L149" s="118" t="n"/>
      <c r="M149" s="118" t="n"/>
      <c r="N149" s="128">
        <f>IFERROR(VLOOKUP(M149,Dim_CikisNedeni!$A:$B,2,FALSE()),"")</f>
        <v/>
      </c>
      <c r="O149" s="138">
        <f>IF(I149="","",IF(K149&lt;&gt;"","Pasif","Aktif"))</f>
        <v/>
      </c>
      <c r="P149" s="129">
        <f>IF(J149="","",IF(K149&lt;&gt;"",K149-J149,TODAY()-J149))</f>
        <v/>
      </c>
      <c r="Q149" s="139">
        <f>IF(P149="","",ROUND(P149/365,1))</f>
        <v/>
      </c>
      <c r="R149" s="140" t="n"/>
    </row>
    <row r="150" ht="25.5" customFormat="1" customHeight="1" s="111">
      <c r="A150" s="118" t="inlineStr">
        <is>
          <t>M019</t>
        </is>
      </c>
      <c r="B150" s="128">
        <f>IFERROR(VLOOKUP(A150,Dim_Magaza!$A:$C,2,FALSE()),"")</f>
        <v/>
      </c>
      <c r="C150" s="128">
        <f>IFERROR(VLOOKUP(A150,Dim_Magaza!$A:$C,3,FALSE()),"")</f>
        <v/>
      </c>
      <c r="D150" s="118" t="inlineStr">
        <is>
          <t>U026</t>
        </is>
      </c>
      <c r="E150" s="128">
        <f>IFERROR(VLOOKUP(D150,Dim_Unvan!$A:$B,2,FALSE()),"")</f>
        <v/>
      </c>
      <c r="F150" s="118" t="inlineStr">
        <is>
          <t>REYON GÖREVLİSİ</t>
        </is>
      </c>
      <c r="G150" s="128">
        <f>IF(OR(A150="",F150="",I150="",K150&lt;&gt;""),"",IF(COUNTIFS($A$2:A150,A150,$F$2:F150,F150,$K$2:K150,"")&lt;=SUMIFS(REFERENTIAL_CONTROL!$K:$K,REFERENTIAL_CONTROL!$H:$H,A150,REFERENTIAL_CONTROL!$I:$I,IFERROR(INDEX(Dim_Unvan!$A:$A,MATCH(F150,Dim_Unvan!$B:$B,0)),"")),"Norm Fazlası","Norma Uygun"))</f>
        <v/>
      </c>
      <c r="H150" s="124" t="n"/>
      <c r="I150" s="118" t="inlineStr">
        <is>
          <t>HASAN GÜMÜŞ</t>
        </is>
      </c>
      <c r="J150" s="137" t="n"/>
      <c r="K150" s="137" t="n"/>
      <c r="L150" s="118" t="n"/>
      <c r="M150" s="118" t="n"/>
      <c r="N150" s="128">
        <f>IFERROR(VLOOKUP(M150,Dim_CikisNedeni!$A:$B,2,FALSE()),"")</f>
        <v/>
      </c>
      <c r="O150" s="138">
        <f>IF(I150="","",IF(K150&lt;&gt;"","Pasif","Aktif"))</f>
        <v/>
      </c>
      <c r="P150" s="129">
        <f>IF(J150="","",IF(K150&lt;&gt;"",K150-J150,TODAY()-J150))</f>
        <v/>
      </c>
      <c r="Q150" s="139">
        <f>IF(P150="","",ROUND(P150/365,1))</f>
        <v/>
      </c>
      <c r="R150" s="140" t="n"/>
    </row>
    <row r="151" ht="25.5" customFormat="1" customHeight="1" s="111">
      <c r="A151" s="118" t="inlineStr">
        <is>
          <t>M019</t>
        </is>
      </c>
      <c r="B151" s="128">
        <f>IFERROR(VLOOKUP(A151,Dim_Magaza!$A:$C,2,FALSE()),"")</f>
        <v/>
      </c>
      <c r="C151" s="128">
        <f>IFERROR(VLOOKUP(A151,Dim_Magaza!$A:$C,3,FALSE()),"")</f>
        <v/>
      </c>
      <c r="D151" s="118" t="inlineStr">
        <is>
          <t>U026</t>
        </is>
      </c>
      <c r="E151" s="128">
        <f>IFERROR(VLOOKUP(D151,Dim_Unvan!$A:$B,2,FALSE()),"")</f>
        <v/>
      </c>
      <c r="F151" s="118" t="inlineStr">
        <is>
          <t>REYON GÖREVLİSİ</t>
        </is>
      </c>
      <c r="G151" s="128">
        <f>IF(OR(A151="",F151="",I151="",K151&lt;&gt;""),"",IF(COUNTIFS($A$2:A151,A151,$F$2:F151,F151,$K$2:K151,"")&lt;=SUMIFS(REFERENTIAL_CONTROL!$K:$K,REFERENTIAL_CONTROL!$H:$H,A151,REFERENTIAL_CONTROL!$I:$I,IFERROR(INDEX(Dim_Unvan!$A:$A,MATCH(F151,Dim_Unvan!$B:$B,0)),"")),"Norm Fazlası","Norma Uygun"))</f>
        <v/>
      </c>
      <c r="H151" s="124" t="n"/>
      <c r="I151" s="118" t="inlineStr">
        <is>
          <t>MERT YUNUS SARIBAŞ</t>
        </is>
      </c>
      <c r="J151" s="137" t="n"/>
      <c r="K151" s="137" t="n"/>
      <c r="L151" s="118" t="n"/>
      <c r="M151" s="118" t="n"/>
      <c r="N151" s="128">
        <f>IFERROR(VLOOKUP(M151,Dim_CikisNedeni!$A:$B,2,FALSE()),"")</f>
        <v/>
      </c>
      <c r="O151" s="138">
        <f>IF(I151="","",IF(K151&lt;&gt;"","Pasif","Aktif"))</f>
        <v/>
      </c>
      <c r="P151" s="129">
        <f>IF(J151="","",IF(K151&lt;&gt;"",K151-J151,TODAY()-J151))</f>
        <v/>
      </c>
      <c r="Q151" s="139">
        <f>IF(P151="","",ROUND(P151/365,1))</f>
        <v/>
      </c>
      <c r="R151" s="140" t="n"/>
    </row>
    <row r="152" ht="25.5" customFormat="1" customHeight="1" s="111">
      <c r="A152" s="118" t="inlineStr">
        <is>
          <t>M019</t>
        </is>
      </c>
      <c r="B152" s="128">
        <f>IFERROR(VLOOKUP(A152,Dim_Magaza!$A:$C,2,FALSE()),"")</f>
        <v/>
      </c>
      <c r="C152" s="128">
        <f>IFERROR(VLOOKUP(A152,Dim_Magaza!$A:$C,3,FALSE()),"")</f>
        <v/>
      </c>
      <c r="D152" s="118" t="inlineStr">
        <is>
          <t>U002</t>
        </is>
      </c>
      <c r="E152" s="128">
        <f>IFERROR(VLOOKUP(D152,Dim_Unvan!$A:$B,2,FALSE()),"")</f>
        <v/>
      </c>
      <c r="F152" s="118" t="inlineStr">
        <is>
          <t>BAKLİYAT</t>
        </is>
      </c>
      <c r="G152" s="128">
        <f>IF(OR(A152="",F152="",I152="",K152&lt;&gt;""),"",IF(COUNTIFS($A$2:A152,A152,$F$2:F152,F152,$K$2:K152,"")&lt;=SUMIFS(REFERENTIAL_CONTROL!$K:$K,REFERENTIAL_CONTROL!$H:$H,A152,REFERENTIAL_CONTROL!$I:$I,IFERROR(INDEX(Dim_Unvan!$A:$A,MATCH(F152,Dim_Unvan!$B:$B,0)),"")),"Norm Fazlası","Norma Uygun"))</f>
        <v/>
      </c>
      <c r="H152" s="124" t="n"/>
      <c r="I152" s="118" t="inlineStr">
        <is>
          <t>EYLEM ÇAKMAK</t>
        </is>
      </c>
      <c r="J152" s="137" t="n"/>
      <c r="K152" s="137" t="n"/>
      <c r="L152" s="118" t="n"/>
      <c r="M152" s="118" t="n"/>
      <c r="N152" s="128">
        <f>IFERROR(VLOOKUP(M152,Dim_CikisNedeni!$A:$B,2,FALSE()),"")</f>
        <v/>
      </c>
      <c r="O152" s="138">
        <f>IF(I152="","",IF(K152&lt;&gt;"","Pasif","Aktif"))</f>
        <v/>
      </c>
      <c r="P152" s="129">
        <f>IF(J152="","",IF(K152&lt;&gt;"",K152-J152,TODAY()-J152))</f>
        <v/>
      </c>
      <c r="Q152" s="139">
        <f>IF(P152="","",ROUND(P152/365,1))</f>
        <v/>
      </c>
      <c r="R152" s="140" t="n"/>
    </row>
    <row r="153" ht="25.5" customFormat="1" customHeight="1" s="111">
      <c r="A153" s="118" t="inlineStr">
        <is>
          <t>M019</t>
        </is>
      </c>
      <c r="B153" s="128">
        <f>IFERROR(VLOOKUP(A153,Dim_Magaza!$A:$C,2,FALSE()),"")</f>
        <v/>
      </c>
      <c r="C153" s="128">
        <f>IFERROR(VLOOKUP(A153,Dim_Magaza!$A:$C,3,FALSE()),"")</f>
        <v/>
      </c>
      <c r="D153" s="118" t="inlineStr">
        <is>
          <t>U042</t>
        </is>
      </c>
      <c r="E153" s="128">
        <f>IFERROR(VLOOKUP(D153,Dim_Unvan!$A:$B,2,FALSE()),"")</f>
        <v/>
      </c>
      <c r="F153" s="118" t="inlineStr">
        <is>
          <t>ŞARKÜTERİ</t>
        </is>
      </c>
      <c r="G153" s="128">
        <f>IF(OR(A153="",F153="",I153="",K153&lt;&gt;""),"",IF(COUNTIFS($A$2:A153,A153,$F$2:F153,F153,$K$2:K153,"")&lt;=SUMIFS(REFERENTIAL_CONTROL!$K:$K,REFERENTIAL_CONTROL!$H:$H,A153,REFERENTIAL_CONTROL!$I:$I,IFERROR(INDEX(Dim_Unvan!$A:$A,MATCH(F153,Dim_Unvan!$B:$B,0)),"")),"Norm Fazlası","Norma Uygun"))</f>
        <v/>
      </c>
      <c r="H153" s="124" t="n"/>
      <c r="I153" s="118" t="inlineStr">
        <is>
          <t>TOLGA DAĞLI</t>
        </is>
      </c>
      <c r="J153" s="137" t="n"/>
      <c r="K153" s="137" t="n"/>
      <c r="L153" s="118" t="n"/>
      <c r="M153" s="118" t="n"/>
      <c r="N153" s="128">
        <f>IFERROR(VLOOKUP(M153,Dim_CikisNedeni!$A:$B,2,FALSE()),"")</f>
        <v/>
      </c>
      <c r="O153" s="138">
        <f>IF(I153="","",IF(K153&lt;&gt;"","Pasif","Aktif"))</f>
        <v/>
      </c>
      <c r="P153" s="129">
        <f>IF(J153="","",IF(K153&lt;&gt;"",K153-J153,TODAY()-J153))</f>
        <v/>
      </c>
      <c r="Q153" s="139">
        <f>IF(P153="","",ROUND(P153/365,1))</f>
        <v/>
      </c>
      <c r="R153" s="140" t="n"/>
    </row>
    <row r="154" ht="25.5" customFormat="1" customHeight="1" s="111">
      <c r="A154" s="118" t="inlineStr">
        <is>
          <t>M019</t>
        </is>
      </c>
      <c r="B154" s="128">
        <f>IFERROR(VLOOKUP(A154,Dim_Magaza!$A:$C,2,FALSE()),"")</f>
        <v/>
      </c>
      <c r="C154" s="128">
        <f>IFERROR(VLOOKUP(A154,Dim_Magaza!$A:$C,3,FALSE()),"")</f>
        <v/>
      </c>
      <c r="D154" s="141" t="inlineStr">
        <is>
          <t>U054</t>
        </is>
      </c>
      <c r="E154" s="128">
        <f>IFERROR(VLOOKUP(D154,Dim_Unvan!$A:$B,2,FALSE()),"")</f>
        <v/>
      </c>
      <c r="F154" s="118" t="inlineStr">
        <is>
          <t>KASAP</t>
        </is>
      </c>
      <c r="G154" s="128">
        <f>IF(OR(A154="",F154="",I154="",K154&lt;&gt;""),"",IF(COUNTIFS($A$2:A154,A154,$F$2:F154,F154,$K$2:K154,"")&lt;=SUMIFS(REFERENTIAL_CONTROL!$K:$K,REFERENTIAL_CONTROL!$H:$H,A154,REFERENTIAL_CONTROL!$I:$I,IFERROR(INDEX(Dim_Unvan!$A:$A,MATCH(F154,Dim_Unvan!$B:$B,0)),"")),"Norm Fazlası","Norma Uygun"))</f>
        <v/>
      </c>
      <c r="H154" s="124" t="n"/>
      <c r="I154" s="118" t="inlineStr">
        <is>
          <t>BİLAL AKTÜRK</t>
        </is>
      </c>
      <c r="J154" s="137" t="n"/>
      <c r="K154" s="137" t="n"/>
      <c r="L154" s="118" t="n"/>
      <c r="M154" s="118" t="n"/>
      <c r="N154" s="128">
        <f>IFERROR(VLOOKUP(M154,Dim_CikisNedeni!$A:$B,2,FALSE()),"")</f>
        <v/>
      </c>
      <c r="O154" s="138">
        <f>IF(I154="","",IF(K154&lt;&gt;"","Pasif","Aktif"))</f>
        <v/>
      </c>
      <c r="P154" s="129">
        <f>IF(J154="","",IF(K154&lt;&gt;"",K154-J154,TODAY()-J154))</f>
        <v/>
      </c>
      <c r="Q154" s="139">
        <f>IF(P154="","",ROUND(P154/365,1))</f>
        <v/>
      </c>
      <c r="R154" s="140" t="n"/>
    </row>
    <row r="155" ht="25.5" customFormat="1" customHeight="1" s="111">
      <c r="A155" s="118" t="inlineStr">
        <is>
          <t>M019</t>
        </is>
      </c>
      <c r="B155" s="128">
        <f>IFERROR(VLOOKUP(A155,Dim_Magaza!$A:$C,2,FALSE()),"")</f>
        <v/>
      </c>
      <c r="C155" s="128">
        <f>IFERROR(VLOOKUP(A155,Dim_Magaza!$A:$C,3,FALSE()),"")</f>
        <v/>
      </c>
      <c r="D155" s="118" t="inlineStr">
        <is>
          <t>U017</t>
        </is>
      </c>
      <c r="E155" s="128">
        <f>IFERROR(VLOOKUP(D155,Dim_Unvan!$A:$B,2,FALSE()),"")</f>
        <v/>
      </c>
      <c r="F155" s="118" t="inlineStr">
        <is>
          <t>MANAV</t>
        </is>
      </c>
      <c r="G155" s="128">
        <f>IF(OR(A155="",F155="",I155="",K155&lt;&gt;""),"",IF(COUNTIFS($A$2:A155,A155,$F$2:F155,F155,$K$2:K155,"")&lt;=SUMIFS(REFERENTIAL_CONTROL!$K:$K,REFERENTIAL_CONTROL!$H:$H,A155,REFERENTIAL_CONTROL!$I:$I,IFERROR(INDEX(Dim_Unvan!$A:$A,MATCH(F155,Dim_Unvan!$B:$B,0)),"")),"Norm Fazlası","Norma Uygun"))</f>
        <v/>
      </c>
      <c r="H155" s="124" t="n"/>
      <c r="I155" s="118" t="inlineStr">
        <is>
          <t>MUZAFFER ÜLKER</t>
        </is>
      </c>
      <c r="J155" s="137" t="n"/>
      <c r="K155" s="137" t="n"/>
      <c r="L155" s="118" t="n"/>
      <c r="M155" s="118" t="n"/>
      <c r="N155" s="128">
        <f>IFERROR(VLOOKUP(M155,Dim_CikisNedeni!$A:$B,2,FALSE()),"")</f>
        <v/>
      </c>
      <c r="O155" s="138">
        <f>IF(I155="","",IF(K155&lt;&gt;"","Pasif","Aktif"))</f>
        <v/>
      </c>
      <c r="P155" s="129">
        <f>IF(J155="","",IF(K155&lt;&gt;"",K155-J155,TODAY()-J155))</f>
        <v/>
      </c>
      <c r="Q155" s="139">
        <f>IF(P155="","",ROUND(P155/365,1))</f>
        <v/>
      </c>
      <c r="R155" s="140" t="n"/>
    </row>
    <row r="156" ht="25.5" customFormat="1" customHeight="1" s="111">
      <c r="A156" s="118" t="inlineStr">
        <is>
          <t>M019</t>
        </is>
      </c>
      <c r="B156" s="128">
        <f>IFERROR(VLOOKUP(A156,Dim_Magaza!$A:$C,2,FALSE()),"")</f>
        <v/>
      </c>
      <c r="C156" s="128">
        <f>IFERROR(VLOOKUP(A156,Dim_Magaza!$A:$C,3,FALSE()),"")</f>
        <v/>
      </c>
      <c r="D156" s="118" t="inlineStr">
        <is>
          <t>U019</t>
        </is>
      </c>
      <c r="E156" s="128">
        <f>IFERROR(VLOOKUP(D156,Dim_Unvan!$A:$B,2,FALSE()),"")</f>
        <v/>
      </c>
      <c r="F156" s="118" t="inlineStr">
        <is>
          <t>MANAV YARDIMCISI</t>
        </is>
      </c>
      <c r="G156" s="128">
        <f>IF(OR(A156="",F156="",I156="",K156&lt;&gt;""),"",IF(COUNTIFS($A$2:A156,A156,$F$2:F156,F156,$K$2:K156,"")&lt;=SUMIFS(REFERENTIAL_CONTROL!$K:$K,REFERENTIAL_CONTROL!$H:$H,A156,REFERENTIAL_CONTROL!$I:$I,IFERROR(INDEX(Dim_Unvan!$A:$A,MATCH(F156,Dim_Unvan!$B:$B,0)),"")),"Norm Fazlası","Norma Uygun"))</f>
        <v/>
      </c>
      <c r="H156" s="124" t="n"/>
      <c r="I156" s="118" t="inlineStr">
        <is>
          <t>ADİL MEYRALI</t>
        </is>
      </c>
      <c r="J156" s="137" t="n"/>
      <c r="K156" s="137" t="n"/>
      <c r="L156" s="118" t="n"/>
      <c r="M156" s="118" t="n"/>
      <c r="N156" s="128">
        <f>IFERROR(VLOOKUP(M156,Dim_CikisNedeni!$A:$B,2,FALSE()),"")</f>
        <v/>
      </c>
      <c r="O156" s="138">
        <f>IF(I156="","",IF(K156&lt;&gt;"","Pasif","Aktif"))</f>
        <v/>
      </c>
      <c r="P156" s="129">
        <f>IF(J156="","",IF(K156&lt;&gt;"",K156-J156,TODAY()-J156))</f>
        <v/>
      </c>
      <c r="Q156" s="139">
        <f>IF(P156="","",ROUND(P156/365,1))</f>
        <v/>
      </c>
      <c r="R156" s="140" t="n"/>
    </row>
    <row r="157" ht="25.5" customFormat="1" customHeight="1" s="111">
      <c r="A157" s="118" t="inlineStr">
        <is>
          <t>M019</t>
        </is>
      </c>
      <c r="B157" s="128">
        <f>IFERROR(VLOOKUP(A157,Dim_Magaza!$A:$C,2,FALSE()),"")</f>
        <v/>
      </c>
      <c r="C157" s="128">
        <f>IFERROR(VLOOKUP(A157,Dim_Magaza!$A:$C,3,FALSE()),"")</f>
        <v/>
      </c>
      <c r="D157" s="118" t="inlineStr">
        <is>
          <t>U026</t>
        </is>
      </c>
      <c r="E157" s="128">
        <f>IFERROR(VLOOKUP(D157,Dim_Unvan!$A:$B,2,FALSE()),"")</f>
        <v/>
      </c>
      <c r="F157" s="118" t="inlineStr">
        <is>
          <t>MANAV YARDIMCISI</t>
        </is>
      </c>
      <c r="G157" s="128">
        <f>IF(OR(A157="",F157="",I157="",K157&lt;&gt;""),"",IF(COUNTIFS($A$2:A157,A157,$F$2:F157,F157,$K$2:K157,"")&lt;=SUMIFS(REFERENTIAL_CONTROL!$K:$K,REFERENTIAL_CONTROL!$H:$H,A157,REFERENTIAL_CONTROL!$I:$I,IFERROR(INDEX(Dim_Unvan!$A:$A,MATCH(F157,Dim_Unvan!$B:$B,0)),"")),"Norm Fazlası","Norma Uygun"))</f>
        <v/>
      </c>
      <c r="H157" s="124" t="n"/>
      <c r="I157" s="118" t="inlineStr">
        <is>
          <t>CEM BAKİ KONDU</t>
        </is>
      </c>
      <c r="J157" s="137" t="n"/>
      <c r="K157" s="137" t="n"/>
      <c r="L157" s="118" t="n"/>
      <c r="M157" s="118" t="n"/>
      <c r="N157" s="128">
        <f>IFERROR(VLOOKUP(M157,Dim_CikisNedeni!$A:$B,2,FALSE()),"")</f>
        <v/>
      </c>
      <c r="O157" s="138">
        <f>IF(I157="","",IF(K157&lt;&gt;"","Pasif","Aktif"))</f>
        <v/>
      </c>
      <c r="P157" s="129">
        <f>IF(J157="","",IF(K157&lt;&gt;"",K157-J157,TODAY()-J157))</f>
        <v/>
      </c>
      <c r="Q157" s="139">
        <f>IF(P157="","",ROUND(P157/365,1))</f>
        <v/>
      </c>
      <c r="R157" s="140" t="n"/>
    </row>
    <row r="158" ht="25.5" customFormat="1" customHeight="1" s="111">
      <c r="A158" s="118" t="inlineStr">
        <is>
          <t>M020</t>
        </is>
      </c>
      <c r="B158" s="128">
        <f>IFERROR(VLOOKUP(A158,Dim_Magaza!$A:$C,2,FALSE()),"")</f>
        <v/>
      </c>
      <c r="C158" s="128">
        <f>IFERROR(VLOOKUP(A158,Dim_Magaza!$A:$C,3,FALSE()),"")</f>
        <v/>
      </c>
      <c r="D158" s="118" t="inlineStr">
        <is>
          <t>U038</t>
        </is>
      </c>
      <c r="E158" s="128">
        <f>IFERROR(VLOOKUP(D158,Dim_Unvan!$A:$B,2,FALSE()),"")</f>
        <v/>
      </c>
      <c r="F158" s="118" t="inlineStr">
        <is>
          <t>YÖNETİCİ YARDIMCISI</t>
        </is>
      </c>
      <c r="G158" s="128">
        <f>IF(OR(A158="",F158="",I158="",K158&lt;&gt;""),"",IF(COUNTIFS($A$2:A158,A158,$F$2:F158,F158,$K$2:K158,"")&lt;=SUMIFS(REFERENTIAL_CONTROL!$K:$K,REFERENTIAL_CONTROL!$H:$H,A158,REFERENTIAL_CONTROL!$I:$I,IFERROR(INDEX(Dim_Unvan!$A:$A,MATCH(F158,Dim_Unvan!$B:$B,0)),"")),"Norm Fazlası","Norma Uygun"))</f>
        <v/>
      </c>
      <c r="H158" s="124" t="n"/>
      <c r="I158" s="118" t="inlineStr">
        <is>
          <t>GAMZE DURMAZ</t>
        </is>
      </c>
      <c r="J158" s="137" t="n"/>
      <c r="K158" s="137" t="n"/>
      <c r="L158" s="118" t="n"/>
      <c r="M158" s="118" t="n"/>
      <c r="N158" s="128">
        <f>IFERROR(VLOOKUP(M158,Dim_CikisNedeni!$A:$B,2,FALSE()),"")</f>
        <v/>
      </c>
      <c r="O158" s="138">
        <f>IF(I158="","",IF(K158&lt;&gt;"","Pasif","Aktif"))</f>
        <v/>
      </c>
      <c r="P158" s="129">
        <f>IF(J158="","",IF(K158&lt;&gt;"",K158-J158,TODAY()-J158))</f>
        <v/>
      </c>
      <c r="Q158" s="139">
        <f>IF(P158="","",ROUND(P158/365,1))</f>
        <v/>
      </c>
      <c r="R158" s="140" t="n"/>
    </row>
    <row r="159" ht="25.5" customFormat="1" customHeight="1" s="111">
      <c r="A159" s="118" t="inlineStr">
        <is>
          <t>M020</t>
        </is>
      </c>
      <c r="B159" s="128">
        <f>IFERROR(VLOOKUP(A159,Dim_Magaza!$A:$C,2,FALSE()),"")</f>
        <v/>
      </c>
      <c r="C159" s="128">
        <f>IFERROR(VLOOKUP(A159,Dim_Magaza!$A:$C,3,FALSE()),"")</f>
        <v/>
      </c>
      <c r="D159" s="118" t="inlineStr">
        <is>
          <t>U038</t>
        </is>
      </c>
      <c r="E159" s="128">
        <f>IFERROR(VLOOKUP(D159,Dim_Unvan!$A:$B,2,FALSE()),"")</f>
        <v/>
      </c>
      <c r="F159" s="118" t="inlineStr">
        <is>
          <t>YÖNETİCİ YARDIMCISI</t>
        </is>
      </c>
      <c r="G159" s="128">
        <f>IF(OR(A159="",F159="",I159="",K159&lt;&gt;""),"",IF(COUNTIFS($A$2:A159,A159,$F$2:F159,F159,$K$2:K159,"")&lt;=SUMIFS(REFERENTIAL_CONTROL!$K:$K,REFERENTIAL_CONTROL!$H:$H,A159,REFERENTIAL_CONTROL!$I:$I,IFERROR(INDEX(Dim_Unvan!$A:$A,MATCH(F159,Dim_Unvan!$B:$B,0)),"")),"Norm Fazlası","Norma Uygun"))</f>
        <v/>
      </c>
      <c r="H159" s="124" t="n"/>
      <c r="I159" s="118" t="inlineStr">
        <is>
          <t>YASEMİN SEVMEZLER</t>
        </is>
      </c>
      <c r="J159" s="137" t="n"/>
      <c r="K159" s="137" t="n"/>
      <c r="L159" s="118" t="n"/>
      <c r="M159" s="118" t="n"/>
      <c r="N159" s="128">
        <f>IFERROR(VLOOKUP(M159,Dim_CikisNedeni!$A:$B,2,FALSE()),"")</f>
        <v/>
      </c>
      <c r="O159" s="138">
        <f>IF(I159="","",IF(K159&lt;&gt;"","Pasif","Aktif"))</f>
        <v/>
      </c>
      <c r="P159" s="129">
        <f>IF(J159="","",IF(K159&lt;&gt;"",K159-J159,TODAY()-J159))</f>
        <v/>
      </c>
      <c r="Q159" s="139">
        <f>IF(P159="","",ROUND(P159/365,1))</f>
        <v/>
      </c>
      <c r="R159" s="140" t="n"/>
    </row>
    <row r="160" ht="25.5" customFormat="1" customHeight="1" s="111">
      <c r="A160" s="118" t="inlineStr">
        <is>
          <t>M020</t>
        </is>
      </c>
      <c r="B160" s="128">
        <f>IFERROR(VLOOKUP(A160,Dim_Magaza!$A:$C,2,FALSE()),"")</f>
        <v/>
      </c>
      <c r="C160" s="128">
        <f>IFERROR(VLOOKUP(A160,Dim_Magaza!$A:$C,3,FALSE()),"")</f>
        <v/>
      </c>
      <c r="D160" s="118" t="inlineStr">
        <is>
          <t>U015</t>
        </is>
      </c>
      <c r="E160" s="128">
        <f>IFERROR(VLOOKUP(D160,Dim_Unvan!$A:$B,2,FALSE()),"")</f>
        <v/>
      </c>
      <c r="F160" s="118" t="inlineStr">
        <is>
          <t>KASİYER</t>
        </is>
      </c>
      <c r="G160" s="128">
        <f>IF(OR(A160="",F160="",I160="",K160&lt;&gt;""),"",IF(COUNTIFS($A$2:A160,A160,$F$2:F160,F160,$K$2:K160,"")&lt;=SUMIFS(REFERENTIAL_CONTROL!$K:$K,REFERENTIAL_CONTROL!$H:$H,A160,REFERENTIAL_CONTROL!$I:$I,IFERROR(INDEX(Dim_Unvan!$A:$A,MATCH(F160,Dim_Unvan!$B:$B,0)),"")),"Norm Fazlası","Norma Uygun"))</f>
        <v/>
      </c>
      <c r="H160" s="124" t="n"/>
      <c r="I160" s="118" t="inlineStr">
        <is>
          <t>HÜLYA GÜLŞEN</t>
        </is>
      </c>
      <c r="J160" s="137" t="n"/>
      <c r="K160" s="137" t="n"/>
      <c r="L160" s="118" t="n"/>
      <c r="M160" s="118" t="n"/>
      <c r="N160" s="128">
        <f>IFERROR(VLOOKUP(M160,Dim_CikisNedeni!$A:$B,2,FALSE()),"")</f>
        <v/>
      </c>
      <c r="O160" s="138">
        <f>IF(I160="","",IF(K160&lt;&gt;"","Pasif","Aktif"))</f>
        <v/>
      </c>
      <c r="P160" s="129">
        <f>IF(J160="","",IF(K160&lt;&gt;"",K160-J160,TODAY()-J160))</f>
        <v/>
      </c>
      <c r="Q160" s="139">
        <f>IF(P160="","",ROUND(P160/365,1))</f>
        <v/>
      </c>
      <c r="R160" s="140" t="n"/>
    </row>
    <row r="161" ht="25.5" customFormat="1" customHeight="1" s="111">
      <c r="A161" s="118" t="inlineStr">
        <is>
          <t>M020</t>
        </is>
      </c>
      <c r="B161" s="128">
        <f>IFERROR(VLOOKUP(A161,Dim_Magaza!$A:$C,2,FALSE()),"")</f>
        <v/>
      </c>
      <c r="C161" s="128">
        <f>IFERROR(VLOOKUP(A161,Dim_Magaza!$A:$C,3,FALSE()),"")</f>
        <v/>
      </c>
      <c r="D161" s="118" t="inlineStr">
        <is>
          <t>U015</t>
        </is>
      </c>
      <c r="E161" s="128">
        <f>IFERROR(VLOOKUP(D161,Dim_Unvan!$A:$B,2,FALSE()),"")</f>
        <v/>
      </c>
      <c r="F161" s="118" t="inlineStr">
        <is>
          <t>KASİYER</t>
        </is>
      </c>
      <c r="G161" s="128">
        <f>IF(OR(A161="",F161="",I161="",K161&lt;&gt;""),"",IF(COUNTIFS($A$2:A161,A161,$F$2:F161,F161,$K$2:K161,"")&lt;=SUMIFS(REFERENTIAL_CONTROL!$K:$K,REFERENTIAL_CONTROL!$H:$H,A161,REFERENTIAL_CONTROL!$I:$I,IFERROR(INDEX(Dim_Unvan!$A:$A,MATCH(F161,Dim_Unvan!$B:$B,0)),"")),"Norm Fazlası","Norma Uygun"))</f>
        <v/>
      </c>
      <c r="H161" s="124" t="n"/>
      <c r="I161" s="118" t="inlineStr">
        <is>
          <t>YAĞMUR BOZKURT</t>
        </is>
      </c>
      <c r="J161" s="137" t="n"/>
      <c r="K161" s="137" t="n"/>
      <c r="L161" s="118" t="n"/>
      <c r="M161" s="118" t="n"/>
      <c r="N161" s="128">
        <f>IFERROR(VLOOKUP(M161,Dim_CikisNedeni!$A:$B,2,FALSE()),"")</f>
        <v/>
      </c>
      <c r="O161" s="138">
        <f>IF(I161="","",IF(K161&lt;&gt;"","Pasif","Aktif"))</f>
        <v/>
      </c>
      <c r="P161" s="129">
        <f>IF(J161="","",IF(K161&lt;&gt;"",K161-J161,TODAY()-J161))</f>
        <v/>
      </c>
      <c r="Q161" s="139">
        <f>IF(P161="","",ROUND(P161/365,1))</f>
        <v/>
      </c>
      <c r="R161" s="140" t="n"/>
    </row>
    <row r="162" ht="25.5" customFormat="1" customHeight="1" s="111">
      <c r="A162" s="118" t="inlineStr">
        <is>
          <t>M020</t>
        </is>
      </c>
      <c r="B162" s="128">
        <f>IFERROR(VLOOKUP(A162,Dim_Magaza!$A:$C,2,FALSE()),"")</f>
        <v/>
      </c>
      <c r="C162" s="128">
        <f>IFERROR(VLOOKUP(A162,Dim_Magaza!$A:$C,3,FALSE()),"")</f>
        <v/>
      </c>
      <c r="D162" s="118" t="inlineStr">
        <is>
          <t>U026</t>
        </is>
      </c>
      <c r="E162" s="128">
        <f>IFERROR(VLOOKUP(D162,Dim_Unvan!$A:$B,2,FALSE()),"")</f>
        <v/>
      </c>
      <c r="F162" s="118" t="inlineStr">
        <is>
          <t>REYON GÖREVLİSİ</t>
        </is>
      </c>
      <c r="G162" s="128">
        <f>IF(OR(A162="",F162="",I162="",K162&lt;&gt;""),"",IF(COUNTIFS($A$2:A162,A162,$F$2:F162,F162,$K$2:K162,"")&lt;=SUMIFS(REFERENTIAL_CONTROL!$K:$K,REFERENTIAL_CONTROL!$H:$H,A162,REFERENTIAL_CONTROL!$I:$I,IFERROR(INDEX(Dim_Unvan!$A:$A,MATCH(F162,Dim_Unvan!$B:$B,0)),"")),"Norm Fazlası","Norma Uygun"))</f>
        <v/>
      </c>
      <c r="H162" s="124" t="n"/>
      <c r="I162" s="118" t="inlineStr">
        <is>
          <t>MUHAMMET ÇÖPÜR</t>
        </is>
      </c>
      <c r="J162" s="137" t="n"/>
      <c r="K162" s="137" t="n"/>
      <c r="L162" s="118" t="n"/>
      <c r="M162" s="118" t="n"/>
      <c r="N162" s="128">
        <f>IFERROR(VLOOKUP(M162,Dim_CikisNedeni!$A:$B,2,FALSE()),"")</f>
        <v/>
      </c>
      <c r="O162" s="138">
        <f>IF(I162="","",IF(K162&lt;&gt;"","Pasif","Aktif"))</f>
        <v/>
      </c>
      <c r="P162" s="129">
        <f>IF(J162="","",IF(K162&lt;&gt;"",K162-J162,TODAY()-J162))</f>
        <v/>
      </c>
      <c r="Q162" s="139">
        <f>IF(P162="","",ROUND(P162/365,1))</f>
        <v/>
      </c>
      <c r="R162" s="140" t="n"/>
    </row>
    <row r="163" ht="25.5" customFormat="1" customHeight="1" s="111">
      <c r="A163" s="118" t="inlineStr">
        <is>
          <t>M020</t>
        </is>
      </c>
      <c r="B163" s="128">
        <f>IFERROR(VLOOKUP(A163,Dim_Magaza!$A:$C,2,FALSE()),"")</f>
        <v/>
      </c>
      <c r="C163" s="128">
        <f>IFERROR(VLOOKUP(A163,Dim_Magaza!$A:$C,3,FALSE()),"")</f>
        <v/>
      </c>
      <c r="D163" s="118" t="inlineStr">
        <is>
          <t>U002</t>
        </is>
      </c>
      <c r="E163" s="128">
        <f>IFERROR(VLOOKUP(D163,Dim_Unvan!$A:$B,2,FALSE()),"")</f>
        <v/>
      </c>
      <c r="F163" s="118" t="inlineStr">
        <is>
          <t>BAKLİYAT</t>
        </is>
      </c>
      <c r="G163" s="128">
        <f>IF(OR(A163="",F163="",I163="",K163&lt;&gt;""),"",IF(COUNTIFS($A$2:A163,A163,$F$2:F163,F163,$K$2:K163,"")&lt;=SUMIFS(REFERENTIAL_CONTROL!$K:$K,REFERENTIAL_CONTROL!$H:$H,A163,REFERENTIAL_CONTROL!$I:$I,IFERROR(INDEX(Dim_Unvan!$A:$A,MATCH(F163,Dim_Unvan!$B:$B,0)),"")),"Norm Fazlası","Norma Uygun"))</f>
        <v/>
      </c>
      <c r="H163" s="124" t="n"/>
      <c r="I163" s="118" t="inlineStr">
        <is>
          <t>SHOHLE BABAYEVA</t>
        </is>
      </c>
      <c r="J163" s="137" t="n"/>
      <c r="K163" s="137" t="n"/>
      <c r="L163" s="118" t="n"/>
      <c r="M163" s="118" t="n"/>
      <c r="N163" s="128">
        <f>IFERROR(VLOOKUP(M163,Dim_CikisNedeni!$A:$B,2,FALSE()),"")</f>
        <v/>
      </c>
      <c r="O163" s="138">
        <f>IF(I163="","",IF(K163&lt;&gt;"","Pasif","Aktif"))</f>
        <v/>
      </c>
      <c r="P163" s="129">
        <f>IF(J163="","",IF(K163&lt;&gt;"",K163-J163,TODAY()-J163))</f>
        <v/>
      </c>
      <c r="Q163" s="139">
        <f>IF(P163="","",ROUND(P163/365,1))</f>
        <v/>
      </c>
      <c r="R163" s="140" t="n"/>
    </row>
    <row r="164" ht="25.5" customFormat="1" customHeight="1" s="111">
      <c r="A164" s="118" t="inlineStr">
        <is>
          <t>M020</t>
        </is>
      </c>
      <c r="B164" s="128">
        <f>IFERROR(VLOOKUP(A164,Dim_Magaza!$A:$C,2,FALSE()),"")</f>
        <v/>
      </c>
      <c r="C164" s="128">
        <f>IFERROR(VLOOKUP(A164,Dim_Magaza!$A:$C,3,FALSE()),"")</f>
        <v/>
      </c>
      <c r="D164" s="118" t="inlineStr">
        <is>
          <t>U043</t>
        </is>
      </c>
      <c r="E164" s="128">
        <f>IFERROR(VLOOKUP(D164,Dim_Unvan!$A:$B,2,FALSE()),"")</f>
        <v/>
      </c>
      <c r="F164" s="118" t="inlineStr">
        <is>
          <t>ŞARKÜTERİ YARDIMCISI</t>
        </is>
      </c>
      <c r="G164" s="128">
        <f>IF(OR(A164="",F164="",I164="",K164&lt;&gt;""),"",IF(COUNTIFS($A$2:A164,A164,$F$2:F164,F164,$K$2:K164,"")&lt;=SUMIFS(REFERENTIAL_CONTROL!$K:$K,REFERENTIAL_CONTROL!$H:$H,A164,REFERENTIAL_CONTROL!$I:$I,IFERROR(INDEX(Dim_Unvan!$A:$A,MATCH(F164,Dim_Unvan!$B:$B,0)),"")),"Norm Fazlası","Norma Uygun"))</f>
        <v/>
      </c>
      <c r="H164" s="124" t="n"/>
      <c r="I164" s="118" t="inlineStr">
        <is>
          <t>MAYSA SULTANMURADOVA</t>
        </is>
      </c>
      <c r="J164" s="137" t="n"/>
      <c r="K164" s="137" t="n"/>
      <c r="L164" s="118" t="n"/>
      <c r="M164" s="118" t="n"/>
      <c r="N164" s="128">
        <f>IFERROR(VLOOKUP(M164,Dim_CikisNedeni!$A:$B,2,FALSE()),"")</f>
        <v/>
      </c>
      <c r="O164" s="138">
        <f>IF(I164="","",IF(K164&lt;&gt;"","Pasif","Aktif"))</f>
        <v/>
      </c>
      <c r="P164" s="129">
        <f>IF(J164="","",IF(K164&lt;&gt;"",K164-J164,TODAY()-J164))</f>
        <v/>
      </c>
      <c r="Q164" s="139">
        <f>IF(P164="","",ROUND(P164/365,1))</f>
        <v/>
      </c>
      <c r="R164" s="140" t="n"/>
    </row>
    <row r="165" ht="25.5" customFormat="1" customHeight="1" s="111">
      <c r="A165" s="118" t="inlineStr">
        <is>
          <t>M020</t>
        </is>
      </c>
      <c r="B165" s="128">
        <f>IFERROR(VLOOKUP(A165,Dim_Magaza!$A:$C,2,FALSE()),"")</f>
        <v/>
      </c>
      <c r="C165" s="128">
        <f>IFERROR(VLOOKUP(A165,Dim_Magaza!$A:$C,3,FALSE()),"")</f>
        <v/>
      </c>
      <c r="D165" s="118" t="inlineStr">
        <is>
          <t>U013</t>
        </is>
      </c>
      <c r="E165" s="128">
        <f>IFERROR(VLOOKUP(D165,Dim_Unvan!$A:$B,2,FALSE()),"")</f>
        <v/>
      </c>
      <c r="F165" s="118" t="inlineStr">
        <is>
          <t>KASAP</t>
        </is>
      </c>
      <c r="G165" s="128">
        <f>IF(OR(A165="",F165="",I165="",K165&lt;&gt;""),"",IF(COUNTIFS($A$2:A165,A165,$F$2:F165,F165,$K$2:K165,"")&lt;=SUMIFS(REFERENTIAL_CONTROL!$K:$K,REFERENTIAL_CONTROL!$H:$H,A165,REFERENTIAL_CONTROL!$I:$I,IFERROR(INDEX(Dim_Unvan!$A:$A,MATCH(F165,Dim_Unvan!$B:$B,0)),"")),"Norm Fazlası","Norma Uygun"))</f>
        <v/>
      </c>
      <c r="H165" s="124" t="n"/>
      <c r="I165" s="118" t="inlineStr">
        <is>
          <t>TÜRKER AKGÜN</t>
        </is>
      </c>
      <c r="J165" s="137" t="n"/>
      <c r="K165" s="137" t="n"/>
      <c r="L165" s="118" t="n"/>
      <c r="M165" s="118" t="n"/>
      <c r="N165" s="128">
        <f>IFERROR(VLOOKUP(M165,Dim_CikisNedeni!$A:$B,2,FALSE()),"")</f>
        <v/>
      </c>
      <c r="O165" s="138">
        <f>IF(I165="","",IF(K165&lt;&gt;"","Pasif","Aktif"))</f>
        <v/>
      </c>
      <c r="P165" s="129">
        <f>IF(J165="","",IF(K165&lt;&gt;"",K165-J165,TODAY()-J165))</f>
        <v/>
      </c>
      <c r="Q165" s="139">
        <f>IF(P165="","",ROUND(P165/365,1))</f>
        <v/>
      </c>
      <c r="R165" s="140" t="n"/>
    </row>
    <row r="166" ht="25.5" customFormat="1" customHeight="1" s="111">
      <c r="A166" s="118" t="inlineStr">
        <is>
          <t>M020</t>
        </is>
      </c>
      <c r="B166" s="128">
        <f>IFERROR(VLOOKUP(A166,Dim_Magaza!$A:$C,2,FALSE()),"")</f>
        <v/>
      </c>
      <c r="C166" s="128">
        <f>IFERROR(VLOOKUP(A166,Dim_Magaza!$A:$C,3,FALSE()),"")</f>
        <v/>
      </c>
      <c r="D166" s="118" t="inlineStr">
        <is>
          <t>U017</t>
        </is>
      </c>
      <c r="E166" s="128">
        <f>IFERROR(VLOOKUP(D166,Dim_Unvan!$A:$B,2,FALSE()),"")</f>
        <v/>
      </c>
      <c r="F166" s="118" t="inlineStr">
        <is>
          <t>MANAV</t>
        </is>
      </c>
      <c r="G166" s="128">
        <f>IF(OR(A166="",F166="",I166="",K166&lt;&gt;""),"",IF(COUNTIFS($A$2:A166,A166,$F$2:F166,F166,$K$2:K166,"")&lt;=SUMIFS(REFERENTIAL_CONTROL!$K:$K,REFERENTIAL_CONTROL!$H:$H,A166,REFERENTIAL_CONTROL!$I:$I,IFERROR(INDEX(Dim_Unvan!$A:$A,MATCH(F166,Dim_Unvan!$B:$B,0)),"")),"Norm Fazlası","Norma Uygun"))</f>
        <v/>
      </c>
      <c r="H166" s="124" t="n"/>
      <c r="I166" s="118" t="inlineStr">
        <is>
          <t>NECAT BORA</t>
        </is>
      </c>
      <c r="J166" s="137" t="n"/>
      <c r="K166" s="137" t="n"/>
      <c r="L166" s="118" t="n"/>
      <c r="M166" s="118" t="n"/>
      <c r="N166" s="128">
        <f>IFERROR(VLOOKUP(M166,Dim_CikisNedeni!$A:$B,2,FALSE()),"")</f>
        <v/>
      </c>
      <c r="O166" s="138">
        <f>IF(I166="","",IF(K166&lt;&gt;"","Pasif","Aktif"))</f>
        <v/>
      </c>
      <c r="P166" s="129">
        <f>IF(J166="","",IF(K166&lt;&gt;"",K166-J166,TODAY()-J166))</f>
        <v/>
      </c>
      <c r="Q166" s="139">
        <f>IF(P166="","",ROUND(P166/365,1))</f>
        <v/>
      </c>
      <c r="R166" s="140" t="n"/>
    </row>
    <row r="167" ht="25.5" customFormat="1" customHeight="1" s="111">
      <c r="A167" s="118" t="inlineStr">
        <is>
          <t>M020</t>
        </is>
      </c>
      <c r="B167" s="128">
        <f>IFERROR(VLOOKUP(A167,Dim_Magaza!$A:$C,2,FALSE()),"")</f>
        <v/>
      </c>
      <c r="C167" s="128">
        <f>IFERROR(VLOOKUP(A167,Dim_Magaza!$A:$C,3,FALSE()),"")</f>
        <v/>
      </c>
      <c r="D167" s="118" t="inlineStr">
        <is>
          <t>U019</t>
        </is>
      </c>
      <c r="E167" s="128">
        <f>IFERROR(VLOOKUP(D167,Dim_Unvan!$A:$B,2,FALSE()),"")</f>
        <v/>
      </c>
      <c r="F167" s="118" t="inlineStr">
        <is>
          <t>MANAV YARDIMCISI</t>
        </is>
      </c>
      <c r="G167" s="128">
        <f>IF(OR(A167="",F167="",I167="",K167&lt;&gt;""),"",IF(COUNTIFS($A$2:A167,A167,$F$2:F167,F167,$K$2:K167,"")&lt;=SUMIFS(REFERENTIAL_CONTROL!$K:$K,REFERENTIAL_CONTROL!$H:$H,A167,REFERENTIAL_CONTROL!$I:$I,IFERROR(INDEX(Dim_Unvan!$A:$A,MATCH(F167,Dim_Unvan!$B:$B,0)),"")),"Norm Fazlası","Norma Uygun"))</f>
        <v/>
      </c>
      <c r="H167" s="124" t="n"/>
      <c r="I167" s="118" t="inlineStr">
        <is>
          <t>BEZİRGEN ALTBAYEV</t>
        </is>
      </c>
      <c r="J167" s="137" t="n"/>
      <c r="K167" s="137" t="n"/>
      <c r="L167" s="118" t="n"/>
      <c r="M167" s="118" t="n"/>
      <c r="N167" s="128">
        <f>IFERROR(VLOOKUP(M167,Dim_CikisNedeni!$A:$B,2,FALSE()),"")</f>
        <v/>
      </c>
      <c r="O167" s="138">
        <f>IF(I167="","",IF(K167&lt;&gt;"","Pasif","Aktif"))</f>
        <v/>
      </c>
      <c r="P167" s="129">
        <f>IF(J167="","",IF(K167&lt;&gt;"",K167-J167,TODAY()-J167))</f>
        <v/>
      </c>
      <c r="Q167" s="139">
        <f>IF(P167="","",ROUND(P167/365,1))</f>
        <v/>
      </c>
      <c r="R167" s="140" t="n"/>
    </row>
    <row r="168" ht="25.5" customFormat="1" customHeight="1" s="111">
      <c r="A168" s="118" t="inlineStr">
        <is>
          <t>M021</t>
        </is>
      </c>
      <c r="B168" s="128">
        <f>IFERROR(VLOOKUP(A168,Dim_Magaza!$A:$C,2,FALSE()),"")</f>
        <v/>
      </c>
      <c r="C168" s="128">
        <f>IFERROR(VLOOKUP(A168,Dim_Magaza!$A:$C,3,FALSE()),"")</f>
        <v/>
      </c>
      <c r="D168" s="118" t="inlineStr">
        <is>
          <t>U038</t>
        </is>
      </c>
      <c r="E168" s="128">
        <f>IFERROR(VLOOKUP(D168,Dim_Unvan!$A:$B,2,FALSE()),"")</f>
        <v/>
      </c>
      <c r="F168" s="118" t="inlineStr">
        <is>
          <t>YÖNETİCİ YARDIMCISI</t>
        </is>
      </c>
      <c r="G168" s="128">
        <f>IF(OR(A168="",F168="",I168="",K168&lt;&gt;""),"",IF(COUNTIFS($A$2:A168,A168,$F$2:F168,F168,$K$2:K168,"")&lt;=SUMIFS(REFERENTIAL_CONTROL!$K:$K,REFERENTIAL_CONTROL!$H:$H,A168,REFERENTIAL_CONTROL!$I:$I,IFERROR(INDEX(Dim_Unvan!$A:$A,MATCH(F168,Dim_Unvan!$B:$B,0)),"")),"Norm Fazlası","Norma Uygun"))</f>
        <v/>
      </c>
      <c r="H168" s="124" t="n"/>
      <c r="I168" s="118" t="inlineStr">
        <is>
          <t>EMİNE NARİN</t>
        </is>
      </c>
      <c r="J168" s="137" t="n"/>
      <c r="K168" s="137" t="n"/>
      <c r="L168" s="118" t="n"/>
      <c r="M168" s="118" t="n"/>
      <c r="N168" s="128">
        <f>IFERROR(VLOOKUP(M168,Dim_CikisNedeni!$A:$B,2,FALSE()),"")</f>
        <v/>
      </c>
      <c r="O168" s="138">
        <f>IF(I168="","",IF(K168&lt;&gt;"","Pasif","Aktif"))</f>
        <v/>
      </c>
      <c r="P168" s="129">
        <f>IF(J168="","",IF(K168&lt;&gt;"",K168-J168,TODAY()-J168))</f>
        <v/>
      </c>
      <c r="Q168" s="139">
        <f>IF(P168="","",ROUND(P168/365,1))</f>
        <v/>
      </c>
      <c r="R168" s="140" t="n"/>
    </row>
    <row r="169" ht="25.5" customFormat="1" customHeight="1" s="111">
      <c r="A169" s="118" t="inlineStr">
        <is>
          <t>M021</t>
        </is>
      </c>
      <c r="B169" s="128">
        <f>IFERROR(VLOOKUP(A169,Dim_Magaza!$A:$C,2,FALSE()),"")</f>
        <v/>
      </c>
      <c r="C169" s="128">
        <f>IFERROR(VLOOKUP(A169,Dim_Magaza!$A:$C,3,FALSE()),"")</f>
        <v/>
      </c>
      <c r="D169" s="118" t="inlineStr">
        <is>
          <t>U038</t>
        </is>
      </c>
      <c r="E169" s="128">
        <f>IFERROR(VLOOKUP(D169,Dim_Unvan!$A:$B,2,FALSE()),"")</f>
        <v/>
      </c>
      <c r="F169" s="118" t="inlineStr">
        <is>
          <t>YÖNETİCİ YARDIMCISI</t>
        </is>
      </c>
      <c r="G169" s="128">
        <f>IF(OR(A169="",F169="",I169="",K169&lt;&gt;""),"",IF(COUNTIFS($A$2:A169,A169,$F$2:F169,F169,$K$2:K169,"")&lt;=SUMIFS(REFERENTIAL_CONTROL!$K:$K,REFERENTIAL_CONTROL!$H:$H,A169,REFERENTIAL_CONTROL!$I:$I,IFERROR(INDEX(Dim_Unvan!$A:$A,MATCH(F169,Dim_Unvan!$B:$B,0)),"")),"Norm Fazlası","Norma Uygun"))</f>
        <v/>
      </c>
      <c r="H169" s="124" t="n"/>
      <c r="I169" s="118" t="inlineStr">
        <is>
          <t>FİGEN SAVAŞ</t>
        </is>
      </c>
      <c r="J169" s="137" t="n"/>
      <c r="K169" s="137" t="n"/>
      <c r="L169" s="118" t="n"/>
      <c r="M169" s="118" t="n"/>
      <c r="N169" s="128">
        <f>IFERROR(VLOOKUP(M169,Dim_CikisNedeni!$A:$B,2,FALSE()),"")</f>
        <v/>
      </c>
      <c r="O169" s="138">
        <f>IF(I169="","",IF(K169&lt;&gt;"","Pasif","Aktif"))</f>
        <v/>
      </c>
      <c r="P169" s="129">
        <f>IF(J169="","",IF(K169&lt;&gt;"",K169-J169,TODAY()-J169))</f>
        <v/>
      </c>
      <c r="Q169" s="139">
        <f>IF(P169="","",ROUND(P169/365,1))</f>
        <v/>
      </c>
      <c r="R169" s="140" t="n"/>
    </row>
    <row r="170" ht="25.5" customFormat="1" customHeight="1" s="111">
      <c r="A170" s="118" t="inlineStr">
        <is>
          <t>M021</t>
        </is>
      </c>
      <c r="B170" s="128">
        <f>IFERROR(VLOOKUP(A170,Dim_Magaza!$A:$C,2,FALSE()),"")</f>
        <v/>
      </c>
      <c r="C170" s="128">
        <f>IFERROR(VLOOKUP(A170,Dim_Magaza!$A:$C,3,FALSE()),"")</f>
        <v/>
      </c>
      <c r="D170" s="118" t="inlineStr">
        <is>
          <t>U015</t>
        </is>
      </c>
      <c r="E170" s="128">
        <f>IFERROR(VLOOKUP(D170,Dim_Unvan!$A:$B,2,FALSE()),"")</f>
        <v/>
      </c>
      <c r="F170" s="118" t="inlineStr">
        <is>
          <t>KASİYER</t>
        </is>
      </c>
      <c r="G170" s="128">
        <f>IF(OR(A170="",F170="",I170="",K170&lt;&gt;""),"",IF(COUNTIFS($A$2:A170,A170,$F$2:F170,F170,$K$2:K170,"")&lt;=SUMIFS(REFERENTIAL_CONTROL!$K:$K,REFERENTIAL_CONTROL!$H:$H,A170,REFERENTIAL_CONTROL!$I:$I,IFERROR(INDEX(Dim_Unvan!$A:$A,MATCH(F170,Dim_Unvan!$B:$B,0)),"")),"Norm Fazlası","Norma Uygun"))</f>
        <v/>
      </c>
      <c r="H170" s="124" t="n"/>
      <c r="I170" s="118" t="inlineStr">
        <is>
          <t>ZEYNEP SÜMMEYYE CANDEMİR</t>
        </is>
      </c>
      <c r="J170" s="137" t="n"/>
      <c r="K170" s="137" t="n"/>
      <c r="L170" s="118" t="n"/>
      <c r="M170" s="118" t="n"/>
      <c r="N170" s="128">
        <f>IFERROR(VLOOKUP(M170,Dim_CikisNedeni!$A:$B,2,FALSE()),"")</f>
        <v/>
      </c>
      <c r="O170" s="138">
        <f>IF(I170="","",IF(K170&lt;&gt;"","Pasif","Aktif"))</f>
        <v/>
      </c>
      <c r="P170" s="129">
        <f>IF(J170="","",IF(K170&lt;&gt;"",K170-J170,TODAY()-J170))</f>
        <v/>
      </c>
      <c r="Q170" s="139">
        <f>IF(P170="","",ROUND(P170/365,1))</f>
        <v/>
      </c>
      <c r="R170" s="140" t="n"/>
    </row>
    <row r="171" ht="25.5" customFormat="1" customHeight="1" s="111">
      <c r="A171" s="118" t="inlineStr">
        <is>
          <t>M021</t>
        </is>
      </c>
      <c r="B171" s="128">
        <f>IFERROR(VLOOKUP(A171,Dim_Magaza!$A:$C,2,FALSE()),"")</f>
        <v/>
      </c>
      <c r="C171" s="128">
        <f>IFERROR(VLOOKUP(A171,Dim_Magaza!$A:$C,3,FALSE()),"")</f>
        <v/>
      </c>
      <c r="D171" s="118" t="inlineStr">
        <is>
          <t>U015</t>
        </is>
      </c>
      <c r="E171" s="128">
        <f>IFERROR(VLOOKUP(D171,Dim_Unvan!$A:$B,2,FALSE()),"")</f>
        <v/>
      </c>
      <c r="F171" s="118" t="inlineStr">
        <is>
          <t>KASİYER</t>
        </is>
      </c>
      <c r="G171" s="128">
        <f>IF(OR(A171="",F171="",I171="",K171&lt;&gt;""),"",IF(COUNTIFS($A$2:A171,A171,$F$2:F171,F171,$K$2:K171,"")&lt;=SUMIFS(REFERENTIAL_CONTROL!$K:$K,REFERENTIAL_CONTROL!$H:$H,A171,REFERENTIAL_CONTROL!$I:$I,IFERROR(INDEX(Dim_Unvan!$A:$A,MATCH(F171,Dim_Unvan!$B:$B,0)),"")),"Norm Fazlası","Norma Uygun"))</f>
        <v/>
      </c>
      <c r="H171" s="124" t="n"/>
      <c r="I171" s="118" t="inlineStr">
        <is>
          <t>EYSEL AKSOY</t>
        </is>
      </c>
      <c r="J171" s="137" t="n"/>
      <c r="K171" s="137" t="n"/>
      <c r="L171" s="118" t="n"/>
      <c r="M171" s="118" t="n"/>
      <c r="N171" s="128">
        <f>IFERROR(VLOOKUP(M171,Dim_CikisNedeni!$A:$B,2,FALSE()),"")</f>
        <v/>
      </c>
      <c r="O171" s="138">
        <f>IF(I171="","",IF(K171&lt;&gt;"","Pasif","Aktif"))</f>
        <v/>
      </c>
      <c r="P171" s="129">
        <f>IF(J171="","",IF(K171&lt;&gt;"",K171-J171,TODAY()-J171))</f>
        <v/>
      </c>
      <c r="Q171" s="139">
        <f>IF(P171="","",ROUND(P171/365,1))</f>
        <v/>
      </c>
      <c r="R171" s="140" t="n"/>
    </row>
    <row r="172" ht="25.5" customFormat="1" customHeight="1" s="111">
      <c r="A172" s="118" t="inlineStr">
        <is>
          <t>M021</t>
        </is>
      </c>
      <c r="B172" s="128">
        <f>IFERROR(VLOOKUP(A172,Dim_Magaza!$A:$C,2,FALSE()),"")</f>
        <v/>
      </c>
      <c r="C172" s="128">
        <f>IFERROR(VLOOKUP(A172,Dim_Magaza!$A:$C,3,FALSE()),"")</f>
        <v/>
      </c>
      <c r="D172" s="118" t="inlineStr">
        <is>
          <t>U026</t>
        </is>
      </c>
      <c r="E172" s="128">
        <f>IFERROR(VLOOKUP(D172,Dim_Unvan!$A:$B,2,FALSE()),"")</f>
        <v/>
      </c>
      <c r="F172" s="118" t="inlineStr">
        <is>
          <t>REYON GÖREVLİSİ</t>
        </is>
      </c>
      <c r="G172" s="128">
        <f>IF(OR(A172="",F172="",I172="",K172&lt;&gt;""),"",IF(COUNTIFS($A$2:A172,A172,$F$2:F172,F172,$K$2:K172,"")&lt;=SUMIFS(REFERENTIAL_CONTROL!$K:$K,REFERENTIAL_CONTROL!$H:$H,A172,REFERENTIAL_CONTROL!$I:$I,IFERROR(INDEX(Dim_Unvan!$A:$A,MATCH(F172,Dim_Unvan!$B:$B,0)),"")),"Norm Fazlası","Norma Uygun"))</f>
        <v/>
      </c>
      <c r="H172" s="124" t="n"/>
      <c r="I172" s="118" t="inlineStr">
        <is>
          <t>BERAT ALÇİN</t>
        </is>
      </c>
      <c r="J172" s="137" t="n"/>
      <c r="K172" s="137" t="n"/>
      <c r="L172" s="118" t="n"/>
      <c r="M172" s="118" t="n"/>
      <c r="N172" s="128">
        <f>IFERROR(VLOOKUP(M172,Dim_CikisNedeni!$A:$B,2,FALSE()),"")</f>
        <v/>
      </c>
      <c r="O172" s="138">
        <f>IF(I172="","",IF(K172&lt;&gt;"","Pasif","Aktif"))</f>
        <v/>
      </c>
      <c r="P172" s="129">
        <f>IF(J172="","",IF(K172&lt;&gt;"",K172-J172,TODAY()-J172))</f>
        <v/>
      </c>
      <c r="Q172" s="139">
        <f>IF(P172="","",ROUND(P172/365,1))</f>
        <v/>
      </c>
      <c r="R172" s="140" t="n"/>
    </row>
    <row r="173" ht="25.5" customFormat="1" customHeight="1" s="111">
      <c r="A173" s="118" t="inlineStr">
        <is>
          <t>M021</t>
        </is>
      </c>
      <c r="B173" s="128">
        <f>IFERROR(VLOOKUP(A173,Dim_Magaza!$A:$C,2,FALSE()),"")</f>
        <v/>
      </c>
      <c r="C173" s="128">
        <f>IFERROR(VLOOKUP(A173,Dim_Magaza!$A:$C,3,FALSE()),"")</f>
        <v/>
      </c>
      <c r="D173" s="118" t="inlineStr">
        <is>
          <t>U026</t>
        </is>
      </c>
      <c r="E173" s="128">
        <f>IFERROR(VLOOKUP(D173,Dim_Unvan!$A:$B,2,FALSE()),"")</f>
        <v/>
      </c>
      <c r="F173" s="118" t="inlineStr">
        <is>
          <t>REYON GÖREVLİSİ</t>
        </is>
      </c>
      <c r="G173" s="128">
        <f>IF(OR(A173="",F173="",I173="",K173&lt;&gt;""),"",IF(COUNTIFS($A$2:A173,A173,$F$2:F173,F173,$K$2:K173,"")&lt;=SUMIFS(REFERENTIAL_CONTROL!$K:$K,REFERENTIAL_CONTROL!$H:$H,A173,REFERENTIAL_CONTROL!$I:$I,IFERROR(INDEX(Dim_Unvan!$A:$A,MATCH(F173,Dim_Unvan!$B:$B,0)),"")),"Norm Fazlası","Norma Uygun"))</f>
        <v/>
      </c>
      <c r="H173" s="124" t="n"/>
      <c r="I173" s="118" t="inlineStr">
        <is>
          <t>JORABEK MUHUTDINOV</t>
        </is>
      </c>
      <c r="J173" s="137" t="n"/>
      <c r="K173" s="137" t="n"/>
      <c r="L173" s="118" t="n"/>
      <c r="M173" s="118" t="n"/>
      <c r="N173" s="128">
        <f>IFERROR(VLOOKUP(M173,Dim_CikisNedeni!$A:$B,2,FALSE()),"")</f>
        <v/>
      </c>
      <c r="O173" s="138">
        <f>IF(I173="","",IF(K173&lt;&gt;"","Pasif","Aktif"))</f>
        <v/>
      </c>
      <c r="P173" s="129">
        <f>IF(J173="","",IF(K173&lt;&gt;"",K173-J173,TODAY()-J173))</f>
        <v/>
      </c>
      <c r="Q173" s="139">
        <f>IF(P173="","",ROUND(P173/365,1))</f>
        <v/>
      </c>
      <c r="R173" s="140" t="n"/>
    </row>
    <row r="174" ht="25.5" customFormat="1" customHeight="1" s="111">
      <c r="A174" s="118" t="inlineStr">
        <is>
          <t>M021</t>
        </is>
      </c>
      <c r="B174" s="128">
        <f>IFERROR(VLOOKUP(A174,Dim_Magaza!$A:$C,2,FALSE()),"")</f>
        <v/>
      </c>
      <c r="C174" s="128">
        <f>IFERROR(VLOOKUP(A174,Dim_Magaza!$A:$C,3,FALSE()),"")</f>
        <v/>
      </c>
      <c r="D174" s="118" t="inlineStr">
        <is>
          <t>U043</t>
        </is>
      </c>
      <c r="E174" s="128">
        <f>IFERROR(VLOOKUP(D174,Dim_Unvan!$A:$B,2,FALSE()),"")</f>
        <v/>
      </c>
      <c r="F174" s="118" t="inlineStr">
        <is>
          <t>ŞARKÜTERİ YARDIMCISI</t>
        </is>
      </c>
      <c r="G174" s="128">
        <f>IF(OR(A174="",F174="",I174="",K174&lt;&gt;""),"",IF(COUNTIFS($A$2:A174,A174,$F$2:F174,F174,$K$2:K174,"")&lt;=SUMIFS(REFERENTIAL_CONTROL!$K:$K,REFERENTIAL_CONTROL!$H:$H,A174,REFERENTIAL_CONTROL!$I:$I,IFERROR(INDEX(Dim_Unvan!$A:$A,MATCH(F174,Dim_Unvan!$B:$B,0)),"")),"Norm Fazlası","Norma Uygun"))</f>
        <v/>
      </c>
      <c r="H174" s="124" t="n"/>
      <c r="I174" s="118" t="inlineStr">
        <is>
          <t>SÜMEYRA BOZYEL</t>
        </is>
      </c>
      <c r="J174" s="137" t="n"/>
      <c r="K174" s="137" t="n"/>
      <c r="L174" s="118" t="n"/>
      <c r="M174" s="118" t="n"/>
      <c r="N174" s="128">
        <f>IFERROR(VLOOKUP(M174,Dim_CikisNedeni!$A:$B,2,FALSE()),"")</f>
        <v/>
      </c>
      <c r="O174" s="138">
        <f>IF(I174="","",IF(K174&lt;&gt;"","Pasif","Aktif"))</f>
        <v/>
      </c>
      <c r="P174" s="129">
        <f>IF(J174="","",IF(K174&lt;&gt;"",K174-J174,TODAY()-J174))</f>
        <v/>
      </c>
      <c r="Q174" s="139">
        <f>IF(P174="","",ROUND(P174/365,1))</f>
        <v/>
      </c>
      <c r="R174" s="140" t="n"/>
    </row>
    <row r="175" ht="25.5" customFormat="1" customHeight="1" s="111">
      <c r="A175" s="118" t="inlineStr">
        <is>
          <t>M021</t>
        </is>
      </c>
      <c r="B175" s="128">
        <f>IFERROR(VLOOKUP(A175,Dim_Magaza!$A:$C,2,FALSE()),"")</f>
        <v/>
      </c>
      <c r="C175" s="128">
        <f>IFERROR(VLOOKUP(A175,Dim_Magaza!$A:$C,3,FALSE()),"")</f>
        <v/>
      </c>
      <c r="D175" s="118" t="inlineStr">
        <is>
          <t>U043</t>
        </is>
      </c>
      <c r="E175" s="128">
        <f>IFERROR(VLOOKUP(D175,Dim_Unvan!$A:$B,2,FALSE()),"")</f>
        <v/>
      </c>
      <c r="F175" s="118" t="inlineStr">
        <is>
          <t>ŞARKÜTERİ YARDIMCISI</t>
        </is>
      </c>
      <c r="G175" s="128">
        <f>IF(OR(A175="",F175="",I175="",K175&lt;&gt;""),"",IF(COUNTIFS($A$2:A175,A175,$F$2:F175,F175,$K$2:K175,"")&lt;=SUMIFS(REFERENTIAL_CONTROL!$K:$K,REFERENTIAL_CONTROL!$H:$H,A175,REFERENTIAL_CONTROL!$I:$I,IFERROR(INDEX(Dim_Unvan!$A:$A,MATCH(F175,Dim_Unvan!$B:$B,0)),"")),"Norm Fazlası","Norma Uygun"))</f>
        <v/>
      </c>
      <c r="H175" s="124" t="n"/>
      <c r="I175" s="118" t="inlineStr">
        <is>
          <t>ÖZGE PUNAR</t>
        </is>
      </c>
      <c r="J175" s="137" t="n"/>
      <c r="K175" s="137" t="n"/>
      <c r="L175" s="118" t="n"/>
      <c r="M175" s="118" t="n"/>
      <c r="N175" s="128">
        <f>IFERROR(VLOOKUP(M175,Dim_CikisNedeni!$A:$B,2,FALSE()),"")</f>
        <v/>
      </c>
      <c r="O175" s="138">
        <f>IF(I175="","",IF(K175&lt;&gt;"","Pasif","Aktif"))</f>
        <v/>
      </c>
      <c r="P175" s="129">
        <f>IF(J175="","",IF(K175&lt;&gt;"",K175-J175,TODAY()-J175))</f>
        <v/>
      </c>
      <c r="Q175" s="139">
        <f>IF(P175="","",ROUND(P175/365,1))</f>
        <v/>
      </c>
      <c r="R175" s="140" t="n"/>
    </row>
    <row r="176" ht="25.5" customFormat="1" customHeight="1" s="111">
      <c r="A176" s="118" t="inlineStr">
        <is>
          <t>M031</t>
        </is>
      </c>
      <c r="B176" s="128">
        <f>IFERROR(VLOOKUP(A176,Dim_Magaza!$A:$C,2,FALSE()),"")</f>
        <v/>
      </c>
      <c r="C176" s="128">
        <f>IFERROR(VLOOKUP(A176,Dim_Magaza!$A:$C,3,FALSE()),"")</f>
        <v/>
      </c>
      <c r="D176" s="118" t="inlineStr">
        <is>
          <t>U036</t>
        </is>
      </c>
      <c r="E176" s="128">
        <f>IFERROR(VLOOKUP(D176,Dim_Unvan!$A:$B,2,FALSE()),"")</f>
        <v/>
      </c>
      <c r="F176" s="118" t="inlineStr">
        <is>
          <t>YÖNETİCİ</t>
        </is>
      </c>
      <c r="G176" s="128">
        <f>IF(OR(A176="",F176="",I176="",K176&lt;&gt;""),"",IF(COUNTIFS($A$2:A176,A176,$F$2:F176,F176,$K$2:K176,"")&lt;=SUMIFS(REFERENTIAL_CONTROL!$K:$K,REFERENTIAL_CONTROL!$H:$H,A176,REFERENTIAL_CONTROL!$I:$I,IFERROR(INDEX(Dim_Unvan!$A:$A,MATCH(F176,Dim_Unvan!$B:$B,0)),"")),"Norm Fazlası","Norma Uygun"))</f>
        <v/>
      </c>
      <c r="H176" s="124" t="n"/>
      <c r="I176" s="118" t="inlineStr">
        <is>
          <t>YASEMİN YÜKSEL</t>
        </is>
      </c>
      <c r="J176" s="137" t="n"/>
      <c r="K176" s="137" t="n"/>
      <c r="L176" s="118" t="n"/>
      <c r="M176" s="118" t="n"/>
      <c r="N176" s="128">
        <f>IFERROR(VLOOKUP(M176,Dim_CikisNedeni!$A:$B,2,FALSE()),"")</f>
        <v/>
      </c>
      <c r="O176" s="138">
        <f>IF(I176="","",IF(K176&lt;&gt;"","Pasif","Aktif"))</f>
        <v/>
      </c>
      <c r="P176" s="129">
        <f>IF(J176="","",IF(K176&lt;&gt;"",K176-J176,TODAY()-J176))</f>
        <v/>
      </c>
      <c r="Q176" s="139">
        <f>IF(P176="","",ROUND(P176/365,1))</f>
        <v/>
      </c>
      <c r="R176" s="140" t="n"/>
    </row>
    <row r="177" ht="25.5" customFormat="1" customHeight="1" s="111">
      <c r="A177" s="118" t="inlineStr">
        <is>
          <t>M031</t>
        </is>
      </c>
      <c r="B177" s="128">
        <f>IFERROR(VLOOKUP(A177,Dim_Magaza!$A:$C,2,FALSE()),"")</f>
        <v/>
      </c>
      <c r="C177" s="128">
        <f>IFERROR(VLOOKUP(A177,Dim_Magaza!$A:$C,3,FALSE()),"")</f>
        <v/>
      </c>
      <c r="D177" s="118" t="inlineStr">
        <is>
          <t>U015</t>
        </is>
      </c>
      <c r="E177" s="128">
        <f>IFERROR(VLOOKUP(D177,Dim_Unvan!$A:$B,2,FALSE()),"")</f>
        <v/>
      </c>
      <c r="F177" s="118" t="inlineStr">
        <is>
          <t>KASİYER</t>
        </is>
      </c>
      <c r="G177" s="128">
        <f>IF(OR(A177="",F177="",I177="",K177&lt;&gt;""),"",IF(COUNTIFS($A$2:A177,A177,$F$2:F177,F177,$K$2:K177,"")&lt;=SUMIFS(REFERENTIAL_CONTROL!$K:$K,REFERENTIAL_CONTROL!$H:$H,A177,REFERENTIAL_CONTROL!$I:$I,IFERROR(INDEX(Dim_Unvan!$A:$A,MATCH(F177,Dim_Unvan!$B:$B,0)),"")),"Norm Fazlası","Norma Uygun"))</f>
        <v/>
      </c>
      <c r="H177" s="124" t="n"/>
      <c r="I177" s="118" t="inlineStr">
        <is>
          <t>SENA KILIÇ</t>
        </is>
      </c>
      <c r="J177" s="137" t="n"/>
      <c r="K177" s="137" t="n"/>
      <c r="L177" s="118" t="n"/>
      <c r="M177" s="118" t="n"/>
      <c r="N177" s="128">
        <f>IFERROR(VLOOKUP(M177,Dim_CikisNedeni!$A:$B,2,FALSE()),"")</f>
        <v/>
      </c>
      <c r="O177" s="138">
        <f>IF(I177="","",IF(K177&lt;&gt;"","Pasif","Aktif"))</f>
        <v/>
      </c>
      <c r="P177" s="129">
        <f>IF(J177="","",IF(K177&lt;&gt;"",K177-J177,TODAY()-J177))</f>
        <v/>
      </c>
      <c r="Q177" s="139">
        <f>IF(P177="","",ROUND(P177/365,1))</f>
        <v/>
      </c>
      <c r="R177" s="140" t="n"/>
    </row>
    <row r="178" ht="25.5" customFormat="1" customHeight="1" s="111">
      <c r="A178" s="118" t="inlineStr">
        <is>
          <t>M031</t>
        </is>
      </c>
      <c r="B178" s="128">
        <f>IFERROR(VLOOKUP(A178,Dim_Magaza!$A:$C,2,FALSE()),"")</f>
        <v/>
      </c>
      <c r="C178" s="128">
        <f>IFERROR(VLOOKUP(A178,Dim_Magaza!$A:$C,3,FALSE()),"")</f>
        <v/>
      </c>
      <c r="D178" s="118" t="inlineStr">
        <is>
          <t>U015</t>
        </is>
      </c>
      <c r="E178" s="128">
        <f>IFERROR(VLOOKUP(D178,Dim_Unvan!$A:$B,2,FALSE()),"")</f>
        <v/>
      </c>
      <c r="F178" s="118" t="inlineStr">
        <is>
          <t>KASİYER</t>
        </is>
      </c>
      <c r="G178" s="128">
        <f>IF(OR(A178="",F178="",I178="",K178&lt;&gt;""),"",IF(COUNTIFS($A$2:A178,A178,$F$2:F178,F178,$K$2:K178,"")&lt;=SUMIFS(REFERENTIAL_CONTROL!$K:$K,REFERENTIAL_CONTROL!$H:$H,A178,REFERENTIAL_CONTROL!$I:$I,IFERROR(INDEX(Dim_Unvan!$A:$A,MATCH(F178,Dim_Unvan!$B:$B,0)),"")),"Norm Fazlası","Norma Uygun"))</f>
        <v/>
      </c>
      <c r="H178" s="124" t="n"/>
      <c r="I178" s="118" t="inlineStr">
        <is>
          <t>BEYZA GÖZCÜ</t>
        </is>
      </c>
      <c r="J178" s="137" t="n"/>
      <c r="K178" s="137" t="n"/>
      <c r="L178" s="118" t="n"/>
      <c r="M178" s="118" t="n"/>
      <c r="N178" s="128">
        <f>IFERROR(VLOOKUP(M178,Dim_CikisNedeni!$A:$B,2,FALSE()),"")</f>
        <v/>
      </c>
      <c r="O178" s="138">
        <f>IF(I178="","",IF(K178&lt;&gt;"","Pasif","Aktif"))</f>
        <v/>
      </c>
      <c r="P178" s="129">
        <f>IF(J178="","",IF(K178&lt;&gt;"",K178-J178,TODAY()-J178))</f>
        <v/>
      </c>
      <c r="Q178" s="139">
        <f>IF(P178="","",ROUND(P178/365,1))</f>
        <v/>
      </c>
      <c r="R178" s="140" t="n"/>
    </row>
    <row r="179" ht="25.5" customFormat="1" customHeight="1" s="111">
      <c r="A179" s="118" t="inlineStr">
        <is>
          <t>M031</t>
        </is>
      </c>
      <c r="B179" s="128">
        <f>IFERROR(VLOOKUP(A179,Dim_Magaza!$A:$C,2,FALSE()),"")</f>
        <v/>
      </c>
      <c r="C179" s="128">
        <f>IFERROR(VLOOKUP(A179,Dim_Magaza!$A:$C,3,FALSE()),"")</f>
        <v/>
      </c>
      <c r="D179" s="118" t="inlineStr">
        <is>
          <t>U015</t>
        </is>
      </c>
      <c r="E179" s="128">
        <f>IFERROR(VLOOKUP(D179,Dim_Unvan!$A:$B,2,FALSE()),"")</f>
        <v/>
      </c>
      <c r="F179" s="118" t="inlineStr">
        <is>
          <t>REYON GÖREVLİSİ</t>
        </is>
      </c>
      <c r="G179" s="128">
        <f>IF(OR(A179="",F179="",I179="",K179&lt;&gt;""),"",IF(COUNTIFS($A$2:A179,A179,$F$2:F179,F179,$K$2:K179,"")&lt;=SUMIFS(REFERENTIAL_CONTROL!$K:$K,REFERENTIAL_CONTROL!$H:$H,A179,REFERENTIAL_CONTROL!$I:$I,IFERROR(INDEX(Dim_Unvan!$A:$A,MATCH(F179,Dim_Unvan!$B:$B,0)),"")),"Norm Fazlası","Norma Uygun"))</f>
        <v/>
      </c>
      <c r="H179" s="124" t="n"/>
      <c r="I179" s="118" t="inlineStr">
        <is>
          <t>BEYZA  TAMARIK</t>
        </is>
      </c>
      <c r="J179" s="137" t="n"/>
      <c r="K179" s="137" t="n"/>
      <c r="L179" s="118" t="n"/>
      <c r="M179" s="118" t="n"/>
      <c r="N179" s="128">
        <f>IFERROR(VLOOKUP(M179,Dim_CikisNedeni!$A:$B,2,FALSE()),"")</f>
        <v/>
      </c>
      <c r="O179" s="138">
        <f>IF(I179="","",IF(K179&lt;&gt;"","Pasif","Aktif"))</f>
        <v/>
      </c>
      <c r="P179" s="129">
        <f>IF(J179="","",IF(K179&lt;&gt;"",K179-J179,TODAY()-J179))</f>
        <v/>
      </c>
      <c r="Q179" s="139">
        <f>IF(P179="","",ROUND(P179/365,1))</f>
        <v/>
      </c>
      <c r="R179" s="140" t="n"/>
    </row>
    <row r="180" ht="25.5" customFormat="1" customHeight="1" s="111">
      <c r="A180" s="118" t="inlineStr">
        <is>
          <t>M031</t>
        </is>
      </c>
      <c r="B180" s="128">
        <f>IFERROR(VLOOKUP(A180,Dim_Magaza!$A:$C,2,FALSE()),"")</f>
        <v/>
      </c>
      <c r="C180" s="128">
        <f>IFERROR(VLOOKUP(A180,Dim_Magaza!$A:$C,3,FALSE()),"")</f>
        <v/>
      </c>
      <c r="D180" s="118" t="inlineStr">
        <is>
          <t>U043</t>
        </is>
      </c>
      <c r="E180" s="128">
        <f>IFERROR(VLOOKUP(D180,Dim_Unvan!$A:$B,2,FALSE()),"")</f>
        <v/>
      </c>
      <c r="F180" s="118" t="inlineStr">
        <is>
          <t>ŞARKÜTERİ YARDIMCISI</t>
        </is>
      </c>
      <c r="G180" s="128">
        <f>IF(OR(A180="",F180="",I180="",K180&lt;&gt;""),"",IF(COUNTIFS($A$2:A180,A180,$F$2:F180,F180,$K$2:K180,"")&lt;=SUMIFS(REFERENTIAL_CONTROL!$K:$K,REFERENTIAL_CONTROL!$H:$H,A180,REFERENTIAL_CONTROL!$I:$I,IFERROR(INDEX(Dim_Unvan!$A:$A,MATCH(F180,Dim_Unvan!$B:$B,0)),"")),"Norm Fazlası","Norma Uygun"))</f>
        <v/>
      </c>
      <c r="H180" s="124" t="n"/>
      <c r="I180" s="118" t="inlineStr">
        <is>
          <t>HAVVA SERDAŞ</t>
        </is>
      </c>
      <c r="J180" s="137" t="n"/>
      <c r="K180" s="137" t="n"/>
      <c r="L180" s="118" t="n"/>
      <c r="M180" s="118" t="n"/>
      <c r="N180" s="128">
        <f>IFERROR(VLOOKUP(M180,Dim_CikisNedeni!$A:$B,2,FALSE()),"")</f>
        <v/>
      </c>
      <c r="O180" s="138">
        <f>IF(I180="","",IF(K180&lt;&gt;"","Pasif","Aktif"))</f>
        <v/>
      </c>
      <c r="P180" s="129">
        <f>IF(J180="","",IF(K180&lt;&gt;"",K180-J180,TODAY()-J180))</f>
        <v/>
      </c>
      <c r="Q180" s="139">
        <f>IF(P180="","",ROUND(P180/365,1))</f>
        <v/>
      </c>
      <c r="R180" s="140" t="n"/>
    </row>
    <row r="181" ht="25.5" customFormat="1" customHeight="1" s="111">
      <c r="A181" s="118" t="inlineStr">
        <is>
          <t>M031</t>
        </is>
      </c>
      <c r="B181" s="128">
        <f>IFERROR(VLOOKUP(A181,Dim_Magaza!$A:$C,2,FALSE()),"")</f>
        <v/>
      </c>
      <c r="C181" s="128">
        <f>IFERROR(VLOOKUP(A181,Dim_Magaza!$A:$C,3,FALSE()),"")</f>
        <v/>
      </c>
      <c r="D181" s="118" t="inlineStr">
        <is>
          <t>U019</t>
        </is>
      </c>
      <c r="E181" s="128">
        <f>IFERROR(VLOOKUP(D181,Dim_Unvan!$A:$B,2,FALSE()),"")</f>
        <v/>
      </c>
      <c r="F181" s="118" t="inlineStr">
        <is>
          <t>MANAV YARDIMCISI</t>
        </is>
      </c>
      <c r="G181" s="128">
        <f>IF(OR(A181="",F181="",I181="",K181&lt;&gt;""),"",IF(COUNTIFS($A$2:A181,A181,$F$2:F181,F181,$K$2:K181,"")&lt;=SUMIFS(REFERENTIAL_CONTROL!$K:$K,REFERENTIAL_CONTROL!$H:$H,A181,REFERENTIAL_CONTROL!$I:$I,IFERROR(INDEX(Dim_Unvan!$A:$A,MATCH(F181,Dim_Unvan!$B:$B,0)),"")),"Norm Fazlası","Norma Uygun"))</f>
        <v/>
      </c>
      <c r="H181" s="124" t="n"/>
      <c r="I181" s="118" t="inlineStr">
        <is>
          <t>TURAN ÇİÇEK</t>
        </is>
      </c>
      <c r="J181" s="137" t="n"/>
      <c r="K181" s="137" t="n"/>
      <c r="L181" s="118" t="n"/>
      <c r="M181" s="118" t="n"/>
      <c r="N181" s="128">
        <f>IFERROR(VLOOKUP(M181,Dim_CikisNedeni!$A:$B,2,FALSE()),"")</f>
        <v/>
      </c>
      <c r="O181" s="138">
        <f>IF(I181="","",IF(K181&lt;&gt;"","Pasif","Aktif"))</f>
        <v/>
      </c>
      <c r="P181" s="129">
        <f>IF(J181="","",IF(K181&lt;&gt;"",K181-J181,TODAY()-J181))</f>
        <v/>
      </c>
      <c r="Q181" s="139">
        <f>IF(P181="","",ROUND(P181/365,1))</f>
        <v/>
      </c>
      <c r="R181" s="140" t="n"/>
    </row>
    <row r="182" ht="25.5" customFormat="1" customHeight="1" s="111">
      <c r="A182" s="118" t="inlineStr">
        <is>
          <t>M031</t>
        </is>
      </c>
      <c r="B182" s="128">
        <f>IFERROR(VLOOKUP(A182,Dim_Magaza!$A:$C,2,FALSE()),"")</f>
        <v/>
      </c>
      <c r="C182" s="128">
        <f>IFERROR(VLOOKUP(A182,Dim_Magaza!$A:$C,3,FALSE()),"")</f>
        <v/>
      </c>
      <c r="D182" s="118" t="inlineStr">
        <is>
          <t>U019</t>
        </is>
      </c>
      <c r="E182" s="128">
        <f>IFERROR(VLOOKUP(D182,Dim_Unvan!$A:$B,2,FALSE()),"")</f>
        <v/>
      </c>
      <c r="F182" s="118" t="inlineStr">
        <is>
          <t>MANAV YARDIMCISI</t>
        </is>
      </c>
      <c r="G182" s="128">
        <f>IF(OR(A182="",F182="",I182="",K182&lt;&gt;""),"",IF(COUNTIFS($A$2:A182,A182,$F$2:F182,F182,$K$2:K182,"")&lt;=SUMIFS(REFERENTIAL_CONTROL!$K:$K,REFERENTIAL_CONTROL!$H:$H,A182,REFERENTIAL_CONTROL!$I:$I,IFERROR(INDEX(Dim_Unvan!$A:$A,MATCH(F182,Dim_Unvan!$B:$B,0)),"")),"Norm Fazlası","Norma Uygun"))</f>
        <v/>
      </c>
      <c r="H182" s="124" t="n"/>
      <c r="I182" s="118" t="inlineStr">
        <is>
          <t>AZİZ ÇİÇEK</t>
        </is>
      </c>
      <c r="J182" s="137" t="n"/>
      <c r="K182" s="137" t="n"/>
      <c r="L182" s="118" t="n"/>
      <c r="M182" s="118" t="n"/>
      <c r="N182" s="128">
        <f>IFERROR(VLOOKUP(M182,Dim_CikisNedeni!$A:$B,2,FALSE()),"")</f>
        <v/>
      </c>
      <c r="O182" s="138">
        <f>IF(I182="","",IF(K182&lt;&gt;"","Pasif","Aktif"))</f>
        <v/>
      </c>
      <c r="P182" s="129">
        <f>IF(J182="","",IF(K182&lt;&gt;"",K182-J182,TODAY()-J182))</f>
        <v/>
      </c>
      <c r="Q182" s="139">
        <f>IF(P182="","",ROUND(P182/365,1))</f>
        <v/>
      </c>
      <c r="R182" s="140" t="n"/>
    </row>
    <row r="183" ht="25.5" customFormat="1" customHeight="1" s="111">
      <c r="A183" s="118" t="inlineStr">
        <is>
          <t>M002</t>
        </is>
      </c>
      <c r="B183" s="128">
        <f>IFERROR(VLOOKUP(A183,Dim_Magaza!$A:$C,2,FALSE()),"")</f>
        <v/>
      </c>
      <c r="C183" s="128">
        <f>IFERROR(VLOOKUP(A183,Dim_Magaza!$A:$C,3,FALSE()),"")</f>
        <v/>
      </c>
      <c r="D183" s="118" t="inlineStr">
        <is>
          <t>U036</t>
        </is>
      </c>
      <c r="E183" s="128">
        <f>IFERROR(VLOOKUP(D183,Dim_Unvan!$A:$B,2,FALSE()),"")</f>
        <v/>
      </c>
      <c r="F183" s="118" t="inlineStr">
        <is>
          <t>YÖNETİCİ</t>
        </is>
      </c>
      <c r="G183" s="128">
        <f>IF(OR(A183="",F183="",I183="",K183&lt;&gt;""),"",IF(COUNTIFS($A$2:A183,A183,$F$2:F183,F183,$K$2:K183,"")&lt;=SUMIFS(REFERENTIAL_CONTROL!$K:$K,REFERENTIAL_CONTROL!$H:$H,A183,REFERENTIAL_CONTROL!$I:$I,IFERROR(INDEX(Dim_Unvan!$A:$A,MATCH(F183,Dim_Unvan!$B:$B,0)),"")),"Norm Fazlası","Norma Uygun"))</f>
        <v/>
      </c>
      <c r="H183" s="124" t="n"/>
      <c r="I183" s="118" t="inlineStr">
        <is>
          <t>SİBEL IRMAK</t>
        </is>
      </c>
      <c r="J183" s="137" t="n"/>
      <c r="K183" s="137" t="n"/>
      <c r="L183" s="118" t="n"/>
      <c r="M183" s="118" t="n"/>
      <c r="N183" s="128">
        <f>IFERROR(VLOOKUP(M183,Dim_CikisNedeni!$A:$B,2,FALSE()),"")</f>
        <v/>
      </c>
      <c r="O183" s="138">
        <f>IF(I183="","",IF(K183&lt;&gt;"","Pasif","Aktif"))</f>
        <v/>
      </c>
      <c r="P183" s="129">
        <f>IF(J183="","",IF(K183&lt;&gt;"",K183-J183,TODAY()-J183))</f>
        <v/>
      </c>
      <c r="Q183" s="139">
        <f>IF(P183="","",ROUND(P183/365,1))</f>
        <v/>
      </c>
      <c r="R183" s="140" t="n"/>
    </row>
    <row r="184" ht="25.5" customFormat="1" customHeight="1" s="111">
      <c r="A184" s="118" t="inlineStr">
        <is>
          <t>M002</t>
        </is>
      </c>
      <c r="B184" s="128">
        <f>IFERROR(VLOOKUP(A184,Dim_Magaza!$A:$C,2,FALSE()),"")</f>
        <v/>
      </c>
      <c r="C184" s="128">
        <f>IFERROR(VLOOKUP(A184,Dim_Magaza!$A:$C,3,FALSE()),"")</f>
        <v/>
      </c>
      <c r="D184" s="118" t="inlineStr">
        <is>
          <t>U038</t>
        </is>
      </c>
      <c r="E184" s="128">
        <f>IFERROR(VLOOKUP(D184,Dim_Unvan!$A:$B,2,FALSE()),"")</f>
        <v/>
      </c>
      <c r="F184" s="118" t="inlineStr">
        <is>
          <t>YÖNETİCİ YARDIMCISI</t>
        </is>
      </c>
      <c r="G184" s="128">
        <f>IF(OR(A184="",F184="",I184="",K184&lt;&gt;""),"",IF(COUNTIFS($A$2:A184,A184,$F$2:F184,F184,$K$2:K184,"")&lt;=SUMIFS(REFERENTIAL_CONTROL!$K:$K,REFERENTIAL_CONTROL!$H:$H,A184,REFERENTIAL_CONTROL!$I:$I,IFERROR(INDEX(Dim_Unvan!$A:$A,MATCH(F184,Dim_Unvan!$B:$B,0)),"")),"Norm Fazlası","Norma Uygun"))</f>
        <v/>
      </c>
      <c r="H184" s="124" t="n"/>
      <c r="I184" s="118" t="inlineStr">
        <is>
          <t>ARZU ÜLKÜ</t>
        </is>
      </c>
      <c r="J184" s="137" t="n"/>
      <c r="K184" s="137" t="n"/>
      <c r="L184" s="118" t="n"/>
      <c r="M184" s="118" t="n"/>
      <c r="N184" s="128">
        <f>IFERROR(VLOOKUP(M184,Dim_CikisNedeni!$A:$B,2,FALSE()),"")</f>
        <v/>
      </c>
      <c r="O184" s="138">
        <f>IF(I184="","",IF(K184&lt;&gt;"","Pasif","Aktif"))</f>
        <v/>
      </c>
      <c r="P184" s="129">
        <f>IF(J184="","",IF(K184&lt;&gt;"",K184-J184,TODAY()-J184))</f>
        <v/>
      </c>
      <c r="Q184" s="139">
        <f>IF(P184="","",ROUND(P184/365,1))</f>
        <v/>
      </c>
      <c r="R184" s="140" t="n"/>
    </row>
    <row r="185" ht="25.5" customFormat="1" customHeight="1" s="111">
      <c r="A185" s="118" t="inlineStr">
        <is>
          <t>M002</t>
        </is>
      </c>
      <c r="B185" s="128">
        <f>IFERROR(VLOOKUP(A185,Dim_Magaza!$A:$C,2,FALSE()),"")</f>
        <v/>
      </c>
      <c r="C185" s="128">
        <f>IFERROR(VLOOKUP(A185,Dim_Magaza!$A:$C,3,FALSE()),"")</f>
        <v/>
      </c>
      <c r="D185" s="118" t="inlineStr">
        <is>
          <t>U038</t>
        </is>
      </c>
      <c r="E185" s="128">
        <f>IFERROR(VLOOKUP(D185,Dim_Unvan!$A:$B,2,FALSE()),"")</f>
        <v/>
      </c>
      <c r="F185" s="118" t="inlineStr">
        <is>
          <t>YÖNETİCİ YARDIMCISI</t>
        </is>
      </c>
      <c r="G185" s="128">
        <f>IF(OR(A185="",F185="",I185="",K185&lt;&gt;""),"",IF(COUNTIFS($A$2:A185,A185,$F$2:F185,F185,$K$2:K185,"")&lt;=SUMIFS(REFERENTIAL_CONTROL!$K:$K,REFERENTIAL_CONTROL!$H:$H,A185,REFERENTIAL_CONTROL!$I:$I,IFERROR(INDEX(Dim_Unvan!$A:$A,MATCH(F185,Dim_Unvan!$B:$B,0)),"")),"Norm Fazlası","Norma Uygun"))</f>
        <v/>
      </c>
      <c r="H185" s="124" t="n"/>
      <c r="I185" s="118" t="inlineStr">
        <is>
          <t>UĞUR ASLAN</t>
        </is>
      </c>
      <c r="J185" s="137" t="n"/>
      <c r="K185" s="137" t="n"/>
      <c r="L185" s="118" t="n"/>
      <c r="M185" s="118" t="n"/>
      <c r="N185" s="128">
        <f>IFERROR(VLOOKUP(M185,Dim_CikisNedeni!$A:$B,2,FALSE()),"")</f>
        <v/>
      </c>
      <c r="O185" s="138">
        <f>IF(I185="","",IF(K185&lt;&gt;"","Pasif","Aktif"))</f>
        <v/>
      </c>
      <c r="P185" s="129">
        <f>IF(J185="","",IF(K185&lt;&gt;"",K185-J185,TODAY()-J185))</f>
        <v/>
      </c>
      <c r="Q185" s="139">
        <f>IF(P185="","",ROUND(P185/365,1))</f>
        <v/>
      </c>
      <c r="R185" s="140" t="n"/>
    </row>
    <row r="186" ht="25.5" customFormat="1" customHeight="1" s="111">
      <c r="A186" s="118" t="inlineStr">
        <is>
          <t>M002</t>
        </is>
      </c>
      <c r="B186" s="128">
        <f>IFERROR(VLOOKUP(A186,Dim_Magaza!$A:$C,2,FALSE()),"")</f>
        <v/>
      </c>
      <c r="C186" s="128">
        <f>IFERROR(VLOOKUP(A186,Dim_Magaza!$A:$C,3,FALSE()),"")</f>
        <v/>
      </c>
      <c r="D186" s="118" t="inlineStr">
        <is>
          <t>U015</t>
        </is>
      </c>
      <c r="E186" s="128">
        <f>IFERROR(VLOOKUP(D186,Dim_Unvan!$A:$B,2,FALSE()),"")</f>
        <v/>
      </c>
      <c r="F186" s="118" t="inlineStr">
        <is>
          <t>KASİYER</t>
        </is>
      </c>
      <c r="G186" s="128">
        <f>IF(OR(A186="",F186="",I186="",K186&lt;&gt;""),"",IF(COUNTIFS($A$2:A186,A186,$F$2:F186,F186,$K$2:K186,"")&lt;=SUMIFS(REFERENTIAL_CONTROL!$K:$K,REFERENTIAL_CONTROL!$H:$H,A186,REFERENTIAL_CONTROL!$I:$I,IFERROR(INDEX(Dim_Unvan!$A:$A,MATCH(F186,Dim_Unvan!$B:$B,0)),"")),"Norm Fazlası","Norma Uygun"))</f>
        <v/>
      </c>
      <c r="H186" s="124" t="n"/>
      <c r="I186" s="118" t="inlineStr">
        <is>
          <t>BÜŞRA AŞICI</t>
        </is>
      </c>
      <c r="J186" s="137" t="n"/>
      <c r="K186" s="137" t="n"/>
      <c r="L186" s="118" t="n"/>
      <c r="M186" s="118" t="n"/>
      <c r="N186" s="128">
        <f>IFERROR(VLOOKUP(M186,Dim_CikisNedeni!$A:$B,2,FALSE()),"")</f>
        <v/>
      </c>
      <c r="O186" s="138">
        <f>IF(I186="","",IF(K186&lt;&gt;"","Pasif","Aktif"))</f>
        <v/>
      </c>
      <c r="P186" s="129">
        <f>IF(J186="","",IF(K186&lt;&gt;"",K186-J186,TODAY()-J186))</f>
        <v/>
      </c>
      <c r="Q186" s="139">
        <f>IF(P186="","",ROUND(P186/365,1))</f>
        <v/>
      </c>
      <c r="R186" s="140" t="n"/>
    </row>
    <row r="187" ht="25.5" customFormat="1" customHeight="1" s="111">
      <c r="A187" s="118" t="inlineStr">
        <is>
          <t>M002</t>
        </is>
      </c>
      <c r="B187" s="128">
        <f>IFERROR(VLOOKUP(A187,Dim_Magaza!$A:$C,2,FALSE()),"")</f>
        <v/>
      </c>
      <c r="C187" s="128">
        <f>IFERROR(VLOOKUP(A187,Dim_Magaza!$A:$C,3,FALSE()),"")</f>
        <v/>
      </c>
      <c r="D187" s="118" t="inlineStr">
        <is>
          <t>U015</t>
        </is>
      </c>
      <c r="E187" s="128">
        <f>IFERROR(VLOOKUP(D187,Dim_Unvan!$A:$B,2,FALSE()),"")</f>
        <v/>
      </c>
      <c r="F187" s="118" t="inlineStr">
        <is>
          <t>KASİYER</t>
        </is>
      </c>
      <c r="G187" s="128">
        <f>IF(OR(A187="",F187="",I187="",K187&lt;&gt;""),"",IF(COUNTIFS($A$2:A187,A187,$F$2:F187,F187,$K$2:K187,"")&lt;=SUMIFS(REFERENTIAL_CONTROL!$K:$K,REFERENTIAL_CONTROL!$H:$H,A187,REFERENTIAL_CONTROL!$I:$I,IFERROR(INDEX(Dim_Unvan!$A:$A,MATCH(F187,Dim_Unvan!$B:$B,0)),"")),"Norm Fazlası","Norma Uygun"))</f>
        <v/>
      </c>
      <c r="H187" s="124" t="n"/>
      <c r="I187" s="118" t="inlineStr">
        <is>
          <t>GÜLÇİN TAŞKIR</t>
        </is>
      </c>
      <c r="J187" s="137" t="n"/>
      <c r="K187" s="137" t="n"/>
      <c r="L187" s="118" t="n"/>
      <c r="M187" s="118" t="n"/>
      <c r="N187" s="128">
        <f>IFERROR(VLOOKUP(M187,Dim_CikisNedeni!$A:$B,2,FALSE()),"")</f>
        <v/>
      </c>
      <c r="O187" s="138">
        <f>IF(I187="","",IF(K187&lt;&gt;"","Pasif","Aktif"))</f>
        <v/>
      </c>
      <c r="P187" s="129">
        <f>IF(J187="","",IF(K187&lt;&gt;"",K187-J187,TODAY()-J187))</f>
        <v/>
      </c>
      <c r="Q187" s="139">
        <f>IF(P187="","",ROUND(P187/365,1))</f>
        <v/>
      </c>
      <c r="R187" s="140" t="n"/>
    </row>
    <row r="188" ht="25.5" customFormat="1" customHeight="1" s="111">
      <c r="A188" s="118" t="inlineStr">
        <is>
          <t>M002</t>
        </is>
      </c>
      <c r="B188" s="128">
        <f>IFERROR(VLOOKUP(A188,Dim_Magaza!$A:$C,2,FALSE()),"")</f>
        <v/>
      </c>
      <c r="C188" s="128">
        <f>IFERROR(VLOOKUP(A188,Dim_Magaza!$A:$C,3,FALSE()),"")</f>
        <v/>
      </c>
      <c r="D188" s="118" t="inlineStr">
        <is>
          <t>U026</t>
        </is>
      </c>
      <c r="E188" s="128">
        <f>IFERROR(VLOOKUP(D188,Dim_Unvan!$A:$B,2,FALSE()),"")</f>
        <v/>
      </c>
      <c r="F188" s="118" t="inlineStr">
        <is>
          <t>REYON GÖREVLİSİ</t>
        </is>
      </c>
      <c r="G188" s="128">
        <f>IF(OR(A188="",F188="",I188="",K188&lt;&gt;""),"",IF(COUNTIFS($A$2:A188,A188,$F$2:F188,F188,$K$2:K188,"")&lt;=SUMIFS(REFERENTIAL_CONTROL!$K:$K,REFERENTIAL_CONTROL!$H:$H,A188,REFERENTIAL_CONTROL!$I:$I,IFERROR(INDEX(Dim_Unvan!$A:$A,MATCH(F188,Dim_Unvan!$B:$B,0)),"")),"Norm Fazlası","Norma Uygun"))</f>
        <v/>
      </c>
      <c r="H188" s="124" t="n"/>
      <c r="I188" s="118" t="inlineStr">
        <is>
          <t>MERVE ÖZCAN</t>
        </is>
      </c>
      <c r="J188" s="137" t="n"/>
      <c r="K188" s="137" t="n"/>
      <c r="L188" s="118" t="n"/>
      <c r="M188" s="118" t="n"/>
      <c r="N188" s="128">
        <f>IFERROR(VLOOKUP(M188,Dim_CikisNedeni!$A:$B,2,FALSE()),"")</f>
        <v/>
      </c>
      <c r="O188" s="138">
        <f>IF(I188="","",IF(K188&lt;&gt;"","Pasif","Aktif"))</f>
        <v/>
      </c>
      <c r="P188" s="129">
        <f>IF(J188="","",IF(K188&lt;&gt;"",K188-J188,TODAY()-J188))</f>
        <v/>
      </c>
      <c r="Q188" s="139">
        <f>IF(P188="","",ROUND(P188/365,1))</f>
        <v/>
      </c>
      <c r="R188" s="140" t="n"/>
    </row>
    <row r="189" ht="25.5" customFormat="1" customHeight="1" s="111">
      <c r="A189" s="118" t="inlineStr">
        <is>
          <t>M002</t>
        </is>
      </c>
      <c r="B189" s="128">
        <f>IFERROR(VLOOKUP(A189,Dim_Magaza!$A:$C,2,FALSE()),"")</f>
        <v/>
      </c>
      <c r="C189" s="128">
        <f>IFERROR(VLOOKUP(A189,Dim_Magaza!$A:$C,3,FALSE()),"")</f>
        <v/>
      </c>
      <c r="D189" s="118" t="inlineStr">
        <is>
          <t>U026</t>
        </is>
      </c>
      <c r="E189" s="128">
        <f>IFERROR(VLOOKUP(D189,Dim_Unvan!$A:$B,2,FALSE()),"")</f>
        <v/>
      </c>
      <c r="F189" s="118" t="inlineStr">
        <is>
          <t>REYON GÖREVLİSİ</t>
        </is>
      </c>
      <c r="G189" s="128">
        <f>IF(OR(A189="",F189="",I189="",K189&lt;&gt;""),"",IF(COUNTIFS($A$2:A189,A189,$F$2:F189,F189,$K$2:K189,"")&lt;=SUMIFS(REFERENTIAL_CONTROL!$K:$K,REFERENTIAL_CONTROL!$H:$H,A189,REFERENTIAL_CONTROL!$I:$I,IFERROR(INDEX(Dim_Unvan!$A:$A,MATCH(F189,Dim_Unvan!$B:$B,0)),"")),"Norm Fazlası","Norma Uygun"))</f>
        <v/>
      </c>
      <c r="H189" s="124" t="n"/>
      <c r="I189" s="118" t="inlineStr">
        <is>
          <t>MEHMET İSA SARIYILDIZ</t>
        </is>
      </c>
      <c r="J189" s="137" t="n"/>
      <c r="K189" s="137" t="n"/>
      <c r="L189" s="118" t="n"/>
      <c r="M189" s="118" t="n"/>
      <c r="N189" s="128">
        <f>IFERROR(VLOOKUP(M189,Dim_CikisNedeni!$A:$B,2,FALSE()),"")</f>
        <v/>
      </c>
      <c r="O189" s="138">
        <f>IF(I189="","",IF(K189&lt;&gt;"","Pasif","Aktif"))</f>
        <v/>
      </c>
      <c r="P189" s="129">
        <f>IF(J189="","",IF(K189&lt;&gt;"",K189-J189,TODAY()-J189))</f>
        <v/>
      </c>
      <c r="Q189" s="139">
        <f>IF(P189="","",ROUND(P189/365,1))</f>
        <v/>
      </c>
      <c r="R189" s="140" t="n"/>
    </row>
    <row r="190" ht="25.5" customFormat="1" customHeight="1" s="111">
      <c r="A190" s="118" t="inlineStr">
        <is>
          <t>M002</t>
        </is>
      </c>
      <c r="B190" s="128">
        <f>IFERROR(VLOOKUP(A190,Dim_Magaza!$A:$C,2,FALSE()),"")</f>
        <v/>
      </c>
      <c r="C190" s="128">
        <f>IFERROR(VLOOKUP(A190,Dim_Magaza!$A:$C,3,FALSE()),"")</f>
        <v/>
      </c>
      <c r="D190" s="118" t="inlineStr">
        <is>
          <t>U002</t>
        </is>
      </c>
      <c r="E190" s="128">
        <f>IFERROR(VLOOKUP(D190,Dim_Unvan!$A:$B,2,FALSE()),"")</f>
        <v/>
      </c>
      <c r="F190" s="118" t="inlineStr">
        <is>
          <t>BAKLİYAT</t>
        </is>
      </c>
      <c r="G190" s="128">
        <f>IF(OR(A190="",F190="",I190="",K190&lt;&gt;""),"",IF(COUNTIFS($A$2:A190,A190,$F$2:F190,F190,$K$2:K190,"")&lt;=SUMIFS(REFERENTIAL_CONTROL!$K:$K,REFERENTIAL_CONTROL!$H:$H,A190,REFERENTIAL_CONTROL!$I:$I,IFERROR(INDEX(Dim_Unvan!$A:$A,MATCH(F190,Dim_Unvan!$B:$B,0)),"")),"Norm Fazlası","Norma Uygun"))</f>
        <v/>
      </c>
      <c r="H190" s="124" t="n"/>
      <c r="I190" s="118" t="inlineStr">
        <is>
          <t>HAVVA TAKKALI</t>
        </is>
      </c>
      <c r="J190" s="137" t="n"/>
      <c r="K190" s="137" t="n"/>
      <c r="L190" s="118" t="n"/>
      <c r="M190" s="118" t="n"/>
      <c r="N190" s="128">
        <f>IFERROR(VLOOKUP(M190,Dim_CikisNedeni!$A:$B,2,FALSE()),"")</f>
        <v/>
      </c>
      <c r="O190" s="138">
        <f>IF(I190="","",IF(K190&lt;&gt;"","Pasif","Aktif"))</f>
        <v/>
      </c>
      <c r="P190" s="129">
        <f>IF(J190="","",IF(K190&lt;&gt;"",K190-J190,TODAY()-J190))</f>
        <v/>
      </c>
      <c r="Q190" s="139">
        <f>IF(P190="","",ROUND(P190/365,1))</f>
        <v/>
      </c>
      <c r="R190" s="140" t="n"/>
    </row>
    <row r="191" ht="25.5" customFormat="1" customHeight="1" s="111">
      <c r="A191" s="118" t="inlineStr">
        <is>
          <t>M002</t>
        </is>
      </c>
      <c r="B191" s="128">
        <f>IFERROR(VLOOKUP(A191,Dim_Magaza!$A:$C,2,FALSE()),"")</f>
        <v/>
      </c>
      <c r="C191" s="128">
        <f>IFERROR(VLOOKUP(A191,Dim_Magaza!$A:$C,3,FALSE()),"")</f>
        <v/>
      </c>
      <c r="D191" s="118" t="inlineStr">
        <is>
          <t>U050</t>
        </is>
      </c>
      <c r="E191" s="128">
        <f>IFERROR(VLOOKUP(D191,Dim_Unvan!$A:$B,2,FALSE()),"")</f>
        <v/>
      </c>
      <c r="F191" s="118" t="inlineStr">
        <is>
          <t>ŞARKÜTERİ</t>
        </is>
      </c>
      <c r="G191" s="128">
        <f>IF(OR(A191="",F191="",I191="",K191&lt;&gt;""),"",IF(COUNTIFS($A$2:A191,A191,$F$2:F191,F191,$K$2:K191,"")&lt;=SUMIFS(REFERENTIAL_CONTROL!$K:$K,REFERENTIAL_CONTROL!$H:$H,A191,REFERENTIAL_CONTROL!$I:$I,IFERROR(INDEX(Dim_Unvan!$A:$A,MATCH(F191,Dim_Unvan!$B:$B,0)),"")),"Norm Fazlası","Norma Uygun"))</f>
        <v/>
      </c>
      <c r="H191" s="124" t="n"/>
      <c r="I191" s="118" t="inlineStr">
        <is>
          <t>SEDA MAHİZAR ÇELİK</t>
        </is>
      </c>
      <c r="J191" s="137" t="n"/>
      <c r="K191" s="137" t="n"/>
      <c r="L191" s="118" t="n"/>
      <c r="M191" s="118" t="n"/>
      <c r="N191" s="128">
        <f>IFERROR(VLOOKUP(M191,Dim_CikisNedeni!$A:$B,2,FALSE()),"")</f>
        <v/>
      </c>
      <c r="O191" s="138">
        <f>IF(I191="","",IF(K191&lt;&gt;"","Pasif","Aktif"))</f>
        <v/>
      </c>
      <c r="P191" s="129">
        <f>IF(J191="","",IF(K191&lt;&gt;"",K191-J191,TODAY()-J191))</f>
        <v/>
      </c>
      <c r="Q191" s="139">
        <f>IF(P191="","",ROUND(P191/365,1))</f>
        <v/>
      </c>
      <c r="R191" s="140" t="n"/>
    </row>
    <row r="192" ht="25.5" customFormat="1" customHeight="1" s="111">
      <c r="A192" s="118" t="inlineStr">
        <is>
          <t>M002</t>
        </is>
      </c>
      <c r="B192" s="128">
        <f>IFERROR(VLOOKUP(A192,Dim_Magaza!$A:$C,2,FALSE()),"")</f>
        <v/>
      </c>
      <c r="C192" s="128">
        <f>IFERROR(VLOOKUP(A192,Dim_Magaza!$A:$C,3,FALSE()),"")</f>
        <v/>
      </c>
      <c r="D192" s="141" t="inlineStr">
        <is>
          <t>U053</t>
        </is>
      </c>
      <c r="E192" s="128">
        <f>IFERROR(VLOOKUP(D192,Dim_Unvan!$A:$B,2,FALSE()),"")</f>
        <v/>
      </c>
      <c r="F192" s="118" t="inlineStr">
        <is>
          <t>KASAP</t>
        </is>
      </c>
      <c r="G192" s="128">
        <f>IF(OR(A192="",F192="",I192="",K192&lt;&gt;""),"",IF(COUNTIFS($A$2:A192,A192,$F$2:F192,F192,$K$2:K192,"")&lt;=SUMIFS(REFERENTIAL_CONTROL!$K:$K,REFERENTIAL_CONTROL!$H:$H,A192,REFERENTIAL_CONTROL!$I:$I,IFERROR(INDEX(Dim_Unvan!$A:$A,MATCH(F192,Dim_Unvan!$B:$B,0)),"")),"Norm Fazlası","Norma Uygun"))</f>
        <v/>
      </c>
      <c r="H192" s="124" t="n"/>
      <c r="I192" s="118" t="inlineStr">
        <is>
          <t>LÜTFİ GÜLENÇ</t>
        </is>
      </c>
      <c r="J192" s="137" t="n"/>
      <c r="K192" s="137" t="n"/>
      <c r="L192" s="118" t="n"/>
      <c r="M192" s="118" t="n"/>
      <c r="N192" s="128">
        <f>IFERROR(VLOOKUP(M192,Dim_CikisNedeni!$A:$B,2,FALSE()),"")</f>
        <v/>
      </c>
      <c r="O192" s="138">
        <f>IF(I192="","",IF(K192&lt;&gt;"","Pasif","Aktif"))</f>
        <v/>
      </c>
      <c r="P192" s="129">
        <f>IF(J192="","",IF(K192&lt;&gt;"",K192-J192,TODAY()-J192))</f>
        <v/>
      </c>
      <c r="Q192" s="139">
        <f>IF(P192="","",ROUND(P192/365,1))</f>
        <v/>
      </c>
      <c r="R192" s="140" t="n"/>
    </row>
    <row r="193" ht="25.5" customFormat="1" customHeight="1" s="111">
      <c r="A193" s="118" t="inlineStr">
        <is>
          <t>M002</t>
        </is>
      </c>
      <c r="B193" s="128">
        <f>IFERROR(VLOOKUP(A193,Dim_Magaza!$A:$C,2,FALSE()),"")</f>
        <v/>
      </c>
      <c r="C193" s="128">
        <f>IFERROR(VLOOKUP(A193,Dim_Magaza!$A:$C,3,FALSE()),"")</f>
        <v/>
      </c>
      <c r="D193" s="118" t="inlineStr">
        <is>
          <t>U017</t>
        </is>
      </c>
      <c r="E193" s="128">
        <f>IFERROR(VLOOKUP(D193,Dim_Unvan!$A:$B,2,FALSE()),"")</f>
        <v/>
      </c>
      <c r="F193" s="118" t="inlineStr">
        <is>
          <t>MANAV</t>
        </is>
      </c>
      <c r="G193" s="128">
        <f>IF(OR(A193="",F193="",I193="",K193&lt;&gt;""),"",IF(COUNTIFS($A$2:A193,A193,$F$2:F193,F193,$K$2:K193,"")&lt;=SUMIFS(REFERENTIAL_CONTROL!$K:$K,REFERENTIAL_CONTROL!$H:$H,A193,REFERENTIAL_CONTROL!$I:$I,IFERROR(INDEX(Dim_Unvan!$A:$A,MATCH(F193,Dim_Unvan!$B:$B,0)),"")),"Norm Fazlası","Norma Uygun"))</f>
        <v/>
      </c>
      <c r="H193" s="124" t="n"/>
      <c r="I193" s="118" t="inlineStr">
        <is>
          <t>SEYHAN ÖZKAN</t>
        </is>
      </c>
      <c r="J193" s="137" t="n"/>
      <c r="K193" s="137" t="n"/>
      <c r="L193" s="118" t="n"/>
      <c r="M193" s="118" t="n"/>
      <c r="N193" s="128">
        <f>IFERROR(VLOOKUP(M193,Dim_CikisNedeni!$A:$B,2,FALSE()),"")</f>
        <v/>
      </c>
      <c r="O193" s="138">
        <f>IF(I193="","",IF(K193&lt;&gt;"","Pasif","Aktif"))</f>
        <v/>
      </c>
      <c r="P193" s="129">
        <f>IF(J193="","",IF(K193&lt;&gt;"",K193-J193,TODAY()-J193))</f>
        <v/>
      </c>
      <c r="Q193" s="139">
        <f>IF(P193="","",ROUND(P193/365,1))</f>
        <v/>
      </c>
      <c r="R193" s="140" t="n"/>
    </row>
    <row r="194" ht="25.5" customFormat="1" customHeight="1" s="111">
      <c r="A194" s="118" t="inlineStr">
        <is>
          <t>M002</t>
        </is>
      </c>
      <c r="B194" s="128">
        <f>IFERROR(VLOOKUP(A194,Dim_Magaza!$A:$C,2,FALSE()),"")</f>
        <v/>
      </c>
      <c r="C194" s="128">
        <f>IFERROR(VLOOKUP(A194,Dim_Magaza!$A:$C,3,FALSE()),"")</f>
        <v/>
      </c>
      <c r="D194" s="118" t="inlineStr">
        <is>
          <t>U019</t>
        </is>
      </c>
      <c r="E194" s="128">
        <f>IFERROR(VLOOKUP(D194,Dim_Unvan!$A:$B,2,FALSE()),"")</f>
        <v/>
      </c>
      <c r="F194" s="118" t="inlineStr">
        <is>
          <t>MANAV YARDIMCISI</t>
        </is>
      </c>
      <c r="G194" s="128">
        <f>IF(OR(A194="",F194="",I194="",K194&lt;&gt;""),"",IF(COUNTIFS($A$2:A194,A194,$F$2:F194,F194,$K$2:K194,"")&lt;=SUMIFS(REFERENTIAL_CONTROL!$K:$K,REFERENTIAL_CONTROL!$H:$H,A194,REFERENTIAL_CONTROL!$I:$I,IFERROR(INDEX(Dim_Unvan!$A:$A,MATCH(F194,Dim_Unvan!$B:$B,0)),"")),"Norm Fazlası","Norma Uygun"))</f>
        <v/>
      </c>
      <c r="H194" s="124" t="n"/>
      <c r="I194" s="118" t="inlineStr">
        <is>
          <t>KAMİL ŞİMŞEK</t>
        </is>
      </c>
      <c r="J194" s="137" t="n"/>
      <c r="K194" s="137" t="n"/>
      <c r="L194" s="118" t="n"/>
      <c r="M194" s="118" t="n"/>
      <c r="N194" s="128">
        <f>IFERROR(VLOOKUP(M194,Dim_CikisNedeni!$A:$B,2,FALSE()),"")</f>
        <v/>
      </c>
      <c r="O194" s="138">
        <f>IF(I194="","",IF(K194&lt;&gt;"","Pasif","Aktif"))</f>
        <v/>
      </c>
      <c r="P194" s="129">
        <f>IF(J194="","",IF(K194&lt;&gt;"",K194-J194,TODAY()-J194))</f>
        <v/>
      </c>
      <c r="Q194" s="139">
        <f>IF(P194="","",ROUND(P194/365,1))</f>
        <v/>
      </c>
      <c r="R194" s="140" t="n"/>
    </row>
    <row r="195" ht="25.5" customFormat="1" customHeight="1" s="111">
      <c r="A195" s="118" t="inlineStr">
        <is>
          <t>M005</t>
        </is>
      </c>
      <c r="B195" s="128">
        <f>IFERROR(VLOOKUP(A195,Dim_Magaza!$A:$C,2,FALSE()),"")</f>
        <v/>
      </c>
      <c r="C195" s="128">
        <f>IFERROR(VLOOKUP(A195,Dim_Magaza!$A:$C,3,FALSE()),"")</f>
        <v/>
      </c>
      <c r="D195" s="118" t="inlineStr">
        <is>
          <t>U036</t>
        </is>
      </c>
      <c r="E195" s="128">
        <f>IFERROR(VLOOKUP(D195,Dim_Unvan!$A:$B,2,FALSE()),"")</f>
        <v/>
      </c>
      <c r="F195" s="118" t="inlineStr">
        <is>
          <t>YÖNETİCİ</t>
        </is>
      </c>
      <c r="G195" s="128">
        <f>IF(OR(A195="",F195="",I195="",K195&lt;&gt;""),"",IF(COUNTIFS($A$2:A195,A195,$F$2:F195,F195,$K$2:K195,"")&lt;=SUMIFS(REFERENTIAL_CONTROL!$K:$K,REFERENTIAL_CONTROL!$H:$H,A195,REFERENTIAL_CONTROL!$I:$I,IFERROR(INDEX(Dim_Unvan!$A:$A,MATCH(F195,Dim_Unvan!$B:$B,0)),"")),"Norm Fazlası","Norma Uygun"))</f>
        <v/>
      </c>
      <c r="H195" s="124" t="n"/>
      <c r="I195" s="118" t="inlineStr">
        <is>
          <t>GÜNEŞ TURGUT</t>
        </is>
      </c>
      <c r="J195" s="137" t="n"/>
      <c r="K195" s="137" t="n"/>
      <c r="L195" s="118" t="n"/>
      <c r="M195" s="118" t="n"/>
      <c r="N195" s="128">
        <f>IFERROR(VLOOKUP(M195,Dim_CikisNedeni!$A:$B,2,FALSE()),"")</f>
        <v/>
      </c>
      <c r="O195" s="138">
        <f>IF(I195="","",IF(K195&lt;&gt;"","Pasif","Aktif"))</f>
        <v/>
      </c>
      <c r="P195" s="129">
        <f>IF(J195="","",IF(K195&lt;&gt;"",K195-J195,TODAY()-J195))</f>
        <v/>
      </c>
      <c r="Q195" s="139">
        <f>IF(P195="","",ROUND(P195/365,1))</f>
        <v/>
      </c>
      <c r="R195" s="140" t="n"/>
    </row>
    <row r="196" ht="25.5" customFormat="1" customHeight="1" s="111">
      <c r="A196" s="118" t="inlineStr">
        <is>
          <t>M005</t>
        </is>
      </c>
      <c r="B196" s="128">
        <f>IFERROR(VLOOKUP(A196,Dim_Magaza!$A:$C,2,FALSE()),"")</f>
        <v/>
      </c>
      <c r="C196" s="128">
        <f>IFERROR(VLOOKUP(A196,Dim_Magaza!$A:$C,3,FALSE()),"")</f>
        <v/>
      </c>
      <c r="D196" s="118" t="inlineStr">
        <is>
          <t>U038</t>
        </is>
      </c>
      <c r="E196" s="128">
        <f>IFERROR(VLOOKUP(D196,Dim_Unvan!$A:$B,2,FALSE()),"")</f>
        <v/>
      </c>
      <c r="F196" s="118" t="inlineStr">
        <is>
          <t>YÖNETİCİ YARDIMCISI</t>
        </is>
      </c>
      <c r="G196" s="128">
        <f>IF(OR(A196="",F196="",I196="",K196&lt;&gt;""),"",IF(COUNTIFS($A$2:A196,A196,$F$2:F196,F196,$K$2:K196,"")&lt;=SUMIFS(REFERENTIAL_CONTROL!$K:$K,REFERENTIAL_CONTROL!$H:$H,A196,REFERENTIAL_CONTROL!$I:$I,IFERROR(INDEX(Dim_Unvan!$A:$A,MATCH(F196,Dim_Unvan!$B:$B,0)),"")),"Norm Fazlası","Norma Uygun"))</f>
        <v/>
      </c>
      <c r="H196" s="124" t="n"/>
      <c r="I196" s="118" t="inlineStr">
        <is>
          <t>ZELİHA ÖNAL</t>
        </is>
      </c>
      <c r="J196" s="137" t="n"/>
      <c r="K196" s="137" t="n"/>
      <c r="L196" s="118" t="n"/>
      <c r="M196" s="118" t="n"/>
      <c r="N196" s="128">
        <f>IFERROR(VLOOKUP(M196,Dim_CikisNedeni!$A:$B,2,FALSE()),"")</f>
        <v/>
      </c>
      <c r="O196" s="138">
        <f>IF(I196="","",IF(K196&lt;&gt;"","Pasif","Aktif"))</f>
        <v/>
      </c>
      <c r="P196" s="129">
        <f>IF(J196="","",IF(K196&lt;&gt;"",K196-J196,TODAY()-J196))</f>
        <v/>
      </c>
      <c r="Q196" s="139">
        <f>IF(P196="","",ROUND(P196/365,1))</f>
        <v/>
      </c>
      <c r="R196" s="140" t="n"/>
    </row>
    <row r="197" ht="25.5" customFormat="1" customHeight="1" s="111">
      <c r="A197" s="118" t="inlineStr">
        <is>
          <t>M005</t>
        </is>
      </c>
      <c r="B197" s="128">
        <f>IFERROR(VLOOKUP(A197,Dim_Magaza!$A:$C,2,FALSE()),"")</f>
        <v/>
      </c>
      <c r="C197" s="128">
        <f>IFERROR(VLOOKUP(A197,Dim_Magaza!$A:$C,3,FALSE()),"")</f>
        <v/>
      </c>
      <c r="D197" s="118" t="inlineStr">
        <is>
          <t>U015</t>
        </is>
      </c>
      <c r="E197" s="128">
        <f>IFERROR(VLOOKUP(D197,Dim_Unvan!$A:$B,2,FALSE()),"")</f>
        <v/>
      </c>
      <c r="F197" s="118" t="inlineStr">
        <is>
          <t>KASİYER</t>
        </is>
      </c>
      <c r="G197" s="128">
        <f>IF(OR(A197="",F197="",I197="",K197&lt;&gt;""),"",IF(COUNTIFS($A$2:A197,A197,$F$2:F197,F197,$K$2:K197,"")&lt;=SUMIFS(REFERENTIAL_CONTROL!$K:$K,REFERENTIAL_CONTROL!$H:$H,A197,REFERENTIAL_CONTROL!$I:$I,IFERROR(INDEX(Dim_Unvan!$A:$A,MATCH(F197,Dim_Unvan!$B:$B,0)),"")),"Norm Fazlası","Norma Uygun"))</f>
        <v/>
      </c>
      <c r="H197" s="124" t="n"/>
      <c r="I197" s="118" t="inlineStr">
        <is>
          <t>DEVRAN HAN</t>
        </is>
      </c>
      <c r="J197" s="137" t="n"/>
      <c r="K197" s="137" t="n"/>
      <c r="L197" s="118" t="n"/>
      <c r="M197" s="118" t="n"/>
      <c r="N197" s="128">
        <f>IFERROR(VLOOKUP(M197,Dim_CikisNedeni!$A:$B,2,FALSE()),"")</f>
        <v/>
      </c>
      <c r="O197" s="138">
        <f>IF(I197="","",IF(K197&lt;&gt;"","Pasif","Aktif"))</f>
        <v/>
      </c>
      <c r="P197" s="129">
        <f>IF(J197="","",IF(K197&lt;&gt;"",K197-J197,TODAY()-J197))</f>
        <v/>
      </c>
      <c r="Q197" s="139">
        <f>IF(P197="","",ROUND(P197/365,1))</f>
        <v/>
      </c>
      <c r="R197" s="140" t="n"/>
    </row>
    <row r="198" ht="25.5" customFormat="1" customHeight="1" s="111">
      <c r="A198" s="118" t="inlineStr">
        <is>
          <t>M005</t>
        </is>
      </c>
      <c r="B198" s="128">
        <f>IFERROR(VLOOKUP(A198,Dim_Magaza!$A:$C,2,FALSE()),"")</f>
        <v/>
      </c>
      <c r="C198" s="128">
        <f>IFERROR(VLOOKUP(A198,Dim_Magaza!$A:$C,3,FALSE()),"")</f>
        <v/>
      </c>
      <c r="D198" s="118" t="inlineStr">
        <is>
          <t>U015</t>
        </is>
      </c>
      <c r="E198" s="128">
        <f>IFERROR(VLOOKUP(D198,Dim_Unvan!$A:$B,2,FALSE()),"")</f>
        <v/>
      </c>
      <c r="F198" s="118" t="inlineStr">
        <is>
          <t>KASİYER</t>
        </is>
      </c>
      <c r="G198" s="128">
        <f>IF(OR(A198="",F198="",I198="",K198&lt;&gt;""),"",IF(COUNTIFS($A$2:A198,A198,$F$2:F198,F198,$K$2:K198,"")&lt;=SUMIFS(REFERENTIAL_CONTROL!$K:$K,REFERENTIAL_CONTROL!$H:$H,A198,REFERENTIAL_CONTROL!$I:$I,IFERROR(INDEX(Dim_Unvan!$A:$A,MATCH(F198,Dim_Unvan!$B:$B,0)),"")),"Norm Fazlası","Norma Uygun"))</f>
        <v/>
      </c>
      <c r="H198" s="124" t="n"/>
      <c r="I198" s="118" t="inlineStr">
        <is>
          <t>TUĞÇE ALAÇAKMAK</t>
        </is>
      </c>
      <c r="J198" s="137" t="n"/>
      <c r="K198" s="137" t="n"/>
      <c r="L198" s="118" t="n"/>
      <c r="M198" s="118" t="n"/>
      <c r="N198" s="128">
        <f>IFERROR(VLOOKUP(M198,Dim_CikisNedeni!$A:$B,2,FALSE()),"")</f>
        <v/>
      </c>
      <c r="O198" s="138">
        <f>IF(I198="","",IF(K198&lt;&gt;"","Pasif","Aktif"))</f>
        <v/>
      </c>
      <c r="P198" s="129">
        <f>IF(J198="","",IF(K198&lt;&gt;"",K198-J198,TODAY()-J198))</f>
        <v/>
      </c>
      <c r="Q198" s="139">
        <f>IF(P198="","",ROUND(P198/365,1))</f>
        <v/>
      </c>
      <c r="R198" s="140" t="n"/>
    </row>
    <row r="199" ht="25.5" customFormat="1" customHeight="1" s="111">
      <c r="A199" s="118" t="inlineStr">
        <is>
          <t>M005</t>
        </is>
      </c>
      <c r="B199" s="128">
        <f>IFERROR(VLOOKUP(A199,Dim_Magaza!$A:$C,2,FALSE()),"")</f>
        <v/>
      </c>
      <c r="C199" s="128">
        <f>IFERROR(VLOOKUP(A199,Dim_Magaza!$A:$C,3,FALSE()),"")</f>
        <v/>
      </c>
      <c r="D199" s="118" t="inlineStr">
        <is>
          <t>U026</t>
        </is>
      </c>
      <c r="E199" s="128">
        <f>IFERROR(VLOOKUP(D199,Dim_Unvan!$A:$B,2,FALSE()),"")</f>
        <v/>
      </c>
      <c r="F199" s="118" t="inlineStr">
        <is>
          <t>REYON GÖREVLİSİ</t>
        </is>
      </c>
      <c r="G199" s="128">
        <f>IF(OR(A199="",F199="",I199="",K199&lt;&gt;""),"",IF(COUNTIFS($A$2:A199,A199,$F$2:F199,F199,$K$2:K199,"")&lt;=SUMIFS(REFERENTIAL_CONTROL!$K:$K,REFERENTIAL_CONTROL!$H:$H,A199,REFERENTIAL_CONTROL!$I:$I,IFERROR(INDEX(Dim_Unvan!$A:$A,MATCH(F199,Dim_Unvan!$B:$B,0)),"")),"Norm Fazlası","Norma Uygun"))</f>
        <v/>
      </c>
      <c r="H199" s="124" t="n"/>
      <c r="I199" s="118" t="inlineStr">
        <is>
          <t>MUHAMMET AZİZ CAMIZ</t>
        </is>
      </c>
      <c r="J199" s="137" t="n"/>
      <c r="K199" s="137" t="n"/>
      <c r="L199" s="118" t="n"/>
      <c r="M199" s="118" t="n"/>
      <c r="N199" s="128">
        <f>IFERROR(VLOOKUP(M199,Dim_CikisNedeni!$A:$B,2,FALSE()),"")</f>
        <v/>
      </c>
      <c r="O199" s="138">
        <f>IF(I199="","",IF(K199&lt;&gt;"","Pasif","Aktif"))</f>
        <v/>
      </c>
      <c r="P199" s="129">
        <f>IF(J199="","",IF(K199&lt;&gt;"",K199-J199,TODAY()-J199))</f>
        <v/>
      </c>
      <c r="Q199" s="139">
        <f>IF(P199="","",ROUND(P199/365,1))</f>
        <v/>
      </c>
      <c r="R199" s="140" t="n"/>
    </row>
    <row r="200" ht="25.5" customFormat="1" customHeight="1" s="111">
      <c r="A200" s="118" t="inlineStr">
        <is>
          <t>M005</t>
        </is>
      </c>
      <c r="B200" s="128">
        <f>IFERROR(VLOOKUP(A200,Dim_Magaza!$A:$C,2,FALSE()),"")</f>
        <v/>
      </c>
      <c r="C200" s="128">
        <f>IFERROR(VLOOKUP(A200,Dim_Magaza!$A:$C,3,FALSE()),"")</f>
        <v/>
      </c>
      <c r="D200" s="118" t="inlineStr">
        <is>
          <t>U026</t>
        </is>
      </c>
      <c r="E200" s="128">
        <f>IFERROR(VLOOKUP(D200,Dim_Unvan!$A:$B,2,FALSE()),"")</f>
        <v/>
      </c>
      <c r="F200" s="118" t="inlineStr">
        <is>
          <t>REYON GÖREVLİSİ</t>
        </is>
      </c>
      <c r="G200" s="128">
        <f>IF(OR(A200="",F200="",I200="",K200&lt;&gt;""),"",IF(COUNTIFS($A$2:A200,A200,$F$2:F200,F200,$K$2:K200,"")&lt;=SUMIFS(REFERENTIAL_CONTROL!$K:$K,REFERENTIAL_CONTROL!$H:$H,A200,REFERENTIAL_CONTROL!$I:$I,IFERROR(INDEX(Dim_Unvan!$A:$A,MATCH(F200,Dim_Unvan!$B:$B,0)),"")),"Norm Fazlası","Norma Uygun"))</f>
        <v/>
      </c>
      <c r="H200" s="124" t="n"/>
      <c r="I200" s="118" t="inlineStr">
        <is>
          <t>EBRU BAYKIZ</t>
        </is>
      </c>
      <c r="J200" s="137" t="n"/>
      <c r="K200" s="137" t="n"/>
      <c r="L200" s="118" t="n"/>
      <c r="M200" s="118" t="n"/>
      <c r="N200" s="128">
        <f>IFERROR(VLOOKUP(M200,Dim_CikisNedeni!$A:$B,2,FALSE()),"")</f>
        <v/>
      </c>
      <c r="O200" s="138">
        <f>IF(I200="","",IF(K200&lt;&gt;"","Pasif","Aktif"))</f>
        <v/>
      </c>
      <c r="P200" s="129">
        <f>IF(J200="","",IF(K200&lt;&gt;"",K200-J200,TODAY()-J200))</f>
        <v/>
      </c>
      <c r="Q200" s="139">
        <f>IF(P200="","",ROUND(P200/365,1))</f>
        <v/>
      </c>
      <c r="R200" s="140" t="n"/>
    </row>
    <row r="201" ht="25.5" customFormat="1" customHeight="1" s="111">
      <c r="A201" s="118" t="inlineStr">
        <is>
          <t>M005</t>
        </is>
      </c>
      <c r="B201" s="128">
        <f>IFERROR(VLOOKUP(A201,Dim_Magaza!$A:$C,2,FALSE()),"")</f>
        <v/>
      </c>
      <c r="C201" s="128">
        <f>IFERROR(VLOOKUP(A201,Dim_Magaza!$A:$C,3,FALSE()),"")</f>
        <v/>
      </c>
      <c r="D201" s="118" t="inlineStr">
        <is>
          <t>U043</t>
        </is>
      </c>
      <c r="E201" s="128">
        <f>IFERROR(VLOOKUP(D201,Dim_Unvan!$A:$B,2,FALSE()),"")</f>
        <v/>
      </c>
      <c r="F201" s="118" t="inlineStr">
        <is>
          <t>ŞARKÜTERİ YARDIMCISI</t>
        </is>
      </c>
      <c r="G201" s="128">
        <f>IF(OR(A201="",F201="",I201="",K201&lt;&gt;""),"",IF(COUNTIFS($A$2:A201,A201,$F$2:F201,F201,$K$2:K201,"")&lt;=SUMIFS(REFERENTIAL_CONTROL!$K:$K,REFERENTIAL_CONTROL!$H:$H,A201,REFERENTIAL_CONTROL!$I:$I,IFERROR(INDEX(Dim_Unvan!$A:$A,MATCH(F201,Dim_Unvan!$B:$B,0)),"")),"Norm Fazlası","Norma Uygun"))</f>
        <v/>
      </c>
      <c r="H201" s="124" t="n"/>
      <c r="I201" s="118" t="inlineStr">
        <is>
          <t>SEVİM KARAKUŞ</t>
        </is>
      </c>
      <c r="J201" s="137" t="n"/>
      <c r="K201" s="137" t="n"/>
      <c r="L201" s="118" t="n"/>
      <c r="M201" s="118" t="n"/>
      <c r="N201" s="128">
        <f>IFERROR(VLOOKUP(M201,Dim_CikisNedeni!$A:$B,2,FALSE()),"")</f>
        <v/>
      </c>
      <c r="O201" s="138">
        <f>IF(I201="","",IF(K201&lt;&gt;"","Pasif","Aktif"))</f>
        <v/>
      </c>
      <c r="P201" s="129">
        <f>IF(J201="","",IF(K201&lt;&gt;"",K201-J201,TODAY()-J201))</f>
        <v/>
      </c>
      <c r="Q201" s="139">
        <f>IF(P201="","",ROUND(P201/365,1))</f>
        <v/>
      </c>
      <c r="R201" s="140" t="n"/>
    </row>
    <row r="202" ht="25.5" customFormat="1" customHeight="1" s="111">
      <c r="A202" s="118" t="inlineStr">
        <is>
          <t>M005</t>
        </is>
      </c>
      <c r="B202" s="128">
        <f>IFERROR(VLOOKUP(A202,Dim_Magaza!$A:$C,2,FALSE()),"")</f>
        <v/>
      </c>
      <c r="C202" s="128">
        <f>IFERROR(VLOOKUP(A202,Dim_Magaza!$A:$C,3,FALSE()),"")</f>
        <v/>
      </c>
      <c r="D202" s="141" t="inlineStr">
        <is>
          <t>U053</t>
        </is>
      </c>
      <c r="E202" s="128">
        <f>IFERROR(VLOOKUP(D202,Dim_Unvan!$A:$B,2,FALSE()),"")</f>
        <v/>
      </c>
      <c r="F202" s="118" t="inlineStr">
        <is>
          <t>KASAP</t>
        </is>
      </c>
      <c r="G202" s="128">
        <f>IF(OR(A202="",F202="",I202="",K202&lt;&gt;""),"",IF(COUNTIFS($A$2:A202,A202,$F$2:F202,F202,$K$2:K202,"")&lt;=SUMIFS(REFERENTIAL_CONTROL!$K:$K,REFERENTIAL_CONTROL!$H:$H,A202,REFERENTIAL_CONTROL!$I:$I,IFERROR(INDEX(Dim_Unvan!$A:$A,MATCH(F202,Dim_Unvan!$B:$B,0)),"")),"Norm Fazlası","Norma Uygun"))</f>
        <v/>
      </c>
      <c r="H202" s="124" t="n"/>
      <c r="I202" s="118" t="inlineStr">
        <is>
          <t>ALPER DOĞAN</t>
        </is>
      </c>
      <c r="J202" s="137" t="n"/>
      <c r="K202" s="137" t="n"/>
      <c r="L202" s="118" t="n"/>
      <c r="M202" s="118" t="n"/>
      <c r="N202" s="128">
        <f>IFERROR(VLOOKUP(M202,Dim_CikisNedeni!$A:$B,2,FALSE()),"")</f>
        <v/>
      </c>
      <c r="O202" s="138">
        <f>IF(I202="","",IF(K202&lt;&gt;"","Pasif","Aktif"))</f>
        <v/>
      </c>
      <c r="P202" s="129">
        <f>IF(J202="","",IF(K202&lt;&gt;"",K202-J202,TODAY()-J202))</f>
        <v/>
      </c>
      <c r="Q202" s="139">
        <f>IF(P202="","",ROUND(P202/365,1))</f>
        <v/>
      </c>
      <c r="R202" s="140" t="n"/>
    </row>
    <row r="203" ht="25.5" customFormat="1" customHeight="1" s="111">
      <c r="A203" s="118" t="inlineStr">
        <is>
          <t>M005</t>
        </is>
      </c>
      <c r="B203" s="128">
        <f>IFERROR(VLOOKUP(A203,Dim_Magaza!$A:$C,2,FALSE()),"")</f>
        <v/>
      </c>
      <c r="C203" s="128">
        <f>IFERROR(VLOOKUP(A203,Dim_Magaza!$A:$C,3,FALSE()),"")</f>
        <v/>
      </c>
      <c r="D203" s="141" t="inlineStr">
        <is>
          <t>U051</t>
        </is>
      </c>
      <c r="E203" s="128">
        <f>IFERROR(VLOOKUP(D203,Dim_Unvan!$A:$B,2,FALSE()),"")</f>
        <v/>
      </c>
      <c r="F203" s="118" t="inlineStr">
        <is>
          <t>MANAV</t>
        </is>
      </c>
      <c r="G203" s="128">
        <f>IF(OR(A203="",F203="",I203="",K203&lt;&gt;""),"",IF(COUNTIFS($A$2:A203,A203,$F$2:F203,F203,$K$2:K203,"")&lt;=SUMIFS(REFERENTIAL_CONTROL!$K:$K,REFERENTIAL_CONTROL!$H:$H,A203,REFERENTIAL_CONTROL!$I:$I,IFERROR(INDEX(Dim_Unvan!$A:$A,MATCH(F203,Dim_Unvan!$B:$B,0)),"")),"Norm Fazlası","Norma Uygun"))</f>
        <v/>
      </c>
      <c r="H203" s="124" t="n"/>
      <c r="I203" s="118" t="inlineStr">
        <is>
          <t>NESİM İNAN</t>
        </is>
      </c>
      <c r="J203" s="137" t="n"/>
      <c r="K203" s="137" t="n"/>
      <c r="L203" s="118" t="n"/>
      <c r="M203" s="118" t="n"/>
      <c r="N203" s="128">
        <f>IFERROR(VLOOKUP(M203,Dim_CikisNedeni!$A:$B,2,FALSE()),"")</f>
        <v/>
      </c>
      <c r="O203" s="138">
        <f>IF(I203="","",IF(K203&lt;&gt;"","Pasif","Aktif"))</f>
        <v/>
      </c>
      <c r="P203" s="129">
        <f>IF(J203="","",IF(K203&lt;&gt;"",K203-J203,TODAY()-J203))</f>
        <v/>
      </c>
      <c r="Q203" s="139">
        <f>IF(P203="","",ROUND(P203/365,1))</f>
        <v/>
      </c>
      <c r="R203" s="140" t="n"/>
    </row>
    <row r="204" ht="25.5" customFormat="1" customHeight="1" s="111">
      <c r="A204" s="118" t="inlineStr">
        <is>
          <t>M005</t>
        </is>
      </c>
      <c r="B204" s="128">
        <f>IFERROR(VLOOKUP(A204,Dim_Magaza!$A:$C,2,FALSE()),"")</f>
        <v/>
      </c>
      <c r="C204" s="128">
        <f>IFERROR(VLOOKUP(A204,Dim_Magaza!$A:$C,3,FALSE()),"")</f>
        <v/>
      </c>
      <c r="D204" s="118" t="inlineStr">
        <is>
          <t>U019</t>
        </is>
      </c>
      <c r="E204" s="128">
        <f>IFERROR(VLOOKUP(D204,Dim_Unvan!$A:$B,2,FALSE()),"")</f>
        <v/>
      </c>
      <c r="F204" s="118" t="inlineStr">
        <is>
          <t>MANAV YARDIMCISI</t>
        </is>
      </c>
      <c r="G204" s="128">
        <f>IF(OR(A204="",F204="",I204="",K204&lt;&gt;""),"",IF(COUNTIFS($A$2:A204,A204,$F$2:F204,F204,$K$2:K204,"")&lt;=SUMIFS(REFERENTIAL_CONTROL!$K:$K,REFERENTIAL_CONTROL!$H:$H,A204,REFERENTIAL_CONTROL!$I:$I,IFERROR(INDEX(Dim_Unvan!$A:$A,MATCH(F204,Dim_Unvan!$B:$B,0)),"")),"Norm Fazlası","Norma Uygun"))</f>
        <v/>
      </c>
      <c r="H204" s="124" t="n"/>
      <c r="I204" s="118" t="inlineStr">
        <is>
          <t>MERT BOZKURT</t>
        </is>
      </c>
      <c r="J204" s="137" t="n"/>
      <c r="K204" s="137" t="n"/>
      <c r="L204" s="118" t="n"/>
      <c r="M204" s="118" t="n"/>
      <c r="N204" s="128">
        <f>IFERROR(VLOOKUP(M204,Dim_CikisNedeni!$A:$B,2,FALSE()),"")</f>
        <v/>
      </c>
      <c r="O204" s="138">
        <f>IF(I204="","",IF(K204&lt;&gt;"","Pasif","Aktif"))</f>
        <v/>
      </c>
      <c r="P204" s="129">
        <f>IF(J204="","",IF(K204&lt;&gt;"",K204-J204,TODAY()-J204))</f>
        <v/>
      </c>
      <c r="Q204" s="139">
        <f>IF(P204="","",ROUND(P204/365,1))</f>
        <v/>
      </c>
      <c r="R204" s="140" t="n"/>
    </row>
    <row r="205" ht="25.5" customFormat="1" customHeight="1" s="111">
      <c r="A205" s="118" t="inlineStr">
        <is>
          <t>M004</t>
        </is>
      </c>
      <c r="B205" s="128">
        <f>IFERROR(VLOOKUP(A205,Dim_Magaza!$A:$C,2,FALSE()),"")</f>
        <v/>
      </c>
      <c r="C205" s="128">
        <f>IFERROR(VLOOKUP(A205,Dim_Magaza!$A:$C,3,FALSE()),"")</f>
        <v/>
      </c>
      <c r="D205" s="118" t="inlineStr">
        <is>
          <t>U036</t>
        </is>
      </c>
      <c r="E205" s="128">
        <f>IFERROR(VLOOKUP(D205,Dim_Unvan!$A:$B,2,FALSE()),"")</f>
        <v/>
      </c>
      <c r="F205" s="118" t="inlineStr">
        <is>
          <t>YÖNETİCİ</t>
        </is>
      </c>
      <c r="G205" s="128">
        <f>IF(OR(A205="",F205="",I205="",K205&lt;&gt;""),"",IF(COUNTIFS($A$2:A205,A205,$F$2:F205,F205,$K$2:K205,"")&lt;=SUMIFS(REFERENTIAL_CONTROL!$K:$K,REFERENTIAL_CONTROL!$H:$H,A205,REFERENTIAL_CONTROL!$I:$I,IFERROR(INDEX(Dim_Unvan!$A:$A,MATCH(F205,Dim_Unvan!$B:$B,0)),"")),"Norm Fazlası","Norma Uygun"))</f>
        <v/>
      </c>
      <c r="H205" s="124" t="n"/>
      <c r="I205" s="118" t="inlineStr">
        <is>
          <t>ERDAL ÖNEMLİ</t>
        </is>
      </c>
      <c r="J205" s="137" t="n"/>
      <c r="K205" s="137" t="n"/>
      <c r="L205" s="118" t="n"/>
      <c r="M205" s="118" t="n"/>
      <c r="N205" s="128">
        <f>IFERROR(VLOOKUP(M205,Dim_CikisNedeni!$A:$B,2,FALSE()),"")</f>
        <v/>
      </c>
      <c r="O205" s="138">
        <f>IF(I205="","",IF(K205&lt;&gt;"","Pasif","Aktif"))</f>
        <v/>
      </c>
      <c r="P205" s="129">
        <f>IF(J205="","",IF(K205&lt;&gt;"",K205-J205,TODAY()-J205))</f>
        <v/>
      </c>
      <c r="Q205" s="139">
        <f>IF(P205="","",ROUND(P205/365,1))</f>
        <v/>
      </c>
      <c r="R205" s="140" t="n"/>
    </row>
    <row r="206" ht="25.5" customFormat="1" customHeight="1" s="111">
      <c r="A206" s="118" t="inlineStr">
        <is>
          <t>M004</t>
        </is>
      </c>
      <c r="B206" s="128">
        <f>IFERROR(VLOOKUP(A206,Dim_Magaza!$A:$C,2,FALSE()),"")</f>
        <v/>
      </c>
      <c r="C206" s="128">
        <f>IFERROR(VLOOKUP(A206,Dim_Magaza!$A:$C,3,FALSE()),"")</f>
        <v/>
      </c>
      <c r="D206" s="118" t="inlineStr">
        <is>
          <t>U038</t>
        </is>
      </c>
      <c r="E206" s="128">
        <f>IFERROR(VLOOKUP(D206,Dim_Unvan!$A:$B,2,FALSE()),"")</f>
        <v/>
      </c>
      <c r="F206" s="118" t="inlineStr">
        <is>
          <t>YÖNETİCİ YARDIMCISI</t>
        </is>
      </c>
      <c r="G206" s="128">
        <f>IF(OR(A206="",F206="",I206="",K206&lt;&gt;""),"",IF(COUNTIFS($A$2:A206,A206,$F$2:F206,F206,$K$2:K206,"")&lt;=SUMIFS(REFERENTIAL_CONTROL!$K:$K,REFERENTIAL_CONTROL!$H:$H,A206,REFERENTIAL_CONTROL!$I:$I,IFERROR(INDEX(Dim_Unvan!$A:$A,MATCH(F206,Dim_Unvan!$B:$B,0)),"")),"Norm Fazlası","Norma Uygun"))</f>
        <v/>
      </c>
      <c r="H206" s="124" t="n"/>
      <c r="I206" s="118" t="inlineStr">
        <is>
          <t>SELAHATTİN MENTEŞ</t>
        </is>
      </c>
      <c r="J206" s="137" t="n"/>
      <c r="K206" s="137" t="n"/>
      <c r="L206" s="118" t="n"/>
      <c r="M206" s="118" t="n"/>
      <c r="N206" s="128">
        <f>IFERROR(VLOOKUP(M206,Dim_CikisNedeni!$A:$B,2,FALSE()),"")</f>
        <v/>
      </c>
      <c r="O206" s="138">
        <f>IF(I206="","",IF(K206&lt;&gt;"","Pasif","Aktif"))</f>
        <v/>
      </c>
      <c r="P206" s="129">
        <f>IF(J206="","",IF(K206&lt;&gt;"",K206-J206,TODAY()-J206))</f>
        <v/>
      </c>
      <c r="Q206" s="139">
        <f>IF(P206="","",ROUND(P206/365,1))</f>
        <v/>
      </c>
      <c r="R206" s="140" t="n"/>
    </row>
    <row r="207" ht="25.5" customFormat="1" customHeight="1" s="111">
      <c r="A207" s="118" t="inlineStr">
        <is>
          <t>M004</t>
        </is>
      </c>
      <c r="B207" s="128">
        <f>IFERROR(VLOOKUP(A207,Dim_Magaza!$A:$C,2,FALSE()),"")</f>
        <v/>
      </c>
      <c r="C207" s="128">
        <f>IFERROR(VLOOKUP(A207,Dim_Magaza!$A:$C,3,FALSE()),"")</f>
        <v/>
      </c>
      <c r="D207" s="118" t="inlineStr">
        <is>
          <t>U015</t>
        </is>
      </c>
      <c r="E207" s="128">
        <f>IFERROR(VLOOKUP(D207,Dim_Unvan!$A:$B,2,FALSE()),"")</f>
        <v/>
      </c>
      <c r="F207" s="118" t="inlineStr">
        <is>
          <t>KASİYER</t>
        </is>
      </c>
      <c r="G207" s="128">
        <f>IF(OR(A207="",F207="",I207="",K207&lt;&gt;""),"",IF(COUNTIFS($A$2:A207,A207,$F$2:F207,F207,$K$2:K207,"")&lt;=SUMIFS(REFERENTIAL_CONTROL!$K:$K,REFERENTIAL_CONTROL!$H:$H,A207,REFERENTIAL_CONTROL!$I:$I,IFERROR(INDEX(Dim_Unvan!$A:$A,MATCH(F207,Dim_Unvan!$B:$B,0)),"")),"Norm Fazlası","Norma Uygun"))</f>
        <v/>
      </c>
      <c r="H207" s="124" t="n"/>
      <c r="I207" s="118" t="inlineStr">
        <is>
          <t>MİRAY MORALI</t>
        </is>
      </c>
      <c r="J207" s="137" t="n"/>
      <c r="K207" s="137" t="n"/>
      <c r="L207" s="118" t="n"/>
      <c r="M207" s="118" t="n"/>
      <c r="N207" s="128">
        <f>IFERROR(VLOOKUP(M207,Dim_CikisNedeni!$A:$B,2,FALSE()),"")</f>
        <v/>
      </c>
      <c r="O207" s="138">
        <f>IF(I207="","",IF(K207&lt;&gt;"","Pasif","Aktif"))</f>
        <v/>
      </c>
      <c r="P207" s="129">
        <f>IF(J207="","",IF(K207&lt;&gt;"",K207-J207,TODAY()-J207))</f>
        <v/>
      </c>
      <c r="Q207" s="139">
        <f>IF(P207="","",ROUND(P207/365,1))</f>
        <v/>
      </c>
      <c r="R207" s="140" t="n"/>
    </row>
    <row r="208" ht="25.5" customFormat="1" customHeight="1" s="111">
      <c r="A208" s="118" t="inlineStr">
        <is>
          <t>M004</t>
        </is>
      </c>
      <c r="B208" s="128">
        <f>IFERROR(VLOOKUP(A208,Dim_Magaza!$A:$C,2,FALSE()),"")</f>
        <v/>
      </c>
      <c r="C208" s="128">
        <f>IFERROR(VLOOKUP(A208,Dim_Magaza!$A:$C,3,FALSE()),"")</f>
        <v/>
      </c>
      <c r="D208" s="118" t="inlineStr">
        <is>
          <t>U015</t>
        </is>
      </c>
      <c r="E208" s="128">
        <f>IFERROR(VLOOKUP(D208,Dim_Unvan!$A:$B,2,FALSE()),"")</f>
        <v/>
      </c>
      <c r="F208" s="118" t="inlineStr">
        <is>
          <t>KASİYER</t>
        </is>
      </c>
      <c r="G208" s="128">
        <f>IF(OR(A208="",F208="",I208="",K208&lt;&gt;""),"",IF(COUNTIFS($A$2:A208,A208,$F$2:F208,F208,$K$2:K208,"")&lt;=SUMIFS(REFERENTIAL_CONTROL!$K:$K,REFERENTIAL_CONTROL!$H:$H,A208,REFERENTIAL_CONTROL!$I:$I,IFERROR(INDEX(Dim_Unvan!$A:$A,MATCH(F208,Dim_Unvan!$B:$B,0)),"")),"Norm Fazlası","Norma Uygun"))</f>
        <v/>
      </c>
      <c r="H208" s="124" t="n"/>
      <c r="I208" s="118" t="inlineStr">
        <is>
          <t>AYŞE ÜLKÜ ÇELİK</t>
        </is>
      </c>
      <c r="J208" s="137" t="n"/>
      <c r="K208" s="137" t="n"/>
      <c r="L208" s="118" t="n"/>
      <c r="M208" s="118" t="n"/>
      <c r="N208" s="128">
        <f>IFERROR(VLOOKUP(M208,Dim_CikisNedeni!$A:$B,2,FALSE()),"")</f>
        <v/>
      </c>
      <c r="O208" s="138">
        <f>IF(I208="","",IF(K208&lt;&gt;"","Pasif","Aktif"))</f>
        <v/>
      </c>
      <c r="P208" s="129">
        <f>IF(J208="","",IF(K208&lt;&gt;"",K208-J208,TODAY()-J208))</f>
        <v/>
      </c>
      <c r="Q208" s="139">
        <f>IF(P208="","",ROUND(P208/365,1))</f>
        <v/>
      </c>
      <c r="R208" s="140" t="n"/>
    </row>
    <row r="209" ht="25.5" customFormat="1" customHeight="1" s="111">
      <c r="A209" s="118" t="inlineStr">
        <is>
          <t>M004</t>
        </is>
      </c>
      <c r="B209" s="128">
        <f>IFERROR(VLOOKUP(A209,Dim_Magaza!$A:$C,2,FALSE()),"")</f>
        <v/>
      </c>
      <c r="C209" s="128">
        <f>IFERROR(VLOOKUP(A209,Dim_Magaza!$A:$C,3,FALSE()),"")</f>
        <v/>
      </c>
      <c r="D209" s="118" t="inlineStr">
        <is>
          <t>U026</t>
        </is>
      </c>
      <c r="E209" s="128">
        <f>IFERROR(VLOOKUP(D209,Dim_Unvan!$A:$B,2,FALSE()),"")</f>
        <v/>
      </c>
      <c r="F209" s="118" t="inlineStr">
        <is>
          <t>REYON GÖREVLİSİ</t>
        </is>
      </c>
      <c r="G209" s="128">
        <f>IF(OR(A209="",F209="",I209="",K209&lt;&gt;""),"",IF(COUNTIFS($A$2:A209,A209,$F$2:F209,F209,$K$2:K209,"")&lt;=SUMIFS(REFERENTIAL_CONTROL!$K:$K,REFERENTIAL_CONTROL!$H:$H,A209,REFERENTIAL_CONTROL!$I:$I,IFERROR(INDEX(Dim_Unvan!$A:$A,MATCH(F209,Dim_Unvan!$B:$B,0)),"")),"Norm Fazlası","Norma Uygun"))</f>
        <v/>
      </c>
      <c r="H209" s="124" t="n"/>
      <c r="I209" s="118" t="inlineStr">
        <is>
          <t>ARDA ÖZDEMİR</t>
        </is>
      </c>
      <c r="J209" s="137" t="n"/>
      <c r="K209" s="137" t="n"/>
      <c r="L209" s="118" t="n"/>
      <c r="M209" s="118" t="n"/>
      <c r="N209" s="128">
        <f>IFERROR(VLOOKUP(M209,Dim_CikisNedeni!$A:$B,2,FALSE()),"")</f>
        <v/>
      </c>
      <c r="O209" s="138">
        <f>IF(I209="","",IF(K209&lt;&gt;"","Pasif","Aktif"))</f>
        <v/>
      </c>
      <c r="P209" s="129">
        <f>IF(J209="","",IF(K209&lt;&gt;"",K209-J209,TODAY()-J209))</f>
        <v/>
      </c>
      <c r="Q209" s="139">
        <f>IF(P209="","",ROUND(P209/365,1))</f>
        <v/>
      </c>
      <c r="R209" s="140" t="n"/>
    </row>
    <row r="210" ht="25.5" customFormat="1" customHeight="1" s="111">
      <c r="A210" s="118" t="inlineStr">
        <is>
          <t>M004</t>
        </is>
      </c>
      <c r="B210" s="128">
        <f>IFERROR(VLOOKUP(A210,Dim_Magaza!$A:$C,2,FALSE()),"")</f>
        <v/>
      </c>
      <c r="C210" s="128">
        <f>IFERROR(VLOOKUP(A210,Dim_Magaza!$A:$C,3,FALSE()),"")</f>
        <v/>
      </c>
      <c r="D210" s="118" t="inlineStr">
        <is>
          <t>U026</t>
        </is>
      </c>
      <c r="E210" s="128">
        <f>IFERROR(VLOOKUP(D210,Dim_Unvan!$A:$B,2,FALSE()),"")</f>
        <v/>
      </c>
      <c r="F210" s="118" t="inlineStr">
        <is>
          <t>REYON GÖREVLİSİ</t>
        </is>
      </c>
      <c r="G210" s="128">
        <f>IF(OR(A210="",F210="",I210="",K210&lt;&gt;""),"",IF(COUNTIFS($A$2:A210,A210,$F$2:F210,F210,$K$2:K210,"")&lt;=SUMIFS(REFERENTIAL_CONTROL!$K:$K,REFERENTIAL_CONTROL!$H:$H,A210,REFERENTIAL_CONTROL!$I:$I,IFERROR(INDEX(Dim_Unvan!$A:$A,MATCH(F210,Dim_Unvan!$B:$B,0)),"")),"Norm Fazlası","Norma Uygun"))</f>
        <v/>
      </c>
      <c r="H210" s="124" t="n"/>
      <c r="I210" s="118" t="inlineStr">
        <is>
          <t>MEHMET KASIM TUZ</t>
        </is>
      </c>
      <c r="J210" s="137" t="n"/>
      <c r="K210" s="137" t="n"/>
      <c r="L210" s="118" t="n"/>
      <c r="M210" s="118" t="n"/>
      <c r="N210" s="128">
        <f>IFERROR(VLOOKUP(M210,Dim_CikisNedeni!$A:$B,2,FALSE()),"")</f>
        <v/>
      </c>
      <c r="O210" s="138">
        <f>IF(I210="","",IF(K210&lt;&gt;"","Pasif","Aktif"))</f>
        <v/>
      </c>
      <c r="P210" s="129">
        <f>IF(J210="","",IF(K210&lt;&gt;"",K210-J210,TODAY()-J210))</f>
        <v/>
      </c>
      <c r="Q210" s="139">
        <f>IF(P210="","",ROUND(P210/365,1))</f>
        <v/>
      </c>
      <c r="R210" s="140" t="n"/>
    </row>
    <row r="211" ht="25.5" customFormat="1" customHeight="1" s="111">
      <c r="A211" s="118" t="inlineStr">
        <is>
          <t>M004</t>
        </is>
      </c>
      <c r="B211" s="128">
        <f>IFERROR(VLOOKUP(A211,Dim_Magaza!$A:$C,2,FALSE()),"")</f>
        <v/>
      </c>
      <c r="C211" s="128">
        <f>IFERROR(VLOOKUP(A211,Dim_Magaza!$A:$C,3,FALSE()),"")</f>
        <v/>
      </c>
      <c r="D211" s="118" t="inlineStr">
        <is>
          <t>U002</t>
        </is>
      </c>
      <c r="E211" s="128">
        <f>IFERROR(VLOOKUP(D211,Dim_Unvan!$A:$B,2,FALSE()),"")</f>
        <v/>
      </c>
      <c r="F211" s="118" t="inlineStr">
        <is>
          <t>BAKLİYAT</t>
        </is>
      </c>
      <c r="G211" s="128">
        <f>IF(OR(A211="",F211="",I211="",K211&lt;&gt;""),"",IF(COUNTIFS($A$2:A211,A211,$F$2:F211,F211,$K$2:K211,"")&lt;=SUMIFS(REFERENTIAL_CONTROL!$K:$K,REFERENTIAL_CONTROL!$H:$H,A211,REFERENTIAL_CONTROL!$I:$I,IFERROR(INDEX(Dim_Unvan!$A:$A,MATCH(F211,Dim_Unvan!$B:$B,0)),"")),"Norm Fazlası","Norma Uygun"))</f>
        <v/>
      </c>
      <c r="H211" s="124" t="n"/>
      <c r="I211" s="118" t="inlineStr">
        <is>
          <t>PINAR KOCABAŞOĞLU</t>
        </is>
      </c>
      <c r="J211" s="137" t="n"/>
      <c r="K211" s="137" t="n"/>
      <c r="L211" s="118" t="n"/>
      <c r="M211" s="118" t="n"/>
      <c r="N211" s="128">
        <f>IFERROR(VLOOKUP(M211,Dim_CikisNedeni!$A:$B,2,FALSE()),"")</f>
        <v/>
      </c>
      <c r="O211" s="138">
        <f>IF(I211="","",IF(K211&lt;&gt;"","Pasif","Aktif"))</f>
        <v/>
      </c>
      <c r="P211" s="129">
        <f>IF(J211="","",IF(K211&lt;&gt;"",K211-J211,TODAY()-J211))</f>
        <v/>
      </c>
      <c r="Q211" s="139">
        <f>IF(P211="","",ROUND(P211/365,1))</f>
        <v/>
      </c>
      <c r="R211" s="140" t="n"/>
    </row>
    <row r="212" ht="25.5" customFormat="1" customHeight="1" s="111">
      <c r="A212" s="118" t="inlineStr">
        <is>
          <t>M004</t>
        </is>
      </c>
      <c r="B212" s="128">
        <f>IFERROR(VLOOKUP(A212,Dim_Magaza!$A:$C,2,FALSE()),"")</f>
        <v/>
      </c>
      <c r="C212" s="128">
        <f>IFERROR(VLOOKUP(A212,Dim_Magaza!$A:$C,3,FALSE()),"")</f>
        <v/>
      </c>
      <c r="D212" s="118" t="inlineStr">
        <is>
          <t>U043</t>
        </is>
      </c>
      <c r="E212" s="128">
        <f>IFERROR(VLOOKUP(D212,Dim_Unvan!$A:$B,2,FALSE()),"")</f>
        <v/>
      </c>
      <c r="F212" s="118" t="inlineStr">
        <is>
          <t>ŞARKÜTERİ</t>
        </is>
      </c>
      <c r="G212" s="128">
        <f>IF(OR(A212="",F212="",I212="",K212&lt;&gt;""),"",IF(COUNTIFS($A$2:A212,A212,$F$2:F212,F212,$K$2:K212,"")&lt;=SUMIFS(REFERENTIAL_CONTROL!$K:$K,REFERENTIAL_CONTROL!$H:$H,A212,REFERENTIAL_CONTROL!$I:$I,IFERROR(INDEX(Dim_Unvan!$A:$A,MATCH(F212,Dim_Unvan!$B:$B,0)),"")),"Norm Fazlası","Norma Uygun"))</f>
        <v/>
      </c>
      <c r="H212" s="124" t="n"/>
      <c r="I212" s="118" t="inlineStr">
        <is>
          <t>DUYGU ÖZDEMİR</t>
        </is>
      </c>
      <c r="J212" s="137" t="n"/>
      <c r="K212" s="137" t="n"/>
      <c r="L212" s="118" t="n"/>
      <c r="M212" s="118" t="n"/>
      <c r="N212" s="128">
        <f>IFERROR(VLOOKUP(M212,Dim_CikisNedeni!$A:$B,2,FALSE()),"")</f>
        <v/>
      </c>
      <c r="O212" s="138">
        <f>IF(I212="","",IF(K212&lt;&gt;"","Pasif","Aktif"))</f>
        <v/>
      </c>
      <c r="P212" s="129">
        <f>IF(J212="","",IF(K212&lt;&gt;"",K212-J212,TODAY()-J212))</f>
        <v/>
      </c>
      <c r="Q212" s="139">
        <f>IF(P212="","",ROUND(P212/365,1))</f>
        <v/>
      </c>
      <c r="R212" s="140" t="n"/>
    </row>
    <row r="213" ht="25.5" customFormat="1" customHeight="1" s="111">
      <c r="A213" s="118" t="inlineStr">
        <is>
          <t>M004</t>
        </is>
      </c>
      <c r="B213" s="128">
        <f>IFERROR(VLOOKUP(A213,Dim_Magaza!$A:$C,2,FALSE()),"")</f>
        <v/>
      </c>
      <c r="C213" s="128">
        <f>IFERROR(VLOOKUP(A213,Dim_Magaza!$A:$C,3,FALSE()),"")</f>
        <v/>
      </c>
      <c r="D213" s="141" t="inlineStr">
        <is>
          <t>U053</t>
        </is>
      </c>
      <c r="E213" s="128">
        <f>IFERROR(VLOOKUP(D213,Dim_Unvan!$A:$B,2,FALSE()),"")</f>
        <v/>
      </c>
      <c r="F213" s="118" t="inlineStr">
        <is>
          <t>KASAP</t>
        </is>
      </c>
      <c r="G213" s="128">
        <f>IF(OR(A213="",F213="",I213="",K213&lt;&gt;""),"",IF(COUNTIFS($A$2:A213,A213,$F$2:F213,F213,$K$2:K213,"")&lt;=SUMIFS(REFERENTIAL_CONTROL!$K:$K,REFERENTIAL_CONTROL!$H:$H,A213,REFERENTIAL_CONTROL!$I:$I,IFERROR(INDEX(Dim_Unvan!$A:$A,MATCH(F213,Dim_Unvan!$B:$B,0)),"")),"Norm Fazlası","Norma Uygun"))</f>
        <v/>
      </c>
      <c r="H213" s="124" t="n"/>
      <c r="I213" s="118" t="inlineStr">
        <is>
          <t>İSMAİL KAYA</t>
        </is>
      </c>
      <c r="J213" s="137" t="n"/>
      <c r="K213" s="137" t="n"/>
      <c r="L213" s="118" t="n"/>
      <c r="M213" s="118" t="n"/>
      <c r="N213" s="128">
        <f>IFERROR(VLOOKUP(M213,Dim_CikisNedeni!$A:$B,2,FALSE()),"")</f>
        <v/>
      </c>
      <c r="O213" s="138">
        <f>IF(I213="","",IF(K213&lt;&gt;"","Pasif","Aktif"))</f>
        <v/>
      </c>
      <c r="P213" s="129">
        <f>IF(J213="","",IF(K213&lt;&gt;"",K213-J213,TODAY()-J213))</f>
        <v/>
      </c>
      <c r="Q213" s="139">
        <f>IF(P213="","",ROUND(P213/365,1))</f>
        <v/>
      </c>
      <c r="R213" s="140" t="n"/>
    </row>
    <row r="214" ht="25.5" customFormat="1" customHeight="1" s="111">
      <c r="A214" s="118" t="inlineStr">
        <is>
          <t>M004</t>
        </is>
      </c>
      <c r="B214" s="128">
        <f>IFERROR(VLOOKUP(A214,Dim_Magaza!$A:$C,2,FALSE()),"")</f>
        <v/>
      </c>
      <c r="C214" s="128">
        <f>IFERROR(VLOOKUP(A214,Dim_Magaza!$A:$C,3,FALSE()),"")</f>
        <v/>
      </c>
      <c r="D214" s="118" t="inlineStr">
        <is>
          <t>U019</t>
        </is>
      </c>
      <c r="E214" s="128">
        <f>IFERROR(VLOOKUP(D214,Dim_Unvan!$A:$B,2,FALSE()),"")</f>
        <v/>
      </c>
      <c r="F214" s="118" t="inlineStr">
        <is>
          <t>MANAV YARDIMCISI</t>
        </is>
      </c>
      <c r="G214" s="128">
        <f>IF(OR(A214="",F214="",I214="",K214&lt;&gt;""),"",IF(COUNTIFS($A$2:A214,A214,$F$2:F214,F214,$K$2:K214,"")&lt;=SUMIFS(REFERENTIAL_CONTROL!$K:$K,REFERENTIAL_CONTROL!$H:$H,A214,REFERENTIAL_CONTROL!$I:$I,IFERROR(INDEX(Dim_Unvan!$A:$A,MATCH(F214,Dim_Unvan!$B:$B,0)),"")),"Norm Fazlası","Norma Uygun"))</f>
        <v/>
      </c>
      <c r="H214" s="124" t="n"/>
      <c r="I214" s="118" t="inlineStr">
        <is>
          <t>ABDÜLKERİM SERBES</t>
        </is>
      </c>
      <c r="J214" s="137" t="n"/>
      <c r="K214" s="137" t="n"/>
      <c r="L214" s="118" t="n"/>
      <c r="M214" s="118" t="n"/>
      <c r="N214" s="128">
        <f>IFERROR(VLOOKUP(M214,Dim_CikisNedeni!$A:$B,2,FALSE()),"")</f>
        <v/>
      </c>
      <c r="O214" s="138">
        <f>IF(I214="","",IF(K214&lt;&gt;"","Pasif","Aktif"))</f>
        <v/>
      </c>
      <c r="P214" s="129">
        <f>IF(J214="","",IF(K214&lt;&gt;"",K214-J214,TODAY()-J214))</f>
        <v/>
      </c>
      <c r="Q214" s="139">
        <f>IF(P214="","",ROUND(P214/365,1))</f>
        <v/>
      </c>
      <c r="R214" s="140" t="n"/>
    </row>
    <row r="215" ht="25.5" customFormat="1" customHeight="1" s="111">
      <c r="A215" s="118" t="inlineStr">
        <is>
          <t>M004</t>
        </is>
      </c>
      <c r="B215" s="128">
        <f>IFERROR(VLOOKUP(A215,Dim_Magaza!$A:$C,2,FALSE()),"")</f>
        <v/>
      </c>
      <c r="C215" s="128">
        <f>IFERROR(VLOOKUP(A215,Dim_Magaza!$A:$C,3,FALSE()),"")</f>
        <v/>
      </c>
      <c r="D215" s="118" t="inlineStr">
        <is>
          <t>U019</t>
        </is>
      </c>
      <c r="E215" s="128">
        <f>IFERROR(VLOOKUP(D215,Dim_Unvan!$A:$B,2,FALSE()),"")</f>
        <v/>
      </c>
      <c r="F215" s="118" t="inlineStr">
        <is>
          <t>MANAV YARDIMCISI</t>
        </is>
      </c>
      <c r="G215" s="128">
        <f>IF(OR(A215="",F215="",I215="",K215&lt;&gt;""),"",IF(COUNTIFS($A$2:A215,A215,$F$2:F215,F215,$K$2:K215,"")&lt;=SUMIFS(REFERENTIAL_CONTROL!$K:$K,REFERENTIAL_CONTROL!$H:$H,A215,REFERENTIAL_CONTROL!$I:$I,IFERROR(INDEX(Dim_Unvan!$A:$A,MATCH(F215,Dim_Unvan!$B:$B,0)),"")),"Norm Fazlası","Norma Uygun"))</f>
        <v/>
      </c>
      <c r="H215" s="124" t="n"/>
      <c r="I215" s="118" t="inlineStr">
        <is>
          <t>BURAK YILDIZ</t>
        </is>
      </c>
      <c r="J215" s="137" t="n"/>
      <c r="K215" s="137" t="n"/>
      <c r="L215" s="118" t="n"/>
      <c r="M215" s="118" t="n"/>
      <c r="N215" s="128">
        <f>IFERROR(VLOOKUP(M215,Dim_CikisNedeni!$A:$B,2,FALSE()),"")</f>
        <v/>
      </c>
      <c r="O215" s="138">
        <f>IF(I215="","",IF(K215&lt;&gt;"","Pasif","Aktif"))</f>
        <v/>
      </c>
      <c r="P215" s="129">
        <f>IF(J215="","",IF(K215&lt;&gt;"",K215-J215,TODAY()-J215))</f>
        <v/>
      </c>
      <c r="Q215" s="139">
        <f>IF(P215="","",ROUND(P215/365,1))</f>
        <v/>
      </c>
      <c r="R215" s="140" t="n"/>
    </row>
    <row r="216" ht="25.5" customFormat="1" customHeight="1" s="111">
      <c r="A216" s="118" t="inlineStr">
        <is>
          <t>M006</t>
        </is>
      </c>
      <c r="B216" s="128">
        <f>IFERROR(VLOOKUP(A216,Dim_Magaza!$A:$C,2,FALSE()),"")</f>
        <v/>
      </c>
      <c r="C216" s="128">
        <f>IFERROR(VLOOKUP(A216,Dim_Magaza!$A:$C,3,FALSE()),"")</f>
        <v/>
      </c>
      <c r="D216" s="141" t="inlineStr">
        <is>
          <t>U049</t>
        </is>
      </c>
      <c r="E216" s="128">
        <f>IFERROR(VLOOKUP(D216,Dim_Unvan!$A:$B,2,FALSE()),"")</f>
        <v/>
      </c>
      <c r="F216" s="118" t="inlineStr">
        <is>
          <t>YÖNETİCİ</t>
        </is>
      </c>
      <c r="G216" s="128">
        <f>IF(OR(A216="",F216="",I216="",K216&lt;&gt;""),"",IF(COUNTIFS($A$2:A216,A216,$F$2:F216,F216,$K$2:K216,"")&lt;=SUMIFS(REFERENTIAL_CONTROL!$K:$K,REFERENTIAL_CONTROL!$H:$H,A216,REFERENTIAL_CONTROL!$I:$I,IFERROR(INDEX(Dim_Unvan!$A:$A,MATCH(F216,Dim_Unvan!$B:$B,0)),"")),"Norm Fazlası","Norma Uygun"))</f>
        <v/>
      </c>
      <c r="H216" s="124" t="n"/>
      <c r="I216" s="118" t="inlineStr">
        <is>
          <t>ZÜBEYDE KAVRUK</t>
        </is>
      </c>
      <c r="J216" s="137" t="n"/>
      <c r="K216" s="137" t="n"/>
      <c r="L216" s="118" t="n"/>
      <c r="M216" s="118" t="n"/>
      <c r="N216" s="128">
        <f>IFERROR(VLOOKUP(M216,Dim_CikisNedeni!$A:$B,2,FALSE()),"")</f>
        <v/>
      </c>
      <c r="O216" s="138">
        <f>IF(I216="","",IF(K216&lt;&gt;"","Pasif","Aktif"))</f>
        <v/>
      </c>
      <c r="P216" s="129">
        <f>IF(J216="","",IF(K216&lt;&gt;"",K216-J216,TODAY()-J216))</f>
        <v/>
      </c>
      <c r="Q216" s="139">
        <f>IF(P216="","",ROUND(P216/365,1))</f>
        <v/>
      </c>
      <c r="R216" s="140" t="n"/>
    </row>
    <row r="217" ht="25.5" customFormat="1" customHeight="1" s="111">
      <c r="A217" s="118" t="inlineStr">
        <is>
          <t>M006</t>
        </is>
      </c>
      <c r="B217" s="128">
        <f>IFERROR(VLOOKUP(A217,Dim_Magaza!$A:$C,2,FALSE()),"")</f>
        <v/>
      </c>
      <c r="C217" s="128">
        <f>IFERROR(VLOOKUP(A217,Dim_Magaza!$A:$C,3,FALSE()),"")</f>
        <v/>
      </c>
      <c r="D217" s="118" t="inlineStr">
        <is>
          <t>U036</t>
        </is>
      </c>
      <c r="E217" s="128">
        <f>IFERROR(VLOOKUP(D217,Dim_Unvan!$A:$B,2,FALSE()),"")</f>
        <v/>
      </c>
      <c r="F217" s="118" t="inlineStr">
        <is>
          <t>YÖNETİCİ</t>
        </is>
      </c>
      <c r="G217" s="128">
        <f>IF(OR(A217="",F217="",I217="",K217&lt;&gt;""),"",IF(COUNTIFS($A$2:A217,A217,$F$2:F217,F217,$K$2:K217,"")&lt;=SUMIFS(REFERENTIAL_CONTROL!$K:$K,REFERENTIAL_CONTROL!$H:$H,A217,REFERENTIAL_CONTROL!$I:$I,IFERROR(INDEX(Dim_Unvan!$A:$A,MATCH(F217,Dim_Unvan!$B:$B,0)),"")),"Norm Fazlası","Norma Uygun"))</f>
        <v/>
      </c>
      <c r="H217" s="124" t="n"/>
      <c r="I217" s="118" t="inlineStr">
        <is>
          <t>SELAMİ EREN</t>
        </is>
      </c>
      <c r="J217" s="137" t="n"/>
      <c r="K217" s="137" t="n"/>
      <c r="L217" s="118" t="n"/>
      <c r="M217" s="118" t="n"/>
      <c r="N217" s="128">
        <f>IFERROR(VLOOKUP(M217,Dim_CikisNedeni!$A:$B,2,FALSE()),"")</f>
        <v/>
      </c>
      <c r="O217" s="138">
        <f>IF(I217="","",IF(K217&lt;&gt;"","Pasif","Aktif"))</f>
        <v/>
      </c>
      <c r="P217" s="129">
        <f>IF(J217="","",IF(K217&lt;&gt;"",K217-J217,TODAY()-J217))</f>
        <v/>
      </c>
      <c r="Q217" s="139">
        <f>IF(P217="","",ROUND(P217/365,1))</f>
        <v/>
      </c>
      <c r="R217" s="140" t="n"/>
    </row>
    <row r="218" ht="25.5" customFormat="1" customHeight="1" s="111">
      <c r="A218" s="118" t="inlineStr">
        <is>
          <t>M006</t>
        </is>
      </c>
      <c r="B218" s="128">
        <f>IFERROR(VLOOKUP(A218,Dim_Magaza!$A:$C,2,FALSE()),"")</f>
        <v/>
      </c>
      <c r="C218" s="128">
        <f>IFERROR(VLOOKUP(A218,Dim_Magaza!$A:$C,3,FALSE()),"")</f>
        <v/>
      </c>
      <c r="D218" s="118" t="inlineStr">
        <is>
          <t>U038</t>
        </is>
      </c>
      <c r="E218" s="128">
        <f>IFERROR(VLOOKUP(D218,Dim_Unvan!$A:$B,2,FALSE()),"")</f>
        <v/>
      </c>
      <c r="F218" s="118" t="inlineStr">
        <is>
          <t>YÖNETİCİ YARDIMCISI</t>
        </is>
      </c>
      <c r="G218" s="128">
        <f>IF(OR(A218="",F218="",I218="",K218&lt;&gt;""),"",IF(COUNTIFS($A$2:A218,A218,$F$2:F218,F218,$K$2:K218,"")&lt;=SUMIFS(REFERENTIAL_CONTROL!$K:$K,REFERENTIAL_CONTROL!$H:$H,A218,REFERENTIAL_CONTROL!$I:$I,IFERROR(INDEX(Dim_Unvan!$A:$A,MATCH(F218,Dim_Unvan!$B:$B,0)),"")),"Norm Fazlası","Norma Uygun"))</f>
        <v/>
      </c>
      <c r="H218" s="124" t="n"/>
      <c r="I218" s="137" t="inlineStr">
        <is>
          <t>İREM PARA</t>
        </is>
      </c>
      <c r="J218" s="137" t="n"/>
      <c r="K218" s="137" t="n"/>
      <c r="L218" s="118" t="n"/>
      <c r="M218" s="118" t="n"/>
      <c r="N218" s="138">
        <f>IFERROR(VLOOKUP(M218,Dim_CikisNedeni!$A:$B,2,FALSE()),"")</f>
        <v/>
      </c>
      <c r="O218" s="129">
        <f>IF(I218="","",IF(K218&lt;&gt;"","Pasif","Aktif"))</f>
        <v/>
      </c>
      <c r="P218" s="139">
        <f>IF(J218="","",IF(K218&lt;&gt;"",K218-J218,TODAY()-J218))</f>
        <v/>
      </c>
      <c r="Q218" s="142">
        <f>IF(P218="","",ROUND(P218/365,1))</f>
        <v/>
      </c>
    </row>
    <row r="219" ht="25.5" customFormat="1" customHeight="1" s="111">
      <c r="A219" s="118" t="inlineStr">
        <is>
          <t>M006</t>
        </is>
      </c>
      <c r="B219" s="128">
        <f>IFERROR(VLOOKUP(A219,Dim_Magaza!$A:$C,2,FALSE()),"")</f>
        <v/>
      </c>
      <c r="C219" s="128">
        <f>IFERROR(VLOOKUP(A219,Dim_Magaza!$A:$C,3,FALSE()),"")</f>
        <v/>
      </c>
      <c r="D219" s="118" t="inlineStr">
        <is>
          <t>U015</t>
        </is>
      </c>
      <c r="E219" s="128">
        <f>IFERROR(VLOOKUP(D219,Dim_Unvan!$A:$B,2,FALSE()),"")</f>
        <v/>
      </c>
      <c r="F219" s="118" t="inlineStr">
        <is>
          <t>KASİYER</t>
        </is>
      </c>
      <c r="G219" s="128">
        <f>IF(OR(A219="",F219="",I219="",K219&lt;&gt;""),"",IF(COUNTIFS($A$2:A219,A219,$F$2:F219,F219,$K$2:K219,"")&lt;=SUMIFS(REFERENTIAL_CONTROL!$K:$K,REFERENTIAL_CONTROL!$H:$H,A219,REFERENTIAL_CONTROL!$I:$I,IFERROR(INDEX(Dim_Unvan!$A:$A,MATCH(F219,Dim_Unvan!$B:$B,0)),"")),"Norm Fazlası","Norma Uygun"))</f>
        <v/>
      </c>
      <c r="H219" s="124" t="n"/>
      <c r="I219" s="118" t="inlineStr">
        <is>
          <t>ZEYNEP ÇELİK</t>
        </is>
      </c>
      <c r="J219" s="137" t="n"/>
      <c r="K219" s="137" t="n"/>
      <c r="L219" s="118" t="n"/>
      <c r="M219" s="118" t="n"/>
      <c r="N219" s="128">
        <f>IFERROR(VLOOKUP(M219,Dim_CikisNedeni!$A:$B,2,FALSE()),"")</f>
        <v/>
      </c>
      <c r="O219" s="138">
        <f>IF(I219="","",IF(K219&lt;&gt;"","Pasif","Aktif"))</f>
        <v/>
      </c>
      <c r="P219" s="129">
        <f>IF(J219="","",IF(K219&lt;&gt;"",K219-J219,TODAY()-J219))</f>
        <v/>
      </c>
      <c r="Q219" s="139">
        <f>IF(P219="","",ROUND(P219/365,1))</f>
        <v/>
      </c>
      <c r="R219" s="140" t="n"/>
    </row>
    <row r="220" ht="25.5" customFormat="1" customHeight="1" s="111">
      <c r="A220" s="118" t="inlineStr">
        <is>
          <t>M006</t>
        </is>
      </c>
      <c r="B220" s="128">
        <f>IFERROR(VLOOKUP(A220,Dim_Magaza!$A:$C,2,FALSE()),"")</f>
        <v/>
      </c>
      <c r="C220" s="128">
        <f>IFERROR(VLOOKUP(A220,Dim_Magaza!$A:$C,3,FALSE()),"")</f>
        <v/>
      </c>
      <c r="D220" s="118" t="inlineStr">
        <is>
          <t>U026</t>
        </is>
      </c>
      <c r="E220" s="128">
        <f>IFERROR(VLOOKUP(D220,Dim_Unvan!$A:$B,2,FALSE()),"")</f>
        <v/>
      </c>
      <c r="F220" s="118" t="inlineStr">
        <is>
          <t>REYON GÖREVLİSİ</t>
        </is>
      </c>
      <c r="G220" s="128">
        <f>IF(OR(A220="",F220="",I220="",K220&lt;&gt;""),"",IF(COUNTIFS($A$2:A220,A220,$F$2:F220,F220,$K$2:K220,"")&lt;=SUMIFS(REFERENTIAL_CONTROL!$K:$K,REFERENTIAL_CONTROL!$H:$H,A220,REFERENTIAL_CONTROL!$I:$I,IFERROR(INDEX(Dim_Unvan!$A:$A,MATCH(F220,Dim_Unvan!$B:$B,0)),"")),"Norm Fazlası","Norma Uygun"))</f>
        <v/>
      </c>
      <c r="H220" s="124" t="n"/>
      <c r="I220" s="118" t="inlineStr">
        <is>
          <t>MUHAMMET DURMAZ</t>
        </is>
      </c>
      <c r="J220" s="137" t="n"/>
      <c r="K220" s="137" t="n"/>
      <c r="L220" s="118" t="n"/>
      <c r="M220" s="118" t="n"/>
      <c r="N220" s="128">
        <f>IFERROR(VLOOKUP(M220,Dim_CikisNedeni!$A:$B,2,FALSE()),"")</f>
        <v/>
      </c>
      <c r="O220" s="138">
        <f>IF(I220="","",IF(K220&lt;&gt;"","Pasif","Aktif"))</f>
        <v/>
      </c>
      <c r="P220" s="129">
        <f>IF(J220="","",IF(K220&lt;&gt;"",K220-J220,TODAY()-J220))</f>
        <v/>
      </c>
      <c r="Q220" s="139">
        <f>IF(P220="","",ROUND(P220/365,1))</f>
        <v/>
      </c>
      <c r="R220" s="140" t="n"/>
    </row>
    <row r="221" ht="25.5" customFormat="1" customHeight="1" s="111">
      <c r="A221" s="118" t="inlineStr">
        <is>
          <t>M006</t>
        </is>
      </c>
      <c r="B221" s="128">
        <f>IFERROR(VLOOKUP(A221,Dim_Magaza!$A:$C,2,FALSE()),"")</f>
        <v/>
      </c>
      <c r="C221" s="128">
        <f>IFERROR(VLOOKUP(A221,Dim_Magaza!$A:$C,3,FALSE()),"")</f>
        <v/>
      </c>
      <c r="D221" s="118" t="inlineStr">
        <is>
          <t>U026</t>
        </is>
      </c>
      <c r="E221" s="128">
        <f>IFERROR(VLOOKUP(D221,Dim_Unvan!$A:$B,2,FALSE()),"")</f>
        <v/>
      </c>
      <c r="F221" s="118" t="inlineStr">
        <is>
          <t>REYON GÖREVLİSİ</t>
        </is>
      </c>
      <c r="G221" s="128">
        <f>IF(OR(A221="",F221="",I221="",K221&lt;&gt;""),"",IF(COUNTIFS($A$2:A221,A221,$F$2:F221,F221,$K$2:K221,"")&lt;=SUMIFS(REFERENTIAL_CONTROL!$K:$K,REFERENTIAL_CONTROL!$H:$H,A221,REFERENTIAL_CONTROL!$I:$I,IFERROR(INDEX(Dim_Unvan!$A:$A,MATCH(F221,Dim_Unvan!$B:$B,0)),"")),"Norm Fazlası","Norma Uygun"))</f>
        <v/>
      </c>
      <c r="H221" s="124" t="n"/>
      <c r="I221" s="118" t="inlineStr">
        <is>
          <t>MELİKŞAH ÖZKAN</t>
        </is>
      </c>
      <c r="J221" s="137" t="n"/>
      <c r="K221" s="137" t="n"/>
      <c r="L221" s="118" t="n"/>
      <c r="M221" s="118" t="n"/>
      <c r="N221" s="128">
        <f>IFERROR(VLOOKUP(M221,Dim_CikisNedeni!$A:$B,2,FALSE()),"")</f>
        <v/>
      </c>
      <c r="O221" s="138">
        <f>IF(I221="","",IF(K221&lt;&gt;"","Pasif","Aktif"))</f>
        <v/>
      </c>
      <c r="P221" s="129">
        <f>IF(J221="","",IF(K221&lt;&gt;"",K221-J221,TODAY()-J221))</f>
        <v/>
      </c>
      <c r="Q221" s="139">
        <f>IF(P221="","",ROUND(P221/365,1))</f>
        <v/>
      </c>
      <c r="R221" s="140" t="n"/>
    </row>
    <row r="222" ht="25.5" customFormat="1" customHeight="1" s="111">
      <c r="A222" s="118" t="inlineStr">
        <is>
          <t>M006</t>
        </is>
      </c>
      <c r="B222" s="128">
        <f>IFERROR(VLOOKUP(A222,Dim_Magaza!$A:$C,2,FALSE()),"")</f>
        <v/>
      </c>
      <c r="C222" s="128">
        <f>IFERROR(VLOOKUP(A222,Dim_Magaza!$A:$C,3,FALSE()),"")</f>
        <v/>
      </c>
      <c r="D222" s="118" t="inlineStr">
        <is>
          <t>U026</t>
        </is>
      </c>
      <c r="E222" s="128">
        <f>IFERROR(VLOOKUP(D222,Dim_Unvan!$A:$B,2,FALSE()),"")</f>
        <v/>
      </c>
      <c r="F222" s="118" t="inlineStr">
        <is>
          <t>REYON GÖREVLİSİ</t>
        </is>
      </c>
      <c r="G222" s="128">
        <f>IF(OR(A222="",F222="",I222="",K222&lt;&gt;""),"",IF(COUNTIFS($A$2:A222,A222,$F$2:F222,F222,$K$2:K222,"")&lt;=SUMIFS(REFERENTIAL_CONTROL!$K:$K,REFERENTIAL_CONTROL!$H:$H,A222,REFERENTIAL_CONTROL!$I:$I,IFERROR(INDEX(Dim_Unvan!$A:$A,MATCH(F222,Dim_Unvan!$B:$B,0)),"")),"Norm Fazlası","Norma Uygun"))</f>
        <v/>
      </c>
      <c r="H222" s="124" t="n"/>
      <c r="I222" s="118" t="inlineStr">
        <is>
          <t>SEMİHA KUTLU</t>
        </is>
      </c>
      <c r="J222" s="137" t="n"/>
      <c r="K222" s="137" t="n"/>
      <c r="L222" s="118" t="n"/>
      <c r="M222" s="118" t="n"/>
      <c r="N222" s="128">
        <f>IFERROR(VLOOKUP(M222,Dim_CikisNedeni!$A:$B,2,FALSE()),"")</f>
        <v/>
      </c>
      <c r="O222" s="138">
        <f>IF(I222="","",IF(K222&lt;&gt;"","Pasif","Aktif"))</f>
        <v/>
      </c>
      <c r="P222" s="129">
        <f>IF(J222="","",IF(K222&lt;&gt;"",K222-J222,TODAY()-J222))</f>
        <v/>
      </c>
      <c r="Q222" s="139">
        <f>IF(P222="","",ROUND(P222/365,1))</f>
        <v/>
      </c>
      <c r="R222" s="140" t="n"/>
    </row>
    <row r="223" ht="25.5" customFormat="1" customHeight="1" s="111">
      <c r="A223" s="118" t="inlineStr">
        <is>
          <t>M006</t>
        </is>
      </c>
      <c r="B223" s="128">
        <f>IFERROR(VLOOKUP(A223,Dim_Magaza!$A:$C,2,FALSE()),"")</f>
        <v/>
      </c>
      <c r="C223" s="128">
        <f>IFERROR(VLOOKUP(A223,Dim_Magaza!$A:$C,3,FALSE()),"")</f>
        <v/>
      </c>
      <c r="D223" s="141" t="inlineStr">
        <is>
          <t>U050</t>
        </is>
      </c>
      <c r="E223" s="128">
        <f>IFERROR(VLOOKUP(D223,Dim_Unvan!$A:$B,2,FALSE()),"")</f>
        <v/>
      </c>
      <c r="F223" s="141" t="inlineStr">
        <is>
          <t>ŞARKÜTERİ</t>
        </is>
      </c>
      <c r="G223" s="128">
        <f>IF(OR(A223="",F223="",I223="",K223&lt;&gt;""),"",IF(COUNTIFS($A$2:A223,A223,$F$2:F223,F223,$K$2:K223,"")&lt;=SUMIFS(REFERENTIAL_CONTROL!$K:$K,REFERENTIAL_CONTROL!$H:$H,A223,REFERENTIAL_CONTROL!$I:$I,IFERROR(INDEX(Dim_Unvan!$A:$A,MATCH(F223,Dim_Unvan!$B:$B,0)),"")),"Norm Fazlası","Norma Uygun"))</f>
        <v/>
      </c>
      <c r="H223" s="124" t="n"/>
      <c r="I223" s="118" t="inlineStr">
        <is>
          <t>FİRDEVS YENİ</t>
        </is>
      </c>
      <c r="J223" s="137" t="n"/>
      <c r="K223" s="137" t="n"/>
      <c r="L223" s="118" t="n"/>
      <c r="M223" s="118" t="n"/>
      <c r="N223" s="128">
        <f>IFERROR(VLOOKUP(M223,Dim_CikisNedeni!$A:$B,2,FALSE()),"")</f>
        <v/>
      </c>
      <c r="O223" s="138">
        <f>IF(I223="","",IF(K223&lt;&gt;"","Pasif","Aktif"))</f>
        <v/>
      </c>
      <c r="P223" s="129">
        <f>IF(J223="","",IF(K223&lt;&gt;"",K223-J223,TODAY()-J223))</f>
        <v/>
      </c>
      <c r="Q223" s="139">
        <f>IF(P223="","",ROUND(P223/365,1))</f>
        <v/>
      </c>
      <c r="R223" s="140" t="n"/>
    </row>
    <row r="224" ht="25.5" customFormat="1" customHeight="1" s="111">
      <c r="A224" s="118" t="inlineStr">
        <is>
          <t>M006</t>
        </is>
      </c>
      <c r="B224" s="128">
        <f>IFERROR(VLOOKUP(A224,Dim_Magaza!$A:$C,2,FALSE()),"")</f>
        <v/>
      </c>
      <c r="C224" s="128">
        <f>IFERROR(VLOOKUP(A224,Dim_Magaza!$A:$C,3,FALSE()),"")</f>
        <v/>
      </c>
      <c r="D224" s="141" t="inlineStr">
        <is>
          <t>U053</t>
        </is>
      </c>
      <c r="E224" s="128">
        <f>IFERROR(VLOOKUP(D224,Dim_Unvan!$A:$B,2,FALSE()),"")</f>
        <v/>
      </c>
      <c r="F224" s="118" t="inlineStr">
        <is>
          <t>KASAP</t>
        </is>
      </c>
      <c r="G224" s="128">
        <f>IF(OR(A224="",F224="",I224="",K224&lt;&gt;""),"",IF(COUNTIFS($A$2:A224,A224,$F$2:F224,F224,$K$2:K224,"")&lt;=SUMIFS(REFERENTIAL_CONTROL!$K:$K,REFERENTIAL_CONTROL!$H:$H,A224,REFERENTIAL_CONTROL!$I:$I,IFERROR(INDEX(Dim_Unvan!$A:$A,MATCH(F224,Dim_Unvan!$B:$B,0)),"")),"Norm Fazlası","Norma Uygun"))</f>
        <v/>
      </c>
      <c r="H224" s="124" t="n"/>
      <c r="I224" s="118" t="inlineStr">
        <is>
          <t>MEHMET TAKKALI</t>
        </is>
      </c>
      <c r="J224" s="137" t="n"/>
      <c r="K224" s="137" t="n"/>
      <c r="L224" s="118" t="n"/>
      <c r="M224" s="118" t="n"/>
      <c r="N224" s="128">
        <f>IFERROR(VLOOKUP(M224,Dim_CikisNedeni!$A:$B,2,FALSE()),"")</f>
        <v/>
      </c>
      <c r="O224" s="138">
        <f>IF(I224="","",IF(K224&lt;&gt;"","Pasif","Aktif"))</f>
        <v/>
      </c>
      <c r="P224" s="129">
        <f>IF(J224="","",IF(K224&lt;&gt;"",K224-J224,TODAY()-J224))</f>
        <v/>
      </c>
      <c r="Q224" s="139">
        <f>IF(P224="","",ROUND(P224/365,1))</f>
        <v/>
      </c>
      <c r="R224" s="140" t="n"/>
    </row>
    <row r="225" ht="25.5" customFormat="1" customHeight="1" s="111">
      <c r="A225" s="118" t="inlineStr">
        <is>
          <t>M006</t>
        </is>
      </c>
      <c r="B225" s="128">
        <f>IFERROR(VLOOKUP(A225,Dim_Magaza!$A:$C,2,FALSE()),"")</f>
        <v/>
      </c>
      <c r="C225" s="128">
        <f>IFERROR(VLOOKUP(A225,Dim_Magaza!$A:$C,3,FALSE()),"")</f>
        <v/>
      </c>
      <c r="D225" s="118" t="inlineStr">
        <is>
          <t>U055</t>
        </is>
      </c>
      <c r="E225" s="128">
        <f>IFERROR(VLOOKUP(D225,Dim_Unvan!$A:$B,2,FALSE()),"")</f>
        <v/>
      </c>
      <c r="F225" s="118" t="inlineStr">
        <is>
          <t>MANAV</t>
        </is>
      </c>
      <c r="G225" s="128">
        <f>IF(OR(A225="",F225="",I225="",K225&lt;&gt;""),"",IF(COUNTIFS($A$2:A225,A225,$F$2:F225,F225,$K$2:K225,"")&lt;=SUMIFS(REFERENTIAL_CONTROL!$K:$K,REFERENTIAL_CONTROL!$H:$H,A225,REFERENTIAL_CONTROL!$I:$I,IFERROR(INDEX(Dim_Unvan!$A:$A,MATCH(F225,Dim_Unvan!$B:$B,0)),"")),"Norm Fazlası","Norma Uygun"))</f>
        <v/>
      </c>
      <c r="H225" s="124" t="n"/>
      <c r="I225" s="118" t="inlineStr">
        <is>
          <t>RAMAZAN TURGUT</t>
        </is>
      </c>
      <c r="J225" s="137" t="n"/>
      <c r="K225" s="137" t="n"/>
      <c r="L225" s="118" t="n"/>
      <c r="M225" s="118" t="n"/>
      <c r="N225" s="128">
        <f>IFERROR(VLOOKUP(M225,Dim_CikisNedeni!$A:$B,2,FALSE()),"")</f>
        <v/>
      </c>
      <c r="O225" s="138">
        <f>IF(I225="","",IF(K225&lt;&gt;"","Pasif","Aktif"))</f>
        <v/>
      </c>
      <c r="P225" s="129">
        <f>IF(J225="","",IF(K225&lt;&gt;"",K225-J225,TODAY()-J225))</f>
        <v/>
      </c>
      <c r="Q225" s="139">
        <f>IF(P225="","",ROUND(P225/365,1))</f>
        <v/>
      </c>
      <c r="R225" s="140" t="n"/>
    </row>
    <row r="226" ht="25.5" customFormat="1" customHeight="1" s="111">
      <c r="A226" s="118" t="inlineStr">
        <is>
          <t>M006</t>
        </is>
      </c>
      <c r="B226" s="128">
        <f>IFERROR(VLOOKUP(A226,Dim_Magaza!$A:$C,2,FALSE()),"")</f>
        <v/>
      </c>
      <c r="C226" s="128">
        <f>IFERROR(VLOOKUP(A226,Dim_Magaza!$A:$C,3,FALSE()),"")</f>
        <v/>
      </c>
      <c r="D226" s="141" t="inlineStr">
        <is>
          <t>U051</t>
        </is>
      </c>
      <c r="E226" s="128">
        <f>IFERROR(VLOOKUP(D226,Dim_Unvan!$A:$B,2,FALSE()),"")</f>
        <v/>
      </c>
      <c r="F226" s="118" t="inlineStr">
        <is>
          <t>MANAV</t>
        </is>
      </c>
      <c r="G226" s="128">
        <f>IF(OR(A226="",F226="",I226="",K226&lt;&gt;""),"",IF(COUNTIFS($A$2:A226,A226,$F$2:F226,F226,$K$2:K226,"")&lt;=SUMIFS(REFERENTIAL_CONTROL!$K:$K,REFERENTIAL_CONTROL!$H:$H,A226,REFERENTIAL_CONTROL!$I:$I,IFERROR(INDEX(Dim_Unvan!$A:$A,MATCH(F226,Dim_Unvan!$B:$B,0)),"")),"Norm Fazlası","Norma Uygun"))</f>
        <v/>
      </c>
      <c r="H226" s="124" t="n"/>
      <c r="I226" s="118" t="inlineStr">
        <is>
          <t>KENAN ÖZKAN</t>
        </is>
      </c>
      <c r="J226" s="137" t="n"/>
      <c r="K226" s="137" t="n"/>
      <c r="L226" s="118" t="n"/>
      <c r="M226" s="118" t="n"/>
      <c r="N226" s="128">
        <f>IFERROR(VLOOKUP(M226,Dim_CikisNedeni!$A:$B,2,FALSE()),"")</f>
        <v/>
      </c>
      <c r="O226" s="138">
        <f>IF(I226="","",IF(K226&lt;&gt;"","Pasif","Aktif"))</f>
        <v/>
      </c>
      <c r="P226" s="129">
        <f>IF(J226="","",IF(K226&lt;&gt;"",K226-J226,TODAY()-J226))</f>
        <v/>
      </c>
      <c r="Q226" s="139">
        <f>IF(P226="","",ROUND(P226/365,1))</f>
        <v/>
      </c>
      <c r="R226" s="140" t="n"/>
    </row>
    <row r="227" ht="25.5" customFormat="1" customHeight="1" s="111">
      <c r="A227" s="118" t="inlineStr">
        <is>
          <t>M006</t>
        </is>
      </c>
      <c r="B227" s="128">
        <f>IFERROR(VLOOKUP(A227,Dim_Magaza!$A:$C,2,FALSE()),"")</f>
        <v/>
      </c>
      <c r="C227" s="128">
        <f>IFERROR(VLOOKUP(A227,Dim_Magaza!$A:$C,3,FALSE()),"")</f>
        <v/>
      </c>
      <c r="D227" s="118" t="inlineStr">
        <is>
          <t>U019</t>
        </is>
      </c>
      <c r="E227" s="128">
        <f>IFERROR(VLOOKUP(D227,Dim_Unvan!$A:$B,2,FALSE()),"")</f>
        <v/>
      </c>
      <c r="F227" s="118" t="inlineStr">
        <is>
          <t>MANAV YARDIMCISI</t>
        </is>
      </c>
      <c r="G227" s="128">
        <f>IF(OR(A227="",F227="",I227="",K227&lt;&gt;""),"",IF(COUNTIFS($A$2:A227,A227,$F$2:F227,F227,$K$2:K227,"")&lt;=SUMIFS(REFERENTIAL_CONTROL!$K:$K,REFERENTIAL_CONTROL!$H:$H,A227,REFERENTIAL_CONTROL!$I:$I,IFERROR(INDEX(Dim_Unvan!$A:$A,MATCH(F227,Dim_Unvan!$B:$B,0)),"")),"Norm Fazlası","Norma Uygun"))</f>
        <v/>
      </c>
      <c r="H227" s="124" t="n"/>
      <c r="I227" s="118" t="inlineStr">
        <is>
          <t>SÜLEYMAN KALIM</t>
        </is>
      </c>
      <c r="J227" s="137" t="n"/>
      <c r="K227" s="137" t="n"/>
      <c r="L227" s="118" t="n"/>
      <c r="M227" s="118" t="n"/>
      <c r="N227" s="128">
        <f>IFERROR(VLOOKUP(M227,Dim_CikisNedeni!$A:$B,2,FALSE()),"")</f>
        <v/>
      </c>
      <c r="O227" s="138">
        <f>IF(I227="","",IF(K227&lt;&gt;"","Pasif","Aktif"))</f>
        <v/>
      </c>
      <c r="P227" s="129">
        <f>IF(J227="","",IF(K227&lt;&gt;"",K227-J227,TODAY()-J227))</f>
        <v/>
      </c>
      <c r="Q227" s="139">
        <f>IF(P227="","",ROUND(P227/365,1))</f>
        <v/>
      </c>
      <c r="R227" s="140" t="n"/>
    </row>
    <row r="228" ht="25.5" customFormat="1" customHeight="1" s="111">
      <c r="A228" s="118" t="inlineStr">
        <is>
          <t>M003</t>
        </is>
      </c>
      <c r="B228" s="128">
        <f>IFERROR(VLOOKUP(A228,Dim_Magaza!$A:$C,2,FALSE()),"")</f>
        <v/>
      </c>
      <c r="C228" s="128">
        <f>IFERROR(VLOOKUP(A228,Dim_Magaza!$A:$C,3,FALSE()),"")</f>
        <v/>
      </c>
      <c r="D228" s="118" t="inlineStr">
        <is>
          <t>U036</t>
        </is>
      </c>
      <c r="E228" s="128">
        <f>IFERROR(VLOOKUP(D228,Dim_Unvan!$A:$B,2,FALSE()),"")</f>
        <v/>
      </c>
      <c r="F228" s="118" t="inlineStr">
        <is>
          <t>YÖNETİCİ</t>
        </is>
      </c>
      <c r="G228" s="128">
        <f>IF(OR(A228="",F228="",I228="",K228&lt;&gt;""),"",IF(COUNTIFS($A$2:A228,A228,$F$2:F228,F228,$K$2:K228,"")&lt;=SUMIFS(REFERENTIAL_CONTROL!$K:$K,REFERENTIAL_CONTROL!$H:$H,A228,REFERENTIAL_CONTROL!$I:$I,IFERROR(INDEX(Dim_Unvan!$A:$A,MATCH(F228,Dim_Unvan!$B:$B,0)),"")),"Norm Fazlası","Norma Uygun"))</f>
        <v/>
      </c>
      <c r="H228" s="124" t="n"/>
      <c r="I228" s="118" t="inlineStr">
        <is>
          <t>HALİL YAMAN</t>
        </is>
      </c>
      <c r="J228" s="137" t="n"/>
      <c r="K228" s="137" t="n"/>
      <c r="L228" s="118" t="n"/>
      <c r="M228" s="118" t="n"/>
      <c r="N228" s="128">
        <f>IFERROR(VLOOKUP(M228,Dim_CikisNedeni!$A:$B,2,FALSE()),"")</f>
        <v/>
      </c>
      <c r="O228" s="138">
        <f>IF(I228="","",IF(K228&lt;&gt;"","Pasif","Aktif"))</f>
        <v/>
      </c>
      <c r="P228" s="129">
        <f>IF(J228="","",IF(K228&lt;&gt;"",K228-J228,TODAY()-J228))</f>
        <v/>
      </c>
      <c r="Q228" s="139">
        <f>IF(P228="","",ROUND(P228/365,1))</f>
        <v/>
      </c>
      <c r="R228" s="140" t="n"/>
    </row>
    <row r="229" ht="25.5" customFormat="1" customHeight="1" s="111">
      <c r="A229" s="118" t="inlineStr">
        <is>
          <t>M003</t>
        </is>
      </c>
      <c r="B229" s="128">
        <f>IFERROR(VLOOKUP(A229,Dim_Magaza!$A:$C,2,FALSE()),"")</f>
        <v/>
      </c>
      <c r="C229" s="128">
        <f>IFERROR(VLOOKUP(A229,Dim_Magaza!$A:$C,3,FALSE()),"")</f>
        <v/>
      </c>
      <c r="D229" s="118" t="inlineStr">
        <is>
          <t>U038</t>
        </is>
      </c>
      <c r="E229" s="128">
        <f>IFERROR(VLOOKUP(D229,Dim_Unvan!$A:$B,2,FALSE()),"")</f>
        <v/>
      </c>
      <c r="F229" s="118" t="inlineStr">
        <is>
          <t>YÖNETİCİ YARDIMCISI</t>
        </is>
      </c>
      <c r="G229" s="128">
        <f>IF(OR(A229="",F229="",I229="",K229&lt;&gt;""),"",IF(COUNTIFS($A$2:A229,A229,$F$2:F229,F229,$K$2:K229,"")&lt;=SUMIFS(REFERENTIAL_CONTROL!$K:$K,REFERENTIAL_CONTROL!$H:$H,A229,REFERENTIAL_CONTROL!$I:$I,IFERROR(INDEX(Dim_Unvan!$A:$A,MATCH(F229,Dim_Unvan!$B:$B,0)),"")),"Norm Fazlası","Norma Uygun"))</f>
        <v/>
      </c>
      <c r="H229" s="124" t="n"/>
      <c r="I229" s="118" t="inlineStr">
        <is>
          <t>BÜŞRA EREL</t>
        </is>
      </c>
      <c r="J229" s="137" t="n"/>
      <c r="K229" s="137" t="n"/>
      <c r="L229" s="118" t="n"/>
      <c r="M229" s="118" t="n"/>
      <c r="N229" s="128">
        <f>IFERROR(VLOOKUP(M229,Dim_CikisNedeni!$A:$B,2,FALSE()),"")</f>
        <v/>
      </c>
      <c r="O229" s="138">
        <f>IF(I229="","",IF(K229&lt;&gt;"","Pasif","Aktif"))</f>
        <v/>
      </c>
      <c r="P229" s="129">
        <f>IF(J229="","",IF(K229&lt;&gt;"",K229-J229,TODAY()-J229))</f>
        <v/>
      </c>
      <c r="Q229" s="139">
        <f>IF(P229="","",ROUND(P229/365,1))</f>
        <v/>
      </c>
      <c r="R229" s="140" t="n"/>
    </row>
    <row r="230" ht="25.5" customFormat="1" customHeight="1" s="111">
      <c r="A230" s="118" t="inlineStr">
        <is>
          <t>M003</t>
        </is>
      </c>
      <c r="B230" s="128">
        <f>IFERROR(VLOOKUP(A230,Dim_Magaza!$A:$C,2,FALSE()),"")</f>
        <v/>
      </c>
      <c r="C230" s="128">
        <f>IFERROR(VLOOKUP(A230,Dim_Magaza!$A:$C,3,FALSE()),"")</f>
        <v/>
      </c>
      <c r="D230" s="118" t="inlineStr">
        <is>
          <t>U015</t>
        </is>
      </c>
      <c r="E230" s="128">
        <f>IFERROR(VLOOKUP(D230,Dim_Unvan!$A:$B,2,FALSE()),"")</f>
        <v/>
      </c>
      <c r="F230" s="118" t="inlineStr">
        <is>
          <t>KASİYER</t>
        </is>
      </c>
      <c r="G230" s="128">
        <f>IF(OR(A230="",F230="",I230="",K230&lt;&gt;""),"",IF(COUNTIFS($A$2:A230,A230,$F$2:F230,F230,$K$2:K230,"")&lt;=SUMIFS(REFERENTIAL_CONTROL!$K:$K,REFERENTIAL_CONTROL!$H:$H,A230,REFERENTIAL_CONTROL!$I:$I,IFERROR(INDEX(Dim_Unvan!$A:$A,MATCH(F230,Dim_Unvan!$B:$B,0)),"")),"Norm Fazlası","Norma Uygun"))</f>
        <v/>
      </c>
      <c r="H230" s="124" t="n"/>
      <c r="I230" s="118" t="inlineStr">
        <is>
          <t>BUSE TAYYAR</t>
        </is>
      </c>
      <c r="J230" s="137" t="n"/>
      <c r="K230" s="137" t="n"/>
      <c r="L230" s="118" t="n"/>
      <c r="M230" s="118" t="n"/>
      <c r="N230" s="128">
        <f>IFERROR(VLOOKUP(M230,Dim_CikisNedeni!$A:$B,2,FALSE()),"")</f>
        <v/>
      </c>
      <c r="O230" s="138">
        <f>IF(I230="","",IF(K230&lt;&gt;"","Pasif","Aktif"))</f>
        <v/>
      </c>
      <c r="P230" s="129">
        <f>IF(J230="","",IF(K230&lt;&gt;"",K230-J230,TODAY()-J230))</f>
        <v/>
      </c>
      <c r="Q230" s="139">
        <f>IF(P230="","",ROUND(P230/365,1))</f>
        <v/>
      </c>
      <c r="R230" s="140" t="n"/>
    </row>
    <row r="231" ht="25.5" customFormat="1" customHeight="1" s="111">
      <c r="A231" s="118" t="inlineStr">
        <is>
          <t>M003</t>
        </is>
      </c>
      <c r="B231" s="128">
        <f>IFERROR(VLOOKUP(A231,Dim_Magaza!$A:$C,2,FALSE()),"")</f>
        <v/>
      </c>
      <c r="C231" s="128">
        <f>IFERROR(VLOOKUP(A231,Dim_Magaza!$A:$C,3,FALSE()),"")</f>
        <v/>
      </c>
      <c r="D231" s="118" t="inlineStr">
        <is>
          <t>U015</t>
        </is>
      </c>
      <c r="E231" s="128">
        <f>IFERROR(VLOOKUP(D231,Dim_Unvan!$A:$B,2,FALSE()),"")</f>
        <v/>
      </c>
      <c r="F231" s="118" t="inlineStr">
        <is>
          <t>KASİYER</t>
        </is>
      </c>
      <c r="G231" s="128">
        <f>IF(OR(A231="",F231="",I231="",K231&lt;&gt;""),"",IF(COUNTIFS($A$2:A231,A231,$F$2:F231,F231,$K$2:K231,"")&lt;=SUMIFS(REFERENTIAL_CONTROL!$K:$K,REFERENTIAL_CONTROL!$H:$H,A231,REFERENTIAL_CONTROL!$I:$I,IFERROR(INDEX(Dim_Unvan!$A:$A,MATCH(F231,Dim_Unvan!$B:$B,0)),"")),"Norm Fazlası","Norma Uygun"))</f>
        <v/>
      </c>
      <c r="H231" s="124" t="n"/>
      <c r="I231" s="118" t="inlineStr">
        <is>
          <t>GÜRSEL KAYABAŞ</t>
        </is>
      </c>
      <c r="J231" s="137" t="n"/>
      <c r="K231" s="137" t="n"/>
      <c r="L231" s="118" t="n"/>
      <c r="M231" s="118" t="n"/>
      <c r="N231" s="128">
        <f>IFERROR(VLOOKUP(M231,Dim_CikisNedeni!$A:$B,2,FALSE()),"")</f>
        <v/>
      </c>
      <c r="O231" s="138">
        <f>IF(I231="","",IF(K231&lt;&gt;"","Pasif","Aktif"))</f>
        <v/>
      </c>
      <c r="P231" s="129">
        <f>IF(J231="","",IF(K231&lt;&gt;"",K231-J231,TODAY()-J231))</f>
        <v/>
      </c>
      <c r="Q231" s="139">
        <f>IF(P231="","",ROUND(P231/365,1))</f>
        <v/>
      </c>
      <c r="R231" s="140" t="n"/>
    </row>
    <row r="232" ht="25.5" customFormat="1" customHeight="1" s="111">
      <c r="A232" s="118" t="inlineStr">
        <is>
          <t>M003</t>
        </is>
      </c>
      <c r="B232" s="128">
        <f>IFERROR(VLOOKUP(A232,Dim_Magaza!$A:$C,2,FALSE()),"")</f>
        <v/>
      </c>
      <c r="C232" s="128">
        <f>IFERROR(VLOOKUP(A232,Dim_Magaza!$A:$C,3,FALSE()),"")</f>
        <v/>
      </c>
      <c r="D232" s="118" t="inlineStr">
        <is>
          <t>U015</t>
        </is>
      </c>
      <c r="E232" s="128">
        <f>IFERROR(VLOOKUP(D232,Dim_Unvan!$A:$B,2,FALSE()),"")</f>
        <v/>
      </c>
      <c r="F232" s="118" t="inlineStr">
        <is>
          <t>KASİYER</t>
        </is>
      </c>
      <c r="G232" s="128">
        <f>IF(OR(A232="",F232="",I232="",K232&lt;&gt;""),"",IF(COUNTIFS($A$2:A232,A232,$F$2:F232,F232,$K$2:K232,"")&lt;=SUMIFS(REFERENTIAL_CONTROL!$K:$K,REFERENTIAL_CONTROL!$H:$H,A232,REFERENTIAL_CONTROL!$I:$I,IFERROR(INDEX(Dim_Unvan!$A:$A,MATCH(F232,Dim_Unvan!$B:$B,0)),"")),"Norm Fazlası","Norma Uygun"))</f>
        <v/>
      </c>
      <c r="H232" s="124" t="n"/>
      <c r="I232" s="118" t="inlineStr">
        <is>
          <t>NİLÜFER DENKER TEKCAN</t>
        </is>
      </c>
      <c r="J232" s="137" t="n"/>
      <c r="K232" s="137" t="n"/>
      <c r="L232" s="118" t="n"/>
      <c r="M232" s="118" t="n"/>
      <c r="N232" s="128">
        <f>IFERROR(VLOOKUP(M232,Dim_CikisNedeni!$A:$B,2,FALSE()),"")</f>
        <v/>
      </c>
      <c r="O232" s="138">
        <f>IF(I232="","",IF(K232&lt;&gt;"","Pasif","Aktif"))</f>
        <v/>
      </c>
      <c r="P232" s="129">
        <f>IF(J232="","",IF(K232&lt;&gt;"",K232-J232,TODAY()-J232))</f>
        <v/>
      </c>
      <c r="Q232" s="139">
        <f>IF(P232="","",ROUND(P232/365,1))</f>
        <v/>
      </c>
      <c r="R232" s="140" t="n"/>
    </row>
    <row r="233" ht="25.5" customFormat="1" customHeight="1" s="111">
      <c r="A233" s="118" t="inlineStr">
        <is>
          <t>M003</t>
        </is>
      </c>
      <c r="B233" s="128">
        <f>IFERROR(VLOOKUP(A233,Dim_Magaza!$A:$C,2,FALSE()),"")</f>
        <v/>
      </c>
      <c r="C233" s="128">
        <f>IFERROR(VLOOKUP(A233,Dim_Magaza!$A:$C,3,FALSE()),"")</f>
        <v/>
      </c>
      <c r="D233" s="118" t="inlineStr">
        <is>
          <t>U015</t>
        </is>
      </c>
      <c r="E233" s="128">
        <f>IFERROR(VLOOKUP(D233,Dim_Unvan!$A:$B,2,FALSE()),"")</f>
        <v/>
      </c>
      <c r="F233" s="118" t="inlineStr">
        <is>
          <t>KASİYER</t>
        </is>
      </c>
      <c r="G233" s="128">
        <f>IF(OR(A233="",F233="",I233="",K233&lt;&gt;""),"",IF(COUNTIFS($A$2:A233,A233,$F$2:F233,F233,$K$2:K233,"")&lt;=SUMIFS(REFERENTIAL_CONTROL!$K:$K,REFERENTIAL_CONTROL!$H:$H,A233,REFERENTIAL_CONTROL!$I:$I,IFERROR(INDEX(Dim_Unvan!$A:$A,MATCH(F233,Dim_Unvan!$B:$B,0)),"")),"Norm Fazlası","Norma Uygun"))</f>
        <v/>
      </c>
      <c r="H233" s="124" t="n"/>
      <c r="I233" s="118" t="inlineStr">
        <is>
          <t>EZGİ NUR COŞKUN</t>
        </is>
      </c>
      <c r="J233" s="137" t="n"/>
      <c r="K233" s="137" t="n"/>
      <c r="L233" s="118" t="n"/>
      <c r="M233" s="118" t="n"/>
      <c r="N233" s="128">
        <f>IFERROR(VLOOKUP(M233,Dim_CikisNedeni!$A:$B,2,FALSE()),"")</f>
        <v/>
      </c>
      <c r="O233" s="138">
        <f>IF(I233="","",IF(K233&lt;&gt;"","Pasif","Aktif"))</f>
        <v/>
      </c>
      <c r="P233" s="129">
        <f>IF(J233="","",IF(K233&lt;&gt;"",K233-J233,TODAY()-J233))</f>
        <v/>
      </c>
      <c r="Q233" s="139">
        <f>IF(P233="","",ROUND(P233/365,1))</f>
        <v/>
      </c>
      <c r="R233" s="140" t="n"/>
    </row>
    <row r="234" ht="25.5" customFormat="1" customHeight="1" s="111">
      <c r="A234" s="118" t="inlineStr">
        <is>
          <t>M003</t>
        </is>
      </c>
      <c r="B234" s="128">
        <f>IFERROR(VLOOKUP(A234,Dim_Magaza!$A:$C,2,FALSE()),"")</f>
        <v/>
      </c>
      <c r="C234" s="128">
        <f>IFERROR(VLOOKUP(A234,Dim_Magaza!$A:$C,3,FALSE()),"")</f>
        <v/>
      </c>
      <c r="D234" s="118" t="inlineStr">
        <is>
          <t>U026</t>
        </is>
      </c>
      <c r="E234" s="128">
        <f>IFERROR(VLOOKUP(D234,Dim_Unvan!$A:$B,2,FALSE()),"")</f>
        <v/>
      </c>
      <c r="F234" s="118" t="inlineStr">
        <is>
          <t>REYON GÖREVLİSİ</t>
        </is>
      </c>
      <c r="G234" s="128">
        <f>IF(OR(A234="",F234="",I234="",K234&lt;&gt;""),"",IF(COUNTIFS($A$2:A234,A234,$F$2:F234,F234,$K$2:K234,"")&lt;=SUMIFS(REFERENTIAL_CONTROL!$K:$K,REFERENTIAL_CONTROL!$H:$H,A234,REFERENTIAL_CONTROL!$I:$I,IFERROR(INDEX(Dim_Unvan!$A:$A,MATCH(F234,Dim_Unvan!$B:$B,0)),"")),"Norm Fazlası","Norma Uygun"))</f>
        <v/>
      </c>
      <c r="H234" s="124" t="n"/>
      <c r="I234" s="118" t="inlineStr">
        <is>
          <t>SEVGİ ŞİMŞEK</t>
        </is>
      </c>
      <c r="J234" s="137" t="n"/>
      <c r="K234" s="137" t="n"/>
      <c r="L234" s="118" t="n"/>
      <c r="M234" s="118" t="n"/>
      <c r="N234" s="128">
        <f>IFERROR(VLOOKUP(M234,Dim_CikisNedeni!$A:$B,2,FALSE()),"")</f>
        <v/>
      </c>
      <c r="O234" s="138">
        <f>IF(I234="","",IF(K234&lt;&gt;"","Pasif","Aktif"))</f>
        <v/>
      </c>
      <c r="P234" s="129">
        <f>IF(J234="","",IF(K234&lt;&gt;"",K234-J234,TODAY()-J234))</f>
        <v/>
      </c>
      <c r="Q234" s="139">
        <f>IF(P234="","",ROUND(P234/365,1))</f>
        <v/>
      </c>
      <c r="R234" s="140" t="n"/>
    </row>
    <row r="235" ht="25.5" customFormat="1" customHeight="1" s="111">
      <c r="A235" s="118" t="inlineStr">
        <is>
          <t>M003</t>
        </is>
      </c>
      <c r="B235" s="128">
        <f>IFERROR(VLOOKUP(A235,Dim_Magaza!$A:$C,2,FALSE()),"")</f>
        <v/>
      </c>
      <c r="C235" s="128">
        <f>IFERROR(VLOOKUP(A235,Dim_Magaza!$A:$C,3,FALSE()),"")</f>
        <v/>
      </c>
      <c r="D235" s="118" t="inlineStr">
        <is>
          <t>U026</t>
        </is>
      </c>
      <c r="E235" s="128">
        <f>IFERROR(VLOOKUP(D235,Dim_Unvan!$A:$B,2,FALSE()),"")</f>
        <v/>
      </c>
      <c r="F235" s="118" t="inlineStr">
        <is>
          <t>REYON GÖREVLİSİ</t>
        </is>
      </c>
      <c r="G235" s="128">
        <f>IF(OR(A235="",F235="",I235="",K235&lt;&gt;""),"",IF(COUNTIFS($A$2:A235,A235,$F$2:F235,F235,$K$2:K235,"")&lt;=SUMIFS(REFERENTIAL_CONTROL!$K:$K,REFERENTIAL_CONTROL!$H:$H,A235,REFERENTIAL_CONTROL!$I:$I,IFERROR(INDEX(Dim_Unvan!$A:$A,MATCH(F235,Dim_Unvan!$B:$B,0)),"")),"Norm Fazlası","Norma Uygun"))</f>
        <v/>
      </c>
      <c r="H235" s="124" t="n"/>
      <c r="I235" s="118" t="inlineStr">
        <is>
          <t>YUSUF ARDA AYNAS</t>
        </is>
      </c>
      <c r="J235" s="137" t="n"/>
      <c r="K235" s="137" t="n"/>
      <c r="L235" s="118" t="n"/>
      <c r="M235" s="118" t="n"/>
      <c r="N235" s="128">
        <f>IFERROR(VLOOKUP(M235,Dim_CikisNedeni!$A:$B,2,FALSE()),"")</f>
        <v/>
      </c>
      <c r="O235" s="138">
        <f>IF(I235="","",IF(K235&lt;&gt;"","Pasif","Aktif"))</f>
        <v/>
      </c>
      <c r="P235" s="129">
        <f>IF(J235="","",IF(K235&lt;&gt;"",K235-J235,TODAY()-J235))</f>
        <v/>
      </c>
      <c r="Q235" s="139">
        <f>IF(P235="","",ROUND(P235/365,1))</f>
        <v/>
      </c>
      <c r="R235" s="140" t="n"/>
    </row>
    <row r="236" ht="25.5" customFormat="1" customHeight="1" s="111">
      <c r="A236" s="118" t="inlineStr">
        <is>
          <t>M003</t>
        </is>
      </c>
      <c r="B236" s="128">
        <f>IFERROR(VLOOKUP(A236,Dim_Magaza!$A:$C,2,FALSE()),"")</f>
        <v/>
      </c>
      <c r="C236" s="128">
        <f>IFERROR(VLOOKUP(A236,Dim_Magaza!$A:$C,3,FALSE()),"")</f>
        <v/>
      </c>
      <c r="D236" s="118" t="inlineStr">
        <is>
          <t>U043</t>
        </is>
      </c>
      <c r="E236" s="128">
        <f>IFERROR(VLOOKUP(D236,Dim_Unvan!$A:$B,2,FALSE()),"")</f>
        <v/>
      </c>
      <c r="F236" s="118" t="inlineStr">
        <is>
          <t>ŞARKÜTERİ YARDIMCISI</t>
        </is>
      </c>
      <c r="G236" s="128">
        <f>IF(OR(A236="",F236="",I236="",K236&lt;&gt;""),"",IF(COUNTIFS($A$2:A236,A236,$F$2:F236,F236,$K$2:K236,"")&lt;=SUMIFS(REFERENTIAL_CONTROL!$K:$K,REFERENTIAL_CONTROL!$H:$H,A236,REFERENTIAL_CONTROL!$I:$I,IFERROR(INDEX(Dim_Unvan!$A:$A,MATCH(F236,Dim_Unvan!$B:$B,0)),"")),"Norm Fazlası","Norma Uygun"))</f>
        <v/>
      </c>
      <c r="H236" s="124" t="n"/>
      <c r="I236" s="118" t="inlineStr">
        <is>
          <t>GÜLSÜM GÜLDALI</t>
        </is>
      </c>
      <c r="J236" s="137" t="n"/>
      <c r="K236" s="137" t="n"/>
      <c r="L236" s="118" t="n"/>
      <c r="M236" s="118" t="n"/>
      <c r="N236" s="128">
        <f>IFERROR(VLOOKUP(M236,Dim_CikisNedeni!$A:$B,2,FALSE()),"")</f>
        <v/>
      </c>
      <c r="O236" s="138">
        <f>IF(I236="","",IF(K236&lt;&gt;"","Pasif","Aktif"))</f>
        <v/>
      </c>
      <c r="P236" s="129">
        <f>IF(J236="","",IF(K236&lt;&gt;"",K236-J236,TODAY()-J236))</f>
        <v/>
      </c>
      <c r="Q236" s="139">
        <f>IF(P236="","",ROUND(P236/365,1))</f>
        <v/>
      </c>
      <c r="R236" s="140" t="n"/>
    </row>
    <row r="237" ht="25.5" customFormat="1" customHeight="1" s="111">
      <c r="A237" s="118" t="inlineStr">
        <is>
          <t>M003</t>
        </is>
      </c>
      <c r="B237" s="128">
        <f>IFERROR(VLOOKUP(A237,Dim_Magaza!$A:$C,2,FALSE()),"")</f>
        <v/>
      </c>
      <c r="C237" s="128">
        <f>IFERROR(VLOOKUP(A237,Dim_Magaza!$A:$C,3,FALSE()),"")</f>
        <v/>
      </c>
      <c r="D237" s="118" t="inlineStr">
        <is>
          <t>U019</t>
        </is>
      </c>
      <c r="E237" s="128">
        <f>IFERROR(VLOOKUP(D237,Dim_Unvan!$A:$B,2,FALSE()),"")</f>
        <v/>
      </c>
      <c r="F237" s="118" t="inlineStr">
        <is>
          <t>MANAV YARDIMCISI</t>
        </is>
      </c>
      <c r="G237" s="128">
        <f>IF(OR(A237="",F237="",I237="",K237&lt;&gt;""),"",IF(COUNTIFS($A$2:A237,A237,$F$2:F237,F237,$K$2:K237,"")&lt;=SUMIFS(REFERENTIAL_CONTROL!$K:$K,REFERENTIAL_CONTROL!$H:$H,A237,REFERENTIAL_CONTROL!$I:$I,IFERROR(INDEX(Dim_Unvan!$A:$A,MATCH(F237,Dim_Unvan!$B:$B,0)),"")),"Norm Fazlası","Norma Uygun"))</f>
        <v/>
      </c>
      <c r="H237" s="124" t="n"/>
      <c r="I237" s="118" t="inlineStr">
        <is>
          <t>YUSUF ALPERAN ALDAĞ</t>
        </is>
      </c>
      <c r="J237" s="137" t="n"/>
      <c r="K237" s="137" t="n"/>
      <c r="L237" s="118" t="n"/>
      <c r="M237" s="118" t="n"/>
      <c r="N237" s="128">
        <f>IFERROR(VLOOKUP(M237,Dim_CikisNedeni!$A:$B,2,FALSE()),"")</f>
        <v/>
      </c>
      <c r="O237" s="138">
        <f>IF(I237="","",IF(K237&lt;&gt;"","Pasif","Aktif"))</f>
        <v/>
      </c>
      <c r="P237" s="129">
        <f>IF(J237="","",IF(K237&lt;&gt;"",K237-J237,TODAY()-J237))</f>
        <v/>
      </c>
      <c r="Q237" s="139">
        <f>IF(P237="","",ROUND(P237/365,1))</f>
        <v/>
      </c>
      <c r="R237" s="140" t="n"/>
    </row>
    <row r="238" ht="25.5" customFormat="1" customHeight="1" s="111">
      <c r="A238" s="118" t="inlineStr">
        <is>
          <t>M003</t>
        </is>
      </c>
      <c r="B238" s="128">
        <f>IFERROR(VLOOKUP(A238,Dim_Magaza!$A:$C,2,FALSE()),"")</f>
        <v/>
      </c>
      <c r="C238" s="128">
        <f>IFERROR(VLOOKUP(A238,Dim_Magaza!$A:$C,3,FALSE()),"")</f>
        <v/>
      </c>
      <c r="D238" s="118" t="inlineStr">
        <is>
          <t>U019</t>
        </is>
      </c>
      <c r="E238" s="128">
        <f>IFERROR(VLOOKUP(D238,Dim_Unvan!$A:$B,2,FALSE()),"")</f>
        <v/>
      </c>
      <c r="F238" s="118" t="inlineStr">
        <is>
          <t>MANAV YARDIMCISI</t>
        </is>
      </c>
      <c r="G238" s="128">
        <f>IF(OR(A238="",F238="",I238="",K238&lt;&gt;""),"",IF(COUNTIFS($A$2:A238,A238,$F$2:F238,F238,$K$2:K238,"")&lt;=SUMIFS(REFERENTIAL_CONTROL!$K:$K,REFERENTIAL_CONTROL!$H:$H,A238,REFERENTIAL_CONTROL!$I:$I,IFERROR(INDEX(Dim_Unvan!$A:$A,MATCH(F238,Dim_Unvan!$B:$B,0)),"")),"Norm Fazlası","Norma Uygun"))</f>
        <v/>
      </c>
      <c r="H238" s="124" t="n"/>
      <c r="I238" s="118" t="inlineStr">
        <is>
          <t>MUHAMMET ALİ CENGİZ</t>
        </is>
      </c>
      <c r="J238" s="137" t="n"/>
      <c r="K238" s="137" t="n"/>
      <c r="L238" s="118" t="n"/>
      <c r="M238" s="118" t="n"/>
      <c r="N238" s="128">
        <f>IFERROR(VLOOKUP(M238,Dim_CikisNedeni!$A:$B,2,FALSE()),"")</f>
        <v/>
      </c>
      <c r="O238" s="138">
        <f>IF(I238="","",IF(K238&lt;&gt;"","Pasif","Aktif"))</f>
        <v/>
      </c>
      <c r="P238" s="129">
        <f>IF(J238="","",IF(K238&lt;&gt;"",K238-J238,TODAY()-J238))</f>
        <v/>
      </c>
      <c r="Q238" s="139">
        <f>IF(P238="","",ROUND(P238/365,1))</f>
        <v/>
      </c>
      <c r="R238" s="140" t="n"/>
    </row>
    <row r="239" ht="25.5" customFormat="1" customHeight="1" s="111">
      <c r="A239" s="118" t="inlineStr">
        <is>
          <t>M003</t>
        </is>
      </c>
      <c r="B239" s="128">
        <f>IFERROR(VLOOKUP(A239,Dim_Magaza!$A:$C,2,FALSE()),"")</f>
        <v/>
      </c>
      <c r="C239" s="128">
        <f>IFERROR(VLOOKUP(A239,Dim_Magaza!$A:$C,3,FALSE()),"")</f>
        <v/>
      </c>
      <c r="D239" s="118" t="inlineStr">
        <is>
          <t>U019</t>
        </is>
      </c>
      <c r="E239" s="128">
        <f>IFERROR(VLOOKUP(D239,Dim_Unvan!$A:$B,2,FALSE()),"")</f>
        <v/>
      </c>
      <c r="F239" s="118" t="inlineStr">
        <is>
          <t>MANAV YARDIMCISI</t>
        </is>
      </c>
      <c r="G239" s="128">
        <f>IF(OR(A239="",F239="",I239="",K239&lt;&gt;""),"",IF(COUNTIFS($A$2:A239,A239,$F$2:F239,F239,$K$2:K239,"")&lt;=SUMIFS(REFERENTIAL_CONTROL!$K:$K,REFERENTIAL_CONTROL!$H:$H,A239,REFERENTIAL_CONTROL!$I:$I,IFERROR(INDEX(Dim_Unvan!$A:$A,MATCH(F239,Dim_Unvan!$B:$B,0)),"")),"Norm Fazlası","Norma Uygun"))</f>
        <v/>
      </c>
      <c r="H239" s="124" t="n"/>
      <c r="I239" s="118" t="inlineStr">
        <is>
          <t>SERKAN ÇİFTÇİ</t>
        </is>
      </c>
      <c r="J239" s="137" t="n"/>
      <c r="K239" s="137" t="n"/>
      <c r="L239" s="118" t="n"/>
      <c r="M239" s="118" t="n"/>
      <c r="N239" s="128">
        <f>IFERROR(VLOOKUP(M239,Dim_CikisNedeni!$A:$B,2,FALSE()),"")</f>
        <v/>
      </c>
      <c r="O239" s="138">
        <f>IF(I239="","",IF(K239&lt;&gt;"","Pasif","Aktif"))</f>
        <v/>
      </c>
      <c r="P239" s="129">
        <f>IF(J239="","",IF(K239&lt;&gt;"",K239-J239,TODAY()-J239))</f>
        <v/>
      </c>
      <c r="Q239" s="139">
        <f>IF(P239="","",ROUND(P239/365,1))</f>
        <v/>
      </c>
      <c r="R239" s="140" t="n"/>
    </row>
    <row r="240" ht="25.5" customFormat="1" customHeight="1" s="111">
      <c r="A240" s="118" t="inlineStr">
        <is>
          <t>M003</t>
        </is>
      </c>
      <c r="B240" s="128">
        <f>IFERROR(VLOOKUP(A240,Dim_Magaza!$A:$C,2,FALSE()),"")</f>
        <v/>
      </c>
      <c r="C240" s="128">
        <f>IFERROR(VLOOKUP(A240,Dim_Magaza!$A:$C,3,FALSE()),"")</f>
        <v/>
      </c>
      <c r="D240" s="141" t="inlineStr">
        <is>
          <t>U054</t>
        </is>
      </c>
      <c r="E240" s="128">
        <f>IFERROR(VLOOKUP(D240,Dim_Unvan!$A:$B,2,FALSE()),"")</f>
        <v/>
      </c>
      <c r="F240" s="118" t="inlineStr">
        <is>
          <t>KASAP</t>
        </is>
      </c>
      <c r="G240" s="128">
        <f>IF(OR(A240="",F240="",I240="",K240&lt;&gt;""),"",IF(COUNTIFS($A$2:A240,A240,$F$2:F240,F240,$K$2:K240,"")&lt;=SUMIFS(REFERENTIAL_CONTROL!$K:$K,REFERENTIAL_CONTROL!$H:$H,A240,REFERENTIAL_CONTROL!$I:$I,IFERROR(INDEX(Dim_Unvan!$A:$A,MATCH(F240,Dim_Unvan!$B:$B,0)),"")),"Norm Fazlası","Norma Uygun"))</f>
        <v/>
      </c>
      <c r="H240" s="124" t="n"/>
      <c r="I240" s="118" t="inlineStr">
        <is>
          <t>SAİT ARSLAN</t>
        </is>
      </c>
      <c r="J240" s="137" t="n"/>
      <c r="K240" s="137" t="n"/>
      <c r="L240" s="118" t="n"/>
      <c r="M240" s="118" t="n"/>
      <c r="N240" s="128">
        <f>IFERROR(VLOOKUP(M240,Dim_CikisNedeni!$A:$B,2,FALSE()),"")</f>
        <v/>
      </c>
      <c r="O240" s="138">
        <f>IF(I240="","",IF(K240&lt;&gt;"","Pasif","Aktif"))</f>
        <v/>
      </c>
      <c r="P240" s="129">
        <f>IF(J240="","",IF(K240&lt;&gt;"",K240-J240,TODAY()-J240))</f>
        <v/>
      </c>
      <c r="Q240" s="139">
        <f>IF(P240="","",ROUND(P240/365,1))</f>
        <v/>
      </c>
      <c r="R240" s="140" t="n"/>
    </row>
    <row r="241" ht="25.5" customFormat="1" customHeight="1" s="111">
      <c r="A241" s="118" t="inlineStr">
        <is>
          <t>M003</t>
        </is>
      </c>
      <c r="B241" s="128">
        <f>IFERROR(VLOOKUP(A241,Dim_Magaza!$A:$C,2,FALSE()),"")</f>
        <v/>
      </c>
      <c r="C241" s="128">
        <f>IFERROR(VLOOKUP(A241,Dim_Magaza!$A:$C,3,FALSE()),"")</f>
        <v/>
      </c>
      <c r="D241" s="141" t="inlineStr">
        <is>
          <t>U034</t>
        </is>
      </c>
      <c r="E241" s="128">
        <f>IFERROR(VLOOKUP(D241,Dim_Unvan!$A:$B,2,FALSE()),"")</f>
        <v/>
      </c>
      <c r="F241" s="118" t="inlineStr">
        <is>
          <t>UNLU MAMÜLLER</t>
        </is>
      </c>
      <c r="G241" s="128">
        <f>IF(OR(A241="",F241="",I241="",K241&lt;&gt;""),"",IF(COUNTIFS($A$2:A241,A241,$F$2:F241,F241,$K$2:K241,"")&lt;=SUMIFS(REFERENTIAL_CONTROL!$K:$K,REFERENTIAL_CONTROL!$H:$H,A241,REFERENTIAL_CONTROL!$I:$I,IFERROR(INDEX(Dim_Unvan!$A:$A,MATCH(F241,Dim_Unvan!$B:$B,0)),"")),"Norm Fazlası","Norma Uygun"))</f>
        <v/>
      </c>
      <c r="H241" s="124" t="n"/>
      <c r="I241" s="118" t="inlineStr">
        <is>
          <t>ŞÜKRAN KIRATLI</t>
        </is>
      </c>
      <c r="J241" s="137" t="n"/>
      <c r="K241" s="137" t="n"/>
      <c r="L241" s="118" t="n"/>
      <c r="M241" s="118" t="n"/>
      <c r="N241" s="128">
        <f>IFERROR(VLOOKUP(M241,Dim_CikisNedeni!$A:$B,2,FALSE()),"")</f>
        <v/>
      </c>
      <c r="O241" s="138">
        <f>IF(I241="","",IF(K241&lt;&gt;"","Pasif","Aktif"))</f>
        <v/>
      </c>
      <c r="P241" s="129">
        <f>IF(J241="","",IF(K241&lt;&gt;"",K241-J241,TODAY()-J241))</f>
        <v/>
      </c>
      <c r="Q241" s="139">
        <f>IF(P241="","",ROUND(P241/365,1))</f>
        <v/>
      </c>
      <c r="R241" s="140" t="n"/>
    </row>
    <row r="242" ht="25.5" customFormat="1" customHeight="1" s="111">
      <c r="A242" s="118" t="inlineStr">
        <is>
          <t>M007</t>
        </is>
      </c>
      <c r="B242" s="143">
        <f>IFERROR(VLOOKUP(A242,Dim_Magaza!$A:$C,2,FALSE()),"")</f>
        <v/>
      </c>
      <c r="C242" s="128">
        <f>IFERROR(VLOOKUP(A242,Dim_Magaza!$A:$C,3,FALSE()),"")</f>
        <v/>
      </c>
      <c r="D242" s="118" t="inlineStr">
        <is>
          <t>U036</t>
        </is>
      </c>
      <c r="E242" s="128">
        <f>IFERROR(VLOOKUP(D242,Dim_Unvan!$A:$B,2,FALSE()),"")</f>
        <v/>
      </c>
      <c r="F242" s="118" t="inlineStr">
        <is>
          <t>YÖNETİCİ</t>
        </is>
      </c>
      <c r="G242" s="143">
        <f>IF(OR(A242="",F242="",I242="",K242&lt;&gt;""),"",IF(COUNTIFS($A$2:A242,A242,$F$2:F242,F242,$K$2:K242,"")&lt;=SUMIFS(REFERENTIAL_CONTROL!$K:$K,REFERENTIAL_CONTROL!$H:$H,A242,REFERENTIAL_CONTROL!$I:$I,IFERROR(INDEX(Dim_Unvan!$A:$A,MATCH(F242,Dim_Unvan!$B:$B,0)),"")),"Norm Fazlası","Norma Uygun"))</f>
        <v/>
      </c>
      <c r="H242" s="124" t="n"/>
      <c r="I242" s="118" t="inlineStr">
        <is>
          <t>FATMA BIÇAK</t>
        </is>
      </c>
      <c r="J242" s="137" t="n"/>
      <c r="K242" s="137" t="n"/>
      <c r="L242" s="118" t="n"/>
      <c r="M242" s="118" t="n"/>
      <c r="N242" s="128">
        <f>IFERROR(VLOOKUP(M242,Dim_CikisNedeni!$A:$B,2,FALSE()),"")</f>
        <v/>
      </c>
      <c r="O242" s="138">
        <f>IF(I242="","",IF(K242&lt;&gt;"","Pasif","Aktif"))</f>
        <v/>
      </c>
      <c r="P242" s="129">
        <f>IF(J242="","",IF(K242&lt;&gt;"",K242-J242,TODAY()-J242))</f>
        <v/>
      </c>
      <c r="Q242" s="139">
        <f>IF(P242="","",ROUND(P242/365,1))</f>
        <v/>
      </c>
      <c r="R242" s="140" t="n"/>
    </row>
    <row r="243" ht="25.5" customFormat="1" customHeight="1" s="111">
      <c r="A243" s="118" t="inlineStr">
        <is>
          <t>M007</t>
        </is>
      </c>
      <c r="B243" s="143">
        <f>IFERROR(VLOOKUP(A243,Dim_Magaza!$A:$C,2,FALSE()),"")</f>
        <v/>
      </c>
      <c r="C243" s="128">
        <f>IFERROR(VLOOKUP(A243,Dim_Magaza!$A:$C,3,FALSE()),"")</f>
        <v/>
      </c>
      <c r="D243" s="118" t="inlineStr">
        <is>
          <t>U038</t>
        </is>
      </c>
      <c r="E243" s="128">
        <f>IFERROR(VLOOKUP(D243,Dim_Unvan!$A:$B,2,FALSE()),"")</f>
        <v/>
      </c>
      <c r="F243" s="118" t="inlineStr">
        <is>
          <t>YÖNETİCİ YARDIMCISI</t>
        </is>
      </c>
      <c r="G243" s="143">
        <f>IF(OR(A243="",F243="",I243="",K243&lt;&gt;""),"",IF(COUNTIFS($A$2:A243,A243,$F$2:F243,F243,$K$2:K243,"")&lt;=SUMIFS(REFERENTIAL_CONTROL!$K:$K,REFERENTIAL_CONTROL!$H:$H,A243,REFERENTIAL_CONTROL!$I:$I,IFERROR(INDEX(Dim_Unvan!$A:$A,MATCH(F243,Dim_Unvan!$B:$B,0)),"")),"Norm Fazlası","Norma Uygun"))</f>
        <v/>
      </c>
      <c r="H243" s="124" t="n"/>
      <c r="I243" s="118" t="inlineStr">
        <is>
          <t>BUSE NAFİZE DEMİRCİ</t>
        </is>
      </c>
      <c r="J243" s="137" t="n"/>
      <c r="K243" s="137" t="n"/>
      <c r="L243" s="118" t="n"/>
      <c r="M243" s="118" t="n"/>
      <c r="N243" s="128">
        <f>IFERROR(VLOOKUP(M243,Dim_CikisNedeni!$A:$B,2,FALSE()),"")</f>
        <v/>
      </c>
      <c r="O243" s="138">
        <f>IF(I243="","",IF(K243&lt;&gt;"","Pasif","Aktif"))</f>
        <v/>
      </c>
      <c r="P243" s="129">
        <f>IF(J243="","",IF(K243&lt;&gt;"",K243-J243,TODAY()-J243))</f>
        <v/>
      </c>
      <c r="Q243" s="139">
        <f>IF(P243="","",ROUND(P243/365,1))</f>
        <v/>
      </c>
      <c r="R243" s="140" t="n"/>
    </row>
    <row r="244" ht="25.5" customFormat="1" customHeight="1" s="111">
      <c r="A244" s="118" t="inlineStr">
        <is>
          <t>M007</t>
        </is>
      </c>
      <c r="B244" s="143">
        <f>IFERROR(VLOOKUP(A244,Dim_Magaza!$A:$C,2,FALSE()),"")</f>
        <v/>
      </c>
      <c r="C244" s="128">
        <f>IFERROR(VLOOKUP(A244,Dim_Magaza!$A:$C,3,FALSE()),"")</f>
        <v/>
      </c>
      <c r="D244" s="118" t="inlineStr">
        <is>
          <t>U015</t>
        </is>
      </c>
      <c r="E244" s="128">
        <f>IFERROR(VLOOKUP(D244,Dim_Unvan!$A:$B,2,FALSE()),"")</f>
        <v/>
      </c>
      <c r="F244" s="118" t="inlineStr">
        <is>
          <t>KASİYER</t>
        </is>
      </c>
      <c r="G244" s="143">
        <f>IF(OR(A244="",F244="",I244="",K244&lt;&gt;""),"",IF(COUNTIFS($A$2:A244,A244,$F$2:F244,F244,$K$2:K244,"")&lt;=SUMIFS(REFERENTIAL_CONTROL!$K:$K,REFERENTIAL_CONTROL!$H:$H,A244,REFERENTIAL_CONTROL!$I:$I,IFERROR(INDEX(Dim_Unvan!$A:$A,MATCH(F244,Dim_Unvan!$B:$B,0)),"")),"Norm Fazlası","Norma Uygun"))</f>
        <v/>
      </c>
      <c r="H244" s="124" t="n"/>
      <c r="I244" s="118" t="inlineStr">
        <is>
          <t>NESLİHAN KAVRUK</t>
        </is>
      </c>
      <c r="J244" s="137" t="n"/>
      <c r="K244" s="137" t="n"/>
      <c r="L244" s="118" t="n"/>
      <c r="M244" s="118" t="n"/>
      <c r="N244" s="128">
        <f>IFERROR(VLOOKUP(M244,Dim_CikisNedeni!$A:$B,2,FALSE()),"")</f>
        <v/>
      </c>
      <c r="O244" s="138">
        <f>IF(I244="","",IF(K244&lt;&gt;"","Pasif","Aktif"))</f>
        <v/>
      </c>
      <c r="P244" s="129">
        <f>IF(J244="","",IF(K244&lt;&gt;"",K244-J244,TODAY()-J244))</f>
        <v/>
      </c>
      <c r="Q244" s="139">
        <f>IF(P244="","",ROUND(P244/365,1))</f>
        <v/>
      </c>
      <c r="R244" s="140" t="n"/>
    </row>
    <row r="245" ht="25.5" customFormat="1" customHeight="1" s="111">
      <c r="A245" s="118" t="inlineStr">
        <is>
          <t>M007</t>
        </is>
      </c>
      <c r="B245" s="143">
        <f>IFERROR(VLOOKUP(A245,Dim_Magaza!$A:$C,2,FALSE()),"")</f>
        <v/>
      </c>
      <c r="C245" s="128">
        <f>IFERROR(VLOOKUP(A245,Dim_Magaza!$A:$C,3,FALSE()),"")</f>
        <v/>
      </c>
      <c r="D245" s="118" t="inlineStr">
        <is>
          <t>U015</t>
        </is>
      </c>
      <c r="E245" s="128">
        <f>IFERROR(VLOOKUP(D245,Dim_Unvan!$A:$B,2,FALSE()),"")</f>
        <v/>
      </c>
      <c r="F245" s="118" t="inlineStr">
        <is>
          <t>KASİYER</t>
        </is>
      </c>
      <c r="G245" s="143">
        <f>IF(OR(A245="",F245="",I245="",K245&lt;&gt;""),"",IF(COUNTIFS($A$2:A245,A245,$F$2:F245,F245,$K$2:K245,"")&lt;=SUMIFS(REFERENTIAL_CONTROL!$K:$K,REFERENTIAL_CONTROL!$H:$H,A245,REFERENTIAL_CONTROL!$I:$I,IFERROR(INDEX(Dim_Unvan!$A:$A,MATCH(F245,Dim_Unvan!$B:$B,0)),"")),"Norm Fazlası","Norma Uygun"))</f>
        <v/>
      </c>
      <c r="H245" s="124" t="n"/>
      <c r="I245" s="118" t="inlineStr">
        <is>
          <t>ASLI KOCABAŞ</t>
        </is>
      </c>
      <c r="J245" s="137" t="n"/>
      <c r="K245" s="137" t="n"/>
      <c r="L245" s="118" t="n"/>
      <c r="M245" s="118" t="n"/>
      <c r="N245" s="128">
        <f>IFERROR(VLOOKUP(M245,Dim_CikisNedeni!$A:$B,2,FALSE()),"")</f>
        <v/>
      </c>
      <c r="O245" s="138">
        <f>IF(I245="","",IF(K245&lt;&gt;"","Pasif","Aktif"))</f>
        <v/>
      </c>
      <c r="P245" s="129">
        <f>IF(J245="","",IF(K245&lt;&gt;"",K245-J245,TODAY()-J245))</f>
        <v/>
      </c>
      <c r="Q245" s="139">
        <f>IF(P245="","",ROUND(P245/365,1))</f>
        <v/>
      </c>
      <c r="R245" s="140" t="n"/>
    </row>
    <row r="246" ht="25.5" customFormat="1" customHeight="1" s="111">
      <c r="A246" s="118" t="inlineStr">
        <is>
          <t>M007</t>
        </is>
      </c>
      <c r="B246" s="143">
        <f>IFERROR(VLOOKUP(A246,Dim_Magaza!$A:$C,2,FALSE()),"")</f>
        <v/>
      </c>
      <c r="C246" s="128">
        <f>IFERROR(VLOOKUP(A246,Dim_Magaza!$A:$C,3,FALSE()),"")</f>
        <v/>
      </c>
      <c r="D246" s="118" t="inlineStr">
        <is>
          <t>U026</t>
        </is>
      </c>
      <c r="E246" s="128">
        <f>IFERROR(VLOOKUP(D246,Dim_Unvan!$A:$B,2,FALSE()),"")</f>
        <v/>
      </c>
      <c r="F246" s="118" t="inlineStr">
        <is>
          <t>REYON GÖREVLİSİ</t>
        </is>
      </c>
      <c r="G246" s="143">
        <f>IF(OR(A246="",F246="",I246="",K246&lt;&gt;""),"",IF(COUNTIFS($A$2:A246,A246,$F$2:F246,F246,$K$2:K246,"")&lt;=SUMIFS(REFERENTIAL_CONTROL!$K:$K,REFERENTIAL_CONTROL!$H:$H,A246,REFERENTIAL_CONTROL!$I:$I,IFERROR(INDEX(Dim_Unvan!$A:$A,MATCH(F246,Dim_Unvan!$B:$B,0)),"")),"Norm Fazlası","Norma Uygun"))</f>
        <v/>
      </c>
      <c r="H246" s="124" t="n"/>
      <c r="I246" s="118" t="inlineStr">
        <is>
          <t>EMRE GÖR</t>
        </is>
      </c>
      <c r="J246" s="137" t="n"/>
      <c r="K246" s="137" t="n"/>
      <c r="L246" s="118" t="n"/>
      <c r="M246" s="118" t="n"/>
      <c r="N246" s="128">
        <f>IFERROR(VLOOKUP(M246,Dim_CikisNedeni!$A:$B,2,FALSE()),"")</f>
        <v/>
      </c>
      <c r="O246" s="138">
        <f>IF(I246="","",IF(K246&lt;&gt;"","Pasif","Aktif"))</f>
        <v/>
      </c>
      <c r="P246" s="129">
        <f>IF(J246="","",IF(K246&lt;&gt;"",K246-J246,TODAY()-J246))</f>
        <v/>
      </c>
      <c r="Q246" s="139">
        <f>IF(P246="","",ROUND(P246/365,1))</f>
        <v/>
      </c>
      <c r="R246" s="140" t="n"/>
    </row>
    <row r="247" ht="25.5" customFormat="1" customHeight="1" s="111">
      <c r="A247" s="118" t="inlineStr">
        <is>
          <t>M007</t>
        </is>
      </c>
      <c r="B247" s="143">
        <f>IFERROR(VLOOKUP(A247,Dim_Magaza!$A:$C,2,FALSE()),"")</f>
        <v/>
      </c>
      <c r="C247" s="128">
        <f>IFERROR(VLOOKUP(A247,Dim_Magaza!$A:$C,3,FALSE()),"")</f>
        <v/>
      </c>
      <c r="D247" s="118" t="inlineStr">
        <is>
          <t>U026</t>
        </is>
      </c>
      <c r="E247" s="128">
        <f>IFERROR(VLOOKUP(D247,Dim_Unvan!$A:$B,2,FALSE()),"")</f>
        <v/>
      </c>
      <c r="F247" s="118" t="inlineStr">
        <is>
          <t>REYON GÖREVLİSİ</t>
        </is>
      </c>
      <c r="G247" s="143">
        <f>IF(OR(A247="",F247="",I247="",K247&lt;&gt;""),"",IF(COUNTIFS($A$2:A247,A247,$F$2:F247,F247,$K$2:K247,"")&lt;=SUMIFS(REFERENTIAL_CONTROL!$K:$K,REFERENTIAL_CONTROL!$H:$H,A247,REFERENTIAL_CONTROL!$I:$I,IFERROR(INDEX(Dim_Unvan!$A:$A,MATCH(F247,Dim_Unvan!$B:$B,0)),"")),"Norm Fazlası","Norma Uygun"))</f>
        <v/>
      </c>
      <c r="H247" s="124" t="n"/>
      <c r="I247" s="118" t="inlineStr">
        <is>
          <t>MUSTAFA AKTAŞ</t>
        </is>
      </c>
      <c r="J247" s="137" t="n"/>
      <c r="K247" s="137" t="n"/>
      <c r="L247" s="118" t="n"/>
      <c r="M247" s="118" t="n"/>
      <c r="N247" s="128">
        <f>IFERROR(VLOOKUP(M247,Dim_CikisNedeni!$A:$B,2,FALSE()),"")</f>
        <v/>
      </c>
      <c r="O247" s="138">
        <f>IF(I247="","",IF(K247&lt;&gt;"","Pasif","Aktif"))</f>
        <v/>
      </c>
      <c r="P247" s="129">
        <f>IF(J247="","",IF(K247&lt;&gt;"",K247-J247,TODAY()-J247))</f>
        <v/>
      </c>
      <c r="Q247" s="139">
        <f>IF(P247="","",ROUND(P247/365,1))</f>
        <v/>
      </c>
      <c r="R247" s="140" t="n"/>
    </row>
    <row r="248" ht="25.5" customFormat="1" customHeight="1" s="111">
      <c r="A248" s="118" t="inlineStr">
        <is>
          <t>M007</t>
        </is>
      </c>
      <c r="B248" s="143">
        <f>IFERROR(VLOOKUP(A248,Dim_Magaza!$A:$C,2,FALSE()),"")</f>
        <v/>
      </c>
      <c r="C248" s="128">
        <f>IFERROR(VLOOKUP(A248,Dim_Magaza!$A:$C,3,FALSE()),"")</f>
        <v/>
      </c>
      <c r="D248" s="118" t="inlineStr">
        <is>
          <t>U002</t>
        </is>
      </c>
      <c r="E248" s="128">
        <f>IFERROR(VLOOKUP(D248,Dim_Unvan!$A:$B,2,FALSE()),"")</f>
        <v/>
      </c>
      <c r="F248" s="118" t="inlineStr">
        <is>
          <t>BAKLİYAT</t>
        </is>
      </c>
      <c r="G248" s="143">
        <f>IF(OR(A248="",F248="",I248="",K248&lt;&gt;""),"",IF(COUNTIFS($A$2:A248,A248,$F$2:F248,F248,$K$2:K248,"")&lt;=SUMIFS(REFERENTIAL_CONTROL!$K:$K,REFERENTIAL_CONTROL!$H:$H,A248,REFERENTIAL_CONTROL!$I:$I,IFERROR(INDEX(Dim_Unvan!$A:$A,MATCH(F248,Dim_Unvan!$B:$B,0)),"")),"Norm Fazlası","Norma Uygun"))</f>
        <v/>
      </c>
      <c r="H248" s="124" t="n"/>
      <c r="I248" s="118" t="inlineStr">
        <is>
          <t>SALİHA YETİM</t>
        </is>
      </c>
      <c r="J248" s="137" t="n"/>
      <c r="K248" s="137" t="n"/>
      <c r="L248" s="118" t="n"/>
      <c r="M248" s="118" t="n"/>
      <c r="N248" s="128">
        <f>IFERROR(VLOOKUP(M248,Dim_CikisNedeni!$A:$B,2,FALSE()),"")</f>
        <v/>
      </c>
      <c r="O248" s="138">
        <f>IF(I248="","",IF(K248&lt;&gt;"","Pasif","Aktif"))</f>
        <v/>
      </c>
      <c r="P248" s="129">
        <f>IF(J248="","",IF(K248&lt;&gt;"",K248-J248,TODAY()-J248))</f>
        <v/>
      </c>
      <c r="Q248" s="139">
        <f>IF(P248="","",ROUND(P248/365,1))</f>
        <v/>
      </c>
      <c r="R248" s="140" t="n"/>
    </row>
    <row r="249" ht="25.5" customFormat="1" customHeight="1" s="111">
      <c r="A249" s="118" t="inlineStr">
        <is>
          <t>M007</t>
        </is>
      </c>
      <c r="B249" s="143">
        <f>IFERROR(VLOOKUP(A249,Dim_Magaza!$A:$C,2,FALSE()),"")</f>
        <v/>
      </c>
      <c r="C249" s="128">
        <f>IFERROR(VLOOKUP(A249,Dim_Magaza!$A:$C,3,FALSE()),"")</f>
        <v/>
      </c>
      <c r="D249" s="118" t="inlineStr">
        <is>
          <t>U043</t>
        </is>
      </c>
      <c r="E249" s="128">
        <f>IFERROR(VLOOKUP(D249,Dim_Unvan!$A:$B,2,FALSE()),"")</f>
        <v/>
      </c>
      <c r="F249" s="118" t="inlineStr">
        <is>
          <t>ŞARKÜTERİ YARDIMCISI</t>
        </is>
      </c>
      <c r="G249" s="143">
        <f>IF(OR(A249="",F249="",I249="",K249&lt;&gt;""),"",IF(COUNTIFS($A$2:A249,A249,$F$2:F249,F249,$K$2:K249,"")&lt;=SUMIFS(REFERENTIAL_CONTROL!$K:$K,REFERENTIAL_CONTROL!$H:$H,A249,REFERENTIAL_CONTROL!$I:$I,IFERROR(INDEX(Dim_Unvan!$A:$A,MATCH(F249,Dim_Unvan!$B:$B,0)),"")),"Norm Fazlası","Norma Uygun"))</f>
        <v/>
      </c>
      <c r="H249" s="124" t="n"/>
      <c r="I249" s="118" t="inlineStr">
        <is>
          <t>FATMA CEYLAN</t>
        </is>
      </c>
      <c r="J249" s="137" t="n"/>
      <c r="K249" s="137" t="n"/>
      <c r="L249" s="118" t="n"/>
      <c r="M249" s="118" t="n"/>
      <c r="N249" s="128">
        <f>IFERROR(VLOOKUP(M249,Dim_CikisNedeni!$A:$B,2,FALSE()),"")</f>
        <v/>
      </c>
      <c r="O249" s="138">
        <f>IF(I249="","",IF(K249&lt;&gt;"","Pasif","Aktif"))</f>
        <v/>
      </c>
      <c r="P249" s="129">
        <f>IF(J249="","",IF(K249&lt;&gt;"",K249-J249,TODAY()-J249))</f>
        <v/>
      </c>
      <c r="Q249" s="139">
        <f>IF(P249="","",ROUND(P249/365,1))</f>
        <v/>
      </c>
      <c r="R249" s="140" t="n"/>
    </row>
    <row r="250" ht="25.5" customFormat="1" customHeight="1" s="111">
      <c r="A250" s="118" t="inlineStr">
        <is>
          <t>M007</t>
        </is>
      </c>
      <c r="B250" s="143">
        <f>IFERROR(VLOOKUP(A250,Dim_Magaza!$A:$C,2,FALSE()),"")</f>
        <v/>
      </c>
      <c r="C250" s="128">
        <f>IFERROR(VLOOKUP(A250,Dim_Magaza!$A:$C,3,FALSE()),"")</f>
        <v/>
      </c>
      <c r="D250" s="141" t="inlineStr">
        <is>
          <t>U053</t>
        </is>
      </c>
      <c r="E250" s="128">
        <f>IFERROR(VLOOKUP(D250,Dim_Unvan!$A:$B,2,FALSE()),"")</f>
        <v/>
      </c>
      <c r="F250" s="118" t="inlineStr">
        <is>
          <t>KASAP</t>
        </is>
      </c>
      <c r="G250" s="143">
        <f>IF(OR(A250="",F250="",I250="",K250&lt;&gt;""),"",IF(COUNTIFS($A$2:A250,A250,$F$2:F250,F250,$K$2:K250,"")&lt;=SUMIFS(REFERENTIAL_CONTROL!$K:$K,REFERENTIAL_CONTROL!$H:$H,A250,REFERENTIAL_CONTROL!$I:$I,IFERROR(INDEX(Dim_Unvan!$A:$A,MATCH(F250,Dim_Unvan!$B:$B,0)),"")),"Norm Fazlası","Norma Uygun"))</f>
        <v/>
      </c>
      <c r="H250" s="124" t="n"/>
      <c r="I250" s="118" t="inlineStr">
        <is>
          <t>OKAN UĞURLU</t>
        </is>
      </c>
      <c r="J250" s="137" t="n"/>
      <c r="K250" s="137" t="n"/>
      <c r="L250" s="118" t="n"/>
      <c r="M250" s="118" t="n"/>
      <c r="N250" s="128">
        <f>IFERROR(VLOOKUP(M250,Dim_CikisNedeni!$A:$B,2,FALSE()),"")</f>
        <v/>
      </c>
      <c r="O250" s="138">
        <f>IF(I250="","",IF(K250&lt;&gt;"","Pasif","Aktif"))</f>
        <v/>
      </c>
      <c r="P250" s="129">
        <f>IF(J250="","",IF(K250&lt;&gt;"",K250-J250,TODAY()-J250))</f>
        <v/>
      </c>
      <c r="Q250" s="139">
        <f>IF(P250="","",ROUND(P250/365,1))</f>
        <v/>
      </c>
      <c r="R250" s="140" t="n"/>
    </row>
    <row r="251" ht="25.5" customFormat="1" customHeight="1" s="111">
      <c r="A251" s="118" t="inlineStr">
        <is>
          <t>M007</t>
        </is>
      </c>
      <c r="B251" s="143">
        <f>IFERROR(VLOOKUP(A251,Dim_Magaza!$A:$C,2,FALSE()),"")</f>
        <v/>
      </c>
      <c r="C251" s="128">
        <f>IFERROR(VLOOKUP(A251,Dim_Magaza!$A:$C,3,FALSE()),"")</f>
        <v/>
      </c>
      <c r="D251" s="141" t="inlineStr">
        <is>
          <t>U051</t>
        </is>
      </c>
      <c r="E251" s="128">
        <f>IFERROR(VLOOKUP(D251,Dim_Unvan!$A:$B,2,FALSE()),"")</f>
        <v/>
      </c>
      <c r="F251" s="118" t="inlineStr">
        <is>
          <t>MANAV</t>
        </is>
      </c>
      <c r="G251" s="143">
        <f>IF(OR(A251="",F251="",I251="",K251&lt;&gt;""),"",IF(COUNTIFS($A$2:A251,A251,$F$2:F251,F251,$K$2:K251,"")&lt;=SUMIFS(REFERENTIAL_CONTROL!$K:$K,REFERENTIAL_CONTROL!$H:$H,A251,REFERENTIAL_CONTROL!$I:$I,IFERROR(INDEX(Dim_Unvan!$A:$A,MATCH(F251,Dim_Unvan!$B:$B,0)),"")),"Norm Fazlası","Norma Uygun"))</f>
        <v/>
      </c>
      <c r="H251" s="124" t="n"/>
      <c r="I251" s="118" t="inlineStr">
        <is>
          <t>ABDÜLKERİM CENGİZ</t>
        </is>
      </c>
      <c r="J251" s="137" t="n"/>
      <c r="K251" s="137" t="n"/>
      <c r="L251" s="118" t="n"/>
      <c r="M251" s="118" t="n"/>
      <c r="N251" s="128">
        <f>IFERROR(VLOOKUP(M251,Dim_CikisNedeni!$A:$B,2,FALSE()),"")</f>
        <v/>
      </c>
      <c r="O251" s="138">
        <f>IF(I251="","",IF(K251&lt;&gt;"","Pasif","Aktif"))</f>
        <v/>
      </c>
      <c r="P251" s="129">
        <f>IF(J251="","",IF(K251&lt;&gt;"",K251-J251,TODAY()-J251))</f>
        <v/>
      </c>
      <c r="Q251" s="139">
        <f>IF(P251="","",ROUND(P251/365,1))</f>
        <v/>
      </c>
      <c r="R251" s="140" t="n"/>
    </row>
    <row r="252" ht="25.5" customFormat="1" customHeight="1" s="111">
      <c r="A252" s="118" t="inlineStr">
        <is>
          <t>M007</t>
        </is>
      </c>
      <c r="B252" s="143">
        <f>IFERROR(VLOOKUP(A252,Dim_Magaza!$A:$C,2,FALSE()),"")</f>
        <v/>
      </c>
      <c r="C252" s="128">
        <f>IFERROR(VLOOKUP(A252,Dim_Magaza!$A:$C,3,FALSE()),"")</f>
        <v/>
      </c>
      <c r="D252" s="118" t="inlineStr">
        <is>
          <t>U019</t>
        </is>
      </c>
      <c r="E252" s="128">
        <f>IFERROR(VLOOKUP(D252,Dim_Unvan!$A:$B,2,FALSE()),"")</f>
        <v/>
      </c>
      <c r="F252" s="118" t="inlineStr">
        <is>
          <t>MANAV YARDIMCISI</t>
        </is>
      </c>
      <c r="G252" s="143">
        <f>IF(OR(A252="",F252="",I252="",K252&lt;&gt;""),"",IF(COUNTIFS($A$2:A252,A252,$F$2:F252,F252,$K$2:K252,"")&lt;=SUMIFS(REFERENTIAL_CONTROL!$K:$K,REFERENTIAL_CONTROL!$H:$H,A252,REFERENTIAL_CONTROL!$I:$I,IFERROR(INDEX(Dim_Unvan!$A:$A,MATCH(F252,Dim_Unvan!$B:$B,0)),"")),"Norm Fazlası","Norma Uygun"))</f>
        <v/>
      </c>
      <c r="H252" s="124" t="n"/>
      <c r="I252" s="118" t="inlineStr">
        <is>
          <t>MUSA GÖVEBAKAN</t>
        </is>
      </c>
      <c r="J252" s="137" t="n"/>
      <c r="K252" s="137" t="n"/>
      <c r="L252" s="118" t="n"/>
      <c r="M252" s="118" t="n"/>
      <c r="N252" s="128">
        <f>IFERROR(VLOOKUP(M252,Dim_CikisNedeni!$A:$B,2,FALSE()),"")</f>
        <v/>
      </c>
      <c r="O252" s="138">
        <f>IF(I252="","",IF(K252&lt;&gt;"","Pasif","Aktif"))</f>
        <v/>
      </c>
      <c r="P252" s="129">
        <f>IF(J252="","",IF(K252&lt;&gt;"",K252-J252,TODAY()-J252))</f>
        <v/>
      </c>
      <c r="Q252" s="139">
        <f>IF(P252="","",ROUND(P252/365,1))</f>
        <v/>
      </c>
      <c r="R252" s="140" t="n"/>
    </row>
    <row r="253" ht="15" customFormat="1" customHeight="1" s="111">
      <c r="A253" s="118" t="inlineStr">
        <is>
          <t>M010</t>
        </is>
      </c>
      <c r="B253" s="128">
        <f>IFERROR(VLOOKUP(A253,Dim_Magaza!$A:$C,2,FALSE()),"")</f>
        <v/>
      </c>
      <c r="C253" s="128">
        <f>IFERROR(VLOOKUP(A253,Dim_Magaza!$A:$C,3,FALSE()),"")</f>
        <v/>
      </c>
      <c r="D253" s="141" t="inlineStr">
        <is>
          <t>U049</t>
        </is>
      </c>
      <c r="E253" s="128">
        <f>IFERROR(VLOOKUP(D253,Dim_Unvan!$A:$B,2,FALSE()),"")</f>
        <v/>
      </c>
      <c r="F253" s="118" t="inlineStr">
        <is>
          <t>YÖNETİCİ</t>
        </is>
      </c>
      <c r="G253" s="128">
        <f>IF(OR(A253="",F253="",I253="",K253&lt;&gt;""),"",IF(COUNTIFS($A$2:A253,A253,$F$2:F253,F253,$K$2:K253,"")&lt;=SUMIFS(REFERENTIAL_CONTROL!$K:$K,REFERENTIAL_CONTROL!$H:$H,A253,REFERENTIAL_CONTROL!$I:$I,IFERROR(INDEX(Dim_Unvan!$A:$A,MATCH(F253,Dim_Unvan!$B:$B,0)),"")),"Norm Fazlası","Norma Uygun"))</f>
        <v/>
      </c>
      <c r="H253" s="124" t="n"/>
      <c r="I253" s="118" t="inlineStr">
        <is>
          <t>NEŞE FİDAN</t>
        </is>
      </c>
      <c r="J253" s="137" t="n"/>
      <c r="K253" s="137" t="n"/>
      <c r="L253" s="118" t="n"/>
      <c r="M253" s="118" t="n"/>
      <c r="N253" s="128">
        <f>IFERROR(VLOOKUP(M253,Dim_CikisNedeni!$A:$B,2,FALSE()),"")</f>
        <v/>
      </c>
      <c r="O253" s="138">
        <f>IF(I253="","",IF(K253&lt;&gt;"","Pasif","Aktif"))</f>
        <v/>
      </c>
      <c r="P253" s="129">
        <f>IF(J253="","",IF(K253&lt;&gt;"",K253-J253,TODAY()-J253))</f>
        <v/>
      </c>
      <c r="Q253" s="139">
        <f>IF(P253="","",ROUND(P253/365,1))</f>
        <v/>
      </c>
      <c r="R253" s="140" t="n"/>
    </row>
    <row r="254" ht="15" customFormat="1" customHeight="1" s="111">
      <c r="A254" s="118" t="inlineStr">
        <is>
          <t>M010</t>
        </is>
      </c>
      <c r="B254" s="128">
        <f>IFERROR(VLOOKUP(A254,Dim_Magaza!$A:$C,2,FALSE()),"")</f>
        <v/>
      </c>
      <c r="C254" s="128">
        <f>IFERROR(VLOOKUP(A254,Dim_Magaza!$A:$C,3,FALSE()),"")</f>
        <v/>
      </c>
      <c r="D254" s="118" t="inlineStr">
        <is>
          <t>U038</t>
        </is>
      </c>
      <c r="E254" s="128">
        <f>IFERROR(VLOOKUP(D254,Dim_Unvan!$A:$B,2,FALSE()),"")</f>
        <v/>
      </c>
      <c r="F254" s="118" t="inlineStr">
        <is>
          <t>YÖNETİCİ YARDIMCISI</t>
        </is>
      </c>
      <c r="G254" s="128">
        <f>IF(OR(A254="",F254="",I254="",K254&lt;&gt;""),"",IF(COUNTIFS($A$2:A254,A254,$F$2:F254,F254,$K$2:K254,"")&lt;=SUMIFS(REFERENTIAL_CONTROL!$K:$K,REFERENTIAL_CONTROL!$H:$H,A254,REFERENTIAL_CONTROL!$I:$I,IFERROR(INDEX(Dim_Unvan!$A:$A,MATCH(F254,Dim_Unvan!$B:$B,0)),"")),"Norm Fazlası","Norma Uygun"))</f>
        <v/>
      </c>
      <c r="H254" s="124" t="n"/>
      <c r="I254" s="118" t="inlineStr">
        <is>
          <t>MEVLÜDE ÖZSOY</t>
        </is>
      </c>
      <c r="J254" s="137" t="n"/>
      <c r="K254" s="137" t="n"/>
      <c r="L254" s="118" t="n"/>
      <c r="M254" s="118" t="n"/>
      <c r="N254" s="128">
        <f>IFERROR(VLOOKUP(M254,Dim_CikisNedeni!$A:$B,2,FALSE()),"")</f>
        <v/>
      </c>
      <c r="O254" s="138">
        <f>IF(I254="","",IF(K254&lt;&gt;"","Pasif","Aktif"))</f>
        <v/>
      </c>
      <c r="P254" s="129">
        <f>IF(J254="","",IF(K254&lt;&gt;"",K254-J254,TODAY()-J254))</f>
        <v/>
      </c>
      <c r="Q254" s="139">
        <f>IF(P254="","",ROUND(P254/365,1))</f>
        <v/>
      </c>
      <c r="R254" s="140" t="n"/>
    </row>
    <row r="255" ht="15" customFormat="1" customHeight="1" s="111">
      <c r="A255" s="118" t="inlineStr">
        <is>
          <t>M010</t>
        </is>
      </c>
      <c r="B255" s="128">
        <f>IFERROR(VLOOKUP(A255,Dim_Magaza!$A:$C,2,FALSE()),"")</f>
        <v/>
      </c>
      <c r="C255" s="128">
        <f>IFERROR(VLOOKUP(A255,Dim_Magaza!$A:$C,3,FALSE()),"")</f>
        <v/>
      </c>
      <c r="D255" s="118" t="inlineStr">
        <is>
          <t>U015</t>
        </is>
      </c>
      <c r="E255" s="128">
        <f>IFERROR(VLOOKUP(D255,Dim_Unvan!$A:$B,2,FALSE()),"")</f>
        <v/>
      </c>
      <c r="F255" s="118" t="inlineStr">
        <is>
          <t>KASİYER</t>
        </is>
      </c>
      <c r="G255" s="128">
        <f>IF(OR(A255="",F255="",I255="",K255&lt;&gt;""),"",IF(COUNTIFS($A$2:A255,A255,$F$2:F255,F255,$K$2:K255,"")&lt;=SUMIFS(REFERENTIAL_CONTROL!$K:$K,REFERENTIAL_CONTROL!$H:$H,A255,REFERENTIAL_CONTROL!$I:$I,IFERROR(INDEX(Dim_Unvan!$A:$A,MATCH(F255,Dim_Unvan!$B:$B,0)),"")),"Norm Fazlası","Norma Uygun"))</f>
        <v/>
      </c>
      <c r="H255" s="124" t="n"/>
      <c r="I255" s="118" t="inlineStr">
        <is>
          <t>CEREN AZBOY</t>
        </is>
      </c>
      <c r="J255" s="137" t="n"/>
      <c r="K255" s="137" t="n"/>
      <c r="L255" s="118" t="n"/>
      <c r="M255" s="118" t="n"/>
      <c r="N255" s="128">
        <f>IFERROR(VLOOKUP(M255,Dim_CikisNedeni!$A:$B,2,FALSE()),"")</f>
        <v/>
      </c>
      <c r="O255" s="138">
        <f>IF(I255="","",IF(K255&lt;&gt;"","Pasif","Aktif"))</f>
        <v/>
      </c>
      <c r="P255" s="129">
        <f>IF(J255="","",IF(K255&lt;&gt;"",K255-J255,TODAY()-J255))</f>
        <v/>
      </c>
      <c r="Q255" s="139">
        <f>IF(P255="","",ROUND(P255/365,1))</f>
        <v/>
      </c>
      <c r="R255" s="140" t="n"/>
    </row>
    <row r="256" ht="15" customFormat="1" customHeight="1" s="111">
      <c r="A256" s="118" t="inlineStr">
        <is>
          <t>M010</t>
        </is>
      </c>
      <c r="B256" s="128">
        <f>IFERROR(VLOOKUP(A256,Dim_Magaza!$A:$C,2,FALSE()),"")</f>
        <v/>
      </c>
      <c r="C256" s="128">
        <f>IFERROR(VLOOKUP(A256,Dim_Magaza!$A:$C,3,FALSE()),"")</f>
        <v/>
      </c>
      <c r="D256" s="118" t="inlineStr">
        <is>
          <t>U015</t>
        </is>
      </c>
      <c r="E256" s="128">
        <f>IFERROR(VLOOKUP(D256,Dim_Unvan!$A:$B,2,FALSE()),"")</f>
        <v/>
      </c>
      <c r="F256" s="118" t="inlineStr">
        <is>
          <t>KASİYER</t>
        </is>
      </c>
      <c r="G256" s="128">
        <f>IF(OR(A256="",F256="",I256="",K256&lt;&gt;""),"",IF(COUNTIFS($A$2:A256,A256,$F$2:F256,F256,$K$2:K256,"")&lt;=SUMIFS(REFERENTIAL_CONTROL!$K:$K,REFERENTIAL_CONTROL!$H:$H,A256,REFERENTIAL_CONTROL!$I:$I,IFERROR(INDEX(Dim_Unvan!$A:$A,MATCH(F256,Dim_Unvan!$B:$B,0)),"")),"Norm Fazlası","Norma Uygun"))</f>
        <v/>
      </c>
      <c r="H256" s="124" t="n"/>
      <c r="I256" s="118" t="inlineStr">
        <is>
          <t>ŞEVVAL NİL DOYGUN</t>
        </is>
      </c>
      <c r="J256" s="137" t="n"/>
      <c r="K256" s="137" t="n"/>
      <c r="L256" s="118" t="n"/>
      <c r="M256" s="118" t="n"/>
      <c r="N256" s="128">
        <f>IFERROR(VLOOKUP(M256,Dim_CikisNedeni!$A:$B,2,FALSE()),"")</f>
        <v/>
      </c>
      <c r="O256" s="138">
        <f>IF(I256="","",IF(K256&lt;&gt;"","Pasif","Aktif"))</f>
        <v/>
      </c>
      <c r="P256" s="129">
        <f>IF(J256="","",IF(K256&lt;&gt;"",K256-J256,TODAY()-J256))</f>
        <v/>
      </c>
      <c r="Q256" s="139">
        <f>IF(P256="","",ROUND(P256/365,1))</f>
        <v/>
      </c>
      <c r="R256" s="140" t="n"/>
    </row>
    <row r="257" ht="15" customFormat="1" customHeight="1" s="111">
      <c r="A257" s="118" t="inlineStr">
        <is>
          <t>M010</t>
        </is>
      </c>
      <c r="B257" s="128">
        <f>IFERROR(VLOOKUP(A257,Dim_Magaza!$A:$C,2,FALSE()),"")</f>
        <v/>
      </c>
      <c r="C257" s="128">
        <f>IFERROR(VLOOKUP(A257,Dim_Magaza!$A:$C,3,FALSE()),"")</f>
        <v/>
      </c>
      <c r="D257" s="118" t="inlineStr">
        <is>
          <t>U026</t>
        </is>
      </c>
      <c r="E257" s="128">
        <f>IFERROR(VLOOKUP(D257,Dim_Unvan!$A:$B,2,FALSE()),"")</f>
        <v/>
      </c>
      <c r="F257" s="118" t="inlineStr">
        <is>
          <t>REYON GÖREVLİSİ</t>
        </is>
      </c>
      <c r="G257" s="128">
        <f>IF(OR(A257="",F257="",I257="",K257&lt;&gt;""),"",IF(COUNTIFS($A$2:A257,A257,$F$2:F257,F257,$K$2:K257,"")&lt;=SUMIFS(REFERENTIAL_CONTROL!$K:$K,REFERENTIAL_CONTROL!$H:$H,A257,REFERENTIAL_CONTROL!$I:$I,IFERROR(INDEX(Dim_Unvan!$A:$A,MATCH(F257,Dim_Unvan!$B:$B,0)),"")),"Norm Fazlası","Norma Uygun"))</f>
        <v/>
      </c>
      <c r="H257" s="124" t="n"/>
      <c r="I257" s="118" t="inlineStr">
        <is>
          <t>EFE FİDAN</t>
        </is>
      </c>
      <c r="J257" s="137" t="n"/>
      <c r="K257" s="137" t="n"/>
      <c r="L257" s="118" t="n"/>
      <c r="M257" s="118" t="n"/>
      <c r="N257" s="128">
        <f>IFERROR(VLOOKUP(M257,Dim_CikisNedeni!$A:$B,2,FALSE()),"")</f>
        <v/>
      </c>
      <c r="O257" s="138">
        <f>IF(I257="","",IF(K257&lt;&gt;"","Pasif","Aktif"))</f>
        <v/>
      </c>
      <c r="P257" s="129">
        <f>IF(J257="","",IF(K257&lt;&gt;"",K257-J257,TODAY()-J257))</f>
        <v/>
      </c>
      <c r="Q257" s="139">
        <f>IF(P257="","",ROUND(P257/365,1))</f>
        <v/>
      </c>
      <c r="R257" s="140" t="n"/>
    </row>
    <row r="258" ht="15" customFormat="1" customHeight="1" s="111">
      <c r="A258" s="118" t="inlineStr">
        <is>
          <t>M010</t>
        </is>
      </c>
      <c r="B258" s="128">
        <f>IFERROR(VLOOKUP(A258,Dim_Magaza!$A:$C,2,FALSE()),"")</f>
        <v/>
      </c>
      <c r="C258" s="128">
        <f>IFERROR(VLOOKUP(A258,Dim_Magaza!$A:$C,3,FALSE()),"")</f>
        <v/>
      </c>
      <c r="D258" s="118" t="inlineStr">
        <is>
          <t>U026</t>
        </is>
      </c>
      <c r="E258" s="128">
        <f>IFERROR(VLOOKUP(D258,Dim_Unvan!$A:$B,2,FALSE()),"")</f>
        <v/>
      </c>
      <c r="F258" s="118" t="inlineStr">
        <is>
          <t>REYON GÖREVLİSİ</t>
        </is>
      </c>
      <c r="G258" s="128">
        <f>IF(OR(A258="",F258="",I258="",K258&lt;&gt;""),"",IF(COUNTIFS($A$2:A258,A258,$F$2:F258,F258,$K$2:K258,"")&lt;=SUMIFS(REFERENTIAL_CONTROL!$K:$K,REFERENTIAL_CONTROL!$H:$H,A258,REFERENTIAL_CONTROL!$I:$I,IFERROR(INDEX(Dim_Unvan!$A:$A,MATCH(F258,Dim_Unvan!$B:$B,0)),"")),"Norm Fazlası","Norma Uygun"))</f>
        <v/>
      </c>
      <c r="H258" s="124" t="n"/>
      <c r="I258" s="118" t="inlineStr">
        <is>
          <t>ENES ÖZEN</t>
        </is>
      </c>
      <c r="J258" s="137" t="n"/>
      <c r="K258" s="137" t="n"/>
      <c r="L258" s="118" t="n"/>
      <c r="M258" s="118" t="n"/>
      <c r="N258" s="128">
        <f>IFERROR(VLOOKUP(M258,Dim_CikisNedeni!$A:$B,2,FALSE()),"")</f>
        <v/>
      </c>
      <c r="O258" s="138">
        <f>IF(I258="","",IF(K258&lt;&gt;"","Pasif","Aktif"))</f>
        <v/>
      </c>
      <c r="P258" s="129">
        <f>IF(J258="","",IF(K258&lt;&gt;"",K258-J258,TODAY()-J258))</f>
        <v/>
      </c>
      <c r="Q258" s="139">
        <f>IF(P258="","",ROUND(P258/365,1))</f>
        <v/>
      </c>
      <c r="R258" s="140" t="n"/>
    </row>
    <row r="259" ht="15" customFormat="1" customHeight="1" s="111">
      <c r="A259" s="118" t="inlineStr">
        <is>
          <t>M010</t>
        </is>
      </c>
      <c r="B259" s="128">
        <f>IFERROR(VLOOKUP(A259,Dim_Magaza!$A:$C,2,FALSE()),"")</f>
        <v/>
      </c>
      <c r="C259" s="128">
        <f>IFERROR(VLOOKUP(A259,Dim_Magaza!$A:$C,3,FALSE()),"")</f>
        <v/>
      </c>
      <c r="D259" s="118" t="inlineStr">
        <is>
          <t>U002</t>
        </is>
      </c>
      <c r="E259" s="128">
        <f>IFERROR(VLOOKUP(D259,Dim_Unvan!$A:$B,2,FALSE()),"")</f>
        <v/>
      </c>
      <c r="F259" s="118" t="inlineStr">
        <is>
          <t>BAKLİYAT</t>
        </is>
      </c>
      <c r="G259" s="128">
        <f>IF(OR(A259="",F259="",I259="",K259&lt;&gt;""),"",IF(COUNTIFS($A$2:A259,A259,$F$2:F259,F259,$K$2:K259,"")&lt;=SUMIFS(REFERENTIAL_CONTROL!$K:$K,REFERENTIAL_CONTROL!$H:$H,A259,REFERENTIAL_CONTROL!$I:$I,IFERROR(INDEX(Dim_Unvan!$A:$A,MATCH(F259,Dim_Unvan!$B:$B,0)),"")),"Norm Fazlası","Norma Uygun"))</f>
        <v/>
      </c>
      <c r="H259" s="124" t="n"/>
      <c r="I259" s="118" t="inlineStr">
        <is>
          <t>SELENAY VURUŞKANLAR</t>
        </is>
      </c>
      <c r="J259" s="137" t="n"/>
      <c r="K259" s="137" t="n"/>
      <c r="L259" s="118" t="n"/>
      <c r="M259" s="118" t="n"/>
      <c r="N259" s="128">
        <f>IFERROR(VLOOKUP(M259,Dim_CikisNedeni!$A:$B,2,FALSE()),"")</f>
        <v/>
      </c>
      <c r="O259" s="138">
        <f>IF(I259="","",IF(K259&lt;&gt;"","Pasif","Aktif"))</f>
        <v/>
      </c>
      <c r="P259" s="129">
        <f>IF(J259="","",IF(K259&lt;&gt;"",K259-J259,TODAY()-J259))</f>
        <v/>
      </c>
      <c r="Q259" s="139">
        <f>IF(P259="","",ROUND(P259/365,1))</f>
        <v/>
      </c>
      <c r="R259" s="140" t="n"/>
    </row>
    <row r="260" ht="25.5" customFormat="1" customHeight="1" s="111">
      <c r="A260" s="118" t="inlineStr">
        <is>
          <t>M010</t>
        </is>
      </c>
      <c r="B260" s="128">
        <f>IFERROR(VLOOKUP(A260,Dim_Magaza!$A:$C,2,FALSE()),"")</f>
        <v/>
      </c>
      <c r="C260" s="128">
        <f>IFERROR(VLOOKUP(A260,Dim_Magaza!$A:$C,3,FALSE()),"")</f>
        <v/>
      </c>
      <c r="D260" s="118" t="inlineStr">
        <is>
          <t>U043</t>
        </is>
      </c>
      <c r="E260" s="128">
        <f>IFERROR(VLOOKUP(D260,Dim_Unvan!$A:$B,2,FALSE()),"")</f>
        <v/>
      </c>
      <c r="F260" s="118" t="inlineStr">
        <is>
          <t>ŞARKÜTERİ YARDIMCISI</t>
        </is>
      </c>
      <c r="G260" s="128">
        <f>IF(OR(A260="",F260="",I260="",K260&lt;&gt;""),"",IF(COUNTIFS($A$2:A260,A260,$F$2:F260,F260,$K$2:K260,"")&lt;=SUMIFS(REFERENTIAL_CONTROL!$K:$K,REFERENTIAL_CONTROL!$H:$H,A260,REFERENTIAL_CONTROL!$I:$I,IFERROR(INDEX(Dim_Unvan!$A:$A,MATCH(F260,Dim_Unvan!$B:$B,0)),"")),"Norm Fazlası","Norma Uygun"))</f>
        <v/>
      </c>
      <c r="H260" s="124" t="n"/>
      <c r="I260" s="118" t="inlineStr">
        <is>
          <t>NURAN KARADABAN</t>
        </is>
      </c>
      <c r="J260" s="137" t="n"/>
      <c r="K260" s="137" t="n"/>
      <c r="L260" s="118" t="n"/>
      <c r="M260" s="118" t="n"/>
      <c r="N260" s="128">
        <f>IFERROR(VLOOKUP(M260,Dim_CikisNedeni!$A:$B,2,FALSE()),"")</f>
        <v/>
      </c>
      <c r="O260" s="138">
        <f>IF(I260="","",IF(K260&lt;&gt;"","Pasif","Aktif"))</f>
        <v/>
      </c>
      <c r="P260" s="129">
        <f>IF(J260="","",IF(K260&lt;&gt;"",K260-J260,TODAY()-J260))</f>
        <v/>
      </c>
      <c r="Q260" s="139">
        <f>IF(P260="","",ROUND(P260/365,1))</f>
        <v/>
      </c>
      <c r="R260" s="140" t="n"/>
    </row>
    <row r="261" ht="15" customFormat="1" customHeight="1" s="111">
      <c r="A261" s="118" t="inlineStr">
        <is>
          <t>M010</t>
        </is>
      </c>
      <c r="B261" s="128">
        <f>IFERROR(VLOOKUP(A261,Dim_Magaza!$A:$C,2,FALSE()),"")</f>
        <v/>
      </c>
      <c r="C261" s="128">
        <f>IFERROR(VLOOKUP(A261,Dim_Magaza!$A:$C,3,FALSE()),"")</f>
        <v/>
      </c>
      <c r="D261" s="118" t="inlineStr">
        <is>
          <t>U014</t>
        </is>
      </c>
      <c r="E261" s="128">
        <f>IFERROR(VLOOKUP(D261,Dim_Unvan!$A:$B,2,FALSE()),"")</f>
        <v/>
      </c>
      <c r="F261" s="118" t="inlineStr">
        <is>
          <t>KASAP YARDIMCISI</t>
        </is>
      </c>
      <c r="G261" s="128">
        <f>IF(OR(A261="",F261="",I261="",K261&lt;&gt;""),"",IF(COUNTIFS($A$2:A261,A261,$F$2:F261,F261,$K$2:K261,"")&lt;=SUMIFS(REFERENTIAL_CONTROL!$K:$K,REFERENTIAL_CONTROL!$H:$H,A261,REFERENTIAL_CONTROL!$I:$I,IFERROR(INDEX(Dim_Unvan!$A:$A,MATCH(F261,Dim_Unvan!$B:$B,0)),"")),"Norm Fazlası","Norma Uygun"))</f>
        <v/>
      </c>
      <c r="H261" s="124" t="n"/>
      <c r="I261" s="118" t="inlineStr">
        <is>
          <t>SULTAN DİLLİER</t>
        </is>
      </c>
      <c r="J261" s="137" t="n"/>
      <c r="K261" s="137" t="n"/>
      <c r="L261" s="118" t="n"/>
      <c r="M261" s="118" t="n"/>
      <c r="N261" s="128">
        <f>IFERROR(VLOOKUP(M261,Dim_CikisNedeni!$A:$B,2,FALSE()),"")</f>
        <v/>
      </c>
      <c r="O261" s="138">
        <f>IF(I261="","",IF(K261&lt;&gt;"","Pasif","Aktif"))</f>
        <v/>
      </c>
      <c r="P261" s="129">
        <f>IF(J261="","",IF(K261&lt;&gt;"",K261-J261,TODAY()-J261))</f>
        <v/>
      </c>
      <c r="Q261" s="139">
        <f>IF(P261="","",ROUND(P261/365,1))</f>
        <v/>
      </c>
      <c r="R261" s="140" t="n"/>
    </row>
    <row r="262" ht="15" customFormat="1" customHeight="1" s="111">
      <c r="A262" s="118" t="inlineStr">
        <is>
          <t>M010</t>
        </is>
      </c>
      <c r="B262" s="128">
        <f>IFERROR(VLOOKUP(A262,Dim_Magaza!$A:$C,2,FALSE()),"")</f>
        <v/>
      </c>
      <c r="C262" s="128">
        <f>IFERROR(VLOOKUP(A262,Dim_Magaza!$A:$C,3,FALSE()),"")</f>
        <v/>
      </c>
      <c r="D262" s="118" t="inlineStr">
        <is>
          <t>U018</t>
        </is>
      </c>
      <c r="E262" s="128">
        <f>IFERROR(VLOOKUP(D262,Dim_Unvan!$A:$B,2,FALSE()),"")</f>
        <v/>
      </c>
      <c r="F262" s="118" t="inlineStr">
        <is>
          <t>MANAV</t>
        </is>
      </c>
      <c r="G262" s="128">
        <f>IF(OR(A262="",F262="",I262="",K262&lt;&gt;""),"",IF(COUNTIFS($A$2:A262,A262,$F$2:F262,F262,$K$2:K262,"")&lt;=SUMIFS(REFERENTIAL_CONTROL!$K:$K,REFERENTIAL_CONTROL!$H:$H,A262,REFERENTIAL_CONTROL!$I:$I,IFERROR(INDEX(Dim_Unvan!$A:$A,MATCH(F262,Dim_Unvan!$B:$B,0)),"")),"Norm Fazlası","Norma Uygun"))</f>
        <v/>
      </c>
      <c r="H262" s="124" t="n"/>
      <c r="I262" s="118" t="inlineStr">
        <is>
          <t>SERDAR ÖZTÜRK</t>
        </is>
      </c>
      <c r="J262" s="137" t="n"/>
      <c r="K262" s="137" t="n"/>
      <c r="L262" s="118" t="n"/>
      <c r="M262" s="118" t="n"/>
      <c r="N262" s="128">
        <f>IFERROR(VLOOKUP(M262,Dim_CikisNedeni!$A:$B,2,FALSE()),"")</f>
        <v/>
      </c>
      <c r="O262" s="138">
        <f>IF(I262="","",IF(K262&lt;&gt;"","Pasif","Aktif"))</f>
        <v/>
      </c>
      <c r="P262" s="129">
        <f>IF(J262="","",IF(K262&lt;&gt;"",K262-J262,TODAY()-J262))</f>
        <v/>
      </c>
      <c r="Q262" s="139">
        <f>IF(P262="","",ROUND(P262/365,1))</f>
        <v/>
      </c>
      <c r="R262" s="140" t="n"/>
    </row>
    <row r="263" ht="15" customFormat="1" customHeight="1" s="111">
      <c r="A263" s="118" t="inlineStr">
        <is>
          <t>M010</t>
        </is>
      </c>
      <c r="B263" s="128">
        <f>IFERROR(VLOOKUP(A263,Dim_Magaza!$A:$C,2,FALSE()),"")</f>
        <v/>
      </c>
      <c r="C263" s="128">
        <f>IFERROR(VLOOKUP(A263,Dim_Magaza!$A:$C,3,FALSE()),"")</f>
        <v/>
      </c>
      <c r="D263" s="118" t="inlineStr">
        <is>
          <t>U017</t>
        </is>
      </c>
      <c r="E263" s="128">
        <f>IFERROR(VLOOKUP(D263,Dim_Unvan!$A:$B,2,FALSE()),"")</f>
        <v/>
      </c>
      <c r="F263" s="118" t="inlineStr">
        <is>
          <t>MANAV</t>
        </is>
      </c>
      <c r="G263" s="128">
        <f>IF(OR(A263="",F263="",I263="",K263&lt;&gt;""),"",IF(COUNTIFS($A$2:A263,A263,$F$2:F263,F263,$K$2:K263,"")&lt;=SUMIFS(REFERENTIAL_CONTROL!$K:$K,REFERENTIAL_CONTROL!$H:$H,A263,REFERENTIAL_CONTROL!$I:$I,IFERROR(INDEX(Dim_Unvan!$A:$A,MATCH(F263,Dim_Unvan!$B:$B,0)),"")),"Norm Fazlası","Norma Uygun"))</f>
        <v/>
      </c>
      <c r="H263" s="124" t="n"/>
      <c r="I263" s="118" t="inlineStr">
        <is>
          <t>ALAADDİN AKMAN</t>
        </is>
      </c>
      <c r="J263" s="137" t="n"/>
      <c r="K263" s="137" t="n"/>
      <c r="L263" s="118" t="n"/>
      <c r="M263" s="118" t="n"/>
      <c r="N263" s="128">
        <f>IFERROR(VLOOKUP(M263,Dim_CikisNedeni!$A:$B,2,FALSE()),"")</f>
        <v/>
      </c>
      <c r="O263" s="138">
        <f>IF(I263="","",IF(K263&lt;&gt;"","Pasif","Aktif"))</f>
        <v/>
      </c>
      <c r="P263" s="129">
        <f>IF(J263="","",IF(K263&lt;&gt;"",K263-J263,TODAY()-J263))</f>
        <v/>
      </c>
      <c r="Q263" s="139">
        <f>IF(P263="","",ROUND(P263/365,1))</f>
        <v/>
      </c>
      <c r="R263" s="140" t="n"/>
    </row>
    <row r="264" ht="15" customFormat="1" customHeight="1" s="111">
      <c r="A264" s="118" t="inlineStr">
        <is>
          <t>M029</t>
        </is>
      </c>
      <c r="B264" s="128">
        <f>IFERROR(VLOOKUP(A264,Dim_Magaza!$A:$C,2,FALSE()),"")</f>
        <v/>
      </c>
      <c r="C264" s="128">
        <f>IFERROR(VLOOKUP(A264,Dim_Magaza!$A:$C,3,FALSE()),"")</f>
        <v/>
      </c>
      <c r="D264" s="141" t="inlineStr">
        <is>
          <t>U049</t>
        </is>
      </c>
      <c r="E264" s="128">
        <f>IFERROR(VLOOKUP(D264,Dim_Unvan!$A:$B,2,FALSE()),"")</f>
        <v/>
      </c>
      <c r="F264" s="118" t="inlineStr">
        <is>
          <t>YÖNETİCİ</t>
        </is>
      </c>
      <c r="G264" s="128">
        <f>IF(OR(A264="",F264="",I264="",K264&lt;&gt;""),"",IF(COUNTIFS($A$2:A264,A264,$F$2:F264,F264,$K$2:K264,"")&lt;=SUMIFS(REFERENTIAL_CONTROL!$K:$K,REFERENTIAL_CONTROL!$H:$H,A264,REFERENTIAL_CONTROL!$I:$I,IFERROR(INDEX(Dim_Unvan!$A:$A,MATCH(F264,Dim_Unvan!$B:$B,0)),"")),"Norm Fazlası","Norma Uygun"))</f>
        <v/>
      </c>
      <c r="H264" s="124" t="n"/>
      <c r="I264" s="118" t="inlineStr">
        <is>
          <t>KAYHAN TÜRKKOLU</t>
        </is>
      </c>
      <c r="J264" s="137" t="n"/>
      <c r="K264" s="137" t="n"/>
      <c r="L264" s="118" t="n"/>
      <c r="M264" s="118" t="n"/>
      <c r="N264" s="128">
        <f>IFERROR(VLOOKUP(M264,Dim_CikisNedeni!$A:$B,2,FALSE()),"")</f>
        <v/>
      </c>
      <c r="O264" s="138">
        <f>IF(I264="","",IF(K264&lt;&gt;"","Pasif","Aktif"))</f>
        <v/>
      </c>
      <c r="P264" s="129">
        <f>IF(J264="","",IF(K264&lt;&gt;"",K264-J264,TODAY()-J264))</f>
        <v/>
      </c>
      <c r="Q264" s="139">
        <f>IF(P264="","",ROUND(P264/365,1))</f>
        <v/>
      </c>
      <c r="R264" s="140" t="n"/>
    </row>
    <row r="265" ht="15" customFormat="1" customHeight="1" s="111">
      <c r="A265" s="118" t="inlineStr">
        <is>
          <t>M029</t>
        </is>
      </c>
      <c r="B265" s="128">
        <f>IFERROR(VLOOKUP(A265,Dim_Magaza!$A:$C,2,FALSE()),"")</f>
        <v/>
      </c>
      <c r="C265" s="128">
        <f>IFERROR(VLOOKUP(A265,Dim_Magaza!$A:$C,3,FALSE()),"")</f>
        <v/>
      </c>
      <c r="D265" s="118" t="inlineStr">
        <is>
          <t>U038</t>
        </is>
      </c>
      <c r="E265" s="128">
        <f>IFERROR(VLOOKUP(D265,Dim_Unvan!$A:$B,2,FALSE()),"")</f>
        <v/>
      </c>
      <c r="F265" s="118" t="inlineStr">
        <is>
          <t>YÖNETİCİ YARDIMCISI</t>
        </is>
      </c>
      <c r="G265" s="128">
        <f>IF(OR(A265="",F265="",I265="",K265&lt;&gt;""),"",IF(COUNTIFS($A$2:A265,A265,$F$2:F265,F265,$K$2:K265,"")&lt;=SUMIFS(REFERENTIAL_CONTROL!$K:$K,REFERENTIAL_CONTROL!$H:$H,A265,REFERENTIAL_CONTROL!$I:$I,IFERROR(INDEX(Dim_Unvan!$A:$A,MATCH(F265,Dim_Unvan!$B:$B,0)),"")),"Norm Fazlası","Norma Uygun"))</f>
        <v/>
      </c>
      <c r="H265" s="124" t="n"/>
      <c r="I265" s="118" t="inlineStr">
        <is>
          <t>ÖZLEM DÜZEL</t>
        </is>
      </c>
      <c r="J265" s="137" t="n"/>
      <c r="K265" s="137" t="n"/>
      <c r="L265" s="118" t="n"/>
      <c r="M265" s="118" t="n"/>
      <c r="N265" s="128">
        <f>IFERROR(VLOOKUP(M265,Dim_CikisNedeni!$A:$B,2,FALSE()),"")</f>
        <v/>
      </c>
      <c r="O265" s="138">
        <f>IF(I265="","",IF(K265&lt;&gt;"","Pasif","Aktif"))</f>
        <v/>
      </c>
      <c r="P265" s="129">
        <f>IF(J265="","",IF(K265&lt;&gt;"",K265-J265,TODAY()-J265))</f>
        <v/>
      </c>
      <c r="Q265" s="139">
        <f>IF(P265="","",ROUND(P265/365,1))</f>
        <v/>
      </c>
      <c r="R265" s="140" t="n"/>
    </row>
    <row r="266" ht="15" customFormat="1" customHeight="1" s="111">
      <c r="A266" s="118" t="inlineStr">
        <is>
          <t>M029</t>
        </is>
      </c>
      <c r="B266" s="128">
        <f>IFERROR(VLOOKUP(A266,Dim_Magaza!$A:$C,2,FALSE()),"")</f>
        <v/>
      </c>
      <c r="C266" s="128">
        <f>IFERROR(VLOOKUP(A266,Dim_Magaza!$A:$C,3,FALSE()),"")</f>
        <v/>
      </c>
      <c r="D266" s="118" t="inlineStr">
        <is>
          <t>U015</t>
        </is>
      </c>
      <c r="E266" s="128">
        <f>IFERROR(VLOOKUP(D266,Dim_Unvan!$A:$B,2,FALSE()),"")</f>
        <v/>
      </c>
      <c r="F266" s="118" t="inlineStr">
        <is>
          <t>KASİYER</t>
        </is>
      </c>
      <c r="G266" s="128">
        <f>IF(OR(A266="",F266="",I266="",K266&lt;&gt;""),"",IF(COUNTIFS($A$2:A266,A266,$F$2:F266,F266,$K$2:K266,"")&lt;=SUMIFS(REFERENTIAL_CONTROL!$K:$K,REFERENTIAL_CONTROL!$H:$H,A266,REFERENTIAL_CONTROL!$I:$I,IFERROR(INDEX(Dim_Unvan!$A:$A,MATCH(F266,Dim_Unvan!$B:$B,0)),"")),"Norm Fazlası","Norma Uygun"))</f>
        <v/>
      </c>
      <c r="H266" s="124" t="n"/>
      <c r="I266" s="118" t="inlineStr">
        <is>
          <t>ESMA NUR AYAZ</t>
        </is>
      </c>
      <c r="J266" s="137" t="n"/>
      <c r="K266" s="137" t="n"/>
      <c r="L266" s="118" t="n"/>
      <c r="M266" s="118" t="n"/>
      <c r="N266" s="128">
        <f>IFERROR(VLOOKUP(M266,Dim_CikisNedeni!$A:$B,2,FALSE()),"")</f>
        <v/>
      </c>
      <c r="O266" s="138">
        <f>IF(I266="","",IF(K266&lt;&gt;"","Pasif","Aktif"))</f>
        <v/>
      </c>
      <c r="P266" s="129">
        <f>IF(J266="","",IF(K266&lt;&gt;"",K266-J266,TODAY()-J266))</f>
        <v/>
      </c>
      <c r="Q266" s="139">
        <f>IF(P266="","",ROUND(P266/365,1))</f>
        <v/>
      </c>
      <c r="R266" s="140" t="n"/>
    </row>
    <row r="267" ht="15" customFormat="1" customHeight="1" s="111">
      <c r="A267" s="118" t="inlineStr">
        <is>
          <t>M029</t>
        </is>
      </c>
      <c r="B267" s="128">
        <f>IFERROR(VLOOKUP(A267,Dim_Magaza!$A:$C,2,FALSE()),"")</f>
        <v/>
      </c>
      <c r="C267" s="128">
        <f>IFERROR(VLOOKUP(A267,Dim_Magaza!$A:$C,3,FALSE()),"")</f>
        <v/>
      </c>
      <c r="D267" s="118" t="inlineStr">
        <is>
          <t>U015</t>
        </is>
      </c>
      <c r="E267" s="128">
        <f>IFERROR(VLOOKUP(D267,Dim_Unvan!$A:$B,2,FALSE()),"")</f>
        <v/>
      </c>
      <c r="F267" s="118" t="inlineStr">
        <is>
          <t>KASİYER</t>
        </is>
      </c>
      <c r="G267" s="128">
        <f>IF(OR(A267="",F267="",I267="",K267&lt;&gt;""),"",IF(COUNTIFS($A$2:A267,A267,$F$2:F267,F267,$K$2:K267,"")&lt;=SUMIFS(REFERENTIAL_CONTROL!$K:$K,REFERENTIAL_CONTROL!$H:$H,A267,REFERENTIAL_CONTROL!$I:$I,IFERROR(INDEX(Dim_Unvan!$A:$A,MATCH(F267,Dim_Unvan!$B:$B,0)),"")),"Norm Fazlası","Norma Uygun"))</f>
        <v/>
      </c>
      <c r="H267" s="124" t="n"/>
      <c r="I267" s="118" t="inlineStr">
        <is>
          <t>ŞERİFE ÖZDEMİR</t>
        </is>
      </c>
      <c r="J267" s="137" t="n"/>
      <c r="K267" s="137" t="n"/>
      <c r="L267" s="118" t="n"/>
      <c r="M267" s="118" t="n"/>
      <c r="N267" s="128">
        <f>IFERROR(VLOOKUP(M267,Dim_CikisNedeni!$A:$B,2,FALSE()),"")</f>
        <v/>
      </c>
      <c r="O267" s="138">
        <f>IF(I267="","",IF(K267&lt;&gt;"","Pasif","Aktif"))</f>
        <v/>
      </c>
      <c r="P267" s="129">
        <f>IF(J267="","",IF(K267&lt;&gt;"",K267-J267,TODAY()-J267))</f>
        <v/>
      </c>
      <c r="Q267" s="139">
        <f>IF(P267="","",ROUND(P267/365,1))</f>
        <v/>
      </c>
      <c r="R267" s="140" t="n"/>
    </row>
    <row r="268" ht="15" customFormat="1" customHeight="1" s="111">
      <c r="A268" s="118" t="inlineStr">
        <is>
          <t>M029</t>
        </is>
      </c>
      <c r="B268" s="128">
        <f>IFERROR(VLOOKUP(A268,Dim_Magaza!$A:$C,2,FALSE()),"")</f>
        <v/>
      </c>
      <c r="C268" s="128">
        <f>IFERROR(VLOOKUP(A268,Dim_Magaza!$A:$C,3,FALSE()),"")</f>
        <v/>
      </c>
      <c r="D268" s="118" t="inlineStr">
        <is>
          <t>U015</t>
        </is>
      </c>
      <c r="E268" s="128">
        <f>IFERROR(VLOOKUP(D268,Dim_Unvan!$A:$B,2,FALSE()),"")</f>
        <v/>
      </c>
      <c r="F268" s="118" t="inlineStr">
        <is>
          <t>KASİYER</t>
        </is>
      </c>
      <c r="G268" s="128">
        <f>IF(OR(A268="",F268="",I268="",K268&lt;&gt;""),"",IF(COUNTIFS($A$2:A268,A268,$F$2:F268,F268,$K$2:K268,"")&lt;=SUMIFS(REFERENTIAL_CONTROL!$K:$K,REFERENTIAL_CONTROL!$H:$H,A268,REFERENTIAL_CONTROL!$I:$I,IFERROR(INDEX(Dim_Unvan!$A:$A,MATCH(F268,Dim_Unvan!$B:$B,0)),"")),"Norm Fazlası","Norma Uygun"))</f>
        <v/>
      </c>
      <c r="H268" s="124" t="n"/>
      <c r="I268" s="118" t="inlineStr">
        <is>
          <t>BUSE PAKER</t>
        </is>
      </c>
      <c r="J268" s="137" t="n"/>
      <c r="K268" s="137" t="n"/>
      <c r="L268" s="118" t="n"/>
      <c r="M268" s="118" t="n"/>
      <c r="N268" s="128">
        <f>IFERROR(VLOOKUP(M268,Dim_CikisNedeni!$A:$B,2,FALSE()),"")</f>
        <v/>
      </c>
      <c r="O268" s="138">
        <f>IF(I268="","",IF(K268&lt;&gt;"","Pasif","Aktif"))</f>
        <v/>
      </c>
      <c r="P268" s="129">
        <f>IF(J268="","",IF(K268&lt;&gt;"",K268-J268,TODAY()-J268))</f>
        <v/>
      </c>
      <c r="Q268" s="139">
        <f>IF(P268="","",ROUND(P268/365,1))</f>
        <v/>
      </c>
      <c r="R268" s="140" t="n"/>
    </row>
    <row r="269" ht="15" customFormat="1" customHeight="1" s="111">
      <c r="A269" s="118" t="inlineStr">
        <is>
          <t>M029</t>
        </is>
      </c>
      <c r="B269" s="128">
        <f>IFERROR(VLOOKUP(A269,Dim_Magaza!$A:$C,2,FALSE()),"")</f>
        <v/>
      </c>
      <c r="C269" s="128">
        <f>IFERROR(VLOOKUP(A269,Dim_Magaza!$A:$C,3,FALSE()),"")</f>
        <v/>
      </c>
      <c r="D269" s="118" t="inlineStr">
        <is>
          <t>U026</t>
        </is>
      </c>
      <c r="E269" s="128">
        <f>IFERROR(VLOOKUP(D269,Dim_Unvan!$A:$B,2,FALSE()),"")</f>
        <v/>
      </c>
      <c r="F269" s="118" t="inlineStr">
        <is>
          <t>REYON GÖREVLİSİ</t>
        </is>
      </c>
      <c r="G269" s="128">
        <f>IF(OR(A269="",F269="",I269="",K269&lt;&gt;""),"",IF(COUNTIFS($A$2:A269,A269,$F$2:F269,F269,$K$2:K269,"")&lt;=SUMIFS(REFERENTIAL_CONTROL!$K:$K,REFERENTIAL_CONTROL!$H:$H,A269,REFERENTIAL_CONTROL!$I:$I,IFERROR(INDEX(Dim_Unvan!$A:$A,MATCH(F269,Dim_Unvan!$B:$B,0)),"")),"Norm Fazlası","Norma Uygun"))</f>
        <v/>
      </c>
      <c r="H269" s="124" t="n"/>
      <c r="I269" s="118" t="inlineStr">
        <is>
          <t>YASİN BÜYÜKKESİM</t>
        </is>
      </c>
      <c r="J269" s="137" t="n"/>
      <c r="K269" s="137" t="n"/>
      <c r="L269" s="118" t="n"/>
      <c r="M269" s="118" t="n"/>
      <c r="N269" s="128">
        <f>IFERROR(VLOOKUP(M269,Dim_CikisNedeni!$A:$B,2,FALSE()),"")</f>
        <v/>
      </c>
      <c r="O269" s="138">
        <f>IF(I269="","",IF(K269&lt;&gt;"","Pasif","Aktif"))</f>
        <v/>
      </c>
      <c r="P269" s="129">
        <f>IF(J269="","",IF(K269&lt;&gt;"",K269-J269,TODAY()-J269))</f>
        <v/>
      </c>
      <c r="Q269" s="139">
        <f>IF(P269="","",ROUND(P269/365,1))</f>
        <v/>
      </c>
      <c r="R269" s="140" t="n"/>
    </row>
    <row r="270" ht="15" customFormat="1" customHeight="1" s="111">
      <c r="A270" s="118" t="inlineStr">
        <is>
          <t>M029</t>
        </is>
      </c>
      <c r="B270" s="128">
        <f>IFERROR(VLOOKUP(A270,Dim_Magaza!$A:$C,2,FALSE()),"")</f>
        <v/>
      </c>
      <c r="C270" s="128">
        <f>IFERROR(VLOOKUP(A270,Dim_Magaza!$A:$C,3,FALSE()),"")</f>
        <v/>
      </c>
      <c r="D270" s="118" t="inlineStr">
        <is>
          <t>U026</t>
        </is>
      </c>
      <c r="E270" s="128">
        <f>IFERROR(VLOOKUP(D270,Dim_Unvan!$A:$B,2,FALSE()),"")</f>
        <v/>
      </c>
      <c r="F270" s="118" t="inlineStr">
        <is>
          <t>REYON GÖREVLİSİ</t>
        </is>
      </c>
      <c r="G270" s="128">
        <f>IF(OR(A270="",F270="",I270="",K270&lt;&gt;""),"",IF(COUNTIFS($A$2:A270,A270,$F$2:F270,F270,$K$2:K270,"")&lt;=SUMIFS(REFERENTIAL_CONTROL!$K:$K,REFERENTIAL_CONTROL!$H:$H,A270,REFERENTIAL_CONTROL!$I:$I,IFERROR(INDEX(Dim_Unvan!$A:$A,MATCH(F270,Dim_Unvan!$B:$B,0)),"")),"Norm Fazlası","Norma Uygun"))</f>
        <v/>
      </c>
      <c r="H270" s="124" t="n"/>
      <c r="I270" s="118" t="inlineStr">
        <is>
          <t>BAHA YURTSEVEN</t>
        </is>
      </c>
      <c r="J270" s="137" t="n"/>
      <c r="K270" s="137" t="n"/>
      <c r="L270" s="118" t="n"/>
      <c r="M270" s="118" t="n"/>
      <c r="N270" s="128">
        <f>IFERROR(VLOOKUP(M270,Dim_CikisNedeni!$A:$B,2,FALSE()),"")</f>
        <v/>
      </c>
      <c r="O270" s="138">
        <f>IF(I270="","",IF(K270&lt;&gt;"","Pasif","Aktif"))</f>
        <v/>
      </c>
      <c r="P270" s="129">
        <f>IF(J270="","",IF(K270&lt;&gt;"",K270-J270,TODAY()-J270))</f>
        <v/>
      </c>
      <c r="Q270" s="139">
        <f>IF(P270="","",ROUND(P270/365,1))</f>
        <v/>
      </c>
      <c r="R270" s="140" t="n"/>
    </row>
    <row r="271" ht="25.5" customFormat="1" customHeight="1" s="111">
      <c r="A271" s="118" t="inlineStr">
        <is>
          <t>M029</t>
        </is>
      </c>
      <c r="B271" s="128">
        <f>IFERROR(VLOOKUP(A271,Dim_Magaza!$A:$C,2,FALSE()),"")</f>
        <v/>
      </c>
      <c r="C271" s="128">
        <f>IFERROR(VLOOKUP(A271,Dim_Magaza!$A:$C,3,FALSE()),"")</f>
        <v/>
      </c>
      <c r="D271" s="118" t="inlineStr">
        <is>
          <t>U043</t>
        </is>
      </c>
      <c r="E271" s="128">
        <f>IFERROR(VLOOKUP(D271,Dim_Unvan!$A:$B,2,FALSE()),"")</f>
        <v/>
      </c>
      <c r="F271" s="118" t="inlineStr">
        <is>
          <t>ŞARKÜTERİ YARDIMCISI</t>
        </is>
      </c>
      <c r="G271" s="128">
        <f>IF(OR(A271="",F271="",I271="",K271&lt;&gt;""),"",IF(COUNTIFS($A$2:A271,A271,$F$2:F271,F271,$K$2:K271,"")&lt;=SUMIFS(REFERENTIAL_CONTROL!$K:$K,REFERENTIAL_CONTROL!$H:$H,A271,REFERENTIAL_CONTROL!$I:$I,IFERROR(INDEX(Dim_Unvan!$A:$A,MATCH(F271,Dim_Unvan!$B:$B,0)),"")),"Norm Fazlası","Norma Uygun"))</f>
        <v/>
      </c>
      <c r="H271" s="124" t="n"/>
      <c r="I271" s="118" t="inlineStr">
        <is>
          <t>HAMİDE TAŞ</t>
        </is>
      </c>
      <c r="J271" s="137" t="n"/>
      <c r="K271" s="137" t="n"/>
      <c r="L271" s="118" t="n"/>
      <c r="M271" s="118" t="n"/>
      <c r="N271" s="128">
        <f>IFERROR(VLOOKUP(M271,Dim_CikisNedeni!$A:$B,2,FALSE()),"")</f>
        <v/>
      </c>
      <c r="O271" s="138">
        <f>IF(I271="","",IF(K271&lt;&gt;"","Pasif","Aktif"))</f>
        <v/>
      </c>
      <c r="P271" s="129">
        <f>IF(J271="","",IF(K271&lt;&gt;"",K271-J271,TODAY()-J271))</f>
        <v/>
      </c>
      <c r="Q271" s="139">
        <f>IF(P271="","",ROUND(P271/365,1))</f>
        <v/>
      </c>
      <c r="R271" s="140" t="n"/>
    </row>
    <row r="272" ht="15" customFormat="1" customHeight="1" s="111">
      <c r="A272" s="118" t="inlineStr">
        <is>
          <t>M029</t>
        </is>
      </c>
      <c r="B272" s="128">
        <f>IFERROR(VLOOKUP(A272,Dim_Magaza!$A:$C,2,FALSE()),"")</f>
        <v/>
      </c>
      <c r="C272" s="128">
        <f>IFERROR(VLOOKUP(A272,Dim_Magaza!$A:$C,3,FALSE()),"")</f>
        <v/>
      </c>
      <c r="D272" s="118" t="inlineStr">
        <is>
          <t>U002</t>
        </is>
      </c>
      <c r="E272" s="128">
        <f>IFERROR(VLOOKUP(D272,Dim_Unvan!$A:$B,2,FALSE()),"")</f>
        <v/>
      </c>
      <c r="F272" s="118" t="inlineStr">
        <is>
          <t>BAKLİYAT</t>
        </is>
      </c>
      <c r="G272" s="128">
        <f>IF(OR(A272="",F272="",I272="",K272&lt;&gt;""),"",IF(COUNTIFS($A$2:A272,A272,$F$2:F272,F272,$K$2:K272,"")&lt;=SUMIFS(REFERENTIAL_CONTROL!$K:$K,REFERENTIAL_CONTROL!$H:$H,A272,REFERENTIAL_CONTROL!$I:$I,IFERROR(INDEX(Dim_Unvan!$A:$A,MATCH(F272,Dim_Unvan!$B:$B,0)),"")),"Norm Fazlası","Norma Uygun"))</f>
        <v/>
      </c>
      <c r="H272" s="124" t="n"/>
      <c r="I272" s="118" t="inlineStr">
        <is>
          <t>NURSİMA SAYGILI</t>
        </is>
      </c>
      <c r="J272" s="137" t="n"/>
      <c r="K272" s="137" t="n"/>
      <c r="L272" s="118" t="n"/>
      <c r="M272" s="118" t="n"/>
      <c r="N272" s="128">
        <f>IFERROR(VLOOKUP(M272,Dim_CikisNedeni!$A:$B,2,FALSE()),"")</f>
        <v/>
      </c>
      <c r="O272" s="138">
        <f>IF(I272="","",IF(K272&lt;&gt;"","Pasif","Aktif"))</f>
        <v/>
      </c>
      <c r="P272" s="129">
        <f>IF(J272="","",IF(K272&lt;&gt;"",K272-J272,TODAY()-J272))</f>
        <v/>
      </c>
      <c r="Q272" s="139">
        <f>IF(P272="","",ROUND(P272/365,1))</f>
        <v/>
      </c>
      <c r="R272" s="140" t="n"/>
    </row>
    <row r="273" ht="15" customFormat="1" customHeight="1" s="111">
      <c r="A273" s="118" t="inlineStr">
        <is>
          <t>M029</t>
        </is>
      </c>
      <c r="B273" s="128">
        <f>IFERROR(VLOOKUP(A273,Dim_Magaza!$A:$C,2,FALSE()),"")</f>
        <v/>
      </c>
      <c r="C273" s="128">
        <f>IFERROR(VLOOKUP(A273,Dim_Magaza!$A:$C,3,FALSE()),"")</f>
        <v/>
      </c>
      <c r="D273" s="141" t="inlineStr">
        <is>
          <t>U053</t>
        </is>
      </c>
      <c r="E273" s="128">
        <f>IFERROR(VLOOKUP(D273,Dim_Unvan!$A:$B,2,FALSE()),"")</f>
        <v/>
      </c>
      <c r="F273" s="118" t="inlineStr">
        <is>
          <t>KASAP</t>
        </is>
      </c>
      <c r="G273" s="128">
        <f>IF(OR(A273="",F273="",I273="",K273&lt;&gt;""),"",IF(COUNTIFS($A$2:A273,A273,$F$2:F273,F273,$K$2:K273,"")&lt;=SUMIFS(REFERENTIAL_CONTROL!$K:$K,REFERENTIAL_CONTROL!$H:$H,A273,REFERENTIAL_CONTROL!$I:$I,IFERROR(INDEX(Dim_Unvan!$A:$A,MATCH(F273,Dim_Unvan!$B:$B,0)),"")),"Norm Fazlası","Norma Uygun"))</f>
        <v/>
      </c>
      <c r="H273" s="124" t="n"/>
      <c r="I273" s="118" t="inlineStr">
        <is>
          <t>NURİTTİN YENER</t>
        </is>
      </c>
      <c r="J273" s="137" t="n"/>
      <c r="K273" s="137" t="n"/>
      <c r="L273" s="118" t="n"/>
      <c r="M273" s="118" t="n"/>
      <c r="N273" s="128">
        <f>IFERROR(VLOOKUP(M273,Dim_CikisNedeni!$A:$B,2,FALSE()),"")</f>
        <v/>
      </c>
      <c r="O273" s="138">
        <f>IF(I273="","",IF(K273&lt;&gt;"","Pasif","Aktif"))</f>
        <v/>
      </c>
      <c r="P273" s="129">
        <f>IF(J273="","",IF(K273&lt;&gt;"",K273-J273,TODAY()-J273))</f>
        <v/>
      </c>
      <c r="Q273" s="139">
        <f>IF(P273="","",ROUND(P273/365,1))</f>
        <v/>
      </c>
      <c r="R273" s="140" t="n"/>
    </row>
    <row r="274" ht="15" customFormat="1" customHeight="1" s="111">
      <c r="A274" s="118" t="inlineStr">
        <is>
          <t>M029</t>
        </is>
      </c>
      <c r="B274" s="128">
        <f>IFERROR(VLOOKUP(A274,Dim_Magaza!$A:$C,2,FALSE()),"")</f>
        <v/>
      </c>
      <c r="C274" s="128">
        <f>IFERROR(VLOOKUP(A274,Dim_Magaza!$A:$C,3,FALSE()),"")</f>
        <v/>
      </c>
      <c r="D274" s="118" t="inlineStr">
        <is>
          <t>U019</t>
        </is>
      </c>
      <c r="E274" s="128">
        <f>IFERROR(VLOOKUP(D274,Dim_Unvan!$A:$B,2,FALSE()),"")</f>
        <v/>
      </c>
      <c r="F274" s="118" t="inlineStr">
        <is>
          <t>MANAV</t>
        </is>
      </c>
      <c r="G274" s="128">
        <f>IF(OR(A274="",F274="",I274="",K274&lt;&gt;""),"",IF(COUNTIFS($A$2:A274,A274,$F$2:F274,F274,$K$2:K274,"")&lt;=SUMIFS(REFERENTIAL_CONTROL!$K:$K,REFERENTIAL_CONTROL!$H:$H,A274,REFERENTIAL_CONTROL!$I:$I,IFERROR(INDEX(Dim_Unvan!$A:$A,MATCH(F274,Dim_Unvan!$B:$B,0)),"")),"Norm Fazlası","Norma Uygun"))</f>
        <v/>
      </c>
      <c r="H274" s="124" t="n"/>
      <c r="I274" s="118" t="inlineStr">
        <is>
          <t>VEYSİ BUDAK</t>
        </is>
      </c>
      <c r="J274" s="137" t="n"/>
      <c r="K274" s="137" t="n"/>
      <c r="L274" s="118" t="n"/>
      <c r="M274" s="118" t="n"/>
      <c r="N274" s="128">
        <f>IFERROR(VLOOKUP(M274,Dim_CikisNedeni!$A:$B,2,FALSE()),"")</f>
        <v/>
      </c>
      <c r="O274" s="138">
        <f>IF(I274="","",IF(K274&lt;&gt;"","Pasif","Aktif"))</f>
        <v/>
      </c>
      <c r="P274" s="129">
        <f>IF(J274="","",IF(K274&lt;&gt;"",K274-J274,TODAY()-J274))</f>
        <v/>
      </c>
      <c r="Q274" s="139">
        <f>IF(P274="","",ROUND(P274/365,1))</f>
        <v/>
      </c>
      <c r="R274" s="140" t="n"/>
    </row>
    <row r="275" ht="15" customFormat="1" customHeight="1" s="111">
      <c r="A275" s="118" t="inlineStr">
        <is>
          <t>M029</t>
        </is>
      </c>
      <c r="B275" s="128">
        <f>IFERROR(VLOOKUP(A275,Dim_Magaza!$A:$C,2,FALSE()),"")</f>
        <v/>
      </c>
      <c r="C275" s="128">
        <f>IFERROR(VLOOKUP(A275,Dim_Magaza!$A:$C,3,FALSE()),"")</f>
        <v/>
      </c>
      <c r="D275" s="118" t="inlineStr">
        <is>
          <t>U017</t>
        </is>
      </c>
      <c r="E275" s="128">
        <f>IFERROR(VLOOKUP(D275,Dim_Unvan!$A:$B,2,FALSE()),"")</f>
        <v/>
      </c>
      <c r="F275" s="118" t="inlineStr">
        <is>
          <t>MANAV</t>
        </is>
      </c>
      <c r="G275" s="128">
        <f>IF(OR(A275="",F275="",I275="",K275&lt;&gt;""),"",IF(COUNTIFS($A$2:A275,A275,$F$2:F275,F275,$K$2:K275,"")&lt;=SUMIFS(REFERENTIAL_CONTROL!$K:$K,REFERENTIAL_CONTROL!$H:$H,A275,REFERENTIAL_CONTROL!$I:$I,IFERROR(INDEX(Dim_Unvan!$A:$A,MATCH(F275,Dim_Unvan!$B:$B,0)),"")),"Norm Fazlası","Norma Uygun"))</f>
        <v/>
      </c>
      <c r="H275" s="124" t="n"/>
      <c r="I275" s="118" t="inlineStr">
        <is>
          <t>MURAT SEVEN</t>
        </is>
      </c>
      <c r="J275" s="137" t="n"/>
      <c r="K275" s="137" t="n"/>
      <c r="L275" s="118" t="n"/>
      <c r="M275" s="118" t="n"/>
      <c r="N275" s="128">
        <f>IFERROR(VLOOKUP(M275,Dim_CikisNedeni!$A:$B,2,FALSE()),"")</f>
        <v/>
      </c>
      <c r="O275" s="138">
        <f>IF(I275="","",IF(K275&lt;&gt;"","Pasif","Aktif"))</f>
        <v/>
      </c>
      <c r="P275" s="129">
        <f>IF(J275="","",IF(K275&lt;&gt;"",K275-J275,TODAY()-J275))</f>
        <v/>
      </c>
      <c r="Q275" s="139">
        <f>IF(P275="","",ROUND(P275/365,1))</f>
        <v/>
      </c>
      <c r="R275" s="140" t="n"/>
    </row>
    <row r="276" ht="15" customFormat="1" customHeight="1" s="111">
      <c r="A276" s="118" t="inlineStr">
        <is>
          <t>M029</t>
        </is>
      </c>
      <c r="B276" s="128">
        <f>IFERROR(VLOOKUP(A276,Dim_Magaza!$A:$C,2,FALSE()),"")</f>
        <v/>
      </c>
      <c r="C276" s="128">
        <f>IFERROR(VLOOKUP(A276,Dim_Magaza!$A:$C,3,FALSE()),"")</f>
        <v/>
      </c>
      <c r="D276" s="118" t="inlineStr">
        <is>
          <t>U017</t>
        </is>
      </c>
      <c r="E276" s="128">
        <f>IFERROR(VLOOKUP(D276,Dim_Unvan!$A:$B,2,FALSE()),"")</f>
        <v/>
      </c>
      <c r="F276" s="118" t="inlineStr">
        <is>
          <t>MANAV</t>
        </is>
      </c>
      <c r="G276" s="128">
        <f>IF(OR(A276="",F276="",I276="",K276&lt;&gt;""),"",IF(COUNTIFS($A$2:A276,A276,$F$2:F276,F276,$K$2:K276,"")&lt;=SUMIFS(REFERENTIAL_CONTROL!$K:$K,REFERENTIAL_CONTROL!$H:$H,A276,REFERENTIAL_CONTROL!$I:$I,IFERROR(INDEX(Dim_Unvan!$A:$A,MATCH(F276,Dim_Unvan!$B:$B,0)),"")),"Norm Fazlası","Norma Uygun"))</f>
        <v/>
      </c>
      <c r="H276" s="124" t="n"/>
      <c r="I276" s="118" t="inlineStr">
        <is>
          <t>NEJLA KARACA</t>
        </is>
      </c>
      <c r="J276" s="137" t="n"/>
      <c r="K276" s="137" t="n"/>
      <c r="L276" s="118" t="n"/>
      <c r="M276" s="118" t="n"/>
      <c r="N276" s="128">
        <f>IFERROR(VLOOKUP(M276,Dim_CikisNedeni!$A:$B,2,FALSE()),"")</f>
        <v/>
      </c>
      <c r="O276" s="138">
        <f>IF(I276="","",IF(K276&lt;&gt;"","Pasif","Aktif"))</f>
        <v/>
      </c>
      <c r="P276" s="129">
        <f>IF(J276="","",IF(K276&lt;&gt;"",K276-J276,TODAY()-J276))</f>
        <v/>
      </c>
      <c r="Q276" s="139">
        <f>IF(P276="","",ROUND(P276/365,1))</f>
        <v/>
      </c>
      <c r="R276" s="140" t="n"/>
    </row>
    <row r="277" ht="15" customFormat="1" customHeight="1" s="111">
      <c r="A277" s="118" t="inlineStr">
        <is>
          <t>M026</t>
        </is>
      </c>
      <c r="B277" s="128">
        <f>IFERROR(VLOOKUP(A277,Dim_Magaza!$A:$C,2,FALSE()),"")</f>
        <v/>
      </c>
      <c r="C277" s="128">
        <f>IFERROR(VLOOKUP(A277,Dim_Magaza!$A:$C,3,FALSE()),"")</f>
        <v/>
      </c>
      <c r="D277" s="141" t="inlineStr">
        <is>
          <t>U052</t>
        </is>
      </c>
      <c r="E277" s="128">
        <f>IFERROR(VLOOKUP(D277,Dim_Unvan!$A:$B,2,FALSE()),"")</f>
        <v/>
      </c>
      <c r="F277" s="118" t="inlineStr">
        <is>
          <t>YÖNETİCİ</t>
        </is>
      </c>
      <c r="G277" s="128">
        <f>IF(OR(A277="",F277="",I277="",K277&lt;&gt;""),"",IF(COUNTIFS($A$2:A277,A277,$F$2:F277,F277,$K$2:K277,"")&lt;=SUMIFS(REFERENTIAL_CONTROL!$K:$K,REFERENTIAL_CONTROL!$H:$H,A277,REFERENTIAL_CONTROL!$I:$I,IFERROR(INDEX(Dim_Unvan!$A:$A,MATCH(F277,Dim_Unvan!$B:$B,0)),"")),"Norm Fazlası","Norma Uygun"))</f>
        <v/>
      </c>
      <c r="H277" s="124" t="n"/>
      <c r="I277" s="118" t="inlineStr">
        <is>
          <t>ABDÜLKERİM BAL</t>
        </is>
      </c>
      <c r="J277" s="137" t="n"/>
      <c r="K277" s="137" t="n"/>
      <c r="L277" s="118" t="n"/>
      <c r="M277" s="118" t="n"/>
      <c r="N277" s="128">
        <f>IFERROR(VLOOKUP(M277,Dim_CikisNedeni!$A:$B,2,FALSE()),"")</f>
        <v/>
      </c>
      <c r="O277" s="138">
        <f>IF(I277="","",IF(K277&lt;&gt;"","Pasif","Aktif"))</f>
        <v/>
      </c>
      <c r="P277" s="129">
        <f>IF(J277="","",IF(K277&lt;&gt;"",K277-J277,TODAY()-J277))</f>
        <v/>
      </c>
      <c r="Q277" s="139">
        <f>IF(P277="","",ROUND(P277/365,1))</f>
        <v/>
      </c>
      <c r="R277" s="140" t="n"/>
    </row>
    <row r="278" ht="15" customFormat="1" customHeight="1" s="111">
      <c r="A278" s="118" t="inlineStr">
        <is>
          <t>M026</t>
        </is>
      </c>
      <c r="B278" s="128">
        <f>IFERROR(VLOOKUP(A278,Dim_Magaza!$A:$C,2,FALSE()),"")</f>
        <v/>
      </c>
      <c r="C278" s="128">
        <f>IFERROR(VLOOKUP(A278,Dim_Magaza!$A:$C,3,FALSE()),"")</f>
        <v/>
      </c>
      <c r="D278" s="141" t="inlineStr">
        <is>
          <t>U049</t>
        </is>
      </c>
      <c r="E278" s="128">
        <f>IFERROR(VLOOKUP(D278,Dim_Unvan!$A:$B,2,FALSE()),"")</f>
        <v/>
      </c>
      <c r="F278" s="118" t="inlineStr">
        <is>
          <t>YÖNETİCİ</t>
        </is>
      </c>
      <c r="G278" s="128">
        <f>IF(OR(A278="",F278="",I278="",K278&lt;&gt;""),"",IF(COUNTIFS($A$2:A278,A278,$F$2:F278,F278,$K$2:K278,"")&lt;=SUMIFS(REFERENTIAL_CONTROL!$K:$K,REFERENTIAL_CONTROL!$H:$H,A278,REFERENTIAL_CONTROL!$I:$I,IFERROR(INDEX(Dim_Unvan!$A:$A,MATCH(F278,Dim_Unvan!$B:$B,0)),"")),"Norm Fazlası","Norma Uygun"))</f>
        <v/>
      </c>
      <c r="H278" s="124" t="n"/>
      <c r="I278" s="118" t="inlineStr">
        <is>
          <t>YASEMİN YANIK</t>
        </is>
      </c>
      <c r="J278" s="137" t="n"/>
      <c r="K278" s="137" t="n"/>
      <c r="L278" s="118" t="n"/>
      <c r="M278" s="118" t="n"/>
      <c r="N278" s="128">
        <f>IFERROR(VLOOKUP(M278,Dim_CikisNedeni!$A:$B,2,FALSE()),"")</f>
        <v/>
      </c>
      <c r="O278" s="138">
        <f>IF(I278="","",IF(K278&lt;&gt;"","Pasif","Aktif"))</f>
        <v/>
      </c>
      <c r="P278" s="129">
        <f>IF(J278="","",IF(K278&lt;&gt;"",K278-J278,TODAY()-J278))</f>
        <v/>
      </c>
      <c r="Q278" s="139">
        <f>IF(P278="","",ROUND(P278/365,1))</f>
        <v/>
      </c>
      <c r="R278" s="140" t="n"/>
    </row>
    <row r="279" ht="15" customFormat="1" customHeight="1" s="111">
      <c r="A279" s="118" t="inlineStr">
        <is>
          <t>M026</t>
        </is>
      </c>
      <c r="B279" s="128">
        <f>IFERROR(VLOOKUP(A279,Dim_Magaza!$A:$C,2,FALSE()),"")</f>
        <v/>
      </c>
      <c r="C279" s="128">
        <f>IFERROR(VLOOKUP(A279,Dim_Magaza!$A:$C,3,FALSE()),"")</f>
        <v/>
      </c>
      <c r="D279" s="118" t="inlineStr">
        <is>
          <t>U015</t>
        </is>
      </c>
      <c r="E279" s="128">
        <f>IFERROR(VLOOKUP(D279,Dim_Unvan!$A:$B,2,FALSE()),"")</f>
        <v/>
      </c>
      <c r="F279" s="118" t="inlineStr">
        <is>
          <t>KASİYER</t>
        </is>
      </c>
      <c r="G279" s="128">
        <f>IF(OR(A279="",F279="",I279="",K279&lt;&gt;""),"",IF(COUNTIFS($A$2:A279,A279,$F$2:F279,F279,$K$2:K279,"")&lt;=SUMIFS(REFERENTIAL_CONTROL!$K:$K,REFERENTIAL_CONTROL!$H:$H,A279,REFERENTIAL_CONTROL!$I:$I,IFERROR(INDEX(Dim_Unvan!$A:$A,MATCH(F279,Dim_Unvan!$B:$B,0)),"")),"Norm Fazlası","Norma Uygun"))</f>
        <v/>
      </c>
      <c r="H279" s="124" t="n"/>
      <c r="I279" s="118" t="inlineStr">
        <is>
          <t>AYLİN EROL</t>
        </is>
      </c>
      <c r="J279" s="137" t="n"/>
      <c r="K279" s="137" t="n"/>
      <c r="L279" s="118" t="n"/>
      <c r="M279" s="118" t="n"/>
      <c r="N279" s="128">
        <f>IFERROR(VLOOKUP(M279,Dim_CikisNedeni!$A:$B,2,FALSE()),"")</f>
        <v/>
      </c>
      <c r="O279" s="138">
        <f>IF(I279="","",IF(K279&lt;&gt;"","Pasif","Aktif"))</f>
        <v/>
      </c>
      <c r="P279" s="129">
        <f>IF(J279="","",IF(K279&lt;&gt;"",K279-J279,TODAY()-J279))</f>
        <v/>
      </c>
      <c r="Q279" s="139">
        <f>IF(P279="","",ROUND(P279/365,1))</f>
        <v/>
      </c>
      <c r="R279" s="140" t="n"/>
    </row>
    <row r="280" ht="15" customFormat="1" customHeight="1" s="111">
      <c r="A280" s="118" t="inlineStr">
        <is>
          <t>M026</t>
        </is>
      </c>
      <c r="B280" s="128">
        <f>IFERROR(VLOOKUP(A280,Dim_Magaza!$A:$C,2,FALSE()),"")</f>
        <v/>
      </c>
      <c r="C280" s="128">
        <f>IFERROR(VLOOKUP(A280,Dim_Magaza!$A:$C,3,FALSE()),"")</f>
        <v/>
      </c>
      <c r="D280" s="118" t="inlineStr">
        <is>
          <t>U015</t>
        </is>
      </c>
      <c r="E280" s="128">
        <f>IFERROR(VLOOKUP(D280,Dim_Unvan!$A:$B,2,FALSE()),"")</f>
        <v/>
      </c>
      <c r="F280" s="118" t="inlineStr">
        <is>
          <t>KASİYER</t>
        </is>
      </c>
      <c r="G280" s="128">
        <f>IF(OR(A280="",F280="",I280="",K280&lt;&gt;""),"",IF(COUNTIFS($A$2:A280,A280,$F$2:F280,F280,$K$2:K280,"")&lt;=SUMIFS(REFERENTIAL_CONTROL!$K:$K,REFERENTIAL_CONTROL!$H:$H,A280,REFERENTIAL_CONTROL!$I:$I,IFERROR(INDEX(Dim_Unvan!$A:$A,MATCH(F280,Dim_Unvan!$B:$B,0)),"")),"Norm Fazlası","Norma Uygun"))</f>
        <v/>
      </c>
      <c r="H280" s="124" t="n"/>
      <c r="I280" s="118" t="inlineStr">
        <is>
          <t>İKRANUR DİNÇ</t>
        </is>
      </c>
      <c r="J280" s="137" t="n"/>
      <c r="K280" s="137" t="n"/>
      <c r="L280" s="118" t="n"/>
      <c r="M280" s="118" t="n"/>
      <c r="N280" s="128">
        <f>IFERROR(VLOOKUP(M280,Dim_CikisNedeni!$A:$B,2,FALSE()),"")</f>
        <v/>
      </c>
      <c r="O280" s="138">
        <f>IF(I280="","",IF(K280&lt;&gt;"","Pasif","Aktif"))</f>
        <v/>
      </c>
      <c r="P280" s="129">
        <f>IF(J280="","",IF(K280&lt;&gt;"",K280-J280,TODAY()-J280))</f>
        <v/>
      </c>
      <c r="Q280" s="139">
        <f>IF(P280="","",ROUND(P280/365,1))</f>
        <v/>
      </c>
      <c r="R280" s="140" t="n"/>
    </row>
    <row r="281" ht="15" customFormat="1" customHeight="1" s="111">
      <c r="A281" s="118" t="inlineStr">
        <is>
          <t>M026</t>
        </is>
      </c>
      <c r="B281" s="128">
        <f>IFERROR(VLOOKUP(A281,Dim_Magaza!$A:$C,2,FALSE()),"")</f>
        <v/>
      </c>
      <c r="C281" s="128">
        <f>IFERROR(VLOOKUP(A281,Dim_Magaza!$A:$C,3,FALSE()),"")</f>
        <v/>
      </c>
      <c r="D281" s="118" t="inlineStr">
        <is>
          <t>U015</t>
        </is>
      </c>
      <c r="E281" s="128">
        <f>IFERROR(VLOOKUP(D281,Dim_Unvan!$A:$B,2,FALSE()),"")</f>
        <v/>
      </c>
      <c r="F281" s="118" t="inlineStr">
        <is>
          <t>KASİYER</t>
        </is>
      </c>
      <c r="G281" s="128">
        <f>IF(OR(A281="",F281="",I281="",K281&lt;&gt;""),"",IF(COUNTIFS($A$2:A281,A281,$F$2:F281,F281,$K$2:K281,"")&lt;=SUMIFS(REFERENTIAL_CONTROL!$K:$K,REFERENTIAL_CONTROL!$H:$H,A281,REFERENTIAL_CONTROL!$I:$I,IFERROR(INDEX(Dim_Unvan!$A:$A,MATCH(F281,Dim_Unvan!$B:$B,0)),"")),"Norm Fazlası","Norma Uygun"))</f>
        <v/>
      </c>
      <c r="H281" s="124" t="n"/>
      <c r="I281" s="118" t="inlineStr">
        <is>
          <t>FİLİZ TÜRKMEN</t>
        </is>
      </c>
      <c r="J281" s="137" t="n"/>
      <c r="K281" s="137" t="n"/>
      <c r="L281" s="118" t="n"/>
      <c r="M281" s="118" t="n"/>
      <c r="N281" s="128">
        <f>IFERROR(VLOOKUP(M281,Dim_CikisNedeni!$A:$B,2,FALSE()),"")</f>
        <v/>
      </c>
      <c r="O281" s="138">
        <f>IF(I281="","",IF(K281&lt;&gt;"","Pasif","Aktif"))</f>
        <v/>
      </c>
      <c r="P281" s="129">
        <f>IF(J281="","",IF(K281&lt;&gt;"",K281-J281,TODAY()-J281))</f>
        <v/>
      </c>
      <c r="Q281" s="139">
        <f>IF(P281="","",ROUND(P281/365,1))</f>
        <v/>
      </c>
      <c r="R281" s="140" t="n"/>
    </row>
    <row r="282" ht="15" customFormat="1" customHeight="1" s="111">
      <c r="A282" s="118" t="inlineStr">
        <is>
          <t>M026</t>
        </is>
      </c>
      <c r="B282" s="128">
        <f>IFERROR(VLOOKUP(A282,Dim_Magaza!$A:$C,2,FALSE()),"")</f>
        <v/>
      </c>
      <c r="C282" s="128">
        <f>IFERROR(VLOOKUP(A282,Dim_Magaza!$A:$C,3,FALSE()),"")</f>
        <v/>
      </c>
      <c r="D282" s="118" t="inlineStr">
        <is>
          <t>U015</t>
        </is>
      </c>
      <c r="E282" s="128">
        <f>IFERROR(VLOOKUP(D282,Dim_Unvan!$A:$B,2,FALSE()),"")</f>
        <v/>
      </c>
      <c r="F282" s="118" t="inlineStr">
        <is>
          <t>KASİYER</t>
        </is>
      </c>
      <c r="G282" s="128">
        <f>IF(OR(A282="",F282="",I282="",K282&lt;&gt;""),"",IF(COUNTIFS($A$2:A282,A282,$F$2:F282,F282,$K$2:K282,"")&lt;=SUMIFS(REFERENTIAL_CONTROL!$K:$K,REFERENTIAL_CONTROL!$H:$H,A282,REFERENTIAL_CONTROL!$I:$I,IFERROR(INDEX(Dim_Unvan!$A:$A,MATCH(F282,Dim_Unvan!$B:$B,0)),"")),"Norm Fazlası","Norma Uygun"))</f>
        <v/>
      </c>
      <c r="H282" s="124" t="n"/>
      <c r="I282" s="118" t="inlineStr">
        <is>
          <t>BUSE GÖRMÜŞ</t>
        </is>
      </c>
      <c r="J282" s="137" t="n"/>
      <c r="K282" s="137" t="n"/>
      <c r="L282" s="118" t="n"/>
      <c r="M282" s="118" t="n"/>
      <c r="N282" s="128">
        <f>IFERROR(VLOOKUP(M282,Dim_CikisNedeni!$A:$B,2,FALSE()),"")</f>
        <v/>
      </c>
      <c r="O282" s="138">
        <f>IF(I282="","",IF(K282&lt;&gt;"","Pasif","Aktif"))</f>
        <v/>
      </c>
      <c r="P282" s="129">
        <f>IF(J282="","",IF(K282&lt;&gt;"",K282-J282,TODAY()-J282))</f>
        <v/>
      </c>
      <c r="Q282" s="139">
        <f>IF(P282="","",ROUND(P282/365,1))</f>
        <v/>
      </c>
      <c r="R282" s="140" t="n"/>
    </row>
    <row r="283" ht="15" customFormat="1" customHeight="1" s="111">
      <c r="A283" s="118" t="inlineStr">
        <is>
          <t>M026</t>
        </is>
      </c>
      <c r="B283" s="128">
        <f>IFERROR(VLOOKUP(A283,Dim_Magaza!$A:$C,2,FALSE()),"")</f>
        <v/>
      </c>
      <c r="C283" s="128">
        <f>IFERROR(VLOOKUP(A283,Dim_Magaza!$A:$C,3,FALSE()),"")</f>
        <v/>
      </c>
      <c r="D283" s="118" t="inlineStr">
        <is>
          <t>U026</t>
        </is>
      </c>
      <c r="E283" s="128">
        <f>IFERROR(VLOOKUP(D283,Dim_Unvan!$A:$B,2,FALSE()),"")</f>
        <v/>
      </c>
      <c r="F283" s="118" t="inlineStr">
        <is>
          <t>REYON GÖREVLİSİ</t>
        </is>
      </c>
      <c r="G283" s="128">
        <f>IF(OR(A283="",F283="",I283="",K283&lt;&gt;""),"",IF(COUNTIFS($A$2:A283,A283,$F$2:F283,F283,$K$2:K283,"")&lt;=SUMIFS(REFERENTIAL_CONTROL!$K:$K,REFERENTIAL_CONTROL!$H:$H,A283,REFERENTIAL_CONTROL!$I:$I,IFERROR(INDEX(Dim_Unvan!$A:$A,MATCH(F283,Dim_Unvan!$B:$B,0)),"")),"Norm Fazlası","Norma Uygun"))</f>
        <v/>
      </c>
      <c r="H283" s="124" t="n"/>
      <c r="I283" s="118" t="inlineStr">
        <is>
          <t>ZAFER AKIN</t>
        </is>
      </c>
      <c r="J283" s="137" t="n"/>
      <c r="K283" s="137" t="n"/>
      <c r="L283" s="118" t="n"/>
      <c r="M283" s="118" t="n"/>
      <c r="N283" s="128">
        <f>IFERROR(VLOOKUP(M283,Dim_CikisNedeni!$A:$B,2,FALSE()),"")</f>
        <v/>
      </c>
      <c r="O283" s="138">
        <f>IF(I283="","",IF(K283&lt;&gt;"","Pasif","Aktif"))</f>
        <v/>
      </c>
      <c r="P283" s="129">
        <f>IF(J283="","",IF(K283&lt;&gt;"",K283-J283,TODAY()-J283))</f>
        <v/>
      </c>
      <c r="Q283" s="139">
        <f>IF(P283="","",ROUND(P283/365,1))</f>
        <v/>
      </c>
      <c r="R283" s="140" t="n"/>
    </row>
    <row r="284" ht="15" customFormat="1" customHeight="1" s="111">
      <c r="A284" s="118" t="inlineStr">
        <is>
          <t>M026</t>
        </is>
      </c>
      <c r="B284" s="128">
        <f>IFERROR(VLOOKUP(A284,Dim_Magaza!$A:$C,2,FALSE()),"")</f>
        <v/>
      </c>
      <c r="C284" s="128">
        <f>IFERROR(VLOOKUP(A284,Dim_Magaza!$A:$C,3,FALSE()),"")</f>
        <v/>
      </c>
      <c r="D284" s="118" t="inlineStr">
        <is>
          <t>U026</t>
        </is>
      </c>
      <c r="E284" s="128">
        <f>IFERROR(VLOOKUP(D284,Dim_Unvan!$A:$B,2,FALSE()),"")</f>
        <v/>
      </c>
      <c r="F284" s="118" t="inlineStr">
        <is>
          <t>REYON GÖREVLİSİ</t>
        </is>
      </c>
      <c r="G284" s="128">
        <f>IF(OR(A284="",F284="",I284="",K284&lt;&gt;""),"",IF(COUNTIFS($A$2:A284,A284,$F$2:F284,F284,$K$2:K284,"")&lt;=SUMIFS(REFERENTIAL_CONTROL!$K:$K,REFERENTIAL_CONTROL!$H:$H,A284,REFERENTIAL_CONTROL!$I:$I,IFERROR(INDEX(Dim_Unvan!$A:$A,MATCH(F284,Dim_Unvan!$B:$B,0)),"")),"Norm Fazlası","Norma Uygun"))</f>
        <v/>
      </c>
      <c r="H284" s="124" t="n"/>
      <c r="I284" s="118" t="inlineStr">
        <is>
          <t>ATLAS BOĞAKURT</t>
        </is>
      </c>
      <c r="J284" s="137" t="n"/>
      <c r="K284" s="137" t="n"/>
      <c r="L284" s="118" t="n"/>
      <c r="M284" s="118" t="n"/>
      <c r="N284" s="128">
        <f>IFERROR(VLOOKUP(M284,Dim_CikisNedeni!$A:$B,2,FALSE()),"")</f>
        <v/>
      </c>
      <c r="O284" s="138">
        <f>IF(I284="","",IF(K284&lt;&gt;"","Pasif","Aktif"))</f>
        <v/>
      </c>
      <c r="P284" s="129">
        <f>IF(J284="","",IF(K284&lt;&gt;"",K284-J284,TODAY()-J284))</f>
        <v/>
      </c>
      <c r="Q284" s="139">
        <f>IF(P284="","",ROUND(P284/365,1))</f>
        <v/>
      </c>
      <c r="R284" s="140" t="n"/>
    </row>
    <row r="285" ht="15" customFormat="1" customHeight="1" s="111">
      <c r="A285" s="118" t="inlineStr">
        <is>
          <t>M026</t>
        </is>
      </c>
      <c r="B285" s="128">
        <f>IFERROR(VLOOKUP(A285,Dim_Magaza!$A:$C,2,FALSE()),"")</f>
        <v/>
      </c>
      <c r="C285" s="128">
        <f>IFERROR(VLOOKUP(A285,Dim_Magaza!$A:$C,3,FALSE()),"")</f>
        <v/>
      </c>
      <c r="D285" s="118" t="inlineStr">
        <is>
          <t>U026</t>
        </is>
      </c>
      <c r="E285" s="128">
        <f>IFERROR(VLOOKUP(D285,Dim_Unvan!$A:$B,2,FALSE()),"")</f>
        <v/>
      </c>
      <c r="F285" s="118" t="inlineStr">
        <is>
          <t>REYON GÖREVLİSİ</t>
        </is>
      </c>
      <c r="G285" s="128">
        <f>IF(OR(A285="",F285="",I285="",K285&lt;&gt;""),"",IF(COUNTIFS($A$2:A285,A285,$F$2:F285,F285,$K$2:K285,"")&lt;=SUMIFS(REFERENTIAL_CONTROL!$K:$K,REFERENTIAL_CONTROL!$H:$H,A285,REFERENTIAL_CONTROL!$I:$I,IFERROR(INDEX(Dim_Unvan!$A:$A,MATCH(F285,Dim_Unvan!$B:$B,0)),"")),"Norm Fazlası","Norma Uygun"))</f>
        <v/>
      </c>
      <c r="H285" s="124" t="n"/>
      <c r="I285" s="118" t="inlineStr">
        <is>
          <t>EREN ASLAN</t>
        </is>
      </c>
      <c r="J285" s="137" t="n"/>
      <c r="K285" s="137" t="n"/>
      <c r="L285" s="118" t="n"/>
      <c r="M285" s="118" t="n"/>
      <c r="N285" s="128">
        <f>IFERROR(VLOOKUP(M285,Dim_CikisNedeni!$A:$B,2,FALSE()),"")</f>
        <v/>
      </c>
      <c r="O285" s="138">
        <f>IF(I285="","",IF(K285&lt;&gt;"","Pasif","Aktif"))</f>
        <v/>
      </c>
      <c r="P285" s="129">
        <f>IF(J285="","",IF(K285&lt;&gt;"",K285-J285,TODAY()-J285))</f>
        <v/>
      </c>
      <c r="Q285" s="139">
        <f>IF(P285="","",ROUND(P285/365,1))</f>
        <v/>
      </c>
      <c r="R285" s="140" t="n"/>
    </row>
    <row r="286" ht="26.25" customFormat="1" customHeight="1" s="111">
      <c r="A286" s="118" t="inlineStr">
        <is>
          <t>M026</t>
        </is>
      </c>
      <c r="B286" s="128">
        <f>IFERROR(VLOOKUP(A286,Dim_Magaza!$A:$C,2,FALSE()),"")</f>
        <v/>
      </c>
      <c r="C286" s="128">
        <f>IFERROR(VLOOKUP(A286,Dim_Magaza!$A:$C,3,FALSE()),"")</f>
        <v/>
      </c>
      <c r="D286" s="118" t="inlineStr">
        <is>
          <t>U043</t>
        </is>
      </c>
      <c r="E286" s="128">
        <f>IFERROR(VLOOKUP(D286,Dim_Unvan!$A:$B,2,FALSE()),"")</f>
        <v/>
      </c>
      <c r="F286" s="118" t="inlineStr">
        <is>
          <t>ŞARKÜTERİ YARDIMCISI</t>
        </is>
      </c>
      <c r="G286" s="128">
        <f>IF(OR(A286="",F286="",I286="",K286&lt;&gt;""),"",IF(COUNTIFS($A$2:A286,A286,$F$2:F286,F286,$K$2:K286,"")&lt;=SUMIFS(REFERENTIAL_CONTROL!$K:$K,REFERENTIAL_CONTROL!$H:$H,A286,REFERENTIAL_CONTROL!$I:$I,IFERROR(INDEX(Dim_Unvan!$A:$A,MATCH(F286,Dim_Unvan!$B:$B,0)),"")),"Norm Fazlası","Norma Uygun"))</f>
        <v/>
      </c>
      <c r="H286" s="124" t="n"/>
      <c r="I286" s="118" t="inlineStr">
        <is>
          <t>AYŞE SARIYER</t>
        </is>
      </c>
      <c r="J286" s="137" t="n"/>
      <c r="K286" s="137" t="n"/>
      <c r="L286" s="118" t="n"/>
      <c r="M286" s="118" t="n"/>
      <c r="N286" s="128">
        <f>IFERROR(VLOOKUP(M286,Dim_CikisNedeni!$A:$B,2,FALSE()),"")</f>
        <v/>
      </c>
      <c r="O286" s="138">
        <f>IF(I286="","",IF(K286&lt;&gt;"","Pasif","Aktif"))</f>
        <v/>
      </c>
      <c r="P286" s="129">
        <f>IF(J286="","",IF(K286&lt;&gt;"",K286-J286,TODAY()-J286))</f>
        <v/>
      </c>
      <c r="Q286" s="139">
        <f>IF(P286="","",ROUND(P286/365,1))</f>
        <v/>
      </c>
      <c r="R286" s="140" t="n"/>
    </row>
    <row r="287" ht="15" customFormat="1" customHeight="1" s="111">
      <c r="A287" s="118" t="inlineStr">
        <is>
          <t>M026</t>
        </is>
      </c>
      <c r="B287" s="128">
        <f>IFERROR(VLOOKUP(A287,Dim_Magaza!$A:$C,2,FALSE()),"")</f>
        <v/>
      </c>
      <c r="C287" s="128">
        <f>IFERROR(VLOOKUP(A287,Dim_Magaza!$A:$C,3,FALSE()),"")</f>
        <v/>
      </c>
      <c r="D287" s="118" t="inlineStr">
        <is>
          <t>U026</t>
        </is>
      </c>
      <c r="E287" s="128">
        <f>IFERROR(VLOOKUP(D287,Dim_Unvan!$A:$B,2,FALSE()),"")</f>
        <v/>
      </c>
      <c r="F287" s="118" t="inlineStr">
        <is>
          <t>REYON GÖREVLİSİ</t>
        </is>
      </c>
      <c r="G287" s="128">
        <f>IF(OR(A287="",F287="",I287="",K287&lt;&gt;""),"",IF(COUNTIFS($A$2:A287,A287,$F$2:F287,F287,$K$2:K287,"")&lt;=SUMIFS(REFERENTIAL_CONTROL!$K:$K,REFERENTIAL_CONTROL!$H:$H,A287,REFERENTIAL_CONTROL!$I:$I,IFERROR(INDEX(Dim_Unvan!$A:$A,MATCH(F287,Dim_Unvan!$B:$B,0)),"")),"Norm Fazlası","Norma Uygun"))</f>
        <v/>
      </c>
      <c r="H287" s="124" t="n"/>
      <c r="I287" s="118" t="inlineStr">
        <is>
          <t>SELVER BALCI</t>
        </is>
      </c>
      <c r="J287" s="137" t="n"/>
      <c r="K287" s="137" t="n"/>
      <c r="L287" s="118" t="n"/>
      <c r="M287" s="118" t="n"/>
      <c r="N287" s="128">
        <f>IFERROR(VLOOKUP(M287,Dim_CikisNedeni!$A:$B,2,FALSE()),"")</f>
        <v/>
      </c>
      <c r="O287" s="138">
        <f>IF(I287="","",IF(K287&lt;&gt;"","Pasif","Aktif"))</f>
        <v/>
      </c>
      <c r="P287" s="129">
        <f>IF(J287="","",IF(K287&lt;&gt;"",K287-J287,TODAY()-J287))</f>
        <v/>
      </c>
      <c r="Q287" s="139">
        <f>IF(P287="","",ROUND(P287/365,1))</f>
        <v/>
      </c>
      <c r="R287" s="140" t="n"/>
    </row>
    <row r="288" ht="15" customFormat="1" customHeight="1" s="111">
      <c r="A288" s="118" t="inlineStr">
        <is>
          <t>M026</t>
        </is>
      </c>
      <c r="B288" s="128">
        <f>IFERROR(VLOOKUP(A288,Dim_Magaza!$A:$C,2,FALSE()),"")</f>
        <v/>
      </c>
      <c r="C288" s="128">
        <f>IFERROR(VLOOKUP(A288,Dim_Magaza!$A:$C,3,FALSE()),"")</f>
        <v/>
      </c>
      <c r="D288" s="118" t="inlineStr">
        <is>
          <t>U002</t>
        </is>
      </c>
      <c r="E288" s="128">
        <f>IFERROR(VLOOKUP(D288,Dim_Unvan!$A:$B,2,FALSE()),"")</f>
        <v/>
      </c>
      <c r="F288" s="118" t="inlineStr">
        <is>
          <t>BAKLİYAT</t>
        </is>
      </c>
      <c r="G288" s="128">
        <f>IF(OR(A288="",F288="",I288="",K288&lt;&gt;""),"",IF(COUNTIFS($A$2:A288,A288,$F$2:F288,F288,$K$2:K288,"")&lt;=SUMIFS(REFERENTIAL_CONTROL!$K:$K,REFERENTIAL_CONTROL!$H:$H,A288,REFERENTIAL_CONTROL!$I:$I,IFERROR(INDEX(Dim_Unvan!$A:$A,MATCH(F288,Dim_Unvan!$B:$B,0)),"")),"Norm Fazlası","Norma Uygun"))</f>
        <v/>
      </c>
      <c r="H288" s="124" t="n"/>
      <c r="I288" s="118" t="inlineStr">
        <is>
          <t>SEDA DEMİREL</t>
        </is>
      </c>
      <c r="J288" s="137" t="n"/>
      <c r="K288" s="137" t="n"/>
      <c r="L288" s="118" t="n"/>
      <c r="M288" s="118" t="n"/>
      <c r="N288" s="128">
        <f>IFERROR(VLOOKUP(M288,Dim_CikisNedeni!$A:$B,2,FALSE()),"")</f>
        <v/>
      </c>
      <c r="O288" s="138">
        <f>IF(I288="","",IF(K288&lt;&gt;"","Pasif","Aktif"))</f>
        <v/>
      </c>
      <c r="P288" s="129">
        <f>IF(J288="","",IF(K288&lt;&gt;"",K288-J288,TODAY()-J288))</f>
        <v/>
      </c>
      <c r="Q288" s="139">
        <f>IF(P288="","",ROUND(P288/365,1))</f>
        <v/>
      </c>
      <c r="R288" s="140" t="n"/>
    </row>
    <row r="289" ht="25.5" customFormat="1" customHeight="1" s="111">
      <c r="A289" s="118" t="inlineStr">
        <is>
          <t>M026</t>
        </is>
      </c>
      <c r="B289" s="128">
        <f>IFERROR(VLOOKUP(A289,Dim_Magaza!$A:$C,2,FALSE()),"")</f>
        <v/>
      </c>
      <c r="C289" s="128">
        <f>IFERROR(VLOOKUP(A289,Dim_Magaza!$A:$C,3,FALSE()),"")</f>
        <v/>
      </c>
      <c r="D289" s="118" t="inlineStr">
        <is>
          <t>U043</t>
        </is>
      </c>
      <c r="E289" s="128">
        <f>IFERROR(VLOOKUP(D289,Dim_Unvan!$A:$B,2,FALSE()),"")</f>
        <v/>
      </c>
      <c r="F289" s="118" t="inlineStr">
        <is>
          <t>ŞARKÜTERİ YARDIMCISI</t>
        </is>
      </c>
      <c r="G289" s="128">
        <f>IF(OR(A289="",F289="",I289="",K289&lt;&gt;""),"",IF(COUNTIFS($A$2:A289,A289,$F$2:F289,F289,$K$2:K289,"")&lt;=SUMIFS(REFERENTIAL_CONTROL!$K:$K,REFERENTIAL_CONTROL!$H:$H,A289,REFERENTIAL_CONTROL!$I:$I,IFERROR(INDEX(Dim_Unvan!$A:$A,MATCH(F289,Dim_Unvan!$B:$B,0)),"")),"Norm Fazlası","Norma Uygun"))</f>
        <v/>
      </c>
      <c r="H289" s="124" t="n"/>
      <c r="I289" s="118" t="inlineStr">
        <is>
          <t>ALİŞAN ULAŞ</t>
        </is>
      </c>
      <c r="J289" s="137" t="n"/>
      <c r="K289" s="137" t="n"/>
      <c r="L289" s="118" t="n"/>
      <c r="M289" s="118" t="n"/>
      <c r="N289" s="128">
        <f>IFERROR(VLOOKUP(M289,Dim_CikisNedeni!$A:$B,2,FALSE()),"")</f>
        <v/>
      </c>
      <c r="O289" s="138">
        <f>IF(I289="","",IF(K289&lt;&gt;"","Pasif","Aktif"))</f>
        <v/>
      </c>
      <c r="P289" s="129">
        <f>IF(J289="","",IF(K289&lt;&gt;"",K289-J289,TODAY()-J289))</f>
        <v/>
      </c>
      <c r="Q289" s="139">
        <f>IF(P289="","",ROUND(P289/365,1))</f>
        <v/>
      </c>
      <c r="R289" s="140" t="n"/>
    </row>
    <row r="290" ht="15" customFormat="1" customHeight="1" s="111">
      <c r="A290" s="118" t="inlineStr">
        <is>
          <t>M026</t>
        </is>
      </c>
      <c r="B290" s="128">
        <f>IFERROR(VLOOKUP(A290,Dim_Magaza!$A:$C,2,FALSE()),"")</f>
        <v/>
      </c>
      <c r="C290" s="128">
        <f>IFERROR(VLOOKUP(A290,Dim_Magaza!$A:$C,3,FALSE()),"")</f>
        <v/>
      </c>
      <c r="D290" s="141" t="inlineStr">
        <is>
          <t>U054</t>
        </is>
      </c>
      <c r="E290" s="128">
        <f>IFERROR(VLOOKUP(D290,Dim_Unvan!$A:$B,2,FALSE()),"")</f>
        <v/>
      </c>
      <c r="F290" s="118" t="inlineStr">
        <is>
          <t>KASAP</t>
        </is>
      </c>
      <c r="G290" s="128">
        <f>IF(OR(A290="",F290="",I290="",K290&lt;&gt;""),"",IF(COUNTIFS($A$2:A290,A290,$F$2:F290,F290,$K$2:K290,"")&lt;=SUMIFS(REFERENTIAL_CONTROL!$K:$K,REFERENTIAL_CONTROL!$H:$H,A290,REFERENTIAL_CONTROL!$I:$I,IFERROR(INDEX(Dim_Unvan!$A:$A,MATCH(F290,Dim_Unvan!$B:$B,0)),"")),"Norm Fazlası","Norma Uygun"))</f>
        <v/>
      </c>
      <c r="H290" s="124" t="n"/>
      <c r="I290" s="118" t="inlineStr">
        <is>
          <t>ŞEYHMUS DİLLİER</t>
        </is>
      </c>
      <c r="J290" s="137" t="n"/>
      <c r="K290" s="137" t="n"/>
      <c r="L290" s="118" t="n"/>
      <c r="M290" s="118" t="n"/>
      <c r="N290" s="128">
        <f>IFERROR(VLOOKUP(M290,Dim_CikisNedeni!$A:$B,2,FALSE()),"")</f>
        <v/>
      </c>
      <c r="O290" s="138">
        <f>IF(I290="","",IF(K290&lt;&gt;"","Pasif","Aktif"))</f>
        <v/>
      </c>
      <c r="P290" s="129">
        <f>IF(J290="","",IF(K290&lt;&gt;"",K290-J290,TODAY()-J290))</f>
        <v/>
      </c>
      <c r="Q290" s="139">
        <f>IF(P290="","",ROUND(P290/365,1))</f>
        <v/>
      </c>
      <c r="R290" s="140" t="n"/>
    </row>
    <row r="291" ht="15" customFormat="1" customHeight="1" s="111">
      <c r="A291" s="118" t="inlineStr">
        <is>
          <t>M026</t>
        </is>
      </c>
      <c r="B291" s="128">
        <f>IFERROR(VLOOKUP(A291,Dim_Magaza!$A:$C,2,FALSE()),"")</f>
        <v/>
      </c>
      <c r="C291" s="128">
        <f>IFERROR(VLOOKUP(A291,Dim_Magaza!$A:$C,3,FALSE()),"")</f>
        <v/>
      </c>
      <c r="D291" s="118" t="inlineStr">
        <is>
          <t>U017</t>
        </is>
      </c>
      <c r="E291" s="128">
        <f>IFERROR(VLOOKUP(D291,Dim_Unvan!$A:$B,2,FALSE()),"")</f>
        <v/>
      </c>
      <c r="F291" s="118" t="inlineStr">
        <is>
          <t>MANAV</t>
        </is>
      </c>
      <c r="G291" s="128">
        <f>IF(OR(A291="",F291="",I291="",K291&lt;&gt;""),"",IF(COUNTIFS($A$2:A291,A291,$F$2:F291,F291,$K$2:K291,"")&lt;=SUMIFS(REFERENTIAL_CONTROL!$K:$K,REFERENTIAL_CONTROL!$H:$H,A291,REFERENTIAL_CONTROL!$I:$I,IFERROR(INDEX(Dim_Unvan!$A:$A,MATCH(F291,Dim_Unvan!$B:$B,0)),"")),"Norm Fazlası","Norma Uygun"))</f>
        <v/>
      </c>
      <c r="H291" s="124" t="n"/>
      <c r="I291" s="118" t="inlineStr">
        <is>
          <t>HASAN KESKİN</t>
        </is>
      </c>
      <c r="J291" s="137" t="n"/>
      <c r="K291" s="137" t="n"/>
      <c r="L291" s="118" t="n"/>
      <c r="M291" s="118" t="n"/>
      <c r="N291" s="128">
        <f>IFERROR(VLOOKUP(M291,Dim_CikisNedeni!$A:$B,2,FALSE()),"")</f>
        <v/>
      </c>
      <c r="O291" s="138">
        <f>IF(I291="","",IF(K291&lt;&gt;"","Pasif","Aktif"))</f>
        <v/>
      </c>
      <c r="P291" s="129">
        <f>IF(J291="","",IF(K291&lt;&gt;"",K291-J291,TODAY()-J291))</f>
        <v/>
      </c>
      <c r="Q291" s="139">
        <f>IF(P291="","",ROUND(P291/365,1))</f>
        <v/>
      </c>
      <c r="R291" s="140" t="n"/>
    </row>
    <row r="292" ht="15" customFormat="1" customHeight="1" s="111">
      <c r="A292" s="118" t="inlineStr">
        <is>
          <t>M026</t>
        </is>
      </c>
      <c r="B292" s="128">
        <f>IFERROR(VLOOKUP(A292,Dim_Magaza!$A:$C,2,FALSE()),"")</f>
        <v/>
      </c>
      <c r="C292" s="128">
        <f>IFERROR(VLOOKUP(A292,Dim_Magaza!$A:$C,3,FALSE()),"")</f>
        <v/>
      </c>
      <c r="D292" s="118" t="inlineStr">
        <is>
          <t>U017</t>
        </is>
      </c>
      <c r="E292" s="128">
        <f>IFERROR(VLOOKUP(D292,Dim_Unvan!$A:$B,2,FALSE()),"")</f>
        <v/>
      </c>
      <c r="F292" s="118" t="inlineStr">
        <is>
          <t>MANAV</t>
        </is>
      </c>
      <c r="G292" s="128">
        <f>IF(OR(A292="",F292="",I292="",K292&lt;&gt;""),"",IF(COUNTIFS($A$2:A292,A292,$F$2:F292,F292,$K$2:K292,"")&lt;=SUMIFS(REFERENTIAL_CONTROL!$K:$K,REFERENTIAL_CONTROL!$H:$H,A292,REFERENTIAL_CONTROL!$I:$I,IFERROR(INDEX(Dim_Unvan!$A:$A,MATCH(F292,Dim_Unvan!$B:$B,0)),"")),"Norm Fazlası","Norma Uygun"))</f>
        <v/>
      </c>
      <c r="H292" s="124" t="n"/>
      <c r="I292" s="118" t="inlineStr">
        <is>
          <t>ALİ KORKMAZ</t>
        </is>
      </c>
      <c r="J292" s="137" t="n"/>
      <c r="K292" s="137" t="n"/>
      <c r="L292" s="118" t="n"/>
      <c r="M292" s="118" t="n"/>
      <c r="N292" s="128">
        <f>IFERROR(VLOOKUP(M292,Dim_CikisNedeni!$A:$B,2,FALSE()),"")</f>
        <v/>
      </c>
      <c r="O292" s="138">
        <f>IF(I292="","",IF(K292&lt;&gt;"","Pasif","Aktif"))</f>
        <v/>
      </c>
      <c r="P292" s="129">
        <f>IF(J292="","",IF(K292&lt;&gt;"",K292-J292,TODAY()-J292))</f>
        <v/>
      </c>
      <c r="Q292" s="139">
        <f>IF(P292="","",ROUND(P292/365,1))</f>
        <v/>
      </c>
      <c r="R292" s="140" t="n"/>
    </row>
    <row r="293" ht="15" customFormat="1" customHeight="1" s="111">
      <c r="A293" s="118" t="inlineStr">
        <is>
          <t>M026</t>
        </is>
      </c>
      <c r="B293" s="128">
        <f>IFERROR(VLOOKUP(A293,Dim_Magaza!$A:$C,2,FALSE()),"")</f>
        <v/>
      </c>
      <c r="C293" s="128">
        <f>IFERROR(VLOOKUP(A293,Dim_Magaza!$A:$C,3,FALSE()),"")</f>
        <v/>
      </c>
      <c r="D293" s="118" t="inlineStr">
        <is>
          <t>U017</t>
        </is>
      </c>
      <c r="E293" s="128">
        <f>IFERROR(VLOOKUP(D293,Dim_Unvan!$A:$B,2,FALSE()),"")</f>
        <v/>
      </c>
      <c r="F293" s="118" t="inlineStr">
        <is>
          <t>MANAV</t>
        </is>
      </c>
      <c r="G293" s="128">
        <f>IF(OR(A293="",F293="",I293="",K293&lt;&gt;""),"",IF(COUNTIFS($A$2:A293,A293,$F$2:F293,F293,$K$2:K293,"")&lt;=SUMIFS(REFERENTIAL_CONTROL!$K:$K,REFERENTIAL_CONTROL!$H:$H,A293,REFERENTIAL_CONTROL!$I:$I,IFERROR(INDEX(Dim_Unvan!$A:$A,MATCH(F293,Dim_Unvan!$B:$B,0)),"")),"Norm Fazlası","Norma Uygun"))</f>
        <v/>
      </c>
      <c r="H293" s="124" t="n"/>
      <c r="I293" s="118" t="inlineStr">
        <is>
          <t>ORHAN ARSLAN</t>
        </is>
      </c>
      <c r="J293" s="137" t="n"/>
      <c r="K293" s="137" t="n"/>
      <c r="L293" s="118" t="n"/>
      <c r="M293" s="118" t="n"/>
      <c r="N293" s="128">
        <f>IFERROR(VLOOKUP(M293,Dim_CikisNedeni!$A:$B,2,FALSE()),"")</f>
        <v/>
      </c>
      <c r="O293" s="138">
        <f>IF(I293="","",IF(K293&lt;&gt;"","Pasif","Aktif"))</f>
        <v/>
      </c>
      <c r="P293" s="129">
        <f>IF(J293="","",IF(K293&lt;&gt;"",K293-J293,TODAY()-J293))</f>
        <v/>
      </c>
      <c r="Q293" s="139">
        <f>IF(P293="","",ROUND(P293/365,1))</f>
        <v/>
      </c>
      <c r="R293" s="140" t="n"/>
    </row>
    <row r="294" ht="15" customFormat="1" customHeight="1" s="111">
      <c r="A294" s="118" t="inlineStr">
        <is>
          <t>M026</t>
        </is>
      </c>
      <c r="B294" s="128">
        <f>IFERROR(VLOOKUP(A294,Dim_Magaza!$A:$C,2,FALSE()),"")</f>
        <v/>
      </c>
      <c r="C294" s="128">
        <f>IFERROR(VLOOKUP(A294,Dim_Magaza!$A:$C,3,FALSE()),"")</f>
        <v/>
      </c>
      <c r="D294" s="118" t="inlineStr">
        <is>
          <t>U017</t>
        </is>
      </c>
      <c r="E294" s="128">
        <f>IFERROR(VLOOKUP(D294,Dim_Unvan!$A:$B,2,FALSE()),"")</f>
        <v/>
      </c>
      <c r="F294" s="118" t="inlineStr">
        <is>
          <t>MANAV</t>
        </is>
      </c>
      <c r="G294" s="128">
        <f>IF(OR(A294="",F294="",I294="",K294&lt;&gt;""),"",IF(COUNTIFS($A$2:A294,A294,$F$2:F294,F294,$K$2:K294,"")&lt;=SUMIFS(REFERENTIAL_CONTROL!$K:$K,REFERENTIAL_CONTROL!$H:$H,A294,REFERENTIAL_CONTROL!$I:$I,IFERROR(INDEX(Dim_Unvan!$A:$A,MATCH(F294,Dim_Unvan!$B:$B,0)),"")),"Norm Fazlası","Norma Uygun"))</f>
        <v/>
      </c>
      <c r="H294" s="124" t="n"/>
      <c r="I294" s="118" t="inlineStr">
        <is>
          <t>DENİZ ÜNSAL</t>
        </is>
      </c>
      <c r="J294" s="137" t="n"/>
      <c r="K294" s="137" t="n"/>
      <c r="L294" s="118" t="n"/>
      <c r="M294" s="118" t="n"/>
      <c r="N294" s="128">
        <f>IFERROR(VLOOKUP(M294,Dim_CikisNedeni!$A:$B,2,FALSE()),"")</f>
        <v/>
      </c>
      <c r="O294" s="138">
        <f>IF(I294="","",IF(K294&lt;&gt;"","Pasif","Aktif"))</f>
        <v/>
      </c>
      <c r="P294" s="129">
        <f>IF(J294="","",IF(K294&lt;&gt;"",K294-J294,TODAY()-J294))</f>
        <v/>
      </c>
      <c r="Q294" s="139">
        <f>IF(P294="","",ROUND(P294/365,1))</f>
        <v/>
      </c>
      <c r="R294" s="140" t="n"/>
    </row>
    <row r="295" ht="15" customFormat="1" customHeight="1" s="111">
      <c r="A295" s="118" t="inlineStr">
        <is>
          <t>M026</t>
        </is>
      </c>
      <c r="B295" s="128">
        <f>IFERROR(VLOOKUP(A295,Dim_Magaza!$A:$C,2,FALSE()),"")</f>
        <v/>
      </c>
      <c r="C295" s="128">
        <f>IFERROR(VLOOKUP(A295,Dim_Magaza!$A:$C,3,FALSE()),"")</f>
        <v/>
      </c>
      <c r="D295" s="118" t="inlineStr">
        <is>
          <t>U018</t>
        </is>
      </c>
      <c r="E295" s="128">
        <f>IFERROR(VLOOKUP(D295,Dim_Unvan!$A:$B,2,FALSE()),"")</f>
        <v/>
      </c>
      <c r="F295" s="118" t="inlineStr">
        <is>
          <t>MANAV TERAZİ</t>
        </is>
      </c>
      <c r="G295" s="128">
        <f>IF(OR(A295="",F295="",I295="",K295&lt;&gt;""),"",IF(COUNTIFS($A$2:A295,A295,$F$2:F295,F295,$K$2:K295,"")&lt;=SUMIFS(REFERENTIAL_CONTROL!$K:$K,REFERENTIAL_CONTROL!$H:$H,A295,REFERENTIAL_CONTROL!$I:$I,IFERROR(INDEX(Dim_Unvan!$A:$A,MATCH(F295,Dim_Unvan!$B:$B,0)),"")),"Norm Fazlası","Norma Uygun"))</f>
        <v/>
      </c>
      <c r="H295" s="124" t="n"/>
      <c r="I295" s="118" t="inlineStr">
        <is>
          <t>HELİN AYDEMİR</t>
        </is>
      </c>
      <c r="J295" s="137" t="n"/>
      <c r="K295" s="137" t="n"/>
      <c r="L295" s="118" t="n"/>
      <c r="M295" s="118" t="n"/>
      <c r="N295" s="128">
        <f>IFERROR(VLOOKUP(M295,Dim_CikisNedeni!$A:$B,2,FALSE()),"")</f>
        <v/>
      </c>
      <c r="O295" s="138">
        <f>IF(I295="","",IF(K295&lt;&gt;"","Pasif","Aktif"))</f>
        <v/>
      </c>
      <c r="P295" s="129">
        <f>IF(J295="","",IF(K295&lt;&gt;"",K295-J295,TODAY()-J295))</f>
        <v/>
      </c>
      <c r="Q295" s="139">
        <f>IF(P295="","",ROUND(P295/365,1))</f>
        <v/>
      </c>
      <c r="R295" s="140" t="n"/>
    </row>
    <row r="296" ht="15" customFormat="1" customHeight="1" s="111">
      <c r="A296" s="118" t="inlineStr">
        <is>
          <t>M028</t>
        </is>
      </c>
      <c r="B296" s="128">
        <f>IFERROR(VLOOKUP(A296,Dim_Magaza!$A:$C,2,FALSE()),"")</f>
        <v/>
      </c>
      <c r="C296" s="128">
        <f>IFERROR(VLOOKUP(A296,Dim_Magaza!$A:$C,3,FALSE()),"")</f>
        <v/>
      </c>
      <c r="D296" s="141" t="inlineStr">
        <is>
          <t>U049</t>
        </is>
      </c>
      <c r="E296" s="128">
        <f>IFERROR(VLOOKUP(D296,Dim_Unvan!$A:$B,2,FALSE()),"")</f>
        <v/>
      </c>
      <c r="F296" s="118" t="inlineStr">
        <is>
          <t>YÖNETİCİ</t>
        </is>
      </c>
      <c r="G296" s="128">
        <f>IF(OR(A296="",F296="",I296="",K296&lt;&gt;""),"",IF(COUNTIFS($A$2:A296,A296,$F$2:F296,F296,$K$2:K296,"")&lt;=SUMIFS(REFERENTIAL_CONTROL!$K:$K,REFERENTIAL_CONTROL!$H:$H,A296,REFERENTIAL_CONTROL!$I:$I,IFERROR(INDEX(Dim_Unvan!$A:$A,MATCH(F296,Dim_Unvan!$B:$B,0)),"")),"Norm Fazlası","Norma Uygun"))</f>
        <v/>
      </c>
      <c r="H296" s="124" t="n"/>
      <c r="I296" s="118" t="inlineStr">
        <is>
          <t>SAKİN YANARDAĞ</t>
        </is>
      </c>
      <c r="J296" s="137" t="n"/>
      <c r="K296" s="137" t="n"/>
      <c r="L296" s="118" t="n"/>
      <c r="M296" s="118" t="n"/>
      <c r="N296" s="128">
        <f>IFERROR(VLOOKUP(M296,Dim_CikisNedeni!$A:$B,2,FALSE()),"")</f>
        <v/>
      </c>
      <c r="O296" s="138">
        <f>IF(I296="","",IF(K296&lt;&gt;"","Pasif","Aktif"))</f>
        <v/>
      </c>
      <c r="P296" s="129">
        <f>IF(J296="","",IF(K296&lt;&gt;"",K296-J296,TODAY()-J296))</f>
        <v/>
      </c>
      <c r="Q296" s="139">
        <f>IF(P296="","",ROUND(P296/365,1))</f>
        <v/>
      </c>
      <c r="R296" s="140" t="n"/>
    </row>
    <row r="297" ht="15" customFormat="1" customHeight="1" s="111">
      <c r="A297" s="118" t="inlineStr">
        <is>
          <t>M028</t>
        </is>
      </c>
      <c r="B297" s="128">
        <f>IFERROR(VLOOKUP(A297,Dim_Magaza!$A:$C,2,FALSE()),"")</f>
        <v/>
      </c>
      <c r="C297" s="128">
        <f>IFERROR(VLOOKUP(A297,Dim_Magaza!$A:$C,3,FALSE()),"")</f>
        <v/>
      </c>
      <c r="D297" s="118" t="inlineStr">
        <is>
          <t>U038</t>
        </is>
      </c>
      <c r="E297" s="128">
        <f>IFERROR(VLOOKUP(D297,Dim_Unvan!$A:$B,2,FALSE()),"")</f>
        <v/>
      </c>
      <c r="F297" s="118" t="inlineStr">
        <is>
          <t>YÖNETİCİ YARDIMCISI</t>
        </is>
      </c>
      <c r="G297" s="128">
        <f>IF(OR(A297="",F297="",I297="",K297&lt;&gt;""),"",IF(COUNTIFS($A$2:A297,A297,$F$2:F297,F297,$K$2:K297,"")&lt;=SUMIFS(REFERENTIAL_CONTROL!$K:$K,REFERENTIAL_CONTROL!$H:$H,A297,REFERENTIAL_CONTROL!$I:$I,IFERROR(INDEX(Dim_Unvan!$A:$A,MATCH(F297,Dim_Unvan!$B:$B,0)),"")),"Norm Fazlası","Norma Uygun"))</f>
        <v/>
      </c>
      <c r="H297" s="124" t="n"/>
      <c r="I297" s="118" t="inlineStr">
        <is>
          <t>SONGÜL ENEZ</t>
        </is>
      </c>
      <c r="J297" s="137" t="n"/>
      <c r="K297" s="137" t="n"/>
      <c r="L297" s="118" t="n"/>
      <c r="M297" s="118" t="n"/>
      <c r="N297" s="128">
        <f>IFERROR(VLOOKUP(M297,Dim_CikisNedeni!$A:$B,2,FALSE()),"")</f>
        <v/>
      </c>
      <c r="O297" s="138">
        <f>IF(I297="","",IF(K297&lt;&gt;"","Pasif","Aktif"))</f>
        <v/>
      </c>
      <c r="P297" s="129">
        <f>IF(J297="","",IF(K297&lt;&gt;"",K297-J297,TODAY()-J297))</f>
        <v/>
      </c>
      <c r="Q297" s="139">
        <f>IF(P297="","",ROUND(P297/365,1))</f>
        <v/>
      </c>
      <c r="R297" s="140" t="n"/>
    </row>
    <row r="298" ht="15" customFormat="1" customHeight="1" s="111">
      <c r="A298" s="118" t="inlineStr">
        <is>
          <t>M028</t>
        </is>
      </c>
      <c r="B298" s="128">
        <f>IFERROR(VLOOKUP(A298,Dim_Magaza!$A:$C,2,FALSE()),"")</f>
        <v/>
      </c>
      <c r="C298" s="128">
        <f>IFERROR(VLOOKUP(A298,Dim_Magaza!$A:$C,3,FALSE()),"")</f>
        <v/>
      </c>
      <c r="D298" s="118" t="inlineStr">
        <is>
          <t>U015</t>
        </is>
      </c>
      <c r="E298" s="128">
        <f>IFERROR(VLOOKUP(D298,Dim_Unvan!$A:$B,2,FALSE()),"")</f>
        <v/>
      </c>
      <c r="F298" s="118" t="inlineStr">
        <is>
          <t>KASİYER</t>
        </is>
      </c>
      <c r="G298" s="128">
        <f>IF(OR(A298="",F298="",I298="",K298&lt;&gt;""),"",IF(COUNTIFS($A$2:A298,A298,$F$2:F298,F298,$K$2:K298,"")&lt;=SUMIFS(REFERENTIAL_CONTROL!$K:$K,REFERENTIAL_CONTROL!$H:$H,A298,REFERENTIAL_CONTROL!$I:$I,IFERROR(INDEX(Dim_Unvan!$A:$A,MATCH(F298,Dim_Unvan!$B:$B,0)),"")),"Norm Fazlası","Norma Uygun"))</f>
        <v/>
      </c>
      <c r="H298" s="124" t="n"/>
      <c r="I298" s="118" t="inlineStr">
        <is>
          <t>AYŞE GÜL ER</t>
        </is>
      </c>
      <c r="J298" s="137" t="n"/>
      <c r="K298" s="137" t="n"/>
      <c r="L298" s="118" t="n"/>
      <c r="M298" s="118" t="n"/>
      <c r="N298" s="128">
        <f>IFERROR(VLOOKUP(M298,Dim_CikisNedeni!$A:$B,2,FALSE()),"")</f>
        <v/>
      </c>
      <c r="O298" s="138">
        <f>IF(I298="","",IF(K298&lt;&gt;"","Pasif","Aktif"))</f>
        <v/>
      </c>
      <c r="P298" s="129">
        <f>IF(J298="","",IF(K298&lt;&gt;"",K298-J298,TODAY()-J298))</f>
        <v/>
      </c>
      <c r="Q298" s="139">
        <f>IF(P298="","",ROUND(P298/365,1))</f>
        <v/>
      </c>
      <c r="R298" s="140" t="n"/>
    </row>
    <row r="299" ht="15" customFormat="1" customHeight="1" s="111">
      <c r="A299" s="118" t="inlineStr">
        <is>
          <t>M028</t>
        </is>
      </c>
      <c r="B299" s="128">
        <f>IFERROR(VLOOKUP(A299,Dim_Magaza!$A:$C,2,FALSE()),"")</f>
        <v/>
      </c>
      <c r="C299" s="128">
        <f>IFERROR(VLOOKUP(A299,Dim_Magaza!$A:$C,3,FALSE()),"")</f>
        <v/>
      </c>
      <c r="D299" s="118" t="inlineStr">
        <is>
          <t>U015</t>
        </is>
      </c>
      <c r="E299" s="128">
        <f>IFERROR(VLOOKUP(D299,Dim_Unvan!$A:$B,2,FALSE()),"")</f>
        <v/>
      </c>
      <c r="F299" s="118" t="inlineStr">
        <is>
          <t>KASİYER</t>
        </is>
      </c>
      <c r="G299" s="128">
        <f>IF(OR(A299="",F299="",I299="",K299&lt;&gt;""),"",IF(COUNTIFS($A$2:A299,A299,$F$2:F299,F299,$K$2:K299,"")&lt;=SUMIFS(REFERENTIAL_CONTROL!$K:$K,REFERENTIAL_CONTROL!$H:$H,A299,REFERENTIAL_CONTROL!$I:$I,IFERROR(INDEX(Dim_Unvan!$A:$A,MATCH(F299,Dim_Unvan!$B:$B,0)),"")),"Norm Fazlası","Norma Uygun"))</f>
        <v/>
      </c>
      <c r="H299" s="124" t="n"/>
      <c r="I299" s="118" t="inlineStr">
        <is>
          <t>YAĞMUR KARAKAŞ</t>
        </is>
      </c>
      <c r="J299" s="137" t="n"/>
      <c r="K299" s="137" t="n"/>
      <c r="L299" s="118" t="n"/>
      <c r="M299" s="118" t="n"/>
      <c r="N299" s="128">
        <f>IFERROR(VLOOKUP(M299,Dim_CikisNedeni!$A:$B,2,FALSE()),"")</f>
        <v/>
      </c>
      <c r="O299" s="138">
        <f>IF(I299="","",IF(K299&lt;&gt;"","Pasif","Aktif"))</f>
        <v/>
      </c>
      <c r="P299" s="129">
        <f>IF(J299="","",IF(K299&lt;&gt;"",K299-J299,TODAY()-J299))</f>
        <v/>
      </c>
      <c r="Q299" s="139">
        <f>IF(P299="","",ROUND(P299/365,1))</f>
        <v/>
      </c>
      <c r="R299" s="140" t="n"/>
    </row>
    <row r="300" ht="15" customFormat="1" customHeight="1" s="111">
      <c r="A300" s="118" t="inlineStr">
        <is>
          <t>M028</t>
        </is>
      </c>
      <c r="B300" s="128">
        <f>IFERROR(VLOOKUP(A300,Dim_Magaza!$A:$C,2,FALSE()),"")</f>
        <v/>
      </c>
      <c r="C300" s="128">
        <f>IFERROR(VLOOKUP(A300,Dim_Magaza!$A:$C,3,FALSE()),"")</f>
        <v/>
      </c>
      <c r="D300" s="118" t="inlineStr">
        <is>
          <t>U026</t>
        </is>
      </c>
      <c r="E300" s="128">
        <f>IFERROR(VLOOKUP(D300,Dim_Unvan!$A:$B,2,FALSE()),"")</f>
        <v/>
      </c>
      <c r="F300" s="118" t="inlineStr">
        <is>
          <t>REYON GÖREVLİSİ</t>
        </is>
      </c>
      <c r="G300" s="128">
        <f>IF(OR(A300="",F300="",I300="",K300&lt;&gt;""),"",IF(COUNTIFS($A$2:A300,A300,$F$2:F300,F300,$K$2:K300,"")&lt;=SUMIFS(REFERENTIAL_CONTROL!$K:$K,REFERENTIAL_CONTROL!$H:$H,A300,REFERENTIAL_CONTROL!$I:$I,IFERROR(INDEX(Dim_Unvan!$A:$A,MATCH(F300,Dim_Unvan!$B:$B,0)),"")),"Norm Fazlası","Norma Uygun"))</f>
        <v/>
      </c>
      <c r="H300" s="124" t="n"/>
      <c r="I300" s="118" t="inlineStr">
        <is>
          <t>YUSUF ELMASCI</t>
        </is>
      </c>
      <c r="J300" s="137" t="n"/>
      <c r="K300" s="137" t="n"/>
      <c r="L300" s="118" t="n"/>
      <c r="M300" s="118" t="n"/>
      <c r="N300" s="128">
        <f>IFERROR(VLOOKUP(M300,Dim_CikisNedeni!$A:$B,2,FALSE()),"")</f>
        <v/>
      </c>
      <c r="O300" s="138">
        <f>IF(I300="","",IF(K300&lt;&gt;"","Pasif","Aktif"))</f>
        <v/>
      </c>
      <c r="P300" s="129">
        <f>IF(J300="","",IF(K300&lt;&gt;"",K300-J300,TODAY()-J300))</f>
        <v/>
      </c>
      <c r="Q300" s="139">
        <f>IF(P300="","",ROUND(P300/365,1))</f>
        <v/>
      </c>
      <c r="R300" s="140" t="n"/>
    </row>
    <row r="301" ht="15" customFormat="1" customHeight="1" s="111">
      <c r="A301" s="118" t="inlineStr">
        <is>
          <t>M028</t>
        </is>
      </c>
      <c r="B301" s="128">
        <f>IFERROR(VLOOKUP(A301,Dim_Magaza!$A:$C,2,FALSE()),"")</f>
        <v/>
      </c>
      <c r="C301" s="128">
        <f>IFERROR(VLOOKUP(A301,Dim_Magaza!$A:$C,3,FALSE()),"")</f>
        <v/>
      </c>
      <c r="D301" s="118" t="inlineStr">
        <is>
          <t>U026</t>
        </is>
      </c>
      <c r="E301" s="128">
        <f>IFERROR(VLOOKUP(D301,Dim_Unvan!$A:$B,2,FALSE()),"")</f>
        <v/>
      </c>
      <c r="F301" s="118" t="inlineStr">
        <is>
          <t>REYON GÖREVLİSİ</t>
        </is>
      </c>
      <c r="G301" s="128">
        <f>IF(OR(A301="",F301="",I301="",K301&lt;&gt;""),"",IF(COUNTIFS($A$2:A301,A301,$F$2:F301,F301,$K$2:K301,"")&lt;=SUMIFS(REFERENTIAL_CONTROL!$K:$K,REFERENTIAL_CONTROL!$H:$H,A301,REFERENTIAL_CONTROL!$I:$I,IFERROR(INDEX(Dim_Unvan!$A:$A,MATCH(F301,Dim_Unvan!$B:$B,0)),"")),"Norm Fazlası","Norma Uygun"))</f>
        <v/>
      </c>
      <c r="H301" s="124" t="n"/>
      <c r="I301" s="118" t="inlineStr">
        <is>
          <t>FARUK DEMİR</t>
        </is>
      </c>
      <c r="J301" s="137" t="n"/>
      <c r="K301" s="137" t="n"/>
      <c r="L301" s="118" t="n"/>
      <c r="M301" s="118" t="n"/>
      <c r="N301" s="128">
        <f>IFERROR(VLOOKUP(M301,Dim_CikisNedeni!$A:$B,2,FALSE()),"")</f>
        <v/>
      </c>
      <c r="O301" s="138">
        <f>IF(I301="","",IF(K301&lt;&gt;"","Pasif","Aktif"))</f>
        <v/>
      </c>
      <c r="P301" s="129">
        <f>IF(J301="","",IF(K301&lt;&gt;"",K301-J301,TODAY()-J301))</f>
        <v/>
      </c>
      <c r="Q301" s="139">
        <f>IF(P301="","",ROUND(P301/365,1))</f>
        <v/>
      </c>
      <c r="R301" s="140" t="n"/>
    </row>
    <row r="302" ht="25.5" customFormat="1" customHeight="1" s="111">
      <c r="A302" s="118" t="inlineStr">
        <is>
          <t>M028</t>
        </is>
      </c>
      <c r="B302" s="128">
        <f>IFERROR(VLOOKUP(A302,Dim_Magaza!$A:$C,2,FALSE()),"")</f>
        <v/>
      </c>
      <c r="C302" s="128">
        <f>IFERROR(VLOOKUP(A302,Dim_Magaza!$A:$C,3,FALSE()),"")</f>
        <v/>
      </c>
      <c r="D302" s="141" t="inlineStr">
        <is>
          <t>U050</t>
        </is>
      </c>
      <c r="E302" s="128">
        <f>IFERROR(VLOOKUP(D302,Dim_Unvan!$A:$B,2,FALSE()),"")</f>
        <v/>
      </c>
      <c r="F302" s="118" t="inlineStr">
        <is>
          <t>ŞARKÜTERİ</t>
        </is>
      </c>
      <c r="G302" s="128">
        <f>IF(OR(A302="",F302="",I302="",K302&lt;&gt;""),"",IF(COUNTIFS($A$2:A302,A302,$F$2:F302,F302,$K$2:K302,"")&lt;=SUMIFS(REFERENTIAL_CONTROL!$K:$K,REFERENTIAL_CONTROL!$H:$H,A302,REFERENTIAL_CONTROL!$I:$I,IFERROR(INDEX(Dim_Unvan!$A:$A,MATCH(F302,Dim_Unvan!$B:$B,0)),"")),"Norm Fazlası","Norma Uygun"))</f>
        <v/>
      </c>
      <c r="H302" s="124" t="n"/>
      <c r="I302" s="118" t="inlineStr">
        <is>
          <t>MEHMET KIZILARSLAN</t>
        </is>
      </c>
      <c r="J302" s="137" t="n"/>
      <c r="K302" s="137" t="n"/>
      <c r="L302" s="118" t="n"/>
      <c r="M302" s="118" t="n"/>
      <c r="N302" s="128">
        <f>IFERROR(VLOOKUP(M302,Dim_CikisNedeni!$A:$B,2,FALSE()),"")</f>
        <v/>
      </c>
      <c r="O302" s="138">
        <f>IF(I302="","",IF(K302&lt;&gt;"","Pasif","Aktif"))</f>
        <v/>
      </c>
      <c r="P302" s="129">
        <f>IF(J302="","",IF(K302&lt;&gt;"",K302-J302,TODAY()-J302))</f>
        <v/>
      </c>
      <c r="Q302" s="139">
        <f>IF(P302="","",ROUND(P302/365,1))</f>
        <v/>
      </c>
      <c r="R302" s="140" t="n"/>
    </row>
    <row r="303" ht="15" customFormat="1" customHeight="1" s="111">
      <c r="A303" s="118" t="inlineStr">
        <is>
          <t>M028</t>
        </is>
      </c>
      <c r="B303" s="128">
        <f>IFERROR(VLOOKUP(A303,Dim_Magaza!$A:$C,2,FALSE()),"")</f>
        <v/>
      </c>
      <c r="C303" s="128">
        <f>IFERROR(VLOOKUP(A303,Dim_Magaza!$A:$C,3,FALSE()),"")</f>
        <v/>
      </c>
      <c r="D303" s="141" t="inlineStr">
        <is>
          <t>U053</t>
        </is>
      </c>
      <c r="E303" s="128">
        <f>IFERROR(VLOOKUP(D303,Dim_Unvan!$A:$B,2,FALSE()),"")</f>
        <v/>
      </c>
      <c r="F303" s="118" t="inlineStr">
        <is>
          <t>KASAP</t>
        </is>
      </c>
      <c r="G303" s="128">
        <f>IF(OR(A303="",F303="",I303="",K303&lt;&gt;""),"",IF(COUNTIFS($A$2:A303,A303,$F$2:F303,F303,$K$2:K303,"")&lt;=SUMIFS(REFERENTIAL_CONTROL!$K:$K,REFERENTIAL_CONTROL!$H:$H,A303,REFERENTIAL_CONTROL!$I:$I,IFERROR(INDEX(Dim_Unvan!$A:$A,MATCH(F303,Dim_Unvan!$B:$B,0)),"")),"Norm Fazlası","Norma Uygun"))</f>
        <v/>
      </c>
      <c r="H303" s="124" t="n"/>
      <c r="I303" s="118" t="inlineStr">
        <is>
          <t>YUSUF ÇANKAYA</t>
        </is>
      </c>
      <c r="J303" s="137" t="n"/>
      <c r="K303" s="137" t="n"/>
      <c r="L303" s="118" t="n"/>
      <c r="M303" s="118" t="n"/>
      <c r="N303" s="128">
        <f>IFERROR(VLOOKUP(M303,Dim_CikisNedeni!$A:$B,2,FALSE()),"")</f>
        <v/>
      </c>
      <c r="O303" s="138">
        <f>IF(I303="","",IF(K303&lt;&gt;"","Pasif","Aktif"))</f>
        <v/>
      </c>
      <c r="P303" s="129">
        <f>IF(J303="","",IF(K303&lt;&gt;"",K303-J303,TODAY()-J303))</f>
        <v/>
      </c>
      <c r="Q303" s="139">
        <f>IF(P303="","",ROUND(P303/365,1))</f>
        <v/>
      </c>
      <c r="R303" s="140" t="n"/>
    </row>
    <row r="304" ht="15" customFormat="1" customHeight="1" s="111">
      <c r="A304" s="118" t="inlineStr">
        <is>
          <t>M028</t>
        </is>
      </c>
      <c r="B304" s="128">
        <f>IFERROR(VLOOKUP(A304,Dim_Magaza!$A:$C,2,FALSE()),"")</f>
        <v/>
      </c>
      <c r="C304" s="128">
        <f>IFERROR(VLOOKUP(A304,Dim_Magaza!$A:$C,3,FALSE()),"")</f>
        <v/>
      </c>
      <c r="D304" s="118" t="inlineStr">
        <is>
          <t>U017</t>
        </is>
      </c>
      <c r="E304" s="128">
        <f>IFERROR(VLOOKUP(D304,Dim_Unvan!$A:$B,2,FALSE()),"")</f>
        <v/>
      </c>
      <c r="F304" s="118" t="inlineStr">
        <is>
          <t>MANAV</t>
        </is>
      </c>
      <c r="G304" s="128">
        <f>IF(OR(A304="",F304="",I304="",K304&lt;&gt;""),"",IF(COUNTIFS($A$2:A304,A304,$F$2:F304,F304,$K$2:K304,"")&lt;=SUMIFS(REFERENTIAL_CONTROL!$K:$K,REFERENTIAL_CONTROL!$H:$H,A304,REFERENTIAL_CONTROL!$I:$I,IFERROR(INDEX(Dim_Unvan!$A:$A,MATCH(F304,Dim_Unvan!$B:$B,0)),"")),"Norm Fazlası","Norma Uygun"))</f>
        <v/>
      </c>
      <c r="H304" s="124" t="n"/>
      <c r="I304" s="118" t="inlineStr">
        <is>
          <t>ŞERİF ÖKSÜZ</t>
        </is>
      </c>
      <c r="J304" s="137" t="n"/>
      <c r="K304" s="137" t="n"/>
      <c r="L304" s="118" t="n"/>
      <c r="M304" s="118" t="n"/>
      <c r="N304" s="128">
        <f>IFERROR(VLOOKUP(M304,Dim_CikisNedeni!$A:$B,2,FALSE()),"")</f>
        <v/>
      </c>
      <c r="O304" s="138">
        <f>IF(I304="","",IF(K304&lt;&gt;"","Pasif","Aktif"))</f>
        <v/>
      </c>
      <c r="P304" s="129">
        <f>IF(J304="","",IF(K304&lt;&gt;"",K304-J304,TODAY()-J304))</f>
        <v/>
      </c>
      <c r="Q304" s="139">
        <f>IF(P304="","",ROUND(P304/365,1))</f>
        <v/>
      </c>
      <c r="R304" s="140" t="n"/>
    </row>
    <row r="305" ht="15" customFormat="1" customHeight="1" s="111">
      <c r="A305" s="118" t="inlineStr">
        <is>
          <t>M028</t>
        </is>
      </c>
      <c r="B305" s="128">
        <f>IFERROR(VLOOKUP(A305,Dim_Magaza!$A:$C,2,FALSE()),"")</f>
        <v/>
      </c>
      <c r="C305" s="128">
        <f>IFERROR(VLOOKUP(A305,Dim_Magaza!$A:$C,3,FALSE()),"")</f>
        <v/>
      </c>
      <c r="D305" s="141" t="inlineStr">
        <is>
          <t>U051</t>
        </is>
      </c>
      <c r="E305" s="128">
        <f>IFERROR(VLOOKUP(D305,Dim_Unvan!$A:$B,2,FALSE()),"")</f>
        <v/>
      </c>
      <c r="F305" s="118" t="inlineStr">
        <is>
          <t>MANAV</t>
        </is>
      </c>
      <c r="G305" s="128">
        <f>IF(OR(A305="",F305="",I305="",K305&lt;&gt;""),"",IF(COUNTIFS($A$2:A305,A305,$F$2:F305,F305,$K$2:K305,"")&lt;=SUMIFS(REFERENTIAL_CONTROL!$K:$K,REFERENTIAL_CONTROL!$H:$H,A305,REFERENTIAL_CONTROL!$I:$I,IFERROR(INDEX(Dim_Unvan!$A:$A,MATCH(F305,Dim_Unvan!$B:$B,0)),"")),"Norm Fazlası","Norma Uygun"))</f>
        <v/>
      </c>
      <c r="H305" s="124" t="n"/>
      <c r="I305" s="118" t="inlineStr">
        <is>
          <t>ÇEÇAN ENEZ</t>
        </is>
      </c>
      <c r="J305" s="137" t="n"/>
      <c r="K305" s="137" t="n"/>
      <c r="L305" s="118" t="n"/>
      <c r="M305" s="118" t="n"/>
      <c r="N305" s="128">
        <f>IFERROR(VLOOKUP(M305,Dim_CikisNedeni!$A:$B,2,FALSE()),"")</f>
        <v/>
      </c>
      <c r="O305" s="138">
        <f>IF(I305="","",IF(K305&lt;&gt;"","Pasif","Aktif"))</f>
        <v/>
      </c>
      <c r="P305" s="129">
        <f>IF(J305="","",IF(K305&lt;&gt;"",K305-J305,TODAY()-J305))</f>
        <v/>
      </c>
      <c r="Q305" s="139">
        <f>IF(P305="","",ROUND(P305/365,1))</f>
        <v/>
      </c>
      <c r="R305" s="140" t="n"/>
    </row>
    <row r="306" ht="15" customFormat="1" customHeight="1" s="111">
      <c r="A306" s="118" t="inlineStr">
        <is>
          <t>M046</t>
        </is>
      </c>
      <c r="B306" s="128">
        <f>IFERROR(VLOOKUP(A306,Dim_Magaza!$A:$C,2,FALSE()),"")</f>
        <v/>
      </c>
      <c r="C306" s="128">
        <f>IFERROR(VLOOKUP(A306,Dim_Magaza!$A:$C,3,FALSE()),"")</f>
        <v/>
      </c>
      <c r="D306" s="118" t="inlineStr">
        <is>
          <t>U036</t>
        </is>
      </c>
      <c r="E306" s="128">
        <f>IFERROR(VLOOKUP(D306,Dim_Unvan!$A:$B,2,FALSE()),"")</f>
        <v/>
      </c>
      <c r="F306" s="118" t="inlineStr">
        <is>
          <t>YÖNETİCİ</t>
        </is>
      </c>
      <c r="G306" s="128">
        <f>IF(OR(A306="",F306="",I306="",K306&lt;&gt;""),"",IF(COUNTIFS($A$2:A306,A306,$F$2:F306,F306,$K$2:K306,"")&lt;=SUMIFS(REFERENTIAL_CONTROL!$K:$K,REFERENTIAL_CONTROL!$H:$H,A306,REFERENTIAL_CONTROL!$I:$I,IFERROR(INDEX(Dim_Unvan!$A:$A,MATCH(F306,Dim_Unvan!$B:$B,0)),"")),"Norm Fazlası","Norma Uygun"))</f>
        <v/>
      </c>
      <c r="H306" s="124" t="n"/>
      <c r="I306" s="118" t="inlineStr">
        <is>
          <t>AYŞENUR ÖZKAYA</t>
        </is>
      </c>
      <c r="J306" s="137" t="n"/>
      <c r="K306" s="137" t="n"/>
      <c r="L306" s="118" t="n"/>
      <c r="M306" s="118" t="n"/>
      <c r="N306" s="128">
        <f>IFERROR(VLOOKUP(M306,Dim_CikisNedeni!$A:$B,2,FALSE()),"")</f>
        <v/>
      </c>
      <c r="O306" s="138">
        <f>IF(I306="","",IF(K306&lt;&gt;"","Pasif","Aktif"))</f>
        <v/>
      </c>
      <c r="P306" s="129">
        <f>IF(J306="","",IF(K306&lt;&gt;"",K306-J306,TODAY()-J306))</f>
        <v/>
      </c>
      <c r="Q306" s="139">
        <f>IF(P306="","",ROUND(P306/365,1))</f>
        <v/>
      </c>
      <c r="R306" s="140" t="n"/>
    </row>
    <row r="307" ht="15" customFormat="1" customHeight="1" s="111">
      <c r="A307" s="118" t="inlineStr">
        <is>
          <t>M046</t>
        </is>
      </c>
      <c r="B307" s="128">
        <f>IFERROR(VLOOKUP(A307,Dim_Magaza!$A:$C,2,FALSE()),"")</f>
        <v/>
      </c>
      <c r="C307" s="128">
        <f>IFERROR(VLOOKUP(A307,Dim_Magaza!$A:$C,3,FALSE()),"")</f>
        <v/>
      </c>
      <c r="D307" s="118" t="inlineStr">
        <is>
          <t>U038</t>
        </is>
      </c>
      <c r="E307" s="128">
        <f>IFERROR(VLOOKUP(D307,Dim_Unvan!$A:$B,2,FALSE()),"")</f>
        <v/>
      </c>
      <c r="F307" s="118" t="inlineStr">
        <is>
          <t>YÖNETİCİ YARDIMCISI</t>
        </is>
      </c>
      <c r="G307" s="128">
        <f>IF(OR(A307="",F307="",I307="",K307&lt;&gt;""),"",IF(COUNTIFS($A$2:A307,A307,$F$2:F307,F307,$K$2:K307,"")&lt;=SUMIFS(REFERENTIAL_CONTROL!$K:$K,REFERENTIAL_CONTROL!$H:$H,A307,REFERENTIAL_CONTROL!$I:$I,IFERROR(INDEX(Dim_Unvan!$A:$A,MATCH(F307,Dim_Unvan!$B:$B,0)),"")),"Norm Fazlası","Norma Uygun"))</f>
        <v/>
      </c>
      <c r="H307" s="124" t="n"/>
      <c r="I307" s="118" t="inlineStr">
        <is>
          <t>GAMZE NUR GÜR</t>
        </is>
      </c>
      <c r="J307" s="137" t="n"/>
      <c r="K307" s="137" t="n"/>
      <c r="L307" s="118" t="n"/>
      <c r="M307" s="118" t="n"/>
      <c r="N307" s="128">
        <f>IFERROR(VLOOKUP(M307,Dim_CikisNedeni!$A:$B,2,FALSE()),"")</f>
        <v/>
      </c>
      <c r="O307" s="138">
        <f>IF(I307="","",IF(K307&lt;&gt;"","Pasif","Aktif"))</f>
        <v/>
      </c>
      <c r="P307" s="129">
        <f>IF(J307="","",IF(K307&lt;&gt;"",K307-J307,TODAY()-J307))</f>
        <v/>
      </c>
      <c r="Q307" s="139">
        <f>IF(P307="","",ROUND(P307/365,1))</f>
        <v/>
      </c>
      <c r="R307" s="140" t="n"/>
    </row>
    <row r="308" ht="15" customFormat="1" customHeight="1" s="111">
      <c r="A308" s="118" t="inlineStr">
        <is>
          <t>M046</t>
        </is>
      </c>
      <c r="B308" s="128">
        <f>IFERROR(VLOOKUP(A308,Dim_Magaza!$A:$C,2,FALSE()),"")</f>
        <v/>
      </c>
      <c r="C308" s="128">
        <f>IFERROR(VLOOKUP(A308,Dim_Magaza!$A:$C,3,FALSE()),"")</f>
        <v/>
      </c>
      <c r="D308" s="118" t="inlineStr">
        <is>
          <t>U015</t>
        </is>
      </c>
      <c r="E308" s="128">
        <f>IFERROR(VLOOKUP(D308,Dim_Unvan!$A:$B,2,FALSE()),"")</f>
        <v/>
      </c>
      <c r="F308" s="118" t="inlineStr">
        <is>
          <t>KASİYER</t>
        </is>
      </c>
      <c r="G308" s="128">
        <f>IF(OR(A308="",F308="",I308="",K308&lt;&gt;""),"",IF(COUNTIFS($A$2:A308,A308,$F$2:F308,F308,$K$2:K308,"")&lt;=SUMIFS(REFERENTIAL_CONTROL!$K:$K,REFERENTIAL_CONTROL!$H:$H,A308,REFERENTIAL_CONTROL!$I:$I,IFERROR(INDEX(Dim_Unvan!$A:$A,MATCH(F308,Dim_Unvan!$B:$B,0)),"")),"Norm Fazlası","Norma Uygun"))</f>
        <v/>
      </c>
      <c r="H308" s="124" t="n"/>
      <c r="I308" s="118" t="inlineStr">
        <is>
          <t>SAMİRA ÇAKIR</t>
        </is>
      </c>
      <c r="J308" s="137" t="n"/>
      <c r="K308" s="137" t="n"/>
      <c r="L308" s="118" t="n"/>
      <c r="M308" s="118" t="n"/>
      <c r="N308" s="128">
        <f>IFERROR(VLOOKUP(M308,Dim_CikisNedeni!$A:$B,2,FALSE()),"")</f>
        <v/>
      </c>
      <c r="O308" s="138">
        <f>IF(I308="","",IF(K308&lt;&gt;"","Pasif","Aktif"))</f>
        <v/>
      </c>
      <c r="P308" s="129">
        <f>IF(J308="","",IF(K308&lt;&gt;"",K308-J308,TODAY()-J308))</f>
        <v/>
      </c>
      <c r="Q308" s="139">
        <f>IF(P308="","",ROUND(P308/365,1))</f>
        <v/>
      </c>
      <c r="R308" s="140" t="n"/>
    </row>
    <row r="309" ht="15" customFormat="1" customHeight="1" s="111">
      <c r="A309" s="118" t="inlineStr">
        <is>
          <t>M046</t>
        </is>
      </c>
      <c r="B309" s="128">
        <f>IFERROR(VLOOKUP(A309,Dim_Magaza!$A:$C,2,FALSE()),"")</f>
        <v/>
      </c>
      <c r="C309" s="128">
        <f>IFERROR(VLOOKUP(A309,Dim_Magaza!$A:$C,3,FALSE()),"")</f>
        <v/>
      </c>
      <c r="D309" s="118" t="inlineStr">
        <is>
          <t>U015</t>
        </is>
      </c>
      <c r="E309" s="128">
        <f>IFERROR(VLOOKUP(D309,Dim_Unvan!$A:$B,2,FALSE()),"")</f>
        <v/>
      </c>
      <c r="F309" s="118" t="inlineStr">
        <is>
          <t>KASİYER</t>
        </is>
      </c>
      <c r="G309" s="128">
        <f>IF(OR(A309="",F309="",I309="",K309&lt;&gt;""),"",IF(COUNTIFS($A$2:A309,A309,$F$2:F309,F309,$K$2:K309,"")&lt;=SUMIFS(REFERENTIAL_CONTROL!$K:$K,REFERENTIAL_CONTROL!$H:$H,A309,REFERENTIAL_CONTROL!$I:$I,IFERROR(INDEX(Dim_Unvan!$A:$A,MATCH(F309,Dim_Unvan!$B:$B,0)),"")),"Norm Fazlası","Norma Uygun"))</f>
        <v/>
      </c>
      <c r="H309" s="124" t="n"/>
      <c r="I309" s="118" t="inlineStr">
        <is>
          <t>SILA DAL</t>
        </is>
      </c>
      <c r="J309" s="137" t="n"/>
      <c r="K309" s="137" t="n"/>
      <c r="L309" s="118" t="n"/>
      <c r="M309" s="118" t="n"/>
      <c r="N309" s="128">
        <f>IFERROR(VLOOKUP(M309,Dim_CikisNedeni!$A:$B,2,FALSE()),"")</f>
        <v/>
      </c>
      <c r="O309" s="138">
        <f>IF(I309="","",IF(K309&lt;&gt;"","Pasif","Aktif"))</f>
        <v/>
      </c>
      <c r="P309" s="129">
        <f>IF(J309="","",IF(K309&lt;&gt;"",K309-J309,TODAY()-J309))</f>
        <v/>
      </c>
      <c r="Q309" s="139">
        <f>IF(P309="","",ROUND(P309/365,1))</f>
        <v/>
      </c>
      <c r="R309" s="140" t="n"/>
    </row>
    <row r="310" ht="15" customFormat="1" customHeight="1" s="111">
      <c r="A310" s="118" t="inlineStr">
        <is>
          <t>M046</t>
        </is>
      </c>
      <c r="B310" s="128">
        <f>IFERROR(VLOOKUP(A310,Dim_Magaza!$A:$C,2,FALSE()),"")</f>
        <v/>
      </c>
      <c r="C310" s="128">
        <f>IFERROR(VLOOKUP(A310,Dim_Magaza!$A:$C,3,FALSE()),"")</f>
        <v/>
      </c>
      <c r="D310" s="118" t="inlineStr">
        <is>
          <t>U026</t>
        </is>
      </c>
      <c r="E310" s="128">
        <f>IFERROR(VLOOKUP(D310,Dim_Unvan!$A:$B,2,FALSE()),"")</f>
        <v/>
      </c>
      <c r="F310" s="118" t="inlineStr">
        <is>
          <t>REYON GÖREVLİSİ</t>
        </is>
      </c>
      <c r="G310" s="128">
        <f>IF(OR(A310="",F310="",I310="",K310&lt;&gt;""),"",IF(COUNTIFS($A$2:A310,A310,$F$2:F310,F310,$K$2:K310,"")&lt;=SUMIFS(REFERENTIAL_CONTROL!$K:$K,REFERENTIAL_CONTROL!$H:$H,A310,REFERENTIAL_CONTROL!$I:$I,IFERROR(INDEX(Dim_Unvan!$A:$A,MATCH(F310,Dim_Unvan!$B:$B,0)),"")),"Norm Fazlası","Norma Uygun"))</f>
        <v/>
      </c>
      <c r="H310" s="124" t="n"/>
      <c r="I310" s="118" t="inlineStr">
        <is>
          <t>MUHAMMED YILDIZ</t>
        </is>
      </c>
      <c r="J310" s="137" t="n"/>
      <c r="K310" s="137" t="n"/>
      <c r="L310" s="118" t="n"/>
      <c r="M310" s="118" t="n"/>
      <c r="N310" s="128">
        <f>IFERROR(VLOOKUP(M310,Dim_CikisNedeni!$A:$B,2,FALSE()),"")</f>
        <v/>
      </c>
      <c r="O310" s="138">
        <f>IF(I310="","",IF(K310&lt;&gt;"","Pasif","Aktif"))</f>
        <v/>
      </c>
      <c r="P310" s="129">
        <f>IF(J310="","",IF(K310&lt;&gt;"",K310-J310,TODAY()-J310))</f>
        <v/>
      </c>
      <c r="Q310" s="139">
        <f>IF(P310="","",ROUND(P310/365,1))</f>
        <v/>
      </c>
      <c r="R310" s="140" t="n"/>
    </row>
    <row r="311" ht="15" customFormat="1" customHeight="1" s="111">
      <c r="A311" s="118" t="inlineStr">
        <is>
          <t>M046</t>
        </is>
      </c>
      <c r="B311" s="128">
        <f>IFERROR(VLOOKUP(A311,Dim_Magaza!$A:$C,2,FALSE()),"")</f>
        <v/>
      </c>
      <c r="C311" s="128">
        <f>IFERROR(VLOOKUP(A311,Dim_Magaza!$A:$C,3,FALSE()),"")</f>
        <v/>
      </c>
      <c r="D311" s="118" t="inlineStr">
        <is>
          <t>U002</t>
        </is>
      </c>
      <c r="E311" s="128">
        <f>IFERROR(VLOOKUP(D311,Dim_Unvan!$A:$B,2,FALSE()),"")</f>
        <v/>
      </c>
      <c r="F311" s="118" t="inlineStr">
        <is>
          <t>BAKLİYAT</t>
        </is>
      </c>
      <c r="G311" s="128">
        <f>IF(OR(A311="",F311="",I311="",K311&lt;&gt;""),"",IF(COUNTIFS($A$2:A311,A311,$F$2:F311,F311,$K$2:K311,"")&lt;=SUMIFS(REFERENTIAL_CONTROL!$K:$K,REFERENTIAL_CONTROL!$H:$H,A311,REFERENTIAL_CONTROL!$I:$I,IFERROR(INDEX(Dim_Unvan!$A:$A,MATCH(F311,Dim_Unvan!$B:$B,0)),"")),"Norm Fazlası","Norma Uygun"))</f>
        <v/>
      </c>
      <c r="H311" s="124" t="n"/>
      <c r="I311" s="118" t="inlineStr">
        <is>
          <t>SÜMEYYE ÇOBAN</t>
        </is>
      </c>
      <c r="J311" s="137" t="n"/>
      <c r="K311" s="137" t="n"/>
      <c r="L311" s="118" t="n"/>
      <c r="M311" s="118" t="n"/>
      <c r="N311" s="128">
        <f>IFERROR(VLOOKUP(M311,Dim_CikisNedeni!$A:$B,2,FALSE()),"")</f>
        <v/>
      </c>
      <c r="O311" s="138">
        <f>IF(I311="","",IF(K311&lt;&gt;"","Pasif","Aktif"))</f>
        <v/>
      </c>
      <c r="P311" s="129">
        <f>IF(J311="","",IF(K311&lt;&gt;"",K311-J311,TODAY()-J311))</f>
        <v/>
      </c>
      <c r="Q311" s="139">
        <f>IF(P311="","",ROUND(P311/365,1))</f>
        <v/>
      </c>
      <c r="R311" s="140" t="n"/>
    </row>
    <row r="312" ht="25.5" customFormat="1" customHeight="1" s="111">
      <c r="A312" s="118" t="inlineStr">
        <is>
          <t>M046</t>
        </is>
      </c>
      <c r="B312" s="128">
        <f>IFERROR(VLOOKUP(A312,Dim_Magaza!$A:$C,2,FALSE()),"")</f>
        <v/>
      </c>
      <c r="C312" s="128">
        <f>IFERROR(VLOOKUP(A312,Dim_Magaza!$A:$C,3,FALSE()),"")</f>
        <v/>
      </c>
      <c r="D312" s="118" t="inlineStr">
        <is>
          <t>U043</t>
        </is>
      </c>
      <c r="E312" s="128">
        <f>IFERROR(VLOOKUP(D312,Dim_Unvan!$A:$B,2,FALSE()),"")</f>
        <v/>
      </c>
      <c r="F312" s="118" t="inlineStr">
        <is>
          <t>ŞARKÜTERİ YARDIMCISI</t>
        </is>
      </c>
      <c r="G312" s="128">
        <f>IF(OR(A312="",F312="",I312="",K312&lt;&gt;""),"",IF(COUNTIFS($A$2:A312,A312,$F$2:F312,F312,$K$2:K312,"")&lt;=SUMIFS(REFERENTIAL_CONTROL!$K:$K,REFERENTIAL_CONTROL!$H:$H,A312,REFERENTIAL_CONTROL!$I:$I,IFERROR(INDEX(Dim_Unvan!$A:$A,MATCH(F312,Dim_Unvan!$B:$B,0)),"")),"Norm Fazlası","Norma Uygun"))</f>
        <v/>
      </c>
      <c r="H312" s="124" t="n"/>
      <c r="I312" s="118" t="inlineStr">
        <is>
          <t>ÖZGE YILDIRIM</t>
        </is>
      </c>
      <c r="J312" s="137" t="n"/>
      <c r="K312" s="137" t="n"/>
      <c r="L312" s="118" t="n"/>
      <c r="M312" s="118" t="n"/>
      <c r="N312" s="128">
        <f>IFERROR(VLOOKUP(M312,Dim_CikisNedeni!$A:$B,2,FALSE()),"")</f>
        <v/>
      </c>
      <c r="O312" s="138">
        <f>IF(I312="","",IF(K312&lt;&gt;"","Pasif","Aktif"))</f>
        <v/>
      </c>
      <c r="P312" s="129">
        <f>IF(J312="","",IF(K312&lt;&gt;"",K312-J312,TODAY()-J312))</f>
        <v/>
      </c>
      <c r="Q312" s="139">
        <f>IF(P312="","",ROUND(P312/365,1))</f>
        <v/>
      </c>
      <c r="R312" s="140" t="n"/>
    </row>
    <row r="313" ht="15" customFormat="1" customHeight="1" s="111">
      <c r="A313" s="118" t="inlineStr">
        <is>
          <t>M046</t>
        </is>
      </c>
      <c r="B313" s="128">
        <f>IFERROR(VLOOKUP(A313,Dim_Magaza!$A:$C,2,FALSE()),"")</f>
        <v/>
      </c>
      <c r="C313" s="128">
        <f>IFERROR(VLOOKUP(A313,Dim_Magaza!$A:$C,3,FALSE()),"")</f>
        <v/>
      </c>
      <c r="D313" s="141" t="inlineStr">
        <is>
          <t>U053</t>
        </is>
      </c>
      <c r="E313" s="128">
        <f>IFERROR(VLOOKUP(D313,Dim_Unvan!$A:$B,2,FALSE()),"")</f>
        <v/>
      </c>
      <c r="F313" s="118" t="inlineStr">
        <is>
          <t>KASAP</t>
        </is>
      </c>
      <c r="G313" s="128">
        <f>IF(OR(A313="",F313="",I313="",K313&lt;&gt;""),"",IF(COUNTIFS($A$2:A313,A313,$F$2:F313,F313,$K$2:K313,"")&lt;=SUMIFS(REFERENTIAL_CONTROL!$K:$K,REFERENTIAL_CONTROL!$H:$H,A313,REFERENTIAL_CONTROL!$I:$I,IFERROR(INDEX(Dim_Unvan!$A:$A,MATCH(F313,Dim_Unvan!$B:$B,0)),"")),"Norm Fazlası","Norma Uygun"))</f>
        <v/>
      </c>
      <c r="H313" s="124" t="n"/>
      <c r="I313" s="118" t="inlineStr">
        <is>
          <t>CELAL KARAYILAN</t>
        </is>
      </c>
      <c r="J313" s="137" t="n"/>
      <c r="K313" s="137" t="n"/>
      <c r="L313" s="118" t="n"/>
      <c r="M313" s="118" t="n"/>
      <c r="N313" s="128">
        <f>IFERROR(VLOOKUP(M313,Dim_CikisNedeni!$A:$B,2,FALSE()),"")</f>
        <v/>
      </c>
      <c r="O313" s="138">
        <f>IF(I313="","",IF(K313&lt;&gt;"","Pasif","Aktif"))</f>
        <v/>
      </c>
      <c r="P313" s="129">
        <f>IF(J313="","",IF(K313&lt;&gt;"",K313-J313,TODAY()-J313))</f>
        <v/>
      </c>
      <c r="Q313" s="139">
        <f>IF(P313="","",ROUND(P313/365,1))</f>
        <v/>
      </c>
      <c r="R313" s="140" t="n"/>
    </row>
    <row r="314" ht="15" customFormat="1" customHeight="1" s="111">
      <c r="A314" s="118" t="inlineStr">
        <is>
          <t>M046</t>
        </is>
      </c>
      <c r="B314" s="128">
        <f>IFERROR(VLOOKUP(A314,Dim_Magaza!$A:$C,2,FALSE()),"")</f>
        <v/>
      </c>
      <c r="C314" s="128">
        <f>IFERROR(VLOOKUP(A314,Dim_Magaza!$A:$C,3,FALSE()),"")</f>
        <v/>
      </c>
      <c r="D314" s="118" t="inlineStr">
        <is>
          <t>U017</t>
        </is>
      </c>
      <c r="E314" s="128">
        <f>IFERROR(VLOOKUP(D314,Dim_Unvan!$A:$B,2,FALSE()),"")</f>
        <v/>
      </c>
      <c r="F314" s="118" t="inlineStr">
        <is>
          <t>MANAV</t>
        </is>
      </c>
      <c r="G314" s="128">
        <f>IF(OR(A314="",F314="",I314="",K314&lt;&gt;""),"",IF(COUNTIFS($A$2:A314,A314,$F$2:F314,F314,$K$2:K314,"")&lt;=SUMIFS(REFERENTIAL_CONTROL!$K:$K,REFERENTIAL_CONTROL!$H:$H,A314,REFERENTIAL_CONTROL!$I:$I,IFERROR(INDEX(Dim_Unvan!$A:$A,MATCH(F314,Dim_Unvan!$B:$B,0)),"")),"Norm Fazlası","Norma Uygun"))</f>
        <v/>
      </c>
      <c r="H314" s="124" t="n"/>
      <c r="I314" s="118" t="inlineStr">
        <is>
          <t>NAİL CANIM</t>
        </is>
      </c>
      <c r="J314" s="137" t="n"/>
      <c r="K314" s="137" t="n"/>
      <c r="L314" s="118" t="n"/>
      <c r="M314" s="118" t="n"/>
      <c r="N314" s="128">
        <f>IFERROR(VLOOKUP(M314,Dim_CikisNedeni!$A:$B,2,FALSE()),"")</f>
        <v/>
      </c>
      <c r="O314" s="138">
        <f>IF(I314="","",IF(K314&lt;&gt;"","Pasif","Aktif"))</f>
        <v/>
      </c>
      <c r="P314" s="129">
        <f>IF(J314="","",IF(K314&lt;&gt;"",K314-J314,TODAY()-J314))</f>
        <v/>
      </c>
      <c r="Q314" s="139">
        <f>IF(P314="","",ROUND(P314/365,1))</f>
        <v/>
      </c>
      <c r="R314" s="140" t="n"/>
    </row>
    <row r="315" ht="15" customFormat="1" customHeight="1" s="111">
      <c r="A315" s="118" t="inlineStr">
        <is>
          <t>M046</t>
        </is>
      </c>
      <c r="B315" s="128">
        <f>IFERROR(VLOOKUP(A315,Dim_Magaza!$A:$C,2,FALSE()),"")</f>
        <v/>
      </c>
      <c r="C315" s="128">
        <f>IFERROR(VLOOKUP(A315,Dim_Magaza!$A:$C,3,FALSE()),"")</f>
        <v/>
      </c>
      <c r="D315" s="118" t="inlineStr">
        <is>
          <t>U017</t>
        </is>
      </c>
      <c r="E315" s="128">
        <f>IFERROR(VLOOKUP(D315,Dim_Unvan!$A:$B,2,FALSE()),"")</f>
        <v/>
      </c>
      <c r="F315" s="118" t="inlineStr">
        <is>
          <t>MANAV</t>
        </is>
      </c>
      <c r="G315" s="128">
        <f>IF(OR(A315="",F315="",I315="",K315&lt;&gt;""),"",IF(COUNTIFS($A$2:A315,A315,$F$2:F315,F315,$K$2:K315,"")&lt;=SUMIFS(REFERENTIAL_CONTROL!$K:$K,REFERENTIAL_CONTROL!$H:$H,A315,REFERENTIAL_CONTROL!$I:$I,IFERROR(INDEX(Dim_Unvan!$A:$A,MATCH(F315,Dim_Unvan!$B:$B,0)),"")),"Norm Fazlası","Norma Uygun"))</f>
        <v/>
      </c>
      <c r="H315" s="124" t="n"/>
      <c r="I315" s="118" t="inlineStr">
        <is>
          <t>ABDULLAH ARPACİ</t>
        </is>
      </c>
      <c r="J315" s="137" t="n"/>
      <c r="K315" s="137" t="n"/>
      <c r="L315" s="118" t="n"/>
      <c r="M315" s="118" t="n"/>
      <c r="N315" s="128">
        <f>IFERROR(VLOOKUP(M315,Dim_CikisNedeni!$A:$B,2,FALSE()),"")</f>
        <v/>
      </c>
      <c r="O315" s="138">
        <f>IF(I315="","",IF(K315&lt;&gt;"","Pasif","Aktif"))</f>
        <v/>
      </c>
      <c r="P315" s="129">
        <f>IF(J315="","",IF(K315&lt;&gt;"",K315-J315,TODAY()-J315))</f>
        <v/>
      </c>
      <c r="Q315" s="139">
        <f>IF(P315="","",ROUND(P315/365,1))</f>
        <v/>
      </c>
      <c r="R315" s="140" t="n"/>
    </row>
    <row r="316" ht="15" customFormat="1" customHeight="1" s="111">
      <c r="A316" s="118" t="inlineStr">
        <is>
          <t>M030</t>
        </is>
      </c>
      <c r="B316" s="128">
        <f>IFERROR(VLOOKUP(A316,Dim_Magaza!$A:$C,2,FALSE()),"")</f>
        <v/>
      </c>
      <c r="C316" s="128">
        <f>IFERROR(VLOOKUP(A316,Dim_Magaza!$A:$C,3,FALSE()),"")</f>
        <v/>
      </c>
      <c r="D316" s="118" t="inlineStr">
        <is>
          <t>U036</t>
        </is>
      </c>
      <c r="E316" s="128">
        <f>IFERROR(VLOOKUP(D316,Dim_Unvan!$A:$B,2,FALSE()),"")</f>
        <v/>
      </c>
      <c r="F316" s="118" t="inlineStr">
        <is>
          <t>YÖNETİCİ</t>
        </is>
      </c>
      <c r="G316" s="128">
        <f>IF(OR(A316="",F316="",I316="",K316&lt;&gt;""),"",IF(COUNTIFS($A$2:A316,A316,$F$2:F316,F316,$K$2:K316,"")&lt;=SUMIFS(REFERENTIAL_CONTROL!$K:$K,REFERENTIAL_CONTROL!$H:$H,A316,REFERENTIAL_CONTROL!$I:$I,IFERROR(INDEX(Dim_Unvan!$A:$A,MATCH(F316,Dim_Unvan!$B:$B,0)),"")),"Norm Fazlası","Norma Uygun"))</f>
        <v/>
      </c>
      <c r="H316" s="124" t="n"/>
      <c r="I316" s="118" t="inlineStr">
        <is>
          <t>ZAFER ÖNÜR</t>
        </is>
      </c>
      <c r="J316" s="137" t="n"/>
      <c r="K316" s="137" t="n"/>
      <c r="L316" s="118" t="n"/>
      <c r="M316" s="118" t="n"/>
      <c r="N316" s="128">
        <f>IFERROR(VLOOKUP(M316,Dim_CikisNedeni!$A:$B,2,FALSE()),"")</f>
        <v/>
      </c>
      <c r="O316" s="138">
        <f>IF(I316="","",IF(K316&lt;&gt;"","Pasif","Aktif"))</f>
        <v/>
      </c>
      <c r="P316" s="129">
        <f>IF(J316="","",IF(K316&lt;&gt;"",K316-J316,TODAY()-J316))</f>
        <v/>
      </c>
      <c r="Q316" s="139">
        <f>IF(P316="","",ROUND(P316/365,1))</f>
        <v/>
      </c>
      <c r="R316" s="140" t="n"/>
    </row>
    <row r="317" ht="15" customFormat="1" customHeight="1" s="111">
      <c r="A317" s="118" t="inlineStr">
        <is>
          <t>M030</t>
        </is>
      </c>
      <c r="B317" s="128">
        <f>IFERROR(VLOOKUP(A317,Dim_Magaza!$A:$C,2,FALSE()),"")</f>
        <v/>
      </c>
      <c r="C317" s="128">
        <f>IFERROR(VLOOKUP(A317,Dim_Magaza!$A:$C,3,FALSE()),"")</f>
        <v/>
      </c>
      <c r="D317" s="118" t="inlineStr">
        <is>
          <t>U060</t>
        </is>
      </c>
      <c r="E317" s="128">
        <f>IFERROR(VLOOKUP(D317,Dim_Unvan!$A:$B,2,FALSE()),"")</f>
        <v/>
      </c>
      <c r="F317" s="118" t="inlineStr">
        <is>
          <t>YÖNETİCİ</t>
        </is>
      </c>
      <c r="G317" s="128">
        <f>IF(OR(A317="",F317="",I317="",K317&lt;&gt;""),"",IF(COUNTIFS($A$2:A317,A317,$F$2:F317,F317,$K$2:K317,"")&lt;=SUMIFS(REFERENTIAL_CONTROL!$K:$K,REFERENTIAL_CONTROL!$H:$H,A317,REFERENTIAL_CONTROL!$I:$I,IFERROR(INDEX(Dim_Unvan!$A:$A,MATCH(F317,Dim_Unvan!$B:$B,0)),"")),"Norm Fazlası","Norma Uygun"))</f>
        <v/>
      </c>
      <c r="H317" s="124" t="n"/>
      <c r="I317" s="118" t="inlineStr">
        <is>
          <t>FATİH ÇELEBİ</t>
        </is>
      </c>
      <c r="J317" s="137" t="n"/>
      <c r="K317" s="137" t="n"/>
      <c r="L317" s="118" t="n"/>
      <c r="M317" s="118" t="n"/>
      <c r="N317" s="128">
        <f>IFERROR(VLOOKUP(M317,Dim_CikisNedeni!$A:$B,2,FALSE()),"")</f>
        <v/>
      </c>
      <c r="O317" s="138">
        <f>IF(I317="","",IF(K317&lt;&gt;"","Pasif","Aktif"))</f>
        <v/>
      </c>
      <c r="P317" s="129">
        <f>IF(J317="","",IF(K317&lt;&gt;"",K317-J317,TODAY()-J317))</f>
        <v/>
      </c>
      <c r="Q317" s="139">
        <f>IF(P317="","",ROUND(P317/365,1))</f>
        <v/>
      </c>
      <c r="R317" s="140" t="n"/>
    </row>
    <row r="318" ht="15" customFormat="1" customHeight="1" s="111">
      <c r="A318" s="118" t="inlineStr">
        <is>
          <t>M030</t>
        </is>
      </c>
      <c r="B318" s="128">
        <f>IFERROR(VLOOKUP(A318,Dim_Magaza!$A:$C,2,FALSE()),"")</f>
        <v/>
      </c>
      <c r="C318" s="128">
        <f>IFERROR(VLOOKUP(A318,Dim_Magaza!$A:$C,3,FALSE()),"")</f>
        <v/>
      </c>
      <c r="D318" s="118" t="inlineStr">
        <is>
          <t>U036</t>
        </is>
      </c>
      <c r="E318" s="128">
        <f>IFERROR(VLOOKUP(D318,Dim_Unvan!$A:$B,2,FALSE()),"")</f>
        <v/>
      </c>
      <c r="F318" s="118" t="inlineStr">
        <is>
          <t>YÖNETİCİ</t>
        </is>
      </c>
      <c r="G318" s="128">
        <f>IF(OR(A318="",F318="",I318="",K318&lt;&gt;""),"",IF(COUNTIFS($A$2:A318,A318,$F$2:F318,F318,$K$2:K318,"")&lt;=SUMIFS(REFERENTIAL_CONTROL!$K:$K,REFERENTIAL_CONTROL!$H:$H,A318,REFERENTIAL_CONTROL!$I:$I,IFERROR(INDEX(Dim_Unvan!$A:$A,MATCH(F318,Dim_Unvan!$B:$B,0)),"")),"Norm Fazlası","Norma Uygun"))</f>
        <v/>
      </c>
      <c r="H318" s="124" t="n"/>
      <c r="I318" s="118" t="inlineStr">
        <is>
          <t>EMİNE TEK TEK</t>
        </is>
      </c>
      <c r="J318" s="137" t="n"/>
      <c r="K318" s="137" t="n"/>
      <c r="L318" s="118" t="n"/>
      <c r="M318" s="118" t="n"/>
      <c r="N318" s="128">
        <f>IFERROR(VLOOKUP(M318,Dim_CikisNedeni!$A:$B,2,FALSE()),"")</f>
        <v/>
      </c>
      <c r="O318" s="138">
        <f>IF(I318="","",IF(K318&lt;&gt;"","Pasif","Aktif"))</f>
        <v/>
      </c>
      <c r="P318" s="129">
        <f>IF(J318="","",IF(K318&lt;&gt;"",K318-J318,TODAY()-J318))</f>
        <v/>
      </c>
      <c r="Q318" s="139">
        <f>IF(P318="","",ROUND(P318/365,1))</f>
        <v/>
      </c>
      <c r="R318" s="140" t="n"/>
    </row>
    <row r="319" ht="15" customFormat="1" customHeight="1" s="111">
      <c r="A319" s="118" t="inlineStr">
        <is>
          <t>M030</t>
        </is>
      </c>
      <c r="B319" s="128">
        <f>IFERROR(VLOOKUP(A319,Dim_Magaza!$A:$C,2,FALSE()),"")</f>
        <v/>
      </c>
      <c r="C319" s="128">
        <f>IFERROR(VLOOKUP(A319,Dim_Magaza!$A:$C,3,FALSE()),"")</f>
        <v/>
      </c>
      <c r="D319" s="118" t="inlineStr">
        <is>
          <t>U015</t>
        </is>
      </c>
      <c r="E319" s="128">
        <f>IFERROR(VLOOKUP(D319,Dim_Unvan!$A:$B,2,FALSE()),"")</f>
        <v/>
      </c>
      <c r="F319" s="118" t="inlineStr">
        <is>
          <t>KASİYER</t>
        </is>
      </c>
      <c r="G319" s="128">
        <f>IF(OR(A319="",F319="",I319="",K319&lt;&gt;""),"",IF(COUNTIFS($A$2:A319,A319,$F$2:F319,F319,$K$2:K319,"")&lt;=SUMIFS(REFERENTIAL_CONTROL!$K:$K,REFERENTIAL_CONTROL!$H:$H,A319,REFERENTIAL_CONTROL!$I:$I,IFERROR(INDEX(Dim_Unvan!$A:$A,MATCH(F319,Dim_Unvan!$B:$B,0)),"")),"Norm Fazlası","Norma Uygun"))</f>
        <v/>
      </c>
      <c r="H319" s="124" t="n"/>
      <c r="I319" s="118" t="inlineStr">
        <is>
          <t>AZRA SAFİYE YILMAZ</t>
        </is>
      </c>
      <c r="J319" s="137" t="n"/>
      <c r="K319" s="137" t="n"/>
      <c r="L319" s="118" t="n"/>
      <c r="M319" s="118" t="n"/>
      <c r="N319" s="128">
        <f>IFERROR(VLOOKUP(M319,Dim_CikisNedeni!$A:$B,2,FALSE()),"")</f>
        <v/>
      </c>
      <c r="O319" s="138">
        <f>IF(I319="","",IF(K319&lt;&gt;"","Pasif","Aktif"))</f>
        <v/>
      </c>
      <c r="P319" s="129">
        <f>IF(J319="","",IF(K319&lt;&gt;"",K319-J319,TODAY()-J319))</f>
        <v/>
      </c>
      <c r="Q319" s="139">
        <f>IF(P319="","",ROUND(P319/365,1))</f>
        <v/>
      </c>
      <c r="R319" s="140" t="n"/>
    </row>
    <row r="320" ht="15" customFormat="1" customHeight="1" s="111">
      <c r="A320" s="118" t="inlineStr">
        <is>
          <t>M030</t>
        </is>
      </c>
      <c r="B320" s="128">
        <f>IFERROR(VLOOKUP(A320,Dim_Magaza!$A:$C,2,FALSE()),"")</f>
        <v/>
      </c>
      <c r="C320" s="128">
        <f>IFERROR(VLOOKUP(A320,Dim_Magaza!$A:$C,3,FALSE()),"")</f>
        <v/>
      </c>
      <c r="D320" s="118" t="inlineStr">
        <is>
          <t>U015</t>
        </is>
      </c>
      <c r="E320" s="128">
        <f>IFERROR(VLOOKUP(D320,Dim_Unvan!$A:$B,2,FALSE()),"")</f>
        <v/>
      </c>
      <c r="F320" s="118" t="inlineStr">
        <is>
          <t>KASİYER</t>
        </is>
      </c>
      <c r="G320" s="128">
        <f>IF(OR(A320="",F320="",I320="",K320&lt;&gt;""),"",IF(COUNTIFS($A$2:A320,A320,$F$2:F320,F320,$K$2:K320,"")&lt;=SUMIFS(REFERENTIAL_CONTROL!$K:$K,REFERENTIAL_CONTROL!$H:$H,A320,REFERENTIAL_CONTROL!$I:$I,IFERROR(INDEX(Dim_Unvan!$A:$A,MATCH(F320,Dim_Unvan!$B:$B,0)),"")),"Norm Fazlası","Norma Uygun"))</f>
        <v/>
      </c>
      <c r="H320" s="124" t="n"/>
      <c r="I320" s="118" t="inlineStr">
        <is>
          <t>ÜLKÜ PEKMEZ</t>
        </is>
      </c>
      <c r="J320" s="137" t="n"/>
      <c r="K320" s="137" t="n"/>
      <c r="L320" s="118" t="n"/>
      <c r="M320" s="118" t="n"/>
      <c r="N320" s="128">
        <f>IFERROR(VLOOKUP(M320,Dim_CikisNedeni!$A:$B,2,FALSE()),"")</f>
        <v/>
      </c>
      <c r="O320" s="138">
        <f>IF(I320="","",IF(K320&lt;&gt;"","Pasif","Aktif"))</f>
        <v/>
      </c>
      <c r="P320" s="129">
        <f>IF(J320="","",IF(K320&lt;&gt;"",K320-J320,TODAY()-J320))</f>
        <v/>
      </c>
      <c r="Q320" s="139">
        <f>IF(P320="","",ROUND(P320/365,1))</f>
        <v/>
      </c>
      <c r="R320" s="140" t="n"/>
    </row>
    <row r="321" ht="15" customFormat="1" customHeight="1" s="111">
      <c r="A321" s="118" t="inlineStr">
        <is>
          <t>M030</t>
        </is>
      </c>
      <c r="B321" s="128">
        <f>IFERROR(VLOOKUP(A321,Dim_Magaza!$A:$C,2,FALSE()),"")</f>
        <v/>
      </c>
      <c r="C321" s="128">
        <f>IFERROR(VLOOKUP(A321,Dim_Magaza!$A:$C,3,FALSE()),"")</f>
        <v/>
      </c>
      <c r="D321" s="118" t="inlineStr">
        <is>
          <t>U015</t>
        </is>
      </c>
      <c r="E321" s="128">
        <f>IFERROR(VLOOKUP(D321,Dim_Unvan!$A:$B,2,FALSE()),"")</f>
        <v/>
      </c>
      <c r="F321" s="118" t="inlineStr">
        <is>
          <t>KASİYER</t>
        </is>
      </c>
      <c r="G321" s="128">
        <f>IF(OR(A321="",F321="",I321="",K321&lt;&gt;""),"",IF(COUNTIFS($A$2:A321,A321,$F$2:F321,F321,$K$2:K321,"")&lt;=SUMIFS(REFERENTIAL_CONTROL!$K:$K,REFERENTIAL_CONTROL!$H:$H,A321,REFERENTIAL_CONTROL!$I:$I,IFERROR(INDEX(Dim_Unvan!$A:$A,MATCH(F321,Dim_Unvan!$B:$B,0)),"")),"Norm Fazlası","Norma Uygun"))</f>
        <v/>
      </c>
      <c r="H321" s="124" t="n"/>
      <c r="I321" s="118" t="inlineStr">
        <is>
          <t>ASLI BAL</t>
        </is>
      </c>
      <c r="J321" s="137" t="n"/>
      <c r="K321" s="137" t="n"/>
      <c r="L321" s="118" t="n"/>
      <c r="M321" s="118" t="n"/>
      <c r="N321" s="128">
        <f>IFERROR(VLOOKUP(M321,Dim_CikisNedeni!$A:$B,2,FALSE()),"")</f>
        <v/>
      </c>
      <c r="O321" s="138">
        <f>IF(I321="","",IF(K321&lt;&gt;"","Pasif","Aktif"))</f>
        <v/>
      </c>
      <c r="P321" s="129">
        <f>IF(J321="","",IF(K321&lt;&gt;"",K321-J321,TODAY()-J321))</f>
        <v/>
      </c>
      <c r="Q321" s="139">
        <f>IF(P321="","",ROUND(P321/365,1))</f>
        <v/>
      </c>
      <c r="R321" s="140" t="n"/>
    </row>
    <row r="322" ht="15" customFormat="1" customHeight="1" s="111">
      <c r="A322" s="118" t="inlineStr">
        <is>
          <t>M030</t>
        </is>
      </c>
      <c r="B322" s="128">
        <f>IFERROR(VLOOKUP(A322,Dim_Magaza!$A:$C,2,FALSE()),"")</f>
        <v/>
      </c>
      <c r="C322" s="128">
        <f>IFERROR(VLOOKUP(A322,Dim_Magaza!$A:$C,3,FALSE()),"")</f>
        <v/>
      </c>
      <c r="D322" s="118" t="inlineStr">
        <is>
          <t>U026</t>
        </is>
      </c>
      <c r="E322" s="128">
        <f>IFERROR(VLOOKUP(D322,Dim_Unvan!$A:$B,2,FALSE()),"")</f>
        <v/>
      </c>
      <c r="F322" s="118" t="inlineStr">
        <is>
          <t>REYON GÖREVLİSİ</t>
        </is>
      </c>
      <c r="G322" s="128">
        <f>IF(OR(A322="",F322="",I322="",K322&lt;&gt;""),"",IF(COUNTIFS($A$2:A322,A322,$F$2:F322,F322,$K$2:K322,"")&lt;=SUMIFS(REFERENTIAL_CONTROL!$K:$K,REFERENTIAL_CONTROL!$H:$H,A322,REFERENTIAL_CONTROL!$I:$I,IFERROR(INDEX(Dim_Unvan!$A:$A,MATCH(F322,Dim_Unvan!$B:$B,0)),"")),"Norm Fazlası","Norma Uygun"))</f>
        <v/>
      </c>
      <c r="H322" s="124" t="n"/>
      <c r="I322" s="118" t="inlineStr">
        <is>
          <t>ARDA ALDEMİR</t>
        </is>
      </c>
      <c r="J322" s="137" t="n"/>
      <c r="K322" s="137" t="n"/>
      <c r="L322" s="118" t="n"/>
      <c r="M322" s="118" t="n"/>
      <c r="N322" s="128">
        <f>IFERROR(VLOOKUP(M322,Dim_CikisNedeni!$A:$B,2,FALSE()),"")</f>
        <v/>
      </c>
      <c r="O322" s="138">
        <f>IF(I322="","",IF(K322&lt;&gt;"","Pasif","Aktif"))</f>
        <v/>
      </c>
      <c r="P322" s="129">
        <f>IF(J322="","",IF(K322&lt;&gt;"",K322-J322,TODAY()-J322))</f>
        <v/>
      </c>
      <c r="Q322" s="139">
        <f>IF(P322="","",ROUND(P322/365,1))</f>
        <v/>
      </c>
      <c r="R322" s="140" t="n"/>
    </row>
    <row r="323" ht="15" customFormat="1" customHeight="1" s="111">
      <c r="A323" s="118" t="inlineStr">
        <is>
          <t>M030</t>
        </is>
      </c>
      <c r="B323" s="128">
        <f>IFERROR(VLOOKUP(A323,Dim_Magaza!$A:$C,2,FALSE()),"")</f>
        <v/>
      </c>
      <c r="C323" s="128">
        <f>IFERROR(VLOOKUP(A323,Dim_Magaza!$A:$C,3,FALSE()),"")</f>
        <v/>
      </c>
      <c r="D323" s="118" t="inlineStr">
        <is>
          <t>U026</t>
        </is>
      </c>
      <c r="E323" s="128">
        <f>IFERROR(VLOOKUP(D323,Dim_Unvan!$A:$B,2,FALSE()),"")</f>
        <v/>
      </c>
      <c r="F323" s="118" t="inlineStr">
        <is>
          <t>REYON GÖREVLİSİ</t>
        </is>
      </c>
      <c r="G323" s="128">
        <f>IF(OR(A323="",F323="",I323="",K323&lt;&gt;""),"",IF(COUNTIFS($A$2:A323,A323,$F$2:F323,F323,$K$2:K323,"")&lt;=SUMIFS(REFERENTIAL_CONTROL!$K:$K,REFERENTIAL_CONTROL!$H:$H,A323,REFERENTIAL_CONTROL!$I:$I,IFERROR(INDEX(Dim_Unvan!$A:$A,MATCH(F323,Dim_Unvan!$B:$B,0)),"")),"Norm Fazlası","Norma Uygun"))</f>
        <v/>
      </c>
      <c r="H323" s="124" t="n"/>
      <c r="I323" s="118" t="inlineStr">
        <is>
          <t>EMİRHAN TORUN</t>
        </is>
      </c>
      <c r="J323" s="137" t="n"/>
      <c r="K323" s="137" t="n"/>
      <c r="L323" s="118" t="n"/>
      <c r="M323" s="118" t="n"/>
      <c r="N323" s="128">
        <f>IFERROR(VLOOKUP(M323,Dim_CikisNedeni!$A:$B,2,FALSE()),"")</f>
        <v/>
      </c>
      <c r="O323" s="138">
        <f>IF(I323="","",IF(K323&lt;&gt;"","Pasif","Aktif"))</f>
        <v/>
      </c>
      <c r="P323" s="129">
        <f>IF(J323="","",IF(K323&lt;&gt;"",K323-J323,TODAY()-J323))</f>
        <v/>
      </c>
      <c r="Q323" s="139">
        <f>IF(P323="","",ROUND(P323/365,1))</f>
        <v/>
      </c>
      <c r="R323" s="140" t="n"/>
    </row>
    <row r="324" ht="15" customFormat="1" customHeight="1" s="111">
      <c r="A324" s="118" t="inlineStr">
        <is>
          <t>M030</t>
        </is>
      </c>
      <c r="B324" s="128">
        <f>IFERROR(VLOOKUP(A324,Dim_Magaza!$A:$C,2,FALSE()),"")</f>
        <v/>
      </c>
      <c r="C324" s="128">
        <f>IFERROR(VLOOKUP(A324,Dim_Magaza!$A:$C,3,FALSE()),"")</f>
        <v/>
      </c>
      <c r="D324" s="118" t="inlineStr">
        <is>
          <t>U002</t>
        </is>
      </c>
      <c r="E324" s="128">
        <f>IFERROR(VLOOKUP(D324,Dim_Unvan!$A:$B,2,FALSE()),"")</f>
        <v/>
      </c>
      <c r="F324" s="118" t="inlineStr">
        <is>
          <t>BAKLİYAT</t>
        </is>
      </c>
      <c r="G324" s="128">
        <f>IF(OR(A324="",F324="",I324="",K324&lt;&gt;""),"",IF(COUNTIFS($A$2:A324,A324,$F$2:F324,F324,$K$2:K324,"")&lt;=SUMIFS(REFERENTIAL_CONTROL!$K:$K,REFERENTIAL_CONTROL!$H:$H,A324,REFERENTIAL_CONTROL!$I:$I,IFERROR(INDEX(Dim_Unvan!$A:$A,MATCH(F324,Dim_Unvan!$B:$B,0)),"")),"Norm Fazlası","Norma Uygun"))</f>
        <v/>
      </c>
      <c r="H324" s="124" t="n"/>
      <c r="I324" s="118" t="inlineStr">
        <is>
          <t>MİRAÇ KICIR</t>
        </is>
      </c>
      <c r="J324" s="137" t="n"/>
      <c r="K324" s="137" t="n"/>
      <c r="L324" s="118" t="n"/>
      <c r="M324" s="118" t="n"/>
      <c r="N324" s="128">
        <f>IFERROR(VLOOKUP(M324,Dim_CikisNedeni!$A:$B,2,FALSE()),"")</f>
        <v/>
      </c>
      <c r="O324" s="138">
        <f>IF(I324="","",IF(K324&lt;&gt;"","Pasif","Aktif"))</f>
        <v/>
      </c>
      <c r="P324" s="129">
        <f>IF(J324="","",IF(K324&lt;&gt;"",K324-J324,TODAY()-J324))</f>
        <v/>
      </c>
      <c r="Q324" s="139">
        <f>IF(P324="","",ROUND(P324/365,1))</f>
        <v/>
      </c>
      <c r="R324" s="140" t="n"/>
    </row>
    <row r="325" ht="25.5" customFormat="1" customHeight="1" s="111">
      <c r="A325" s="118" t="inlineStr">
        <is>
          <t>M030</t>
        </is>
      </c>
      <c r="B325" s="128">
        <f>IFERROR(VLOOKUP(A325,Dim_Magaza!$A:$C,2,FALSE()),"")</f>
        <v/>
      </c>
      <c r="C325" s="128">
        <f>IFERROR(VLOOKUP(A325,Dim_Magaza!$A:$C,3,FALSE()),"")</f>
        <v/>
      </c>
      <c r="D325" s="141" t="inlineStr">
        <is>
          <t>U050</t>
        </is>
      </c>
      <c r="E325" s="128">
        <f>IFERROR(VLOOKUP(D325,Dim_Unvan!$A:$B,2,FALSE()),"")</f>
        <v/>
      </c>
      <c r="F325" s="141" t="inlineStr">
        <is>
          <t>ŞARKÜTERİ</t>
        </is>
      </c>
      <c r="G325" s="128">
        <f>IF(OR(A325="",F325="",I325="",K325&lt;&gt;""),"",IF(COUNTIFS($A$2:A325,A325,$F$2:F325,F325,$K$2:K325,"")&lt;=SUMIFS(REFERENTIAL_CONTROL!$K:$K,REFERENTIAL_CONTROL!$H:$H,A325,REFERENTIAL_CONTROL!$I:$I,IFERROR(INDEX(Dim_Unvan!$A:$A,MATCH(F325,Dim_Unvan!$B:$B,0)),"")),"Norm Fazlası","Norma Uygun"))</f>
        <v/>
      </c>
      <c r="H325" s="124" t="n"/>
      <c r="I325" s="118" t="inlineStr">
        <is>
          <t>KADER ÇAKIR</t>
        </is>
      </c>
      <c r="J325" s="137" t="n"/>
      <c r="K325" s="137" t="n"/>
      <c r="L325" s="118" t="n"/>
      <c r="M325" s="118" t="n"/>
      <c r="N325" s="128">
        <f>IFERROR(VLOOKUP(M325,Dim_CikisNedeni!$A:$B,2,FALSE()),"")</f>
        <v/>
      </c>
      <c r="O325" s="138">
        <f>IF(I325="","",IF(K325&lt;&gt;"","Pasif","Aktif"))</f>
        <v/>
      </c>
      <c r="P325" s="129">
        <f>IF(J325="","",IF(K325&lt;&gt;"",K325-J325,TODAY()-J325))</f>
        <v/>
      </c>
      <c r="Q325" s="139">
        <f>IF(P325="","",ROUND(P325/365,1))</f>
        <v/>
      </c>
      <c r="R325" s="140" t="n"/>
    </row>
    <row r="326" ht="15" customFormat="1" customHeight="1" s="111">
      <c r="A326" s="118" t="inlineStr">
        <is>
          <t>M030</t>
        </is>
      </c>
      <c r="B326" s="128">
        <f>IFERROR(VLOOKUP(A326,Dim_Magaza!$A:$C,2,FALSE()),"")</f>
        <v/>
      </c>
      <c r="C326" s="128">
        <f>IFERROR(VLOOKUP(A326,Dim_Magaza!$A:$C,3,FALSE()),"")</f>
        <v/>
      </c>
      <c r="D326" s="118" t="inlineStr">
        <is>
          <t>U013</t>
        </is>
      </c>
      <c r="E326" s="128">
        <f>IFERROR(VLOOKUP(D326,Dim_Unvan!$A:$B,2,FALSE()),"")</f>
        <v/>
      </c>
      <c r="F326" s="118" t="inlineStr">
        <is>
          <t>KASAP</t>
        </is>
      </c>
      <c r="G326" s="128">
        <f>IF(OR(A326="",F326="",I326="",K326&lt;&gt;""),"",IF(COUNTIFS($A$2:A326,A326,$F$2:F326,F326,$K$2:K326,"")&lt;=SUMIFS(REFERENTIAL_CONTROL!$K:$K,REFERENTIAL_CONTROL!$H:$H,A326,REFERENTIAL_CONTROL!$I:$I,IFERROR(INDEX(Dim_Unvan!$A:$A,MATCH(F326,Dim_Unvan!$B:$B,0)),"")),"Norm Fazlası","Norma Uygun"))</f>
        <v/>
      </c>
      <c r="H326" s="124" t="n"/>
      <c r="I326" s="118" t="inlineStr">
        <is>
          <t>KÜRŞAT SAĞLAM</t>
        </is>
      </c>
      <c r="J326" s="137" t="n"/>
      <c r="K326" s="137" t="n"/>
      <c r="L326" s="118" t="n"/>
      <c r="M326" s="118" t="n"/>
      <c r="N326" s="128">
        <f>IFERROR(VLOOKUP(M326,Dim_CikisNedeni!$A:$B,2,FALSE()),"")</f>
        <v/>
      </c>
      <c r="O326" s="138">
        <f>IF(I326="","",IF(K326&lt;&gt;"","Pasif","Aktif"))</f>
        <v/>
      </c>
      <c r="P326" s="129">
        <f>IF(J326="","",IF(K326&lt;&gt;"",K326-J326,TODAY()-J326))</f>
        <v/>
      </c>
      <c r="Q326" s="139">
        <f>IF(P326="","",ROUND(P326/365,1))</f>
        <v/>
      </c>
      <c r="R326" s="140" t="n"/>
    </row>
    <row r="327" ht="15" customFormat="1" customHeight="1" s="111">
      <c r="A327" s="118" t="inlineStr">
        <is>
          <t>M030</t>
        </is>
      </c>
      <c r="B327" s="128">
        <f>IFERROR(VLOOKUP(A327,Dim_Magaza!$A:$C,2,FALSE()),"")</f>
        <v/>
      </c>
      <c r="C327" s="128">
        <f>IFERROR(VLOOKUP(A327,Dim_Magaza!$A:$C,3,FALSE()),"")</f>
        <v/>
      </c>
      <c r="D327" s="141" t="inlineStr">
        <is>
          <t>U051</t>
        </is>
      </c>
      <c r="E327" s="128">
        <f>IFERROR(VLOOKUP(D327,Dim_Unvan!$A:$B,2,FALSE()),"")</f>
        <v/>
      </c>
      <c r="F327" s="118" t="inlineStr">
        <is>
          <t>MANAV</t>
        </is>
      </c>
      <c r="G327" s="128">
        <f>IF(OR(A327="",F327="",I327="",K327&lt;&gt;""),"",IF(COUNTIFS($A$2:A327,A327,$F$2:F327,F327,$K$2:K327,"")&lt;=SUMIFS(REFERENTIAL_CONTROL!$K:$K,REFERENTIAL_CONTROL!$H:$H,A327,REFERENTIAL_CONTROL!$I:$I,IFERROR(INDEX(Dim_Unvan!$A:$A,MATCH(F327,Dim_Unvan!$B:$B,0)),"")),"Norm Fazlası","Norma Uygun"))</f>
        <v/>
      </c>
      <c r="H327" s="124" t="n"/>
      <c r="I327" s="118" t="inlineStr">
        <is>
          <t>DİNÇER YILDIZ</t>
        </is>
      </c>
      <c r="J327" s="137" t="n"/>
      <c r="K327" s="137" t="n"/>
      <c r="L327" s="118" t="n"/>
      <c r="M327" s="118" t="n"/>
      <c r="N327" s="128">
        <f>IFERROR(VLOOKUP(M327,Dim_CikisNedeni!$A:$B,2,FALSE()),"")</f>
        <v/>
      </c>
      <c r="O327" s="138">
        <f>IF(I327="","",IF(K327&lt;&gt;"","Pasif","Aktif"))</f>
        <v/>
      </c>
      <c r="P327" s="129">
        <f>IF(J327="","",IF(K327&lt;&gt;"",K327-J327,TODAY()-J327))</f>
        <v/>
      </c>
      <c r="Q327" s="139">
        <f>IF(P327="","",ROUND(P327/365,1))</f>
        <v/>
      </c>
      <c r="R327" s="140" t="n"/>
    </row>
    <row r="328" ht="15" customFormat="1" customHeight="1" s="111">
      <c r="A328" s="118" t="inlineStr">
        <is>
          <t>M030</t>
        </is>
      </c>
      <c r="B328" s="128">
        <f>IFERROR(VLOOKUP(A328,Dim_Magaza!$A:$C,2,FALSE()),"")</f>
        <v/>
      </c>
      <c r="C328" s="128">
        <f>IFERROR(VLOOKUP(A328,Dim_Magaza!$A:$C,3,FALSE()),"")</f>
        <v/>
      </c>
      <c r="D328" s="118" t="inlineStr">
        <is>
          <t>U019</t>
        </is>
      </c>
      <c r="E328" s="128">
        <f>IFERROR(VLOOKUP(D328,Dim_Unvan!$A:$B,2,FALSE()),"")</f>
        <v/>
      </c>
      <c r="F328" s="118" t="inlineStr">
        <is>
          <t>MANAV YARDIMCISI</t>
        </is>
      </c>
      <c r="G328" s="128">
        <f>IF(OR(A328="",F328="",I328="",K328&lt;&gt;""),"",IF(COUNTIFS($A$2:A328,A328,$F$2:F328,F328,$K$2:K328,"")&lt;=SUMIFS(REFERENTIAL_CONTROL!$K:$K,REFERENTIAL_CONTROL!$H:$H,A328,REFERENTIAL_CONTROL!$I:$I,IFERROR(INDEX(Dim_Unvan!$A:$A,MATCH(F328,Dim_Unvan!$B:$B,0)),"")),"Norm Fazlası","Norma Uygun"))</f>
        <v/>
      </c>
      <c r="H328" s="124" t="n"/>
      <c r="I328" s="118" t="inlineStr">
        <is>
          <t>AYBERK AKDUMAN</t>
        </is>
      </c>
      <c r="J328" s="137" t="n"/>
      <c r="K328" s="137" t="n"/>
      <c r="L328" s="118" t="n"/>
      <c r="M328" s="118" t="n"/>
      <c r="N328" s="128">
        <f>IFERROR(VLOOKUP(M328,Dim_CikisNedeni!$A:$B,2,FALSE()),"")</f>
        <v/>
      </c>
      <c r="O328" s="138">
        <f>IF(I328="","",IF(K328&lt;&gt;"","Pasif","Aktif"))</f>
        <v/>
      </c>
      <c r="P328" s="129">
        <f>IF(J328="","",IF(K328&lt;&gt;"",K328-J328,TODAY()-J328))</f>
        <v/>
      </c>
      <c r="Q328" s="139">
        <f>IF(P328="","",ROUND(P328/365,1))</f>
        <v/>
      </c>
      <c r="R328" s="140" t="n"/>
    </row>
    <row r="329" ht="15" customFormat="1" customHeight="1" s="111">
      <c r="A329" s="118" t="inlineStr">
        <is>
          <t>M030</t>
        </is>
      </c>
      <c r="B329" s="128">
        <f>IFERROR(VLOOKUP(A329,Dim_Magaza!$A:$C,2,FALSE()),"")</f>
        <v/>
      </c>
      <c r="C329" s="128">
        <f>IFERROR(VLOOKUP(A329,Dim_Magaza!$A:$C,3,FALSE()),"")</f>
        <v/>
      </c>
      <c r="D329" s="118" t="inlineStr">
        <is>
          <t>U019</t>
        </is>
      </c>
      <c r="E329" s="128">
        <f>IFERROR(VLOOKUP(D329,Dim_Unvan!$A:$B,2,FALSE()),"")</f>
        <v/>
      </c>
      <c r="F329" s="118" t="inlineStr">
        <is>
          <t>MANAV YARDIMCISI</t>
        </is>
      </c>
      <c r="G329" s="128">
        <f>IF(OR(A329="",F329="",I329="",K329&lt;&gt;""),"",IF(COUNTIFS($A$2:A329,A329,$F$2:F329,F329,$K$2:K329,"")&lt;=SUMIFS(REFERENTIAL_CONTROL!$K:$K,REFERENTIAL_CONTROL!$H:$H,A329,REFERENTIAL_CONTROL!$I:$I,IFERROR(INDEX(Dim_Unvan!$A:$A,MATCH(F329,Dim_Unvan!$B:$B,0)),"")),"Norm Fazlası","Norma Uygun"))</f>
        <v/>
      </c>
      <c r="H329" s="124" t="n"/>
      <c r="I329" s="118" t="inlineStr">
        <is>
          <t>ECE ÖZLEM KARADOĞAN</t>
        </is>
      </c>
      <c r="J329" s="137" t="n"/>
      <c r="K329" s="137" t="n"/>
      <c r="L329" s="118" t="n"/>
      <c r="M329" s="118" t="n"/>
      <c r="N329" s="128">
        <f>IFERROR(VLOOKUP(M329,Dim_CikisNedeni!$A:$B,2,FALSE()),"")</f>
        <v/>
      </c>
      <c r="O329" s="138">
        <f>IF(I329="","",IF(K329&lt;&gt;"","Pasif","Aktif"))</f>
        <v/>
      </c>
      <c r="P329" s="129">
        <f>IF(J329="","",IF(K329&lt;&gt;"",K329-J329,TODAY()-J329))</f>
        <v/>
      </c>
      <c r="Q329" s="139">
        <f>IF(P329="","",ROUND(P329/365,1))</f>
        <v/>
      </c>
      <c r="R329" s="140" t="n"/>
    </row>
    <row r="330" ht="15" customFormat="1" customHeight="1" s="111">
      <c r="A330" s="118" t="inlineStr">
        <is>
          <t>M030</t>
        </is>
      </c>
      <c r="B330" s="128">
        <f>IFERROR(VLOOKUP(A330,Dim_Magaza!$A:$C,2,FALSE()),"")</f>
        <v/>
      </c>
      <c r="C330" s="128">
        <f>IFERROR(VLOOKUP(A330,Dim_Magaza!$A:$C,3,FALSE()),"")</f>
        <v/>
      </c>
      <c r="D330" s="118" t="inlineStr">
        <is>
          <t>U023</t>
        </is>
      </c>
      <c r="E330" s="128">
        <f>IFERROR(VLOOKUP(D330,Dim_Unvan!$A:$B,2,FALSE()),"")</f>
        <v/>
      </c>
      <c r="F330" s="118" t="inlineStr">
        <is>
          <t>ONLİNE TOPLAYICI</t>
        </is>
      </c>
      <c r="G330" s="128">
        <f>IF(OR(A330="",F330="",I330="",K330&lt;&gt;""),"",IF(COUNTIFS($A$2:A330,A330,$F$2:F330,F330,$K$2:K330,"")&lt;=SUMIFS(REFERENTIAL_CONTROL!$K:$K,REFERENTIAL_CONTROL!$H:$H,A330,REFERENTIAL_CONTROL!$I:$I,IFERROR(INDEX(Dim_Unvan!$A:$A,MATCH(F330,Dim_Unvan!$B:$B,0)),"")),"Norm Fazlası","Norma Uygun"))</f>
        <v/>
      </c>
      <c r="H330" s="124" t="n"/>
      <c r="I330" s="118" t="inlineStr">
        <is>
          <t>YEŞİM KAVŞUT</t>
        </is>
      </c>
      <c r="J330" s="137" t="n"/>
      <c r="K330" s="137" t="n"/>
      <c r="L330" s="118" t="n"/>
      <c r="M330" s="118" t="n"/>
      <c r="N330" s="128">
        <f>IFERROR(VLOOKUP(M330,Dim_CikisNedeni!$A:$B,2,FALSE()),"")</f>
        <v/>
      </c>
      <c r="O330" s="138">
        <f>IF(I330="","",IF(K330&lt;&gt;"","Pasif","Aktif"))</f>
        <v/>
      </c>
      <c r="P330" s="129">
        <f>IF(J330="","",IF(K330&lt;&gt;"",K330-J330,TODAY()-J330))</f>
        <v/>
      </c>
      <c r="Q330" s="139">
        <f>IF(P330="","",ROUND(P330/365,1))</f>
        <v/>
      </c>
      <c r="R330" s="140" t="n"/>
    </row>
    <row r="331" ht="15" customFormat="1" customHeight="1" s="111">
      <c r="A331" s="118" t="inlineStr">
        <is>
          <t>M030</t>
        </is>
      </c>
      <c r="B331" s="128">
        <f>IFERROR(VLOOKUP(A331,Dim_Magaza!$A:$C,2,FALSE()),"")</f>
        <v/>
      </c>
      <c r="C331" s="128">
        <f>IFERROR(VLOOKUP(A331,Dim_Magaza!$A:$C,3,FALSE()),"")</f>
        <v/>
      </c>
      <c r="D331" s="118" t="inlineStr">
        <is>
          <t>U024</t>
        </is>
      </c>
      <c r="E331" s="128">
        <f>IFERROR(VLOOKUP(D331,Dim_Unvan!$A:$B,2,FALSE()),"")</f>
        <v/>
      </c>
      <c r="F331" s="118" t="inlineStr">
        <is>
          <t>ONLİNE ŞOFÖR</t>
        </is>
      </c>
      <c r="G331" s="128">
        <f>IF(OR(A331="",F331="",I331="",K331&lt;&gt;""),"",IF(COUNTIFS($A$2:A331,A331,$F$2:F331,F331,$K$2:K331,"")&lt;=SUMIFS(REFERENTIAL_CONTROL!$K:$K,REFERENTIAL_CONTROL!$H:$H,A331,REFERENTIAL_CONTROL!$I:$I,IFERROR(INDEX(Dim_Unvan!$A:$A,MATCH(F331,Dim_Unvan!$B:$B,0)),"")),"Norm Fazlası","Norma Uygun"))</f>
        <v/>
      </c>
      <c r="H331" s="124" t="n"/>
      <c r="I331" s="118" t="inlineStr">
        <is>
          <t>DOĞUKAN KAYA</t>
        </is>
      </c>
      <c r="J331" s="137" t="n"/>
      <c r="K331" s="137" t="n"/>
      <c r="L331" s="118" t="n"/>
      <c r="M331" s="118" t="n"/>
      <c r="N331" s="128">
        <f>IFERROR(VLOOKUP(M331,Dim_CikisNedeni!$A:$B,2,FALSE()),"")</f>
        <v/>
      </c>
      <c r="O331" s="138">
        <f>IF(I331="","",IF(K331&lt;&gt;"","Pasif","Aktif"))</f>
        <v/>
      </c>
      <c r="P331" s="129">
        <f>IF(J331="","",IF(K331&lt;&gt;"",K331-J331,TODAY()-J331))</f>
        <v/>
      </c>
      <c r="Q331" s="139">
        <f>IF(P331="","",ROUND(P331/365,1))</f>
        <v/>
      </c>
      <c r="R331" s="140" t="n"/>
    </row>
    <row r="332" ht="15" customFormat="1" customHeight="1" s="111">
      <c r="A332" s="118" t="inlineStr">
        <is>
          <t>M035</t>
        </is>
      </c>
      <c r="B332" s="128">
        <f>IFERROR(VLOOKUP(A332,Dim_Magaza!$A:$C,2,FALSE()),"")</f>
        <v/>
      </c>
      <c r="C332" s="128">
        <f>IFERROR(VLOOKUP(A332,Dim_Magaza!$A:$C,3,FALSE()),"")</f>
        <v/>
      </c>
      <c r="D332" s="118" t="inlineStr">
        <is>
          <t>U036</t>
        </is>
      </c>
      <c r="E332" s="128">
        <f>IFERROR(VLOOKUP(D332,Dim_Unvan!$A:$B,2,FALSE()),"")</f>
        <v/>
      </c>
      <c r="F332" s="118" t="inlineStr">
        <is>
          <t>YÖNETİCİ</t>
        </is>
      </c>
      <c r="G332" s="128">
        <f>IF(OR(A332="",F332="",I332="",K332&lt;&gt;""),"",IF(COUNTIFS($A$2:A332,A332,$F$2:F332,F332,$K$2:K332,"")&lt;=SUMIFS(REFERENTIAL_CONTROL!$K:$K,REFERENTIAL_CONTROL!$H:$H,A332,REFERENTIAL_CONTROL!$I:$I,IFERROR(INDEX(Dim_Unvan!$A:$A,MATCH(F332,Dim_Unvan!$B:$B,0)),"")),"Norm Fazlası","Norma Uygun"))</f>
        <v/>
      </c>
      <c r="H332" s="124" t="n"/>
      <c r="I332" s="118" t="inlineStr">
        <is>
          <t>KORKUT KORKMAZ</t>
        </is>
      </c>
      <c r="J332" s="137" t="n"/>
      <c r="K332" s="137" t="n"/>
      <c r="L332" s="118" t="n"/>
      <c r="M332" s="118" t="n"/>
      <c r="N332" s="128">
        <f>IFERROR(VLOOKUP(M332,Dim_CikisNedeni!$A:$B,2,FALSE()),"")</f>
        <v/>
      </c>
      <c r="O332" s="138">
        <f>IF(I332="","",IF(K332&lt;&gt;"","Pasif","Aktif"))</f>
        <v/>
      </c>
      <c r="P332" s="129">
        <f>IF(J332="","",IF(K332&lt;&gt;"",K332-J332,TODAY()-J332))</f>
        <v/>
      </c>
      <c r="Q332" s="139">
        <f>IF(P332="","",ROUND(P332/365,1))</f>
        <v/>
      </c>
      <c r="R332" s="140" t="n"/>
    </row>
    <row r="333" ht="15" customFormat="1" customHeight="1" s="111">
      <c r="A333" s="118" t="inlineStr">
        <is>
          <t>M035</t>
        </is>
      </c>
      <c r="B333" s="128">
        <f>IFERROR(VLOOKUP(A333,Dim_Magaza!$A:$C,2,FALSE()),"")</f>
        <v/>
      </c>
      <c r="C333" s="128">
        <f>IFERROR(VLOOKUP(A333,Dim_Magaza!$A:$C,3,FALSE()),"")</f>
        <v/>
      </c>
      <c r="D333" s="118" t="inlineStr">
        <is>
          <t>U038</t>
        </is>
      </c>
      <c r="E333" s="128">
        <f>IFERROR(VLOOKUP(D333,Dim_Unvan!$A:$B,2,FALSE()),"")</f>
        <v/>
      </c>
      <c r="F333" s="118" t="inlineStr">
        <is>
          <t>YÖNETİCİ</t>
        </is>
      </c>
      <c r="G333" s="128">
        <f>IF(OR(A333="",F333="",I333="",K333&lt;&gt;""),"",IF(COUNTIFS($A$2:A333,A333,$F$2:F333,F333,$K$2:K333,"")&lt;=SUMIFS(REFERENTIAL_CONTROL!$K:$K,REFERENTIAL_CONTROL!$H:$H,A333,REFERENTIAL_CONTROL!$I:$I,IFERROR(INDEX(Dim_Unvan!$A:$A,MATCH(F333,Dim_Unvan!$B:$B,0)),"")),"Norm Fazlası","Norma Uygun"))</f>
        <v/>
      </c>
      <c r="H333" s="124" t="n"/>
      <c r="I333" s="118" t="inlineStr">
        <is>
          <t>VOLKAN MERCAN</t>
        </is>
      </c>
      <c r="J333" s="137" t="n"/>
      <c r="K333" s="137" t="n"/>
      <c r="L333" s="118" t="n"/>
      <c r="M333" s="118" t="n"/>
      <c r="N333" s="128">
        <f>IFERROR(VLOOKUP(M333,Dim_CikisNedeni!$A:$B,2,FALSE()),"")</f>
        <v/>
      </c>
      <c r="O333" s="138">
        <f>IF(I333="","",IF(K333&lt;&gt;"","Pasif","Aktif"))</f>
        <v/>
      </c>
      <c r="P333" s="129">
        <f>IF(J333="","",IF(K333&lt;&gt;"",K333-J333,TODAY()-J333))</f>
        <v/>
      </c>
      <c r="Q333" s="139">
        <f>IF(P333="","",ROUND(P333/365,1))</f>
        <v/>
      </c>
      <c r="R333" s="140" t="n"/>
    </row>
    <row r="334" ht="15" customFormat="1" customHeight="1" s="111">
      <c r="A334" s="118" t="inlineStr">
        <is>
          <t>M035</t>
        </is>
      </c>
      <c r="B334" s="128">
        <f>IFERROR(VLOOKUP(A334,Dim_Magaza!$A:$C,2,FALSE()),"")</f>
        <v/>
      </c>
      <c r="C334" s="128">
        <f>IFERROR(VLOOKUP(A334,Dim_Magaza!$A:$C,3,FALSE()),"")</f>
        <v/>
      </c>
      <c r="D334" s="118" t="inlineStr">
        <is>
          <t>U038</t>
        </is>
      </c>
      <c r="E334" s="128">
        <f>IFERROR(VLOOKUP(D334,Dim_Unvan!$A:$B,2,FALSE()),"")</f>
        <v/>
      </c>
      <c r="F334" s="118" t="inlineStr">
        <is>
          <t>YÖNETİCİ</t>
        </is>
      </c>
      <c r="G334" s="128">
        <f>IF(OR(A334="",F334="",I334="",K334&lt;&gt;""),"",IF(COUNTIFS($A$2:A334,A334,$F$2:F334,F334,$K$2:K334,"")&lt;=SUMIFS(REFERENTIAL_CONTROL!$K:$K,REFERENTIAL_CONTROL!$H:$H,A334,REFERENTIAL_CONTROL!$I:$I,IFERROR(INDEX(Dim_Unvan!$A:$A,MATCH(F334,Dim_Unvan!$B:$B,0)),"")),"Norm Fazlası","Norma Uygun"))</f>
        <v/>
      </c>
      <c r="H334" s="124" t="n"/>
      <c r="I334" s="118" t="inlineStr">
        <is>
          <t>ADEM EROĞLU</t>
        </is>
      </c>
      <c r="J334" s="137" t="n"/>
      <c r="K334" s="137" t="n"/>
      <c r="L334" s="118" t="n"/>
      <c r="M334" s="118" t="n"/>
      <c r="N334" s="128">
        <f>IFERROR(VLOOKUP(M334,Dim_CikisNedeni!$A:$B,2,FALSE()),"")</f>
        <v/>
      </c>
      <c r="O334" s="138">
        <f>IF(I334="","",IF(K334&lt;&gt;"","Pasif","Aktif"))</f>
        <v/>
      </c>
      <c r="P334" s="129">
        <f>IF(J334="","",IF(K334&lt;&gt;"",K334-J334,TODAY()-J334))</f>
        <v/>
      </c>
      <c r="Q334" s="139">
        <f>IF(P334="","",ROUND(P334/365,1))</f>
        <v/>
      </c>
      <c r="R334" s="140" t="n"/>
    </row>
    <row r="335" ht="15" customFormat="1" customHeight="1" s="111">
      <c r="A335" s="118" t="inlineStr">
        <is>
          <t>M035</t>
        </is>
      </c>
      <c r="B335" s="128">
        <f>IFERROR(VLOOKUP(A335,Dim_Magaza!$A:$C,2,FALSE()),"")</f>
        <v/>
      </c>
      <c r="C335" s="128">
        <f>IFERROR(VLOOKUP(A335,Dim_Magaza!$A:$C,3,FALSE()),"")</f>
        <v/>
      </c>
      <c r="D335" s="118" t="inlineStr">
        <is>
          <t>U015</t>
        </is>
      </c>
      <c r="E335" s="128">
        <f>IFERROR(VLOOKUP(D335,Dim_Unvan!$A:$B,2,FALSE()),"")</f>
        <v/>
      </c>
      <c r="F335" s="118" t="inlineStr">
        <is>
          <t>KASİYER</t>
        </is>
      </c>
      <c r="G335" s="128">
        <f>IF(OR(A335="",F335="",I335="",K335&lt;&gt;""),"",IF(COUNTIFS($A$2:A335,A335,$F$2:F335,F335,$K$2:K335,"")&lt;=SUMIFS(REFERENTIAL_CONTROL!$K:$K,REFERENTIAL_CONTROL!$H:$H,A335,REFERENTIAL_CONTROL!$I:$I,IFERROR(INDEX(Dim_Unvan!$A:$A,MATCH(F335,Dim_Unvan!$B:$B,0)),"")),"Norm Fazlası","Norma Uygun"))</f>
        <v/>
      </c>
      <c r="H335" s="124" t="n"/>
      <c r="I335" s="118" t="inlineStr">
        <is>
          <t>ELİF ŞENÇELEN</t>
        </is>
      </c>
      <c r="J335" s="137" t="n"/>
      <c r="K335" s="137" t="n"/>
      <c r="L335" s="118" t="n"/>
      <c r="M335" s="118" t="n"/>
      <c r="N335" s="128">
        <f>IFERROR(VLOOKUP(M335,Dim_CikisNedeni!$A:$B,2,FALSE()),"")</f>
        <v/>
      </c>
      <c r="O335" s="138">
        <f>IF(I335="","",IF(K335&lt;&gt;"","Pasif","Aktif"))</f>
        <v/>
      </c>
      <c r="P335" s="129">
        <f>IF(J335="","",IF(K335&lt;&gt;"",K335-J335,TODAY()-J335))</f>
        <v/>
      </c>
      <c r="Q335" s="139">
        <f>IF(P335="","",ROUND(P335/365,1))</f>
        <v/>
      </c>
      <c r="R335" s="140" t="n"/>
    </row>
    <row r="336" ht="15" customFormat="1" customHeight="1" s="111">
      <c r="A336" s="118" t="inlineStr">
        <is>
          <t>M035</t>
        </is>
      </c>
      <c r="B336" s="128">
        <f>IFERROR(VLOOKUP(A336,Dim_Magaza!$A:$C,2,FALSE()),"")</f>
        <v/>
      </c>
      <c r="C336" s="128">
        <f>IFERROR(VLOOKUP(A336,Dim_Magaza!$A:$C,3,FALSE()),"")</f>
        <v/>
      </c>
      <c r="D336" s="118" t="inlineStr">
        <is>
          <t>U015</t>
        </is>
      </c>
      <c r="E336" s="128">
        <f>IFERROR(VLOOKUP(D336,Dim_Unvan!$A:$B,2,FALSE()),"")</f>
        <v/>
      </c>
      <c r="F336" s="118" t="inlineStr">
        <is>
          <t>KASİYER</t>
        </is>
      </c>
      <c r="G336" s="128">
        <f>IF(OR(A336="",F336="",I336="",K336&lt;&gt;""),"",IF(COUNTIFS($A$2:A336,A336,$F$2:F336,F336,$K$2:K336,"")&lt;=SUMIFS(REFERENTIAL_CONTROL!$K:$K,REFERENTIAL_CONTROL!$H:$H,A336,REFERENTIAL_CONTROL!$I:$I,IFERROR(INDEX(Dim_Unvan!$A:$A,MATCH(F336,Dim_Unvan!$B:$B,0)),"")),"Norm Fazlası","Norma Uygun"))</f>
        <v/>
      </c>
      <c r="H336" s="124" t="n"/>
      <c r="I336" s="118" t="inlineStr">
        <is>
          <t>MELİKE PINAR</t>
        </is>
      </c>
      <c r="J336" s="137" t="n"/>
      <c r="K336" s="137" t="n"/>
      <c r="L336" s="118" t="n"/>
      <c r="M336" s="118" t="n"/>
      <c r="N336" s="128">
        <f>IFERROR(VLOOKUP(M336,Dim_CikisNedeni!$A:$B,2,FALSE()),"")</f>
        <v/>
      </c>
      <c r="O336" s="138">
        <f>IF(I336="","",IF(K336&lt;&gt;"","Pasif","Aktif"))</f>
        <v/>
      </c>
      <c r="P336" s="129">
        <f>IF(J336="","",IF(K336&lt;&gt;"",K336-J336,TODAY()-J336))</f>
        <v/>
      </c>
      <c r="Q336" s="139">
        <f>IF(P336="","",ROUND(P336/365,1))</f>
        <v/>
      </c>
      <c r="R336" s="140" t="n"/>
    </row>
    <row r="337" ht="15" customFormat="1" customHeight="1" s="111">
      <c r="A337" s="118" t="inlineStr">
        <is>
          <t>M035</t>
        </is>
      </c>
      <c r="B337" s="128">
        <f>IFERROR(VLOOKUP(A337,Dim_Magaza!$A:$C,2,FALSE()),"")</f>
        <v/>
      </c>
      <c r="C337" s="128">
        <f>IFERROR(VLOOKUP(A337,Dim_Magaza!$A:$C,3,FALSE()),"")</f>
        <v/>
      </c>
      <c r="D337" s="118" t="inlineStr">
        <is>
          <t>U026</t>
        </is>
      </c>
      <c r="E337" s="128">
        <f>IFERROR(VLOOKUP(D337,Dim_Unvan!$A:$B,2,FALSE()),"")</f>
        <v/>
      </c>
      <c r="F337" s="118" t="inlineStr">
        <is>
          <t>REYON GÖREVLİSİ</t>
        </is>
      </c>
      <c r="G337" s="128">
        <f>IF(OR(A337="",F337="",I337="",K337&lt;&gt;""),"",IF(COUNTIFS($A$2:A337,A337,$F$2:F337,F337,$K$2:K337,"")&lt;=SUMIFS(REFERENTIAL_CONTROL!$K:$K,REFERENTIAL_CONTROL!$H:$H,A337,REFERENTIAL_CONTROL!$I:$I,IFERROR(INDEX(Dim_Unvan!$A:$A,MATCH(F337,Dim_Unvan!$B:$B,0)),"")),"Norm Fazlası","Norma Uygun"))</f>
        <v/>
      </c>
      <c r="H337" s="124" t="n"/>
      <c r="I337" s="118" t="inlineStr">
        <is>
          <t>BİLAL YANKIN</t>
        </is>
      </c>
      <c r="J337" s="137" t="n"/>
      <c r="K337" s="137" t="n"/>
      <c r="L337" s="118" t="n"/>
      <c r="M337" s="118" t="n"/>
      <c r="N337" s="128">
        <f>IFERROR(VLOOKUP(M337,Dim_CikisNedeni!$A:$B,2,FALSE()),"")</f>
        <v/>
      </c>
      <c r="O337" s="138">
        <f>IF(I337="","",IF(K337&lt;&gt;"","Pasif","Aktif"))</f>
        <v/>
      </c>
      <c r="P337" s="129">
        <f>IF(J337="","",IF(K337&lt;&gt;"",K337-J337,TODAY()-J337))</f>
        <v/>
      </c>
      <c r="Q337" s="139">
        <f>IF(P337="","",ROUND(P337/365,1))</f>
        <v/>
      </c>
      <c r="R337" s="140" t="n"/>
    </row>
    <row r="338" ht="15" customFormat="1" customHeight="1" s="111">
      <c r="A338" s="118" t="inlineStr">
        <is>
          <t>M035</t>
        </is>
      </c>
      <c r="B338" s="128">
        <f>IFERROR(VLOOKUP(A338,Dim_Magaza!$A:$C,2,FALSE()),"")</f>
        <v/>
      </c>
      <c r="C338" s="128">
        <f>IFERROR(VLOOKUP(A338,Dim_Magaza!$A:$C,3,FALSE()),"")</f>
        <v/>
      </c>
      <c r="D338" s="118" t="inlineStr">
        <is>
          <t>U026</t>
        </is>
      </c>
      <c r="E338" s="128">
        <f>IFERROR(VLOOKUP(D338,Dim_Unvan!$A:$B,2,FALSE()),"")</f>
        <v/>
      </c>
      <c r="F338" s="118" t="inlineStr">
        <is>
          <t>REYON GÖREVLİSİ</t>
        </is>
      </c>
      <c r="G338" s="128">
        <f>IF(OR(A338="",F338="",I338="",K338&lt;&gt;""),"",IF(COUNTIFS($A$2:A338,A338,$F$2:F338,F338,$K$2:K338,"")&lt;=SUMIFS(REFERENTIAL_CONTROL!$K:$K,REFERENTIAL_CONTROL!$H:$H,A338,REFERENTIAL_CONTROL!$I:$I,IFERROR(INDEX(Dim_Unvan!$A:$A,MATCH(F338,Dim_Unvan!$B:$B,0)),"")),"Norm Fazlası","Norma Uygun"))</f>
        <v/>
      </c>
      <c r="H338" s="124" t="n"/>
      <c r="I338" s="118" t="inlineStr">
        <is>
          <t>SELİM EMLİK</t>
        </is>
      </c>
      <c r="J338" s="137" t="n"/>
      <c r="K338" s="137" t="n"/>
      <c r="L338" s="118" t="n"/>
      <c r="M338" s="118" t="n"/>
      <c r="N338" s="128">
        <f>IFERROR(VLOOKUP(M338,Dim_CikisNedeni!$A:$B,2,FALSE()),"")</f>
        <v/>
      </c>
      <c r="O338" s="138">
        <f>IF(I338="","",IF(K338&lt;&gt;"","Pasif","Aktif"))</f>
        <v/>
      </c>
      <c r="P338" s="129">
        <f>IF(J338="","",IF(K338&lt;&gt;"",K338-J338,TODAY()-J338))</f>
        <v/>
      </c>
      <c r="Q338" s="139">
        <f>IF(P338="","",ROUND(P338/365,1))</f>
        <v/>
      </c>
      <c r="R338" s="140" t="n"/>
    </row>
    <row r="339" ht="15" customFormat="1" customHeight="1" s="111">
      <c r="A339" s="118" t="inlineStr">
        <is>
          <t>M035</t>
        </is>
      </c>
      <c r="B339" s="128">
        <f>IFERROR(VLOOKUP(A339,Dim_Magaza!$A:$C,2,FALSE()),"")</f>
        <v/>
      </c>
      <c r="C339" s="128">
        <f>IFERROR(VLOOKUP(A339,Dim_Magaza!$A:$C,3,FALSE()),"")</f>
        <v/>
      </c>
      <c r="D339" s="118" t="inlineStr">
        <is>
          <t>U026</t>
        </is>
      </c>
      <c r="E339" s="128">
        <f>IFERROR(VLOOKUP(D339,Dim_Unvan!$A:$B,2,FALSE()),"")</f>
        <v/>
      </c>
      <c r="F339" s="118" t="inlineStr">
        <is>
          <t>REYON GÖREVLİSİ</t>
        </is>
      </c>
      <c r="G339" s="128">
        <f>IF(OR(A339="",F339="",I339="",K339&lt;&gt;""),"",IF(COUNTIFS($A$2:A339,A339,$F$2:F339,F339,$K$2:K339,"")&lt;=SUMIFS(REFERENTIAL_CONTROL!$K:$K,REFERENTIAL_CONTROL!$H:$H,A339,REFERENTIAL_CONTROL!$I:$I,IFERROR(INDEX(Dim_Unvan!$A:$A,MATCH(F339,Dim_Unvan!$B:$B,0)),"")),"Norm Fazlası","Norma Uygun"))</f>
        <v/>
      </c>
      <c r="H339" s="124" t="n"/>
      <c r="I339" s="118" t="inlineStr">
        <is>
          <t>FUNDA KUNT</t>
        </is>
      </c>
      <c r="J339" s="137" t="n"/>
      <c r="K339" s="137" t="n"/>
      <c r="L339" s="118" t="n"/>
      <c r="M339" s="118" t="n"/>
      <c r="N339" s="128">
        <f>IFERROR(VLOOKUP(M339,Dim_CikisNedeni!$A:$B,2,FALSE()),"")</f>
        <v/>
      </c>
      <c r="O339" s="138">
        <f>IF(I339="","",IF(K339&lt;&gt;"","Pasif","Aktif"))</f>
        <v/>
      </c>
      <c r="P339" s="129">
        <f>IF(J339="","",IF(K339&lt;&gt;"",K339-J339,TODAY()-J339))</f>
        <v/>
      </c>
      <c r="Q339" s="139">
        <f>IF(P339="","",ROUND(P339/365,1))</f>
        <v/>
      </c>
      <c r="R339" s="140" t="n"/>
    </row>
    <row r="340" ht="15" customFormat="1" customHeight="1" s="111">
      <c r="A340" s="118" t="inlineStr">
        <is>
          <t>M035</t>
        </is>
      </c>
      <c r="B340" s="128">
        <f>IFERROR(VLOOKUP(A340,Dim_Magaza!$A:$C,2,FALSE()),"")</f>
        <v/>
      </c>
      <c r="C340" s="128">
        <f>IFERROR(VLOOKUP(A340,Dim_Magaza!$A:$C,3,FALSE()),"")</f>
        <v/>
      </c>
      <c r="D340" s="118" t="inlineStr">
        <is>
          <t>U002</t>
        </is>
      </c>
      <c r="E340" s="128">
        <f>IFERROR(VLOOKUP(D340,Dim_Unvan!$A:$B,2,FALSE()),"")</f>
        <v/>
      </c>
      <c r="F340" s="118" t="inlineStr">
        <is>
          <t>BAKLİYAT</t>
        </is>
      </c>
      <c r="G340" s="128">
        <f>IF(OR(A340="",F340="",I340="",K340&lt;&gt;""),"",IF(COUNTIFS($A$2:A340,A340,$F$2:F340,F340,$K$2:K340,"")&lt;=SUMIFS(REFERENTIAL_CONTROL!$K:$K,REFERENTIAL_CONTROL!$H:$H,A340,REFERENTIAL_CONTROL!$I:$I,IFERROR(INDEX(Dim_Unvan!$A:$A,MATCH(F340,Dim_Unvan!$B:$B,0)),"")),"Norm Fazlası","Norma Uygun"))</f>
        <v/>
      </c>
      <c r="H340" s="124" t="n"/>
      <c r="I340" s="118" t="inlineStr">
        <is>
          <t>MELİSA YILDIZ</t>
        </is>
      </c>
      <c r="J340" s="137" t="n"/>
      <c r="K340" s="137" t="n"/>
      <c r="L340" s="118" t="n"/>
      <c r="M340" s="118" t="n"/>
      <c r="N340" s="128">
        <f>IFERROR(VLOOKUP(M340,Dim_CikisNedeni!$A:$B,2,FALSE()),"")</f>
        <v/>
      </c>
      <c r="O340" s="138">
        <f>IF(I340="","",IF(K340&lt;&gt;"","Pasif","Aktif"))</f>
        <v/>
      </c>
      <c r="P340" s="129">
        <f>IF(J340="","",IF(K340&lt;&gt;"",K340-J340,TODAY()-J340))</f>
        <v/>
      </c>
      <c r="Q340" s="139">
        <f>IF(P340="","",ROUND(P340/365,1))</f>
        <v/>
      </c>
      <c r="R340" s="140" t="n"/>
    </row>
    <row r="341" ht="25.5" customFormat="1" customHeight="1" s="111">
      <c r="A341" s="118" t="inlineStr">
        <is>
          <t>M035</t>
        </is>
      </c>
      <c r="B341" s="128">
        <f>IFERROR(VLOOKUP(A341,Dim_Magaza!$A:$C,2,FALSE()),"")</f>
        <v/>
      </c>
      <c r="C341" s="128">
        <f>IFERROR(VLOOKUP(A341,Dim_Magaza!$A:$C,3,FALSE()),"")</f>
        <v/>
      </c>
      <c r="D341" s="141" t="inlineStr">
        <is>
          <t>U050</t>
        </is>
      </c>
      <c r="E341" s="128">
        <f>IFERROR(VLOOKUP(D341,Dim_Unvan!$A:$B,2,FALSE()),"")</f>
        <v/>
      </c>
      <c r="F341" s="141" t="inlineStr">
        <is>
          <t>ŞARKÜTERİ</t>
        </is>
      </c>
      <c r="G341" s="128">
        <f>IF(OR(A341="",F341="",I341="",K341&lt;&gt;""),"",IF(COUNTIFS($A$2:A341,A341,$F$2:F341,F341,$K$2:K341,"")&lt;=SUMIFS(REFERENTIAL_CONTROL!$K:$K,REFERENTIAL_CONTROL!$H:$H,A341,REFERENTIAL_CONTROL!$I:$I,IFERROR(INDEX(Dim_Unvan!$A:$A,MATCH(F341,Dim_Unvan!$B:$B,0)),"")),"Norm Fazlası","Norma Uygun"))</f>
        <v/>
      </c>
      <c r="H341" s="124" t="n"/>
      <c r="I341" s="118" t="inlineStr">
        <is>
          <t>SEMİH YALAMAÇ</t>
        </is>
      </c>
      <c r="J341" s="137" t="n"/>
      <c r="K341" s="137" t="n"/>
      <c r="L341" s="118" t="n"/>
      <c r="M341" s="118" t="n"/>
      <c r="N341" s="128">
        <f>IFERROR(VLOOKUP(M341,Dim_CikisNedeni!$A:$B,2,FALSE()),"")</f>
        <v/>
      </c>
      <c r="O341" s="138">
        <f>IF(I341="","",IF(K341&lt;&gt;"","Pasif","Aktif"))</f>
        <v/>
      </c>
      <c r="P341" s="129">
        <f>IF(J341="","",IF(K341&lt;&gt;"",K341-J341,TODAY()-J341))</f>
        <v/>
      </c>
      <c r="Q341" s="139">
        <f>IF(P341="","",ROUND(P341/365,1))</f>
        <v/>
      </c>
      <c r="R341" s="140" t="n"/>
    </row>
    <row r="342" ht="15" customFormat="1" customHeight="1" s="111">
      <c r="A342" s="118" t="inlineStr">
        <is>
          <t>M035</t>
        </is>
      </c>
      <c r="B342" s="128">
        <f>IFERROR(VLOOKUP(A342,Dim_Magaza!$A:$C,2,FALSE()),"")</f>
        <v/>
      </c>
      <c r="C342" s="128">
        <f>IFERROR(VLOOKUP(A342,Dim_Magaza!$A:$C,3,FALSE()),"")</f>
        <v/>
      </c>
      <c r="D342" s="118" t="inlineStr">
        <is>
          <t>U017</t>
        </is>
      </c>
      <c r="E342" s="128">
        <f>IFERROR(VLOOKUP(D342,Dim_Unvan!$A:$B,2,FALSE()),"")</f>
        <v/>
      </c>
      <c r="F342" s="118" t="inlineStr">
        <is>
          <t>MANAV</t>
        </is>
      </c>
      <c r="G342" s="128">
        <f>IF(OR(A342="",F342="",I342="",K342&lt;&gt;""),"",IF(COUNTIFS($A$2:A342,A342,$F$2:F342,F342,$K$2:K342,"")&lt;=SUMIFS(REFERENTIAL_CONTROL!$K:$K,REFERENTIAL_CONTROL!$H:$H,A342,REFERENTIAL_CONTROL!$I:$I,IFERROR(INDEX(Dim_Unvan!$A:$A,MATCH(F342,Dim_Unvan!$B:$B,0)),"")),"Norm Fazlası","Norma Uygun"))</f>
        <v/>
      </c>
      <c r="H342" s="124" t="n"/>
      <c r="I342" s="118" t="inlineStr">
        <is>
          <t>YILMAZ OĞUZ</t>
        </is>
      </c>
      <c r="J342" s="137" t="n"/>
      <c r="K342" s="137" t="n"/>
      <c r="L342" s="118" t="n"/>
      <c r="M342" s="118" t="n"/>
      <c r="N342" s="128">
        <f>IFERROR(VLOOKUP(M342,Dim_CikisNedeni!$A:$B,2,FALSE()),"")</f>
        <v/>
      </c>
      <c r="O342" s="138">
        <f>IF(I342="","",IF(K342&lt;&gt;"","Pasif","Aktif"))</f>
        <v/>
      </c>
      <c r="P342" s="129">
        <f>IF(J342="","",IF(K342&lt;&gt;"",K342-J342,TODAY()-J342))</f>
        <v/>
      </c>
      <c r="Q342" s="139">
        <f>IF(P342="","",ROUND(P342/365,1))</f>
        <v/>
      </c>
      <c r="R342" s="140" t="n"/>
    </row>
    <row r="343" ht="15" customFormat="1" customHeight="1" s="111">
      <c r="A343" s="118" t="inlineStr">
        <is>
          <t>M035</t>
        </is>
      </c>
      <c r="B343" s="128">
        <f>IFERROR(VLOOKUP(A343,Dim_Magaza!$A:$C,2,FALSE()),"")</f>
        <v/>
      </c>
      <c r="C343" s="128">
        <f>IFERROR(VLOOKUP(A343,Dim_Magaza!$A:$C,3,FALSE()),"")</f>
        <v/>
      </c>
      <c r="D343" s="141" t="inlineStr">
        <is>
          <t>U053</t>
        </is>
      </c>
      <c r="E343" s="128">
        <f>IFERROR(VLOOKUP(D343,Dim_Unvan!$A:$B,2,FALSE()),"")</f>
        <v/>
      </c>
      <c r="F343" s="118" t="inlineStr">
        <is>
          <t>KASAP</t>
        </is>
      </c>
      <c r="G343" s="128">
        <f>IF(OR(A343="",F343="",I343="",K343&lt;&gt;""),"",IF(COUNTIFS($A$2:A343,A343,$F$2:F343,F343,$K$2:K343,"")&lt;=SUMIFS(REFERENTIAL_CONTROL!$K:$K,REFERENTIAL_CONTROL!$H:$H,A343,REFERENTIAL_CONTROL!$I:$I,IFERROR(INDEX(Dim_Unvan!$A:$A,MATCH(F343,Dim_Unvan!$B:$B,0)),"")),"Norm Fazlası","Norma Uygun"))</f>
        <v/>
      </c>
      <c r="H343" s="124" t="n"/>
      <c r="I343" s="118" t="inlineStr">
        <is>
          <t>RIDVAN BAYRAK</t>
        </is>
      </c>
      <c r="J343" s="137" t="n"/>
      <c r="K343" s="137" t="n"/>
      <c r="L343" s="118" t="n"/>
      <c r="M343" s="118" t="n"/>
      <c r="N343" s="128">
        <f>IFERROR(VLOOKUP(M343,Dim_CikisNedeni!$A:$B,2,FALSE()),"")</f>
        <v/>
      </c>
      <c r="O343" s="138">
        <f>IF(I343="","",IF(K343&lt;&gt;"","Pasif","Aktif"))</f>
        <v/>
      </c>
      <c r="P343" s="129">
        <f>IF(J343="","",IF(K343&lt;&gt;"",K343-J343,TODAY()-J343))</f>
        <v/>
      </c>
      <c r="Q343" s="139">
        <f>IF(P343="","",ROUND(P343/365,1))</f>
        <v/>
      </c>
      <c r="R343" s="140" t="n"/>
    </row>
    <row r="344" ht="15" customFormat="1" customHeight="1" s="111">
      <c r="A344" s="118" t="inlineStr">
        <is>
          <t>M022</t>
        </is>
      </c>
      <c r="B344" s="128">
        <f>IFERROR(VLOOKUP(A344,Dim_Magaza!$A:$C,2,FALSE()),"")</f>
        <v/>
      </c>
      <c r="C344" s="128">
        <f>IFERROR(VLOOKUP(A344,Dim_Magaza!$A:$C,3,FALSE()),"")</f>
        <v/>
      </c>
      <c r="D344" s="141" t="inlineStr">
        <is>
          <t>U052</t>
        </is>
      </c>
      <c r="E344" s="128">
        <f>IFERROR(VLOOKUP(D344,Dim_Unvan!$A:$B,2,FALSE()),"")</f>
        <v/>
      </c>
      <c r="F344" s="118" t="inlineStr">
        <is>
          <t>YÖNETİCİ</t>
        </is>
      </c>
      <c r="G344" s="128">
        <f>IF(OR(A344="",F344="",I344="",K344&lt;&gt;""),"",IF(COUNTIFS($A$2:A344,A344,$F$2:F344,F344,$K$2:K344,"")&lt;=SUMIFS(REFERENTIAL_CONTROL!$K:$K,REFERENTIAL_CONTROL!$H:$H,A344,REFERENTIAL_CONTROL!$I:$I,IFERROR(INDEX(Dim_Unvan!$A:$A,MATCH(F344,Dim_Unvan!$B:$B,0)),"")),"Norm Fazlası","Norma Uygun"))</f>
        <v/>
      </c>
      <c r="H344" s="124" t="n"/>
      <c r="I344" s="118" t="inlineStr">
        <is>
          <t>MUHAMMET KARAMAN</t>
        </is>
      </c>
      <c r="J344" s="137" t="n"/>
      <c r="K344" s="137" t="n"/>
      <c r="L344" s="118" t="n"/>
      <c r="M344" s="118" t="n"/>
      <c r="N344" s="128">
        <f>IFERROR(VLOOKUP(M344,Dim_CikisNedeni!$A:$B,2,FALSE()),"")</f>
        <v/>
      </c>
      <c r="O344" s="138">
        <f>IF(I344="","",IF(K344&lt;&gt;"","Pasif","Aktif"))</f>
        <v/>
      </c>
      <c r="P344" s="129">
        <f>IF(J344="","",IF(K344&lt;&gt;"",K344-J344,TODAY()-J344))</f>
        <v/>
      </c>
      <c r="Q344" s="139">
        <f>IF(P344="","",ROUND(P344/365,1))</f>
        <v/>
      </c>
      <c r="R344" s="140" t="n"/>
    </row>
    <row r="345" ht="15" customFormat="1" customHeight="1" s="111">
      <c r="A345" s="118" t="inlineStr">
        <is>
          <t>M022</t>
        </is>
      </c>
      <c r="B345" s="128">
        <f>IFERROR(VLOOKUP(A345,Dim_Magaza!$A:$C,2,FALSE()),"")</f>
        <v/>
      </c>
      <c r="C345" s="128">
        <f>IFERROR(VLOOKUP(A345,Dim_Magaza!$A:$C,3,FALSE()),"")</f>
        <v/>
      </c>
      <c r="D345" s="118" t="inlineStr">
        <is>
          <t>U038</t>
        </is>
      </c>
      <c r="E345" s="128">
        <f>IFERROR(VLOOKUP(D345,Dim_Unvan!$A:$B,2,FALSE()),"")</f>
        <v/>
      </c>
      <c r="F345" s="118" t="inlineStr">
        <is>
          <t>YÖNETİCİ YARDIMCISI</t>
        </is>
      </c>
      <c r="G345" s="128">
        <f>IF(OR(A345="",F345="",I345="",K345&lt;&gt;""),"",IF(COUNTIFS($A$2:A345,A345,$F$2:F345,F345,$K$2:K345,"")&lt;=SUMIFS(REFERENTIAL_CONTROL!$K:$K,REFERENTIAL_CONTROL!$H:$H,A345,REFERENTIAL_CONTROL!$I:$I,IFERROR(INDEX(Dim_Unvan!$A:$A,MATCH(F345,Dim_Unvan!$B:$B,0)),"")),"Norm Fazlası","Norma Uygun"))</f>
        <v/>
      </c>
      <c r="H345" s="124" t="n"/>
      <c r="I345" s="118" t="inlineStr">
        <is>
          <t>ELİF GÜNDEM</t>
        </is>
      </c>
      <c r="J345" s="137" t="n"/>
      <c r="K345" s="137" t="n"/>
      <c r="L345" s="118" t="n"/>
      <c r="M345" s="118" t="n"/>
      <c r="N345" s="128">
        <f>IFERROR(VLOOKUP(M345,Dim_CikisNedeni!$A:$B,2,FALSE()),"")</f>
        <v/>
      </c>
      <c r="O345" s="138">
        <f>IF(I345="","",IF(K345&lt;&gt;"","Pasif","Aktif"))</f>
        <v/>
      </c>
      <c r="P345" s="129">
        <f>IF(J345="","",IF(K345&lt;&gt;"",K345-J345,TODAY()-J345))</f>
        <v/>
      </c>
      <c r="Q345" s="139">
        <f>IF(P345="","",ROUND(P345/365,1))</f>
        <v/>
      </c>
      <c r="R345" s="140" t="n"/>
    </row>
    <row r="346" ht="15" customFormat="1" customHeight="1" s="111">
      <c r="A346" s="118" t="inlineStr">
        <is>
          <t>M022</t>
        </is>
      </c>
      <c r="B346" s="128">
        <f>IFERROR(VLOOKUP(A346,Dim_Magaza!$A:$C,2,FALSE()),"")</f>
        <v/>
      </c>
      <c r="C346" s="128">
        <f>IFERROR(VLOOKUP(A346,Dim_Magaza!$A:$C,3,FALSE()),"")</f>
        <v/>
      </c>
      <c r="D346" s="141" t="inlineStr">
        <is>
          <t>U049</t>
        </is>
      </c>
      <c r="E346" s="128">
        <f>IFERROR(VLOOKUP(D346,Dim_Unvan!$A:$B,2,FALSE()),"")</f>
        <v/>
      </c>
      <c r="F346" s="118" t="inlineStr">
        <is>
          <t>YÖNETİCİ</t>
        </is>
      </c>
      <c r="G346" s="128">
        <f>IF(OR(A346="",F346="",I346="",K346&lt;&gt;""),"",IF(COUNTIFS($A$2:A346,A346,$F$2:F346,F346,$K$2:K346,"")&lt;=SUMIFS(REFERENTIAL_CONTROL!$K:$K,REFERENTIAL_CONTROL!$H:$H,A346,REFERENTIAL_CONTROL!$I:$I,IFERROR(INDEX(Dim_Unvan!$A:$A,MATCH(F346,Dim_Unvan!$B:$B,0)),"")),"Norm Fazlası","Norma Uygun"))</f>
        <v/>
      </c>
      <c r="H346" s="124" t="n"/>
      <c r="I346" s="118" t="inlineStr">
        <is>
          <t>RIDVAN TAŞDEMİR</t>
        </is>
      </c>
      <c r="J346" s="137" t="n"/>
      <c r="K346" s="137" t="n"/>
      <c r="L346" s="118" t="n"/>
      <c r="M346" s="118" t="n"/>
      <c r="N346" s="128">
        <f>IFERROR(VLOOKUP(M346,Dim_CikisNedeni!$A:$B,2,FALSE()),"")</f>
        <v/>
      </c>
      <c r="O346" s="138">
        <f>IF(I346="","",IF(K346&lt;&gt;"","Pasif","Aktif"))</f>
        <v/>
      </c>
      <c r="P346" s="129">
        <f>IF(J346="","",IF(K346&lt;&gt;"",K346-J346,TODAY()-J346))</f>
        <v/>
      </c>
      <c r="Q346" s="139">
        <f>IF(P346="","",ROUND(P346/365,1))</f>
        <v/>
      </c>
      <c r="R346" s="140" t="n"/>
    </row>
    <row r="347" ht="15" customFormat="1" customHeight="1" s="111">
      <c r="A347" s="118" t="inlineStr">
        <is>
          <t>M022</t>
        </is>
      </c>
      <c r="B347" s="128">
        <f>IFERROR(VLOOKUP(A347,Dim_Magaza!$A:$C,2,FALSE()),"")</f>
        <v/>
      </c>
      <c r="C347" s="128">
        <f>IFERROR(VLOOKUP(A347,Dim_Magaza!$A:$C,3,FALSE()),"")</f>
        <v/>
      </c>
      <c r="D347" s="118" t="inlineStr">
        <is>
          <t>U015</t>
        </is>
      </c>
      <c r="E347" s="128">
        <f>IFERROR(VLOOKUP(D347,Dim_Unvan!$A:$B,2,FALSE()),"")</f>
        <v/>
      </c>
      <c r="F347" s="118" t="inlineStr">
        <is>
          <t>KASİYER</t>
        </is>
      </c>
      <c r="G347" s="128">
        <f>IF(OR(A347="",F347="",I347="",K347&lt;&gt;""),"",IF(COUNTIFS($A$2:A347,A347,$F$2:F347,F347,$K$2:K347,"")&lt;=SUMIFS(REFERENTIAL_CONTROL!$K:$K,REFERENTIAL_CONTROL!$H:$H,A347,REFERENTIAL_CONTROL!$I:$I,IFERROR(INDEX(Dim_Unvan!$A:$A,MATCH(F347,Dim_Unvan!$B:$B,0)),"")),"Norm Fazlası","Norma Uygun"))</f>
        <v/>
      </c>
      <c r="H347" s="124" t="n"/>
      <c r="I347" s="118" t="inlineStr">
        <is>
          <t>DİLAN SALAR</t>
        </is>
      </c>
      <c r="J347" s="137" t="n"/>
      <c r="K347" s="137" t="n"/>
      <c r="L347" s="118" t="n"/>
      <c r="M347" s="118" t="n"/>
      <c r="N347" s="128">
        <f>IFERROR(VLOOKUP(M347,Dim_CikisNedeni!$A:$B,2,FALSE()),"")</f>
        <v/>
      </c>
      <c r="O347" s="138">
        <f>IF(I347="","",IF(K347&lt;&gt;"","Pasif","Aktif"))</f>
        <v/>
      </c>
      <c r="P347" s="129">
        <f>IF(J347="","",IF(K347&lt;&gt;"",K347-J347,TODAY()-J347))</f>
        <v/>
      </c>
      <c r="Q347" s="139">
        <f>IF(P347="","",ROUND(P347/365,1))</f>
        <v/>
      </c>
      <c r="R347" s="140" t="n"/>
    </row>
    <row r="348" ht="15" customFormat="1" customHeight="1" s="111">
      <c r="A348" s="118" t="inlineStr">
        <is>
          <t>M022</t>
        </is>
      </c>
      <c r="B348" s="128">
        <f>IFERROR(VLOOKUP(A348,Dim_Magaza!$A:$C,2,FALSE()),"")</f>
        <v/>
      </c>
      <c r="C348" s="128">
        <f>IFERROR(VLOOKUP(A348,Dim_Magaza!$A:$C,3,FALSE()),"")</f>
        <v/>
      </c>
      <c r="D348" s="118" t="inlineStr">
        <is>
          <t>U015</t>
        </is>
      </c>
      <c r="E348" s="128">
        <f>IFERROR(VLOOKUP(D348,Dim_Unvan!$A:$B,2,FALSE()),"")</f>
        <v/>
      </c>
      <c r="F348" s="118" t="inlineStr">
        <is>
          <t>KASİYER</t>
        </is>
      </c>
      <c r="G348" s="128">
        <f>IF(OR(A348="",F348="",I348="",K348&lt;&gt;""),"",IF(COUNTIFS($A$2:A348,A348,$F$2:F348,F348,$K$2:K348,"")&lt;=SUMIFS(REFERENTIAL_CONTROL!$K:$K,REFERENTIAL_CONTROL!$H:$H,A348,REFERENTIAL_CONTROL!$I:$I,IFERROR(INDEX(Dim_Unvan!$A:$A,MATCH(F348,Dim_Unvan!$B:$B,0)),"")),"Norm Fazlası","Norma Uygun"))</f>
        <v/>
      </c>
      <c r="H348" s="124" t="n"/>
      <c r="I348" s="118" t="inlineStr">
        <is>
          <t>LEYLA BARAN</t>
        </is>
      </c>
      <c r="J348" s="137" t="n"/>
      <c r="K348" s="137" t="n"/>
      <c r="L348" s="118" t="n"/>
      <c r="M348" s="118" t="n"/>
      <c r="N348" s="128">
        <f>IFERROR(VLOOKUP(M348,Dim_CikisNedeni!$A:$B,2,FALSE()),"")</f>
        <v/>
      </c>
      <c r="O348" s="138">
        <f>IF(I348="","",IF(K348&lt;&gt;"","Pasif","Aktif"))</f>
        <v/>
      </c>
      <c r="P348" s="129">
        <f>IF(J348="","",IF(K348&lt;&gt;"",K348-J348,TODAY()-J348))</f>
        <v/>
      </c>
      <c r="Q348" s="139">
        <f>IF(P348="","",ROUND(P348/365,1))</f>
        <v/>
      </c>
      <c r="R348" s="140" t="n"/>
    </row>
    <row r="349" ht="15" customFormat="1" customHeight="1" s="111">
      <c r="A349" s="118" t="inlineStr">
        <is>
          <t>M022</t>
        </is>
      </c>
      <c r="B349" s="128">
        <f>IFERROR(VLOOKUP(A349,Dim_Magaza!$A:$C,2,FALSE()),"")</f>
        <v/>
      </c>
      <c r="C349" s="128">
        <f>IFERROR(VLOOKUP(A349,Dim_Magaza!$A:$C,3,FALSE()),"")</f>
        <v/>
      </c>
      <c r="D349" s="118" t="inlineStr">
        <is>
          <t>U015</t>
        </is>
      </c>
      <c r="E349" s="128">
        <f>IFERROR(VLOOKUP(D349,Dim_Unvan!$A:$B,2,FALSE()),"")</f>
        <v/>
      </c>
      <c r="F349" s="118" t="inlineStr">
        <is>
          <t>KASİYER</t>
        </is>
      </c>
      <c r="G349" s="128">
        <f>IF(OR(A349="",F349="",I349="",K349&lt;&gt;""),"",IF(COUNTIFS($A$2:A349,A349,$F$2:F349,F349,$K$2:K349,"")&lt;=SUMIFS(REFERENTIAL_CONTROL!$K:$K,REFERENTIAL_CONTROL!$H:$H,A349,REFERENTIAL_CONTROL!$I:$I,IFERROR(INDEX(Dim_Unvan!$A:$A,MATCH(F349,Dim_Unvan!$B:$B,0)),"")),"Norm Fazlası","Norma Uygun"))</f>
        <v/>
      </c>
      <c r="H349" s="124" t="n"/>
      <c r="I349" s="118" t="inlineStr">
        <is>
          <t>ZEYNEP İBİŞ</t>
        </is>
      </c>
      <c r="J349" s="137" t="n"/>
      <c r="K349" s="137" t="n"/>
      <c r="L349" s="118" t="n"/>
      <c r="M349" s="118" t="n"/>
      <c r="N349" s="128">
        <f>IFERROR(VLOOKUP(M349,Dim_CikisNedeni!$A:$B,2,FALSE()),"")</f>
        <v/>
      </c>
      <c r="O349" s="138">
        <f>IF(I349="","",IF(K349&lt;&gt;"","Pasif","Aktif"))</f>
        <v/>
      </c>
      <c r="P349" s="129">
        <f>IF(J349="","",IF(K349&lt;&gt;"",K349-J349,TODAY()-J349))</f>
        <v/>
      </c>
      <c r="Q349" s="139">
        <f>IF(P349="","",ROUND(P349/365,1))</f>
        <v/>
      </c>
      <c r="R349" s="140" t="n"/>
    </row>
    <row r="350" ht="15" customFormat="1" customHeight="1" s="111">
      <c r="A350" s="118" t="inlineStr">
        <is>
          <t>M022</t>
        </is>
      </c>
      <c r="B350" s="128">
        <f>IFERROR(VLOOKUP(A350,Dim_Magaza!$A:$C,2,FALSE()),"")</f>
        <v/>
      </c>
      <c r="C350" s="128">
        <f>IFERROR(VLOOKUP(A350,Dim_Magaza!$A:$C,3,FALSE()),"")</f>
        <v/>
      </c>
      <c r="D350" s="118" t="inlineStr">
        <is>
          <t>U026</t>
        </is>
      </c>
      <c r="E350" s="128">
        <f>IFERROR(VLOOKUP(D350,Dim_Unvan!$A:$B,2,FALSE()),"")</f>
        <v/>
      </c>
      <c r="F350" s="118" t="inlineStr">
        <is>
          <t>REYON GÖREVLİSİ</t>
        </is>
      </c>
      <c r="G350" s="128">
        <f>IF(OR(A350="",F350="",I350="",K350&lt;&gt;""),"",IF(COUNTIFS($A$2:A350,A350,$F$2:F350,F350,$K$2:K350,"")&lt;=SUMIFS(REFERENTIAL_CONTROL!$K:$K,REFERENTIAL_CONTROL!$H:$H,A350,REFERENTIAL_CONTROL!$I:$I,IFERROR(INDEX(Dim_Unvan!$A:$A,MATCH(F350,Dim_Unvan!$B:$B,0)),"")),"Norm Fazlası","Norma Uygun"))</f>
        <v/>
      </c>
      <c r="H350" s="124" t="n"/>
      <c r="I350" s="118" t="inlineStr">
        <is>
          <t>ALP DENİZ KAYA</t>
        </is>
      </c>
      <c r="J350" s="137" t="n"/>
      <c r="K350" s="137" t="n"/>
      <c r="L350" s="118" t="n"/>
      <c r="M350" s="118" t="n"/>
      <c r="N350" s="128">
        <f>IFERROR(VLOOKUP(M350,Dim_CikisNedeni!$A:$B,2,FALSE()),"")</f>
        <v/>
      </c>
      <c r="O350" s="138">
        <f>IF(I350="","",IF(K350&lt;&gt;"","Pasif","Aktif"))</f>
        <v/>
      </c>
      <c r="P350" s="129">
        <f>IF(J350="","",IF(K350&lt;&gt;"",K350-J350,TODAY()-J350))</f>
        <v/>
      </c>
      <c r="Q350" s="139">
        <f>IF(P350="","",ROUND(P350/365,1))</f>
        <v/>
      </c>
      <c r="R350" s="140" t="n"/>
    </row>
    <row r="351" ht="15" customFormat="1" customHeight="1" s="111">
      <c r="A351" s="118" t="inlineStr">
        <is>
          <t>M022</t>
        </is>
      </c>
      <c r="B351" s="128">
        <f>IFERROR(VLOOKUP(A351,Dim_Magaza!$A:$C,2,FALSE()),"")</f>
        <v/>
      </c>
      <c r="C351" s="128">
        <f>IFERROR(VLOOKUP(A351,Dim_Magaza!$A:$C,3,FALSE()),"")</f>
        <v/>
      </c>
      <c r="D351" s="118" t="inlineStr">
        <is>
          <t>U026</t>
        </is>
      </c>
      <c r="E351" s="128">
        <f>IFERROR(VLOOKUP(D351,Dim_Unvan!$A:$B,2,FALSE()),"")</f>
        <v/>
      </c>
      <c r="F351" s="118" t="inlineStr">
        <is>
          <t>REYON GÖREVLİSİ</t>
        </is>
      </c>
      <c r="G351" s="128">
        <f>IF(OR(A351="",F351="",I351="",K351&lt;&gt;""),"",IF(COUNTIFS($A$2:A351,A351,$F$2:F351,F351,$K$2:K351,"")&lt;=SUMIFS(REFERENTIAL_CONTROL!$K:$K,REFERENTIAL_CONTROL!$H:$H,A351,REFERENTIAL_CONTROL!$I:$I,IFERROR(INDEX(Dim_Unvan!$A:$A,MATCH(F351,Dim_Unvan!$B:$B,0)),"")),"Norm Fazlası","Norma Uygun"))</f>
        <v/>
      </c>
      <c r="H351" s="124" t="n"/>
      <c r="I351" s="118" t="inlineStr">
        <is>
          <t>ILYAS  SAPAROV</t>
        </is>
      </c>
      <c r="J351" s="137" t="n"/>
      <c r="K351" s="137" t="n"/>
      <c r="L351" s="118" t="n"/>
      <c r="M351" s="118" t="n"/>
      <c r="N351" s="128">
        <f>IFERROR(VLOOKUP(M351,Dim_CikisNedeni!$A:$B,2,FALSE()),"")</f>
        <v/>
      </c>
      <c r="O351" s="138">
        <f>IF(I351="","",IF(K351&lt;&gt;"","Pasif","Aktif"))</f>
        <v/>
      </c>
      <c r="P351" s="129">
        <f>IF(J351="","",IF(K351&lt;&gt;"",K351-J351,TODAY()-J351))</f>
        <v/>
      </c>
      <c r="Q351" s="139">
        <f>IF(P351="","",ROUND(P351/365,1))</f>
        <v/>
      </c>
      <c r="R351" s="140" t="n"/>
    </row>
    <row r="352" ht="15" customFormat="1" customHeight="1" s="111">
      <c r="A352" s="118" t="inlineStr">
        <is>
          <t>M022</t>
        </is>
      </c>
      <c r="B352" s="128">
        <f>IFERROR(VLOOKUP(A352,Dim_Magaza!$A:$C,2,FALSE()),"")</f>
        <v/>
      </c>
      <c r="C352" s="128">
        <f>IFERROR(VLOOKUP(A352,Dim_Magaza!$A:$C,3,FALSE()),"")</f>
        <v/>
      </c>
      <c r="D352" s="118" t="inlineStr">
        <is>
          <t>U026</t>
        </is>
      </c>
      <c r="E352" s="128">
        <f>IFERROR(VLOOKUP(D352,Dim_Unvan!$A:$B,2,FALSE()),"")</f>
        <v/>
      </c>
      <c r="F352" s="118" t="inlineStr">
        <is>
          <t>REYON GÖREVLİSİ</t>
        </is>
      </c>
      <c r="G352" s="128">
        <f>IF(OR(A352="",F352="",I352="",K352&lt;&gt;""),"",IF(COUNTIFS($A$2:A352,A352,$F$2:F352,F352,$K$2:K352,"")&lt;=SUMIFS(REFERENTIAL_CONTROL!$K:$K,REFERENTIAL_CONTROL!$H:$H,A352,REFERENTIAL_CONTROL!$I:$I,IFERROR(INDEX(Dim_Unvan!$A:$A,MATCH(F352,Dim_Unvan!$B:$B,0)),"")),"Norm Fazlası","Norma Uygun"))</f>
        <v/>
      </c>
      <c r="H352" s="124" t="n"/>
      <c r="I352" s="118" t="inlineStr">
        <is>
          <t>ABDULLAH ÇALIŞ</t>
        </is>
      </c>
      <c r="J352" s="137" t="n"/>
      <c r="K352" s="137" t="n"/>
      <c r="L352" s="118" t="n"/>
      <c r="M352" s="118" t="n"/>
      <c r="N352" s="128">
        <f>IFERROR(VLOOKUP(M352,Dim_CikisNedeni!$A:$B,2,FALSE()),"")</f>
        <v/>
      </c>
      <c r="O352" s="138">
        <f>IF(I352="","",IF(K352&lt;&gt;"","Pasif","Aktif"))</f>
        <v/>
      </c>
      <c r="P352" s="129">
        <f>IF(J352="","",IF(K352&lt;&gt;"",K352-J352,TODAY()-J352))</f>
        <v/>
      </c>
      <c r="Q352" s="139">
        <f>IF(P352="","",ROUND(P352/365,1))</f>
        <v/>
      </c>
      <c r="R352" s="140" t="n"/>
    </row>
    <row r="353" ht="15" customFormat="1" customHeight="1" s="111">
      <c r="A353" s="118" t="inlineStr">
        <is>
          <t>M022</t>
        </is>
      </c>
      <c r="B353" s="128">
        <f>IFERROR(VLOOKUP(A353,Dim_Magaza!$A:$C,2,FALSE()),"")</f>
        <v/>
      </c>
      <c r="C353" s="128">
        <f>IFERROR(VLOOKUP(A353,Dim_Magaza!$A:$C,3,FALSE()),"")</f>
        <v/>
      </c>
      <c r="D353" s="118" t="inlineStr">
        <is>
          <t>U026</t>
        </is>
      </c>
      <c r="E353" s="128">
        <f>IFERROR(VLOOKUP(D353,Dim_Unvan!$A:$B,2,FALSE()),"")</f>
        <v/>
      </c>
      <c r="F353" s="118" t="inlineStr">
        <is>
          <t>REYON GÖREVLİSİ</t>
        </is>
      </c>
      <c r="G353" s="128">
        <f>IF(OR(A353="",F353="",I353="",K353&lt;&gt;""),"",IF(COUNTIFS($A$2:A353,A353,$F$2:F353,F353,$K$2:K353,"")&lt;=SUMIFS(REFERENTIAL_CONTROL!$K:$K,REFERENTIAL_CONTROL!$H:$H,A353,REFERENTIAL_CONTROL!$I:$I,IFERROR(INDEX(Dim_Unvan!$A:$A,MATCH(F353,Dim_Unvan!$B:$B,0)),"")),"Norm Fazlası","Norma Uygun"))</f>
        <v/>
      </c>
      <c r="H353" s="124" t="n"/>
      <c r="I353" s="118" t="inlineStr">
        <is>
          <t>HOSHGELDI HOJASHOV</t>
        </is>
      </c>
      <c r="J353" s="137" t="n"/>
      <c r="K353" s="137" t="n"/>
      <c r="L353" s="118" t="n"/>
      <c r="M353" s="118" t="n"/>
      <c r="N353" s="128">
        <f>IFERROR(VLOOKUP(M353,Dim_CikisNedeni!$A:$B,2,FALSE()),"")</f>
        <v/>
      </c>
      <c r="O353" s="138">
        <f>IF(I353="","",IF(K353&lt;&gt;"","Pasif","Aktif"))</f>
        <v/>
      </c>
      <c r="P353" s="129">
        <f>IF(J353="","",IF(K353&lt;&gt;"",K353-J353,TODAY()-J353))</f>
        <v/>
      </c>
      <c r="Q353" s="139">
        <f>IF(P353="","",ROUND(P353/365,1))</f>
        <v/>
      </c>
      <c r="R353" s="140" t="n"/>
    </row>
    <row r="354" ht="15" customFormat="1" customHeight="1" s="111">
      <c r="A354" s="118" t="inlineStr">
        <is>
          <t>M022</t>
        </is>
      </c>
      <c r="B354" s="128">
        <f>IFERROR(VLOOKUP(A354,Dim_Magaza!$A:$C,2,FALSE()),"")</f>
        <v/>
      </c>
      <c r="C354" s="128">
        <f>IFERROR(VLOOKUP(A354,Dim_Magaza!$A:$C,3,FALSE()),"")</f>
        <v/>
      </c>
      <c r="D354" s="118" t="inlineStr">
        <is>
          <t>U002</t>
        </is>
      </c>
      <c r="E354" s="128">
        <f>IFERROR(VLOOKUP(D354,Dim_Unvan!$A:$B,2,FALSE()),"")</f>
        <v/>
      </c>
      <c r="F354" s="118" t="inlineStr">
        <is>
          <t>BAKLİYAT</t>
        </is>
      </c>
      <c r="G354" s="128">
        <f>IF(OR(A354="",F354="",I354="",K354&lt;&gt;""),"",IF(COUNTIFS($A$2:A354,A354,$F$2:F354,F354,$K$2:K354,"")&lt;=SUMIFS(REFERENTIAL_CONTROL!$K:$K,REFERENTIAL_CONTROL!$H:$H,A354,REFERENTIAL_CONTROL!$I:$I,IFERROR(INDEX(Dim_Unvan!$A:$A,MATCH(F354,Dim_Unvan!$B:$B,0)),"")),"Norm Fazlası","Norma Uygun"))</f>
        <v/>
      </c>
      <c r="H354" s="124" t="n"/>
      <c r="I354" s="118" t="inlineStr">
        <is>
          <t>MÜZEYYEN BAKIR</t>
        </is>
      </c>
      <c r="J354" s="137" t="n"/>
      <c r="K354" s="137" t="n"/>
      <c r="L354" s="118" t="n"/>
      <c r="M354" s="118" t="n"/>
      <c r="N354" s="128">
        <f>IFERROR(VLOOKUP(M354,Dim_CikisNedeni!$A:$B,2,FALSE()),"")</f>
        <v/>
      </c>
      <c r="O354" s="138">
        <f>IF(I354="","",IF(K354&lt;&gt;"","Pasif","Aktif"))</f>
        <v/>
      </c>
      <c r="P354" s="129">
        <f>IF(J354="","",IF(K354&lt;&gt;"",K354-J354,TODAY()-J354))</f>
        <v/>
      </c>
      <c r="Q354" s="139">
        <f>IF(P354="","",ROUND(P354/365,1))</f>
        <v/>
      </c>
      <c r="R354" s="140" t="n"/>
    </row>
    <row r="355" ht="25.5" customFormat="1" customHeight="1" s="111">
      <c r="A355" s="118" t="inlineStr">
        <is>
          <t>M022</t>
        </is>
      </c>
      <c r="B355" s="128">
        <f>IFERROR(VLOOKUP(A355,Dim_Magaza!$A:$C,2,FALSE()),"")</f>
        <v/>
      </c>
      <c r="C355" s="128">
        <f>IFERROR(VLOOKUP(A355,Dim_Magaza!$A:$C,3,FALSE()),"")</f>
        <v/>
      </c>
      <c r="D355" s="141" t="inlineStr">
        <is>
          <t>U050</t>
        </is>
      </c>
      <c r="E355" s="128">
        <f>IFERROR(VLOOKUP(D355,Dim_Unvan!$A:$B,2,FALSE()),"")</f>
        <v/>
      </c>
      <c r="F355" s="118" t="inlineStr">
        <is>
          <t>ŞARKÜTERİ</t>
        </is>
      </c>
      <c r="G355" s="128">
        <f>IF(OR(A355="",F355="",I355="",K355&lt;&gt;""),"",IF(COUNTIFS($A$2:A355,A355,$F$2:F355,F355,$K$2:K355,"")&lt;=SUMIFS(REFERENTIAL_CONTROL!$K:$K,REFERENTIAL_CONTROL!$H:$H,A355,REFERENTIAL_CONTROL!$I:$I,IFERROR(INDEX(Dim_Unvan!$A:$A,MATCH(F355,Dim_Unvan!$B:$B,0)),"")),"Norm Fazlası","Norma Uygun"))</f>
        <v/>
      </c>
      <c r="H355" s="124" t="n"/>
      <c r="I355" s="118" t="inlineStr">
        <is>
          <t>ÖMER METE</t>
        </is>
      </c>
      <c r="J355" s="137" t="n"/>
      <c r="K355" s="137" t="n"/>
      <c r="L355" s="118" t="n"/>
      <c r="M355" s="118" t="n"/>
      <c r="N355" s="128">
        <f>IFERROR(VLOOKUP(M355,Dim_CikisNedeni!$A:$B,2,FALSE()),"")</f>
        <v/>
      </c>
      <c r="O355" s="138">
        <f>IF(I355="","",IF(K355&lt;&gt;"","Pasif","Aktif"))</f>
        <v/>
      </c>
      <c r="P355" s="129">
        <f>IF(J355="","",IF(K355&lt;&gt;"",K355-J355,TODAY()-J355))</f>
        <v/>
      </c>
      <c r="Q355" s="139">
        <f>IF(P355="","",ROUND(P355/365,1))</f>
        <v/>
      </c>
      <c r="R355" s="140" t="n"/>
    </row>
    <row r="356" ht="25.5" customFormat="1" customHeight="1" s="111">
      <c r="A356" s="118" t="inlineStr">
        <is>
          <t>M022</t>
        </is>
      </c>
      <c r="B356" s="128">
        <f>IFERROR(VLOOKUP(A356,Dim_Magaza!$A:$C,2,FALSE()),"")</f>
        <v/>
      </c>
      <c r="C356" s="128">
        <f>IFERROR(VLOOKUP(A356,Dim_Magaza!$A:$C,3,FALSE()),"")</f>
        <v/>
      </c>
      <c r="D356" s="118" t="inlineStr">
        <is>
          <t>U043</t>
        </is>
      </c>
      <c r="E356" s="128">
        <f>IFERROR(VLOOKUP(D356,Dim_Unvan!$A:$B,2,FALSE()),"")</f>
        <v/>
      </c>
      <c r="F356" s="118" t="inlineStr">
        <is>
          <t>ŞARKÜTERİ YARDIMCISI</t>
        </is>
      </c>
      <c r="G356" s="128">
        <f>IF(OR(A356="",F356="",I356="",K356&lt;&gt;""),"",IF(COUNTIFS($A$2:A356,A356,$F$2:F356,F356,$K$2:K356,"")&lt;=SUMIFS(REFERENTIAL_CONTROL!$K:$K,REFERENTIAL_CONTROL!$H:$H,A356,REFERENTIAL_CONTROL!$I:$I,IFERROR(INDEX(Dim_Unvan!$A:$A,MATCH(F356,Dim_Unvan!$B:$B,0)),"")),"Norm Fazlası","Norma Uygun"))</f>
        <v/>
      </c>
      <c r="H356" s="124" t="n"/>
      <c r="I356" s="118" t="inlineStr">
        <is>
          <t>CEYLİN TATBAK</t>
        </is>
      </c>
      <c r="J356" s="137" t="n"/>
      <c r="K356" s="137" t="n"/>
      <c r="L356" s="118" t="n"/>
      <c r="M356" s="118" t="n"/>
      <c r="N356" s="128">
        <f>IFERROR(VLOOKUP(M356,Dim_CikisNedeni!$A:$B,2,FALSE()),"")</f>
        <v/>
      </c>
      <c r="O356" s="138">
        <f>IF(I356="","",IF(K356&lt;&gt;"","Pasif","Aktif"))</f>
        <v/>
      </c>
      <c r="P356" s="129">
        <f>IF(J356="","",IF(K356&lt;&gt;"",K356-J356,TODAY()-J356))</f>
        <v/>
      </c>
      <c r="Q356" s="139">
        <f>IF(P356="","",ROUND(P356/365,1))</f>
        <v/>
      </c>
      <c r="R356" s="140" t="n"/>
    </row>
    <row r="357" ht="15" customFormat="1" customHeight="1" s="111">
      <c r="A357" s="118" t="inlineStr">
        <is>
          <t>M022</t>
        </is>
      </c>
      <c r="B357" s="128">
        <f>IFERROR(VLOOKUP(A357,Dim_Magaza!$A:$C,2,FALSE()),"")</f>
        <v/>
      </c>
      <c r="C357" s="128">
        <f>IFERROR(VLOOKUP(A357,Dim_Magaza!$A:$C,3,FALSE()),"")</f>
        <v/>
      </c>
      <c r="D357" s="141" t="inlineStr">
        <is>
          <t>U053</t>
        </is>
      </c>
      <c r="E357" s="128">
        <f>IFERROR(VLOOKUP(D357,Dim_Unvan!$A:$B,2,FALSE()),"")</f>
        <v/>
      </c>
      <c r="F357" s="118" t="inlineStr">
        <is>
          <t>KASAP</t>
        </is>
      </c>
      <c r="G357" s="128">
        <f>IF(OR(A357="",F357="",I357="",K357&lt;&gt;""),"",IF(COUNTIFS($A$2:A357,A357,$F$2:F357,F357,$K$2:K357,"")&lt;=SUMIFS(REFERENTIAL_CONTROL!$K:$K,REFERENTIAL_CONTROL!$H:$H,A357,REFERENTIAL_CONTROL!$I:$I,IFERROR(INDEX(Dim_Unvan!$A:$A,MATCH(F357,Dim_Unvan!$B:$B,0)),"")),"Norm Fazlası","Norma Uygun"))</f>
        <v/>
      </c>
      <c r="H357" s="124" t="n"/>
      <c r="I357" s="118" t="inlineStr">
        <is>
          <t>NECDET ÖZBALADUR</t>
        </is>
      </c>
      <c r="J357" s="137" t="n"/>
      <c r="K357" s="137" t="n"/>
      <c r="L357" s="118" t="n"/>
      <c r="M357" s="118" t="n"/>
      <c r="N357" s="128">
        <f>IFERROR(VLOOKUP(M357,Dim_CikisNedeni!$A:$B,2,FALSE()),"")</f>
        <v/>
      </c>
      <c r="O357" s="138">
        <f>IF(I357="","",IF(K357&lt;&gt;"","Pasif","Aktif"))</f>
        <v/>
      </c>
      <c r="P357" s="129">
        <f>IF(J357="","",IF(K357&lt;&gt;"",K357-J357,TODAY()-J357))</f>
        <v/>
      </c>
      <c r="Q357" s="139">
        <f>IF(P357="","",ROUND(P357/365,1))</f>
        <v/>
      </c>
      <c r="R357" s="140" t="n"/>
    </row>
    <row r="358" ht="15" customFormat="1" customHeight="1" s="111">
      <c r="A358" s="118" t="inlineStr">
        <is>
          <t>M022</t>
        </is>
      </c>
      <c r="B358" s="128">
        <f>IFERROR(VLOOKUP(A358,Dim_Magaza!$A:$C,2,FALSE()),"")</f>
        <v/>
      </c>
      <c r="C358" s="128">
        <f>IFERROR(VLOOKUP(A358,Dim_Magaza!$A:$C,3,FALSE()),"")</f>
        <v/>
      </c>
      <c r="D358" s="118" t="inlineStr">
        <is>
          <t>U017</t>
        </is>
      </c>
      <c r="E358" s="128">
        <f>IFERROR(VLOOKUP(D358,Dim_Unvan!$A:$B,2,FALSE()),"")</f>
        <v/>
      </c>
      <c r="F358" s="118" t="inlineStr">
        <is>
          <t>MANAV</t>
        </is>
      </c>
      <c r="G358" s="128">
        <f>IF(OR(A358="",F358="",I358="",K358&lt;&gt;""),"",IF(COUNTIFS($A$2:A358,A358,$F$2:F358,F358,$K$2:K358,"")&lt;=SUMIFS(REFERENTIAL_CONTROL!$K:$K,REFERENTIAL_CONTROL!$H:$H,A358,REFERENTIAL_CONTROL!$I:$I,IFERROR(INDEX(Dim_Unvan!$A:$A,MATCH(F358,Dim_Unvan!$B:$B,0)),"")),"Norm Fazlası","Norma Uygun"))</f>
        <v/>
      </c>
      <c r="H358" s="124" t="n"/>
      <c r="I358" s="118" t="inlineStr">
        <is>
          <t>İHSAN İNMEZ</t>
        </is>
      </c>
      <c r="J358" s="137" t="n"/>
      <c r="K358" s="137" t="n"/>
      <c r="L358" s="118" t="n"/>
      <c r="M358" s="118" t="n"/>
      <c r="N358" s="128">
        <f>IFERROR(VLOOKUP(M358,Dim_CikisNedeni!$A:$B,2,FALSE()),"")</f>
        <v/>
      </c>
      <c r="O358" s="138">
        <f>IF(I358="","",IF(K358&lt;&gt;"","Pasif","Aktif"))</f>
        <v/>
      </c>
      <c r="P358" s="129">
        <f>IF(J358="","",IF(K358&lt;&gt;"",K358-J358,TODAY()-J358))</f>
        <v/>
      </c>
      <c r="Q358" s="139">
        <f>IF(P358="","",ROUND(P358/365,1))</f>
        <v/>
      </c>
      <c r="R358" s="140" t="n"/>
    </row>
    <row r="359" ht="15" customFormat="1" customHeight="1" s="111">
      <c r="A359" s="118" t="inlineStr">
        <is>
          <t>M022</t>
        </is>
      </c>
      <c r="B359" s="128">
        <f>IFERROR(VLOOKUP(A359,Dim_Magaza!$A:$C,2,FALSE()),"")</f>
        <v/>
      </c>
      <c r="C359" s="128">
        <f>IFERROR(VLOOKUP(A359,Dim_Magaza!$A:$C,3,FALSE()),"")</f>
        <v/>
      </c>
      <c r="D359" s="141" t="inlineStr">
        <is>
          <t>U051</t>
        </is>
      </c>
      <c r="E359" s="128">
        <f>IFERROR(VLOOKUP(D359,Dim_Unvan!$A:$B,2,FALSE()),"")</f>
        <v/>
      </c>
      <c r="F359" s="118" t="inlineStr">
        <is>
          <t>MANAV</t>
        </is>
      </c>
      <c r="G359" s="128">
        <f>IF(OR(A359="",F359="",I359="",K359&lt;&gt;""),"",IF(COUNTIFS($A$2:A359,A359,$F$2:F359,F359,$K$2:K359,"")&lt;=SUMIFS(REFERENTIAL_CONTROL!$K:$K,REFERENTIAL_CONTROL!$H:$H,A359,REFERENTIAL_CONTROL!$I:$I,IFERROR(INDEX(Dim_Unvan!$A:$A,MATCH(F359,Dim_Unvan!$B:$B,0)),"")),"Norm Fazlası","Norma Uygun"))</f>
        <v/>
      </c>
      <c r="H359" s="124" t="n"/>
      <c r="I359" s="118" t="inlineStr">
        <is>
          <t>KUTBİDDİN ALTUN</t>
        </is>
      </c>
      <c r="J359" s="137" t="n"/>
      <c r="K359" s="137" t="n"/>
      <c r="L359" s="118" t="n"/>
      <c r="M359" s="118" t="n"/>
      <c r="N359" s="128">
        <f>IFERROR(VLOOKUP(M359,Dim_CikisNedeni!$A:$B,2,FALSE()),"")</f>
        <v/>
      </c>
      <c r="O359" s="138">
        <f>IF(I359="","",IF(K359&lt;&gt;"","Pasif","Aktif"))</f>
        <v/>
      </c>
      <c r="P359" s="129">
        <f>IF(J359="","",IF(K359&lt;&gt;"",K359-J359,TODAY()-J359))</f>
        <v/>
      </c>
      <c r="Q359" s="139">
        <f>IF(P359="","",ROUND(P359/365,1))</f>
        <v/>
      </c>
      <c r="R359" s="140" t="n"/>
    </row>
    <row r="360" ht="15" customFormat="1" customHeight="1" s="111">
      <c r="A360" s="118" t="inlineStr">
        <is>
          <t>M022</t>
        </is>
      </c>
      <c r="B360" s="128">
        <f>IFERROR(VLOOKUP(A360,Dim_Magaza!$A:$C,2,FALSE()),"")</f>
        <v/>
      </c>
      <c r="C360" s="128">
        <f>IFERROR(VLOOKUP(A360,Dim_Magaza!$A:$C,3,FALSE()),"")</f>
        <v/>
      </c>
      <c r="D360" s="118" t="inlineStr">
        <is>
          <t>U024</t>
        </is>
      </c>
      <c r="E360" s="128">
        <f>IFERROR(VLOOKUP(D360,Dim_Unvan!$A:$B,2,FALSE()),"")</f>
        <v/>
      </c>
      <c r="F360" s="118" t="inlineStr">
        <is>
          <t>ONLİNE ŞOFÖR</t>
        </is>
      </c>
      <c r="G360" s="128">
        <f>IF(OR(A360="",F360="",I360="",K360&lt;&gt;""),"",IF(COUNTIFS($A$2:A360,A360,$F$2:F360,F360,$K$2:K360,"")&lt;=SUMIFS(REFERENTIAL_CONTROL!$K:$K,REFERENTIAL_CONTROL!$H:$H,A360,REFERENTIAL_CONTROL!$I:$I,IFERROR(INDEX(Dim_Unvan!$A:$A,MATCH(F360,Dim_Unvan!$B:$B,0)),"")),"Norm Fazlası","Norma Uygun"))</f>
        <v/>
      </c>
      <c r="H360" s="124" t="n"/>
      <c r="I360" s="118" t="inlineStr">
        <is>
          <t>VEYSİ SEVİNÇ</t>
        </is>
      </c>
      <c r="J360" s="137" t="n"/>
      <c r="K360" s="137" t="n"/>
      <c r="L360" s="118" t="n"/>
      <c r="M360" s="118" t="n"/>
      <c r="N360" s="128">
        <f>IFERROR(VLOOKUP(M360,Dim_CikisNedeni!$A:$B,2,FALSE()),"")</f>
        <v/>
      </c>
      <c r="O360" s="138">
        <f>IF(I360="","",IF(K360&lt;&gt;"","Pasif","Aktif"))</f>
        <v/>
      </c>
      <c r="P360" s="129">
        <f>IF(J360="","",IF(K360&lt;&gt;"",K360-J360,TODAY()-J360))</f>
        <v/>
      </c>
      <c r="Q360" s="139">
        <f>IF(P360="","",ROUND(P360/365,1))</f>
        <v/>
      </c>
      <c r="R360" s="140" t="n"/>
    </row>
    <row r="361" ht="25.5" customFormat="1" customHeight="1" s="111">
      <c r="A361" s="118" t="inlineStr">
        <is>
          <t>M022</t>
        </is>
      </c>
      <c r="B361" s="128">
        <f>IFERROR(VLOOKUP(A361,Dim_Magaza!$A:$C,2,FALSE()),"")</f>
        <v/>
      </c>
      <c r="C361" s="128">
        <f>IFERROR(VLOOKUP(A361,Dim_Magaza!$A:$C,3,FALSE()),"")</f>
        <v/>
      </c>
      <c r="D361" s="118" t="inlineStr">
        <is>
          <t>U023</t>
        </is>
      </c>
      <c r="E361" s="128">
        <f>IFERROR(VLOOKUP(D361,Dim_Unvan!$A:$B,2,FALSE()),"")</f>
        <v/>
      </c>
      <c r="F361" s="118" t="inlineStr">
        <is>
          <t>ONLİNE TOPLAYICI</t>
        </is>
      </c>
      <c r="G361" s="128">
        <f>IF(OR(A361="",F361="",I361="",K361&lt;&gt;""),"",IF(COUNTIFS($A$2:A361,A361,$F$2:F361,F361,$K$2:K361,"")&lt;=SUMIFS(REFERENTIAL_CONTROL!$K:$K,REFERENTIAL_CONTROL!$H:$H,A361,REFERENTIAL_CONTROL!$I:$I,IFERROR(INDEX(Dim_Unvan!$A:$A,MATCH(F361,Dim_Unvan!$B:$B,0)),"")),"Norm Fazlası","Norma Uygun"))</f>
        <v/>
      </c>
      <c r="H361" s="124" t="n"/>
      <c r="I361" s="118" t="inlineStr">
        <is>
          <t>SONGÜL UYGUN</t>
        </is>
      </c>
      <c r="J361" s="137" t="n"/>
      <c r="K361" s="137" t="n"/>
      <c r="L361" s="118" t="n"/>
      <c r="M361" s="118" t="n"/>
      <c r="N361" s="128">
        <f>IFERROR(VLOOKUP(M361,Dim_CikisNedeni!$A:$B,2,FALSE()),"")</f>
        <v/>
      </c>
      <c r="O361" s="138">
        <f>IF(I361="","",IF(K361&lt;&gt;"","Pasif","Aktif"))</f>
        <v/>
      </c>
      <c r="P361" s="129">
        <f>IF(J361="","",IF(K361&lt;&gt;"",K361-J361,TODAY()-J361))</f>
        <v/>
      </c>
      <c r="Q361" s="139">
        <f>IF(P361="","",ROUND(P361/365,1))</f>
        <v/>
      </c>
      <c r="R361" s="140" t="n"/>
    </row>
    <row r="362" ht="15" customFormat="1" customHeight="1" s="111">
      <c r="A362" s="118" t="inlineStr">
        <is>
          <t>M044</t>
        </is>
      </c>
      <c r="B362" s="128">
        <f>IFERROR(VLOOKUP(A362,Dim_Magaza!$A:$C,2,FALSE()),"")</f>
        <v/>
      </c>
      <c r="C362" s="128">
        <f>IFERROR(VLOOKUP(A362,Dim_Magaza!$A:$C,3,FALSE()),"")</f>
        <v/>
      </c>
      <c r="D362" s="141" t="inlineStr">
        <is>
          <t>U052</t>
        </is>
      </c>
      <c r="E362" s="128">
        <f>IFERROR(VLOOKUP(D362,Dim_Unvan!$A:$B,2,FALSE()),"")</f>
        <v/>
      </c>
      <c r="F362" s="118" t="inlineStr">
        <is>
          <t>YÖNETİCİ</t>
        </is>
      </c>
      <c r="G362" s="128">
        <f>IF(OR(A362="",F362="",I362="",K362&lt;&gt;""),"",IF(COUNTIFS($A$2:A362,A362,$F$2:F362,F362,$K$2:K362,"")&lt;=SUMIFS(REFERENTIAL_CONTROL!$K:$K,REFERENTIAL_CONTROL!$H:$H,A362,REFERENTIAL_CONTROL!$I:$I,IFERROR(INDEX(Dim_Unvan!$A:$A,MATCH(F362,Dim_Unvan!$B:$B,0)),"")),"Norm Fazlası","Norma Uygun"))</f>
        <v/>
      </c>
      <c r="H362" s="124" t="n"/>
      <c r="I362" s="118" t="inlineStr">
        <is>
          <t>GÜLSÜM YAVUZ</t>
        </is>
      </c>
      <c r="J362" s="137" t="n"/>
      <c r="K362" s="137" t="n"/>
      <c r="L362" s="118" t="n"/>
      <c r="M362" s="118" t="n"/>
      <c r="N362" s="128">
        <f>IFERROR(VLOOKUP(M362,Dim_CikisNedeni!$A:$B,2,FALSE()),"")</f>
        <v/>
      </c>
      <c r="O362" s="138">
        <f>IF(I362="","",IF(K362&lt;&gt;"","Pasif","Aktif"))</f>
        <v/>
      </c>
      <c r="P362" s="129">
        <f>IF(J362="","",IF(K362&lt;&gt;"",K362-J362,TODAY()-J362))</f>
        <v/>
      </c>
      <c r="Q362" s="139">
        <f>IF(P362="","",ROUND(P362/365,1))</f>
        <v/>
      </c>
      <c r="R362" s="140" t="n"/>
    </row>
    <row r="363" ht="15" customFormat="1" customHeight="1" s="111">
      <c r="A363" s="118" t="inlineStr">
        <is>
          <t>M044</t>
        </is>
      </c>
      <c r="B363" s="128">
        <f>IFERROR(VLOOKUP(A363,Dim_Magaza!$A:$C,2,FALSE()),"")</f>
        <v/>
      </c>
      <c r="C363" s="128">
        <f>IFERROR(VLOOKUP(A363,Dim_Magaza!$A:$C,3,FALSE()),"")</f>
        <v/>
      </c>
      <c r="D363" s="141" t="inlineStr">
        <is>
          <t>U060</t>
        </is>
      </c>
      <c r="E363" s="128">
        <f>IFERROR(VLOOKUP(D363,Dim_Unvan!$A:$B,2,FALSE()),"")</f>
        <v/>
      </c>
      <c r="F363" s="118" t="inlineStr">
        <is>
          <t>YÖNETİCİ</t>
        </is>
      </c>
      <c r="G363" s="128">
        <f>IF(OR(A363="",F363="",I363="",K363&lt;&gt;""),"",IF(COUNTIFS($A$2:A363,A363,$F$2:F363,F363,$K$2:K363,"")&lt;=SUMIFS(REFERENTIAL_CONTROL!$K:$K,REFERENTIAL_CONTROL!$H:$H,A363,REFERENTIAL_CONTROL!$I:$I,IFERROR(INDEX(Dim_Unvan!$A:$A,MATCH(F363,Dim_Unvan!$B:$B,0)),"")),"Norm Fazlası","Norma Uygun"))</f>
        <v/>
      </c>
      <c r="H363" s="124" t="n"/>
      <c r="I363" s="118" t="inlineStr">
        <is>
          <t>ÇİĞDEM EKİZ YAMAN</t>
        </is>
      </c>
      <c r="J363" s="137" t="n"/>
      <c r="K363" s="137" t="n"/>
      <c r="L363" s="118" t="n"/>
      <c r="M363" s="118" t="n"/>
      <c r="N363" s="128">
        <f>IFERROR(VLOOKUP(M363,Dim_CikisNedeni!$A:$B,2,FALSE()),"")</f>
        <v/>
      </c>
      <c r="O363" s="138">
        <f>IF(I363="","",IF(K363&lt;&gt;"","Pasif","Aktif"))</f>
        <v/>
      </c>
      <c r="P363" s="129">
        <f>IF(J363="","",IF(K363&lt;&gt;"",K363-J363,TODAY()-J363))</f>
        <v/>
      </c>
      <c r="Q363" s="139">
        <f>IF(P363="","",ROUND(P363/365,1))</f>
        <v/>
      </c>
      <c r="R363" s="140" t="n"/>
    </row>
    <row r="364" ht="15" customFormat="1" customHeight="1" s="111">
      <c r="A364" s="118" t="inlineStr">
        <is>
          <t>M044</t>
        </is>
      </c>
      <c r="B364" s="128">
        <f>IFERROR(VLOOKUP(A364,Dim_Magaza!$A:$C,2,FALSE()),"")</f>
        <v/>
      </c>
      <c r="C364" s="128">
        <f>IFERROR(VLOOKUP(A364,Dim_Magaza!$A:$C,3,FALSE()),"")</f>
        <v/>
      </c>
      <c r="D364" s="118" t="inlineStr">
        <is>
          <t>U015</t>
        </is>
      </c>
      <c r="E364" s="128">
        <f>IFERROR(VLOOKUP(D364,Dim_Unvan!$A:$B,2,FALSE()),"")</f>
        <v/>
      </c>
      <c r="F364" s="118" t="inlineStr">
        <is>
          <t>KASİYER</t>
        </is>
      </c>
      <c r="G364" s="128">
        <f>IF(OR(A364="",F364="",I364="",K364&lt;&gt;""),"",IF(COUNTIFS($A$2:A364,A364,$F$2:F364,F364,$K$2:K364,"")&lt;=SUMIFS(REFERENTIAL_CONTROL!$K:$K,REFERENTIAL_CONTROL!$H:$H,A364,REFERENTIAL_CONTROL!$I:$I,IFERROR(INDEX(Dim_Unvan!$A:$A,MATCH(F364,Dim_Unvan!$B:$B,0)),"")),"Norm Fazlası","Norma Uygun"))</f>
        <v/>
      </c>
      <c r="H364" s="124" t="n"/>
      <c r="I364" s="118" t="inlineStr">
        <is>
          <t>KEVSER KURT</t>
        </is>
      </c>
      <c r="J364" s="137" t="n"/>
      <c r="K364" s="137" t="n"/>
      <c r="L364" s="118" t="n"/>
      <c r="M364" s="118" t="n"/>
      <c r="N364" s="128">
        <f>IFERROR(VLOOKUP(M364,Dim_CikisNedeni!$A:$B,2,FALSE()),"")</f>
        <v/>
      </c>
      <c r="O364" s="138">
        <f>IF(I364="","",IF(K364&lt;&gt;"","Pasif","Aktif"))</f>
        <v/>
      </c>
      <c r="P364" s="129">
        <f>IF(J364="","",IF(K364&lt;&gt;"",K364-J364,TODAY()-J364))</f>
        <v/>
      </c>
      <c r="Q364" s="139">
        <f>IF(P364="","",ROUND(P364/365,1))</f>
        <v/>
      </c>
      <c r="R364" s="140" t="n"/>
    </row>
    <row r="365" ht="15" customFormat="1" customHeight="1" s="111">
      <c r="A365" s="118" t="inlineStr">
        <is>
          <t>M044</t>
        </is>
      </c>
      <c r="B365" s="128">
        <f>IFERROR(VLOOKUP(A365,Dim_Magaza!$A:$C,2,FALSE()),"")</f>
        <v/>
      </c>
      <c r="C365" s="128">
        <f>IFERROR(VLOOKUP(A365,Dim_Magaza!$A:$C,3,FALSE()),"")</f>
        <v/>
      </c>
      <c r="D365" s="118" t="inlineStr">
        <is>
          <t>U015</t>
        </is>
      </c>
      <c r="E365" s="128">
        <f>IFERROR(VLOOKUP(D365,Dim_Unvan!$A:$B,2,FALSE()),"")</f>
        <v/>
      </c>
      <c r="F365" s="118" t="inlineStr">
        <is>
          <t>KASİYER</t>
        </is>
      </c>
      <c r="G365" s="128">
        <f>IF(OR(A365="",F365="",I365="",K365&lt;&gt;""),"",IF(COUNTIFS($A$2:A365,A365,$F$2:F365,F365,$K$2:K365,"")&lt;=SUMIFS(REFERENTIAL_CONTROL!$K:$K,REFERENTIAL_CONTROL!$H:$H,A365,REFERENTIAL_CONTROL!$I:$I,IFERROR(INDEX(Dim_Unvan!$A:$A,MATCH(F365,Dim_Unvan!$B:$B,0)),"")),"Norm Fazlası","Norma Uygun"))</f>
        <v/>
      </c>
      <c r="H365" s="124" t="n"/>
      <c r="I365" s="118" t="inlineStr">
        <is>
          <t>AYSEL ÜNVERDİ</t>
        </is>
      </c>
      <c r="J365" s="137" t="n"/>
      <c r="K365" s="137" t="n"/>
      <c r="L365" s="118" t="n"/>
      <c r="M365" s="118" t="n"/>
      <c r="N365" s="128">
        <f>IFERROR(VLOOKUP(M365,Dim_CikisNedeni!$A:$B,2,FALSE()),"")</f>
        <v/>
      </c>
      <c r="O365" s="138">
        <f>IF(I365="","",IF(K365&lt;&gt;"","Pasif","Aktif"))</f>
        <v/>
      </c>
      <c r="P365" s="129">
        <f>IF(J365="","",IF(K365&lt;&gt;"",K365-J365,TODAY()-J365))</f>
        <v/>
      </c>
      <c r="Q365" s="139">
        <f>IF(P365="","",ROUND(P365/365,1))</f>
        <v/>
      </c>
      <c r="R365" s="140" t="n"/>
    </row>
    <row r="366" ht="15" customFormat="1" customHeight="1" s="111">
      <c r="A366" s="118" t="inlineStr">
        <is>
          <t>M044</t>
        </is>
      </c>
      <c r="B366" s="128">
        <f>IFERROR(VLOOKUP(A366,Dim_Magaza!$A:$C,2,FALSE()),"")</f>
        <v/>
      </c>
      <c r="C366" s="128">
        <f>IFERROR(VLOOKUP(A366,Dim_Magaza!$A:$C,3,FALSE()),"")</f>
        <v/>
      </c>
      <c r="D366" s="118" t="inlineStr">
        <is>
          <t>U015</t>
        </is>
      </c>
      <c r="E366" s="128">
        <f>IFERROR(VLOOKUP(D366,Dim_Unvan!$A:$B,2,FALSE()),"")</f>
        <v/>
      </c>
      <c r="F366" s="118" t="inlineStr">
        <is>
          <t>KASİYER</t>
        </is>
      </c>
      <c r="G366" s="128">
        <f>IF(OR(A366="",F366="",I366="",K366&lt;&gt;""),"",IF(COUNTIFS($A$2:A366,A366,$F$2:F366,F366,$K$2:K366,"")&lt;=SUMIFS(REFERENTIAL_CONTROL!$K:$K,REFERENTIAL_CONTROL!$H:$H,A366,REFERENTIAL_CONTROL!$I:$I,IFERROR(INDEX(Dim_Unvan!$A:$A,MATCH(F366,Dim_Unvan!$B:$B,0)),"")),"Norm Fazlası","Norma Uygun"))</f>
        <v/>
      </c>
      <c r="H366" s="124" t="n"/>
      <c r="I366" s="118" t="inlineStr">
        <is>
          <t>YELİZ MARAŞ</t>
        </is>
      </c>
      <c r="J366" s="137" t="n"/>
      <c r="K366" s="137" t="n"/>
      <c r="L366" s="118" t="n"/>
      <c r="M366" s="118" t="n"/>
      <c r="N366" s="128">
        <f>IFERROR(VLOOKUP(M366,Dim_CikisNedeni!$A:$B,2,FALSE()),"")</f>
        <v/>
      </c>
      <c r="O366" s="138">
        <f>IF(I366="","",IF(K366&lt;&gt;"","Pasif","Aktif"))</f>
        <v/>
      </c>
      <c r="P366" s="129">
        <f>IF(J366="","",IF(K366&lt;&gt;"",K366-J366,TODAY()-J366))</f>
        <v/>
      </c>
      <c r="Q366" s="139">
        <f>IF(P366="","",ROUND(P366/365,1))</f>
        <v/>
      </c>
      <c r="R366" s="140" t="n"/>
    </row>
    <row r="367" ht="15" customFormat="1" customHeight="1" s="111">
      <c r="A367" s="118" t="inlineStr">
        <is>
          <t>M044</t>
        </is>
      </c>
      <c r="B367" s="128">
        <f>IFERROR(VLOOKUP(A367,Dim_Magaza!$A:$C,2,FALSE()),"")</f>
        <v/>
      </c>
      <c r="C367" s="128">
        <f>IFERROR(VLOOKUP(A367,Dim_Magaza!$A:$C,3,FALSE()),"")</f>
        <v/>
      </c>
      <c r="D367" s="118" t="inlineStr">
        <is>
          <t>U026</t>
        </is>
      </c>
      <c r="E367" s="128">
        <f>IFERROR(VLOOKUP(D367,Dim_Unvan!$A:$B,2,FALSE()),"")</f>
        <v/>
      </c>
      <c r="F367" s="118" t="inlineStr">
        <is>
          <t>REYON GÖREVLİSİ</t>
        </is>
      </c>
      <c r="G367" s="128">
        <f>IF(OR(A367="",F367="",I367="",K367&lt;&gt;""),"",IF(COUNTIFS($A$2:A367,A367,$F$2:F367,F367,$K$2:K367,"")&lt;=SUMIFS(REFERENTIAL_CONTROL!$K:$K,REFERENTIAL_CONTROL!$H:$H,A367,REFERENTIAL_CONTROL!$I:$I,IFERROR(INDEX(Dim_Unvan!$A:$A,MATCH(F367,Dim_Unvan!$B:$B,0)),"")),"Norm Fazlası","Norma Uygun"))</f>
        <v/>
      </c>
      <c r="H367" s="124" t="n"/>
      <c r="I367" s="118" t="inlineStr">
        <is>
          <t>İSMAİL GÜZEY</t>
        </is>
      </c>
      <c r="J367" s="137" t="n"/>
      <c r="K367" s="137" t="n"/>
      <c r="L367" s="118" t="n"/>
      <c r="M367" s="118" t="n"/>
      <c r="N367" s="128">
        <f>IFERROR(VLOOKUP(M367,Dim_CikisNedeni!$A:$B,2,FALSE()),"")</f>
        <v/>
      </c>
      <c r="O367" s="138">
        <f>IF(I367="","",IF(K367&lt;&gt;"","Pasif","Aktif"))</f>
        <v/>
      </c>
      <c r="P367" s="129">
        <f>IF(J367="","",IF(K367&lt;&gt;"",K367-J367,TODAY()-J367))</f>
        <v/>
      </c>
      <c r="Q367" s="139">
        <f>IF(P367="","",ROUND(P367/365,1))</f>
        <v/>
      </c>
      <c r="R367" s="140" t="n"/>
    </row>
    <row r="368" ht="15" customFormat="1" customHeight="1" s="111">
      <c r="A368" s="118" t="inlineStr">
        <is>
          <t>M044</t>
        </is>
      </c>
      <c r="B368" s="128">
        <f>IFERROR(VLOOKUP(A368,Dim_Magaza!$A:$C,2,FALSE()),"")</f>
        <v/>
      </c>
      <c r="C368" s="128">
        <f>IFERROR(VLOOKUP(A368,Dim_Magaza!$A:$C,3,FALSE()),"")</f>
        <v/>
      </c>
      <c r="D368" s="118" t="inlineStr">
        <is>
          <t>U026</t>
        </is>
      </c>
      <c r="E368" s="128">
        <f>IFERROR(VLOOKUP(D368,Dim_Unvan!$A:$B,2,FALSE()),"")</f>
        <v/>
      </c>
      <c r="F368" s="118" t="inlineStr">
        <is>
          <t>REYON GÖREVLİSİ</t>
        </is>
      </c>
      <c r="G368" s="128">
        <f>IF(OR(A368="",F368="",I368="",K368&lt;&gt;""),"",IF(COUNTIFS($A$2:A368,A368,$F$2:F368,F368,$K$2:K368,"")&lt;=SUMIFS(REFERENTIAL_CONTROL!$K:$K,REFERENTIAL_CONTROL!$H:$H,A368,REFERENTIAL_CONTROL!$I:$I,IFERROR(INDEX(Dim_Unvan!$A:$A,MATCH(F368,Dim_Unvan!$B:$B,0)),"")),"Norm Fazlası","Norma Uygun"))</f>
        <v/>
      </c>
      <c r="H368" s="124" t="n"/>
      <c r="I368" s="118" t="inlineStr">
        <is>
          <t>ABDULLAH AKDENİZ</t>
        </is>
      </c>
      <c r="J368" s="137" t="n"/>
      <c r="K368" s="137" t="n"/>
      <c r="L368" s="118" t="n"/>
      <c r="M368" s="118" t="n"/>
      <c r="N368" s="128">
        <f>IFERROR(VLOOKUP(M368,Dim_CikisNedeni!$A:$B,2,FALSE()),"")</f>
        <v/>
      </c>
      <c r="O368" s="138">
        <f>IF(I368="","",IF(K368&lt;&gt;"","Pasif","Aktif"))</f>
        <v/>
      </c>
      <c r="P368" s="129">
        <f>IF(J368="","",IF(K368&lt;&gt;"",K368-J368,TODAY()-J368))</f>
        <v/>
      </c>
      <c r="Q368" s="139">
        <f>IF(P368="","",ROUND(P368/365,1))</f>
        <v/>
      </c>
      <c r="R368" s="140" t="n"/>
    </row>
    <row r="369" ht="15" customFormat="1" customHeight="1" s="111">
      <c r="A369" s="118" t="inlineStr">
        <is>
          <t>M044</t>
        </is>
      </c>
      <c r="B369" s="128">
        <f>IFERROR(VLOOKUP(A369,Dim_Magaza!$A:$C,2,FALSE()),"")</f>
        <v/>
      </c>
      <c r="C369" s="128">
        <f>IFERROR(VLOOKUP(A369,Dim_Magaza!$A:$C,3,FALSE()),"")</f>
        <v/>
      </c>
      <c r="D369" s="118" t="inlineStr">
        <is>
          <t>U002</t>
        </is>
      </c>
      <c r="E369" s="128">
        <f>IFERROR(VLOOKUP(D369,Dim_Unvan!$A:$B,2,FALSE()),"")</f>
        <v/>
      </c>
      <c r="F369" s="118" t="inlineStr">
        <is>
          <t>BAKLİYAT</t>
        </is>
      </c>
      <c r="G369" s="128">
        <f>IF(OR(A369="",F369="",I369="",K369&lt;&gt;""),"",IF(COUNTIFS($A$2:A369,A369,$F$2:F369,F369,$K$2:K369,"")&lt;=SUMIFS(REFERENTIAL_CONTROL!$K:$K,REFERENTIAL_CONTROL!$H:$H,A369,REFERENTIAL_CONTROL!$I:$I,IFERROR(INDEX(Dim_Unvan!$A:$A,MATCH(F369,Dim_Unvan!$B:$B,0)),"")),"Norm Fazlası","Norma Uygun"))</f>
        <v/>
      </c>
      <c r="H369" s="124" t="n"/>
      <c r="I369" s="118" t="inlineStr">
        <is>
          <t>CANSU YILDIRIM</t>
        </is>
      </c>
      <c r="J369" s="137" t="n"/>
      <c r="K369" s="137" t="n"/>
      <c r="L369" s="118" t="n"/>
      <c r="M369" s="118" t="n"/>
      <c r="N369" s="128">
        <f>IFERROR(VLOOKUP(M369,Dim_CikisNedeni!$A:$B,2,FALSE()),"")</f>
        <v/>
      </c>
      <c r="O369" s="138">
        <f>IF(I369="","",IF(K369&lt;&gt;"","Pasif","Aktif"))</f>
        <v/>
      </c>
      <c r="P369" s="129">
        <f>IF(J369="","",IF(K369&lt;&gt;"",K369-J369,TODAY()-J369))</f>
        <v/>
      </c>
      <c r="Q369" s="139">
        <f>IF(P369="","",ROUND(P369/365,1))</f>
        <v/>
      </c>
      <c r="R369" s="140" t="n"/>
    </row>
    <row r="370" ht="25.5" customFormat="1" customHeight="1" s="111">
      <c r="A370" s="118" t="inlineStr">
        <is>
          <t>M044</t>
        </is>
      </c>
      <c r="B370" s="128">
        <f>IFERROR(VLOOKUP(A370,Dim_Magaza!$A:$C,2,FALSE()),"")</f>
        <v/>
      </c>
      <c r="C370" s="128">
        <f>IFERROR(VLOOKUP(A370,Dim_Magaza!$A:$C,3,FALSE()),"")</f>
        <v/>
      </c>
      <c r="D370" s="141" t="inlineStr">
        <is>
          <t>U050</t>
        </is>
      </c>
      <c r="E370" s="128">
        <f>IFERROR(VLOOKUP(D370,Dim_Unvan!$A:$B,2,FALSE()),"")</f>
        <v/>
      </c>
      <c r="F370" s="141" t="inlineStr">
        <is>
          <t>ŞARKÜTERİ</t>
        </is>
      </c>
      <c r="G370" s="128">
        <f>IF(OR(A370="",F370="",I370="",K370&lt;&gt;""),"",IF(COUNTIFS($A$2:A370,A370,$F$2:F370,F370,$K$2:K370,"")&lt;=SUMIFS(REFERENTIAL_CONTROL!$K:$K,REFERENTIAL_CONTROL!$H:$H,A370,REFERENTIAL_CONTROL!$I:$I,IFERROR(INDEX(Dim_Unvan!$A:$A,MATCH(F370,Dim_Unvan!$B:$B,0)),"")),"Norm Fazlası","Norma Uygun"))</f>
        <v/>
      </c>
      <c r="H370" s="124" t="n"/>
      <c r="I370" s="118" t="inlineStr">
        <is>
          <t>ASLIHAN KARAASLAN</t>
        </is>
      </c>
      <c r="J370" s="137" t="n"/>
      <c r="K370" s="137" t="n"/>
      <c r="L370" s="118" t="n"/>
      <c r="M370" s="118" t="n"/>
      <c r="N370" s="128">
        <f>IFERROR(VLOOKUP(M370,Dim_CikisNedeni!$A:$B,2,FALSE()),"")</f>
        <v/>
      </c>
      <c r="O370" s="138">
        <f>IF(I370="","",IF(K370&lt;&gt;"","Pasif","Aktif"))</f>
        <v/>
      </c>
      <c r="P370" s="129">
        <f>IF(J370="","",IF(K370&lt;&gt;"",K370-J370,TODAY()-J370))</f>
        <v/>
      </c>
      <c r="Q370" s="139">
        <f>IF(P370="","",ROUND(P370/365,1))</f>
        <v/>
      </c>
      <c r="R370" s="140" t="n"/>
    </row>
    <row r="371" ht="15" customFormat="1" customHeight="1" s="111">
      <c r="A371" s="118" t="inlineStr">
        <is>
          <t>M044</t>
        </is>
      </c>
      <c r="B371" s="128">
        <f>IFERROR(VLOOKUP(A371,Dim_Magaza!$A:$C,2,FALSE()),"")</f>
        <v/>
      </c>
      <c r="C371" s="128">
        <f>IFERROR(VLOOKUP(A371,Dim_Magaza!$A:$C,3,FALSE()),"")</f>
        <v/>
      </c>
      <c r="D371" s="141" t="inlineStr">
        <is>
          <t>U053</t>
        </is>
      </c>
      <c r="E371" s="128">
        <f>IFERROR(VLOOKUP(D371,Dim_Unvan!$A:$B,2,FALSE()),"")</f>
        <v/>
      </c>
      <c r="F371" s="118" t="inlineStr">
        <is>
          <t>KASAP</t>
        </is>
      </c>
      <c r="G371" s="128">
        <f>IF(OR(A371="",F371="",I371="",K371&lt;&gt;""),"",IF(COUNTIFS($A$2:A371,A371,$F$2:F371,F371,$K$2:K371,"")&lt;=SUMIFS(REFERENTIAL_CONTROL!$K:$K,REFERENTIAL_CONTROL!$H:$H,A371,REFERENTIAL_CONTROL!$I:$I,IFERROR(INDEX(Dim_Unvan!$A:$A,MATCH(F371,Dim_Unvan!$B:$B,0)),"")),"Norm Fazlası","Norma Uygun"))</f>
        <v/>
      </c>
      <c r="H371" s="124" t="n"/>
      <c r="I371" s="118" t="inlineStr">
        <is>
          <t>ORHAN KARABACAK</t>
        </is>
      </c>
      <c r="J371" s="137" t="n"/>
      <c r="K371" s="137" t="n"/>
      <c r="L371" s="118" t="n"/>
      <c r="M371" s="118" t="n"/>
      <c r="N371" s="128">
        <f>IFERROR(VLOOKUP(M371,Dim_CikisNedeni!$A:$B,2,FALSE()),"")</f>
        <v/>
      </c>
      <c r="O371" s="138">
        <f>IF(I371="","",IF(K371&lt;&gt;"","Pasif","Aktif"))</f>
        <v/>
      </c>
      <c r="P371" s="129">
        <f>IF(J371="","",IF(K371&lt;&gt;"",K371-J371,TODAY()-J371))</f>
        <v/>
      </c>
      <c r="Q371" s="139">
        <f>IF(P371="","",ROUND(P371/365,1))</f>
        <v/>
      </c>
      <c r="R371" s="140" t="n"/>
    </row>
    <row r="372" ht="15" customFormat="1" customHeight="1" s="111">
      <c r="A372" s="118" t="inlineStr">
        <is>
          <t>M044</t>
        </is>
      </c>
      <c r="B372" s="128">
        <f>IFERROR(VLOOKUP(A372,Dim_Magaza!$A:$C,2,FALSE()),"")</f>
        <v/>
      </c>
      <c r="C372" s="128">
        <f>IFERROR(VLOOKUP(A372,Dim_Magaza!$A:$C,3,FALSE()),"")</f>
        <v/>
      </c>
      <c r="D372" s="141" t="inlineStr">
        <is>
          <t>U051</t>
        </is>
      </c>
      <c r="E372" s="128">
        <f>IFERROR(VLOOKUP(D372,Dim_Unvan!$A:$B,2,FALSE()),"")</f>
        <v/>
      </c>
      <c r="F372" s="118" t="inlineStr">
        <is>
          <t>MANAV</t>
        </is>
      </c>
      <c r="G372" s="128">
        <f>IF(OR(A372="",F372="",I372="",K372&lt;&gt;""),"",IF(COUNTIFS($A$2:A372,A372,$F$2:F372,F372,$K$2:K372,"")&lt;=SUMIFS(REFERENTIAL_CONTROL!$K:$K,REFERENTIAL_CONTROL!$H:$H,A372,REFERENTIAL_CONTROL!$I:$I,IFERROR(INDEX(Dim_Unvan!$A:$A,MATCH(F372,Dim_Unvan!$B:$B,0)),"")),"Norm Fazlası","Norma Uygun"))</f>
        <v/>
      </c>
      <c r="H372" s="124" t="n"/>
      <c r="I372" s="118" t="inlineStr">
        <is>
          <t>NADİR BATUR</t>
        </is>
      </c>
      <c r="J372" s="137" t="n"/>
      <c r="K372" s="137" t="n"/>
      <c r="L372" s="118" t="n"/>
      <c r="M372" s="118" t="n"/>
      <c r="N372" s="128">
        <f>IFERROR(VLOOKUP(M372,Dim_CikisNedeni!$A:$B,2,FALSE()),"")</f>
        <v/>
      </c>
      <c r="O372" s="138">
        <f>IF(I372="","",IF(K372&lt;&gt;"","Pasif","Aktif"))</f>
        <v/>
      </c>
      <c r="P372" s="129">
        <f>IF(J372="","",IF(K372&lt;&gt;"",K372-J372,TODAY()-J372))</f>
        <v/>
      </c>
      <c r="Q372" s="139">
        <f>IF(P372="","",ROUND(P372/365,1))</f>
        <v/>
      </c>
      <c r="R372" s="140" t="n"/>
    </row>
    <row r="373" ht="15" customFormat="1" customHeight="1" s="111">
      <c r="A373" s="118" t="inlineStr">
        <is>
          <t>M012</t>
        </is>
      </c>
      <c r="B373" s="128">
        <f>IFERROR(VLOOKUP(A373,Dim_Magaza!$A:$C,2,FALSE()),"")</f>
        <v/>
      </c>
      <c r="C373" s="128">
        <f>IFERROR(VLOOKUP(A373,Dim_Magaza!$A:$C,3,FALSE()),"")</f>
        <v/>
      </c>
      <c r="D373" s="118" t="inlineStr">
        <is>
          <t>U036</t>
        </is>
      </c>
      <c r="E373" s="128">
        <f>IFERROR(VLOOKUP(D373,Dim_Unvan!$A:$B,2,FALSE()),"")</f>
        <v/>
      </c>
      <c r="F373" s="118" t="inlineStr">
        <is>
          <t>YÖNETİCİ</t>
        </is>
      </c>
      <c r="G373" s="128">
        <f>IF(OR(A373="",F373="",I373="",K373&lt;&gt;""),"",IF(COUNTIFS($A$2:A373,A373,$F$2:F373,F373,$K$2:K373,"")&lt;=SUMIFS(REFERENTIAL_CONTROL!$K:$K,REFERENTIAL_CONTROL!$H:$H,A373,REFERENTIAL_CONTROL!$I:$I,IFERROR(INDEX(Dim_Unvan!$A:$A,MATCH(F373,Dim_Unvan!$B:$B,0)),"")),"Norm Fazlası","Norma Uygun"))</f>
        <v/>
      </c>
      <c r="H373" s="124" t="n"/>
      <c r="I373" s="118" t="inlineStr">
        <is>
          <t>EZGİ ÜNAL KÖKSAL</t>
        </is>
      </c>
      <c r="J373" s="137" t="n"/>
      <c r="K373" s="137" t="n"/>
      <c r="L373" s="118" t="n"/>
      <c r="M373" s="118" t="n"/>
      <c r="N373" s="128">
        <f>IFERROR(VLOOKUP(M373,Dim_CikisNedeni!$A:$B,2,FALSE()),"")</f>
        <v/>
      </c>
      <c r="O373" s="138">
        <f>IF(I373="","",IF(K373&lt;&gt;"","Pasif","Aktif"))</f>
        <v/>
      </c>
      <c r="P373" s="129">
        <f>IF(J373="","",IF(K373&lt;&gt;"",K373-J373,TODAY()-J373))</f>
        <v/>
      </c>
      <c r="Q373" s="139">
        <f>IF(P373="","",ROUND(P373/365,1))</f>
        <v/>
      </c>
      <c r="R373" s="140" t="n"/>
    </row>
    <row r="374" ht="15" customFormat="1" customHeight="1" s="111">
      <c r="A374" s="118" t="inlineStr">
        <is>
          <t>M012</t>
        </is>
      </c>
      <c r="B374" s="128">
        <f>IFERROR(VLOOKUP(A374,Dim_Magaza!$A:$C,2,FALSE()),"")</f>
        <v/>
      </c>
      <c r="C374" s="128">
        <f>IFERROR(VLOOKUP(A374,Dim_Magaza!$A:$C,3,FALSE()),"")</f>
        <v/>
      </c>
      <c r="D374" s="118" t="inlineStr">
        <is>
          <t>U038</t>
        </is>
      </c>
      <c r="E374" s="128">
        <f>IFERROR(VLOOKUP(D374,Dim_Unvan!$A:$B,2,FALSE()),"")</f>
        <v/>
      </c>
      <c r="F374" s="118" t="inlineStr">
        <is>
          <t>YÖNETİCİ YARDIMCISI</t>
        </is>
      </c>
      <c r="G374" s="128">
        <f>IF(OR(A374="",F374="",I374="",K374&lt;&gt;""),"",IF(COUNTIFS($A$2:A374,A374,$F$2:F374,F374,$K$2:K374,"")&lt;=SUMIFS(REFERENTIAL_CONTROL!$K:$K,REFERENTIAL_CONTROL!$H:$H,A374,REFERENTIAL_CONTROL!$I:$I,IFERROR(INDEX(Dim_Unvan!$A:$A,MATCH(F374,Dim_Unvan!$B:$B,0)),"")),"Norm Fazlası","Norma Uygun"))</f>
        <v/>
      </c>
      <c r="H374" s="124" t="n"/>
      <c r="I374" s="118" t="inlineStr">
        <is>
          <t>BENGİSU KARTALMIŞ</t>
        </is>
      </c>
      <c r="J374" s="137" t="n"/>
      <c r="K374" s="137" t="n"/>
      <c r="L374" s="118" t="n"/>
      <c r="M374" s="118" t="n"/>
      <c r="N374" s="128">
        <f>IFERROR(VLOOKUP(M374,Dim_CikisNedeni!$A:$B,2,FALSE()),"")</f>
        <v/>
      </c>
      <c r="O374" s="138">
        <f>IF(I374="","",IF(K374&lt;&gt;"","Pasif","Aktif"))</f>
        <v/>
      </c>
      <c r="P374" s="129">
        <f>IF(J374="","",IF(K374&lt;&gt;"",K374-J374,TODAY()-J374))</f>
        <v/>
      </c>
      <c r="Q374" s="139">
        <f>IF(P374="","",ROUND(P374/365,1))</f>
        <v/>
      </c>
      <c r="R374" s="140" t="n"/>
    </row>
    <row r="375" ht="15" customFormat="1" customHeight="1" s="111">
      <c r="A375" s="118" t="inlineStr">
        <is>
          <t>M012</t>
        </is>
      </c>
      <c r="B375" s="128">
        <f>IFERROR(VLOOKUP(A375,Dim_Magaza!$A:$C,2,FALSE()),"")</f>
        <v/>
      </c>
      <c r="C375" s="128">
        <f>IFERROR(VLOOKUP(A375,Dim_Magaza!$A:$C,3,FALSE()),"")</f>
        <v/>
      </c>
      <c r="D375" s="118" t="inlineStr">
        <is>
          <t>U015</t>
        </is>
      </c>
      <c r="E375" s="128">
        <f>IFERROR(VLOOKUP(D375,Dim_Unvan!$A:$B,2,FALSE()),"")</f>
        <v/>
      </c>
      <c r="F375" s="118" t="inlineStr">
        <is>
          <t>KASİYER</t>
        </is>
      </c>
      <c r="G375" s="128">
        <f>IF(OR(A375="",F375="",I375="",K375&lt;&gt;""),"",IF(COUNTIFS($A$2:A375,A375,$F$2:F375,F375,$K$2:K375,"")&lt;=SUMIFS(REFERENTIAL_CONTROL!$K:$K,REFERENTIAL_CONTROL!$H:$H,A375,REFERENTIAL_CONTROL!$I:$I,IFERROR(INDEX(Dim_Unvan!$A:$A,MATCH(F375,Dim_Unvan!$B:$B,0)),"")),"Norm Fazlası","Norma Uygun"))</f>
        <v/>
      </c>
      <c r="H375" s="124" t="n"/>
      <c r="I375" s="118" t="inlineStr">
        <is>
          <t>ZEYNEP TANIR</t>
        </is>
      </c>
      <c r="J375" s="137" t="n"/>
      <c r="K375" s="137" t="n"/>
      <c r="L375" s="118" t="n"/>
      <c r="M375" s="118" t="n"/>
      <c r="N375" s="128">
        <f>IFERROR(VLOOKUP(M375,Dim_CikisNedeni!$A:$B,2,FALSE()),"")</f>
        <v/>
      </c>
      <c r="O375" s="138">
        <f>IF(I375="","",IF(K375&lt;&gt;"","Pasif","Aktif"))</f>
        <v/>
      </c>
      <c r="P375" s="129">
        <f>IF(J375="","",IF(K375&lt;&gt;"",K375-J375,TODAY()-J375))</f>
        <v/>
      </c>
      <c r="Q375" s="139">
        <f>IF(P375="","",ROUND(P375/365,1))</f>
        <v/>
      </c>
      <c r="R375" s="140" t="n"/>
    </row>
    <row r="376" ht="15" customFormat="1" customHeight="1" s="111">
      <c r="A376" s="118" t="inlineStr">
        <is>
          <t>M012</t>
        </is>
      </c>
      <c r="B376" s="128">
        <f>IFERROR(VLOOKUP(A376,Dim_Magaza!$A:$C,2,FALSE()),"")</f>
        <v/>
      </c>
      <c r="C376" s="128">
        <f>IFERROR(VLOOKUP(A376,Dim_Magaza!$A:$C,3,FALSE()),"")</f>
        <v/>
      </c>
      <c r="D376" s="118" t="inlineStr">
        <is>
          <t>U015</t>
        </is>
      </c>
      <c r="E376" s="128">
        <f>IFERROR(VLOOKUP(D376,Dim_Unvan!$A:$B,2,FALSE()),"")</f>
        <v/>
      </c>
      <c r="F376" s="118" t="inlineStr">
        <is>
          <t>KASİYER</t>
        </is>
      </c>
      <c r="G376" s="128">
        <f>IF(OR(A376="",F376="",I376="",K376&lt;&gt;""),"",IF(COUNTIFS($A$2:A376,A376,$F$2:F376,F376,$K$2:K376,"")&lt;=SUMIFS(REFERENTIAL_CONTROL!$K:$K,REFERENTIAL_CONTROL!$H:$H,A376,REFERENTIAL_CONTROL!$I:$I,IFERROR(INDEX(Dim_Unvan!$A:$A,MATCH(F376,Dim_Unvan!$B:$B,0)),"")),"Norm Fazlası","Norma Uygun"))</f>
        <v/>
      </c>
      <c r="H376" s="124" t="n"/>
      <c r="I376" s="118" t="inlineStr">
        <is>
          <t>NAZLICAN ÇİÇEK</t>
        </is>
      </c>
      <c r="J376" s="137" t="n"/>
      <c r="K376" s="137" t="n"/>
      <c r="L376" s="118" t="n"/>
      <c r="M376" s="118" t="n"/>
      <c r="N376" s="128">
        <f>IFERROR(VLOOKUP(M376,Dim_CikisNedeni!$A:$B,2,FALSE()),"")</f>
        <v/>
      </c>
      <c r="O376" s="138">
        <f>IF(I376="","",IF(K376&lt;&gt;"","Pasif","Aktif"))</f>
        <v/>
      </c>
      <c r="P376" s="129">
        <f>IF(J376="","",IF(K376&lt;&gt;"",K376-J376,TODAY()-J376))</f>
        <v/>
      </c>
      <c r="Q376" s="139">
        <f>IF(P376="","",ROUND(P376/365,1))</f>
        <v/>
      </c>
      <c r="R376" s="140" t="n"/>
    </row>
    <row r="377" ht="15" customFormat="1" customHeight="1" s="111">
      <c r="A377" s="118" t="inlineStr">
        <is>
          <t>M012</t>
        </is>
      </c>
      <c r="B377" s="128">
        <f>IFERROR(VLOOKUP(A377,Dim_Magaza!$A:$C,2,FALSE()),"")</f>
        <v/>
      </c>
      <c r="C377" s="128">
        <f>IFERROR(VLOOKUP(A377,Dim_Magaza!$A:$C,3,FALSE()),"")</f>
        <v/>
      </c>
      <c r="D377" s="118" t="inlineStr">
        <is>
          <t>U026</t>
        </is>
      </c>
      <c r="E377" s="128">
        <f>IFERROR(VLOOKUP(D377,Dim_Unvan!$A:$B,2,FALSE()),"")</f>
        <v/>
      </c>
      <c r="F377" s="118" t="inlineStr">
        <is>
          <t>REYON GÖREVLİSİ</t>
        </is>
      </c>
      <c r="G377" s="128">
        <f>IF(OR(A377="",F377="",I377="",K377&lt;&gt;""),"",IF(COUNTIFS($A$2:A377,A377,$F$2:F377,F377,$K$2:K377,"")&lt;=SUMIFS(REFERENTIAL_CONTROL!$K:$K,REFERENTIAL_CONTROL!$H:$H,A377,REFERENTIAL_CONTROL!$I:$I,IFERROR(INDEX(Dim_Unvan!$A:$A,MATCH(F377,Dim_Unvan!$B:$B,0)),"")),"Norm Fazlası","Norma Uygun"))</f>
        <v/>
      </c>
      <c r="H377" s="124" t="n"/>
      <c r="I377" s="118" t="inlineStr">
        <is>
          <t>NİLSU ELİF KARADAŞ</t>
        </is>
      </c>
      <c r="J377" s="137" t="n"/>
      <c r="K377" s="137" t="n"/>
      <c r="L377" s="118" t="n"/>
      <c r="M377" s="118" t="n"/>
      <c r="N377" s="128">
        <f>IFERROR(VLOOKUP(M377,Dim_CikisNedeni!$A:$B,2,FALSE()),"")</f>
        <v/>
      </c>
      <c r="O377" s="138">
        <f>IF(I377="","",IF(K377&lt;&gt;"","Pasif","Aktif"))</f>
        <v/>
      </c>
      <c r="P377" s="129">
        <f>IF(J377="","",IF(K377&lt;&gt;"",K377-J377,TODAY()-J377))</f>
        <v/>
      </c>
      <c r="Q377" s="139">
        <f>IF(P377="","",ROUND(P377/365,1))</f>
        <v/>
      </c>
      <c r="R377" s="140" t="n"/>
    </row>
    <row r="378" ht="25.5" customFormat="1" customHeight="1" s="111">
      <c r="A378" s="118" t="inlineStr">
        <is>
          <t>M012</t>
        </is>
      </c>
      <c r="B378" s="128">
        <f>IFERROR(VLOOKUP(A378,Dim_Magaza!$A:$C,2,FALSE()),"")</f>
        <v/>
      </c>
      <c r="C378" s="128">
        <f>IFERROR(VLOOKUP(A378,Dim_Magaza!$A:$C,3,FALSE()),"")</f>
        <v/>
      </c>
      <c r="D378" s="118" t="inlineStr">
        <is>
          <t>U043</t>
        </is>
      </c>
      <c r="E378" s="128">
        <f>IFERROR(VLOOKUP(D378,Dim_Unvan!$A:$B,2,FALSE()),"")</f>
        <v/>
      </c>
      <c r="F378" s="118" t="inlineStr">
        <is>
          <t>ŞARKÜTERİ YARDIMCISI</t>
        </is>
      </c>
      <c r="G378" s="128">
        <f>IF(OR(A378="",F378="",I378="",K378&lt;&gt;""),"",IF(COUNTIFS($A$2:A378,A378,$F$2:F378,F378,$K$2:K378,"")&lt;=SUMIFS(REFERENTIAL_CONTROL!$K:$K,REFERENTIAL_CONTROL!$H:$H,A378,REFERENTIAL_CONTROL!$I:$I,IFERROR(INDEX(Dim_Unvan!$A:$A,MATCH(F378,Dim_Unvan!$B:$B,0)),"")),"Norm Fazlası","Norma Uygun"))</f>
        <v/>
      </c>
      <c r="H378" s="124" t="n"/>
      <c r="I378" s="118" t="inlineStr">
        <is>
          <t>ECE PARMANBEK</t>
        </is>
      </c>
      <c r="J378" s="137" t="n"/>
      <c r="K378" s="137" t="n"/>
      <c r="L378" s="118" t="n"/>
      <c r="M378" s="118" t="n"/>
      <c r="N378" s="128">
        <f>IFERROR(VLOOKUP(M378,Dim_CikisNedeni!$A:$B,2,FALSE()),"")</f>
        <v/>
      </c>
      <c r="O378" s="138">
        <f>IF(I378="","",IF(K378&lt;&gt;"","Pasif","Aktif"))</f>
        <v/>
      </c>
      <c r="P378" s="129">
        <f>IF(J378="","",IF(K378&lt;&gt;"",K378-J378,TODAY()-J378))</f>
        <v/>
      </c>
      <c r="Q378" s="139">
        <f>IF(P378="","",ROUND(P378/365,1))</f>
        <v/>
      </c>
      <c r="R378" s="140" t="n"/>
    </row>
    <row r="379" ht="15" customFormat="1" customHeight="1" s="111">
      <c r="A379" s="118" t="inlineStr">
        <is>
          <t>M012</t>
        </is>
      </c>
      <c r="B379" s="128">
        <f>IFERROR(VLOOKUP(A379,Dim_Magaza!$A:$C,2,FALSE()),"")</f>
        <v/>
      </c>
      <c r="C379" s="128">
        <f>IFERROR(VLOOKUP(A379,Dim_Magaza!$A:$C,3,FALSE()),"")</f>
        <v/>
      </c>
      <c r="D379" s="118" t="inlineStr">
        <is>
          <t>U013</t>
        </is>
      </c>
      <c r="E379" s="128">
        <f>IFERROR(VLOOKUP(D379,Dim_Unvan!$A:$B,2,FALSE()),"")</f>
        <v/>
      </c>
      <c r="F379" s="118" t="inlineStr">
        <is>
          <t>KASAP</t>
        </is>
      </c>
      <c r="G379" s="128">
        <f>IF(OR(A379="",F379="",I379="",K379&lt;&gt;""),"",IF(COUNTIFS($A$2:A379,A379,$F$2:F379,F379,$K$2:K379,"")&lt;=SUMIFS(REFERENTIAL_CONTROL!$K:$K,REFERENTIAL_CONTROL!$H:$H,A379,REFERENTIAL_CONTROL!$I:$I,IFERROR(INDEX(Dim_Unvan!$A:$A,MATCH(F379,Dim_Unvan!$B:$B,0)),"")),"Norm Fazlası","Norma Uygun"))</f>
        <v/>
      </c>
      <c r="H379" s="124" t="n"/>
      <c r="I379" s="118" t="inlineStr">
        <is>
          <t>NİHAT GÜLAKMAN</t>
        </is>
      </c>
      <c r="J379" s="137" t="n"/>
      <c r="K379" s="137" t="n"/>
      <c r="L379" s="118" t="n"/>
      <c r="M379" s="118" t="n"/>
      <c r="N379" s="128">
        <f>IFERROR(VLOOKUP(M379,Dim_CikisNedeni!$A:$B,2,FALSE()),"")</f>
        <v/>
      </c>
      <c r="O379" s="138">
        <f>IF(I379="","",IF(K379&lt;&gt;"","Pasif","Aktif"))</f>
        <v/>
      </c>
      <c r="P379" s="129">
        <f>IF(J379="","",IF(K379&lt;&gt;"",K379-J379,TODAY()-J379))</f>
        <v/>
      </c>
      <c r="Q379" s="139">
        <f>IF(P379="","",ROUND(P379/365,1))</f>
        <v/>
      </c>
      <c r="R379" s="140" t="n"/>
    </row>
    <row r="380" ht="15" customFormat="1" customHeight="1" s="111">
      <c r="A380" s="118" t="inlineStr">
        <is>
          <t>M012</t>
        </is>
      </c>
      <c r="B380" s="128">
        <f>IFERROR(VLOOKUP(A380,Dim_Magaza!$A:$C,2,FALSE()),"")</f>
        <v/>
      </c>
      <c r="C380" s="128">
        <f>IFERROR(VLOOKUP(A380,Dim_Magaza!$A:$C,3,FALSE()),"")</f>
        <v/>
      </c>
      <c r="D380" s="118" t="inlineStr">
        <is>
          <t>U017</t>
        </is>
      </c>
      <c r="E380" s="128">
        <f>IFERROR(VLOOKUP(D380,Dim_Unvan!$A:$B,2,FALSE()),"")</f>
        <v/>
      </c>
      <c r="F380" s="118" t="inlineStr">
        <is>
          <t>MANAV</t>
        </is>
      </c>
      <c r="G380" s="128">
        <f>IF(OR(A380="",F380="",I380="",K380&lt;&gt;""),"",IF(COUNTIFS($A$2:A380,A380,$F$2:F380,F380,$K$2:K380,"")&lt;=SUMIFS(REFERENTIAL_CONTROL!$K:$K,REFERENTIAL_CONTROL!$H:$H,A380,REFERENTIAL_CONTROL!$I:$I,IFERROR(INDEX(Dim_Unvan!$A:$A,MATCH(F380,Dim_Unvan!$B:$B,0)),"")),"Norm Fazlası","Norma Uygun"))</f>
        <v/>
      </c>
      <c r="H380" s="124" t="n"/>
      <c r="I380" s="118" t="inlineStr">
        <is>
          <t>MUSTAFA KUBAT</t>
        </is>
      </c>
      <c r="J380" s="137" t="n"/>
      <c r="K380" s="137" t="n"/>
      <c r="L380" s="118" t="n"/>
      <c r="M380" s="118" t="n"/>
      <c r="N380" s="128">
        <f>IFERROR(VLOOKUP(M380,Dim_CikisNedeni!$A:$B,2,FALSE()),"")</f>
        <v/>
      </c>
      <c r="O380" s="138">
        <f>IF(I380="","",IF(K380&lt;&gt;"","Pasif","Aktif"))</f>
        <v/>
      </c>
      <c r="P380" s="129">
        <f>IF(J380="","",IF(K380&lt;&gt;"",K380-J380,TODAY()-J380))</f>
        <v/>
      </c>
      <c r="Q380" s="139">
        <f>IF(P380="","",ROUND(P380/365,1))</f>
        <v/>
      </c>
      <c r="R380" s="140" t="n"/>
    </row>
    <row r="381" ht="15" customFormat="1" customHeight="1" s="111">
      <c r="A381" s="118" t="inlineStr">
        <is>
          <t>M013</t>
        </is>
      </c>
      <c r="B381" s="128">
        <f>IFERROR(VLOOKUP(A381,Dim_Magaza!$A:$C,2,FALSE()),"")</f>
        <v/>
      </c>
      <c r="C381" s="128">
        <f>IFERROR(VLOOKUP(A381,Dim_Magaza!$A:$C,3,FALSE()),"")</f>
        <v/>
      </c>
      <c r="D381" s="118" t="inlineStr">
        <is>
          <t>U038</t>
        </is>
      </c>
      <c r="E381" s="128">
        <f>IFERROR(VLOOKUP(D381,Dim_Unvan!$A:$B,2,FALSE()),"")</f>
        <v/>
      </c>
      <c r="F381" s="118" t="inlineStr">
        <is>
          <t>YÖNETİCİ YARDIMCISI</t>
        </is>
      </c>
      <c r="G381" s="128">
        <f>IF(OR(A381="",F381="",I381="",K381&lt;&gt;""),"",IF(COUNTIFS($A$2:A381,A381,$F$2:F381,F381,$K$2:K381,"")&lt;=SUMIFS(REFERENTIAL_CONTROL!$K:$K,REFERENTIAL_CONTROL!$H:$H,A381,REFERENTIAL_CONTROL!$I:$I,IFERROR(INDEX(Dim_Unvan!$A:$A,MATCH(F381,Dim_Unvan!$B:$B,0)),"")),"Norm Fazlası","Norma Uygun"))</f>
        <v/>
      </c>
      <c r="H381" s="124" t="n"/>
      <c r="I381" s="118" t="inlineStr">
        <is>
          <t>MENDUH KOLUMAN</t>
        </is>
      </c>
      <c r="J381" s="137" t="n"/>
      <c r="K381" s="137" t="n"/>
      <c r="L381" s="118" t="n"/>
      <c r="M381" s="118" t="n"/>
      <c r="N381" s="128">
        <f>IFERROR(VLOOKUP(M381,Dim_CikisNedeni!$A:$B,2,FALSE()),"")</f>
        <v/>
      </c>
      <c r="O381" s="138">
        <f>IF(I381="","",IF(K381&lt;&gt;"","Pasif","Aktif"))</f>
        <v/>
      </c>
      <c r="P381" s="129">
        <f>IF(J381="","",IF(K381&lt;&gt;"",K381-J381,TODAY()-J381))</f>
        <v/>
      </c>
      <c r="Q381" s="139">
        <f>IF(P381="","",ROUND(P381/365,1))</f>
        <v/>
      </c>
      <c r="R381" s="140" t="n"/>
    </row>
    <row r="382" ht="15" customFormat="1" customHeight="1" s="111">
      <c r="A382" s="118" t="inlineStr">
        <is>
          <t>M013</t>
        </is>
      </c>
      <c r="B382" s="128">
        <f>IFERROR(VLOOKUP(A382,Dim_Magaza!$A:$C,2,FALSE()),"")</f>
        <v/>
      </c>
      <c r="C382" s="128">
        <f>IFERROR(VLOOKUP(A382,Dim_Magaza!$A:$C,3,FALSE()),"")</f>
        <v/>
      </c>
      <c r="D382" s="118" t="inlineStr">
        <is>
          <t>U038</t>
        </is>
      </c>
      <c r="E382" s="128">
        <f>IFERROR(VLOOKUP(D382,Dim_Unvan!$A:$B,2,FALSE()),"")</f>
        <v/>
      </c>
      <c r="F382" s="118" t="inlineStr">
        <is>
          <t>YÖNETİCİ YARDIMCISI</t>
        </is>
      </c>
      <c r="G382" s="128">
        <f>IF(OR(A382="",F382="",I382="",K382&lt;&gt;""),"",IF(COUNTIFS($A$2:A382,A382,$F$2:F382,F382,$K$2:K382,"")&lt;=SUMIFS(REFERENTIAL_CONTROL!$K:$K,REFERENTIAL_CONTROL!$H:$H,A382,REFERENTIAL_CONTROL!$I:$I,IFERROR(INDEX(Dim_Unvan!$A:$A,MATCH(F382,Dim_Unvan!$B:$B,0)),"")),"Norm Fazlası","Norma Uygun"))</f>
        <v/>
      </c>
      <c r="H382" s="124" t="n"/>
      <c r="I382" s="118" t="inlineStr">
        <is>
          <t>DİLARA ASLANMİRZA</t>
        </is>
      </c>
      <c r="J382" s="137" t="n"/>
      <c r="K382" s="137" t="n"/>
      <c r="L382" s="118" t="n"/>
      <c r="M382" s="118" t="n"/>
      <c r="N382" s="128">
        <f>IFERROR(VLOOKUP(M382,Dim_CikisNedeni!$A:$B,2,FALSE()),"")</f>
        <v/>
      </c>
      <c r="O382" s="138">
        <f>IF(I382="","",IF(K382&lt;&gt;"","Pasif","Aktif"))</f>
        <v/>
      </c>
      <c r="P382" s="129">
        <f>IF(J382="","",IF(K382&lt;&gt;"",K382-J382,TODAY()-J382))</f>
        <v/>
      </c>
      <c r="Q382" s="139">
        <f>IF(P382="","",ROUND(P382/365,1))</f>
        <v/>
      </c>
      <c r="R382" s="140" t="n"/>
    </row>
    <row r="383" ht="15" customFormat="1" customHeight="1" s="111">
      <c r="A383" s="118" t="inlineStr">
        <is>
          <t>M013</t>
        </is>
      </c>
      <c r="B383" s="128">
        <f>IFERROR(VLOOKUP(A383,Dim_Magaza!$A:$C,2,FALSE()),"")</f>
        <v/>
      </c>
      <c r="C383" s="128">
        <f>IFERROR(VLOOKUP(A383,Dim_Magaza!$A:$C,3,FALSE()),"")</f>
        <v/>
      </c>
      <c r="D383" s="118" t="inlineStr">
        <is>
          <t>U015</t>
        </is>
      </c>
      <c r="E383" s="128">
        <f>IFERROR(VLOOKUP(D383,Dim_Unvan!$A:$B,2,FALSE()),"")</f>
        <v/>
      </c>
      <c r="F383" s="118" t="inlineStr">
        <is>
          <t>KASİYER</t>
        </is>
      </c>
      <c r="G383" s="128">
        <f>IF(OR(A383="",F383="",I383="",K383&lt;&gt;""),"",IF(COUNTIFS($A$2:A383,A383,$F$2:F383,F383,$K$2:K383,"")&lt;=SUMIFS(REFERENTIAL_CONTROL!$K:$K,REFERENTIAL_CONTROL!$H:$H,A383,REFERENTIAL_CONTROL!$I:$I,IFERROR(INDEX(Dim_Unvan!$A:$A,MATCH(F383,Dim_Unvan!$B:$B,0)),"")),"Norm Fazlası","Norma Uygun"))</f>
        <v/>
      </c>
      <c r="H383" s="124" t="n"/>
      <c r="I383" s="118" t="inlineStr">
        <is>
          <t>SERPİL ÖZEN</t>
        </is>
      </c>
      <c r="J383" s="137" t="n"/>
      <c r="K383" s="137" t="n"/>
      <c r="L383" s="118" t="n"/>
      <c r="M383" s="118" t="n"/>
      <c r="N383" s="128">
        <f>IFERROR(VLOOKUP(M383,Dim_CikisNedeni!$A:$B,2,FALSE()),"")</f>
        <v/>
      </c>
      <c r="O383" s="138">
        <f>IF(I383="","",IF(K383&lt;&gt;"","Pasif","Aktif"))</f>
        <v/>
      </c>
      <c r="P383" s="129">
        <f>IF(J383="","",IF(K383&lt;&gt;"",K383-J383,TODAY()-J383))</f>
        <v/>
      </c>
      <c r="Q383" s="139">
        <f>IF(P383="","",ROUND(P383/365,1))</f>
        <v/>
      </c>
      <c r="R383" s="140" t="n"/>
    </row>
    <row r="384" ht="15" customFormat="1" customHeight="1" s="111">
      <c r="A384" s="118" t="inlineStr">
        <is>
          <t>M013</t>
        </is>
      </c>
      <c r="B384" s="128">
        <f>IFERROR(VLOOKUP(A384,Dim_Magaza!$A:$C,2,FALSE()),"")</f>
        <v/>
      </c>
      <c r="C384" s="128">
        <f>IFERROR(VLOOKUP(A384,Dim_Magaza!$A:$C,3,FALSE()),"")</f>
        <v/>
      </c>
      <c r="D384" s="118" t="inlineStr">
        <is>
          <t>U015</t>
        </is>
      </c>
      <c r="E384" s="128">
        <f>IFERROR(VLOOKUP(D384,Dim_Unvan!$A:$B,2,FALSE()),"")</f>
        <v/>
      </c>
      <c r="F384" s="118" t="inlineStr">
        <is>
          <t>KASİYER</t>
        </is>
      </c>
      <c r="G384" s="128">
        <f>IF(OR(A384="",F384="",I384="",K384&lt;&gt;""),"",IF(COUNTIFS($A$2:A384,A384,$F$2:F384,F384,$K$2:K384,"")&lt;=SUMIFS(REFERENTIAL_CONTROL!$K:$K,REFERENTIAL_CONTROL!$H:$H,A384,REFERENTIAL_CONTROL!$I:$I,IFERROR(INDEX(Dim_Unvan!$A:$A,MATCH(F384,Dim_Unvan!$B:$B,0)),"")),"Norm Fazlası","Norma Uygun"))</f>
        <v/>
      </c>
      <c r="H384" s="124" t="n"/>
      <c r="I384" s="118" t="inlineStr">
        <is>
          <t>YAĞMUR ÖZKAN</t>
        </is>
      </c>
      <c r="J384" s="137" t="n"/>
      <c r="K384" s="137" t="n"/>
      <c r="L384" s="118" t="n"/>
      <c r="M384" s="118" t="n"/>
      <c r="N384" s="128">
        <f>IFERROR(VLOOKUP(M384,Dim_CikisNedeni!$A:$B,2,FALSE()),"")</f>
        <v/>
      </c>
      <c r="O384" s="138">
        <f>IF(I384="","",IF(K384&lt;&gt;"","Pasif","Aktif"))</f>
        <v/>
      </c>
      <c r="P384" s="129">
        <f>IF(J384="","",IF(K384&lt;&gt;"",K384-J384,TODAY()-J384))</f>
        <v/>
      </c>
      <c r="Q384" s="139">
        <f>IF(P384="","",ROUND(P384/365,1))</f>
        <v/>
      </c>
      <c r="R384" s="140" t="n"/>
    </row>
    <row r="385" ht="15" customFormat="1" customHeight="1" s="111">
      <c r="A385" s="118" t="inlineStr">
        <is>
          <t>M013</t>
        </is>
      </c>
      <c r="B385" s="128">
        <f>IFERROR(VLOOKUP(A385,Dim_Magaza!$A:$C,2,FALSE()),"")</f>
        <v/>
      </c>
      <c r="C385" s="128">
        <f>IFERROR(VLOOKUP(A385,Dim_Magaza!$A:$C,3,FALSE()),"")</f>
        <v/>
      </c>
      <c r="D385" s="118" t="inlineStr">
        <is>
          <t>U026</t>
        </is>
      </c>
      <c r="E385" s="128">
        <f>IFERROR(VLOOKUP(D385,Dim_Unvan!$A:$B,2,FALSE()),"")</f>
        <v/>
      </c>
      <c r="F385" s="118" t="inlineStr">
        <is>
          <t>REYON GÖREVLİSİ</t>
        </is>
      </c>
      <c r="G385" s="128">
        <f>IF(OR(A385="",F385="",I385="",K385&lt;&gt;""),"",IF(COUNTIFS($A$2:A385,A385,$F$2:F385,F385,$K$2:K385,"")&lt;=SUMIFS(REFERENTIAL_CONTROL!$K:$K,REFERENTIAL_CONTROL!$H:$H,A385,REFERENTIAL_CONTROL!$I:$I,IFERROR(INDEX(Dim_Unvan!$A:$A,MATCH(F385,Dim_Unvan!$B:$B,0)),"")),"Norm Fazlası","Norma Uygun"))</f>
        <v/>
      </c>
      <c r="H385" s="124" t="n"/>
      <c r="I385" s="118" t="inlineStr">
        <is>
          <t>AYÇA AKYÜZ</t>
        </is>
      </c>
      <c r="J385" s="137" t="n"/>
      <c r="K385" s="137" t="n"/>
      <c r="L385" s="118" t="n"/>
      <c r="M385" s="118" t="n"/>
      <c r="N385" s="128">
        <f>IFERROR(VLOOKUP(M385,Dim_CikisNedeni!$A:$B,2,FALSE()),"")</f>
        <v/>
      </c>
      <c r="O385" s="138">
        <f>IF(I385="","",IF(K385&lt;&gt;"","Pasif","Aktif"))</f>
        <v/>
      </c>
      <c r="P385" s="129">
        <f>IF(J385="","",IF(K385&lt;&gt;"",K385-J385,TODAY()-J385))</f>
        <v/>
      </c>
      <c r="Q385" s="139">
        <f>IF(P385="","",ROUND(P385/365,1))</f>
        <v/>
      </c>
      <c r="R385" s="140" t="n"/>
    </row>
    <row r="386" ht="15" customFormat="1" customHeight="1" s="111">
      <c r="A386" s="118" t="inlineStr">
        <is>
          <t>M013</t>
        </is>
      </c>
      <c r="B386" s="128">
        <f>IFERROR(VLOOKUP(A386,Dim_Magaza!$A:$C,2,FALSE()),"")</f>
        <v/>
      </c>
      <c r="C386" s="128">
        <f>IFERROR(VLOOKUP(A386,Dim_Magaza!$A:$C,3,FALSE()),"")</f>
        <v/>
      </c>
      <c r="D386" s="118" t="inlineStr">
        <is>
          <t>U026</t>
        </is>
      </c>
      <c r="E386" s="128">
        <f>IFERROR(VLOOKUP(D386,Dim_Unvan!$A:$B,2,FALSE()),"")</f>
        <v/>
      </c>
      <c r="F386" s="118" t="inlineStr">
        <is>
          <t>REYON GÖREVLİSİ</t>
        </is>
      </c>
      <c r="G386" s="128">
        <f>IF(OR(A386="",F386="",I386="",K386&lt;&gt;""),"",IF(COUNTIFS($A$2:A386,A386,$F$2:F386,F386,$K$2:K386,"")&lt;=SUMIFS(REFERENTIAL_CONTROL!$K:$K,REFERENTIAL_CONTROL!$H:$H,A386,REFERENTIAL_CONTROL!$I:$I,IFERROR(INDEX(Dim_Unvan!$A:$A,MATCH(F386,Dim_Unvan!$B:$B,0)),"")),"Norm Fazlası","Norma Uygun"))</f>
        <v/>
      </c>
      <c r="H386" s="124" t="n"/>
      <c r="I386" s="118" t="inlineStr">
        <is>
          <t>MUSTAFA UÇAR</t>
        </is>
      </c>
      <c r="J386" s="137" t="n"/>
      <c r="K386" s="137" t="n"/>
      <c r="L386" s="118" t="n"/>
      <c r="M386" s="118" t="n"/>
      <c r="N386" s="128">
        <f>IFERROR(VLOOKUP(M386,Dim_CikisNedeni!$A:$B,2,FALSE()),"")</f>
        <v/>
      </c>
      <c r="O386" s="138">
        <f>IF(I386="","",IF(K386&lt;&gt;"","Pasif","Aktif"))</f>
        <v/>
      </c>
      <c r="P386" s="129">
        <f>IF(J386="","",IF(K386&lt;&gt;"",K386-J386,TODAY()-J386))</f>
        <v/>
      </c>
      <c r="Q386" s="139">
        <f>IF(P386="","",ROUND(P386/365,1))</f>
        <v/>
      </c>
      <c r="R386" s="140" t="n"/>
    </row>
    <row r="387" ht="25.5" customFormat="1" customHeight="1" s="111">
      <c r="A387" s="118" t="inlineStr">
        <is>
          <t>M013</t>
        </is>
      </c>
      <c r="B387" s="128">
        <f>IFERROR(VLOOKUP(A387,Dim_Magaza!$A:$C,2,FALSE()),"")</f>
        <v/>
      </c>
      <c r="C387" s="128">
        <f>IFERROR(VLOOKUP(A387,Dim_Magaza!$A:$C,3,FALSE()),"")</f>
        <v/>
      </c>
      <c r="D387" s="118" t="inlineStr">
        <is>
          <t>U043</t>
        </is>
      </c>
      <c r="E387" s="128">
        <f>IFERROR(VLOOKUP(D387,Dim_Unvan!$A:$B,2,FALSE()),"")</f>
        <v/>
      </c>
      <c r="F387" s="118" t="inlineStr">
        <is>
          <t>ŞARKÜTERİ YARDIMCISI</t>
        </is>
      </c>
      <c r="G387" s="128">
        <f>IF(OR(A387="",F387="",I387="",K387&lt;&gt;""),"",IF(COUNTIFS($A$2:A387,A387,$F$2:F387,F387,$K$2:K387,"")&lt;=SUMIFS(REFERENTIAL_CONTROL!$K:$K,REFERENTIAL_CONTROL!$H:$H,A387,REFERENTIAL_CONTROL!$I:$I,IFERROR(INDEX(Dim_Unvan!$A:$A,MATCH(F387,Dim_Unvan!$B:$B,0)),"")),"Norm Fazlası","Norma Uygun"))</f>
        <v/>
      </c>
      <c r="H387" s="124" t="n"/>
      <c r="I387" s="118" t="inlineStr">
        <is>
          <t>CEYLAN SEVEN</t>
        </is>
      </c>
      <c r="J387" s="137" t="n"/>
      <c r="K387" s="137" t="n"/>
      <c r="L387" s="118" t="n"/>
      <c r="M387" s="118" t="n"/>
      <c r="N387" s="128">
        <f>IFERROR(VLOOKUP(M387,Dim_CikisNedeni!$A:$B,2,FALSE()),"")</f>
        <v/>
      </c>
      <c r="O387" s="138">
        <f>IF(I387="","",IF(K387&lt;&gt;"","Pasif","Aktif"))</f>
        <v/>
      </c>
      <c r="P387" s="129">
        <f>IF(J387="","",IF(K387&lt;&gt;"",K387-J387,TODAY()-J387))</f>
        <v/>
      </c>
      <c r="Q387" s="139">
        <f>IF(P387="","",ROUND(P387/365,1))</f>
        <v/>
      </c>
      <c r="R387" s="140" t="n"/>
    </row>
    <row r="388" ht="15" customFormat="1" customHeight="1" s="111">
      <c r="A388" s="118" t="inlineStr">
        <is>
          <t>M013</t>
        </is>
      </c>
      <c r="B388" s="128">
        <f>IFERROR(VLOOKUP(A388,Dim_Magaza!$A:$C,2,FALSE()),"")</f>
        <v/>
      </c>
      <c r="C388" s="128">
        <f>IFERROR(VLOOKUP(A388,Dim_Magaza!$A:$C,3,FALSE()),"")</f>
        <v/>
      </c>
      <c r="D388" s="118" t="inlineStr">
        <is>
          <t>U019</t>
        </is>
      </c>
      <c r="E388" s="128">
        <f>IFERROR(VLOOKUP(D388,Dim_Unvan!$A:$B,2,FALSE()),"")</f>
        <v/>
      </c>
      <c r="F388" s="118" t="inlineStr">
        <is>
          <t>MANAV YARDIMCISI</t>
        </is>
      </c>
      <c r="G388" s="128">
        <f>IF(OR(A388="",F388="",I388="",K388&lt;&gt;""),"",IF(COUNTIFS($A$2:A388,A388,$F$2:F388,F388,$K$2:K388,"")&lt;=SUMIFS(REFERENTIAL_CONTROL!$K:$K,REFERENTIAL_CONTROL!$H:$H,A388,REFERENTIAL_CONTROL!$I:$I,IFERROR(INDEX(Dim_Unvan!$A:$A,MATCH(F388,Dim_Unvan!$B:$B,0)),"")),"Norm Fazlası","Norma Uygun"))</f>
        <v/>
      </c>
      <c r="H388" s="124" t="n"/>
      <c r="I388" s="118" t="inlineStr">
        <is>
          <t>ATİLA ÖZDEMİR</t>
        </is>
      </c>
      <c r="J388" s="137" t="n"/>
      <c r="K388" s="137" t="n"/>
      <c r="L388" s="118" t="n"/>
      <c r="M388" s="118" t="n"/>
      <c r="N388" s="128">
        <f>IFERROR(VLOOKUP(M388,Dim_CikisNedeni!$A:$B,2,FALSE()),"")</f>
        <v/>
      </c>
      <c r="O388" s="138">
        <f>IF(I388="","",IF(K388&lt;&gt;"","Pasif","Aktif"))</f>
        <v/>
      </c>
      <c r="P388" s="129">
        <f>IF(J388="","",IF(K388&lt;&gt;"",K388-J388,TODAY()-J388))</f>
        <v/>
      </c>
      <c r="Q388" s="139">
        <f>IF(P388="","",ROUND(P388/365,1))</f>
        <v/>
      </c>
      <c r="R388" s="140" t="n"/>
    </row>
    <row r="389" ht="15" customFormat="1" customHeight="1" s="111">
      <c r="A389" s="118" t="inlineStr">
        <is>
          <t>M013</t>
        </is>
      </c>
      <c r="B389" s="128">
        <f>IFERROR(VLOOKUP(A389,Dim_Magaza!$A:$C,2,FALSE()),"")</f>
        <v/>
      </c>
      <c r="C389" s="128">
        <f>IFERROR(VLOOKUP(A389,Dim_Magaza!$A:$C,3,FALSE()),"")</f>
        <v/>
      </c>
      <c r="D389" s="118" t="inlineStr">
        <is>
          <t>U019</t>
        </is>
      </c>
      <c r="E389" s="128">
        <f>IFERROR(VLOOKUP(D389,Dim_Unvan!$A:$B,2,FALSE()),"")</f>
        <v/>
      </c>
      <c r="F389" s="118" t="inlineStr">
        <is>
          <t>MANAV YARDIMCISI</t>
        </is>
      </c>
      <c r="G389" s="128">
        <f>IF(OR(A389="",F389="",I389="",K389&lt;&gt;""),"",IF(COUNTIFS($A$2:A389,A389,$F$2:F389,F389,$K$2:K389,"")&lt;=SUMIFS(REFERENTIAL_CONTROL!$K:$K,REFERENTIAL_CONTROL!$H:$H,A389,REFERENTIAL_CONTROL!$I:$I,IFERROR(INDEX(Dim_Unvan!$A:$A,MATCH(F389,Dim_Unvan!$B:$B,0)),"")),"Norm Fazlası","Norma Uygun"))</f>
        <v/>
      </c>
      <c r="H389" s="124" t="n"/>
      <c r="I389" s="118" t="inlineStr">
        <is>
          <t>AHMET BAŞOL</t>
        </is>
      </c>
      <c r="J389" s="137" t="n"/>
      <c r="K389" s="137" t="n"/>
      <c r="L389" s="118" t="n"/>
      <c r="M389" s="118" t="n"/>
      <c r="N389" s="128">
        <f>IFERROR(VLOOKUP(M389,Dim_CikisNedeni!$A:$B,2,FALSE()),"")</f>
        <v/>
      </c>
      <c r="O389" s="138">
        <f>IF(I389="","",IF(K389&lt;&gt;"","Pasif","Aktif"))</f>
        <v/>
      </c>
      <c r="P389" s="129">
        <f>IF(J389="","",IF(K389&lt;&gt;"",K389-J389,TODAY()-J389))</f>
        <v/>
      </c>
      <c r="Q389" s="139">
        <f>IF(P389="","",ROUND(P389/365,1))</f>
        <v/>
      </c>
      <c r="R389" s="140" t="n"/>
    </row>
    <row r="390" ht="15" customFormat="1" customHeight="1" s="111">
      <c r="A390" s="118" t="inlineStr">
        <is>
          <t>M052</t>
        </is>
      </c>
      <c r="B390" s="128">
        <f>IFERROR(VLOOKUP(A390,Dim_Magaza!$A:$C,2,FALSE()),"")</f>
        <v/>
      </c>
      <c r="C390" s="128">
        <f>IFERROR(VLOOKUP(A390,Dim_Magaza!$A:$C,3,FALSE()),"")</f>
        <v/>
      </c>
      <c r="D390" s="118" t="inlineStr">
        <is>
          <t>U036</t>
        </is>
      </c>
      <c r="E390" s="128">
        <f>IFERROR(VLOOKUP(D390,Dim_Unvan!$A:$B,2,FALSE()),"")</f>
        <v/>
      </c>
      <c r="F390" s="118" t="inlineStr">
        <is>
          <t>YÖNETİCİ</t>
        </is>
      </c>
      <c r="G390" s="128">
        <f>IF(OR(A390="",F390="",I390="",K390&lt;&gt;""),"",IF(COUNTIFS($A$2:A390,A390,$F$2:F390,F390,$K$2:K390,"")&lt;=SUMIFS(REFERENTIAL_CONTROL!$K:$K,REFERENTIAL_CONTROL!$H:$H,A390,REFERENTIAL_CONTROL!$I:$I,IFERROR(INDEX(Dim_Unvan!$A:$A,MATCH(F390,Dim_Unvan!$B:$B,0)),"")),"Norm Fazlası","Norma Uygun"))</f>
        <v/>
      </c>
      <c r="H390" s="124" t="n"/>
      <c r="I390" s="118" t="inlineStr">
        <is>
          <t>FATİH TEKÇE</t>
        </is>
      </c>
      <c r="J390" s="137" t="n"/>
      <c r="K390" s="137" t="n"/>
      <c r="L390" s="118" t="n"/>
      <c r="M390" s="118" t="n"/>
      <c r="N390" s="128">
        <f>IFERROR(VLOOKUP(M390,Dim_CikisNedeni!$A:$B,2,FALSE()),"")</f>
        <v/>
      </c>
      <c r="O390" s="138">
        <f>IF(I390="","",IF(K390&lt;&gt;"","Pasif","Aktif"))</f>
        <v/>
      </c>
      <c r="P390" s="129">
        <f>IF(J390="","",IF(K390&lt;&gt;"",K390-J390,TODAY()-J390))</f>
        <v/>
      </c>
      <c r="Q390" s="139">
        <f>IF(P390="","",ROUND(P390/365,1))</f>
        <v/>
      </c>
      <c r="R390" s="140" t="n"/>
    </row>
    <row r="391" ht="15" customFormat="1" customHeight="1" s="111">
      <c r="A391" s="118" t="inlineStr">
        <is>
          <t>M052</t>
        </is>
      </c>
      <c r="B391" s="128">
        <f>IFERROR(VLOOKUP(A391,Dim_Magaza!$A:$C,2,FALSE()),"")</f>
        <v/>
      </c>
      <c r="C391" s="128">
        <f>IFERROR(VLOOKUP(A391,Dim_Magaza!$A:$C,3,FALSE()),"")</f>
        <v/>
      </c>
      <c r="D391" s="118" t="inlineStr">
        <is>
          <t>U038</t>
        </is>
      </c>
      <c r="E391" s="128">
        <f>IFERROR(VLOOKUP(D391,Dim_Unvan!$A:$B,2,FALSE()),"")</f>
        <v/>
      </c>
      <c r="F391" s="118" t="inlineStr">
        <is>
          <t>YÖNETİCİ YARDIMCISI</t>
        </is>
      </c>
      <c r="G391" s="128">
        <f>IF(OR(A391="",F391="",I391="",K391&lt;&gt;""),"",IF(COUNTIFS($A$2:A391,A391,$F$2:F391,F391,$K$2:K391,"")&lt;=SUMIFS(REFERENTIAL_CONTROL!$K:$K,REFERENTIAL_CONTROL!$H:$H,A391,REFERENTIAL_CONTROL!$I:$I,IFERROR(INDEX(Dim_Unvan!$A:$A,MATCH(F391,Dim_Unvan!$B:$B,0)),"")),"Norm Fazlası","Norma Uygun"))</f>
        <v/>
      </c>
      <c r="H391" s="124" t="n"/>
      <c r="I391" s="118" t="inlineStr">
        <is>
          <t>BURCU  BAŞARAN</t>
        </is>
      </c>
      <c r="J391" s="137" t="n"/>
      <c r="K391" s="137" t="n"/>
      <c r="L391" s="118" t="n"/>
      <c r="M391" s="118" t="n"/>
      <c r="N391" s="128">
        <f>IFERROR(VLOOKUP(M391,Dim_CikisNedeni!$A:$B,2,FALSE()),"")</f>
        <v/>
      </c>
      <c r="O391" s="138">
        <f>IF(I391="","",IF(K391&lt;&gt;"","Pasif","Aktif"))</f>
        <v/>
      </c>
      <c r="P391" s="129">
        <f>IF(J391="","",IF(K391&lt;&gt;"",K391-J391,TODAY()-J391))</f>
        <v/>
      </c>
      <c r="Q391" s="139">
        <f>IF(P391="","",ROUND(P391/365,1))</f>
        <v/>
      </c>
      <c r="R391" s="140" t="n"/>
    </row>
    <row r="392" ht="15" customFormat="1" customHeight="1" s="111">
      <c r="A392" s="118" t="inlineStr">
        <is>
          <t>M052</t>
        </is>
      </c>
      <c r="B392" s="128">
        <f>IFERROR(VLOOKUP(A392,Dim_Magaza!$A:$C,2,FALSE()),"")</f>
        <v/>
      </c>
      <c r="C392" s="128">
        <f>IFERROR(VLOOKUP(A392,Dim_Magaza!$A:$C,3,FALSE()),"")</f>
        <v/>
      </c>
      <c r="D392" s="118" t="inlineStr">
        <is>
          <t>U015</t>
        </is>
      </c>
      <c r="E392" s="128">
        <f>IFERROR(VLOOKUP(D392,Dim_Unvan!$A:$B,2,FALSE()),"")</f>
        <v/>
      </c>
      <c r="F392" s="118" t="inlineStr">
        <is>
          <t>KASİYER</t>
        </is>
      </c>
      <c r="G392" s="128">
        <f>IF(OR(A392="",F392="",I392="",K392&lt;&gt;""),"",IF(COUNTIFS($A$2:A392,A392,$F$2:F392,F392,$K$2:K392,"")&lt;=SUMIFS(REFERENTIAL_CONTROL!$K:$K,REFERENTIAL_CONTROL!$H:$H,A392,REFERENTIAL_CONTROL!$I:$I,IFERROR(INDEX(Dim_Unvan!$A:$A,MATCH(F392,Dim_Unvan!$B:$B,0)),"")),"Norm Fazlası","Norma Uygun"))</f>
        <v/>
      </c>
      <c r="H392" s="124" t="n"/>
      <c r="I392" s="118" t="inlineStr">
        <is>
          <t>ALEYNA ADIGÜZEL</t>
        </is>
      </c>
      <c r="J392" s="137" t="n"/>
      <c r="K392" s="137" t="n"/>
      <c r="L392" s="118" t="n"/>
      <c r="M392" s="118" t="n"/>
      <c r="N392" s="128">
        <f>IFERROR(VLOOKUP(M392,Dim_CikisNedeni!$A:$B,2,FALSE()),"")</f>
        <v/>
      </c>
      <c r="O392" s="138">
        <f>IF(I392="","",IF(K392&lt;&gt;"","Pasif","Aktif"))</f>
        <v/>
      </c>
      <c r="P392" s="129">
        <f>IF(J392="","",IF(K392&lt;&gt;"",K392-J392,TODAY()-J392))</f>
        <v/>
      </c>
      <c r="Q392" s="139">
        <f>IF(P392="","",ROUND(P392/365,1))</f>
        <v/>
      </c>
      <c r="R392" s="140" t="n"/>
    </row>
    <row r="393" ht="15" customFormat="1" customHeight="1" s="111">
      <c r="A393" s="118" t="inlineStr">
        <is>
          <t>M052</t>
        </is>
      </c>
      <c r="B393" s="128">
        <f>IFERROR(VLOOKUP(A393,Dim_Magaza!$A:$C,2,FALSE()),"")</f>
        <v/>
      </c>
      <c r="C393" s="128">
        <f>IFERROR(VLOOKUP(A393,Dim_Magaza!$A:$C,3,FALSE()),"")</f>
        <v/>
      </c>
      <c r="D393" s="118" t="inlineStr">
        <is>
          <t>U015</t>
        </is>
      </c>
      <c r="E393" s="128">
        <f>IFERROR(VLOOKUP(D393,Dim_Unvan!$A:$B,2,FALSE()),"")</f>
        <v/>
      </c>
      <c r="F393" s="118" t="inlineStr">
        <is>
          <t>KASİYER</t>
        </is>
      </c>
      <c r="G393" s="128">
        <f>IF(OR(A393="",F393="",I393="",K393&lt;&gt;""),"",IF(COUNTIFS($A$2:A393,A393,$F$2:F393,F393,$K$2:K393,"")&lt;=SUMIFS(REFERENTIAL_CONTROL!$K:$K,REFERENTIAL_CONTROL!$H:$H,A393,REFERENTIAL_CONTROL!$I:$I,IFERROR(INDEX(Dim_Unvan!$A:$A,MATCH(F393,Dim_Unvan!$B:$B,0)),"")),"Norm Fazlası","Norma Uygun"))</f>
        <v/>
      </c>
      <c r="H393" s="124" t="n"/>
      <c r="I393" s="118" t="inlineStr">
        <is>
          <t>SÜMEYYE NUR SAMSA</t>
        </is>
      </c>
      <c r="J393" s="137" t="n"/>
      <c r="K393" s="137" t="n"/>
      <c r="L393" s="118" t="n"/>
      <c r="M393" s="118" t="n"/>
      <c r="N393" s="128">
        <f>IFERROR(VLOOKUP(M393,Dim_CikisNedeni!$A:$B,2,FALSE()),"")</f>
        <v/>
      </c>
      <c r="O393" s="138">
        <f>IF(I393="","",IF(K393&lt;&gt;"","Pasif","Aktif"))</f>
        <v/>
      </c>
      <c r="P393" s="129">
        <f>IF(J393="","",IF(K393&lt;&gt;"",K393-J393,TODAY()-J393))</f>
        <v/>
      </c>
      <c r="Q393" s="139">
        <f>IF(P393="","",ROUND(P393/365,1))</f>
        <v/>
      </c>
      <c r="R393" s="140" t="n"/>
    </row>
    <row r="394" ht="15" customFormat="1" customHeight="1" s="111">
      <c r="A394" s="118" t="inlineStr">
        <is>
          <t>M052</t>
        </is>
      </c>
      <c r="B394" s="128">
        <f>IFERROR(VLOOKUP(A394,Dim_Magaza!$A:$C,2,FALSE()),"")</f>
        <v/>
      </c>
      <c r="C394" s="128">
        <f>IFERROR(VLOOKUP(A394,Dim_Magaza!$A:$C,3,FALSE()),"")</f>
        <v/>
      </c>
      <c r="D394" s="118" t="inlineStr">
        <is>
          <t>U026</t>
        </is>
      </c>
      <c r="E394" s="128">
        <f>IFERROR(VLOOKUP(D394,Dim_Unvan!$A:$B,2,FALSE()),"")</f>
        <v/>
      </c>
      <c r="F394" s="118" t="inlineStr">
        <is>
          <t>REYON GÖREVLİSİ</t>
        </is>
      </c>
      <c r="G394" s="128">
        <f>IF(OR(A394="",F394="",I394="",K394&lt;&gt;""),"",IF(COUNTIFS($A$2:A394,A394,$F$2:F394,F394,$K$2:K394,"")&lt;=SUMIFS(REFERENTIAL_CONTROL!$K:$K,REFERENTIAL_CONTROL!$H:$H,A394,REFERENTIAL_CONTROL!$I:$I,IFERROR(INDEX(Dim_Unvan!$A:$A,MATCH(F394,Dim_Unvan!$B:$B,0)),"")),"Norm Fazlası","Norma Uygun"))</f>
        <v/>
      </c>
      <c r="H394" s="124" t="n"/>
      <c r="I394" s="118" t="inlineStr">
        <is>
          <t>MUHAMMET ALİ MARANGOZ</t>
        </is>
      </c>
      <c r="J394" s="137" t="n"/>
      <c r="K394" s="137" t="n"/>
      <c r="L394" s="118" t="n"/>
      <c r="M394" s="118" t="n"/>
      <c r="N394" s="128">
        <f>IFERROR(VLOOKUP(M394,Dim_CikisNedeni!$A:$B,2,FALSE()),"")</f>
        <v/>
      </c>
      <c r="O394" s="138">
        <f>IF(I394="","",IF(K394&lt;&gt;"","Pasif","Aktif"))</f>
        <v/>
      </c>
      <c r="P394" s="129">
        <f>IF(J394="","",IF(K394&lt;&gt;"",K394-J394,TODAY()-J394))</f>
        <v/>
      </c>
      <c r="Q394" s="139">
        <f>IF(P394="","",ROUND(P394/365,1))</f>
        <v/>
      </c>
      <c r="R394" s="140" t="n"/>
    </row>
    <row r="395" ht="15" customFormat="1" customHeight="1" s="111">
      <c r="A395" s="118" t="inlineStr">
        <is>
          <t>M052</t>
        </is>
      </c>
      <c r="B395" s="128">
        <f>IFERROR(VLOOKUP(A395,Dim_Magaza!$A:$C,2,FALSE()),"")</f>
        <v/>
      </c>
      <c r="C395" s="128">
        <f>IFERROR(VLOOKUP(A395,Dim_Magaza!$A:$C,3,FALSE()),"")</f>
        <v/>
      </c>
      <c r="D395" s="118" t="inlineStr">
        <is>
          <t>U026</t>
        </is>
      </c>
      <c r="E395" s="128">
        <f>IFERROR(VLOOKUP(D395,Dim_Unvan!$A:$B,2,FALSE()),"")</f>
        <v/>
      </c>
      <c r="F395" s="118" t="inlineStr">
        <is>
          <t>REYON GÖREVLİSİ</t>
        </is>
      </c>
      <c r="G395" s="128">
        <f>IF(OR(A395="",F395="",I395="",K395&lt;&gt;""),"",IF(COUNTIFS($A$2:A395,A395,$F$2:F395,F395,$K$2:K395,"")&lt;=SUMIFS(REFERENTIAL_CONTROL!$K:$K,REFERENTIAL_CONTROL!$H:$H,A395,REFERENTIAL_CONTROL!$I:$I,IFERROR(INDEX(Dim_Unvan!$A:$A,MATCH(F395,Dim_Unvan!$B:$B,0)),"")),"Norm Fazlası","Norma Uygun"))</f>
        <v/>
      </c>
      <c r="H395" s="124" t="n"/>
      <c r="I395" s="118" t="inlineStr">
        <is>
          <t>MESUT TÜRK</t>
        </is>
      </c>
      <c r="J395" s="137" t="n"/>
      <c r="K395" s="137" t="n"/>
      <c r="L395" s="118" t="n"/>
      <c r="M395" s="118" t="n"/>
      <c r="N395" s="128">
        <f>IFERROR(VLOOKUP(M395,Dim_CikisNedeni!$A:$B,2,FALSE()),"")</f>
        <v/>
      </c>
      <c r="O395" s="138">
        <f>IF(I395="","",IF(K395&lt;&gt;"","Pasif","Aktif"))</f>
        <v/>
      </c>
      <c r="P395" s="129">
        <f>IF(J395="","",IF(K395&lt;&gt;"",K395-J395,TODAY()-J395))</f>
        <v/>
      </c>
      <c r="Q395" s="139">
        <f>IF(P395="","",ROUND(P395/365,1))</f>
        <v/>
      </c>
      <c r="R395" s="140" t="n"/>
    </row>
    <row r="396" ht="15" customFormat="1" customHeight="1" s="111">
      <c r="A396" s="118" t="inlineStr">
        <is>
          <t>M052</t>
        </is>
      </c>
      <c r="B396" s="128">
        <f>IFERROR(VLOOKUP(A396,Dim_Magaza!$A:$C,2,FALSE()),"")</f>
        <v/>
      </c>
      <c r="C396" s="128">
        <f>IFERROR(VLOOKUP(A396,Dim_Magaza!$A:$C,3,FALSE()),"")</f>
        <v/>
      </c>
      <c r="D396" s="118" t="inlineStr">
        <is>
          <t>U042</t>
        </is>
      </c>
      <c r="E396" s="128">
        <f>IFERROR(VLOOKUP(D396,Dim_Unvan!$A:$B,2,FALSE()),"")</f>
        <v/>
      </c>
      <c r="F396" s="118" t="inlineStr">
        <is>
          <t>ŞARKÜTERİ</t>
        </is>
      </c>
      <c r="G396" s="128">
        <f>IF(OR(A396="",F396="",I396="",K396&lt;&gt;""),"",IF(COUNTIFS($A$2:A396,A396,$F$2:F396,F396,$K$2:K396,"")&lt;=SUMIFS(REFERENTIAL_CONTROL!$K:$K,REFERENTIAL_CONTROL!$H:$H,A396,REFERENTIAL_CONTROL!$I:$I,IFERROR(INDEX(Dim_Unvan!$A:$A,MATCH(F396,Dim_Unvan!$B:$B,0)),"")),"Norm Fazlası","Norma Uygun"))</f>
        <v/>
      </c>
      <c r="H396" s="124" t="n"/>
      <c r="I396" s="118" t="inlineStr">
        <is>
          <t>TEMEL KARAN</t>
        </is>
      </c>
      <c r="J396" s="137" t="n"/>
      <c r="K396" s="137" t="n"/>
      <c r="L396" s="118" t="n"/>
      <c r="M396" s="118" t="n"/>
      <c r="N396" s="128">
        <f>IFERROR(VLOOKUP(M396,Dim_CikisNedeni!$A:$B,2,FALSE()),"")</f>
        <v/>
      </c>
      <c r="O396" s="138">
        <f>IF(I396="","",IF(K396&lt;&gt;"","Pasif","Aktif"))</f>
        <v/>
      </c>
      <c r="P396" s="129">
        <f>IF(J396="","",IF(K396&lt;&gt;"",K396-J396,TODAY()-J396))</f>
        <v/>
      </c>
      <c r="Q396" s="139">
        <f>IF(P396="","",ROUND(P396/365,1))</f>
        <v/>
      </c>
      <c r="R396" s="140" t="n"/>
    </row>
    <row r="397" ht="15" customFormat="1" customHeight="1" s="111">
      <c r="A397" s="118" t="inlineStr">
        <is>
          <t>M052</t>
        </is>
      </c>
      <c r="B397" s="128">
        <f>IFERROR(VLOOKUP(A397,Dim_Magaza!$A:$C,2,FALSE()),"")</f>
        <v/>
      </c>
      <c r="C397" s="128">
        <f>IFERROR(VLOOKUP(A397,Dim_Magaza!$A:$C,3,FALSE()),"")</f>
        <v/>
      </c>
      <c r="D397" s="141" t="inlineStr">
        <is>
          <t>U053</t>
        </is>
      </c>
      <c r="E397" s="128">
        <f>IFERROR(VLOOKUP(D397,Dim_Unvan!$A:$B,2,FALSE()),"")</f>
        <v/>
      </c>
      <c r="F397" s="118" t="inlineStr">
        <is>
          <t>KASAP</t>
        </is>
      </c>
      <c r="G397" s="128">
        <f>IF(OR(A397="",F397="",I397="",K397&lt;&gt;""),"",IF(COUNTIFS($A$2:A397,A397,$F$2:F397,F397,$K$2:K397,"")&lt;=SUMIFS(REFERENTIAL_CONTROL!$K:$K,REFERENTIAL_CONTROL!$H:$H,A397,REFERENTIAL_CONTROL!$I:$I,IFERROR(INDEX(Dim_Unvan!$A:$A,MATCH(F397,Dim_Unvan!$B:$B,0)),"")),"Norm Fazlası","Norma Uygun"))</f>
        <v/>
      </c>
      <c r="H397" s="124" t="n"/>
      <c r="I397" s="118" t="inlineStr">
        <is>
          <t>SEZAİ DİREN</t>
        </is>
      </c>
      <c r="J397" s="137" t="n"/>
      <c r="K397" s="137" t="n"/>
      <c r="L397" s="118" t="n"/>
      <c r="M397" s="118" t="n"/>
      <c r="N397" s="128">
        <f>IFERROR(VLOOKUP(M397,Dim_CikisNedeni!$A:$B,2,FALSE()),"")</f>
        <v/>
      </c>
      <c r="O397" s="138">
        <f>IF(I397="","",IF(K397&lt;&gt;"","Pasif","Aktif"))</f>
        <v/>
      </c>
      <c r="P397" s="129">
        <f>IF(J397="","",IF(K397&lt;&gt;"",K397-J397,TODAY()-J397))</f>
        <v/>
      </c>
      <c r="Q397" s="139">
        <f>IF(P397="","",ROUND(P397/365,1))</f>
        <v/>
      </c>
      <c r="R397" s="140" t="n"/>
    </row>
    <row r="398" ht="15" customFormat="1" customHeight="1" s="111">
      <c r="A398" s="118" t="inlineStr">
        <is>
          <t>M052</t>
        </is>
      </c>
      <c r="B398" s="128">
        <f>IFERROR(VLOOKUP(A398,Dim_Magaza!$A:$C,2,FALSE()),"")</f>
        <v/>
      </c>
      <c r="C398" s="128">
        <f>IFERROR(VLOOKUP(A398,Dim_Magaza!$A:$C,3,FALSE()),"")</f>
        <v/>
      </c>
      <c r="D398" s="118" t="inlineStr">
        <is>
          <t>U017</t>
        </is>
      </c>
      <c r="E398" s="128">
        <f>IFERROR(VLOOKUP(D398,Dim_Unvan!$A:$B,2,FALSE()),"")</f>
        <v/>
      </c>
      <c r="F398" s="118" t="inlineStr">
        <is>
          <t>MANAV</t>
        </is>
      </c>
      <c r="G398" s="128">
        <f>IF(OR(A398="",F398="",I398="",K398&lt;&gt;""),"",IF(COUNTIFS($A$2:A398,A398,$F$2:F398,F398,$K$2:K398,"")&lt;=SUMIFS(REFERENTIAL_CONTROL!$K:$K,REFERENTIAL_CONTROL!$H:$H,A398,REFERENTIAL_CONTROL!$I:$I,IFERROR(INDEX(Dim_Unvan!$A:$A,MATCH(F398,Dim_Unvan!$B:$B,0)),"")),"Norm Fazlası","Norma Uygun"))</f>
        <v/>
      </c>
      <c r="H398" s="124" t="n"/>
      <c r="I398" s="118" t="inlineStr">
        <is>
          <t>MÜNİR  BARAN</t>
        </is>
      </c>
      <c r="J398" s="137" t="n"/>
      <c r="K398" s="137" t="n"/>
      <c r="L398" s="118" t="n"/>
      <c r="M398" s="118" t="n"/>
      <c r="N398" s="128">
        <f>IFERROR(VLOOKUP(M398,Dim_CikisNedeni!$A:$B,2,FALSE()),"")</f>
        <v/>
      </c>
      <c r="O398" s="138">
        <f>IF(I398="","",IF(K398&lt;&gt;"","Pasif","Aktif"))</f>
        <v/>
      </c>
      <c r="P398" s="129">
        <f>IF(J398="","",IF(K398&lt;&gt;"",K398-J398,TODAY()-J398))</f>
        <v/>
      </c>
      <c r="Q398" s="139">
        <f>IF(P398="","",ROUND(P398/365,1))</f>
        <v/>
      </c>
      <c r="R398" s="140" t="n"/>
    </row>
    <row r="399" ht="15" customFormat="1" customHeight="1" s="111">
      <c r="A399" s="118" t="inlineStr">
        <is>
          <t>M052</t>
        </is>
      </c>
      <c r="B399" s="128">
        <f>IFERROR(VLOOKUP(A399,Dim_Magaza!$A:$C,2,FALSE()),"")</f>
        <v/>
      </c>
      <c r="C399" s="128">
        <f>IFERROR(VLOOKUP(A399,Dim_Magaza!$A:$C,3,FALSE()),"")</f>
        <v/>
      </c>
      <c r="D399" s="118" t="inlineStr">
        <is>
          <t>U019</t>
        </is>
      </c>
      <c r="E399" s="128">
        <f>IFERROR(VLOOKUP(D399,Dim_Unvan!$A:$B,2,FALSE()),"")</f>
        <v/>
      </c>
      <c r="F399" s="118" t="inlineStr">
        <is>
          <t>MANAV YARDIMCISI</t>
        </is>
      </c>
      <c r="G399" s="128">
        <f>IF(OR(A399="",F399="",I399="",K399&lt;&gt;""),"",IF(COUNTIFS($A$2:A399,A399,$F$2:F399,F399,$K$2:K399,"")&lt;=SUMIFS(REFERENTIAL_CONTROL!$K:$K,REFERENTIAL_CONTROL!$H:$H,A399,REFERENTIAL_CONTROL!$I:$I,IFERROR(INDEX(Dim_Unvan!$A:$A,MATCH(F399,Dim_Unvan!$B:$B,0)),"")),"Norm Fazlası","Norma Uygun"))</f>
        <v/>
      </c>
      <c r="H399" s="124" t="n"/>
      <c r="I399" s="118" t="inlineStr">
        <is>
          <t>MEHMET ZEKİ YILMAZ</t>
        </is>
      </c>
      <c r="J399" s="137" t="n"/>
      <c r="K399" s="137" t="n"/>
      <c r="L399" s="118" t="n"/>
      <c r="M399" s="118" t="n"/>
      <c r="N399" s="128">
        <f>IFERROR(VLOOKUP(M399,Dim_CikisNedeni!$A:$B,2,FALSE()),"")</f>
        <v/>
      </c>
      <c r="O399" s="138">
        <f>IF(I399="","",IF(K399&lt;&gt;"","Pasif","Aktif"))</f>
        <v/>
      </c>
      <c r="P399" s="129">
        <f>IF(J399="","",IF(K399&lt;&gt;"",K399-J399,TODAY()-J399))</f>
        <v/>
      </c>
      <c r="Q399" s="139">
        <f>IF(P399="","",ROUND(P399/365,1))</f>
        <v/>
      </c>
      <c r="R399" s="140" t="n"/>
    </row>
    <row r="400" ht="15.75" customFormat="1" customHeight="1" s="111">
      <c r="A400" s="118" t="inlineStr">
        <is>
          <t>M048</t>
        </is>
      </c>
      <c r="B400" s="128">
        <f>IFERROR(VLOOKUP(A400,Dim_Magaza!$A:$C,2,FALSE()),"")</f>
        <v/>
      </c>
      <c r="C400" s="128">
        <f>IFERROR(VLOOKUP(A400,Dim_Magaza!$A:$C,3,FALSE()),"")</f>
        <v/>
      </c>
      <c r="D400" s="141" t="inlineStr">
        <is>
          <t>U049</t>
        </is>
      </c>
      <c r="E400" s="128">
        <f>IFERROR(VLOOKUP(D400,Dim_Unvan!$A:$B,2,FALSE()),"")</f>
        <v/>
      </c>
      <c r="F400" s="118" t="inlineStr">
        <is>
          <t>YÖNETİCİ</t>
        </is>
      </c>
      <c r="G400" s="128">
        <f>IF(OR(A400="",F400="",I400="",K400&lt;&gt;""),"",IF(COUNTIFS($A$2:A400,A400,$F$2:F400,F400,$K$2:K400,"")&lt;=SUMIFS(REFERENTIAL_CONTROL!$K:$K,REFERENTIAL_CONTROL!$H:$H,A400,REFERENTIAL_CONTROL!$I:$I,IFERROR(INDEX(Dim_Unvan!$A:$A,MATCH(F400,Dim_Unvan!$B:$B,0)),"")),"Norm Fazlası","Norma Uygun"))</f>
        <v/>
      </c>
      <c r="H400" s="124" t="n"/>
      <c r="I400" s="118" t="inlineStr">
        <is>
          <t>BEHİYE ŞUNLU</t>
        </is>
      </c>
      <c r="J400" s="137" t="n"/>
      <c r="K400" s="137" t="n"/>
      <c r="L400" s="118" t="n"/>
      <c r="M400" s="118" t="n"/>
      <c r="N400" s="128">
        <f>IFERROR(VLOOKUP(M400,Dim_CikisNedeni!$A:$B,2,FALSE()),"")</f>
        <v/>
      </c>
      <c r="O400" s="138">
        <f>IF(I400="","",IF(K400&lt;&gt;"","Pasif","Aktif"))</f>
        <v/>
      </c>
      <c r="P400" s="129">
        <f>IF(J400="","",IF(K400&lt;&gt;"",K400-J400,TODAY()-J400))</f>
        <v/>
      </c>
      <c r="Q400" s="139">
        <f>IF(P400="","",ROUND(P400/365,1))</f>
        <v/>
      </c>
      <c r="R400" s="140" t="n"/>
    </row>
    <row r="401" ht="15" customFormat="1" customHeight="1" s="111">
      <c r="A401" s="118" t="inlineStr">
        <is>
          <t>M048</t>
        </is>
      </c>
      <c r="B401" s="128">
        <f>IFERROR(VLOOKUP(A401,Dim_Magaza!$A:$C,2,FALSE()),"")</f>
        <v/>
      </c>
      <c r="C401" s="128">
        <f>IFERROR(VLOOKUP(A401,Dim_Magaza!$A:$C,3,FALSE()),"")</f>
        <v/>
      </c>
      <c r="D401" s="118" t="inlineStr">
        <is>
          <t>U026</t>
        </is>
      </c>
      <c r="E401" s="128">
        <f>IFERROR(VLOOKUP(D401,Dim_Unvan!$A:$B,2,FALSE()),"")</f>
        <v/>
      </c>
      <c r="F401" s="118" t="inlineStr">
        <is>
          <t>REYON GÖREVLİSİ</t>
        </is>
      </c>
      <c r="G401" s="128">
        <f>IF(OR(A401="",F401="",I401="",K401&lt;&gt;""),"",IF(COUNTIFS($A$2:A401,A401,$F$2:F401,F401,$K$2:K401,"")&lt;=SUMIFS(REFERENTIAL_CONTROL!$K:$K,REFERENTIAL_CONTROL!$H:$H,A401,REFERENTIAL_CONTROL!$I:$I,IFERROR(INDEX(Dim_Unvan!$A:$A,MATCH(F401,Dim_Unvan!$B:$B,0)),"")),"Norm Fazlası","Norma Uygun"))</f>
        <v/>
      </c>
      <c r="H401" s="124" t="n"/>
      <c r="I401" s="118" t="inlineStr">
        <is>
          <t>BERNA GÖL</t>
        </is>
      </c>
      <c r="J401" s="137" t="n"/>
      <c r="K401" s="137" t="n"/>
      <c r="L401" s="118" t="n"/>
      <c r="M401" s="118" t="n"/>
      <c r="N401" s="128">
        <f>IFERROR(VLOOKUP(M401,Dim_CikisNedeni!$A:$B,2,FALSE()),"")</f>
        <v/>
      </c>
      <c r="O401" s="138">
        <f>IF(I401="","",IF(K401&lt;&gt;"","Pasif","Aktif"))</f>
        <v/>
      </c>
      <c r="P401" s="129">
        <f>IF(J401="","",IF(K401&lt;&gt;"",K401-J401,TODAY()-J401))</f>
        <v/>
      </c>
      <c r="Q401" s="139">
        <f>IF(P401="","",ROUND(P401/365,1))</f>
        <v/>
      </c>
      <c r="R401" s="140" t="n"/>
    </row>
    <row r="402" ht="15" customFormat="1" customHeight="1" s="111">
      <c r="A402" s="118" t="inlineStr">
        <is>
          <t>M048</t>
        </is>
      </c>
      <c r="B402" s="128">
        <f>IFERROR(VLOOKUP(A402,Dim_Magaza!$A:$C,2,FALSE()),"")</f>
        <v/>
      </c>
      <c r="C402" s="128">
        <f>IFERROR(VLOOKUP(A402,Dim_Magaza!$A:$C,3,FALSE()),"")</f>
        <v/>
      </c>
      <c r="D402" s="118" t="inlineStr">
        <is>
          <t>U015</t>
        </is>
      </c>
      <c r="E402" s="128">
        <f>IFERROR(VLOOKUP(D402,Dim_Unvan!$A:$B,2,FALSE()),"")</f>
        <v/>
      </c>
      <c r="F402" s="118" t="inlineStr">
        <is>
          <t>KASİYER</t>
        </is>
      </c>
      <c r="G402" s="128">
        <f>IF(OR(A402="",F402="",I402="",K402&lt;&gt;""),"",IF(COUNTIFS($A$2:A402,A402,$F$2:F402,F402,$K$2:K402,"")&lt;=SUMIFS(REFERENTIAL_CONTROL!$K:$K,REFERENTIAL_CONTROL!$H:$H,A402,REFERENTIAL_CONTROL!$I:$I,IFERROR(INDEX(Dim_Unvan!$A:$A,MATCH(F402,Dim_Unvan!$B:$B,0)),"")),"Norm Fazlası","Norma Uygun"))</f>
        <v/>
      </c>
      <c r="H402" s="124" t="n"/>
      <c r="I402" s="118" t="inlineStr">
        <is>
          <t>NİLÜFER SAYGILI</t>
        </is>
      </c>
      <c r="J402" s="137" t="n"/>
      <c r="K402" s="137" t="n"/>
      <c r="L402" s="118" t="n"/>
      <c r="M402" s="118" t="n"/>
      <c r="N402" s="128">
        <f>IFERROR(VLOOKUP(M402,Dim_CikisNedeni!$A:$B,2,FALSE()),"")</f>
        <v/>
      </c>
      <c r="O402" s="138">
        <f>IF(I402="","",IF(K402&lt;&gt;"","Pasif","Aktif"))</f>
        <v/>
      </c>
      <c r="P402" s="129">
        <f>IF(J402="","",IF(K402&lt;&gt;"",K402-J402,TODAY()-J402))</f>
        <v/>
      </c>
      <c r="Q402" s="139">
        <f>IF(P402="","",ROUND(P402/365,1))</f>
        <v/>
      </c>
      <c r="R402" s="140" t="n"/>
    </row>
    <row r="403" ht="15" customFormat="1" customHeight="1" s="111">
      <c r="A403" s="118" t="inlineStr">
        <is>
          <t>M048</t>
        </is>
      </c>
      <c r="B403" s="128">
        <f>IFERROR(VLOOKUP(A403,Dim_Magaza!$A:$C,2,FALSE()),"")</f>
        <v/>
      </c>
      <c r="C403" s="128">
        <f>IFERROR(VLOOKUP(A403,Dim_Magaza!$A:$C,3,FALSE()),"")</f>
        <v/>
      </c>
      <c r="D403" s="118" t="inlineStr">
        <is>
          <t>U015</t>
        </is>
      </c>
      <c r="E403" s="128">
        <f>IFERROR(VLOOKUP(D403,Dim_Unvan!$A:$B,2,FALSE()),"")</f>
        <v/>
      </c>
      <c r="F403" s="118" t="inlineStr">
        <is>
          <t>KASİYER</t>
        </is>
      </c>
      <c r="G403" s="128">
        <f>IF(OR(A403="",F403="",I403="",K403&lt;&gt;""),"",IF(COUNTIFS($A$2:A403,A403,$F$2:F403,F403,$K$2:K403,"")&lt;=SUMIFS(REFERENTIAL_CONTROL!$K:$K,REFERENTIAL_CONTROL!$H:$H,A403,REFERENTIAL_CONTROL!$I:$I,IFERROR(INDEX(Dim_Unvan!$A:$A,MATCH(F403,Dim_Unvan!$B:$B,0)),"")),"Norm Fazlası","Norma Uygun"))</f>
        <v/>
      </c>
      <c r="H403" s="124" t="n"/>
      <c r="I403" s="118" t="inlineStr">
        <is>
          <t>ŞEYMA ŞAHİN</t>
        </is>
      </c>
      <c r="J403" s="137" t="n"/>
      <c r="K403" s="137" t="n"/>
      <c r="L403" s="118" t="n"/>
      <c r="M403" s="118" t="n"/>
      <c r="N403" s="128">
        <f>IFERROR(VLOOKUP(M403,Dim_CikisNedeni!$A:$B,2,FALSE()),"")</f>
        <v/>
      </c>
      <c r="O403" s="138">
        <f>IF(I403="","",IF(K403&lt;&gt;"","Pasif","Aktif"))</f>
        <v/>
      </c>
      <c r="P403" s="129">
        <f>IF(J403="","",IF(K403&lt;&gt;"",K403-J403,TODAY()-J403))</f>
        <v/>
      </c>
      <c r="Q403" s="139">
        <f>IF(P403="","",ROUND(P403/365,1))</f>
        <v/>
      </c>
      <c r="R403" s="140" t="n"/>
    </row>
    <row r="404" ht="15" customFormat="1" customHeight="1" s="111">
      <c r="A404" s="118" t="inlineStr">
        <is>
          <t>M048</t>
        </is>
      </c>
      <c r="B404" s="128">
        <f>IFERROR(VLOOKUP(A404,Dim_Magaza!$A:$C,2,FALSE()),"")</f>
        <v/>
      </c>
      <c r="C404" s="128">
        <f>IFERROR(VLOOKUP(A404,Dim_Magaza!$A:$C,3,FALSE()),"")</f>
        <v/>
      </c>
      <c r="D404" s="118" t="inlineStr">
        <is>
          <t>U015</t>
        </is>
      </c>
      <c r="E404" s="128">
        <f>IFERROR(VLOOKUP(D404,Dim_Unvan!$A:$B,2,FALSE()),"")</f>
        <v/>
      </c>
      <c r="F404" s="118" t="inlineStr">
        <is>
          <t>KASİYER</t>
        </is>
      </c>
      <c r="G404" s="128">
        <f>IF(OR(A404="",F404="",I404="",K404&lt;&gt;""),"",IF(COUNTIFS($A$2:A404,A404,$F$2:F404,F404,$K$2:K404,"")&lt;=SUMIFS(REFERENTIAL_CONTROL!$K:$K,REFERENTIAL_CONTROL!$H:$H,A404,REFERENTIAL_CONTROL!$I:$I,IFERROR(INDEX(Dim_Unvan!$A:$A,MATCH(F404,Dim_Unvan!$B:$B,0)),"")),"Norm Fazlası","Norma Uygun"))</f>
        <v/>
      </c>
      <c r="H404" s="124" t="n"/>
      <c r="I404" s="118" t="inlineStr">
        <is>
          <t>ZELİHA ÇINAR</t>
        </is>
      </c>
      <c r="J404" s="137" t="n"/>
      <c r="K404" s="137" t="n"/>
      <c r="L404" s="118" t="n"/>
      <c r="M404" s="118" t="n"/>
      <c r="N404" s="128">
        <f>IFERROR(VLOOKUP(M404,Dim_CikisNedeni!$A:$B,2,FALSE()),"")</f>
        <v/>
      </c>
      <c r="O404" s="138">
        <f>IF(I404="","",IF(K404&lt;&gt;"","Pasif","Aktif"))</f>
        <v/>
      </c>
      <c r="P404" s="129">
        <f>IF(J404="","",IF(K404&lt;&gt;"",K404-J404,TODAY()-J404))</f>
        <v/>
      </c>
      <c r="Q404" s="139">
        <f>IF(P404="","",ROUND(P404/365,1))</f>
        <v/>
      </c>
      <c r="R404" s="140" t="n"/>
    </row>
    <row r="405" ht="15" customFormat="1" customHeight="1" s="111">
      <c r="A405" s="118" t="inlineStr">
        <is>
          <t>M048</t>
        </is>
      </c>
      <c r="B405" s="128">
        <f>IFERROR(VLOOKUP(A405,Dim_Magaza!$A:$C,2,FALSE()),"")</f>
        <v/>
      </c>
      <c r="C405" s="128">
        <f>IFERROR(VLOOKUP(A405,Dim_Magaza!$A:$C,3,FALSE()),"")</f>
        <v/>
      </c>
      <c r="D405" s="118" t="inlineStr">
        <is>
          <t>U026</t>
        </is>
      </c>
      <c r="E405" s="128">
        <f>IFERROR(VLOOKUP(D405,Dim_Unvan!$A:$B,2,FALSE()),"")</f>
        <v/>
      </c>
      <c r="F405" s="118" t="inlineStr">
        <is>
          <t>REYON GÖREVLİSİ</t>
        </is>
      </c>
      <c r="G405" s="128">
        <f>IF(OR(A405="",F405="",I405="",K405&lt;&gt;""),"",IF(COUNTIFS($A$2:A405,A405,$F$2:F405,F405,$K$2:K405,"")&lt;=SUMIFS(REFERENTIAL_CONTROL!$K:$K,REFERENTIAL_CONTROL!$H:$H,A405,REFERENTIAL_CONTROL!$I:$I,IFERROR(INDEX(Dim_Unvan!$A:$A,MATCH(F405,Dim_Unvan!$B:$B,0)),"")),"Norm Fazlası","Norma Uygun"))</f>
        <v/>
      </c>
      <c r="H405" s="124" t="n"/>
      <c r="I405" s="118" t="inlineStr">
        <is>
          <t>YAKUP İLGEN</t>
        </is>
      </c>
      <c r="J405" s="137" t="n"/>
      <c r="K405" s="137" t="n"/>
      <c r="L405" s="118" t="n"/>
      <c r="M405" s="118" t="n"/>
      <c r="N405" s="128">
        <f>IFERROR(VLOOKUP(M405,Dim_CikisNedeni!$A:$B,2,FALSE()),"")</f>
        <v/>
      </c>
      <c r="O405" s="138">
        <f>IF(I405="","",IF(K405&lt;&gt;"","Pasif","Aktif"))</f>
        <v/>
      </c>
      <c r="P405" s="129">
        <f>IF(J405="","",IF(K405&lt;&gt;"",K405-J405,TODAY()-J405))</f>
        <v/>
      </c>
      <c r="Q405" s="139">
        <f>IF(P405="","",ROUND(P405/365,1))</f>
        <v/>
      </c>
      <c r="R405" s="140" t="n"/>
    </row>
    <row r="406" ht="15" customFormat="1" customHeight="1" s="111">
      <c r="A406" s="118" t="inlineStr">
        <is>
          <t>M048</t>
        </is>
      </c>
      <c r="B406" s="128">
        <f>IFERROR(VLOOKUP(A406,Dim_Magaza!$A:$C,2,FALSE()),"")</f>
        <v/>
      </c>
      <c r="C406" s="128">
        <f>IFERROR(VLOOKUP(A406,Dim_Magaza!$A:$C,3,FALSE()),"")</f>
        <v/>
      </c>
      <c r="D406" s="118" t="inlineStr">
        <is>
          <t>U026</t>
        </is>
      </c>
      <c r="E406" s="128">
        <f>IFERROR(VLOOKUP(D406,Dim_Unvan!$A:$B,2,FALSE()),"")</f>
        <v/>
      </c>
      <c r="F406" s="118" t="inlineStr">
        <is>
          <t>REYON GÖREVLİSİ</t>
        </is>
      </c>
      <c r="G406" s="128">
        <f>IF(OR(A406="",F406="",I406="",K406&lt;&gt;""),"",IF(COUNTIFS($A$2:A406,A406,$F$2:F406,F406,$K$2:K406,"")&lt;=SUMIFS(REFERENTIAL_CONTROL!$K:$K,REFERENTIAL_CONTROL!$H:$H,A406,REFERENTIAL_CONTROL!$I:$I,IFERROR(INDEX(Dim_Unvan!$A:$A,MATCH(F406,Dim_Unvan!$B:$B,0)),"")),"Norm Fazlası","Norma Uygun"))</f>
        <v/>
      </c>
      <c r="H406" s="124" t="n"/>
      <c r="I406" s="118" t="inlineStr">
        <is>
          <t>MEHMET ÇÖLAŞIRAN</t>
        </is>
      </c>
      <c r="J406" s="137" t="n"/>
      <c r="K406" s="137" t="n"/>
      <c r="L406" s="118" t="n"/>
      <c r="M406" s="118" t="n"/>
      <c r="N406" s="128">
        <f>IFERROR(VLOOKUP(M406,Dim_CikisNedeni!$A:$B,2,FALSE()),"")</f>
        <v/>
      </c>
      <c r="O406" s="138">
        <f>IF(I406="","",IF(K406&lt;&gt;"","Pasif","Aktif"))</f>
        <v/>
      </c>
      <c r="P406" s="129">
        <f>IF(J406="","",IF(K406&lt;&gt;"",K406-J406,TODAY()-J406))</f>
        <v/>
      </c>
      <c r="Q406" s="139">
        <f>IF(P406="","",ROUND(P406/365,1))</f>
        <v/>
      </c>
      <c r="R406" s="140" t="n"/>
    </row>
    <row r="407" ht="15" customFormat="1" customHeight="1" s="111">
      <c r="A407" s="118" t="inlineStr">
        <is>
          <t>M048</t>
        </is>
      </c>
      <c r="B407" s="128">
        <f>IFERROR(VLOOKUP(A407,Dim_Magaza!$A:$C,2,FALSE()),"")</f>
        <v/>
      </c>
      <c r="C407" s="128">
        <f>IFERROR(VLOOKUP(A407,Dim_Magaza!$A:$C,3,FALSE()),"")</f>
        <v/>
      </c>
      <c r="D407" s="118" t="inlineStr">
        <is>
          <t>U026</t>
        </is>
      </c>
      <c r="E407" s="128">
        <f>IFERROR(VLOOKUP(D407,Dim_Unvan!$A:$B,2,FALSE()),"")</f>
        <v/>
      </c>
      <c r="F407" s="118" t="inlineStr">
        <is>
          <t>REYON GÖREVLİSİ</t>
        </is>
      </c>
      <c r="G407" s="128">
        <f>IF(OR(A407="",F407="",I407="",K407&lt;&gt;""),"",IF(COUNTIFS($A$2:A407,A407,$F$2:F407,F407,$K$2:K407,"")&lt;=SUMIFS(REFERENTIAL_CONTROL!$K:$K,REFERENTIAL_CONTROL!$H:$H,A407,REFERENTIAL_CONTROL!$I:$I,IFERROR(INDEX(Dim_Unvan!$A:$A,MATCH(F407,Dim_Unvan!$B:$B,0)),"")),"Norm Fazlası","Norma Uygun"))</f>
        <v/>
      </c>
      <c r="H407" s="124" t="n"/>
      <c r="I407" s="118" t="inlineStr">
        <is>
          <t>HALİL KAYA</t>
        </is>
      </c>
      <c r="J407" s="137" t="n"/>
      <c r="K407" s="137" t="n"/>
      <c r="L407" s="118" t="n"/>
      <c r="M407" s="118" t="n"/>
      <c r="N407" s="128">
        <f>IFERROR(VLOOKUP(M407,Dim_CikisNedeni!$A:$B,2,FALSE()),"")</f>
        <v/>
      </c>
      <c r="O407" s="138">
        <f>IF(I407="","",IF(K407&lt;&gt;"","Pasif","Aktif"))</f>
        <v/>
      </c>
      <c r="P407" s="129">
        <f>IF(J407="","",IF(K407&lt;&gt;"",K407-J407,TODAY()-J407))</f>
        <v/>
      </c>
      <c r="Q407" s="139">
        <f>IF(P407="","",ROUND(P407/365,1))</f>
        <v/>
      </c>
      <c r="R407" s="140" t="n"/>
    </row>
    <row r="408" ht="15" customFormat="1" customHeight="1" s="111">
      <c r="A408" s="118" t="inlineStr">
        <is>
          <t>M048</t>
        </is>
      </c>
      <c r="B408" s="128">
        <f>IFERROR(VLOOKUP(A408,Dim_Magaza!$A:$C,2,FALSE()),"")</f>
        <v/>
      </c>
      <c r="C408" s="128">
        <f>IFERROR(VLOOKUP(A408,Dim_Magaza!$A:$C,3,FALSE()),"")</f>
        <v/>
      </c>
      <c r="D408" s="118" t="inlineStr">
        <is>
          <t>U002</t>
        </is>
      </c>
      <c r="E408" s="128">
        <f>IFERROR(VLOOKUP(D408,Dim_Unvan!$A:$B,2,FALSE()),"")</f>
        <v/>
      </c>
      <c r="F408" s="118" t="inlineStr">
        <is>
          <t>BAKLİYAT</t>
        </is>
      </c>
      <c r="G408" s="128">
        <f>IF(OR(A408="",F408="",I408="",K408&lt;&gt;""),"",IF(COUNTIFS($A$2:A408,A408,$F$2:F408,F408,$K$2:K408,"")&lt;=SUMIFS(REFERENTIAL_CONTROL!$K:$K,REFERENTIAL_CONTROL!$H:$H,A408,REFERENTIAL_CONTROL!$I:$I,IFERROR(INDEX(Dim_Unvan!$A:$A,MATCH(F408,Dim_Unvan!$B:$B,0)),"")),"Norm Fazlası","Norma Uygun"))</f>
        <v/>
      </c>
      <c r="H408" s="124" t="n"/>
      <c r="I408" s="118" t="inlineStr">
        <is>
          <t>GÖRKEM UYSAL</t>
        </is>
      </c>
      <c r="J408" s="137" t="n"/>
      <c r="K408" s="137" t="n"/>
      <c r="L408" s="118" t="n"/>
      <c r="M408" s="118" t="n"/>
      <c r="N408" s="128">
        <f>IFERROR(VLOOKUP(M408,Dim_CikisNedeni!$A:$B,2,FALSE()),"")</f>
        <v/>
      </c>
      <c r="O408" s="138">
        <f>IF(I408="","",IF(K408&lt;&gt;"","Pasif","Aktif"))</f>
        <v/>
      </c>
      <c r="P408" s="129">
        <f>IF(J408="","",IF(K408&lt;&gt;"",K408-J408,TODAY()-J408))</f>
        <v/>
      </c>
      <c r="Q408" s="139">
        <f>IF(P408="","",ROUND(P408/365,1))</f>
        <v/>
      </c>
      <c r="R408" s="140" t="n"/>
    </row>
    <row r="409" ht="15" customFormat="1" customHeight="1" s="111">
      <c r="A409" s="118" t="inlineStr">
        <is>
          <t>M048</t>
        </is>
      </c>
      <c r="B409" s="128">
        <f>IFERROR(VLOOKUP(A409,Dim_Magaza!$A:$C,2,FALSE()),"")</f>
        <v/>
      </c>
      <c r="C409" s="128">
        <f>IFERROR(VLOOKUP(A409,Dim_Magaza!$A:$C,3,FALSE()),"")</f>
        <v/>
      </c>
      <c r="D409" s="118" t="inlineStr">
        <is>
          <t>U042</t>
        </is>
      </c>
      <c r="E409" s="128">
        <f>IFERROR(VLOOKUP(D409,Dim_Unvan!$A:$B,2,FALSE()),"")</f>
        <v/>
      </c>
      <c r="F409" s="118" t="inlineStr">
        <is>
          <t>ŞARKÜTERİ</t>
        </is>
      </c>
      <c r="G409" s="128">
        <f>IF(OR(A409="",F409="",I409="",K409&lt;&gt;""),"",IF(COUNTIFS($A$2:A409,A409,$F$2:F409,F409,$K$2:K409,"")&lt;=SUMIFS(REFERENTIAL_CONTROL!$K:$K,REFERENTIAL_CONTROL!$H:$H,A409,REFERENTIAL_CONTROL!$I:$I,IFERROR(INDEX(Dim_Unvan!$A:$A,MATCH(F409,Dim_Unvan!$B:$B,0)),"")),"Norm Fazlası","Norma Uygun"))</f>
        <v/>
      </c>
      <c r="H409" s="124" t="n"/>
      <c r="I409" s="118" t="inlineStr">
        <is>
          <t>SEYİT KAYNAK</t>
        </is>
      </c>
      <c r="J409" s="137" t="n"/>
      <c r="K409" s="137" t="n"/>
      <c r="L409" s="118" t="n"/>
      <c r="M409" s="118" t="n"/>
      <c r="N409" s="128">
        <f>IFERROR(VLOOKUP(M409,Dim_CikisNedeni!$A:$B,2,FALSE()),"")</f>
        <v/>
      </c>
      <c r="O409" s="138">
        <f>IF(I409="","",IF(K409&lt;&gt;"","Pasif","Aktif"))</f>
        <v/>
      </c>
      <c r="P409" s="129">
        <f>IF(J409="","",IF(K409&lt;&gt;"",K409-J409,TODAY()-J409))</f>
        <v/>
      </c>
      <c r="Q409" s="139">
        <f>IF(P409="","",ROUND(P409/365,1))</f>
        <v/>
      </c>
      <c r="R409" s="140" t="n"/>
    </row>
    <row r="410" ht="15" customFormat="1" customHeight="1" s="111">
      <c r="A410" s="118" t="inlineStr">
        <is>
          <t>M048</t>
        </is>
      </c>
      <c r="B410" s="128">
        <f>IFERROR(VLOOKUP(A410,Dim_Magaza!$A:$C,2,FALSE()),"")</f>
        <v/>
      </c>
      <c r="C410" s="128">
        <f>IFERROR(VLOOKUP(A410,Dim_Magaza!$A:$C,3,FALSE()),"")</f>
        <v/>
      </c>
      <c r="D410" s="141" t="inlineStr">
        <is>
          <t>U053</t>
        </is>
      </c>
      <c r="E410" s="128">
        <f>IFERROR(VLOOKUP(D410,Dim_Unvan!$A:$B,2,FALSE()),"")</f>
        <v/>
      </c>
      <c r="F410" s="118" t="inlineStr">
        <is>
          <t>KASAP</t>
        </is>
      </c>
      <c r="G410" s="128">
        <f>IF(OR(A410="",F410="",I410="",K410&lt;&gt;""),"",IF(COUNTIFS($A$2:A410,A410,$F$2:F410,F410,$K$2:K410,"")&lt;=SUMIFS(REFERENTIAL_CONTROL!$K:$K,REFERENTIAL_CONTROL!$H:$H,A410,REFERENTIAL_CONTROL!$I:$I,IFERROR(INDEX(Dim_Unvan!$A:$A,MATCH(F410,Dim_Unvan!$B:$B,0)),"")),"Norm Fazlası","Norma Uygun"))</f>
        <v/>
      </c>
      <c r="H410" s="124" t="n"/>
      <c r="I410" s="118" t="inlineStr">
        <is>
          <t>RIDVAN AVCI</t>
        </is>
      </c>
      <c r="J410" s="137" t="n"/>
      <c r="K410" s="137" t="n"/>
      <c r="L410" s="118" t="n"/>
      <c r="M410" s="118" t="n"/>
      <c r="N410" s="128">
        <f>IFERROR(VLOOKUP(M410,Dim_CikisNedeni!$A:$B,2,FALSE()),"")</f>
        <v/>
      </c>
      <c r="O410" s="138">
        <f>IF(I410="","",IF(K410&lt;&gt;"","Pasif","Aktif"))</f>
        <v/>
      </c>
      <c r="P410" s="129">
        <f>IF(J410="","",IF(K410&lt;&gt;"",K410-J410,TODAY()-J410))</f>
        <v/>
      </c>
      <c r="Q410" s="139">
        <f>IF(P410="","",ROUND(P410/365,1))</f>
        <v/>
      </c>
      <c r="R410" s="140" t="n"/>
    </row>
    <row r="411" ht="15" customFormat="1" customHeight="1" s="111">
      <c r="A411" s="118" t="inlineStr">
        <is>
          <t>M048</t>
        </is>
      </c>
      <c r="B411" s="128">
        <f>IFERROR(VLOOKUP(A411,Dim_Magaza!$A:$C,2,FALSE()),"")</f>
        <v/>
      </c>
      <c r="C411" s="128">
        <f>IFERROR(VLOOKUP(A411,Dim_Magaza!$A:$C,3,FALSE()),"")</f>
        <v/>
      </c>
      <c r="D411" s="118" t="inlineStr">
        <is>
          <t>U017</t>
        </is>
      </c>
      <c r="E411" s="128">
        <f>IFERROR(VLOOKUP(D411,Dim_Unvan!$A:$B,2,FALSE()),"")</f>
        <v/>
      </c>
      <c r="F411" s="118" t="inlineStr">
        <is>
          <t>MANAV</t>
        </is>
      </c>
      <c r="G411" s="128">
        <f>IF(OR(A411="",F411="",I411="",K411&lt;&gt;""),"",IF(COUNTIFS($A$2:A411,A411,$F$2:F411,F411,$K$2:K411,"")&lt;=SUMIFS(REFERENTIAL_CONTROL!$K:$K,REFERENTIAL_CONTROL!$H:$H,A411,REFERENTIAL_CONTROL!$I:$I,IFERROR(INDEX(Dim_Unvan!$A:$A,MATCH(F411,Dim_Unvan!$B:$B,0)),"")),"Norm Fazlası","Norma Uygun"))</f>
        <v/>
      </c>
      <c r="H411" s="124" t="n"/>
      <c r="I411" s="118" t="inlineStr">
        <is>
          <t>MEHMET ÖZER</t>
        </is>
      </c>
      <c r="J411" s="137" t="n"/>
      <c r="K411" s="137" t="n"/>
      <c r="L411" s="118" t="n"/>
      <c r="M411" s="118" t="n"/>
      <c r="N411" s="128">
        <f>IFERROR(VLOOKUP(M411,Dim_CikisNedeni!$A:$B,2,FALSE()),"")</f>
        <v/>
      </c>
      <c r="O411" s="138">
        <f>IF(I411="","",IF(K411&lt;&gt;"","Pasif","Aktif"))</f>
        <v/>
      </c>
      <c r="P411" s="129">
        <f>IF(J411="","",IF(K411&lt;&gt;"",K411-J411,TODAY()-J411))</f>
        <v/>
      </c>
      <c r="Q411" s="139">
        <f>IF(P411="","",ROUND(P411/365,1))</f>
        <v/>
      </c>
      <c r="R411" s="140" t="n"/>
    </row>
    <row r="412" ht="15" customFormat="1" customHeight="1" s="111">
      <c r="A412" s="118" t="inlineStr">
        <is>
          <t>M048</t>
        </is>
      </c>
      <c r="B412" s="128">
        <f>IFERROR(VLOOKUP(A412,Dim_Magaza!$A:$C,2,FALSE()),"")</f>
        <v/>
      </c>
      <c r="C412" s="128">
        <f>IFERROR(VLOOKUP(A412,Dim_Magaza!$A:$C,3,FALSE()),"")</f>
        <v/>
      </c>
      <c r="D412" s="118" t="inlineStr">
        <is>
          <t>U017</t>
        </is>
      </c>
      <c r="E412" s="128">
        <f>IFERROR(VLOOKUP(D412,Dim_Unvan!$A:$B,2,FALSE()),"")</f>
        <v/>
      </c>
      <c r="F412" s="118" t="inlineStr">
        <is>
          <t>MANAV</t>
        </is>
      </c>
      <c r="G412" s="128">
        <f>IF(OR(A412="",F412="",I412="",K412&lt;&gt;""),"",IF(COUNTIFS($A$2:A412,A412,$F$2:F412,F412,$K$2:K412,"")&lt;=SUMIFS(REFERENTIAL_CONTROL!$K:$K,REFERENTIAL_CONTROL!$H:$H,A412,REFERENTIAL_CONTROL!$I:$I,IFERROR(INDEX(Dim_Unvan!$A:$A,MATCH(F412,Dim_Unvan!$B:$B,0)),"")),"Norm Fazlası","Norma Uygun"))</f>
        <v/>
      </c>
      <c r="H412" s="124" t="n"/>
      <c r="I412" s="118" t="inlineStr">
        <is>
          <t>ENGİN ÇIRABACAK</t>
        </is>
      </c>
      <c r="J412" s="137" t="n"/>
      <c r="K412" s="137" t="n"/>
      <c r="L412" s="118" t="n"/>
      <c r="M412" s="118" t="n"/>
      <c r="N412" s="128">
        <f>IFERROR(VLOOKUP(M412,Dim_CikisNedeni!$A:$B,2,FALSE()),"")</f>
        <v/>
      </c>
      <c r="O412" s="138">
        <f>IF(I412="","",IF(K412&lt;&gt;"","Pasif","Aktif"))</f>
        <v/>
      </c>
      <c r="P412" s="129">
        <f>IF(J412="","",IF(K412&lt;&gt;"",K412-J412,TODAY()-J412))</f>
        <v/>
      </c>
      <c r="Q412" s="139">
        <f>IF(P412="","",ROUND(P412/365,1))</f>
        <v/>
      </c>
      <c r="R412" s="140" t="n"/>
    </row>
    <row r="413" ht="15" customFormat="1" customHeight="1" s="111">
      <c r="A413" s="118" t="inlineStr">
        <is>
          <t>M048</t>
        </is>
      </c>
      <c r="B413" s="128">
        <f>IFERROR(VLOOKUP(A413,Dim_Magaza!$A:$C,2,FALSE()),"")</f>
        <v/>
      </c>
      <c r="C413" s="128">
        <f>IFERROR(VLOOKUP(A413,Dim_Magaza!$A:$C,3,FALSE()),"")</f>
        <v/>
      </c>
      <c r="D413" s="118" t="inlineStr">
        <is>
          <t>U024</t>
        </is>
      </c>
      <c r="E413" s="128">
        <f>IFERROR(VLOOKUP(D413,Dim_Unvan!$A:$B,2,FALSE()),"")</f>
        <v/>
      </c>
      <c r="F413" s="118" t="inlineStr">
        <is>
          <t>ONLİNE ŞOFÖR</t>
        </is>
      </c>
      <c r="G413" s="128">
        <f>IF(OR(A413="",F413="",I413="",K413&lt;&gt;""),"",IF(COUNTIFS($A$2:A413,A413,$F$2:F413,F413,$K$2:K413,"")&lt;=SUMIFS(REFERENTIAL_CONTROL!$K:$K,REFERENTIAL_CONTROL!$H:$H,A413,REFERENTIAL_CONTROL!$I:$I,IFERROR(INDEX(Dim_Unvan!$A:$A,MATCH(F413,Dim_Unvan!$B:$B,0)),"")),"Norm Fazlası","Norma Uygun"))</f>
        <v/>
      </c>
      <c r="H413" s="124" t="n"/>
      <c r="I413" s="118" t="inlineStr">
        <is>
          <t xml:space="preserve">OĞUZHAN AVŞAR </t>
        </is>
      </c>
      <c r="J413" s="137" t="n"/>
      <c r="K413" s="137" t="n"/>
      <c r="L413" s="118" t="n"/>
      <c r="M413" s="118" t="n"/>
      <c r="N413" s="128">
        <f>IFERROR(VLOOKUP(M413,Dim_CikisNedeni!$A:$B,2,FALSE()),"")</f>
        <v/>
      </c>
      <c r="O413" s="138">
        <f>IF(I413="","",IF(K413&lt;&gt;"","Pasif","Aktif"))</f>
        <v/>
      </c>
      <c r="P413" s="129">
        <f>IF(J413="","",IF(K413&lt;&gt;"",K413-J413,TODAY()-J413))</f>
        <v/>
      </c>
      <c r="Q413" s="139">
        <f>IF(P413="","",ROUND(P413/365,1))</f>
        <v/>
      </c>
      <c r="R413" s="140" t="n"/>
    </row>
    <row r="414" ht="15" customFormat="1" customHeight="1" s="111">
      <c r="A414" s="118" t="inlineStr">
        <is>
          <t>M048</t>
        </is>
      </c>
      <c r="B414" s="128">
        <f>IFERROR(VLOOKUP(A414,Dim_Magaza!$A:$C,2,FALSE()),"")</f>
        <v/>
      </c>
      <c r="C414" s="128">
        <f>IFERROR(VLOOKUP(A414,Dim_Magaza!$A:$C,3,FALSE()),"")</f>
        <v/>
      </c>
      <c r="D414" s="118" t="inlineStr">
        <is>
          <t>U024</t>
        </is>
      </c>
      <c r="E414" s="128">
        <f>IFERROR(VLOOKUP(D414,Dim_Unvan!$A:$B,2,FALSE()),"")</f>
        <v/>
      </c>
      <c r="F414" s="118" t="inlineStr">
        <is>
          <t>ONLİNE ŞOFÖR</t>
        </is>
      </c>
      <c r="G414" s="128">
        <f>IF(OR(A414="",F414="",I414="",K414&lt;&gt;""),"",IF(COUNTIFS($A$2:A414,A414,$F$2:F414,F414,$K$2:K414,"")&lt;=SUMIFS(REFERENTIAL_CONTROL!$K:$K,REFERENTIAL_CONTROL!$H:$H,A414,REFERENTIAL_CONTROL!$I:$I,IFERROR(INDEX(Dim_Unvan!$A:$A,MATCH(F414,Dim_Unvan!$B:$B,0)),"")),"Norm Fazlası","Norma Uygun"))</f>
        <v/>
      </c>
      <c r="H414" s="124" t="n"/>
      <c r="I414" s="118" t="inlineStr">
        <is>
          <t>MEHMET AKYÜZ</t>
        </is>
      </c>
      <c r="J414" s="137" t="n"/>
      <c r="K414" s="137" t="n"/>
      <c r="L414" s="118" t="n"/>
      <c r="M414" s="118" t="n"/>
      <c r="N414" s="128">
        <f>IFERROR(VLOOKUP(M414,Dim_CikisNedeni!$A:$B,2,FALSE()),"")</f>
        <v/>
      </c>
      <c r="O414" s="138">
        <f>IF(I414="","",IF(K414&lt;&gt;"","Pasif","Aktif"))</f>
        <v/>
      </c>
      <c r="P414" s="129">
        <f>IF(J414="","",IF(K414&lt;&gt;"",K414-J414,TODAY()-J414))</f>
        <v/>
      </c>
      <c r="Q414" s="139">
        <f>IF(P414="","",ROUND(P414/365,1))</f>
        <v/>
      </c>
      <c r="R414" s="140" t="n"/>
    </row>
    <row r="415" ht="15" customFormat="1" customHeight="1" s="111">
      <c r="A415" s="118" t="inlineStr">
        <is>
          <t>M048</t>
        </is>
      </c>
      <c r="B415" s="128">
        <f>IFERROR(VLOOKUP(A415,Dim_Magaza!$A:$C,2,FALSE()),"")</f>
        <v/>
      </c>
      <c r="C415" s="128">
        <f>IFERROR(VLOOKUP(A415,Dim_Magaza!$A:$C,3,FALSE()),"")</f>
        <v/>
      </c>
      <c r="D415" s="118" t="inlineStr">
        <is>
          <t>U023</t>
        </is>
      </c>
      <c r="E415" s="128">
        <f>IFERROR(VLOOKUP(D415,Dim_Unvan!$A:$B,2,FALSE()),"")</f>
        <v/>
      </c>
      <c r="F415" s="118" t="inlineStr">
        <is>
          <t>ONLİNE TOPLAYICI</t>
        </is>
      </c>
      <c r="G415" s="128">
        <f>IF(OR(A415="",F415="",I415="",K415&lt;&gt;""),"",IF(COUNTIFS($A$2:A415,A415,$F$2:F415,F415,$K$2:K415,"")&lt;=SUMIFS(REFERENTIAL_CONTROL!$K:$K,REFERENTIAL_CONTROL!$H:$H,A415,REFERENTIAL_CONTROL!$I:$I,IFERROR(INDEX(Dim_Unvan!$A:$A,MATCH(F415,Dim_Unvan!$B:$B,0)),"")),"Norm Fazlası","Norma Uygun"))</f>
        <v/>
      </c>
      <c r="H415" s="124" t="n"/>
      <c r="I415" s="118" t="inlineStr">
        <is>
          <t>BUSE YILMAZ</t>
        </is>
      </c>
      <c r="J415" s="137" t="n"/>
      <c r="K415" s="137" t="n"/>
      <c r="L415" s="118" t="n"/>
      <c r="M415" s="118" t="n"/>
      <c r="N415" s="128">
        <f>IFERROR(VLOOKUP(M415,Dim_CikisNedeni!$A:$B,2,FALSE()),"")</f>
        <v/>
      </c>
      <c r="O415" s="138">
        <f>IF(I415="","",IF(K415&lt;&gt;"","Pasif","Aktif"))</f>
        <v/>
      </c>
      <c r="P415" s="129">
        <f>IF(J415="","",IF(K415&lt;&gt;"",K415-J415,TODAY()-J415))</f>
        <v/>
      </c>
      <c r="Q415" s="139">
        <f>IF(P415="","",ROUND(P415/365,1))</f>
        <v/>
      </c>
      <c r="R415" s="140" t="n"/>
    </row>
    <row r="416" ht="15" customFormat="1" customHeight="1" s="111">
      <c r="A416" s="118" t="inlineStr">
        <is>
          <t>M024</t>
        </is>
      </c>
      <c r="B416" s="128">
        <f>IFERROR(VLOOKUP(A416,Dim_Magaza!$A:$C,2,FALSE()),"")</f>
        <v/>
      </c>
      <c r="C416" s="128">
        <f>IFERROR(VLOOKUP(A416,Dim_Magaza!$A:$C,3,FALSE()),"")</f>
        <v/>
      </c>
      <c r="D416" s="118" t="inlineStr">
        <is>
          <t>U036</t>
        </is>
      </c>
      <c r="E416" s="128">
        <f>IFERROR(VLOOKUP(D416,Dim_Unvan!$A:$B,2,FALSE()),"")</f>
        <v/>
      </c>
      <c r="F416" s="118" t="inlineStr">
        <is>
          <t>YÖNETİCİ</t>
        </is>
      </c>
      <c r="G416" s="128">
        <f>IF(OR(A416="",F416="",I416="",K416&lt;&gt;""),"",IF(COUNTIFS($A$2:A416,A416,$F$2:F416,F416,$K$2:K416,"")&lt;=SUMIFS(REFERENTIAL_CONTROL!$K:$K,REFERENTIAL_CONTROL!$H:$H,A416,REFERENTIAL_CONTROL!$I:$I,IFERROR(INDEX(Dim_Unvan!$A:$A,MATCH(F416,Dim_Unvan!$B:$B,0)),"")),"Norm Fazlası","Norma Uygun"))</f>
        <v/>
      </c>
      <c r="H416" s="124" t="n"/>
      <c r="I416" s="118" t="inlineStr">
        <is>
          <t>AHMET OK</t>
        </is>
      </c>
      <c r="J416" s="137" t="n"/>
      <c r="K416" s="137" t="n"/>
      <c r="L416" s="118" t="n"/>
      <c r="M416" s="118" t="n"/>
      <c r="N416" s="128">
        <f>IFERROR(VLOOKUP(M416,Dim_CikisNedeni!$A:$B,2,FALSE()),"")</f>
        <v/>
      </c>
      <c r="O416" s="138">
        <f>IF(I416="","",IF(K416&lt;&gt;"","Pasif","Aktif"))</f>
        <v/>
      </c>
      <c r="P416" s="129">
        <f>IF(J416="","",IF(K416&lt;&gt;"",K416-J416,TODAY()-J416))</f>
        <v/>
      </c>
      <c r="Q416" s="139">
        <f>IF(P416="","",ROUND(P416/365,1))</f>
        <v/>
      </c>
      <c r="R416" s="140" t="n"/>
    </row>
    <row r="417" ht="15" customFormat="1" customHeight="1" s="111">
      <c r="A417" s="118" t="inlineStr">
        <is>
          <t>M024</t>
        </is>
      </c>
      <c r="B417" s="128">
        <f>IFERROR(VLOOKUP(A417,Dim_Magaza!$A:$C,2,FALSE()),"")</f>
        <v/>
      </c>
      <c r="C417" s="128">
        <f>IFERROR(VLOOKUP(A417,Dim_Magaza!$A:$C,3,FALSE()),"")</f>
        <v/>
      </c>
      <c r="D417" s="118" t="inlineStr">
        <is>
          <t>U038</t>
        </is>
      </c>
      <c r="E417" s="128">
        <f>IFERROR(VLOOKUP(D417,Dim_Unvan!$A:$B,2,FALSE()),"")</f>
        <v/>
      </c>
      <c r="F417" s="118" t="inlineStr">
        <is>
          <t>YÖNETİCİ YARDIMCISI</t>
        </is>
      </c>
      <c r="G417" s="128">
        <f>IF(OR(A417="",F417="",I417="",K417&lt;&gt;""),"",IF(COUNTIFS($A$2:A417,A417,$F$2:F417,F417,$K$2:K417,"")&lt;=SUMIFS(REFERENTIAL_CONTROL!$K:$K,REFERENTIAL_CONTROL!$H:$H,A417,REFERENTIAL_CONTROL!$I:$I,IFERROR(INDEX(Dim_Unvan!$A:$A,MATCH(F417,Dim_Unvan!$B:$B,0)),"")),"Norm Fazlası","Norma Uygun"))</f>
        <v/>
      </c>
      <c r="H417" s="124" t="n"/>
      <c r="I417" s="118" t="inlineStr">
        <is>
          <t>HAZAL BAŞARAN</t>
        </is>
      </c>
      <c r="J417" s="137" t="n"/>
      <c r="K417" s="137" t="n"/>
      <c r="L417" s="118" t="n"/>
      <c r="M417" s="118" t="n"/>
      <c r="N417" s="128">
        <f>IFERROR(VLOOKUP(M417,Dim_CikisNedeni!$A:$B,2,FALSE()),"")</f>
        <v/>
      </c>
      <c r="O417" s="138">
        <f>IF(I417="","",IF(K417&lt;&gt;"","Pasif","Aktif"))</f>
        <v/>
      </c>
      <c r="P417" s="129">
        <f>IF(J417="","",IF(K417&lt;&gt;"",K417-J417,TODAY()-J417))</f>
        <v/>
      </c>
      <c r="Q417" s="139">
        <f>IF(P417="","",ROUND(P417/365,1))</f>
        <v/>
      </c>
      <c r="R417" s="140" t="n"/>
    </row>
    <row r="418" ht="15" customFormat="1" customHeight="1" s="111">
      <c r="A418" s="118" t="inlineStr">
        <is>
          <t>M024</t>
        </is>
      </c>
      <c r="B418" s="128">
        <f>IFERROR(VLOOKUP(A418,Dim_Magaza!$A:$C,2,FALSE()),"")</f>
        <v/>
      </c>
      <c r="C418" s="128">
        <f>IFERROR(VLOOKUP(A418,Dim_Magaza!$A:$C,3,FALSE()),"")</f>
        <v/>
      </c>
      <c r="D418" s="118" t="inlineStr">
        <is>
          <t>U026</t>
        </is>
      </c>
      <c r="E418" s="128">
        <f>IFERROR(VLOOKUP(D418,Dim_Unvan!$A:$B,2,FALSE()),"")</f>
        <v/>
      </c>
      <c r="F418" s="118" t="inlineStr">
        <is>
          <t>REYON GÖREVLİSİ</t>
        </is>
      </c>
      <c r="G418" s="128">
        <f>IF(OR(A418="",F418="",I418="",K418&lt;&gt;""),"",IF(COUNTIFS($A$2:A418,A418,$F$2:F418,F418,$K$2:K418,"")&lt;=SUMIFS(REFERENTIAL_CONTROL!$K:$K,REFERENTIAL_CONTROL!$H:$H,A418,REFERENTIAL_CONTROL!$I:$I,IFERROR(INDEX(Dim_Unvan!$A:$A,MATCH(F418,Dim_Unvan!$B:$B,0)),"")),"Norm Fazlası","Norma Uygun"))</f>
        <v/>
      </c>
      <c r="H418" s="124" t="n"/>
      <c r="I418" s="118" t="inlineStr">
        <is>
          <t>YASEMİN GÜL</t>
        </is>
      </c>
      <c r="J418" s="137" t="n"/>
      <c r="K418" s="137" t="n"/>
      <c r="L418" s="118" t="n"/>
      <c r="M418" s="118" t="n"/>
      <c r="N418" s="128">
        <f>IFERROR(VLOOKUP(M418,Dim_CikisNedeni!$A:$B,2,FALSE()),"")</f>
        <v/>
      </c>
      <c r="O418" s="138">
        <f>IF(I418="","",IF(K418&lt;&gt;"","Pasif","Aktif"))</f>
        <v/>
      </c>
      <c r="P418" s="129">
        <f>IF(J418="","",IF(K418&lt;&gt;"",K418-J418,TODAY()-J418))</f>
        <v/>
      </c>
      <c r="Q418" s="139">
        <f>IF(P418="","",ROUND(P418/365,1))</f>
        <v/>
      </c>
      <c r="R418" s="140" t="n"/>
    </row>
    <row r="419" ht="15" customFormat="1" customHeight="1" s="111">
      <c r="A419" s="118" t="inlineStr">
        <is>
          <t>M024</t>
        </is>
      </c>
      <c r="B419" s="128">
        <f>IFERROR(VLOOKUP(A419,Dim_Magaza!$A:$C,2,FALSE()),"")</f>
        <v/>
      </c>
      <c r="C419" s="128">
        <f>IFERROR(VLOOKUP(A419,Dim_Magaza!$A:$C,3,FALSE()),"")</f>
        <v/>
      </c>
      <c r="D419" s="118" t="inlineStr">
        <is>
          <t>U026</t>
        </is>
      </c>
      <c r="E419" s="128">
        <f>IFERROR(VLOOKUP(D419,Dim_Unvan!$A:$B,2,FALSE()),"")</f>
        <v/>
      </c>
      <c r="F419" s="118" t="inlineStr">
        <is>
          <t>REYON GÖREVLİSİ</t>
        </is>
      </c>
      <c r="G419" s="128">
        <f>IF(OR(A419="",F419="",I419="",K419&lt;&gt;""),"",IF(COUNTIFS($A$2:A419,A419,$F$2:F419,F419,$K$2:K419,"")&lt;=SUMIFS(REFERENTIAL_CONTROL!$K:$K,REFERENTIAL_CONTROL!$H:$H,A419,REFERENTIAL_CONTROL!$I:$I,IFERROR(INDEX(Dim_Unvan!$A:$A,MATCH(F419,Dim_Unvan!$B:$B,0)),"")),"Norm Fazlası","Norma Uygun"))</f>
        <v/>
      </c>
      <c r="H419" s="124" t="n"/>
      <c r="I419" s="118" t="inlineStr">
        <is>
          <t>BAHAR KARADAĞ</t>
        </is>
      </c>
      <c r="J419" s="137" t="n"/>
      <c r="K419" s="137" t="n"/>
      <c r="L419" s="118" t="n"/>
      <c r="M419" s="118" t="n"/>
      <c r="N419" s="128">
        <f>IFERROR(VLOOKUP(M419,Dim_CikisNedeni!$A:$B,2,FALSE()),"")</f>
        <v/>
      </c>
      <c r="O419" s="138">
        <f>IF(I419="","",IF(K419&lt;&gt;"","Pasif","Aktif"))</f>
        <v/>
      </c>
      <c r="P419" s="129">
        <f>IF(J419="","",IF(K419&lt;&gt;"",K419-J419,TODAY()-J419))</f>
        <v/>
      </c>
      <c r="Q419" s="139">
        <f>IF(P419="","",ROUND(P419/365,1))</f>
        <v/>
      </c>
      <c r="R419" s="140" t="n"/>
    </row>
    <row r="420" ht="15" customFormat="1" customHeight="1" s="111">
      <c r="A420" s="118" t="inlineStr">
        <is>
          <t>M024</t>
        </is>
      </c>
      <c r="B420" s="128">
        <f>IFERROR(VLOOKUP(A420,Dim_Magaza!$A:$C,2,FALSE()),"")</f>
        <v/>
      </c>
      <c r="C420" s="128">
        <f>IFERROR(VLOOKUP(A420,Dim_Magaza!$A:$C,3,FALSE()),"")</f>
        <v/>
      </c>
      <c r="D420" s="118" t="inlineStr">
        <is>
          <t>U042</t>
        </is>
      </c>
      <c r="E420" s="128">
        <f>IFERROR(VLOOKUP(D420,Dim_Unvan!$A:$B,2,FALSE()),"")</f>
        <v/>
      </c>
      <c r="F420" s="118" t="inlineStr">
        <is>
          <t>ŞARKÜTERİ</t>
        </is>
      </c>
      <c r="G420" s="128">
        <f>IF(OR(A420="",F420="",I420="",K420&lt;&gt;""),"",IF(COUNTIFS($A$2:A420,A420,$F$2:F420,F420,$K$2:K420,"")&lt;=SUMIFS(REFERENTIAL_CONTROL!$K:$K,REFERENTIAL_CONTROL!$H:$H,A420,REFERENTIAL_CONTROL!$I:$I,IFERROR(INDEX(Dim_Unvan!$A:$A,MATCH(F420,Dim_Unvan!$B:$B,0)),"")),"Norm Fazlası","Norma Uygun"))</f>
        <v/>
      </c>
      <c r="H420" s="124" t="n"/>
      <c r="I420" s="118" t="inlineStr">
        <is>
          <t>MELEK SALMAN</t>
        </is>
      </c>
      <c r="J420" s="137" t="n"/>
      <c r="K420" s="137" t="n"/>
      <c r="L420" s="118" t="n"/>
      <c r="M420" s="118" t="n"/>
      <c r="N420" s="128">
        <f>IFERROR(VLOOKUP(M420,Dim_CikisNedeni!$A:$B,2,FALSE()),"")</f>
        <v/>
      </c>
      <c r="O420" s="138">
        <f>IF(I420="","",IF(K420&lt;&gt;"","Pasif","Aktif"))</f>
        <v/>
      </c>
      <c r="P420" s="129">
        <f>IF(J420="","",IF(K420&lt;&gt;"",K420-J420,TODAY()-J420))</f>
        <v/>
      </c>
      <c r="Q420" s="139">
        <f>IF(P420="","",ROUND(P420/365,1))</f>
        <v/>
      </c>
      <c r="R420" s="140" t="n"/>
    </row>
    <row r="421" ht="15" customFormat="1" customHeight="1" s="111">
      <c r="A421" s="118" t="inlineStr">
        <is>
          <t>M024</t>
        </is>
      </c>
      <c r="B421" s="128">
        <f>IFERROR(VLOOKUP(A421,Dim_Magaza!$A:$C,2,FALSE()),"")</f>
        <v/>
      </c>
      <c r="C421" s="128">
        <f>IFERROR(VLOOKUP(A421,Dim_Magaza!$A:$C,3,FALSE()),"")</f>
        <v/>
      </c>
      <c r="D421" s="118" t="inlineStr">
        <is>
          <t>U017</t>
        </is>
      </c>
      <c r="E421" s="128">
        <f>IFERROR(VLOOKUP(D421,Dim_Unvan!$A:$B,2,FALSE()),"")</f>
        <v/>
      </c>
      <c r="F421" s="118" t="inlineStr">
        <is>
          <t>MANAV</t>
        </is>
      </c>
      <c r="G421" s="128">
        <f>IF(OR(A421="",F421="",I421="",K421&lt;&gt;""),"",IF(COUNTIFS($A$2:A421,A421,$F$2:F421,F421,$K$2:K421,"")&lt;=SUMIFS(REFERENTIAL_CONTROL!$K:$K,REFERENTIAL_CONTROL!$H:$H,A421,REFERENTIAL_CONTROL!$I:$I,IFERROR(INDEX(Dim_Unvan!$A:$A,MATCH(F421,Dim_Unvan!$B:$B,0)),"")),"Norm Fazlası","Norma Uygun"))</f>
        <v/>
      </c>
      <c r="H421" s="124" t="n"/>
      <c r="I421" s="118" t="inlineStr">
        <is>
          <t>RAMAZAN SELAKİ</t>
        </is>
      </c>
      <c r="J421" s="137" t="n"/>
      <c r="K421" s="137" t="n"/>
      <c r="L421" s="118" t="n"/>
      <c r="M421" s="118" t="n"/>
      <c r="N421" s="128">
        <f>IFERROR(VLOOKUP(M421,Dim_CikisNedeni!$A:$B,2,FALSE()),"")</f>
        <v/>
      </c>
      <c r="O421" s="138">
        <f>IF(I421="","",IF(K421&lt;&gt;"","Pasif","Aktif"))</f>
        <v/>
      </c>
      <c r="P421" s="129">
        <f>IF(J421="","",IF(K421&lt;&gt;"",K421-J421,TODAY()-J421))</f>
        <v/>
      </c>
      <c r="Q421" s="139">
        <f>IF(P421="","",ROUND(P421/365,1))</f>
        <v/>
      </c>
      <c r="R421" s="140" t="n"/>
    </row>
    <row r="422" ht="15" customFormat="1" customHeight="1" s="111">
      <c r="A422" s="118" t="inlineStr">
        <is>
          <t>M024</t>
        </is>
      </c>
      <c r="B422" s="128">
        <f>IFERROR(VLOOKUP(A422,Dim_Magaza!$A:$C,2,FALSE()),"")</f>
        <v/>
      </c>
      <c r="C422" s="128">
        <f>IFERROR(VLOOKUP(A422,Dim_Magaza!$A:$C,3,FALSE()),"")</f>
        <v/>
      </c>
      <c r="D422" s="118" t="inlineStr">
        <is>
          <t>U019</t>
        </is>
      </c>
      <c r="E422" s="128">
        <f>IFERROR(VLOOKUP(D422,Dim_Unvan!$A:$B,2,FALSE()),"")</f>
        <v/>
      </c>
      <c r="F422" s="118" t="inlineStr">
        <is>
          <t>MANAV YARDIMCISI</t>
        </is>
      </c>
      <c r="G422" s="128">
        <f>IF(OR(A422="",F422="",I422="",K422&lt;&gt;""),"",IF(COUNTIFS($A$2:A422,A422,$F$2:F422,F422,$K$2:K422,"")&lt;=SUMIFS(REFERENTIAL_CONTROL!$K:$K,REFERENTIAL_CONTROL!$H:$H,A422,REFERENTIAL_CONTROL!$I:$I,IFERROR(INDEX(Dim_Unvan!$A:$A,MATCH(F422,Dim_Unvan!$B:$B,0)),"")),"Norm Fazlası","Norma Uygun"))</f>
        <v/>
      </c>
      <c r="H422" s="124" t="n"/>
      <c r="I422" s="118" t="inlineStr">
        <is>
          <t>RAMAZAN BOZKURT</t>
        </is>
      </c>
      <c r="J422" s="137" t="n"/>
      <c r="K422" s="137" t="n"/>
      <c r="L422" s="118" t="n"/>
      <c r="M422" s="118" t="n"/>
      <c r="N422" s="128">
        <f>IFERROR(VLOOKUP(M422,Dim_CikisNedeni!$A:$B,2,FALSE()),"")</f>
        <v/>
      </c>
      <c r="O422" s="138">
        <f>IF(I422="","",IF(K422&lt;&gt;"","Pasif","Aktif"))</f>
        <v/>
      </c>
      <c r="P422" s="129">
        <f>IF(J422="","",IF(K422&lt;&gt;"",K422-J422,TODAY()-J422))</f>
        <v/>
      </c>
      <c r="Q422" s="139">
        <f>IF(P422="","",ROUND(P422/365,1))</f>
        <v/>
      </c>
      <c r="R422" s="140" t="n"/>
    </row>
    <row r="423" ht="15" customFormat="1" customHeight="1" s="111">
      <c r="A423" s="118" t="inlineStr">
        <is>
          <t>M036</t>
        </is>
      </c>
      <c r="B423" s="128">
        <f>IFERROR(VLOOKUP(A423,Dim_Magaza!$A:$C,2,FALSE()),"")</f>
        <v/>
      </c>
      <c r="C423" s="128">
        <f>IFERROR(VLOOKUP(A423,Dim_Magaza!$A:$C,3,FALSE()),"")</f>
        <v/>
      </c>
      <c r="D423" s="118" t="inlineStr">
        <is>
          <t>U036</t>
        </is>
      </c>
      <c r="E423" s="128">
        <f>IFERROR(VLOOKUP(D423,Dim_Unvan!$A:$B,2,FALSE()),"")</f>
        <v/>
      </c>
      <c r="F423" s="118" t="inlineStr">
        <is>
          <t>YÖNETİCİ</t>
        </is>
      </c>
      <c r="G423" s="128">
        <f>IF(OR(A423="",F423="",I423="",K423&lt;&gt;""),"",IF(COUNTIFS($A$2:A423,A423,$F$2:F423,F423,$K$2:K423,"")&lt;=SUMIFS(REFERENTIAL_CONTROL!$K:$K,REFERENTIAL_CONTROL!$H:$H,A423,REFERENTIAL_CONTROL!$I:$I,IFERROR(INDEX(Dim_Unvan!$A:$A,MATCH(F423,Dim_Unvan!$B:$B,0)),"")),"Norm Fazlası","Norma Uygun"))</f>
        <v/>
      </c>
      <c r="H423" s="124" t="n"/>
      <c r="I423" s="118" t="inlineStr">
        <is>
          <t>GÜLÇİN BAYIR</t>
        </is>
      </c>
      <c r="J423" s="137" t="n"/>
      <c r="K423" s="137" t="n"/>
      <c r="L423" s="118" t="n"/>
      <c r="M423" s="118" t="n"/>
      <c r="N423" s="128">
        <f>IFERROR(VLOOKUP(M423,Dim_CikisNedeni!$A:$B,2,FALSE()),"")</f>
        <v/>
      </c>
      <c r="O423" s="138">
        <f>IF(I423="","",IF(K423&lt;&gt;"","Pasif","Aktif"))</f>
        <v/>
      </c>
      <c r="P423" s="129">
        <f>IF(J423="","",IF(K423&lt;&gt;"",K423-J423,TODAY()-J423))</f>
        <v/>
      </c>
      <c r="Q423" s="139">
        <f>IF(P423="","",ROUND(P423/365,1))</f>
        <v/>
      </c>
      <c r="R423" s="140" t="n"/>
    </row>
    <row r="424" ht="15" customFormat="1" customHeight="1" s="111">
      <c r="A424" s="118" t="inlineStr">
        <is>
          <t>M036</t>
        </is>
      </c>
      <c r="B424" s="128">
        <f>IFERROR(VLOOKUP(A424,Dim_Magaza!$A:$C,2,FALSE()),"")</f>
        <v/>
      </c>
      <c r="C424" s="128">
        <f>IFERROR(VLOOKUP(A424,Dim_Magaza!$A:$C,3,FALSE()),"")</f>
        <v/>
      </c>
      <c r="D424" s="118" t="inlineStr">
        <is>
          <t>U038</t>
        </is>
      </c>
      <c r="E424" s="128">
        <f>IFERROR(VLOOKUP(D424,Dim_Unvan!$A:$B,2,FALSE()),"")</f>
        <v/>
      </c>
      <c r="F424" s="118" t="inlineStr">
        <is>
          <t>YÖNETİCİ YARDIMCISI</t>
        </is>
      </c>
      <c r="G424" s="128">
        <f>IF(OR(A424="",F424="",I424="",K424&lt;&gt;""),"",IF(COUNTIFS($A$2:A424,A424,$F$2:F424,F424,$K$2:K424,"")&lt;=SUMIFS(REFERENTIAL_CONTROL!$K:$K,REFERENTIAL_CONTROL!$H:$H,A424,REFERENTIAL_CONTROL!$I:$I,IFERROR(INDEX(Dim_Unvan!$A:$A,MATCH(F424,Dim_Unvan!$B:$B,0)),"")),"Norm Fazlası","Norma Uygun"))</f>
        <v/>
      </c>
      <c r="H424" s="124" t="n"/>
      <c r="I424" s="118" t="inlineStr">
        <is>
          <t>İBRAHİM TOKDAĞ</t>
        </is>
      </c>
      <c r="J424" s="137" t="n"/>
      <c r="K424" s="137" t="n"/>
      <c r="L424" s="118" t="n"/>
      <c r="M424" s="118" t="n"/>
      <c r="N424" s="128">
        <f>IFERROR(VLOOKUP(M424,Dim_CikisNedeni!$A:$B,2,FALSE()),"")</f>
        <v/>
      </c>
      <c r="O424" s="138">
        <f>IF(I424="","",IF(K424&lt;&gt;"","Pasif","Aktif"))</f>
        <v/>
      </c>
      <c r="P424" s="129">
        <f>IF(J424="","",IF(K424&lt;&gt;"",K424-J424,TODAY()-J424))</f>
        <v/>
      </c>
      <c r="Q424" s="139">
        <f>IF(P424="","",ROUND(P424/365,1))</f>
        <v/>
      </c>
      <c r="R424" s="140" t="n"/>
    </row>
    <row r="425" ht="15" customFormat="1" customHeight="1" s="111">
      <c r="A425" s="118" t="inlineStr">
        <is>
          <t>M036</t>
        </is>
      </c>
      <c r="B425" s="128">
        <f>IFERROR(VLOOKUP(A425,Dim_Magaza!$A:$C,2,FALSE()),"")</f>
        <v/>
      </c>
      <c r="C425" s="128">
        <f>IFERROR(VLOOKUP(A425,Dim_Magaza!$A:$C,3,FALSE()),"")</f>
        <v/>
      </c>
      <c r="D425" s="118" t="inlineStr">
        <is>
          <t>U015</t>
        </is>
      </c>
      <c r="E425" s="128">
        <f>IFERROR(VLOOKUP(D425,Dim_Unvan!$A:$B,2,FALSE()),"")</f>
        <v/>
      </c>
      <c r="F425" s="118" t="inlineStr">
        <is>
          <t>KASİYER</t>
        </is>
      </c>
      <c r="G425" s="128">
        <f>IF(OR(A425="",F425="",I425="",K425&lt;&gt;""),"",IF(COUNTIFS($A$2:A425,A425,$F$2:F425,F425,$K$2:K425,"")&lt;=SUMIFS(REFERENTIAL_CONTROL!$K:$K,REFERENTIAL_CONTROL!$H:$H,A425,REFERENTIAL_CONTROL!$I:$I,IFERROR(INDEX(Dim_Unvan!$A:$A,MATCH(F425,Dim_Unvan!$B:$B,0)),"")),"Norm Fazlası","Norma Uygun"))</f>
        <v/>
      </c>
      <c r="H425" s="124" t="n"/>
      <c r="I425" s="118" t="inlineStr">
        <is>
          <t>NUR TEMİZSÜTLÜ</t>
        </is>
      </c>
      <c r="J425" s="137" t="n"/>
      <c r="K425" s="137" t="n"/>
      <c r="L425" s="118" t="n"/>
      <c r="M425" s="118" t="n"/>
      <c r="N425" s="128">
        <f>IFERROR(VLOOKUP(M425,Dim_CikisNedeni!$A:$B,2,FALSE()),"")</f>
        <v/>
      </c>
      <c r="O425" s="138">
        <f>IF(I425="","",IF(K425&lt;&gt;"","Pasif","Aktif"))</f>
        <v/>
      </c>
      <c r="P425" s="129">
        <f>IF(J425="","",IF(K425&lt;&gt;"",K425-J425,TODAY()-J425))</f>
        <v/>
      </c>
      <c r="Q425" s="139">
        <f>IF(P425="","",ROUND(P425/365,1))</f>
        <v/>
      </c>
      <c r="R425" s="140" t="n"/>
    </row>
    <row r="426" ht="15" customFormat="1" customHeight="1" s="111">
      <c r="A426" s="118" t="inlineStr">
        <is>
          <t>M036</t>
        </is>
      </c>
      <c r="B426" s="128">
        <f>IFERROR(VLOOKUP(A426,Dim_Magaza!$A:$C,2,FALSE()),"")</f>
        <v/>
      </c>
      <c r="C426" s="128">
        <f>IFERROR(VLOOKUP(A426,Dim_Magaza!$A:$C,3,FALSE()),"")</f>
        <v/>
      </c>
      <c r="D426" s="118" t="inlineStr">
        <is>
          <t>U015</t>
        </is>
      </c>
      <c r="E426" s="128">
        <f>IFERROR(VLOOKUP(D426,Dim_Unvan!$A:$B,2,FALSE()),"")</f>
        <v/>
      </c>
      <c r="F426" s="118" t="inlineStr">
        <is>
          <t>KASİYER</t>
        </is>
      </c>
      <c r="G426" s="128">
        <f>IF(OR(A426="",F426="",I426="",K426&lt;&gt;""),"",IF(COUNTIFS($A$2:A426,A426,$F$2:F426,F426,$K$2:K426,"")&lt;=SUMIFS(REFERENTIAL_CONTROL!$K:$K,REFERENTIAL_CONTROL!$H:$H,A426,REFERENTIAL_CONTROL!$I:$I,IFERROR(INDEX(Dim_Unvan!$A:$A,MATCH(F426,Dim_Unvan!$B:$B,0)),"")),"Norm Fazlası","Norma Uygun"))</f>
        <v/>
      </c>
      <c r="H426" s="124" t="n"/>
      <c r="I426" s="118" t="inlineStr">
        <is>
          <t>ZEYNEP DEMİR</t>
        </is>
      </c>
      <c r="J426" s="137" t="n"/>
      <c r="K426" s="137" t="n"/>
      <c r="L426" s="118" t="n"/>
      <c r="M426" s="118" t="n"/>
      <c r="N426" s="128">
        <f>IFERROR(VLOOKUP(M426,Dim_CikisNedeni!$A:$B,2,FALSE()),"")</f>
        <v/>
      </c>
      <c r="O426" s="138">
        <f>IF(I426="","",IF(K426&lt;&gt;"","Pasif","Aktif"))</f>
        <v/>
      </c>
      <c r="P426" s="129">
        <f>IF(J426="","",IF(K426&lt;&gt;"",K426-J426,TODAY()-J426))</f>
        <v/>
      </c>
      <c r="Q426" s="139">
        <f>IF(P426="","",ROUND(P426/365,1))</f>
        <v/>
      </c>
      <c r="R426" s="140" t="n"/>
    </row>
    <row r="427" ht="15" customFormat="1" customHeight="1" s="111">
      <c r="A427" s="118" t="inlineStr">
        <is>
          <t>M036</t>
        </is>
      </c>
      <c r="B427" s="128">
        <f>IFERROR(VLOOKUP(A427,Dim_Magaza!$A:$C,2,FALSE()),"")</f>
        <v/>
      </c>
      <c r="C427" s="128">
        <f>IFERROR(VLOOKUP(A427,Dim_Magaza!$A:$C,3,FALSE()),"")</f>
        <v/>
      </c>
      <c r="D427" s="118" t="inlineStr">
        <is>
          <t>U015</t>
        </is>
      </c>
      <c r="E427" s="128">
        <f>IFERROR(VLOOKUP(D427,Dim_Unvan!$A:$B,2,FALSE()),"")</f>
        <v/>
      </c>
      <c r="F427" s="118" t="inlineStr">
        <is>
          <t>KASİYER</t>
        </is>
      </c>
      <c r="G427" s="128">
        <f>IF(OR(A427="",F427="",I427="",K427&lt;&gt;""),"",IF(COUNTIFS($A$2:A427,A427,$F$2:F427,F427,$K$2:K427,"")&lt;=SUMIFS(REFERENTIAL_CONTROL!$K:$K,REFERENTIAL_CONTROL!$H:$H,A427,REFERENTIAL_CONTROL!$I:$I,IFERROR(INDEX(Dim_Unvan!$A:$A,MATCH(F427,Dim_Unvan!$B:$B,0)),"")),"Norm Fazlası","Norma Uygun"))</f>
        <v/>
      </c>
      <c r="H427" s="124" t="n"/>
      <c r="I427" s="118" t="inlineStr">
        <is>
          <t>SELİNAY MERT</t>
        </is>
      </c>
      <c r="J427" s="137" t="n"/>
      <c r="K427" s="137" t="n"/>
      <c r="L427" s="118" t="n"/>
      <c r="M427" s="118" t="n"/>
      <c r="N427" s="128">
        <f>IFERROR(VLOOKUP(M427,Dim_CikisNedeni!$A:$B,2,FALSE()),"")</f>
        <v/>
      </c>
      <c r="O427" s="138">
        <f>IF(I427="","",IF(K427&lt;&gt;"","Pasif","Aktif"))</f>
        <v/>
      </c>
      <c r="P427" s="129">
        <f>IF(J427="","",IF(K427&lt;&gt;"",K427-J427,TODAY()-J427))</f>
        <v/>
      </c>
      <c r="Q427" s="139">
        <f>IF(P427="","",ROUND(P427/365,1))</f>
        <v/>
      </c>
      <c r="R427" s="140" t="n"/>
    </row>
    <row r="428" ht="15" customFormat="1" customHeight="1" s="111">
      <c r="A428" s="118" t="inlineStr">
        <is>
          <t>M036</t>
        </is>
      </c>
      <c r="B428" s="128">
        <f>IFERROR(VLOOKUP(A428,Dim_Magaza!$A:$C,2,FALSE()),"")</f>
        <v/>
      </c>
      <c r="C428" s="128">
        <f>IFERROR(VLOOKUP(A428,Dim_Magaza!$A:$C,3,FALSE()),"")</f>
        <v/>
      </c>
      <c r="D428" s="118" t="inlineStr">
        <is>
          <t>U015</t>
        </is>
      </c>
      <c r="E428" s="128">
        <f>IFERROR(VLOOKUP(D428,Dim_Unvan!$A:$B,2,FALSE()),"")</f>
        <v/>
      </c>
      <c r="F428" s="118" t="inlineStr">
        <is>
          <t>KASİYER</t>
        </is>
      </c>
      <c r="G428" s="128">
        <f>IF(OR(A428="",F428="",I428="",K428&lt;&gt;""),"",IF(COUNTIFS($A$2:A428,A428,$F$2:F428,F428,$K$2:K428,"")&lt;=SUMIFS(REFERENTIAL_CONTROL!$K:$K,REFERENTIAL_CONTROL!$H:$H,A428,REFERENTIAL_CONTROL!$I:$I,IFERROR(INDEX(Dim_Unvan!$A:$A,MATCH(F428,Dim_Unvan!$B:$B,0)),"")),"Norm Fazlası","Norma Uygun"))</f>
        <v/>
      </c>
      <c r="H428" s="124" t="n"/>
      <c r="I428" s="118" t="inlineStr">
        <is>
          <t>NİLAY SEVİNÇ</t>
        </is>
      </c>
      <c r="J428" s="137" t="n"/>
      <c r="K428" s="137" t="n"/>
      <c r="L428" s="118" t="n"/>
      <c r="M428" s="118" t="n"/>
      <c r="N428" s="128">
        <f>IFERROR(VLOOKUP(M428,Dim_CikisNedeni!$A:$B,2,FALSE()),"")</f>
        <v/>
      </c>
      <c r="O428" s="138">
        <f>IF(I428="","",IF(K428&lt;&gt;"","Pasif","Aktif"))</f>
        <v/>
      </c>
      <c r="P428" s="129">
        <f>IF(J428="","",IF(K428&lt;&gt;"",K428-J428,TODAY()-J428))</f>
        <v/>
      </c>
      <c r="Q428" s="139">
        <f>IF(P428="","",ROUND(P428/365,1))</f>
        <v/>
      </c>
      <c r="R428" s="140" t="n"/>
    </row>
    <row r="429" ht="15" customFormat="1" customHeight="1" s="111">
      <c r="A429" s="118" t="inlineStr">
        <is>
          <t>M036</t>
        </is>
      </c>
      <c r="B429" s="128">
        <f>IFERROR(VLOOKUP(A429,Dim_Magaza!$A:$C,2,FALSE()),"")</f>
        <v/>
      </c>
      <c r="C429" s="128">
        <f>IFERROR(VLOOKUP(A429,Dim_Magaza!$A:$C,3,FALSE()),"")</f>
        <v/>
      </c>
      <c r="D429" s="118" t="inlineStr">
        <is>
          <t>U026</t>
        </is>
      </c>
      <c r="E429" s="128">
        <f>IFERROR(VLOOKUP(D429,Dim_Unvan!$A:$B,2,FALSE()),"")</f>
        <v/>
      </c>
      <c r="F429" s="118" t="inlineStr">
        <is>
          <t>REYON GÖREVLİSİ</t>
        </is>
      </c>
      <c r="G429" s="128">
        <f>IF(OR(A429="",F429="",I429="",K429&lt;&gt;""),"",IF(COUNTIFS($A$2:A429,A429,$F$2:F429,F429,$K$2:K429,"")&lt;=SUMIFS(REFERENTIAL_CONTROL!$K:$K,REFERENTIAL_CONTROL!$H:$H,A429,REFERENTIAL_CONTROL!$I:$I,IFERROR(INDEX(Dim_Unvan!$A:$A,MATCH(F429,Dim_Unvan!$B:$B,0)),"")),"Norm Fazlası","Norma Uygun"))</f>
        <v/>
      </c>
      <c r="H429" s="124" t="n"/>
      <c r="I429" s="118" t="inlineStr">
        <is>
          <t>MÜSLÜM GÜL</t>
        </is>
      </c>
      <c r="J429" s="137" t="n"/>
      <c r="K429" s="137" t="n"/>
      <c r="L429" s="118" t="n"/>
      <c r="M429" s="118" t="n"/>
      <c r="N429" s="128">
        <f>IFERROR(VLOOKUP(M429,Dim_CikisNedeni!$A:$B,2,FALSE()),"")</f>
        <v/>
      </c>
      <c r="O429" s="138">
        <f>IF(I429="","",IF(K429&lt;&gt;"","Pasif","Aktif"))</f>
        <v/>
      </c>
      <c r="P429" s="129">
        <f>IF(J429="","",IF(K429&lt;&gt;"",K429-J429,TODAY()-J429))</f>
        <v/>
      </c>
      <c r="Q429" s="139">
        <f>IF(P429="","",ROUND(P429/365,1))</f>
        <v/>
      </c>
      <c r="R429" s="140" t="n"/>
    </row>
    <row r="430" ht="15" customFormat="1" customHeight="1" s="111">
      <c r="A430" s="118" t="inlineStr">
        <is>
          <t>M036</t>
        </is>
      </c>
      <c r="B430" s="128">
        <f>IFERROR(VLOOKUP(A430,Dim_Magaza!$A:$C,2,FALSE()),"")</f>
        <v/>
      </c>
      <c r="C430" s="128">
        <f>IFERROR(VLOOKUP(A430,Dim_Magaza!$A:$C,3,FALSE()),"")</f>
        <v/>
      </c>
      <c r="D430" s="118" t="inlineStr">
        <is>
          <t>U026</t>
        </is>
      </c>
      <c r="E430" s="128">
        <f>IFERROR(VLOOKUP(D430,Dim_Unvan!$A:$B,2,FALSE()),"")</f>
        <v/>
      </c>
      <c r="F430" s="118" t="inlineStr">
        <is>
          <t>REYON GÖREVLİSİ</t>
        </is>
      </c>
      <c r="G430" s="128">
        <f>IF(OR(A430="",F430="",I430="",K430&lt;&gt;""),"",IF(COUNTIFS($A$2:A430,A430,$F$2:F430,F430,$K$2:K430,"")&lt;=SUMIFS(REFERENTIAL_CONTROL!$K:$K,REFERENTIAL_CONTROL!$H:$H,A430,REFERENTIAL_CONTROL!$I:$I,IFERROR(INDEX(Dim_Unvan!$A:$A,MATCH(F430,Dim_Unvan!$B:$B,0)),"")),"Norm Fazlası","Norma Uygun"))</f>
        <v/>
      </c>
      <c r="H430" s="124" t="n"/>
      <c r="I430" s="118" t="inlineStr">
        <is>
          <t>NAZİFE TOKMAK</t>
        </is>
      </c>
      <c r="J430" s="137" t="n"/>
      <c r="K430" s="137" t="n"/>
      <c r="L430" s="118" t="n"/>
      <c r="M430" s="118" t="n"/>
      <c r="N430" s="128">
        <f>IFERROR(VLOOKUP(M430,Dim_CikisNedeni!$A:$B,2,FALSE()),"")</f>
        <v/>
      </c>
      <c r="O430" s="138">
        <f>IF(I430="","",IF(K430&lt;&gt;"","Pasif","Aktif"))</f>
        <v/>
      </c>
      <c r="P430" s="129">
        <f>IF(J430="","",IF(K430&lt;&gt;"",K430-J430,TODAY()-J430))</f>
        <v/>
      </c>
      <c r="Q430" s="139">
        <f>IF(P430="","",ROUND(P430/365,1))</f>
        <v/>
      </c>
      <c r="R430" s="140" t="n"/>
    </row>
    <row r="431" ht="15" customFormat="1" customHeight="1" s="111">
      <c r="A431" s="118" t="inlineStr">
        <is>
          <t>M036</t>
        </is>
      </c>
      <c r="B431" s="128">
        <f>IFERROR(VLOOKUP(A431,Dim_Magaza!$A:$C,2,FALSE()),"")</f>
        <v/>
      </c>
      <c r="C431" s="128">
        <f>IFERROR(VLOOKUP(A431,Dim_Magaza!$A:$C,3,FALSE()),"")</f>
        <v/>
      </c>
      <c r="D431" s="118" t="inlineStr">
        <is>
          <t>U013</t>
        </is>
      </c>
      <c r="E431" s="128">
        <f>IFERROR(VLOOKUP(D431,Dim_Unvan!$A:$B,2,FALSE()),"")</f>
        <v/>
      </c>
      <c r="F431" s="118" t="inlineStr">
        <is>
          <t>KASAP</t>
        </is>
      </c>
      <c r="G431" s="128">
        <f>IF(OR(A431="",F431="",I431="",K431&lt;&gt;""),"",IF(COUNTIFS($A$2:A431,A431,$F$2:F431,F431,$K$2:K431,"")&lt;=SUMIFS(REFERENTIAL_CONTROL!$K:$K,REFERENTIAL_CONTROL!$H:$H,A431,REFERENTIAL_CONTROL!$I:$I,IFERROR(INDEX(Dim_Unvan!$A:$A,MATCH(F431,Dim_Unvan!$B:$B,0)),"")),"Norm Fazlası","Norma Uygun"))</f>
        <v/>
      </c>
      <c r="H431" s="124" t="n"/>
      <c r="I431" s="118" t="inlineStr">
        <is>
          <t>GÜLSÜM GÖBELEK</t>
        </is>
      </c>
      <c r="J431" s="137" t="n"/>
      <c r="K431" s="137" t="n"/>
      <c r="L431" s="118" t="n"/>
      <c r="M431" s="118" t="n"/>
      <c r="N431" s="128">
        <f>IFERROR(VLOOKUP(M431,Dim_CikisNedeni!$A:$B,2,FALSE()),"")</f>
        <v/>
      </c>
      <c r="O431" s="138">
        <f>IF(I431="","",IF(K431&lt;&gt;"","Pasif","Aktif"))</f>
        <v/>
      </c>
      <c r="P431" s="129">
        <f>IF(J431="","",IF(K431&lt;&gt;"",K431-J431,TODAY()-J431))</f>
        <v/>
      </c>
      <c r="Q431" s="139">
        <f>IF(P431="","",ROUND(P431/365,1))</f>
        <v/>
      </c>
      <c r="R431" s="140" t="n"/>
    </row>
    <row r="432" ht="25.5" customFormat="1" customHeight="1" s="111">
      <c r="A432" s="118" t="inlineStr">
        <is>
          <t>M036</t>
        </is>
      </c>
      <c r="B432" s="128">
        <f>IFERROR(VLOOKUP(A432,Dim_Magaza!$A:$C,2,FALSE()),"")</f>
        <v/>
      </c>
      <c r="C432" s="128">
        <f>IFERROR(VLOOKUP(A432,Dim_Magaza!$A:$C,3,FALSE()),"")</f>
        <v/>
      </c>
      <c r="D432" s="118" t="inlineStr">
        <is>
          <t>U043</t>
        </is>
      </c>
      <c r="E432" s="128">
        <f>IFERROR(VLOOKUP(D432,Dim_Unvan!$A:$B,2,FALSE()),"")</f>
        <v/>
      </c>
      <c r="F432" s="118" t="inlineStr">
        <is>
          <t>ŞARKÜTERİ YARDIMCISI</t>
        </is>
      </c>
      <c r="G432" s="128">
        <f>IF(OR(A432="",F432="",I432="",K432&lt;&gt;""),"",IF(COUNTIFS($A$2:A432,A432,$F$2:F432,F432,$K$2:K432,"")&lt;=SUMIFS(REFERENTIAL_CONTROL!$K:$K,REFERENTIAL_CONTROL!$H:$H,A432,REFERENTIAL_CONTROL!$I:$I,IFERROR(INDEX(Dim_Unvan!$A:$A,MATCH(F432,Dim_Unvan!$B:$B,0)),"")),"Norm Fazlası","Norma Uygun"))</f>
        <v/>
      </c>
      <c r="H432" s="124" t="n"/>
      <c r="I432" s="118" t="inlineStr">
        <is>
          <t>HÜLYA ERYILMAZ</t>
        </is>
      </c>
      <c r="J432" s="137" t="n"/>
      <c r="K432" s="137" t="n"/>
      <c r="L432" s="118" t="n"/>
      <c r="M432" s="118" t="n"/>
      <c r="N432" s="128">
        <f>IFERROR(VLOOKUP(M432,Dim_CikisNedeni!$A:$B,2,FALSE()),"")</f>
        <v/>
      </c>
      <c r="O432" s="138">
        <f>IF(I432="","",IF(K432&lt;&gt;"","Pasif","Aktif"))</f>
        <v/>
      </c>
      <c r="P432" s="129">
        <f>IF(J432="","",IF(K432&lt;&gt;"",K432-J432,TODAY()-J432))</f>
        <v/>
      </c>
      <c r="Q432" s="139">
        <f>IF(P432="","",ROUND(P432/365,1))</f>
        <v/>
      </c>
      <c r="R432" s="140" t="n"/>
    </row>
    <row r="433" ht="25.5" customFormat="1" customHeight="1" s="111">
      <c r="A433" s="118" t="inlineStr">
        <is>
          <t>M036</t>
        </is>
      </c>
      <c r="B433" s="128">
        <f>IFERROR(VLOOKUP(A433,Dim_Magaza!$A:$C,2,FALSE()),"")</f>
        <v/>
      </c>
      <c r="C433" s="128">
        <f>IFERROR(VLOOKUP(A433,Dim_Magaza!$A:$C,3,FALSE()),"")</f>
        <v/>
      </c>
      <c r="D433" s="118" t="inlineStr">
        <is>
          <t>U014</t>
        </is>
      </c>
      <c r="E433" s="128">
        <f>IFERROR(VLOOKUP(D433,Dim_Unvan!$A:$B,2,FALSE()),"")</f>
        <v/>
      </c>
      <c r="F433" s="118" t="inlineStr">
        <is>
          <t>KASAP YARDIMCISI</t>
        </is>
      </c>
      <c r="G433" s="128">
        <f>IF(OR(A433="",F433="",I433="",K433&lt;&gt;""),"",IF(COUNTIFS($A$2:A433,A433,$F$2:F433,F433,$K$2:K433,"")&lt;=SUMIFS(REFERENTIAL_CONTROL!$K:$K,REFERENTIAL_CONTROL!$H:$H,A433,REFERENTIAL_CONTROL!$I:$I,IFERROR(INDEX(Dim_Unvan!$A:$A,MATCH(F433,Dim_Unvan!$B:$B,0)),"")),"Norm Fazlası","Norma Uygun"))</f>
        <v/>
      </c>
      <c r="H433" s="124" t="n"/>
      <c r="I433" s="118" t="inlineStr">
        <is>
          <t>HASAN BUDAK</t>
        </is>
      </c>
      <c r="J433" s="137" t="n"/>
      <c r="K433" s="137" t="n"/>
      <c r="L433" s="118" t="n"/>
      <c r="M433" s="118" t="n"/>
      <c r="N433" s="128">
        <f>IFERROR(VLOOKUP(M433,Dim_CikisNedeni!$A:$B,2,FALSE()),"")</f>
        <v/>
      </c>
      <c r="O433" s="138">
        <f>IF(I433="","",IF(K433&lt;&gt;"","Pasif","Aktif"))</f>
        <v/>
      </c>
      <c r="P433" s="129">
        <f>IF(J433="","",IF(K433&lt;&gt;"",K433-J433,TODAY()-J433))</f>
        <v/>
      </c>
      <c r="Q433" s="139">
        <f>IF(P433="","",ROUND(P433/365,1))</f>
        <v/>
      </c>
      <c r="R433" s="140" t="n"/>
    </row>
    <row r="434" ht="15" customFormat="1" customHeight="1" s="111">
      <c r="A434" s="118" t="inlineStr">
        <is>
          <t>M036</t>
        </is>
      </c>
      <c r="B434" s="128">
        <f>IFERROR(VLOOKUP(A434,Dim_Magaza!$A:$C,2,FALSE()),"")</f>
        <v/>
      </c>
      <c r="C434" s="128">
        <f>IFERROR(VLOOKUP(A434,Dim_Magaza!$A:$C,3,FALSE()),"")</f>
        <v/>
      </c>
      <c r="D434" s="118" t="inlineStr">
        <is>
          <t>U019</t>
        </is>
      </c>
      <c r="E434" s="128">
        <f>IFERROR(VLOOKUP(D434,Dim_Unvan!$A:$B,2,FALSE()),"")</f>
        <v/>
      </c>
      <c r="F434" s="118" t="inlineStr">
        <is>
          <t>MANAV YARDIMCISI</t>
        </is>
      </c>
      <c r="G434" s="128">
        <f>IF(OR(A434="",F434="",I434="",K434&lt;&gt;""),"",IF(COUNTIFS($A$2:A434,A434,$F$2:F434,F434,$K$2:K434,"")&lt;=SUMIFS(REFERENTIAL_CONTROL!$K:$K,REFERENTIAL_CONTROL!$H:$H,A434,REFERENTIAL_CONTROL!$I:$I,IFERROR(INDEX(Dim_Unvan!$A:$A,MATCH(F434,Dim_Unvan!$B:$B,0)),"")),"Norm Fazlası","Norma Uygun"))</f>
        <v/>
      </c>
      <c r="H434" s="124" t="n"/>
      <c r="I434" s="118" t="inlineStr">
        <is>
          <t xml:space="preserve">ENES GÜN </t>
        </is>
      </c>
      <c r="J434" s="137" t="n"/>
      <c r="K434" s="137" t="n"/>
      <c r="L434" s="118" t="n"/>
      <c r="M434" s="118" t="n"/>
      <c r="N434" s="128">
        <f>IFERROR(VLOOKUP(M434,Dim_CikisNedeni!$A:$B,2,FALSE()),"")</f>
        <v/>
      </c>
      <c r="O434" s="138">
        <f>IF(I434="","",IF(K434&lt;&gt;"","Pasif","Aktif"))</f>
        <v/>
      </c>
      <c r="P434" s="129">
        <f>IF(J434="","",IF(K434&lt;&gt;"",K434-J434,TODAY()-J434))</f>
        <v/>
      </c>
      <c r="Q434" s="139">
        <f>IF(P434="","",ROUND(P434/365,1))</f>
        <v/>
      </c>
      <c r="R434" s="140" t="n"/>
    </row>
    <row r="435" ht="15" customFormat="1" customHeight="1" s="111">
      <c r="A435" s="118" t="inlineStr">
        <is>
          <t>M036</t>
        </is>
      </c>
      <c r="B435" s="128">
        <f>IFERROR(VLOOKUP(A435,Dim_Magaza!$A:$C,2,FALSE()),"")</f>
        <v/>
      </c>
      <c r="C435" s="128">
        <f>IFERROR(VLOOKUP(A435,Dim_Magaza!$A:$C,3,FALSE()),"")</f>
        <v/>
      </c>
      <c r="D435" s="118" t="inlineStr">
        <is>
          <t>U051</t>
        </is>
      </c>
      <c r="E435" s="128">
        <f>IFERROR(VLOOKUP(D435,Dim_Unvan!$A:$B,2,FALSE()),"")</f>
        <v/>
      </c>
      <c r="F435" s="118" t="inlineStr">
        <is>
          <t>MANAV</t>
        </is>
      </c>
      <c r="G435" s="128">
        <f>IF(OR(A435="",F435="",I435="",K435&lt;&gt;""),"",IF(COUNTIFS($A$2:A435,A435,$F$2:F435,F435,$K$2:K435,"")&lt;=SUMIFS(REFERENTIAL_CONTROL!$K:$K,REFERENTIAL_CONTROL!$H:$H,A435,REFERENTIAL_CONTROL!$I:$I,IFERROR(INDEX(Dim_Unvan!$A:$A,MATCH(F435,Dim_Unvan!$B:$B,0)),"")),"Norm Fazlası","Norma Uygun"))</f>
        <v/>
      </c>
      <c r="H435" s="124" t="n"/>
      <c r="I435" s="118" t="inlineStr">
        <is>
          <t>ABİT SABUTEKİN</t>
        </is>
      </c>
      <c r="J435" s="137" t="n"/>
      <c r="K435" s="137" t="n"/>
      <c r="L435" s="118" t="n"/>
      <c r="M435" s="118" t="n"/>
      <c r="N435" s="128">
        <f>IFERROR(VLOOKUP(M435,Dim_CikisNedeni!$A:$B,2,FALSE()),"")</f>
        <v/>
      </c>
      <c r="O435" s="138">
        <f>IF(I435="","",IF(K435&lt;&gt;"","Pasif","Aktif"))</f>
        <v/>
      </c>
      <c r="P435" s="129">
        <f>IF(J435="","",IF(K435&lt;&gt;"",K435-J435,TODAY()-J435))</f>
        <v/>
      </c>
      <c r="Q435" s="139">
        <f>IF(P435="","",ROUND(P435/365,1))</f>
        <v/>
      </c>
      <c r="R435" s="140" t="n"/>
    </row>
    <row r="436" ht="15" customFormat="1" customHeight="1" s="111">
      <c r="A436" s="118" t="inlineStr">
        <is>
          <t>M036</t>
        </is>
      </c>
      <c r="B436" s="128">
        <f>IFERROR(VLOOKUP(A436,Dim_Magaza!$A:$C,2,FALSE()),"")</f>
        <v/>
      </c>
      <c r="C436" s="128">
        <f>IFERROR(VLOOKUP(A436,Dim_Magaza!$A:$C,3,FALSE()),"")</f>
        <v/>
      </c>
      <c r="D436" s="118" t="inlineStr">
        <is>
          <t>U051</t>
        </is>
      </c>
      <c r="E436" s="128">
        <f>IFERROR(VLOOKUP(D436,Dim_Unvan!$A:$B,2,FALSE()),"")</f>
        <v/>
      </c>
      <c r="F436" s="118" t="inlineStr">
        <is>
          <t>MANAV</t>
        </is>
      </c>
      <c r="G436" s="128">
        <f>IF(OR(A436="",F436="",I436="",K436&lt;&gt;""),"",IF(COUNTIFS($A$2:A436,A436,$F$2:F436,F436,$K$2:K436,"")&lt;=SUMIFS(REFERENTIAL_CONTROL!$K:$K,REFERENTIAL_CONTROL!$H:$H,A436,REFERENTIAL_CONTROL!$I:$I,IFERROR(INDEX(Dim_Unvan!$A:$A,MATCH(F436,Dim_Unvan!$B:$B,0)),"")),"Norm Fazlası","Norma Uygun"))</f>
        <v/>
      </c>
      <c r="H436" s="124" t="n"/>
      <c r="I436" s="118" t="inlineStr">
        <is>
          <t>MURAT AKGÜL</t>
        </is>
      </c>
      <c r="J436" s="137" t="n"/>
      <c r="K436" s="137" t="n"/>
      <c r="L436" s="118" t="n"/>
      <c r="M436" s="118" t="n"/>
      <c r="N436" s="128">
        <f>IFERROR(VLOOKUP(M436,Dim_CikisNedeni!$A:$B,2,FALSE()),"")</f>
        <v/>
      </c>
      <c r="O436" s="138">
        <f>IF(I436="","",IF(K436&lt;&gt;"","Pasif","Aktif"))</f>
        <v/>
      </c>
      <c r="P436" s="129">
        <f>IF(J436="","",IF(K436&lt;&gt;"",K436-J436,TODAY()-J436))</f>
        <v/>
      </c>
      <c r="Q436" s="139">
        <f>IF(P436="","",ROUND(P436/365,1))</f>
        <v/>
      </c>
      <c r="R436" s="140" t="n"/>
    </row>
    <row r="437" ht="15" customFormat="1" customHeight="1" s="111">
      <c r="A437" s="118" t="inlineStr">
        <is>
          <t>M023</t>
        </is>
      </c>
      <c r="B437" s="128">
        <f>IFERROR(VLOOKUP(A437,Dim_Magaza!$A:$C,2,FALSE()),"")</f>
        <v/>
      </c>
      <c r="C437" s="128">
        <f>IFERROR(VLOOKUP(A437,Dim_Magaza!$A:$C,3,FALSE()),"")</f>
        <v/>
      </c>
      <c r="D437" s="118" t="inlineStr">
        <is>
          <t>U036</t>
        </is>
      </c>
      <c r="E437" s="128">
        <f>IFERROR(VLOOKUP(D437,Dim_Unvan!$A:$B,2,FALSE()),"")</f>
        <v/>
      </c>
      <c r="F437" s="118" t="inlineStr">
        <is>
          <t>YÖNETİCİ</t>
        </is>
      </c>
      <c r="G437" s="128">
        <f>IF(OR(A437="",F437="",I437="",K437&lt;&gt;""),"",IF(COUNTIFS($A$2:A437,A437,$F$2:F437,F437,$K$2:K437,"")&lt;=SUMIFS(REFERENTIAL_CONTROL!$K:$K,REFERENTIAL_CONTROL!$H:$H,A437,REFERENTIAL_CONTROL!$I:$I,IFERROR(INDEX(Dim_Unvan!$A:$A,MATCH(F437,Dim_Unvan!$B:$B,0)),"")),"Norm Fazlası","Norma Uygun"))</f>
        <v/>
      </c>
      <c r="H437" s="124" t="n"/>
      <c r="I437" s="118" t="inlineStr">
        <is>
          <t>OSMAN FIRAT</t>
        </is>
      </c>
      <c r="J437" s="137" t="n"/>
      <c r="K437" s="137" t="n"/>
      <c r="L437" s="118" t="n"/>
      <c r="M437" s="118" t="n"/>
      <c r="N437" s="128">
        <f>IFERROR(VLOOKUP(M437,Dim_CikisNedeni!$A:$B,2,FALSE()),"")</f>
        <v/>
      </c>
      <c r="O437" s="138">
        <f>IF(I437="","",IF(K437&lt;&gt;"","Pasif","Aktif"))</f>
        <v/>
      </c>
      <c r="P437" s="129">
        <f>IF(J437="","",IF(K437&lt;&gt;"",K437-J437,TODAY()-J437))</f>
        <v/>
      </c>
      <c r="Q437" s="139">
        <f>IF(P437="","",ROUND(P437/365,1))</f>
        <v/>
      </c>
      <c r="R437" s="140" t="n"/>
    </row>
    <row r="438" ht="15" customFormat="1" customHeight="1" s="111">
      <c r="A438" s="118" t="inlineStr">
        <is>
          <t>M023</t>
        </is>
      </c>
      <c r="B438" s="128">
        <f>IFERROR(VLOOKUP(A438,Dim_Magaza!$A:$C,2,FALSE()),"")</f>
        <v/>
      </c>
      <c r="C438" s="128">
        <f>IFERROR(VLOOKUP(A438,Dim_Magaza!$A:$C,3,FALSE()),"")</f>
        <v/>
      </c>
      <c r="D438" s="118" t="inlineStr">
        <is>
          <t>U038</t>
        </is>
      </c>
      <c r="E438" s="128">
        <f>IFERROR(VLOOKUP(D438,Dim_Unvan!$A:$B,2,FALSE()),"")</f>
        <v/>
      </c>
      <c r="F438" s="118" t="inlineStr">
        <is>
          <t>YÖNETİCİ YARDIMCISI</t>
        </is>
      </c>
      <c r="G438" s="128">
        <f>IF(OR(A438="",F438="",I438="",K438&lt;&gt;""),"",IF(COUNTIFS($A$2:A438,A438,$F$2:F438,F438,$K$2:K438,"")&lt;=SUMIFS(REFERENTIAL_CONTROL!$K:$K,REFERENTIAL_CONTROL!$H:$H,A438,REFERENTIAL_CONTROL!$I:$I,IFERROR(INDEX(Dim_Unvan!$A:$A,MATCH(F438,Dim_Unvan!$B:$B,0)),"")),"Norm Fazlası","Norma Uygun"))</f>
        <v/>
      </c>
      <c r="H438" s="124" t="n"/>
      <c r="I438" s="118" t="inlineStr">
        <is>
          <t>MUSTAFA KORKMAZ</t>
        </is>
      </c>
      <c r="J438" s="137" t="n"/>
      <c r="K438" s="137" t="n"/>
      <c r="L438" s="118" t="n"/>
      <c r="M438" s="118" t="n"/>
      <c r="N438" s="128">
        <f>IFERROR(VLOOKUP(M438,Dim_CikisNedeni!$A:$B,2,FALSE()),"")</f>
        <v/>
      </c>
      <c r="O438" s="138">
        <f>IF(I438="","",IF(K438&lt;&gt;"","Pasif","Aktif"))</f>
        <v/>
      </c>
      <c r="P438" s="129">
        <f>IF(J438="","",IF(K438&lt;&gt;"",K438-J438,TODAY()-J438))</f>
        <v/>
      </c>
      <c r="Q438" s="139">
        <f>IF(P438="","",ROUND(P438/365,1))</f>
        <v/>
      </c>
      <c r="R438" s="140" t="n"/>
    </row>
    <row r="439" ht="15" customFormat="1" customHeight="1" s="111">
      <c r="A439" s="118" t="inlineStr">
        <is>
          <t>M023</t>
        </is>
      </c>
      <c r="B439" s="128">
        <f>IFERROR(VLOOKUP(A439,Dim_Magaza!$A:$C,2,FALSE()),"")</f>
        <v/>
      </c>
      <c r="C439" s="128">
        <f>IFERROR(VLOOKUP(A439,Dim_Magaza!$A:$C,3,FALSE()),"")</f>
        <v/>
      </c>
      <c r="D439" s="118" t="inlineStr">
        <is>
          <t>U015</t>
        </is>
      </c>
      <c r="E439" s="128">
        <f>IFERROR(VLOOKUP(D439,Dim_Unvan!$A:$B,2,FALSE()),"")</f>
        <v/>
      </c>
      <c r="F439" s="118" t="inlineStr">
        <is>
          <t>KASİYER</t>
        </is>
      </c>
      <c r="G439" s="128">
        <f>IF(OR(A439="",F439="",I439="",K439&lt;&gt;""),"",IF(COUNTIFS($A$2:A439,A439,$F$2:F439,F439,$K$2:K439,"")&lt;=SUMIFS(REFERENTIAL_CONTROL!$K:$K,REFERENTIAL_CONTROL!$H:$H,A439,REFERENTIAL_CONTROL!$I:$I,IFERROR(INDEX(Dim_Unvan!$A:$A,MATCH(F439,Dim_Unvan!$B:$B,0)),"")),"Norm Fazlası","Norma Uygun"))</f>
        <v/>
      </c>
      <c r="H439" s="124" t="n"/>
      <c r="I439" s="118" t="inlineStr">
        <is>
          <t>SUDENAZ CİVLEZ</t>
        </is>
      </c>
      <c r="J439" s="137" t="n"/>
      <c r="K439" s="137" t="n"/>
      <c r="L439" s="118" t="n"/>
      <c r="M439" s="118" t="n"/>
      <c r="N439" s="128">
        <f>IFERROR(VLOOKUP(M439,Dim_CikisNedeni!$A:$B,2,FALSE()),"")</f>
        <v/>
      </c>
      <c r="O439" s="138">
        <f>IF(I439="","",IF(K439&lt;&gt;"","Pasif","Aktif"))</f>
        <v/>
      </c>
      <c r="P439" s="129">
        <f>IF(J439="","",IF(K439&lt;&gt;"",K439-J439,TODAY()-J439))</f>
        <v/>
      </c>
      <c r="Q439" s="139">
        <f>IF(P439="","",ROUND(P439/365,1))</f>
        <v/>
      </c>
      <c r="R439" s="140" t="n"/>
    </row>
    <row r="440" ht="15" customFormat="1" customHeight="1" s="111">
      <c r="A440" s="118" t="inlineStr">
        <is>
          <t>M023</t>
        </is>
      </c>
      <c r="B440" s="128">
        <f>IFERROR(VLOOKUP(A440,Dim_Magaza!$A:$C,2,FALSE()),"")</f>
        <v/>
      </c>
      <c r="C440" s="128">
        <f>IFERROR(VLOOKUP(A440,Dim_Magaza!$A:$C,3,FALSE()),"")</f>
        <v/>
      </c>
      <c r="D440" s="118" t="inlineStr">
        <is>
          <t>U015</t>
        </is>
      </c>
      <c r="E440" s="128">
        <f>IFERROR(VLOOKUP(D440,Dim_Unvan!$A:$B,2,FALSE()),"")</f>
        <v/>
      </c>
      <c r="F440" s="118" t="inlineStr">
        <is>
          <t>KASİYER</t>
        </is>
      </c>
      <c r="G440" s="128">
        <f>IF(OR(A440="",F440="",I440="",K440&lt;&gt;""),"",IF(COUNTIFS($A$2:A440,A440,$F$2:F440,F440,$K$2:K440,"")&lt;=SUMIFS(REFERENTIAL_CONTROL!$K:$K,REFERENTIAL_CONTROL!$H:$H,A440,REFERENTIAL_CONTROL!$I:$I,IFERROR(INDEX(Dim_Unvan!$A:$A,MATCH(F440,Dim_Unvan!$B:$B,0)),"")),"Norm Fazlası","Norma Uygun"))</f>
        <v/>
      </c>
      <c r="H440" s="124" t="n"/>
      <c r="I440" s="118" t="inlineStr">
        <is>
          <t>ÖZNUR BAŞBEYAZ</t>
        </is>
      </c>
      <c r="J440" s="137" t="n"/>
      <c r="K440" s="137" t="n"/>
      <c r="L440" s="118" t="n"/>
      <c r="M440" s="118" t="n"/>
      <c r="N440" s="128">
        <f>IFERROR(VLOOKUP(M440,Dim_CikisNedeni!$A:$B,2,FALSE()),"")</f>
        <v/>
      </c>
      <c r="O440" s="138">
        <f>IF(I440="","",IF(K440&lt;&gt;"","Pasif","Aktif"))</f>
        <v/>
      </c>
      <c r="P440" s="129">
        <f>IF(J440="","",IF(K440&lt;&gt;"",K440-J440,TODAY()-J440))</f>
        <v/>
      </c>
      <c r="Q440" s="139">
        <f>IF(P440="","",ROUND(P440/365,1))</f>
        <v/>
      </c>
      <c r="R440" s="140" t="n"/>
    </row>
    <row r="441" ht="15" customFormat="1" customHeight="1" s="111">
      <c r="A441" s="118" t="inlineStr">
        <is>
          <t>M023</t>
        </is>
      </c>
      <c r="B441" s="128">
        <f>IFERROR(VLOOKUP(A441,Dim_Magaza!$A:$C,2,FALSE()),"")</f>
        <v/>
      </c>
      <c r="C441" s="128">
        <f>IFERROR(VLOOKUP(A441,Dim_Magaza!$A:$C,3,FALSE()),"")</f>
        <v/>
      </c>
      <c r="D441" s="118" t="inlineStr">
        <is>
          <t>U026</t>
        </is>
      </c>
      <c r="E441" s="128">
        <f>IFERROR(VLOOKUP(D441,Dim_Unvan!$A:$B,2,FALSE()),"")</f>
        <v/>
      </c>
      <c r="F441" s="118" t="inlineStr">
        <is>
          <t>REYON GÖREVLİSİ</t>
        </is>
      </c>
      <c r="G441" s="128">
        <f>IF(OR(A441="",F441="",I441="",K441&lt;&gt;""),"",IF(COUNTIFS($A$2:A441,A441,$F$2:F441,F441,$K$2:K441,"")&lt;=SUMIFS(REFERENTIAL_CONTROL!$K:$K,REFERENTIAL_CONTROL!$H:$H,A441,REFERENTIAL_CONTROL!$I:$I,IFERROR(INDEX(Dim_Unvan!$A:$A,MATCH(F441,Dim_Unvan!$B:$B,0)),"")),"Norm Fazlası","Norma Uygun"))</f>
        <v/>
      </c>
      <c r="H441" s="124" t="n"/>
      <c r="I441" s="118" t="inlineStr">
        <is>
          <t>BAYRAM ERDOĞAN</t>
        </is>
      </c>
      <c r="J441" s="137" t="n"/>
      <c r="K441" s="137" t="n"/>
      <c r="L441" s="118" t="n"/>
      <c r="M441" s="118" t="n"/>
      <c r="N441" s="128">
        <f>IFERROR(VLOOKUP(M441,Dim_CikisNedeni!$A:$B,2,FALSE()),"")</f>
        <v/>
      </c>
      <c r="O441" s="138">
        <f>IF(I441="","",IF(K441&lt;&gt;"","Pasif","Aktif"))</f>
        <v/>
      </c>
      <c r="P441" s="129">
        <f>IF(J441="","",IF(K441&lt;&gt;"",K441-J441,TODAY()-J441))</f>
        <v/>
      </c>
      <c r="Q441" s="139">
        <f>IF(P441="","",ROUND(P441/365,1))</f>
        <v/>
      </c>
      <c r="R441" s="140" t="n"/>
    </row>
    <row r="442" ht="15" customFormat="1" customHeight="1" s="111">
      <c r="A442" s="118" t="inlineStr">
        <is>
          <t>M023</t>
        </is>
      </c>
      <c r="B442" s="128">
        <f>IFERROR(VLOOKUP(A442,Dim_Magaza!$A:$C,2,FALSE()),"")</f>
        <v/>
      </c>
      <c r="C442" s="128">
        <f>IFERROR(VLOOKUP(A442,Dim_Magaza!$A:$C,3,FALSE()),"")</f>
        <v/>
      </c>
      <c r="D442" s="118" t="inlineStr">
        <is>
          <t>U026</t>
        </is>
      </c>
      <c r="E442" s="128">
        <f>IFERROR(VLOOKUP(D442,Dim_Unvan!$A:$B,2,FALSE()),"")</f>
        <v/>
      </c>
      <c r="F442" s="118" t="inlineStr">
        <is>
          <t>REYON GÖREVLİSİ</t>
        </is>
      </c>
      <c r="G442" s="128">
        <f>IF(OR(A442="",F442="",I442="",K442&lt;&gt;""),"",IF(COUNTIFS($A$2:A442,A442,$F$2:F442,F442,$K$2:K442,"")&lt;=SUMIFS(REFERENTIAL_CONTROL!$K:$K,REFERENTIAL_CONTROL!$H:$H,A442,REFERENTIAL_CONTROL!$I:$I,IFERROR(INDEX(Dim_Unvan!$A:$A,MATCH(F442,Dim_Unvan!$B:$B,0)),"")),"Norm Fazlası","Norma Uygun"))</f>
        <v/>
      </c>
      <c r="H442" s="124" t="n"/>
      <c r="I442" s="118" t="inlineStr">
        <is>
          <t>SEVDA KAROĞLU</t>
        </is>
      </c>
      <c r="J442" s="137" t="n"/>
      <c r="K442" s="137" t="n"/>
      <c r="L442" s="118" t="n"/>
      <c r="M442" s="118" t="n"/>
      <c r="N442" s="128">
        <f>IFERROR(VLOOKUP(M442,Dim_CikisNedeni!$A:$B,2,FALSE()),"")</f>
        <v/>
      </c>
      <c r="O442" s="138">
        <f>IF(I442="","",IF(K442&lt;&gt;"","Pasif","Aktif"))</f>
        <v/>
      </c>
      <c r="P442" s="129">
        <f>IF(J442="","",IF(K442&lt;&gt;"",K442-J442,TODAY()-J442))</f>
        <v/>
      </c>
      <c r="Q442" s="139">
        <f>IF(P442="","",ROUND(P442/365,1))</f>
        <v/>
      </c>
      <c r="R442" s="140" t="n"/>
    </row>
    <row r="443" ht="15" customFormat="1" customHeight="1" s="111">
      <c r="A443" s="118" t="inlineStr">
        <is>
          <t>M023</t>
        </is>
      </c>
      <c r="B443" s="128">
        <f>IFERROR(VLOOKUP(A443,Dim_Magaza!$A:$C,2,FALSE()),"")</f>
        <v/>
      </c>
      <c r="C443" s="128">
        <f>IFERROR(VLOOKUP(A443,Dim_Magaza!$A:$C,3,FALSE()),"")</f>
        <v/>
      </c>
      <c r="D443" s="118" t="inlineStr">
        <is>
          <t>U042</t>
        </is>
      </c>
      <c r="E443" s="128">
        <f>IFERROR(VLOOKUP(D443,Dim_Unvan!$A:$B,2,FALSE()),"")</f>
        <v/>
      </c>
      <c r="F443" s="118" t="inlineStr">
        <is>
          <t>ŞARKÜTERİ</t>
        </is>
      </c>
      <c r="G443" s="128">
        <f>IF(OR(A443="",F443="",I443="",K443&lt;&gt;""),"",IF(COUNTIFS($A$2:A443,A443,$F$2:F443,F443,$K$2:K443,"")&lt;=SUMIFS(REFERENTIAL_CONTROL!$K:$K,REFERENTIAL_CONTROL!$H:$H,A443,REFERENTIAL_CONTROL!$I:$I,IFERROR(INDEX(Dim_Unvan!$A:$A,MATCH(F443,Dim_Unvan!$B:$B,0)),"")),"Norm Fazlası","Norma Uygun"))</f>
        <v/>
      </c>
      <c r="H443" s="124" t="n"/>
      <c r="I443" s="118" t="inlineStr">
        <is>
          <t>VEDAT DEMİR</t>
        </is>
      </c>
      <c r="J443" s="137" t="n"/>
      <c r="K443" s="137" t="n"/>
      <c r="L443" s="118" t="n"/>
      <c r="M443" s="118" t="n"/>
      <c r="N443" s="128">
        <f>IFERROR(VLOOKUP(M443,Dim_CikisNedeni!$A:$B,2,FALSE()),"")</f>
        <v/>
      </c>
      <c r="O443" s="138">
        <f>IF(I443="","",IF(K443&lt;&gt;"","Pasif","Aktif"))</f>
        <v/>
      </c>
      <c r="P443" s="129">
        <f>IF(J443="","",IF(K443&lt;&gt;"",K443-J443,TODAY()-J443))</f>
        <v/>
      </c>
      <c r="Q443" s="139">
        <f>IF(P443="","",ROUND(P443/365,1))</f>
        <v/>
      </c>
      <c r="R443" s="140" t="n"/>
    </row>
    <row r="444" ht="15" customFormat="1" customHeight="1" s="111">
      <c r="A444" s="118" t="inlineStr">
        <is>
          <t>M023</t>
        </is>
      </c>
      <c r="B444" s="128">
        <f>IFERROR(VLOOKUP(A444,Dim_Magaza!$A:$C,2,FALSE()),"")</f>
        <v/>
      </c>
      <c r="C444" s="128">
        <f>IFERROR(VLOOKUP(A444,Dim_Magaza!$A:$C,3,FALSE()),"")</f>
        <v/>
      </c>
      <c r="D444" s="141" t="inlineStr">
        <is>
          <t>U053</t>
        </is>
      </c>
      <c r="E444" s="128">
        <f>IFERROR(VLOOKUP(D444,Dim_Unvan!$A:$B,2,FALSE()),"")</f>
        <v/>
      </c>
      <c r="F444" s="118" t="inlineStr">
        <is>
          <t>KASAP</t>
        </is>
      </c>
      <c r="G444" s="128">
        <f>IF(OR(A444="",F444="",I444="",K444&lt;&gt;""),"",IF(COUNTIFS($A$2:A444,A444,$F$2:F444,F444,$K$2:K444,"")&lt;=SUMIFS(REFERENTIAL_CONTROL!$K:$K,REFERENTIAL_CONTROL!$H:$H,A444,REFERENTIAL_CONTROL!$I:$I,IFERROR(INDEX(Dim_Unvan!$A:$A,MATCH(F444,Dim_Unvan!$B:$B,0)),"")),"Norm Fazlası","Norma Uygun"))</f>
        <v/>
      </c>
      <c r="H444" s="124" t="n"/>
      <c r="I444" s="118" t="inlineStr">
        <is>
          <t>ŞİNASİ ARISOY</t>
        </is>
      </c>
      <c r="J444" s="137" t="n"/>
      <c r="K444" s="137" t="n"/>
      <c r="L444" s="118" t="n"/>
      <c r="M444" s="118" t="n"/>
      <c r="N444" s="128">
        <f>IFERROR(VLOOKUP(M444,Dim_CikisNedeni!$A:$B,2,FALSE()),"")</f>
        <v/>
      </c>
      <c r="O444" s="138">
        <f>IF(I444="","",IF(K444&lt;&gt;"","Pasif","Aktif"))</f>
        <v/>
      </c>
      <c r="P444" s="129">
        <f>IF(J444="","",IF(K444&lt;&gt;"",K444-J444,TODAY()-J444))</f>
        <v/>
      </c>
      <c r="Q444" s="139">
        <f>IF(P444="","",ROUND(P444/365,1))</f>
        <v/>
      </c>
      <c r="R444" s="140" t="n"/>
    </row>
    <row r="445" ht="15" customFormat="1" customHeight="1" s="111">
      <c r="A445" s="118" t="inlineStr">
        <is>
          <t>M023</t>
        </is>
      </c>
      <c r="B445" s="128">
        <f>IFERROR(VLOOKUP(A445,Dim_Magaza!$A:$C,2,FALSE()),"")</f>
        <v/>
      </c>
      <c r="C445" s="128">
        <f>IFERROR(VLOOKUP(A445,Dim_Magaza!$A:$C,3,FALSE()),"")</f>
        <v/>
      </c>
      <c r="D445" s="118" t="inlineStr">
        <is>
          <t>U017</t>
        </is>
      </c>
      <c r="E445" s="128">
        <f>IFERROR(VLOOKUP(D445,Dim_Unvan!$A:$B,2,FALSE()),"")</f>
        <v/>
      </c>
      <c r="F445" s="118" t="inlineStr">
        <is>
          <t>MANAV</t>
        </is>
      </c>
      <c r="G445" s="128">
        <f>IF(OR(A445="",F445="",I445="",K445&lt;&gt;""),"",IF(COUNTIFS($A$2:A445,A445,$F$2:F445,F445,$K$2:K445,"")&lt;=SUMIFS(REFERENTIAL_CONTROL!$K:$K,REFERENTIAL_CONTROL!$H:$H,A445,REFERENTIAL_CONTROL!$I:$I,IFERROR(INDEX(Dim_Unvan!$A:$A,MATCH(F445,Dim_Unvan!$B:$B,0)),"")),"Norm Fazlası","Norma Uygun"))</f>
        <v/>
      </c>
      <c r="H445" s="124" t="n"/>
      <c r="I445" s="118" t="inlineStr">
        <is>
          <t>İHSAN KARANFİL</t>
        </is>
      </c>
      <c r="J445" s="137" t="n"/>
      <c r="K445" s="137" t="n"/>
      <c r="L445" s="118" t="n"/>
      <c r="M445" s="118" t="n"/>
      <c r="N445" s="128">
        <f>IFERROR(VLOOKUP(M445,Dim_CikisNedeni!$A:$B,2,FALSE()),"")</f>
        <v/>
      </c>
      <c r="O445" s="138">
        <f>IF(I445="","",IF(K445&lt;&gt;"","Pasif","Aktif"))</f>
        <v/>
      </c>
      <c r="P445" s="129">
        <f>IF(J445="","",IF(K445&lt;&gt;"",K445-J445,TODAY()-J445))</f>
        <v/>
      </c>
      <c r="Q445" s="139">
        <f>IF(P445="","",ROUND(P445/365,1))</f>
        <v/>
      </c>
      <c r="R445" s="140" t="n"/>
    </row>
    <row r="446" ht="15" customFormat="1" customHeight="1" s="111">
      <c r="A446" s="118" t="inlineStr">
        <is>
          <t>M023</t>
        </is>
      </c>
      <c r="B446" s="128">
        <f>IFERROR(VLOOKUP(A446,Dim_Magaza!$A:$C,2,FALSE()),"")</f>
        <v/>
      </c>
      <c r="C446" s="128">
        <f>IFERROR(VLOOKUP(A446,Dim_Magaza!$A:$C,3,FALSE()),"")</f>
        <v/>
      </c>
      <c r="D446" s="118" t="inlineStr">
        <is>
          <t>U017</t>
        </is>
      </c>
      <c r="E446" s="128">
        <f>IFERROR(VLOOKUP(D446,Dim_Unvan!$A:$B,2,FALSE()),"")</f>
        <v/>
      </c>
      <c r="F446" s="118" t="inlineStr">
        <is>
          <t>MANAV</t>
        </is>
      </c>
      <c r="G446" s="128">
        <f>IF(OR(A446="",F446="",I446="",K446&lt;&gt;""),"",IF(COUNTIFS($A$2:A446,A446,$F$2:F446,F446,$K$2:K446,"")&lt;=SUMIFS(REFERENTIAL_CONTROL!$K:$K,REFERENTIAL_CONTROL!$H:$H,A446,REFERENTIAL_CONTROL!$I:$I,IFERROR(INDEX(Dim_Unvan!$A:$A,MATCH(F446,Dim_Unvan!$B:$B,0)),"")),"Norm Fazlası","Norma Uygun"))</f>
        <v/>
      </c>
      <c r="H446" s="124" t="n"/>
      <c r="I446" s="118" t="inlineStr">
        <is>
          <t>MUSTAFA CAN</t>
        </is>
      </c>
      <c r="J446" s="137" t="n"/>
      <c r="K446" s="137" t="n"/>
      <c r="L446" s="118" t="n"/>
      <c r="M446" s="118" t="n"/>
      <c r="N446" s="128">
        <f>IFERROR(VLOOKUP(M446,Dim_CikisNedeni!$A:$B,2,FALSE()),"")</f>
        <v/>
      </c>
      <c r="O446" s="138">
        <f>IF(I446="","",IF(K446&lt;&gt;"","Pasif","Aktif"))</f>
        <v/>
      </c>
      <c r="P446" s="129">
        <f>IF(J446="","",IF(K446&lt;&gt;"",K446-J446,TODAY()-J446))</f>
        <v/>
      </c>
      <c r="Q446" s="139">
        <f>IF(P446="","",ROUND(P446/365,1))</f>
        <v/>
      </c>
      <c r="R446" s="140" t="n"/>
    </row>
    <row r="447" ht="15" customFormat="1" customHeight="1" s="111">
      <c r="A447" s="118" t="inlineStr">
        <is>
          <t>M011</t>
        </is>
      </c>
      <c r="B447" s="128">
        <f>IFERROR(VLOOKUP(A447,Dim_Magaza!$A:$C,2,FALSE()),"")</f>
        <v/>
      </c>
      <c r="C447" s="128">
        <f>IFERROR(VLOOKUP(A447,Dim_Magaza!$A:$C,3,FALSE()),"")</f>
        <v/>
      </c>
      <c r="D447" s="118" t="inlineStr">
        <is>
          <t>U036</t>
        </is>
      </c>
      <c r="E447" s="128">
        <f>IFERROR(VLOOKUP(D447,Dim_Unvan!$A:$B,2,FALSE()),"")</f>
        <v/>
      </c>
      <c r="F447" s="118" t="inlineStr">
        <is>
          <t>YÖNETİCİ</t>
        </is>
      </c>
      <c r="G447" s="128">
        <f>IF(OR(A447="",F447="",I447="",K447&lt;&gt;""),"",IF(COUNTIFS($A$2:A447,A447,$F$2:F447,F447,$K$2:K447,"")&lt;=SUMIFS(REFERENTIAL_CONTROL!$K:$K,REFERENTIAL_CONTROL!$H:$H,A447,REFERENTIAL_CONTROL!$I:$I,IFERROR(INDEX(Dim_Unvan!$A:$A,MATCH(F447,Dim_Unvan!$B:$B,0)),"")),"Norm Fazlası","Norma Uygun"))</f>
        <v/>
      </c>
      <c r="H447" s="124" t="n"/>
      <c r="I447" s="118" t="inlineStr">
        <is>
          <t>AHMET ARSU</t>
        </is>
      </c>
      <c r="J447" s="137" t="n"/>
      <c r="K447" s="137" t="n"/>
      <c r="L447" s="118" t="n"/>
      <c r="M447" s="118" t="n"/>
      <c r="N447" s="128">
        <f>IFERROR(VLOOKUP(M447,Dim_CikisNedeni!$A:$B,2,FALSE()),"")</f>
        <v/>
      </c>
      <c r="O447" s="138">
        <f>IF(I447="","",IF(K447&lt;&gt;"","Pasif","Aktif"))</f>
        <v/>
      </c>
      <c r="P447" s="129">
        <f>IF(J447="","",IF(K447&lt;&gt;"",K447-J447,TODAY()-J447))</f>
        <v/>
      </c>
      <c r="Q447" s="139">
        <f>IF(P447="","",ROUND(P447/365,1))</f>
        <v/>
      </c>
      <c r="R447" s="140" t="n"/>
    </row>
    <row r="448" ht="15" customFormat="1" customHeight="1" s="111">
      <c r="A448" s="118" t="inlineStr">
        <is>
          <t>M011</t>
        </is>
      </c>
      <c r="B448" s="128">
        <f>IFERROR(VLOOKUP(A448,Dim_Magaza!$A:$C,2,FALSE()),"")</f>
        <v/>
      </c>
      <c r="C448" s="128">
        <f>IFERROR(VLOOKUP(A448,Dim_Magaza!$A:$C,3,FALSE()),"")</f>
        <v/>
      </c>
      <c r="D448" s="118" t="inlineStr">
        <is>
          <t>U038</t>
        </is>
      </c>
      <c r="E448" s="128">
        <f>IFERROR(VLOOKUP(D448,Dim_Unvan!$A:$B,2,FALSE()),"")</f>
        <v/>
      </c>
      <c r="F448" s="118" t="inlineStr">
        <is>
          <t>YÖNETİCİ YARDIMCISI</t>
        </is>
      </c>
      <c r="G448" s="128">
        <f>IF(OR(A448="",F448="",I448="",K448&lt;&gt;""),"",IF(COUNTIFS($A$2:A448,A448,$F$2:F448,F448,$K$2:K448,"")&lt;=SUMIFS(REFERENTIAL_CONTROL!$K:$K,REFERENTIAL_CONTROL!$H:$H,A448,REFERENTIAL_CONTROL!$I:$I,IFERROR(INDEX(Dim_Unvan!$A:$A,MATCH(F448,Dim_Unvan!$B:$B,0)),"")),"Norm Fazlası","Norma Uygun"))</f>
        <v/>
      </c>
      <c r="H448" s="124" t="n"/>
      <c r="I448" s="118" t="inlineStr">
        <is>
          <t>SEVİL TOSUN</t>
        </is>
      </c>
      <c r="J448" s="137" t="n"/>
      <c r="K448" s="137" t="n"/>
      <c r="L448" s="118" t="n"/>
      <c r="M448" s="118" t="n"/>
      <c r="N448" s="128">
        <f>IFERROR(VLOOKUP(M448,Dim_CikisNedeni!$A:$B,2,FALSE()),"")</f>
        <v/>
      </c>
      <c r="O448" s="138">
        <f>IF(I448="","",IF(K448&lt;&gt;"","Pasif","Aktif"))</f>
        <v/>
      </c>
      <c r="P448" s="129">
        <f>IF(J448="","",IF(K448&lt;&gt;"",K448-J448,TODAY()-J448))</f>
        <v/>
      </c>
      <c r="Q448" s="139">
        <f>IF(P448="","",ROUND(P448/365,1))</f>
        <v/>
      </c>
      <c r="R448" s="140" t="n"/>
    </row>
    <row r="449" ht="15" customFormat="1" customHeight="1" s="111">
      <c r="A449" s="118" t="inlineStr">
        <is>
          <t>M011</t>
        </is>
      </c>
      <c r="B449" s="128">
        <f>IFERROR(VLOOKUP(A449,Dim_Magaza!$A:$C,2,FALSE()),"")</f>
        <v/>
      </c>
      <c r="C449" s="128">
        <f>IFERROR(VLOOKUP(A449,Dim_Magaza!$A:$C,3,FALSE()),"")</f>
        <v/>
      </c>
      <c r="D449" s="118" t="inlineStr">
        <is>
          <t>U015</t>
        </is>
      </c>
      <c r="E449" s="128">
        <f>IFERROR(VLOOKUP(D449,Dim_Unvan!$A:$B,2,FALSE()),"")</f>
        <v/>
      </c>
      <c r="F449" s="118" t="inlineStr">
        <is>
          <t>KASİYER</t>
        </is>
      </c>
      <c r="G449" s="128">
        <f>IF(OR(A449="",F449="",I449="",K449&lt;&gt;""),"",IF(COUNTIFS($A$2:A449,A449,$F$2:F449,F449,$K$2:K449,"")&lt;=SUMIFS(REFERENTIAL_CONTROL!$K:$K,REFERENTIAL_CONTROL!$H:$H,A449,REFERENTIAL_CONTROL!$I:$I,IFERROR(INDEX(Dim_Unvan!$A:$A,MATCH(F449,Dim_Unvan!$B:$B,0)),"")),"Norm Fazlası","Norma Uygun"))</f>
        <v/>
      </c>
      <c r="H449" s="124" t="n"/>
      <c r="I449" s="118" t="inlineStr">
        <is>
          <t>CEREN YOLCU</t>
        </is>
      </c>
      <c r="J449" s="137" t="n"/>
      <c r="K449" s="137" t="n"/>
      <c r="L449" s="118" t="n"/>
      <c r="M449" s="118" t="n"/>
      <c r="N449" s="128">
        <f>IFERROR(VLOOKUP(M449,Dim_CikisNedeni!$A:$B,2,FALSE()),"")</f>
        <v/>
      </c>
      <c r="O449" s="138">
        <f>IF(I449="","",IF(K449&lt;&gt;"","Pasif","Aktif"))</f>
        <v/>
      </c>
      <c r="P449" s="129">
        <f>IF(J449="","",IF(K449&lt;&gt;"",K449-J449,TODAY()-J449))</f>
        <v/>
      </c>
      <c r="Q449" s="139">
        <f>IF(P449="","",ROUND(P449/365,1))</f>
        <v/>
      </c>
      <c r="R449" s="140" t="n"/>
    </row>
    <row r="450" ht="15" customFormat="1" customHeight="1" s="111">
      <c r="A450" s="118" t="inlineStr">
        <is>
          <t>M011</t>
        </is>
      </c>
      <c r="B450" s="128">
        <f>IFERROR(VLOOKUP(A450,Dim_Magaza!$A:$C,2,FALSE()),"")</f>
        <v/>
      </c>
      <c r="C450" s="128">
        <f>IFERROR(VLOOKUP(A450,Dim_Magaza!$A:$C,3,FALSE()),"")</f>
        <v/>
      </c>
      <c r="D450" s="118" t="inlineStr">
        <is>
          <t>U015</t>
        </is>
      </c>
      <c r="E450" s="128">
        <f>IFERROR(VLOOKUP(D450,Dim_Unvan!$A:$B,2,FALSE()),"")</f>
        <v/>
      </c>
      <c r="F450" s="118" t="inlineStr">
        <is>
          <t>KASİYER</t>
        </is>
      </c>
      <c r="G450" s="128">
        <f>IF(OR(A450="",F450="",I450="",K450&lt;&gt;""),"",IF(COUNTIFS($A$2:A450,A450,$F$2:F450,F450,$K$2:K450,"")&lt;=SUMIFS(REFERENTIAL_CONTROL!$K:$K,REFERENTIAL_CONTROL!$H:$H,A450,REFERENTIAL_CONTROL!$I:$I,IFERROR(INDEX(Dim_Unvan!$A:$A,MATCH(F450,Dim_Unvan!$B:$B,0)),"")),"Norm Fazlası","Norma Uygun"))</f>
        <v/>
      </c>
      <c r="H450" s="124" t="n"/>
      <c r="I450" s="118" t="inlineStr">
        <is>
          <t>SERAP KIZILKAYA</t>
        </is>
      </c>
      <c r="J450" s="137" t="n"/>
      <c r="K450" s="137" t="n"/>
      <c r="L450" s="118" t="n"/>
      <c r="M450" s="118" t="n"/>
      <c r="N450" s="128">
        <f>IFERROR(VLOOKUP(M450,Dim_CikisNedeni!$A:$B,2,FALSE()),"")</f>
        <v/>
      </c>
      <c r="O450" s="138">
        <f>IF(I450="","",IF(K450&lt;&gt;"","Pasif","Aktif"))</f>
        <v/>
      </c>
      <c r="P450" s="129">
        <f>IF(J450="","",IF(K450&lt;&gt;"",K450-J450,TODAY()-J450))</f>
        <v/>
      </c>
      <c r="Q450" s="139">
        <f>IF(P450="","",ROUND(P450/365,1))</f>
        <v/>
      </c>
      <c r="R450" s="140" t="n"/>
    </row>
    <row r="451" ht="15" customFormat="1" customHeight="1" s="111">
      <c r="A451" s="118" t="inlineStr">
        <is>
          <t>M011</t>
        </is>
      </c>
      <c r="B451" s="128">
        <f>IFERROR(VLOOKUP(A451,Dim_Magaza!$A:$C,2,FALSE()),"")</f>
        <v/>
      </c>
      <c r="C451" s="128">
        <f>IFERROR(VLOOKUP(A451,Dim_Magaza!$A:$C,3,FALSE()),"")</f>
        <v/>
      </c>
      <c r="D451" s="118" t="inlineStr">
        <is>
          <t>U026</t>
        </is>
      </c>
      <c r="E451" s="128">
        <f>IFERROR(VLOOKUP(D451,Dim_Unvan!$A:$B,2,FALSE()),"")</f>
        <v/>
      </c>
      <c r="F451" s="118" t="inlineStr">
        <is>
          <t>REYON GÖREVLİSİ</t>
        </is>
      </c>
      <c r="G451" s="128">
        <f>IF(OR(A451="",F451="",I451="",K451&lt;&gt;""),"",IF(COUNTIFS($A$2:A451,A451,$F$2:F451,F451,$K$2:K451,"")&lt;=SUMIFS(REFERENTIAL_CONTROL!$K:$K,REFERENTIAL_CONTROL!$H:$H,A451,REFERENTIAL_CONTROL!$I:$I,IFERROR(INDEX(Dim_Unvan!$A:$A,MATCH(F451,Dim_Unvan!$B:$B,0)),"")),"Norm Fazlası","Norma Uygun"))</f>
        <v/>
      </c>
      <c r="H451" s="124" t="n"/>
      <c r="I451" s="118" t="inlineStr">
        <is>
          <t>BARTU ÖZMERGEN</t>
        </is>
      </c>
      <c r="J451" s="137" t="n"/>
      <c r="K451" s="137" t="n"/>
      <c r="L451" s="118" t="n"/>
      <c r="M451" s="118" t="n"/>
      <c r="N451" s="128">
        <f>IFERROR(VLOOKUP(M451,Dim_CikisNedeni!$A:$B,2,FALSE()),"")</f>
        <v/>
      </c>
      <c r="O451" s="138">
        <f>IF(I451="","",IF(K451&lt;&gt;"","Pasif","Aktif"))</f>
        <v/>
      </c>
      <c r="P451" s="129">
        <f>IF(J451="","",IF(K451&lt;&gt;"",K451-J451,TODAY()-J451))</f>
        <v/>
      </c>
      <c r="Q451" s="139">
        <f>IF(P451="","",ROUND(P451/365,1))</f>
        <v/>
      </c>
      <c r="R451" s="140" t="n"/>
    </row>
    <row r="452" ht="15" customFormat="1" customHeight="1" s="111">
      <c r="A452" s="118" t="inlineStr">
        <is>
          <t>M011</t>
        </is>
      </c>
      <c r="B452" s="128">
        <f>IFERROR(VLOOKUP(A452,Dim_Magaza!$A:$C,2,FALSE()),"")</f>
        <v/>
      </c>
      <c r="C452" s="128">
        <f>IFERROR(VLOOKUP(A452,Dim_Magaza!$A:$C,3,FALSE()),"")</f>
        <v/>
      </c>
      <c r="D452" s="118" t="inlineStr">
        <is>
          <t>U026</t>
        </is>
      </c>
      <c r="E452" s="128">
        <f>IFERROR(VLOOKUP(D452,Dim_Unvan!$A:$B,2,FALSE()),"")</f>
        <v/>
      </c>
      <c r="F452" s="118" t="inlineStr">
        <is>
          <t>REYON GÖREVLİSİ</t>
        </is>
      </c>
      <c r="G452" s="128">
        <f>IF(OR(A452="",F452="",I452="",K452&lt;&gt;""),"",IF(COUNTIFS($A$2:A452,A452,$F$2:F452,F452,$K$2:K452,"")&lt;=SUMIFS(REFERENTIAL_CONTROL!$K:$K,REFERENTIAL_CONTROL!$H:$H,A452,REFERENTIAL_CONTROL!$I:$I,IFERROR(INDEX(Dim_Unvan!$A:$A,MATCH(F452,Dim_Unvan!$B:$B,0)),"")),"Norm Fazlası","Norma Uygun"))</f>
        <v/>
      </c>
      <c r="H452" s="124" t="n"/>
      <c r="I452" s="118" t="inlineStr">
        <is>
          <t>ULAŞ DENİZ DURSUN</t>
        </is>
      </c>
      <c r="J452" s="137" t="n"/>
      <c r="K452" s="137" t="n"/>
      <c r="L452" s="118" t="n"/>
      <c r="M452" s="118" t="n"/>
      <c r="N452" s="128">
        <f>IFERROR(VLOOKUP(M452,Dim_CikisNedeni!$A:$B,2,FALSE()),"")</f>
        <v/>
      </c>
      <c r="O452" s="138">
        <f>IF(I452="","",IF(K452&lt;&gt;"","Pasif","Aktif"))</f>
        <v/>
      </c>
      <c r="P452" s="129">
        <f>IF(J452="","",IF(K452&lt;&gt;"",K452-J452,TODAY()-J452))</f>
        <v/>
      </c>
      <c r="Q452" s="139">
        <f>IF(P452="","",ROUND(P452/365,1))</f>
        <v/>
      </c>
      <c r="R452" s="140" t="n"/>
    </row>
    <row r="453" ht="25.5" customFormat="1" customHeight="1" s="111">
      <c r="A453" s="118" t="inlineStr">
        <is>
          <t>M011</t>
        </is>
      </c>
      <c r="B453" s="128">
        <f>IFERROR(VLOOKUP(A453,Dim_Magaza!$A:$C,2,FALSE()),"")</f>
        <v/>
      </c>
      <c r="C453" s="128">
        <f>IFERROR(VLOOKUP(A453,Dim_Magaza!$A:$C,3,FALSE()),"")</f>
        <v/>
      </c>
      <c r="D453" s="118" t="inlineStr">
        <is>
          <t>U043</t>
        </is>
      </c>
      <c r="E453" s="128">
        <f>IFERROR(VLOOKUP(D453,Dim_Unvan!$A:$B,2,FALSE()),"")</f>
        <v/>
      </c>
      <c r="F453" s="118" t="inlineStr">
        <is>
          <t>ŞARKÜTERİ YARDIMCISI</t>
        </is>
      </c>
      <c r="G453" s="128">
        <f>IF(OR(A453="",F453="",I453="",K453&lt;&gt;""),"",IF(COUNTIFS($A$2:A453,A453,$F$2:F453,F453,$K$2:K453,"")&lt;=SUMIFS(REFERENTIAL_CONTROL!$K:$K,REFERENTIAL_CONTROL!$H:$H,A453,REFERENTIAL_CONTROL!$I:$I,IFERROR(INDEX(Dim_Unvan!$A:$A,MATCH(F453,Dim_Unvan!$B:$B,0)),"")),"Norm Fazlası","Norma Uygun"))</f>
        <v/>
      </c>
      <c r="H453" s="124" t="n"/>
      <c r="I453" s="118" t="inlineStr">
        <is>
          <t>TUĞBA ÖZTANK</t>
        </is>
      </c>
      <c r="J453" s="137" t="n"/>
      <c r="K453" s="137" t="n"/>
      <c r="L453" s="118" t="n"/>
      <c r="M453" s="118" t="n"/>
      <c r="N453" s="128">
        <f>IFERROR(VLOOKUP(M453,Dim_CikisNedeni!$A:$B,2,FALSE()),"")</f>
        <v/>
      </c>
      <c r="O453" s="138">
        <f>IF(I453="","",IF(K453&lt;&gt;"","Pasif","Aktif"))</f>
        <v/>
      </c>
      <c r="P453" s="129">
        <f>IF(J453="","",IF(K453&lt;&gt;"",K453-J453,TODAY()-J453))</f>
        <v/>
      </c>
      <c r="Q453" s="139">
        <f>IF(P453="","",ROUND(P453/365,1))</f>
        <v/>
      </c>
      <c r="R453" s="140" t="n"/>
    </row>
    <row r="454" ht="15" customFormat="1" customHeight="1" s="111">
      <c r="A454" s="118" t="inlineStr">
        <is>
          <t>M011</t>
        </is>
      </c>
      <c r="B454" s="128">
        <f>IFERROR(VLOOKUP(A454,Dim_Magaza!$A:$C,2,FALSE()),"")</f>
        <v/>
      </c>
      <c r="C454" s="128">
        <f>IFERROR(VLOOKUP(A454,Dim_Magaza!$A:$C,3,FALSE()),"")</f>
        <v/>
      </c>
      <c r="D454" s="118" t="inlineStr">
        <is>
          <t>U013</t>
        </is>
      </c>
      <c r="E454" s="128">
        <f>IFERROR(VLOOKUP(D454,Dim_Unvan!$A:$B,2,FALSE()),"")</f>
        <v/>
      </c>
      <c r="F454" s="118" t="inlineStr">
        <is>
          <t>KASAP</t>
        </is>
      </c>
      <c r="G454" s="128">
        <f>IF(OR(A454="",F454="",I454="",K454&lt;&gt;""),"",IF(COUNTIFS($A$2:A454,A454,$F$2:F454,F454,$K$2:K454,"")&lt;=SUMIFS(REFERENTIAL_CONTROL!$K:$K,REFERENTIAL_CONTROL!$H:$H,A454,REFERENTIAL_CONTROL!$I:$I,IFERROR(INDEX(Dim_Unvan!$A:$A,MATCH(F454,Dim_Unvan!$B:$B,0)),"")),"Norm Fazlası","Norma Uygun"))</f>
        <v/>
      </c>
      <c r="H454" s="124" t="n"/>
      <c r="I454" s="118" t="inlineStr">
        <is>
          <t>SUPHİ ABLAK</t>
        </is>
      </c>
      <c r="J454" s="137" t="n"/>
      <c r="K454" s="137" t="n"/>
      <c r="L454" s="118" t="n"/>
      <c r="M454" s="118" t="n"/>
      <c r="N454" s="128">
        <f>IFERROR(VLOOKUP(M454,Dim_CikisNedeni!$A:$B,2,FALSE()),"")</f>
        <v/>
      </c>
      <c r="O454" s="138">
        <f>IF(I454="","",IF(K454&lt;&gt;"","Pasif","Aktif"))</f>
        <v/>
      </c>
      <c r="P454" s="129">
        <f>IF(J454="","",IF(K454&lt;&gt;"",K454-J454,TODAY()-J454))</f>
        <v/>
      </c>
      <c r="Q454" s="139">
        <f>IF(P454="","",ROUND(P454/365,1))</f>
        <v/>
      </c>
      <c r="R454" s="140" t="n"/>
    </row>
    <row r="455" ht="15" customFormat="1" customHeight="1" s="111">
      <c r="A455" s="118" t="inlineStr">
        <is>
          <t>M011</t>
        </is>
      </c>
      <c r="B455" s="128">
        <f>IFERROR(VLOOKUP(A455,Dim_Magaza!$A:$C,2,FALSE()),"")</f>
        <v/>
      </c>
      <c r="C455" s="128">
        <f>IFERROR(VLOOKUP(A455,Dim_Magaza!$A:$C,3,FALSE()),"")</f>
        <v/>
      </c>
      <c r="D455" s="118" t="inlineStr">
        <is>
          <t>U017</t>
        </is>
      </c>
      <c r="E455" s="128">
        <f>IFERROR(VLOOKUP(D455,Dim_Unvan!$A:$B,2,FALSE()),"")</f>
        <v/>
      </c>
      <c r="F455" s="118" t="inlineStr">
        <is>
          <t>MANAV</t>
        </is>
      </c>
      <c r="G455" s="128">
        <f>IF(OR(A455="",F455="",I455="",K455&lt;&gt;""),"",IF(COUNTIFS($A$2:A455,A455,$F$2:F455,F455,$K$2:K455,"")&lt;=SUMIFS(REFERENTIAL_CONTROL!$K:$K,REFERENTIAL_CONTROL!$H:$H,A455,REFERENTIAL_CONTROL!$I:$I,IFERROR(INDEX(Dim_Unvan!$A:$A,MATCH(F455,Dim_Unvan!$B:$B,0)),"")),"Norm Fazlası","Norma Uygun"))</f>
        <v/>
      </c>
      <c r="H455" s="124" t="n"/>
      <c r="I455" s="118" t="inlineStr">
        <is>
          <t>ŞÜKRÜ ADIBELLİ</t>
        </is>
      </c>
      <c r="J455" s="137" t="n"/>
      <c r="K455" s="137" t="n"/>
      <c r="L455" s="118" t="n"/>
      <c r="M455" s="118" t="n"/>
      <c r="N455" s="128">
        <f>IFERROR(VLOOKUP(M455,Dim_CikisNedeni!$A:$B,2,FALSE()),"")</f>
        <v/>
      </c>
      <c r="O455" s="138">
        <f>IF(I455="","",IF(K455&lt;&gt;"","Pasif","Aktif"))</f>
        <v/>
      </c>
      <c r="P455" s="129">
        <f>IF(J455="","",IF(K455&lt;&gt;"",K455-J455,TODAY()-J455))</f>
        <v/>
      </c>
      <c r="Q455" s="139">
        <f>IF(P455="","",ROUND(P455/365,1))</f>
        <v/>
      </c>
      <c r="R455" s="140" t="n"/>
    </row>
    <row r="456" ht="15" customFormat="1" customHeight="1" s="111">
      <c r="A456" s="118" t="inlineStr">
        <is>
          <t>M011</t>
        </is>
      </c>
      <c r="B456" s="128">
        <f>IFERROR(VLOOKUP(A456,Dim_Magaza!$A:$C,2,FALSE()),"")</f>
        <v/>
      </c>
      <c r="C456" s="128">
        <f>IFERROR(VLOOKUP(A456,Dim_Magaza!$A:$C,3,FALSE()),"")</f>
        <v/>
      </c>
      <c r="D456" s="118" t="inlineStr">
        <is>
          <t>U017</t>
        </is>
      </c>
      <c r="E456" s="128">
        <f>IFERROR(VLOOKUP(D456,Dim_Unvan!$A:$B,2,FALSE()),"")</f>
        <v/>
      </c>
      <c r="F456" s="118" t="inlineStr">
        <is>
          <t>MANAV</t>
        </is>
      </c>
      <c r="G456" s="128">
        <f>IF(OR(A456="",F456="",I456="",K456&lt;&gt;""),"",IF(COUNTIFS($A$2:A456,A456,$F$2:F456,F456,$K$2:K456,"")&lt;=SUMIFS(REFERENTIAL_CONTROL!$K:$K,REFERENTIAL_CONTROL!$H:$H,A456,REFERENTIAL_CONTROL!$I:$I,IFERROR(INDEX(Dim_Unvan!$A:$A,MATCH(F456,Dim_Unvan!$B:$B,0)),"")),"Norm Fazlası","Norma Uygun"))</f>
        <v/>
      </c>
      <c r="H456" s="124" t="n"/>
      <c r="I456" s="118" t="inlineStr">
        <is>
          <t>BARAN FİDAN</t>
        </is>
      </c>
      <c r="J456" s="137" t="n"/>
      <c r="K456" s="137" t="n"/>
      <c r="L456" s="118" t="n"/>
      <c r="M456" s="118" t="n"/>
      <c r="N456" s="128">
        <f>IFERROR(VLOOKUP(M456,Dim_CikisNedeni!$A:$B,2,FALSE()),"")</f>
        <v/>
      </c>
      <c r="O456" s="138">
        <f>IF(I456="","",IF(K456&lt;&gt;"","Pasif","Aktif"))</f>
        <v/>
      </c>
      <c r="P456" s="129">
        <f>IF(J456="","",IF(K456&lt;&gt;"",K456-J456,TODAY()-J456))</f>
        <v/>
      </c>
      <c r="Q456" s="139">
        <f>IF(P456="","",ROUND(P456/365,1))</f>
        <v/>
      </c>
      <c r="R456" s="140" t="n"/>
    </row>
    <row r="457" ht="15" customFormat="1" customHeight="1" s="111">
      <c r="A457" s="118" t="inlineStr">
        <is>
          <t>M050</t>
        </is>
      </c>
      <c r="B457" s="128">
        <f>IFERROR(VLOOKUP(A457,Dim_Magaza!$A:$C,2,FALSE()),"")</f>
        <v/>
      </c>
      <c r="C457" s="128">
        <f>IFERROR(VLOOKUP(A457,Dim_Magaza!$A:$C,3,FALSE()),"")</f>
        <v/>
      </c>
      <c r="D457" s="141" t="inlineStr">
        <is>
          <t>U052</t>
        </is>
      </c>
      <c r="E457" s="128">
        <f>IFERROR(VLOOKUP(D457,Dim_Unvan!$A:$B,2,FALSE()),"")</f>
        <v/>
      </c>
      <c r="F457" s="118" t="inlineStr">
        <is>
          <t>YÖNETİCİ</t>
        </is>
      </c>
      <c r="G457" s="128">
        <f>IF(OR(A457="",F457="",I457="",K457&lt;&gt;""),"",IF(COUNTIFS($A$2:A457,A457,$F$2:F457,F457,$K$2:K457,"")&lt;=SUMIFS(REFERENTIAL_CONTROL!$K:$K,REFERENTIAL_CONTROL!$H:$H,A457,REFERENTIAL_CONTROL!$I:$I,IFERROR(INDEX(Dim_Unvan!$A:$A,MATCH(F457,Dim_Unvan!$B:$B,0)),"")),"Norm Fazlası","Norma Uygun"))</f>
        <v/>
      </c>
      <c r="H457" s="124" t="n"/>
      <c r="I457" s="118" t="inlineStr">
        <is>
          <t>YAKUP ARAZ</t>
        </is>
      </c>
      <c r="J457" s="137" t="n"/>
      <c r="K457" s="137" t="n"/>
      <c r="L457" s="118" t="n"/>
      <c r="M457" s="118" t="n"/>
      <c r="N457" s="128">
        <f>IFERROR(VLOOKUP(M457,Dim_CikisNedeni!$A:$B,2,FALSE()),"")</f>
        <v/>
      </c>
      <c r="O457" s="138">
        <f>IF(I457="","",IF(K457&lt;&gt;"","Pasif","Aktif"))</f>
        <v/>
      </c>
      <c r="P457" s="129">
        <f>IF(J457="","",IF(K457&lt;&gt;"",K457-J457,TODAY()-J457))</f>
        <v/>
      </c>
      <c r="Q457" s="139">
        <f>IF(P457="","",ROUND(P457/365,1))</f>
        <v/>
      </c>
      <c r="R457" s="140" t="n"/>
    </row>
    <row r="458" ht="15" customFormat="1" customHeight="1" s="111">
      <c r="A458" s="118" t="inlineStr">
        <is>
          <t>M050</t>
        </is>
      </c>
      <c r="B458" s="128">
        <f>IFERROR(VLOOKUP(A458,Dim_Magaza!$A:$C,2,FALSE()),"")</f>
        <v/>
      </c>
      <c r="C458" s="128">
        <f>IFERROR(VLOOKUP(A458,Dim_Magaza!$A:$C,3,FALSE()),"")</f>
        <v/>
      </c>
      <c r="D458" s="118" t="inlineStr">
        <is>
          <t>U038</t>
        </is>
      </c>
      <c r="E458" s="128">
        <f>IFERROR(VLOOKUP(D458,Dim_Unvan!$A:$B,2,FALSE()),"")</f>
        <v/>
      </c>
      <c r="F458" s="118" t="inlineStr">
        <is>
          <t>YÖNETİCİ YARDIMCISI</t>
        </is>
      </c>
      <c r="G458" s="128">
        <f>IF(OR(A458="",F458="",I458="",K458&lt;&gt;""),"",IF(COUNTIFS($A$2:A458,A458,$F$2:F458,F458,$K$2:K458,"")&lt;=SUMIFS(REFERENTIAL_CONTROL!$K:$K,REFERENTIAL_CONTROL!$H:$H,A458,REFERENTIAL_CONTROL!$I:$I,IFERROR(INDEX(Dim_Unvan!$A:$A,MATCH(F458,Dim_Unvan!$B:$B,0)),"")),"Norm Fazlası","Norma Uygun"))</f>
        <v/>
      </c>
      <c r="H458" s="124" t="n"/>
      <c r="I458" s="118" t="inlineStr">
        <is>
          <t>BETÜL AKPINAR</t>
        </is>
      </c>
      <c r="J458" s="137" t="n"/>
      <c r="K458" s="137" t="n"/>
      <c r="L458" s="118" t="n"/>
      <c r="M458" s="118" t="n"/>
      <c r="N458" s="128">
        <f>IFERROR(VLOOKUP(M458,Dim_CikisNedeni!$A:$B,2,FALSE()),"")</f>
        <v/>
      </c>
      <c r="O458" s="138">
        <f>IF(I458="","",IF(K458&lt;&gt;"","Pasif","Aktif"))</f>
        <v/>
      </c>
      <c r="P458" s="129">
        <f>IF(J458="","",IF(K458&lt;&gt;"",K458-J458,TODAY()-J458))</f>
        <v/>
      </c>
      <c r="Q458" s="139">
        <f>IF(P458="","",ROUND(P458/365,1))</f>
        <v/>
      </c>
      <c r="R458" s="140" t="n"/>
    </row>
    <row r="459" ht="15" customFormat="1" customHeight="1" s="111">
      <c r="A459" s="118" t="inlineStr">
        <is>
          <t>M050</t>
        </is>
      </c>
      <c r="B459" s="128">
        <f>IFERROR(VLOOKUP(A459,Dim_Magaza!$A:$C,2,FALSE()),"")</f>
        <v/>
      </c>
      <c r="C459" s="128">
        <f>IFERROR(VLOOKUP(A459,Dim_Magaza!$A:$C,3,FALSE()),"")</f>
        <v/>
      </c>
      <c r="D459" s="118" t="inlineStr">
        <is>
          <t>U038</t>
        </is>
      </c>
      <c r="E459" s="128">
        <f>IFERROR(VLOOKUP(D459,Dim_Unvan!$A:$B,2,FALSE()),"")</f>
        <v/>
      </c>
      <c r="F459" s="118" t="inlineStr">
        <is>
          <t>YÖNETİCİ YARDIMCISI</t>
        </is>
      </c>
      <c r="G459" s="128">
        <f>IF(OR(A459="",F459="",I459="",K459&lt;&gt;""),"",IF(COUNTIFS($A$2:A459,A459,$F$2:F459,F459,$K$2:K459,"")&lt;=SUMIFS(REFERENTIAL_CONTROL!$K:$K,REFERENTIAL_CONTROL!$H:$H,A459,REFERENTIAL_CONTROL!$I:$I,IFERROR(INDEX(Dim_Unvan!$A:$A,MATCH(F459,Dim_Unvan!$B:$B,0)),"")),"Norm Fazlası","Norma Uygun"))</f>
        <v/>
      </c>
      <c r="H459" s="124" t="n"/>
      <c r="I459" s="118" t="inlineStr">
        <is>
          <t>YUSUF JONTÜRK</t>
        </is>
      </c>
      <c r="J459" s="137" t="n"/>
      <c r="K459" s="137" t="n"/>
      <c r="L459" s="118" t="n"/>
      <c r="M459" s="118" t="n"/>
      <c r="N459" s="128">
        <f>IFERROR(VLOOKUP(M459,Dim_CikisNedeni!$A:$B,2,FALSE()),"")</f>
        <v/>
      </c>
      <c r="O459" s="138">
        <f>IF(I459="","",IF(K459&lt;&gt;"","Pasif","Aktif"))</f>
        <v/>
      </c>
      <c r="P459" s="129">
        <f>IF(J459="","",IF(K459&lt;&gt;"",K459-J459,TODAY()-J459))</f>
        <v/>
      </c>
      <c r="Q459" s="139">
        <f>IF(P459="","",ROUND(P459/365,1))</f>
        <v/>
      </c>
      <c r="R459" s="140" t="n"/>
    </row>
    <row r="460" ht="15" customFormat="1" customHeight="1" s="111">
      <c r="A460" s="118" t="inlineStr">
        <is>
          <t>M050</t>
        </is>
      </c>
      <c r="B460" s="128">
        <f>IFERROR(VLOOKUP(A460,Dim_Magaza!$A:$C,2,FALSE()),"")</f>
        <v/>
      </c>
      <c r="C460" s="128">
        <f>IFERROR(VLOOKUP(A460,Dim_Magaza!$A:$C,3,FALSE()),"")</f>
        <v/>
      </c>
      <c r="D460" s="118" t="inlineStr">
        <is>
          <t>U015</t>
        </is>
      </c>
      <c r="E460" s="128">
        <f>IFERROR(VLOOKUP(D460,Dim_Unvan!$A:$B,2,FALSE()),"")</f>
        <v/>
      </c>
      <c r="F460" s="118" t="inlineStr">
        <is>
          <t>KASİYER</t>
        </is>
      </c>
      <c r="G460" s="128">
        <f>IF(OR(A460="",F460="",I460="",K460&lt;&gt;""),"",IF(COUNTIFS($A$2:A460,A460,$F$2:F460,F460,$K$2:K460,"")&lt;=SUMIFS(REFERENTIAL_CONTROL!$K:$K,REFERENTIAL_CONTROL!$H:$H,A460,REFERENTIAL_CONTROL!$I:$I,IFERROR(INDEX(Dim_Unvan!$A:$A,MATCH(F460,Dim_Unvan!$B:$B,0)),"")),"Norm Fazlası","Norma Uygun"))</f>
        <v/>
      </c>
      <c r="H460" s="124" t="n"/>
      <c r="I460" s="118" t="inlineStr">
        <is>
          <t>SILAM OLĞAÇ</t>
        </is>
      </c>
      <c r="J460" s="137" t="n"/>
      <c r="K460" s="137" t="n"/>
      <c r="L460" s="118" t="n"/>
      <c r="M460" s="118" t="n"/>
      <c r="N460" s="128">
        <f>IFERROR(VLOOKUP(M460,Dim_CikisNedeni!$A:$B,2,FALSE()),"")</f>
        <v/>
      </c>
      <c r="O460" s="138">
        <f>IF(I460="","",IF(K460&lt;&gt;"","Pasif","Aktif"))</f>
        <v/>
      </c>
      <c r="P460" s="129">
        <f>IF(J460="","",IF(K460&lt;&gt;"",K460-J460,TODAY()-J460))</f>
        <v/>
      </c>
      <c r="Q460" s="139">
        <f>IF(P460="","",ROUND(P460/365,1))</f>
        <v/>
      </c>
      <c r="R460" s="140" t="n"/>
    </row>
    <row r="461" ht="15" customFormat="1" customHeight="1" s="111">
      <c r="A461" s="118" t="inlineStr">
        <is>
          <t>M050</t>
        </is>
      </c>
      <c r="B461" s="128">
        <f>IFERROR(VLOOKUP(A461,Dim_Magaza!$A:$C,2,FALSE()),"")</f>
        <v/>
      </c>
      <c r="C461" s="128">
        <f>IFERROR(VLOOKUP(A461,Dim_Magaza!$A:$C,3,FALSE()),"")</f>
        <v/>
      </c>
      <c r="D461" s="118" t="inlineStr">
        <is>
          <t>U015</t>
        </is>
      </c>
      <c r="E461" s="128">
        <f>IFERROR(VLOOKUP(D461,Dim_Unvan!$A:$B,2,FALSE()),"")</f>
        <v/>
      </c>
      <c r="F461" s="118" t="inlineStr">
        <is>
          <t>KASİYER</t>
        </is>
      </c>
      <c r="G461" s="128">
        <f>IF(OR(A461="",F461="",I461="",K461&lt;&gt;""),"",IF(COUNTIFS($A$2:A461,A461,$F$2:F461,F461,$K$2:K461,"")&lt;=SUMIFS(REFERENTIAL_CONTROL!$K:$K,REFERENTIAL_CONTROL!$H:$H,A461,REFERENTIAL_CONTROL!$I:$I,IFERROR(INDEX(Dim_Unvan!$A:$A,MATCH(F461,Dim_Unvan!$B:$B,0)),"")),"Norm Fazlası","Norma Uygun"))</f>
        <v/>
      </c>
      <c r="H461" s="124" t="n"/>
      <c r="I461" s="118" t="inlineStr">
        <is>
          <t>ELİF ÖZDEMİR</t>
        </is>
      </c>
      <c r="J461" s="137" t="n"/>
      <c r="K461" s="137" t="n"/>
      <c r="L461" s="118" t="n"/>
      <c r="M461" s="118" t="n"/>
      <c r="N461" s="128">
        <f>IFERROR(VLOOKUP(M461,Dim_CikisNedeni!$A:$B,2,FALSE()),"")</f>
        <v/>
      </c>
      <c r="O461" s="138">
        <f>IF(I461="","",IF(K461&lt;&gt;"","Pasif","Aktif"))</f>
        <v/>
      </c>
      <c r="P461" s="129">
        <f>IF(J461="","",IF(K461&lt;&gt;"",K461-J461,TODAY()-J461))</f>
        <v/>
      </c>
      <c r="Q461" s="139">
        <f>IF(P461="","",ROUND(P461/365,1))</f>
        <v/>
      </c>
      <c r="R461" s="140" t="n"/>
    </row>
    <row r="462" ht="15" customFormat="1" customHeight="1" s="111">
      <c r="A462" s="118" t="inlineStr">
        <is>
          <t>M050</t>
        </is>
      </c>
      <c r="B462" s="128">
        <f>IFERROR(VLOOKUP(A462,Dim_Magaza!$A:$C,2,FALSE()),"")</f>
        <v/>
      </c>
      <c r="C462" s="128">
        <f>IFERROR(VLOOKUP(A462,Dim_Magaza!$A:$C,3,FALSE()),"")</f>
        <v/>
      </c>
      <c r="D462" s="118" t="inlineStr">
        <is>
          <t>U015</t>
        </is>
      </c>
      <c r="E462" s="128">
        <f>IFERROR(VLOOKUP(D462,Dim_Unvan!$A:$B,2,FALSE()),"")</f>
        <v/>
      </c>
      <c r="F462" s="118" t="inlineStr">
        <is>
          <t>KASİYER</t>
        </is>
      </c>
      <c r="G462" s="128">
        <f>IF(OR(A462="",F462="",I462="",K462&lt;&gt;""),"",IF(COUNTIFS($A$2:A462,A462,$F$2:F462,F462,$K$2:K462,"")&lt;=SUMIFS(REFERENTIAL_CONTROL!$K:$K,REFERENTIAL_CONTROL!$H:$H,A462,REFERENTIAL_CONTROL!$I:$I,IFERROR(INDEX(Dim_Unvan!$A:$A,MATCH(F462,Dim_Unvan!$B:$B,0)),"")),"Norm Fazlası","Norma Uygun"))</f>
        <v/>
      </c>
      <c r="H462" s="124" t="n"/>
      <c r="I462" s="118" t="inlineStr">
        <is>
          <t>TUTKU MUĞLU</t>
        </is>
      </c>
      <c r="J462" s="137" t="n"/>
      <c r="K462" s="137" t="n"/>
      <c r="L462" s="118" t="n"/>
      <c r="M462" s="118" t="n"/>
      <c r="N462" s="128">
        <f>IFERROR(VLOOKUP(M462,Dim_CikisNedeni!$A:$B,2,FALSE()),"")</f>
        <v/>
      </c>
      <c r="O462" s="138">
        <f>IF(I462="","",IF(K462&lt;&gt;"","Pasif","Aktif"))</f>
        <v/>
      </c>
      <c r="P462" s="129">
        <f>IF(J462="","",IF(K462&lt;&gt;"",K462-J462,TODAY()-J462))</f>
        <v/>
      </c>
      <c r="Q462" s="139">
        <f>IF(P462="","",ROUND(P462/365,1))</f>
        <v/>
      </c>
      <c r="R462" s="140" t="n"/>
    </row>
    <row r="463" ht="15" customFormat="1" customHeight="1" s="111">
      <c r="A463" s="118" t="inlineStr">
        <is>
          <t>M050</t>
        </is>
      </c>
      <c r="B463" s="128">
        <f>IFERROR(VLOOKUP(A463,Dim_Magaza!$A:$C,2,FALSE()),"")</f>
        <v/>
      </c>
      <c r="C463" s="128">
        <f>IFERROR(VLOOKUP(A463,Dim_Magaza!$A:$C,3,FALSE()),"")</f>
        <v/>
      </c>
      <c r="D463" s="118" t="inlineStr">
        <is>
          <t>U015</t>
        </is>
      </c>
      <c r="E463" s="128">
        <f>IFERROR(VLOOKUP(D463,Dim_Unvan!$A:$B,2,FALSE()),"")</f>
        <v/>
      </c>
      <c r="F463" s="118" t="inlineStr">
        <is>
          <t>KASİYER</t>
        </is>
      </c>
      <c r="G463" s="128">
        <f>IF(OR(A463="",F463="",I463="",K463&lt;&gt;""),"",IF(COUNTIFS($A$2:A463,A463,$F$2:F463,F463,$K$2:K463,"")&lt;=SUMIFS(REFERENTIAL_CONTROL!$K:$K,REFERENTIAL_CONTROL!$H:$H,A463,REFERENTIAL_CONTROL!$I:$I,IFERROR(INDEX(Dim_Unvan!$A:$A,MATCH(F463,Dim_Unvan!$B:$B,0)),"")),"Norm Fazlası","Norma Uygun"))</f>
        <v/>
      </c>
      <c r="H463" s="124" t="n"/>
      <c r="I463" s="118" t="inlineStr">
        <is>
          <t>TUANA GEDİK</t>
        </is>
      </c>
      <c r="J463" s="137" t="n"/>
      <c r="K463" s="137" t="n"/>
      <c r="L463" s="118" t="n"/>
      <c r="M463" s="118" t="n"/>
      <c r="N463" s="128">
        <f>IFERROR(VLOOKUP(M463,Dim_CikisNedeni!$A:$B,2,FALSE()),"")</f>
        <v/>
      </c>
      <c r="O463" s="138">
        <f>IF(I463="","",IF(K463&lt;&gt;"","Pasif","Aktif"))</f>
        <v/>
      </c>
      <c r="P463" s="129">
        <f>IF(J463="","",IF(K463&lt;&gt;"",K463-J463,TODAY()-J463))</f>
        <v/>
      </c>
      <c r="Q463" s="139">
        <f>IF(P463="","",ROUND(P463/365,1))</f>
        <v/>
      </c>
      <c r="R463" s="140" t="n"/>
    </row>
    <row r="464" ht="15" customFormat="1" customHeight="1" s="111">
      <c r="A464" s="118" t="inlineStr">
        <is>
          <t>M050</t>
        </is>
      </c>
      <c r="B464" s="128">
        <f>IFERROR(VLOOKUP(A464,Dim_Magaza!$A:$C,2,FALSE()),"")</f>
        <v/>
      </c>
      <c r="C464" s="128">
        <f>IFERROR(VLOOKUP(A464,Dim_Magaza!$A:$C,3,FALSE()),"")</f>
        <v/>
      </c>
      <c r="D464" s="118" t="inlineStr">
        <is>
          <t>U015</t>
        </is>
      </c>
      <c r="E464" s="128">
        <f>IFERROR(VLOOKUP(D464,Dim_Unvan!$A:$B,2,FALSE()),"")</f>
        <v/>
      </c>
      <c r="F464" s="118" t="inlineStr">
        <is>
          <t>KASİYER</t>
        </is>
      </c>
      <c r="G464" s="128">
        <f>IF(OR(A464="",F464="",I464="",K464&lt;&gt;""),"",IF(COUNTIFS($A$2:A464,A464,$F$2:F464,F464,$K$2:K464,"")&lt;=SUMIFS(REFERENTIAL_CONTROL!$K:$K,REFERENTIAL_CONTROL!$H:$H,A464,REFERENTIAL_CONTROL!$I:$I,IFERROR(INDEX(Dim_Unvan!$A:$A,MATCH(F464,Dim_Unvan!$B:$B,0)),"")),"Norm Fazlası","Norma Uygun"))</f>
        <v/>
      </c>
      <c r="H464" s="124" t="n"/>
      <c r="I464" s="118" t="inlineStr">
        <is>
          <t>CANSU ALTAN</t>
        </is>
      </c>
      <c r="J464" s="137" t="n"/>
      <c r="K464" s="137" t="n"/>
      <c r="L464" s="118" t="n"/>
      <c r="M464" s="118" t="n"/>
      <c r="N464" s="128">
        <f>IFERROR(VLOOKUP(M464,Dim_CikisNedeni!$A:$B,2,FALSE()),"")</f>
        <v/>
      </c>
      <c r="O464" s="138">
        <f>IF(I464="","",IF(K464&lt;&gt;"","Pasif","Aktif"))</f>
        <v/>
      </c>
      <c r="P464" s="129">
        <f>IF(J464="","",IF(K464&lt;&gt;"",K464-J464,TODAY()-J464))</f>
        <v/>
      </c>
      <c r="Q464" s="139">
        <f>IF(P464="","",ROUND(P464/365,1))</f>
        <v/>
      </c>
      <c r="R464" s="140" t="n"/>
    </row>
    <row r="465" ht="15" customFormat="1" customHeight="1" s="111">
      <c r="A465" s="118" t="inlineStr">
        <is>
          <t>M050</t>
        </is>
      </c>
      <c r="B465" s="128">
        <f>IFERROR(VLOOKUP(A465,Dim_Magaza!$A:$C,2,FALSE()),"")</f>
        <v/>
      </c>
      <c r="C465" s="128">
        <f>IFERROR(VLOOKUP(A465,Dim_Magaza!$A:$C,3,FALSE()),"")</f>
        <v/>
      </c>
      <c r="D465" s="118" t="inlineStr">
        <is>
          <t>U015</t>
        </is>
      </c>
      <c r="E465" s="128">
        <f>IFERROR(VLOOKUP(D465,Dim_Unvan!$A:$B,2,FALSE()),"")</f>
        <v/>
      </c>
      <c r="F465" s="118" t="inlineStr">
        <is>
          <t>KASİYER</t>
        </is>
      </c>
      <c r="G465" s="128">
        <f>IF(OR(A465="",F465="",I465="",K465&lt;&gt;""),"",IF(COUNTIFS($A$2:A465,A465,$F$2:F465,F465,$K$2:K465,"")&lt;=SUMIFS(REFERENTIAL_CONTROL!$K:$K,REFERENTIAL_CONTROL!$H:$H,A465,REFERENTIAL_CONTROL!$I:$I,IFERROR(INDEX(Dim_Unvan!$A:$A,MATCH(F465,Dim_Unvan!$B:$B,0)),"")),"Norm Fazlası","Norma Uygun"))</f>
        <v/>
      </c>
      <c r="H465" s="124" t="n"/>
      <c r="I465" s="118" t="inlineStr">
        <is>
          <t>SİBEL ÇAVUŞDERE</t>
        </is>
      </c>
      <c r="J465" s="137" t="n"/>
      <c r="K465" s="137" t="n"/>
      <c r="L465" s="118" t="n"/>
      <c r="M465" s="118" t="n"/>
      <c r="N465" s="128">
        <f>IFERROR(VLOOKUP(M465,Dim_CikisNedeni!$A:$B,2,FALSE()),"")</f>
        <v/>
      </c>
      <c r="O465" s="138">
        <f>IF(I465="","",IF(K465&lt;&gt;"","Pasif","Aktif"))</f>
        <v/>
      </c>
      <c r="P465" s="129">
        <f>IF(J465="","",IF(K465&lt;&gt;"",K465-J465,TODAY()-J465))</f>
        <v/>
      </c>
      <c r="Q465" s="139">
        <f>IF(P465="","",ROUND(P465/365,1))</f>
        <v/>
      </c>
      <c r="R465" s="140" t="n"/>
    </row>
    <row r="466" ht="15" customFormat="1" customHeight="1" s="111">
      <c r="A466" s="118" t="inlineStr">
        <is>
          <t>M050</t>
        </is>
      </c>
      <c r="B466" s="128">
        <f>IFERROR(VLOOKUP(A466,Dim_Magaza!$A:$C,2,FALSE()),"")</f>
        <v/>
      </c>
      <c r="C466" s="128">
        <f>IFERROR(VLOOKUP(A466,Dim_Magaza!$A:$C,3,FALSE()),"")</f>
        <v/>
      </c>
      <c r="D466" s="118" t="inlineStr">
        <is>
          <t>U026</t>
        </is>
      </c>
      <c r="E466" s="128">
        <f>IFERROR(VLOOKUP(D466,Dim_Unvan!$A:$B,2,FALSE()),"")</f>
        <v/>
      </c>
      <c r="F466" s="118" t="inlineStr">
        <is>
          <t>REYON GÖREVLİSİ</t>
        </is>
      </c>
      <c r="G466" s="128">
        <f>IF(OR(A466="",F466="",I466="",K466&lt;&gt;""),"",IF(COUNTIFS($A$2:A466,A466,$F$2:F466,F466,$K$2:K466,"")&lt;=SUMIFS(REFERENTIAL_CONTROL!$K:$K,REFERENTIAL_CONTROL!$H:$H,A466,REFERENTIAL_CONTROL!$I:$I,IFERROR(INDEX(Dim_Unvan!$A:$A,MATCH(F466,Dim_Unvan!$B:$B,0)),"")),"Norm Fazlası","Norma Uygun"))</f>
        <v/>
      </c>
      <c r="H466" s="124" t="n"/>
      <c r="I466" s="118" t="inlineStr">
        <is>
          <t>ÜMİT DAŞTAN</t>
        </is>
      </c>
      <c r="J466" s="137" t="n"/>
      <c r="K466" s="137" t="n"/>
      <c r="L466" s="118" t="n"/>
      <c r="M466" s="118" t="n"/>
      <c r="N466" s="128">
        <f>IFERROR(VLOOKUP(M466,Dim_CikisNedeni!$A:$B,2,FALSE()),"")</f>
        <v/>
      </c>
      <c r="O466" s="138">
        <f>IF(I466="","",IF(K466&lt;&gt;"","Pasif","Aktif"))</f>
        <v/>
      </c>
      <c r="P466" s="129">
        <f>IF(J466="","",IF(K466&lt;&gt;"",K466-J466,TODAY()-J466))</f>
        <v/>
      </c>
      <c r="Q466" s="139">
        <f>IF(P466="","",ROUND(P466/365,1))</f>
        <v/>
      </c>
      <c r="R466" s="140" t="n"/>
    </row>
    <row r="467" ht="15" customFormat="1" customHeight="1" s="111">
      <c r="A467" s="118" t="inlineStr">
        <is>
          <t>M050</t>
        </is>
      </c>
      <c r="B467" s="128">
        <f>IFERROR(VLOOKUP(A467,Dim_Magaza!$A:$C,2,FALSE()),"")</f>
        <v/>
      </c>
      <c r="C467" s="128">
        <f>IFERROR(VLOOKUP(A467,Dim_Magaza!$A:$C,3,FALSE()),"")</f>
        <v/>
      </c>
      <c r="D467" s="118" t="inlineStr">
        <is>
          <t>U026</t>
        </is>
      </c>
      <c r="E467" s="128">
        <f>IFERROR(VLOOKUP(D467,Dim_Unvan!$A:$B,2,FALSE()),"")</f>
        <v/>
      </c>
      <c r="F467" s="118" t="inlineStr">
        <is>
          <t>REYON GÖREVLİSİ</t>
        </is>
      </c>
      <c r="G467" s="128">
        <f>IF(OR(A467="",F467="",I467="",K467&lt;&gt;""),"",IF(COUNTIFS($A$2:A467,A467,$F$2:F467,F467,$K$2:K467,"")&lt;=SUMIFS(REFERENTIAL_CONTROL!$K:$K,REFERENTIAL_CONTROL!$H:$H,A467,REFERENTIAL_CONTROL!$I:$I,IFERROR(INDEX(Dim_Unvan!$A:$A,MATCH(F467,Dim_Unvan!$B:$B,0)),"")),"Norm Fazlası","Norma Uygun"))</f>
        <v/>
      </c>
      <c r="H467" s="124" t="n"/>
      <c r="I467" s="118" t="inlineStr">
        <is>
          <t>İSMET ÖZYILMAZ</t>
        </is>
      </c>
      <c r="J467" s="137" t="n"/>
      <c r="K467" s="137" t="n"/>
      <c r="L467" s="118" t="n"/>
      <c r="M467" s="118" t="n"/>
      <c r="N467" s="128">
        <f>IFERROR(VLOOKUP(M467,Dim_CikisNedeni!$A:$B,2,FALSE()),"")</f>
        <v/>
      </c>
      <c r="O467" s="138">
        <f>IF(I467="","",IF(K467&lt;&gt;"","Pasif","Aktif"))</f>
        <v/>
      </c>
      <c r="P467" s="129">
        <f>IF(J467="","",IF(K467&lt;&gt;"",K467-J467,TODAY()-J467))</f>
        <v/>
      </c>
      <c r="Q467" s="139">
        <f>IF(P467="","",ROUND(P467/365,1))</f>
        <v/>
      </c>
      <c r="R467" s="140" t="n"/>
    </row>
    <row r="468" ht="20.25" customFormat="1" customHeight="1" s="111">
      <c r="A468" s="118" t="inlineStr">
        <is>
          <t>M050</t>
        </is>
      </c>
      <c r="B468" s="128">
        <f>IFERROR(VLOOKUP(A468,Dim_Magaza!$A:$C,2,FALSE()),"")</f>
        <v/>
      </c>
      <c r="C468" s="128">
        <f>IFERROR(VLOOKUP(A468,Dim_Magaza!$A:$C,3,FALSE()),"")</f>
        <v/>
      </c>
      <c r="D468" s="118" t="inlineStr">
        <is>
          <t>U026</t>
        </is>
      </c>
      <c r="E468" s="128">
        <f>IFERROR(VLOOKUP(D468,Dim_Unvan!$A:$B,2,FALSE()),"")</f>
        <v/>
      </c>
      <c r="F468" s="118" t="inlineStr">
        <is>
          <t>REYON GÖREVLİSİ</t>
        </is>
      </c>
      <c r="G468" s="128">
        <f>IF(OR(A468="",F468="",I468="",K468&lt;&gt;""),"",IF(COUNTIFS($A$2:A468,A468,$F$2:F468,F468,$K$2:K468,"")&lt;=SUMIFS(REFERENTIAL_CONTROL!$K:$K,REFERENTIAL_CONTROL!$H:$H,A468,REFERENTIAL_CONTROL!$I:$I,IFERROR(INDEX(Dim_Unvan!$A:$A,MATCH(F468,Dim_Unvan!$B:$B,0)),"")),"Norm Fazlası","Norma Uygun"))</f>
        <v/>
      </c>
      <c r="H468" s="124" t="n"/>
      <c r="I468" s="118" t="inlineStr">
        <is>
          <t>MUHAMMET EMİN ÖZGÜNEYLİ</t>
        </is>
      </c>
      <c r="J468" s="137" t="n"/>
      <c r="K468" s="137" t="n"/>
      <c r="L468" s="118" t="n"/>
      <c r="M468" s="118" t="n"/>
      <c r="N468" s="128">
        <f>IFERROR(VLOOKUP(M468,Dim_CikisNedeni!$A:$B,2,FALSE()),"")</f>
        <v/>
      </c>
      <c r="O468" s="138">
        <f>IF(I468="","",IF(K468&lt;&gt;"","Pasif","Aktif"))</f>
        <v/>
      </c>
      <c r="P468" s="129">
        <f>IF(J468="","",IF(K468&lt;&gt;"",K468-J468,TODAY()-J468))</f>
        <v/>
      </c>
      <c r="Q468" s="139">
        <f>IF(P468="","",ROUND(P468/365,1))</f>
        <v/>
      </c>
      <c r="R468" s="140" t="n"/>
    </row>
    <row r="469" ht="15" customFormat="1" customHeight="1" s="111">
      <c r="A469" s="118" t="inlineStr">
        <is>
          <t>M050</t>
        </is>
      </c>
      <c r="B469" s="128">
        <f>IFERROR(VLOOKUP(A469,Dim_Magaza!$A:$C,2,FALSE()),"")</f>
        <v/>
      </c>
      <c r="C469" s="128">
        <f>IFERROR(VLOOKUP(A469,Dim_Magaza!$A:$C,3,FALSE()),"")</f>
        <v/>
      </c>
      <c r="D469" s="118" t="inlineStr">
        <is>
          <t>U002</t>
        </is>
      </c>
      <c r="E469" s="128">
        <f>IFERROR(VLOOKUP(D469,Dim_Unvan!$A:$B,2,FALSE()),"")</f>
        <v/>
      </c>
      <c r="F469" s="118" t="inlineStr">
        <is>
          <t>BAKLİYAT</t>
        </is>
      </c>
      <c r="G469" s="128">
        <f>IF(OR(A469="",F469="",I469="",K469&lt;&gt;""),"",IF(COUNTIFS($A$2:A469,A469,$F$2:F469,F469,$K$2:K469,"")&lt;=SUMIFS(REFERENTIAL_CONTROL!$K:$K,REFERENTIAL_CONTROL!$H:$H,A469,REFERENTIAL_CONTROL!$I:$I,IFERROR(INDEX(Dim_Unvan!$A:$A,MATCH(F469,Dim_Unvan!$B:$B,0)),"")),"Norm Fazlası","Norma Uygun"))</f>
        <v/>
      </c>
      <c r="H469" s="124" t="n"/>
      <c r="I469" s="118" t="inlineStr">
        <is>
          <t>SİMAY YÜKSEL</t>
        </is>
      </c>
      <c r="J469" s="137" t="n"/>
      <c r="K469" s="137" t="n"/>
      <c r="L469" s="118" t="n"/>
      <c r="M469" s="118" t="n"/>
      <c r="N469" s="128">
        <f>IFERROR(VLOOKUP(M469,Dim_CikisNedeni!$A:$B,2,FALSE()),"")</f>
        <v/>
      </c>
      <c r="O469" s="138">
        <f>IF(I469="","",IF(K469&lt;&gt;"","Pasif","Aktif"))</f>
        <v/>
      </c>
      <c r="P469" s="129">
        <f>IF(J469="","",IF(K469&lt;&gt;"",K469-J469,TODAY()-J469))</f>
        <v/>
      </c>
      <c r="Q469" s="139">
        <f>IF(P469="","",ROUND(P469/365,1))</f>
        <v/>
      </c>
      <c r="R469" s="140" t="n"/>
    </row>
    <row r="470" ht="25.5" customFormat="1" customHeight="1" s="111">
      <c r="A470" s="118" t="inlineStr">
        <is>
          <t>M050</t>
        </is>
      </c>
      <c r="B470" s="128">
        <f>IFERROR(VLOOKUP(A470,Dim_Magaza!$A:$C,2,FALSE()),"")</f>
        <v/>
      </c>
      <c r="C470" s="128">
        <f>IFERROR(VLOOKUP(A470,Dim_Magaza!$A:$C,3,FALSE()),"")</f>
        <v/>
      </c>
      <c r="D470" s="141" t="inlineStr">
        <is>
          <t>U050</t>
        </is>
      </c>
      <c r="E470" s="128">
        <f>IFERROR(VLOOKUP(D470,Dim_Unvan!$A:$B,2,FALSE()),"")</f>
        <v/>
      </c>
      <c r="F470" s="141" t="inlineStr">
        <is>
          <t>ŞARKÜTERİ</t>
        </is>
      </c>
      <c r="G470" s="128">
        <f>IF(OR(A470="",F470="",I470="",K470&lt;&gt;""),"",IF(COUNTIFS($A$2:A470,A470,$F$2:F470,F470,$K$2:K470,"")&lt;=SUMIFS(REFERENTIAL_CONTROL!$K:$K,REFERENTIAL_CONTROL!$H:$H,A470,REFERENTIAL_CONTROL!$I:$I,IFERROR(INDEX(Dim_Unvan!$A:$A,MATCH(F470,Dim_Unvan!$B:$B,0)),"")),"Norm Fazlası","Norma Uygun"))</f>
        <v/>
      </c>
      <c r="H470" s="124" t="n"/>
      <c r="I470" s="118" t="inlineStr">
        <is>
          <t>ÖNOL BAYRİL</t>
        </is>
      </c>
      <c r="J470" s="137" t="n"/>
      <c r="K470" s="137" t="n"/>
      <c r="L470" s="118" t="n"/>
      <c r="M470" s="118" t="n"/>
      <c r="N470" s="128">
        <f>IFERROR(VLOOKUP(M470,Dim_CikisNedeni!$A:$B,2,FALSE()),"")</f>
        <v/>
      </c>
      <c r="O470" s="138">
        <f>IF(I470="","",IF(K470&lt;&gt;"","Pasif","Aktif"))</f>
        <v/>
      </c>
      <c r="P470" s="129">
        <f>IF(J470="","",IF(K470&lt;&gt;"",K470-J470,TODAY()-J470))</f>
        <v/>
      </c>
      <c r="Q470" s="139">
        <f>IF(P470="","",ROUND(P470/365,1))</f>
        <v/>
      </c>
      <c r="R470" s="140" t="n"/>
    </row>
    <row r="471" ht="15" customFormat="1" customHeight="1" s="111">
      <c r="A471" s="118" t="inlineStr">
        <is>
          <t>M050</t>
        </is>
      </c>
      <c r="B471" s="128">
        <f>IFERROR(VLOOKUP(A471,Dim_Magaza!$A:$C,2,FALSE()),"")</f>
        <v/>
      </c>
      <c r="C471" s="128">
        <f>IFERROR(VLOOKUP(A471,Dim_Magaza!$A:$C,3,FALSE()),"")</f>
        <v/>
      </c>
      <c r="D471" s="141" t="inlineStr">
        <is>
          <t>U051</t>
        </is>
      </c>
      <c r="E471" s="128">
        <f>IFERROR(VLOOKUP(D471,Dim_Unvan!$A:$B,2,FALSE()),"")</f>
        <v/>
      </c>
      <c r="F471" s="118" t="inlineStr">
        <is>
          <t>MANAV</t>
        </is>
      </c>
      <c r="G471" s="128">
        <f>IF(OR(A471="",F471="",I471="",K471&lt;&gt;""),"",IF(COUNTIFS($A$2:A471,A471,$F$2:F471,F471,$K$2:K471,"")&lt;=SUMIFS(REFERENTIAL_CONTROL!$K:$K,REFERENTIAL_CONTROL!$H:$H,A471,REFERENTIAL_CONTROL!$I:$I,IFERROR(INDEX(Dim_Unvan!$A:$A,MATCH(F471,Dim_Unvan!$B:$B,0)),"")),"Norm Fazlası","Norma Uygun"))</f>
        <v/>
      </c>
      <c r="H471" s="124" t="n"/>
      <c r="I471" s="118" t="inlineStr">
        <is>
          <t>ALİ TUNCA</t>
        </is>
      </c>
      <c r="J471" s="137" t="n"/>
      <c r="K471" s="137" t="n"/>
      <c r="L471" s="118" t="n"/>
      <c r="M471" s="118" t="n"/>
      <c r="N471" s="128">
        <f>IFERROR(VLOOKUP(M471,Dim_CikisNedeni!$A:$B,2,FALSE()),"")</f>
        <v/>
      </c>
      <c r="O471" s="138">
        <f>IF(I471="","",IF(K471&lt;&gt;"","Pasif","Aktif"))</f>
        <v/>
      </c>
      <c r="P471" s="129">
        <f>IF(J471="","",IF(K471&lt;&gt;"",K471-J471,TODAY()-J471))</f>
        <v/>
      </c>
      <c r="Q471" s="139">
        <f>IF(P471="","",ROUND(P471/365,1))</f>
        <v/>
      </c>
      <c r="R471" s="140" t="n"/>
    </row>
    <row r="472" ht="15" customFormat="1" customHeight="1" s="111">
      <c r="A472" s="118" t="inlineStr">
        <is>
          <t>M050</t>
        </is>
      </c>
      <c r="B472" s="128">
        <f>IFERROR(VLOOKUP(A472,Dim_Magaza!$A:$C,2,FALSE()),"")</f>
        <v/>
      </c>
      <c r="C472" s="128">
        <f>IFERROR(VLOOKUP(A472,Dim_Magaza!$A:$C,3,FALSE()),"")</f>
        <v/>
      </c>
      <c r="D472" s="141" t="inlineStr">
        <is>
          <t>U051</t>
        </is>
      </c>
      <c r="E472" s="128">
        <f>IFERROR(VLOOKUP(D472,Dim_Unvan!$A:$B,2,FALSE()),"")</f>
        <v/>
      </c>
      <c r="F472" s="118" t="inlineStr">
        <is>
          <t>MANAV</t>
        </is>
      </c>
      <c r="G472" s="128">
        <f>IF(OR(A472="",F472="",I472="",K472&lt;&gt;""),"",IF(COUNTIFS($A$2:A472,A472,$F$2:F472,F472,$K$2:K472,"")&lt;=SUMIFS(REFERENTIAL_CONTROL!$K:$K,REFERENTIAL_CONTROL!$H:$H,A472,REFERENTIAL_CONTROL!$I:$I,IFERROR(INDEX(Dim_Unvan!$A:$A,MATCH(F472,Dim_Unvan!$B:$B,0)),"")),"Norm Fazlası","Norma Uygun"))</f>
        <v/>
      </c>
      <c r="H472" s="124" t="n"/>
      <c r="I472" s="118" t="inlineStr">
        <is>
          <t>YENER SOYLU</t>
        </is>
      </c>
      <c r="J472" s="137" t="n"/>
      <c r="K472" s="137" t="n"/>
      <c r="L472" s="118" t="n"/>
      <c r="M472" s="118" t="n"/>
      <c r="N472" s="128">
        <f>IFERROR(VLOOKUP(M472,Dim_CikisNedeni!$A:$B,2,FALSE()),"")</f>
        <v/>
      </c>
      <c r="O472" s="138">
        <f>IF(I472="","",IF(K472&lt;&gt;"","Pasif","Aktif"))</f>
        <v/>
      </c>
      <c r="P472" s="129">
        <f>IF(J472="","",IF(K472&lt;&gt;"",K472-J472,TODAY()-J472))</f>
        <v/>
      </c>
      <c r="Q472" s="139">
        <f>IF(P472="","",ROUND(P472/365,1))</f>
        <v/>
      </c>
      <c r="R472" s="140" t="n"/>
    </row>
    <row r="473" ht="15" customFormat="1" customHeight="1" s="111">
      <c r="A473" s="118" t="inlineStr">
        <is>
          <t>M050</t>
        </is>
      </c>
      <c r="B473" s="128">
        <f>IFERROR(VLOOKUP(A473,Dim_Magaza!$A:$C,2,FALSE()),"")</f>
        <v/>
      </c>
      <c r="C473" s="128">
        <f>IFERROR(VLOOKUP(A473,Dim_Magaza!$A:$C,3,FALSE()),"")</f>
        <v/>
      </c>
      <c r="D473" s="141" t="inlineStr">
        <is>
          <t>U051</t>
        </is>
      </c>
      <c r="E473" s="128">
        <f>IFERROR(VLOOKUP(D473,Dim_Unvan!$A:$B,2,FALSE()),"")</f>
        <v/>
      </c>
      <c r="F473" s="118" t="inlineStr">
        <is>
          <t>MANAV</t>
        </is>
      </c>
      <c r="G473" s="128">
        <f>IF(OR(A473="",F473="",I473="",K473&lt;&gt;""),"",IF(COUNTIFS($A$2:A473,A473,$F$2:F473,F473,$K$2:K473,"")&lt;=SUMIFS(REFERENTIAL_CONTROL!$K:$K,REFERENTIAL_CONTROL!$H:$H,A473,REFERENTIAL_CONTROL!$I:$I,IFERROR(INDEX(Dim_Unvan!$A:$A,MATCH(F473,Dim_Unvan!$B:$B,0)),"")),"Norm Fazlası","Norma Uygun"))</f>
        <v/>
      </c>
      <c r="H473" s="124" t="n"/>
      <c r="I473" s="118" t="inlineStr">
        <is>
          <t>GÖKHAN FUL</t>
        </is>
      </c>
      <c r="J473" s="137" t="n"/>
      <c r="K473" s="137" t="n"/>
      <c r="L473" s="118" t="n"/>
      <c r="M473" s="118" t="n"/>
      <c r="N473" s="128">
        <f>IFERROR(VLOOKUP(M473,Dim_CikisNedeni!$A:$B,2,FALSE()),"")</f>
        <v/>
      </c>
      <c r="O473" s="138">
        <f>IF(I473="","",IF(K473&lt;&gt;"","Pasif","Aktif"))</f>
        <v/>
      </c>
      <c r="P473" s="129">
        <f>IF(J473="","",IF(K473&lt;&gt;"",K473-J473,TODAY()-J473))</f>
        <v/>
      </c>
      <c r="Q473" s="139">
        <f>IF(P473="","",ROUND(P473/365,1))</f>
        <v/>
      </c>
      <c r="R473" s="140" t="n"/>
    </row>
    <row r="474" ht="15" customFormat="1" customHeight="1" s="111">
      <c r="A474" s="118" t="inlineStr">
        <is>
          <t>M050</t>
        </is>
      </c>
      <c r="B474" s="128">
        <f>IFERROR(VLOOKUP(A474,Dim_Magaza!$A:$C,2,FALSE()),"")</f>
        <v/>
      </c>
      <c r="C474" s="128">
        <f>IFERROR(VLOOKUP(A474,Dim_Magaza!$A:$C,3,FALSE()),"")</f>
        <v/>
      </c>
      <c r="D474" s="141" t="inlineStr">
        <is>
          <t>U053</t>
        </is>
      </c>
      <c r="E474" s="128">
        <f>IFERROR(VLOOKUP(D474,Dim_Unvan!$A:$B,2,FALSE()),"")</f>
        <v/>
      </c>
      <c r="F474" s="118" t="inlineStr">
        <is>
          <t>KASAP</t>
        </is>
      </c>
      <c r="G474" s="128">
        <f>IF(OR(A474="",F474="",I474="",K474&lt;&gt;""),"",IF(COUNTIFS($A$2:A474,A474,$F$2:F474,F474,$K$2:K474,"")&lt;=SUMIFS(REFERENTIAL_CONTROL!$K:$K,REFERENTIAL_CONTROL!$H:$H,A474,REFERENTIAL_CONTROL!$I:$I,IFERROR(INDEX(Dim_Unvan!$A:$A,MATCH(F474,Dim_Unvan!$B:$B,0)),"")),"Norm Fazlası","Norma Uygun"))</f>
        <v/>
      </c>
      <c r="H474" s="124" t="n"/>
      <c r="I474" s="118" t="inlineStr">
        <is>
          <t>REMZİ ÜNAL</t>
        </is>
      </c>
      <c r="J474" s="137" t="n"/>
      <c r="K474" s="137" t="n"/>
      <c r="L474" s="118" t="n"/>
      <c r="M474" s="118" t="n"/>
      <c r="N474" s="128">
        <f>IFERROR(VLOOKUP(M474,Dim_CikisNedeni!$A:$B,2,FALSE()),"")</f>
        <v/>
      </c>
      <c r="O474" s="138">
        <f>IF(I474="","",IF(K474&lt;&gt;"","Pasif","Aktif"))</f>
        <v/>
      </c>
      <c r="P474" s="129">
        <f>IF(J474="","",IF(K474&lt;&gt;"",K474-J474,TODAY()-J474))</f>
        <v/>
      </c>
      <c r="Q474" s="139">
        <f>IF(P474="","",ROUND(P474/365,1))</f>
        <v/>
      </c>
      <c r="R474" s="140" t="n"/>
    </row>
    <row r="475" ht="15" customFormat="1" customHeight="1" s="111">
      <c r="A475" s="118" t="inlineStr">
        <is>
          <t>M050</t>
        </is>
      </c>
      <c r="B475" s="128">
        <f>IFERROR(VLOOKUP(A475,Dim_Magaza!$A:$C,2,FALSE()),"")</f>
        <v/>
      </c>
      <c r="C475" s="128">
        <f>IFERROR(VLOOKUP(A475,Dim_Magaza!$A:$C,3,FALSE()),"")</f>
        <v/>
      </c>
      <c r="D475" s="118" t="inlineStr">
        <is>
          <t>U034</t>
        </is>
      </c>
      <c r="E475" s="128">
        <f>IFERROR(VLOOKUP(D475,Dim_Unvan!$A:$B,2,FALSE()),"")</f>
        <v/>
      </c>
      <c r="F475" s="118" t="inlineStr">
        <is>
          <t>UNLU MAMÜLLER</t>
        </is>
      </c>
      <c r="G475" s="128">
        <f>IF(OR(A475="",F475="",I475="",K475&lt;&gt;""),"",IF(COUNTIFS($A$2:A475,A475,$F$2:F475,F475,$K$2:K475,"")&lt;=SUMIFS(REFERENTIAL_CONTROL!$K:$K,REFERENTIAL_CONTROL!$H:$H,A475,REFERENTIAL_CONTROL!$I:$I,IFERROR(INDEX(Dim_Unvan!$A:$A,MATCH(F475,Dim_Unvan!$B:$B,0)),"")),"Norm Fazlası","Norma Uygun"))</f>
        <v/>
      </c>
      <c r="H475" s="124" t="n"/>
      <c r="I475" s="118" t="inlineStr">
        <is>
          <t>ÇELEN HALLI</t>
        </is>
      </c>
      <c r="J475" s="137" t="n"/>
      <c r="K475" s="137" t="n"/>
      <c r="L475" s="118" t="n"/>
      <c r="M475" s="118" t="n"/>
      <c r="N475" s="128">
        <f>IFERROR(VLOOKUP(M475,Dim_CikisNedeni!$A:$B,2,FALSE()),"")</f>
        <v/>
      </c>
      <c r="O475" s="138">
        <f>IF(I475="","",IF(K475&lt;&gt;"","Pasif","Aktif"))</f>
        <v/>
      </c>
      <c r="P475" s="129">
        <f>IF(J475="","",IF(K475&lt;&gt;"",K475-J475,TODAY()-J475))</f>
        <v/>
      </c>
      <c r="Q475" s="139">
        <f>IF(P475="","",ROUND(P475/365,1))</f>
        <v/>
      </c>
      <c r="R475" s="140" t="n"/>
    </row>
    <row r="476" ht="15" customFormat="1" customHeight="1" s="111">
      <c r="A476" s="118" t="inlineStr">
        <is>
          <t>M001</t>
        </is>
      </c>
      <c r="B476" s="128">
        <f>IFERROR(VLOOKUP(A476,Dim_Magaza!$A:$C,2,FALSE()),"")</f>
        <v/>
      </c>
      <c r="C476" s="128">
        <f>IFERROR(VLOOKUP(A476,Dim_Magaza!$A:$C,3,FALSE()),"")</f>
        <v/>
      </c>
      <c r="D476" s="141" t="inlineStr">
        <is>
          <t>U049</t>
        </is>
      </c>
      <c r="E476" s="128">
        <f>IFERROR(VLOOKUP(D476,Dim_Unvan!$A:$B,2,FALSE()),"")</f>
        <v/>
      </c>
      <c r="F476" s="118" t="inlineStr">
        <is>
          <t>YÖNETİCİ</t>
        </is>
      </c>
      <c r="G476" s="128">
        <f>IF(OR(A476="",F476="",I476="",K476&lt;&gt;""),"",IF(COUNTIFS($A$2:A476,A476,$F$2:F476,F476,$K$2:K476,"")&lt;=SUMIFS(REFERENTIAL_CONTROL!$K:$K,REFERENTIAL_CONTROL!$H:$H,A476,REFERENTIAL_CONTROL!$I:$I,IFERROR(INDEX(Dim_Unvan!$A:$A,MATCH(F476,Dim_Unvan!$B:$B,0)),"")),"Norm Fazlası","Norma Uygun"))</f>
        <v/>
      </c>
      <c r="H476" s="124" t="n"/>
      <c r="I476" s="118" t="inlineStr">
        <is>
          <t>HASAN KILIÇTAŞ</t>
        </is>
      </c>
      <c r="J476" s="137" t="n"/>
      <c r="K476" s="137" t="n"/>
      <c r="L476" s="118" t="n"/>
      <c r="M476" s="118" t="n"/>
      <c r="N476" s="128">
        <f>IFERROR(VLOOKUP(M476,Dim_CikisNedeni!$A:$B,2,FALSE()),"")</f>
        <v/>
      </c>
      <c r="O476" s="138">
        <f>IF(I476="","",IF(K476&lt;&gt;"","Pasif","Aktif"))</f>
        <v/>
      </c>
      <c r="P476" s="129">
        <f>IF(J476="","",IF(K476&lt;&gt;"",K476-J476,TODAY()-J476))</f>
        <v/>
      </c>
      <c r="Q476" s="139">
        <f>IF(P476="","",ROUND(P476/365,1))</f>
        <v/>
      </c>
      <c r="R476" s="140" t="n"/>
    </row>
    <row r="477" ht="15" customFormat="1" customHeight="1" s="111">
      <c r="A477" s="118" t="inlineStr">
        <is>
          <t>M001</t>
        </is>
      </c>
      <c r="B477" s="128">
        <f>IFERROR(VLOOKUP(A477,Dim_Magaza!$A:$C,2,FALSE()),"")</f>
        <v/>
      </c>
      <c r="C477" s="128">
        <f>IFERROR(VLOOKUP(A477,Dim_Magaza!$A:$C,3,FALSE()),"")</f>
        <v/>
      </c>
      <c r="D477" s="118" t="inlineStr">
        <is>
          <t>U038</t>
        </is>
      </c>
      <c r="E477" s="128">
        <f>IFERROR(VLOOKUP(D477,Dim_Unvan!$A:$B,2,FALSE()),"")</f>
        <v/>
      </c>
      <c r="F477" s="118" t="inlineStr">
        <is>
          <t>YÖNETİCİ YARDIMCISI</t>
        </is>
      </c>
      <c r="G477" s="128">
        <f>IF(OR(A477="",F477="",I477="",K477&lt;&gt;""),"",IF(COUNTIFS($A$2:A477,A477,$F$2:F477,F477,$K$2:K477,"")&lt;=SUMIFS(REFERENTIAL_CONTROL!$K:$K,REFERENTIAL_CONTROL!$H:$H,A477,REFERENTIAL_CONTROL!$I:$I,IFERROR(INDEX(Dim_Unvan!$A:$A,MATCH(F477,Dim_Unvan!$B:$B,0)),"")),"Norm Fazlası","Norma Uygun"))</f>
        <v/>
      </c>
      <c r="H477" s="124" t="n"/>
      <c r="I477" s="118" t="inlineStr">
        <is>
          <t>REMZİ BEYTAŞ</t>
        </is>
      </c>
      <c r="J477" s="137" t="n"/>
      <c r="K477" s="137" t="n"/>
      <c r="L477" s="118" t="n"/>
      <c r="M477" s="118" t="n"/>
      <c r="N477" s="128">
        <f>IFERROR(VLOOKUP(M477,Dim_CikisNedeni!$A:$B,2,FALSE()),"")</f>
        <v/>
      </c>
      <c r="O477" s="138">
        <f>IF(I477="","",IF(K477&lt;&gt;"","Pasif","Aktif"))</f>
        <v/>
      </c>
      <c r="P477" s="129">
        <f>IF(J477="","",IF(K477&lt;&gt;"",K477-J477,TODAY()-J477))</f>
        <v/>
      </c>
      <c r="Q477" s="139">
        <f>IF(P477="","",ROUND(P477/365,1))</f>
        <v/>
      </c>
      <c r="R477" s="140" t="n"/>
    </row>
    <row r="478" ht="15" customFormat="1" customHeight="1" s="111">
      <c r="A478" s="118" t="inlineStr">
        <is>
          <t>M001</t>
        </is>
      </c>
      <c r="B478" s="128">
        <f>IFERROR(VLOOKUP(A478,Dim_Magaza!$A:$C,2,FALSE()),"")</f>
        <v/>
      </c>
      <c r="C478" s="128">
        <f>IFERROR(VLOOKUP(A478,Dim_Magaza!$A:$C,3,FALSE()),"")</f>
        <v/>
      </c>
      <c r="D478" s="118" t="inlineStr">
        <is>
          <t>U015</t>
        </is>
      </c>
      <c r="E478" s="128">
        <f>IFERROR(VLOOKUP(D478,Dim_Unvan!$A:$B,2,FALSE()),"")</f>
        <v/>
      </c>
      <c r="F478" s="118" t="inlineStr">
        <is>
          <t>KASİYER</t>
        </is>
      </c>
      <c r="G478" s="128">
        <f>IF(OR(A478="",F478="",I478="",K478&lt;&gt;""),"",IF(COUNTIFS($A$2:A478,A478,$F$2:F478,F478,$K$2:K478,"")&lt;=SUMIFS(REFERENTIAL_CONTROL!$K:$K,REFERENTIAL_CONTROL!$H:$H,A478,REFERENTIAL_CONTROL!$I:$I,IFERROR(INDEX(Dim_Unvan!$A:$A,MATCH(F478,Dim_Unvan!$B:$B,0)),"")),"Norm Fazlası","Norma Uygun"))</f>
        <v/>
      </c>
      <c r="H478" s="124" t="n"/>
      <c r="I478" s="118" t="inlineStr">
        <is>
          <t>FADİME ÇİĞSE KUYUCAK</t>
        </is>
      </c>
      <c r="J478" s="137" t="n"/>
      <c r="K478" s="137" t="n"/>
      <c r="L478" s="118" t="n"/>
      <c r="M478" s="118" t="n"/>
      <c r="N478" s="128">
        <f>IFERROR(VLOOKUP(M478,Dim_CikisNedeni!$A:$B,2,FALSE()),"")</f>
        <v/>
      </c>
      <c r="O478" s="138">
        <f>IF(I478="","",IF(K478&lt;&gt;"","Pasif","Aktif"))</f>
        <v/>
      </c>
      <c r="P478" s="129">
        <f>IF(J478="","",IF(K478&lt;&gt;"",K478-J478,TODAY()-J478))</f>
        <v/>
      </c>
      <c r="Q478" s="139">
        <f>IF(P478="","",ROUND(P478/365,1))</f>
        <v/>
      </c>
      <c r="R478" s="140" t="n"/>
    </row>
    <row r="479" ht="15" customFormat="1" customHeight="1" s="111">
      <c r="A479" s="118" t="inlineStr">
        <is>
          <t>M001</t>
        </is>
      </c>
      <c r="B479" s="128">
        <f>IFERROR(VLOOKUP(A479,Dim_Magaza!$A:$C,2,FALSE()),"")</f>
        <v/>
      </c>
      <c r="C479" s="128">
        <f>IFERROR(VLOOKUP(A479,Dim_Magaza!$A:$C,3,FALSE()),"")</f>
        <v/>
      </c>
      <c r="D479" s="118" t="inlineStr">
        <is>
          <t>U015</t>
        </is>
      </c>
      <c r="E479" s="128">
        <f>IFERROR(VLOOKUP(D479,Dim_Unvan!$A:$B,2,FALSE()),"")</f>
        <v/>
      </c>
      <c r="F479" s="118" t="inlineStr">
        <is>
          <t>KASİYER</t>
        </is>
      </c>
      <c r="G479" s="128">
        <f>IF(OR(A479="",F479="",I479="",K479&lt;&gt;""),"",IF(COUNTIFS($A$2:A479,A479,$F$2:F479,F479,$K$2:K479,"")&lt;=SUMIFS(REFERENTIAL_CONTROL!$K:$K,REFERENTIAL_CONTROL!$H:$H,A479,REFERENTIAL_CONTROL!$I:$I,IFERROR(INDEX(Dim_Unvan!$A:$A,MATCH(F479,Dim_Unvan!$B:$B,0)),"")),"Norm Fazlası","Norma Uygun"))</f>
        <v/>
      </c>
      <c r="H479" s="124" t="n"/>
      <c r="I479" s="118" t="inlineStr">
        <is>
          <t>SILA TAHAN</t>
        </is>
      </c>
      <c r="J479" s="137" t="n"/>
      <c r="K479" s="137" t="n"/>
      <c r="L479" s="118" t="n"/>
      <c r="M479" s="118" t="n"/>
      <c r="N479" s="128">
        <f>IFERROR(VLOOKUP(M479,Dim_CikisNedeni!$A:$B,2,FALSE()),"")</f>
        <v/>
      </c>
      <c r="O479" s="138">
        <f>IF(I479="","",IF(K479&lt;&gt;"","Pasif","Aktif"))</f>
        <v/>
      </c>
      <c r="P479" s="129">
        <f>IF(J479="","",IF(K479&lt;&gt;"",K479-J479,TODAY()-J479))</f>
        <v/>
      </c>
      <c r="Q479" s="139">
        <f>IF(P479="","",ROUND(P479/365,1))</f>
        <v/>
      </c>
      <c r="R479" s="140" t="n"/>
    </row>
    <row r="480" ht="15" customFormat="1" customHeight="1" s="111">
      <c r="A480" s="118" t="inlineStr">
        <is>
          <t>M001</t>
        </is>
      </c>
      <c r="B480" s="128">
        <f>IFERROR(VLOOKUP(A480,Dim_Magaza!$A:$C,2,FALSE()),"")</f>
        <v/>
      </c>
      <c r="C480" s="128">
        <f>IFERROR(VLOOKUP(A480,Dim_Magaza!$A:$C,3,FALSE()),"")</f>
        <v/>
      </c>
      <c r="D480" s="118" t="inlineStr">
        <is>
          <t>U015</t>
        </is>
      </c>
      <c r="E480" s="128">
        <f>IFERROR(VLOOKUP(D480,Dim_Unvan!$A:$B,2,FALSE()),"")</f>
        <v/>
      </c>
      <c r="F480" s="118" t="inlineStr">
        <is>
          <t>KASİYER</t>
        </is>
      </c>
      <c r="G480" s="128">
        <f>IF(OR(A480="",F480="",I480="",K480&lt;&gt;""),"",IF(COUNTIFS($A$2:A480,A480,$F$2:F480,F480,$K$2:K480,"")&lt;=SUMIFS(REFERENTIAL_CONTROL!$K:$K,REFERENTIAL_CONTROL!$H:$H,A480,REFERENTIAL_CONTROL!$I:$I,IFERROR(INDEX(Dim_Unvan!$A:$A,MATCH(F480,Dim_Unvan!$B:$B,0)),"")),"Norm Fazlası","Norma Uygun"))</f>
        <v/>
      </c>
      <c r="H480" s="124" t="n"/>
      <c r="I480" s="118" t="inlineStr">
        <is>
          <t>EBRU TUNCER</t>
        </is>
      </c>
      <c r="J480" s="137" t="n"/>
      <c r="K480" s="137" t="n"/>
      <c r="L480" s="118" t="n"/>
      <c r="M480" s="118" t="n"/>
      <c r="N480" s="128">
        <f>IFERROR(VLOOKUP(M480,Dim_CikisNedeni!$A:$B,2,FALSE()),"")</f>
        <v/>
      </c>
      <c r="O480" s="138">
        <f>IF(I480="","",IF(K480&lt;&gt;"","Pasif","Aktif"))</f>
        <v/>
      </c>
      <c r="P480" s="129">
        <f>IF(J480="","",IF(K480&lt;&gt;"",K480-J480,TODAY()-J480))</f>
        <v/>
      </c>
      <c r="Q480" s="139">
        <f>IF(P480="","",ROUND(P480/365,1))</f>
        <v/>
      </c>
      <c r="R480" s="140" t="n"/>
    </row>
    <row r="481" ht="15" customFormat="1" customHeight="1" s="111">
      <c r="A481" s="118" t="inlineStr">
        <is>
          <t>M001</t>
        </is>
      </c>
      <c r="B481" s="128">
        <f>IFERROR(VLOOKUP(A481,Dim_Magaza!$A:$C,2,FALSE()),"")</f>
        <v/>
      </c>
      <c r="C481" s="128">
        <f>IFERROR(VLOOKUP(A481,Dim_Magaza!$A:$C,3,FALSE()),"")</f>
        <v/>
      </c>
      <c r="D481" s="118" t="inlineStr">
        <is>
          <t>U026</t>
        </is>
      </c>
      <c r="E481" s="128">
        <f>IFERROR(VLOOKUP(D481,Dim_Unvan!$A:$B,2,FALSE()),"")</f>
        <v/>
      </c>
      <c r="F481" s="118" t="inlineStr">
        <is>
          <t>REYON GÖREVLİSİ</t>
        </is>
      </c>
      <c r="G481" s="128">
        <f>IF(OR(A481="",F481="",I481="",K481&lt;&gt;""),"",IF(COUNTIFS($A$2:A481,A481,$F$2:F481,F481,$K$2:K481,"")&lt;=SUMIFS(REFERENTIAL_CONTROL!$K:$K,REFERENTIAL_CONTROL!$H:$H,A481,REFERENTIAL_CONTROL!$I:$I,IFERROR(INDEX(Dim_Unvan!$A:$A,MATCH(F481,Dim_Unvan!$B:$B,0)),"")),"Norm Fazlası","Norma Uygun"))</f>
        <v/>
      </c>
      <c r="H481" s="124" t="n"/>
      <c r="I481" s="118" t="inlineStr">
        <is>
          <t>HÜLYA ÇETİN</t>
        </is>
      </c>
      <c r="J481" s="137" t="n"/>
      <c r="K481" s="137" t="n"/>
      <c r="L481" s="118" t="n"/>
      <c r="M481" s="118" t="n"/>
      <c r="N481" s="128">
        <f>IFERROR(VLOOKUP(M481,Dim_CikisNedeni!$A:$B,2,FALSE()),"")</f>
        <v/>
      </c>
      <c r="O481" s="138">
        <f>IF(I481="","",IF(K481&lt;&gt;"","Pasif","Aktif"))</f>
        <v/>
      </c>
      <c r="P481" s="129">
        <f>IF(J481="","",IF(K481&lt;&gt;"",K481-J481,TODAY()-J481))</f>
        <v/>
      </c>
      <c r="Q481" s="139">
        <f>IF(P481="","",ROUND(P481/365,1))</f>
        <v/>
      </c>
      <c r="R481" s="140" t="n"/>
    </row>
    <row r="482" ht="15" customFormat="1" customHeight="1" s="111">
      <c r="A482" s="118" t="inlineStr">
        <is>
          <t>M001</t>
        </is>
      </c>
      <c r="B482" s="128">
        <f>IFERROR(VLOOKUP(A482,Dim_Magaza!$A:$C,2,FALSE()),"")</f>
        <v/>
      </c>
      <c r="C482" s="128">
        <f>IFERROR(VLOOKUP(A482,Dim_Magaza!$A:$C,3,FALSE()),"")</f>
        <v/>
      </c>
      <c r="D482" s="118" t="inlineStr">
        <is>
          <t>U026</t>
        </is>
      </c>
      <c r="E482" s="128">
        <f>IFERROR(VLOOKUP(D482,Dim_Unvan!$A:$B,2,FALSE()),"")</f>
        <v/>
      </c>
      <c r="F482" s="118" t="inlineStr">
        <is>
          <t>REYON GÖREVLİSİ</t>
        </is>
      </c>
      <c r="G482" s="128">
        <f>IF(OR(A482="",F482="",I482="",K482&lt;&gt;""),"",IF(COUNTIFS($A$2:A482,A482,$F$2:F482,F482,$K$2:K482,"")&lt;=SUMIFS(REFERENTIAL_CONTROL!$K:$K,REFERENTIAL_CONTROL!$H:$H,A482,REFERENTIAL_CONTROL!$I:$I,IFERROR(INDEX(Dim_Unvan!$A:$A,MATCH(F482,Dim_Unvan!$B:$B,0)),"")),"Norm Fazlası","Norma Uygun"))</f>
        <v/>
      </c>
      <c r="H482" s="124" t="n"/>
      <c r="I482" s="118" t="inlineStr">
        <is>
          <t>MURAT AKSOY</t>
        </is>
      </c>
      <c r="J482" s="137" t="n"/>
      <c r="K482" s="137" t="n"/>
      <c r="L482" s="118" t="n"/>
      <c r="M482" s="118" t="n"/>
      <c r="N482" s="128">
        <f>IFERROR(VLOOKUP(M482,Dim_CikisNedeni!$A:$B,2,FALSE()),"")</f>
        <v/>
      </c>
      <c r="O482" s="138">
        <f>IF(I482="","",IF(K482&lt;&gt;"","Pasif","Aktif"))</f>
        <v/>
      </c>
      <c r="P482" s="129">
        <f>IF(J482="","",IF(K482&lt;&gt;"",K482-J482,TODAY()-J482))</f>
        <v/>
      </c>
      <c r="Q482" s="139">
        <f>IF(P482="","",ROUND(P482/365,1))</f>
        <v/>
      </c>
      <c r="R482" s="140" t="n"/>
    </row>
    <row r="483" ht="15" customFormat="1" customHeight="1" s="111">
      <c r="A483" s="118" t="inlineStr">
        <is>
          <t>M001</t>
        </is>
      </c>
      <c r="B483" s="128">
        <f>IFERROR(VLOOKUP(A483,Dim_Magaza!$A:$C,2,FALSE()),"")</f>
        <v/>
      </c>
      <c r="C483" s="128">
        <f>IFERROR(VLOOKUP(A483,Dim_Magaza!$A:$C,3,FALSE()),"")</f>
        <v/>
      </c>
      <c r="D483" s="118" t="inlineStr">
        <is>
          <t>U026</t>
        </is>
      </c>
      <c r="E483" s="128">
        <f>IFERROR(VLOOKUP(D483,Dim_Unvan!$A:$B,2,FALSE()),"")</f>
        <v/>
      </c>
      <c r="F483" s="118" t="inlineStr">
        <is>
          <t>REYON GÖREVLİSİ</t>
        </is>
      </c>
      <c r="G483" s="128">
        <f>IF(OR(A483="",F483="",I483="",K483&lt;&gt;""),"",IF(COUNTIFS($A$2:A483,A483,$F$2:F483,F483,$K$2:K483,"")&lt;=SUMIFS(REFERENTIAL_CONTROL!$K:$K,REFERENTIAL_CONTROL!$H:$H,A483,REFERENTIAL_CONTROL!$I:$I,IFERROR(INDEX(Dim_Unvan!$A:$A,MATCH(F483,Dim_Unvan!$B:$B,0)),"")),"Norm Fazlası","Norma Uygun"))</f>
        <v/>
      </c>
      <c r="H483" s="124" t="n"/>
      <c r="I483" s="118" t="inlineStr">
        <is>
          <t>ALİ İMRAN BAĞLAMIŞ</t>
        </is>
      </c>
      <c r="J483" s="137" t="n"/>
      <c r="K483" s="137" t="n"/>
      <c r="L483" s="118" t="n"/>
      <c r="M483" s="118" t="n"/>
      <c r="N483" s="128">
        <f>IFERROR(VLOOKUP(M483,Dim_CikisNedeni!$A:$B,2,FALSE()),"")</f>
        <v/>
      </c>
      <c r="O483" s="138">
        <f>IF(I483="","",IF(K483&lt;&gt;"","Pasif","Aktif"))</f>
        <v/>
      </c>
      <c r="P483" s="129">
        <f>IF(J483="","",IF(K483&lt;&gt;"",K483-J483,TODAY()-J483))</f>
        <v/>
      </c>
      <c r="Q483" s="139">
        <f>IF(P483="","",ROUND(P483/365,1))</f>
        <v/>
      </c>
      <c r="R483" s="140" t="n"/>
    </row>
    <row r="484" ht="15" customFormat="1" customHeight="1" s="111">
      <c r="A484" s="118" t="inlineStr">
        <is>
          <t>M001</t>
        </is>
      </c>
      <c r="B484" s="128">
        <f>IFERROR(VLOOKUP(A484,Dim_Magaza!$A:$C,2,FALSE()),"")</f>
        <v/>
      </c>
      <c r="C484" s="128">
        <f>IFERROR(VLOOKUP(A484,Dim_Magaza!$A:$C,3,FALSE()),"")</f>
        <v/>
      </c>
      <c r="D484" s="118" t="inlineStr">
        <is>
          <t>U002</t>
        </is>
      </c>
      <c r="E484" s="128">
        <f>IFERROR(VLOOKUP(D484,Dim_Unvan!$A:$B,2,FALSE()),"")</f>
        <v/>
      </c>
      <c r="F484" s="118" t="inlineStr">
        <is>
          <t>BAKLİYAT</t>
        </is>
      </c>
      <c r="G484" s="128">
        <f>IF(OR(A484="",F484="",I484="",K484&lt;&gt;""),"",IF(COUNTIFS($A$2:A484,A484,$F$2:F484,F484,$K$2:K484,"")&lt;=SUMIFS(REFERENTIAL_CONTROL!$K:$K,REFERENTIAL_CONTROL!$H:$H,A484,REFERENTIAL_CONTROL!$I:$I,IFERROR(INDEX(Dim_Unvan!$A:$A,MATCH(F484,Dim_Unvan!$B:$B,0)),"")),"Norm Fazlası","Norma Uygun"))</f>
        <v/>
      </c>
      <c r="H484" s="124" t="n"/>
      <c r="I484" s="118" t="inlineStr">
        <is>
          <t>DİCLE ÖZCAN</t>
        </is>
      </c>
      <c r="J484" s="137" t="n"/>
      <c r="K484" s="137" t="n"/>
      <c r="L484" s="118" t="n"/>
      <c r="M484" s="118" t="n"/>
      <c r="N484" s="128">
        <f>IFERROR(VLOOKUP(M484,Dim_CikisNedeni!$A:$B,2,FALSE()),"")</f>
        <v/>
      </c>
      <c r="O484" s="138">
        <f>IF(I484="","",IF(K484&lt;&gt;"","Pasif","Aktif"))</f>
        <v/>
      </c>
      <c r="P484" s="129">
        <f>IF(J484="","",IF(K484&lt;&gt;"",K484-J484,TODAY()-J484))</f>
        <v/>
      </c>
      <c r="Q484" s="139">
        <f>IF(P484="","",ROUND(P484/365,1))</f>
        <v/>
      </c>
      <c r="R484" s="140" t="n"/>
    </row>
    <row r="485" ht="15" customFormat="1" customHeight="1" s="111">
      <c r="A485" s="118" t="inlineStr">
        <is>
          <t>M001</t>
        </is>
      </c>
      <c r="B485" s="128">
        <f>IFERROR(VLOOKUP(A485,Dim_Magaza!$A:$C,2,FALSE()),"")</f>
        <v/>
      </c>
      <c r="C485" s="128">
        <f>IFERROR(VLOOKUP(A485,Dim_Magaza!$A:$C,3,FALSE()),"")</f>
        <v/>
      </c>
      <c r="D485" s="118" t="inlineStr">
        <is>
          <t>U042</t>
        </is>
      </c>
      <c r="E485" s="128">
        <f>IFERROR(VLOOKUP(D485,Dim_Unvan!$A:$B,2,FALSE()),"")</f>
        <v/>
      </c>
      <c r="F485" s="118" t="inlineStr">
        <is>
          <t>ŞARKÜTERİ</t>
        </is>
      </c>
      <c r="G485" s="128">
        <f>IF(OR(A485="",F485="",I485="",K485&lt;&gt;""),"",IF(COUNTIFS($A$2:A485,A485,$F$2:F485,F485,$K$2:K485,"")&lt;=SUMIFS(REFERENTIAL_CONTROL!$K:$K,REFERENTIAL_CONTROL!$H:$H,A485,REFERENTIAL_CONTROL!$I:$I,IFERROR(INDEX(Dim_Unvan!$A:$A,MATCH(F485,Dim_Unvan!$B:$B,0)),"")),"Norm Fazlası","Norma Uygun"))</f>
        <v/>
      </c>
      <c r="H485" s="124" t="n"/>
      <c r="I485" s="118" t="inlineStr">
        <is>
          <t>ESME TAŞ</t>
        </is>
      </c>
      <c r="J485" s="137" t="n"/>
      <c r="K485" s="137" t="n"/>
      <c r="L485" s="118" t="n"/>
      <c r="M485" s="118" t="n"/>
      <c r="N485" s="128">
        <f>IFERROR(VLOOKUP(M485,Dim_CikisNedeni!$A:$B,2,FALSE()),"")</f>
        <v/>
      </c>
      <c r="O485" s="138">
        <f>IF(I485="","",IF(K485&lt;&gt;"","Pasif","Aktif"))</f>
        <v/>
      </c>
      <c r="P485" s="129">
        <f>IF(J485="","",IF(K485&lt;&gt;"",K485-J485,TODAY()-J485))</f>
        <v/>
      </c>
      <c r="Q485" s="139">
        <f>IF(P485="","",ROUND(P485/365,1))</f>
        <v/>
      </c>
      <c r="R485" s="140" t="n"/>
    </row>
    <row r="486" ht="15" customFormat="1" customHeight="1" s="111">
      <c r="A486" s="118" t="inlineStr">
        <is>
          <t>M001</t>
        </is>
      </c>
      <c r="B486" s="128">
        <f>IFERROR(VLOOKUP(A486,Dim_Magaza!$A:$C,2,FALSE()),"")</f>
        <v/>
      </c>
      <c r="C486" s="128">
        <f>IFERROR(VLOOKUP(A486,Dim_Magaza!$A:$C,3,FALSE()),"")</f>
        <v/>
      </c>
      <c r="D486" s="141" t="inlineStr">
        <is>
          <t>U053</t>
        </is>
      </c>
      <c r="E486" s="128">
        <f>IFERROR(VLOOKUP(D486,Dim_Unvan!$A:$B,2,FALSE()),"")</f>
        <v/>
      </c>
      <c r="F486" s="118" t="inlineStr">
        <is>
          <t>KASAP</t>
        </is>
      </c>
      <c r="G486" s="128">
        <f>IF(OR(A486="",F486="",I486="",K486&lt;&gt;""),"",IF(COUNTIFS($A$2:A486,A486,$F$2:F486,F486,$K$2:K486,"")&lt;=SUMIFS(REFERENTIAL_CONTROL!$K:$K,REFERENTIAL_CONTROL!$H:$H,A486,REFERENTIAL_CONTROL!$I:$I,IFERROR(INDEX(Dim_Unvan!$A:$A,MATCH(F486,Dim_Unvan!$B:$B,0)),"")),"Norm Fazlası","Norma Uygun"))</f>
        <v/>
      </c>
      <c r="H486" s="124" t="n"/>
      <c r="I486" s="118" t="inlineStr">
        <is>
          <t>CUMHUR ÖZBAY</t>
        </is>
      </c>
      <c r="J486" s="137" t="n"/>
      <c r="K486" s="137" t="n"/>
      <c r="L486" s="118" t="n"/>
      <c r="M486" s="118" t="n"/>
      <c r="N486" s="128">
        <f>IFERROR(VLOOKUP(M486,Dim_CikisNedeni!$A:$B,2,FALSE()),"")</f>
        <v/>
      </c>
      <c r="O486" s="138">
        <f>IF(I486="","",IF(K486&lt;&gt;"","Pasif","Aktif"))</f>
        <v/>
      </c>
      <c r="P486" s="129">
        <f>IF(J486="","",IF(K486&lt;&gt;"",K486-J486,TODAY()-J486))</f>
        <v/>
      </c>
      <c r="Q486" s="139">
        <f>IF(P486="","",ROUND(P486/365,1))</f>
        <v/>
      </c>
      <c r="R486" s="140" t="n"/>
    </row>
    <row r="487" ht="15" customFormat="1" customHeight="1" s="111">
      <c r="A487" s="118" t="inlineStr">
        <is>
          <t>M001</t>
        </is>
      </c>
      <c r="B487" s="128">
        <f>IFERROR(VLOOKUP(A487,Dim_Magaza!$A:$C,2,FALSE()),"")</f>
        <v/>
      </c>
      <c r="C487" s="128">
        <f>IFERROR(VLOOKUP(A487,Dim_Magaza!$A:$C,3,FALSE()),"")</f>
        <v/>
      </c>
      <c r="D487" s="118" t="inlineStr">
        <is>
          <t>U019</t>
        </is>
      </c>
      <c r="E487" s="128">
        <f>IFERROR(VLOOKUP(D487,Dim_Unvan!$A:$B,2,FALSE()),"")</f>
        <v/>
      </c>
      <c r="F487" s="118" t="inlineStr">
        <is>
          <t>MANAV YARDIMCISI</t>
        </is>
      </c>
      <c r="G487" s="128">
        <f>IF(OR(A487="",F487="",I487="",K487&lt;&gt;""),"",IF(COUNTIFS($A$2:A487,A487,$F$2:F487,F487,$K$2:K487,"")&lt;=SUMIFS(REFERENTIAL_CONTROL!$K:$K,REFERENTIAL_CONTROL!$H:$H,A487,REFERENTIAL_CONTROL!$I:$I,IFERROR(INDEX(Dim_Unvan!$A:$A,MATCH(F487,Dim_Unvan!$B:$B,0)),"")),"Norm Fazlası","Norma Uygun"))</f>
        <v/>
      </c>
      <c r="H487" s="124" t="n"/>
      <c r="I487" s="118" t="inlineStr">
        <is>
          <t>MEHMET SELÇUK</t>
        </is>
      </c>
      <c r="J487" s="137" t="n"/>
      <c r="K487" s="137" t="n"/>
      <c r="L487" s="118" t="n"/>
      <c r="M487" s="118" t="n"/>
      <c r="N487" s="128">
        <f>IFERROR(VLOOKUP(M487,Dim_CikisNedeni!$A:$B,2,FALSE()),"")</f>
        <v/>
      </c>
      <c r="O487" s="138">
        <f>IF(I487="","",IF(K487&lt;&gt;"","Pasif","Aktif"))</f>
        <v/>
      </c>
      <c r="P487" s="129">
        <f>IF(J487="","",IF(K487&lt;&gt;"",K487-J487,TODAY()-J487))</f>
        <v/>
      </c>
      <c r="Q487" s="139">
        <f>IF(P487="","",ROUND(P487/365,1))</f>
        <v/>
      </c>
      <c r="R487" s="140" t="n"/>
    </row>
    <row r="488" ht="15" customFormat="1" customHeight="1" s="111">
      <c r="A488" s="118" t="inlineStr">
        <is>
          <t>M001</t>
        </is>
      </c>
      <c r="B488" s="128">
        <f>IFERROR(VLOOKUP(A488,Dim_Magaza!$A:$C,2,FALSE()),"")</f>
        <v/>
      </c>
      <c r="C488" s="128">
        <f>IFERROR(VLOOKUP(A488,Dim_Magaza!$A:$C,3,FALSE()),"")</f>
        <v/>
      </c>
      <c r="D488" s="118" t="inlineStr">
        <is>
          <t>U019</t>
        </is>
      </c>
      <c r="E488" s="128">
        <f>IFERROR(VLOOKUP(D488,Dim_Unvan!$A:$B,2,FALSE()),"")</f>
        <v/>
      </c>
      <c r="F488" s="118" t="inlineStr">
        <is>
          <t>MANAV YARDIMCISI</t>
        </is>
      </c>
      <c r="G488" s="128">
        <f>IF(OR(A488="",F488="",I488="",K488&lt;&gt;""),"",IF(COUNTIFS($A$2:A488,A488,$F$2:F488,F488,$K$2:K488,"")&lt;=SUMIFS(REFERENTIAL_CONTROL!$K:$K,REFERENTIAL_CONTROL!$H:$H,A488,REFERENTIAL_CONTROL!$I:$I,IFERROR(INDEX(Dim_Unvan!$A:$A,MATCH(F488,Dim_Unvan!$B:$B,0)),"")),"Norm Fazlası","Norma Uygun"))</f>
        <v/>
      </c>
      <c r="H488" s="124" t="n"/>
      <c r="I488" s="118" t="inlineStr">
        <is>
          <t>SADULLAH ÇOBAN</t>
        </is>
      </c>
      <c r="J488" s="137" t="n"/>
      <c r="K488" s="137" t="n"/>
      <c r="L488" s="118" t="n"/>
      <c r="M488" s="118" t="n"/>
      <c r="N488" s="128">
        <f>IFERROR(VLOOKUP(M488,Dim_CikisNedeni!$A:$B,2,FALSE()),"")</f>
        <v/>
      </c>
      <c r="O488" s="138">
        <f>IF(I488="","",IF(K488&lt;&gt;"","Pasif","Aktif"))</f>
        <v/>
      </c>
      <c r="P488" s="129">
        <f>IF(J488="","",IF(K488&lt;&gt;"",K488-J488,TODAY()-J488))</f>
        <v/>
      </c>
      <c r="Q488" s="139">
        <f>IF(P488="","",ROUND(P488/365,1))</f>
        <v/>
      </c>
      <c r="R488" s="140" t="n"/>
    </row>
    <row r="489" ht="15" customFormat="1" customHeight="1" s="111">
      <c r="A489" s="118" t="inlineStr">
        <is>
          <t>M001</t>
        </is>
      </c>
      <c r="B489" s="128">
        <f>IFERROR(VLOOKUP(A489,Dim_Magaza!$A:$C,2,FALSE()),"")</f>
        <v/>
      </c>
      <c r="C489" s="128">
        <f>IFERROR(VLOOKUP(A489,Dim_Magaza!$A:$C,3,FALSE()),"")</f>
        <v/>
      </c>
      <c r="D489" s="118" t="inlineStr">
        <is>
          <t>U023</t>
        </is>
      </c>
      <c r="E489" s="128">
        <f>IFERROR(VLOOKUP(D489,Dim_Unvan!$A:$B,2,FALSE()),"")</f>
        <v/>
      </c>
      <c r="F489" s="118" t="inlineStr">
        <is>
          <t>ONLİNE TOPLAYICI</t>
        </is>
      </c>
      <c r="G489" s="128">
        <f>IF(OR(A489="",F489="",I489="",K489&lt;&gt;""),"",IF(COUNTIFS($A$2:A489,A489,$F$2:F489,F489,$K$2:K489,"")&lt;=SUMIFS(REFERENTIAL_CONTROL!$K:$K,REFERENTIAL_CONTROL!$H:$H,A489,REFERENTIAL_CONTROL!$I:$I,IFERROR(INDEX(Dim_Unvan!$A:$A,MATCH(F489,Dim_Unvan!$B:$B,0)),"")),"Norm Fazlası","Norma Uygun"))</f>
        <v/>
      </c>
      <c r="H489" s="124" t="n"/>
      <c r="I489" s="118" t="inlineStr">
        <is>
          <t>MEHTAP KOŞAR</t>
        </is>
      </c>
      <c r="J489" s="137" t="n"/>
      <c r="K489" s="137" t="n"/>
      <c r="L489" s="118" t="n"/>
      <c r="M489" s="118" t="n"/>
      <c r="N489" s="128">
        <f>IFERROR(VLOOKUP(M489,Dim_CikisNedeni!$A:$B,2,FALSE()),"")</f>
        <v/>
      </c>
      <c r="O489" s="138">
        <f>IF(I489="","",IF(K489&lt;&gt;"","Pasif","Aktif"))</f>
        <v/>
      </c>
      <c r="P489" s="129">
        <f>IF(J489="","",IF(K489&lt;&gt;"",K489-J489,TODAY()-J489))</f>
        <v/>
      </c>
      <c r="Q489" s="139">
        <f>IF(P489="","",ROUND(P489/365,1))</f>
        <v/>
      </c>
      <c r="R489" s="140" t="n"/>
    </row>
    <row r="490" ht="15" customFormat="1" customHeight="1" s="111">
      <c r="A490" s="118" t="inlineStr">
        <is>
          <t>M034</t>
        </is>
      </c>
      <c r="B490" s="128">
        <f>IFERROR(VLOOKUP(A490,Dim_Magaza!$A:$C,2,FALSE()),"")</f>
        <v/>
      </c>
      <c r="C490" s="128">
        <f>IFERROR(VLOOKUP(A490,Dim_Magaza!$A:$C,3,FALSE()),"")</f>
        <v/>
      </c>
      <c r="D490" s="118" t="inlineStr">
        <is>
          <t>U038</t>
        </is>
      </c>
      <c r="E490" s="128">
        <f>IFERROR(VLOOKUP(D490,Dim_Unvan!$A:$B,2,FALSE()),"")</f>
        <v/>
      </c>
      <c r="F490" s="118" t="inlineStr">
        <is>
          <t>YÖNETİCİ YARDIMCISI</t>
        </is>
      </c>
      <c r="G490" s="128">
        <f>IF(OR(A490="",F490="",I490="",K490&lt;&gt;""),"",IF(COUNTIFS($A$2:A490,A490,$F$2:F490,F490,$K$2:K490,"")&lt;=SUMIFS(REFERENTIAL_CONTROL!$K:$K,REFERENTIAL_CONTROL!$H:$H,A490,REFERENTIAL_CONTROL!$I:$I,IFERROR(INDEX(Dim_Unvan!$A:$A,MATCH(F490,Dim_Unvan!$B:$B,0)),"")),"Norm Fazlası","Norma Uygun"))</f>
        <v/>
      </c>
      <c r="H490" s="124" t="n"/>
      <c r="I490" s="118" t="inlineStr">
        <is>
          <t>İLAYDA ÇELİK</t>
        </is>
      </c>
      <c r="J490" s="137" t="n"/>
      <c r="K490" s="137" t="n"/>
      <c r="L490" s="118" t="n"/>
      <c r="M490" s="118" t="n"/>
      <c r="N490" s="128">
        <f>IFERROR(VLOOKUP(M490,Dim_CikisNedeni!$A:$B,2,FALSE()),"")</f>
        <v/>
      </c>
      <c r="O490" s="138">
        <f>IF(I490="","",IF(K490&lt;&gt;"","Pasif","Aktif"))</f>
        <v/>
      </c>
      <c r="P490" s="129">
        <f>IF(J490="","",IF(K490&lt;&gt;"",K490-J490,TODAY()-J490))</f>
        <v/>
      </c>
      <c r="Q490" s="139">
        <f>IF(P490="","",ROUND(P490/365,1))</f>
        <v/>
      </c>
      <c r="R490" s="140" t="n"/>
    </row>
    <row r="491" ht="15" customFormat="1" customHeight="1" s="111">
      <c r="A491" s="118" t="inlineStr">
        <is>
          <t>M034</t>
        </is>
      </c>
      <c r="B491" s="128">
        <f>IFERROR(VLOOKUP(A491,Dim_Magaza!$A:$C,2,FALSE()),"")</f>
        <v/>
      </c>
      <c r="C491" s="128">
        <f>IFERROR(VLOOKUP(A491,Dim_Magaza!$A:$C,3,FALSE()),"")</f>
        <v/>
      </c>
      <c r="D491" s="118" t="inlineStr">
        <is>
          <t>U038</t>
        </is>
      </c>
      <c r="E491" s="128">
        <f>IFERROR(VLOOKUP(D491,Dim_Unvan!$A:$B,2,FALSE()),"")</f>
        <v/>
      </c>
      <c r="F491" s="118" t="inlineStr">
        <is>
          <t>YÖNETİCİ YARDIMCISI</t>
        </is>
      </c>
      <c r="G491" s="128">
        <f>IF(OR(A491="",F491="",I491="",K491&lt;&gt;""),"",IF(COUNTIFS($A$2:A491,A491,$F$2:F491,F491,$K$2:K491,"")&lt;=SUMIFS(REFERENTIAL_CONTROL!$K:$K,REFERENTIAL_CONTROL!$H:$H,A491,REFERENTIAL_CONTROL!$I:$I,IFERROR(INDEX(Dim_Unvan!$A:$A,MATCH(F491,Dim_Unvan!$B:$B,0)),"")),"Norm Fazlası","Norma Uygun"))</f>
        <v/>
      </c>
      <c r="H491" s="124" t="n"/>
      <c r="I491" s="118" t="inlineStr">
        <is>
          <t>PERİHAN CANSU BURGU</t>
        </is>
      </c>
      <c r="J491" s="137" t="n"/>
      <c r="K491" s="137" t="n"/>
      <c r="L491" s="118" t="n"/>
      <c r="M491" s="118" t="n"/>
      <c r="N491" s="128">
        <f>IFERROR(VLOOKUP(M491,Dim_CikisNedeni!$A:$B,2,FALSE()),"")</f>
        <v/>
      </c>
      <c r="O491" s="138">
        <f>IF(I491="","",IF(K491&lt;&gt;"","Pasif","Aktif"))</f>
        <v/>
      </c>
      <c r="P491" s="129">
        <f>IF(J491="","",IF(K491&lt;&gt;"",K491-J491,TODAY()-J491))</f>
        <v/>
      </c>
      <c r="Q491" s="139">
        <f>IF(P491="","",ROUND(P491/365,1))</f>
        <v/>
      </c>
      <c r="R491" s="140" t="n"/>
    </row>
    <row r="492" ht="15" customFormat="1" customHeight="1" s="111">
      <c r="A492" s="118" t="inlineStr">
        <is>
          <t>M034</t>
        </is>
      </c>
      <c r="B492" s="128">
        <f>IFERROR(VLOOKUP(A492,Dim_Magaza!$A:$C,2,FALSE()),"")</f>
        <v/>
      </c>
      <c r="C492" s="128">
        <f>IFERROR(VLOOKUP(A492,Dim_Magaza!$A:$C,3,FALSE()),"")</f>
        <v/>
      </c>
      <c r="D492" s="118" t="inlineStr">
        <is>
          <t>U015</t>
        </is>
      </c>
      <c r="E492" s="128">
        <f>IFERROR(VLOOKUP(D492,Dim_Unvan!$A:$B,2,FALSE()),"")</f>
        <v/>
      </c>
      <c r="F492" s="118" t="inlineStr">
        <is>
          <t>KASİYER</t>
        </is>
      </c>
      <c r="G492" s="128">
        <f>IF(OR(A492="",F492="",I492="",K492&lt;&gt;""),"",IF(COUNTIFS($A$2:A492,A492,$F$2:F492,F492,$K$2:K492,"")&lt;=SUMIFS(REFERENTIAL_CONTROL!$K:$K,REFERENTIAL_CONTROL!$H:$H,A492,REFERENTIAL_CONTROL!$I:$I,IFERROR(INDEX(Dim_Unvan!$A:$A,MATCH(F492,Dim_Unvan!$B:$B,0)),"")),"Norm Fazlası","Norma Uygun"))</f>
        <v/>
      </c>
      <c r="H492" s="124" t="n"/>
      <c r="I492" s="118" t="inlineStr">
        <is>
          <t>CEYLİN RANA AYHAN</t>
        </is>
      </c>
      <c r="J492" s="137" t="n"/>
      <c r="K492" s="137" t="n"/>
      <c r="L492" s="118" t="n"/>
      <c r="M492" s="118" t="n"/>
      <c r="N492" s="128">
        <f>IFERROR(VLOOKUP(M492,Dim_CikisNedeni!$A:$B,2,FALSE()),"")</f>
        <v/>
      </c>
      <c r="O492" s="138">
        <f>IF(I492="","",IF(K492&lt;&gt;"","Pasif","Aktif"))</f>
        <v/>
      </c>
      <c r="P492" s="129">
        <f>IF(J492="","",IF(K492&lt;&gt;"",K492-J492,TODAY()-J492))</f>
        <v/>
      </c>
      <c r="Q492" s="139">
        <f>IF(P492="","",ROUND(P492/365,1))</f>
        <v/>
      </c>
      <c r="R492" s="140" t="n"/>
    </row>
    <row r="493" ht="15" customFormat="1" customHeight="1" s="111">
      <c r="A493" s="118" t="inlineStr">
        <is>
          <t>M034</t>
        </is>
      </c>
      <c r="B493" s="128">
        <f>IFERROR(VLOOKUP(A493,Dim_Magaza!$A:$C,2,FALSE()),"")</f>
        <v/>
      </c>
      <c r="C493" s="128">
        <f>IFERROR(VLOOKUP(A493,Dim_Magaza!$A:$C,3,FALSE()),"")</f>
        <v/>
      </c>
      <c r="D493" s="118" t="inlineStr">
        <is>
          <t>U015</t>
        </is>
      </c>
      <c r="E493" s="128">
        <f>IFERROR(VLOOKUP(D493,Dim_Unvan!$A:$B,2,FALSE()),"")</f>
        <v/>
      </c>
      <c r="F493" s="118" t="inlineStr">
        <is>
          <t>KASİYER</t>
        </is>
      </c>
      <c r="G493" s="128">
        <f>IF(OR(A493="",F493="",I493="",K493&lt;&gt;""),"",IF(COUNTIFS($A$2:A493,A493,$F$2:F493,F493,$K$2:K493,"")&lt;=SUMIFS(REFERENTIAL_CONTROL!$K:$K,REFERENTIAL_CONTROL!$H:$H,A493,REFERENTIAL_CONTROL!$I:$I,IFERROR(INDEX(Dim_Unvan!$A:$A,MATCH(F493,Dim_Unvan!$B:$B,0)),"")),"Norm Fazlası","Norma Uygun"))</f>
        <v/>
      </c>
      <c r="H493" s="124" t="n"/>
      <c r="I493" s="118" t="inlineStr">
        <is>
          <t>ZEKİYE NUR ÜNAL</t>
        </is>
      </c>
      <c r="J493" s="137" t="n"/>
      <c r="K493" s="137" t="n"/>
      <c r="L493" s="118" t="n"/>
      <c r="M493" s="118" t="n"/>
      <c r="N493" s="128">
        <f>IFERROR(VLOOKUP(M493,Dim_CikisNedeni!$A:$B,2,FALSE()),"")</f>
        <v/>
      </c>
      <c r="O493" s="138">
        <f>IF(I493="","",IF(K493&lt;&gt;"","Pasif","Aktif"))</f>
        <v/>
      </c>
      <c r="P493" s="129">
        <f>IF(J493="","",IF(K493&lt;&gt;"",K493-J493,TODAY()-J493))</f>
        <v/>
      </c>
      <c r="Q493" s="139">
        <f>IF(P493="","",ROUND(P493/365,1))</f>
        <v/>
      </c>
      <c r="R493" s="140" t="n"/>
    </row>
    <row r="494" ht="15" customFormat="1" customHeight="1" s="111">
      <c r="A494" s="118" t="inlineStr">
        <is>
          <t>M034</t>
        </is>
      </c>
      <c r="B494" s="128">
        <f>IFERROR(VLOOKUP(A494,Dim_Magaza!$A:$C,2,FALSE()),"")</f>
        <v/>
      </c>
      <c r="C494" s="128">
        <f>IFERROR(VLOOKUP(A494,Dim_Magaza!$A:$C,3,FALSE()),"")</f>
        <v/>
      </c>
      <c r="D494" s="118" t="inlineStr">
        <is>
          <t>U026</t>
        </is>
      </c>
      <c r="E494" s="128">
        <f>IFERROR(VLOOKUP(D494,Dim_Unvan!$A:$B,2,FALSE()),"")</f>
        <v/>
      </c>
      <c r="F494" s="118" t="inlineStr">
        <is>
          <t>REYON GÖREVLİSİ</t>
        </is>
      </c>
      <c r="G494" s="128">
        <f>IF(OR(A494="",F494="",I494="",K494&lt;&gt;""),"",IF(COUNTIFS($A$2:A494,A494,$F$2:F494,F494,$K$2:K494,"")&lt;=SUMIFS(REFERENTIAL_CONTROL!$K:$K,REFERENTIAL_CONTROL!$H:$H,A494,REFERENTIAL_CONTROL!$I:$I,IFERROR(INDEX(Dim_Unvan!$A:$A,MATCH(F494,Dim_Unvan!$B:$B,0)),"")),"Norm Fazlası","Norma Uygun"))</f>
        <v/>
      </c>
      <c r="H494" s="124" t="n"/>
      <c r="I494" s="118" t="inlineStr">
        <is>
          <t>İHSAN ALPEREN TURNALI</t>
        </is>
      </c>
      <c r="J494" s="137" t="n"/>
      <c r="K494" s="137" t="n"/>
      <c r="L494" s="118" t="n"/>
      <c r="M494" s="118" t="n"/>
      <c r="N494" s="128">
        <f>IFERROR(VLOOKUP(M494,Dim_CikisNedeni!$A:$B,2,FALSE()),"")</f>
        <v/>
      </c>
      <c r="O494" s="138">
        <f>IF(I494="","",IF(K494&lt;&gt;"","Pasif","Aktif"))</f>
        <v/>
      </c>
      <c r="P494" s="129">
        <f>IF(J494="","",IF(K494&lt;&gt;"",K494-J494,TODAY()-J494))</f>
        <v/>
      </c>
      <c r="Q494" s="139">
        <f>IF(P494="","",ROUND(P494/365,1))</f>
        <v/>
      </c>
      <c r="R494" s="140" t="n"/>
    </row>
    <row r="495" ht="15" customFormat="1" customHeight="1" s="111">
      <c r="A495" s="118" t="inlineStr">
        <is>
          <t>M034</t>
        </is>
      </c>
      <c r="B495" s="128">
        <f>IFERROR(VLOOKUP(A495,Dim_Magaza!$A:$C,2,FALSE()),"")</f>
        <v/>
      </c>
      <c r="C495" s="128">
        <f>IFERROR(VLOOKUP(A495,Dim_Magaza!$A:$C,3,FALSE()),"")</f>
        <v/>
      </c>
      <c r="D495" s="118" t="inlineStr">
        <is>
          <t>U026</t>
        </is>
      </c>
      <c r="E495" s="128">
        <f>IFERROR(VLOOKUP(D495,Dim_Unvan!$A:$B,2,FALSE()),"")</f>
        <v/>
      </c>
      <c r="F495" s="118" t="inlineStr">
        <is>
          <t>REYON GÖREVLİSİ</t>
        </is>
      </c>
      <c r="G495" s="128">
        <f>IF(OR(A495="",F495="",I495="",K495&lt;&gt;""),"",IF(COUNTIFS($A$2:A495,A495,$F$2:F495,F495,$K$2:K495,"")&lt;=SUMIFS(REFERENTIAL_CONTROL!$K:$K,REFERENTIAL_CONTROL!$H:$H,A495,REFERENTIAL_CONTROL!$I:$I,IFERROR(INDEX(Dim_Unvan!$A:$A,MATCH(F495,Dim_Unvan!$B:$B,0)),"")),"Norm Fazlası","Norma Uygun"))</f>
        <v/>
      </c>
      <c r="H495" s="124" t="n"/>
      <c r="I495" s="118" t="inlineStr">
        <is>
          <t>EMRE ARSLAN</t>
        </is>
      </c>
      <c r="J495" s="137" t="n"/>
      <c r="K495" s="137" t="n"/>
      <c r="L495" s="118" t="n"/>
      <c r="M495" s="118" t="n"/>
      <c r="N495" s="128">
        <f>IFERROR(VLOOKUP(M495,Dim_CikisNedeni!$A:$B,2,FALSE()),"")</f>
        <v/>
      </c>
      <c r="O495" s="138">
        <f>IF(I495="","",IF(K495&lt;&gt;"","Pasif","Aktif"))</f>
        <v/>
      </c>
      <c r="P495" s="129">
        <f>IF(J495="","",IF(K495&lt;&gt;"",K495-J495,TODAY()-J495))</f>
        <v/>
      </c>
      <c r="Q495" s="139">
        <f>IF(P495="","",ROUND(P495/365,1))</f>
        <v/>
      </c>
      <c r="R495" s="140" t="n"/>
    </row>
    <row r="496" ht="25.5" customFormat="1" customHeight="1" s="111">
      <c r="A496" s="118" t="inlineStr">
        <is>
          <t>M034</t>
        </is>
      </c>
      <c r="B496" s="128">
        <f>IFERROR(VLOOKUP(A496,Dim_Magaza!$A:$C,2,FALSE()),"")</f>
        <v/>
      </c>
      <c r="C496" s="128">
        <f>IFERROR(VLOOKUP(A496,Dim_Magaza!$A:$C,3,FALSE()),"")</f>
        <v/>
      </c>
      <c r="D496" s="141" t="inlineStr">
        <is>
          <t>U050</t>
        </is>
      </c>
      <c r="E496" s="128">
        <f>IFERROR(VLOOKUP(D496,Dim_Unvan!$A:$B,2,FALSE()),"")</f>
        <v/>
      </c>
      <c r="F496" s="141" t="inlineStr">
        <is>
          <t>ŞARKÜTERİ</t>
        </is>
      </c>
      <c r="G496" s="128">
        <f>IF(OR(A496="",F496="",I496="",K496&lt;&gt;""),"",IF(COUNTIFS($A$2:A496,A496,$F$2:F496,F496,$K$2:K496,"")&lt;=SUMIFS(REFERENTIAL_CONTROL!$K:$K,REFERENTIAL_CONTROL!$H:$H,A496,REFERENTIAL_CONTROL!$I:$I,IFERROR(INDEX(Dim_Unvan!$A:$A,MATCH(F496,Dim_Unvan!$B:$B,0)),"")),"Norm Fazlası","Norma Uygun"))</f>
        <v/>
      </c>
      <c r="H496" s="124" t="n"/>
      <c r="I496" s="118" t="inlineStr">
        <is>
          <t>AHMET DEMİR</t>
        </is>
      </c>
      <c r="J496" s="137" t="n"/>
      <c r="K496" s="137" t="n"/>
      <c r="L496" s="118" t="n"/>
      <c r="M496" s="118" t="n"/>
      <c r="N496" s="128">
        <f>IFERROR(VLOOKUP(M496,Dim_CikisNedeni!$A:$B,2,FALSE()),"")</f>
        <v/>
      </c>
      <c r="O496" s="138">
        <f>IF(I496="","",IF(K496&lt;&gt;"","Pasif","Aktif"))</f>
        <v/>
      </c>
      <c r="P496" s="129">
        <f>IF(J496="","",IF(K496&lt;&gt;"",K496-J496,TODAY()-J496))</f>
        <v/>
      </c>
      <c r="Q496" s="139">
        <f>IF(P496="","",ROUND(P496/365,1))</f>
        <v/>
      </c>
      <c r="R496" s="140" t="n"/>
    </row>
    <row r="497" ht="15" customFormat="1" customHeight="1" s="111">
      <c r="A497" s="118" t="inlineStr">
        <is>
          <t>M034</t>
        </is>
      </c>
      <c r="B497" s="128">
        <f>IFERROR(VLOOKUP(A497,Dim_Magaza!$A:$C,2,FALSE()),"")</f>
        <v/>
      </c>
      <c r="C497" s="128">
        <f>IFERROR(VLOOKUP(A497,Dim_Magaza!$A:$C,3,FALSE()),"")</f>
        <v/>
      </c>
      <c r="D497" s="118" t="inlineStr">
        <is>
          <t>U054</t>
        </is>
      </c>
      <c r="E497" s="128">
        <f>IFERROR(VLOOKUP(D497,Dim_Unvan!$A:$B,2,FALSE()),"")</f>
        <v/>
      </c>
      <c r="F497" s="118" t="inlineStr">
        <is>
          <t>KASAP</t>
        </is>
      </c>
      <c r="G497" s="128">
        <f>IF(OR(A497="",F497="",I497="",K497&lt;&gt;""),"",IF(COUNTIFS($A$2:A497,A497,$F$2:F497,F497,$K$2:K497,"")&lt;=SUMIFS(REFERENTIAL_CONTROL!$K:$K,REFERENTIAL_CONTROL!$H:$H,A497,REFERENTIAL_CONTROL!$I:$I,IFERROR(INDEX(Dim_Unvan!$A:$A,MATCH(F497,Dim_Unvan!$B:$B,0)),"")),"Norm Fazlası","Norma Uygun"))</f>
        <v/>
      </c>
      <c r="H497" s="124" t="n"/>
      <c r="I497" s="118" t="inlineStr">
        <is>
          <t>MELİH SERTKAYA</t>
        </is>
      </c>
      <c r="J497" s="137" t="n"/>
      <c r="K497" s="137" t="n"/>
      <c r="L497" s="118" t="n"/>
      <c r="M497" s="118" t="n"/>
      <c r="N497" s="128">
        <f>IFERROR(VLOOKUP(M497,Dim_CikisNedeni!$A:$B,2,FALSE()),"")</f>
        <v/>
      </c>
      <c r="O497" s="138">
        <f>IF(I497="","",IF(K497&lt;&gt;"","Pasif","Aktif"))</f>
        <v/>
      </c>
      <c r="P497" s="129">
        <f>IF(J497="","",IF(K497&lt;&gt;"",K497-J497,TODAY()-J497))</f>
        <v/>
      </c>
      <c r="Q497" s="139">
        <f>IF(P497="","",ROUND(P497/365,1))</f>
        <v/>
      </c>
      <c r="R497" s="140" t="n"/>
    </row>
    <row r="498" ht="15" customFormat="1" customHeight="1" s="111">
      <c r="A498" s="118" t="inlineStr">
        <is>
          <t>M034</t>
        </is>
      </c>
      <c r="B498" s="128">
        <f>IFERROR(VLOOKUP(A498,Dim_Magaza!$A:$C,2,FALSE()),"")</f>
        <v/>
      </c>
      <c r="C498" s="128">
        <f>IFERROR(VLOOKUP(A498,Dim_Magaza!$A:$C,3,FALSE()),"")</f>
        <v/>
      </c>
      <c r="D498" s="141" t="inlineStr">
        <is>
          <t>U051</t>
        </is>
      </c>
      <c r="E498" s="128">
        <f>IFERROR(VLOOKUP(D498,Dim_Unvan!$A:$B,2,FALSE()),"")</f>
        <v/>
      </c>
      <c r="F498" s="118" t="inlineStr">
        <is>
          <t>MANAV</t>
        </is>
      </c>
      <c r="G498" s="128">
        <f>IF(OR(A498="",F498="",I498="",K498&lt;&gt;""),"",IF(COUNTIFS($A$2:A498,A498,$F$2:F498,F498,$K$2:K498,"")&lt;=SUMIFS(REFERENTIAL_CONTROL!$K:$K,REFERENTIAL_CONTROL!$H:$H,A498,REFERENTIAL_CONTROL!$I:$I,IFERROR(INDEX(Dim_Unvan!$A:$A,MATCH(F498,Dim_Unvan!$B:$B,0)),"")),"Norm Fazlası","Norma Uygun"))</f>
        <v/>
      </c>
      <c r="H498" s="124" t="n"/>
      <c r="I498" s="118" t="inlineStr">
        <is>
          <t>İRFAN MANTAOĞLU</t>
        </is>
      </c>
      <c r="J498" s="137" t="n"/>
      <c r="K498" s="137" t="n"/>
      <c r="L498" s="118" t="n"/>
      <c r="M498" s="118" t="n"/>
      <c r="N498" s="128">
        <f>IFERROR(VLOOKUP(M498,Dim_CikisNedeni!$A:$B,2,FALSE()),"")</f>
        <v/>
      </c>
      <c r="O498" s="138">
        <f>IF(I498="","",IF(K498&lt;&gt;"","Pasif","Aktif"))</f>
        <v/>
      </c>
      <c r="P498" s="129">
        <f>IF(J498="","",IF(K498&lt;&gt;"",K498-J498,TODAY()-J498))</f>
        <v/>
      </c>
      <c r="Q498" s="139">
        <f>IF(P498="","",ROUND(P498/365,1))</f>
        <v/>
      </c>
      <c r="R498" s="140" t="n"/>
    </row>
    <row r="499" ht="15" customFormat="1" customHeight="1" s="111">
      <c r="A499" s="118" t="inlineStr">
        <is>
          <t>M034</t>
        </is>
      </c>
      <c r="B499" s="128">
        <f>IFERROR(VLOOKUP(A499,Dim_Magaza!$A:$C,2,FALSE()),"")</f>
        <v/>
      </c>
      <c r="C499" s="128">
        <f>IFERROR(VLOOKUP(A499,Dim_Magaza!$A:$C,3,FALSE()),"")</f>
        <v/>
      </c>
      <c r="D499" s="118" t="inlineStr">
        <is>
          <t>U019</t>
        </is>
      </c>
      <c r="E499" s="128">
        <f>IFERROR(VLOOKUP(D499,Dim_Unvan!$A:$B,2,FALSE()),"")</f>
        <v/>
      </c>
      <c r="F499" s="118" t="inlineStr">
        <is>
          <t>MANAV YARDIMCISI</t>
        </is>
      </c>
      <c r="G499" s="128">
        <f>IF(OR(A499="",F499="",I499="",K499&lt;&gt;""),"",IF(COUNTIFS($A$2:A499,A499,$F$2:F499,F499,$K$2:K499,"")&lt;=SUMIFS(REFERENTIAL_CONTROL!$K:$K,REFERENTIAL_CONTROL!$H:$H,A499,REFERENTIAL_CONTROL!$I:$I,IFERROR(INDEX(Dim_Unvan!$A:$A,MATCH(F499,Dim_Unvan!$B:$B,0)),"")),"Norm Fazlası","Norma Uygun"))</f>
        <v/>
      </c>
      <c r="H499" s="124" t="n"/>
      <c r="I499" s="118" t="inlineStr">
        <is>
          <t>MUSTAFA BOZKUŞ</t>
        </is>
      </c>
      <c r="J499" s="137" t="n"/>
      <c r="K499" s="137" t="n"/>
      <c r="L499" s="118" t="n"/>
      <c r="M499" s="118" t="n"/>
      <c r="N499" s="128">
        <f>IFERROR(VLOOKUP(M499,Dim_CikisNedeni!$A:$B,2,FALSE()),"")</f>
        <v/>
      </c>
      <c r="O499" s="138">
        <f>IF(I499="","",IF(K499&lt;&gt;"","Pasif","Aktif"))</f>
        <v/>
      </c>
      <c r="P499" s="129">
        <f>IF(J499="","",IF(K499&lt;&gt;"",K499-J499,TODAY()-J499))</f>
        <v/>
      </c>
      <c r="Q499" s="139">
        <f>IF(P499="","",ROUND(P499/365,1))</f>
        <v/>
      </c>
      <c r="R499" s="140" t="n"/>
    </row>
    <row r="500" ht="15" customFormat="1" customHeight="1" s="111">
      <c r="A500" s="118" t="inlineStr">
        <is>
          <t>M009</t>
        </is>
      </c>
      <c r="B500" s="128">
        <f>IFERROR(VLOOKUP(A500,Dim_Magaza!$A:$C,2,FALSE()),"")</f>
        <v/>
      </c>
      <c r="C500" s="128">
        <f>IFERROR(VLOOKUP(A500,Dim_Magaza!$A:$C,3,FALSE()),"")</f>
        <v/>
      </c>
      <c r="D500" s="118" t="inlineStr">
        <is>
          <t>U036</t>
        </is>
      </c>
      <c r="E500" s="128">
        <f>IFERROR(VLOOKUP(D500,Dim_Unvan!$A:$B,2,FALSE()),"")</f>
        <v/>
      </c>
      <c r="F500" s="118" t="inlineStr">
        <is>
          <t>YÖNETİCİ</t>
        </is>
      </c>
      <c r="G500" s="128">
        <f>IF(OR(A500="",F500="",I500="",K500&lt;&gt;""),"",IF(COUNTIFS($A$2:A500,A500,$F$2:F500,F500,$K$2:K500,"")&lt;=SUMIFS(REFERENTIAL_CONTROL!$K:$K,REFERENTIAL_CONTROL!$H:$H,A500,REFERENTIAL_CONTROL!$I:$I,IFERROR(INDEX(Dim_Unvan!$A:$A,MATCH(F500,Dim_Unvan!$B:$B,0)),"")),"Norm Fazlası","Norma Uygun"))</f>
        <v/>
      </c>
      <c r="H500" s="124" t="n"/>
      <c r="I500" s="118" t="inlineStr">
        <is>
          <t>ERCAN SARI</t>
        </is>
      </c>
      <c r="J500" s="137" t="n"/>
      <c r="K500" s="137" t="n"/>
      <c r="L500" s="118" t="n"/>
      <c r="M500" s="118" t="n"/>
      <c r="N500" s="128">
        <f>IFERROR(VLOOKUP(M500,Dim_CikisNedeni!$A:$B,2,FALSE()),"")</f>
        <v/>
      </c>
      <c r="O500" s="138">
        <f>IF(I500="","",IF(K500&lt;&gt;"","Pasif","Aktif"))</f>
        <v/>
      </c>
      <c r="P500" s="129">
        <f>IF(J500="","",IF(K500&lt;&gt;"",K500-J500,TODAY()-J500))</f>
        <v/>
      </c>
      <c r="Q500" s="139">
        <f>IF(P500="","",ROUND(P500/365,1))</f>
        <v/>
      </c>
      <c r="R500" s="140" t="n"/>
    </row>
    <row r="501" ht="15" customFormat="1" customHeight="1" s="111">
      <c r="A501" s="118" t="inlineStr">
        <is>
          <t>M009</t>
        </is>
      </c>
      <c r="B501" s="128">
        <f>IFERROR(VLOOKUP(A501,Dim_Magaza!$A:$C,2,FALSE()),"")</f>
        <v/>
      </c>
      <c r="C501" s="128">
        <f>IFERROR(VLOOKUP(A501,Dim_Magaza!$A:$C,3,FALSE()),"")</f>
        <v/>
      </c>
      <c r="D501" s="118" t="inlineStr">
        <is>
          <t>U038</t>
        </is>
      </c>
      <c r="E501" s="128">
        <f>IFERROR(VLOOKUP(D501,Dim_Unvan!$A:$B,2,FALSE()),"")</f>
        <v/>
      </c>
      <c r="F501" s="118" t="inlineStr">
        <is>
          <t>YÖNETİCİ YARDIMCISI</t>
        </is>
      </c>
      <c r="G501" s="128">
        <f>IF(OR(A501="",F501="",I501="",K501&lt;&gt;""),"",IF(COUNTIFS($A$2:A501,A501,$F$2:F501,F501,$K$2:K501,"")&lt;=SUMIFS(REFERENTIAL_CONTROL!$K:$K,REFERENTIAL_CONTROL!$H:$H,A501,REFERENTIAL_CONTROL!$I:$I,IFERROR(INDEX(Dim_Unvan!$A:$A,MATCH(F501,Dim_Unvan!$B:$B,0)),"")),"Norm Fazlası","Norma Uygun"))</f>
        <v/>
      </c>
      <c r="H501" s="124" t="n"/>
      <c r="I501" s="118" t="inlineStr">
        <is>
          <t>BARAN KARATAŞ</t>
        </is>
      </c>
      <c r="J501" s="137" t="n"/>
      <c r="K501" s="137" t="n"/>
      <c r="L501" s="118" t="n"/>
      <c r="M501" s="118" t="n"/>
      <c r="N501" s="128">
        <f>IFERROR(VLOOKUP(M501,Dim_CikisNedeni!$A:$B,2,FALSE()),"")</f>
        <v/>
      </c>
      <c r="O501" s="138">
        <f>IF(I501="","",IF(K501&lt;&gt;"","Pasif","Aktif"))</f>
        <v/>
      </c>
      <c r="P501" s="129">
        <f>IF(J501="","",IF(K501&lt;&gt;"",K501-J501,TODAY()-J501))</f>
        <v/>
      </c>
      <c r="Q501" s="139">
        <f>IF(P501="","",ROUND(P501/365,1))</f>
        <v/>
      </c>
      <c r="R501" s="140" t="n"/>
    </row>
    <row r="502" ht="15" customFormat="1" customHeight="1" s="111">
      <c r="A502" s="118" t="inlineStr">
        <is>
          <t>M009</t>
        </is>
      </c>
      <c r="B502" s="128">
        <f>IFERROR(VLOOKUP(A502,Dim_Magaza!$A:$C,2,FALSE()),"")</f>
        <v/>
      </c>
      <c r="C502" s="128">
        <f>IFERROR(VLOOKUP(A502,Dim_Magaza!$A:$C,3,FALSE()),"")</f>
        <v/>
      </c>
      <c r="D502" s="118" t="inlineStr">
        <is>
          <t>U038</t>
        </is>
      </c>
      <c r="E502" s="128">
        <f>IFERROR(VLOOKUP(D502,Dim_Unvan!$A:$B,2,FALSE()),"")</f>
        <v/>
      </c>
      <c r="F502" s="118" t="inlineStr">
        <is>
          <t>YÖNETİCİ YARDIMCISI</t>
        </is>
      </c>
      <c r="G502" s="128">
        <f>IF(OR(A502="",F502="",I502="",K502&lt;&gt;""),"",IF(COUNTIFS($A$2:A502,A502,$F$2:F502,F502,$K$2:K502,"")&lt;=SUMIFS(REFERENTIAL_CONTROL!$K:$K,REFERENTIAL_CONTROL!$H:$H,A502,REFERENTIAL_CONTROL!$I:$I,IFERROR(INDEX(Dim_Unvan!$A:$A,MATCH(F502,Dim_Unvan!$B:$B,0)),"")),"Norm Fazlası","Norma Uygun"))</f>
        <v/>
      </c>
      <c r="H502" s="124" t="n"/>
      <c r="I502" s="118" t="inlineStr">
        <is>
          <t>BARIŞ GÜLDEZ</t>
        </is>
      </c>
      <c r="J502" s="137" t="n"/>
      <c r="K502" s="137" t="n"/>
      <c r="L502" s="118" t="n"/>
      <c r="M502" s="118" t="n"/>
      <c r="N502" s="128">
        <f>IFERROR(VLOOKUP(M502,Dim_CikisNedeni!$A:$B,2,FALSE()),"")</f>
        <v/>
      </c>
      <c r="O502" s="138">
        <f>IF(I502="","",IF(K502&lt;&gt;"","Pasif","Aktif"))</f>
        <v/>
      </c>
      <c r="P502" s="129">
        <f>IF(J502="","",IF(K502&lt;&gt;"",K502-J502,TODAY()-J502))</f>
        <v/>
      </c>
      <c r="Q502" s="139">
        <f>IF(P502="","",ROUND(P502/365,1))</f>
        <v/>
      </c>
      <c r="R502" s="140" t="n"/>
    </row>
    <row r="503" ht="15" customFormat="1" customHeight="1" s="111">
      <c r="A503" s="118" t="inlineStr">
        <is>
          <t>M009</t>
        </is>
      </c>
      <c r="B503" s="128">
        <f>IFERROR(VLOOKUP(A503,Dim_Magaza!$A:$C,2,FALSE()),"")</f>
        <v/>
      </c>
      <c r="C503" s="128">
        <f>IFERROR(VLOOKUP(A503,Dim_Magaza!$A:$C,3,FALSE()),"")</f>
        <v/>
      </c>
      <c r="D503" s="118" t="inlineStr">
        <is>
          <t>U015</t>
        </is>
      </c>
      <c r="E503" s="128">
        <f>IFERROR(VLOOKUP(D503,Dim_Unvan!$A:$B,2,FALSE()),"")</f>
        <v/>
      </c>
      <c r="F503" s="118" t="inlineStr">
        <is>
          <t>KASİYER</t>
        </is>
      </c>
      <c r="G503" s="128">
        <f>IF(OR(A503="",F503="",I503="",K503&lt;&gt;""),"",IF(COUNTIFS($A$2:A503,A503,$F$2:F503,F503,$K$2:K503,"")&lt;=SUMIFS(REFERENTIAL_CONTROL!$K:$K,REFERENTIAL_CONTROL!$H:$H,A503,REFERENTIAL_CONTROL!$I:$I,IFERROR(INDEX(Dim_Unvan!$A:$A,MATCH(F503,Dim_Unvan!$B:$B,0)),"")),"Norm Fazlası","Norma Uygun"))</f>
        <v/>
      </c>
      <c r="H503" s="124" t="n"/>
      <c r="I503" s="118" t="inlineStr">
        <is>
          <t>ŞEVVAL SAYILIR</t>
        </is>
      </c>
      <c r="J503" s="137" t="n"/>
      <c r="K503" s="137" t="n"/>
      <c r="L503" s="118" t="n"/>
      <c r="M503" s="118" t="n"/>
      <c r="N503" s="128">
        <f>IFERROR(VLOOKUP(M503,Dim_CikisNedeni!$A:$B,2,FALSE()),"")</f>
        <v/>
      </c>
      <c r="O503" s="138">
        <f>IF(I503="","",IF(K503&lt;&gt;"","Pasif","Aktif"))</f>
        <v/>
      </c>
      <c r="P503" s="129">
        <f>IF(J503="","",IF(K503&lt;&gt;"",K503-J503,TODAY()-J503))</f>
        <v/>
      </c>
      <c r="Q503" s="139">
        <f>IF(P503="","",ROUND(P503/365,1))</f>
        <v/>
      </c>
      <c r="R503" s="140" t="n"/>
    </row>
    <row r="504" ht="15" customFormat="1" customHeight="1" s="111">
      <c r="A504" s="118" t="inlineStr">
        <is>
          <t>M009</t>
        </is>
      </c>
      <c r="B504" s="128">
        <f>IFERROR(VLOOKUP(A504,Dim_Magaza!$A:$C,2,FALSE()),"")</f>
        <v/>
      </c>
      <c r="C504" s="128">
        <f>IFERROR(VLOOKUP(A504,Dim_Magaza!$A:$C,3,FALSE()),"")</f>
        <v/>
      </c>
      <c r="D504" s="118" t="inlineStr">
        <is>
          <t>U015</t>
        </is>
      </c>
      <c r="E504" s="128">
        <f>IFERROR(VLOOKUP(D504,Dim_Unvan!$A:$B,2,FALSE()),"")</f>
        <v/>
      </c>
      <c r="F504" s="118" t="inlineStr">
        <is>
          <t>KASİYER</t>
        </is>
      </c>
      <c r="G504" s="128">
        <f>IF(OR(A504="",F504="",I504="",K504&lt;&gt;""),"",IF(COUNTIFS($A$2:A504,A504,$F$2:F504,F504,$K$2:K504,"")&lt;=SUMIFS(REFERENTIAL_CONTROL!$K:$K,REFERENTIAL_CONTROL!$H:$H,A504,REFERENTIAL_CONTROL!$I:$I,IFERROR(INDEX(Dim_Unvan!$A:$A,MATCH(F504,Dim_Unvan!$B:$B,0)),"")),"Norm Fazlası","Norma Uygun"))</f>
        <v/>
      </c>
      <c r="H504" s="124" t="n"/>
      <c r="I504" s="118" t="inlineStr">
        <is>
          <t>IRMAK KUŞ</t>
        </is>
      </c>
      <c r="J504" s="137" t="n"/>
      <c r="K504" s="137" t="n"/>
      <c r="L504" s="118" t="n"/>
      <c r="M504" s="118" t="n"/>
      <c r="N504" s="128">
        <f>IFERROR(VLOOKUP(M504,Dim_CikisNedeni!$A:$B,2,FALSE()),"")</f>
        <v/>
      </c>
      <c r="O504" s="138">
        <f>IF(I504="","",IF(K504&lt;&gt;"","Pasif","Aktif"))</f>
        <v/>
      </c>
      <c r="P504" s="129">
        <f>IF(J504="","",IF(K504&lt;&gt;"",K504-J504,TODAY()-J504))</f>
        <v/>
      </c>
      <c r="Q504" s="139">
        <f>IF(P504="","",ROUND(P504/365,1))</f>
        <v/>
      </c>
      <c r="R504" s="140" t="n"/>
    </row>
    <row r="505" ht="15" customFormat="1" customHeight="1" s="111">
      <c r="A505" s="118" t="inlineStr">
        <is>
          <t>M009</t>
        </is>
      </c>
      <c r="B505" s="128">
        <f>IFERROR(VLOOKUP(A505,Dim_Magaza!$A:$C,2,FALSE()),"")</f>
        <v/>
      </c>
      <c r="C505" s="128">
        <f>IFERROR(VLOOKUP(A505,Dim_Magaza!$A:$C,3,FALSE()),"")</f>
        <v/>
      </c>
      <c r="D505" s="118" t="inlineStr">
        <is>
          <t>U015</t>
        </is>
      </c>
      <c r="E505" s="128">
        <f>IFERROR(VLOOKUP(D505,Dim_Unvan!$A:$B,2,FALSE()),"")</f>
        <v/>
      </c>
      <c r="F505" s="118" t="inlineStr">
        <is>
          <t>KASİYER</t>
        </is>
      </c>
      <c r="G505" s="128">
        <f>IF(OR(A505="",F505="",I505="",K505&lt;&gt;""),"",IF(COUNTIFS($A$2:A505,A505,$F$2:F505,F505,$K$2:K505,"")&lt;=SUMIFS(REFERENTIAL_CONTROL!$K:$K,REFERENTIAL_CONTROL!$H:$H,A505,REFERENTIAL_CONTROL!$I:$I,IFERROR(INDEX(Dim_Unvan!$A:$A,MATCH(F505,Dim_Unvan!$B:$B,0)),"")),"Norm Fazlası","Norma Uygun"))</f>
        <v/>
      </c>
      <c r="H505" s="124" t="n"/>
      <c r="I505" s="118" t="inlineStr">
        <is>
          <t>ZEWYNEP YILDIRIM</t>
        </is>
      </c>
      <c r="J505" s="137" t="n"/>
      <c r="K505" s="137" t="n"/>
      <c r="L505" s="118" t="n"/>
      <c r="M505" s="118" t="n"/>
      <c r="N505" s="128">
        <f>IFERROR(VLOOKUP(M505,Dim_CikisNedeni!$A:$B,2,FALSE()),"")</f>
        <v/>
      </c>
      <c r="O505" s="138">
        <f>IF(I505="","",IF(K505&lt;&gt;"","Pasif","Aktif"))</f>
        <v/>
      </c>
      <c r="P505" s="129">
        <f>IF(J505="","",IF(K505&lt;&gt;"",K505-J505,TODAY()-J505))</f>
        <v/>
      </c>
      <c r="Q505" s="139">
        <f>IF(P505="","",ROUND(P505/365,1))</f>
        <v/>
      </c>
      <c r="R505" s="140" t="n"/>
    </row>
    <row r="506" ht="15" customFormat="1" customHeight="1" s="111">
      <c r="A506" s="118" t="inlineStr">
        <is>
          <t>M009</t>
        </is>
      </c>
      <c r="B506" s="128">
        <f>IFERROR(VLOOKUP(A506,Dim_Magaza!$A:$C,2,FALSE()),"")</f>
        <v/>
      </c>
      <c r="C506" s="128">
        <f>IFERROR(VLOOKUP(A506,Dim_Magaza!$A:$C,3,FALSE()),"")</f>
        <v/>
      </c>
      <c r="D506" s="118" t="inlineStr">
        <is>
          <t>U015</t>
        </is>
      </c>
      <c r="E506" s="128">
        <f>IFERROR(VLOOKUP(D506,Dim_Unvan!$A:$B,2,FALSE()),"")</f>
        <v/>
      </c>
      <c r="F506" s="118" t="inlineStr">
        <is>
          <t>KASİYER</t>
        </is>
      </c>
      <c r="G506" s="128">
        <f>IF(OR(A506="",F506="",I506="",K506&lt;&gt;""),"",IF(COUNTIFS($A$2:A506,A506,$F$2:F506,F506,$K$2:K506,"")&lt;=SUMIFS(REFERENTIAL_CONTROL!$K:$K,REFERENTIAL_CONTROL!$H:$H,A506,REFERENTIAL_CONTROL!$I:$I,IFERROR(INDEX(Dim_Unvan!$A:$A,MATCH(F506,Dim_Unvan!$B:$B,0)),"")),"Norm Fazlası","Norma Uygun"))</f>
        <v/>
      </c>
      <c r="H506" s="124" t="n"/>
      <c r="I506" s="118" t="inlineStr">
        <is>
          <t>ZÜMRE ÖZTÜRK</t>
        </is>
      </c>
      <c r="J506" s="137" t="n"/>
      <c r="K506" s="137" t="n"/>
      <c r="L506" s="118" t="n"/>
      <c r="M506" s="118" t="n"/>
      <c r="N506" s="128">
        <f>IFERROR(VLOOKUP(M506,Dim_CikisNedeni!$A:$B,2,FALSE()),"")</f>
        <v/>
      </c>
      <c r="O506" s="138">
        <f>IF(I506="","",IF(K506&lt;&gt;"","Pasif","Aktif"))</f>
        <v/>
      </c>
      <c r="P506" s="129">
        <f>IF(J506="","",IF(K506&lt;&gt;"",K506-J506,TODAY()-J506))</f>
        <v/>
      </c>
      <c r="Q506" s="139">
        <f>IF(P506="","",ROUND(P506/365,1))</f>
        <v/>
      </c>
      <c r="R506" s="140" t="n"/>
    </row>
    <row r="507" ht="15" customFormat="1" customHeight="1" s="111">
      <c r="A507" s="118" t="inlineStr">
        <is>
          <t>M009</t>
        </is>
      </c>
      <c r="B507" s="128">
        <f>IFERROR(VLOOKUP(A507,Dim_Magaza!$A:$C,2,FALSE()),"")</f>
        <v/>
      </c>
      <c r="C507" s="128">
        <f>IFERROR(VLOOKUP(A507,Dim_Magaza!$A:$C,3,FALSE()),"")</f>
        <v/>
      </c>
      <c r="D507" s="118" t="inlineStr">
        <is>
          <t>U026</t>
        </is>
      </c>
      <c r="E507" s="128">
        <f>IFERROR(VLOOKUP(D507,Dim_Unvan!$A:$B,2,FALSE()),"")</f>
        <v/>
      </c>
      <c r="F507" s="118" t="inlineStr">
        <is>
          <t>REYON GÖREVLİSİ</t>
        </is>
      </c>
      <c r="G507" s="128">
        <f>IF(OR(A507="",F507="",I507="",K507&lt;&gt;""),"",IF(COUNTIFS($A$2:A507,A507,$F$2:F507,F507,$K$2:K507,"")&lt;=SUMIFS(REFERENTIAL_CONTROL!$K:$K,REFERENTIAL_CONTROL!$H:$H,A507,REFERENTIAL_CONTROL!$I:$I,IFERROR(INDEX(Dim_Unvan!$A:$A,MATCH(F507,Dim_Unvan!$B:$B,0)),"")),"Norm Fazlası","Norma Uygun"))</f>
        <v/>
      </c>
      <c r="H507" s="124" t="n"/>
      <c r="I507" s="118" t="inlineStr">
        <is>
          <t>AYGUL HYDYROVA</t>
        </is>
      </c>
      <c r="J507" s="137" t="n"/>
      <c r="K507" s="137" t="n"/>
      <c r="L507" s="118" t="n"/>
      <c r="M507" s="118" t="n"/>
      <c r="N507" s="128">
        <f>IFERROR(VLOOKUP(M507,Dim_CikisNedeni!$A:$B,2,FALSE()),"")</f>
        <v/>
      </c>
      <c r="O507" s="138">
        <f>IF(I507="","",IF(K507&lt;&gt;"","Pasif","Aktif"))</f>
        <v/>
      </c>
      <c r="P507" s="129">
        <f>IF(J507="","",IF(K507&lt;&gt;"",K507-J507,TODAY()-J507))</f>
        <v/>
      </c>
      <c r="Q507" s="139">
        <f>IF(P507="","",ROUND(P507/365,1))</f>
        <v/>
      </c>
      <c r="R507" s="140" t="n"/>
    </row>
    <row r="508" ht="15" customFormat="1" customHeight="1" s="111">
      <c r="A508" s="118" t="inlineStr">
        <is>
          <t>M009</t>
        </is>
      </c>
      <c r="B508" s="128">
        <f>IFERROR(VLOOKUP(A508,Dim_Magaza!$A:$C,2,FALSE()),"")</f>
        <v/>
      </c>
      <c r="C508" s="128">
        <f>IFERROR(VLOOKUP(A508,Dim_Magaza!$A:$C,3,FALSE()),"")</f>
        <v/>
      </c>
      <c r="D508" s="118" t="inlineStr">
        <is>
          <t>U026</t>
        </is>
      </c>
      <c r="E508" s="128">
        <f>IFERROR(VLOOKUP(D508,Dim_Unvan!$A:$B,2,FALSE()),"")</f>
        <v/>
      </c>
      <c r="F508" s="118" t="inlineStr">
        <is>
          <t>REYON GÖREVLİSİ</t>
        </is>
      </c>
      <c r="G508" s="128">
        <f>IF(OR(A508="",F508="",I508="",K508&lt;&gt;""),"",IF(COUNTIFS($A$2:A508,A508,$F$2:F508,F508,$K$2:K508,"")&lt;=SUMIFS(REFERENTIAL_CONTROL!$K:$K,REFERENTIAL_CONTROL!$H:$H,A508,REFERENTIAL_CONTROL!$I:$I,IFERROR(INDEX(Dim_Unvan!$A:$A,MATCH(F508,Dim_Unvan!$B:$B,0)),"")),"Norm Fazlası","Norma Uygun"))</f>
        <v/>
      </c>
      <c r="H508" s="124" t="n"/>
      <c r="I508" s="118" t="inlineStr">
        <is>
          <t>JENNET VELIYEVA</t>
        </is>
      </c>
      <c r="J508" s="137" t="n"/>
      <c r="K508" s="137" t="n"/>
      <c r="L508" s="118" t="n"/>
      <c r="M508" s="118" t="n"/>
      <c r="N508" s="128">
        <f>IFERROR(VLOOKUP(M508,Dim_CikisNedeni!$A:$B,2,FALSE()),"")</f>
        <v/>
      </c>
      <c r="O508" s="138">
        <f>IF(I508="","",IF(K508&lt;&gt;"","Pasif","Aktif"))</f>
        <v/>
      </c>
      <c r="P508" s="129">
        <f>IF(J508="","",IF(K508&lt;&gt;"",K508-J508,TODAY()-J508))</f>
        <v/>
      </c>
      <c r="Q508" s="139">
        <f>IF(P508="","",ROUND(P508/365,1))</f>
        <v/>
      </c>
      <c r="R508" s="140" t="n"/>
    </row>
    <row r="509" ht="15" customFormat="1" customHeight="1" s="111">
      <c r="A509" s="118" t="inlineStr">
        <is>
          <t>M009</t>
        </is>
      </c>
      <c r="B509" s="128">
        <f>IFERROR(VLOOKUP(A509,Dim_Magaza!$A:$C,2,FALSE()),"")</f>
        <v/>
      </c>
      <c r="C509" s="128">
        <f>IFERROR(VLOOKUP(A509,Dim_Magaza!$A:$C,3,FALSE()),"")</f>
        <v/>
      </c>
      <c r="D509" s="118" t="inlineStr">
        <is>
          <t>U026</t>
        </is>
      </c>
      <c r="E509" s="128">
        <f>IFERROR(VLOOKUP(D509,Dim_Unvan!$A:$B,2,FALSE()),"")</f>
        <v/>
      </c>
      <c r="F509" s="118" t="inlineStr">
        <is>
          <t>REYON GÖREVLİSİ</t>
        </is>
      </c>
      <c r="G509" s="128">
        <f>IF(OR(A509="",F509="",I509="",K509&lt;&gt;""),"",IF(COUNTIFS($A$2:A509,A509,$F$2:F509,F509,$K$2:K509,"")&lt;=SUMIFS(REFERENTIAL_CONTROL!$K:$K,REFERENTIAL_CONTROL!$H:$H,A509,REFERENTIAL_CONTROL!$I:$I,IFERROR(INDEX(Dim_Unvan!$A:$A,MATCH(F509,Dim_Unvan!$B:$B,0)),"")),"Norm Fazlası","Norma Uygun"))</f>
        <v/>
      </c>
      <c r="H509" s="124" t="n"/>
      <c r="I509" s="118" t="inlineStr">
        <is>
          <t>EZIZ RAHMANKULOV</t>
        </is>
      </c>
      <c r="J509" s="137" t="n"/>
      <c r="K509" s="137" t="n"/>
      <c r="L509" s="118" t="n"/>
      <c r="M509" s="118" t="n"/>
      <c r="N509" s="128">
        <f>IFERROR(VLOOKUP(M509,Dim_CikisNedeni!$A:$B,2,FALSE()),"")</f>
        <v/>
      </c>
      <c r="O509" s="138">
        <f>IF(I509="","",IF(K509&lt;&gt;"","Pasif","Aktif"))</f>
        <v/>
      </c>
      <c r="P509" s="129">
        <f>IF(J509="","",IF(K509&lt;&gt;"",K509-J509,TODAY()-J509))</f>
        <v/>
      </c>
      <c r="Q509" s="139">
        <f>IF(P509="","",ROUND(P509/365,1))</f>
        <v/>
      </c>
      <c r="R509" s="140" t="n"/>
    </row>
    <row r="510" ht="15" customFormat="1" customHeight="1" s="111">
      <c r="A510" s="118" t="inlineStr">
        <is>
          <t>M009</t>
        </is>
      </c>
      <c r="B510" s="128">
        <f>IFERROR(VLOOKUP(A510,Dim_Magaza!$A:$C,2,FALSE()),"")</f>
        <v/>
      </c>
      <c r="C510" s="128">
        <f>IFERROR(VLOOKUP(A510,Dim_Magaza!$A:$C,3,FALSE()),"")</f>
        <v/>
      </c>
      <c r="D510" s="118" t="inlineStr">
        <is>
          <t>U002</t>
        </is>
      </c>
      <c r="E510" s="128">
        <f>IFERROR(VLOOKUP(D510,Dim_Unvan!$A:$B,2,FALSE()),"")</f>
        <v/>
      </c>
      <c r="F510" s="118" t="inlineStr">
        <is>
          <t>BAKLİYAT</t>
        </is>
      </c>
      <c r="G510" s="128">
        <f>IF(OR(A510="",F510="",I510="",K510&lt;&gt;""),"",IF(COUNTIFS($A$2:A510,A510,$F$2:F510,F510,$K$2:K510,"")&lt;=SUMIFS(REFERENTIAL_CONTROL!$K:$K,REFERENTIAL_CONTROL!$H:$H,A510,REFERENTIAL_CONTROL!$I:$I,IFERROR(INDEX(Dim_Unvan!$A:$A,MATCH(F510,Dim_Unvan!$B:$B,0)),"")),"Norm Fazlası","Norma Uygun"))</f>
        <v/>
      </c>
      <c r="H510" s="124" t="n"/>
      <c r="I510" s="118" t="inlineStr">
        <is>
          <t>TUĞBA ÇALIŞKAN</t>
        </is>
      </c>
      <c r="J510" s="137" t="n"/>
      <c r="K510" s="137" t="n"/>
      <c r="L510" s="118" t="n"/>
      <c r="M510" s="118" t="n"/>
      <c r="N510" s="128">
        <f>IFERROR(VLOOKUP(M510,Dim_CikisNedeni!$A:$B,2,FALSE()),"")</f>
        <v/>
      </c>
      <c r="O510" s="138">
        <f>IF(I510="","",IF(K510&lt;&gt;"","Pasif","Aktif"))</f>
        <v/>
      </c>
      <c r="P510" s="129">
        <f>IF(J510="","",IF(K510&lt;&gt;"",K510-J510,TODAY()-J510))</f>
        <v/>
      </c>
      <c r="Q510" s="139">
        <f>IF(P510="","",ROUND(P510/365,1))</f>
        <v/>
      </c>
      <c r="R510" s="140" t="n"/>
    </row>
    <row r="511" ht="25.5" customFormat="1" customHeight="1" s="111">
      <c r="A511" s="118" t="inlineStr">
        <is>
          <t>M009</t>
        </is>
      </c>
      <c r="B511" s="128">
        <f>IFERROR(VLOOKUP(A511,Dim_Magaza!$A:$C,2,FALSE()),"")</f>
        <v/>
      </c>
      <c r="C511" s="128">
        <f>IFERROR(VLOOKUP(A511,Dim_Magaza!$A:$C,3,FALSE()),"")</f>
        <v/>
      </c>
      <c r="D511" s="141" t="inlineStr">
        <is>
          <t>U050</t>
        </is>
      </c>
      <c r="E511" s="128">
        <f>IFERROR(VLOOKUP(D511,Dim_Unvan!$A:$B,2,FALSE()),"")</f>
        <v/>
      </c>
      <c r="F511" s="141" t="inlineStr">
        <is>
          <t>ŞARKÜTERİ</t>
        </is>
      </c>
      <c r="G511" s="128">
        <f>IF(OR(A511="",F511="",I511="",K511&lt;&gt;""),"",IF(COUNTIFS($A$2:A511,A511,$F$2:F511,F511,$K$2:K511,"")&lt;=SUMIFS(REFERENTIAL_CONTROL!$K:$K,REFERENTIAL_CONTROL!$H:$H,A511,REFERENTIAL_CONTROL!$I:$I,IFERROR(INDEX(Dim_Unvan!$A:$A,MATCH(F511,Dim_Unvan!$B:$B,0)),"")),"Norm Fazlası","Norma Uygun"))</f>
        <v/>
      </c>
      <c r="H511" s="124" t="n"/>
      <c r="I511" s="118" t="inlineStr">
        <is>
          <t>MURAT DİBEK</t>
        </is>
      </c>
      <c r="J511" s="137" t="n"/>
      <c r="K511" s="137" t="n"/>
      <c r="L511" s="118" t="n"/>
      <c r="M511" s="118" t="n"/>
      <c r="N511" s="128">
        <f>IFERROR(VLOOKUP(M511,Dim_CikisNedeni!$A:$B,2,FALSE()),"")</f>
        <v/>
      </c>
      <c r="O511" s="138">
        <f>IF(I511="","",IF(K511&lt;&gt;"","Pasif","Aktif"))</f>
        <v/>
      </c>
      <c r="P511" s="129">
        <f>IF(J511="","",IF(K511&lt;&gt;"",K511-J511,TODAY()-J511))</f>
        <v/>
      </c>
      <c r="Q511" s="139">
        <f>IF(P511="","",ROUND(P511/365,1))</f>
        <v/>
      </c>
      <c r="R511" s="140" t="n"/>
    </row>
    <row r="512" ht="25.5" customFormat="1" customHeight="1" s="111">
      <c r="A512" s="118" t="inlineStr">
        <is>
          <t>M009</t>
        </is>
      </c>
      <c r="B512" s="128">
        <f>IFERROR(VLOOKUP(A512,Dim_Magaza!$A:$C,2,FALSE()),"")</f>
        <v/>
      </c>
      <c r="C512" s="128">
        <f>IFERROR(VLOOKUP(A512,Dim_Magaza!$A:$C,3,FALSE()),"")</f>
        <v/>
      </c>
      <c r="D512" s="141" t="inlineStr">
        <is>
          <t>U054</t>
        </is>
      </c>
      <c r="E512" s="128">
        <f>IFERROR(VLOOKUP(D512,Dim_Unvan!$A:$B,2,FALSE()),"")</f>
        <v/>
      </c>
      <c r="F512" s="118" t="inlineStr">
        <is>
          <t>KASAP</t>
        </is>
      </c>
      <c r="G512" s="128">
        <f>IF(OR(A512="",F512="",I512="",K512&lt;&gt;""),"",IF(COUNTIFS($A$2:A512,A512,$F$2:F512,F512,$K$2:K512,"")&lt;=SUMIFS(REFERENTIAL_CONTROL!$K:$K,REFERENTIAL_CONTROL!$H:$H,A512,REFERENTIAL_CONTROL!$I:$I,IFERROR(INDEX(Dim_Unvan!$A:$A,MATCH(F512,Dim_Unvan!$B:$B,0)),"")),"Norm Fazlası","Norma Uygun"))</f>
        <v/>
      </c>
      <c r="H512" s="124" t="n"/>
      <c r="I512" s="118" t="inlineStr">
        <is>
          <t>MUHİTTİN ÇAPRAK</t>
        </is>
      </c>
      <c r="J512" s="137" t="n"/>
      <c r="K512" s="137" t="n"/>
      <c r="L512" s="118" t="n"/>
      <c r="M512" s="118" t="n"/>
      <c r="N512" s="128">
        <f>IFERROR(VLOOKUP(M512,Dim_CikisNedeni!$A:$B,2,FALSE()),"")</f>
        <v/>
      </c>
      <c r="O512" s="138">
        <f>IF(I512="","",IF(K512&lt;&gt;"","Pasif","Aktif"))</f>
        <v/>
      </c>
      <c r="P512" s="129">
        <f>IF(J512="","",IF(K512&lt;&gt;"",K512-J512,TODAY()-J512))</f>
        <v/>
      </c>
      <c r="Q512" s="139">
        <f>IF(P512="","",ROUND(P512/365,1))</f>
        <v/>
      </c>
      <c r="R512" s="140" t="n"/>
    </row>
    <row r="513" ht="25.5" customFormat="1" customHeight="1" s="111">
      <c r="A513" s="118" t="inlineStr">
        <is>
          <t>M009</t>
        </is>
      </c>
      <c r="B513" s="128">
        <f>IFERROR(VLOOKUP(A513,Dim_Magaza!$A:$C,2,FALSE()),"")</f>
        <v/>
      </c>
      <c r="C513" s="128">
        <f>IFERROR(VLOOKUP(A513,Dim_Magaza!$A:$C,3,FALSE()),"")</f>
        <v/>
      </c>
      <c r="D513" s="118" t="inlineStr">
        <is>
          <t>U043</t>
        </is>
      </c>
      <c r="E513" s="128">
        <f>IFERROR(VLOOKUP(D513,Dim_Unvan!$A:$B,2,FALSE()),"")</f>
        <v/>
      </c>
      <c r="F513" s="118" t="inlineStr">
        <is>
          <t>ŞARKÜTERİ YARDIMCISI</t>
        </is>
      </c>
      <c r="G513" s="128">
        <f>IF(OR(A513="",F513="",I513="",K513&lt;&gt;""),"",IF(COUNTIFS($A$2:A513,A513,$F$2:F513,F513,$K$2:K513,"")&lt;=SUMIFS(REFERENTIAL_CONTROL!$K:$K,REFERENTIAL_CONTROL!$H:$H,A513,REFERENTIAL_CONTROL!$I:$I,IFERROR(INDEX(Dim_Unvan!$A:$A,MATCH(F513,Dim_Unvan!$B:$B,0)),"")),"Norm Fazlası","Norma Uygun"))</f>
        <v/>
      </c>
      <c r="H513" s="124" t="n"/>
      <c r="I513" s="118" t="inlineStr">
        <is>
          <t>NESRİN ÇAM</t>
        </is>
      </c>
      <c r="J513" s="137" t="n"/>
      <c r="K513" s="137" t="n"/>
      <c r="L513" s="118" t="n"/>
      <c r="M513" s="118" t="n"/>
      <c r="N513" s="128">
        <f>IFERROR(VLOOKUP(M513,Dim_CikisNedeni!$A:$B,2,FALSE()),"")</f>
        <v/>
      </c>
      <c r="O513" s="138">
        <f>IF(I513="","",IF(K513&lt;&gt;"","Pasif","Aktif"))</f>
        <v/>
      </c>
      <c r="P513" s="129">
        <f>IF(J513="","",IF(K513&lt;&gt;"",K513-J513,TODAY()-J513))</f>
        <v/>
      </c>
      <c r="Q513" s="139">
        <f>IF(P513="","",ROUND(P513/365,1))</f>
        <v/>
      </c>
      <c r="R513" s="140" t="n"/>
    </row>
    <row r="514" ht="25.5" customFormat="1" customHeight="1" s="111">
      <c r="A514" s="118" t="inlineStr">
        <is>
          <t>M009</t>
        </is>
      </c>
      <c r="B514" s="128">
        <f>IFERROR(VLOOKUP(A514,Dim_Magaza!$A:$C,2,FALSE()),"")</f>
        <v/>
      </c>
      <c r="C514" s="128">
        <f>IFERROR(VLOOKUP(A514,Dim_Magaza!$A:$C,3,FALSE()),"")</f>
        <v/>
      </c>
      <c r="D514" s="118" t="inlineStr">
        <is>
          <t>U014</t>
        </is>
      </c>
      <c r="E514" s="128">
        <f>IFERROR(VLOOKUP(D514,Dim_Unvan!$A:$B,2,FALSE()),"")</f>
        <v/>
      </c>
      <c r="F514" s="118" t="inlineStr">
        <is>
          <t>KASAP YARDIMCISI</t>
        </is>
      </c>
      <c r="G514" s="128">
        <f>IF(OR(A514="",F514="",I514="",K514&lt;&gt;""),"",IF(COUNTIFS($A$2:A514,A514,$F$2:F514,F514,$K$2:K514,"")&lt;=SUMIFS(REFERENTIAL_CONTROL!$K:$K,REFERENTIAL_CONTROL!$H:$H,A514,REFERENTIAL_CONTROL!$I:$I,IFERROR(INDEX(Dim_Unvan!$A:$A,MATCH(F514,Dim_Unvan!$B:$B,0)),"")),"Norm Fazlası","Norma Uygun"))</f>
        <v/>
      </c>
      <c r="H514" s="124" t="n"/>
      <c r="I514" s="118" t="inlineStr">
        <is>
          <t>AHMET ALLAMURADOV</t>
        </is>
      </c>
      <c r="J514" s="137" t="n"/>
      <c r="K514" s="137" t="n"/>
      <c r="L514" s="118" t="n"/>
      <c r="M514" s="118" t="n"/>
      <c r="N514" s="128">
        <f>IFERROR(VLOOKUP(M514,Dim_CikisNedeni!$A:$B,2,FALSE()),"")</f>
        <v/>
      </c>
      <c r="O514" s="138">
        <f>IF(I514="","",IF(K514&lt;&gt;"","Pasif","Aktif"))</f>
        <v/>
      </c>
      <c r="P514" s="129">
        <f>IF(J514="","",IF(K514&lt;&gt;"",K514-J514,TODAY()-J514))</f>
        <v/>
      </c>
      <c r="Q514" s="139">
        <f>IF(P514="","",ROUND(P514/365,1))</f>
        <v/>
      </c>
      <c r="R514" s="140" t="n"/>
    </row>
    <row r="515" ht="15" customFormat="1" customHeight="1" s="111">
      <c r="A515" s="118" t="inlineStr">
        <is>
          <t>M009</t>
        </is>
      </c>
      <c r="B515" s="128">
        <f>IFERROR(VLOOKUP(A515,Dim_Magaza!$A:$C,2,FALSE()),"")</f>
        <v/>
      </c>
      <c r="C515" s="128">
        <f>IFERROR(VLOOKUP(A515,Dim_Magaza!$A:$C,3,FALSE()),"")</f>
        <v/>
      </c>
      <c r="D515" s="141" t="inlineStr">
        <is>
          <t>U051</t>
        </is>
      </c>
      <c r="E515" s="128">
        <f>IFERROR(VLOOKUP(D515,Dim_Unvan!$A:$B,2,FALSE()),"")</f>
        <v/>
      </c>
      <c r="F515" s="118" t="inlineStr">
        <is>
          <t>MANAV</t>
        </is>
      </c>
      <c r="G515" s="128">
        <f>IF(OR(A515="",F515="",I515="",K515&lt;&gt;""),"",IF(COUNTIFS($A$2:A515,A515,$F$2:F515,F515,$K$2:K515,"")&lt;=SUMIFS(REFERENTIAL_CONTROL!$K:$K,REFERENTIAL_CONTROL!$H:$H,A515,REFERENTIAL_CONTROL!$I:$I,IFERROR(INDEX(Dim_Unvan!$A:$A,MATCH(F515,Dim_Unvan!$B:$B,0)),"")),"Norm Fazlası","Norma Uygun"))</f>
        <v/>
      </c>
      <c r="H515" s="124" t="n"/>
      <c r="I515" s="118" t="inlineStr">
        <is>
          <t>RIDVAN ASLAN</t>
        </is>
      </c>
      <c r="J515" s="137" t="n"/>
      <c r="K515" s="137" t="n"/>
      <c r="L515" s="118" t="n"/>
      <c r="M515" s="118" t="n"/>
      <c r="N515" s="128">
        <f>IFERROR(VLOOKUP(M515,Dim_CikisNedeni!$A:$B,2,FALSE()),"")</f>
        <v/>
      </c>
      <c r="O515" s="138">
        <f>IF(I515="","",IF(K515&lt;&gt;"","Pasif","Aktif"))</f>
        <v/>
      </c>
      <c r="P515" s="129">
        <f>IF(J515="","",IF(K515&lt;&gt;"",K515-J515,TODAY()-J515))</f>
        <v/>
      </c>
      <c r="Q515" s="139">
        <f>IF(P515="","",ROUND(P515/365,1))</f>
        <v/>
      </c>
      <c r="R515" s="140" t="n"/>
    </row>
    <row r="516" ht="15" customFormat="1" customHeight="1" s="111">
      <c r="A516" s="118" t="inlineStr">
        <is>
          <t>M009</t>
        </is>
      </c>
      <c r="B516" s="128">
        <f>IFERROR(VLOOKUP(A516,Dim_Magaza!$A:$C,2,FALSE()),"")</f>
        <v/>
      </c>
      <c r="C516" s="128">
        <f>IFERROR(VLOOKUP(A516,Dim_Magaza!$A:$C,3,FALSE()),"")</f>
        <v/>
      </c>
      <c r="D516" s="141" t="inlineStr">
        <is>
          <t>U055</t>
        </is>
      </c>
      <c r="E516" s="128">
        <f>IFERROR(VLOOKUP(D516,Dim_Unvan!$A:$B,2,FALSE()),"")</f>
        <v/>
      </c>
      <c r="F516" s="118" t="inlineStr">
        <is>
          <t>MANAV</t>
        </is>
      </c>
      <c r="G516" s="128">
        <f>IF(OR(A516="",F516="",I516="",K516&lt;&gt;""),"",IF(COUNTIFS($A$2:A516,A516,$F$2:F516,F516,$K$2:K516,"")&lt;=SUMIFS(REFERENTIAL_CONTROL!$K:$K,REFERENTIAL_CONTROL!$H:$H,A516,REFERENTIAL_CONTROL!$I:$I,IFERROR(INDEX(Dim_Unvan!$A:$A,MATCH(F516,Dim_Unvan!$B:$B,0)),"")),"Norm Fazlası","Norma Uygun"))</f>
        <v/>
      </c>
      <c r="H516" s="124" t="n"/>
      <c r="I516" s="118" t="inlineStr">
        <is>
          <t>MEHMET ÖNDER</t>
        </is>
      </c>
      <c r="J516" s="137" t="n"/>
      <c r="K516" s="137" t="n"/>
      <c r="L516" s="118" t="n"/>
      <c r="M516" s="118" t="n"/>
      <c r="N516" s="128">
        <f>IFERROR(VLOOKUP(M516,Dim_CikisNedeni!$A:$B,2,FALSE()),"")</f>
        <v/>
      </c>
      <c r="O516" s="138">
        <f>IF(I516="","",IF(K516&lt;&gt;"","Pasif","Aktif"))</f>
        <v/>
      </c>
      <c r="P516" s="129">
        <f>IF(J516="","",IF(K516&lt;&gt;"",K516-J516,TODAY()-J516))</f>
        <v/>
      </c>
      <c r="Q516" s="139">
        <f>IF(P516="","",ROUND(P516/365,1))</f>
        <v/>
      </c>
      <c r="R516" s="140" t="n"/>
    </row>
    <row r="517" ht="15" customFormat="1" customHeight="1" s="111">
      <c r="A517" s="118" t="inlineStr">
        <is>
          <t>M009</t>
        </is>
      </c>
      <c r="B517" s="128">
        <f>IFERROR(VLOOKUP(A517,Dim_Magaza!$A:$C,2,FALSE()),"")</f>
        <v/>
      </c>
      <c r="C517" s="128">
        <f>IFERROR(VLOOKUP(A517,Dim_Magaza!$A:$C,3,FALSE()),"")</f>
        <v/>
      </c>
      <c r="D517" s="118" t="inlineStr">
        <is>
          <t>U017</t>
        </is>
      </c>
      <c r="E517" s="128">
        <f>IFERROR(VLOOKUP(D517,Dim_Unvan!$A:$B,2,FALSE()),"")</f>
        <v/>
      </c>
      <c r="F517" s="118" t="inlineStr">
        <is>
          <t>MANAV</t>
        </is>
      </c>
      <c r="G517" s="128">
        <f>IF(OR(A517="",F517="",I517="",K517&lt;&gt;""),"",IF(COUNTIFS($A$2:A517,A517,$F$2:F517,F517,$K$2:K517,"")&lt;=SUMIFS(REFERENTIAL_CONTROL!$K:$K,REFERENTIAL_CONTROL!$H:$H,A517,REFERENTIAL_CONTROL!$I:$I,IFERROR(INDEX(Dim_Unvan!$A:$A,MATCH(F517,Dim_Unvan!$B:$B,0)),"")),"Norm Fazlası","Norma Uygun"))</f>
        <v/>
      </c>
      <c r="H517" s="124" t="n"/>
      <c r="I517" s="118" t="inlineStr">
        <is>
          <t>DOĞAN GÜRBÜZ</t>
        </is>
      </c>
      <c r="J517" s="137" t="n"/>
      <c r="K517" s="137" t="n"/>
      <c r="L517" s="118" t="n"/>
      <c r="M517" s="118" t="n"/>
      <c r="N517" s="128">
        <f>IFERROR(VLOOKUP(M517,Dim_CikisNedeni!$A:$B,2,FALSE()),"")</f>
        <v/>
      </c>
      <c r="O517" s="138">
        <f>IF(I517="","",IF(K517&lt;&gt;"","Pasif","Aktif"))</f>
        <v/>
      </c>
      <c r="P517" s="129">
        <f>IF(J517="","",IF(K517&lt;&gt;"",K517-J517,TODAY()-J517))</f>
        <v/>
      </c>
      <c r="Q517" s="139">
        <f>IF(P517="","",ROUND(P517/365,1))</f>
        <v/>
      </c>
      <c r="R517" s="140" t="n"/>
    </row>
    <row r="518" ht="15" customFormat="1" customHeight="1" s="111">
      <c r="A518" s="118" t="inlineStr">
        <is>
          <t>M009</t>
        </is>
      </c>
      <c r="B518" s="128">
        <f>IFERROR(VLOOKUP(A518,Dim_Magaza!$A:$C,2,FALSE()),"")</f>
        <v/>
      </c>
      <c r="C518" s="128">
        <f>IFERROR(VLOOKUP(A518,Dim_Magaza!$A:$C,3,FALSE()),"")</f>
        <v/>
      </c>
      <c r="D518" s="118" t="inlineStr">
        <is>
          <t>U017</t>
        </is>
      </c>
      <c r="E518" s="128">
        <f>IFERROR(VLOOKUP(D518,Dim_Unvan!$A:$B,2,FALSE()),"")</f>
        <v/>
      </c>
      <c r="F518" s="118" t="inlineStr">
        <is>
          <t>MANAV</t>
        </is>
      </c>
      <c r="G518" s="128">
        <f>IF(OR(A518="",F518="",I518="",K518&lt;&gt;""),"",IF(COUNTIFS($A$2:A518,A518,$F$2:F518,F518,$K$2:K518,"")&lt;=SUMIFS(REFERENTIAL_CONTROL!$K:$K,REFERENTIAL_CONTROL!$H:$H,A518,REFERENTIAL_CONTROL!$I:$I,IFERROR(INDEX(Dim_Unvan!$A:$A,MATCH(F518,Dim_Unvan!$B:$B,0)),"")),"Norm Fazlası","Norma Uygun"))</f>
        <v/>
      </c>
      <c r="H518" s="124" t="n"/>
      <c r="I518" s="118" t="inlineStr">
        <is>
          <t>OKTAY DURKUT</t>
        </is>
      </c>
      <c r="J518" s="137" t="n"/>
      <c r="K518" s="137" t="n"/>
      <c r="L518" s="118" t="n"/>
      <c r="M518" s="118" t="n"/>
      <c r="N518" s="128">
        <f>IFERROR(VLOOKUP(M518,Dim_CikisNedeni!$A:$B,2,FALSE()),"")</f>
        <v/>
      </c>
      <c r="O518" s="138">
        <f>IF(I518="","",IF(K518&lt;&gt;"","Pasif","Aktif"))</f>
        <v/>
      </c>
      <c r="P518" s="129">
        <f>IF(J518="","",IF(K518&lt;&gt;"",K518-J518,TODAY()-J518))</f>
        <v/>
      </c>
      <c r="Q518" s="139">
        <f>IF(P518="","",ROUND(P518/365,1))</f>
        <v/>
      </c>
      <c r="R518" s="140" t="n"/>
    </row>
    <row r="519" ht="15" customFormat="1" customHeight="1" s="111">
      <c r="A519" s="118" t="inlineStr">
        <is>
          <t>M009</t>
        </is>
      </c>
      <c r="B519" s="128">
        <f>IFERROR(VLOOKUP(A519,Dim_Magaza!$A:$C,2,FALSE()),"")</f>
        <v/>
      </c>
      <c r="C519" s="128">
        <f>IFERROR(VLOOKUP(A519,Dim_Magaza!$A:$C,3,FALSE()),"")</f>
        <v/>
      </c>
      <c r="D519" s="118" t="inlineStr">
        <is>
          <t>U019</t>
        </is>
      </c>
      <c r="E519" s="128">
        <f>IFERROR(VLOOKUP(D519,Dim_Unvan!$A:$B,2,FALSE()),"")</f>
        <v/>
      </c>
      <c r="F519" s="118" t="inlineStr">
        <is>
          <t>MANAV YARDIMCISI</t>
        </is>
      </c>
      <c r="G519" s="128">
        <f>IF(OR(A519="",F519="",I519="",K519&lt;&gt;""),"",IF(COUNTIFS($A$2:A519,A519,$F$2:F519,F519,$K$2:K519,"")&lt;=SUMIFS(REFERENTIAL_CONTROL!$K:$K,REFERENTIAL_CONTROL!$H:$H,A519,REFERENTIAL_CONTROL!$I:$I,IFERROR(INDEX(Dim_Unvan!$A:$A,MATCH(F519,Dim_Unvan!$B:$B,0)),"")),"Norm Fazlası","Norma Uygun"))</f>
        <v/>
      </c>
      <c r="H519" s="124" t="n"/>
      <c r="I519" s="118" t="inlineStr">
        <is>
          <t>BURAK AKDUMAN</t>
        </is>
      </c>
      <c r="J519" s="137" t="n"/>
      <c r="K519" s="137" t="n"/>
      <c r="L519" s="118" t="n"/>
      <c r="M519" s="118" t="n"/>
      <c r="N519" s="128">
        <f>IFERROR(VLOOKUP(M519,Dim_CikisNedeni!$A:$B,2,FALSE()),"")</f>
        <v/>
      </c>
      <c r="O519" s="138">
        <f>IF(I519="","",IF(K519&lt;&gt;"","Pasif","Aktif"))</f>
        <v/>
      </c>
      <c r="P519" s="129">
        <f>IF(J519="","",IF(K519&lt;&gt;"",K519-J519,TODAY()-J519))</f>
        <v/>
      </c>
      <c r="Q519" s="139">
        <f>IF(P519="","",ROUND(P519/365,1))</f>
        <v/>
      </c>
      <c r="R519" s="140" t="n"/>
    </row>
    <row r="520" ht="15" customFormat="1" customHeight="1" s="111">
      <c r="A520" s="118" t="inlineStr">
        <is>
          <t>M009</t>
        </is>
      </c>
      <c r="B520" s="128">
        <f>IFERROR(VLOOKUP(A520,Dim_Magaza!$A:$C,2,FALSE()),"")</f>
        <v/>
      </c>
      <c r="C520" s="128">
        <f>IFERROR(VLOOKUP(A520,Dim_Magaza!$A:$C,3,FALSE()),"")</f>
        <v/>
      </c>
      <c r="D520" s="118" t="inlineStr">
        <is>
          <t>U018</t>
        </is>
      </c>
      <c r="E520" s="128">
        <f>IFERROR(VLOOKUP(D520,Dim_Unvan!$A:$B,2,FALSE()),"")</f>
        <v/>
      </c>
      <c r="F520" s="118" t="inlineStr">
        <is>
          <t>MANAV TERAZİ</t>
        </is>
      </c>
      <c r="G520" s="128">
        <f>IF(OR(A520="",F520="",I520="",K520&lt;&gt;""),"",IF(COUNTIFS($A$2:A520,A520,$F$2:F520,F520,$K$2:K520,"")&lt;=SUMIFS(REFERENTIAL_CONTROL!$K:$K,REFERENTIAL_CONTROL!$H:$H,A520,REFERENTIAL_CONTROL!$I:$I,IFERROR(INDEX(Dim_Unvan!$A:$A,MATCH(F520,Dim_Unvan!$B:$B,0)),"")),"Norm Fazlası","Norma Uygun"))</f>
        <v/>
      </c>
      <c r="H520" s="124" t="n"/>
      <c r="I520" s="118" t="inlineStr">
        <is>
          <t>YAĞMUR AKDEMİR</t>
        </is>
      </c>
      <c r="J520" s="137" t="n"/>
      <c r="K520" s="137" t="n"/>
      <c r="L520" s="118" t="n"/>
      <c r="M520" s="118" t="n"/>
      <c r="N520" s="128">
        <f>IFERROR(VLOOKUP(M520,Dim_CikisNedeni!$A:$B,2,FALSE()),"")</f>
        <v/>
      </c>
      <c r="O520" s="138">
        <f>IF(I520="","",IF(K520&lt;&gt;"","Pasif","Aktif"))</f>
        <v/>
      </c>
      <c r="P520" s="129">
        <f>IF(J520="","",IF(K520&lt;&gt;"",K520-J520,TODAY()-J520))</f>
        <v/>
      </c>
      <c r="Q520" s="139">
        <f>IF(P520="","",ROUND(P520/365,1))</f>
        <v/>
      </c>
      <c r="R520" s="140" t="n"/>
    </row>
    <row r="521" ht="15" customFormat="1" customHeight="1" s="111">
      <c r="A521" s="118" t="inlineStr">
        <is>
          <t>M009</t>
        </is>
      </c>
      <c r="B521" s="128">
        <f>IFERROR(VLOOKUP(A521,Dim_Magaza!$A:$C,2,FALSE()),"")</f>
        <v/>
      </c>
      <c r="C521" s="128">
        <f>IFERROR(VLOOKUP(A521,Dim_Magaza!$A:$C,3,FALSE()),"")</f>
        <v/>
      </c>
      <c r="D521" s="118" t="inlineStr">
        <is>
          <t>U023</t>
        </is>
      </c>
      <c r="E521" s="128">
        <f>IFERROR(VLOOKUP(D521,Dim_Unvan!$A:$B,2,FALSE()),"")</f>
        <v/>
      </c>
      <c r="F521" s="118" t="inlineStr">
        <is>
          <t>ONLİNE TOPLAYICI</t>
        </is>
      </c>
      <c r="G521" s="128">
        <f>IF(OR(A521="",F521="",I521="",K521&lt;&gt;""),"",IF(COUNTIFS($A$2:A521,A521,$F$2:F521,F521,$K$2:K521,"")&lt;=SUMIFS(REFERENTIAL_CONTROL!$K:$K,REFERENTIAL_CONTROL!$H:$H,A521,REFERENTIAL_CONTROL!$I:$I,IFERROR(INDEX(Dim_Unvan!$A:$A,MATCH(F521,Dim_Unvan!$B:$B,0)),"")),"Norm Fazlası","Norma Uygun"))</f>
        <v/>
      </c>
      <c r="H521" s="124" t="n"/>
      <c r="I521" s="118" t="inlineStr">
        <is>
          <t>SERAP ASLAN</t>
        </is>
      </c>
      <c r="J521" s="137" t="n"/>
      <c r="K521" s="137" t="n"/>
      <c r="L521" s="118" t="n"/>
      <c r="M521" s="118" t="n"/>
      <c r="N521" s="128">
        <f>IFERROR(VLOOKUP(M521,Dim_CikisNedeni!$A:$B,2,FALSE()),"")</f>
        <v/>
      </c>
      <c r="O521" s="138">
        <f>IF(I521="","",IF(K521&lt;&gt;"","Pasif","Aktif"))</f>
        <v/>
      </c>
      <c r="P521" s="129">
        <f>IF(J521="","",IF(K521&lt;&gt;"",K521-J521,TODAY()-J521))</f>
        <v/>
      </c>
      <c r="Q521" s="139">
        <f>IF(P521="","",ROUND(P521/365,1))</f>
        <v/>
      </c>
      <c r="R521" s="140" t="n"/>
    </row>
    <row r="522" ht="15" customFormat="1" customHeight="1" s="111">
      <c r="A522" s="118" t="inlineStr">
        <is>
          <t>M009</t>
        </is>
      </c>
      <c r="B522" s="128">
        <f>IFERROR(VLOOKUP(A522,Dim_Magaza!$A:$C,2,FALSE()),"")</f>
        <v/>
      </c>
      <c r="C522" s="128">
        <f>IFERROR(VLOOKUP(A522,Dim_Magaza!$A:$C,3,FALSE()),"")</f>
        <v/>
      </c>
      <c r="D522" s="118" t="inlineStr">
        <is>
          <t>U024</t>
        </is>
      </c>
      <c r="E522" s="128">
        <f>IFERROR(VLOOKUP(D522,Dim_Unvan!$A:$B,2,FALSE()),"")</f>
        <v/>
      </c>
      <c r="F522" s="118" t="inlineStr">
        <is>
          <t>ONLİNE ŞOFÖR</t>
        </is>
      </c>
      <c r="G522" s="128">
        <f>IF(OR(A522="",F522="",I522="",K522&lt;&gt;""),"",IF(COUNTIFS($A$2:A522,A522,$F$2:F522,F522,$K$2:K522,"")&lt;=SUMIFS(REFERENTIAL_CONTROL!$K:$K,REFERENTIAL_CONTROL!$H:$H,A522,REFERENTIAL_CONTROL!$I:$I,IFERROR(INDEX(Dim_Unvan!$A:$A,MATCH(F522,Dim_Unvan!$B:$B,0)),"")),"Norm Fazlası","Norma Uygun"))</f>
        <v/>
      </c>
      <c r="H522" s="124" t="n"/>
      <c r="I522" s="118" t="inlineStr">
        <is>
          <t>HÜSEYİN VOLKAN FESÇİ</t>
        </is>
      </c>
      <c r="J522" s="137" t="n"/>
      <c r="K522" s="137" t="n"/>
      <c r="L522" s="118" t="n"/>
      <c r="M522" s="118" t="n"/>
      <c r="N522" s="128">
        <f>IFERROR(VLOOKUP(M522,Dim_CikisNedeni!$A:$B,2,FALSE()),"")</f>
        <v/>
      </c>
      <c r="O522" s="138">
        <f>IF(I522="","",IF(K522&lt;&gt;"","Pasif","Aktif"))</f>
        <v/>
      </c>
      <c r="P522" s="129">
        <f>IF(J522="","",IF(K522&lt;&gt;"",K522-J522,TODAY()-J522))</f>
        <v/>
      </c>
      <c r="Q522" s="139">
        <f>IF(P522="","",ROUND(P522/365,1))</f>
        <v/>
      </c>
      <c r="R522" s="140" t="n"/>
    </row>
    <row r="523" ht="15" customFormat="1" customHeight="1" s="111">
      <c r="A523" s="118" t="inlineStr">
        <is>
          <t>M014</t>
        </is>
      </c>
      <c r="B523" s="128">
        <f>IFERROR(VLOOKUP(A523,Dim_Magaza!$A:$C,2,FALSE()),"")</f>
        <v/>
      </c>
      <c r="C523" s="128">
        <f>IFERROR(VLOOKUP(A523,Dim_Magaza!$A:$C,3,FALSE()),"")</f>
        <v/>
      </c>
      <c r="D523" s="141" t="inlineStr">
        <is>
          <t>U049</t>
        </is>
      </c>
      <c r="E523" s="128">
        <f>IFERROR(VLOOKUP(D523,Dim_Unvan!$A:$B,2,FALSE()),"")</f>
        <v/>
      </c>
      <c r="F523" s="118" t="inlineStr">
        <is>
          <t>YÖNETİCİ</t>
        </is>
      </c>
      <c r="G523" s="128">
        <f>IF(OR(A523="",F523="",I523="",K523&lt;&gt;""),"",IF(COUNTIFS($A$2:A523,A523,$F$2:F523,F523,$K$2:K523,"")&lt;=SUMIFS(REFERENTIAL_CONTROL!$K:$K,REFERENTIAL_CONTROL!$H:$H,A523,REFERENTIAL_CONTROL!$I:$I,IFERROR(INDEX(Dim_Unvan!$A:$A,MATCH(F523,Dim_Unvan!$B:$B,0)),"")),"Norm Fazlası","Norma Uygun"))</f>
        <v/>
      </c>
      <c r="H523" s="124" t="n"/>
      <c r="I523" s="118" t="inlineStr">
        <is>
          <t>DUYGU KILIÇ</t>
        </is>
      </c>
      <c r="J523" s="137" t="n"/>
      <c r="K523" s="137" t="n"/>
      <c r="L523" s="118" t="n"/>
      <c r="M523" s="118" t="n"/>
      <c r="N523" s="128">
        <f>IFERROR(VLOOKUP(M523,Dim_CikisNedeni!$A:$B,2,FALSE()),"")</f>
        <v/>
      </c>
      <c r="O523" s="138">
        <f>IF(I523="","",IF(K523&lt;&gt;"","Pasif","Aktif"))</f>
        <v/>
      </c>
      <c r="P523" s="129">
        <f>IF(J523="","",IF(K523&lt;&gt;"",K523-J523,TODAY()-J523))</f>
        <v/>
      </c>
      <c r="Q523" s="139">
        <f>IF(P523="","",ROUND(P523/365,1))</f>
        <v/>
      </c>
      <c r="R523" s="140" t="n"/>
    </row>
    <row r="524" ht="15" customFormat="1" customHeight="1" s="111">
      <c r="A524" s="118" t="inlineStr">
        <is>
          <t>M014</t>
        </is>
      </c>
      <c r="B524" s="128">
        <f>IFERROR(VLOOKUP(A524,Dim_Magaza!$A:$C,2,FALSE()),"")</f>
        <v/>
      </c>
      <c r="C524" s="128">
        <f>IFERROR(VLOOKUP(A524,Dim_Magaza!$A:$C,3,FALSE()),"")</f>
        <v/>
      </c>
      <c r="D524" s="118" t="inlineStr">
        <is>
          <t>U038</t>
        </is>
      </c>
      <c r="E524" s="128">
        <f>IFERROR(VLOOKUP(D524,Dim_Unvan!$A:$B,2,FALSE()),"")</f>
        <v/>
      </c>
      <c r="F524" s="118" t="inlineStr">
        <is>
          <t>YÖNETİCİ YARDIMCISI</t>
        </is>
      </c>
      <c r="G524" s="128">
        <f>IF(OR(A524="",F524="",I524="",K524&lt;&gt;""),"",IF(COUNTIFS($A$2:A524,A524,$F$2:F524,F524,$K$2:K524,"")&lt;=SUMIFS(REFERENTIAL_CONTROL!$K:$K,REFERENTIAL_CONTROL!$H:$H,A524,REFERENTIAL_CONTROL!$I:$I,IFERROR(INDEX(Dim_Unvan!$A:$A,MATCH(F524,Dim_Unvan!$B:$B,0)),"")),"Norm Fazlası","Norma Uygun"))</f>
        <v/>
      </c>
      <c r="H524" s="124" t="n"/>
      <c r="I524" s="118" t="inlineStr">
        <is>
          <t>MELİS ÜNSAL</t>
        </is>
      </c>
      <c r="J524" s="137" t="n"/>
      <c r="K524" s="137" t="n"/>
      <c r="L524" s="118" t="n"/>
      <c r="M524" s="118" t="n"/>
      <c r="N524" s="128">
        <f>IFERROR(VLOOKUP(M524,Dim_CikisNedeni!$A:$B,2,FALSE()),"")</f>
        <v/>
      </c>
      <c r="O524" s="138">
        <f>IF(I524="","",IF(K524&lt;&gt;"","Pasif","Aktif"))</f>
        <v/>
      </c>
      <c r="P524" s="129">
        <f>IF(J524="","",IF(K524&lt;&gt;"",K524-J524,TODAY()-J524))</f>
        <v/>
      </c>
      <c r="Q524" s="139">
        <f>IF(P524="","",ROUND(P524/365,1))</f>
        <v/>
      </c>
      <c r="R524" s="140" t="n"/>
    </row>
    <row r="525" ht="15" customFormat="1" customHeight="1" s="111">
      <c r="A525" s="118" t="inlineStr">
        <is>
          <t>M014</t>
        </is>
      </c>
      <c r="B525" s="128">
        <f>IFERROR(VLOOKUP(A525,Dim_Magaza!$A:$C,2,FALSE()),"")</f>
        <v/>
      </c>
      <c r="C525" s="128">
        <f>IFERROR(VLOOKUP(A525,Dim_Magaza!$A:$C,3,FALSE()),"")</f>
        <v/>
      </c>
      <c r="D525" s="118" t="inlineStr">
        <is>
          <t>U015</t>
        </is>
      </c>
      <c r="E525" s="128">
        <f>IFERROR(VLOOKUP(D525,Dim_Unvan!$A:$B,2,FALSE()),"")</f>
        <v/>
      </c>
      <c r="F525" s="118" t="inlineStr">
        <is>
          <t>KASİYER</t>
        </is>
      </c>
      <c r="G525" s="128">
        <f>IF(OR(A525="",F525="",I525="",K525&lt;&gt;""),"",IF(COUNTIFS($A$2:A525,A525,$F$2:F525,F525,$K$2:K525,"")&lt;=SUMIFS(REFERENTIAL_CONTROL!$K:$K,REFERENTIAL_CONTROL!$H:$H,A525,REFERENTIAL_CONTROL!$I:$I,IFERROR(INDEX(Dim_Unvan!$A:$A,MATCH(F525,Dim_Unvan!$B:$B,0)),"")),"Norm Fazlası","Norma Uygun"))</f>
        <v/>
      </c>
      <c r="H525" s="124" t="n"/>
      <c r="I525" s="118" t="inlineStr">
        <is>
          <t>SEVİL ERCAN</t>
        </is>
      </c>
      <c r="J525" s="137" t="n"/>
      <c r="K525" s="137" t="n"/>
      <c r="L525" s="118" t="n"/>
      <c r="M525" s="118" t="n"/>
      <c r="N525" s="128">
        <f>IFERROR(VLOOKUP(M525,Dim_CikisNedeni!$A:$B,2,FALSE()),"")</f>
        <v/>
      </c>
      <c r="O525" s="138">
        <f>IF(I525="","",IF(K525&lt;&gt;"","Pasif","Aktif"))</f>
        <v/>
      </c>
      <c r="P525" s="129">
        <f>IF(J525="","",IF(K525&lt;&gt;"",K525-J525,TODAY()-J525))</f>
        <v/>
      </c>
      <c r="Q525" s="139">
        <f>IF(P525="","",ROUND(P525/365,1))</f>
        <v/>
      </c>
      <c r="R525" s="140" t="n"/>
    </row>
    <row r="526" ht="15" customFormat="1" customHeight="1" s="111">
      <c r="A526" s="118" t="inlineStr">
        <is>
          <t>M014</t>
        </is>
      </c>
      <c r="B526" s="128">
        <f>IFERROR(VLOOKUP(A526,Dim_Magaza!$A:$C,2,FALSE()),"")</f>
        <v/>
      </c>
      <c r="C526" s="128">
        <f>IFERROR(VLOOKUP(A526,Dim_Magaza!$A:$C,3,FALSE()),"")</f>
        <v/>
      </c>
      <c r="D526" s="118" t="inlineStr">
        <is>
          <t>U015</t>
        </is>
      </c>
      <c r="E526" s="128">
        <f>IFERROR(VLOOKUP(D526,Dim_Unvan!$A:$B,2,FALSE()),"")</f>
        <v/>
      </c>
      <c r="F526" s="118" t="inlineStr">
        <is>
          <t>KASİYER</t>
        </is>
      </c>
      <c r="G526" s="128">
        <f>IF(OR(A526="",F526="",I526="",K526&lt;&gt;""),"",IF(COUNTIFS($A$2:A526,A526,$F$2:F526,F526,$K$2:K526,"")&lt;=SUMIFS(REFERENTIAL_CONTROL!$K:$K,REFERENTIAL_CONTROL!$H:$H,A526,REFERENTIAL_CONTROL!$I:$I,IFERROR(INDEX(Dim_Unvan!$A:$A,MATCH(F526,Dim_Unvan!$B:$B,0)),"")),"Norm Fazlası","Norma Uygun"))</f>
        <v/>
      </c>
      <c r="H526" s="124" t="n"/>
      <c r="I526" s="118" t="inlineStr">
        <is>
          <t>FATMA ÇETİN</t>
        </is>
      </c>
      <c r="J526" s="137" t="n"/>
      <c r="K526" s="137" t="n"/>
      <c r="L526" s="118" t="n"/>
      <c r="M526" s="118" t="n"/>
      <c r="N526" s="128">
        <f>IFERROR(VLOOKUP(M526,Dim_CikisNedeni!$A:$B,2,FALSE()),"")</f>
        <v/>
      </c>
      <c r="O526" s="138">
        <f>IF(I526="","",IF(K526&lt;&gt;"","Pasif","Aktif"))</f>
        <v/>
      </c>
      <c r="P526" s="129">
        <f>IF(J526="","",IF(K526&lt;&gt;"",K526-J526,TODAY()-J526))</f>
        <v/>
      </c>
      <c r="Q526" s="139">
        <f>IF(P526="","",ROUND(P526/365,1))</f>
        <v/>
      </c>
      <c r="R526" s="140" t="n"/>
    </row>
    <row r="527" ht="15" customFormat="1" customHeight="1" s="111">
      <c r="A527" s="118" t="inlineStr">
        <is>
          <t>M014</t>
        </is>
      </c>
      <c r="B527" s="128">
        <f>IFERROR(VLOOKUP(A527,Dim_Magaza!$A:$C,2,FALSE()),"")</f>
        <v/>
      </c>
      <c r="C527" s="128">
        <f>IFERROR(VLOOKUP(A527,Dim_Magaza!$A:$C,3,FALSE()),"")</f>
        <v/>
      </c>
      <c r="D527" s="118" t="inlineStr">
        <is>
          <t>U026</t>
        </is>
      </c>
      <c r="E527" s="128">
        <f>IFERROR(VLOOKUP(D527,Dim_Unvan!$A:$B,2,FALSE()),"")</f>
        <v/>
      </c>
      <c r="F527" s="118" t="inlineStr">
        <is>
          <t>REYON GÖREVLİSİ</t>
        </is>
      </c>
      <c r="G527" s="128">
        <f>IF(OR(A527="",F527="",I527="",K527&lt;&gt;""),"",IF(COUNTIFS($A$2:A527,A527,$F$2:F527,F527,$K$2:K527,"")&lt;=SUMIFS(REFERENTIAL_CONTROL!$K:$K,REFERENTIAL_CONTROL!$H:$H,A527,REFERENTIAL_CONTROL!$I:$I,IFERROR(INDEX(Dim_Unvan!$A:$A,MATCH(F527,Dim_Unvan!$B:$B,0)),"")),"Norm Fazlası","Norma Uygun"))</f>
        <v/>
      </c>
      <c r="H527" s="124" t="n"/>
      <c r="I527" s="118" t="inlineStr">
        <is>
          <t>YASİN BEKMEZCİ</t>
        </is>
      </c>
      <c r="J527" s="137" t="n"/>
      <c r="K527" s="137" t="n"/>
      <c r="L527" s="118" t="n"/>
      <c r="M527" s="118" t="n"/>
      <c r="N527" s="128">
        <f>IFERROR(VLOOKUP(M527,Dim_CikisNedeni!$A:$B,2,FALSE()),"")</f>
        <v/>
      </c>
      <c r="O527" s="138">
        <f>IF(I527="","",IF(K527&lt;&gt;"","Pasif","Aktif"))</f>
        <v/>
      </c>
      <c r="P527" s="129">
        <f>IF(J527="","",IF(K527&lt;&gt;"",K527-J527,TODAY()-J527))</f>
        <v/>
      </c>
      <c r="Q527" s="139">
        <f>IF(P527="","",ROUND(P527/365,1))</f>
        <v/>
      </c>
      <c r="R527" s="140" t="n"/>
    </row>
    <row r="528" ht="15" customFormat="1" customHeight="1" s="111">
      <c r="A528" s="118" t="inlineStr">
        <is>
          <t>M014</t>
        </is>
      </c>
      <c r="B528" s="128">
        <f>IFERROR(VLOOKUP(A528,Dim_Magaza!$A:$C,2,FALSE()),"")</f>
        <v/>
      </c>
      <c r="C528" s="128">
        <f>IFERROR(VLOOKUP(A528,Dim_Magaza!$A:$C,3,FALSE()),"")</f>
        <v/>
      </c>
      <c r="D528" s="118" t="inlineStr">
        <is>
          <t>U026</t>
        </is>
      </c>
      <c r="E528" s="128">
        <f>IFERROR(VLOOKUP(D528,Dim_Unvan!$A:$B,2,FALSE()),"")</f>
        <v/>
      </c>
      <c r="F528" s="118" t="inlineStr">
        <is>
          <t>REYON GÖREVLİSİ</t>
        </is>
      </c>
      <c r="G528" s="128">
        <f>IF(OR(A528="",F528="",I528="",K528&lt;&gt;""),"",IF(COUNTIFS($A$2:A528,A528,$F$2:F528,F528,$K$2:K528,"")&lt;=SUMIFS(REFERENTIAL_CONTROL!$K:$K,REFERENTIAL_CONTROL!$H:$H,A528,REFERENTIAL_CONTROL!$I:$I,IFERROR(INDEX(Dim_Unvan!$A:$A,MATCH(F528,Dim_Unvan!$B:$B,0)),"")),"Norm Fazlası","Norma Uygun"))</f>
        <v/>
      </c>
      <c r="H528" s="124" t="n"/>
      <c r="I528" s="118" t="inlineStr">
        <is>
          <t>OGULSURAY JUMMIYEVA</t>
        </is>
      </c>
      <c r="J528" s="137" t="n"/>
      <c r="K528" s="137" t="n"/>
      <c r="L528" s="118" t="n"/>
      <c r="M528" s="118" t="n"/>
      <c r="N528" s="128">
        <f>IFERROR(VLOOKUP(M528,Dim_CikisNedeni!$A:$B,2,FALSE()),"")</f>
        <v/>
      </c>
      <c r="O528" s="138">
        <f>IF(I528="","",IF(K528&lt;&gt;"","Pasif","Aktif"))</f>
        <v/>
      </c>
      <c r="P528" s="129">
        <f>IF(J528="","",IF(K528&lt;&gt;"",K528-J528,TODAY()-J528))</f>
        <v/>
      </c>
      <c r="Q528" s="139">
        <f>IF(P528="","",ROUND(P528/365,1))</f>
        <v/>
      </c>
      <c r="R528" s="140" t="n"/>
    </row>
    <row r="529" ht="15" customFormat="1" customHeight="1" s="111">
      <c r="A529" s="118" t="inlineStr">
        <is>
          <t>M014</t>
        </is>
      </c>
      <c r="B529" s="128">
        <f>IFERROR(VLOOKUP(A529,Dim_Magaza!$A:$C,2,FALSE()),"")</f>
        <v/>
      </c>
      <c r="C529" s="128">
        <f>IFERROR(VLOOKUP(A529,Dim_Magaza!$A:$C,3,FALSE()),"")</f>
        <v/>
      </c>
      <c r="D529" s="118" t="inlineStr">
        <is>
          <t>U042</t>
        </is>
      </c>
      <c r="E529" s="128">
        <f>IFERROR(VLOOKUP(D529,Dim_Unvan!$A:$B,2,FALSE()),"")</f>
        <v/>
      </c>
      <c r="F529" s="118" t="inlineStr">
        <is>
          <t>ŞARKÜTERİ</t>
        </is>
      </c>
      <c r="G529" s="128">
        <f>IF(OR(A529="",F529="",I529="",K529&lt;&gt;""),"",IF(COUNTIFS($A$2:A529,A529,$F$2:F529,F529,$K$2:K529,"")&lt;=SUMIFS(REFERENTIAL_CONTROL!$K:$K,REFERENTIAL_CONTROL!$H:$H,A529,REFERENTIAL_CONTROL!$I:$I,IFERROR(INDEX(Dim_Unvan!$A:$A,MATCH(F529,Dim_Unvan!$B:$B,0)),"")),"Norm Fazlası","Norma Uygun"))</f>
        <v/>
      </c>
      <c r="H529" s="124" t="n"/>
      <c r="I529" s="118" t="inlineStr">
        <is>
          <t>HACER GÜRKAŞ</t>
        </is>
      </c>
      <c r="J529" s="137" t="n"/>
      <c r="K529" s="137" t="n"/>
      <c r="L529" s="118" t="n"/>
      <c r="M529" s="118" t="n"/>
      <c r="N529" s="128">
        <f>IFERROR(VLOOKUP(M529,Dim_CikisNedeni!$A:$B,2,FALSE()),"")</f>
        <v/>
      </c>
      <c r="O529" s="138">
        <f>IF(I529="","",IF(K529&lt;&gt;"","Pasif","Aktif"))</f>
        <v/>
      </c>
      <c r="P529" s="129">
        <f>IF(J529="","",IF(K529&lt;&gt;"",K529-J529,TODAY()-J529))</f>
        <v/>
      </c>
      <c r="Q529" s="139">
        <f>IF(P529="","",ROUND(P529/365,1))</f>
        <v/>
      </c>
      <c r="R529" s="140" t="n"/>
    </row>
    <row r="530" ht="15" customFormat="1" customHeight="1" s="111">
      <c r="A530" s="118" t="inlineStr">
        <is>
          <t>M014</t>
        </is>
      </c>
      <c r="B530" s="128">
        <f>IFERROR(VLOOKUP(A530,Dim_Magaza!$A:$C,2,FALSE()),"")</f>
        <v/>
      </c>
      <c r="C530" s="128">
        <f>IFERROR(VLOOKUP(A530,Dim_Magaza!$A:$C,3,FALSE()),"")</f>
        <v/>
      </c>
      <c r="D530" s="141" t="inlineStr">
        <is>
          <t>U053</t>
        </is>
      </c>
      <c r="E530" s="128">
        <f>IFERROR(VLOOKUP(D530,Dim_Unvan!$A:$B,2,FALSE()),"")</f>
        <v/>
      </c>
      <c r="F530" s="118" t="inlineStr">
        <is>
          <t>KASAP</t>
        </is>
      </c>
      <c r="G530" s="128">
        <f>IF(OR(A530="",F530="",I530="",K530&lt;&gt;""),"",IF(COUNTIFS($A$2:A530,A530,$F$2:F530,F530,$K$2:K530,"")&lt;=SUMIFS(REFERENTIAL_CONTROL!$K:$K,REFERENTIAL_CONTROL!$H:$H,A530,REFERENTIAL_CONTROL!$I:$I,IFERROR(INDEX(Dim_Unvan!$A:$A,MATCH(F530,Dim_Unvan!$B:$B,0)),"")),"Norm Fazlası","Norma Uygun"))</f>
        <v/>
      </c>
      <c r="H530" s="124" t="n"/>
      <c r="I530" s="118" t="inlineStr">
        <is>
          <t>HALİT ARASİN</t>
        </is>
      </c>
      <c r="J530" s="137" t="n"/>
      <c r="K530" s="137" t="n"/>
      <c r="L530" s="118" t="n"/>
      <c r="M530" s="118" t="n"/>
      <c r="N530" s="128">
        <f>IFERROR(VLOOKUP(M530,Dim_CikisNedeni!$A:$B,2,FALSE()),"")</f>
        <v/>
      </c>
      <c r="O530" s="138">
        <f>IF(I530="","",IF(K530&lt;&gt;"","Pasif","Aktif"))</f>
        <v/>
      </c>
      <c r="P530" s="129">
        <f>IF(J530="","",IF(K530&lt;&gt;"",K530-J530,TODAY()-J530))</f>
        <v/>
      </c>
      <c r="Q530" s="139">
        <f>IF(P530="","",ROUND(P530/365,1))</f>
        <v/>
      </c>
      <c r="R530" s="140" t="n"/>
    </row>
    <row r="531" ht="15" customFormat="1" customHeight="1" s="111">
      <c r="A531" s="118" t="inlineStr">
        <is>
          <t>M014</t>
        </is>
      </c>
      <c r="B531" s="128">
        <f>IFERROR(VLOOKUP(A531,Dim_Magaza!$A:$C,2,FALSE()),"")</f>
        <v/>
      </c>
      <c r="C531" s="128">
        <f>IFERROR(VLOOKUP(A531,Dim_Magaza!$A:$C,3,FALSE()),"")</f>
        <v/>
      </c>
      <c r="D531" s="141" t="inlineStr">
        <is>
          <t>U051</t>
        </is>
      </c>
      <c r="E531" s="128">
        <f>IFERROR(VLOOKUP(D531,Dim_Unvan!$A:$B,2,FALSE()),"")</f>
        <v/>
      </c>
      <c r="F531" s="118" t="inlineStr">
        <is>
          <t>MANAV</t>
        </is>
      </c>
      <c r="G531" s="128">
        <f>IF(OR(A531="",F531="",I531="",K531&lt;&gt;""),"",IF(COUNTIFS($A$2:A531,A531,$F$2:F531,F531,$K$2:K531,"")&lt;=SUMIFS(REFERENTIAL_CONTROL!$K:$K,REFERENTIAL_CONTROL!$H:$H,A531,REFERENTIAL_CONTROL!$I:$I,IFERROR(INDEX(Dim_Unvan!$A:$A,MATCH(F531,Dim_Unvan!$B:$B,0)),"")),"Norm Fazlası","Norma Uygun"))</f>
        <v/>
      </c>
      <c r="H531" s="124" t="n"/>
      <c r="I531" s="118" t="inlineStr">
        <is>
          <t>CAN ECEVİT</t>
        </is>
      </c>
      <c r="J531" s="137" t="n"/>
      <c r="K531" s="137" t="n"/>
      <c r="L531" s="118" t="n"/>
      <c r="M531" s="118" t="n"/>
      <c r="N531" s="128">
        <f>IFERROR(VLOOKUP(M531,Dim_CikisNedeni!$A:$B,2,FALSE()),"")</f>
        <v/>
      </c>
      <c r="O531" s="138">
        <f>IF(I531="","",IF(K531&lt;&gt;"","Pasif","Aktif"))</f>
        <v/>
      </c>
      <c r="P531" s="129">
        <f>IF(J531="","",IF(K531&lt;&gt;"",K531-J531,TODAY()-J531))</f>
        <v/>
      </c>
      <c r="Q531" s="139">
        <f>IF(P531="","",ROUND(P531/365,1))</f>
        <v/>
      </c>
      <c r="R531" s="140" t="n"/>
    </row>
    <row r="532" ht="15" customFormat="1" customHeight="1" s="111">
      <c r="A532" s="118" t="inlineStr">
        <is>
          <t>M014</t>
        </is>
      </c>
      <c r="B532" s="128">
        <f>IFERROR(VLOOKUP(A532,Dim_Magaza!$A:$C,2,FALSE()),"")</f>
        <v/>
      </c>
      <c r="C532" s="128">
        <f>IFERROR(VLOOKUP(A532,Dim_Magaza!$A:$C,3,FALSE()),"")</f>
        <v/>
      </c>
      <c r="D532" s="118" t="inlineStr">
        <is>
          <t>U019</t>
        </is>
      </c>
      <c r="E532" s="128">
        <f>IFERROR(VLOOKUP(D532,Dim_Unvan!$A:$B,2,FALSE()),"")</f>
        <v/>
      </c>
      <c r="F532" s="118" t="inlineStr">
        <is>
          <t>MANAV YARDIMCISI</t>
        </is>
      </c>
      <c r="G532" s="128">
        <f>IF(OR(A532="",F532="",I532="",K532&lt;&gt;""),"",IF(COUNTIFS($A$2:A532,A532,$F$2:F532,F532,$K$2:K532,"")&lt;=SUMIFS(REFERENTIAL_CONTROL!$K:$K,REFERENTIAL_CONTROL!$H:$H,A532,REFERENTIAL_CONTROL!$I:$I,IFERROR(INDEX(Dim_Unvan!$A:$A,MATCH(F532,Dim_Unvan!$B:$B,0)),"")),"Norm Fazlası","Norma Uygun"))</f>
        <v/>
      </c>
      <c r="H532" s="124" t="n"/>
      <c r="I532" s="118" t="inlineStr">
        <is>
          <t>MUSTAFA ÖLKER</t>
        </is>
      </c>
      <c r="J532" s="137" t="n"/>
      <c r="K532" s="137" t="n"/>
      <c r="L532" s="118" t="n"/>
      <c r="M532" s="118" t="n"/>
      <c r="N532" s="128">
        <f>IFERROR(VLOOKUP(M532,Dim_CikisNedeni!$A:$B,2,FALSE()),"")</f>
        <v/>
      </c>
      <c r="O532" s="138">
        <f>IF(I532="","",IF(K532&lt;&gt;"","Pasif","Aktif"))</f>
        <v/>
      </c>
      <c r="P532" s="129">
        <f>IF(J532="","",IF(K532&lt;&gt;"",K532-J532,TODAY()-J532))</f>
        <v/>
      </c>
      <c r="Q532" s="139">
        <f>IF(P532="","",ROUND(P532/365,1))</f>
        <v/>
      </c>
      <c r="R532" s="140" t="n"/>
    </row>
    <row r="533" ht="15" customFormat="1" customHeight="1" s="111">
      <c r="A533" s="118" t="inlineStr">
        <is>
          <t>M027</t>
        </is>
      </c>
      <c r="B533" s="128">
        <f>IFERROR(VLOOKUP(A533,Dim_Magaza!$A:$C,2,FALSE()),"")</f>
        <v/>
      </c>
      <c r="C533" s="128">
        <f>IFERROR(VLOOKUP(A533,Dim_Magaza!$A:$C,3,FALSE()),"")</f>
        <v/>
      </c>
      <c r="D533" s="141" t="inlineStr">
        <is>
          <t>U052</t>
        </is>
      </c>
      <c r="E533" s="128">
        <f>IFERROR(VLOOKUP(D533,Dim_Unvan!$A:$B,2,FALSE()),"")</f>
        <v/>
      </c>
      <c r="F533" s="118" t="inlineStr">
        <is>
          <t>YÖNETİCİ</t>
        </is>
      </c>
      <c r="G533" s="128">
        <f>IF(OR(A533="",F533="",I533="",K533&lt;&gt;""),"",IF(COUNTIFS($A$2:A533,A533,$F$2:F533,F533,$K$2:K533,"")&lt;=SUMIFS(REFERENTIAL_CONTROL!$K:$K,REFERENTIAL_CONTROL!$H:$H,A533,REFERENTIAL_CONTROL!$I:$I,IFERROR(INDEX(Dim_Unvan!$A:$A,MATCH(F533,Dim_Unvan!$B:$B,0)),"")),"Norm Fazlası","Norma Uygun"))</f>
        <v/>
      </c>
      <c r="H533" s="124" t="n"/>
      <c r="I533" s="118" t="inlineStr">
        <is>
          <t>VOLKAN ÖZDEMİR</t>
        </is>
      </c>
      <c r="J533" s="137" t="n"/>
      <c r="K533" s="137" t="n"/>
      <c r="L533" s="118" t="n"/>
      <c r="M533" s="118" t="n"/>
      <c r="N533" s="128">
        <f>IFERROR(VLOOKUP(M533,Dim_CikisNedeni!$A:$B,2,FALSE()),"")</f>
        <v/>
      </c>
      <c r="O533" s="138">
        <f>IF(I533="","",IF(K533&lt;&gt;"","Pasif","Aktif"))</f>
        <v/>
      </c>
      <c r="P533" s="129">
        <f>IF(J533="","",IF(K533&lt;&gt;"",K533-J533,TODAY()-J533))</f>
        <v/>
      </c>
      <c r="Q533" s="139">
        <f>IF(P533="","",ROUND(P533/365,1))</f>
        <v/>
      </c>
      <c r="R533" s="140" t="n"/>
    </row>
    <row r="534" ht="15" customFormat="1" customHeight="1" s="111">
      <c r="A534" s="118" t="inlineStr">
        <is>
          <t>M027</t>
        </is>
      </c>
      <c r="B534" s="128">
        <f>IFERROR(VLOOKUP(A534,Dim_Magaza!$A:$C,2,FALSE()),"")</f>
        <v/>
      </c>
      <c r="C534" s="128">
        <f>IFERROR(VLOOKUP(A534,Dim_Magaza!$A:$C,3,FALSE()),"")</f>
        <v/>
      </c>
      <c r="D534" s="118" t="inlineStr">
        <is>
          <t>U038</t>
        </is>
      </c>
      <c r="E534" s="128">
        <f>IFERROR(VLOOKUP(D534,Dim_Unvan!$A:$B,2,FALSE()),"")</f>
        <v/>
      </c>
      <c r="F534" s="118" t="inlineStr">
        <is>
          <t>YÖNETİCİ YARDIMCISI</t>
        </is>
      </c>
      <c r="G534" s="128">
        <f>IF(OR(A534="",F534="",I534="",K534&lt;&gt;""),"",IF(COUNTIFS($A$2:A534,A534,$F$2:F534,F534,$K$2:K534,"")&lt;=SUMIFS(REFERENTIAL_CONTROL!$K:$K,REFERENTIAL_CONTROL!$H:$H,A534,REFERENTIAL_CONTROL!$I:$I,IFERROR(INDEX(Dim_Unvan!$A:$A,MATCH(F534,Dim_Unvan!$B:$B,0)),"")),"Norm Fazlası","Norma Uygun"))</f>
        <v/>
      </c>
      <c r="H534" s="124" t="n"/>
      <c r="I534" s="118" t="inlineStr">
        <is>
          <t>SEVİM MELİSA YÜCE</t>
        </is>
      </c>
      <c r="J534" s="137" t="n"/>
      <c r="K534" s="137" t="n"/>
      <c r="L534" s="118" t="n"/>
      <c r="M534" s="118" t="n"/>
      <c r="N534" s="128">
        <f>IFERROR(VLOOKUP(M534,Dim_CikisNedeni!$A:$B,2,FALSE()),"")</f>
        <v/>
      </c>
      <c r="O534" s="138">
        <f>IF(I534="","",IF(K534&lt;&gt;"","Pasif","Aktif"))</f>
        <v/>
      </c>
      <c r="P534" s="129">
        <f>IF(J534="","",IF(K534&lt;&gt;"",K534-J534,TODAY()-J534))</f>
        <v/>
      </c>
      <c r="Q534" s="139">
        <f>IF(P534="","",ROUND(P534/365,1))</f>
        <v/>
      </c>
      <c r="R534" s="140" t="n"/>
    </row>
    <row r="535" ht="15" customFormat="1" customHeight="1" s="111">
      <c r="A535" s="118" t="inlineStr">
        <is>
          <t>M027</t>
        </is>
      </c>
      <c r="B535" s="128">
        <f>IFERROR(VLOOKUP(A535,Dim_Magaza!$A:$C,2,FALSE()),"")</f>
        <v/>
      </c>
      <c r="C535" s="128">
        <f>IFERROR(VLOOKUP(A535,Dim_Magaza!$A:$C,3,FALSE()),"")</f>
        <v/>
      </c>
      <c r="D535" s="118" t="inlineStr">
        <is>
          <t>U015</t>
        </is>
      </c>
      <c r="E535" s="128">
        <f>IFERROR(VLOOKUP(D535,Dim_Unvan!$A:$B,2,FALSE()),"")</f>
        <v/>
      </c>
      <c r="F535" s="118" t="inlineStr">
        <is>
          <t>KASİYER</t>
        </is>
      </c>
      <c r="G535" s="128">
        <f>IF(OR(A535="",F535="",I535="",K535&lt;&gt;""),"",IF(COUNTIFS($A$2:A535,A535,$F$2:F535,F535,$K$2:K535,"")&lt;=SUMIFS(REFERENTIAL_CONTROL!$K:$K,REFERENTIAL_CONTROL!$H:$H,A535,REFERENTIAL_CONTROL!$I:$I,IFERROR(INDEX(Dim_Unvan!$A:$A,MATCH(F535,Dim_Unvan!$B:$B,0)),"")),"Norm Fazlası","Norma Uygun"))</f>
        <v/>
      </c>
      <c r="H535" s="124" t="n"/>
      <c r="I535" s="118" t="inlineStr">
        <is>
          <t>ŞEBNEM DEMİR</t>
        </is>
      </c>
      <c r="J535" s="137" t="n"/>
      <c r="K535" s="137" t="n"/>
      <c r="L535" s="118" t="n"/>
      <c r="M535" s="118" t="n"/>
      <c r="N535" s="128">
        <f>IFERROR(VLOOKUP(M535,Dim_CikisNedeni!$A:$B,2,FALSE()),"")</f>
        <v/>
      </c>
      <c r="O535" s="138">
        <f>IF(I535="","",IF(K535&lt;&gt;"","Pasif","Aktif"))</f>
        <v/>
      </c>
      <c r="P535" s="129">
        <f>IF(J535="","",IF(K535&lt;&gt;"",K535-J535,TODAY()-J535))</f>
        <v/>
      </c>
      <c r="Q535" s="139">
        <f>IF(P535="","",ROUND(P535/365,1))</f>
        <v/>
      </c>
      <c r="R535" s="140" t="n"/>
    </row>
    <row r="536" ht="15" customFormat="1" customHeight="1" s="111">
      <c r="A536" s="118" t="inlineStr">
        <is>
          <t>M027</t>
        </is>
      </c>
      <c r="B536" s="128">
        <f>IFERROR(VLOOKUP(A536,Dim_Magaza!$A:$C,2,FALSE()),"")</f>
        <v/>
      </c>
      <c r="C536" s="128">
        <f>IFERROR(VLOOKUP(A536,Dim_Magaza!$A:$C,3,FALSE()),"")</f>
        <v/>
      </c>
      <c r="D536" s="118" t="inlineStr">
        <is>
          <t>U015</t>
        </is>
      </c>
      <c r="E536" s="128">
        <f>IFERROR(VLOOKUP(D536,Dim_Unvan!$A:$B,2,FALSE()),"")</f>
        <v/>
      </c>
      <c r="F536" s="118" t="inlineStr">
        <is>
          <t>KASİYER</t>
        </is>
      </c>
      <c r="G536" s="128">
        <f>IF(OR(A536="",F536="",I536="",K536&lt;&gt;""),"",IF(COUNTIFS($A$2:A536,A536,$F$2:F536,F536,$K$2:K536,"")&lt;=SUMIFS(REFERENTIAL_CONTROL!$K:$K,REFERENTIAL_CONTROL!$H:$H,A536,REFERENTIAL_CONTROL!$I:$I,IFERROR(INDEX(Dim_Unvan!$A:$A,MATCH(F536,Dim_Unvan!$B:$B,0)),"")),"Norm Fazlası","Norma Uygun"))</f>
        <v/>
      </c>
      <c r="H536" s="124" t="n"/>
      <c r="I536" s="118" t="inlineStr">
        <is>
          <t>İREM ECRİN ÖRNEK</t>
        </is>
      </c>
      <c r="J536" s="137" t="n"/>
      <c r="K536" s="137" t="n"/>
      <c r="L536" s="118" t="n"/>
      <c r="M536" s="118" t="n"/>
      <c r="N536" s="128">
        <f>IFERROR(VLOOKUP(M536,Dim_CikisNedeni!$A:$B,2,FALSE()),"")</f>
        <v/>
      </c>
      <c r="O536" s="138">
        <f>IF(I536="","",IF(K536&lt;&gt;"","Pasif","Aktif"))</f>
        <v/>
      </c>
      <c r="P536" s="129">
        <f>IF(J536="","",IF(K536&lt;&gt;"",K536-J536,TODAY()-J536))</f>
        <v/>
      </c>
      <c r="Q536" s="139">
        <f>IF(P536="","",ROUND(P536/365,1))</f>
        <v/>
      </c>
      <c r="R536" s="140" t="n"/>
    </row>
    <row r="537" ht="15" customFormat="1" customHeight="1" s="111">
      <c r="A537" s="118" t="inlineStr">
        <is>
          <t>M027</t>
        </is>
      </c>
      <c r="B537" s="128">
        <f>IFERROR(VLOOKUP(A537,Dim_Magaza!$A:$C,2,FALSE()),"")</f>
        <v/>
      </c>
      <c r="C537" s="128">
        <f>IFERROR(VLOOKUP(A537,Dim_Magaza!$A:$C,3,FALSE()),"")</f>
        <v/>
      </c>
      <c r="D537" s="118" t="inlineStr">
        <is>
          <t>U015</t>
        </is>
      </c>
      <c r="E537" s="128">
        <f>IFERROR(VLOOKUP(D537,Dim_Unvan!$A:$B,2,FALSE()),"")</f>
        <v/>
      </c>
      <c r="F537" s="118" t="inlineStr">
        <is>
          <t>KASİYER</t>
        </is>
      </c>
      <c r="G537" s="128">
        <f>IF(OR(A537="",F537="",I537="",K537&lt;&gt;""),"",IF(COUNTIFS($A$2:A537,A537,$F$2:F537,F537,$K$2:K537,"")&lt;=SUMIFS(REFERENTIAL_CONTROL!$K:$K,REFERENTIAL_CONTROL!$H:$H,A537,REFERENTIAL_CONTROL!$I:$I,IFERROR(INDEX(Dim_Unvan!$A:$A,MATCH(F537,Dim_Unvan!$B:$B,0)),"")),"Norm Fazlası","Norma Uygun"))</f>
        <v/>
      </c>
      <c r="H537" s="124" t="n"/>
      <c r="I537" s="118" t="inlineStr">
        <is>
          <t>MUKADDER TANDOĞAN</t>
        </is>
      </c>
      <c r="J537" s="137" t="n"/>
      <c r="K537" s="137" t="n"/>
      <c r="L537" s="118" t="n"/>
      <c r="M537" s="118" t="n"/>
      <c r="N537" s="128">
        <f>IFERROR(VLOOKUP(M537,Dim_CikisNedeni!$A:$B,2,FALSE()),"")</f>
        <v/>
      </c>
      <c r="O537" s="138">
        <f>IF(I537="","",IF(K537&lt;&gt;"","Pasif","Aktif"))</f>
        <v/>
      </c>
      <c r="P537" s="129">
        <f>IF(J537="","",IF(K537&lt;&gt;"",K537-J537,TODAY()-J537))</f>
        <v/>
      </c>
      <c r="Q537" s="139">
        <f>IF(P537="","",ROUND(P537/365,1))</f>
        <v/>
      </c>
      <c r="R537" s="140" t="n"/>
    </row>
    <row r="538" ht="15" customFormat="1" customHeight="1" s="111">
      <c r="A538" s="118" t="inlineStr">
        <is>
          <t>M027</t>
        </is>
      </c>
      <c r="B538" s="128">
        <f>IFERROR(VLOOKUP(A538,Dim_Magaza!$A:$C,2,FALSE()),"")</f>
        <v/>
      </c>
      <c r="C538" s="128">
        <f>IFERROR(VLOOKUP(A538,Dim_Magaza!$A:$C,3,FALSE()),"")</f>
        <v/>
      </c>
      <c r="D538" s="118" t="inlineStr">
        <is>
          <t>U026</t>
        </is>
      </c>
      <c r="E538" s="128">
        <f>IFERROR(VLOOKUP(D538,Dim_Unvan!$A:$B,2,FALSE()),"")</f>
        <v/>
      </c>
      <c r="F538" s="118" t="inlineStr">
        <is>
          <t>REYON GÖREVLİSİ</t>
        </is>
      </c>
      <c r="G538" s="128">
        <f>IF(OR(A538="",F538="",I538="",K538&lt;&gt;""),"",IF(COUNTIFS($A$2:A538,A538,$F$2:F538,F538,$K$2:K538,"")&lt;=SUMIFS(REFERENTIAL_CONTROL!$K:$K,REFERENTIAL_CONTROL!$H:$H,A538,REFERENTIAL_CONTROL!$I:$I,IFERROR(INDEX(Dim_Unvan!$A:$A,MATCH(F538,Dim_Unvan!$B:$B,0)),"")),"Norm Fazlası","Norma Uygun"))</f>
        <v/>
      </c>
      <c r="H538" s="124" t="n"/>
      <c r="I538" s="118" t="inlineStr">
        <is>
          <t>ANIL DEMİRSOY</t>
        </is>
      </c>
      <c r="J538" s="137" t="n"/>
      <c r="K538" s="137" t="n"/>
      <c r="L538" s="118" t="n"/>
      <c r="M538" s="118" t="n"/>
      <c r="N538" s="128">
        <f>IFERROR(VLOOKUP(M538,Dim_CikisNedeni!$A:$B,2,FALSE()),"")</f>
        <v/>
      </c>
      <c r="O538" s="138">
        <f>IF(I538="","",IF(K538&lt;&gt;"","Pasif","Aktif"))</f>
        <v/>
      </c>
      <c r="P538" s="129">
        <f>IF(J538="","",IF(K538&lt;&gt;"",K538-J538,TODAY()-J538))</f>
        <v/>
      </c>
      <c r="Q538" s="139">
        <f>IF(P538="","",ROUND(P538/365,1))</f>
        <v/>
      </c>
      <c r="R538" s="140" t="n"/>
    </row>
    <row r="539" ht="15" customFormat="1" customHeight="1" s="111">
      <c r="A539" s="118" t="inlineStr">
        <is>
          <t>M027</t>
        </is>
      </c>
      <c r="B539" s="128">
        <f>IFERROR(VLOOKUP(A539,Dim_Magaza!$A:$C,2,FALSE()),"")</f>
        <v/>
      </c>
      <c r="C539" s="128">
        <f>IFERROR(VLOOKUP(A539,Dim_Magaza!$A:$C,3,FALSE()),"")</f>
        <v/>
      </c>
      <c r="D539" s="118" t="inlineStr">
        <is>
          <t>U026</t>
        </is>
      </c>
      <c r="E539" s="128">
        <f>IFERROR(VLOOKUP(D539,Dim_Unvan!$A:$B,2,FALSE()),"")</f>
        <v/>
      </c>
      <c r="F539" s="118" t="inlineStr">
        <is>
          <t>REYON GÖREVLİSİ</t>
        </is>
      </c>
      <c r="G539" s="128">
        <f>IF(OR(A539="",F539="",I539="",K539&lt;&gt;""),"",IF(COUNTIFS($A$2:A539,A539,$F$2:F539,F539,$K$2:K539,"")&lt;=SUMIFS(REFERENTIAL_CONTROL!$K:$K,REFERENTIAL_CONTROL!$H:$H,A539,REFERENTIAL_CONTROL!$I:$I,IFERROR(INDEX(Dim_Unvan!$A:$A,MATCH(F539,Dim_Unvan!$B:$B,0)),"")),"Norm Fazlası","Norma Uygun"))</f>
        <v/>
      </c>
      <c r="H539" s="124" t="n"/>
      <c r="I539" s="118" t="inlineStr">
        <is>
          <t>KORAY KARACA</t>
        </is>
      </c>
      <c r="J539" s="137" t="n"/>
      <c r="K539" s="137" t="n"/>
      <c r="L539" s="118" t="n"/>
      <c r="M539" s="118" t="n"/>
      <c r="N539" s="128">
        <f>IFERROR(VLOOKUP(M539,Dim_CikisNedeni!$A:$B,2,FALSE()),"")</f>
        <v/>
      </c>
      <c r="O539" s="138">
        <f>IF(I539="","",IF(K539&lt;&gt;"","Pasif","Aktif"))</f>
        <v/>
      </c>
      <c r="P539" s="129">
        <f>IF(J539="","",IF(K539&lt;&gt;"",K539-J539,TODAY()-J539))</f>
        <v/>
      </c>
      <c r="Q539" s="139">
        <f>IF(P539="","",ROUND(P539/365,1))</f>
        <v/>
      </c>
      <c r="R539" s="140" t="n"/>
    </row>
    <row r="540" ht="15" customFormat="1" customHeight="1" s="111">
      <c r="A540" s="118" t="inlineStr">
        <is>
          <t>M027</t>
        </is>
      </c>
      <c r="B540" s="128">
        <f>IFERROR(VLOOKUP(A540,Dim_Magaza!$A:$C,2,FALSE()),"")</f>
        <v/>
      </c>
      <c r="C540" s="128">
        <f>IFERROR(VLOOKUP(A540,Dim_Magaza!$A:$C,3,FALSE()),"")</f>
        <v/>
      </c>
      <c r="D540" s="118" t="inlineStr">
        <is>
          <t>U026</t>
        </is>
      </c>
      <c r="E540" s="128">
        <f>IFERROR(VLOOKUP(D540,Dim_Unvan!$A:$B,2,FALSE()),"")</f>
        <v/>
      </c>
      <c r="F540" s="118" t="inlineStr">
        <is>
          <t>REYON GÖREVLİSİ</t>
        </is>
      </c>
      <c r="G540" s="128">
        <f>IF(OR(A540="",F540="",I540="",K540&lt;&gt;""),"",IF(COUNTIFS($A$2:A540,A540,$F$2:F540,F540,$K$2:K540,"")&lt;=SUMIFS(REFERENTIAL_CONTROL!$K:$K,REFERENTIAL_CONTROL!$H:$H,A540,REFERENTIAL_CONTROL!$I:$I,IFERROR(INDEX(Dim_Unvan!$A:$A,MATCH(F540,Dim_Unvan!$B:$B,0)),"")),"Norm Fazlası","Norma Uygun"))</f>
        <v/>
      </c>
      <c r="H540" s="124" t="n"/>
      <c r="I540" s="118" t="inlineStr">
        <is>
          <t>MELİH SELÇUK SABA</t>
        </is>
      </c>
      <c r="J540" s="137" t="n"/>
      <c r="K540" s="137" t="n"/>
      <c r="L540" s="118" t="n"/>
      <c r="M540" s="118" t="n"/>
      <c r="N540" s="128">
        <f>IFERROR(VLOOKUP(M540,Dim_CikisNedeni!$A:$B,2,FALSE()),"")</f>
        <v/>
      </c>
      <c r="O540" s="138">
        <f>IF(I540="","",IF(K540&lt;&gt;"","Pasif","Aktif"))</f>
        <v/>
      </c>
      <c r="P540" s="129">
        <f>IF(J540="","",IF(K540&lt;&gt;"",K540-J540,TODAY()-J540))</f>
        <v/>
      </c>
      <c r="Q540" s="139">
        <f>IF(P540="","",ROUND(P540/365,1))</f>
        <v/>
      </c>
      <c r="R540" s="140" t="n"/>
    </row>
    <row r="541" ht="15" customFormat="1" customHeight="1" s="111">
      <c r="A541" s="118" t="inlineStr">
        <is>
          <t>M027</t>
        </is>
      </c>
      <c r="B541" s="128">
        <f>IFERROR(VLOOKUP(A541,Dim_Magaza!$A:$C,2,FALSE()),"")</f>
        <v/>
      </c>
      <c r="C541" s="128">
        <f>IFERROR(VLOOKUP(A541,Dim_Magaza!$A:$C,3,FALSE()),"")</f>
        <v/>
      </c>
      <c r="D541" s="118" t="inlineStr">
        <is>
          <t>U042</t>
        </is>
      </c>
      <c r="E541" s="128">
        <f>IFERROR(VLOOKUP(D541,Dim_Unvan!$A:$B,2,FALSE()),"")</f>
        <v/>
      </c>
      <c r="F541" s="118" t="inlineStr">
        <is>
          <t>ŞARKÜTERİ</t>
        </is>
      </c>
      <c r="G541" s="128">
        <f>IF(OR(A541="",F541="",I541="",K541&lt;&gt;""),"",IF(COUNTIFS($A$2:A541,A541,$F$2:F541,F541,$K$2:K541,"")&lt;=SUMIFS(REFERENTIAL_CONTROL!$K:$K,REFERENTIAL_CONTROL!$H:$H,A541,REFERENTIAL_CONTROL!$I:$I,IFERROR(INDEX(Dim_Unvan!$A:$A,MATCH(F541,Dim_Unvan!$B:$B,0)),"")),"Norm Fazlası","Norma Uygun"))</f>
        <v/>
      </c>
      <c r="H541" s="124" t="n"/>
      <c r="I541" s="118" t="inlineStr">
        <is>
          <t>ŞÜKRAN AKAN</t>
        </is>
      </c>
      <c r="J541" s="137" t="n"/>
      <c r="K541" s="137" t="n"/>
      <c r="L541" s="118" t="n"/>
      <c r="M541" s="118" t="n"/>
      <c r="N541" s="128">
        <f>IFERROR(VLOOKUP(M541,Dim_CikisNedeni!$A:$B,2,FALSE()),"")</f>
        <v/>
      </c>
      <c r="O541" s="138">
        <f>IF(I541="","",IF(K541&lt;&gt;"","Pasif","Aktif"))</f>
        <v/>
      </c>
      <c r="P541" s="129">
        <f>IF(J541="","",IF(K541&lt;&gt;"",K541-J541,TODAY()-J541))</f>
        <v/>
      </c>
      <c r="Q541" s="139">
        <f>IF(P541="","",ROUND(P541/365,1))</f>
        <v/>
      </c>
      <c r="R541" s="140" t="n"/>
    </row>
    <row r="542" ht="15" customFormat="1" customHeight="1" s="111">
      <c r="A542" s="118" t="inlineStr">
        <is>
          <t>M027</t>
        </is>
      </c>
      <c r="B542" s="128">
        <f>IFERROR(VLOOKUP(A542,Dim_Magaza!$A:$C,2,FALSE()),"")</f>
        <v/>
      </c>
      <c r="C542" s="128">
        <f>IFERROR(VLOOKUP(A542,Dim_Magaza!$A:$C,3,FALSE()),"")</f>
        <v/>
      </c>
      <c r="D542" s="141" t="inlineStr">
        <is>
          <t>U053</t>
        </is>
      </c>
      <c r="E542" s="128">
        <f>IFERROR(VLOOKUP(D542,Dim_Unvan!$A:$B,2,FALSE()),"")</f>
        <v/>
      </c>
      <c r="F542" s="118" t="inlineStr">
        <is>
          <t>KASAP</t>
        </is>
      </c>
      <c r="G542" s="128">
        <f>IF(OR(A542="",F542="",I542="",K542&lt;&gt;""),"",IF(COUNTIFS($A$2:A542,A542,$F$2:F542,F542,$K$2:K542,"")&lt;=SUMIFS(REFERENTIAL_CONTROL!$K:$K,REFERENTIAL_CONTROL!$H:$H,A542,REFERENTIAL_CONTROL!$I:$I,IFERROR(INDEX(Dim_Unvan!$A:$A,MATCH(F542,Dim_Unvan!$B:$B,0)),"")),"Norm Fazlası","Norma Uygun"))</f>
        <v/>
      </c>
      <c r="H542" s="124" t="n"/>
      <c r="I542" s="118" t="inlineStr">
        <is>
          <t>OSMAN YALÇIN</t>
        </is>
      </c>
      <c r="J542" s="137" t="n"/>
      <c r="K542" s="137" t="n"/>
      <c r="L542" s="118" t="n"/>
      <c r="M542" s="118" t="n"/>
      <c r="N542" s="128">
        <f>IFERROR(VLOOKUP(M542,Dim_CikisNedeni!$A:$B,2,FALSE()),"")</f>
        <v/>
      </c>
      <c r="O542" s="138">
        <f>IF(I542="","",IF(K542&lt;&gt;"","Pasif","Aktif"))</f>
        <v/>
      </c>
      <c r="P542" s="129">
        <f>IF(J542="","",IF(K542&lt;&gt;"",K542-J542,TODAY()-J542))</f>
        <v/>
      </c>
      <c r="Q542" s="139">
        <f>IF(P542="","",ROUND(P542/365,1))</f>
        <v/>
      </c>
      <c r="R542" s="140" t="n"/>
    </row>
    <row r="543" ht="15" customFormat="1" customHeight="1" s="111">
      <c r="A543" s="118" t="inlineStr">
        <is>
          <t>M027</t>
        </is>
      </c>
      <c r="B543" s="128">
        <f>IFERROR(VLOOKUP(A543,Dim_Magaza!$A:$C,2,FALSE()),"")</f>
        <v/>
      </c>
      <c r="C543" s="128">
        <f>IFERROR(VLOOKUP(A543,Dim_Magaza!$A:$C,3,FALSE()),"")</f>
        <v/>
      </c>
      <c r="D543" s="118" t="inlineStr">
        <is>
          <t>U017</t>
        </is>
      </c>
      <c r="E543" s="128">
        <f>IFERROR(VLOOKUP(D543,Dim_Unvan!$A:$B,2,FALSE()),"")</f>
        <v/>
      </c>
      <c r="F543" s="118" t="inlineStr">
        <is>
          <t>MANAV</t>
        </is>
      </c>
      <c r="G543" s="128">
        <f>IF(OR(A543="",F543="",I543="",K543&lt;&gt;""),"",IF(COUNTIFS($A$2:A543,A543,$F$2:F543,F543,$K$2:K543,"")&lt;=SUMIFS(REFERENTIAL_CONTROL!$K:$K,REFERENTIAL_CONTROL!$H:$H,A543,REFERENTIAL_CONTROL!$I:$I,IFERROR(INDEX(Dim_Unvan!$A:$A,MATCH(F543,Dim_Unvan!$B:$B,0)),"")),"Norm Fazlası","Norma Uygun"))</f>
        <v/>
      </c>
      <c r="H543" s="124" t="n"/>
      <c r="I543" s="118" t="inlineStr">
        <is>
          <t>OZAN TURGUT</t>
        </is>
      </c>
      <c r="J543" s="137" t="n"/>
      <c r="K543" s="137" t="n"/>
      <c r="L543" s="118" t="n"/>
      <c r="M543" s="118" t="n"/>
      <c r="N543" s="128">
        <f>IFERROR(VLOOKUP(M543,Dim_CikisNedeni!$A:$B,2,FALSE()),"")</f>
        <v/>
      </c>
      <c r="O543" s="138">
        <f>IF(I543="","",IF(K543&lt;&gt;"","Pasif","Aktif"))</f>
        <v/>
      </c>
      <c r="P543" s="129">
        <f>IF(J543="","",IF(K543&lt;&gt;"",K543-J543,TODAY()-J543))</f>
        <v/>
      </c>
      <c r="Q543" s="139">
        <f>IF(P543="","",ROUND(P543/365,1))</f>
        <v/>
      </c>
      <c r="R543" s="140" t="n"/>
    </row>
    <row r="544" ht="15" customFormat="1" customHeight="1" s="111">
      <c r="A544" s="118" t="inlineStr">
        <is>
          <t>M027</t>
        </is>
      </c>
      <c r="B544" s="128">
        <f>IFERROR(VLOOKUP(A544,Dim_Magaza!$A:$C,2,FALSE()),"")</f>
        <v/>
      </c>
      <c r="C544" s="128">
        <f>IFERROR(VLOOKUP(A544,Dim_Magaza!$A:$C,3,FALSE()),"")</f>
        <v/>
      </c>
      <c r="D544" s="118" t="inlineStr">
        <is>
          <t>U017</t>
        </is>
      </c>
      <c r="E544" s="128">
        <f>IFERROR(VLOOKUP(D544,Dim_Unvan!$A:$B,2,FALSE()),"")</f>
        <v/>
      </c>
      <c r="F544" s="118" t="inlineStr">
        <is>
          <t>MANAV</t>
        </is>
      </c>
      <c r="G544" s="128">
        <f>IF(OR(A544="",F544="",I544="",K544&lt;&gt;""),"",IF(COUNTIFS($A$2:A544,A544,$F$2:F544,F544,$K$2:K544,"")&lt;=SUMIFS(REFERENTIAL_CONTROL!$K:$K,REFERENTIAL_CONTROL!$H:$H,A544,REFERENTIAL_CONTROL!$I:$I,IFERROR(INDEX(Dim_Unvan!$A:$A,MATCH(F544,Dim_Unvan!$B:$B,0)),"")),"Norm Fazlası","Norma Uygun"))</f>
        <v/>
      </c>
      <c r="H544" s="124" t="n"/>
      <c r="I544" s="118" t="inlineStr">
        <is>
          <t>YUSUF GÜLEŞ</t>
        </is>
      </c>
      <c r="J544" s="137" t="n"/>
      <c r="K544" s="137" t="n"/>
      <c r="L544" s="118" t="n"/>
      <c r="M544" s="118" t="n"/>
      <c r="N544" s="128">
        <f>IFERROR(VLOOKUP(M544,Dim_CikisNedeni!$A:$B,2,FALSE()),"")</f>
        <v/>
      </c>
      <c r="O544" s="138">
        <f>IF(I544="","",IF(K544&lt;&gt;"","Pasif","Aktif"))</f>
        <v/>
      </c>
      <c r="P544" s="129">
        <f>IF(J544="","",IF(K544&lt;&gt;"",K544-J544,TODAY()-J544))</f>
        <v/>
      </c>
      <c r="Q544" s="139">
        <f>IF(P544="","",ROUND(P544/365,1))</f>
        <v/>
      </c>
      <c r="R544" s="140" t="n"/>
    </row>
    <row r="545" ht="15" customFormat="1" customHeight="1" s="111">
      <c r="A545" s="118" t="inlineStr">
        <is>
          <t>M051</t>
        </is>
      </c>
      <c r="B545" s="128">
        <f>IFERROR(VLOOKUP(A545,Dim_Magaza!$A:$C,2,FALSE()),"")</f>
        <v/>
      </c>
      <c r="C545" s="128">
        <f>IFERROR(VLOOKUP(A545,Dim_Magaza!$A:$C,3,FALSE()),"")</f>
        <v/>
      </c>
      <c r="D545" s="118" t="inlineStr">
        <is>
          <t>U036</t>
        </is>
      </c>
      <c r="E545" s="128">
        <f>IFERROR(VLOOKUP(D545,Dim_Unvan!$A:$B,2,FALSE()),"")</f>
        <v/>
      </c>
      <c r="F545" s="118" t="inlineStr">
        <is>
          <t>YÖNETİCİ</t>
        </is>
      </c>
      <c r="G545" s="128">
        <f>IF(OR(A545="",F545="",I545="",K545&lt;&gt;""),"",IF(COUNTIFS($A$2:A545,A545,$F$2:F545,F545,$K$2:K545,"")&lt;=SUMIFS(REFERENTIAL_CONTROL!$K:$K,REFERENTIAL_CONTROL!$H:$H,A545,REFERENTIAL_CONTROL!$I:$I,IFERROR(INDEX(Dim_Unvan!$A:$A,MATCH(F545,Dim_Unvan!$B:$B,0)),"")),"Norm Fazlası","Norma Uygun"))</f>
        <v/>
      </c>
      <c r="H545" s="124" t="n"/>
      <c r="I545" s="118" t="inlineStr">
        <is>
          <t>YASEMİN DEMİREL</t>
        </is>
      </c>
      <c r="J545" s="137" t="n"/>
      <c r="K545" s="137" t="n"/>
      <c r="L545" s="118" t="n"/>
      <c r="M545" s="118" t="n"/>
      <c r="N545" s="128">
        <f>IFERROR(VLOOKUP(M545,Dim_CikisNedeni!$A:$B,2,FALSE()),"")</f>
        <v/>
      </c>
      <c r="O545" s="138">
        <f>IF(I545="","",IF(K545&lt;&gt;"","Pasif","Aktif"))</f>
        <v/>
      </c>
      <c r="P545" s="129">
        <f>IF(J545="","",IF(K545&lt;&gt;"",K545-J545,TODAY()-J545))</f>
        <v/>
      </c>
      <c r="Q545" s="139">
        <f>IF(P545="","",ROUND(P545/365,1))</f>
        <v/>
      </c>
      <c r="R545" s="140" t="n"/>
    </row>
    <row r="546" ht="15" customFormat="1" customHeight="1" s="111">
      <c r="A546" s="118" t="inlineStr">
        <is>
          <t>M051</t>
        </is>
      </c>
      <c r="B546" s="128">
        <f>IFERROR(VLOOKUP(A546,Dim_Magaza!$A:$C,2,FALSE()),"")</f>
        <v/>
      </c>
      <c r="C546" s="128">
        <f>IFERROR(VLOOKUP(A546,Dim_Magaza!$A:$C,3,FALSE()),"")</f>
        <v/>
      </c>
      <c r="D546" s="118" t="inlineStr">
        <is>
          <t>U038</t>
        </is>
      </c>
      <c r="E546" s="128">
        <f>IFERROR(VLOOKUP(D546,Dim_Unvan!$A:$B,2,FALSE()),"")</f>
        <v/>
      </c>
      <c r="F546" s="118" t="inlineStr">
        <is>
          <t>YÖNETİCİ YARDIMCISI</t>
        </is>
      </c>
      <c r="G546" s="128">
        <f>IF(OR(A546="",F546="",I546="",K546&lt;&gt;""),"",IF(COUNTIFS($A$2:A546,A546,$F$2:F546,F546,$K$2:K546,"")&lt;=SUMIFS(REFERENTIAL_CONTROL!$K:$K,REFERENTIAL_CONTROL!$H:$H,A546,REFERENTIAL_CONTROL!$I:$I,IFERROR(INDEX(Dim_Unvan!$A:$A,MATCH(F546,Dim_Unvan!$B:$B,0)),"")),"Norm Fazlası","Norma Uygun"))</f>
        <v/>
      </c>
      <c r="H546" s="124" t="n"/>
      <c r="I546" s="118" t="inlineStr">
        <is>
          <t>ÖZLEM TÜL</t>
        </is>
      </c>
      <c r="J546" s="137" t="n"/>
      <c r="K546" s="137" t="n"/>
      <c r="L546" s="118" t="n"/>
      <c r="M546" s="118" t="n"/>
      <c r="N546" s="128">
        <f>IFERROR(VLOOKUP(M546,Dim_CikisNedeni!$A:$B,2,FALSE()),"")</f>
        <v/>
      </c>
      <c r="O546" s="138">
        <f>IF(I546="","",IF(K546&lt;&gt;"","Pasif","Aktif"))</f>
        <v/>
      </c>
      <c r="P546" s="129">
        <f>IF(J546="","",IF(K546&lt;&gt;"",K546-J546,TODAY()-J546))</f>
        <v/>
      </c>
      <c r="Q546" s="139">
        <f>IF(P546="","",ROUND(P546/365,1))</f>
        <v/>
      </c>
      <c r="R546" s="140" t="n"/>
    </row>
    <row r="547" ht="15" customFormat="1" customHeight="1" s="111">
      <c r="A547" s="118" t="inlineStr">
        <is>
          <t>M051</t>
        </is>
      </c>
      <c r="B547" s="128">
        <f>IFERROR(VLOOKUP(A547,Dim_Magaza!$A:$C,2,FALSE()),"")</f>
        <v/>
      </c>
      <c r="C547" s="128">
        <f>IFERROR(VLOOKUP(A547,Dim_Magaza!$A:$C,3,FALSE()),"")</f>
        <v/>
      </c>
      <c r="D547" s="118" t="inlineStr">
        <is>
          <t>U015</t>
        </is>
      </c>
      <c r="E547" s="128">
        <f>IFERROR(VLOOKUP(D547,Dim_Unvan!$A:$B,2,FALSE()),"")</f>
        <v/>
      </c>
      <c r="F547" s="118" t="inlineStr">
        <is>
          <t>KASİYER</t>
        </is>
      </c>
      <c r="G547" s="128">
        <f>IF(OR(A547="",F547="",I547="",K547&lt;&gt;""),"",IF(COUNTIFS($A$2:A547,A547,$F$2:F547,F547,$K$2:K547,"")&lt;=SUMIFS(REFERENTIAL_CONTROL!$K:$K,REFERENTIAL_CONTROL!$H:$H,A547,REFERENTIAL_CONTROL!$I:$I,IFERROR(INDEX(Dim_Unvan!$A:$A,MATCH(F547,Dim_Unvan!$B:$B,0)),"")),"Norm Fazlası","Norma Uygun"))</f>
        <v/>
      </c>
      <c r="H547" s="124" t="n"/>
      <c r="I547" s="118" t="inlineStr">
        <is>
          <t>ZEYNEP KORKMAZ</t>
        </is>
      </c>
      <c r="J547" s="137" t="n"/>
      <c r="K547" s="137" t="n"/>
      <c r="L547" s="118" t="n"/>
      <c r="M547" s="118" t="n"/>
      <c r="N547" s="128">
        <f>IFERROR(VLOOKUP(M547,Dim_CikisNedeni!$A:$B,2,FALSE()),"")</f>
        <v/>
      </c>
      <c r="O547" s="138">
        <f>IF(I547="","",IF(K547&lt;&gt;"","Pasif","Aktif"))</f>
        <v/>
      </c>
      <c r="P547" s="129">
        <f>IF(J547="","",IF(K547&lt;&gt;"",K547-J547,TODAY()-J547))</f>
        <v/>
      </c>
      <c r="Q547" s="139">
        <f>IF(P547="","",ROUND(P547/365,1))</f>
        <v/>
      </c>
      <c r="R547" s="140" t="n"/>
    </row>
    <row r="548" ht="15" customFormat="1" customHeight="1" s="111">
      <c r="A548" s="118" t="inlineStr">
        <is>
          <t>M051</t>
        </is>
      </c>
      <c r="B548" s="128">
        <f>IFERROR(VLOOKUP(A548,Dim_Magaza!$A:$C,2,FALSE()),"")</f>
        <v/>
      </c>
      <c r="C548" s="128">
        <f>IFERROR(VLOOKUP(A548,Dim_Magaza!$A:$C,3,FALSE()),"")</f>
        <v/>
      </c>
      <c r="D548" s="118" t="inlineStr">
        <is>
          <t>U015</t>
        </is>
      </c>
      <c r="E548" s="128">
        <f>IFERROR(VLOOKUP(D548,Dim_Unvan!$A:$B,2,FALSE()),"")</f>
        <v/>
      </c>
      <c r="F548" s="118" t="inlineStr">
        <is>
          <t>KASİYER</t>
        </is>
      </c>
      <c r="G548" s="128">
        <f>IF(OR(A548="",F548="",I548="",K548&lt;&gt;""),"",IF(COUNTIFS($A$2:A548,A548,$F$2:F548,F548,$K$2:K548,"")&lt;=SUMIFS(REFERENTIAL_CONTROL!$K:$K,REFERENTIAL_CONTROL!$H:$H,A548,REFERENTIAL_CONTROL!$I:$I,IFERROR(INDEX(Dim_Unvan!$A:$A,MATCH(F548,Dim_Unvan!$B:$B,0)),"")),"Norm Fazlası","Norma Uygun"))</f>
        <v/>
      </c>
      <c r="H548" s="124" t="n"/>
      <c r="I548" s="118" t="inlineStr">
        <is>
          <t>BERFİN ÖNCEL</t>
        </is>
      </c>
      <c r="J548" s="137" t="n"/>
      <c r="K548" s="137" t="n"/>
      <c r="L548" s="118" t="n"/>
      <c r="M548" s="118" t="n"/>
      <c r="N548" s="128">
        <f>IFERROR(VLOOKUP(M548,Dim_CikisNedeni!$A:$B,2,FALSE()),"")</f>
        <v/>
      </c>
      <c r="O548" s="138">
        <f>IF(I548="","",IF(K548&lt;&gt;"","Pasif","Aktif"))</f>
        <v/>
      </c>
      <c r="P548" s="129">
        <f>IF(J548="","",IF(K548&lt;&gt;"",K548-J548,TODAY()-J548))</f>
        <v/>
      </c>
      <c r="Q548" s="139">
        <f>IF(P548="","",ROUND(P548/365,1))</f>
        <v/>
      </c>
      <c r="R548" s="140" t="n"/>
    </row>
    <row r="549" ht="15" customFormat="1" customHeight="1" s="111">
      <c r="A549" s="118" t="inlineStr">
        <is>
          <t>M051</t>
        </is>
      </c>
      <c r="B549" s="128">
        <f>IFERROR(VLOOKUP(A549,Dim_Magaza!$A:$C,2,FALSE()),"")</f>
        <v/>
      </c>
      <c r="C549" s="128">
        <f>IFERROR(VLOOKUP(A549,Dim_Magaza!$A:$C,3,FALSE()),"")</f>
        <v/>
      </c>
      <c r="D549" s="118" t="inlineStr">
        <is>
          <t>U015</t>
        </is>
      </c>
      <c r="E549" s="128">
        <f>IFERROR(VLOOKUP(D549,Dim_Unvan!$A:$B,2,FALSE()),"")</f>
        <v/>
      </c>
      <c r="F549" s="118" t="inlineStr">
        <is>
          <t>KASİYER</t>
        </is>
      </c>
      <c r="G549" s="128">
        <f>IF(OR(A549="",F549="",I549="",K549&lt;&gt;""),"",IF(COUNTIFS($A$2:A549,A549,$F$2:F549,F549,$K$2:K549,"")&lt;=SUMIFS(REFERENTIAL_CONTROL!$K:$K,REFERENTIAL_CONTROL!$H:$H,A549,REFERENTIAL_CONTROL!$I:$I,IFERROR(INDEX(Dim_Unvan!$A:$A,MATCH(F549,Dim_Unvan!$B:$B,0)),"")),"Norm Fazlası","Norma Uygun"))</f>
        <v/>
      </c>
      <c r="H549" s="124" t="n"/>
      <c r="I549" s="118" t="inlineStr">
        <is>
          <t>ZİLŞAH DUYGU</t>
        </is>
      </c>
      <c r="J549" s="137" t="n"/>
      <c r="K549" s="137" t="n"/>
      <c r="L549" s="118" t="n"/>
      <c r="M549" s="118" t="n"/>
      <c r="N549" s="128">
        <f>IFERROR(VLOOKUP(M549,Dim_CikisNedeni!$A:$B,2,FALSE()),"")</f>
        <v/>
      </c>
      <c r="O549" s="138">
        <f>IF(I549="","",IF(K549&lt;&gt;"","Pasif","Aktif"))</f>
        <v/>
      </c>
      <c r="P549" s="129">
        <f>IF(J549="","",IF(K549&lt;&gt;"",K549-J549,TODAY()-J549))</f>
        <v/>
      </c>
      <c r="Q549" s="139">
        <f>IF(P549="","",ROUND(P549/365,1))</f>
        <v/>
      </c>
      <c r="R549" s="140" t="n"/>
    </row>
    <row r="550" ht="15" customFormat="1" customHeight="1" s="111">
      <c r="A550" s="118" t="inlineStr">
        <is>
          <t>M051</t>
        </is>
      </c>
      <c r="B550" s="128">
        <f>IFERROR(VLOOKUP(A550,Dim_Magaza!$A:$C,2,FALSE()),"")</f>
        <v/>
      </c>
      <c r="C550" s="128">
        <f>IFERROR(VLOOKUP(A550,Dim_Magaza!$A:$C,3,FALSE()),"")</f>
        <v/>
      </c>
      <c r="D550" s="118" t="inlineStr">
        <is>
          <t>U026</t>
        </is>
      </c>
      <c r="E550" s="128">
        <f>IFERROR(VLOOKUP(D550,Dim_Unvan!$A:$B,2,FALSE()),"")</f>
        <v/>
      </c>
      <c r="F550" s="118" t="inlineStr">
        <is>
          <t>REYON GÖREVLİSİ</t>
        </is>
      </c>
      <c r="G550" s="128">
        <f>IF(OR(A550="",F550="",I550="",K550&lt;&gt;""),"",IF(COUNTIFS($A$2:A550,A550,$F$2:F550,F550,$K$2:K550,"")&lt;=SUMIFS(REFERENTIAL_CONTROL!$K:$K,REFERENTIAL_CONTROL!$H:$H,A550,REFERENTIAL_CONTROL!$I:$I,IFERROR(INDEX(Dim_Unvan!$A:$A,MATCH(F550,Dim_Unvan!$B:$B,0)),"")),"Norm Fazlası","Norma Uygun"))</f>
        <v/>
      </c>
      <c r="H550" s="124" t="n"/>
      <c r="I550" s="118" t="inlineStr">
        <is>
          <t>AHMET TURŞAK</t>
        </is>
      </c>
      <c r="J550" s="137" t="n"/>
      <c r="K550" s="137" t="n"/>
      <c r="L550" s="118" t="n"/>
      <c r="M550" s="118" t="n"/>
      <c r="N550" s="128">
        <f>IFERROR(VLOOKUP(M550,Dim_CikisNedeni!$A:$B,2,FALSE()),"")</f>
        <v/>
      </c>
      <c r="O550" s="138">
        <f>IF(I550="","",IF(K550&lt;&gt;"","Pasif","Aktif"))</f>
        <v/>
      </c>
      <c r="P550" s="129">
        <f>IF(J550="","",IF(K550&lt;&gt;"",K550-J550,TODAY()-J550))</f>
        <v/>
      </c>
      <c r="Q550" s="139">
        <f>IF(P550="","",ROUND(P550/365,1))</f>
        <v/>
      </c>
      <c r="R550" s="140" t="n"/>
    </row>
    <row r="551" ht="15" customFormat="1" customHeight="1" s="111">
      <c r="A551" s="118" t="inlineStr">
        <is>
          <t>M051</t>
        </is>
      </c>
      <c r="B551" s="128">
        <f>IFERROR(VLOOKUP(A551,Dim_Magaza!$A:$C,2,FALSE()),"")</f>
        <v/>
      </c>
      <c r="C551" s="128">
        <f>IFERROR(VLOOKUP(A551,Dim_Magaza!$A:$C,3,FALSE()),"")</f>
        <v/>
      </c>
      <c r="D551" s="118" t="inlineStr">
        <is>
          <t>U026</t>
        </is>
      </c>
      <c r="E551" s="128">
        <f>IFERROR(VLOOKUP(D551,Dim_Unvan!$A:$B,2,FALSE()),"")</f>
        <v/>
      </c>
      <c r="F551" s="118" t="inlineStr">
        <is>
          <t>REYON GÖREVLİSİ</t>
        </is>
      </c>
      <c r="G551" s="128">
        <f>IF(OR(A551="",F551="",I551="",K551&lt;&gt;""),"",IF(COUNTIFS($A$2:A551,A551,$F$2:F551,F551,$K$2:K551,"")&lt;=SUMIFS(REFERENTIAL_CONTROL!$K:$K,REFERENTIAL_CONTROL!$H:$H,A551,REFERENTIAL_CONTROL!$I:$I,IFERROR(INDEX(Dim_Unvan!$A:$A,MATCH(F551,Dim_Unvan!$B:$B,0)),"")),"Norm Fazlası","Norma Uygun"))</f>
        <v/>
      </c>
      <c r="H551" s="124" t="n"/>
      <c r="I551" s="118" t="inlineStr">
        <is>
          <t>ANIL ZORLU</t>
        </is>
      </c>
      <c r="J551" s="137" t="n"/>
      <c r="K551" s="137" t="n"/>
      <c r="L551" s="118" t="n"/>
      <c r="M551" s="118" t="n"/>
      <c r="N551" s="128">
        <f>IFERROR(VLOOKUP(M551,Dim_CikisNedeni!$A:$B,2,FALSE()),"")</f>
        <v/>
      </c>
      <c r="O551" s="138">
        <f>IF(I551="","",IF(K551&lt;&gt;"","Pasif","Aktif"))</f>
        <v/>
      </c>
      <c r="P551" s="129">
        <f>IF(J551="","",IF(K551&lt;&gt;"",K551-J551,TODAY()-J551))</f>
        <v/>
      </c>
      <c r="Q551" s="139">
        <f>IF(P551="","",ROUND(P551/365,1))</f>
        <v/>
      </c>
      <c r="R551" s="140" t="n"/>
    </row>
    <row r="552" ht="15" customFormat="1" customHeight="1" s="111">
      <c r="A552" s="118" t="inlineStr">
        <is>
          <t>M051</t>
        </is>
      </c>
      <c r="B552" s="128">
        <f>IFERROR(VLOOKUP(A552,Dim_Magaza!$A:$C,2,FALSE()),"")</f>
        <v/>
      </c>
      <c r="C552" s="128">
        <f>IFERROR(VLOOKUP(A552,Dim_Magaza!$A:$C,3,FALSE()),"")</f>
        <v/>
      </c>
      <c r="D552" s="118" t="inlineStr">
        <is>
          <t>U026</t>
        </is>
      </c>
      <c r="E552" s="128">
        <f>IFERROR(VLOOKUP(D552,Dim_Unvan!$A:$B,2,FALSE()),"")</f>
        <v/>
      </c>
      <c r="F552" s="118" t="inlineStr">
        <is>
          <t>REYON GÖREVLİSİ</t>
        </is>
      </c>
      <c r="G552" s="128">
        <f>IF(OR(A552="",F552="",I552="",K552&lt;&gt;""),"",IF(COUNTIFS($A$2:A552,A552,$F$2:F552,F552,$K$2:K552,"")&lt;=SUMIFS(REFERENTIAL_CONTROL!$K:$K,REFERENTIAL_CONTROL!$H:$H,A552,REFERENTIAL_CONTROL!$I:$I,IFERROR(INDEX(Dim_Unvan!$A:$A,MATCH(F552,Dim_Unvan!$B:$B,0)),"")),"Norm Fazlası","Norma Uygun"))</f>
        <v/>
      </c>
      <c r="H552" s="124" t="n"/>
      <c r="I552" s="118" t="inlineStr">
        <is>
          <t>MUSTAFA EMRE AKTAŞ</t>
        </is>
      </c>
      <c r="J552" s="137" t="n"/>
      <c r="K552" s="137" t="n"/>
      <c r="L552" s="118" t="n"/>
      <c r="M552" s="118" t="n"/>
      <c r="N552" s="128">
        <f>IFERROR(VLOOKUP(M552,Dim_CikisNedeni!$A:$B,2,FALSE()),"")</f>
        <v/>
      </c>
      <c r="O552" s="138">
        <f>IF(I552="","",IF(K552&lt;&gt;"","Pasif","Aktif"))</f>
        <v/>
      </c>
      <c r="P552" s="129">
        <f>IF(J552="","",IF(K552&lt;&gt;"",K552-J552,TODAY()-J552))</f>
        <v/>
      </c>
      <c r="Q552" s="139">
        <f>IF(P552="","",ROUND(P552/365,1))</f>
        <v/>
      </c>
      <c r="R552" s="140" t="n"/>
    </row>
    <row r="553" ht="15" customFormat="1" customHeight="1" s="111">
      <c r="A553" s="118" t="inlineStr">
        <is>
          <t>M051</t>
        </is>
      </c>
      <c r="B553" s="128">
        <f>IFERROR(VLOOKUP(A553,Dim_Magaza!$A:$C,2,FALSE()),"")</f>
        <v/>
      </c>
      <c r="C553" s="128">
        <f>IFERROR(VLOOKUP(A553,Dim_Magaza!$A:$C,3,FALSE()),"")</f>
        <v/>
      </c>
      <c r="D553" s="118" t="inlineStr">
        <is>
          <t>U002</t>
        </is>
      </c>
      <c r="E553" s="128">
        <f>IFERROR(VLOOKUP(D553,Dim_Unvan!$A:$B,2,FALSE()),"")</f>
        <v/>
      </c>
      <c r="F553" s="118" t="inlineStr">
        <is>
          <t>BAKLİYAT</t>
        </is>
      </c>
      <c r="G553" s="128">
        <f>IF(OR(A553="",F553="",I553="",K553&lt;&gt;""),"",IF(COUNTIFS($A$2:A553,A553,$F$2:F553,F553,$K$2:K553,"")&lt;=SUMIFS(REFERENTIAL_CONTROL!$K:$K,REFERENTIAL_CONTROL!$H:$H,A553,REFERENTIAL_CONTROL!$I:$I,IFERROR(INDEX(Dim_Unvan!$A:$A,MATCH(F553,Dim_Unvan!$B:$B,0)),"")),"Norm Fazlası","Norma Uygun"))</f>
        <v/>
      </c>
      <c r="H553" s="124" t="n"/>
      <c r="I553" s="118" t="inlineStr">
        <is>
          <t>SELVİNAZ TOSUN</t>
        </is>
      </c>
      <c r="J553" s="137" t="n"/>
      <c r="K553" s="137" t="n"/>
      <c r="L553" s="118" t="n"/>
      <c r="M553" s="118" t="n"/>
      <c r="N553" s="128">
        <f>IFERROR(VLOOKUP(M553,Dim_CikisNedeni!$A:$B,2,FALSE()),"")</f>
        <v/>
      </c>
      <c r="O553" s="138">
        <f>IF(I553="","",IF(K553&lt;&gt;"","Pasif","Aktif"))</f>
        <v/>
      </c>
      <c r="P553" s="129">
        <f>IF(J553="","",IF(K553&lt;&gt;"",K553-J553,TODAY()-J553))</f>
        <v/>
      </c>
      <c r="Q553" s="139">
        <f>IF(P553="","",ROUND(P553/365,1))</f>
        <v/>
      </c>
      <c r="R553" s="140" t="n"/>
    </row>
    <row r="554" ht="25.5" customFormat="1" customHeight="1" s="111">
      <c r="A554" s="118" t="inlineStr">
        <is>
          <t>M051</t>
        </is>
      </c>
      <c r="B554" s="128">
        <f>IFERROR(VLOOKUP(A554,Dim_Magaza!$A:$C,2,FALSE()),"")</f>
        <v/>
      </c>
      <c r="C554" s="128">
        <f>IFERROR(VLOOKUP(A554,Dim_Magaza!$A:$C,3,FALSE()),"")</f>
        <v/>
      </c>
      <c r="D554" s="118" t="inlineStr">
        <is>
          <t>U043</t>
        </is>
      </c>
      <c r="E554" s="128">
        <f>IFERROR(VLOOKUP(D554,Dim_Unvan!$A:$B,2,FALSE()),"")</f>
        <v/>
      </c>
      <c r="F554" s="118" t="inlineStr">
        <is>
          <t>ŞARKÜTERİ YARDIMCISI</t>
        </is>
      </c>
      <c r="G554" s="128">
        <f>IF(OR(A554="",F554="",I554="",K554&lt;&gt;""),"",IF(COUNTIFS($A$2:A554,A554,$F$2:F554,F554,$K$2:K554,"")&lt;=SUMIFS(REFERENTIAL_CONTROL!$K:$K,REFERENTIAL_CONTROL!$H:$H,A554,REFERENTIAL_CONTROL!$I:$I,IFERROR(INDEX(Dim_Unvan!$A:$A,MATCH(F554,Dim_Unvan!$B:$B,0)),"")),"Norm Fazlası","Norma Uygun"))</f>
        <v/>
      </c>
      <c r="H554" s="124" t="n"/>
      <c r="I554" s="118" t="inlineStr">
        <is>
          <t>GAMZE EKİNCİ</t>
        </is>
      </c>
      <c r="J554" s="137" t="n"/>
      <c r="K554" s="137" t="n"/>
      <c r="L554" s="118" t="n"/>
      <c r="M554" s="118" t="n"/>
      <c r="N554" s="128">
        <f>IFERROR(VLOOKUP(M554,Dim_CikisNedeni!$A:$B,2,FALSE()),"")</f>
        <v/>
      </c>
      <c r="O554" s="138">
        <f>IF(I554="","",IF(K554&lt;&gt;"","Pasif","Aktif"))</f>
        <v/>
      </c>
      <c r="P554" s="129">
        <f>IF(J554="","",IF(K554&lt;&gt;"",K554-J554,TODAY()-J554))</f>
        <v/>
      </c>
      <c r="Q554" s="139">
        <f>IF(P554="","",ROUND(P554/365,1))</f>
        <v/>
      </c>
      <c r="R554" s="140" t="n"/>
    </row>
    <row r="555" ht="15" customFormat="1" customHeight="1" s="111">
      <c r="A555" s="118" t="inlineStr">
        <is>
          <t>M051</t>
        </is>
      </c>
      <c r="B555" s="128">
        <f>IFERROR(VLOOKUP(A555,Dim_Magaza!$A:$C,2,FALSE()),"")</f>
        <v/>
      </c>
      <c r="C555" s="128">
        <f>IFERROR(VLOOKUP(A555,Dim_Magaza!$A:$C,3,FALSE()),"")</f>
        <v/>
      </c>
      <c r="D555" s="141" t="inlineStr">
        <is>
          <t>U054</t>
        </is>
      </c>
      <c r="E555" s="142">
        <f>IFERROR(VLOOKUP(D555,Dim_Unvan!$A:$B,2,FALSE()),"")</f>
        <v/>
      </c>
      <c r="F555" s="118" t="inlineStr">
        <is>
          <t>KASAP</t>
        </is>
      </c>
      <c r="G555" s="128">
        <f>IF(OR(A555="",F555="",I555="",K555&lt;&gt;""),"",IF(COUNTIFS($A$2:A555,A555,$F$2:F555,F555,$K$2:K555,"")&lt;=SUMIFS(REFERENTIAL_CONTROL!$K:$K,REFERENTIAL_CONTROL!$H:$H,A555,REFERENTIAL_CONTROL!$I:$I,IFERROR(INDEX(Dim_Unvan!$A:$A,MATCH(F555,Dim_Unvan!$B:$B,0)),"")),"Norm Fazlası","Norma Uygun"))</f>
        <v/>
      </c>
      <c r="H555" s="124" t="n"/>
      <c r="I555" s="118" t="inlineStr">
        <is>
          <t>MEHMET KIRIŞ</t>
        </is>
      </c>
      <c r="J555" s="137" t="n"/>
      <c r="K555" s="137" t="n"/>
      <c r="L555" s="118" t="n"/>
      <c r="M555" s="118" t="n"/>
      <c r="N555" s="128">
        <f>IFERROR(VLOOKUP(M555,Dim_CikisNedeni!$A:$B,2,FALSE()),"")</f>
        <v/>
      </c>
      <c r="O555" s="138">
        <f>IF(I555="","",IF(K555&lt;&gt;"","Pasif","Aktif"))</f>
        <v/>
      </c>
      <c r="P555" s="129">
        <f>IF(J555="","",IF(K555&lt;&gt;"",K555-J555,TODAY()-J555))</f>
        <v/>
      </c>
      <c r="Q555" s="139">
        <f>IF(P555="","",ROUND(P555/365,1))</f>
        <v/>
      </c>
      <c r="R555" s="140" t="n"/>
    </row>
    <row r="556" ht="15" customFormat="1" customHeight="1" s="111">
      <c r="A556" s="118" t="inlineStr">
        <is>
          <t>M051</t>
        </is>
      </c>
      <c r="B556" s="128">
        <f>IFERROR(VLOOKUP(A556,Dim_Magaza!$A:$C,2,FALSE()),"")</f>
        <v/>
      </c>
      <c r="C556" s="128">
        <f>IFERROR(VLOOKUP(A556,Dim_Magaza!$A:$C,3,FALSE()),"")</f>
        <v/>
      </c>
      <c r="D556" s="141" t="inlineStr">
        <is>
          <t>U051</t>
        </is>
      </c>
      <c r="E556" s="128">
        <f>IFERROR(VLOOKUP(D556,Dim_Unvan!$A:$B,2,FALSE()),"")</f>
        <v/>
      </c>
      <c r="F556" s="118" t="inlineStr">
        <is>
          <t>MANAV</t>
        </is>
      </c>
      <c r="G556" s="128">
        <f>IF(OR(A556="",F556="",I556="",K556&lt;&gt;""),"",IF(COUNTIFS($A$2:A556,A556,$F$2:F556,F556,$K$2:K556,"")&lt;=SUMIFS(REFERENTIAL_CONTROL!$K:$K,REFERENTIAL_CONTROL!$H:$H,A556,REFERENTIAL_CONTROL!$I:$I,IFERROR(INDEX(Dim_Unvan!$A:$A,MATCH(F556,Dim_Unvan!$B:$B,0)),"")),"Norm Fazlası","Norma Uygun"))</f>
        <v/>
      </c>
      <c r="H556" s="124" t="n"/>
      <c r="I556" s="118" t="inlineStr">
        <is>
          <t>MEHMET DAĞ</t>
        </is>
      </c>
      <c r="J556" s="137" t="n"/>
      <c r="K556" s="137" t="n"/>
      <c r="L556" s="118" t="n"/>
      <c r="M556" s="118" t="n"/>
      <c r="N556" s="128">
        <f>IFERROR(VLOOKUP(M556,Dim_CikisNedeni!$A:$B,2,FALSE()),"")</f>
        <v/>
      </c>
      <c r="O556" s="138">
        <f>IF(I556="","",IF(K556&lt;&gt;"","Pasif","Aktif"))</f>
        <v/>
      </c>
      <c r="P556" s="129">
        <f>IF(J556="","",IF(K556&lt;&gt;"",K556-J556,TODAY()-J556))</f>
        <v/>
      </c>
      <c r="Q556" s="139">
        <f>IF(P556="","",ROUND(P556/365,1))</f>
        <v/>
      </c>
      <c r="R556" s="140" t="n"/>
    </row>
    <row r="557" ht="15" customFormat="1" customHeight="1" s="111">
      <c r="A557" s="118" t="inlineStr">
        <is>
          <t>M051</t>
        </is>
      </c>
      <c r="B557" s="128">
        <f>IFERROR(VLOOKUP(A557,Dim_Magaza!$A:$C,2,FALSE()),"")</f>
        <v/>
      </c>
      <c r="C557" s="128">
        <f>IFERROR(VLOOKUP(A557,Dim_Magaza!$A:$C,3,FALSE()),"")</f>
        <v/>
      </c>
      <c r="D557" s="141" t="inlineStr">
        <is>
          <t>U055</t>
        </is>
      </c>
      <c r="E557" s="128">
        <f>IFERROR(VLOOKUP(D557,Dim_Unvan!$A:$B,2,FALSE()),"")</f>
        <v/>
      </c>
      <c r="F557" s="118" t="inlineStr">
        <is>
          <t>MANAV</t>
        </is>
      </c>
      <c r="G557" s="128">
        <f>IF(OR(A557="",F557="",I557="",K557&lt;&gt;""),"",IF(COUNTIFS($A$2:A557,A557,$F$2:F557,F557,$K$2:K557,"")&lt;=SUMIFS(REFERENTIAL_CONTROL!$K:$K,REFERENTIAL_CONTROL!$H:$H,A557,REFERENTIAL_CONTROL!$I:$I,IFERROR(INDEX(Dim_Unvan!$A:$A,MATCH(F557,Dim_Unvan!$B:$B,0)),"")),"Norm Fazlası","Norma Uygun"))</f>
        <v/>
      </c>
      <c r="H557" s="124" t="n"/>
      <c r="I557" s="118" t="inlineStr">
        <is>
          <t>SEYFETTİN DAŞ</t>
        </is>
      </c>
      <c r="J557" s="137" t="n"/>
      <c r="K557" s="137" t="n"/>
      <c r="L557" s="118" t="n"/>
      <c r="M557" s="118" t="n"/>
      <c r="N557" s="128">
        <f>IFERROR(VLOOKUP(M557,Dim_CikisNedeni!$A:$B,2,FALSE()),"")</f>
        <v/>
      </c>
      <c r="O557" s="138">
        <f>IF(I557="","",IF(K557&lt;&gt;"","Pasif","Aktif"))</f>
        <v/>
      </c>
      <c r="P557" s="129">
        <f>IF(J557="","",IF(K557&lt;&gt;"",K557-J557,TODAY()-J557))</f>
        <v/>
      </c>
      <c r="Q557" s="139">
        <f>IF(P557="","",ROUND(P557/365,1))</f>
        <v/>
      </c>
      <c r="R557" s="140" t="n"/>
    </row>
    <row r="558" ht="15" customFormat="1" customHeight="1" s="111">
      <c r="A558" s="118" t="inlineStr">
        <is>
          <t>M043</t>
        </is>
      </c>
      <c r="B558" s="128">
        <f>IFERROR(VLOOKUP(A558,Dim_Magaza!$A:$C,2,FALSE()),"")</f>
        <v/>
      </c>
      <c r="C558" s="128">
        <f>IFERROR(VLOOKUP(A558,Dim_Magaza!$A:$C,3,FALSE()),"")</f>
        <v/>
      </c>
      <c r="D558" s="118" t="inlineStr">
        <is>
          <t>U036</t>
        </is>
      </c>
      <c r="E558" s="128">
        <f>IFERROR(VLOOKUP(D558,Dim_Unvan!$A:$B,2,FALSE()),"")</f>
        <v/>
      </c>
      <c r="F558" s="118" t="inlineStr">
        <is>
          <t>YÖNETİCİ</t>
        </is>
      </c>
      <c r="G558" s="128">
        <f>IF(OR(A558="",F558="",I558="",K558&lt;&gt;""),"",IF(COUNTIFS($A$2:A558,A558,$F$2:F558,F558,$K$2:K558,"")&lt;=SUMIFS(REFERENTIAL_CONTROL!$K:$K,REFERENTIAL_CONTROL!$H:$H,A558,REFERENTIAL_CONTROL!$I:$I,IFERROR(INDEX(Dim_Unvan!$A:$A,MATCH(F558,Dim_Unvan!$B:$B,0)),"")),"Norm Fazlası","Norma Uygun"))</f>
        <v/>
      </c>
      <c r="H558" s="124" t="n"/>
      <c r="I558" s="118" t="inlineStr">
        <is>
          <t>HAKAN KANMETİN</t>
        </is>
      </c>
      <c r="J558" s="137" t="n"/>
      <c r="K558" s="137" t="n"/>
      <c r="L558" s="118" t="n"/>
      <c r="M558" s="118" t="n"/>
      <c r="N558" s="128">
        <f>IFERROR(VLOOKUP(M558,Dim_CikisNedeni!$A:$B,2,FALSE()),"")</f>
        <v/>
      </c>
      <c r="O558" s="138">
        <f>IF(I558="","",IF(K558&lt;&gt;"","Pasif","Aktif"))</f>
        <v/>
      </c>
      <c r="P558" s="129">
        <f>IF(J558="","",IF(K558&lt;&gt;"",K558-J558,TODAY()-J558))</f>
        <v/>
      </c>
      <c r="Q558" s="139">
        <f>IF(P558="","",ROUND(P558/365,1))</f>
        <v/>
      </c>
      <c r="R558" s="140" t="n"/>
    </row>
    <row r="559" ht="15" customFormat="1" customHeight="1" s="111">
      <c r="A559" s="118" t="inlineStr">
        <is>
          <t>M043</t>
        </is>
      </c>
      <c r="B559" s="128">
        <f>IFERROR(VLOOKUP(A559,Dim_Magaza!$A:$C,2,FALSE()),"")</f>
        <v/>
      </c>
      <c r="C559" s="128">
        <f>IFERROR(VLOOKUP(A559,Dim_Magaza!$A:$C,3,FALSE()),"")</f>
        <v/>
      </c>
      <c r="D559" s="118" t="inlineStr">
        <is>
          <t>U038</t>
        </is>
      </c>
      <c r="E559" s="128">
        <f>IFERROR(VLOOKUP(D559,Dim_Unvan!$A:$B,2,FALSE()),"")</f>
        <v/>
      </c>
      <c r="F559" s="118" t="inlineStr">
        <is>
          <t>YÖNETİCİ YARDIMCISI</t>
        </is>
      </c>
      <c r="G559" s="128">
        <f>IF(OR(A559="",F559="",I559="",K559&lt;&gt;""),"",IF(COUNTIFS($A$2:A559,A559,$F$2:F559,F559,$K$2:K559,"")&lt;=SUMIFS(REFERENTIAL_CONTROL!$K:$K,REFERENTIAL_CONTROL!$H:$H,A559,REFERENTIAL_CONTROL!$I:$I,IFERROR(INDEX(Dim_Unvan!$A:$A,MATCH(F559,Dim_Unvan!$B:$B,0)),"")),"Norm Fazlası","Norma Uygun"))</f>
        <v/>
      </c>
      <c r="H559" s="124" t="n"/>
      <c r="I559" s="118" t="inlineStr">
        <is>
          <t>MERVE AKAN</t>
        </is>
      </c>
      <c r="J559" s="137" t="n"/>
      <c r="K559" s="137" t="n"/>
      <c r="L559" s="118" t="n"/>
      <c r="M559" s="118" t="n"/>
      <c r="N559" s="128">
        <f>IFERROR(VLOOKUP(M559,Dim_CikisNedeni!$A:$B,2,FALSE()),"")</f>
        <v/>
      </c>
      <c r="O559" s="138">
        <f>IF(I559="","",IF(K559&lt;&gt;"","Pasif","Aktif"))</f>
        <v/>
      </c>
      <c r="P559" s="129">
        <f>IF(J559="","",IF(K559&lt;&gt;"",K559-J559,TODAY()-J559))</f>
        <v/>
      </c>
      <c r="Q559" s="139">
        <f>IF(P559="","",ROUND(P559/365,1))</f>
        <v/>
      </c>
      <c r="R559" s="140" t="n"/>
    </row>
    <row r="560" ht="15" customFormat="1" customHeight="1" s="111">
      <c r="A560" s="118" t="inlineStr">
        <is>
          <t>M043</t>
        </is>
      </c>
      <c r="B560" s="128">
        <f>IFERROR(VLOOKUP(A560,Dim_Magaza!$A:$C,2,FALSE()),"")</f>
        <v/>
      </c>
      <c r="C560" s="128">
        <f>IFERROR(VLOOKUP(A560,Dim_Magaza!$A:$C,3,FALSE()),"")</f>
        <v/>
      </c>
      <c r="D560" s="118" t="inlineStr">
        <is>
          <t>U015</t>
        </is>
      </c>
      <c r="E560" s="128">
        <f>IFERROR(VLOOKUP(D560,Dim_Unvan!$A:$B,2,FALSE()),"")</f>
        <v/>
      </c>
      <c r="F560" s="118" t="inlineStr">
        <is>
          <t>KASİYER</t>
        </is>
      </c>
      <c r="G560" s="128">
        <f>IF(OR(A560="",F560="",I560="",K560&lt;&gt;""),"",IF(COUNTIFS($A$2:A560,A560,$F$2:F560,F560,$K$2:K560,"")&lt;=SUMIFS(REFERENTIAL_CONTROL!$K:$K,REFERENTIAL_CONTROL!$H:$H,A560,REFERENTIAL_CONTROL!$I:$I,IFERROR(INDEX(Dim_Unvan!$A:$A,MATCH(F560,Dim_Unvan!$B:$B,0)),"")),"Norm Fazlası","Norma Uygun"))</f>
        <v/>
      </c>
      <c r="H560" s="124" t="n"/>
      <c r="I560" s="118" t="inlineStr">
        <is>
          <t>BERRİN AKTOĞ</t>
        </is>
      </c>
      <c r="J560" s="137" t="n"/>
      <c r="K560" s="137" t="n"/>
      <c r="L560" s="118" t="n"/>
      <c r="M560" s="118" t="n"/>
      <c r="N560" s="128">
        <f>IFERROR(VLOOKUP(M560,Dim_CikisNedeni!$A:$B,2,FALSE()),"")</f>
        <v/>
      </c>
      <c r="O560" s="138">
        <f>IF(I560="","",IF(K560&lt;&gt;"","Pasif","Aktif"))</f>
        <v/>
      </c>
      <c r="P560" s="129">
        <f>IF(J560="","",IF(K560&lt;&gt;"",K560-J560,TODAY()-J560))</f>
        <v/>
      </c>
      <c r="Q560" s="139">
        <f>IF(P560="","",ROUND(P560/365,1))</f>
        <v/>
      </c>
      <c r="R560" s="140" t="n"/>
    </row>
    <row r="561" ht="15" customFormat="1" customHeight="1" s="111">
      <c r="A561" s="118" t="inlineStr">
        <is>
          <t>M043</t>
        </is>
      </c>
      <c r="B561" s="128">
        <f>IFERROR(VLOOKUP(A561,Dim_Magaza!$A:$C,2,FALSE()),"")</f>
        <v/>
      </c>
      <c r="C561" s="128">
        <f>IFERROR(VLOOKUP(A561,Dim_Magaza!$A:$C,3,FALSE()),"")</f>
        <v/>
      </c>
      <c r="D561" s="118" t="inlineStr">
        <is>
          <t>U015</t>
        </is>
      </c>
      <c r="E561" s="128">
        <f>IFERROR(VLOOKUP(D561,Dim_Unvan!$A:$B,2,FALSE()),"")</f>
        <v/>
      </c>
      <c r="F561" s="118" t="inlineStr">
        <is>
          <t>KASİYER</t>
        </is>
      </c>
      <c r="G561" s="128">
        <f>IF(OR(A561="",F561="",I561="",K561&lt;&gt;""),"",IF(COUNTIFS($A$2:A561,A561,$F$2:F561,F561,$K$2:K561,"")&lt;=SUMIFS(REFERENTIAL_CONTROL!$K:$K,REFERENTIAL_CONTROL!$H:$H,A561,REFERENTIAL_CONTROL!$I:$I,IFERROR(INDEX(Dim_Unvan!$A:$A,MATCH(F561,Dim_Unvan!$B:$B,0)),"")),"Norm Fazlası","Norma Uygun"))</f>
        <v/>
      </c>
      <c r="H561" s="124" t="n"/>
      <c r="I561" s="118" t="inlineStr">
        <is>
          <t>AMŞE ÇERİ</t>
        </is>
      </c>
      <c r="J561" s="137" t="n"/>
      <c r="K561" s="137" t="n"/>
      <c r="L561" s="118" t="n"/>
      <c r="M561" s="118" t="n"/>
      <c r="N561" s="128">
        <f>IFERROR(VLOOKUP(M561,Dim_CikisNedeni!$A:$B,2,FALSE()),"")</f>
        <v/>
      </c>
      <c r="O561" s="138">
        <f>IF(I561="","",IF(K561&lt;&gt;"","Pasif","Aktif"))</f>
        <v/>
      </c>
      <c r="P561" s="129">
        <f>IF(J561="","",IF(K561&lt;&gt;"",K561-J561,TODAY()-J561))</f>
        <v/>
      </c>
      <c r="Q561" s="139">
        <f>IF(P561="","",ROUND(P561/365,1))</f>
        <v/>
      </c>
      <c r="R561" s="140" t="n"/>
    </row>
    <row r="562" ht="15" customFormat="1" customHeight="1" s="111">
      <c r="A562" s="118" t="inlineStr">
        <is>
          <t>M043</t>
        </is>
      </c>
      <c r="B562" s="128">
        <f>IFERROR(VLOOKUP(A562,Dim_Magaza!$A:$C,2,FALSE()),"")</f>
        <v/>
      </c>
      <c r="C562" s="128">
        <f>IFERROR(VLOOKUP(A562,Dim_Magaza!$A:$C,3,FALSE()),"")</f>
        <v/>
      </c>
      <c r="D562" s="118" t="inlineStr">
        <is>
          <t>U026</t>
        </is>
      </c>
      <c r="E562" s="128">
        <f>IFERROR(VLOOKUP(D562,Dim_Unvan!$A:$B,2,FALSE()),"")</f>
        <v/>
      </c>
      <c r="F562" s="118" t="inlineStr">
        <is>
          <t>REYON GÖREVLİSİ</t>
        </is>
      </c>
      <c r="G562" s="128">
        <f>IF(OR(A562="",F562="",I562="",K562&lt;&gt;""),"",IF(COUNTIFS($A$2:A562,A562,$F$2:F562,F562,$K$2:K562,"")&lt;=SUMIFS(REFERENTIAL_CONTROL!$K:$K,REFERENTIAL_CONTROL!$H:$H,A562,REFERENTIAL_CONTROL!$I:$I,IFERROR(INDEX(Dim_Unvan!$A:$A,MATCH(F562,Dim_Unvan!$B:$B,0)),"")),"Norm Fazlası","Norma Uygun"))</f>
        <v/>
      </c>
      <c r="H562" s="124" t="n"/>
      <c r="I562" s="118" t="inlineStr">
        <is>
          <t>ŞEYHMUS KURT</t>
        </is>
      </c>
      <c r="J562" s="137" t="n"/>
      <c r="K562" s="137" t="n"/>
      <c r="L562" s="118" t="n"/>
      <c r="M562" s="118" t="n"/>
      <c r="N562" s="128">
        <f>IFERROR(VLOOKUP(M562,Dim_CikisNedeni!$A:$B,2,FALSE()),"")</f>
        <v/>
      </c>
      <c r="O562" s="138">
        <f>IF(I562="","",IF(K562&lt;&gt;"","Pasif","Aktif"))</f>
        <v/>
      </c>
      <c r="P562" s="129">
        <f>IF(J562="","",IF(K562&lt;&gt;"",K562-J562,TODAY()-J562))</f>
        <v/>
      </c>
      <c r="Q562" s="139">
        <f>IF(P562="","",ROUND(P562/365,1))</f>
        <v/>
      </c>
      <c r="R562" s="140" t="n"/>
    </row>
    <row r="563" ht="15" customFormat="1" customHeight="1" s="111">
      <c r="A563" s="118" t="inlineStr">
        <is>
          <t>M043</t>
        </is>
      </c>
      <c r="B563" s="128">
        <f>IFERROR(VLOOKUP(A563,Dim_Magaza!$A:$C,2,FALSE()),"")</f>
        <v/>
      </c>
      <c r="C563" s="128">
        <f>IFERROR(VLOOKUP(A563,Dim_Magaza!$A:$C,3,FALSE()),"")</f>
        <v/>
      </c>
      <c r="D563" s="118" t="inlineStr">
        <is>
          <t>U026</t>
        </is>
      </c>
      <c r="E563" s="128">
        <f>IFERROR(VLOOKUP(D563,Dim_Unvan!$A:$B,2,FALSE()),"")</f>
        <v/>
      </c>
      <c r="F563" s="118" t="inlineStr">
        <is>
          <t>REYON GÖREVLİSİ</t>
        </is>
      </c>
      <c r="G563" s="128">
        <f>IF(OR(A563="",F563="",I563="",K563&lt;&gt;""),"",IF(COUNTIFS($A$2:A563,A563,$F$2:F563,F563,$K$2:K563,"")&lt;=SUMIFS(REFERENTIAL_CONTROL!$K:$K,REFERENTIAL_CONTROL!$H:$H,A563,REFERENTIAL_CONTROL!$I:$I,IFERROR(INDEX(Dim_Unvan!$A:$A,MATCH(F563,Dim_Unvan!$B:$B,0)),"")),"Norm Fazlası","Norma Uygun"))</f>
        <v/>
      </c>
      <c r="H563" s="124" t="n"/>
      <c r="I563" s="118" t="inlineStr">
        <is>
          <t>SALİH AKAD</t>
        </is>
      </c>
      <c r="J563" s="137" t="n"/>
      <c r="K563" s="137" t="n"/>
      <c r="L563" s="118" t="n"/>
      <c r="M563" s="118" t="n"/>
      <c r="N563" s="128">
        <f>IFERROR(VLOOKUP(M563,Dim_CikisNedeni!$A:$B,2,FALSE()),"")</f>
        <v/>
      </c>
      <c r="O563" s="138">
        <f>IF(I563="","",IF(K563&lt;&gt;"","Pasif","Aktif"))</f>
        <v/>
      </c>
      <c r="P563" s="129">
        <f>IF(J563="","",IF(K563&lt;&gt;"",K563-J563,TODAY()-J563))</f>
        <v/>
      </c>
      <c r="Q563" s="139">
        <f>IF(P563="","",ROUND(P563/365,1))</f>
        <v/>
      </c>
      <c r="R563" s="140" t="n"/>
    </row>
    <row r="564" ht="15" customFormat="1" customHeight="1" s="111">
      <c r="A564" s="118" t="inlineStr">
        <is>
          <t>M043</t>
        </is>
      </c>
      <c r="B564" s="128">
        <f>IFERROR(VLOOKUP(A564,Dim_Magaza!$A:$C,2,FALSE()),"")</f>
        <v/>
      </c>
      <c r="C564" s="128">
        <f>IFERROR(VLOOKUP(A564,Dim_Magaza!$A:$C,3,FALSE()),"")</f>
        <v/>
      </c>
      <c r="D564" s="118" t="inlineStr">
        <is>
          <t>U002</t>
        </is>
      </c>
      <c r="E564" s="128">
        <f>IFERROR(VLOOKUP(D564,Dim_Unvan!$A:$B,2,FALSE()),"")</f>
        <v/>
      </c>
      <c r="F564" s="118" t="inlineStr">
        <is>
          <t>BAKLİYAT</t>
        </is>
      </c>
      <c r="G564" s="128">
        <f>IF(OR(A564="",F564="",I564="",K564&lt;&gt;""),"",IF(COUNTIFS($A$2:A564,A564,$F$2:F564,F564,$K$2:K564,"")&lt;=SUMIFS(REFERENTIAL_CONTROL!$K:$K,REFERENTIAL_CONTROL!$H:$H,A564,REFERENTIAL_CONTROL!$I:$I,IFERROR(INDEX(Dim_Unvan!$A:$A,MATCH(F564,Dim_Unvan!$B:$B,0)),"")),"Norm Fazlası","Norma Uygun"))</f>
        <v/>
      </c>
      <c r="H564" s="124" t="n"/>
      <c r="I564" s="118" t="inlineStr">
        <is>
          <t>AYNUR AKDOĞAN</t>
        </is>
      </c>
      <c r="J564" s="137" t="n"/>
      <c r="K564" s="137" t="n"/>
      <c r="L564" s="118" t="n"/>
      <c r="M564" s="118" t="n"/>
      <c r="N564" s="128">
        <f>IFERROR(VLOOKUP(M564,Dim_CikisNedeni!$A:$B,2,FALSE()),"")</f>
        <v/>
      </c>
      <c r="O564" s="138">
        <f>IF(I564="","",IF(K564&lt;&gt;"","Pasif","Aktif"))</f>
        <v/>
      </c>
      <c r="P564" s="129">
        <f>IF(J564="","",IF(K564&lt;&gt;"",K564-J564,TODAY()-J564))</f>
        <v/>
      </c>
      <c r="Q564" s="139">
        <f>IF(P564="","",ROUND(P564/365,1))</f>
        <v/>
      </c>
      <c r="R564" s="140" t="n"/>
    </row>
    <row r="565" ht="25.5" customFormat="1" customHeight="1" s="111">
      <c r="A565" s="118" t="inlineStr">
        <is>
          <t>M043</t>
        </is>
      </c>
      <c r="B565" s="128">
        <f>IFERROR(VLOOKUP(A565,Dim_Magaza!$A:$C,2,FALSE()),"")</f>
        <v/>
      </c>
      <c r="C565" s="128">
        <f>IFERROR(VLOOKUP(A565,Dim_Magaza!$A:$C,3,FALSE()),"")</f>
        <v/>
      </c>
      <c r="D565" s="118" t="inlineStr">
        <is>
          <t>U043</t>
        </is>
      </c>
      <c r="E565" s="128">
        <f>IFERROR(VLOOKUP(D565,Dim_Unvan!$A:$B,2,FALSE()),"")</f>
        <v/>
      </c>
      <c r="F565" s="118" t="inlineStr">
        <is>
          <t>ŞARKÜTERİ YARDIMCISI</t>
        </is>
      </c>
      <c r="G565" s="128">
        <f>IF(OR(A565="",F565="",I565="",K565&lt;&gt;""),"",IF(COUNTIFS($A$2:A565,A565,$F$2:F565,F565,$K$2:K565,"")&lt;=SUMIFS(REFERENTIAL_CONTROL!$K:$K,REFERENTIAL_CONTROL!$H:$H,A565,REFERENTIAL_CONTROL!$I:$I,IFERROR(INDEX(Dim_Unvan!$A:$A,MATCH(F565,Dim_Unvan!$B:$B,0)),"")),"Norm Fazlası","Norma Uygun"))</f>
        <v/>
      </c>
      <c r="H565" s="124" t="n"/>
      <c r="I565" s="118" t="inlineStr">
        <is>
          <t>FİDAN KAYMAZ</t>
        </is>
      </c>
      <c r="J565" s="137" t="n"/>
      <c r="K565" s="137" t="n"/>
      <c r="L565" s="118" t="n"/>
      <c r="M565" s="118" t="n"/>
      <c r="N565" s="128">
        <f>IFERROR(VLOOKUP(M565,Dim_CikisNedeni!$A:$B,2,FALSE()),"")</f>
        <v/>
      </c>
      <c r="O565" s="138">
        <f>IF(I565="","",IF(K565&lt;&gt;"","Pasif","Aktif"))</f>
        <v/>
      </c>
      <c r="P565" s="129">
        <f>IF(J565="","",IF(K565&lt;&gt;"",K565-J565,TODAY()-J565))</f>
        <v/>
      </c>
      <c r="Q565" s="139">
        <f>IF(P565="","",ROUND(P565/365,1))</f>
        <v/>
      </c>
      <c r="R565" s="140" t="n"/>
    </row>
    <row r="566" ht="15" customFormat="1" customHeight="1" s="111">
      <c r="A566" s="118" t="inlineStr">
        <is>
          <t>M043</t>
        </is>
      </c>
      <c r="B566" s="128">
        <f>IFERROR(VLOOKUP(A566,Dim_Magaza!$A:$C,2,FALSE()),"")</f>
        <v/>
      </c>
      <c r="C566" s="128">
        <f>IFERROR(VLOOKUP(A566,Dim_Magaza!$A:$C,3,FALSE()),"")</f>
        <v/>
      </c>
      <c r="D566" s="118" t="inlineStr">
        <is>
          <t>U013</t>
        </is>
      </c>
      <c r="E566" s="128">
        <f>IFERROR(VLOOKUP(D566,Dim_Unvan!$A:$B,2,FALSE()),"")</f>
        <v/>
      </c>
      <c r="F566" s="118" t="inlineStr">
        <is>
          <t>KASAP</t>
        </is>
      </c>
      <c r="G566" s="128">
        <f>IF(OR(A566="",F566="",I566="",K566&lt;&gt;""),"",IF(COUNTIFS($A$2:A566,A566,$F$2:F566,F566,$K$2:K566,"")&lt;=SUMIFS(REFERENTIAL_CONTROL!$K:$K,REFERENTIAL_CONTROL!$H:$H,A566,REFERENTIAL_CONTROL!$I:$I,IFERROR(INDEX(Dim_Unvan!$A:$A,MATCH(F566,Dim_Unvan!$B:$B,0)),"")),"Norm Fazlası","Norma Uygun"))</f>
        <v/>
      </c>
      <c r="H566" s="124" t="n"/>
      <c r="I566" s="118" t="inlineStr">
        <is>
          <t>ALİ METE</t>
        </is>
      </c>
      <c r="J566" s="137" t="n"/>
      <c r="K566" s="137" t="n"/>
      <c r="L566" s="118" t="n"/>
      <c r="M566" s="118" t="n"/>
      <c r="N566" s="128">
        <f>IFERROR(VLOOKUP(M566,Dim_CikisNedeni!$A:$B,2,FALSE()),"")</f>
        <v/>
      </c>
      <c r="O566" s="138">
        <f>IF(I566="","",IF(K566&lt;&gt;"","Pasif","Aktif"))</f>
        <v/>
      </c>
      <c r="P566" s="129">
        <f>IF(J566="","",IF(K566&lt;&gt;"",K566-J566,TODAY()-J566))</f>
        <v/>
      </c>
      <c r="Q566" s="139">
        <f>IF(P566="","",ROUND(P566/365,1))</f>
        <v/>
      </c>
      <c r="R566" s="140" t="n"/>
    </row>
    <row r="567" ht="15" customFormat="1" customHeight="1" s="111">
      <c r="A567" s="118" t="inlineStr">
        <is>
          <t>M043</t>
        </is>
      </c>
      <c r="B567" s="128">
        <f>IFERROR(VLOOKUP(A567,Dim_Magaza!$A:$C,2,FALSE()),"")</f>
        <v/>
      </c>
      <c r="C567" s="128">
        <f>IFERROR(VLOOKUP(A567,Dim_Magaza!$A:$C,3,FALSE()),"")</f>
        <v/>
      </c>
      <c r="D567" s="141" t="inlineStr">
        <is>
          <t>U051</t>
        </is>
      </c>
      <c r="E567" s="128">
        <f>IFERROR(VLOOKUP(D567,Dim_Unvan!$A:$B,2,FALSE()),"")</f>
        <v/>
      </c>
      <c r="F567" s="118" t="inlineStr">
        <is>
          <t>MANAV</t>
        </is>
      </c>
      <c r="G567" s="128">
        <f>IF(OR(A567="",F567="",I567="",K567&lt;&gt;""),"",IF(COUNTIFS($A$2:A567,A567,$F$2:F567,F567,$K$2:K567,"")&lt;=SUMIFS(REFERENTIAL_CONTROL!$K:$K,REFERENTIAL_CONTROL!$H:$H,A567,REFERENTIAL_CONTROL!$I:$I,IFERROR(INDEX(Dim_Unvan!$A:$A,MATCH(F567,Dim_Unvan!$B:$B,0)),"")),"Norm Fazlası","Norma Uygun"))</f>
        <v/>
      </c>
      <c r="H567" s="124" t="n"/>
      <c r="I567" s="118" t="inlineStr">
        <is>
          <t>MEHMET ÖZEN</t>
        </is>
      </c>
      <c r="J567" s="137" t="n"/>
      <c r="K567" s="137" t="n"/>
      <c r="L567" s="118" t="n"/>
      <c r="M567" s="118" t="n"/>
      <c r="N567" s="128">
        <f>IFERROR(VLOOKUP(M567,Dim_CikisNedeni!$A:$B,2,FALSE()),"")</f>
        <v/>
      </c>
      <c r="O567" s="138">
        <f>IF(I567="","",IF(K567&lt;&gt;"","Pasif","Aktif"))</f>
        <v/>
      </c>
      <c r="P567" s="129">
        <f>IF(J567="","",IF(K567&lt;&gt;"",K567-J567,TODAY()-J567))</f>
        <v/>
      </c>
      <c r="Q567" s="139">
        <f>IF(P567="","",ROUND(P567/365,1))</f>
        <v/>
      </c>
      <c r="R567" s="140" t="n"/>
    </row>
    <row r="568" ht="15" customFormat="1" customHeight="1" s="111">
      <c r="A568" s="118" t="inlineStr">
        <is>
          <t>M043</t>
        </is>
      </c>
      <c r="B568" s="128">
        <f>IFERROR(VLOOKUP(A568,Dim_Magaza!$A:$C,2,FALSE()),"")</f>
        <v/>
      </c>
      <c r="C568" s="128">
        <f>IFERROR(VLOOKUP(A568,Dim_Magaza!$A:$C,3,FALSE()),"")</f>
        <v/>
      </c>
      <c r="D568" s="118" t="inlineStr">
        <is>
          <t>U017</t>
        </is>
      </c>
      <c r="E568" s="128">
        <f>IFERROR(VLOOKUP(D568,Dim_Unvan!$A:$B,2,FALSE()),"")</f>
        <v/>
      </c>
      <c r="F568" s="118" t="inlineStr">
        <is>
          <t>MANAV</t>
        </is>
      </c>
      <c r="G568" s="128">
        <f>IF(OR(A568="",F568="",I568="",K568&lt;&gt;""),"",IF(COUNTIFS($A$2:A568,A568,$F$2:F568,F568,$K$2:K568,"")&lt;=SUMIFS(REFERENTIAL_CONTROL!$K:$K,REFERENTIAL_CONTROL!$H:$H,A568,REFERENTIAL_CONTROL!$I:$I,IFERROR(INDEX(Dim_Unvan!$A:$A,MATCH(F568,Dim_Unvan!$B:$B,0)),"")),"Norm Fazlası","Norma Uygun"))</f>
        <v/>
      </c>
      <c r="H568" s="124" t="n"/>
      <c r="I568" s="118" t="inlineStr">
        <is>
          <t>AHMET GÜNCÜ</t>
        </is>
      </c>
      <c r="J568" s="137" t="n"/>
      <c r="K568" s="137" t="n"/>
      <c r="L568" s="118" t="n"/>
      <c r="M568" s="118" t="n"/>
      <c r="N568" s="128">
        <f>IFERROR(VLOOKUP(M568,Dim_CikisNedeni!$A:$B,2,FALSE()),"")</f>
        <v/>
      </c>
      <c r="O568" s="138">
        <f>IF(I568="","",IF(K568&lt;&gt;"","Pasif","Aktif"))</f>
        <v/>
      </c>
      <c r="P568" s="129">
        <f>IF(J568="","",IF(K568&lt;&gt;"",K568-J568,TODAY()-J568))</f>
        <v/>
      </c>
      <c r="Q568" s="139">
        <f>IF(P568="","",ROUND(P568/365,1))</f>
        <v/>
      </c>
      <c r="R568" s="140" t="n"/>
    </row>
    <row r="569" ht="15" customFormat="1" customHeight="1" s="111">
      <c r="A569" s="118" t="inlineStr">
        <is>
          <t>M043</t>
        </is>
      </c>
      <c r="B569" s="128">
        <f>IFERROR(VLOOKUP(A569,Dim_Magaza!$A:$C,2,FALSE()),"")</f>
        <v/>
      </c>
      <c r="C569" s="128">
        <f>IFERROR(VLOOKUP(A569,Dim_Magaza!$A:$C,3,FALSE()),"")</f>
        <v/>
      </c>
      <c r="D569" s="118" t="inlineStr">
        <is>
          <t>U019</t>
        </is>
      </c>
      <c r="E569" s="128">
        <f>IFERROR(VLOOKUP(D569,Dim_Unvan!$A:$B,2,FALSE()),"")</f>
        <v/>
      </c>
      <c r="F569" s="118" t="inlineStr">
        <is>
          <t>MANAV YARDIMCISI</t>
        </is>
      </c>
      <c r="G569" s="128">
        <f>IF(OR(A569="",F569="",I569="",K569&lt;&gt;""),"",IF(COUNTIFS($A$2:A569,A569,$F$2:F569,F569,$K$2:K569,"")&lt;=SUMIFS(REFERENTIAL_CONTROL!$K:$K,REFERENTIAL_CONTROL!$H:$H,A569,REFERENTIAL_CONTROL!$I:$I,IFERROR(INDEX(Dim_Unvan!$A:$A,MATCH(F569,Dim_Unvan!$B:$B,0)),"")),"Norm Fazlası","Norma Uygun"))</f>
        <v/>
      </c>
      <c r="H569" s="124" t="n"/>
      <c r="I569" s="118" t="inlineStr">
        <is>
          <t>SEYMEN TONG</t>
        </is>
      </c>
      <c r="J569" s="137" t="n"/>
      <c r="K569" s="137" t="n"/>
      <c r="L569" s="118" t="n"/>
      <c r="M569" s="118" t="n"/>
      <c r="N569" s="128">
        <f>IFERROR(VLOOKUP(M569,Dim_CikisNedeni!$A:$B,2,FALSE()),"")</f>
        <v/>
      </c>
      <c r="O569" s="138">
        <f>IF(I569="","",IF(K569&lt;&gt;"","Pasif","Aktif"))</f>
        <v/>
      </c>
      <c r="P569" s="129">
        <f>IF(J569="","",IF(K569&lt;&gt;"",K569-J569,TODAY()-J569))</f>
        <v/>
      </c>
      <c r="Q569" s="139">
        <f>IF(P569="","",ROUND(P569/365,1))</f>
        <v/>
      </c>
      <c r="R569" s="140" t="n"/>
    </row>
    <row r="570" ht="15" customFormat="1" customHeight="1" s="111">
      <c r="A570" s="118" t="inlineStr">
        <is>
          <t>M057</t>
        </is>
      </c>
      <c r="B570" s="128">
        <f>IFERROR(VLOOKUP(A570,Dim_Magaza!$A:$C,2,FALSE()),"")</f>
        <v/>
      </c>
      <c r="C570" s="128">
        <f>IFERROR(VLOOKUP(A570,Dim_Magaza!$A:$C,3,FALSE()),"")</f>
        <v/>
      </c>
      <c r="D570" s="118" t="inlineStr">
        <is>
          <t>U036</t>
        </is>
      </c>
      <c r="E570" s="128">
        <f>IFERROR(VLOOKUP(D570,Dim_Unvan!$A:$B,2,FALSE()),"")</f>
        <v/>
      </c>
      <c r="F570" s="118" t="inlineStr">
        <is>
          <t>YÖNETİCİ</t>
        </is>
      </c>
      <c r="G570" s="128">
        <f>IF(OR(A570="",F570="",I570="",K570&lt;&gt;""),"",IF(COUNTIFS($A$2:A570,A570,$F$2:F570,F570,$K$2:K570,"")&lt;=SUMIFS(REFERENTIAL_CONTROL!$K:$K,REFERENTIAL_CONTROL!$H:$H,A570,REFERENTIAL_CONTROL!$I:$I,IFERROR(INDEX(Dim_Unvan!$A:$A,MATCH(F570,Dim_Unvan!$B:$B,0)),"")),"Norm Fazlası","Norma Uygun"))</f>
        <v/>
      </c>
      <c r="H570" s="124" t="n"/>
      <c r="I570" s="118" t="inlineStr">
        <is>
          <t>ALİ GÜNEŞ</t>
        </is>
      </c>
      <c r="J570" s="137" t="n"/>
      <c r="K570" s="137" t="n"/>
      <c r="L570" s="118" t="n"/>
      <c r="M570" s="118" t="n"/>
      <c r="N570" s="128">
        <f>IFERROR(VLOOKUP(M570,Dim_CikisNedeni!$A:$B,2,FALSE()),"")</f>
        <v/>
      </c>
      <c r="O570" s="138">
        <f>IF(I570="","",IF(K570&lt;&gt;"","Pasif","Aktif"))</f>
        <v/>
      </c>
      <c r="P570" s="129">
        <f>IF(J570="","",IF(K570&lt;&gt;"",K570-J570,TODAY()-J570))</f>
        <v/>
      </c>
      <c r="Q570" s="139">
        <f>IF(P570="","",ROUND(P570/365,1))</f>
        <v/>
      </c>
      <c r="R570" s="140" t="n"/>
    </row>
    <row r="571" ht="15" customFormat="1" customHeight="1" s="111">
      <c r="A571" s="118" t="inlineStr">
        <is>
          <t>M057</t>
        </is>
      </c>
      <c r="B571" s="128">
        <f>IFERROR(VLOOKUP(A571,Dim_Magaza!$A:$C,2,FALSE()),"")</f>
        <v/>
      </c>
      <c r="C571" s="128">
        <f>IFERROR(VLOOKUP(A571,Dim_Magaza!$A:$C,3,FALSE()),"")</f>
        <v/>
      </c>
      <c r="D571" s="118" t="inlineStr">
        <is>
          <t>U038</t>
        </is>
      </c>
      <c r="E571" s="128">
        <f>IFERROR(VLOOKUP(D571,Dim_Unvan!$A:$B,2,FALSE()),"")</f>
        <v/>
      </c>
      <c r="F571" s="118" t="inlineStr">
        <is>
          <t>YÖNETİCİ YARDIMCISI</t>
        </is>
      </c>
      <c r="G571" s="128">
        <f>IF(OR(A571="",F571="",I571="",K571&lt;&gt;""),"",IF(COUNTIFS($A$2:A571,A571,$F$2:F571,F571,$K$2:K571,"")&lt;=SUMIFS(REFERENTIAL_CONTROL!$K:$K,REFERENTIAL_CONTROL!$H:$H,A571,REFERENTIAL_CONTROL!$I:$I,IFERROR(INDEX(Dim_Unvan!$A:$A,MATCH(F571,Dim_Unvan!$B:$B,0)),"")),"Norm Fazlası","Norma Uygun"))</f>
        <v/>
      </c>
      <c r="H571" s="124" t="n"/>
      <c r="I571" s="118" t="inlineStr">
        <is>
          <t>HÜSNA GÜL</t>
        </is>
      </c>
      <c r="J571" s="137" t="n"/>
      <c r="K571" s="137" t="n"/>
      <c r="L571" s="118" t="n"/>
      <c r="M571" s="118" t="n"/>
      <c r="N571" s="128">
        <f>IFERROR(VLOOKUP(M571,Dim_CikisNedeni!$A:$B,2,FALSE()),"")</f>
        <v/>
      </c>
      <c r="O571" s="138">
        <f>IF(I571="","",IF(K571&lt;&gt;"","Pasif","Aktif"))</f>
        <v/>
      </c>
      <c r="P571" s="129">
        <f>IF(J571="","",IF(K571&lt;&gt;"",K571-J571,TODAY()-J571))</f>
        <v/>
      </c>
      <c r="Q571" s="139">
        <f>IF(P571="","",ROUND(P571/365,1))</f>
        <v/>
      </c>
      <c r="R571" s="140" t="n"/>
    </row>
    <row r="572" ht="15" customFormat="1" customHeight="1" s="111">
      <c r="A572" s="118" t="inlineStr">
        <is>
          <t>M057</t>
        </is>
      </c>
      <c r="B572" s="128">
        <f>IFERROR(VLOOKUP(A572,Dim_Magaza!$A:$C,2,FALSE()),"")</f>
        <v/>
      </c>
      <c r="C572" s="128">
        <f>IFERROR(VLOOKUP(A572,Dim_Magaza!$A:$C,3,FALSE()),"")</f>
        <v/>
      </c>
      <c r="D572" s="118" t="inlineStr">
        <is>
          <t>U015</t>
        </is>
      </c>
      <c r="E572" s="128">
        <f>IFERROR(VLOOKUP(D572,Dim_Unvan!$A:$B,2,FALSE()),"")</f>
        <v/>
      </c>
      <c r="F572" s="118" t="inlineStr">
        <is>
          <t>KASİYER</t>
        </is>
      </c>
      <c r="G572" s="128">
        <f>IF(OR(A572="",F572="",I572="",K572&lt;&gt;""),"",IF(COUNTIFS($A$2:A572,A572,$F$2:F572,F572,$K$2:K572,"")&lt;=SUMIFS(REFERENTIAL_CONTROL!$K:$K,REFERENTIAL_CONTROL!$H:$H,A572,REFERENTIAL_CONTROL!$I:$I,IFERROR(INDEX(Dim_Unvan!$A:$A,MATCH(F572,Dim_Unvan!$B:$B,0)),"")),"Norm Fazlası","Norma Uygun"))</f>
        <v/>
      </c>
      <c r="H572" s="124" t="n"/>
      <c r="I572" s="118" t="inlineStr">
        <is>
          <t>BERRİN KARACA</t>
        </is>
      </c>
      <c r="J572" s="137" t="n"/>
      <c r="K572" s="137" t="n"/>
      <c r="L572" s="118" t="n"/>
      <c r="M572" s="118" t="n"/>
      <c r="N572" s="128">
        <f>IFERROR(VLOOKUP(M572,Dim_CikisNedeni!$A:$B,2,FALSE()),"")</f>
        <v/>
      </c>
      <c r="O572" s="138">
        <f>IF(I572="","",IF(K572&lt;&gt;"","Pasif","Aktif"))</f>
        <v/>
      </c>
      <c r="P572" s="129">
        <f>IF(J572="","",IF(K572&lt;&gt;"",K572-J572,TODAY()-J572))</f>
        <v/>
      </c>
      <c r="Q572" s="139">
        <f>IF(P572="","",ROUND(P572/365,1))</f>
        <v/>
      </c>
      <c r="R572" s="140" t="n"/>
    </row>
    <row r="573" ht="15" customFormat="1" customHeight="1" s="111">
      <c r="A573" s="118" t="inlineStr">
        <is>
          <t>M057</t>
        </is>
      </c>
      <c r="B573" s="128">
        <f>IFERROR(VLOOKUP(A573,Dim_Magaza!$A:$C,2,FALSE()),"")</f>
        <v/>
      </c>
      <c r="C573" s="128">
        <f>IFERROR(VLOOKUP(A573,Dim_Magaza!$A:$C,3,FALSE()),"")</f>
        <v/>
      </c>
      <c r="D573" s="118" t="inlineStr">
        <is>
          <t>U015</t>
        </is>
      </c>
      <c r="E573" s="128">
        <f>IFERROR(VLOOKUP(D573,Dim_Unvan!$A:$B,2,FALSE()),"")</f>
        <v/>
      </c>
      <c r="F573" s="118" t="inlineStr">
        <is>
          <t>KASİYER</t>
        </is>
      </c>
      <c r="G573" s="128">
        <f>IF(OR(A573="",F573="",I573="",K573&lt;&gt;""),"",IF(COUNTIFS($A$2:A573,A573,$F$2:F573,F573,$K$2:K573,"")&lt;=SUMIFS(REFERENTIAL_CONTROL!$K:$K,REFERENTIAL_CONTROL!$H:$H,A573,REFERENTIAL_CONTROL!$I:$I,IFERROR(INDEX(Dim_Unvan!$A:$A,MATCH(F573,Dim_Unvan!$B:$B,0)),"")),"Norm Fazlası","Norma Uygun"))</f>
        <v/>
      </c>
      <c r="H573" s="124" t="n"/>
      <c r="I573" s="118" t="inlineStr">
        <is>
          <t>ALEYNA KAYA</t>
        </is>
      </c>
      <c r="J573" s="137" t="n"/>
      <c r="K573" s="137" t="n"/>
      <c r="L573" s="118" t="n"/>
      <c r="M573" s="118" t="n"/>
      <c r="N573" s="128">
        <f>IFERROR(VLOOKUP(M573,Dim_CikisNedeni!$A:$B,2,FALSE()),"")</f>
        <v/>
      </c>
      <c r="O573" s="138">
        <f>IF(I573="","",IF(K573&lt;&gt;"","Pasif","Aktif"))</f>
        <v/>
      </c>
      <c r="P573" s="129">
        <f>IF(J573="","",IF(K573&lt;&gt;"",K573-J573,TODAY()-J573))</f>
        <v/>
      </c>
      <c r="Q573" s="139">
        <f>IF(P573="","",ROUND(P573/365,1))</f>
        <v/>
      </c>
      <c r="R573" s="140" t="n"/>
    </row>
    <row r="574" ht="15" customFormat="1" customHeight="1" s="111">
      <c r="A574" s="118" t="inlineStr">
        <is>
          <t>M057</t>
        </is>
      </c>
      <c r="B574" s="128">
        <f>IFERROR(VLOOKUP(A574,Dim_Magaza!$A:$C,2,FALSE()),"")</f>
        <v/>
      </c>
      <c r="C574" s="128">
        <f>IFERROR(VLOOKUP(A574,Dim_Magaza!$A:$C,3,FALSE()),"")</f>
        <v/>
      </c>
      <c r="D574" s="118" t="inlineStr">
        <is>
          <t>U015</t>
        </is>
      </c>
      <c r="E574" s="128">
        <f>IFERROR(VLOOKUP(D574,Dim_Unvan!$A:$B,2,FALSE()),"")</f>
        <v/>
      </c>
      <c r="F574" s="118" t="inlineStr">
        <is>
          <t>KASİYER</t>
        </is>
      </c>
      <c r="G574" s="128">
        <f>IF(OR(A574="",F574="",I574="",K574&lt;&gt;""),"",IF(COUNTIFS($A$2:A574,A574,$F$2:F574,F574,$K$2:K574,"")&lt;=SUMIFS(REFERENTIAL_CONTROL!$K:$K,REFERENTIAL_CONTROL!$H:$H,A574,REFERENTIAL_CONTROL!$I:$I,IFERROR(INDEX(Dim_Unvan!$A:$A,MATCH(F574,Dim_Unvan!$B:$B,0)),"")),"Norm Fazlası","Norma Uygun"))</f>
        <v/>
      </c>
      <c r="H574" s="124" t="n"/>
      <c r="I574" s="118" t="inlineStr">
        <is>
          <t>ŞÜKRAN DENİZ</t>
        </is>
      </c>
      <c r="J574" s="137" t="n"/>
      <c r="K574" s="137" t="n"/>
      <c r="L574" s="118" t="n"/>
      <c r="M574" s="118" t="n"/>
      <c r="N574" s="128">
        <f>IFERROR(VLOOKUP(M574,Dim_CikisNedeni!$A:$B,2,FALSE()),"")</f>
        <v/>
      </c>
      <c r="O574" s="138">
        <f>IF(I574="","",IF(K574&lt;&gt;"","Pasif","Aktif"))</f>
        <v/>
      </c>
      <c r="P574" s="129">
        <f>IF(J574="","",IF(K574&lt;&gt;"",K574-J574,TODAY()-J574))</f>
        <v/>
      </c>
      <c r="Q574" s="139">
        <f>IF(P574="","",ROUND(P574/365,1))</f>
        <v/>
      </c>
      <c r="R574" s="140" t="n"/>
    </row>
    <row r="575" ht="15" customFormat="1" customHeight="1" s="111">
      <c r="A575" s="118" t="inlineStr">
        <is>
          <t>M057</t>
        </is>
      </c>
      <c r="B575" s="128">
        <f>IFERROR(VLOOKUP(A575,Dim_Magaza!$A:$C,2,FALSE()),"")</f>
        <v/>
      </c>
      <c r="C575" s="128">
        <f>IFERROR(VLOOKUP(A575,Dim_Magaza!$A:$C,3,FALSE()),"")</f>
        <v/>
      </c>
      <c r="D575" s="118" t="inlineStr">
        <is>
          <t>U042</t>
        </is>
      </c>
      <c r="E575" s="128">
        <f>IFERROR(VLOOKUP(D575,Dim_Unvan!$A:$B,2,FALSE()),"")</f>
        <v/>
      </c>
      <c r="F575" s="118" t="inlineStr">
        <is>
          <t>ŞARKÜTERİ</t>
        </is>
      </c>
      <c r="G575" s="128">
        <f>IF(OR(A575="",F575="",I575="",K575&lt;&gt;""),"",IF(COUNTIFS($A$2:A575,A575,$F$2:F575,F575,$K$2:K575,"")&lt;=SUMIFS(REFERENTIAL_CONTROL!$K:$K,REFERENTIAL_CONTROL!$H:$H,A575,REFERENTIAL_CONTROL!$I:$I,IFERROR(INDEX(Dim_Unvan!$A:$A,MATCH(F575,Dim_Unvan!$B:$B,0)),"")),"Norm Fazlası","Norma Uygun"))</f>
        <v/>
      </c>
      <c r="H575" s="124" t="n"/>
      <c r="I575" s="118" t="inlineStr">
        <is>
          <t>RAHŞAN SİMGE ALSAÇ</t>
        </is>
      </c>
      <c r="J575" s="137" t="n"/>
      <c r="K575" s="137" t="n"/>
      <c r="L575" s="118" t="n"/>
      <c r="M575" s="118" t="n"/>
      <c r="N575" s="128">
        <f>IFERROR(VLOOKUP(M575,Dim_CikisNedeni!$A:$B,2,FALSE()),"")</f>
        <v/>
      </c>
      <c r="O575" s="138">
        <f>IF(I575="","",IF(K575&lt;&gt;"","Pasif","Aktif"))</f>
        <v/>
      </c>
      <c r="P575" s="129">
        <f>IF(J575="","",IF(K575&lt;&gt;"",K575-J575,TODAY()-J575))</f>
        <v/>
      </c>
      <c r="Q575" s="139">
        <f>IF(P575="","",ROUND(P575/365,1))</f>
        <v/>
      </c>
      <c r="R575" s="140" t="n"/>
    </row>
    <row r="576" ht="15" customFormat="1" customHeight="1" s="111">
      <c r="A576" s="118" t="inlineStr">
        <is>
          <t>M057</t>
        </is>
      </c>
      <c r="B576" s="128">
        <f>IFERROR(VLOOKUP(A576,Dim_Magaza!$A:$C,2,FALSE()),"")</f>
        <v/>
      </c>
      <c r="C576" s="128">
        <f>IFERROR(VLOOKUP(A576,Dim_Magaza!$A:$C,3,FALSE()),"")</f>
        <v/>
      </c>
      <c r="D576" s="141" t="inlineStr">
        <is>
          <t>U053</t>
        </is>
      </c>
      <c r="E576" s="128">
        <f>IFERROR(VLOOKUP(D576,Dim_Unvan!$A:$B,2,FALSE()),"")</f>
        <v/>
      </c>
      <c r="F576" s="118" t="inlineStr">
        <is>
          <t>KASAP</t>
        </is>
      </c>
      <c r="G576" s="128">
        <f>IF(OR(A576="",F576="",I576="",K576&lt;&gt;""),"",IF(COUNTIFS($A$2:A576,A576,$F$2:F576,F576,$K$2:K576,"")&lt;=SUMIFS(REFERENTIAL_CONTROL!$K:$K,REFERENTIAL_CONTROL!$H:$H,A576,REFERENTIAL_CONTROL!$I:$I,IFERROR(INDEX(Dim_Unvan!$A:$A,MATCH(F576,Dim_Unvan!$B:$B,0)),"")),"Norm Fazlası","Norma Uygun"))</f>
        <v/>
      </c>
      <c r="H576" s="124" t="n"/>
      <c r="I576" s="118" t="inlineStr">
        <is>
          <t>MEHMET ŞAFAK</t>
        </is>
      </c>
      <c r="J576" s="137" t="n"/>
      <c r="K576" s="137" t="n"/>
      <c r="L576" s="118" t="n"/>
      <c r="M576" s="118" t="n"/>
      <c r="N576" s="128">
        <f>IFERROR(VLOOKUP(M576,Dim_CikisNedeni!$A:$B,2,FALSE()),"")</f>
        <v/>
      </c>
      <c r="O576" s="138">
        <f>IF(I576="","",IF(K576&lt;&gt;"","Pasif","Aktif"))</f>
        <v/>
      </c>
      <c r="P576" s="129">
        <f>IF(J576="","",IF(K576&lt;&gt;"",K576-J576,TODAY()-J576))</f>
        <v/>
      </c>
      <c r="Q576" s="139">
        <f>IF(P576="","",ROUND(P576/365,1))</f>
        <v/>
      </c>
      <c r="R576" s="140" t="n"/>
    </row>
    <row r="577" ht="15" customFormat="1" customHeight="1" s="111">
      <c r="A577" s="118" t="inlineStr">
        <is>
          <t>M057</t>
        </is>
      </c>
      <c r="B577" s="128">
        <f>IFERROR(VLOOKUP(A577,Dim_Magaza!$A:$C,2,FALSE()),"")</f>
        <v/>
      </c>
      <c r="C577" s="128">
        <f>IFERROR(VLOOKUP(A577,Dim_Magaza!$A:$C,3,FALSE()),"")</f>
        <v/>
      </c>
      <c r="D577" s="141" t="inlineStr">
        <is>
          <t>U051</t>
        </is>
      </c>
      <c r="E577" s="128">
        <f>IFERROR(VLOOKUP(D577,Dim_Unvan!$A:$B,2,FALSE()),"")</f>
        <v/>
      </c>
      <c r="F577" s="118" t="inlineStr">
        <is>
          <t>MANAV</t>
        </is>
      </c>
      <c r="G577" s="128">
        <f>IF(OR(A577="",F577="",I577="",K577&lt;&gt;""),"",IF(COUNTIFS($A$2:A577,A577,$F$2:F577,F577,$K$2:K577,"")&lt;=SUMIFS(REFERENTIAL_CONTROL!$K:$K,REFERENTIAL_CONTROL!$H:$H,A577,REFERENTIAL_CONTROL!$I:$I,IFERROR(INDEX(Dim_Unvan!$A:$A,MATCH(F577,Dim_Unvan!$B:$B,0)),"")),"Norm Fazlası","Norma Uygun"))</f>
        <v/>
      </c>
      <c r="H577" s="124" t="n"/>
      <c r="I577" s="118" t="inlineStr">
        <is>
          <t>BAHRİ TUNÇ</t>
        </is>
      </c>
      <c r="J577" s="137" t="n"/>
      <c r="K577" s="137" t="n"/>
      <c r="L577" s="118" t="n"/>
      <c r="M577" s="118" t="n"/>
      <c r="N577" s="128">
        <f>IFERROR(VLOOKUP(M577,Dim_CikisNedeni!$A:$B,2,FALSE()),"")</f>
        <v/>
      </c>
      <c r="O577" s="138">
        <f>IF(I577="","",IF(K577&lt;&gt;"","Pasif","Aktif"))</f>
        <v/>
      </c>
      <c r="P577" s="129">
        <f>IF(J577="","",IF(K577&lt;&gt;"",K577-J577,TODAY()-J577))</f>
        <v/>
      </c>
      <c r="Q577" s="139">
        <f>IF(P577="","",ROUND(P577/365,1))</f>
        <v/>
      </c>
      <c r="R577" s="140" t="n"/>
    </row>
    <row r="578" ht="15" customFormat="1" customHeight="1" s="111">
      <c r="A578" s="118" t="inlineStr">
        <is>
          <t>M057</t>
        </is>
      </c>
      <c r="B578" s="128">
        <f>IFERROR(VLOOKUP(A578,Dim_Magaza!$A:$C,2,FALSE()),"")</f>
        <v/>
      </c>
      <c r="C578" s="128">
        <f>IFERROR(VLOOKUP(A578,Dim_Magaza!$A:$C,3,FALSE()),"")</f>
        <v/>
      </c>
      <c r="D578" s="118" t="inlineStr">
        <is>
          <t>U019</t>
        </is>
      </c>
      <c r="E578" s="128">
        <f>IFERROR(VLOOKUP(D578,Dim_Unvan!$A:$B,2,FALSE()),"")</f>
        <v/>
      </c>
      <c r="F578" s="118" t="inlineStr">
        <is>
          <t>MANAV YARDIMCISI</t>
        </is>
      </c>
      <c r="G578" s="128">
        <f>IF(OR(A578="",F578="",I578="",K578&lt;&gt;""),"",IF(COUNTIFS($A$2:A578,A578,$F$2:F578,F578,$K$2:K578,"")&lt;=SUMIFS(REFERENTIAL_CONTROL!$K:$K,REFERENTIAL_CONTROL!$H:$H,A578,REFERENTIAL_CONTROL!$I:$I,IFERROR(INDEX(Dim_Unvan!$A:$A,MATCH(F578,Dim_Unvan!$B:$B,0)),"")),"Norm Fazlası","Norma Uygun"))</f>
        <v/>
      </c>
      <c r="H578" s="124" t="n"/>
      <c r="I578" s="118" t="inlineStr">
        <is>
          <t>MUHAMMED MUTAA UĞUR</t>
        </is>
      </c>
      <c r="J578" s="137" t="n"/>
      <c r="K578" s="137" t="n"/>
      <c r="L578" s="118" t="n"/>
      <c r="M578" s="118" t="n"/>
      <c r="N578" s="128">
        <f>IFERROR(VLOOKUP(M578,Dim_CikisNedeni!$A:$B,2,FALSE()),"")</f>
        <v/>
      </c>
      <c r="O578" s="138">
        <f>IF(I578="","",IF(K578&lt;&gt;"","Pasif","Aktif"))</f>
        <v/>
      </c>
      <c r="P578" s="129">
        <f>IF(J578="","",IF(K578&lt;&gt;"",K578-J578,TODAY()-J578))</f>
        <v/>
      </c>
      <c r="Q578" s="139">
        <f>IF(P578="","",ROUND(P578/365,1))</f>
        <v/>
      </c>
      <c r="R578" s="140" t="n"/>
    </row>
    <row r="579" ht="15" customFormat="1" customHeight="1" s="111">
      <c r="A579" s="118" t="inlineStr">
        <is>
          <t>M037</t>
        </is>
      </c>
      <c r="B579" s="128">
        <f>IFERROR(VLOOKUP(A579,Dim_Magaza!$A:$C,2,FALSE()),"")</f>
        <v/>
      </c>
      <c r="C579" s="128">
        <f>IFERROR(VLOOKUP(A579,Dim_Magaza!$A:$C,3,FALSE()),"")</f>
        <v/>
      </c>
      <c r="D579" s="141" t="inlineStr">
        <is>
          <t>U052</t>
        </is>
      </c>
      <c r="E579" s="128">
        <f>IFERROR(VLOOKUP(D579,Dim_Unvan!$A:$B,2,FALSE()),"")</f>
        <v/>
      </c>
      <c r="F579" s="118" t="inlineStr">
        <is>
          <t>YÖNETİCİ</t>
        </is>
      </c>
      <c r="G579" s="128">
        <f>IF(OR(A579="",F579="",I579="",K579&lt;&gt;""),"",IF(COUNTIFS($A$2:A579,A579,$F$2:F579,F579,$K$2:K579,"")&lt;=SUMIFS(REFERENTIAL_CONTROL!$K:$K,REFERENTIAL_CONTROL!$H:$H,A579,REFERENTIAL_CONTROL!$I:$I,IFERROR(INDEX(Dim_Unvan!$A:$A,MATCH(F579,Dim_Unvan!$B:$B,0)),"")),"Norm Fazlası","Norma Uygun"))</f>
        <v/>
      </c>
      <c r="H579" s="124" t="n"/>
      <c r="I579" s="118" t="inlineStr">
        <is>
          <t>SALİH YILMAZ</t>
        </is>
      </c>
      <c r="J579" s="137" t="n"/>
      <c r="K579" s="137" t="n"/>
      <c r="L579" s="118" t="n"/>
      <c r="M579" s="118" t="n"/>
      <c r="N579" s="128">
        <f>IFERROR(VLOOKUP(M579,Dim_CikisNedeni!$A:$B,2,FALSE()),"")</f>
        <v/>
      </c>
      <c r="O579" s="138">
        <f>IF(I579="","",IF(K579&lt;&gt;"","Pasif","Aktif"))</f>
        <v/>
      </c>
      <c r="P579" s="129">
        <f>IF(J579="","",IF(K579&lt;&gt;"",K579-J579,TODAY()-J579))</f>
        <v/>
      </c>
      <c r="Q579" s="139">
        <f>IF(P579="","",ROUND(P579/365,1))</f>
        <v/>
      </c>
      <c r="R579" s="140" t="n"/>
    </row>
    <row r="580" ht="15" customFormat="1" customHeight="1" s="111">
      <c r="A580" s="118" t="inlineStr">
        <is>
          <t>M037</t>
        </is>
      </c>
      <c r="B580" s="128">
        <f>IFERROR(VLOOKUP(A580,Dim_Magaza!$A:$C,2,FALSE()),"")</f>
        <v/>
      </c>
      <c r="C580" s="128">
        <f>IFERROR(VLOOKUP(A580,Dim_Magaza!$A:$C,3,FALSE()),"")</f>
        <v/>
      </c>
      <c r="D580" s="118" t="inlineStr">
        <is>
          <t>U038</t>
        </is>
      </c>
      <c r="E580" s="128">
        <f>IFERROR(VLOOKUP(D580,Dim_Unvan!$A:$B,2,FALSE()),"")</f>
        <v/>
      </c>
      <c r="F580" s="118" t="inlineStr">
        <is>
          <t>YÖNETİCİ YARDIMCISI</t>
        </is>
      </c>
      <c r="G580" s="128">
        <f>IF(OR(A580="",F580="",I580="",K580&lt;&gt;""),"",IF(COUNTIFS($A$2:A580,A580,$F$2:F580,F580,$K$2:K580,"")&lt;=SUMIFS(REFERENTIAL_CONTROL!$K:$K,REFERENTIAL_CONTROL!$H:$H,A580,REFERENTIAL_CONTROL!$I:$I,IFERROR(INDEX(Dim_Unvan!$A:$A,MATCH(F580,Dim_Unvan!$B:$B,0)),"")),"Norm Fazlası","Norma Uygun"))</f>
        <v/>
      </c>
      <c r="H580" s="124" t="n"/>
      <c r="I580" s="118" t="inlineStr">
        <is>
          <t>MURAT OTLU</t>
        </is>
      </c>
      <c r="J580" s="137" t="n"/>
      <c r="K580" s="137" t="n"/>
      <c r="L580" s="118" t="n"/>
      <c r="M580" s="118" t="n"/>
      <c r="N580" s="128">
        <f>IFERROR(VLOOKUP(M580,Dim_CikisNedeni!$A:$B,2,FALSE()),"")</f>
        <v/>
      </c>
      <c r="O580" s="138">
        <f>IF(I580="","",IF(K580&lt;&gt;"","Pasif","Aktif"))</f>
        <v/>
      </c>
      <c r="P580" s="129">
        <f>IF(J580="","",IF(K580&lt;&gt;"",K580-J580,TODAY()-J580))</f>
        <v/>
      </c>
      <c r="Q580" s="139">
        <f>IF(P580="","",ROUND(P580/365,1))</f>
        <v/>
      </c>
      <c r="R580" s="140" t="n"/>
    </row>
    <row r="581" ht="15" customFormat="1" customHeight="1" s="111">
      <c r="A581" s="118" t="inlineStr">
        <is>
          <t>M037</t>
        </is>
      </c>
      <c r="B581" s="128">
        <f>IFERROR(VLOOKUP(A581,Dim_Magaza!$A:$C,2,FALSE()),"")</f>
        <v/>
      </c>
      <c r="C581" s="128">
        <f>IFERROR(VLOOKUP(A581,Dim_Magaza!$A:$C,3,FALSE()),"")</f>
        <v/>
      </c>
      <c r="D581" s="118" t="inlineStr">
        <is>
          <t>U015</t>
        </is>
      </c>
      <c r="E581" s="128">
        <f>IFERROR(VLOOKUP(D581,Dim_Unvan!$A:$B,2,FALSE()),"")</f>
        <v/>
      </c>
      <c r="F581" s="118" t="inlineStr">
        <is>
          <t>KASİYER</t>
        </is>
      </c>
      <c r="G581" s="128">
        <f>IF(OR(A581="",F581="",I581="",K581&lt;&gt;""),"",IF(COUNTIFS($A$2:A581,A581,$F$2:F581,F581,$K$2:K581,"")&lt;=SUMIFS(REFERENTIAL_CONTROL!$K:$K,REFERENTIAL_CONTROL!$H:$H,A581,REFERENTIAL_CONTROL!$I:$I,IFERROR(INDEX(Dim_Unvan!$A:$A,MATCH(F581,Dim_Unvan!$B:$B,0)),"")),"Norm Fazlası","Norma Uygun"))</f>
        <v/>
      </c>
      <c r="H581" s="124" t="n"/>
      <c r="I581" s="118" t="inlineStr">
        <is>
          <t>ÖZGE ERDOĞAN</t>
        </is>
      </c>
      <c r="J581" s="137" t="n"/>
      <c r="K581" s="137" t="n"/>
      <c r="L581" s="118" t="n"/>
      <c r="M581" s="118" t="n"/>
      <c r="N581" s="128">
        <f>IFERROR(VLOOKUP(M581,Dim_CikisNedeni!$A:$B,2,FALSE()),"")</f>
        <v/>
      </c>
      <c r="O581" s="138">
        <f>IF(I581="","",IF(K581&lt;&gt;"","Pasif","Aktif"))</f>
        <v/>
      </c>
      <c r="P581" s="129">
        <f>IF(J581="","",IF(K581&lt;&gt;"",K581-J581,TODAY()-J581))</f>
        <v/>
      </c>
      <c r="Q581" s="139">
        <f>IF(P581="","",ROUND(P581/365,1))</f>
        <v/>
      </c>
      <c r="R581" s="140" t="n"/>
    </row>
    <row r="582" ht="15" customFormat="1" customHeight="1" s="111">
      <c r="A582" s="118" t="inlineStr">
        <is>
          <t>M037</t>
        </is>
      </c>
      <c r="B582" s="128">
        <f>IFERROR(VLOOKUP(A582,Dim_Magaza!$A:$C,2,FALSE()),"")</f>
        <v/>
      </c>
      <c r="C582" s="128">
        <f>IFERROR(VLOOKUP(A582,Dim_Magaza!$A:$C,3,FALSE()),"")</f>
        <v/>
      </c>
      <c r="D582" s="118" t="inlineStr">
        <is>
          <t>U015</t>
        </is>
      </c>
      <c r="E582" s="128">
        <f>IFERROR(VLOOKUP(D582,Dim_Unvan!$A:$B,2,FALSE()),"")</f>
        <v/>
      </c>
      <c r="F582" s="118" t="inlineStr">
        <is>
          <t>KASİYER</t>
        </is>
      </c>
      <c r="G582" s="128">
        <f>IF(OR(A582="",F582="",I582="",K582&lt;&gt;""),"",IF(COUNTIFS($A$2:A582,A582,$F$2:F582,F582,$K$2:K582,"")&lt;=SUMIFS(REFERENTIAL_CONTROL!$K:$K,REFERENTIAL_CONTROL!$H:$H,A582,REFERENTIAL_CONTROL!$I:$I,IFERROR(INDEX(Dim_Unvan!$A:$A,MATCH(F582,Dim_Unvan!$B:$B,0)),"")),"Norm Fazlası","Norma Uygun"))</f>
        <v/>
      </c>
      <c r="H582" s="124" t="n"/>
      <c r="I582" s="118" t="inlineStr">
        <is>
          <t>İLAYDA İLDENUR ATİK</t>
        </is>
      </c>
      <c r="J582" s="137" t="n"/>
      <c r="K582" s="137" t="n"/>
      <c r="L582" s="118" t="n"/>
      <c r="M582" s="118" t="n"/>
      <c r="N582" s="128">
        <f>IFERROR(VLOOKUP(M582,Dim_CikisNedeni!$A:$B,2,FALSE()),"")</f>
        <v/>
      </c>
      <c r="O582" s="138">
        <f>IF(I582="","",IF(K582&lt;&gt;"","Pasif","Aktif"))</f>
        <v/>
      </c>
      <c r="P582" s="129">
        <f>IF(J582="","",IF(K582&lt;&gt;"",K582-J582,TODAY()-J582))</f>
        <v/>
      </c>
      <c r="Q582" s="139">
        <f>IF(P582="","",ROUND(P582/365,1))</f>
        <v/>
      </c>
      <c r="R582" s="140" t="n"/>
    </row>
    <row r="583" ht="15" customFormat="1" customHeight="1" s="111">
      <c r="A583" s="118" t="inlineStr">
        <is>
          <t>M037</t>
        </is>
      </c>
      <c r="B583" s="128">
        <f>IFERROR(VLOOKUP(A583,Dim_Magaza!$A:$C,2,FALSE()),"")</f>
        <v/>
      </c>
      <c r="C583" s="128">
        <f>IFERROR(VLOOKUP(A583,Dim_Magaza!$A:$C,3,FALSE()),"")</f>
        <v/>
      </c>
      <c r="D583" s="118" t="inlineStr">
        <is>
          <t>U015</t>
        </is>
      </c>
      <c r="E583" s="128">
        <f>IFERROR(VLOOKUP(D583,Dim_Unvan!$A:$B,2,FALSE()),"")</f>
        <v/>
      </c>
      <c r="F583" s="118" t="inlineStr">
        <is>
          <t>KASİYER</t>
        </is>
      </c>
      <c r="G583" s="128">
        <f>IF(OR(A583="",F583="",I583="",K583&lt;&gt;""),"",IF(COUNTIFS($A$2:A583,A583,$F$2:F583,F583,$K$2:K583,"")&lt;=SUMIFS(REFERENTIAL_CONTROL!$K:$K,REFERENTIAL_CONTROL!$H:$H,A583,REFERENTIAL_CONTROL!$I:$I,IFERROR(INDEX(Dim_Unvan!$A:$A,MATCH(F583,Dim_Unvan!$B:$B,0)),"")),"Norm Fazlası","Norma Uygun"))</f>
        <v/>
      </c>
      <c r="H583" s="124" t="n"/>
      <c r="I583" s="118" t="inlineStr">
        <is>
          <t>RABİA AKCAN</t>
        </is>
      </c>
      <c r="J583" s="137" t="n"/>
      <c r="K583" s="137" t="n"/>
      <c r="L583" s="118" t="n"/>
      <c r="M583" s="118" t="n"/>
      <c r="N583" s="128">
        <f>IFERROR(VLOOKUP(M583,Dim_CikisNedeni!$A:$B,2,FALSE()),"")</f>
        <v/>
      </c>
      <c r="O583" s="138">
        <f>IF(I583="","",IF(K583&lt;&gt;"","Pasif","Aktif"))</f>
        <v/>
      </c>
      <c r="P583" s="129">
        <f>IF(J583="","",IF(K583&lt;&gt;"",K583-J583,TODAY()-J583))</f>
        <v/>
      </c>
      <c r="Q583" s="139">
        <f>IF(P583="","",ROUND(P583/365,1))</f>
        <v/>
      </c>
      <c r="R583" s="140" t="n"/>
    </row>
    <row r="584" ht="15" customFormat="1" customHeight="1" s="111">
      <c r="A584" s="118" t="inlineStr">
        <is>
          <t>M037</t>
        </is>
      </c>
      <c r="B584" s="128">
        <f>IFERROR(VLOOKUP(A584,Dim_Magaza!$A:$C,2,FALSE()),"")</f>
        <v/>
      </c>
      <c r="C584" s="128">
        <f>IFERROR(VLOOKUP(A584,Dim_Magaza!$A:$C,3,FALSE()),"")</f>
        <v/>
      </c>
      <c r="D584" s="118" t="inlineStr">
        <is>
          <t>U015</t>
        </is>
      </c>
      <c r="E584" s="128">
        <f>IFERROR(VLOOKUP(D584,Dim_Unvan!$A:$B,2,FALSE()),"")</f>
        <v/>
      </c>
      <c r="F584" s="118" t="inlineStr">
        <is>
          <t>KASİYER</t>
        </is>
      </c>
      <c r="G584" s="128">
        <f>IF(OR(A584="",F584="",I584="",K584&lt;&gt;""),"",IF(COUNTIFS($A$2:A584,A584,$F$2:F584,F584,$K$2:K584,"")&lt;=SUMIFS(REFERENTIAL_CONTROL!$K:$K,REFERENTIAL_CONTROL!$H:$H,A584,REFERENTIAL_CONTROL!$I:$I,IFERROR(INDEX(Dim_Unvan!$A:$A,MATCH(F584,Dim_Unvan!$B:$B,0)),"")),"Norm Fazlası","Norma Uygun"))</f>
        <v/>
      </c>
      <c r="H584" s="124" t="n"/>
      <c r="I584" s="118" t="inlineStr">
        <is>
          <t>AYBÜKE EBRAR KARATAŞ</t>
        </is>
      </c>
      <c r="J584" s="137" t="n"/>
      <c r="K584" s="137" t="n"/>
      <c r="L584" s="118" t="n"/>
      <c r="M584" s="118" t="n"/>
      <c r="N584" s="128">
        <f>IFERROR(VLOOKUP(M584,Dim_CikisNedeni!$A:$B,2,FALSE()),"")</f>
        <v/>
      </c>
      <c r="O584" s="138">
        <f>IF(I584="","",IF(K584&lt;&gt;"","Pasif","Aktif"))</f>
        <v/>
      </c>
      <c r="P584" s="129">
        <f>IF(J584="","",IF(K584&lt;&gt;"",K584-J584,TODAY()-J584))</f>
        <v/>
      </c>
      <c r="Q584" s="139">
        <f>IF(P584="","",ROUND(P584/365,1))</f>
        <v/>
      </c>
      <c r="R584" s="140" t="n"/>
    </row>
    <row r="585" ht="15" customFormat="1" customHeight="1" s="111">
      <c r="A585" s="118" t="inlineStr">
        <is>
          <t>M037</t>
        </is>
      </c>
      <c r="B585" s="128">
        <f>IFERROR(VLOOKUP(A585,Dim_Magaza!$A:$C,2,FALSE()),"")</f>
        <v/>
      </c>
      <c r="C585" s="128">
        <f>IFERROR(VLOOKUP(A585,Dim_Magaza!$A:$C,3,FALSE()),"")</f>
        <v/>
      </c>
      <c r="D585" s="118" t="inlineStr">
        <is>
          <t>U026</t>
        </is>
      </c>
      <c r="E585" s="128">
        <f>IFERROR(VLOOKUP(D585,Dim_Unvan!$A:$B,2,FALSE()),"")</f>
        <v/>
      </c>
      <c r="F585" s="118" t="inlineStr">
        <is>
          <t>REYON GÖREVLİSİ</t>
        </is>
      </c>
      <c r="G585" s="128">
        <f>IF(OR(A585="",F585="",I585="",K585&lt;&gt;""),"",IF(COUNTIFS($A$2:A585,A585,$F$2:F585,F585,$K$2:K585,"")&lt;=SUMIFS(REFERENTIAL_CONTROL!$K:$K,REFERENTIAL_CONTROL!$H:$H,A585,REFERENTIAL_CONTROL!$I:$I,IFERROR(INDEX(Dim_Unvan!$A:$A,MATCH(F585,Dim_Unvan!$B:$B,0)),"")),"Norm Fazlası","Norma Uygun"))</f>
        <v/>
      </c>
      <c r="H585" s="124" t="n"/>
      <c r="I585" s="118" t="inlineStr">
        <is>
          <t>AYSUN BATUR</t>
        </is>
      </c>
      <c r="J585" s="137" t="n"/>
      <c r="K585" s="137" t="n"/>
      <c r="L585" s="118" t="n"/>
      <c r="M585" s="118" t="n"/>
      <c r="N585" s="128">
        <f>IFERROR(VLOOKUP(M585,Dim_CikisNedeni!$A:$B,2,FALSE()),"")</f>
        <v/>
      </c>
      <c r="O585" s="138">
        <f>IF(I585="","",IF(K585&lt;&gt;"","Pasif","Aktif"))</f>
        <v/>
      </c>
      <c r="P585" s="129">
        <f>IF(J585="","",IF(K585&lt;&gt;"",K585-J585,TODAY()-J585))</f>
        <v/>
      </c>
      <c r="Q585" s="139">
        <f>IF(P585="","",ROUND(P585/365,1))</f>
        <v/>
      </c>
      <c r="R585" s="140" t="n"/>
    </row>
    <row r="586" ht="15" customFormat="1" customHeight="1" s="111">
      <c r="A586" s="118" t="inlineStr">
        <is>
          <t>M037</t>
        </is>
      </c>
      <c r="B586" s="128">
        <f>IFERROR(VLOOKUP(A586,Dim_Magaza!$A:$C,2,FALSE()),"")</f>
        <v/>
      </c>
      <c r="C586" s="128">
        <f>IFERROR(VLOOKUP(A586,Dim_Magaza!$A:$C,3,FALSE()),"")</f>
        <v/>
      </c>
      <c r="D586" s="118" t="inlineStr">
        <is>
          <t>U026</t>
        </is>
      </c>
      <c r="E586" s="128">
        <f>IFERROR(VLOOKUP(D586,Dim_Unvan!$A:$B,2,FALSE()),"")</f>
        <v/>
      </c>
      <c r="F586" s="118" t="inlineStr">
        <is>
          <t>REYON GÖREVLİSİ</t>
        </is>
      </c>
      <c r="G586" s="128">
        <f>IF(OR(A586="",F586="",I586="",K586&lt;&gt;""),"",IF(COUNTIFS($A$2:A586,A586,$F$2:F586,F586,$K$2:K586,"")&lt;=SUMIFS(REFERENTIAL_CONTROL!$K:$K,REFERENTIAL_CONTROL!$H:$H,A586,REFERENTIAL_CONTROL!$I:$I,IFERROR(INDEX(Dim_Unvan!$A:$A,MATCH(F586,Dim_Unvan!$B:$B,0)),"")),"Norm Fazlası","Norma Uygun"))</f>
        <v/>
      </c>
      <c r="H586" s="124" t="n"/>
      <c r="I586" s="118" t="inlineStr">
        <is>
          <t>LACHYN JORAYEVA</t>
        </is>
      </c>
      <c r="J586" s="137" t="n"/>
      <c r="K586" s="137" t="n"/>
      <c r="L586" s="118" t="n"/>
      <c r="M586" s="118" t="n"/>
      <c r="N586" s="128">
        <f>IFERROR(VLOOKUP(M586,Dim_CikisNedeni!$A:$B,2,FALSE()),"")</f>
        <v/>
      </c>
      <c r="O586" s="138">
        <f>IF(I586="","",IF(K586&lt;&gt;"","Pasif","Aktif"))</f>
        <v/>
      </c>
      <c r="P586" s="129">
        <f>IF(J586="","",IF(K586&lt;&gt;"",K586-J586,TODAY()-J586))</f>
        <v/>
      </c>
      <c r="Q586" s="139">
        <f>IF(P586="","",ROUND(P586/365,1))</f>
        <v/>
      </c>
      <c r="R586" s="140" t="n"/>
    </row>
    <row r="587" ht="15" customFormat="1" customHeight="1" s="111">
      <c r="A587" s="118" t="inlineStr">
        <is>
          <t>M037</t>
        </is>
      </c>
      <c r="B587" s="128">
        <f>IFERROR(VLOOKUP(A587,Dim_Magaza!$A:$C,2,FALSE()),"")</f>
        <v/>
      </c>
      <c r="C587" s="128">
        <f>IFERROR(VLOOKUP(A587,Dim_Magaza!$A:$C,3,FALSE()),"")</f>
        <v/>
      </c>
      <c r="D587" s="118" t="inlineStr">
        <is>
          <t>U026</t>
        </is>
      </c>
      <c r="E587" s="128">
        <f>IFERROR(VLOOKUP(D587,Dim_Unvan!$A:$B,2,FALSE()),"")</f>
        <v/>
      </c>
      <c r="F587" s="118" t="inlineStr">
        <is>
          <t>REYON GÖREVLİSİ</t>
        </is>
      </c>
      <c r="G587" s="128">
        <f>IF(OR(A587="",F587="",I587="",K587&lt;&gt;""),"",IF(COUNTIFS($A$2:A587,A587,$F$2:F587,F587,$K$2:K587,"")&lt;=SUMIFS(REFERENTIAL_CONTROL!$K:$K,REFERENTIAL_CONTROL!$H:$H,A587,REFERENTIAL_CONTROL!$I:$I,IFERROR(INDEX(Dim_Unvan!$A:$A,MATCH(F587,Dim_Unvan!$B:$B,0)),"")),"Norm Fazlası","Norma Uygun"))</f>
        <v/>
      </c>
      <c r="H587" s="124" t="n"/>
      <c r="I587" s="118" t="inlineStr">
        <is>
          <t>MAHRI JUMANAZORAVA</t>
        </is>
      </c>
      <c r="J587" s="137" t="n"/>
      <c r="K587" s="137" t="n"/>
      <c r="L587" s="118" t="n"/>
      <c r="M587" s="118" t="n"/>
      <c r="N587" s="128">
        <f>IFERROR(VLOOKUP(M587,Dim_CikisNedeni!$A:$B,2,FALSE()),"")</f>
        <v/>
      </c>
      <c r="O587" s="138">
        <f>IF(I587="","",IF(K587&lt;&gt;"","Pasif","Aktif"))</f>
        <v/>
      </c>
      <c r="P587" s="129">
        <f>IF(J587="","",IF(K587&lt;&gt;"",K587-J587,TODAY()-J587))</f>
        <v/>
      </c>
      <c r="Q587" s="139">
        <f>IF(P587="","",ROUND(P587/365,1))</f>
        <v/>
      </c>
      <c r="R587" s="140" t="n"/>
    </row>
    <row r="588" ht="15" customFormat="1" customHeight="1" s="111">
      <c r="A588" s="118" t="inlineStr">
        <is>
          <t>M037</t>
        </is>
      </c>
      <c r="B588" s="128">
        <f>IFERROR(VLOOKUP(A588,Dim_Magaza!$A:$C,2,FALSE()),"")</f>
        <v/>
      </c>
      <c r="C588" s="128">
        <f>IFERROR(VLOOKUP(A588,Dim_Magaza!$A:$C,3,FALSE()),"")</f>
        <v/>
      </c>
      <c r="D588" s="118" t="inlineStr">
        <is>
          <t>U026</t>
        </is>
      </c>
      <c r="E588" s="128">
        <f>IFERROR(VLOOKUP(D588,Dim_Unvan!$A:$B,2,FALSE()),"")</f>
        <v/>
      </c>
      <c r="F588" s="118" t="inlineStr">
        <is>
          <t>REYON GÖREVLİSİ</t>
        </is>
      </c>
      <c r="G588" s="128">
        <f>IF(OR(A588="",F588="",I588="",K588&lt;&gt;""),"",IF(COUNTIFS($A$2:A588,A588,$F$2:F588,F588,$K$2:K588,"")&lt;=SUMIFS(REFERENTIAL_CONTROL!$K:$K,REFERENTIAL_CONTROL!$H:$H,A588,REFERENTIAL_CONTROL!$I:$I,IFERROR(INDEX(Dim_Unvan!$A:$A,MATCH(F588,Dim_Unvan!$B:$B,0)),"")),"Norm Fazlası","Norma Uygun"))</f>
        <v/>
      </c>
      <c r="H588" s="124" t="n"/>
      <c r="I588" s="118" t="inlineStr">
        <is>
          <t>BAHAR YLLAYEVA</t>
        </is>
      </c>
      <c r="J588" s="137" t="n"/>
      <c r="K588" s="137" t="n"/>
      <c r="L588" s="118" t="n"/>
      <c r="M588" s="118" t="n"/>
      <c r="N588" s="128">
        <f>IFERROR(VLOOKUP(M588,Dim_CikisNedeni!$A:$B,2,FALSE()),"")</f>
        <v/>
      </c>
      <c r="O588" s="138">
        <f>IF(I588="","",IF(K588&lt;&gt;"","Pasif","Aktif"))</f>
        <v/>
      </c>
      <c r="P588" s="129">
        <f>IF(J588="","",IF(K588&lt;&gt;"",K588-J588,TODAY()-J588))</f>
        <v/>
      </c>
      <c r="Q588" s="139">
        <f>IF(P588="","",ROUND(P588/365,1))</f>
        <v/>
      </c>
      <c r="R588" s="140" t="n"/>
    </row>
    <row r="589" ht="15" customFormat="1" customHeight="1" s="111">
      <c r="A589" s="118" t="inlineStr">
        <is>
          <t>M037</t>
        </is>
      </c>
      <c r="B589" s="128">
        <f>IFERROR(VLOOKUP(A589,Dim_Magaza!$A:$C,2,FALSE()),"")</f>
        <v/>
      </c>
      <c r="C589" s="128">
        <f>IFERROR(VLOOKUP(A589,Dim_Magaza!$A:$C,3,FALSE()),"")</f>
        <v/>
      </c>
      <c r="D589" s="118" t="inlineStr">
        <is>
          <t>U026</t>
        </is>
      </c>
      <c r="E589" s="128">
        <f>IFERROR(VLOOKUP(D589,Dim_Unvan!$A:$B,2,FALSE()),"")</f>
        <v/>
      </c>
      <c r="F589" s="118" t="inlineStr">
        <is>
          <t>REYON GÖREVLİSİ</t>
        </is>
      </c>
      <c r="G589" s="128">
        <f>IF(OR(A589="",F589="",I589="",K589&lt;&gt;""),"",IF(COUNTIFS($A$2:A589,A589,$F$2:F589,F589,$K$2:K589,"")&lt;=SUMIFS(REFERENTIAL_CONTROL!$K:$K,REFERENTIAL_CONTROL!$H:$H,A589,REFERENTIAL_CONTROL!$I:$I,IFERROR(INDEX(Dim_Unvan!$A:$A,MATCH(F589,Dim_Unvan!$B:$B,0)),"")),"Norm Fazlası","Norma Uygun"))</f>
        <v/>
      </c>
      <c r="H589" s="124" t="n"/>
      <c r="I589" s="118" t="inlineStr">
        <is>
          <t>DUNYA GOZEL PYGAMOVA</t>
        </is>
      </c>
      <c r="J589" s="137" t="n"/>
      <c r="K589" s="137" t="n"/>
      <c r="L589" s="118" t="n"/>
      <c r="M589" s="118" t="n"/>
      <c r="N589" s="128">
        <f>IFERROR(VLOOKUP(M589,Dim_CikisNedeni!$A:$B,2,FALSE()),"")</f>
        <v/>
      </c>
      <c r="O589" s="138">
        <f>IF(I589="","",IF(K589&lt;&gt;"","Pasif","Aktif"))</f>
        <v/>
      </c>
      <c r="P589" s="129">
        <f>IF(J589="","",IF(K589&lt;&gt;"",K589-J589,TODAY()-J589))</f>
        <v/>
      </c>
      <c r="Q589" s="139">
        <f>IF(P589="","",ROUND(P589/365,1))</f>
        <v/>
      </c>
      <c r="R589" s="140" t="n"/>
    </row>
    <row r="590" ht="15" customFormat="1" customHeight="1" s="111">
      <c r="A590" s="118" t="inlineStr">
        <is>
          <t>M037</t>
        </is>
      </c>
      <c r="B590" s="128">
        <f>IFERROR(VLOOKUP(A590,Dim_Magaza!$A:$C,2,FALSE()),"")</f>
        <v/>
      </c>
      <c r="C590" s="128">
        <f>IFERROR(VLOOKUP(A590,Dim_Magaza!$A:$C,3,FALSE()),"")</f>
        <v/>
      </c>
      <c r="D590" s="118" t="inlineStr">
        <is>
          <t>U026</t>
        </is>
      </c>
      <c r="E590" s="128">
        <f>IFERROR(VLOOKUP(D590,Dim_Unvan!$A:$B,2,FALSE()),"")</f>
        <v/>
      </c>
      <c r="F590" s="118" t="inlineStr">
        <is>
          <t>REYON GÖREVLİSİ</t>
        </is>
      </c>
      <c r="G590" s="128">
        <f>IF(OR(A590="",F590="",I590="",K590&lt;&gt;""),"",IF(COUNTIFS($A$2:A590,A590,$F$2:F590,F590,$K$2:K590,"")&lt;=SUMIFS(REFERENTIAL_CONTROL!$K:$K,REFERENTIAL_CONTROL!$H:$H,A590,REFERENTIAL_CONTROL!$I:$I,IFERROR(INDEX(Dim_Unvan!$A:$A,MATCH(F590,Dim_Unvan!$B:$B,0)),"")),"Norm Fazlası","Norma Uygun"))</f>
        <v/>
      </c>
      <c r="H590" s="124" t="n"/>
      <c r="I590" s="118" t="inlineStr">
        <is>
          <t>LEYLA MUHYYEVA</t>
        </is>
      </c>
      <c r="J590" s="137" t="n"/>
      <c r="K590" s="137" t="n"/>
      <c r="L590" s="118" t="n"/>
      <c r="M590" s="118" t="n"/>
      <c r="N590" s="128">
        <f>IFERROR(VLOOKUP(M590,Dim_CikisNedeni!$A:$B,2,FALSE()),"")</f>
        <v/>
      </c>
      <c r="O590" s="138">
        <f>IF(I590="","",IF(K590&lt;&gt;"","Pasif","Aktif"))</f>
        <v/>
      </c>
      <c r="P590" s="129">
        <f>IF(J590="","",IF(K590&lt;&gt;"",K590-J590,TODAY()-J590))</f>
        <v/>
      </c>
      <c r="Q590" s="139">
        <f>IF(P590="","",ROUND(P590/365,1))</f>
        <v/>
      </c>
      <c r="R590" s="140" t="n"/>
    </row>
    <row r="591" ht="15" customFormat="1" customHeight="1" s="111">
      <c r="A591" s="118" t="inlineStr">
        <is>
          <t>M037</t>
        </is>
      </c>
      <c r="B591" s="128">
        <f>IFERROR(VLOOKUP(A591,Dim_Magaza!$A:$C,2,FALSE()),"")</f>
        <v/>
      </c>
      <c r="C591" s="128">
        <f>IFERROR(VLOOKUP(A591,Dim_Magaza!$A:$C,3,FALSE()),"")</f>
        <v/>
      </c>
      <c r="D591" s="118" t="inlineStr">
        <is>
          <t>U042</t>
        </is>
      </c>
      <c r="E591" s="128">
        <f>IFERROR(VLOOKUP(D591,Dim_Unvan!$A:$B,2,FALSE()),"")</f>
        <v/>
      </c>
      <c r="F591" s="118" t="inlineStr">
        <is>
          <t>ŞARKÜTERİ</t>
        </is>
      </c>
      <c r="G591" s="128">
        <f>IF(OR(A591="",F591="",I591="",K591&lt;&gt;""),"",IF(COUNTIFS($A$2:A591,A591,$F$2:F591,F591,$K$2:K591,"")&lt;=SUMIFS(REFERENTIAL_CONTROL!$K:$K,REFERENTIAL_CONTROL!$H:$H,A591,REFERENTIAL_CONTROL!$I:$I,IFERROR(INDEX(Dim_Unvan!$A:$A,MATCH(F591,Dim_Unvan!$B:$B,0)),"")),"Norm Fazlası","Norma Uygun"))</f>
        <v/>
      </c>
      <c r="H591" s="124" t="n"/>
      <c r="I591" s="118" t="inlineStr">
        <is>
          <t>ALİ KARAASLAN</t>
        </is>
      </c>
      <c r="J591" s="137" t="n"/>
      <c r="K591" s="137" t="n"/>
      <c r="L591" s="118" t="n"/>
      <c r="M591" s="118" t="n"/>
      <c r="N591" s="128">
        <f>IFERROR(VLOOKUP(M591,Dim_CikisNedeni!$A:$B,2,FALSE()),"")</f>
        <v/>
      </c>
      <c r="O591" s="138">
        <f>IF(I591="","",IF(K591&lt;&gt;"","Pasif","Aktif"))</f>
        <v/>
      </c>
      <c r="P591" s="129">
        <f>IF(J591="","",IF(K591&lt;&gt;"",K591-J591,TODAY()-J591))</f>
        <v/>
      </c>
      <c r="Q591" s="139">
        <f>IF(P591="","",ROUND(P591/365,1))</f>
        <v/>
      </c>
      <c r="R591" s="140" t="n"/>
    </row>
    <row r="592" ht="15" customFormat="1" customHeight="1" s="111">
      <c r="A592" s="118" t="inlineStr">
        <is>
          <t>M037</t>
        </is>
      </c>
      <c r="B592" s="128">
        <f>IFERROR(VLOOKUP(A592,Dim_Magaza!$A:$C,2,FALSE()),"")</f>
        <v/>
      </c>
      <c r="C592" s="128">
        <f>IFERROR(VLOOKUP(A592,Dim_Magaza!$A:$C,3,FALSE()),"")</f>
        <v/>
      </c>
      <c r="D592" s="141" t="inlineStr">
        <is>
          <t>U054</t>
        </is>
      </c>
      <c r="E592" s="128">
        <f>IFERROR(VLOOKUP(D592,Dim_Unvan!$A:$B,2,FALSE()),"")</f>
        <v/>
      </c>
      <c r="F592" s="118" t="inlineStr">
        <is>
          <t>KASAP</t>
        </is>
      </c>
      <c r="G592" s="128">
        <f>IF(OR(A592="",F592="",I592="",K592&lt;&gt;""),"",IF(COUNTIFS($A$2:A592,A592,$F$2:F592,F592,$K$2:K592,"")&lt;=SUMIFS(REFERENTIAL_CONTROL!$K:$K,REFERENTIAL_CONTROL!$H:$H,A592,REFERENTIAL_CONTROL!$I:$I,IFERROR(INDEX(Dim_Unvan!$A:$A,MATCH(F592,Dim_Unvan!$B:$B,0)),"")),"Norm Fazlası","Norma Uygun"))</f>
        <v/>
      </c>
      <c r="H592" s="124" t="n"/>
      <c r="I592" s="118" t="inlineStr">
        <is>
          <t>İBRAHİM TAŞKIRAN</t>
        </is>
      </c>
      <c r="J592" s="137" t="n"/>
      <c r="K592" s="137" t="n"/>
      <c r="L592" s="118" t="n"/>
      <c r="M592" s="118" t="n"/>
      <c r="N592" s="128">
        <f>IFERROR(VLOOKUP(M592,Dim_CikisNedeni!$A:$B,2,FALSE()),"")</f>
        <v/>
      </c>
      <c r="O592" s="138">
        <f>IF(I592="","",IF(K592&lt;&gt;"","Pasif","Aktif"))</f>
        <v/>
      </c>
      <c r="P592" s="129">
        <f>IF(J592="","",IF(K592&lt;&gt;"",K592-J592,TODAY()-J592))</f>
        <v/>
      </c>
      <c r="Q592" s="139">
        <f>IF(P592="","",ROUND(P592/365,1))</f>
        <v/>
      </c>
      <c r="R592" s="140" t="n"/>
    </row>
    <row r="593" ht="15" customFormat="1" customHeight="1" s="111">
      <c r="A593" s="118" t="inlineStr">
        <is>
          <t>M037</t>
        </is>
      </c>
      <c r="B593" s="128">
        <f>IFERROR(VLOOKUP(A593,Dim_Magaza!$A:$C,2,FALSE()),"")</f>
        <v/>
      </c>
      <c r="C593" s="128">
        <f>IFERROR(VLOOKUP(A593,Dim_Magaza!$A:$C,3,FALSE()),"")</f>
        <v/>
      </c>
      <c r="D593" s="118" t="inlineStr">
        <is>
          <t>U014</t>
        </is>
      </c>
      <c r="E593" s="128">
        <f>IFERROR(VLOOKUP(D593,Dim_Unvan!$A:$B,2,FALSE()),"")</f>
        <v/>
      </c>
      <c r="F593" s="118" t="inlineStr">
        <is>
          <t>KASAP YARDIMCISI</t>
        </is>
      </c>
      <c r="G593" s="128">
        <f>IF(OR(A593="",F593="",I593="",K593&lt;&gt;""),"",IF(COUNTIFS($A$2:A593,A593,$F$2:F593,F593,$K$2:K593,"")&lt;=SUMIFS(REFERENTIAL_CONTROL!$K:$K,REFERENTIAL_CONTROL!$H:$H,A593,REFERENTIAL_CONTROL!$I:$I,IFERROR(INDEX(Dim_Unvan!$A:$A,MATCH(F593,Dim_Unvan!$B:$B,0)),"")),"Norm Fazlası","Norma Uygun"))</f>
        <v/>
      </c>
      <c r="H593" s="124" t="n"/>
      <c r="I593" s="118" t="inlineStr">
        <is>
          <t>DİLEK ÜLKER</t>
        </is>
      </c>
      <c r="J593" s="137" t="n"/>
      <c r="K593" s="137" t="n"/>
      <c r="L593" s="118" t="n"/>
      <c r="M593" s="118" t="n"/>
      <c r="N593" s="128">
        <f>IFERROR(VLOOKUP(M593,Dim_CikisNedeni!$A:$B,2,FALSE()),"")</f>
        <v/>
      </c>
      <c r="O593" s="138">
        <f>IF(I593="","",IF(K593&lt;&gt;"","Pasif","Aktif"))</f>
        <v/>
      </c>
      <c r="P593" s="129">
        <f>IF(J593="","",IF(K593&lt;&gt;"",K593-J593,TODAY()-J593))</f>
        <v/>
      </c>
      <c r="Q593" s="139">
        <f>IF(P593="","",ROUND(P593/365,1))</f>
        <v/>
      </c>
      <c r="R593" s="140" t="n"/>
    </row>
    <row r="594" ht="15" customFormat="1" customHeight="1" s="111">
      <c r="A594" s="118" t="inlineStr">
        <is>
          <t>M037</t>
        </is>
      </c>
      <c r="B594" s="128">
        <f>IFERROR(VLOOKUP(A594,Dim_Magaza!$A:$C,2,FALSE()),"")</f>
        <v/>
      </c>
      <c r="C594" s="128">
        <f>IFERROR(VLOOKUP(A594,Dim_Magaza!$A:$C,3,FALSE()),"")</f>
        <v/>
      </c>
      <c r="D594" s="118" t="inlineStr">
        <is>
          <t>U017</t>
        </is>
      </c>
      <c r="E594" s="128">
        <f>IFERROR(VLOOKUP(D594,Dim_Unvan!$A:$B,2,FALSE()),"")</f>
        <v/>
      </c>
      <c r="F594" s="118" t="inlineStr">
        <is>
          <t>MANAV</t>
        </is>
      </c>
      <c r="G594" s="128">
        <f>IF(OR(A594="",F594="",I594="",K594&lt;&gt;""),"",IF(COUNTIFS($A$2:A594,A594,$F$2:F594,F594,$K$2:K594,"")&lt;=SUMIFS(REFERENTIAL_CONTROL!$K:$K,REFERENTIAL_CONTROL!$H:$H,A594,REFERENTIAL_CONTROL!$I:$I,IFERROR(INDEX(Dim_Unvan!$A:$A,MATCH(F594,Dim_Unvan!$B:$B,0)),"")),"Norm Fazlası","Norma Uygun"))</f>
        <v/>
      </c>
      <c r="H594" s="124" t="n"/>
      <c r="I594" s="118" t="inlineStr">
        <is>
          <t>OSMAN ALTUN</t>
        </is>
      </c>
      <c r="J594" s="137" t="n"/>
      <c r="K594" s="137" t="n"/>
      <c r="L594" s="118" t="n"/>
      <c r="M594" s="118" t="n"/>
      <c r="N594" s="128">
        <f>IFERROR(VLOOKUP(M594,Dim_CikisNedeni!$A:$B,2,FALSE()),"")</f>
        <v/>
      </c>
      <c r="O594" s="138">
        <f>IF(I594="","",IF(K594&lt;&gt;"","Pasif","Aktif"))</f>
        <v/>
      </c>
      <c r="P594" s="129">
        <f>IF(J594="","",IF(K594&lt;&gt;"",K594-J594,TODAY()-J594))</f>
        <v/>
      </c>
      <c r="Q594" s="139">
        <f>IF(P594="","",ROUND(P594/365,1))</f>
        <v/>
      </c>
      <c r="R594" s="140" t="n"/>
    </row>
    <row r="595" ht="15" customFormat="1" customHeight="1" s="111">
      <c r="A595" s="118" t="inlineStr">
        <is>
          <t>M037</t>
        </is>
      </c>
      <c r="B595" s="128">
        <f>IFERROR(VLOOKUP(A595,Dim_Magaza!$A:$C,2,FALSE()),"")</f>
        <v/>
      </c>
      <c r="C595" s="128">
        <f>IFERROR(VLOOKUP(A595,Dim_Magaza!$A:$C,3,FALSE()),"")</f>
        <v/>
      </c>
      <c r="D595" s="118" t="inlineStr">
        <is>
          <t>U017</t>
        </is>
      </c>
      <c r="E595" s="128">
        <f>IFERROR(VLOOKUP(D595,Dim_Unvan!$A:$B,2,FALSE()),"")</f>
        <v/>
      </c>
      <c r="F595" s="118" t="inlineStr">
        <is>
          <t>MANAV</t>
        </is>
      </c>
      <c r="G595" s="128">
        <f>IF(OR(A595="",F595="",I595="",K595&lt;&gt;""),"",IF(COUNTIFS($A$2:A595,A595,$F$2:F595,F595,$K$2:K595,"")&lt;=SUMIFS(REFERENTIAL_CONTROL!$K:$K,REFERENTIAL_CONTROL!$H:$H,A595,REFERENTIAL_CONTROL!$I:$I,IFERROR(INDEX(Dim_Unvan!$A:$A,MATCH(F595,Dim_Unvan!$B:$B,0)),"")),"Norm Fazlası","Norma Uygun"))</f>
        <v/>
      </c>
      <c r="H595" s="124" t="n"/>
      <c r="I595" s="118" t="inlineStr">
        <is>
          <t>CÜNEYT CAN</t>
        </is>
      </c>
      <c r="J595" s="137" t="n"/>
      <c r="K595" s="137" t="n"/>
      <c r="L595" s="118" t="n"/>
      <c r="M595" s="118" t="n"/>
      <c r="N595" s="128">
        <f>IFERROR(VLOOKUP(M595,Dim_CikisNedeni!$A:$B,2,FALSE()),"")</f>
        <v/>
      </c>
      <c r="O595" s="138">
        <f>IF(I595="","",IF(K595&lt;&gt;"","Pasif","Aktif"))</f>
        <v/>
      </c>
      <c r="P595" s="129">
        <f>IF(J595="","",IF(K595&lt;&gt;"",K595-J595,TODAY()-J595))</f>
        <v/>
      </c>
      <c r="Q595" s="139">
        <f>IF(P595="","",ROUND(P595/365,1))</f>
        <v/>
      </c>
      <c r="R595" s="140" t="n"/>
    </row>
    <row r="596" ht="15" customFormat="1" customHeight="1" s="111">
      <c r="A596" s="118" t="inlineStr">
        <is>
          <t>M037</t>
        </is>
      </c>
      <c r="B596" s="128">
        <f>IFERROR(VLOOKUP(A596,Dim_Magaza!$A:$C,2,FALSE()),"")</f>
        <v/>
      </c>
      <c r="C596" s="128">
        <f>IFERROR(VLOOKUP(A596,Dim_Magaza!$A:$C,3,FALSE()),"")</f>
        <v/>
      </c>
      <c r="D596" s="141" t="inlineStr">
        <is>
          <t>U051</t>
        </is>
      </c>
      <c r="E596" s="128">
        <f>IFERROR(VLOOKUP(D596,Dim_Unvan!$A:$B,2,FALSE()),"")</f>
        <v/>
      </c>
      <c r="F596" s="118" t="inlineStr">
        <is>
          <t>MANAV</t>
        </is>
      </c>
      <c r="G596" s="128">
        <f>IF(OR(A596="",F596="",I596="",K596&lt;&gt;""),"",IF(COUNTIFS($A$2:A596,A596,$F$2:F596,F596,$K$2:K596,"")&lt;=SUMIFS(REFERENTIAL_CONTROL!$K:$K,REFERENTIAL_CONTROL!$H:$H,A596,REFERENTIAL_CONTROL!$I:$I,IFERROR(INDEX(Dim_Unvan!$A:$A,MATCH(F596,Dim_Unvan!$B:$B,0)),"")),"Norm Fazlası","Norma Uygun"))</f>
        <v/>
      </c>
      <c r="H596" s="124" t="n"/>
      <c r="I596" s="118" t="inlineStr">
        <is>
          <t>MEHMET EMİN ÖZDEMİR</t>
        </is>
      </c>
      <c r="J596" s="137" t="n"/>
      <c r="K596" s="137" t="n"/>
      <c r="L596" s="118" t="n"/>
      <c r="M596" s="118" t="n"/>
      <c r="N596" s="128">
        <f>IFERROR(VLOOKUP(M596,Dim_CikisNedeni!$A:$B,2,FALSE()),"")</f>
        <v/>
      </c>
      <c r="O596" s="138">
        <f>IF(I596="","",IF(K596&lt;&gt;"","Pasif","Aktif"))</f>
        <v/>
      </c>
      <c r="P596" s="129">
        <f>IF(J596="","",IF(K596&lt;&gt;"",K596-J596,TODAY()-J596))</f>
        <v/>
      </c>
      <c r="Q596" s="139">
        <f>IF(P596="","",ROUND(P596/365,1))</f>
        <v/>
      </c>
      <c r="R596" s="140" t="n"/>
    </row>
    <row r="597" ht="15" customFormat="1" customHeight="1" s="111">
      <c r="A597" s="118" t="inlineStr">
        <is>
          <t>M037</t>
        </is>
      </c>
      <c r="B597" s="128">
        <f>IFERROR(VLOOKUP(A597,Dim_Magaza!$A:$C,2,FALSE()),"")</f>
        <v/>
      </c>
      <c r="C597" s="128">
        <f>IFERROR(VLOOKUP(A597,Dim_Magaza!$A:$C,3,FALSE()),"")</f>
        <v/>
      </c>
      <c r="D597" s="118" t="inlineStr">
        <is>
          <t>U034</t>
        </is>
      </c>
      <c r="E597" s="128">
        <f>IFERROR(VLOOKUP(D597,Dim_Unvan!$A:$B,2,FALSE()),"")</f>
        <v/>
      </c>
      <c r="F597" s="118" t="inlineStr">
        <is>
          <t>UNLU MAMÜLLER</t>
        </is>
      </c>
      <c r="G597" s="128">
        <f>IF(OR(A597="",F597="",I597="",K597&lt;&gt;""),"",IF(COUNTIFS($A$2:A597,A597,$F$2:F597,F597,$K$2:K597,"")&lt;=SUMIFS(REFERENTIAL_CONTROL!$K:$K,REFERENTIAL_CONTROL!$H:$H,A597,REFERENTIAL_CONTROL!$I:$I,IFERROR(INDEX(Dim_Unvan!$A:$A,MATCH(F597,Dim_Unvan!$B:$B,0)),"")),"Norm Fazlası","Norma Uygun"))</f>
        <v/>
      </c>
      <c r="H597" s="124" t="n"/>
      <c r="I597" s="118" t="inlineStr">
        <is>
          <t>MİKAİL DOĞMUŞ</t>
        </is>
      </c>
      <c r="J597" s="137" t="n"/>
      <c r="K597" s="137" t="n"/>
      <c r="L597" s="118" t="n"/>
      <c r="M597" s="118" t="n"/>
      <c r="N597" s="128">
        <f>IFERROR(VLOOKUP(M597,Dim_CikisNedeni!$A:$B,2,FALSE()),"")</f>
        <v/>
      </c>
      <c r="O597" s="138">
        <f>IF(I597="","",IF(K597&lt;&gt;"","Pasif","Aktif"))</f>
        <v/>
      </c>
      <c r="P597" s="129">
        <f>IF(J597="","",IF(K597&lt;&gt;"",K597-J597,TODAY()-J597))</f>
        <v/>
      </c>
      <c r="Q597" s="139">
        <f>IF(P597="","",ROUND(P597/365,1))</f>
        <v/>
      </c>
      <c r="R597" s="140" t="n"/>
    </row>
    <row r="598" ht="15" customFormat="1" customHeight="1" s="125">
      <c r="A598" s="124" t="n"/>
      <c r="B598" s="131">
        <f>IFERROR(VLOOKUP(A598,Dim_Magaza!$A:$C,2,FALSE()),"")</f>
        <v/>
      </c>
      <c r="C598" s="131">
        <f>IFERROR(VLOOKUP(A598,Dim_Magaza!$A:$C,3,FALSE()),"")</f>
        <v/>
      </c>
      <c r="D598" s="124" t="n"/>
      <c r="E598" s="131">
        <f>IFERROR(VLOOKUP(D598,Dim_Unvan!$A:$B,2,FALSE()),"")</f>
        <v/>
      </c>
      <c r="F598" s="124" t="n"/>
      <c r="G598" s="131">
        <f>IF(OR(A598="",F598="",I598="",K598&lt;&gt;""),"",IF(COUNTIFS($A$2:A598,A598,$F$2:F598,F598,$K$2:K598,"")&lt;=SUMIFS(REFERENTIAL_CONTROL!$K:$K,REFERENTIAL_CONTROL!$H:$H,A598,REFERENTIAL_CONTROL!$I:$I,IFERROR(INDEX(Dim_Unvan!$A:$A,MATCH(F598,Dim_Unvan!$B:$B,0)),"")),"Norm Fazlası","Norma Uygun"))</f>
        <v/>
      </c>
      <c r="H598" s="124" t="n"/>
      <c r="I598" s="124" t="n"/>
      <c r="J598" s="144" t="n"/>
      <c r="K598" s="144" t="n"/>
      <c r="L598" s="124" t="n"/>
      <c r="M598" s="124" t="n"/>
      <c r="N598" s="131">
        <f>IFERROR(VLOOKUP(M598,Dim_CikisNedeni!$A:$B,2,FALSE()),"")</f>
        <v/>
      </c>
      <c r="O598" s="131">
        <f>IF(I598="","",IF(K598&lt;&gt;"","Pasif","Aktif"))</f>
        <v/>
      </c>
      <c r="P598" s="131">
        <f>IF(J598="","",IF(K598&lt;&gt;"",K598-J598,TODAY()-J598))</f>
        <v/>
      </c>
      <c r="Q598" s="131">
        <f>IF(P598="","",ROUND(P598/365,1))</f>
        <v/>
      </c>
    </row>
    <row r="599" ht="15" customFormat="1" customHeight="1" s="125">
      <c r="A599" s="124" t="n"/>
      <c r="B599" s="131">
        <f>IFERROR(VLOOKUP(A599,Dim_Magaza!$A:$C,2,FALSE()),"")</f>
        <v/>
      </c>
      <c r="C599" s="131">
        <f>IFERROR(VLOOKUP(A599,Dim_Magaza!$A:$C,3,FALSE()),"")</f>
        <v/>
      </c>
      <c r="D599" s="124" t="n"/>
      <c r="E599" s="131">
        <f>IFERROR(VLOOKUP(D599,Dim_Unvan!$A:$B,2,FALSE()),"")</f>
        <v/>
      </c>
      <c r="F599" s="124" t="n"/>
      <c r="G599" s="131">
        <f>IF(OR(A599="",F599="",I599="",K599&lt;&gt;""),"",IF(COUNTIFS($A$2:A599,A599,$F$2:F599,F599,$K$2:K599,"")&lt;=SUMIFS(REFERENTIAL_CONTROL!$K:$K,REFERENTIAL_CONTROL!$H:$H,A599,REFERENTIAL_CONTROL!$I:$I,IFERROR(INDEX(Dim_Unvan!$A:$A,MATCH(F599,Dim_Unvan!$B:$B,0)),"")),"Norm Fazlası","Norma Uygun"))</f>
        <v/>
      </c>
      <c r="H599" s="124" t="n"/>
      <c r="I599" s="124" t="n"/>
      <c r="J599" s="144" t="n"/>
      <c r="K599" s="144" t="n"/>
      <c r="L599" s="124" t="n"/>
      <c r="M599" s="124" t="n"/>
      <c r="N599" s="131">
        <f>IFERROR(VLOOKUP(M599,Dim_CikisNedeni!$A:$B,2,FALSE()),"")</f>
        <v/>
      </c>
      <c r="O599" s="131">
        <f>IF(I599="","",IF(K599&lt;&gt;"","Pasif","Aktif"))</f>
        <v/>
      </c>
      <c r="P599" s="131">
        <f>IF(J599="","",IF(K599&lt;&gt;"",K599-J599,TODAY()-J599))</f>
        <v/>
      </c>
      <c r="Q599" s="131">
        <f>IF(P599="","",ROUND(P599/365,1))</f>
        <v/>
      </c>
    </row>
    <row r="600" ht="15" customFormat="1" customHeight="1" s="125">
      <c r="A600" s="124" t="n"/>
      <c r="B600" s="131">
        <f>IFERROR(VLOOKUP(A600,Dim_Magaza!$A:$C,2,FALSE()),"")</f>
        <v/>
      </c>
      <c r="C600" s="131">
        <f>IFERROR(VLOOKUP(A600,Dim_Magaza!$A:$C,3,FALSE()),"")</f>
        <v/>
      </c>
      <c r="D600" s="124" t="n"/>
      <c r="E600" s="131">
        <f>IFERROR(VLOOKUP(D600,Dim_Unvan!$A:$B,2,FALSE()),"")</f>
        <v/>
      </c>
      <c r="F600" s="124" t="n"/>
      <c r="G600" s="131">
        <f>IF(OR(A600="",F600="",I600="",K600&lt;&gt;""),"",IF(COUNTIFS($A$2:A600,A600,$F$2:F600,F600,$K$2:K600,"")&lt;=SUMIFS(REFERENTIAL_CONTROL!$K:$K,REFERENTIAL_CONTROL!$H:$H,A600,REFERENTIAL_CONTROL!$I:$I,IFERROR(INDEX(Dim_Unvan!$A:$A,MATCH(F600,Dim_Unvan!$B:$B,0)),"")),"Norm Fazlası","Norma Uygun"))</f>
        <v/>
      </c>
      <c r="H600" s="124" t="n"/>
      <c r="I600" s="124" t="n"/>
      <c r="J600" s="144" t="n"/>
      <c r="K600" s="144" t="n"/>
      <c r="L600" s="124" t="n"/>
      <c r="M600" s="124" t="n"/>
      <c r="N600" s="131">
        <f>IFERROR(VLOOKUP(M600,Dim_CikisNedeni!$A:$B,2,FALSE()),"")</f>
        <v/>
      </c>
      <c r="O600" s="131">
        <f>IF(I600="","",IF(K600&lt;&gt;"","Pasif","Aktif"))</f>
        <v/>
      </c>
      <c r="P600" s="131">
        <f>IF(J600="","",IF(K600&lt;&gt;"",K600-J600,TODAY()-J600))</f>
        <v/>
      </c>
      <c r="Q600" s="131">
        <f>IF(P600="","",ROUND(P600/365,1))</f>
        <v/>
      </c>
    </row>
    <row r="601" ht="15" customFormat="1" customHeight="1" s="125">
      <c r="A601" s="124" t="n"/>
      <c r="B601" s="131">
        <f>IFERROR(VLOOKUP(A601,Dim_Magaza!$A:$C,2,FALSE()),"")</f>
        <v/>
      </c>
      <c r="C601" s="131">
        <f>IFERROR(VLOOKUP(A601,Dim_Magaza!$A:$C,3,FALSE()),"")</f>
        <v/>
      </c>
      <c r="D601" s="124" t="n"/>
      <c r="E601" s="131">
        <f>IFERROR(VLOOKUP(D601,Dim_Unvan!$A:$B,2,FALSE()),"")</f>
        <v/>
      </c>
      <c r="F601" s="124" t="n"/>
      <c r="G601" s="131">
        <f>IF(OR(A601="",F601="",I601="",K601&lt;&gt;""),"",IF(COUNTIFS($A$2:A601,A601,$F$2:F601,F601,$K$2:K601,"")&lt;=SUMIFS(REFERENTIAL_CONTROL!$K:$K,REFERENTIAL_CONTROL!$H:$H,A601,REFERENTIAL_CONTROL!$I:$I,IFERROR(INDEX(Dim_Unvan!$A:$A,MATCH(F601,Dim_Unvan!$B:$B,0)),"")),"Norm Fazlası","Norma Uygun"))</f>
        <v/>
      </c>
      <c r="H601" s="124" t="n"/>
      <c r="I601" s="124" t="n"/>
      <c r="J601" s="144" t="n"/>
      <c r="K601" s="144" t="n"/>
      <c r="L601" s="124" t="n"/>
      <c r="M601" s="124" t="n"/>
      <c r="N601" s="131">
        <f>IFERROR(VLOOKUP(M601,Dim_CikisNedeni!$A:$B,2,FALSE()),"")</f>
        <v/>
      </c>
      <c r="O601" s="131">
        <f>IF(I601="","",IF(K601&lt;&gt;"","Pasif","Aktif"))</f>
        <v/>
      </c>
      <c r="P601" s="131">
        <f>IF(J601="","",IF(K601&lt;&gt;"",K601-J601,TODAY()-J601))</f>
        <v/>
      </c>
      <c r="Q601" s="131">
        <f>IF(P601="","",ROUND(P601/365,1))</f>
        <v/>
      </c>
    </row>
    <row r="602" ht="15" customFormat="1" customHeight="1" s="125">
      <c r="A602" s="124" t="n"/>
      <c r="B602" s="131">
        <f>IFERROR(VLOOKUP(A602,Dim_Magaza!$A:$C,2,FALSE()),"")</f>
        <v/>
      </c>
      <c r="C602" s="131">
        <f>IFERROR(VLOOKUP(A602,Dim_Magaza!$A:$C,3,FALSE()),"")</f>
        <v/>
      </c>
      <c r="D602" s="124" t="n"/>
      <c r="E602" s="131">
        <f>IFERROR(VLOOKUP(D602,Dim_Unvan!$A:$B,2,FALSE()),"")</f>
        <v/>
      </c>
      <c r="F602" s="124" t="n"/>
      <c r="G602" s="131">
        <f>IF(OR(A602="",F602="",I602="",K602&lt;&gt;""),"",IF(COUNTIFS($A$2:A602,A602,$F$2:F602,F602,$K$2:K602,"")&lt;=SUMIFS(REFERENTIAL_CONTROL!$K:$K,REFERENTIAL_CONTROL!$H:$H,A602,REFERENTIAL_CONTROL!$I:$I,IFERROR(INDEX(Dim_Unvan!$A:$A,MATCH(F602,Dim_Unvan!$B:$B,0)),"")),"Norm Fazlası","Norma Uygun"))</f>
        <v/>
      </c>
      <c r="H602" s="124" t="n"/>
      <c r="I602" s="124" t="n"/>
      <c r="J602" s="144" t="n"/>
      <c r="K602" s="144" t="n"/>
      <c r="L602" s="124" t="n"/>
      <c r="M602" s="124" t="n"/>
      <c r="N602" s="131">
        <f>IFERROR(VLOOKUP(M602,Dim_CikisNedeni!$A:$B,2,FALSE()),"")</f>
        <v/>
      </c>
      <c r="O602" s="131">
        <f>IF(I602="","",IF(K602&lt;&gt;"","Pasif","Aktif"))</f>
        <v/>
      </c>
      <c r="P602" s="131">
        <f>IF(J602="","",IF(K602&lt;&gt;"",K602-J602,TODAY()-J602))</f>
        <v/>
      </c>
      <c r="Q602" s="131">
        <f>IF(P602="","",ROUND(P602/365,1))</f>
        <v/>
      </c>
    </row>
    <row r="603" ht="15" customFormat="1" customHeight="1" s="125">
      <c r="A603" s="124" t="n"/>
      <c r="B603" s="131">
        <f>IFERROR(VLOOKUP(A603,Dim_Magaza!$A:$C,2,FALSE()),"")</f>
        <v/>
      </c>
      <c r="C603" s="131">
        <f>IFERROR(VLOOKUP(A603,Dim_Magaza!$A:$C,3,FALSE()),"")</f>
        <v/>
      </c>
      <c r="D603" s="124" t="n"/>
      <c r="E603" s="131">
        <f>IFERROR(VLOOKUP(D603,Dim_Unvan!$A:$B,2,FALSE()),"")</f>
        <v/>
      </c>
      <c r="F603" s="124" t="n"/>
      <c r="G603" s="131">
        <f>IF(OR(A603="",F603="",I603="",K603&lt;&gt;""),"",IF(COUNTIFS($A$2:A603,A603,$F$2:F603,F603,$K$2:K603,"")&lt;=SUMIFS(REFERENTIAL_CONTROL!$K:$K,REFERENTIAL_CONTROL!$H:$H,A603,REFERENTIAL_CONTROL!$I:$I,IFERROR(INDEX(Dim_Unvan!$A:$A,MATCH(F603,Dim_Unvan!$B:$B,0)),"")),"Norm Fazlası","Norma Uygun"))</f>
        <v/>
      </c>
      <c r="H603" s="124" t="n"/>
      <c r="I603" s="124" t="n"/>
      <c r="J603" s="144" t="n"/>
      <c r="K603" s="144" t="n"/>
      <c r="L603" s="124" t="n"/>
      <c r="M603" s="124" t="n"/>
      <c r="N603" s="131">
        <f>IFERROR(VLOOKUP(M603,Dim_CikisNedeni!$A:$B,2,FALSE()),"")</f>
        <v/>
      </c>
      <c r="O603" s="131">
        <f>IF(I603="","",IF(K603&lt;&gt;"","Pasif","Aktif"))</f>
        <v/>
      </c>
      <c r="P603" s="131">
        <f>IF(J603="","",IF(K603&lt;&gt;"",K603-J603,TODAY()-J603))</f>
        <v/>
      </c>
      <c r="Q603" s="131">
        <f>IF(P603="","",ROUND(P603/365,1))</f>
        <v/>
      </c>
    </row>
    <row r="604" ht="15" customFormat="1" customHeight="1" s="125">
      <c r="A604" s="124" t="n"/>
      <c r="B604" s="131">
        <f>IFERROR(VLOOKUP(A604,Dim_Magaza!$A:$C,2,FALSE()),"")</f>
        <v/>
      </c>
      <c r="C604" s="131">
        <f>IFERROR(VLOOKUP(A604,Dim_Magaza!$A:$C,3,FALSE()),"")</f>
        <v/>
      </c>
      <c r="D604" s="124" t="n"/>
      <c r="E604" s="131">
        <f>IFERROR(VLOOKUP(D604,Dim_Unvan!$A:$B,2,FALSE()),"")</f>
        <v/>
      </c>
      <c r="F604" s="124" t="n"/>
      <c r="G604" s="131">
        <f>IF(OR(A604="",F604="",I604="",K604&lt;&gt;""),"",IF(COUNTIFS($A$2:A604,A604,$F$2:F604,F604,$K$2:K604,"")&lt;=SUMIFS(REFERENTIAL_CONTROL!$K:$K,REFERENTIAL_CONTROL!$H:$H,A604,REFERENTIAL_CONTROL!$I:$I,IFERROR(INDEX(Dim_Unvan!$A:$A,MATCH(F604,Dim_Unvan!$B:$B,0)),"")),"Norm Fazlası","Norma Uygun"))</f>
        <v/>
      </c>
      <c r="H604" s="124" t="n"/>
      <c r="I604" s="124" t="n"/>
      <c r="J604" s="144" t="n"/>
      <c r="K604" s="144" t="n"/>
      <c r="L604" s="124" t="n"/>
      <c r="M604" s="124" t="n"/>
      <c r="N604" s="131">
        <f>IFERROR(VLOOKUP(M604,Dim_CikisNedeni!$A:$B,2,FALSE()),"")</f>
        <v/>
      </c>
      <c r="O604" s="131">
        <f>IF(I604="","",IF(K604&lt;&gt;"","Pasif","Aktif"))</f>
        <v/>
      </c>
      <c r="P604" s="131">
        <f>IF(J604="","",IF(K604&lt;&gt;"",K604-J604,TODAY()-J604))</f>
        <v/>
      </c>
      <c r="Q604" s="131">
        <f>IF(P604="","",ROUND(P604/365,1))</f>
        <v/>
      </c>
    </row>
    <row r="605" ht="15" customFormat="1" customHeight="1" s="125">
      <c r="A605" s="124" t="n"/>
      <c r="B605" s="131">
        <f>IFERROR(VLOOKUP(A605,Dim_Magaza!$A:$C,2,FALSE()),"")</f>
        <v/>
      </c>
      <c r="C605" s="131">
        <f>IFERROR(VLOOKUP(A605,Dim_Magaza!$A:$C,3,FALSE()),"")</f>
        <v/>
      </c>
      <c r="D605" s="124" t="n"/>
      <c r="E605" s="131">
        <f>IFERROR(VLOOKUP(D605,Dim_Unvan!$A:$B,2,FALSE()),"")</f>
        <v/>
      </c>
      <c r="F605" s="124" t="n"/>
      <c r="G605" s="131">
        <f>IF(OR(A605="",F605="",I605="",K605&lt;&gt;""),"",IF(COUNTIFS($A$2:A605,A605,$F$2:F605,F605,$K$2:K605,"")&lt;=SUMIFS(REFERENTIAL_CONTROL!$K:$K,REFERENTIAL_CONTROL!$H:$H,A605,REFERENTIAL_CONTROL!$I:$I,IFERROR(INDEX(Dim_Unvan!$A:$A,MATCH(F605,Dim_Unvan!$B:$B,0)),"")),"Norm Fazlası","Norma Uygun"))</f>
        <v/>
      </c>
      <c r="H605" s="124" t="n"/>
      <c r="I605" s="124" t="n"/>
      <c r="J605" s="144" t="n"/>
      <c r="K605" s="144" t="n"/>
      <c r="L605" s="124" t="n"/>
      <c r="M605" s="124" t="n"/>
      <c r="N605" s="131">
        <f>IFERROR(VLOOKUP(M605,Dim_CikisNedeni!$A:$B,2,FALSE()),"")</f>
        <v/>
      </c>
      <c r="O605" s="131">
        <f>IF(I605="","",IF(K605&lt;&gt;"","Pasif","Aktif"))</f>
        <v/>
      </c>
      <c r="P605" s="131">
        <f>IF(J605="","",IF(K605&lt;&gt;"",K605-J605,TODAY()-J605))</f>
        <v/>
      </c>
      <c r="Q605" s="131">
        <f>IF(P605="","",ROUND(P605/365,1))</f>
        <v/>
      </c>
    </row>
    <row r="606" ht="15" customFormat="1" customHeight="1" s="125">
      <c r="A606" s="124" t="n"/>
      <c r="B606" s="131">
        <f>IFERROR(VLOOKUP(A606,Dim_Magaza!$A:$C,2,FALSE()),"")</f>
        <v/>
      </c>
      <c r="C606" s="131">
        <f>IFERROR(VLOOKUP(A606,Dim_Magaza!$A:$C,3,FALSE()),"")</f>
        <v/>
      </c>
      <c r="D606" s="124" t="n"/>
      <c r="E606" s="131">
        <f>IFERROR(VLOOKUP(D606,Dim_Unvan!$A:$B,2,FALSE()),"")</f>
        <v/>
      </c>
      <c r="F606" s="124" t="n"/>
      <c r="G606" s="131">
        <f>IF(OR(A606="",F606="",I606="",K606&lt;&gt;""),"",IF(COUNTIFS($A$2:A606,A606,$F$2:F606,F606,$K$2:K606,"")&lt;=SUMIFS(REFERENTIAL_CONTROL!$K:$K,REFERENTIAL_CONTROL!$H:$H,A606,REFERENTIAL_CONTROL!$I:$I,IFERROR(INDEX(Dim_Unvan!$A:$A,MATCH(F606,Dim_Unvan!$B:$B,0)),"")),"Norm Fazlası","Norma Uygun"))</f>
        <v/>
      </c>
      <c r="H606" s="124" t="n"/>
      <c r="I606" s="124" t="n"/>
      <c r="J606" s="144" t="n"/>
      <c r="K606" s="144" t="n"/>
      <c r="L606" s="124" t="n"/>
      <c r="M606" s="124" t="n"/>
      <c r="N606" s="131">
        <f>IFERROR(VLOOKUP(M606,Dim_CikisNedeni!$A:$B,2,FALSE()),"")</f>
        <v/>
      </c>
      <c r="O606" s="131">
        <f>IF(I606="","",IF(K606&lt;&gt;"","Pasif","Aktif"))</f>
        <v/>
      </c>
      <c r="P606" s="131">
        <f>IF(J606="","",IF(K606&lt;&gt;"",K606-J606,TODAY()-J606))</f>
        <v/>
      </c>
      <c r="Q606" s="131">
        <f>IF(P606="","",ROUND(P606/365,1))</f>
        <v/>
      </c>
    </row>
    <row r="607" ht="15" customFormat="1" customHeight="1" s="125">
      <c r="A607" s="124" t="n"/>
      <c r="B607" s="131">
        <f>IFERROR(VLOOKUP(A607,Dim_Magaza!$A:$C,2,FALSE()),"")</f>
        <v/>
      </c>
      <c r="C607" s="131">
        <f>IFERROR(VLOOKUP(A607,Dim_Magaza!$A:$C,3,FALSE()),"")</f>
        <v/>
      </c>
      <c r="D607" s="124" t="n"/>
      <c r="E607" s="131">
        <f>IFERROR(VLOOKUP(D607,Dim_Unvan!$A:$B,2,FALSE()),"")</f>
        <v/>
      </c>
      <c r="F607" s="124" t="n"/>
      <c r="G607" s="131">
        <f>IF(OR(A607="",F607="",I607="",K607&lt;&gt;""),"",IF(COUNTIFS($A$2:A607,A607,$F$2:F607,F607,$K$2:K607,"")&lt;=SUMIFS(REFERENTIAL_CONTROL!$K:$K,REFERENTIAL_CONTROL!$H:$H,A607,REFERENTIAL_CONTROL!$I:$I,IFERROR(INDEX(Dim_Unvan!$A:$A,MATCH(F607,Dim_Unvan!$B:$B,0)),"")),"Norm Fazlası","Norma Uygun"))</f>
        <v/>
      </c>
      <c r="H607" s="124" t="n"/>
      <c r="I607" s="124" t="n"/>
      <c r="J607" s="144" t="n"/>
      <c r="K607" s="144" t="n"/>
      <c r="L607" s="124" t="n"/>
      <c r="M607" s="124" t="n"/>
      <c r="N607" s="131">
        <f>IFERROR(VLOOKUP(M607,Dim_CikisNedeni!$A:$B,2,FALSE()),"")</f>
        <v/>
      </c>
      <c r="O607" s="131">
        <f>IF(I607="","",IF(K607&lt;&gt;"","Pasif","Aktif"))</f>
        <v/>
      </c>
      <c r="P607" s="131">
        <f>IF(J607="","",IF(K607&lt;&gt;"",K607-J607,TODAY()-J607))</f>
        <v/>
      </c>
      <c r="Q607" s="131">
        <f>IF(P607="","",ROUND(P607/365,1))</f>
        <v/>
      </c>
    </row>
    <row r="608" ht="15" customFormat="1" customHeight="1" s="125">
      <c r="A608" s="124" t="n"/>
      <c r="B608" s="131">
        <f>IFERROR(VLOOKUP(A608,Dim_Magaza!$A:$C,2,FALSE()),"")</f>
        <v/>
      </c>
      <c r="C608" s="131">
        <f>IFERROR(VLOOKUP(A608,Dim_Magaza!$A:$C,3,FALSE()),"")</f>
        <v/>
      </c>
      <c r="D608" s="124" t="n"/>
      <c r="E608" s="131">
        <f>IFERROR(VLOOKUP(D608,Dim_Unvan!$A:$B,2,FALSE()),"")</f>
        <v/>
      </c>
      <c r="F608" s="124" t="n"/>
      <c r="G608" s="131">
        <f>IF(OR(A608="",F608="",I608="",K608&lt;&gt;""),"",IF(COUNTIFS($A$2:A608,A608,$F$2:F608,F608,$K$2:K608,"")&lt;=SUMIFS(REFERENTIAL_CONTROL!$K:$K,REFERENTIAL_CONTROL!$H:$H,A608,REFERENTIAL_CONTROL!$I:$I,IFERROR(INDEX(Dim_Unvan!$A:$A,MATCH(F608,Dim_Unvan!$B:$B,0)),"")),"Norm Fazlası","Norma Uygun"))</f>
        <v/>
      </c>
      <c r="H608" s="124" t="n"/>
      <c r="I608" s="124" t="n"/>
      <c r="J608" s="144" t="n"/>
      <c r="K608" s="144" t="n"/>
      <c r="L608" s="124" t="n"/>
      <c r="M608" s="124" t="n"/>
      <c r="N608" s="131">
        <f>IFERROR(VLOOKUP(M608,Dim_CikisNedeni!$A:$B,2,FALSE()),"")</f>
        <v/>
      </c>
      <c r="O608" s="131">
        <f>IF(I608="","",IF(K608&lt;&gt;"","Pasif","Aktif"))</f>
        <v/>
      </c>
      <c r="P608" s="131">
        <f>IF(J608="","",IF(K608&lt;&gt;"",K608-J608,TODAY()-J608))</f>
        <v/>
      </c>
      <c r="Q608" s="131">
        <f>IF(P608="","",ROUND(P608/365,1))</f>
        <v/>
      </c>
    </row>
    <row r="609" ht="15" customFormat="1" customHeight="1" s="125">
      <c r="A609" s="124" t="n"/>
      <c r="B609" s="131">
        <f>IFERROR(VLOOKUP(A609,Dim_Magaza!$A:$C,2,FALSE()),"")</f>
        <v/>
      </c>
      <c r="C609" s="131">
        <f>IFERROR(VLOOKUP(A609,Dim_Magaza!$A:$C,3,FALSE()),"")</f>
        <v/>
      </c>
      <c r="D609" s="124" t="n"/>
      <c r="E609" s="131">
        <f>IFERROR(VLOOKUP(D609,Dim_Unvan!$A:$B,2,FALSE()),"")</f>
        <v/>
      </c>
      <c r="F609" s="124" t="n"/>
      <c r="G609" s="131">
        <f>IF(OR(A609="",F609="",I609="",K609&lt;&gt;""),"",IF(COUNTIFS($A$2:A609,A609,$F$2:F609,F609,$K$2:K609,"")&lt;=SUMIFS(REFERENTIAL_CONTROL!$K:$K,REFERENTIAL_CONTROL!$H:$H,A609,REFERENTIAL_CONTROL!$I:$I,IFERROR(INDEX(Dim_Unvan!$A:$A,MATCH(F609,Dim_Unvan!$B:$B,0)),"")),"Norm Fazlası","Norma Uygun"))</f>
        <v/>
      </c>
      <c r="H609" s="124" t="n"/>
      <c r="I609" s="124" t="n"/>
      <c r="J609" s="144" t="n"/>
      <c r="K609" s="144" t="n"/>
      <c r="L609" s="124" t="n"/>
      <c r="M609" s="124" t="n"/>
      <c r="N609" s="131">
        <f>IFERROR(VLOOKUP(M609,Dim_CikisNedeni!$A:$B,2,FALSE()),"")</f>
        <v/>
      </c>
      <c r="O609" s="131">
        <f>IF(I609="","",IF(K609&lt;&gt;"","Pasif","Aktif"))</f>
        <v/>
      </c>
      <c r="P609" s="131">
        <f>IF(J609="","",IF(K609&lt;&gt;"",K609-J609,TODAY()-J609))</f>
        <v/>
      </c>
      <c r="Q609" s="131">
        <f>IF(P609="","",ROUND(P609/365,1))</f>
        <v/>
      </c>
    </row>
    <row r="610" ht="15" customFormat="1" customHeight="1" s="125">
      <c r="A610" s="124" t="n"/>
      <c r="B610" s="131">
        <f>IFERROR(VLOOKUP(A610,Dim_Magaza!$A:$C,2,FALSE()),"")</f>
        <v/>
      </c>
      <c r="C610" s="131">
        <f>IFERROR(VLOOKUP(A610,Dim_Magaza!$A:$C,3,FALSE()),"")</f>
        <v/>
      </c>
      <c r="D610" s="124" t="n"/>
      <c r="E610" s="131">
        <f>IFERROR(VLOOKUP(D610,Dim_Unvan!$A:$B,2,FALSE()),"")</f>
        <v/>
      </c>
      <c r="F610" s="124" t="n"/>
      <c r="G610" s="131">
        <f>IF(OR(A610="",F610="",I610="",K610&lt;&gt;""),"",IF(COUNTIFS($A$2:A610,A610,$F$2:F610,F610,$K$2:K610,"")&lt;=SUMIFS(REFERENTIAL_CONTROL!$K:$K,REFERENTIAL_CONTROL!$H:$H,A610,REFERENTIAL_CONTROL!$I:$I,IFERROR(INDEX(Dim_Unvan!$A:$A,MATCH(F610,Dim_Unvan!$B:$B,0)),"")),"Norm Fazlası","Norma Uygun"))</f>
        <v/>
      </c>
      <c r="H610" s="124" t="n"/>
      <c r="I610" s="124" t="n"/>
      <c r="J610" s="144" t="n"/>
      <c r="K610" s="144" t="n"/>
      <c r="L610" s="124" t="n"/>
      <c r="M610" s="124" t="n"/>
      <c r="N610" s="131">
        <f>IFERROR(VLOOKUP(M610,Dim_CikisNedeni!$A:$B,2,FALSE()),"")</f>
        <v/>
      </c>
      <c r="O610" s="131">
        <f>IF(I610="","",IF(K610&lt;&gt;"","Pasif","Aktif"))</f>
        <v/>
      </c>
      <c r="P610" s="131">
        <f>IF(J610="","",IF(K610&lt;&gt;"",K610-J610,TODAY()-J610))</f>
        <v/>
      </c>
      <c r="Q610" s="131">
        <f>IF(P610="","",ROUND(P610/365,1))</f>
        <v/>
      </c>
    </row>
    <row r="611" ht="15" customFormat="1" customHeight="1" s="125">
      <c r="A611" s="124" t="n"/>
      <c r="B611" s="131">
        <f>IFERROR(VLOOKUP(A611,Dim_Magaza!$A:$C,2,FALSE()),"")</f>
        <v/>
      </c>
      <c r="C611" s="131">
        <f>IFERROR(VLOOKUP(A611,Dim_Magaza!$A:$C,3,FALSE()),"")</f>
        <v/>
      </c>
      <c r="D611" s="124" t="n"/>
      <c r="E611" s="131">
        <f>IFERROR(VLOOKUP(D611,Dim_Unvan!$A:$B,2,FALSE()),"")</f>
        <v/>
      </c>
      <c r="F611" s="124" t="n"/>
      <c r="G611" s="131">
        <f>IF(OR(A611="",F611="",I611="",K611&lt;&gt;""),"",IF(COUNTIFS($A$2:A611,A611,$F$2:F611,F611,$K$2:K611,"")&lt;=SUMIFS(REFERENTIAL_CONTROL!$K:$K,REFERENTIAL_CONTROL!$H:$H,A611,REFERENTIAL_CONTROL!$I:$I,IFERROR(INDEX(Dim_Unvan!$A:$A,MATCH(F611,Dim_Unvan!$B:$B,0)),"")),"Norm Fazlası","Norma Uygun"))</f>
        <v/>
      </c>
      <c r="H611" s="124" t="n"/>
      <c r="I611" s="124" t="n"/>
      <c r="J611" s="144" t="n"/>
      <c r="K611" s="144" t="n"/>
      <c r="L611" s="124" t="n"/>
      <c r="M611" s="124" t="n"/>
      <c r="N611" s="131">
        <f>IFERROR(VLOOKUP(M611,Dim_CikisNedeni!$A:$B,2,FALSE()),"")</f>
        <v/>
      </c>
      <c r="O611" s="131">
        <f>IF(I611="","",IF(K611&lt;&gt;"","Pasif","Aktif"))</f>
        <v/>
      </c>
      <c r="P611" s="131">
        <f>IF(J611="","",IF(K611&lt;&gt;"",K611-J611,TODAY()-J611))</f>
        <v/>
      </c>
      <c r="Q611" s="131">
        <f>IF(P611="","",ROUND(P611/365,1))</f>
        <v/>
      </c>
    </row>
    <row r="612" ht="15" customFormat="1" customHeight="1" s="125">
      <c r="A612" s="124" t="n"/>
      <c r="B612" s="131">
        <f>IFERROR(VLOOKUP(A612,Dim_Magaza!$A:$C,2,FALSE()),"")</f>
        <v/>
      </c>
      <c r="C612" s="131">
        <f>IFERROR(VLOOKUP(A612,Dim_Magaza!$A:$C,3,FALSE()),"")</f>
        <v/>
      </c>
      <c r="D612" s="124" t="n"/>
      <c r="E612" s="131">
        <f>IFERROR(VLOOKUP(D612,Dim_Unvan!$A:$B,2,FALSE()),"")</f>
        <v/>
      </c>
      <c r="F612" s="124" t="n"/>
      <c r="G612" s="131">
        <f>IF(OR(A612="",F612="",I612="",K612&lt;&gt;""),"",IF(COUNTIFS($A$2:A612,A612,$F$2:F612,F612,$K$2:K612,"")&lt;=SUMIFS(REFERENTIAL_CONTROL!$K:$K,REFERENTIAL_CONTROL!$H:$H,A612,REFERENTIAL_CONTROL!$I:$I,IFERROR(INDEX(Dim_Unvan!$A:$A,MATCH(F612,Dim_Unvan!$B:$B,0)),"")),"Norm Fazlası","Norma Uygun"))</f>
        <v/>
      </c>
      <c r="H612" s="124" t="n"/>
      <c r="I612" s="124" t="n"/>
      <c r="J612" s="144" t="n"/>
      <c r="K612" s="144" t="n"/>
      <c r="L612" s="124" t="n"/>
      <c r="M612" s="124" t="n"/>
      <c r="N612" s="131">
        <f>IFERROR(VLOOKUP(M612,Dim_CikisNedeni!$A:$B,2,FALSE()),"")</f>
        <v/>
      </c>
      <c r="O612" s="131">
        <f>IF(I612="","",IF(K612&lt;&gt;"","Pasif","Aktif"))</f>
        <v/>
      </c>
      <c r="P612" s="131">
        <f>IF(J612="","",IF(K612&lt;&gt;"",K612-J612,TODAY()-J612))</f>
        <v/>
      </c>
      <c r="Q612" s="131">
        <f>IF(P612="","",ROUND(P612/365,1))</f>
        <v/>
      </c>
    </row>
    <row r="613" ht="15" customFormat="1" customHeight="1" s="125">
      <c r="A613" s="124" t="n"/>
      <c r="B613" s="131">
        <f>IFERROR(VLOOKUP(A613,Dim_Magaza!$A:$C,2,FALSE()),"")</f>
        <v/>
      </c>
      <c r="C613" s="131">
        <f>IFERROR(VLOOKUP(A613,Dim_Magaza!$A:$C,3,FALSE()),"")</f>
        <v/>
      </c>
      <c r="D613" s="124" t="n"/>
      <c r="E613" s="131">
        <f>IFERROR(VLOOKUP(D613,Dim_Unvan!$A:$B,2,FALSE()),"")</f>
        <v/>
      </c>
      <c r="F613" s="124" t="n"/>
      <c r="G613" s="131">
        <f>IF(OR(A613="",F613="",I613="",K613&lt;&gt;""),"",IF(COUNTIFS($A$2:A613,A613,$F$2:F613,F613,$K$2:K613,"")&lt;=SUMIFS(REFERENTIAL_CONTROL!$K:$K,REFERENTIAL_CONTROL!$H:$H,A613,REFERENTIAL_CONTROL!$I:$I,IFERROR(INDEX(Dim_Unvan!$A:$A,MATCH(F613,Dim_Unvan!$B:$B,0)),"")),"Norm Fazlası","Norma Uygun"))</f>
        <v/>
      </c>
      <c r="H613" s="124" t="n"/>
      <c r="I613" s="124" t="n"/>
      <c r="J613" s="144" t="n"/>
      <c r="K613" s="144" t="n"/>
      <c r="L613" s="124" t="n"/>
      <c r="M613" s="124" t="n"/>
      <c r="N613" s="131">
        <f>IFERROR(VLOOKUP(M613,Dim_CikisNedeni!$A:$B,2,FALSE()),"")</f>
        <v/>
      </c>
      <c r="O613" s="131">
        <f>IF(I613="","",IF(K613&lt;&gt;"","Pasif","Aktif"))</f>
        <v/>
      </c>
      <c r="P613" s="131">
        <f>IF(J613="","",IF(K613&lt;&gt;"",K613-J613,TODAY()-J613))</f>
        <v/>
      </c>
      <c r="Q613" s="131">
        <f>IF(P613="","",ROUND(P613/365,1))</f>
        <v/>
      </c>
    </row>
    <row r="614" ht="15" customFormat="1" customHeight="1" s="125">
      <c r="A614" s="124" t="n"/>
      <c r="B614" s="131">
        <f>IFERROR(VLOOKUP(A614,Dim_Magaza!$A:$C,2,FALSE()),"")</f>
        <v/>
      </c>
      <c r="C614" s="131">
        <f>IFERROR(VLOOKUP(A614,Dim_Magaza!$A:$C,3,FALSE()),"")</f>
        <v/>
      </c>
      <c r="D614" s="124" t="n"/>
      <c r="E614" s="131">
        <f>IFERROR(VLOOKUP(D614,Dim_Unvan!$A:$B,2,FALSE()),"")</f>
        <v/>
      </c>
      <c r="F614" s="124" t="n"/>
      <c r="G614" s="131">
        <f>IF(OR(A614="",F614="",I614="",K614&lt;&gt;""),"",IF(COUNTIFS($A$2:A614,A614,$F$2:F614,F614,$K$2:K614,"")&lt;=SUMIFS(REFERENTIAL_CONTROL!$K:$K,REFERENTIAL_CONTROL!$H:$H,A614,REFERENTIAL_CONTROL!$I:$I,IFERROR(INDEX(Dim_Unvan!$A:$A,MATCH(F614,Dim_Unvan!$B:$B,0)),"")),"Norm Fazlası","Norma Uygun"))</f>
        <v/>
      </c>
      <c r="H614" s="124" t="n"/>
      <c r="I614" s="124" t="n"/>
      <c r="J614" s="144" t="n"/>
      <c r="K614" s="144" t="n"/>
      <c r="L614" s="124" t="n"/>
      <c r="M614" s="124" t="n"/>
      <c r="N614" s="131">
        <f>IFERROR(VLOOKUP(M614,Dim_CikisNedeni!$A:$B,2,FALSE()),"")</f>
        <v/>
      </c>
      <c r="O614" s="131">
        <f>IF(I614="","",IF(K614&lt;&gt;"","Pasif","Aktif"))</f>
        <v/>
      </c>
      <c r="P614" s="131">
        <f>IF(J614="","",IF(K614&lt;&gt;"",K614-J614,TODAY()-J614))</f>
        <v/>
      </c>
      <c r="Q614" s="131">
        <f>IF(P614="","",ROUND(P614/365,1))</f>
        <v/>
      </c>
    </row>
    <row r="615" ht="15" customFormat="1" customHeight="1" s="125">
      <c r="A615" s="124" t="n"/>
      <c r="B615" s="131">
        <f>IFERROR(VLOOKUP(A615,Dim_Magaza!$A:$C,2,FALSE()),"")</f>
        <v/>
      </c>
      <c r="C615" s="131">
        <f>IFERROR(VLOOKUP(A615,Dim_Magaza!$A:$C,3,FALSE()),"")</f>
        <v/>
      </c>
      <c r="D615" s="124" t="n"/>
      <c r="E615" s="131">
        <f>IFERROR(VLOOKUP(D615,Dim_Unvan!$A:$B,2,FALSE()),"")</f>
        <v/>
      </c>
      <c r="F615" s="124" t="n"/>
      <c r="G615" s="131">
        <f>IF(OR(A615="",F615="",I615="",K615&lt;&gt;""),"",IF(COUNTIFS($A$2:A615,A615,$F$2:F615,F615,$K$2:K615,"")&lt;=SUMIFS(REFERENTIAL_CONTROL!$K:$K,REFERENTIAL_CONTROL!$H:$H,A615,REFERENTIAL_CONTROL!$I:$I,IFERROR(INDEX(Dim_Unvan!$A:$A,MATCH(F615,Dim_Unvan!$B:$B,0)),"")),"Norm Fazlası","Norma Uygun"))</f>
        <v/>
      </c>
      <c r="H615" s="124" t="n"/>
      <c r="I615" s="124" t="n"/>
      <c r="J615" s="144" t="n"/>
      <c r="K615" s="144" t="n"/>
      <c r="L615" s="124" t="n"/>
      <c r="M615" s="124" t="n"/>
      <c r="N615" s="131">
        <f>IFERROR(VLOOKUP(M615,Dim_CikisNedeni!$A:$B,2,FALSE()),"")</f>
        <v/>
      </c>
      <c r="O615" s="131">
        <f>IF(I615="","",IF(K615&lt;&gt;"","Pasif","Aktif"))</f>
        <v/>
      </c>
      <c r="P615" s="131">
        <f>IF(J615="","",IF(K615&lt;&gt;"",K615-J615,TODAY()-J615))</f>
        <v/>
      </c>
      <c r="Q615" s="131">
        <f>IF(P615="","",ROUND(P615/365,1))</f>
        <v/>
      </c>
    </row>
    <row r="616" ht="15" customFormat="1" customHeight="1" s="125">
      <c r="A616" s="124" t="n"/>
      <c r="B616" s="131">
        <f>IFERROR(VLOOKUP(A616,Dim_Magaza!$A:$C,2,FALSE()),"")</f>
        <v/>
      </c>
      <c r="C616" s="131">
        <f>IFERROR(VLOOKUP(A616,Dim_Magaza!$A:$C,3,FALSE()),"")</f>
        <v/>
      </c>
      <c r="D616" s="124" t="n"/>
      <c r="E616" s="131">
        <f>IFERROR(VLOOKUP(D616,Dim_Unvan!$A:$B,2,FALSE()),"")</f>
        <v/>
      </c>
      <c r="F616" s="124" t="n"/>
      <c r="G616" s="131">
        <f>IF(OR(A616="",F616="",I616="",K616&lt;&gt;""),"",IF(COUNTIFS($A$2:A616,A616,$F$2:F616,F616,$K$2:K616,"")&lt;=SUMIFS(REFERENTIAL_CONTROL!$K:$K,REFERENTIAL_CONTROL!$H:$H,A616,REFERENTIAL_CONTROL!$I:$I,IFERROR(INDEX(Dim_Unvan!$A:$A,MATCH(F616,Dim_Unvan!$B:$B,0)),"")),"Norm Fazlası","Norma Uygun"))</f>
        <v/>
      </c>
      <c r="H616" s="124" t="n"/>
      <c r="I616" s="124" t="n"/>
      <c r="J616" s="144" t="n"/>
      <c r="K616" s="144" t="n"/>
      <c r="L616" s="124" t="n"/>
      <c r="M616" s="124" t="n"/>
      <c r="N616" s="131">
        <f>IFERROR(VLOOKUP(M616,Dim_CikisNedeni!$A:$B,2,FALSE()),"")</f>
        <v/>
      </c>
      <c r="O616" s="131">
        <f>IF(I616="","",IF(K616&lt;&gt;"","Pasif","Aktif"))</f>
        <v/>
      </c>
      <c r="P616" s="131">
        <f>IF(J616="","",IF(K616&lt;&gt;"",K616-J616,TODAY()-J616))</f>
        <v/>
      </c>
      <c r="Q616" s="131">
        <f>IF(P616="","",ROUND(P616/365,1))</f>
        <v/>
      </c>
    </row>
    <row r="617" ht="15" customFormat="1" customHeight="1" s="125">
      <c r="A617" s="124" t="n"/>
      <c r="B617" s="131">
        <f>IFERROR(VLOOKUP(A617,Dim_Magaza!$A:$C,2,FALSE()),"")</f>
        <v/>
      </c>
      <c r="C617" s="131">
        <f>IFERROR(VLOOKUP(A617,Dim_Magaza!$A:$C,3,FALSE()),"")</f>
        <v/>
      </c>
      <c r="D617" s="124" t="n"/>
      <c r="E617" s="131">
        <f>IFERROR(VLOOKUP(D617,Dim_Unvan!$A:$B,2,FALSE()),"")</f>
        <v/>
      </c>
      <c r="F617" s="124" t="n"/>
      <c r="G617" s="131">
        <f>IF(OR(A617="",F617="",I617="",K617&lt;&gt;""),"",IF(COUNTIFS($A$2:A617,A617,$F$2:F617,F617,$K$2:K617,"")&lt;=SUMIFS(REFERENTIAL_CONTROL!$K:$K,REFERENTIAL_CONTROL!$H:$H,A617,REFERENTIAL_CONTROL!$I:$I,IFERROR(INDEX(Dim_Unvan!$A:$A,MATCH(F617,Dim_Unvan!$B:$B,0)),"")),"Norm Fazlası","Norma Uygun"))</f>
        <v/>
      </c>
      <c r="H617" s="124" t="n"/>
      <c r="I617" s="124" t="n"/>
      <c r="J617" s="144" t="n"/>
      <c r="K617" s="144" t="n"/>
      <c r="L617" s="124" t="n"/>
      <c r="M617" s="124" t="n"/>
      <c r="N617" s="131">
        <f>IFERROR(VLOOKUP(M617,Dim_CikisNedeni!$A:$B,2,FALSE()),"")</f>
        <v/>
      </c>
      <c r="O617" s="131">
        <f>IF(I617="","",IF(K617&lt;&gt;"","Pasif","Aktif"))</f>
        <v/>
      </c>
      <c r="P617" s="131">
        <f>IF(J617="","",IF(K617&lt;&gt;"",K617-J617,TODAY()-J617))</f>
        <v/>
      </c>
      <c r="Q617" s="131">
        <f>IF(P617="","",ROUND(P617/365,1))</f>
        <v/>
      </c>
    </row>
    <row r="618" ht="15" customFormat="1" customHeight="1" s="125">
      <c r="A618" s="124" t="n"/>
      <c r="B618" s="131">
        <f>IFERROR(VLOOKUP(A618,Dim_Magaza!$A:$C,2,FALSE()),"")</f>
        <v/>
      </c>
      <c r="C618" s="131">
        <f>IFERROR(VLOOKUP(A618,Dim_Magaza!$A:$C,3,FALSE()),"")</f>
        <v/>
      </c>
      <c r="D618" s="124" t="n"/>
      <c r="E618" s="131">
        <f>IFERROR(VLOOKUP(D618,Dim_Unvan!$A:$B,2,FALSE()),"")</f>
        <v/>
      </c>
      <c r="F618" s="124" t="n"/>
      <c r="G618" s="131">
        <f>IF(OR(A618="",F618="",I618="",K618&lt;&gt;""),"",IF(COUNTIFS($A$2:A618,A618,$F$2:F618,F618,$K$2:K618,"")&lt;=SUMIFS(REFERENTIAL_CONTROL!$K:$K,REFERENTIAL_CONTROL!$H:$H,A618,REFERENTIAL_CONTROL!$I:$I,IFERROR(INDEX(Dim_Unvan!$A:$A,MATCH(F618,Dim_Unvan!$B:$B,0)),"")),"Norm Fazlası","Norma Uygun"))</f>
        <v/>
      </c>
      <c r="H618" s="124" t="n"/>
      <c r="I618" s="124" t="n"/>
      <c r="J618" s="144" t="n"/>
      <c r="K618" s="144" t="n"/>
      <c r="L618" s="124" t="n"/>
      <c r="M618" s="124" t="n"/>
      <c r="N618" s="131">
        <f>IFERROR(VLOOKUP(M618,Dim_CikisNedeni!$A:$B,2,FALSE()),"")</f>
        <v/>
      </c>
      <c r="O618" s="131">
        <f>IF(I618="","",IF(K618&lt;&gt;"","Pasif","Aktif"))</f>
        <v/>
      </c>
      <c r="P618" s="131">
        <f>IF(J618="","",IF(K618&lt;&gt;"",K618-J618,TODAY()-J618))</f>
        <v/>
      </c>
      <c r="Q618" s="131">
        <f>IF(P618="","",ROUND(P618/365,1))</f>
        <v/>
      </c>
    </row>
    <row r="619" ht="15" customFormat="1" customHeight="1" s="125">
      <c r="A619" s="124" t="n"/>
      <c r="B619" s="131">
        <f>IFERROR(VLOOKUP(A619,Dim_Magaza!$A:$C,2,FALSE()),"")</f>
        <v/>
      </c>
      <c r="C619" s="131">
        <f>IFERROR(VLOOKUP(A619,Dim_Magaza!$A:$C,3,FALSE()),"")</f>
        <v/>
      </c>
      <c r="D619" s="124" t="n"/>
      <c r="E619" s="131">
        <f>IFERROR(VLOOKUP(D619,Dim_Unvan!$A:$B,2,FALSE()),"")</f>
        <v/>
      </c>
      <c r="F619" s="124" t="n"/>
      <c r="G619" s="131">
        <f>IF(OR(A619="",F619="",I619="",K619&lt;&gt;""),"",IF(COUNTIFS($A$2:A619,A619,$F$2:F619,F619,$K$2:K619,"")&lt;=SUMIFS(REFERENTIAL_CONTROL!$K:$K,REFERENTIAL_CONTROL!$H:$H,A619,REFERENTIAL_CONTROL!$I:$I,IFERROR(INDEX(Dim_Unvan!$A:$A,MATCH(F619,Dim_Unvan!$B:$B,0)),"")),"Norm Fazlası","Norma Uygun"))</f>
        <v/>
      </c>
      <c r="H619" s="124" t="n"/>
      <c r="I619" s="124" t="n"/>
      <c r="J619" s="144" t="n"/>
      <c r="K619" s="144" t="n"/>
      <c r="L619" s="124" t="n"/>
      <c r="M619" s="124" t="n"/>
      <c r="N619" s="131">
        <f>IFERROR(VLOOKUP(M619,Dim_CikisNedeni!$A:$B,2,FALSE()),"")</f>
        <v/>
      </c>
      <c r="O619" s="131">
        <f>IF(I619="","",IF(K619&lt;&gt;"","Pasif","Aktif"))</f>
        <v/>
      </c>
      <c r="P619" s="131">
        <f>IF(J619="","",IF(K619&lt;&gt;"",K619-J619,TODAY()-J619))</f>
        <v/>
      </c>
      <c r="Q619" s="131">
        <f>IF(P619="","",ROUND(P619/365,1))</f>
        <v/>
      </c>
    </row>
    <row r="620" ht="15" customFormat="1" customHeight="1" s="125">
      <c r="A620" s="124" t="n"/>
      <c r="B620" s="131">
        <f>IFERROR(VLOOKUP(A620,Dim_Magaza!$A:$C,2,FALSE()),"")</f>
        <v/>
      </c>
      <c r="C620" s="131">
        <f>IFERROR(VLOOKUP(A620,Dim_Magaza!$A:$C,3,FALSE()),"")</f>
        <v/>
      </c>
      <c r="D620" s="124" t="n"/>
      <c r="E620" s="131">
        <f>IFERROR(VLOOKUP(D620,Dim_Unvan!$A:$B,2,FALSE()),"")</f>
        <v/>
      </c>
      <c r="F620" s="124" t="n"/>
      <c r="G620" s="131">
        <f>IF(OR(A620="",F620="",I620="",K620&lt;&gt;""),"",IF(COUNTIFS($A$2:A620,A620,$F$2:F620,F620,$K$2:K620,"")&lt;=SUMIFS(REFERENTIAL_CONTROL!$K:$K,REFERENTIAL_CONTROL!$H:$H,A620,REFERENTIAL_CONTROL!$I:$I,IFERROR(INDEX(Dim_Unvan!$A:$A,MATCH(F620,Dim_Unvan!$B:$B,0)),"")),"Norm Fazlası","Norma Uygun"))</f>
        <v/>
      </c>
      <c r="H620" s="124" t="n"/>
      <c r="I620" s="124" t="n"/>
      <c r="J620" s="144" t="n"/>
      <c r="K620" s="144" t="n"/>
      <c r="L620" s="124" t="n"/>
      <c r="M620" s="124" t="n"/>
      <c r="N620" s="131">
        <f>IFERROR(VLOOKUP(M620,Dim_CikisNedeni!$A:$B,2,FALSE()),"")</f>
        <v/>
      </c>
      <c r="O620" s="131">
        <f>IF(I620="","",IF(K620&lt;&gt;"","Pasif","Aktif"))</f>
        <v/>
      </c>
      <c r="P620" s="131">
        <f>IF(J620="","",IF(K620&lt;&gt;"",K620-J620,TODAY()-J620))</f>
        <v/>
      </c>
      <c r="Q620" s="131">
        <f>IF(P620="","",ROUND(P620/365,1))</f>
        <v/>
      </c>
    </row>
    <row r="621" ht="15" customFormat="1" customHeight="1" s="125">
      <c r="A621" s="124" t="n"/>
      <c r="B621" s="131">
        <f>IFERROR(VLOOKUP(A621,Dim_Magaza!$A:$C,2,FALSE()),"")</f>
        <v/>
      </c>
      <c r="C621" s="131">
        <f>IFERROR(VLOOKUP(A621,Dim_Magaza!$A:$C,3,FALSE()),"")</f>
        <v/>
      </c>
      <c r="D621" s="124" t="n"/>
      <c r="E621" s="131">
        <f>IFERROR(VLOOKUP(D621,Dim_Unvan!$A:$B,2,FALSE()),"")</f>
        <v/>
      </c>
      <c r="F621" s="124" t="n"/>
      <c r="G621" s="131">
        <f>IF(OR(A621="",F621="",I621="",K621&lt;&gt;""),"",IF(COUNTIFS($A$2:A621,A621,$F$2:F621,F621,$K$2:K621,"")&lt;=SUMIFS(REFERENTIAL_CONTROL!$K:$K,REFERENTIAL_CONTROL!$H:$H,A621,REFERENTIAL_CONTROL!$I:$I,IFERROR(INDEX(Dim_Unvan!$A:$A,MATCH(F621,Dim_Unvan!$B:$B,0)),"")),"Norm Fazlası","Norma Uygun"))</f>
        <v/>
      </c>
      <c r="H621" s="124" t="n"/>
      <c r="I621" s="124" t="n"/>
      <c r="J621" s="144" t="n"/>
      <c r="K621" s="144" t="n"/>
      <c r="L621" s="124" t="n"/>
      <c r="M621" s="124" t="n"/>
      <c r="N621" s="131">
        <f>IFERROR(VLOOKUP(M621,Dim_CikisNedeni!$A:$B,2,FALSE()),"")</f>
        <v/>
      </c>
      <c r="O621" s="131">
        <f>IF(I621="","",IF(K621&lt;&gt;"","Pasif","Aktif"))</f>
        <v/>
      </c>
      <c r="P621" s="131">
        <f>IF(J621="","",IF(K621&lt;&gt;"",K621-J621,TODAY()-J621))</f>
        <v/>
      </c>
      <c r="Q621" s="131">
        <f>IF(P621="","",ROUND(P621/365,1))</f>
        <v/>
      </c>
    </row>
    <row r="622" ht="15" customFormat="1" customHeight="1" s="125">
      <c r="A622" s="124" t="n"/>
      <c r="B622" s="131">
        <f>IFERROR(VLOOKUP(A622,Dim_Magaza!$A:$C,2,FALSE()),"")</f>
        <v/>
      </c>
      <c r="C622" s="131">
        <f>IFERROR(VLOOKUP(A622,Dim_Magaza!$A:$C,3,FALSE()),"")</f>
        <v/>
      </c>
      <c r="D622" s="124" t="n"/>
      <c r="E622" s="131">
        <f>IFERROR(VLOOKUP(D622,Dim_Unvan!$A:$B,2,FALSE()),"")</f>
        <v/>
      </c>
      <c r="F622" s="124" t="n"/>
      <c r="G622" s="131">
        <f>IF(OR(A622="",F622="",I622="",K622&lt;&gt;""),"",IF(COUNTIFS($A$2:A622,A622,$F$2:F622,F622,$K$2:K622,"")&lt;=SUMIFS(REFERENTIAL_CONTROL!$K:$K,REFERENTIAL_CONTROL!$H:$H,A622,REFERENTIAL_CONTROL!$I:$I,IFERROR(INDEX(Dim_Unvan!$A:$A,MATCH(F622,Dim_Unvan!$B:$B,0)),"")),"Norm Fazlası","Norma Uygun"))</f>
        <v/>
      </c>
      <c r="H622" s="124" t="n"/>
      <c r="I622" s="124" t="n"/>
      <c r="J622" s="144" t="n"/>
      <c r="K622" s="144" t="n"/>
      <c r="L622" s="124" t="n"/>
      <c r="M622" s="124" t="n"/>
      <c r="N622" s="131">
        <f>IFERROR(VLOOKUP(M622,Dim_CikisNedeni!$A:$B,2,FALSE()),"")</f>
        <v/>
      </c>
      <c r="O622" s="131">
        <f>IF(I622="","",IF(K622&lt;&gt;"","Pasif","Aktif"))</f>
        <v/>
      </c>
      <c r="P622" s="131">
        <f>IF(J622="","",IF(K622&lt;&gt;"",K622-J622,TODAY()-J622))</f>
        <v/>
      </c>
      <c r="Q622" s="131">
        <f>IF(P622="","",ROUND(P622/365,1))</f>
        <v/>
      </c>
    </row>
    <row r="623" ht="15" customFormat="1" customHeight="1" s="125">
      <c r="A623" s="124" t="n"/>
      <c r="B623" s="131">
        <f>IFERROR(VLOOKUP(A623,Dim_Magaza!$A:$C,2,FALSE()),"")</f>
        <v/>
      </c>
      <c r="C623" s="131">
        <f>IFERROR(VLOOKUP(A623,Dim_Magaza!$A:$C,3,FALSE()),"")</f>
        <v/>
      </c>
      <c r="D623" s="124" t="n"/>
      <c r="E623" s="131">
        <f>IFERROR(VLOOKUP(D623,Dim_Unvan!$A:$B,2,FALSE()),"")</f>
        <v/>
      </c>
      <c r="F623" s="124" t="n"/>
      <c r="G623" s="131">
        <f>IF(OR(A623="",F623="",I623="",K623&lt;&gt;""),"",IF(COUNTIFS($A$2:A623,A623,$F$2:F623,F623,$K$2:K623,"")&lt;=SUMIFS(REFERENTIAL_CONTROL!$K:$K,REFERENTIAL_CONTROL!$H:$H,A623,REFERENTIAL_CONTROL!$I:$I,IFERROR(INDEX(Dim_Unvan!$A:$A,MATCH(F623,Dim_Unvan!$B:$B,0)),"")),"Norm Fazlası","Norma Uygun"))</f>
        <v/>
      </c>
      <c r="H623" s="124" t="n"/>
      <c r="I623" s="124" t="n"/>
      <c r="J623" s="144" t="n"/>
      <c r="K623" s="144" t="n"/>
      <c r="L623" s="124" t="n"/>
      <c r="M623" s="124" t="n"/>
      <c r="N623" s="131">
        <f>IFERROR(VLOOKUP(M623,Dim_CikisNedeni!$A:$B,2,FALSE()),"")</f>
        <v/>
      </c>
      <c r="O623" s="131">
        <f>IF(I623="","",IF(K623&lt;&gt;"","Pasif","Aktif"))</f>
        <v/>
      </c>
      <c r="P623" s="131">
        <f>IF(J623="","",IF(K623&lt;&gt;"",K623-J623,TODAY()-J623))</f>
        <v/>
      </c>
      <c r="Q623" s="131">
        <f>IF(P623="","",ROUND(P623/365,1))</f>
        <v/>
      </c>
    </row>
    <row r="624" ht="15" customFormat="1" customHeight="1" s="125">
      <c r="A624" s="124" t="n"/>
      <c r="B624" s="131">
        <f>IFERROR(VLOOKUP(A624,Dim_Magaza!$A:$C,2,FALSE()),"")</f>
        <v/>
      </c>
      <c r="C624" s="131">
        <f>IFERROR(VLOOKUP(A624,Dim_Magaza!$A:$C,3,FALSE()),"")</f>
        <v/>
      </c>
      <c r="D624" s="124" t="n"/>
      <c r="E624" s="131">
        <f>IFERROR(VLOOKUP(D624,Dim_Unvan!$A:$B,2,FALSE()),"")</f>
        <v/>
      </c>
      <c r="F624" s="124" t="n"/>
      <c r="G624" s="131">
        <f>IF(OR(A624="",F624="",I624="",K624&lt;&gt;""),"",IF(COUNTIFS($A$2:A624,A624,$F$2:F624,F624,$K$2:K624,"")&lt;=SUMIFS(REFERENTIAL_CONTROL!$K:$K,REFERENTIAL_CONTROL!$H:$H,A624,REFERENTIAL_CONTROL!$I:$I,IFERROR(INDEX(Dim_Unvan!$A:$A,MATCH(F624,Dim_Unvan!$B:$B,0)),"")),"Norm Fazlası","Norma Uygun"))</f>
        <v/>
      </c>
      <c r="H624" s="124" t="n"/>
      <c r="I624" s="124" t="n"/>
      <c r="J624" s="144" t="n"/>
      <c r="K624" s="144" t="n"/>
      <c r="L624" s="124" t="n"/>
      <c r="M624" s="124" t="n"/>
      <c r="N624" s="131">
        <f>IFERROR(VLOOKUP(M624,Dim_CikisNedeni!$A:$B,2,FALSE()),"")</f>
        <v/>
      </c>
      <c r="O624" s="131">
        <f>IF(I624="","",IF(K624&lt;&gt;"","Pasif","Aktif"))</f>
        <v/>
      </c>
      <c r="P624" s="131">
        <f>IF(J624="","",IF(K624&lt;&gt;"",K624-J624,TODAY()-J624))</f>
        <v/>
      </c>
      <c r="Q624" s="131">
        <f>IF(P624="","",ROUND(P624/365,1))</f>
        <v/>
      </c>
    </row>
    <row r="625" ht="15" customFormat="1" customHeight="1" s="125">
      <c r="A625" s="124" t="n"/>
      <c r="B625" s="131">
        <f>IFERROR(VLOOKUP(A625,Dim_Magaza!$A:$C,2,FALSE()),"")</f>
        <v/>
      </c>
      <c r="C625" s="131">
        <f>IFERROR(VLOOKUP(A625,Dim_Magaza!$A:$C,3,FALSE()),"")</f>
        <v/>
      </c>
      <c r="D625" s="124" t="n"/>
      <c r="E625" s="131">
        <f>IFERROR(VLOOKUP(D625,Dim_Unvan!$A:$B,2,FALSE()),"")</f>
        <v/>
      </c>
      <c r="F625" s="124" t="n"/>
      <c r="G625" s="131">
        <f>IF(OR(A625="",F625="",I625="",K625&lt;&gt;""),"",IF(COUNTIFS($A$2:A625,A625,$F$2:F625,F625,$K$2:K625,"")&lt;=SUMIFS(REFERENTIAL_CONTROL!$K:$K,REFERENTIAL_CONTROL!$H:$H,A625,REFERENTIAL_CONTROL!$I:$I,IFERROR(INDEX(Dim_Unvan!$A:$A,MATCH(F625,Dim_Unvan!$B:$B,0)),"")),"Norm Fazlası","Norma Uygun"))</f>
        <v/>
      </c>
      <c r="H625" s="124" t="n"/>
      <c r="I625" s="124" t="n"/>
      <c r="J625" s="144" t="n"/>
      <c r="K625" s="144" t="n"/>
      <c r="L625" s="124" t="n"/>
      <c r="M625" s="124" t="n"/>
      <c r="N625" s="131">
        <f>IFERROR(VLOOKUP(M625,Dim_CikisNedeni!$A:$B,2,FALSE()),"")</f>
        <v/>
      </c>
      <c r="O625" s="131">
        <f>IF(I625="","",IF(K625&lt;&gt;"","Pasif","Aktif"))</f>
        <v/>
      </c>
      <c r="P625" s="131">
        <f>IF(J625="","",IF(K625&lt;&gt;"",K625-J625,TODAY()-J625))</f>
        <v/>
      </c>
      <c r="Q625" s="131">
        <f>IF(P625="","",ROUND(P625/365,1))</f>
        <v/>
      </c>
    </row>
    <row r="626" ht="15" customFormat="1" customHeight="1" s="125">
      <c r="A626" s="124" t="n"/>
      <c r="B626" s="131">
        <f>IFERROR(VLOOKUP(A626,Dim_Magaza!$A:$C,2,FALSE()),"")</f>
        <v/>
      </c>
      <c r="C626" s="131">
        <f>IFERROR(VLOOKUP(A626,Dim_Magaza!$A:$C,3,FALSE()),"")</f>
        <v/>
      </c>
      <c r="D626" s="124" t="n"/>
      <c r="E626" s="131">
        <f>IFERROR(VLOOKUP(D626,Dim_Unvan!$A:$B,2,FALSE()),"")</f>
        <v/>
      </c>
      <c r="F626" s="124" t="n"/>
      <c r="G626" s="131">
        <f>IF(OR(A626="",F626="",I626="",K626&lt;&gt;""),"",IF(COUNTIFS($A$2:A626,A626,$F$2:F626,F626,$K$2:K626,"")&lt;=SUMIFS(REFERENTIAL_CONTROL!$K:$K,REFERENTIAL_CONTROL!$H:$H,A626,REFERENTIAL_CONTROL!$I:$I,IFERROR(INDEX(Dim_Unvan!$A:$A,MATCH(F626,Dim_Unvan!$B:$B,0)),"")),"Norm Fazlası","Norma Uygun"))</f>
        <v/>
      </c>
      <c r="H626" s="124" t="n"/>
      <c r="I626" s="124" t="n"/>
      <c r="J626" s="144" t="n"/>
      <c r="K626" s="144" t="n"/>
      <c r="L626" s="124" t="n"/>
      <c r="M626" s="124" t="n"/>
      <c r="N626" s="131">
        <f>IFERROR(VLOOKUP(M626,Dim_CikisNedeni!$A:$B,2,FALSE()),"")</f>
        <v/>
      </c>
      <c r="O626" s="131">
        <f>IF(I626="","",IF(K626&lt;&gt;"","Pasif","Aktif"))</f>
        <v/>
      </c>
      <c r="P626" s="131">
        <f>IF(J626="","",IF(K626&lt;&gt;"",K626-J626,TODAY()-J626))</f>
        <v/>
      </c>
      <c r="Q626" s="131">
        <f>IF(P626="","",ROUND(P626/365,1))</f>
        <v/>
      </c>
    </row>
    <row r="627" ht="15" customFormat="1" customHeight="1" s="125">
      <c r="A627" s="124" t="n"/>
      <c r="B627" s="131">
        <f>IFERROR(VLOOKUP(A627,Dim_Magaza!$A:$C,2,FALSE()),"")</f>
        <v/>
      </c>
      <c r="C627" s="131">
        <f>IFERROR(VLOOKUP(A627,Dim_Magaza!$A:$C,3,FALSE()),"")</f>
        <v/>
      </c>
      <c r="D627" s="124" t="n"/>
      <c r="E627" s="131">
        <f>IFERROR(VLOOKUP(D627,Dim_Unvan!$A:$B,2,FALSE()),"")</f>
        <v/>
      </c>
      <c r="F627" s="124" t="n"/>
      <c r="G627" s="131">
        <f>IF(OR(A627="",F627="",I627="",K627&lt;&gt;""),"",IF(COUNTIFS($A$2:A627,A627,$F$2:F627,F627,$K$2:K627,"")&lt;=SUMIFS(REFERENTIAL_CONTROL!$K:$K,REFERENTIAL_CONTROL!$H:$H,A627,REFERENTIAL_CONTROL!$I:$I,IFERROR(INDEX(Dim_Unvan!$A:$A,MATCH(F627,Dim_Unvan!$B:$B,0)),"")),"Norm Fazlası","Norma Uygun"))</f>
        <v/>
      </c>
      <c r="H627" s="124" t="n"/>
      <c r="I627" s="124" t="n"/>
      <c r="J627" s="144" t="n"/>
      <c r="K627" s="144" t="n"/>
      <c r="L627" s="124" t="n"/>
      <c r="M627" s="124" t="n"/>
      <c r="N627" s="131">
        <f>IFERROR(VLOOKUP(M627,Dim_CikisNedeni!$A:$B,2,FALSE()),"")</f>
        <v/>
      </c>
      <c r="O627" s="131">
        <f>IF(I627="","",IF(K627&lt;&gt;"","Pasif","Aktif"))</f>
        <v/>
      </c>
      <c r="P627" s="131">
        <f>IF(J627="","",IF(K627&lt;&gt;"",K627-J627,TODAY()-J627))</f>
        <v/>
      </c>
      <c r="Q627" s="131">
        <f>IF(P627="","",ROUND(P627/365,1))</f>
        <v/>
      </c>
    </row>
    <row r="628" ht="15" customFormat="1" customHeight="1" s="125">
      <c r="A628" s="124" t="n"/>
      <c r="B628" s="131">
        <f>IFERROR(VLOOKUP(A628,Dim_Magaza!$A:$C,2,FALSE()),"")</f>
        <v/>
      </c>
      <c r="C628" s="131">
        <f>IFERROR(VLOOKUP(A628,Dim_Magaza!$A:$C,3,FALSE()),"")</f>
        <v/>
      </c>
      <c r="D628" s="124" t="n"/>
      <c r="E628" s="131">
        <f>IFERROR(VLOOKUP(D628,Dim_Unvan!$A:$B,2,FALSE()),"")</f>
        <v/>
      </c>
      <c r="F628" s="124" t="n"/>
      <c r="G628" s="131">
        <f>IF(OR(A628="",F628="",I628="",K628&lt;&gt;""),"",IF(COUNTIFS($A$2:A628,A628,$F$2:F628,F628,$K$2:K628,"")&lt;=SUMIFS(REFERENTIAL_CONTROL!$K:$K,REFERENTIAL_CONTROL!$H:$H,A628,REFERENTIAL_CONTROL!$I:$I,IFERROR(INDEX(Dim_Unvan!$A:$A,MATCH(F628,Dim_Unvan!$B:$B,0)),"")),"Norm Fazlası","Norma Uygun"))</f>
        <v/>
      </c>
      <c r="H628" s="124" t="n"/>
      <c r="I628" s="124" t="n"/>
      <c r="J628" s="144" t="n"/>
      <c r="K628" s="144" t="n"/>
      <c r="L628" s="124" t="n"/>
      <c r="M628" s="124" t="n"/>
      <c r="N628" s="131">
        <f>IFERROR(VLOOKUP(M628,Dim_CikisNedeni!$A:$B,2,FALSE()),"")</f>
        <v/>
      </c>
      <c r="O628" s="131">
        <f>IF(I628="","",IF(K628&lt;&gt;"","Pasif","Aktif"))</f>
        <v/>
      </c>
      <c r="P628" s="131">
        <f>IF(J628="","",IF(K628&lt;&gt;"",K628-J628,TODAY()-J628))</f>
        <v/>
      </c>
      <c r="Q628" s="131">
        <f>IF(P628="","",ROUND(P628/365,1))</f>
        <v/>
      </c>
    </row>
    <row r="629" ht="15" customFormat="1" customHeight="1" s="125">
      <c r="A629" s="124" t="n"/>
      <c r="B629" s="131">
        <f>IFERROR(VLOOKUP(A629,Dim_Magaza!$A:$C,2,FALSE()),"")</f>
        <v/>
      </c>
      <c r="C629" s="131">
        <f>IFERROR(VLOOKUP(A629,Dim_Magaza!$A:$C,3,FALSE()),"")</f>
        <v/>
      </c>
      <c r="D629" s="124" t="n"/>
      <c r="E629" s="131">
        <f>IFERROR(VLOOKUP(D629,Dim_Unvan!$A:$B,2,FALSE()),"")</f>
        <v/>
      </c>
      <c r="F629" s="124" t="n"/>
      <c r="G629" s="131">
        <f>IF(OR(A629="",F629="",I629="",K629&lt;&gt;""),"",IF(COUNTIFS($A$2:A629,A629,$F$2:F629,F629,$K$2:K629,"")&lt;=SUMIFS(REFERENTIAL_CONTROL!$K:$K,REFERENTIAL_CONTROL!$H:$H,A629,REFERENTIAL_CONTROL!$I:$I,IFERROR(INDEX(Dim_Unvan!$A:$A,MATCH(F629,Dim_Unvan!$B:$B,0)),"")),"Norm Fazlası","Norma Uygun"))</f>
        <v/>
      </c>
      <c r="H629" s="124" t="n"/>
      <c r="I629" s="124" t="n"/>
      <c r="J629" s="144" t="n"/>
      <c r="K629" s="144" t="n"/>
      <c r="L629" s="124" t="n"/>
      <c r="M629" s="124" t="n"/>
      <c r="N629" s="131">
        <f>IFERROR(VLOOKUP(M629,Dim_CikisNedeni!$A:$B,2,FALSE()),"")</f>
        <v/>
      </c>
      <c r="O629" s="131">
        <f>IF(I629="","",IF(K629&lt;&gt;"","Pasif","Aktif"))</f>
        <v/>
      </c>
      <c r="P629" s="131">
        <f>IF(J629="","",IF(K629&lt;&gt;"",K629-J629,TODAY()-J629))</f>
        <v/>
      </c>
      <c r="Q629" s="131">
        <f>IF(P629="","",ROUND(P629/365,1))</f>
        <v/>
      </c>
    </row>
    <row r="630" ht="15" customFormat="1" customHeight="1" s="125">
      <c r="A630" s="124" t="n"/>
      <c r="B630" s="131">
        <f>IFERROR(VLOOKUP(A630,Dim_Magaza!$A:$C,2,FALSE()),"")</f>
        <v/>
      </c>
      <c r="C630" s="131">
        <f>IFERROR(VLOOKUP(A630,Dim_Magaza!$A:$C,3,FALSE()),"")</f>
        <v/>
      </c>
      <c r="D630" s="124" t="n"/>
      <c r="E630" s="131">
        <f>IFERROR(VLOOKUP(D630,Dim_Unvan!$A:$B,2,FALSE()),"")</f>
        <v/>
      </c>
      <c r="F630" s="124" t="n"/>
      <c r="G630" s="131">
        <f>IF(OR(A630="",F630="",I630="",K630&lt;&gt;""),"",IF(COUNTIFS($A$2:A630,A630,$F$2:F630,F630,$K$2:K630,"")&lt;=SUMIFS(REFERENTIAL_CONTROL!$K:$K,REFERENTIAL_CONTROL!$H:$H,A630,REFERENTIAL_CONTROL!$I:$I,IFERROR(INDEX(Dim_Unvan!$A:$A,MATCH(F630,Dim_Unvan!$B:$B,0)),"")),"Norm Fazlası","Norma Uygun"))</f>
        <v/>
      </c>
      <c r="H630" s="124" t="n"/>
      <c r="I630" s="124" t="n"/>
      <c r="J630" s="144" t="n"/>
      <c r="K630" s="144" t="n"/>
      <c r="L630" s="124" t="n"/>
      <c r="M630" s="124" t="n"/>
      <c r="N630" s="131">
        <f>IFERROR(VLOOKUP(M630,Dim_CikisNedeni!$A:$B,2,FALSE()),"")</f>
        <v/>
      </c>
      <c r="O630" s="131">
        <f>IF(I630="","",IF(K630&lt;&gt;"","Pasif","Aktif"))</f>
        <v/>
      </c>
      <c r="P630" s="131">
        <f>IF(J630="","",IF(K630&lt;&gt;"",K630-J630,TODAY()-J630))</f>
        <v/>
      </c>
      <c r="Q630" s="131">
        <f>IF(P630="","",ROUND(P630/365,1))</f>
        <v/>
      </c>
    </row>
    <row r="631" ht="15" customFormat="1" customHeight="1" s="125">
      <c r="A631" s="124" t="n"/>
      <c r="B631" s="131">
        <f>IFERROR(VLOOKUP(A631,Dim_Magaza!$A:$C,2,FALSE()),"")</f>
        <v/>
      </c>
      <c r="C631" s="131">
        <f>IFERROR(VLOOKUP(A631,Dim_Magaza!$A:$C,3,FALSE()),"")</f>
        <v/>
      </c>
      <c r="D631" s="124" t="n"/>
      <c r="E631" s="131">
        <f>IFERROR(VLOOKUP(D631,Dim_Unvan!$A:$B,2,FALSE()),"")</f>
        <v/>
      </c>
      <c r="F631" s="124" t="n"/>
      <c r="G631" s="131">
        <f>IF(OR(A631="",F631="",I631="",K631&lt;&gt;""),"",IF(COUNTIFS($A$2:A631,A631,$F$2:F631,F631,$K$2:K631,"")&lt;=SUMIFS(REFERENTIAL_CONTROL!$K:$K,REFERENTIAL_CONTROL!$H:$H,A631,REFERENTIAL_CONTROL!$I:$I,IFERROR(INDEX(Dim_Unvan!$A:$A,MATCH(F631,Dim_Unvan!$B:$B,0)),"")),"Norm Fazlası","Norma Uygun"))</f>
        <v/>
      </c>
      <c r="H631" s="124" t="n"/>
      <c r="I631" s="124" t="n"/>
      <c r="J631" s="144" t="n"/>
      <c r="K631" s="144" t="n"/>
      <c r="L631" s="124" t="n"/>
      <c r="M631" s="124" t="n"/>
      <c r="N631" s="131">
        <f>IFERROR(VLOOKUP(M631,Dim_CikisNedeni!$A:$B,2,FALSE()),"")</f>
        <v/>
      </c>
      <c r="O631" s="131">
        <f>IF(I631="","",IF(K631&lt;&gt;"","Pasif","Aktif"))</f>
        <v/>
      </c>
      <c r="P631" s="131">
        <f>IF(J631="","",IF(K631&lt;&gt;"",K631-J631,TODAY()-J631))</f>
        <v/>
      </c>
      <c r="Q631" s="131">
        <f>IF(P631="","",ROUND(P631/365,1))</f>
        <v/>
      </c>
    </row>
    <row r="632" ht="15" customFormat="1" customHeight="1" s="125">
      <c r="A632" s="124" t="n"/>
      <c r="B632" s="131">
        <f>IFERROR(VLOOKUP(A632,Dim_Magaza!$A:$C,2,FALSE()),"")</f>
        <v/>
      </c>
      <c r="C632" s="131">
        <f>IFERROR(VLOOKUP(A632,Dim_Magaza!$A:$C,3,FALSE()),"")</f>
        <v/>
      </c>
      <c r="D632" s="124" t="n"/>
      <c r="E632" s="131">
        <f>IFERROR(VLOOKUP(D632,Dim_Unvan!$A:$B,2,FALSE()),"")</f>
        <v/>
      </c>
      <c r="F632" s="124" t="n"/>
      <c r="G632" s="131">
        <f>IF(OR(A632="",F632="",I632="",K632&lt;&gt;""),"",IF(COUNTIFS($A$2:A632,A632,$F$2:F632,F632,$K$2:K632,"")&lt;=SUMIFS(REFERENTIAL_CONTROL!$K:$K,REFERENTIAL_CONTROL!$H:$H,A632,REFERENTIAL_CONTROL!$I:$I,IFERROR(INDEX(Dim_Unvan!$A:$A,MATCH(F632,Dim_Unvan!$B:$B,0)),"")),"Norm Fazlası","Norma Uygun"))</f>
        <v/>
      </c>
      <c r="H632" s="124" t="n"/>
      <c r="I632" s="124" t="n"/>
      <c r="J632" s="144" t="n"/>
      <c r="K632" s="144" t="n"/>
      <c r="L632" s="124" t="n"/>
      <c r="M632" s="124" t="n"/>
      <c r="N632" s="131">
        <f>IFERROR(VLOOKUP(M632,Dim_CikisNedeni!$A:$B,2,FALSE()),"")</f>
        <v/>
      </c>
      <c r="O632" s="131">
        <f>IF(I632="","",IF(K632&lt;&gt;"","Pasif","Aktif"))</f>
        <v/>
      </c>
      <c r="P632" s="131">
        <f>IF(J632="","",IF(K632&lt;&gt;"",K632-J632,TODAY()-J632))</f>
        <v/>
      </c>
      <c r="Q632" s="131">
        <f>IF(P632="","",ROUND(P632/365,1))</f>
        <v/>
      </c>
    </row>
    <row r="633" ht="15" customFormat="1" customHeight="1" s="125">
      <c r="A633" s="124" t="n"/>
      <c r="B633" s="131">
        <f>IFERROR(VLOOKUP(A633,Dim_Magaza!$A:$C,2,FALSE()),"")</f>
        <v/>
      </c>
      <c r="C633" s="131">
        <f>IFERROR(VLOOKUP(A633,Dim_Magaza!$A:$C,3,FALSE()),"")</f>
        <v/>
      </c>
      <c r="D633" s="124" t="n"/>
      <c r="E633" s="131">
        <f>IFERROR(VLOOKUP(D633,Dim_Unvan!$A:$B,2,FALSE()),"")</f>
        <v/>
      </c>
      <c r="F633" s="124" t="n"/>
      <c r="G633" s="131">
        <f>IF(OR(A633="",F633="",I633="",K633&lt;&gt;""),"",IF(COUNTIFS($A$2:A633,A633,$F$2:F633,F633,$K$2:K633,"")&lt;=SUMIFS(REFERENTIAL_CONTROL!$K:$K,REFERENTIAL_CONTROL!$H:$H,A633,REFERENTIAL_CONTROL!$I:$I,IFERROR(INDEX(Dim_Unvan!$A:$A,MATCH(F633,Dim_Unvan!$B:$B,0)),"")),"Norm Fazlası","Norma Uygun"))</f>
        <v/>
      </c>
      <c r="H633" s="124" t="n"/>
      <c r="I633" s="124" t="n"/>
      <c r="J633" s="144" t="n"/>
      <c r="K633" s="144" t="n"/>
      <c r="L633" s="124" t="n"/>
      <c r="M633" s="124" t="n"/>
      <c r="N633" s="131">
        <f>IFERROR(VLOOKUP(M633,Dim_CikisNedeni!$A:$B,2,FALSE()),"")</f>
        <v/>
      </c>
      <c r="O633" s="131">
        <f>IF(I633="","",IF(K633&lt;&gt;"","Pasif","Aktif"))</f>
        <v/>
      </c>
      <c r="P633" s="131">
        <f>IF(J633="","",IF(K633&lt;&gt;"",K633-J633,TODAY()-J633))</f>
        <v/>
      </c>
      <c r="Q633" s="131">
        <f>IF(P633="","",ROUND(P633/365,1))</f>
        <v/>
      </c>
    </row>
    <row r="634" ht="15" customFormat="1" customHeight="1" s="125">
      <c r="A634" s="124" t="n"/>
      <c r="B634" s="131">
        <f>IFERROR(VLOOKUP(A634,Dim_Magaza!$A:$C,2,FALSE()),"")</f>
        <v/>
      </c>
      <c r="C634" s="131">
        <f>IFERROR(VLOOKUP(A634,Dim_Magaza!$A:$C,3,FALSE()),"")</f>
        <v/>
      </c>
      <c r="D634" s="124" t="n"/>
      <c r="E634" s="131">
        <f>IFERROR(VLOOKUP(D634,Dim_Unvan!$A:$B,2,FALSE()),"")</f>
        <v/>
      </c>
      <c r="F634" s="124" t="n"/>
      <c r="G634" s="131">
        <f>IF(OR(A634="",F634="",I634="",K634&lt;&gt;""),"",IF(COUNTIFS($A$2:A634,A634,$F$2:F634,F634,$K$2:K634,"")&lt;=SUMIFS(REFERENTIAL_CONTROL!$K:$K,REFERENTIAL_CONTROL!$H:$H,A634,REFERENTIAL_CONTROL!$I:$I,IFERROR(INDEX(Dim_Unvan!$A:$A,MATCH(F634,Dim_Unvan!$B:$B,0)),"")),"Norm Fazlası","Norma Uygun"))</f>
        <v/>
      </c>
      <c r="H634" s="124" t="n"/>
      <c r="I634" s="124" t="n"/>
      <c r="J634" s="144" t="n"/>
      <c r="K634" s="144" t="n"/>
      <c r="L634" s="124" t="n"/>
      <c r="M634" s="124" t="n"/>
      <c r="N634" s="131">
        <f>IFERROR(VLOOKUP(M634,Dim_CikisNedeni!$A:$B,2,FALSE()),"")</f>
        <v/>
      </c>
      <c r="O634" s="131">
        <f>IF(I634="","",IF(K634&lt;&gt;"","Pasif","Aktif"))</f>
        <v/>
      </c>
      <c r="P634" s="131">
        <f>IF(J634="","",IF(K634&lt;&gt;"",K634-J634,TODAY()-J634))</f>
        <v/>
      </c>
      <c r="Q634" s="131">
        <f>IF(P634="","",ROUND(P634/365,1))</f>
        <v/>
      </c>
    </row>
    <row r="635" ht="15" customFormat="1" customHeight="1" s="125">
      <c r="A635" s="124" t="n"/>
      <c r="B635" s="131">
        <f>IFERROR(VLOOKUP(A635,Dim_Magaza!$A:$C,2,FALSE()),"")</f>
        <v/>
      </c>
      <c r="C635" s="131">
        <f>IFERROR(VLOOKUP(A635,Dim_Magaza!$A:$C,3,FALSE()),"")</f>
        <v/>
      </c>
      <c r="D635" s="124" t="n"/>
      <c r="E635" s="131">
        <f>IFERROR(VLOOKUP(D635,Dim_Unvan!$A:$B,2,FALSE()),"")</f>
        <v/>
      </c>
      <c r="F635" s="124" t="n"/>
      <c r="G635" s="131">
        <f>IF(OR(A635="",F635="",I635="",K635&lt;&gt;""),"",IF(COUNTIFS($A$2:A635,A635,$F$2:F635,F635,$K$2:K635,"")&lt;=SUMIFS(REFERENTIAL_CONTROL!$K:$K,REFERENTIAL_CONTROL!$H:$H,A635,REFERENTIAL_CONTROL!$I:$I,IFERROR(INDEX(Dim_Unvan!$A:$A,MATCH(F635,Dim_Unvan!$B:$B,0)),"")),"Norm Fazlası","Norma Uygun"))</f>
        <v/>
      </c>
      <c r="H635" s="124" t="n"/>
      <c r="I635" s="124" t="n"/>
      <c r="J635" s="144" t="n"/>
      <c r="K635" s="144" t="n"/>
      <c r="L635" s="124" t="n"/>
      <c r="M635" s="124" t="n"/>
      <c r="N635" s="131">
        <f>IFERROR(VLOOKUP(M635,Dim_CikisNedeni!$A:$B,2,FALSE()),"")</f>
        <v/>
      </c>
      <c r="O635" s="131">
        <f>IF(I635="","",IF(K635&lt;&gt;"","Pasif","Aktif"))</f>
        <v/>
      </c>
      <c r="P635" s="131">
        <f>IF(J635="","",IF(K635&lt;&gt;"",K635-J635,TODAY()-J635))</f>
        <v/>
      </c>
      <c r="Q635" s="131">
        <f>IF(P635="","",ROUND(P635/365,1))</f>
        <v/>
      </c>
    </row>
    <row r="636" ht="15" customFormat="1" customHeight="1" s="125">
      <c r="A636" s="124" t="n"/>
      <c r="B636" s="131">
        <f>IFERROR(VLOOKUP(A636,Dim_Magaza!$A:$C,2,FALSE()),"")</f>
        <v/>
      </c>
      <c r="C636" s="131">
        <f>IFERROR(VLOOKUP(A636,Dim_Magaza!$A:$C,3,FALSE()),"")</f>
        <v/>
      </c>
      <c r="D636" s="124" t="n"/>
      <c r="E636" s="131">
        <f>IFERROR(VLOOKUP(D636,Dim_Unvan!$A:$B,2,FALSE()),"")</f>
        <v/>
      </c>
      <c r="F636" s="124" t="n"/>
      <c r="G636" s="131">
        <f>IF(OR(A636="",F636="",I636="",K636&lt;&gt;""),"",IF(COUNTIFS($A$2:A636,A636,$F$2:F636,F636,$K$2:K636,"")&lt;=SUMIFS(REFERENTIAL_CONTROL!$K:$K,REFERENTIAL_CONTROL!$H:$H,A636,REFERENTIAL_CONTROL!$I:$I,IFERROR(INDEX(Dim_Unvan!$A:$A,MATCH(F636,Dim_Unvan!$B:$B,0)),"")),"Norm Fazlası","Norma Uygun"))</f>
        <v/>
      </c>
      <c r="H636" s="124" t="n"/>
      <c r="I636" s="124" t="n"/>
      <c r="J636" s="144" t="n"/>
      <c r="K636" s="144" t="n"/>
      <c r="L636" s="124" t="n"/>
      <c r="M636" s="124" t="n"/>
      <c r="N636" s="131">
        <f>IFERROR(VLOOKUP(M636,Dim_CikisNedeni!$A:$B,2,FALSE()),"")</f>
        <v/>
      </c>
      <c r="O636" s="131">
        <f>IF(I636="","",IF(K636&lt;&gt;"","Pasif","Aktif"))</f>
        <v/>
      </c>
      <c r="P636" s="131">
        <f>IF(J636="","",IF(K636&lt;&gt;"",K636-J636,TODAY()-J636))</f>
        <v/>
      </c>
      <c r="Q636" s="131">
        <f>IF(P636="","",ROUND(P636/365,1))</f>
        <v/>
      </c>
    </row>
    <row r="637" ht="15" customFormat="1" customHeight="1" s="125">
      <c r="A637" s="124" t="n"/>
      <c r="B637" s="131">
        <f>IFERROR(VLOOKUP(A637,Dim_Magaza!$A:$C,2,FALSE()),"")</f>
        <v/>
      </c>
      <c r="C637" s="131">
        <f>IFERROR(VLOOKUP(A637,Dim_Magaza!$A:$C,3,FALSE()),"")</f>
        <v/>
      </c>
      <c r="D637" s="124" t="n"/>
      <c r="E637" s="131">
        <f>IFERROR(VLOOKUP(D637,Dim_Unvan!$A:$B,2,FALSE()),"")</f>
        <v/>
      </c>
      <c r="F637" s="124" t="n"/>
      <c r="G637" s="131">
        <f>IF(OR(A637="",F637="",I637="",K637&lt;&gt;""),"",IF(COUNTIFS($A$2:A637,A637,$F$2:F637,F637,$K$2:K637,"")&lt;=SUMIFS(REFERENTIAL_CONTROL!$K:$K,REFERENTIAL_CONTROL!$H:$H,A637,REFERENTIAL_CONTROL!$I:$I,IFERROR(INDEX(Dim_Unvan!$A:$A,MATCH(F637,Dim_Unvan!$B:$B,0)),"")),"Norm Fazlası","Norma Uygun"))</f>
        <v/>
      </c>
      <c r="H637" s="124" t="n"/>
      <c r="I637" s="124" t="n"/>
      <c r="J637" s="144" t="n"/>
      <c r="K637" s="144" t="n"/>
      <c r="L637" s="124" t="n"/>
      <c r="M637" s="124" t="n"/>
      <c r="N637" s="131">
        <f>IFERROR(VLOOKUP(M637,Dim_CikisNedeni!$A:$B,2,FALSE()),"")</f>
        <v/>
      </c>
      <c r="O637" s="131">
        <f>IF(I637="","",IF(K637&lt;&gt;"","Pasif","Aktif"))</f>
        <v/>
      </c>
      <c r="P637" s="131">
        <f>IF(J637="","",IF(K637&lt;&gt;"",K637-J637,TODAY()-J637))</f>
        <v/>
      </c>
      <c r="Q637" s="131">
        <f>IF(P637="","",ROUND(P637/365,1))</f>
        <v/>
      </c>
    </row>
    <row r="638" ht="15" customFormat="1" customHeight="1" s="125">
      <c r="A638" s="124" t="n"/>
      <c r="B638" s="131">
        <f>IFERROR(VLOOKUP(A638,Dim_Magaza!$A:$C,2,FALSE()),"")</f>
        <v/>
      </c>
      <c r="C638" s="131">
        <f>IFERROR(VLOOKUP(A638,Dim_Magaza!$A:$C,3,FALSE()),"")</f>
        <v/>
      </c>
      <c r="D638" s="124" t="n"/>
      <c r="E638" s="131">
        <f>IFERROR(VLOOKUP(D638,Dim_Unvan!$A:$B,2,FALSE()),"")</f>
        <v/>
      </c>
      <c r="F638" s="124" t="n"/>
      <c r="G638" s="131">
        <f>IF(OR(A638="",F638="",I638="",K638&lt;&gt;""),"",IF(COUNTIFS($A$2:A638,A638,$F$2:F638,F638,$K$2:K638,"")&lt;=SUMIFS(REFERENTIAL_CONTROL!$K:$K,REFERENTIAL_CONTROL!$H:$H,A638,REFERENTIAL_CONTROL!$I:$I,IFERROR(INDEX(Dim_Unvan!$A:$A,MATCH(F638,Dim_Unvan!$B:$B,0)),"")),"Norm Fazlası","Norma Uygun"))</f>
        <v/>
      </c>
      <c r="H638" s="124" t="n"/>
      <c r="I638" s="124" t="n"/>
      <c r="J638" s="144" t="n"/>
      <c r="K638" s="144" t="n"/>
      <c r="L638" s="124" t="n"/>
      <c r="M638" s="124" t="n"/>
      <c r="N638" s="131">
        <f>IFERROR(VLOOKUP(M638,Dim_CikisNedeni!$A:$B,2,FALSE()),"")</f>
        <v/>
      </c>
      <c r="O638" s="131">
        <f>IF(I638="","",IF(K638&lt;&gt;"","Pasif","Aktif"))</f>
        <v/>
      </c>
      <c r="P638" s="131">
        <f>IF(J638="","",IF(K638&lt;&gt;"",K638-J638,TODAY()-J638))</f>
        <v/>
      </c>
      <c r="Q638" s="131">
        <f>IF(P638="","",ROUND(P638/365,1))</f>
        <v/>
      </c>
    </row>
    <row r="639" ht="15" customFormat="1" customHeight="1" s="125">
      <c r="A639" s="124" t="n"/>
      <c r="B639" s="131">
        <f>IFERROR(VLOOKUP(A639,Dim_Magaza!$A:$C,2,FALSE()),"")</f>
        <v/>
      </c>
      <c r="C639" s="131">
        <f>IFERROR(VLOOKUP(A639,Dim_Magaza!$A:$C,3,FALSE()),"")</f>
        <v/>
      </c>
      <c r="D639" s="124" t="n"/>
      <c r="E639" s="131">
        <f>IFERROR(VLOOKUP(D639,Dim_Unvan!$A:$B,2,FALSE()),"")</f>
        <v/>
      </c>
      <c r="F639" s="124" t="n"/>
      <c r="G639" s="131">
        <f>IF(OR(A639="",F639="",I639="",K639&lt;&gt;""),"",IF(COUNTIFS($A$2:A639,A639,$F$2:F639,F639,$K$2:K639,"")&lt;=SUMIFS(REFERENTIAL_CONTROL!$K:$K,REFERENTIAL_CONTROL!$H:$H,A639,REFERENTIAL_CONTROL!$I:$I,IFERROR(INDEX(Dim_Unvan!$A:$A,MATCH(F639,Dim_Unvan!$B:$B,0)),"")),"Norm Fazlası","Norma Uygun"))</f>
        <v/>
      </c>
      <c r="H639" s="124" t="n"/>
      <c r="I639" s="124" t="n"/>
      <c r="J639" s="144" t="n"/>
      <c r="K639" s="144" t="n"/>
      <c r="L639" s="124" t="n"/>
      <c r="M639" s="124" t="n"/>
      <c r="N639" s="131">
        <f>IFERROR(VLOOKUP(M639,Dim_CikisNedeni!$A:$B,2,FALSE()),"")</f>
        <v/>
      </c>
      <c r="O639" s="131">
        <f>IF(I639="","",IF(K639&lt;&gt;"","Pasif","Aktif"))</f>
        <v/>
      </c>
      <c r="P639" s="131">
        <f>IF(J639="","",IF(K639&lt;&gt;"",K639-J639,TODAY()-J639))</f>
        <v/>
      </c>
      <c r="Q639" s="131">
        <f>IF(P639="","",ROUND(P639/365,1))</f>
        <v/>
      </c>
    </row>
    <row r="640" ht="15" customFormat="1" customHeight="1" s="125">
      <c r="A640" s="124" t="n"/>
      <c r="B640" s="131">
        <f>IFERROR(VLOOKUP(A640,Dim_Magaza!$A:$C,2,FALSE()),"")</f>
        <v/>
      </c>
      <c r="C640" s="131">
        <f>IFERROR(VLOOKUP(A640,Dim_Magaza!$A:$C,3,FALSE()),"")</f>
        <v/>
      </c>
      <c r="D640" s="124" t="n"/>
      <c r="E640" s="131">
        <f>IFERROR(VLOOKUP(D640,Dim_Unvan!$A:$B,2,FALSE()),"")</f>
        <v/>
      </c>
      <c r="F640" s="124" t="n"/>
      <c r="G640" s="131">
        <f>IF(OR(A640="",F640="",I640="",K640&lt;&gt;""),"",IF(COUNTIFS($A$2:A640,A640,$F$2:F640,F640,$K$2:K640,"")&lt;=SUMIFS(REFERENTIAL_CONTROL!$K:$K,REFERENTIAL_CONTROL!$H:$H,A640,REFERENTIAL_CONTROL!$I:$I,IFERROR(INDEX(Dim_Unvan!$A:$A,MATCH(F640,Dim_Unvan!$B:$B,0)),"")),"Norm Fazlası","Norma Uygun"))</f>
        <v/>
      </c>
      <c r="H640" s="124" t="n"/>
      <c r="I640" s="124" t="n"/>
      <c r="J640" s="144" t="n"/>
      <c r="K640" s="144" t="n"/>
      <c r="L640" s="124" t="n"/>
      <c r="M640" s="124" t="n"/>
      <c r="N640" s="131">
        <f>IFERROR(VLOOKUP(M640,Dim_CikisNedeni!$A:$B,2,FALSE()),"")</f>
        <v/>
      </c>
      <c r="O640" s="131">
        <f>IF(I640="","",IF(K640&lt;&gt;"","Pasif","Aktif"))</f>
        <v/>
      </c>
      <c r="P640" s="131">
        <f>IF(J640="","",IF(K640&lt;&gt;"",K640-J640,TODAY()-J640))</f>
        <v/>
      </c>
      <c r="Q640" s="131">
        <f>IF(P640="","",ROUND(P640/365,1))</f>
        <v/>
      </c>
    </row>
    <row r="641" ht="15" customFormat="1" customHeight="1" s="125">
      <c r="A641" s="124" t="n"/>
      <c r="B641" s="131">
        <f>IFERROR(VLOOKUP(A641,Dim_Magaza!$A:$C,2,FALSE()),"")</f>
        <v/>
      </c>
      <c r="C641" s="131">
        <f>IFERROR(VLOOKUP(A641,Dim_Magaza!$A:$C,3,FALSE()),"")</f>
        <v/>
      </c>
      <c r="D641" s="124" t="n"/>
      <c r="E641" s="131">
        <f>IFERROR(VLOOKUP(D641,Dim_Unvan!$A:$B,2,FALSE()),"")</f>
        <v/>
      </c>
      <c r="F641" s="124" t="n"/>
      <c r="G641" s="131">
        <f>IF(OR(A641="",F641="",I641="",K641&lt;&gt;""),"",IF(COUNTIFS($A$2:A641,A641,$F$2:F641,F641,$K$2:K641,"")&lt;=SUMIFS(REFERENTIAL_CONTROL!$K:$K,REFERENTIAL_CONTROL!$H:$H,A641,REFERENTIAL_CONTROL!$I:$I,IFERROR(INDEX(Dim_Unvan!$A:$A,MATCH(F641,Dim_Unvan!$B:$B,0)),"")),"Norm Fazlası","Norma Uygun"))</f>
        <v/>
      </c>
      <c r="H641" s="124" t="n"/>
      <c r="I641" s="124" t="n"/>
      <c r="J641" s="144" t="n"/>
      <c r="K641" s="144" t="n"/>
      <c r="L641" s="124" t="n"/>
      <c r="M641" s="124" t="n"/>
      <c r="N641" s="131">
        <f>IFERROR(VLOOKUP(M641,Dim_CikisNedeni!$A:$B,2,FALSE()),"")</f>
        <v/>
      </c>
      <c r="O641" s="131">
        <f>IF(I641="","",IF(K641&lt;&gt;"","Pasif","Aktif"))</f>
        <v/>
      </c>
      <c r="P641" s="131">
        <f>IF(J641="","",IF(K641&lt;&gt;"",K641-J641,TODAY()-J641))</f>
        <v/>
      </c>
      <c r="Q641" s="131">
        <f>IF(P641="","",ROUND(P641/365,1))</f>
        <v/>
      </c>
    </row>
    <row r="642" ht="15" customFormat="1" customHeight="1" s="125">
      <c r="A642" s="124" t="n"/>
      <c r="B642" s="131">
        <f>IFERROR(VLOOKUP(A642,Dim_Magaza!$A:$C,2,FALSE()),"")</f>
        <v/>
      </c>
      <c r="C642" s="131">
        <f>IFERROR(VLOOKUP(A642,Dim_Magaza!$A:$C,3,FALSE()),"")</f>
        <v/>
      </c>
      <c r="D642" s="124" t="n"/>
      <c r="E642" s="131">
        <f>IFERROR(VLOOKUP(D642,Dim_Unvan!$A:$B,2,FALSE()),"")</f>
        <v/>
      </c>
      <c r="F642" s="124" t="n"/>
      <c r="G642" s="131">
        <f>IF(OR(A642="",F642="",I642="",K642&lt;&gt;""),"",IF(COUNTIFS($A$2:A642,A642,$F$2:F642,F642,$K$2:K642,"")&lt;=SUMIFS(REFERENTIAL_CONTROL!$K:$K,REFERENTIAL_CONTROL!$H:$H,A642,REFERENTIAL_CONTROL!$I:$I,IFERROR(INDEX(Dim_Unvan!$A:$A,MATCH(F642,Dim_Unvan!$B:$B,0)),"")),"Norm Fazlası","Norma Uygun"))</f>
        <v/>
      </c>
      <c r="H642" s="124" t="n"/>
      <c r="I642" s="124" t="n"/>
      <c r="J642" s="144" t="n"/>
      <c r="K642" s="144" t="n"/>
      <c r="L642" s="124" t="n"/>
      <c r="M642" s="124" t="n"/>
      <c r="N642" s="131">
        <f>IFERROR(VLOOKUP(M642,Dim_CikisNedeni!$A:$B,2,FALSE()),"")</f>
        <v/>
      </c>
      <c r="O642" s="131">
        <f>IF(I642="","",IF(K642&lt;&gt;"","Pasif","Aktif"))</f>
        <v/>
      </c>
      <c r="P642" s="131">
        <f>IF(J642="","",IF(K642&lt;&gt;"",K642-J642,TODAY()-J642))</f>
        <v/>
      </c>
      <c r="Q642" s="131">
        <f>IF(P642="","",ROUND(P642/365,1))</f>
        <v/>
      </c>
    </row>
    <row r="643" ht="15" customFormat="1" customHeight="1" s="125">
      <c r="A643" s="124" t="n"/>
      <c r="B643" s="131">
        <f>IFERROR(VLOOKUP(A643,Dim_Magaza!$A:$C,2,FALSE()),"")</f>
        <v/>
      </c>
      <c r="C643" s="131">
        <f>IFERROR(VLOOKUP(A643,Dim_Magaza!$A:$C,3,FALSE()),"")</f>
        <v/>
      </c>
      <c r="D643" s="124" t="n"/>
      <c r="E643" s="131">
        <f>IFERROR(VLOOKUP(D643,Dim_Unvan!$A:$B,2,FALSE()),"")</f>
        <v/>
      </c>
      <c r="F643" s="124" t="n"/>
      <c r="G643" s="131">
        <f>IF(OR(A643="",F643="",I643="",K643&lt;&gt;""),"",IF(COUNTIFS($A$2:A643,A643,$F$2:F643,F643,$K$2:K643,"")&lt;=SUMIFS(REFERENTIAL_CONTROL!$K:$K,REFERENTIAL_CONTROL!$H:$H,A643,REFERENTIAL_CONTROL!$I:$I,IFERROR(INDEX(Dim_Unvan!$A:$A,MATCH(F643,Dim_Unvan!$B:$B,0)),"")),"Norm Fazlası","Norma Uygun"))</f>
        <v/>
      </c>
      <c r="H643" s="124" t="n"/>
      <c r="I643" s="124" t="n"/>
      <c r="J643" s="144" t="n"/>
      <c r="K643" s="144" t="n"/>
      <c r="L643" s="124" t="n"/>
      <c r="M643" s="124" t="n"/>
      <c r="N643" s="131">
        <f>IFERROR(VLOOKUP(M643,Dim_CikisNedeni!$A:$B,2,FALSE()),"")</f>
        <v/>
      </c>
      <c r="O643" s="131">
        <f>IF(I643="","",IF(K643&lt;&gt;"","Pasif","Aktif"))</f>
        <v/>
      </c>
      <c r="P643" s="131">
        <f>IF(J643="","",IF(K643&lt;&gt;"",K643-J643,TODAY()-J643))</f>
        <v/>
      </c>
      <c r="Q643" s="131">
        <f>IF(P643="","",ROUND(P643/365,1))</f>
        <v/>
      </c>
    </row>
    <row r="644" ht="15" customFormat="1" customHeight="1" s="125">
      <c r="A644" s="124" t="n"/>
      <c r="B644" s="131">
        <f>IFERROR(VLOOKUP(A644,Dim_Magaza!$A:$C,2,FALSE()),"")</f>
        <v/>
      </c>
      <c r="C644" s="131">
        <f>IFERROR(VLOOKUP(A644,Dim_Magaza!$A:$C,3,FALSE()),"")</f>
        <v/>
      </c>
      <c r="D644" s="124" t="n"/>
      <c r="E644" s="131">
        <f>IFERROR(VLOOKUP(D644,Dim_Unvan!$A:$B,2,FALSE()),"")</f>
        <v/>
      </c>
      <c r="F644" s="124" t="n"/>
      <c r="G644" s="131">
        <f>IF(OR(A644="",F644="",I644="",K644&lt;&gt;""),"",IF(COUNTIFS($A$2:A644,A644,$F$2:F644,F644,$K$2:K644,"")&lt;=SUMIFS(REFERENTIAL_CONTROL!$K:$K,REFERENTIAL_CONTROL!$H:$H,A644,REFERENTIAL_CONTROL!$I:$I,IFERROR(INDEX(Dim_Unvan!$A:$A,MATCH(F644,Dim_Unvan!$B:$B,0)),"")),"Norm Fazlası","Norma Uygun"))</f>
        <v/>
      </c>
      <c r="H644" s="124" t="n"/>
      <c r="I644" s="124" t="n"/>
      <c r="J644" s="144" t="n"/>
      <c r="K644" s="144" t="n"/>
      <c r="L644" s="124" t="n"/>
      <c r="M644" s="124" t="n"/>
      <c r="N644" s="131">
        <f>IFERROR(VLOOKUP(M644,Dim_CikisNedeni!$A:$B,2,FALSE()),"")</f>
        <v/>
      </c>
      <c r="O644" s="131">
        <f>IF(I644="","",IF(K644&lt;&gt;"","Pasif","Aktif"))</f>
        <v/>
      </c>
      <c r="P644" s="131">
        <f>IF(J644="","",IF(K644&lt;&gt;"",K644-J644,TODAY()-J644))</f>
        <v/>
      </c>
      <c r="Q644" s="131">
        <f>IF(P644="","",ROUND(P644/365,1))</f>
        <v/>
      </c>
    </row>
    <row r="645" ht="15" customFormat="1" customHeight="1" s="125">
      <c r="A645" s="124" t="n"/>
      <c r="B645" s="131">
        <f>IFERROR(VLOOKUP(A645,Dim_Magaza!$A:$C,2,FALSE()),"")</f>
        <v/>
      </c>
      <c r="C645" s="131">
        <f>IFERROR(VLOOKUP(A645,Dim_Magaza!$A:$C,3,FALSE()),"")</f>
        <v/>
      </c>
      <c r="D645" s="124" t="n"/>
      <c r="E645" s="131">
        <f>IFERROR(VLOOKUP(D645,Dim_Unvan!$A:$B,2,FALSE()),"")</f>
        <v/>
      </c>
      <c r="F645" s="124" t="n"/>
      <c r="G645" s="131">
        <f>IF(OR(A645="",F645="",I645="",K645&lt;&gt;""),"",IF(COUNTIFS($A$2:A645,A645,$F$2:F645,F645,$K$2:K645,"")&lt;=SUMIFS(REFERENTIAL_CONTROL!$K:$K,REFERENTIAL_CONTROL!$H:$H,A645,REFERENTIAL_CONTROL!$I:$I,IFERROR(INDEX(Dim_Unvan!$A:$A,MATCH(F645,Dim_Unvan!$B:$B,0)),"")),"Norm Fazlası","Norma Uygun"))</f>
        <v/>
      </c>
      <c r="H645" s="124" t="n"/>
      <c r="I645" s="124" t="n"/>
      <c r="J645" s="144" t="n"/>
      <c r="K645" s="144" t="n"/>
      <c r="L645" s="124" t="n"/>
      <c r="M645" s="124" t="n"/>
      <c r="N645" s="131">
        <f>IFERROR(VLOOKUP(M645,Dim_CikisNedeni!$A:$B,2,FALSE()),"")</f>
        <v/>
      </c>
      <c r="O645" s="131">
        <f>IF(I645="","",IF(K645&lt;&gt;"","Pasif","Aktif"))</f>
        <v/>
      </c>
      <c r="P645" s="131">
        <f>IF(J645="","",IF(K645&lt;&gt;"",K645-J645,TODAY()-J645))</f>
        <v/>
      </c>
      <c r="Q645" s="131">
        <f>IF(P645="","",ROUND(P645/365,1))</f>
        <v/>
      </c>
    </row>
    <row r="646" ht="15" customFormat="1" customHeight="1" s="125">
      <c r="A646" s="124" t="n"/>
      <c r="B646" s="131">
        <f>IFERROR(VLOOKUP(A646,Dim_Magaza!$A:$C,2,FALSE()),"")</f>
        <v/>
      </c>
      <c r="C646" s="131">
        <f>IFERROR(VLOOKUP(A646,Dim_Magaza!$A:$C,3,FALSE()),"")</f>
        <v/>
      </c>
      <c r="D646" s="124" t="n"/>
      <c r="E646" s="131">
        <f>IFERROR(VLOOKUP(D646,Dim_Unvan!$A:$B,2,FALSE()),"")</f>
        <v/>
      </c>
      <c r="F646" s="124" t="n"/>
      <c r="G646" s="131">
        <f>IF(OR(A646="",F646="",I646="",K646&lt;&gt;""),"",IF(COUNTIFS($A$2:A646,A646,$F$2:F646,F646,$K$2:K646,"")&lt;=SUMIFS(REFERENTIAL_CONTROL!$K:$K,REFERENTIAL_CONTROL!$H:$H,A646,REFERENTIAL_CONTROL!$I:$I,IFERROR(INDEX(Dim_Unvan!$A:$A,MATCH(F646,Dim_Unvan!$B:$B,0)),"")),"Norm Fazlası","Norma Uygun"))</f>
        <v/>
      </c>
      <c r="H646" s="124" t="n"/>
      <c r="I646" s="124" t="n"/>
      <c r="J646" s="144" t="n"/>
      <c r="K646" s="144" t="n"/>
      <c r="L646" s="124" t="n"/>
      <c r="M646" s="124" t="n"/>
      <c r="N646" s="131">
        <f>IFERROR(VLOOKUP(M646,Dim_CikisNedeni!$A:$B,2,FALSE()),"")</f>
        <v/>
      </c>
      <c r="O646" s="131">
        <f>IF(I646="","",IF(K646&lt;&gt;"","Pasif","Aktif"))</f>
        <v/>
      </c>
      <c r="P646" s="131">
        <f>IF(J646="","",IF(K646&lt;&gt;"",K646-J646,TODAY()-J646))</f>
        <v/>
      </c>
      <c r="Q646" s="131">
        <f>IF(P646="","",ROUND(P646/365,1))</f>
        <v/>
      </c>
    </row>
    <row r="647" ht="15" customFormat="1" customHeight="1" s="125">
      <c r="A647" s="124" t="n"/>
      <c r="B647" s="131">
        <f>IFERROR(VLOOKUP(A647,Dim_Magaza!$A:$C,2,FALSE()),"")</f>
        <v/>
      </c>
      <c r="C647" s="131">
        <f>IFERROR(VLOOKUP(A647,Dim_Magaza!$A:$C,3,FALSE()),"")</f>
        <v/>
      </c>
      <c r="D647" s="124" t="n"/>
      <c r="E647" s="131">
        <f>IFERROR(VLOOKUP(D647,Dim_Unvan!$A:$B,2,FALSE()),"")</f>
        <v/>
      </c>
      <c r="F647" s="124" t="n"/>
      <c r="G647" s="131">
        <f>IF(OR(A647="",F647="",I647="",K647&lt;&gt;""),"",IF(COUNTIFS($A$2:A647,A647,$F$2:F647,F647,$K$2:K647,"")&lt;=SUMIFS(REFERENTIAL_CONTROL!$K:$K,REFERENTIAL_CONTROL!$H:$H,A647,REFERENTIAL_CONTROL!$I:$I,IFERROR(INDEX(Dim_Unvan!$A:$A,MATCH(F647,Dim_Unvan!$B:$B,0)),"")),"Norm Fazlası","Norma Uygun"))</f>
        <v/>
      </c>
      <c r="H647" s="124" t="n"/>
      <c r="I647" s="124" t="n"/>
      <c r="J647" s="144" t="n"/>
      <c r="K647" s="144" t="n"/>
      <c r="L647" s="124" t="n"/>
      <c r="M647" s="124" t="n"/>
      <c r="N647" s="131">
        <f>IFERROR(VLOOKUP(M647,Dim_CikisNedeni!$A:$B,2,FALSE()),"")</f>
        <v/>
      </c>
      <c r="O647" s="131">
        <f>IF(I647="","",IF(K647&lt;&gt;"","Pasif","Aktif"))</f>
        <v/>
      </c>
      <c r="P647" s="131">
        <f>IF(J647="","",IF(K647&lt;&gt;"",K647-J647,TODAY()-J647))</f>
        <v/>
      </c>
      <c r="Q647" s="131">
        <f>IF(P647="","",ROUND(P647/365,1))</f>
        <v/>
      </c>
    </row>
    <row r="648" ht="15" customFormat="1" customHeight="1" s="125">
      <c r="A648" s="124" t="n"/>
      <c r="B648" s="131">
        <f>IFERROR(VLOOKUP(A648,Dim_Magaza!$A:$C,2,FALSE()),"")</f>
        <v/>
      </c>
      <c r="C648" s="131">
        <f>IFERROR(VLOOKUP(A648,Dim_Magaza!$A:$C,3,FALSE()),"")</f>
        <v/>
      </c>
      <c r="D648" s="124" t="n"/>
      <c r="E648" s="131">
        <f>IFERROR(VLOOKUP(D648,Dim_Unvan!$A:$B,2,FALSE()),"")</f>
        <v/>
      </c>
      <c r="F648" s="124" t="n"/>
      <c r="G648" s="131">
        <f>IF(OR(A648="",F648="",I648="",K648&lt;&gt;""),"",IF(COUNTIFS($A$2:A648,A648,$F$2:F648,F648,$K$2:K648,"")&lt;=SUMIFS(REFERENTIAL_CONTROL!$K:$K,REFERENTIAL_CONTROL!$H:$H,A648,REFERENTIAL_CONTROL!$I:$I,IFERROR(INDEX(Dim_Unvan!$A:$A,MATCH(F648,Dim_Unvan!$B:$B,0)),"")),"Norm Fazlası","Norma Uygun"))</f>
        <v/>
      </c>
      <c r="H648" s="124" t="n"/>
      <c r="I648" s="124" t="n"/>
      <c r="J648" s="144" t="n"/>
      <c r="K648" s="144" t="n"/>
      <c r="L648" s="124" t="n"/>
      <c r="M648" s="124" t="n"/>
      <c r="N648" s="131">
        <f>IFERROR(VLOOKUP(M648,Dim_CikisNedeni!$A:$B,2,FALSE()),"")</f>
        <v/>
      </c>
      <c r="O648" s="131">
        <f>IF(I648="","",IF(K648&lt;&gt;"","Pasif","Aktif"))</f>
        <v/>
      </c>
      <c r="P648" s="131">
        <f>IF(J648="","",IF(K648&lt;&gt;"",K648-J648,TODAY()-J648))</f>
        <v/>
      </c>
      <c r="Q648" s="131">
        <f>IF(P648="","",ROUND(P648/365,1))</f>
        <v/>
      </c>
    </row>
    <row r="649" ht="15" customFormat="1" customHeight="1" s="125">
      <c r="A649" s="124" t="n"/>
      <c r="B649" s="131">
        <f>IFERROR(VLOOKUP(A649,Dim_Magaza!$A:$C,2,FALSE()),"")</f>
        <v/>
      </c>
      <c r="C649" s="131">
        <f>IFERROR(VLOOKUP(A649,Dim_Magaza!$A:$C,3,FALSE()),"")</f>
        <v/>
      </c>
      <c r="D649" s="124" t="n"/>
      <c r="E649" s="131">
        <f>IFERROR(VLOOKUP(D649,Dim_Unvan!$A:$B,2,FALSE()),"")</f>
        <v/>
      </c>
      <c r="F649" s="124" t="n"/>
      <c r="G649" s="131">
        <f>IF(OR(A649="",F649="",I649="",K649&lt;&gt;""),"",IF(COUNTIFS($A$2:A649,A649,$F$2:F649,F649,$K$2:K649,"")&lt;=SUMIFS(REFERENTIAL_CONTROL!$K:$K,REFERENTIAL_CONTROL!$H:$H,A649,REFERENTIAL_CONTROL!$I:$I,IFERROR(INDEX(Dim_Unvan!$A:$A,MATCH(F649,Dim_Unvan!$B:$B,0)),"")),"Norm Fazlası","Norma Uygun"))</f>
        <v/>
      </c>
      <c r="H649" s="124" t="n"/>
      <c r="I649" s="124" t="n"/>
      <c r="J649" s="144" t="n"/>
      <c r="K649" s="144" t="n"/>
      <c r="L649" s="124" t="n"/>
      <c r="M649" s="124" t="n"/>
      <c r="N649" s="131">
        <f>IFERROR(VLOOKUP(M649,Dim_CikisNedeni!$A:$B,2,FALSE()),"")</f>
        <v/>
      </c>
      <c r="O649" s="131">
        <f>IF(I649="","",IF(K649&lt;&gt;"","Pasif","Aktif"))</f>
        <v/>
      </c>
      <c r="P649" s="131">
        <f>IF(J649="","",IF(K649&lt;&gt;"",K649-J649,TODAY()-J649))</f>
        <v/>
      </c>
      <c r="Q649" s="131">
        <f>IF(P649="","",ROUND(P649/365,1))</f>
        <v/>
      </c>
    </row>
    <row r="650" ht="15" customFormat="1" customHeight="1" s="125">
      <c r="A650" s="124" t="n"/>
      <c r="B650" s="131">
        <f>IFERROR(VLOOKUP(A650,Dim_Magaza!$A:$C,2,FALSE()),"")</f>
        <v/>
      </c>
      <c r="C650" s="131">
        <f>IFERROR(VLOOKUP(A650,Dim_Magaza!$A:$C,3,FALSE()),"")</f>
        <v/>
      </c>
      <c r="D650" s="124" t="n"/>
      <c r="E650" s="131">
        <f>IFERROR(VLOOKUP(D650,Dim_Unvan!$A:$B,2,FALSE()),"")</f>
        <v/>
      </c>
      <c r="F650" s="124" t="n"/>
      <c r="G650" s="131">
        <f>IF(OR(A650="",F650="",I650="",K650&lt;&gt;""),"",IF(COUNTIFS($A$2:A650,A650,$F$2:F650,F650,$K$2:K650,"")&lt;=SUMIFS(REFERENTIAL_CONTROL!$K:$K,REFERENTIAL_CONTROL!$H:$H,A650,REFERENTIAL_CONTROL!$I:$I,IFERROR(INDEX(Dim_Unvan!$A:$A,MATCH(F650,Dim_Unvan!$B:$B,0)),"")),"Norm Fazlası","Norma Uygun"))</f>
        <v/>
      </c>
      <c r="H650" s="124" t="n"/>
      <c r="I650" s="124" t="n"/>
      <c r="J650" s="144" t="n"/>
      <c r="K650" s="144" t="n"/>
      <c r="L650" s="124" t="n"/>
      <c r="M650" s="124" t="n"/>
      <c r="N650" s="131">
        <f>IFERROR(VLOOKUP(M650,Dim_CikisNedeni!$A:$B,2,FALSE()),"")</f>
        <v/>
      </c>
      <c r="O650" s="131">
        <f>IF(I650="","",IF(K650&lt;&gt;"","Pasif","Aktif"))</f>
        <v/>
      </c>
      <c r="P650" s="131">
        <f>IF(J650="","",IF(K650&lt;&gt;"",K650-J650,TODAY()-J650))</f>
        <v/>
      </c>
      <c r="Q650" s="131">
        <f>IF(P650="","",ROUND(P650/365,1))</f>
        <v/>
      </c>
    </row>
    <row r="651" ht="15" customFormat="1" customHeight="1" s="125">
      <c r="A651" s="124" t="n"/>
      <c r="B651" s="131">
        <f>IFERROR(VLOOKUP(A651,Dim_Magaza!$A:$C,2,FALSE()),"")</f>
        <v/>
      </c>
      <c r="C651" s="131">
        <f>IFERROR(VLOOKUP(A651,Dim_Magaza!$A:$C,3,FALSE()),"")</f>
        <v/>
      </c>
      <c r="D651" s="124" t="n"/>
      <c r="E651" s="131">
        <f>IFERROR(VLOOKUP(D651,Dim_Unvan!$A:$B,2,FALSE()),"")</f>
        <v/>
      </c>
      <c r="F651" s="124" t="n"/>
      <c r="G651" s="131">
        <f>IF(OR(A651="",F651="",I651="",K651&lt;&gt;""),"",IF(COUNTIFS($A$2:A651,A651,$F$2:F651,F651,$K$2:K651,"")&lt;=SUMIFS(REFERENTIAL_CONTROL!$K:$K,REFERENTIAL_CONTROL!$H:$H,A651,REFERENTIAL_CONTROL!$I:$I,IFERROR(INDEX(Dim_Unvan!$A:$A,MATCH(F651,Dim_Unvan!$B:$B,0)),"")),"Norm Fazlası","Norma Uygun"))</f>
        <v/>
      </c>
      <c r="H651" s="124" t="n"/>
      <c r="I651" s="124" t="n"/>
      <c r="J651" s="144" t="n"/>
      <c r="K651" s="144" t="n"/>
      <c r="L651" s="124" t="n"/>
      <c r="M651" s="124" t="n"/>
      <c r="N651" s="131">
        <f>IFERROR(VLOOKUP(M651,Dim_CikisNedeni!$A:$B,2,FALSE()),"")</f>
        <v/>
      </c>
      <c r="O651" s="131">
        <f>IF(I651="","",IF(K651&lt;&gt;"","Pasif","Aktif"))</f>
        <v/>
      </c>
      <c r="P651" s="131">
        <f>IF(J651="","",IF(K651&lt;&gt;"",K651-J651,TODAY()-J651))</f>
        <v/>
      </c>
      <c r="Q651" s="131">
        <f>IF(P651="","",ROUND(P651/365,1))</f>
        <v/>
      </c>
    </row>
    <row r="652" ht="15" customFormat="1" customHeight="1" s="125">
      <c r="A652" s="124" t="n"/>
      <c r="B652" s="131">
        <f>IFERROR(VLOOKUP(A652,Dim_Magaza!$A:$C,2,FALSE()),"")</f>
        <v/>
      </c>
      <c r="C652" s="131">
        <f>IFERROR(VLOOKUP(A652,Dim_Magaza!$A:$C,3,FALSE()),"")</f>
        <v/>
      </c>
      <c r="D652" s="124" t="n"/>
      <c r="E652" s="131">
        <f>IFERROR(VLOOKUP(D652,Dim_Unvan!$A:$B,2,FALSE()),"")</f>
        <v/>
      </c>
      <c r="F652" s="124" t="n"/>
      <c r="G652" s="131">
        <f>IF(OR(A652="",F652="",I652="",K652&lt;&gt;""),"",IF(COUNTIFS($A$2:A652,A652,$F$2:F652,F652,$K$2:K652,"")&lt;=SUMIFS(REFERENTIAL_CONTROL!$K:$K,REFERENTIAL_CONTROL!$H:$H,A652,REFERENTIAL_CONTROL!$I:$I,IFERROR(INDEX(Dim_Unvan!$A:$A,MATCH(F652,Dim_Unvan!$B:$B,0)),"")),"Norm Fazlası","Norma Uygun"))</f>
        <v/>
      </c>
      <c r="H652" s="124" t="n"/>
      <c r="I652" s="124" t="n"/>
      <c r="J652" s="144" t="n"/>
      <c r="K652" s="144" t="n"/>
      <c r="L652" s="124" t="n"/>
      <c r="M652" s="124" t="n"/>
      <c r="N652" s="131">
        <f>IFERROR(VLOOKUP(M652,Dim_CikisNedeni!$A:$B,2,FALSE()),"")</f>
        <v/>
      </c>
      <c r="O652" s="131">
        <f>IF(I652="","",IF(K652&lt;&gt;"","Pasif","Aktif"))</f>
        <v/>
      </c>
      <c r="P652" s="131">
        <f>IF(J652="","",IF(K652&lt;&gt;"",K652-J652,TODAY()-J652))</f>
        <v/>
      </c>
      <c r="Q652" s="131">
        <f>IF(P652="","",ROUND(P652/365,1))</f>
        <v/>
      </c>
    </row>
    <row r="653" ht="15" customFormat="1" customHeight="1" s="125">
      <c r="A653" s="124" t="n"/>
      <c r="B653" s="131">
        <f>IFERROR(VLOOKUP(A653,Dim_Magaza!$A:$C,2,FALSE()),"")</f>
        <v/>
      </c>
      <c r="C653" s="131">
        <f>IFERROR(VLOOKUP(A653,Dim_Magaza!$A:$C,3,FALSE()),"")</f>
        <v/>
      </c>
      <c r="D653" s="124" t="n"/>
      <c r="E653" s="131">
        <f>IFERROR(VLOOKUP(D653,Dim_Unvan!$A:$B,2,FALSE()),"")</f>
        <v/>
      </c>
      <c r="F653" s="124" t="n"/>
      <c r="G653" s="131">
        <f>IF(OR(A653="",F653="",I653="",K653&lt;&gt;""),"",IF(COUNTIFS($A$2:A653,A653,$F$2:F653,F653,$K$2:K653,"")&lt;=SUMIFS(REFERENTIAL_CONTROL!$K:$K,REFERENTIAL_CONTROL!$H:$H,A653,REFERENTIAL_CONTROL!$I:$I,IFERROR(INDEX(Dim_Unvan!$A:$A,MATCH(F653,Dim_Unvan!$B:$B,0)),"")),"Norm Fazlası","Norma Uygun"))</f>
        <v/>
      </c>
      <c r="H653" s="124" t="n"/>
      <c r="I653" s="124" t="n"/>
      <c r="J653" s="144" t="n"/>
      <c r="K653" s="144" t="n"/>
      <c r="L653" s="124" t="n"/>
      <c r="M653" s="124" t="n"/>
      <c r="N653" s="131">
        <f>IFERROR(VLOOKUP(M653,Dim_CikisNedeni!$A:$B,2,FALSE()),"")</f>
        <v/>
      </c>
      <c r="O653" s="131">
        <f>IF(I653="","",IF(K653&lt;&gt;"","Pasif","Aktif"))</f>
        <v/>
      </c>
      <c r="P653" s="131">
        <f>IF(J653="","",IF(K653&lt;&gt;"",K653-J653,TODAY()-J653))</f>
        <v/>
      </c>
      <c r="Q653" s="131">
        <f>IF(P653="","",ROUND(P653/365,1))</f>
        <v/>
      </c>
    </row>
    <row r="654" ht="15" customFormat="1" customHeight="1" s="125">
      <c r="A654" s="124" t="n"/>
      <c r="B654" s="131">
        <f>IFERROR(VLOOKUP(A654,Dim_Magaza!$A:$C,2,FALSE()),"")</f>
        <v/>
      </c>
      <c r="C654" s="131">
        <f>IFERROR(VLOOKUP(A654,Dim_Magaza!$A:$C,3,FALSE()),"")</f>
        <v/>
      </c>
      <c r="D654" s="124" t="n"/>
      <c r="E654" s="131">
        <f>IFERROR(VLOOKUP(D654,Dim_Unvan!$A:$B,2,FALSE()),"")</f>
        <v/>
      </c>
      <c r="F654" s="124" t="n"/>
      <c r="G654" s="131">
        <f>IF(OR(A654="",F654="",I654="",K654&lt;&gt;""),"",IF(COUNTIFS($A$2:A654,A654,$F$2:F654,F654,$K$2:K654,"")&lt;=SUMIFS(REFERENTIAL_CONTROL!$K:$K,REFERENTIAL_CONTROL!$H:$H,A654,REFERENTIAL_CONTROL!$I:$I,IFERROR(INDEX(Dim_Unvan!$A:$A,MATCH(F654,Dim_Unvan!$B:$B,0)),"")),"Norm Fazlası","Norma Uygun"))</f>
        <v/>
      </c>
      <c r="H654" s="124" t="n"/>
      <c r="I654" s="124" t="n"/>
      <c r="J654" s="144" t="n"/>
      <c r="K654" s="144" t="n"/>
      <c r="L654" s="124" t="n"/>
      <c r="M654" s="124" t="n"/>
      <c r="N654" s="131">
        <f>IFERROR(VLOOKUP(M654,Dim_CikisNedeni!$A:$B,2,FALSE()),"")</f>
        <v/>
      </c>
      <c r="O654" s="131">
        <f>IF(I654="","",IF(K654&lt;&gt;"","Pasif","Aktif"))</f>
        <v/>
      </c>
      <c r="P654" s="131">
        <f>IF(J654="","",IF(K654&lt;&gt;"",K654-J654,TODAY()-J654))</f>
        <v/>
      </c>
      <c r="Q654" s="131">
        <f>IF(P654="","",ROUND(P654/365,1))</f>
        <v/>
      </c>
    </row>
    <row r="655" ht="15" customFormat="1" customHeight="1" s="125">
      <c r="A655" s="124" t="n"/>
      <c r="B655" s="131">
        <f>IFERROR(VLOOKUP(A655,Dim_Magaza!$A:$C,2,FALSE()),"")</f>
        <v/>
      </c>
      <c r="C655" s="131">
        <f>IFERROR(VLOOKUP(A655,Dim_Magaza!$A:$C,3,FALSE()),"")</f>
        <v/>
      </c>
      <c r="D655" s="124" t="n"/>
      <c r="E655" s="131">
        <f>IFERROR(VLOOKUP(D655,Dim_Unvan!$A:$B,2,FALSE()),"")</f>
        <v/>
      </c>
      <c r="F655" s="124" t="n"/>
      <c r="G655" s="131">
        <f>IF(OR(A655="",F655="",I655="",K655&lt;&gt;""),"",IF(COUNTIFS($A$2:A655,A655,$F$2:F655,F655,$K$2:K655,"")&lt;=SUMIFS(REFERENTIAL_CONTROL!$K:$K,REFERENTIAL_CONTROL!$H:$H,A655,REFERENTIAL_CONTROL!$I:$I,IFERROR(INDEX(Dim_Unvan!$A:$A,MATCH(F655,Dim_Unvan!$B:$B,0)),"")),"Norm Fazlası","Norma Uygun"))</f>
        <v/>
      </c>
      <c r="H655" s="124" t="n"/>
      <c r="I655" s="124" t="n"/>
      <c r="J655" s="144" t="n"/>
      <c r="K655" s="144" t="n"/>
      <c r="L655" s="124" t="n"/>
      <c r="M655" s="124" t="n"/>
      <c r="N655" s="131">
        <f>IFERROR(VLOOKUP(M655,Dim_CikisNedeni!$A:$B,2,FALSE()),"")</f>
        <v/>
      </c>
      <c r="O655" s="131">
        <f>IF(I655="","",IF(K655&lt;&gt;"","Pasif","Aktif"))</f>
        <v/>
      </c>
      <c r="P655" s="131">
        <f>IF(J655="","",IF(K655&lt;&gt;"",K655-J655,TODAY()-J655))</f>
        <v/>
      </c>
      <c r="Q655" s="131">
        <f>IF(P655="","",ROUND(P655/365,1))</f>
        <v/>
      </c>
    </row>
    <row r="656" ht="15" customFormat="1" customHeight="1" s="125">
      <c r="A656" s="124" t="n"/>
      <c r="B656" s="131">
        <f>IFERROR(VLOOKUP(A656,Dim_Magaza!$A:$C,2,FALSE()),"")</f>
        <v/>
      </c>
      <c r="C656" s="131">
        <f>IFERROR(VLOOKUP(A656,Dim_Magaza!$A:$C,3,FALSE()),"")</f>
        <v/>
      </c>
      <c r="D656" s="124" t="n"/>
      <c r="E656" s="131">
        <f>IFERROR(VLOOKUP(D656,Dim_Unvan!$A:$B,2,FALSE()),"")</f>
        <v/>
      </c>
      <c r="F656" s="124" t="n"/>
      <c r="G656" s="131">
        <f>IF(OR(A656="",F656="",I656="",K656&lt;&gt;""),"",IF(COUNTIFS($A$2:A656,A656,$F$2:F656,F656,$K$2:K656,"")&lt;=SUMIFS(REFERENTIAL_CONTROL!$K:$K,REFERENTIAL_CONTROL!$H:$H,A656,REFERENTIAL_CONTROL!$I:$I,IFERROR(INDEX(Dim_Unvan!$A:$A,MATCH(F656,Dim_Unvan!$B:$B,0)),"")),"Norm Fazlası","Norma Uygun"))</f>
        <v/>
      </c>
      <c r="H656" s="124" t="n"/>
      <c r="I656" s="124" t="n"/>
      <c r="J656" s="144" t="n"/>
      <c r="K656" s="144" t="n"/>
      <c r="L656" s="124" t="n"/>
      <c r="M656" s="124" t="n"/>
      <c r="N656" s="131">
        <f>IFERROR(VLOOKUP(M656,Dim_CikisNedeni!$A:$B,2,FALSE()),"")</f>
        <v/>
      </c>
      <c r="O656" s="131">
        <f>IF(I656="","",IF(K656&lt;&gt;"","Pasif","Aktif"))</f>
        <v/>
      </c>
      <c r="P656" s="131">
        <f>IF(J656="","",IF(K656&lt;&gt;"",K656-J656,TODAY()-J656))</f>
        <v/>
      </c>
      <c r="Q656" s="131">
        <f>IF(P656="","",ROUND(P656/365,1))</f>
        <v/>
      </c>
    </row>
    <row r="657" ht="15" customFormat="1" customHeight="1" s="125">
      <c r="A657" s="124" t="n"/>
      <c r="B657" s="131">
        <f>IFERROR(VLOOKUP(A657,Dim_Magaza!$A:$C,2,FALSE()),"")</f>
        <v/>
      </c>
      <c r="C657" s="131">
        <f>IFERROR(VLOOKUP(A657,Dim_Magaza!$A:$C,3,FALSE()),"")</f>
        <v/>
      </c>
      <c r="D657" s="124" t="n"/>
      <c r="E657" s="131">
        <f>IFERROR(VLOOKUP(D657,Dim_Unvan!$A:$B,2,FALSE()),"")</f>
        <v/>
      </c>
      <c r="F657" s="124" t="n"/>
      <c r="G657" s="131">
        <f>IF(OR(A657="",F657="",I657="",K657&lt;&gt;""),"",IF(COUNTIFS($A$2:A657,A657,$F$2:F657,F657,$K$2:K657,"")&lt;=SUMIFS(REFERENTIAL_CONTROL!$K:$K,REFERENTIAL_CONTROL!$H:$H,A657,REFERENTIAL_CONTROL!$I:$I,IFERROR(INDEX(Dim_Unvan!$A:$A,MATCH(F657,Dim_Unvan!$B:$B,0)),"")),"Norm Fazlası","Norma Uygun"))</f>
        <v/>
      </c>
      <c r="H657" s="124" t="n"/>
      <c r="I657" s="124" t="n"/>
      <c r="J657" s="144" t="n"/>
      <c r="K657" s="144" t="n"/>
      <c r="L657" s="124" t="n"/>
      <c r="M657" s="124" t="n"/>
      <c r="N657" s="131">
        <f>IFERROR(VLOOKUP(M657,Dim_CikisNedeni!$A:$B,2,FALSE()),"")</f>
        <v/>
      </c>
      <c r="O657" s="131">
        <f>IF(I657="","",IF(K657&lt;&gt;"","Pasif","Aktif"))</f>
        <v/>
      </c>
      <c r="P657" s="131">
        <f>IF(J657="","",IF(K657&lt;&gt;"",K657-J657,TODAY()-J657))</f>
        <v/>
      </c>
      <c r="Q657" s="131">
        <f>IF(P657="","",ROUND(P657/365,1))</f>
        <v/>
      </c>
    </row>
    <row r="658" ht="15" customFormat="1" customHeight="1" s="125">
      <c r="A658" s="124" t="n"/>
      <c r="B658" s="131">
        <f>IFERROR(VLOOKUP(A658,Dim_Magaza!$A:$C,2,FALSE()),"")</f>
        <v/>
      </c>
      <c r="C658" s="131">
        <f>IFERROR(VLOOKUP(A658,Dim_Magaza!$A:$C,3,FALSE()),"")</f>
        <v/>
      </c>
      <c r="D658" s="124" t="n"/>
      <c r="E658" s="131">
        <f>IFERROR(VLOOKUP(D658,Dim_Unvan!$A:$B,2,FALSE()),"")</f>
        <v/>
      </c>
      <c r="F658" s="124" t="n"/>
      <c r="G658" s="131">
        <f>IF(OR(A658="",F658="",I658="",K658&lt;&gt;""),"",IF(COUNTIFS($A$2:A658,A658,$F$2:F658,F658,$K$2:K658,"")&lt;=SUMIFS(REFERENTIAL_CONTROL!$K:$K,REFERENTIAL_CONTROL!$H:$H,A658,REFERENTIAL_CONTROL!$I:$I,IFERROR(INDEX(Dim_Unvan!$A:$A,MATCH(F658,Dim_Unvan!$B:$B,0)),"")),"Norm Fazlası","Norma Uygun"))</f>
        <v/>
      </c>
      <c r="H658" s="124" t="n"/>
      <c r="I658" s="124" t="n"/>
      <c r="J658" s="144" t="n"/>
      <c r="K658" s="144" t="n"/>
      <c r="L658" s="124" t="n"/>
      <c r="M658" s="124" t="n"/>
      <c r="N658" s="131">
        <f>IFERROR(VLOOKUP(M658,Dim_CikisNedeni!$A:$B,2,FALSE()),"")</f>
        <v/>
      </c>
      <c r="O658" s="131">
        <f>IF(I658="","",IF(K658&lt;&gt;"","Pasif","Aktif"))</f>
        <v/>
      </c>
      <c r="P658" s="131">
        <f>IF(J658="","",IF(K658&lt;&gt;"",K658-J658,TODAY()-J658))</f>
        <v/>
      </c>
      <c r="Q658" s="131">
        <f>IF(P658="","",ROUND(P658/365,1))</f>
        <v/>
      </c>
    </row>
    <row r="659" ht="15" customFormat="1" customHeight="1" s="125">
      <c r="A659" s="124" t="n"/>
      <c r="B659" s="131">
        <f>IFERROR(VLOOKUP(A659,Dim_Magaza!$A:$C,2,FALSE()),"")</f>
        <v/>
      </c>
      <c r="C659" s="131">
        <f>IFERROR(VLOOKUP(A659,Dim_Magaza!$A:$C,3,FALSE()),"")</f>
        <v/>
      </c>
      <c r="D659" s="124" t="n"/>
      <c r="E659" s="131">
        <f>IFERROR(VLOOKUP(D659,Dim_Unvan!$A:$B,2,FALSE()),"")</f>
        <v/>
      </c>
      <c r="F659" s="124" t="n"/>
      <c r="G659" s="131">
        <f>IF(OR(A659="",F659="",I659="",K659&lt;&gt;""),"",IF(COUNTIFS($A$2:A659,A659,$F$2:F659,F659,$K$2:K659,"")&lt;=SUMIFS(REFERENTIAL_CONTROL!$K:$K,REFERENTIAL_CONTROL!$H:$H,A659,REFERENTIAL_CONTROL!$I:$I,IFERROR(INDEX(Dim_Unvan!$A:$A,MATCH(F659,Dim_Unvan!$B:$B,0)),"")),"Norm Fazlası","Norma Uygun"))</f>
        <v/>
      </c>
      <c r="H659" s="124" t="n"/>
      <c r="I659" s="124" t="n"/>
      <c r="J659" s="144" t="n"/>
      <c r="K659" s="144" t="n"/>
      <c r="L659" s="124" t="n"/>
      <c r="M659" s="124" t="n"/>
      <c r="N659" s="131">
        <f>IFERROR(VLOOKUP(M659,Dim_CikisNedeni!$A:$B,2,FALSE()),"")</f>
        <v/>
      </c>
      <c r="O659" s="131">
        <f>IF(I659="","",IF(K659&lt;&gt;"","Pasif","Aktif"))</f>
        <v/>
      </c>
      <c r="P659" s="131">
        <f>IF(J659="","",IF(K659&lt;&gt;"",K659-J659,TODAY()-J659))</f>
        <v/>
      </c>
      <c r="Q659" s="131">
        <f>IF(P659="","",ROUND(P659/365,1))</f>
        <v/>
      </c>
    </row>
    <row r="660" ht="15" customFormat="1" customHeight="1" s="125">
      <c r="A660" s="124" t="n"/>
      <c r="B660" s="131">
        <f>IFERROR(VLOOKUP(A660,Dim_Magaza!$A:$C,2,FALSE()),"")</f>
        <v/>
      </c>
      <c r="C660" s="131">
        <f>IFERROR(VLOOKUP(A660,Dim_Magaza!$A:$C,3,FALSE()),"")</f>
        <v/>
      </c>
      <c r="D660" s="124" t="n"/>
      <c r="E660" s="131">
        <f>IFERROR(VLOOKUP(D660,Dim_Unvan!$A:$B,2,FALSE()),"")</f>
        <v/>
      </c>
      <c r="F660" s="124" t="n"/>
      <c r="G660" s="131">
        <f>IF(OR(A660="",F660="",I660="",K660&lt;&gt;""),"",IF(COUNTIFS($A$2:A660,A660,$F$2:F660,F660,$K$2:K660,"")&lt;=SUMIFS(REFERENTIAL_CONTROL!$K:$K,REFERENTIAL_CONTROL!$H:$H,A660,REFERENTIAL_CONTROL!$I:$I,IFERROR(INDEX(Dim_Unvan!$A:$A,MATCH(F660,Dim_Unvan!$B:$B,0)),"")),"Norm Fazlası","Norma Uygun"))</f>
        <v/>
      </c>
      <c r="H660" s="124" t="n"/>
      <c r="I660" s="124" t="n"/>
      <c r="J660" s="144" t="n"/>
      <c r="K660" s="144" t="n"/>
      <c r="L660" s="124" t="n"/>
      <c r="M660" s="124" t="n"/>
      <c r="N660" s="131">
        <f>IFERROR(VLOOKUP(M660,Dim_CikisNedeni!$A:$B,2,FALSE()),"")</f>
        <v/>
      </c>
      <c r="O660" s="131">
        <f>IF(I660="","",IF(K660&lt;&gt;"","Pasif","Aktif"))</f>
        <v/>
      </c>
      <c r="P660" s="131">
        <f>IF(J660="","",IF(K660&lt;&gt;"",K660-J660,TODAY()-J660))</f>
        <v/>
      </c>
      <c r="Q660" s="131">
        <f>IF(P660="","",ROUND(P660/365,1))</f>
        <v/>
      </c>
    </row>
    <row r="661" ht="15" customFormat="1" customHeight="1" s="125">
      <c r="A661" s="124" t="n"/>
      <c r="B661" s="131">
        <f>IFERROR(VLOOKUP(A661,Dim_Magaza!$A:$C,2,FALSE()),"")</f>
        <v/>
      </c>
      <c r="C661" s="131">
        <f>IFERROR(VLOOKUP(A661,Dim_Magaza!$A:$C,3,FALSE()),"")</f>
        <v/>
      </c>
      <c r="D661" s="124" t="n"/>
      <c r="E661" s="131">
        <f>IFERROR(VLOOKUP(D661,Dim_Unvan!$A:$B,2,FALSE()),"")</f>
        <v/>
      </c>
      <c r="F661" s="124" t="n"/>
      <c r="G661" s="131">
        <f>IF(OR(A661="",F661="",I661="",K661&lt;&gt;""),"",IF(COUNTIFS($A$2:A661,A661,$F$2:F661,F661,$K$2:K661,"")&lt;=SUMIFS(REFERENTIAL_CONTROL!$K:$K,REFERENTIAL_CONTROL!$H:$H,A661,REFERENTIAL_CONTROL!$I:$I,IFERROR(INDEX(Dim_Unvan!$A:$A,MATCH(F661,Dim_Unvan!$B:$B,0)),"")),"Norm Fazlası","Norma Uygun"))</f>
        <v/>
      </c>
      <c r="H661" s="124" t="n"/>
      <c r="I661" s="124" t="n"/>
      <c r="J661" s="144" t="n"/>
      <c r="K661" s="144" t="n"/>
      <c r="L661" s="124" t="n"/>
      <c r="M661" s="124" t="n"/>
      <c r="N661" s="131">
        <f>IFERROR(VLOOKUP(M661,Dim_CikisNedeni!$A:$B,2,FALSE()),"")</f>
        <v/>
      </c>
      <c r="O661" s="131">
        <f>IF(I661="","",IF(K661&lt;&gt;"","Pasif","Aktif"))</f>
        <v/>
      </c>
      <c r="P661" s="131">
        <f>IF(J661="","",IF(K661&lt;&gt;"",K661-J661,TODAY()-J661))</f>
        <v/>
      </c>
      <c r="Q661" s="131">
        <f>IF(P661="","",ROUND(P661/365,1))</f>
        <v/>
      </c>
    </row>
    <row r="662" ht="15" customFormat="1" customHeight="1" s="125">
      <c r="A662" s="124" t="n"/>
      <c r="B662" s="131">
        <f>IFERROR(VLOOKUP(A662,Dim_Magaza!$A:$C,2,FALSE()),"")</f>
        <v/>
      </c>
      <c r="C662" s="131">
        <f>IFERROR(VLOOKUP(A662,Dim_Magaza!$A:$C,3,FALSE()),"")</f>
        <v/>
      </c>
      <c r="D662" s="124" t="n"/>
      <c r="E662" s="131">
        <f>IFERROR(VLOOKUP(D662,Dim_Unvan!$A:$B,2,FALSE()),"")</f>
        <v/>
      </c>
      <c r="F662" s="124" t="n"/>
      <c r="G662" s="131">
        <f>IF(OR(A662="",F662="",I662="",K662&lt;&gt;""),"",IF(COUNTIFS($A$2:A662,A662,$F$2:F662,F662,$K$2:K662,"")&lt;=SUMIFS(REFERENTIAL_CONTROL!$K:$K,REFERENTIAL_CONTROL!$H:$H,A662,REFERENTIAL_CONTROL!$I:$I,IFERROR(INDEX(Dim_Unvan!$A:$A,MATCH(F662,Dim_Unvan!$B:$B,0)),"")),"Norm Fazlası","Norma Uygun"))</f>
        <v/>
      </c>
      <c r="H662" s="124" t="n"/>
      <c r="I662" s="124" t="n"/>
      <c r="J662" s="144" t="n"/>
      <c r="K662" s="144" t="n"/>
      <c r="L662" s="124" t="n"/>
      <c r="M662" s="124" t="n"/>
      <c r="N662" s="131">
        <f>IFERROR(VLOOKUP(M662,Dim_CikisNedeni!$A:$B,2,FALSE()),"")</f>
        <v/>
      </c>
      <c r="O662" s="131">
        <f>IF(I662="","",IF(K662&lt;&gt;"","Pasif","Aktif"))</f>
        <v/>
      </c>
      <c r="P662" s="131">
        <f>IF(J662="","",IF(K662&lt;&gt;"",K662-J662,TODAY()-J662))</f>
        <v/>
      </c>
      <c r="Q662" s="131">
        <f>IF(P662="","",ROUND(P662/365,1))</f>
        <v/>
      </c>
    </row>
    <row r="663" ht="15" customFormat="1" customHeight="1" s="125">
      <c r="A663" s="124" t="n"/>
      <c r="B663" s="131">
        <f>IFERROR(VLOOKUP(A663,Dim_Magaza!$A:$C,2,FALSE()),"")</f>
        <v/>
      </c>
      <c r="C663" s="131">
        <f>IFERROR(VLOOKUP(A663,Dim_Magaza!$A:$C,3,FALSE()),"")</f>
        <v/>
      </c>
      <c r="D663" s="124" t="n"/>
      <c r="E663" s="131">
        <f>IFERROR(VLOOKUP(D663,Dim_Unvan!$A:$B,2,FALSE()),"")</f>
        <v/>
      </c>
      <c r="F663" s="124" t="n"/>
      <c r="G663" s="131">
        <f>IF(OR(A663="",F663="",I663="",K663&lt;&gt;""),"",IF(COUNTIFS($A$2:A663,A663,$F$2:F663,F663,$K$2:K663,"")&lt;=SUMIFS(REFERENTIAL_CONTROL!$K:$K,REFERENTIAL_CONTROL!$H:$H,A663,REFERENTIAL_CONTROL!$I:$I,IFERROR(INDEX(Dim_Unvan!$A:$A,MATCH(F663,Dim_Unvan!$B:$B,0)),"")),"Norm Fazlası","Norma Uygun"))</f>
        <v/>
      </c>
      <c r="H663" s="124" t="n"/>
      <c r="I663" s="124" t="n"/>
      <c r="J663" s="144" t="n"/>
      <c r="K663" s="144" t="n"/>
      <c r="L663" s="124" t="n"/>
      <c r="M663" s="124" t="n"/>
      <c r="N663" s="131">
        <f>IFERROR(VLOOKUP(M663,Dim_CikisNedeni!$A:$B,2,FALSE()),"")</f>
        <v/>
      </c>
      <c r="O663" s="131">
        <f>IF(I663="","",IF(K663&lt;&gt;"","Pasif","Aktif"))</f>
        <v/>
      </c>
      <c r="P663" s="131">
        <f>IF(J663="","",IF(K663&lt;&gt;"",K663-J663,TODAY()-J663))</f>
        <v/>
      </c>
      <c r="Q663" s="131">
        <f>IF(P663="","",ROUND(P663/365,1))</f>
        <v/>
      </c>
    </row>
    <row r="664" ht="15" customFormat="1" customHeight="1" s="125">
      <c r="A664" s="124" t="n"/>
      <c r="B664" s="131">
        <f>IFERROR(VLOOKUP(A664,Dim_Magaza!$A:$C,2,FALSE()),"")</f>
        <v/>
      </c>
      <c r="C664" s="131">
        <f>IFERROR(VLOOKUP(A664,Dim_Magaza!$A:$C,3,FALSE()),"")</f>
        <v/>
      </c>
      <c r="D664" s="124" t="n"/>
      <c r="E664" s="131">
        <f>IFERROR(VLOOKUP(D664,Dim_Unvan!$A:$B,2,FALSE()),"")</f>
        <v/>
      </c>
      <c r="F664" s="124" t="n"/>
      <c r="G664" s="131">
        <f>IF(OR(A664="",F664="",I664="",K664&lt;&gt;""),"",IF(COUNTIFS($A$2:A664,A664,$F$2:F664,F664,$K$2:K664,"")&lt;=SUMIFS(REFERENTIAL_CONTROL!$K:$K,REFERENTIAL_CONTROL!$H:$H,A664,REFERENTIAL_CONTROL!$I:$I,IFERROR(INDEX(Dim_Unvan!$A:$A,MATCH(F664,Dim_Unvan!$B:$B,0)),"")),"Norm Fazlası","Norma Uygun"))</f>
        <v/>
      </c>
      <c r="H664" s="124" t="n"/>
      <c r="I664" s="124" t="n"/>
      <c r="J664" s="144" t="n"/>
      <c r="K664" s="144" t="n"/>
      <c r="L664" s="124" t="n"/>
      <c r="M664" s="124" t="n"/>
      <c r="N664" s="131">
        <f>IFERROR(VLOOKUP(M664,Dim_CikisNedeni!$A:$B,2,FALSE()),"")</f>
        <v/>
      </c>
      <c r="O664" s="131">
        <f>IF(I664="","",IF(K664&lt;&gt;"","Pasif","Aktif"))</f>
        <v/>
      </c>
      <c r="P664" s="131">
        <f>IF(J664="","",IF(K664&lt;&gt;"",K664-J664,TODAY()-J664))</f>
        <v/>
      </c>
      <c r="Q664" s="131">
        <f>IF(P664="","",ROUND(P664/365,1))</f>
        <v/>
      </c>
    </row>
    <row r="665" ht="15" customFormat="1" customHeight="1" s="125">
      <c r="A665" s="124" t="n"/>
      <c r="B665" s="131">
        <f>IFERROR(VLOOKUP(A665,Dim_Magaza!$A:$C,2,FALSE()),"")</f>
        <v/>
      </c>
      <c r="C665" s="131">
        <f>IFERROR(VLOOKUP(A665,Dim_Magaza!$A:$C,3,FALSE()),"")</f>
        <v/>
      </c>
      <c r="D665" s="124" t="n"/>
      <c r="E665" s="131">
        <f>IFERROR(VLOOKUP(D665,Dim_Unvan!$A:$B,2,FALSE()),"")</f>
        <v/>
      </c>
      <c r="F665" s="124" t="n"/>
      <c r="G665" s="131">
        <f>IF(OR(A665="",F665="",I665="",K665&lt;&gt;""),"",IF(COUNTIFS($A$2:A665,A665,$F$2:F665,F665,$K$2:K665,"")&lt;=SUMIFS(REFERENTIAL_CONTROL!$K:$K,REFERENTIAL_CONTROL!$H:$H,A665,REFERENTIAL_CONTROL!$I:$I,IFERROR(INDEX(Dim_Unvan!$A:$A,MATCH(F665,Dim_Unvan!$B:$B,0)),"")),"Norm Fazlası","Norma Uygun"))</f>
        <v/>
      </c>
      <c r="H665" s="124" t="n"/>
      <c r="I665" s="124" t="n"/>
      <c r="J665" s="144" t="n"/>
      <c r="K665" s="144" t="n"/>
      <c r="L665" s="124" t="n"/>
      <c r="M665" s="124" t="n"/>
      <c r="N665" s="131">
        <f>IFERROR(VLOOKUP(M665,Dim_CikisNedeni!$A:$B,2,FALSE()),"")</f>
        <v/>
      </c>
      <c r="O665" s="131">
        <f>IF(I665="","",IF(K665&lt;&gt;"","Pasif","Aktif"))</f>
        <v/>
      </c>
      <c r="P665" s="131">
        <f>IF(J665="","",IF(K665&lt;&gt;"",K665-J665,TODAY()-J665))</f>
        <v/>
      </c>
      <c r="Q665" s="131">
        <f>IF(P665="","",ROUND(P665/365,1))</f>
        <v/>
      </c>
    </row>
    <row r="666" ht="15" customFormat="1" customHeight="1" s="125">
      <c r="A666" s="124" t="n"/>
      <c r="B666" s="131">
        <f>IFERROR(VLOOKUP(A666,Dim_Magaza!$A:$C,2,FALSE()),"")</f>
        <v/>
      </c>
      <c r="C666" s="131">
        <f>IFERROR(VLOOKUP(A666,Dim_Magaza!$A:$C,3,FALSE()),"")</f>
        <v/>
      </c>
      <c r="D666" s="124" t="n"/>
      <c r="E666" s="131">
        <f>IFERROR(VLOOKUP(D666,Dim_Unvan!$A:$B,2,FALSE()),"")</f>
        <v/>
      </c>
      <c r="F666" s="124" t="n"/>
      <c r="G666" s="131">
        <f>IF(OR(A666="",F666="",I666="",K666&lt;&gt;""),"",IF(COUNTIFS($A$2:A666,A666,$F$2:F666,F666,$K$2:K666,"")&lt;=SUMIFS(REFERENTIAL_CONTROL!$K:$K,REFERENTIAL_CONTROL!$H:$H,A666,REFERENTIAL_CONTROL!$I:$I,IFERROR(INDEX(Dim_Unvan!$A:$A,MATCH(F666,Dim_Unvan!$B:$B,0)),"")),"Norm Fazlası","Norma Uygun"))</f>
        <v/>
      </c>
      <c r="H666" s="124" t="n"/>
      <c r="I666" s="124" t="n"/>
      <c r="J666" s="144" t="n"/>
      <c r="K666" s="144" t="n"/>
      <c r="L666" s="124" t="n"/>
      <c r="M666" s="124" t="n"/>
      <c r="N666" s="131">
        <f>IFERROR(VLOOKUP(M666,Dim_CikisNedeni!$A:$B,2,FALSE()),"")</f>
        <v/>
      </c>
      <c r="O666" s="131">
        <f>IF(I666="","",IF(K666&lt;&gt;"","Pasif","Aktif"))</f>
        <v/>
      </c>
      <c r="P666" s="131">
        <f>IF(J666="","",IF(K666&lt;&gt;"",K666-J666,TODAY()-J666))</f>
        <v/>
      </c>
      <c r="Q666" s="131">
        <f>IF(P666="","",ROUND(P666/365,1))</f>
        <v/>
      </c>
    </row>
    <row r="667" ht="15" customFormat="1" customHeight="1" s="125">
      <c r="A667" s="124" t="n"/>
      <c r="B667" s="131">
        <f>IFERROR(VLOOKUP(A667,Dim_Magaza!$A:$C,2,FALSE()),"")</f>
        <v/>
      </c>
      <c r="C667" s="131">
        <f>IFERROR(VLOOKUP(A667,Dim_Magaza!$A:$C,3,FALSE()),"")</f>
        <v/>
      </c>
      <c r="D667" s="124" t="n"/>
      <c r="E667" s="131">
        <f>IFERROR(VLOOKUP(D667,Dim_Unvan!$A:$B,2,FALSE()),"")</f>
        <v/>
      </c>
      <c r="F667" s="124" t="n"/>
      <c r="G667" s="131">
        <f>IF(OR(A667="",F667="",I667="",K667&lt;&gt;""),"",IF(COUNTIFS($A$2:A667,A667,$F$2:F667,F667,$K$2:K667,"")&lt;=SUMIFS(REFERENTIAL_CONTROL!$K:$K,REFERENTIAL_CONTROL!$H:$H,A667,REFERENTIAL_CONTROL!$I:$I,IFERROR(INDEX(Dim_Unvan!$A:$A,MATCH(F667,Dim_Unvan!$B:$B,0)),"")),"Norm Fazlası","Norma Uygun"))</f>
        <v/>
      </c>
      <c r="H667" s="124" t="n"/>
      <c r="I667" s="124" t="n"/>
      <c r="J667" s="144" t="n"/>
      <c r="K667" s="144" t="n"/>
      <c r="L667" s="124" t="n"/>
      <c r="M667" s="124" t="n"/>
      <c r="N667" s="131">
        <f>IFERROR(VLOOKUP(M667,Dim_CikisNedeni!$A:$B,2,FALSE()),"")</f>
        <v/>
      </c>
      <c r="O667" s="131">
        <f>IF(I667="","",IF(K667&lt;&gt;"","Pasif","Aktif"))</f>
        <v/>
      </c>
      <c r="P667" s="131">
        <f>IF(J667="","",IF(K667&lt;&gt;"",K667-J667,TODAY()-J667))</f>
        <v/>
      </c>
      <c r="Q667" s="131">
        <f>IF(P667="","",ROUND(P667/365,1))</f>
        <v/>
      </c>
    </row>
    <row r="668" ht="15" customFormat="1" customHeight="1" s="125">
      <c r="A668" s="124" t="n"/>
      <c r="B668" s="131">
        <f>IFERROR(VLOOKUP(A668,Dim_Magaza!$A:$C,2,FALSE()),"")</f>
        <v/>
      </c>
      <c r="C668" s="131">
        <f>IFERROR(VLOOKUP(A668,Dim_Magaza!$A:$C,3,FALSE()),"")</f>
        <v/>
      </c>
      <c r="D668" s="124" t="n"/>
      <c r="E668" s="131">
        <f>IFERROR(VLOOKUP(D668,Dim_Unvan!$A:$B,2,FALSE()),"")</f>
        <v/>
      </c>
      <c r="F668" s="124" t="n"/>
      <c r="G668" s="131">
        <f>IF(OR(A668="",F668="",I668="",K668&lt;&gt;""),"",IF(COUNTIFS($A$2:A668,A668,$F$2:F668,F668,$K$2:K668,"")&lt;=SUMIFS(REFERENTIAL_CONTROL!$K:$K,REFERENTIAL_CONTROL!$H:$H,A668,REFERENTIAL_CONTROL!$I:$I,IFERROR(INDEX(Dim_Unvan!$A:$A,MATCH(F668,Dim_Unvan!$B:$B,0)),"")),"Norm Fazlası","Norma Uygun"))</f>
        <v/>
      </c>
      <c r="H668" s="124" t="n"/>
      <c r="I668" s="124" t="n"/>
      <c r="J668" s="144" t="n"/>
      <c r="K668" s="144" t="n"/>
      <c r="L668" s="124" t="n"/>
      <c r="M668" s="124" t="n"/>
      <c r="N668" s="131">
        <f>IFERROR(VLOOKUP(M668,Dim_CikisNedeni!$A:$B,2,FALSE()),"")</f>
        <v/>
      </c>
      <c r="O668" s="131">
        <f>IF(I668="","",IF(K668&lt;&gt;"","Pasif","Aktif"))</f>
        <v/>
      </c>
      <c r="P668" s="131">
        <f>IF(J668="","",IF(K668&lt;&gt;"",K668-J668,TODAY()-J668))</f>
        <v/>
      </c>
      <c r="Q668" s="131">
        <f>IF(P668="","",ROUND(P668/365,1))</f>
        <v/>
      </c>
    </row>
    <row r="669" ht="15" customFormat="1" customHeight="1" s="125">
      <c r="A669" s="124" t="n"/>
      <c r="B669" s="131">
        <f>IFERROR(VLOOKUP(A669,Dim_Magaza!$A:$C,2,FALSE()),"")</f>
        <v/>
      </c>
      <c r="C669" s="131">
        <f>IFERROR(VLOOKUP(A669,Dim_Magaza!$A:$C,3,FALSE()),"")</f>
        <v/>
      </c>
      <c r="D669" s="124" t="n"/>
      <c r="E669" s="131">
        <f>IFERROR(VLOOKUP(D669,Dim_Unvan!$A:$B,2,FALSE()),"")</f>
        <v/>
      </c>
      <c r="F669" s="124" t="n"/>
      <c r="G669" s="131">
        <f>IF(OR(A669="",F669="",I669="",K669&lt;&gt;""),"",IF(COUNTIFS($A$2:A669,A669,$F$2:F669,F669,$K$2:K669,"")&lt;=SUMIFS(REFERENTIAL_CONTROL!$K:$K,REFERENTIAL_CONTROL!$H:$H,A669,REFERENTIAL_CONTROL!$I:$I,IFERROR(INDEX(Dim_Unvan!$A:$A,MATCH(F669,Dim_Unvan!$B:$B,0)),"")),"Norm Fazlası","Norma Uygun"))</f>
        <v/>
      </c>
      <c r="H669" s="124" t="n"/>
      <c r="I669" s="124" t="n"/>
      <c r="J669" s="144" t="n"/>
      <c r="K669" s="144" t="n"/>
      <c r="L669" s="124" t="n"/>
      <c r="M669" s="124" t="n"/>
      <c r="N669" s="131">
        <f>IFERROR(VLOOKUP(M669,Dim_CikisNedeni!$A:$B,2,FALSE()),"")</f>
        <v/>
      </c>
      <c r="O669" s="131">
        <f>IF(I669="","",IF(K669&lt;&gt;"","Pasif","Aktif"))</f>
        <v/>
      </c>
      <c r="P669" s="131">
        <f>IF(J669="","",IF(K669&lt;&gt;"",K669-J669,TODAY()-J669))</f>
        <v/>
      </c>
      <c r="Q669" s="131">
        <f>IF(P669="","",ROUND(P669/365,1))</f>
        <v/>
      </c>
    </row>
    <row r="670" ht="15" customFormat="1" customHeight="1" s="125">
      <c r="A670" s="124" t="n"/>
      <c r="B670" s="131">
        <f>IFERROR(VLOOKUP(A670,Dim_Magaza!$A:$C,2,FALSE()),"")</f>
        <v/>
      </c>
      <c r="C670" s="131">
        <f>IFERROR(VLOOKUP(A670,Dim_Magaza!$A:$C,3,FALSE()),"")</f>
        <v/>
      </c>
      <c r="D670" s="124" t="n"/>
      <c r="E670" s="131">
        <f>IFERROR(VLOOKUP(D670,Dim_Unvan!$A:$B,2,FALSE()),"")</f>
        <v/>
      </c>
      <c r="F670" s="124" t="n"/>
      <c r="G670" s="131">
        <f>IF(OR(A670="",F670="",I670="",K670&lt;&gt;""),"",IF(COUNTIFS($A$2:A670,A670,$F$2:F670,F670,$K$2:K670,"")&lt;=SUMIFS(REFERENTIAL_CONTROL!$K:$K,REFERENTIAL_CONTROL!$H:$H,A670,REFERENTIAL_CONTROL!$I:$I,IFERROR(INDEX(Dim_Unvan!$A:$A,MATCH(F670,Dim_Unvan!$B:$B,0)),"")),"Norm Fazlası","Norma Uygun"))</f>
        <v/>
      </c>
      <c r="H670" s="124" t="n"/>
      <c r="I670" s="124" t="n"/>
      <c r="J670" s="144" t="n"/>
      <c r="K670" s="144" t="n"/>
      <c r="L670" s="124" t="n"/>
      <c r="M670" s="124" t="n"/>
      <c r="N670" s="131">
        <f>IFERROR(VLOOKUP(M670,Dim_CikisNedeni!$A:$B,2,FALSE()),"")</f>
        <v/>
      </c>
      <c r="O670" s="131">
        <f>IF(I670="","",IF(K670&lt;&gt;"","Pasif","Aktif"))</f>
        <v/>
      </c>
      <c r="P670" s="131">
        <f>IF(J670="","",IF(K670&lt;&gt;"",K670-J670,TODAY()-J670))</f>
        <v/>
      </c>
      <c r="Q670" s="131">
        <f>IF(P670="","",ROUND(P670/365,1))</f>
        <v/>
      </c>
    </row>
    <row r="671" ht="15" customFormat="1" customHeight="1" s="125">
      <c r="A671" s="124" t="n"/>
      <c r="B671" s="131">
        <f>IFERROR(VLOOKUP(A671,Dim_Magaza!$A:$C,2,FALSE()),"")</f>
        <v/>
      </c>
      <c r="C671" s="131">
        <f>IFERROR(VLOOKUP(A671,Dim_Magaza!$A:$C,3,FALSE()),"")</f>
        <v/>
      </c>
      <c r="D671" s="124" t="n"/>
      <c r="E671" s="131">
        <f>IFERROR(VLOOKUP(D671,Dim_Unvan!$A:$B,2,FALSE()),"")</f>
        <v/>
      </c>
      <c r="F671" s="124" t="n"/>
      <c r="G671" s="131">
        <f>IF(OR(A671="",F671="",I671="",K671&lt;&gt;""),"",IF(COUNTIFS($A$2:A671,A671,$F$2:F671,F671,$K$2:K671,"")&lt;=SUMIFS(REFERENTIAL_CONTROL!$K:$K,REFERENTIAL_CONTROL!$H:$H,A671,REFERENTIAL_CONTROL!$I:$I,IFERROR(INDEX(Dim_Unvan!$A:$A,MATCH(F671,Dim_Unvan!$B:$B,0)),"")),"Norm Fazlası","Norma Uygun"))</f>
        <v/>
      </c>
      <c r="H671" s="124" t="n"/>
      <c r="I671" s="124" t="n"/>
      <c r="J671" s="144" t="n"/>
      <c r="K671" s="144" t="n"/>
      <c r="L671" s="124" t="n"/>
      <c r="M671" s="124" t="n"/>
      <c r="N671" s="131">
        <f>IFERROR(VLOOKUP(M671,Dim_CikisNedeni!$A:$B,2,FALSE()),"")</f>
        <v/>
      </c>
      <c r="O671" s="131">
        <f>IF(I671="","",IF(K671&lt;&gt;"","Pasif","Aktif"))</f>
        <v/>
      </c>
      <c r="P671" s="131">
        <f>IF(J671="","",IF(K671&lt;&gt;"",K671-J671,TODAY()-J671))</f>
        <v/>
      </c>
      <c r="Q671" s="131">
        <f>IF(P671="","",ROUND(P671/365,1))</f>
        <v/>
      </c>
    </row>
    <row r="672" ht="15" customFormat="1" customHeight="1" s="125">
      <c r="A672" s="124" t="n"/>
      <c r="B672" s="131">
        <f>IFERROR(VLOOKUP(A672,Dim_Magaza!$A:$C,2,FALSE()),"")</f>
        <v/>
      </c>
      <c r="C672" s="131">
        <f>IFERROR(VLOOKUP(A672,Dim_Magaza!$A:$C,3,FALSE()),"")</f>
        <v/>
      </c>
      <c r="D672" s="124" t="n"/>
      <c r="E672" s="131">
        <f>IFERROR(VLOOKUP(D672,Dim_Unvan!$A:$B,2,FALSE()),"")</f>
        <v/>
      </c>
      <c r="F672" s="124" t="n"/>
      <c r="G672" s="131">
        <f>IF(OR(A672="",F672="",I672="",K672&lt;&gt;""),"",IF(COUNTIFS($A$2:A672,A672,$F$2:F672,F672,$K$2:K672,"")&lt;=SUMIFS(REFERENTIAL_CONTROL!$K:$K,REFERENTIAL_CONTROL!$H:$H,A672,REFERENTIAL_CONTROL!$I:$I,IFERROR(INDEX(Dim_Unvan!$A:$A,MATCH(F672,Dim_Unvan!$B:$B,0)),"")),"Norm Fazlası","Norma Uygun"))</f>
        <v/>
      </c>
      <c r="H672" s="124" t="n"/>
      <c r="I672" s="124" t="n"/>
      <c r="J672" s="144" t="n"/>
      <c r="K672" s="144" t="n"/>
      <c r="L672" s="124" t="n"/>
      <c r="M672" s="124" t="n"/>
      <c r="N672" s="131">
        <f>IFERROR(VLOOKUP(M672,Dim_CikisNedeni!$A:$B,2,FALSE()),"")</f>
        <v/>
      </c>
      <c r="O672" s="131">
        <f>IF(I672="","",IF(K672&lt;&gt;"","Pasif","Aktif"))</f>
        <v/>
      </c>
      <c r="P672" s="131">
        <f>IF(J672="","",IF(K672&lt;&gt;"",K672-J672,TODAY()-J672))</f>
        <v/>
      </c>
      <c r="Q672" s="131">
        <f>IF(P672="","",ROUND(P672/365,1))</f>
        <v/>
      </c>
    </row>
    <row r="673" ht="15" customFormat="1" customHeight="1" s="125">
      <c r="A673" s="124" t="n"/>
      <c r="B673" s="131">
        <f>IFERROR(VLOOKUP(A673,Dim_Magaza!$A:$C,2,FALSE()),"")</f>
        <v/>
      </c>
      <c r="C673" s="131">
        <f>IFERROR(VLOOKUP(A673,Dim_Magaza!$A:$C,3,FALSE()),"")</f>
        <v/>
      </c>
      <c r="D673" s="124" t="n"/>
      <c r="E673" s="131">
        <f>IFERROR(VLOOKUP(D673,Dim_Unvan!$A:$B,2,FALSE()),"")</f>
        <v/>
      </c>
      <c r="F673" s="124" t="n"/>
      <c r="G673" s="131">
        <f>IF(OR(A673="",F673="",I673="",K673&lt;&gt;""),"",IF(COUNTIFS($A$2:A673,A673,$F$2:F673,F673,$K$2:K673,"")&lt;=SUMIFS(REFERENTIAL_CONTROL!$K:$K,REFERENTIAL_CONTROL!$H:$H,A673,REFERENTIAL_CONTROL!$I:$I,IFERROR(INDEX(Dim_Unvan!$A:$A,MATCH(F673,Dim_Unvan!$B:$B,0)),"")),"Norm Fazlası","Norma Uygun"))</f>
        <v/>
      </c>
      <c r="H673" s="124" t="n"/>
      <c r="I673" s="124" t="n"/>
      <c r="J673" s="144" t="n"/>
      <c r="K673" s="144" t="n"/>
      <c r="L673" s="124" t="n"/>
      <c r="M673" s="124" t="n"/>
      <c r="N673" s="131">
        <f>IFERROR(VLOOKUP(M673,Dim_CikisNedeni!$A:$B,2,FALSE()),"")</f>
        <v/>
      </c>
      <c r="O673" s="131">
        <f>IF(I673="","",IF(K673&lt;&gt;"","Pasif","Aktif"))</f>
        <v/>
      </c>
      <c r="P673" s="131">
        <f>IF(J673="","",IF(K673&lt;&gt;"",K673-J673,TODAY()-J673))</f>
        <v/>
      </c>
      <c r="Q673" s="131">
        <f>IF(P673="","",ROUND(P673/365,1))</f>
        <v/>
      </c>
    </row>
    <row r="674" ht="15" customFormat="1" customHeight="1" s="125">
      <c r="A674" s="124" t="n"/>
      <c r="B674" s="131">
        <f>IFERROR(VLOOKUP(A674,Dim_Magaza!$A:$C,2,FALSE()),"")</f>
        <v/>
      </c>
      <c r="C674" s="131">
        <f>IFERROR(VLOOKUP(A674,Dim_Magaza!$A:$C,3,FALSE()),"")</f>
        <v/>
      </c>
      <c r="D674" s="124" t="n"/>
      <c r="E674" s="131">
        <f>IFERROR(VLOOKUP(D674,Dim_Unvan!$A:$B,2,FALSE()),"")</f>
        <v/>
      </c>
      <c r="F674" s="124" t="n"/>
      <c r="G674" s="131">
        <f>IF(OR(A674="",F674="",I674="",K674&lt;&gt;""),"",IF(COUNTIFS($A$2:A674,A674,$F$2:F674,F674,$K$2:K674,"")&lt;=SUMIFS(REFERENTIAL_CONTROL!$K:$K,REFERENTIAL_CONTROL!$H:$H,A674,REFERENTIAL_CONTROL!$I:$I,IFERROR(INDEX(Dim_Unvan!$A:$A,MATCH(F674,Dim_Unvan!$B:$B,0)),"")),"Norm Fazlası","Norma Uygun"))</f>
        <v/>
      </c>
      <c r="H674" s="124" t="n"/>
      <c r="I674" s="124" t="n"/>
      <c r="J674" s="144" t="n"/>
      <c r="K674" s="144" t="n"/>
      <c r="L674" s="124" t="n"/>
      <c r="M674" s="124" t="n"/>
      <c r="N674" s="131">
        <f>IFERROR(VLOOKUP(M674,Dim_CikisNedeni!$A:$B,2,FALSE()),"")</f>
        <v/>
      </c>
      <c r="O674" s="131">
        <f>IF(I674="","",IF(K674&lt;&gt;"","Pasif","Aktif"))</f>
        <v/>
      </c>
      <c r="P674" s="131">
        <f>IF(J674="","",IF(K674&lt;&gt;"",K674-J674,TODAY()-J674))</f>
        <v/>
      </c>
      <c r="Q674" s="131">
        <f>IF(P674="","",ROUND(P674/365,1))</f>
        <v/>
      </c>
    </row>
    <row r="675" ht="15" customFormat="1" customHeight="1" s="125">
      <c r="A675" s="124" t="n"/>
      <c r="B675" s="131">
        <f>IFERROR(VLOOKUP(A675,Dim_Magaza!$A:$C,2,FALSE()),"")</f>
        <v/>
      </c>
      <c r="C675" s="131">
        <f>IFERROR(VLOOKUP(A675,Dim_Magaza!$A:$C,3,FALSE()),"")</f>
        <v/>
      </c>
      <c r="D675" s="124" t="n"/>
      <c r="E675" s="131">
        <f>IFERROR(VLOOKUP(D675,Dim_Unvan!$A:$B,2,FALSE()),"")</f>
        <v/>
      </c>
      <c r="F675" s="124" t="n"/>
      <c r="G675" s="131">
        <f>IF(OR(A675="",F675="",I675="",K675&lt;&gt;""),"",IF(COUNTIFS($A$2:A675,A675,$F$2:F675,F675,$K$2:K675,"")&lt;=SUMIFS(REFERENTIAL_CONTROL!$K:$K,REFERENTIAL_CONTROL!$H:$H,A675,REFERENTIAL_CONTROL!$I:$I,IFERROR(INDEX(Dim_Unvan!$A:$A,MATCH(F675,Dim_Unvan!$B:$B,0)),"")),"Norm Fazlası","Norma Uygun"))</f>
        <v/>
      </c>
      <c r="H675" s="124" t="n"/>
      <c r="I675" s="124" t="n"/>
      <c r="J675" s="144" t="n"/>
      <c r="K675" s="144" t="n"/>
      <c r="L675" s="124" t="n"/>
      <c r="M675" s="124" t="n"/>
      <c r="N675" s="131">
        <f>IFERROR(VLOOKUP(M675,Dim_CikisNedeni!$A:$B,2,FALSE()),"")</f>
        <v/>
      </c>
      <c r="O675" s="131">
        <f>IF(I675="","",IF(K675&lt;&gt;"","Pasif","Aktif"))</f>
        <v/>
      </c>
      <c r="P675" s="131">
        <f>IF(J675="","",IF(K675&lt;&gt;"",K675-J675,TODAY()-J675))</f>
        <v/>
      </c>
      <c r="Q675" s="131">
        <f>IF(P675="","",ROUND(P675/365,1))</f>
        <v/>
      </c>
    </row>
    <row r="676" ht="15" customFormat="1" customHeight="1" s="125">
      <c r="A676" s="124" t="n"/>
      <c r="B676" s="131">
        <f>IFERROR(VLOOKUP(A676,Dim_Magaza!$A:$C,2,FALSE()),"")</f>
        <v/>
      </c>
      <c r="C676" s="131">
        <f>IFERROR(VLOOKUP(A676,Dim_Magaza!$A:$C,3,FALSE()),"")</f>
        <v/>
      </c>
      <c r="D676" s="124" t="n"/>
      <c r="E676" s="131">
        <f>IFERROR(VLOOKUP(D676,Dim_Unvan!$A:$B,2,FALSE()),"")</f>
        <v/>
      </c>
      <c r="F676" s="124" t="n"/>
      <c r="G676" s="131">
        <f>IF(OR(A676="",F676="",I676="",K676&lt;&gt;""),"",IF(COUNTIFS($A$2:A676,A676,$F$2:F676,F676,$K$2:K676,"")&lt;=SUMIFS(REFERENTIAL_CONTROL!$K:$K,REFERENTIAL_CONTROL!$H:$H,A676,REFERENTIAL_CONTROL!$I:$I,IFERROR(INDEX(Dim_Unvan!$A:$A,MATCH(F676,Dim_Unvan!$B:$B,0)),"")),"Norm Fazlası","Norma Uygun"))</f>
        <v/>
      </c>
      <c r="H676" s="124" t="n"/>
      <c r="I676" s="124" t="n"/>
      <c r="J676" s="144" t="n"/>
      <c r="K676" s="144" t="n"/>
      <c r="L676" s="124" t="n"/>
      <c r="M676" s="124" t="n"/>
      <c r="N676" s="131">
        <f>IFERROR(VLOOKUP(M676,Dim_CikisNedeni!$A:$B,2,FALSE()),"")</f>
        <v/>
      </c>
      <c r="O676" s="131">
        <f>IF(I676="","",IF(K676&lt;&gt;"","Pasif","Aktif"))</f>
        <v/>
      </c>
      <c r="P676" s="131">
        <f>IF(J676="","",IF(K676&lt;&gt;"",K676-J676,TODAY()-J676))</f>
        <v/>
      </c>
      <c r="Q676" s="131">
        <f>IF(P676="","",ROUND(P676/365,1))</f>
        <v/>
      </c>
    </row>
    <row r="677" ht="15" customFormat="1" customHeight="1" s="125">
      <c r="A677" s="124" t="n"/>
      <c r="B677" s="131">
        <f>IFERROR(VLOOKUP(A677,Dim_Magaza!$A:$C,2,FALSE()),"")</f>
        <v/>
      </c>
      <c r="C677" s="131">
        <f>IFERROR(VLOOKUP(A677,Dim_Magaza!$A:$C,3,FALSE()),"")</f>
        <v/>
      </c>
      <c r="D677" s="124" t="n"/>
      <c r="E677" s="131">
        <f>IFERROR(VLOOKUP(D677,Dim_Unvan!$A:$B,2,FALSE()),"")</f>
        <v/>
      </c>
      <c r="F677" s="124" t="n"/>
      <c r="G677" s="131">
        <f>IF(OR(A677="",F677="",I677="",K677&lt;&gt;""),"",IF(COUNTIFS($A$2:A677,A677,$F$2:F677,F677,$K$2:K677,"")&lt;=SUMIFS(REFERENTIAL_CONTROL!$K:$K,REFERENTIAL_CONTROL!$H:$H,A677,REFERENTIAL_CONTROL!$I:$I,IFERROR(INDEX(Dim_Unvan!$A:$A,MATCH(F677,Dim_Unvan!$B:$B,0)),"")),"Norm Fazlası","Norma Uygun"))</f>
        <v/>
      </c>
      <c r="H677" s="124" t="n"/>
      <c r="I677" s="124" t="n"/>
      <c r="J677" s="144" t="n"/>
      <c r="K677" s="144" t="n"/>
      <c r="L677" s="124" t="n"/>
      <c r="M677" s="124" t="n"/>
      <c r="N677" s="131">
        <f>IFERROR(VLOOKUP(M677,Dim_CikisNedeni!$A:$B,2,FALSE()),"")</f>
        <v/>
      </c>
      <c r="O677" s="131">
        <f>IF(I677="","",IF(K677&lt;&gt;"","Pasif","Aktif"))</f>
        <v/>
      </c>
      <c r="P677" s="131">
        <f>IF(J677="","",IF(K677&lt;&gt;"",K677-J677,TODAY()-J677))</f>
        <v/>
      </c>
      <c r="Q677" s="131">
        <f>IF(P677="","",ROUND(P677/365,1))</f>
        <v/>
      </c>
    </row>
    <row r="678" ht="15" customFormat="1" customHeight="1" s="125">
      <c r="A678" s="124" t="n"/>
      <c r="B678" s="131">
        <f>IFERROR(VLOOKUP(A678,Dim_Magaza!$A:$C,2,FALSE()),"")</f>
        <v/>
      </c>
      <c r="C678" s="131">
        <f>IFERROR(VLOOKUP(A678,Dim_Magaza!$A:$C,3,FALSE()),"")</f>
        <v/>
      </c>
      <c r="D678" s="124" t="n"/>
      <c r="E678" s="131">
        <f>IFERROR(VLOOKUP(D678,Dim_Unvan!$A:$B,2,FALSE()),"")</f>
        <v/>
      </c>
      <c r="F678" s="124" t="n"/>
      <c r="G678" s="131">
        <f>IF(OR(A678="",F678="",I678="",K678&lt;&gt;""),"",IF(COUNTIFS($A$2:A678,A678,$F$2:F678,F678,$K$2:K678,"")&lt;=SUMIFS(REFERENTIAL_CONTROL!$K:$K,REFERENTIAL_CONTROL!$H:$H,A678,REFERENTIAL_CONTROL!$I:$I,IFERROR(INDEX(Dim_Unvan!$A:$A,MATCH(F678,Dim_Unvan!$B:$B,0)),"")),"Norm Fazlası","Norma Uygun"))</f>
        <v/>
      </c>
      <c r="H678" s="124" t="n"/>
      <c r="I678" s="124" t="n"/>
      <c r="J678" s="144" t="n"/>
      <c r="K678" s="144" t="n"/>
      <c r="L678" s="124" t="n"/>
      <c r="M678" s="124" t="n"/>
      <c r="N678" s="131">
        <f>IFERROR(VLOOKUP(M678,Dim_CikisNedeni!$A:$B,2,FALSE()),"")</f>
        <v/>
      </c>
      <c r="O678" s="131">
        <f>IF(I678="","",IF(K678&lt;&gt;"","Pasif","Aktif"))</f>
        <v/>
      </c>
      <c r="P678" s="131">
        <f>IF(J678="","",IF(K678&lt;&gt;"",K678-J678,TODAY()-J678))</f>
        <v/>
      </c>
      <c r="Q678" s="131">
        <f>IF(P678="","",ROUND(P678/365,1))</f>
        <v/>
      </c>
    </row>
    <row r="679" ht="15" customFormat="1" customHeight="1" s="125">
      <c r="A679" s="124" t="n"/>
      <c r="B679" s="131">
        <f>IFERROR(VLOOKUP(A679,Dim_Magaza!$A:$C,2,FALSE()),"")</f>
        <v/>
      </c>
      <c r="C679" s="131">
        <f>IFERROR(VLOOKUP(A679,Dim_Magaza!$A:$C,3,FALSE()),"")</f>
        <v/>
      </c>
      <c r="D679" s="124" t="n"/>
      <c r="E679" s="131">
        <f>IFERROR(VLOOKUP(D679,Dim_Unvan!$A:$B,2,FALSE()),"")</f>
        <v/>
      </c>
      <c r="F679" s="124" t="n"/>
      <c r="G679" s="131">
        <f>IF(OR(A679="",F679="",I679="",K679&lt;&gt;""),"",IF(COUNTIFS($A$2:A679,A679,$F$2:F679,F679,$K$2:K679,"")&lt;=SUMIFS(REFERENTIAL_CONTROL!$K:$K,REFERENTIAL_CONTROL!$H:$H,A679,REFERENTIAL_CONTROL!$I:$I,IFERROR(INDEX(Dim_Unvan!$A:$A,MATCH(F679,Dim_Unvan!$B:$B,0)),"")),"Norm Fazlası","Norma Uygun"))</f>
        <v/>
      </c>
      <c r="H679" s="124" t="n"/>
      <c r="I679" s="124" t="n"/>
      <c r="J679" s="144" t="n"/>
      <c r="K679" s="144" t="n"/>
      <c r="L679" s="124" t="n"/>
      <c r="M679" s="124" t="n"/>
      <c r="N679" s="131">
        <f>IFERROR(VLOOKUP(M679,Dim_CikisNedeni!$A:$B,2,FALSE()),"")</f>
        <v/>
      </c>
      <c r="O679" s="131">
        <f>IF(I679="","",IF(K679&lt;&gt;"","Pasif","Aktif"))</f>
        <v/>
      </c>
      <c r="P679" s="131">
        <f>IF(J679="","",IF(K679&lt;&gt;"",K679-J679,TODAY()-J679))</f>
        <v/>
      </c>
      <c r="Q679" s="131">
        <f>IF(P679="","",ROUND(P679/365,1))</f>
        <v/>
      </c>
    </row>
    <row r="680" ht="15" customFormat="1" customHeight="1" s="125">
      <c r="A680" s="124" t="n"/>
      <c r="B680" s="131">
        <f>IFERROR(VLOOKUP(A680,Dim_Magaza!$A:$C,2,FALSE()),"")</f>
        <v/>
      </c>
      <c r="C680" s="131">
        <f>IFERROR(VLOOKUP(A680,Dim_Magaza!$A:$C,3,FALSE()),"")</f>
        <v/>
      </c>
      <c r="D680" s="124" t="n"/>
      <c r="E680" s="131">
        <f>IFERROR(VLOOKUP(D680,Dim_Unvan!$A:$B,2,FALSE()),"")</f>
        <v/>
      </c>
      <c r="F680" s="124" t="n"/>
      <c r="G680" s="131">
        <f>IF(OR(A680="",F680="",I680="",K680&lt;&gt;""),"",IF(COUNTIFS($A$2:A680,A680,$F$2:F680,F680,$K$2:K680,"")&lt;=SUMIFS(REFERENTIAL_CONTROL!$K:$K,REFERENTIAL_CONTROL!$H:$H,A680,REFERENTIAL_CONTROL!$I:$I,IFERROR(INDEX(Dim_Unvan!$A:$A,MATCH(F680,Dim_Unvan!$B:$B,0)),"")),"Norm Fazlası","Norma Uygun"))</f>
        <v/>
      </c>
      <c r="H680" s="124" t="n"/>
      <c r="I680" s="124" t="n"/>
      <c r="J680" s="144" t="n"/>
      <c r="K680" s="144" t="n"/>
      <c r="L680" s="124" t="n"/>
      <c r="M680" s="124" t="n"/>
      <c r="N680" s="131">
        <f>IFERROR(VLOOKUP(M680,Dim_CikisNedeni!$A:$B,2,FALSE()),"")</f>
        <v/>
      </c>
      <c r="O680" s="131">
        <f>IF(I680="","",IF(K680&lt;&gt;"","Pasif","Aktif"))</f>
        <v/>
      </c>
      <c r="P680" s="131">
        <f>IF(J680="","",IF(K680&lt;&gt;"",K680-J680,TODAY()-J680))</f>
        <v/>
      </c>
      <c r="Q680" s="131">
        <f>IF(P680="","",ROUND(P680/365,1))</f>
        <v/>
      </c>
    </row>
    <row r="681" ht="15" customFormat="1" customHeight="1" s="125">
      <c r="A681" s="124" t="n"/>
      <c r="B681" s="131">
        <f>IFERROR(VLOOKUP(A681,Dim_Magaza!$A:$C,2,FALSE()),"")</f>
        <v/>
      </c>
      <c r="C681" s="131">
        <f>IFERROR(VLOOKUP(A681,Dim_Magaza!$A:$C,3,FALSE()),"")</f>
        <v/>
      </c>
      <c r="D681" s="124" t="n"/>
      <c r="E681" s="131">
        <f>IFERROR(VLOOKUP(D681,Dim_Unvan!$A:$B,2,FALSE()),"")</f>
        <v/>
      </c>
      <c r="F681" s="124" t="n"/>
      <c r="G681" s="131">
        <f>IF(OR(A681="",F681="",I681="",K681&lt;&gt;""),"",IF(COUNTIFS($A$2:A681,A681,$F$2:F681,F681,$K$2:K681,"")&lt;=SUMIFS(REFERENTIAL_CONTROL!$K:$K,REFERENTIAL_CONTROL!$H:$H,A681,REFERENTIAL_CONTROL!$I:$I,IFERROR(INDEX(Dim_Unvan!$A:$A,MATCH(F681,Dim_Unvan!$B:$B,0)),"")),"Norm Fazlası","Norma Uygun"))</f>
        <v/>
      </c>
      <c r="H681" s="124" t="n"/>
      <c r="I681" s="124" t="n"/>
      <c r="J681" s="144" t="n"/>
      <c r="K681" s="144" t="n"/>
      <c r="L681" s="124" t="n"/>
      <c r="M681" s="124" t="n"/>
      <c r="N681" s="131">
        <f>IFERROR(VLOOKUP(M681,Dim_CikisNedeni!$A:$B,2,FALSE()),"")</f>
        <v/>
      </c>
      <c r="O681" s="131">
        <f>IF(I681="","",IF(K681&lt;&gt;"","Pasif","Aktif"))</f>
        <v/>
      </c>
      <c r="P681" s="131">
        <f>IF(J681="","",IF(K681&lt;&gt;"",K681-J681,TODAY()-J681))</f>
        <v/>
      </c>
      <c r="Q681" s="131">
        <f>IF(P681="","",ROUND(P681/365,1))</f>
        <v/>
      </c>
    </row>
    <row r="682" ht="15" customFormat="1" customHeight="1" s="125">
      <c r="A682" s="124" t="n"/>
      <c r="B682" s="131">
        <f>IFERROR(VLOOKUP(A682,Dim_Magaza!$A:$C,2,FALSE()),"")</f>
        <v/>
      </c>
      <c r="C682" s="131">
        <f>IFERROR(VLOOKUP(A682,Dim_Magaza!$A:$C,3,FALSE()),"")</f>
        <v/>
      </c>
      <c r="D682" s="124" t="n"/>
      <c r="E682" s="131">
        <f>IFERROR(VLOOKUP(D682,Dim_Unvan!$A:$B,2,FALSE()),"")</f>
        <v/>
      </c>
      <c r="F682" s="124" t="n"/>
      <c r="G682" s="131">
        <f>IF(OR(A682="",F682="",I682="",K682&lt;&gt;""),"",IF(COUNTIFS($A$2:A682,A682,$F$2:F682,F682,$K$2:K682,"")&lt;=SUMIFS(REFERENTIAL_CONTROL!$K:$K,REFERENTIAL_CONTROL!$H:$H,A682,REFERENTIAL_CONTROL!$I:$I,IFERROR(INDEX(Dim_Unvan!$A:$A,MATCH(F682,Dim_Unvan!$B:$B,0)),"")),"Norm Fazlası","Norma Uygun"))</f>
        <v/>
      </c>
      <c r="H682" s="124" t="n"/>
      <c r="I682" s="124" t="n"/>
      <c r="J682" s="144" t="n"/>
      <c r="K682" s="144" t="n"/>
      <c r="L682" s="124" t="n"/>
      <c r="M682" s="124" t="n"/>
      <c r="N682" s="131">
        <f>IFERROR(VLOOKUP(M682,Dim_CikisNedeni!$A:$B,2,FALSE()),"")</f>
        <v/>
      </c>
      <c r="O682" s="131">
        <f>IF(I682="","",IF(K682&lt;&gt;"","Pasif","Aktif"))</f>
        <v/>
      </c>
      <c r="P682" s="131">
        <f>IF(J682="","",IF(K682&lt;&gt;"",K682-J682,TODAY()-J682))</f>
        <v/>
      </c>
      <c r="Q682" s="131">
        <f>IF(P682="","",ROUND(P682/365,1))</f>
        <v/>
      </c>
    </row>
    <row r="683" ht="15" customFormat="1" customHeight="1" s="125">
      <c r="A683" s="124" t="n"/>
      <c r="B683" s="131">
        <f>IFERROR(VLOOKUP(A683,Dim_Magaza!$A:$C,2,FALSE()),"")</f>
        <v/>
      </c>
      <c r="C683" s="131">
        <f>IFERROR(VLOOKUP(A683,Dim_Magaza!$A:$C,3,FALSE()),"")</f>
        <v/>
      </c>
      <c r="D683" s="124" t="n"/>
      <c r="E683" s="131">
        <f>IFERROR(VLOOKUP(D683,Dim_Unvan!$A:$B,2,FALSE()),"")</f>
        <v/>
      </c>
      <c r="F683" s="124" t="n"/>
      <c r="G683" s="131">
        <f>IF(OR(A683="",F683="",I683="",K683&lt;&gt;""),"",IF(COUNTIFS($A$2:A683,A683,$F$2:F683,F683,$K$2:K683,"")&lt;=SUMIFS(REFERENTIAL_CONTROL!$K:$K,REFERENTIAL_CONTROL!$H:$H,A683,REFERENTIAL_CONTROL!$I:$I,IFERROR(INDEX(Dim_Unvan!$A:$A,MATCH(F683,Dim_Unvan!$B:$B,0)),"")),"Norm Fazlası","Norma Uygun"))</f>
        <v/>
      </c>
      <c r="H683" s="124" t="n"/>
      <c r="I683" s="124" t="n"/>
      <c r="J683" s="144" t="n"/>
      <c r="K683" s="144" t="n"/>
      <c r="L683" s="124" t="n"/>
      <c r="M683" s="124" t="n"/>
      <c r="N683" s="131">
        <f>IFERROR(VLOOKUP(M683,Dim_CikisNedeni!$A:$B,2,FALSE()),"")</f>
        <v/>
      </c>
      <c r="O683" s="131">
        <f>IF(I683="","",IF(K683&lt;&gt;"","Pasif","Aktif"))</f>
        <v/>
      </c>
      <c r="P683" s="131">
        <f>IF(J683="","",IF(K683&lt;&gt;"",K683-J683,TODAY()-J683))</f>
        <v/>
      </c>
      <c r="Q683" s="131">
        <f>IF(P683="","",ROUND(P683/365,1))</f>
        <v/>
      </c>
    </row>
    <row r="684" ht="15" customFormat="1" customHeight="1" s="125">
      <c r="A684" s="124" t="n"/>
      <c r="B684" s="131">
        <f>IFERROR(VLOOKUP(A684,Dim_Magaza!$A:$C,2,FALSE()),"")</f>
        <v/>
      </c>
      <c r="C684" s="131">
        <f>IFERROR(VLOOKUP(A684,Dim_Magaza!$A:$C,3,FALSE()),"")</f>
        <v/>
      </c>
      <c r="D684" s="124" t="n"/>
      <c r="E684" s="131">
        <f>IFERROR(VLOOKUP(D684,Dim_Unvan!$A:$B,2,FALSE()),"")</f>
        <v/>
      </c>
      <c r="F684" s="124" t="n"/>
      <c r="G684" s="131">
        <f>IF(OR(A684="",F684="",I684="",K684&lt;&gt;""),"",IF(COUNTIFS($A$2:A684,A684,$F$2:F684,F684,$K$2:K684,"")&lt;=SUMIFS(REFERENTIAL_CONTROL!$K:$K,REFERENTIAL_CONTROL!$H:$H,A684,REFERENTIAL_CONTROL!$I:$I,IFERROR(INDEX(Dim_Unvan!$A:$A,MATCH(F684,Dim_Unvan!$B:$B,0)),"")),"Norm Fazlası","Norma Uygun"))</f>
        <v/>
      </c>
      <c r="H684" s="124" t="n"/>
      <c r="I684" s="124" t="n"/>
      <c r="J684" s="144" t="n"/>
      <c r="K684" s="144" t="n"/>
      <c r="L684" s="124" t="n"/>
      <c r="M684" s="124" t="n"/>
      <c r="N684" s="131">
        <f>IFERROR(VLOOKUP(M684,Dim_CikisNedeni!$A:$B,2,FALSE()),"")</f>
        <v/>
      </c>
      <c r="O684" s="131">
        <f>IF(I684="","",IF(K684&lt;&gt;"","Pasif","Aktif"))</f>
        <v/>
      </c>
      <c r="P684" s="131">
        <f>IF(J684="","",IF(K684&lt;&gt;"",K684-J684,TODAY()-J684))</f>
        <v/>
      </c>
      <c r="Q684" s="131">
        <f>IF(P684="","",ROUND(P684/365,1))</f>
        <v/>
      </c>
    </row>
    <row r="685" ht="15" customFormat="1" customHeight="1" s="125">
      <c r="A685" s="124" t="n"/>
      <c r="B685" s="131">
        <f>IFERROR(VLOOKUP(A685,Dim_Magaza!$A:$C,2,FALSE()),"")</f>
        <v/>
      </c>
      <c r="C685" s="131">
        <f>IFERROR(VLOOKUP(A685,Dim_Magaza!$A:$C,3,FALSE()),"")</f>
        <v/>
      </c>
      <c r="D685" s="124" t="n"/>
      <c r="E685" s="131">
        <f>IFERROR(VLOOKUP(D685,Dim_Unvan!$A:$B,2,FALSE()),"")</f>
        <v/>
      </c>
      <c r="F685" s="124" t="n"/>
      <c r="G685" s="131">
        <f>IF(OR(A685="",F685="",I685="",K685&lt;&gt;""),"",IF(COUNTIFS($A$2:A685,A685,$F$2:F685,F685,$K$2:K685,"")&lt;=SUMIFS(REFERENTIAL_CONTROL!$K:$K,REFERENTIAL_CONTROL!$H:$H,A685,REFERENTIAL_CONTROL!$I:$I,IFERROR(INDEX(Dim_Unvan!$A:$A,MATCH(F685,Dim_Unvan!$B:$B,0)),"")),"Norm Fazlası","Norma Uygun"))</f>
        <v/>
      </c>
      <c r="H685" s="124" t="n"/>
      <c r="I685" s="124" t="n"/>
      <c r="J685" s="144" t="n"/>
      <c r="K685" s="144" t="n"/>
      <c r="L685" s="124" t="n"/>
      <c r="M685" s="124" t="n"/>
      <c r="N685" s="131">
        <f>IFERROR(VLOOKUP(M685,Dim_CikisNedeni!$A:$B,2,FALSE()),"")</f>
        <v/>
      </c>
      <c r="O685" s="131">
        <f>IF(I685="","",IF(K685&lt;&gt;"","Pasif","Aktif"))</f>
        <v/>
      </c>
      <c r="P685" s="131">
        <f>IF(J685="","",IF(K685&lt;&gt;"",K685-J685,TODAY()-J685))</f>
        <v/>
      </c>
      <c r="Q685" s="131">
        <f>IF(P685="","",ROUND(P685/365,1))</f>
        <v/>
      </c>
    </row>
    <row r="686" ht="15" customFormat="1" customHeight="1" s="125">
      <c r="A686" s="124" t="n"/>
      <c r="B686" s="131">
        <f>IFERROR(VLOOKUP(A686,Dim_Magaza!$A:$C,2,FALSE()),"")</f>
        <v/>
      </c>
      <c r="C686" s="131">
        <f>IFERROR(VLOOKUP(A686,Dim_Magaza!$A:$C,3,FALSE()),"")</f>
        <v/>
      </c>
      <c r="D686" s="124" t="n"/>
      <c r="E686" s="131">
        <f>IFERROR(VLOOKUP(D686,Dim_Unvan!$A:$B,2,FALSE()),"")</f>
        <v/>
      </c>
      <c r="F686" s="124" t="n"/>
      <c r="G686" s="131">
        <f>IF(OR(A686="",F686="",I686="",K686&lt;&gt;""),"",IF(COUNTIFS($A$2:A686,A686,$F$2:F686,F686,$K$2:K686,"")&lt;=SUMIFS(REFERENTIAL_CONTROL!$K:$K,REFERENTIAL_CONTROL!$H:$H,A686,REFERENTIAL_CONTROL!$I:$I,IFERROR(INDEX(Dim_Unvan!$A:$A,MATCH(F686,Dim_Unvan!$B:$B,0)),"")),"Norm Fazlası","Norma Uygun"))</f>
        <v/>
      </c>
      <c r="H686" s="124" t="n"/>
      <c r="I686" s="124" t="n"/>
      <c r="J686" s="144" t="n"/>
      <c r="K686" s="144" t="n"/>
      <c r="L686" s="124" t="n"/>
      <c r="M686" s="124" t="n"/>
      <c r="N686" s="131">
        <f>IFERROR(VLOOKUP(M686,Dim_CikisNedeni!$A:$B,2,FALSE()),"")</f>
        <v/>
      </c>
      <c r="O686" s="131">
        <f>IF(I686="","",IF(K686&lt;&gt;"","Pasif","Aktif"))</f>
        <v/>
      </c>
      <c r="P686" s="131">
        <f>IF(J686="","",IF(K686&lt;&gt;"",K686-J686,TODAY()-J686))</f>
        <v/>
      </c>
      <c r="Q686" s="131">
        <f>IF(P686="","",ROUND(P686/365,1))</f>
        <v/>
      </c>
    </row>
    <row r="687" ht="15" customFormat="1" customHeight="1" s="125">
      <c r="A687" s="124" t="n"/>
      <c r="B687" s="131">
        <f>IFERROR(VLOOKUP(A687,Dim_Magaza!$A:$C,2,FALSE()),"")</f>
        <v/>
      </c>
      <c r="C687" s="131">
        <f>IFERROR(VLOOKUP(A687,Dim_Magaza!$A:$C,3,FALSE()),"")</f>
        <v/>
      </c>
      <c r="D687" s="124" t="n"/>
      <c r="E687" s="131">
        <f>IFERROR(VLOOKUP(D687,Dim_Unvan!$A:$B,2,FALSE()),"")</f>
        <v/>
      </c>
      <c r="F687" s="124" t="n"/>
      <c r="G687" s="131">
        <f>IF(OR(A687="",F687="",I687="",K687&lt;&gt;""),"",IF(COUNTIFS($A$2:A687,A687,$F$2:F687,F687,$K$2:K687,"")&lt;=SUMIFS(REFERENTIAL_CONTROL!$K:$K,REFERENTIAL_CONTROL!$H:$H,A687,REFERENTIAL_CONTROL!$I:$I,IFERROR(INDEX(Dim_Unvan!$A:$A,MATCH(F687,Dim_Unvan!$B:$B,0)),"")),"Norm Fazlası","Norma Uygun"))</f>
        <v/>
      </c>
      <c r="H687" s="124" t="n"/>
      <c r="I687" s="124" t="n"/>
      <c r="J687" s="144" t="n"/>
      <c r="K687" s="144" t="n"/>
      <c r="L687" s="124" t="n"/>
      <c r="M687" s="124" t="n"/>
      <c r="N687" s="131">
        <f>IFERROR(VLOOKUP(M687,Dim_CikisNedeni!$A:$B,2,FALSE()),"")</f>
        <v/>
      </c>
      <c r="O687" s="131">
        <f>IF(I687="","",IF(K687&lt;&gt;"","Pasif","Aktif"))</f>
        <v/>
      </c>
      <c r="P687" s="131">
        <f>IF(J687="","",IF(K687&lt;&gt;"",K687-J687,TODAY()-J687))</f>
        <v/>
      </c>
      <c r="Q687" s="131">
        <f>IF(P687="","",ROUND(P687/365,1))</f>
        <v/>
      </c>
    </row>
    <row r="688" ht="15" customFormat="1" customHeight="1" s="125">
      <c r="A688" s="124" t="n"/>
      <c r="B688" s="131">
        <f>IFERROR(VLOOKUP(A688,Dim_Magaza!$A:$C,2,FALSE()),"")</f>
        <v/>
      </c>
      <c r="C688" s="131">
        <f>IFERROR(VLOOKUP(A688,Dim_Magaza!$A:$C,3,FALSE()),"")</f>
        <v/>
      </c>
      <c r="D688" s="124" t="n"/>
      <c r="E688" s="131">
        <f>IFERROR(VLOOKUP(D688,Dim_Unvan!$A:$B,2,FALSE()),"")</f>
        <v/>
      </c>
      <c r="F688" s="124" t="n"/>
      <c r="G688" s="131">
        <f>IF(OR(A688="",F688="",I688="",K688&lt;&gt;""),"",IF(COUNTIFS($A$2:A688,A688,$F$2:F688,F688,$K$2:K688,"")&lt;=SUMIFS(REFERENTIAL_CONTROL!$K:$K,REFERENTIAL_CONTROL!$H:$H,A688,REFERENTIAL_CONTROL!$I:$I,IFERROR(INDEX(Dim_Unvan!$A:$A,MATCH(F688,Dim_Unvan!$B:$B,0)),"")),"Norm Fazlası","Norma Uygun"))</f>
        <v/>
      </c>
      <c r="H688" s="124" t="n"/>
      <c r="I688" s="124" t="n"/>
      <c r="J688" s="144" t="n"/>
      <c r="K688" s="144" t="n"/>
      <c r="L688" s="124" t="n"/>
      <c r="M688" s="124" t="n"/>
      <c r="N688" s="131">
        <f>IFERROR(VLOOKUP(M688,Dim_CikisNedeni!$A:$B,2,FALSE()),"")</f>
        <v/>
      </c>
      <c r="O688" s="131">
        <f>IF(I688="","",IF(K688&lt;&gt;"","Pasif","Aktif"))</f>
        <v/>
      </c>
      <c r="P688" s="131">
        <f>IF(J688="","",IF(K688&lt;&gt;"",K688-J688,TODAY()-J688))</f>
        <v/>
      </c>
      <c r="Q688" s="131">
        <f>IF(P688="","",ROUND(P688/365,1))</f>
        <v/>
      </c>
    </row>
    <row r="689" ht="15" customFormat="1" customHeight="1" s="125">
      <c r="A689" s="124" t="n"/>
      <c r="B689" s="131">
        <f>IFERROR(VLOOKUP(A689,Dim_Magaza!$A:$C,2,FALSE()),"")</f>
        <v/>
      </c>
      <c r="C689" s="131">
        <f>IFERROR(VLOOKUP(A689,Dim_Magaza!$A:$C,3,FALSE()),"")</f>
        <v/>
      </c>
      <c r="D689" s="124" t="n"/>
      <c r="E689" s="131">
        <f>IFERROR(VLOOKUP(D689,Dim_Unvan!$A:$B,2,FALSE()),"")</f>
        <v/>
      </c>
      <c r="F689" s="124" t="n"/>
      <c r="G689" s="131">
        <f>IF(OR(A689="",F689="",I689="",K689&lt;&gt;""),"",IF(COUNTIFS($A$2:A689,A689,$F$2:F689,F689,$K$2:K689,"")&lt;=SUMIFS(REFERENTIAL_CONTROL!$K:$K,REFERENTIAL_CONTROL!$H:$H,A689,REFERENTIAL_CONTROL!$I:$I,IFERROR(INDEX(Dim_Unvan!$A:$A,MATCH(F689,Dim_Unvan!$B:$B,0)),"")),"Norm Fazlası","Norma Uygun"))</f>
        <v/>
      </c>
      <c r="H689" s="124" t="n"/>
      <c r="I689" s="124" t="n"/>
      <c r="J689" s="144" t="n"/>
      <c r="K689" s="144" t="n"/>
      <c r="L689" s="124" t="n"/>
      <c r="M689" s="124" t="n"/>
      <c r="N689" s="131">
        <f>IFERROR(VLOOKUP(M689,Dim_CikisNedeni!$A:$B,2,FALSE()),"")</f>
        <v/>
      </c>
      <c r="O689" s="131">
        <f>IF(I689="","",IF(K689&lt;&gt;"","Pasif","Aktif"))</f>
        <v/>
      </c>
      <c r="P689" s="131">
        <f>IF(J689="","",IF(K689&lt;&gt;"",K689-J689,TODAY()-J689))</f>
        <v/>
      </c>
      <c r="Q689" s="131">
        <f>IF(P689="","",ROUND(P689/365,1))</f>
        <v/>
      </c>
    </row>
    <row r="690" ht="15" customFormat="1" customHeight="1" s="125">
      <c r="A690" s="124" t="n"/>
      <c r="B690" s="131">
        <f>IFERROR(VLOOKUP(A690,Dim_Magaza!$A:$C,2,FALSE()),"")</f>
        <v/>
      </c>
      <c r="C690" s="131">
        <f>IFERROR(VLOOKUP(A690,Dim_Magaza!$A:$C,3,FALSE()),"")</f>
        <v/>
      </c>
      <c r="D690" s="124" t="n"/>
      <c r="E690" s="131">
        <f>IFERROR(VLOOKUP(D690,Dim_Unvan!$A:$B,2,FALSE()),"")</f>
        <v/>
      </c>
      <c r="F690" s="124" t="n"/>
      <c r="G690" s="131">
        <f>IF(OR(A690="",F690="",I690="",K690&lt;&gt;""),"",IF(COUNTIFS($A$2:A690,A690,$F$2:F690,F690,$K$2:K690,"")&lt;=SUMIFS(REFERENTIAL_CONTROL!$K:$K,REFERENTIAL_CONTROL!$H:$H,A690,REFERENTIAL_CONTROL!$I:$I,IFERROR(INDEX(Dim_Unvan!$A:$A,MATCH(F690,Dim_Unvan!$B:$B,0)),"")),"Norm Fazlası","Norma Uygun"))</f>
        <v/>
      </c>
      <c r="H690" s="124" t="n"/>
      <c r="I690" s="124" t="n"/>
      <c r="J690" s="144" t="n"/>
      <c r="K690" s="144" t="n"/>
      <c r="L690" s="124" t="n"/>
      <c r="M690" s="124" t="n"/>
      <c r="N690" s="131">
        <f>IFERROR(VLOOKUP(M690,Dim_CikisNedeni!$A:$B,2,FALSE()),"")</f>
        <v/>
      </c>
      <c r="O690" s="131">
        <f>IF(I690="","",IF(K690&lt;&gt;"","Pasif","Aktif"))</f>
        <v/>
      </c>
      <c r="P690" s="131">
        <f>IF(J690="","",IF(K690&lt;&gt;"",K690-J690,TODAY()-J690))</f>
        <v/>
      </c>
      <c r="Q690" s="131">
        <f>IF(P690="","",ROUND(P690/365,1))</f>
        <v/>
      </c>
    </row>
    <row r="691" ht="15" customFormat="1" customHeight="1" s="125">
      <c r="A691" s="124" t="n"/>
      <c r="B691" s="131">
        <f>IFERROR(VLOOKUP(A691,Dim_Magaza!$A:$C,2,FALSE()),"")</f>
        <v/>
      </c>
      <c r="C691" s="131">
        <f>IFERROR(VLOOKUP(A691,Dim_Magaza!$A:$C,3,FALSE()),"")</f>
        <v/>
      </c>
      <c r="D691" s="124" t="n"/>
      <c r="E691" s="131">
        <f>IFERROR(VLOOKUP(D691,Dim_Unvan!$A:$B,2,FALSE()),"")</f>
        <v/>
      </c>
      <c r="F691" s="124" t="n"/>
      <c r="G691" s="131">
        <f>IF(OR(A691="",F691="",I691="",K691&lt;&gt;""),"",IF(COUNTIFS($A$2:A691,A691,$F$2:F691,F691,$K$2:K691,"")&lt;=SUMIFS(REFERENTIAL_CONTROL!$K:$K,REFERENTIAL_CONTROL!$H:$H,A691,REFERENTIAL_CONTROL!$I:$I,IFERROR(INDEX(Dim_Unvan!$A:$A,MATCH(F691,Dim_Unvan!$B:$B,0)),"")),"Norm Fazlası","Norma Uygun"))</f>
        <v/>
      </c>
      <c r="H691" s="124" t="n"/>
      <c r="I691" s="124" t="n"/>
      <c r="J691" s="144" t="n"/>
      <c r="K691" s="144" t="n"/>
      <c r="L691" s="124" t="n"/>
      <c r="M691" s="124" t="n"/>
      <c r="N691" s="131">
        <f>IFERROR(VLOOKUP(M691,Dim_CikisNedeni!$A:$B,2,FALSE()),"")</f>
        <v/>
      </c>
      <c r="O691" s="131">
        <f>IF(I691="","",IF(K691&lt;&gt;"","Pasif","Aktif"))</f>
        <v/>
      </c>
      <c r="P691" s="131">
        <f>IF(J691="","",IF(K691&lt;&gt;"",K691-J691,TODAY()-J691))</f>
        <v/>
      </c>
      <c r="Q691" s="131">
        <f>IF(P691="","",ROUND(P691/365,1))</f>
        <v/>
      </c>
    </row>
    <row r="692" ht="15" customFormat="1" customHeight="1" s="125">
      <c r="A692" s="124" t="n"/>
      <c r="B692" s="131">
        <f>IFERROR(VLOOKUP(A692,Dim_Magaza!$A:$C,2,FALSE()),"")</f>
        <v/>
      </c>
      <c r="C692" s="131">
        <f>IFERROR(VLOOKUP(A692,Dim_Magaza!$A:$C,3,FALSE()),"")</f>
        <v/>
      </c>
      <c r="D692" s="124" t="n"/>
      <c r="E692" s="131">
        <f>IFERROR(VLOOKUP(D692,Dim_Unvan!$A:$B,2,FALSE()),"")</f>
        <v/>
      </c>
      <c r="F692" s="124" t="n"/>
      <c r="G692" s="131">
        <f>IF(OR(A692="",F692="",I692="",K692&lt;&gt;""),"",IF(COUNTIFS($A$2:A692,A692,$F$2:F692,F692,$K$2:K692,"")&lt;=SUMIFS(REFERENTIAL_CONTROL!$K:$K,REFERENTIAL_CONTROL!$H:$H,A692,REFERENTIAL_CONTROL!$I:$I,IFERROR(INDEX(Dim_Unvan!$A:$A,MATCH(F692,Dim_Unvan!$B:$B,0)),"")),"Norm Fazlası","Norma Uygun"))</f>
        <v/>
      </c>
      <c r="H692" s="124" t="n"/>
      <c r="I692" s="124" t="n"/>
      <c r="J692" s="144" t="n"/>
      <c r="K692" s="144" t="n"/>
      <c r="L692" s="124" t="n"/>
      <c r="M692" s="124" t="n"/>
      <c r="N692" s="131">
        <f>IFERROR(VLOOKUP(M692,Dim_CikisNedeni!$A:$B,2,FALSE()),"")</f>
        <v/>
      </c>
      <c r="O692" s="131">
        <f>IF(I692="","",IF(K692&lt;&gt;"","Pasif","Aktif"))</f>
        <v/>
      </c>
      <c r="P692" s="131">
        <f>IF(J692="","",IF(K692&lt;&gt;"",K692-J692,TODAY()-J692))</f>
        <v/>
      </c>
      <c r="Q692" s="131">
        <f>IF(P692="","",ROUND(P692/365,1))</f>
        <v/>
      </c>
    </row>
    <row r="693" ht="15" customFormat="1" customHeight="1" s="125">
      <c r="A693" s="124" t="n"/>
      <c r="B693" s="131">
        <f>IFERROR(VLOOKUP(A693,Dim_Magaza!$A:$C,2,FALSE()),"")</f>
        <v/>
      </c>
      <c r="C693" s="131">
        <f>IFERROR(VLOOKUP(A693,Dim_Magaza!$A:$C,3,FALSE()),"")</f>
        <v/>
      </c>
      <c r="D693" s="124" t="n"/>
      <c r="E693" s="131">
        <f>IFERROR(VLOOKUP(D693,Dim_Unvan!$A:$B,2,FALSE()),"")</f>
        <v/>
      </c>
      <c r="F693" s="124" t="n"/>
      <c r="G693" s="131">
        <f>IF(OR(A693="",F693="",I693="",K693&lt;&gt;""),"",IF(COUNTIFS($A$2:A693,A693,$F$2:F693,F693,$K$2:K693,"")&lt;=SUMIFS(REFERENTIAL_CONTROL!$K:$K,REFERENTIAL_CONTROL!$H:$H,A693,REFERENTIAL_CONTROL!$I:$I,IFERROR(INDEX(Dim_Unvan!$A:$A,MATCH(F693,Dim_Unvan!$B:$B,0)),"")),"Norm Fazlası","Norma Uygun"))</f>
        <v/>
      </c>
      <c r="H693" s="124" t="n"/>
      <c r="I693" s="124" t="n"/>
      <c r="J693" s="144" t="n"/>
      <c r="K693" s="144" t="n"/>
      <c r="L693" s="124" t="n"/>
      <c r="M693" s="124" t="n"/>
      <c r="N693" s="131">
        <f>IFERROR(VLOOKUP(M693,Dim_CikisNedeni!$A:$B,2,FALSE()),"")</f>
        <v/>
      </c>
      <c r="O693" s="131">
        <f>IF(I693="","",IF(K693&lt;&gt;"","Pasif","Aktif"))</f>
        <v/>
      </c>
      <c r="P693" s="131">
        <f>IF(J693="","",IF(K693&lt;&gt;"",K693-J693,TODAY()-J693))</f>
        <v/>
      </c>
      <c r="Q693" s="131">
        <f>IF(P693="","",ROUND(P693/365,1))</f>
        <v/>
      </c>
    </row>
    <row r="694" ht="15" customFormat="1" customHeight="1" s="125">
      <c r="A694" s="124" t="n"/>
      <c r="B694" s="131">
        <f>IFERROR(VLOOKUP(A694,Dim_Magaza!$A:$C,2,FALSE()),"")</f>
        <v/>
      </c>
      <c r="C694" s="131">
        <f>IFERROR(VLOOKUP(A694,Dim_Magaza!$A:$C,3,FALSE()),"")</f>
        <v/>
      </c>
      <c r="D694" s="124" t="n"/>
      <c r="E694" s="131">
        <f>IFERROR(VLOOKUP(D694,Dim_Unvan!$A:$B,2,FALSE()),"")</f>
        <v/>
      </c>
      <c r="F694" s="124" t="n"/>
      <c r="G694" s="131">
        <f>IF(OR(A694="",F694="",I694="",K694&lt;&gt;""),"",IF(COUNTIFS($A$2:A694,A694,$F$2:F694,F694,$K$2:K694,"")&lt;=SUMIFS(REFERENTIAL_CONTROL!$K:$K,REFERENTIAL_CONTROL!$H:$H,A694,REFERENTIAL_CONTROL!$I:$I,IFERROR(INDEX(Dim_Unvan!$A:$A,MATCH(F694,Dim_Unvan!$B:$B,0)),"")),"Norm Fazlası","Norma Uygun"))</f>
        <v/>
      </c>
      <c r="H694" s="124" t="n"/>
      <c r="I694" s="124" t="n"/>
      <c r="J694" s="144" t="n"/>
      <c r="K694" s="144" t="n"/>
      <c r="L694" s="124" t="n"/>
      <c r="M694" s="124" t="n"/>
      <c r="N694" s="131">
        <f>IFERROR(VLOOKUP(M694,Dim_CikisNedeni!$A:$B,2,FALSE()),"")</f>
        <v/>
      </c>
      <c r="O694" s="131">
        <f>IF(I694="","",IF(K694&lt;&gt;"","Pasif","Aktif"))</f>
        <v/>
      </c>
      <c r="P694" s="131">
        <f>IF(J694="","",IF(K694&lt;&gt;"",K694-J694,TODAY()-J694))</f>
        <v/>
      </c>
      <c r="Q694" s="131">
        <f>IF(P694="","",ROUND(P694/365,1))</f>
        <v/>
      </c>
    </row>
    <row r="695" ht="15" customFormat="1" customHeight="1" s="125">
      <c r="A695" s="124" t="n"/>
      <c r="B695" s="131">
        <f>IFERROR(VLOOKUP(A695,Dim_Magaza!$A:$C,2,FALSE()),"")</f>
        <v/>
      </c>
      <c r="C695" s="131">
        <f>IFERROR(VLOOKUP(A695,Dim_Magaza!$A:$C,3,FALSE()),"")</f>
        <v/>
      </c>
      <c r="D695" s="124" t="n"/>
      <c r="E695" s="131">
        <f>IFERROR(VLOOKUP(D695,Dim_Unvan!$A:$B,2,FALSE()),"")</f>
        <v/>
      </c>
      <c r="F695" s="124" t="n"/>
      <c r="G695" s="131">
        <f>IF(OR(A695="",F695="",I695="",K695&lt;&gt;""),"",IF(COUNTIFS($A$2:A695,A695,$F$2:F695,F695,$K$2:K695,"")&lt;=SUMIFS(REFERENTIAL_CONTROL!$K:$K,REFERENTIAL_CONTROL!$H:$H,A695,REFERENTIAL_CONTROL!$I:$I,IFERROR(INDEX(Dim_Unvan!$A:$A,MATCH(F695,Dim_Unvan!$B:$B,0)),"")),"Norm Fazlası","Norma Uygun"))</f>
        <v/>
      </c>
      <c r="H695" s="124" t="n"/>
      <c r="I695" s="124" t="n"/>
      <c r="J695" s="144" t="n"/>
      <c r="K695" s="144" t="n"/>
      <c r="L695" s="124" t="n"/>
      <c r="M695" s="124" t="n"/>
      <c r="N695" s="131">
        <f>IFERROR(VLOOKUP(M695,Dim_CikisNedeni!$A:$B,2,FALSE()),"")</f>
        <v/>
      </c>
      <c r="O695" s="131">
        <f>IF(I695="","",IF(K695&lt;&gt;"","Pasif","Aktif"))</f>
        <v/>
      </c>
      <c r="P695" s="131">
        <f>IF(J695="","",IF(K695&lt;&gt;"",K695-J695,TODAY()-J695))</f>
        <v/>
      </c>
      <c r="Q695" s="131">
        <f>IF(P695="","",ROUND(P695/365,1))</f>
        <v/>
      </c>
    </row>
    <row r="696" ht="15" customFormat="1" customHeight="1" s="125">
      <c r="A696" s="124" t="n"/>
      <c r="B696" s="131">
        <f>IFERROR(VLOOKUP(A696,Dim_Magaza!$A:$C,2,FALSE()),"")</f>
        <v/>
      </c>
      <c r="C696" s="131">
        <f>IFERROR(VLOOKUP(A696,Dim_Magaza!$A:$C,3,FALSE()),"")</f>
        <v/>
      </c>
      <c r="D696" s="124" t="n"/>
      <c r="E696" s="131">
        <f>IFERROR(VLOOKUP(D696,Dim_Unvan!$A:$B,2,FALSE()),"")</f>
        <v/>
      </c>
      <c r="F696" s="124" t="n"/>
      <c r="G696" s="131">
        <f>IF(OR(A696="",F696="",I696="",K696&lt;&gt;""),"",IF(COUNTIFS($A$2:A696,A696,$F$2:F696,F696,$K$2:K696,"")&lt;=SUMIFS(REFERENTIAL_CONTROL!$K:$K,REFERENTIAL_CONTROL!$H:$H,A696,REFERENTIAL_CONTROL!$I:$I,IFERROR(INDEX(Dim_Unvan!$A:$A,MATCH(F696,Dim_Unvan!$B:$B,0)),"")),"Norm Fazlası","Norma Uygun"))</f>
        <v/>
      </c>
      <c r="H696" s="124" t="n"/>
      <c r="I696" s="124" t="n"/>
      <c r="J696" s="144" t="n"/>
      <c r="K696" s="144" t="n"/>
      <c r="L696" s="124" t="n"/>
      <c r="M696" s="124" t="n"/>
      <c r="N696" s="131">
        <f>IFERROR(VLOOKUP(M696,Dim_CikisNedeni!$A:$B,2,FALSE()),"")</f>
        <v/>
      </c>
      <c r="O696" s="131">
        <f>IF(I696="","",IF(K696&lt;&gt;"","Pasif","Aktif"))</f>
        <v/>
      </c>
      <c r="P696" s="131">
        <f>IF(J696="","",IF(K696&lt;&gt;"",K696-J696,TODAY()-J696))</f>
        <v/>
      </c>
      <c r="Q696" s="131">
        <f>IF(P696="","",ROUND(P696/365,1))</f>
        <v/>
      </c>
    </row>
    <row r="697" ht="15" customFormat="1" customHeight="1" s="125">
      <c r="A697" s="124" t="n"/>
      <c r="B697" s="131">
        <f>IFERROR(VLOOKUP(A697,Dim_Magaza!$A:$C,2,FALSE()),"")</f>
        <v/>
      </c>
      <c r="C697" s="131">
        <f>IFERROR(VLOOKUP(A697,Dim_Magaza!$A:$C,3,FALSE()),"")</f>
        <v/>
      </c>
      <c r="D697" s="124" t="n"/>
      <c r="E697" s="131">
        <f>IFERROR(VLOOKUP(D697,Dim_Unvan!$A:$B,2,FALSE()),"")</f>
        <v/>
      </c>
      <c r="F697" s="124" t="n"/>
      <c r="G697" s="131">
        <f>IF(OR(A697="",F697="",I697="",K697&lt;&gt;""),"",IF(COUNTIFS($A$2:A697,A697,$F$2:F697,F697,$K$2:K697,"")&lt;=SUMIFS(REFERENTIAL_CONTROL!$K:$K,REFERENTIAL_CONTROL!$H:$H,A697,REFERENTIAL_CONTROL!$I:$I,IFERROR(INDEX(Dim_Unvan!$A:$A,MATCH(F697,Dim_Unvan!$B:$B,0)),"")),"Norm Fazlası","Norma Uygun"))</f>
        <v/>
      </c>
      <c r="H697" s="124" t="n"/>
      <c r="I697" s="124" t="n"/>
      <c r="J697" s="144" t="n"/>
      <c r="K697" s="144" t="n"/>
      <c r="L697" s="124" t="n"/>
      <c r="M697" s="124" t="n"/>
      <c r="N697" s="131">
        <f>IFERROR(VLOOKUP(M697,Dim_CikisNedeni!$A:$B,2,FALSE()),"")</f>
        <v/>
      </c>
      <c r="O697" s="131">
        <f>IF(I697="","",IF(K697&lt;&gt;"","Pasif","Aktif"))</f>
        <v/>
      </c>
      <c r="P697" s="131">
        <f>IF(J697="","",IF(K697&lt;&gt;"",K697-J697,TODAY()-J697))</f>
        <v/>
      </c>
      <c r="Q697" s="131">
        <f>IF(P697="","",ROUND(P697/365,1))</f>
        <v/>
      </c>
    </row>
    <row r="698" ht="15" customFormat="1" customHeight="1" s="125">
      <c r="A698" s="124" t="n"/>
      <c r="B698" s="131">
        <f>IFERROR(VLOOKUP(A698,Dim_Magaza!$A:$C,2,FALSE()),"")</f>
        <v/>
      </c>
      <c r="C698" s="131">
        <f>IFERROR(VLOOKUP(A698,Dim_Magaza!$A:$C,3,FALSE()),"")</f>
        <v/>
      </c>
      <c r="D698" s="124" t="n"/>
      <c r="E698" s="131">
        <f>IFERROR(VLOOKUP(D698,Dim_Unvan!$A:$B,2,FALSE()),"")</f>
        <v/>
      </c>
      <c r="F698" s="124" t="n"/>
      <c r="G698" s="131">
        <f>IF(OR(A698="",F698="",I698="",K698&lt;&gt;""),"",IF(COUNTIFS($A$2:A698,A698,$F$2:F698,F698,$K$2:K698,"")&lt;=SUMIFS(REFERENTIAL_CONTROL!$K:$K,REFERENTIAL_CONTROL!$H:$H,A698,REFERENTIAL_CONTROL!$I:$I,IFERROR(INDEX(Dim_Unvan!$A:$A,MATCH(F698,Dim_Unvan!$B:$B,0)),"")),"Norm Fazlası","Norma Uygun"))</f>
        <v/>
      </c>
      <c r="H698" s="124" t="n"/>
      <c r="I698" s="124" t="n"/>
      <c r="J698" s="144" t="n"/>
      <c r="K698" s="144" t="n"/>
      <c r="L698" s="124" t="n"/>
      <c r="M698" s="124" t="n"/>
      <c r="N698" s="131">
        <f>IFERROR(VLOOKUP(M698,Dim_CikisNedeni!$A:$B,2,FALSE()),"")</f>
        <v/>
      </c>
      <c r="O698" s="131">
        <f>IF(I698="","",IF(K698&lt;&gt;"","Pasif","Aktif"))</f>
        <v/>
      </c>
      <c r="P698" s="131">
        <f>IF(J698="","",IF(K698&lt;&gt;"",K698-J698,TODAY()-J698))</f>
        <v/>
      </c>
      <c r="Q698" s="131">
        <f>IF(P698="","",ROUND(P698/365,1))</f>
        <v/>
      </c>
    </row>
    <row r="699" ht="15" customFormat="1" customHeight="1" s="125">
      <c r="A699" s="124" t="n"/>
      <c r="B699" s="131">
        <f>IFERROR(VLOOKUP(A699,Dim_Magaza!$A:$C,2,FALSE()),"")</f>
        <v/>
      </c>
      <c r="C699" s="131">
        <f>IFERROR(VLOOKUP(A699,Dim_Magaza!$A:$C,3,FALSE()),"")</f>
        <v/>
      </c>
      <c r="D699" s="124" t="n"/>
      <c r="E699" s="131">
        <f>IFERROR(VLOOKUP(D699,Dim_Unvan!$A:$B,2,FALSE()),"")</f>
        <v/>
      </c>
      <c r="F699" s="124" t="n"/>
      <c r="G699" s="131">
        <f>IF(OR(A699="",F699="",I699="",K699&lt;&gt;""),"",IF(COUNTIFS($A$2:A699,A699,$F$2:F699,F699,$K$2:K699,"")&lt;=SUMIFS(REFERENTIAL_CONTROL!$K:$K,REFERENTIAL_CONTROL!$H:$H,A699,REFERENTIAL_CONTROL!$I:$I,IFERROR(INDEX(Dim_Unvan!$A:$A,MATCH(F699,Dim_Unvan!$B:$B,0)),"")),"Norm Fazlası","Norma Uygun"))</f>
        <v/>
      </c>
      <c r="H699" s="124" t="n"/>
      <c r="I699" s="124" t="n"/>
      <c r="J699" s="144" t="n"/>
      <c r="K699" s="144" t="n"/>
      <c r="L699" s="124" t="n"/>
      <c r="M699" s="124" t="n"/>
      <c r="N699" s="131">
        <f>IFERROR(VLOOKUP(M699,Dim_CikisNedeni!$A:$B,2,FALSE()),"")</f>
        <v/>
      </c>
      <c r="O699" s="131">
        <f>IF(I699="","",IF(K699&lt;&gt;"","Pasif","Aktif"))</f>
        <v/>
      </c>
      <c r="P699" s="131">
        <f>IF(J699="","",IF(K699&lt;&gt;"",K699-J699,TODAY()-J699))</f>
        <v/>
      </c>
      <c r="Q699" s="131">
        <f>IF(P699="","",ROUND(P699/365,1))</f>
        <v/>
      </c>
    </row>
    <row r="700" ht="15" customFormat="1" customHeight="1" s="125">
      <c r="A700" s="124" t="n"/>
      <c r="B700" s="131">
        <f>IFERROR(VLOOKUP(A700,Dim_Magaza!$A:$C,2,FALSE()),"")</f>
        <v/>
      </c>
      <c r="C700" s="131">
        <f>IFERROR(VLOOKUP(A700,Dim_Magaza!$A:$C,3,FALSE()),"")</f>
        <v/>
      </c>
      <c r="D700" s="124" t="n"/>
      <c r="E700" s="131">
        <f>IFERROR(VLOOKUP(D700,Dim_Unvan!$A:$B,2,FALSE()),"")</f>
        <v/>
      </c>
      <c r="F700" s="124" t="n"/>
      <c r="G700" s="131">
        <f>IF(OR(A700="",F700="",I700="",K700&lt;&gt;""),"",IF(COUNTIFS($A$2:A700,A700,$F$2:F700,F700,$K$2:K700,"")&lt;=SUMIFS(REFERENTIAL_CONTROL!$K:$K,REFERENTIAL_CONTROL!$H:$H,A700,REFERENTIAL_CONTROL!$I:$I,IFERROR(INDEX(Dim_Unvan!$A:$A,MATCH(F700,Dim_Unvan!$B:$B,0)),"")),"Norm Fazlası","Norma Uygun"))</f>
        <v/>
      </c>
      <c r="H700" s="124" t="n"/>
      <c r="I700" s="124" t="n"/>
      <c r="J700" s="144" t="n"/>
      <c r="K700" s="144" t="n"/>
      <c r="L700" s="124" t="n"/>
      <c r="M700" s="124" t="n"/>
      <c r="N700" s="131">
        <f>IFERROR(VLOOKUP(M700,Dim_CikisNedeni!$A:$B,2,FALSE()),"")</f>
        <v/>
      </c>
      <c r="O700" s="131">
        <f>IF(I700="","",IF(K700&lt;&gt;"","Pasif","Aktif"))</f>
        <v/>
      </c>
      <c r="P700" s="131">
        <f>IF(J700="","",IF(K700&lt;&gt;"",K700-J700,TODAY()-J700))</f>
        <v/>
      </c>
      <c r="Q700" s="131">
        <f>IF(P700="","",ROUND(P700/365,1))</f>
        <v/>
      </c>
    </row>
    <row r="701" ht="15" customFormat="1" customHeight="1" s="125">
      <c r="A701" s="124" t="n"/>
      <c r="B701" s="131">
        <f>IFERROR(VLOOKUP(A701,Dim_Magaza!$A:$C,2,FALSE()),"")</f>
        <v/>
      </c>
      <c r="C701" s="131">
        <f>IFERROR(VLOOKUP(A701,Dim_Magaza!$A:$C,3,FALSE()),"")</f>
        <v/>
      </c>
      <c r="D701" s="124" t="n"/>
      <c r="E701" s="131">
        <f>IFERROR(VLOOKUP(D701,Dim_Unvan!$A:$B,2,FALSE()),"")</f>
        <v/>
      </c>
      <c r="F701" s="124" t="n"/>
      <c r="G701" s="131">
        <f>IF(OR(A701="",F701="",I701="",K701&lt;&gt;""),"",IF(COUNTIFS($A$2:A701,A701,$F$2:F701,F701,$K$2:K701,"")&lt;=SUMIFS(REFERENTIAL_CONTROL!$K:$K,REFERENTIAL_CONTROL!$H:$H,A701,REFERENTIAL_CONTROL!$I:$I,IFERROR(INDEX(Dim_Unvan!$A:$A,MATCH(F701,Dim_Unvan!$B:$B,0)),"")),"Norm Fazlası","Norma Uygun"))</f>
        <v/>
      </c>
      <c r="H701" s="124" t="n"/>
      <c r="I701" s="124" t="n"/>
      <c r="J701" s="144" t="n"/>
      <c r="K701" s="144" t="n"/>
      <c r="L701" s="124" t="n"/>
      <c r="M701" s="124" t="n"/>
      <c r="N701" s="131">
        <f>IFERROR(VLOOKUP(M701,Dim_CikisNedeni!$A:$B,2,FALSE()),"")</f>
        <v/>
      </c>
      <c r="O701" s="131">
        <f>IF(I701="","",IF(K701&lt;&gt;"","Pasif","Aktif"))</f>
        <v/>
      </c>
      <c r="P701" s="131">
        <f>IF(J701="","",IF(K701&lt;&gt;"",K701-J701,TODAY()-J701))</f>
        <v/>
      </c>
      <c r="Q701" s="131">
        <f>IF(P701="","",ROUND(P701/365,1))</f>
        <v/>
      </c>
    </row>
    <row r="702" ht="15" customFormat="1" customHeight="1" s="125">
      <c r="A702" s="124" t="n"/>
      <c r="B702" s="131">
        <f>IFERROR(VLOOKUP(A702,Dim_Magaza!$A:$C,2,FALSE()),"")</f>
        <v/>
      </c>
      <c r="C702" s="131">
        <f>IFERROR(VLOOKUP(A702,Dim_Magaza!$A:$C,3,FALSE()),"")</f>
        <v/>
      </c>
      <c r="D702" s="124" t="n"/>
      <c r="E702" s="131">
        <f>IFERROR(VLOOKUP(D702,Dim_Unvan!$A:$B,2,FALSE()),"")</f>
        <v/>
      </c>
      <c r="F702" s="124" t="n"/>
      <c r="G702" s="131">
        <f>IF(OR(A702="",F702="",I702="",K702&lt;&gt;""),"",IF(COUNTIFS($A$2:A702,A702,$F$2:F702,F702,$K$2:K702,"")&lt;=SUMIFS(REFERENTIAL_CONTROL!$K:$K,REFERENTIAL_CONTROL!$H:$H,A702,REFERENTIAL_CONTROL!$I:$I,IFERROR(INDEX(Dim_Unvan!$A:$A,MATCH(F702,Dim_Unvan!$B:$B,0)),"")),"Norm Fazlası","Norma Uygun"))</f>
        <v/>
      </c>
      <c r="H702" s="124" t="n"/>
      <c r="I702" s="124" t="n"/>
      <c r="J702" s="144" t="n"/>
      <c r="K702" s="144" t="n"/>
      <c r="L702" s="124" t="n"/>
      <c r="M702" s="124" t="n"/>
      <c r="N702" s="131">
        <f>IFERROR(VLOOKUP(M702,Dim_CikisNedeni!$A:$B,2,FALSE()),"")</f>
        <v/>
      </c>
      <c r="O702" s="131">
        <f>IF(I702="","",IF(K702&lt;&gt;"","Pasif","Aktif"))</f>
        <v/>
      </c>
      <c r="P702" s="131">
        <f>IF(J702="","",IF(K702&lt;&gt;"",K702-J702,TODAY()-J702))</f>
        <v/>
      </c>
      <c r="Q702" s="131">
        <f>IF(P702="","",ROUND(P702/365,1))</f>
        <v/>
      </c>
    </row>
    <row r="703" ht="15" customFormat="1" customHeight="1" s="125">
      <c r="A703" s="124" t="n"/>
      <c r="B703" s="131">
        <f>IFERROR(VLOOKUP(A703,Dim_Magaza!$A:$C,2,FALSE()),"")</f>
        <v/>
      </c>
      <c r="C703" s="131">
        <f>IFERROR(VLOOKUP(A703,Dim_Magaza!$A:$C,3,FALSE()),"")</f>
        <v/>
      </c>
      <c r="D703" s="124" t="n"/>
      <c r="E703" s="131">
        <f>IFERROR(VLOOKUP(D703,Dim_Unvan!$A:$B,2,FALSE()),"")</f>
        <v/>
      </c>
      <c r="F703" s="124" t="n"/>
      <c r="G703" s="131">
        <f>IF(OR(A703="",F703="",I703="",K703&lt;&gt;""),"",IF(COUNTIFS($A$2:A703,A703,$F$2:F703,F703,$K$2:K703,"")&lt;=SUMIFS(REFERENTIAL_CONTROL!$K:$K,REFERENTIAL_CONTROL!$H:$H,A703,REFERENTIAL_CONTROL!$I:$I,IFERROR(INDEX(Dim_Unvan!$A:$A,MATCH(F703,Dim_Unvan!$B:$B,0)),"")),"Norm Fazlası","Norma Uygun"))</f>
        <v/>
      </c>
      <c r="H703" s="124" t="n"/>
      <c r="I703" s="124" t="n"/>
      <c r="J703" s="144" t="n"/>
      <c r="K703" s="144" t="n"/>
      <c r="L703" s="124" t="n"/>
      <c r="M703" s="124" t="n"/>
      <c r="N703" s="131">
        <f>IFERROR(VLOOKUP(M703,Dim_CikisNedeni!$A:$B,2,FALSE()),"")</f>
        <v/>
      </c>
      <c r="O703" s="131">
        <f>IF(I703="","",IF(K703&lt;&gt;"","Pasif","Aktif"))</f>
        <v/>
      </c>
      <c r="P703" s="131">
        <f>IF(J703="","",IF(K703&lt;&gt;"",K703-J703,TODAY()-J703))</f>
        <v/>
      </c>
      <c r="Q703" s="131">
        <f>IF(P703="","",ROUND(P703/365,1))</f>
        <v/>
      </c>
    </row>
    <row r="704" ht="15" customFormat="1" customHeight="1" s="125">
      <c r="A704" s="124" t="n"/>
      <c r="B704" s="131">
        <f>IFERROR(VLOOKUP(A704,Dim_Magaza!$A:$C,2,FALSE()),"")</f>
        <v/>
      </c>
      <c r="C704" s="131">
        <f>IFERROR(VLOOKUP(A704,Dim_Magaza!$A:$C,3,FALSE()),"")</f>
        <v/>
      </c>
      <c r="D704" s="124" t="n"/>
      <c r="E704" s="131">
        <f>IFERROR(VLOOKUP(D704,Dim_Unvan!$A:$B,2,FALSE()),"")</f>
        <v/>
      </c>
      <c r="F704" s="124" t="n"/>
      <c r="G704" s="131">
        <f>IF(OR(A704="",F704="",I704="",K704&lt;&gt;""),"",IF(COUNTIFS($A$2:A704,A704,$F$2:F704,F704,$K$2:K704,"")&lt;=SUMIFS(REFERENTIAL_CONTROL!$K:$K,REFERENTIAL_CONTROL!$H:$H,A704,REFERENTIAL_CONTROL!$I:$I,IFERROR(INDEX(Dim_Unvan!$A:$A,MATCH(F704,Dim_Unvan!$B:$B,0)),"")),"Norm Fazlası","Norma Uygun"))</f>
        <v/>
      </c>
      <c r="H704" s="124" t="n"/>
      <c r="I704" s="124" t="n"/>
      <c r="J704" s="144" t="n"/>
      <c r="K704" s="144" t="n"/>
      <c r="L704" s="124" t="n"/>
      <c r="M704" s="124" t="n"/>
      <c r="N704" s="131">
        <f>IFERROR(VLOOKUP(M704,Dim_CikisNedeni!$A:$B,2,FALSE()),"")</f>
        <v/>
      </c>
      <c r="O704" s="131">
        <f>IF(I704="","",IF(K704&lt;&gt;"","Pasif","Aktif"))</f>
        <v/>
      </c>
      <c r="P704" s="131">
        <f>IF(J704="","",IF(K704&lt;&gt;"",K704-J704,TODAY()-J704))</f>
        <v/>
      </c>
      <c r="Q704" s="131">
        <f>IF(P704="","",ROUND(P704/365,1))</f>
        <v/>
      </c>
    </row>
    <row r="705" ht="15" customFormat="1" customHeight="1" s="125">
      <c r="A705" s="124" t="n"/>
      <c r="B705" s="131">
        <f>IFERROR(VLOOKUP(A705,Dim_Magaza!$A:$C,2,FALSE()),"")</f>
        <v/>
      </c>
      <c r="C705" s="131">
        <f>IFERROR(VLOOKUP(A705,Dim_Magaza!$A:$C,3,FALSE()),"")</f>
        <v/>
      </c>
      <c r="D705" s="124" t="n"/>
      <c r="E705" s="131">
        <f>IFERROR(VLOOKUP(D705,Dim_Unvan!$A:$B,2,FALSE()),"")</f>
        <v/>
      </c>
      <c r="F705" s="124" t="n"/>
      <c r="G705" s="131">
        <f>IF(OR(A705="",F705="",I705="",K705&lt;&gt;""),"",IF(COUNTIFS($A$2:A705,A705,$F$2:F705,F705,$K$2:K705,"")&lt;=SUMIFS(REFERENTIAL_CONTROL!$K:$K,REFERENTIAL_CONTROL!$H:$H,A705,REFERENTIAL_CONTROL!$I:$I,IFERROR(INDEX(Dim_Unvan!$A:$A,MATCH(F705,Dim_Unvan!$B:$B,0)),"")),"Norm Fazlası","Norma Uygun"))</f>
        <v/>
      </c>
      <c r="H705" s="124" t="n"/>
      <c r="I705" s="124" t="n"/>
      <c r="J705" s="144" t="n"/>
      <c r="K705" s="144" t="n"/>
      <c r="L705" s="124" t="n"/>
      <c r="M705" s="124" t="n"/>
      <c r="N705" s="131">
        <f>IFERROR(VLOOKUP(M705,Dim_CikisNedeni!$A:$B,2,FALSE()),"")</f>
        <v/>
      </c>
      <c r="O705" s="131">
        <f>IF(I705="","",IF(K705&lt;&gt;"","Pasif","Aktif"))</f>
        <v/>
      </c>
      <c r="P705" s="131">
        <f>IF(J705="","",IF(K705&lt;&gt;"",K705-J705,TODAY()-J705))</f>
        <v/>
      </c>
      <c r="Q705" s="131">
        <f>IF(P705="","",ROUND(P705/365,1))</f>
        <v/>
      </c>
    </row>
    <row r="706" ht="15" customFormat="1" customHeight="1" s="125">
      <c r="A706" s="124" t="n"/>
      <c r="B706" s="131">
        <f>IFERROR(VLOOKUP(A706,Dim_Magaza!$A:$C,2,FALSE()),"")</f>
        <v/>
      </c>
      <c r="C706" s="131">
        <f>IFERROR(VLOOKUP(A706,Dim_Magaza!$A:$C,3,FALSE()),"")</f>
        <v/>
      </c>
      <c r="D706" s="124" t="n"/>
      <c r="E706" s="131">
        <f>IFERROR(VLOOKUP(D706,Dim_Unvan!$A:$B,2,FALSE()),"")</f>
        <v/>
      </c>
      <c r="F706" s="124" t="n"/>
      <c r="G706" s="131">
        <f>IF(OR(A706="",F706="",I706="",K706&lt;&gt;""),"",IF(COUNTIFS($A$2:A706,A706,$F$2:F706,F706,$K$2:K706,"")&lt;=SUMIFS(REFERENTIAL_CONTROL!$K:$K,REFERENTIAL_CONTROL!$H:$H,A706,REFERENTIAL_CONTROL!$I:$I,IFERROR(INDEX(Dim_Unvan!$A:$A,MATCH(F706,Dim_Unvan!$B:$B,0)),"")),"Norm Fazlası","Norma Uygun"))</f>
        <v/>
      </c>
      <c r="H706" s="124" t="n"/>
      <c r="I706" s="124" t="n"/>
      <c r="J706" s="144" t="n"/>
      <c r="K706" s="144" t="n"/>
      <c r="L706" s="124" t="n"/>
      <c r="M706" s="124" t="n"/>
      <c r="N706" s="131">
        <f>IFERROR(VLOOKUP(M706,Dim_CikisNedeni!$A:$B,2,FALSE()),"")</f>
        <v/>
      </c>
      <c r="O706" s="131">
        <f>IF(I706="","",IF(K706&lt;&gt;"","Pasif","Aktif"))</f>
        <v/>
      </c>
      <c r="P706" s="131">
        <f>IF(J706="","",IF(K706&lt;&gt;"",K706-J706,TODAY()-J706))</f>
        <v/>
      </c>
      <c r="Q706" s="131">
        <f>IF(P706="","",ROUND(P706/365,1))</f>
        <v/>
      </c>
    </row>
    <row r="707" ht="15" customFormat="1" customHeight="1" s="125">
      <c r="A707" s="124" t="n"/>
      <c r="B707" s="131">
        <f>IFERROR(VLOOKUP(A707,Dim_Magaza!$A:$C,2,FALSE()),"")</f>
        <v/>
      </c>
      <c r="C707" s="131">
        <f>IFERROR(VLOOKUP(A707,Dim_Magaza!$A:$C,3,FALSE()),"")</f>
        <v/>
      </c>
      <c r="D707" s="124" t="n"/>
      <c r="E707" s="131">
        <f>IFERROR(VLOOKUP(D707,Dim_Unvan!$A:$B,2,FALSE()),"")</f>
        <v/>
      </c>
      <c r="F707" s="124" t="n"/>
      <c r="G707" s="131">
        <f>IF(OR(A707="",F707="",I707="",K707&lt;&gt;""),"",IF(COUNTIFS($A$2:A707,A707,$F$2:F707,F707,$K$2:K707,"")&lt;=SUMIFS(REFERENTIAL_CONTROL!$K:$K,REFERENTIAL_CONTROL!$H:$H,A707,REFERENTIAL_CONTROL!$I:$I,IFERROR(INDEX(Dim_Unvan!$A:$A,MATCH(F707,Dim_Unvan!$B:$B,0)),"")),"Norm Fazlası","Norma Uygun"))</f>
        <v/>
      </c>
      <c r="H707" s="124" t="n"/>
      <c r="I707" s="124" t="n"/>
      <c r="J707" s="144" t="n"/>
      <c r="K707" s="144" t="n"/>
      <c r="L707" s="124" t="n"/>
      <c r="M707" s="124" t="n"/>
      <c r="N707" s="131">
        <f>IFERROR(VLOOKUP(M707,Dim_CikisNedeni!$A:$B,2,FALSE()),"")</f>
        <v/>
      </c>
      <c r="O707" s="131">
        <f>IF(I707="","",IF(K707&lt;&gt;"","Pasif","Aktif"))</f>
        <v/>
      </c>
      <c r="P707" s="131">
        <f>IF(J707="","",IF(K707&lt;&gt;"",K707-J707,TODAY()-J707))</f>
        <v/>
      </c>
      <c r="Q707" s="131">
        <f>IF(P707="","",ROUND(P707/365,1))</f>
        <v/>
      </c>
    </row>
    <row r="708" ht="15" customFormat="1" customHeight="1" s="125">
      <c r="A708" s="124" t="n"/>
      <c r="B708" s="131">
        <f>IFERROR(VLOOKUP(A708,Dim_Magaza!$A:$C,2,FALSE()),"")</f>
        <v/>
      </c>
      <c r="C708" s="131">
        <f>IFERROR(VLOOKUP(A708,Dim_Magaza!$A:$C,3,FALSE()),"")</f>
        <v/>
      </c>
      <c r="D708" s="124" t="n"/>
      <c r="E708" s="131">
        <f>IFERROR(VLOOKUP(D708,Dim_Unvan!$A:$B,2,FALSE()),"")</f>
        <v/>
      </c>
      <c r="F708" s="124" t="n"/>
      <c r="G708" s="131">
        <f>IF(OR(A708="",F708="",I708="",K708&lt;&gt;""),"",IF(COUNTIFS($A$2:A708,A708,$F$2:F708,F708,$K$2:K708,"")&lt;=SUMIFS(REFERENTIAL_CONTROL!$K:$K,REFERENTIAL_CONTROL!$H:$H,A708,REFERENTIAL_CONTROL!$I:$I,IFERROR(INDEX(Dim_Unvan!$A:$A,MATCH(F708,Dim_Unvan!$B:$B,0)),"")),"Norm Fazlası","Norma Uygun"))</f>
        <v/>
      </c>
      <c r="H708" s="124" t="n"/>
      <c r="I708" s="124" t="n"/>
      <c r="J708" s="144" t="n"/>
      <c r="K708" s="144" t="n"/>
      <c r="L708" s="124" t="n"/>
      <c r="M708" s="124" t="n"/>
      <c r="N708" s="131">
        <f>IFERROR(VLOOKUP(M708,Dim_CikisNedeni!$A:$B,2,FALSE()),"")</f>
        <v/>
      </c>
      <c r="O708" s="131">
        <f>IF(I708="","",IF(K708&lt;&gt;"","Pasif","Aktif"))</f>
        <v/>
      </c>
      <c r="P708" s="131">
        <f>IF(J708="","",IF(K708&lt;&gt;"",K708-J708,TODAY()-J708))</f>
        <v/>
      </c>
      <c r="Q708" s="131">
        <f>IF(P708="","",ROUND(P708/365,1))</f>
        <v/>
      </c>
    </row>
    <row r="709" ht="15" customFormat="1" customHeight="1" s="125">
      <c r="A709" s="124" t="n"/>
      <c r="B709" s="131">
        <f>IFERROR(VLOOKUP(A709,Dim_Magaza!$A:$C,2,FALSE()),"")</f>
        <v/>
      </c>
      <c r="C709" s="131">
        <f>IFERROR(VLOOKUP(A709,Dim_Magaza!$A:$C,3,FALSE()),"")</f>
        <v/>
      </c>
      <c r="D709" s="124" t="n"/>
      <c r="E709" s="131">
        <f>IFERROR(VLOOKUP(D709,Dim_Unvan!$A:$B,2,FALSE()),"")</f>
        <v/>
      </c>
      <c r="F709" s="124" t="n"/>
      <c r="G709" s="131">
        <f>IF(OR(A709="",F709="",I709="",K709&lt;&gt;""),"",IF(COUNTIFS($A$2:A709,A709,$F$2:F709,F709,$K$2:K709,"")&lt;=SUMIFS(REFERENTIAL_CONTROL!$K:$K,REFERENTIAL_CONTROL!$H:$H,A709,REFERENTIAL_CONTROL!$I:$I,IFERROR(INDEX(Dim_Unvan!$A:$A,MATCH(F709,Dim_Unvan!$B:$B,0)),"")),"Norm Fazlası","Norma Uygun"))</f>
        <v/>
      </c>
      <c r="H709" s="124" t="n"/>
      <c r="I709" s="124" t="n"/>
      <c r="J709" s="144" t="n"/>
      <c r="K709" s="144" t="n"/>
      <c r="L709" s="124" t="n"/>
      <c r="M709" s="124" t="n"/>
      <c r="N709" s="131">
        <f>IFERROR(VLOOKUP(M709,Dim_CikisNedeni!$A:$B,2,FALSE()),"")</f>
        <v/>
      </c>
      <c r="O709" s="131">
        <f>IF(I709="","",IF(K709&lt;&gt;"","Pasif","Aktif"))</f>
        <v/>
      </c>
      <c r="P709" s="131">
        <f>IF(J709="","",IF(K709&lt;&gt;"",K709-J709,TODAY()-J709))</f>
        <v/>
      </c>
      <c r="Q709" s="131">
        <f>IF(P709="","",ROUND(P709/365,1))</f>
        <v/>
      </c>
    </row>
    <row r="710" ht="15" customFormat="1" customHeight="1" s="125">
      <c r="A710" s="124" t="n"/>
      <c r="B710" s="131">
        <f>IFERROR(VLOOKUP(A710,Dim_Magaza!$A:$C,2,FALSE()),"")</f>
        <v/>
      </c>
      <c r="C710" s="131">
        <f>IFERROR(VLOOKUP(A710,Dim_Magaza!$A:$C,3,FALSE()),"")</f>
        <v/>
      </c>
      <c r="D710" s="124" t="n"/>
      <c r="E710" s="131">
        <f>IFERROR(VLOOKUP(D710,Dim_Unvan!$A:$B,2,FALSE()),"")</f>
        <v/>
      </c>
      <c r="F710" s="124" t="n"/>
      <c r="G710" s="131">
        <f>IF(OR(A710="",F710="",I710="",K710&lt;&gt;""),"",IF(COUNTIFS($A$2:A710,A710,$F$2:F710,F710,$K$2:K710,"")&lt;=SUMIFS(REFERENTIAL_CONTROL!$K:$K,REFERENTIAL_CONTROL!$H:$H,A710,REFERENTIAL_CONTROL!$I:$I,IFERROR(INDEX(Dim_Unvan!$A:$A,MATCH(F710,Dim_Unvan!$B:$B,0)),"")),"Norm Fazlası","Norma Uygun"))</f>
        <v/>
      </c>
      <c r="H710" s="124" t="n"/>
      <c r="I710" s="124" t="n"/>
      <c r="J710" s="144" t="n"/>
      <c r="K710" s="144" t="n"/>
      <c r="L710" s="124" t="n"/>
      <c r="M710" s="124" t="n"/>
      <c r="N710" s="131">
        <f>IFERROR(VLOOKUP(M710,Dim_CikisNedeni!$A:$B,2,FALSE()),"")</f>
        <v/>
      </c>
      <c r="O710" s="131">
        <f>IF(I710="","",IF(K710&lt;&gt;"","Pasif","Aktif"))</f>
        <v/>
      </c>
      <c r="P710" s="131">
        <f>IF(J710="","",IF(K710&lt;&gt;"",K710-J710,TODAY()-J710))</f>
        <v/>
      </c>
      <c r="Q710" s="131">
        <f>IF(P710="","",ROUND(P710/365,1))</f>
        <v/>
      </c>
    </row>
    <row r="711" ht="15" customFormat="1" customHeight="1" s="125">
      <c r="A711" s="124" t="n"/>
      <c r="B711" s="131">
        <f>IFERROR(VLOOKUP(A711,Dim_Magaza!$A:$C,2,FALSE()),"")</f>
        <v/>
      </c>
      <c r="C711" s="131">
        <f>IFERROR(VLOOKUP(A711,Dim_Magaza!$A:$C,3,FALSE()),"")</f>
        <v/>
      </c>
      <c r="D711" s="124" t="n"/>
      <c r="E711" s="131">
        <f>IFERROR(VLOOKUP(D711,Dim_Unvan!$A:$B,2,FALSE()),"")</f>
        <v/>
      </c>
      <c r="F711" s="124" t="n"/>
      <c r="G711" s="131">
        <f>IF(OR(A711="",F711="",I711="",K711&lt;&gt;""),"",IF(COUNTIFS($A$2:A711,A711,$F$2:F711,F711,$K$2:K711,"")&lt;=SUMIFS(REFERENTIAL_CONTROL!$K:$K,REFERENTIAL_CONTROL!$H:$H,A711,REFERENTIAL_CONTROL!$I:$I,IFERROR(INDEX(Dim_Unvan!$A:$A,MATCH(F711,Dim_Unvan!$B:$B,0)),"")),"Norm Fazlası","Norma Uygun"))</f>
        <v/>
      </c>
      <c r="H711" s="124" t="n"/>
      <c r="I711" s="124" t="n"/>
      <c r="J711" s="144" t="n"/>
      <c r="K711" s="144" t="n"/>
      <c r="L711" s="124" t="n"/>
      <c r="M711" s="124" t="n"/>
      <c r="N711" s="131">
        <f>IFERROR(VLOOKUP(M711,Dim_CikisNedeni!$A:$B,2,FALSE()),"")</f>
        <v/>
      </c>
      <c r="O711" s="131">
        <f>IF(I711="","",IF(K711&lt;&gt;"","Pasif","Aktif"))</f>
        <v/>
      </c>
      <c r="P711" s="131">
        <f>IF(J711="","",IF(K711&lt;&gt;"",K711-J711,TODAY()-J711))</f>
        <v/>
      </c>
      <c r="Q711" s="131">
        <f>IF(P711="","",ROUND(P711/365,1))</f>
        <v/>
      </c>
    </row>
    <row r="712" ht="15" customFormat="1" customHeight="1" s="125">
      <c r="A712" s="124" t="n"/>
      <c r="B712" s="131">
        <f>IFERROR(VLOOKUP(A712,Dim_Magaza!$A:$C,2,FALSE()),"")</f>
        <v/>
      </c>
      <c r="C712" s="131">
        <f>IFERROR(VLOOKUP(A712,Dim_Magaza!$A:$C,3,FALSE()),"")</f>
        <v/>
      </c>
      <c r="D712" s="124" t="n"/>
      <c r="E712" s="131">
        <f>IFERROR(VLOOKUP(D712,Dim_Unvan!$A:$B,2,FALSE()),"")</f>
        <v/>
      </c>
      <c r="F712" s="124" t="n"/>
      <c r="G712" s="131">
        <f>IF(OR(A712="",F712="",I712="",K712&lt;&gt;""),"",IF(COUNTIFS($A$2:A712,A712,$F$2:F712,F712,$K$2:K712,"")&lt;=SUMIFS(REFERENTIAL_CONTROL!$K:$K,REFERENTIAL_CONTROL!$H:$H,A712,REFERENTIAL_CONTROL!$I:$I,IFERROR(INDEX(Dim_Unvan!$A:$A,MATCH(F712,Dim_Unvan!$B:$B,0)),"")),"Norm Fazlası","Norma Uygun"))</f>
        <v/>
      </c>
      <c r="H712" s="124" t="n"/>
      <c r="I712" s="124" t="n"/>
      <c r="J712" s="144" t="n"/>
      <c r="K712" s="144" t="n"/>
      <c r="L712" s="124" t="n"/>
      <c r="M712" s="124" t="n"/>
      <c r="N712" s="131">
        <f>IFERROR(VLOOKUP(M712,Dim_CikisNedeni!$A:$B,2,FALSE()),"")</f>
        <v/>
      </c>
      <c r="O712" s="131">
        <f>IF(I712="","",IF(K712&lt;&gt;"","Pasif","Aktif"))</f>
        <v/>
      </c>
      <c r="P712" s="131">
        <f>IF(J712="","",IF(K712&lt;&gt;"",K712-J712,TODAY()-J712))</f>
        <v/>
      </c>
      <c r="Q712" s="131">
        <f>IF(P712="","",ROUND(P712/365,1))</f>
        <v/>
      </c>
    </row>
    <row r="713" ht="15" customFormat="1" customHeight="1" s="125">
      <c r="A713" s="124" t="n"/>
      <c r="B713" s="131">
        <f>IFERROR(VLOOKUP(A713,Dim_Magaza!$A:$C,2,FALSE()),"")</f>
        <v/>
      </c>
      <c r="C713" s="131">
        <f>IFERROR(VLOOKUP(A713,Dim_Magaza!$A:$C,3,FALSE()),"")</f>
        <v/>
      </c>
      <c r="D713" s="124" t="n"/>
      <c r="E713" s="131">
        <f>IFERROR(VLOOKUP(D713,Dim_Unvan!$A:$B,2,FALSE()),"")</f>
        <v/>
      </c>
      <c r="F713" s="124" t="n"/>
      <c r="G713" s="131">
        <f>IF(OR(A713="",F713="",I713="",K713&lt;&gt;""),"",IF(COUNTIFS($A$2:A713,A713,$F$2:F713,F713,$K$2:K713,"")&lt;=SUMIFS(REFERENTIAL_CONTROL!$K:$K,REFERENTIAL_CONTROL!$H:$H,A713,REFERENTIAL_CONTROL!$I:$I,IFERROR(INDEX(Dim_Unvan!$A:$A,MATCH(F713,Dim_Unvan!$B:$B,0)),"")),"Norm Fazlası","Norma Uygun"))</f>
        <v/>
      </c>
      <c r="H713" s="124" t="n"/>
      <c r="I713" s="124" t="n"/>
      <c r="J713" s="144" t="n"/>
      <c r="K713" s="144" t="n"/>
      <c r="L713" s="124" t="n"/>
      <c r="M713" s="124" t="n"/>
      <c r="N713" s="131">
        <f>IFERROR(VLOOKUP(M713,Dim_CikisNedeni!$A:$B,2,FALSE()),"")</f>
        <v/>
      </c>
      <c r="O713" s="131">
        <f>IF(I713="","",IF(K713&lt;&gt;"","Pasif","Aktif"))</f>
        <v/>
      </c>
      <c r="P713" s="131">
        <f>IF(J713="","",IF(K713&lt;&gt;"",K713-J713,TODAY()-J713))</f>
        <v/>
      </c>
      <c r="Q713" s="131">
        <f>IF(P713="","",ROUND(P713/365,1))</f>
        <v/>
      </c>
    </row>
    <row r="714" ht="15" customFormat="1" customHeight="1" s="125">
      <c r="A714" s="124" t="n"/>
      <c r="B714" s="131">
        <f>IFERROR(VLOOKUP(A714,Dim_Magaza!$A:$C,2,FALSE()),"")</f>
        <v/>
      </c>
      <c r="C714" s="131">
        <f>IFERROR(VLOOKUP(A714,Dim_Magaza!$A:$C,3,FALSE()),"")</f>
        <v/>
      </c>
      <c r="D714" s="124" t="n"/>
      <c r="E714" s="131">
        <f>IFERROR(VLOOKUP(D714,Dim_Unvan!$A:$B,2,FALSE()),"")</f>
        <v/>
      </c>
      <c r="F714" s="124" t="n"/>
      <c r="G714" s="131">
        <f>IF(OR(A714="",F714="",I714="",K714&lt;&gt;""),"",IF(COUNTIFS($A$2:A714,A714,$F$2:F714,F714,$K$2:K714,"")&lt;=SUMIFS(REFERENTIAL_CONTROL!$K:$K,REFERENTIAL_CONTROL!$H:$H,A714,REFERENTIAL_CONTROL!$I:$I,IFERROR(INDEX(Dim_Unvan!$A:$A,MATCH(F714,Dim_Unvan!$B:$B,0)),"")),"Norm Fazlası","Norma Uygun"))</f>
        <v/>
      </c>
      <c r="H714" s="124" t="n"/>
      <c r="I714" s="124" t="n"/>
      <c r="J714" s="144" t="n"/>
      <c r="K714" s="144" t="n"/>
      <c r="L714" s="124" t="n"/>
      <c r="M714" s="124" t="n"/>
      <c r="N714" s="131">
        <f>IFERROR(VLOOKUP(M714,Dim_CikisNedeni!$A:$B,2,FALSE()),"")</f>
        <v/>
      </c>
      <c r="O714" s="131">
        <f>IF(I714="","",IF(K714&lt;&gt;"","Pasif","Aktif"))</f>
        <v/>
      </c>
      <c r="P714" s="131">
        <f>IF(J714="","",IF(K714&lt;&gt;"",K714-J714,TODAY()-J714))</f>
        <v/>
      </c>
      <c r="Q714" s="131">
        <f>IF(P714="","",ROUND(P714/365,1))</f>
        <v/>
      </c>
    </row>
    <row r="715" ht="15" customFormat="1" customHeight="1" s="125">
      <c r="A715" s="124" t="n"/>
      <c r="B715" s="131">
        <f>IFERROR(VLOOKUP(A715,Dim_Magaza!$A:$C,2,FALSE()),"")</f>
        <v/>
      </c>
      <c r="C715" s="131">
        <f>IFERROR(VLOOKUP(A715,Dim_Magaza!$A:$C,3,FALSE()),"")</f>
        <v/>
      </c>
      <c r="D715" s="124" t="n"/>
      <c r="E715" s="131">
        <f>IFERROR(VLOOKUP(D715,Dim_Unvan!$A:$B,2,FALSE()),"")</f>
        <v/>
      </c>
      <c r="F715" s="124" t="n"/>
      <c r="G715" s="131">
        <f>IF(OR(A715="",F715="",I715="",K715&lt;&gt;""),"",IF(COUNTIFS($A$2:A715,A715,$F$2:F715,F715,$K$2:K715,"")&lt;=SUMIFS(REFERENTIAL_CONTROL!$K:$K,REFERENTIAL_CONTROL!$H:$H,A715,REFERENTIAL_CONTROL!$I:$I,IFERROR(INDEX(Dim_Unvan!$A:$A,MATCH(F715,Dim_Unvan!$B:$B,0)),"")),"Norm Fazlası","Norma Uygun"))</f>
        <v/>
      </c>
      <c r="H715" s="124" t="n"/>
      <c r="I715" s="124" t="n"/>
      <c r="J715" s="144" t="n"/>
      <c r="K715" s="144" t="n"/>
      <c r="L715" s="124" t="n"/>
      <c r="M715" s="124" t="n"/>
      <c r="N715" s="131">
        <f>IFERROR(VLOOKUP(M715,Dim_CikisNedeni!$A:$B,2,FALSE()),"")</f>
        <v/>
      </c>
      <c r="O715" s="131">
        <f>IF(I715="","",IF(K715&lt;&gt;"","Pasif","Aktif"))</f>
        <v/>
      </c>
      <c r="P715" s="131">
        <f>IF(J715="","",IF(K715&lt;&gt;"",K715-J715,TODAY()-J715))</f>
        <v/>
      </c>
      <c r="Q715" s="131">
        <f>IF(P715="","",ROUND(P715/365,1))</f>
        <v/>
      </c>
    </row>
    <row r="716" ht="15" customFormat="1" customHeight="1" s="125">
      <c r="A716" s="124" t="n"/>
      <c r="B716" s="131">
        <f>IFERROR(VLOOKUP(A716,Dim_Magaza!$A:$C,2,FALSE()),"")</f>
        <v/>
      </c>
      <c r="C716" s="131">
        <f>IFERROR(VLOOKUP(A716,Dim_Magaza!$A:$C,3,FALSE()),"")</f>
        <v/>
      </c>
      <c r="D716" s="124" t="n"/>
      <c r="E716" s="131">
        <f>IFERROR(VLOOKUP(D716,Dim_Unvan!$A:$B,2,FALSE()),"")</f>
        <v/>
      </c>
      <c r="F716" s="124" t="n"/>
      <c r="G716" s="131">
        <f>IF(OR(A716="",F716="",I716="",K716&lt;&gt;""),"",IF(COUNTIFS($A$2:A716,A716,$F$2:F716,F716,$K$2:K716,"")&lt;=SUMIFS(REFERENTIAL_CONTROL!$K:$K,REFERENTIAL_CONTROL!$H:$H,A716,REFERENTIAL_CONTROL!$I:$I,IFERROR(INDEX(Dim_Unvan!$A:$A,MATCH(F716,Dim_Unvan!$B:$B,0)),"")),"Norm Fazlası","Norma Uygun"))</f>
        <v/>
      </c>
      <c r="H716" s="124" t="n"/>
      <c r="I716" s="124" t="n"/>
      <c r="J716" s="144" t="n"/>
      <c r="K716" s="144" t="n"/>
      <c r="L716" s="124" t="n"/>
      <c r="M716" s="124" t="n"/>
      <c r="N716" s="131">
        <f>IFERROR(VLOOKUP(M716,Dim_CikisNedeni!$A:$B,2,FALSE()),"")</f>
        <v/>
      </c>
      <c r="O716" s="131">
        <f>IF(I716="","",IF(K716&lt;&gt;"","Pasif","Aktif"))</f>
        <v/>
      </c>
      <c r="P716" s="131">
        <f>IF(J716="","",IF(K716&lt;&gt;"",K716-J716,TODAY()-J716))</f>
        <v/>
      </c>
      <c r="Q716" s="131">
        <f>IF(P716="","",ROUND(P716/365,1))</f>
        <v/>
      </c>
    </row>
    <row r="717" ht="15" customFormat="1" customHeight="1" s="125">
      <c r="A717" s="124" t="n"/>
      <c r="B717" s="131">
        <f>IFERROR(VLOOKUP(A717,Dim_Magaza!$A:$C,2,FALSE()),"")</f>
        <v/>
      </c>
      <c r="C717" s="131">
        <f>IFERROR(VLOOKUP(A717,Dim_Magaza!$A:$C,3,FALSE()),"")</f>
        <v/>
      </c>
      <c r="D717" s="124" t="n"/>
      <c r="E717" s="131">
        <f>IFERROR(VLOOKUP(D717,Dim_Unvan!$A:$B,2,FALSE()),"")</f>
        <v/>
      </c>
      <c r="F717" s="124" t="n"/>
      <c r="G717" s="131">
        <f>IF(OR(A717="",F717="",I717="",K717&lt;&gt;""),"",IF(COUNTIFS($A$2:A717,A717,$F$2:F717,F717,$K$2:K717,"")&lt;=SUMIFS(REFERENTIAL_CONTROL!$K:$K,REFERENTIAL_CONTROL!$H:$H,A717,REFERENTIAL_CONTROL!$I:$I,IFERROR(INDEX(Dim_Unvan!$A:$A,MATCH(F717,Dim_Unvan!$B:$B,0)),"")),"Norm Fazlası","Norma Uygun"))</f>
        <v/>
      </c>
      <c r="H717" s="124" t="n"/>
      <c r="I717" s="124" t="n"/>
      <c r="J717" s="144" t="n"/>
      <c r="K717" s="144" t="n"/>
      <c r="L717" s="124" t="n"/>
      <c r="M717" s="124" t="n"/>
      <c r="N717" s="131">
        <f>IFERROR(VLOOKUP(M717,Dim_CikisNedeni!$A:$B,2,FALSE()),"")</f>
        <v/>
      </c>
      <c r="O717" s="131">
        <f>IF(I717="","",IF(K717&lt;&gt;"","Pasif","Aktif"))</f>
        <v/>
      </c>
      <c r="P717" s="131">
        <f>IF(J717="","",IF(K717&lt;&gt;"",K717-J717,TODAY()-J717))</f>
        <v/>
      </c>
      <c r="Q717" s="131">
        <f>IF(P717="","",ROUND(P717/365,1))</f>
        <v/>
      </c>
    </row>
    <row r="718" ht="15" customFormat="1" customHeight="1" s="125">
      <c r="A718" s="124" t="n"/>
      <c r="B718" s="131">
        <f>IFERROR(VLOOKUP(A718,Dim_Magaza!$A:$C,2,FALSE()),"")</f>
        <v/>
      </c>
      <c r="C718" s="131">
        <f>IFERROR(VLOOKUP(A718,Dim_Magaza!$A:$C,3,FALSE()),"")</f>
        <v/>
      </c>
      <c r="D718" s="124" t="n"/>
      <c r="E718" s="131">
        <f>IFERROR(VLOOKUP(D718,Dim_Unvan!$A:$B,2,FALSE()),"")</f>
        <v/>
      </c>
      <c r="F718" s="124" t="n"/>
      <c r="G718" s="131">
        <f>IF(OR(A718="",F718="",I718="",K718&lt;&gt;""),"",IF(COUNTIFS($A$2:A718,A718,$F$2:F718,F718,$K$2:K718,"")&lt;=SUMIFS(REFERENTIAL_CONTROL!$K:$K,REFERENTIAL_CONTROL!$H:$H,A718,REFERENTIAL_CONTROL!$I:$I,IFERROR(INDEX(Dim_Unvan!$A:$A,MATCH(F718,Dim_Unvan!$B:$B,0)),"")),"Norm Fazlası","Norma Uygun"))</f>
        <v/>
      </c>
      <c r="H718" s="124" t="n"/>
      <c r="I718" s="124" t="n"/>
      <c r="J718" s="144" t="n"/>
      <c r="K718" s="144" t="n"/>
      <c r="L718" s="124" t="n"/>
      <c r="M718" s="124" t="n"/>
      <c r="N718" s="131">
        <f>IFERROR(VLOOKUP(M718,Dim_CikisNedeni!$A:$B,2,FALSE()),"")</f>
        <v/>
      </c>
      <c r="O718" s="131">
        <f>IF(I718="","",IF(K718&lt;&gt;"","Pasif","Aktif"))</f>
        <v/>
      </c>
      <c r="P718" s="131">
        <f>IF(J718="","",IF(K718&lt;&gt;"",K718-J718,TODAY()-J718))</f>
        <v/>
      </c>
      <c r="Q718" s="131">
        <f>IF(P718="","",ROUND(P718/365,1))</f>
        <v/>
      </c>
    </row>
    <row r="719" ht="15" customFormat="1" customHeight="1" s="125">
      <c r="A719" s="124" t="n"/>
      <c r="B719" s="131">
        <f>IFERROR(VLOOKUP(A719,Dim_Magaza!$A:$C,2,FALSE()),"")</f>
        <v/>
      </c>
      <c r="C719" s="131">
        <f>IFERROR(VLOOKUP(A719,Dim_Magaza!$A:$C,3,FALSE()),"")</f>
        <v/>
      </c>
      <c r="D719" s="124" t="n"/>
      <c r="E719" s="131">
        <f>IFERROR(VLOOKUP(D719,Dim_Unvan!$A:$B,2,FALSE()),"")</f>
        <v/>
      </c>
      <c r="F719" s="124" t="n"/>
      <c r="G719" s="131">
        <f>IF(OR(A719="",F719="",I719="",K719&lt;&gt;""),"",IF(COUNTIFS($A$2:A719,A719,$F$2:F719,F719,$K$2:K719,"")&lt;=SUMIFS(REFERENTIAL_CONTROL!$K:$K,REFERENTIAL_CONTROL!$H:$H,A719,REFERENTIAL_CONTROL!$I:$I,IFERROR(INDEX(Dim_Unvan!$A:$A,MATCH(F719,Dim_Unvan!$B:$B,0)),"")),"Norm Fazlası","Norma Uygun"))</f>
        <v/>
      </c>
      <c r="H719" s="124" t="n"/>
      <c r="I719" s="124" t="n"/>
      <c r="J719" s="144" t="n"/>
      <c r="K719" s="144" t="n"/>
      <c r="L719" s="124" t="n"/>
      <c r="M719" s="124" t="n"/>
      <c r="N719" s="131">
        <f>IFERROR(VLOOKUP(M719,Dim_CikisNedeni!$A:$B,2,FALSE()),"")</f>
        <v/>
      </c>
      <c r="O719" s="131">
        <f>IF(I719="","",IF(K719&lt;&gt;"","Pasif","Aktif"))</f>
        <v/>
      </c>
      <c r="P719" s="131">
        <f>IF(J719="","",IF(K719&lt;&gt;"",K719-J719,TODAY()-J719))</f>
        <v/>
      </c>
      <c r="Q719" s="131">
        <f>IF(P719="","",ROUND(P719/365,1))</f>
        <v/>
      </c>
    </row>
    <row r="720" ht="15" customFormat="1" customHeight="1" s="125">
      <c r="A720" s="124" t="n"/>
      <c r="B720" s="131">
        <f>IFERROR(VLOOKUP(A720,Dim_Magaza!$A:$C,2,FALSE()),"")</f>
        <v/>
      </c>
      <c r="C720" s="131">
        <f>IFERROR(VLOOKUP(A720,Dim_Magaza!$A:$C,3,FALSE()),"")</f>
        <v/>
      </c>
      <c r="D720" s="124" t="n"/>
      <c r="E720" s="131">
        <f>IFERROR(VLOOKUP(D720,Dim_Unvan!$A:$B,2,FALSE()),"")</f>
        <v/>
      </c>
      <c r="F720" s="124" t="n"/>
      <c r="G720" s="131">
        <f>IF(OR(A720="",F720="",I720="",K720&lt;&gt;""),"",IF(COUNTIFS($A$2:A720,A720,$F$2:F720,F720,$K$2:K720,"")&lt;=SUMIFS(REFERENTIAL_CONTROL!$K:$K,REFERENTIAL_CONTROL!$H:$H,A720,REFERENTIAL_CONTROL!$I:$I,IFERROR(INDEX(Dim_Unvan!$A:$A,MATCH(F720,Dim_Unvan!$B:$B,0)),"")),"Norm Fazlası","Norma Uygun"))</f>
        <v/>
      </c>
      <c r="H720" s="124" t="n"/>
      <c r="I720" s="124" t="n"/>
      <c r="J720" s="144" t="n"/>
      <c r="K720" s="144" t="n"/>
      <c r="L720" s="124" t="n"/>
      <c r="M720" s="124" t="n"/>
      <c r="N720" s="131">
        <f>IFERROR(VLOOKUP(M720,Dim_CikisNedeni!$A:$B,2,FALSE()),"")</f>
        <v/>
      </c>
      <c r="O720" s="131">
        <f>IF(I720="","",IF(K720&lt;&gt;"","Pasif","Aktif"))</f>
        <v/>
      </c>
      <c r="P720" s="131">
        <f>IF(J720="","",IF(K720&lt;&gt;"",K720-J720,TODAY()-J720))</f>
        <v/>
      </c>
      <c r="Q720" s="131">
        <f>IF(P720="","",ROUND(P720/365,1))</f>
        <v/>
      </c>
    </row>
    <row r="721" ht="15" customFormat="1" customHeight="1" s="125">
      <c r="A721" s="124" t="n"/>
      <c r="B721" s="131">
        <f>IFERROR(VLOOKUP(A721,Dim_Magaza!$A:$C,2,FALSE()),"")</f>
        <v/>
      </c>
      <c r="C721" s="131">
        <f>IFERROR(VLOOKUP(A721,Dim_Magaza!$A:$C,3,FALSE()),"")</f>
        <v/>
      </c>
      <c r="D721" s="124" t="n"/>
      <c r="E721" s="131">
        <f>IFERROR(VLOOKUP(D721,Dim_Unvan!$A:$B,2,FALSE()),"")</f>
        <v/>
      </c>
      <c r="F721" s="124" t="n"/>
      <c r="G721" s="131">
        <f>IF(OR(A721="",F721="",I721="",K721&lt;&gt;""),"",IF(COUNTIFS($A$2:A721,A721,$F$2:F721,F721,$K$2:K721,"")&lt;=SUMIFS(REFERENTIAL_CONTROL!$K:$K,REFERENTIAL_CONTROL!$H:$H,A721,REFERENTIAL_CONTROL!$I:$I,IFERROR(INDEX(Dim_Unvan!$A:$A,MATCH(F721,Dim_Unvan!$B:$B,0)),"")),"Norm Fazlası","Norma Uygun"))</f>
        <v/>
      </c>
      <c r="H721" s="124" t="n"/>
      <c r="I721" s="124" t="n"/>
      <c r="J721" s="144" t="n"/>
      <c r="K721" s="144" t="n"/>
      <c r="L721" s="124" t="n"/>
      <c r="M721" s="124" t="n"/>
      <c r="N721" s="131">
        <f>IFERROR(VLOOKUP(M721,Dim_CikisNedeni!$A:$B,2,FALSE()),"")</f>
        <v/>
      </c>
      <c r="O721" s="131">
        <f>IF(I721="","",IF(K721&lt;&gt;"","Pasif","Aktif"))</f>
        <v/>
      </c>
      <c r="P721" s="131">
        <f>IF(J721="","",IF(K721&lt;&gt;"",K721-J721,TODAY()-J721))</f>
        <v/>
      </c>
      <c r="Q721" s="131">
        <f>IF(P721="","",ROUND(P721/365,1))</f>
        <v/>
      </c>
    </row>
    <row r="722" ht="15" customFormat="1" customHeight="1" s="125">
      <c r="A722" s="124" t="n"/>
      <c r="B722" s="131">
        <f>IFERROR(VLOOKUP(A722,Dim_Magaza!$A:$C,2,FALSE()),"")</f>
        <v/>
      </c>
      <c r="C722" s="131">
        <f>IFERROR(VLOOKUP(A722,Dim_Magaza!$A:$C,3,FALSE()),"")</f>
        <v/>
      </c>
      <c r="D722" s="124" t="n"/>
      <c r="E722" s="131">
        <f>IFERROR(VLOOKUP(D722,Dim_Unvan!$A:$B,2,FALSE()),"")</f>
        <v/>
      </c>
      <c r="F722" s="124" t="n"/>
      <c r="G722" s="131">
        <f>IF(OR(A722="",F722="",I722="",K722&lt;&gt;""),"",IF(COUNTIFS($A$2:A722,A722,$F$2:F722,F722,$K$2:K722,"")&lt;=SUMIFS(REFERENTIAL_CONTROL!$K:$K,REFERENTIAL_CONTROL!$H:$H,A722,REFERENTIAL_CONTROL!$I:$I,IFERROR(INDEX(Dim_Unvan!$A:$A,MATCH(F722,Dim_Unvan!$B:$B,0)),"")),"Norm Fazlası","Norma Uygun"))</f>
        <v/>
      </c>
      <c r="H722" s="124" t="n"/>
      <c r="I722" s="124" t="n"/>
      <c r="J722" s="144" t="n"/>
      <c r="K722" s="144" t="n"/>
      <c r="L722" s="124" t="n"/>
      <c r="M722" s="124" t="n"/>
      <c r="N722" s="131">
        <f>IFERROR(VLOOKUP(M722,Dim_CikisNedeni!$A:$B,2,FALSE()),"")</f>
        <v/>
      </c>
      <c r="O722" s="131">
        <f>IF(I722="","",IF(K722&lt;&gt;"","Pasif","Aktif"))</f>
        <v/>
      </c>
      <c r="P722" s="131">
        <f>IF(J722="","",IF(K722&lt;&gt;"",K722-J722,TODAY()-J722))</f>
        <v/>
      </c>
      <c r="Q722" s="131">
        <f>IF(P722="","",ROUND(P722/365,1))</f>
        <v/>
      </c>
    </row>
    <row r="723" ht="15" customFormat="1" customHeight="1" s="125">
      <c r="A723" s="124" t="n"/>
      <c r="B723" s="131">
        <f>IFERROR(VLOOKUP(A723,Dim_Magaza!$A:$C,2,FALSE()),"")</f>
        <v/>
      </c>
      <c r="C723" s="131">
        <f>IFERROR(VLOOKUP(A723,Dim_Magaza!$A:$C,3,FALSE()),"")</f>
        <v/>
      </c>
      <c r="D723" s="124" t="n"/>
      <c r="E723" s="131">
        <f>IFERROR(VLOOKUP(D723,Dim_Unvan!$A:$B,2,FALSE()),"")</f>
        <v/>
      </c>
      <c r="F723" s="124" t="n"/>
      <c r="G723" s="131">
        <f>IF(OR(A723="",F723="",I723="",K723&lt;&gt;""),"",IF(COUNTIFS($A$2:A723,A723,$F$2:F723,F723,$K$2:K723,"")&lt;=SUMIFS(REFERENTIAL_CONTROL!$K:$K,REFERENTIAL_CONTROL!$H:$H,A723,REFERENTIAL_CONTROL!$I:$I,IFERROR(INDEX(Dim_Unvan!$A:$A,MATCH(F723,Dim_Unvan!$B:$B,0)),"")),"Norm Fazlası","Norma Uygun"))</f>
        <v/>
      </c>
      <c r="H723" s="124" t="n"/>
      <c r="I723" s="124" t="n"/>
      <c r="J723" s="144" t="n"/>
      <c r="K723" s="144" t="n"/>
      <c r="L723" s="124" t="n"/>
      <c r="M723" s="124" t="n"/>
      <c r="N723" s="131">
        <f>IFERROR(VLOOKUP(M723,Dim_CikisNedeni!$A:$B,2,FALSE()),"")</f>
        <v/>
      </c>
      <c r="O723" s="131">
        <f>IF(I723="","",IF(K723&lt;&gt;"","Pasif","Aktif"))</f>
        <v/>
      </c>
      <c r="P723" s="131">
        <f>IF(J723="","",IF(K723&lt;&gt;"",K723-J723,TODAY()-J723))</f>
        <v/>
      </c>
      <c r="Q723" s="131">
        <f>IF(P723="","",ROUND(P723/365,1))</f>
        <v/>
      </c>
    </row>
    <row r="724" ht="15" customFormat="1" customHeight="1" s="125">
      <c r="A724" s="124" t="n"/>
      <c r="B724" s="131">
        <f>IFERROR(VLOOKUP(A724,Dim_Magaza!$A:$C,2,FALSE()),"")</f>
        <v/>
      </c>
      <c r="C724" s="131">
        <f>IFERROR(VLOOKUP(A724,Dim_Magaza!$A:$C,3,FALSE()),"")</f>
        <v/>
      </c>
      <c r="D724" s="124" t="n"/>
      <c r="E724" s="131">
        <f>IFERROR(VLOOKUP(D724,Dim_Unvan!$A:$B,2,FALSE()),"")</f>
        <v/>
      </c>
      <c r="F724" s="124" t="n"/>
      <c r="G724" s="131">
        <f>IF(OR(A724="",F724="",I724="",K724&lt;&gt;""),"",IF(COUNTIFS($A$2:A724,A724,$F$2:F724,F724,$K$2:K724,"")&lt;=SUMIFS(REFERENTIAL_CONTROL!$K:$K,REFERENTIAL_CONTROL!$H:$H,A724,REFERENTIAL_CONTROL!$I:$I,IFERROR(INDEX(Dim_Unvan!$A:$A,MATCH(F724,Dim_Unvan!$B:$B,0)),"")),"Norm Fazlası","Norma Uygun"))</f>
        <v/>
      </c>
      <c r="H724" s="124" t="n"/>
      <c r="I724" s="124" t="n"/>
      <c r="J724" s="144" t="n"/>
      <c r="K724" s="144" t="n"/>
      <c r="L724" s="124" t="n"/>
      <c r="M724" s="124" t="n"/>
      <c r="N724" s="131">
        <f>IFERROR(VLOOKUP(M724,Dim_CikisNedeni!$A:$B,2,FALSE()),"")</f>
        <v/>
      </c>
      <c r="O724" s="131">
        <f>IF(I724="","",IF(K724&lt;&gt;"","Pasif","Aktif"))</f>
        <v/>
      </c>
      <c r="P724" s="131">
        <f>IF(J724="","",IF(K724&lt;&gt;"",K724-J724,TODAY()-J724))</f>
        <v/>
      </c>
      <c r="Q724" s="131">
        <f>IF(P724="","",ROUND(P724/365,1))</f>
        <v/>
      </c>
    </row>
    <row r="725" ht="15" customFormat="1" customHeight="1" s="125">
      <c r="A725" s="124" t="n"/>
      <c r="B725" s="131">
        <f>IFERROR(VLOOKUP(A725,Dim_Magaza!$A:$C,2,FALSE()),"")</f>
        <v/>
      </c>
      <c r="C725" s="131">
        <f>IFERROR(VLOOKUP(A725,Dim_Magaza!$A:$C,3,FALSE()),"")</f>
        <v/>
      </c>
      <c r="D725" s="124" t="n"/>
      <c r="E725" s="131">
        <f>IFERROR(VLOOKUP(D725,Dim_Unvan!$A:$B,2,FALSE()),"")</f>
        <v/>
      </c>
      <c r="F725" s="124" t="n"/>
      <c r="G725" s="131">
        <f>IF(OR(A725="",F725="",I725="",K725&lt;&gt;""),"",IF(COUNTIFS($A$2:A725,A725,$F$2:F725,F725,$K$2:K725,"")&lt;=SUMIFS(REFERENTIAL_CONTROL!$K:$K,REFERENTIAL_CONTROL!$H:$H,A725,REFERENTIAL_CONTROL!$I:$I,IFERROR(INDEX(Dim_Unvan!$A:$A,MATCH(F725,Dim_Unvan!$B:$B,0)),"")),"Norm Fazlası","Norma Uygun"))</f>
        <v/>
      </c>
      <c r="H725" s="124" t="n"/>
      <c r="I725" s="124" t="n"/>
      <c r="J725" s="144" t="n"/>
      <c r="K725" s="144" t="n"/>
      <c r="L725" s="124" t="n"/>
      <c r="M725" s="124" t="n"/>
      <c r="N725" s="131">
        <f>IFERROR(VLOOKUP(M725,Dim_CikisNedeni!$A:$B,2,FALSE()),"")</f>
        <v/>
      </c>
      <c r="O725" s="131">
        <f>IF(I725="","",IF(K725&lt;&gt;"","Pasif","Aktif"))</f>
        <v/>
      </c>
      <c r="P725" s="131">
        <f>IF(J725="","",IF(K725&lt;&gt;"",K725-J725,TODAY()-J725))</f>
        <v/>
      </c>
      <c r="Q725" s="131">
        <f>IF(P725="","",ROUND(P725/365,1))</f>
        <v/>
      </c>
    </row>
    <row r="726" ht="15" customFormat="1" customHeight="1" s="125">
      <c r="A726" s="124" t="n"/>
      <c r="B726" s="131">
        <f>IFERROR(VLOOKUP(A726,Dim_Magaza!$A:$C,2,FALSE()),"")</f>
        <v/>
      </c>
      <c r="C726" s="131">
        <f>IFERROR(VLOOKUP(A726,Dim_Magaza!$A:$C,3,FALSE()),"")</f>
        <v/>
      </c>
      <c r="D726" s="124" t="n"/>
      <c r="E726" s="131">
        <f>IFERROR(VLOOKUP(D726,Dim_Unvan!$A:$B,2,FALSE()),"")</f>
        <v/>
      </c>
      <c r="F726" s="124" t="n"/>
      <c r="G726" s="131">
        <f>IF(OR(A726="",F726="",I726="",K726&lt;&gt;""),"",IF(COUNTIFS($A$2:A726,A726,$F$2:F726,F726,$K$2:K726,"")&lt;=SUMIFS(REFERENTIAL_CONTROL!$K:$K,REFERENTIAL_CONTROL!$H:$H,A726,REFERENTIAL_CONTROL!$I:$I,IFERROR(INDEX(Dim_Unvan!$A:$A,MATCH(F726,Dim_Unvan!$B:$B,0)),"")),"Norm Fazlası","Norma Uygun"))</f>
        <v/>
      </c>
      <c r="H726" s="124" t="n"/>
      <c r="I726" s="124" t="n"/>
      <c r="J726" s="144" t="n"/>
      <c r="K726" s="144" t="n"/>
      <c r="L726" s="124" t="n"/>
      <c r="M726" s="124" t="n"/>
      <c r="N726" s="131">
        <f>IFERROR(VLOOKUP(M726,Dim_CikisNedeni!$A:$B,2,FALSE()),"")</f>
        <v/>
      </c>
      <c r="O726" s="131">
        <f>IF(I726="","",IF(K726&lt;&gt;"","Pasif","Aktif"))</f>
        <v/>
      </c>
      <c r="P726" s="131">
        <f>IF(J726="","",IF(K726&lt;&gt;"",K726-J726,TODAY()-J726))</f>
        <v/>
      </c>
      <c r="Q726" s="131">
        <f>IF(P726="","",ROUND(P726/365,1))</f>
        <v/>
      </c>
    </row>
    <row r="727" ht="15" customFormat="1" customHeight="1" s="125">
      <c r="A727" s="124" t="n"/>
      <c r="B727" s="131">
        <f>IFERROR(VLOOKUP(A727,Dim_Magaza!$A:$C,2,FALSE()),"")</f>
        <v/>
      </c>
      <c r="C727" s="131">
        <f>IFERROR(VLOOKUP(A727,Dim_Magaza!$A:$C,3,FALSE()),"")</f>
        <v/>
      </c>
      <c r="D727" s="124" t="n"/>
      <c r="E727" s="131">
        <f>IFERROR(VLOOKUP(D727,Dim_Unvan!$A:$B,2,FALSE()),"")</f>
        <v/>
      </c>
      <c r="F727" s="124" t="n"/>
      <c r="G727" s="131">
        <f>IF(OR(A727="",F727="",I727="",K727&lt;&gt;""),"",IF(COUNTIFS($A$2:A727,A727,$F$2:F727,F727,$K$2:K727,"")&lt;=SUMIFS(REFERENTIAL_CONTROL!$K:$K,REFERENTIAL_CONTROL!$H:$H,A727,REFERENTIAL_CONTROL!$I:$I,IFERROR(INDEX(Dim_Unvan!$A:$A,MATCH(F727,Dim_Unvan!$B:$B,0)),"")),"Norm Fazlası","Norma Uygun"))</f>
        <v/>
      </c>
      <c r="H727" s="124" t="n"/>
      <c r="I727" s="124" t="n"/>
      <c r="J727" s="144" t="n"/>
      <c r="K727" s="144" t="n"/>
      <c r="L727" s="124" t="n"/>
      <c r="M727" s="124" t="n"/>
      <c r="N727" s="131">
        <f>IFERROR(VLOOKUP(M727,Dim_CikisNedeni!$A:$B,2,FALSE()),"")</f>
        <v/>
      </c>
      <c r="O727" s="131">
        <f>IF(I727="","",IF(K727&lt;&gt;"","Pasif","Aktif"))</f>
        <v/>
      </c>
      <c r="P727" s="131">
        <f>IF(J727="","",IF(K727&lt;&gt;"",K727-J727,TODAY()-J727))</f>
        <v/>
      </c>
      <c r="Q727" s="131">
        <f>IF(P727="","",ROUND(P727/365,1))</f>
        <v/>
      </c>
    </row>
    <row r="728" ht="15" customFormat="1" customHeight="1" s="125">
      <c r="A728" s="124" t="n"/>
      <c r="B728" s="131">
        <f>IFERROR(VLOOKUP(A728,Dim_Magaza!$A:$C,2,FALSE()),"")</f>
        <v/>
      </c>
      <c r="C728" s="131">
        <f>IFERROR(VLOOKUP(A728,Dim_Magaza!$A:$C,3,FALSE()),"")</f>
        <v/>
      </c>
      <c r="D728" s="124" t="n"/>
      <c r="E728" s="131">
        <f>IFERROR(VLOOKUP(D728,Dim_Unvan!$A:$B,2,FALSE()),"")</f>
        <v/>
      </c>
      <c r="F728" s="124" t="n"/>
      <c r="G728" s="131">
        <f>IF(OR(A728="",F728="",I728="",K728&lt;&gt;""),"",IF(COUNTIFS($A$2:A728,A728,$F$2:F728,F728,$K$2:K728,"")&lt;=SUMIFS(REFERENTIAL_CONTROL!$K:$K,REFERENTIAL_CONTROL!$H:$H,A728,REFERENTIAL_CONTROL!$I:$I,IFERROR(INDEX(Dim_Unvan!$A:$A,MATCH(F728,Dim_Unvan!$B:$B,0)),"")),"Norm Fazlası","Norma Uygun"))</f>
        <v/>
      </c>
      <c r="H728" s="124" t="n"/>
      <c r="I728" s="124" t="n"/>
      <c r="J728" s="144" t="n"/>
      <c r="K728" s="144" t="n"/>
      <c r="L728" s="124" t="n"/>
      <c r="M728" s="124" t="n"/>
      <c r="N728" s="131">
        <f>IFERROR(VLOOKUP(M728,Dim_CikisNedeni!$A:$B,2,FALSE()),"")</f>
        <v/>
      </c>
      <c r="O728" s="131">
        <f>IF(I728="","",IF(K728&lt;&gt;"","Pasif","Aktif"))</f>
        <v/>
      </c>
      <c r="P728" s="131">
        <f>IF(J728="","",IF(K728&lt;&gt;"",K728-J728,TODAY()-J728))</f>
        <v/>
      </c>
      <c r="Q728" s="131">
        <f>IF(P728="","",ROUND(P728/365,1))</f>
        <v/>
      </c>
    </row>
    <row r="729" ht="15" customFormat="1" customHeight="1" s="125">
      <c r="A729" s="124" t="n"/>
      <c r="B729" s="131">
        <f>IFERROR(VLOOKUP(A729,Dim_Magaza!$A:$C,2,FALSE()),"")</f>
        <v/>
      </c>
      <c r="C729" s="131">
        <f>IFERROR(VLOOKUP(A729,Dim_Magaza!$A:$C,3,FALSE()),"")</f>
        <v/>
      </c>
      <c r="D729" s="124" t="n"/>
      <c r="E729" s="131">
        <f>IFERROR(VLOOKUP(D729,Dim_Unvan!$A:$B,2,FALSE()),"")</f>
        <v/>
      </c>
      <c r="F729" s="124" t="n"/>
      <c r="G729" s="131">
        <f>IF(OR(A729="",F729="",I729="",K729&lt;&gt;""),"",IF(COUNTIFS($A$2:A729,A729,$F$2:F729,F729,$K$2:K729,"")&lt;=SUMIFS(REFERENTIAL_CONTROL!$K:$K,REFERENTIAL_CONTROL!$H:$H,A729,REFERENTIAL_CONTROL!$I:$I,IFERROR(INDEX(Dim_Unvan!$A:$A,MATCH(F729,Dim_Unvan!$B:$B,0)),"")),"Norm Fazlası","Norma Uygun"))</f>
        <v/>
      </c>
      <c r="H729" s="124" t="n"/>
      <c r="I729" s="124" t="n"/>
      <c r="J729" s="144" t="n"/>
      <c r="K729" s="144" t="n"/>
      <c r="L729" s="124" t="n"/>
      <c r="M729" s="124" t="n"/>
      <c r="N729" s="131">
        <f>IFERROR(VLOOKUP(M729,Dim_CikisNedeni!$A:$B,2,FALSE()),"")</f>
        <v/>
      </c>
      <c r="O729" s="131">
        <f>IF(I729="","",IF(K729&lt;&gt;"","Pasif","Aktif"))</f>
        <v/>
      </c>
      <c r="P729" s="131">
        <f>IF(J729="","",IF(K729&lt;&gt;"",K729-J729,TODAY()-J729))</f>
        <v/>
      </c>
      <c r="Q729" s="131">
        <f>IF(P729="","",ROUND(P729/365,1))</f>
        <v/>
      </c>
    </row>
    <row r="730" ht="15" customFormat="1" customHeight="1" s="125">
      <c r="A730" s="124" t="n"/>
      <c r="B730" s="131">
        <f>IFERROR(VLOOKUP(A730,Dim_Magaza!$A:$C,2,FALSE()),"")</f>
        <v/>
      </c>
      <c r="C730" s="131">
        <f>IFERROR(VLOOKUP(A730,Dim_Magaza!$A:$C,3,FALSE()),"")</f>
        <v/>
      </c>
      <c r="D730" s="124" t="n"/>
      <c r="E730" s="131">
        <f>IFERROR(VLOOKUP(D730,Dim_Unvan!$A:$B,2,FALSE()),"")</f>
        <v/>
      </c>
      <c r="F730" s="124" t="n"/>
      <c r="G730" s="131">
        <f>IF(OR(A730="",F730="",I730="",K730&lt;&gt;""),"",IF(COUNTIFS($A$2:A730,A730,$F$2:F730,F730,$K$2:K730,"")&lt;=SUMIFS(REFERENTIAL_CONTROL!$K:$K,REFERENTIAL_CONTROL!$H:$H,A730,REFERENTIAL_CONTROL!$I:$I,IFERROR(INDEX(Dim_Unvan!$A:$A,MATCH(F730,Dim_Unvan!$B:$B,0)),"")),"Norm Fazlası","Norma Uygun"))</f>
        <v/>
      </c>
      <c r="H730" s="124" t="n"/>
      <c r="I730" s="124" t="n"/>
      <c r="J730" s="144" t="n"/>
      <c r="K730" s="144" t="n"/>
      <c r="L730" s="124" t="n"/>
      <c r="M730" s="124" t="n"/>
      <c r="N730" s="131">
        <f>IFERROR(VLOOKUP(M730,Dim_CikisNedeni!$A:$B,2,FALSE()),"")</f>
        <v/>
      </c>
      <c r="O730" s="131">
        <f>IF(I730="","",IF(K730&lt;&gt;"","Pasif","Aktif"))</f>
        <v/>
      </c>
      <c r="P730" s="131">
        <f>IF(J730="","",IF(K730&lt;&gt;"",K730-J730,TODAY()-J730))</f>
        <v/>
      </c>
      <c r="Q730" s="131">
        <f>IF(P730="","",ROUND(P730/365,1))</f>
        <v/>
      </c>
    </row>
    <row r="731" ht="15" customFormat="1" customHeight="1" s="125">
      <c r="A731" s="124" t="n"/>
      <c r="B731" s="131">
        <f>IFERROR(VLOOKUP(A731,Dim_Magaza!$A:$C,2,FALSE()),"")</f>
        <v/>
      </c>
      <c r="C731" s="131">
        <f>IFERROR(VLOOKUP(A731,Dim_Magaza!$A:$C,3,FALSE()),"")</f>
        <v/>
      </c>
      <c r="D731" s="124" t="n"/>
      <c r="E731" s="131">
        <f>IFERROR(VLOOKUP(D731,Dim_Unvan!$A:$B,2,FALSE()),"")</f>
        <v/>
      </c>
      <c r="F731" s="124" t="n"/>
      <c r="G731" s="131">
        <f>IF(OR(A731="",F731="",I731="",K731&lt;&gt;""),"",IF(COUNTIFS($A$2:A731,A731,$F$2:F731,F731,$K$2:K731,"")&lt;=SUMIFS(REFERENTIAL_CONTROL!$K:$K,REFERENTIAL_CONTROL!$H:$H,A731,REFERENTIAL_CONTROL!$I:$I,IFERROR(INDEX(Dim_Unvan!$A:$A,MATCH(F731,Dim_Unvan!$B:$B,0)),"")),"Norm Fazlası","Norma Uygun"))</f>
        <v/>
      </c>
      <c r="H731" s="124" t="n"/>
      <c r="I731" s="124" t="n"/>
      <c r="J731" s="144" t="n"/>
      <c r="K731" s="144" t="n"/>
      <c r="L731" s="124" t="n"/>
      <c r="M731" s="124" t="n"/>
      <c r="N731" s="131">
        <f>IFERROR(VLOOKUP(M731,Dim_CikisNedeni!$A:$B,2,FALSE()),"")</f>
        <v/>
      </c>
      <c r="O731" s="131">
        <f>IF(I731="","",IF(K731&lt;&gt;"","Pasif","Aktif"))</f>
        <v/>
      </c>
      <c r="P731" s="131">
        <f>IF(J731="","",IF(K731&lt;&gt;"",K731-J731,TODAY()-J731))</f>
        <v/>
      </c>
      <c r="Q731" s="131">
        <f>IF(P731="","",ROUND(P731/365,1))</f>
        <v/>
      </c>
    </row>
    <row r="732" ht="15" customFormat="1" customHeight="1" s="125">
      <c r="A732" s="124" t="n"/>
      <c r="B732" s="131">
        <f>IFERROR(VLOOKUP(A732,Dim_Magaza!$A:$C,2,FALSE()),"")</f>
        <v/>
      </c>
      <c r="C732" s="131">
        <f>IFERROR(VLOOKUP(A732,Dim_Magaza!$A:$C,3,FALSE()),"")</f>
        <v/>
      </c>
      <c r="D732" s="124" t="n"/>
      <c r="E732" s="131">
        <f>IFERROR(VLOOKUP(D732,Dim_Unvan!$A:$B,2,FALSE()),"")</f>
        <v/>
      </c>
      <c r="F732" s="124" t="n"/>
      <c r="G732" s="131">
        <f>IF(OR(A732="",F732="",I732="",K732&lt;&gt;""),"",IF(COUNTIFS($A$2:A732,A732,$F$2:F732,F732,$K$2:K732,"")&lt;=SUMIFS(REFERENTIAL_CONTROL!$K:$K,REFERENTIAL_CONTROL!$H:$H,A732,REFERENTIAL_CONTROL!$I:$I,IFERROR(INDEX(Dim_Unvan!$A:$A,MATCH(F732,Dim_Unvan!$B:$B,0)),"")),"Norm Fazlası","Norma Uygun"))</f>
        <v/>
      </c>
      <c r="H732" s="124" t="n"/>
      <c r="I732" s="124" t="n"/>
      <c r="J732" s="144" t="n"/>
      <c r="K732" s="144" t="n"/>
      <c r="L732" s="124" t="n"/>
      <c r="M732" s="124" t="n"/>
      <c r="N732" s="131">
        <f>IFERROR(VLOOKUP(M732,Dim_CikisNedeni!$A:$B,2,FALSE()),"")</f>
        <v/>
      </c>
      <c r="O732" s="131">
        <f>IF(I732="","",IF(K732&lt;&gt;"","Pasif","Aktif"))</f>
        <v/>
      </c>
      <c r="P732" s="131">
        <f>IF(J732="","",IF(K732&lt;&gt;"",K732-J732,TODAY()-J732))</f>
        <v/>
      </c>
      <c r="Q732" s="131">
        <f>IF(P732="","",ROUND(P732/365,1))</f>
        <v/>
      </c>
    </row>
    <row r="733" ht="15" customFormat="1" customHeight="1" s="125">
      <c r="A733" s="124" t="n"/>
      <c r="B733" s="131">
        <f>IFERROR(VLOOKUP(A733,Dim_Magaza!$A:$C,2,FALSE()),"")</f>
        <v/>
      </c>
      <c r="C733" s="131">
        <f>IFERROR(VLOOKUP(A733,Dim_Magaza!$A:$C,3,FALSE()),"")</f>
        <v/>
      </c>
      <c r="D733" s="124" t="n"/>
      <c r="E733" s="131">
        <f>IFERROR(VLOOKUP(D733,Dim_Unvan!$A:$B,2,FALSE()),"")</f>
        <v/>
      </c>
      <c r="F733" s="124" t="n"/>
      <c r="G733" s="131">
        <f>IF(OR(A733="",F733="",I733="",K733&lt;&gt;""),"",IF(COUNTIFS($A$2:A733,A733,$F$2:F733,F733,$K$2:K733,"")&lt;=SUMIFS(REFERENTIAL_CONTROL!$K:$K,REFERENTIAL_CONTROL!$H:$H,A733,REFERENTIAL_CONTROL!$I:$I,IFERROR(INDEX(Dim_Unvan!$A:$A,MATCH(F733,Dim_Unvan!$B:$B,0)),"")),"Norm Fazlası","Norma Uygun"))</f>
        <v/>
      </c>
      <c r="H733" s="124" t="n"/>
      <c r="I733" s="124" t="n"/>
      <c r="J733" s="144" t="n"/>
      <c r="K733" s="144" t="n"/>
      <c r="L733" s="124" t="n"/>
      <c r="M733" s="124" t="n"/>
      <c r="N733" s="131">
        <f>IFERROR(VLOOKUP(M733,Dim_CikisNedeni!$A:$B,2,FALSE()),"")</f>
        <v/>
      </c>
      <c r="O733" s="131">
        <f>IF(I733="","",IF(K733&lt;&gt;"","Pasif","Aktif"))</f>
        <v/>
      </c>
      <c r="P733" s="131">
        <f>IF(J733="","",IF(K733&lt;&gt;"",K733-J733,TODAY()-J733))</f>
        <v/>
      </c>
      <c r="Q733" s="131">
        <f>IF(P733="","",ROUND(P733/365,1))</f>
        <v/>
      </c>
    </row>
    <row r="734" ht="15" customFormat="1" customHeight="1" s="125">
      <c r="A734" s="124" t="n"/>
      <c r="B734" s="131">
        <f>IFERROR(VLOOKUP(A734,Dim_Magaza!$A:$C,2,FALSE()),"")</f>
        <v/>
      </c>
      <c r="C734" s="131">
        <f>IFERROR(VLOOKUP(A734,Dim_Magaza!$A:$C,3,FALSE()),"")</f>
        <v/>
      </c>
      <c r="D734" s="124" t="n"/>
      <c r="E734" s="131">
        <f>IFERROR(VLOOKUP(D734,Dim_Unvan!$A:$B,2,FALSE()),"")</f>
        <v/>
      </c>
      <c r="F734" s="124" t="n"/>
      <c r="G734" s="131">
        <f>IF(OR(A734="",F734="",I734="",K734&lt;&gt;""),"",IF(COUNTIFS($A$2:A734,A734,$F$2:F734,F734,$K$2:K734,"")&lt;=SUMIFS(REFERENTIAL_CONTROL!$K:$K,REFERENTIAL_CONTROL!$H:$H,A734,REFERENTIAL_CONTROL!$I:$I,IFERROR(INDEX(Dim_Unvan!$A:$A,MATCH(F734,Dim_Unvan!$B:$B,0)),"")),"Norm Fazlası","Norma Uygun"))</f>
        <v/>
      </c>
      <c r="H734" s="124" t="n"/>
      <c r="I734" s="124" t="n"/>
      <c r="J734" s="144" t="n"/>
      <c r="K734" s="144" t="n"/>
      <c r="L734" s="124" t="n"/>
      <c r="M734" s="124" t="n"/>
      <c r="N734" s="131">
        <f>IFERROR(VLOOKUP(M734,Dim_CikisNedeni!$A:$B,2,FALSE()),"")</f>
        <v/>
      </c>
      <c r="O734" s="131">
        <f>IF(I734="","",IF(K734&lt;&gt;"","Pasif","Aktif"))</f>
        <v/>
      </c>
      <c r="P734" s="131">
        <f>IF(J734="","",IF(K734&lt;&gt;"",K734-J734,TODAY()-J734))</f>
        <v/>
      </c>
      <c r="Q734" s="131">
        <f>IF(P734="","",ROUND(P734/365,1))</f>
        <v/>
      </c>
    </row>
    <row r="735" ht="15" customFormat="1" customHeight="1" s="125">
      <c r="A735" s="124" t="n"/>
      <c r="B735" s="131">
        <f>IFERROR(VLOOKUP(A735,Dim_Magaza!$A:$C,2,FALSE()),"")</f>
        <v/>
      </c>
      <c r="C735" s="131">
        <f>IFERROR(VLOOKUP(A735,Dim_Magaza!$A:$C,3,FALSE()),"")</f>
        <v/>
      </c>
      <c r="D735" s="124" t="n"/>
      <c r="E735" s="131">
        <f>IFERROR(VLOOKUP(D735,Dim_Unvan!$A:$B,2,FALSE()),"")</f>
        <v/>
      </c>
      <c r="F735" s="124" t="n"/>
      <c r="G735" s="131">
        <f>IF(OR(A735="",F735="",I735="",K735&lt;&gt;""),"",IF(COUNTIFS($A$2:A735,A735,$F$2:F735,F735,$K$2:K735,"")&lt;=SUMIFS(REFERENTIAL_CONTROL!$K:$K,REFERENTIAL_CONTROL!$H:$H,A735,REFERENTIAL_CONTROL!$I:$I,IFERROR(INDEX(Dim_Unvan!$A:$A,MATCH(F735,Dim_Unvan!$B:$B,0)),"")),"Norm Fazlası","Norma Uygun"))</f>
        <v/>
      </c>
      <c r="H735" s="124" t="n"/>
      <c r="I735" s="124" t="n"/>
      <c r="J735" s="144" t="n"/>
      <c r="K735" s="144" t="n"/>
      <c r="L735" s="124" t="n"/>
      <c r="M735" s="124" t="n"/>
      <c r="N735" s="131">
        <f>IFERROR(VLOOKUP(M735,Dim_CikisNedeni!$A:$B,2,FALSE()),"")</f>
        <v/>
      </c>
      <c r="O735" s="131">
        <f>IF(I735="","",IF(K735&lt;&gt;"","Pasif","Aktif"))</f>
        <v/>
      </c>
      <c r="P735" s="131">
        <f>IF(J735="","",IF(K735&lt;&gt;"",K735-J735,TODAY()-J735))</f>
        <v/>
      </c>
      <c r="Q735" s="131">
        <f>IF(P735="","",ROUND(P735/365,1))</f>
        <v/>
      </c>
    </row>
    <row r="736" ht="15" customFormat="1" customHeight="1" s="125">
      <c r="A736" s="124" t="n"/>
      <c r="B736" s="131">
        <f>IFERROR(VLOOKUP(A736,Dim_Magaza!$A:$C,2,FALSE()),"")</f>
        <v/>
      </c>
      <c r="C736" s="131">
        <f>IFERROR(VLOOKUP(A736,Dim_Magaza!$A:$C,3,FALSE()),"")</f>
        <v/>
      </c>
      <c r="D736" s="124" t="n"/>
      <c r="E736" s="131">
        <f>IFERROR(VLOOKUP(D736,Dim_Unvan!$A:$B,2,FALSE()),"")</f>
        <v/>
      </c>
      <c r="F736" s="124" t="n"/>
      <c r="G736" s="131">
        <f>IF(OR(A736="",F736="",I736="",K736&lt;&gt;""),"",IF(COUNTIFS($A$2:A736,A736,$F$2:F736,F736,$K$2:K736,"")&lt;=SUMIFS(REFERENTIAL_CONTROL!$K:$K,REFERENTIAL_CONTROL!$H:$H,A736,REFERENTIAL_CONTROL!$I:$I,IFERROR(INDEX(Dim_Unvan!$A:$A,MATCH(F736,Dim_Unvan!$B:$B,0)),"")),"Norm Fazlası","Norma Uygun"))</f>
        <v/>
      </c>
      <c r="H736" s="124" t="n"/>
      <c r="I736" s="124" t="n"/>
      <c r="J736" s="144" t="n"/>
      <c r="K736" s="144" t="n"/>
      <c r="L736" s="124" t="n"/>
      <c r="M736" s="124" t="n"/>
      <c r="N736" s="131">
        <f>IFERROR(VLOOKUP(M736,Dim_CikisNedeni!$A:$B,2,FALSE()),"")</f>
        <v/>
      </c>
      <c r="O736" s="131">
        <f>IF(I736="","",IF(K736&lt;&gt;"","Pasif","Aktif"))</f>
        <v/>
      </c>
      <c r="P736" s="131">
        <f>IF(J736="","",IF(K736&lt;&gt;"",K736-J736,TODAY()-J736))</f>
        <v/>
      </c>
      <c r="Q736" s="131">
        <f>IF(P736="","",ROUND(P736/365,1))</f>
        <v/>
      </c>
    </row>
    <row r="737" ht="15" customFormat="1" customHeight="1" s="125">
      <c r="A737" s="124" t="n"/>
      <c r="B737" s="131">
        <f>IFERROR(VLOOKUP(A737,Dim_Magaza!$A:$C,2,FALSE()),"")</f>
        <v/>
      </c>
      <c r="C737" s="131">
        <f>IFERROR(VLOOKUP(A737,Dim_Magaza!$A:$C,3,FALSE()),"")</f>
        <v/>
      </c>
      <c r="D737" s="124" t="n"/>
      <c r="E737" s="131">
        <f>IFERROR(VLOOKUP(D737,Dim_Unvan!$A:$B,2,FALSE()),"")</f>
        <v/>
      </c>
      <c r="F737" s="124" t="n"/>
      <c r="G737" s="131">
        <f>IF(OR(A737="",F737="",I737="",K737&lt;&gt;""),"",IF(COUNTIFS($A$2:A737,A737,$F$2:F737,F737,$K$2:K737,"")&lt;=SUMIFS(REFERENTIAL_CONTROL!$K:$K,REFERENTIAL_CONTROL!$H:$H,A737,REFERENTIAL_CONTROL!$I:$I,IFERROR(INDEX(Dim_Unvan!$A:$A,MATCH(F737,Dim_Unvan!$B:$B,0)),"")),"Norm Fazlası","Norma Uygun"))</f>
        <v/>
      </c>
      <c r="H737" s="124" t="n"/>
      <c r="I737" s="124" t="n"/>
      <c r="J737" s="144" t="n"/>
      <c r="K737" s="144" t="n"/>
      <c r="L737" s="124" t="n"/>
      <c r="M737" s="124" t="n"/>
      <c r="N737" s="131">
        <f>IFERROR(VLOOKUP(M737,Dim_CikisNedeni!$A:$B,2,FALSE()),"")</f>
        <v/>
      </c>
      <c r="O737" s="131">
        <f>IF(I737="","",IF(K737&lt;&gt;"","Pasif","Aktif"))</f>
        <v/>
      </c>
      <c r="P737" s="131">
        <f>IF(J737="","",IF(K737&lt;&gt;"",K737-J737,TODAY()-J737))</f>
        <v/>
      </c>
      <c r="Q737" s="131">
        <f>IF(P737="","",ROUND(P737/365,1))</f>
        <v/>
      </c>
    </row>
    <row r="738" ht="15" customFormat="1" customHeight="1" s="125">
      <c r="A738" s="124" t="n"/>
      <c r="B738" s="131">
        <f>IFERROR(VLOOKUP(A738,Dim_Magaza!$A:$C,2,FALSE()),"")</f>
        <v/>
      </c>
      <c r="C738" s="131">
        <f>IFERROR(VLOOKUP(A738,Dim_Magaza!$A:$C,3,FALSE()),"")</f>
        <v/>
      </c>
      <c r="D738" s="124" t="n"/>
      <c r="E738" s="131">
        <f>IFERROR(VLOOKUP(D738,Dim_Unvan!$A:$B,2,FALSE()),"")</f>
        <v/>
      </c>
      <c r="F738" s="124" t="n"/>
      <c r="G738" s="131">
        <f>IF(OR(A738="",F738="",I738="",K738&lt;&gt;""),"",IF(COUNTIFS($A$2:A738,A738,$F$2:F738,F738,$K$2:K738,"")&lt;=SUMIFS(REFERENTIAL_CONTROL!$K:$K,REFERENTIAL_CONTROL!$H:$H,A738,REFERENTIAL_CONTROL!$I:$I,IFERROR(INDEX(Dim_Unvan!$A:$A,MATCH(F738,Dim_Unvan!$B:$B,0)),"")),"Norm Fazlası","Norma Uygun"))</f>
        <v/>
      </c>
      <c r="H738" s="124" t="n"/>
      <c r="I738" s="124" t="n"/>
      <c r="J738" s="144" t="n"/>
      <c r="K738" s="144" t="n"/>
      <c r="L738" s="124" t="n"/>
      <c r="M738" s="124" t="n"/>
      <c r="N738" s="131">
        <f>IFERROR(VLOOKUP(M738,Dim_CikisNedeni!$A:$B,2,FALSE()),"")</f>
        <v/>
      </c>
      <c r="O738" s="131">
        <f>IF(I738="","",IF(K738&lt;&gt;"","Pasif","Aktif"))</f>
        <v/>
      </c>
      <c r="P738" s="131">
        <f>IF(J738="","",IF(K738&lt;&gt;"",K738-J738,TODAY()-J738))</f>
        <v/>
      </c>
      <c r="Q738" s="131">
        <f>IF(P738="","",ROUND(P738/365,1))</f>
        <v/>
      </c>
    </row>
  </sheetData>
  <autoFilter ref="A1:Q602"/>
  <conditionalFormatting sqref="P218">
    <cfRule type="expression" rank="0" priority="2" equalAverage="0" aboveAverage="0" dxfId="6" text="" percent="0" bottom="0">
      <formula>P218="Aktif"</formula>
    </cfRule>
    <cfRule type="expression" rank="0" priority="3" equalAverage="0" aboveAverage="0" dxfId="7" text="" percent="0" bottom="0">
      <formula>P218="Çıktı"</formula>
    </cfRule>
  </conditionalFormatting>
  <conditionalFormatting sqref="Q2:Q217 Q219:Q597">
    <cfRule type="expression" rank="0" priority="4" equalAverage="0" aboveAverage="0" dxfId="6" text="" percent="0" bottom="0">
      <formula>Q2="Aktif"</formula>
    </cfRule>
    <cfRule type="expression" rank="0" priority="5" equalAverage="0" aboveAverage="0" dxfId="7" text="" percent="0" bottom="0">
      <formula>Q2="Çıktı"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B81"/>
  <sheetViews>
    <sheetView showFormulas="0" showGridLines="1" showRowColHeaders="1" showZeros="1" rightToLeft="0" tabSelected="1" showOutlineSymbols="1" defaultGridColor="1" view="normal" topLeftCell="A40" colorId="64" zoomScale="100" zoomScaleNormal="100" zoomScalePageLayoutView="100" workbookViewId="0">
      <selection pane="topLeft" activeCell="H51" activeCellId="0" sqref="H51"/>
    </sheetView>
  </sheetViews>
  <sheetFormatPr baseColWidth="8" defaultColWidth="8.71484375" defaultRowHeight="15" zeroHeight="0" outlineLevelRow="0" outlineLevelCol="0"/>
  <cols>
    <col width="7.29" customWidth="1" style="125" min="1" max="1"/>
    <col width="35.71" customWidth="1" style="125" min="2" max="2"/>
    <col width="8.710000000000001" customWidth="1" style="125" min="3" max="16384"/>
  </cols>
  <sheetData>
    <row r="1" ht="10.5" customHeight="1" s="113">
      <c r="A1" s="127" t="inlineStr">
        <is>
          <t>UnvanID</t>
        </is>
      </c>
      <c r="B1" s="127" t="inlineStr">
        <is>
          <t>Unvan</t>
        </is>
      </c>
    </row>
    <row r="2" ht="10.5" customFormat="1" customHeight="1" s="111">
      <c r="A2" s="118" t="inlineStr">
        <is>
          <t>U001</t>
        </is>
      </c>
      <c r="B2" s="118" t="inlineStr">
        <is>
          <t>ARAÇ FİLO SORUMLUSU</t>
        </is>
      </c>
    </row>
    <row r="3" ht="10.5" customFormat="1" customHeight="1" s="111">
      <c r="A3" s="118" t="inlineStr">
        <is>
          <t>U002</t>
        </is>
      </c>
      <c r="B3" s="118" t="inlineStr">
        <is>
          <t>BAKLİYAT</t>
        </is>
      </c>
    </row>
    <row r="4" ht="10.5" customFormat="1" customHeight="1" s="111">
      <c r="A4" s="118" t="inlineStr">
        <is>
          <t>U003</t>
        </is>
      </c>
      <c r="B4" s="118" t="inlineStr">
        <is>
          <t>BEKÇİ</t>
        </is>
      </c>
    </row>
    <row r="5" ht="10.5" customFormat="1" customHeight="1" s="111">
      <c r="A5" s="118" t="inlineStr">
        <is>
          <t>U004</t>
        </is>
      </c>
      <c r="B5" s="118" t="inlineStr">
        <is>
          <t>BÖLGE MÜDÜRÜ</t>
        </is>
      </c>
    </row>
    <row r="6" ht="21" customFormat="1" customHeight="1" s="111">
      <c r="A6" s="118" t="inlineStr">
        <is>
          <t>U005</t>
        </is>
      </c>
      <c r="B6" s="118" t="inlineStr">
        <is>
          <t>BİLGİ İŞLEM</t>
        </is>
      </c>
    </row>
    <row r="7" ht="10.5" customFormat="1" customHeight="1" s="111">
      <c r="A7" s="118" t="inlineStr">
        <is>
          <t>U006</t>
        </is>
      </c>
      <c r="B7" s="118" t="inlineStr">
        <is>
          <t>DANIŞMA</t>
        </is>
      </c>
    </row>
    <row r="8" ht="10.5" customFormat="1" customHeight="1" s="111">
      <c r="A8" s="118" t="inlineStr">
        <is>
          <t>U007</t>
        </is>
      </c>
      <c r="B8" s="118" t="inlineStr">
        <is>
          <t>DESTEK PERSONELİ</t>
        </is>
      </c>
    </row>
    <row r="9" ht="10.5" customFormat="1" customHeight="1" s="111">
      <c r="A9" s="118" t="inlineStr">
        <is>
          <t>U008</t>
        </is>
      </c>
      <c r="B9" s="118" t="inlineStr">
        <is>
          <t>DEPO MÜDÜRÜ</t>
        </is>
      </c>
    </row>
    <row r="10" ht="21" customFormat="1" customHeight="1" s="111">
      <c r="A10" s="118" t="inlineStr">
        <is>
          <t>U009</t>
        </is>
      </c>
      <c r="B10" s="118" t="inlineStr">
        <is>
          <t>FİNANS</t>
        </is>
      </c>
    </row>
    <row r="11" ht="10.5" customFormat="1" customHeight="1" s="111">
      <c r="A11" s="118" t="inlineStr">
        <is>
          <t>U010</t>
        </is>
      </c>
      <c r="B11" s="118" t="inlineStr">
        <is>
          <t>GENEL MUHASEBE</t>
        </is>
      </c>
    </row>
    <row r="12" ht="10.5" customFormat="1" customHeight="1" s="111">
      <c r="A12" s="118" t="inlineStr">
        <is>
          <t>U011</t>
        </is>
      </c>
      <c r="B12" s="118" t="inlineStr">
        <is>
          <t>GENEL MÜDÜR YARDIMCISI</t>
        </is>
      </c>
    </row>
    <row r="13" ht="10.5" customFormat="1" customHeight="1" s="111">
      <c r="A13" s="118" t="inlineStr">
        <is>
          <t>U012</t>
        </is>
      </c>
      <c r="B13" s="118" t="inlineStr">
        <is>
          <t>GRAFİKER</t>
        </is>
      </c>
    </row>
    <row r="14" ht="10.5" customFormat="1" customHeight="1" s="111">
      <c r="A14" s="118" t="inlineStr">
        <is>
          <t>U013</t>
        </is>
      </c>
      <c r="B14" s="118" t="inlineStr">
        <is>
          <t>KASAP</t>
        </is>
      </c>
    </row>
    <row r="15" ht="15" customFormat="1" customHeight="1" s="111">
      <c r="A15" s="118" t="inlineStr">
        <is>
          <t>U014</t>
        </is>
      </c>
      <c r="B15" s="118" t="inlineStr">
        <is>
          <t>KASAP YARDIMCISI</t>
        </is>
      </c>
    </row>
    <row r="16" ht="15" customFormat="1" customHeight="1" s="111">
      <c r="A16" s="118" t="inlineStr">
        <is>
          <t>U015</t>
        </is>
      </c>
      <c r="B16" s="118" t="inlineStr">
        <is>
          <t>KASİYER</t>
        </is>
      </c>
    </row>
    <row r="17" ht="15" customFormat="1" customHeight="1" s="111">
      <c r="A17" s="118" t="inlineStr">
        <is>
          <t>U016</t>
        </is>
      </c>
      <c r="B17" s="118" t="inlineStr">
        <is>
          <t>KATEGORİ MÜDÜRÜ</t>
        </is>
      </c>
    </row>
    <row r="18" ht="15" customFormat="1" customHeight="1" s="111">
      <c r="A18" s="118" t="inlineStr">
        <is>
          <t>U017</t>
        </is>
      </c>
      <c r="B18" s="118" t="inlineStr">
        <is>
          <t>MANAV</t>
        </is>
      </c>
    </row>
    <row r="19" ht="15" customFormat="1" customHeight="1" s="111">
      <c r="A19" s="118" t="inlineStr">
        <is>
          <t>U018</t>
        </is>
      </c>
      <c r="B19" s="118" t="inlineStr">
        <is>
          <t>MANAV TERAZİ</t>
        </is>
      </c>
    </row>
    <row r="20" ht="36" customFormat="1" customHeight="1" s="111">
      <c r="A20" s="118" t="inlineStr">
        <is>
          <t>U019</t>
        </is>
      </c>
      <c r="B20" s="118" t="inlineStr">
        <is>
          <t>MANAV YARDIMCISI</t>
        </is>
      </c>
    </row>
    <row r="21" ht="15" customFormat="1" customHeight="1" s="111">
      <c r="A21" s="118" t="inlineStr">
        <is>
          <t>U020</t>
        </is>
      </c>
      <c r="B21" s="118" t="inlineStr">
        <is>
          <t>MUHASEBE ELEMANI</t>
        </is>
      </c>
    </row>
    <row r="22" ht="15" customFormat="1" customHeight="1" s="111">
      <c r="A22" s="118" t="inlineStr">
        <is>
          <t>U021</t>
        </is>
      </c>
      <c r="B22" s="118" t="inlineStr">
        <is>
          <t>KATİP</t>
        </is>
      </c>
    </row>
    <row r="23" ht="15" customFormat="1" customHeight="1" s="111">
      <c r="A23" s="118" t="inlineStr">
        <is>
          <t>U022</t>
        </is>
      </c>
      <c r="B23" s="118" t="inlineStr">
        <is>
          <t>MUHASEBE MÜDÜRÜ</t>
        </is>
      </c>
    </row>
    <row r="24" ht="15" customFormat="1" customHeight="1" s="111">
      <c r="A24" s="118" t="inlineStr">
        <is>
          <t>U023</t>
        </is>
      </c>
      <c r="B24" s="118" t="inlineStr">
        <is>
          <t>ONLİNE TOPLAYICI</t>
        </is>
      </c>
    </row>
    <row r="25" ht="15" customFormat="1" customHeight="1" s="111">
      <c r="A25" s="118" t="inlineStr">
        <is>
          <t>U024</t>
        </is>
      </c>
      <c r="B25" s="118" t="inlineStr">
        <is>
          <t>ONLİNE ŞOFÖR</t>
        </is>
      </c>
    </row>
    <row r="26" ht="16.5" customFormat="1" customHeight="1" s="111">
      <c r="A26" s="118" t="inlineStr">
        <is>
          <t>U025</t>
        </is>
      </c>
      <c r="B26" s="118" t="inlineStr">
        <is>
          <t>MUTFAK</t>
        </is>
      </c>
    </row>
    <row r="27" ht="16.5" customFormat="1" customHeight="1" s="111">
      <c r="A27" s="118" t="inlineStr">
        <is>
          <t>U026</t>
        </is>
      </c>
      <c r="B27" s="118" t="inlineStr">
        <is>
          <t>REYON GÖREVLİSİ</t>
        </is>
      </c>
    </row>
    <row r="28" ht="15" customFormat="1" customHeight="1" s="111">
      <c r="A28" s="118" t="inlineStr">
        <is>
          <t>U027</t>
        </is>
      </c>
      <c r="B28" s="118" t="inlineStr">
        <is>
          <t>SATIN ALMA DİREKTÖRÜ</t>
        </is>
      </c>
    </row>
    <row r="29" ht="15" customFormat="1" customHeight="1" s="111">
      <c r="A29" s="118" t="inlineStr">
        <is>
          <t>U028</t>
        </is>
      </c>
      <c r="B29" s="118" t="inlineStr">
        <is>
          <t>SATIN ALMA GÖREVLİSİ</t>
        </is>
      </c>
    </row>
    <row r="30" ht="15" customFormat="1" customHeight="1" s="111">
      <c r="A30" s="118" t="inlineStr">
        <is>
          <t>U029</t>
        </is>
      </c>
      <c r="B30" s="118" t="inlineStr">
        <is>
          <t>SATINALMA YÖNETİCİSİ</t>
        </is>
      </c>
    </row>
    <row r="31" ht="15" customFormat="1" customHeight="1" s="111">
      <c r="A31" s="118" t="inlineStr">
        <is>
          <t>U030</t>
        </is>
      </c>
      <c r="B31" s="118" t="inlineStr">
        <is>
          <t>SATIŞ DİREKTÖRÜ</t>
        </is>
      </c>
    </row>
    <row r="32" ht="15" customFormat="1" customHeight="1" s="111">
      <c r="A32" s="118" t="inlineStr">
        <is>
          <t>U031</t>
        </is>
      </c>
      <c r="B32" s="118" t="inlineStr">
        <is>
          <t>SÜREÇ YÖNETİCİSİ</t>
        </is>
      </c>
    </row>
    <row r="33" ht="15" customFormat="1" customHeight="1" s="111">
      <c r="A33" s="118" t="inlineStr">
        <is>
          <t>U032</t>
        </is>
      </c>
      <c r="B33" s="118" t="inlineStr">
        <is>
          <t>TEKNİK ELEMAN</t>
        </is>
      </c>
    </row>
    <row r="34" ht="15" customFormat="1" customHeight="1" s="111">
      <c r="A34" s="118" t="inlineStr">
        <is>
          <t>U033</t>
        </is>
      </c>
      <c r="B34" s="118" t="inlineStr">
        <is>
          <t>TEMİZLİK PERSONELİ</t>
        </is>
      </c>
    </row>
    <row r="35" ht="15" customFormat="1" customHeight="1" s="111">
      <c r="A35" s="118" t="inlineStr">
        <is>
          <t>U034</t>
        </is>
      </c>
      <c r="B35" s="118" t="inlineStr">
        <is>
          <t>UNLU MAMÜLLER</t>
        </is>
      </c>
    </row>
    <row r="36" ht="25.5" customFormat="1" customHeight="1" s="111">
      <c r="A36" s="118" t="inlineStr">
        <is>
          <t>U035</t>
        </is>
      </c>
      <c r="B36" s="118" t="inlineStr">
        <is>
          <t>YAZILIM GELIŞTIRME &amp; SISTEM YÖNETICISI</t>
        </is>
      </c>
    </row>
    <row r="37" ht="15" customFormat="1" customHeight="1" s="111">
      <c r="A37" s="118" t="inlineStr">
        <is>
          <t>U036</t>
        </is>
      </c>
      <c r="B37" s="118" t="inlineStr">
        <is>
          <t>YÖNETİCİ</t>
        </is>
      </c>
    </row>
    <row r="38" ht="15" customFormat="1" customHeight="1" s="111">
      <c r="A38" s="118" t="inlineStr">
        <is>
          <t>U037</t>
        </is>
      </c>
      <c r="B38" s="118" t="inlineStr">
        <is>
          <t>YÖNETİCİ ASİSTANI</t>
        </is>
      </c>
    </row>
    <row r="39" ht="15" customFormat="1" customHeight="1" s="111">
      <c r="A39" s="118" t="inlineStr">
        <is>
          <t>U038</t>
        </is>
      </c>
      <c r="B39" s="118" t="inlineStr">
        <is>
          <t>YÖNETİCİ YARDIMCISI</t>
        </is>
      </c>
    </row>
    <row r="40" ht="15" customFormat="1" customHeight="1" s="111">
      <c r="A40" s="118" t="inlineStr">
        <is>
          <t>U039</t>
        </is>
      </c>
      <c r="B40" s="118" t="inlineStr">
        <is>
          <t>İNSAN KAYNAKLARI ASİSTANI</t>
        </is>
      </c>
    </row>
    <row r="41" ht="15" customFormat="1" customHeight="1" s="111">
      <c r="A41" s="118" t="inlineStr">
        <is>
          <t>U040</t>
        </is>
      </c>
      <c r="B41" s="118" t="inlineStr">
        <is>
          <t>İNSAN KAYNAKLARI DİREKTÖRÜ</t>
        </is>
      </c>
    </row>
    <row r="42" ht="15" customFormat="1" customHeight="1" s="111">
      <c r="A42" s="118" t="inlineStr">
        <is>
          <t>U041</t>
        </is>
      </c>
      <c r="B42" s="118" t="inlineStr">
        <is>
          <t>İŞ GELİŞTİRME UZMANI</t>
        </is>
      </c>
    </row>
    <row r="43" ht="10.5" customFormat="1" customHeight="1" s="111">
      <c r="A43" s="118" t="inlineStr">
        <is>
          <t>U042</t>
        </is>
      </c>
      <c r="B43" s="118" t="inlineStr">
        <is>
          <t>ŞARKÜTERİ</t>
        </is>
      </c>
    </row>
    <row r="44" ht="15" customFormat="1" customHeight="1" s="111">
      <c r="A44" s="118" t="inlineStr">
        <is>
          <t>U043</t>
        </is>
      </c>
      <c r="B44" s="118" t="inlineStr">
        <is>
          <t>ŞARKÜTERİ YARDIMCISI</t>
        </is>
      </c>
    </row>
    <row r="45" ht="15" customFormat="1" customHeight="1" s="111">
      <c r="A45" s="118" t="inlineStr">
        <is>
          <t>U044</t>
        </is>
      </c>
      <c r="B45" s="118" t="inlineStr">
        <is>
          <t>ŞOFÖR</t>
        </is>
      </c>
    </row>
    <row r="46" ht="15" customFormat="1" customHeight="1" s="111">
      <c r="A46" s="118" t="inlineStr">
        <is>
          <t>U045</t>
        </is>
      </c>
      <c r="B46" s="118" t="inlineStr">
        <is>
          <t>DEPO ELEMANI</t>
        </is>
      </c>
    </row>
    <row r="47" ht="15" customFormat="1" customHeight="1" s="111">
      <c r="A47" s="124" t="inlineStr">
        <is>
          <t>U046</t>
        </is>
      </c>
      <c r="B47" s="124" t="inlineStr">
        <is>
          <t>ET DEPO ELEMANI</t>
        </is>
      </c>
    </row>
    <row r="48" ht="15" customFormat="1" customHeight="1" s="111">
      <c r="A48" s="124" t="inlineStr">
        <is>
          <t>U047</t>
        </is>
      </c>
      <c r="B48" s="145" t="inlineStr">
        <is>
          <t>HAL DEPO ELEMANI</t>
        </is>
      </c>
    </row>
    <row r="49" ht="15" customFormat="1" customHeight="1" s="111">
      <c r="A49" s="124" t="inlineStr">
        <is>
          <t>U048</t>
        </is>
      </c>
      <c r="B49" s="124" t="inlineStr">
        <is>
          <t>ÇİFTLİK ELEMANI</t>
        </is>
      </c>
    </row>
    <row r="50" ht="15" customFormat="1" customHeight="1" s="111">
      <c r="A50" s="141" t="inlineStr">
        <is>
          <t>U049</t>
        </is>
      </c>
      <c r="B50" s="141" t="inlineStr">
        <is>
          <t>UZMAN YÖNETİCİ</t>
        </is>
      </c>
    </row>
    <row r="51" ht="15" customFormat="1" customHeight="1" s="111">
      <c r="A51" s="141" t="inlineStr">
        <is>
          <t>U050</t>
        </is>
      </c>
      <c r="B51" s="146" t="inlineStr">
        <is>
          <t>UZMAN ŞARKÜTERİ</t>
        </is>
      </c>
    </row>
    <row r="52" ht="15" customFormat="1" customHeight="1" s="111">
      <c r="A52" s="141" t="inlineStr">
        <is>
          <t>U051</t>
        </is>
      </c>
      <c r="B52" s="141" t="inlineStr">
        <is>
          <t>UZMAN MANAV</t>
        </is>
      </c>
    </row>
    <row r="53" ht="15" customFormat="1" customHeight="1" s="111">
      <c r="A53" s="141" t="inlineStr">
        <is>
          <t>U052</t>
        </is>
      </c>
      <c r="B53" s="141" t="inlineStr">
        <is>
          <t>ELİT YÖNETİCİ</t>
        </is>
      </c>
    </row>
    <row r="54" ht="15" customFormat="1" customHeight="1" s="111">
      <c r="A54" s="141" t="inlineStr">
        <is>
          <t>U053</t>
        </is>
      </c>
      <c r="B54" s="141" t="inlineStr">
        <is>
          <t>UZMAN KASAP</t>
        </is>
      </c>
    </row>
    <row r="55" ht="15" customFormat="1" customHeight="1" s="111">
      <c r="A55" s="141" t="inlineStr">
        <is>
          <t>U054</t>
        </is>
      </c>
      <c r="B55" s="141" t="inlineStr">
        <is>
          <t>ELİT KASAP</t>
        </is>
      </c>
    </row>
    <row r="56" ht="26.25" customFormat="1" customHeight="1" s="111">
      <c r="A56" s="141" t="inlineStr">
        <is>
          <t>U055</t>
        </is>
      </c>
      <c r="B56" s="147" t="inlineStr">
        <is>
          <t>ELİT MANAV</t>
        </is>
      </c>
    </row>
    <row r="57" ht="15" customHeight="1" s="113">
      <c r="A57" s="141" t="inlineStr">
        <is>
          <t>U056</t>
        </is>
      </c>
      <c r="B57" s="141" t="inlineStr">
        <is>
          <t>E-TİCARET MÜDÜRÜ</t>
        </is>
      </c>
    </row>
    <row r="58" ht="15" customHeight="1" s="113">
      <c r="A58" s="141" t="inlineStr">
        <is>
          <t>U057</t>
        </is>
      </c>
      <c r="B58" s="141" t="inlineStr">
        <is>
          <t>GIDA MÜHENDİSİ</t>
        </is>
      </c>
    </row>
    <row r="59" ht="27" customHeight="1" s="113">
      <c r="A59" s="141" t="inlineStr">
        <is>
          <t>U058</t>
        </is>
      </c>
      <c r="B59" s="146" t="inlineStr">
        <is>
          <t>TAZE GIDA STOK VE SİPARİŞ YÖNETİCİSİ</t>
        </is>
      </c>
    </row>
    <row r="60" ht="15" customHeight="1" s="113">
      <c r="A60" s="124" t="inlineStr">
        <is>
          <t>U059</t>
        </is>
      </c>
      <c r="B60" s="124" t="inlineStr">
        <is>
          <t>PART TİME</t>
        </is>
      </c>
    </row>
    <row r="61" ht="15" customHeight="1" s="113">
      <c r="A61" s="124" t="inlineStr">
        <is>
          <t>U060</t>
        </is>
      </c>
      <c r="B61" s="124" t="inlineStr">
        <is>
          <t>ANAHTARCI</t>
        </is>
      </c>
    </row>
    <row r="62" ht="15" customHeight="1" s="113">
      <c r="A62" s="124" t="n"/>
      <c r="B62" s="124" t="n"/>
    </row>
    <row r="63" ht="15" customHeight="1" s="113">
      <c r="A63" s="124" t="n"/>
      <c r="B63" s="124" t="n"/>
    </row>
    <row r="64" ht="15" customHeight="1" s="113">
      <c r="A64" s="124" t="n"/>
      <c r="B64" s="124" t="n"/>
    </row>
    <row r="65" ht="15" customHeight="1" s="113">
      <c r="A65" s="124" t="n"/>
      <c r="B65" s="124" t="n"/>
    </row>
    <row r="66" ht="15" customHeight="1" s="113">
      <c r="A66" s="124" t="n"/>
      <c r="B66" s="124" t="n"/>
    </row>
    <row r="67" ht="15" customHeight="1" s="113">
      <c r="A67" s="124" t="n"/>
      <c r="B67" s="124" t="n"/>
    </row>
    <row r="68" ht="15" customHeight="1" s="113">
      <c r="A68" s="124" t="n"/>
      <c r="B68" s="124" t="n"/>
    </row>
    <row r="69" ht="15" customHeight="1" s="113">
      <c r="A69" s="124" t="n"/>
      <c r="B69" s="124" t="n"/>
    </row>
    <row r="70" ht="15" customHeight="1" s="113">
      <c r="A70" s="124" t="n"/>
      <c r="B70" s="124" t="n"/>
    </row>
    <row r="71" ht="15" customHeight="1" s="113">
      <c r="A71" s="124" t="n"/>
      <c r="B71" s="124" t="n"/>
    </row>
    <row r="72" ht="15" customHeight="1" s="113">
      <c r="A72" s="124" t="n"/>
      <c r="B72" s="124" t="n"/>
    </row>
    <row r="73" ht="15" customHeight="1" s="113">
      <c r="A73" s="124" t="n"/>
      <c r="B73" s="124" t="n"/>
    </row>
    <row r="74" ht="15" customHeight="1" s="113">
      <c r="A74" s="124" t="n"/>
      <c r="B74" s="124" t="n"/>
    </row>
    <row r="75" ht="15" customHeight="1" s="113">
      <c r="A75" s="124" t="n"/>
      <c r="B75" s="124" t="n"/>
    </row>
    <row r="76" ht="15" customHeight="1" s="113">
      <c r="A76" s="124" t="n"/>
      <c r="B76" s="124" t="n"/>
    </row>
    <row r="77" ht="15" customHeight="1" s="113">
      <c r="A77" s="124" t="n"/>
      <c r="B77" s="124" t="n"/>
    </row>
    <row r="78" ht="15" customHeight="1" s="113">
      <c r="A78" s="124" t="n"/>
      <c r="B78" s="124" t="n"/>
    </row>
    <row r="79" ht="15" customHeight="1" s="113">
      <c r="A79" s="124" t="n"/>
      <c r="B79" s="124" t="n"/>
    </row>
    <row r="80" ht="15" customHeight="1" s="113">
      <c r="A80" s="124" t="n"/>
      <c r="B80" s="124" t="n"/>
    </row>
    <row r="81" ht="15" customHeight="1" s="113">
      <c r="A81" s="124" t="n"/>
      <c r="B81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C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8.289999999999999" customWidth="1" style="111" min="1" max="1"/>
    <col width="16.14" customWidth="1" style="111" min="2" max="2"/>
    <col width="25.85" customWidth="1" style="111" min="3" max="3"/>
    <col width="8.710000000000001" customWidth="1" style="111" min="4" max="16384"/>
  </cols>
  <sheetData>
    <row r="1" ht="10.5" customHeight="1" s="113">
      <c r="A1" s="127" t="inlineStr">
        <is>
          <t>MağazaID</t>
        </is>
      </c>
      <c r="B1" s="127" t="inlineStr">
        <is>
          <t>Mağaza</t>
        </is>
      </c>
      <c r="C1" s="127" t="inlineStr">
        <is>
          <t>Bölge Sorumlusu</t>
        </is>
      </c>
    </row>
    <row r="2" ht="10.5" customFormat="1" customHeight="1" s="148">
      <c r="A2" s="118" t="inlineStr">
        <is>
          <t>M001</t>
        </is>
      </c>
      <c r="B2" s="118" t="inlineStr">
        <is>
          <t>AKEVLER</t>
        </is>
      </c>
      <c r="C2" s="118" t="inlineStr">
        <is>
          <t>ERTAN TEKİ</t>
        </is>
      </c>
    </row>
    <row r="3" ht="10.5" customFormat="1" customHeight="1" s="148">
      <c r="A3" s="118" t="inlineStr">
        <is>
          <t>M002</t>
        </is>
      </c>
      <c r="B3" s="118" t="inlineStr">
        <is>
          <t>AYDIN EFELER</t>
        </is>
      </c>
      <c r="C3" s="118" t="inlineStr">
        <is>
          <t>CÜNEYT ÇIKRIKÇI - AYŞE AVCU</t>
        </is>
      </c>
    </row>
    <row r="4" ht="10.5" customFormat="1" customHeight="1" s="148">
      <c r="A4" s="118" t="inlineStr">
        <is>
          <t>M003</t>
        </is>
      </c>
      <c r="B4" s="118" t="inlineStr">
        <is>
          <t>AYDIN EFELER-2</t>
        </is>
      </c>
      <c r="C4" s="118" t="inlineStr">
        <is>
          <t>CÜNEYT ÇIKRIKÇI - AYŞE AVCU</t>
        </is>
      </c>
    </row>
    <row r="5" ht="10.5" customFormat="1" customHeight="1" s="148">
      <c r="A5" s="118" t="inlineStr">
        <is>
          <t>M004</t>
        </is>
      </c>
      <c r="B5" s="118" t="inlineStr">
        <is>
          <t>AYDIN FATİH</t>
        </is>
      </c>
      <c r="C5" s="118" t="inlineStr">
        <is>
          <t>CÜNEYT ÇIKRIKÇI - AYŞE AVCU</t>
        </is>
      </c>
    </row>
    <row r="6" ht="10.5" customFormat="1" customHeight="1" s="148">
      <c r="A6" s="118" t="inlineStr">
        <is>
          <t>M005</t>
        </is>
      </c>
      <c r="B6" s="118" t="inlineStr">
        <is>
          <t>AYDIN FATİH-2</t>
        </is>
      </c>
      <c r="C6" s="118" t="inlineStr">
        <is>
          <t>CÜNEYT ÇIKRIKÇI - AYŞE AVCU</t>
        </is>
      </c>
    </row>
    <row r="7" ht="10.5" customFormat="1" customHeight="1" s="148">
      <c r="A7" s="118" t="inlineStr">
        <is>
          <t>M006</t>
        </is>
      </c>
      <c r="B7" s="118" t="inlineStr">
        <is>
          <t>AYDIN GİRNE</t>
        </is>
      </c>
      <c r="C7" s="118" t="inlineStr">
        <is>
          <t>CÜNEYT ÇIKRIKÇI - AYŞE AVCU</t>
        </is>
      </c>
    </row>
    <row r="8" ht="10.5" customFormat="1" customHeight="1" s="148">
      <c r="A8" s="118" t="inlineStr">
        <is>
          <t>M007</t>
        </is>
      </c>
      <c r="B8" s="118" t="inlineStr">
        <is>
          <t>AYDIN MİMARSİNAN</t>
        </is>
      </c>
      <c r="C8" s="118" t="inlineStr">
        <is>
          <t>CÜNEYT ÇIKRIKÇI - AYŞE AVCU</t>
        </is>
      </c>
    </row>
    <row r="9" ht="10.5" customFormat="1" customHeight="1" s="148">
      <c r="A9" s="118" t="inlineStr">
        <is>
          <t>M008</t>
        </is>
      </c>
      <c r="B9" s="118" t="inlineStr">
        <is>
          <t>AYRANCILAR</t>
        </is>
      </c>
      <c r="C9" s="118" t="inlineStr">
        <is>
          <t>CÜNEYT ÇIKRIKÇI - AYŞE AVCU</t>
        </is>
      </c>
    </row>
    <row r="10" ht="10.5" customFormat="1" customHeight="1" s="148">
      <c r="A10" s="118" t="inlineStr">
        <is>
          <t>M009</t>
        </is>
      </c>
      <c r="B10" s="118" t="inlineStr">
        <is>
          <t>BALÇOVA</t>
        </is>
      </c>
      <c r="C10" s="118" t="inlineStr">
        <is>
          <t>ERTAN TEKİ</t>
        </is>
      </c>
    </row>
    <row r="11" ht="10.5" customFormat="1" customHeight="1" s="148">
      <c r="A11" s="118" t="inlineStr">
        <is>
          <t>M010</t>
        </is>
      </c>
      <c r="B11" s="118" t="inlineStr">
        <is>
          <t>BAYRAKLI</t>
        </is>
      </c>
      <c r="C11" s="118" t="inlineStr">
        <is>
          <t>DERYA YARDIMCI</t>
        </is>
      </c>
    </row>
    <row r="12" ht="10.5" customFormat="1" customHeight="1" s="148">
      <c r="A12" s="118" t="inlineStr">
        <is>
          <t>M011</t>
        </is>
      </c>
      <c r="B12" s="118" t="inlineStr">
        <is>
          <t>BOZYAKA</t>
        </is>
      </c>
      <c r="C12" s="118" t="inlineStr">
        <is>
          <t>ERTAN TEKİ</t>
        </is>
      </c>
    </row>
    <row r="13" ht="10.5" customFormat="1" customHeight="1" s="148">
      <c r="A13" s="118" t="inlineStr">
        <is>
          <t>M012</t>
        </is>
      </c>
      <c r="B13" s="118" t="inlineStr">
        <is>
          <t xml:space="preserve">BUCA </t>
        </is>
      </c>
      <c r="C13" s="118" t="inlineStr">
        <is>
          <t>DERYA YARDIMCI</t>
        </is>
      </c>
    </row>
    <row r="14" ht="10.5" customFormat="1" customHeight="1" s="148">
      <c r="A14" s="118" t="inlineStr">
        <is>
          <t>M013</t>
        </is>
      </c>
      <c r="B14" s="118" t="inlineStr">
        <is>
          <t>DEDEBAŞI</t>
        </is>
      </c>
      <c r="C14" s="118" t="inlineStr">
        <is>
          <t>DERYA YARDIMCI</t>
        </is>
      </c>
    </row>
    <row r="15" ht="10.5" customFormat="1" customHeight="1" s="148">
      <c r="A15" s="118" t="inlineStr">
        <is>
          <t>M014</t>
        </is>
      </c>
      <c r="B15" s="118" t="inlineStr">
        <is>
          <t>ESKİİZMİR</t>
        </is>
      </c>
      <c r="C15" s="118" t="inlineStr">
        <is>
          <t>ERTAN TEKİ</t>
        </is>
      </c>
    </row>
    <row r="16" ht="10.5" customFormat="1" customHeight="1" s="148">
      <c r="A16" s="118" t="inlineStr">
        <is>
          <t>M015</t>
        </is>
      </c>
      <c r="B16" s="118" t="inlineStr">
        <is>
          <t>GAZİEMİR-1</t>
        </is>
      </c>
      <c r="C16" s="118" t="inlineStr">
        <is>
          <t>ALİ ÇELİK</t>
        </is>
      </c>
    </row>
    <row r="17" ht="10.5" customFormat="1" customHeight="1" s="148">
      <c r="A17" s="118" t="inlineStr">
        <is>
          <t>M016</t>
        </is>
      </c>
      <c r="B17" s="118" t="inlineStr">
        <is>
          <t>GAZİEMİR-2</t>
        </is>
      </c>
      <c r="C17" s="118" t="inlineStr">
        <is>
          <t>ALİ ÇELİK</t>
        </is>
      </c>
    </row>
    <row r="18" ht="10.5" customFormat="1" customHeight="1" s="148">
      <c r="A18" s="118" t="inlineStr">
        <is>
          <t>M017</t>
        </is>
      </c>
      <c r="B18" s="118" t="inlineStr">
        <is>
          <t>GAZİEMİR-3</t>
        </is>
      </c>
      <c r="C18" s="118" t="inlineStr">
        <is>
          <t>ALİ ÇELİK</t>
        </is>
      </c>
    </row>
    <row r="19" ht="10.5" customFormat="1" customHeight="1" s="148">
      <c r="A19" s="118" t="inlineStr">
        <is>
          <t>M018</t>
        </is>
      </c>
      <c r="B19" s="118" t="inlineStr">
        <is>
          <t>GAZİEMİR-4</t>
        </is>
      </c>
      <c r="C19" s="118" t="inlineStr">
        <is>
          <t>ALİ ÇELİK</t>
        </is>
      </c>
    </row>
    <row r="20" ht="10.5" customFormat="1" customHeight="1" s="148">
      <c r="A20" s="118" t="inlineStr">
        <is>
          <t>M019</t>
        </is>
      </c>
      <c r="B20" s="118" t="inlineStr">
        <is>
          <t>GAZİEMİR-5</t>
        </is>
      </c>
      <c r="C20" s="118" t="inlineStr">
        <is>
          <t>ALİ ÇELİK</t>
        </is>
      </c>
    </row>
    <row r="21" ht="10.5" customFormat="1" customHeight="1" s="148">
      <c r="A21" s="118" t="inlineStr">
        <is>
          <t>M020</t>
        </is>
      </c>
      <c r="B21" s="118" t="inlineStr">
        <is>
          <t>GAZİEMİR-6</t>
        </is>
      </c>
      <c r="C21" s="118" t="inlineStr">
        <is>
          <t>ALİ ÇELİK</t>
        </is>
      </c>
    </row>
    <row r="22" ht="10.5" customFormat="1" customHeight="1" s="148">
      <c r="A22" s="118" t="inlineStr">
        <is>
          <t>M021</t>
        </is>
      </c>
      <c r="B22" s="118" t="inlineStr">
        <is>
          <t>GAZİEMİR-7</t>
        </is>
      </c>
      <c r="C22" s="118" t="inlineStr">
        <is>
          <t>ALİ ÇELİK</t>
        </is>
      </c>
    </row>
    <row r="23" ht="10.5" customFormat="1" customHeight="1" s="148">
      <c r="A23" s="118" t="inlineStr">
        <is>
          <t>M022</t>
        </is>
      </c>
      <c r="B23" s="118" t="inlineStr">
        <is>
          <t>GEDİZ</t>
        </is>
      </c>
      <c r="C23" s="118" t="inlineStr">
        <is>
          <t>DERYA YARDIMCI</t>
        </is>
      </c>
    </row>
    <row r="24" ht="10.5" customFormat="1" customHeight="1" s="149">
      <c r="A24" s="118" t="inlineStr">
        <is>
          <t>M023</t>
        </is>
      </c>
      <c r="B24" s="118" t="inlineStr">
        <is>
          <t>GÖZTEPE</t>
        </is>
      </c>
      <c r="C24" s="118" t="inlineStr">
        <is>
          <t>ERTAN TEKİ</t>
        </is>
      </c>
    </row>
    <row r="25" ht="10.5" customFormat="1" customHeight="1" s="148">
      <c r="A25" s="118" t="inlineStr">
        <is>
          <t>M024</t>
        </is>
      </c>
      <c r="B25" s="118" t="inlineStr">
        <is>
          <t>GÜMÜŞPALA</t>
        </is>
      </c>
      <c r="C25" s="118" t="inlineStr">
        <is>
          <t>DERYA YARDIMCI</t>
        </is>
      </c>
    </row>
    <row r="26" ht="10.5" customHeight="1" s="113">
      <c r="A26" s="118" t="inlineStr">
        <is>
          <t>M025</t>
        </is>
      </c>
      <c r="B26" s="118" t="inlineStr">
        <is>
          <t>HAL DEPO</t>
        </is>
      </c>
      <c r="C26" s="118" t="inlineStr">
        <is>
          <t>HALİT BAŞDAŞ</t>
        </is>
      </c>
    </row>
    <row r="27" ht="10.5" customFormat="1" customHeight="1" s="148">
      <c r="A27" s="118" t="inlineStr">
        <is>
          <t>M026</t>
        </is>
      </c>
      <c r="B27" s="118" t="inlineStr">
        <is>
          <t>HARMANDALI</t>
        </is>
      </c>
      <c r="C27" s="118" t="inlineStr">
        <is>
          <t>DERYA YARDIMCI</t>
        </is>
      </c>
    </row>
    <row r="28" ht="10.5" customHeight="1" s="113">
      <c r="A28" s="118" t="inlineStr">
        <is>
          <t>M027</t>
        </is>
      </c>
      <c r="B28" s="118" t="inlineStr">
        <is>
          <t>HATAY</t>
        </is>
      </c>
      <c r="C28" s="118" t="inlineStr">
        <is>
          <t>ERTAN TEKİ</t>
        </is>
      </c>
    </row>
    <row r="29" ht="10.5" customFormat="1" customHeight="1" s="148">
      <c r="A29" s="118" t="inlineStr">
        <is>
          <t>M028</t>
        </is>
      </c>
      <c r="B29" s="118" t="inlineStr">
        <is>
          <t>KARŞIYAKA-1</t>
        </is>
      </c>
      <c r="C29" s="118" t="inlineStr">
        <is>
          <t>DERYA YARDIMCI</t>
        </is>
      </c>
    </row>
    <row r="30" ht="10.5" customFormat="1" customHeight="1" s="148">
      <c r="A30" s="118" t="inlineStr">
        <is>
          <t>M029</t>
        </is>
      </c>
      <c r="B30" s="118" t="inlineStr">
        <is>
          <t>KARŞIYAKA-2</t>
        </is>
      </c>
      <c r="C30" s="118" t="inlineStr">
        <is>
          <t>DERYA YARDIMCI</t>
        </is>
      </c>
    </row>
    <row r="31" ht="10.5" customFormat="1" customHeight="1" s="148">
      <c r="A31" s="118" t="inlineStr">
        <is>
          <t>M030</t>
        </is>
      </c>
      <c r="B31" s="118" t="inlineStr">
        <is>
          <t>MANAVKUYU</t>
        </is>
      </c>
      <c r="C31" s="118" t="inlineStr">
        <is>
          <t>DERYA YARDIMCI</t>
        </is>
      </c>
    </row>
    <row r="32" ht="10.5" customFormat="1" customHeight="1" s="148">
      <c r="A32" s="118" t="inlineStr">
        <is>
          <t>M031</t>
        </is>
      </c>
      <c r="B32" s="118" t="inlineStr">
        <is>
          <t>MENDERES</t>
        </is>
      </c>
      <c r="C32" s="118" t="inlineStr">
        <is>
          <t>CÜNEYT ÇIKRIKÇI - AYŞE AVCU</t>
        </is>
      </c>
    </row>
    <row r="33" ht="10.5" customHeight="1" s="113">
      <c r="A33" s="118" t="inlineStr">
        <is>
          <t>M032</t>
        </is>
      </c>
      <c r="B33" s="118" t="inlineStr">
        <is>
          <t>MENDERES DEPO</t>
        </is>
      </c>
      <c r="C33" s="118" t="inlineStr">
        <is>
          <t>AYHAN DAŞDEMİR</t>
        </is>
      </c>
    </row>
    <row r="34" ht="10.5" customHeight="1" s="113">
      <c r="A34" s="118" t="inlineStr">
        <is>
          <t>M033</t>
        </is>
      </c>
      <c r="B34" s="118" t="inlineStr">
        <is>
          <t>MERKEZ</t>
        </is>
      </c>
      <c r="C34" s="118" t="inlineStr">
        <is>
          <t>GENEL MÜDÜR</t>
        </is>
      </c>
    </row>
    <row r="35" ht="10.5" customHeight="1" s="113">
      <c r="A35" s="118" t="inlineStr">
        <is>
          <t>M034</t>
        </is>
      </c>
      <c r="B35" s="118" t="inlineStr">
        <is>
          <t>NARLIDERE</t>
        </is>
      </c>
      <c r="C35" s="118" t="inlineStr">
        <is>
          <t>ERTAN TEKİ</t>
        </is>
      </c>
    </row>
    <row r="36" ht="10.5" customHeight="1" s="113">
      <c r="A36" s="118" t="inlineStr">
        <is>
          <t>M035</t>
        </is>
      </c>
      <c r="B36" s="118" t="inlineStr">
        <is>
          <t>OSMANGAZİ</t>
        </is>
      </c>
      <c r="C36" s="118" t="inlineStr">
        <is>
          <t>DERYA YARDIMCI</t>
        </is>
      </c>
    </row>
    <row r="37" ht="10.5" customHeight="1" s="113">
      <c r="A37" s="118" t="inlineStr">
        <is>
          <t>M036</t>
        </is>
      </c>
      <c r="B37" s="118" t="inlineStr">
        <is>
          <t>POLİGON</t>
        </is>
      </c>
      <c r="C37" s="118" t="inlineStr">
        <is>
          <t>ERTAN TEKİ</t>
        </is>
      </c>
    </row>
    <row r="38" ht="10.5" customHeight="1" s="113">
      <c r="A38" s="118" t="inlineStr">
        <is>
          <t>M037</t>
        </is>
      </c>
      <c r="B38" s="118" t="inlineStr">
        <is>
          <t>SEFERİHİSAR</t>
        </is>
      </c>
      <c r="C38" s="118" t="inlineStr">
        <is>
          <t>ERTAN TEKİ</t>
        </is>
      </c>
    </row>
    <row r="39" ht="10.5" customHeight="1" s="113">
      <c r="A39" s="118" t="inlineStr">
        <is>
          <t>M038</t>
        </is>
      </c>
      <c r="B39" s="118" t="inlineStr">
        <is>
          <t>TORBALI 1</t>
        </is>
      </c>
      <c r="C39" s="118" t="inlineStr">
        <is>
          <t>CÜNEYT ÇIKRIKÇI - AYŞE AVCU</t>
        </is>
      </c>
    </row>
    <row r="40" ht="10.5" customHeight="1" s="113">
      <c r="A40" s="118" t="inlineStr">
        <is>
          <t>M039</t>
        </is>
      </c>
      <c r="B40" s="118" t="inlineStr">
        <is>
          <t>TORBALI 2</t>
        </is>
      </c>
      <c r="C40" s="118" t="inlineStr">
        <is>
          <t>CÜNEYT ÇIKRIKÇI - AYŞE AVCU</t>
        </is>
      </c>
    </row>
    <row r="41" ht="10.5" customHeight="1" s="113">
      <c r="A41" s="118" t="inlineStr">
        <is>
          <t>M040</t>
        </is>
      </c>
      <c r="B41" s="118" t="inlineStr">
        <is>
          <t>TORBALI 3</t>
        </is>
      </c>
      <c r="C41" s="118" t="inlineStr">
        <is>
          <t>CÜNEYT ÇIKRIKÇI - AYŞE AVCU</t>
        </is>
      </c>
    </row>
    <row r="42" ht="23.25" customFormat="1" customHeight="1" s="148">
      <c r="A42" s="118" t="inlineStr">
        <is>
          <t>M041</t>
        </is>
      </c>
      <c r="B42" s="118" t="inlineStr">
        <is>
          <t>TORBALI 4</t>
        </is>
      </c>
      <c r="C42" s="118" t="inlineStr">
        <is>
          <t>CÜNEYT ÇIKRIKÇI - AYŞE AVCU</t>
        </is>
      </c>
    </row>
    <row r="43" ht="23.25" customFormat="1" customHeight="1" s="148">
      <c r="A43" s="118" t="inlineStr">
        <is>
          <t>M042</t>
        </is>
      </c>
      <c r="B43" s="118" t="inlineStr">
        <is>
          <t>TORBALI 5</t>
        </is>
      </c>
      <c r="C43" s="118" t="inlineStr">
        <is>
          <t>CÜNEYT ÇIKRIKÇI - AYŞE AVCU</t>
        </is>
      </c>
    </row>
    <row r="44" ht="23.25" customFormat="1" customHeight="1" s="150">
      <c r="A44" s="118" t="inlineStr">
        <is>
          <t>M043</t>
        </is>
      </c>
      <c r="B44" s="118" t="inlineStr">
        <is>
          <t>YAPICIOĞLU</t>
        </is>
      </c>
      <c r="C44" s="118" t="inlineStr">
        <is>
          <t>ERTAN TEKİ</t>
        </is>
      </c>
    </row>
    <row r="45" ht="23.25" customFormat="1" customHeight="1" s="148">
      <c r="A45" s="118" t="inlineStr">
        <is>
          <t>M044</t>
        </is>
      </c>
      <c r="B45" s="118" t="inlineStr">
        <is>
          <t>YEŞİLOVA</t>
        </is>
      </c>
      <c r="C45" s="118" t="inlineStr">
        <is>
          <t>DERYA YARDIMCI</t>
        </is>
      </c>
    </row>
    <row r="46" ht="10.5" customFormat="1" customHeight="1" s="148">
      <c r="A46" s="118" t="inlineStr">
        <is>
          <t>M045</t>
        </is>
      </c>
      <c r="B46" s="118" t="inlineStr">
        <is>
          <t>Z1  ET DEPO</t>
        </is>
      </c>
      <c r="C46" s="118" t="inlineStr">
        <is>
          <t>FARUK MALKOÇ</t>
        </is>
      </c>
    </row>
    <row r="47" ht="10.5" customFormat="1" customHeight="1" s="148">
      <c r="A47" s="118" t="inlineStr">
        <is>
          <t>M046</t>
        </is>
      </c>
      <c r="B47" s="118" t="inlineStr">
        <is>
          <t>ÇAMDİBİ</t>
        </is>
      </c>
      <c r="C47" s="118" t="inlineStr">
        <is>
          <t>DERYA YARDIMCI</t>
        </is>
      </c>
    </row>
    <row r="48" ht="10.5" customFormat="1" customHeight="1" s="148">
      <c r="A48" s="118" t="inlineStr">
        <is>
          <t>M047</t>
        </is>
      </c>
      <c r="B48" s="118" t="inlineStr">
        <is>
          <t>ÇİFTLİK</t>
        </is>
      </c>
      <c r="C48" s="118" t="inlineStr">
        <is>
          <t>CEBRAİL ÇİÇEK</t>
        </is>
      </c>
    </row>
    <row r="49" ht="10.5" customFormat="1" customHeight="1" s="148">
      <c r="A49" s="118" t="inlineStr">
        <is>
          <t>M048</t>
        </is>
      </c>
      <c r="B49" s="118" t="inlineStr">
        <is>
          <t>ÇİĞLİ</t>
        </is>
      </c>
      <c r="C49" s="118" t="inlineStr">
        <is>
          <t>DERYA YARDIMCI</t>
        </is>
      </c>
    </row>
    <row r="50" ht="10.5" customFormat="1" customHeight="1" s="148">
      <c r="A50" s="118" t="inlineStr">
        <is>
          <t>M049</t>
        </is>
      </c>
      <c r="B50" s="118" t="inlineStr">
        <is>
          <t>ÖZDERE</t>
        </is>
      </c>
      <c r="C50" s="118" t="inlineStr">
        <is>
          <t>CÜNEYT ÇIKRIKÇI - AYŞE AVCU</t>
        </is>
      </c>
    </row>
    <row r="51" ht="10.5" customFormat="1" customHeight="1" s="148">
      <c r="A51" s="118" t="inlineStr">
        <is>
          <t>M050</t>
        </is>
      </c>
      <c r="B51" s="118" t="inlineStr">
        <is>
          <t>İZMİRSPOR</t>
        </is>
      </c>
      <c r="C51" s="118" t="inlineStr">
        <is>
          <t>ERTAN TEKİ</t>
        </is>
      </c>
    </row>
    <row r="52" ht="10.5" customFormat="1" customHeight="1" s="148">
      <c r="A52" s="118" t="inlineStr">
        <is>
          <t>M051</t>
        </is>
      </c>
      <c r="B52" s="118" t="inlineStr">
        <is>
          <t>ŞİRİNYER</t>
        </is>
      </c>
      <c r="C52" s="118" t="inlineStr">
        <is>
          <t>ERTAN TEKİ</t>
        </is>
      </c>
    </row>
    <row r="53" ht="10.5" customHeight="1" s="113">
      <c r="A53" s="118" t="inlineStr">
        <is>
          <t>M052</t>
        </is>
      </c>
      <c r="B53" s="118" t="inlineStr">
        <is>
          <t>ŞİRİNYER 2</t>
        </is>
      </c>
      <c r="C53" s="118" t="inlineStr">
        <is>
          <t>DERYA YARDIMCI</t>
        </is>
      </c>
    </row>
    <row r="54" ht="10.5" customFormat="1" customHeight="1" s="148">
      <c r="A54" s="124" t="inlineStr">
        <is>
          <t>M057</t>
        </is>
      </c>
      <c r="B54" s="124" t="inlineStr">
        <is>
          <t>BUCA2</t>
        </is>
      </c>
      <c r="C54" s="124" t="inlineStr">
        <is>
          <t>ERTAN TEKİ</t>
        </is>
      </c>
    </row>
    <row r="55" ht="10.5" customHeight="1" s="113">
      <c r="A55" s="124" t="n"/>
      <c r="B55" s="124" t="n"/>
      <c r="C55" s="124" t="n"/>
    </row>
    <row r="56" ht="10.5" customFormat="1" customHeight="1" s="148">
      <c r="A56" s="124" t="n"/>
      <c r="B56" s="124" t="n"/>
      <c r="C56" s="124" t="n"/>
    </row>
    <row r="57" ht="10.5" customFormat="1" customHeight="1" s="148">
      <c r="A57" s="124" t="n"/>
      <c r="B57" s="124" t="n"/>
      <c r="C57" s="124" t="n"/>
    </row>
    <row r="58" ht="10.5" customFormat="1" customHeight="1" s="148">
      <c r="A58" s="124" t="n"/>
      <c r="B58" s="124" t="n"/>
      <c r="C58" s="124" t="n"/>
    </row>
    <row r="59" ht="10.5" customFormat="1" customHeight="1" s="148">
      <c r="A59" s="124" t="n"/>
      <c r="B59" s="124" t="n"/>
      <c r="C59" s="124" t="n"/>
    </row>
    <row r="60" ht="10.5" customFormat="1" customHeight="1" s="148">
      <c r="A60" s="124" t="n"/>
      <c r="B60" s="124" t="n"/>
      <c r="C60" s="124" t="n"/>
    </row>
    <row r="61" ht="25.5" customHeight="1" s="113">
      <c r="A61" s="124" t="n"/>
      <c r="B61" s="124" t="n"/>
      <c r="C61" s="124" t="n"/>
    </row>
    <row r="62" ht="15" customHeight="1" s="113">
      <c r="A62" s="124" t="n"/>
      <c r="B62" s="124" t="n"/>
      <c r="C62" s="124" t="n"/>
    </row>
    <row r="63" ht="15" customHeight="1" s="113">
      <c r="A63" s="124" t="n"/>
      <c r="B63" s="124" t="n"/>
      <c r="C63" s="124" t="n"/>
    </row>
    <row r="64" ht="15" customHeight="1" s="113">
      <c r="A64" s="124" t="n"/>
      <c r="B64" s="124" t="n"/>
      <c r="C64" s="124" t="n"/>
    </row>
    <row r="65" ht="14.25" customFormat="1" customHeight="1" s="150">
      <c r="A65" s="124" t="n"/>
      <c r="B65" s="124" t="n"/>
      <c r="C65" s="124" t="n"/>
    </row>
    <row r="66" ht="15" customHeight="1" s="113">
      <c r="A66" s="124" t="n"/>
      <c r="B66" s="124" t="n"/>
      <c r="C66" s="124" t="n"/>
    </row>
    <row r="67" ht="15" customHeight="1" s="113">
      <c r="A67" s="124" t="n"/>
      <c r="B67" s="124" t="n"/>
      <c r="C67" s="124" t="n"/>
    </row>
    <row r="68" ht="15" customHeight="1" s="113">
      <c r="A68" s="124" t="n"/>
      <c r="B68" s="124" t="n"/>
      <c r="C68" s="124" t="n"/>
    </row>
    <row r="69" ht="15" customHeight="1" s="113">
      <c r="A69" s="124" t="n"/>
      <c r="B69" s="124" t="n"/>
      <c r="C69" s="124" t="n"/>
    </row>
    <row r="70" ht="15" customHeight="1" s="113">
      <c r="A70" s="124" t="n"/>
      <c r="B70" s="124" t="n"/>
      <c r="C70" s="124" t="n"/>
    </row>
    <row r="71" ht="15" customHeight="1" s="113">
      <c r="A71" s="124" t="n"/>
      <c r="B71" s="124" t="n"/>
      <c r="C71" s="124" t="n"/>
    </row>
    <row r="72" ht="15" customHeight="1" s="113">
      <c r="A72" s="124" t="n"/>
      <c r="B72" s="124" t="n"/>
      <c r="C72" s="124" t="n"/>
    </row>
    <row r="73" ht="15" customHeight="1" s="113">
      <c r="A73" s="124" t="n"/>
      <c r="B73" s="124" t="n"/>
      <c r="C73" s="124" t="n"/>
    </row>
    <row r="74" ht="15" customHeight="1" s="113">
      <c r="A74" s="124" t="n"/>
      <c r="B74" s="124" t="n"/>
      <c r="C74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H58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4" customWidth="1" style="112" min="1" max="7"/>
    <col width="16" customWidth="1" style="112" min="8" max="8"/>
  </cols>
  <sheetData>
    <row r="1" ht="10.5" customHeight="1" s="113">
      <c r="A1" s="151" t="inlineStr">
        <is>
          <t>Tarih</t>
        </is>
      </c>
      <c r="B1" s="151" t="inlineStr">
        <is>
          <t>Yıl</t>
        </is>
      </c>
      <c r="C1" s="151" t="inlineStr">
        <is>
          <t>Ay No</t>
        </is>
      </c>
      <c r="D1" s="151" t="inlineStr">
        <is>
          <t>Ay Adı</t>
        </is>
      </c>
      <c r="E1" s="151" t="inlineStr">
        <is>
          <t>Çeyrek</t>
        </is>
      </c>
      <c r="F1" s="151" t="inlineStr">
        <is>
          <t>Hafta No</t>
        </is>
      </c>
      <c r="G1" s="151" t="inlineStr">
        <is>
          <t>Hafta Günü No</t>
        </is>
      </c>
      <c r="H1" s="151" t="inlineStr">
        <is>
          <t>Hafta Günü Adı</t>
        </is>
      </c>
    </row>
    <row r="2" ht="10.5" customHeight="1" s="113">
      <c r="A2" s="152" t="n">
        <v>42005</v>
      </c>
      <c r="B2" s="153">
        <f>IF(A2="","",YEAR(A2))</f>
        <v/>
      </c>
      <c r="C2" s="153">
        <f>IF(A2="","",MONTH(A2))</f>
        <v/>
      </c>
      <c r="D2" s="153">
        <f>IF(A2="","",CHOOSE(MONTH(A2),"Ocak","Şubat","Mart","Nisan","Mayıs","Haziran","Temmuz","Ağustos","Eylül","Ekim","Kasım","Aralık"))</f>
        <v/>
      </c>
      <c r="E2" s="153">
        <f>IF(A2="","",ROUNDUP(MONTH(A2)/3,0))</f>
        <v/>
      </c>
      <c r="F2" s="153">
        <f>IF(A2="","",WEEKNUM(A2,2))</f>
        <v/>
      </c>
      <c r="G2" s="153">
        <f>IF(A2="","",WEEKDAY(A2,2))</f>
        <v/>
      </c>
      <c r="H2" s="153">
        <f>IF(A2="","",CHOOSE(WEEKDAY(A2,2),"Pazartesi","Salı","Çarşamba","Perşembe","Cuma","Cumartesi","Pazar"))</f>
        <v/>
      </c>
    </row>
    <row r="3" ht="10.5" customHeight="1" s="113">
      <c r="A3" s="152" t="n">
        <v>42006</v>
      </c>
      <c r="B3" s="153">
        <f>IF(A3="","",YEAR(A3))</f>
        <v/>
      </c>
      <c r="C3" s="153">
        <f>IF(A3="","",MONTH(A3))</f>
        <v/>
      </c>
      <c r="D3" s="153">
        <f>IF(A3="","",CHOOSE(MONTH(A3),"Ocak","Şubat","Mart","Nisan","Mayıs","Haziran","Temmuz","Ağustos","Eylül","Ekim","Kasım","Aralık"))</f>
        <v/>
      </c>
      <c r="E3" s="153">
        <f>IF(A3="","",ROUNDUP(MONTH(A3)/3,0))</f>
        <v/>
      </c>
      <c r="F3" s="153">
        <f>IF(A3="","",WEEKNUM(A3,2))</f>
        <v/>
      </c>
      <c r="G3" s="153">
        <f>IF(A3="","",WEEKDAY(A3,2))</f>
        <v/>
      </c>
      <c r="H3" s="153">
        <f>IF(A3="","",CHOOSE(WEEKDAY(A3,2),"Pazartesi","Salı","Çarşamba","Perşembe","Cuma","Cumartesi","Pazar"))</f>
        <v/>
      </c>
    </row>
    <row r="4" ht="10.5" customHeight="1" s="113">
      <c r="A4" s="152" t="n">
        <v>42007</v>
      </c>
      <c r="B4" s="153">
        <f>IF(A4="","",YEAR(A4))</f>
        <v/>
      </c>
      <c r="C4" s="153">
        <f>IF(A4="","",MONTH(A4))</f>
        <v/>
      </c>
      <c r="D4" s="153">
        <f>IF(A4="","",CHOOSE(MONTH(A4),"Ocak","Şubat","Mart","Nisan","Mayıs","Haziran","Temmuz","Ağustos","Eylül","Ekim","Kasım","Aralık"))</f>
        <v/>
      </c>
      <c r="E4" s="153">
        <f>IF(A4="","",ROUNDUP(MONTH(A4)/3,0))</f>
        <v/>
      </c>
      <c r="F4" s="153">
        <f>IF(A4="","",WEEKNUM(A4,2))</f>
        <v/>
      </c>
      <c r="G4" s="153">
        <f>IF(A4="","",WEEKDAY(A4,2))</f>
        <v/>
      </c>
      <c r="H4" s="153">
        <f>IF(A4="","",CHOOSE(WEEKDAY(A4,2),"Pazartesi","Salı","Çarşamba","Perşembe","Cuma","Cumartesi","Pazar"))</f>
        <v/>
      </c>
    </row>
    <row r="5" ht="10.5" customHeight="1" s="113">
      <c r="A5" s="152" t="n">
        <v>42008</v>
      </c>
      <c r="B5" s="153">
        <f>IF(A5="","",YEAR(A5))</f>
        <v/>
      </c>
      <c r="C5" s="153">
        <f>IF(A5="","",MONTH(A5))</f>
        <v/>
      </c>
      <c r="D5" s="153">
        <f>IF(A5="","",CHOOSE(MONTH(A5),"Ocak","Şubat","Mart","Nisan","Mayıs","Haziran","Temmuz","Ağustos","Eylül","Ekim","Kasım","Aralık"))</f>
        <v/>
      </c>
      <c r="E5" s="153">
        <f>IF(A5="","",ROUNDUP(MONTH(A5)/3,0))</f>
        <v/>
      </c>
      <c r="F5" s="153">
        <f>IF(A5="","",WEEKNUM(A5,2))</f>
        <v/>
      </c>
      <c r="G5" s="153">
        <f>IF(A5="","",WEEKDAY(A5,2))</f>
        <v/>
      </c>
      <c r="H5" s="153">
        <f>IF(A5="","",CHOOSE(WEEKDAY(A5,2),"Pazartesi","Salı","Çarşamba","Perşembe","Cuma","Cumartesi","Pazar"))</f>
        <v/>
      </c>
    </row>
    <row r="6" ht="10.5" customHeight="1" s="113">
      <c r="A6" s="152" t="n">
        <v>42009</v>
      </c>
      <c r="B6" s="153">
        <f>IF(A6="","",YEAR(A6))</f>
        <v/>
      </c>
      <c r="C6" s="153">
        <f>IF(A6="","",MONTH(A6))</f>
        <v/>
      </c>
      <c r="D6" s="153">
        <f>IF(A6="","",CHOOSE(MONTH(A6),"Ocak","Şubat","Mart","Nisan","Mayıs","Haziran","Temmuz","Ağustos","Eylül","Ekim","Kasım","Aralık"))</f>
        <v/>
      </c>
      <c r="E6" s="153">
        <f>IF(A6="","",ROUNDUP(MONTH(A6)/3,0))</f>
        <v/>
      </c>
      <c r="F6" s="153">
        <f>IF(A6="","",WEEKNUM(A6,2))</f>
        <v/>
      </c>
      <c r="G6" s="153">
        <f>IF(A6="","",WEEKDAY(A6,2))</f>
        <v/>
      </c>
      <c r="H6" s="153">
        <f>IF(A6="","",CHOOSE(WEEKDAY(A6,2),"Pazartesi","Salı","Çarşamba","Perşembe","Cuma","Cumartesi","Pazar"))</f>
        <v/>
      </c>
    </row>
    <row r="7" ht="10.5" customHeight="1" s="113">
      <c r="A7" s="152" t="n">
        <v>42010</v>
      </c>
      <c r="B7" s="153">
        <f>IF(A7="","",YEAR(A7))</f>
        <v/>
      </c>
      <c r="C7" s="153">
        <f>IF(A7="","",MONTH(A7))</f>
        <v/>
      </c>
      <c r="D7" s="153">
        <f>IF(A7="","",CHOOSE(MONTH(A7),"Ocak","Şubat","Mart","Nisan","Mayıs","Haziran","Temmuz","Ağustos","Eylül","Ekim","Kasım","Aralık"))</f>
        <v/>
      </c>
      <c r="E7" s="153">
        <f>IF(A7="","",ROUNDUP(MONTH(A7)/3,0))</f>
        <v/>
      </c>
      <c r="F7" s="153">
        <f>IF(A7="","",WEEKNUM(A7,2))</f>
        <v/>
      </c>
      <c r="G7" s="153">
        <f>IF(A7="","",WEEKDAY(A7,2))</f>
        <v/>
      </c>
      <c r="H7" s="153">
        <f>IF(A7="","",CHOOSE(WEEKDAY(A7,2),"Pazartesi","Salı","Çarşamba","Perşembe","Cuma","Cumartesi","Pazar"))</f>
        <v/>
      </c>
    </row>
    <row r="8" ht="10.5" customHeight="1" s="113">
      <c r="A8" s="152" t="n">
        <v>42011</v>
      </c>
      <c r="B8" s="153">
        <f>IF(A8="","",YEAR(A8))</f>
        <v/>
      </c>
      <c r="C8" s="153">
        <f>IF(A8="","",MONTH(A8))</f>
        <v/>
      </c>
      <c r="D8" s="153">
        <f>IF(A8="","",CHOOSE(MONTH(A8),"Ocak","Şubat","Mart","Nisan","Mayıs","Haziran","Temmuz","Ağustos","Eylül","Ekim","Kasım","Aralık"))</f>
        <v/>
      </c>
      <c r="E8" s="153">
        <f>IF(A8="","",ROUNDUP(MONTH(A8)/3,0))</f>
        <v/>
      </c>
      <c r="F8" s="153">
        <f>IF(A8="","",WEEKNUM(A8,2))</f>
        <v/>
      </c>
      <c r="G8" s="153">
        <f>IF(A8="","",WEEKDAY(A8,2))</f>
        <v/>
      </c>
      <c r="H8" s="153">
        <f>IF(A8="","",CHOOSE(WEEKDAY(A8,2),"Pazartesi","Salı","Çarşamba","Perşembe","Cuma","Cumartesi","Pazar"))</f>
        <v/>
      </c>
    </row>
    <row r="9" ht="10.5" customHeight="1" s="113">
      <c r="A9" s="152" t="n">
        <v>42012</v>
      </c>
      <c r="B9" s="153">
        <f>IF(A9="","",YEAR(A9))</f>
        <v/>
      </c>
      <c r="C9" s="153">
        <f>IF(A9="","",MONTH(A9))</f>
        <v/>
      </c>
      <c r="D9" s="153">
        <f>IF(A9="","",CHOOSE(MONTH(A9),"Ocak","Şubat","Mart","Nisan","Mayıs","Haziran","Temmuz","Ağustos","Eylül","Ekim","Kasım","Aralık"))</f>
        <v/>
      </c>
      <c r="E9" s="153">
        <f>IF(A9="","",ROUNDUP(MONTH(A9)/3,0))</f>
        <v/>
      </c>
      <c r="F9" s="153">
        <f>IF(A9="","",WEEKNUM(A9,2))</f>
        <v/>
      </c>
      <c r="G9" s="153">
        <f>IF(A9="","",WEEKDAY(A9,2))</f>
        <v/>
      </c>
      <c r="H9" s="153">
        <f>IF(A9="","",CHOOSE(WEEKDAY(A9,2),"Pazartesi","Salı","Çarşamba","Perşembe","Cuma","Cumartesi","Pazar"))</f>
        <v/>
      </c>
    </row>
    <row r="10" ht="10.5" customHeight="1" s="113">
      <c r="A10" s="152" t="n">
        <v>42013</v>
      </c>
      <c r="B10" s="153">
        <f>IF(A10="","",YEAR(A10))</f>
        <v/>
      </c>
      <c r="C10" s="153">
        <f>IF(A10="","",MONTH(A10))</f>
        <v/>
      </c>
      <c r="D10" s="153">
        <f>IF(A10="","",CHOOSE(MONTH(A10),"Ocak","Şubat","Mart","Nisan","Mayıs","Haziran","Temmuz","Ağustos","Eylül","Ekim","Kasım","Aralık"))</f>
        <v/>
      </c>
      <c r="E10" s="153">
        <f>IF(A10="","",ROUNDUP(MONTH(A10)/3,0))</f>
        <v/>
      </c>
      <c r="F10" s="153">
        <f>IF(A10="","",WEEKNUM(A10,2))</f>
        <v/>
      </c>
      <c r="G10" s="153">
        <f>IF(A10="","",WEEKDAY(A10,2))</f>
        <v/>
      </c>
      <c r="H10" s="153">
        <f>IF(A10="","",CHOOSE(WEEKDAY(A10,2),"Pazartesi","Salı","Çarşamba","Perşembe","Cuma","Cumartesi","Pazar"))</f>
        <v/>
      </c>
    </row>
    <row r="11" ht="10.5" customHeight="1" s="113">
      <c r="A11" s="152" t="n">
        <v>42014</v>
      </c>
      <c r="B11" s="153">
        <f>IF(A11="","",YEAR(A11))</f>
        <v/>
      </c>
      <c r="C11" s="153">
        <f>IF(A11="","",MONTH(A11))</f>
        <v/>
      </c>
      <c r="D11" s="153">
        <f>IF(A11="","",CHOOSE(MONTH(A11),"Ocak","Şubat","Mart","Nisan","Mayıs","Haziran","Temmuz","Ağustos","Eylül","Ekim","Kasım","Aralık"))</f>
        <v/>
      </c>
      <c r="E11" s="153">
        <f>IF(A11="","",ROUNDUP(MONTH(A11)/3,0))</f>
        <v/>
      </c>
      <c r="F11" s="153">
        <f>IF(A11="","",WEEKNUM(A11,2))</f>
        <v/>
      </c>
      <c r="G11" s="153">
        <f>IF(A11="","",WEEKDAY(A11,2))</f>
        <v/>
      </c>
      <c r="H11" s="153">
        <f>IF(A11="","",CHOOSE(WEEKDAY(A11,2),"Pazartesi","Salı","Çarşamba","Perşembe","Cuma","Cumartesi","Pazar"))</f>
        <v/>
      </c>
    </row>
    <row r="12" ht="10.5" customHeight="1" s="113">
      <c r="A12" s="152" t="n">
        <v>42015</v>
      </c>
      <c r="B12" s="153">
        <f>IF(A12="","",YEAR(A12))</f>
        <v/>
      </c>
      <c r="C12" s="153">
        <f>IF(A12="","",MONTH(A12))</f>
        <v/>
      </c>
      <c r="D12" s="153">
        <f>IF(A12="","",CHOOSE(MONTH(A12),"Ocak","Şubat","Mart","Nisan","Mayıs","Haziran","Temmuz","Ağustos","Eylül","Ekim","Kasım","Aralık"))</f>
        <v/>
      </c>
      <c r="E12" s="153">
        <f>IF(A12="","",ROUNDUP(MONTH(A12)/3,0))</f>
        <v/>
      </c>
      <c r="F12" s="153">
        <f>IF(A12="","",WEEKNUM(A12,2))</f>
        <v/>
      </c>
      <c r="G12" s="153">
        <f>IF(A12="","",WEEKDAY(A12,2))</f>
        <v/>
      </c>
      <c r="H12" s="153">
        <f>IF(A12="","",CHOOSE(WEEKDAY(A12,2),"Pazartesi","Salı","Çarşamba","Perşembe","Cuma","Cumartesi","Pazar"))</f>
        <v/>
      </c>
    </row>
    <row r="13" ht="10.5" customHeight="1" s="113">
      <c r="A13" s="152" t="n">
        <v>42016</v>
      </c>
      <c r="B13" s="153">
        <f>IF(A13="","",YEAR(A13))</f>
        <v/>
      </c>
      <c r="C13" s="153">
        <f>IF(A13="","",MONTH(A13))</f>
        <v/>
      </c>
      <c r="D13" s="153">
        <f>IF(A13="","",CHOOSE(MONTH(A13),"Ocak","Şubat","Mart","Nisan","Mayıs","Haziran","Temmuz","Ağustos","Eylül","Ekim","Kasım","Aralık"))</f>
        <v/>
      </c>
      <c r="E13" s="153">
        <f>IF(A13="","",ROUNDUP(MONTH(A13)/3,0))</f>
        <v/>
      </c>
      <c r="F13" s="153">
        <f>IF(A13="","",WEEKNUM(A13,2))</f>
        <v/>
      </c>
      <c r="G13" s="153">
        <f>IF(A13="","",WEEKDAY(A13,2))</f>
        <v/>
      </c>
      <c r="H13" s="153">
        <f>IF(A13="","",CHOOSE(WEEKDAY(A13,2),"Pazartesi","Salı","Çarşamba","Perşembe","Cuma","Cumartesi","Pazar"))</f>
        <v/>
      </c>
    </row>
    <row r="14" ht="10.5" customHeight="1" s="113">
      <c r="A14" s="152" t="n">
        <v>42017</v>
      </c>
      <c r="B14" s="153">
        <f>IF(A14="","",YEAR(A14))</f>
        <v/>
      </c>
      <c r="C14" s="153">
        <f>IF(A14="","",MONTH(A14))</f>
        <v/>
      </c>
      <c r="D14" s="153">
        <f>IF(A14="","",CHOOSE(MONTH(A14),"Ocak","Şubat","Mart","Nisan","Mayıs","Haziran","Temmuz","Ağustos","Eylül","Ekim","Kasım","Aralık"))</f>
        <v/>
      </c>
      <c r="E14" s="153">
        <f>IF(A14="","",ROUNDUP(MONTH(A14)/3,0))</f>
        <v/>
      </c>
      <c r="F14" s="153">
        <f>IF(A14="","",WEEKNUM(A14,2))</f>
        <v/>
      </c>
      <c r="G14" s="153">
        <f>IF(A14="","",WEEKDAY(A14,2))</f>
        <v/>
      </c>
      <c r="H14" s="153">
        <f>IF(A14="","",CHOOSE(WEEKDAY(A14,2),"Pazartesi","Salı","Çarşamba","Perşembe","Cuma","Cumartesi","Pazar"))</f>
        <v/>
      </c>
    </row>
    <row r="15" ht="10.5" customHeight="1" s="113">
      <c r="A15" s="152" t="n">
        <v>42018</v>
      </c>
      <c r="B15" s="153">
        <f>IF(A15="","",YEAR(A15))</f>
        <v/>
      </c>
      <c r="C15" s="153">
        <f>IF(A15="","",MONTH(A15))</f>
        <v/>
      </c>
      <c r="D15" s="153">
        <f>IF(A15="","",CHOOSE(MONTH(A15),"Ocak","Şubat","Mart","Nisan","Mayıs","Haziran","Temmuz","Ağustos","Eylül","Ekim","Kasım","Aralık"))</f>
        <v/>
      </c>
      <c r="E15" s="153">
        <f>IF(A15="","",ROUNDUP(MONTH(A15)/3,0))</f>
        <v/>
      </c>
      <c r="F15" s="153">
        <f>IF(A15="","",WEEKNUM(A15,2))</f>
        <v/>
      </c>
      <c r="G15" s="153">
        <f>IF(A15="","",WEEKDAY(A15,2))</f>
        <v/>
      </c>
      <c r="H15" s="153">
        <f>IF(A15="","",CHOOSE(WEEKDAY(A15,2),"Pazartesi","Salı","Çarşamba","Perşembe","Cuma","Cumartesi","Pazar"))</f>
        <v/>
      </c>
    </row>
    <row r="16" ht="10.5" customHeight="1" s="113">
      <c r="A16" s="152" t="n">
        <v>42019</v>
      </c>
      <c r="B16" s="153">
        <f>IF(A16="","",YEAR(A16))</f>
        <v/>
      </c>
      <c r="C16" s="153">
        <f>IF(A16="","",MONTH(A16))</f>
        <v/>
      </c>
      <c r="D16" s="153">
        <f>IF(A16="","",CHOOSE(MONTH(A16),"Ocak","Şubat","Mart","Nisan","Mayıs","Haziran","Temmuz","Ağustos","Eylül","Ekim","Kasım","Aralık"))</f>
        <v/>
      </c>
      <c r="E16" s="153">
        <f>IF(A16="","",ROUNDUP(MONTH(A16)/3,0))</f>
        <v/>
      </c>
      <c r="F16" s="153">
        <f>IF(A16="","",WEEKNUM(A16,2))</f>
        <v/>
      </c>
      <c r="G16" s="153">
        <f>IF(A16="","",WEEKDAY(A16,2))</f>
        <v/>
      </c>
      <c r="H16" s="153">
        <f>IF(A16="","",CHOOSE(WEEKDAY(A16,2),"Pazartesi","Salı","Çarşamba","Perşembe","Cuma","Cumartesi","Pazar"))</f>
        <v/>
      </c>
    </row>
    <row r="17" ht="10.5" customHeight="1" s="113">
      <c r="A17" s="152" t="n">
        <v>42020</v>
      </c>
      <c r="B17" s="153">
        <f>IF(A17="","",YEAR(A17))</f>
        <v/>
      </c>
      <c r="C17" s="153">
        <f>IF(A17="","",MONTH(A17))</f>
        <v/>
      </c>
      <c r="D17" s="153">
        <f>IF(A17="","",CHOOSE(MONTH(A17),"Ocak","Şubat","Mart","Nisan","Mayıs","Haziran","Temmuz","Ağustos","Eylül","Ekim","Kasım","Aralık"))</f>
        <v/>
      </c>
      <c r="E17" s="153">
        <f>IF(A17="","",ROUNDUP(MONTH(A17)/3,0))</f>
        <v/>
      </c>
      <c r="F17" s="153">
        <f>IF(A17="","",WEEKNUM(A17,2))</f>
        <v/>
      </c>
      <c r="G17" s="153">
        <f>IF(A17="","",WEEKDAY(A17,2))</f>
        <v/>
      </c>
      <c r="H17" s="153">
        <f>IF(A17="","",CHOOSE(WEEKDAY(A17,2),"Pazartesi","Salı","Çarşamba","Perşembe","Cuma","Cumartesi","Pazar"))</f>
        <v/>
      </c>
    </row>
    <row r="18" ht="10.5" customHeight="1" s="113">
      <c r="A18" s="152" t="n">
        <v>42021</v>
      </c>
      <c r="B18" s="153">
        <f>IF(A18="","",YEAR(A18))</f>
        <v/>
      </c>
      <c r="C18" s="153">
        <f>IF(A18="","",MONTH(A18))</f>
        <v/>
      </c>
      <c r="D18" s="153">
        <f>IF(A18="","",CHOOSE(MONTH(A18),"Ocak","Şubat","Mart","Nisan","Mayıs","Haziran","Temmuz","Ağustos","Eylül","Ekim","Kasım","Aralık"))</f>
        <v/>
      </c>
      <c r="E18" s="153">
        <f>IF(A18="","",ROUNDUP(MONTH(A18)/3,0))</f>
        <v/>
      </c>
      <c r="F18" s="153">
        <f>IF(A18="","",WEEKNUM(A18,2))</f>
        <v/>
      </c>
      <c r="G18" s="153">
        <f>IF(A18="","",WEEKDAY(A18,2))</f>
        <v/>
      </c>
      <c r="H18" s="153">
        <f>IF(A18="","",CHOOSE(WEEKDAY(A18,2),"Pazartesi","Salı","Çarşamba","Perşembe","Cuma","Cumartesi","Pazar"))</f>
        <v/>
      </c>
    </row>
    <row r="19" ht="10.5" customHeight="1" s="113">
      <c r="A19" s="152" t="n">
        <v>42022</v>
      </c>
      <c r="B19" s="153">
        <f>IF(A19="","",YEAR(A19))</f>
        <v/>
      </c>
      <c r="C19" s="153">
        <f>IF(A19="","",MONTH(A19))</f>
        <v/>
      </c>
      <c r="D19" s="153">
        <f>IF(A19="","",CHOOSE(MONTH(A19),"Ocak","Şubat","Mart","Nisan","Mayıs","Haziran","Temmuz","Ağustos","Eylül","Ekim","Kasım","Aralık"))</f>
        <v/>
      </c>
      <c r="E19" s="153">
        <f>IF(A19="","",ROUNDUP(MONTH(A19)/3,0))</f>
        <v/>
      </c>
      <c r="F19" s="153">
        <f>IF(A19="","",WEEKNUM(A19,2))</f>
        <v/>
      </c>
      <c r="G19" s="153">
        <f>IF(A19="","",WEEKDAY(A19,2))</f>
        <v/>
      </c>
      <c r="H19" s="153">
        <f>IF(A19="","",CHOOSE(WEEKDAY(A19,2),"Pazartesi","Salı","Çarşamba","Perşembe","Cuma","Cumartesi","Pazar"))</f>
        <v/>
      </c>
    </row>
    <row r="20" ht="10.5" customHeight="1" s="113">
      <c r="A20" s="152" t="n">
        <v>42023</v>
      </c>
      <c r="B20" s="153">
        <f>IF(A20="","",YEAR(A20))</f>
        <v/>
      </c>
      <c r="C20" s="153">
        <f>IF(A20="","",MONTH(A20))</f>
        <v/>
      </c>
      <c r="D20" s="153">
        <f>IF(A20="","",CHOOSE(MONTH(A20),"Ocak","Şubat","Mart","Nisan","Mayıs","Haziran","Temmuz","Ağustos","Eylül","Ekim","Kasım","Aralık"))</f>
        <v/>
      </c>
      <c r="E20" s="153">
        <f>IF(A20="","",ROUNDUP(MONTH(A20)/3,0))</f>
        <v/>
      </c>
      <c r="F20" s="153">
        <f>IF(A20="","",WEEKNUM(A20,2))</f>
        <v/>
      </c>
      <c r="G20" s="153">
        <f>IF(A20="","",WEEKDAY(A20,2))</f>
        <v/>
      </c>
      <c r="H20" s="153">
        <f>IF(A20="","",CHOOSE(WEEKDAY(A20,2),"Pazartesi","Salı","Çarşamba","Perşembe","Cuma","Cumartesi","Pazar"))</f>
        <v/>
      </c>
    </row>
    <row r="21" ht="10.5" customHeight="1" s="113">
      <c r="A21" s="152" t="n">
        <v>42024</v>
      </c>
      <c r="B21" s="153">
        <f>IF(A21="","",YEAR(A21))</f>
        <v/>
      </c>
      <c r="C21" s="153">
        <f>IF(A21="","",MONTH(A21))</f>
        <v/>
      </c>
      <c r="D21" s="153">
        <f>IF(A21="","",CHOOSE(MONTH(A21),"Ocak","Şubat","Mart","Nisan","Mayıs","Haziran","Temmuz","Ağustos","Eylül","Ekim","Kasım","Aralık"))</f>
        <v/>
      </c>
      <c r="E21" s="153">
        <f>IF(A21="","",ROUNDUP(MONTH(A21)/3,0))</f>
        <v/>
      </c>
      <c r="F21" s="153">
        <f>IF(A21="","",WEEKNUM(A21,2))</f>
        <v/>
      </c>
      <c r="G21" s="153">
        <f>IF(A21="","",WEEKDAY(A21,2))</f>
        <v/>
      </c>
      <c r="H21" s="153">
        <f>IF(A21="","",CHOOSE(WEEKDAY(A21,2),"Pazartesi","Salı","Çarşamba","Perşembe","Cuma","Cumartesi","Pazar"))</f>
        <v/>
      </c>
    </row>
    <row r="22" ht="10.5" customHeight="1" s="113">
      <c r="A22" s="152" t="n">
        <v>42025</v>
      </c>
      <c r="B22" s="153">
        <f>IF(A22="","",YEAR(A22))</f>
        <v/>
      </c>
      <c r="C22" s="153">
        <f>IF(A22="","",MONTH(A22))</f>
        <v/>
      </c>
      <c r="D22" s="153">
        <f>IF(A22="","",CHOOSE(MONTH(A22),"Ocak","Şubat","Mart","Nisan","Mayıs","Haziran","Temmuz","Ağustos","Eylül","Ekim","Kasım","Aralık"))</f>
        <v/>
      </c>
      <c r="E22" s="153">
        <f>IF(A22="","",ROUNDUP(MONTH(A22)/3,0))</f>
        <v/>
      </c>
      <c r="F22" s="153">
        <f>IF(A22="","",WEEKNUM(A22,2))</f>
        <v/>
      </c>
      <c r="G22" s="153">
        <f>IF(A22="","",WEEKDAY(A22,2))</f>
        <v/>
      </c>
      <c r="H22" s="153">
        <f>IF(A22="","",CHOOSE(WEEKDAY(A22,2),"Pazartesi","Salı","Çarşamba","Perşembe","Cuma","Cumartesi","Pazar"))</f>
        <v/>
      </c>
    </row>
    <row r="23" ht="10.5" customHeight="1" s="113">
      <c r="A23" s="152" t="n">
        <v>42026</v>
      </c>
      <c r="B23" s="153">
        <f>IF(A23="","",YEAR(A23))</f>
        <v/>
      </c>
      <c r="C23" s="153">
        <f>IF(A23="","",MONTH(A23))</f>
        <v/>
      </c>
      <c r="D23" s="153">
        <f>IF(A23="","",CHOOSE(MONTH(A23),"Ocak","Şubat","Mart","Nisan","Mayıs","Haziran","Temmuz","Ağustos","Eylül","Ekim","Kasım","Aralık"))</f>
        <v/>
      </c>
      <c r="E23" s="153">
        <f>IF(A23="","",ROUNDUP(MONTH(A23)/3,0))</f>
        <v/>
      </c>
      <c r="F23" s="153">
        <f>IF(A23="","",WEEKNUM(A23,2))</f>
        <v/>
      </c>
      <c r="G23" s="153">
        <f>IF(A23="","",WEEKDAY(A23,2))</f>
        <v/>
      </c>
      <c r="H23" s="153">
        <f>IF(A23="","",CHOOSE(WEEKDAY(A23,2),"Pazartesi","Salı","Çarşamba","Perşembe","Cuma","Cumartesi","Pazar"))</f>
        <v/>
      </c>
    </row>
    <row r="24" ht="10.5" customHeight="1" s="113">
      <c r="A24" s="152" t="n">
        <v>42027</v>
      </c>
      <c r="B24" s="153">
        <f>IF(A24="","",YEAR(A24))</f>
        <v/>
      </c>
      <c r="C24" s="153">
        <f>IF(A24="","",MONTH(A24))</f>
        <v/>
      </c>
      <c r="D24" s="153">
        <f>IF(A24="","",CHOOSE(MONTH(A24),"Ocak","Şubat","Mart","Nisan","Mayıs","Haziran","Temmuz","Ağustos","Eylül","Ekim","Kasım","Aralık"))</f>
        <v/>
      </c>
      <c r="E24" s="153">
        <f>IF(A24="","",ROUNDUP(MONTH(A24)/3,0))</f>
        <v/>
      </c>
      <c r="F24" s="153">
        <f>IF(A24="","",WEEKNUM(A24,2))</f>
        <v/>
      </c>
      <c r="G24" s="153">
        <f>IF(A24="","",WEEKDAY(A24,2))</f>
        <v/>
      </c>
      <c r="H24" s="153">
        <f>IF(A24="","",CHOOSE(WEEKDAY(A24,2),"Pazartesi","Salı","Çarşamba","Perşembe","Cuma","Cumartesi","Pazar"))</f>
        <v/>
      </c>
    </row>
    <row r="25" ht="10.5" customHeight="1" s="113">
      <c r="A25" s="152" t="n">
        <v>42028</v>
      </c>
      <c r="B25" s="153">
        <f>IF(A25="","",YEAR(A25))</f>
        <v/>
      </c>
      <c r="C25" s="153">
        <f>IF(A25="","",MONTH(A25))</f>
        <v/>
      </c>
      <c r="D25" s="153">
        <f>IF(A25="","",CHOOSE(MONTH(A25),"Ocak","Şubat","Mart","Nisan","Mayıs","Haziran","Temmuz","Ağustos","Eylül","Ekim","Kasım","Aralık"))</f>
        <v/>
      </c>
      <c r="E25" s="153">
        <f>IF(A25="","",ROUNDUP(MONTH(A25)/3,0))</f>
        <v/>
      </c>
      <c r="F25" s="153">
        <f>IF(A25="","",WEEKNUM(A25,2))</f>
        <v/>
      </c>
      <c r="G25" s="153">
        <f>IF(A25="","",WEEKDAY(A25,2))</f>
        <v/>
      </c>
      <c r="H25" s="153">
        <f>IF(A25="","",CHOOSE(WEEKDAY(A25,2),"Pazartesi","Salı","Çarşamba","Perşembe","Cuma","Cumartesi","Pazar"))</f>
        <v/>
      </c>
    </row>
    <row r="26" ht="10.5" customHeight="1" s="113">
      <c r="A26" s="152" t="n">
        <v>42029</v>
      </c>
      <c r="B26" s="153">
        <f>IF(A26="","",YEAR(A26))</f>
        <v/>
      </c>
      <c r="C26" s="153">
        <f>IF(A26="","",MONTH(A26))</f>
        <v/>
      </c>
      <c r="D26" s="153">
        <f>IF(A26="","",CHOOSE(MONTH(A26),"Ocak","Şubat","Mart","Nisan","Mayıs","Haziran","Temmuz","Ağustos","Eylül","Ekim","Kasım","Aralık"))</f>
        <v/>
      </c>
      <c r="E26" s="153">
        <f>IF(A26="","",ROUNDUP(MONTH(A26)/3,0))</f>
        <v/>
      </c>
      <c r="F26" s="153">
        <f>IF(A26="","",WEEKNUM(A26,2))</f>
        <v/>
      </c>
      <c r="G26" s="153">
        <f>IF(A26="","",WEEKDAY(A26,2))</f>
        <v/>
      </c>
      <c r="H26" s="153">
        <f>IF(A26="","",CHOOSE(WEEKDAY(A26,2),"Pazartesi","Salı","Çarşamba","Perşembe","Cuma","Cumartesi","Pazar"))</f>
        <v/>
      </c>
    </row>
    <row r="27" ht="10.5" customHeight="1" s="113">
      <c r="A27" s="152" t="n">
        <v>42030</v>
      </c>
      <c r="B27" s="153">
        <f>IF(A27="","",YEAR(A27))</f>
        <v/>
      </c>
      <c r="C27" s="153">
        <f>IF(A27="","",MONTH(A27))</f>
        <v/>
      </c>
      <c r="D27" s="153">
        <f>IF(A27="","",CHOOSE(MONTH(A27),"Ocak","Şubat","Mart","Nisan","Mayıs","Haziran","Temmuz","Ağustos","Eylül","Ekim","Kasım","Aralık"))</f>
        <v/>
      </c>
      <c r="E27" s="153">
        <f>IF(A27="","",ROUNDUP(MONTH(A27)/3,0))</f>
        <v/>
      </c>
      <c r="F27" s="153">
        <f>IF(A27="","",WEEKNUM(A27,2))</f>
        <v/>
      </c>
      <c r="G27" s="153">
        <f>IF(A27="","",WEEKDAY(A27,2))</f>
        <v/>
      </c>
      <c r="H27" s="153">
        <f>IF(A27="","",CHOOSE(WEEKDAY(A27,2),"Pazartesi","Salı","Çarşamba","Perşembe","Cuma","Cumartesi","Pazar"))</f>
        <v/>
      </c>
    </row>
    <row r="28" ht="10.5" customHeight="1" s="113">
      <c r="A28" s="152" t="n">
        <v>42031</v>
      </c>
      <c r="B28" s="153">
        <f>IF(A28="","",YEAR(A28))</f>
        <v/>
      </c>
      <c r="C28" s="153">
        <f>IF(A28="","",MONTH(A28))</f>
        <v/>
      </c>
      <c r="D28" s="153">
        <f>IF(A28="","",CHOOSE(MONTH(A28),"Ocak","Şubat","Mart","Nisan","Mayıs","Haziran","Temmuz","Ağustos","Eylül","Ekim","Kasım","Aralık"))</f>
        <v/>
      </c>
      <c r="E28" s="153">
        <f>IF(A28="","",ROUNDUP(MONTH(A28)/3,0))</f>
        <v/>
      </c>
      <c r="F28" s="153">
        <f>IF(A28="","",WEEKNUM(A28,2))</f>
        <v/>
      </c>
      <c r="G28" s="153">
        <f>IF(A28="","",WEEKDAY(A28,2))</f>
        <v/>
      </c>
      <c r="H28" s="153">
        <f>IF(A28="","",CHOOSE(WEEKDAY(A28,2),"Pazartesi","Salı","Çarşamba","Perşembe","Cuma","Cumartesi","Pazar"))</f>
        <v/>
      </c>
    </row>
    <row r="29" ht="10.5" customHeight="1" s="113">
      <c r="A29" s="152" t="n">
        <v>42032</v>
      </c>
      <c r="B29" s="153">
        <f>IF(A29="","",YEAR(A29))</f>
        <v/>
      </c>
      <c r="C29" s="153">
        <f>IF(A29="","",MONTH(A29))</f>
        <v/>
      </c>
      <c r="D29" s="153">
        <f>IF(A29="","",CHOOSE(MONTH(A29),"Ocak","Şubat","Mart","Nisan","Mayıs","Haziran","Temmuz","Ağustos","Eylül","Ekim","Kasım","Aralık"))</f>
        <v/>
      </c>
      <c r="E29" s="153">
        <f>IF(A29="","",ROUNDUP(MONTH(A29)/3,0))</f>
        <v/>
      </c>
      <c r="F29" s="153">
        <f>IF(A29="","",WEEKNUM(A29,2))</f>
        <v/>
      </c>
      <c r="G29" s="153">
        <f>IF(A29="","",WEEKDAY(A29,2))</f>
        <v/>
      </c>
      <c r="H29" s="153">
        <f>IF(A29="","",CHOOSE(WEEKDAY(A29,2),"Pazartesi","Salı","Çarşamba","Perşembe","Cuma","Cumartesi","Pazar"))</f>
        <v/>
      </c>
    </row>
    <row r="30" ht="10.5" customHeight="1" s="113">
      <c r="A30" s="152" t="n">
        <v>42033</v>
      </c>
      <c r="B30" s="153">
        <f>IF(A30="","",YEAR(A30))</f>
        <v/>
      </c>
      <c r="C30" s="153">
        <f>IF(A30="","",MONTH(A30))</f>
        <v/>
      </c>
      <c r="D30" s="153">
        <f>IF(A30="","",CHOOSE(MONTH(A30),"Ocak","Şubat","Mart","Nisan","Mayıs","Haziran","Temmuz","Ağustos","Eylül","Ekim","Kasım","Aralık"))</f>
        <v/>
      </c>
      <c r="E30" s="153">
        <f>IF(A30="","",ROUNDUP(MONTH(A30)/3,0))</f>
        <v/>
      </c>
      <c r="F30" s="153">
        <f>IF(A30="","",WEEKNUM(A30,2))</f>
        <v/>
      </c>
      <c r="G30" s="153">
        <f>IF(A30="","",WEEKDAY(A30,2))</f>
        <v/>
      </c>
      <c r="H30" s="153">
        <f>IF(A30="","",CHOOSE(WEEKDAY(A30,2),"Pazartesi","Salı","Çarşamba","Perşembe","Cuma","Cumartesi","Pazar"))</f>
        <v/>
      </c>
    </row>
    <row r="31" ht="10.5" customHeight="1" s="113">
      <c r="A31" s="152" t="n">
        <v>42034</v>
      </c>
      <c r="B31" s="153">
        <f>IF(A31="","",YEAR(A31))</f>
        <v/>
      </c>
      <c r="C31" s="153">
        <f>IF(A31="","",MONTH(A31))</f>
        <v/>
      </c>
      <c r="D31" s="153">
        <f>IF(A31="","",CHOOSE(MONTH(A31),"Ocak","Şubat","Mart","Nisan","Mayıs","Haziran","Temmuz","Ağustos","Eylül","Ekim","Kasım","Aralık"))</f>
        <v/>
      </c>
      <c r="E31" s="153">
        <f>IF(A31="","",ROUNDUP(MONTH(A31)/3,0))</f>
        <v/>
      </c>
      <c r="F31" s="153">
        <f>IF(A31="","",WEEKNUM(A31,2))</f>
        <v/>
      </c>
      <c r="G31" s="153">
        <f>IF(A31="","",WEEKDAY(A31,2))</f>
        <v/>
      </c>
      <c r="H31" s="153">
        <f>IF(A31="","",CHOOSE(WEEKDAY(A31,2),"Pazartesi","Salı","Çarşamba","Perşembe","Cuma","Cumartesi","Pazar"))</f>
        <v/>
      </c>
    </row>
    <row r="32" ht="10.5" customHeight="1" s="113">
      <c r="A32" s="152" t="n">
        <v>42035</v>
      </c>
      <c r="B32" s="153">
        <f>IF(A32="","",YEAR(A32))</f>
        <v/>
      </c>
      <c r="C32" s="153">
        <f>IF(A32="","",MONTH(A32))</f>
        <v/>
      </c>
      <c r="D32" s="153">
        <f>IF(A32="","",CHOOSE(MONTH(A32),"Ocak","Şubat","Mart","Nisan","Mayıs","Haziran","Temmuz","Ağustos","Eylül","Ekim","Kasım","Aralık"))</f>
        <v/>
      </c>
      <c r="E32" s="153">
        <f>IF(A32="","",ROUNDUP(MONTH(A32)/3,0))</f>
        <v/>
      </c>
      <c r="F32" s="153">
        <f>IF(A32="","",WEEKNUM(A32,2))</f>
        <v/>
      </c>
      <c r="G32" s="153">
        <f>IF(A32="","",WEEKDAY(A32,2))</f>
        <v/>
      </c>
      <c r="H32" s="153">
        <f>IF(A32="","",CHOOSE(WEEKDAY(A32,2),"Pazartesi","Salı","Çarşamba","Perşembe","Cuma","Cumartesi","Pazar"))</f>
        <v/>
      </c>
    </row>
    <row r="33" ht="10.5" customHeight="1" s="113">
      <c r="A33" s="152" t="n">
        <v>42036</v>
      </c>
      <c r="B33" s="153">
        <f>IF(A33="","",YEAR(A33))</f>
        <v/>
      </c>
      <c r="C33" s="153">
        <f>IF(A33="","",MONTH(A33))</f>
        <v/>
      </c>
      <c r="D33" s="153">
        <f>IF(A33="","",CHOOSE(MONTH(A33),"Ocak","Şubat","Mart","Nisan","Mayıs","Haziran","Temmuz","Ağustos","Eylül","Ekim","Kasım","Aralık"))</f>
        <v/>
      </c>
      <c r="E33" s="153">
        <f>IF(A33="","",ROUNDUP(MONTH(A33)/3,0))</f>
        <v/>
      </c>
      <c r="F33" s="153">
        <f>IF(A33="","",WEEKNUM(A33,2))</f>
        <v/>
      </c>
      <c r="G33" s="153">
        <f>IF(A33="","",WEEKDAY(A33,2))</f>
        <v/>
      </c>
      <c r="H33" s="153">
        <f>IF(A33="","",CHOOSE(WEEKDAY(A33,2),"Pazartesi","Salı","Çarşamba","Perşembe","Cuma","Cumartesi","Pazar"))</f>
        <v/>
      </c>
    </row>
    <row r="34" ht="10.5" customHeight="1" s="113">
      <c r="A34" s="152" t="n">
        <v>42037</v>
      </c>
      <c r="B34" s="153">
        <f>IF(A34="","",YEAR(A34))</f>
        <v/>
      </c>
      <c r="C34" s="153">
        <f>IF(A34="","",MONTH(A34))</f>
        <v/>
      </c>
      <c r="D34" s="153">
        <f>IF(A34="","",CHOOSE(MONTH(A34),"Ocak","Şubat","Mart","Nisan","Mayıs","Haziran","Temmuz","Ağustos","Eylül","Ekim","Kasım","Aralık"))</f>
        <v/>
      </c>
      <c r="E34" s="153">
        <f>IF(A34="","",ROUNDUP(MONTH(A34)/3,0))</f>
        <v/>
      </c>
      <c r="F34" s="153">
        <f>IF(A34="","",WEEKNUM(A34,2))</f>
        <v/>
      </c>
      <c r="G34" s="153">
        <f>IF(A34="","",WEEKDAY(A34,2))</f>
        <v/>
      </c>
      <c r="H34" s="153">
        <f>IF(A34="","",CHOOSE(WEEKDAY(A34,2),"Pazartesi","Salı","Çarşamba","Perşembe","Cuma","Cumartesi","Pazar"))</f>
        <v/>
      </c>
    </row>
    <row r="35" ht="10.5" customHeight="1" s="113">
      <c r="A35" s="152" t="n">
        <v>42038</v>
      </c>
      <c r="B35" s="153">
        <f>IF(A35="","",YEAR(A35))</f>
        <v/>
      </c>
      <c r="C35" s="153">
        <f>IF(A35="","",MONTH(A35))</f>
        <v/>
      </c>
      <c r="D35" s="153">
        <f>IF(A35="","",CHOOSE(MONTH(A35),"Ocak","Şubat","Mart","Nisan","Mayıs","Haziran","Temmuz","Ağustos","Eylül","Ekim","Kasım","Aralık"))</f>
        <v/>
      </c>
      <c r="E35" s="153">
        <f>IF(A35="","",ROUNDUP(MONTH(A35)/3,0))</f>
        <v/>
      </c>
      <c r="F35" s="153">
        <f>IF(A35="","",WEEKNUM(A35,2))</f>
        <v/>
      </c>
      <c r="G35" s="153">
        <f>IF(A35="","",WEEKDAY(A35,2))</f>
        <v/>
      </c>
      <c r="H35" s="153">
        <f>IF(A35="","",CHOOSE(WEEKDAY(A35,2),"Pazartesi","Salı","Çarşamba","Perşembe","Cuma","Cumartesi","Pazar"))</f>
        <v/>
      </c>
    </row>
    <row r="36" ht="10.5" customHeight="1" s="113">
      <c r="A36" s="152" t="n">
        <v>42039</v>
      </c>
      <c r="B36" s="153">
        <f>IF(A36="","",YEAR(A36))</f>
        <v/>
      </c>
      <c r="C36" s="153">
        <f>IF(A36="","",MONTH(A36))</f>
        <v/>
      </c>
      <c r="D36" s="153">
        <f>IF(A36="","",CHOOSE(MONTH(A36),"Ocak","Şubat","Mart","Nisan","Mayıs","Haziran","Temmuz","Ağustos","Eylül","Ekim","Kasım","Aralık"))</f>
        <v/>
      </c>
      <c r="E36" s="153">
        <f>IF(A36="","",ROUNDUP(MONTH(A36)/3,0))</f>
        <v/>
      </c>
      <c r="F36" s="153">
        <f>IF(A36="","",WEEKNUM(A36,2))</f>
        <v/>
      </c>
      <c r="G36" s="153">
        <f>IF(A36="","",WEEKDAY(A36,2))</f>
        <v/>
      </c>
      <c r="H36" s="153">
        <f>IF(A36="","",CHOOSE(WEEKDAY(A36,2),"Pazartesi","Salı","Çarşamba","Perşembe","Cuma","Cumartesi","Pazar"))</f>
        <v/>
      </c>
    </row>
    <row r="37" ht="10.5" customHeight="1" s="113">
      <c r="A37" s="152" t="n">
        <v>42040</v>
      </c>
      <c r="B37" s="153">
        <f>IF(A37="","",YEAR(A37))</f>
        <v/>
      </c>
      <c r="C37" s="153">
        <f>IF(A37="","",MONTH(A37))</f>
        <v/>
      </c>
      <c r="D37" s="153">
        <f>IF(A37="","",CHOOSE(MONTH(A37),"Ocak","Şubat","Mart","Nisan","Mayıs","Haziran","Temmuz","Ağustos","Eylül","Ekim","Kasım","Aralık"))</f>
        <v/>
      </c>
      <c r="E37" s="153">
        <f>IF(A37="","",ROUNDUP(MONTH(A37)/3,0))</f>
        <v/>
      </c>
      <c r="F37" s="153">
        <f>IF(A37="","",WEEKNUM(A37,2))</f>
        <v/>
      </c>
      <c r="G37" s="153">
        <f>IF(A37="","",WEEKDAY(A37,2))</f>
        <v/>
      </c>
      <c r="H37" s="153">
        <f>IF(A37="","",CHOOSE(WEEKDAY(A37,2),"Pazartesi","Salı","Çarşamba","Perşembe","Cuma","Cumartesi","Pazar"))</f>
        <v/>
      </c>
    </row>
    <row r="38" ht="10.5" customHeight="1" s="113">
      <c r="A38" s="152" t="n">
        <v>42041</v>
      </c>
      <c r="B38" s="153">
        <f>IF(A38="","",YEAR(A38))</f>
        <v/>
      </c>
      <c r="C38" s="153">
        <f>IF(A38="","",MONTH(A38))</f>
        <v/>
      </c>
      <c r="D38" s="153">
        <f>IF(A38="","",CHOOSE(MONTH(A38),"Ocak","Şubat","Mart","Nisan","Mayıs","Haziran","Temmuz","Ağustos","Eylül","Ekim","Kasım","Aralık"))</f>
        <v/>
      </c>
      <c r="E38" s="153">
        <f>IF(A38="","",ROUNDUP(MONTH(A38)/3,0))</f>
        <v/>
      </c>
      <c r="F38" s="153">
        <f>IF(A38="","",WEEKNUM(A38,2))</f>
        <v/>
      </c>
      <c r="G38" s="153">
        <f>IF(A38="","",WEEKDAY(A38,2))</f>
        <v/>
      </c>
      <c r="H38" s="153">
        <f>IF(A38="","",CHOOSE(WEEKDAY(A38,2),"Pazartesi","Salı","Çarşamba","Perşembe","Cuma","Cumartesi","Pazar"))</f>
        <v/>
      </c>
    </row>
    <row r="39" ht="10.5" customHeight="1" s="113">
      <c r="A39" s="152" t="n">
        <v>42042</v>
      </c>
      <c r="B39" s="153">
        <f>IF(A39="","",YEAR(A39))</f>
        <v/>
      </c>
      <c r="C39" s="153">
        <f>IF(A39="","",MONTH(A39))</f>
        <v/>
      </c>
      <c r="D39" s="153">
        <f>IF(A39="","",CHOOSE(MONTH(A39),"Ocak","Şubat","Mart","Nisan","Mayıs","Haziran","Temmuz","Ağustos","Eylül","Ekim","Kasım","Aralık"))</f>
        <v/>
      </c>
      <c r="E39" s="153">
        <f>IF(A39="","",ROUNDUP(MONTH(A39)/3,0))</f>
        <v/>
      </c>
      <c r="F39" s="153">
        <f>IF(A39="","",WEEKNUM(A39,2))</f>
        <v/>
      </c>
      <c r="G39" s="153">
        <f>IF(A39="","",WEEKDAY(A39,2))</f>
        <v/>
      </c>
      <c r="H39" s="153">
        <f>IF(A39="","",CHOOSE(WEEKDAY(A39,2),"Pazartesi","Salı","Çarşamba","Perşembe","Cuma","Cumartesi","Pazar"))</f>
        <v/>
      </c>
    </row>
    <row r="40" ht="10.5" customHeight="1" s="113">
      <c r="A40" s="152" t="n">
        <v>42043</v>
      </c>
      <c r="B40" s="153">
        <f>IF(A40="","",YEAR(A40))</f>
        <v/>
      </c>
      <c r="C40" s="153">
        <f>IF(A40="","",MONTH(A40))</f>
        <v/>
      </c>
      <c r="D40" s="153">
        <f>IF(A40="","",CHOOSE(MONTH(A40),"Ocak","Şubat","Mart","Nisan","Mayıs","Haziran","Temmuz","Ağustos","Eylül","Ekim","Kasım","Aralık"))</f>
        <v/>
      </c>
      <c r="E40" s="153">
        <f>IF(A40="","",ROUNDUP(MONTH(A40)/3,0))</f>
        <v/>
      </c>
      <c r="F40" s="153">
        <f>IF(A40="","",WEEKNUM(A40,2))</f>
        <v/>
      </c>
      <c r="G40" s="153">
        <f>IF(A40="","",WEEKDAY(A40,2))</f>
        <v/>
      </c>
      <c r="H40" s="153">
        <f>IF(A40="","",CHOOSE(WEEKDAY(A40,2),"Pazartesi","Salı","Çarşamba","Perşembe","Cuma","Cumartesi","Pazar"))</f>
        <v/>
      </c>
    </row>
    <row r="41" ht="10.5" customHeight="1" s="113">
      <c r="A41" s="152" t="n">
        <v>42044</v>
      </c>
      <c r="B41" s="153">
        <f>IF(A41="","",YEAR(A41))</f>
        <v/>
      </c>
      <c r="C41" s="153">
        <f>IF(A41="","",MONTH(A41))</f>
        <v/>
      </c>
      <c r="D41" s="153">
        <f>IF(A41="","",CHOOSE(MONTH(A41),"Ocak","Şubat","Mart","Nisan","Mayıs","Haziran","Temmuz","Ağustos","Eylül","Ekim","Kasım","Aralık"))</f>
        <v/>
      </c>
      <c r="E41" s="153">
        <f>IF(A41="","",ROUNDUP(MONTH(A41)/3,0))</f>
        <v/>
      </c>
      <c r="F41" s="153">
        <f>IF(A41="","",WEEKNUM(A41,2))</f>
        <v/>
      </c>
      <c r="G41" s="153">
        <f>IF(A41="","",WEEKDAY(A41,2))</f>
        <v/>
      </c>
      <c r="H41" s="153">
        <f>IF(A41="","",CHOOSE(WEEKDAY(A41,2),"Pazartesi","Salı","Çarşamba","Perşembe","Cuma","Cumartesi","Pazar"))</f>
        <v/>
      </c>
    </row>
    <row r="42" ht="10.5" customHeight="1" s="113">
      <c r="A42" s="152" t="n">
        <v>42045</v>
      </c>
      <c r="B42" s="153">
        <f>IF(A42="","",YEAR(A42))</f>
        <v/>
      </c>
      <c r="C42" s="153">
        <f>IF(A42="","",MONTH(A42))</f>
        <v/>
      </c>
      <c r="D42" s="153">
        <f>IF(A42="","",CHOOSE(MONTH(A42),"Ocak","Şubat","Mart","Nisan","Mayıs","Haziran","Temmuz","Ağustos","Eylül","Ekim","Kasım","Aralık"))</f>
        <v/>
      </c>
      <c r="E42" s="153">
        <f>IF(A42="","",ROUNDUP(MONTH(A42)/3,0))</f>
        <v/>
      </c>
      <c r="F42" s="153">
        <f>IF(A42="","",WEEKNUM(A42,2))</f>
        <v/>
      </c>
      <c r="G42" s="153">
        <f>IF(A42="","",WEEKDAY(A42,2))</f>
        <v/>
      </c>
      <c r="H42" s="153">
        <f>IF(A42="","",CHOOSE(WEEKDAY(A42,2),"Pazartesi","Salı","Çarşamba","Perşembe","Cuma","Cumartesi","Pazar"))</f>
        <v/>
      </c>
    </row>
    <row r="43" ht="10.5" customHeight="1" s="113">
      <c r="A43" s="152" t="n">
        <v>42046</v>
      </c>
      <c r="B43" s="153">
        <f>IF(A43="","",YEAR(A43))</f>
        <v/>
      </c>
      <c r="C43" s="153">
        <f>IF(A43="","",MONTH(A43))</f>
        <v/>
      </c>
      <c r="D43" s="153">
        <f>IF(A43="","",CHOOSE(MONTH(A43),"Ocak","Şubat","Mart","Nisan","Mayıs","Haziran","Temmuz","Ağustos","Eylül","Ekim","Kasım","Aralık"))</f>
        <v/>
      </c>
      <c r="E43" s="153">
        <f>IF(A43="","",ROUNDUP(MONTH(A43)/3,0))</f>
        <v/>
      </c>
      <c r="F43" s="153">
        <f>IF(A43="","",WEEKNUM(A43,2))</f>
        <v/>
      </c>
      <c r="G43" s="153">
        <f>IF(A43="","",WEEKDAY(A43,2))</f>
        <v/>
      </c>
      <c r="H43" s="153">
        <f>IF(A43="","",CHOOSE(WEEKDAY(A43,2),"Pazartesi","Salı","Çarşamba","Perşembe","Cuma","Cumartesi","Pazar"))</f>
        <v/>
      </c>
    </row>
    <row r="44" ht="10.5" customHeight="1" s="113">
      <c r="A44" s="152" t="n">
        <v>42047</v>
      </c>
      <c r="B44" s="153">
        <f>IF(A44="","",YEAR(A44))</f>
        <v/>
      </c>
      <c r="C44" s="153">
        <f>IF(A44="","",MONTH(A44))</f>
        <v/>
      </c>
      <c r="D44" s="153">
        <f>IF(A44="","",CHOOSE(MONTH(A44),"Ocak","Şubat","Mart","Nisan","Mayıs","Haziran","Temmuz","Ağustos","Eylül","Ekim","Kasım","Aralık"))</f>
        <v/>
      </c>
      <c r="E44" s="153">
        <f>IF(A44="","",ROUNDUP(MONTH(A44)/3,0))</f>
        <v/>
      </c>
      <c r="F44" s="153">
        <f>IF(A44="","",WEEKNUM(A44,2))</f>
        <v/>
      </c>
      <c r="G44" s="153">
        <f>IF(A44="","",WEEKDAY(A44,2))</f>
        <v/>
      </c>
      <c r="H44" s="153">
        <f>IF(A44="","",CHOOSE(WEEKDAY(A44,2),"Pazartesi","Salı","Çarşamba","Perşembe","Cuma","Cumartesi","Pazar"))</f>
        <v/>
      </c>
    </row>
    <row r="45" ht="10.5" customHeight="1" s="113">
      <c r="A45" s="152" t="n">
        <v>42048</v>
      </c>
      <c r="B45" s="153">
        <f>IF(A45="","",YEAR(A45))</f>
        <v/>
      </c>
      <c r="C45" s="153">
        <f>IF(A45="","",MONTH(A45))</f>
        <v/>
      </c>
      <c r="D45" s="153">
        <f>IF(A45="","",CHOOSE(MONTH(A45),"Ocak","Şubat","Mart","Nisan","Mayıs","Haziran","Temmuz","Ağustos","Eylül","Ekim","Kasım","Aralık"))</f>
        <v/>
      </c>
      <c r="E45" s="153">
        <f>IF(A45="","",ROUNDUP(MONTH(A45)/3,0))</f>
        <v/>
      </c>
      <c r="F45" s="153">
        <f>IF(A45="","",WEEKNUM(A45,2))</f>
        <v/>
      </c>
      <c r="G45" s="153">
        <f>IF(A45="","",WEEKDAY(A45,2))</f>
        <v/>
      </c>
      <c r="H45" s="153">
        <f>IF(A45="","",CHOOSE(WEEKDAY(A45,2),"Pazartesi","Salı","Çarşamba","Perşembe","Cuma","Cumartesi","Pazar"))</f>
        <v/>
      </c>
    </row>
    <row r="46" ht="10.5" customHeight="1" s="113">
      <c r="A46" s="152" t="n">
        <v>42049</v>
      </c>
      <c r="B46" s="153">
        <f>IF(A46="","",YEAR(A46))</f>
        <v/>
      </c>
      <c r="C46" s="153">
        <f>IF(A46="","",MONTH(A46))</f>
        <v/>
      </c>
      <c r="D46" s="153">
        <f>IF(A46="","",CHOOSE(MONTH(A46),"Ocak","Şubat","Mart","Nisan","Mayıs","Haziran","Temmuz","Ağustos","Eylül","Ekim","Kasım","Aralık"))</f>
        <v/>
      </c>
      <c r="E46" s="153">
        <f>IF(A46="","",ROUNDUP(MONTH(A46)/3,0))</f>
        <v/>
      </c>
      <c r="F46" s="153">
        <f>IF(A46="","",WEEKNUM(A46,2))</f>
        <v/>
      </c>
      <c r="G46" s="153">
        <f>IF(A46="","",WEEKDAY(A46,2))</f>
        <v/>
      </c>
      <c r="H46" s="153">
        <f>IF(A46="","",CHOOSE(WEEKDAY(A46,2),"Pazartesi","Salı","Çarşamba","Perşembe","Cuma","Cumartesi","Pazar"))</f>
        <v/>
      </c>
    </row>
    <row r="47" ht="10.5" customHeight="1" s="113">
      <c r="A47" s="152" t="n">
        <v>42050</v>
      </c>
      <c r="B47" s="153">
        <f>IF(A47="","",YEAR(A47))</f>
        <v/>
      </c>
      <c r="C47" s="153">
        <f>IF(A47="","",MONTH(A47))</f>
        <v/>
      </c>
      <c r="D47" s="153">
        <f>IF(A47="","",CHOOSE(MONTH(A47),"Ocak","Şubat","Mart","Nisan","Mayıs","Haziran","Temmuz","Ağustos","Eylül","Ekim","Kasım","Aralık"))</f>
        <v/>
      </c>
      <c r="E47" s="153">
        <f>IF(A47="","",ROUNDUP(MONTH(A47)/3,0))</f>
        <v/>
      </c>
      <c r="F47" s="153">
        <f>IF(A47="","",WEEKNUM(A47,2))</f>
        <v/>
      </c>
      <c r="G47" s="153">
        <f>IF(A47="","",WEEKDAY(A47,2))</f>
        <v/>
      </c>
      <c r="H47" s="153">
        <f>IF(A47="","",CHOOSE(WEEKDAY(A47,2),"Pazartesi","Salı","Çarşamba","Perşembe","Cuma","Cumartesi","Pazar"))</f>
        <v/>
      </c>
    </row>
    <row r="48" ht="10.5" customHeight="1" s="113">
      <c r="A48" s="152" t="n">
        <v>42051</v>
      </c>
      <c r="B48" s="153">
        <f>IF(A48="","",YEAR(A48))</f>
        <v/>
      </c>
      <c r="C48" s="153">
        <f>IF(A48="","",MONTH(A48))</f>
        <v/>
      </c>
      <c r="D48" s="153">
        <f>IF(A48="","",CHOOSE(MONTH(A48),"Ocak","Şubat","Mart","Nisan","Mayıs","Haziran","Temmuz","Ağustos","Eylül","Ekim","Kasım","Aralık"))</f>
        <v/>
      </c>
      <c r="E48" s="153">
        <f>IF(A48="","",ROUNDUP(MONTH(A48)/3,0))</f>
        <v/>
      </c>
      <c r="F48" s="153">
        <f>IF(A48="","",WEEKNUM(A48,2))</f>
        <v/>
      </c>
      <c r="G48" s="153">
        <f>IF(A48="","",WEEKDAY(A48,2))</f>
        <v/>
      </c>
      <c r="H48" s="153">
        <f>IF(A48="","",CHOOSE(WEEKDAY(A48,2),"Pazartesi","Salı","Çarşamba","Perşembe","Cuma","Cumartesi","Pazar"))</f>
        <v/>
      </c>
    </row>
    <row r="49" ht="10.5" customHeight="1" s="113">
      <c r="A49" s="152" t="n">
        <v>42052</v>
      </c>
      <c r="B49" s="153">
        <f>IF(A49="","",YEAR(A49))</f>
        <v/>
      </c>
      <c r="C49" s="153">
        <f>IF(A49="","",MONTH(A49))</f>
        <v/>
      </c>
      <c r="D49" s="153">
        <f>IF(A49="","",CHOOSE(MONTH(A49),"Ocak","Şubat","Mart","Nisan","Mayıs","Haziran","Temmuz","Ağustos","Eylül","Ekim","Kasım","Aralık"))</f>
        <v/>
      </c>
      <c r="E49" s="153">
        <f>IF(A49="","",ROUNDUP(MONTH(A49)/3,0))</f>
        <v/>
      </c>
      <c r="F49" s="153">
        <f>IF(A49="","",WEEKNUM(A49,2))</f>
        <v/>
      </c>
      <c r="G49" s="153">
        <f>IF(A49="","",WEEKDAY(A49,2))</f>
        <v/>
      </c>
      <c r="H49" s="153">
        <f>IF(A49="","",CHOOSE(WEEKDAY(A49,2),"Pazartesi","Salı","Çarşamba","Perşembe","Cuma","Cumartesi","Pazar"))</f>
        <v/>
      </c>
    </row>
    <row r="50" ht="10.5" customHeight="1" s="113">
      <c r="A50" s="152" t="n">
        <v>42053</v>
      </c>
      <c r="B50" s="153">
        <f>IF(A50="","",YEAR(A50))</f>
        <v/>
      </c>
      <c r="C50" s="153">
        <f>IF(A50="","",MONTH(A50))</f>
        <v/>
      </c>
      <c r="D50" s="153">
        <f>IF(A50="","",CHOOSE(MONTH(A50),"Ocak","Şubat","Mart","Nisan","Mayıs","Haziran","Temmuz","Ağustos","Eylül","Ekim","Kasım","Aralık"))</f>
        <v/>
      </c>
      <c r="E50" s="153">
        <f>IF(A50="","",ROUNDUP(MONTH(A50)/3,0))</f>
        <v/>
      </c>
      <c r="F50" s="153">
        <f>IF(A50="","",WEEKNUM(A50,2))</f>
        <v/>
      </c>
      <c r="G50" s="153">
        <f>IF(A50="","",WEEKDAY(A50,2))</f>
        <v/>
      </c>
      <c r="H50" s="153">
        <f>IF(A50="","",CHOOSE(WEEKDAY(A50,2),"Pazartesi","Salı","Çarşamba","Perşembe","Cuma","Cumartesi","Pazar"))</f>
        <v/>
      </c>
    </row>
    <row r="51" ht="10.5" customHeight="1" s="113">
      <c r="A51" s="152" t="n">
        <v>42054</v>
      </c>
      <c r="B51" s="153">
        <f>IF(A51="","",YEAR(A51))</f>
        <v/>
      </c>
      <c r="C51" s="153">
        <f>IF(A51="","",MONTH(A51))</f>
        <v/>
      </c>
      <c r="D51" s="153">
        <f>IF(A51="","",CHOOSE(MONTH(A51),"Ocak","Şubat","Mart","Nisan","Mayıs","Haziran","Temmuz","Ağustos","Eylül","Ekim","Kasım","Aralık"))</f>
        <v/>
      </c>
      <c r="E51" s="153">
        <f>IF(A51="","",ROUNDUP(MONTH(A51)/3,0))</f>
        <v/>
      </c>
      <c r="F51" s="153">
        <f>IF(A51="","",WEEKNUM(A51,2))</f>
        <v/>
      </c>
      <c r="G51" s="153">
        <f>IF(A51="","",WEEKDAY(A51,2))</f>
        <v/>
      </c>
      <c r="H51" s="153">
        <f>IF(A51="","",CHOOSE(WEEKDAY(A51,2),"Pazartesi","Salı","Çarşamba","Perşembe","Cuma","Cumartesi","Pazar"))</f>
        <v/>
      </c>
    </row>
    <row r="52" ht="10.5" customHeight="1" s="113">
      <c r="A52" s="152" t="n">
        <v>42055</v>
      </c>
      <c r="B52" s="153">
        <f>IF(A52="","",YEAR(A52))</f>
        <v/>
      </c>
      <c r="C52" s="153">
        <f>IF(A52="","",MONTH(A52))</f>
        <v/>
      </c>
      <c r="D52" s="153">
        <f>IF(A52="","",CHOOSE(MONTH(A52),"Ocak","Şubat","Mart","Nisan","Mayıs","Haziran","Temmuz","Ağustos","Eylül","Ekim","Kasım","Aralık"))</f>
        <v/>
      </c>
      <c r="E52" s="153">
        <f>IF(A52="","",ROUNDUP(MONTH(A52)/3,0))</f>
        <v/>
      </c>
      <c r="F52" s="153">
        <f>IF(A52="","",WEEKNUM(A52,2))</f>
        <v/>
      </c>
      <c r="G52" s="153">
        <f>IF(A52="","",WEEKDAY(A52,2))</f>
        <v/>
      </c>
      <c r="H52" s="153">
        <f>IF(A52="","",CHOOSE(WEEKDAY(A52,2),"Pazartesi","Salı","Çarşamba","Perşembe","Cuma","Cumartesi","Pazar"))</f>
        <v/>
      </c>
    </row>
    <row r="53" ht="10.5" customHeight="1" s="113">
      <c r="A53" s="152" t="n">
        <v>42056</v>
      </c>
      <c r="B53" s="153">
        <f>IF(A53="","",YEAR(A53))</f>
        <v/>
      </c>
      <c r="C53" s="153">
        <f>IF(A53="","",MONTH(A53))</f>
        <v/>
      </c>
      <c r="D53" s="153">
        <f>IF(A53="","",CHOOSE(MONTH(A53),"Ocak","Şubat","Mart","Nisan","Mayıs","Haziran","Temmuz","Ağustos","Eylül","Ekim","Kasım","Aralık"))</f>
        <v/>
      </c>
      <c r="E53" s="153">
        <f>IF(A53="","",ROUNDUP(MONTH(A53)/3,0))</f>
        <v/>
      </c>
      <c r="F53" s="153">
        <f>IF(A53="","",WEEKNUM(A53,2))</f>
        <v/>
      </c>
      <c r="G53" s="153">
        <f>IF(A53="","",WEEKDAY(A53,2))</f>
        <v/>
      </c>
      <c r="H53" s="153">
        <f>IF(A53="","",CHOOSE(WEEKDAY(A53,2),"Pazartesi","Salı","Çarşamba","Perşembe","Cuma","Cumartesi","Pazar"))</f>
        <v/>
      </c>
    </row>
    <row r="54" ht="10.5" customHeight="1" s="113">
      <c r="A54" s="152" t="n">
        <v>42057</v>
      </c>
      <c r="B54" s="153">
        <f>IF(A54="","",YEAR(A54))</f>
        <v/>
      </c>
      <c r="C54" s="153">
        <f>IF(A54="","",MONTH(A54))</f>
        <v/>
      </c>
      <c r="D54" s="153">
        <f>IF(A54="","",CHOOSE(MONTH(A54),"Ocak","Şubat","Mart","Nisan","Mayıs","Haziran","Temmuz","Ağustos","Eylül","Ekim","Kasım","Aralık"))</f>
        <v/>
      </c>
      <c r="E54" s="153">
        <f>IF(A54="","",ROUNDUP(MONTH(A54)/3,0))</f>
        <v/>
      </c>
      <c r="F54" s="153">
        <f>IF(A54="","",WEEKNUM(A54,2))</f>
        <v/>
      </c>
      <c r="G54" s="153">
        <f>IF(A54="","",WEEKDAY(A54,2))</f>
        <v/>
      </c>
      <c r="H54" s="153">
        <f>IF(A54="","",CHOOSE(WEEKDAY(A54,2),"Pazartesi","Salı","Çarşamba","Perşembe","Cuma","Cumartesi","Pazar"))</f>
        <v/>
      </c>
    </row>
    <row r="55" ht="10.5" customHeight="1" s="113">
      <c r="A55" s="152" t="n">
        <v>42058</v>
      </c>
      <c r="B55" s="153">
        <f>IF(A55="","",YEAR(A55))</f>
        <v/>
      </c>
      <c r="C55" s="153">
        <f>IF(A55="","",MONTH(A55))</f>
        <v/>
      </c>
      <c r="D55" s="153">
        <f>IF(A55="","",CHOOSE(MONTH(A55),"Ocak","Şubat","Mart","Nisan","Mayıs","Haziran","Temmuz","Ağustos","Eylül","Ekim","Kasım","Aralık"))</f>
        <v/>
      </c>
      <c r="E55" s="153">
        <f>IF(A55="","",ROUNDUP(MONTH(A55)/3,0))</f>
        <v/>
      </c>
      <c r="F55" s="153">
        <f>IF(A55="","",WEEKNUM(A55,2))</f>
        <v/>
      </c>
      <c r="G55" s="153">
        <f>IF(A55="","",WEEKDAY(A55,2))</f>
        <v/>
      </c>
      <c r="H55" s="153">
        <f>IF(A55="","",CHOOSE(WEEKDAY(A55,2),"Pazartesi","Salı","Çarşamba","Perşembe","Cuma","Cumartesi","Pazar"))</f>
        <v/>
      </c>
    </row>
    <row r="56" ht="10.5" customHeight="1" s="113">
      <c r="A56" s="152" t="n">
        <v>42059</v>
      </c>
      <c r="B56" s="153">
        <f>IF(A56="","",YEAR(A56))</f>
        <v/>
      </c>
      <c r="C56" s="153">
        <f>IF(A56="","",MONTH(A56))</f>
        <v/>
      </c>
      <c r="D56" s="153">
        <f>IF(A56="","",CHOOSE(MONTH(A56),"Ocak","Şubat","Mart","Nisan","Mayıs","Haziran","Temmuz","Ağustos","Eylül","Ekim","Kasım","Aralık"))</f>
        <v/>
      </c>
      <c r="E56" s="153">
        <f>IF(A56="","",ROUNDUP(MONTH(A56)/3,0))</f>
        <v/>
      </c>
      <c r="F56" s="153">
        <f>IF(A56="","",WEEKNUM(A56,2))</f>
        <v/>
      </c>
      <c r="G56" s="153">
        <f>IF(A56="","",WEEKDAY(A56,2))</f>
        <v/>
      </c>
      <c r="H56" s="153">
        <f>IF(A56="","",CHOOSE(WEEKDAY(A56,2),"Pazartesi","Salı","Çarşamba","Perşembe","Cuma","Cumartesi","Pazar"))</f>
        <v/>
      </c>
    </row>
    <row r="57" ht="10.5" customHeight="1" s="113">
      <c r="A57" s="152" t="n">
        <v>42060</v>
      </c>
      <c r="B57" s="153">
        <f>IF(A57="","",YEAR(A57))</f>
        <v/>
      </c>
      <c r="C57" s="153">
        <f>IF(A57="","",MONTH(A57))</f>
        <v/>
      </c>
      <c r="D57" s="153">
        <f>IF(A57="","",CHOOSE(MONTH(A57),"Ocak","Şubat","Mart","Nisan","Mayıs","Haziran","Temmuz","Ağustos","Eylül","Ekim","Kasım","Aralık"))</f>
        <v/>
      </c>
      <c r="E57" s="153">
        <f>IF(A57="","",ROUNDUP(MONTH(A57)/3,0))</f>
        <v/>
      </c>
      <c r="F57" s="153">
        <f>IF(A57="","",WEEKNUM(A57,2))</f>
        <v/>
      </c>
      <c r="G57" s="153">
        <f>IF(A57="","",WEEKDAY(A57,2))</f>
        <v/>
      </c>
      <c r="H57" s="153">
        <f>IF(A57="","",CHOOSE(WEEKDAY(A57,2),"Pazartesi","Salı","Çarşamba","Perşembe","Cuma","Cumartesi","Pazar"))</f>
        <v/>
      </c>
    </row>
    <row r="58" ht="10.5" customHeight="1" s="113">
      <c r="A58" s="152" t="n">
        <v>42061</v>
      </c>
      <c r="B58" s="153">
        <f>IF(A58="","",YEAR(A58))</f>
        <v/>
      </c>
      <c r="C58" s="153">
        <f>IF(A58="","",MONTH(A58))</f>
        <v/>
      </c>
      <c r="D58" s="153">
        <f>IF(A58="","",CHOOSE(MONTH(A58),"Ocak","Şubat","Mart","Nisan","Mayıs","Haziran","Temmuz","Ağustos","Eylül","Ekim","Kasım","Aralık"))</f>
        <v/>
      </c>
      <c r="E58" s="153">
        <f>IF(A58="","",ROUNDUP(MONTH(A58)/3,0))</f>
        <v/>
      </c>
      <c r="F58" s="153">
        <f>IF(A58="","",WEEKNUM(A58,2))</f>
        <v/>
      </c>
      <c r="G58" s="153">
        <f>IF(A58="","",WEEKDAY(A58,2))</f>
        <v/>
      </c>
      <c r="H58" s="153">
        <f>IF(A58="","",CHOOSE(WEEKDAY(A58,2),"Pazartesi","Salı","Çarşamba","Perşembe","Cuma","Cumartesi","Pazar"))</f>
        <v/>
      </c>
    </row>
    <row r="59" ht="10.5" customHeight="1" s="113">
      <c r="A59" s="152" t="n">
        <v>42062</v>
      </c>
      <c r="B59" s="153">
        <f>IF(A59="","",YEAR(A59))</f>
        <v/>
      </c>
      <c r="C59" s="153">
        <f>IF(A59="","",MONTH(A59))</f>
        <v/>
      </c>
      <c r="D59" s="153">
        <f>IF(A59="","",CHOOSE(MONTH(A59),"Ocak","Şubat","Mart","Nisan","Mayıs","Haziran","Temmuz","Ağustos","Eylül","Ekim","Kasım","Aralık"))</f>
        <v/>
      </c>
      <c r="E59" s="153">
        <f>IF(A59="","",ROUNDUP(MONTH(A59)/3,0))</f>
        <v/>
      </c>
      <c r="F59" s="153">
        <f>IF(A59="","",WEEKNUM(A59,2))</f>
        <v/>
      </c>
      <c r="G59" s="153">
        <f>IF(A59="","",WEEKDAY(A59,2))</f>
        <v/>
      </c>
      <c r="H59" s="153">
        <f>IF(A59="","",CHOOSE(WEEKDAY(A59,2),"Pazartesi","Salı","Çarşamba","Perşembe","Cuma","Cumartesi","Pazar"))</f>
        <v/>
      </c>
    </row>
    <row r="60" ht="10.5" customHeight="1" s="113">
      <c r="A60" s="152" t="n">
        <v>42063</v>
      </c>
      <c r="B60" s="153">
        <f>IF(A60="","",YEAR(A60))</f>
        <v/>
      </c>
      <c r="C60" s="153">
        <f>IF(A60="","",MONTH(A60))</f>
        <v/>
      </c>
      <c r="D60" s="153">
        <f>IF(A60="","",CHOOSE(MONTH(A60),"Ocak","Şubat","Mart","Nisan","Mayıs","Haziran","Temmuz","Ağustos","Eylül","Ekim","Kasım","Aralık"))</f>
        <v/>
      </c>
      <c r="E60" s="153">
        <f>IF(A60="","",ROUNDUP(MONTH(A60)/3,0))</f>
        <v/>
      </c>
      <c r="F60" s="153">
        <f>IF(A60="","",WEEKNUM(A60,2))</f>
        <v/>
      </c>
      <c r="G60" s="153">
        <f>IF(A60="","",WEEKDAY(A60,2))</f>
        <v/>
      </c>
      <c r="H60" s="153">
        <f>IF(A60="","",CHOOSE(WEEKDAY(A60,2),"Pazartesi","Salı","Çarşamba","Perşembe","Cuma","Cumartesi","Pazar"))</f>
        <v/>
      </c>
    </row>
    <row r="61" ht="10.5" customHeight="1" s="113">
      <c r="A61" s="152" t="n">
        <v>42064</v>
      </c>
      <c r="B61" s="153">
        <f>IF(A61="","",YEAR(A61))</f>
        <v/>
      </c>
      <c r="C61" s="153">
        <f>IF(A61="","",MONTH(A61))</f>
        <v/>
      </c>
      <c r="D61" s="153">
        <f>IF(A61="","",CHOOSE(MONTH(A61),"Ocak","Şubat","Mart","Nisan","Mayıs","Haziran","Temmuz","Ağustos","Eylül","Ekim","Kasım","Aralık"))</f>
        <v/>
      </c>
      <c r="E61" s="153">
        <f>IF(A61="","",ROUNDUP(MONTH(A61)/3,0))</f>
        <v/>
      </c>
      <c r="F61" s="153">
        <f>IF(A61="","",WEEKNUM(A61,2))</f>
        <v/>
      </c>
      <c r="G61" s="153">
        <f>IF(A61="","",WEEKDAY(A61,2))</f>
        <v/>
      </c>
      <c r="H61" s="153">
        <f>IF(A61="","",CHOOSE(WEEKDAY(A61,2),"Pazartesi","Salı","Çarşamba","Perşembe","Cuma","Cumartesi","Pazar"))</f>
        <v/>
      </c>
    </row>
    <row r="62" ht="10.5" customHeight="1" s="113">
      <c r="A62" s="152" t="n">
        <v>42065</v>
      </c>
      <c r="B62" s="153">
        <f>IF(A62="","",YEAR(A62))</f>
        <v/>
      </c>
      <c r="C62" s="153">
        <f>IF(A62="","",MONTH(A62))</f>
        <v/>
      </c>
      <c r="D62" s="153">
        <f>IF(A62="","",CHOOSE(MONTH(A62),"Ocak","Şubat","Mart","Nisan","Mayıs","Haziran","Temmuz","Ağustos","Eylül","Ekim","Kasım","Aralık"))</f>
        <v/>
      </c>
      <c r="E62" s="153">
        <f>IF(A62="","",ROUNDUP(MONTH(A62)/3,0))</f>
        <v/>
      </c>
      <c r="F62" s="153">
        <f>IF(A62="","",WEEKNUM(A62,2))</f>
        <v/>
      </c>
      <c r="G62" s="153">
        <f>IF(A62="","",WEEKDAY(A62,2))</f>
        <v/>
      </c>
      <c r="H62" s="153">
        <f>IF(A62="","",CHOOSE(WEEKDAY(A62,2),"Pazartesi","Salı","Çarşamba","Perşembe","Cuma","Cumartesi","Pazar"))</f>
        <v/>
      </c>
    </row>
    <row r="63" ht="10.5" customHeight="1" s="113">
      <c r="A63" s="152" t="n">
        <v>42066</v>
      </c>
      <c r="B63" s="153">
        <f>IF(A63="","",YEAR(A63))</f>
        <v/>
      </c>
      <c r="C63" s="153">
        <f>IF(A63="","",MONTH(A63))</f>
        <v/>
      </c>
      <c r="D63" s="153">
        <f>IF(A63="","",CHOOSE(MONTH(A63),"Ocak","Şubat","Mart","Nisan","Mayıs","Haziran","Temmuz","Ağustos","Eylül","Ekim","Kasım","Aralık"))</f>
        <v/>
      </c>
      <c r="E63" s="153">
        <f>IF(A63="","",ROUNDUP(MONTH(A63)/3,0))</f>
        <v/>
      </c>
      <c r="F63" s="153">
        <f>IF(A63="","",WEEKNUM(A63,2))</f>
        <v/>
      </c>
      <c r="G63" s="153">
        <f>IF(A63="","",WEEKDAY(A63,2))</f>
        <v/>
      </c>
      <c r="H63" s="153">
        <f>IF(A63="","",CHOOSE(WEEKDAY(A63,2),"Pazartesi","Salı","Çarşamba","Perşembe","Cuma","Cumartesi","Pazar"))</f>
        <v/>
      </c>
    </row>
    <row r="64" ht="10.5" customHeight="1" s="113">
      <c r="A64" s="152" t="n">
        <v>42067</v>
      </c>
      <c r="B64" s="153">
        <f>IF(A64="","",YEAR(A64))</f>
        <v/>
      </c>
      <c r="C64" s="153">
        <f>IF(A64="","",MONTH(A64))</f>
        <v/>
      </c>
      <c r="D64" s="153">
        <f>IF(A64="","",CHOOSE(MONTH(A64),"Ocak","Şubat","Mart","Nisan","Mayıs","Haziran","Temmuz","Ağustos","Eylül","Ekim","Kasım","Aralık"))</f>
        <v/>
      </c>
      <c r="E64" s="153">
        <f>IF(A64="","",ROUNDUP(MONTH(A64)/3,0))</f>
        <v/>
      </c>
      <c r="F64" s="153">
        <f>IF(A64="","",WEEKNUM(A64,2))</f>
        <v/>
      </c>
      <c r="G64" s="153">
        <f>IF(A64="","",WEEKDAY(A64,2))</f>
        <v/>
      </c>
      <c r="H64" s="153">
        <f>IF(A64="","",CHOOSE(WEEKDAY(A64,2),"Pazartesi","Salı","Çarşamba","Perşembe","Cuma","Cumartesi","Pazar"))</f>
        <v/>
      </c>
    </row>
    <row r="65" ht="10.5" customHeight="1" s="113">
      <c r="A65" s="152" t="n">
        <v>42068</v>
      </c>
      <c r="B65" s="153">
        <f>IF(A65="","",YEAR(A65))</f>
        <v/>
      </c>
      <c r="C65" s="153">
        <f>IF(A65="","",MONTH(A65))</f>
        <v/>
      </c>
      <c r="D65" s="153">
        <f>IF(A65="","",CHOOSE(MONTH(A65),"Ocak","Şubat","Mart","Nisan","Mayıs","Haziran","Temmuz","Ağustos","Eylül","Ekim","Kasım","Aralık"))</f>
        <v/>
      </c>
      <c r="E65" s="153">
        <f>IF(A65="","",ROUNDUP(MONTH(A65)/3,0))</f>
        <v/>
      </c>
      <c r="F65" s="153">
        <f>IF(A65="","",WEEKNUM(A65,2))</f>
        <v/>
      </c>
      <c r="G65" s="153">
        <f>IF(A65="","",WEEKDAY(A65,2))</f>
        <v/>
      </c>
      <c r="H65" s="153">
        <f>IF(A65="","",CHOOSE(WEEKDAY(A65,2),"Pazartesi","Salı","Çarşamba","Perşembe","Cuma","Cumartesi","Pazar"))</f>
        <v/>
      </c>
    </row>
    <row r="66" ht="10.5" customHeight="1" s="113">
      <c r="A66" s="152" t="n">
        <v>42069</v>
      </c>
      <c r="B66" s="153">
        <f>IF(A66="","",YEAR(A66))</f>
        <v/>
      </c>
      <c r="C66" s="153">
        <f>IF(A66="","",MONTH(A66))</f>
        <v/>
      </c>
      <c r="D66" s="153">
        <f>IF(A66="","",CHOOSE(MONTH(A66),"Ocak","Şubat","Mart","Nisan","Mayıs","Haziran","Temmuz","Ağustos","Eylül","Ekim","Kasım","Aralık"))</f>
        <v/>
      </c>
      <c r="E66" s="153">
        <f>IF(A66="","",ROUNDUP(MONTH(A66)/3,0))</f>
        <v/>
      </c>
      <c r="F66" s="153">
        <f>IF(A66="","",WEEKNUM(A66,2))</f>
        <v/>
      </c>
      <c r="G66" s="153">
        <f>IF(A66="","",WEEKDAY(A66,2))</f>
        <v/>
      </c>
      <c r="H66" s="153">
        <f>IF(A66="","",CHOOSE(WEEKDAY(A66,2),"Pazartesi","Salı","Çarşamba","Perşembe","Cuma","Cumartesi","Pazar"))</f>
        <v/>
      </c>
    </row>
    <row r="67" ht="10.5" customHeight="1" s="113">
      <c r="A67" s="152" t="n">
        <v>42070</v>
      </c>
      <c r="B67" s="153">
        <f>IF(A67="","",YEAR(A67))</f>
        <v/>
      </c>
      <c r="C67" s="153">
        <f>IF(A67="","",MONTH(A67))</f>
        <v/>
      </c>
      <c r="D67" s="153">
        <f>IF(A67="","",CHOOSE(MONTH(A67),"Ocak","Şubat","Mart","Nisan","Mayıs","Haziran","Temmuz","Ağustos","Eylül","Ekim","Kasım","Aralık"))</f>
        <v/>
      </c>
      <c r="E67" s="153">
        <f>IF(A67="","",ROUNDUP(MONTH(A67)/3,0))</f>
        <v/>
      </c>
      <c r="F67" s="153">
        <f>IF(A67="","",WEEKNUM(A67,2))</f>
        <v/>
      </c>
      <c r="G67" s="153">
        <f>IF(A67="","",WEEKDAY(A67,2))</f>
        <v/>
      </c>
      <c r="H67" s="153">
        <f>IF(A67="","",CHOOSE(WEEKDAY(A67,2),"Pazartesi","Salı","Çarşamba","Perşembe","Cuma","Cumartesi","Pazar"))</f>
        <v/>
      </c>
    </row>
    <row r="68" ht="10.5" customHeight="1" s="113">
      <c r="A68" s="152" t="n">
        <v>42071</v>
      </c>
      <c r="B68" s="153">
        <f>IF(A68="","",YEAR(A68))</f>
        <v/>
      </c>
      <c r="C68" s="153">
        <f>IF(A68="","",MONTH(A68))</f>
        <v/>
      </c>
      <c r="D68" s="153">
        <f>IF(A68="","",CHOOSE(MONTH(A68),"Ocak","Şubat","Mart","Nisan","Mayıs","Haziran","Temmuz","Ağustos","Eylül","Ekim","Kasım","Aralık"))</f>
        <v/>
      </c>
      <c r="E68" s="153">
        <f>IF(A68="","",ROUNDUP(MONTH(A68)/3,0))</f>
        <v/>
      </c>
      <c r="F68" s="153">
        <f>IF(A68="","",WEEKNUM(A68,2))</f>
        <v/>
      </c>
      <c r="G68" s="153">
        <f>IF(A68="","",WEEKDAY(A68,2))</f>
        <v/>
      </c>
      <c r="H68" s="153">
        <f>IF(A68="","",CHOOSE(WEEKDAY(A68,2),"Pazartesi","Salı","Çarşamba","Perşembe","Cuma","Cumartesi","Pazar"))</f>
        <v/>
      </c>
    </row>
    <row r="69" ht="10.5" customHeight="1" s="113">
      <c r="A69" s="152" t="n">
        <v>42072</v>
      </c>
      <c r="B69" s="153">
        <f>IF(A69="","",YEAR(A69))</f>
        <v/>
      </c>
      <c r="C69" s="153">
        <f>IF(A69="","",MONTH(A69))</f>
        <v/>
      </c>
      <c r="D69" s="153">
        <f>IF(A69="","",CHOOSE(MONTH(A69),"Ocak","Şubat","Mart","Nisan","Mayıs","Haziran","Temmuz","Ağustos","Eylül","Ekim","Kasım","Aralık"))</f>
        <v/>
      </c>
      <c r="E69" s="153">
        <f>IF(A69="","",ROUNDUP(MONTH(A69)/3,0))</f>
        <v/>
      </c>
      <c r="F69" s="153">
        <f>IF(A69="","",WEEKNUM(A69,2))</f>
        <v/>
      </c>
      <c r="G69" s="153">
        <f>IF(A69="","",WEEKDAY(A69,2))</f>
        <v/>
      </c>
      <c r="H69" s="153">
        <f>IF(A69="","",CHOOSE(WEEKDAY(A69,2),"Pazartesi","Salı","Çarşamba","Perşembe","Cuma","Cumartesi","Pazar"))</f>
        <v/>
      </c>
    </row>
    <row r="70" ht="10.5" customHeight="1" s="113">
      <c r="A70" s="152" t="n">
        <v>42073</v>
      </c>
      <c r="B70" s="153">
        <f>IF(A70="","",YEAR(A70))</f>
        <v/>
      </c>
      <c r="C70" s="153">
        <f>IF(A70="","",MONTH(A70))</f>
        <v/>
      </c>
      <c r="D70" s="153">
        <f>IF(A70="","",CHOOSE(MONTH(A70),"Ocak","Şubat","Mart","Nisan","Mayıs","Haziran","Temmuz","Ağustos","Eylül","Ekim","Kasım","Aralık"))</f>
        <v/>
      </c>
      <c r="E70" s="153">
        <f>IF(A70="","",ROUNDUP(MONTH(A70)/3,0))</f>
        <v/>
      </c>
      <c r="F70" s="153">
        <f>IF(A70="","",WEEKNUM(A70,2))</f>
        <v/>
      </c>
      <c r="G70" s="153">
        <f>IF(A70="","",WEEKDAY(A70,2))</f>
        <v/>
      </c>
      <c r="H70" s="153">
        <f>IF(A70="","",CHOOSE(WEEKDAY(A70,2),"Pazartesi","Salı","Çarşamba","Perşembe","Cuma","Cumartesi","Pazar"))</f>
        <v/>
      </c>
    </row>
    <row r="71" ht="10.5" customHeight="1" s="113">
      <c r="A71" s="152" t="n">
        <v>42074</v>
      </c>
      <c r="B71" s="153">
        <f>IF(A71="","",YEAR(A71))</f>
        <v/>
      </c>
      <c r="C71" s="153">
        <f>IF(A71="","",MONTH(A71))</f>
        <v/>
      </c>
      <c r="D71" s="153">
        <f>IF(A71="","",CHOOSE(MONTH(A71),"Ocak","Şubat","Mart","Nisan","Mayıs","Haziran","Temmuz","Ağustos","Eylül","Ekim","Kasım","Aralık"))</f>
        <v/>
      </c>
      <c r="E71" s="153">
        <f>IF(A71="","",ROUNDUP(MONTH(A71)/3,0))</f>
        <v/>
      </c>
      <c r="F71" s="153">
        <f>IF(A71="","",WEEKNUM(A71,2))</f>
        <v/>
      </c>
      <c r="G71" s="153">
        <f>IF(A71="","",WEEKDAY(A71,2))</f>
        <v/>
      </c>
      <c r="H71" s="153">
        <f>IF(A71="","",CHOOSE(WEEKDAY(A71,2),"Pazartesi","Salı","Çarşamba","Perşembe","Cuma","Cumartesi","Pazar"))</f>
        <v/>
      </c>
    </row>
    <row r="72" ht="10.5" customHeight="1" s="113">
      <c r="A72" s="152" t="n">
        <v>42075</v>
      </c>
      <c r="B72" s="153">
        <f>IF(A72="","",YEAR(A72))</f>
        <v/>
      </c>
      <c r="C72" s="153">
        <f>IF(A72="","",MONTH(A72))</f>
        <v/>
      </c>
      <c r="D72" s="153">
        <f>IF(A72="","",CHOOSE(MONTH(A72),"Ocak","Şubat","Mart","Nisan","Mayıs","Haziran","Temmuz","Ağustos","Eylül","Ekim","Kasım","Aralık"))</f>
        <v/>
      </c>
      <c r="E72" s="153">
        <f>IF(A72="","",ROUNDUP(MONTH(A72)/3,0))</f>
        <v/>
      </c>
      <c r="F72" s="153">
        <f>IF(A72="","",WEEKNUM(A72,2))</f>
        <v/>
      </c>
      <c r="G72" s="153">
        <f>IF(A72="","",WEEKDAY(A72,2))</f>
        <v/>
      </c>
      <c r="H72" s="153">
        <f>IF(A72="","",CHOOSE(WEEKDAY(A72,2),"Pazartesi","Salı","Çarşamba","Perşembe","Cuma","Cumartesi","Pazar"))</f>
        <v/>
      </c>
    </row>
    <row r="73" ht="10.5" customHeight="1" s="113">
      <c r="A73" s="152" t="n">
        <v>42076</v>
      </c>
      <c r="B73" s="153">
        <f>IF(A73="","",YEAR(A73))</f>
        <v/>
      </c>
      <c r="C73" s="153">
        <f>IF(A73="","",MONTH(A73))</f>
        <v/>
      </c>
      <c r="D73" s="153">
        <f>IF(A73="","",CHOOSE(MONTH(A73),"Ocak","Şubat","Mart","Nisan","Mayıs","Haziran","Temmuz","Ağustos","Eylül","Ekim","Kasım","Aralık"))</f>
        <v/>
      </c>
      <c r="E73" s="153">
        <f>IF(A73="","",ROUNDUP(MONTH(A73)/3,0))</f>
        <v/>
      </c>
      <c r="F73" s="153">
        <f>IF(A73="","",WEEKNUM(A73,2))</f>
        <v/>
      </c>
      <c r="G73" s="153">
        <f>IF(A73="","",WEEKDAY(A73,2))</f>
        <v/>
      </c>
      <c r="H73" s="153">
        <f>IF(A73="","",CHOOSE(WEEKDAY(A73,2),"Pazartesi","Salı","Çarşamba","Perşembe","Cuma","Cumartesi","Pazar"))</f>
        <v/>
      </c>
    </row>
    <row r="74" ht="10.5" customHeight="1" s="113">
      <c r="A74" s="152" t="n">
        <v>42077</v>
      </c>
      <c r="B74" s="153">
        <f>IF(A74="","",YEAR(A74))</f>
        <v/>
      </c>
      <c r="C74" s="153">
        <f>IF(A74="","",MONTH(A74))</f>
        <v/>
      </c>
      <c r="D74" s="153">
        <f>IF(A74="","",CHOOSE(MONTH(A74),"Ocak","Şubat","Mart","Nisan","Mayıs","Haziran","Temmuz","Ağustos","Eylül","Ekim","Kasım","Aralık"))</f>
        <v/>
      </c>
      <c r="E74" s="153">
        <f>IF(A74="","",ROUNDUP(MONTH(A74)/3,0))</f>
        <v/>
      </c>
      <c r="F74" s="153">
        <f>IF(A74="","",WEEKNUM(A74,2))</f>
        <v/>
      </c>
      <c r="G74" s="153">
        <f>IF(A74="","",WEEKDAY(A74,2))</f>
        <v/>
      </c>
      <c r="H74" s="153">
        <f>IF(A74="","",CHOOSE(WEEKDAY(A74,2),"Pazartesi","Salı","Çarşamba","Perşembe","Cuma","Cumartesi","Pazar"))</f>
        <v/>
      </c>
    </row>
    <row r="75" ht="10.5" customHeight="1" s="113">
      <c r="A75" s="152" t="n">
        <v>42078</v>
      </c>
      <c r="B75" s="153">
        <f>IF(A75="","",YEAR(A75))</f>
        <v/>
      </c>
      <c r="C75" s="153">
        <f>IF(A75="","",MONTH(A75))</f>
        <v/>
      </c>
      <c r="D75" s="153">
        <f>IF(A75="","",CHOOSE(MONTH(A75),"Ocak","Şubat","Mart","Nisan","Mayıs","Haziran","Temmuz","Ağustos","Eylül","Ekim","Kasım","Aralık"))</f>
        <v/>
      </c>
      <c r="E75" s="153">
        <f>IF(A75="","",ROUNDUP(MONTH(A75)/3,0))</f>
        <v/>
      </c>
      <c r="F75" s="153">
        <f>IF(A75="","",WEEKNUM(A75,2))</f>
        <v/>
      </c>
      <c r="G75" s="153">
        <f>IF(A75="","",WEEKDAY(A75,2))</f>
        <v/>
      </c>
      <c r="H75" s="153">
        <f>IF(A75="","",CHOOSE(WEEKDAY(A75,2),"Pazartesi","Salı","Çarşamba","Perşembe","Cuma","Cumartesi","Pazar"))</f>
        <v/>
      </c>
    </row>
    <row r="76" ht="10.5" customHeight="1" s="113">
      <c r="A76" s="152" t="n">
        <v>42079</v>
      </c>
      <c r="B76" s="153">
        <f>IF(A76="","",YEAR(A76))</f>
        <v/>
      </c>
      <c r="C76" s="153">
        <f>IF(A76="","",MONTH(A76))</f>
        <v/>
      </c>
      <c r="D76" s="153">
        <f>IF(A76="","",CHOOSE(MONTH(A76),"Ocak","Şubat","Mart","Nisan","Mayıs","Haziran","Temmuz","Ağustos","Eylül","Ekim","Kasım","Aralık"))</f>
        <v/>
      </c>
      <c r="E76" s="153">
        <f>IF(A76="","",ROUNDUP(MONTH(A76)/3,0))</f>
        <v/>
      </c>
      <c r="F76" s="153">
        <f>IF(A76="","",WEEKNUM(A76,2))</f>
        <v/>
      </c>
      <c r="G76" s="153">
        <f>IF(A76="","",WEEKDAY(A76,2))</f>
        <v/>
      </c>
      <c r="H76" s="153">
        <f>IF(A76="","",CHOOSE(WEEKDAY(A76,2),"Pazartesi","Salı","Çarşamba","Perşembe","Cuma","Cumartesi","Pazar"))</f>
        <v/>
      </c>
    </row>
    <row r="77" ht="10.5" customHeight="1" s="113">
      <c r="A77" s="152" t="n">
        <v>42080</v>
      </c>
      <c r="B77" s="153">
        <f>IF(A77="","",YEAR(A77))</f>
        <v/>
      </c>
      <c r="C77" s="153">
        <f>IF(A77="","",MONTH(A77))</f>
        <v/>
      </c>
      <c r="D77" s="153">
        <f>IF(A77="","",CHOOSE(MONTH(A77),"Ocak","Şubat","Mart","Nisan","Mayıs","Haziran","Temmuz","Ağustos","Eylül","Ekim","Kasım","Aralık"))</f>
        <v/>
      </c>
      <c r="E77" s="153">
        <f>IF(A77="","",ROUNDUP(MONTH(A77)/3,0))</f>
        <v/>
      </c>
      <c r="F77" s="153">
        <f>IF(A77="","",WEEKNUM(A77,2))</f>
        <v/>
      </c>
      <c r="G77" s="153">
        <f>IF(A77="","",WEEKDAY(A77,2))</f>
        <v/>
      </c>
      <c r="H77" s="153">
        <f>IF(A77="","",CHOOSE(WEEKDAY(A77,2),"Pazartesi","Salı","Çarşamba","Perşembe","Cuma","Cumartesi","Pazar"))</f>
        <v/>
      </c>
    </row>
    <row r="78" ht="10.5" customHeight="1" s="113">
      <c r="A78" s="152" t="n">
        <v>42081</v>
      </c>
      <c r="B78" s="153">
        <f>IF(A78="","",YEAR(A78))</f>
        <v/>
      </c>
      <c r="C78" s="153">
        <f>IF(A78="","",MONTH(A78))</f>
        <v/>
      </c>
      <c r="D78" s="153">
        <f>IF(A78="","",CHOOSE(MONTH(A78),"Ocak","Şubat","Mart","Nisan","Mayıs","Haziran","Temmuz","Ağustos","Eylül","Ekim","Kasım","Aralık"))</f>
        <v/>
      </c>
      <c r="E78" s="153">
        <f>IF(A78="","",ROUNDUP(MONTH(A78)/3,0))</f>
        <v/>
      </c>
      <c r="F78" s="153">
        <f>IF(A78="","",WEEKNUM(A78,2))</f>
        <v/>
      </c>
      <c r="G78" s="153">
        <f>IF(A78="","",WEEKDAY(A78,2))</f>
        <v/>
      </c>
      <c r="H78" s="153">
        <f>IF(A78="","",CHOOSE(WEEKDAY(A78,2),"Pazartesi","Salı","Çarşamba","Perşembe","Cuma","Cumartesi","Pazar"))</f>
        <v/>
      </c>
    </row>
    <row r="79" ht="10.5" customHeight="1" s="113">
      <c r="A79" s="152" t="n">
        <v>42082</v>
      </c>
      <c r="B79" s="153">
        <f>IF(A79="","",YEAR(A79))</f>
        <v/>
      </c>
      <c r="C79" s="153">
        <f>IF(A79="","",MONTH(A79))</f>
        <v/>
      </c>
      <c r="D79" s="153">
        <f>IF(A79="","",CHOOSE(MONTH(A79),"Ocak","Şubat","Mart","Nisan","Mayıs","Haziran","Temmuz","Ağustos","Eylül","Ekim","Kasım","Aralık"))</f>
        <v/>
      </c>
      <c r="E79" s="153">
        <f>IF(A79="","",ROUNDUP(MONTH(A79)/3,0))</f>
        <v/>
      </c>
      <c r="F79" s="153">
        <f>IF(A79="","",WEEKNUM(A79,2))</f>
        <v/>
      </c>
      <c r="G79" s="153">
        <f>IF(A79="","",WEEKDAY(A79,2))</f>
        <v/>
      </c>
      <c r="H79" s="153">
        <f>IF(A79="","",CHOOSE(WEEKDAY(A79,2),"Pazartesi","Salı","Çarşamba","Perşembe","Cuma","Cumartesi","Pazar"))</f>
        <v/>
      </c>
    </row>
    <row r="80" ht="10.5" customHeight="1" s="113">
      <c r="A80" s="152" t="n">
        <v>42083</v>
      </c>
      <c r="B80" s="153">
        <f>IF(A80="","",YEAR(A80))</f>
        <v/>
      </c>
      <c r="C80" s="153">
        <f>IF(A80="","",MONTH(A80))</f>
        <v/>
      </c>
      <c r="D80" s="153">
        <f>IF(A80="","",CHOOSE(MONTH(A80),"Ocak","Şubat","Mart","Nisan","Mayıs","Haziran","Temmuz","Ağustos","Eylül","Ekim","Kasım","Aralık"))</f>
        <v/>
      </c>
      <c r="E80" s="153">
        <f>IF(A80="","",ROUNDUP(MONTH(A80)/3,0))</f>
        <v/>
      </c>
      <c r="F80" s="153">
        <f>IF(A80="","",WEEKNUM(A80,2))</f>
        <v/>
      </c>
      <c r="G80" s="153">
        <f>IF(A80="","",WEEKDAY(A80,2))</f>
        <v/>
      </c>
      <c r="H80" s="153">
        <f>IF(A80="","",CHOOSE(WEEKDAY(A80,2),"Pazartesi","Salı","Çarşamba","Perşembe","Cuma","Cumartesi","Pazar"))</f>
        <v/>
      </c>
    </row>
    <row r="81" ht="10.5" customHeight="1" s="113">
      <c r="A81" s="152" t="n">
        <v>42084</v>
      </c>
      <c r="B81" s="153">
        <f>IF(A81="","",YEAR(A81))</f>
        <v/>
      </c>
      <c r="C81" s="153">
        <f>IF(A81="","",MONTH(A81))</f>
        <v/>
      </c>
      <c r="D81" s="153">
        <f>IF(A81="","",CHOOSE(MONTH(A81),"Ocak","Şubat","Mart","Nisan","Mayıs","Haziran","Temmuz","Ağustos","Eylül","Ekim","Kasım","Aralık"))</f>
        <v/>
      </c>
      <c r="E81" s="153">
        <f>IF(A81="","",ROUNDUP(MONTH(A81)/3,0))</f>
        <v/>
      </c>
      <c r="F81" s="153">
        <f>IF(A81="","",WEEKNUM(A81,2))</f>
        <v/>
      </c>
      <c r="G81" s="153">
        <f>IF(A81="","",WEEKDAY(A81,2))</f>
        <v/>
      </c>
      <c r="H81" s="153">
        <f>IF(A81="","",CHOOSE(WEEKDAY(A81,2),"Pazartesi","Salı","Çarşamba","Perşembe","Cuma","Cumartesi","Pazar"))</f>
        <v/>
      </c>
    </row>
    <row r="82" ht="10.5" customHeight="1" s="113">
      <c r="A82" s="152" t="n">
        <v>42085</v>
      </c>
      <c r="B82" s="153">
        <f>IF(A82="","",YEAR(A82))</f>
        <v/>
      </c>
      <c r="C82" s="153">
        <f>IF(A82="","",MONTH(A82))</f>
        <v/>
      </c>
      <c r="D82" s="153">
        <f>IF(A82="","",CHOOSE(MONTH(A82),"Ocak","Şubat","Mart","Nisan","Mayıs","Haziran","Temmuz","Ağustos","Eylül","Ekim","Kasım","Aralık"))</f>
        <v/>
      </c>
      <c r="E82" s="153">
        <f>IF(A82="","",ROUNDUP(MONTH(A82)/3,0))</f>
        <v/>
      </c>
      <c r="F82" s="153">
        <f>IF(A82="","",WEEKNUM(A82,2))</f>
        <v/>
      </c>
      <c r="G82" s="153">
        <f>IF(A82="","",WEEKDAY(A82,2))</f>
        <v/>
      </c>
      <c r="H82" s="153">
        <f>IF(A82="","",CHOOSE(WEEKDAY(A82,2),"Pazartesi","Salı","Çarşamba","Perşembe","Cuma","Cumartesi","Pazar"))</f>
        <v/>
      </c>
    </row>
    <row r="83" ht="10.5" customHeight="1" s="113">
      <c r="A83" s="152" t="n">
        <v>42086</v>
      </c>
      <c r="B83" s="153">
        <f>IF(A83="","",YEAR(A83))</f>
        <v/>
      </c>
      <c r="C83" s="153">
        <f>IF(A83="","",MONTH(A83))</f>
        <v/>
      </c>
      <c r="D83" s="153">
        <f>IF(A83="","",CHOOSE(MONTH(A83),"Ocak","Şubat","Mart","Nisan","Mayıs","Haziran","Temmuz","Ağustos","Eylül","Ekim","Kasım","Aralık"))</f>
        <v/>
      </c>
      <c r="E83" s="153">
        <f>IF(A83="","",ROUNDUP(MONTH(A83)/3,0))</f>
        <v/>
      </c>
      <c r="F83" s="153">
        <f>IF(A83="","",WEEKNUM(A83,2))</f>
        <v/>
      </c>
      <c r="G83" s="153">
        <f>IF(A83="","",WEEKDAY(A83,2))</f>
        <v/>
      </c>
      <c r="H83" s="153">
        <f>IF(A83="","",CHOOSE(WEEKDAY(A83,2),"Pazartesi","Salı","Çarşamba","Perşembe","Cuma","Cumartesi","Pazar"))</f>
        <v/>
      </c>
    </row>
    <row r="84" ht="10.5" customHeight="1" s="113">
      <c r="A84" s="152" t="n">
        <v>42087</v>
      </c>
      <c r="B84" s="153">
        <f>IF(A84="","",YEAR(A84))</f>
        <v/>
      </c>
      <c r="C84" s="153">
        <f>IF(A84="","",MONTH(A84))</f>
        <v/>
      </c>
      <c r="D84" s="153">
        <f>IF(A84="","",CHOOSE(MONTH(A84),"Ocak","Şubat","Mart","Nisan","Mayıs","Haziran","Temmuz","Ağustos","Eylül","Ekim","Kasım","Aralık"))</f>
        <v/>
      </c>
      <c r="E84" s="153">
        <f>IF(A84="","",ROUNDUP(MONTH(A84)/3,0))</f>
        <v/>
      </c>
      <c r="F84" s="153">
        <f>IF(A84="","",WEEKNUM(A84,2))</f>
        <v/>
      </c>
      <c r="G84" s="153">
        <f>IF(A84="","",WEEKDAY(A84,2))</f>
        <v/>
      </c>
      <c r="H84" s="153">
        <f>IF(A84="","",CHOOSE(WEEKDAY(A84,2),"Pazartesi","Salı","Çarşamba","Perşembe","Cuma","Cumartesi","Pazar"))</f>
        <v/>
      </c>
    </row>
    <row r="85" ht="10.5" customHeight="1" s="113">
      <c r="A85" s="152" t="n">
        <v>42088</v>
      </c>
      <c r="B85" s="153">
        <f>IF(A85="","",YEAR(A85))</f>
        <v/>
      </c>
      <c r="C85" s="153">
        <f>IF(A85="","",MONTH(A85))</f>
        <v/>
      </c>
      <c r="D85" s="153">
        <f>IF(A85="","",CHOOSE(MONTH(A85),"Ocak","Şubat","Mart","Nisan","Mayıs","Haziran","Temmuz","Ağustos","Eylül","Ekim","Kasım","Aralık"))</f>
        <v/>
      </c>
      <c r="E85" s="153">
        <f>IF(A85="","",ROUNDUP(MONTH(A85)/3,0))</f>
        <v/>
      </c>
      <c r="F85" s="153">
        <f>IF(A85="","",WEEKNUM(A85,2))</f>
        <v/>
      </c>
      <c r="G85" s="153">
        <f>IF(A85="","",WEEKDAY(A85,2))</f>
        <v/>
      </c>
      <c r="H85" s="153">
        <f>IF(A85="","",CHOOSE(WEEKDAY(A85,2),"Pazartesi","Salı","Çarşamba","Perşembe","Cuma","Cumartesi","Pazar"))</f>
        <v/>
      </c>
    </row>
    <row r="86" ht="10.5" customHeight="1" s="113">
      <c r="A86" s="152" t="n">
        <v>42089</v>
      </c>
      <c r="B86" s="153">
        <f>IF(A86="","",YEAR(A86))</f>
        <v/>
      </c>
      <c r="C86" s="153">
        <f>IF(A86="","",MONTH(A86))</f>
        <v/>
      </c>
      <c r="D86" s="153">
        <f>IF(A86="","",CHOOSE(MONTH(A86),"Ocak","Şubat","Mart","Nisan","Mayıs","Haziran","Temmuz","Ağustos","Eylül","Ekim","Kasım","Aralık"))</f>
        <v/>
      </c>
      <c r="E86" s="153">
        <f>IF(A86="","",ROUNDUP(MONTH(A86)/3,0))</f>
        <v/>
      </c>
      <c r="F86" s="153">
        <f>IF(A86="","",WEEKNUM(A86,2))</f>
        <v/>
      </c>
      <c r="G86" s="153">
        <f>IF(A86="","",WEEKDAY(A86,2))</f>
        <v/>
      </c>
      <c r="H86" s="153">
        <f>IF(A86="","",CHOOSE(WEEKDAY(A86,2),"Pazartesi","Salı","Çarşamba","Perşembe","Cuma","Cumartesi","Pazar"))</f>
        <v/>
      </c>
    </row>
    <row r="87" ht="10.5" customHeight="1" s="113">
      <c r="A87" s="152" t="n">
        <v>42090</v>
      </c>
      <c r="B87" s="153">
        <f>IF(A87="","",YEAR(A87))</f>
        <v/>
      </c>
      <c r="C87" s="153">
        <f>IF(A87="","",MONTH(A87))</f>
        <v/>
      </c>
      <c r="D87" s="153">
        <f>IF(A87="","",CHOOSE(MONTH(A87),"Ocak","Şubat","Mart","Nisan","Mayıs","Haziran","Temmuz","Ağustos","Eylül","Ekim","Kasım","Aralık"))</f>
        <v/>
      </c>
      <c r="E87" s="153">
        <f>IF(A87="","",ROUNDUP(MONTH(A87)/3,0))</f>
        <v/>
      </c>
      <c r="F87" s="153">
        <f>IF(A87="","",WEEKNUM(A87,2))</f>
        <v/>
      </c>
      <c r="G87" s="153">
        <f>IF(A87="","",WEEKDAY(A87,2))</f>
        <v/>
      </c>
      <c r="H87" s="153">
        <f>IF(A87="","",CHOOSE(WEEKDAY(A87,2),"Pazartesi","Salı","Çarşamba","Perşembe","Cuma","Cumartesi","Pazar"))</f>
        <v/>
      </c>
    </row>
    <row r="88" ht="10.5" customHeight="1" s="113">
      <c r="A88" s="152" t="n">
        <v>42091</v>
      </c>
      <c r="B88" s="153">
        <f>IF(A88="","",YEAR(A88))</f>
        <v/>
      </c>
      <c r="C88" s="153">
        <f>IF(A88="","",MONTH(A88))</f>
        <v/>
      </c>
      <c r="D88" s="153">
        <f>IF(A88="","",CHOOSE(MONTH(A88),"Ocak","Şubat","Mart","Nisan","Mayıs","Haziran","Temmuz","Ağustos","Eylül","Ekim","Kasım","Aralık"))</f>
        <v/>
      </c>
      <c r="E88" s="153">
        <f>IF(A88="","",ROUNDUP(MONTH(A88)/3,0))</f>
        <v/>
      </c>
      <c r="F88" s="153">
        <f>IF(A88="","",WEEKNUM(A88,2))</f>
        <v/>
      </c>
      <c r="G88" s="153">
        <f>IF(A88="","",WEEKDAY(A88,2))</f>
        <v/>
      </c>
      <c r="H88" s="153">
        <f>IF(A88="","",CHOOSE(WEEKDAY(A88,2),"Pazartesi","Salı","Çarşamba","Perşembe","Cuma","Cumartesi","Pazar"))</f>
        <v/>
      </c>
    </row>
    <row r="89" ht="10.5" customHeight="1" s="113">
      <c r="A89" s="152" t="n">
        <v>42092</v>
      </c>
      <c r="B89" s="153">
        <f>IF(A89="","",YEAR(A89))</f>
        <v/>
      </c>
      <c r="C89" s="153">
        <f>IF(A89="","",MONTH(A89))</f>
        <v/>
      </c>
      <c r="D89" s="153">
        <f>IF(A89="","",CHOOSE(MONTH(A89),"Ocak","Şubat","Mart","Nisan","Mayıs","Haziran","Temmuz","Ağustos","Eylül","Ekim","Kasım","Aralık"))</f>
        <v/>
      </c>
      <c r="E89" s="153">
        <f>IF(A89="","",ROUNDUP(MONTH(A89)/3,0))</f>
        <v/>
      </c>
      <c r="F89" s="153">
        <f>IF(A89="","",WEEKNUM(A89,2))</f>
        <v/>
      </c>
      <c r="G89" s="153">
        <f>IF(A89="","",WEEKDAY(A89,2))</f>
        <v/>
      </c>
      <c r="H89" s="153">
        <f>IF(A89="","",CHOOSE(WEEKDAY(A89,2),"Pazartesi","Salı","Çarşamba","Perşembe","Cuma","Cumartesi","Pazar"))</f>
        <v/>
      </c>
    </row>
    <row r="90" ht="10.5" customHeight="1" s="113">
      <c r="A90" s="152" t="n">
        <v>42093</v>
      </c>
      <c r="B90" s="153">
        <f>IF(A90="","",YEAR(A90))</f>
        <v/>
      </c>
      <c r="C90" s="153">
        <f>IF(A90="","",MONTH(A90))</f>
        <v/>
      </c>
      <c r="D90" s="153">
        <f>IF(A90="","",CHOOSE(MONTH(A90),"Ocak","Şubat","Mart","Nisan","Mayıs","Haziran","Temmuz","Ağustos","Eylül","Ekim","Kasım","Aralık"))</f>
        <v/>
      </c>
      <c r="E90" s="153">
        <f>IF(A90="","",ROUNDUP(MONTH(A90)/3,0))</f>
        <v/>
      </c>
      <c r="F90" s="153">
        <f>IF(A90="","",WEEKNUM(A90,2))</f>
        <v/>
      </c>
      <c r="G90" s="153">
        <f>IF(A90="","",WEEKDAY(A90,2))</f>
        <v/>
      </c>
      <c r="H90" s="153">
        <f>IF(A90="","",CHOOSE(WEEKDAY(A90,2),"Pazartesi","Salı","Çarşamba","Perşembe","Cuma","Cumartesi","Pazar"))</f>
        <v/>
      </c>
    </row>
    <row r="91" ht="10.5" customHeight="1" s="113">
      <c r="A91" s="152" t="n">
        <v>42094</v>
      </c>
      <c r="B91" s="153">
        <f>IF(A91="","",YEAR(A91))</f>
        <v/>
      </c>
      <c r="C91" s="153">
        <f>IF(A91="","",MONTH(A91))</f>
        <v/>
      </c>
      <c r="D91" s="153">
        <f>IF(A91="","",CHOOSE(MONTH(A91),"Ocak","Şubat","Mart","Nisan","Mayıs","Haziran","Temmuz","Ağustos","Eylül","Ekim","Kasım","Aralık"))</f>
        <v/>
      </c>
      <c r="E91" s="153">
        <f>IF(A91="","",ROUNDUP(MONTH(A91)/3,0))</f>
        <v/>
      </c>
      <c r="F91" s="153">
        <f>IF(A91="","",WEEKNUM(A91,2))</f>
        <v/>
      </c>
      <c r="G91" s="153">
        <f>IF(A91="","",WEEKDAY(A91,2))</f>
        <v/>
      </c>
      <c r="H91" s="153">
        <f>IF(A91="","",CHOOSE(WEEKDAY(A91,2),"Pazartesi","Salı","Çarşamba","Perşembe","Cuma","Cumartesi","Pazar"))</f>
        <v/>
      </c>
    </row>
    <row r="92" ht="10.5" customHeight="1" s="113">
      <c r="A92" s="152" t="n">
        <v>42095</v>
      </c>
      <c r="B92" s="153">
        <f>IF(A92="","",YEAR(A92))</f>
        <v/>
      </c>
      <c r="C92" s="153">
        <f>IF(A92="","",MONTH(A92))</f>
        <v/>
      </c>
      <c r="D92" s="153">
        <f>IF(A92="","",CHOOSE(MONTH(A92),"Ocak","Şubat","Mart","Nisan","Mayıs","Haziran","Temmuz","Ağustos","Eylül","Ekim","Kasım","Aralık"))</f>
        <v/>
      </c>
      <c r="E92" s="153">
        <f>IF(A92="","",ROUNDUP(MONTH(A92)/3,0))</f>
        <v/>
      </c>
      <c r="F92" s="153">
        <f>IF(A92="","",WEEKNUM(A92,2))</f>
        <v/>
      </c>
      <c r="G92" s="153">
        <f>IF(A92="","",WEEKDAY(A92,2))</f>
        <v/>
      </c>
      <c r="H92" s="153">
        <f>IF(A92="","",CHOOSE(WEEKDAY(A92,2),"Pazartesi","Salı","Çarşamba","Perşembe","Cuma","Cumartesi","Pazar"))</f>
        <v/>
      </c>
    </row>
    <row r="93" ht="10.5" customHeight="1" s="113">
      <c r="A93" s="152" t="n">
        <v>42096</v>
      </c>
      <c r="B93" s="153">
        <f>IF(A93="","",YEAR(A93))</f>
        <v/>
      </c>
      <c r="C93" s="153">
        <f>IF(A93="","",MONTH(A93))</f>
        <v/>
      </c>
      <c r="D93" s="153">
        <f>IF(A93="","",CHOOSE(MONTH(A93),"Ocak","Şubat","Mart","Nisan","Mayıs","Haziran","Temmuz","Ağustos","Eylül","Ekim","Kasım","Aralık"))</f>
        <v/>
      </c>
      <c r="E93" s="153">
        <f>IF(A93="","",ROUNDUP(MONTH(A93)/3,0))</f>
        <v/>
      </c>
      <c r="F93" s="153">
        <f>IF(A93="","",WEEKNUM(A93,2))</f>
        <v/>
      </c>
      <c r="G93" s="153">
        <f>IF(A93="","",WEEKDAY(A93,2))</f>
        <v/>
      </c>
      <c r="H93" s="153">
        <f>IF(A93="","",CHOOSE(WEEKDAY(A93,2),"Pazartesi","Salı","Çarşamba","Perşembe","Cuma","Cumartesi","Pazar"))</f>
        <v/>
      </c>
    </row>
    <row r="94" ht="10.5" customHeight="1" s="113">
      <c r="A94" s="152" t="n">
        <v>42097</v>
      </c>
      <c r="B94" s="153">
        <f>IF(A94="","",YEAR(A94))</f>
        <v/>
      </c>
      <c r="C94" s="153">
        <f>IF(A94="","",MONTH(A94))</f>
        <v/>
      </c>
      <c r="D94" s="153">
        <f>IF(A94="","",CHOOSE(MONTH(A94),"Ocak","Şubat","Mart","Nisan","Mayıs","Haziran","Temmuz","Ağustos","Eylül","Ekim","Kasım","Aralık"))</f>
        <v/>
      </c>
      <c r="E94" s="153">
        <f>IF(A94="","",ROUNDUP(MONTH(A94)/3,0))</f>
        <v/>
      </c>
      <c r="F94" s="153">
        <f>IF(A94="","",WEEKNUM(A94,2))</f>
        <v/>
      </c>
      <c r="G94" s="153">
        <f>IF(A94="","",WEEKDAY(A94,2))</f>
        <v/>
      </c>
      <c r="H94" s="153">
        <f>IF(A94="","",CHOOSE(WEEKDAY(A94,2),"Pazartesi","Salı","Çarşamba","Perşembe","Cuma","Cumartesi","Pazar"))</f>
        <v/>
      </c>
    </row>
    <row r="95" ht="10.5" customHeight="1" s="113">
      <c r="A95" s="152" t="n">
        <v>42098</v>
      </c>
      <c r="B95" s="153">
        <f>IF(A95="","",YEAR(A95))</f>
        <v/>
      </c>
      <c r="C95" s="153">
        <f>IF(A95="","",MONTH(A95))</f>
        <v/>
      </c>
      <c r="D95" s="153">
        <f>IF(A95="","",CHOOSE(MONTH(A95),"Ocak","Şubat","Mart","Nisan","Mayıs","Haziran","Temmuz","Ağustos","Eylül","Ekim","Kasım","Aralık"))</f>
        <v/>
      </c>
      <c r="E95" s="153">
        <f>IF(A95="","",ROUNDUP(MONTH(A95)/3,0))</f>
        <v/>
      </c>
      <c r="F95" s="153">
        <f>IF(A95="","",WEEKNUM(A95,2))</f>
        <v/>
      </c>
      <c r="G95" s="153">
        <f>IF(A95="","",WEEKDAY(A95,2))</f>
        <v/>
      </c>
      <c r="H95" s="153">
        <f>IF(A95="","",CHOOSE(WEEKDAY(A95,2),"Pazartesi","Salı","Çarşamba","Perşembe","Cuma","Cumartesi","Pazar"))</f>
        <v/>
      </c>
    </row>
    <row r="96" ht="10.5" customHeight="1" s="113">
      <c r="A96" s="152" t="n">
        <v>42099</v>
      </c>
      <c r="B96" s="153">
        <f>IF(A96="","",YEAR(A96))</f>
        <v/>
      </c>
      <c r="C96" s="153">
        <f>IF(A96="","",MONTH(A96))</f>
        <v/>
      </c>
      <c r="D96" s="153">
        <f>IF(A96="","",CHOOSE(MONTH(A96),"Ocak","Şubat","Mart","Nisan","Mayıs","Haziran","Temmuz","Ağustos","Eylül","Ekim","Kasım","Aralık"))</f>
        <v/>
      </c>
      <c r="E96" s="153">
        <f>IF(A96="","",ROUNDUP(MONTH(A96)/3,0))</f>
        <v/>
      </c>
      <c r="F96" s="153">
        <f>IF(A96="","",WEEKNUM(A96,2))</f>
        <v/>
      </c>
      <c r="G96" s="153">
        <f>IF(A96="","",WEEKDAY(A96,2))</f>
        <v/>
      </c>
      <c r="H96" s="153">
        <f>IF(A96="","",CHOOSE(WEEKDAY(A96,2),"Pazartesi","Salı","Çarşamba","Perşembe","Cuma","Cumartesi","Pazar"))</f>
        <v/>
      </c>
    </row>
    <row r="97" ht="10.5" customHeight="1" s="113">
      <c r="A97" s="152" t="n">
        <v>42100</v>
      </c>
      <c r="B97" s="153">
        <f>IF(A97="","",YEAR(A97))</f>
        <v/>
      </c>
      <c r="C97" s="153">
        <f>IF(A97="","",MONTH(A97))</f>
        <v/>
      </c>
      <c r="D97" s="153">
        <f>IF(A97="","",CHOOSE(MONTH(A97),"Ocak","Şubat","Mart","Nisan","Mayıs","Haziran","Temmuz","Ağustos","Eylül","Ekim","Kasım","Aralık"))</f>
        <v/>
      </c>
      <c r="E97" s="153">
        <f>IF(A97="","",ROUNDUP(MONTH(A97)/3,0))</f>
        <v/>
      </c>
      <c r="F97" s="153">
        <f>IF(A97="","",WEEKNUM(A97,2))</f>
        <v/>
      </c>
      <c r="G97" s="153">
        <f>IF(A97="","",WEEKDAY(A97,2))</f>
        <v/>
      </c>
      <c r="H97" s="153">
        <f>IF(A97="","",CHOOSE(WEEKDAY(A97,2),"Pazartesi","Salı","Çarşamba","Perşembe","Cuma","Cumartesi","Pazar"))</f>
        <v/>
      </c>
    </row>
    <row r="98" ht="10.5" customHeight="1" s="113">
      <c r="A98" s="152" t="n">
        <v>42101</v>
      </c>
      <c r="B98" s="153">
        <f>IF(A98="","",YEAR(A98))</f>
        <v/>
      </c>
      <c r="C98" s="153">
        <f>IF(A98="","",MONTH(A98))</f>
        <v/>
      </c>
      <c r="D98" s="153">
        <f>IF(A98="","",CHOOSE(MONTH(A98),"Ocak","Şubat","Mart","Nisan","Mayıs","Haziran","Temmuz","Ağustos","Eylül","Ekim","Kasım","Aralık"))</f>
        <v/>
      </c>
      <c r="E98" s="153">
        <f>IF(A98="","",ROUNDUP(MONTH(A98)/3,0))</f>
        <v/>
      </c>
      <c r="F98" s="153">
        <f>IF(A98="","",WEEKNUM(A98,2))</f>
        <v/>
      </c>
      <c r="G98" s="153">
        <f>IF(A98="","",WEEKDAY(A98,2))</f>
        <v/>
      </c>
      <c r="H98" s="153">
        <f>IF(A98="","",CHOOSE(WEEKDAY(A98,2),"Pazartesi","Salı","Çarşamba","Perşembe","Cuma","Cumartesi","Pazar"))</f>
        <v/>
      </c>
    </row>
    <row r="99" ht="10.5" customHeight="1" s="113">
      <c r="A99" s="152" t="n">
        <v>42102</v>
      </c>
      <c r="B99" s="153">
        <f>IF(A99="","",YEAR(A99))</f>
        <v/>
      </c>
      <c r="C99" s="153">
        <f>IF(A99="","",MONTH(A99))</f>
        <v/>
      </c>
      <c r="D99" s="153">
        <f>IF(A99="","",CHOOSE(MONTH(A99),"Ocak","Şubat","Mart","Nisan","Mayıs","Haziran","Temmuz","Ağustos","Eylül","Ekim","Kasım","Aralık"))</f>
        <v/>
      </c>
      <c r="E99" s="153">
        <f>IF(A99="","",ROUNDUP(MONTH(A99)/3,0))</f>
        <v/>
      </c>
      <c r="F99" s="153">
        <f>IF(A99="","",WEEKNUM(A99,2))</f>
        <v/>
      </c>
      <c r="G99" s="153">
        <f>IF(A99="","",WEEKDAY(A99,2))</f>
        <v/>
      </c>
      <c r="H99" s="153">
        <f>IF(A99="","",CHOOSE(WEEKDAY(A99,2),"Pazartesi","Salı","Çarşamba","Perşembe","Cuma","Cumartesi","Pazar"))</f>
        <v/>
      </c>
    </row>
    <row r="100" ht="10.5" customHeight="1" s="113">
      <c r="A100" s="152" t="n">
        <v>42103</v>
      </c>
      <c r="B100" s="153">
        <f>IF(A100="","",YEAR(A100))</f>
        <v/>
      </c>
      <c r="C100" s="153">
        <f>IF(A100="","",MONTH(A100))</f>
        <v/>
      </c>
      <c r="D100" s="153">
        <f>IF(A100="","",CHOOSE(MONTH(A100),"Ocak","Şubat","Mart","Nisan","Mayıs","Haziran","Temmuz","Ağustos","Eylül","Ekim","Kasım","Aralık"))</f>
        <v/>
      </c>
      <c r="E100" s="153">
        <f>IF(A100="","",ROUNDUP(MONTH(A100)/3,0))</f>
        <v/>
      </c>
      <c r="F100" s="153">
        <f>IF(A100="","",WEEKNUM(A100,2))</f>
        <v/>
      </c>
      <c r="G100" s="153">
        <f>IF(A100="","",WEEKDAY(A100,2))</f>
        <v/>
      </c>
      <c r="H100" s="153">
        <f>IF(A100="","",CHOOSE(WEEKDAY(A100,2),"Pazartesi","Salı","Çarşamba","Perşembe","Cuma","Cumartesi","Pazar"))</f>
        <v/>
      </c>
    </row>
    <row r="101" ht="10.5" customHeight="1" s="113">
      <c r="A101" s="152" t="n">
        <v>42104</v>
      </c>
      <c r="B101" s="153">
        <f>IF(A101="","",YEAR(A101))</f>
        <v/>
      </c>
      <c r="C101" s="153">
        <f>IF(A101="","",MONTH(A101))</f>
        <v/>
      </c>
      <c r="D101" s="153">
        <f>IF(A101="","",CHOOSE(MONTH(A101),"Ocak","Şubat","Mart","Nisan","Mayıs","Haziran","Temmuz","Ağustos","Eylül","Ekim","Kasım","Aralık"))</f>
        <v/>
      </c>
      <c r="E101" s="153">
        <f>IF(A101="","",ROUNDUP(MONTH(A101)/3,0))</f>
        <v/>
      </c>
      <c r="F101" s="153">
        <f>IF(A101="","",WEEKNUM(A101,2))</f>
        <v/>
      </c>
      <c r="G101" s="153">
        <f>IF(A101="","",WEEKDAY(A101,2))</f>
        <v/>
      </c>
      <c r="H101" s="153">
        <f>IF(A101="","",CHOOSE(WEEKDAY(A101,2),"Pazartesi","Salı","Çarşamba","Perşembe","Cuma","Cumartesi","Pazar"))</f>
        <v/>
      </c>
    </row>
    <row r="102" ht="10.5" customHeight="1" s="113">
      <c r="A102" s="152" t="n">
        <v>42105</v>
      </c>
      <c r="B102" s="153">
        <f>IF(A102="","",YEAR(A102))</f>
        <v/>
      </c>
      <c r="C102" s="153">
        <f>IF(A102="","",MONTH(A102))</f>
        <v/>
      </c>
      <c r="D102" s="153">
        <f>IF(A102="","",CHOOSE(MONTH(A102),"Ocak","Şubat","Mart","Nisan","Mayıs","Haziran","Temmuz","Ağustos","Eylül","Ekim","Kasım","Aralık"))</f>
        <v/>
      </c>
      <c r="E102" s="153">
        <f>IF(A102="","",ROUNDUP(MONTH(A102)/3,0))</f>
        <v/>
      </c>
      <c r="F102" s="153">
        <f>IF(A102="","",WEEKNUM(A102,2))</f>
        <v/>
      </c>
      <c r="G102" s="153">
        <f>IF(A102="","",WEEKDAY(A102,2))</f>
        <v/>
      </c>
      <c r="H102" s="153">
        <f>IF(A102="","",CHOOSE(WEEKDAY(A102,2),"Pazartesi","Salı","Çarşamba","Perşembe","Cuma","Cumartesi","Pazar"))</f>
        <v/>
      </c>
    </row>
    <row r="103" ht="10.5" customHeight="1" s="113">
      <c r="A103" s="152" t="n">
        <v>42106</v>
      </c>
      <c r="B103" s="153">
        <f>IF(A103="","",YEAR(A103))</f>
        <v/>
      </c>
      <c r="C103" s="153">
        <f>IF(A103="","",MONTH(A103))</f>
        <v/>
      </c>
      <c r="D103" s="153">
        <f>IF(A103="","",CHOOSE(MONTH(A103),"Ocak","Şubat","Mart","Nisan","Mayıs","Haziran","Temmuz","Ağustos","Eylül","Ekim","Kasım","Aralık"))</f>
        <v/>
      </c>
      <c r="E103" s="153">
        <f>IF(A103="","",ROUNDUP(MONTH(A103)/3,0))</f>
        <v/>
      </c>
      <c r="F103" s="153">
        <f>IF(A103="","",WEEKNUM(A103,2))</f>
        <v/>
      </c>
      <c r="G103" s="153">
        <f>IF(A103="","",WEEKDAY(A103,2))</f>
        <v/>
      </c>
      <c r="H103" s="153">
        <f>IF(A103="","",CHOOSE(WEEKDAY(A103,2),"Pazartesi","Salı","Çarşamba","Perşembe","Cuma","Cumartesi","Pazar"))</f>
        <v/>
      </c>
    </row>
    <row r="104" ht="10.5" customHeight="1" s="113">
      <c r="A104" s="152" t="n">
        <v>42107</v>
      </c>
      <c r="B104" s="153">
        <f>IF(A104="","",YEAR(A104))</f>
        <v/>
      </c>
      <c r="C104" s="153">
        <f>IF(A104="","",MONTH(A104))</f>
        <v/>
      </c>
      <c r="D104" s="153">
        <f>IF(A104="","",CHOOSE(MONTH(A104),"Ocak","Şubat","Mart","Nisan","Mayıs","Haziran","Temmuz","Ağustos","Eylül","Ekim","Kasım","Aralık"))</f>
        <v/>
      </c>
      <c r="E104" s="153">
        <f>IF(A104="","",ROUNDUP(MONTH(A104)/3,0))</f>
        <v/>
      </c>
      <c r="F104" s="153">
        <f>IF(A104="","",WEEKNUM(A104,2))</f>
        <v/>
      </c>
      <c r="G104" s="153">
        <f>IF(A104="","",WEEKDAY(A104,2))</f>
        <v/>
      </c>
      <c r="H104" s="153">
        <f>IF(A104="","",CHOOSE(WEEKDAY(A104,2),"Pazartesi","Salı","Çarşamba","Perşembe","Cuma","Cumartesi","Pazar"))</f>
        <v/>
      </c>
    </row>
    <row r="105" ht="10.5" customHeight="1" s="113">
      <c r="A105" s="152" t="n">
        <v>42108</v>
      </c>
      <c r="B105" s="153">
        <f>IF(A105="","",YEAR(A105))</f>
        <v/>
      </c>
      <c r="C105" s="153">
        <f>IF(A105="","",MONTH(A105))</f>
        <v/>
      </c>
      <c r="D105" s="153">
        <f>IF(A105="","",CHOOSE(MONTH(A105),"Ocak","Şubat","Mart","Nisan","Mayıs","Haziran","Temmuz","Ağustos","Eylül","Ekim","Kasım","Aralık"))</f>
        <v/>
      </c>
      <c r="E105" s="153">
        <f>IF(A105="","",ROUNDUP(MONTH(A105)/3,0))</f>
        <v/>
      </c>
      <c r="F105" s="153">
        <f>IF(A105="","",WEEKNUM(A105,2))</f>
        <v/>
      </c>
      <c r="G105" s="153">
        <f>IF(A105="","",WEEKDAY(A105,2))</f>
        <v/>
      </c>
      <c r="H105" s="153">
        <f>IF(A105="","",CHOOSE(WEEKDAY(A105,2),"Pazartesi","Salı","Çarşamba","Perşembe","Cuma","Cumartesi","Pazar"))</f>
        <v/>
      </c>
    </row>
    <row r="106" ht="10.5" customHeight="1" s="113">
      <c r="A106" s="152" t="n">
        <v>42109</v>
      </c>
      <c r="B106" s="153">
        <f>IF(A106="","",YEAR(A106))</f>
        <v/>
      </c>
      <c r="C106" s="153">
        <f>IF(A106="","",MONTH(A106))</f>
        <v/>
      </c>
      <c r="D106" s="153">
        <f>IF(A106="","",CHOOSE(MONTH(A106),"Ocak","Şubat","Mart","Nisan","Mayıs","Haziran","Temmuz","Ağustos","Eylül","Ekim","Kasım","Aralık"))</f>
        <v/>
      </c>
      <c r="E106" s="153">
        <f>IF(A106="","",ROUNDUP(MONTH(A106)/3,0))</f>
        <v/>
      </c>
      <c r="F106" s="153">
        <f>IF(A106="","",WEEKNUM(A106,2))</f>
        <v/>
      </c>
      <c r="G106" s="153">
        <f>IF(A106="","",WEEKDAY(A106,2))</f>
        <v/>
      </c>
      <c r="H106" s="153">
        <f>IF(A106="","",CHOOSE(WEEKDAY(A106,2),"Pazartesi","Salı","Çarşamba","Perşembe","Cuma","Cumartesi","Pazar"))</f>
        <v/>
      </c>
    </row>
    <row r="107" ht="10.5" customHeight="1" s="113">
      <c r="A107" s="152" t="n">
        <v>42110</v>
      </c>
      <c r="B107" s="153">
        <f>IF(A107="","",YEAR(A107))</f>
        <v/>
      </c>
      <c r="C107" s="153">
        <f>IF(A107="","",MONTH(A107))</f>
        <v/>
      </c>
      <c r="D107" s="153">
        <f>IF(A107="","",CHOOSE(MONTH(A107),"Ocak","Şubat","Mart","Nisan","Mayıs","Haziran","Temmuz","Ağustos","Eylül","Ekim","Kasım","Aralık"))</f>
        <v/>
      </c>
      <c r="E107" s="153">
        <f>IF(A107="","",ROUNDUP(MONTH(A107)/3,0))</f>
        <v/>
      </c>
      <c r="F107" s="153">
        <f>IF(A107="","",WEEKNUM(A107,2))</f>
        <v/>
      </c>
      <c r="G107" s="153">
        <f>IF(A107="","",WEEKDAY(A107,2))</f>
        <v/>
      </c>
      <c r="H107" s="153">
        <f>IF(A107="","",CHOOSE(WEEKDAY(A107,2),"Pazartesi","Salı","Çarşamba","Perşembe","Cuma","Cumartesi","Pazar"))</f>
        <v/>
      </c>
    </row>
    <row r="108" ht="10.5" customHeight="1" s="113">
      <c r="A108" s="152" t="n">
        <v>42111</v>
      </c>
      <c r="B108" s="153">
        <f>IF(A108="","",YEAR(A108))</f>
        <v/>
      </c>
      <c r="C108" s="153">
        <f>IF(A108="","",MONTH(A108))</f>
        <v/>
      </c>
      <c r="D108" s="153">
        <f>IF(A108="","",CHOOSE(MONTH(A108),"Ocak","Şubat","Mart","Nisan","Mayıs","Haziran","Temmuz","Ağustos","Eylül","Ekim","Kasım","Aralık"))</f>
        <v/>
      </c>
      <c r="E108" s="153">
        <f>IF(A108="","",ROUNDUP(MONTH(A108)/3,0))</f>
        <v/>
      </c>
      <c r="F108" s="153">
        <f>IF(A108="","",WEEKNUM(A108,2))</f>
        <v/>
      </c>
      <c r="G108" s="153">
        <f>IF(A108="","",WEEKDAY(A108,2))</f>
        <v/>
      </c>
      <c r="H108" s="153">
        <f>IF(A108="","",CHOOSE(WEEKDAY(A108,2),"Pazartesi","Salı","Çarşamba","Perşembe","Cuma","Cumartesi","Pazar"))</f>
        <v/>
      </c>
    </row>
    <row r="109" ht="10.5" customHeight="1" s="113">
      <c r="A109" s="152" t="n">
        <v>42112</v>
      </c>
      <c r="B109" s="153">
        <f>IF(A109="","",YEAR(A109))</f>
        <v/>
      </c>
      <c r="C109" s="153">
        <f>IF(A109="","",MONTH(A109))</f>
        <v/>
      </c>
      <c r="D109" s="153">
        <f>IF(A109="","",CHOOSE(MONTH(A109),"Ocak","Şubat","Mart","Nisan","Mayıs","Haziran","Temmuz","Ağustos","Eylül","Ekim","Kasım","Aralık"))</f>
        <v/>
      </c>
      <c r="E109" s="153">
        <f>IF(A109="","",ROUNDUP(MONTH(A109)/3,0))</f>
        <v/>
      </c>
      <c r="F109" s="153">
        <f>IF(A109="","",WEEKNUM(A109,2))</f>
        <v/>
      </c>
      <c r="G109" s="153">
        <f>IF(A109="","",WEEKDAY(A109,2))</f>
        <v/>
      </c>
      <c r="H109" s="153">
        <f>IF(A109="","",CHOOSE(WEEKDAY(A109,2),"Pazartesi","Salı","Çarşamba","Perşembe","Cuma","Cumartesi","Pazar"))</f>
        <v/>
      </c>
    </row>
    <row r="110" ht="10.5" customHeight="1" s="113">
      <c r="A110" s="152" t="n">
        <v>42113</v>
      </c>
      <c r="B110" s="153">
        <f>IF(A110="","",YEAR(A110))</f>
        <v/>
      </c>
      <c r="C110" s="153">
        <f>IF(A110="","",MONTH(A110))</f>
        <v/>
      </c>
      <c r="D110" s="153">
        <f>IF(A110="","",CHOOSE(MONTH(A110),"Ocak","Şubat","Mart","Nisan","Mayıs","Haziran","Temmuz","Ağustos","Eylül","Ekim","Kasım","Aralık"))</f>
        <v/>
      </c>
      <c r="E110" s="153">
        <f>IF(A110="","",ROUNDUP(MONTH(A110)/3,0))</f>
        <v/>
      </c>
      <c r="F110" s="153">
        <f>IF(A110="","",WEEKNUM(A110,2))</f>
        <v/>
      </c>
      <c r="G110" s="153">
        <f>IF(A110="","",WEEKDAY(A110,2))</f>
        <v/>
      </c>
      <c r="H110" s="153">
        <f>IF(A110="","",CHOOSE(WEEKDAY(A110,2),"Pazartesi","Salı","Çarşamba","Perşembe","Cuma","Cumartesi","Pazar"))</f>
        <v/>
      </c>
    </row>
    <row r="111" ht="10.5" customHeight="1" s="113">
      <c r="A111" s="152" t="n">
        <v>42114</v>
      </c>
      <c r="B111" s="153">
        <f>IF(A111="","",YEAR(A111))</f>
        <v/>
      </c>
      <c r="C111" s="153">
        <f>IF(A111="","",MONTH(A111))</f>
        <v/>
      </c>
      <c r="D111" s="153">
        <f>IF(A111="","",CHOOSE(MONTH(A111),"Ocak","Şubat","Mart","Nisan","Mayıs","Haziran","Temmuz","Ağustos","Eylül","Ekim","Kasım","Aralık"))</f>
        <v/>
      </c>
      <c r="E111" s="153">
        <f>IF(A111="","",ROUNDUP(MONTH(A111)/3,0))</f>
        <v/>
      </c>
      <c r="F111" s="153">
        <f>IF(A111="","",WEEKNUM(A111,2))</f>
        <v/>
      </c>
      <c r="G111" s="153">
        <f>IF(A111="","",WEEKDAY(A111,2))</f>
        <v/>
      </c>
      <c r="H111" s="153">
        <f>IF(A111="","",CHOOSE(WEEKDAY(A111,2),"Pazartesi","Salı","Çarşamba","Perşembe","Cuma","Cumartesi","Pazar"))</f>
        <v/>
      </c>
    </row>
    <row r="112" ht="10.5" customHeight="1" s="113">
      <c r="A112" s="152" t="n">
        <v>42115</v>
      </c>
      <c r="B112" s="153">
        <f>IF(A112="","",YEAR(A112))</f>
        <v/>
      </c>
      <c r="C112" s="153">
        <f>IF(A112="","",MONTH(A112))</f>
        <v/>
      </c>
      <c r="D112" s="153">
        <f>IF(A112="","",CHOOSE(MONTH(A112),"Ocak","Şubat","Mart","Nisan","Mayıs","Haziran","Temmuz","Ağustos","Eylül","Ekim","Kasım","Aralık"))</f>
        <v/>
      </c>
      <c r="E112" s="153">
        <f>IF(A112="","",ROUNDUP(MONTH(A112)/3,0))</f>
        <v/>
      </c>
      <c r="F112" s="153">
        <f>IF(A112="","",WEEKNUM(A112,2))</f>
        <v/>
      </c>
      <c r="G112" s="153">
        <f>IF(A112="","",WEEKDAY(A112,2))</f>
        <v/>
      </c>
      <c r="H112" s="153">
        <f>IF(A112="","",CHOOSE(WEEKDAY(A112,2),"Pazartesi","Salı","Çarşamba","Perşembe","Cuma","Cumartesi","Pazar"))</f>
        <v/>
      </c>
    </row>
    <row r="113" ht="10.5" customHeight="1" s="113">
      <c r="A113" s="152" t="n">
        <v>42116</v>
      </c>
      <c r="B113" s="153">
        <f>IF(A113="","",YEAR(A113))</f>
        <v/>
      </c>
      <c r="C113" s="153">
        <f>IF(A113="","",MONTH(A113))</f>
        <v/>
      </c>
      <c r="D113" s="153">
        <f>IF(A113="","",CHOOSE(MONTH(A113),"Ocak","Şubat","Mart","Nisan","Mayıs","Haziran","Temmuz","Ağustos","Eylül","Ekim","Kasım","Aralık"))</f>
        <v/>
      </c>
      <c r="E113" s="153">
        <f>IF(A113="","",ROUNDUP(MONTH(A113)/3,0))</f>
        <v/>
      </c>
      <c r="F113" s="153">
        <f>IF(A113="","",WEEKNUM(A113,2))</f>
        <v/>
      </c>
      <c r="G113" s="153">
        <f>IF(A113="","",WEEKDAY(A113,2))</f>
        <v/>
      </c>
      <c r="H113" s="153">
        <f>IF(A113="","",CHOOSE(WEEKDAY(A113,2),"Pazartesi","Salı","Çarşamba","Perşembe","Cuma","Cumartesi","Pazar"))</f>
        <v/>
      </c>
    </row>
    <row r="114" ht="10.5" customHeight="1" s="113">
      <c r="A114" s="152" t="n">
        <v>42117</v>
      </c>
      <c r="B114" s="153">
        <f>IF(A114="","",YEAR(A114))</f>
        <v/>
      </c>
      <c r="C114" s="153">
        <f>IF(A114="","",MONTH(A114))</f>
        <v/>
      </c>
      <c r="D114" s="153">
        <f>IF(A114="","",CHOOSE(MONTH(A114),"Ocak","Şubat","Mart","Nisan","Mayıs","Haziran","Temmuz","Ağustos","Eylül","Ekim","Kasım","Aralık"))</f>
        <v/>
      </c>
      <c r="E114" s="153">
        <f>IF(A114="","",ROUNDUP(MONTH(A114)/3,0))</f>
        <v/>
      </c>
      <c r="F114" s="153">
        <f>IF(A114="","",WEEKNUM(A114,2))</f>
        <v/>
      </c>
      <c r="G114" s="153">
        <f>IF(A114="","",WEEKDAY(A114,2))</f>
        <v/>
      </c>
      <c r="H114" s="153">
        <f>IF(A114="","",CHOOSE(WEEKDAY(A114,2),"Pazartesi","Salı","Çarşamba","Perşembe","Cuma","Cumartesi","Pazar"))</f>
        <v/>
      </c>
    </row>
    <row r="115" ht="10.5" customHeight="1" s="113">
      <c r="A115" s="152" t="n">
        <v>42118</v>
      </c>
      <c r="B115" s="153">
        <f>IF(A115="","",YEAR(A115))</f>
        <v/>
      </c>
      <c r="C115" s="153">
        <f>IF(A115="","",MONTH(A115))</f>
        <v/>
      </c>
      <c r="D115" s="153">
        <f>IF(A115="","",CHOOSE(MONTH(A115),"Ocak","Şubat","Mart","Nisan","Mayıs","Haziran","Temmuz","Ağustos","Eylül","Ekim","Kasım","Aralık"))</f>
        <v/>
      </c>
      <c r="E115" s="153">
        <f>IF(A115="","",ROUNDUP(MONTH(A115)/3,0))</f>
        <v/>
      </c>
      <c r="F115" s="153">
        <f>IF(A115="","",WEEKNUM(A115,2))</f>
        <v/>
      </c>
      <c r="G115" s="153">
        <f>IF(A115="","",WEEKDAY(A115,2))</f>
        <v/>
      </c>
      <c r="H115" s="153">
        <f>IF(A115="","",CHOOSE(WEEKDAY(A115,2),"Pazartesi","Salı","Çarşamba","Perşembe","Cuma","Cumartesi","Pazar"))</f>
        <v/>
      </c>
    </row>
    <row r="116" ht="10.5" customHeight="1" s="113">
      <c r="A116" s="152" t="n">
        <v>42119</v>
      </c>
      <c r="B116" s="153">
        <f>IF(A116="","",YEAR(A116))</f>
        <v/>
      </c>
      <c r="C116" s="153">
        <f>IF(A116="","",MONTH(A116))</f>
        <v/>
      </c>
      <c r="D116" s="153">
        <f>IF(A116="","",CHOOSE(MONTH(A116),"Ocak","Şubat","Mart","Nisan","Mayıs","Haziran","Temmuz","Ağustos","Eylül","Ekim","Kasım","Aralık"))</f>
        <v/>
      </c>
      <c r="E116" s="153">
        <f>IF(A116="","",ROUNDUP(MONTH(A116)/3,0))</f>
        <v/>
      </c>
      <c r="F116" s="153">
        <f>IF(A116="","",WEEKNUM(A116,2))</f>
        <v/>
      </c>
      <c r="G116" s="153">
        <f>IF(A116="","",WEEKDAY(A116,2))</f>
        <v/>
      </c>
      <c r="H116" s="153">
        <f>IF(A116="","",CHOOSE(WEEKDAY(A116,2),"Pazartesi","Salı","Çarşamba","Perşembe","Cuma","Cumartesi","Pazar"))</f>
        <v/>
      </c>
    </row>
    <row r="117" ht="10.5" customHeight="1" s="113">
      <c r="A117" s="152" t="n">
        <v>42120</v>
      </c>
      <c r="B117" s="153">
        <f>IF(A117="","",YEAR(A117))</f>
        <v/>
      </c>
      <c r="C117" s="153">
        <f>IF(A117="","",MONTH(A117))</f>
        <v/>
      </c>
      <c r="D117" s="153">
        <f>IF(A117="","",CHOOSE(MONTH(A117),"Ocak","Şubat","Mart","Nisan","Mayıs","Haziran","Temmuz","Ağustos","Eylül","Ekim","Kasım","Aralık"))</f>
        <v/>
      </c>
      <c r="E117" s="153">
        <f>IF(A117="","",ROUNDUP(MONTH(A117)/3,0))</f>
        <v/>
      </c>
      <c r="F117" s="153">
        <f>IF(A117="","",WEEKNUM(A117,2))</f>
        <v/>
      </c>
      <c r="G117" s="153">
        <f>IF(A117="","",WEEKDAY(A117,2))</f>
        <v/>
      </c>
      <c r="H117" s="153">
        <f>IF(A117="","",CHOOSE(WEEKDAY(A117,2),"Pazartesi","Salı","Çarşamba","Perşembe","Cuma","Cumartesi","Pazar"))</f>
        <v/>
      </c>
    </row>
    <row r="118" ht="10.5" customHeight="1" s="113">
      <c r="A118" s="152" t="n">
        <v>42121</v>
      </c>
      <c r="B118" s="153">
        <f>IF(A118="","",YEAR(A118))</f>
        <v/>
      </c>
      <c r="C118" s="153">
        <f>IF(A118="","",MONTH(A118))</f>
        <v/>
      </c>
      <c r="D118" s="153">
        <f>IF(A118="","",CHOOSE(MONTH(A118),"Ocak","Şubat","Mart","Nisan","Mayıs","Haziran","Temmuz","Ağustos","Eylül","Ekim","Kasım","Aralık"))</f>
        <v/>
      </c>
      <c r="E118" s="153">
        <f>IF(A118="","",ROUNDUP(MONTH(A118)/3,0))</f>
        <v/>
      </c>
      <c r="F118" s="153">
        <f>IF(A118="","",WEEKNUM(A118,2))</f>
        <v/>
      </c>
      <c r="G118" s="153">
        <f>IF(A118="","",WEEKDAY(A118,2))</f>
        <v/>
      </c>
      <c r="H118" s="153">
        <f>IF(A118="","",CHOOSE(WEEKDAY(A118,2),"Pazartesi","Salı","Çarşamba","Perşembe","Cuma","Cumartesi","Pazar"))</f>
        <v/>
      </c>
    </row>
    <row r="119" ht="10.5" customHeight="1" s="113">
      <c r="A119" s="152" t="n">
        <v>42122</v>
      </c>
      <c r="B119" s="153">
        <f>IF(A119="","",YEAR(A119))</f>
        <v/>
      </c>
      <c r="C119" s="153">
        <f>IF(A119="","",MONTH(A119))</f>
        <v/>
      </c>
      <c r="D119" s="153">
        <f>IF(A119="","",CHOOSE(MONTH(A119),"Ocak","Şubat","Mart","Nisan","Mayıs","Haziran","Temmuz","Ağustos","Eylül","Ekim","Kasım","Aralık"))</f>
        <v/>
      </c>
      <c r="E119" s="153">
        <f>IF(A119="","",ROUNDUP(MONTH(A119)/3,0))</f>
        <v/>
      </c>
      <c r="F119" s="153">
        <f>IF(A119="","",WEEKNUM(A119,2))</f>
        <v/>
      </c>
      <c r="G119" s="153">
        <f>IF(A119="","",WEEKDAY(A119,2))</f>
        <v/>
      </c>
      <c r="H119" s="153">
        <f>IF(A119="","",CHOOSE(WEEKDAY(A119,2),"Pazartesi","Salı","Çarşamba","Perşembe","Cuma","Cumartesi","Pazar"))</f>
        <v/>
      </c>
    </row>
    <row r="120" ht="10.5" customHeight="1" s="113">
      <c r="A120" s="152" t="n">
        <v>42123</v>
      </c>
      <c r="B120" s="153">
        <f>IF(A120="","",YEAR(A120))</f>
        <v/>
      </c>
      <c r="C120" s="153">
        <f>IF(A120="","",MONTH(A120))</f>
        <v/>
      </c>
      <c r="D120" s="153">
        <f>IF(A120="","",CHOOSE(MONTH(A120),"Ocak","Şubat","Mart","Nisan","Mayıs","Haziran","Temmuz","Ağustos","Eylül","Ekim","Kasım","Aralık"))</f>
        <v/>
      </c>
      <c r="E120" s="153">
        <f>IF(A120="","",ROUNDUP(MONTH(A120)/3,0))</f>
        <v/>
      </c>
      <c r="F120" s="153">
        <f>IF(A120="","",WEEKNUM(A120,2))</f>
        <v/>
      </c>
      <c r="G120" s="153">
        <f>IF(A120="","",WEEKDAY(A120,2))</f>
        <v/>
      </c>
      <c r="H120" s="153">
        <f>IF(A120="","",CHOOSE(WEEKDAY(A120,2),"Pazartesi","Salı","Çarşamba","Perşembe","Cuma","Cumartesi","Pazar"))</f>
        <v/>
      </c>
    </row>
    <row r="121" ht="10.5" customHeight="1" s="113">
      <c r="A121" s="152" t="n">
        <v>42124</v>
      </c>
      <c r="B121" s="153">
        <f>IF(A121="","",YEAR(A121))</f>
        <v/>
      </c>
      <c r="C121" s="153">
        <f>IF(A121="","",MONTH(A121))</f>
        <v/>
      </c>
      <c r="D121" s="153">
        <f>IF(A121="","",CHOOSE(MONTH(A121),"Ocak","Şubat","Mart","Nisan","Mayıs","Haziran","Temmuz","Ağustos","Eylül","Ekim","Kasım","Aralık"))</f>
        <v/>
      </c>
      <c r="E121" s="153">
        <f>IF(A121="","",ROUNDUP(MONTH(A121)/3,0))</f>
        <v/>
      </c>
      <c r="F121" s="153">
        <f>IF(A121="","",WEEKNUM(A121,2))</f>
        <v/>
      </c>
      <c r="G121" s="153">
        <f>IF(A121="","",WEEKDAY(A121,2))</f>
        <v/>
      </c>
      <c r="H121" s="153">
        <f>IF(A121="","",CHOOSE(WEEKDAY(A121,2),"Pazartesi","Salı","Çarşamba","Perşembe","Cuma","Cumartesi","Pazar"))</f>
        <v/>
      </c>
    </row>
    <row r="122" ht="10.5" customHeight="1" s="113">
      <c r="A122" s="152" t="n">
        <v>42125</v>
      </c>
      <c r="B122" s="153">
        <f>IF(A122="","",YEAR(A122))</f>
        <v/>
      </c>
      <c r="C122" s="153">
        <f>IF(A122="","",MONTH(A122))</f>
        <v/>
      </c>
      <c r="D122" s="153">
        <f>IF(A122="","",CHOOSE(MONTH(A122),"Ocak","Şubat","Mart","Nisan","Mayıs","Haziran","Temmuz","Ağustos","Eylül","Ekim","Kasım","Aralık"))</f>
        <v/>
      </c>
      <c r="E122" s="153">
        <f>IF(A122="","",ROUNDUP(MONTH(A122)/3,0))</f>
        <v/>
      </c>
      <c r="F122" s="153">
        <f>IF(A122="","",WEEKNUM(A122,2))</f>
        <v/>
      </c>
      <c r="G122" s="153">
        <f>IF(A122="","",WEEKDAY(A122,2))</f>
        <v/>
      </c>
      <c r="H122" s="153">
        <f>IF(A122="","",CHOOSE(WEEKDAY(A122,2),"Pazartesi","Salı","Çarşamba","Perşembe","Cuma","Cumartesi","Pazar"))</f>
        <v/>
      </c>
    </row>
    <row r="123" ht="10.5" customHeight="1" s="113">
      <c r="A123" s="152" t="n">
        <v>42126</v>
      </c>
      <c r="B123" s="153">
        <f>IF(A123="","",YEAR(A123))</f>
        <v/>
      </c>
      <c r="C123" s="153">
        <f>IF(A123="","",MONTH(A123))</f>
        <v/>
      </c>
      <c r="D123" s="153">
        <f>IF(A123="","",CHOOSE(MONTH(A123),"Ocak","Şubat","Mart","Nisan","Mayıs","Haziran","Temmuz","Ağustos","Eylül","Ekim","Kasım","Aralık"))</f>
        <v/>
      </c>
      <c r="E123" s="153">
        <f>IF(A123="","",ROUNDUP(MONTH(A123)/3,0))</f>
        <v/>
      </c>
      <c r="F123" s="153">
        <f>IF(A123="","",WEEKNUM(A123,2))</f>
        <v/>
      </c>
      <c r="G123" s="153">
        <f>IF(A123="","",WEEKDAY(A123,2))</f>
        <v/>
      </c>
      <c r="H123" s="153">
        <f>IF(A123="","",CHOOSE(WEEKDAY(A123,2),"Pazartesi","Salı","Çarşamba","Perşembe","Cuma","Cumartesi","Pazar"))</f>
        <v/>
      </c>
    </row>
    <row r="124" ht="10.5" customHeight="1" s="113">
      <c r="A124" s="152" t="n">
        <v>42127</v>
      </c>
      <c r="B124" s="153">
        <f>IF(A124="","",YEAR(A124))</f>
        <v/>
      </c>
      <c r="C124" s="153">
        <f>IF(A124="","",MONTH(A124))</f>
        <v/>
      </c>
      <c r="D124" s="153">
        <f>IF(A124="","",CHOOSE(MONTH(A124),"Ocak","Şubat","Mart","Nisan","Mayıs","Haziran","Temmuz","Ağustos","Eylül","Ekim","Kasım","Aralık"))</f>
        <v/>
      </c>
      <c r="E124" s="153">
        <f>IF(A124="","",ROUNDUP(MONTH(A124)/3,0))</f>
        <v/>
      </c>
      <c r="F124" s="153">
        <f>IF(A124="","",WEEKNUM(A124,2))</f>
        <v/>
      </c>
      <c r="G124" s="153">
        <f>IF(A124="","",WEEKDAY(A124,2))</f>
        <v/>
      </c>
      <c r="H124" s="153">
        <f>IF(A124="","",CHOOSE(WEEKDAY(A124,2),"Pazartesi","Salı","Çarşamba","Perşembe","Cuma","Cumartesi","Pazar"))</f>
        <v/>
      </c>
    </row>
    <row r="125" ht="10.5" customHeight="1" s="113">
      <c r="A125" s="152" t="n">
        <v>42128</v>
      </c>
      <c r="B125" s="153">
        <f>IF(A125="","",YEAR(A125))</f>
        <v/>
      </c>
      <c r="C125" s="153">
        <f>IF(A125="","",MONTH(A125))</f>
        <v/>
      </c>
      <c r="D125" s="153">
        <f>IF(A125="","",CHOOSE(MONTH(A125),"Ocak","Şubat","Mart","Nisan","Mayıs","Haziran","Temmuz","Ağustos","Eylül","Ekim","Kasım","Aralık"))</f>
        <v/>
      </c>
      <c r="E125" s="153">
        <f>IF(A125="","",ROUNDUP(MONTH(A125)/3,0))</f>
        <v/>
      </c>
      <c r="F125" s="153">
        <f>IF(A125="","",WEEKNUM(A125,2))</f>
        <v/>
      </c>
      <c r="G125" s="153">
        <f>IF(A125="","",WEEKDAY(A125,2))</f>
        <v/>
      </c>
      <c r="H125" s="153">
        <f>IF(A125="","",CHOOSE(WEEKDAY(A125,2),"Pazartesi","Salı","Çarşamba","Perşembe","Cuma","Cumartesi","Pazar"))</f>
        <v/>
      </c>
    </row>
    <row r="126" ht="10.5" customHeight="1" s="113">
      <c r="A126" s="152" t="n">
        <v>42129</v>
      </c>
      <c r="B126" s="153">
        <f>IF(A126="","",YEAR(A126))</f>
        <v/>
      </c>
      <c r="C126" s="153">
        <f>IF(A126="","",MONTH(A126))</f>
        <v/>
      </c>
      <c r="D126" s="153">
        <f>IF(A126="","",CHOOSE(MONTH(A126),"Ocak","Şubat","Mart","Nisan","Mayıs","Haziran","Temmuz","Ağustos","Eylül","Ekim","Kasım","Aralık"))</f>
        <v/>
      </c>
      <c r="E126" s="153">
        <f>IF(A126="","",ROUNDUP(MONTH(A126)/3,0))</f>
        <v/>
      </c>
      <c r="F126" s="153">
        <f>IF(A126="","",WEEKNUM(A126,2))</f>
        <v/>
      </c>
      <c r="G126" s="153">
        <f>IF(A126="","",WEEKDAY(A126,2))</f>
        <v/>
      </c>
      <c r="H126" s="153">
        <f>IF(A126="","",CHOOSE(WEEKDAY(A126,2),"Pazartesi","Salı","Çarşamba","Perşembe","Cuma","Cumartesi","Pazar"))</f>
        <v/>
      </c>
    </row>
    <row r="127" ht="10.5" customHeight="1" s="113">
      <c r="A127" s="152" t="n">
        <v>42130</v>
      </c>
      <c r="B127" s="153">
        <f>IF(A127="","",YEAR(A127))</f>
        <v/>
      </c>
      <c r="C127" s="153">
        <f>IF(A127="","",MONTH(A127))</f>
        <v/>
      </c>
      <c r="D127" s="153">
        <f>IF(A127="","",CHOOSE(MONTH(A127),"Ocak","Şubat","Mart","Nisan","Mayıs","Haziran","Temmuz","Ağustos","Eylül","Ekim","Kasım","Aralık"))</f>
        <v/>
      </c>
      <c r="E127" s="153">
        <f>IF(A127="","",ROUNDUP(MONTH(A127)/3,0))</f>
        <v/>
      </c>
      <c r="F127" s="153">
        <f>IF(A127="","",WEEKNUM(A127,2))</f>
        <v/>
      </c>
      <c r="G127" s="153">
        <f>IF(A127="","",WEEKDAY(A127,2))</f>
        <v/>
      </c>
      <c r="H127" s="153">
        <f>IF(A127="","",CHOOSE(WEEKDAY(A127,2),"Pazartesi","Salı","Çarşamba","Perşembe","Cuma","Cumartesi","Pazar"))</f>
        <v/>
      </c>
    </row>
    <row r="128" ht="10.5" customHeight="1" s="113">
      <c r="A128" s="152" t="n">
        <v>42131</v>
      </c>
      <c r="B128" s="153">
        <f>IF(A128="","",YEAR(A128))</f>
        <v/>
      </c>
      <c r="C128" s="153">
        <f>IF(A128="","",MONTH(A128))</f>
        <v/>
      </c>
      <c r="D128" s="153">
        <f>IF(A128="","",CHOOSE(MONTH(A128),"Ocak","Şubat","Mart","Nisan","Mayıs","Haziran","Temmuz","Ağustos","Eylül","Ekim","Kasım","Aralık"))</f>
        <v/>
      </c>
      <c r="E128" s="153">
        <f>IF(A128="","",ROUNDUP(MONTH(A128)/3,0))</f>
        <v/>
      </c>
      <c r="F128" s="153">
        <f>IF(A128="","",WEEKNUM(A128,2))</f>
        <v/>
      </c>
      <c r="G128" s="153">
        <f>IF(A128="","",WEEKDAY(A128,2))</f>
        <v/>
      </c>
      <c r="H128" s="153">
        <f>IF(A128="","",CHOOSE(WEEKDAY(A128,2),"Pazartesi","Salı","Çarşamba","Perşembe","Cuma","Cumartesi","Pazar"))</f>
        <v/>
      </c>
    </row>
    <row r="129" ht="10.5" customHeight="1" s="113">
      <c r="A129" s="152" t="n">
        <v>42132</v>
      </c>
      <c r="B129" s="153">
        <f>IF(A129="","",YEAR(A129))</f>
        <v/>
      </c>
      <c r="C129" s="153">
        <f>IF(A129="","",MONTH(A129))</f>
        <v/>
      </c>
      <c r="D129" s="153">
        <f>IF(A129="","",CHOOSE(MONTH(A129),"Ocak","Şubat","Mart","Nisan","Mayıs","Haziran","Temmuz","Ağustos","Eylül","Ekim","Kasım","Aralık"))</f>
        <v/>
      </c>
      <c r="E129" s="153">
        <f>IF(A129="","",ROUNDUP(MONTH(A129)/3,0))</f>
        <v/>
      </c>
      <c r="F129" s="153">
        <f>IF(A129="","",WEEKNUM(A129,2))</f>
        <v/>
      </c>
      <c r="G129" s="153">
        <f>IF(A129="","",WEEKDAY(A129,2))</f>
        <v/>
      </c>
      <c r="H129" s="153">
        <f>IF(A129="","",CHOOSE(WEEKDAY(A129,2),"Pazartesi","Salı","Çarşamba","Perşembe","Cuma","Cumartesi","Pazar"))</f>
        <v/>
      </c>
    </row>
    <row r="130" ht="10.5" customHeight="1" s="113">
      <c r="A130" s="152" t="n">
        <v>42133</v>
      </c>
      <c r="B130" s="153">
        <f>IF(A130="","",YEAR(A130))</f>
        <v/>
      </c>
      <c r="C130" s="153">
        <f>IF(A130="","",MONTH(A130))</f>
        <v/>
      </c>
      <c r="D130" s="153">
        <f>IF(A130="","",CHOOSE(MONTH(A130),"Ocak","Şubat","Mart","Nisan","Mayıs","Haziran","Temmuz","Ağustos","Eylül","Ekim","Kasım","Aralık"))</f>
        <v/>
      </c>
      <c r="E130" s="153">
        <f>IF(A130="","",ROUNDUP(MONTH(A130)/3,0))</f>
        <v/>
      </c>
      <c r="F130" s="153">
        <f>IF(A130="","",WEEKNUM(A130,2))</f>
        <v/>
      </c>
      <c r="G130" s="153">
        <f>IF(A130="","",WEEKDAY(A130,2))</f>
        <v/>
      </c>
      <c r="H130" s="153">
        <f>IF(A130="","",CHOOSE(WEEKDAY(A130,2),"Pazartesi","Salı","Çarşamba","Perşembe","Cuma","Cumartesi","Pazar"))</f>
        <v/>
      </c>
    </row>
    <row r="131" ht="10.5" customHeight="1" s="113">
      <c r="A131" s="152" t="n">
        <v>42134</v>
      </c>
      <c r="B131" s="153">
        <f>IF(A131="","",YEAR(A131))</f>
        <v/>
      </c>
      <c r="C131" s="153">
        <f>IF(A131="","",MONTH(A131))</f>
        <v/>
      </c>
      <c r="D131" s="153">
        <f>IF(A131="","",CHOOSE(MONTH(A131),"Ocak","Şubat","Mart","Nisan","Mayıs","Haziran","Temmuz","Ağustos","Eylül","Ekim","Kasım","Aralık"))</f>
        <v/>
      </c>
      <c r="E131" s="153">
        <f>IF(A131="","",ROUNDUP(MONTH(A131)/3,0))</f>
        <v/>
      </c>
      <c r="F131" s="153">
        <f>IF(A131="","",WEEKNUM(A131,2))</f>
        <v/>
      </c>
      <c r="G131" s="153">
        <f>IF(A131="","",WEEKDAY(A131,2))</f>
        <v/>
      </c>
      <c r="H131" s="153">
        <f>IF(A131="","",CHOOSE(WEEKDAY(A131,2),"Pazartesi","Salı","Çarşamba","Perşembe","Cuma","Cumartesi","Pazar"))</f>
        <v/>
      </c>
    </row>
    <row r="132" ht="10.5" customHeight="1" s="113">
      <c r="A132" s="152" t="n">
        <v>42135</v>
      </c>
      <c r="B132" s="153">
        <f>IF(A132="","",YEAR(A132))</f>
        <v/>
      </c>
      <c r="C132" s="153">
        <f>IF(A132="","",MONTH(A132))</f>
        <v/>
      </c>
      <c r="D132" s="153">
        <f>IF(A132="","",CHOOSE(MONTH(A132),"Ocak","Şubat","Mart","Nisan","Mayıs","Haziran","Temmuz","Ağustos","Eylül","Ekim","Kasım","Aralık"))</f>
        <v/>
      </c>
      <c r="E132" s="153">
        <f>IF(A132="","",ROUNDUP(MONTH(A132)/3,0))</f>
        <v/>
      </c>
      <c r="F132" s="153">
        <f>IF(A132="","",WEEKNUM(A132,2))</f>
        <v/>
      </c>
      <c r="G132" s="153">
        <f>IF(A132="","",WEEKDAY(A132,2))</f>
        <v/>
      </c>
      <c r="H132" s="153">
        <f>IF(A132="","",CHOOSE(WEEKDAY(A132,2),"Pazartesi","Salı","Çarşamba","Perşembe","Cuma","Cumartesi","Pazar"))</f>
        <v/>
      </c>
    </row>
    <row r="133" ht="10.5" customHeight="1" s="113">
      <c r="A133" s="152" t="n">
        <v>42136</v>
      </c>
      <c r="B133" s="153">
        <f>IF(A133="","",YEAR(A133))</f>
        <v/>
      </c>
      <c r="C133" s="153">
        <f>IF(A133="","",MONTH(A133))</f>
        <v/>
      </c>
      <c r="D133" s="153">
        <f>IF(A133="","",CHOOSE(MONTH(A133),"Ocak","Şubat","Mart","Nisan","Mayıs","Haziran","Temmuz","Ağustos","Eylül","Ekim","Kasım","Aralık"))</f>
        <v/>
      </c>
      <c r="E133" s="153">
        <f>IF(A133="","",ROUNDUP(MONTH(A133)/3,0))</f>
        <v/>
      </c>
      <c r="F133" s="153">
        <f>IF(A133="","",WEEKNUM(A133,2))</f>
        <v/>
      </c>
      <c r="G133" s="153">
        <f>IF(A133="","",WEEKDAY(A133,2))</f>
        <v/>
      </c>
      <c r="H133" s="153">
        <f>IF(A133="","",CHOOSE(WEEKDAY(A133,2),"Pazartesi","Salı","Çarşamba","Perşembe","Cuma","Cumartesi","Pazar"))</f>
        <v/>
      </c>
    </row>
    <row r="134" ht="10.5" customHeight="1" s="113">
      <c r="A134" s="152" t="n">
        <v>42137</v>
      </c>
      <c r="B134" s="153">
        <f>IF(A134="","",YEAR(A134))</f>
        <v/>
      </c>
      <c r="C134" s="153">
        <f>IF(A134="","",MONTH(A134))</f>
        <v/>
      </c>
      <c r="D134" s="153">
        <f>IF(A134="","",CHOOSE(MONTH(A134),"Ocak","Şubat","Mart","Nisan","Mayıs","Haziran","Temmuz","Ağustos","Eylül","Ekim","Kasım","Aralık"))</f>
        <v/>
      </c>
      <c r="E134" s="153">
        <f>IF(A134="","",ROUNDUP(MONTH(A134)/3,0))</f>
        <v/>
      </c>
      <c r="F134" s="153">
        <f>IF(A134="","",WEEKNUM(A134,2))</f>
        <v/>
      </c>
      <c r="G134" s="153">
        <f>IF(A134="","",WEEKDAY(A134,2))</f>
        <v/>
      </c>
      <c r="H134" s="153">
        <f>IF(A134="","",CHOOSE(WEEKDAY(A134,2),"Pazartesi","Salı","Çarşamba","Perşembe","Cuma","Cumartesi","Pazar"))</f>
        <v/>
      </c>
    </row>
    <row r="135" ht="10.5" customHeight="1" s="113">
      <c r="A135" s="152" t="n">
        <v>42138</v>
      </c>
      <c r="B135" s="153">
        <f>IF(A135="","",YEAR(A135))</f>
        <v/>
      </c>
      <c r="C135" s="153">
        <f>IF(A135="","",MONTH(A135))</f>
        <v/>
      </c>
      <c r="D135" s="153">
        <f>IF(A135="","",CHOOSE(MONTH(A135),"Ocak","Şubat","Mart","Nisan","Mayıs","Haziran","Temmuz","Ağustos","Eylül","Ekim","Kasım","Aralık"))</f>
        <v/>
      </c>
      <c r="E135" s="153">
        <f>IF(A135="","",ROUNDUP(MONTH(A135)/3,0))</f>
        <v/>
      </c>
      <c r="F135" s="153">
        <f>IF(A135="","",WEEKNUM(A135,2))</f>
        <v/>
      </c>
      <c r="G135" s="153">
        <f>IF(A135="","",WEEKDAY(A135,2))</f>
        <v/>
      </c>
      <c r="H135" s="153">
        <f>IF(A135="","",CHOOSE(WEEKDAY(A135,2),"Pazartesi","Salı","Çarşamba","Perşembe","Cuma","Cumartesi","Pazar"))</f>
        <v/>
      </c>
    </row>
    <row r="136" ht="10.5" customHeight="1" s="113">
      <c r="A136" s="152" t="n">
        <v>42139</v>
      </c>
      <c r="B136" s="153">
        <f>IF(A136="","",YEAR(A136))</f>
        <v/>
      </c>
      <c r="C136" s="153">
        <f>IF(A136="","",MONTH(A136))</f>
        <v/>
      </c>
      <c r="D136" s="153">
        <f>IF(A136="","",CHOOSE(MONTH(A136),"Ocak","Şubat","Mart","Nisan","Mayıs","Haziran","Temmuz","Ağustos","Eylül","Ekim","Kasım","Aralık"))</f>
        <v/>
      </c>
      <c r="E136" s="153">
        <f>IF(A136="","",ROUNDUP(MONTH(A136)/3,0))</f>
        <v/>
      </c>
      <c r="F136" s="153">
        <f>IF(A136="","",WEEKNUM(A136,2))</f>
        <v/>
      </c>
      <c r="G136" s="153">
        <f>IF(A136="","",WEEKDAY(A136,2))</f>
        <v/>
      </c>
      <c r="H136" s="153">
        <f>IF(A136="","",CHOOSE(WEEKDAY(A136,2),"Pazartesi","Salı","Çarşamba","Perşembe","Cuma","Cumartesi","Pazar"))</f>
        <v/>
      </c>
    </row>
    <row r="137" ht="10.5" customHeight="1" s="113">
      <c r="A137" s="152" t="n">
        <v>42140</v>
      </c>
      <c r="B137" s="153">
        <f>IF(A137="","",YEAR(A137))</f>
        <v/>
      </c>
      <c r="C137" s="153">
        <f>IF(A137="","",MONTH(A137))</f>
        <v/>
      </c>
      <c r="D137" s="153">
        <f>IF(A137="","",CHOOSE(MONTH(A137),"Ocak","Şubat","Mart","Nisan","Mayıs","Haziran","Temmuz","Ağustos","Eylül","Ekim","Kasım","Aralık"))</f>
        <v/>
      </c>
      <c r="E137" s="153">
        <f>IF(A137="","",ROUNDUP(MONTH(A137)/3,0))</f>
        <v/>
      </c>
      <c r="F137" s="153">
        <f>IF(A137="","",WEEKNUM(A137,2))</f>
        <v/>
      </c>
      <c r="G137" s="153">
        <f>IF(A137="","",WEEKDAY(A137,2))</f>
        <v/>
      </c>
      <c r="H137" s="153">
        <f>IF(A137="","",CHOOSE(WEEKDAY(A137,2),"Pazartesi","Salı","Çarşamba","Perşembe","Cuma","Cumartesi","Pazar"))</f>
        <v/>
      </c>
    </row>
    <row r="138" ht="10.5" customHeight="1" s="113">
      <c r="A138" s="152" t="n">
        <v>42141</v>
      </c>
      <c r="B138" s="153">
        <f>IF(A138="","",YEAR(A138))</f>
        <v/>
      </c>
      <c r="C138" s="153">
        <f>IF(A138="","",MONTH(A138))</f>
        <v/>
      </c>
      <c r="D138" s="153">
        <f>IF(A138="","",CHOOSE(MONTH(A138),"Ocak","Şubat","Mart","Nisan","Mayıs","Haziran","Temmuz","Ağustos","Eylül","Ekim","Kasım","Aralık"))</f>
        <v/>
      </c>
      <c r="E138" s="153">
        <f>IF(A138="","",ROUNDUP(MONTH(A138)/3,0))</f>
        <v/>
      </c>
      <c r="F138" s="153">
        <f>IF(A138="","",WEEKNUM(A138,2))</f>
        <v/>
      </c>
      <c r="G138" s="153">
        <f>IF(A138="","",WEEKDAY(A138,2))</f>
        <v/>
      </c>
      <c r="H138" s="153">
        <f>IF(A138="","",CHOOSE(WEEKDAY(A138,2),"Pazartesi","Salı","Çarşamba","Perşembe","Cuma","Cumartesi","Pazar"))</f>
        <v/>
      </c>
    </row>
    <row r="139" ht="10.5" customHeight="1" s="113">
      <c r="A139" s="152" t="n">
        <v>42142</v>
      </c>
      <c r="B139" s="153">
        <f>IF(A139="","",YEAR(A139))</f>
        <v/>
      </c>
      <c r="C139" s="153">
        <f>IF(A139="","",MONTH(A139))</f>
        <v/>
      </c>
      <c r="D139" s="153">
        <f>IF(A139="","",CHOOSE(MONTH(A139),"Ocak","Şubat","Mart","Nisan","Mayıs","Haziran","Temmuz","Ağustos","Eylül","Ekim","Kasım","Aralık"))</f>
        <v/>
      </c>
      <c r="E139" s="153">
        <f>IF(A139="","",ROUNDUP(MONTH(A139)/3,0))</f>
        <v/>
      </c>
      <c r="F139" s="153">
        <f>IF(A139="","",WEEKNUM(A139,2))</f>
        <v/>
      </c>
      <c r="G139" s="153">
        <f>IF(A139="","",WEEKDAY(A139,2))</f>
        <v/>
      </c>
      <c r="H139" s="153">
        <f>IF(A139="","",CHOOSE(WEEKDAY(A139,2),"Pazartesi","Salı","Çarşamba","Perşembe","Cuma","Cumartesi","Pazar"))</f>
        <v/>
      </c>
    </row>
    <row r="140" ht="10.5" customHeight="1" s="113">
      <c r="A140" s="152" t="n">
        <v>42143</v>
      </c>
      <c r="B140" s="153">
        <f>IF(A140="","",YEAR(A140))</f>
        <v/>
      </c>
      <c r="C140" s="153">
        <f>IF(A140="","",MONTH(A140))</f>
        <v/>
      </c>
      <c r="D140" s="153">
        <f>IF(A140="","",CHOOSE(MONTH(A140),"Ocak","Şubat","Mart","Nisan","Mayıs","Haziran","Temmuz","Ağustos","Eylül","Ekim","Kasım","Aralık"))</f>
        <v/>
      </c>
      <c r="E140" s="153">
        <f>IF(A140="","",ROUNDUP(MONTH(A140)/3,0))</f>
        <v/>
      </c>
      <c r="F140" s="153">
        <f>IF(A140="","",WEEKNUM(A140,2))</f>
        <v/>
      </c>
      <c r="G140" s="153">
        <f>IF(A140="","",WEEKDAY(A140,2))</f>
        <v/>
      </c>
      <c r="H140" s="153">
        <f>IF(A140="","",CHOOSE(WEEKDAY(A140,2),"Pazartesi","Salı","Çarşamba","Perşembe","Cuma","Cumartesi","Pazar"))</f>
        <v/>
      </c>
    </row>
    <row r="141" ht="10.5" customHeight="1" s="113">
      <c r="A141" s="152" t="n">
        <v>42144</v>
      </c>
      <c r="B141" s="153">
        <f>IF(A141="","",YEAR(A141))</f>
        <v/>
      </c>
      <c r="C141" s="153">
        <f>IF(A141="","",MONTH(A141))</f>
        <v/>
      </c>
      <c r="D141" s="153">
        <f>IF(A141="","",CHOOSE(MONTH(A141),"Ocak","Şubat","Mart","Nisan","Mayıs","Haziran","Temmuz","Ağustos","Eylül","Ekim","Kasım","Aralık"))</f>
        <v/>
      </c>
      <c r="E141" s="153">
        <f>IF(A141="","",ROUNDUP(MONTH(A141)/3,0))</f>
        <v/>
      </c>
      <c r="F141" s="153">
        <f>IF(A141="","",WEEKNUM(A141,2))</f>
        <v/>
      </c>
      <c r="G141" s="153">
        <f>IF(A141="","",WEEKDAY(A141,2))</f>
        <v/>
      </c>
      <c r="H141" s="153">
        <f>IF(A141="","",CHOOSE(WEEKDAY(A141,2),"Pazartesi","Salı","Çarşamba","Perşembe","Cuma","Cumartesi","Pazar"))</f>
        <v/>
      </c>
    </row>
    <row r="142" ht="10.5" customHeight="1" s="113">
      <c r="A142" s="152" t="n">
        <v>42145</v>
      </c>
      <c r="B142" s="153">
        <f>IF(A142="","",YEAR(A142))</f>
        <v/>
      </c>
      <c r="C142" s="153">
        <f>IF(A142="","",MONTH(A142))</f>
        <v/>
      </c>
      <c r="D142" s="153">
        <f>IF(A142="","",CHOOSE(MONTH(A142),"Ocak","Şubat","Mart","Nisan","Mayıs","Haziran","Temmuz","Ağustos","Eylül","Ekim","Kasım","Aralık"))</f>
        <v/>
      </c>
      <c r="E142" s="153">
        <f>IF(A142="","",ROUNDUP(MONTH(A142)/3,0))</f>
        <v/>
      </c>
      <c r="F142" s="153">
        <f>IF(A142="","",WEEKNUM(A142,2))</f>
        <v/>
      </c>
      <c r="G142" s="153">
        <f>IF(A142="","",WEEKDAY(A142,2))</f>
        <v/>
      </c>
      <c r="H142" s="153">
        <f>IF(A142="","",CHOOSE(WEEKDAY(A142,2),"Pazartesi","Salı","Çarşamba","Perşembe","Cuma","Cumartesi","Pazar"))</f>
        <v/>
      </c>
    </row>
    <row r="143" ht="10.5" customHeight="1" s="113">
      <c r="A143" s="152" t="n">
        <v>42146</v>
      </c>
      <c r="B143" s="153">
        <f>IF(A143="","",YEAR(A143))</f>
        <v/>
      </c>
      <c r="C143" s="153">
        <f>IF(A143="","",MONTH(A143))</f>
        <v/>
      </c>
      <c r="D143" s="153">
        <f>IF(A143="","",CHOOSE(MONTH(A143),"Ocak","Şubat","Mart","Nisan","Mayıs","Haziran","Temmuz","Ağustos","Eylül","Ekim","Kasım","Aralık"))</f>
        <v/>
      </c>
      <c r="E143" s="153">
        <f>IF(A143="","",ROUNDUP(MONTH(A143)/3,0))</f>
        <v/>
      </c>
      <c r="F143" s="153">
        <f>IF(A143="","",WEEKNUM(A143,2))</f>
        <v/>
      </c>
      <c r="G143" s="153">
        <f>IF(A143="","",WEEKDAY(A143,2))</f>
        <v/>
      </c>
      <c r="H143" s="153">
        <f>IF(A143="","",CHOOSE(WEEKDAY(A143,2),"Pazartesi","Salı","Çarşamba","Perşembe","Cuma","Cumartesi","Pazar"))</f>
        <v/>
      </c>
    </row>
    <row r="144" ht="10.5" customHeight="1" s="113">
      <c r="A144" s="152" t="n">
        <v>42147</v>
      </c>
      <c r="B144" s="153">
        <f>IF(A144="","",YEAR(A144))</f>
        <v/>
      </c>
      <c r="C144" s="153">
        <f>IF(A144="","",MONTH(A144))</f>
        <v/>
      </c>
      <c r="D144" s="153">
        <f>IF(A144="","",CHOOSE(MONTH(A144),"Ocak","Şubat","Mart","Nisan","Mayıs","Haziran","Temmuz","Ağustos","Eylül","Ekim","Kasım","Aralık"))</f>
        <v/>
      </c>
      <c r="E144" s="153">
        <f>IF(A144="","",ROUNDUP(MONTH(A144)/3,0))</f>
        <v/>
      </c>
      <c r="F144" s="153">
        <f>IF(A144="","",WEEKNUM(A144,2))</f>
        <v/>
      </c>
      <c r="G144" s="153">
        <f>IF(A144="","",WEEKDAY(A144,2))</f>
        <v/>
      </c>
      <c r="H144" s="153">
        <f>IF(A144="","",CHOOSE(WEEKDAY(A144,2),"Pazartesi","Salı","Çarşamba","Perşembe","Cuma","Cumartesi","Pazar"))</f>
        <v/>
      </c>
    </row>
    <row r="145" ht="10.5" customHeight="1" s="113">
      <c r="A145" s="152" t="n">
        <v>42148</v>
      </c>
      <c r="B145" s="153">
        <f>IF(A145="","",YEAR(A145))</f>
        <v/>
      </c>
      <c r="C145" s="153">
        <f>IF(A145="","",MONTH(A145))</f>
        <v/>
      </c>
      <c r="D145" s="153">
        <f>IF(A145="","",CHOOSE(MONTH(A145),"Ocak","Şubat","Mart","Nisan","Mayıs","Haziran","Temmuz","Ağustos","Eylül","Ekim","Kasım","Aralık"))</f>
        <v/>
      </c>
      <c r="E145" s="153">
        <f>IF(A145="","",ROUNDUP(MONTH(A145)/3,0))</f>
        <v/>
      </c>
      <c r="F145" s="153">
        <f>IF(A145="","",WEEKNUM(A145,2))</f>
        <v/>
      </c>
      <c r="G145" s="153">
        <f>IF(A145="","",WEEKDAY(A145,2))</f>
        <v/>
      </c>
      <c r="H145" s="153">
        <f>IF(A145="","",CHOOSE(WEEKDAY(A145,2),"Pazartesi","Salı","Çarşamba","Perşembe","Cuma","Cumartesi","Pazar"))</f>
        <v/>
      </c>
    </row>
    <row r="146" ht="10.5" customHeight="1" s="113">
      <c r="A146" s="152" t="n">
        <v>42149</v>
      </c>
      <c r="B146" s="153">
        <f>IF(A146="","",YEAR(A146))</f>
        <v/>
      </c>
      <c r="C146" s="153">
        <f>IF(A146="","",MONTH(A146))</f>
        <v/>
      </c>
      <c r="D146" s="153">
        <f>IF(A146="","",CHOOSE(MONTH(A146),"Ocak","Şubat","Mart","Nisan","Mayıs","Haziran","Temmuz","Ağustos","Eylül","Ekim","Kasım","Aralık"))</f>
        <v/>
      </c>
      <c r="E146" s="153">
        <f>IF(A146="","",ROUNDUP(MONTH(A146)/3,0))</f>
        <v/>
      </c>
      <c r="F146" s="153">
        <f>IF(A146="","",WEEKNUM(A146,2))</f>
        <v/>
      </c>
      <c r="G146" s="153">
        <f>IF(A146="","",WEEKDAY(A146,2))</f>
        <v/>
      </c>
      <c r="H146" s="153">
        <f>IF(A146="","",CHOOSE(WEEKDAY(A146,2),"Pazartesi","Salı","Çarşamba","Perşembe","Cuma","Cumartesi","Pazar"))</f>
        <v/>
      </c>
    </row>
    <row r="147" ht="10.5" customHeight="1" s="113">
      <c r="A147" s="152" t="n">
        <v>42150</v>
      </c>
      <c r="B147" s="153">
        <f>IF(A147="","",YEAR(A147))</f>
        <v/>
      </c>
      <c r="C147" s="153">
        <f>IF(A147="","",MONTH(A147))</f>
        <v/>
      </c>
      <c r="D147" s="153">
        <f>IF(A147="","",CHOOSE(MONTH(A147),"Ocak","Şubat","Mart","Nisan","Mayıs","Haziran","Temmuz","Ağustos","Eylül","Ekim","Kasım","Aralık"))</f>
        <v/>
      </c>
      <c r="E147" s="153">
        <f>IF(A147="","",ROUNDUP(MONTH(A147)/3,0))</f>
        <v/>
      </c>
      <c r="F147" s="153">
        <f>IF(A147="","",WEEKNUM(A147,2))</f>
        <v/>
      </c>
      <c r="G147" s="153">
        <f>IF(A147="","",WEEKDAY(A147,2))</f>
        <v/>
      </c>
      <c r="H147" s="153">
        <f>IF(A147="","",CHOOSE(WEEKDAY(A147,2),"Pazartesi","Salı","Çarşamba","Perşembe","Cuma","Cumartesi","Pazar"))</f>
        <v/>
      </c>
    </row>
    <row r="148" ht="10.5" customHeight="1" s="113">
      <c r="A148" s="152" t="n">
        <v>42151</v>
      </c>
      <c r="B148" s="153">
        <f>IF(A148="","",YEAR(A148))</f>
        <v/>
      </c>
      <c r="C148" s="153">
        <f>IF(A148="","",MONTH(A148))</f>
        <v/>
      </c>
      <c r="D148" s="153">
        <f>IF(A148="","",CHOOSE(MONTH(A148),"Ocak","Şubat","Mart","Nisan","Mayıs","Haziran","Temmuz","Ağustos","Eylül","Ekim","Kasım","Aralık"))</f>
        <v/>
      </c>
      <c r="E148" s="153">
        <f>IF(A148="","",ROUNDUP(MONTH(A148)/3,0))</f>
        <v/>
      </c>
      <c r="F148" s="153">
        <f>IF(A148="","",WEEKNUM(A148,2))</f>
        <v/>
      </c>
      <c r="G148" s="153">
        <f>IF(A148="","",WEEKDAY(A148,2))</f>
        <v/>
      </c>
      <c r="H148" s="153">
        <f>IF(A148="","",CHOOSE(WEEKDAY(A148,2),"Pazartesi","Salı","Çarşamba","Perşembe","Cuma","Cumartesi","Pazar"))</f>
        <v/>
      </c>
    </row>
    <row r="149" ht="10.5" customHeight="1" s="113">
      <c r="A149" s="152" t="n">
        <v>42152</v>
      </c>
      <c r="B149" s="153">
        <f>IF(A149="","",YEAR(A149))</f>
        <v/>
      </c>
      <c r="C149" s="153">
        <f>IF(A149="","",MONTH(A149))</f>
        <v/>
      </c>
      <c r="D149" s="153">
        <f>IF(A149="","",CHOOSE(MONTH(A149),"Ocak","Şubat","Mart","Nisan","Mayıs","Haziran","Temmuz","Ağustos","Eylül","Ekim","Kasım","Aralık"))</f>
        <v/>
      </c>
      <c r="E149" s="153">
        <f>IF(A149="","",ROUNDUP(MONTH(A149)/3,0))</f>
        <v/>
      </c>
      <c r="F149" s="153">
        <f>IF(A149="","",WEEKNUM(A149,2))</f>
        <v/>
      </c>
      <c r="G149" s="153">
        <f>IF(A149="","",WEEKDAY(A149,2))</f>
        <v/>
      </c>
      <c r="H149" s="153">
        <f>IF(A149="","",CHOOSE(WEEKDAY(A149,2),"Pazartesi","Salı","Çarşamba","Perşembe","Cuma","Cumartesi","Pazar"))</f>
        <v/>
      </c>
    </row>
    <row r="150" ht="10.5" customHeight="1" s="113">
      <c r="A150" s="152" t="n">
        <v>42153</v>
      </c>
      <c r="B150" s="153">
        <f>IF(A150="","",YEAR(A150))</f>
        <v/>
      </c>
      <c r="C150" s="153">
        <f>IF(A150="","",MONTH(A150))</f>
        <v/>
      </c>
      <c r="D150" s="153">
        <f>IF(A150="","",CHOOSE(MONTH(A150),"Ocak","Şubat","Mart","Nisan","Mayıs","Haziran","Temmuz","Ağustos","Eylül","Ekim","Kasım","Aralık"))</f>
        <v/>
      </c>
      <c r="E150" s="153">
        <f>IF(A150="","",ROUNDUP(MONTH(A150)/3,0))</f>
        <v/>
      </c>
      <c r="F150" s="153">
        <f>IF(A150="","",WEEKNUM(A150,2))</f>
        <v/>
      </c>
      <c r="G150" s="153">
        <f>IF(A150="","",WEEKDAY(A150,2))</f>
        <v/>
      </c>
      <c r="H150" s="153">
        <f>IF(A150="","",CHOOSE(WEEKDAY(A150,2),"Pazartesi","Salı","Çarşamba","Perşembe","Cuma","Cumartesi","Pazar"))</f>
        <v/>
      </c>
    </row>
    <row r="151" ht="10.5" customHeight="1" s="113">
      <c r="A151" s="152" t="n">
        <v>42154</v>
      </c>
      <c r="B151" s="153">
        <f>IF(A151="","",YEAR(A151))</f>
        <v/>
      </c>
      <c r="C151" s="153">
        <f>IF(A151="","",MONTH(A151))</f>
        <v/>
      </c>
      <c r="D151" s="153">
        <f>IF(A151="","",CHOOSE(MONTH(A151),"Ocak","Şubat","Mart","Nisan","Mayıs","Haziran","Temmuz","Ağustos","Eylül","Ekim","Kasım","Aralık"))</f>
        <v/>
      </c>
      <c r="E151" s="153">
        <f>IF(A151="","",ROUNDUP(MONTH(A151)/3,0))</f>
        <v/>
      </c>
      <c r="F151" s="153">
        <f>IF(A151="","",WEEKNUM(A151,2))</f>
        <v/>
      </c>
      <c r="G151" s="153">
        <f>IF(A151="","",WEEKDAY(A151,2))</f>
        <v/>
      </c>
      <c r="H151" s="153">
        <f>IF(A151="","",CHOOSE(WEEKDAY(A151,2),"Pazartesi","Salı","Çarşamba","Perşembe","Cuma","Cumartesi","Pazar"))</f>
        <v/>
      </c>
    </row>
    <row r="152" ht="10.5" customHeight="1" s="113">
      <c r="A152" s="152" t="n">
        <v>42155</v>
      </c>
      <c r="B152" s="153">
        <f>IF(A152="","",YEAR(A152))</f>
        <v/>
      </c>
      <c r="C152" s="153">
        <f>IF(A152="","",MONTH(A152))</f>
        <v/>
      </c>
      <c r="D152" s="153">
        <f>IF(A152="","",CHOOSE(MONTH(A152),"Ocak","Şubat","Mart","Nisan","Mayıs","Haziran","Temmuz","Ağustos","Eylül","Ekim","Kasım","Aralık"))</f>
        <v/>
      </c>
      <c r="E152" s="153">
        <f>IF(A152="","",ROUNDUP(MONTH(A152)/3,0))</f>
        <v/>
      </c>
      <c r="F152" s="153">
        <f>IF(A152="","",WEEKNUM(A152,2))</f>
        <v/>
      </c>
      <c r="G152" s="153">
        <f>IF(A152="","",WEEKDAY(A152,2))</f>
        <v/>
      </c>
      <c r="H152" s="153">
        <f>IF(A152="","",CHOOSE(WEEKDAY(A152,2),"Pazartesi","Salı","Çarşamba","Perşembe","Cuma","Cumartesi","Pazar"))</f>
        <v/>
      </c>
    </row>
    <row r="153" ht="10.5" customHeight="1" s="113">
      <c r="A153" s="152" t="n">
        <v>42156</v>
      </c>
      <c r="B153" s="153">
        <f>IF(A153="","",YEAR(A153))</f>
        <v/>
      </c>
      <c r="C153" s="153">
        <f>IF(A153="","",MONTH(A153))</f>
        <v/>
      </c>
      <c r="D153" s="153">
        <f>IF(A153="","",CHOOSE(MONTH(A153),"Ocak","Şubat","Mart","Nisan","Mayıs","Haziran","Temmuz","Ağustos","Eylül","Ekim","Kasım","Aralık"))</f>
        <v/>
      </c>
      <c r="E153" s="153">
        <f>IF(A153="","",ROUNDUP(MONTH(A153)/3,0))</f>
        <v/>
      </c>
      <c r="F153" s="153">
        <f>IF(A153="","",WEEKNUM(A153,2))</f>
        <v/>
      </c>
      <c r="G153" s="153">
        <f>IF(A153="","",WEEKDAY(A153,2))</f>
        <v/>
      </c>
      <c r="H153" s="153">
        <f>IF(A153="","",CHOOSE(WEEKDAY(A153,2),"Pazartesi","Salı","Çarşamba","Perşembe","Cuma","Cumartesi","Pazar"))</f>
        <v/>
      </c>
    </row>
    <row r="154" ht="10.5" customHeight="1" s="113">
      <c r="A154" s="152" t="n">
        <v>42157</v>
      </c>
      <c r="B154" s="153">
        <f>IF(A154="","",YEAR(A154))</f>
        <v/>
      </c>
      <c r="C154" s="153">
        <f>IF(A154="","",MONTH(A154))</f>
        <v/>
      </c>
      <c r="D154" s="153">
        <f>IF(A154="","",CHOOSE(MONTH(A154),"Ocak","Şubat","Mart","Nisan","Mayıs","Haziran","Temmuz","Ağustos","Eylül","Ekim","Kasım","Aralık"))</f>
        <v/>
      </c>
      <c r="E154" s="153">
        <f>IF(A154="","",ROUNDUP(MONTH(A154)/3,0))</f>
        <v/>
      </c>
      <c r="F154" s="153">
        <f>IF(A154="","",WEEKNUM(A154,2))</f>
        <v/>
      </c>
      <c r="G154" s="153">
        <f>IF(A154="","",WEEKDAY(A154,2))</f>
        <v/>
      </c>
      <c r="H154" s="153">
        <f>IF(A154="","",CHOOSE(WEEKDAY(A154,2),"Pazartesi","Salı","Çarşamba","Perşembe","Cuma","Cumartesi","Pazar"))</f>
        <v/>
      </c>
    </row>
    <row r="155" ht="10.5" customHeight="1" s="113">
      <c r="A155" s="152" t="n">
        <v>42158</v>
      </c>
      <c r="B155" s="153">
        <f>IF(A155="","",YEAR(A155))</f>
        <v/>
      </c>
      <c r="C155" s="153">
        <f>IF(A155="","",MONTH(A155))</f>
        <v/>
      </c>
      <c r="D155" s="153">
        <f>IF(A155="","",CHOOSE(MONTH(A155),"Ocak","Şubat","Mart","Nisan","Mayıs","Haziran","Temmuz","Ağustos","Eylül","Ekim","Kasım","Aralık"))</f>
        <v/>
      </c>
      <c r="E155" s="153">
        <f>IF(A155="","",ROUNDUP(MONTH(A155)/3,0))</f>
        <v/>
      </c>
      <c r="F155" s="153">
        <f>IF(A155="","",WEEKNUM(A155,2))</f>
        <v/>
      </c>
      <c r="G155" s="153">
        <f>IF(A155="","",WEEKDAY(A155,2))</f>
        <v/>
      </c>
      <c r="H155" s="153">
        <f>IF(A155="","",CHOOSE(WEEKDAY(A155,2),"Pazartesi","Salı","Çarşamba","Perşembe","Cuma","Cumartesi","Pazar"))</f>
        <v/>
      </c>
    </row>
    <row r="156" ht="10.5" customHeight="1" s="113">
      <c r="A156" s="152" t="n">
        <v>42159</v>
      </c>
      <c r="B156" s="153">
        <f>IF(A156="","",YEAR(A156))</f>
        <v/>
      </c>
      <c r="C156" s="153">
        <f>IF(A156="","",MONTH(A156))</f>
        <v/>
      </c>
      <c r="D156" s="153">
        <f>IF(A156="","",CHOOSE(MONTH(A156),"Ocak","Şubat","Mart","Nisan","Mayıs","Haziran","Temmuz","Ağustos","Eylül","Ekim","Kasım","Aralık"))</f>
        <v/>
      </c>
      <c r="E156" s="153">
        <f>IF(A156="","",ROUNDUP(MONTH(A156)/3,0))</f>
        <v/>
      </c>
      <c r="F156" s="153">
        <f>IF(A156="","",WEEKNUM(A156,2))</f>
        <v/>
      </c>
      <c r="G156" s="153">
        <f>IF(A156="","",WEEKDAY(A156,2))</f>
        <v/>
      </c>
      <c r="H156" s="153">
        <f>IF(A156="","",CHOOSE(WEEKDAY(A156,2),"Pazartesi","Salı","Çarşamba","Perşembe","Cuma","Cumartesi","Pazar"))</f>
        <v/>
      </c>
    </row>
    <row r="157" ht="10.5" customHeight="1" s="113">
      <c r="A157" s="152" t="n">
        <v>42160</v>
      </c>
      <c r="B157" s="153">
        <f>IF(A157="","",YEAR(A157))</f>
        <v/>
      </c>
      <c r="C157" s="153">
        <f>IF(A157="","",MONTH(A157))</f>
        <v/>
      </c>
      <c r="D157" s="153">
        <f>IF(A157="","",CHOOSE(MONTH(A157),"Ocak","Şubat","Mart","Nisan","Mayıs","Haziran","Temmuz","Ağustos","Eylül","Ekim","Kasım","Aralık"))</f>
        <v/>
      </c>
      <c r="E157" s="153">
        <f>IF(A157="","",ROUNDUP(MONTH(A157)/3,0))</f>
        <v/>
      </c>
      <c r="F157" s="153">
        <f>IF(A157="","",WEEKNUM(A157,2))</f>
        <v/>
      </c>
      <c r="G157" s="153">
        <f>IF(A157="","",WEEKDAY(A157,2))</f>
        <v/>
      </c>
      <c r="H157" s="153">
        <f>IF(A157="","",CHOOSE(WEEKDAY(A157,2),"Pazartesi","Salı","Çarşamba","Perşembe","Cuma","Cumartesi","Pazar"))</f>
        <v/>
      </c>
    </row>
    <row r="158" ht="10.5" customHeight="1" s="113">
      <c r="A158" s="152" t="n">
        <v>42161</v>
      </c>
      <c r="B158" s="153">
        <f>IF(A158="","",YEAR(A158))</f>
        <v/>
      </c>
      <c r="C158" s="153">
        <f>IF(A158="","",MONTH(A158))</f>
        <v/>
      </c>
      <c r="D158" s="153">
        <f>IF(A158="","",CHOOSE(MONTH(A158),"Ocak","Şubat","Mart","Nisan","Mayıs","Haziran","Temmuz","Ağustos","Eylül","Ekim","Kasım","Aralık"))</f>
        <v/>
      </c>
      <c r="E158" s="153">
        <f>IF(A158="","",ROUNDUP(MONTH(A158)/3,0))</f>
        <v/>
      </c>
      <c r="F158" s="153">
        <f>IF(A158="","",WEEKNUM(A158,2))</f>
        <v/>
      </c>
      <c r="G158" s="153">
        <f>IF(A158="","",WEEKDAY(A158,2))</f>
        <v/>
      </c>
      <c r="H158" s="153">
        <f>IF(A158="","",CHOOSE(WEEKDAY(A158,2),"Pazartesi","Salı","Çarşamba","Perşembe","Cuma","Cumartesi","Pazar"))</f>
        <v/>
      </c>
    </row>
    <row r="159" ht="10.5" customHeight="1" s="113">
      <c r="A159" s="152" t="n">
        <v>42162</v>
      </c>
      <c r="B159" s="153">
        <f>IF(A159="","",YEAR(A159))</f>
        <v/>
      </c>
      <c r="C159" s="153">
        <f>IF(A159="","",MONTH(A159))</f>
        <v/>
      </c>
      <c r="D159" s="153">
        <f>IF(A159="","",CHOOSE(MONTH(A159),"Ocak","Şubat","Mart","Nisan","Mayıs","Haziran","Temmuz","Ağustos","Eylül","Ekim","Kasım","Aralık"))</f>
        <v/>
      </c>
      <c r="E159" s="153">
        <f>IF(A159="","",ROUNDUP(MONTH(A159)/3,0))</f>
        <v/>
      </c>
      <c r="F159" s="153">
        <f>IF(A159="","",WEEKNUM(A159,2))</f>
        <v/>
      </c>
      <c r="G159" s="153">
        <f>IF(A159="","",WEEKDAY(A159,2))</f>
        <v/>
      </c>
      <c r="H159" s="153">
        <f>IF(A159="","",CHOOSE(WEEKDAY(A159,2),"Pazartesi","Salı","Çarşamba","Perşembe","Cuma","Cumartesi","Pazar"))</f>
        <v/>
      </c>
    </row>
    <row r="160" ht="10.5" customHeight="1" s="113">
      <c r="A160" s="152" t="n">
        <v>42163</v>
      </c>
      <c r="B160" s="153">
        <f>IF(A160="","",YEAR(A160))</f>
        <v/>
      </c>
      <c r="C160" s="153">
        <f>IF(A160="","",MONTH(A160))</f>
        <v/>
      </c>
      <c r="D160" s="153">
        <f>IF(A160="","",CHOOSE(MONTH(A160),"Ocak","Şubat","Mart","Nisan","Mayıs","Haziran","Temmuz","Ağustos","Eylül","Ekim","Kasım","Aralık"))</f>
        <v/>
      </c>
      <c r="E160" s="153">
        <f>IF(A160="","",ROUNDUP(MONTH(A160)/3,0))</f>
        <v/>
      </c>
      <c r="F160" s="153">
        <f>IF(A160="","",WEEKNUM(A160,2))</f>
        <v/>
      </c>
      <c r="G160" s="153">
        <f>IF(A160="","",WEEKDAY(A160,2))</f>
        <v/>
      </c>
      <c r="H160" s="153">
        <f>IF(A160="","",CHOOSE(WEEKDAY(A160,2),"Pazartesi","Salı","Çarşamba","Perşembe","Cuma","Cumartesi","Pazar"))</f>
        <v/>
      </c>
    </row>
    <row r="161" ht="10.5" customHeight="1" s="113">
      <c r="A161" s="152" t="n">
        <v>42164</v>
      </c>
      <c r="B161" s="153">
        <f>IF(A161="","",YEAR(A161))</f>
        <v/>
      </c>
      <c r="C161" s="153">
        <f>IF(A161="","",MONTH(A161))</f>
        <v/>
      </c>
      <c r="D161" s="153">
        <f>IF(A161="","",CHOOSE(MONTH(A161),"Ocak","Şubat","Mart","Nisan","Mayıs","Haziran","Temmuz","Ağustos","Eylül","Ekim","Kasım","Aralık"))</f>
        <v/>
      </c>
      <c r="E161" s="153">
        <f>IF(A161="","",ROUNDUP(MONTH(A161)/3,0))</f>
        <v/>
      </c>
      <c r="F161" s="153">
        <f>IF(A161="","",WEEKNUM(A161,2))</f>
        <v/>
      </c>
      <c r="G161" s="153">
        <f>IF(A161="","",WEEKDAY(A161,2))</f>
        <v/>
      </c>
      <c r="H161" s="153">
        <f>IF(A161="","",CHOOSE(WEEKDAY(A161,2),"Pazartesi","Salı","Çarşamba","Perşembe","Cuma","Cumartesi","Pazar"))</f>
        <v/>
      </c>
    </row>
    <row r="162" ht="10.5" customHeight="1" s="113">
      <c r="A162" s="152" t="n">
        <v>42165</v>
      </c>
      <c r="B162" s="153">
        <f>IF(A162="","",YEAR(A162))</f>
        <v/>
      </c>
      <c r="C162" s="153">
        <f>IF(A162="","",MONTH(A162))</f>
        <v/>
      </c>
      <c r="D162" s="153">
        <f>IF(A162="","",CHOOSE(MONTH(A162),"Ocak","Şubat","Mart","Nisan","Mayıs","Haziran","Temmuz","Ağustos","Eylül","Ekim","Kasım","Aralık"))</f>
        <v/>
      </c>
      <c r="E162" s="153">
        <f>IF(A162="","",ROUNDUP(MONTH(A162)/3,0))</f>
        <v/>
      </c>
      <c r="F162" s="153">
        <f>IF(A162="","",WEEKNUM(A162,2))</f>
        <v/>
      </c>
      <c r="G162" s="153">
        <f>IF(A162="","",WEEKDAY(A162,2))</f>
        <v/>
      </c>
      <c r="H162" s="153">
        <f>IF(A162="","",CHOOSE(WEEKDAY(A162,2),"Pazartesi","Salı","Çarşamba","Perşembe","Cuma","Cumartesi","Pazar"))</f>
        <v/>
      </c>
    </row>
    <row r="163" ht="10.5" customHeight="1" s="113">
      <c r="A163" s="152" t="n">
        <v>42166</v>
      </c>
      <c r="B163" s="153">
        <f>IF(A163="","",YEAR(A163))</f>
        <v/>
      </c>
      <c r="C163" s="153">
        <f>IF(A163="","",MONTH(A163))</f>
        <v/>
      </c>
      <c r="D163" s="153">
        <f>IF(A163="","",CHOOSE(MONTH(A163),"Ocak","Şubat","Mart","Nisan","Mayıs","Haziran","Temmuz","Ağustos","Eylül","Ekim","Kasım","Aralık"))</f>
        <v/>
      </c>
      <c r="E163" s="153">
        <f>IF(A163="","",ROUNDUP(MONTH(A163)/3,0))</f>
        <v/>
      </c>
      <c r="F163" s="153">
        <f>IF(A163="","",WEEKNUM(A163,2))</f>
        <v/>
      </c>
      <c r="G163" s="153">
        <f>IF(A163="","",WEEKDAY(A163,2))</f>
        <v/>
      </c>
      <c r="H163" s="153">
        <f>IF(A163="","",CHOOSE(WEEKDAY(A163,2),"Pazartesi","Salı","Çarşamba","Perşembe","Cuma","Cumartesi","Pazar"))</f>
        <v/>
      </c>
    </row>
    <row r="164" ht="10.5" customHeight="1" s="113">
      <c r="A164" s="152" t="n">
        <v>42167</v>
      </c>
      <c r="B164" s="153">
        <f>IF(A164="","",YEAR(A164))</f>
        <v/>
      </c>
      <c r="C164" s="153">
        <f>IF(A164="","",MONTH(A164))</f>
        <v/>
      </c>
      <c r="D164" s="153">
        <f>IF(A164="","",CHOOSE(MONTH(A164),"Ocak","Şubat","Mart","Nisan","Mayıs","Haziran","Temmuz","Ağustos","Eylül","Ekim","Kasım","Aralık"))</f>
        <v/>
      </c>
      <c r="E164" s="153">
        <f>IF(A164="","",ROUNDUP(MONTH(A164)/3,0))</f>
        <v/>
      </c>
      <c r="F164" s="153">
        <f>IF(A164="","",WEEKNUM(A164,2))</f>
        <v/>
      </c>
      <c r="G164" s="153">
        <f>IF(A164="","",WEEKDAY(A164,2))</f>
        <v/>
      </c>
      <c r="H164" s="153">
        <f>IF(A164="","",CHOOSE(WEEKDAY(A164,2),"Pazartesi","Salı","Çarşamba","Perşembe","Cuma","Cumartesi","Pazar"))</f>
        <v/>
      </c>
    </row>
    <row r="165" ht="10.5" customHeight="1" s="113">
      <c r="A165" s="152" t="n">
        <v>42168</v>
      </c>
      <c r="B165" s="153">
        <f>IF(A165="","",YEAR(A165))</f>
        <v/>
      </c>
      <c r="C165" s="153">
        <f>IF(A165="","",MONTH(A165))</f>
        <v/>
      </c>
      <c r="D165" s="153">
        <f>IF(A165="","",CHOOSE(MONTH(A165),"Ocak","Şubat","Mart","Nisan","Mayıs","Haziran","Temmuz","Ağustos","Eylül","Ekim","Kasım","Aralık"))</f>
        <v/>
      </c>
      <c r="E165" s="153">
        <f>IF(A165="","",ROUNDUP(MONTH(A165)/3,0))</f>
        <v/>
      </c>
      <c r="F165" s="153">
        <f>IF(A165="","",WEEKNUM(A165,2))</f>
        <v/>
      </c>
      <c r="G165" s="153">
        <f>IF(A165="","",WEEKDAY(A165,2))</f>
        <v/>
      </c>
      <c r="H165" s="153">
        <f>IF(A165="","",CHOOSE(WEEKDAY(A165,2),"Pazartesi","Salı","Çarşamba","Perşembe","Cuma","Cumartesi","Pazar"))</f>
        <v/>
      </c>
    </row>
    <row r="166" ht="10.5" customHeight="1" s="113">
      <c r="A166" s="152" t="n">
        <v>42169</v>
      </c>
      <c r="B166" s="153">
        <f>IF(A166="","",YEAR(A166))</f>
        <v/>
      </c>
      <c r="C166" s="153">
        <f>IF(A166="","",MONTH(A166))</f>
        <v/>
      </c>
      <c r="D166" s="153">
        <f>IF(A166="","",CHOOSE(MONTH(A166),"Ocak","Şubat","Mart","Nisan","Mayıs","Haziran","Temmuz","Ağustos","Eylül","Ekim","Kasım","Aralık"))</f>
        <v/>
      </c>
      <c r="E166" s="153">
        <f>IF(A166="","",ROUNDUP(MONTH(A166)/3,0))</f>
        <v/>
      </c>
      <c r="F166" s="153">
        <f>IF(A166="","",WEEKNUM(A166,2))</f>
        <v/>
      </c>
      <c r="G166" s="153">
        <f>IF(A166="","",WEEKDAY(A166,2))</f>
        <v/>
      </c>
      <c r="H166" s="153">
        <f>IF(A166="","",CHOOSE(WEEKDAY(A166,2),"Pazartesi","Salı","Çarşamba","Perşembe","Cuma","Cumartesi","Pazar"))</f>
        <v/>
      </c>
    </row>
    <row r="167" ht="10.5" customHeight="1" s="113">
      <c r="A167" s="152" t="n">
        <v>42170</v>
      </c>
      <c r="B167" s="153">
        <f>IF(A167="","",YEAR(A167))</f>
        <v/>
      </c>
      <c r="C167" s="153">
        <f>IF(A167="","",MONTH(A167))</f>
        <v/>
      </c>
      <c r="D167" s="153">
        <f>IF(A167="","",CHOOSE(MONTH(A167),"Ocak","Şubat","Mart","Nisan","Mayıs","Haziran","Temmuz","Ağustos","Eylül","Ekim","Kasım","Aralık"))</f>
        <v/>
      </c>
      <c r="E167" s="153">
        <f>IF(A167="","",ROUNDUP(MONTH(A167)/3,0))</f>
        <v/>
      </c>
      <c r="F167" s="153">
        <f>IF(A167="","",WEEKNUM(A167,2))</f>
        <v/>
      </c>
      <c r="G167" s="153">
        <f>IF(A167="","",WEEKDAY(A167,2))</f>
        <v/>
      </c>
      <c r="H167" s="153">
        <f>IF(A167="","",CHOOSE(WEEKDAY(A167,2),"Pazartesi","Salı","Çarşamba","Perşembe","Cuma","Cumartesi","Pazar"))</f>
        <v/>
      </c>
    </row>
    <row r="168" ht="10.5" customHeight="1" s="113">
      <c r="A168" s="152" t="n">
        <v>42171</v>
      </c>
      <c r="B168" s="153">
        <f>IF(A168="","",YEAR(A168))</f>
        <v/>
      </c>
      <c r="C168" s="153">
        <f>IF(A168="","",MONTH(A168))</f>
        <v/>
      </c>
      <c r="D168" s="153">
        <f>IF(A168="","",CHOOSE(MONTH(A168),"Ocak","Şubat","Mart","Nisan","Mayıs","Haziran","Temmuz","Ağustos","Eylül","Ekim","Kasım","Aralık"))</f>
        <v/>
      </c>
      <c r="E168" s="153">
        <f>IF(A168="","",ROUNDUP(MONTH(A168)/3,0))</f>
        <v/>
      </c>
      <c r="F168" s="153">
        <f>IF(A168="","",WEEKNUM(A168,2))</f>
        <v/>
      </c>
      <c r="G168" s="153">
        <f>IF(A168="","",WEEKDAY(A168,2))</f>
        <v/>
      </c>
      <c r="H168" s="153">
        <f>IF(A168="","",CHOOSE(WEEKDAY(A168,2),"Pazartesi","Salı","Çarşamba","Perşembe","Cuma","Cumartesi","Pazar"))</f>
        <v/>
      </c>
    </row>
    <row r="169" ht="10.5" customHeight="1" s="113">
      <c r="A169" s="152" t="n">
        <v>42172</v>
      </c>
      <c r="B169" s="153">
        <f>IF(A169="","",YEAR(A169))</f>
        <v/>
      </c>
      <c r="C169" s="153">
        <f>IF(A169="","",MONTH(A169))</f>
        <v/>
      </c>
      <c r="D169" s="153">
        <f>IF(A169="","",CHOOSE(MONTH(A169),"Ocak","Şubat","Mart","Nisan","Mayıs","Haziran","Temmuz","Ağustos","Eylül","Ekim","Kasım","Aralık"))</f>
        <v/>
      </c>
      <c r="E169" s="153">
        <f>IF(A169="","",ROUNDUP(MONTH(A169)/3,0))</f>
        <v/>
      </c>
      <c r="F169" s="153">
        <f>IF(A169="","",WEEKNUM(A169,2))</f>
        <v/>
      </c>
      <c r="G169" s="153">
        <f>IF(A169="","",WEEKDAY(A169,2))</f>
        <v/>
      </c>
      <c r="H169" s="153">
        <f>IF(A169="","",CHOOSE(WEEKDAY(A169,2),"Pazartesi","Salı","Çarşamba","Perşembe","Cuma","Cumartesi","Pazar"))</f>
        <v/>
      </c>
    </row>
    <row r="170" ht="10.5" customHeight="1" s="113">
      <c r="A170" s="152" t="n">
        <v>42173</v>
      </c>
      <c r="B170" s="153">
        <f>IF(A170="","",YEAR(A170))</f>
        <v/>
      </c>
      <c r="C170" s="153">
        <f>IF(A170="","",MONTH(A170))</f>
        <v/>
      </c>
      <c r="D170" s="153">
        <f>IF(A170="","",CHOOSE(MONTH(A170),"Ocak","Şubat","Mart","Nisan","Mayıs","Haziran","Temmuz","Ağustos","Eylül","Ekim","Kasım","Aralık"))</f>
        <v/>
      </c>
      <c r="E170" s="153">
        <f>IF(A170="","",ROUNDUP(MONTH(A170)/3,0))</f>
        <v/>
      </c>
      <c r="F170" s="153">
        <f>IF(A170="","",WEEKNUM(A170,2))</f>
        <v/>
      </c>
      <c r="G170" s="153">
        <f>IF(A170="","",WEEKDAY(A170,2))</f>
        <v/>
      </c>
      <c r="H170" s="153">
        <f>IF(A170="","",CHOOSE(WEEKDAY(A170,2),"Pazartesi","Salı","Çarşamba","Perşembe","Cuma","Cumartesi","Pazar"))</f>
        <v/>
      </c>
    </row>
    <row r="171" ht="10.5" customHeight="1" s="113">
      <c r="A171" s="152" t="n">
        <v>42174</v>
      </c>
      <c r="B171" s="153">
        <f>IF(A171="","",YEAR(A171))</f>
        <v/>
      </c>
      <c r="C171" s="153">
        <f>IF(A171="","",MONTH(A171))</f>
        <v/>
      </c>
      <c r="D171" s="153">
        <f>IF(A171="","",CHOOSE(MONTH(A171),"Ocak","Şubat","Mart","Nisan","Mayıs","Haziran","Temmuz","Ağustos","Eylül","Ekim","Kasım","Aralık"))</f>
        <v/>
      </c>
      <c r="E171" s="153">
        <f>IF(A171="","",ROUNDUP(MONTH(A171)/3,0))</f>
        <v/>
      </c>
      <c r="F171" s="153">
        <f>IF(A171="","",WEEKNUM(A171,2))</f>
        <v/>
      </c>
      <c r="G171" s="153">
        <f>IF(A171="","",WEEKDAY(A171,2))</f>
        <v/>
      </c>
      <c r="H171" s="153">
        <f>IF(A171="","",CHOOSE(WEEKDAY(A171,2),"Pazartesi","Salı","Çarşamba","Perşembe","Cuma","Cumartesi","Pazar"))</f>
        <v/>
      </c>
    </row>
    <row r="172" ht="10.5" customHeight="1" s="113">
      <c r="A172" s="152" t="n">
        <v>42175</v>
      </c>
      <c r="B172" s="153">
        <f>IF(A172="","",YEAR(A172))</f>
        <v/>
      </c>
      <c r="C172" s="153">
        <f>IF(A172="","",MONTH(A172))</f>
        <v/>
      </c>
      <c r="D172" s="153">
        <f>IF(A172="","",CHOOSE(MONTH(A172),"Ocak","Şubat","Mart","Nisan","Mayıs","Haziran","Temmuz","Ağustos","Eylül","Ekim","Kasım","Aralık"))</f>
        <v/>
      </c>
      <c r="E172" s="153">
        <f>IF(A172="","",ROUNDUP(MONTH(A172)/3,0))</f>
        <v/>
      </c>
      <c r="F172" s="153">
        <f>IF(A172="","",WEEKNUM(A172,2))</f>
        <v/>
      </c>
      <c r="G172" s="153">
        <f>IF(A172="","",WEEKDAY(A172,2))</f>
        <v/>
      </c>
      <c r="H172" s="153">
        <f>IF(A172="","",CHOOSE(WEEKDAY(A172,2),"Pazartesi","Salı","Çarşamba","Perşembe","Cuma","Cumartesi","Pazar"))</f>
        <v/>
      </c>
    </row>
    <row r="173" ht="10.5" customHeight="1" s="113">
      <c r="A173" s="152" t="n">
        <v>42176</v>
      </c>
      <c r="B173" s="153">
        <f>IF(A173="","",YEAR(A173))</f>
        <v/>
      </c>
      <c r="C173" s="153">
        <f>IF(A173="","",MONTH(A173))</f>
        <v/>
      </c>
      <c r="D173" s="153">
        <f>IF(A173="","",CHOOSE(MONTH(A173),"Ocak","Şubat","Mart","Nisan","Mayıs","Haziran","Temmuz","Ağustos","Eylül","Ekim","Kasım","Aralık"))</f>
        <v/>
      </c>
      <c r="E173" s="153">
        <f>IF(A173="","",ROUNDUP(MONTH(A173)/3,0))</f>
        <v/>
      </c>
      <c r="F173" s="153">
        <f>IF(A173="","",WEEKNUM(A173,2))</f>
        <v/>
      </c>
      <c r="G173" s="153">
        <f>IF(A173="","",WEEKDAY(A173,2))</f>
        <v/>
      </c>
      <c r="H173" s="153">
        <f>IF(A173="","",CHOOSE(WEEKDAY(A173,2),"Pazartesi","Salı","Çarşamba","Perşembe","Cuma","Cumartesi","Pazar"))</f>
        <v/>
      </c>
    </row>
    <row r="174" ht="10.5" customHeight="1" s="113">
      <c r="A174" s="152" t="n">
        <v>42177</v>
      </c>
      <c r="B174" s="153">
        <f>IF(A174="","",YEAR(A174))</f>
        <v/>
      </c>
      <c r="C174" s="153">
        <f>IF(A174="","",MONTH(A174))</f>
        <v/>
      </c>
      <c r="D174" s="153">
        <f>IF(A174="","",CHOOSE(MONTH(A174),"Ocak","Şubat","Mart","Nisan","Mayıs","Haziran","Temmuz","Ağustos","Eylül","Ekim","Kasım","Aralık"))</f>
        <v/>
      </c>
      <c r="E174" s="153">
        <f>IF(A174="","",ROUNDUP(MONTH(A174)/3,0))</f>
        <v/>
      </c>
      <c r="F174" s="153">
        <f>IF(A174="","",WEEKNUM(A174,2))</f>
        <v/>
      </c>
      <c r="G174" s="153">
        <f>IF(A174="","",WEEKDAY(A174,2))</f>
        <v/>
      </c>
      <c r="H174" s="153">
        <f>IF(A174="","",CHOOSE(WEEKDAY(A174,2),"Pazartesi","Salı","Çarşamba","Perşembe","Cuma","Cumartesi","Pazar"))</f>
        <v/>
      </c>
    </row>
    <row r="175" ht="10.5" customHeight="1" s="113">
      <c r="A175" s="152" t="n">
        <v>42178</v>
      </c>
      <c r="B175" s="153">
        <f>IF(A175="","",YEAR(A175))</f>
        <v/>
      </c>
      <c r="C175" s="153">
        <f>IF(A175="","",MONTH(A175))</f>
        <v/>
      </c>
      <c r="D175" s="153">
        <f>IF(A175="","",CHOOSE(MONTH(A175),"Ocak","Şubat","Mart","Nisan","Mayıs","Haziran","Temmuz","Ağustos","Eylül","Ekim","Kasım","Aralık"))</f>
        <v/>
      </c>
      <c r="E175" s="153">
        <f>IF(A175="","",ROUNDUP(MONTH(A175)/3,0))</f>
        <v/>
      </c>
      <c r="F175" s="153">
        <f>IF(A175="","",WEEKNUM(A175,2))</f>
        <v/>
      </c>
      <c r="G175" s="153">
        <f>IF(A175="","",WEEKDAY(A175,2))</f>
        <v/>
      </c>
      <c r="H175" s="153">
        <f>IF(A175="","",CHOOSE(WEEKDAY(A175,2),"Pazartesi","Salı","Çarşamba","Perşembe","Cuma","Cumartesi","Pazar"))</f>
        <v/>
      </c>
    </row>
    <row r="176" ht="10.5" customHeight="1" s="113">
      <c r="A176" s="152" t="n">
        <v>42179</v>
      </c>
      <c r="B176" s="153">
        <f>IF(A176="","",YEAR(A176))</f>
        <v/>
      </c>
      <c r="C176" s="153">
        <f>IF(A176="","",MONTH(A176))</f>
        <v/>
      </c>
      <c r="D176" s="153">
        <f>IF(A176="","",CHOOSE(MONTH(A176),"Ocak","Şubat","Mart","Nisan","Mayıs","Haziran","Temmuz","Ağustos","Eylül","Ekim","Kasım","Aralık"))</f>
        <v/>
      </c>
      <c r="E176" s="153">
        <f>IF(A176="","",ROUNDUP(MONTH(A176)/3,0))</f>
        <v/>
      </c>
      <c r="F176" s="153">
        <f>IF(A176="","",WEEKNUM(A176,2))</f>
        <v/>
      </c>
      <c r="G176" s="153">
        <f>IF(A176="","",WEEKDAY(A176,2))</f>
        <v/>
      </c>
      <c r="H176" s="153">
        <f>IF(A176="","",CHOOSE(WEEKDAY(A176,2),"Pazartesi","Salı","Çarşamba","Perşembe","Cuma","Cumartesi","Pazar"))</f>
        <v/>
      </c>
    </row>
    <row r="177" ht="10.5" customHeight="1" s="113">
      <c r="A177" s="152" t="n">
        <v>42180</v>
      </c>
      <c r="B177" s="153">
        <f>IF(A177="","",YEAR(A177))</f>
        <v/>
      </c>
      <c r="C177" s="153">
        <f>IF(A177="","",MONTH(A177))</f>
        <v/>
      </c>
      <c r="D177" s="153">
        <f>IF(A177="","",CHOOSE(MONTH(A177),"Ocak","Şubat","Mart","Nisan","Mayıs","Haziran","Temmuz","Ağustos","Eylül","Ekim","Kasım","Aralık"))</f>
        <v/>
      </c>
      <c r="E177" s="153">
        <f>IF(A177="","",ROUNDUP(MONTH(A177)/3,0))</f>
        <v/>
      </c>
      <c r="F177" s="153">
        <f>IF(A177="","",WEEKNUM(A177,2))</f>
        <v/>
      </c>
      <c r="G177" s="153">
        <f>IF(A177="","",WEEKDAY(A177,2))</f>
        <v/>
      </c>
      <c r="H177" s="153">
        <f>IF(A177="","",CHOOSE(WEEKDAY(A177,2),"Pazartesi","Salı","Çarşamba","Perşembe","Cuma","Cumartesi","Pazar"))</f>
        <v/>
      </c>
    </row>
    <row r="178" ht="10.5" customHeight="1" s="113">
      <c r="A178" s="152" t="n">
        <v>42181</v>
      </c>
      <c r="B178" s="153">
        <f>IF(A178="","",YEAR(A178))</f>
        <v/>
      </c>
      <c r="C178" s="153">
        <f>IF(A178="","",MONTH(A178))</f>
        <v/>
      </c>
      <c r="D178" s="153">
        <f>IF(A178="","",CHOOSE(MONTH(A178),"Ocak","Şubat","Mart","Nisan","Mayıs","Haziran","Temmuz","Ağustos","Eylül","Ekim","Kasım","Aralık"))</f>
        <v/>
      </c>
      <c r="E178" s="153">
        <f>IF(A178="","",ROUNDUP(MONTH(A178)/3,0))</f>
        <v/>
      </c>
      <c r="F178" s="153">
        <f>IF(A178="","",WEEKNUM(A178,2))</f>
        <v/>
      </c>
      <c r="G178" s="153">
        <f>IF(A178="","",WEEKDAY(A178,2))</f>
        <v/>
      </c>
      <c r="H178" s="153">
        <f>IF(A178="","",CHOOSE(WEEKDAY(A178,2),"Pazartesi","Salı","Çarşamba","Perşembe","Cuma","Cumartesi","Pazar"))</f>
        <v/>
      </c>
    </row>
    <row r="179" ht="10.5" customHeight="1" s="113">
      <c r="A179" s="152" t="n">
        <v>42182</v>
      </c>
      <c r="B179" s="153">
        <f>IF(A179="","",YEAR(A179))</f>
        <v/>
      </c>
      <c r="C179" s="153">
        <f>IF(A179="","",MONTH(A179))</f>
        <v/>
      </c>
      <c r="D179" s="153">
        <f>IF(A179="","",CHOOSE(MONTH(A179),"Ocak","Şubat","Mart","Nisan","Mayıs","Haziran","Temmuz","Ağustos","Eylül","Ekim","Kasım","Aralık"))</f>
        <v/>
      </c>
      <c r="E179" s="153">
        <f>IF(A179="","",ROUNDUP(MONTH(A179)/3,0))</f>
        <v/>
      </c>
      <c r="F179" s="153">
        <f>IF(A179="","",WEEKNUM(A179,2))</f>
        <v/>
      </c>
      <c r="G179" s="153">
        <f>IF(A179="","",WEEKDAY(A179,2))</f>
        <v/>
      </c>
      <c r="H179" s="153">
        <f>IF(A179="","",CHOOSE(WEEKDAY(A179,2),"Pazartesi","Salı","Çarşamba","Perşembe","Cuma","Cumartesi","Pazar"))</f>
        <v/>
      </c>
    </row>
    <row r="180" ht="10.5" customHeight="1" s="113">
      <c r="A180" s="152" t="n">
        <v>42183</v>
      </c>
      <c r="B180" s="153">
        <f>IF(A180="","",YEAR(A180))</f>
        <v/>
      </c>
      <c r="C180" s="153">
        <f>IF(A180="","",MONTH(A180))</f>
        <v/>
      </c>
      <c r="D180" s="153">
        <f>IF(A180="","",CHOOSE(MONTH(A180),"Ocak","Şubat","Mart","Nisan","Mayıs","Haziran","Temmuz","Ağustos","Eylül","Ekim","Kasım","Aralık"))</f>
        <v/>
      </c>
      <c r="E180" s="153">
        <f>IF(A180="","",ROUNDUP(MONTH(A180)/3,0))</f>
        <v/>
      </c>
      <c r="F180" s="153">
        <f>IF(A180="","",WEEKNUM(A180,2))</f>
        <v/>
      </c>
      <c r="G180" s="153">
        <f>IF(A180="","",WEEKDAY(A180,2))</f>
        <v/>
      </c>
      <c r="H180" s="153">
        <f>IF(A180="","",CHOOSE(WEEKDAY(A180,2),"Pazartesi","Salı","Çarşamba","Perşembe","Cuma","Cumartesi","Pazar"))</f>
        <v/>
      </c>
    </row>
    <row r="181" ht="10.5" customHeight="1" s="113">
      <c r="A181" s="152" t="n">
        <v>42184</v>
      </c>
      <c r="B181" s="153">
        <f>IF(A181="","",YEAR(A181))</f>
        <v/>
      </c>
      <c r="C181" s="153">
        <f>IF(A181="","",MONTH(A181))</f>
        <v/>
      </c>
      <c r="D181" s="153">
        <f>IF(A181="","",CHOOSE(MONTH(A181),"Ocak","Şubat","Mart","Nisan","Mayıs","Haziran","Temmuz","Ağustos","Eylül","Ekim","Kasım","Aralık"))</f>
        <v/>
      </c>
      <c r="E181" s="153">
        <f>IF(A181="","",ROUNDUP(MONTH(A181)/3,0))</f>
        <v/>
      </c>
      <c r="F181" s="153">
        <f>IF(A181="","",WEEKNUM(A181,2))</f>
        <v/>
      </c>
      <c r="G181" s="153">
        <f>IF(A181="","",WEEKDAY(A181,2))</f>
        <v/>
      </c>
      <c r="H181" s="153">
        <f>IF(A181="","",CHOOSE(WEEKDAY(A181,2),"Pazartesi","Salı","Çarşamba","Perşembe","Cuma","Cumartesi","Pazar"))</f>
        <v/>
      </c>
    </row>
    <row r="182" ht="10.5" customHeight="1" s="113">
      <c r="A182" s="152" t="n">
        <v>42185</v>
      </c>
      <c r="B182" s="153">
        <f>IF(A182="","",YEAR(A182))</f>
        <v/>
      </c>
      <c r="C182" s="153">
        <f>IF(A182="","",MONTH(A182))</f>
        <v/>
      </c>
      <c r="D182" s="153">
        <f>IF(A182="","",CHOOSE(MONTH(A182),"Ocak","Şubat","Mart","Nisan","Mayıs","Haziran","Temmuz","Ağustos","Eylül","Ekim","Kasım","Aralık"))</f>
        <v/>
      </c>
      <c r="E182" s="153">
        <f>IF(A182="","",ROUNDUP(MONTH(A182)/3,0))</f>
        <v/>
      </c>
      <c r="F182" s="153">
        <f>IF(A182="","",WEEKNUM(A182,2))</f>
        <v/>
      </c>
      <c r="G182" s="153">
        <f>IF(A182="","",WEEKDAY(A182,2))</f>
        <v/>
      </c>
      <c r="H182" s="153">
        <f>IF(A182="","",CHOOSE(WEEKDAY(A182,2),"Pazartesi","Salı","Çarşamba","Perşembe","Cuma","Cumartesi","Pazar"))</f>
        <v/>
      </c>
    </row>
    <row r="183" ht="10.5" customHeight="1" s="113">
      <c r="A183" s="152" t="n">
        <v>42186</v>
      </c>
      <c r="B183" s="153">
        <f>IF(A183="","",YEAR(A183))</f>
        <v/>
      </c>
      <c r="C183" s="153">
        <f>IF(A183="","",MONTH(A183))</f>
        <v/>
      </c>
      <c r="D183" s="153">
        <f>IF(A183="","",CHOOSE(MONTH(A183),"Ocak","Şubat","Mart","Nisan","Mayıs","Haziran","Temmuz","Ağustos","Eylül","Ekim","Kasım","Aralık"))</f>
        <v/>
      </c>
      <c r="E183" s="153">
        <f>IF(A183="","",ROUNDUP(MONTH(A183)/3,0))</f>
        <v/>
      </c>
      <c r="F183" s="153">
        <f>IF(A183="","",WEEKNUM(A183,2))</f>
        <v/>
      </c>
      <c r="G183" s="153">
        <f>IF(A183="","",WEEKDAY(A183,2))</f>
        <v/>
      </c>
      <c r="H183" s="153">
        <f>IF(A183="","",CHOOSE(WEEKDAY(A183,2),"Pazartesi","Salı","Çarşamba","Perşembe","Cuma","Cumartesi","Pazar"))</f>
        <v/>
      </c>
    </row>
    <row r="184" ht="10.5" customHeight="1" s="113">
      <c r="A184" s="152" t="n">
        <v>42187</v>
      </c>
      <c r="B184" s="153">
        <f>IF(A184="","",YEAR(A184))</f>
        <v/>
      </c>
      <c r="C184" s="153">
        <f>IF(A184="","",MONTH(A184))</f>
        <v/>
      </c>
      <c r="D184" s="153">
        <f>IF(A184="","",CHOOSE(MONTH(A184),"Ocak","Şubat","Mart","Nisan","Mayıs","Haziran","Temmuz","Ağustos","Eylül","Ekim","Kasım","Aralık"))</f>
        <v/>
      </c>
      <c r="E184" s="153">
        <f>IF(A184="","",ROUNDUP(MONTH(A184)/3,0))</f>
        <v/>
      </c>
      <c r="F184" s="153">
        <f>IF(A184="","",WEEKNUM(A184,2))</f>
        <v/>
      </c>
      <c r="G184" s="153">
        <f>IF(A184="","",WEEKDAY(A184,2))</f>
        <v/>
      </c>
      <c r="H184" s="153">
        <f>IF(A184="","",CHOOSE(WEEKDAY(A184,2),"Pazartesi","Salı","Çarşamba","Perşembe","Cuma","Cumartesi","Pazar"))</f>
        <v/>
      </c>
    </row>
    <row r="185" ht="10.5" customHeight="1" s="113">
      <c r="A185" s="152" t="n">
        <v>42188</v>
      </c>
      <c r="B185" s="153">
        <f>IF(A185="","",YEAR(A185))</f>
        <v/>
      </c>
      <c r="C185" s="153">
        <f>IF(A185="","",MONTH(A185))</f>
        <v/>
      </c>
      <c r="D185" s="153">
        <f>IF(A185="","",CHOOSE(MONTH(A185),"Ocak","Şubat","Mart","Nisan","Mayıs","Haziran","Temmuz","Ağustos","Eylül","Ekim","Kasım","Aralık"))</f>
        <v/>
      </c>
      <c r="E185" s="153">
        <f>IF(A185="","",ROUNDUP(MONTH(A185)/3,0))</f>
        <v/>
      </c>
      <c r="F185" s="153">
        <f>IF(A185="","",WEEKNUM(A185,2))</f>
        <v/>
      </c>
      <c r="G185" s="153">
        <f>IF(A185="","",WEEKDAY(A185,2))</f>
        <v/>
      </c>
      <c r="H185" s="153">
        <f>IF(A185="","",CHOOSE(WEEKDAY(A185,2),"Pazartesi","Salı","Çarşamba","Perşembe","Cuma","Cumartesi","Pazar"))</f>
        <v/>
      </c>
    </row>
    <row r="186" ht="10.5" customHeight="1" s="113">
      <c r="A186" s="152" t="n">
        <v>42189</v>
      </c>
      <c r="B186" s="153">
        <f>IF(A186="","",YEAR(A186))</f>
        <v/>
      </c>
      <c r="C186" s="153">
        <f>IF(A186="","",MONTH(A186))</f>
        <v/>
      </c>
      <c r="D186" s="153">
        <f>IF(A186="","",CHOOSE(MONTH(A186),"Ocak","Şubat","Mart","Nisan","Mayıs","Haziran","Temmuz","Ağustos","Eylül","Ekim","Kasım","Aralık"))</f>
        <v/>
      </c>
      <c r="E186" s="153">
        <f>IF(A186="","",ROUNDUP(MONTH(A186)/3,0))</f>
        <v/>
      </c>
      <c r="F186" s="153">
        <f>IF(A186="","",WEEKNUM(A186,2))</f>
        <v/>
      </c>
      <c r="G186" s="153">
        <f>IF(A186="","",WEEKDAY(A186,2))</f>
        <v/>
      </c>
      <c r="H186" s="153">
        <f>IF(A186="","",CHOOSE(WEEKDAY(A186,2),"Pazartesi","Salı","Çarşamba","Perşembe","Cuma","Cumartesi","Pazar"))</f>
        <v/>
      </c>
    </row>
    <row r="187" ht="10.5" customHeight="1" s="113">
      <c r="A187" s="152" t="n">
        <v>42190</v>
      </c>
      <c r="B187" s="153">
        <f>IF(A187="","",YEAR(A187))</f>
        <v/>
      </c>
      <c r="C187" s="153">
        <f>IF(A187="","",MONTH(A187))</f>
        <v/>
      </c>
      <c r="D187" s="153">
        <f>IF(A187="","",CHOOSE(MONTH(A187),"Ocak","Şubat","Mart","Nisan","Mayıs","Haziran","Temmuz","Ağustos","Eylül","Ekim","Kasım","Aralık"))</f>
        <v/>
      </c>
      <c r="E187" s="153">
        <f>IF(A187="","",ROUNDUP(MONTH(A187)/3,0))</f>
        <v/>
      </c>
      <c r="F187" s="153">
        <f>IF(A187="","",WEEKNUM(A187,2))</f>
        <v/>
      </c>
      <c r="G187" s="153">
        <f>IF(A187="","",WEEKDAY(A187,2))</f>
        <v/>
      </c>
      <c r="H187" s="153">
        <f>IF(A187="","",CHOOSE(WEEKDAY(A187,2),"Pazartesi","Salı","Çarşamba","Perşembe","Cuma","Cumartesi","Pazar"))</f>
        <v/>
      </c>
    </row>
    <row r="188" ht="10.5" customHeight="1" s="113">
      <c r="A188" s="152" t="n">
        <v>42191</v>
      </c>
      <c r="B188" s="153">
        <f>IF(A188="","",YEAR(A188))</f>
        <v/>
      </c>
      <c r="C188" s="153">
        <f>IF(A188="","",MONTH(A188))</f>
        <v/>
      </c>
      <c r="D188" s="153">
        <f>IF(A188="","",CHOOSE(MONTH(A188),"Ocak","Şubat","Mart","Nisan","Mayıs","Haziran","Temmuz","Ağustos","Eylül","Ekim","Kasım","Aralık"))</f>
        <v/>
      </c>
      <c r="E188" s="153">
        <f>IF(A188="","",ROUNDUP(MONTH(A188)/3,0))</f>
        <v/>
      </c>
      <c r="F188" s="153">
        <f>IF(A188="","",WEEKNUM(A188,2))</f>
        <v/>
      </c>
      <c r="G188" s="153">
        <f>IF(A188="","",WEEKDAY(A188,2))</f>
        <v/>
      </c>
      <c r="H188" s="153">
        <f>IF(A188="","",CHOOSE(WEEKDAY(A188,2),"Pazartesi","Salı","Çarşamba","Perşembe","Cuma","Cumartesi","Pazar"))</f>
        <v/>
      </c>
    </row>
    <row r="189" ht="10.5" customHeight="1" s="113">
      <c r="A189" s="152" t="n">
        <v>42192</v>
      </c>
      <c r="B189" s="153">
        <f>IF(A189="","",YEAR(A189))</f>
        <v/>
      </c>
      <c r="C189" s="153">
        <f>IF(A189="","",MONTH(A189))</f>
        <v/>
      </c>
      <c r="D189" s="153">
        <f>IF(A189="","",CHOOSE(MONTH(A189),"Ocak","Şubat","Mart","Nisan","Mayıs","Haziran","Temmuz","Ağustos","Eylül","Ekim","Kasım","Aralık"))</f>
        <v/>
      </c>
      <c r="E189" s="153">
        <f>IF(A189="","",ROUNDUP(MONTH(A189)/3,0))</f>
        <v/>
      </c>
      <c r="F189" s="153">
        <f>IF(A189="","",WEEKNUM(A189,2))</f>
        <v/>
      </c>
      <c r="G189" s="153">
        <f>IF(A189="","",WEEKDAY(A189,2))</f>
        <v/>
      </c>
      <c r="H189" s="153">
        <f>IF(A189="","",CHOOSE(WEEKDAY(A189,2),"Pazartesi","Salı","Çarşamba","Perşembe","Cuma","Cumartesi","Pazar"))</f>
        <v/>
      </c>
    </row>
    <row r="190" ht="10.5" customHeight="1" s="113">
      <c r="A190" s="152" t="n">
        <v>42193</v>
      </c>
      <c r="B190" s="153">
        <f>IF(A190="","",YEAR(A190))</f>
        <v/>
      </c>
      <c r="C190" s="153">
        <f>IF(A190="","",MONTH(A190))</f>
        <v/>
      </c>
      <c r="D190" s="153">
        <f>IF(A190="","",CHOOSE(MONTH(A190),"Ocak","Şubat","Mart","Nisan","Mayıs","Haziran","Temmuz","Ağustos","Eylül","Ekim","Kasım","Aralık"))</f>
        <v/>
      </c>
      <c r="E190" s="153">
        <f>IF(A190="","",ROUNDUP(MONTH(A190)/3,0))</f>
        <v/>
      </c>
      <c r="F190" s="153">
        <f>IF(A190="","",WEEKNUM(A190,2))</f>
        <v/>
      </c>
      <c r="G190" s="153">
        <f>IF(A190="","",WEEKDAY(A190,2))</f>
        <v/>
      </c>
      <c r="H190" s="153">
        <f>IF(A190="","",CHOOSE(WEEKDAY(A190,2),"Pazartesi","Salı","Çarşamba","Perşembe","Cuma","Cumartesi","Pazar"))</f>
        <v/>
      </c>
    </row>
    <row r="191" ht="10.5" customHeight="1" s="113">
      <c r="A191" s="152" t="n">
        <v>42194</v>
      </c>
      <c r="B191" s="153">
        <f>IF(A191="","",YEAR(A191))</f>
        <v/>
      </c>
      <c r="C191" s="153">
        <f>IF(A191="","",MONTH(A191))</f>
        <v/>
      </c>
      <c r="D191" s="153">
        <f>IF(A191="","",CHOOSE(MONTH(A191),"Ocak","Şubat","Mart","Nisan","Mayıs","Haziran","Temmuz","Ağustos","Eylül","Ekim","Kasım","Aralık"))</f>
        <v/>
      </c>
      <c r="E191" s="153">
        <f>IF(A191="","",ROUNDUP(MONTH(A191)/3,0))</f>
        <v/>
      </c>
      <c r="F191" s="153">
        <f>IF(A191="","",WEEKNUM(A191,2))</f>
        <v/>
      </c>
      <c r="G191" s="153">
        <f>IF(A191="","",WEEKDAY(A191,2))</f>
        <v/>
      </c>
      <c r="H191" s="153">
        <f>IF(A191="","",CHOOSE(WEEKDAY(A191,2),"Pazartesi","Salı","Çarşamba","Perşembe","Cuma","Cumartesi","Pazar"))</f>
        <v/>
      </c>
    </row>
    <row r="192" ht="10.5" customHeight="1" s="113">
      <c r="A192" s="152" t="n">
        <v>42195</v>
      </c>
      <c r="B192" s="153">
        <f>IF(A192="","",YEAR(A192))</f>
        <v/>
      </c>
      <c r="C192" s="153">
        <f>IF(A192="","",MONTH(A192))</f>
        <v/>
      </c>
      <c r="D192" s="153">
        <f>IF(A192="","",CHOOSE(MONTH(A192),"Ocak","Şubat","Mart","Nisan","Mayıs","Haziran","Temmuz","Ağustos","Eylül","Ekim","Kasım","Aralık"))</f>
        <v/>
      </c>
      <c r="E192" s="153">
        <f>IF(A192="","",ROUNDUP(MONTH(A192)/3,0))</f>
        <v/>
      </c>
      <c r="F192" s="153">
        <f>IF(A192="","",WEEKNUM(A192,2))</f>
        <v/>
      </c>
      <c r="G192" s="153">
        <f>IF(A192="","",WEEKDAY(A192,2))</f>
        <v/>
      </c>
      <c r="H192" s="153">
        <f>IF(A192="","",CHOOSE(WEEKDAY(A192,2),"Pazartesi","Salı","Çarşamba","Perşembe","Cuma","Cumartesi","Pazar"))</f>
        <v/>
      </c>
    </row>
    <row r="193" ht="10.5" customHeight="1" s="113">
      <c r="A193" s="152" t="n">
        <v>42196</v>
      </c>
      <c r="B193" s="153">
        <f>IF(A193="","",YEAR(A193))</f>
        <v/>
      </c>
      <c r="C193" s="153">
        <f>IF(A193="","",MONTH(A193))</f>
        <v/>
      </c>
      <c r="D193" s="153">
        <f>IF(A193="","",CHOOSE(MONTH(A193),"Ocak","Şubat","Mart","Nisan","Mayıs","Haziran","Temmuz","Ağustos","Eylül","Ekim","Kasım","Aralık"))</f>
        <v/>
      </c>
      <c r="E193" s="153">
        <f>IF(A193="","",ROUNDUP(MONTH(A193)/3,0))</f>
        <v/>
      </c>
      <c r="F193" s="153">
        <f>IF(A193="","",WEEKNUM(A193,2))</f>
        <v/>
      </c>
      <c r="G193" s="153">
        <f>IF(A193="","",WEEKDAY(A193,2))</f>
        <v/>
      </c>
      <c r="H193" s="153">
        <f>IF(A193="","",CHOOSE(WEEKDAY(A193,2),"Pazartesi","Salı","Çarşamba","Perşembe","Cuma","Cumartesi","Pazar"))</f>
        <v/>
      </c>
    </row>
    <row r="194" ht="10.5" customHeight="1" s="113">
      <c r="A194" s="152" t="n">
        <v>42197</v>
      </c>
      <c r="B194" s="153">
        <f>IF(A194="","",YEAR(A194))</f>
        <v/>
      </c>
      <c r="C194" s="153">
        <f>IF(A194="","",MONTH(A194))</f>
        <v/>
      </c>
      <c r="D194" s="153">
        <f>IF(A194="","",CHOOSE(MONTH(A194),"Ocak","Şubat","Mart","Nisan","Mayıs","Haziran","Temmuz","Ağustos","Eylül","Ekim","Kasım","Aralık"))</f>
        <v/>
      </c>
      <c r="E194" s="153">
        <f>IF(A194="","",ROUNDUP(MONTH(A194)/3,0))</f>
        <v/>
      </c>
      <c r="F194" s="153">
        <f>IF(A194="","",WEEKNUM(A194,2))</f>
        <v/>
      </c>
      <c r="G194" s="153">
        <f>IF(A194="","",WEEKDAY(A194,2))</f>
        <v/>
      </c>
      <c r="H194" s="153">
        <f>IF(A194="","",CHOOSE(WEEKDAY(A194,2),"Pazartesi","Salı","Çarşamba","Perşembe","Cuma","Cumartesi","Pazar"))</f>
        <v/>
      </c>
    </row>
    <row r="195" ht="10.5" customHeight="1" s="113">
      <c r="A195" s="152" t="n">
        <v>42198</v>
      </c>
      <c r="B195" s="153">
        <f>IF(A195="","",YEAR(A195))</f>
        <v/>
      </c>
      <c r="C195" s="153">
        <f>IF(A195="","",MONTH(A195))</f>
        <v/>
      </c>
      <c r="D195" s="153">
        <f>IF(A195="","",CHOOSE(MONTH(A195),"Ocak","Şubat","Mart","Nisan","Mayıs","Haziran","Temmuz","Ağustos","Eylül","Ekim","Kasım","Aralık"))</f>
        <v/>
      </c>
      <c r="E195" s="153">
        <f>IF(A195="","",ROUNDUP(MONTH(A195)/3,0))</f>
        <v/>
      </c>
      <c r="F195" s="153">
        <f>IF(A195="","",WEEKNUM(A195,2))</f>
        <v/>
      </c>
      <c r="G195" s="153">
        <f>IF(A195="","",WEEKDAY(A195,2))</f>
        <v/>
      </c>
      <c r="H195" s="153">
        <f>IF(A195="","",CHOOSE(WEEKDAY(A195,2),"Pazartesi","Salı","Çarşamba","Perşembe","Cuma","Cumartesi","Pazar"))</f>
        <v/>
      </c>
    </row>
    <row r="196" ht="10.5" customHeight="1" s="113">
      <c r="A196" s="152" t="n">
        <v>42199</v>
      </c>
      <c r="B196" s="153">
        <f>IF(A196="","",YEAR(A196))</f>
        <v/>
      </c>
      <c r="C196" s="153">
        <f>IF(A196="","",MONTH(A196))</f>
        <v/>
      </c>
      <c r="D196" s="153">
        <f>IF(A196="","",CHOOSE(MONTH(A196),"Ocak","Şubat","Mart","Nisan","Mayıs","Haziran","Temmuz","Ağustos","Eylül","Ekim","Kasım","Aralık"))</f>
        <v/>
      </c>
      <c r="E196" s="153">
        <f>IF(A196="","",ROUNDUP(MONTH(A196)/3,0))</f>
        <v/>
      </c>
      <c r="F196" s="153">
        <f>IF(A196="","",WEEKNUM(A196,2))</f>
        <v/>
      </c>
      <c r="G196" s="153">
        <f>IF(A196="","",WEEKDAY(A196,2))</f>
        <v/>
      </c>
      <c r="H196" s="153">
        <f>IF(A196="","",CHOOSE(WEEKDAY(A196,2),"Pazartesi","Salı","Çarşamba","Perşembe","Cuma","Cumartesi","Pazar"))</f>
        <v/>
      </c>
    </row>
    <row r="197" ht="10.5" customHeight="1" s="113">
      <c r="A197" s="152" t="n">
        <v>42200</v>
      </c>
      <c r="B197" s="153">
        <f>IF(A197="","",YEAR(A197))</f>
        <v/>
      </c>
      <c r="C197" s="153">
        <f>IF(A197="","",MONTH(A197))</f>
        <v/>
      </c>
      <c r="D197" s="153">
        <f>IF(A197="","",CHOOSE(MONTH(A197),"Ocak","Şubat","Mart","Nisan","Mayıs","Haziran","Temmuz","Ağustos","Eylül","Ekim","Kasım","Aralık"))</f>
        <v/>
      </c>
      <c r="E197" s="153">
        <f>IF(A197="","",ROUNDUP(MONTH(A197)/3,0))</f>
        <v/>
      </c>
      <c r="F197" s="153">
        <f>IF(A197="","",WEEKNUM(A197,2))</f>
        <v/>
      </c>
      <c r="G197" s="153">
        <f>IF(A197="","",WEEKDAY(A197,2))</f>
        <v/>
      </c>
      <c r="H197" s="153">
        <f>IF(A197="","",CHOOSE(WEEKDAY(A197,2),"Pazartesi","Salı","Çarşamba","Perşembe","Cuma","Cumartesi","Pazar"))</f>
        <v/>
      </c>
    </row>
    <row r="198" ht="10.5" customHeight="1" s="113">
      <c r="A198" s="152" t="n">
        <v>42201</v>
      </c>
      <c r="B198" s="153">
        <f>IF(A198="","",YEAR(A198))</f>
        <v/>
      </c>
      <c r="C198" s="153">
        <f>IF(A198="","",MONTH(A198))</f>
        <v/>
      </c>
      <c r="D198" s="153">
        <f>IF(A198="","",CHOOSE(MONTH(A198),"Ocak","Şubat","Mart","Nisan","Mayıs","Haziran","Temmuz","Ağustos","Eylül","Ekim","Kasım","Aralık"))</f>
        <v/>
      </c>
      <c r="E198" s="153">
        <f>IF(A198="","",ROUNDUP(MONTH(A198)/3,0))</f>
        <v/>
      </c>
      <c r="F198" s="153">
        <f>IF(A198="","",WEEKNUM(A198,2))</f>
        <v/>
      </c>
      <c r="G198" s="153">
        <f>IF(A198="","",WEEKDAY(A198,2))</f>
        <v/>
      </c>
      <c r="H198" s="153">
        <f>IF(A198="","",CHOOSE(WEEKDAY(A198,2),"Pazartesi","Salı","Çarşamba","Perşembe","Cuma","Cumartesi","Pazar"))</f>
        <v/>
      </c>
    </row>
    <row r="199" ht="10.5" customHeight="1" s="113">
      <c r="A199" s="152" t="n">
        <v>42202</v>
      </c>
      <c r="B199" s="153">
        <f>IF(A199="","",YEAR(A199))</f>
        <v/>
      </c>
      <c r="C199" s="153">
        <f>IF(A199="","",MONTH(A199))</f>
        <v/>
      </c>
      <c r="D199" s="153">
        <f>IF(A199="","",CHOOSE(MONTH(A199),"Ocak","Şubat","Mart","Nisan","Mayıs","Haziran","Temmuz","Ağustos","Eylül","Ekim","Kasım","Aralık"))</f>
        <v/>
      </c>
      <c r="E199" s="153">
        <f>IF(A199="","",ROUNDUP(MONTH(A199)/3,0))</f>
        <v/>
      </c>
      <c r="F199" s="153">
        <f>IF(A199="","",WEEKNUM(A199,2))</f>
        <v/>
      </c>
      <c r="G199" s="153">
        <f>IF(A199="","",WEEKDAY(A199,2))</f>
        <v/>
      </c>
      <c r="H199" s="153">
        <f>IF(A199="","",CHOOSE(WEEKDAY(A199,2),"Pazartesi","Salı","Çarşamba","Perşembe","Cuma","Cumartesi","Pazar"))</f>
        <v/>
      </c>
    </row>
    <row r="200" ht="10.5" customHeight="1" s="113">
      <c r="A200" s="152" t="n">
        <v>42203</v>
      </c>
      <c r="B200" s="153">
        <f>IF(A200="","",YEAR(A200))</f>
        <v/>
      </c>
      <c r="C200" s="153">
        <f>IF(A200="","",MONTH(A200))</f>
        <v/>
      </c>
      <c r="D200" s="153">
        <f>IF(A200="","",CHOOSE(MONTH(A200),"Ocak","Şubat","Mart","Nisan","Mayıs","Haziran","Temmuz","Ağustos","Eylül","Ekim","Kasım","Aralık"))</f>
        <v/>
      </c>
      <c r="E200" s="153">
        <f>IF(A200="","",ROUNDUP(MONTH(A200)/3,0))</f>
        <v/>
      </c>
      <c r="F200" s="153">
        <f>IF(A200="","",WEEKNUM(A200,2))</f>
        <v/>
      </c>
      <c r="G200" s="153">
        <f>IF(A200="","",WEEKDAY(A200,2))</f>
        <v/>
      </c>
      <c r="H200" s="153">
        <f>IF(A200="","",CHOOSE(WEEKDAY(A200,2),"Pazartesi","Salı","Çarşamba","Perşembe","Cuma","Cumartesi","Pazar"))</f>
        <v/>
      </c>
    </row>
    <row r="201" ht="10.5" customHeight="1" s="113">
      <c r="A201" s="152" t="n">
        <v>42204</v>
      </c>
      <c r="B201" s="153">
        <f>IF(A201="","",YEAR(A201))</f>
        <v/>
      </c>
      <c r="C201" s="153">
        <f>IF(A201="","",MONTH(A201))</f>
        <v/>
      </c>
      <c r="D201" s="153">
        <f>IF(A201="","",CHOOSE(MONTH(A201),"Ocak","Şubat","Mart","Nisan","Mayıs","Haziran","Temmuz","Ağustos","Eylül","Ekim","Kasım","Aralık"))</f>
        <v/>
      </c>
      <c r="E201" s="153">
        <f>IF(A201="","",ROUNDUP(MONTH(A201)/3,0))</f>
        <v/>
      </c>
      <c r="F201" s="153">
        <f>IF(A201="","",WEEKNUM(A201,2))</f>
        <v/>
      </c>
      <c r="G201" s="153">
        <f>IF(A201="","",WEEKDAY(A201,2))</f>
        <v/>
      </c>
      <c r="H201" s="153">
        <f>IF(A201="","",CHOOSE(WEEKDAY(A201,2),"Pazartesi","Salı","Çarşamba","Perşembe","Cuma","Cumartesi","Pazar"))</f>
        <v/>
      </c>
    </row>
    <row r="202" ht="10.5" customHeight="1" s="113">
      <c r="A202" s="152" t="n">
        <v>42205</v>
      </c>
      <c r="B202" s="153">
        <f>IF(A202="","",YEAR(A202))</f>
        <v/>
      </c>
      <c r="C202" s="153">
        <f>IF(A202="","",MONTH(A202))</f>
        <v/>
      </c>
      <c r="D202" s="153">
        <f>IF(A202="","",CHOOSE(MONTH(A202),"Ocak","Şubat","Mart","Nisan","Mayıs","Haziran","Temmuz","Ağustos","Eylül","Ekim","Kasım","Aralık"))</f>
        <v/>
      </c>
      <c r="E202" s="153">
        <f>IF(A202="","",ROUNDUP(MONTH(A202)/3,0))</f>
        <v/>
      </c>
      <c r="F202" s="153">
        <f>IF(A202="","",WEEKNUM(A202,2))</f>
        <v/>
      </c>
      <c r="G202" s="153">
        <f>IF(A202="","",WEEKDAY(A202,2))</f>
        <v/>
      </c>
      <c r="H202" s="153">
        <f>IF(A202="","",CHOOSE(WEEKDAY(A202,2),"Pazartesi","Salı","Çarşamba","Perşembe","Cuma","Cumartesi","Pazar"))</f>
        <v/>
      </c>
    </row>
    <row r="203" ht="10.5" customHeight="1" s="113">
      <c r="A203" s="152" t="n">
        <v>42206</v>
      </c>
      <c r="B203" s="153">
        <f>IF(A203="","",YEAR(A203))</f>
        <v/>
      </c>
      <c r="C203" s="153">
        <f>IF(A203="","",MONTH(A203))</f>
        <v/>
      </c>
      <c r="D203" s="153">
        <f>IF(A203="","",CHOOSE(MONTH(A203),"Ocak","Şubat","Mart","Nisan","Mayıs","Haziran","Temmuz","Ağustos","Eylül","Ekim","Kasım","Aralık"))</f>
        <v/>
      </c>
      <c r="E203" s="153">
        <f>IF(A203="","",ROUNDUP(MONTH(A203)/3,0))</f>
        <v/>
      </c>
      <c r="F203" s="153">
        <f>IF(A203="","",WEEKNUM(A203,2))</f>
        <v/>
      </c>
      <c r="G203" s="153">
        <f>IF(A203="","",WEEKDAY(A203,2))</f>
        <v/>
      </c>
      <c r="H203" s="153">
        <f>IF(A203="","",CHOOSE(WEEKDAY(A203,2),"Pazartesi","Salı","Çarşamba","Perşembe","Cuma","Cumartesi","Pazar"))</f>
        <v/>
      </c>
    </row>
    <row r="204" ht="10.5" customHeight="1" s="113">
      <c r="A204" s="152" t="n">
        <v>42207</v>
      </c>
      <c r="B204" s="153">
        <f>IF(A204="","",YEAR(A204))</f>
        <v/>
      </c>
      <c r="C204" s="153">
        <f>IF(A204="","",MONTH(A204))</f>
        <v/>
      </c>
      <c r="D204" s="153">
        <f>IF(A204="","",CHOOSE(MONTH(A204),"Ocak","Şubat","Mart","Nisan","Mayıs","Haziran","Temmuz","Ağustos","Eylül","Ekim","Kasım","Aralık"))</f>
        <v/>
      </c>
      <c r="E204" s="153">
        <f>IF(A204="","",ROUNDUP(MONTH(A204)/3,0))</f>
        <v/>
      </c>
      <c r="F204" s="153">
        <f>IF(A204="","",WEEKNUM(A204,2))</f>
        <v/>
      </c>
      <c r="G204" s="153">
        <f>IF(A204="","",WEEKDAY(A204,2))</f>
        <v/>
      </c>
      <c r="H204" s="153">
        <f>IF(A204="","",CHOOSE(WEEKDAY(A204,2),"Pazartesi","Salı","Çarşamba","Perşembe","Cuma","Cumartesi","Pazar"))</f>
        <v/>
      </c>
    </row>
    <row r="205" ht="10.5" customHeight="1" s="113">
      <c r="A205" s="152" t="n">
        <v>42208</v>
      </c>
      <c r="B205" s="153">
        <f>IF(A205="","",YEAR(A205))</f>
        <v/>
      </c>
      <c r="C205" s="153">
        <f>IF(A205="","",MONTH(A205))</f>
        <v/>
      </c>
      <c r="D205" s="153">
        <f>IF(A205="","",CHOOSE(MONTH(A205),"Ocak","Şubat","Mart","Nisan","Mayıs","Haziran","Temmuz","Ağustos","Eylül","Ekim","Kasım","Aralık"))</f>
        <v/>
      </c>
      <c r="E205" s="153">
        <f>IF(A205="","",ROUNDUP(MONTH(A205)/3,0))</f>
        <v/>
      </c>
      <c r="F205" s="153">
        <f>IF(A205="","",WEEKNUM(A205,2))</f>
        <v/>
      </c>
      <c r="G205" s="153">
        <f>IF(A205="","",WEEKDAY(A205,2))</f>
        <v/>
      </c>
      <c r="H205" s="153">
        <f>IF(A205="","",CHOOSE(WEEKDAY(A205,2),"Pazartesi","Salı","Çarşamba","Perşembe","Cuma","Cumartesi","Pazar"))</f>
        <v/>
      </c>
    </row>
    <row r="206" ht="10.5" customHeight="1" s="113">
      <c r="A206" s="152" t="n">
        <v>42209</v>
      </c>
      <c r="B206" s="153">
        <f>IF(A206="","",YEAR(A206))</f>
        <v/>
      </c>
      <c r="C206" s="153">
        <f>IF(A206="","",MONTH(A206))</f>
        <v/>
      </c>
      <c r="D206" s="153">
        <f>IF(A206="","",CHOOSE(MONTH(A206),"Ocak","Şubat","Mart","Nisan","Mayıs","Haziran","Temmuz","Ağustos","Eylül","Ekim","Kasım","Aralık"))</f>
        <v/>
      </c>
      <c r="E206" s="153">
        <f>IF(A206="","",ROUNDUP(MONTH(A206)/3,0))</f>
        <v/>
      </c>
      <c r="F206" s="153">
        <f>IF(A206="","",WEEKNUM(A206,2))</f>
        <v/>
      </c>
      <c r="G206" s="153">
        <f>IF(A206="","",WEEKDAY(A206,2))</f>
        <v/>
      </c>
      <c r="H206" s="153">
        <f>IF(A206="","",CHOOSE(WEEKDAY(A206,2),"Pazartesi","Salı","Çarşamba","Perşembe","Cuma","Cumartesi","Pazar"))</f>
        <v/>
      </c>
    </row>
    <row r="207" ht="10.5" customHeight="1" s="113">
      <c r="A207" s="152" t="n">
        <v>42210</v>
      </c>
      <c r="B207" s="153">
        <f>IF(A207="","",YEAR(A207))</f>
        <v/>
      </c>
      <c r="C207" s="153">
        <f>IF(A207="","",MONTH(A207))</f>
        <v/>
      </c>
      <c r="D207" s="153">
        <f>IF(A207="","",CHOOSE(MONTH(A207),"Ocak","Şubat","Mart","Nisan","Mayıs","Haziran","Temmuz","Ağustos","Eylül","Ekim","Kasım","Aralık"))</f>
        <v/>
      </c>
      <c r="E207" s="153">
        <f>IF(A207="","",ROUNDUP(MONTH(A207)/3,0))</f>
        <v/>
      </c>
      <c r="F207" s="153">
        <f>IF(A207="","",WEEKNUM(A207,2))</f>
        <v/>
      </c>
      <c r="G207" s="153">
        <f>IF(A207="","",WEEKDAY(A207,2))</f>
        <v/>
      </c>
      <c r="H207" s="153">
        <f>IF(A207="","",CHOOSE(WEEKDAY(A207,2),"Pazartesi","Salı","Çarşamba","Perşembe","Cuma","Cumartesi","Pazar"))</f>
        <v/>
      </c>
    </row>
    <row r="208" ht="10.5" customHeight="1" s="113">
      <c r="A208" s="152" t="n">
        <v>42211</v>
      </c>
      <c r="B208" s="153">
        <f>IF(A208="","",YEAR(A208))</f>
        <v/>
      </c>
      <c r="C208" s="153">
        <f>IF(A208="","",MONTH(A208))</f>
        <v/>
      </c>
      <c r="D208" s="153">
        <f>IF(A208="","",CHOOSE(MONTH(A208),"Ocak","Şubat","Mart","Nisan","Mayıs","Haziran","Temmuz","Ağustos","Eylül","Ekim","Kasım","Aralık"))</f>
        <v/>
      </c>
      <c r="E208" s="153">
        <f>IF(A208="","",ROUNDUP(MONTH(A208)/3,0))</f>
        <v/>
      </c>
      <c r="F208" s="153">
        <f>IF(A208="","",WEEKNUM(A208,2))</f>
        <v/>
      </c>
      <c r="G208" s="153">
        <f>IF(A208="","",WEEKDAY(A208,2))</f>
        <v/>
      </c>
      <c r="H208" s="153">
        <f>IF(A208="","",CHOOSE(WEEKDAY(A208,2),"Pazartesi","Salı","Çarşamba","Perşembe","Cuma","Cumartesi","Pazar"))</f>
        <v/>
      </c>
    </row>
    <row r="209" ht="10.5" customHeight="1" s="113">
      <c r="A209" s="152" t="n">
        <v>42212</v>
      </c>
      <c r="B209" s="153">
        <f>IF(A209="","",YEAR(A209))</f>
        <v/>
      </c>
      <c r="C209" s="153">
        <f>IF(A209="","",MONTH(A209))</f>
        <v/>
      </c>
      <c r="D209" s="153">
        <f>IF(A209="","",CHOOSE(MONTH(A209),"Ocak","Şubat","Mart","Nisan","Mayıs","Haziran","Temmuz","Ağustos","Eylül","Ekim","Kasım","Aralık"))</f>
        <v/>
      </c>
      <c r="E209" s="153">
        <f>IF(A209="","",ROUNDUP(MONTH(A209)/3,0))</f>
        <v/>
      </c>
      <c r="F209" s="153">
        <f>IF(A209="","",WEEKNUM(A209,2))</f>
        <v/>
      </c>
      <c r="G209" s="153">
        <f>IF(A209="","",WEEKDAY(A209,2))</f>
        <v/>
      </c>
      <c r="H209" s="153">
        <f>IF(A209="","",CHOOSE(WEEKDAY(A209,2),"Pazartesi","Salı","Çarşamba","Perşembe","Cuma","Cumartesi","Pazar"))</f>
        <v/>
      </c>
    </row>
    <row r="210" ht="10.5" customHeight="1" s="113">
      <c r="A210" s="152" t="n">
        <v>42213</v>
      </c>
      <c r="B210" s="153">
        <f>IF(A210="","",YEAR(A210))</f>
        <v/>
      </c>
      <c r="C210" s="153">
        <f>IF(A210="","",MONTH(A210))</f>
        <v/>
      </c>
      <c r="D210" s="153">
        <f>IF(A210="","",CHOOSE(MONTH(A210),"Ocak","Şubat","Mart","Nisan","Mayıs","Haziran","Temmuz","Ağustos","Eylül","Ekim","Kasım","Aralık"))</f>
        <v/>
      </c>
      <c r="E210" s="153">
        <f>IF(A210="","",ROUNDUP(MONTH(A210)/3,0))</f>
        <v/>
      </c>
      <c r="F210" s="153">
        <f>IF(A210="","",WEEKNUM(A210,2))</f>
        <v/>
      </c>
      <c r="G210" s="153">
        <f>IF(A210="","",WEEKDAY(A210,2))</f>
        <v/>
      </c>
      <c r="H210" s="153">
        <f>IF(A210="","",CHOOSE(WEEKDAY(A210,2),"Pazartesi","Salı","Çarşamba","Perşembe","Cuma","Cumartesi","Pazar"))</f>
        <v/>
      </c>
    </row>
    <row r="211" ht="10.5" customHeight="1" s="113">
      <c r="A211" s="152" t="n">
        <v>42214</v>
      </c>
      <c r="B211" s="153">
        <f>IF(A211="","",YEAR(A211))</f>
        <v/>
      </c>
      <c r="C211" s="153">
        <f>IF(A211="","",MONTH(A211))</f>
        <v/>
      </c>
      <c r="D211" s="153">
        <f>IF(A211="","",CHOOSE(MONTH(A211),"Ocak","Şubat","Mart","Nisan","Mayıs","Haziran","Temmuz","Ağustos","Eylül","Ekim","Kasım","Aralık"))</f>
        <v/>
      </c>
      <c r="E211" s="153">
        <f>IF(A211="","",ROUNDUP(MONTH(A211)/3,0))</f>
        <v/>
      </c>
      <c r="F211" s="153">
        <f>IF(A211="","",WEEKNUM(A211,2))</f>
        <v/>
      </c>
      <c r="G211" s="153">
        <f>IF(A211="","",WEEKDAY(A211,2))</f>
        <v/>
      </c>
      <c r="H211" s="153">
        <f>IF(A211="","",CHOOSE(WEEKDAY(A211,2),"Pazartesi","Salı","Çarşamba","Perşembe","Cuma","Cumartesi","Pazar"))</f>
        <v/>
      </c>
    </row>
    <row r="212" ht="10.5" customHeight="1" s="113">
      <c r="A212" s="152" t="n">
        <v>42215</v>
      </c>
      <c r="B212" s="153">
        <f>IF(A212="","",YEAR(A212))</f>
        <v/>
      </c>
      <c r="C212" s="153">
        <f>IF(A212="","",MONTH(A212))</f>
        <v/>
      </c>
      <c r="D212" s="153">
        <f>IF(A212="","",CHOOSE(MONTH(A212),"Ocak","Şubat","Mart","Nisan","Mayıs","Haziran","Temmuz","Ağustos","Eylül","Ekim","Kasım","Aralık"))</f>
        <v/>
      </c>
      <c r="E212" s="153">
        <f>IF(A212="","",ROUNDUP(MONTH(A212)/3,0))</f>
        <v/>
      </c>
      <c r="F212" s="153">
        <f>IF(A212="","",WEEKNUM(A212,2))</f>
        <v/>
      </c>
      <c r="G212" s="153">
        <f>IF(A212="","",WEEKDAY(A212,2))</f>
        <v/>
      </c>
      <c r="H212" s="153">
        <f>IF(A212="","",CHOOSE(WEEKDAY(A212,2),"Pazartesi","Salı","Çarşamba","Perşembe","Cuma","Cumartesi","Pazar"))</f>
        <v/>
      </c>
    </row>
    <row r="213" ht="10.5" customHeight="1" s="113">
      <c r="A213" s="152" t="n">
        <v>42216</v>
      </c>
      <c r="B213" s="153">
        <f>IF(A213="","",YEAR(A213))</f>
        <v/>
      </c>
      <c r="C213" s="153">
        <f>IF(A213="","",MONTH(A213))</f>
        <v/>
      </c>
      <c r="D213" s="153">
        <f>IF(A213="","",CHOOSE(MONTH(A213),"Ocak","Şubat","Mart","Nisan","Mayıs","Haziran","Temmuz","Ağustos","Eylül","Ekim","Kasım","Aralık"))</f>
        <v/>
      </c>
      <c r="E213" s="153">
        <f>IF(A213="","",ROUNDUP(MONTH(A213)/3,0))</f>
        <v/>
      </c>
      <c r="F213" s="153">
        <f>IF(A213="","",WEEKNUM(A213,2))</f>
        <v/>
      </c>
      <c r="G213" s="153">
        <f>IF(A213="","",WEEKDAY(A213,2))</f>
        <v/>
      </c>
      <c r="H213" s="153">
        <f>IF(A213="","",CHOOSE(WEEKDAY(A213,2),"Pazartesi","Salı","Çarşamba","Perşembe","Cuma","Cumartesi","Pazar"))</f>
        <v/>
      </c>
    </row>
    <row r="214" ht="10.5" customHeight="1" s="113">
      <c r="A214" s="152" t="n">
        <v>42217</v>
      </c>
      <c r="B214" s="153">
        <f>IF(A214="","",YEAR(A214))</f>
        <v/>
      </c>
      <c r="C214" s="153">
        <f>IF(A214="","",MONTH(A214))</f>
        <v/>
      </c>
      <c r="D214" s="153">
        <f>IF(A214="","",CHOOSE(MONTH(A214),"Ocak","Şubat","Mart","Nisan","Mayıs","Haziran","Temmuz","Ağustos","Eylül","Ekim","Kasım","Aralık"))</f>
        <v/>
      </c>
      <c r="E214" s="153">
        <f>IF(A214="","",ROUNDUP(MONTH(A214)/3,0))</f>
        <v/>
      </c>
      <c r="F214" s="153">
        <f>IF(A214="","",WEEKNUM(A214,2))</f>
        <v/>
      </c>
      <c r="G214" s="153">
        <f>IF(A214="","",WEEKDAY(A214,2))</f>
        <v/>
      </c>
      <c r="H214" s="153">
        <f>IF(A214="","",CHOOSE(WEEKDAY(A214,2),"Pazartesi","Salı","Çarşamba","Perşembe","Cuma","Cumartesi","Pazar"))</f>
        <v/>
      </c>
    </row>
    <row r="215" ht="10.5" customHeight="1" s="113">
      <c r="A215" s="152" t="n">
        <v>42218</v>
      </c>
      <c r="B215" s="153">
        <f>IF(A215="","",YEAR(A215))</f>
        <v/>
      </c>
      <c r="C215" s="153">
        <f>IF(A215="","",MONTH(A215))</f>
        <v/>
      </c>
      <c r="D215" s="153">
        <f>IF(A215="","",CHOOSE(MONTH(A215),"Ocak","Şubat","Mart","Nisan","Mayıs","Haziran","Temmuz","Ağustos","Eylül","Ekim","Kasım","Aralık"))</f>
        <v/>
      </c>
      <c r="E215" s="153">
        <f>IF(A215="","",ROUNDUP(MONTH(A215)/3,0))</f>
        <v/>
      </c>
      <c r="F215" s="153">
        <f>IF(A215="","",WEEKNUM(A215,2))</f>
        <v/>
      </c>
      <c r="G215" s="153">
        <f>IF(A215="","",WEEKDAY(A215,2))</f>
        <v/>
      </c>
      <c r="H215" s="153">
        <f>IF(A215="","",CHOOSE(WEEKDAY(A215,2),"Pazartesi","Salı","Çarşamba","Perşembe","Cuma","Cumartesi","Pazar"))</f>
        <v/>
      </c>
    </row>
    <row r="216" ht="10.5" customHeight="1" s="113">
      <c r="A216" s="152" t="n">
        <v>42219</v>
      </c>
      <c r="B216" s="153">
        <f>IF(A216="","",YEAR(A216))</f>
        <v/>
      </c>
      <c r="C216" s="153">
        <f>IF(A216="","",MONTH(A216))</f>
        <v/>
      </c>
      <c r="D216" s="153">
        <f>IF(A216="","",CHOOSE(MONTH(A216),"Ocak","Şubat","Mart","Nisan","Mayıs","Haziran","Temmuz","Ağustos","Eylül","Ekim","Kasım","Aralık"))</f>
        <v/>
      </c>
      <c r="E216" s="153">
        <f>IF(A216="","",ROUNDUP(MONTH(A216)/3,0))</f>
        <v/>
      </c>
      <c r="F216" s="153">
        <f>IF(A216="","",WEEKNUM(A216,2))</f>
        <v/>
      </c>
      <c r="G216" s="153">
        <f>IF(A216="","",WEEKDAY(A216,2))</f>
        <v/>
      </c>
      <c r="H216" s="153">
        <f>IF(A216="","",CHOOSE(WEEKDAY(A216,2),"Pazartesi","Salı","Çarşamba","Perşembe","Cuma","Cumartesi","Pazar"))</f>
        <v/>
      </c>
    </row>
    <row r="217" ht="10.5" customHeight="1" s="113">
      <c r="A217" s="152" t="n">
        <v>42220</v>
      </c>
      <c r="B217" s="153">
        <f>IF(A217="","",YEAR(A217))</f>
        <v/>
      </c>
      <c r="C217" s="153">
        <f>IF(A217="","",MONTH(A217))</f>
        <v/>
      </c>
      <c r="D217" s="153">
        <f>IF(A217="","",CHOOSE(MONTH(A217),"Ocak","Şubat","Mart","Nisan","Mayıs","Haziran","Temmuz","Ağustos","Eylül","Ekim","Kasım","Aralık"))</f>
        <v/>
      </c>
      <c r="E217" s="153">
        <f>IF(A217="","",ROUNDUP(MONTH(A217)/3,0))</f>
        <v/>
      </c>
      <c r="F217" s="153">
        <f>IF(A217="","",WEEKNUM(A217,2))</f>
        <v/>
      </c>
      <c r="G217" s="153">
        <f>IF(A217="","",WEEKDAY(A217,2))</f>
        <v/>
      </c>
      <c r="H217" s="153">
        <f>IF(A217="","",CHOOSE(WEEKDAY(A217,2),"Pazartesi","Salı","Çarşamba","Perşembe","Cuma","Cumartesi","Pazar"))</f>
        <v/>
      </c>
    </row>
    <row r="218" ht="10.5" customHeight="1" s="113">
      <c r="A218" s="152" t="n">
        <v>42221</v>
      </c>
      <c r="B218" s="153">
        <f>IF(A218="","",YEAR(A218))</f>
        <v/>
      </c>
      <c r="C218" s="153">
        <f>IF(A218="","",MONTH(A218))</f>
        <v/>
      </c>
      <c r="D218" s="153">
        <f>IF(A218="","",CHOOSE(MONTH(A218),"Ocak","Şubat","Mart","Nisan","Mayıs","Haziran","Temmuz","Ağustos","Eylül","Ekim","Kasım","Aralık"))</f>
        <v/>
      </c>
      <c r="E218" s="153">
        <f>IF(A218="","",ROUNDUP(MONTH(A218)/3,0))</f>
        <v/>
      </c>
      <c r="F218" s="153">
        <f>IF(A218="","",WEEKNUM(A218,2))</f>
        <v/>
      </c>
      <c r="G218" s="153">
        <f>IF(A218="","",WEEKDAY(A218,2))</f>
        <v/>
      </c>
      <c r="H218" s="153">
        <f>IF(A218="","",CHOOSE(WEEKDAY(A218,2),"Pazartesi","Salı","Çarşamba","Perşembe","Cuma","Cumartesi","Pazar"))</f>
        <v/>
      </c>
    </row>
    <row r="219" ht="10.5" customHeight="1" s="113">
      <c r="A219" s="152" t="n">
        <v>42222</v>
      </c>
      <c r="B219" s="153">
        <f>IF(A219="","",YEAR(A219))</f>
        <v/>
      </c>
      <c r="C219" s="153">
        <f>IF(A219="","",MONTH(A219))</f>
        <v/>
      </c>
      <c r="D219" s="153">
        <f>IF(A219="","",CHOOSE(MONTH(A219),"Ocak","Şubat","Mart","Nisan","Mayıs","Haziran","Temmuz","Ağustos","Eylül","Ekim","Kasım","Aralık"))</f>
        <v/>
      </c>
      <c r="E219" s="153">
        <f>IF(A219="","",ROUNDUP(MONTH(A219)/3,0))</f>
        <v/>
      </c>
      <c r="F219" s="153">
        <f>IF(A219="","",WEEKNUM(A219,2))</f>
        <v/>
      </c>
      <c r="G219" s="153">
        <f>IF(A219="","",WEEKDAY(A219,2))</f>
        <v/>
      </c>
      <c r="H219" s="153">
        <f>IF(A219="","",CHOOSE(WEEKDAY(A219,2),"Pazartesi","Salı","Çarşamba","Perşembe","Cuma","Cumartesi","Pazar"))</f>
        <v/>
      </c>
    </row>
    <row r="220" ht="10.5" customHeight="1" s="113">
      <c r="A220" s="152" t="n">
        <v>42223</v>
      </c>
      <c r="B220" s="153">
        <f>IF(A220="","",YEAR(A220))</f>
        <v/>
      </c>
      <c r="C220" s="153">
        <f>IF(A220="","",MONTH(A220))</f>
        <v/>
      </c>
      <c r="D220" s="153">
        <f>IF(A220="","",CHOOSE(MONTH(A220),"Ocak","Şubat","Mart","Nisan","Mayıs","Haziran","Temmuz","Ağustos","Eylül","Ekim","Kasım","Aralık"))</f>
        <v/>
      </c>
      <c r="E220" s="153">
        <f>IF(A220="","",ROUNDUP(MONTH(A220)/3,0))</f>
        <v/>
      </c>
      <c r="F220" s="153">
        <f>IF(A220="","",WEEKNUM(A220,2))</f>
        <v/>
      </c>
      <c r="G220" s="153">
        <f>IF(A220="","",WEEKDAY(A220,2))</f>
        <v/>
      </c>
      <c r="H220" s="153">
        <f>IF(A220="","",CHOOSE(WEEKDAY(A220,2),"Pazartesi","Salı","Çarşamba","Perşembe","Cuma","Cumartesi","Pazar"))</f>
        <v/>
      </c>
    </row>
    <row r="221" ht="10.5" customHeight="1" s="113">
      <c r="A221" s="152" t="n">
        <v>42224</v>
      </c>
      <c r="B221" s="153">
        <f>IF(A221="","",YEAR(A221))</f>
        <v/>
      </c>
      <c r="C221" s="153">
        <f>IF(A221="","",MONTH(A221))</f>
        <v/>
      </c>
      <c r="D221" s="153">
        <f>IF(A221="","",CHOOSE(MONTH(A221),"Ocak","Şubat","Mart","Nisan","Mayıs","Haziran","Temmuz","Ağustos","Eylül","Ekim","Kasım","Aralık"))</f>
        <v/>
      </c>
      <c r="E221" s="153">
        <f>IF(A221="","",ROUNDUP(MONTH(A221)/3,0))</f>
        <v/>
      </c>
      <c r="F221" s="153">
        <f>IF(A221="","",WEEKNUM(A221,2))</f>
        <v/>
      </c>
      <c r="G221" s="153">
        <f>IF(A221="","",WEEKDAY(A221,2))</f>
        <v/>
      </c>
      <c r="H221" s="153">
        <f>IF(A221="","",CHOOSE(WEEKDAY(A221,2),"Pazartesi","Salı","Çarşamba","Perşembe","Cuma","Cumartesi","Pazar"))</f>
        <v/>
      </c>
    </row>
    <row r="222" ht="10.5" customHeight="1" s="113">
      <c r="A222" s="152" t="n">
        <v>42225</v>
      </c>
      <c r="B222" s="153">
        <f>IF(A222="","",YEAR(A222))</f>
        <v/>
      </c>
      <c r="C222" s="153">
        <f>IF(A222="","",MONTH(A222))</f>
        <v/>
      </c>
      <c r="D222" s="153">
        <f>IF(A222="","",CHOOSE(MONTH(A222),"Ocak","Şubat","Mart","Nisan","Mayıs","Haziran","Temmuz","Ağustos","Eylül","Ekim","Kasım","Aralık"))</f>
        <v/>
      </c>
      <c r="E222" s="153">
        <f>IF(A222="","",ROUNDUP(MONTH(A222)/3,0))</f>
        <v/>
      </c>
      <c r="F222" s="153">
        <f>IF(A222="","",WEEKNUM(A222,2))</f>
        <v/>
      </c>
      <c r="G222" s="153">
        <f>IF(A222="","",WEEKDAY(A222,2))</f>
        <v/>
      </c>
      <c r="H222" s="153">
        <f>IF(A222="","",CHOOSE(WEEKDAY(A222,2),"Pazartesi","Salı","Çarşamba","Perşembe","Cuma","Cumartesi","Pazar"))</f>
        <v/>
      </c>
    </row>
    <row r="223" ht="10.5" customHeight="1" s="113">
      <c r="A223" s="152" t="n">
        <v>42226</v>
      </c>
      <c r="B223" s="153">
        <f>IF(A223="","",YEAR(A223))</f>
        <v/>
      </c>
      <c r="C223" s="153">
        <f>IF(A223="","",MONTH(A223))</f>
        <v/>
      </c>
      <c r="D223" s="153">
        <f>IF(A223="","",CHOOSE(MONTH(A223),"Ocak","Şubat","Mart","Nisan","Mayıs","Haziran","Temmuz","Ağustos","Eylül","Ekim","Kasım","Aralık"))</f>
        <v/>
      </c>
      <c r="E223" s="153">
        <f>IF(A223="","",ROUNDUP(MONTH(A223)/3,0))</f>
        <v/>
      </c>
      <c r="F223" s="153">
        <f>IF(A223="","",WEEKNUM(A223,2))</f>
        <v/>
      </c>
      <c r="G223" s="153">
        <f>IF(A223="","",WEEKDAY(A223,2))</f>
        <v/>
      </c>
      <c r="H223" s="153">
        <f>IF(A223="","",CHOOSE(WEEKDAY(A223,2),"Pazartesi","Salı","Çarşamba","Perşembe","Cuma","Cumartesi","Pazar"))</f>
        <v/>
      </c>
    </row>
    <row r="224" ht="10.5" customHeight="1" s="113">
      <c r="A224" s="152" t="n">
        <v>42227</v>
      </c>
      <c r="B224" s="153">
        <f>IF(A224="","",YEAR(A224))</f>
        <v/>
      </c>
      <c r="C224" s="153">
        <f>IF(A224="","",MONTH(A224))</f>
        <v/>
      </c>
      <c r="D224" s="153">
        <f>IF(A224="","",CHOOSE(MONTH(A224),"Ocak","Şubat","Mart","Nisan","Mayıs","Haziran","Temmuz","Ağustos","Eylül","Ekim","Kasım","Aralık"))</f>
        <v/>
      </c>
      <c r="E224" s="153">
        <f>IF(A224="","",ROUNDUP(MONTH(A224)/3,0))</f>
        <v/>
      </c>
      <c r="F224" s="153">
        <f>IF(A224="","",WEEKNUM(A224,2))</f>
        <v/>
      </c>
      <c r="G224" s="153">
        <f>IF(A224="","",WEEKDAY(A224,2))</f>
        <v/>
      </c>
      <c r="H224" s="153">
        <f>IF(A224="","",CHOOSE(WEEKDAY(A224,2),"Pazartesi","Salı","Çarşamba","Perşembe","Cuma","Cumartesi","Pazar"))</f>
        <v/>
      </c>
    </row>
    <row r="225" ht="10.5" customHeight="1" s="113">
      <c r="A225" s="152" t="n">
        <v>42228</v>
      </c>
      <c r="B225" s="153">
        <f>IF(A225="","",YEAR(A225))</f>
        <v/>
      </c>
      <c r="C225" s="153">
        <f>IF(A225="","",MONTH(A225))</f>
        <v/>
      </c>
      <c r="D225" s="153">
        <f>IF(A225="","",CHOOSE(MONTH(A225),"Ocak","Şubat","Mart","Nisan","Mayıs","Haziran","Temmuz","Ağustos","Eylül","Ekim","Kasım","Aralık"))</f>
        <v/>
      </c>
      <c r="E225" s="153">
        <f>IF(A225="","",ROUNDUP(MONTH(A225)/3,0))</f>
        <v/>
      </c>
      <c r="F225" s="153">
        <f>IF(A225="","",WEEKNUM(A225,2))</f>
        <v/>
      </c>
      <c r="G225" s="153">
        <f>IF(A225="","",WEEKDAY(A225,2))</f>
        <v/>
      </c>
      <c r="H225" s="153">
        <f>IF(A225="","",CHOOSE(WEEKDAY(A225,2),"Pazartesi","Salı","Çarşamba","Perşembe","Cuma","Cumartesi","Pazar"))</f>
        <v/>
      </c>
    </row>
    <row r="226" ht="10.5" customHeight="1" s="113">
      <c r="A226" s="152" t="n">
        <v>42229</v>
      </c>
      <c r="B226" s="153">
        <f>IF(A226="","",YEAR(A226))</f>
        <v/>
      </c>
      <c r="C226" s="153">
        <f>IF(A226="","",MONTH(A226))</f>
        <v/>
      </c>
      <c r="D226" s="153">
        <f>IF(A226="","",CHOOSE(MONTH(A226),"Ocak","Şubat","Mart","Nisan","Mayıs","Haziran","Temmuz","Ağustos","Eylül","Ekim","Kasım","Aralık"))</f>
        <v/>
      </c>
      <c r="E226" s="153">
        <f>IF(A226="","",ROUNDUP(MONTH(A226)/3,0))</f>
        <v/>
      </c>
      <c r="F226" s="153">
        <f>IF(A226="","",WEEKNUM(A226,2))</f>
        <v/>
      </c>
      <c r="G226" s="153">
        <f>IF(A226="","",WEEKDAY(A226,2))</f>
        <v/>
      </c>
      <c r="H226" s="153">
        <f>IF(A226="","",CHOOSE(WEEKDAY(A226,2),"Pazartesi","Salı","Çarşamba","Perşembe","Cuma","Cumartesi","Pazar"))</f>
        <v/>
      </c>
    </row>
    <row r="227" ht="10.5" customHeight="1" s="113">
      <c r="A227" s="152" t="n">
        <v>42230</v>
      </c>
      <c r="B227" s="153">
        <f>IF(A227="","",YEAR(A227))</f>
        <v/>
      </c>
      <c r="C227" s="153">
        <f>IF(A227="","",MONTH(A227))</f>
        <v/>
      </c>
      <c r="D227" s="153">
        <f>IF(A227="","",CHOOSE(MONTH(A227),"Ocak","Şubat","Mart","Nisan","Mayıs","Haziran","Temmuz","Ağustos","Eylül","Ekim","Kasım","Aralık"))</f>
        <v/>
      </c>
      <c r="E227" s="153">
        <f>IF(A227="","",ROUNDUP(MONTH(A227)/3,0))</f>
        <v/>
      </c>
      <c r="F227" s="153">
        <f>IF(A227="","",WEEKNUM(A227,2))</f>
        <v/>
      </c>
      <c r="G227" s="153">
        <f>IF(A227="","",WEEKDAY(A227,2))</f>
        <v/>
      </c>
      <c r="H227" s="153">
        <f>IF(A227="","",CHOOSE(WEEKDAY(A227,2),"Pazartesi","Salı","Çarşamba","Perşembe","Cuma","Cumartesi","Pazar"))</f>
        <v/>
      </c>
    </row>
    <row r="228" ht="10.5" customHeight="1" s="113">
      <c r="A228" s="152" t="n">
        <v>42231</v>
      </c>
      <c r="B228" s="153">
        <f>IF(A228="","",YEAR(A228))</f>
        <v/>
      </c>
      <c r="C228" s="153">
        <f>IF(A228="","",MONTH(A228))</f>
        <v/>
      </c>
      <c r="D228" s="153">
        <f>IF(A228="","",CHOOSE(MONTH(A228),"Ocak","Şubat","Mart","Nisan","Mayıs","Haziran","Temmuz","Ağustos","Eylül","Ekim","Kasım","Aralık"))</f>
        <v/>
      </c>
      <c r="E228" s="153">
        <f>IF(A228="","",ROUNDUP(MONTH(A228)/3,0))</f>
        <v/>
      </c>
      <c r="F228" s="153">
        <f>IF(A228="","",WEEKNUM(A228,2))</f>
        <v/>
      </c>
      <c r="G228" s="153">
        <f>IF(A228="","",WEEKDAY(A228,2))</f>
        <v/>
      </c>
      <c r="H228" s="153">
        <f>IF(A228="","",CHOOSE(WEEKDAY(A228,2),"Pazartesi","Salı","Çarşamba","Perşembe","Cuma","Cumartesi","Pazar"))</f>
        <v/>
      </c>
    </row>
    <row r="229" ht="10.5" customHeight="1" s="113">
      <c r="A229" s="152" t="n">
        <v>42232</v>
      </c>
      <c r="B229" s="153">
        <f>IF(A229="","",YEAR(A229))</f>
        <v/>
      </c>
      <c r="C229" s="153">
        <f>IF(A229="","",MONTH(A229))</f>
        <v/>
      </c>
      <c r="D229" s="153">
        <f>IF(A229="","",CHOOSE(MONTH(A229),"Ocak","Şubat","Mart","Nisan","Mayıs","Haziran","Temmuz","Ağustos","Eylül","Ekim","Kasım","Aralık"))</f>
        <v/>
      </c>
      <c r="E229" s="153">
        <f>IF(A229="","",ROUNDUP(MONTH(A229)/3,0))</f>
        <v/>
      </c>
      <c r="F229" s="153">
        <f>IF(A229="","",WEEKNUM(A229,2))</f>
        <v/>
      </c>
      <c r="G229" s="153">
        <f>IF(A229="","",WEEKDAY(A229,2))</f>
        <v/>
      </c>
      <c r="H229" s="153">
        <f>IF(A229="","",CHOOSE(WEEKDAY(A229,2),"Pazartesi","Salı","Çarşamba","Perşembe","Cuma","Cumartesi","Pazar"))</f>
        <v/>
      </c>
    </row>
    <row r="230" ht="10.5" customHeight="1" s="113">
      <c r="A230" s="152" t="n">
        <v>42233</v>
      </c>
      <c r="B230" s="153">
        <f>IF(A230="","",YEAR(A230))</f>
        <v/>
      </c>
      <c r="C230" s="153">
        <f>IF(A230="","",MONTH(A230))</f>
        <v/>
      </c>
      <c r="D230" s="153">
        <f>IF(A230="","",CHOOSE(MONTH(A230),"Ocak","Şubat","Mart","Nisan","Mayıs","Haziran","Temmuz","Ağustos","Eylül","Ekim","Kasım","Aralık"))</f>
        <v/>
      </c>
      <c r="E230" s="153">
        <f>IF(A230="","",ROUNDUP(MONTH(A230)/3,0))</f>
        <v/>
      </c>
      <c r="F230" s="153">
        <f>IF(A230="","",WEEKNUM(A230,2))</f>
        <v/>
      </c>
      <c r="G230" s="153">
        <f>IF(A230="","",WEEKDAY(A230,2))</f>
        <v/>
      </c>
      <c r="H230" s="153">
        <f>IF(A230="","",CHOOSE(WEEKDAY(A230,2),"Pazartesi","Salı","Çarşamba","Perşembe","Cuma","Cumartesi","Pazar"))</f>
        <v/>
      </c>
    </row>
    <row r="231" ht="10.5" customHeight="1" s="113">
      <c r="A231" s="152" t="n">
        <v>42234</v>
      </c>
      <c r="B231" s="153">
        <f>IF(A231="","",YEAR(A231))</f>
        <v/>
      </c>
      <c r="C231" s="153">
        <f>IF(A231="","",MONTH(A231))</f>
        <v/>
      </c>
      <c r="D231" s="153">
        <f>IF(A231="","",CHOOSE(MONTH(A231),"Ocak","Şubat","Mart","Nisan","Mayıs","Haziran","Temmuz","Ağustos","Eylül","Ekim","Kasım","Aralık"))</f>
        <v/>
      </c>
      <c r="E231" s="153">
        <f>IF(A231="","",ROUNDUP(MONTH(A231)/3,0))</f>
        <v/>
      </c>
      <c r="F231" s="153">
        <f>IF(A231="","",WEEKNUM(A231,2))</f>
        <v/>
      </c>
      <c r="G231" s="153">
        <f>IF(A231="","",WEEKDAY(A231,2))</f>
        <v/>
      </c>
      <c r="H231" s="153">
        <f>IF(A231="","",CHOOSE(WEEKDAY(A231,2),"Pazartesi","Salı","Çarşamba","Perşembe","Cuma","Cumartesi","Pazar"))</f>
        <v/>
      </c>
    </row>
    <row r="232" ht="10.5" customHeight="1" s="113">
      <c r="A232" s="152" t="n">
        <v>42235</v>
      </c>
      <c r="B232" s="153">
        <f>IF(A232="","",YEAR(A232))</f>
        <v/>
      </c>
      <c r="C232" s="153">
        <f>IF(A232="","",MONTH(A232))</f>
        <v/>
      </c>
      <c r="D232" s="153">
        <f>IF(A232="","",CHOOSE(MONTH(A232),"Ocak","Şubat","Mart","Nisan","Mayıs","Haziran","Temmuz","Ağustos","Eylül","Ekim","Kasım","Aralık"))</f>
        <v/>
      </c>
      <c r="E232" s="153">
        <f>IF(A232="","",ROUNDUP(MONTH(A232)/3,0))</f>
        <v/>
      </c>
      <c r="F232" s="153">
        <f>IF(A232="","",WEEKNUM(A232,2))</f>
        <v/>
      </c>
      <c r="G232" s="153">
        <f>IF(A232="","",WEEKDAY(A232,2))</f>
        <v/>
      </c>
      <c r="H232" s="153">
        <f>IF(A232="","",CHOOSE(WEEKDAY(A232,2),"Pazartesi","Salı","Çarşamba","Perşembe","Cuma","Cumartesi","Pazar"))</f>
        <v/>
      </c>
    </row>
    <row r="233" ht="10.5" customHeight="1" s="113">
      <c r="A233" s="152" t="n">
        <v>42236</v>
      </c>
      <c r="B233" s="153">
        <f>IF(A233="","",YEAR(A233))</f>
        <v/>
      </c>
      <c r="C233" s="153">
        <f>IF(A233="","",MONTH(A233))</f>
        <v/>
      </c>
      <c r="D233" s="153">
        <f>IF(A233="","",CHOOSE(MONTH(A233),"Ocak","Şubat","Mart","Nisan","Mayıs","Haziran","Temmuz","Ağustos","Eylül","Ekim","Kasım","Aralık"))</f>
        <v/>
      </c>
      <c r="E233" s="153">
        <f>IF(A233="","",ROUNDUP(MONTH(A233)/3,0))</f>
        <v/>
      </c>
      <c r="F233" s="153">
        <f>IF(A233="","",WEEKNUM(A233,2))</f>
        <v/>
      </c>
      <c r="G233" s="153">
        <f>IF(A233="","",WEEKDAY(A233,2))</f>
        <v/>
      </c>
      <c r="H233" s="153">
        <f>IF(A233="","",CHOOSE(WEEKDAY(A233,2),"Pazartesi","Salı","Çarşamba","Perşembe","Cuma","Cumartesi","Pazar"))</f>
        <v/>
      </c>
    </row>
    <row r="234" ht="10.5" customHeight="1" s="113">
      <c r="A234" s="152" t="n">
        <v>42237</v>
      </c>
      <c r="B234" s="153">
        <f>IF(A234="","",YEAR(A234))</f>
        <v/>
      </c>
      <c r="C234" s="153">
        <f>IF(A234="","",MONTH(A234))</f>
        <v/>
      </c>
      <c r="D234" s="153">
        <f>IF(A234="","",CHOOSE(MONTH(A234),"Ocak","Şubat","Mart","Nisan","Mayıs","Haziran","Temmuz","Ağustos","Eylül","Ekim","Kasım","Aralık"))</f>
        <v/>
      </c>
      <c r="E234" s="153">
        <f>IF(A234="","",ROUNDUP(MONTH(A234)/3,0))</f>
        <v/>
      </c>
      <c r="F234" s="153">
        <f>IF(A234="","",WEEKNUM(A234,2))</f>
        <v/>
      </c>
      <c r="G234" s="153">
        <f>IF(A234="","",WEEKDAY(A234,2))</f>
        <v/>
      </c>
      <c r="H234" s="153">
        <f>IF(A234="","",CHOOSE(WEEKDAY(A234,2),"Pazartesi","Salı","Çarşamba","Perşembe","Cuma","Cumartesi","Pazar"))</f>
        <v/>
      </c>
    </row>
    <row r="235" ht="10.5" customHeight="1" s="113">
      <c r="A235" s="152" t="n">
        <v>42238</v>
      </c>
      <c r="B235" s="153">
        <f>IF(A235="","",YEAR(A235))</f>
        <v/>
      </c>
      <c r="C235" s="153">
        <f>IF(A235="","",MONTH(A235))</f>
        <v/>
      </c>
      <c r="D235" s="153">
        <f>IF(A235="","",CHOOSE(MONTH(A235),"Ocak","Şubat","Mart","Nisan","Mayıs","Haziran","Temmuz","Ağustos","Eylül","Ekim","Kasım","Aralık"))</f>
        <v/>
      </c>
      <c r="E235" s="153">
        <f>IF(A235="","",ROUNDUP(MONTH(A235)/3,0))</f>
        <v/>
      </c>
      <c r="F235" s="153">
        <f>IF(A235="","",WEEKNUM(A235,2))</f>
        <v/>
      </c>
      <c r="G235" s="153">
        <f>IF(A235="","",WEEKDAY(A235,2))</f>
        <v/>
      </c>
      <c r="H235" s="153">
        <f>IF(A235="","",CHOOSE(WEEKDAY(A235,2),"Pazartesi","Salı","Çarşamba","Perşembe","Cuma","Cumartesi","Pazar"))</f>
        <v/>
      </c>
    </row>
    <row r="236" ht="10.5" customHeight="1" s="113">
      <c r="A236" s="152" t="n">
        <v>42239</v>
      </c>
      <c r="B236" s="153">
        <f>IF(A236="","",YEAR(A236))</f>
        <v/>
      </c>
      <c r="C236" s="153">
        <f>IF(A236="","",MONTH(A236))</f>
        <v/>
      </c>
      <c r="D236" s="153">
        <f>IF(A236="","",CHOOSE(MONTH(A236),"Ocak","Şubat","Mart","Nisan","Mayıs","Haziran","Temmuz","Ağustos","Eylül","Ekim","Kasım","Aralık"))</f>
        <v/>
      </c>
      <c r="E236" s="153">
        <f>IF(A236="","",ROUNDUP(MONTH(A236)/3,0))</f>
        <v/>
      </c>
      <c r="F236" s="153">
        <f>IF(A236="","",WEEKNUM(A236,2))</f>
        <v/>
      </c>
      <c r="G236" s="153">
        <f>IF(A236="","",WEEKDAY(A236,2))</f>
        <v/>
      </c>
      <c r="H236" s="153">
        <f>IF(A236="","",CHOOSE(WEEKDAY(A236,2),"Pazartesi","Salı","Çarşamba","Perşembe","Cuma","Cumartesi","Pazar"))</f>
        <v/>
      </c>
    </row>
    <row r="237" ht="10.5" customHeight="1" s="113">
      <c r="A237" s="152" t="n">
        <v>42240</v>
      </c>
      <c r="B237" s="153">
        <f>IF(A237="","",YEAR(A237))</f>
        <v/>
      </c>
      <c r="C237" s="153">
        <f>IF(A237="","",MONTH(A237))</f>
        <v/>
      </c>
      <c r="D237" s="153">
        <f>IF(A237="","",CHOOSE(MONTH(A237),"Ocak","Şubat","Mart","Nisan","Mayıs","Haziran","Temmuz","Ağustos","Eylül","Ekim","Kasım","Aralık"))</f>
        <v/>
      </c>
      <c r="E237" s="153">
        <f>IF(A237="","",ROUNDUP(MONTH(A237)/3,0))</f>
        <v/>
      </c>
      <c r="F237" s="153">
        <f>IF(A237="","",WEEKNUM(A237,2))</f>
        <v/>
      </c>
      <c r="G237" s="153">
        <f>IF(A237="","",WEEKDAY(A237,2))</f>
        <v/>
      </c>
      <c r="H237" s="153">
        <f>IF(A237="","",CHOOSE(WEEKDAY(A237,2),"Pazartesi","Salı","Çarşamba","Perşembe","Cuma","Cumartesi","Pazar"))</f>
        <v/>
      </c>
    </row>
    <row r="238" ht="10.5" customHeight="1" s="113">
      <c r="A238" s="152" t="n">
        <v>42241</v>
      </c>
      <c r="B238" s="153">
        <f>IF(A238="","",YEAR(A238))</f>
        <v/>
      </c>
      <c r="C238" s="153">
        <f>IF(A238="","",MONTH(A238))</f>
        <v/>
      </c>
      <c r="D238" s="153">
        <f>IF(A238="","",CHOOSE(MONTH(A238),"Ocak","Şubat","Mart","Nisan","Mayıs","Haziran","Temmuz","Ağustos","Eylül","Ekim","Kasım","Aralık"))</f>
        <v/>
      </c>
      <c r="E238" s="153">
        <f>IF(A238="","",ROUNDUP(MONTH(A238)/3,0))</f>
        <v/>
      </c>
      <c r="F238" s="153">
        <f>IF(A238="","",WEEKNUM(A238,2))</f>
        <v/>
      </c>
      <c r="G238" s="153">
        <f>IF(A238="","",WEEKDAY(A238,2))</f>
        <v/>
      </c>
      <c r="H238" s="153">
        <f>IF(A238="","",CHOOSE(WEEKDAY(A238,2),"Pazartesi","Salı","Çarşamba","Perşembe","Cuma","Cumartesi","Pazar"))</f>
        <v/>
      </c>
    </row>
    <row r="239" ht="10.5" customHeight="1" s="113">
      <c r="A239" s="152" t="n">
        <v>42242</v>
      </c>
      <c r="B239" s="153">
        <f>IF(A239="","",YEAR(A239))</f>
        <v/>
      </c>
      <c r="C239" s="153">
        <f>IF(A239="","",MONTH(A239))</f>
        <v/>
      </c>
      <c r="D239" s="153">
        <f>IF(A239="","",CHOOSE(MONTH(A239),"Ocak","Şubat","Mart","Nisan","Mayıs","Haziran","Temmuz","Ağustos","Eylül","Ekim","Kasım","Aralık"))</f>
        <v/>
      </c>
      <c r="E239" s="153">
        <f>IF(A239="","",ROUNDUP(MONTH(A239)/3,0))</f>
        <v/>
      </c>
      <c r="F239" s="153">
        <f>IF(A239="","",WEEKNUM(A239,2))</f>
        <v/>
      </c>
      <c r="G239" s="153">
        <f>IF(A239="","",WEEKDAY(A239,2))</f>
        <v/>
      </c>
      <c r="H239" s="153">
        <f>IF(A239="","",CHOOSE(WEEKDAY(A239,2),"Pazartesi","Salı","Çarşamba","Perşembe","Cuma","Cumartesi","Pazar"))</f>
        <v/>
      </c>
    </row>
    <row r="240" ht="10.5" customHeight="1" s="113">
      <c r="A240" s="152" t="n">
        <v>42243</v>
      </c>
      <c r="B240" s="153">
        <f>IF(A240="","",YEAR(A240))</f>
        <v/>
      </c>
      <c r="C240" s="153">
        <f>IF(A240="","",MONTH(A240))</f>
        <v/>
      </c>
      <c r="D240" s="153">
        <f>IF(A240="","",CHOOSE(MONTH(A240),"Ocak","Şubat","Mart","Nisan","Mayıs","Haziran","Temmuz","Ağustos","Eylül","Ekim","Kasım","Aralık"))</f>
        <v/>
      </c>
      <c r="E240" s="153">
        <f>IF(A240="","",ROUNDUP(MONTH(A240)/3,0))</f>
        <v/>
      </c>
      <c r="F240" s="153">
        <f>IF(A240="","",WEEKNUM(A240,2))</f>
        <v/>
      </c>
      <c r="G240" s="153">
        <f>IF(A240="","",WEEKDAY(A240,2))</f>
        <v/>
      </c>
      <c r="H240" s="153">
        <f>IF(A240="","",CHOOSE(WEEKDAY(A240,2),"Pazartesi","Salı","Çarşamba","Perşembe","Cuma","Cumartesi","Pazar"))</f>
        <v/>
      </c>
    </row>
    <row r="241" ht="10.5" customHeight="1" s="113">
      <c r="A241" s="152" t="n">
        <v>42244</v>
      </c>
      <c r="B241" s="153">
        <f>IF(A241="","",YEAR(A241))</f>
        <v/>
      </c>
      <c r="C241" s="153">
        <f>IF(A241="","",MONTH(A241))</f>
        <v/>
      </c>
      <c r="D241" s="153">
        <f>IF(A241="","",CHOOSE(MONTH(A241),"Ocak","Şubat","Mart","Nisan","Mayıs","Haziran","Temmuz","Ağustos","Eylül","Ekim","Kasım","Aralık"))</f>
        <v/>
      </c>
      <c r="E241" s="153">
        <f>IF(A241="","",ROUNDUP(MONTH(A241)/3,0))</f>
        <v/>
      </c>
      <c r="F241" s="153">
        <f>IF(A241="","",WEEKNUM(A241,2))</f>
        <v/>
      </c>
      <c r="G241" s="153">
        <f>IF(A241="","",WEEKDAY(A241,2))</f>
        <v/>
      </c>
      <c r="H241" s="153">
        <f>IF(A241="","",CHOOSE(WEEKDAY(A241,2),"Pazartesi","Salı","Çarşamba","Perşembe","Cuma","Cumartesi","Pazar"))</f>
        <v/>
      </c>
    </row>
    <row r="242" ht="10.5" customHeight="1" s="113">
      <c r="A242" s="152" t="n">
        <v>42245</v>
      </c>
      <c r="B242" s="153">
        <f>IF(A242="","",YEAR(A242))</f>
        <v/>
      </c>
      <c r="C242" s="153">
        <f>IF(A242="","",MONTH(A242))</f>
        <v/>
      </c>
      <c r="D242" s="153">
        <f>IF(A242="","",CHOOSE(MONTH(A242),"Ocak","Şubat","Mart","Nisan","Mayıs","Haziran","Temmuz","Ağustos","Eylül","Ekim","Kasım","Aralık"))</f>
        <v/>
      </c>
      <c r="E242" s="153">
        <f>IF(A242="","",ROUNDUP(MONTH(A242)/3,0))</f>
        <v/>
      </c>
      <c r="F242" s="153">
        <f>IF(A242="","",WEEKNUM(A242,2))</f>
        <v/>
      </c>
      <c r="G242" s="153">
        <f>IF(A242="","",WEEKDAY(A242,2))</f>
        <v/>
      </c>
      <c r="H242" s="153">
        <f>IF(A242="","",CHOOSE(WEEKDAY(A242,2),"Pazartesi","Salı","Çarşamba","Perşembe","Cuma","Cumartesi","Pazar"))</f>
        <v/>
      </c>
    </row>
    <row r="243" ht="10.5" customHeight="1" s="113">
      <c r="A243" s="152" t="n">
        <v>42246</v>
      </c>
      <c r="B243" s="153">
        <f>IF(A243="","",YEAR(A243))</f>
        <v/>
      </c>
      <c r="C243" s="153">
        <f>IF(A243="","",MONTH(A243))</f>
        <v/>
      </c>
      <c r="D243" s="153">
        <f>IF(A243="","",CHOOSE(MONTH(A243),"Ocak","Şubat","Mart","Nisan","Mayıs","Haziran","Temmuz","Ağustos","Eylül","Ekim","Kasım","Aralık"))</f>
        <v/>
      </c>
      <c r="E243" s="153">
        <f>IF(A243="","",ROUNDUP(MONTH(A243)/3,0))</f>
        <v/>
      </c>
      <c r="F243" s="153">
        <f>IF(A243="","",WEEKNUM(A243,2))</f>
        <v/>
      </c>
      <c r="G243" s="153">
        <f>IF(A243="","",WEEKDAY(A243,2))</f>
        <v/>
      </c>
      <c r="H243" s="153">
        <f>IF(A243="","",CHOOSE(WEEKDAY(A243,2),"Pazartesi","Salı","Çarşamba","Perşembe","Cuma","Cumartesi","Pazar"))</f>
        <v/>
      </c>
    </row>
    <row r="244" ht="10.5" customHeight="1" s="113">
      <c r="A244" s="152" t="n">
        <v>42247</v>
      </c>
      <c r="B244" s="153">
        <f>IF(A244="","",YEAR(A244))</f>
        <v/>
      </c>
      <c r="C244" s="153">
        <f>IF(A244="","",MONTH(A244))</f>
        <v/>
      </c>
      <c r="D244" s="153">
        <f>IF(A244="","",CHOOSE(MONTH(A244),"Ocak","Şubat","Mart","Nisan","Mayıs","Haziran","Temmuz","Ağustos","Eylül","Ekim","Kasım","Aralık"))</f>
        <v/>
      </c>
      <c r="E244" s="153">
        <f>IF(A244="","",ROUNDUP(MONTH(A244)/3,0))</f>
        <v/>
      </c>
      <c r="F244" s="153">
        <f>IF(A244="","",WEEKNUM(A244,2))</f>
        <v/>
      </c>
      <c r="G244" s="153">
        <f>IF(A244="","",WEEKDAY(A244,2))</f>
        <v/>
      </c>
      <c r="H244" s="153">
        <f>IF(A244="","",CHOOSE(WEEKDAY(A244,2),"Pazartesi","Salı","Çarşamba","Perşembe","Cuma","Cumartesi","Pazar"))</f>
        <v/>
      </c>
    </row>
    <row r="245" ht="10.5" customHeight="1" s="113">
      <c r="A245" s="152" t="n">
        <v>42248</v>
      </c>
      <c r="B245" s="153">
        <f>IF(A245="","",YEAR(A245))</f>
        <v/>
      </c>
      <c r="C245" s="153">
        <f>IF(A245="","",MONTH(A245))</f>
        <v/>
      </c>
      <c r="D245" s="153">
        <f>IF(A245="","",CHOOSE(MONTH(A245),"Ocak","Şubat","Mart","Nisan","Mayıs","Haziran","Temmuz","Ağustos","Eylül","Ekim","Kasım","Aralık"))</f>
        <v/>
      </c>
      <c r="E245" s="153">
        <f>IF(A245="","",ROUNDUP(MONTH(A245)/3,0))</f>
        <v/>
      </c>
      <c r="F245" s="153">
        <f>IF(A245="","",WEEKNUM(A245,2))</f>
        <v/>
      </c>
      <c r="G245" s="153">
        <f>IF(A245="","",WEEKDAY(A245,2))</f>
        <v/>
      </c>
      <c r="H245" s="153">
        <f>IF(A245="","",CHOOSE(WEEKDAY(A245,2),"Pazartesi","Salı","Çarşamba","Perşembe","Cuma","Cumartesi","Pazar"))</f>
        <v/>
      </c>
    </row>
    <row r="246" ht="10.5" customHeight="1" s="113">
      <c r="A246" s="152" t="n">
        <v>42249</v>
      </c>
      <c r="B246" s="153">
        <f>IF(A246="","",YEAR(A246))</f>
        <v/>
      </c>
      <c r="C246" s="153">
        <f>IF(A246="","",MONTH(A246))</f>
        <v/>
      </c>
      <c r="D246" s="153">
        <f>IF(A246="","",CHOOSE(MONTH(A246),"Ocak","Şubat","Mart","Nisan","Mayıs","Haziran","Temmuz","Ağustos","Eylül","Ekim","Kasım","Aralık"))</f>
        <v/>
      </c>
      <c r="E246" s="153">
        <f>IF(A246="","",ROUNDUP(MONTH(A246)/3,0))</f>
        <v/>
      </c>
      <c r="F246" s="153">
        <f>IF(A246="","",WEEKNUM(A246,2))</f>
        <v/>
      </c>
      <c r="G246" s="153">
        <f>IF(A246="","",WEEKDAY(A246,2))</f>
        <v/>
      </c>
      <c r="H246" s="153">
        <f>IF(A246="","",CHOOSE(WEEKDAY(A246,2),"Pazartesi","Salı","Çarşamba","Perşembe","Cuma","Cumartesi","Pazar"))</f>
        <v/>
      </c>
    </row>
    <row r="247" ht="10.5" customHeight="1" s="113">
      <c r="A247" s="152" t="n">
        <v>42250</v>
      </c>
      <c r="B247" s="153">
        <f>IF(A247="","",YEAR(A247))</f>
        <v/>
      </c>
      <c r="C247" s="153">
        <f>IF(A247="","",MONTH(A247))</f>
        <v/>
      </c>
      <c r="D247" s="153">
        <f>IF(A247="","",CHOOSE(MONTH(A247),"Ocak","Şubat","Mart","Nisan","Mayıs","Haziran","Temmuz","Ağustos","Eylül","Ekim","Kasım","Aralık"))</f>
        <v/>
      </c>
      <c r="E247" s="153">
        <f>IF(A247="","",ROUNDUP(MONTH(A247)/3,0))</f>
        <v/>
      </c>
      <c r="F247" s="153">
        <f>IF(A247="","",WEEKNUM(A247,2))</f>
        <v/>
      </c>
      <c r="G247" s="153">
        <f>IF(A247="","",WEEKDAY(A247,2))</f>
        <v/>
      </c>
      <c r="H247" s="153">
        <f>IF(A247="","",CHOOSE(WEEKDAY(A247,2),"Pazartesi","Salı","Çarşamba","Perşembe","Cuma","Cumartesi","Pazar"))</f>
        <v/>
      </c>
    </row>
    <row r="248" ht="10.5" customHeight="1" s="113">
      <c r="A248" s="152" t="n">
        <v>42251</v>
      </c>
      <c r="B248" s="153">
        <f>IF(A248="","",YEAR(A248))</f>
        <v/>
      </c>
      <c r="C248" s="153">
        <f>IF(A248="","",MONTH(A248))</f>
        <v/>
      </c>
      <c r="D248" s="153">
        <f>IF(A248="","",CHOOSE(MONTH(A248),"Ocak","Şubat","Mart","Nisan","Mayıs","Haziran","Temmuz","Ağustos","Eylül","Ekim","Kasım","Aralık"))</f>
        <v/>
      </c>
      <c r="E248" s="153">
        <f>IF(A248="","",ROUNDUP(MONTH(A248)/3,0))</f>
        <v/>
      </c>
      <c r="F248" s="153">
        <f>IF(A248="","",WEEKNUM(A248,2))</f>
        <v/>
      </c>
      <c r="G248" s="153">
        <f>IF(A248="","",WEEKDAY(A248,2))</f>
        <v/>
      </c>
      <c r="H248" s="153">
        <f>IF(A248="","",CHOOSE(WEEKDAY(A248,2),"Pazartesi","Salı","Çarşamba","Perşembe","Cuma","Cumartesi","Pazar"))</f>
        <v/>
      </c>
    </row>
    <row r="249" ht="10.5" customHeight="1" s="113">
      <c r="A249" s="152" t="n">
        <v>42252</v>
      </c>
      <c r="B249" s="153">
        <f>IF(A249="","",YEAR(A249))</f>
        <v/>
      </c>
      <c r="C249" s="153">
        <f>IF(A249="","",MONTH(A249))</f>
        <v/>
      </c>
      <c r="D249" s="153">
        <f>IF(A249="","",CHOOSE(MONTH(A249),"Ocak","Şubat","Mart","Nisan","Mayıs","Haziran","Temmuz","Ağustos","Eylül","Ekim","Kasım","Aralık"))</f>
        <v/>
      </c>
      <c r="E249" s="153">
        <f>IF(A249="","",ROUNDUP(MONTH(A249)/3,0))</f>
        <v/>
      </c>
      <c r="F249" s="153">
        <f>IF(A249="","",WEEKNUM(A249,2))</f>
        <v/>
      </c>
      <c r="G249" s="153">
        <f>IF(A249="","",WEEKDAY(A249,2))</f>
        <v/>
      </c>
      <c r="H249" s="153">
        <f>IF(A249="","",CHOOSE(WEEKDAY(A249,2),"Pazartesi","Salı","Çarşamba","Perşembe","Cuma","Cumartesi","Pazar"))</f>
        <v/>
      </c>
    </row>
    <row r="250" ht="10.5" customHeight="1" s="113">
      <c r="A250" s="152" t="n">
        <v>42253</v>
      </c>
      <c r="B250" s="153">
        <f>IF(A250="","",YEAR(A250))</f>
        <v/>
      </c>
      <c r="C250" s="153">
        <f>IF(A250="","",MONTH(A250))</f>
        <v/>
      </c>
      <c r="D250" s="153">
        <f>IF(A250="","",CHOOSE(MONTH(A250),"Ocak","Şubat","Mart","Nisan","Mayıs","Haziran","Temmuz","Ağustos","Eylül","Ekim","Kasım","Aralık"))</f>
        <v/>
      </c>
      <c r="E250" s="153">
        <f>IF(A250="","",ROUNDUP(MONTH(A250)/3,0))</f>
        <v/>
      </c>
      <c r="F250" s="153">
        <f>IF(A250="","",WEEKNUM(A250,2))</f>
        <v/>
      </c>
      <c r="G250" s="153">
        <f>IF(A250="","",WEEKDAY(A250,2))</f>
        <v/>
      </c>
      <c r="H250" s="153">
        <f>IF(A250="","",CHOOSE(WEEKDAY(A250,2),"Pazartesi","Salı","Çarşamba","Perşembe","Cuma","Cumartesi","Pazar"))</f>
        <v/>
      </c>
    </row>
    <row r="251" ht="10.5" customHeight="1" s="113">
      <c r="A251" s="152" t="n">
        <v>42254</v>
      </c>
      <c r="B251" s="153">
        <f>IF(A251="","",YEAR(A251))</f>
        <v/>
      </c>
      <c r="C251" s="153">
        <f>IF(A251="","",MONTH(A251))</f>
        <v/>
      </c>
      <c r="D251" s="153">
        <f>IF(A251="","",CHOOSE(MONTH(A251),"Ocak","Şubat","Mart","Nisan","Mayıs","Haziran","Temmuz","Ağustos","Eylül","Ekim","Kasım","Aralık"))</f>
        <v/>
      </c>
      <c r="E251" s="153">
        <f>IF(A251="","",ROUNDUP(MONTH(A251)/3,0))</f>
        <v/>
      </c>
      <c r="F251" s="153">
        <f>IF(A251="","",WEEKNUM(A251,2))</f>
        <v/>
      </c>
      <c r="G251" s="153">
        <f>IF(A251="","",WEEKDAY(A251,2))</f>
        <v/>
      </c>
      <c r="H251" s="153">
        <f>IF(A251="","",CHOOSE(WEEKDAY(A251,2),"Pazartesi","Salı","Çarşamba","Perşembe","Cuma","Cumartesi","Pazar"))</f>
        <v/>
      </c>
    </row>
    <row r="252" ht="10.5" customHeight="1" s="113">
      <c r="A252" s="152" t="n">
        <v>42255</v>
      </c>
      <c r="B252" s="153">
        <f>IF(A252="","",YEAR(A252))</f>
        <v/>
      </c>
      <c r="C252" s="153">
        <f>IF(A252="","",MONTH(A252))</f>
        <v/>
      </c>
      <c r="D252" s="153">
        <f>IF(A252="","",CHOOSE(MONTH(A252),"Ocak","Şubat","Mart","Nisan","Mayıs","Haziran","Temmuz","Ağustos","Eylül","Ekim","Kasım","Aralık"))</f>
        <v/>
      </c>
      <c r="E252" s="153">
        <f>IF(A252="","",ROUNDUP(MONTH(A252)/3,0))</f>
        <v/>
      </c>
      <c r="F252" s="153">
        <f>IF(A252="","",WEEKNUM(A252,2))</f>
        <v/>
      </c>
      <c r="G252" s="153">
        <f>IF(A252="","",WEEKDAY(A252,2))</f>
        <v/>
      </c>
      <c r="H252" s="153">
        <f>IF(A252="","",CHOOSE(WEEKDAY(A252,2),"Pazartesi","Salı","Çarşamba","Perşembe","Cuma","Cumartesi","Pazar"))</f>
        <v/>
      </c>
    </row>
    <row r="253" ht="10.5" customHeight="1" s="113">
      <c r="A253" s="152" t="n">
        <v>42256</v>
      </c>
      <c r="B253" s="153">
        <f>IF(A253="","",YEAR(A253))</f>
        <v/>
      </c>
      <c r="C253" s="153">
        <f>IF(A253="","",MONTH(A253))</f>
        <v/>
      </c>
      <c r="D253" s="153">
        <f>IF(A253="","",CHOOSE(MONTH(A253),"Ocak","Şubat","Mart","Nisan","Mayıs","Haziran","Temmuz","Ağustos","Eylül","Ekim","Kasım","Aralık"))</f>
        <v/>
      </c>
      <c r="E253" s="153">
        <f>IF(A253="","",ROUNDUP(MONTH(A253)/3,0))</f>
        <v/>
      </c>
      <c r="F253" s="153">
        <f>IF(A253="","",WEEKNUM(A253,2))</f>
        <v/>
      </c>
      <c r="G253" s="153">
        <f>IF(A253="","",WEEKDAY(A253,2))</f>
        <v/>
      </c>
      <c r="H253" s="153">
        <f>IF(A253="","",CHOOSE(WEEKDAY(A253,2),"Pazartesi","Salı","Çarşamba","Perşembe","Cuma","Cumartesi","Pazar"))</f>
        <v/>
      </c>
    </row>
    <row r="254" ht="10.5" customHeight="1" s="113">
      <c r="A254" s="152" t="n">
        <v>42257</v>
      </c>
      <c r="B254" s="153">
        <f>IF(A254="","",YEAR(A254))</f>
        <v/>
      </c>
      <c r="C254" s="153">
        <f>IF(A254="","",MONTH(A254))</f>
        <v/>
      </c>
      <c r="D254" s="153">
        <f>IF(A254="","",CHOOSE(MONTH(A254),"Ocak","Şubat","Mart","Nisan","Mayıs","Haziran","Temmuz","Ağustos","Eylül","Ekim","Kasım","Aralık"))</f>
        <v/>
      </c>
      <c r="E254" s="153">
        <f>IF(A254="","",ROUNDUP(MONTH(A254)/3,0))</f>
        <v/>
      </c>
      <c r="F254" s="153">
        <f>IF(A254="","",WEEKNUM(A254,2))</f>
        <v/>
      </c>
      <c r="G254" s="153">
        <f>IF(A254="","",WEEKDAY(A254,2))</f>
        <v/>
      </c>
      <c r="H254" s="153">
        <f>IF(A254="","",CHOOSE(WEEKDAY(A254,2),"Pazartesi","Salı","Çarşamba","Perşembe","Cuma","Cumartesi","Pazar"))</f>
        <v/>
      </c>
    </row>
    <row r="255" ht="10.5" customHeight="1" s="113">
      <c r="A255" s="152" t="n">
        <v>42258</v>
      </c>
      <c r="B255" s="153">
        <f>IF(A255="","",YEAR(A255))</f>
        <v/>
      </c>
      <c r="C255" s="153">
        <f>IF(A255="","",MONTH(A255))</f>
        <v/>
      </c>
      <c r="D255" s="153">
        <f>IF(A255="","",CHOOSE(MONTH(A255),"Ocak","Şubat","Mart","Nisan","Mayıs","Haziran","Temmuz","Ağustos","Eylül","Ekim","Kasım","Aralık"))</f>
        <v/>
      </c>
      <c r="E255" s="153">
        <f>IF(A255="","",ROUNDUP(MONTH(A255)/3,0))</f>
        <v/>
      </c>
      <c r="F255" s="153">
        <f>IF(A255="","",WEEKNUM(A255,2))</f>
        <v/>
      </c>
      <c r="G255" s="153">
        <f>IF(A255="","",WEEKDAY(A255,2))</f>
        <v/>
      </c>
      <c r="H255" s="153">
        <f>IF(A255="","",CHOOSE(WEEKDAY(A255,2),"Pazartesi","Salı","Çarşamba","Perşembe","Cuma","Cumartesi","Pazar"))</f>
        <v/>
      </c>
    </row>
    <row r="256" ht="10.5" customHeight="1" s="113">
      <c r="A256" s="152" t="n">
        <v>42259</v>
      </c>
      <c r="B256" s="153">
        <f>IF(A256="","",YEAR(A256))</f>
        <v/>
      </c>
      <c r="C256" s="153">
        <f>IF(A256="","",MONTH(A256))</f>
        <v/>
      </c>
      <c r="D256" s="153">
        <f>IF(A256="","",CHOOSE(MONTH(A256),"Ocak","Şubat","Mart","Nisan","Mayıs","Haziran","Temmuz","Ağustos","Eylül","Ekim","Kasım","Aralık"))</f>
        <v/>
      </c>
      <c r="E256" s="153">
        <f>IF(A256="","",ROUNDUP(MONTH(A256)/3,0))</f>
        <v/>
      </c>
      <c r="F256" s="153">
        <f>IF(A256="","",WEEKNUM(A256,2))</f>
        <v/>
      </c>
      <c r="G256" s="153">
        <f>IF(A256="","",WEEKDAY(A256,2))</f>
        <v/>
      </c>
      <c r="H256" s="153">
        <f>IF(A256="","",CHOOSE(WEEKDAY(A256,2),"Pazartesi","Salı","Çarşamba","Perşembe","Cuma","Cumartesi","Pazar"))</f>
        <v/>
      </c>
    </row>
    <row r="257" ht="10.5" customHeight="1" s="113">
      <c r="A257" s="152" t="n">
        <v>42260</v>
      </c>
      <c r="B257" s="153">
        <f>IF(A257="","",YEAR(A257))</f>
        <v/>
      </c>
      <c r="C257" s="153">
        <f>IF(A257="","",MONTH(A257))</f>
        <v/>
      </c>
      <c r="D257" s="153">
        <f>IF(A257="","",CHOOSE(MONTH(A257),"Ocak","Şubat","Mart","Nisan","Mayıs","Haziran","Temmuz","Ağustos","Eylül","Ekim","Kasım","Aralık"))</f>
        <v/>
      </c>
      <c r="E257" s="153">
        <f>IF(A257="","",ROUNDUP(MONTH(A257)/3,0))</f>
        <v/>
      </c>
      <c r="F257" s="153">
        <f>IF(A257="","",WEEKNUM(A257,2))</f>
        <v/>
      </c>
      <c r="G257" s="153">
        <f>IF(A257="","",WEEKDAY(A257,2))</f>
        <v/>
      </c>
      <c r="H257" s="153">
        <f>IF(A257="","",CHOOSE(WEEKDAY(A257,2),"Pazartesi","Salı","Çarşamba","Perşembe","Cuma","Cumartesi","Pazar"))</f>
        <v/>
      </c>
    </row>
    <row r="258" ht="10.5" customHeight="1" s="113">
      <c r="A258" s="152" t="n">
        <v>42261</v>
      </c>
      <c r="B258" s="153">
        <f>IF(A258="","",YEAR(A258))</f>
        <v/>
      </c>
      <c r="C258" s="153">
        <f>IF(A258="","",MONTH(A258))</f>
        <v/>
      </c>
      <c r="D258" s="153">
        <f>IF(A258="","",CHOOSE(MONTH(A258),"Ocak","Şubat","Mart","Nisan","Mayıs","Haziran","Temmuz","Ağustos","Eylül","Ekim","Kasım","Aralık"))</f>
        <v/>
      </c>
      <c r="E258" s="153">
        <f>IF(A258="","",ROUNDUP(MONTH(A258)/3,0))</f>
        <v/>
      </c>
      <c r="F258" s="153">
        <f>IF(A258="","",WEEKNUM(A258,2))</f>
        <v/>
      </c>
      <c r="G258" s="153">
        <f>IF(A258="","",WEEKDAY(A258,2))</f>
        <v/>
      </c>
      <c r="H258" s="153">
        <f>IF(A258="","",CHOOSE(WEEKDAY(A258,2),"Pazartesi","Salı","Çarşamba","Perşembe","Cuma","Cumartesi","Pazar"))</f>
        <v/>
      </c>
    </row>
    <row r="259" ht="10.5" customHeight="1" s="113">
      <c r="A259" s="152" t="n">
        <v>42262</v>
      </c>
      <c r="B259" s="153">
        <f>IF(A259="","",YEAR(A259))</f>
        <v/>
      </c>
      <c r="C259" s="153">
        <f>IF(A259="","",MONTH(A259))</f>
        <v/>
      </c>
      <c r="D259" s="153">
        <f>IF(A259="","",CHOOSE(MONTH(A259),"Ocak","Şubat","Mart","Nisan","Mayıs","Haziran","Temmuz","Ağustos","Eylül","Ekim","Kasım","Aralık"))</f>
        <v/>
      </c>
      <c r="E259" s="153">
        <f>IF(A259="","",ROUNDUP(MONTH(A259)/3,0))</f>
        <v/>
      </c>
      <c r="F259" s="153">
        <f>IF(A259="","",WEEKNUM(A259,2))</f>
        <v/>
      </c>
      <c r="G259" s="153">
        <f>IF(A259="","",WEEKDAY(A259,2))</f>
        <v/>
      </c>
      <c r="H259" s="153">
        <f>IF(A259="","",CHOOSE(WEEKDAY(A259,2),"Pazartesi","Salı","Çarşamba","Perşembe","Cuma","Cumartesi","Pazar"))</f>
        <v/>
      </c>
    </row>
    <row r="260" ht="10.5" customHeight="1" s="113">
      <c r="A260" s="152" t="n">
        <v>42263</v>
      </c>
      <c r="B260" s="153">
        <f>IF(A260="","",YEAR(A260))</f>
        <v/>
      </c>
      <c r="C260" s="153">
        <f>IF(A260="","",MONTH(A260))</f>
        <v/>
      </c>
      <c r="D260" s="153">
        <f>IF(A260="","",CHOOSE(MONTH(A260),"Ocak","Şubat","Mart","Nisan","Mayıs","Haziran","Temmuz","Ağustos","Eylül","Ekim","Kasım","Aralık"))</f>
        <v/>
      </c>
      <c r="E260" s="153">
        <f>IF(A260="","",ROUNDUP(MONTH(A260)/3,0))</f>
        <v/>
      </c>
      <c r="F260" s="153">
        <f>IF(A260="","",WEEKNUM(A260,2))</f>
        <v/>
      </c>
      <c r="G260" s="153">
        <f>IF(A260="","",WEEKDAY(A260,2))</f>
        <v/>
      </c>
      <c r="H260" s="153">
        <f>IF(A260="","",CHOOSE(WEEKDAY(A260,2),"Pazartesi","Salı","Çarşamba","Perşembe","Cuma","Cumartesi","Pazar"))</f>
        <v/>
      </c>
    </row>
    <row r="261" ht="10.5" customHeight="1" s="113">
      <c r="A261" s="152" t="n">
        <v>42264</v>
      </c>
      <c r="B261" s="153">
        <f>IF(A261="","",YEAR(A261))</f>
        <v/>
      </c>
      <c r="C261" s="153">
        <f>IF(A261="","",MONTH(A261))</f>
        <v/>
      </c>
      <c r="D261" s="153">
        <f>IF(A261="","",CHOOSE(MONTH(A261),"Ocak","Şubat","Mart","Nisan","Mayıs","Haziran","Temmuz","Ağustos","Eylül","Ekim","Kasım","Aralık"))</f>
        <v/>
      </c>
      <c r="E261" s="153">
        <f>IF(A261="","",ROUNDUP(MONTH(A261)/3,0))</f>
        <v/>
      </c>
      <c r="F261" s="153">
        <f>IF(A261="","",WEEKNUM(A261,2))</f>
        <v/>
      </c>
      <c r="G261" s="153">
        <f>IF(A261="","",WEEKDAY(A261,2))</f>
        <v/>
      </c>
      <c r="H261" s="153">
        <f>IF(A261="","",CHOOSE(WEEKDAY(A261,2),"Pazartesi","Salı","Çarşamba","Perşembe","Cuma","Cumartesi","Pazar"))</f>
        <v/>
      </c>
    </row>
    <row r="262" ht="10.5" customHeight="1" s="113">
      <c r="A262" s="152" t="n">
        <v>42265</v>
      </c>
      <c r="B262" s="153">
        <f>IF(A262="","",YEAR(A262))</f>
        <v/>
      </c>
      <c r="C262" s="153">
        <f>IF(A262="","",MONTH(A262))</f>
        <v/>
      </c>
      <c r="D262" s="153">
        <f>IF(A262="","",CHOOSE(MONTH(A262),"Ocak","Şubat","Mart","Nisan","Mayıs","Haziran","Temmuz","Ağustos","Eylül","Ekim","Kasım","Aralık"))</f>
        <v/>
      </c>
      <c r="E262" s="153">
        <f>IF(A262="","",ROUNDUP(MONTH(A262)/3,0))</f>
        <v/>
      </c>
      <c r="F262" s="153">
        <f>IF(A262="","",WEEKNUM(A262,2))</f>
        <v/>
      </c>
      <c r="G262" s="153">
        <f>IF(A262="","",WEEKDAY(A262,2))</f>
        <v/>
      </c>
      <c r="H262" s="153">
        <f>IF(A262="","",CHOOSE(WEEKDAY(A262,2),"Pazartesi","Salı","Çarşamba","Perşembe","Cuma","Cumartesi","Pazar"))</f>
        <v/>
      </c>
    </row>
    <row r="263" ht="10.5" customHeight="1" s="113">
      <c r="A263" s="152" t="n">
        <v>42266</v>
      </c>
      <c r="B263" s="153">
        <f>IF(A263="","",YEAR(A263))</f>
        <v/>
      </c>
      <c r="C263" s="153">
        <f>IF(A263="","",MONTH(A263))</f>
        <v/>
      </c>
      <c r="D263" s="153">
        <f>IF(A263="","",CHOOSE(MONTH(A263),"Ocak","Şubat","Mart","Nisan","Mayıs","Haziran","Temmuz","Ağustos","Eylül","Ekim","Kasım","Aralık"))</f>
        <v/>
      </c>
      <c r="E263" s="153">
        <f>IF(A263="","",ROUNDUP(MONTH(A263)/3,0))</f>
        <v/>
      </c>
      <c r="F263" s="153">
        <f>IF(A263="","",WEEKNUM(A263,2))</f>
        <v/>
      </c>
      <c r="G263" s="153">
        <f>IF(A263="","",WEEKDAY(A263,2))</f>
        <v/>
      </c>
      <c r="H263" s="153">
        <f>IF(A263="","",CHOOSE(WEEKDAY(A263,2),"Pazartesi","Salı","Çarşamba","Perşembe","Cuma","Cumartesi","Pazar"))</f>
        <v/>
      </c>
    </row>
    <row r="264" ht="10.5" customHeight="1" s="113">
      <c r="A264" s="152" t="n">
        <v>42267</v>
      </c>
      <c r="B264" s="153">
        <f>IF(A264="","",YEAR(A264))</f>
        <v/>
      </c>
      <c r="C264" s="153">
        <f>IF(A264="","",MONTH(A264))</f>
        <v/>
      </c>
      <c r="D264" s="153">
        <f>IF(A264="","",CHOOSE(MONTH(A264),"Ocak","Şubat","Mart","Nisan","Mayıs","Haziran","Temmuz","Ağustos","Eylül","Ekim","Kasım","Aralık"))</f>
        <v/>
      </c>
      <c r="E264" s="153">
        <f>IF(A264="","",ROUNDUP(MONTH(A264)/3,0))</f>
        <v/>
      </c>
      <c r="F264" s="153">
        <f>IF(A264="","",WEEKNUM(A264,2))</f>
        <v/>
      </c>
      <c r="G264" s="153">
        <f>IF(A264="","",WEEKDAY(A264,2))</f>
        <v/>
      </c>
      <c r="H264" s="153">
        <f>IF(A264="","",CHOOSE(WEEKDAY(A264,2),"Pazartesi","Salı","Çarşamba","Perşembe","Cuma","Cumartesi","Pazar"))</f>
        <v/>
      </c>
    </row>
    <row r="265" ht="10.5" customHeight="1" s="113">
      <c r="A265" s="152" t="n">
        <v>42268</v>
      </c>
      <c r="B265" s="153">
        <f>IF(A265="","",YEAR(A265))</f>
        <v/>
      </c>
      <c r="C265" s="153">
        <f>IF(A265="","",MONTH(A265))</f>
        <v/>
      </c>
      <c r="D265" s="153">
        <f>IF(A265="","",CHOOSE(MONTH(A265),"Ocak","Şubat","Mart","Nisan","Mayıs","Haziran","Temmuz","Ağustos","Eylül","Ekim","Kasım","Aralık"))</f>
        <v/>
      </c>
      <c r="E265" s="153">
        <f>IF(A265="","",ROUNDUP(MONTH(A265)/3,0))</f>
        <v/>
      </c>
      <c r="F265" s="153">
        <f>IF(A265="","",WEEKNUM(A265,2))</f>
        <v/>
      </c>
      <c r="G265" s="153">
        <f>IF(A265="","",WEEKDAY(A265,2))</f>
        <v/>
      </c>
      <c r="H265" s="153">
        <f>IF(A265="","",CHOOSE(WEEKDAY(A265,2),"Pazartesi","Salı","Çarşamba","Perşembe","Cuma","Cumartesi","Pazar"))</f>
        <v/>
      </c>
    </row>
    <row r="266" ht="10.5" customHeight="1" s="113">
      <c r="A266" s="152" t="n">
        <v>42269</v>
      </c>
      <c r="B266" s="153">
        <f>IF(A266="","",YEAR(A266))</f>
        <v/>
      </c>
      <c r="C266" s="153">
        <f>IF(A266="","",MONTH(A266))</f>
        <v/>
      </c>
      <c r="D266" s="153">
        <f>IF(A266="","",CHOOSE(MONTH(A266),"Ocak","Şubat","Mart","Nisan","Mayıs","Haziran","Temmuz","Ağustos","Eylül","Ekim","Kasım","Aralık"))</f>
        <v/>
      </c>
      <c r="E266" s="153">
        <f>IF(A266="","",ROUNDUP(MONTH(A266)/3,0))</f>
        <v/>
      </c>
      <c r="F266" s="153">
        <f>IF(A266="","",WEEKNUM(A266,2))</f>
        <v/>
      </c>
      <c r="G266" s="153">
        <f>IF(A266="","",WEEKDAY(A266,2))</f>
        <v/>
      </c>
      <c r="H266" s="153">
        <f>IF(A266="","",CHOOSE(WEEKDAY(A266,2),"Pazartesi","Salı","Çarşamba","Perşembe","Cuma","Cumartesi","Pazar"))</f>
        <v/>
      </c>
    </row>
    <row r="267" ht="10.5" customHeight="1" s="113">
      <c r="A267" s="152" t="n">
        <v>42270</v>
      </c>
      <c r="B267" s="153">
        <f>IF(A267="","",YEAR(A267))</f>
        <v/>
      </c>
      <c r="C267" s="153">
        <f>IF(A267="","",MONTH(A267))</f>
        <v/>
      </c>
      <c r="D267" s="153">
        <f>IF(A267="","",CHOOSE(MONTH(A267),"Ocak","Şubat","Mart","Nisan","Mayıs","Haziran","Temmuz","Ağustos","Eylül","Ekim","Kasım","Aralık"))</f>
        <v/>
      </c>
      <c r="E267" s="153">
        <f>IF(A267="","",ROUNDUP(MONTH(A267)/3,0))</f>
        <v/>
      </c>
      <c r="F267" s="153">
        <f>IF(A267="","",WEEKNUM(A267,2))</f>
        <v/>
      </c>
      <c r="G267" s="153">
        <f>IF(A267="","",WEEKDAY(A267,2))</f>
        <v/>
      </c>
      <c r="H267" s="153">
        <f>IF(A267="","",CHOOSE(WEEKDAY(A267,2),"Pazartesi","Salı","Çarşamba","Perşembe","Cuma","Cumartesi","Pazar"))</f>
        <v/>
      </c>
    </row>
    <row r="268" ht="10.5" customHeight="1" s="113">
      <c r="A268" s="152" t="n">
        <v>42271</v>
      </c>
      <c r="B268" s="153">
        <f>IF(A268="","",YEAR(A268))</f>
        <v/>
      </c>
      <c r="C268" s="153">
        <f>IF(A268="","",MONTH(A268))</f>
        <v/>
      </c>
      <c r="D268" s="153">
        <f>IF(A268="","",CHOOSE(MONTH(A268),"Ocak","Şubat","Mart","Nisan","Mayıs","Haziran","Temmuz","Ağustos","Eylül","Ekim","Kasım","Aralık"))</f>
        <v/>
      </c>
      <c r="E268" s="153">
        <f>IF(A268="","",ROUNDUP(MONTH(A268)/3,0))</f>
        <v/>
      </c>
      <c r="F268" s="153">
        <f>IF(A268="","",WEEKNUM(A268,2))</f>
        <v/>
      </c>
      <c r="G268" s="153">
        <f>IF(A268="","",WEEKDAY(A268,2))</f>
        <v/>
      </c>
      <c r="H268" s="153">
        <f>IF(A268="","",CHOOSE(WEEKDAY(A268,2),"Pazartesi","Salı","Çarşamba","Perşembe","Cuma","Cumartesi","Pazar"))</f>
        <v/>
      </c>
    </row>
    <row r="269" ht="10.5" customHeight="1" s="113">
      <c r="A269" s="152" t="n">
        <v>42272</v>
      </c>
      <c r="B269" s="153">
        <f>IF(A269="","",YEAR(A269))</f>
        <v/>
      </c>
      <c r="C269" s="153">
        <f>IF(A269="","",MONTH(A269))</f>
        <v/>
      </c>
      <c r="D269" s="153">
        <f>IF(A269="","",CHOOSE(MONTH(A269),"Ocak","Şubat","Mart","Nisan","Mayıs","Haziran","Temmuz","Ağustos","Eylül","Ekim","Kasım","Aralık"))</f>
        <v/>
      </c>
      <c r="E269" s="153">
        <f>IF(A269="","",ROUNDUP(MONTH(A269)/3,0))</f>
        <v/>
      </c>
      <c r="F269" s="153">
        <f>IF(A269="","",WEEKNUM(A269,2))</f>
        <v/>
      </c>
      <c r="G269" s="153">
        <f>IF(A269="","",WEEKDAY(A269,2))</f>
        <v/>
      </c>
      <c r="H269" s="153">
        <f>IF(A269="","",CHOOSE(WEEKDAY(A269,2),"Pazartesi","Salı","Çarşamba","Perşembe","Cuma","Cumartesi","Pazar"))</f>
        <v/>
      </c>
    </row>
    <row r="270" ht="10.5" customHeight="1" s="113">
      <c r="A270" s="152" t="n">
        <v>42273</v>
      </c>
      <c r="B270" s="153">
        <f>IF(A270="","",YEAR(A270))</f>
        <v/>
      </c>
      <c r="C270" s="153">
        <f>IF(A270="","",MONTH(A270))</f>
        <v/>
      </c>
      <c r="D270" s="153">
        <f>IF(A270="","",CHOOSE(MONTH(A270),"Ocak","Şubat","Mart","Nisan","Mayıs","Haziran","Temmuz","Ağustos","Eylül","Ekim","Kasım","Aralık"))</f>
        <v/>
      </c>
      <c r="E270" s="153">
        <f>IF(A270="","",ROUNDUP(MONTH(A270)/3,0))</f>
        <v/>
      </c>
      <c r="F270" s="153">
        <f>IF(A270="","",WEEKNUM(A270,2))</f>
        <v/>
      </c>
      <c r="G270" s="153">
        <f>IF(A270="","",WEEKDAY(A270,2))</f>
        <v/>
      </c>
      <c r="H270" s="153">
        <f>IF(A270="","",CHOOSE(WEEKDAY(A270,2),"Pazartesi","Salı","Çarşamba","Perşembe","Cuma","Cumartesi","Pazar"))</f>
        <v/>
      </c>
    </row>
    <row r="271" ht="10.5" customHeight="1" s="113">
      <c r="A271" s="152" t="n">
        <v>42274</v>
      </c>
      <c r="B271" s="153">
        <f>IF(A271="","",YEAR(A271))</f>
        <v/>
      </c>
      <c r="C271" s="153">
        <f>IF(A271="","",MONTH(A271))</f>
        <v/>
      </c>
      <c r="D271" s="153">
        <f>IF(A271="","",CHOOSE(MONTH(A271),"Ocak","Şubat","Mart","Nisan","Mayıs","Haziran","Temmuz","Ağustos","Eylül","Ekim","Kasım","Aralık"))</f>
        <v/>
      </c>
      <c r="E271" s="153">
        <f>IF(A271="","",ROUNDUP(MONTH(A271)/3,0))</f>
        <v/>
      </c>
      <c r="F271" s="153">
        <f>IF(A271="","",WEEKNUM(A271,2))</f>
        <v/>
      </c>
      <c r="G271" s="153">
        <f>IF(A271="","",WEEKDAY(A271,2))</f>
        <v/>
      </c>
      <c r="H271" s="153">
        <f>IF(A271="","",CHOOSE(WEEKDAY(A271,2),"Pazartesi","Salı","Çarşamba","Perşembe","Cuma","Cumartesi","Pazar"))</f>
        <v/>
      </c>
    </row>
    <row r="272" ht="10.5" customHeight="1" s="113">
      <c r="A272" s="152" t="n">
        <v>42275</v>
      </c>
      <c r="B272" s="153">
        <f>IF(A272="","",YEAR(A272))</f>
        <v/>
      </c>
      <c r="C272" s="153">
        <f>IF(A272="","",MONTH(A272))</f>
        <v/>
      </c>
      <c r="D272" s="153">
        <f>IF(A272="","",CHOOSE(MONTH(A272),"Ocak","Şubat","Mart","Nisan","Mayıs","Haziran","Temmuz","Ağustos","Eylül","Ekim","Kasım","Aralık"))</f>
        <v/>
      </c>
      <c r="E272" s="153">
        <f>IF(A272="","",ROUNDUP(MONTH(A272)/3,0))</f>
        <v/>
      </c>
      <c r="F272" s="153">
        <f>IF(A272="","",WEEKNUM(A272,2))</f>
        <v/>
      </c>
      <c r="G272" s="153">
        <f>IF(A272="","",WEEKDAY(A272,2))</f>
        <v/>
      </c>
      <c r="H272" s="153">
        <f>IF(A272="","",CHOOSE(WEEKDAY(A272,2),"Pazartesi","Salı","Çarşamba","Perşembe","Cuma","Cumartesi","Pazar"))</f>
        <v/>
      </c>
    </row>
    <row r="273" ht="10.5" customHeight="1" s="113">
      <c r="A273" s="152" t="n">
        <v>42276</v>
      </c>
      <c r="B273" s="153">
        <f>IF(A273="","",YEAR(A273))</f>
        <v/>
      </c>
      <c r="C273" s="153">
        <f>IF(A273="","",MONTH(A273))</f>
        <v/>
      </c>
      <c r="D273" s="153">
        <f>IF(A273="","",CHOOSE(MONTH(A273),"Ocak","Şubat","Mart","Nisan","Mayıs","Haziran","Temmuz","Ağustos","Eylül","Ekim","Kasım","Aralık"))</f>
        <v/>
      </c>
      <c r="E273" s="153">
        <f>IF(A273="","",ROUNDUP(MONTH(A273)/3,0))</f>
        <v/>
      </c>
      <c r="F273" s="153">
        <f>IF(A273="","",WEEKNUM(A273,2))</f>
        <v/>
      </c>
      <c r="G273" s="153">
        <f>IF(A273="","",WEEKDAY(A273,2))</f>
        <v/>
      </c>
      <c r="H273" s="153">
        <f>IF(A273="","",CHOOSE(WEEKDAY(A273,2),"Pazartesi","Salı","Çarşamba","Perşembe","Cuma","Cumartesi","Pazar"))</f>
        <v/>
      </c>
    </row>
    <row r="274" ht="10.5" customHeight="1" s="113">
      <c r="A274" s="152" t="n">
        <v>42277</v>
      </c>
      <c r="B274" s="153">
        <f>IF(A274="","",YEAR(A274))</f>
        <v/>
      </c>
      <c r="C274" s="153">
        <f>IF(A274="","",MONTH(A274))</f>
        <v/>
      </c>
      <c r="D274" s="153">
        <f>IF(A274="","",CHOOSE(MONTH(A274),"Ocak","Şubat","Mart","Nisan","Mayıs","Haziran","Temmuz","Ağustos","Eylül","Ekim","Kasım","Aralık"))</f>
        <v/>
      </c>
      <c r="E274" s="153">
        <f>IF(A274="","",ROUNDUP(MONTH(A274)/3,0))</f>
        <v/>
      </c>
      <c r="F274" s="153">
        <f>IF(A274="","",WEEKNUM(A274,2))</f>
        <v/>
      </c>
      <c r="G274" s="153">
        <f>IF(A274="","",WEEKDAY(A274,2))</f>
        <v/>
      </c>
      <c r="H274" s="153">
        <f>IF(A274="","",CHOOSE(WEEKDAY(A274,2),"Pazartesi","Salı","Çarşamba","Perşembe","Cuma","Cumartesi","Pazar"))</f>
        <v/>
      </c>
    </row>
    <row r="275" ht="10.5" customHeight="1" s="113">
      <c r="A275" s="152" t="n">
        <v>42278</v>
      </c>
      <c r="B275" s="153">
        <f>IF(A275="","",YEAR(A275))</f>
        <v/>
      </c>
      <c r="C275" s="153">
        <f>IF(A275="","",MONTH(A275))</f>
        <v/>
      </c>
      <c r="D275" s="153">
        <f>IF(A275="","",CHOOSE(MONTH(A275),"Ocak","Şubat","Mart","Nisan","Mayıs","Haziran","Temmuz","Ağustos","Eylül","Ekim","Kasım","Aralık"))</f>
        <v/>
      </c>
      <c r="E275" s="153">
        <f>IF(A275="","",ROUNDUP(MONTH(A275)/3,0))</f>
        <v/>
      </c>
      <c r="F275" s="153">
        <f>IF(A275="","",WEEKNUM(A275,2))</f>
        <v/>
      </c>
      <c r="G275" s="153">
        <f>IF(A275="","",WEEKDAY(A275,2))</f>
        <v/>
      </c>
      <c r="H275" s="153">
        <f>IF(A275="","",CHOOSE(WEEKDAY(A275,2),"Pazartesi","Salı","Çarşamba","Perşembe","Cuma","Cumartesi","Pazar"))</f>
        <v/>
      </c>
    </row>
    <row r="276" ht="10.5" customHeight="1" s="113">
      <c r="A276" s="152" t="n">
        <v>42279</v>
      </c>
      <c r="B276" s="153">
        <f>IF(A276="","",YEAR(A276))</f>
        <v/>
      </c>
      <c r="C276" s="153">
        <f>IF(A276="","",MONTH(A276))</f>
        <v/>
      </c>
      <c r="D276" s="153">
        <f>IF(A276="","",CHOOSE(MONTH(A276),"Ocak","Şubat","Mart","Nisan","Mayıs","Haziran","Temmuz","Ağustos","Eylül","Ekim","Kasım","Aralık"))</f>
        <v/>
      </c>
      <c r="E276" s="153">
        <f>IF(A276="","",ROUNDUP(MONTH(A276)/3,0))</f>
        <v/>
      </c>
      <c r="F276" s="153">
        <f>IF(A276="","",WEEKNUM(A276,2))</f>
        <v/>
      </c>
      <c r="G276" s="153">
        <f>IF(A276="","",WEEKDAY(A276,2))</f>
        <v/>
      </c>
      <c r="H276" s="153">
        <f>IF(A276="","",CHOOSE(WEEKDAY(A276,2),"Pazartesi","Salı","Çarşamba","Perşembe","Cuma","Cumartesi","Pazar"))</f>
        <v/>
      </c>
    </row>
    <row r="277" ht="10.5" customHeight="1" s="113">
      <c r="A277" s="152" t="n">
        <v>42280</v>
      </c>
      <c r="B277" s="153">
        <f>IF(A277="","",YEAR(A277))</f>
        <v/>
      </c>
      <c r="C277" s="153">
        <f>IF(A277="","",MONTH(A277))</f>
        <v/>
      </c>
      <c r="D277" s="153">
        <f>IF(A277="","",CHOOSE(MONTH(A277),"Ocak","Şubat","Mart","Nisan","Mayıs","Haziran","Temmuz","Ağustos","Eylül","Ekim","Kasım","Aralık"))</f>
        <v/>
      </c>
      <c r="E277" s="153">
        <f>IF(A277="","",ROUNDUP(MONTH(A277)/3,0))</f>
        <v/>
      </c>
      <c r="F277" s="153">
        <f>IF(A277="","",WEEKNUM(A277,2))</f>
        <v/>
      </c>
      <c r="G277" s="153">
        <f>IF(A277="","",WEEKDAY(A277,2))</f>
        <v/>
      </c>
      <c r="H277" s="153">
        <f>IF(A277="","",CHOOSE(WEEKDAY(A277,2),"Pazartesi","Salı","Çarşamba","Perşembe","Cuma","Cumartesi","Pazar"))</f>
        <v/>
      </c>
    </row>
    <row r="278" ht="10.5" customHeight="1" s="113">
      <c r="A278" s="152" t="n">
        <v>42281</v>
      </c>
      <c r="B278" s="153">
        <f>IF(A278="","",YEAR(A278))</f>
        <v/>
      </c>
      <c r="C278" s="153">
        <f>IF(A278="","",MONTH(A278))</f>
        <v/>
      </c>
      <c r="D278" s="153">
        <f>IF(A278="","",CHOOSE(MONTH(A278),"Ocak","Şubat","Mart","Nisan","Mayıs","Haziran","Temmuz","Ağustos","Eylül","Ekim","Kasım","Aralık"))</f>
        <v/>
      </c>
      <c r="E278" s="153">
        <f>IF(A278="","",ROUNDUP(MONTH(A278)/3,0))</f>
        <v/>
      </c>
      <c r="F278" s="153">
        <f>IF(A278="","",WEEKNUM(A278,2))</f>
        <v/>
      </c>
      <c r="G278" s="153">
        <f>IF(A278="","",WEEKDAY(A278,2))</f>
        <v/>
      </c>
      <c r="H278" s="153">
        <f>IF(A278="","",CHOOSE(WEEKDAY(A278,2),"Pazartesi","Salı","Çarşamba","Perşembe","Cuma","Cumartesi","Pazar"))</f>
        <v/>
      </c>
    </row>
    <row r="279" ht="10.5" customHeight="1" s="113">
      <c r="A279" s="152" t="n">
        <v>42282</v>
      </c>
      <c r="B279" s="153">
        <f>IF(A279="","",YEAR(A279))</f>
        <v/>
      </c>
      <c r="C279" s="153">
        <f>IF(A279="","",MONTH(A279))</f>
        <v/>
      </c>
      <c r="D279" s="153">
        <f>IF(A279="","",CHOOSE(MONTH(A279),"Ocak","Şubat","Mart","Nisan","Mayıs","Haziran","Temmuz","Ağustos","Eylül","Ekim","Kasım","Aralık"))</f>
        <v/>
      </c>
      <c r="E279" s="153">
        <f>IF(A279="","",ROUNDUP(MONTH(A279)/3,0))</f>
        <v/>
      </c>
      <c r="F279" s="153">
        <f>IF(A279="","",WEEKNUM(A279,2))</f>
        <v/>
      </c>
      <c r="G279" s="153">
        <f>IF(A279="","",WEEKDAY(A279,2))</f>
        <v/>
      </c>
      <c r="H279" s="153">
        <f>IF(A279="","",CHOOSE(WEEKDAY(A279,2),"Pazartesi","Salı","Çarşamba","Perşembe","Cuma","Cumartesi","Pazar"))</f>
        <v/>
      </c>
    </row>
    <row r="280" ht="10.5" customHeight="1" s="113">
      <c r="A280" s="152" t="n">
        <v>42283</v>
      </c>
      <c r="B280" s="153">
        <f>IF(A280="","",YEAR(A280))</f>
        <v/>
      </c>
      <c r="C280" s="153">
        <f>IF(A280="","",MONTH(A280))</f>
        <v/>
      </c>
      <c r="D280" s="153">
        <f>IF(A280="","",CHOOSE(MONTH(A280),"Ocak","Şubat","Mart","Nisan","Mayıs","Haziran","Temmuz","Ağustos","Eylül","Ekim","Kasım","Aralık"))</f>
        <v/>
      </c>
      <c r="E280" s="153">
        <f>IF(A280="","",ROUNDUP(MONTH(A280)/3,0))</f>
        <v/>
      </c>
      <c r="F280" s="153">
        <f>IF(A280="","",WEEKNUM(A280,2))</f>
        <v/>
      </c>
      <c r="G280" s="153">
        <f>IF(A280="","",WEEKDAY(A280,2))</f>
        <v/>
      </c>
      <c r="H280" s="153">
        <f>IF(A280="","",CHOOSE(WEEKDAY(A280,2),"Pazartesi","Salı","Çarşamba","Perşembe","Cuma","Cumartesi","Pazar"))</f>
        <v/>
      </c>
    </row>
    <row r="281" ht="10.5" customHeight="1" s="113">
      <c r="A281" s="152" t="n">
        <v>42284</v>
      </c>
      <c r="B281" s="153">
        <f>IF(A281="","",YEAR(A281))</f>
        <v/>
      </c>
      <c r="C281" s="153">
        <f>IF(A281="","",MONTH(A281))</f>
        <v/>
      </c>
      <c r="D281" s="153">
        <f>IF(A281="","",CHOOSE(MONTH(A281),"Ocak","Şubat","Mart","Nisan","Mayıs","Haziran","Temmuz","Ağustos","Eylül","Ekim","Kasım","Aralık"))</f>
        <v/>
      </c>
      <c r="E281" s="153">
        <f>IF(A281="","",ROUNDUP(MONTH(A281)/3,0))</f>
        <v/>
      </c>
      <c r="F281" s="153">
        <f>IF(A281="","",WEEKNUM(A281,2))</f>
        <v/>
      </c>
      <c r="G281" s="153">
        <f>IF(A281="","",WEEKDAY(A281,2))</f>
        <v/>
      </c>
      <c r="H281" s="153">
        <f>IF(A281="","",CHOOSE(WEEKDAY(A281,2),"Pazartesi","Salı","Çarşamba","Perşembe","Cuma","Cumartesi","Pazar"))</f>
        <v/>
      </c>
    </row>
    <row r="282" ht="10.5" customHeight="1" s="113">
      <c r="A282" s="152" t="n">
        <v>42285</v>
      </c>
      <c r="B282" s="153">
        <f>IF(A282="","",YEAR(A282))</f>
        <v/>
      </c>
      <c r="C282" s="153">
        <f>IF(A282="","",MONTH(A282))</f>
        <v/>
      </c>
      <c r="D282" s="153">
        <f>IF(A282="","",CHOOSE(MONTH(A282),"Ocak","Şubat","Mart","Nisan","Mayıs","Haziran","Temmuz","Ağustos","Eylül","Ekim","Kasım","Aralık"))</f>
        <v/>
      </c>
      <c r="E282" s="153">
        <f>IF(A282="","",ROUNDUP(MONTH(A282)/3,0))</f>
        <v/>
      </c>
      <c r="F282" s="153">
        <f>IF(A282="","",WEEKNUM(A282,2))</f>
        <v/>
      </c>
      <c r="G282" s="153">
        <f>IF(A282="","",WEEKDAY(A282,2))</f>
        <v/>
      </c>
      <c r="H282" s="153">
        <f>IF(A282="","",CHOOSE(WEEKDAY(A282,2),"Pazartesi","Salı","Çarşamba","Perşembe","Cuma","Cumartesi","Pazar"))</f>
        <v/>
      </c>
    </row>
    <row r="283" ht="10.5" customHeight="1" s="113">
      <c r="A283" s="152" t="n">
        <v>42286</v>
      </c>
      <c r="B283" s="153">
        <f>IF(A283="","",YEAR(A283))</f>
        <v/>
      </c>
      <c r="C283" s="153">
        <f>IF(A283="","",MONTH(A283))</f>
        <v/>
      </c>
      <c r="D283" s="153">
        <f>IF(A283="","",CHOOSE(MONTH(A283),"Ocak","Şubat","Mart","Nisan","Mayıs","Haziran","Temmuz","Ağustos","Eylül","Ekim","Kasım","Aralık"))</f>
        <v/>
      </c>
      <c r="E283" s="153">
        <f>IF(A283="","",ROUNDUP(MONTH(A283)/3,0))</f>
        <v/>
      </c>
      <c r="F283" s="153">
        <f>IF(A283="","",WEEKNUM(A283,2))</f>
        <v/>
      </c>
      <c r="G283" s="153">
        <f>IF(A283="","",WEEKDAY(A283,2))</f>
        <v/>
      </c>
      <c r="H283" s="153">
        <f>IF(A283="","",CHOOSE(WEEKDAY(A283,2),"Pazartesi","Salı","Çarşamba","Perşembe","Cuma","Cumartesi","Pazar"))</f>
        <v/>
      </c>
    </row>
    <row r="284" ht="10.5" customHeight="1" s="113">
      <c r="A284" s="152" t="n">
        <v>42287</v>
      </c>
      <c r="B284" s="153">
        <f>IF(A284="","",YEAR(A284))</f>
        <v/>
      </c>
      <c r="C284" s="153">
        <f>IF(A284="","",MONTH(A284))</f>
        <v/>
      </c>
      <c r="D284" s="153">
        <f>IF(A284="","",CHOOSE(MONTH(A284),"Ocak","Şubat","Mart","Nisan","Mayıs","Haziran","Temmuz","Ağustos","Eylül","Ekim","Kasım","Aralık"))</f>
        <v/>
      </c>
      <c r="E284" s="153">
        <f>IF(A284="","",ROUNDUP(MONTH(A284)/3,0))</f>
        <v/>
      </c>
      <c r="F284" s="153">
        <f>IF(A284="","",WEEKNUM(A284,2))</f>
        <v/>
      </c>
      <c r="G284" s="153">
        <f>IF(A284="","",WEEKDAY(A284,2))</f>
        <v/>
      </c>
      <c r="H284" s="153">
        <f>IF(A284="","",CHOOSE(WEEKDAY(A284,2),"Pazartesi","Salı","Çarşamba","Perşembe","Cuma","Cumartesi","Pazar"))</f>
        <v/>
      </c>
    </row>
    <row r="285" ht="10.5" customHeight="1" s="113">
      <c r="A285" s="152" t="n">
        <v>42288</v>
      </c>
      <c r="B285" s="153">
        <f>IF(A285="","",YEAR(A285))</f>
        <v/>
      </c>
      <c r="C285" s="153">
        <f>IF(A285="","",MONTH(A285))</f>
        <v/>
      </c>
      <c r="D285" s="153">
        <f>IF(A285="","",CHOOSE(MONTH(A285),"Ocak","Şubat","Mart","Nisan","Mayıs","Haziran","Temmuz","Ağustos","Eylül","Ekim","Kasım","Aralık"))</f>
        <v/>
      </c>
      <c r="E285" s="153">
        <f>IF(A285="","",ROUNDUP(MONTH(A285)/3,0))</f>
        <v/>
      </c>
      <c r="F285" s="153">
        <f>IF(A285="","",WEEKNUM(A285,2))</f>
        <v/>
      </c>
      <c r="G285" s="153">
        <f>IF(A285="","",WEEKDAY(A285,2))</f>
        <v/>
      </c>
      <c r="H285" s="153">
        <f>IF(A285="","",CHOOSE(WEEKDAY(A285,2),"Pazartesi","Salı","Çarşamba","Perşembe","Cuma","Cumartesi","Pazar"))</f>
        <v/>
      </c>
    </row>
    <row r="286" ht="10.5" customHeight="1" s="113">
      <c r="A286" s="152" t="n">
        <v>42289</v>
      </c>
      <c r="B286" s="153">
        <f>IF(A286="","",YEAR(A286))</f>
        <v/>
      </c>
      <c r="C286" s="153">
        <f>IF(A286="","",MONTH(A286))</f>
        <v/>
      </c>
      <c r="D286" s="153">
        <f>IF(A286="","",CHOOSE(MONTH(A286),"Ocak","Şubat","Mart","Nisan","Mayıs","Haziran","Temmuz","Ağustos","Eylül","Ekim","Kasım","Aralık"))</f>
        <v/>
      </c>
      <c r="E286" s="153">
        <f>IF(A286="","",ROUNDUP(MONTH(A286)/3,0))</f>
        <v/>
      </c>
      <c r="F286" s="153">
        <f>IF(A286="","",WEEKNUM(A286,2))</f>
        <v/>
      </c>
      <c r="G286" s="153">
        <f>IF(A286="","",WEEKDAY(A286,2))</f>
        <v/>
      </c>
      <c r="H286" s="153">
        <f>IF(A286="","",CHOOSE(WEEKDAY(A286,2),"Pazartesi","Salı","Çarşamba","Perşembe","Cuma","Cumartesi","Pazar"))</f>
        <v/>
      </c>
    </row>
    <row r="287" ht="10.5" customHeight="1" s="113">
      <c r="A287" s="152" t="n">
        <v>42290</v>
      </c>
      <c r="B287" s="153">
        <f>IF(A287="","",YEAR(A287))</f>
        <v/>
      </c>
      <c r="C287" s="153">
        <f>IF(A287="","",MONTH(A287))</f>
        <v/>
      </c>
      <c r="D287" s="153">
        <f>IF(A287="","",CHOOSE(MONTH(A287),"Ocak","Şubat","Mart","Nisan","Mayıs","Haziran","Temmuz","Ağustos","Eylül","Ekim","Kasım","Aralık"))</f>
        <v/>
      </c>
      <c r="E287" s="153">
        <f>IF(A287="","",ROUNDUP(MONTH(A287)/3,0))</f>
        <v/>
      </c>
      <c r="F287" s="153">
        <f>IF(A287="","",WEEKNUM(A287,2))</f>
        <v/>
      </c>
      <c r="G287" s="153">
        <f>IF(A287="","",WEEKDAY(A287,2))</f>
        <v/>
      </c>
      <c r="H287" s="153">
        <f>IF(A287="","",CHOOSE(WEEKDAY(A287,2),"Pazartesi","Salı","Çarşamba","Perşembe","Cuma","Cumartesi","Pazar"))</f>
        <v/>
      </c>
    </row>
    <row r="288" ht="10.5" customHeight="1" s="113">
      <c r="A288" s="152" t="n">
        <v>42291</v>
      </c>
      <c r="B288" s="153">
        <f>IF(A288="","",YEAR(A288))</f>
        <v/>
      </c>
      <c r="C288" s="153">
        <f>IF(A288="","",MONTH(A288))</f>
        <v/>
      </c>
      <c r="D288" s="153">
        <f>IF(A288="","",CHOOSE(MONTH(A288),"Ocak","Şubat","Mart","Nisan","Mayıs","Haziran","Temmuz","Ağustos","Eylül","Ekim","Kasım","Aralık"))</f>
        <v/>
      </c>
      <c r="E288" s="153">
        <f>IF(A288="","",ROUNDUP(MONTH(A288)/3,0))</f>
        <v/>
      </c>
      <c r="F288" s="153">
        <f>IF(A288="","",WEEKNUM(A288,2))</f>
        <v/>
      </c>
      <c r="G288" s="153">
        <f>IF(A288="","",WEEKDAY(A288,2))</f>
        <v/>
      </c>
      <c r="H288" s="153">
        <f>IF(A288="","",CHOOSE(WEEKDAY(A288,2),"Pazartesi","Salı","Çarşamba","Perşembe","Cuma","Cumartesi","Pazar"))</f>
        <v/>
      </c>
    </row>
    <row r="289" ht="10.5" customHeight="1" s="113">
      <c r="A289" s="152" t="n">
        <v>42292</v>
      </c>
      <c r="B289" s="153">
        <f>IF(A289="","",YEAR(A289))</f>
        <v/>
      </c>
      <c r="C289" s="153">
        <f>IF(A289="","",MONTH(A289))</f>
        <v/>
      </c>
      <c r="D289" s="153">
        <f>IF(A289="","",CHOOSE(MONTH(A289),"Ocak","Şubat","Mart","Nisan","Mayıs","Haziran","Temmuz","Ağustos","Eylül","Ekim","Kasım","Aralık"))</f>
        <v/>
      </c>
      <c r="E289" s="153">
        <f>IF(A289="","",ROUNDUP(MONTH(A289)/3,0))</f>
        <v/>
      </c>
      <c r="F289" s="153">
        <f>IF(A289="","",WEEKNUM(A289,2))</f>
        <v/>
      </c>
      <c r="G289" s="153">
        <f>IF(A289="","",WEEKDAY(A289,2))</f>
        <v/>
      </c>
      <c r="H289" s="153">
        <f>IF(A289="","",CHOOSE(WEEKDAY(A289,2),"Pazartesi","Salı","Çarşamba","Perşembe","Cuma","Cumartesi","Pazar"))</f>
        <v/>
      </c>
    </row>
    <row r="290" ht="10.5" customHeight="1" s="113">
      <c r="A290" s="152" t="n">
        <v>42293</v>
      </c>
      <c r="B290" s="153">
        <f>IF(A290="","",YEAR(A290))</f>
        <v/>
      </c>
      <c r="C290" s="153">
        <f>IF(A290="","",MONTH(A290))</f>
        <v/>
      </c>
      <c r="D290" s="153">
        <f>IF(A290="","",CHOOSE(MONTH(A290),"Ocak","Şubat","Mart","Nisan","Mayıs","Haziran","Temmuz","Ağustos","Eylül","Ekim","Kasım","Aralık"))</f>
        <v/>
      </c>
      <c r="E290" s="153">
        <f>IF(A290="","",ROUNDUP(MONTH(A290)/3,0))</f>
        <v/>
      </c>
      <c r="F290" s="153">
        <f>IF(A290="","",WEEKNUM(A290,2))</f>
        <v/>
      </c>
      <c r="G290" s="153">
        <f>IF(A290="","",WEEKDAY(A290,2))</f>
        <v/>
      </c>
      <c r="H290" s="153">
        <f>IF(A290="","",CHOOSE(WEEKDAY(A290,2),"Pazartesi","Salı","Çarşamba","Perşembe","Cuma","Cumartesi","Pazar"))</f>
        <v/>
      </c>
    </row>
    <row r="291" ht="10.5" customHeight="1" s="113">
      <c r="A291" s="152" t="n">
        <v>42294</v>
      </c>
      <c r="B291" s="153">
        <f>IF(A291="","",YEAR(A291))</f>
        <v/>
      </c>
      <c r="C291" s="153">
        <f>IF(A291="","",MONTH(A291))</f>
        <v/>
      </c>
      <c r="D291" s="153">
        <f>IF(A291="","",CHOOSE(MONTH(A291),"Ocak","Şubat","Mart","Nisan","Mayıs","Haziran","Temmuz","Ağustos","Eylül","Ekim","Kasım","Aralık"))</f>
        <v/>
      </c>
      <c r="E291" s="153">
        <f>IF(A291="","",ROUNDUP(MONTH(A291)/3,0))</f>
        <v/>
      </c>
      <c r="F291" s="153">
        <f>IF(A291="","",WEEKNUM(A291,2))</f>
        <v/>
      </c>
      <c r="G291" s="153">
        <f>IF(A291="","",WEEKDAY(A291,2))</f>
        <v/>
      </c>
      <c r="H291" s="153">
        <f>IF(A291="","",CHOOSE(WEEKDAY(A291,2),"Pazartesi","Salı","Çarşamba","Perşembe","Cuma","Cumartesi","Pazar"))</f>
        <v/>
      </c>
    </row>
    <row r="292" ht="10.5" customHeight="1" s="113">
      <c r="A292" s="152" t="n">
        <v>42295</v>
      </c>
      <c r="B292" s="153">
        <f>IF(A292="","",YEAR(A292))</f>
        <v/>
      </c>
      <c r="C292" s="153">
        <f>IF(A292="","",MONTH(A292))</f>
        <v/>
      </c>
      <c r="D292" s="153">
        <f>IF(A292="","",CHOOSE(MONTH(A292),"Ocak","Şubat","Mart","Nisan","Mayıs","Haziran","Temmuz","Ağustos","Eylül","Ekim","Kasım","Aralık"))</f>
        <v/>
      </c>
      <c r="E292" s="153">
        <f>IF(A292="","",ROUNDUP(MONTH(A292)/3,0))</f>
        <v/>
      </c>
      <c r="F292" s="153">
        <f>IF(A292="","",WEEKNUM(A292,2))</f>
        <v/>
      </c>
      <c r="G292" s="153">
        <f>IF(A292="","",WEEKDAY(A292,2))</f>
        <v/>
      </c>
      <c r="H292" s="153">
        <f>IF(A292="","",CHOOSE(WEEKDAY(A292,2),"Pazartesi","Salı","Çarşamba","Perşembe","Cuma","Cumartesi","Pazar"))</f>
        <v/>
      </c>
    </row>
    <row r="293" ht="10.5" customHeight="1" s="113">
      <c r="A293" s="152" t="n">
        <v>42296</v>
      </c>
      <c r="B293" s="153">
        <f>IF(A293="","",YEAR(A293))</f>
        <v/>
      </c>
      <c r="C293" s="153">
        <f>IF(A293="","",MONTH(A293))</f>
        <v/>
      </c>
      <c r="D293" s="153">
        <f>IF(A293="","",CHOOSE(MONTH(A293),"Ocak","Şubat","Mart","Nisan","Mayıs","Haziran","Temmuz","Ağustos","Eylül","Ekim","Kasım","Aralık"))</f>
        <v/>
      </c>
      <c r="E293" s="153">
        <f>IF(A293="","",ROUNDUP(MONTH(A293)/3,0))</f>
        <v/>
      </c>
      <c r="F293" s="153">
        <f>IF(A293="","",WEEKNUM(A293,2))</f>
        <v/>
      </c>
      <c r="G293" s="153">
        <f>IF(A293="","",WEEKDAY(A293,2))</f>
        <v/>
      </c>
      <c r="H293" s="153">
        <f>IF(A293="","",CHOOSE(WEEKDAY(A293,2),"Pazartesi","Salı","Çarşamba","Perşembe","Cuma","Cumartesi","Pazar"))</f>
        <v/>
      </c>
    </row>
    <row r="294" ht="10.5" customHeight="1" s="113">
      <c r="A294" s="152" t="n">
        <v>42297</v>
      </c>
      <c r="B294" s="153">
        <f>IF(A294="","",YEAR(A294))</f>
        <v/>
      </c>
      <c r="C294" s="153">
        <f>IF(A294="","",MONTH(A294))</f>
        <v/>
      </c>
      <c r="D294" s="153">
        <f>IF(A294="","",CHOOSE(MONTH(A294),"Ocak","Şubat","Mart","Nisan","Mayıs","Haziran","Temmuz","Ağustos","Eylül","Ekim","Kasım","Aralık"))</f>
        <v/>
      </c>
      <c r="E294" s="153">
        <f>IF(A294="","",ROUNDUP(MONTH(A294)/3,0))</f>
        <v/>
      </c>
      <c r="F294" s="153">
        <f>IF(A294="","",WEEKNUM(A294,2))</f>
        <v/>
      </c>
      <c r="G294" s="153">
        <f>IF(A294="","",WEEKDAY(A294,2))</f>
        <v/>
      </c>
      <c r="H294" s="153">
        <f>IF(A294="","",CHOOSE(WEEKDAY(A294,2),"Pazartesi","Salı","Çarşamba","Perşembe","Cuma","Cumartesi","Pazar"))</f>
        <v/>
      </c>
    </row>
    <row r="295" ht="10.5" customHeight="1" s="113">
      <c r="A295" s="152" t="n">
        <v>42298</v>
      </c>
      <c r="B295" s="153">
        <f>IF(A295="","",YEAR(A295))</f>
        <v/>
      </c>
      <c r="C295" s="153">
        <f>IF(A295="","",MONTH(A295))</f>
        <v/>
      </c>
      <c r="D295" s="153">
        <f>IF(A295="","",CHOOSE(MONTH(A295),"Ocak","Şubat","Mart","Nisan","Mayıs","Haziran","Temmuz","Ağustos","Eylül","Ekim","Kasım","Aralık"))</f>
        <v/>
      </c>
      <c r="E295" s="153">
        <f>IF(A295="","",ROUNDUP(MONTH(A295)/3,0))</f>
        <v/>
      </c>
      <c r="F295" s="153">
        <f>IF(A295="","",WEEKNUM(A295,2))</f>
        <v/>
      </c>
      <c r="G295" s="153">
        <f>IF(A295="","",WEEKDAY(A295,2))</f>
        <v/>
      </c>
      <c r="H295" s="153">
        <f>IF(A295="","",CHOOSE(WEEKDAY(A295,2),"Pazartesi","Salı","Çarşamba","Perşembe","Cuma","Cumartesi","Pazar"))</f>
        <v/>
      </c>
    </row>
    <row r="296" ht="10.5" customHeight="1" s="113">
      <c r="A296" s="152" t="n">
        <v>42299</v>
      </c>
      <c r="B296" s="153">
        <f>IF(A296="","",YEAR(A296))</f>
        <v/>
      </c>
      <c r="C296" s="153">
        <f>IF(A296="","",MONTH(A296))</f>
        <v/>
      </c>
      <c r="D296" s="153">
        <f>IF(A296="","",CHOOSE(MONTH(A296),"Ocak","Şubat","Mart","Nisan","Mayıs","Haziran","Temmuz","Ağustos","Eylül","Ekim","Kasım","Aralık"))</f>
        <v/>
      </c>
      <c r="E296" s="153">
        <f>IF(A296="","",ROUNDUP(MONTH(A296)/3,0))</f>
        <v/>
      </c>
      <c r="F296" s="153">
        <f>IF(A296="","",WEEKNUM(A296,2))</f>
        <v/>
      </c>
      <c r="G296" s="153">
        <f>IF(A296="","",WEEKDAY(A296,2))</f>
        <v/>
      </c>
      <c r="H296" s="153">
        <f>IF(A296="","",CHOOSE(WEEKDAY(A296,2),"Pazartesi","Salı","Çarşamba","Perşembe","Cuma","Cumartesi","Pazar"))</f>
        <v/>
      </c>
    </row>
    <row r="297" ht="10.5" customHeight="1" s="113">
      <c r="A297" s="152" t="n">
        <v>42300</v>
      </c>
      <c r="B297" s="153">
        <f>IF(A297="","",YEAR(A297))</f>
        <v/>
      </c>
      <c r="C297" s="153">
        <f>IF(A297="","",MONTH(A297))</f>
        <v/>
      </c>
      <c r="D297" s="153">
        <f>IF(A297="","",CHOOSE(MONTH(A297),"Ocak","Şubat","Mart","Nisan","Mayıs","Haziran","Temmuz","Ağustos","Eylül","Ekim","Kasım","Aralık"))</f>
        <v/>
      </c>
      <c r="E297" s="153">
        <f>IF(A297="","",ROUNDUP(MONTH(A297)/3,0))</f>
        <v/>
      </c>
      <c r="F297" s="153">
        <f>IF(A297="","",WEEKNUM(A297,2))</f>
        <v/>
      </c>
      <c r="G297" s="153">
        <f>IF(A297="","",WEEKDAY(A297,2))</f>
        <v/>
      </c>
      <c r="H297" s="153">
        <f>IF(A297="","",CHOOSE(WEEKDAY(A297,2),"Pazartesi","Salı","Çarşamba","Perşembe","Cuma","Cumartesi","Pazar"))</f>
        <v/>
      </c>
    </row>
    <row r="298" ht="10.5" customHeight="1" s="113">
      <c r="A298" s="152" t="n">
        <v>42301</v>
      </c>
      <c r="B298" s="153">
        <f>IF(A298="","",YEAR(A298))</f>
        <v/>
      </c>
      <c r="C298" s="153">
        <f>IF(A298="","",MONTH(A298))</f>
        <v/>
      </c>
      <c r="D298" s="153">
        <f>IF(A298="","",CHOOSE(MONTH(A298),"Ocak","Şubat","Mart","Nisan","Mayıs","Haziran","Temmuz","Ağustos","Eylül","Ekim","Kasım","Aralık"))</f>
        <v/>
      </c>
      <c r="E298" s="153">
        <f>IF(A298="","",ROUNDUP(MONTH(A298)/3,0))</f>
        <v/>
      </c>
      <c r="F298" s="153">
        <f>IF(A298="","",WEEKNUM(A298,2))</f>
        <v/>
      </c>
      <c r="G298" s="153">
        <f>IF(A298="","",WEEKDAY(A298,2))</f>
        <v/>
      </c>
      <c r="H298" s="153">
        <f>IF(A298="","",CHOOSE(WEEKDAY(A298,2),"Pazartesi","Salı","Çarşamba","Perşembe","Cuma","Cumartesi","Pazar"))</f>
        <v/>
      </c>
    </row>
    <row r="299" ht="10.5" customHeight="1" s="113">
      <c r="A299" s="152" t="n">
        <v>42302</v>
      </c>
      <c r="B299" s="153">
        <f>IF(A299="","",YEAR(A299))</f>
        <v/>
      </c>
      <c r="C299" s="153">
        <f>IF(A299="","",MONTH(A299))</f>
        <v/>
      </c>
      <c r="D299" s="153">
        <f>IF(A299="","",CHOOSE(MONTH(A299),"Ocak","Şubat","Mart","Nisan","Mayıs","Haziran","Temmuz","Ağustos","Eylül","Ekim","Kasım","Aralık"))</f>
        <v/>
      </c>
      <c r="E299" s="153">
        <f>IF(A299="","",ROUNDUP(MONTH(A299)/3,0))</f>
        <v/>
      </c>
      <c r="F299" s="153">
        <f>IF(A299="","",WEEKNUM(A299,2))</f>
        <v/>
      </c>
      <c r="G299" s="153">
        <f>IF(A299="","",WEEKDAY(A299,2))</f>
        <v/>
      </c>
      <c r="H299" s="153">
        <f>IF(A299="","",CHOOSE(WEEKDAY(A299,2),"Pazartesi","Salı","Çarşamba","Perşembe","Cuma","Cumartesi","Pazar"))</f>
        <v/>
      </c>
    </row>
    <row r="300" ht="10.5" customHeight="1" s="113">
      <c r="A300" s="152" t="n">
        <v>42303</v>
      </c>
      <c r="B300" s="153">
        <f>IF(A300="","",YEAR(A300))</f>
        <v/>
      </c>
      <c r="C300" s="153">
        <f>IF(A300="","",MONTH(A300))</f>
        <v/>
      </c>
      <c r="D300" s="153">
        <f>IF(A300="","",CHOOSE(MONTH(A300),"Ocak","Şubat","Mart","Nisan","Mayıs","Haziran","Temmuz","Ağustos","Eylül","Ekim","Kasım","Aralık"))</f>
        <v/>
      </c>
      <c r="E300" s="153">
        <f>IF(A300="","",ROUNDUP(MONTH(A300)/3,0))</f>
        <v/>
      </c>
      <c r="F300" s="153">
        <f>IF(A300="","",WEEKNUM(A300,2))</f>
        <v/>
      </c>
      <c r="G300" s="153">
        <f>IF(A300="","",WEEKDAY(A300,2))</f>
        <v/>
      </c>
      <c r="H300" s="153">
        <f>IF(A300="","",CHOOSE(WEEKDAY(A300,2),"Pazartesi","Salı","Çarşamba","Perşembe","Cuma","Cumartesi","Pazar"))</f>
        <v/>
      </c>
    </row>
    <row r="301" ht="10.5" customHeight="1" s="113">
      <c r="A301" s="152" t="n">
        <v>42304</v>
      </c>
      <c r="B301" s="153">
        <f>IF(A301="","",YEAR(A301))</f>
        <v/>
      </c>
      <c r="C301" s="153">
        <f>IF(A301="","",MONTH(A301))</f>
        <v/>
      </c>
      <c r="D301" s="153">
        <f>IF(A301="","",CHOOSE(MONTH(A301),"Ocak","Şubat","Mart","Nisan","Mayıs","Haziran","Temmuz","Ağustos","Eylül","Ekim","Kasım","Aralık"))</f>
        <v/>
      </c>
      <c r="E301" s="153">
        <f>IF(A301="","",ROUNDUP(MONTH(A301)/3,0))</f>
        <v/>
      </c>
      <c r="F301" s="153">
        <f>IF(A301="","",WEEKNUM(A301,2))</f>
        <v/>
      </c>
      <c r="G301" s="153">
        <f>IF(A301="","",WEEKDAY(A301,2))</f>
        <v/>
      </c>
      <c r="H301" s="153">
        <f>IF(A301="","",CHOOSE(WEEKDAY(A301,2),"Pazartesi","Salı","Çarşamba","Perşembe","Cuma","Cumartesi","Pazar"))</f>
        <v/>
      </c>
    </row>
    <row r="302" ht="10.5" customHeight="1" s="113">
      <c r="A302" s="152" t="n">
        <v>42305</v>
      </c>
      <c r="B302" s="153">
        <f>IF(A302="","",YEAR(A302))</f>
        <v/>
      </c>
      <c r="C302" s="153">
        <f>IF(A302="","",MONTH(A302))</f>
        <v/>
      </c>
      <c r="D302" s="153">
        <f>IF(A302="","",CHOOSE(MONTH(A302),"Ocak","Şubat","Mart","Nisan","Mayıs","Haziran","Temmuz","Ağustos","Eylül","Ekim","Kasım","Aralık"))</f>
        <v/>
      </c>
      <c r="E302" s="153">
        <f>IF(A302="","",ROUNDUP(MONTH(A302)/3,0))</f>
        <v/>
      </c>
      <c r="F302" s="153">
        <f>IF(A302="","",WEEKNUM(A302,2))</f>
        <v/>
      </c>
      <c r="G302" s="153">
        <f>IF(A302="","",WEEKDAY(A302,2))</f>
        <v/>
      </c>
      <c r="H302" s="153">
        <f>IF(A302="","",CHOOSE(WEEKDAY(A302,2),"Pazartesi","Salı","Çarşamba","Perşembe","Cuma","Cumartesi","Pazar"))</f>
        <v/>
      </c>
    </row>
    <row r="303" ht="10.5" customHeight="1" s="113">
      <c r="A303" s="152" t="n">
        <v>42306</v>
      </c>
      <c r="B303" s="153">
        <f>IF(A303="","",YEAR(A303))</f>
        <v/>
      </c>
      <c r="C303" s="153">
        <f>IF(A303="","",MONTH(A303))</f>
        <v/>
      </c>
      <c r="D303" s="153">
        <f>IF(A303="","",CHOOSE(MONTH(A303),"Ocak","Şubat","Mart","Nisan","Mayıs","Haziran","Temmuz","Ağustos","Eylül","Ekim","Kasım","Aralık"))</f>
        <v/>
      </c>
      <c r="E303" s="153">
        <f>IF(A303="","",ROUNDUP(MONTH(A303)/3,0))</f>
        <v/>
      </c>
      <c r="F303" s="153">
        <f>IF(A303="","",WEEKNUM(A303,2))</f>
        <v/>
      </c>
      <c r="G303" s="153">
        <f>IF(A303="","",WEEKDAY(A303,2))</f>
        <v/>
      </c>
      <c r="H303" s="153">
        <f>IF(A303="","",CHOOSE(WEEKDAY(A303,2),"Pazartesi","Salı","Çarşamba","Perşembe","Cuma","Cumartesi","Pazar"))</f>
        <v/>
      </c>
    </row>
    <row r="304" ht="10.5" customHeight="1" s="113">
      <c r="A304" s="152" t="n">
        <v>42307</v>
      </c>
      <c r="B304" s="153">
        <f>IF(A304="","",YEAR(A304))</f>
        <v/>
      </c>
      <c r="C304" s="153">
        <f>IF(A304="","",MONTH(A304))</f>
        <v/>
      </c>
      <c r="D304" s="153">
        <f>IF(A304="","",CHOOSE(MONTH(A304),"Ocak","Şubat","Mart","Nisan","Mayıs","Haziran","Temmuz","Ağustos","Eylül","Ekim","Kasım","Aralık"))</f>
        <v/>
      </c>
      <c r="E304" s="153">
        <f>IF(A304="","",ROUNDUP(MONTH(A304)/3,0))</f>
        <v/>
      </c>
      <c r="F304" s="153">
        <f>IF(A304="","",WEEKNUM(A304,2))</f>
        <v/>
      </c>
      <c r="G304" s="153">
        <f>IF(A304="","",WEEKDAY(A304,2))</f>
        <v/>
      </c>
      <c r="H304" s="153">
        <f>IF(A304="","",CHOOSE(WEEKDAY(A304,2),"Pazartesi","Salı","Çarşamba","Perşembe","Cuma","Cumartesi","Pazar"))</f>
        <v/>
      </c>
    </row>
    <row r="305" ht="10.5" customHeight="1" s="113">
      <c r="A305" s="152" t="n">
        <v>42308</v>
      </c>
      <c r="B305" s="153">
        <f>IF(A305="","",YEAR(A305))</f>
        <v/>
      </c>
      <c r="C305" s="153">
        <f>IF(A305="","",MONTH(A305))</f>
        <v/>
      </c>
      <c r="D305" s="153">
        <f>IF(A305="","",CHOOSE(MONTH(A305),"Ocak","Şubat","Mart","Nisan","Mayıs","Haziran","Temmuz","Ağustos","Eylül","Ekim","Kasım","Aralık"))</f>
        <v/>
      </c>
      <c r="E305" s="153">
        <f>IF(A305="","",ROUNDUP(MONTH(A305)/3,0))</f>
        <v/>
      </c>
      <c r="F305" s="153">
        <f>IF(A305="","",WEEKNUM(A305,2))</f>
        <v/>
      </c>
      <c r="G305" s="153">
        <f>IF(A305="","",WEEKDAY(A305,2))</f>
        <v/>
      </c>
      <c r="H305" s="153">
        <f>IF(A305="","",CHOOSE(WEEKDAY(A305,2),"Pazartesi","Salı","Çarşamba","Perşembe","Cuma","Cumartesi","Pazar"))</f>
        <v/>
      </c>
    </row>
    <row r="306" ht="10.5" customHeight="1" s="113">
      <c r="A306" s="152" t="n">
        <v>42309</v>
      </c>
      <c r="B306" s="153">
        <f>IF(A306="","",YEAR(A306))</f>
        <v/>
      </c>
      <c r="C306" s="153">
        <f>IF(A306="","",MONTH(A306))</f>
        <v/>
      </c>
      <c r="D306" s="153">
        <f>IF(A306="","",CHOOSE(MONTH(A306),"Ocak","Şubat","Mart","Nisan","Mayıs","Haziran","Temmuz","Ağustos","Eylül","Ekim","Kasım","Aralık"))</f>
        <v/>
      </c>
      <c r="E306" s="153">
        <f>IF(A306="","",ROUNDUP(MONTH(A306)/3,0))</f>
        <v/>
      </c>
      <c r="F306" s="153">
        <f>IF(A306="","",WEEKNUM(A306,2))</f>
        <v/>
      </c>
      <c r="G306" s="153">
        <f>IF(A306="","",WEEKDAY(A306,2))</f>
        <v/>
      </c>
      <c r="H306" s="153">
        <f>IF(A306="","",CHOOSE(WEEKDAY(A306,2),"Pazartesi","Salı","Çarşamba","Perşembe","Cuma","Cumartesi","Pazar"))</f>
        <v/>
      </c>
    </row>
    <row r="307" ht="10.5" customHeight="1" s="113">
      <c r="A307" s="152" t="n">
        <v>42310</v>
      </c>
      <c r="B307" s="153">
        <f>IF(A307="","",YEAR(A307))</f>
        <v/>
      </c>
      <c r="C307" s="153">
        <f>IF(A307="","",MONTH(A307))</f>
        <v/>
      </c>
      <c r="D307" s="153">
        <f>IF(A307="","",CHOOSE(MONTH(A307),"Ocak","Şubat","Mart","Nisan","Mayıs","Haziran","Temmuz","Ağustos","Eylül","Ekim","Kasım","Aralık"))</f>
        <v/>
      </c>
      <c r="E307" s="153">
        <f>IF(A307="","",ROUNDUP(MONTH(A307)/3,0))</f>
        <v/>
      </c>
      <c r="F307" s="153">
        <f>IF(A307="","",WEEKNUM(A307,2))</f>
        <v/>
      </c>
      <c r="G307" s="153">
        <f>IF(A307="","",WEEKDAY(A307,2))</f>
        <v/>
      </c>
      <c r="H307" s="153">
        <f>IF(A307="","",CHOOSE(WEEKDAY(A307,2),"Pazartesi","Salı","Çarşamba","Perşembe","Cuma","Cumartesi","Pazar"))</f>
        <v/>
      </c>
    </row>
    <row r="308" ht="10.5" customHeight="1" s="113">
      <c r="A308" s="152" t="n">
        <v>42311</v>
      </c>
      <c r="B308" s="153">
        <f>IF(A308="","",YEAR(A308))</f>
        <v/>
      </c>
      <c r="C308" s="153">
        <f>IF(A308="","",MONTH(A308))</f>
        <v/>
      </c>
      <c r="D308" s="153">
        <f>IF(A308="","",CHOOSE(MONTH(A308),"Ocak","Şubat","Mart","Nisan","Mayıs","Haziran","Temmuz","Ağustos","Eylül","Ekim","Kasım","Aralık"))</f>
        <v/>
      </c>
      <c r="E308" s="153">
        <f>IF(A308="","",ROUNDUP(MONTH(A308)/3,0))</f>
        <v/>
      </c>
      <c r="F308" s="153">
        <f>IF(A308="","",WEEKNUM(A308,2))</f>
        <v/>
      </c>
      <c r="G308" s="153">
        <f>IF(A308="","",WEEKDAY(A308,2))</f>
        <v/>
      </c>
      <c r="H308" s="153">
        <f>IF(A308="","",CHOOSE(WEEKDAY(A308,2),"Pazartesi","Salı","Çarşamba","Perşembe","Cuma","Cumartesi","Pazar"))</f>
        <v/>
      </c>
    </row>
    <row r="309" ht="10.5" customHeight="1" s="113">
      <c r="A309" s="152" t="n">
        <v>42312</v>
      </c>
      <c r="B309" s="153">
        <f>IF(A309="","",YEAR(A309))</f>
        <v/>
      </c>
      <c r="C309" s="153">
        <f>IF(A309="","",MONTH(A309))</f>
        <v/>
      </c>
      <c r="D309" s="153">
        <f>IF(A309="","",CHOOSE(MONTH(A309),"Ocak","Şubat","Mart","Nisan","Mayıs","Haziran","Temmuz","Ağustos","Eylül","Ekim","Kasım","Aralık"))</f>
        <v/>
      </c>
      <c r="E309" s="153">
        <f>IF(A309="","",ROUNDUP(MONTH(A309)/3,0))</f>
        <v/>
      </c>
      <c r="F309" s="153">
        <f>IF(A309="","",WEEKNUM(A309,2))</f>
        <v/>
      </c>
      <c r="G309" s="153">
        <f>IF(A309="","",WEEKDAY(A309,2))</f>
        <v/>
      </c>
      <c r="H309" s="153">
        <f>IF(A309="","",CHOOSE(WEEKDAY(A309,2),"Pazartesi","Salı","Çarşamba","Perşembe","Cuma","Cumartesi","Pazar"))</f>
        <v/>
      </c>
    </row>
    <row r="310" ht="10.5" customHeight="1" s="113">
      <c r="A310" s="152" t="n">
        <v>42313</v>
      </c>
      <c r="B310" s="153">
        <f>IF(A310="","",YEAR(A310))</f>
        <v/>
      </c>
      <c r="C310" s="153">
        <f>IF(A310="","",MONTH(A310))</f>
        <v/>
      </c>
      <c r="D310" s="153">
        <f>IF(A310="","",CHOOSE(MONTH(A310),"Ocak","Şubat","Mart","Nisan","Mayıs","Haziran","Temmuz","Ağustos","Eylül","Ekim","Kasım","Aralık"))</f>
        <v/>
      </c>
      <c r="E310" s="153">
        <f>IF(A310="","",ROUNDUP(MONTH(A310)/3,0))</f>
        <v/>
      </c>
      <c r="F310" s="153">
        <f>IF(A310="","",WEEKNUM(A310,2))</f>
        <v/>
      </c>
      <c r="G310" s="153">
        <f>IF(A310="","",WEEKDAY(A310,2))</f>
        <v/>
      </c>
      <c r="H310" s="153">
        <f>IF(A310="","",CHOOSE(WEEKDAY(A310,2),"Pazartesi","Salı","Çarşamba","Perşembe","Cuma","Cumartesi","Pazar"))</f>
        <v/>
      </c>
    </row>
    <row r="311" ht="10.5" customHeight="1" s="113">
      <c r="A311" s="152" t="n">
        <v>42314</v>
      </c>
      <c r="B311" s="153">
        <f>IF(A311="","",YEAR(A311))</f>
        <v/>
      </c>
      <c r="C311" s="153">
        <f>IF(A311="","",MONTH(A311))</f>
        <v/>
      </c>
      <c r="D311" s="153">
        <f>IF(A311="","",CHOOSE(MONTH(A311),"Ocak","Şubat","Mart","Nisan","Mayıs","Haziran","Temmuz","Ağustos","Eylül","Ekim","Kasım","Aralık"))</f>
        <v/>
      </c>
      <c r="E311" s="153">
        <f>IF(A311="","",ROUNDUP(MONTH(A311)/3,0))</f>
        <v/>
      </c>
      <c r="F311" s="153">
        <f>IF(A311="","",WEEKNUM(A311,2))</f>
        <v/>
      </c>
      <c r="G311" s="153">
        <f>IF(A311="","",WEEKDAY(A311,2))</f>
        <v/>
      </c>
      <c r="H311" s="153">
        <f>IF(A311="","",CHOOSE(WEEKDAY(A311,2),"Pazartesi","Salı","Çarşamba","Perşembe","Cuma","Cumartesi","Pazar"))</f>
        <v/>
      </c>
    </row>
    <row r="312" ht="10.5" customHeight="1" s="113">
      <c r="A312" s="152" t="n">
        <v>42315</v>
      </c>
      <c r="B312" s="153">
        <f>IF(A312="","",YEAR(A312))</f>
        <v/>
      </c>
      <c r="C312" s="153">
        <f>IF(A312="","",MONTH(A312))</f>
        <v/>
      </c>
      <c r="D312" s="153">
        <f>IF(A312="","",CHOOSE(MONTH(A312),"Ocak","Şubat","Mart","Nisan","Mayıs","Haziran","Temmuz","Ağustos","Eylül","Ekim","Kasım","Aralık"))</f>
        <v/>
      </c>
      <c r="E312" s="153">
        <f>IF(A312="","",ROUNDUP(MONTH(A312)/3,0))</f>
        <v/>
      </c>
      <c r="F312" s="153">
        <f>IF(A312="","",WEEKNUM(A312,2))</f>
        <v/>
      </c>
      <c r="G312" s="153">
        <f>IF(A312="","",WEEKDAY(A312,2))</f>
        <v/>
      </c>
      <c r="H312" s="153">
        <f>IF(A312="","",CHOOSE(WEEKDAY(A312,2),"Pazartesi","Salı","Çarşamba","Perşembe","Cuma","Cumartesi","Pazar"))</f>
        <v/>
      </c>
    </row>
    <row r="313" ht="10.5" customHeight="1" s="113">
      <c r="A313" s="152" t="n">
        <v>42316</v>
      </c>
      <c r="B313" s="153">
        <f>IF(A313="","",YEAR(A313))</f>
        <v/>
      </c>
      <c r="C313" s="153">
        <f>IF(A313="","",MONTH(A313))</f>
        <v/>
      </c>
      <c r="D313" s="153">
        <f>IF(A313="","",CHOOSE(MONTH(A313),"Ocak","Şubat","Mart","Nisan","Mayıs","Haziran","Temmuz","Ağustos","Eylül","Ekim","Kasım","Aralık"))</f>
        <v/>
      </c>
      <c r="E313" s="153">
        <f>IF(A313="","",ROUNDUP(MONTH(A313)/3,0))</f>
        <v/>
      </c>
      <c r="F313" s="153">
        <f>IF(A313="","",WEEKNUM(A313,2))</f>
        <v/>
      </c>
      <c r="G313" s="153">
        <f>IF(A313="","",WEEKDAY(A313,2))</f>
        <v/>
      </c>
      <c r="H313" s="153">
        <f>IF(A313="","",CHOOSE(WEEKDAY(A313,2),"Pazartesi","Salı","Çarşamba","Perşembe","Cuma","Cumartesi","Pazar"))</f>
        <v/>
      </c>
    </row>
    <row r="314" ht="10.5" customHeight="1" s="113">
      <c r="A314" s="152" t="n">
        <v>42317</v>
      </c>
      <c r="B314" s="153">
        <f>IF(A314="","",YEAR(A314))</f>
        <v/>
      </c>
      <c r="C314" s="153">
        <f>IF(A314="","",MONTH(A314))</f>
        <v/>
      </c>
      <c r="D314" s="153">
        <f>IF(A314="","",CHOOSE(MONTH(A314),"Ocak","Şubat","Mart","Nisan","Mayıs","Haziran","Temmuz","Ağustos","Eylül","Ekim","Kasım","Aralık"))</f>
        <v/>
      </c>
      <c r="E314" s="153">
        <f>IF(A314="","",ROUNDUP(MONTH(A314)/3,0))</f>
        <v/>
      </c>
      <c r="F314" s="153">
        <f>IF(A314="","",WEEKNUM(A314,2))</f>
        <v/>
      </c>
      <c r="G314" s="153">
        <f>IF(A314="","",WEEKDAY(A314,2))</f>
        <v/>
      </c>
      <c r="H314" s="153">
        <f>IF(A314="","",CHOOSE(WEEKDAY(A314,2),"Pazartesi","Salı","Çarşamba","Perşembe","Cuma","Cumartesi","Pazar"))</f>
        <v/>
      </c>
    </row>
    <row r="315" ht="10.5" customHeight="1" s="113">
      <c r="A315" s="152" t="n">
        <v>42318</v>
      </c>
      <c r="B315" s="153">
        <f>IF(A315="","",YEAR(A315))</f>
        <v/>
      </c>
      <c r="C315" s="153">
        <f>IF(A315="","",MONTH(A315))</f>
        <v/>
      </c>
      <c r="D315" s="153">
        <f>IF(A315="","",CHOOSE(MONTH(A315),"Ocak","Şubat","Mart","Nisan","Mayıs","Haziran","Temmuz","Ağustos","Eylül","Ekim","Kasım","Aralık"))</f>
        <v/>
      </c>
      <c r="E315" s="153">
        <f>IF(A315="","",ROUNDUP(MONTH(A315)/3,0))</f>
        <v/>
      </c>
      <c r="F315" s="153">
        <f>IF(A315="","",WEEKNUM(A315,2))</f>
        <v/>
      </c>
      <c r="G315" s="153">
        <f>IF(A315="","",WEEKDAY(A315,2))</f>
        <v/>
      </c>
      <c r="H315" s="153">
        <f>IF(A315="","",CHOOSE(WEEKDAY(A315,2),"Pazartesi","Salı","Çarşamba","Perşembe","Cuma","Cumartesi","Pazar"))</f>
        <v/>
      </c>
    </row>
    <row r="316" ht="10.5" customHeight="1" s="113">
      <c r="A316" s="152" t="n">
        <v>42319</v>
      </c>
      <c r="B316" s="153">
        <f>IF(A316="","",YEAR(A316))</f>
        <v/>
      </c>
      <c r="C316" s="153">
        <f>IF(A316="","",MONTH(A316))</f>
        <v/>
      </c>
      <c r="D316" s="153">
        <f>IF(A316="","",CHOOSE(MONTH(A316),"Ocak","Şubat","Mart","Nisan","Mayıs","Haziran","Temmuz","Ağustos","Eylül","Ekim","Kasım","Aralık"))</f>
        <v/>
      </c>
      <c r="E316" s="153">
        <f>IF(A316="","",ROUNDUP(MONTH(A316)/3,0))</f>
        <v/>
      </c>
      <c r="F316" s="153">
        <f>IF(A316="","",WEEKNUM(A316,2))</f>
        <v/>
      </c>
      <c r="G316" s="153">
        <f>IF(A316="","",WEEKDAY(A316,2))</f>
        <v/>
      </c>
      <c r="H316" s="153">
        <f>IF(A316="","",CHOOSE(WEEKDAY(A316,2),"Pazartesi","Salı","Çarşamba","Perşembe","Cuma","Cumartesi","Pazar"))</f>
        <v/>
      </c>
    </row>
    <row r="317" ht="10.5" customHeight="1" s="113">
      <c r="A317" s="152" t="n">
        <v>42320</v>
      </c>
      <c r="B317" s="153">
        <f>IF(A317="","",YEAR(A317))</f>
        <v/>
      </c>
      <c r="C317" s="153">
        <f>IF(A317="","",MONTH(A317))</f>
        <v/>
      </c>
      <c r="D317" s="153">
        <f>IF(A317="","",CHOOSE(MONTH(A317),"Ocak","Şubat","Mart","Nisan","Mayıs","Haziran","Temmuz","Ağustos","Eylül","Ekim","Kasım","Aralık"))</f>
        <v/>
      </c>
      <c r="E317" s="153">
        <f>IF(A317="","",ROUNDUP(MONTH(A317)/3,0))</f>
        <v/>
      </c>
      <c r="F317" s="153">
        <f>IF(A317="","",WEEKNUM(A317,2))</f>
        <v/>
      </c>
      <c r="G317" s="153">
        <f>IF(A317="","",WEEKDAY(A317,2))</f>
        <v/>
      </c>
      <c r="H317" s="153">
        <f>IF(A317="","",CHOOSE(WEEKDAY(A317,2),"Pazartesi","Salı","Çarşamba","Perşembe","Cuma","Cumartesi","Pazar"))</f>
        <v/>
      </c>
    </row>
    <row r="318" ht="10.5" customHeight="1" s="113">
      <c r="A318" s="152" t="n">
        <v>42321</v>
      </c>
      <c r="B318" s="153">
        <f>IF(A318="","",YEAR(A318))</f>
        <v/>
      </c>
      <c r="C318" s="153">
        <f>IF(A318="","",MONTH(A318))</f>
        <v/>
      </c>
      <c r="D318" s="153">
        <f>IF(A318="","",CHOOSE(MONTH(A318),"Ocak","Şubat","Mart","Nisan","Mayıs","Haziran","Temmuz","Ağustos","Eylül","Ekim","Kasım","Aralık"))</f>
        <v/>
      </c>
      <c r="E318" s="153">
        <f>IF(A318="","",ROUNDUP(MONTH(A318)/3,0))</f>
        <v/>
      </c>
      <c r="F318" s="153">
        <f>IF(A318="","",WEEKNUM(A318,2))</f>
        <v/>
      </c>
      <c r="G318" s="153">
        <f>IF(A318="","",WEEKDAY(A318,2))</f>
        <v/>
      </c>
      <c r="H318" s="153">
        <f>IF(A318="","",CHOOSE(WEEKDAY(A318,2),"Pazartesi","Salı","Çarşamba","Perşembe","Cuma","Cumartesi","Pazar"))</f>
        <v/>
      </c>
    </row>
    <row r="319" ht="10.5" customHeight="1" s="113">
      <c r="A319" s="152" t="n">
        <v>42322</v>
      </c>
      <c r="B319" s="153">
        <f>IF(A319="","",YEAR(A319))</f>
        <v/>
      </c>
      <c r="C319" s="153">
        <f>IF(A319="","",MONTH(A319))</f>
        <v/>
      </c>
      <c r="D319" s="153">
        <f>IF(A319="","",CHOOSE(MONTH(A319),"Ocak","Şubat","Mart","Nisan","Mayıs","Haziran","Temmuz","Ağustos","Eylül","Ekim","Kasım","Aralık"))</f>
        <v/>
      </c>
      <c r="E319" s="153">
        <f>IF(A319="","",ROUNDUP(MONTH(A319)/3,0))</f>
        <v/>
      </c>
      <c r="F319" s="153">
        <f>IF(A319="","",WEEKNUM(A319,2))</f>
        <v/>
      </c>
      <c r="G319" s="153">
        <f>IF(A319="","",WEEKDAY(A319,2))</f>
        <v/>
      </c>
      <c r="H319" s="153">
        <f>IF(A319="","",CHOOSE(WEEKDAY(A319,2),"Pazartesi","Salı","Çarşamba","Perşembe","Cuma","Cumartesi","Pazar"))</f>
        <v/>
      </c>
    </row>
    <row r="320" ht="10.5" customHeight="1" s="113">
      <c r="A320" s="152" t="n">
        <v>42323</v>
      </c>
      <c r="B320" s="153">
        <f>IF(A320="","",YEAR(A320))</f>
        <v/>
      </c>
      <c r="C320" s="153">
        <f>IF(A320="","",MONTH(A320))</f>
        <v/>
      </c>
      <c r="D320" s="153">
        <f>IF(A320="","",CHOOSE(MONTH(A320),"Ocak","Şubat","Mart","Nisan","Mayıs","Haziran","Temmuz","Ağustos","Eylül","Ekim","Kasım","Aralık"))</f>
        <v/>
      </c>
      <c r="E320" s="153">
        <f>IF(A320="","",ROUNDUP(MONTH(A320)/3,0))</f>
        <v/>
      </c>
      <c r="F320" s="153">
        <f>IF(A320="","",WEEKNUM(A320,2))</f>
        <v/>
      </c>
      <c r="G320" s="153">
        <f>IF(A320="","",WEEKDAY(A320,2))</f>
        <v/>
      </c>
      <c r="H320" s="153">
        <f>IF(A320="","",CHOOSE(WEEKDAY(A320,2),"Pazartesi","Salı","Çarşamba","Perşembe","Cuma","Cumartesi","Pazar"))</f>
        <v/>
      </c>
    </row>
    <row r="321" ht="10.5" customHeight="1" s="113">
      <c r="A321" s="152" t="n">
        <v>42324</v>
      </c>
      <c r="B321" s="153">
        <f>IF(A321="","",YEAR(A321))</f>
        <v/>
      </c>
      <c r="C321" s="153">
        <f>IF(A321="","",MONTH(A321))</f>
        <v/>
      </c>
      <c r="D321" s="153">
        <f>IF(A321="","",CHOOSE(MONTH(A321),"Ocak","Şubat","Mart","Nisan","Mayıs","Haziran","Temmuz","Ağustos","Eylül","Ekim","Kasım","Aralık"))</f>
        <v/>
      </c>
      <c r="E321" s="153">
        <f>IF(A321="","",ROUNDUP(MONTH(A321)/3,0))</f>
        <v/>
      </c>
      <c r="F321" s="153">
        <f>IF(A321="","",WEEKNUM(A321,2))</f>
        <v/>
      </c>
      <c r="G321" s="153">
        <f>IF(A321="","",WEEKDAY(A321,2))</f>
        <v/>
      </c>
      <c r="H321" s="153">
        <f>IF(A321="","",CHOOSE(WEEKDAY(A321,2),"Pazartesi","Salı","Çarşamba","Perşembe","Cuma","Cumartesi","Pazar"))</f>
        <v/>
      </c>
    </row>
    <row r="322" ht="10.5" customHeight="1" s="113">
      <c r="A322" s="152" t="n">
        <v>42325</v>
      </c>
      <c r="B322" s="153">
        <f>IF(A322="","",YEAR(A322))</f>
        <v/>
      </c>
      <c r="C322" s="153">
        <f>IF(A322="","",MONTH(A322))</f>
        <v/>
      </c>
      <c r="D322" s="153">
        <f>IF(A322="","",CHOOSE(MONTH(A322),"Ocak","Şubat","Mart","Nisan","Mayıs","Haziran","Temmuz","Ağustos","Eylül","Ekim","Kasım","Aralık"))</f>
        <v/>
      </c>
      <c r="E322" s="153">
        <f>IF(A322="","",ROUNDUP(MONTH(A322)/3,0))</f>
        <v/>
      </c>
      <c r="F322" s="153">
        <f>IF(A322="","",WEEKNUM(A322,2))</f>
        <v/>
      </c>
      <c r="G322" s="153">
        <f>IF(A322="","",WEEKDAY(A322,2))</f>
        <v/>
      </c>
      <c r="H322" s="153">
        <f>IF(A322="","",CHOOSE(WEEKDAY(A322,2),"Pazartesi","Salı","Çarşamba","Perşembe","Cuma","Cumartesi","Pazar"))</f>
        <v/>
      </c>
    </row>
    <row r="323" ht="10.5" customHeight="1" s="113">
      <c r="A323" s="152" t="n">
        <v>42326</v>
      </c>
      <c r="B323" s="153">
        <f>IF(A323="","",YEAR(A323))</f>
        <v/>
      </c>
      <c r="C323" s="153">
        <f>IF(A323="","",MONTH(A323))</f>
        <v/>
      </c>
      <c r="D323" s="153">
        <f>IF(A323="","",CHOOSE(MONTH(A323),"Ocak","Şubat","Mart","Nisan","Mayıs","Haziran","Temmuz","Ağustos","Eylül","Ekim","Kasım","Aralık"))</f>
        <v/>
      </c>
      <c r="E323" s="153">
        <f>IF(A323="","",ROUNDUP(MONTH(A323)/3,0))</f>
        <v/>
      </c>
      <c r="F323" s="153">
        <f>IF(A323="","",WEEKNUM(A323,2))</f>
        <v/>
      </c>
      <c r="G323" s="153">
        <f>IF(A323="","",WEEKDAY(A323,2))</f>
        <v/>
      </c>
      <c r="H323" s="153">
        <f>IF(A323="","",CHOOSE(WEEKDAY(A323,2),"Pazartesi","Salı","Çarşamba","Perşembe","Cuma","Cumartesi","Pazar"))</f>
        <v/>
      </c>
    </row>
    <row r="324" ht="10.5" customHeight="1" s="113">
      <c r="A324" s="152" t="n">
        <v>42327</v>
      </c>
      <c r="B324" s="153">
        <f>IF(A324="","",YEAR(A324))</f>
        <v/>
      </c>
      <c r="C324" s="153">
        <f>IF(A324="","",MONTH(A324))</f>
        <v/>
      </c>
      <c r="D324" s="153">
        <f>IF(A324="","",CHOOSE(MONTH(A324),"Ocak","Şubat","Mart","Nisan","Mayıs","Haziran","Temmuz","Ağustos","Eylül","Ekim","Kasım","Aralık"))</f>
        <v/>
      </c>
      <c r="E324" s="153">
        <f>IF(A324="","",ROUNDUP(MONTH(A324)/3,0))</f>
        <v/>
      </c>
      <c r="F324" s="153">
        <f>IF(A324="","",WEEKNUM(A324,2))</f>
        <v/>
      </c>
      <c r="G324" s="153">
        <f>IF(A324="","",WEEKDAY(A324,2))</f>
        <v/>
      </c>
      <c r="H324" s="153">
        <f>IF(A324="","",CHOOSE(WEEKDAY(A324,2),"Pazartesi","Salı","Çarşamba","Perşembe","Cuma","Cumartesi","Pazar"))</f>
        <v/>
      </c>
    </row>
    <row r="325" ht="10.5" customHeight="1" s="113">
      <c r="A325" s="152" t="n">
        <v>42328</v>
      </c>
      <c r="B325" s="153">
        <f>IF(A325="","",YEAR(A325))</f>
        <v/>
      </c>
      <c r="C325" s="153">
        <f>IF(A325="","",MONTH(A325))</f>
        <v/>
      </c>
      <c r="D325" s="153">
        <f>IF(A325="","",CHOOSE(MONTH(A325),"Ocak","Şubat","Mart","Nisan","Mayıs","Haziran","Temmuz","Ağustos","Eylül","Ekim","Kasım","Aralık"))</f>
        <v/>
      </c>
      <c r="E325" s="153">
        <f>IF(A325="","",ROUNDUP(MONTH(A325)/3,0))</f>
        <v/>
      </c>
      <c r="F325" s="153">
        <f>IF(A325="","",WEEKNUM(A325,2))</f>
        <v/>
      </c>
      <c r="G325" s="153">
        <f>IF(A325="","",WEEKDAY(A325,2))</f>
        <v/>
      </c>
      <c r="H325" s="153">
        <f>IF(A325="","",CHOOSE(WEEKDAY(A325,2),"Pazartesi","Salı","Çarşamba","Perşembe","Cuma","Cumartesi","Pazar"))</f>
        <v/>
      </c>
    </row>
    <row r="326" ht="10.5" customHeight="1" s="113">
      <c r="A326" s="152" t="n">
        <v>42329</v>
      </c>
      <c r="B326" s="153">
        <f>IF(A326="","",YEAR(A326))</f>
        <v/>
      </c>
      <c r="C326" s="153">
        <f>IF(A326="","",MONTH(A326))</f>
        <v/>
      </c>
      <c r="D326" s="153">
        <f>IF(A326="","",CHOOSE(MONTH(A326),"Ocak","Şubat","Mart","Nisan","Mayıs","Haziran","Temmuz","Ağustos","Eylül","Ekim","Kasım","Aralık"))</f>
        <v/>
      </c>
      <c r="E326" s="153">
        <f>IF(A326="","",ROUNDUP(MONTH(A326)/3,0))</f>
        <v/>
      </c>
      <c r="F326" s="153">
        <f>IF(A326="","",WEEKNUM(A326,2))</f>
        <v/>
      </c>
      <c r="G326" s="153">
        <f>IF(A326="","",WEEKDAY(A326,2))</f>
        <v/>
      </c>
      <c r="H326" s="153">
        <f>IF(A326="","",CHOOSE(WEEKDAY(A326,2),"Pazartesi","Salı","Çarşamba","Perşembe","Cuma","Cumartesi","Pazar"))</f>
        <v/>
      </c>
    </row>
    <row r="327" ht="10.5" customHeight="1" s="113">
      <c r="A327" s="152" t="n">
        <v>42330</v>
      </c>
      <c r="B327" s="153">
        <f>IF(A327="","",YEAR(A327))</f>
        <v/>
      </c>
      <c r="C327" s="153">
        <f>IF(A327="","",MONTH(A327))</f>
        <v/>
      </c>
      <c r="D327" s="153">
        <f>IF(A327="","",CHOOSE(MONTH(A327),"Ocak","Şubat","Mart","Nisan","Mayıs","Haziran","Temmuz","Ağustos","Eylül","Ekim","Kasım","Aralık"))</f>
        <v/>
      </c>
      <c r="E327" s="153">
        <f>IF(A327="","",ROUNDUP(MONTH(A327)/3,0))</f>
        <v/>
      </c>
      <c r="F327" s="153">
        <f>IF(A327="","",WEEKNUM(A327,2))</f>
        <v/>
      </c>
      <c r="G327" s="153">
        <f>IF(A327="","",WEEKDAY(A327,2))</f>
        <v/>
      </c>
      <c r="H327" s="153">
        <f>IF(A327="","",CHOOSE(WEEKDAY(A327,2),"Pazartesi","Salı","Çarşamba","Perşembe","Cuma","Cumartesi","Pazar"))</f>
        <v/>
      </c>
    </row>
    <row r="328" ht="10.5" customHeight="1" s="113">
      <c r="A328" s="152" t="n">
        <v>42331</v>
      </c>
      <c r="B328" s="153">
        <f>IF(A328="","",YEAR(A328))</f>
        <v/>
      </c>
      <c r="C328" s="153">
        <f>IF(A328="","",MONTH(A328))</f>
        <v/>
      </c>
      <c r="D328" s="153">
        <f>IF(A328="","",CHOOSE(MONTH(A328),"Ocak","Şubat","Mart","Nisan","Mayıs","Haziran","Temmuz","Ağustos","Eylül","Ekim","Kasım","Aralık"))</f>
        <v/>
      </c>
      <c r="E328" s="153">
        <f>IF(A328="","",ROUNDUP(MONTH(A328)/3,0))</f>
        <v/>
      </c>
      <c r="F328" s="153">
        <f>IF(A328="","",WEEKNUM(A328,2))</f>
        <v/>
      </c>
      <c r="G328" s="153">
        <f>IF(A328="","",WEEKDAY(A328,2))</f>
        <v/>
      </c>
      <c r="H328" s="153">
        <f>IF(A328="","",CHOOSE(WEEKDAY(A328,2),"Pazartesi","Salı","Çarşamba","Perşembe","Cuma","Cumartesi","Pazar"))</f>
        <v/>
      </c>
    </row>
    <row r="329" ht="10.5" customHeight="1" s="113">
      <c r="A329" s="152" t="n">
        <v>42332</v>
      </c>
      <c r="B329" s="153">
        <f>IF(A329="","",YEAR(A329))</f>
        <v/>
      </c>
      <c r="C329" s="153">
        <f>IF(A329="","",MONTH(A329))</f>
        <v/>
      </c>
      <c r="D329" s="153">
        <f>IF(A329="","",CHOOSE(MONTH(A329),"Ocak","Şubat","Mart","Nisan","Mayıs","Haziran","Temmuz","Ağustos","Eylül","Ekim","Kasım","Aralık"))</f>
        <v/>
      </c>
      <c r="E329" s="153">
        <f>IF(A329="","",ROUNDUP(MONTH(A329)/3,0))</f>
        <v/>
      </c>
      <c r="F329" s="153">
        <f>IF(A329="","",WEEKNUM(A329,2))</f>
        <v/>
      </c>
      <c r="G329" s="153">
        <f>IF(A329="","",WEEKDAY(A329,2))</f>
        <v/>
      </c>
      <c r="H329" s="153">
        <f>IF(A329="","",CHOOSE(WEEKDAY(A329,2),"Pazartesi","Salı","Çarşamba","Perşembe","Cuma","Cumartesi","Pazar"))</f>
        <v/>
      </c>
    </row>
    <row r="330" ht="10.5" customHeight="1" s="113">
      <c r="A330" s="152" t="n">
        <v>42333</v>
      </c>
      <c r="B330" s="153">
        <f>IF(A330="","",YEAR(A330))</f>
        <v/>
      </c>
      <c r="C330" s="153">
        <f>IF(A330="","",MONTH(A330))</f>
        <v/>
      </c>
      <c r="D330" s="153">
        <f>IF(A330="","",CHOOSE(MONTH(A330),"Ocak","Şubat","Mart","Nisan","Mayıs","Haziran","Temmuz","Ağustos","Eylül","Ekim","Kasım","Aralık"))</f>
        <v/>
      </c>
      <c r="E330" s="153">
        <f>IF(A330="","",ROUNDUP(MONTH(A330)/3,0))</f>
        <v/>
      </c>
      <c r="F330" s="153">
        <f>IF(A330="","",WEEKNUM(A330,2))</f>
        <v/>
      </c>
      <c r="G330" s="153">
        <f>IF(A330="","",WEEKDAY(A330,2))</f>
        <v/>
      </c>
      <c r="H330" s="153">
        <f>IF(A330="","",CHOOSE(WEEKDAY(A330,2),"Pazartesi","Salı","Çarşamba","Perşembe","Cuma","Cumartesi","Pazar"))</f>
        <v/>
      </c>
    </row>
    <row r="331" ht="10.5" customHeight="1" s="113">
      <c r="A331" s="152" t="n">
        <v>42334</v>
      </c>
      <c r="B331" s="153">
        <f>IF(A331="","",YEAR(A331))</f>
        <v/>
      </c>
      <c r="C331" s="153">
        <f>IF(A331="","",MONTH(A331))</f>
        <v/>
      </c>
      <c r="D331" s="153">
        <f>IF(A331="","",CHOOSE(MONTH(A331),"Ocak","Şubat","Mart","Nisan","Mayıs","Haziran","Temmuz","Ağustos","Eylül","Ekim","Kasım","Aralık"))</f>
        <v/>
      </c>
      <c r="E331" s="153">
        <f>IF(A331="","",ROUNDUP(MONTH(A331)/3,0))</f>
        <v/>
      </c>
      <c r="F331" s="153">
        <f>IF(A331="","",WEEKNUM(A331,2))</f>
        <v/>
      </c>
      <c r="G331" s="153">
        <f>IF(A331="","",WEEKDAY(A331,2))</f>
        <v/>
      </c>
      <c r="H331" s="153">
        <f>IF(A331="","",CHOOSE(WEEKDAY(A331,2),"Pazartesi","Salı","Çarşamba","Perşembe","Cuma","Cumartesi","Pazar"))</f>
        <v/>
      </c>
    </row>
    <row r="332" ht="10.5" customHeight="1" s="113">
      <c r="A332" s="152" t="n">
        <v>42335</v>
      </c>
      <c r="B332" s="153">
        <f>IF(A332="","",YEAR(A332))</f>
        <v/>
      </c>
      <c r="C332" s="153">
        <f>IF(A332="","",MONTH(A332))</f>
        <v/>
      </c>
      <c r="D332" s="153">
        <f>IF(A332="","",CHOOSE(MONTH(A332),"Ocak","Şubat","Mart","Nisan","Mayıs","Haziran","Temmuz","Ağustos","Eylül","Ekim","Kasım","Aralık"))</f>
        <v/>
      </c>
      <c r="E332" s="153">
        <f>IF(A332="","",ROUNDUP(MONTH(A332)/3,0))</f>
        <v/>
      </c>
      <c r="F332" s="153">
        <f>IF(A332="","",WEEKNUM(A332,2))</f>
        <v/>
      </c>
      <c r="G332" s="153">
        <f>IF(A332="","",WEEKDAY(A332,2))</f>
        <v/>
      </c>
      <c r="H332" s="153">
        <f>IF(A332="","",CHOOSE(WEEKDAY(A332,2),"Pazartesi","Salı","Çarşamba","Perşembe","Cuma","Cumartesi","Pazar"))</f>
        <v/>
      </c>
    </row>
    <row r="333" ht="10.5" customHeight="1" s="113">
      <c r="A333" s="152" t="n">
        <v>42336</v>
      </c>
      <c r="B333" s="153">
        <f>IF(A333="","",YEAR(A333))</f>
        <v/>
      </c>
      <c r="C333" s="153">
        <f>IF(A333="","",MONTH(A333))</f>
        <v/>
      </c>
      <c r="D333" s="153">
        <f>IF(A333="","",CHOOSE(MONTH(A333),"Ocak","Şubat","Mart","Nisan","Mayıs","Haziran","Temmuz","Ağustos","Eylül","Ekim","Kasım","Aralık"))</f>
        <v/>
      </c>
      <c r="E333" s="153">
        <f>IF(A333="","",ROUNDUP(MONTH(A333)/3,0))</f>
        <v/>
      </c>
      <c r="F333" s="153">
        <f>IF(A333="","",WEEKNUM(A333,2))</f>
        <v/>
      </c>
      <c r="G333" s="153">
        <f>IF(A333="","",WEEKDAY(A333,2))</f>
        <v/>
      </c>
      <c r="H333" s="153">
        <f>IF(A333="","",CHOOSE(WEEKDAY(A333,2),"Pazartesi","Salı","Çarşamba","Perşembe","Cuma","Cumartesi","Pazar"))</f>
        <v/>
      </c>
    </row>
    <row r="334" ht="10.5" customHeight="1" s="113">
      <c r="A334" s="152" t="n">
        <v>42337</v>
      </c>
      <c r="B334" s="153">
        <f>IF(A334="","",YEAR(A334))</f>
        <v/>
      </c>
      <c r="C334" s="153">
        <f>IF(A334="","",MONTH(A334))</f>
        <v/>
      </c>
      <c r="D334" s="153">
        <f>IF(A334="","",CHOOSE(MONTH(A334),"Ocak","Şubat","Mart","Nisan","Mayıs","Haziran","Temmuz","Ağustos","Eylül","Ekim","Kasım","Aralık"))</f>
        <v/>
      </c>
      <c r="E334" s="153">
        <f>IF(A334="","",ROUNDUP(MONTH(A334)/3,0))</f>
        <v/>
      </c>
      <c r="F334" s="153">
        <f>IF(A334="","",WEEKNUM(A334,2))</f>
        <v/>
      </c>
      <c r="G334" s="153">
        <f>IF(A334="","",WEEKDAY(A334,2))</f>
        <v/>
      </c>
      <c r="H334" s="153">
        <f>IF(A334="","",CHOOSE(WEEKDAY(A334,2),"Pazartesi","Salı","Çarşamba","Perşembe","Cuma","Cumartesi","Pazar"))</f>
        <v/>
      </c>
    </row>
    <row r="335" ht="10.5" customHeight="1" s="113">
      <c r="A335" s="152" t="n">
        <v>42338</v>
      </c>
      <c r="B335" s="153">
        <f>IF(A335="","",YEAR(A335))</f>
        <v/>
      </c>
      <c r="C335" s="153">
        <f>IF(A335="","",MONTH(A335))</f>
        <v/>
      </c>
      <c r="D335" s="153">
        <f>IF(A335="","",CHOOSE(MONTH(A335),"Ocak","Şubat","Mart","Nisan","Mayıs","Haziran","Temmuz","Ağustos","Eylül","Ekim","Kasım","Aralık"))</f>
        <v/>
      </c>
      <c r="E335" s="153">
        <f>IF(A335="","",ROUNDUP(MONTH(A335)/3,0))</f>
        <v/>
      </c>
      <c r="F335" s="153">
        <f>IF(A335="","",WEEKNUM(A335,2))</f>
        <v/>
      </c>
      <c r="G335" s="153">
        <f>IF(A335="","",WEEKDAY(A335,2))</f>
        <v/>
      </c>
      <c r="H335" s="153">
        <f>IF(A335="","",CHOOSE(WEEKDAY(A335,2),"Pazartesi","Salı","Çarşamba","Perşembe","Cuma","Cumartesi","Pazar"))</f>
        <v/>
      </c>
    </row>
    <row r="336" ht="10.5" customHeight="1" s="113">
      <c r="A336" s="152" t="n">
        <v>42339</v>
      </c>
      <c r="B336" s="153">
        <f>IF(A336="","",YEAR(A336))</f>
        <v/>
      </c>
      <c r="C336" s="153">
        <f>IF(A336="","",MONTH(A336))</f>
        <v/>
      </c>
      <c r="D336" s="153">
        <f>IF(A336="","",CHOOSE(MONTH(A336),"Ocak","Şubat","Mart","Nisan","Mayıs","Haziran","Temmuz","Ağustos","Eylül","Ekim","Kasım","Aralık"))</f>
        <v/>
      </c>
      <c r="E336" s="153">
        <f>IF(A336="","",ROUNDUP(MONTH(A336)/3,0))</f>
        <v/>
      </c>
      <c r="F336" s="153">
        <f>IF(A336="","",WEEKNUM(A336,2))</f>
        <v/>
      </c>
      <c r="G336" s="153">
        <f>IF(A336="","",WEEKDAY(A336,2))</f>
        <v/>
      </c>
      <c r="H336" s="153">
        <f>IF(A336="","",CHOOSE(WEEKDAY(A336,2),"Pazartesi","Salı","Çarşamba","Perşembe","Cuma","Cumartesi","Pazar"))</f>
        <v/>
      </c>
    </row>
    <row r="337" ht="10.5" customHeight="1" s="113">
      <c r="A337" s="152" t="n">
        <v>42340</v>
      </c>
      <c r="B337" s="153">
        <f>IF(A337="","",YEAR(A337))</f>
        <v/>
      </c>
      <c r="C337" s="153">
        <f>IF(A337="","",MONTH(A337))</f>
        <v/>
      </c>
      <c r="D337" s="153">
        <f>IF(A337="","",CHOOSE(MONTH(A337),"Ocak","Şubat","Mart","Nisan","Mayıs","Haziran","Temmuz","Ağustos","Eylül","Ekim","Kasım","Aralık"))</f>
        <v/>
      </c>
      <c r="E337" s="153">
        <f>IF(A337="","",ROUNDUP(MONTH(A337)/3,0))</f>
        <v/>
      </c>
      <c r="F337" s="153">
        <f>IF(A337="","",WEEKNUM(A337,2))</f>
        <v/>
      </c>
      <c r="G337" s="153">
        <f>IF(A337="","",WEEKDAY(A337,2))</f>
        <v/>
      </c>
      <c r="H337" s="153">
        <f>IF(A337="","",CHOOSE(WEEKDAY(A337,2),"Pazartesi","Salı","Çarşamba","Perşembe","Cuma","Cumartesi","Pazar"))</f>
        <v/>
      </c>
    </row>
    <row r="338" ht="10.5" customHeight="1" s="113">
      <c r="A338" s="152" t="n">
        <v>42341</v>
      </c>
      <c r="B338" s="153">
        <f>IF(A338="","",YEAR(A338))</f>
        <v/>
      </c>
      <c r="C338" s="153">
        <f>IF(A338="","",MONTH(A338))</f>
        <v/>
      </c>
      <c r="D338" s="153">
        <f>IF(A338="","",CHOOSE(MONTH(A338),"Ocak","Şubat","Mart","Nisan","Mayıs","Haziran","Temmuz","Ağustos","Eylül","Ekim","Kasım","Aralık"))</f>
        <v/>
      </c>
      <c r="E338" s="153">
        <f>IF(A338="","",ROUNDUP(MONTH(A338)/3,0))</f>
        <v/>
      </c>
      <c r="F338" s="153">
        <f>IF(A338="","",WEEKNUM(A338,2))</f>
        <v/>
      </c>
      <c r="G338" s="153">
        <f>IF(A338="","",WEEKDAY(A338,2))</f>
        <v/>
      </c>
      <c r="H338" s="153">
        <f>IF(A338="","",CHOOSE(WEEKDAY(A338,2),"Pazartesi","Salı","Çarşamba","Perşembe","Cuma","Cumartesi","Pazar"))</f>
        <v/>
      </c>
    </row>
    <row r="339" ht="10.5" customHeight="1" s="113">
      <c r="A339" s="152" t="n">
        <v>42342</v>
      </c>
      <c r="B339" s="153">
        <f>IF(A339="","",YEAR(A339))</f>
        <v/>
      </c>
      <c r="C339" s="153">
        <f>IF(A339="","",MONTH(A339))</f>
        <v/>
      </c>
      <c r="D339" s="153">
        <f>IF(A339="","",CHOOSE(MONTH(A339),"Ocak","Şubat","Mart","Nisan","Mayıs","Haziran","Temmuz","Ağustos","Eylül","Ekim","Kasım","Aralık"))</f>
        <v/>
      </c>
      <c r="E339" s="153">
        <f>IF(A339="","",ROUNDUP(MONTH(A339)/3,0))</f>
        <v/>
      </c>
      <c r="F339" s="153">
        <f>IF(A339="","",WEEKNUM(A339,2))</f>
        <v/>
      </c>
      <c r="G339" s="153">
        <f>IF(A339="","",WEEKDAY(A339,2))</f>
        <v/>
      </c>
      <c r="H339" s="153">
        <f>IF(A339="","",CHOOSE(WEEKDAY(A339,2),"Pazartesi","Salı","Çarşamba","Perşembe","Cuma","Cumartesi","Pazar"))</f>
        <v/>
      </c>
    </row>
    <row r="340" ht="10.5" customHeight="1" s="113">
      <c r="A340" s="152" t="n">
        <v>42343</v>
      </c>
      <c r="B340" s="153">
        <f>IF(A340="","",YEAR(A340))</f>
        <v/>
      </c>
      <c r="C340" s="153">
        <f>IF(A340="","",MONTH(A340))</f>
        <v/>
      </c>
      <c r="D340" s="153">
        <f>IF(A340="","",CHOOSE(MONTH(A340),"Ocak","Şubat","Mart","Nisan","Mayıs","Haziran","Temmuz","Ağustos","Eylül","Ekim","Kasım","Aralık"))</f>
        <v/>
      </c>
      <c r="E340" s="153">
        <f>IF(A340="","",ROUNDUP(MONTH(A340)/3,0))</f>
        <v/>
      </c>
      <c r="F340" s="153">
        <f>IF(A340="","",WEEKNUM(A340,2))</f>
        <v/>
      </c>
      <c r="G340" s="153">
        <f>IF(A340="","",WEEKDAY(A340,2))</f>
        <v/>
      </c>
      <c r="H340" s="153">
        <f>IF(A340="","",CHOOSE(WEEKDAY(A340,2),"Pazartesi","Salı","Çarşamba","Perşembe","Cuma","Cumartesi","Pazar"))</f>
        <v/>
      </c>
    </row>
    <row r="341" ht="10.5" customHeight="1" s="113">
      <c r="A341" s="152" t="n">
        <v>42344</v>
      </c>
      <c r="B341" s="153">
        <f>IF(A341="","",YEAR(A341))</f>
        <v/>
      </c>
      <c r="C341" s="153">
        <f>IF(A341="","",MONTH(A341))</f>
        <v/>
      </c>
      <c r="D341" s="153">
        <f>IF(A341="","",CHOOSE(MONTH(A341),"Ocak","Şubat","Mart","Nisan","Mayıs","Haziran","Temmuz","Ağustos","Eylül","Ekim","Kasım","Aralık"))</f>
        <v/>
      </c>
      <c r="E341" s="153">
        <f>IF(A341="","",ROUNDUP(MONTH(A341)/3,0))</f>
        <v/>
      </c>
      <c r="F341" s="153">
        <f>IF(A341="","",WEEKNUM(A341,2))</f>
        <v/>
      </c>
      <c r="G341" s="153">
        <f>IF(A341="","",WEEKDAY(A341,2))</f>
        <v/>
      </c>
      <c r="H341" s="153">
        <f>IF(A341="","",CHOOSE(WEEKDAY(A341,2),"Pazartesi","Salı","Çarşamba","Perşembe","Cuma","Cumartesi","Pazar"))</f>
        <v/>
      </c>
    </row>
    <row r="342" ht="10.5" customHeight="1" s="113">
      <c r="A342" s="152" t="n">
        <v>42345</v>
      </c>
      <c r="B342" s="153">
        <f>IF(A342="","",YEAR(A342))</f>
        <v/>
      </c>
      <c r="C342" s="153">
        <f>IF(A342="","",MONTH(A342))</f>
        <v/>
      </c>
      <c r="D342" s="153">
        <f>IF(A342="","",CHOOSE(MONTH(A342),"Ocak","Şubat","Mart","Nisan","Mayıs","Haziran","Temmuz","Ağustos","Eylül","Ekim","Kasım","Aralık"))</f>
        <v/>
      </c>
      <c r="E342" s="153">
        <f>IF(A342="","",ROUNDUP(MONTH(A342)/3,0))</f>
        <v/>
      </c>
      <c r="F342" s="153">
        <f>IF(A342="","",WEEKNUM(A342,2))</f>
        <v/>
      </c>
      <c r="G342" s="153">
        <f>IF(A342="","",WEEKDAY(A342,2))</f>
        <v/>
      </c>
      <c r="H342" s="153">
        <f>IF(A342="","",CHOOSE(WEEKDAY(A342,2),"Pazartesi","Salı","Çarşamba","Perşembe","Cuma","Cumartesi","Pazar"))</f>
        <v/>
      </c>
    </row>
    <row r="343" ht="10.5" customHeight="1" s="113">
      <c r="A343" s="152" t="n">
        <v>42346</v>
      </c>
      <c r="B343" s="153">
        <f>IF(A343="","",YEAR(A343))</f>
        <v/>
      </c>
      <c r="C343" s="153">
        <f>IF(A343="","",MONTH(A343))</f>
        <v/>
      </c>
      <c r="D343" s="153">
        <f>IF(A343="","",CHOOSE(MONTH(A343),"Ocak","Şubat","Mart","Nisan","Mayıs","Haziran","Temmuz","Ağustos","Eylül","Ekim","Kasım","Aralık"))</f>
        <v/>
      </c>
      <c r="E343" s="153">
        <f>IF(A343="","",ROUNDUP(MONTH(A343)/3,0))</f>
        <v/>
      </c>
      <c r="F343" s="153">
        <f>IF(A343="","",WEEKNUM(A343,2))</f>
        <v/>
      </c>
      <c r="G343" s="153">
        <f>IF(A343="","",WEEKDAY(A343,2))</f>
        <v/>
      </c>
      <c r="H343" s="153">
        <f>IF(A343="","",CHOOSE(WEEKDAY(A343,2),"Pazartesi","Salı","Çarşamba","Perşembe","Cuma","Cumartesi","Pazar"))</f>
        <v/>
      </c>
    </row>
    <row r="344" ht="10.5" customHeight="1" s="113">
      <c r="A344" s="152" t="n">
        <v>42347</v>
      </c>
      <c r="B344" s="153">
        <f>IF(A344="","",YEAR(A344))</f>
        <v/>
      </c>
      <c r="C344" s="153">
        <f>IF(A344="","",MONTH(A344))</f>
        <v/>
      </c>
      <c r="D344" s="153">
        <f>IF(A344="","",CHOOSE(MONTH(A344),"Ocak","Şubat","Mart","Nisan","Mayıs","Haziran","Temmuz","Ağustos","Eylül","Ekim","Kasım","Aralık"))</f>
        <v/>
      </c>
      <c r="E344" s="153">
        <f>IF(A344="","",ROUNDUP(MONTH(A344)/3,0))</f>
        <v/>
      </c>
      <c r="F344" s="153">
        <f>IF(A344="","",WEEKNUM(A344,2))</f>
        <v/>
      </c>
      <c r="G344" s="153">
        <f>IF(A344="","",WEEKDAY(A344,2))</f>
        <v/>
      </c>
      <c r="H344" s="153">
        <f>IF(A344="","",CHOOSE(WEEKDAY(A344,2),"Pazartesi","Salı","Çarşamba","Perşembe","Cuma","Cumartesi","Pazar"))</f>
        <v/>
      </c>
    </row>
    <row r="345" ht="10.5" customHeight="1" s="113">
      <c r="A345" s="152" t="n">
        <v>42348</v>
      </c>
      <c r="B345" s="153">
        <f>IF(A345="","",YEAR(A345))</f>
        <v/>
      </c>
      <c r="C345" s="153">
        <f>IF(A345="","",MONTH(A345))</f>
        <v/>
      </c>
      <c r="D345" s="153">
        <f>IF(A345="","",CHOOSE(MONTH(A345),"Ocak","Şubat","Mart","Nisan","Mayıs","Haziran","Temmuz","Ağustos","Eylül","Ekim","Kasım","Aralık"))</f>
        <v/>
      </c>
      <c r="E345" s="153">
        <f>IF(A345="","",ROUNDUP(MONTH(A345)/3,0))</f>
        <v/>
      </c>
      <c r="F345" s="153">
        <f>IF(A345="","",WEEKNUM(A345,2))</f>
        <v/>
      </c>
      <c r="G345" s="153">
        <f>IF(A345="","",WEEKDAY(A345,2))</f>
        <v/>
      </c>
      <c r="H345" s="153">
        <f>IF(A345="","",CHOOSE(WEEKDAY(A345,2),"Pazartesi","Salı","Çarşamba","Perşembe","Cuma","Cumartesi","Pazar"))</f>
        <v/>
      </c>
    </row>
    <row r="346" ht="10.5" customHeight="1" s="113">
      <c r="A346" s="152" t="n">
        <v>42349</v>
      </c>
      <c r="B346" s="153">
        <f>IF(A346="","",YEAR(A346))</f>
        <v/>
      </c>
      <c r="C346" s="153">
        <f>IF(A346="","",MONTH(A346))</f>
        <v/>
      </c>
      <c r="D346" s="153">
        <f>IF(A346="","",CHOOSE(MONTH(A346),"Ocak","Şubat","Mart","Nisan","Mayıs","Haziran","Temmuz","Ağustos","Eylül","Ekim","Kasım","Aralık"))</f>
        <v/>
      </c>
      <c r="E346" s="153">
        <f>IF(A346="","",ROUNDUP(MONTH(A346)/3,0))</f>
        <v/>
      </c>
      <c r="F346" s="153">
        <f>IF(A346="","",WEEKNUM(A346,2))</f>
        <v/>
      </c>
      <c r="G346" s="153">
        <f>IF(A346="","",WEEKDAY(A346,2))</f>
        <v/>
      </c>
      <c r="H346" s="153">
        <f>IF(A346="","",CHOOSE(WEEKDAY(A346,2),"Pazartesi","Salı","Çarşamba","Perşembe","Cuma","Cumartesi","Pazar"))</f>
        <v/>
      </c>
    </row>
    <row r="347" ht="10.5" customHeight="1" s="113">
      <c r="A347" s="152" t="n">
        <v>42350</v>
      </c>
      <c r="B347" s="153">
        <f>IF(A347="","",YEAR(A347))</f>
        <v/>
      </c>
      <c r="C347" s="153">
        <f>IF(A347="","",MONTH(A347))</f>
        <v/>
      </c>
      <c r="D347" s="153">
        <f>IF(A347="","",CHOOSE(MONTH(A347),"Ocak","Şubat","Mart","Nisan","Mayıs","Haziran","Temmuz","Ağustos","Eylül","Ekim","Kasım","Aralık"))</f>
        <v/>
      </c>
      <c r="E347" s="153">
        <f>IF(A347="","",ROUNDUP(MONTH(A347)/3,0))</f>
        <v/>
      </c>
      <c r="F347" s="153">
        <f>IF(A347="","",WEEKNUM(A347,2))</f>
        <v/>
      </c>
      <c r="G347" s="153">
        <f>IF(A347="","",WEEKDAY(A347,2))</f>
        <v/>
      </c>
      <c r="H347" s="153">
        <f>IF(A347="","",CHOOSE(WEEKDAY(A347,2),"Pazartesi","Salı","Çarşamba","Perşembe","Cuma","Cumartesi","Pazar"))</f>
        <v/>
      </c>
    </row>
    <row r="348" ht="10.5" customHeight="1" s="113">
      <c r="A348" s="152" t="n">
        <v>42351</v>
      </c>
      <c r="B348" s="153">
        <f>IF(A348="","",YEAR(A348))</f>
        <v/>
      </c>
      <c r="C348" s="153">
        <f>IF(A348="","",MONTH(A348))</f>
        <v/>
      </c>
      <c r="D348" s="153">
        <f>IF(A348="","",CHOOSE(MONTH(A348),"Ocak","Şubat","Mart","Nisan","Mayıs","Haziran","Temmuz","Ağustos","Eylül","Ekim","Kasım","Aralık"))</f>
        <v/>
      </c>
      <c r="E348" s="153">
        <f>IF(A348="","",ROUNDUP(MONTH(A348)/3,0))</f>
        <v/>
      </c>
      <c r="F348" s="153">
        <f>IF(A348="","",WEEKNUM(A348,2))</f>
        <v/>
      </c>
      <c r="G348" s="153">
        <f>IF(A348="","",WEEKDAY(A348,2))</f>
        <v/>
      </c>
      <c r="H348" s="153">
        <f>IF(A348="","",CHOOSE(WEEKDAY(A348,2),"Pazartesi","Salı","Çarşamba","Perşembe","Cuma","Cumartesi","Pazar"))</f>
        <v/>
      </c>
    </row>
    <row r="349" ht="10.5" customHeight="1" s="113">
      <c r="A349" s="152" t="n">
        <v>42352</v>
      </c>
      <c r="B349" s="153">
        <f>IF(A349="","",YEAR(A349))</f>
        <v/>
      </c>
      <c r="C349" s="153">
        <f>IF(A349="","",MONTH(A349))</f>
        <v/>
      </c>
      <c r="D349" s="153">
        <f>IF(A349="","",CHOOSE(MONTH(A349),"Ocak","Şubat","Mart","Nisan","Mayıs","Haziran","Temmuz","Ağustos","Eylül","Ekim","Kasım","Aralık"))</f>
        <v/>
      </c>
      <c r="E349" s="153">
        <f>IF(A349="","",ROUNDUP(MONTH(A349)/3,0))</f>
        <v/>
      </c>
      <c r="F349" s="153">
        <f>IF(A349="","",WEEKNUM(A349,2))</f>
        <v/>
      </c>
      <c r="G349" s="153">
        <f>IF(A349="","",WEEKDAY(A349,2))</f>
        <v/>
      </c>
      <c r="H349" s="153">
        <f>IF(A349="","",CHOOSE(WEEKDAY(A349,2),"Pazartesi","Salı","Çarşamba","Perşembe","Cuma","Cumartesi","Pazar"))</f>
        <v/>
      </c>
    </row>
    <row r="350" ht="10.5" customHeight="1" s="113">
      <c r="A350" s="152" t="n">
        <v>42353</v>
      </c>
      <c r="B350" s="153">
        <f>IF(A350="","",YEAR(A350))</f>
        <v/>
      </c>
      <c r="C350" s="153">
        <f>IF(A350="","",MONTH(A350))</f>
        <v/>
      </c>
      <c r="D350" s="153">
        <f>IF(A350="","",CHOOSE(MONTH(A350),"Ocak","Şubat","Mart","Nisan","Mayıs","Haziran","Temmuz","Ağustos","Eylül","Ekim","Kasım","Aralık"))</f>
        <v/>
      </c>
      <c r="E350" s="153">
        <f>IF(A350="","",ROUNDUP(MONTH(A350)/3,0))</f>
        <v/>
      </c>
      <c r="F350" s="153">
        <f>IF(A350="","",WEEKNUM(A350,2))</f>
        <v/>
      </c>
      <c r="G350" s="153">
        <f>IF(A350="","",WEEKDAY(A350,2))</f>
        <v/>
      </c>
      <c r="H350" s="153">
        <f>IF(A350="","",CHOOSE(WEEKDAY(A350,2),"Pazartesi","Salı","Çarşamba","Perşembe","Cuma","Cumartesi","Pazar"))</f>
        <v/>
      </c>
    </row>
    <row r="351" ht="10.5" customHeight="1" s="113">
      <c r="A351" s="152" t="n">
        <v>42354</v>
      </c>
      <c r="B351" s="153">
        <f>IF(A351="","",YEAR(A351))</f>
        <v/>
      </c>
      <c r="C351" s="153">
        <f>IF(A351="","",MONTH(A351))</f>
        <v/>
      </c>
      <c r="D351" s="153">
        <f>IF(A351="","",CHOOSE(MONTH(A351),"Ocak","Şubat","Mart","Nisan","Mayıs","Haziran","Temmuz","Ağustos","Eylül","Ekim","Kasım","Aralık"))</f>
        <v/>
      </c>
      <c r="E351" s="153">
        <f>IF(A351="","",ROUNDUP(MONTH(A351)/3,0))</f>
        <v/>
      </c>
      <c r="F351" s="153">
        <f>IF(A351="","",WEEKNUM(A351,2))</f>
        <v/>
      </c>
      <c r="G351" s="153">
        <f>IF(A351="","",WEEKDAY(A351,2))</f>
        <v/>
      </c>
      <c r="H351" s="153">
        <f>IF(A351="","",CHOOSE(WEEKDAY(A351,2),"Pazartesi","Salı","Çarşamba","Perşembe","Cuma","Cumartesi","Pazar"))</f>
        <v/>
      </c>
    </row>
    <row r="352" ht="10.5" customHeight="1" s="113">
      <c r="A352" s="152" t="n">
        <v>42355</v>
      </c>
      <c r="B352" s="153">
        <f>IF(A352="","",YEAR(A352))</f>
        <v/>
      </c>
      <c r="C352" s="153">
        <f>IF(A352="","",MONTH(A352))</f>
        <v/>
      </c>
      <c r="D352" s="153">
        <f>IF(A352="","",CHOOSE(MONTH(A352),"Ocak","Şubat","Mart","Nisan","Mayıs","Haziran","Temmuz","Ağustos","Eylül","Ekim","Kasım","Aralık"))</f>
        <v/>
      </c>
      <c r="E352" s="153">
        <f>IF(A352="","",ROUNDUP(MONTH(A352)/3,0))</f>
        <v/>
      </c>
      <c r="F352" s="153">
        <f>IF(A352="","",WEEKNUM(A352,2))</f>
        <v/>
      </c>
      <c r="G352" s="153">
        <f>IF(A352="","",WEEKDAY(A352,2))</f>
        <v/>
      </c>
      <c r="H352" s="153">
        <f>IF(A352="","",CHOOSE(WEEKDAY(A352,2),"Pazartesi","Salı","Çarşamba","Perşembe","Cuma","Cumartesi","Pazar"))</f>
        <v/>
      </c>
    </row>
    <row r="353" ht="10.5" customHeight="1" s="113">
      <c r="A353" s="152" t="n">
        <v>42356</v>
      </c>
      <c r="B353" s="153">
        <f>IF(A353="","",YEAR(A353))</f>
        <v/>
      </c>
      <c r="C353" s="153">
        <f>IF(A353="","",MONTH(A353))</f>
        <v/>
      </c>
      <c r="D353" s="153">
        <f>IF(A353="","",CHOOSE(MONTH(A353),"Ocak","Şubat","Mart","Nisan","Mayıs","Haziran","Temmuz","Ağustos","Eylül","Ekim","Kasım","Aralık"))</f>
        <v/>
      </c>
      <c r="E353" s="153">
        <f>IF(A353="","",ROUNDUP(MONTH(A353)/3,0))</f>
        <v/>
      </c>
      <c r="F353" s="153">
        <f>IF(A353="","",WEEKNUM(A353,2))</f>
        <v/>
      </c>
      <c r="G353" s="153">
        <f>IF(A353="","",WEEKDAY(A353,2))</f>
        <v/>
      </c>
      <c r="H353" s="153">
        <f>IF(A353="","",CHOOSE(WEEKDAY(A353,2),"Pazartesi","Salı","Çarşamba","Perşembe","Cuma","Cumartesi","Pazar"))</f>
        <v/>
      </c>
    </row>
    <row r="354" ht="10.5" customHeight="1" s="113">
      <c r="A354" s="152" t="n">
        <v>42357</v>
      </c>
      <c r="B354" s="153">
        <f>IF(A354="","",YEAR(A354))</f>
        <v/>
      </c>
      <c r="C354" s="153">
        <f>IF(A354="","",MONTH(A354))</f>
        <v/>
      </c>
      <c r="D354" s="153">
        <f>IF(A354="","",CHOOSE(MONTH(A354),"Ocak","Şubat","Mart","Nisan","Mayıs","Haziran","Temmuz","Ağustos","Eylül","Ekim","Kasım","Aralık"))</f>
        <v/>
      </c>
      <c r="E354" s="153">
        <f>IF(A354="","",ROUNDUP(MONTH(A354)/3,0))</f>
        <v/>
      </c>
      <c r="F354" s="153">
        <f>IF(A354="","",WEEKNUM(A354,2))</f>
        <v/>
      </c>
      <c r="G354" s="153">
        <f>IF(A354="","",WEEKDAY(A354,2))</f>
        <v/>
      </c>
      <c r="H354" s="153">
        <f>IF(A354="","",CHOOSE(WEEKDAY(A354,2),"Pazartesi","Salı","Çarşamba","Perşembe","Cuma","Cumartesi","Pazar"))</f>
        <v/>
      </c>
    </row>
    <row r="355" ht="10.5" customHeight="1" s="113">
      <c r="A355" s="152" t="n">
        <v>42358</v>
      </c>
      <c r="B355" s="153">
        <f>IF(A355="","",YEAR(A355))</f>
        <v/>
      </c>
      <c r="C355" s="153">
        <f>IF(A355="","",MONTH(A355))</f>
        <v/>
      </c>
      <c r="D355" s="153">
        <f>IF(A355="","",CHOOSE(MONTH(A355),"Ocak","Şubat","Mart","Nisan","Mayıs","Haziran","Temmuz","Ağustos","Eylül","Ekim","Kasım","Aralık"))</f>
        <v/>
      </c>
      <c r="E355" s="153">
        <f>IF(A355="","",ROUNDUP(MONTH(A355)/3,0))</f>
        <v/>
      </c>
      <c r="F355" s="153">
        <f>IF(A355="","",WEEKNUM(A355,2))</f>
        <v/>
      </c>
      <c r="G355" s="153">
        <f>IF(A355="","",WEEKDAY(A355,2))</f>
        <v/>
      </c>
      <c r="H355" s="153">
        <f>IF(A355="","",CHOOSE(WEEKDAY(A355,2),"Pazartesi","Salı","Çarşamba","Perşembe","Cuma","Cumartesi","Pazar"))</f>
        <v/>
      </c>
    </row>
    <row r="356" ht="10.5" customHeight="1" s="113">
      <c r="A356" s="152" t="n">
        <v>42359</v>
      </c>
      <c r="B356" s="153">
        <f>IF(A356="","",YEAR(A356))</f>
        <v/>
      </c>
      <c r="C356" s="153">
        <f>IF(A356="","",MONTH(A356))</f>
        <v/>
      </c>
      <c r="D356" s="153">
        <f>IF(A356="","",CHOOSE(MONTH(A356),"Ocak","Şubat","Mart","Nisan","Mayıs","Haziran","Temmuz","Ağustos","Eylül","Ekim","Kasım","Aralık"))</f>
        <v/>
      </c>
      <c r="E356" s="153">
        <f>IF(A356="","",ROUNDUP(MONTH(A356)/3,0))</f>
        <v/>
      </c>
      <c r="F356" s="153">
        <f>IF(A356="","",WEEKNUM(A356,2))</f>
        <v/>
      </c>
      <c r="G356" s="153">
        <f>IF(A356="","",WEEKDAY(A356,2))</f>
        <v/>
      </c>
      <c r="H356" s="153">
        <f>IF(A356="","",CHOOSE(WEEKDAY(A356,2),"Pazartesi","Salı","Çarşamba","Perşembe","Cuma","Cumartesi","Pazar"))</f>
        <v/>
      </c>
    </row>
    <row r="357" ht="10.5" customHeight="1" s="113">
      <c r="A357" s="152" t="n">
        <v>42360</v>
      </c>
      <c r="B357" s="153">
        <f>IF(A357="","",YEAR(A357))</f>
        <v/>
      </c>
      <c r="C357" s="153">
        <f>IF(A357="","",MONTH(A357))</f>
        <v/>
      </c>
      <c r="D357" s="153">
        <f>IF(A357="","",CHOOSE(MONTH(A357),"Ocak","Şubat","Mart","Nisan","Mayıs","Haziran","Temmuz","Ağustos","Eylül","Ekim","Kasım","Aralık"))</f>
        <v/>
      </c>
      <c r="E357" s="153">
        <f>IF(A357="","",ROUNDUP(MONTH(A357)/3,0))</f>
        <v/>
      </c>
      <c r="F357" s="153">
        <f>IF(A357="","",WEEKNUM(A357,2))</f>
        <v/>
      </c>
      <c r="G357" s="153">
        <f>IF(A357="","",WEEKDAY(A357,2))</f>
        <v/>
      </c>
      <c r="H357" s="153">
        <f>IF(A357="","",CHOOSE(WEEKDAY(A357,2),"Pazartesi","Salı","Çarşamba","Perşembe","Cuma","Cumartesi","Pazar"))</f>
        <v/>
      </c>
    </row>
    <row r="358" ht="10.5" customHeight="1" s="113">
      <c r="A358" s="152" t="n">
        <v>42361</v>
      </c>
      <c r="B358" s="153">
        <f>IF(A358="","",YEAR(A358))</f>
        <v/>
      </c>
      <c r="C358" s="153">
        <f>IF(A358="","",MONTH(A358))</f>
        <v/>
      </c>
      <c r="D358" s="153">
        <f>IF(A358="","",CHOOSE(MONTH(A358),"Ocak","Şubat","Mart","Nisan","Mayıs","Haziran","Temmuz","Ağustos","Eylül","Ekim","Kasım","Aralık"))</f>
        <v/>
      </c>
      <c r="E358" s="153">
        <f>IF(A358="","",ROUNDUP(MONTH(A358)/3,0))</f>
        <v/>
      </c>
      <c r="F358" s="153">
        <f>IF(A358="","",WEEKNUM(A358,2))</f>
        <v/>
      </c>
      <c r="G358" s="153">
        <f>IF(A358="","",WEEKDAY(A358,2))</f>
        <v/>
      </c>
      <c r="H358" s="153">
        <f>IF(A358="","",CHOOSE(WEEKDAY(A358,2),"Pazartesi","Salı","Çarşamba","Perşembe","Cuma","Cumartesi","Pazar"))</f>
        <v/>
      </c>
    </row>
    <row r="359" ht="10.5" customHeight="1" s="113">
      <c r="A359" s="152" t="n">
        <v>42362</v>
      </c>
      <c r="B359" s="153">
        <f>IF(A359="","",YEAR(A359))</f>
        <v/>
      </c>
      <c r="C359" s="153">
        <f>IF(A359="","",MONTH(A359))</f>
        <v/>
      </c>
      <c r="D359" s="153">
        <f>IF(A359="","",CHOOSE(MONTH(A359),"Ocak","Şubat","Mart","Nisan","Mayıs","Haziran","Temmuz","Ağustos","Eylül","Ekim","Kasım","Aralık"))</f>
        <v/>
      </c>
      <c r="E359" s="153">
        <f>IF(A359="","",ROUNDUP(MONTH(A359)/3,0))</f>
        <v/>
      </c>
      <c r="F359" s="153">
        <f>IF(A359="","",WEEKNUM(A359,2))</f>
        <v/>
      </c>
      <c r="G359" s="153">
        <f>IF(A359="","",WEEKDAY(A359,2))</f>
        <v/>
      </c>
      <c r="H359" s="153">
        <f>IF(A359="","",CHOOSE(WEEKDAY(A359,2),"Pazartesi","Salı","Çarşamba","Perşembe","Cuma","Cumartesi","Pazar"))</f>
        <v/>
      </c>
    </row>
    <row r="360" ht="10.5" customHeight="1" s="113">
      <c r="A360" s="152" t="n">
        <v>42363</v>
      </c>
      <c r="B360" s="153">
        <f>IF(A360="","",YEAR(A360))</f>
        <v/>
      </c>
      <c r="C360" s="153">
        <f>IF(A360="","",MONTH(A360))</f>
        <v/>
      </c>
      <c r="D360" s="153">
        <f>IF(A360="","",CHOOSE(MONTH(A360),"Ocak","Şubat","Mart","Nisan","Mayıs","Haziran","Temmuz","Ağustos","Eylül","Ekim","Kasım","Aralık"))</f>
        <v/>
      </c>
      <c r="E360" s="153">
        <f>IF(A360="","",ROUNDUP(MONTH(A360)/3,0))</f>
        <v/>
      </c>
      <c r="F360" s="153">
        <f>IF(A360="","",WEEKNUM(A360,2))</f>
        <v/>
      </c>
      <c r="G360" s="153">
        <f>IF(A360="","",WEEKDAY(A360,2))</f>
        <v/>
      </c>
      <c r="H360" s="153">
        <f>IF(A360="","",CHOOSE(WEEKDAY(A360,2),"Pazartesi","Salı","Çarşamba","Perşembe","Cuma","Cumartesi","Pazar"))</f>
        <v/>
      </c>
    </row>
    <row r="361" ht="10.5" customHeight="1" s="113">
      <c r="A361" s="152" t="n">
        <v>42364</v>
      </c>
      <c r="B361" s="153">
        <f>IF(A361="","",YEAR(A361))</f>
        <v/>
      </c>
      <c r="C361" s="153">
        <f>IF(A361="","",MONTH(A361))</f>
        <v/>
      </c>
      <c r="D361" s="153">
        <f>IF(A361="","",CHOOSE(MONTH(A361),"Ocak","Şubat","Mart","Nisan","Mayıs","Haziran","Temmuz","Ağustos","Eylül","Ekim","Kasım","Aralık"))</f>
        <v/>
      </c>
      <c r="E361" s="153">
        <f>IF(A361="","",ROUNDUP(MONTH(A361)/3,0))</f>
        <v/>
      </c>
      <c r="F361" s="153">
        <f>IF(A361="","",WEEKNUM(A361,2))</f>
        <v/>
      </c>
      <c r="G361" s="153">
        <f>IF(A361="","",WEEKDAY(A361,2))</f>
        <v/>
      </c>
      <c r="H361" s="153">
        <f>IF(A361="","",CHOOSE(WEEKDAY(A361,2),"Pazartesi","Salı","Çarşamba","Perşembe","Cuma","Cumartesi","Pazar"))</f>
        <v/>
      </c>
    </row>
    <row r="362" ht="10.5" customHeight="1" s="113">
      <c r="A362" s="152" t="n">
        <v>42365</v>
      </c>
      <c r="B362" s="153">
        <f>IF(A362="","",YEAR(A362))</f>
        <v/>
      </c>
      <c r="C362" s="153">
        <f>IF(A362="","",MONTH(A362))</f>
        <v/>
      </c>
      <c r="D362" s="153">
        <f>IF(A362="","",CHOOSE(MONTH(A362),"Ocak","Şubat","Mart","Nisan","Mayıs","Haziran","Temmuz","Ağustos","Eylül","Ekim","Kasım","Aralık"))</f>
        <v/>
      </c>
      <c r="E362" s="153">
        <f>IF(A362="","",ROUNDUP(MONTH(A362)/3,0))</f>
        <v/>
      </c>
      <c r="F362" s="153">
        <f>IF(A362="","",WEEKNUM(A362,2))</f>
        <v/>
      </c>
      <c r="G362" s="153">
        <f>IF(A362="","",WEEKDAY(A362,2))</f>
        <v/>
      </c>
      <c r="H362" s="153">
        <f>IF(A362="","",CHOOSE(WEEKDAY(A362,2),"Pazartesi","Salı","Çarşamba","Perşembe","Cuma","Cumartesi","Pazar"))</f>
        <v/>
      </c>
    </row>
    <row r="363" ht="10.5" customHeight="1" s="113">
      <c r="A363" s="152" t="n">
        <v>42366</v>
      </c>
      <c r="B363" s="153">
        <f>IF(A363="","",YEAR(A363))</f>
        <v/>
      </c>
      <c r="C363" s="153">
        <f>IF(A363="","",MONTH(A363))</f>
        <v/>
      </c>
      <c r="D363" s="153">
        <f>IF(A363="","",CHOOSE(MONTH(A363),"Ocak","Şubat","Mart","Nisan","Mayıs","Haziran","Temmuz","Ağustos","Eylül","Ekim","Kasım","Aralık"))</f>
        <v/>
      </c>
      <c r="E363" s="153">
        <f>IF(A363="","",ROUNDUP(MONTH(A363)/3,0))</f>
        <v/>
      </c>
      <c r="F363" s="153">
        <f>IF(A363="","",WEEKNUM(A363,2))</f>
        <v/>
      </c>
      <c r="G363" s="153">
        <f>IF(A363="","",WEEKDAY(A363,2))</f>
        <v/>
      </c>
      <c r="H363" s="153">
        <f>IF(A363="","",CHOOSE(WEEKDAY(A363,2),"Pazartesi","Salı","Çarşamba","Perşembe","Cuma","Cumartesi","Pazar"))</f>
        <v/>
      </c>
    </row>
    <row r="364" ht="10.5" customHeight="1" s="113">
      <c r="A364" s="152" t="n">
        <v>42367</v>
      </c>
      <c r="B364" s="153">
        <f>IF(A364="","",YEAR(A364))</f>
        <v/>
      </c>
      <c r="C364" s="153">
        <f>IF(A364="","",MONTH(A364))</f>
        <v/>
      </c>
      <c r="D364" s="153">
        <f>IF(A364="","",CHOOSE(MONTH(A364),"Ocak","Şubat","Mart","Nisan","Mayıs","Haziran","Temmuz","Ağustos","Eylül","Ekim","Kasım","Aralık"))</f>
        <v/>
      </c>
      <c r="E364" s="153">
        <f>IF(A364="","",ROUNDUP(MONTH(A364)/3,0))</f>
        <v/>
      </c>
      <c r="F364" s="153">
        <f>IF(A364="","",WEEKNUM(A364,2))</f>
        <v/>
      </c>
      <c r="G364" s="153">
        <f>IF(A364="","",WEEKDAY(A364,2))</f>
        <v/>
      </c>
      <c r="H364" s="153">
        <f>IF(A364="","",CHOOSE(WEEKDAY(A364,2),"Pazartesi","Salı","Çarşamba","Perşembe","Cuma","Cumartesi","Pazar"))</f>
        <v/>
      </c>
    </row>
    <row r="365" ht="10.5" customHeight="1" s="113">
      <c r="A365" s="152" t="n">
        <v>42368</v>
      </c>
      <c r="B365" s="153">
        <f>IF(A365="","",YEAR(A365))</f>
        <v/>
      </c>
      <c r="C365" s="153">
        <f>IF(A365="","",MONTH(A365))</f>
        <v/>
      </c>
      <c r="D365" s="153">
        <f>IF(A365="","",CHOOSE(MONTH(A365),"Ocak","Şubat","Mart","Nisan","Mayıs","Haziran","Temmuz","Ağustos","Eylül","Ekim","Kasım","Aralık"))</f>
        <v/>
      </c>
      <c r="E365" s="153">
        <f>IF(A365="","",ROUNDUP(MONTH(A365)/3,0))</f>
        <v/>
      </c>
      <c r="F365" s="153">
        <f>IF(A365="","",WEEKNUM(A365,2))</f>
        <v/>
      </c>
      <c r="G365" s="153">
        <f>IF(A365="","",WEEKDAY(A365,2))</f>
        <v/>
      </c>
      <c r="H365" s="153">
        <f>IF(A365="","",CHOOSE(WEEKDAY(A365,2),"Pazartesi","Salı","Çarşamba","Perşembe","Cuma","Cumartesi","Pazar"))</f>
        <v/>
      </c>
    </row>
    <row r="366" ht="10.5" customHeight="1" s="113">
      <c r="A366" s="152" t="n">
        <v>42369</v>
      </c>
      <c r="B366" s="153">
        <f>IF(A366="","",YEAR(A366))</f>
        <v/>
      </c>
      <c r="C366" s="153">
        <f>IF(A366="","",MONTH(A366))</f>
        <v/>
      </c>
      <c r="D366" s="153">
        <f>IF(A366="","",CHOOSE(MONTH(A366),"Ocak","Şubat","Mart","Nisan","Mayıs","Haziran","Temmuz","Ağustos","Eylül","Ekim","Kasım","Aralık"))</f>
        <v/>
      </c>
      <c r="E366" s="153">
        <f>IF(A366="","",ROUNDUP(MONTH(A366)/3,0))</f>
        <v/>
      </c>
      <c r="F366" s="153">
        <f>IF(A366="","",WEEKNUM(A366,2))</f>
        <v/>
      </c>
      <c r="G366" s="153">
        <f>IF(A366="","",WEEKDAY(A366,2))</f>
        <v/>
      </c>
      <c r="H366" s="153">
        <f>IF(A366="","",CHOOSE(WEEKDAY(A366,2),"Pazartesi","Salı","Çarşamba","Perşembe","Cuma","Cumartesi","Pazar"))</f>
        <v/>
      </c>
    </row>
    <row r="367" ht="10.5" customHeight="1" s="113">
      <c r="A367" s="152" t="n">
        <v>42370</v>
      </c>
      <c r="B367" s="153">
        <f>IF(A367="","",YEAR(A367))</f>
        <v/>
      </c>
      <c r="C367" s="153">
        <f>IF(A367="","",MONTH(A367))</f>
        <v/>
      </c>
      <c r="D367" s="153">
        <f>IF(A367="","",CHOOSE(MONTH(A367),"Ocak","Şubat","Mart","Nisan","Mayıs","Haziran","Temmuz","Ağustos","Eylül","Ekim","Kasım","Aralık"))</f>
        <v/>
      </c>
      <c r="E367" s="153">
        <f>IF(A367="","",ROUNDUP(MONTH(A367)/3,0))</f>
        <v/>
      </c>
      <c r="F367" s="153">
        <f>IF(A367="","",WEEKNUM(A367,2))</f>
        <v/>
      </c>
      <c r="G367" s="153">
        <f>IF(A367="","",WEEKDAY(A367,2))</f>
        <v/>
      </c>
      <c r="H367" s="153">
        <f>IF(A367="","",CHOOSE(WEEKDAY(A367,2),"Pazartesi","Salı","Çarşamba","Perşembe","Cuma","Cumartesi","Pazar"))</f>
        <v/>
      </c>
    </row>
    <row r="368" ht="10.5" customHeight="1" s="113">
      <c r="A368" s="152" t="n">
        <v>42371</v>
      </c>
      <c r="B368" s="153">
        <f>IF(A368="","",YEAR(A368))</f>
        <v/>
      </c>
      <c r="C368" s="153">
        <f>IF(A368="","",MONTH(A368))</f>
        <v/>
      </c>
      <c r="D368" s="153">
        <f>IF(A368="","",CHOOSE(MONTH(A368),"Ocak","Şubat","Mart","Nisan","Mayıs","Haziran","Temmuz","Ağustos","Eylül","Ekim","Kasım","Aralık"))</f>
        <v/>
      </c>
      <c r="E368" s="153">
        <f>IF(A368="","",ROUNDUP(MONTH(A368)/3,0))</f>
        <v/>
      </c>
      <c r="F368" s="153">
        <f>IF(A368="","",WEEKNUM(A368,2))</f>
        <v/>
      </c>
      <c r="G368" s="153">
        <f>IF(A368="","",WEEKDAY(A368,2))</f>
        <v/>
      </c>
      <c r="H368" s="153">
        <f>IF(A368="","",CHOOSE(WEEKDAY(A368,2),"Pazartesi","Salı","Çarşamba","Perşembe","Cuma","Cumartesi","Pazar"))</f>
        <v/>
      </c>
    </row>
    <row r="369" ht="10.5" customHeight="1" s="113">
      <c r="A369" s="152" t="n">
        <v>42372</v>
      </c>
      <c r="B369" s="153">
        <f>IF(A369="","",YEAR(A369))</f>
        <v/>
      </c>
      <c r="C369" s="153">
        <f>IF(A369="","",MONTH(A369))</f>
        <v/>
      </c>
      <c r="D369" s="153">
        <f>IF(A369="","",CHOOSE(MONTH(A369),"Ocak","Şubat","Mart","Nisan","Mayıs","Haziran","Temmuz","Ağustos","Eylül","Ekim","Kasım","Aralık"))</f>
        <v/>
      </c>
      <c r="E369" s="153">
        <f>IF(A369="","",ROUNDUP(MONTH(A369)/3,0))</f>
        <v/>
      </c>
      <c r="F369" s="153">
        <f>IF(A369="","",WEEKNUM(A369,2))</f>
        <v/>
      </c>
      <c r="G369" s="153">
        <f>IF(A369="","",WEEKDAY(A369,2))</f>
        <v/>
      </c>
      <c r="H369" s="153">
        <f>IF(A369="","",CHOOSE(WEEKDAY(A369,2),"Pazartesi","Salı","Çarşamba","Perşembe","Cuma","Cumartesi","Pazar"))</f>
        <v/>
      </c>
    </row>
    <row r="370" ht="10.5" customHeight="1" s="113">
      <c r="A370" s="152" t="n">
        <v>42373</v>
      </c>
      <c r="B370" s="153">
        <f>IF(A370="","",YEAR(A370))</f>
        <v/>
      </c>
      <c r="C370" s="153">
        <f>IF(A370="","",MONTH(A370))</f>
        <v/>
      </c>
      <c r="D370" s="153">
        <f>IF(A370="","",CHOOSE(MONTH(A370),"Ocak","Şubat","Mart","Nisan","Mayıs","Haziran","Temmuz","Ağustos","Eylül","Ekim","Kasım","Aralık"))</f>
        <v/>
      </c>
      <c r="E370" s="153">
        <f>IF(A370="","",ROUNDUP(MONTH(A370)/3,0))</f>
        <v/>
      </c>
      <c r="F370" s="153">
        <f>IF(A370="","",WEEKNUM(A370,2))</f>
        <v/>
      </c>
      <c r="G370" s="153">
        <f>IF(A370="","",WEEKDAY(A370,2))</f>
        <v/>
      </c>
      <c r="H370" s="153">
        <f>IF(A370="","",CHOOSE(WEEKDAY(A370,2),"Pazartesi","Salı","Çarşamba","Perşembe","Cuma","Cumartesi","Pazar"))</f>
        <v/>
      </c>
    </row>
    <row r="371" ht="10.5" customHeight="1" s="113">
      <c r="A371" s="152" t="n">
        <v>42374</v>
      </c>
      <c r="B371" s="153">
        <f>IF(A371="","",YEAR(A371))</f>
        <v/>
      </c>
      <c r="C371" s="153">
        <f>IF(A371="","",MONTH(A371))</f>
        <v/>
      </c>
      <c r="D371" s="153">
        <f>IF(A371="","",CHOOSE(MONTH(A371),"Ocak","Şubat","Mart","Nisan","Mayıs","Haziran","Temmuz","Ağustos","Eylül","Ekim","Kasım","Aralık"))</f>
        <v/>
      </c>
      <c r="E371" s="153">
        <f>IF(A371="","",ROUNDUP(MONTH(A371)/3,0))</f>
        <v/>
      </c>
      <c r="F371" s="153">
        <f>IF(A371="","",WEEKNUM(A371,2))</f>
        <v/>
      </c>
      <c r="G371" s="153">
        <f>IF(A371="","",WEEKDAY(A371,2))</f>
        <v/>
      </c>
      <c r="H371" s="153">
        <f>IF(A371="","",CHOOSE(WEEKDAY(A371,2),"Pazartesi","Salı","Çarşamba","Perşembe","Cuma","Cumartesi","Pazar"))</f>
        <v/>
      </c>
    </row>
    <row r="372" ht="10.5" customHeight="1" s="113">
      <c r="A372" s="152" t="n">
        <v>42375</v>
      </c>
      <c r="B372" s="153">
        <f>IF(A372="","",YEAR(A372))</f>
        <v/>
      </c>
      <c r="C372" s="153">
        <f>IF(A372="","",MONTH(A372))</f>
        <v/>
      </c>
      <c r="D372" s="153">
        <f>IF(A372="","",CHOOSE(MONTH(A372),"Ocak","Şubat","Mart","Nisan","Mayıs","Haziran","Temmuz","Ağustos","Eylül","Ekim","Kasım","Aralık"))</f>
        <v/>
      </c>
      <c r="E372" s="153">
        <f>IF(A372="","",ROUNDUP(MONTH(A372)/3,0))</f>
        <v/>
      </c>
      <c r="F372" s="153">
        <f>IF(A372="","",WEEKNUM(A372,2))</f>
        <v/>
      </c>
      <c r="G372" s="153">
        <f>IF(A372="","",WEEKDAY(A372,2))</f>
        <v/>
      </c>
      <c r="H372" s="153">
        <f>IF(A372="","",CHOOSE(WEEKDAY(A372,2),"Pazartesi","Salı","Çarşamba","Perşembe","Cuma","Cumartesi","Pazar"))</f>
        <v/>
      </c>
    </row>
    <row r="373" ht="10.5" customHeight="1" s="113">
      <c r="A373" s="152" t="n">
        <v>42376</v>
      </c>
      <c r="B373" s="153">
        <f>IF(A373="","",YEAR(A373))</f>
        <v/>
      </c>
      <c r="C373" s="153">
        <f>IF(A373="","",MONTH(A373))</f>
        <v/>
      </c>
      <c r="D373" s="153">
        <f>IF(A373="","",CHOOSE(MONTH(A373),"Ocak","Şubat","Mart","Nisan","Mayıs","Haziran","Temmuz","Ağustos","Eylül","Ekim","Kasım","Aralık"))</f>
        <v/>
      </c>
      <c r="E373" s="153">
        <f>IF(A373="","",ROUNDUP(MONTH(A373)/3,0))</f>
        <v/>
      </c>
      <c r="F373" s="153">
        <f>IF(A373="","",WEEKNUM(A373,2))</f>
        <v/>
      </c>
      <c r="G373" s="153">
        <f>IF(A373="","",WEEKDAY(A373,2))</f>
        <v/>
      </c>
      <c r="H373" s="153">
        <f>IF(A373="","",CHOOSE(WEEKDAY(A373,2),"Pazartesi","Salı","Çarşamba","Perşembe","Cuma","Cumartesi","Pazar"))</f>
        <v/>
      </c>
    </row>
    <row r="374" ht="10.5" customHeight="1" s="113">
      <c r="A374" s="152" t="n">
        <v>42377</v>
      </c>
      <c r="B374" s="153">
        <f>IF(A374="","",YEAR(A374))</f>
        <v/>
      </c>
      <c r="C374" s="153">
        <f>IF(A374="","",MONTH(A374))</f>
        <v/>
      </c>
      <c r="D374" s="153">
        <f>IF(A374="","",CHOOSE(MONTH(A374),"Ocak","Şubat","Mart","Nisan","Mayıs","Haziran","Temmuz","Ağustos","Eylül","Ekim","Kasım","Aralık"))</f>
        <v/>
      </c>
      <c r="E374" s="153">
        <f>IF(A374="","",ROUNDUP(MONTH(A374)/3,0))</f>
        <v/>
      </c>
      <c r="F374" s="153">
        <f>IF(A374="","",WEEKNUM(A374,2))</f>
        <v/>
      </c>
      <c r="G374" s="153">
        <f>IF(A374="","",WEEKDAY(A374,2))</f>
        <v/>
      </c>
      <c r="H374" s="153">
        <f>IF(A374="","",CHOOSE(WEEKDAY(A374,2),"Pazartesi","Salı","Çarşamba","Perşembe","Cuma","Cumartesi","Pazar"))</f>
        <v/>
      </c>
    </row>
    <row r="375" ht="10.5" customHeight="1" s="113">
      <c r="A375" s="152" t="n">
        <v>42378</v>
      </c>
      <c r="B375" s="153">
        <f>IF(A375="","",YEAR(A375))</f>
        <v/>
      </c>
      <c r="C375" s="153">
        <f>IF(A375="","",MONTH(A375))</f>
        <v/>
      </c>
      <c r="D375" s="153">
        <f>IF(A375="","",CHOOSE(MONTH(A375),"Ocak","Şubat","Mart","Nisan","Mayıs","Haziran","Temmuz","Ağustos","Eylül","Ekim","Kasım","Aralık"))</f>
        <v/>
      </c>
      <c r="E375" s="153">
        <f>IF(A375="","",ROUNDUP(MONTH(A375)/3,0))</f>
        <v/>
      </c>
      <c r="F375" s="153">
        <f>IF(A375="","",WEEKNUM(A375,2))</f>
        <v/>
      </c>
      <c r="G375" s="153">
        <f>IF(A375="","",WEEKDAY(A375,2))</f>
        <v/>
      </c>
      <c r="H375" s="153">
        <f>IF(A375="","",CHOOSE(WEEKDAY(A375,2),"Pazartesi","Salı","Çarşamba","Perşembe","Cuma","Cumartesi","Pazar"))</f>
        <v/>
      </c>
    </row>
    <row r="376" ht="10.5" customHeight="1" s="113">
      <c r="A376" s="152" t="n">
        <v>42379</v>
      </c>
      <c r="B376" s="153">
        <f>IF(A376="","",YEAR(A376))</f>
        <v/>
      </c>
      <c r="C376" s="153">
        <f>IF(A376="","",MONTH(A376))</f>
        <v/>
      </c>
      <c r="D376" s="153">
        <f>IF(A376="","",CHOOSE(MONTH(A376),"Ocak","Şubat","Mart","Nisan","Mayıs","Haziran","Temmuz","Ağustos","Eylül","Ekim","Kasım","Aralık"))</f>
        <v/>
      </c>
      <c r="E376" s="153">
        <f>IF(A376="","",ROUNDUP(MONTH(A376)/3,0))</f>
        <v/>
      </c>
      <c r="F376" s="153">
        <f>IF(A376="","",WEEKNUM(A376,2))</f>
        <v/>
      </c>
      <c r="G376" s="153">
        <f>IF(A376="","",WEEKDAY(A376,2))</f>
        <v/>
      </c>
      <c r="H376" s="153">
        <f>IF(A376="","",CHOOSE(WEEKDAY(A376,2),"Pazartesi","Salı","Çarşamba","Perşembe","Cuma","Cumartesi","Pazar"))</f>
        <v/>
      </c>
    </row>
    <row r="377" ht="10.5" customHeight="1" s="113">
      <c r="A377" s="152" t="n">
        <v>42380</v>
      </c>
      <c r="B377" s="153">
        <f>IF(A377="","",YEAR(A377))</f>
        <v/>
      </c>
      <c r="C377" s="153">
        <f>IF(A377="","",MONTH(A377))</f>
        <v/>
      </c>
      <c r="D377" s="153">
        <f>IF(A377="","",CHOOSE(MONTH(A377),"Ocak","Şubat","Mart","Nisan","Mayıs","Haziran","Temmuz","Ağustos","Eylül","Ekim","Kasım","Aralık"))</f>
        <v/>
      </c>
      <c r="E377" s="153">
        <f>IF(A377="","",ROUNDUP(MONTH(A377)/3,0))</f>
        <v/>
      </c>
      <c r="F377" s="153">
        <f>IF(A377="","",WEEKNUM(A377,2))</f>
        <v/>
      </c>
      <c r="G377" s="153">
        <f>IF(A377="","",WEEKDAY(A377,2))</f>
        <v/>
      </c>
      <c r="H377" s="153">
        <f>IF(A377="","",CHOOSE(WEEKDAY(A377,2),"Pazartesi","Salı","Çarşamba","Perşembe","Cuma","Cumartesi","Pazar"))</f>
        <v/>
      </c>
    </row>
    <row r="378" ht="10.5" customHeight="1" s="113">
      <c r="A378" s="152" t="n">
        <v>42381</v>
      </c>
      <c r="B378" s="153">
        <f>IF(A378="","",YEAR(A378))</f>
        <v/>
      </c>
      <c r="C378" s="153">
        <f>IF(A378="","",MONTH(A378))</f>
        <v/>
      </c>
      <c r="D378" s="153">
        <f>IF(A378="","",CHOOSE(MONTH(A378),"Ocak","Şubat","Mart","Nisan","Mayıs","Haziran","Temmuz","Ağustos","Eylül","Ekim","Kasım","Aralık"))</f>
        <v/>
      </c>
      <c r="E378" s="153">
        <f>IF(A378="","",ROUNDUP(MONTH(A378)/3,0))</f>
        <v/>
      </c>
      <c r="F378" s="153">
        <f>IF(A378="","",WEEKNUM(A378,2))</f>
        <v/>
      </c>
      <c r="G378" s="153">
        <f>IF(A378="","",WEEKDAY(A378,2))</f>
        <v/>
      </c>
      <c r="H378" s="153">
        <f>IF(A378="","",CHOOSE(WEEKDAY(A378,2),"Pazartesi","Salı","Çarşamba","Perşembe","Cuma","Cumartesi","Pazar"))</f>
        <v/>
      </c>
    </row>
    <row r="379" ht="10.5" customHeight="1" s="113">
      <c r="A379" s="152" t="n">
        <v>42382</v>
      </c>
      <c r="B379" s="153">
        <f>IF(A379="","",YEAR(A379))</f>
        <v/>
      </c>
      <c r="C379" s="153">
        <f>IF(A379="","",MONTH(A379))</f>
        <v/>
      </c>
      <c r="D379" s="153">
        <f>IF(A379="","",CHOOSE(MONTH(A379),"Ocak","Şubat","Mart","Nisan","Mayıs","Haziran","Temmuz","Ağustos","Eylül","Ekim","Kasım","Aralık"))</f>
        <v/>
      </c>
      <c r="E379" s="153">
        <f>IF(A379="","",ROUNDUP(MONTH(A379)/3,0))</f>
        <v/>
      </c>
      <c r="F379" s="153">
        <f>IF(A379="","",WEEKNUM(A379,2))</f>
        <v/>
      </c>
      <c r="G379" s="153">
        <f>IF(A379="","",WEEKDAY(A379,2))</f>
        <v/>
      </c>
      <c r="H379" s="153">
        <f>IF(A379="","",CHOOSE(WEEKDAY(A379,2),"Pazartesi","Salı","Çarşamba","Perşembe","Cuma","Cumartesi","Pazar"))</f>
        <v/>
      </c>
    </row>
    <row r="380" ht="10.5" customHeight="1" s="113">
      <c r="A380" s="152" t="n">
        <v>42383</v>
      </c>
      <c r="B380" s="153">
        <f>IF(A380="","",YEAR(A380))</f>
        <v/>
      </c>
      <c r="C380" s="153">
        <f>IF(A380="","",MONTH(A380))</f>
        <v/>
      </c>
      <c r="D380" s="153">
        <f>IF(A380="","",CHOOSE(MONTH(A380),"Ocak","Şubat","Mart","Nisan","Mayıs","Haziran","Temmuz","Ağustos","Eylül","Ekim","Kasım","Aralık"))</f>
        <v/>
      </c>
      <c r="E380" s="153">
        <f>IF(A380="","",ROUNDUP(MONTH(A380)/3,0))</f>
        <v/>
      </c>
      <c r="F380" s="153">
        <f>IF(A380="","",WEEKNUM(A380,2))</f>
        <v/>
      </c>
      <c r="G380" s="153">
        <f>IF(A380="","",WEEKDAY(A380,2))</f>
        <v/>
      </c>
      <c r="H380" s="153">
        <f>IF(A380="","",CHOOSE(WEEKDAY(A380,2),"Pazartesi","Salı","Çarşamba","Perşembe","Cuma","Cumartesi","Pazar"))</f>
        <v/>
      </c>
    </row>
    <row r="381" ht="10.5" customHeight="1" s="113">
      <c r="A381" s="152" t="n">
        <v>42384</v>
      </c>
      <c r="B381" s="153">
        <f>IF(A381="","",YEAR(A381))</f>
        <v/>
      </c>
      <c r="C381" s="153">
        <f>IF(A381="","",MONTH(A381))</f>
        <v/>
      </c>
      <c r="D381" s="153">
        <f>IF(A381="","",CHOOSE(MONTH(A381),"Ocak","Şubat","Mart","Nisan","Mayıs","Haziran","Temmuz","Ağustos","Eylül","Ekim","Kasım","Aralık"))</f>
        <v/>
      </c>
      <c r="E381" s="153">
        <f>IF(A381="","",ROUNDUP(MONTH(A381)/3,0))</f>
        <v/>
      </c>
      <c r="F381" s="153">
        <f>IF(A381="","",WEEKNUM(A381,2))</f>
        <v/>
      </c>
      <c r="G381" s="153">
        <f>IF(A381="","",WEEKDAY(A381,2))</f>
        <v/>
      </c>
      <c r="H381" s="153">
        <f>IF(A381="","",CHOOSE(WEEKDAY(A381,2),"Pazartesi","Salı","Çarşamba","Perşembe","Cuma","Cumartesi","Pazar"))</f>
        <v/>
      </c>
    </row>
    <row r="382" ht="10.5" customHeight="1" s="113">
      <c r="A382" s="152" t="n">
        <v>42385</v>
      </c>
      <c r="B382" s="153">
        <f>IF(A382="","",YEAR(A382))</f>
        <v/>
      </c>
      <c r="C382" s="153">
        <f>IF(A382="","",MONTH(A382))</f>
        <v/>
      </c>
      <c r="D382" s="153">
        <f>IF(A382="","",CHOOSE(MONTH(A382),"Ocak","Şubat","Mart","Nisan","Mayıs","Haziran","Temmuz","Ağustos","Eylül","Ekim","Kasım","Aralık"))</f>
        <v/>
      </c>
      <c r="E382" s="153">
        <f>IF(A382="","",ROUNDUP(MONTH(A382)/3,0))</f>
        <v/>
      </c>
      <c r="F382" s="153">
        <f>IF(A382="","",WEEKNUM(A382,2))</f>
        <v/>
      </c>
      <c r="G382" s="153">
        <f>IF(A382="","",WEEKDAY(A382,2))</f>
        <v/>
      </c>
      <c r="H382" s="153">
        <f>IF(A382="","",CHOOSE(WEEKDAY(A382,2),"Pazartesi","Salı","Çarşamba","Perşembe","Cuma","Cumartesi","Pazar"))</f>
        <v/>
      </c>
    </row>
    <row r="383" ht="10.5" customHeight="1" s="113">
      <c r="A383" s="152" t="n">
        <v>42386</v>
      </c>
      <c r="B383" s="153">
        <f>IF(A383="","",YEAR(A383))</f>
        <v/>
      </c>
      <c r="C383" s="153">
        <f>IF(A383="","",MONTH(A383))</f>
        <v/>
      </c>
      <c r="D383" s="153">
        <f>IF(A383="","",CHOOSE(MONTH(A383),"Ocak","Şubat","Mart","Nisan","Mayıs","Haziran","Temmuz","Ağustos","Eylül","Ekim","Kasım","Aralık"))</f>
        <v/>
      </c>
      <c r="E383" s="153">
        <f>IF(A383="","",ROUNDUP(MONTH(A383)/3,0))</f>
        <v/>
      </c>
      <c r="F383" s="153">
        <f>IF(A383="","",WEEKNUM(A383,2))</f>
        <v/>
      </c>
      <c r="G383" s="153">
        <f>IF(A383="","",WEEKDAY(A383,2))</f>
        <v/>
      </c>
      <c r="H383" s="153">
        <f>IF(A383="","",CHOOSE(WEEKDAY(A383,2),"Pazartesi","Salı","Çarşamba","Perşembe","Cuma","Cumartesi","Pazar"))</f>
        <v/>
      </c>
    </row>
    <row r="384" ht="10.5" customHeight="1" s="113">
      <c r="A384" s="152" t="n">
        <v>42387</v>
      </c>
      <c r="B384" s="153">
        <f>IF(A384="","",YEAR(A384))</f>
        <v/>
      </c>
      <c r="C384" s="153">
        <f>IF(A384="","",MONTH(A384))</f>
        <v/>
      </c>
      <c r="D384" s="153">
        <f>IF(A384="","",CHOOSE(MONTH(A384),"Ocak","Şubat","Mart","Nisan","Mayıs","Haziran","Temmuz","Ağustos","Eylül","Ekim","Kasım","Aralık"))</f>
        <v/>
      </c>
      <c r="E384" s="153">
        <f>IF(A384="","",ROUNDUP(MONTH(A384)/3,0))</f>
        <v/>
      </c>
      <c r="F384" s="153">
        <f>IF(A384="","",WEEKNUM(A384,2))</f>
        <v/>
      </c>
      <c r="G384" s="153">
        <f>IF(A384="","",WEEKDAY(A384,2))</f>
        <v/>
      </c>
      <c r="H384" s="153">
        <f>IF(A384="","",CHOOSE(WEEKDAY(A384,2),"Pazartesi","Salı","Çarşamba","Perşembe","Cuma","Cumartesi","Pazar"))</f>
        <v/>
      </c>
    </row>
    <row r="385" ht="10.5" customHeight="1" s="113">
      <c r="A385" s="152" t="n">
        <v>42388</v>
      </c>
      <c r="B385" s="153">
        <f>IF(A385="","",YEAR(A385))</f>
        <v/>
      </c>
      <c r="C385" s="153">
        <f>IF(A385="","",MONTH(A385))</f>
        <v/>
      </c>
      <c r="D385" s="153">
        <f>IF(A385="","",CHOOSE(MONTH(A385),"Ocak","Şubat","Mart","Nisan","Mayıs","Haziran","Temmuz","Ağustos","Eylül","Ekim","Kasım","Aralık"))</f>
        <v/>
      </c>
      <c r="E385" s="153">
        <f>IF(A385="","",ROUNDUP(MONTH(A385)/3,0))</f>
        <v/>
      </c>
      <c r="F385" s="153">
        <f>IF(A385="","",WEEKNUM(A385,2))</f>
        <v/>
      </c>
      <c r="G385" s="153">
        <f>IF(A385="","",WEEKDAY(A385,2))</f>
        <v/>
      </c>
      <c r="H385" s="153">
        <f>IF(A385="","",CHOOSE(WEEKDAY(A385,2),"Pazartesi","Salı","Çarşamba","Perşembe","Cuma","Cumartesi","Pazar"))</f>
        <v/>
      </c>
    </row>
    <row r="386" ht="10.5" customHeight="1" s="113">
      <c r="A386" s="152" t="n">
        <v>42389</v>
      </c>
      <c r="B386" s="153">
        <f>IF(A386="","",YEAR(A386))</f>
        <v/>
      </c>
      <c r="C386" s="153">
        <f>IF(A386="","",MONTH(A386))</f>
        <v/>
      </c>
      <c r="D386" s="153">
        <f>IF(A386="","",CHOOSE(MONTH(A386),"Ocak","Şubat","Mart","Nisan","Mayıs","Haziran","Temmuz","Ağustos","Eylül","Ekim","Kasım","Aralık"))</f>
        <v/>
      </c>
      <c r="E386" s="153">
        <f>IF(A386="","",ROUNDUP(MONTH(A386)/3,0))</f>
        <v/>
      </c>
      <c r="F386" s="153">
        <f>IF(A386="","",WEEKNUM(A386,2))</f>
        <v/>
      </c>
      <c r="G386" s="153">
        <f>IF(A386="","",WEEKDAY(A386,2))</f>
        <v/>
      </c>
      <c r="H386" s="153">
        <f>IF(A386="","",CHOOSE(WEEKDAY(A386,2),"Pazartesi","Salı","Çarşamba","Perşembe","Cuma","Cumartesi","Pazar"))</f>
        <v/>
      </c>
    </row>
    <row r="387" ht="10.5" customHeight="1" s="113">
      <c r="A387" s="152" t="n">
        <v>42390</v>
      </c>
      <c r="B387" s="153">
        <f>IF(A387="","",YEAR(A387))</f>
        <v/>
      </c>
      <c r="C387" s="153">
        <f>IF(A387="","",MONTH(A387))</f>
        <v/>
      </c>
      <c r="D387" s="153">
        <f>IF(A387="","",CHOOSE(MONTH(A387),"Ocak","Şubat","Mart","Nisan","Mayıs","Haziran","Temmuz","Ağustos","Eylül","Ekim","Kasım","Aralık"))</f>
        <v/>
      </c>
      <c r="E387" s="153">
        <f>IF(A387="","",ROUNDUP(MONTH(A387)/3,0))</f>
        <v/>
      </c>
      <c r="F387" s="153">
        <f>IF(A387="","",WEEKNUM(A387,2))</f>
        <v/>
      </c>
      <c r="G387" s="153">
        <f>IF(A387="","",WEEKDAY(A387,2))</f>
        <v/>
      </c>
      <c r="H387" s="153">
        <f>IF(A387="","",CHOOSE(WEEKDAY(A387,2),"Pazartesi","Salı","Çarşamba","Perşembe","Cuma","Cumartesi","Pazar"))</f>
        <v/>
      </c>
    </row>
    <row r="388" ht="10.5" customHeight="1" s="113">
      <c r="A388" s="152" t="n">
        <v>42391</v>
      </c>
      <c r="B388" s="153">
        <f>IF(A388="","",YEAR(A388))</f>
        <v/>
      </c>
      <c r="C388" s="153">
        <f>IF(A388="","",MONTH(A388))</f>
        <v/>
      </c>
      <c r="D388" s="153">
        <f>IF(A388="","",CHOOSE(MONTH(A388),"Ocak","Şubat","Mart","Nisan","Mayıs","Haziran","Temmuz","Ağustos","Eylül","Ekim","Kasım","Aralık"))</f>
        <v/>
      </c>
      <c r="E388" s="153">
        <f>IF(A388="","",ROUNDUP(MONTH(A388)/3,0))</f>
        <v/>
      </c>
      <c r="F388" s="153">
        <f>IF(A388="","",WEEKNUM(A388,2))</f>
        <v/>
      </c>
      <c r="G388" s="153">
        <f>IF(A388="","",WEEKDAY(A388,2))</f>
        <v/>
      </c>
      <c r="H388" s="153">
        <f>IF(A388="","",CHOOSE(WEEKDAY(A388,2),"Pazartesi","Salı","Çarşamba","Perşembe","Cuma","Cumartesi","Pazar"))</f>
        <v/>
      </c>
    </row>
    <row r="389" ht="10.5" customHeight="1" s="113">
      <c r="A389" s="152" t="n">
        <v>42392</v>
      </c>
      <c r="B389" s="153">
        <f>IF(A389="","",YEAR(A389))</f>
        <v/>
      </c>
      <c r="C389" s="153">
        <f>IF(A389="","",MONTH(A389))</f>
        <v/>
      </c>
      <c r="D389" s="153">
        <f>IF(A389="","",CHOOSE(MONTH(A389),"Ocak","Şubat","Mart","Nisan","Mayıs","Haziran","Temmuz","Ağustos","Eylül","Ekim","Kasım","Aralık"))</f>
        <v/>
      </c>
      <c r="E389" s="153">
        <f>IF(A389="","",ROUNDUP(MONTH(A389)/3,0))</f>
        <v/>
      </c>
      <c r="F389" s="153">
        <f>IF(A389="","",WEEKNUM(A389,2))</f>
        <v/>
      </c>
      <c r="G389" s="153">
        <f>IF(A389="","",WEEKDAY(A389,2))</f>
        <v/>
      </c>
      <c r="H389" s="153">
        <f>IF(A389="","",CHOOSE(WEEKDAY(A389,2),"Pazartesi","Salı","Çarşamba","Perşembe","Cuma","Cumartesi","Pazar"))</f>
        <v/>
      </c>
    </row>
    <row r="390" ht="10.5" customHeight="1" s="113">
      <c r="A390" s="152" t="n">
        <v>42393</v>
      </c>
      <c r="B390" s="153">
        <f>IF(A390="","",YEAR(A390))</f>
        <v/>
      </c>
      <c r="C390" s="153">
        <f>IF(A390="","",MONTH(A390))</f>
        <v/>
      </c>
      <c r="D390" s="153">
        <f>IF(A390="","",CHOOSE(MONTH(A390),"Ocak","Şubat","Mart","Nisan","Mayıs","Haziran","Temmuz","Ağustos","Eylül","Ekim","Kasım","Aralık"))</f>
        <v/>
      </c>
      <c r="E390" s="153">
        <f>IF(A390="","",ROUNDUP(MONTH(A390)/3,0))</f>
        <v/>
      </c>
      <c r="F390" s="153">
        <f>IF(A390="","",WEEKNUM(A390,2))</f>
        <v/>
      </c>
      <c r="G390" s="153">
        <f>IF(A390="","",WEEKDAY(A390,2))</f>
        <v/>
      </c>
      <c r="H390" s="153">
        <f>IF(A390="","",CHOOSE(WEEKDAY(A390,2),"Pazartesi","Salı","Çarşamba","Perşembe","Cuma","Cumartesi","Pazar"))</f>
        <v/>
      </c>
    </row>
    <row r="391" ht="10.5" customHeight="1" s="113">
      <c r="A391" s="152" t="n">
        <v>42394</v>
      </c>
      <c r="B391" s="153">
        <f>IF(A391="","",YEAR(A391))</f>
        <v/>
      </c>
      <c r="C391" s="153">
        <f>IF(A391="","",MONTH(A391))</f>
        <v/>
      </c>
      <c r="D391" s="153">
        <f>IF(A391="","",CHOOSE(MONTH(A391),"Ocak","Şubat","Mart","Nisan","Mayıs","Haziran","Temmuz","Ağustos","Eylül","Ekim","Kasım","Aralık"))</f>
        <v/>
      </c>
      <c r="E391" s="153">
        <f>IF(A391="","",ROUNDUP(MONTH(A391)/3,0))</f>
        <v/>
      </c>
      <c r="F391" s="153">
        <f>IF(A391="","",WEEKNUM(A391,2))</f>
        <v/>
      </c>
      <c r="G391" s="153">
        <f>IF(A391="","",WEEKDAY(A391,2))</f>
        <v/>
      </c>
      <c r="H391" s="153">
        <f>IF(A391="","",CHOOSE(WEEKDAY(A391,2),"Pazartesi","Salı","Çarşamba","Perşembe","Cuma","Cumartesi","Pazar"))</f>
        <v/>
      </c>
    </row>
    <row r="392" ht="10.5" customHeight="1" s="113">
      <c r="A392" s="152" t="n">
        <v>42395</v>
      </c>
      <c r="B392" s="153">
        <f>IF(A392="","",YEAR(A392))</f>
        <v/>
      </c>
      <c r="C392" s="153">
        <f>IF(A392="","",MONTH(A392))</f>
        <v/>
      </c>
      <c r="D392" s="153">
        <f>IF(A392="","",CHOOSE(MONTH(A392),"Ocak","Şubat","Mart","Nisan","Mayıs","Haziran","Temmuz","Ağustos","Eylül","Ekim","Kasım","Aralık"))</f>
        <v/>
      </c>
      <c r="E392" s="153">
        <f>IF(A392="","",ROUNDUP(MONTH(A392)/3,0))</f>
        <v/>
      </c>
      <c r="F392" s="153">
        <f>IF(A392="","",WEEKNUM(A392,2))</f>
        <v/>
      </c>
      <c r="G392" s="153">
        <f>IF(A392="","",WEEKDAY(A392,2))</f>
        <v/>
      </c>
      <c r="H392" s="153">
        <f>IF(A392="","",CHOOSE(WEEKDAY(A392,2),"Pazartesi","Salı","Çarşamba","Perşembe","Cuma","Cumartesi","Pazar"))</f>
        <v/>
      </c>
    </row>
    <row r="393" ht="10.5" customHeight="1" s="113">
      <c r="A393" s="152" t="n">
        <v>42396</v>
      </c>
      <c r="B393" s="153">
        <f>IF(A393="","",YEAR(A393))</f>
        <v/>
      </c>
      <c r="C393" s="153">
        <f>IF(A393="","",MONTH(A393))</f>
        <v/>
      </c>
      <c r="D393" s="153">
        <f>IF(A393="","",CHOOSE(MONTH(A393),"Ocak","Şubat","Mart","Nisan","Mayıs","Haziran","Temmuz","Ağustos","Eylül","Ekim","Kasım","Aralık"))</f>
        <v/>
      </c>
      <c r="E393" s="153">
        <f>IF(A393="","",ROUNDUP(MONTH(A393)/3,0))</f>
        <v/>
      </c>
      <c r="F393" s="153">
        <f>IF(A393="","",WEEKNUM(A393,2))</f>
        <v/>
      </c>
      <c r="G393" s="153">
        <f>IF(A393="","",WEEKDAY(A393,2))</f>
        <v/>
      </c>
      <c r="H393" s="153">
        <f>IF(A393="","",CHOOSE(WEEKDAY(A393,2),"Pazartesi","Salı","Çarşamba","Perşembe","Cuma","Cumartesi","Pazar"))</f>
        <v/>
      </c>
    </row>
    <row r="394" ht="10.5" customHeight="1" s="113">
      <c r="A394" s="152" t="n">
        <v>42397</v>
      </c>
      <c r="B394" s="153">
        <f>IF(A394="","",YEAR(A394))</f>
        <v/>
      </c>
      <c r="C394" s="153">
        <f>IF(A394="","",MONTH(A394))</f>
        <v/>
      </c>
      <c r="D394" s="153">
        <f>IF(A394="","",CHOOSE(MONTH(A394),"Ocak","Şubat","Mart","Nisan","Mayıs","Haziran","Temmuz","Ağustos","Eylül","Ekim","Kasım","Aralık"))</f>
        <v/>
      </c>
      <c r="E394" s="153">
        <f>IF(A394="","",ROUNDUP(MONTH(A394)/3,0))</f>
        <v/>
      </c>
      <c r="F394" s="153">
        <f>IF(A394="","",WEEKNUM(A394,2))</f>
        <v/>
      </c>
      <c r="G394" s="153">
        <f>IF(A394="","",WEEKDAY(A394,2))</f>
        <v/>
      </c>
      <c r="H394" s="153">
        <f>IF(A394="","",CHOOSE(WEEKDAY(A394,2),"Pazartesi","Salı","Çarşamba","Perşembe","Cuma","Cumartesi","Pazar"))</f>
        <v/>
      </c>
    </row>
    <row r="395" ht="10.5" customHeight="1" s="113">
      <c r="A395" s="152" t="n">
        <v>42398</v>
      </c>
      <c r="B395" s="153">
        <f>IF(A395="","",YEAR(A395))</f>
        <v/>
      </c>
      <c r="C395" s="153">
        <f>IF(A395="","",MONTH(A395))</f>
        <v/>
      </c>
      <c r="D395" s="153">
        <f>IF(A395="","",CHOOSE(MONTH(A395),"Ocak","Şubat","Mart","Nisan","Mayıs","Haziran","Temmuz","Ağustos","Eylül","Ekim","Kasım","Aralık"))</f>
        <v/>
      </c>
      <c r="E395" s="153">
        <f>IF(A395="","",ROUNDUP(MONTH(A395)/3,0))</f>
        <v/>
      </c>
      <c r="F395" s="153">
        <f>IF(A395="","",WEEKNUM(A395,2))</f>
        <v/>
      </c>
      <c r="G395" s="153">
        <f>IF(A395="","",WEEKDAY(A395,2))</f>
        <v/>
      </c>
      <c r="H395" s="153">
        <f>IF(A395="","",CHOOSE(WEEKDAY(A395,2),"Pazartesi","Salı","Çarşamba","Perşembe","Cuma","Cumartesi","Pazar"))</f>
        <v/>
      </c>
    </row>
    <row r="396" ht="10.5" customHeight="1" s="113">
      <c r="A396" s="152" t="n">
        <v>42399</v>
      </c>
      <c r="B396" s="153">
        <f>IF(A396="","",YEAR(A396))</f>
        <v/>
      </c>
      <c r="C396" s="153">
        <f>IF(A396="","",MONTH(A396))</f>
        <v/>
      </c>
      <c r="D396" s="153">
        <f>IF(A396="","",CHOOSE(MONTH(A396),"Ocak","Şubat","Mart","Nisan","Mayıs","Haziran","Temmuz","Ağustos","Eylül","Ekim","Kasım","Aralık"))</f>
        <v/>
      </c>
      <c r="E396" s="153">
        <f>IF(A396="","",ROUNDUP(MONTH(A396)/3,0))</f>
        <v/>
      </c>
      <c r="F396" s="153">
        <f>IF(A396="","",WEEKNUM(A396,2))</f>
        <v/>
      </c>
      <c r="G396" s="153">
        <f>IF(A396="","",WEEKDAY(A396,2))</f>
        <v/>
      </c>
      <c r="H396" s="153">
        <f>IF(A396="","",CHOOSE(WEEKDAY(A396,2),"Pazartesi","Salı","Çarşamba","Perşembe","Cuma","Cumartesi","Pazar"))</f>
        <v/>
      </c>
    </row>
    <row r="397" ht="10.5" customHeight="1" s="113">
      <c r="A397" s="152" t="n">
        <v>42400</v>
      </c>
      <c r="B397" s="153">
        <f>IF(A397="","",YEAR(A397))</f>
        <v/>
      </c>
      <c r="C397" s="153">
        <f>IF(A397="","",MONTH(A397))</f>
        <v/>
      </c>
      <c r="D397" s="153">
        <f>IF(A397="","",CHOOSE(MONTH(A397),"Ocak","Şubat","Mart","Nisan","Mayıs","Haziran","Temmuz","Ağustos","Eylül","Ekim","Kasım","Aralık"))</f>
        <v/>
      </c>
      <c r="E397" s="153">
        <f>IF(A397="","",ROUNDUP(MONTH(A397)/3,0))</f>
        <v/>
      </c>
      <c r="F397" s="153">
        <f>IF(A397="","",WEEKNUM(A397,2))</f>
        <v/>
      </c>
      <c r="G397" s="153">
        <f>IF(A397="","",WEEKDAY(A397,2))</f>
        <v/>
      </c>
      <c r="H397" s="153">
        <f>IF(A397="","",CHOOSE(WEEKDAY(A397,2),"Pazartesi","Salı","Çarşamba","Perşembe","Cuma","Cumartesi","Pazar"))</f>
        <v/>
      </c>
    </row>
    <row r="398" ht="10.5" customHeight="1" s="113">
      <c r="A398" s="152" t="n">
        <v>42401</v>
      </c>
      <c r="B398" s="153">
        <f>IF(A398="","",YEAR(A398))</f>
        <v/>
      </c>
      <c r="C398" s="153">
        <f>IF(A398="","",MONTH(A398))</f>
        <v/>
      </c>
      <c r="D398" s="153">
        <f>IF(A398="","",CHOOSE(MONTH(A398),"Ocak","Şubat","Mart","Nisan","Mayıs","Haziran","Temmuz","Ağustos","Eylül","Ekim","Kasım","Aralık"))</f>
        <v/>
      </c>
      <c r="E398" s="153">
        <f>IF(A398="","",ROUNDUP(MONTH(A398)/3,0))</f>
        <v/>
      </c>
      <c r="F398" s="153">
        <f>IF(A398="","",WEEKNUM(A398,2))</f>
        <v/>
      </c>
      <c r="G398" s="153">
        <f>IF(A398="","",WEEKDAY(A398,2))</f>
        <v/>
      </c>
      <c r="H398" s="153">
        <f>IF(A398="","",CHOOSE(WEEKDAY(A398,2),"Pazartesi","Salı","Çarşamba","Perşembe","Cuma","Cumartesi","Pazar"))</f>
        <v/>
      </c>
    </row>
    <row r="399" ht="10.5" customHeight="1" s="113">
      <c r="A399" s="152" t="n">
        <v>42402</v>
      </c>
      <c r="B399" s="153">
        <f>IF(A399="","",YEAR(A399))</f>
        <v/>
      </c>
      <c r="C399" s="153">
        <f>IF(A399="","",MONTH(A399))</f>
        <v/>
      </c>
      <c r="D399" s="153">
        <f>IF(A399="","",CHOOSE(MONTH(A399),"Ocak","Şubat","Mart","Nisan","Mayıs","Haziran","Temmuz","Ağustos","Eylül","Ekim","Kasım","Aralık"))</f>
        <v/>
      </c>
      <c r="E399" s="153">
        <f>IF(A399="","",ROUNDUP(MONTH(A399)/3,0))</f>
        <v/>
      </c>
      <c r="F399" s="153">
        <f>IF(A399="","",WEEKNUM(A399,2))</f>
        <v/>
      </c>
      <c r="G399" s="153">
        <f>IF(A399="","",WEEKDAY(A399,2))</f>
        <v/>
      </c>
      <c r="H399" s="153">
        <f>IF(A399="","",CHOOSE(WEEKDAY(A399,2),"Pazartesi","Salı","Çarşamba","Perşembe","Cuma","Cumartesi","Pazar"))</f>
        <v/>
      </c>
    </row>
    <row r="400" ht="10.5" customHeight="1" s="113">
      <c r="A400" s="152" t="n">
        <v>42403</v>
      </c>
      <c r="B400" s="153">
        <f>IF(A400="","",YEAR(A400))</f>
        <v/>
      </c>
      <c r="C400" s="153">
        <f>IF(A400="","",MONTH(A400))</f>
        <v/>
      </c>
      <c r="D400" s="153">
        <f>IF(A400="","",CHOOSE(MONTH(A400),"Ocak","Şubat","Mart","Nisan","Mayıs","Haziran","Temmuz","Ağustos","Eylül","Ekim","Kasım","Aralık"))</f>
        <v/>
      </c>
      <c r="E400" s="153">
        <f>IF(A400="","",ROUNDUP(MONTH(A400)/3,0))</f>
        <v/>
      </c>
      <c r="F400" s="153">
        <f>IF(A400="","",WEEKNUM(A400,2))</f>
        <v/>
      </c>
      <c r="G400" s="153">
        <f>IF(A400="","",WEEKDAY(A400,2))</f>
        <v/>
      </c>
      <c r="H400" s="153">
        <f>IF(A400="","",CHOOSE(WEEKDAY(A400,2),"Pazartesi","Salı","Çarşamba","Perşembe","Cuma","Cumartesi","Pazar"))</f>
        <v/>
      </c>
    </row>
    <row r="401" ht="10.5" customHeight="1" s="113">
      <c r="A401" s="152" t="n">
        <v>42404</v>
      </c>
      <c r="B401" s="153">
        <f>IF(A401="","",YEAR(A401))</f>
        <v/>
      </c>
      <c r="C401" s="153">
        <f>IF(A401="","",MONTH(A401))</f>
        <v/>
      </c>
      <c r="D401" s="153">
        <f>IF(A401="","",CHOOSE(MONTH(A401),"Ocak","Şubat","Mart","Nisan","Mayıs","Haziran","Temmuz","Ağustos","Eylül","Ekim","Kasım","Aralık"))</f>
        <v/>
      </c>
      <c r="E401" s="153">
        <f>IF(A401="","",ROUNDUP(MONTH(A401)/3,0))</f>
        <v/>
      </c>
      <c r="F401" s="153">
        <f>IF(A401="","",WEEKNUM(A401,2))</f>
        <v/>
      </c>
      <c r="G401" s="153">
        <f>IF(A401="","",WEEKDAY(A401,2))</f>
        <v/>
      </c>
      <c r="H401" s="153">
        <f>IF(A401="","",CHOOSE(WEEKDAY(A401,2),"Pazartesi","Salı","Çarşamba","Perşembe","Cuma","Cumartesi","Pazar"))</f>
        <v/>
      </c>
    </row>
    <row r="402" ht="10.5" customHeight="1" s="113">
      <c r="A402" s="152" t="n">
        <v>42405</v>
      </c>
      <c r="B402" s="153">
        <f>IF(A402="","",YEAR(A402))</f>
        <v/>
      </c>
      <c r="C402" s="153">
        <f>IF(A402="","",MONTH(A402))</f>
        <v/>
      </c>
      <c r="D402" s="153">
        <f>IF(A402="","",CHOOSE(MONTH(A402),"Ocak","Şubat","Mart","Nisan","Mayıs","Haziran","Temmuz","Ağustos","Eylül","Ekim","Kasım","Aralık"))</f>
        <v/>
      </c>
      <c r="E402" s="153">
        <f>IF(A402="","",ROUNDUP(MONTH(A402)/3,0))</f>
        <v/>
      </c>
      <c r="F402" s="153">
        <f>IF(A402="","",WEEKNUM(A402,2))</f>
        <v/>
      </c>
      <c r="G402" s="153">
        <f>IF(A402="","",WEEKDAY(A402,2))</f>
        <v/>
      </c>
      <c r="H402" s="153">
        <f>IF(A402="","",CHOOSE(WEEKDAY(A402,2),"Pazartesi","Salı","Çarşamba","Perşembe","Cuma","Cumartesi","Pazar"))</f>
        <v/>
      </c>
    </row>
    <row r="403" ht="10.5" customHeight="1" s="113">
      <c r="A403" s="152" t="n">
        <v>42406</v>
      </c>
      <c r="B403" s="153">
        <f>IF(A403="","",YEAR(A403))</f>
        <v/>
      </c>
      <c r="C403" s="153">
        <f>IF(A403="","",MONTH(A403))</f>
        <v/>
      </c>
      <c r="D403" s="153">
        <f>IF(A403="","",CHOOSE(MONTH(A403),"Ocak","Şubat","Mart","Nisan","Mayıs","Haziran","Temmuz","Ağustos","Eylül","Ekim","Kasım","Aralık"))</f>
        <v/>
      </c>
      <c r="E403" s="153">
        <f>IF(A403="","",ROUNDUP(MONTH(A403)/3,0))</f>
        <v/>
      </c>
      <c r="F403" s="153">
        <f>IF(A403="","",WEEKNUM(A403,2))</f>
        <v/>
      </c>
      <c r="G403" s="153">
        <f>IF(A403="","",WEEKDAY(A403,2))</f>
        <v/>
      </c>
      <c r="H403" s="153">
        <f>IF(A403="","",CHOOSE(WEEKDAY(A403,2),"Pazartesi","Salı","Çarşamba","Perşembe","Cuma","Cumartesi","Pazar"))</f>
        <v/>
      </c>
    </row>
    <row r="404" ht="10.5" customHeight="1" s="113">
      <c r="A404" s="152" t="n">
        <v>42407</v>
      </c>
      <c r="B404" s="153">
        <f>IF(A404="","",YEAR(A404))</f>
        <v/>
      </c>
      <c r="C404" s="153">
        <f>IF(A404="","",MONTH(A404))</f>
        <v/>
      </c>
      <c r="D404" s="153">
        <f>IF(A404="","",CHOOSE(MONTH(A404),"Ocak","Şubat","Mart","Nisan","Mayıs","Haziran","Temmuz","Ağustos","Eylül","Ekim","Kasım","Aralık"))</f>
        <v/>
      </c>
      <c r="E404" s="153">
        <f>IF(A404="","",ROUNDUP(MONTH(A404)/3,0))</f>
        <v/>
      </c>
      <c r="F404" s="153">
        <f>IF(A404="","",WEEKNUM(A404,2))</f>
        <v/>
      </c>
      <c r="G404" s="153">
        <f>IF(A404="","",WEEKDAY(A404,2))</f>
        <v/>
      </c>
      <c r="H404" s="153">
        <f>IF(A404="","",CHOOSE(WEEKDAY(A404,2),"Pazartesi","Salı","Çarşamba","Perşembe","Cuma","Cumartesi","Pazar"))</f>
        <v/>
      </c>
    </row>
    <row r="405" ht="10.5" customHeight="1" s="113">
      <c r="A405" s="152" t="n">
        <v>42408</v>
      </c>
      <c r="B405" s="153">
        <f>IF(A405="","",YEAR(A405))</f>
        <v/>
      </c>
      <c r="C405" s="153">
        <f>IF(A405="","",MONTH(A405))</f>
        <v/>
      </c>
      <c r="D405" s="153">
        <f>IF(A405="","",CHOOSE(MONTH(A405),"Ocak","Şubat","Mart","Nisan","Mayıs","Haziran","Temmuz","Ağustos","Eylül","Ekim","Kasım","Aralık"))</f>
        <v/>
      </c>
      <c r="E405" s="153">
        <f>IF(A405="","",ROUNDUP(MONTH(A405)/3,0))</f>
        <v/>
      </c>
      <c r="F405" s="153">
        <f>IF(A405="","",WEEKNUM(A405,2))</f>
        <v/>
      </c>
      <c r="G405" s="153">
        <f>IF(A405="","",WEEKDAY(A405,2))</f>
        <v/>
      </c>
      <c r="H405" s="153">
        <f>IF(A405="","",CHOOSE(WEEKDAY(A405,2),"Pazartesi","Salı","Çarşamba","Perşembe","Cuma","Cumartesi","Pazar"))</f>
        <v/>
      </c>
    </row>
    <row r="406" ht="10.5" customHeight="1" s="113">
      <c r="A406" s="152" t="n">
        <v>42409</v>
      </c>
      <c r="B406" s="153">
        <f>IF(A406="","",YEAR(A406))</f>
        <v/>
      </c>
      <c r="C406" s="153">
        <f>IF(A406="","",MONTH(A406))</f>
        <v/>
      </c>
      <c r="D406" s="153">
        <f>IF(A406="","",CHOOSE(MONTH(A406),"Ocak","Şubat","Mart","Nisan","Mayıs","Haziran","Temmuz","Ağustos","Eylül","Ekim","Kasım","Aralık"))</f>
        <v/>
      </c>
      <c r="E406" s="153">
        <f>IF(A406="","",ROUNDUP(MONTH(A406)/3,0))</f>
        <v/>
      </c>
      <c r="F406" s="153">
        <f>IF(A406="","",WEEKNUM(A406,2))</f>
        <v/>
      </c>
      <c r="G406" s="153">
        <f>IF(A406="","",WEEKDAY(A406,2))</f>
        <v/>
      </c>
      <c r="H406" s="153">
        <f>IF(A406="","",CHOOSE(WEEKDAY(A406,2),"Pazartesi","Salı","Çarşamba","Perşembe","Cuma","Cumartesi","Pazar"))</f>
        <v/>
      </c>
    </row>
    <row r="407" ht="10.5" customHeight="1" s="113">
      <c r="A407" s="152" t="n">
        <v>42410</v>
      </c>
      <c r="B407" s="153">
        <f>IF(A407="","",YEAR(A407))</f>
        <v/>
      </c>
      <c r="C407" s="153">
        <f>IF(A407="","",MONTH(A407))</f>
        <v/>
      </c>
      <c r="D407" s="153">
        <f>IF(A407="","",CHOOSE(MONTH(A407),"Ocak","Şubat","Mart","Nisan","Mayıs","Haziran","Temmuz","Ağustos","Eylül","Ekim","Kasım","Aralık"))</f>
        <v/>
      </c>
      <c r="E407" s="153">
        <f>IF(A407="","",ROUNDUP(MONTH(A407)/3,0))</f>
        <v/>
      </c>
      <c r="F407" s="153">
        <f>IF(A407="","",WEEKNUM(A407,2))</f>
        <v/>
      </c>
      <c r="G407" s="153">
        <f>IF(A407="","",WEEKDAY(A407,2))</f>
        <v/>
      </c>
      <c r="H407" s="153">
        <f>IF(A407="","",CHOOSE(WEEKDAY(A407,2),"Pazartesi","Salı","Çarşamba","Perşembe","Cuma","Cumartesi","Pazar"))</f>
        <v/>
      </c>
    </row>
    <row r="408" ht="10.5" customHeight="1" s="113">
      <c r="A408" s="152" t="n">
        <v>42411</v>
      </c>
      <c r="B408" s="153">
        <f>IF(A408="","",YEAR(A408))</f>
        <v/>
      </c>
      <c r="C408" s="153">
        <f>IF(A408="","",MONTH(A408))</f>
        <v/>
      </c>
      <c r="D408" s="153">
        <f>IF(A408="","",CHOOSE(MONTH(A408),"Ocak","Şubat","Mart","Nisan","Mayıs","Haziran","Temmuz","Ağustos","Eylül","Ekim","Kasım","Aralık"))</f>
        <v/>
      </c>
      <c r="E408" s="153">
        <f>IF(A408="","",ROUNDUP(MONTH(A408)/3,0))</f>
        <v/>
      </c>
      <c r="F408" s="153">
        <f>IF(A408="","",WEEKNUM(A408,2))</f>
        <v/>
      </c>
      <c r="G408" s="153">
        <f>IF(A408="","",WEEKDAY(A408,2))</f>
        <v/>
      </c>
      <c r="H408" s="153">
        <f>IF(A408="","",CHOOSE(WEEKDAY(A408,2),"Pazartesi","Salı","Çarşamba","Perşembe","Cuma","Cumartesi","Pazar"))</f>
        <v/>
      </c>
    </row>
    <row r="409" ht="10.5" customHeight="1" s="113">
      <c r="A409" s="152" t="n">
        <v>42412</v>
      </c>
      <c r="B409" s="153">
        <f>IF(A409="","",YEAR(A409))</f>
        <v/>
      </c>
      <c r="C409" s="153">
        <f>IF(A409="","",MONTH(A409))</f>
        <v/>
      </c>
      <c r="D409" s="153">
        <f>IF(A409="","",CHOOSE(MONTH(A409),"Ocak","Şubat","Mart","Nisan","Mayıs","Haziran","Temmuz","Ağustos","Eylül","Ekim","Kasım","Aralık"))</f>
        <v/>
      </c>
      <c r="E409" s="153">
        <f>IF(A409="","",ROUNDUP(MONTH(A409)/3,0))</f>
        <v/>
      </c>
      <c r="F409" s="153">
        <f>IF(A409="","",WEEKNUM(A409,2))</f>
        <v/>
      </c>
      <c r="G409" s="153">
        <f>IF(A409="","",WEEKDAY(A409,2))</f>
        <v/>
      </c>
      <c r="H409" s="153">
        <f>IF(A409="","",CHOOSE(WEEKDAY(A409,2),"Pazartesi","Salı","Çarşamba","Perşembe","Cuma","Cumartesi","Pazar"))</f>
        <v/>
      </c>
    </row>
    <row r="410" ht="10.5" customHeight="1" s="113">
      <c r="A410" s="152" t="n">
        <v>42413</v>
      </c>
      <c r="B410" s="153">
        <f>IF(A410="","",YEAR(A410))</f>
        <v/>
      </c>
      <c r="C410" s="153">
        <f>IF(A410="","",MONTH(A410))</f>
        <v/>
      </c>
      <c r="D410" s="153">
        <f>IF(A410="","",CHOOSE(MONTH(A410),"Ocak","Şubat","Mart","Nisan","Mayıs","Haziran","Temmuz","Ağustos","Eylül","Ekim","Kasım","Aralık"))</f>
        <v/>
      </c>
      <c r="E410" s="153">
        <f>IF(A410="","",ROUNDUP(MONTH(A410)/3,0))</f>
        <v/>
      </c>
      <c r="F410" s="153">
        <f>IF(A410="","",WEEKNUM(A410,2))</f>
        <v/>
      </c>
      <c r="G410" s="153">
        <f>IF(A410="","",WEEKDAY(A410,2))</f>
        <v/>
      </c>
      <c r="H410" s="153">
        <f>IF(A410="","",CHOOSE(WEEKDAY(A410,2),"Pazartesi","Salı","Çarşamba","Perşembe","Cuma","Cumartesi","Pazar"))</f>
        <v/>
      </c>
    </row>
    <row r="411" ht="10.5" customHeight="1" s="113">
      <c r="A411" s="152" t="n">
        <v>42414</v>
      </c>
      <c r="B411" s="153">
        <f>IF(A411="","",YEAR(A411))</f>
        <v/>
      </c>
      <c r="C411" s="153">
        <f>IF(A411="","",MONTH(A411))</f>
        <v/>
      </c>
      <c r="D411" s="153">
        <f>IF(A411="","",CHOOSE(MONTH(A411),"Ocak","Şubat","Mart","Nisan","Mayıs","Haziran","Temmuz","Ağustos","Eylül","Ekim","Kasım","Aralık"))</f>
        <v/>
      </c>
      <c r="E411" s="153">
        <f>IF(A411="","",ROUNDUP(MONTH(A411)/3,0))</f>
        <v/>
      </c>
      <c r="F411" s="153">
        <f>IF(A411="","",WEEKNUM(A411,2))</f>
        <v/>
      </c>
      <c r="G411" s="153">
        <f>IF(A411="","",WEEKDAY(A411,2))</f>
        <v/>
      </c>
      <c r="H411" s="153">
        <f>IF(A411="","",CHOOSE(WEEKDAY(A411,2),"Pazartesi","Salı","Çarşamba","Perşembe","Cuma","Cumartesi","Pazar"))</f>
        <v/>
      </c>
    </row>
    <row r="412" ht="10.5" customHeight="1" s="113">
      <c r="A412" s="152" t="n">
        <v>42415</v>
      </c>
      <c r="B412" s="153">
        <f>IF(A412="","",YEAR(A412))</f>
        <v/>
      </c>
      <c r="C412" s="153">
        <f>IF(A412="","",MONTH(A412))</f>
        <v/>
      </c>
      <c r="D412" s="153">
        <f>IF(A412="","",CHOOSE(MONTH(A412),"Ocak","Şubat","Mart","Nisan","Mayıs","Haziran","Temmuz","Ağustos","Eylül","Ekim","Kasım","Aralık"))</f>
        <v/>
      </c>
      <c r="E412" s="153">
        <f>IF(A412="","",ROUNDUP(MONTH(A412)/3,0))</f>
        <v/>
      </c>
      <c r="F412" s="153">
        <f>IF(A412="","",WEEKNUM(A412,2))</f>
        <v/>
      </c>
      <c r="G412" s="153">
        <f>IF(A412="","",WEEKDAY(A412,2))</f>
        <v/>
      </c>
      <c r="H412" s="153">
        <f>IF(A412="","",CHOOSE(WEEKDAY(A412,2),"Pazartesi","Salı","Çarşamba","Perşembe","Cuma","Cumartesi","Pazar"))</f>
        <v/>
      </c>
    </row>
    <row r="413" ht="10.5" customHeight="1" s="113">
      <c r="A413" s="152" t="n">
        <v>42416</v>
      </c>
      <c r="B413" s="153">
        <f>IF(A413="","",YEAR(A413))</f>
        <v/>
      </c>
      <c r="C413" s="153">
        <f>IF(A413="","",MONTH(A413))</f>
        <v/>
      </c>
      <c r="D413" s="153">
        <f>IF(A413="","",CHOOSE(MONTH(A413),"Ocak","Şubat","Mart","Nisan","Mayıs","Haziran","Temmuz","Ağustos","Eylül","Ekim","Kasım","Aralık"))</f>
        <v/>
      </c>
      <c r="E413" s="153">
        <f>IF(A413="","",ROUNDUP(MONTH(A413)/3,0))</f>
        <v/>
      </c>
      <c r="F413" s="153">
        <f>IF(A413="","",WEEKNUM(A413,2))</f>
        <v/>
      </c>
      <c r="G413" s="153">
        <f>IF(A413="","",WEEKDAY(A413,2))</f>
        <v/>
      </c>
      <c r="H413" s="153">
        <f>IF(A413="","",CHOOSE(WEEKDAY(A413,2),"Pazartesi","Salı","Çarşamba","Perşembe","Cuma","Cumartesi","Pazar"))</f>
        <v/>
      </c>
    </row>
    <row r="414" ht="10.5" customHeight="1" s="113">
      <c r="A414" s="152" t="n">
        <v>42417</v>
      </c>
      <c r="B414" s="153">
        <f>IF(A414="","",YEAR(A414))</f>
        <v/>
      </c>
      <c r="C414" s="153">
        <f>IF(A414="","",MONTH(A414))</f>
        <v/>
      </c>
      <c r="D414" s="153">
        <f>IF(A414="","",CHOOSE(MONTH(A414),"Ocak","Şubat","Mart","Nisan","Mayıs","Haziran","Temmuz","Ağustos","Eylül","Ekim","Kasım","Aralık"))</f>
        <v/>
      </c>
      <c r="E414" s="153">
        <f>IF(A414="","",ROUNDUP(MONTH(A414)/3,0))</f>
        <v/>
      </c>
      <c r="F414" s="153">
        <f>IF(A414="","",WEEKNUM(A414,2))</f>
        <v/>
      </c>
      <c r="G414" s="153">
        <f>IF(A414="","",WEEKDAY(A414,2))</f>
        <v/>
      </c>
      <c r="H414" s="153">
        <f>IF(A414="","",CHOOSE(WEEKDAY(A414,2),"Pazartesi","Salı","Çarşamba","Perşembe","Cuma","Cumartesi","Pazar"))</f>
        <v/>
      </c>
    </row>
    <row r="415" ht="10.5" customHeight="1" s="113">
      <c r="A415" s="152" t="n">
        <v>42418</v>
      </c>
      <c r="B415" s="153">
        <f>IF(A415="","",YEAR(A415))</f>
        <v/>
      </c>
      <c r="C415" s="153">
        <f>IF(A415="","",MONTH(A415))</f>
        <v/>
      </c>
      <c r="D415" s="153">
        <f>IF(A415="","",CHOOSE(MONTH(A415),"Ocak","Şubat","Mart","Nisan","Mayıs","Haziran","Temmuz","Ağustos","Eylül","Ekim","Kasım","Aralık"))</f>
        <v/>
      </c>
      <c r="E415" s="153">
        <f>IF(A415="","",ROUNDUP(MONTH(A415)/3,0))</f>
        <v/>
      </c>
      <c r="F415" s="153">
        <f>IF(A415="","",WEEKNUM(A415,2))</f>
        <v/>
      </c>
      <c r="G415" s="153">
        <f>IF(A415="","",WEEKDAY(A415,2))</f>
        <v/>
      </c>
      <c r="H415" s="153">
        <f>IF(A415="","",CHOOSE(WEEKDAY(A415,2),"Pazartesi","Salı","Çarşamba","Perşembe","Cuma","Cumartesi","Pazar"))</f>
        <v/>
      </c>
    </row>
    <row r="416" ht="10.5" customHeight="1" s="113">
      <c r="A416" s="152" t="n">
        <v>42419</v>
      </c>
      <c r="B416" s="153">
        <f>IF(A416="","",YEAR(A416))</f>
        <v/>
      </c>
      <c r="C416" s="153">
        <f>IF(A416="","",MONTH(A416))</f>
        <v/>
      </c>
      <c r="D416" s="153">
        <f>IF(A416="","",CHOOSE(MONTH(A416),"Ocak","Şubat","Mart","Nisan","Mayıs","Haziran","Temmuz","Ağustos","Eylül","Ekim","Kasım","Aralık"))</f>
        <v/>
      </c>
      <c r="E416" s="153">
        <f>IF(A416="","",ROUNDUP(MONTH(A416)/3,0))</f>
        <v/>
      </c>
      <c r="F416" s="153">
        <f>IF(A416="","",WEEKNUM(A416,2))</f>
        <v/>
      </c>
      <c r="G416" s="153">
        <f>IF(A416="","",WEEKDAY(A416,2))</f>
        <v/>
      </c>
      <c r="H416" s="153">
        <f>IF(A416="","",CHOOSE(WEEKDAY(A416,2),"Pazartesi","Salı","Çarşamba","Perşembe","Cuma","Cumartesi","Pazar"))</f>
        <v/>
      </c>
    </row>
    <row r="417" ht="10.5" customHeight="1" s="113">
      <c r="A417" s="152" t="n">
        <v>42420</v>
      </c>
      <c r="B417" s="153">
        <f>IF(A417="","",YEAR(A417))</f>
        <v/>
      </c>
      <c r="C417" s="153">
        <f>IF(A417="","",MONTH(A417))</f>
        <v/>
      </c>
      <c r="D417" s="153">
        <f>IF(A417="","",CHOOSE(MONTH(A417),"Ocak","Şubat","Mart","Nisan","Mayıs","Haziran","Temmuz","Ağustos","Eylül","Ekim","Kasım","Aralık"))</f>
        <v/>
      </c>
      <c r="E417" s="153">
        <f>IF(A417="","",ROUNDUP(MONTH(A417)/3,0))</f>
        <v/>
      </c>
      <c r="F417" s="153">
        <f>IF(A417="","",WEEKNUM(A417,2))</f>
        <v/>
      </c>
      <c r="G417" s="153">
        <f>IF(A417="","",WEEKDAY(A417,2))</f>
        <v/>
      </c>
      <c r="H417" s="153">
        <f>IF(A417="","",CHOOSE(WEEKDAY(A417,2),"Pazartesi","Salı","Çarşamba","Perşembe","Cuma","Cumartesi","Pazar"))</f>
        <v/>
      </c>
    </row>
    <row r="418" ht="10.5" customHeight="1" s="113">
      <c r="A418" s="152" t="n">
        <v>42421</v>
      </c>
      <c r="B418" s="153">
        <f>IF(A418="","",YEAR(A418))</f>
        <v/>
      </c>
      <c r="C418" s="153">
        <f>IF(A418="","",MONTH(A418))</f>
        <v/>
      </c>
      <c r="D418" s="153">
        <f>IF(A418="","",CHOOSE(MONTH(A418),"Ocak","Şubat","Mart","Nisan","Mayıs","Haziran","Temmuz","Ağustos","Eylül","Ekim","Kasım","Aralık"))</f>
        <v/>
      </c>
      <c r="E418" s="153">
        <f>IF(A418="","",ROUNDUP(MONTH(A418)/3,0))</f>
        <v/>
      </c>
      <c r="F418" s="153">
        <f>IF(A418="","",WEEKNUM(A418,2))</f>
        <v/>
      </c>
      <c r="G418" s="153">
        <f>IF(A418="","",WEEKDAY(A418,2))</f>
        <v/>
      </c>
      <c r="H418" s="153">
        <f>IF(A418="","",CHOOSE(WEEKDAY(A418,2),"Pazartesi","Salı","Çarşamba","Perşembe","Cuma","Cumartesi","Pazar"))</f>
        <v/>
      </c>
    </row>
    <row r="419" ht="10.5" customHeight="1" s="113">
      <c r="A419" s="152" t="n">
        <v>42422</v>
      </c>
      <c r="B419" s="153">
        <f>IF(A419="","",YEAR(A419))</f>
        <v/>
      </c>
      <c r="C419" s="153">
        <f>IF(A419="","",MONTH(A419))</f>
        <v/>
      </c>
      <c r="D419" s="153">
        <f>IF(A419="","",CHOOSE(MONTH(A419),"Ocak","Şubat","Mart","Nisan","Mayıs","Haziran","Temmuz","Ağustos","Eylül","Ekim","Kasım","Aralık"))</f>
        <v/>
      </c>
      <c r="E419" s="153">
        <f>IF(A419="","",ROUNDUP(MONTH(A419)/3,0))</f>
        <v/>
      </c>
      <c r="F419" s="153">
        <f>IF(A419="","",WEEKNUM(A419,2))</f>
        <v/>
      </c>
      <c r="G419" s="153">
        <f>IF(A419="","",WEEKDAY(A419,2))</f>
        <v/>
      </c>
      <c r="H419" s="153">
        <f>IF(A419="","",CHOOSE(WEEKDAY(A419,2),"Pazartesi","Salı","Çarşamba","Perşembe","Cuma","Cumartesi","Pazar"))</f>
        <v/>
      </c>
    </row>
    <row r="420" ht="10.5" customHeight="1" s="113">
      <c r="A420" s="152" t="n">
        <v>42423</v>
      </c>
      <c r="B420" s="153">
        <f>IF(A420="","",YEAR(A420))</f>
        <v/>
      </c>
      <c r="C420" s="153">
        <f>IF(A420="","",MONTH(A420))</f>
        <v/>
      </c>
      <c r="D420" s="153">
        <f>IF(A420="","",CHOOSE(MONTH(A420),"Ocak","Şubat","Mart","Nisan","Mayıs","Haziran","Temmuz","Ağustos","Eylül","Ekim","Kasım","Aralık"))</f>
        <v/>
      </c>
      <c r="E420" s="153">
        <f>IF(A420="","",ROUNDUP(MONTH(A420)/3,0))</f>
        <v/>
      </c>
      <c r="F420" s="153">
        <f>IF(A420="","",WEEKNUM(A420,2))</f>
        <v/>
      </c>
      <c r="G420" s="153">
        <f>IF(A420="","",WEEKDAY(A420,2))</f>
        <v/>
      </c>
      <c r="H420" s="153">
        <f>IF(A420="","",CHOOSE(WEEKDAY(A420,2),"Pazartesi","Salı","Çarşamba","Perşembe","Cuma","Cumartesi","Pazar"))</f>
        <v/>
      </c>
    </row>
    <row r="421" ht="10.5" customHeight="1" s="113">
      <c r="A421" s="152" t="n">
        <v>42424</v>
      </c>
      <c r="B421" s="153">
        <f>IF(A421="","",YEAR(A421))</f>
        <v/>
      </c>
      <c r="C421" s="153">
        <f>IF(A421="","",MONTH(A421))</f>
        <v/>
      </c>
      <c r="D421" s="153">
        <f>IF(A421="","",CHOOSE(MONTH(A421),"Ocak","Şubat","Mart","Nisan","Mayıs","Haziran","Temmuz","Ağustos","Eylül","Ekim","Kasım","Aralık"))</f>
        <v/>
      </c>
      <c r="E421" s="153">
        <f>IF(A421="","",ROUNDUP(MONTH(A421)/3,0))</f>
        <v/>
      </c>
      <c r="F421" s="153">
        <f>IF(A421="","",WEEKNUM(A421,2))</f>
        <v/>
      </c>
      <c r="G421" s="153">
        <f>IF(A421="","",WEEKDAY(A421,2))</f>
        <v/>
      </c>
      <c r="H421" s="153">
        <f>IF(A421="","",CHOOSE(WEEKDAY(A421,2),"Pazartesi","Salı","Çarşamba","Perşembe","Cuma","Cumartesi","Pazar"))</f>
        <v/>
      </c>
    </row>
    <row r="422" ht="10.5" customHeight="1" s="113">
      <c r="A422" s="152" t="n">
        <v>42425</v>
      </c>
      <c r="B422" s="153">
        <f>IF(A422="","",YEAR(A422))</f>
        <v/>
      </c>
      <c r="C422" s="153">
        <f>IF(A422="","",MONTH(A422))</f>
        <v/>
      </c>
      <c r="D422" s="153">
        <f>IF(A422="","",CHOOSE(MONTH(A422),"Ocak","Şubat","Mart","Nisan","Mayıs","Haziran","Temmuz","Ağustos","Eylül","Ekim","Kasım","Aralık"))</f>
        <v/>
      </c>
      <c r="E422" s="153">
        <f>IF(A422="","",ROUNDUP(MONTH(A422)/3,0))</f>
        <v/>
      </c>
      <c r="F422" s="153">
        <f>IF(A422="","",WEEKNUM(A422,2))</f>
        <v/>
      </c>
      <c r="G422" s="153">
        <f>IF(A422="","",WEEKDAY(A422,2))</f>
        <v/>
      </c>
      <c r="H422" s="153">
        <f>IF(A422="","",CHOOSE(WEEKDAY(A422,2),"Pazartesi","Salı","Çarşamba","Perşembe","Cuma","Cumartesi","Pazar"))</f>
        <v/>
      </c>
    </row>
    <row r="423" ht="10.5" customHeight="1" s="113">
      <c r="A423" s="152" t="n">
        <v>42426</v>
      </c>
      <c r="B423" s="153">
        <f>IF(A423="","",YEAR(A423))</f>
        <v/>
      </c>
      <c r="C423" s="153">
        <f>IF(A423="","",MONTH(A423))</f>
        <v/>
      </c>
      <c r="D423" s="153">
        <f>IF(A423="","",CHOOSE(MONTH(A423),"Ocak","Şubat","Mart","Nisan","Mayıs","Haziran","Temmuz","Ağustos","Eylül","Ekim","Kasım","Aralık"))</f>
        <v/>
      </c>
      <c r="E423" s="153">
        <f>IF(A423="","",ROUNDUP(MONTH(A423)/3,0))</f>
        <v/>
      </c>
      <c r="F423" s="153">
        <f>IF(A423="","",WEEKNUM(A423,2))</f>
        <v/>
      </c>
      <c r="G423" s="153">
        <f>IF(A423="","",WEEKDAY(A423,2))</f>
        <v/>
      </c>
      <c r="H423" s="153">
        <f>IF(A423="","",CHOOSE(WEEKDAY(A423,2),"Pazartesi","Salı","Çarşamba","Perşembe","Cuma","Cumartesi","Pazar"))</f>
        <v/>
      </c>
    </row>
    <row r="424" ht="10.5" customHeight="1" s="113">
      <c r="A424" s="152" t="n">
        <v>42427</v>
      </c>
      <c r="B424" s="153">
        <f>IF(A424="","",YEAR(A424))</f>
        <v/>
      </c>
      <c r="C424" s="153">
        <f>IF(A424="","",MONTH(A424))</f>
        <v/>
      </c>
      <c r="D424" s="153">
        <f>IF(A424="","",CHOOSE(MONTH(A424),"Ocak","Şubat","Mart","Nisan","Mayıs","Haziran","Temmuz","Ağustos","Eylül","Ekim","Kasım","Aralık"))</f>
        <v/>
      </c>
      <c r="E424" s="153">
        <f>IF(A424="","",ROUNDUP(MONTH(A424)/3,0))</f>
        <v/>
      </c>
      <c r="F424" s="153">
        <f>IF(A424="","",WEEKNUM(A424,2))</f>
        <v/>
      </c>
      <c r="G424" s="153">
        <f>IF(A424="","",WEEKDAY(A424,2))</f>
        <v/>
      </c>
      <c r="H424" s="153">
        <f>IF(A424="","",CHOOSE(WEEKDAY(A424,2),"Pazartesi","Salı","Çarşamba","Perşembe","Cuma","Cumartesi","Pazar"))</f>
        <v/>
      </c>
    </row>
    <row r="425" ht="10.5" customHeight="1" s="113">
      <c r="A425" s="152" t="n">
        <v>42428</v>
      </c>
      <c r="B425" s="153">
        <f>IF(A425="","",YEAR(A425))</f>
        <v/>
      </c>
      <c r="C425" s="153">
        <f>IF(A425="","",MONTH(A425))</f>
        <v/>
      </c>
      <c r="D425" s="153">
        <f>IF(A425="","",CHOOSE(MONTH(A425),"Ocak","Şubat","Mart","Nisan","Mayıs","Haziran","Temmuz","Ağustos","Eylül","Ekim","Kasım","Aralık"))</f>
        <v/>
      </c>
      <c r="E425" s="153">
        <f>IF(A425="","",ROUNDUP(MONTH(A425)/3,0))</f>
        <v/>
      </c>
      <c r="F425" s="153">
        <f>IF(A425="","",WEEKNUM(A425,2))</f>
        <v/>
      </c>
      <c r="G425" s="153">
        <f>IF(A425="","",WEEKDAY(A425,2))</f>
        <v/>
      </c>
      <c r="H425" s="153">
        <f>IF(A425="","",CHOOSE(WEEKDAY(A425,2),"Pazartesi","Salı","Çarşamba","Perşembe","Cuma","Cumartesi","Pazar"))</f>
        <v/>
      </c>
    </row>
    <row r="426" ht="10.5" customHeight="1" s="113">
      <c r="A426" s="152" t="n">
        <v>42429</v>
      </c>
      <c r="B426" s="153">
        <f>IF(A426="","",YEAR(A426))</f>
        <v/>
      </c>
      <c r="C426" s="153">
        <f>IF(A426="","",MONTH(A426))</f>
        <v/>
      </c>
      <c r="D426" s="153">
        <f>IF(A426="","",CHOOSE(MONTH(A426),"Ocak","Şubat","Mart","Nisan","Mayıs","Haziran","Temmuz","Ağustos","Eylül","Ekim","Kasım","Aralık"))</f>
        <v/>
      </c>
      <c r="E426" s="153">
        <f>IF(A426="","",ROUNDUP(MONTH(A426)/3,0))</f>
        <v/>
      </c>
      <c r="F426" s="153">
        <f>IF(A426="","",WEEKNUM(A426,2))</f>
        <v/>
      </c>
      <c r="G426" s="153">
        <f>IF(A426="","",WEEKDAY(A426,2))</f>
        <v/>
      </c>
      <c r="H426" s="153">
        <f>IF(A426="","",CHOOSE(WEEKDAY(A426,2),"Pazartesi","Salı","Çarşamba","Perşembe","Cuma","Cumartesi","Pazar"))</f>
        <v/>
      </c>
    </row>
    <row r="427" ht="10.5" customHeight="1" s="113">
      <c r="A427" s="152" t="n">
        <v>42430</v>
      </c>
      <c r="B427" s="153">
        <f>IF(A427="","",YEAR(A427))</f>
        <v/>
      </c>
      <c r="C427" s="153">
        <f>IF(A427="","",MONTH(A427))</f>
        <v/>
      </c>
      <c r="D427" s="153">
        <f>IF(A427="","",CHOOSE(MONTH(A427),"Ocak","Şubat","Mart","Nisan","Mayıs","Haziran","Temmuz","Ağustos","Eylül","Ekim","Kasım","Aralık"))</f>
        <v/>
      </c>
      <c r="E427" s="153">
        <f>IF(A427="","",ROUNDUP(MONTH(A427)/3,0))</f>
        <v/>
      </c>
      <c r="F427" s="153">
        <f>IF(A427="","",WEEKNUM(A427,2))</f>
        <v/>
      </c>
      <c r="G427" s="153">
        <f>IF(A427="","",WEEKDAY(A427,2))</f>
        <v/>
      </c>
      <c r="H427" s="153">
        <f>IF(A427="","",CHOOSE(WEEKDAY(A427,2),"Pazartesi","Salı","Çarşamba","Perşembe","Cuma","Cumartesi","Pazar"))</f>
        <v/>
      </c>
    </row>
    <row r="428" ht="10.5" customHeight="1" s="113">
      <c r="A428" s="152" t="n">
        <v>42431</v>
      </c>
      <c r="B428" s="153">
        <f>IF(A428="","",YEAR(A428))</f>
        <v/>
      </c>
      <c r="C428" s="153">
        <f>IF(A428="","",MONTH(A428))</f>
        <v/>
      </c>
      <c r="D428" s="153">
        <f>IF(A428="","",CHOOSE(MONTH(A428),"Ocak","Şubat","Mart","Nisan","Mayıs","Haziran","Temmuz","Ağustos","Eylül","Ekim","Kasım","Aralık"))</f>
        <v/>
      </c>
      <c r="E428" s="153">
        <f>IF(A428="","",ROUNDUP(MONTH(A428)/3,0))</f>
        <v/>
      </c>
      <c r="F428" s="153">
        <f>IF(A428="","",WEEKNUM(A428,2))</f>
        <v/>
      </c>
      <c r="G428" s="153">
        <f>IF(A428="","",WEEKDAY(A428,2))</f>
        <v/>
      </c>
      <c r="H428" s="153">
        <f>IF(A428="","",CHOOSE(WEEKDAY(A428,2),"Pazartesi","Salı","Çarşamba","Perşembe","Cuma","Cumartesi","Pazar"))</f>
        <v/>
      </c>
    </row>
    <row r="429" ht="10.5" customHeight="1" s="113">
      <c r="A429" s="152" t="n">
        <v>42432</v>
      </c>
      <c r="B429" s="153">
        <f>IF(A429="","",YEAR(A429))</f>
        <v/>
      </c>
      <c r="C429" s="153">
        <f>IF(A429="","",MONTH(A429))</f>
        <v/>
      </c>
      <c r="D429" s="153">
        <f>IF(A429="","",CHOOSE(MONTH(A429),"Ocak","Şubat","Mart","Nisan","Mayıs","Haziran","Temmuz","Ağustos","Eylül","Ekim","Kasım","Aralık"))</f>
        <v/>
      </c>
      <c r="E429" s="153">
        <f>IF(A429="","",ROUNDUP(MONTH(A429)/3,0))</f>
        <v/>
      </c>
      <c r="F429" s="153">
        <f>IF(A429="","",WEEKNUM(A429,2))</f>
        <v/>
      </c>
      <c r="G429" s="153">
        <f>IF(A429="","",WEEKDAY(A429,2))</f>
        <v/>
      </c>
      <c r="H429" s="153">
        <f>IF(A429="","",CHOOSE(WEEKDAY(A429,2),"Pazartesi","Salı","Çarşamba","Perşembe","Cuma","Cumartesi","Pazar"))</f>
        <v/>
      </c>
    </row>
    <row r="430" ht="10.5" customHeight="1" s="113">
      <c r="A430" s="152" t="n">
        <v>42433</v>
      </c>
      <c r="B430" s="153">
        <f>IF(A430="","",YEAR(A430))</f>
        <v/>
      </c>
      <c r="C430" s="153">
        <f>IF(A430="","",MONTH(A430))</f>
        <v/>
      </c>
      <c r="D430" s="153">
        <f>IF(A430="","",CHOOSE(MONTH(A430),"Ocak","Şubat","Mart","Nisan","Mayıs","Haziran","Temmuz","Ağustos","Eylül","Ekim","Kasım","Aralık"))</f>
        <v/>
      </c>
      <c r="E430" s="153">
        <f>IF(A430="","",ROUNDUP(MONTH(A430)/3,0))</f>
        <v/>
      </c>
      <c r="F430" s="153">
        <f>IF(A430="","",WEEKNUM(A430,2))</f>
        <v/>
      </c>
      <c r="G430" s="153">
        <f>IF(A430="","",WEEKDAY(A430,2))</f>
        <v/>
      </c>
      <c r="H430" s="153">
        <f>IF(A430="","",CHOOSE(WEEKDAY(A430,2),"Pazartesi","Salı","Çarşamba","Perşembe","Cuma","Cumartesi","Pazar"))</f>
        <v/>
      </c>
    </row>
    <row r="431" ht="10.5" customHeight="1" s="113">
      <c r="A431" s="152" t="n">
        <v>42434</v>
      </c>
      <c r="B431" s="153">
        <f>IF(A431="","",YEAR(A431))</f>
        <v/>
      </c>
      <c r="C431" s="153">
        <f>IF(A431="","",MONTH(A431))</f>
        <v/>
      </c>
      <c r="D431" s="153">
        <f>IF(A431="","",CHOOSE(MONTH(A431),"Ocak","Şubat","Mart","Nisan","Mayıs","Haziran","Temmuz","Ağustos","Eylül","Ekim","Kasım","Aralık"))</f>
        <v/>
      </c>
      <c r="E431" s="153">
        <f>IF(A431="","",ROUNDUP(MONTH(A431)/3,0))</f>
        <v/>
      </c>
      <c r="F431" s="153">
        <f>IF(A431="","",WEEKNUM(A431,2))</f>
        <v/>
      </c>
      <c r="G431" s="153">
        <f>IF(A431="","",WEEKDAY(A431,2))</f>
        <v/>
      </c>
      <c r="H431" s="153">
        <f>IF(A431="","",CHOOSE(WEEKDAY(A431,2),"Pazartesi","Salı","Çarşamba","Perşembe","Cuma","Cumartesi","Pazar"))</f>
        <v/>
      </c>
    </row>
    <row r="432" ht="10.5" customHeight="1" s="113">
      <c r="A432" s="152" t="n">
        <v>42435</v>
      </c>
      <c r="B432" s="153">
        <f>IF(A432="","",YEAR(A432))</f>
        <v/>
      </c>
      <c r="C432" s="153">
        <f>IF(A432="","",MONTH(A432))</f>
        <v/>
      </c>
      <c r="D432" s="153">
        <f>IF(A432="","",CHOOSE(MONTH(A432),"Ocak","Şubat","Mart","Nisan","Mayıs","Haziran","Temmuz","Ağustos","Eylül","Ekim","Kasım","Aralık"))</f>
        <v/>
      </c>
      <c r="E432" s="153">
        <f>IF(A432="","",ROUNDUP(MONTH(A432)/3,0))</f>
        <v/>
      </c>
      <c r="F432" s="153">
        <f>IF(A432="","",WEEKNUM(A432,2))</f>
        <v/>
      </c>
      <c r="G432" s="153">
        <f>IF(A432="","",WEEKDAY(A432,2))</f>
        <v/>
      </c>
      <c r="H432" s="153">
        <f>IF(A432="","",CHOOSE(WEEKDAY(A432,2),"Pazartesi","Salı","Çarşamba","Perşembe","Cuma","Cumartesi","Pazar"))</f>
        <v/>
      </c>
    </row>
    <row r="433" ht="10.5" customHeight="1" s="113">
      <c r="A433" s="152" t="n">
        <v>42436</v>
      </c>
      <c r="B433" s="153">
        <f>IF(A433="","",YEAR(A433))</f>
        <v/>
      </c>
      <c r="C433" s="153">
        <f>IF(A433="","",MONTH(A433))</f>
        <v/>
      </c>
      <c r="D433" s="153">
        <f>IF(A433="","",CHOOSE(MONTH(A433),"Ocak","Şubat","Mart","Nisan","Mayıs","Haziran","Temmuz","Ağustos","Eylül","Ekim","Kasım","Aralık"))</f>
        <v/>
      </c>
      <c r="E433" s="153">
        <f>IF(A433="","",ROUNDUP(MONTH(A433)/3,0))</f>
        <v/>
      </c>
      <c r="F433" s="153">
        <f>IF(A433="","",WEEKNUM(A433,2))</f>
        <v/>
      </c>
      <c r="G433" s="153">
        <f>IF(A433="","",WEEKDAY(A433,2))</f>
        <v/>
      </c>
      <c r="H433" s="153">
        <f>IF(A433="","",CHOOSE(WEEKDAY(A433,2),"Pazartesi","Salı","Çarşamba","Perşembe","Cuma","Cumartesi","Pazar"))</f>
        <v/>
      </c>
    </row>
    <row r="434" ht="10.5" customHeight="1" s="113">
      <c r="A434" s="152" t="n">
        <v>42437</v>
      </c>
      <c r="B434" s="153">
        <f>IF(A434="","",YEAR(A434))</f>
        <v/>
      </c>
      <c r="C434" s="153">
        <f>IF(A434="","",MONTH(A434))</f>
        <v/>
      </c>
      <c r="D434" s="153">
        <f>IF(A434="","",CHOOSE(MONTH(A434),"Ocak","Şubat","Mart","Nisan","Mayıs","Haziran","Temmuz","Ağustos","Eylül","Ekim","Kasım","Aralık"))</f>
        <v/>
      </c>
      <c r="E434" s="153">
        <f>IF(A434="","",ROUNDUP(MONTH(A434)/3,0))</f>
        <v/>
      </c>
      <c r="F434" s="153">
        <f>IF(A434="","",WEEKNUM(A434,2))</f>
        <v/>
      </c>
      <c r="G434" s="153">
        <f>IF(A434="","",WEEKDAY(A434,2))</f>
        <v/>
      </c>
      <c r="H434" s="153">
        <f>IF(A434="","",CHOOSE(WEEKDAY(A434,2),"Pazartesi","Salı","Çarşamba","Perşembe","Cuma","Cumartesi","Pazar"))</f>
        <v/>
      </c>
    </row>
    <row r="435" ht="10.5" customHeight="1" s="113">
      <c r="A435" s="152" t="n">
        <v>42438</v>
      </c>
      <c r="B435" s="153">
        <f>IF(A435="","",YEAR(A435))</f>
        <v/>
      </c>
      <c r="C435" s="153">
        <f>IF(A435="","",MONTH(A435))</f>
        <v/>
      </c>
      <c r="D435" s="153">
        <f>IF(A435="","",CHOOSE(MONTH(A435),"Ocak","Şubat","Mart","Nisan","Mayıs","Haziran","Temmuz","Ağustos","Eylül","Ekim","Kasım","Aralık"))</f>
        <v/>
      </c>
      <c r="E435" s="153">
        <f>IF(A435="","",ROUNDUP(MONTH(A435)/3,0))</f>
        <v/>
      </c>
      <c r="F435" s="153">
        <f>IF(A435="","",WEEKNUM(A435,2))</f>
        <v/>
      </c>
      <c r="G435" s="153">
        <f>IF(A435="","",WEEKDAY(A435,2))</f>
        <v/>
      </c>
      <c r="H435" s="153">
        <f>IF(A435="","",CHOOSE(WEEKDAY(A435,2),"Pazartesi","Salı","Çarşamba","Perşembe","Cuma","Cumartesi","Pazar"))</f>
        <v/>
      </c>
    </row>
    <row r="436" ht="10.5" customHeight="1" s="113">
      <c r="A436" s="152" t="n">
        <v>42439</v>
      </c>
      <c r="B436" s="153">
        <f>IF(A436="","",YEAR(A436))</f>
        <v/>
      </c>
      <c r="C436" s="153">
        <f>IF(A436="","",MONTH(A436))</f>
        <v/>
      </c>
      <c r="D436" s="153">
        <f>IF(A436="","",CHOOSE(MONTH(A436),"Ocak","Şubat","Mart","Nisan","Mayıs","Haziran","Temmuz","Ağustos","Eylül","Ekim","Kasım","Aralık"))</f>
        <v/>
      </c>
      <c r="E436" s="153">
        <f>IF(A436="","",ROUNDUP(MONTH(A436)/3,0))</f>
        <v/>
      </c>
      <c r="F436" s="153">
        <f>IF(A436="","",WEEKNUM(A436,2))</f>
        <v/>
      </c>
      <c r="G436" s="153">
        <f>IF(A436="","",WEEKDAY(A436,2))</f>
        <v/>
      </c>
      <c r="H436" s="153">
        <f>IF(A436="","",CHOOSE(WEEKDAY(A436,2),"Pazartesi","Salı","Çarşamba","Perşembe","Cuma","Cumartesi","Pazar"))</f>
        <v/>
      </c>
    </row>
    <row r="437" ht="10.5" customHeight="1" s="113">
      <c r="A437" s="152" t="n">
        <v>42440</v>
      </c>
      <c r="B437" s="153">
        <f>IF(A437="","",YEAR(A437))</f>
        <v/>
      </c>
      <c r="C437" s="153">
        <f>IF(A437="","",MONTH(A437))</f>
        <v/>
      </c>
      <c r="D437" s="153">
        <f>IF(A437="","",CHOOSE(MONTH(A437),"Ocak","Şubat","Mart","Nisan","Mayıs","Haziran","Temmuz","Ağustos","Eylül","Ekim","Kasım","Aralık"))</f>
        <v/>
      </c>
      <c r="E437" s="153">
        <f>IF(A437="","",ROUNDUP(MONTH(A437)/3,0))</f>
        <v/>
      </c>
      <c r="F437" s="153">
        <f>IF(A437="","",WEEKNUM(A437,2))</f>
        <v/>
      </c>
      <c r="G437" s="153">
        <f>IF(A437="","",WEEKDAY(A437,2))</f>
        <v/>
      </c>
      <c r="H437" s="153">
        <f>IF(A437="","",CHOOSE(WEEKDAY(A437,2),"Pazartesi","Salı","Çarşamba","Perşembe","Cuma","Cumartesi","Pazar"))</f>
        <v/>
      </c>
    </row>
    <row r="438" ht="10.5" customHeight="1" s="113">
      <c r="A438" s="152" t="n">
        <v>42441</v>
      </c>
      <c r="B438" s="153">
        <f>IF(A438="","",YEAR(A438))</f>
        <v/>
      </c>
      <c r="C438" s="153">
        <f>IF(A438="","",MONTH(A438))</f>
        <v/>
      </c>
      <c r="D438" s="153">
        <f>IF(A438="","",CHOOSE(MONTH(A438),"Ocak","Şubat","Mart","Nisan","Mayıs","Haziran","Temmuz","Ağustos","Eylül","Ekim","Kasım","Aralık"))</f>
        <v/>
      </c>
      <c r="E438" s="153">
        <f>IF(A438="","",ROUNDUP(MONTH(A438)/3,0))</f>
        <v/>
      </c>
      <c r="F438" s="153">
        <f>IF(A438="","",WEEKNUM(A438,2))</f>
        <v/>
      </c>
      <c r="G438" s="153">
        <f>IF(A438="","",WEEKDAY(A438,2))</f>
        <v/>
      </c>
      <c r="H438" s="153">
        <f>IF(A438="","",CHOOSE(WEEKDAY(A438,2),"Pazartesi","Salı","Çarşamba","Perşembe","Cuma","Cumartesi","Pazar"))</f>
        <v/>
      </c>
    </row>
    <row r="439" ht="10.5" customHeight="1" s="113">
      <c r="A439" s="152" t="n">
        <v>42442</v>
      </c>
      <c r="B439" s="153">
        <f>IF(A439="","",YEAR(A439))</f>
        <v/>
      </c>
      <c r="C439" s="153">
        <f>IF(A439="","",MONTH(A439))</f>
        <v/>
      </c>
      <c r="D439" s="153">
        <f>IF(A439="","",CHOOSE(MONTH(A439),"Ocak","Şubat","Mart","Nisan","Mayıs","Haziran","Temmuz","Ağustos","Eylül","Ekim","Kasım","Aralık"))</f>
        <v/>
      </c>
      <c r="E439" s="153">
        <f>IF(A439="","",ROUNDUP(MONTH(A439)/3,0))</f>
        <v/>
      </c>
      <c r="F439" s="153">
        <f>IF(A439="","",WEEKNUM(A439,2))</f>
        <v/>
      </c>
      <c r="G439" s="153">
        <f>IF(A439="","",WEEKDAY(A439,2))</f>
        <v/>
      </c>
      <c r="H439" s="153">
        <f>IF(A439="","",CHOOSE(WEEKDAY(A439,2),"Pazartesi","Salı","Çarşamba","Perşembe","Cuma","Cumartesi","Pazar"))</f>
        <v/>
      </c>
    </row>
    <row r="440" ht="10.5" customHeight="1" s="113">
      <c r="A440" s="152" t="n">
        <v>42443</v>
      </c>
      <c r="B440" s="153">
        <f>IF(A440="","",YEAR(A440))</f>
        <v/>
      </c>
      <c r="C440" s="153">
        <f>IF(A440="","",MONTH(A440))</f>
        <v/>
      </c>
      <c r="D440" s="153">
        <f>IF(A440="","",CHOOSE(MONTH(A440),"Ocak","Şubat","Mart","Nisan","Mayıs","Haziran","Temmuz","Ağustos","Eylül","Ekim","Kasım","Aralık"))</f>
        <v/>
      </c>
      <c r="E440" s="153">
        <f>IF(A440="","",ROUNDUP(MONTH(A440)/3,0))</f>
        <v/>
      </c>
      <c r="F440" s="153">
        <f>IF(A440="","",WEEKNUM(A440,2))</f>
        <v/>
      </c>
      <c r="G440" s="153">
        <f>IF(A440="","",WEEKDAY(A440,2))</f>
        <v/>
      </c>
      <c r="H440" s="153">
        <f>IF(A440="","",CHOOSE(WEEKDAY(A440,2),"Pazartesi","Salı","Çarşamba","Perşembe","Cuma","Cumartesi","Pazar"))</f>
        <v/>
      </c>
    </row>
    <row r="441" ht="10.5" customHeight="1" s="113">
      <c r="A441" s="152" t="n">
        <v>42444</v>
      </c>
      <c r="B441" s="153">
        <f>IF(A441="","",YEAR(A441))</f>
        <v/>
      </c>
      <c r="C441" s="153">
        <f>IF(A441="","",MONTH(A441))</f>
        <v/>
      </c>
      <c r="D441" s="153">
        <f>IF(A441="","",CHOOSE(MONTH(A441),"Ocak","Şubat","Mart","Nisan","Mayıs","Haziran","Temmuz","Ağustos","Eylül","Ekim","Kasım","Aralık"))</f>
        <v/>
      </c>
      <c r="E441" s="153">
        <f>IF(A441="","",ROUNDUP(MONTH(A441)/3,0))</f>
        <v/>
      </c>
      <c r="F441" s="153">
        <f>IF(A441="","",WEEKNUM(A441,2))</f>
        <v/>
      </c>
      <c r="G441" s="153">
        <f>IF(A441="","",WEEKDAY(A441,2))</f>
        <v/>
      </c>
      <c r="H441" s="153">
        <f>IF(A441="","",CHOOSE(WEEKDAY(A441,2),"Pazartesi","Salı","Çarşamba","Perşembe","Cuma","Cumartesi","Pazar"))</f>
        <v/>
      </c>
    </row>
    <row r="442" ht="10.5" customHeight="1" s="113">
      <c r="A442" s="152" t="n">
        <v>42445</v>
      </c>
      <c r="B442" s="153">
        <f>IF(A442="","",YEAR(A442))</f>
        <v/>
      </c>
      <c r="C442" s="153">
        <f>IF(A442="","",MONTH(A442))</f>
        <v/>
      </c>
      <c r="D442" s="153">
        <f>IF(A442="","",CHOOSE(MONTH(A442),"Ocak","Şubat","Mart","Nisan","Mayıs","Haziran","Temmuz","Ağustos","Eylül","Ekim","Kasım","Aralık"))</f>
        <v/>
      </c>
      <c r="E442" s="153">
        <f>IF(A442="","",ROUNDUP(MONTH(A442)/3,0))</f>
        <v/>
      </c>
      <c r="F442" s="153">
        <f>IF(A442="","",WEEKNUM(A442,2))</f>
        <v/>
      </c>
      <c r="G442" s="153">
        <f>IF(A442="","",WEEKDAY(A442,2))</f>
        <v/>
      </c>
      <c r="H442" s="153">
        <f>IF(A442="","",CHOOSE(WEEKDAY(A442,2),"Pazartesi","Salı","Çarşamba","Perşembe","Cuma","Cumartesi","Pazar"))</f>
        <v/>
      </c>
    </row>
    <row r="443" ht="10.5" customHeight="1" s="113">
      <c r="A443" s="152" t="n">
        <v>42446</v>
      </c>
      <c r="B443" s="153">
        <f>IF(A443="","",YEAR(A443))</f>
        <v/>
      </c>
      <c r="C443" s="153">
        <f>IF(A443="","",MONTH(A443))</f>
        <v/>
      </c>
      <c r="D443" s="153">
        <f>IF(A443="","",CHOOSE(MONTH(A443),"Ocak","Şubat","Mart","Nisan","Mayıs","Haziran","Temmuz","Ağustos","Eylül","Ekim","Kasım","Aralık"))</f>
        <v/>
      </c>
      <c r="E443" s="153">
        <f>IF(A443="","",ROUNDUP(MONTH(A443)/3,0))</f>
        <v/>
      </c>
      <c r="F443" s="153">
        <f>IF(A443="","",WEEKNUM(A443,2))</f>
        <v/>
      </c>
      <c r="G443" s="153">
        <f>IF(A443="","",WEEKDAY(A443,2))</f>
        <v/>
      </c>
      <c r="H443" s="153">
        <f>IF(A443="","",CHOOSE(WEEKDAY(A443,2),"Pazartesi","Salı","Çarşamba","Perşembe","Cuma","Cumartesi","Pazar"))</f>
        <v/>
      </c>
    </row>
    <row r="444" ht="10.5" customHeight="1" s="113">
      <c r="A444" s="152" t="n">
        <v>42447</v>
      </c>
      <c r="B444" s="153">
        <f>IF(A444="","",YEAR(A444))</f>
        <v/>
      </c>
      <c r="C444" s="153">
        <f>IF(A444="","",MONTH(A444))</f>
        <v/>
      </c>
      <c r="D444" s="153">
        <f>IF(A444="","",CHOOSE(MONTH(A444),"Ocak","Şubat","Mart","Nisan","Mayıs","Haziran","Temmuz","Ağustos","Eylül","Ekim","Kasım","Aralık"))</f>
        <v/>
      </c>
      <c r="E444" s="153">
        <f>IF(A444="","",ROUNDUP(MONTH(A444)/3,0))</f>
        <v/>
      </c>
      <c r="F444" s="153">
        <f>IF(A444="","",WEEKNUM(A444,2))</f>
        <v/>
      </c>
      <c r="G444" s="153">
        <f>IF(A444="","",WEEKDAY(A444,2))</f>
        <v/>
      </c>
      <c r="H444" s="153">
        <f>IF(A444="","",CHOOSE(WEEKDAY(A444,2),"Pazartesi","Salı","Çarşamba","Perşembe","Cuma","Cumartesi","Pazar"))</f>
        <v/>
      </c>
    </row>
    <row r="445" ht="10.5" customHeight="1" s="113">
      <c r="A445" s="152" t="n">
        <v>42448</v>
      </c>
      <c r="B445" s="153">
        <f>IF(A445="","",YEAR(A445))</f>
        <v/>
      </c>
      <c r="C445" s="153">
        <f>IF(A445="","",MONTH(A445))</f>
        <v/>
      </c>
      <c r="D445" s="153">
        <f>IF(A445="","",CHOOSE(MONTH(A445),"Ocak","Şubat","Mart","Nisan","Mayıs","Haziran","Temmuz","Ağustos","Eylül","Ekim","Kasım","Aralık"))</f>
        <v/>
      </c>
      <c r="E445" s="153">
        <f>IF(A445="","",ROUNDUP(MONTH(A445)/3,0))</f>
        <v/>
      </c>
      <c r="F445" s="153">
        <f>IF(A445="","",WEEKNUM(A445,2))</f>
        <v/>
      </c>
      <c r="G445" s="153">
        <f>IF(A445="","",WEEKDAY(A445,2))</f>
        <v/>
      </c>
      <c r="H445" s="153">
        <f>IF(A445="","",CHOOSE(WEEKDAY(A445,2),"Pazartesi","Salı","Çarşamba","Perşembe","Cuma","Cumartesi","Pazar"))</f>
        <v/>
      </c>
    </row>
    <row r="446" ht="10.5" customHeight="1" s="113">
      <c r="A446" s="152" t="n">
        <v>42449</v>
      </c>
      <c r="B446" s="153">
        <f>IF(A446="","",YEAR(A446))</f>
        <v/>
      </c>
      <c r="C446" s="153">
        <f>IF(A446="","",MONTH(A446))</f>
        <v/>
      </c>
      <c r="D446" s="153">
        <f>IF(A446="","",CHOOSE(MONTH(A446),"Ocak","Şubat","Mart","Nisan","Mayıs","Haziran","Temmuz","Ağustos","Eylül","Ekim","Kasım","Aralık"))</f>
        <v/>
      </c>
      <c r="E446" s="153">
        <f>IF(A446="","",ROUNDUP(MONTH(A446)/3,0))</f>
        <v/>
      </c>
      <c r="F446" s="153">
        <f>IF(A446="","",WEEKNUM(A446,2))</f>
        <v/>
      </c>
      <c r="G446" s="153">
        <f>IF(A446="","",WEEKDAY(A446,2))</f>
        <v/>
      </c>
      <c r="H446" s="153">
        <f>IF(A446="","",CHOOSE(WEEKDAY(A446,2),"Pazartesi","Salı","Çarşamba","Perşembe","Cuma","Cumartesi","Pazar"))</f>
        <v/>
      </c>
    </row>
    <row r="447" ht="10.5" customHeight="1" s="113">
      <c r="A447" s="152" t="n">
        <v>42450</v>
      </c>
      <c r="B447" s="153">
        <f>IF(A447="","",YEAR(A447))</f>
        <v/>
      </c>
      <c r="C447" s="153">
        <f>IF(A447="","",MONTH(A447))</f>
        <v/>
      </c>
      <c r="D447" s="153">
        <f>IF(A447="","",CHOOSE(MONTH(A447),"Ocak","Şubat","Mart","Nisan","Mayıs","Haziran","Temmuz","Ağustos","Eylül","Ekim","Kasım","Aralık"))</f>
        <v/>
      </c>
      <c r="E447" s="153">
        <f>IF(A447="","",ROUNDUP(MONTH(A447)/3,0))</f>
        <v/>
      </c>
      <c r="F447" s="153">
        <f>IF(A447="","",WEEKNUM(A447,2))</f>
        <v/>
      </c>
      <c r="G447" s="153">
        <f>IF(A447="","",WEEKDAY(A447,2))</f>
        <v/>
      </c>
      <c r="H447" s="153">
        <f>IF(A447="","",CHOOSE(WEEKDAY(A447,2),"Pazartesi","Salı","Çarşamba","Perşembe","Cuma","Cumartesi","Pazar"))</f>
        <v/>
      </c>
    </row>
    <row r="448" ht="10.5" customHeight="1" s="113">
      <c r="A448" s="152" t="n">
        <v>42451</v>
      </c>
      <c r="B448" s="153">
        <f>IF(A448="","",YEAR(A448))</f>
        <v/>
      </c>
      <c r="C448" s="153">
        <f>IF(A448="","",MONTH(A448))</f>
        <v/>
      </c>
      <c r="D448" s="153">
        <f>IF(A448="","",CHOOSE(MONTH(A448),"Ocak","Şubat","Mart","Nisan","Mayıs","Haziran","Temmuz","Ağustos","Eylül","Ekim","Kasım","Aralık"))</f>
        <v/>
      </c>
      <c r="E448" s="153">
        <f>IF(A448="","",ROUNDUP(MONTH(A448)/3,0))</f>
        <v/>
      </c>
      <c r="F448" s="153">
        <f>IF(A448="","",WEEKNUM(A448,2))</f>
        <v/>
      </c>
      <c r="G448" s="153">
        <f>IF(A448="","",WEEKDAY(A448,2))</f>
        <v/>
      </c>
      <c r="H448" s="153">
        <f>IF(A448="","",CHOOSE(WEEKDAY(A448,2),"Pazartesi","Salı","Çarşamba","Perşembe","Cuma","Cumartesi","Pazar"))</f>
        <v/>
      </c>
    </row>
    <row r="449" ht="10.5" customHeight="1" s="113">
      <c r="A449" s="152" t="n">
        <v>42452</v>
      </c>
      <c r="B449" s="153">
        <f>IF(A449="","",YEAR(A449))</f>
        <v/>
      </c>
      <c r="C449" s="153">
        <f>IF(A449="","",MONTH(A449))</f>
        <v/>
      </c>
      <c r="D449" s="153">
        <f>IF(A449="","",CHOOSE(MONTH(A449),"Ocak","Şubat","Mart","Nisan","Mayıs","Haziran","Temmuz","Ağustos","Eylül","Ekim","Kasım","Aralık"))</f>
        <v/>
      </c>
      <c r="E449" s="153">
        <f>IF(A449="","",ROUNDUP(MONTH(A449)/3,0))</f>
        <v/>
      </c>
      <c r="F449" s="153">
        <f>IF(A449="","",WEEKNUM(A449,2))</f>
        <v/>
      </c>
      <c r="G449" s="153">
        <f>IF(A449="","",WEEKDAY(A449,2))</f>
        <v/>
      </c>
      <c r="H449" s="153">
        <f>IF(A449="","",CHOOSE(WEEKDAY(A449,2),"Pazartesi","Salı","Çarşamba","Perşembe","Cuma","Cumartesi","Pazar"))</f>
        <v/>
      </c>
    </row>
    <row r="450" ht="10.5" customHeight="1" s="113">
      <c r="A450" s="152" t="n">
        <v>42453</v>
      </c>
      <c r="B450" s="153">
        <f>IF(A450="","",YEAR(A450))</f>
        <v/>
      </c>
      <c r="C450" s="153">
        <f>IF(A450="","",MONTH(A450))</f>
        <v/>
      </c>
      <c r="D450" s="153">
        <f>IF(A450="","",CHOOSE(MONTH(A450),"Ocak","Şubat","Mart","Nisan","Mayıs","Haziran","Temmuz","Ağustos","Eylül","Ekim","Kasım","Aralık"))</f>
        <v/>
      </c>
      <c r="E450" s="153">
        <f>IF(A450="","",ROUNDUP(MONTH(A450)/3,0))</f>
        <v/>
      </c>
      <c r="F450" s="153">
        <f>IF(A450="","",WEEKNUM(A450,2))</f>
        <v/>
      </c>
      <c r="G450" s="153">
        <f>IF(A450="","",WEEKDAY(A450,2))</f>
        <v/>
      </c>
      <c r="H450" s="153">
        <f>IF(A450="","",CHOOSE(WEEKDAY(A450,2),"Pazartesi","Salı","Çarşamba","Perşembe","Cuma","Cumartesi","Pazar"))</f>
        <v/>
      </c>
    </row>
    <row r="451" ht="10.5" customHeight="1" s="113">
      <c r="A451" s="152" t="n">
        <v>42454</v>
      </c>
      <c r="B451" s="153">
        <f>IF(A451="","",YEAR(A451))</f>
        <v/>
      </c>
      <c r="C451" s="153">
        <f>IF(A451="","",MONTH(A451))</f>
        <v/>
      </c>
      <c r="D451" s="153">
        <f>IF(A451="","",CHOOSE(MONTH(A451),"Ocak","Şubat","Mart","Nisan","Mayıs","Haziran","Temmuz","Ağustos","Eylül","Ekim","Kasım","Aralık"))</f>
        <v/>
      </c>
      <c r="E451" s="153">
        <f>IF(A451="","",ROUNDUP(MONTH(A451)/3,0))</f>
        <v/>
      </c>
      <c r="F451" s="153">
        <f>IF(A451="","",WEEKNUM(A451,2))</f>
        <v/>
      </c>
      <c r="G451" s="153">
        <f>IF(A451="","",WEEKDAY(A451,2))</f>
        <v/>
      </c>
      <c r="H451" s="153">
        <f>IF(A451="","",CHOOSE(WEEKDAY(A451,2),"Pazartesi","Salı","Çarşamba","Perşembe","Cuma","Cumartesi","Pazar"))</f>
        <v/>
      </c>
    </row>
    <row r="452" ht="10.5" customHeight="1" s="113">
      <c r="A452" s="152" t="n">
        <v>42455</v>
      </c>
      <c r="B452" s="153">
        <f>IF(A452="","",YEAR(A452))</f>
        <v/>
      </c>
      <c r="C452" s="153">
        <f>IF(A452="","",MONTH(A452))</f>
        <v/>
      </c>
      <c r="D452" s="153">
        <f>IF(A452="","",CHOOSE(MONTH(A452),"Ocak","Şubat","Mart","Nisan","Mayıs","Haziran","Temmuz","Ağustos","Eylül","Ekim","Kasım","Aralık"))</f>
        <v/>
      </c>
      <c r="E452" s="153">
        <f>IF(A452="","",ROUNDUP(MONTH(A452)/3,0))</f>
        <v/>
      </c>
      <c r="F452" s="153">
        <f>IF(A452="","",WEEKNUM(A452,2))</f>
        <v/>
      </c>
      <c r="G452" s="153">
        <f>IF(A452="","",WEEKDAY(A452,2))</f>
        <v/>
      </c>
      <c r="H452" s="153">
        <f>IF(A452="","",CHOOSE(WEEKDAY(A452,2),"Pazartesi","Salı","Çarşamba","Perşembe","Cuma","Cumartesi","Pazar"))</f>
        <v/>
      </c>
    </row>
    <row r="453" ht="10.5" customHeight="1" s="113">
      <c r="A453" s="152" t="n">
        <v>42456</v>
      </c>
      <c r="B453" s="153">
        <f>IF(A453="","",YEAR(A453))</f>
        <v/>
      </c>
      <c r="C453" s="153">
        <f>IF(A453="","",MONTH(A453))</f>
        <v/>
      </c>
      <c r="D453" s="153">
        <f>IF(A453="","",CHOOSE(MONTH(A453),"Ocak","Şubat","Mart","Nisan","Mayıs","Haziran","Temmuz","Ağustos","Eylül","Ekim","Kasım","Aralık"))</f>
        <v/>
      </c>
      <c r="E453" s="153">
        <f>IF(A453="","",ROUNDUP(MONTH(A453)/3,0))</f>
        <v/>
      </c>
      <c r="F453" s="153">
        <f>IF(A453="","",WEEKNUM(A453,2))</f>
        <v/>
      </c>
      <c r="G453" s="153">
        <f>IF(A453="","",WEEKDAY(A453,2))</f>
        <v/>
      </c>
      <c r="H453" s="153">
        <f>IF(A453="","",CHOOSE(WEEKDAY(A453,2),"Pazartesi","Salı","Çarşamba","Perşembe","Cuma","Cumartesi","Pazar"))</f>
        <v/>
      </c>
    </row>
    <row r="454" ht="10.5" customHeight="1" s="113">
      <c r="A454" s="152" t="n">
        <v>42457</v>
      </c>
      <c r="B454" s="153">
        <f>IF(A454="","",YEAR(A454))</f>
        <v/>
      </c>
      <c r="C454" s="153">
        <f>IF(A454="","",MONTH(A454))</f>
        <v/>
      </c>
      <c r="D454" s="153">
        <f>IF(A454="","",CHOOSE(MONTH(A454),"Ocak","Şubat","Mart","Nisan","Mayıs","Haziran","Temmuz","Ağustos","Eylül","Ekim","Kasım","Aralık"))</f>
        <v/>
      </c>
      <c r="E454" s="153">
        <f>IF(A454="","",ROUNDUP(MONTH(A454)/3,0))</f>
        <v/>
      </c>
      <c r="F454" s="153">
        <f>IF(A454="","",WEEKNUM(A454,2))</f>
        <v/>
      </c>
      <c r="G454" s="153">
        <f>IF(A454="","",WEEKDAY(A454,2))</f>
        <v/>
      </c>
      <c r="H454" s="153">
        <f>IF(A454="","",CHOOSE(WEEKDAY(A454,2),"Pazartesi","Salı","Çarşamba","Perşembe","Cuma","Cumartesi","Pazar"))</f>
        <v/>
      </c>
    </row>
    <row r="455" ht="10.5" customHeight="1" s="113">
      <c r="A455" s="152" t="n">
        <v>42458</v>
      </c>
      <c r="B455" s="153">
        <f>IF(A455="","",YEAR(A455))</f>
        <v/>
      </c>
      <c r="C455" s="153">
        <f>IF(A455="","",MONTH(A455))</f>
        <v/>
      </c>
      <c r="D455" s="153">
        <f>IF(A455="","",CHOOSE(MONTH(A455),"Ocak","Şubat","Mart","Nisan","Mayıs","Haziran","Temmuz","Ağustos","Eylül","Ekim","Kasım","Aralık"))</f>
        <v/>
      </c>
      <c r="E455" s="153">
        <f>IF(A455="","",ROUNDUP(MONTH(A455)/3,0))</f>
        <v/>
      </c>
      <c r="F455" s="153">
        <f>IF(A455="","",WEEKNUM(A455,2))</f>
        <v/>
      </c>
      <c r="G455" s="153">
        <f>IF(A455="","",WEEKDAY(A455,2))</f>
        <v/>
      </c>
      <c r="H455" s="153">
        <f>IF(A455="","",CHOOSE(WEEKDAY(A455,2),"Pazartesi","Salı","Çarşamba","Perşembe","Cuma","Cumartesi","Pazar"))</f>
        <v/>
      </c>
    </row>
    <row r="456" ht="10.5" customHeight="1" s="113">
      <c r="A456" s="152" t="n">
        <v>42459</v>
      </c>
      <c r="B456" s="153">
        <f>IF(A456="","",YEAR(A456))</f>
        <v/>
      </c>
      <c r="C456" s="153">
        <f>IF(A456="","",MONTH(A456))</f>
        <v/>
      </c>
      <c r="D456" s="153">
        <f>IF(A456="","",CHOOSE(MONTH(A456),"Ocak","Şubat","Mart","Nisan","Mayıs","Haziran","Temmuz","Ağustos","Eylül","Ekim","Kasım","Aralık"))</f>
        <v/>
      </c>
      <c r="E456" s="153">
        <f>IF(A456="","",ROUNDUP(MONTH(A456)/3,0))</f>
        <v/>
      </c>
      <c r="F456" s="153">
        <f>IF(A456="","",WEEKNUM(A456,2))</f>
        <v/>
      </c>
      <c r="G456" s="153">
        <f>IF(A456="","",WEEKDAY(A456,2))</f>
        <v/>
      </c>
      <c r="H456" s="153">
        <f>IF(A456="","",CHOOSE(WEEKDAY(A456,2),"Pazartesi","Salı","Çarşamba","Perşembe","Cuma","Cumartesi","Pazar"))</f>
        <v/>
      </c>
    </row>
    <row r="457" ht="10.5" customHeight="1" s="113">
      <c r="A457" s="152" t="n">
        <v>42460</v>
      </c>
      <c r="B457" s="153">
        <f>IF(A457="","",YEAR(A457))</f>
        <v/>
      </c>
      <c r="C457" s="153">
        <f>IF(A457="","",MONTH(A457))</f>
        <v/>
      </c>
      <c r="D457" s="153">
        <f>IF(A457="","",CHOOSE(MONTH(A457),"Ocak","Şubat","Mart","Nisan","Mayıs","Haziran","Temmuz","Ağustos","Eylül","Ekim","Kasım","Aralık"))</f>
        <v/>
      </c>
      <c r="E457" s="153">
        <f>IF(A457="","",ROUNDUP(MONTH(A457)/3,0))</f>
        <v/>
      </c>
      <c r="F457" s="153">
        <f>IF(A457="","",WEEKNUM(A457,2))</f>
        <v/>
      </c>
      <c r="G457" s="153">
        <f>IF(A457="","",WEEKDAY(A457,2))</f>
        <v/>
      </c>
      <c r="H457" s="153">
        <f>IF(A457="","",CHOOSE(WEEKDAY(A457,2),"Pazartesi","Salı","Çarşamba","Perşembe","Cuma","Cumartesi","Pazar"))</f>
        <v/>
      </c>
    </row>
    <row r="458" ht="10.5" customHeight="1" s="113">
      <c r="A458" s="152" t="n">
        <v>42461</v>
      </c>
      <c r="B458" s="153">
        <f>IF(A458="","",YEAR(A458))</f>
        <v/>
      </c>
      <c r="C458" s="153">
        <f>IF(A458="","",MONTH(A458))</f>
        <v/>
      </c>
      <c r="D458" s="153">
        <f>IF(A458="","",CHOOSE(MONTH(A458),"Ocak","Şubat","Mart","Nisan","Mayıs","Haziran","Temmuz","Ağustos","Eylül","Ekim","Kasım","Aralık"))</f>
        <v/>
      </c>
      <c r="E458" s="153">
        <f>IF(A458="","",ROUNDUP(MONTH(A458)/3,0))</f>
        <v/>
      </c>
      <c r="F458" s="153">
        <f>IF(A458="","",WEEKNUM(A458,2))</f>
        <v/>
      </c>
      <c r="G458" s="153">
        <f>IF(A458="","",WEEKDAY(A458,2))</f>
        <v/>
      </c>
      <c r="H458" s="153">
        <f>IF(A458="","",CHOOSE(WEEKDAY(A458,2),"Pazartesi","Salı","Çarşamba","Perşembe","Cuma","Cumartesi","Pazar"))</f>
        <v/>
      </c>
    </row>
    <row r="459" ht="10.5" customHeight="1" s="113">
      <c r="A459" s="152" t="n">
        <v>42462</v>
      </c>
      <c r="B459" s="153">
        <f>IF(A459="","",YEAR(A459))</f>
        <v/>
      </c>
      <c r="C459" s="153">
        <f>IF(A459="","",MONTH(A459))</f>
        <v/>
      </c>
      <c r="D459" s="153">
        <f>IF(A459="","",CHOOSE(MONTH(A459),"Ocak","Şubat","Mart","Nisan","Mayıs","Haziran","Temmuz","Ağustos","Eylül","Ekim","Kasım","Aralık"))</f>
        <v/>
      </c>
      <c r="E459" s="153">
        <f>IF(A459="","",ROUNDUP(MONTH(A459)/3,0))</f>
        <v/>
      </c>
      <c r="F459" s="153">
        <f>IF(A459="","",WEEKNUM(A459,2))</f>
        <v/>
      </c>
      <c r="G459" s="153">
        <f>IF(A459="","",WEEKDAY(A459,2))</f>
        <v/>
      </c>
      <c r="H459" s="153">
        <f>IF(A459="","",CHOOSE(WEEKDAY(A459,2),"Pazartesi","Salı","Çarşamba","Perşembe","Cuma","Cumartesi","Pazar"))</f>
        <v/>
      </c>
    </row>
    <row r="460" ht="10.5" customHeight="1" s="113">
      <c r="A460" s="152" t="n">
        <v>42463</v>
      </c>
      <c r="B460" s="153">
        <f>IF(A460="","",YEAR(A460))</f>
        <v/>
      </c>
      <c r="C460" s="153">
        <f>IF(A460="","",MONTH(A460))</f>
        <v/>
      </c>
      <c r="D460" s="153">
        <f>IF(A460="","",CHOOSE(MONTH(A460),"Ocak","Şubat","Mart","Nisan","Mayıs","Haziran","Temmuz","Ağustos","Eylül","Ekim","Kasım","Aralık"))</f>
        <v/>
      </c>
      <c r="E460" s="153">
        <f>IF(A460="","",ROUNDUP(MONTH(A460)/3,0))</f>
        <v/>
      </c>
      <c r="F460" s="153">
        <f>IF(A460="","",WEEKNUM(A460,2))</f>
        <v/>
      </c>
      <c r="G460" s="153">
        <f>IF(A460="","",WEEKDAY(A460,2))</f>
        <v/>
      </c>
      <c r="H460" s="153">
        <f>IF(A460="","",CHOOSE(WEEKDAY(A460,2),"Pazartesi","Salı","Çarşamba","Perşembe","Cuma","Cumartesi","Pazar"))</f>
        <v/>
      </c>
    </row>
    <row r="461" ht="10.5" customHeight="1" s="113">
      <c r="A461" s="152" t="n">
        <v>42464</v>
      </c>
      <c r="B461" s="153">
        <f>IF(A461="","",YEAR(A461))</f>
        <v/>
      </c>
      <c r="C461" s="153">
        <f>IF(A461="","",MONTH(A461))</f>
        <v/>
      </c>
      <c r="D461" s="153">
        <f>IF(A461="","",CHOOSE(MONTH(A461),"Ocak","Şubat","Mart","Nisan","Mayıs","Haziran","Temmuz","Ağustos","Eylül","Ekim","Kasım","Aralık"))</f>
        <v/>
      </c>
      <c r="E461" s="153">
        <f>IF(A461="","",ROUNDUP(MONTH(A461)/3,0))</f>
        <v/>
      </c>
      <c r="F461" s="153">
        <f>IF(A461="","",WEEKNUM(A461,2))</f>
        <v/>
      </c>
      <c r="G461" s="153">
        <f>IF(A461="","",WEEKDAY(A461,2))</f>
        <v/>
      </c>
      <c r="H461" s="153">
        <f>IF(A461="","",CHOOSE(WEEKDAY(A461,2),"Pazartesi","Salı","Çarşamba","Perşembe","Cuma","Cumartesi","Pazar"))</f>
        <v/>
      </c>
    </row>
    <row r="462" ht="10.5" customHeight="1" s="113">
      <c r="A462" s="152" t="n">
        <v>42465</v>
      </c>
      <c r="B462" s="153">
        <f>IF(A462="","",YEAR(A462))</f>
        <v/>
      </c>
      <c r="C462" s="153">
        <f>IF(A462="","",MONTH(A462))</f>
        <v/>
      </c>
      <c r="D462" s="153">
        <f>IF(A462="","",CHOOSE(MONTH(A462),"Ocak","Şubat","Mart","Nisan","Mayıs","Haziran","Temmuz","Ağustos","Eylül","Ekim","Kasım","Aralık"))</f>
        <v/>
      </c>
      <c r="E462" s="153">
        <f>IF(A462="","",ROUNDUP(MONTH(A462)/3,0))</f>
        <v/>
      </c>
      <c r="F462" s="153">
        <f>IF(A462="","",WEEKNUM(A462,2))</f>
        <v/>
      </c>
      <c r="G462" s="153">
        <f>IF(A462="","",WEEKDAY(A462,2))</f>
        <v/>
      </c>
      <c r="H462" s="153">
        <f>IF(A462="","",CHOOSE(WEEKDAY(A462,2),"Pazartesi","Salı","Çarşamba","Perşembe","Cuma","Cumartesi","Pazar"))</f>
        <v/>
      </c>
    </row>
    <row r="463" ht="10.5" customHeight="1" s="113">
      <c r="A463" s="152" t="n">
        <v>42466</v>
      </c>
      <c r="B463" s="153">
        <f>IF(A463="","",YEAR(A463))</f>
        <v/>
      </c>
      <c r="C463" s="153">
        <f>IF(A463="","",MONTH(A463))</f>
        <v/>
      </c>
      <c r="D463" s="153">
        <f>IF(A463="","",CHOOSE(MONTH(A463),"Ocak","Şubat","Mart","Nisan","Mayıs","Haziran","Temmuz","Ağustos","Eylül","Ekim","Kasım","Aralık"))</f>
        <v/>
      </c>
      <c r="E463" s="153">
        <f>IF(A463="","",ROUNDUP(MONTH(A463)/3,0))</f>
        <v/>
      </c>
      <c r="F463" s="153">
        <f>IF(A463="","",WEEKNUM(A463,2))</f>
        <v/>
      </c>
      <c r="G463" s="153">
        <f>IF(A463="","",WEEKDAY(A463,2))</f>
        <v/>
      </c>
      <c r="H463" s="153">
        <f>IF(A463="","",CHOOSE(WEEKDAY(A463,2),"Pazartesi","Salı","Çarşamba","Perşembe","Cuma","Cumartesi","Pazar"))</f>
        <v/>
      </c>
    </row>
    <row r="464" ht="10.5" customHeight="1" s="113">
      <c r="A464" s="152" t="n">
        <v>42467</v>
      </c>
      <c r="B464" s="153">
        <f>IF(A464="","",YEAR(A464))</f>
        <v/>
      </c>
      <c r="C464" s="153">
        <f>IF(A464="","",MONTH(A464))</f>
        <v/>
      </c>
      <c r="D464" s="153">
        <f>IF(A464="","",CHOOSE(MONTH(A464),"Ocak","Şubat","Mart","Nisan","Mayıs","Haziran","Temmuz","Ağustos","Eylül","Ekim","Kasım","Aralık"))</f>
        <v/>
      </c>
      <c r="E464" s="153">
        <f>IF(A464="","",ROUNDUP(MONTH(A464)/3,0))</f>
        <v/>
      </c>
      <c r="F464" s="153">
        <f>IF(A464="","",WEEKNUM(A464,2))</f>
        <v/>
      </c>
      <c r="G464" s="153">
        <f>IF(A464="","",WEEKDAY(A464,2))</f>
        <v/>
      </c>
      <c r="H464" s="153">
        <f>IF(A464="","",CHOOSE(WEEKDAY(A464,2),"Pazartesi","Salı","Çarşamba","Perşembe","Cuma","Cumartesi","Pazar"))</f>
        <v/>
      </c>
    </row>
    <row r="465" ht="10.5" customHeight="1" s="113">
      <c r="A465" s="152" t="n">
        <v>42468</v>
      </c>
      <c r="B465" s="153">
        <f>IF(A465="","",YEAR(A465))</f>
        <v/>
      </c>
      <c r="C465" s="153">
        <f>IF(A465="","",MONTH(A465))</f>
        <v/>
      </c>
      <c r="D465" s="153">
        <f>IF(A465="","",CHOOSE(MONTH(A465),"Ocak","Şubat","Mart","Nisan","Mayıs","Haziran","Temmuz","Ağustos","Eylül","Ekim","Kasım","Aralık"))</f>
        <v/>
      </c>
      <c r="E465" s="153">
        <f>IF(A465="","",ROUNDUP(MONTH(A465)/3,0))</f>
        <v/>
      </c>
      <c r="F465" s="153">
        <f>IF(A465="","",WEEKNUM(A465,2))</f>
        <v/>
      </c>
      <c r="G465" s="153">
        <f>IF(A465="","",WEEKDAY(A465,2))</f>
        <v/>
      </c>
      <c r="H465" s="153">
        <f>IF(A465="","",CHOOSE(WEEKDAY(A465,2),"Pazartesi","Salı","Çarşamba","Perşembe","Cuma","Cumartesi","Pazar"))</f>
        <v/>
      </c>
    </row>
    <row r="466" ht="10.5" customHeight="1" s="113">
      <c r="A466" s="152" t="n">
        <v>42469</v>
      </c>
      <c r="B466" s="153">
        <f>IF(A466="","",YEAR(A466))</f>
        <v/>
      </c>
      <c r="C466" s="153">
        <f>IF(A466="","",MONTH(A466))</f>
        <v/>
      </c>
      <c r="D466" s="153">
        <f>IF(A466="","",CHOOSE(MONTH(A466),"Ocak","Şubat","Mart","Nisan","Mayıs","Haziran","Temmuz","Ağustos","Eylül","Ekim","Kasım","Aralık"))</f>
        <v/>
      </c>
      <c r="E466" s="153">
        <f>IF(A466="","",ROUNDUP(MONTH(A466)/3,0))</f>
        <v/>
      </c>
      <c r="F466" s="153">
        <f>IF(A466="","",WEEKNUM(A466,2))</f>
        <v/>
      </c>
      <c r="G466" s="153">
        <f>IF(A466="","",WEEKDAY(A466,2))</f>
        <v/>
      </c>
      <c r="H466" s="153">
        <f>IF(A466="","",CHOOSE(WEEKDAY(A466,2),"Pazartesi","Salı","Çarşamba","Perşembe","Cuma","Cumartesi","Pazar"))</f>
        <v/>
      </c>
    </row>
    <row r="467" ht="10.5" customHeight="1" s="113">
      <c r="A467" s="152" t="n">
        <v>42470</v>
      </c>
      <c r="B467" s="153">
        <f>IF(A467="","",YEAR(A467))</f>
        <v/>
      </c>
      <c r="C467" s="153">
        <f>IF(A467="","",MONTH(A467))</f>
        <v/>
      </c>
      <c r="D467" s="153">
        <f>IF(A467="","",CHOOSE(MONTH(A467),"Ocak","Şubat","Mart","Nisan","Mayıs","Haziran","Temmuz","Ağustos","Eylül","Ekim","Kasım","Aralık"))</f>
        <v/>
      </c>
      <c r="E467" s="153">
        <f>IF(A467="","",ROUNDUP(MONTH(A467)/3,0))</f>
        <v/>
      </c>
      <c r="F467" s="153">
        <f>IF(A467="","",WEEKNUM(A467,2))</f>
        <v/>
      </c>
      <c r="G467" s="153">
        <f>IF(A467="","",WEEKDAY(A467,2))</f>
        <v/>
      </c>
      <c r="H467" s="153">
        <f>IF(A467="","",CHOOSE(WEEKDAY(A467,2),"Pazartesi","Salı","Çarşamba","Perşembe","Cuma","Cumartesi","Pazar"))</f>
        <v/>
      </c>
    </row>
    <row r="468" ht="10.5" customHeight="1" s="113">
      <c r="A468" s="152" t="n">
        <v>42471</v>
      </c>
      <c r="B468" s="153">
        <f>IF(A468="","",YEAR(A468))</f>
        <v/>
      </c>
      <c r="C468" s="153">
        <f>IF(A468="","",MONTH(A468))</f>
        <v/>
      </c>
      <c r="D468" s="153">
        <f>IF(A468="","",CHOOSE(MONTH(A468),"Ocak","Şubat","Mart","Nisan","Mayıs","Haziran","Temmuz","Ağustos","Eylül","Ekim","Kasım","Aralık"))</f>
        <v/>
      </c>
      <c r="E468" s="153">
        <f>IF(A468="","",ROUNDUP(MONTH(A468)/3,0))</f>
        <v/>
      </c>
      <c r="F468" s="153">
        <f>IF(A468="","",WEEKNUM(A468,2))</f>
        <v/>
      </c>
      <c r="G468" s="153">
        <f>IF(A468="","",WEEKDAY(A468,2))</f>
        <v/>
      </c>
      <c r="H468" s="153">
        <f>IF(A468="","",CHOOSE(WEEKDAY(A468,2),"Pazartesi","Salı","Çarşamba","Perşembe","Cuma","Cumartesi","Pazar"))</f>
        <v/>
      </c>
    </row>
    <row r="469" ht="10.5" customHeight="1" s="113">
      <c r="A469" s="152" t="n">
        <v>42472</v>
      </c>
      <c r="B469" s="153">
        <f>IF(A469="","",YEAR(A469))</f>
        <v/>
      </c>
      <c r="C469" s="153">
        <f>IF(A469="","",MONTH(A469))</f>
        <v/>
      </c>
      <c r="D469" s="153">
        <f>IF(A469="","",CHOOSE(MONTH(A469),"Ocak","Şubat","Mart","Nisan","Mayıs","Haziran","Temmuz","Ağustos","Eylül","Ekim","Kasım","Aralık"))</f>
        <v/>
      </c>
      <c r="E469" s="153">
        <f>IF(A469="","",ROUNDUP(MONTH(A469)/3,0))</f>
        <v/>
      </c>
      <c r="F469" s="153">
        <f>IF(A469="","",WEEKNUM(A469,2))</f>
        <v/>
      </c>
      <c r="G469" s="153">
        <f>IF(A469="","",WEEKDAY(A469,2))</f>
        <v/>
      </c>
      <c r="H469" s="153">
        <f>IF(A469="","",CHOOSE(WEEKDAY(A469,2),"Pazartesi","Salı","Çarşamba","Perşembe","Cuma","Cumartesi","Pazar"))</f>
        <v/>
      </c>
    </row>
    <row r="470" ht="10.5" customHeight="1" s="113">
      <c r="A470" s="152" t="n">
        <v>42473</v>
      </c>
      <c r="B470" s="153">
        <f>IF(A470="","",YEAR(A470))</f>
        <v/>
      </c>
      <c r="C470" s="153">
        <f>IF(A470="","",MONTH(A470))</f>
        <v/>
      </c>
      <c r="D470" s="153">
        <f>IF(A470="","",CHOOSE(MONTH(A470),"Ocak","Şubat","Mart","Nisan","Mayıs","Haziran","Temmuz","Ağustos","Eylül","Ekim","Kasım","Aralık"))</f>
        <v/>
      </c>
      <c r="E470" s="153">
        <f>IF(A470="","",ROUNDUP(MONTH(A470)/3,0))</f>
        <v/>
      </c>
      <c r="F470" s="153">
        <f>IF(A470="","",WEEKNUM(A470,2))</f>
        <v/>
      </c>
      <c r="G470" s="153">
        <f>IF(A470="","",WEEKDAY(A470,2))</f>
        <v/>
      </c>
      <c r="H470" s="153">
        <f>IF(A470="","",CHOOSE(WEEKDAY(A470,2),"Pazartesi","Salı","Çarşamba","Perşembe","Cuma","Cumartesi","Pazar"))</f>
        <v/>
      </c>
    </row>
    <row r="471" ht="10.5" customHeight="1" s="113">
      <c r="A471" s="152" t="n">
        <v>42474</v>
      </c>
      <c r="B471" s="153">
        <f>IF(A471="","",YEAR(A471))</f>
        <v/>
      </c>
      <c r="C471" s="153">
        <f>IF(A471="","",MONTH(A471))</f>
        <v/>
      </c>
      <c r="D471" s="153">
        <f>IF(A471="","",CHOOSE(MONTH(A471),"Ocak","Şubat","Mart","Nisan","Mayıs","Haziran","Temmuz","Ağustos","Eylül","Ekim","Kasım","Aralık"))</f>
        <v/>
      </c>
      <c r="E471" s="153">
        <f>IF(A471="","",ROUNDUP(MONTH(A471)/3,0))</f>
        <v/>
      </c>
      <c r="F471" s="153">
        <f>IF(A471="","",WEEKNUM(A471,2))</f>
        <v/>
      </c>
      <c r="G471" s="153">
        <f>IF(A471="","",WEEKDAY(A471,2))</f>
        <v/>
      </c>
      <c r="H471" s="153">
        <f>IF(A471="","",CHOOSE(WEEKDAY(A471,2),"Pazartesi","Salı","Çarşamba","Perşembe","Cuma","Cumartesi","Pazar"))</f>
        <v/>
      </c>
    </row>
    <row r="472" ht="10.5" customHeight="1" s="113">
      <c r="A472" s="152" t="n">
        <v>42475</v>
      </c>
      <c r="B472" s="153">
        <f>IF(A472="","",YEAR(A472))</f>
        <v/>
      </c>
      <c r="C472" s="153">
        <f>IF(A472="","",MONTH(A472))</f>
        <v/>
      </c>
      <c r="D472" s="153">
        <f>IF(A472="","",CHOOSE(MONTH(A472),"Ocak","Şubat","Mart","Nisan","Mayıs","Haziran","Temmuz","Ağustos","Eylül","Ekim","Kasım","Aralık"))</f>
        <v/>
      </c>
      <c r="E472" s="153">
        <f>IF(A472="","",ROUNDUP(MONTH(A472)/3,0))</f>
        <v/>
      </c>
      <c r="F472" s="153">
        <f>IF(A472="","",WEEKNUM(A472,2))</f>
        <v/>
      </c>
      <c r="G472" s="153">
        <f>IF(A472="","",WEEKDAY(A472,2))</f>
        <v/>
      </c>
      <c r="H472" s="153">
        <f>IF(A472="","",CHOOSE(WEEKDAY(A472,2),"Pazartesi","Salı","Çarşamba","Perşembe","Cuma","Cumartesi","Pazar"))</f>
        <v/>
      </c>
    </row>
    <row r="473" ht="10.5" customHeight="1" s="113">
      <c r="A473" s="152" t="n">
        <v>42476</v>
      </c>
      <c r="B473" s="153">
        <f>IF(A473="","",YEAR(A473))</f>
        <v/>
      </c>
      <c r="C473" s="153">
        <f>IF(A473="","",MONTH(A473))</f>
        <v/>
      </c>
      <c r="D473" s="153">
        <f>IF(A473="","",CHOOSE(MONTH(A473),"Ocak","Şubat","Mart","Nisan","Mayıs","Haziran","Temmuz","Ağustos","Eylül","Ekim","Kasım","Aralık"))</f>
        <v/>
      </c>
      <c r="E473" s="153">
        <f>IF(A473="","",ROUNDUP(MONTH(A473)/3,0))</f>
        <v/>
      </c>
      <c r="F473" s="153">
        <f>IF(A473="","",WEEKNUM(A473,2))</f>
        <v/>
      </c>
      <c r="G473" s="153">
        <f>IF(A473="","",WEEKDAY(A473,2))</f>
        <v/>
      </c>
      <c r="H473" s="153">
        <f>IF(A473="","",CHOOSE(WEEKDAY(A473,2),"Pazartesi","Salı","Çarşamba","Perşembe","Cuma","Cumartesi","Pazar"))</f>
        <v/>
      </c>
    </row>
    <row r="474" ht="10.5" customHeight="1" s="113">
      <c r="A474" s="152" t="n">
        <v>42477</v>
      </c>
      <c r="B474" s="153">
        <f>IF(A474="","",YEAR(A474))</f>
        <v/>
      </c>
      <c r="C474" s="153">
        <f>IF(A474="","",MONTH(A474))</f>
        <v/>
      </c>
      <c r="D474" s="153">
        <f>IF(A474="","",CHOOSE(MONTH(A474),"Ocak","Şubat","Mart","Nisan","Mayıs","Haziran","Temmuz","Ağustos","Eylül","Ekim","Kasım","Aralık"))</f>
        <v/>
      </c>
      <c r="E474" s="153">
        <f>IF(A474="","",ROUNDUP(MONTH(A474)/3,0))</f>
        <v/>
      </c>
      <c r="F474" s="153">
        <f>IF(A474="","",WEEKNUM(A474,2))</f>
        <v/>
      </c>
      <c r="G474" s="153">
        <f>IF(A474="","",WEEKDAY(A474,2))</f>
        <v/>
      </c>
      <c r="H474" s="153">
        <f>IF(A474="","",CHOOSE(WEEKDAY(A474,2),"Pazartesi","Salı","Çarşamba","Perşembe","Cuma","Cumartesi","Pazar"))</f>
        <v/>
      </c>
    </row>
    <row r="475" ht="10.5" customHeight="1" s="113">
      <c r="A475" s="152" t="n">
        <v>42478</v>
      </c>
      <c r="B475" s="153">
        <f>IF(A475="","",YEAR(A475))</f>
        <v/>
      </c>
      <c r="C475" s="153">
        <f>IF(A475="","",MONTH(A475))</f>
        <v/>
      </c>
      <c r="D475" s="153">
        <f>IF(A475="","",CHOOSE(MONTH(A475),"Ocak","Şubat","Mart","Nisan","Mayıs","Haziran","Temmuz","Ağustos","Eylül","Ekim","Kasım","Aralık"))</f>
        <v/>
      </c>
      <c r="E475" s="153">
        <f>IF(A475="","",ROUNDUP(MONTH(A475)/3,0))</f>
        <v/>
      </c>
      <c r="F475" s="153">
        <f>IF(A475="","",WEEKNUM(A475,2))</f>
        <v/>
      </c>
      <c r="G475" s="153">
        <f>IF(A475="","",WEEKDAY(A475,2))</f>
        <v/>
      </c>
      <c r="H475" s="153">
        <f>IF(A475="","",CHOOSE(WEEKDAY(A475,2),"Pazartesi","Salı","Çarşamba","Perşembe","Cuma","Cumartesi","Pazar"))</f>
        <v/>
      </c>
    </row>
    <row r="476" ht="10.5" customHeight="1" s="113">
      <c r="A476" s="152" t="n">
        <v>42479</v>
      </c>
      <c r="B476" s="153">
        <f>IF(A476="","",YEAR(A476))</f>
        <v/>
      </c>
      <c r="C476" s="153">
        <f>IF(A476="","",MONTH(A476))</f>
        <v/>
      </c>
      <c r="D476" s="153">
        <f>IF(A476="","",CHOOSE(MONTH(A476),"Ocak","Şubat","Mart","Nisan","Mayıs","Haziran","Temmuz","Ağustos","Eylül","Ekim","Kasım","Aralık"))</f>
        <v/>
      </c>
      <c r="E476" s="153">
        <f>IF(A476="","",ROUNDUP(MONTH(A476)/3,0))</f>
        <v/>
      </c>
      <c r="F476" s="153">
        <f>IF(A476="","",WEEKNUM(A476,2))</f>
        <v/>
      </c>
      <c r="G476" s="153">
        <f>IF(A476="","",WEEKDAY(A476,2))</f>
        <v/>
      </c>
      <c r="H476" s="153">
        <f>IF(A476="","",CHOOSE(WEEKDAY(A476,2),"Pazartesi","Salı","Çarşamba","Perşembe","Cuma","Cumartesi","Pazar"))</f>
        <v/>
      </c>
    </row>
    <row r="477" ht="10.5" customHeight="1" s="113">
      <c r="A477" s="152" t="n">
        <v>42480</v>
      </c>
      <c r="B477" s="153">
        <f>IF(A477="","",YEAR(A477))</f>
        <v/>
      </c>
      <c r="C477" s="153">
        <f>IF(A477="","",MONTH(A477))</f>
        <v/>
      </c>
      <c r="D477" s="153">
        <f>IF(A477="","",CHOOSE(MONTH(A477),"Ocak","Şubat","Mart","Nisan","Mayıs","Haziran","Temmuz","Ağustos","Eylül","Ekim","Kasım","Aralık"))</f>
        <v/>
      </c>
      <c r="E477" s="153">
        <f>IF(A477="","",ROUNDUP(MONTH(A477)/3,0))</f>
        <v/>
      </c>
      <c r="F477" s="153">
        <f>IF(A477="","",WEEKNUM(A477,2))</f>
        <v/>
      </c>
      <c r="G477" s="153">
        <f>IF(A477="","",WEEKDAY(A477,2))</f>
        <v/>
      </c>
      <c r="H477" s="153">
        <f>IF(A477="","",CHOOSE(WEEKDAY(A477,2),"Pazartesi","Salı","Çarşamba","Perşembe","Cuma","Cumartesi","Pazar"))</f>
        <v/>
      </c>
    </row>
    <row r="478" ht="10.5" customHeight="1" s="113">
      <c r="A478" s="152" t="n">
        <v>42481</v>
      </c>
      <c r="B478" s="153">
        <f>IF(A478="","",YEAR(A478))</f>
        <v/>
      </c>
      <c r="C478" s="153">
        <f>IF(A478="","",MONTH(A478))</f>
        <v/>
      </c>
      <c r="D478" s="153">
        <f>IF(A478="","",CHOOSE(MONTH(A478),"Ocak","Şubat","Mart","Nisan","Mayıs","Haziran","Temmuz","Ağustos","Eylül","Ekim","Kasım","Aralık"))</f>
        <v/>
      </c>
      <c r="E478" s="153">
        <f>IF(A478="","",ROUNDUP(MONTH(A478)/3,0))</f>
        <v/>
      </c>
      <c r="F478" s="153">
        <f>IF(A478="","",WEEKNUM(A478,2))</f>
        <v/>
      </c>
      <c r="G478" s="153">
        <f>IF(A478="","",WEEKDAY(A478,2))</f>
        <v/>
      </c>
      <c r="H478" s="153">
        <f>IF(A478="","",CHOOSE(WEEKDAY(A478,2),"Pazartesi","Salı","Çarşamba","Perşembe","Cuma","Cumartesi","Pazar"))</f>
        <v/>
      </c>
    </row>
    <row r="479" ht="10.5" customHeight="1" s="113">
      <c r="A479" s="152" t="n">
        <v>42482</v>
      </c>
      <c r="B479" s="153">
        <f>IF(A479="","",YEAR(A479))</f>
        <v/>
      </c>
      <c r="C479" s="153">
        <f>IF(A479="","",MONTH(A479))</f>
        <v/>
      </c>
      <c r="D479" s="153">
        <f>IF(A479="","",CHOOSE(MONTH(A479),"Ocak","Şubat","Mart","Nisan","Mayıs","Haziran","Temmuz","Ağustos","Eylül","Ekim","Kasım","Aralık"))</f>
        <v/>
      </c>
      <c r="E479" s="153">
        <f>IF(A479="","",ROUNDUP(MONTH(A479)/3,0))</f>
        <v/>
      </c>
      <c r="F479" s="153">
        <f>IF(A479="","",WEEKNUM(A479,2))</f>
        <v/>
      </c>
      <c r="G479" s="153">
        <f>IF(A479="","",WEEKDAY(A479,2))</f>
        <v/>
      </c>
      <c r="H479" s="153">
        <f>IF(A479="","",CHOOSE(WEEKDAY(A479,2),"Pazartesi","Salı","Çarşamba","Perşembe","Cuma","Cumartesi","Pazar"))</f>
        <v/>
      </c>
    </row>
    <row r="480" ht="10.5" customHeight="1" s="113">
      <c r="A480" s="152" t="n">
        <v>42483</v>
      </c>
      <c r="B480" s="153">
        <f>IF(A480="","",YEAR(A480))</f>
        <v/>
      </c>
      <c r="C480" s="153">
        <f>IF(A480="","",MONTH(A480))</f>
        <v/>
      </c>
      <c r="D480" s="153">
        <f>IF(A480="","",CHOOSE(MONTH(A480),"Ocak","Şubat","Mart","Nisan","Mayıs","Haziran","Temmuz","Ağustos","Eylül","Ekim","Kasım","Aralık"))</f>
        <v/>
      </c>
      <c r="E480" s="153">
        <f>IF(A480="","",ROUNDUP(MONTH(A480)/3,0))</f>
        <v/>
      </c>
      <c r="F480" s="153">
        <f>IF(A480="","",WEEKNUM(A480,2))</f>
        <v/>
      </c>
      <c r="G480" s="153">
        <f>IF(A480="","",WEEKDAY(A480,2))</f>
        <v/>
      </c>
      <c r="H480" s="153">
        <f>IF(A480="","",CHOOSE(WEEKDAY(A480,2),"Pazartesi","Salı","Çarşamba","Perşembe","Cuma","Cumartesi","Pazar"))</f>
        <v/>
      </c>
    </row>
    <row r="481" ht="10.5" customHeight="1" s="113">
      <c r="A481" s="152" t="n">
        <v>42484</v>
      </c>
      <c r="B481" s="153">
        <f>IF(A481="","",YEAR(A481))</f>
        <v/>
      </c>
      <c r="C481" s="153">
        <f>IF(A481="","",MONTH(A481))</f>
        <v/>
      </c>
      <c r="D481" s="153">
        <f>IF(A481="","",CHOOSE(MONTH(A481),"Ocak","Şubat","Mart","Nisan","Mayıs","Haziran","Temmuz","Ağustos","Eylül","Ekim","Kasım","Aralık"))</f>
        <v/>
      </c>
      <c r="E481" s="153">
        <f>IF(A481="","",ROUNDUP(MONTH(A481)/3,0))</f>
        <v/>
      </c>
      <c r="F481" s="153">
        <f>IF(A481="","",WEEKNUM(A481,2))</f>
        <v/>
      </c>
      <c r="G481" s="153">
        <f>IF(A481="","",WEEKDAY(A481,2))</f>
        <v/>
      </c>
      <c r="H481" s="153">
        <f>IF(A481="","",CHOOSE(WEEKDAY(A481,2),"Pazartesi","Salı","Çarşamba","Perşembe","Cuma","Cumartesi","Pazar"))</f>
        <v/>
      </c>
    </row>
    <row r="482" ht="10.5" customHeight="1" s="113">
      <c r="A482" s="152" t="n">
        <v>42485</v>
      </c>
      <c r="B482" s="153">
        <f>IF(A482="","",YEAR(A482))</f>
        <v/>
      </c>
      <c r="C482" s="153">
        <f>IF(A482="","",MONTH(A482))</f>
        <v/>
      </c>
      <c r="D482" s="153">
        <f>IF(A482="","",CHOOSE(MONTH(A482),"Ocak","Şubat","Mart","Nisan","Mayıs","Haziran","Temmuz","Ağustos","Eylül","Ekim","Kasım","Aralık"))</f>
        <v/>
      </c>
      <c r="E482" s="153">
        <f>IF(A482="","",ROUNDUP(MONTH(A482)/3,0))</f>
        <v/>
      </c>
      <c r="F482" s="153">
        <f>IF(A482="","",WEEKNUM(A482,2))</f>
        <v/>
      </c>
      <c r="G482" s="153">
        <f>IF(A482="","",WEEKDAY(A482,2))</f>
        <v/>
      </c>
      <c r="H482" s="153">
        <f>IF(A482="","",CHOOSE(WEEKDAY(A482,2),"Pazartesi","Salı","Çarşamba","Perşembe","Cuma","Cumartesi","Pazar"))</f>
        <v/>
      </c>
    </row>
    <row r="483" ht="10.5" customHeight="1" s="113">
      <c r="A483" s="152" t="n">
        <v>42486</v>
      </c>
      <c r="B483" s="153">
        <f>IF(A483="","",YEAR(A483))</f>
        <v/>
      </c>
      <c r="C483" s="153">
        <f>IF(A483="","",MONTH(A483))</f>
        <v/>
      </c>
      <c r="D483" s="153">
        <f>IF(A483="","",CHOOSE(MONTH(A483),"Ocak","Şubat","Mart","Nisan","Mayıs","Haziran","Temmuz","Ağustos","Eylül","Ekim","Kasım","Aralık"))</f>
        <v/>
      </c>
      <c r="E483" s="153">
        <f>IF(A483="","",ROUNDUP(MONTH(A483)/3,0))</f>
        <v/>
      </c>
      <c r="F483" s="153">
        <f>IF(A483="","",WEEKNUM(A483,2))</f>
        <v/>
      </c>
      <c r="G483" s="153">
        <f>IF(A483="","",WEEKDAY(A483,2))</f>
        <v/>
      </c>
      <c r="H483" s="153">
        <f>IF(A483="","",CHOOSE(WEEKDAY(A483,2),"Pazartesi","Salı","Çarşamba","Perşembe","Cuma","Cumartesi","Pazar"))</f>
        <v/>
      </c>
    </row>
    <row r="484" ht="10.5" customHeight="1" s="113">
      <c r="A484" s="152" t="n">
        <v>42487</v>
      </c>
      <c r="B484" s="153">
        <f>IF(A484="","",YEAR(A484))</f>
        <v/>
      </c>
      <c r="C484" s="153">
        <f>IF(A484="","",MONTH(A484))</f>
        <v/>
      </c>
      <c r="D484" s="153">
        <f>IF(A484="","",CHOOSE(MONTH(A484),"Ocak","Şubat","Mart","Nisan","Mayıs","Haziran","Temmuz","Ağustos","Eylül","Ekim","Kasım","Aralık"))</f>
        <v/>
      </c>
      <c r="E484" s="153">
        <f>IF(A484="","",ROUNDUP(MONTH(A484)/3,0))</f>
        <v/>
      </c>
      <c r="F484" s="153">
        <f>IF(A484="","",WEEKNUM(A484,2))</f>
        <v/>
      </c>
      <c r="G484" s="153">
        <f>IF(A484="","",WEEKDAY(A484,2))</f>
        <v/>
      </c>
      <c r="H484" s="153">
        <f>IF(A484="","",CHOOSE(WEEKDAY(A484,2),"Pazartesi","Salı","Çarşamba","Perşembe","Cuma","Cumartesi","Pazar"))</f>
        <v/>
      </c>
    </row>
    <row r="485" ht="10.5" customHeight="1" s="113">
      <c r="A485" s="152" t="n">
        <v>42488</v>
      </c>
      <c r="B485" s="153">
        <f>IF(A485="","",YEAR(A485))</f>
        <v/>
      </c>
      <c r="C485" s="153">
        <f>IF(A485="","",MONTH(A485))</f>
        <v/>
      </c>
      <c r="D485" s="153">
        <f>IF(A485="","",CHOOSE(MONTH(A485),"Ocak","Şubat","Mart","Nisan","Mayıs","Haziran","Temmuz","Ağustos","Eylül","Ekim","Kasım","Aralık"))</f>
        <v/>
      </c>
      <c r="E485" s="153">
        <f>IF(A485="","",ROUNDUP(MONTH(A485)/3,0))</f>
        <v/>
      </c>
      <c r="F485" s="153">
        <f>IF(A485="","",WEEKNUM(A485,2))</f>
        <v/>
      </c>
      <c r="G485" s="153">
        <f>IF(A485="","",WEEKDAY(A485,2))</f>
        <v/>
      </c>
      <c r="H485" s="153">
        <f>IF(A485="","",CHOOSE(WEEKDAY(A485,2),"Pazartesi","Salı","Çarşamba","Perşembe","Cuma","Cumartesi","Pazar"))</f>
        <v/>
      </c>
    </row>
    <row r="486" ht="10.5" customHeight="1" s="113">
      <c r="A486" s="152" t="n">
        <v>42489</v>
      </c>
      <c r="B486" s="153">
        <f>IF(A486="","",YEAR(A486))</f>
        <v/>
      </c>
      <c r="C486" s="153">
        <f>IF(A486="","",MONTH(A486))</f>
        <v/>
      </c>
      <c r="D486" s="153">
        <f>IF(A486="","",CHOOSE(MONTH(A486),"Ocak","Şubat","Mart","Nisan","Mayıs","Haziran","Temmuz","Ağustos","Eylül","Ekim","Kasım","Aralık"))</f>
        <v/>
      </c>
      <c r="E486" s="153">
        <f>IF(A486="","",ROUNDUP(MONTH(A486)/3,0))</f>
        <v/>
      </c>
      <c r="F486" s="153">
        <f>IF(A486="","",WEEKNUM(A486,2))</f>
        <v/>
      </c>
      <c r="G486" s="153">
        <f>IF(A486="","",WEEKDAY(A486,2))</f>
        <v/>
      </c>
      <c r="H486" s="153">
        <f>IF(A486="","",CHOOSE(WEEKDAY(A486,2),"Pazartesi","Salı","Çarşamba","Perşembe","Cuma","Cumartesi","Pazar"))</f>
        <v/>
      </c>
    </row>
    <row r="487" ht="10.5" customHeight="1" s="113">
      <c r="A487" s="152" t="n">
        <v>42490</v>
      </c>
      <c r="B487" s="153">
        <f>IF(A487="","",YEAR(A487))</f>
        <v/>
      </c>
      <c r="C487" s="153">
        <f>IF(A487="","",MONTH(A487))</f>
        <v/>
      </c>
      <c r="D487" s="153">
        <f>IF(A487="","",CHOOSE(MONTH(A487),"Ocak","Şubat","Mart","Nisan","Mayıs","Haziran","Temmuz","Ağustos","Eylül","Ekim","Kasım","Aralık"))</f>
        <v/>
      </c>
      <c r="E487" s="153">
        <f>IF(A487="","",ROUNDUP(MONTH(A487)/3,0))</f>
        <v/>
      </c>
      <c r="F487" s="153">
        <f>IF(A487="","",WEEKNUM(A487,2))</f>
        <v/>
      </c>
      <c r="G487" s="153">
        <f>IF(A487="","",WEEKDAY(A487,2))</f>
        <v/>
      </c>
      <c r="H487" s="153">
        <f>IF(A487="","",CHOOSE(WEEKDAY(A487,2),"Pazartesi","Salı","Çarşamba","Perşembe","Cuma","Cumartesi","Pazar"))</f>
        <v/>
      </c>
    </row>
    <row r="488" ht="10.5" customHeight="1" s="113">
      <c r="A488" s="152" t="n">
        <v>42491</v>
      </c>
      <c r="B488" s="153">
        <f>IF(A488="","",YEAR(A488))</f>
        <v/>
      </c>
      <c r="C488" s="153">
        <f>IF(A488="","",MONTH(A488))</f>
        <v/>
      </c>
      <c r="D488" s="153">
        <f>IF(A488="","",CHOOSE(MONTH(A488),"Ocak","Şubat","Mart","Nisan","Mayıs","Haziran","Temmuz","Ağustos","Eylül","Ekim","Kasım","Aralık"))</f>
        <v/>
      </c>
      <c r="E488" s="153">
        <f>IF(A488="","",ROUNDUP(MONTH(A488)/3,0))</f>
        <v/>
      </c>
      <c r="F488" s="153">
        <f>IF(A488="","",WEEKNUM(A488,2))</f>
        <v/>
      </c>
      <c r="G488" s="153">
        <f>IF(A488="","",WEEKDAY(A488,2))</f>
        <v/>
      </c>
      <c r="H488" s="153">
        <f>IF(A488="","",CHOOSE(WEEKDAY(A488,2),"Pazartesi","Salı","Çarşamba","Perşembe","Cuma","Cumartesi","Pazar"))</f>
        <v/>
      </c>
    </row>
    <row r="489" ht="10.5" customHeight="1" s="113">
      <c r="A489" s="152" t="n">
        <v>42492</v>
      </c>
      <c r="B489" s="153">
        <f>IF(A489="","",YEAR(A489))</f>
        <v/>
      </c>
      <c r="C489" s="153">
        <f>IF(A489="","",MONTH(A489))</f>
        <v/>
      </c>
      <c r="D489" s="153">
        <f>IF(A489="","",CHOOSE(MONTH(A489),"Ocak","Şubat","Mart","Nisan","Mayıs","Haziran","Temmuz","Ağustos","Eylül","Ekim","Kasım","Aralık"))</f>
        <v/>
      </c>
      <c r="E489" s="153">
        <f>IF(A489="","",ROUNDUP(MONTH(A489)/3,0))</f>
        <v/>
      </c>
      <c r="F489" s="153">
        <f>IF(A489="","",WEEKNUM(A489,2))</f>
        <v/>
      </c>
      <c r="G489" s="153">
        <f>IF(A489="","",WEEKDAY(A489,2))</f>
        <v/>
      </c>
      <c r="H489" s="153">
        <f>IF(A489="","",CHOOSE(WEEKDAY(A489,2),"Pazartesi","Salı","Çarşamba","Perşembe","Cuma","Cumartesi","Pazar"))</f>
        <v/>
      </c>
    </row>
    <row r="490" ht="10.5" customHeight="1" s="113">
      <c r="A490" s="152" t="n">
        <v>42493</v>
      </c>
      <c r="B490" s="153">
        <f>IF(A490="","",YEAR(A490))</f>
        <v/>
      </c>
      <c r="C490" s="153">
        <f>IF(A490="","",MONTH(A490))</f>
        <v/>
      </c>
      <c r="D490" s="153">
        <f>IF(A490="","",CHOOSE(MONTH(A490),"Ocak","Şubat","Mart","Nisan","Mayıs","Haziran","Temmuz","Ağustos","Eylül","Ekim","Kasım","Aralık"))</f>
        <v/>
      </c>
      <c r="E490" s="153">
        <f>IF(A490="","",ROUNDUP(MONTH(A490)/3,0))</f>
        <v/>
      </c>
      <c r="F490" s="153">
        <f>IF(A490="","",WEEKNUM(A490,2))</f>
        <v/>
      </c>
      <c r="G490" s="153">
        <f>IF(A490="","",WEEKDAY(A490,2))</f>
        <v/>
      </c>
      <c r="H490" s="153">
        <f>IF(A490="","",CHOOSE(WEEKDAY(A490,2),"Pazartesi","Salı","Çarşamba","Perşembe","Cuma","Cumartesi","Pazar"))</f>
        <v/>
      </c>
    </row>
    <row r="491" ht="10.5" customHeight="1" s="113">
      <c r="A491" s="152" t="n">
        <v>42494</v>
      </c>
      <c r="B491" s="153">
        <f>IF(A491="","",YEAR(A491))</f>
        <v/>
      </c>
      <c r="C491" s="153">
        <f>IF(A491="","",MONTH(A491))</f>
        <v/>
      </c>
      <c r="D491" s="153">
        <f>IF(A491="","",CHOOSE(MONTH(A491),"Ocak","Şubat","Mart","Nisan","Mayıs","Haziran","Temmuz","Ağustos","Eylül","Ekim","Kasım","Aralık"))</f>
        <v/>
      </c>
      <c r="E491" s="153">
        <f>IF(A491="","",ROUNDUP(MONTH(A491)/3,0))</f>
        <v/>
      </c>
      <c r="F491" s="153">
        <f>IF(A491="","",WEEKNUM(A491,2))</f>
        <v/>
      </c>
      <c r="G491" s="153">
        <f>IF(A491="","",WEEKDAY(A491,2))</f>
        <v/>
      </c>
      <c r="H491" s="153">
        <f>IF(A491="","",CHOOSE(WEEKDAY(A491,2),"Pazartesi","Salı","Çarşamba","Perşembe","Cuma","Cumartesi","Pazar"))</f>
        <v/>
      </c>
    </row>
    <row r="492" ht="10.5" customHeight="1" s="113">
      <c r="A492" s="152" t="n">
        <v>42495</v>
      </c>
      <c r="B492" s="153">
        <f>IF(A492="","",YEAR(A492))</f>
        <v/>
      </c>
      <c r="C492" s="153">
        <f>IF(A492="","",MONTH(A492))</f>
        <v/>
      </c>
      <c r="D492" s="153">
        <f>IF(A492="","",CHOOSE(MONTH(A492),"Ocak","Şubat","Mart","Nisan","Mayıs","Haziran","Temmuz","Ağustos","Eylül","Ekim","Kasım","Aralık"))</f>
        <v/>
      </c>
      <c r="E492" s="153">
        <f>IF(A492="","",ROUNDUP(MONTH(A492)/3,0))</f>
        <v/>
      </c>
      <c r="F492" s="153">
        <f>IF(A492="","",WEEKNUM(A492,2))</f>
        <v/>
      </c>
      <c r="G492" s="153">
        <f>IF(A492="","",WEEKDAY(A492,2))</f>
        <v/>
      </c>
      <c r="H492" s="153">
        <f>IF(A492="","",CHOOSE(WEEKDAY(A492,2),"Pazartesi","Salı","Çarşamba","Perşembe","Cuma","Cumartesi","Pazar"))</f>
        <v/>
      </c>
    </row>
    <row r="493" ht="10.5" customHeight="1" s="113">
      <c r="A493" s="152" t="n">
        <v>42496</v>
      </c>
      <c r="B493" s="153">
        <f>IF(A493="","",YEAR(A493))</f>
        <v/>
      </c>
      <c r="C493" s="153">
        <f>IF(A493="","",MONTH(A493))</f>
        <v/>
      </c>
      <c r="D493" s="153">
        <f>IF(A493="","",CHOOSE(MONTH(A493),"Ocak","Şubat","Mart","Nisan","Mayıs","Haziran","Temmuz","Ağustos","Eylül","Ekim","Kasım","Aralık"))</f>
        <v/>
      </c>
      <c r="E493" s="153">
        <f>IF(A493="","",ROUNDUP(MONTH(A493)/3,0))</f>
        <v/>
      </c>
      <c r="F493" s="153">
        <f>IF(A493="","",WEEKNUM(A493,2))</f>
        <v/>
      </c>
      <c r="G493" s="153">
        <f>IF(A493="","",WEEKDAY(A493,2))</f>
        <v/>
      </c>
      <c r="H493" s="153">
        <f>IF(A493="","",CHOOSE(WEEKDAY(A493,2),"Pazartesi","Salı","Çarşamba","Perşembe","Cuma","Cumartesi","Pazar"))</f>
        <v/>
      </c>
    </row>
    <row r="494" ht="10.5" customHeight="1" s="113">
      <c r="A494" s="152" t="n">
        <v>42497</v>
      </c>
      <c r="B494" s="153">
        <f>IF(A494="","",YEAR(A494))</f>
        <v/>
      </c>
      <c r="C494" s="153">
        <f>IF(A494="","",MONTH(A494))</f>
        <v/>
      </c>
      <c r="D494" s="153">
        <f>IF(A494="","",CHOOSE(MONTH(A494),"Ocak","Şubat","Mart","Nisan","Mayıs","Haziran","Temmuz","Ağustos","Eylül","Ekim","Kasım","Aralık"))</f>
        <v/>
      </c>
      <c r="E494" s="153">
        <f>IF(A494="","",ROUNDUP(MONTH(A494)/3,0))</f>
        <v/>
      </c>
      <c r="F494" s="153">
        <f>IF(A494="","",WEEKNUM(A494,2))</f>
        <v/>
      </c>
      <c r="G494" s="153">
        <f>IF(A494="","",WEEKDAY(A494,2))</f>
        <v/>
      </c>
      <c r="H494" s="153">
        <f>IF(A494="","",CHOOSE(WEEKDAY(A494,2),"Pazartesi","Salı","Çarşamba","Perşembe","Cuma","Cumartesi","Pazar"))</f>
        <v/>
      </c>
    </row>
    <row r="495" ht="10.5" customHeight="1" s="113">
      <c r="A495" s="152" t="n">
        <v>42498</v>
      </c>
      <c r="B495" s="153">
        <f>IF(A495="","",YEAR(A495))</f>
        <v/>
      </c>
      <c r="C495" s="153">
        <f>IF(A495="","",MONTH(A495))</f>
        <v/>
      </c>
      <c r="D495" s="153">
        <f>IF(A495="","",CHOOSE(MONTH(A495),"Ocak","Şubat","Mart","Nisan","Mayıs","Haziran","Temmuz","Ağustos","Eylül","Ekim","Kasım","Aralık"))</f>
        <v/>
      </c>
      <c r="E495" s="153">
        <f>IF(A495="","",ROUNDUP(MONTH(A495)/3,0))</f>
        <v/>
      </c>
      <c r="F495" s="153">
        <f>IF(A495="","",WEEKNUM(A495,2))</f>
        <v/>
      </c>
      <c r="G495" s="153">
        <f>IF(A495="","",WEEKDAY(A495,2))</f>
        <v/>
      </c>
      <c r="H495" s="153">
        <f>IF(A495="","",CHOOSE(WEEKDAY(A495,2),"Pazartesi","Salı","Çarşamba","Perşembe","Cuma","Cumartesi","Pazar"))</f>
        <v/>
      </c>
    </row>
    <row r="496" ht="10.5" customHeight="1" s="113">
      <c r="A496" s="152" t="n">
        <v>42499</v>
      </c>
      <c r="B496" s="153">
        <f>IF(A496="","",YEAR(A496))</f>
        <v/>
      </c>
      <c r="C496" s="153">
        <f>IF(A496="","",MONTH(A496))</f>
        <v/>
      </c>
      <c r="D496" s="153">
        <f>IF(A496="","",CHOOSE(MONTH(A496),"Ocak","Şubat","Mart","Nisan","Mayıs","Haziran","Temmuz","Ağustos","Eylül","Ekim","Kasım","Aralık"))</f>
        <v/>
      </c>
      <c r="E496" s="153">
        <f>IF(A496="","",ROUNDUP(MONTH(A496)/3,0))</f>
        <v/>
      </c>
      <c r="F496" s="153">
        <f>IF(A496="","",WEEKNUM(A496,2))</f>
        <v/>
      </c>
      <c r="G496" s="153">
        <f>IF(A496="","",WEEKDAY(A496,2))</f>
        <v/>
      </c>
      <c r="H496" s="153">
        <f>IF(A496="","",CHOOSE(WEEKDAY(A496,2),"Pazartesi","Salı","Çarşamba","Perşembe","Cuma","Cumartesi","Pazar"))</f>
        <v/>
      </c>
    </row>
    <row r="497" ht="10.5" customHeight="1" s="113">
      <c r="A497" s="152" t="n">
        <v>42500</v>
      </c>
      <c r="B497" s="153">
        <f>IF(A497="","",YEAR(A497))</f>
        <v/>
      </c>
      <c r="C497" s="153">
        <f>IF(A497="","",MONTH(A497))</f>
        <v/>
      </c>
      <c r="D497" s="153">
        <f>IF(A497="","",CHOOSE(MONTH(A497),"Ocak","Şubat","Mart","Nisan","Mayıs","Haziran","Temmuz","Ağustos","Eylül","Ekim","Kasım","Aralık"))</f>
        <v/>
      </c>
      <c r="E497" s="153">
        <f>IF(A497="","",ROUNDUP(MONTH(A497)/3,0))</f>
        <v/>
      </c>
      <c r="F497" s="153">
        <f>IF(A497="","",WEEKNUM(A497,2))</f>
        <v/>
      </c>
      <c r="G497" s="153">
        <f>IF(A497="","",WEEKDAY(A497,2))</f>
        <v/>
      </c>
      <c r="H497" s="153">
        <f>IF(A497="","",CHOOSE(WEEKDAY(A497,2),"Pazartesi","Salı","Çarşamba","Perşembe","Cuma","Cumartesi","Pazar"))</f>
        <v/>
      </c>
    </row>
    <row r="498" ht="10.5" customHeight="1" s="113">
      <c r="A498" s="152" t="n">
        <v>42501</v>
      </c>
      <c r="B498" s="153">
        <f>IF(A498="","",YEAR(A498))</f>
        <v/>
      </c>
      <c r="C498" s="153">
        <f>IF(A498="","",MONTH(A498))</f>
        <v/>
      </c>
      <c r="D498" s="153">
        <f>IF(A498="","",CHOOSE(MONTH(A498),"Ocak","Şubat","Mart","Nisan","Mayıs","Haziran","Temmuz","Ağustos","Eylül","Ekim","Kasım","Aralık"))</f>
        <v/>
      </c>
      <c r="E498" s="153">
        <f>IF(A498="","",ROUNDUP(MONTH(A498)/3,0))</f>
        <v/>
      </c>
      <c r="F498" s="153">
        <f>IF(A498="","",WEEKNUM(A498,2))</f>
        <v/>
      </c>
      <c r="G498" s="153">
        <f>IF(A498="","",WEEKDAY(A498,2))</f>
        <v/>
      </c>
      <c r="H498" s="153">
        <f>IF(A498="","",CHOOSE(WEEKDAY(A498,2),"Pazartesi","Salı","Çarşamba","Perşembe","Cuma","Cumartesi","Pazar"))</f>
        <v/>
      </c>
    </row>
    <row r="499" ht="10.5" customHeight="1" s="113">
      <c r="A499" s="152" t="n">
        <v>42502</v>
      </c>
      <c r="B499" s="153">
        <f>IF(A499="","",YEAR(A499))</f>
        <v/>
      </c>
      <c r="C499" s="153">
        <f>IF(A499="","",MONTH(A499))</f>
        <v/>
      </c>
      <c r="D499" s="153">
        <f>IF(A499="","",CHOOSE(MONTH(A499),"Ocak","Şubat","Mart","Nisan","Mayıs","Haziran","Temmuz","Ağustos","Eylül","Ekim","Kasım","Aralık"))</f>
        <v/>
      </c>
      <c r="E499" s="153">
        <f>IF(A499="","",ROUNDUP(MONTH(A499)/3,0))</f>
        <v/>
      </c>
      <c r="F499" s="153">
        <f>IF(A499="","",WEEKNUM(A499,2))</f>
        <v/>
      </c>
      <c r="G499" s="153">
        <f>IF(A499="","",WEEKDAY(A499,2))</f>
        <v/>
      </c>
      <c r="H499" s="153">
        <f>IF(A499="","",CHOOSE(WEEKDAY(A499,2),"Pazartesi","Salı","Çarşamba","Perşembe","Cuma","Cumartesi","Pazar"))</f>
        <v/>
      </c>
    </row>
    <row r="500" ht="10.5" customHeight="1" s="113">
      <c r="A500" s="152" t="n">
        <v>42503</v>
      </c>
      <c r="B500" s="153">
        <f>IF(A500="","",YEAR(A500))</f>
        <v/>
      </c>
      <c r="C500" s="153">
        <f>IF(A500="","",MONTH(A500))</f>
        <v/>
      </c>
      <c r="D500" s="153">
        <f>IF(A500="","",CHOOSE(MONTH(A500),"Ocak","Şubat","Mart","Nisan","Mayıs","Haziran","Temmuz","Ağustos","Eylül","Ekim","Kasım","Aralık"))</f>
        <v/>
      </c>
      <c r="E500" s="153">
        <f>IF(A500="","",ROUNDUP(MONTH(A500)/3,0))</f>
        <v/>
      </c>
      <c r="F500" s="153">
        <f>IF(A500="","",WEEKNUM(A500,2))</f>
        <v/>
      </c>
      <c r="G500" s="153">
        <f>IF(A500="","",WEEKDAY(A500,2))</f>
        <v/>
      </c>
      <c r="H500" s="153">
        <f>IF(A500="","",CHOOSE(WEEKDAY(A500,2),"Pazartesi","Salı","Çarşamba","Perşembe","Cuma","Cumartesi","Pazar"))</f>
        <v/>
      </c>
    </row>
    <row r="501" ht="10.5" customHeight="1" s="113">
      <c r="A501" s="152" t="n">
        <v>42504</v>
      </c>
      <c r="B501" s="153">
        <f>IF(A501="","",YEAR(A501))</f>
        <v/>
      </c>
      <c r="C501" s="153">
        <f>IF(A501="","",MONTH(A501))</f>
        <v/>
      </c>
      <c r="D501" s="153">
        <f>IF(A501="","",CHOOSE(MONTH(A501),"Ocak","Şubat","Mart","Nisan","Mayıs","Haziran","Temmuz","Ağustos","Eylül","Ekim","Kasım","Aralık"))</f>
        <v/>
      </c>
      <c r="E501" s="153">
        <f>IF(A501="","",ROUNDUP(MONTH(A501)/3,0))</f>
        <v/>
      </c>
      <c r="F501" s="153">
        <f>IF(A501="","",WEEKNUM(A501,2))</f>
        <v/>
      </c>
      <c r="G501" s="153">
        <f>IF(A501="","",WEEKDAY(A501,2))</f>
        <v/>
      </c>
      <c r="H501" s="153">
        <f>IF(A501="","",CHOOSE(WEEKDAY(A501,2),"Pazartesi","Salı","Çarşamba","Perşembe","Cuma","Cumartesi","Pazar"))</f>
        <v/>
      </c>
    </row>
    <row r="502" ht="10.5" customHeight="1" s="113">
      <c r="A502" s="152" t="n">
        <v>42505</v>
      </c>
      <c r="B502" s="153">
        <f>IF(A502="","",YEAR(A502))</f>
        <v/>
      </c>
      <c r="C502" s="153">
        <f>IF(A502="","",MONTH(A502))</f>
        <v/>
      </c>
      <c r="D502" s="153">
        <f>IF(A502="","",CHOOSE(MONTH(A502),"Ocak","Şubat","Mart","Nisan","Mayıs","Haziran","Temmuz","Ağustos","Eylül","Ekim","Kasım","Aralık"))</f>
        <v/>
      </c>
      <c r="E502" s="153">
        <f>IF(A502="","",ROUNDUP(MONTH(A502)/3,0))</f>
        <v/>
      </c>
      <c r="F502" s="153">
        <f>IF(A502="","",WEEKNUM(A502,2))</f>
        <v/>
      </c>
      <c r="G502" s="153">
        <f>IF(A502="","",WEEKDAY(A502,2))</f>
        <v/>
      </c>
      <c r="H502" s="153">
        <f>IF(A502="","",CHOOSE(WEEKDAY(A502,2),"Pazartesi","Salı","Çarşamba","Perşembe","Cuma","Cumartesi","Pazar"))</f>
        <v/>
      </c>
    </row>
    <row r="503" ht="10.5" customHeight="1" s="113">
      <c r="A503" s="152" t="n">
        <v>42506</v>
      </c>
      <c r="B503" s="153">
        <f>IF(A503="","",YEAR(A503))</f>
        <v/>
      </c>
      <c r="C503" s="153">
        <f>IF(A503="","",MONTH(A503))</f>
        <v/>
      </c>
      <c r="D503" s="153">
        <f>IF(A503="","",CHOOSE(MONTH(A503),"Ocak","Şubat","Mart","Nisan","Mayıs","Haziran","Temmuz","Ağustos","Eylül","Ekim","Kasım","Aralık"))</f>
        <v/>
      </c>
      <c r="E503" s="153">
        <f>IF(A503="","",ROUNDUP(MONTH(A503)/3,0))</f>
        <v/>
      </c>
      <c r="F503" s="153">
        <f>IF(A503="","",WEEKNUM(A503,2))</f>
        <v/>
      </c>
      <c r="G503" s="153">
        <f>IF(A503="","",WEEKDAY(A503,2))</f>
        <v/>
      </c>
      <c r="H503" s="153">
        <f>IF(A503="","",CHOOSE(WEEKDAY(A503,2),"Pazartesi","Salı","Çarşamba","Perşembe","Cuma","Cumartesi","Pazar"))</f>
        <v/>
      </c>
    </row>
    <row r="504" ht="10.5" customHeight="1" s="113">
      <c r="A504" s="152" t="n">
        <v>42507</v>
      </c>
      <c r="B504" s="153">
        <f>IF(A504="","",YEAR(A504))</f>
        <v/>
      </c>
      <c r="C504" s="153">
        <f>IF(A504="","",MONTH(A504))</f>
        <v/>
      </c>
      <c r="D504" s="153">
        <f>IF(A504="","",CHOOSE(MONTH(A504),"Ocak","Şubat","Mart","Nisan","Mayıs","Haziran","Temmuz","Ağustos","Eylül","Ekim","Kasım","Aralık"))</f>
        <v/>
      </c>
      <c r="E504" s="153">
        <f>IF(A504="","",ROUNDUP(MONTH(A504)/3,0))</f>
        <v/>
      </c>
      <c r="F504" s="153">
        <f>IF(A504="","",WEEKNUM(A504,2))</f>
        <v/>
      </c>
      <c r="G504" s="153">
        <f>IF(A504="","",WEEKDAY(A504,2))</f>
        <v/>
      </c>
      <c r="H504" s="153">
        <f>IF(A504="","",CHOOSE(WEEKDAY(A504,2),"Pazartesi","Salı","Çarşamba","Perşembe","Cuma","Cumartesi","Pazar"))</f>
        <v/>
      </c>
    </row>
    <row r="505" ht="10.5" customHeight="1" s="113">
      <c r="A505" s="152" t="n">
        <v>42508</v>
      </c>
      <c r="B505" s="153">
        <f>IF(A505="","",YEAR(A505))</f>
        <v/>
      </c>
      <c r="C505" s="153">
        <f>IF(A505="","",MONTH(A505))</f>
        <v/>
      </c>
      <c r="D505" s="153">
        <f>IF(A505="","",CHOOSE(MONTH(A505),"Ocak","Şubat","Mart","Nisan","Mayıs","Haziran","Temmuz","Ağustos","Eylül","Ekim","Kasım","Aralık"))</f>
        <v/>
      </c>
      <c r="E505" s="153">
        <f>IF(A505="","",ROUNDUP(MONTH(A505)/3,0))</f>
        <v/>
      </c>
      <c r="F505" s="153">
        <f>IF(A505="","",WEEKNUM(A505,2))</f>
        <v/>
      </c>
      <c r="G505" s="153">
        <f>IF(A505="","",WEEKDAY(A505,2))</f>
        <v/>
      </c>
      <c r="H505" s="153">
        <f>IF(A505="","",CHOOSE(WEEKDAY(A505,2),"Pazartesi","Salı","Çarşamba","Perşembe","Cuma","Cumartesi","Pazar"))</f>
        <v/>
      </c>
    </row>
    <row r="506" ht="10.5" customHeight="1" s="113">
      <c r="A506" s="152" t="n">
        <v>42509</v>
      </c>
      <c r="B506" s="153">
        <f>IF(A506="","",YEAR(A506))</f>
        <v/>
      </c>
      <c r="C506" s="153">
        <f>IF(A506="","",MONTH(A506))</f>
        <v/>
      </c>
      <c r="D506" s="153">
        <f>IF(A506="","",CHOOSE(MONTH(A506),"Ocak","Şubat","Mart","Nisan","Mayıs","Haziran","Temmuz","Ağustos","Eylül","Ekim","Kasım","Aralık"))</f>
        <v/>
      </c>
      <c r="E506" s="153">
        <f>IF(A506="","",ROUNDUP(MONTH(A506)/3,0))</f>
        <v/>
      </c>
      <c r="F506" s="153">
        <f>IF(A506="","",WEEKNUM(A506,2))</f>
        <v/>
      </c>
      <c r="G506" s="153">
        <f>IF(A506="","",WEEKDAY(A506,2))</f>
        <v/>
      </c>
      <c r="H506" s="153">
        <f>IF(A506="","",CHOOSE(WEEKDAY(A506,2),"Pazartesi","Salı","Çarşamba","Perşembe","Cuma","Cumartesi","Pazar"))</f>
        <v/>
      </c>
    </row>
    <row r="507" ht="10.5" customHeight="1" s="113">
      <c r="A507" s="152" t="n">
        <v>42510</v>
      </c>
      <c r="B507" s="153">
        <f>IF(A507="","",YEAR(A507))</f>
        <v/>
      </c>
      <c r="C507" s="153">
        <f>IF(A507="","",MONTH(A507))</f>
        <v/>
      </c>
      <c r="D507" s="153">
        <f>IF(A507="","",CHOOSE(MONTH(A507),"Ocak","Şubat","Mart","Nisan","Mayıs","Haziran","Temmuz","Ağustos","Eylül","Ekim","Kasım","Aralık"))</f>
        <v/>
      </c>
      <c r="E507" s="153">
        <f>IF(A507="","",ROUNDUP(MONTH(A507)/3,0))</f>
        <v/>
      </c>
      <c r="F507" s="153">
        <f>IF(A507="","",WEEKNUM(A507,2))</f>
        <v/>
      </c>
      <c r="G507" s="153">
        <f>IF(A507="","",WEEKDAY(A507,2))</f>
        <v/>
      </c>
      <c r="H507" s="153">
        <f>IF(A507="","",CHOOSE(WEEKDAY(A507,2),"Pazartesi","Salı","Çarşamba","Perşembe","Cuma","Cumartesi","Pazar"))</f>
        <v/>
      </c>
    </row>
    <row r="508" ht="10.5" customHeight="1" s="113">
      <c r="A508" s="152" t="n">
        <v>42511</v>
      </c>
      <c r="B508" s="153">
        <f>IF(A508="","",YEAR(A508))</f>
        <v/>
      </c>
      <c r="C508" s="153">
        <f>IF(A508="","",MONTH(A508))</f>
        <v/>
      </c>
      <c r="D508" s="153">
        <f>IF(A508="","",CHOOSE(MONTH(A508),"Ocak","Şubat","Mart","Nisan","Mayıs","Haziran","Temmuz","Ağustos","Eylül","Ekim","Kasım","Aralık"))</f>
        <v/>
      </c>
      <c r="E508" s="153">
        <f>IF(A508="","",ROUNDUP(MONTH(A508)/3,0))</f>
        <v/>
      </c>
      <c r="F508" s="153">
        <f>IF(A508="","",WEEKNUM(A508,2))</f>
        <v/>
      </c>
      <c r="G508" s="153">
        <f>IF(A508="","",WEEKDAY(A508,2))</f>
        <v/>
      </c>
      <c r="H508" s="153">
        <f>IF(A508="","",CHOOSE(WEEKDAY(A508,2),"Pazartesi","Salı","Çarşamba","Perşembe","Cuma","Cumartesi","Pazar"))</f>
        <v/>
      </c>
    </row>
    <row r="509" ht="10.5" customHeight="1" s="113">
      <c r="A509" s="152" t="n">
        <v>42512</v>
      </c>
      <c r="B509" s="153">
        <f>IF(A509="","",YEAR(A509))</f>
        <v/>
      </c>
      <c r="C509" s="153">
        <f>IF(A509="","",MONTH(A509))</f>
        <v/>
      </c>
      <c r="D509" s="153">
        <f>IF(A509="","",CHOOSE(MONTH(A509),"Ocak","Şubat","Mart","Nisan","Mayıs","Haziran","Temmuz","Ağustos","Eylül","Ekim","Kasım","Aralık"))</f>
        <v/>
      </c>
      <c r="E509" s="153">
        <f>IF(A509="","",ROUNDUP(MONTH(A509)/3,0))</f>
        <v/>
      </c>
      <c r="F509" s="153">
        <f>IF(A509="","",WEEKNUM(A509,2))</f>
        <v/>
      </c>
      <c r="G509" s="153">
        <f>IF(A509="","",WEEKDAY(A509,2))</f>
        <v/>
      </c>
      <c r="H509" s="153">
        <f>IF(A509="","",CHOOSE(WEEKDAY(A509,2),"Pazartesi","Salı","Çarşamba","Perşembe","Cuma","Cumartesi","Pazar"))</f>
        <v/>
      </c>
    </row>
    <row r="510" ht="10.5" customHeight="1" s="113">
      <c r="A510" s="152" t="n">
        <v>42513</v>
      </c>
      <c r="B510" s="153">
        <f>IF(A510="","",YEAR(A510))</f>
        <v/>
      </c>
      <c r="C510" s="153">
        <f>IF(A510="","",MONTH(A510))</f>
        <v/>
      </c>
      <c r="D510" s="153">
        <f>IF(A510="","",CHOOSE(MONTH(A510),"Ocak","Şubat","Mart","Nisan","Mayıs","Haziran","Temmuz","Ağustos","Eylül","Ekim","Kasım","Aralık"))</f>
        <v/>
      </c>
      <c r="E510" s="153">
        <f>IF(A510="","",ROUNDUP(MONTH(A510)/3,0))</f>
        <v/>
      </c>
      <c r="F510" s="153">
        <f>IF(A510="","",WEEKNUM(A510,2))</f>
        <v/>
      </c>
      <c r="G510" s="153">
        <f>IF(A510="","",WEEKDAY(A510,2))</f>
        <v/>
      </c>
      <c r="H510" s="153">
        <f>IF(A510="","",CHOOSE(WEEKDAY(A510,2),"Pazartesi","Salı","Çarşamba","Perşembe","Cuma","Cumartesi","Pazar"))</f>
        <v/>
      </c>
    </row>
    <row r="511" ht="10.5" customHeight="1" s="113">
      <c r="A511" s="152" t="n">
        <v>42514</v>
      </c>
      <c r="B511" s="153">
        <f>IF(A511="","",YEAR(A511))</f>
        <v/>
      </c>
      <c r="C511" s="153">
        <f>IF(A511="","",MONTH(A511))</f>
        <v/>
      </c>
      <c r="D511" s="153">
        <f>IF(A511="","",CHOOSE(MONTH(A511),"Ocak","Şubat","Mart","Nisan","Mayıs","Haziran","Temmuz","Ağustos","Eylül","Ekim","Kasım","Aralık"))</f>
        <v/>
      </c>
      <c r="E511" s="153">
        <f>IF(A511="","",ROUNDUP(MONTH(A511)/3,0))</f>
        <v/>
      </c>
      <c r="F511" s="153">
        <f>IF(A511="","",WEEKNUM(A511,2))</f>
        <v/>
      </c>
      <c r="G511" s="153">
        <f>IF(A511="","",WEEKDAY(A511,2))</f>
        <v/>
      </c>
      <c r="H511" s="153">
        <f>IF(A511="","",CHOOSE(WEEKDAY(A511,2),"Pazartesi","Salı","Çarşamba","Perşembe","Cuma","Cumartesi","Pazar"))</f>
        <v/>
      </c>
    </row>
    <row r="512" ht="10.5" customHeight="1" s="113">
      <c r="A512" s="152" t="n">
        <v>42515</v>
      </c>
      <c r="B512" s="153">
        <f>IF(A512="","",YEAR(A512))</f>
        <v/>
      </c>
      <c r="C512" s="153">
        <f>IF(A512="","",MONTH(A512))</f>
        <v/>
      </c>
      <c r="D512" s="153">
        <f>IF(A512="","",CHOOSE(MONTH(A512),"Ocak","Şubat","Mart","Nisan","Mayıs","Haziran","Temmuz","Ağustos","Eylül","Ekim","Kasım","Aralık"))</f>
        <v/>
      </c>
      <c r="E512" s="153">
        <f>IF(A512="","",ROUNDUP(MONTH(A512)/3,0))</f>
        <v/>
      </c>
      <c r="F512" s="153">
        <f>IF(A512="","",WEEKNUM(A512,2))</f>
        <v/>
      </c>
      <c r="G512" s="153">
        <f>IF(A512="","",WEEKDAY(A512,2))</f>
        <v/>
      </c>
      <c r="H512" s="153">
        <f>IF(A512="","",CHOOSE(WEEKDAY(A512,2),"Pazartesi","Salı","Çarşamba","Perşembe","Cuma","Cumartesi","Pazar"))</f>
        <v/>
      </c>
    </row>
    <row r="513" ht="10.5" customHeight="1" s="113">
      <c r="A513" s="152" t="n">
        <v>42516</v>
      </c>
      <c r="B513" s="153">
        <f>IF(A513="","",YEAR(A513))</f>
        <v/>
      </c>
      <c r="C513" s="153">
        <f>IF(A513="","",MONTH(A513))</f>
        <v/>
      </c>
      <c r="D513" s="153">
        <f>IF(A513="","",CHOOSE(MONTH(A513),"Ocak","Şubat","Mart","Nisan","Mayıs","Haziran","Temmuz","Ağustos","Eylül","Ekim","Kasım","Aralık"))</f>
        <v/>
      </c>
      <c r="E513" s="153">
        <f>IF(A513="","",ROUNDUP(MONTH(A513)/3,0))</f>
        <v/>
      </c>
      <c r="F513" s="153">
        <f>IF(A513="","",WEEKNUM(A513,2))</f>
        <v/>
      </c>
      <c r="G513" s="153">
        <f>IF(A513="","",WEEKDAY(A513,2))</f>
        <v/>
      </c>
      <c r="H513" s="153">
        <f>IF(A513="","",CHOOSE(WEEKDAY(A513,2),"Pazartesi","Salı","Çarşamba","Perşembe","Cuma","Cumartesi","Pazar"))</f>
        <v/>
      </c>
    </row>
    <row r="514" ht="10.5" customHeight="1" s="113">
      <c r="A514" s="152" t="n">
        <v>42517</v>
      </c>
      <c r="B514" s="153">
        <f>IF(A514="","",YEAR(A514))</f>
        <v/>
      </c>
      <c r="C514" s="153">
        <f>IF(A514="","",MONTH(A514))</f>
        <v/>
      </c>
      <c r="D514" s="153">
        <f>IF(A514="","",CHOOSE(MONTH(A514),"Ocak","Şubat","Mart","Nisan","Mayıs","Haziran","Temmuz","Ağustos","Eylül","Ekim","Kasım","Aralık"))</f>
        <v/>
      </c>
      <c r="E514" s="153">
        <f>IF(A514="","",ROUNDUP(MONTH(A514)/3,0))</f>
        <v/>
      </c>
      <c r="F514" s="153">
        <f>IF(A514="","",WEEKNUM(A514,2))</f>
        <v/>
      </c>
      <c r="G514" s="153">
        <f>IF(A514="","",WEEKDAY(A514,2))</f>
        <v/>
      </c>
      <c r="H514" s="153">
        <f>IF(A514="","",CHOOSE(WEEKDAY(A514,2),"Pazartesi","Salı","Çarşamba","Perşembe","Cuma","Cumartesi","Pazar"))</f>
        <v/>
      </c>
    </row>
    <row r="515" ht="10.5" customHeight="1" s="113">
      <c r="A515" s="152" t="n">
        <v>42518</v>
      </c>
      <c r="B515" s="153">
        <f>IF(A515="","",YEAR(A515))</f>
        <v/>
      </c>
      <c r="C515" s="153">
        <f>IF(A515="","",MONTH(A515))</f>
        <v/>
      </c>
      <c r="D515" s="153">
        <f>IF(A515="","",CHOOSE(MONTH(A515),"Ocak","Şubat","Mart","Nisan","Mayıs","Haziran","Temmuz","Ağustos","Eylül","Ekim","Kasım","Aralık"))</f>
        <v/>
      </c>
      <c r="E515" s="153">
        <f>IF(A515="","",ROUNDUP(MONTH(A515)/3,0))</f>
        <v/>
      </c>
      <c r="F515" s="153">
        <f>IF(A515="","",WEEKNUM(A515,2))</f>
        <v/>
      </c>
      <c r="G515" s="153">
        <f>IF(A515="","",WEEKDAY(A515,2))</f>
        <v/>
      </c>
      <c r="H515" s="153">
        <f>IF(A515="","",CHOOSE(WEEKDAY(A515,2),"Pazartesi","Salı","Çarşamba","Perşembe","Cuma","Cumartesi","Pazar"))</f>
        <v/>
      </c>
    </row>
    <row r="516" ht="10.5" customHeight="1" s="113">
      <c r="A516" s="152" t="n">
        <v>42519</v>
      </c>
      <c r="B516" s="153">
        <f>IF(A516="","",YEAR(A516))</f>
        <v/>
      </c>
      <c r="C516" s="153">
        <f>IF(A516="","",MONTH(A516))</f>
        <v/>
      </c>
      <c r="D516" s="153">
        <f>IF(A516="","",CHOOSE(MONTH(A516),"Ocak","Şubat","Mart","Nisan","Mayıs","Haziran","Temmuz","Ağustos","Eylül","Ekim","Kasım","Aralık"))</f>
        <v/>
      </c>
      <c r="E516" s="153">
        <f>IF(A516="","",ROUNDUP(MONTH(A516)/3,0))</f>
        <v/>
      </c>
      <c r="F516" s="153">
        <f>IF(A516="","",WEEKNUM(A516,2))</f>
        <v/>
      </c>
      <c r="G516" s="153">
        <f>IF(A516="","",WEEKDAY(A516,2))</f>
        <v/>
      </c>
      <c r="H516" s="153">
        <f>IF(A516="","",CHOOSE(WEEKDAY(A516,2),"Pazartesi","Salı","Çarşamba","Perşembe","Cuma","Cumartesi","Pazar"))</f>
        <v/>
      </c>
    </row>
    <row r="517" ht="10.5" customHeight="1" s="113">
      <c r="A517" s="152" t="n">
        <v>42520</v>
      </c>
      <c r="B517" s="153">
        <f>IF(A517="","",YEAR(A517))</f>
        <v/>
      </c>
      <c r="C517" s="153">
        <f>IF(A517="","",MONTH(A517))</f>
        <v/>
      </c>
      <c r="D517" s="153">
        <f>IF(A517="","",CHOOSE(MONTH(A517),"Ocak","Şubat","Mart","Nisan","Mayıs","Haziran","Temmuz","Ağustos","Eylül","Ekim","Kasım","Aralık"))</f>
        <v/>
      </c>
      <c r="E517" s="153">
        <f>IF(A517="","",ROUNDUP(MONTH(A517)/3,0))</f>
        <v/>
      </c>
      <c r="F517" s="153">
        <f>IF(A517="","",WEEKNUM(A517,2))</f>
        <v/>
      </c>
      <c r="G517" s="153">
        <f>IF(A517="","",WEEKDAY(A517,2))</f>
        <v/>
      </c>
      <c r="H517" s="153">
        <f>IF(A517="","",CHOOSE(WEEKDAY(A517,2),"Pazartesi","Salı","Çarşamba","Perşembe","Cuma","Cumartesi","Pazar"))</f>
        <v/>
      </c>
    </row>
    <row r="518" ht="10.5" customHeight="1" s="113">
      <c r="A518" s="152" t="n">
        <v>42521</v>
      </c>
      <c r="B518" s="153">
        <f>IF(A518="","",YEAR(A518))</f>
        <v/>
      </c>
      <c r="C518" s="153">
        <f>IF(A518="","",MONTH(A518))</f>
        <v/>
      </c>
      <c r="D518" s="153">
        <f>IF(A518="","",CHOOSE(MONTH(A518),"Ocak","Şubat","Mart","Nisan","Mayıs","Haziran","Temmuz","Ağustos","Eylül","Ekim","Kasım","Aralık"))</f>
        <v/>
      </c>
      <c r="E518" s="153">
        <f>IF(A518="","",ROUNDUP(MONTH(A518)/3,0))</f>
        <v/>
      </c>
      <c r="F518" s="153">
        <f>IF(A518="","",WEEKNUM(A518,2))</f>
        <v/>
      </c>
      <c r="G518" s="153">
        <f>IF(A518="","",WEEKDAY(A518,2))</f>
        <v/>
      </c>
      <c r="H518" s="153">
        <f>IF(A518="","",CHOOSE(WEEKDAY(A518,2),"Pazartesi","Salı","Çarşamba","Perşembe","Cuma","Cumartesi","Pazar"))</f>
        <v/>
      </c>
    </row>
    <row r="519" ht="10.5" customHeight="1" s="113">
      <c r="A519" s="152" t="n">
        <v>42522</v>
      </c>
      <c r="B519" s="153">
        <f>IF(A519="","",YEAR(A519))</f>
        <v/>
      </c>
      <c r="C519" s="153">
        <f>IF(A519="","",MONTH(A519))</f>
        <v/>
      </c>
      <c r="D519" s="153">
        <f>IF(A519="","",CHOOSE(MONTH(A519),"Ocak","Şubat","Mart","Nisan","Mayıs","Haziran","Temmuz","Ağustos","Eylül","Ekim","Kasım","Aralık"))</f>
        <v/>
      </c>
      <c r="E519" s="153">
        <f>IF(A519="","",ROUNDUP(MONTH(A519)/3,0))</f>
        <v/>
      </c>
      <c r="F519" s="153">
        <f>IF(A519="","",WEEKNUM(A519,2))</f>
        <v/>
      </c>
      <c r="G519" s="153">
        <f>IF(A519="","",WEEKDAY(A519,2))</f>
        <v/>
      </c>
      <c r="H519" s="153">
        <f>IF(A519="","",CHOOSE(WEEKDAY(A519,2),"Pazartesi","Salı","Çarşamba","Perşembe","Cuma","Cumartesi","Pazar"))</f>
        <v/>
      </c>
    </row>
    <row r="520" ht="10.5" customHeight="1" s="113">
      <c r="A520" s="152" t="n">
        <v>42523</v>
      </c>
      <c r="B520" s="153">
        <f>IF(A520="","",YEAR(A520))</f>
        <v/>
      </c>
      <c r="C520" s="153">
        <f>IF(A520="","",MONTH(A520))</f>
        <v/>
      </c>
      <c r="D520" s="153">
        <f>IF(A520="","",CHOOSE(MONTH(A520),"Ocak","Şubat","Mart","Nisan","Mayıs","Haziran","Temmuz","Ağustos","Eylül","Ekim","Kasım","Aralık"))</f>
        <v/>
      </c>
      <c r="E520" s="153">
        <f>IF(A520="","",ROUNDUP(MONTH(A520)/3,0))</f>
        <v/>
      </c>
      <c r="F520" s="153">
        <f>IF(A520="","",WEEKNUM(A520,2))</f>
        <v/>
      </c>
      <c r="G520" s="153">
        <f>IF(A520="","",WEEKDAY(A520,2))</f>
        <v/>
      </c>
      <c r="H520" s="153">
        <f>IF(A520="","",CHOOSE(WEEKDAY(A520,2),"Pazartesi","Salı","Çarşamba","Perşembe","Cuma","Cumartesi","Pazar"))</f>
        <v/>
      </c>
    </row>
    <row r="521" ht="10.5" customHeight="1" s="113">
      <c r="A521" s="152" t="n">
        <v>42524</v>
      </c>
      <c r="B521" s="153">
        <f>IF(A521="","",YEAR(A521))</f>
        <v/>
      </c>
      <c r="C521" s="153">
        <f>IF(A521="","",MONTH(A521))</f>
        <v/>
      </c>
      <c r="D521" s="153">
        <f>IF(A521="","",CHOOSE(MONTH(A521),"Ocak","Şubat","Mart","Nisan","Mayıs","Haziran","Temmuz","Ağustos","Eylül","Ekim","Kasım","Aralık"))</f>
        <v/>
      </c>
      <c r="E521" s="153">
        <f>IF(A521="","",ROUNDUP(MONTH(A521)/3,0))</f>
        <v/>
      </c>
      <c r="F521" s="153">
        <f>IF(A521="","",WEEKNUM(A521,2))</f>
        <v/>
      </c>
      <c r="G521" s="153">
        <f>IF(A521="","",WEEKDAY(A521,2))</f>
        <v/>
      </c>
      <c r="H521" s="153">
        <f>IF(A521="","",CHOOSE(WEEKDAY(A521,2),"Pazartesi","Salı","Çarşamba","Perşembe","Cuma","Cumartesi","Pazar"))</f>
        <v/>
      </c>
    </row>
    <row r="522" ht="10.5" customHeight="1" s="113">
      <c r="A522" s="152" t="n">
        <v>42525</v>
      </c>
      <c r="B522" s="153">
        <f>IF(A522="","",YEAR(A522))</f>
        <v/>
      </c>
      <c r="C522" s="153">
        <f>IF(A522="","",MONTH(A522))</f>
        <v/>
      </c>
      <c r="D522" s="153">
        <f>IF(A522="","",CHOOSE(MONTH(A522),"Ocak","Şubat","Mart","Nisan","Mayıs","Haziran","Temmuz","Ağustos","Eylül","Ekim","Kasım","Aralık"))</f>
        <v/>
      </c>
      <c r="E522" s="153">
        <f>IF(A522="","",ROUNDUP(MONTH(A522)/3,0))</f>
        <v/>
      </c>
      <c r="F522" s="153">
        <f>IF(A522="","",WEEKNUM(A522,2))</f>
        <v/>
      </c>
      <c r="G522" s="153">
        <f>IF(A522="","",WEEKDAY(A522,2))</f>
        <v/>
      </c>
      <c r="H522" s="153">
        <f>IF(A522="","",CHOOSE(WEEKDAY(A522,2),"Pazartesi","Salı","Çarşamba","Perşembe","Cuma","Cumartesi","Pazar"))</f>
        <v/>
      </c>
    </row>
    <row r="523" ht="10.5" customHeight="1" s="113">
      <c r="A523" s="152" t="n">
        <v>42526</v>
      </c>
      <c r="B523" s="153">
        <f>IF(A523="","",YEAR(A523))</f>
        <v/>
      </c>
      <c r="C523" s="153">
        <f>IF(A523="","",MONTH(A523))</f>
        <v/>
      </c>
      <c r="D523" s="153">
        <f>IF(A523="","",CHOOSE(MONTH(A523),"Ocak","Şubat","Mart","Nisan","Mayıs","Haziran","Temmuz","Ağustos","Eylül","Ekim","Kasım","Aralık"))</f>
        <v/>
      </c>
      <c r="E523" s="153">
        <f>IF(A523="","",ROUNDUP(MONTH(A523)/3,0))</f>
        <v/>
      </c>
      <c r="F523" s="153">
        <f>IF(A523="","",WEEKNUM(A523,2))</f>
        <v/>
      </c>
      <c r="G523" s="153">
        <f>IF(A523="","",WEEKDAY(A523,2))</f>
        <v/>
      </c>
      <c r="H523" s="153">
        <f>IF(A523="","",CHOOSE(WEEKDAY(A523,2),"Pazartesi","Salı","Çarşamba","Perşembe","Cuma","Cumartesi","Pazar"))</f>
        <v/>
      </c>
    </row>
    <row r="524" ht="10.5" customHeight="1" s="113">
      <c r="A524" s="152" t="n">
        <v>42527</v>
      </c>
      <c r="B524" s="153">
        <f>IF(A524="","",YEAR(A524))</f>
        <v/>
      </c>
      <c r="C524" s="153">
        <f>IF(A524="","",MONTH(A524))</f>
        <v/>
      </c>
      <c r="D524" s="153">
        <f>IF(A524="","",CHOOSE(MONTH(A524),"Ocak","Şubat","Mart","Nisan","Mayıs","Haziran","Temmuz","Ağustos","Eylül","Ekim","Kasım","Aralık"))</f>
        <v/>
      </c>
      <c r="E524" s="153">
        <f>IF(A524="","",ROUNDUP(MONTH(A524)/3,0))</f>
        <v/>
      </c>
      <c r="F524" s="153">
        <f>IF(A524="","",WEEKNUM(A524,2))</f>
        <v/>
      </c>
      <c r="G524" s="153">
        <f>IF(A524="","",WEEKDAY(A524,2))</f>
        <v/>
      </c>
      <c r="H524" s="153">
        <f>IF(A524="","",CHOOSE(WEEKDAY(A524,2),"Pazartesi","Salı","Çarşamba","Perşembe","Cuma","Cumartesi","Pazar"))</f>
        <v/>
      </c>
    </row>
    <row r="525" ht="10.5" customHeight="1" s="113">
      <c r="A525" s="152" t="n">
        <v>42528</v>
      </c>
      <c r="B525" s="153">
        <f>IF(A525="","",YEAR(A525))</f>
        <v/>
      </c>
      <c r="C525" s="153">
        <f>IF(A525="","",MONTH(A525))</f>
        <v/>
      </c>
      <c r="D525" s="153">
        <f>IF(A525="","",CHOOSE(MONTH(A525),"Ocak","Şubat","Mart","Nisan","Mayıs","Haziran","Temmuz","Ağustos","Eylül","Ekim","Kasım","Aralık"))</f>
        <v/>
      </c>
      <c r="E525" s="153">
        <f>IF(A525="","",ROUNDUP(MONTH(A525)/3,0))</f>
        <v/>
      </c>
      <c r="F525" s="153">
        <f>IF(A525="","",WEEKNUM(A525,2))</f>
        <v/>
      </c>
      <c r="G525" s="153">
        <f>IF(A525="","",WEEKDAY(A525,2))</f>
        <v/>
      </c>
      <c r="H525" s="153">
        <f>IF(A525="","",CHOOSE(WEEKDAY(A525,2),"Pazartesi","Salı","Çarşamba","Perşembe","Cuma","Cumartesi","Pazar"))</f>
        <v/>
      </c>
    </row>
    <row r="526" ht="10.5" customHeight="1" s="113">
      <c r="A526" s="152" t="n">
        <v>42529</v>
      </c>
      <c r="B526" s="153">
        <f>IF(A526="","",YEAR(A526))</f>
        <v/>
      </c>
      <c r="C526" s="153">
        <f>IF(A526="","",MONTH(A526))</f>
        <v/>
      </c>
      <c r="D526" s="153">
        <f>IF(A526="","",CHOOSE(MONTH(A526),"Ocak","Şubat","Mart","Nisan","Mayıs","Haziran","Temmuz","Ağustos","Eylül","Ekim","Kasım","Aralık"))</f>
        <v/>
      </c>
      <c r="E526" s="153">
        <f>IF(A526="","",ROUNDUP(MONTH(A526)/3,0))</f>
        <v/>
      </c>
      <c r="F526" s="153">
        <f>IF(A526="","",WEEKNUM(A526,2))</f>
        <v/>
      </c>
      <c r="G526" s="153">
        <f>IF(A526="","",WEEKDAY(A526,2))</f>
        <v/>
      </c>
      <c r="H526" s="153">
        <f>IF(A526="","",CHOOSE(WEEKDAY(A526,2),"Pazartesi","Salı","Çarşamba","Perşembe","Cuma","Cumartesi","Pazar"))</f>
        <v/>
      </c>
    </row>
    <row r="527" ht="10.5" customHeight="1" s="113">
      <c r="A527" s="152" t="n">
        <v>42530</v>
      </c>
      <c r="B527" s="153">
        <f>IF(A527="","",YEAR(A527))</f>
        <v/>
      </c>
      <c r="C527" s="153">
        <f>IF(A527="","",MONTH(A527))</f>
        <v/>
      </c>
      <c r="D527" s="153">
        <f>IF(A527="","",CHOOSE(MONTH(A527),"Ocak","Şubat","Mart","Nisan","Mayıs","Haziran","Temmuz","Ağustos","Eylül","Ekim","Kasım","Aralık"))</f>
        <v/>
      </c>
      <c r="E527" s="153">
        <f>IF(A527="","",ROUNDUP(MONTH(A527)/3,0))</f>
        <v/>
      </c>
      <c r="F527" s="153">
        <f>IF(A527="","",WEEKNUM(A527,2))</f>
        <v/>
      </c>
      <c r="G527" s="153">
        <f>IF(A527="","",WEEKDAY(A527,2))</f>
        <v/>
      </c>
      <c r="H527" s="153">
        <f>IF(A527="","",CHOOSE(WEEKDAY(A527,2),"Pazartesi","Salı","Çarşamba","Perşembe","Cuma","Cumartesi","Pazar"))</f>
        <v/>
      </c>
    </row>
    <row r="528" ht="10.5" customHeight="1" s="113">
      <c r="A528" s="152" t="n">
        <v>42531</v>
      </c>
      <c r="B528" s="153">
        <f>IF(A528="","",YEAR(A528))</f>
        <v/>
      </c>
      <c r="C528" s="153">
        <f>IF(A528="","",MONTH(A528))</f>
        <v/>
      </c>
      <c r="D528" s="153">
        <f>IF(A528="","",CHOOSE(MONTH(A528),"Ocak","Şubat","Mart","Nisan","Mayıs","Haziran","Temmuz","Ağustos","Eylül","Ekim","Kasım","Aralık"))</f>
        <v/>
      </c>
      <c r="E528" s="153">
        <f>IF(A528="","",ROUNDUP(MONTH(A528)/3,0))</f>
        <v/>
      </c>
      <c r="F528" s="153">
        <f>IF(A528="","",WEEKNUM(A528,2))</f>
        <v/>
      </c>
      <c r="G528" s="153">
        <f>IF(A528="","",WEEKDAY(A528,2))</f>
        <v/>
      </c>
      <c r="H528" s="153">
        <f>IF(A528="","",CHOOSE(WEEKDAY(A528,2),"Pazartesi","Salı","Çarşamba","Perşembe","Cuma","Cumartesi","Pazar"))</f>
        <v/>
      </c>
    </row>
    <row r="529" ht="10.5" customHeight="1" s="113">
      <c r="A529" s="152" t="n">
        <v>42532</v>
      </c>
      <c r="B529" s="153">
        <f>IF(A529="","",YEAR(A529))</f>
        <v/>
      </c>
      <c r="C529" s="153">
        <f>IF(A529="","",MONTH(A529))</f>
        <v/>
      </c>
      <c r="D529" s="153">
        <f>IF(A529="","",CHOOSE(MONTH(A529),"Ocak","Şubat","Mart","Nisan","Mayıs","Haziran","Temmuz","Ağustos","Eylül","Ekim","Kasım","Aralık"))</f>
        <v/>
      </c>
      <c r="E529" s="153">
        <f>IF(A529="","",ROUNDUP(MONTH(A529)/3,0))</f>
        <v/>
      </c>
      <c r="F529" s="153">
        <f>IF(A529="","",WEEKNUM(A529,2))</f>
        <v/>
      </c>
      <c r="G529" s="153">
        <f>IF(A529="","",WEEKDAY(A529,2))</f>
        <v/>
      </c>
      <c r="H529" s="153">
        <f>IF(A529="","",CHOOSE(WEEKDAY(A529,2),"Pazartesi","Salı","Çarşamba","Perşembe","Cuma","Cumartesi","Pazar"))</f>
        <v/>
      </c>
    </row>
    <row r="530" ht="10.5" customHeight="1" s="113">
      <c r="A530" s="152" t="n">
        <v>42533</v>
      </c>
      <c r="B530" s="153">
        <f>IF(A530="","",YEAR(A530))</f>
        <v/>
      </c>
      <c r="C530" s="153">
        <f>IF(A530="","",MONTH(A530))</f>
        <v/>
      </c>
      <c r="D530" s="153">
        <f>IF(A530="","",CHOOSE(MONTH(A530),"Ocak","Şubat","Mart","Nisan","Mayıs","Haziran","Temmuz","Ağustos","Eylül","Ekim","Kasım","Aralık"))</f>
        <v/>
      </c>
      <c r="E530" s="153">
        <f>IF(A530="","",ROUNDUP(MONTH(A530)/3,0))</f>
        <v/>
      </c>
      <c r="F530" s="153">
        <f>IF(A530="","",WEEKNUM(A530,2))</f>
        <v/>
      </c>
      <c r="G530" s="153">
        <f>IF(A530="","",WEEKDAY(A530,2))</f>
        <v/>
      </c>
      <c r="H530" s="153">
        <f>IF(A530="","",CHOOSE(WEEKDAY(A530,2),"Pazartesi","Salı","Çarşamba","Perşembe","Cuma","Cumartesi","Pazar"))</f>
        <v/>
      </c>
    </row>
    <row r="531" ht="10.5" customHeight="1" s="113">
      <c r="A531" s="152" t="n">
        <v>42534</v>
      </c>
      <c r="B531" s="153">
        <f>IF(A531="","",YEAR(A531))</f>
        <v/>
      </c>
      <c r="C531" s="153">
        <f>IF(A531="","",MONTH(A531))</f>
        <v/>
      </c>
      <c r="D531" s="153">
        <f>IF(A531="","",CHOOSE(MONTH(A531),"Ocak","Şubat","Mart","Nisan","Mayıs","Haziran","Temmuz","Ağustos","Eylül","Ekim","Kasım","Aralık"))</f>
        <v/>
      </c>
      <c r="E531" s="153">
        <f>IF(A531="","",ROUNDUP(MONTH(A531)/3,0))</f>
        <v/>
      </c>
      <c r="F531" s="153">
        <f>IF(A531="","",WEEKNUM(A531,2))</f>
        <v/>
      </c>
      <c r="G531" s="153">
        <f>IF(A531="","",WEEKDAY(A531,2))</f>
        <v/>
      </c>
      <c r="H531" s="153">
        <f>IF(A531="","",CHOOSE(WEEKDAY(A531,2),"Pazartesi","Salı","Çarşamba","Perşembe","Cuma","Cumartesi","Pazar"))</f>
        <v/>
      </c>
    </row>
    <row r="532" ht="10.5" customHeight="1" s="113">
      <c r="A532" s="152" t="n">
        <v>42535</v>
      </c>
      <c r="B532" s="153">
        <f>IF(A532="","",YEAR(A532))</f>
        <v/>
      </c>
      <c r="C532" s="153">
        <f>IF(A532="","",MONTH(A532))</f>
        <v/>
      </c>
      <c r="D532" s="153">
        <f>IF(A532="","",CHOOSE(MONTH(A532),"Ocak","Şubat","Mart","Nisan","Mayıs","Haziran","Temmuz","Ağustos","Eylül","Ekim","Kasım","Aralık"))</f>
        <v/>
      </c>
      <c r="E532" s="153">
        <f>IF(A532="","",ROUNDUP(MONTH(A532)/3,0))</f>
        <v/>
      </c>
      <c r="F532" s="153">
        <f>IF(A532="","",WEEKNUM(A532,2))</f>
        <v/>
      </c>
      <c r="G532" s="153">
        <f>IF(A532="","",WEEKDAY(A532,2))</f>
        <v/>
      </c>
      <c r="H532" s="153">
        <f>IF(A532="","",CHOOSE(WEEKDAY(A532,2),"Pazartesi","Salı","Çarşamba","Perşembe","Cuma","Cumartesi","Pazar"))</f>
        <v/>
      </c>
    </row>
    <row r="533" ht="10.5" customHeight="1" s="113">
      <c r="A533" s="152" t="n">
        <v>42536</v>
      </c>
      <c r="B533" s="153">
        <f>IF(A533="","",YEAR(A533))</f>
        <v/>
      </c>
      <c r="C533" s="153">
        <f>IF(A533="","",MONTH(A533))</f>
        <v/>
      </c>
      <c r="D533" s="153">
        <f>IF(A533="","",CHOOSE(MONTH(A533),"Ocak","Şubat","Mart","Nisan","Mayıs","Haziran","Temmuz","Ağustos","Eylül","Ekim","Kasım","Aralık"))</f>
        <v/>
      </c>
      <c r="E533" s="153">
        <f>IF(A533="","",ROUNDUP(MONTH(A533)/3,0))</f>
        <v/>
      </c>
      <c r="F533" s="153">
        <f>IF(A533="","",WEEKNUM(A533,2))</f>
        <v/>
      </c>
      <c r="G533" s="153">
        <f>IF(A533="","",WEEKDAY(A533,2))</f>
        <v/>
      </c>
      <c r="H533" s="153">
        <f>IF(A533="","",CHOOSE(WEEKDAY(A533,2),"Pazartesi","Salı","Çarşamba","Perşembe","Cuma","Cumartesi","Pazar"))</f>
        <v/>
      </c>
    </row>
    <row r="534" ht="10.5" customHeight="1" s="113">
      <c r="A534" s="152" t="n">
        <v>42537</v>
      </c>
      <c r="B534" s="153">
        <f>IF(A534="","",YEAR(A534))</f>
        <v/>
      </c>
      <c r="C534" s="153">
        <f>IF(A534="","",MONTH(A534))</f>
        <v/>
      </c>
      <c r="D534" s="153">
        <f>IF(A534="","",CHOOSE(MONTH(A534),"Ocak","Şubat","Mart","Nisan","Mayıs","Haziran","Temmuz","Ağustos","Eylül","Ekim","Kasım","Aralık"))</f>
        <v/>
      </c>
      <c r="E534" s="153">
        <f>IF(A534="","",ROUNDUP(MONTH(A534)/3,0))</f>
        <v/>
      </c>
      <c r="F534" s="153">
        <f>IF(A534="","",WEEKNUM(A534,2))</f>
        <v/>
      </c>
      <c r="G534" s="153">
        <f>IF(A534="","",WEEKDAY(A534,2))</f>
        <v/>
      </c>
      <c r="H534" s="153">
        <f>IF(A534="","",CHOOSE(WEEKDAY(A534,2),"Pazartesi","Salı","Çarşamba","Perşembe","Cuma","Cumartesi","Pazar"))</f>
        <v/>
      </c>
    </row>
    <row r="535" ht="10.5" customHeight="1" s="113">
      <c r="A535" s="152" t="n">
        <v>42538</v>
      </c>
      <c r="B535" s="153">
        <f>IF(A535="","",YEAR(A535))</f>
        <v/>
      </c>
      <c r="C535" s="153">
        <f>IF(A535="","",MONTH(A535))</f>
        <v/>
      </c>
      <c r="D535" s="153">
        <f>IF(A535="","",CHOOSE(MONTH(A535),"Ocak","Şubat","Mart","Nisan","Mayıs","Haziran","Temmuz","Ağustos","Eylül","Ekim","Kasım","Aralık"))</f>
        <v/>
      </c>
      <c r="E535" s="153">
        <f>IF(A535="","",ROUNDUP(MONTH(A535)/3,0))</f>
        <v/>
      </c>
      <c r="F535" s="153">
        <f>IF(A535="","",WEEKNUM(A535,2))</f>
        <v/>
      </c>
      <c r="G535" s="153">
        <f>IF(A535="","",WEEKDAY(A535,2))</f>
        <v/>
      </c>
      <c r="H535" s="153">
        <f>IF(A535="","",CHOOSE(WEEKDAY(A535,2),"Pazartesi","Salı","Çarşamba","Perşembe","Cuma","Cumartesi","Pazar"))</f>
        <v/>
      </c>
    </row>
    <row r="536" ht="10.5" customHeight="1" s="113">
      <c r="A536" s="152" t="n">
        <v>42539</v>
      </c>
      <c r="B536" s="153">
        <f>IF(A536="","",YEAR(A536))</f>
        <v/>
      </c>
      <c r="C536" s="153">
        <f>IF(A536="","",MONTH(A536))</f>
        <v/>
      </c>
      <c r="D536" s="153">
        <f>IF(A536="","",CHOOSE(MONTH(A536),"Ocak","Şubat","Mart","Nisan","Mayıs","Haziran","Temmuz","Ağustos","Eylül","Ekim","Kasım","Aralık"))</f>
        <v/>
      </c>
      <c r="E536" s="153">
        <f>IF(A536="","",ROUNDUP(MONTH(A536)/3,0))</f>
        <v/>
      </c>
      <c r="F536" s="153">
        <f>IF(A536="","",WEEKNUM(A536,2))</f>
        <v/>
      </c>
      <c r="G536" s="153">
        <f>IF(A536="","",WEEKDAY(A536,2))</f>
        <v/>
      </c>
      <c r="H536" s="153">
        <f>IF(A536="","",CHOOSE(WEEKDAY(A536,2),"Pazartesi","Salı","Çarşamba","Perşembe","Cuma","Cumartesi","Pazar"))</f>
        <v/>
      </c>
    </row>
    <row r="537" ht="10.5" customHeight="1" s="113">
      <c r="A537" s="152" t="n">
        <v>42540</v>
      </c>
      <c r="B537" s="153">
        <f>IF(A537="","",YEAR(A537))</f>
        <v/>
      </c>
      <c r="C537" s="153">
        <f>IF(A537="","",MONTH(A537))</f>
        <v/>
      </c>
      <c r="D537" s="153">
        <f>IF(A537="","",CHOOSE(MONTH(A537),"Ocak","Şubat","Mart","Nisan","Mayıs","Haziran","Temmuz","Ağustos","Eylül","Ekim","Kasım","Aralık"))</f>
        <v/>
      </c>
      <c r="E537" s="153">
        <f>IF(A537="","",ROUNDUP(MONTH(A537)/3,0))</f>
        <v/>
      </c>
      <c r="F537" s="153">
        <f>IF(A537="","",WEEKNUM(A537,2))</f>
        <v/>
      </c>
      <c r="G537" s="153">
        <f>IF(A537="","",WEEKDAY(A537,2))</f>
        <v/>
      </c>
      <c r="H537" s="153">
        <f>IF(A537="","",CHOOSE(WEEKDAY(A537,2),"Pazartesi","Salı","Çarşamba","Perşembe","Cuma","Cumartesi","Pazar"))</f>
        <v/>
      </c>
    </row>
    <row r="538" ht="10.5" customHeight="1" s="113">
      <c r="A538" s="152" t="n">
        <v>42541</v>
      </c>
      <c r="B538" s="153">
        <f>IF(A538="","",YEAR(A538))</f>
        <v/>
      </c>
      <c r="C538" s="153">
        <f>IF(A538="","",MONTH(A538))</f>
        <v/>
      </c>
      <c r="D538" s="153">
        <f>IF(A538="","",CHOOSE(MONTH(A538),"Ocak","Şubat","Mart","Nisan","Mayıs","Haziran","Temmuz","Ağustos","Eylül","Ekim","Kasım","Aralık"))</f>
        <v/>
      </c>
      <c r="E538" s="153">
        <f>IF(A538="","",ROUNDUP(MONTH(A538)/3,0))</f>
        <v/>
      </c>
      <c r="F538" s="153">
        <f>IF(A538="","",WEEKNUM(A538,2))</f>
        <v/>
      </c>
      <c r="G538" s="153">
        <f>IF(A538="","",WEEKDAY(A538,2))</f>
        <v/>
      </c>
      <c r="H538" s="153">
        <f>IF(A538="","",CHOOSE(WEEKDAY(A538,2),"Pazartesi","Salı","Çarşamba","Perşembe","Cuma","Cumartesi","Pazar"))</f>
        <v/>
      </c>
    </row>
    <row r="539" ht="10.5" customHeight="1" s="113">
      <c r="A539" s="152" t="n">
        <v>42542</v>
      </c>
      <c r="B539" s="153">
        <f>IF(A539="","",YEAR(A539))</f>
        <v/>
      </c>
      <c r="C539" s="153">
        <f>IF(A539="","",MONTH(A539))</f>
        <v/>
      </c>
      <c r="D539" s="153">
        <f>IF(A539="","",CHOOSE(MONTH(A539),"Ocak","Şubat","Mart","Nisan","Mayıs","Haziran","Temmuz","Ağustos","Eylül","Ekim","Kasım","Aralık"))</f>
        <v/>
      </c>
      <c r="E539" s="153">
        <f>IF(A539="","",ROUNDUP(MONTH(A539)/3,0))</f>
        <v/>
      </c>
      <c r="F539" s="153">
        <f>IF(A539="","",WEEKNUM(A539,2))</f>
        <v/>
      </c>
      <c r="G539" s="153">
        <f>IF(A539="","",WEEKDAY(A539,2))</f>
        <v/>
      </c>
      <c r="H539" s="153">
        <f>IF(A539="","",CHOOSE(WEEKDAY(A539,2),"Pazartesi","Salı","Çarşamba","Perşembe","Cuma","Cumartesi","Pazar"))</f>
        <v/>
      </c>
    </row>
    <row r="540" ht="10.5" customHeight="1" s="113">
      <c r="A540" s="152" t="n">
        <v>42543</v>
      </c>
      <c r="B540" s="153">
        <f>IF(A540="","",YEAR(A540))</f>
        <v/>
      </c>
      <c r="C540" s="153">
        <f>IF(A540="","",MONTH(A540))</f>
        <v/>
      </c>
      <c r="D540" s="153">
        <f>IF(A540="","",CHOOSE(MONTH(A540),"Ocak","Şubat","Mart","Nisan","Mayıs","Haziran","Temmuz","Ağustos","Eylül","Ekim","Kasım","Aralık"))</f>
        <v/>
      </c>
      <c r="E540" s="153">
        <f>IF(A540="","",ROUNDUP(MONTH(A540)/3,0))</f>
        <v/>
      </c>
      <c r="F540" s="153">
        <f>IF(A540="","",WEEKNUM(A540,2))</f>
        <v/>
      </c>
      <c r="G540" s="153">
        <f>IF(A540="","",WEEKDAY(A540,2))</f>
        <v/>
      </c>
      <c r="H540" s="153">
        <f>IF(A540="","",CHOOSE(WEEKDAY(A540,2),"Pazartesi","Salı","Çarşamba","Perşembe","Cuma","Cumartesi","Pazar"))</f>
        <v/>
      </c>
    </row>
    <row r="541" ht="10.5" customHeight="1" s="113">
      <c r="A541" s="152" t="n">
        <v>42544</v>
      </c>
      <c r="B541" s="153">
        <f>IF(A541="","",YEAR(A541))</f>
        <v/>
      </c>
      <c r="C541" s="153">
        <f>IF(A541="","",MONTH(A541))</f>
        <v/>
      </c>
      <c r="D541" s="153">
        <f>IF(A541="","",CHOOSE(MONTH(A541),"Ocak","Şubat","Mart","Nisan","Mayıs","Haziran","Temmuz","Ağustos","Eylül","Ekim","Kasım","Aralık"))</f>
        <v/>
      </c>
      <c r="E541" s="153">
        <f>IF(A541="","",ROUNDUP(MONTH(A541)/3,0))</f>
        <v/>
      </c>
      <c r="F541" s="153">
        <f>IF(A541="","",WEEKNUM(A541,2))</f>
        <v/>
      </c>
      <c r="G541" s="153">
        <f>IF(A541="","",WEEKDAY(A541,2))</f>
        <v/>
      </c>
      <c r="H541" s="153">
        <f>IF(A541="","",CHOOSE(WEEKDAY(A541,2),"Pazartesi","Salı","Çarşamba","Perşembe","Cuma","Cumartesi","Pazar"))</f>
        <v/>
      </c>
    </row>
    <row r="542" ht="10.5" customHeight="1" s="113">
      <c r="A542" s="152" t="n">
        <v>42545</v>
      </c>
      <c r="B542" s="153">
        <f>IF(A542="","",YEAR(A542))</f>
        <v/>
      </c>
      <c r="C542" s="153">
        <f>IF(A542="","",MONTH(A542))</f>
        <v/>
      </c>
      <c r="D542" s="153">
        <f>IF(A542="","",CHOOSE(MONTH(A542),"Ocak","Şubat","Mart","Nisan","Mayıs","Haziran","Temmuz","Ağustos","Eylül","Ekim","Kasım","Aralık"))</f>
        <v/>
      </c>
      <c r="E542" s="153">
        <f>IF(A542="","",ROUNDUP(MONTH(A542)/3,0))</f>
        <v/>
      </c>
      <c r="F542" s="153">
        <f>IF(A542="","",WEEKNUM(A542,2))</f>
        <v/>
      </c>
      <c r="G542" s="153">
        <f>IF(A542="","",WEEKDAY(A542,2))</f>
        <v/>
      </c>
      <c r="H542" s="153">
        <f>IF(A542="","",CHOOSE(WEEKDAY(A542,2),"Pazartesi","Salı","Çarşamba","Perşembe","Cuma","Cumartesi","Pazar"))</f>
        <v/>
      </c>
    </row>
    <row r="543" ht="10.5" customHeight="1" s="113">
      <c r="A543" s="152" t="n">
        <v>42546</v>
      </c>
      <c r="B543" s="153">
        <f>IF(A543="","",YEAR(A543))</f>
        <v/>
      </c>
      <c r="C543" s="153">
        <f>IF(A543="","",MONTH(A543))</f>
        <v/>
      </c>
      <c r="D543" s="153">
        <f>IF(A543="","",CHOOSE(MONTH(A543),"Ocak","Şubat","Mart","Nisan","Mayıs","Haziran","Temmuz","Ağustos","Eylül","Ekim","Kasım","Aralık"))</f>
        <v/>
      </c>
      <c r="E543" s="153">
        <f>IF(A543="","",ROUNDUP(MONTH(A543)/3,0))</f>
        <v/>
      </c>
      <c r="F543" s="153">
        <f>IF(A543="","",WEEKNUM(A543,2))</f>
        <v/>
      </c>
      <c r="G543" s="153">
        <f>IF(A543="","",WEEKDAY(A543,2))</f>
        <v/>
      </c>
      <c r="H543" s="153">
        <f>IF(A543="","",CHOOSE(WEEKDAY(A543,2),"Pazartesi","Salı","Çarşamba","Perşembe","Cuma","Cumartesi","Pazar"))</f>
        <v/>
      </c>
    </row>
    <row r="544" ht="10.5" customHeight="1" s="113">
      <c r="A544" s="152" t="n">
        <v>42547</v>
      </c>
      <c r="B544" s="153">
        <f>IF(A544="","",YEAR(A544))</f>
        <v/>
      </c>
      <c r="C544" s="153">
        <f>IF(A544="","",MONTH(A544))</f>
        <v/>
      </c>
      <c r="D544" s="153">
        <f>IF(A544="","",CHOOSE(MONTH(A544),"Ocak","Şubat","Mart","Nisan","Mayıs","Haziran","Temmuz","Ağustos","Eylül","Ekim","Kasım","Aralık"))</f>
        <v/>
      </c>
      <c r="E544" s="153">
        <f>IF(A544="","",ROUNDUP(MONTH(A544)/3,0))</f>
        <v/>
      </c>
      <c r="F544" s="153">
        <f>IF(A544="","",WEEKNUM(A544,2))</f>
        <v/>
      </c>
      <c r="G544" s="153">
        <f>IF(A544="","",WEEKDAY(A544,2))</f>
        <v/>
      </c>
      <c r="H544" s="153">
        <f>IF(A544="","",CHOOSE(WEEKDAY(A544,2),"Pazartesi","Salı","Çarşamba","Perşembe","Cuma","Cumartesi","Pazar"))</f>
        <v/>
      </c>
    </row>
    <row r="545" ht="10.5" customHeight="1" s="113">
      <c r="A545" s="152" t="n">
        <v>42548</v>
      </c>
      <c r="B545" s="153">
        <f>IF(A545="","",YEAR(A545))</f>
        <v/>
      </c>
      <c r="C545" s="153">
        <f>IF(A545="","",MONTH(A545))</f>
        <v/>
      </c>
      <c r="D545" s="153">
        <f>IF(A545="","",CHOOSE(MONTH(A545),"Ocak","Şubat","Mart","Nisan","Mayıs","Haziran","Temmuz","Ağustos","Eylül","Ekim","Kasım","Aralık"))</f>
        <v/>
      </c>
      <c r="E545" s="153">
        <f>IF(A545="","",ROUNDUP(MONTH(A545)/3,0))</f>
        <v/>
      </c>
      <c r="F545" s="153">
        <f>IF(A545="","",WEEKNUM(A545,2))</f>
        <v/>
      </c>
      <c r="G545" s="153">
        <f>IF(A545="","",WEEKDAY(A545,2))</f>
        <v/>
      </c>
      <c r="H545" s="153">
        <f>IF(A545="","",CHOOSE(WEEKDAY(A545,2),"Pazartesi","Salı","Çarşamba","Perşembe","Cuma","Cumartesi","Pazar"))</f>
        <v/>
      </c>
    </row>
    <row r="546" ht="10.5" customHeight="1" s="113">
      <c r="A546" s="152" t="n">
        <v>42549</v>
      </c>
      <c r="B546" s="153">
        <f>IF(A546="","",YEAR(A546))</f>
        <v/>
      </c>
      <c r="C546" s="153">
        <f>IF(A546="","",MONTH(A546))</f>
        <v/>
      </c>
      <c r="D546" s="153">
        <f>IF(A546="","",CHOOSE(MONTH(A546),"Ocak","Şubat","Mart","Nisan","Mayıs","Haziran","Temmuz","Ağustos","Eylül","Ekim","Kasım","Aralık"))</f>
        <v/>
      </c>
      <c r="E546" s="153">
        <f>IF(A546="","",ROUNDUP(MONTH(A546)/3,0))</f>
        <v/>
      </c>
      <c r="F546" s="153">
        <f>IF(A546="","",WEEKNUM(A546,2))</f>
        <v/>
      </c>
      <c r="G546" s="153">
        <f>IF(A546="","",WEEKDAY(A546,2))</f>
        <v/>
      </c>
      <c r="H546" s="153">
        <f>IF(A546="","",CHOOSE(WEEKDAY(A546,2),"Pazartesi","Salı","Çarşamba","Perşembe","Cuma","Cumartesi","Pazar"))</f>
        <v/>
      </c>
    </row>
    <row r="547" ht="10.5" customHeight="1" s="113">
      <c r="A547" s="152" t="n">
        <v>42550</v>
      </c>
      <c r="B547" s="153">
        <f>IF(A547="","",YEAR(A547))</f>
        <v/>
      </c>
      <c r="C547" s="153">
        <f>IF(A547="","",MONTH(A547))</f>
        <v/>
      </c>
      <c r="D547" s="153">
        <f>IF(A547="","",CHOOSE(MONTH(A547),"Ocak","Şubat","Mart","Nisan","Mayıs","Haziran","Temmuz","Ağustos","Eylül","Ekim","Kasım","Aralık"))</f>
        <v/>
      </c>
      <c r="E547" s="153">
        <f>IF(A547="","",ROUNDUP(MONTH(A547)/3,0))</f>
        <v/>
      </c>
      <c r="F547" s="153">
        <f>IF(A547="","",WEEKNUM(A547,2))</f>
        <v/>
      </c>
      <c r="G547" s="153">
        <f>IF(A547="","",WEEKDAY(A547,2))</f>
        <v/>
      </c>
      <c r="H547" s="153">
        <f>IF(A547="","",CHOOSE(WEEKDAY(A547,2),"Pazartesi","Salı","Çarşamba","Perşembe","Cuma","Cumartesi","Pazar"))</f>
        <v/>
      </c>
    </row>
    <row r="548" ht="10.5" customHeight="1" s="113">
      <c r="A548" s="152" t="n">
        <v>42551</v>
      </c>
      <c r="B548" s="153">
        <f>IF(A548="","",YEAR(A548))</f>
        <v/>
      </c>
      <c r="C548" s="153">
        <f>IF(A548="","",MONTH(A548))</f>
        <v/>
      </c>
      <c r="D548" s="153">
        <f>IF(A548="","",CHOOSE(MONTH(A548),"Ocak","Şubat","Mart","Nisan","Mayıs","Haziran","Temmuz","Ağustos","Eylül","Ekim","Kasım","Aralık"))</f>
        <v/>
      </c>
      <c r="E548" s="153">
        <f>IF(A548="","",ROUNDUP(MONTH(A548)/3,0))</f>
        <v/>
      </c>
      <c r="F548" s="153">
        <f>IF(A548="","",WEEKNUM(A548,2))</f>
        <v/>
      </c>
      <c r="G548" s="153">
        <f>IF(A548="","",WEEKDAY(A548,2))</f>
        <v/>
      </c>
      <c r="H548" s="153">
        <f>IF(A548="","",CHOOSE(WEEKDAY(A548,2),"Pazartesi","Salı","Çarşamba","Perşembe","Cuma","Cumartesi","Pazar"))</f>
        <v/>
      </c>
    </row>
    <row r="549" ht="10.5" customHeight="1" s="113">
      <c r="A549" s="152" t="n">
        <v>42552</v>
      </c>
      <c r="B549" s="153">
        <f>IF(A549="","",YEAR(A549))</f>
        <v/>
      </c>
      <c r="C549" s="153">
        <f>IF(A549="","",MONTH(A549))</f>
        <v/>
      </c>
      <c r="D549" s="153">
        <f>IF(A549="","",CHOOSE(MONTH(A549),"Ocak","Şubat","Mart","Nisan","Mayıs","Haziran","Temmuz","Ağustos","Eylül","Ekim","Kasım","Aralık"))</f>
        <v/>
      </c>
      <c r="E549" s="153">
        <f>IF(A549="","",ROUNDUP(MONTH(A549)/3,0))</f>
        <v/>
      </c>
      <c r="F549" s="153">
        <f>IF(A549="","",WEEKNUM(A549,2))</f>
        <v/>
      </c>
      <c r="G549" s="153">
        <f>IF(A549="","",WEEKDAY(A549,2))</f>
        <v/>
      </c>
      <c r="H549" s="153">
        <f>IF(A549="","",CHOOSE(WEEKDAY(A549,2),"Pazartesi","Salı","Çarşamba","Perşembe","Cuma","Cumartesi","Pazar"))</f>
        <v/>
      </c>
    </row>
    <row r="550" ht="10.5" customHeight="1" s="113">
      <c r="A550" s="152" t="n">
        <v>42553</v>
      </c>
      <c r="B550" s="153">
        <f>IF(A550="","",YEAR(A550))</f>
        <v/>
      </c>
      <c r="C550" s="153">
        <f>IF(A550="","",MONTH(A550))</f>
        <v/>
      </c>
      <c r="D550" s="153">
        <f>IF(A550="","",CHOOSE(MONTH(A550),"Ocak","Şubat","Mart","Nisan","Mayıs","Haziran","Temmuz","Ağustos","Eylül","Ekim","Kasım","Aralık"))</f>
        <v/>
      </c>
      <c r="E550" s="153">
        <f>IF(A550="","",ROUNDUP(MONTH(A550)/3,0))</f>
        <v/>
      </c>
      <c r="F550" s="153">
        <f>IF(A550="","",WEEKNUM(A550,2))</f>
        <v/>
      </c>
      <c r="G550" s="153">
        <f>IF(A550="","",WEEKDAY(A550,2))</f>
        <v/>
      </c>
      <c r="H550" s="153">
        <f>IF(A550="","",CHOOSE(WEEKDAY(A550,2),"Pazartesi","Salı","Çarşamba","Perşembe","Cuma","Cumartesi","Pazar"))</f>
        <v/>
      </c>
    </row>
    <row r="551" ht="10.5" customHeight="1" s="113">
      <c r="A551" s="152" t="n">
        <v>42554</v>
      </c>
      <c r="B551" s="153">
        <f>IF(A551="","",YEAR(A551))</f>
        <v/>
      </c>
      <c r="C551" s="153">
        <f>IF(A551="","",MONTH(A551))</f>
        <v/>
      </c>
      <c r="D551" s="153">
        <f>IF(A551="","",CHOOSE(MONTH(A551),"Ocak","Şubat","Mart","Nisan","Mayıs","Haziran","Temmuz","Ağustos","Eylül","Ekim","Kasım","Aralık"))</f>
        <v/>
      </c>
      <c r="E551" s="153">
        <f>IF(A551="","",ROUNDUP(MONTH(A551)/3,0))</f>
        <v/>
      </c>
      <c r="F551" s="153">
        <f>IF(A551="","",WEEKNUM(A551,2))</f>
        <v/>
      </c>
      <c r="G551" s="153">
        <f>IF(A551="","",WEEKDAY(A551,2))</f>
        <v/>
      </c>
      <c r="H551" s="153">
        <f>IF(A551="","",CHOOSE(WEEKDAY(A551,2),"Pazartesi","Salı","Çarşamba","Perşembe","Cuma","Cumartesi","Pazar"))</f>
        <v/>
      </c>
    </row>
    <row r="552" ht="10.5" customHeight="1" s="113">
      <c r="A552" s="152" t="n">
        <v>42555</v>
      </c>
      <c r="B552" s="153">
        <f>IF(A552="","",YEAR(A552))</f>
        <v/>
      </c>
      <c r="C552" s="153">
        <f>IF(A552="","",MONTH(A552))</f>
        <v/>
      </c>
      <c r="D552" s="153">
        <f>IF(A552="","",CHOOSE(MONTH(A552),"Ocak","Şubat","Mart","Nisan","Mayıs","Haziran","Temmuz","Ağustos","Eylül","Ekim","Kasım","Aralık"))</f>
        <v/>
      </c>
      <c r="E552" s="153">
        <f>IF(A552="","",ROUNDUP(MONTH(A552)/3,0))</f>
        <v/>
      </c>
      <c r="F552" s="153">
        <f>IF(A552="","",WEEKNUM(A552,2))</f>
        <v/>
      </c>
      <c r="G552" s="153">
        <f>IF(A552="","",WEEKDAY(A552,2))</f>
        <v/>
      </c>
      <c r="H552" s="153">
        <f>IF(A552="","",CHOOSE(WEEKDAY(A552,2),"Pazartesi","Salı","Çarşamba","Perşembe","Cuma","Cumartesi","Pazar"))</f>
        <v/>
      </c>
    </row>
    <row r="553" ht="10.5" customHeight="1" s="113">
      <c r="A553" s="152" t="n">
        <v>42556</v>
      </c>
      <c r="B553" s="153">
        <f>IF(A553="","",YEAR(A553))</f>
        <v/>
      </c>
      <c r="C553" s="153">
        <f>IF(A553="","",MONTH(A553))</f>
        <v/>
      </c>
      <c r="D553" s="153">
        <f>IF(A553="","",CHOOSE(MONTH(A553),"Ocak","Şubat","Mart","Nisan","Mayıs","Haziran","Temmuz","Ağustos","Eylül","Ekim","Kasım","Aralık"))</f>
        <v/>
      </c>
      <c r="E553" s="153">
        <f>IF(A553="","",ROUNDUP(MONTH(A553)/3,0))</f>
        <v/>
      </c>
      <c r="F553" s="153">
        <f>IF(A553="","",WEEKNUM(A553,2))</f>
        <v/>
      </c>
      <c r="G553" s="153">
        <f>IF(A553="","",WEEKDAY(A553,2))</f>
        <v/>
      </c>
      <c r="H553" s="153">
        <f>IF(A553="","",CHOOSE(WEEKDAY(A553,2),"Pazartesi","Salı","Çarşamba","Perşembe","Cuma","Cumartesi","Pazar"))</f>
        <v/>
      </c>
    </row>
    <row r="554" ht="10.5" customHeight="1" s="113">
      <c r="A554" s="152" t="n">
        <v>42557</v>
      </c>
      <c r="B554" s="153">
        <f>IF(A554="","",YEAR(A554))</f>
        <v/>
      </c>
      <c r="C554" s="153">
        <f>IF(A554="","",MONTH(A554))</f>
        <v/>
      </c>
      <c r="D554" s="153">
        <f>IF(A554="","",CHOOSE(MONTH(A554),"Ocak","Şubat","Mart","Nisan","Mayıs","Haziran","Temmuz","Ağustos","Eylül","Ekim","Kasım","Aralık"))</f>
        <v/>
      </c>
      <c r="E554" s="153">
        <f>IF(A554="","",ROUNDUP(MONTH(A554)/3,0))</f>
        <v/>
      </c>
      <c r="F554" s="153">
        <f>IF(A554="","",WEEKNUM(A554,2))</f>
        <v/>
      </c>
      <c r="G554" s="153">
        <f>IF(A554="","",WEEKDAY(A554,2))</f>
        <v/>
      </c>
      <c r="H554" s="153">
        <f>IF(A554="","",CHOOSE(WEEKDAY(A554,2),"Pazartesi","Salı","Çarşamba","Perşembe","Cuma","Cumartesi","Pazar"))</f>
        <v/>
      </c>
    </row>
    <row r="555" ht="10.5" customHeight="1" s="113">
      <c r="A555" s="152" t="n">
        <v>42558</v>
      </c>
      <c r="B555" s="153">
        <f>IF(A555="","",YEAR(A555))</f>
        <v/>
      </c>
      <c r="C555" s="153">
        <f>IF(A555="","",MONTH(A555))</f>
        <v/>
      </c>
      <c r="D555" s="153">
        <f>IF(A555="","",CHOOSE(MONTH(A555),"Ocak","Şubat","Mart","Nisan","Mayıs","Haziran","Temmuz","Ağustos","Eylül","Ekim","Kasım","Aralık"))</f>
        <v/>
      </c>
      <c r="E555" s="153">
        <f>IF(A555="","",ROUNDUP(MONTH(A555)/3,0))</f>
        <v/>
      </c>
      <c r="F555" s="153">
        <f>IF(A555="","",WEEKNUM(A555,2))</f>
        <v/>
      </c>
      <c r="G555" s="153">
        <f>IF(A555="","",WEEKDAY(A555,2))</f>
        <v/>
      </c>
      <c r="H555" s="153">
        <f>IF(A555="","",CHOOSE(WEEKDAY(A555,2),"Pazartesi","Salı","Çarşamba","Perşembe","Cuma","Cumartesi","Pazar"))</f>
        <v/>
      </c>
    </row>
    <row r="556" ht="10.5" customHeight="1" s="113">
      <c r="A556" s="152" t="n">
        <v>42559</v>
      </c>
      <c r="B556" s="153">
        <f>IF(A556="","",YEAR(A556))</f>
        <v/>
      </c>
      <c r="C556" s="153">
        <f>IF(A556="","",MONTH(A556))</f>
        <v/>
      </c>
      <c r="D556" s="153">
        <f>IF(A556="","",CHOOSE(MONTH(A556),"Ocak","Şubat","Mart","Nisan","Mayıs","Haziran","Temmuz","Ağustos","Eylül","Ekim","Kasım","Aralık"))</f>
        <v/>
      </c>
      <c r="E556" s="153">
        <f>IF(A556="","",ROUNDUP(MONTH(A556)/3,0))</f>
        <v/>
      </c>
      <c r="F556" s="153">
        <f>IF(A556="","",WEEKNUM(A556,2))</f>
        <v/>
      </c>
      <c r="G556" s="153">
        <f>IF(A556="","",WEEKDAY(A556,2))</f>
        <v/>
      </c>
      <c r="H556" s="153">
        <f>IF(A556="","",CHOOSE(WEEKDAY(A556,2),"Pazartesi","Salı","Çarşamba","Perşembe","Cuma","Cumartesi","Pazar"))</f>
        <v/>
      </c>
    </row>
    <row r="557" ht="10.5" customHeight="1" s="113">
      <c r="A557" s="152" t="n">
        <v>42560</v>
      </c>
      <c r="B557" s="153">
        <f>IF(A557="","",YEAR(A557))</f>
        <v/>
      </c>
      <c r="C557" s="153">
        <f>IF(A557="","",MONTH(A557))</f>
        <v/>
      </c>
      <c r="D557" s="153">
        <f>IF(A557="","",CHOOSE(MONTH(A557),"Ocak","Şubat","Mart","Nisan","Mayıs","Haziran","Temmuz","Ağustos","Eylül","Ekim","Kasım","Aralık"))</f>
        <v/>
      </c>
      <c r="E557" s="153">
        <f>IF(A557="","",ROUNDUP(MONTH(A557)/3,0))</f>
        <v/>
      </c>
      <c r="F557" s="153">
        <f>IF(A557="","",WEEKNUM(A557,2))</f>
        <v/>
      </c>
      <c r="G557" s="153">
        <f>IF(A557="","",WEEKDAY(A557,2))</f>
        <v/>
      </c>
      <c r="H557" s="153">
        <f>IF(A557="","",CHOOSE(WEEKDAY(A557,2),"Pazartesi","Salı","Çarşamba","Perşembe","Cuma","Cumartesi","Pazar"))</f>
        <v/>
      </c>
    </row>
    <row r="558" ht="10.5" customHeight="1" s="113">
      <c r="A558" s="152" t="n">
        <v>42561</v>
      </c>
      <c r="B558" s="153">
        <f>IF(A558="","",YEAR(A558))</f>
        <v/>
      </c>
      <c r="C558" s="153">
        <f>IF(A558="","",MONTH(A558))</f>
        <v/>
      </c>
      <c r="D558" s="153">
        <f>IF(A558="","",CHOOSE(MONTH(A558),"Ocak","Şubat","Mart","Nisan","Mayıs","Haziran","Temmuz","Ağustos","Eylül","Ekim","Kasım","Aralık"))</f>
        <v/>
      </c>
      <c r="E558" s="153">
        <f>IF(A558="","",ROUNDUP(MONTH(A558)/3,0))</f>
        <v/>
      </c>
      <c r="F558" s="153">
        <f>IF(A558="","",WEEKNUM(A558,2))</f>
        <v/>
      </c>
      <c r="G558" s="153">
        <f>IF(A558="","",WEEKDAY(A558,2))</f>
        <v/>
      </c>
      <c r="H558" s="153">
        <f>IF(A558="","",CHOOSE(WEEKDAY(A558,2),"Pazartesi","Salı","Çarşamba","Perşembe","Cuma","Cumartesi","Pazar"))</f>
        <v/>
      </c>
    </row>
    <row r="559" ht="10.5" customHeight="1" s="113">
      <c r="A559" s="152" t="n">
        <v>42562</v>
      </c>
      <c r="B559" s="153">
        <f>IF(A559="","",YEAR(A559))</f>
        <v/>
      </c>
      <c r="C559" s="153">
        <f>IF(A559="","",MONTH(A559))</f>
        <v/>
      </c>
      <c r="D559" s="153">
        <f>IF(A559="","",CHOOSE(MONTH(A559),"Ocak","Şubat","Mart","Nisan","Mayıs","Haziran","Temmuz","Ağustos","Eylül","Ekim","Kasım","Aralık"))</f>
        <v/>
      </c>
      <c r="E559" s="153">
        <f>IF(A559="","",ROUNDUP(MONTH(A559)/3,0))</f>
        <v/>
      </c>
      <c r="F559" s="153">
        <f>IF(A559="","",WEEKNUM(A559,2))</f>
        <v/>
      </c>
      <c r="G559" s="153">
        <f>IF(A559="","",WEEKDAY(A559,2))</f>
        <v/>
      </c>
      <c r="H559" s="153">
        <f>IF(A559="","",CHOOSE(WEEKDAY(A559,2),"Pazartesi","Salı","Çarşamba","Perşembe","Cuma","Cumartesi","Pazar"))</f>
        <v/>
      </c>
    </row>
    <row r="560" ht="10.5" customHeight="1" s="113">
      <c r="A560" s="152" t="n">
        <v>42563</v>
      </c>
      <c r="B560" s="153">
        <f>IF(A560="","",YEAR(A560))</f>
        <v/>
      </c>
      <c r="C560" s="153">
        <f>IF(A560="","",MONTH(A560))</f>
        <v/>
      </c>
      <c r="D560" s="153">
        <f>IF(A560="","",CHOOSE(MONTH(A560),"Ocak","Şubat","Mart","Nisan","Mayıs","Haziran","Temmuz","Ağustos","Eylül","Ekim","Kasım","Aralık"))</f>
        <v/>
      </c>
      <c r="E560" s="153">
        <f>IF(A560="","",ROUNDUP(MONTH(A560)/3,0))</f>
        <v/>
      </c>
      <c r="F560" s="153">
        <f>IF(A560="","",WEEKNUM(A560,2))</f>
        <v/>
      </c>
      <c r="G560" s="153">
        <f>IF(A560="","",WEEKDAY(A560,2))</f>
        <v/>
      </c>
      <c r="H560" s="153">
        <f>IF(A560="","",CHOOSE(WEEKDAY(A560,2),"Pazartesi","Salı","Çarşamba","Perşembe","Cuma","Cumartesi","Pazar"))</f>
        <v/>
      </c>
    </row>
    <row r="561" ht="10.5" customHeight="1" s="113">
      <c r="A561" s="152" t="n">
        <v>42564</v>
      </c>
      <c r="B561" s="153">
        <f>IF(A561="","",YEAR(A561))</f>
        <v/>
      </c>
      <c r="C561" s="153">
        <f>IF(A561="","",MONTH(A561))</f>
        <v/>
      </c>
      <c r="D561" s="153">
        <f>IF(A561="","",CHOOSE(MONTH(A561),"Ocak","Şubat","Mart","Nisan","Mayıs","Haziran","Temmuz","Ağustos","Eylül","Ekim","Kasım","Aralık"))</f>
        <v/>
      </c>
      <c r="E561" s="153">
        <f>IF(A561="","",ROUNDUP(MONTH(A561)/3,0))</f>
        <v/>
      </c>
      <c r="F561" s="153">
        <f>IF(A561="","",WEEKNUM(A561,2))</f>
        <v/>
      </c>
      <c r="G561" s="153">
        <f>IF(A561="","",WEEKDAY(A561,2))</f>
        <v/>
      </c>
      <c r="H561" s="153">
        <f>IF(A561="","",CHOOSE(WEEKDAY(A561,2),"Pazartesi","Salı","Çarşamba","Perşembe","Cuma","Cumartesi","Pazar"))</f>
        <v/>
      </c>
    </row>
    <row r="562" ht="10.5" customHeight="1" s="113">
      <c r="A562" s="152" t="n">
        <v>42565</v>
      </c>
      <c r="B562" s="153">
        <f>IF(A562="","",YEAR(A562))</f>
        <v/>
      </c>
      <c r="C562" s="153">
        <f>IF(A562="","",MONTH(A562))</f>
        <v/>
      </c>
      <c r="D562" s="153">
        <f>IF(A562="","",CHOOSE(MONTH(A562),"Ocak","Şubat","Mart","Nisan","Mayıs","Haziran","Temmuz","Ağustos","Eylül","Ekim","Kasım","Aralık"))</f>
        <v/>
      </c>
      <c r="E562" s="153">
        <f>IF(A562="","",ROUNDUP(MONTH(A562)/3,0))</f>
        <v/>
      </c>
      <c r="F562" s="153">
        <f>IF(A562="","",WEEKNUM(A562,2))</f>
        <v/>
      </c>
      <c r="G562" s="153">
        <f>IF(A562="","",WEEKDAY(A562,2))</f>
        <v/>
      </c>
      <c r="H562" s="153">
        <f>IF(A562="","",CHOOSE(WEEKDAY(A562,2),"Pazartesi","Salı","Çarşamba","Perşembe","Cuma","Cumartesi","Pazar"))</f>
        <v/>
      </c>
    </row>
    <row r="563" ht="10.5" customHeight="1" s="113">
      <c r="A563" s="152" t="n">
        <v>42566</v>
      </c>
      <c r="B563" s="153">
        <f>IF(A563="","",YEAR(A563))</f>
        <v/>
      </c>
      <c r="C563" s="153">
        <f>IF(A563="","",MONTH(A563))</f>
        <v/>
      </c>
      <c r="D563" s="153">
        <f>IF(A563="","",CHOOSE(MONTH(A563),"Ocak","Şubat","Mart","Nisan","Mayıs","Haziran","Temmuz","Ağustos","Eylül","Ekim","Kasım","Aralık"))</f>
        <v/>
      </c>
      <c r="E563" s="153">
        <f>IF(A563="","",ROUNDUP(MONTH(A563)/3,0))</f>
        <v/>
      </c>
      <c r="F563" s="153">
        <f>IF(A563="","",WEEKNUM(A563,2))</f>
        <v/>
      </c>
      <c r="G563" s="153">
        <f>IF(A563="","",WEEKDAY(A563,2))</f>
        <v/>
      </c>
      <c r="H563" s="153">
        <f>IF(A563="","",CHOOSE(WEEKDAY(A563,2),"Pazartesi","Salı","Çarşamba","Perşembe","Cuma","Cumartesi","Pazar"))</f>
        <v/>
      </c>
    </row>
    <row r="564" ht="10.5" customHeight="1" s="113">
      <c r="A564" s="152" t="n">
        <v>42567</v>
      </c>
      <c r="B564" s="153">
        <f>IF(A564="","",YEAR(A564))</f>
        <v/>
      </c>
      <c r="C564" s="153">
        <f>IF(A564="","",MONTH(A564))</f>
        <v/>
      </c>
      <c r="D564" s="153">
        <f>IF(A564="","",CHOOSE(MONTH(A564),"Ocak","Şubat","Mart","Nisan","Mayıs","Haziran","Temmuz","Ağustos","Eylül","Ekim","Kasım","Aralık"))</f>
        <v/>
      </c>
      <c r="E564" s="153">
        <f>IF(A564="","",ROUNDUP(MONTH(A564)/3,0))</f>
        <v/>
      </c>
      <c r="F564" s="153">
        <f>IF(A564="","",WEEKNUM(A564,2))</f>
        <v/>
      </c>
      <c r="G564" s="153">
        <f>IF(A564="","",WEEKDAY(A564,2))</f>
        <v/>
      </c>
      <c r="H564" s="153">
        <f>IF(A564="","",CHOOSE(WEEKDAY(A564,2),"Pazartesi","Salı","Çarşamba","Perşembe","Cuma","Cumartesi","Pazar"))</f>
        <v/>
      </c>
    </row>
    <row r="565" ht="10.5" customHeight="1" s="113">
      <c r="A565" s="152" t="n">
        <v>42568</v>
      </c>
      <c r="B565" s="153">
        <f>IF(A565="","",YEAR(A565))</f>
        <v/>
      </c>
      <c r="C565" s="153">
        <f>IF(A565="","",MONTH(A565))</f>
        <v/>
      </c>
      <c r="D565" s="153">
        <f>IF(A565="","",CHOOSE(MONTH(A565),"Ocak","Şubat","Mart","Nisan","Mayıs","Haziran","Temmuz","Ağustos","Eylül","Ekim","Kasım","Aralık"))</f>
        <v/>
      </c>
      <c r="E565" s="153">
        <f>IF(A565="","",ROUNDUP(MONTH(A565)/3,0))</f>
        <v/>
      </c>
      <c r="F565" s="153">
        <f>IF(A565="","",WEEKNUM(A565,2))</f>
        <v/>
      </c>
      <c r="G565" s="153">
        <f>IF(A565="","",WEEKDAY(A565,2))</f>
        <v/>
      </c>
      <c r="H565" s="153">
        <f>IF(A565="","",CHOOSE(WEEKDAY(A565,2),"Pazartesi","Salı","Çarşamba","Perşembe","Cuma","Cumartesi","Pazar"))</f>
        <v/>
      </c>
    </row>
    <row r="566" ht="10.5" customHeight="1" s="113">
      <c r="A566" s="152" t="n">
        <v>42569</v>
      </c>
      <c r="B566" s="153">
        <f>IF(A566="","",YEAR(A566))</f>
        <v/>
      </c>
      <c r="C566" s="153">
        <f>IF(A566="","",MONTH(A566))</f>
        <v/>
      </c>
      <c r="D566" s="153">
        <f>IF(A566="","",CHOOSE(MONTH(A566),"Ocak","Şubat","Mart","Nisan","Mayıs","Haziran","Temmuz","Ağustos","Eylül","Ekim","Kasım","Aralık"))</f>
        <v/>
      </c>
      <c r="E566" s="153">
        <f>IF(A566="","",ROUNDUP(MONTH(A566)/3,0))</f>
        <v/>
      </c>
      <c r="F566" s="153">
        <f>IF(A566="","",WEEKNUM(A566,2))</f>
        <v/>
      </c>
      <c r="G566" s="153">
        <f>IF(A566="","",WEEKDAY(A566,2))</f>
        <v/>
      </c>
      <c r="H566" s="153">
        <f>IF(A566="","",CHOOSE(WEEKDAY(A566,2),"Pazartesi","Salı","Çarşamba","Perşembe","Cuma","Cumartesi","Pazar"))</f>
        <v/>
      </c>
    </row>
    <row r="567" ht="10.5" customHeight="1" s="113">
      <c r="A567" s="152" t="n">
        <v>42570</v>
      </c>
      <c r="B567" s="153">
        <f>IF(A567="","",YEAR(A567))</f>
        <v/>
      </c>
      <c r="C567" s="153">
        <f>IF(A567="","",MONTH(A567))</f>
        <v/>
      </c>
      <c r="D567" s="153">
        <f>IF(A567="","",CHOOSE(MONTH(A567),"Ocak","Şubat","Mart","Nisan","Mayıs","Haziran","Temmuz","Ağustos","Eylül","Ekim","Kasım","Aralık"))</f>
        <v/>
      </c>
      <c r="E567" s="153">
        <f>IF(A567="","",ROUNDUP(MONTH(A567)/3,0))</f>
        <v/>
      </c>
      <c r="F567" s="153">
        <f>IF(A567="","",WEEKNUM(A567,2))</f>
        <v/>
      </c>
      <c r="G567" s="153">
        <f>IF(A567="","",WEEKDAY(A567,2))</f>
        <v/>
      </c>
      <c r="H567" s="153">
        <f>IF(A567="","",CHOOSE(WEEKDAY(A567,2),"Pazartesi","Salı","Çarşamba","Perşembe","Cuma","Cumartesi","Pazar"))</f>
        <v/>
      </c>
    </row>
    <row r="568" ht="10.5" customHeight="1" s="113">
      <c r="A568" s="152" t="n">
        <v>42571</v>
      </c>
      <c r="B568" s="153">
        <f>IF(A568="","",YEAR(A568))</f>
        <v/>
      </c>
      <c r="C568" s="153">
        <f>IF(A568="","",MONTH(A568))</f>
        <v/>
      </c>
      <c r="D568" s="153">
        <f>IF(A568="","",CHOOSE(MONTH(A568),"Ocak","Şubat","Mart","Nisan","Mayıs","Haziran","Temmuz","Ağustos","Eylül","Ekim","Kasım","Aralık"))</f>
        <v/>
      </c>
      <c r="E568" s="153">
        <f>IF(A568="","",ROUNDUP(MONTH(A568)/3,0))</f>
        <v/>
      </c>
      <c r="F568" s="153">
        <f>IF(A568="","",WEEKNUM(A568,2))</f>
        <v/>
      </c>
      <c r="G568" s="153">
        <f>IF(A568="","",WEEKDAY(A568,2))</f>
        <v/>
      </c>
      <c r="H568" s="153">
        <f>IF(A568="","",CHOOSE(WEEKDAY(A568,2),"Pazartesi","Salı","Çarşamba","Perşembe","Cuma","Cumartesi","Pazar"))</f>
        <v/>
      </c>
    </row>
    <row r="569" ht="10.5" customHeight="1" s="113">
      <c r="A569" s="152" t="n">
        <v>42572</v>
      </c>
      <c r="B569" s="153">
        <f>IF(A569="","",YEAR(A569))</f>
        <v/>
      </c>
      <c r="C569" s="153">
        <f>IF(A569="","",MONTH(A569))</f>
        <v/>
      </c>
      <c r="D569" s="153">
        <f>IF(A569="","",CHOOSE(MONTH(A569),"Ocak","Şubat","Mart","Nisan","Mayıs","Haziran","Temmuz","Ağustos","Eylül","Ekim","Kasım","Aralık"))</f>
        <v/>
      </c>
      <c r="E569" s="153">
        <f>IF(A569="","",ROUNDUP(MONTH(A569)/3,0))</f>
        <v/>
      </c>
      <c r="F569" s="153">
        <f>IF(A569="","",WEEKNUM(A569,2))</f>
        <v/>
      </c>
      <c r="G569" s="153">
        <f>IF(A569="","",WEEKDAY(A569,2))</f>
        <v/>
      </c>
      <c r="H569" s="153">
        <f>IF(A569="","",CHOOSE(WEEKDAY(A569,2),"Pazartesi","Salı","Çarşamba","Perşembe","Cuma","Cumartesi","Pazar"))</f>
        <v/>
      </c>
    </row>
    <row r="570" ht="10.5" customHeight="1" s="113">
      <c r="A570" s="152" t="n">
        <v>42573</v>
      </c>
      <c r="B570" s="153">
        <f>IF(A570="","",YEAR(A570))</f>
        <v/>
      </c>
      <c r="C570" s="153">
        <f>IF(A570="","",MONTH(A570))</f>
        <v/>
      </c>
      <c r="D570" s="153">
        <f>IF(A570="","",CHOOSE(MONTH(A570),"Ocak","Şubat","Mart","Nisan","Mayıs","Haziran","Temmuz","Ağustos","Eylül","Ekim","Kasım","Aralık"))</f>
        <v/>
      </c>
      <c r="E570" s="153">
        <f>IF(A570="","",ROUNDUP(MONTH(A570)/3,0))</f>
        <v/>
      </c>
      <c r="F570" s="153">
        <f>IF(A570="","",WEEKNUM(A570,2))</f>
        <v/>
      </c>
      <c r="G570" s="153">
        <f>IF(A570="","",WEEKDAY(A570,2))</f>
        <v/>
      </c>
      <c r="H570" s="153">
        <f>IF(A570="","",CHOOSE(WEEKDAY(A570,2),"Pazartesi","Salı","Çarşamba","Perşembe","Cuma","Cumartesi","Pazar"))</f>
        <v/>
      </c>
    </row>
    <row r="571" ht="10.5" customHeight="1" s="113">
      <c r="A571" s="152" t="n">
        <v>42574</v>
      </c>
      <c r="B571" s="153">
        <f>IF(A571="","",YEAR(A571))</f>
        <v/>
      </c>
      <c r="C571" s="153">
        <f>IF(A571="","",MONTH(A571))</f>
        <v/>
      </c>
      <c r="D571" s="153">
        <f>IF(A571="","",CHOOSE(MONTH(A571),"Ocak","Şubat","Mart","Nisan","Mayıs","Haziran","Temmuz","Ağustos","Eylül","Ekim","Kasım","Aralık"))</f>
        <v/>
      </c>
      <c r="E571" s="153">
        <f>IF(A571="","",ROUNDUP(MONTH(A571)/3,0))</f>
        <v/>
      </c>
      <c r="F571" s="153">
        <f>IF(A571="","",WEEKNUM(A571,2))</f>
        <v/>
      </c>
      <c r="G571" s="153">
        <f>IF(A571="","",WEEKDAY(A571,2))</f>
        <v/>
      </c>
      <c r="H571" s="153">
        <f>IF(A571="","",CHOOSE(WEEKDAY(A571,2),"Pazartesi","Salı","Çarşamba","Perşembe","Cuma","Cumartesi","Pazar"))</f>
        <v/>
      </c>
    </row>
    <row r="572" ht="10.5" customHeight="1" s="113">
      <c r="A572" s="152" t="n">
        <v>42575</v>
      </c>
      <c r="B572" s="153">
        <f>IF(A572="","",YEAR(A572))</f>
        <v/>
      </c>
      <c r="C572" s="153">
        <f>IF(A572="","",MONTH(A572))</f>
        <v/>
      </c>
      <c r="D572" s="153">
        <f>IF(A572="","",CHOOSE(MONTH(A572),"Ocak","Şubat","Mart","Nisan","Mayıs","Haziran","Temmuz","Ağustos","Eylül","Ekim","Kasım","Aralık"))</f>
        <v/>
      </c>
      <c r="E572" s="153">
        <f>IF(A572="","",ROUNDUP(MONTH(A572)/3,0))</f>
        <v/>
      </c>
      <c r="F572" s="153">
        <f>IF(A572="","",WEEKNUM(A572,2))</f>
        <v/>
      </c>
      <c r="G572" s="153">
        <f>IF(A572="","",WEEKDAY(A572,2))</f>
        <v/>
      </c>
      <c r="H572" s="153">
        <f>IF(A572="","",CHOOSE(WEEKDAY(A572,2),"Pazartesi","Salı","Çarşamba","Perşembe","Cuma","Cumartesi","Pazar"))</f>
        <v/>
      </c>
    </row>
    <row r="573" ht="10.5" customHeight="1" s="113">
      <c r="A573" s="152" t="n">
        <v>42576</v>
      </c>
      <c r="B573" s="153">
        <f>IF(A573="","",YEAR(A573))</f>
        <v/>
      </c>
      <c r="C573" s="153">
        <f>IF(A573="","",MONTH(A573))</f>
        <v/>
      </c>
      <c r="D573" s="153">
        <f>IF(A573="","",CHOOSE(MONTH(A573),"Ocak","Şubat","Mart","Nisan","Mayıs","Haziran","Temmuz","Ağustos","Eylül","Ekim","Kasım","Aralık"))</f>
        <v/>
      </c>
      <c r="E573" s="153">
        <f>IF(A573="","",ROUNDUP(MONTH(A573)/3,0))</f>
        <v/>
      </c>
      <c r="F573" s="153">
        <f>IF(A573="","",WEEKNUM(A573,2))</f>
        <v/>
      </c>
      <c r="G573" s="153">
        <f>IF(A573="","",WEEKDAY(A573,2))</f>
        <v/>
      </c>
      <c r="H573" s="153">
        <f>IF(A573="","",CHOOSE(WEEKDAY(A573,2),"Pazartesi","Salı","Çarşamba","Perşembe","Cuma","Cumartesi","Pazar"))</f>
        <v/>
      </c>
    </row>
    <row r="574" ht="10.5" customHeight="1" s="113">
      <c r="A574" s="152" t="n">
        <v>42577</v>
      </c>
      <c r="B574" s="153">
        <f>IF(A574="","",YEAR(A574))</f>
        <v/>
      </c>
      <c r="C574" s="153">
        <f>IF(A574="","",MONTH(A574))</f>
        <v/>
      </c>
      <c r="D574" s="153">
        <f>IF(A574="","",CHOOSE(MONTH(A574),"Ocak","Şubat","Mart","Nisan","Mayıs","Haziran","Temmuz","Ağustos","Eylül","Ekim","Kasım","Aralık"))</f>
        <v/>
      </c>
      <c r="E574" s="153">
        <f>IF(A574="","",ROUNDUP(MONTH(A574)/3,0))</f>
        <v/>
      </c>
      <c r="F574" s="153">
        <f>IF(A574="","",WEEKNUM(A574,2))</f>
        <v/>
      </c>
      <c r="G574" s="153">
        <f>IF(A574="","",WEEKDAY(A574,2))</f>
        <v/>
      </c>
      <c r="H574" s="153">
        <f>IF(A574="","",CHOOSE(WEEKDAY(A574,2),"Pazartesi","Salı","Çarşamba","Perşembe","Cuma","Cumartesi","Pazar"))</f>
        <v/>
      </c>
    </row>
    <row r="575" ht="10.5" customHeight="1" s="113">
      <c r="A575" s="152" t="n">
        <v>42578</v>
      </c>
      <c r="B575" s="153">
        <f>IF(A575="","",YEAR(A575))</f>
        <v/>
      </c>
      <c r="C575" s="153">
        <f>IF(A575="","",MONTH(A575))</f>
        <v/>
      </c>
      <c r="D575" s="153">
        <f>IF(A575="","",CHOOSE(MONTH(A575),"Ocak","Şubat","Mart","Nisan","Mayıs","Haziran","Temmuz","Ağustos","Eylül","Ekim","Kasım","Aralık"))</f>
        <v/>
      </c>
      <c r="E575" s="153">
        <f>IF(A575="","",ROUNDUP(MONTH(A575)/3,0))</f>
        <v/>
      </c>
      <c r="F575" s="153">
        <f>IF(A575="","",WEEKNUM(A575,2))</f>
        <v/>
      </c>
      <c r="G575" s="153">
        <f>IF(A575="","",WEEKDAY(A575,2))</f>
        <v/>
      </c>
      <c r="H575" s="153">
        <f>IF(A575="","",CHOOSE(WEEKDAY(A575,2),"Pazartesi","Salı","Çarşamba","Perşembe","Cuma","Cumartesi","Pazar"))</f>
        <v/>
      </c>
    </row>
    <row r="576" ht="10.5" customHeight="1" s="113">
      <c r="A576" s="152" t="n">
        <v>42579</v>
      </c>
      <c r="B576" s="153">
        <f>IF(A576="","",YEAR(A576))</f>
        <v/>
      </c>
      <c r="C576" s="153">
        <f>IF(A576="","",MONTH(A576))</f>
        <v/>
      </c>
      <c r="D576" s="153">
        <f>IF(A576="","",CHOOSE(MONTH(A576),"Ocak","Şubat","Mart","Nisan","Mayıs","Haziran","Temmuz","Ağustos","Eylül","Ekim","Kasım","Aralık"))</f>
        <v/>
      </c>
      <c r="E576" s="153">
        <f>IF(A576="","",ROUNDUP(MONTH(A576)/3,0))</f>
        <v/>
      </c>
      <c r="F576" s="153">
        <f>IF(A576="","",WEEKNUM(A576,2))</f>
        <v/>
      </c>
      <c r="G576" s="153">
        <f>IF(A576="","",WEEKDAY(A576,2))</f>
        <v/>
      </c>
      <c r="H576" s="153">
        <f>IF(A576="","",CHOOSE(WEEKDAY(A576,2),"Pazartesi","Salı","Çarşamba","Perşembe","Cuma","Cumartesi","Pazar"))</f>
        <v/>
      </c>
    </row>
    <row r="577" ht="10.5" customHeight="1" s="113">
      <c r="A577" s="152" t="n">
        <v>42580</v>
      </c>
      <c r="B577" s="153">
        <f>IF(A577="","",YEAR(A577))</f>
        <v/>
      </c>
      <c r="C577" s="153">
        <f>IF(A577="","",MONTH(A577))</f>
        <v/>
      </c>
      <c r="D577" s="153">
        <f>IF(A577="","",CHOOSE(MONTH(A577),"Ocak","Şubat","Mart","Nisan","Mayıs","Haziran","Temmuz","Ağustos","Eylül","Ekim","Kasım","Aralık"))</f>
        <v/>
      </c>
      <c r="E577" s="153">
        <f>IF(A577="","",ROUNDUP(MONTH(A577)/3,0))</f>
        <v/>
      </c>
      <c r="F577" s="153">
        <f>IF(A577="","",WEEKNUM(A577,2))</f>
        <v/>
      </c>
      <c r="G577" s="153">
        <f>IF(A577="","",WEEKDAY(A577,2))</f>
        <v/>
      </c>
      <c r="H577" s="153">
        <f>IF(A577="","",CHOOSE(WEEKDAY(A577,2),"Pazartesi","Salı","Çarşamba","Perşembe","Cuma","Cumartesi","Pazar"))</f>
        <v/>
      </c>
    </row>
    <row r="578" ht="10.5" customHeight="1" s="113">
      <c r="A578" s="152" t="n">
        <v>42581</v>
      </c>
      <c r="B578" s="153">
        <f>IF(A578="","",YEAR(A578))</f>
        <v/>
      </c>
      <c r="C578" s="153">
        <f>IF(A578="","",MONTH(A578))</f>
        <v/>
      </c>
      <c r="D578" s="153">
        <f>IF(A578="","",CHOOSE(MONTH(A578),"Ocak","Şubat","Mart","Nisan","Mayıs","Haziran","Temmuz","Ağustos","Eylül","Ekim","Kasım","Aralık"))</f>
        <v/>
      </c>
      <c r="E578" s="153">
        <f>IF(A578="","",ROUNDUP(MONTH(A578)/3,0))</f>
        <v/>
      </c>
      <c r="F578" s="153">
        <f>IF(A578="","",WEEKNUM(A578,2))</f>
        <v/>
      </c>
      <c r="G578" s="153">
        <f>IF(A578="","",WEEKDAY(A578,2))</f>
        <v/>
      </c>
      <c r="H578" s="153">
        <f>IF(A578="","",CHOOSE(WEEKDAY(A578,2),"Pazartesi","Salı","Çarşamba","Perşembe","Cuma","Cumartesi","Pazar"))</f>
        <v/>
      </c>
    </row>
    <row r="579" ht="10.5" customHeight="1" s="113">
      <c r="A579" s="152" t="n">
        <v>42582</v>
      </c>
      <c r="B579" s="153">
        <f>IF(A579="","",YEAR(A579))</f>
        <v/>
      </c>
      <c r="C579" s="153">
        <f>IF(A579="","",MONTH(A579))</f>
        <v/>
      </c>
      <c r="D579" s="153">
        <f>IF(A579="","",CHOOSE(MONTH(A579),"Ocak","Şubat","Mart","Nisan","Mayıs","Haziran","Temmuz","Ağustos","Eylül","Ekim","Kasım","Aralık"))</f>
        <v/>
      </c>
      <c r="E579" s="153">
        <f>IF(A579="","",ROUNDUP(MONTH(A579)/3,0))</f>
        <v/>
      </c>
      <c r="F579" s="153">
        <f>IF(A579="","",WEEKNUM(A579,2))</f>
        <v/>
      </c>
      <c r="G579" s="153">
        <f>IF(A579="","",WEEKDAY(A579,2))</f>
        <v/>
      </c>
      <c r="H579" s="153">
        <f>IF(A579="","",CHOOSE(WEEKDAY(A579,2),"Pazartesi","Salı","Çarşamba","Perşembe","Cuma","Cumartesi","Pazar"))</f>
        <v/>
      </c>
    </row>
    <row r="580" ht="10.5" customHeight="1" s="113">
      <c r="A580" s="152" t="n">
        <v>42583</v>
      </c>
      <c r="B580" s="153">
        <f>IF(A580="","",YEAR(A580))</f>
        <v/>
      </c>
      <c r="C580" s="153">
        <f>IF(A580="","",MONTH(A580))</f>
        <v/>
      </c>
      <c r="D580" s="153">
        <f>IF(A580="","",CHOOSE(MONTH(A580),"Ocak","Şubat","Mart","Nisan","Mayıs","Haziran","Temmuz","Ağustos","Eylül","Ekim","Kasım","Aralık"))</f>
        <v/>
      </c>
      <c r="E580" s="153">
        <f>IF(A580="","",ROUNDUP(MONTH(A580)/3,0))</f>
        <v/>
      </c>
      <c r="F580" s="153">
        <f>IF(A580="","",WEEKNUM(A580,2))</f>
        <v/>
      </c>
      <c r="G580" s="153">
        <f>IF(A580="","",WEEKDAY(A580,2))</f>
        <v/>
      </c>
      <c r="H580" s="153">
        <f>IF(A580="","",CHOOSE(WEEKDAY(A580,2),"Pazartesi","Salı","Çarşamba","Perşembe","Cuma","Cumartesi","Pazar"))</f>
        <v/>
      </c>
    </row>
    <row r="581" ht="10.5" customHeight="1" s="113">
      <c r="A581" s="152" t="n">
        <v>42584</v>
      </c>
      <c r="B581" s="153">
        <f>IF(A581="","",YEAR(A581))</f>
        <v/>
      </c>
      <c r="C581" s="153">
        <f>IF(A581="","",MONTH(A581))</f>
        <v/>
      </c>
      <c r="D581" s="153">
        <f>IF(A581="","",CHOOSE(MONTH(A581),"Ocak","Şubat","Mart","Nisan","Mayıs","Haziran","Temmuz","Ağustos","Eylül","Ekim","Kasım","Aralık"))</f>
        <v/>
      </c>
      <c r="E581" s="153">
        <f>IF(A581="","",ROUNDUP(MONTH(A581)/3,0))</f>
        <v/>
      </c>
      <c r="F581" s="153">
        <f>IF(A581="","",WEEKNUM(A581,2))</f>
        <v/>
      </c>
      <c r="G581" s="153">
        <f>IF(A581="","",WEEKDAY(A581,2))</f>
        <v/>
      </c>
      <c r="H581" s="153">
        <f>IF(A581="","",CHOOSE(WEEKDAY(A581,2),"Pazartesi","Salı","Çarşamba","Perşembe","Cuma","Cumartesi","Pazar"))</f>
        <v/>
      </c>
    </row>
    <row r="582" ht="10.5" customHeight="1" s="113">
      <c r="A582" s="152" t="n">
        <v>42585</v>
      </c>
      <c r="B582" s="153">
        <f>IF(A582="","",YEAR(A582))</f>
        <v/>
      </c>
      <c r="C582" s="153">
        <f>IF(A582="","",MONTH(A582))</f>
        <v/>
      </c>
      <c r="D582" s="153">
        <f>IF(A582="","",CHOOSE(MONTH(A582),"Ocak","Şubat","Mart","Nisan","Mayıs","Haziran","Temmuz","Ağustos","Eylül","Ekim","Kasım","Aralık"))</f>
        <v/>
      </c>
      <c r="E582" s="153">
        <f>IF(A582="","",ROUNDUP(MONTH(A582)/3,0))</f>
        <v/>
      </c>
      <c r="F582" s="153">
        <f>IF(A582="","",WEEKNUM(A582,2))</f>
        <v/>
      </c>
      <c r="G582" s="153">
        <f>IF(A582="","",WEEKDAY(A582,2))</f>
        <v/>
      </c>
      <c r="H582" s="153">
        <f>IF(A582="","",CHOOSE(WEEKDAY(A582,2),"Pazartesi","Salı","Çarşamba","Perşembe","Cuma","Cumartesi","Pazar"))</f>
        <v/>
      </c>
    </row>
    <row r="583" ht="10.5" customHeight="1" s="113">
      <c r="A583" s="152" t="n">
        <v>42586</v>
      </c>
      <c r="B583" s="153">
        <f>IF(A583="","",YEAR(A583))</f>
        <v/>
      </c>
      <c r="C583" s="153">
        <f>IF(A583="","",MONTH(A583))</f>
        <v/>
      </c>
      <c r="D583" s="153">
        <f>IF(A583="","",CHOOSE(MONTH(A583),"Ocak","Şubat","Mart","Nisan","Mayıs","Haziran","Temmuz","Ağustos","Eylül","Ekim","Kasım","Aralık"))</f>
        <v/>
      </c>
      <c r="E583" s="153">
        <f>IF(A583="","",ROUNDUP(MONTH(A583)/3,0))</f>
        <v/>
      </c>
      <c r="F583" s="153">
        <f>IF(A583="","",WEEKNUM(A583,2))</f>
        <v/>
      </c>
      <c r="G583" s="153">
        <f>IF(A583="","",WEEKDAY(A583,2))</f>
        <v/>
      </c>
      <c r="H583" s="153">
        <f>IF(A583="","",CHOOSE(WEEKDAY(A583,2),"Pazartesi","Salı","Çarşamba","Perşembe","Cuma","Cumartesi","Pazar"))</f>
        <v/>
      </c>
    </row>
    <row r="584" ht="10.5" customHeight="1" s="113">
      <c r="A584" s="152" t="n">
        <v>42587</v>
      </c>
      <c r="B584" s="153">
        <f>IF(A584="","",YEAR(A584))</f>
        <v/>
      </c>
      <c r="C584" s="153">
        <f>IF(A584="","",MONTH(A584))</f>
        <v/>
      </c>
      <c r="D584" s="153">
        <f>IF(A584="","",CHOOSE(MONTH(A584),"Ocak","Şubat","Mart","Nisan","Mayıs","Haziran","Temmuz","Ağustos","Eylül","Ekim","Kasım","Aralık"))</f>
        <v/>
      </c>
      <c r="E584" s="153">
        <f>IF(A584="","",ROUNDUP(MONTH(A584)/3,0))</f>
        <v/>
      </c>
      <c r="F584" s="153">
        <f>IF(A584="","",WEEKNUM(A584,2))</f>
        <v/>
      </c>
      <c r="G584" s="153">
        <f>IF(A584="","",WEEKDAY(A584,2))</f>
        <v/>
      </c>
      <c r="H584" s="153">
        <f>IF(A584="","",CHOOSE(WEEKDAY(A584,2),"Pazartesi","Salı","Çarşamba","Perşembe","Cuma","Cumartesi","Pazar"))</f>
        <v/>
      </c>
    </row>
    <row r="585" ht="10.5" customHeight="1" s="113">
      <c r="A585" s="152" t="n">
        <v>42588</v>
      </c>
      <c r="B585" s="153">
        <f>IF(A585="","",YEAR(A585))</f>
        <v/>
      </c>
      <c r="C585" s="153">
        <f>IF(A585="","",MONTH(A585))</f>
        <v/>
      </c>
      <c r="D585" s="153">
        <f>IF(A585="","",CHOOSE(MONTH(A585),"Ocak","Şubat","Mart","Nisan","Mayıs","Haziran","Temmuz","Ağustos","Eylül","Ekim","Kasım","Aralık"))</f>
        <v/>
      </c>
      <c r="E585" s="153">
        <f>IF(A585="","",ROUNDUP(MONTH(A585)/3,0))</f>
        <v/>
      </c>
      <c r="F585" s="153">
        <f>IF(A585="","",WEEKNUM(A585,2))</f>
        <v/>
      </c>
      <c r="G585" s="153">
        <f>IF(A585="","",WEEKDAY(A585,2))</f>
        <v/>
      </c>
      <c r="H585" s="153">
        <f>IF(A585="","",CHOOSE(WEEKDAY(A585,2),"Pazartesi","Salı","Çarşamba","Perşembe","Cuma","Cumartesi","Pazar"))</f>
        <v/>
      </c>
    </row>
    <row r="586" ht="10.5" customHeight="1" s="113">
      <c r="A586" s="152" t="n">
        <v>42589</v>
      </c>
      <c r="B586" s="153">
        <f>IF(A586="","",YEAR(A586))</f>
        <v/>
      </c>
      <c r="C586" s="153">
        <f>IF(A586="","",MONTH(A586))</f>
        <v/>
      </c>
      <c r="D586" s="153">
        <f>IF(A586="","",CHOOSE(MONTH(A586),"Ocak","Şubat","Mart","Nisan","Mayıs","Haziran","Temmuz","Ağustos","Eylül","Ekim","Kasım","Aralık"))</f>
        <v/>
      </c>
      <c r="E586" s="153">
        <f>IF(A586="","",ROUNDUP(MONTH(A586)/3,0))</f>
        <v/>
      </c>
      <c r="F586" s="153">
        <f>IF(A586="","",WEEKNUM(A586,2))</f>
        <v/>
      </c>
      <c r="G586" s="153">
        <f>IF(A586="","",WEEKDAY(A586,2))</f>
        <v/>
      </c>
      <c r="H586" s="153">
        <f>IF(A586="","",CHOOSE(WEEKDAY(A586,2),"Pazartesi","Salı","Çarşamba","Perşembe","Cuma","Cumartesi","Pazar"))</f>
        <v/>
      </c>
    </row>
    <row r="587" ht="10.5" customHeight="1" s="113">
      <c r="A587" s="152" t="n">
        <v>42590</v>
      </c>
      <c r="B587" s="153">
        <f>IF(A587="","",YEAR(A587))</f>
        <v/>
      </c>
      <c r="C587" s="153">
        <f>IF(A587="","",MONTH(A587))</f>
        <v/>
      </c>
      <c r="D587" s="153">
        <f>IF(A587="","",CHOOSE(MONTH(A587),"Ocak","Şubat","Mart","Nisan","Mayıs","Haziran","Temmuz","Ağustos","Eylül","Ekim","Kasım","Aralık"))</f>
        <v/>
      </c>
      <c r="E587" s="153">
        <f>IF(A587="","",ROUNDUP(MONTH(A587)/3,0))</f>
        <v/>
      </c>
      <c r="F587" s="153">
        <f>IF(A587="","",WEEKNUM(A587,2))</f>
        <v/>
      </c>
      <c r="G587" s="153">
        <f>IF(A587="","",WEEKDAY(A587,2))</f>
        <v/>
      </c>
      <c r="H587" s="153">
        <f>IF(A587="","",CHOOSE(WEEKDAY(A587,2),"Pazartesi","Salı","Çarşamba","Perşembe","Cuma","Cumartesi","Pazar"))</f>
        <v/>
      </c>
    </row>
    <row r="588" ht="10.5" customHeight="1" s="113">
      <c r="A588" s="152" t="n">
        <v>42591</v>
      </c>
      <c r="B588" s="153">
        <f>IF(A588="","",YEAR(A588))</f>
        <v/>
      </c>
      <c r="C588" s="153">
        <f>IF(A588="","",MONTH(A588))</f>
        <v/>
      </c>
      <c r="D588" s="153">
        <f>IF(A588="","",CHOOSE(MONTH(A588),"Ocak","Şubat","Mart","Nisan","Mayıs","Haziran","Temmuz","Ağustos","Eylül","Ekim","Kasım","Aralık"))</f>
        <v/>
      </c>
      <c r="E588" s="153">
        <f>IF(A588="","",ROUNDUP(MONTH(A588)/3,0))</f>
        <v/>
      </c>
      <c r="F588" s="153">
        <f>IF(A588="","",WEEKNUM(A588,2))</f>
        <v/>
      </c>
      <c r="G588" s="153">
        <f>IF(A588="","",WEEKDAY(A588,2))</f>
        <v/>
      </c>
      <c r="H588" s="153">
        <f>IF(A588="","",CHOOSE(WEEKDAY(A588,2),"Pazartesi","Salı","Çarşamba","Perşembe","Cuma","Cumartesi","Pazar"))</f>
        <v/>
      </c>
    </row>
    <row r="589" ht="10.5" customHeight="1" s="113">
      <c r="A589" s="152" t="n">
        <v>42592</v>
      </c>
      <c r="B589" s="153">
        <f>IF(A589="","",YEAR(A589))</f>
        <v/>
      </c>
      <c r="C589" s="153">
        <f>IF(A589="","",MONTH(A589))</f>
        <v/>
      </c>
      <c r="D589" s="153">
        <f>IF(A589="","",CHOOSE(MONTH(A589),"Ocak","Şubat","Mart","Nisan","Mayıs","Haziran","Temmuz","Ağustos","Eylül","Ekim","Kasım","Aralık"))</f>
        <v/>
      </c>
      <c r="E589" s="153">
        <f>IF(A589="","",ROUNDUP(MONTH(A589)/3,0))</f>
        <v/>
      </c>
      <c r="F589" s="153">
        <f>IF(A589="","",WEEKNUM(A589,2))</f>
        <v/>
      </c>
      <c r="G589" s="153">
        <f>IF(A589="","",WEEKDAY(A589,2))</f>
        <v/>
      </c>
      <c r="H589" s="153">
        <f>IF(A589="","",CHOOSE(WEEKDAY(A589,2),"Pazartesi","Salı","Çarşamba","Perşembe","Cuma","Cumartesi","Pazar"))</f>
        <v/>
      </c>
    </row>
    <row r="590" ht="10.5" customHeight="1" s="113">
      <c r="A590" s="152" t="n">
        <v>42593</v>
      </c>
      <c r="B590" s="153">
        <f>IF(A590="","",YEAR(A590))</f>
        <v/>
      </c>
      <c r="C590" s="153">
        <f>IF(A590="","",MONTH(A590))</f>
        <v/>
      </c>
      <c r="D590" s="153">
        <f>IF(A590="","",CHOOSE(MONTH(A590),"Ocak","Şubat","Mart","Nisan","Mayıs","Haziran","Temmuz","Ağustos","Eylül","Ekim","Kasım","Aralık"))</f>
        <v/>
      </c>
      <c r="E590" s="153">
        <f>IF(A590="","",ROUNDUP(MONTH(A590)/3,0))</f>
        <v/>
      </c>
      <c r="F590" s="153">
        <f>IF(A590="","",WEEKNUM(A590,2))</f>
        <v/>
      </c>
      <c r="G590" s="153">
        <f>IF(A590="","",WEEKDAY(A590,2))</f>
        <v/>
      </c>
      <c r="H590" s="153">
        <f>IF(A590="","",CHOOSE(WEEKDAY(A590,2),"Pazartesi","Salı","Çarşamba","Perşembe","Cuma","Cumartesi","Pazar"))</f>
        <v/>
      </c>
    </row>
    <row r="591" ht="10.5" customHeight="1" s="113">
      <c r="A591" s="152" t="n">
        <v>42594</v>
      </c>
      <c r="B591" s="153">
        <f>IF(A591="","",YEAR(A591))</f>
        <v/>
      </c>
      <c r="C591" s="153">
        <f>IF(A591="","",MONTH(A591))</f>
        <v/>
      </c>
      <c r="D591" s="153">
        <f>IF(A591="","",CHOOSE(MONTH(A591),"Ocak","Şubat","Mart","Nisan","Mayıs","Haziran","Temmuz","Ağustos","Eylül","Ekim","Kasım","Aralık"))</f>
        <v/>
      </c>
      <c r="E591" s="153">
        <f>IF(A591="","",ROUNDUP(MONTH(A591)/3,0))</f>
        <v/>
      </c>
      <c r="F591" s="153">
        <f>IF(A591="","",WEEKNUM(A591,2))</f>
        <v/>
      </c>
      <c r="G591" s="153">
        <f>IF(A591="","",WEEKDAY(A591,2))</f>
        <v/>
      </c>
      <c r="H591" s="153">
        <f>IF(A591="","",CHOOSE(WEEKDAY(A591,2),"Pazartesi","Salı","Çarşamba","Perşembe","Cuma","Cumartesi","Pazar"))</f>
        <v/>
      </c>
    </row>
    <row r="592" ht="10.5" customHeight="1" s="113">
      <c r="A592" s="152" t="n">
        <v>42595</v>
      </c>
      <c r="B592" s="153">
        <f>IF(A592="","",YEAR(A592))</f>
        <v/>
      </c>
      <c r="C592" s="153">
        <f>IF(A592="","",MONTH(A592))</f>
        <v/>
      </c>
      <c r="D592" s="153">
        <f>IF(A592="","",CHOOSE(MONTH(A592),"Ocak","Şubat","Mart","Nisan","Mayıs","Haziran","Temmuz","Ağustos","Eylül","Ekim","Kasım","Aralık"))</f>
        <v/>
      </c>
      <c r="E592" s="153">
        <f>IF(A592="","",ROUNDUP(MONTH(A592)/3,0))</f>
        <v/>
      </c>
      <c r="F592" s="153">
        <f>IF(A592="","",WEEKNUM(A592,2))</f>
        <v/>
      </c>
      <c r="G592" s="153">
        <f>IF(A592="","",WEEKDAY(A592,2))</f>
        <v/>
      </c>
      <c r="H592" s="153">
        <f>IF(A592="","",CHOOSE(WEEKDAY(A592,2),"Pazartesi","Salı","Çarşamba","Perşembe","Cuma","Cumartesi","Pazar"))</f>
        <v/>
      </c>
    </row>
    <row r="593" ht="10.5" customHeight="1" s="113">
      <c r="A593" s="152" t="n">
        <v>42596</v>
      </c>
      <c r="B593" s="153">
        <f>IF(A593="","",YEAR(A593))</f>
        <v/>
      </c>
      <c r="C593" s="153">
        <f>IF(A593="","",MONTH(A593))</f>
        <v/>
      </c>
      <c r="D593" s="153">
        <f>IF(A593="","",CHOOSE(MONTH(A593),"Ocak","Şubat","Mart","Nisan","Mayıs","Haziran","Temmuz","Ağustos","Eylül","Ekim","Kasım","Aralık"))</f>
        <v/>
      </c>
      <c r="E593" s="153">
        <f>IF(A593="","",ROUNDUP(MONTH(A593)/3,0))</f>
        <v/>
      </c>
      <c r="F593" s="153">
        <f>IF(A593="","",WEEKNUM(A593,2))</f>
        <v/>
      </c>
      <c r="G593" s="153">
        <f>IF(A593="","",WEEKDAY(A593,2))</f>
        <v/>
      </c>
      <c r="H593" s="153">
        <f>IF(A593="","",CHOOSE(WEEKDAY(A593,2),"Pazartesi","Salı","Çarşamba","Perşembe","Cuma","Cumartesi","Pazar"))</f>
        <v/>
      </c>
    </row>
    <row r="594" ht="10.5" customHeight="1" s="113">
      <c r="A594" s="152" t="n">
        <v>42597</v>
      </c>
      <c r="B594" s="153">
        <f>IF(A594="","",YEAR(A594))</f>
        <v/>
      </c>
      <c r="C594" s="153">
        <f>IF(A594="","",MONTH(A594))</f>
        <v/>
      </c>
      <c r="D594" s="153">
        <f>IF(A594="","",CHOOSE(MONTH(A594),"Ocak","Şubat","Mart","Nisan","Mayıs","Haziran","Temmuz","Ağustos","Eylül","Ekim","Kasım","Aralık"))</f>
        <v/>
      </c>
      <c r="E594" s="153">
        <f>IF(A594="","",ROUNDUP(MONTH(A594)/3,0))</f>
        <v/>
      </c>
      <c r="F594" s="153">
        <f>IF(A594="","",WEEKNUM(A594,2))</f>
        <v/>
      </c>
      <c r="G594" s="153">
        <f>IF(A594="","",WEEKDAY(A594,2))</f>
        <v/>
      </c>
      <c r="H594" s="153">
        <f>IF(A594="","",CHOOSE(WEEKDAY(A594,2),"Pazartesi","Salı","Çarşamba","Perşembe","Cuma","Cumartesi","Pazar"))</f>
        <v/>
      </c>
    </row>
    <row r="595" ht="10.5" customHeight="1" s="113">
      <c r="A595" s="152" t="n">
        <v>42598</v>
      </c>
      <c r="B595" s="153">
        <f>IF(A595="","",YEAR(A595))</f>
        <v/>
      </c>
      <c r="C595" s="153">
        <f>IF(A595="","",MONTH(A595))</f>
        <v/>
      </c>
      <c r="D595" s="153">
        <f>IF(A595="","",CHOOSE(MONTH(A595),"Ocak","Şubat","Mart","Nisan","Mayıs","Haziran","Temmuz","Ağustos","Eylül","Ekim","Kasım","Aralık"))</f>
        <v/>
      </c>
      <c r="E595" s="153">
        <f>IF(A595="","",ROUNDUP(MONTH(A595)/3,0))</f>
        <v/>
      </c>
      <c r="F595" s="153">
        <f>IF(A595="","",WEEKNUM(A595,2))</f>
        <v/>
      </c>
      <c r="G595" s="153">
        <f>IF(A595="","",WEEKDAY(A595,2))</f>
        <v/>
      </c>
      <c r="H595" s="153">
        <f>IF(A595="","",CHOOSE(WEEKDAY(A595,2),"Pazartesi","Salı","Çarşamba","Perşembe","Cuma","Cumartesi","Pazar"))</f>
        <v/>
      </c>
    </row>
    <row r="596" ht="10.5" customHeight="1" s="113">
      <c r="A596" s="152" t="n">
        <v>42599</v>
      </c>
      <c r="B596" s="153">
        <f>IF(A596="","",YEAR(A596))</f>
        <v/>
      </c>
      <c r="C596" s="153">
        <f>IF(A596="","",MONTH(A596))</f>
        <v/>
      </c>
      <c r="D596" s="153">
        <f>IF(A596="","",CHOOSE(MONTH(A596),"Ocak","Şubat","Mart","Nisan","Mayıs","Haziran","Temmuz","Ağustos","Eylül","Ekim","Kasım","Aralık"))</f>
        <v/>
      </c>
      <c r="E596" s="153">
        <f>IF(A596="","",ROUNDUP(MONTH(A596)/3,0))</f>
        <v/>
      </c>
      <c r="F596" s="153">
        <f>IF(A596="","",WEEKNUM(A596,2))</f>
        <v/>
      </c>
      <c r="G596" s="153">
        <f>IF(A596="","",WEEKDAY(A596,2))</f>
        <v/>
      </c>
      <c r="H596" s="153">
        <f>IF(A596="","",CHOOSE(WEEKDAY(A596,2),"Pazartesi","Salı","Çarşamba","Perşembe","Cuma","Cumartesi","Pazar"))</f>
        <v/>
      </c>
    </row>
    <row r="597" ht="10.5" customHeight="1" s="113">
      <c r="A597" s="152" t="n">
        <v>42600</v>
      </c>
      <c r="B597" s="153">
        <f>IF(A597="","",YEAR(A597))</f>
        <v/>
      </c>
      <c r="C597" s="153">
        <f>IF(A597="","",MONTH(A597))</f>
        <v/>
      </c>
      <c r="D597" s="153">
        <f>IF(A597="","",CHOOSE(MONTH(A597),"Ocak","Şubat","Mart","Nisan","Mayıs","Haziran","Temmuz","Ağustos","Eylül","Ekim","Kasım","Aralık"))</f>
        <v/>
      </c>
      <c r="E597" s="153">
        <f>IF(A597="","",ROUNDUP(MONTH(A597)/3,0))</f>
        <v/>
      </c>
      <c r="F597" s="153">
        <f>IF(A597="","",WEEKNUM(A597,2))</f>
        <v/>
      </c>
      <c r="G597" s="153">
        <f>IF(A597="","",WEEKDAY(A597,2))</f>
        <v/>
      </c>
      <c r="H597" s="153">
        <f>IF(A597="","",CHOOSE(WEEKDAY(A597,2),"Pazartesi","Salı","Çarşamba","Perşembe","Cuma","Cumartesi","Pazar"))</f>
        <v/>
      </c>
    </row>
    <row r="598" ht="10.5" customHeight="1" s="113">
      <c r="A598" s="152" t="n">
        <v>42601</v>
      </c>
      <c r="B598" s="153">
        <f>IF(A598="","",YEAR(A598))</f>
        <v/>
      </c>
      <c r="C598" s="153">
        <f>IF(A598="","",MONTH(A598))</f>
        <v/>
      </c>
      <c r="D598" s="153">
        <f>IF(A598="","",CHOOSE(MONTH(A598),"Ocak","Şubat","Mart","Nisan","Mayıs","Haziran","Temmuz","Ağustos","Eylül","Ekim","Kasım","Aralık"))</f>
        <v/>
      </c>
      <c r="E598" s="153">
        <f>IF(A598="","",ROUNDUP(MONTH(A598)/3,0))</f>
        <v/>
      </c>
      <c r="F598" s="153">
        <f>IF(A598="","",WEEKNUM(A598,2))</f>
        <v/>
      </c>
      <c r="G598" s="153">
        <f>IF(A598="","",WEEKDAY(A598,2))</f>
        <v/>
      </c>
      <c r="H598" s="153">
        <f>IF(A598="","",CHOOSE(WEEKDAY(A598,2),"Pazartesi","Salı","Çarşamba","Perşembe","Cuma","Cumartesi","Pazar"))</f>
        <v/>
      </c>
    </row>
    <row r="599" ht="10.5" customHeight="1" s="113">
      <c r="A599" s="152" t="n">
        <v>42602</v>
      </c>
      <c r="B599" s="153">
        <f>IF(A599="","",YEAR(A599))</f>
        <v/>
      </c>
      <c r="C599" s="153">
        <f>IF(A599="","",MONTH(A599))</f>
        <v/>
      </c>
      <c r="D599" s="153">
        <f>IF(A599="","",CHOOSE(MONTH(A599),"Ocak","Şubat","Mart","Nisan","Mayıs","Haziran","Temmuz","Ağustos","Eylül","Ekim","Kasım","Aralık"))</f>
        <v/>
      </c>
      <c r="E599" s="153">
        <f>IF(A599="","",ROUNDUP(MONTH(A599)/3,0))</f>
        <v/>
      </c>
      <c r="F599" s="153">
        <f>IF(A599="","",WEEKNUM(A599,2))</f>
        <v/>
      </c>
      <c r="G599" s="153">
        <f>IF(A599="","",WEEKDAY(A599,2))</f>
        <v/>
      </c>
      <c r="H599" s="153">
        <f>IF(A599="","",CHOOSE(WEEKDAY(A599,2),"Pazartesi","Salı","Çarşamba","Perşembe","Cuma","Cumartesi","Pazar"))</f>
        <v/>
      </c>
    </row>
    <row r="600" ht="10.5" customHeight="1" s="113">
      <c r="A600" s="152" t="n">
        <v>42603</v>
      </c>
      <c r="B600" s="153">
        <f>IF(A600="","",YEAR(A600))</f>
        <v/>
      </c>
      <c r="C600" s="153">
        <f>IF(A600="","",MONTH(A600))</f>
        <v/>
      </c>
      <c r="D600" s="153">
        <f>IF(A600="","",CHOOSE(MONTH(A600),"Ocak","Şubat","Mart","Nisan","Mayıs","Haziran","Temmuz","Ağustos","Eylül","Ekim","Kasım","Aralık"))</f>
        <v/>
      </c>
      <c r="E600" s="153">
        <f>IF(A600="","",ROUNDUP(MONTH(A600)/3,0))</f>
        <v/>
      </c>
      <c r="F600" s="153">
        <f>IF(A600="","",WEEKNUM(A600,2))</f>
        <v/>
      </c>
      <c r="G600" s="153">
        <f>IF(A600="","",WEEKDAY(A600,2))</f>
        <v/>
      </c>
      <c r="H600" s="153">
        <f>IF(A600="","",CHOOSE(WEEKDAY(A600,2),"Pazartesi","Salı","Çarşamba","Perşembe","Cuma","Cumartesi","Pazar"))</f>
        <v/>
      </c>
    </row>
    <row r="601" ht="10.5" customHeight="1" s="113">
      <c r="A601" s="152" t="n">
        <v>42604</v>
      </c>
      <c r="B601" s="153">
        <f>IF(A601="","",YEAR(A601))</f>
        <v/>
      </c>
      <c r="C601" s="153">
        <f>IF(A601="","",MONTH(A601))</f>
        <v/>
      </c>
      <c r="D601" s="153">
        <f>IF(A601="","",CHOOSE(MONTH(A601),"Ocak","Şubat","Mart","Nisan","Mayıs","Haziran","Temmuz","Ağustos","Eylül","Ekim","Kasım","Aralık"))</f>
        <v/>
      </c>
      <c r="E601" s="153">
        <f>IF(A601="","",ROUNDUP(MONTH(A601)/3,0))</f>
        <v/>
      </c>
      <c r="F601" s="153">
        <f>IF(A601="","",WEEKNUM(A601,2))</f>
        <v/>
      </c>
      <c r="G601" s="153">
        <f>IF(A601="","",WEEKDAY(A601,2))</f>
        <v/>
      </c>
      <c r="H601" s="153">
        <f>IF(A601="","",CHOOSE(WEEKDAY(A601,2),"Pazartesi","Salı","Çarşamba","Perşembe","Cuma","Cumartesi","Pazar"))</f>
        <v/>
      </c>
    </row>
    <row r="602" ht="10.5" customHeight="1" s="113">
      <c r="A602" s="152" t="n">
        <v>42605</v>
      </c>
      <c r="B602" s="153">
        <f>IF(A602="","",YEAR(A602))</f>
        <v/>
      </c>
      <c r="C602" s="153">
        <f>IF(A602="","",MONTH(A602))</f>
        <v/>
      </c>
      <c r="D602" s="153">
        <f>IF(A602="","",CHOOSE(MONTH(A602),"Ocak","Şubat","Mart","Nisan","Mayıs","Haziran","Temmuz","Ağustos","Eylül","Ekim","Kasım","Aralık"))</f>
        <v/>
      </c>
      <c r="E602" s="153">
        <f>IF(A602="","",ROUNDUP(MONTH(A602)/3,0))</f>
        <v/>
      </c>
      <c r="F602" s="153">
        <f>IF(A602="","",WEEKNUM(A602,2))</f>
        <v/>
      </c>
      <c r="G602" s="153">
        <f>IF(A602="","",WEEKDAY(A602,2))</f>
        <v/>
      </c>
      <c r="H602" s="153">
        <f>IF(A602="","",CHOOSE(WEEKDAY(A602,2),"Pazartesi","Salı","Çarşamba","Perşembe","Cuma","Cumartesi","Pazar"))</f>
        <v/>
      </c>
    </row>
    <row r="603" ht="10.5" customHeight="1" s="113">
      <c r="A603" s="152" t="n">
        <v>42606</v>
      </c>
      <c r="B603" s="153">
        <f>IF(A603="","",YEAR(A603))</f>
        <v/>
      </c>
      <c r="C603" s="153">
        <f>IF(A603="","",MONTH(A603))</f>
        <v/>
      </c>
      <c r="D603" s="153">
        <f>IF(A603="","",CHOOSE(MONTH(A603),"Ocak","Şubat","Mart","Nisan","Mayıs","Haziran","Temmuz","Ağustos","Eylül","Ekim","Kasım","Aralık"))</f>
        <v/>
      </c>
      <c r="E603" s="153">
        <f>IF(A603="","",ROUNDUP(MONTH(A603)/3,0))</f>
        <v/>
      </c>
      <c r="F603" s="153">
        <f>IF(A603="","",WEEKNUM(A603,2))</f>
        <v/>
      </c>
      <c r="G603" s="153">
        <f>IF(A603="","",WEEKDAY(A603,2))</f>
        <v/>
      </c>
      <c r="H603" s="153">
        <f>IF(A603="","",CHOOSE(WEEKDAY(A603,2),"Pazartesi","Salı","Çarşamba","Perşembe","Cuma","Cumartesi","Pazar"))</f>
        <v/>
      </c>
    </row>
    <row r="604" ht="10.5" customHeight="1" s="113">
      <c r="A604" s="152" t="n">
        <v>42607</v>
      </c>
      <c r="B604" s="153">
        <f>IF(A604="","",YEAR(A604))</f>
        <v/>
      </c>
      <c r="C604" s="153">
        <f>IF(A604="","",MONTH(A604))</f>
        <v/>
      </c>
      <c r="D604" s="153">
        <f>IF(A604="","",CHOOSE(MONTH(A604),"Ocak","Şubat","Mart","Nisan","Mayıs","Haziran","Temmuz","Ağustos","Eylül","Ekim","Kasım","Aralık"))</f>
        <v/>
      </c>
      <c r="E604" s="153">
        <f>IF(A604="","",ROUNDUP(MONTH(A604)/3,0))</f>
        <v/>
      </c>
      <c r="F604" s="153">
        <f>IF(A604="","",WEEKNUM(A604,2))</f>
        <v/>
      </c>
      <c r="G604" s="153">
        <f>IF(A604="","",WEEKDAY(A604,2))</f>
        <v/>
      </c>
      <c r="H604" s="153">
        <f>IF(A604="","",CHOOSE(WEEKDAY(A604,2),"Pazartesi","Salı","Çarşamba","Perşembe","Cuma","Cumartesi","Pazar"))</f>
        <v/>
      </c>
    </row>
    <row r="605" ht="10.5" customHeight="1" s="113">
      <c r="A605" s="152" t="n">
        <v>42608</v>
      </c>
      <c r="B605" s="153">
        <f>IF(A605="","",YEAR(A605))</f>
        <v/>
      </c>
      <c r="C605" s="153">
        <f>IF(A605="","",MONTH(A605))</f>
        <v/>
      </c>
      <c r="D605" s="153">
        <f>IF(A605="","",CHOOSE(MONTH(A605),"Ocak","Şubat","Mart","Nisan","Mayıs","Haziran","Temmuz","Ağustos","Eylül","Ekim","Kasım","Aralık"))</f>
        <v/>
      </c>
      <c r="E605" s="153">
        <f>IF(A605="","",ROUNDUP(MONTH(A605)/3,0))</f>
        <v/>
      </c>
      <c r="F605" s="153">
        <f>IF(A605="","",WEEKNUM(A605,2))</f>
        <v/>
      </c>
      <c r="G605" s="153">
        <f>IF(A605="","",WEEKDAY(A605,2))</f>
        <v/>
      </c>
      <c r="H605" s="153">
        <f>IF(A605="","",CHOOSE(WEEKDAY(A605,2),"Pazartesi","Salı","Çarşamba","Perşembe","Cuma","Cumartesi","Pazar"))</f>
        <v/>
      </c>
    </row>
    <row r="606" ht="10.5" customHeight="1" s="113">
      <c r="A606" s="152" t="n">
        <v>42609</v>
      </c>
      <c r="B606" s="153">
        <f>IF(A606="","",YEAR(A606))</f>
        <v/>
      </c>
      <c r="C606" s="153">
        <f>IF(A606="","",MONTH(A606))</f>
        <v/>
      </c>
      <c r="D606" s="153">
        <f>IF(A606="","",CHOOSE(MONTH(A606),"Ocak","Şubat","Mart","Nisan","Mayıs","Haziran","Temmuz","Ağustos","Eylül","Ekim","Kasım","Aralık"))</f>
        <v/>
      </c>
      <c r="E606" s="153">
        <f>IF(A606="","",ROUNDUP(MONTH(A606)/3,0))</f>
        <v/>
      </c>
      <c r="F606" s="153">
        <f>IF(A606="","",WEEKNUM(A606,2))</f>
        <v/>
      </c>
      <c r="G606" s="153">
        <f>IF(A606="","",WEEKDAY(A606,2))</f>
        <v/>
      </c>
      <c r="H606" s="153">
        <f>IF(A606="","",CHOOSE(WEEKDAY(A606,2),"Pazartesi","Salı","Çarşamba","Perşembe","Cuma","Cumartesi","Pazar"))</f>
        <v/>
      </c>
    </row>
    <row r="607" ht="10.5" customHeight="1" s="113">
      <c r="A607" s="152" t="n">
        <v>42610</v>
      </c>
      <c r="B607" s="153">
        <f>IF(A607="","",YEAR(A607))</f>
        <v/>
      </c>
      <c r="C607" s="153">
        <f>IF(A607="","",MONTH(A607))</f>
        <v/>
      </c>
      <c r="D607" s="153">
        <f>IF(A607="","",CHOOSE(MONTH(A607),"Ocak","Şubat","Mart","Nisan","Mayıs","Haziran","Temmuz","Ağustos","Eylül","Ekim","Kasım","Aralık"))</f>
        <v/>
      </c>
      <c r="E607" s="153">
        <f>IF(A607="","",ROUNDUP(MONTH(A607)/3,0))</f>
        <v/>
      </c>
      <c r="F607" s="153">
        <f>IF(A607="","",WEEKNUM(A607,2))</f>
        <v/>
      </c>
      <c r="G607" s="153">
        <f>IF(A607="","",WEEKDAY(A607,2))</f>
        <v/>
      </c>
      <c r="H607" s="153">
        <f>IF(A607="","",CHOOSE(WEEKDAY(A607,2),"Pazartesi","Salı","Çarşamba","Perşembe","Cuma","Cumartesi","Pazar"))</f>
        <v/>
      </c>
    </row>
    <row r="608" ht="10.5" customHeight="1" s="113">
      <c r="A608" s="152" t="n">
        <v>42611</v>
      </c>
      <c r="B608" s="153">
        <f>IF(A608="","",YEAR(A608))</f>
        <v/>
      </c>
      <c r="C608" s="153">
        <f>IF(A608="","",MONTH(A608))</f>
        <v/>
      </c>
      <c r="D608" s="153">
        <f>IF(A608="","",CHOOSE(MONTH(A608),"Ocak","Şubat","Mart","Nisan","Mayıs","Haziran","Temmuz","Ağustos","Eylül","Ekim","Kasım","Aralık"))</f>
        <v/>
      </c>
      <c r="E608" s="153">
        <f>IF(A608="","",ROUNDUP(MONTH(A608)/3,0))</f>
        <v/>
      </c>
      <c r="F608" s="153">
        <f>IF(A608="","",WEEKNUM(A608,2))</f>
        <v/>
      </c>
      <c r="G608" s="153">
        <f>IF(A608="","",WEEKDAY(A608,2))</f>
        <v/>
      </c>
      <c r="H608" s="153">
        <f>IF(A608="","",CHOOSE(WEEKDAY(A608,2),"Pazartesi","Salı","Çarşamba","Perşembe","Cuma","Cumartesi","Pazar"))</f>
        <v/>
      </c>
    </row>
    <row r="609" ht="10.5" customHeight="1" s="113">
      <c r="A609" s="152" t="n">
        <v>42612</v>
      </c>
      <c r="B609" s="153">
        <f>IF(A609="","",YEAR(A609))</f>
        <v/>
      </c>
      <c r="C609" s="153">
        <f>IF(A609="","",MONTH(A609))</f>
        <v/>
      </c>
      <c r="D609" s="153">
        <f>IF(A609="","",CHOOSE(MONTH(A609),"Ocak","Şubat","Mart","Nisan","Mayıs","Haziran","Temmuz","Ağustos","Eylül","Ekim","Kasım","Aralık"))</f>
        <v/>
      </c>
      <c r="E609" s="153">
        <f>IF(A609="","",ROUNDUP(MONTH(A609)/3,0))</f>
        <v/>
      </c>
      <c r="F609" s="153">
        <f>IF(A609="","",WEEKNUM(A609,2))</f>
        <v/>
      </c>
      <c r="G609" s="153">
        <f>IF(A609="","",WEEKDAY(A609,2))</f>
        <v/>
      </c>
      <c r="H609" s="153">
        <f>IF(A609="","",CHOOSE(WEEKDAY(A609,2),"Pazartesi","Salı","Çarşamba","Perşembe","Cuma","Cumartesi","Pazar"))</f>
        <v/>
      </c>
    </row>
    <row r="610" ht="10.5" customHeight="1" s="113">
      <c r="A610" s="152" t="n">
        <v>42613</v>
      </c>
      <c r="B610" s="153">
        <f>IF(A610="","",YEAR(A610))</f>
        <v/>
      </c>
      <c r="C610" s="153">
        <f>IF(A610="","",MONTH(A610))</f>
        <v/>
      </c>
      <c r="D610" s="153">
        <f>IF(A610="","",CHOOSE(MONTH(A610),"Ocak","Şubat","Mart","Nisan","Mayıs","Haziran","Temmuz","Ağustos","Eylül","Ekim","Kasım","Aralık"))</f>
        <v/>
      </c>
      <c r="E610" s="153">
        <f>IF(A610="","",ROUNDUP(MONTH(A610)/3,0))</f>
        <v/>
      </c>
      <c r="F610" s="153">
        <f>IF(A610="","",WEEKNUM(A610,2))</f>
        <v/>
      </c>
      <c r="G610" s="153">
        <f>IF(A610="","",WEEKDAY(A610,2))</f>
        <v/>
      </c>
      <c r="H610" s="153">
        <f>IF(A610="","",CHOOSE(WEEKDAY(A610,2),"Pazartesi","Salı","Çarşamba","Perşembe","Cuma","Cumartesi","Pazar"))</f>
        <v/>
      </c>
    </row>
    <row r="611" ht="10.5" customHeight="1" s="113">
      <c r="A611" s="152" t="n">
        <v>42614</v>
      </c>
      <c r="B611" s="153">
        <f>IF(A611="","",YEAR(A611))</f>
        <v/>
      </c>
      <c r="C611" s="153">
        <f>IF(A611="","",MONTH(A611))</f>
        <v/>
      </c>
      <c r="D611" s="153">
        <f>IF(A611="","",CHOOSE(MONTH(A611),"Ocak","Şubat","Mart","Nisan","Mayıs","Haziran","Temmuz","Ağustos","Eylül","Ekim","Kasım","Aralık"))</f>
        <v/>
      </c>
      <c r="E611" s="153">
        <f>IF(A611="","",ROUNDUP(MONTH(A611)/3,0))</f>
        <v/>
      </c>
      <c r="F611" s="153">
        <f>IF(A611="","",WEEKNUM(A611,2))</f>
        <v/>
      </c>
      <c r="G611" s="153">
        <f>IF(A611="","",WEEKDAY(A611,2))</f>
        <v/>
      </c>
      <c r="H611" s="153">
        <f>IF(A611="","",CHOOSE(WEEKDAY(A611,2),"Pazartesi","Salı","Çarşamba","Perşembe","Cuma","Cumartesi","Pazar"))</f>
        <v/>
      </c>
    </row>
    <row r="612" ht="10.5" customHeight="1" s="113">
      <c r="A612" s="152" t="n">
        <v>42615</v>
      </c>
      <c r="B612" s="153">
        <f>IF(A612="","",YEAR(A612))</f>
        <v/>
      </c>
      <c r="C612" s="153">
        <f>IF(A612="","",MONTH(A612))</f>
        <v/>
      </c>
      <c r="D612" s="153">
        <f>IF(A612="","",CHOOSE(MONTH(A612),"Ocak","Şubat","Mart","Nisan","Mayıs","Haziran","Temmuz","Ağustos","Eylül","Ekim","Kasım","Aralık"))</f>
        <v/>
      </c>
      <c r="E612" s="153">
        <f>IF(A612="","",ROUNDUP(MONTH(A612)/3,0))</f>
        <v/>
      </c>
      <c r="F612" s="153">
        <f>IF(A612="","",WEEKNUM(A612,2))</f>
        <v/>
      </c>
      <c r="G612" s="153">
        <f>IF(A612="","",WEEKDAY(A612,2))</f>
        <v/>
      </c>
      <c r="H612" s="153">
        <f>IF(A612="","",CHOOSE(WEEKDAY(A612,2),"Pazartesi","Salı","Çarşamba","Perşembe","Cuma","Cumartesi","Pazar"))</f>
        <v/>
      </c>
    </row>
    <row r="613" ht="10.5" customHeight="1" s="113">
      <c r="A613" s="152" t="n">
        <v>42616</v>
      </c>
      <c r="B613" s="153">
        <f>IF(A613="","",YEAR(A613))</f>
        <v/>
      </c>
      <c r="C613" s="153">
        <f>IF(A613="","",MONTH(A613))</f>
        <v/>
      </c>
      <c r="D613" s="153">
        <f>IF(A613="","",CHOOSE(MONTH(A613),"Ocak","Şubat","Mart","Nisan","Mayıs","Haziran","Temmuz","Ağustos","Eylül","Ekim","Kasım","Aralık"))</f>
        <v/>
      </c>
      <c r="E613" s="153">
        <f>IF(A613="","",ROUNDUP(MONTH(A613)/3,0))</f>
        <v/>
      </c>
      <c r="F613" s="153">
        <f>IF(A613="","",WEEKNUM(A613,2))</f>
        <v/>
      </c>
      <c r="G613" s="153">
        <f>IF(A613="","",WEEKDAY(A613,2))</f>
        <v/>
      </c>
      <c r="H613" s="153">
        <f>IF(A613="","",CHOOSE(WEEKDAY(A613,2),"Pazartesi","Salı","Çarşamba","Perşembe","Cuma","Cumartesi","Pazar"))</f>
        <v/>
      </c>
    </row>
    <row r="614" ht="10.5" customHeight="1" s="113">
      <c r="A614" s="152" t="n">
        <v>42617</v>
      </c>
      <c r="B614" s="153">
        <f>IF(A614="","",YEAR(A614))</f>
        <v/>
      </c>
      <c r="C614" s="153">
        <f>IF(A614="","",MONTH(A614))</f>
        <v/>
      </c>
      <c r="D614" s="153">
        <f>IF(A614="","",CHOOSE(MONTH(A614),"Ocak","Şubat","Mart","Nisan","Mayıs","Haziran","Temmuz","Ağustos","Eylül","Ekim","Kasım","Aralık"))</f>
        <v/>
      </c>
      <c r="E614" s="153">
        <f>IF(A614="","",ROUNDUP(MONTH(A614)/3,0))</f>
        <v/>
      </c>
      <c r="F614" s="153">
        <f>IF(A614="","",WEEKNUM(A614,2))</f>
        <v/>
      </c>
      <c r="G614" s="153">
        <f>IF(A614="","",WEEKDAY(A614,2))</f>
        <v/>
      </c>
      <c r="H614" s="153">
        <f>IF(A614="","",CHOOSE(WEEKDAY(A614,2),"Pazartesi","Salı","Çarşamba","Perşembe","Cuma","Cumartesi","Pazar"))</f>
        <v/>
      </c>
    </row>
    <row r="615" ht="10.5" customHeight="1" s="113">
      <c r="A615" s="152" t="n">
        <v>42618</v>
      </c>
      <c r="B615" s="153">
        <f>IF(A615="","",YEAR(A615))</f>
        <v/>
      </c>
      <c r="C615" s="153">
        <f>IF(A615="","",MONTH(A615))</f>
        <v/>
      </c>
      <c r="D615" s="153">
        <f>IF(A615="","",CHOOSE(MONTH(A615),"Ocak","Şubat","Mart","Nisan","Mayıs","Haziran","Temmuz","Ağustos","Eylül","Ekim","Kasım","Aralık"))</f>
        <v/>
      </c>
      <c r="E615" s="153">
        <f>IF(A615="","",ROUNDUP(MONTH(A615)/3,0))</f>
        <v/>
      </c>
      <c r="F615" s="153">
        <f>IF(A615="","",WEEKNUM(A615,2))</f>
        <v/>
      </c>
      <c r="G615" s="153">
        <f>IF(A615="","",WEEKDAY(A615,2))</f>
        <v/>
      </c>
      <c r="H615" s="153">
        <f>IF(A615="","",CHOOSE(WEEKDAY(A615,2),"Pazartesi","Salı","Çarşamba","Perşembe","Cuma","Cumartesi","Pazar"))</f>
        <v/>
      </c>
    </row>
    <row r="616" ht="10.5" customHeight="1" s="113">
      <c r="A616" s="152" t="n">
        <v>42619</v>
      </c>
      <c r="B616" s="153">
        <f>IF(A616="","",YEAR(A616))</f>
        <v/>
      </c>
      <c r="C616" s="153">
        <f>IF(A616="","",MONTH(A616))</f>
        <v/>
      </c>
      <c r="D616" s="153">
        <f>IF(A616="","",CHOOSE(MONTH(A616),"Ocak","Şubat","Mart","Nisan","Mayıs","Haziran","Temmuz","Ağustos","Eylül","Ekim","Kasım","Aralık"))</f>
        <v/>
      </c>
      <c r="E616" s="153">
        <f>IF(A616="","",ROUNDUP(MONTH(A616)/3,0))</f>
        <v/>
      </c>
      <c r="F616" s="153">
        <f>IF(A616="","",WEEKNUM(A616,2))</f>
        <v/>
      </c>
      <c r="G616" s="153">
        <f>IF(A616="","",WEEKDAY(A616,2))</f>
        <v/>
      </c>
      <c r="H616" s="153">
        <f>IF(A616="","",CHOOSE(WEEKDAY(A616,2),"Pazartesi","Salı","Çarşamba","Perşembe","Cuma","Cumartesi","Pazar"))</f>
        <v/>
      </c>
    </row>
    <row r="617" ht="10.5" customHeight="1" s="113">
      <c r="A617" s="152" t="n">
        <v>42620</v>
      </c>
      <c r="B617" s="153">
        <f>IF(A617="","",YEAR(A617))</f>
        <v/>
      </c>
      <c r="C617" s="153">
        <f>IF(A617="","",MONTH(A617))</f>
        <v/>
      </c>
      <c r="D617" s="153">
        <f>IF(A617="","",CHOOSE(MONTH(A617),"Ocak","Şubat","Mart","Nisan","Mayıs","Haziran","Temmuz","Ağustos","Eylül","Ekim","Kasım","Aralık"))</f>
        <v/>
      </c>
      <c r="E617" s="153">
        <f>IF(A617="","",ROUNDUP(MONTH(A617)/3,0))</f>
        <v/>
      </c>
      <c r="F617" s="153">
        <f>IF(A617="","",WEEKNUM(A617,2))</f>
        <v/>
      </c>
      <c r="G617" s="153">
        <f>IF(A617="","",WEEKDAY(A617,2))</f>
        <v/>
      </c>
      <c r="H617" s="153">
        <f>IF(A617="","",CHOOSE(WEEKDAY(A617,2),"Pazartesi","Salı","Çarşamba","Perşembe","Cuma","Cumartesi","Pazar"))</f>
        <v/>
      </c>
    </row>
    <row r="618" ht="10.5" customHeight="1" s="113">
      <c r="A618" s="152" t="n">
        <v>42621</v>
      </c>
      <c r="B618" s="153">
        <f>IF(A618="","",YEAR(A618))</f>
        <v/>
      </c>
      <c r="C618" s="153">
        <f>IF(A618="","",MONTH(A618))</f>
        <v/>
      </c>
      <c r="D618" s="153">
        <f>IF(A618="","",CHOOSE(MONTH(A618),"Ocak","Şubat","Mart","Nisan","Mayıs","Haziran","Temmuz","Ağustos","Eylül","Ekim","Kasım","Aralık"))</f>
        <v/>
      </c>
      <c r="E618" s="153">
        <f>IF(A618="","",ROUNDUP(MONTH(A618)/3,0))</f>
        <v/>
      </c>
      <c r="F618" s="153">
        <f>IF(A618="","",WEEKNUM(A618,2))</f>
        <v/>
      </c>
      <c r="G618" s="153">
        <f>IF(A618="","",WEEKDAY(A618,2))</f>
        <v/>
      </c>
      <c r="H618" s="153">
        <f>IF(A618="","",CHOOSE(WEEKDAY(A618,2),"Pazartesi","Salı","Çarşamba","Perşembe","Cuma","Cumartesi","Pazar"))</f>
        <v/>
      </c>
    </row>
    <row r="619" ht="10.5" customHeight="1" s="113">
      <c r="A619" s="152" t="n">
        <v>42622</v>
      </c>
      <c r="B619" s="153">
        <f>IF(A619="","",YEAR(A619))</f>
        <v/>
      </c>
      <c r="C619" s="153">
        <f>IF(A619="","",MONTH(A619))</f>
        <v/>
      </c>
      <c r="D619" s="153">
        <f>IF(A619="","",CHOOSE(MONTH(A619),"Ocak","Şubat","Mart","Nisan","Mayıs","Haziran","Temmuz","Ağustos","Eylül","Ekim","Kasım","Aralık"))</f>
        <v/>
      </c>
      <c r="E619" s="153">
        <f>IF(A619="","",ROUNDUP(MONTH(A619)/3,0))</f>
        <v/>
      </c>
      <c r="F619" s="153">
        <f>IF(A619="","",WEEKNUM(A619,2))</f>
        <v/>
      </c>
      <c r="G619" s="153">
        <f>IF(A619="","",WEEKDAY(A619,2))</f>
        <v/>
      </c>
      <c r="H619" s="153">
        <f>IF(A619="","",CHOOSE(WEEKDAY(A619,2),"Pazartesi","Salı","Çarşamba","Perşembe","Cuma","Cumartesi","Pazar"))</f>
        <v/>
      </c>
    </row>
    <row r="620" ht="10.5" customHeight="1" s="113">
      <c r="A620" s="152" t="n">
        <v>42623</v>
      </c>
      <c r="B620" s="153">
        <f>IF(A620="","",YEAR(A620))</f>
        <v/>
      </c>
      <c r="C620" s="153">
        <f>IF(A620="","",MONTH(A620))</f>
        <v/>
      </c>
      <c r="D620" s="153">
        <f>IF(A620="","",CHOOSE(MONTH(A620),"Ocak","Şubat","Mart","Nisan","Mayıs","Haziran","Temmuz","Ağustos","Eylül","Ekim","Kasım","Aralık"))</f>
        <v/>
      </c>
      <c r="E620" s="153">
        <f>IF(A620="","",ROUNDUP(MONTH(A620)/3,0))</f>
        <v/>
      </c>
      <c r="F620" s="153">
        <f>IF(A620="","",WEEKNUM(A620,2))</f>
        <v/>
      </c>
      <c r="G620" s="153">
        <f>IF(A620="","",WEEKDAY(A620,2))</f>
        <v/>
      </c>
      <c r="H620" s="153">
        <f>IF(A620="","",CHOOSE(WEEKDAY(A620,2),"Pazartesi","Salı","Çarşamba","Perşembe","Cuma","Cumartesi","Pazar"))</f>
        <v/>
      </c>
    </row>
    <row r="621" ht="10.5" customHeight="1" s="113">
      <c r="A621" s="152" t="n">
        <v>42624</v>
      </c>
      <c r="B621" s="153">
        <f>IF(A621="","",YEAR(A621))</f>
        <v/>
      </c>
      <c r="C621" s="153">
        <f>IF(A621="","",MONTH(A621))</f>
        <v/>
      </c>
      <c r="D621" s="153">
        <f>IF(A621="","",CHOOSE(MONTH(A621),"Ocak","Şubat","Mart","Nisan","Mayıs","Haziran","Temmuz","Ağustos","Eylül","Ekim","Kasım","Aralık"))</f>
        <v/>
      </c>
      <c r="E621" s="153">
        <f>IF(A621="","",ROUNDUP(MONTH(A621)/3,0))</f>
        <v/>
      </c>
      <c r="F621" s="153">
        <f>IF(A621="","",WEEKNUM(A621,2))</f>
        <v/>
      </c>
      <c r="G621" s="153">
        <f>IF(A621="","",WEEKDAY(A621,2))</f>
        <v/>
      </c>
      <c r="H621" s="153">
        <f>IF(A621="","",CHOOSE(WEEKDAY(A621,2),"Pazartesi","Salı","Çarşamba","Perşembe","Cuma","Cumartesi","Pazar"))</f>
        <v/>
      </c>
    </row>
    <row r="622" ht="10.5" customHeight="1" s="113">
      <c r="A622" s="152" t="n">
        <v>42625</v>
      </c>
      <c r="B622" s="153">
        <f>IF(A622="","",YEAR(A622))</f>
        <v/>
      </c>
      <c r="C622" s="153">
        <f>IF(A622="","",MONTH(A622))</f>
        <v/>
      </c>
      <c r="D622" s="153">
        <f>IF(A622="","",CHOOSE(MONTH(A622),"Ocak","Şubat","Mart","Nisan","Mayıs","Haziran","Temmuz","Ağustos","Eylül","Ekim","Kasım","Aralık"))</f>
        <v/>
      </c>
      <c r="E622" s="153">
        <f>IF(A622="","",ROUNDUP(MONTH(A622)/3,0))</f>
        <v/>
      </c>
      <c r="F622" s="153">
        <f>IF(A622="","",WEEKNUM(A622,2))</f>
        <v/>
      </c>
      <c r="G622" s="153">
        <f>IF(A622="","",WEEKDAY(A622,2))</f>
        <v/>
      </c>
      <c r="H622" s="153">
        <f>IF(A622="","",CHOOSE(WEEKDAY(A622,2),"Pazartesi","Salı","Çarşamba","Perşembe","Cuma","Cumartesi","Pazar"))</f>
        <v/>
      </c>
    </row>
    <row r="623" ht="10.5" customHeight="1" s="113">
      <c r="A623" s="152" t="n">
        <v>42626</v>
      </c>
      <c r="B623" s="153">
        <f>IF(A623="","",YEAR(A623))</f>
        <v/>
      </c>
      <c r="C623" s="153">
        <f>IF(A623="","",MONTH(A623))</f>
        <v/>
      </c>
      <c r="D623" s="153">
        <f>IF(A623="","",CHOOSE(MONTH(A623),"Ocak","Şubat","Mart","Nisan","Mayıs","Haziran","Temmuz","Ağustos","Eylül","Ekim","Kasım","Aralık"))</f>
        <v/>
      </c>
      <c r="E623" s="153">
        <f>IF(A623="","",ROUNDUP(MONTH(A623)/3,0))</f>
        <v/>
      </c>
      <c r="F623" s="153">
        <f>IF(A623="","",WEEKNUM(A623,2))</f>
        <v/>
      </c>
      <c r="G623" s="153">
        <f>IF(A623="","",WEEKDAY(A623,2))</f>
        <v/>
      </c>
      <c r="H623" s="153">
        <f>IF(A623="","",CHOOSE(WEEKDAY(A623,2),"Pazartesi","Salı","Çarşamba","Perşembe","Cuma","Cumartesi","Pazar"))</f>
        <v/>
      </c>
    </row>
    <row r="624" ht="10.5" customHeight="1" s="113">
      <c r="A624" s="152" t="n">
        <v>42627</v>
      </c>
      <c r="B624" s="153">
        <f>IF(A624="","",YEAR(A624))</f>
        <v/>
      </c>
      <c r="C624" s="153">
        <f>IF(A624="","",MONTH(A624))</f>
        <v/>
      </c>
      <c r="D624" s="153">
        <f>IF(A624="","",CHOOSE(MONTH(A624),"Ocak","Şubat","Mart","Nisan","Mayıs","Haziran","Temmuz","Ağustos","Eylül","Ekim","Kasım","Aralık"))</f>
        <v/>
      </c>
      <c r="E624" s="153">
        <f>IF(A624="","",ROUNDUP(MONTH(A624)/3,0))</f>
        <v/>
      </c>
      <c r="F624" s="153">
        <f>IF(A624="","",WEEKNUM(A624,2))</f>
        <v/>
      </c>
      <c r="G624" s="153">
        <f>IF(A624="","",WEEKDAY(A624,2))</f>
        <v/>
      </c>
      <c r="H624" s="153">
        <f>IF(A624="","",CHOOSE(WEEKDAY(A624,2),"Pazartesi","Salı","Çarşamba","Perşembe","Cuma","Cumartesi","Pazar"))</f>
        <v/>
      </c>
    </row>
    <row r="625" ht="10.5" customHeight="1" s="113">
      <c r="A625" s="152" t="n">
        <v>42628</v>
      </c>
      <c r="B625" s="153">
        <f>IF(A625="","",YEAR(A625))</f>
        <v/>
      </c>
      <c r="C625" s="153">
        <f>IF(A625="","",MONTH(A625))</f>
        <v/>
      </c>
      <c r="D625" s="153">
        <f>IF(A625="","",CHOOSE(MONTH(A625),"Ocak","Şubat","Mart","Nisan","Mayıs","Haziran","Temmuz","Ağustos","Eylül","Ekim","Kasım","Aralık"))</f>
        <v/>
      </c>
      <c r="E625" s="153">
        <f>IF(A625="","",ROUNDUP(MONTH(A625)/3,0))</f>
        <v/>
      </c>
      <c r="F625" s="153">
        <f>IF(A625="","",WEEKNUM(A625,2))</f>
        <v/>
      </c>
      <c r="G625" s="153">
        <f>IF(A625="","",WEEKDAY(A625,2))</f>
        <v/>
      </c>
      <c r="H625" s="153">
        <f>IF(A625="","",CHOOSE(WEEKDAY(A625,2),"Pazartesi","Salı","Çarşamba","Perşembe","Cuma","Cumartesi","Pazar"))</f>
        <v/>
      </c>
    </row>
    <row r="626" ht="10.5" customHeight="1" s="113">
      <c r="A626" s="152" t="n">
        <v>42629</v>
      </c>
      <c r="B626" s="153">
        <f>IF(A626="","",YEAR(A626))</f>
        <v/>
      </c>
      <c r="C626" s="153">
        <f>IF(A626="","",MONTH(A626))</f>
        <v/>
      </c>
      <c r="D626" s="153">
        <f>IF(A626="","",CHOOSE(MONTH(A626),"Ocak","Şubat","Mart","Nisan","Mayıs","Haziran","Temmuz","Ağustos","Eylül","Ekim","Kasım","Aralık"))</f>
        <v/>
      </c>
      <c r="E626" s="153">
        <f>IF(A626="","",ROUNDUP(MONTH(A626)/3,0))</f>
        <v/>
      </c>
      <c r="F626" s="153">
        <f>IF(A626="","",WEEKNUM(A626,2))</f>
        <v/>
      </c>
      <c r="G626" s="153">
        <f>IF(A626="","",WEEKDAY(A626,2))</f>
        <v/>
      </c>
      <c r="H626" s="153">
        <f>IF(A626="","",CHOOSE(WEEKDAY(A626,2),"Pazartesi","Salı","Çarşamba","Perşembe","Cuma","Cumartesi","Pazar"))</f>
        <v/>
      </c>
    </row>
    <row r="627" ht="10.5" customHeight="1" s="113">
      <c r="A627" s="152" t="n">
        <v>42630</v>
      </c>
      <c r="B627" s="153">
        <f>IF(A627="","",YEAR(A627))</f>
        <v/>
      </c>
      <c r="C627" s="153">
        <f>IF(A627="","",MONTH(A627))</f>
        <v/>
      </c>
      <c r="D627" s="153">
        <f>IF(A627="","",CHOOSE(MONTH(A627),"Ocak","Şubat","Mart","Nisan","Mayıs","Haziran","Temmuz","Ağustos","Eylül","Ekim","Kasım","Aralık"))</f>
        <v/>
      </c>
      <c r="E627" s="153">
        <f>IF(A627="","",ROUNDUP(MONTH(A627)/3,0))</f>
        <v/>
      </c>
      <c r="F627" s="153">
        <f>IF(A627="","",WEEKNUM(A627,2))</f>
        <v/>
      </c>
      <c r="G627" s="153">
        <f>IF(A627="","",WEEKDAY(A627,2))</f>
        <v/>
      </c>
      <c r="H627" s="153">
        <f>IF(A627="","",CHOOSE(WEEKDAY(A627,2),"Pazartesi","Salı","Çarşamba","Perşembe","Cuma","Cumartesi","Pazar"))</f>
        <v/>
      </c>
    </row>
    <row r="628" ht="10.5" customHeight="1" s="113">
      <c r="A628" s="152" t="n">
        <v>42631</v>
      </c>
      <c r="B628" s="153">
        <f>IF(A628="","",YEAR(A628))</f>
        <v/>
      </c>
      <c r="C628" s="153">
        <f>IF(A628="","",MONTH(A628))</f>
        <v/>
      </c>
      <c r="D628" s="153">
        <f>IF(A628="","",CHOOSE(MONTH(A628),"Ocak","Şubat","Mart","Nisan","Mayıs","Haziran","Temmuz","Ağustos","Eylül","Ekim","Kasım","Aralık"))</f>
        <v/>
      </c>
      <c r="E628" s="153">
        <f>IF(A628="","",ROUNDUP(MONTH(A628)/3,0))</f>
        <v/>
      </c>
      <c r="F628" s="153">
        <f>IF(A628="","",WEEKNUM(A628,2))</f>
        <v/>
      </c>
      <c r="G628" s="153">
        <f>IF(A628="","",WEEKDAY(A628,2))</f>
        <v/>
      </c>
      <c r="H628" s="153">
        <f>IF(A628="","",CHOOSE(WEEKDAY(A628,2),"Pazartesi","Salı","Çarşamba","Perşembe","Cuma","Cumartesi","Pazar"))</f>
        <v/>
      </c>
    </row>
    <row r="629" ht="10.5" customHeight="1" s="113">
      <c r="A629" s="152" t="n">
        <v>42632</v>
      </c>
      <c r="B629" s="153">
        <f>IF(A629="","",YEAR(A629))</f>
        <v/>
      </c>
      <c r="C629" s="153">
        <f>IF(A629="","",MONTH(A629))</f>
        <v/>
      </c>
      <c r="D629" s="153">
        <f>IF(A629="","",CHOOSE(MONTH(A629),"Ocak","Şubat","Mart","Nisan","Mayıs","Haziran","Temmuz","Ağustos","Eylül","Ekim","Kasım","Aralık"))</f>
        <v/>
      </c>
      <c r="E629" s="153">
        <f>IF(A629="","",ROUNDUP(MONTH(A629)/3,0))</f>
        <v/>
      </c>
      <c r="F629" s="153">
        <f>IF(A629="","",WEEKNUM(A629,2))</f>
        <v/>
      </c>
      <c r="G629" s="153">
        <f>IF(A629="","",WEEKDAY(A629,2))</f>
        <v/>
      </c>
      <c r="H629" s="153">
        <f>IF(A629="","",CHOOSE(WEEKDAY(A629,2),"Pazartesi","Salı","Çarşamba","Perşembe","Cuma","Cumartesi","Pazar"))</f>
        <v/>
      </c>
    </row>
    <row r="630" ht="10.5" customHeight="1" s="113">
      <c r="A630" s="152" t="n">
        <v>42633</v>
      </c>
      <c r="B630" s="153">
        <f>IF(A630="","",YEAR(A630))</f>
        <v/>
      </c>
      <c r="C630" s="153">
        <f>IF(A630="","",MONTH(A630))</f>
        <v/>
      </c>
      <c r="D630" s="153">
        <f>IF(A630="","",CHOOSE(MONTH(A630),"Ocak","Şubat","Mart","Nisan","Mayıs","Haziran","Temmuz","Ağustos","Eylül","Ekim","Kasım","Aralık"))</f>
        <v/>
      </c>
      <c r="E630" s="153">
        <f>IF(A630="","",ROUNDUP(MONTH(A630)/3,0))</f>
        <v/>
      </c>
      <c r="F630" s="153">
        <f>IF(A630="","",WEEKNUM(A630,2))</f>
        <v/>
      </c>
      <c r="G630" s="153">
        <f>IF(A630="","",WEEKDAY(A630,2))</f>
        <v/>
      </c>
      <c r="H630" s="153">
        <f>IF(A630="","",CHOOSE(WEEKDAY(A630,2),"Pazartesi","Salı","Çarşamba","Perşembe","Cuma","Cumartesi","Pazar"))</f>
        <v/>
      </c>
    </row>
    <row r="631" ht="10.5" customHeight="1" s="113">
      <c r="A631" s="152" t="n">
        <v>42634</v>
      </c>
      <c r="B631" s="153">
        <f>IF(A631="","",YEAR(A631))</f>
        <v/>
      </c>
      <c r="C631" s="153">
        <f>IF(A631="","",MONTH(A631))</f>
        <v/>
      </c>
      <c r="D631" s="153">
        <f>IF(A631="","",CHOOSE(MONTH(A631),"Ocak","Şubat","Mart","Nisan","Mayıs","Haziran","Temmuz","Ağustos","Eylül","Ekim","Kasım","Aralık"))</f>
        <v/>
      </c>
      <c r="E631" s="153">
        <f>IF(A631="","",ROUNDUP(MONTH(A631)/3,0))</f>
        <v/>
      </c>
      <c r="F631" s="153">
        <f>IF(A631="","",WEEKNUM(A631,2))</f>
        <v/>
      </c>
      <c r="G631" s="153">
        <f>IF(A631="","",WEEKDAY(A631,2))</f>
        <v/>
      </c>
      <c r="H631" s="153">
        <f>IF(A631="","",CHOOSE(WEEKDAY(A631,2),"Pazartesi","Salı","Çarşamba","Perşembe","Cuma","Cumartesi","Pazar"))</f>
        <v/>
      </c>
    </row>
    <row r="632" ht="10.5" customHeight="1" s="113">
      <c r="A632" s="152" t="n">
        <v>42635</v>
      </c>
      <c r="B632" s="153">
        <f>IF(A632="","",YEAR(A632))</f>
        <v/>
      </c>
      <c r="C632" s="153">
        <f>IF(A632="","",MONTH(A632))</f>
        <v/>
      </c>
      <c r="D632" s="153">
        <f>IF(A632="","",CHOOSE(MONTH(A632),"Ocak","Şubat","Mart","Nisan","Mayıs","Haziran","Temmuz","Ağustos","Eylül","Ekim","Kasım","Aralık"))</f>
        <v/>
      </c>
      <c r="E632" s="153">
        <f>IF(A632="","",ROUNDUP(MONTH(A632)/3,0))</f>
        <v/>
      </c>
      <c r="F632" s="153">
        <f>IF(A632="","",WEEKNUM(A632,2))</f>
        <v/>
      </c>
      <c r="G632" s="153">
        <f>IF(A632="","",WEEKDAY(A632,2))</f>
        <v/>
      </c>
      <c r="H632" s="153">
        <f>IF(A632="","",CHOOSE(WEEKDAY(A632,2),"Pazartesi","Salı","Çarşamba","Perşembe","Cuma","Cumartesi","Pazar"))</f>
        <v/>
      </c>
    </row>
    <row r="633" ht="10.5" customHeight="1" s="113">
      <c r="A633" s="152" t="n">
        <v>42636</v>
      </c>
      <c r="B633" s="153">
        <f>IF(A633="","",YEAR(A633))</f>
        <v/>
      </c>
      <c r="C633" s="153">
        <f>IF(A633="","",MONTH(A633))</f>
        <v/>
      </c>
      <c r="D633" s="153">
        <f>IF(A633="","",CHOOSE(MONTH(A633),"Ocak","Şubat","Mart","Nisan","Mayıs","Haziran","Temmuz","Ağustos","Eylül","Ekim","Kasım","Aralık"))</f>
        <v/>
      </c>
      <c r="E633" s="153">
        <f>IF(A633="","",ROUNDUP(MONTH(A633)/3,0))</f>
        <v/>
      </c>
      <c r="F633" s="153">
        <f>IF(A633="","",WEEKNUM(A633,2))</f>
        <v/>
      </c>
      <c r="G633" s="153">
        <f>IF(A633="","",WEEKDAY(A633,2))</f>
        <v/>
      </c>
      <c r="H633" s="153">
        <f>IF(A633="","",CHOOSE(WEEKDAY(A633,2),"Pazartesi","Salı","Çarşamba","Perşembe","Cuma","Cumartesi","Pazar"))</f>
        <v/>
      </c>
    </row>
    <row r="634" ht="10.5" customHeight="1" s="113">
      <c r="A634" s="152" t="n">
        <v>42637</v>
      </c>
      <c r="B634" s="153">
        <f>IF(A634="","",YEAR(A634))</f>
        <v/>
      </c>
      <c r="C634" s="153">
        <f>IF(A634="","",MONTH(A634))</f>
        <v/>
      </c>
      <c r="D634" s="153">
        <f>IF(A634="","",CHOOSE(MONTH(A634),"Ocak","Şubat","Mart","Nisan","Mayıs","Haziran","Temmuz","Ağustos","Eylül","Ekim","Kasım","Aralık"))</f>
        <v/>
      </c>
      <c r="E634" s="153">
        <f>IF(A634="","",ROUNDUP(MONTH(A634)/3,0))</f>
        <v/>
      </c>
      <c r="F634" s="153">
        <f>IF(A634="","",WEEKNUM(A634,2))</f>
        <v/>
      </c>
      <c r="G634" s="153">
        <f>IF(A634="","",WEEKDAY(A634,2))</f>
        <v/>
      </c>
      <c r="H634" s="153">
        <f>IF(A634="","",CHOOSE(WEEKDAY(A634,2),"Pazartesi","Salı","Çarşamba","Perşembe","Cuma","Cumartesi","Pazar"))</f>
        <v/>
      </c>
    </row>
    <row r="635" ht="10.5" customHeight="1" s="113">
      <c r="A635" s="152" t="n">
        <v>42638</v>
      </c>
      <c r="B635" s="153">
        <f>IF(A635="","",YEAR(A635))</f>
        <v/>
      </c>
      <c r="C635" s="153">
        <f>IF(A635="","",MONTH(A635))</f>
        <v/>
      </c>
      <c r="D635" s="153">
        <f>IF(A635="","",CHOOSE(MONTH(A635),"Ocak","Şubat","Mart","Nisan","Mayıs","Haziran","Temmuz","Ağustos","Eylül","Ekim","Kasım","Aralık"))</f>
        <v/>
      </c>
      <c r="E635" s="153">
        <f>IF(A635="","",ROUNDUP(MONTH(A635)/3,0))</f>
        <v/>
      </c>
      <c r="F635" s="153">
        <f>IF(A635="","",WEEKNUM(A635,2))</f>
        <v/>
      </c>
      <c r="G635" s="153">
        <f>IF(A635="","",WEEKDAY(A635,2))</f>
        <v/>
      </c>
      <c r="H635" s="153">
        <f>IF(A635="","",CHOOSE(WEEKDAY(A635,2),"Pazartesi","Salı","Çarşamba","Perşembe","Cuma","Cumartesi","Pazar"))</f>
        <v/>
      </c>
    </row>
    <row r="636" ht="10.5" customHeight="1" s="113">
      <c r="A636" s="152" t="n">
        <v>42639</v>
      </c>
      <c r="B636" s="153">
        <f>IF(A636="","",YEAR(A636))</f>
        <v/>
      </c>
      <c r="C636" s="153">
        <f>IF(A636="","",MONTH(A636))</f>
        <v/>
      </c>
      <c r="D636" s="153">
        <f>IF(A636="","",CHOOSE(MONTH(A636),"Ocak","Şubat","Mart","Nisan","Mayıs","Haziran","Temmuz","Ağustos","Eylül","Ekim","Kasım","Aralık"))</f>
        <v/>
      </c>
      <c r="E636" s="153">
        <f>IF(A636="","",ROUNDUP(MONTH(A636)/3,0))</f>
        <v/>
      </c>
      <c r="F636" s="153">
        <f>IF(A636="","",WEEKNUM(A636,2))</f>
        <v/>
      </c>
      <c r="G636" s="153">
        <f>IF(A636="","",WEEKDAY(A636,2))</f>
        <v/>
      </c>
      <c r="H636" s="153">
        <f>IF(A636="","",CHOOSE(WEEKDAY(A636,2),"Pazartesi","Salı","Çarşamba","Perşembe","Cuma","Cumartesi","Pazar"))</f>
        <v/>
      </c>
    </row>
    <row r="637" ht="10.5" customHeight="1" s="113">
      <c r="A637" s="152" t="n">
        <v>42640</v>
      </c>
      <c r="B637" s="153">
        <f>IF(A637="","",YEAR(A637))</f>
        <v/>
      </c>
      <c r="C637" s="153">
        <f>IF(A637="","",MONTH(A637))</f>
        <v/>
      </c>
      <c r="D637" s="153">
        <f>IF(A637="","",CHOOSE(MONTH(A637),"Ocak","Şubat","Mart","Nisan","Mayıs","Haziran","Temmuz","Ağustos","Eylül","Ekim","Kasım","Aralık"))</f>
        <v/>
      </c>
      <c r="E637" s="153">
        <f>IF(A637="","",ROUNDUP(MONTH(A637)/3,0))</f>
        <v/>
      </c>
      <c r="F637" s="153">
        <f>IF(A637="","",WEEKNUM(A637,2))</f>
        <v/>
      </c>
      <c r="G637" s="153">
        <f>IF(A637="","",WEEKDAY(A637,2))</f>
        <v/>
      </c>
      <c r="H637" s="153">
        <f>IF(A637="","",CHOOSE(WEEKDAY(A637,2),"Pazartesi","Salı","Çarşamba","Perşembe","Cuma","Cumartesi","Pazar"))</f>
        <v/>
      </c>
    </row>
    <row r="638" ht="10.5" customHeight="1" s="113">
      <c r="A638" s="152" t="n">
        <v>42641</v>
      </c>
      <c r="B638" s="153">
        <f>IF(A638="","",YEAR(A638))</f>
        <v/>
      </c>
      <c r="C638" s="153">
        <f>IF(A638="","",MONTH(A638))</f>
        <v/>
      </c>
      <c r="D638" s="153">
        <f>IF(A638="","",CHOOSE(MONTH(A638),"Ocak","Şubat","Mart","Nisan","Mayıs","Haziran","Temmuz","Ağustos","Eylül","Ekim","Kasım","Aralık"))</f>
        <v/>
      </c>
      <c r="E638" s="153">
        <f>IF(A638="","",ROUNDUP(MONTH(A638)/3,0))</f>
        <v/>
      </c>
      <c r="F638" s="153">
        <f>IF(A638="","",WEEKNUM(A638,2))</f>
        <v/>
      </c>
      <c r="G638" s="153">
        <f>IF(A638="","",WEEKDAY(A638,2))</f>
        <v/>
      </c>
      <c r="H638" s="153">
        <f>IF(A638="","",CHOOSE(WEEKDAY(A638,2),"Pazartesi","Salı","Çarşamba","Perşembe","Cuma","Cumartesi","Pazar"))</f>
        <v/>
      </c>
    </row>
    <row r="639" ht="10.5" customHeight="1" s="113">
      <c r="A639" s="152" t="n">
        <v>42642</v>
      </c>
      <c r="B639" s="153">
        <f>IF(A639="","",YEAR(A639))</f>
        <v/>
      </c>
      <c r="C639" s="153">
        <f>IF(A639="","",MONTH(A639))</f>
        <v/>
      </c>
      <c r="D639" s="153">
        <f>IF(A639="","",CHOOSE(MONTH(A639),"Ocak","Şubat","Mart","Nisan","Mayıs","Haziran","Temmuz","Ağustos","Eylül","Ekim","Kasım","Aralık"))</f>
        <v/>
      </c>
      <c r="E639" s="153">
        <f>IF(A639="","",ROUNDUP(MONTH(A639)/3,0))</f>
        <v/>
      </c>
      <c r="F639" s="153">
        <f>IF(A639="","",WEEKNUM(A639,2))</f>
        <v/>
      </c>
      <c r="G639" s="153">
        <f>IF(A639="","",WEEKDAY(A639,2))</f>
        <v/>
      </c>
      <c r="H639" s="153">
        <f>IF(A639="","",CHOOSE(WEEKDAY(A639,2),"Pazartesi","Salı","Çarşamba","Perşembe","Cuma","Cumartesi","Pazar"))</f>
        <v/>
      </c>
    </row>
    <row r="640" ht="10.5" customHeight="1" s="113">
      <c r="A640" s="152" t="n">
        <v>42643</v>
      </c>
      <c r="B640" s="153">
        <f>IF(A640="","",YEAR(A640))</f>
        <v/>
      </c>
      <c r="C640" s="153">
        <f>IF(A640="","",MONTH(A640))</f>
        <v/>
      </c>
      <c r="D640" s="153">
        <f>IF(A640="","",CHOOSE(MONTH(A640),"Ocak","Şubat","Mart","Nisan","Mayıs","Haziran","Temmuz","Ağustos","Eylül","Ekim","Kasım","Aralık"))</f>
        <v/>
      </c>
      <c r="E640" s="153">
        <f>IF(A640="","",ROUNDUP(MONTH(A640)/3,0))</f>
        <v/>
      </c>
      <c r="F640" s="153">
        <f>IF(A640="","",WEEKNUM(A640,2))</f>
        <v/>
      </c>
      <c r="G640" s="153">
        <f>IF(A640="","",WEEKDAY(A640,2))</f>
        <v/>
      </c>
      <c r="H640" s="153">
        <f>IF(A640="","",CHOOSE(WEEKDAY(A640,2),"Pazartesi","Salı","Çarşamba","Perşembe","Cuma","Cumartesi","Pazar"))</f>
        <v/>
      </c>
    </row>
    <row r="641" ht="10.5" customHeight="1" s="113">
      <c r="A641" s="152" t="n">
        <v>42644</v>
      </c>
      <c r="B641" s="153">
        <f>IF(A641="","",YEAR(A641))</f>
        <v/>
      </c>
      <c r="C641" s="153">
        <f>IF(A641="","",MONTH(A641))</f>
        <v/>
      </c>
      <c r="D641" s="153">
        <f>IF(A641="","",CHOOSE(MONTH(A641),"Ocak","Şubat","Mart","Nisan","Mayıs","Haziran","Temmuz","Ağustos","Eylül","Ekim","Kasım","Aralık"))</f>
        <v/>
      </c>
      <c r="E641" s="153">
        <f>IF(A641="","",ROUNDUP(MONTH(A641)/3,0))</f>
        <v/>
      </c>
      <c r="F641" s="153">
        <f>IF(A641="","",WEEKNUM(A641,2))</f>
        <v/>
      </c>
      <c r="G641" s="153">
        <f>IF(A641="","",WEEKDAY(A641,2))</f>
        <v/>
      </c>
      <c r="H641" s="153">
        <f>IF(A641="","",CHOOSE(WEEKDAY(A641,2),"Pazartesi","Salı","Çarşamba","Perşembe","Cuma","Cumartesi","Pazar"))</f>
        <v/>
      </c>
    </row>
    <row r="642" ht="10.5" customHeight="1" s="113">
      <c r="A642" s="152" t="n">
        <v>42645</v>
      </c>
      <c r="B642" s="153">
        <f>IF(A642="","",YEAR(A642))</f>
        <v/>
      </c>
      <c r="C642" s="153">
        <f>IF(A642="","",MONTH(A642))</f>
        <v/>
      </c>
      <c r="D642" s="153">
        <f>IF(A642="","",CHOOSE(MONTH(A642),"Ocak","Şubat","Mart","Nisan","Mayıs","Haziran","Temmuz","Ağustos","Eylül","Ekim","Kasım","Aralık"))</f>
        <v/>
      </c>
      <c r="E642" s="153">
        <f>IF(A642="","",ROUNDUP(MONTH(A642)/3,0))</f>
        <v/>
      </c>
      <c r="F642" s="153">
        <f>IF(A642="","",WEEKNUM(A642,2))</f>
        <v/>
      </c>
      <c r="G642" s="153">
        <f>IF(A642="","",WEEKDAY(A642,2))</f>
        <v/>
      </c>
      <c r="H642" s="153">
        <f>IF(A642="","",CHOOSE(WEEKDAY(A642,2),"Pazartesi","Salı","Çarşamba","Perşembe","Cuma","Cumartesi","Pazar"))</f>
        <v/>
      </c>
    </row>
    <row r="643" ht="10.5" customHeight="1" s="113">
      <c r="A643" s="152" t="n">
        <v>42646</v>
      </c>
      <c r="B643" s="153">
        <f>IF(A643="","",YEAR(A643))</f>
        <v/>
      </c>
      <c r="C643" s="153">
        <f>IF(A643="","",MONTH(A643))</f>
        <v/>
      </c>
      <c r="D643" s="153">
        <f>IF(A643="","",CHOOSE(MONTH(A643),"Ocak","Şubat","Mart","Nisan","Mayıs","Haziran","Temmuz","Ağustos","Eylül","Ekim","Kasım","Aralık"))</f>
        <v/>
      </c>
      <c r="E643" s="153">
        <f>IF(A643="","",ROUNDUP(MONTH(A643)/3,0))</f>
        <v/>
      </c>
      <c r="F643" s="153">
        <f>IF(A643="","",WEEKNUM(A643,2))</f>
        <v/>
      </c>
      <c r="G643" s="153">
        <f>IF(A643="","",WEEKDAY(A643,2))</f>
        <v/>
      </c>
      <c r="H643" s="153">
        <f>IF(A643="","",CHOOSE(WEEKDAY(A643,2),"Pazartesi","Salı","Çarşamba","Perşembe","Cuma","Cumartesi","Pazar"))</f>
        <v/>
      </c>
    </row>
    <row r="644" ht="10.5" customHeight="1" s="113">
      <c r="A644" s="152" t="n">
        <v>42647</v>
      </c>
      <c r="B644" s="153">
        <f>IF(A644="","",YEAR(A644))</f>
        <v/>
      </c>
      <c r="C644" s="153">
        <f>IF(A644="","",MONTH(A644))</f>
        <v/>
      </c>
      <c r="D644" s="153">
        <f>IF(A644="","",CHOOSE(MONTH(A644),"Ocak","Şubat","Mart","Nisan","Mayıs","Haziran","Temmuz","Ağustos","Eylül","Ekim","Kasım","Aralık"))</f>
        <v/>
      </c>
      <c r="E644" s="153">
        <f>IF(A644="","",ROUNDUP(MONTH(A644)/3,0))</f>
        <v/>
      </c>
      <c r="F644" s="153">
        <f>IF(A644="","",WEEKNUM(A644,2))</f>
        <v/>
      </c>
      <c r="G644" s="153">
        <f>IF(A644="","",WEEKDAY(A644,2))</f>
        <v/>
      </c>
      <c r="H644" s="153">
        <f>IF(A644="","",CHOOSE(WEEKDAY(A644,2),"Pazartesi","Salı","Çarşamba","Perşembe","Cuma","Cumartesi","Pazar"))</f>
        <v/>
      </c>
    </row>
    <row r="645" ht="10.5" customHeight="1" s="113">
      <c r="A645" s="152" t="n">
        <v>42648</v>
      </c>
      <c r="B645" s="153">
        <f>IF(A645="","",YEAR(A645))</f>
        <v/>
      </c>
      <c r="C645" s="153">
        <f>IF(A645="","",MONTH(A645))</f>
        <v/>
      </c>
      <c r="D645" s="153">
        <f>IF(A645="","",CHOOSE(MONTH(A645),"Ocak","Şubat","Mart","Nisan","Mayıs","Haziran","Temmuz","Ağustos","Eylül","Ekim","Kasım","Aralık"))</f>
        <v/>
      </c>
      <c r="E645" s="153">
        <f>IF(A645="","",ROUNDUP(MONTH(A645)/3,0))</f>
        <v/>
      </c>
      <c r="F645" s="153">
        <f>IF(A645="","",WEEKNUM(A645,2))</f>
        <v/>
      </c>
      <c r="G645" s="153">
        <f>IF(A645="","",WEEKDAY(A645,2))</f>
        <v/>
      </c>
      <c r="H645" s="153">
        <f>IF(A645="","",CHOOSE(WEEKDAY(A645,2),"Pazartesi","Salı","Çarşamba","Perşembe","Cuma","Cumartesi","Pazar"))</f>
        <v/>
      </c>
    </row>
    <row r="646" ht="10.5" customHeight="1" s="113">
      <c r="A646" s="152" t="n">
        <v>42649</v>
      </c>
      <c r="B646" s="153">
        <f>IF(A646="","",YEAR(A646))</f>
        <v/>
      </c>
      <c r="C646" s="153">
        <f>IF(A646="","",MONTH(A646))</f>
        <v/>
      </c>
      <c r="D646" s="153">
        <f>IF(A646="","",CHOOSE(MONTH(A646),"Ocak","Şubat","Mart","Nisan","Mayıs","Haziran","Temmuz","Ağustos","Eylül","Ekim","Kasım","Aralık"))</f>
        <v/>
      </c>
      <c r="E646" s="153">
        <f>IF(A646="","",ROUNDUP(MONTH(A646)/3,0))</f>
        <v/>
      </c>
      <c r="F646" s="153">
        <f>IF(A646="","",WEEKNUM(A646,2))</f>
        <v/>
      </c>
      <c r="G646" s="153">
        <f>IF(A646="","",WEEKDAY(A646,2))</f>
        <v/>
      </c>
      <c r="H646" s="153">
        <f>IF(A646="","",CHOOSE(WEEKDAY(A646,2),"Pazartesi","Salı","Çarşamba","Perşembe","Cuma","Cumartesi","Pazar"))</f>
        <v/>
      </c>
    </row>
    <row r="647" ht="10.5" customHeight="1" s="113">
      <c r="A647" s="152" t="n">
        <v>42650</v>
      </c>
      <c r="B647" s="153">
        <f>IF(A647="","",YEAR(A647))</f>
        <v/>
      </c>
      <c r="C647" s="153">
        <f>IF(A647="","",MONTH(A647))</f>
        <v/>
      </c>
      <c r="D647" s="153">
        <f>IF(A647="","",CHOOSE(MONTH(A647),"Ocak","Şubat","Mart","Nisan","Mayıs","Haziran","Temmuz","Ağustos","Eylül","Ekim","Kasım","Aralık"))</f>
        <v/>
      </c>
      <c r="E647" s="153">
        <f>IF(A647="","",ROUNDUP(MONTH(A647)/3,0))</f>
        <v/>
      </c>
      <c r="F647" s="153">
        <f>IF(A647="","",WEEKNUM(A647,2))</f>
        <v/>
      </c>
      <c r="G647" s="153">
        <f>IF(A647="","",WEEKDAY(A647,2))</f>
        <v/>
      </c>
      <c r="H647" s="153">
        <f>IF(A647="","",CHOOSE(WEEKDAY(A647,2),"Pazartesi","Salı","Çarşamba","Perşembe","Cuma","Cumartesi","Pazar"))</f>
        <v/>
      </c>
    </row>
    <row r="648" ht="10.5" customHeight="1" s="113">
      <c r="A648" s="152" t="n">
        <v>42651</v>
      </c>
      <c r="B648" s="153">
        <f>IF(A648="","",YEAR(A648))</f>
        <v/>
      </c>
      <c r="C648" s="153">
        <f>IF(A648="","",MONTH(A648))</f>
        <v/>
      </c>
      <c r="D648" s="153">
        <f>IF(A648="","",CHOOSE(MONTH(A648),"Ocak","Şubat","Mart","Nisan","Mayıs","Haziran","Temmuz","Ağustos","Eylül","Ekim","Kasım","Aralık"))</f>
        <v/>
      </c>
      <c r="E648" s="153">
        <f>IF(A648="","",ROUNDUP(MONTH(A648)/3,0))</f>
        <v/>
      </c>
      <c r="F648" s="153">
        <f>IF(A648="","",WEEKNUM(A648,2))</f>
        <v/>
      </c>
      <c r="G648" s="153">
        <f>IF(A648="","",WEEKDAY(A648,2))</f>
        <v/>
      </c>
      <c r="H648" s="153">
        <f>IF(A648="","",CHOOSE(WEEKDAY(A648,2),"Pazartesi","Salı","Çarşamba","Perşembe","Cuma","Cumartesi","Pazar"))</f>
        <v/>
      </c>
    </row>
    <row r="649" ht="10.5" customHeight="1" s="113">
      <c r="A649" s="152" t="n">
        <v>42652</v>
      </c>
      <c r="B649" s="153">
        <f>IF(A649="","",YEAR(A649))</f>
        <v/>
      </c>
      <c r="C649" s="153">
        <f>IF(A649="","",MONTH(A649))</f>
        <v/>
      </c>
      <c r="D649" s="153">
        <f>IF(A649="","",CHOOSE(MONTH(A649),"Ocak","Şubat","Mart","Nisan","Mayıs","Haziran","Temmuz","Ağustos","Eylül","Ekim","Kasım","Aralık"))</f>
        <v/>
      </c>
      <c r="E649" s="153">
        <f>IF(A649="","",ROUNDUP(MONTH(A649)/3,0))</f>
        <v/>
      </c>
      <c r="F649" s="153">
        <f>IF(A649="","",WEEKNUM(A649,2))</f>
        <v/>
      </c>
      <c r="G649" s="153">
        <f>IF(A649="","",WEEKDAY(A649,2))</f>
        <v/>
      </c>
      <c r="H649" s="153">
        <f>IF(A649="","",CHOOSE(WEEKDAY(A649,2),"Pazartesi","Salı","Çarşamba","Perşembe","Cuma","Cumartesi","Pazar"))</f>
        <v/>
      </c>
    </row>
    <row r="650" ht="10.5" customHeight="1" s="113">
      <c r="A650" s="152" t="n">
        <v>42653</v>
      </c>
      <c r="B650" s="153">
        <f>IF(A650="","",YEAR(A650))</f>
        <v/>
      </c>
      <c r="C650" s="153">
        <f>IF(A650="","",MONTH(A650))</f>
        <v/>
      </c>
      <c r="D650" s="153">
        <f>IF(A650="","",CHOOSE(MONTH(A650),"Ocak","Şubat","Mart","Nisan","Mayıs","Haziran","Temmuz","Ağustos","Eylül","Ekim","Kasım","Aralık"))</f>
        <v/>
      </c>
      <c r="E650" s="153">
        <f>IF(A650="","",ROUNDUP(MONTH(A650)/3,0))</f>
        <v/>
      </c>
      <c r="F650" s="153">
        <f>IF(A650="","",WEEKNUM(A650,2))</f>
        <v/>
      </c>
      <c r="G650" s="153">
        <f>IF(A650="","",WEEKDAY(A650,2))</f>
        <v/>
      </c>
      <c r="H650" s="153">
        <f>IF(A650="","",CHOOSE(WEEKDAY(A650,2),"Pazartesi","Salı","Çarşamba","Perşembe","Cuma","Cumartesi","Pazar"))</f>
        <v/>
      </c>
    </row>
    <row r="651" ht="10.5" customHeight="1" s="113">
      <c r="A651" s="152" t="n">
        <v>42654</v>
      </c>
      <c r="B651" s="153">
        <f>IF(A651="","",YEAR(A651))</f>
        <v/>
      </c>
      <c r="C651" s="153">
        <f>IF(A651="","",MONTH(A651))</f>
        <v/>
      </c>
      <c r="D651" s="153">
        <f>IF(A651="","",CHOOSE(MONTH(A651),"Ocak","Şubat","Mart","Nisan","Mayıs","Haziran","Temmuz","Ağustos","Eylül","Ekim","Kasım","Aralık"))</f>
        <v/>
      </c>
      <c r="E651" s="153">
        <f>IF(A651="","",ROUNDUP(MONTH(A651)/3,0))</f>
        <v/>
      </c>
      <c r="F651" s="153">
        <f>IF(A651="","",WEEKNUM(A651,2))</f>
        <v/>
      </c>
      <c r="G651" s="153">
        <f>IF(A651="","",WEEKDAY(A651,2))</f>
        <v/>
      </c>
      <c r="H651" s="153">
        <f>IF(A651="","",CHOOSE(WEEKDAY(A651,2),"Pazartesi","Salı","Çarşamba","Perşembe","Cuma","Cumartesi","Pazar"))</f>
        <v/>
      </c>
    </row>
    <row r="652" ht="10.5" customHeight="1" s="113">
      <c r="A652" s="152" t="n">
        <v>42655</v>
      </c>
      <c r="B652" s="153">
        <f>IF(A652="","",YEAR(A652))</f>
        <v/>
      </c>
      <c r="C652" s="153">
        <f>IF(A652="","",MONTH(A652))</f>
        <v/>
      </c>
      <c r="D652" s="153">
        <f>IF(A652="","",CHOOSE(MONTH(A652),"Ocak","Şubat","Mart","Nisan","Mayıs","Haziran","Temmuz","Ağustos","Eylül","Ekim","Kasım","Aralık"))</f>
        <v/>
      </c>
      <c r="E652" s="153">
        <f>IF(A652="","",ROUNDUP(MONTH(A652)/3,0))</f>
        <v/>
      </c>
      <c r="F652" s="153">
        <f>IF(A652="","",WEEKNUM(A652,2))</f>
        <v/>
      </c>
      <c r="G652" s="153">
        <f>IF(A652="","",WEEKDAY(A652,2))</f>
        <v/>
      </c>
      <c r="H652" s="153">
        <f>IF(A652="","",CHOOSE(WEEKDAY(A652,2),"Pazartesi","Salı","Çarşamba","Perşembe","Cuma","Cumartesi","Pazar"))</f>
        <v/>
      </c>
    </row>
    <row r="653" ht="10.5" customHeight="1" s="113">
      <c r="A653" s="152" t="n">
        <v>42656</v>
      </c>
      <c r="B653" s="153">
        <f>IF(A653="","",YEAR(A653))</f>
        <v/>
      </c>
      <c r="C653" s="153">
        <f>IF(A653="","",MONTH(A653))</f>
        <v/>
      </c>
      <c r="D653" s="153">
        <f>IF(A653="","",CHOOSE(MONTH(A653),"Ocak","Şubat","Mart","Nisan","Mayıs","Haziran","Temmuz","Ağustos","Eylül","Ekim","Kasım","Aralık"))</f>
        <v/>
      </c>
      <c r="E653" s="153">
        <f>IF(A653="","",ROUNDUP(MONTH(A653)/3,0))</f>
        <v/>
      </c>
      <c r="F653" s="153">
        <f>IF(A653="","",WEEKNUM(A653,2))</f>
        <v/>
      </c>
      <c r="G653" s="153">
        <f>IF(A653="","",WEEKDAY(A653,2))</f>
        <v/>
      </c>
      <c r="H653" s="153">
        <f>IF(A653="","",CHOOSE(WEEKDAY(A653,2),"Pazartesi","Salı","Çarşamba","Perşembe","Cuma","Cumartesi","Pazar"))</f>
        <v/>
      </c>
    </row>
    <row r="654" ht="10.5" customHeight="1" s="113">
      <c r="A654" s="152" t="n">
        <v>42657</v>
      </c>
      <c r="B654" s="153">
        <f>IF(A654="","",YEAR(A654))</f>
        <v/>
      </c>
      <c r="C654" s="153">
        <f>IF(A654="","",MONTH(A654))</f>
        <v/>
      </c>
      <c r="D654" s="153">
        <f>IF(A654="","",CHOOSE(MONTH(A654),"Ocak","Şubat","Mart","Nisan","Mayıs","Haziran","Temmuz","Ağustos","Eylül","Ekim","Kasım","Aralık"))</f>
        <v/>
      </c>
      <c r="E654" s="153">
        <f>IF(A654="","",ROUNDUP(MONTH(A654)/3,0))</f>
        <v/>
      </c>
      <c r="F654" s="153">
        <f>IF(A654="","",WEEKNUM(A654,2))</f>
        <v/>
      </c>
      <c r="G654" s="153">
        <f>IF(A654="","",WEEKDAY(A654,2))</f>
        <v/>
      </c>
      <c r="H654" s="153">
        <f>IF(A654="","",CHOOSE(WEEKDAY(A654,2),"Pazartesi","Salı","Çarşamba","Perşembe","Cuma","Cumartesi","Pazar"))</f>
        <v/>
      </c>
    </row>
    <row r="655" ht="10.5" customHeight="1" s="113">
      <c r="A655" s="152" t="n">
        <v>42658</v>
      </c>
      <c r="B655" s="153">
        <f>IF(A655="","",YEAR(A655))</f>
        <v/>
      </c>
      <c r="C655" s="153">
        <f>IF(A655="","",MONTH(A655))</f>
        <v/>
      </c>
      <c r="D655" s="153">
        <f>IF(A655="","",CHOOSE(MONTH(A655),"Ocak","Şubat","Mart","Nisan","Mayıs","Haziran","Temmuz","Ağustos","Eylül","Ekim","Kasım","Aralık"))</f>
        <v/>
      </c>
      <c r="E655" s="153">
        <f>IF(A655="","",ROUNDUP(MONTH(A655)/3,0))</f>
        <v/>
      </c>
      <c r="F655" s="153">
        <f>IF(A655="","",WEEKNUM(A655,2))</f>
        <v/>
      </c>
      <c r="G655" s="153">
        <f>IF(A655="","",WEEKDAY(A655,2))</f>
        <v/>
      </c>
      <c r="H655" s="153">
        <f>IF(A655="","",CHOOSE(WEEKDAY(A655,2),"Pazartesi","Salı","Çarşamba","Perşembe","Cuma","Cumartesi","Pazar"))</f>
        <v/>
      </c>
    </row>
    <row r="656" ht="10.5" customHeight="1" s="113">
      <c r="A656" s="152" t="n">
        <v>42659</v>
      </c>
      <c r="B656" s="153">
        <f>IF(A656="","",YEAR(A656))</f>
        <v/>
      </c>
      <c r="C656" s="153">
        <f>IF(A656="","",MONTH(A656))</f>
        <v/>
      </c>
      <c r="D656" s="153">
        <f>IF(A656="","",CHOOSE(MONTH(A656),"Ocak","Şubat","Mart","Nisan","Mayıs","Haziran","Temmuz","Ağustos","Eylül","Ekim","Kasım","Aralık"))</f>
        <v/>
      </c>
      <c r="E656" s="153">
        <f>IF(A656="","",ROUNDUP(MONTH(A656)/3,0))</f>
        <v/>
      </c>
      <c r="F656" s="153">
        <f>IF(A656="","",WEEKNUM(A656,2))</f>
        <v/>
      </c>
      <c r="G656" s="153">
        <f>IF(A656="","",WEEKDAY(A656,2))</f>
        <v/>
      </c>
      <c r="H656" s="153">
        <f>IF(A656="","",CHOOSE(WEEKDAY(A656,2),"Pazartesi","Salı","Çarşamba","Perşembe","Cuma","Cumartesi","Pazar"))</f>
        <v/>
      </c>
    </row>
    <row r="657" ht="10.5" customHeight="1" s="113">
      <c r="A657" s="152" t="n">
        <v>42660</v>
      </c>
      <c r="B657" s="153">
        <f>IF(A657="","",YEAR(A657))</f>
        <v/>
      </c>
      <c r="C657" s="153">
        <f>IF(A657="","",MONTH(A657))</f>
        <v/>
      </c>
      <c r="D657" s="153">
        <f>IF(A657="","",CHOOSE(MONTH(A657),"Ocak","Şubat","Mart","Nisan","Mayıs","Haziran","Temmuz","Ağustos","Eylül","Ekim","Kasım","Aralık"))</f>
        <v/>
      </c>
      <c r="E657" s="153">
        <f>IF(A657="","",ROUNDUP(MONTH(A657)/3,0))</f>
        <v/>
      </c>
      <c r="F657" s="153">
        <f>IF(A657="","",WEEKNUM(A657,2))</f>
        <v/>
      </c>
      <c r="G657" s="153">
        <f>IF(A657="","",WEEKDAY(A657,2))</f>
        <v/>
      </c>
      <c r="H657" s="153">
        <f>IF(A657="","",CHOOSE(WEEKDAY(A657,2),"Pazartesi","Salı","Çarşamba","Perşembe","Cuma","Cumartesi","Pazar"))</f>
        <v/>
      </c>
    </row>
    <row r="658" ht="10.5" customHeight="1" s="113">
      <c r="A658" s="152" t="n">
        <v>42661</v>
      </c>
      <c r="B658" s="153">
        <f>IF(A658="","",YEAR(A658))</f>
        <v/>
      </c>
      <c r="C658" s="153">
        <f>IF(A658="","",MONTH(A658))</f>
        <v/>
      </c>
      <c r="D658" s="153">
        <f>IF(A658="","",CHOOSE(MONTH(A658),"Ocak","Şubat","Mart","Nisan","Mayıs","Haziran","Temmuz","Ağustos","Eylül","Ekim","Kasım","Aralık"))</f>
        <v/>
      </c>
      <c r="E658" s="153">
        <f>IF(A658="","",ROUNDUP(MONTH(A658)/3,0))</f>
        <v/>
      </c>
      <c r="F658" s="153">
        <f>IF(A658="","",WEEKNUM(A658,2))</f>
        <v/>
      </c>
      <c r="G658" s="153">
        <f>IF(A658="","",WEEKDAY(A658,2))</f>
        <v/>
      </c>
      <c r="H658" s="153">
        <f>IF(A658="","",CHOOSE(WEEKDAY(A658,2),"Pazartesi","Salı","Çarşamba","Perşembe","Cuma","Cumartesi","Pazar"))</f>
        <v/>
      </c>
    </row>
    <row r="659" ht="10.5" customHeight="1" s="113">
      <c r="A659" s="152" t="n">
        <v>42662</v>
      </c>
      <c r="B659" s="153">
        <f>IF(A659="","",YEAR(A659))</f>
        <v/>
      </c>
      <c r="C659" s="153">
        <f>IF(A659="","",MONTH(A659))</f>
        <v/>
      </c>
      <c r="D659" s="153">
        <f>IF(A659="","",CHOOSE(MONTH(A659),"Ocak","Şubat","Mart","Nisan","Mayıs","Haziran","Temmuz","Ağustos","Eylül","Ekim","Kasım","Aralık"))</f>
        <v/>
      </c>
      <c r="E659" s="153">
        <f>IF(A659="","",ROUNDUP(MONTH(A659)/3,0))</f>
        <v/>
      </c>
      <c r="F659" s="153">
        <f>IF(A659="","",WEEKNUM(A659,2))</f>
        <v/>
      </c>
      <c r="G659" s="153">
        <f>IF(A659="","",WEEKDAY(A659,2))</f>
        <v/>
      </c>
      <c r="H659" s="153">
        <f>IF(A659="","",CHOOSE(WEEKDAY(A659,2),"Pazartesi","Salı","Çarşamba","Perşembe","Cuma","Cumartesi","Pazar"))</f>
        <v/>
      </c>
    </row>
    <row r="660" ht="10.5" customHeight="1" s="113">
      <c r="A660" s="152" t="n">
        <v>42663</v>
      </c>
      <c r="B660" s="153">
        <f>IF(A660="","",YEAR(A660))</f>
        <v/>
      </c>
      <c r="C660" s="153">
        <f>IF(A660="","",MONTH(A660))</f>
        <v/>
      </c>
      <c r="D660" s="153">
        <f>IF(A660="","",CHOOSE(MONTH(A660),"Ocak","Şubat","Mart","Nisan","Mayıs","Haziran","Temmuz","Ağustos","Eylül","Ekim","Kasım","Aralık"))</f>
        <v/>
      </c>
      <c r="E660" s="153">
        <f>IF(A660="","",ROUNDUP(MONTH(A660)/3,0))</f>
        <v/>
      </c>
      <c r="F660" s="153">
        <f>IF(A660="","",WEEKNUM(A660,2))</f>
        <v/>
      </c>
      <c r="G660" s="153">
        <f>IF(A660="","",WEEKDAY(A660,2))</f>
        <v/>
      </c>
      <c r="H660" s="153">
        <f>IF(A660="","",CHOOSE(WEEKDAY(A660,2),"Pazartesi","Salı","Çarşamba","Perşembe","Cuma","Cumartesi","Pazar"))</f>
        <v/>
      </c>
    </row>
    <row r="661" ht="10.5" customHeight="1" s="113">
      <c r="A661" s="152" t="n">
        <v>42664</v>
      </c>
      <c r="B661" s="153">
        <f>IF(A661="","",YEAR(A661))</f>
        <v/>
      </c>
      <c r="C661" s="153">
        <f>IF(A661="","",MONTH(A661))</f>
        <v/>
      </c>
      <c r="D661" s="153">
        <f>IF(A661="","",CHOOSE(MONTH(A661),"Ocak","Şubat","Mart","Nisan","Mayıs","Haziran","Temmuz","Ağustos","Eylül","Ekim","Kasım","Aralık"))</f>
        <v/>
      </c>
      <c r="E661" s="153">
        <f>IF(A661="","",ROUNDUP(MONTH(A661)/3,0))</f>
        <v/>
      </c>
      <c r="F661" s="153">
        <f>IF(A661="","",WEEKNUM(A661,2))</f>
        <v/>
      </c>
      <c r="G661" s="153">
        <f>IF(A661="","",WEEKDAY(A661,2))</f>
        <v/>
      </c>
      <c r="H661" s="153">
        <f>IF(A661="","",CHOOSE(WEEKDAY(A661,2),"Pazartesi","Salı","Çarşamba","Perşembe","Cuma","Cumartesi","Pazar"))</f>
        <v/>
      </c>
    </row>
    <row r="662" ht="10.5" customHeight="1" s="113">
      <c r="A662" s="152" t="n">
        <v>42665</v>
      </c>
      <c r="B662" s="153">
        <f>IF(A662="","",YEAR(A662))</f>
        <v/>
      </c>
      <c r="C662" s="153">
        <f>IF(A662="","",MONTH(A662))</f>
        <v/>
      </c>
      <c r="D662" s="153">
        <f>IF(A662="","",CHOOSE(MONTH(A662),"Ocak","Şubat","Mart","Nisan","Mayıs","Haziran","Temmuz","Ağustos","Eylül","Ekim","Kasım","Aralık"))</f>
        <v/>
      </c>
      <c r="E662" s="153">
        <f>IF(A662="","",ROUNDUP(MONTH(A662)/3,0))</f>
        <v/>
      </c>
      <c r="F662" s="153">
        <f>IF(A662="","",WEEKNUM(A662,2))</f>
        <v/>
      </c>
      <c r="G662" s="153">
        <f>IF(A662="","",WEEKDAY(A662,2))</f>
        <v/>
      </c>
      <c r="H662" s="153">
        <f>IF(A662="","",CHOOSE(WEEKDAY(A662,2),"Pazartesi","Salı","Çarşamba","Perşembe","Cuma","Cumartesi","Pazar"))</f>
        <v/>
      </c>
    </row>
    <row r="663" ht="10.5" customHeight="1" s="113">
      <c r="A663" s="152" t="n">
        <v>42666</v>
      </c>
      <c r="B663" s="153">
        <f>IF(A663="","",YEAR(A663))</f>
        <v/>
      </c>
      <c r="C663" s="153">
        <f>IF(A663="","",MONTH(A663))</f>
        <v/>
      </c>
      <c r="D663" s="153">
        <f>IF(A663="","",CHOOSE(MONTH(A663),"Ocak","Şubat","Mart","Nisan","Mayıs","Haziran","Temmuz","Ağustos","Eylül","Ekim","Kasım","Aralık"))</f>
        <v/>
      </c>
      <c r="E663" s="153">
        <f>IF(A663="","",ROUNDUP(MONTH(A663)/3,0))</f>
        <v/>
      </c>
      <c r="F663" s="153">
        <f>IF(A663="","",WEEKNUM(A663,2))</f>
        <v/>
      </c>
      <c r="G663" s="153">
        <f>IF(A663="","",WEEKDAY(A663,2))</f>
        <v/>
      </c>
      <c r="H663" s="153">
        <f>IF(A663="","",CHOOSE(WEEKDAY(A663,2),"Pazartesi","Salı","Çarşamba","Perşembe","Cuma","Cumartesi","Pazar"))</f>
        <v/>
      </c>
    </row>
    <row r="664" ht="10.5" customHeight="1" s="113">
      <c r="A664" s="152" t="n">
        <v>42667</v>
      </c>
      <c r="B664" s="153">
        <f>IF(A664="","",YEAR(A664))</f>
        <v/>
      </c>
      <c r="C664" s="153">
        <f>IF(A664="","",MONTH(A664))</f>
        <v/>
      </c>
      <c r="D664" s="153">
        <f>IF(A664="","",CHOOSE(MONTH(A664),"Ocak","Şubat","Mart","Nisan","Mayıs","Haziran","Temmuz","Ağustos","Eylül","Ekim","Kasım","Aralık"))</f>
        <v/>
      </c>
      <c r="E664" s="153">
        <f>IF(A664="","",ROUNDUP(MONTH(A664)/3,0))</f>
        <v/>
      </c>
      <c r="F664" s="153">
        <f>IF(A664="","",WEEKNUM(A664,2))</f>
        <v/>
      </c>
      <c r="G664" s="153">
        <f>IF(A664="","",WEEKDAY(A664,2))</f>
        <v/>
      </c>
      <c r="H664" s="153">
        <f>IF(A664="","",CHOOSE(WEEKDAY(A664,2),"Pazartesi","Salı","Çarşamba","Perşembe","Cuma","Cumartesi","Pazar"))</f>
        <v/>
      </c>
    </row>
    <row r="665" ht="10.5" customHeight="1" s="113">
      <c r="A665" s="152" t="n">
        <v>42668</v>
      </c>
      <c r="B665" s="153">
        <f>IF(A665="","",YEAR(A665))</f>
        <v/>
      </c>
      <c r="C665" s="153">
        <f>IF(A665="","",MONTH(A665))</f>
        <v/>
      </c>
      <c r="D665" s="153">
        <f>IF(A665="","",CHOOSE(MONTH(A665),"Ocak","Şubat","Mart","Nisan","Mayıs","Haziran","Temmuz","Ağustos","Eylül","Ekim","Kasım","Aralık"))</f>
        <v/>
      </c>
      <c r="E665" s="153">
        <f>IF(A665="","",ROUNDUP(MONTH(A665)/3,0))</f>
        <v/>
      </c>
      <c r="F665" s="153">
        <f>IF(A665="","",WEEKNUM(A665,2))</f>
        <v/>
      </c>
      <c r="G665" s="153">
        <f>IF(A665="","",WEEKDAY(A665,2))</f>
        <v/>
      </c>
      <c r="H665" s="153">
        <f>IF(A665="","",CHOOSE(WEEKDAY(A665,2),"Pazartesi","Salı","Çarşamba","Perşembe","Cuma","Cumartesi","Pazar"))</f>
        <v/>
      </c>
    </row>
    <row r="666" ht="10.5" customHeight="1" s="113">
      <c r="A666" s="152" t="n">
        <v>42669</v>
      </c>
      <c r="B666" s="153">
        <f>IF(A666="","",YEAR(A666))</f>
        <v/>
      </c>
      <c r="C666" s="153">
        <f>IF(A666="","",MONTH(A666))</f>
        <v/>
      </c>
      <c r="D666" s="153">
        <f>IF(A666="","",CHOOSE(MONTH(A666),"Ocak","Şubat","Mart","Nisan","Mayıs","Haziran","Temmuz","Ağustos","Eylül","Ekim","Kasım","Aralık"))</f>
        <v/>
      </c>
      <c r="E666" s="153">
        <f>IF(A666="","",ROUNDUP(MONTH(A666)/3,0))</f>
        <v/>
      </c>
      <c r="F666" s="153">
        <f>IF(A666="","",WEEKNUM(A666,2))</f>
        <v/>
      </c>
      <c r="G666" s="153">
        <f>IF(A666="","",WEEKDAY(A666,2))</f>
        <v/>
      </c>
      <c r="H666" s="153">
        <f>IF(A666="","",CHOOSE(WEEKDAY(A666,2),"Pazartesi","Salı","Çarşamba","Perşembe","Cuma","Cumartesi","Pazar"))</f>
        <v/>
      </c>
    </row>
    <row r="667" ht="10.5" customHeight="1" s="113">
      <c r="A667" s="152" t="n">
        <v>42670</v>
      </c>
      <c r="B667" s="153">
        <f>IF(A667="","",YEAR(A667))</f>
        <v/>
      </c>
      <c r="C667" s="153">
        <f>IF(A667="","",MONTH(A667))</f>
        <v/>
      </c>
      <c r="D667" s="153">
        <f>IF(A667="","",CHOOSE(MONTH(A667),"Ocak","Şubat","Mart","Nisan","Mayıs","Haziran","Temmuz","Ağustos","Eylül","Ekim","Kasım","Aralık"))</f>
        <v/>
      </c>
      <c r="E667" s="153">
        <f>IF(A667="","",ROUNDUP(MONTH(A667)/3,0))</f>
        <v/>
      </c>
      <c r="F667" s="153">
        <f>IF(A667="","",WEEKNUM(A667,2))</f>
        <v/>
      </c>
      <c r="G667" s="153">
        <f>IF(A667="","",WEEKDAY(A667,2))</f>
        <v/>
      </c>
      <c r="H667" s="153">
        <f>IF(A667="","",CHOOSE(WEEKDAY(A667,2),"Pazartesi","Salı","Çarşamba","Perşembe","Cuma","Cumartesi","Pazar"))</f>
        <v/>
      </c>
    </row>
    <row r="668" ht="10.5" customHeight="1" s="113">
      <c r="A668" s="152" t="n">
        <v>42671</v>
      </c>
      <c r="B668" s="153">
        <f>IF(A668="","",YEAR(A668))</f>
        <v/>
      </c>
      <c r="C668" s="153">
        <f>IF(A668="","",MONTH(A668))</f>
        <v/>
      </c>
      <c r="D668" s="153">
        <f>IF(A668="","",CHOOSE(MONTH(A668),"Ocak","Şubat","Mart","Nisan","Mayıs","Haziran","Temmuz","Ağustos","Eylül","Ekim","Kasım","Aralık"))</f>
        <v/>
      </c>
      <c r="E668" s="153">
        <f>IF(A668="","",ROUNDUP(MONTH(A668)/3,0))</f>
        <v/>
      </c>
      <c r="F668" s="153">
        <f>IF(A668="","",WEEKNUM(A668,2))</f>
        <v/>
      </c>
      <c r="G668" s="153">
        <f>IF(A668="","",WEEKDAY(A668,2))</f>
        <v/>
      </c>
      <c r="H668" s="153">
        <f>IF(A668="","",CHOOSE(WEEKDAY(A668,2),"Pazartesi","Salı","Çarşamba","Perşembe","Cuma","Cumartesi","Pazar"))</f>
        <v/>
      </c>
    </row>
    <row r="669" ht="10.5" customHeight="1" s="113">
      <c r="A669" s="152" t="n">
        <v>42672</v>
      </c>
      <c r="B669" s="153">
        <f>IF(A669="","",YEAR(A669))</f>
        <v/>
      </c>
      <c r="C669" s="153">
        <f>IF(A669="","",MONTH(A669))</f>
        <v/>
      </c>
      <c r="D669" s="153">
        <f>IF(A669="","",CHOOSE(MONTH(A669),"Ocak","Şubat","Mart","Nisan","Mayıs","Haziran","Temmuz","Ağustos","Eylül","Ekim","Kasım","Aralık"))</f>
        <v/>
      </c>
      <c r="E669" s="153">
        <f>IF(A669="","",ROUNDUP(MONTH(A669)/3,0))</f>
        <v/>
      </c>
      <c r="F669" s="153">
        <f>IF(A669="","",WEEKNUM(A669,2))</f>
        <v/>
      </c>
      <c r="G669" s="153">
        <f>IF(A669="","",WEEKDAY(A669,2))</f>
        <v/>
      </c>
      <c r="H669" s="153">
        <f>IF(A669="","",CHOOSE(WEEKDAY(A669,2),"Pazartesi","Salı","Çarşamba","Perşembe","Cuma","Cumartesi","Pazar"))</f>
        <v/>
      </c>
    </row>
    <row r="670" ht="10.5" customHeight="1" s="113">
      <c r="A670" s="152" t="n">
        <v>42673</v>
      </c>
      <c r="B670" s="153">
        <f>IF(A670="","",YEAR(A670))</f>
        <v/>
      </c>
      <c r="C670" s="153">
        <f>IF(A670="","",MONTH(A670))</f>
        <v/>
      </c>
      <c r="D670" s="153">
        <f>IF(A670="","",CHOOSE(MONTH(A670),"Ocak","Şubat","Mart","Nisan","Mayıs","Haziran","Temmuz","Ağustos","Eylül","Ekim","Kasım","Aralık"))</f>
        <v/>
      </c>
      <c r="E670" s="153">
        <f>IF(A670="","",ROUNDUP(MONTH(A670)/3,0))</f>
        <v/>
      </c>
      <c r="F670" s="153">
        <f>IF(A670="","",WEEKNUM(A670,2))</f>
        <v/>
      </c>
      <c r="G670" s="153">
        <f>IF(A670="","",WEEKDAY(A670,2))</f>
        <v/>
      </c>
      <c r="H670" s="153">
        <f>IF(A670="","",CHOOSE(WEEKDAY(A670,2),"Pazartesi","Salı","Çarşamba","Perşembe","Cuma","Cumartesi","Pazar"))</f>
        <v/>
      </c>
    </row>
    <row r="671" ht="10.5" customHeight="1" s="113">
      <c r="A671" s="152" t="n">
        <v>42674</v>
      </c>
      <c r="B671" s="153">
        <f>IF(A671="","",YEAR(A671))</f>
        <v/>
      </c>
      <c r="C671" s="153">
        <f>IF(A671="","",MONTH(A671))</f>
        <v/>
      </c>
      <c r="D671" s="153">
        <f>IF(A671="","",CHOOSE(MONTH(A671),"Ocak","Şubat","Mart","Nisan","Mayıs","Haziran","Temmuz","Ağustos","Eylül","Ekim","Kasım","Aralık"))</f>
        <v/>
      </c>
      <c r="E671" s="153">
        <f>IF(A671="","",ROUNDUP(MONTH(A671)/3,0))</f>
        <v/>
      </c>
      <c r="F671" s="153">
        <f>IF(A671="","",WEEKNUM(A671,2))</f>
        <v/>
      </c>
      <c r="G671" s="153">
        <f>IF(A671="","",WEEKDAY(A671,2))</f>
        <v/>
      </c>
      <c r="H671" s="153">
        <f>IF(A671="","",CHOOSE(WEEKDAY(A671,2),"Pazartesi","Salı","Çarşamba","Perşembe","Cuma","Cumartesi","Pazar"))</f>
        <v/>
      </c>
    </row>
    <row r="672" ht="10.5" customHeight="1" s="113">
      <c r="A672" s="152" t="n">
        <v>42675</v>
      </c>
      <c r="B672" s="153">
        <f>IF(A672="","",YEAR(A672))</f>
        <v/>
      </c>
      <c r="C672" s="153">
        <f>IF(A672="","",MONTH(A672))</f>
        <v/>
      </c>
      <c r="D672" s="153">
        <f>IF(A672="","",CHOOSE(MONTH(A672),"Ocak","Şubat","Mart","Nisan","Mayıs","Haziran","Temmuz","Ağustos","Eylül","Ekim","Kasım","Aralık"))</f>
        <v/>
      </c>
      <c r="E672" s="153">
        <f>IF(A672="","",ROUNDUP(MONTH(A672)/3,0))</f>
        <v/>
      </c>
      <c r="F672" s="153">
        <f>IF(A672="","",WEEKNUM(A672,2))</f>
        <v/>
      </c>
      <c r="G672" s="153">
        <f>IF(A672="","",WEEKDAY(A672,2))</f>
        <v/>
      </c>
      <c r="H672" s="153">
        <f>IF(A672="","",CHOOSE(WEEKDAY(A672,2),"Pazartesi","Salı","Çarşamba","Perşembe","Cuma","Cumartesi","Pazar"))</f>
        <v/>
      </c>
    </row>
    <row r="673" ht="10.5" customHeight="1" s="113">
      <c r="A673" s="152" t="n">
        <v>42676</v>
      </c>
      <c r="B673" s="153">
        <f>IF(A673="","",YEAR(A673))</f>
        <v/>
      </c>
      <c r="C673" s="153">
        <f>IF(A673="","",MONTH(A673))</f>
        <v/>
      </c>
      <c r="D673" s="153">
        <f>IF(A673="","",CHOOSE(MONTH(A673),"Ocak","Şubat","Mart","Nisan","Mayıs","Haziran","Temmuz","Ağustos","Eylül","Ekim","Kasım","Aralık"))</f>
        <v/>
      </c>
      <c r="E673" s="153">
        <f>IF(A673="","",ROUNDUP(MONTH(A673)/3,0))</f>
        <v/>
      </c>
      <c r="F673" s="153">
        <f>IF(A673="","",WEEKNUM(A673,2))</f>
        <v/>
      </c>
      <c r="G673" s="153">
        <f>IF(A673="","",WEEKDAY(A673,2))</f>
        <v/>
      </c>
      <c r="H673" s="153">
        <f>IF(A673="","",CHOOSE(WEEKDAY(A673,2),"Pazartesi","Salı","Çarşamba","Perşembe","Cuma","Cumartesi","Pazar"))</f>
        <v/>
      </c>
    </row>
    <row r="674" ht="10.5" customHeight="1" s="113">
      <c r="A674" s="152" t="n">
        <v>42677</v>
      </c>
      <c r="B674" s="153">
        <f>IF(A674="","",YEAR(A674))</f>
        <v/>
      </c>
      <c r="C674" s="153">
        <f>IF(A674="","",MONTH(A674))</f>
        <v/>
      </c>
      <c r="D674" s="153">
        <f>IF(A674="","",CHOOSE(MONTH(A674),"Ocak","Şubat","Mart","Nisan","Mayıs","Haziran","Temmuz","Ağustos","Eylül","Ekim","Kasım","Aralık"))</f>
        <v/>
      </c>
      <c r="E674" s="153">
        <f>IF(A674="","",ROUNDUP(MONTH(A674)/3,0))</f>
        <v/>
      </c>
      <c r="F674" s="153">
        <f>IF(A674="","",WEEKNUM(A674,2))</f>
        <v/>
      </c>
      <c r="G674" s="153">
        <f>IF(A674="","",WEEKDAY(A674,2))</f>
        <v/>
      </c>
      <c r="H674" s="153">
        <f>IF(A674="","",CHOOSE(WEEKDAY(A674,2),"Pazartesi","Salı","Çarşamba","Perşembe","Cuma","Cumartesi","Pazar"))</f>
        <v/>
      </c>
    </row>
    <row r="675" ht="10.5" customHeight="1" s="113">
      <c r="A675" s="152" t="n">
        <v>42678</v>
      </c>
      <c r="B675" s="153">
        <f>IF(A675="","",YEAR(A675))</f>
        <v/>
      </c>
      <c r="C675" s="153">
        <f>IF(A675="","",MONTH(A675))</f>
        <v/>
      </c>
      <c r="D675" s="153">
        <f>IF(A675="","",CHOOSE(MONTH(A675),"Ocak","Şubat","Mart","Nisan","Mayıs","Haziran","Temmuz","Ağustos","Eylül","Ekim","Kasım","Aralık"))</f>
        <v/>
      </c>
      <c r="E675" s="153">
        <f>IF(A675="","",ROUNDUP(MONTH(A675)/3,0))</f>
        <v/>
      </c>
      <c r="F675" s="153">
        <f>IF(A675="","",WEEKNUM(A675,2))</f>
        <v/>
      </c>
      <c r="G675" s="153">
        <f>IF(A675="","",WEEKDAY(A675,2))</f>
        <v/>
      </c>
      <c r="H675" s="153">
        <f>IF(A675="","",CHOOSE(WEEKDAY(A675,2),"Pazartesi","Salı","Çarşamba","Perşembe","Cuma","Cumartesi","Pazar"))</f>
        <v/>
      </c>
    </row>
    <row r="676" ht="10.5" customHeight="1" s="113">
      <c r="A676" s="152" t="n">
        <v>42679</v>
      </c>
      <c r="B676" s="153">
        <f>IF(A676="","",YEAR(A676))</f>
        <v/>
      </c>
      <c r="C676" s="153">
        <f>IF(A676="","",MONTH(A676))</f>
        <v/>
      </c>
      <c r="D676" s="153">
        <f>IF(A676="","",CHOOSE(MONTH(A676),"Ocak","Şubat","Mart","Nisan","Mayıs","Haziran","Temmuz","Ağustos","Eylül","Ekim","Kasım","Aralık"))</f>
        <v/>
      </c>
      <c r="E676" s="153">
        <f>IF(A676="","",ROUNDUP(MONTH(A676)/3,0))</f>
        <v/>
      </c>
      <c r="F676" s="153">
        <f>IF(A676="","",WEEKNUM(A676,2))</f>
        <v/>
      </c>
      <c r="G676" s="153">
        <f>IF(A676="","",WEEKDAY(A676,2))</f>
        <v/>
      </c>
      <c r="H676" s="153">
        <f>IF(A676="","",CHOOSE(WEEKDAY(A676,2),"Pazartesi","Salı","Çarşamba","Perşembe","Cuma","Cumartesi","Pazar"))</f>
        <v/>
      </c>
    </row>
    <row r="677" ht="10.5" customHeight="1" s="113">
      <c r="A677" s="152" t="n">
        <v>42680</v>
      </c>
      <c r="B677" s="153">
        <f>IF(A677="","",YEAR(A677))</f>
        <v/>
      </c>
      <c r="C677" s="153">
        <f>IF(A677="","",MONTH(A677))</f>
        <v/>
      </c>
      <c r="D677" s="153">
        <f>IF(A677="","",CHOOSE(MONTH(A677),"Ocak","Şubat","Mart","Nisan","Mayıs","Haziran","Temmuz","Ağustos","Eylül","Ekim","Kasım","Aralık"))</f>
        <v/>
      </c>
      <c r="E677" s="153">
        <f>IF(A677="","",ROUNDUP(MONTH(A677)/3,0))</f>
        <v/>
      </c>
      <c r="F677" s="153">
        <f>IF(A677="","",WEEKNUM(A677,2))</f>
        <v/>
      </c>
      <c r="G677" s="153">
        <f>IF(A677="","",WEEKDAY(A677,2))</f>
        <v/>
      </c>
      <c r="H677" s="153">
        <f>IF(A677="","",CHOOSE(WEEKDAY(A677,2),"Pazartesi","Salı","Çarşamba","Perşembe","Cuma","Cumartesi","Pazar"))</f>
        <v/>
      </c>
    </row>
    <row r="678" ht="10.5" customHeight="1" s="113">
      <c r="A678" s="152" t="n">
        <v>42681</v>
      </c>
      <c r="B678" s="153">
        <f>IF(A678="","",YEAR(A678))</f>
        <v/>
      </c>
      <c r="C678" s="153">
        <f>IF(A678="","",MONTH(A678))</f>
        <v/>
      </c>
      <c r="D678" s="153">
        <f>IF(A678="","",CHOOSE(MONTH(A678),"Ocak","Şubat","Mart","Nisan","Mayıs","Haziran","Temmuz","Ağustos","Eylül","Ekim","Kasım","Aralık"))</f>
        <v/>
      </c>
      <c r="E678" s="153">
        <f>IF(A678="","",ROUNDUP(MONTH(A678)/3,0))</f>
        <v/>
      </c>
      <c r="F678" s="153">
        <f>IF(A678="","",WEEKNUM(A678,2))</f>
        <v/>
      </c>
      <c r="G678" s="153">
        <f>IF(A678="","",WEEKDAY(A678,2))</f>
        <v/>
      </c>
      <c r="H678" s="153">
        <f>IF(A678="","",CHOOSE(WEEKDAY(A678,2),"Pazartesi","Salı","Çarşamba","Perşembe","Cuma","Cumartesi","Pazar"))</f>
        <v/>
      </c>
    </row>
    <row r="679" ht="10.5" customHeight="1" s="113">
      <c r="A679" s="152" t="n">
        <v>42682</v>
      </c>
      <c r="B679" s="153">
        <f>IF(A679="","",YEAR(A679))</f>
        <v/>
      </c>
      <c r="C679" s="153">
        <f>IF(A679="","",MONTH(A679))</f>
        <v/>
      </c>
      <c r="D679" s="153">
        <f>IF(A679="","",CHOOSE(MONTH(A679),"Ocak","Şubat","Mart","Nisan","Mayıs","Haziran","Temmuz","Ağustos","Eylül","Ekim","Kasım","Aralık"))</f>
        <v/>
      </c>
      <c r="E679" s="153">
        <f>IF(A679="","",ROUNDUP(MONTH(A679)/3,0))</f>
        <v/>
      </c>
      <c r="F679" s="153">
        <f>IF(A679="","",WEEKNUM(A679,2))</f>
        <v/>
      </c>
      <c r="G679" s="153">
        <f>IF(A679="","",WEEKDAY(A679,2))</f>
        <v/>
      </c>
      <c r="H679" s="153">
        <f>IF(A679="","",CHOOSE(WEEKDAY(A679,2),"Pazartesi","Salı","Çarşamba","Perşembe","Cuma","Cumartesi","Pazar"))</f>
        <v/>
      </c>
    </row>
    <row r="680" ht="10.5" customHeight="1" s="113">
      <c r="A680" s="152" t="n">
        <v>42683</v>
      </c>
      <c r="B680" s="153">
        <f>IF(A680="","",YEAR(A680))</f>
        <v/>
      </c>
      <c r="C680" s="153">
        <f>IF(A680="","",MONTH(A680))</f>
        <v/>
      </c>
      <c r="D680" s="153">
        <f>IF(A680="","",CHOOSE(MONTH(A680),"Ocak","Şubat","Mart","Nisan","Mayıs","Haziran","Temmuz","Ağustos","Eylül","Ekim","Kasım","Aralık"))</f>
        <v/>
      </c>
      <c r="E680" s="153">
        <f>IF(A680="","",ROUNDUP(MONTH(A680)/3,0))</f>
        <v/>
      </c>
      <c r="F680" s="153">
        <f>IF(A680="","",WEEKNUM(A680,2))</f>
        <v/>
      </c>
      <c r="G680" s="153">
        <f>IF(A680="","",WEEKDAY(A680,2))</f>
        <v/>
      </c>
      <c r="H680" s="153">
        <f>IF(A680="","",CHOOSE(WEEKDAY(A680,2),"Pazartesi","Salı","Çarşamba","Perşembe","Cuma","Cumartesi","Pazar"))</f>
        <v/>
      </c>
    </row>
    <row r="681" ht="10.5" customHeight="1" s="113">
      <c r="A681" s="152" t="n">
        <v>42684</v>
      </c>
      <c r="B681" s="153">
        <f>IF(A681="","",YEAR(A681))</f>
        <v/>
      </c>
      <c r="C681" s="153">
        <f>IF(A681="","",MONTH(A681))</f>
        <v/>
      </c>
      <c r="D681" s="153">
        <f>IF(A681="","",CHOOSE(MONTH(A681),"Ocak","Şubat","Mart","Nisan","Mayıs","Haziran","Temmuz","Ağustos","Eylül","Ekim","Kasım","Aralık"))</f>
        <v/>
      </c>
      <c r="E681" s="153">
        <f>IF(A681="","",ROUNDUP(MONTH(A681)/3,0))</f>
        <v/>
      </c>
      <c r="F681" s="153">
        <f>IF(A681="","",WEEKNUM(A681,2))</f>
        <v/>
      </c>
      <c r="G681" s="153">
        <f>IF(A681="","",WEEKDAY(A681,2))</f>
        <v/>
      </c>
      <c r="H681" s="153">
        <f>IF(A681="","",CHOOSE(WEEKDAY(A681,2),"Pazartesi","Salı","Çarşamba","Perşembe","Cuma","Cumartesi","Pazar"))</f>
        <v/>
      </c>
    </row>
    <row r="682" ht="10.5" customHeight="1" s="113">
      <c r="A682" s="152" t="n">
        <v>42685</v>
      </c>
      <c r="B682" s="153">
        <f>IF(A682="","",YEAR(A682))</f>
        <v/>
      </c>
      <c r="C682" s="153">
        <f>IF(A682="","",MONTH(A682))</f>
        <v/>
      </c>
      <c r="D682" s="153">
        <f>IF(A682="","",CHOOSE(MONTH(A682),"Ocak","Şubat","Mart","Nisan","Mayıs","Haziran","Temmuz","Ağustos","Eylül","Ekim","Kasım","Aralık"))</f>
        <v/>
      </c>
      <c r="E682" s="153">
        <f>IF(A682="","",ROUNDUP(MONTH(A682)/3,0))</f>
        <v/>
      </c>
      <c r="F682" s="153">
        <f>IF(A682="","",WEEKNUM(A682,2))</f>
        <v/>
      </c>
      <c r="G682" s="153">
        <f>IF(A682="","",WEEKDAY(A682,2))</f>
        <v/>
      </c>
      <c r="H682" s="153">
        <f>IF(A682="","",CHOOSE(WEEKDAY(A682,2),"Pazartesi","Salı","Çarşamba","Perşembe","Cuma","Cumartesi","Pazar"))</f>
        <v/>
      </c>
    </row>
    <row r="683" ht="10.5" customHeight="1" s="113">
      <c r="A683" s="152" t="n">
        <v>42686</v>
      </c>
      <c r="B683" s="153">
        <f>IF(A683="","",YEAR(A683))</f>
        <v/>
      </c>
      <c r="C683" s="153">
        <f>IF(A683="","",MONTH(A683))</f>
        <v/>
      </c>
      <c r="D683" s="153">
        <f>IF(A683="","",CHOOSE(MONTH(A683),"Ocak","Şubat","Mart","Nisan","Mayıs","Haziran","Temmuz","Ağustos","Eylül","Ekim","Kasım","Aralık"))</f>
        <v/>
      </c>
      <c r="E683" s="153">
        <f>IF(A683="","",ROUNDUP(MONTH(A683)/3,0))</f>
        <v/>
      </c>
      <c r="F683" s="153">
        <f>IF(A683="","",WEEKNUM(A683,2))</f>
        <v/>
      </c>
      <c r="G683" s="153">
        <f>IF(A683="","",WEEKDAY(A683,2))</f>
        <v/>
      </c>
      <c r="H683" s="153">
        <f>IF(A683="","",CHOOSE(WEEKDAY(A683,2),"Pazartesi","Salı","Çarşamba","Perşembe","Cuma","Cumartesi","Pazar"))</f>
        <v/>
      </c>
    </row>
    <row r="684" ht="10.5" customHeight="1" s="113">
      <c r="A684" s="152" t="n">
        <v>42687</v>
      </c>
      <c r="B684" s="153">
        <f>IF(A684="","",YEAR(A684))</f>
        <v/>
      </c>
      <c r="C684" s="153">
        <f>IF(A684="","",MONTH(A684))</f>
        <v/>
      </c>
      <c r="D684" s="153">
        <f>IF(A684="","",CHOOSE(MONTH(A684),"Ocak","Şubat","Mart","Nisan","Mayıs","Haziran","Temmuz","Ağustos","Eylül","Ekim","Kasım","Aralık"))</f>
        <v/>
      </c>
      <c r="E684" s="153">
        <f>IF(A684="","",ROUNDUP(MONTH(A684)/3,0))</f>
        <v/>
      </c>
      <c r="F684" s="153">
        <f>IF(A684="","",WEEKNUM(A684,2))</f>
        <v/>
      </c>
      <c r="G684" s="153">
        <f>IF(A684="","",WEEKDAY(A684,2))</f>
        <v/>
      </c>
      <c r="H684" s="153">
        <f>IF(A684="","",CHOOSE(WEEKDAY(A684,2),"Pazartesi","Salı","Çarşamba","Perşembe","Cuma","Cumartesi","Pazar"))</f>
        <v/>
      </c>
    </row>
    <row r="685" ht="10.5" customHeight="1" s="113">
      <c r="A685" s="152" t="n">
        <v>42688</v>
      </c>
      <c r="B685" s="153">
        <f>IF(A685="","",YEAR(A685))</f>
        <v/>
      </c>
      <c r="C685" s="153">
        <f>IF(A685="","",MONTH(A685))</f>
        <v/>
      </c>
      <c r="D685" s="153">
        <f>IF(A685="","",CHOOSE(MONTH(A685),"Ocak","Şubat","Mart","Nisan","Mayıs","Haziran","Temmuz","Ağustos","Eylül","Ekim","Kasım","Aralık"))</f>
        <v/>
      </c>
      <c r="E685" s="153">
        <f>IF(A685="","",ROUNDUP(MONTH(A685)/3,0))</f>
        <v/>
      </c>
      <c r="F685" s="153">
        <f>IF(A685="","",WEEKNUM(A685,2))</f>
        <v/>
      </c>
      <c r="G685" s="153">
        <f>IF(A685="","",WEEKDAY(A685,2))</f>
        <v/>
      </c>
      <c r="H685" s="153">
        <f>IF(A685="","",CHOOSE(WEEKDAY(A685,2),"Pazartesi","Salı","Çarşamba","Perşembe","Cuma","Cumartesi","Pazar"))</f>
        <v/>
      </c>
    </row>
    <row r="686" ht="10.5" customHeight="1" s="113">
      <c r="A686" s="152" t="n">
        <v>42689</v>
      </c>
      <c r="B686" s="153">
        <f>IF(A686="","",YEAR(A686))</f>
        <v/>
      </c>
      <c r="C686" s="153">
        <f>IF(A686="","",MONTH(A686))</f>
        <v/>
      </c>
      <c r="D686" s="153">
        <f>IF(A686="","",CHOOSE(MONTH(A686),"Ocak","Şubat","Mart","Nisan","Mayıs","Haziran","Temmuz","Ağustos","Eylül","Ekim","Kasım","Aralık"))</f>
        <v/>
      </c>
      <c r="E686" s="153">
        <f>IF(A686="","",ROUNDUP(MONTH(A686)/3,0))</f>
        <v/>
      </c>
      <c r="F686" s="153">
        <f>IF(A686="","",WEEKNUM(A686,2))</f>
        <v/>
      </c>
      <c r="G686" s="153">
        <f>IF(A686="","",WEEKDAY(A686,2))</f>
        <v/>
      </c>
      <c r="H686" s="153">
        <f>IF(A686="","",CHOOSE(WEEKDAY(A686,2),"Pazartesi","Salı","Çarşamba","Perşembe","Cuma","Cumartesi","Pazar"))</f>
        <v/>
      </c>
    </row>
    <row r="687" ht="10.5" customHeight="1" s="113">
      <c r="A687" s="152" t="n">
        <v>42690</v>
      </c>
      <c r="B687" s="153">
        <f>IF(A687="","",YEAR(A687))</f>
        <v/>
      </c>
      <c r="C687" s="153">
        <f>IF(A687="","",MONTH(A687))</f>
        <v/>
      </c>
      <c r="D687" s="153">
        <f>IF(A687="","",CHOOSE(MONTH(A687),"Ocak","Şubat","Mart","Nisan","Mayıs","Haziran","Temmuz","Ağustos","Eylül","Ekim","Kasım","Aralık"))</f>
        <v/>
      </c>
      <c r="E687" s="153">
        <f>IF(A687="","",ROUNDUP(MONTH(A687)/3,0))</f>
        <v/>
      </c>
      <c r="F687" s="153">
        <f>IF(A687="","",WEEKNUM(A687,2))</f>
        <v/>
      </c>
      <c r="G687" s="153">
        <f>IF(A687="","",WEEKDAY(A687,2))</f>
        <v/>
      </c>
      <c r="H687" s="153">
        <f>IF(A687="","",CHOOSE(WEEKDAY(A687,2),"Pazartesi","Salı","Çarşamba","Perşembe","Cuma","Cumartesi","Pazar"))</f>
        <v/>
      </c>
    </row>
    <row r="688" ht="10.5" customHeight="1" s="113">
      <c r="A688" s="152" t="n">
        <v>42691</v>
      </c>
      <c r="B688" s="153">
        <f>IF(A688="","",YEAR(A688))</f>
        <v/>
      </c>
      <c r="C688" s="153">
        <f>IF(A688="","",MONTH(A688))</f>
        <v/>
      </c>
      <c r="D688" s="153">
        <f>IF(A688="","",CHOOSE(MONTH(A688),"Ocak","Şubat","Mart","Nisan","Mayıs","Haziran","Temmuz","Ağustos","Eylül","Ekim","Kasım","Aralık"))</f>
        <v/>
      </c>
      <c r="E688" s="153">
        <f>IF(A688="","",ROUNDUP(MONTH(A688)/3,0))</f>
        <v/>
      </c>
      <c r="F688" s="153">
        <f>IF(A688="","",WEEKNUM(A688,2))</f>
        <v/>
      </c>
      <c r="G688" s="153">
        <f>IF(A688="","",WEEKDAY(A688,2))</f>
        <v/>
      </c>
      <c r="H688" s="153">
        <f>IF(A688="","",CHOOSE(WEEKDAY(A688,2),"Pazartesi","Salı","Çarşamba","Perşembe","Cuma","Cumartesi","Pazar"))</f>
        <v/>
      </c>
    </row>
    <row r="689" ht="10.5" customHeight="1" s="113">
      <c r="A689" s="152" t="n">
        <v>42692</v>
      </c>
      <c r="B689" s="153">
        <f>IF(A689="","",YEAR(A689))</f>
        <v/>
      </c>
      <c r="C689" s="153">
        <f>IF(A689="","",MONTH(A689))</f>
        <v/>
      </c>
      <c r="D689" s="153">
        <f>IF(A689="","",CHOOSE(MONTH(A689),"Ocak","Şubat","Mart","Nisan","Mayıs","Haziran","Temmuz","Ağustos","Eylül","Ekim","Kasım","Aralık"))</f>
        <v/>
      </c>
      <c r="E689" s="153">
        <f>IF(A689="","",ROUNDUP(MONTH(A689)/3,0))</f>
        <v/>
      </c>
      <c r="F689" s="153">
        <f>IF(A689="","",WEEKNUM(A689,2))</f>
        <v/>
      </c>
      <c r="G689" s="153">
        <f>IF(A689="","",WEEKDAY(A689,2))</f>
        <v/>
      </c>
      <c r="H689" s="153">
        <f>IF(A689="","",CHOOSE(WEEKDAY(A689,2),"Pazartesi","Salı","Çarşamba","Perşembe","Cuma","Cumartesi","Pazar"))</f>
        <v/>
      </c>
    </row>
    <row r="690" ht="10.5" customHeight="1" s="113">
      <c r="A690" s="152" t="n">
        <v>42693</v>
      </c>
      <c r="B690" s="153">
        <f>IF(A690="","",YEAR(A690))</f>
        <v/>
      </c>
      <c r="C690" s="153">
        <f>IF(A690="","",MONTH(A690))</f>
        <v/>
      </c>
      <c r="D690" s="153">
        <f>IF(A690="","",CHOOSE(MONTH(A690),"Ocak","Şubat","Mart","Nisan","Mayıs","Haziran","Temmuz","Ağustos","Eylül","Ekim","Kasım","Aralık"))</f>
        <v/>
      </c>
      <c r="E690" s="153">
        <f>IF(A690="","",ROUNDUP(MONTH(A690)/3,0))</f>
        <v/>
      </c>
      <c r="F690" s="153">
        <f>IF(A690="","",WEEKNUM(A690,2))</f>
        <v/>
      </c>
      <c r="G690" s="153">
        <f>IF(A690="","",WEEKDAY(A690,2))</f>
        <v/>
      </c>
      <c r="H690" s="153">
        <f>IF(A690="","",CHOOSE(WEEKDAY(A690,2),"Pazartesi","Salı","Çarşamba","Perşembe","Cuma","Cumartesi","Pazar"))</f>
        <v/>
      </c>
    </row>
    <row r="691" ht="10.5" customHeight="1" s="113">
      <c r="A691" s="152" t="n">
        <v>42694</v>
      </c>
      <c r="B691" s="153">
        <f>IF(A691="","",YEAR(A691))</f>
        <v/>
      </c>
      <c r="C691" s="153">
        <f>IF(A691="","",MONTH(A691))</f>
        <v/>
      </c>
      <c r="D691" s="153">
        <f>IF(A691="","",CHOOSE(MONTH(A691),"Ocak","Şubat","Mart","Nisan","Mayıs","Haziran","Temmuz","Ağustos","Eylül","Ekim","Kasım","Aralık"))</f>
        <v/>
      </c>
      <c r="E691" s="153">
        <f>IF(A691="","",ROUNDUP(MONTH(A691)/3,0))</f>
        <v/>
      </c>
      <c r="F691" s="153">
        <f>IF(A691="","",WEEKNUM(A691,2))</f>
        <v/>
      </c>
      <c r="G691" s="153">
        <f>IF(A691="","",WEEKDAY(A691,2))</f>
        <v/>
      </c>
      <c r="H691" s="153">
        <f>IF(A691="","",CHOOSE(WEEKDAY(A691,2),"Pazartesi","Salı","Çarşamba","Perşembe","Cuma","Cumartesi","Pazar"))</f>
        <v/>
      </c>
    </row>
    <row r="692" ht="10.5" customHeight="1" s="113">
      <c r="A692" s="152" t="n">
        <v>42695</v>
      </c>
      <c r="B692" s="153">
        <f>IF(A692="","",YEAR(A692))</f>
        <v/>
      </c>
      <c r="C692" s="153">
        <f>IF(A692="","",MONTH(A692))</f>
        <v/>
      </c>
      <c r="D692" s="153">
        <f>IF(A692="","",CHOOSE(MONTH(A692),"Ocak","Şubat","Mart","Nisan","Mayıs","Haziran","Temmuz","Ağustos","Eylül","Ekim","Kasım","Aralık"))</f>
        <v/>
      </c>
      <c r="E692" s="153">
        <f>IF(A692="","",ROUNDUP(MONTH(A692)/3,0))</f>
        <v/>
      </c>
      <c r="F692" s="153">
        <f>IF(A692="","",WEEKNUM(A692,2))</f>
        <v/>
      </c>
      <c r="G692" s="153">
        <f>IF(A692="","",WEEKDAY(A692,2))</f>
        <v/>
      </c>
      <c r="H692" s="153">
        <f>IF(A692="","",CHOOSE(WEEKDAY(A692,2),"Pazartesi","Salı","Çarşamba","Perşembe","Cuma","Cumartesi","Pazar"))</f>
        <v/>
      </c>
    </row>
    <row r="693" ht="10.5" customHeight="1" s="113">
      <c r="A693" s="152" t="n">
        <v>42696</v>
      </c>
      <c r="B693" s="153">
        <f>IF(A693="","",YEAR(A693))</f>
        <v/>
      </c>
      <c r="C693" s="153">
        <f>IF(A693="","",MONTH(A693))</f>
        <v/>
      </c>
      <c r="D693" s="153">
        <f>IF(A693="","",CHOOSE(MONTH(A693),"Ocak","Şubat","Mart","Nisan","Mayıs","Haziran","Temmuz","Ağustos","Eylül","Ekim","Kasım","Aralık"))</f>
        <v/>
      </c>
      <c r="E693" s="153">
        <f>IF(A693="","",ROUNDUP(MONTH(A693)/3,0))</f>
        <v/>
      </c>
      <c r="F693" s="153">
        <f>IF(A693="","",WEEKNUM(A693,2))</f>
        <v/>
      </c>
      <c r="G693" s="153">
        <f>IF(A693="","",WEEKDAY(A693,2))</f>
        <v/>
      </c>
      <c r="H693" s="153">
        <f>IF(A693="","",CHOOSE(WEEKDAY(A693,2),"Pazartesi","Salı","Çarşamba","Perşembe","Cuma","Cumartesi","Pazar"))</f>
        <v/>
      </c>
    </row>
    <row r="694" ht="10.5" customHeight="1" s="113">
      <c r="A694" s="152" t="n">
        <v>42697</v>
      </c>
      <c r="B694" s="153">
        <f>IF(A694="","",YEAR(A694))</f>
        <v/>
      </c>
      <c r="C694" s="153">
        <f>IF(A694="","",MONTH(A694))</f>
        <v/>
      </c>
      <c r="D694" s="153">
        <f>IF(A694="","",CHOOSE(MONTH(A694),"Ocak","Şubat","Mart","Nisan","Mayıs","Haziran","Temmuz","Ağustos","Eylül","Ekim","Kasım","Aralık"))</f>
        <v/>
      </c>
      <c r="E694" s="153">
        <f>IF(A694="","",ROUNDUP(MONTH(A694)/3,0))</f>
        <v/>
      </c>
      <c r="F694" s="153">
        <f>IF(A694="","",WEEKNUM(A694,2))</f>
        <v/>
      </c>
      <c r="G694" s="153">
        <f>IF(A694="","",WEEKDAY(A694,2))</f>
        <v/>
      </c>
      <c r="H694" s="153">
        <f>IF(A694="","",CHOOSE(WEEKDAY(A694,2),"Pazartesi","Salı","Çarşamba","Perşembe","Cuma","Cumartesi","Pazar"))</f>
        <v/>
      </c>
    </row>
    <row r="695" ht="10.5" customHeight="1" s="113">
      <c r="A695" s="152" t="n">
        <v>42698</v>
      </c>
      <c r="B695" s="153">
        <f>IF(A695="","",YEAR(A695))</f>
        <v/>
      </c>
      <c r="C695" s="153">
        <f>IF(A695="","",MONTH(A695))</f>
        <v/>
      </c>
      <c r="D695" s="153">
        <f>IF(A695="","",CHOOSE(MONTH(A695),"Ocak","Şubat","Mart","Nisan","Mayıs","Haziran","Temmuz","Ağustos","Eylül","Ekim","Kasım","Aralık"))</f>
        <v/>
      </c>
      <c r="E695" s="153">
        <f>IF(A695="","",ROUNDUP(MONTH(A695)/3,0))</f>
        <v/>
      </c>
      <c r="F695" s="153">
        <f>IF(A695="","",WEEKNUM(A695,2))</f>
        <v/>
      </c>
      <c r="G695" s="153">
        <f>IF(A695="","",WEEKDAY(A695,2))</f>
        <v/>
      </c>
      <c r="H695" s="153">
        <f>IF(A695="","",CHOOSE(WEEKDAY(A695,2),"Pazartesi","Salı","Çarşamba","Perşembe","Cuma","Cumartesi","Pazar"))</f>
        <v/>
      </c>
    </row>
    <row r="696" ht="10.5" customHeight="1" s="113">
      <c r="A696" s="152" t="n">
        <v>42699</v>
      </c>
      <c r="B696" s="153">
        <f>IF(A696="","",YEAR(A696))</f>
        <v/>
      </c>
      <c r="C696" s="153">
        <f>IF(A696="","",MONTH(A696))</f>
        <v/>
      </c>
      <c r="D696" s="153">
        <f>IF(A696="","",CHOOSE(MONTH(A696),"Ocak","Şubat","Mart","Nisan","Mayıs","Haziran","Temmuz","Ağustos","Eylül","Ekim","Kasım","Aralık"))</f>
        <v/>
      </c>
      <c r="E696" s="153">
        <f>IF(A696="","",ROUNDUP(MONTH(A696)/3,0))</f>
        <v/>
      </c>
      <c r="F696" s="153">
        <f>IF(A696="","",WEEKNUM(A696,2))</f>
        <v/>
      </c>
      <c r="G696" s="153">
        <f>IF(A696="","",WEEKDAY(A696,2))</f>
        <v/>
      </c>
      <c r="H696" s="153">
        <f>IF(A696="","",CHOOSE(WEEKDAY(A696,2),"Pazartesi","Salı","Çarşamba","Perşembe","Cuma","Cumartesi","Pazar"))</f>
        <v/>
      </c>
    </row>
    <row r="697" ht="10.5" customHeight="1" s="113">
      <c r="A697" s="152" t="n">
        <v>42700</v>
      </c>
      <c r="B697" s="153">
        <f>IF(A697="","",YEAR(A697))</f>
        <v/>
      </c>
      <c r="C697" s="153">
        <f>IF(A697="","",MONTH(A697))</f>
        <v/>
      </c>
      <c r="D697" s="153">
        <f>IF(A697="","",CHOOSE(MONTH(A697),"Ocak","Şubat","Mart","Nisan","Mayıs","Haziran","Temmuz","Ağustos","Eylül","Ekim","Kasım","Aralık"))</f>
        <v/>
      </c>
      <c r="E697" s="153">
        <f>IF(A697="","",ROUNDUP(MONTH(A697)/3,0))</f>
        <v/>
      </c>
      <c r="F697" s="153">
        <f>IF(A697="","",WEEKNUM(A697,2))</f>
        <v/>
      </c>
      <c r="G697" s="153">
        <f>IF(A697="","",WEEKDAY(A697,2))</f>
        <v/>
      </c>
      <c r="H697" s="153">
        <f>IF(A697="","",CHOOSE(WEEKDAY(A697,2),"Pazartesi","Salı","Çarşamba","Perşembe","Cuma","Cumartesi","Pazar"))</f>
        <v/>
      </c>
    </row>
    <row r="698" ht="10.5" customHeight="1" s="113">
      <c r="A698" s="152" t="n">
        <v>42701</v>
      </c>
      <c r="B698" s="153">
        <f>IF(A698="","",YEAR(A698))</f>
        <v/>
      </c>
      <c r="C698" s="153">
        <f>IF(A698="","",MONTH(A698))</f>
        <v/>
      </c>
      <c r="D698" s="153">
        <f>IF(A698="","",CHOOSE(MONTH(A698),"Ocak","Şubat","Mart","Nisan","Mayıs","Haziran","Temmuz","Ağustos","Eylül","Ekim","Kasım","Aralık"))</f>
        <v/>
      </c>
      <c r="E698" s="153">
        <f>IF(A698="","",ROUNDUP(MONTH(A698)/3,0))</f>
        <v/>
      </c>
      <c r="F698" s="153">
        <f>IF(A698="","",WEEKNUM(A698,2))</f>
        <v/>
      </c>
      <c r="G698" s="153">
        <f>IF(A698="","",WEEKDAY(A698,2))</f>
        <v/>
      </c>
      <c r="H698" s="153">
        <f>IF(A698="","",CHOOSE(WEEKDAY(A698,2),"Pazartesi","Salı","Çarşamba","Perşembe","Cuma","Cumartesi","Pazar"))</f>
        <v/>
      </c>
    </row>
    <row r="699" ht="10.5" customHeight="1" s="113">
      <c r="A699" s="152" t="n">
        <v>42702</v>
      </c>
      <c r="B699" s="153">
        <f>IF(A699="","",YEAR(A699))</f>
        <v/>
      </c>
      <c r="C699" s="153">
        <f>IF(A699="","",MONTH(A699))</f>
        <v/>
      </c>
      <c r="D699" s="153">
        <f>IF(A699="","",CHOOSE(MONTH(A699),"Ocak","Şubat","Mart","Nisan","Mayıs","Haziran","Temmuz","Ağustos","Eylül","Ekim","Kasım","Aralık"))</f>
        <v/>
      </c>
      <c r="E699" s="153">
        <f>IF(A699="","",ROUNDUP(MONTH(A699)/3,0))</f>
        <v/>
      </c>
      <c r="F699" s="153">
        <f>IF(A699="","",WEEKNUM(A699,2))</f>
        <v/>
      </c>
      <c r="G699" s="153">
        <f>IF(A699="","",WEEKDAY(A699,2))</f>
        <v/>
      </c>
      <c r="H699" s="153">
        <f>IF(A699="","",CHOOSE(WEEKDAY(A699,2),"Pazartesi","Salı","Çarşamba","Perşembe","Cuma","Cumartesi","Pazar"))</f>
        <v/>
      </c>
    </row>
    <row r="700" ht="10.5" customHeight="1" s="113">
      <c r="A700" s="152" t="n">
        <v>42703</v>
      </c>
      <c r="B700" s="153">
        <f>IF(A700="","",YEAR(A700))</f>
        <v/>
      </c>
      <c r="C700" s="153">
        <f>IF(A700="","",MONTH(A700))</f>
        <v/>
      </c>
      <c r="D700" s="153">
        <f>IF(A700="","",CHOOSE(MONTH(A700),"Ocak","Şubat","Mart","Nisan","Mayıs","Haziran","Temmuz","Ağustos","Eylül","Ekim","Kasım","Aralık"))</f>
        <v/>
      </c>
      <c r="E700" s="153">
        <f>IF(A700="","",ROUNDUP(MONTH(A700)/3,0))</f>
        <v/>
      </c>
      <c r="F700" s="153">
        <f>IF(A700="","",WEEKNUM(A700,2))</f>
        <v/>
      </c>
      <c r="G700" s="153">
        <f>IF(A700="","",WEEKDAY(A700,2))</f>
        <v/>
      </c>
      <c r="H700" s="153">
        <f>IF(A700="","",CHOOSE(WEEKDAY(A700,2),"Pazartesi","Salı","Çarşamba","Perşembe","Cuma","Cumartesi","Pazar"))</f>
        <v/>
      </c>
    </row>
    <row r="701" ht="10.5" customHeight="1" s="113">
      <c r="A701" s="152" t="n">
        <v>42704</v>
      </c>
      <c r="B701" s="153">
        <f>IF(A701="","",YEAR(A701))</f>
        <v/>
      </c>
      <c r="C701" s="153">
        <f>IF(A701="","",MONTH(A701))</f>
        <v/>
      </c>
      <c r="D701" s="153">
        <f>IF(A701="","",CHOOSE(MONTH(A701),"Ocak","Şubat","Mart","Nisan","Mayıs","Haziran","Temmuz","Ağustos","Eylül","Ekim","Kasım","Aralık"))</f>
        <v/>
      </c>
      <c r="E701" s="153">
        <f>IF(A701="","",ROUNDUP(MONTH(A701)/3,0))</f>
        <v/>
      </c>
      <c r="F701" s="153">
        <f>IF(A701="","",WEEKNUM(A701,2))</f>
        <v/>
      </c>
      <c r="G701" s="153">
        <f>IF(A701="","",WEEKDAY(A701,2))</f>
        <v/>
      </c>
      <c r="H701" s="153">
        <f>IF(A701="","",CHOOSE(WEEKDAY(A701,2),"Pazartesi","Salı","Çarşamba","Perşembe","Cuma","Cumartesi","Pazar"))</f>
        <v/>
      </c>
    </row>
    <row r="702" ht="10.5" customHeight="1" s="113">
      <c r="A702" s="152" t="n">
        <v>42705</v>
      </c>
      <c r="B702" s="153">
        <f>IF(A702="","",YEAR(A702))</f>
        <v/>
      </c>
      <c r="C702" s="153">
        <f>IF(A702="","",MONTH(A702))</f>
        <v/>
      </c>
      <c r="D702" s="153">
        <f>IF(A702="","",CHOOSE(MONTH(A702),"Ocak","Şubat","Mart","Nisan","Mayıs","Haziran","Temmuz","Ağustos","Eylül","Ekim","Kasım","Aralık"))</f>
        <v/>
      </c>
      <c r="E702" s="153">
        <f>IF(A702="","",ROUNDUP(MONTH(A702)/3,0))</f>
        <v/>
      </c>
      <c r="F702" s="153">
        <f>IF(A702="","",WEEKNUM(A702,2))</f>
        <v/>
      </c>
      <c r="G702" s="153">
        <f>IF(A702="","",WEEKDAY(A702,2))</f>
        <v/>
      </c>
      <c r="H702" s="153">
        <f>IF(A702="","",CHOOSE(WEEKDAY(A702,2),"Pazartesi","Salı","Çarşamba","Perşembe","Cuma","Cumartesi","Pazar"))</f>
        <v/>
      </c>
    </row>
    <row r="703" ht="10.5" customHeight="1" s="113">
      <c r="A703" s="152" t="n">
        <v>42706</v>
      </c>
      <c r="B703" s="153">
        <f>IF(A703="","",YEAR(A703))</f>
        <v/>
      </c>
      <c r="C703" s="153">
        <f>IF(A703="","",MONTH(A703))</f>
        <v/>
      </c>
      <c r="D703" s="153">
        <f>IF(A703="","",CHOOSE(MONTH(A703),"Ocak","Şubat","Mart","Nisan","Mayıs","Haziran","Temmuz","Ağustos","Eylül","Ekim","Kasım","Aralık"))</f>
        <v/>
      </c>
      <c r="E703" s="153">
        <f>IF(A703="","",ROUNDUP(MONTH(A703)/3,0))</f>
        <v/>
      </c>
      <c r="F703" s="153">
        <f>IF(A703="","",WEEKNUM(A703,2))</f>
        <v/>
      </c>
      <c r="G703" s="153">
        <f>IF(A703="","",WEEKDAY(A703,2))</f>
        <v/>
      </c>
      <c r="H703" s="153">
        <f>IF(A703="","",CHOOSE(WEEKDAY(A703,2),"Pazartesi","Salı","Çarşamba","Perşembe","Cuma","Cumartesi","Pazar"))</f>
        <v/>
      </c>
    </row>
    <row r="704" ht="10.5" customHeight="1" s="113">
      <c r="A704" s="152" t="n">
        <v>42707</v>
      </c>
      <c r="B704" s="153">
        <f>IF(A704="","",YEAR(A704))</f>
        <v/>
      </c>
      <c r="C704" s="153">
        <f>IF(A704="","",MONTH(A704))</f>
        <v/>
      </c>
      <c r="D704" s="153">
        <f>IF(A704="","",CHOOSE(MONTH(A704),"Ocak","Şubat","Mart","Nisan","Mayıs","Haziran","Temmuz","Ağustos","Eylül","Ekim","Kasım","Aralık"))</f>
        <v/>
      </c>
      <c r="E704" s="153">
        <f>IF(A704="","",ROUNDUP(MONTH(A704)/3,0))</f>
        <v/>
      </c>
      <c r="F704" s="153">
        <f>IF(A704="","",WEEKNUM(A704,2))</f>
        <v/>
      </c>
      <c r="G704" s="153">
        <f>IF(A704="","",WEEKDAY(A704,2))</f>
        <v/>
      </c>
      <c r="H704" s="153">
        <f>IF(A704="","",CHOOSE(WEEKDAY(A704,2),"Pazartesi","Salı","Çarşamba","Perşembe","Cuma","Cumartesi","Pazar"))</f>
        <v/>
      </c>
    </row>
    <row r="705" ht="10.5" customHeight="1" s="113">
      <c r="A705" s="152" t="n">
        <v>42708</v>
      </c>
      <c r="B705" s="153">
        <f>IF(A705="","",YEAR(A705))</f>
        <v/>
      </c>
      <c r="C705" s="153">
        <f>IF(A705="","",MONTH(A705))</f>
        <v/>
      </c>
      <c r="D705" s="153">
        <f>IF(A705="","",CHOOSE(MONTH(A705),"Ocak","Şubat","Mart","Nisan","Mayıs","Haziran","Temmuz","Ağustos","Eylül","Ekim","Kasım","Aralık"))</f>
        <v/>
      </c>
      <c r="E705" s="153">
        <f>IF(A705="","",ROUNDUP(MONTH(A705)/3,0))</f>
        <v/>
      </c>
      <c r="F705" s="153">
        <f>IF(A705="","",WEEKNUM(A705,2))</f>
        <v/>
      </c>
      <c r="G705" s="153">
        <f>IF(A705="","",WEEKDAY(A705,2))</f>
        <v/>
      </c>
      <c r="H705" s="153">
        <f>IF(A705="","",CHOOSE(WEEKDAY(A705,2),"Pazartesi","Salı","Çarşamba","Perşembe","Cuma","Cumartesi","Pazar"))</f>
        <v/>
      </c>
    </row>
    <row r="706" ht="10.5" customHeight="1" s="113">
      <c r="A706" s="152" t="n">
        <v>42709</v>
      </c>
      <c r="B706" s="153">
        <f>IF(A706="","",YEAR(A706))</f>
        <v/>
      </c>
      <c r="C706" s="153">
        <f>IF(A706="","",MONTH(A706))</f>
        <v/>
      </c>
      <c r="D706" s="153">
        <f>IF(A706="","",CHOOSE(MONTH(A706),"Ocak","Şubat","Mart","Nisan","Mayıs","Haziran","Temmuz","Ağustos","Eylül","Ekim","Kasım","Aralık"))</f>
        <v/>
      </c>
      <c r="E706" s="153">
        <f>IF(A706="","",ROUNDUP(MONTH(A706)/3,0))</f>
        <v/>
      </c>
      <c r="F706" s="153">
        <f>IF(A706="","",WEEKNUM(A706,2))</f>
        <v/>
      </c>
      <c r="G706" s="153">
        <f>IF(A706="","",WEEKDAY(A706,2))</f>
        <v/>
      </c>
      <c r="H706" s="153">
        <f>IF(A706="","",CHOOSE(WEEKDAY(A706,2),"Pazartesi","Salı","Çarşamba","Perşembe","Cuma","Cumartesi","Pazar"))</f>
        <v/>
      </c>
    </row>
    <row r="707" ht="10.5" customHeight="1" s="113">
      <c r="A707" s="152" t="n">
        <v>42710</v>
      </c>
      <c r="B707" s="153">
        <f>IF(A707="","",YEAR(A707))</f>
        <v/>
      </c>
      <c r="C707" s="153">
        <f>IF(A707="","",MONTH(A707))</f>
        <v/>
      </c>
      <c r="D707" s="153">
        <f>IF(A707="","",CHOOSE(MONTH(A707),"Ocak","Şubat","Mart","Nisan","Mayıs","Haziran","Temmuz","Ağustos","Eylül","Ekim","Kasım","Aralık"))</f>
        <v/>
      </c>
      <c r="E707" s="153">
        <f>IF(A707="","",ROUNDUP(MONTH(A707)/3,0))</f>
        <v/>
      </c>
      <c r="F707" s="153">
        <f>IF(A707="","",WEEKNUM(A707,2))</f>
        <v/>
      </c>
      <c r="G707" s="153">
        <f>IF(A707="","",WEEKDAY(A707,2))</f>
        <v/>
      </c>
      <c r="H707" s="153">
        <f>IF(A707="","",CHOOSE(WEEKDAY(A707,2),"Pazartesi","Salı","Çarşamba","Perşembe","Cuma","Cumartesi","Pazar"))</f>
        <v/>
      </c>
    </row>
    <row r="708" ht="10.5" customHeight="1" s="113">
      <c r="A708" s="152" t="n">
        <v>42711</v>
      </c>
      <c r="B708" s="153">
        <f>IF(A708="","",YEAR(A708))</f>
        <v/>
      </c>
      <c r="C708" s="153">
        <f>IF(A708="","",MONTH(A708))</f>
        <v/>
      </c>
      <c r="D708" s="153">
        <f>IF(A708="","",CHOOSE(MONTH(A708),"Ocak","Şubat","Mart","Nisan","Mayıs","Haziran","Temmuz","Ağustos","Eylül","Ekim","Kasım","Aralık"))</f>
        <v/>
      </c>
      <c r="E708" s="153">
        <f>IF(A708="","",ROUNDUP(MONTH(A708)/3,0))</f>
        <v/>
      </c>
      <c r="F708" s="153">
        <f>IF(A708="","",WEEKNUM(A708,2))</f>
        <v/>
      </c>
      <c r="G708" s="153">
        <f>IF(A708="","",WEEKDAY(A708,2))</f>
        <v/>
      </c>
      <c r="H708" s="153">
        <f>IF(A708="","",CHOOSE(WEEKDAY(A708,2),"Pazartesi","Salı","Çarşamba","Perşembe","Cuma","Cumartesi","Pazar"))</f>
        <v/>
      </c>
    </row>
    <row r="709" ht="10.5" customHeight="1" s="113">
      <c r="A709" s="152" t="n">
        <v>42712</v>
      </c>
      <c r="B709" s="153">
        <f>IF(A709="","",YEAR(A709))</f>
        <v/>
      </c>
      <c r="C709" s="153">
        <f>IF(A709="","",MONTH(A709))</f>
        <v/>
      </c>
      <c r="D709" s="153">
        <f>IF(A709="","",CHOOSE(MONTH(A709),"Ocak","Şubat","Mart","Nisan","Mayıs","Haziran","Temmuz","Ağustos","Eylül","Ekim","Kasım","Aralık"))</f>
        <v/>
      </c>
      <c r="E709" s="153">
        <f>IF(A709="","",ROUNDUP(MONTH(A709)/3,0))</f>
        <v/>
      </c>
      <c r="F709" s="153">
        <f>IF(A709="","",WEEKNUM(A709,2))</f>
        <v/>
      </c>
      <c r="G709" s="153">
        <f>IF(A709="","",WEEKDAY(A709,2))</f>
        <v/>
      </c>
      <c r="H709" s="153">
        <f>IF(A709="","",CHOOSE(WEEKDAY(A709,2),"Pazartesi","Salı","Çarşamba","Perşembe","Cuma","Cumartesi","Pazar"))</f>
        <v/>
      </c>
    </row>
    <row r="710" ht="10.5" customHeight="1" s="113">
      <c r="A710" s="152" t="n">
        <v>42713</v>
      </c>
      <c r="B710" s="153">
        <f>IF(A710="","",YEAR(A710))</f>
        <v/>
      </c>
      <c r="C710" s="153">
        <f>IF(A710="","",MONTH(A710))</f>
        <v/>
      </c>
      <c r="D710" s="153">
        <f>IF(A710="","",CHOOSE(MONTH(A710),"Ocak","Şubat","Mart","Nisan","Mayıs","Haziran","Temmuz","Ağustos","Eylül","Ekim","Kasım","Aralık"))</f>
        <v/>
      </c>
      <c r="E710" s="153">
        <f>IF(A710="","",ROUNDUP(MONTH(A710)/3,0))</f>
        <v/>
      </c>
      <c r="F710" s="153">
        <f>IF(A710="","",WEEKNUM(A710,2))</f>
        <v/>
      </c>
      <c r="G710" s="153">
        <f>IF(A710="","",WEEKDAY(A710,2))</f>
        <v/>
      </c>
      <c r="H710" s="153">
        <f>IF(A710="","",CHOOSE(WEEKDAY(A710,2),"Pazartesi","Salı","Çarşamba","Perşembe","Cuma","Cumartesi","Pazar"))</f>
        <v/>
      </c>
    </row>
    <row r="711" ht="10.5" customHeight="1" s="113">
      <c r="A711" s="152" t="n">
        <v>42714</v>
      </c>
      <c r="B711" s="153">
        <f>IF(A711="","",YEAR(A711))</f>
        <v/>
      </c>
      <c r="C711" s="153">
        <f>IF(A711="","",MONTH(A711))</f>
        <v/>
      </c>
      <c r="D711" s="153">
        <f>IF(A711="","",CHOOSE(MONTH(A711),"Ocak","Şubat","Mart","Nisan","Mayıs","Haziran","Temmuz","Ağustos","Eylül","Ekim","Kasım","Aralık"))</f>
        <v/>
      </c>
      <c r="E711" s="153">
        <f>IF(A711="","",ROUNDUP(MONTH(A711)/3,0))</f>
        <v/>
      </c>
      <c r="F711" s="153">
        <f>IF(A711="","",WEEKNUM(A711,2))</f>
        <v/>
      </c>
      <c r="G711" s="153">
        <f>IF(A711="","",WEEKDAY(A711,2))</f>
        <v/>
      </c>
      <c r="H711" s="153">
        <f>IF(A711="","",CHOOSE(WEEKDAY(A711,2),"Pazartesi","Salı","Çarşamba","Perşembe","Cuma","Cumartesi","Pazar"))</f>
        <v/>
      </c>
    </row>
    <row r="712" ht="10.5" customHeight="1" s="113">
      <c r="A712" s="152" t="n">
        <v>42715</v>
      </c>
      <c r="B712" s="153">
        <f>IF(A712="","",YEAR(A712))</f>
        <v/>
      </c>
      <c r="C712" s="153">
        <f>IF(A712="","",MONTH(A712))</f>
        <v/>
      </c>
      <c r="D712" s="153">
        <f>IF(A712="","",CHOOSE(MONTH(A712),"Ocak","Şubat","Mart","Nisan","Mayıs","Haziran","Temmuz","Ağustos","Eylül","Ekim","Kasım","Aralık"))</f>
        <v/>
      </c>
      <c r="E712" s="153">
        <f>IF(A712="","",ROUNDUP(MONTH(A712)/3,0))</f>
        <v/>
      </c>
      <c r="F712" s="153">
        <f>IF(A712="","",WEEKNUM(A712,2))</f>
        <v/>
      </c>
      <c r="G712" s="153">
        <f>IF(A712="","",WEEKDAY(A712,2))</f>
        <v/>
      </c>
      <c r="H712" s="153">
        <f>IF(A712="","",CHOOSE(WEEKDAY(A712,2),"Pazartesi","Salı","Çarşamba","Perşembe","Cuma","Cumartesi","Pazar"))</f>
        <v/>
      </c>
    </row>
    <row r="713" ht="10.5" customHeight="1" s="113">
      <c r="A713" s="152" t="n">
        <v>42716</v>
      </c>
      <c r="B713" s="153">
        <f>IF(A713="","",YEAR(A713))</f>
        <v/>
      </c>
      <c r="C713" s="153">
        <f>IF(A713="","",MONTH(A713))</f>
        <v/>
      </c>
      <c r="D713" s="153">
        <f>IF(A713="","",CHOOSE(MONTH(A713),"Ocak","Şubat","Mart","Nisan","Mayıs","Haziran","Temmuz","Ağustos","Eylül","Ekim","Kasım","Aralık"))</f>
        <v/>
      </c>
      <c r="E713" s="153">
        <f>IF(A713="","",ROUNDUP(MONTH(A713)/3,0))</f>
        <v/>
      </c>
      <c r="F713" s="153">
        <f>IF(A713="","",WEEKNUM(A713,2))</f>
        <v/>
      </c>
      <c r="G713" s="153">
        <f>IF(A713="","",WEEKDAY(A713,2))</f>
        <v/>
      </c>
      <c r="H713" s="153">
        <f>IF(A713="","",CHOOSE(WEEKDAY(A713,2),"Pazartesi","Salı","Çarşamba","Perşembe","Cuma","Cumartesi","Pazar"))</f>
        <v/>
      </c>
    </row>
    <row r="714" ht="10.5" customHeight="1" s="113">
      <c r="A714" s="152" t="n">
        <v>42717</v>
      </c>
      <c r="B714" s="153">
        <f>IF(A714="","",YEAR(A714))</f>
        <v/>
      </c>
      <c r="C714" s="153">
        <f>IF(A714="","",MONTH(A714))</f>
        <v/>
      </c>
      <c r="D714" s="153">
        <f>IF(A714="","",CHOOSE(MONTH(A714),"Ocak","Şubat","Mart","Nisan","Mayıs","Haziran","Temmuz","Ağustos","Eylül","Ekim","Kasım","Aralık"))</f>
        <v/>
      </c>
      <c r="E714" s="153">
        <f>IF(A714="","",ROUNDUP(MONTH(A714)/3,0))</f>
        <v/>
      </c>
      <c r="F714" s="153">
        <f>IF(A714="","",WEEKNUM(A714,2))</f>
        <v/>
      </c>
      <c r="G714" s="153">
        <f>IF(A714="","",WEEKDAY(A714,2))</f>
        <v/>
      </c>
      <c r="H714" s="153">
        <f>IF(A714="","",CHOOSE(WEEKDAY(A714,2),"Pazartesi","Salı","Çarşamba","Perşembe","Cuma","Cumartesi","Pazar"))</f>
        <v/>
      </c>
    </row>
    <row r="715" ht="10.5" customHeight="1" s="113">
      <c r="A715" s="152" t="n">
        <v>42718</v>
      </c>
      <c r="B715" s="153">
        <f>IF(A715="","",YEAR(A715))</f>
        <v/>
      </c>
      <c r="C715" s="153">
        <f>IF(A715="","",MONTH(A715))</f>
        <v/>
      </c>
      <c r="D715" s="153">
        <f>IF(A715="","",CHOOSE(MONTH(A715),"Ocak","Şubat","Mart","Nisan","Mayıs","Haziran","Temmuz","Ağustos","Eylül","Ekim","Kasım","Aralık"))</f>
        <v/>
      </c>
      <c r="E715" s="153">
        <f>IF(A715="","",ROUNDUP(MONTH(A715)/3,0))</f>
        <v/>
      </c>
      <c r="F715" s="153">
        <f>IF(A715="","",WEEKNUM(A715,2))</f>
        <v/>
      </c>
      <c r="G715" s="153">
        <f>IF(A715="","",WEEKDAY(A715,2))</f>
        <v/>
      </c>
      <c r="H715" s="153">
        <f>IF(A715="","",CHOOSE(WEEKDAY(A715,2),"Pazartesi","Salı","Çarşamba","Perşembe","Cuma","Cumartesi","Pazar"))</f>
        <v/>
      </c>
    </row>
    <row r="716" ht="10.5" customHeight="1" s="113">
      <c r="A716" s="152" t="n">
        <v>42719</v>
      </c>
      <c r="B716" s="153">
        <f>IF(A716="","",YEAR(A716))</f>
        <v/>
      </c>
      <c r="C716" s="153">
        <f>IF(A716="","",MONTH(A716))</f>
        <v/>
      </c>
      <c r="D716" s="153">
        <f>IF(A716="","",CHOOSE(MONTH(A716),"Ocak","Şubat","Mart","Nisan","Mayıs","Haziran","Temmuz","Ağustos","Eylül","Ekim","Kasım","Aralık"))</f>
        <v/>
      </c>
      <c r="E716" s="153">
        <f>IF(A716="","",ROUNDUP(MONTH(A716)/3,0))</f>
        <v/>
      </c>
      <c r="F716" s="153">
        <f>IF(A716="","",WEEKNUM(A716,2))</f>
        <v/>
      </c>
      <c r="G716" s="153">
        <f>IF(A716="","",WEEKDAY(A716,2))</f>
        <v/>
      </c>
      <c r="H716" s="153">
        <f>IF(A716="","",CHOOSE(WEEKDAY(A716,2),"Pazartesi","Salı","Çarşamba","Perşembe","Cuma","Cumartesi","Pazar"))</f>
        <v/>
      </c>
    </row>
    <row r="717" ht="10.5" customHeight="1" s="113">
      <c r="A717" s="152" t="n">
        <v>42720</v>
      </c>
      <c r="B717" s="153">
        <f>IF(A717="","",YEAR(A717))</f>
        <v/>
      </c>
      <c r="C717" s="153">
        <f>IF(A717="","",MONTH(A717))</f>
        <v/>
      </c>
      <c r="D717" s="153">
        <f>IF(A717="","",CHOOSE(MONTH(A717),"Ocak","Şubat","Mart","Nisan","Mayıs","Haziran","Temmuz","Ağustos","Eylül","Ekim","Kasım","Aralık"))</f>
        <v/>
      </c>
      <c r="E717" s="153">
        <f>IF(A717="","",ROUNDUP(MONTH(A717)/3,0))</f>
        <v/>
      </c>
      <c r="F717" s="153">
        <f>IF(A717="","",WEEKNUM(A717,2))</f>
        <v/>
      </c>
      <c r="G717" s="153">
        <f>IF(A717="","",WEEKDAY(A717,2))</f>
        <v/>
      </c>
      <c r="H717" s="153">
        <f>IF(A717="","",CHOOSE(WEEKDAY(A717,2),"Pazartesi","Salı","Çarşamba","Perşembe","Cuma","Cumartesi","Pazar"))</f>
        <v/>
      </c>
    </row>
    <row r="718" ht="10.5" customHeight="1" s="113">
      <c r="A718" s="152" t="n">
        <v>42721</v>
      </c>
      <c r="B718" s="153">
        <f>IF(A718="","",YEAR(A718))</f>
        <v/>
      </c>
      <c r="C718" s="153">
        <f>IF(A718="","",MONTH(A718))</f>
        <v/>
      </c>
      <c r="D718" s="153">
        <f>IF(A718="","",CHOOSE(MONTH(A718),"Ocak","Şubat","Mart","Nisan","Mayıs","Haziran","Temmuz","Ağustos","Eylül","Ekim","Kasım","Aralık"))</f>
        <v/>
      </c>
      <c r="E718" s="153">
        <f>IF(A718="","",ROUNDUP(MONTH(A718)/3,0))</f>
        <v/>
      </c>
      <c r="F718" s="153">
        <f>IF(A718="","",WEEKNUM(A718,2))</f>
        <v/>
      </c>
      <c r="G718" s="153">
        <f>IF(A718="","",WEEKDAY(A718,2))</f>
        <v/>
      </c>
      <c r="H718" s="153">
        <f>IF(A718="","",CHOOSE(WEEKDAY(A718,2),"Pazartesi","Salı","Çarşamba","Perşembe","Cuma","Cumartesi","Pazar"))</f>
        <v/>
      </c>
    </row>
    <row r="719" ht="10.5" customHeight="1" s="113">
      <c r="A719" s="152" t="n">
        <v>42722</v>
      </c>
      <c r="B719" s="153">
        <f>IF(A719="","",YEAR(A719))</f>
        <v/>
      </c>
      <c r="C719" s="153">
        <f>IF(A719="","",MONTH(A719))</f>
        <v/>
      </c>
      <c r="D719" s="153">
        <f>IF(A719="","",CHOOSE(MONTH(A719),"Ocak","Şubat","Mart","Nisan","Mayıs","Haziran","Temmuz","Ağustos","Eylül","Ekim","Kasım","Aralık"))</f>
        <v/>
      </c>
      <c r="E719" s="153">
        <f>IF(A719="","",ROUNDUP(MONTH(A719)/3,0))</f>
        <v/>
      </c>
      <c r="F719" s="153">
        <f>IF(A719="","",WEEKNUM(A719,2))</f>
        <v/>
      </c>
      <c r="G719" s="153">
        <f>IF(A719="","",WEEKDAY(A719,2))</f>
        <v/>
      </c>
      <c r="H719" s="153">
        <f>IF(A719="","",CHOOSE(WEEKDAY(A719,2),"Pazartesi","Salı","Çarşamba","Perşembe","Cuma","Cumartesi","Pazar"))</f>
        <v/>
      </c>
    </row>
    <row r="720" ht="10.5" customHeight="1" s="113">
      <c r="A720" s="152" t="n">
        <v>42723</v>
      </c>
      <c r="B720" s="153">
        <f>IF(A720="","",YEAR(A720))</f>
        <v/>
      </c>
      <c r="C720" s="153">
        <f>IF(A720="","",MONTH(A720))</f>
        <v/>
      </c>
      <c r="D720" s="153">
        <f>IF(A720="","",CHOOSE(MONTH(A720),"Ocak","Şubat","Mart","Nisan","Mayıs","Haziran","Temmuz","Ağustos","Eylül","Ekim","Kasım","Aralık"))</f>
        <v/>
      </c>
      <c r="E720" s="153">
        <f>IF(A720="","",ROUNDUP(MONTH(A720)/3,0))</f>
        <v/>
      </c>
      <c r="F720" s="153">
        <f>IF(A720="","",WEEKNUM(A720,2))</f>
        <v/>
      </c>
      <c r="G720" s="153">
        <f>IF(A720="","",WEEKDAY(A720,2))</f>
        <v/>
      </c>
      <c r="H720" s="153">
        <f>IF(A720="","",CHOOSE(WEEKDAY(A720,2),"Pazartesi","Salı","Çarşamba","Perşembe","Cuma","Cumartesi","Pazar"))</f>
        <v/>
      </c>
    </row>
    <row r="721" ht="10.5" customHeight="1" s="113">
      <c r="A721" s="152" t="n">
        <v>42724</v>
      </c>
      <c r="B721" s="153">
        <f>IF(A721="","",YEAR(A721))</f>
        <v/>
      </c>
      <c r="C721" s="153">
        <f>IF(A721="","",MONTH(A721))</f>
        <v/>
      </c>
      <c r="D721" s="153">
        <f>IF(A721="","",CHOOSE(MONTH(A721),"Ocak","Şubat","Mart","Nisan","Mayıs","Haziran","Temmuz","Ağustos","Eylül","Ekim","Kasım","Aralık"))</f>
        <v/>
      </c>
      <c r="E721" s="153">
        <f>IF(A721="","",ROUNDUP(MONTH(A721)/3,0))</f>
        <v/>
      </c>
      <c r="F721" s="153">
        <f>IF(A721="","",WEEKNUM(A721,2))</f>
        <v/>
      </c>
      <c r="G721" s="153">
        <f>IF(A721="","",WEEKDAY(A721,2))</f>
        <v/>
      </c>
      <c r="H721" s="153">
        <f>IF(A721="","",CHOOSE(WEEKDAY(A721,2),"Pazartesi","Salı","Çarşamba","Perşembe","Cuma","Cumartesi","Pazar"))</f>
        <v/>
      </c>
    </row>
    <row r="722" ht="10.5" customHeight="1" s="113">
      <c r="A722" s="152" t="n">
        <v>42725</v>
      </c>
      <c r="B722" s="153">
        <f>IF(A722="","",YEAR(A722))</f>
        <v/>
      </c>
      <c r="C722" s="153">
        <f>IF(A722="","",MONTH(A722))</f>
        <v/>
      </c>
      <c r="D722" s="153">
        <f>IF(A722="","",CHOOSE(MONTH(A722),"Ocak","Şubat","Mart","Nisan","Mayıs","Haziran","Temmuz","Ağustos","Eylül","Ekim","Kasım","Aralık"))</f>
        <v/>
      </c>
      <c r="E722" s="153">
        <f>IF(A722="","",ROUNDUP(MONTH(A722)/3,0))</f>
        <v/>
      </c>
      <c r="F722" s="153">
        <f>IF(A722="","",WEEKNUM(A722,2))</f>
        <v/>
      </c>
      <c r="G722" s="153">
        <f>IF(A722="","",WEEKDAY(A722,2))</f>
        <v/>
      </c>
      <c r="H722" s="153">
        <f>IF(A722="","",CHOOSE(WEEKDAY(A722,2),"Pazartesi","Salı","Çarşamba","Perşembe","Cuma","Cumartesi","Pazar"))</f>
        <v/>
      </c>
    </row>
    <row r="723" ht="10.5" customHeight="1" s="113">
      <c r="A723" s="152" t="n">
        <v>42726</v>
      </c>
      <c r="B723" s="153">
        <f>IF(A723="","",YEAR(A723))</f>
        <v/>
      </c>
      <c r="C723" s="153">
        <f>IF(A723="","",MONTH(A723))</f>
        <v/>
      </c>
      <c r="D723" s="153">
        <f>IF(A723="","",CHOOSE(MONTH(A723),"Ocak","Şubat","Mart","Nisan","Mayıs","Haziran","Temmuz","Ağustos","Eylül","Ekim","Kasım","Aralık"))</f>
        <v/>
      </c>
      <c r="E723" s="153">
        <f>IF(A723="","",ROUNDUP(MONTH(A723)/3,0))</f>
        <v/>
      </c>
      <c r="F723" s="153">
        <f>IF(A723="","",WEEKNUM(A723,2))</f>
        <v/>
      </c>
      <c r="G723" s="153">
        <f>IF(A723="","",WEEKDAY(A723,2))</f>
        <v/>
      </c>
      <c r="H723" s="153">
        <f>IF(A723="","",CHOOSE(WEEKDAY(A723,2),"Pazartesi","Salı","Çarşamba","Perşembe","Cuma","Cumartesi","Pazar"))</f>
        <v/>
      </c>
    </row>
    <row r="724" ht="10.5" customHeight="1" s="113">
      <c r="A724" s="152" t="n">
        <v>42727</v>
      </c>
      <c r="B724" s="153">
        <f>IF(A724="","",YEAR(A724))</f>
        <v/>
      </c>
      <c r="C724" s="153">
        <f>IF(A724="","",MONTH(A724))</f>
        <v/>
      </c>
      <c r="D724" s="153">
        <f>IF(A724="","",CHOOSE(MONTH(A724),"Ocak","Şubat","Mart","Nisan","Mayıs","Haziran","Temmuz","Ağustos","Eylül","Ekim","Kasım","Aralık"))</f>
        <v/>
      </c>
      <c r="E724" s="153">
        <f>IF(A724="","",ROUNDUP(MONTH(A724)/3,0))</f>
        <v/>
      </c>
      <c r="F724" s="153">
        <f>IF(A724="","",WEEKNUM(A724,2))</f>
        <v/>
      </c>
      <c r="G724" s="153">
        <f>IF(A724="","",WEEKDAY(A724,2))</f>
        <v/>
      </c>
      <c r="H724" s="153">
        <f>IF(A724="","",CHOOSE(WEEKDAY(A724,2),"Pazartesi","Salı","Çarşamba","Perşembe","Cuma","Cumartesi","Pazar"))</f>
        <v/>
      </c>
    </row>
    <row r="725" ht="10.5" customHeight="1" s="113">
      <c r="A725" s="152" t="n">
        <v>42728</v>
      </c>
      <c r="B725" s="153">
        <f>IF(A725="","",YEAR(A725))</f>
        <v/>
      </c>
      <c r="C725" s="153">
        <f>IF(A725="","",MONTH(A725))</f>
        <v/>
      </c>
      <c r="D725" s="153">
        <f>IF(A725="","",CHOOSE(MONTH(A725),"Ocak","Şubat","Mart","Nisan","Mayıs","Haziran","Temmuz","Ağustos","Eylül","Ekim","Kasım","Aralık"))</f>
        <v/>
      </c>
      <c r="E725" s="153">
        <f>IF(A725="","",ROUNDUP(MONTH(A725)/3,0))</f>
        <v/>
      </c>
      <c r="F725" s="153">
        <f>IF(A725="","",WEEKNUM(A725,2))</f>
        <v/>
      </c>
      <c r="G725" s="153">
        <f>IF(A725="","",WEEKDAY(A725,2))</f>
        <v/>
      </c>
      <c r="H725" s="153">
        <f>IF(A725="","",CHOOSE(WEEKDAY(A725,2),"Pazartesi","Salı","Çarşamba","Perşembe","Cuma","Cumartesi","Pazar"))</f>
        <v/>
      </c>
    </row>
    <row r="726" ht="10.5" customHeight="1" s="113">
      <c r="A726" s="152" t="n">
        <v>42729</v>
      </c>
      <c r="B726" s="153">
        <f>IF(A726="","",YEAR(A726))</f>
        <v/>
      </c>
      <c r="C726" s="153">
        <f>IF(A726="","",MONTH(A726))</f>
        <v/>
      </c>
      <c r="D726" s="153">
        <f>IF(A726="","",CHOOSE(MONTH(A726),"Ocak","Şubat","Mart","Nisan","Mayıs","Haziran","Temmuz","Ağustos","Eylül","Ekim","Kasım","Aralık"))</f>
        <v/>
      </c>
      <c r="E726" s="153">
        <f>IF(A726="","",ROUNDUP(MONTH(A726)/3,0))</f>
        <v/>
      </c>
      <c r="F726" s="153">
        <f>IF(A726="","",WEEKNUM(A726,2))</f>
        <v/>
      </c>
      <c r="G726" s="153">
        <f>IF(A726="","",WEEKDAY(A726,2))</f>
        <v/>
      </c>
      <c r="H726" s="153">
        <f>IF(A726="","",CHOOSE(WEEKDAY(A726,2),"Pazartesi","Salı","Çarşamba","Perşembe","Cuma","Cumartesi","Pazar"))</f>
        <v/>
      </c>
    </row>
    <row r="727" ht="10.5" customHeight="1" s="113">
      <c r="A727" s="152" t="n">
        <v>42730</v>
      </c>
      <c r="B727" s="153">
        <f>IF(A727="","",YEAR(A727))</f>
        <v/>
      </c>
      <c r="C727" s="153">
        <f>IF(A727="","",MONTH(A727))</f>
        <v/>
      </c>
      <c r="D727" s="153">
        <f>IF(A727="","",CHOOSE(MONTH(A727),"Ocak","Şubat","Mart","Nisan","Mayıs","Haziran","Temmuz","Ağustos","Eylül","Ekim","Kasım","Aralık"))</f>
        <v/>
      </c>
      <c r="E727" s="153">
        <f>IF(A727="","",ROUNDUP(MONTH(A727)/3,0))</f>
        <v/>
      </c>
      <c r="F727" s="153">
        <f>IF(A727="","",WEEKNUM(A727,2))</f>
        <v/>
      </c>
      <c r="G727" s="153">
        <f>IF(A727="","",WEEKDAY(A727,2))</f>
        <v/>
      </c>
      <c r="H727" s="153">
        <f>IF(A727="","",CHOOSE(WEEKDAY(A727,2),"Pazartesi","Salı","Çarşamba","Perşembe","Cuma","Cumartesi","Pazar"))</f>
        <v/>
      </c>
    </row>
    <row r="728" ht="10.5" customHeight="1" s="113">
      <c r="A728" s="152" t="n">
        <v>42731</v>
      </c>
      <c r="B728" s="153">
        <f>IF(A728="","",YEAR(A728))</f>
        <v/>
      </c>
      <c r="C728" s="153">
        <f>IF(A728="","",MONTH(A728))</f>
        <v/>
      </c>
      <c r="D728" s="153">
        <f>IF(A728="","",CHOOSE(MONTH(A728),"Ocak","Şubat","Mart","Nisan","Mayıs","Haziran","Temmuz","Ağustos","Eylül","Ekim","Kasım","Aralık"))</f>
        <v/>
      </c>
      <c r="E728" s="153">
        <f>IF(A728="","",ROUNDUP(MONTH(A728)/3,0))</f>
        <v/>
      </c>
      <c r="F728" s="153">
        <f>IF(A728="","",WEEKNUM(A728,2))</f>
        <v/>
      </c>
      <c r="G728" s="153">
        <f>IF(A728="","",WEEKDAY(A728,2))</f>
        <v/>
      </c>
      <c r="H728" s="153">
        <f>IF(A728="","",CHOOSE(WEEKDAY(A728,2),"Pazartesi","Salı","Çarşamba","Perşembe","Cuma","Cumartesi","Pazar"))</f>
        <v/>
      </c>
    </row>
    <row r="729" ht="10.5" customHeight="1" s="113">
      <c r="A729" s="152" t="n">
        <v>42732</v>
      </c>
      <c r="B729" s="153">
        <f>IF(A729="","",YEAR(A729))</f>
        <v/>
      </c>
      <c r="C729" s="153">
        <f>IF(A729="","",MONTH(A729))</f>
        <v/>
      </c>
      <c r="D729" s="153">
        <f>IF(A729="","",CHOOSE(MONTH(A729),"Ocak","Şubat","Mart","Nisan","Mayıs","Haziran","Temmuz","Ağustos","Eylül","Ekim","Kasım","Aralık"))</f>
        <v/>
      </c>
      <c r="E729" s="153">
        <f>IF(A729="","",ROUNDUP(MONTH(A729)/3,0))</f>
        <v/>
      </c>
      <c r="F729" s="153">
        <f>IF(A729="","",WEEKNUM(A729,2))</f>
        <v/>
      </c>
      <c r="G729" s="153">
        <f>IF(A729="","",WEEKDAY(A729,2))</f>
        <v/>
      </c>
      <c r="H729" s="153">
        <f>IF(A729="","",CHOOSE(WEEKDAY(A729,2),"Pazartesi","Salı","Çarşamba","Perşembe","Cuma","Cumartesi","Pazar"))</f>
        <v/>
      </c>
    </row>
    <row r="730" ht="10.5" customHeight="1" s="113">
      <c r="A730" s="152" t="n">
        <v>42733</v>
      </c>
      <c r="B730" s="153">
        <f>IF(A730="","",YEAR(A730))</f>
        <v/>
      </c>
      <c r="C730" s="153">
        <f>IF(A730="","",MONTH(A730))</f>
        <v/>
      </c>
      <c r="D730" s="153">
        <f>IF(A730="","",CHOOSE(MONTH(A730),"Ocak","Şubat","Mart","Nisan","Mayıs","Haziran","Temmuz","Ağustos","Eylül","Ekim","Kasım","Aralık"))</f>
        <v/>
      </c>
      <c r="E730" s="153">
        <f>IF(A730="","",ROUNDUP(MONTH(A730)/3,0))</f>
        <v/>
      </c>
      <c r="F730" s="153">
        <f>IF(A730="","",WEEKNUM(A730,2))</f>
        <v/>
      </c>
      <c r="G730" s="153">
        <f>IF(A730="","",WEEKDAY(A730,2))</f>
        <v/>
      </c>
      <c r="H730" s="153">
        <f>IF(A730="","",CHOOSE(WEEKDAY(A730,2),"Pazartesi","Salı","Çarşamba","Perşembe","Cuma","Cumartesi","Pazar"))</f>
        <v/>
      </c>
    </row>
    <row r="731" ht="10.5" customHeight="1" s="113">
      <c r="A731" s="152" t="n">
        <v>42734</v>
      </c>
      <c r="B731" s="153">
        <f>IF(A731="","",YEAR(A731))</f>
        <v/>
      </c>
      <c r="C731" s="153">
        <f>IF(A731="","",MONTH(A731))</f>
        <v/>
      </c>
      <c r="D731" s="153">
        <f>IF(A731="","",CHOOSE(MONTH(A731),"Ocak","Şubat","Mart","Nisan","Mayıs","Haziran","Temmuz","Ağustos","Eylül","Ekim","Kasım","Aralık"))</f>
        <v/>
      </c>
      <c r="E731" s="153">
        <f>IF(A731="","",ROUNDUP(MONTH(A731)/3,0))</f>
        <v/>
      </c>
      <c r="F731" s="153">
        <f>IF(A731="","",WEEKNUM(A731,2))</f>
        <v/>
      </c>
      <c r="G731" s="153">
        <f>IF(A731="","",WEEKDAY(A731,2))</f>
        <v/>
      </c>
      <c r="H731" s="153">
        <f>IF(A731="","",CHOOSE(WEEKDAY(A731,2),"Pazartesi","Salı","Çarşamba","Perşembe","Cuma","Cumartesi","Pazar"))</f>
        <v/>
      </c>
    </row>
    <row r="732" ht="10.5" customHeight="1" s="113">
      <c r="A732" s="152" t="n">
        <v>42735</v>
      </c>
      <c r="B732" s="153">
        <f>IF(A732="","",YEAR(A732))</f>
        <v/>
      </c>
      <c r="C732" s="153">
        <f>IF(A732="","",MONTH(A732))</f>
        <v/>
      </c>
      <c r="D732" s="153">
        <f>IF(A732="","",CHOOSE(MONTH(A732),"Ocak","Şubat","Mart","Nisan","Mayıs","Haziran","Temmuz","Ağustos","Eylül","Ekim","Kasım","Aralık"))</f>
        <v/>
      </c>
      <c r="E732" s="153">
        <f>IF(A732="","",ROUNDUP(MONTH(A732)/3,0))</f>
        <v/>
      </c>
      <c r="F732" s="153">
        <f>IF(A732="","",WEEKNUM(A732,2))</f>
        <v/>
      </c>
      <c r="G732" s="153">
        <f>IF(A732="","",WEEKDAY(A732,2))</f>
        <v/>
      </c>
      <c r="H732" s="153">
        <f>IF(A732="","",CHOOSE(WEEKDAY(A732,2),"Pazartesi","Salı","Çarşamba","Perşembe","Cuma","Cumartesi","Pazar"))</f>
        <v/>
      </c>
    </row>
    <row r="733" ht="10.5" customHeight="1" s="113">
      <c r="A733" s="152" t="n">
        <v>42736</v>
      </c>
      <c r="B733" s="153">
        <f>IF(A733="","",YEAR(A733))</f>
        <v/>
      </c>
      <c r="C733" s="153">
        <f>IF(A733="","",MONTH(A733))</f>
        <v/>
      </c>
      <c r="D733" s="153">
        <f>IF(A733="","",CHOOSE(MONTH(A733),"Ocak","Şubat","Mart","Nisan","Mayıs","Haziran","Temmuz","Ağustos","Eylül","Ekim","Kasım","Aralık"))</f>
        <v/>
      </c>
      <c r="E733" s="153">
        <f>IF(A733="","",ROUNDUP(MONTH(A733)/3,0))</f>
        <v/>
      </c>
      <c r="F733" s="153">
        <f>IF(A733="","",WEEKNUM(A733,2))</f>
        <v/>
      </c>
      <c r="G733" s="153">
        <f>IF(A733="","",WEEKDAY(A733,2))</f>
        <v/>
      </c>
      <c r="H733" s="153">
        <f>IF(A733="","",CHOOSE(WEEKDAY(A733,2),"Pazartesi","Salı","Çarşamba","Perşembe","Cuma","Cumartesi","Pazar"))</f>
        <v/>
      </c>
    </row>
    <row r="734" ht="10.5" customHeight="1" s="113">
      <c r="A734" s="152" t="n">
        <v>42737</v>
      </c>
      <c r="B734" s="153">
        <f>IF(A734="","",YEAR(A734))</f>
        <v/>
      </c>
      <c r="C734" s="153">
        <f>IF(A734="","",MONTH(A734))</f>
        <v/>
      </c>
      <c r="D734" s="153">
        <f>IF(A734="","",CHOOSE(MONTH(A734),"Ocak","Şubat","Mart","Nisan","Mayıs","Haziran","Temmuz","Ağustos","Eylül","Ekim","Kasım","Aralık"))</f>
        <v/>
      </c>
      <c r="E734" s="153">
        <f>IF(A734="","",ROUNDUP(MONTH(A734)/3,0))</f>
        <v/>
      </c>
      <c r="F734" s="153">
        <f>IF(A734="","",WEEKNUM(A734,2))</f>
        <v/>
      </c>
      <c r="G734" s="153">
        <f>IF(A734="","",WEEKDAY(A734,2))</f>
        <v/>
      </c>
      <c r="H734" s="153">
        <f>IF(A734="","",CHOOSE(WEEKDAY(A734,2),"Pazartesi","Salı","Çarşamba","Perşembe","Cuma","Cumartesi","Pazar"))</f>
        <v/>
      </c>
    </row>
    <row r="735" ht="10.5" customHeight="1" s="113">
      <c r="A735" s="152" t="n">
        <v>42738</v>
      </c>
      <c r="B735" s="153">
        <f>IF(A735="","",YEAR(A735))</f>
        <v/>
      </c>
      <c r="C735" s="153">
        <f>IF(A735="","",MONTH(A735))</f>
        <v/>
      </c>
      <c r="D735" s="153">
        <f>IF(A735="","",CHOOSE(MONTH(A735),"Ocak","Şubat","Mart","Nisan","Mayıs","Haziran","Temmuz","Ağustos","Eylül","Ekim","Kasım","Aralık"))</f>
        <v/>
      </c>
      <c r="E735" s="153">
        <f>IF(A735="","",ROUNDUP(MONTH(A735)/3,0))</f>
        <v/>
      </c>
      <c r="F735" s="153">
        <f>IF(A735="","",WEEKNUM(A735,2))</f>
        <v/>
      </c>
      <c r="G735" s="153">
        <f>IF(A735="","",WEEKDAY(A735,2))</f>
        <v/>
      </c>
      <c r="H735" s="153">
        <f>IF(A735="","",CHOOSE(WEEKDAY(A735,2),"Pazartesi","Salı","Çarşamba","Perşembe","Cuma","Cumartesi","Pazar"))</f>
        <v/>
      </c>
    </row>
    <row r="736" ht="10.5" customHeight="1" s="113">
      <c r="A736" s="152" t="n">
        <v>42739</v>
      </c>
      <c r="B736" s="153">
        <f>IF(A736="","",YEAR(A736))</f>
        <v/>
      </c>
      <c r="C736" s="153">
        <f>IF(A736="","",MONTH(A736))</f>
        <v/>
      </c>
      <c r="D736" s="153">
        <f>IF(A736="","",CHOOSE(MONTH(A736),"Ocak","Şubat","Mart","Nisan","Mayıs","Haziran","Temmuz","Ağustos","Eylül","Ekim","Kasım","Aralık"))</f>
        <v/>
      </c>
      <c r="E736" s="153">
        <f>IF(A736="","",ROUNDUP(MONTH(A736)/3,0))</f>
        <v/>
      </c>
      <c r="F736" s="153">
        <f>IF(A736="","",WEEKNUM(A736,2))</f>
        <v/>
      </c>
      <c r="G736" s="153">
        <f>IF(A736="","",WEEKDAY(A736,2))</f>
        <v/>
      </c>
      <c r="H736" s="153">
        <f>IF(A736="","",CHOOSE(WEEKDAY(A736,2),"Pazartesi","Salı","Çarşamba","Perşembe","Cuma","Cumartesi","Pazar"))</f>
        <v/>
      </c>
    </row>
    <row r="737" ht="10.5" customHeight="1" s="113">
      <c r="A737" s="152" t="n">
        <v>42740</v>
      </c>
      <c r="B737" s="153">
        <f>IF(A737="","",YEAR(A737))</f>
        <v/>
      </c>
      <c r="C737" s="153">
        <f>IF(A737="","",MONTH(A737))</f>
        <v/>
      </c>
      <c r="D737" s="153">
        <f>IF(A737="","",CHOOSE(MONTH(A737),"Ocak","Şubat","Mart","Nisan","Mayıs","Haziran","Temmuz","Ağustos","Eylül","Ekim","Kasım","Aralık"))</f>
        <v/>
      </c>
      <c r="E737" s="153">
        <f>IF(A737="","",ROUNDUP(MONTH(A737)/3,0))</f>
        <v/>
      </c>
      <c r="F737" s="153">
        <f>IF(A737="","",WEEKNUM(A737,2))</f>
        <v/>
      </c>
      <c r="G737" s="153">
        <f>IF(A737="","",WEEKDAY(A737,2))</f>
        <v/>
      </c>
      <c r="H737" s="153">
        <f>IF(A737="","",CHOOSE(WEEKDAY(A737,2),"Pazartesi","Salı","Çarşamba","Perşembe","Cuma","Cumartesi","Pazar"))</f>
        <v/>
      </c>
    </row>
    <row r="738" ht="10.5" customHeight="1" s="113">
      <c r="A738" s="152" t="n">
        <v>42741</v>
      </c>
      <c r="B738" s="153">
        <f>IF(A738="","",YEAR(A738))</f>
        <v/>
      </c>
      <c r="C738" s="153">
        <f>IF(A738="","",MONTH(A738))</f>
        <v/>
      </c>
      <c r="D738" s="153">
        <f>IF(A738="","",CHOOSE(MONTH(A738),"Ocak","Şubat","Mart","Nisan","Mayıs","Haziran","Temmuz","Ağustos","Eylül","Ekim","Kasım","Aralık"))</f>
        <v/>
      </c>
      <c r="E738" s="153">
        <f>IF(A738="","",ROUNDUP(MONTH(A738)/3,0))</f>
        <v/>
      </c>
      <c r="F738" s="153">
        <f>IF(A738="","",WEEKNUM(A738,2))</f>
        <v/>
      </c>
      <c r="G738" s="153">
        <f>IF(A738="","",WEEKDAY(A738,2))</f>
        <v/>
      </c>
      <c r="H738" s="153">
        <f>IF(A738="","",CHOOSE(WEEKDAY(A738,2),"Pazartesi","Salı","Çarşamba","Perşembe","Cuma","Cumartesi","Pazar"))</f>
        <v/>
      </c>
    </row>
    <row r="739" ht="10.5" customHeight="1" s="113">
      <c r="A739" s="152" t="n">
        <v>42742</v>
      </c>
      <c r="B739" s="153">
        <f>IF(A739="","",YEAR(A739))</f>
        <v/>
      </c>
      <c r="C739" s="153">
        <f>IF(A739="","",MONTH(A739))</f>
        <v/>
      </c>
      <c r="D739" s="153">
        <f>IF(A739="","",CHOOSE(MONTH(A739),"Ocak","Şubat","Mart","Nisan","Mayıs","Haziran","Temmuz","Ağustos","Eylül","Ekim","Kasım","Aralık"))</f>
        <v/>
      </c>
      <c r="E739" s="153">
        <f>IF(A739="","",ROUNDUP(MONTH(A739)/3,0))</f>
        <v/>
      </c>
      <c r="F739" s="153">
        <f>IF(A739="","",WEEKNUM(A739,2))</f>
        <v/>
      </c>
      <c r="G739" s="153">
        <f>IF(A739="","",WEEKDAY(A739,2))</f>
        <v/>
      </c>
      <c r="H739" s="153">
        <f>IF(A739="","",CHOOSE(WEEKDAY(A739,2),"Pazartesi","Salı","Çarşamba","Perşembe","Cuma","Cumartesi","Pazar"))</f>
        <v/>
      </c>
    </row>
    <row r="740" ht="10.5" customHeight="1" s="113">
      <c r="A740" s="152" t="n">
        <v>42743</v>
      </c>
      <c r="B740" s="153">
        <f>IF(A740="","",YEAR(A740))</f>
        <v/>
      </c>
      <c r="C740" s="153">
        <f>IF(A740="","",MONTH(A740))</f>
        <v/>
      </c>
      <c r="D740" s="153">
        <f>IF(A740="","",CHOOSE(MONTH(A740),"Ocak","Şubat","Mart","Nisan","Mayıs","Haziran","Temmuz","Ağustos","Eylül","Ekim","Kasım","Aralık"))</f>
        <v/>
      </c>
      <c r="E740" s="153">
        <f>IF(A740="","",ROUNDUP(MONTH(A740)/3,0))</f>
        <v/>
      </c>
      <c r="F740" s="153">
        <f>IF(A740="","",WEEKNUM(A740,2))</f>
        <v/>
      </c>
      <c r="G740" s="153">
        <f>IF(A740="","",WEEKDAY(A740,2))</f>
        <v/>
      </c>
      <c r="H740" s="153">
        <f>IF(A740="","",CHOOSE(WEEKDAY(A740,2),"Pazartesi","Salı","Çarşamba","Perşembe","Cuma","Cumartesi","Pazar"))</f>
        <v/>
      </c>
    </row>
    <row r="741" ht="10.5" customHeight="1" s="113">
      <c r="A741" s="152" t="n">
        <v>42744</v>
      </c>
      <c r="B741" s="153">
        <f>IF(A741="","",YEAR(A741))</f>
        <v/>
      </c>
      <c r="C741" s="153">
        <f>IF(A741="","",MONTH(A741))</f>
        <v/>
      </c>
      <c r="D741" s="153">
        <f>IF(A741="","",CHOOSE(MONTH(A741),"Ocak","Şubat","Mart","Nisan","Mayıs","Haziran","Temmuz","Ağustos","Eylül","Ekim","Kasım","Aralık"))</f>
        <v/>
      </c>
      <c r="E741" s="153">
        <f>IF(A741="","",ROUNDUP(MONTH(A741)/3,0))</f>
        <v/>
      </c>
      <c r="F741" s="153">
        <f>IF(A741="","",WEEKNUM(A741,2))</f>
        <v/>
      </c>
      <c r="G741" s="153">
        <f>IF(A741="","",WEEKDAY(A741,2))</f>
        <v/>
      </c>
      <c r="H741" s="153">
        <f>IF(A741="","",CHOOSE(WEEKDAY(A741,2),"Pazartesi","Salı","Çarşamba","Perşembe","Cuma","Cumartesi","Pazar"))</f>
        <v/>
      </c>
    </row>
    <row r="742" ht="10.5" customHeight="1" s="113">
      <c r="A742" s="152" t="n">
        <v>42745</v>
      </c>
      <c r="B742" s="153">
        <f>IF(A742="","",YEAR(A742))</f>
        <v/>
      </c>
      <c r="C742" s="153">
        <f>IF(A742="","",MONTH(A742))</f>
        <v/>
      </c>
      <c r="D742" s="153">
        <f>IF(A742="","",CHOOSE(MONTH(A742),"Ocak","Şubat","Mart","Nisan","Mayıs","Haziran","Temmuz","Ağustos","Eylül","Ekim","Kasım","Aralık"))</f>
        <v/>
      </c>
      <c r="E742" s="153">
        <f>IF(A742="","",ROUNDUP(MONTH(A742)/3,0))</f>
        <v/>
      </c>
      <c r="F742" s="153">
        <f>IF(A742="","",WEEKNUM(A742,2))</f>
        <v/>
      </c>
      <c r="G742" s="153">
        <f>IF(A742="","",WEEKDAY(A742,2))</f>
        <v/>
      </c>
      <c r="H742" s="153">
        <f>IF(A742="","",CHOOSE(WEEKDAY(A742,2),"Pazartesi","Salı","Çarşamba","Perşembe","Cuma","Cumartesi","Pazar"))</f>
        <v/>
      </c>
    </row>
    <row r="743" ht="10.5" customHeight="1" s="113">
      <c r="A743" s="152" t="n">
        <v>42746</v>
      </c>
      <c r="B743" s="153">
        <f>IF(A743="","",YEAR(A743))</f>
        <v/>
      </c>
      <c r="C743" s="153">
        <f>IF(A743="","",MONTH(A743))</f>
        <v/>
      </c>
      <c r="D743" s="153">
        <f>IF(A743="","",CHOOSE(MONTH(A743),"Ocak","Şubat","Mart","Nisan","Mayıs","Haziran","Temmuz","Ağustos","Eylül","Ekim","Kasım","Aralık"))</f>
        <v/>
      </c>
      <c r="E743" s="153">
        <f>IF(A743="","",ROUNDUP(MONTH(A743)/3,0))</f>
        <v/>
      </c>
      <c r="F743" s="153">
        <f>IF(A743="","",WEEKNUM(A743,2))</f>
        <v/>
      </c>
      <c r="G743" s="153">
        <f>IF(A743="","",WEEKDAY(A743,2))</f>
        <v/>
      </c>
      <c r="H743" s="153">
        <f>IF(A743="","",CHOOSE(WEEKDAY(A743,2),"Pazartesi","Salı","Çarşamba","Perşembe","Cuma","Cumartesi","Pazar"))</f>
        <v/>
      </c>
    </row>
    <row r="744" ht="10.5" customHeight="1" s="113">
      <c r="A744" s="152" t="n">
        <v>42747</v>
      </c>
      <c r="B744" s="153">
        <f>IF(A744="","",YEAR(A744))</f>
        <v/>
      </c>
      <c r="C744" s="153">
        <f>IF(A744="","",MONTH(A744))</f>
        <v/>
      </c>
      <c r="D744" s="153">
        <f>IF(A744="","",CHOOSE(MONTH(A744),"Ocak","Şubat","Mart","Nisan","Mayıs","Haziran","Temmuz","Ağustos","Eylül","Ekim","Kasım","Aralık"))</f>
        <v/>
      </c>
      <c r="E744" s="153">
        <f>IF(A744="","",ROUNDUP(MONTH(A744)/3,0))</f>
        <v/>
      </c>
      <c r="F744" s="153">
        <f>IF(A744="","",WEEKNUM(A744,2))</f>
        <v/>
      </c>
      <c r="G744" s="153">
        <f>IF(A744="","",WEEKDAY(A744,2))</f>
        <v/>
      </c>
      <c r="H744" s="153">
        <f>IF(A744="","",CHOOSE(WEEKDAY(A744,2),"Pazartesi","Salı","Çarşamba","Perşembe","Cuma","Cumartesi","Pazar"))</f>
        <v/>
      </c>
    </row>
    <row r="745" ht="10.5" customHeight="1" s="113">
      <c r="A745" s="152" t="n">
        <v>42748</v>
      </c>
      <c r="B745" s="153">
        <f>IF(A745="","",YEAR(A745))</f>
        <v/>
      </c>
      <c r="C745" s="153">
        <f>IF(A745="","",MONTH(A745))</f>
        <v/>
      </c>
      <c r="D745" s="153">
        <f>IF(A745="","",CHOOSE(MONTH(A745),"Ocak","Şubat","Mart","Nisan","Mayıs","Haziran","Temmuz","Ağustos","Eylül","Ekim","Kasım","Aralık"))</f>
        <v/>
      </c>
      <c r="E745" s="153">
        <f>IF(A745="","",ROUNDUP(MONTH(A745)/3,0))</f>
        <v/>
      </c>
      <c r="F745" s="153">
        <f>IF(A745="","",WEEKNUM(A745,2))</f>
        <v/>
      </c>
      <c r="G745" s="153">
        <f>IF(A745="","",WEEKDAY(A745,2))</f>
        <v/>
      </c>
      <c r="H745" s="153">
        <f>IF(A745="","",CHOOSE(WEEKDAY(A745,2),"Pazartesi","Salı","Çarşamba","Perşembe","Cuma","Cumartesi","Pazar"))</f>
        <v/>
      </c>
    </row>
    <row r="746" ht="10.5" customHeight="1" s="113">
      <c r="A746" s="152" t="n">
        <v>42749</v>
      </c>
      <c r="B746" s="153">
        <f>IF(A746="","",YEAR(A746))</f>
        <v/>
      </c>
      <c r="C746" s="153">
        <f>IF(A746="","",MONTH(A746))</f>
        <v/>
      </c>
      <c r="D746" s="153">
        <f>IF(A746="","",CHOOSE(MONTH(A746),"Ocak","Şubat","Mart","Nisan","Mayıs","Haziran","Temmuz","Ağustos","Eylül","Ekim","Kasım","Aralık"))</f>
        <v/>
      </c>
      <c r="E746" s="153">
        <f>IF(A746="","",ROUNDUP(MONTH(A746)/3,0))</f>
        <v/>
      </c>
      <c r="F746" s="153">
        <f>IF(A746="","",WEEKNUM(A746,2))</f>
        <v/>
      </c>
      <c r="G746" s="153">
        <f>IF(A746="","",WEEKDAY(A746,2))</f>
        <v/>
      </c>
      <c r="H746" s="153">
        <f>IF(A746="","",CHOOSE(WEEKDAY(A746,2),"Pazartesi","Salı","Çarşamba","Perşembe","Cuma","Cumartesi","Pazar"))</f>
        <v/>
      </c>
    </row>
    <row r="747" ht="10.5" customHeight="1" s="113">
      <c r="A747" s="152" t="n">
        <v>42750</v>
      </c>
      <c r="B747" s="153">
        <f>IF(A747="","",YEAR(A747))</f>
        <v/>
      </c>
      <c r="C747" s="153">
        <f>IF(A747="","",MONTH(A747))</f>
        <v/>
      </c>
      <c r="D747" s="153">
        <f>IF(A747="","",CHOOSE(MONTH(A747),"Ocak","Şubat","Mart","Nisan","Mayıs","Haziran","Temmuz","Ağustos","Eylül","Ekim","Kasım","Aralık"))</f>
        <v/>
      </c>
      <c r="E747" s="153">
        <f>IF(A747="","",ROUNDUP(MONTH(A747)/3,0))</f>
        <v/>
      </c>
      <c r="F747" s="153">
        <f>IF(A747="","",WEEKNUM(A747,2))</f>
        <v/>
      </c>
      <c r="G747" s="153">
        <f>IF(A747="","",WEEKDAY(A747,2))</f>
        <v/>
      </c>
      <c r="H747" s="153">
        <f>IF(A747="","",CHOOSE(WEEKDAY(A747,2),"Pazartesi","Salı","Çarşamba","Perşembe","Cuma","Cumartesi","Pazar"))</f>
        <v/>
      </c>
    </row>
    <row r="748" ht="10.5" customHeight="1" s="113">
      <c r="A748" s="152" t="n">
        <v>42751</v>
      </c>
      <c r="B748" s="153">
        <f>IF(A748="","",YEAR(A748))</f>
        <v/>
      </c>
      <c r="C748" s="153">
        <f>IF(A748="","",MONTH(A748))</f>
        <v/>
      </c>
      <c r="D748" s="153">
        <f>IF(A748="","",CHOOSE(MONTH(A748),"Ocak","Şubat","Mart","Nisan","Mayıs","Haziran","Temmuz","Ağustos","Eylül","Ekim","Kasım","Aralık"))</f>
        <v/>
      </c>
      <c r="E748" s="153">
        <f>IF(A748="","",ROUNDUP(MONTH(A748)/3,0))</f>
        <v/>
      </c>
      <c r="F748" s="153">
        <f>IF(A748="","",WEEKNUM(A748,2))</f>
        <v/>
      </c>
      <c r="G748" s="153">
        <f>IF(A748="","",WEEKDAY(A748,2))</f>
        <v/>
      </c>
      <c r="H748" s="153">
        <f>IF(A748="","",CHOOSE(WEEKDAY(A748,2),"Pazartesi","Salı","Çarşamba","Perşembe","Cuma","Cumartesi","Pazar"))</f>
        <v/>
      </c>
    </row>
    <row r="749" ht="10.5" customHeight="1" s="113">
      <c r="A749" s="152" t="n">
        <v>42752</v>
      </c>
      <c r="B749" s="153">
        <f>IF(A749="","",YEAR(A749))</f>
        <v/>
      </c>
      <c r="C749" s="153">
        <f>IF(A749="","",MONTH(A749))</f>
        <v/>
      </c>
      <c r="D749" s="153">
        <f>IF(A749="","",CHOOSE(MONTH(A749),"Ocak","Şubat","Mart","Nisan","Mayıs","Haziran","Temmuz","Ağustos","Eylül","Ekim","Kasım","Aralık"))</f>
        <v/>
      </c>
      <c r="E749" s="153">
        <f>IF(A749="","",ROUNDUP(MONTH(A749)/3,0))</f>
        <v/>
      </c>
      <c r="F749" s="153">
        <f>IF(A749="","",WEEKNUM(A749,2))</f>
        <v/>
      </c>
      <c r="G749" s="153">
        <f>IF(A749="","",WEEKDAY(A749,2))</f>
        <v/>
      </c>
      <c r="H749" s="153">
        <f>IF(A749="","",CHOOSE(WEEKDAY(A749,2),"Pazartesi","Salı","Çarşamba","Perşembe","Cuma","Cumartesi","Pazar"))</f>
        <v/>
      </c>
    </row>
    <row r="750" ht="10.5" customHeight="1" s="113">
      <c r="A750" s="152" t="n">
        <v>42753</v>
      </c>
      <c r="B750" s="153">
        <f>IF(A750="","",YEAR(A750))</f>
        <v/>
      </c>
      <c r="C750" s="153">
        <f>IF(A750="","",MONTH(A750))</f>
        <v/>
      </c>
      <c r="D750" s="153">
        <f>IF(A750="","",CHOOSE(MONTH(A750),"Ocak","Şubat","Mart","Nisan","Mayıs","Haziran","Temmuz","Ağustos","Eylül","Ekim","Kasım","Aralık"))</f>
        <v/>
      </c>
      <c r="E750" s="153">
        <f>IF(A750="","",ROUNDUP(MONTH(A750)/3,0))</f>
        <v/>
      </c>
      <c r="F750" s="153">
        <f>IF(A750="","",WEEKNUM(A750,2))</f>
        <v/>
      </c>
      <c r="G750" s="153">
        <f>IF(A750="","",WEEKDAY(A750,2))</f>
        <v/>
      </c>
      <c r="H750" s="153">
        <f>IF(A750="","",CHOOSE(WEEKDAY(A750,2),"Pazartesi","Salı","Çarşamba","Perşembe","Cuma","Cumartesi","Pazar"))</f>
        <v/>
      </c>
    </row>
    <row r="751" ht="10.5" customHeight="1" s="113">
      <c r="A751" s="152" t="n">
        <v>42754</v>
      </c>
      <c r="B751" s="153">
        <f>IF(A751="","",YEAR(A751))</f>
        <v/>
      </c>
      <c r="C751" s="153">
        <f>IF(A751="","",MONTH(A751))</f>
        <v/>
      </c>
      <c r="D751" s="153">
        <f>IF(A751="","",CHOOSE(MONTH(A751),"Ocak","Şubat","Mart","Nisan","Mayıs","Haziran","Temmuz","Ağustos","Eylül","Ekim","Kasım","Aralık"))</f>
        <v/>
      </c>
      <c r="E751" s="153">
        <f>IF(A751="","",ROUNDUP(MONTH(A751)/3,0))</f>
        <v/>
      </c>
      <c r="F751" s="153">
        <f>IF(A751="","",WEEKNUM(A751,2))</f>
        <v/>
      </c>
      <c r="G751" s="153">
        <f>IF(A751="","",WEEKDAY(A751,2))</f>
        <v/>
      </c>
      <c r="H751" s="153">
        <f>IF(A751="","",CHOOSE(WEEKDAY(A751,2),"Pazartesi","Salı","Çarşamba","Perşembe","Cuma","Cumartesi","Pazar"))</f>
        <v/>
      </c>
    </row>
    <row r="752" ht="10.5" customHeight="1" s="113">
      <c r="A752" s="152" t="n">
        <v>42755</v>
      </c>
      <c r="B752" s="153">
        <f>IF(A752="","",YEAR(A752))</f>
        <v/>
      </c>
      <c r="C752" s="153">
        <f>IF(A752="","",MONTH(A752))</f>
        <v/>
      </c>
      <c r="D752" s="153">
        <f>IF(A752="","",CHOOSE(MONTH(A752),"Ocak","Şubat","Mart","Nisan","Mayıs","Haziran","Temmuz","Ağustos","Eylül","Ekim","Kasım","Aralık"))</f>
        <v/>
      </c>
      <c r="E752" s="153">
        <f>IF(A752="","",ROUNDUP(MONTH(A752)/3,0))</f>
        <v/>
      </c>
      <c r="F752" s="153">
        <f>IF(A752="","",WEEKNUM(A752,2))</f>
        <v/>
      </c>
      <c r="G752" s="153">
        <f>IF(A752="","",WEEKDAY(A752,2))</f>
        <v/>
      </c>
      <c r="H752" s="153">
        <f>IF(A752="","",CHOOSE(WEEKDAY(A752,2),"Pazartesi","Salı","Çarşamba","Perşembe","Cuma","Cumartesi","Pazar"))</f>
        <v/>
      </c>
    </row>
    <row r="753" ht="10.5" customHeight="1" s="113">
      <c r="A753" s="152" t="n">
        <v>42756</v>
      </c>
      <c r="B753" s="153">
        <f>IF(A753="","",YEAR(A753))</f>
        <v/>
      </c>
      <c r="C753" s="153">
        <f>IF(A753="","",MONTH(A753))</f>
        <v/>
      </c>
      <c r="D753" s="153">
        <f>IF(A753="","",CHOOSE(MONTH(A753),"Ocak","Şubat","Mart","Nisan","Mayıs","Haziran","Temmuz","Ağustos","Eylül","Ekim","Kasım","Aralık"))</f>
        <v/>
      </c>
      <c r="E753" s="153">
        <f>IF(A753="","",ROUNDUP(MONTH(A753)/3,0))</f>
        <v/>
      </c>
      <c r="F753" s="153">
        <f>IF(A753="","",WEEKNUM(A753,2))</f>
        <v/>
      </c>
      <c r="G753" s="153">
        <f>IF(A753="","",WEEKDAY(A753,2))</f>
        <v/>
      </c>
      <c r="H753" s="153">
        <f>IF(A753="","",CHOOSE(WEEKDAY(A753,2),"Pazartesi","Salı","Çarşamba","Perşembe","Cuma","Cumartesi","Pazar"))</f>
        <v/>
      </c>
    </row>
    <row r="754" ht="10.5" customHeight="1" s="113">
      <c r="A754" s="152" t="n">
        <v>42757</v>
      </c>
      <c r="B754" s="153">
        <f>IF(A754="","",YEAR(A754))</f>
        <v/>
      </c>
      <c r="C754" s="153">
        <f>IF(A754="","",MONTH(A754))</f>
        <v/>
      </c>
      <c r="D754" s="153">
        <f>IF(A754="","",CHOOSE(MONTH(A754),"Ocak","Şubat","Mart","Nisan","Mayıs","Haziran","Temmuz","Ağustos","Eylül","Ekim","Kasım","Aralık"))</f>
        <v/>
      </c>
      <c r="E754" s="153">
        <f>IF(A754="","",ROUNDUP(MONTH(A754)/3,0))</f>
        <v/>
      </c>
      <c r="F754" s="153">
        <f>IF(A754="","",WEEKNUM(A754,2))</f>
        <v/>
      </c>
      <c r="G754" s="153">
        <f>IF(A754="","",WEEKDAY(A754,2))</f>
        <v/>
      </c>
      <c r="H754" s="153">
        <f>IF(A754="","",CHOOSE(WEEKDAY(A754,2),"Pazartesi","Salı","Çarşamba","Perşembe","Cuma","Cumartesi","Pazar"))</f>
        <v/>
      </c>
    </row>
    <row r="755" ht="10.5" customHeight="1" s="113">
      <c r="A755" s="152" t="n">
        <v>42758</v>
      </c>
      <c r="B755" s="153">
        <f>IF(A755="","",YEAR(A755))</f>
        <v/>
      </c>
      <c r="C755" s="153">
        <f>IF(A755="","",MONTH(A755))</f>
        <v/>
      </c>
      <c r="D755" s="153">
        <f>IF(A755="","",CHOOSE(MONTH(A755),"Ocak","Şubat","Mart","Nisan","Mayıs","Haziran","Temmuz","Ağustos","Eylül","Ekim","Kasım","Aralık"))</f>
        <v/>
      </c>
      <c r="E755" s="153">
        <f>IF(A755="","",ROUNDUP(MONTH(A755)/3,0))</f>
        <v/>
      </c>
      <c r="F755" s="153">
        <f>IF(A755="","",WEEKNUM(A755,2))</f>
        <v/>
      </c>
      <c r="G755" s="153">
        <f>IF(A755="","",WEEKDAY(A755,2))</f>
        <v/>
      </c>
      <c r="H755" s="153">
        <f>IF(A755="","",CHOOSE(WEEKDAY(A755,2),"Pazartesi","Salı","Çarşamba","Perşembe","Cuma","Cumartesi","Pazar"))</f>
        <v/>
      </c>
    </row>
    <row r="756" ht="10.5" customHeight="1" s="113">
      <c r="A756" s="152" t="n">
        <v>42759</v>
      </c>
      <c r="B756" s="153">
        <f>IF(A756="","",YEAR(A756))</f>
        <v/>
      </c>
      <c r="C756" s="153">
        <f>IF(A756="","",MONTH(A756))</f>
        <v/>
      </c>
      <c r="D756" s="153">
        <f>IF(A756="","",CHOOSE(MONTH(A756),"Ocak","Şubat","Mart","Nisan","Mayıs","Haziran","Temmuz","Ağustos","Eylül","Ekim","Kasım","Aralık"))</f>
        <v/>
      </c>
      <c r="E756" s="153">
        <f>IF(A756="","",ROUNDUP(MONTH(A756)/3,0))</f>
        <v/>
      </c>
      <c r="F756" s="153">
        <f>IF(A756="","",WEEKNUM(A756,2))</f>
        <v/>
      </c>
      <c r="G756" s="153">
        <f>IF(A756="","",WEEKDAY(A756,2))</f>
        <v/>
      </c>
      <c r="H756" s="153">
        <f>IF(A756="","",CHOOSE(WEEKDAY(A756,2),"Pazartesi","Salı","Çarşamba","Perşembe","Cuma","Cumartesi","Pazar"))</f>
        <v/>
      </c>
    </row>
    <row r="757" ht="10.5" customHeight="1" s="113">
      <c r="A757" s="152" t="n">
        <v>42760</v>
      </c>
      <c r="B757" s="153">
        <f>IF(A757="","",YEAR(A757))</f>
        <v/>
      </c>
      <c r="C757" s="153">
        <f>IF(A757="","",MONTH(A757))</f>
        <v/>
      </c>
      <c r="D757" s="153">
        <f>IF(A757="","",CHOOSE(MONTH(A757),"Ocak","Şubat","Mart","Nisan","Mayıs","Haziran","Temmuz","Ağustos","Eylül","Ekim","Kasım","Aralık"))</f>
        <v/>
      </c>
      <c r="E757" s="153">
        <f>IF(A757="","",ROUNDUP(MONTH(A757)/3,0))</f>
        <v/>
      </c>
      <c r="F757" s="153">
        <f>IF(A757="","",WEEKNUM(A757,2))</f>
        <v/>
      </c>
      <c r="G757" s="153">
        <f>IF(A757="","",WEEKDAY(A757,2))</f>
        <v/>
      </c>
      <c r="H757" s="153">
        <f>IF(A757="","",CHOOSE(WEEKDAY(A757,2),"Pazartesi","Salı","Çarşamba","Perşembe","Cuma","Cumartesi","Pazar"))</f>
        <v/>
      </c>
    </row>
    <row r="758" ht="10.5" customHeight="1" s="113">
      <c r="A758" s="152" t="n">
        <v>42761</v>
      </c>
      <c r="B758" s="153">
        <f>IF(A758="","",YEAR(A758))</f>
        <v/>
      </c>
      <c r="C758" s="153">
        <f>IF(A758="","",MONTH(A758))</f>
        <v/>
      </c>
      <c r="D758" s="153">
        <f>IF(A758="","",CHOOSE(MONTH(A758),"Ocak","Şubat","Mart","Nisan","Mayıs","Haziran","Temmuz","Ağustos","Eylül","Ekim","Kasım","Aralık"))</f>
        <v/>
      </c>
      <c r="E758" s="153">
        <f>IF(A758="","",ROUNDUP(MONTH(A758)/3,0))</f>
        <v/>
      </c>
      <c r="F758" s="153">
        <f>IF(A758="","",WEEKNUM(A758,2))</f>
        <v/>
      </c>
      <c r="G758" s="153">
        <f>IF(A758="","",WEEKDAY(A758,2))</f>
        <v/>
      </c>
      <c r="H758" s="153">
        <f>IF(A758="","",CHOOSE(WEEKDAY(A758,2),"Pazartesi","Salı","Çarşamba","Perşembe","Cuma","Cumartesi","Pazar"))</f>
        <v/>
      </c>
    </row>
    <row r="759" ht="10.5" customHeight="1" s="113">
      <c r="A759" s="152" t="n">
        <v>42762</v>
      </c>
      <c r="B759" s="153">
        <f>IF(A759="","",YEAR(A759))</f>
        <v/>
      </c>
      <c r="C759" s="153">
        <f>IF(A759="","",MONTH(A759))</f>
        <v/>
      </c>
      <c r="D759" s="153">
        <f>IF(A759="","",CHOOSE(MONTH(A759),"Ocak","Şubat","Mart","Nisan","Mayıs","Haziran","Temmuz","Ağustos","Eylül","Ekim","Kasım","Aralık"))</f>
        <v/>
      </c>
      <c r="E759" s="153">
        <f>IF(A759="","",ROUNDUP(MONTH(A759)/3,0))</f>
        <v/>
      </c>
      <c r="F759" s="153">
        <f>IF(A759="","",WEEKNUM(A759,2))</f>
        <v/>
      </c>
      <c r="G759" s="153">
        <f>IF(A759="","",WEEKDAY(A759,2))</f>
        <v/>
      </c>
      <c r="H759" s="153">
        <f>IF(A759="","",CHOOSE(WEEKDAY(A759,2),"Pazartesi","Salı","Çarşamba","Perşembe","Cuma","Cumartesi","Pazar"))</f>
        <v/>
      </c>
    </row>
    <row r="760" ht="10.5" customHeight="1" s="113">
      <c r="A760" s="152" t="n">
        <v>42763</v>
      </c>
      <c r="B760" s="153">
        <f>IF(A760="","",YEAR(A760))</f>
        <v/>
      </c>
      <c r="C760" s="153">
        <f>IF(A760="","",MONTH(A760))</f>
        <v/>
      </c>
      <c r="D760" s="153">
        <f>IF(A760="","",CHOOSE(MONTH(A760),"Ocak","Şubat","Mart","Nisan","Mayıs","Haziran","Temmuz","Ağustos","Eylül","Ekim","Kasım","Aralık"))</f>
        <v/>
      </c>
      <c r="E760" s="153">
        <f>IF(A760="","",ROUNDUP(MONTH(A760)/3,0))</f>
        <v/>
      </c>
      <c r="F760" s="153">
        <f>IF(A760="","",WEEKNUM(A760,2))</f>
        <v/>
      </c>
      <c r="G760" s="153">
        <f>IF(A760="","",WEEKDAY(A760,2))</f>
        <v/>
      </c>
      <c r="H760" s="153">
        <f>IF(A760="","",CHOOSE(WEEKDAY(A760,2),"Pazartesi","Salı","Çarşamba","Perşembe","Cuma","Cumartesi","Pazar"))</f>
        <v/>
      </c>
    </row>
    <row r="761" ht="10.5" customHeight="1" s="113">
      <c r="A761" s="152" t="n">
        <v>42764</v>
      </c>
      <c r="B761" s="153">
        <f>IF(A761="","",YEAR(A761))</f>
        <v/>
      </c>
      <c r="C761" s="153">
        <f>IF(A761="","",MONTH(A761))</f>
        <v/>
      </c>
      <c r="D761" s="153">
        <f>IF(A761="","",CHOOSE(MONTH(A761),"Ocak","Şubat","Mart","Nisan","Mayıs","Haziran","Temmuz","Ağustos","Eylül","Ekim","Kasım","Aralık"))</f>
        <v/>
      </c>
      <c r="E761" s="153">
        <f>IF(A761="","",ROUNDUP(MONTH(A761)/3,0))</f>
        <v/>
      </c>
      <c r="F761" s="153">
        <f>IF(A761="","",WEEKNUM(A761,2))</f>
        <v/>
      </c>
      <c r="G761" s="153">
        <f>IF(A761="","",WEEKDAY(A761,2))</f>
        <v/>
      </c>
      <c r="H761" s="153">
        <f>IF(A761="","",CHOOSE(WEEKDAY(A761,2),"Pazartesi","Salı","Çarşamba","Perşembe","Cuma","Cumartesi","Pazar"))</f>
        <v/>
      </c>
    </row>
    <row r="762" ht="10.5" customHeight="1" s="113">
      <c r="A762" s="152" t="n">
        <v>42765</v>
      </c>
      <c r="B762" s="153">
        <f>IF(A762="","",YEAR(A762))</f>
        <v/>
      </c>
      <c r="C762" s="153">
        <f>IF(A762="","",MONTH(A762))</f>
        <v/>
      </c>
      <c r="D762" s="153">
        <f>IF(A762="","",CHOOSE(MONTH(A762),"Ocak","Şubat","Mart","Nisan","Mayıs","Haziran","Temmuz","Ağustos","Eylül","Ekim","Kasım","Aralık"))</f>
        <v/>
      </c>
      <c r="E762" s="153">
        <f>IF(A762="","",ROUNDUP(MONTH(A762)/3,0))</f>
        <v/>
      </c>
      <c r="F762" s="153">
        <f>IF(A762="","",WEEKNUM(A762,2))</f>
        <v/>
      </c>
      <c r="G762" s="153">
        <f>IF(A762="","",WEEKDAY(A762,2))</f>
        <v/>
      </c>
      <c r="H762" s="153">
        <f>IF(A762="","",CHOOSE(WEEKDAY(A762,2),"Pazartesi","Salı","Çarşamba","Perşembe","Cuma","Cumartesi","Pazar"))</f>
        <v/>
      </c>
    </row>
    <row r="763" ht="10.5" customHeight="1" s="113">
      <c r="A763" s="152" t="n">
        <v>42766</v>
      </c>
      <c r="B763" s="153">
        <f>IF(A763="","",YEAR(A763))</f>
        <v/>
      </c>
      <c r="C763" s="153">
        <f>IF(A763="","",MONTH(A763))</f>
        <v/>
      </c>
      <c r="D763" s="153">
        <f>IF(A763="","",CHOOSE(MONTH(A763),"Ocak","Şubat","Mart","Nisan","Mayıs","Haziran","Temmuz","Ağustos","Eylül","Ekim","Kasım","Aralık"))</f>
        <v/>
      </c>
      <c r="E763" s="153">
        <f>IF(A763="","",ROUNDUP(MONTH(A763)/3,0))</f>
        <v/>
      </c>
      <c r="F763" s="153">
        <f>IF(A763="","",WEEKNUM(A763,2))</f>
        <v/>
      </c>
      <c r="G763" s="153">
        <f>IF(A763="","",WEEKDAY(A763,2))</f>
        <v/>
      </c>
      <c r="H763" s="153">
        <f>IF(A763="","",CHOOSE(WEEKDAY(A763,2),"Pazartesi","Salı","Çarşamba","Perşembe","Cuma","Cumartesi","Pazar"))</f>
        <v/>
      </c>
    </row>
    <row r="764" ht="10.5" customHeight="1" s="113">
      <c r="A764" s="152" t="n">
        <v>42767</v>
      </c>
      <c r="B764" s="153">
        <f>IF(A764="","",YEAR(A764))</f>
        <v/>
      </c>
      <c r="C764" s="153">
        <f>IF(A764="","",MONTH(A764))</f>
        <v/>
      </c>
      <c r="D764" s="153">
        <f>IF(A764="","",CHOOSE(MONTH(A764),"Ocak","Şubat","Mart","Nisan","Mayıs","Haziran","Temmuz","Ağustos","Eylül","Ekim","Kasım","Aralık"))</f>
        <v/>
      </c>
      <c r="E764" s="153">
        <f>IF(A764="","",ROUNDUP(MONTH(A764)/3,0))</f>
        <v/>
      </c>
      <c r="F764" s="153">
        <f>IF(A764="","",WEEKNUM(A764,2))</f>
        <v/>
      </c>
      <c r="G764" s="153">
        <f>IF(A764="","",WEEKDAY(A764,2))</f>
        <v/>
      </c>
      <c r="H764" s="153">
        <f>IF(A764="","",CHOOSE(WEEKDAY(A764,2),"Pazartesi","Salı","Çarşamba","Perşembe","Cuma","Cumartesi","Pazar"))</f>
        <v/>
      </c>
    </row>
    <row r="765" ht="10.5" customHeight="1" s="113">
      <c r="A765" s="152" t="n">
        <v>42768</v>
      </c>
      <c r="B765" s="153">
        <f>IF(A765="","",YEAR(A765))</f>
        <v/>
      </c>
      <c r="C765" s="153">
        <f>IF(A765="","",MONTH(A765))</f>
        <v/>
      </c>
      <c r="D765" s="153">
        <f>IF(A765="","",CHOOSE(MONTH(A765),"Ocak","Şubat","Mart","Nisan","Mayıs","Haziran","Temmuz","Ağustos","Eylül","Ekim","Kasım","Aralık"))</f>
        <v/>
      </c>
      <c r="E765" s="153">
        <f>IF(A765="","",ROUNDUP(MONTH(A765)/3,0))</f>
        <v/>
      </c>
      <c r="F765" s="153">
        <f>IF(A765="","",WEEKNUM(A765,2))</f>
        <v/>
      </c>
      <c r="G765" s="153">
        <f>IF(A765="","",WEEKDAY(A765,2))</f>
        <v/>
      </c>
      <c r="H765" s="153">
        <f>IF(A765="","",CHOOSE(WEEKDAY(A765,2),"Pazartesi","Salı","Çarşamba","Perşembe","Cuma","Cumartesi","Pazar"))</f>
        <v/>
      </c>
    </row>
    <row r="766" ht="10.5" customHeight="1" s="113">
      <c r="A766" s="152" t="n">
        <v>42769</v>
      </c>
      <c r="B766" s="153">
        <f>IF(A766="","",YEAR(A766))</f>
        <v/>
      </c>
      <c r="C766" s="153">
        <f>IF(A766="","",MONTH(A766))</f>
        <v/>
      </c>
      <c r="D766" s="153">
        <f>IF(A766="","",CHOOSE(MONTH(A766),"Ocak","Şubat","Mart","Nisan","Mayıs","Haziran","Temmuz","Ağustos","Eylül","Ekim","Kasım","Aralık"))</f>
        <v/>
      </c>
      <c r="E766" s="153">
        <f>IF(A766="","",ROUNDUP(MONTH(A766)/3,0))</f>
        <v/>
      </c>
      <c r="F766" s="153">
        <f>IF(A766="","",WEEKNUM(A766,2))</f>
        <v/>
      </c>
      <c r="G766" s="153">
        <f>IF(A766="","",WEEKDAY(A766,2))</f>
        <v/>
      </c>
      <c r="H766" s="153">
        <f>IF(A766="","",CHOOSE(WEEKDAY(A766,2),"Pazartesi","Salı","Çarşamba","Perşembe","Cuma","Cumartesi","Pazar"))</f>
        <v/>
      </c>
    </row>
    <row r="767" ht="10.5" customHeight="1" s="113">
      <c r="A767" s="152" t="n">
        <v>42770</v>
      </c>
      <c r="B767" s="153">
        <f>IF(A767="","",YEAR(A767))</f>
        <v/>
      </c>
      <c r="C767" s="153">
        <f>IF(A767="","",MONTH(A767))</f>
        <v/>
      </c>
      <c r="D767" s="153">
        <f>IF(A767="","",CHOOSE(MONTH(A767),"Ocak","Şubat","Mart","Nisan","Mayıs","Haziran","Temmuz","Ağustos","Eylül","Ekim","Kasım","Aralık"))</f>
        <v/>
      </c>
      <c r="E767" s="153">
        <f>IF(A767="","",ROUNDUP(MONTH(A767)/3,0))</f>
        <v/>
      </c>
      <c r="F767" s="153">
        <f>IF(A767="","",WEEKNUM(A767,2))</f>
        <v/>
      </c>
      <c r="G767" s="153">
        <f>IF(A767="","",WEEKDAY(A767,2))</f>
        <v/>
      </c>
      <c r="H767" s="153">
        <f>IF(A767="","",CHOOSE(WEEKDAY(A767,2),"Pazartesi","Salı","Çarşamba","Perşembe","Cuma","Cumartesi","Pazar"))</f>
        <v/>
      </c>
    </row>
    <row r="768" ht="10.5" customHeight="1" s="113">
      <c r="A768" s="152" t="n">
        <v>42771</v>
      </c>
      <c r="B768" s="153">
        <f>IF(A768="","",YEAR(A768))</f>
        <v/>
      </c>
      <c r="C768" s="153">
        <f>IF(A768="","",MONTH(A768))</f>
        <v/>
      </c>
      <c r="D768" s="153">
        <f>IF(A768="","",CHOOSE(MONTH(A768),"Ocak","Şubat","Mart","Nisan","Mayıs","Haziran","Temmuz","Ağustos","Eylül","Ekim","Kasım","Aralık"))</f>
        <v/>
      </c>
      <c r="E768" s="153">
        <f>IF(A768="","",ROUNDUP(MONTH(A768)/3,0))</f>
        <v/>
      </c>
      <c r="F768" s="153">
        <f>IF(A768="","",WEEKNUM(A768,2))</f>
        <v/>
      </c>
      <c r="G768" s="153">
        <f>IF(A768="","",WEEKDAY(A768,2))</f>
        <v/>
      </c>
      <c r="H768" s="153">
        <f>IF(A768="","",CHOOSE(WEEKDAY(A768,2),"Pazartesi","Salı","Çarşamba","Perşembe","Cuma","Cumartesi","Pazar"))</f>
        <v/>
      </c>
    </row>
    <row r="769" ht="10.5" customHeight="1" s="113">
      <c r="A769" s="152" t="n">
        <v>42772</v>
      </c>
      <c r="B769" s="153">
        <f>IF(A769="","",YEAR(A769))</f>
        <v/>
      </c>
      <c r="C769" s="153">
        <f>IF(A769="","",MONTH(A769))</f>
        <v/>
      </c>
      <c r="D769" s="153">
        <f>IF(A769="","",CHOOSE(MONTH(A769),"Ocak","Şubat","Mart","Nisan","Mayıs","Haziran","Temmuz","Ağustos","Eylül","Ekim","Kasım","Aralık"))</f>
        <v/>
      </c>
      <c r="E769" s="153">
        <f>IF(A769="","",ROUNDUP(MONTH(A769)/3,0))</f>
        <v/>
      </c>
      <c r="F769" s="153">
        <f>IF(A769="","",WEEKNUM(A769,2))</f>
        <v/>
      </c>
      <c r="G769" s="153">
        <f>IF(A769="","",WEEKDAY(A769,2))</f>
        <v/>
      </c>
      <c r="H769" s="153">
        <f>IF(A769="","",CHOOSE(WEEKDAY(A769,2),"Pazartesi","Salı","Çarşamba","Perşembe","Cuma","Cumartesi","Pazar"))</f>
        <v/>
      </c>
    </row>
    <row r="770" ht="10.5" customHeight="1" s="113">
      <c r="A770" s="152" t="n">
        <v>42773</v>
      </c>
      <c r="B770" s="153">
        <f>IF(A770="","",YEAR(A770))</f>
        <v/>
      </c>
      <c r="C770" s="153">
        <f>IF(A770="","",MONTH(A770))</f>
        <v/>
      </c>
      <c r="D770" s="153">
        <f>IF(A770="","",CHOOSE(MONTH(A770),"Ocak","Şubat","Mart","Nisan","Mayıs","Haziran","Temmuz","Ağustos","Eylül","Ekim","Kasım","Aralık"))</f>
        <v/>
      </c>
      <c r="E770" s="153">
        <f>IF(A770="","",ROUNDUP(MONTH(A770)/3,0))</f>
        <v/>
      </c>
      <c r="F770" s="153">
        <f>IF(A770="","",WEEKNUM(A770,2))</f>
        <v/>
      </c>
      <c r="G770" s="153">
        <f>IF(A770="","",WEEKDAY(A770,2))</f>
        <v/>
      </c>
      <c r="H770" s="153">
        <f>IF(A770="","",CHOOSE(WEEKDAY(A770,2),"Pazartesi","Salı","Çarşamba","Perşembe","Cuma","Cumartesi","Pazar"))</f>
        <v/>
      </c>
    </row>
    <row r="771" ht="10.5" customHeight="1" s="113">
      <c r="A771" s="152" t="n">
        <v>42774</v>
      </c>
      <c r="B771" s="153">
        <f>IF(A771="","",YEAR(A771))</f>
        <v/>
      </c>
      <c r="C771" s="153">
        <f>IF(A771="","",MONTH(A771))</f>
        <v/>
      </c>
      <c r="D771" s="153">
        <f>IF(A771="","",CHOOSE(MONTH(A771),"Ocak","Şubat","Mart","Nisan","Mayıs","Haziran","Temmuz","Ağustos","Eylül","Ekim","Kasım","Aralık"))</f>
        <v/>
      </c>
      <c r="E771" s="153">
        <f>IF(A771="","",ROUNDUP(MONTH(A771)/3,0))</f>
        <v/>
      </c>
      <c r="F771" s="153">
        <f>IF(A771="","",WEEKNUM(A771,2))</f>
        <v/>
      </c>
      <c r="G771" s="153">
        <f>IF(A771="","",WEEKDAY(A771,2))</f>
        <v/>
      </c>
      <c r="H771" s="153">
        <f>IF(A771="","",CHOOSE(WEEKDAY(A771,2),"Pazartesi","Salı","Çarşamba","Perşembe","Cuma","Cumartesi","Pazar"))</f>
        <v/>
      </c>
    </row>
    <row r="772" ht="10.5" customHeight="1" s="113">
      <c r="A772" s="152" t="n">
        <v>42775</v>
      </c>
      <c r="B772" s="153">
        <f>IF(A772="","",YEAR(A772))</f>
        <v/>
      </c>
      <c r="C772" s="153">
        <f>IF(A772="","",MONTH(A772))</f>
        <v/>
      </c>
      <c r="D772" s="153">
        <f>IF(A772="","",CHOOSE(MONTH(A772),"Ocak","Şubat","Mart","Nisan","Mayıs","Haziran","Temmuz","Ağustos","Eylül","Ekim","Kasım","Aralık"))</f>
        <v/>
      </c>
      <c r="E772" s="153">
        <f>IF(A772="","",ROUNDUP(MONTH(A772)/3,0))</f>
        <v/>
      </c>
      <c r="F772" s="153">
        <f>IF(A772="","",WEEKNUM(A772,2))</f>
        <v/>
      </c>
      <c r="G772" s="153">
        <f>IF(A772="","",WEEKDAY(A772,2))</f>
        <v/>
      </c>
      <c r="H772" s="153">
        <f>IF(A772="","",CHOOSE(WEEKDAY(A772,2),"Pazartesi","Salı","Çarşamba","Perşembe","Cuma","Cumartesi","Pazar"))</f>
        <v/>
      </c>
    </row>
    <row r="773" ht="10.5" customHeight="1" s="113">
      <c r="A773" s="152" t="n">
        <v>42776</v>
      </c>
      <c r="B773" s="153">
        <f>IF(A773="","",YEAR(A773))</f>
        <v/>
      </c>
      <c r="C773" s="153">
        <f>IF(A773="","",MONTH(A773))</f>
        <v/>
      </c>
      <c r="D773" s="153">
        <f>IF(A773="","",CHOOSE(MONTH(A773),"Ocak","Şubat","Mart","Nisan","Mayıs","Haziran","Temmuz","Ağustos","Eylül","Ekim","Kasım","Aralık"))</f>
        <v/>
      </c>
      <c r="E773" s="153">
        <f>IF(A773="","",ROUNDUP(MONTH(A773)/3,0))</f>
        <v/>
      </c>
      <c r="F773" s="153">
        <f>IF(A773="","",WEEKNUM(A773,2))</f>
        <v/>
      </c>
      <c r="G773" s="153">
        <f>IF(A773="","",WEEKDAY(A773,2))</f>
        <v/>
      </c>
      <c r="H773" s="153">
        <f>IF(A773="","",CHOOSE(WEEKDAY(A773,2),"Pazartesi","Salı","Çarşamba","Perşembe","Cuma","Cumartesi","Pazar"))</f>
        <v/>
      </c>
    </row>
    <row r="774" ht="10.5" customHeight="1" s="113">
      <c r="A774" s="152" t="n">
        <v>42777</v>
      </c>
      <c r="B774" s="153">
        <f>IF(A774="","",YEAR(A774))</f>
        <v/>
      </c>
      <c r="C774" s="153">
        <f>IF(A774="","",MONTH(A774))</f>
        <v/>
      </c>
      <c r="D774" s="153">
        <f>IF(A774="","",CHOOSE(MONTH(A774),"Ocak","Şubat","Mart","Nisan","Mayıs","Haziran","Temmuz","Ağustos","Eylül","Ekim","Kasım","Aralık"))</f>
        <v/>
      </c>
      <c r="E774" s="153">
        <f>IF(A774="","",ROUNDUP(MONTH(A774)/3,0))</f>
        <v/>
      </c>
      <c r="F774" s="153">
        <f>IF(A774="","",WEEKNUM(A774,2))</f>
        <v/>
      </c>
      <c r="G774" s="153">
        <f>IF(A774="","",WEEKDAY(A774,2))</f>
        <v/>
      </c>
      <c r="H774" s="153">
        <f>IF(A774="","",CHOOSE(WEEKDAY(A774,2),"Pazartesi","Salı","Çarşamba","Perşembe","Cuma","Cumartesi","Pazar"))</f>
        <v/>
      </c>
    </row>
    <row r="775" ht="10.5" customHeight="1" s="113">
      <c r="A775" s="152" t="n">
        <v>42778</v>
      </c>
      <c r="B775" s="153">
        <f>IF(A775="","",YEAR(A775))</f>
        <v/>
      </c>
      <c r="C775" s="153">
        <f>IF(A775="","",MONTH(A775))</f>
        <v/>
      </c>
      <c r="D775" s="153">
        <f>IF(A775="","",CHOOSE(MONTH(A775),"Ocak","Şubat","Mart","Nisan","Mayıs","Haziran","Temmuz","Ağustos","Eylül","Ekim","Kasım","Aralık"))</f>
        <v/>
      </c>
      <c r="E775" s="153">
        <f>IF(A775="","",ROUNDUP(MONTH(A775)/3,0))</f>
        <v/>
      </c>
      <c r="F775" s="153">
        <f>IF(A775="","",WEEKNUM(A775,2))</f>
        <v/>
      </c>
      <c r="G775" s="153">
        <f>IF(A775="","",WEEKDAY(A775,2))</f>
        <v/>
      </c>
      <c r="H775" s="153">
        <f>IF(A775="","",CHOOSE(WEEKDAY(A775,2),"Pazartesi","Salı","Çarşamba","Perşembe","Cuma","Cumartesi","Pazar"))</f>
        <v/>
      </c>
    </row>
    <row r="776" ht="10.5" customHeight="1" s="113">
      <c r="A776" s="152" t="n">
        <v>42779</v>
      </c>
      <c r="B776" s="153">
        <f>IF(A776="","",YEAR(A776))</f>
        <v/>
      </c>
      <c r="C776" s="153">
        <f>IF(A776="","",MONTH(A776))</f>
        <v/>
      </c>
      <c r="D776" s="153">
        <f>IF(A776="","",CHOOSE(MONTH(A776),"Ocak","Şubat","Mart","Nisan","Mayıs","Haziran","Temmuz","Ağustos","Eylül","Ekim","Kasım","Aralık"))</f>
        <v/>
      </c>
      <c r="E776" s="153">
        <f>IF(A776="","",ROUNDUP(MONTH(A776)/3,0))</f>
        <v/>
      </c>
      <c r="F776" s="153">
        <f>IF(A776="","",WEEKNUM(A776,2))</f>
        <v/>
      </c>
      <c r="G776" s="153">
        <f>IF(A776="","",WEEKDAY(A776,2))</f>
        <v/>
      </c>
      <c r="H776" s="153">
        <f>IF(A776="","",CHOOSE(WEEKDAY(A776,2),"Pazartesi","Salı","Çarşamba","Perşembe","Cuma","Cumartesi","Pazar"))</f>
        <v/>
      </c>
    </row>
    <row r="777" ht="10.5" customHeight="1" s="113">
      <c r="A777" s="152" t="n">
        <v>42780</v>
      </c>
      <c r="B777" s="153">
        <f>IF(A777="","",YEAR(A777))</f>
        <v/>
      </c>
      <c r="C777" s="153">
        <f>IF(A777="","",MONTH(A777))</f>
        <v/>
      </c>
      <c r="D777" s="153">
        <f>IF(A777="","",CHOOSE(MONTH(A777),"Ocak","Şubat","Mart","Nisan","Mayıs","Haziran","Temmuz","Ağustos","Eylül","Ekim","Kasım","Aralık"))</f>
        <v/>
      </c>
      <c r="E777" s="153">
        <f>IF(A777="","",ROUNDUP(MONTH(A777)/3,0))</f>
        <v/>
      </c>
      <c r="F777" s="153">
        <f>IF(A777="","",WEEKNUM(A777,2))</f>
        <v/>
      </c>
      <c r="G777" s="153">
        <f>IF(A777="","",WEEKDAY(A777,2))</f>
        <v/>
      </c>
      <c r="H777" s="153">
        <f>IF(A777="","",CHOOSE(WEEKDAY(A777,2),"Pazartesi","Salı","Çarşamba","Perşembe","Cuma","Cumartesi","Pazar"))</f>
        <v/>
      </c>
    </row>
    <row r="778" ht="10.5" customHeight="1" s="113">
      <c r="A778" s="152" t="n">
        <v>42781</v>
      </c>
      <c r="B778" s="153">
        <f>IF(A778="","",YEAR(A778))</f>
        <v/>
      </c>
      <c r="C778" s="153">
        <f>IF(A778="","",MONTH(A778))</f>
        <v/>
      </c>
      <c r="D778" s="153">
        <f>IF(A778="","",CHOOSE(MONTH(A778),"Ocak","Şubat","Mart","Nisan","Mayıs","Haziran","Temmuz","Ağustos","Eylül","Ekim","Kasım","Aralık"))</f>
        <v/>
      </c>
      <c r="E778" s="153">
        <f>IF(A778="","",ROUNDUP(MONTH(A778)/3,0))</f>
        <v/>
      </c>
      <c r="F778" s="153">
        <f>IF(A778="","",WEEKNUM(A778,2))</f>
        <v/>
      </c>
      <c r="G778" s="153">
        <f>IF(A778="","",WEEKDAY(A778,2))</f>
        <v/>
      </c>
      <c r="H778" s="153">
        <f>IF(A778="","",CHOOSE(WEEKDAY(A778,2),"Pazartesi","Salı","Çarşamba","Perşembe","Cuma","Cumartesi","Pazar"))</f>
        <v/>
      </c>
    </row>
    <row r="779" ht="10.5" customHeight="1" s="113">
      <c r="A779" s="152" t="n">
        <v>42782</v>
      </c>
      <c r="B779" s="153">
        <f>IF(A779="","",YEAR(A779))</f>
        <v/>
      </c>
      <c r="C779" s="153">
        <f>IF(A779="","",MONTH(A779))</f>
        <v/>
      </c>
      <c r="D779" s="153">
        <f>IF(A779="","",CHOOSE(MONTH(A779),"Ocak","Şubat","Mart","Nisan","Mayıs","Haziran","Temmuz","Ağustos","Eylül","Ekim","Kasım","Aralık"))</f>
        <v/>
      </c>
      <c r="E779" s="153">
        <f>IF(A779="","",ROUNDUP(MONTH(A779)/3,0))</f>
        <v/>
      </c>
      <c r="F779" s="153">
        <f>IF(A779="","",WEEKNUM(A779,2))</f>
        <v/>
      </c>
      <c r="G779" s="153">
        <f>IF(A779="","",WEEKDAY(A779,2))</f>
        <v/>
      </c>
      <c r="H779" s="153">
        <f>IF(A779="","",CHOOSE(WEEKDAY(A779,2),"Pazartesi","Salı","Çarşamba","Perşembe","Cuma","Cumartesi","Pazar"))</f>
        <v/>
      </c>
    </row>
    <row r="780" ht="10.5" customHeight="1" s="113">
      <c r="A780" s="152" t="n">
        <v>42783</v>
      </c>
      <c r="B780" s="153">
        <f>IF(A780="","",YEAR(A780))</f>
        <v/>
      </c>
      <c r="C780" s="153">
        <f>IF(A780="","",MONTH(A780))</f>
        <v/>
      </c>
      <c r="D780" s="153">
        <f>IF(A780="","",CHOOSE(MONTH(A780),"Ocak","Şubat","Mart","Nisan","Mayıs","Haziran","Temmuz","Ağustos","Eylül","Ekim","Kasım","Aralık"))</f>
        <v/>
      </c>
      <c r="E780" s="153">
        <f>IF(A780="","",ROUNDUP(MONTH(A780)/3,0))</f>
        <v/>
      </c>
      <c r="F780" s="153">
        <f>IF(A780="","",WEEKNUM(A780,2))</f>
        <v/>
      </c>
      <c r="G780" s="153">
        <f>IF(A780="","",WEEKDAY(A780,2))</f>
        <v/>
      </c>
      <c r="H780" s="153">
        <f>IF(A780="","",CHOOSE(WEEKDAY(A780,2),"Pazartesi","Salı","Çarşamba","Perşembe","Cuma","Cumartesi","Pazar"))</f>
        <v/>
      </c>
    </row>
    <row r="781" ht="10.5" customHeight="1" s="113">
      <c r="A781" s="152" t="n">
        <v>42784</v>
      </c>
      <c r="B781" s="153">
        <f>IF(A781="","",YEAR(A781))</f>
        <v/>
      </c>
      <c r="C781" s="153">
        <f>IF(A781="","",MONTH(A781))</f>
        <v/>
      </c>
      <c r="D781" s="153">
        <f>IF(A781="","",CHOOSE(MONTH(A781),"Ocak","Şubat","Mart","Nisan","Mayıs","Haziran","Temmuz","Ağustos","Eylül","Ekim","Kasım","Aralık"))</f>
        <v/>
      </c>
      <c r="E781" s="153">
        <f>IF(A781="","",ROUNDUP(MONTH(A781)/3,0))</f>
        <v/>
      </c>
      <c r="F781" s="153">
        <f>IF(A781="","",WEEKNUM(A781,2))</f>
        <v/>
      </c>
      <c r="G781" s="153">
        <f>IF(A781="","",WEEKDAY(A781,2))</f>
        <v/>
      </c>
      <c r="H781" s="153">
        <f>IF(A781="","",CHOOSE(WEEKDAY(A781,2),"Pazartesi","Salı","Çarşamba","Perşembe","Cuma","Cumartesi","Pazar"))</f>
        <v/>
      </c>
    </row>
    <row r="782" ht="10.5" customHeight="1" s="113">
      <c r="A782" s="152" t="n">
        <v>42785</v>
      </c>
      <c r="B782" s="153">
        <f>IF(A782="","",YEAR(A782))</f>
        <v/>
      </c>
      <c r="C782" s="153">
        <f>IF(A782="","",MONTH(A782))</f>
        <v/>
      </c>
      <c r="D782" s="153">
        <f>IF(A782="","",CHOOSE(MONTH(A782),"Ocak","Şubat","Mart","Nisan","Mayıs","Haziran","Temmuz","Ağustos","Eylül","Ekim","Kasım","Aralık"))</f>
        <v/>
      </c>
      <c r="E782" s="153">
        <f>IF(A782="","",ROUNDUP(MONTH(A782)/3,0))</f>
        <v/>
      </c>
      <c r="F782" s="153">
        <f>IF(A782="","",WEEKNUM(A782,2))</f>
        <v/>
      </c>
      <c r="G782" s="153">
        <f>IF(A782="","",WEEKDAY(A782,2))</f>
        <v/>
      </c>
      <c r="H782" s="153">
        <f>IF(A782="","",CHOOSE(WEEKDAY(A782,2),"Pazartesi","Salı","Çarşamba","Perşembe","Cuma","Cumartesi","Pazar"))</f>
        <v/>
      </c>
    </row>
    <row r="783" ht="10.5" customHeight="1" s="113">
      <c r="A783" s="152" t="n">
        <v>42786</v>
      </c>
      <c r="B783" s="153">
        <f>IF(A783="","",YEAR(A783))</f>
        <v/>
      </c>
      <c r="C783" s="153">
        <f>IF(A783="","",MONTH(A783))</f>
        <v/>
      </c>
      <c r="D783" s="153">
        <f>IF(A783="","",CHOOSE(MONTH(A783),"Ocak","Şubat","Mart","Nisan","Mayıs","Haziran","Temmuz","Ağustos","Eylül","Ekim","Kasım","Aralık"))</f>
        <v/>
      </c>
      <c r="E783" s="153">
        <f>IF(A783="","",ROUNDUP(MONTH(A783)/3,0))</f>
        <v/>
      </c>
      <c r="F783" s="153">
        <f>IF(A783="","",WEEKNUM(A783,2))</f>
        <v/>
      </c>
      <c r="G783" s="153">
        <f>IF(A783="","",WEEKDAY(A783,2))</f>
        <v/>
      </c>
      <c r="H783" s="153">
        <f>IF(A783="","",CHOOSE(WEEKDAY(A783,2),"Pazartesi","Salı","Çarşamba","Perşembe","Cuma","Cumartesi","Pazar"))</f>
        <v/>
      </c>
    </row>
    <row r="784" ht="10.5" customHeight="1" s="113">
      <c r="A784" s="152" t="n">
        <v>42787</v>
      </c>
      <c r="B784" s="153">
        <f>IF(A784="","",YEAR(A784))</f>
        <v/>
      </c>
      <c r="C784" s="153">
        <f>IF(A784="","",MONTH(A784))</f>
        <v/>
      </c>
      <c r="D784" s="153">
        <f>IF(A784="","",CHOOSE(MONTH(A784),"Ocak","Şubat","Mart","Nisan","Mayıs","Haziran","Temmuz","Ağustos","Eylül","Ekim","Kasım","Aralık"))</f>
        <v/>
      </c>
      <c r="E784" s="153">
        <f>IF(A784="","",ROUNDUP(MONTH(A784)/3,0))</f>
        <v/>
      </c>
      <c r="F784" s="153">
        <f>IF(A784="","",WEEKNUM(A784,2))</f>
        <v/>
      </c>
      <c r="G784" s="153">
        <f>IF(A784="","",WEEKDAY(A784,2))</f>
        <v/>
      </c>
      <c r="H784" s="153">
        <f>IF(A784="","",CHOOSE(WEEKDAY(A784,2),"Pazartesi","Salı","Çarşamba","Perşembe","Cuma","Cumartesi","Pazar"))</f>
        <v/>
      </c>
    </row>
    <row r="785" ht="10.5" customHeight="1" s="113">
      <c r="A785" s="152" t="n">
        <v>42788</v>
      </c>
      <c r="B785" s="153">
        <f>IF(A785="","",YEAR(A785))</f>
        <v/>
      </c>
      <c r="C785" s="153">
        <f>IF(A785="","",MONTH(A785))</f>
        <v/>
      </c>
      <c r="D785" s="153">
        <f>IF(A785="","",CHOOSE(MONTH(A785),"Ocak","Şubat","Mart","Nisan","Mayıs","Haziran","Temmuz","Ağustos","Eylül","Ekim","Kasım","Aralık"))</f>
        <v/>
      </c>
      <c r="E785" s="153">
        <f>IF(A785="","",ROUNDUP(MONTH(A785)/3,0))</f>
        <v/>
      </c>
      <c r="F785" s="153">
        <f>IF(A785="","",WEEKNUM(A785,2))</f>
        <v/>
      </c>
      <c r="G785" s="153">
        <f>IF(A785="","",WEEKDAY(A785,2))</f>
        <v/>
      </c>
      <c r="H785" s="153">
        <f>IF(A785="","",CHOOSE(WEEKDAY(A785,2),"Pazartesi","Salı","Çarşamba","Perşembe","Cuma","Cumartesi","Pazar"))</f>
        <v/>
      </c>
    </row>
    <row r="786" ht="10.5" customHeight="1" s="113">
      <c r="A786" s="152" t="n">
        <v>42789</v>
      </c>
      <c r="B786" s="153">
        <f>IF(A786="","",YEAR(A786))</f>
        <v/>
      </c>
      <c r="C786" s="153">
        <f>IF(A786="","",MONTH(A786))</f>
        <v/>
      </c>
      <c r="D786" s="153">
        <f>IF(A786="","",CHOOSE(MONTH(A786),"Ocak","Şubat","Mart","Nisan","Mayıs","Haziran","Temmuz","Ağustos","Eylül","Ekim","Kasım","Aralık"))</f>
        <v/>
      </c>
      <c r="E786" s="153">
        <f>IF(A786="","",ROUNDUP(MONTH(A786)/3,0))</f>
        <v/>
      </c>
      <c r="F786" s="153">
        <f>IF(A786="","",WEEKNUM(A786,2))</f>
        <v/>
      </c>
      <c r="G786" s="153">
        <f>IF(A786="","",WEEKDAY(A786,2))</f>
        <v/>
      </c>
      <c r="H786" s="153">
        <f>IF(A786="","",CHOOSE(WEEKDAY(A786,2),"Pazartesi","Salı","Çarşamba","Perşembe","Cuma","Cumartesi","Pazar"))</f>
        <v/>
      </c>
    </row>
    <row r="787" ht="10.5" customHeight="1" s="113">
      <c r="A787" s="152" t="n">
        <v>42790</v>
      </c>
      <c r="B787" s="153">
        <f>IF(A787="","",YEAR(A787))</f>
        <v/>
      </c>
      <c r="C787" s="153">
        <f>IF(A787="","",MONTH(A787))</f>
        <v/>
      </c>
      <c r="D787" s="153">
        <f>IF(A787="","",CHOOSE(MONTH(A787),"Ocak","Şubat","Mart","Nisan","Mayıs","Haziran","Temmuz","Ağustos","Eylül","Ekim","Kasım","Aralık"))</f>
        <v/>
      </c>
      <c r="E787" s="153">
        <f>IF(A787="","",ROUNDUP(MONTH(A787)/3,0))</f>
        <v/>
      </c>
      <c r="F787" s="153">
        <f>IF(A787="","",WEEKNUM(A787,2))</f>
        <v/>
      </c>
      <c r="G787" s="153">
        <f>IF(A787="","",WEEKDAY(A787,2))</f>
        <v/>
      </c>
      <c r="H787" s="153">
        <f>IF(A787="","",CHOOSE(WEEKDAY(A787,2),"Pazartesi","Salı","Çarşamba","Perşembe","Cuma","Cumartesi","Pazar"))</f>
        <v/>
      </c>
    </row>
    <row r="788" ht="10.5" customHeight="1" s="113">
      <c r="A788" s="152" t="n">
        <v>42791</v>
      </c>
      <c r="B788" s="153">
        <f>IF(A788="","",YEAR(A788))</f>
        <v/>
      </c>
      <c r="C788" s="153">
        <f>IF(A788="","",MONTH(A788))</f>
        <v/>
      </c>
      <c r="D788" s="153">
        <f>IF(A788="","",CHOOSE(MONTH(A788),"Ocak","Şubat","Mart","Nisan","Mayıs","Haziran","Temmuz","Ağustos","Eylül","Ekim","Kasım","Aralık"))</f>
        <v/>
      </c>
      <c r="E788" s="153">
        <f>IF(A788="","",ROUNDUP(MONTH(A788)/3,0))</f>
        <v/>
      </c>
      <c r="F788" s="153">
        <f>IF(A788="","",WEEKNUM(A788,2))</f>
        <v/>
      </c>
      <c r="G788" s="153">
        <f>IF(A788="","",WEEKDAY(A788,2))</f>
        <v/>
      </c>
      <c r="H788" s="153">
        <f>IF(A788="","",CHOOSE(WEEKDAY(A788,2),"Pazartesi","Salı","Çarşamba","Perşembe","Cuma","Cumartesi","Pazar"))</f>
        <v/>
      </c>
    </row>
    <row r="789" ht="10.5" customHeight="1" s="113">
      <c r="A789" s="152" t="n">
        <v>42792</v>
      </c>
      <c r="B789" s="153">
        <f>IF(A789="","",YEAR(A789))</f>
        <v/>
      </c>
      <c r="C789" s="153">
        <f>IF(A789="","",MONTH(A789))</f>
        <v/>
      </c>
      <c r="D789" s="153">
        <f>IF(A789="","",CHOOSE(MONTH(A789),"Ocak","Şubat","Mart","Nisan","Mayıs","Haziran","Temmuz","Ağustos","Eylül","Ekim","Kasım","Aralık"))</f>
        <v/>
      </c>
      <c r="E789" s="153">
        <f>IF(A789="","",ROUNDUP(MONTH(A789)/3,0))</f>
        <v/>
      </c>
      <c r="F789" s="153">
        <f>IF(A789="","",WEEKNUM(A789,2))</f>
        <v/>
      </c>
      <c r="G789" s="153">
        <f>IF(A789="","",WEEKDAY(A789,2))</f>
        <v/>
      </c>
      <c r="H789" s="153">
        <f>IF(A789="","",CHOOSE(WEEKDAY(A789,2),"Pazartesi","Salı","Çarşamba","Perşembe","Cuma","Cumartesi","Pazar"))</f>
        <v/>
      </c>
    </row>
    <row r="790" ht="10.5" customHeight="1" s="113">
      <c r="A790" s="152" t="n">
        <v>42793</v>
      </c>
      <c r="B790" s="153">
        <f>IF(A790="","",YEAR(A790))</f>
        <v/>
      </c>
      <c r="C790" s="153">
        <f>IF(A790="","",MONTH(A790))</f>
        <v/>
      </c>
      <c r="D790" s="153">
        <f>IF(A790="","",CHOOSE(MONTH(A790),"Ocak","Şubat","Mart","Nisan","Mayıs","Haziran","Temmuz","Ağustos","Eylül","Ekim","Kasım","Aralık"))</f>
        <v/>
      </c>
      <c r="E790" s="153">
        <f>IF(A790="","",ROUNDUP(MONTH(A790)/3,0))</f>
        <v/>
      </c>
      <c r="F790" s="153">
        <f>IF(A790="","",WEEKNUM(A790,2))</f>
        <v/>
      </c>
      <c r="G790" s="153">
        <f>IF(A790="","",WEEKDAY(A790,2))</f>
        <v/>
      </c>
      <c r="H790" s="153">
        <f>IF(A790="","",CHOOSE(WEEKDAY(A790,2),"Pazartesi","Salı","Çarşamba","Perşembe","Cuma","Cumartesi","Pazar"))</f>
        <v/>
      </c>
    </row>
    <row r="791" ht="10.5" customHeight="1" s="113">
      <c r="A791" s="152" t="n">
        <v>42794</v>
      </c>
      <c r="B791" s="153">
        <f>IF(A791="","",YEAR(A791))</f>
        <v/>
      </c>
      <c r="C791" s="153">
        <f>IF(A791="","",MONTH(A791))</f>
        <v/>
      </c>
      <c r="D791" s="153">
        <f>IF(A791="","",CHOOSE(MONTH(A791),"Ocak","Şubat","Mart","Nisan","Mayıs","Haziran","Temmuz","Ağustos","Eylül","Ekim","Kasım","Aralık"))</f>
        <v/>
      </c>
      <c r="E791" s="153">
        <f>IF(A791="","",ROUNDUP(MONTH(A791)/3,0))</f>
        <v/>
      </c>
      <c r="F791" s="153">
        <f>IF(A791="","",WEEKNUM(A791,2))</f>
        <v/>
      </c>
      <c r="G791" s="153">
        <f>IF(A791="","",WEEKDAY(A791,2))</f>
        <v/>
      </c>
      <c r="H791" s="153">
        <f>IF(A791="","",CHOOSE(WEEKDAY(A791,2),"Pazartesi","Salı","Çarşamba","Perşembe","Cuma","Cumartesi","Pazar"))</f>
        <v/>
      </c>
    </row>
    <row r="792" ht="10.5" customHeight="1" s="113">
      <c r="A792" s="152" t="n">
        <v>42795</v>
      </c>
      <c r="B792" s="153">
        <f>IF(A792="","",YEAR(A792))</f>
        <v/>
      </c>
      <c r="C792" s="153">
        <f>IF(A792="","",MONTH(A792))</f>
        <v/>
      </c>
      <c r="D792" s="153">
        <f>IF(A792="","",CHOOSE(MONTH(A792),"Ocak","Şubat","Mart","Nisan","Mayıs","Haziran","Temmuz","Ağustos","Eylül","Ekim","Kasım","Aralık"))</f>
        <v/>
      </c>
      <c r="E792" s="153">
        <f>IF(A792="","",ROUNDUP(MONTH(A792)/3,0))</f>
        <v/>
      </c>
      <c r="F792" s="153">
        <f>IF(A792="","",WEEKNUM(A792,2))</f>
        <v/>
      </c>
      <c r="G792" s="153">
        <f>IF(A792="","",WEEKDAY(A792,2))</f>
        <v/>
      </c>
      <c r="H792" s="153">
        <f>IF(A792="","",CHOOSE(WEEKDAY(A792,2),"Pazartesi","Salı","Çarşamba","Perşembe","Cuma","Cumartesi","Pazar"))</f>
        <v/>
      </c>
    </row>
    <row r="793" ht="10.5" customHeight="1" s="113">
      <c r="A793" s="152" t="n">
        <v>42796</v>
      </c>
      <c r="B793" s="153">
        <f>IF(A793="","",YEAR(A793))</f>
        <v/>
      </c>
      <c r="C793" s="153">
        <f>IF(A793="","",MONTH(A793))</f>
        <v/>
      </c>
      <c r="D793" s="153">
        <f>IF(A793="","",CHOOSE(MONTH(A793),"Ocak","Şubat","Mart","Nisan","Mayıs","Haziran","Temmuz","Ağustos","Eylül","Ekim","Kasım","Aralık"))</f>
        <v/>
      </c>
      <c r="E793" s="153">
        <f>IF(A793="","",ROUNDUP(MONTH(A793)/3,0))</f>
        <v/>
      </c>
      <c r="F793" s="153">
        <f>IF(A793="","",WEEKNUM(A793,2))</f>
        <v/>
      </c>
      <c r="G793" s="153">
        <f>IF(A793="","",WEEKDAY(A793,2))</f>
        <v/>
      </c>
      <c r="H793" s="153">
        <f>IF(A793="","",CHOOSE(WEEKDAY(A793,2),"Pazartesi","Salı","Çarşamba","Perşembe","Cuma","Cumartesi","Pazar"))</f>
        <v/>
      </c>
    </row>
    <row r="794" ht="10.5" customHeight="1" s="113">
      <c r="A794" s="152" t="n">
        <v>42797</v>
      </c>
      <c r="B794" s="153">
        <f>IF(A794="","",YEAR(A794))</f>
        <v/>
      </c>
      <c r="C794" s="153">
        <f>IF(A794="","",MONTH(A794))</f>
        <v/>
      </c>
      <c r="D794" s="153">
        <f>IF(A794="","",CHOOSE(MONTH(A794),"Ocak","Şubat","Mart","Nisan","Mayıs","Haziran","Temmuz","Ağustos","Eylül","Ekim","Kasım","Aralık"))</f>
        <v/>
      </c>
      <c r="E794" s="153">
        <f>IF(A794="","",ROUNDUP(MONTH(A794)/3,0))</f>
        <v/>
      </c>
      <c r="F794" s="153">
        <f>IF(A794="","",WEEKNUM(A794,2))</f>
        <v/>
      </c>
      <c r="G794" s="153">
        <f>IF(A794="","",WEEKDAY(A794,2))</f>
        <v/>
      </c>
      <c r="H794" s="153">
        <f>IF(A794="","",CHOOSE(WEEKDAY(A794,2),"Pazartesi","Salı","Çarşamba","Perşembe","Cuma","Cumartesi","Pazar"))</f>
        <v/>
      </c>
    </row>
    <row r="795" ht="10.5" customHeight="1" s="113">
      <c r="A795" s="152" t="n">
        <v>42798</v>
      </c>
      <c r="B795" s="153">
        <f>IF(A795="","",YEAR(A795))</f>
        <v/>
      </c>
      <c r="C795" s="153">
        <f>IF(A795="","",MONTH(A795))</f>
        <v/>
      </c>
      <c r="D795" s="153">
        <f>IF(A795="","",CHOOSE(MONTH(A795),"Ocak","Şubat","Mart","Nisan","Mayıs","Haziran","Temmuz","Ağustos","Eylül","Ekim","Kasım","Aralık"))</f>
        <v/>
      </c>
      <c r="E795" s="153">
        <f>IF(A795="","",ROUNDUP(MONTH(A795)/3,0))</f>
        <v/>
      </c>
      <c r="F795" s="153">
        <f>IF(A795="","",WEEKNUM(A795,2))</f>
        <v/>
      </c>
      <c r="G795" s="153">
        <f>IF(A795="","",WEEKDAY(A795,2))</f>
        <v/>
      </c>
      <c r="H795" s="153">
        <f>IF(A795="","",CHOOSE(WEEKDAY(A795,2),"Pazartesi","Salı","Çarşamba","Perşembe","Cuma","Cumartesi","Pazar"))</f>
        <v/>
      </c>
    </row>
    <row r="796" ht="10.5" customHeight="1" s="113">
      <c r="A796" s="152" t="n">
        <v>42799</v>
      </c>
      <c r="B796" s="153">
        <f>IF(A796="","",YEAR(A796))</f>
        <v/>
      </c>
      <c r="C796" s="153">
        <f>IF(A796="","",MONTH(A796))</f>
        <v/>
      </c>
      <c r="D796" s="153">
        <f>IF(A796="","",CHOOSE(MONTH(A796),"Ocak","Şubat","Mart","Nisan","Mayıs","Haziran","Temmuz","Ağustos","Eylül","Ekim","Kasım","Aralık"))</f>
        <v/>
      </c>
      <c r="E796" s="153">
        <f>IF(A796="","",ROUNDUP(MONTH(A796)/3,0))</f>
        <v/>
      </c>
      <c r="F796" s="153">
        <f>IF(A796="","",WEEKNUM(A796,2))</f>
        <v/>
      </c>
      <c r="G796" s="153">
        <f>IF(A796="","",WEEKDAY(A796,2))</f>
        <v/>
      </c>
      <c r="H796" s="153">
        <f>IF(A796="","",CHOOSE(WEEKDAY(A796,2),"Pazartesi","Salı","Çarşamba","Perşembe","Cuma","Cumartesi","Pazar"))</f>
        <v/>
      </c>
    </row>
    <row r="797" ht="10.5" customHeight="1" s="113">
      <c r="A797" s="152" t="n">
        <v>42800</v>
      </c>
      <c r="B797" s="153">
        <f>IF(A797="","",YEAR(A797))</f>
        <v/>
      </c>
      <c r="C797" s="153">
        <f>IF(A797="","",MONTH(A797))</f>
        <v/>
      </c>
      <c r="D797" s="153">
        <f>IF(A797="","",CHOOSE(MONTH(A797),"Ocak","Şubat","Mart","Nisan","Mayıs","Haziran","Temmuz","Ağustos","Eylül","Ekim","Kasım","Aralık"))</f>
        <v/>
      </c>
      <c r="E797" s="153">
        <f>IF(A797="","",ROUNDUP(MONTH(A797)/3,0))</f>
        <v/>
      </c>
      <c r="F797" s="153">
        <f>IF(A797="","",WEEKNUM(A797,2))</f>
        <v/>
      </c>
      <c r="G797" s="153">
        <f>IF(A797="","",WEEKDAY(A797,2))</f>
        <v/>
      </c>
      <c r="H797" s="153">
        <f>IF(A797="","",CHOOSE(WEEKDAY(A797,2),"Pazartesi","Salı","Çarşamba","Perşembe","Cuma","Cumartesi","Pazar"))</f>
        <v/>
      </c>
    </row>
    <row r="798" ht="10.5" customHeight="1" s="113">
      <c r="A798" s="152" t="n">
        <v>42801</v>
      </c>
      <c r="B798" s="153">
        <f>IF(A798="","",YEAR(A798))</f>
        <v/>
      </c>
      <c r="C798" s="153">
        <f>IF(A798="","",MONTH(A798))</f>
        <v/>
      </c>
      <c r="D798" s="153">
        <f>IF(A798="","",CHOOSE(MONTH(A798),"Ocak","Şubat","Mart","Nisan","Mayıs","Haziran","Temmuz","Ağustos","Eylül","Ekim","Kasım","Aralık"))</f>
        <v/>
      </c>
      <c r="E798" s="153">
        <f>IF(A798="","",ROUNDUP(MONTH(A798)/3,0))</f>
        <v/>
      </c>
      <c r="F798" s="153">
        <f>IF(A798="","",WEEKNUM(A798,2))</f>
        <v/>
      </c>
      <c r="G798" s="153">
        <f>IF(A798="","",WEEKDAY(A798,2))</f>
        <v/>
      </c>
      <c r="H798" s="153">
        <f>IF(A798="","",CHOOSE(WEEKDAY(A798,2),"Pazartesi","Salı","Çarşamba","Perşembe","Cuma","Cumartesi","Pazar"))</f>
        <v/>
      </c>
    </row>
    <row r="799" ht="10.5" customHeight="1" s="113">
      <c r="A799" s="152" t="n">
        <v>42802</v>
      </c>
      <c r="B799" s="153">
        <f>IF(A799="","",YEAR(A799))</f>
        <v/>
      </c>
      <c r="C799" s="153">
        <f>IF(A799="","",MONTH(A799))</f>
        <v/>
      </c>
      <c r="D799" s="153">
        <f>IF(A799="","",CHOOSE(MONTH(A799),"Ocak","Şubat","Mart","Nisan","Mayıs","Haziran","Temmuz","Ağustos","Eylül","Ekim","Kasım","Aralık"))</f>
        <v/>
      </c>
      <c r="E799" s="153">
        <f>IF(A799="","",ROUNDUP(MONTH(A799)/3,0))</f>
        <v/>
      </c>
      <c r="F799" s="153">
        <f>IF(A799="","",WEEKNUM(A799,2))</f>
        <v/>
      </c>
      <c r="G799" s="153">
        <f>IF(A799="","",WEEKDAY(A799,2))</f>
        <v/>
      </c>
      <c r="H799" s="153">
        <f>IF(A799="","",CHOOSE(WEEKDAY(A799,2),"Pazartesi","Salı","Çarşamba","Perşembe","Cuma","Cumartesi","Pazar"))</f>
        <v/>
      </c>
    </row>
    <row r="800" ht="10.5" customHeight="1" s="113">
      <c r="A800" s="152" t="n">
        <v>42803</v>
      </c>
      <c r="B800" s="153">
        <f>IF(A800="","",YEAR(A800))</f>
        <v/>
      </c>
      <c r="C800" s="153">
        <f>IF(A800="","",MONTH(A800))</f>
        <v/>
      </c>
      <c r="D800" s="153">
        <f>IF(A800="","",CHOOSE(MONTH(A800),"Ocak","Şubat","Mart","Nisan","Mayıs","Haziran","Temmuz","Ağustos","Eylül","Ekim","Kasım","Aralık"))</f>
        <v/>
      </c>
      <c r="E800" s="153">
        <f>IF(A800="","",ROUNDUP(MONTH(A800)/3,0))</f>
        <v/>
      </c>
      <c r="F800" s="153">
        <f>IF(A800="","",WEEKNUM(A800,2))</f>
        <v/>
      </c>
      <c r="G800" s="153">
        <f>IF(A800="","",WEEKDAY(A800,2))</f>
        <v/>
      </c>
      <c r="H800" s="153">
        <f>IF(A800="","",CHOOSE(WEEKDAY(A800,2),"Pazartesi","Salı","Çarşamba","Perşembe","Cuma","Cumartesi","Pazar"))</f>
        <v/>
      </c>
    </row>
    <row r="801" ht="10.5" customHeight="1" s="113">
      <c r="A801" s="152" t="n">
        <v>42804</v>
      </c>
      <c r="B801" s="153">
        <f>IF(A801="","",YEAR(A801))</f>
        <v/>
      </c>
      <c r="C801" s="153">
        <f>IF(A801="","",MONTH(A801))</f>
        <v/>
      </c>
      <c r="D801" s="153">
        <f>IF(A801="","",CHOOSE(MONTH(A801),"Ocak","Şubat","Mart","Nisan","Mayıs","Haziran","Temmuz","Ağustos","Eylül","Ekim","Kasım","Aralık"))</f>
        <v/>
      </c>
      <c r="E801" s="153">
        <f>IF(A801="","",ROUNDUP(MONTH(A801)/3,0))</f>
        <v/>
      </c>
      <c r="F801" s="153">
        <f>IF(A801="","",WEEKNUM(A801,2))</f>
        <v/>
      </c>
      <c r="G801" s="153">
        <f>IF(A801="","",WEEKDAY(A801,2))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<c r="A802" s="152" t="n">
        <v>42805</v>
      </c>
      <c r="B802" s="153">
        <f>IF(A802="","",YEAR(A802))</f>
        <v/>
      </c>
      <c r="C802" s="153">
        <f>IF(A802="","",MONTH(A802))</f>
        <v/>
      </c>
      <c r="D802" s="153">
        <f>IF(A802="","",CHOOSE(MONTH(A802),"Ocak","Şubat","Mart","Nisan","Mayıs","Haziran","Temmuz","Ağustos","Eylül","Ekim","Kasım","Aralık"))</f>
        <v/>
      </c>
      <c r="E802" s="153">
        <f>IF(A802="","",ROUNDUP(MONTH(A802)/3,0))</f>
        <v/>
      </c>
      <c r="F802" s="153">
        <f>IF(A802="","",WEEKNUM(A802,2))</f>
        <v/>
      </c>
      <c r="G802" s="153">
        <f>IF(A802="","",WEEKDAY(A802,2))</f>
        <v/>
      </c>
      <c r="H802" s="153">
        <f>IF(A802="","",CHOOSE(WEEKDAY(A802,2),"Pazartesi","Salı","Çarşamba","Perşembe","Cuma","Cumartesi","Pazar"))</f>
        <v/>
      </c>
    </row>
    <row r="803" ht="10.5" customHeight="1" s="113">
      <c r="A803" s="152" t="n">
        <v>42806</v>
      </c>
      <c r="B803" s="153">
        <f>IF(A803="","",YEAR(A803))</f>
        <v/>
      </c>
      <c r="C803" s="153">
        <f>IF(A803="","",MONTH(A803))</f>
        <v/>
      </c>
      <c r="D803" s="153">
        <f>IF(A803="","",CHOOSE(MONTH(A803),"Ocak","Şubat","Mart","Nisan","Mayıs","Haziran","Temmuz","Ağustos","Eylül","Ekim","Kasım","Aralık"))</f>
        <v/>
      </c>
      <c r="E803" s="153">
        <f>IF(A803="","",ROUNDUP(MONTH(A803)/3,0))</f>
        <v/>
      </c>
      <c r="F803" s="153">
        <f>IF(A803="","",WEEKNUM(A803,2))</f>
        <v/>
      </c>
      <c r="G803" s="153">
        <f>IF(A803="","",WEEKDAY(A803,2))</f>
        <v/>
      </c>
      <c r="H803" s="153">
        <f>IF(A803="","",CHOOSE(WEEKDAY(A803,2),"Pazartesi","Salı","Çarşamba","Perşembe","Cuma","Cumartesi","Pazar"))</f>
        <v/>
      </c>
    </row>
    <row r="804" ht="10.5" customHeight="1" s="113">
      <c r="A804" s="152" t="n">
        <v>42807</v>
      </c>
      <c r="B804" s="153">
        <f>IF(A804="","",YEAR(A804))</f>
        <v/>
      </c>
      <c r="C804" s="153">
        <f>IF(A804="","",MONTH(A804))</f>
        <v/>
      </c>
      <c r="D804" s="153">
        <f>IF(A804="","",CHOOSE(MONTH(A804),"Ocak","Şubat","Mart","Nisan","Mayıs","Haziran","Temmuz","Ağustos","Eylül","Ekim","Kasım","Aralık"))</f>
        <v/>
      </c>
      <c r="E804" s="153">
        <f>IF(A804="","",ROUNDUP(MONTH(A804)/3,0))</f>
        <v/>
      </c>
      <c r="F804" s="153">
        <f>IF(A804="","",WEEKNUM(A804,2))</f>
        <v/>
      </c>
      <c r="G804" s="153">
        <f>IF(A804="","",WEEKDAY(A804,2))</f>
        <v/>
      </c>
      <c r="H804" s="153">
        <f>IF(A804="","",CHOOSE(WEEKDAY(A804,2),"Pazartesi","Salı","Çarşamba","Perşembe","Cuma","Cumartesi","Pazar"))</f>
        <v/>
      </c>
    </row>
    <row r="805" ht="10.5" customHeight="1" s="113">
      <c r="A805" s="152" t="n">
        <v>42808</v>
      </c>
      <c r="B805" s="153">
        <f>IF(A805="","",YEAR(A805))</f>
        <v/>
      </c>
      <c r="C805" s="153">
        <f>IF(A805="","",MONTH(A805))</f>
        <v/>
      </c>
      <c r="D805" s="153">
        <f>IF(A805="","",CHOOSE(MONTH(A805),"Ocak","Şubat","Mart","Nisan","Mayıs","Haziran","Temmuz","Ağustos","Eylül","Ekim","Kasım","Aralık"))</f>
        <v/>
      </c>
      <c r="E805" s="153">
        <f>IF(A805="","",ROUNDUP(MONTH(A805)/3,0))</f>
        <v/>
      </c>
      <c r="F805" s="153">
        <f>IF(A805="","",WEEKNUM(A805,2))</f>
        <v/>
      </c>
      <c r="G805" s="153">
        <f>IF(A805="","",WEEKDAY(A805,2))</f>
        <v/>
      </c>
      <c r="H805" s="153">
        <f>IF(A805="","",CHOOSE(WEEKDAY(A805,2),"Pazartesi","Salı","Çarşamba","Perşembe","Cuma","Cumartesi","Pazar"))</f>
        <v/>
      </c>
    </row>
    <row r="806" ht="10.5" customHeight="1" s="113">
      <c r="A806" s="152" t="n">
        <v>42809</v>
      </c>
      <c r="B806" s="153">
        <f>IF(A806="","",YEAR(A806))</f>
        <v/>
      </c>
      <c r="C806" s="153">
        <f>IF(A806="","",MONTH(A806))</f>
        <v/>
      </c>
      <c r="D806" s="153">
        <f>IF(A806="","",CHOOSE(MONTH(A806),"Ocak","Şubat","Mart","Nisan","Mayıs","Haziran","Temmuz","Ağustos","Eylül","Ekim","Kasım","Aralık"))</f>
        <v/>
      </c>
      <c r="E806" s="153">
        <f>IF(A806="","",ROUNDUP(MONTH(A806)/3,0))</f>
        <v/>
      </c>
      <c r="F806" s="153">
        <f>IF(A806="","",WEEKNUM(A806,2))</f>
        <v/>
      </c>
      <c r="G806" s="153">
        <f>IF(A806="","",WEEKDAY(A806,2))</f>
        <v/>
      </c>
      <c r="H806" s="153">
        <f>IF(A806="","",CHOOSE(WEEKDAY(A806,2),"Pazartesi","Salı","Çarşamba","Perşembe","Cuma","Cumartesi","Pazar"))</f>
        <v/>
      </c>
    </row>
    <row r="807" ht="10.5" customHeight="1" s="113">
      <c r="A807" s="152" t="n">
        <v>42810</v>
      </c>
      <c r="B807" s="153">
        <f>IF(A807="","",YEAR(A807))</f>
        <v/>
      </c>
      <c r="C807" s="153">
        <f>IF(A807="","",MONTH(A807))</f>
        <v/>
      </c>
      <c r="D807" s="153">
        <f>IF(A807="","",CHOOSE(MONTH(A807),"Ocak","Şubat","Mart","Nisan","Mayıs","Haziran","Temmuz","Ağustos","Eylül","Ekim","Kasım","Aralık"))</f>
        <v/>
      </c>
      <c r="E807" s="153">
        <f>IF(A807="","",ROUNDUP(MONTH(A807)/3,0))</f>
        <v/>
      </c>
      <c r="F807" s="153">
        <f>IF(A807="","",WEEKNUM(A807,2))</f>
        <v/>
      </c>
      <c r="G807" s="153">
        <f>IF(A807="","",WEEKDAY(A807,2))</f>
        <v/>
      </c>
      <c r="H807" s="153">
        <f>IF(A807="","",CHOOSE(WEEKDAY(A807,2),"Pazartesi","Salı","Çarşamba","Perşembe","Cuma","Cumartesi","Pazar"))</f>
        <v/>
      </c>
    </row>
    <row r="808" ht="10.5" customHeight="1" s="113">
      <c r="A808" s="152" t="n">
        <v>42811</v>
      </c>
      <c r="B808" s="153">
        <f>IF(A808="","",YEAR(A808))</f>
        <v/>
      </c>
      <c r="C808" s="153">
        <f>IF(A808="","",MONTH(A808))</f>
        <v/>
      </c>
      <c r="D808" s="153">
        <f>IF(A808="","",CHOOSE(MONTH(A808),"Ocak","Şubat","Mart","Nisan","Mayıs","Haziran","Temmuz","Ağustos","Eylül","Ekim","Kasım","Aralık"))</f>
        <v/>
      </c>
      <c r="E808" s="153">
        <f>IF(A808="","",ROUNDUP(MONTH(A808)/3,0))</f>
        <v/>
      </c>
      <c r="F808" s="153">
        <f>IF(A808="","",WEEKNUM(A808,2))</f>
        <v/>
      </c>
      <c r="G808" s="153">
        <f>IF(A808="","",WEEKDAY(A808,2))</f>
        <v/>
      </c>
      <c r="H808" s="153">
        <f>IF(A808="","",CHOOSE(WEEKDAY(A808,2),"Pazartesi","Salı","Çarşamba","Perşembe","Cuma","Cumartesi","Pazar"))</f>
        <v/>
      </c>
    </row>
    <row r="809" ht="10.5" customHeight="1" s="113">
      <c r="A809" s="152" t="n">
        <v>42812</v>
      </c>
      <c r="B809" s="153">
        <f>IF(A809="","",YEAR(A809))</f>
        <v/>
      </c>
      <c r="C809" s="153">
        <f>IF(A809="","",MONTH(A809))</f>
        <v/>
      </c>
      <c r="D809" s="153">
        <f>IF(A809="","",CHOOSE(MONTH(A809),"Ocak","Şubat","Mart","Nisan","Mayıs","Haziran","Temmuz","Ağustos","Eylül","Ekim","Kasım","Aralık"))</f>
        <v/>
      </c>
      <c r="E809" s="153">
        <f>IF(A809="","",ROUNDUP(MONTH(A809)/3,0))</f>
        <v/>
      </c>
      <c r="F809" s="153">
        <f>IF(A809="","",WEEKNUM(A809,2))</f>
        <v/>
      </c>
      <c r="G809" s="153">
        <f>IF(A809="","",WEEKDAY(A809,2))</f>
        <v/>
      </c>
      <c r="H809" s="153">
        <f>IF(A809="","",CHOOSE(WEEKDAY(A809,2),"Pazartesi","Salı","Çarşamba","Perşembe","Cuma","Cumartesi","Pazar"))</f>
        <v/>
      </c>
    </row>
    <row r="810" ht="10.5" customHeight="1" s="113">
      <c r="A810" s="152" t="n">
        <v>42813</v>
      </c>
      <c r="B810" s="153">
        <f>IF(A810="","",YEAR(A810))</f>
        <v/>
      </c>
      <c r="C810" s="153">
        <f>IF(A810="","",MONTH(A810))</f>
        <v/>
      </c>
      <c r="D810" s="153">
        <f>IF(A810="","",CHOOSE(MONTH(A810),"Ocak","Şubat","Mart","Nisan","Mayıs","Haziran","Temmuz","Ağustos","Eylül","Ekim","Kasım","Aralık"))</f>
        <v/>
      </c>
      <c r="E810" s="153">
        <f>IF(A810="","",ROUNDUP(MONTH(A810)/3,0))</f>
        <v/>
      </c>
      <c r="F810" s="153">
        <f>IF(A810="","",WEEKNUM(A810,2))</f>
        <v/>
      </c>
      <c r="G810" s="153">
        <f>IF(A810="","",WEEKDAY(A810,2))</f>
        <v/>
      </c>
      <c r="H810" s="153">
        <f>IF(A810="","",CHOOSE(WEEKDAY(A810,2),"Pazartesi","Salı","Çarşamba","Perşembe","Cuma","Cumartesi","Pazar"))</f>
        <v/>
      </c>
    </row>
    <row r="811" ht="10.5" customHeight="1" s="113">
      <c r="A811" s="152" t="n">
        <v>42814</v>
      </c>
      <c r="B811" s="153">
        <f>IF(A811="","",YEAR(A811))</f>
        <v/>
      </c>
      <c r="C811" s="153">
        <f>IF(A811="","",MONTH(A811))</f>
        <v/>
      </c>
      <c r="D811" s="153">
        <f>IF(A811="","",CHOOSE(MONTH(A811),"Ocak","Şubat","Mart","Nisan","Mayıs","Haziran","Temmuz","Ağustos","Eylül","Ekim","Kasım","Aralık"))</f>
        <v/>
      </c>
      <c r="E811" s="153">
        <f>IF(A811="","",ROUNDUP(MONTH(A811)/3,0))</f>
        <v/>
      </c>
      <c r="F811" s="153">
        <f>IF(A811="","",WEEKNUM(A811,2))</f>
        <v/>
      </c>
      <c r="G811" s="153">
        <f>IF(A811="","",WEEKDAY(A811,2))</f>
        <v/>
      </c>
      <c r="H811" s="153">
        <f>IF(A811="","",CHOOSE(WEEKDAY(A811,2),"Pazartesi","Salı","Çarşamba","Perşembe","Cuma","Cumartesi","Pazar"))</f>
        <v/>
      </c>
    </row>
    <row r="812" ht="10.5" customHeight="1" s="113">
      <c r="A812" s="152" t="n">
        <v>42815</v>
      </c>
      <c r="B812" s="153">
        <f>IF(A812="","",YEAR(A812))</f>
        <v/>
      </c>
      <c r="C812" s="153">
        <f>IF(A812="","",MONTH(A812))</f>
        <v/>
      </c>
      <c r="D812" s="153">
        <f>IF(A812="","",CHOOSE(MONTH(A812),"Ocak","Şubat","Mart","Nisan","Mayıs","Haziran","Temmuz","Ağustos","Eylül","Ekim","Kasım","Aralık"))</f>
        <v/>
      </c>
      <c r="E812" s="153">
        <f>IF(A812="","",ROUNDUP(MONTH(A812)/3,0))</f>
        <v/>
      </c>
      <c r="F812" s="153">
        <f>IF(A812="","",WEEKNUM(A812,2))</f>
        <v/>
      </c>
      <c r="G812" s="153">
        <f>IF(A812="","",WEEKDAY(A812,2))</f>
        <v/>
      </c>
      <c r="H812" s="153">
        <f>IF(A812="","",CHOOSE(WEEKDAY(A812,2),"Pazartesi","Salı","Çarşamba","Perşembe","Cuma","Cumartesi","Pazar"))</f>
        <v/>
      </c>
    </row>
    <row r="813" ht="10.5" customHeight="1" s="113">
      <c r="A813" s="152" t="n">
        <v>42816</v>
      </c>
      <c r="B813" s="153">
        <f>IF(A813="","",YEAR(A813))</f>
        <v/>
      </c>
      <c r="C813" s="153">
        <f>IF(A813="","",MONTH(A813))</f>
        <v/>
      </c>
      <c r="D813" s="153">
        <f>IF(A813="","",CHOOSE(MONTH(A813),"Ocak","Şubat","Mart","Nisan","Mayıs","Haziran","Temmuz","Ağustos","Eylül","Ekim","Kasım","Aralık"))</f>
        <v/>
      </c>
      <c r="E813" s="153">
        <f>IF(A813="","",ROUNDUP(MONTH(A813)/3,0))</f>
        <v/>
      </c>
      <c r="F813" s="153">
        <f>IF(A813="","",WEEKNUM(A813,2))</f>
        <v/>
      </c>
      <c r="G813" s="153">
        <f>IF(A813="","",WEEKDAY(A813,2))</f>
        <v/>
      </c>
      <c r="H813" s="153">
        <f>IF(A813="","",CHOOSE(WEEKDAY(A813,2),"Pazartesi","Salı","Çarşamba","Perşembe","Cuma","Cumartesi","Pazar"))</f>
        <v/>
      </c>
    </row>
    <row r="814" ht="10.5" customHeight="1" s="113">
      <c r="A814" s="152" t="n">
        <v>42817</v>
      </c>
      <c r="B814" s="153">
        <f>IF(A814="","",YEAR(A814))</f>
        <v/>
      </c>
      <c r="C814" s="153">
        <f>IF(A814="","",MONTH(A814))</f>
        <v/>
      </c>
      <c r="D814" s="153">
        <f>IF(A814="","",CHOOSE(MONTH(A814),"Ocak","Şubat","Mart","Nisan","Mayıs","Haziran","Temmuz","Ağustos","Eylül","Ekim","Kasım","Aralık"))</f>
        <v/>
      </c>
      <c r="E814" s="153">
        <f>IF(A814="","",ROUNDUP(MONTH(A814)/3,0))</f>
        <v/>
      </c>
      <c r="F814" s="153">
        <f>IF(A814="","",WEEKNUM(A814,2))</f>
        <v/>
      </c>
      <c r="G814" s="153">
        <f>IF(A814="","",WEEKDAY(A814,2))</f>
        <v/>
      </c>
      <c r="H814" s="153">
        <f>IF(A814="","",CHOOSE(WEEKDAY(A814,2),"Pazartesi","Salı","Çarşamba","Perşembe","Cuma","Cumartesi","Pazar"))</f>
        <v/>
      </c>
    </row>
    <row r="815" ht="10.5" customHeight="1" s="113">
      <c r="A815" s="152" t="n">
        <v>42818</v>
      </c>
      <c r="B815" s="153">
        <f>IF(A815="","",YEAR(A815))</f>
        <v/>
      </c>
      <c r="C815" s="153">
        <f>IF(A815="","",MONTH(A815))</f>
        <v/>
      </c>
      <c r="D815" s="153">
        <f>IF(A815="","",CHOOSE(MONTH(A815),"Ocak","Şubat","Mart","Nisan","Mayıs","Haziran","Temmuz","Ağustos","Eylül","Ekim","Kasım","Aralık"))</f>
        <v/>
      </c>
      <c r="E815" s="153">
        <f>IF(A815="","",ROUNDUP(MONTH(A815)/3,0))</f>
        <v/>
      </c>
      <c r="F815" s="153">
        <f>IF(A815="","",WEEKNUM(A815,2))</f>
        <v/>
      </c>
      <c r="G815" s="153">
        <f>IF(A815="","",WEEKDAY(A815,2))</f>
        <v/>
      </c>
      <c r="H815" s="153">
        <f>IF(A815="","",CHOOSE(WEEKDAY(A815,2),"Pazartesi","Salı","Çarşamba","Perşembe","Cuma","Cumartesi","Pazar"))</f>
        <v/>
      </c>
    </row>
    <row r="816" ht="10.5" customHeight="1" s="113">
      <c r="A816" s="152" t="n">
        <v>42819</v>
      </c>
      <c r="B816" s="153">
        <f>IF(A816="","",YEAR(A816))</f>
        <v/>
      </c>
      <c r="C816" s="153">
        <f>IF(A816="","",MONTH(A816))</f>
        <v/>
      </c>
      <c r="D816" s="153">
        <f>IF(A816="","",CHOOSE(MONTH(A816),"Ocak","Şubat","Mart","Nisan","Mayıs","Haziran","Temmuz","Ağustos","Eylül","Ekim","Kasım","Aralık"))</f>
        <v/>
      </c>
      <c r="E816" s="153">
        <f>IF(A816="","",ROUNDUP(MONTH(A816)/3,0))</f>
        <v/>
      </c>
      <c r="F816" s="153">
        <f>IF(A816="","",WEEKNUM(A816,2))</f>
        <v/>
      </c>
      <c r="G816" s="153">
        <f>IF(A816="","",WEEKDAY(A816,2))</f>
        <v/>
      </c>
      <c r="H816" s="153">
        <f>IF(A816="","",CHOOSE(WEEKDAY(A816,2),"Pazartesi","Salı","Çarşamba","Perşembe","Cuma","Cumartesi","Pazar"))</f>
        <v/>
      </c>
    </row>
    <row r="817" ht="10.5" customHeight="1" s="113">
      <c r="A817" s="152" t="n">
        <v>42820</v>
      </c>
      <c r="B817" s="153">
        <f>IF(A817="","",YEAR(A817))</f>
        <v/>
      </c>
      <c r="C817" s="153">
        <f>IF(A817="","",MONTH(A817))</f>
        <v/>
      </c>
      <c r="D817" s="153">
        <f>IF(A817="","",CHOOSE(MONTH(A817),"Ocak","Şubat","Mart","Nisan","Mayıs","Haziran","Temmuz","Ağustos","Eylül","Ekim","Kasım","Aralık"))</f>
        <v/>
      </c>
      <c r="E817" s="153">
        <f>IF(A817="","",ROUNDUP(MONTH(A817)/3,0))</f>
        <v/>
      </c>
      <c r="F817" s="153">
        <f>IF(A817="","",WEEKNUM(A817,2))</f>
        <v/>
      </c>
      <c r="G817" s="153">
        <f>IF(A817="","",WEEKDAY(A817,2))</f>
        <v/>
      </c>
      <c r="H817" s="153">
        <f>IF(A817="","",CHOOSE(WEEKDAY(A817,2),"Pazartesi","Salı","Çarşamba","Perşembe","Cuma","Cumartesi","Pazar"))</f>
        <v/>
      </c>
    </row>
    <row r="818" ht="10.5" customHeight="1" s="113">
      <c r="A818" s="152" t="n">
        <v>42821</v>
      </c>
      <c r="B818" s="153">
        <f>IF(A818="","",YEAR(A818))</f>
        <v/>
      </c>
      <c r="C818" s="153">
        <f>IF(A818="","",MONTH(A818))</f>
        <v/>
      </c>
      <c r="D818" s="153">
        <f>IF(A818="","",CHOOSE(MONTH(A818),"Ocak","Şubat","Mart","Nisan","Mayıs","Haziran","Temmuz","Ağustos","Eylül","Ekim","Kasım","Aralık"))</f>
        <v/>
      </c>
      <c r="E818" s="153">
        <f>IF(A818="","",ROUNDUP(MONTH(A818)/3,0))</f>
        <v/>
      </c>
      <c r="F818" s="153">
        <f>IF(A818="","",WEEKNUM(A818,2))</f>
        <v/>
      </c>
      <c r="G818" s="153">
        <f>IF(A818="","",WEEKDAY(A818,2))</f>
        <v/>
      </c>
      <c r="H818" s="153">
        <f>IF(A818="","",CHOOSE(WEEKDAY(A818,2),"Pazartesi","Salı","Çarşamba","Perşembe","Cuma","Cumartesi","Pazar"))</f>
        <v/>
      </c>
    </row>
    <row r="819" ht="10.5" customHeight="1" s="113">
      <c r="A819" s="152" t="n">
        <v>42822</v>
      </c>
      <c r="B819" s="153">
        <f>IF(A819="","",YEAR(A819))</f>
        <v/>
      </c>
      <c r="C819" s="153">
        <f>IF(A819="","",MONTH(A819))</f>
        <v/>
      </c>
      <c r="D819" s="153">
        <f>IF(A819="","",CHOOSE(MONTH(A819),"Ocak","Şubat","Mart","Nisan","Mayıs","Haziran","Temmuz","Ağustos","Eylül","Ekim","Kasım","Aralık"))</f>
        <v/>
      </c>
      <c r="E819" s="153">
        <f>IF(A819="","",ROUNDUP(MONTH(A819)/3,0))</f>
        <v/>
      </c>
      <c r="F819" s="153">
        <f>IF(A819="","",WEEKNUM(A819,2))</f>
        <v/>
      </c>
      <c r="G819" s="153">
        <f>IF(A819="","",WEEKDAY(A819,2))</f>
        <v/>
      </c>
      <c r="H819" s="153">
        <f>IF(A819="","",CHOOSE(WEEKDAY(A819,2),"Pazartesi","Salı","Çarşamba","Perşembe","Cuma","Cumartesi","Pazar"))</f>
        <v/>
      </c>
    </row>
    <row r="820" ht="10.5" customHeight="1" s="113">
      <c r="A820" s="152" t="n">
        <v>42823</v>
      </c>
      <c r="B820" s="153">
        <f>IF(A820="","",YEAR(A820))</f>
        <v/>
      </c>
      <c r="C820" s="153">
        <f>IF(A820="","",MONTH(A820))</f>
        <v/>
      </c>
      <c r="D820" s="153">
        <f>IF(A820="","",CHOOSE(MONTH(A820),"Ocak","Şubat","Mart","Nisan","Mayıs","Haziran","Temmuz","Ağustos","Eylül","Ekim","Kasım","Aralık"))</f>
        <v/>
      </c>
      <c r="E820" s="153">
        <f>IF(A820="","",ROUNDUP(MONTH(A820)/3,0))</f>
        <v/>
      </c>
      <c r="F820" s="153">
        <f>IF(A820="","",WEEKNUM(A820,2))</f>
        <v/>
      </c>
      <c r="G820" s="153">
        <f>IF(A820="","",WEEKDAY(A820,2))</f>
        <v/>
      </c>
      <c r="H820" s="153">
        <f>IF(A820="","",CHOOSE(WEEKDAY(A820,2),"Pazartesi","Salı","Çarşamba","Perşembe","Cuma","Cumartesi","Pazar"))</f>
        <v/>
      </c>
    </row>
    <row r="821" ht="10.5" customHeight="1" s="113">
      <c r="A821" s="152" t="n">
        <v>42824</v>
      </c>
      <c r="B821" s="153">
        <f>IF(A821="","",YEAR(A821))</f>
        <v/>
      </c>
      <c r="C821" s="153">
        <f>IF(A821="","",MONTH(A821))</f>
        <v/>
      </c>
      <c r="D821" s="153">
        <f>IF(A821="","",CHOOSE(MONTH(A821),"Ocak","Şubat","Mart","Nisan","Mayıs","Haziran","Temmuz","Ağustos","Eylül","Ekim","Kasım","Aralık"))</f>
        <v/>
      </c>
      <c r="E821" s="153">
        <f>IF(A821="","",ROUNDUP(MONTH(A821)/3,0))</f>
        <v/>
      </c>
      <c r="F821" s="153">
        <f>IF(A821="","",WEEKNUM(A821,2))</f>
        <v/>
      </c>
      <c r="G821" s="153">
        <f>IF(A821="","",WEEKDAY(A821,2))</f>
        <v/>
      </c>
      <c r="H821" s="153">
        <f>IF(A821="","",CHOOSE(WEEKDAY(A821,2),"Pazartesi","Salı","Çarşamba","Perşembe","Cuma","Cumartesi","Pazar"))</f>
        <v/>
      </c>
    </row>
    <row r="822" ht="10.5" customHeight="1" s="113">
      <c r="A822" s="152" t="n">
        <v>42825</v>
      </c>
      <c r="B822" s="153">
        <f>IF(A822="","",YEAR(A822))</f>
        <v/>
      </c>
      <c r="C822" s="153">
        <f>IF(A822="","",MONTH(A822))</f>
        <v/>
      </c>
      <c r="D822" s="153">
        <f>IF(A822="","",CHOOSE(MONTH(A822),"Ocak","Şubat","Mart","Nisan","Mayıs","Haziran","Temmuz","Ağustos","Eylül","Ekim","Kasım","Aralık"))</f>
        <v/>
      </c>
      <c r="E822" s="153">
        <f>IF(A822="","",ROUNDUP(MONTH(A822)/3,0))</f>
        <v/>
      </c>
      <c r="F822" s="153">
        <f>IF(A822="","",WEEKNUM(A822,2))</f>
        <v/>
      </c>
      <c r="G822" s="153">
        <f>IF(A822="","",WEEKDAY(A822,2))</f>
        <v/>
      </c>
      <c r="H822" s="153">
        <f>IF(A822="","",CHOOSE(WEEKDAY(A822,2),"Pazartesi","Salı","Çarşamba","Perşembe","Cuma","Cumartesi","Pazar"))</f>
        <v/>
      </c>
    </row>
    <row r="823" ht="10.5" customHeight="1" s="113">
      <c r="A823" s="152" t="n">
        <v>42826</v>
      </c>
      <c r="B823" s="153">
        <f>IF(A823="","",YEAR(A823))</f>
        <v/>
      </c>
      <c r="C823" s="153">
        <f>IF(A823="","",MONTH(A823))</f>
        <v/>
      </c>
      <c r="D823" s="153">
        <f>IF(A823="","",CHOOSE(MONTH(A823),"Ocak","Şubat","Mart","Nisan","Mayıs","Haziran","Temmuz","Ağustos","Eylül","Ekim","Kasım","Aralık"))</f>
        <v/>
      </c>
      <c r="E823" s="153">
        <f>IF(A823="","",ROUNDUP(MONTH(A823)/3,0))</f>
        <v/>
      </c>
      <c r="F823" s="153">
        <f>IF(A823="","",WEEKNUM(A823,2))</f>
        <v/>
      </c>
      <c r="G823" s="153">
        <f>IF(A823="","",WEEKDAY(A823,2))</f>
        <v/>
      </c>
      <c r="H823" s="153">
        <f>IF(A823="","",CHOOSE(WEEKDAY(A823,2),"Pazartesi","Salı","Çarşamba","Perşembe","Cuma","Cumartesi","Pazar"))</f>
        <v/>
      </c>
    </row>
    <row r="824" ht="10.5" customHeight="1" s="113">
      <c r="A824" s="152" t="n">
        <v>42827</v>
      </c>
      <c r="B824" s="153">
        <f>IF(A824="","",YEAR(A824))</f>
        <v/>
      </c>
      <c r="C824" s="153">
        <f>IF(A824="","",MONTH(A824))</f>
        <v/>
      </c>
      <c r="D824" s="153">
        <f>IF(A824="","",CHOOSE(MONTH(A824),"Ocak","Şubat","Mart","Nisan","Mayıs","Haziran","Temmuz","Ağustos","Eylül","Ekim","Kasım","Aralık"))</f>
        <v/>
      </c>
      <c r="E824" s="153">
        <f>IF(A824="","",ROUNDUP(MONTH(A824)/3,0))</f>
        <v/>
      </c>
      <c r="F824" s="153">
        <f>IF(A824="","",WEEKNUM(A824,2))</f>
        <v/>
      </c>
      <c r="G824" s="153">
        <f>IF(A824="","",WEEKDAY(A824,2))</f>
        <v/>
      </c>
      <c r="H824" s="153">
        <f>IF(A824="","",CHOOSE(WEEKDAY(A824,2),"Pazartesi","Salı","Çarşamba","Perşembe","Cuma","Cumartesi","Pazar"))</f>
        <v/>
      </c>
    </row>
    <row r="825" ht="10.5" customHeight="1" s="113">
      <c r="A825" s="152" t="n">
        <v>42828</v>
      </c>
      <c r="B825" s="153">
        <f>IF(A825="","",YEAR(A825))</f>
        <v/>
      </c>
      <c r="C825" s="153">
        <f>IF(A825="","",MONTH(A825))</f>
        <v/>
      </c>
      <c r="D825" s="153">
        <f>IF(A825="","",CHOOSE(MONTH(A825),"Ocak","Şubat","Mart","Nisan","Mayıs","Haziran","Temmuz","Ağustos","Eylül","Ekim","Kasım","Aralık"))</f>
        <v/>
      </c>
      <c r="E825" s="153">
        <f>IF(A825="","",ROUNDUP(MONTH(A825)/3,0))</f>
        <v/>
      </c>
      <c r="F825" s="153">
        <f>IF(A825="","",WEEKNUM(A825,2))</f>
        <v/>
      </c>
      <c r="G825" s="153">
        <f>IF(A825="","",WEEKDAY(A825,2))</f>
        <v/>
      </c>
      <c r="H825" s="153">
        <f>IF(A825="","",CHOOSE(WEEKDAY(A825,2),"Pazartesi","Salı","Çarşamba","Perşembe","Cuma","Cumartesi","Pazar"))</f>
        <v/>
      </c>
    </row>
    <row r="826" ht="10.5" customHeight="1" s="113">
      <c r="A826" s="152" t="n">
        <v>42829</v>
      </c>
      <c r="B826" s="153">
        <f>IF(A826="","",YEAR(A826))</f>
        <v/>
      </c>
      <c r="C826" s="153">
        <f>IF(A826="","",MONTH(A826))</f>
        <v/>
      </c>
      <c r="D826" s="153">
        <f>IF(A826="","",CHOOSE(MONTH(A826),"Ocak","Şubat","Mart","Nisan","Mayıs","Haziran","Temmuz","Ağustos","Eylül","Ekim","Kasım","Aralık"))</f>
        <v/>
      </c>
      <c r="E826" s="153">
        <f>IF(A826="","",ROUNDUP(MONTH(A826)/3,0))</f>
        <v/>
      </c>
      <c r="F826" s="153">
        <f>IF(A826="","",WEEKNUM(A826,2))</f>
        <v/>
      </c>
      <c r="G826" s="153">
        <f>IF(A826="","",WEEKDAY(A826,2))</f>
        <v/>
      </c>
      <c r="H826" s="153">
        <f>IF(A826="","",CHOOSE(WEEKDAY(A826,2),"Pazartesi","Salı","Çarşamba","Perşembe","Cuma","Cumartesi","Pazar"))</f>
        <v/>
      </c>
    </row>
    <row r="827" ht="10.5" customHeight="1" s="113">
      <c r="A827" s="152" t="n">
        <v>42830</v>
      </c>
      <c r="B827" s="153">
        <f>IF(A827="","",YEAR(A827))</f>
        <v/>
      </c>
      <c r="C827" s="153">
        <f>IF(A827="","",MONTH(A827))</f>
        <v/>
      </c>
      <c r="D827" s="153">
        <f>IF(A827="","",CHOOSE(MONTH(A827),"Ocak","Şubat","Mart","Nisan","Mayıs","Haziran","Temmuz","Ağustos","Eylül","Ekim","Kasım","Aralık"))</f>
        <v/>
      </c>
      <c r="E827" s="153">
        <f>IF(A827="","",ROUNDUP(MONTH(A827)/3,0))</f>
        <v/>
      </c>
      <c r="F827" s="153">
        <f>IF(A827="","",WEEKNUM(A827,2))</f>
        <v/>
      </c>
      <c r="G827" s="153">
        <f>IF(A827="","",WEEKDAY(A827,2))</f>
        <v/>
      </c>
      <c r="H827" s="153">
        <f>IF(A827="","",CHOOSE(WEEKDAY(A827,2),"Pazartesi","Salı","Çarşamba","Perşembe","Cuma","Cumartesi","Pazar"))</f>
        <v/>
      </c>
    </row>
    <row r="828" ht="10.5" customHeight="1" s="113">
      <c r="A828" s="152" t="n">
        <v>42831</v>
      </c>
      <c r="B828" s="153">
        <f>IF(A828="","",YEAR(A828))</f>
        <v/>
      </c>
      <c r="C828" s="153">
        <f>IF(A828="","",MONTH(A828))</f>
        <v/>
      </c>
      <c r="D828" s="153">
        <f>IF(A828="","",CHOOSE(MONTH(A828),"Ocak","Şubat","Mart","Nisan","Mayıs","Haziran","Temmuz","Ağustos","Eylül","Ekim","Kasım","Aralık"))</f>
        <v/>
      </c>
      <c r="E828" s="153">
        <f>IF(A828="","",ROUNDUP(MONTH(A828)/3,0))</f>
        <v/>
      </c>
      <c r="F828" s="153">
        <f>IF(A828="","",WEEKNUM(A828,2))</f>
        <v/>
      </c>
      <c r="G828" s="153">
        <f>IF(A828="","",WEEKDAY(A828,2))</f>
        <v/>
      </c>
      <c r="H828" s="153">
        <f>IF(A828="","",CHOOSE(WEEKDAY(A828,2),"Pazartesi","Salı","Çarşamba","Perşembe","Cuma","Cumartesi","Pazar"))</f>
        <v/>
      </c>
    </row>
    <row r="829" ht="10.5" customHeight="1" s="113">
      <c r="A829" s="152" t="n">
        <v>42832</v>
      </c>
      <c r="B829" s="153">
        <f>IF(A829="","",YEAR(A829))</f>
        <v/>
      </c>
      <c r="C829" s="153">
        <f>IF(A829="","",MONTH(A829))</f>
        <v/>
      </c>
      <c r="D829" s="153">
        <f>IF(A829="","",CHOOSE(MONTH(A829),"Ocak","Şubat","Mart","Nisan","Mayıs","Haziran","Temmuz","Ağustos","Eylül","Ekim","Kasım","Aralık"))</f>
        <v/>
      </c>
      <c r="E829" s="153">
        <f>IF(A829="","",ROUNDUP(MONTH(A829)/3,0))</f>
        <v/>
      </c>
      <c r="F829" s="153">
        <f>IF(A829="","",WEEKNUM(A829,2))</f>
        <v/>
      </c>
      <c r="G829" s="153">
        <f>IF(A829="","",WEEKDAY(A829,2))</f>
        <v/>
      </c>
      <c r="H829" s="153">
        <f>IF(A829="","",CHOOSE(WEEKDAY(A829,2),"Pazartesi","Salı","Çarşamba","Perşembe","Cuma","Cumartesi","Pazar"))</f>
        <v/>
      </c>
    </row>
    <row r="830" ht="10.5" customHeight="1" s="113">
      <c r="A830" s="152" t="n">
        <v>42833</v>
      </c>
      <c r="B830" s="153">
        <f>IF(A830="","",YEAR(A830))</f>
        <v/>
      </c>
      <c r="C830" s="153">
        <f>IF(A830="","",MONTH(A830))</f>
        <v/>
      </c>
      <c r="D830" s="153">
        <f>IF(A830="","",CHOOSE(MONTH(A830),"Ocak","Şubat","Mart","Nisan","Mayıs","Haziran","Temmuz","Ağustos","Eylül","Ekim","Kasım","Aralık"))</f>
        <v/>
      </c>
      <c r="E830" s="153">
        <f>IF(A830="","",ROUNDUP(MONTH(A830)/3,0))</f>
        <v/>
      </c>
      <c r="F830" s="153">
        <f>IF(A830="","",WEEKNUM(A830,2))</f>
        <v/>
      </c>
      <c r="G830" s="153">
        <f>IF(A830="","",WEEKDAY(A830,2))</f>
        <v/>
      </c>
      <c r="H830" s="153">
        <f>IF(A830="","",CHOOSE(WEEKDAY(A830,2),"Pazartesi","Salı","Çarşamba","Perşembe","Cuma","Cumartesi","Pazar"))</f>
        <v/>
      </c>
    </row>
    <row r="831" ht="10.5" customHeight="1" s="113">
      <c r="A831" s="152" t="n">
        <v>42834</v>
      </c>
      <c r="B831" s="153">
        <f>IF(A831="","",YEAR(A831))</f>
        <v/>
      </c>
      <c r="C831" s="153">
        <f>IF(A831="","",MONTH(A831))</f>
        <v/>
      </c>
      <c r="D831" s="153">
        <f>IF(A831="","",CHOOSE(MONTH(A831),"Ocak","Şubat","Mart","Nisan","Mayıs","Haziran","Temmuz","Ağustos","Eylül","Ekim","Kasım","Aralık"))</f>
        <v/>
      </c>
      <c r="E831" s="153">
        <f>IF(A831="","",ROUNDUP(MONTH(A831)/3,0))</f>
        <v/>
      </c>
      <c r="F831" s="153">
        <f>IF(A831="","",WEEKNUM(A831,2))</f>
        <v/>
      </c>
      <c r="G831" s="153">
        <f>IF(A831="","",WEEKDAY(A831,2))</f>
        <v/>
      </c>
      <c r="H831" s="153">
        <f>IF(A831="","",CHOOSE(WEEKDAY(A831,2),"Pazartesi","Salı","Çarşamba","Perşembe","Cuma","Cumartesi","Pazar"))</f>
        <v/>
      </c>
    </row>
    <row r="832" ht="10.5" customHeight="1" s="113">
      <c r="A832" s="152" t="n">
        <v>42835</v>
      </c>
      <c r="B832" s="153">
        <f>IF(A832="","",YEAR(A832))</f>
        <v/>
      </c>
      <c r="C832" s="153">
        <f>IF(A832="","",MONTH(A832))</f>
        <v/>
      </c>
      <c r="D832" s="153">
        <f>IF(A832="","",CHOOSE(MONTH(A832),"Ocak","Şubat","Mart","Nisan","Mayıs","Haziran","Temmuz","Ağustos","Eylül","Ekim","Kasım","Aralık"))</f>
        <v/>
      </c>
      <c r="E832" s="153">
        <f>IF(A832="","",ROUNDUP(MONTH(A832)/3,0))</f>
        <v/>
      </c>
      <c r="F832" s="153">
        <f>IF(A832="","",WEEKNUM(A832,2))</f>
        <v/>
      </c>
      <c r="G832" s="153">
        <f>IF(A832="","",WEEKDAY(A832,2))</f>
        <v/>
      </c>
      <c r="H832" s="153">
        <f>IF(A832="","",CHOOSE(WEEKDAY(A832,2),"Pazartesi","Salı","Çarşamba","Perşembe","Cuma","Cumartesi","Pazar"))</f>
        <v/>
      </c>
    </row>
    <row r="833" ht="10.5" customHeight="1" s="113">
      <c r="A833" s="152" t="n">
        <v>42836</v>
      </c>
      <c r="B833" s="153">
        <f>IF(A833="","",YEAR(A833))</f>
        <v/>
      </c>
      <c r="C833" s="153">
        <f>IF(A833="","",MONTH(A833))</f>
        <v/>
      </c>
      <c r="D833" s="153">
        <f>IF(A833="","",CHOOSE(MONTH(A833),"Ocak","Şubat","Mart","Nisan","Mayıs","Haziran","Temmuz","Ağustos","Eylül","Ekim","Kasım","Aralık"))</f>
        <v/>
      </c>
      <c r="E833" s="153">
        <f>IF(A833="","",ROUNDUP(MONTH(A833)/3,0))</f>
        <v/>
      </c>
      <c r="F833" s="153">
        <f>IF(A833="","",WEEKNUM(A833,2))</f>
        <v/>
      </c>
      <c r="G833" s="153">
        <f>IF(A833="","",WEEKDAY(A833,2))</f>
        <v/>
      </c>
      <c r="H833" s="153">
        <f>IF(A833="","",CHOOSE(WEEKDAY(A833,2),"Pazartesi","Salı","Çarşamba","Perşembe","Cuma","Cumartesi","Pazar"))</f>
        <v/>
      </c>
    </row>
    <row r="834" ht="10.5" customHeight="1" s="113">
      <c r="A834" s="152" t="n">
        <v>42837</v>
      </c>
      <c r="B834" s="153">
        <f>IF(A834="","",YEAR(A834))</f>
        <v/>
      </c>
      <c r="C834" s="153">
        <f>IF(A834="","",MONTH(A834))</f>
        <v/>
      </c>
      <c r="D834" s="153">
        <f>IF(A834="","",CHOOSE(MONTH(A834),"Ocak","Şubat","Mart","Nisan","Mayıs","Haziran","Temmuz","Ağustos","Eylül","Ekim","Kasım","Aralık"))</f>
        <v/>
      </c>
      <c r="E834" s="153">
        <f>IF(A834="","",ROUNDUP(MONTH(A834)/3,0))</f>
        <v/>
      </c>
      <c r="F834" s="153">
        <f>IF(A834="","",WEEKNUM(A834,2))</f>
        <v/>
      </c>
      <c r="G834" s="153">
        <f>IF(A834="","",WEEKDAY(A834,2))</f>
        <v/>
      </c>
      <c r="H834" s="153">
        <f>IF(A834="","",CHOOSE(WEEKDAY(A834,2),"Pazartesi","Salı","Çarşamba","Perşembe","Cuma","Cumartesi","Pazar"))</f>
        <v/>
      </c>
    </row>
    <row r="835" ht="10.5" customHeight="1" s="113">
      <c r="A835" s="152" t="n">
        <v>42838</v>
      </c>
      <c r="B835" s="153">
        <f>IF(A835="","",YEAR(A835))</f>
        <v/>
      </c>
      <c r="C835" s="153">
        <f>IF(A835="","",MONTH(A835))</f>
        <v/>
      </c>
      <c r="D835" s="153">
        <f>IF(A835="","",CHOOSE(MONTH(A835),"Ocak","Şubat","Mart","Nisan","Mayıs","Haziran","Temmuz","Ağustos","Eylül","Ekim","Kasım","Aralık"))</f>
        <v/>
      </c>
      <c r="E835" s="153">
        <f>IF(A835="","",ROUNDUP(MONTH(A835)/3,0))</f>
        <v/>
      </c>
      <c r="F835" s="153">
        <f>IF(A835="","",WEEKNUM(A835,2))</f>
        <v/>
      </c>
      <c r="G835" s="153">
        <f>IF(A835="","",WEEKDAY(A835,2))</f>
        <v/>
      </c>
      <c r="H835" s="153">
        <f>IF(A835="","",CHOOSE(WEEKDAY(A835,2),"Pazartesi","Salı","Çarşamba","Perşembe","Cuma","Cumartesi","Pazar"))</f>
        <v/>
      </c>
    </row>
    <row r="836" ht="10.5" customHeight="1" s="113">
      <c r="A836" s="152" t="n">
        <v>42839</v>
      </c>
      <c r="B836" s="153">
        <f>IF(A836="","",YEAR(A836))</f>
        <v/>
      </c>
      <c r="C836" s="153">
        <f>IF(A836="","",MONTH(A836))</f>
        <v/>
      </c>
      <c r="D836" s="153">
        <f>IF(A836="","",CHOOSE(MONTH(A836),"Ocak","Şubat","Mart","Nisan","Mayıs","Haziran","Temmuz","Ağustos","Eylül","Ekim","Kasım","Aralık"))</f>
        <v/>
      </c>
      <c r="E836" s="153">
        <f>IF(A836="","",ROUNDUP(MONTH(A836)/3,0))</f>
        <v/>
      </c>
      <c r="F836" s="153">
        <f>IF(A836="","",WEEKNUM(A836,2))</f>
        <v/>
      </c>
      <c r="G836" s="153">
        <f>IF(A836="","",WEEKDAY(A836,2))</f>
        <v/>
      </c>
      <c r="H836" s="153">
        <f>IF(A836="","",CHOOSE(WEEKDAY(A836,2),"Pazartesi","Salı","Çarşamba","Perşembe","Cuma","Cumartesi","Pazar"))</f>
        <v/>
      </c>
    </row>
    <row r="837" ht="10.5" customHeight="1" s="113">
      <c r="A837" s="152" t="n">
        <v>42840</v>
      </c>
      <c r="B837" s="153">
        <f>IF(A837="","",YEAR(A837))</f>
        <v/>
      </c>
      <c r="C837" s="153">
        <f>IF(A837="","",MONTH(A837))</f>
        <v/>
      </c>
      <c r="D837" s="153">
        <f>IF(A837="","",CHOOSE(MONTH(A837),"Ocak","Şubat","Mart","Nisan","Mayıs","Haziran","Temmuz","Ağustos","Eylül","Ekim","Kasım","Aralık"))</f>
        <v/>
      </c>
      <c r="E837" s="153">
        <f>IF(A837="","",ROUNDUP(MONTH(A837)/3,0))</f>
        <v/>
      </c>
      <c r="F837" s="153">
        <f>IF(A837="","",WEEKNUM(A837,2))</f>
        <v/>
      </c>
      <c r="G837" s="153">
        <f>IF(A837="","",WEEKDAY(A837,2))</f>
        <v/>
      </c>
      <c r="H837" s="153">
        <f>IF(A837="","",CHOOSE(WEEKDAY(A837,2),"Pazartesi","Salı","Çarşamba","Perşembe","Cuma","Cumartesi","Pazar"))</f>
        <v/>
      </c>
    </row>
    <row r="838" ht="10.5" customHeight="1" s="113">
      <c r="A838" s="152" t="n">
        <v>42841</v>
      </c>
      <c r="B838" s="153">
        <f>IF(A838="","",YEAR(A838))</f>
        <v/>
      </c>
      <c r="C838" s="153">
        <f>IF(A838="","",MONTH(A838))</f>
        <v/>
      </c>
      <c r="D838" s="153">
        <f>IF(A838="","",CHOOSE(MONTH(A838),"Ocak","Şubat","Mart","Nisan","Mayıs","Haziran","Temmuz","Ağustos","Eylül","Ekim","Kasım","Aralık"))</f>
        <v/>
      </c>
      <c r="E838" s="153">
        <f>IF(A838="","",ROUNDUP(MONTH(A838)/3,0))</f>
        <v/>
      </c>
      <c r="F838" s="153">
        <f>IF(A838="","",WEEKNUM(A838,2))</f>
        <v/>
      </c>
      <c r="G838" s="153">
        <f>IF(A838="","",WEEKDAY(A838,2))</f>
        <v/>
      </c>
      <c r="H838" s="153">
        <f>IF(A838="","",CHOOSE(WEEKDAY(A838,2),"Pazartesi","Salı","Çarşamba","Perşembe","Cuma","Cumartesi","Pazar"))</f>
        <v/>
      </c>
    </row>
    <row r="839" ht="10.5" customHeight="1" s="113">
      <c r="A839" s="152" t="n">
        <v>42842</v>
      </c>
      <c r="B839" s="153">
        <f>IF(A839="","",YEAR(A839))</f>
        <v/>
      </c>
      <c r="C839" s="153">
        <f>IF(A839="","",MONTH(A839))</f>
        <v/>
      </c>
      <c r="D839" s="153">
        <f>IF(A839="","",CHOOSE(MONTH(A839),"Ocak","Şubat","Mart","Nisan","Mayıs","Haziran","Temmuz","Ağustos","Eylül","Ekim","Kasım","Aralık"))</f>
        <v/>
      </c>
      <c r="E839" s="153">
        <f>IF(A839="","",ROUNDUP(MONTH(A839)/3,0))</f>
        <v/>
      </c>
      <c r="F839" s="153">
        <f>IF(A839="","",WEEKNUM(A839,2))</f>
        <v/>
      </c>
      <c r="G839" s="153">
        <f>IF(A839="","",WEEKDAY(A839,2))</f>
        <v/>
      </c>
      <c r="H839" s="153">
        <f>IF(A839="","",CHOOSE(WEEKDAY(A839,2),"Pazartesi","Salı","Çarşamba","Perşembe","Cuma","Cumartesi","Pazar"))</f>
        <v/>
      </c>
    </row>
    <row r="840" ht="10.5" customHeight="1" s="113">
      <c r="A840" s="152" t="n">
        <v>42843</v>
      </c>
      <c r="B840" s="153">
        <f>IF(A840="","",YEAR(A840))</f>
        <v/>
      </c>
      <c r="C840" s="153">
        <f>IF(A840="","",MONTH(A840))</f>
        <v/>
      </c>
      <c r="D840" s="153">
        <f>IF(A840="","",CHOOSE(MONTH(A840),"Ocak","Şubat","Mart","Nisan","Mayıs","Haziran","Temmuz","Ağustos","Eylül","Ekim","Kasım","Aralık"))</f>
        <v/>
      </c>
      <c r="E840" s="153">
        <f>IF(A840="","",ROUNDUP(MONTH(A840)/3,0))</f>
        <v/>
      </c>
      <c r="F840" s="153">
        <f>IF(A840="","",WEEKNUM(A840,2))</f>
        <v/>
      </c>
      <c r="G840" s="153">
        <f>IF(A840="","",WEEKDAY(A840,2))</f>
        <v/>
      </c>
      <c r="H840" s="153">
        <f>IF(A840="","",CHOOSE(WEEKDAY(A840,2),"Pazartesi","Salı","Çarşamba","Perşembe","Cuma","Cumartesi","Pazar"))</f>
        <v/>
      </c>
    </row>
    <row r="841" ht="10.5" customHeight="1" s="113">
      <c r="A841" s="152" t="n">
        <v>42844</v>
      </c>
      <c r="B841" s="153">
        <f>IF(A841="","",YEAR(A841))</f>
        <v/>
      </c>
      <c r="C841" s="153">
        <f>IF(A841="","",MONTH(A841))</f>
        <v/>
      </c>
      <c r="D841" s="153">
        <f>IF(A841="","",CHOOSE(MONTH(A841),"Ocak","Şubat","Mart","Nisan","Mayıs","Haziran","Temmuz","Ağustos","Eylül","Ekim","Kasım","Aralık"))</f>
        <v/>
      </c>
      <c r="E841" s="153">
        <f>IF(A841="","",ROUNDUP(MONTH(A841)/3,0))</f>
        <v/>
      </c>
      <c r="F841" s="153">
        <f>IF(A841="","",WEEKNUM(A841,2))</f>
        <v/>
      </c>
      <c r="G841" s="153">
        <f>IF(A841="","",WEEKDAY(A841,2))</f>
        <v/>
      </c>
      <c r="H841" s="153">
        <f>IF(A841="","",CHOOSE(WEEKDAY(A841,2),"Pazartesi","Salı","Çarşamba","Perşembe","Cuma","Cumartesi","Pazar"))</f>
        <v/>
      </c>
    </row>
    <row r="842" ht="10.5" customHeight="1" s="113">
      <c r="A842" s="152" t="n">
        <v>42845</v>
      </c>
      <c r="B842" s="153">
        <f>IF(A842="","",YEAR(A842))</f>
        <v/>
      </c>
      <c r="C842" s="153">
        <f>IF(A842="","",MONTH(A842))</f>
        <v/>
      </c>
      <c r="D842" s="153">
        <f>IF(A842="","",CHOOSE(MONTH(A842),"Ocak","Şubat","Mart","Nisan","Mayıs","Haziran","Temmuz","Ağustos","Eylül","Ekim","Kasım","Aralık"))</f>
        <v/>
      </c>
      <c r="E842" s="153">
        <f>IF(A842="","",ROUNDUP(MONTH(A842)/3,0))</f>
        <v/>
      </c>
      <c r="F842" s="153">
        <f>IF(A842="","",WEEKNUM(A842,2))</f>
        <v/>
      </c>
      <c r="G842" s="153">
        <f>IF(A842="","",WEEKDAY(A842,2))</f>
        <v/>
      </c>
      <c r="H842" s="153">
        <f>IF(A842="","",CHOOSE(WEEKDAY(A842,2),"Pazartesi","Salı","Çarşamba","Perşembe","Cuma","Cumartesi","Pazar"))</f>
        <v/>
      </c>
    </row>
    <row r="843" ht="10.5" customHeight="1" s="113">
      <c r="A843" s="152" t="n">
        <v>42846</v>
      </c>
      <c r="B843" s="153">
        <f>IF(A843="","",YEAR(A843))</f>
        <v/>
      </c>
      <c r="C843" s="153">
        <f>IF(A843="","",MONTH(A843))</f>
        <v/>
      </c>
      <c r="D843" s="153">
        <f>IF(A843="","",CHOOSE(MONTH(A843),"Ocak","Şubat","Mart","Nisan","Mayıs","Haziran","Temmuz","Ağustos","Eylül","Ekim","Kasım","Aralık"))</f>
        <v/>
      </c>
      <c r="E843" s="153">
        <f>IF(A843="","",ROUNDUP(MONTH(A843)/3,0))</f>
        <v/>
      </c>
      <c r="F843" s="153">
        <f>IF(A843="","",WEEKNUM(A843,2))</f>
        <v/>
      </c>
      <c r="G843" s="153">
        <f>IF(A843="","",WEEKDAY(A843,2))</f>
        <v/>
      </c>
      <c r="H843" s="153">
        <f>IF(A843="","",CHOOSE(WEEKDAY(A843,2),"Pazartesi","Salı","Çarşamba","Perşembe","Cuma","Cumartesi","Pazar"))</f>
        <v/>
      </c>
    </row>
    <row r="844" ht="10.5" customHeight="1" s="113">
      <c r="A844" s="152" t="n">
        <v>42847</v>
      </c>
      <c r="B844" s="153">
        <f>IF(A844="","",YEAR(A844))</f>
        <v/>
      </c>
      <c r="C844" s="153">
        <f>IF(A844="","",MONTH(A844))</f>
        <v/>
      </c>
      <c r="D844" s="153">
        <f>IF(A844="","",CHOOSE(MONTH(A844),"Ocak","Şubat","Mart","Nisan","Mayıs","Haziran","Temmuz","Ağustos","Eylül","Ekim","Kasım","Aralık"))</f>
        <v/>
      </c>
      <c r="E844" s="153">
        <f>IF(A844="","",ROUNDUP(MONTH(A844)/3,0))</f>
        <v/>
      </c>
      <c r="F844" s="153">
        <f>IF(A844="","",WEEKNUM(A844,2))</f>
        <v/>
      </c>
      <c r="G844" s="153">
        <f>IF(A844="","",WEEKDAY(A844,2))</f>
        <v/>
      </c>
      <c r="H844" s="153">
        <f>IF(A844="","",CHOOSE(WEEKDAY(A844,2),"Pazartesi","Salı","Çarşamba","Perşembe","Cuma","Cumartesi","Pazar"))</f>
        <v/>
      </c>
    </row>
    <row r="845" ht="10.5" customHeight="1" s="113">
      <c r="A845" s="152" t="n">
        <v>42848</v>
      </c>
      <c r="B845" s="153">
        <f>IF(A845="","",YEAR(A845))</f>
        <v/>
      </c>
      <c r="C845" s="153">
        <f>IF(A845="","",MONTH(A845))</f>
        <v/>
      </c>
      <c r="D845" s="153">
        <f>IF(A845="","",CHOOSE(MONTH(A845),"Ocak","Şubat","Mart","Nisan","Mayıs","Haziran","Temmuz","Ağustos","Eylül","Ekim","Kasım","Aralık"))</f>
        <v/>
      </c>
      <c r="E845" s="153">
        <f>IF(A845="","",ROUNDUP(MONTH(A845)/3,0))</f>
        <v/>
      </c>
      <c r="F845" s="153">
        <f>IF(A845="","",WEEKNUM(A845,2))</f>
        <v/>
      </c>
      <c r="G845" s="153">
        <f>IF(A845="","",WEEKDAY(A845,2))</f>
        <v/>
      </c>
      <c r="H845" s="153">
        <f>IF(A845="","",CHOOSE(WEEKDAY(A845,2),"Pazartesi","Salı","Çarşamba","Perşembe","Cuma","Cumartesi","Pazar"))</f>
        <v/>
      </c>
    </row>
    <row r="846" ht="10.5" customHeight="1" s="113">
      <c r="A846" s="152" t="n">
        <v>42849</v>
      </c>
      <c r="B846" s="153">
        <f>IF(A846="","",YEAR(A846))</f>
        <v/>
      </c>
      <c r="C846" s="153">
        <f>IF(A846="","",MONTH(A846))</f>
        <v/>
      </c>
      <c r="D846" s="153">
        <f>IF(A846="","",CHOOSE(MONTH(A846),"Ocak","Şubat","Mart","Nisan","Mayıs","Haziran","Temmuz","Ağustos","Eylül","Ekim","Kasım","Aralık"))</f>
        <v/>
      </c>
      <c r="E846" s="153">
        <f>IF(A846="","",ROUNDUP(MONTH(A846)/3,0))</f>
        <v/>
      </c>
      <c r="F846" s="153">
        <f>IF(A846="","",WEEKNUM(A846,2))</f>
        <v/>
      </c>
      <c r="G846" s="153">
        <f>IF(A846="","",WEEKDAY(A846,2))</f>
        <v/>
      </c>
      <c r="H846" s="153">
        <f>IF(A846="","",CHOOSE(WEEKDAY(A846,2),"Pazartesi","Salı","Çarşamba","Perşembe","Cuma","Cumartesi","Pazar"))</f>
        <v/>
      </c>
    </row>
    <row r="847" ht="10.5" customHeight="1" s="113">
      <c r="A847" s="152" t="n">
        <v>42850</v>
      </c>
      <c r="B847" s="153">
        <f>IF(A847="","",YEAR(A847))</f>
        <v/>
      </c>
      <c r="C847" s="153">
        <f>IF(A847="","",MONTH(A847))</f>
        <v/>
      </c>
      <c r="D847" s="153">
        <f>IF(A847="","",CHOOSE(MONTH(A847),"Ocak","Şubat","Mart","Nisan","Mayıs","Haziran","Temmuz","Ağustos","Eylül","Ekim","Kasım","Aralık"))</f>
        <v/>
      </c>
      <c r="E847" s="153">
        <f>IF(A847="","",ROUNDUP(MONTH(A847)/3,0))</f>
        <v/>
      </c>
      <c r="F847" s="153">
        <f>IF(A847="","",WEEKNUM(A847,2))</f>
        <v/>
      </c>
      <c r="G847" s="153">
        <f>IF(A847="","",WEEKDAY(A847,2))</f>
        <v/>
      </c>
      <c r="H847" s="153">
        <f>IF(A847="","",CHOOSE(WEEKDAY(A847,2),"Pazartesi","Salı","Çarşamba","Perşembe","Cuma","Cumartesi","Pazar"))</f>
        <v/>
      </c>
    </row>
    <row r="848" ht="10.5" customHeight="1" s="113">
      <c r="A848" s="152" t="n">
        <v>42851</v>
      </c>
      <c r="B848" s="153">
        <f>IF(A848="","",YEAR(A848))</f>
        <v/>
      </c>
      <c r="C848" s="153">
        <f>IF(A848="","",MONTH(A848))</f>
        <v/>
      </c>
      <c r="D848" s="153">
        <f>IF(A848="","",CHOOSE(MONTH(A848),"Ocak","Şubat","Mart","Nisan","Mayıs","Haziran","Temmuz","Ağustos","Eylül","Ekim","Kasım","Aralık"))</f>
        <v/>
      </c>
      <c r="E848" s="153">
        <f>IF(A848="","",ROUNDUP(MONTH(A848)/3,0))</f>
        <v/>
      </c>
      <c r="F848" s="153">
        <f>IF(A848="","",WEEKNUM(A848,2))</f>
        <v/>
      </c>
      <c r="G848" s="153">
        <f>IF(A848="","",WEEKDAY(A848,2))</f>
        <v/>
      </c>
      <c r="H848" s="153">
        <f>IF(A848="","",CHOOSE(WEEKDAY(A848,2),"Pazartesi","Salı","Çarşamba","Perşembe","Cuma","Cumartesi","Pazar"))</f>
        <v/>
      </c>
    </row>
    <row r="849" ht="10.5" customHeight="1" s="113">
      <c r="A849" s="152" t="n">
        <v>42852</v>
      </c>
      <c r="B849" s="153">
        <f>IF(A849="","",YEAR(A849))</f>
        <v/>
      </c>
      <c r="C849" s="153">
        <f>IF(A849="","",MONTH(A849))</f>
        <v/>
      </c>
      <c r="D849" s="153">
        <f>IF(A849="","",CHOOSE(MONTH(A849),"Ocak","Şubat","Mart","Nisan","Mayıs","Haziran","Temmuz","Ağustos","Eylül","Ekim","Kasım","Aralık"))</f>
        <v/>
      </c>
      <c r="E849" s="153">
        <f>IF(A849="","",ROUNDUP(MONTH(A849)/3,0))</f>
        <v/>
      </c>
      <c r="F849" s="153">
        <f>IF(A849="","",WEEKNUM(A849,2))</f>
        <v/>
      </c>
      <c r="G849" s="153">
        <f>IF(A849="","",WEEKDAY(A849,2))</f>
        <v/>
      </c>
      <c r="H849" s="153">
        <f>IF(A849="","",CHOOSE(WEEKDAY(A849,2),"Pazartesi","Salı","Çarşamba","Perşembe","Cuma","Cumartesi","Pazar"))</f>
        <v/>
      </c>
    </row>
    <row r="850" ht="10.5" customHeight="1" s="113">
      <c r="A850" s="152" t="n">
        <v>42853</v>
      </c>
      <c r="B850" s="153">
        <f>IF(A850="","",YEAR(A850))</f>
        <v/>
      </c>
      <c r="C850" s="153">
        <f>IF(A850="","",MONTH(A850))</f>
        <v/>
      </c>
      <c r="D850" s="153">
        <f>IF(A850="","",CHOOSE(MONTH(A850),"Ocak","Şubat","Mart","Nisan","Mayıs","Haziran","Temmuz","Ağustos","Eylül","Ekim","Kasım","Aralık"))</f>
        <v/>
      </c>
      <c r="E850" s="153">
        <f>IF(A850="","",ROUNDUP(MONTH(A850)/3,0))</f>
        <v/>
      </c>
      <c r="F850" s="153">
        <f>IF(A850="","",WEEKNUM(A850,2))</f>
        <v/>
      </c>
      <c r="G850" s="153">
        <f>IF(A850="","",WEEKDAY(A850,2))</f>
        <v/>
      </c>
      <c r="H850" s="153">
        <f>IF(A850="","",CHOOSE(WEEKDAY(A850,2),"Pazartesi","Salı","Çarşamba","Perşembe","Cuma","Cumartesi","Pazar"))</f>
        <v/>
      </c>
    </row>
    <row r="851" ht="10.5" customHeight="1" s="113">
      <c r="A851" s="152" t="n">
        <v>42854</v>
      </c>
      <c r="B851" s="153">
        <f>IF(A851="","",YEAR(A851))</f>
        <v/>
      </c>
      <c r="C851" s="153">
        <f>IF(A851="","",MONTH(A851))</f>
        <v/>
      </c>
      <c r="D851" s="153">
        <f>IF(A851="","",CHOOSE(MONTH(A851),"Ocak","Şubat","Mart","Nisan","Mayıs","Haziran","Temmuz","Ağustos","Eylül","Ekim","Kasım","Aralık"))</f>
        <v/>
      </c>
      <c r="E851" s="153">
        <f>IF(A851="","",ROUNDUP(MONTH(A851)/3,0))</f>
        <v/>
      </c>
      <c r="F851" s="153">
        <f>IF(A851="","",WEEKNUM(A851,2))</f>
        <v/>
      </c>
      <c r="G851" s="153">
        <f>IF(A851="","",WEEKDAY(A851,2))</f>
        <v/>
      </c>
      <c r="H851" s="153">
        <f>IF(A851="","",CHOOSE(WEEKDAY(A851,2),"Pazartesi","Salı","Çarşamba","Perşembe","Cuma","Cumartesi","Pazar"))</f>
        <v/>
      </c>
    </row>
    <row r="852" ht="10.5" customHeight="1" s="113">
      <c r="A852" s="152" t="n">
        <v>42855</v>
      </c>
      <c r="B852" s="153">
        <f>IF(A852="","",YEAR(A852))</f>
        <v/>
      </c>
      <c r="C852" s="153">
        <f>IF(A852="","",MONTH(A852))</f>
        <v/>
      </c>
      <c r="D852" s="153">
        <f>IF(A852="","",CHOOSE(MONTH(A852),"Ocak","Şubat","Mart","Nisan","Mayıs","Haziran","Temmuz","Ağustos","Eylül","Ekim","Kasım","Aralık"))</f>
        <v/>
      </c>
      <c r="E852" s="153">
        <f>IF(A852="","",ROUNDUP(MONTH(A852)/3,0))</f>
        <v/>
      </c>
      <c r="F852" s="153">
        <f>IF(A852="","",WEEKNUM(A852,2))</f>
        <v/>
      </c>
      <c r="G852" s="153">
        <f>IF(A852="","",WEEKDAY(A852,2))</f>
        <v/>
      </c>
      <c r="H852" s="153">
        <f>IF(A852="","",CHOOSE(WEEKDAY(A852,2),"Pazartesi","Salı","Çarşamba","Perşembe","Cuma","Cumartesi","Pazar"))</f>
        <v/>
      </c>
    </row>
    <row r="853" ht="10.5" customHeight="1" s="113">
      <c r="A853" s="152" t="n">
        <v>42856</v>
      </c>
      <c r="B853" s="153">
        <f>IF(A853="","",YEAR(A853))</f>
        <v/>
      </c>
      <c r="C853" s="153">
        <f>IF(A853="","",MONTH(A853))</f>
        <v/>
      </c>
      <c r="D853" s="153">
        <f>IF(A853="","",CHOOSE(MONTH(A853),"Ocak","Şubat","Mart","Nisan","Mayıs","Haziran","Temmuz","Ağustos","Eylül","Ekim","Kasım","Aralık"))</f>
        <v/>
      </c>
      <c r="E853" s="153">
        <f>IF(A853="","",ROUNDUP(MONTH(A853)/3,0))</f>
        <v/>
      </c>
      <c r="F853" s="153">
        <f>IF(A853="","",WEEKNUM(A853,2))</f>
        <v/>
      </c>
      <c r="G853" s="153">
        <f>IF(A853="","",WEEKDAY(A853,2))</f>
        <v/>
      </c>
      <c r="H853" s="153">
        <f>IF(A853="","",CHOOSE(WEEKDAY(A853,2),"Pazartesi","Salı","Çarşamba","Perşembe","Cuma","Cumartesi","Pazar"))</f>
        <v/>
      </c>
    </row>
    <row r="854" ht="10.5" customHeight="1" s="113">
      <c r="A854" s="152" t="n">
        <v>42857</v>
      </c>
      <c r="B854" s="153">
        <f>IF(A854="","",YEAR(A854))</f>
        <v/>
      </c>
      <c r="C854" s="153">
        <f>IF(A854="","",MONTH(A854))</f>
        <v/>
      </c>
      <c r="D854" s="153">
        <f>IF(A854="","",CHOOSE(MONTH(A854),"Ocak","Şubat","Mart","Nisan","Mayıs","Haziran","Temmuz","Ağustos","Eylül","Ekim","Kasım","Aralık"))</f>
        <v/>
      </c>
      <c r="E854" s="153">
        <f>IF(A854="","",ROUNDUP(MONTH(A854)/3,0))</f>
        <v/>
      </c>
      <c r="F854" s="153">
        <f>IF(A854="","",WEEKNUM(A854,2))</f>
        <v/>
      </c>
      <c r="G854" s="153">
        <f>IF(A854="","",WEEKDAY(A854,2))</f>
        <v/>
      </c>
      <c r="H854" s="153">
        <f>IF(A854="","",CHOOSE(WEEKDAY(A854,2),"Pazartesi","Salı","Çarşamba","Perşembe","Cuma","Cumartesi","Pazar"))</f>
        <v/>
      </c>
    </row>
    <row r="855" ht="10.5" customHeight="1" s="113">
      <c r="A855" s="152" t="n">
        <v>42858</v>
      </c>
      <c r="B855" s="153">
        <f>IF(A855="","",YEAR(A855))</f>
        <v/>
      </c>
      <c r="C855" s="153">
        <f>IF(A855="","",MONTH(A855))</f>
        <v/>
      </c>
      <c r="D855" s="153">
        <f>IF(A855="","",CHOOSE(MONTH(A855),"Ocak","Şubat","Mart","Nisan","Mayıs","Haziran","Temmuz","Ağustos","Eylül","Ekim","Kasım","Aralık"))</f>
        <v/>
      </c>
      <c r="E855" s="153">
        <f>IF(A855="","",ROUNDUP(MONTH(A855)/3,0))</f>
        <v/>
      </c>
      <c r="F855" s="153">
        <f>IF(A855="","",WEEKNUM(A855,2))</f>
        <v/>
      </c>
      <c r="G855" s="153">
        <f>IF(A855="","",WEEKDAY(A855,2))</f>
        <v/>
      </c>
      <c r="H855" s="153">
        <f>IF(A855="","",CHOOSE(WEEKDAY(A855,2),"Pazartesi","Salı","Çarşamba","Perşembe","Cuma","Cumartesi","Pazar"))</f>
        <v/>
      </c>
    </row>
    <row r="856" ht="10.5" customHeight="1" s="113">
      <c r="A856" s="152" t="n">
        <v>42859</v>
      </c>
      <c r="B856" s="153">
        <f>IF(A856="","",YEAR(A856))</f>
        <v/>
      </c>
      <c r="C856" s="153">
        <f>IF(A856="","",MONTH(A856))</f>
        <v/>
      </c>
      <c r="D856" s="153">
        <f>IF(A856="","",CHOOSE(MONTH(A856),"Ocak","Şubat","Mart","Nisan","Mayıs","Haziran","Temmuz","Ağustos","Eylül","Ekim","Kasım","Aralık"))</f>
        <v/>
      </c>
      <c r="E856" s="153">
        <f>IF(A856="","",ROUNDUP(MONTH(A856)/3,0))</f>
        <v/>
      </c>
      <c r="F856" s="153">
        <f>IF(A856="","",WEEKNUM(A856,2))</f>
        <v/>
      </c>
      <c r="G856" s="153">
        <f>IF(A856="","",WEEKDAY(A856,2))</f>
        <v/>
      </c>
      <c r="H856" s="153">
        <f>IF(A856="","",CHOOSE(WEEKDAY(A856,2),"Pazartesi","Salı","Çarşamba","Perşembe","Cuma","Cumartesi","Pazar"))</f>
        <v/>
      </c>
    </row>
    <row r="857" ht="10.5" customHeight="1" s="113">
      <c r="A857" s="152" t="n">
        <v>42860</v>
      </c>
      <c r="B857" s="153">
        <f>IF(A857="","",YEAR(A857))</f>
        <v/>
      </c>
      <c r="C857" s="153">
        <f>IF(A857="","",MONTH(A857))</f>
        <v/>
      </c>
      <c r="D857" s="153">
        <f>IF(A857="","",CHOOSE(MONTH(A857),"Ocak","Şubat","Mart","Nisan","Mayıs","Haziran","Temmuz","Ağustos","Eylül","Ekim","Kasım","Aralık"))</f>
        <v/>
      </c>
      <c r="E857" s="153">
        <f>IF(A857="","",ROUNDUP(MONTH(A857)/3,0))</f>
        <v/>
      </c>
      <c r="F857" s="153">
        <f>IF(A857="","",WEEKNUM(A857,2))</f>
        <v/>
      </c>
      <c r="G857" s="153">
        <f>IF(A857="","",WEEKDAY(A857,2))</f>
        <v/>
      </c>
      <c r="H857" s="153">
        <f>IF(A857="","",CHOOSE(WEEKDAY(A857,2),"Pazartesi","Salı","Çarşamba","Perşembe","Cuma","Cumartesi","Pazar"))</f>
        <v/>
      </c>
    </row>
    <row r="858" ht="10.5" customHeight="1" s="113">
      <c r="A858" s="152" t="n">
        <v>42861</v>
      </c>
      <c r="B858" s="153">
        <f>IF(A858="","",YEAR(A858))</f>
        <v/>
      </c>
      <c r="C858" s="153">
        <f>IF(A858="","",MONTH(A858))</f>
        <v/>
      </c>
      <c r="D858" s="153">
        <f>IF(A858="","",CHOOSE(MONTH(A858),"Ocak","Şubat","Mart","Nisan","Mayıs","Haziran","Temmuz","Ağustos","Eylül","Ekim","Kasım","Aralık"))</f>
        <v/>
      </c>
      <c r="E858" s="153">
        <f>IF(A858="","",ROUNDUP(MONTH(A858)/3,0))</f>
        <v/>
      </c>
      <c r="F858" s="153">
        <f>IF(A858="","",WEEKNUM(A858,2))</f>
        <v/>
      </c>
      <c r="G858" s="153">
        <f>IF(A858="","",WEEKDAY(A858,2))</f>
        <v/>
      </c>
      <c r="H858" s="153">
        <f>IF(A858="","",CHOOSE(WEEKDAY(A858,2),"Pazartesi","Salı","Çarşamba","Perşembe","Cuma","Cumartesi","Pazar"))</f>
        <v/>
      </c>
    </row>
    <row r="859" ht="10.5" customHeight="1" s="113">
      <c r="A859" s="152" t="n">
        <v>42862</v>
      </c>
      <c r="B859" s="153">
        <f>IF(A859="","",YEAR(A859))</f>
        <v/>
      </c>
      <c r="C859" s="153">
        <f>IF(A859="","",MONTH(A859))</f>
        <v/>
      </c>
      <c r="D859" s="153">
        <f>IF(A859="","",CHOOSE(MONTH(A859),"Ocak","Şubat","Mart","Nisan","Mayıs","Haziran","Temmuz","Ağustos","Eylül","Ekim","Kasım","Aralık"))</f>
        <v/>
      </c>
      <c r="E859" s="153">
        <f>IF(A859="","",ROUNDUP(MONTH(A859)/3,0))</f>
        <v/>
      </c>
      <c r="F859" s="153">
        <f>IF(A859="","",WEEKNUM(A859,2))</f>
        <v/>
      </c>
      <c r="G859" s="153">
        <f>IF(A859="","",WEEKDAY(A859,2))</f>
        <v/>
      </c>
      <c r="H859" s="153">
        <f>IF(A859="","",CHOOSE(WEEKDAY(A859,2),"Pazartesi","Salı","Çarşamba","Perşembe","Cuma","Cumartesi","Pazar"))</f>
        <v/>
      </c>
    </row>
    <row r="860" ht="10.5" customHeight="1" s="113">
      <c r="A860" s="152" t="n">
        <v>42863</v>
      </c>
      <c r="B860" s="153">
        <f>IF(A860="","",YEAR(A860))</f>
        <v/>
      </c>
      <c r="C860" s="153">
        <f>IF(A860="","",MONTH(A860))</f>
        <v/>
      </c>
      <c r="D860" s="153">
        <f>IF(A860="","",CHOOSE(MONTH(A860),"Ocak","Şubat","Mart","Nisan","Mayıs","Haziran","Temmuz","Ağustos","Eylül","Ekim","Kasım","Aralık"))</f>
        <v/>
      </c>
      <c r="E860" s="153">
        <f>IF(A860="","",ROUNDUP(MONTH(A860)/3,0))</f>
        <v/>
      </c>
      <c r="F860" s="153">
        <f>IF(A860="","",WEEKNUM(A860,2))</f>
        <v/>
      </c>
      <c r="G860" s="153">
        <f>IF(A860="","",WEEKDAY(A860,2))</f>
        <v/>
      </c>
      <c r="H860" s="153">
        <f>IF(A860="","",CHOOSE(WEEKDAY(A860,2),"Pazartesi","Salı","Çarşamba","Perşembe","Cuma","Cumartesi","Pazar"))</f>
        <v/>
      </c>
    </row>
    <row r="861" ht="10.5" customHeight="1" s="113">
      <c r="A861" s="152" t="n">
        <v>42864</v>
      </c>
      <c r="B861" s="153">
        <f>IF(A861="","",YEAR(A861))</f>
        <v/>
      </c>
      <c r="C861" s="153">
        <f>IF(A861="","",MONTH(A861))</f>
        <v/>
      </c>
      <c r="D861" s="153">
        <f>IF(A861="","",CHOOSE(MONTH(A861),"Ocak","Şubat","Mart","Nisan","Mayıs","Haziran","Temmuz","Ağustos","Eylül","Ekim","Kasım","Aralık"))</f>
        <v/>
      </c>
      <c r="E861" s="153">
        <f>IF(A861="","",ROUNDUP(MONTH(A861)/3,0))</f>
        <v/>
      </c>
      <c r="F861" s="153">
        <f>IF(A861="","",WEEKNUM(A861,2))</f>
        <v/>
      </c>
      <c r="G861" s="153">
        <f>IF(A861="","",WEEKDAY(A861,2))</f>
        <v/>
      </c>
      <c r="H861" s="153">
        <f>IF(A861="","",CHOOSE(WEEKDAY(A861,2),"Pazartesi","Salı","Çarşamba","Perşembe","Cuma","Cumartesi","Pazar"))</f>
        <v/>
      </c>
    </row>
    <row r="862" ht="10.5" customHeight="1" s="113">
      <c r="A862" s="152" t="n">
        <v>42865</v>
      </c>
      <c r="B862" s="153">
        <f>IF(A862="","",YEAR(A862))</f>
        <v/>
      </c>
      <c r="C862" s="153">
        <f>IF(A862="","",MONTH(A862))</f>
        <v/>
      </c>
      <c r="D862" s="153">
        <f>IF(A862="","",CHOOSE(MONTH(A862),"Ocak","Şubat","Mart","Nisan","Mayıs","Haziran","Temmuz","Ağustos","Eylül","Ekim","Kasım","Aralık"))</f>
        <v/>
      </c>
      <c r="E862" s="153">
        <f>IF(A862="","",ROUNDUP(MONTH(A862)/3,0))</f>
        <v/>
      </c>
      <c r="F862" s="153">
        <f>IF(A862="","",WEEKNUM(A862,2))</f>
        <v/>
      </c>
      <c r="G862" s="153">
        <f>IF(A862="","",WEEKDAY(A862,2))</f>
        <v/>
      </c>
      <c r="H862" s="153">
        <f>IF(A862="","",CHOOSE(WEEKDAY(A862,2),"Pazartesi","Salı","Çarşamba","Perşembe","Cuma","Cumartesi","Pazar"))</f>
        <v/>
      </c>
    </row>
    <row r="863" ht="10.5" customHeight="1" s="113">
      <c r="A863" s="152" t="n">
        <v>42866</v>
      </c>
      <c r="B863" s="153">
        <f>IF(A863="","",YEAR(A863))</f>
        <v/>
      </c>
      <c r="C863" s="153">
        <f>IF(A863="","",MONTH(A863))</f>
        <v/>
      </c>
      <c r="D863" s="153">
        <f>IF(A863="","",CHOOSE(MONTH(A863),"Ocak","Şubat","Mart","Nisan","Mayıs","Haziran","Temmuz","Ağustos","Eylül","Ekim","Kasım","Aralık"))</f>
        <v/>
      </c>
      <c r="E863" s="153">
        <f>IF(A863="","",ROUNDUP(MONTH(A863)/3,0))</f>
        <v/>
      </c>
      <c r="F863" s="153">
        <f>IF(A863="","",WEEKNUM(A863,2))</f>
        <v/>
      </c>
      <c r="G863" s="153">
        <f>IF(A863="","",WEEKDAY(A863,2))</f>
        <v/>
      </c>
      <c r="H863" s="153">
        <f>IF(A863="","",CHOOSE(WEEKDAY(A863,2),"Pazartesi","Salı","Çarşamba","Perşembe","Cuma","Cumartesi","Pazar"))</f>
        <v/>
      </c>
    </row>
    <row r="864" ht="10.5" customHeight="1" s="113">
      <c r="A864" s="152" t="n">
        <v>42867</v>
      </c>
      <c r="B864" s="153">
        <f>IF(A864="","",YEAR(A864))</f>
        <v/>
      </c>
      <c r="C864" s="153">
        <f>IF(A864="","",MONTH(A864))</f>
        <v/>
      </c>
      <c r="D864" s="153">
        <f>IF(A864="","",CHOOSE(MONTH(A864),"Ocak","Şubat","Mart","Nisan","Mayıs","Haziran","Temmuz","Ağustos","Eylül","Ekim","Kasım","Aralık"))</f>
        <v/>
      </c>
      <c r="E864" s="153">
        <f>IF(A864="","",ROUNDUP(MONTH(A864)/3,0))</f>
        <v/>
      </c>
      <c r="F864" s="153">
        <f>IF(A864="","",WEEKNUM(A864,2))</f>
        <v/>
      </c>
      <c r="G864" s="153">
        <f>IF(A864="","",WEEKDAY(A864,2))</f>
        <v/>
      </c>
      <c r="H864" s="153">
        <f>IF(A864="","",CHOOSE(WEEKDAY(A864,2),"Pazartesi","Salı","Çarşamba","Perşembe","Cuma","Cumartesi","Pazar"))</f>
        <v/>
      </c>
    </row>
    <row r="865" ht="10.5" customHeight="1" s="113">
      <c r="A865" s="152" t="n">
        <v>42868</v>
      </c>
      <c r="B865" s="153">
        <f>IF(A865="","",YEAR(A865))</f>
        <v/>
      </c>
      <c r="C865" s="153">
        <f>IF(A865="","",MONTH(A865))</f>
        <v/>
      </c>
      <c r="D865" s="153">
        <f>IF(A865="","",CHOOSE(MONTH(A865),"Ocak","Şubat","Mart","Nisan","Mayıs","Haziran","Temmuz","Ağustos","Eylül","Ekim","Kasım","Aralık"))</f>
        <v/>
      </c>
      <c r="E865" s="153">
        <f>IF(A865="","",ROUNDUP(MONTH(A865)/3,0))</f>
        <v/>
      </c>
      <c r="F865" s="153">
        <f>IF(A865="","",WEEKNUM(A865,2))</f>
        <v/>
      </c>
      <c r="G865" s="153">
        <f>IF(A865="","",WEEKDAY(A865,2))</f>
        <v/>
      </c>
      <c r="H865" s="153">
        <f>IF(A865="","",CHOOSE(WEEKDAY(A865,2),"Pazartesi","Salı","Çarşamba","Perşembe","Cuma","Cumartesi","Pazar"))</f>
        <v/>
      </c>
    </row>
    <row r="866" ht="10.5" customHeight="1" s="113">
      <c r="A866" s="152" t="n">
        <v>42869</v>
      </c>
      <c r="B866" s="153">
        <f>IF(A866="","",YEAR(A866))</f>
        <v/>
      </c>
      <c r="C866" s="153">
        <f>IF(A866="","",MONTH(A866))</f>
        <v/>
      </c>
      <c r="D866" s="153">
        <f>IF(A866="","",CHOOSE(MONTH(A866),"Ocak","Şubat","Mart","Nisan","Mayıs","Haziran","Temmuz","Ağustos","Eylül","Ekim","Kasım","Aralık"))</f>
        <v/>
      </c>
      <c r="E866" s="153">
        <f>IF(A866="","",ROUNDUP(MONTH(A866)/3,0))</f>
        <v/>
      </c>
      <c r="F866" s="153">
        <f>IF(A866="","",WEEKNUM(A866,2))</f>
        <v/>
      </c>
      <c r="G866" s="153">
        <f>IF(A866="","",WEEKDAY(A866,2))</f>
        <v/>
      </c>
      <c r="H866" s="153">
        <f>IF(A866="","",CHOOSE(WEEKDAY(A866,2),"Pazartesi","Salı","Çarşamba","Perşembe","Cuma","Cumartesi","Pazar"))</f>
        <v/>
      </c>
    </row>
    <row r="867" ht="10.5" customHeight="1" s="113">
      <c r="A867" s="152" t="n">
        <v>42870</v>
      </c>
      <c r="B867" s="153">
        <f>IF(A867="","",YEAR(A867))</f>
        <v/>
      </c>
      <c r="C867" s="153">
        <f>IF(A867="","",MONTH(A867))</f>
        <v/>
      </c>
      <c r="D867" s="153">
        <f>IF(A867="","",CHOOSE(MONTH(A867),"Ocak","Şubat","Mart","Nisan","Mayıs","Haziran","Temmuz","Ağustos","Eylül","Ekim","Kasım","Aralık"))</f>
        <v/>
      </c>
      <c r="E867" s="153">
        <f>IF(A867="","",ROUNDUP(MONTH(A867)/3,0))</f>
        <v/>
      </c>
      <c r="F867" s="153">
        <f>IF(A867="","",WEEKNUM(A867,2))</f>
        <v/>
      </c>
      <c r="G867" s="153">
        <f>IF(A867="","",WEEKDAY(A867,2))</f>
        <v/>
      </c>
      <c r="H867" s="153">
        <f>IF(A867="","",CHOOSE(WEEKDAY(A867,2),"Pazartesi","Salı","Çarşamba","Perşembe","Cuma","Cumartesi","Pazar"))</f>
        <v/>
      </c>
    </row>
    <row r="868" ht="10.5" customHeight="1" s="113">
      <c r="A868" s="152" t="n">
        <v>42871</v>
      </c>
      <c r="B868" s="153">
        <f>IF(A868="","",YEAR(A868))</f>
        <v/>
      </c>
      <c r="C868" s="153">
        <f>IF(A868="","",MONTH(A868))</f>
        <v/>
      </c>
      <c r="D868" s="153">
        <f>IF(A868="","",CHOOSE(MONTH(A868),"Ocak","Şubat","Mart","Nisan","Mayıs","Haziran","Temmuz","Ağustos","Eylül","Ekim","Kasım","Aralık"))</f>
        <v/>
      </c>
      <c r="E868" s="153">
        <f>IF(A868="","",ROUNDUP(MONTH(A868)/3,0))</f>
        <v/>
      </c>
      <c r="F868" s="153">
        <f>IF(A868="","",WEEKNUM(A868,2))</f>
        <v/>
      </c>
      <c r="G868" s="153">
        <f>IF(A868="","",WEEKDAY(A868,2))</f>
        <v/>
      </c>
      <c r="H868" s="153">
        <f>IF(A868="","",CHOOSE(WEEKDAY(A868,2),"Pazartesi","Salı","Çarşamba","Perşembe","Cuma","Cumartesi","Pazar"))</f>
        <v/>
      </c>
    </row>
    <row r="869" ht="10.5" customHeight="1" s="113">
      <c r="A869" s="152" t="n">
        <v>42872</v>
      </c>
      <c r="B869" s="153">
        <f>IF(A869="","",YEAR(A869))</f>
        <v/>
      </c>
      <c r="C869" s="153">
        <f>IF(A869="","",MONTH(A869))</f>
        <v/>
      </c>
      <c r="D869" s="153">
        <f>IF(A869="","",CHOOSE(MONTH(A869),"Ocak","Şubat","Mart","Nisan","Mayıs","Haziran","Temmuz","Ağustos","Eylül","Ekim","Kasım","Aralık"))</f>
        <v/>
      </c>
      <c r="E869" s="153">
        <f>IF(A869="","",ROUNDUP(MONTH(A869)/3,0))</f>
        <v/>
      </c>
      <c r="F869" s="153">
        <f>IF(A869="","",WEEKNUM(A869,2))</f>
        <v/>
      </c>
      <c r="G869" s="153">
        <f>IF(A869="","",WEEKDAY(A869,2))</f>
        <v/>
      </c>
      <c r="H869" s="153">
        <f>IF(A869="","",CHOOSE(WEEKDAY(A869,2),"Pazartesi","Salı","Çarşamba","Perşembe","Cuma","Cumartesi","Pazar"))</f>
        <v/>
      </c>
    </row>
    <row r="870" ht="10.5" customHeight="1" s="113">
      <c r="A870" s="152" t="n">
        <v>42873</v>
      </c>
      <c r="B870" s="153">
        <f>IF(A870="","",YEAR(A870))</f>
        <v/>
      </c>
      <c r="C870" s="153">
        <f>IF(A870="","",MONTH(A870))</f>
        <v/>
      </c>
      <c r="D870" s="153">
        <f>IF(A870="","",CHOOSE(MONTH(A870),"Ocak","Şubat","Mart","Nisan","Mayıs","Haziran","Temmuz","Ağustos","Eylül","Ekim","Kasım","Aralık"))</f>
        <v/>
      </c>
      <c r="E870" s="153">
        <f>IF(A870="","",ROUNDUP(MONTH(A870)/3,0))</f>
        <v/>
      </c>
      <c r="F870" s="153">
        <f>IF(A870="","",WEEKNUM(A870,2))</f>
        <v/>
      </c>
      <c r="G870" s="153">
        <f>IF(A870="","",WEEKDAY(A870,2))</f>
        <v/>
      </c>
      <c r="H870" s="153">
        <f>IF(A870="","",CHOOSE(WEEKDAY(A870,2),"Pazartesi","Salı","Çarşamba","Perşembe","Cuma","Cumartesi","Pazar"))</f>
        <v/>
      </c>
    </row>
    <row r="871" ht="10.5" customHeight="1" s="113">
      <c r="A871" s="152" t="n">
        <v>42874</v>
      </c>
      <c r="B871" s="153">
        <f>IF(A871="","",YEAR(A871))</f>
        <v/>
      </c>
      <c r="C871" s="153">
        <f>IF(A871="","",MONTH(A871))</f>
        <v/>
      </c>
      <c r="D871" s="153">
        <f>IF(A871="","",CHOOSE(MONTH(A871),"Ocak","Şubat","Mart","Nisan","Mayıs","Haziran","Temmuz","Ağustos","Eylül","Ekim","Kasım","Aralık"))</f>
        <v/>
      </c>
      <c r="E871" s="153">
        <f>IF(A871="","",ROUNDUP(MONTH(A871)/3,0))</f>
        <v/>
      </c>
      <c r="F871" s="153">
        <f>IF(A871="","",WEEKNUM(A871,2))</f>
        <v/>
      </c>
      <c r="G871" s="153">
        <f>IF(A871="","",WEEKDAY(A871,2))</f>
        <v/>
      </c>
      <c r="H871" s="153">
        <f>IF(A871="","",CHOOSE(WEEKDAY(A871,2),"Pazartesi","Salı","Çarşamba","Perşembe","Cuma","Cumartesi","Pazar"))</f>
        <v/>
      </c>
    </row>
    <row r="872" ht="10.5" customHeight="1" s="113">
      <c r="A872" s="152" t="n">
        <v>42875</v>
      </c>
      <c r="B872" s="153">
        <f>IF(A872="","",YEAR(A872))</f>
        <v/>
      </c>
      <c r="C872" s="153">
        <f>IF(A872="","",MONTH(A872))</f>
        <v/>
      </c>
      <c r="D872" s="153">
        <f>IF(A872="","",CHOOSE(MONTH(A872),"Ocak","Şubat","Mart","Nisan","Mayıs","Haziran","Temmuz","Ağustos","Eylül","Ekim","Kasım","Aralık"))</f>
        <v/>
      </c>
      <c r="E872" s="153">
        <f>IF(A872="","",ROUNDUP(MONTH(A872)/3,0))</f>
        <v/>
      </c>
      <c r="F872" s="153">
        <f>IF(A872="","",WEEKNUM(A872,2))</f>
        <v/>
      </c>
      <c r="G872" s="153">
        <f>IF(A872="","",WEEKDAY(A872,2))</f>
        <v/>
      </c>
      <c r="H872" s="153">
        <f>IF(A872="","",CHOOSE(WEEKDAY(A872,2),"Pazartesi","Salı","Çarşamba","Perşembe","Cuma","Cumartesi","Pazar"))</f>
        <v/>
      </c>
    </row>
    <row r="873" ht="10.5" customHeight="1" s="113">
      <c r="A873" s="152" t="n">
        <v>42876</v>
      </c>
      <c r="B873" s="153">
        <f>IF(A873="","",YEAR(A873))</f>
        <v/>
      </c>
      <c r="C873" s="153">
        <f>IF(A873="","",MONTH(A873))</f>
        <v/>
      </c>
      <c r="D873" s="153">
        <f>IF(A873="","",CHOOSE(MONTH(A873),"Ocak","Şubat","Mart","Nisan","Mayıs","Haziran","Temmuz","Ağustos","Eylül","Ekim","Kasım","Aralık"))</f>
        <v/>
      </c>
      <c r="E873" s="153">
        <f>IF(A873="","",ROUNDUP(MONTH(A873)/3,0))</f>
        <v/>
      </c>
      <c r="F873" s="153">
        <f>IF(A873="","",WEEKNUM(A873,2))</f>
        <v/>
      </c>
      <c r="G873" s="153">
        <f>IF(A873="","",WEEKDAY(A873,2))</f>
        <v/>
      </c>
      <c r="H873" s="153">
        <f>IF(A873="","",CHOOSE(WEEKDAY(A873,2),"Pazartesi","Salı","Çarşamba","Perşembe","Cuma","Cumartesi","Pazar"))</f>
        <v/>
      </c>
    </row>
    <row r="874" ht="10.5" customHeight="1" s="113">
      <c r="A874" s="152" t="n">
        <v>42877</v>
      </c>
      <c r="B874" s="153">
        <f>IF(A874="","",YEAR(A874))</f>
        <v/>
      </c>
      <c r="C874" s="153">
        <f>IF(A874="","",MONTH(A874))</f>
        <v/>
      </c>
      <c r="D874" s="153">
        <f>IF(A874="","",CHOOSE(MONTH(A874),"Ocak","Şubat","Mart","Nisan","Mayıs","Haziran","Temmuz","Ağustos","Eylül","Ekim","Kasım","Aralık"))</f>
        <v/>
      </c>
      <c r="E874" s="153">
        <f>IF(A874="","",ROUNDUP(MONTH(A874)/3,0))</f>
        <v/>
      </c>
      <c r="F874" s="153">
        <f>IF(A874="","",WEEKNUM(A874,2))</f>
        <v/>
      </c>
      <c r="G874" s="153">
        <f>IF(A874="","",WEEKDAY(A874,2))</f>
        <v/>
      </c>
      <c r="H874" s="153">
        <f>IF(A874="","",CHOOSE(WEEKDAY(A874,2),"Pazartesi","Salı","Çarşamba","Perşembe","Cuma","Cumartesi","Pazar"))</f>
        <v/>
      </c>
    </row>
    <row r="875" ht="10.5" customHeight="1" s="113">
      <c r="A875" s="152" t="n">
        <v>42878</v>
      </c>
      <c r="B875" s="153">
        <f>IF(A875="","",YEAR(A875))</f>
        <v/>
      </c>
      <c r="C875" s="153">
        <f>IF(A875="","",MONTH(A875))</f>
        <v/>
      </c>
      <c r="D875" s="153">
        <f>IF(A875="","",CHOOSE(MONTH(A875),"Ocak","Şubat","Mart","Nisan","Mayıs","Haziran","Temmuz","Ağustos","Eylül","Ekim","Kasım","Aralık"))</f>
        <v/>
      </c>
      <c r="E875" s="153">
        <f>IF(A875="","",ROUNDUP(MONTH(A875)/3,0))</f>
        <v/>
      </c>
      <c r="F875" s="153">
        <f>IF(A875="","",WEEKNUM(A875,2))</f>
        <v/>
      </c>
      <c r="G875" s="153">
        <f>IF(A875="","",WEEKDAY(A875,2))</f>
        <v/>
      </c>
      <c r="H875" s="153">
        <f>IF(A875="","",CHOOSE(WEEKDAY(A875,2),"Pazartesi","Salı","Çarşamba","Perşembe","Cuma","Cumartesi","Pazar"))</f>
        <v/>
      </c>
    </row>
    <row r="876" ht="10.5" customHeight="1" s="113">
      <c r="A876" s="152" t="n">
        <v>42879</v>
      </c>
      <c r="B876" s="153">
        <f>IF(A876="","",YEAR(A876))</f>
        <v/>
      </c>
      <c r="C876" s="153">
        <f>IF(A876="","",MONTH(A876))</f>
        <v/>
      </c>
      <c r="D876" s="153">
        <f>IF(A876="","",CHOOSE(MONTH(A876),"Ocak","Şubat","Mart","Nisan","Mayıs","Haziran","Temmuz","Ağustos","Eylül","Ekim","Kasım","Aralık"))</f>
        <v/>
      </c>
      <c r="E876" s="153">
        <f>IF(A876="","",ROUNDUP(MONTH(A876)/3,0))</f>
        <v/>
      </c>
      <c r="F876" s="153">
        <f>IF(A876="","",WEEKNUM(A876,2))</f>
        <v/>
      </c>
      <c r="G876" s="153">
        <f>IF(A876="","",WEEKDAY(A876,2))</f>
        <v/>
      </c>
      <c r="H876" s="153">
        <f>IF(A876="","",CHOOSE(WEEKDAY(A876,2),"Pazartesi","Salı","Çarşamba","Perşembe","Cuma","Cumartesi","Pazar"))</f>
        <v/>
      </c>
    </row>
    <row r="877" ht="10.5" customHeight="1" s="113">
      <c r="A877" s="152" t="n">
        <v>42880</v>
      </c>
      <c r="B877" s="153">
        <f>IF(A877="","",YEAR(A877))</f>
        <v/>
      </c>
      <c r="C877" s="153">
        <f>IF(A877="","",MONTH(A877))</f>
        <v/>
      </c>
      <c r="D877" s="153">
        <f>IF(A877="","",CHOOSE(MONTH(A877),"Ocak","Şubat","Mart","Nisan","Mayıs","Haziran","Temmuz","Ağustos","Eylül","Ekim","Kasım","Aralık"))</f>
        <v/>
      </c>
      <c r="E877" s="153">
        <f>IF(A877="","",ROUNDUP(MONTH(A877)/3,0))</f>
        <v/>
      </c>
      <c r="F877" s="153">
        <f>IF(A877="","",WEEKNUM(A877,2))</f>
        <v/>
      </c>
      <c r="G877" s="153">
        <f>IF(A877="","",WEEKDAY(A877,2))</f>
        <v/>
      </c>
      <c r="H877" s="153">
        <f>IF(A877="","",CHOOSE(WEEKDAY(A877,2),"Pazartesi","Salı","Çarşamba","Perşembe","Cuma","Cumartesi","Pazar"))</f>
        <v/>
      </c>
    </row>
    <row r="878" ht="10.5" customHeight="1" s="113">
      <c r="A878" s="152" t="n">
        <v>42881</v>
      </c>
      <c r="B878" s="153">
        <f>IF(A878="","",YEAR(A878))</f>
        <v/>
      </c>
      <c r="C878" s="153">
        <f>IF(A878="","",MONTH(A878))</f>
        <v/>
      </c>
      <c r="D878" s="153">
        <f>IF(A878="","",CHOOSE(MONTH(A878),"Ocak","Şubat","Mart","Nisan","Mayıs","Haziran","Temmuz","Ağustos","Eylül","Ekim","Kasım","Aralık"))</f>
        <v/>
      </c>
      <c r="E878" s="153">
        <f>IF(A878="","",ROUNDUP(MONTH(A878)/3,0))</f>
        <v/>
      </c>
      <c r="F878" s="153">
        <f>IF(A878="","",WEEKNUM(A878,2))</f>
        <v/>
      </c>
      <c r="G878" s="153">
        <f>IF(A878="","",WEEKDAY(A878,2))</f>
        <v/>
      </c>
      <c r="H878" s="153">
        <f>IF(A878="","",CHOOSE(WEEKDAY(A878,2),"Pazartesi","Salı","Çarşamba","Perşembe","Cuma","Cumartesi","Pazar"))</f>
        <v/>
      </c>
    </row>
    <row r="879" ht="10.5" customHeight="1" s="113">
      <c r="A879" s="152" t="n">
        <v>42882</v>
      </c>
      <c r="B879" s="153">
        <f>IF(A879="","",YEAR(A879))</f>
        <v/>
      </c>
      <c r="C879" s="153">
        <f>IF(A879="","",MONTH(A879))</f>
        <v/>
      </c>
      <c r="D879" s="153">
        <f>IF(A879="","",CHOOSE(MONTH(A879),"Ocak","Şubat","Mart","Nisan","Mayıs","Haziran","Temmuz","Ağustos","Eylül","Ekim","Kasım","Aralık"))</f>
        <v/>
      </c>
      <c r="E879" s="153">
        <f>IF(A879="","",ROUNDUP(MONTH(A879)/3,0))</f>
        <v/>
      </c>
      <c r="F879" s="153">
        <f>IF(A879="","",WEEKNUM(A879,2))</f>
        <v/>
      </c>
      <c r="G879" s="153">
        <f>IF(A879="","",WEEKDAY(A879,2))</f>
        <v/>
      </c>
      <c r="H879" s="153">
        <f>IF(A879="","",CHOOSE(WEEKDAY(A879,2),"Pazartesi","Salı","Çarşamba","Perşembe","Cuma","Cumartesi","Pazar"))</f>
        <v/>
      </c>
    </row>
    <row r="880" ht="10.5" customHeight="1" s="113">
      <c r="A880" s="152" t="n">
        <v>42883</v>
      </c>
      <c r="B880" s="153">
        <f>IF(A880="","",YEAR(A880))</f>
        <v/>
      </c>
      <c r="C880" s="153">
        <f>IF(A880="","",MONTH(A880))</f>
        <v/>
      </c>
      <c r="D880" s="153">
        <f>IF(A880="","",CHOOSE(MONTH(A880),"Ocak","Şubat","Mart","Nisan","Mayıs","Haziran","Temmuz","Ağustos","Eylül","Ekim","Kasım","Aralık"))</f>
        <v/>
      </c>
      <c r="E880" s="153">
        <f>IF(A880="","",ROUNDUP(MONTH(A880)/3,0))</f>
        <v/>
      </c>
      <c r="F880" s="153">
        <f>IF(A880="","",WEEKNUM(A880,2))</f>
        <v/>
      </c>
      <c r="G880" s="153">
        <f>IF(A880="","",WEEKDAY(A880,2))</f>
        <v/>
      </c>
      <c r="H880" s="153">
        <f>IF(A880="","",CHOOSE(WEEKDAY(A880,2),"Pazartesi","Salı","Çarşamba","Perşembe","Cuma","Cumartesi","Pazar"))</f>
        <v/>
      </c>
    </row>
    <row r="881" ht="10.5" customHeight="1" s="113">
      <c r="A881" s="152" t="n">
        <v>42884</v>
      </c>
      <c r="B881" s="153">
        <f>IF(A881="","",YEAR(A881))</f>
        <v/>
      </c>
      <c r="C881" s="153">
        <f>IF(A881="","",MONTH(A881))</f>
        <v/>
      </c>
      <c r="D881" s="153">
        <f>IF(A881="","",CHOOSE(MONTH(A881),"Ocak","Şubat","Mart","Nisan","Mayıs","Haziran","Temmuz","Ağustos","Eylül","Ekim","Kasım","Aralık"))</f>
        <v/>
      </c>
      <c r="E881" s="153">
        <f>IF(A881="","",ROUNDUP(MONTH(A881)/3,0))</f>
        <v/>
      </c>
      <c r="F881" s="153">
        <f>IF(A881="","",WEEKNUM(A881,2))</f>
        <v/>
      </c>
      <c r="G881" s="153">
        <f>IF(A881="","",WEEKDAY(A881,2))</f>
        <v/>
      </c>
      <c r="H881" s="153">
        <f>IF(A881="","",CHOOSE(WEEKDAY(A881,2),"Pazartesi","Salı","Çarşamba","Perşembe","Cuma","Cumartesi","Pazar"))</f>
        <v/>
      </c>
    </row>
    <row r="882" ht="10.5" customHeight="1" s="113">
      <c r="A882" s="152" t="n">
        <v>42885</v>
      </c>
      <c r="B882" s="153">
        <f>IF(A882="","",YEAR(A882))</f>
        <v/>
      </c>
      <c r="C882" s="153">
        <f>IF(A882="","",MONTH(A882))</f>
        <v/>
      </c>
      <c r="D882" s="153">
        <f>IF(A882="","",CHOOSE(MONTH(A882),"Ocak","Şubat","Mart","Nisan","Mayıs","Haziran","Temmuz","Ağustos","Eylül","Ekim","Kasım","Aralık"))</f>
        <v/>
      </c>
      <c r="E882" s="153">
        <f>IF(A882="","",ROUNDUP(MONTH(A882)/3,0))</f>
        <v/>
      </c>
      <c r="F882" s="153">
        <f>IF(A882="","",WEEKNUM(A882,2))</f>
        <v/>
      </c>
      <c r="G882" s="153">
        <f>IF(A882="","",WEEKDAY(A882,2))</f>
        <v/>
      </c>
      <c r="H882" s="153">
        <f>IF(A882="","",CHOOSE(WEEKDAY(A882,2),"Pazartesi","Salı","Çarşamba","Perşembe","Cuma","Cumartesi","Pazar"))</f>
        <v/>
      </c>
    </row>
    <row r="883" ht="10.5" customHeight="1" s="113">
      <c r="A883" s="152" t="n">
        <v>42886</v>
      </c>
      <c r="B883" s="153">
        <f>IF(A883="","",YEAR(A883))</f>
        <v/>
      </c>
      <c r="C883" s="153">
        <f>IF(A883="","",MONTH(A883))</f>
        <v/>
      </c>
      <c r="D883" s="153">
        <f>IF(A883="","",CHOOSE(MONTH(A883),"Ocak","Şubat","Mart","Nisan","Mayıs","Haziran","Temmuz","Ağustos","Eylül","Ekim","Kasım","Aralık"))</f>
        <v/>
      </c>
      <c r="E883" s="153">
        <f>IF(A883="","",ROUNDUP(MONTH(A883)/3,0))</f>
        <v/>
      </c>
      <c r="F883" s="153">
        <f>IF(A883="","",WEEKNUM(A883,2))</f>
        <v/>
      </c>
      <c r="G883" s="153">
        <f>IF(A883="","",WEEKDAY(A883,2))</f>
        <v/>
      </c>
      <c r="H883" s="153">
        <f>IF(A883="","",CHOOSE(WEEKDAY(A883,2),"Pazartesi","Salı","Çarşamba","Perşembe","Cuma","Cumartesi","Pazar"))</f>
        <v/>
      </c>
    </row>
    <row r="884" ht="10.5" customHeight="1" s="113">
      <c r="A884" s="152" t="n">
        <v>42887</v>
      </c>
      <c r="B884" s="153">
        <f>IF(A884="","",YEAR(A884))</f>
        <v/>
      </c>
      <c r="C884" s="153">
        <f>IF(A884="","",MONTH(A884))</f>
        <v/>
      </c>
      <c r="D884" s="153">
        <f>IF(A884="","",CHOOSE(MONTH(A884),"Ocak","Şubat","Mart","Nisan","Mayıs","Haziran","Temmuz","Ağustos","Eylül","Ekim","Kasım","Aralık"))</f>
        <v/>
      </c>
      <c r="E884" s="153">
        <f>IF(A884="","",ROUNDUP(MONTH(A884)/3,0))</f>
        <v/>
      </c>
      <c r="F884" s="153">
        <f>IF(A884="","",WEEKNUM(A884,2))</f>
        <v/>
      </c>
      <c r="G884" s="153">
        <f>IF(A884="","",WEEKDAY(A884,2))</f>
        <v/>
      </c>
      <c r="H884" s="153">
        <f>IF(A884="","",CHOOSE(WEEKDAY(A884,2),"Pazartesi","Salı","Çarşamba","Perşembe","Cuma","Cumartesi","Pazar"))</f>
        <v/>
      </c>
    </row>
    <row r="885" ht="10.5" customHeight="1" s="113">
      <c r="A885" s="152" t="n">
        <v>42888</v>
      </c>
      <c r="B885" s="153">
        <f>IF(A885="","",YEAR(A885))</f>
        <v/>
      </c>
      <c r="C885" s="153">
        <f>IF(A885="","",MONTH(A885))</f>
        <v/>
      </c>
      <c r="D885" s="153">
        <f>IF(A885="","",CHOOSE(MONTH(A885),"Ocak","Şubat","Mart","Nisan","Mayıs","Haziran","Temmuz","Ağustos","Eylül","Ekim","Kasım","Aralık"))</f>
        <v/>
      </c>
      <c r="E885" s="153">
        <f>IF(A885="","",ROUNDUP(MONTH(A885)/3,0))</f>
        <v/>
      </c>
      <c r="F885" s="153">
        <f>IF(A885="","",WEEKNUM(A885,2))</f>
        <v/>
      </c>
      <c r="G885" s="153">
        <f>IF(A885="","",WEEKDAY(A885,2))</f>
        <v/>
      </c>
      <c r="H885" s="153">
        <f>IF(A885="","",CHOOSE(WEEKDAY(A885,2),"Pazartesi","Salı","Çarşamba","Perşembe","Cuma","Cumartesi","Pazar"))</f>
        <v/>
      </c>
    </row>
    <row r="886" ht="10.5" customHeight="1" s="113">
      <c r="A886" s="152" t="n">
        <v>42889</v>
      </c>
      <c r="B886" s="153">
        <f>IF(A886="","",YEAR(A886))</f>
        <v/>
      </c>
      <c r="C886" s="153">
        <f>IF(A886="","",MONTH(A886))</f>
        <v/>
      </c>
      <c r="D886" s="153">
        <f>IF(A886="","",CHOOSE(MONTH(A886),"Ocak","Şubat","Mart","Nisan","Mayıs","Haziran","Temmuz","Ağustos","Eylül","Ekim","Kasım","Aralık"))</f>
        <v/>
      </c>
      <c r="E886" s="153">
        <f>IF(A886="","",ROUNDUP(MONTH(A886)/3,0))</f>
        <v/>
      </c>
      <c r="F886" s="153">
        <f>IF(A886="","",WEEKNUM(A886,2))</f>
        <v/>
      </c>
      <c r="G886" s="153">
        <f>IF(A886="","",WEEKDAY(A886,2))</f>
        <v/>
      </c>
      <c r="H886" s="153">
        <f>IF(A886="","",CHOOSE(WEEKDAY(A886,2),"Pazartesi","Salı","Çarşamba","Perşembe","Cuma","Cumartesi","Pazar"))</f>
        <v/>
      </c>
    </row>
    <row r="887" ht="10.5" customHeight="1" s="113">
      <c r="A887" s="152" t="n">
        <v>42890</v>
      </c>
      <c r="B887" s="153">
        <f>IF(A887="","",YEAR(A887))</f>
        <v/>
      </c>
      <c r="C887" s="153">
        <f>IF(A887="","",MONTH(A887))</f>
        <v/>
      </c>
      <c r="D887" s="153">
        <f>IF(A887="","",CHOOSE(MONTH(A887),"Ocak","Şubat","Mart","Nisan","Mayıs","Haziran","Temmuz","Ağustos","Eylül","Ekim","Kasım","Aralık"))</f>
        <v/>
      </c>
      <c r="E887" s="153">
        <f>IF(A887="","",ROUNDUP(MONTH(A887)/3,0))</f>
        <v/>
      </c>
      <c r="F887" s="153">
        <f>IF(A887="","",WEEKNUM(A887,2))</f>
        <v/>
      </c>
      <c r="G887" s="153">
        <f>IF(A887="","",WEEKDAY(A887,2))</f>
        <v/>
      </c>
      <c r="H887" s="153">
        <f>IF(A887="","",CHOOSE(WEEKDAY(A887,2),"Pazartesi","Salı","Çarşamba","Perşembe","Cuma","Cumartesi","Pazar"))</f>
        <v/>
      </c>
    </row>
    <row r="888" ht="10.5" customHeight="1" s="113">
      <c r="A888" s="152" t="n">
        <v>42891</v>
      </c>
      <c r="B888" s="153">
        <f>IF(A888="","",YEAR(A888))</f>
        <v/>
      </c>
      <c r="C888" s="153">
        <f>IF(A888="","",MONTH(A888))</f>
        <v/>
      </c>
      <c r="D888" s="153">
        <f>IF(A888="","",CHOOSE(MONTH(A888),"Ocak","Şubat","Mart","Nisan","Mayıs","Haziran","Temmuz","Ağustos","Eylül","Ekim","Kasım","Aralık"))</f>
        <v/>
      </c>
      <c r="E888" s="153">
        <f>IF(A888="","",ROUNDUP(MONTH(A888)/3,0))</f>
        <v/>
      </c>
      <c r="F888" s="153">
        <f>IF(A888="","",WEEKNUM(A888,2))</f>
        <v/>
      </c>
      <c r="G888" s="153">
        <f>IF(A888="","",WEEKDAY(A888,2))</f>
        <v/>
      </c>
      <c r="H888" s="153">
        <f>IF(A888="","",CHOOSE(WEEKDAY(A888,2),"Pazartesi","Salı","Çarşamba","Perşembe","Cuma","Cumartesi","Pazar"))</f>
        <v/>
      </c>
    </row>
    <row r="889" ht="10.5" customHeight="1" s="113">
      <c r="A889" s="152" t="n">
        <v>42892</v>
      </c>
      <c r="B889" s="153">
        <f>IF(A889="","",YEAR(A889))</f>
        <v/>
      </c>
      <c r="C889" s="153">
        <f>IF(A889="","",MONTH(A889))</f>
        <v/>
      </c>
      <c r="D889" s="153">
        <f>IF(A889="","",CHOOSE(MONTH(A889),"Ocak","Şubat","Mart","Nisan","Mayıs","Haziran","Temmuz","Ağustos","Eylül","Ekim","Kasım","Aralık"))</f>
        <v/>
      </c>
      <c r="E889" s="153">
        <f>IF(A889="","",ROUNDUP(MONTH(A889)/3,0))</f>
        <v/>
      </c>
      <c r="F889" s="153">
        <f>IF(A889="","",WEEKNUM(A889,2))</f>
        <v/>
      </c>
      <c r="G889" s="153">
        <f>IF(A889="","",WEEKDAY(A889,2))</f>
        <v/>
      </c>
      <c r="H889" s="153">
        <f>IF(A889="","",CHOOSE(WEEKDAY(A889,2),"Pazartesi","Salı","Çarşamba","Perşembe","Cuma","Cumartesi","Pazar"))</f>
        <v/>
      </c>
    </row>
    <row r="890" ht="10.5" customHeight="1" s="113">
      <c r="A890" s="152" t="n">
        <v>42893</v>
      </c>
      <c r="B890" s="153">
        <f>IF(A890="","",YEAR(A890))</f>
        <v/>
      </c>
      <c r="C890" s="153">
        <f>IF(A890="","",MONTH(A890))</f>
        <v/>
      </c>
      <c r="D890" s="153">
        <f>IF(A890="","",CHOOSE(MONTH(A890),"Ocak","Şubat","Mart","Nisan","Mayıs","Haziran","Temmuz","Ağustos","Eylül","Ekim","Kasım","Aralık"))</f>
        <v/>
      </c>
      <c r="E890" s="153">
        <f>IF(A890="","",ROUNDUP(MONTH(A890)/3,0))</f>
        <v/>
      </c>
      <c r="F890" s="153">
        <f>IF(A890="","",WEEKNUM(A890,2))</f>
        <v/>
      </c>
      <c r="G890" s="153">
        <f>IF(A890="","",WEEKDAY(A890,2))</f>
        <v/>
      </c>
      <c r="H890" s="153">
        <f>IF(A890="","",CHOOSE(WEEKDAY(A890,2),"Pazartesi","Salı","Çarşamba","Perşembe","Cuma","Cumartesi","Pazar"))</f>
        <v/>
      </c>
    </row>
    <row r="891" ht="10.5" customHeight="1" s="113">
      <c r="A891" s="152" t="n">
        <v>42894</v>
      </c>
      <c r="B891" s="153">
        <f>IF(A891="","",YEAR(A891))</f>
        <v/>
      </c>
      <c r="C891" s="153">
        <f>IF(A891="","",MONTH(A891))</f>
        <v/>
      </c>
      <c r="D891" s="153">
        <f>IF(A891="","",CHOOSE(MONTH(A891),"Ocak","Şubat","Mart","Nisan","Mayıs","Haziran","Temmuz","Ağustos","Eylül","Ekim","Kasım","Aralık"))</f>
        <v/>
      </c>
      <c r="E891" s="153">
        <f>IF(A891="","",ROUNDUP(MONTH(A891)/3,0))</f>
        <v/>
      </c>
      <c r="F891" s="153">
        <f>IF(A891="","",WEEKNUM(A891,2))</f>
        <v/>
      </c>
      <c r="G891" s="153">
        <f>IF(A891="","",WEEKDAY(A891,2))</f>
        <v/>
      </c>
      <c r="H891" s="153">
        <f>IF(A891="","",CHOOSE(WEEKDAY(A891,2),"Pazartesi","Salı","Çarşamba","Perşembe","Cuma","Cumartesi","Pazar"))</f>
        <v/>
      </c>
    </row>
    <row r="892" ht="10.5" customHeight="1" s="113">
      <c r="A892" s="152" t="n">
        <v>42895</v>
      </c>
      <c r="B892" s="153">
        <f>IF(A892="","",YEAR(A892))</f>
        <v/>
      </c>
      <c r="C892" s="153">
        <f>IF(A892="","",MONTH(A892))</f>
        <v/>
      </c>
      <c r="D892" s="153">
        <f>IF(A892="","",CHOOSE(MONTH(A892),"Ocak","Şubat","Mart","Nisan","Mayıs","Haziran","Temmuz","Ağustos","Eylül","Ekim","Kasım","Aralık"))</f>
        <v/>
      </c>
      <c r="E892" s="153">
        <f>IF(A892="","",ROUNDUP(MONTH(A892)/3,0))</f>
        <v/>
      </c>
      <c r="F892" s="153">
        <f>IF(A892="","",WEEKNUM(A892,2))</f>
        <v/>
      </c>
      <c r="G892" s="153">
        <f>IF(A892="","",WEEKDAY(A892,2))</f>
        <v/>
      </c>
      <c r="H892" s="153">
        <f>IF(A892="","",CHOOSE(WEEKDAY(A892,2),"Pazartesi","Salı","Çarşamba","Perşembe","Cuma","Cumartesi","Pazar"))</f>
        <v/>
      </c>
    </row>
    <row r="893" ht="10.5" customHeight="1" s="113">
      <c r="A893" s="152" t="n">
        <v>42896</v>
      </c>
      <c r="B893" s="153">
        <f>IF(A893="","",YEAR(A893))</f>
        <v/>
      </c>
      <c r="C893" s="153">
        <f>IF(A893="","",MONTH(A893))</f>
        <v/>
      </c>
      <c r="D893" s="153">
        <f>IF(A893="","",CHOOSE(MONTH(A893),"Ocak","Şubat","Mart","Nisan","Mayıs","Haziran","Temmuz","Ağustos","Eylül","Ekim","Kasım","Aralık"))</f>
        <v/>
      </c>
      <c r="E893" s="153">
        <f>IF(A893="","",ROUNDUP(MONTH(A893)/3,0))</f>
        <v/>
      </c>
      <c r="F893" s="153">
        <f>IF(A893="","",WEEKNUM(A893,2))</f>
        <v/>
      </c>
      <c r="G893" s="153">
        <f>IF(A893="","",WEEKDAY(A893,2))</f>
        <v/>
      </c>
      <c r="H893" s="153">
        <f>IF(A893="","",CHOOSE(WEEKDAY(A893,2),"Pazartesi","Salı","Çarşamba","Perşembe","Cuma","Cumartesi","Pazar"))</f>
        <v/>
      </c>
    </row>
    <row r="894" ht="10.5" customHeight="1" s="113">
      <c r="A894" s="152" t="n">
        <v>42897</v>
      </c>
      <c r="B894" s="153">
        <f>IF(A894="","",YEAR(A894))</f>
        <v/>
      </c>
      <c r="C894" s="153">
        <f>IF(A894="","",MONTH(A894))</f>
        <v/>
      </c>
      <c r="D894" s="153">
        <f>IF(A894="","",CHOOSE(MONTH(A894),"Ocak","Şubat","Mart","Nisan","Mayıs","Haziran","Temmuz","Ağustos","Eylül","Ekim","Kasım","Aralık"))</f>
        <v/>
      </c>
      <c r="E894" s="153">
        <f>IF(A894="","",ROUNDUP(MONTH(A894)/3,0))</f>
        <v/>
      </c>
      <c r="F894" s="153">
        <f>IF(A894="","",WEEKNUM(A894,2))</f>
        <v/>
      </c>
      <c r="G894" s="153">
        <f>IF(A894="","",WEEKDAY(A894,2))</f>
        <v/>
      </c>
      <c r="H894" s="153">
        <f>IF(A894="","",CHOOSE(WEEKDAY(A894,2),"Pazartesi","Salı","Çarşamba","Perşembe","Cuma","Cumartesi","Pazar"))</f>
        <v/>
      </c>
    </row>
    <row r="895" ht="10.5" customHeight="1" s="113">
      <c r="A895" s="152" t="n">
        <v>42898</v>
      </c>
      <c r="B895" s="153">
        <f>IF(A895="","",YEAR(A895))</f>
        <v/>
      </c>
      <c r="C895" s="153">
        <f>IF(A895="","",MONTH(A895))</f>
        <v/>
      </c>
      <c r="D895" s="153">
        <f>IF(A895="","",CHOOSE(MONTH(A895),"Ocak","Şubat","Mart","Nisan","Mayıs","Haziran","Temmuz","Ağustos","Eylül","Ekim","Kasım","Aralık"))</f>
        <v/>
      </c>
      <c r="E895" s="153">
        <f>IF(A895="","",ROUNDUP(MONTH(A895)/3,0))</f>
        <v/>
      </c>
      <c r="F895" s="153">
        <f>IF(A895="","",WEEKNUM(A895,2))</f>
        <v/>
      </c>
      <c r="G895" s="153">
        <f>IF(A895="","",WEEKDAY(A895,2))</f>
        <v/>
      </c>
      <c r="H895" s="153">
        <f>IF(A895="","",CHOOSE(WEEKDAY(A895,2),"Pazartesi","Salı","Çarşamba","Perşembe","Cuma","Cumartesi","Pazar"))</f>
        <v/>
      </c>
    </row>
    <row r="896" ht="10.5" customHeight="1" s="113">
      <c r="A896" s="152" t="n">
        <v>42899</v>
      </c>
      <c r="B896" s="153">
        <f>IF(A896="","",YEAR(A896))</f>
        <v/>
      </c>
      <c r="C896" s="153">
        <f>IF(A896="","",MONTH(A896))</f>
        <v/>
      </c>
      <c r="D896" s="153">
        <f>IF(A896="","",CHOOSE(MONTH(A896),"Ocak","Şubat","Mart","Nisan","Mayıs","Haziran","Temmuz","Ağustos","Eylül","Ekim","Kasım","Aralık"))</f>
        <v/>
      </c>
      <c r="E896" s="153">
        <f>IF(A896="","",ROUNDUP(MONTH(A896)/3,0))</f>
        <v/>
      </c>
      <c r="F896" s="153">
        <f>IF(A896="","",WEEKNUM(A896,2))</f>
        <v/>
      </c>
      <c r="G896" s="153">
        <f>IF(A896="","",WEEKDAY(A896,2))</f>
        <v/>
      </c>
      <c r="H896" s="153">
        <f>IF(A896="","",CHOOSE(WEEKDAY(A896,2),"Pazartesi","Salı","Çarşamba","Perşembe","Cuma","Cumartesi","Pazar"))</f>
        <v/>
      </c>
    </row>
    <row r="897" ht="10.5" customHeight="1" s="113">
      <c r="A897" s="152" t="n">
        <v>42900</v>
      </c>
      <c r="B897" s="153">
        <f>IF(A897="","",YEAR(A897))</f>
        <v/>
      </c>
      <c r="C897" s="153">
        <f>IF(A897="","",MONTH(A897))</f>
        <v/>
      </c>
      <c r="D897" s="153">
        <f>IF(A897="","",CHOOSE(MONTH(A897),"Ocak","Şubat","Mart","Nisan","Mayıs","Haziran","Temmuz","Ağustos","Eylül","Ekim","Kasım","Aralık"))</f>
        <v/>
      </c>
      <c r="E897" s="153">
        <f>IF(A897="","",ROUNDUP(MONTH(A897)/3,0))</f>
        <v/>
      </c>
      <c r="F897" s="153">
        <f>IF(A897="","",WEEKNUM(A897,2))</f>
        <v/>
      </c>
      <c r="G897" s="153">
        <f>IF(A897="","",WEEKDAY(A897,2))</f>
        <v/>
      </c>
      <c r="H897" s="153">
        <f>IF(A897="","",CHOOSE(WEEKDAY(A897,2),"Pazartesi","Salı","Çarşamba","Perşembe","Cuma","Cumartesi","Pazar"))</f>
        <v/>
      </c>
    </row>
    <row r="898" ht="10.5" customHeight="1" s="113">
      <c r="A898" s="152" t="n">
        <v>42901</v>
      </c>
      <c r="B898" s="153">
        <f>IF(A898="","",YEAR(A898))</f>
        <v/>
      </c>
      <c r="C898" s="153">
        <f>IF(A898="","",MONTH(A898))</f>
        <v/>
      </c>
      <c r="D898" s="153">
        <f>IF(A898="","",CHOOSE(MONTH(A898),"Ocak","Şubat","Mart","Nisan","Mayıs","Haziran","Temmuz","Ağustos","Eylül","Ekim","Kasım","Aralık"))</f>
        <v/>
      </c>
      <c r="E898" s="153">
        <f>IF(A898="","",ROUNDUP(MONTH(A898)/3,0))</f>
        <v/>
      </c>
      <c r="F898" s="153">
        <f>IF(A898="","",WEEKNUM(A898,2))</f>
        <v/>
      </c>
      <c r="G898" s="153">
        <f>IF(A898="","",WEEKDAY(A898,2))</f>
        <v/>
      </c>
      <c r="H898" s="153">
        <f>IF(A898="","",CHOOSE(WEEKDAY(A898,2),"Pazartesi","Salı","Çarşamba","Perşembe","Cuma","Cumartesi","Pazar"))</f>
        <v/>
      </c>
    </row>
    <row r="899" ht="10.5" customHeight="1" s="113">
      <c r="A899" s="152" t="n">
        <v>42902</v>
      </c>
      <c r="B899" s="153">
        <f>IF(A899="","",YEAR(A899))</f>
        <v/>
      </c>
      <c r="C899" s="153">
        <f>IF(A899="","",MONTH(A899))</f>
        <v/>
      </c>
      <c r="D899" s="153">
        <f>IF(A899="","",CHOOSE(MONTH(A899),"Ocak","Şubat","Mart","Nisan","Mayıs","Haziran","Temmuz","Ağustos","Eylül","Ekim","Kasım","Aralık"))</f>
        <v/>
      </c>
      <c r="E899" s="153">
        <f>IF(A899="","",ROUNDUP(MONTH(A899)/3,0))</f>
        <v/>
      </c>
      <c r="F899" s="153">
        <f>IF(A899="","",WEEKNUM(A899,2))</f>
        <v/>
      </c>
      <c r="G899" s="153">
        <f>IF(A899="","",WEEKDAY(A899,2))</f>
        <v/>
      </c>
      <c r="H899" s="153">
        <f>IF(A899="","",CHOOSE(WEEKDAY(A899,2),"Pazartesi","Salı","Çarşamba","Perşembe","Cuma","Cumartesi","Pazar"))</f>
        <v/>
      </c>
    </row>
    <row r="900" ht="10.5" customHeight="1" s="113">
      <c r="A900" s="152" t="n">
        <v>42903</v>
      </c>
      <c r="B900" s="153">
        <f>IF(A900="","",YEAR(A900))</f>
        <v/>
      </c>
      <c r="C900" s="153">
        <f>IF(A900="","",MONTH(A900))</f>
        <v/>
      </c>
      <c r="D900" s="153">
        <f>IF(A900="","",CHOOSE(MONTH(A900),"Ocak","Şubat","Mart","Nisan","Mayıs","Haziran","Temmuz","Ağustos","Eylül","Ekim","Kasım","Aralık"))</f>
        <v/>
      </c>
      <c r="E900" s="153">
        <f>IF(A900="","",ROUNDUP(MONTH(A900)/3,0))</f>
        <v/>
      </c>
      <c r="F900" s="153">
        <f>IF(A900="","",WEEKNUM(A900,2))</f>
        <v/>
      </c>
      <c r="G900" s="153">
        <f>IF(A900="","",WEEKDAY(A900,2))</f>
        <v/>
      </c>
      <c r="H900" s="153">
        <f>IF(A900="","",CHOOSE(WEEKDAY(A900,2),"Pazartesi","Salı","Çarşamba","Perşembe","Cuma","Cumartesi","Pazar"))</f>
        <v/>
      </c>
    </row>
    <row r="901" ht="10.5" customHeight="1" s="113">
      <c r="A901" s="152" t="n">
        <v>42904</v>
      </c>
      <c r="B901" s="153">
        <f>IF(A901="","",YEAR(A901))</f>
        <v/>
      </c>
      <c r="C901" s="153">
        <f>IF(A901="","",MONTH(A901))</f>
        <v/>
      </c>
      <c r="D901" s="153">
        <f>IF(A901="","",CHOOSE(MONTH(A901),"Ocak","Şubat","Mart","Nisan","Mayıs","Haziran","Temmuz","Ağustos","Eylül","Ekim","Kasım","Aralık"))</f>
        <v/>
      </c>
      <c r="E901" s="153">
        <f>IF(A901="","",ROUNDUP(MONTH(A901)/3,0))</f>
        <v/>
      </c>
      <c r="F901" s="153">
        <f>IF(A901="","",WEEKNUM(A901,2))</f>
        <v/>
      </c>
      <c r="G901" s="153">
        <f>IF(A901="","",WEEKDAY(A901,2))</f>
        <v/>
      </c>
      <c r="H901" s="153">
        <f>IF(A901="","",CHOOSE(WEEKDAY(A901,2),"Pazartesi","Salı","Çarşamba","Perşembe","Cuma","Cumartesi","Pazar"))</f>
        <v/>
      </c>
    </row>
    <row r="902" ht="10.5" customHeight="1" s="113">
      <c r="A902" s="152" t="n">
        <v>42905</v>
      </c>
      <c r="B902" s="153">
        <f>IF(A902="","",YEAR(A902))</f>
        <v/>
      </c>
      <c r="C902" s="153">
        <f>IF(A902="","",MONTH(A902))</f>
        <v/>
      </c>
      <c r="D902" s="153">
        <f>IF(A902="","",CHOOSE(MONTH(A902),"Ocak","Şubat","Mart","Nisan","Mayıs","Haziran","Temmuz","Ağustos","Eylül","Ekim","Kasım","Aralık"))</f>
        <v/>
      </c>
      <c r="E902" s="153">
        <f>IF(A902="","",ROUNDUP(MONTH(A902)/3,0))</f>
        <v/>
      </c>
      <c r="F902" s="153">
        <f>IF(A902="","",WEEKNUM(A902,2))</f>
        <v/>
      </c>
      <c r="G902" s="153">
        <f>IF(A902="","",WEEKDAY(A902,2))</f>
        <v/>
      </c>
      <c r="H902" s="153">
        <f>IF(A902="","",CHOOSE(WEEKDAY(A902,2),"Pazartesi","Salı","Çarşamba","Perşembe","Cuma","Cumartesi","Pazar"))</f>
        <v/>
      </c>
    </row>
    <row r="903" ht="10.5" customHeight="1" s="113">
      <c r="A903" s="152" t="n">
        <v>42906</v>
      </c>
      <c r="B903" s="153">
        <f>IF(A903="","",YEAR(A903))</f>
        <v/>
      </c>
      <c r="C903" s="153">
        <f>IF(A903="","",MONTH(A903))</f>
        <v/>
      </c>
      <c r="D903" s="153">
        <f>IF(A903="","",CHOOSE(MONTH(A903),"Ocak","Şubat","Mart","Nisan","Mayıs","Haziran","Temmuz","Ağustos","Eylül","Ekim","Kasım","Aralık"))</f>
        <v/>
      </c>
      <c r="E903" s="153">
        <f>IF(A903="","",ROUNDUP(MONTH(A903)/3,0))</f>
        <v/>
      </c>
      <c r="F903" s="153">
        <f>IF(A903="","",WEEKNUM(A903,2))</f>
        <v/>
      </c>
      <c r="G903" s="153">
        <f>IF(A903="","",WEEKDAY(A903,2))</f>
        <v/>
      </c>
      <c r="H903" s="153">
        <f>IF(A903="","",CHOOSE(WEEKDAY(A903,2),"Pazartesi","Salı","Çarşamba","Perşembe","Cuma","Cumartesi","Pazar"))</f>
        <v/>
      </c>
    </row>
    <row r="904" ht="10.5" customHeight="1" s="113">
      <c r="A904" s="152" t="n">
        <v>42907</v>
      </c>
      <c r="B904" s="153">
        <f>IF(A904="","",YEAR(A904))</f>
        <v/>
      </c>
      <c r="C904" s="153">
        <f>IF(A904="","",MONTH(A904))</f>
        <v/>
      </c>
      <c r="D904" s="153">
        <f>IF(A904="","",CHOOSE(MONTH(A904),"Ocak","Şubat","Mart","Nisan","Mayıs","Haziran","Temmuz","Ağustos","Eylül","Ekim","Kasım","Aralık"))</f>
        <v/>
      </c>
      <c r="E904" s="153">
        <f>IF(A904="","",ROUNDUP(MONTH(A904)/3,0))</f>
        <v/>
      </c>
      <c r="F904" s="153">
        <f>IF(A904="","",WEEKNUM(A904,2))</f>
        <v/>
      </c>
      <c r="G904" s="153">
        <f>IF(A904="","",WEEKDAY(A904,2))</f>
        <v/>
      </c>
      <c r="H904" s="153">
        <f>IF(A904="","",CHOOSE(WEEKDAY(A904,2),"Pazartesi","Salı","Çarşamba","Perşembe","Cuma","Cumartesi","Pazar"))</f>
        <v/>
      </c>
    </row>
    <row r="905" ht="10.5" customHeight="1" s="113">
      <c r="A905" s="152" t="n">
        <v>42908</v>
      </c>
      <c r="B905" s="153">
        <f>IF(A905="","",YEAR(A905))</f>
        <v/>
      </c>
      <c r="C905" s="153">
        <f>IF(A905="","",MONTH(A905))</f>
        <v/>
      </c>
      <c r="D905" s="153">
        <f>IF(A905="","",CHOOSE(MONTH(A905),"Ocak","Şubat","Mart","Nisan","Mayıs","Haziran","Temmuz","Ağustos","Eylül","Ekim","Kasım","Aralık"))</f>
        <v/>
      </c>
      <c r="E905" s="153">
        <f>IF(A905="","",ROUNDUP(MONTH(A905)/3,0))</f>
        <v/>
      </c>
      <c r="F905" s="153">
        <f>IF(A905="","",WEEKNUM(A905,2))</f>
        <v/>
      </c>
      <c r="G905" s="153">
        <f>IF(A905="","",WEEKDAY(A905,2))</f>
        <v/>
      </c>
      <c r="H905" s="153">
        <f>IF(A905="","",CHOOSE(WEEKDAY(A905,2),"Pazartesi","Salı","Çarşamba","Perşembe","Cuma","Cumartesi","Pazar"))</f>
        <v/>
      </c>
    </row>
    <row r="906" ht="10.5" customHeight="1" s="113">
      <c r="A906" s="152" t="n">
        <v>42909</v>
      </c>
      <c r="B906" s="153">
        <f>IF(A906="","",YEAR(A906))</f>
        <v/>
      </c>
      <c r="C906" s="153">
        <f>IF(A906="","",MONTH(A906))</f>
        <v/>
      </c>
      <c r="D906" s="153">
        <f>IF(A906="","",CHOOSE(MONTH(A906),"Ocak","Şubat","Mart","Nisan","Mayıs","Haziran","Temmuz","Ağustos","Eylül","Ekim","Kasım","Aralık"))</f>
        <v/>
      </c>
      <c r="E906" s="153">
        <f>IF(A906="","",ROUNDUP(MONTH(A906)/3,0))</f>
        <v/>
      </c>
      <c r="F906" s="153">
        <f>IF(A906="","",WEEKNUM(A906,2))</f>
        <v/>
      </c>
      <c r="G906" s="153">
        <f>IF(A906="","",WEEKDAY(A906,2))</f>
        <v/>
      </c>
      <c r="H906" s="153">
        <f>IF(A906="","",CHOOSE(WEEKDAY(A906,2),"Pazartesi","Salı","Çarşamba","Perşembe","Cuma","Cumartesi","Pazar"))</f>
        <v/>
      </c>
    </row>
    <row r="907" ht="10.5" customHeight="1" s="113">
      <c r="A907" s="152" t="n">
        <v>42910</v>
      </c>
      <c r="B907" s="153">
        <f>IF(A907="","",YEAR(A907))</f>
        <v/>
      </c>
      <c r="C907" s="153">
        <f>IF(A907="","",MONTH(A907))</f>
        <v/>
      </c>
      <c r="D907" s="153">
        <f>IF(A907="","",CHOOSE(MONTH(A907),"Ocak","Şubat","Mart","Nisan","Mayıs","Haziran","Temmuz","Ağustos","Eylül","Ekim","Kasım","Aralık"))</f>
        <v/>
      </c>
      <c r="E907" s="153">
        <f>IF(A907="","",ROUNDUP(MONTH(A907)/3,0))</f>
        <v/>
      </c>
      <c r="F907" s="153">
        <f>IF(A907="","",WEEKNUM(A907,2))</f>
        <v/>
      </c>
      <c r="G907" s="153">
        <f>IF(A907="","",WEEKDAY(A907,2))</f>
        <v/>
      </c>
      <c r="H907" s="153">
        <f>IF(A907="","",CHOOSE(WEEKDAY(A907,2),"Pazartesi","Salı","Çarşamba","Perşembe","Cuma","Cumartesi","Pazar"))</f>
        <v/>
      </c>
    </row>
    <row r="908" ht="10.5" customHeight="1" s="113">
      <c r="A908" s="152" t="n">
        <v>42911</v>
      </c>
      <c r="B908" s="153">
        <f>IF(A908="","",YEAR(A908))</f>
        <v/>
      </c>
      <c r="C908" s="153">
        <f>IF(A908="","",MONTH(A908))</f>
        <v/>
      </c>
      <c r="D908" s="153">
        <f>IF(A908="","",CHOOSE(MONTH(A908),"Ocak","Şubat","Mart","Nisan","Mayıs","Haziran","Temmuz","Ağustos","Eylül","Ekim","Kasım","Aralık"))</f>
        <v/>
      </c>
      <c r="E908" s="153">
        <f>IF(A908="","",ROUNDUP(MONTH(A908)/3,0))</f>
        <v/>
      </c>
      <c r="F908" s="153">
        <f>IF(A908="","",WEEKNUM(A908,2))</f>
        <v/>
      </c>
      <c r="G908" s="153">
        <f>IF(A908="","",WEEKDAY(A908,2))</f>
        <v/>
      </c>
      <c r="H908" s="153">
        <f>IF(A908="","",CHOOSE(WEEKDAY(A908,2),"Pazartesi","Salı","Çarşamba","Perşembe","Cuma","Cumartesi","Pazar"))</f>
        <v/>
      </c>
    </row>
    <row r="909" ht="10.5" customHeight="1" s="113">
      <c r="A909" s="152" t="n">
        <v>42912</v>
      </c>
      <c r="B909" s="153">
        <f>IF(A909="","",YEAR(A909))</f>
        <v/>
      </c>
      <c r="C909" s="153">
        <f>IF(A909="","",MONTH(A909))</f>
        <v/>
      </c>
      <c r="D909" s="153">
        <f>IF(A909="","",CHOOSE(MONTH(A909),"Ocak","Şubat","Mart","Nisan","Mayıs","Haziran","Temmuz","Ağustos","Eylül","Ekim","Kasım","Aralık"))</f>
        <v/>
      </c>
      <c r="E909" s="153">
        <f>IF(A909="","",ROUNDUP(MONTH(A909)/3,0))</f>
        <v/>
      </c>
      <c r="F909" s="153">
        <f>IF(A909="","",WEEKNUM(A909,2))</f>
        <v/>
      </c>
      <c r="G909" s="153">
        <f>IF(A909="","",WEEKDAY(A909,2))</f>
        <v/>
      </c>
      <c r="H909" s="153">
        <f>IF(A909="","",CHOOSE(WEEKDAY(A909,2),"Pazartesi","Salı","Çarşamba","Perşembe","Cuma","Cumartesi","Pazar"))</f>
        <v/>
      </c>
    </row>
    <row r="910" ht="10.5" customHeight="1" s="113">
      <c r="A910" s="152" t="n">
        <v>42913</v>
      </c>
      <c r="B910" s="153">
        <f>IF(A910="","",YEAR(A910))</f>
        <v/>
      </c>
      <c r="C910" s="153">
        <f>IF(A910="","",MONTH(A910))</f>
        <v/>
      </c>
      <c r="D910" s="153">
        <f>IF(A910="","",CHOOSE(MONTH(A910),"Ocak","Şubat","Mart","Nisan","Mayıs","Haziran","Temmuz","Ağustos","Eylül","Ekim","Kasım","Aralık"))</f>
        <v/>
      </c>
      <c r="E910" s="153">
        <f>IF(A910="","",ROUNDUP(MONTH(A910)/3,0))</f>
        <v/>
      </c>
      <c r="F910" s="153">
        <f>IF(A910="","",WEEKNUM(A910,2))</f>
        <v/>
      </c>
      <c r="G910" s="153">
        <f>IF(A910="","",WEEKDAY(A910,2))</f>
        <v/>
      </c>
      <c r="H910" s="153">
        <f>IF(A910="","",CHOOSE(WEEKDAY(A910,2),"Pazartesi","Salı","Çarşamba","Perşembe","Cuma","Cumartesi","Pazar"))</f>
        <v/>
      </c>
    </row>
    <row r="911" ht="10.5" customHeight="1" s="113">
      <c r="A911" s="152" t="n">
        <v>42914</v>
      </c>
      <c r="B911" s="153">
        <f>IF(A911="","",YEAR(A911))</f>
        <v/>
      </c>
      <c r="C911" s="153">
        <f>IF(A911="","",MONTH(A911))</f>
        <v/>
      </c>
      <c r="D911" s="153">
        <f>IF(A911="","",CHOOSE(MONTH(A911),"Ocak","Şubat","Mart","Nisan","Mayıs","Haziran","Temmuz","Ağustos","Eylül","Ekim","Kasım","Aralık"))</f>
        <v/>
      </c>
      <c r="E911" s="153">
        <f>IF(A911="","",ROUNDUP(MONTH(A911)/3,0))</f>
        <v/>
      </c>
      <c r="F911" s="153">
        <f>IF(A911="","",WEEKNUM(A911,2))</f>
        <v/>
      </c>
      <c r="G911" s="153">
        <f>IF(A911="","",WEEKDAY(A911,2))</f>
        <v/>
      </c>
      <c r="H911" s="153">
        <f>IF(A911="","",CHOOSE(WEEKDAY(A911,2),"Pazartesi","Salı","Çarşamba","Perşembe","Cuma","Cumartesi","Pazar"))</f>
        <v/>
      </c>
    </row>
    <row r="912" ht="10.5" customHeight="1" s="113">
      <c r="A912" s="152" t="n">
        <v>42915</v>
      </c>
      <c r="B912" s="153">
        <f>IF(A912="","",YEAR(A912))</f>
        <v/>
      </c>
      <c r="C912" s="153">
        <f>IF(A912="","",MONTH(A912))</f>
        <v/>
      </c>
      <c r="D912" s="153">
        <f>IF(A912="","",CHOOSE(MONTH(A912),"Ocak","Şubat","Mart","Nisan","Mayıs","Haziran","Temmuz","Ağustos","Eylül","Ekim","Kasım","Aralık"))</f>
        <v/>
      </c>
      <c r="E912" s="153">
        <f>IF(A912="","",ROUNDUP(MONTH(A912)/3,0))</f>
        <v/>
      </c>
      <c r="F912" s="153">
        <f>IF(A912="","",WEEKNUM(A912,2))</f>
        <v/>
      </c>
      <c r="G912" s="153">
        <f>IF(A912="","",WEEKDAY(A912,2))</f>
        <v/>
      </c>
      <c r="H912" s="153">
        <f>IF(A912="","",CHOOSE(WEEKDAY(A912,2),"Pazartesi","Salı","Çarşamba","Perşembe","Cuma","Cumartesi","Pazar"))</f>
        <v/>
      </c>
    </row>
    <row r="913" ht="10.5" customHeight="1" s="113">
      <c r="A913" s="152" t="n">
        <v>42916</v>
      </c>
      <c r="B913" s="153">
        <f>IF(A913="","",YEAR(A913))</f>
        <v/>
      </c>
      <c r="C913" s="153">
        <f>IF(A913="","",MONTH(A913))</f>
        <v/>
      </c>
      <c r="D913" s="153">
        <f>IF(A913="","",CHOOSE(MONTH(A913),"Ocak","Şubat","Mart","Nisan","Mayıs","Haziran","Temmuz","Ağustos","Eylül","Ekim","Kasım","Aralık"))</f>
        <v/>
      </c>
      <c r="E913" s="153">
        <f>IF(A913="","",ROUNDUP(MONTH(A913)/3,0))</f>
        <v/>
      </c>
      <c r="F913" s="153">
        <f>IF(A913="","",WEEKNUM(A913,2))</f>
        <v/>
      </c>
      <c r="G913" s="153">
        <f>IF(A913="","",WEEKDAY(A913,2))</f>
        <v/>
      </c>
      <c r="H913" s="153">
        <f>IF(A913="","",CHOOSE(WEEKDAY(A913,2),"Pazartesi","Salı","Çarşamba","Perşembe","Cuma","Cumartesi","Pazar"))</f>
        <v/>
      </c>
    </row>
    <row r="914" ht="10.5" customHeight="1" s="113">
      <c r="A914" s="152" t="n">
        <v>42917</v>
      </c>
      <c r="B914" s="153">
        <f>IF(A914="","",YEAR(A914))</f>
        <v/>
      </c>
      <c r="C914" s="153">
        <f>IF(A914="","",MONTH(A914))</f>
        <v/>
      </c>
      <c r="D914" s="153">
        <f>IF(A914="","",CHOOSE(MONTH(A914),"Ocak","Şubat","Mart","Nisan","Mayıs","Haziran","Temmuz","Ağustos","Eylül","Ekim","Kasım","Aralık"))</f>
        <v/>
      </c>
      <c r="E914" s="153">
        <f>IF(A914="","",ROUNDUP(MONTH(A914)/3,0))</f>
        <v/>
      </c>
      <c r="F914" s="153">
        <f>IF(A914="","",WEEKNUM(A914,2))</f>
        <v/>
      </c>
      <c r="G914" s="153">
        <f>IF(A914="","",WEEKDAY(A914,2))</f>
        <v/>
      </c>
      <c r="H914" s="153">
        <f>IF(A914="","",CHOOSE(WEEKDAY(A914,2),"Pazartesi","Salı","Çarşamba","Perşembe","Cuma","Cumartesi","Pazar"))</f>
        <v/>
      </c>
    </row>
    <row r="915" ht="10.5" customHeight="1" s="113">
      <c r="A915" s="152" t="n">
        <v>42918</v>
      </c>
      <c r="B915" s="153">
        <f>IF(A915="","",YEAR(A915))</f>
        <v/>
      </c>
      <c r="C915" s="153">
        <f>IF(A915="","",MONTH(A915))</f>
        <v/>
      </c>
      <c r="D915" s="153">
        <f>IF(A915="","",CHOOSE(MONTH(A915),"Ocak","Şubat","Mart","Nisan","Mayıs","Haziran","Temmuz","Ağustos","Eylül","Ekim","Kasım","Aralık"))</f>
        <v/>
      </c>
      <c r="E915" s="153">
        <f>IF(A915="","",ROUNDUP(MONTH(A915)/3,0))</f>
        <v/>
      </c>
      <c r="F915" s="153">
        <f>IF(A915="","",WEEKNUM(A915,2))</f>
        <v/>
      </c>
      <c r="G915" s="153">
        <f>IF(A915="","",WEEKDAY(A915,2))</f>
        <v/>
      </c>
      <c r="H915" s="153">
        <f>IF(A915="","",CHOOSE(WEEKDAY(A915,2),"Pazartesi","Salı","Çarşamba","Perşembe","Cuma","Cumartesi","Pazar"))</f>
        <v/>
      </c>
    </row>
    <row r="916" ht="10.5" customHeight="1" s="113">
      <c r="A916" s="152" t="n">
        <v>42919</v>
      </c>
      <c r="B916" s="153">
        <f>IF(A916="","",YEAR(A916))</f>
        <v/>
      </c>
      <c r="C916" s="153">
        <f>IF(A916="","",MONTH(A916))</f>
        <v/>
      </c>
      <c r="D916" s="153">
        <f>IF(A916="","",CHOOSE(MONTH(A916),"Ocak","Şubat","Mart","Nisan","Mayıs","Haziran","Temmuz","Ağustos","Eylül","Ekim","Kasım","Aralık"))</f>
        <v/>
      </c>
      <c r="E916" s="153">
        <f>IF(A916="","",ROUNDUP(MONTH(A916)/3,0))</f>
        <v/>
      </c>
      <c r="F916" s="153">
        <f>IF(A916="","",WEEKNUM(A916,2))</f>
        <v/>
      </c>
      <c r="G916" s="153">
        <f>IF(A916="","",WEEKDAY(A916,2))</f>
        <v/>
      </c>
      <c r="H916" s="153">
        <f>IF(A916="","",CHOOSE(WEEKDAY(A916,2),"Pazartesi","Salı","Çarşamba","Perşembe","Cuma","Cumartesi","Pazar"))</f>
        <v/>
      </c>
    </row>
    <row r="917" ht="10.5" customHeight="1" s="113">
      <c r="A917" s="152" t="n">
        <v>42920</v>
      </c>
      <c r="B917" s="153">
        <f>IF(A917="","",YEAR(A917))</f>
        <v/>
      </c>
      <c r="C917" s="153">
        <f>IF(A917="","",MONTH(A917))</f>
        <v/>
      </c>
      <c r="D917" s="153">
        <f>IF(A917="","",CHOOSE(MONTH(A917),"Ocak","Şubat","Mart","Nisan","Mayıs","Haziran","Temmuz","Ağustos","Eylül","Ekim","Kasım","Aralık"))</f>
        <v/>
      </c>
      <c r="E917" s="153">
        <f>IF(A917="","",ROUNDUP(MONTH(A917)/3,0))</f>
        <v/>
      </c>
      <c r="F917" s="153">
        <f>IF(A917="","",WEEKNUM(A917,2))</f>
        <v/>
      </c>
      <c r="G917" s="153">
        <f>IF(A917="","",WEEKDAY(A917,2))</f>
        <v/>
      </c>
      <c r="H917" s="153">
        <f>IF(A917="","",CHOOSE(WEEKDAY(A917,2),"Pazartesi","Salı","Çarşamba","Perşembe","Cuma","Cumartesi","Pazar"))</f>
        <v/>
      </c>
    </row>
    <row r="918" ht="10.5" customHeight="1" s="113">
      <c r="A918" s="152" t="n">
        <v>42921</v>
      </c>
      <c r="B918" s="153">
        <f>IF(A918="","",YEAR(A918))</f>
        <v/>
      </c>
      <c r="C918" s="153">
        <f>IF(A918="","",MONTH(A918))</f>
        <v/>
      </c>
      <c r="D918" s="153">
        <f>IF(A918="","",CHOOSE(MONTH(A918),"Ocak","Şubat","Mart","Nisan","Mayıs","Haziran","Temmuz","Ağustos","Eylül","Ekim","Kasım","Aralık"))</f>
        <v/>
      </c>
      <c r="E918" s="153">
        <f>IF(A918="","",ROUNDUP(MONTH(A918)/3,0))</f>
        <v/>
      </c>
      <c r="F918" s="153">
        <f>IF(A918="","",WEEKNUM(A918,2))</f>
        <v/>
      </c>
      <c r="G918" s="153">
        <f>IF(A918="","",WEEKDAY(A918,2))</f>
        <v/>
      </c>
      <c r="H918" s="153">
        <f>IF(A918="","",CHOOSE(WEEKDAY(A918,2),"Pazartesi","Salı","Çarşamba","Perşembe","Cuma","Cumartesi","Pazar"))</f>
        <v/>
      </c>
    </row>
    <row r="919" ht="10.5" customHeight="1" s="113">
      <c r="A919" s="152" t="n">
        <v>42922</v>
      </c>
      <c r="B919" s="153">
        <f>IF(A919="","",YEAR(A919))</f>
        <v/>
      </c>
      <c r="C919" s="153">
        <f>IF(A919="","",MONTH(A919))</f>
        <v/>
      </c>
      <c r="D919" s="153">
        <f>IF(A919="","",CHOOSE(MONTH(A919),"Ocak","Şubat","Mart","Nisan","Mayıs","Haziran","Temmuz","Ağustos","Eylül","Ekim","Kasım","Aralık"))</f>
        <v/>
      </c>
      <c r="E919" s="153">
        <f>IF(A919="","",ROUNDUP(MONTH(A919)/3,0))</f>
        <v/>
      </c>
      <c r="F919" s="153">
        <f>IF(A919="","",WEEKNUM(A919,2))</f>
        <v/>
      </c>
      <c r="G919" s="153">
        <f>IF(A919="","",WEEKDAY(A919,2))</f>
        <v/>
      </c>
      <c r="H919" s="153">
        <f>IF(A919="","",CHOOSE(WEEKDAY(A919,2),"Pazartesi","Salı","Çarşamba","Perşembe","Cuma","Cumartesi","Pazar"))</f>
        <v/>
      </c>
    </row>
    <row r="920" ht="10.5" customHeight="1" s="113">
      <c r="A920" s="152" t="n">
        <v>42923</v>
      </c>
      <c r="B920" s="153">
        <f>IF(A920="","",YEAR(A920))</f>
        <v/>
      </c>
      <c r="C920" s="153">
        <f>IF(A920="","",MONTH(A920))</f>
        <v/>
      </c>
      <c r="D920" s="153">
        <f>IF(A920="","",CHOOSE(MONTH(A920),"Ocak","Şubat","Mart","Nisan","Mayıs","Haziran","Temmuz","Ağustos","Eylül","Ekim","Kasım","Aralık"))</f>
        <v/>
      </c>
      <c r="E920" s="153">
        <f>IF(A920="","",ROUNDUP(MONTH(A920)/3,0))</f>
        <v/>
      </c>
      <c r="F920" s="153">
        <f>IF(A920="","",WEEKNUM(A920,2))</f>
        <v/>
      </c>
      <c r="G920" s="153">
        <f>IF(A920="","",WEEKDAY(A920,2))</f>
        <v/>
      </c>
      <c r="H920" s="153">
        <f>IF(A920="","",CHOOSE(WEEKDAY(A920,2),"Pazartesi","Salı","Çarşamba","Perşembe","Cuma","Cumartesi","Pazar"))</f>
        <v/>
      </c>
    </row>
    <row r="921" ht="10.5" customHeight="1" s="113">
      <c r="A921" s="152" t="n">
        <v>42924</v>
      </c>
      <c r="B921" s="153">
        <f>IF(A921="","",YEAR(A921))</f>
        <v/>
      </c>
      <c r="C921" s="153">
        <f>IF(A921="","",MONTH(A921))</f>
        <v/>
      </c>
      <c r="D921" s="153">
        <f>IF(A921="","",CHOOSE(MONTH(A921),"Ocak","Şubat","Mart","Nisan","Mayıs","Haziran","Temmuz","Ağustos","Eylül","Ekim","Kasım","Aralık"))</f>
        <v/>
      </c>
      <c r="E921" s="153">
        <f>IF(A921="","",ROUNDUP(MONTH(A921)/3,0))</f>
        <v/>
      </c>
      <c r="F921" s="153">
        <f>IF(A921="","",WEEKNUM(A921,2))</f>
        <v/>
      </c>
      <c r="G921" s="153">
        <f>IF(A921="","",WEEKDAY(A921,2))</f>
        <v/>
      </c>
      <c r="H921" s="153">
        <f>IF(A921="","",CHOOSE(WEEKDAY(A921,2),"Pazartesi","Salı","Çarşamba","Perşembe","Cuma","Cumartesi","Pazar"))</f>
        <v/>
      </c>
    </row>
    <row r="922" ht="10.5" customHeight="1" s="113">
      <c r="A922" s="152" t="n">
        <v>42925</v>
      </c>
      <c r="B922" s="153">
        <f>IF(A922="","",YEAR(A922))</f>
        <v/>
      </c>
      <c r="C922" s="153">
        <f>IF(A922="","",MONTH(A922))</f>
        <v/>
      </c>
      <c r="D922" s="153">
        <f>IF(A922="","",CHOOSE(MONTH(A922),"Ocak","Şubat","Mart","Nisan","Mayıs","Haziran","Temmuz","Ağustos","Eylül","Ekim","Kasım","Aralık"))</f>
        <v/>
      </c>
      <c r="E922" s="153">
        <f>IF(A922="","",ROUNDUP(MONTH(A922)/3,0))</f>
        <v/>
      </c>
      <c r="F922" s="153">
        <f>IF(A922="","",WEEKNUM(A922,2))</f>
        <v/>
      </c>
      <c r="G922" s="153">
        <f>IF(A922="","",WEEKDAY(A922,2))</f>
        <v/>
      </c>
      <c r="H922" s="153">
        <f>IF(A922="","",CHOOSE(WEEKDAY(A922,2),"Pazartesi","Salı","Çarşamba","Perşembe","Cuma","Cumartesi","Pazar"))</f>
        <v/>
      </c>
    </row>
    <row r="923" ht="10.5" customHeight="1" s="113">
      <c r="A923" s="152" t="n">
        <v>42926</v>
      </c>
      <c r="B923" s="153">
        <f>IF(A923="","",YEAR(A923))</f>
        <v/>
      </c>
      <c r="C923" s="153">
        <f>IF(A923="","",MONTH(A923))</f>
        <v/>
      </c>
      <c r="D923" s="153">
        <f>IF(A923="","",CHOOSE(MONTH(A923),"Ocak","Şubat","Mart","Nisan","Mayıs","Haziran","Temmuz","Ağustos","Eylül","Ekim","Kasım","Aralık"))</f>
        <v/>
      </c>
      <c r="E923" s="153">
        <f>IF(A923="","",ROUNDUP(MONTH(A923)/3,0))</f>
        <v/>
      </c>
      <c r="F923" s="153">
        <f>IF(A923="","",WEEKNUM(A923,2))</f>
        <v/>
      </c>
      <c r="G923" s="153">
        <f>IF(A923="","",WEEKDAY(A923,2))</f>
        <v/>
      </c>
      <c r="H923" s="153">
        <f>IF(A923="","",CHOOSE(WEEKDAY(A923,2),"Pazartesi","Salı","Çarşamba","Perşembe","Cuma","Cumartesi","Pazar"))</f>
        <v/>
      </c>
    </row>
    <row r="924" ht="10.5" customHeight="1" s="113">
      <c r="A924" s="152" t="n">
        <v>42927</v>
      </c>
      <c r="B924" s="153">
        <f>IF(A924="","",YEAR(A924))</f>
        <v/>
      </c>
      <c r="C924" s="153">
        <f>IF(A924="","",MONTH(A924))</f>
        <v/>
      </c>
      <c r="D924" s="153">
        <f>IF(A924="","",CHOOSE(MONTH(A924),"Ocak","Şubat","Mart","Nisan","Mayıs","Haziran","Temmuz","Ağustos","Eylül","Ekim","Kasım","Aralık"))</f>
        <v/>
      </c>
      <c r="E924" s="153">
        <f>IF(A924="","",ROUNDUP(MONTH(A924)/3,0))</f>
        <v/>
      </c>
      <c r="F924" s="153">
        <f>IF(A924="","",WEEKNUM(A924,2))</f>
        <v/>
      </c>
      <c r="G924" s="153">
        <f>IF(A924="","",WEEKDAY(A924,2))</f>
        <v/>
      </c>
      <c r="H924" s="153">
        <f>IF(A924="","",CHOOSE(WEEKDAY(A924,2),"Pazartesi","Salı","Çarşamba","Perşembe","Cuma","Cumartesi","Pazar"))</f>
        <v/>
      </c>
    </row>
    <row r="925" ht="10.5" customHeight="1" s="113">
      <c r="A925" s="152" t="n">
        <v>42928</v>
      </c>
      <c r="B925" s="153">
        <f>IF(A925="","",YEAR(A925))</f>
        <v/>
      </c>
      <c r="C925" s="153">
        <f>IF(A925="","",MONTH(A925))</f>
        <v/>
      </c>
      <c r="D925" s="153">
        <f>IF(A925="","",CHOOSE(MONTH(A925),"Ocak","Şubat","Mart","Nisan","Mayıs","Haziran","Temmuz","Ağustos","Eylül","Ekim","Kasım","Aralık"))</f>
        <v/>
      </c>
      <c r="E925" s="153">
        <f>IF(A925="","",ROUNDUP(MONTH(A925)/3,0))</f>
        <v/>
      </c>
      <c r="F925" s="153">
        <f>IF(A925="","",WEEKNUM(A925,2))</f>
        <v/>
      </c>
      <c r="G925" s="153">
        <f>IF(A925="","",WEEKDAY(A925,2))</f>
        <v/>
      </c>
      <c r="H925" s="153">
        <f>IF(A925="","",CHOOSE(WEEKDAY(A925,2),"Pazartesi","Salı","Çarşamba","Perşembe","Cuma","Cumartesi","Pazar"))</f>
        <v/>
      </c>
    </row>
    <row r="926" ht="10.5" customHeight="1" s="113">
      <c r="A926" s="152" t="n">
        <v>42929</v>
      </c>
      <c r="B926" s="153">
        <f>IF(A926="","",YEAR(A926))</f>
        <v/>
      </c>
      <c r="C926" s="153">
        <f>IF(A926="","",MONTH(A926))</f>
        <v/>
      </c>
      <c r="D926" s="153">
        <f>IF(A926="","",CHOOSE(MONTH(A926),"Ocak","Şubat","Mart","Nisan","Mayıs","Haziran","Temmuz","Ağustos","Eylül","Ekim","Kasım","Aralık"))</f>
        <v/>
      </c>
      <c r="E926" s="153">
        <f>IF(A926="","",ROUNDUP(MONTH(A926)/3,0))</f>
        <v/>
      </c>
      <c r="F926" s="153">
        <f>IF(A926="","",WEEKNUM(A926,2))</f>
        <v/>
      </c>
      <c r="G926" s="153">
        <f>IF(A926="","",WEEKDAY(A926,2))</f>
        <v/>
      </c>
      <c r="H926" s="153">
        <f>IF(A926="","",CHOOSE(WEEKDAY(A926,2),"Pazartesi","Salı","Çarşamba","Perşembe","Cuma","Cumartesi","Pazar"))</f>
        <v/>
      </c>
    </row>
    <row r="927" ht="10.5" customHeight="1" s="113">
      <c r="A927" s="152" t="n">
        <v>42930</v>
      </c>
      <c r="B927" s="153">
        <f>IF(A927="","",YEAR(A927))</f>
        <v/>
      </c>
      <c r="C927" s="153">
        <f>IF(A927="","",MONTH(A927))</f>
        <v/>
      </c>
      <c r="D927" s="153">
        <f>IF(A927="","",CHOOSE(MONTH(A927),"Ocak","Şubat","Mart","Nisan","Mayıs","Haziran","Temmuz","Ağustos","Eylül","Ekim","Kasım","Aralık"))</f>
        <v/>
      </c>
      <c r="E927" s="153">
        <f>IF(A927="","",ROUNDUP(MONTH(A927)/3,0))</f>
        <v/>
      </c>
      <c r="F927" s="153">
        <f>IF(A927="","",WEEKNUM(A927,2))</f>
        <v/>
      </c>
      <c r="G927" s="153">
        <f>IF(A927="","",WEEKDAY(A927,2))</f>
        <v/>
      </c>
      <c r="H927" s="153">
        <f>IF(A927="","",CHOOSE(WEEKDAY(A927,2),"Pazartesi","Salı","Çarşamba","Perşembe","Cuma","Cumartesi","Pazar"))</f>
        <v/>
      </c>
    </row>
    <row r="928" ht="10.5" customHeight="1" s="113">
      <c r="A928" s="152" t="n">
        <v>42931</v>
      </c>
      <c r="B928" s="153">
        <f>IF(A928="","",YEAR(A928))</f>
        <v/>
      </c>
      <c r="C928" s="153">
        <f>IF(A928="","",MONTH(A928))</f>
        <v/>
      </c>
      <c r="D928" s="153">
        <f>IF(A928="","",CHOOSE(MONTH(A928),"Ocak","Şubat","Mart","Nisan","Mayıs","Haziran","Temmuz","Ağustos","Eylül","Ekim","Kasım","Aralık"))</f>
        <v/>
      </c>
      <c r="E928" s="153">
        <f>IF(A928="","",ROUNDUP(MONTH(A928)/3,0))</f>
        <v/>
      </c>
      <c r="F928" s="153">
        <f>IF(A928="","",WEEKNUM(A928,2))</f>
        <v/>
      </c>
      <c r="G928" s="153">
        <f>IF(A928="","",WEEKDAY(A928,2))</f>
        <v/>
      </c>
      <c r="H928" s="153">
        <f>IF(A928="","",CHOOSE(WEEKDAY(A928,2),"Pazartesi","Salı","Çarşamba","Perşembe","Cuma","Cumartesi","Pazar"))</f>
        <v/>
      </c>
    </row>
    <row r="929" ht="10.5" customHeight="1" s="113">
      <c r="A929" s="152" t="n">
        <v>42932</v>
      </c>
      <c r="B929" s="153">
        <f>IF(A929="","",YEAR(A929))</f>
        <v/>
      </c>
      <c r="C929" s="153">
        <f>IF(A929="","",MONTH(A929))</f>
        <v/>
      </c>
      <c r="D929" s="153">
        <f>IF(A929="","",CHOOSE(MONTH(A929),"Ocak","Şubat","Mart","Nisan","Mayıs","Haziran","Temmuz","Ağustos","Eylül","Ekim","Kasım","Aralık"))</f>
        <v/>
      </c>
      <c r="E929" s="153">
        <f>IF(A929="","",ROUNDUP(MONTH(A929)/3,0))</f>
        <v/>
      </c>
      <c r="F929" s="153">
        <f>IF(A929="","",WEEKNUM(A929,2))</f>
        <v/>
      </c>
      <c r="G929" s="153">
        <f>IF(A929="","",WEEKDAY(A929,2))</f>
        <v/>
      </c>
      <c r="H929" s="153">
        <f>IF(A929="","",CHOOSE(WEEKDAY(A929,2),"Pazartesi","Salı","Çarşamba","Perşembe","Cuma","Cumartesi","Pazar"))</f>
        <v/>
      </c>
    </row>
    <row r="930" ht="10.5" customHeight="1" s="113">
      <c r="A930" s="152" t="n">
        <v>42933</v>
      </c>
      <c r="B930" s="153">
        <f>IF(A930="","",YEAR(A930))</f>
        <v/>
      </c>
      <c r="C930" s="153">
        <f>IF(A930="","",MONTH(A930))</f>
        <v/>
      </c>
      <c r="D930" s="153">
        <f>IF(A930="","",CHOOSE(MONTH(A930),"Ocak","Şubat","Mart","Nisan","Mayıs","Haziran","Temmuz","Ağustos","Eylül","Ekim","Kasım","Aralık"))</f>
        <v/>
      </c>
      <c r="E930" s="153">
        <f>IF(A930="","",ROUNDUP(MONTH(A930)/3,0))</f>
        <v/>
      </c>
      <c r="F930" s="153">
        <f>IF(A930="","",WEEKNUM(A930,2))</f>
        <v/>
      </c>
      <c r="G930" s="153">
        <f>IF(A930="","",WEEKDAY(A930,2))</f>
        <v/>
      </c>
      <c r="H930" s="153">
        <f>IF(A930="","",CHOOSE(WEEKDAY(A930,2),"Pazartesi","Salı","Çarşamba","Perşembe","Cuma","Cumartesi","Pazar"))</f>
        <v/>
      </c>
    </row>
    <row r="931" ht="10.5" customHeight="1" s="113">
      <c r="A931" s="152" t="n">
        <v>42934</v>
      </c>
      <c r="B931" s="153">
        <f>IF(A931="","",YEAR(A931))</f>
        <v/>
      </c>
      <c r="C931" s="153">
        <f>IF(A931="","",MONTH(A931))</f>
        <v/>
      </c>
      <c r="D931" s="153">
        <f>IF(A931="","",CHOOSE(MONTH(A931),"Ocak","Şubat","Mart","Nisan","Mayıs","Haziran","Temmuz","Ağustos","Eylül","Ekim","Kasım","Aralık"))</f>
        <v/>
      </c>
      <c r="E931" s="153">
        <f>IF(A931="","",ROUNDUP(MONTH(A931)/3,0))</f>
        <v/>
      </c>
      <c r="F931" s="153">
        <f>IF(A931="","",WEEKNUM(A931,2))</f>
        <v/>
      </c>
      <c r="G931" s="153">
        <f>IF(A931="","",WEEKDAY(A931,2))</f>
        <v/>
      </c>
      <c r="H931" s="153">
        <f>IF(A931="","",CHOOSE(WEEKDAY(A931,2),"Pazartesi","Salı","Çarşamba","Perşembe","Cuma","Cumartesi","Pazar"))</f>
        <v/>
      </c>
    </row>
    <row r="932" ht="10.5" customHeight="1" s="113">
      <c r="A932" s="152" t="n">
        <v>42935</v>
      </c>
      <c r="B932" s="153">
        <f>IF(A932="","",YEAR(A932))</f>
        <v/>
      </c>
      <c r="C932" s="153">
        <f>IF(A932="","",MONTH(A932))</f>
        <v/>
      </c>
      <c r="D932" s="153">
        <f>IF(A932="","",CHOOSE(MONTH(A932),"Ocak","Şubat","Mart","Nisan","Mayıs","Haziran","Temmuz","Ağustos","Eylül","Ekim","Kasım","Aralık"))</f>
        <v/>
      </c>
      <c r="E932" s="153">
        <f>IF(A932="","",ROUNDUP(MONTH(A932)/3,0))</f>
        <v/>
      </c>
      <c r="F932" s="153">
        <f>IF(A932="","",WEEKNUM(A932,2))</f>
        <v/>
      </c>
      <c r="G932" s="153">
        <f>IF(A932="","",WEEKDAY(A932,2))</f>
        <v/>
      </c>
      <c r="H932" s="153">
        <f>IF(A932="","",CHOOSE(WEEKDAY(A932,2),"Pazartesi","Salı","Çarşamba","Perşembe","Cuma","Cumartesi","Pazar"))</f>
        <v/>
      </c>
    </row>
    <row r="933" ht="10.5" customHeight="1" s="113">
      <c r="A933" s="152" t="n">
        <v>42936</v>
      </c>
      <c r="B933" s="153">
        <f>IF(A933="","",YEAR(A933))</f>
        <v/>
      </c>
      <c r="C933" s="153">
        <f>IF(A933="","",MONTH(A933))</f>
        <v/>
      </c>
      <c r="D933" s="153">
        <f>IF(A933="","",CHOOSE(MONTH(A933),"Ocak","Şubat","Mart","Nisan","Mayıs","Haziran","Temmuz","Ağustos","Eylül","Ekim","Kasım","Aralık"))</f>
        <v/>
      </c>
      <c r="E933" s="153">
        <f>IF(A933="","",ROUNDUP(MONTH(A933)/3,0))</f>
        <v/>
      </c>
      <c r="F933" s="153">
        <f>IF(A933="","",WEEKNUM(A933,2))</f>
        <v/>
      </c>
      <c r="G933" s="153">
        <f>IF(A933="","",WEEKDAY(A933,2))</f>
        <v/>
      </c>
      <c r="H933" s="153">
        <f>IF(A933="","",CHOOSE(WEEKDAY(A933,2),"Pazartesi","Salı","Çarşamba","Perşembe","Cuma","Cumartesi","Pazar"))</f>
        <v/>
      </c>
    </row>
    <row r="934" ht="10.5" customHeight="1" s="113">
      <c r="A934" s="152" t="n">
        <v>42937</v>
      </c>
      <c r="B934" s="153">
        <f>IF(A934="","",YEAR(A934))</f>
        <v/>
      </c>
      <c r="C934" s="153">
        <f>IF(A934="","",MONTH(A934))</f>
        <v/>
      </c>
      <c r="D934" s="153">
        <f>IF(A934="","",CHOOSE(MONTH(A934),"Ocak","Şubat","Mart","Nisan","Mayıs","Haziran","Temmuz","Ağustos","Eylül","Ekim","Kasım","Aralık"))</f>
        <v/>
      </c>
      <c r="E934" s="153">
        <f>IF(A934="","",ROUNDUP(MONTH(A934)/3,0))</f>
        <v/>
      </c>
      <c r="F934" s="153">
        <f>IF(A934="","",WEEKNUM(A934,2))</f>
        <v/>
      </c>
      <c r="G934" s="153">
        <f>IF(A934="","",WEEKDAY(A934,2))</f>
        <v/>
      </c>
      <c r="H934" s="153">
        <f>IF(A934="","",CHOOSE(WEEKDAY(A934,2),"Pazartesi","Salı","Çarşamba","Perşembe","Cuma","Cumartesi","Pazar"))</f>
        <v/>
      </c>
    </row>
    <row r="935" ht="10.5" customHeight="1" s="113">
      <c r="A935" s="152" t="n">
        <v>42938</v>
      </c>
      <c r="B935" s="153">
        <f>IF(A935="","",YEAR(A935))</f>
        <v/>
      </c>
      <c r="C935" s="153">
        <f>IF(A935="","",MONTH(A935))</f>
        <v/>
      </c>
      <c r="D935" s="153">
        <f>IF(A935="","",CHOOSE(MONTH(A935),"Ocak","Şubat","Mart","Nisan","Mayıs","Haziran","Temmuz","Ağustos","Eylül","Ekim","Kasım","Aralık"))</f>
        <v/>
      </c>
      <c r="E935" s="153">
        <f>IF(A935="","",ROUNDUP(MONTH(A935)/3,0))</f>
        <v/>
      </c>
      <c r="F935" s="153">
        <f>IF(A935="","",WEEKNUM(A935,2))</f>
        <v/>
      </c>
      <c r="G935" s="153">
        <f>IF(A935="","",WEEKDAY(A935,2))</f>
        <v/>
      </c>
      <c r="H935" s="153">
        <f>IF(A935="","",CHOOSE(WEEKDAY(A935,2),"Pazartesi","Salı","Çarşamba","Perşembe","Cuma","Cumartesi","Pazar"))</f>
        <v/>
      </c>
    </row>
    <row r="936" ht="10.5" customHeight="1" s="113">
      <c r="A936" s="152" t="n">
        <v>42939</v>
      </c>
      <c r="B936" s="153">
        <f>IF(A936="","",YEAR(A936))</f>
        <v/>
      </c>
      <c r="C936" s="153">
        <f>IF(A936="","",MONTH(A936))</f>
        <v/>
      </c>
      <c r="D936" s="153">
        <f>IF(A936="","",CHOOSE(MONTH(A936),"Ocak","Şubat","Mart","Nisan","Mayıs","Haziran","Temmuz","Ağustos","Eylül","Ekim","Kasım","Aralık"))</f>
        <v/>
      </c>
      <c r="E936" s="153">
        <f>IF(A936="","",ROUNDUP(MONTH(A936)/3,0))</f>
        <v/>
      </c>
      <c r="F936" s="153">
        <f>IF(A936="","",WEEKNUM(A936,2))</f>
        <v/>
      </c>
      <c r="G936" s="153">
        <f>IF(A936="","",WEEKDAY(A936,2))</f>
        <v/>
      </c>
      <c r="H936" s="153">
        <f>IF(A936="","",CHOOSE(WEEKDAY(A936,2),"Pazartesi","Salı","Çarşamba","Perşembe","Cuma","Cumartesi","Pazar"))</f>
        <v/>
      </c>
    </row>
    <row r="937" ht="10.5" customHeight="1" s="113">
      <c r="A937" s="152" t="n">
        <v>42940</v>
      </c>
      <c r="B937" s="153">
        <f>IF(A937="","",YEAR(A937))</f>
        <v/>
      </c>
      <c r="C937" s="153">
        <f>IF(A937="","",MONTH(A937))</f>
        <v/>
      </c>
      <c r="D937" s="153">
        <f>IF(A937="","",CHOOSE(MONTH(A937),"Ocak","Şubat","Mart","Nisan","Mayıs","Haziran","Temmuz","Ağustos","Eylül","Ekim","Kasım","Aralık"))</f>
        <v/>
      </c>
      <c r="E937" s="153">
        <f>IF(A937="","",ROUNDUP(MONTH(A937)/3,0))</f>
        <v/>
      </c>
      <c r="F937" s="153">
        <f>IF(A937="","",WEEKNUM(A937,2))</f>
        <v/>
      </c>
      <c r="G937" s="153">
        <f>IF(A937="","",WEEKDAY(A937,2))</f>
        <v/>
      </c>
      <c r="H937" s="153">
        <f>IF(A937="","",CHOOSE(WEEKDAY(A937,2),"Pazartesi","Salı","Çarşamba","Perşembe","Cuma","Cumartesi","Pazar"))</f>
        <v/>
      </c>
    </row>
    <row r="938" ht="10.5" customHeight="1" s="113">
      <c r="A938" s="152" t="n">
        <v>42941</v>
      </c>
      <c r="B938" s="153">
        <f>IF(A938="","",YEAR(A938))</f>
        <v/>
      </c>
      <c r="C938" s="153">
        <f>IF(A938="","",MONTH(A938))</f>
        <v/>
      </c>
      <c r="D938" s="153">
        <f>IF(A938="","",CHOOSE(MONTH(A938),"Ocak","Şubat","Mart","Nisan","Mayıs","Haziran","Temmuz","Ağustos","Eylül","Ekim","Kasım","Aralık"))</f>
        <v/>
      </c>
      <c r="E938" s="153">
        <f>IF(A938="","",ROUNDUP(MONTH(A938)/3,0))</f>
        <v/>
      </c>
      <c r="F938" s="153">
        <f>IF(A938="","",WEEKNUM(A938,2))</f>
        <v/>
      </c>
      <c r="G938" s="153">
        <f>IF(A938="","",WEEKDAY(A938,2))</f>
        <v/>
      </c>
      <c r="H938" s="153">
        <f>IF(A938="","",CHOOSE(WEEKDAY(A938,2),"Pazartesi","Salı","Çarşamba","Perşembe","Cuma","Cumartesi","Pazar"))</f>
        <v/>
      </c>
    </row>
    <row r="939" ht="10.5" customHeight="1" s="113">
      <c r="A939" s="152" t="n">
        <v>42942</v>
      </c>
      <c r="B939" s="153">
        <f>IF(A939="","",YEAR(A939))</f>
        <v/>
      </c>
      <c r="C939" s="153">
        <f>IF(A939="","",MONTH(A939))</f>
        <v/>
      </c>
      <c r="D939" s="153">
        <f>IF(A939="","",CHOOSE(MONTH(A939),"Ocak","Şubat","Mart","Nisan","Mayıs","Haziran","Temmuz","Ağustos","Eylül","Ekim","Kasım","Aralık"))</f>
        <v/>
      </c>
      <c r="E939" s="153">
        <f>IF(A939="","",ROUNDUP(MONTH(A939)/3,0))</f>
        <v/>
      </c>
      <c r="F939" s="153">
        <f>IF(A939="","",WEEKNUM(A939,2))</f>
        <v/>
      </c>
      <c r="G939" s="153">
        <f>IF(A939="","",WEEKDAY(A939,2))</f>
        <v/>
      </c>
      <c r="H939" s="153">
        <f>IF(A939="","",CHOOSE(WEEKDAY(A939,2),"Pazartesi","Salı","Çarşamba","Perşembe","Cuma","Cumartesi","Pazar"))</f>
        <v/>
      </c>
    </row>
    <row r="940" ht="10.5" customHeight="1" s="113">
      <c r="A940" s="152" t="n">
        <v>42943</v>
      </c>
      <c r="B940" s="153">
        <f>IF(A940="","",YEAR(A940))</f>
        <v/>
      </c>
      <c r="C940" s="153">
        <f>IF(A940="","",MONTH(A940))</f>
        <v/>
      </c>
      <c r="D940" s="153">
        <f>IF(A940="","",CHOOSE(MONTH(A940),"Ocak","Şubat","Mart","Nisan","Mayıs","Haziran","Temmuz","Ağustos","Eylül","Ekim","Kasım","Aralık"))</f>
        <v/>
      </c>
      <c r="E940" s="153">
        <f>IF(A940="","",ROUNDUP(MONTH(A940)/3,0))</f>
        <v/>
      </c>
      <c r="F940" s="153">
        <f>IF(A940="","",WEEKNUM(A940,2))</f>
        <v/>
      </c>
      <c r="G940" s="153">
        <f>IF(A940="","",WEEKDAY(A940,2))</f>
        <v/>
      </c>
      <c r="H940" s="153">
        <f>IF(A940="","",CHOOSE(WEEKDAY(A940,2),"Pazartesi","Salı","Çarşamba","Perşembe","Cuma","Cumartesi","Pazar"))</f>
        <v/>
      </c>
    </row>
    <row r="941" ht="10.5" customHeight="1" s="113">
      <c r="A941" s="152" t="n">
        <v>42944</v>
      </c>
      <c r="B941" s="153">
        <f>IF(A941="","",YEAR(A941))</f>
        <v/>
      </c>
      <c r="C941" s="153">
        <f>IF(A941="","",MONTH(A941))</f>
        <v/>
      </c>
      <c r="D941" s="153">
        <f>IF(A941="","",CHOOSE(MONTH(A941),"Ocak","Şubat","Mart","Nisan","Mayıs","Haziran","Temmuz","Ağustos","Eylül","Ekim","Kasım","Aralık"))</f>
        <v/>
      </c>
      <c r="E941" s="153">
        <f>IF(A941="","",ROUNDUP(MONTH(A941)/3,0))</f>
        <v/>
      </c>
      <c r="F941" s="153">
        <f>IF(A941="","",WEEKNUM(A941,2))</f>
        <v/>
      </c>
      <c r="G941" s="153">
        <f>IF(A941="","",WEEKDAY(A941,2))</f>
        <v/>
      </c>
      <c r="H941" s="153">
        <f>IF(A941="","",CHOOSE(WEEKDAY(A941,2),"Pazartesi","Salı","Çarşamba","Perşembe","Cuma","Cumartesi","Pazar"))</f>
        <v/>
      </c>
    </row>
    <row r="942" ht="10.5" customHeight="1" s="113">
      <c r="A942" s="152" t="n">
        <v>42945</v>
      </c>
      <c r="B942" s="153">
        <f>IF(A942="","",YEAR(A942))</f>
        <v/>
      </c>
      <c r="C942" s="153">
        <f>IF(A942="","",MONTH(A942))</f>
        <v/>
      </c>
      <c r="D942" s="153">
        <f>IF(A942="","",CHOOSE(MONTH(A942),"Ocak","Şubat","Mart","Nisan","Mayıs","Haziran","Temmuz","Ağustos","Eylül","Ekim","Kasım","Aralık"))</f>
        <v/>
      </c>
      <c r="E942" s="153">
        <f>IF(A942="","",ROUNDUP(MONTH(A942)/3,0))</f>
        <v/>
      </c>
      <c r="F942" s="153">
        <f>IF(A942="","",WEEKNUM(A942,2))</f>
        <v/>
      </c>
      <c r="G942" s="153">
        <f>IF(A942="","",WEEKDAY(A942,2))</f>
        <v/>
      </c>
      <c r="H942" s="153">
        <f>IF(A942="","",CHOOSE(WEEKDAY(A942,2),"Pazartesi","Salı","Çarşamba","Perşembe","Cuma","Cumartesi","Pazar"))</f>
        <v/>
      </c>
    </row>
    <row r="943" ht="10.5" customHeight="1" s="113">
      <c r="A943" s="152" t="n">
        <v>42946</v>
      </c>
      <c r="B943" s="153">
        <f>IF(A943="","",YEAR(A943))</f>
        <v/>
      </c>
      <c r="C943" s="153">
        <f>IF(A943="","",MONTH(A943))</f>
        <v/>
      </c>
      <c r="D943" s="153">
        <f>IF(A943="","",CHOOSE(MONTH(A943),"Ocak","Şubat","Mart","Nisan","Mayıs","Haziran","Temmuz","Ağustos","Eylül","Ekim","Kasım","Aralık"))</f>
        <v/>
      </c>
      <c r="E943" s="153">
        <f>IF(A943="","",ROUNDUP(MONTH(A943)/3,0))</f>
        <v/>
      </c>
      <c r="F943" s="153">
        <f>IF(A943="","",WEEKNUM(A943,2))</f>
        <v/>
      </c>
      <c r="G943" s="153">
        <f>IF(A943="","",WEEKDAY(A943,2))</f>
        <v/>
      </c>
      <c r="H943" s="153">
        <f>IF(A943="","",CHOOSE(WEEKDAY(A943,2),"Pazartesi","Salı","Çarşamba","Perşembe","Cuma","Cumartesi","Pazar"))</f>
        <v/>
      </c>
    </row>
    <row r="944" ht="10.5" customHeight="1" s="113">
      <c r="A944" s="152" t="n">
        <v>42947</v>
      </c>
      <c r="B944" s="153">
        <f>IF(A944="","",YEAR(A944))</f>
        <v/>
      </c>
      <c r="C944" s="153">
        <f>IF(A944="","",MONTH(A944))</f>
        <v/>
      </c>
      <c r="D944" s="153">
        <f>IF(A944="","",CHOOSE(MONTH(A944),"Ocak","Şubat","Mart","Nisan","Mayıs","Haziran","Temmuz","Ağustos","Eylül","Ekim","Kasım","Aralık"))</f>
        <v/>
      </c>
      <c r="E944" s="153">
        <f>IF(A944="","",ROUNDUP(MONTH(A944)/3,0))</f>
        <v/>
      </c>
      <c r="F944" s="153">
        <f>IF(A944="","",WEEKNUM(A944,2))</f>
        <v/>
      </c>
      <c r="G944" s="153">
        <f>IF(A944="","",WEEKDAY(A944,2))</f>
        <v/>
      </c>
      <c r="H944" s="153">
        <f>IF(A944="","",CHOOSE(WEEKDAY(A944,2),"Pazartesi","Salı","Çarşamba","Perşembe","Cuma","Cumartesi","Pazar"))</f>
        <v/>
      </c>
    </row>
    <row r="945" ht="10.5" customHeight="1" s="113">
      <c r="A945" s="152" t="n">
        <v>42948</v>
      </c>
      <c r="B945" s="153">
        <f>IF(A945="","",YEAR(A945))</f>
        <v/>
      </c>
      <c r="C945" s="153">
        <f>IF(A945="","",MONTH(A945))</f>
        <v/>
      </c>
      <c r="D945" s="153">
        <f>IF(A945="","",CHOOSE(MONTH(A945),"Ocak","Şubat","Mart","Nisan","Mayıs","Haziran","Temmuz","Ağustos","Eylül","Ekim","Kasım","Aralık"))</f>
        <v/>
      </c>
      <c r="E945" s="153">
        <f>IF(A945="","",ROUNDUP(MONTH(A945)/3,0))</f>
        <v/>
      </c>
      <c r="F945" s="153">
        <f>IF(A945="","",WEEKNUM(A945,2))</f>
        <v/>
      </c>
      <c r="G945" s="153">
        <f>IF(A945="","",WEEKDAY(A945,2))</f>
        <v/>
      </c>
      <c r="H945" s="153">
        <f>IF(A945="","",CHOOSE(WEEKDAY(A945,2),"Pazartesi","Salı","Çarşamba","Perşembe","Cuma","Cumartesi","Pazar"))</f>
        <v/>
      </c>
    </row>
    <row r="946" ht="10.5" customHeight="1" s="113">
      <c r="A946" s="152" t="n">
        <v>42949</v>
      </c>
      <c r="B946" s="153">
        <f>IF(A946="","",YEAR(A946))</f>
        <v/>
      </c>
      <c r="C946" s="153">
        <f>IF(A946="","",MONTH(A946))</f>
        <v/>
      </c>
      <c r="D946" s="153">
        <f>IF(A946="","",CHOOSE(MONTH(A946),"Ocak","Şubat","Mart","Nisan","Mayıs","Haziran","Temmuz","Ağustos","Eylül","Ekim","Kasım","Aralık"))</f>
        <v/>
      </c>
      <c r="E946" s="153">
        <f>IF(A946="","",ROUNDUP(MONTH(A946)/3,0))</f>
        <v/>
      </c>
      <c r="F946" s="153">
        <f>IF(A946="","",WEEKNUM(A946,2))</f>
        <v/>
      </c>
      <c r="G946" s="153">
        <f>IF(A946="","",WEEKDAY(A946,2))</f>
        <v/>
      </c>
      <c r="H946" s="153">
        <f>IF(A946="","",CHOOSE(WEEKDAY(A946,2),"Pazartesi","Salı","Çarşamba","Perşembe","Cuma","Cumartesi","Pazar"))</f>
        <v/>
      </c>
    </row>
    <row r="947" ht="10.5" customHeight="1" s="113">
      <c r="A947" s="152" t="n">
        <v>42950</v>
      </c>
      <c r="B947" s="153">
        <f>IF(A947="","",YEAR(A947))</f>
        <v/>
      </c>
      <c r="C947" s="153">
        <f>IF(A947="","",MONTH(A947))</f>
        <v/>
      </c>
      <c r="D947" s="153">
        <f>IF(A947="","",CHOOSE(MONTH(A947),"Ocak","Şubat","Mart","Nisan","Mayıs","Haziran","Temmuz","Ağustos","Eylül","Ekim","Kasım","Aralık"))</f>
        <v/>
      </c>
      <c r="E947" s="153">
        <f>IF(A947="","",ROUNDUP(MONTH(A947)/3,0))</f>
        <v/>
      </c>
      <c r="F947" s="153">
        <f>IF(A947="","",WEEKNUM(A947,2))</f>
        <v/>
      </c>
      <c r="G947" s="153">
        <f>IF(A947="","",WEEKDAY(A947,2))</f>
        <v/>
      </c>
      <c r="H947" s="153">
        <f>IF(A947="","",CHOOSE(WEEKDAY(A947,2),"Pazartesi","Salı","Çarşamba","Perşembe","Cuma","Cumartesi","Pazar"))</f>
        <v/>
      </c>
    </row>
    <row r="948" ht="10.5" customHeight="1" s="113">
      <c r="A948" s="152" t="n">
        <v>42951</v>
      </c>
      <c r="B948" s="153">
        <f>IF(A948="","",YEAR(A948))</f>
        <v/>
      </c>
      <c r="C948" s="153">
        <f>IF(A948="","",MONTH(A948))</f>
        <v/>
      </c>
      <c r="D948" s="153">
        <f>IF(A948="","",CHOOSE(MONTH(A948),"Ocak","Şubat","Mart","Nisan","Mayıs","Haziran","Temmuz","Ağustos","Eylül","Ekim","Kasım","Aralık"))</f>
        <v/>
      </c>
      <c r="E948" s="153">
        <f>IF(A948="","",ROUNDUP(MONTH(A948)/3,0))</f>
        <v/>
      </c>
      <c r="F948" s="153">
        <f>IF(A948="","",WEEKNUM(A948,2))</f>
        <v/>
      </c>
      <c r="G948" s="153">
        <f>IF(A948="","",WEEKDAY(A948,2))</f>
        <v/>
      </c>
      <c r="H948" s="153">
        <f>IF(A948="","",CHOOSE(WEEKDAY(A948,2),"Pazartesi","Salı","Çarşamba","Perşembe","Cuma","Cumartesi","Pazar"))</f>
        <v/>
      </c>
    </row>
    <row r="949" ht="10.5" customHeight="1" s="113">
      <c r="A949" s="152" t="n">
        <v>42952</v>
      </c>
      <c r="B949" s="153">
        <f>IF(A949="","",YEAR(A949))</f>
        <v/>
      </c>
      <c r="C949" s="153">
        <f>IF(A949="","",MONTH(A949))</f>
        <v/>
      </c>
      <c r="D949" s="153">
        <f>IF(A949="","",CHOOSE(MONTH(A949),"Ocak","Şubat","Mart","Nisan","Mayıs","Haziran","Temmuz","Ağustos","Eylül","Ekim","Kasım","Aralık"))</f>
        <v/>
      </c>
      <c r="E949" s="153">
        <f>IF(A949="","",ROUNDUP(MONTH(A949)/3,0))</f>
        <v/>
      </c>
      <c r="F949" s="153">
        <f>IF(A949="","",WEEKNUM(A949,2))</f>
        <v/>
      </c>
      <c r="G949" s="153">
        <f>IF(A949="","",WEEKDAY(A949,2))</f>
        <v/>
      </c>
      <c r="H949" s="153">
        <f>IF(A949="","",CHOOSE(WEEKDAY(A949,2),"Pazartesi","Salı","Çarşamba","Perşembe","Cuma","Cumartesi","Pazar"))</f>
        <v/>
      </c>
    </row>
    <row r="950" ht="10.5" customHeight="1" s="113">
      <c r="A950" s="152" t="n">
        <v>42953</v>
      </c>
      <c r="B950" s="153">
        <f>IF(A950="","",YEAR(A950))</f>
        <v/>
      </c>
      <c r="C950" s="153">
        <f>IF(A950="","",MONTH(A950))</f>
        <v/>
      </c>
      <c r="D950" s="153">
        <f>IF(A950="","",CHOOSE(MONTH(A950),"Ocak","Şubat","Mart","Nisan","Mayıs","Haziran","Temmuz","Ağustos","Eylül","Ekim","Kasım","Aralık"))</f>
        <v/>
      </c>
      <c r="E950" s="153">
        <f>IF(A950="","",ROUNDUP(MONTH(A950)/3,0))</f>
        <v/>
      </c>
      <c r="F950" s="153">
        <f>IF(A950="","",WEEKNUM(A950,2))</f>
        <v/>
      </c>
      <c r="G950" s="153">
        <f>IF(A950="","",WEEKDAY(A950,2))</f>
        <v/>
      </c>
      <c r="H950" s="153">
        <f>IF(A950="","",CHOOSE(WEEKDAY(A950,2),"Pazartesi","Salı","Çarşamba","Perşembe","Cuma","Cumartesi","Pazar"))</f>
        <v/>
      </c>
    </row>
    <row r="951" ht="10.5" customHeight="1" s="113">
      <c r="A951" s="152" t="n">
        <v>42954</v>
      </c>
      <c r="B951" s="153">
        <f>IF(A951="","",YEAR(A951))</f>
        <v/>
      </c>
      <c r="C951" s="153">
        <f>IF(A951="","",MONTH(A951))</f>
        <v/>
      </c>
      <c r="D951" s="153">
        <f>IF(A951="","",CHOOSE(MONTH(A951),"Ocak","Şubat","Mart","Nisan","Mayıs","Haziran","Temmuz","Ağustos","Eylül","Ekim","Kasım","Aralık"))</f>
        <v/>
      </c>
      <c r="E951" s="153">
        <f>IF(A951="","",ROUNDUP(MONTH(A951)/3,0))</f>
        <v/>
      </c>
      <c r="F951" s="153">
        <f>IF(A951="","",WEEKNUM(A951,2))</f>
        <v/>
      </c>
      <c r="G951" s="153">
        <f>IF(A951="","",WEEKDAY(A951,2))</f>
        <v/>
      </c>
      <c r="H951" s="153">
        <f>IF(A951="","",CHOOSE(WEEKDAY(A951,2),"Pazartesi","Salı","Çarşamba","Perşembe","Cuma","Cumartesi","Pazar"))</f>
        <v/>
      </c>
    </row>
    <row r="952" ht="10.5" customHeight="1" s="113">
      <c r="A952" s="152" t="n">
        <v>42955</v>
      </c>
      <c r="B952" s="153">
        <f>IF(A952="","",YEAR(A952))</f>
        <v/>
      </c>
      <c r="C952" s="153">
        <f>IF(A952="","",MONTH(A952))</f>
        <v/>
      </c>
      <c r="D952" s="153">
        <f>IF(A952="","",CHOOSE(MONTH(A952),"Ocak","Şubat","Mart","Nisan","Mayıs","Haziran","Temmuz","Ağustos","Eylül","Ekim","Kasım","Aralık"))</f>
        <v/>
      </c>
      <c r="E952" s="153">
        <f>IF(A952="","",ROUNDUP(MONTH(A952)/3,0))</f>
        <v/>
      </c>
      <c r="F952" s="153">
        <f>IF(A952="","",WEEKNUM(A952,2))</f>
        <v/>
      </c>
      <c r="G952" s="153">
        <f>IF(A952="","",WEEKDAY(A952,2))</f>
        <v/>
      </c>
      <c r="H952" s="153">
        <f>IF(A952="","",CHOOSE(WEEKDAY(A952,2),"Pazartesi","Salı","Çarşamba","Perşembe","Cuma","Cumartesi","Pazar"))</f>
        <v/>
      </c>
    </row>
    <row r="953" ht="10.5" customHeight="1" s="113">
      <c r="A953" s="152" t="n">
        <v>42956</v>
      </c>
      <c r="B953" s="153">
        <f>IF(A953="","",YEAR(A953))</f>
        <v/>
      </c>
      <c r="C953" s="153">
        <f>IF(A953="","",MONTH(A953))</f>
        <v/>
      </c>
      <c r="D953" s="153">
        <f>IF(A953="","",CHOOSE(MONTH(A953),"Ocak","Şubat","Mart","Nisan","Mayıs","Haziran","Temmuz","Ağustos","Eylül","Ekim","Kasım","Aralık"))</f>
        <v/>
      </c>
      <c r="E953" s="153">
        <f>IF(A953="","",ROUNDUP(MONTH(A953)/3,0))</f>
        <v/>
      </c>
      <c r="F953" s="153">
        <f>IF(A953="","",WEEKNUM(A953,2))</f>
        <v/>
      </c>
      <c r="G953" s="153">
        <f>IF(A953="","",WEEKDAY(A953,2))</f>
        <v/>
      </c>
      <c r="H953" s="153">
        <f>IF(A953="","",CHOOSE(WEEKDAY(A953,2),"Pazartesi","Salı","Çarşamba","Perşembe","Cuma","Cumartesi","Pazar"))</f>
        <v/>
      </c>
    </row>
    <row r="954" ht="10.5" customHeight="1" s="113">
      <c r="A954" s="152" t="n">
        <v>42957</v>
      </c>
      <c r="B954" s="153">
        <f>IF(A954="","",YEAR(A954))</f>
        <v/>
      </c>
      <c r="C954" s="153">
        <f>IF(A954="","",MONTH(A954))</f>
        <v/>
      </c>
      <c r="D954" s="153">
        <f>IF(A954="","",CHOOSE(MONTH(A954),"Ocak","Şubat","Mart","Nisan","Mayıs","Haziran","Temmuz","Ağustos","Eylül","Ekim","Kasım","Aralık"))</f>
        <v/>
      </c>
      <c r="E954" s="153">
        <f>IF(A954="","",ROUNDUP(MONTH(A954)/3,0))</f>
        <v/>
      </c>
      <c r="F954" s="153">
        <f>IF(A954="","",WEEKNUM(A954,2))</f>
        <v/>
      </c>
      <c r="G954" s="153">
        <f>IF(A954="","",WEEKDAY(A954,2))</f>
        <v/>
      </c>
      <c r="H954" s="153">
        <f>IF(A954="","",CHOOSE(WEEKDAY(A954,2),"Pazartesi","Salı","Çarşamba","Perşembe","Cuma","Cumartesi","Pazar"))</f>
        <v/>
      </c>
    </row>
    <row r="955" ht="10.5" customHeight="1" s="113">
      <c r="A955" s="152" t="n">
        <v>42958</v>
      </c>
      <c r="B955" s="153">
        <f>IF(A955="","",YEAR(A955))</f>
        <v/>
      </c>
      <c r="C955" s="153">
        <f>IF(A955="","",MONTH(A955))</f>
        <v/>
      </c>
      <c r="D955" s="153">
        <f>IF(A955="","",CHOOSE(MONTH(A955),"Ocak","Şubat","Mart","Nisan","Mayıs","Haziran","Temmuz","Ağustos","Eylül","Ekim","Kasım","Aralık"))</f>
        <v/>
      </c>
      <c r="E955" s="153">
        <f>IF(A955="","",ROUNDUP(MONTH(A955)/3,0))</f>
        <v/>
      </c>
      <c r="F955" s="153">
        <f>IF(A955="","",WEEKNUM(A955,2))</f>
        <v/>
      </c>
      <c r="G955" s="153">
        <f>IF(A955="","",WEEKDAY(A955,2))</f>
        <v/>
      </c>
      <c r="H955" s="153">
        <f>IF(A955="","",CHOOSE(WEEKDAY(A955,2),"Pazartesi","Salı","Çarşamba","Perşembe","Cuma","Cumartesi","Pazar"))</f>
        <v/>
      </c>
    </row>
    <row r="956" ht="10.5" customHeight="1" s="113">
      <c r="A956" s="152" t="n">
        <v>42959</v>
      </c>
      <c r="B956" s="153">
        <f>IF(A956="","",YEAR(A956))</f>
        <v/>
      </c>
      <c r="C956" s="153">
        <f>IF(A956="","",MONTH(A956))</f>
        <v/>
      </c>
      <c r="D956" s="153">
        <f>IF(A956="","",CHOOSE(MONTH(A956),"Ocak","Şubat","Mart","Nisan","Mayıs","Haziran","Temmuz","Ağustos","Eylül","Ekim","Kasım","Aralık"))</f>
        <v/>
      </c>
      <c r="E956" s="153">
        <f>IF(A956="","",ROUNDUP(MONTH(A956)/3,0))</f>
        <v/>
      </c>
      <c r="F956" s="153">
        <f>IF(A956="","",WEEKNUM(A956,2))</f>
        <v/>
      </c>
      <c r="G956" s="153">
        <f>IF(A956="","",WEEKDAY(A956,2))</f>
        <v/>
      </c>
      <c r="H956" s="153">
        <f>IF(A956="","",CHOOSE(WEEKDAY(A956,2),"Pazartesi","Salı","Çarşamba","Perşembe","Cuma","Cumartesi","Pazar"))</f>
        <v/>
      </c>
    </row>
    <row r="957" ht="10.5" customHeight="1" s="113">
      <c r="A957" s="152" t="n">
        <v>42960</v>
      </c>
      <c r="B957" s="153">
        <f>IF(A957="","",YEAR(A957))</f>
        <v/>
      </c>
      <c r="C957" s="153">
        <f>IF(A957="","",MONTH(A957))</f>
        <v/>
      </c>
      <c r="D957" s="153">
        <f>IF(A957="","",CHOOSE(MONTH(A957),"Ocak","Şubat","Mart","Nisan","Mayıs","Haziran","Temmuz","Ağustos","Eylül","Ekim","Kasım","Aralık"))</f>
        <v/>
      </c>
      <c r="E957" s="153">
        <f>IF(A957="","",ROUNDUP(MONTH(A957)/3,0))</f>
        <v/>
      </c>
      <c r="F957" s="153">
        <f>IF(A957="","",WEEKNUM(A957,2))</f>
        <v/>
      </c>
      <c r="G957" s="153">
        <f>IF(A957="","",WEEKDAY(A957,2))</f>
        <v/>
      </c>
      <c r="H957" s="153">
        <f>IF(A957="","",CHOOSE(WEEKDAY(A957,2),"Pazartesi","Salı","Çarşamba","Perşembe","Cuma","Cumartesi","Pazar"))</f>
        <v/>
      </c>
    </row>
    <row r="958" ht="10.5" customHeight="1" s="113">
      <c r="A958" s="152" t="n">
        <v>42961</v>
      </c>
      <c r="B958" s="153">
        <f>IF(A958="","",YEAR(A958))</f>
        <v/>
      </c>
      <c r="C958" s="153">
        <f>IF(A958="","",MONTH(A958))</f>
        <v/>
      </c>
      <c r="D958" s="153">
        <f>IF(A958="","",CHOOSE(MONTH(A958),"Ocak","Şubat","Mart","Nisan","Mayıs","Haziran","Temmuz","Ağustos","Eylül","Ekim","Kasım","Aralık"))</f>
        <v/>
      </c>
      <c r="E958" s="153">
        <f>IF(A958="","",ROUNDUP(MONTH(A958)/3,0))</f>
        <v/>
      </c>
      <c r="F958" s="153">
        <f>IF(A958="","",WEEKNUM(A958,2))</f>
        <v/>
      </c>
      <c r="G958" s="153">
        <f>IF(A958="","",WEEKDAY(A958,2))</f>
        <v/>
      </c>
      <c r="H958" s="153">
        <f>IF(A958="","",CHOOSE(WEEKDAY(A958,2),"Pazartesi","Salı","Çarşamba","Perşembe","Cuma","Cumartesi","Pazar"))</f>
        <v/>
      </c>
    </row>
    <row r="959" ht="10.5" customHeight="1" s="113">
      <c r="A959" s="152" t="n">
        <v>42962</v>
      </c>
      <c r="B959" s="153">
        <f>IF(A959="","",YEAR(A959))</f>
        <v/>
      </c>
      <c r="C959" s="153">
        <f>IF(A959="","",MONTH(A959))</f>
        <v/>
      </c>
      <c r="D959" s="153">
        <f>IF(A959="","",CHOOSE(MONTH(A959),"Ocak","Şubat","Mart","Nisan","Mayıs","Haziran","Temmuz","Ağustos","Eylül","Ekim","Kasım","Aralık"))</f>
        <v/>
      </c>
      <c r="E959" s="153">
        <f>IF(A959="","",ROUNDUP(MONTH(A959)/3,0))</f>
        <v/>
      </c>
      <c r="F959" s="153">
        <f>IF(A959="","",WEEKNUM(A959,2))</f>
        <v/>
      </c>
      <c r="G959" s="153">
        <f>IF(A959="","",WEEKDAY(A959,2))</f>
        <v/>
      </c>
      <c r="H959" s="153">
        <f>IF(A959="","",CHOOSE(WEEKDAY(A959,2),"Pazartesi","Salı","Çarşamba","Perşembe","Cuma","Cumartesi","Pazar"))</f>
        <v/>
      </c>
    </row>
    <row r="960" ht="10.5" customHeight="1" s="113">
      <c r="A960" s="152" t="n">
        <v>42963</v>
      </c>
      <c r="B960" s="153">
        <f>IF(A960="","",YEAR(A960))</f>
        <v/>
      </c>
      <c r="C960" s="153">
        <f>IF(A960="","",MONTH(A960))</f>
        <v/>
      </c>
      <c r="D960" s="153">
        <f>IF(A960="","",CHOOSE(MONTH(A960),"Ocak","Şubat","Mart","Nisan","Mayıs","Haziran","Temmuz","Ağustos","Eylül","Ekim","Kasım","Aralık"))</f>
        <v/>
      </c>
      <c r="E960" s="153">
        <f>IF(A960="","",ROUNDUP(MONTH(A960)/3,0))</f>
        <v/>
      </c>
      <c r="F960" s="153">
        <f>IF(A960="","",WEEKNUM(A960,2))</f>
        <v/>
      </c>
      <c r="G960" s="153">
        <f>IF(A960="","",WEEKDAY(A960,2))</f>
        <v/>
      </c>
      <c r="H960" s="153">
        <f>IF(A960="","",CHOOSE(WEEKDAY(A960,2),"Pazartesi","Salı","Çarşamba","Perşembe","Cuma","Cumartesi","Pazar"))</f>
        <v/>
      </c>
    </row>
    <row r="961" ht="10.5" customHeight="1" s="113">
      <c r="A961" s="152" t="n">
        <v>42964</v>
      </c>
      <c r="B961" s="153">
        <f>IF(A961="","",YEAR(A961))</f>
        <v/>
      </c>
      <c r="C961" s="153">
        <f>IF(A961="","",MONTH(A961))</f>
        <v/>
      </c>
      <c r="D961" s="153">
        <f>IF(A961="","",CHOOSE(MONTH(A961),"Ocak","Şubat","Mart","Nisan","Mayıs","Haziran","Temmuz","Ağustos","Eylül","Ekim","Kasım","Aralık"))</f>
        <v/>
      </c>
      <c r="E961" s="153">
        <f>IF(A961="","",ROUNDUP(MONTH(A961)/3,0))</f>
        <v/>
      </c>
      <c r="F961" s="153">
        <f>IF(A961="","",WEEKNUM(A961,2))</f>
        <v/>
      </c>
      <c r="G961" s="153">
        <f>IF(A961="","",WEEKDAY(A961,2))</f>
        <v/>
      </c>
      <c r="H961" s="153">
        <f>IF(A961="","",CHOOSE(WEEKDAY(A961,2),"Pazartesi","Salı","Çarşamba","Perşembe","Cuma","Cumartesi","Pazar"))</f>
        <v/>
      </c>
    </row>
    <row r="962" ht="10.5" customHeight="1" s="113">
      <c r="A962" s="152" t="n">
        <v>42965</v>
      </c>
      <c r="B962" s="153">
        <f>IF(A962="","",YEAR(A962))</f>
        <v/>
      </c>
      <c r="C962" s="153">
        <f>IF(A962="","",MONTH(A962))</f>
        <v/>
      </c>
      <c r="D962" s="153">
        <f>IF(A962="","",CHOOSE(MONTH(A962),"Ocak","Şubat","Mart","Nisan","Mayıs","Haziran","Temmuz","Ağustos","Eylül","Ekim","Kasım","Aralık"))</f>
        <v/>
      </c>
      <c r="E962" s="153">
        <f>IF(A962="","",ROUNDUP(MONTH(A962)/3,0))</f>
        <v/>
      </c>
      <c r="F962" s="153">
        <f>IF(A962="","",WEEKNUM(A962,2))</f>
        <v/>
      </c>
      <c r="G962" s="153">
        <f>IF(A962="","",WEEKDAY(A962,2))</f>
        <v/>
      </c>
      <c r="H962" s="153">
        <f>IF(A962="","",CHOOSE(WEEKDAY(A962,2),"Pazartesi","Salı","Çarşamba","Perşembe","Cuma","Cumartesi","Pazar"))</f>
        <v/>
      </c>
    </row>
    <row r="963" ht="10.5" customHeight="1" s="113">
      <c r="A963" s="152" t="n">
        <v>42966</v>
      </c>
      <c r="B963" s="153">
        <f>IF(A963="","",YEAR(A963))</f>
        <v/>
      </c>
      <c r="C963" s="153">
        <f>IF(A963="","",MONTH(A963))</f>
        <v/>
      </c>
      <c r="D963" s="153">
        <f>IF(A963="","",CHOOSE(MONTH(A963),"Ocak","Şubat","Mart","Nisan","Mayıs","Haziran","Temmuz","Ağustos","Eylül","Ekim","Kasım","Aralık"))</f>
        <v/>
      </c>
      <c r="E963" s="153">
        <f>IF(A963="","",ROUNDUP(MONTH(A963)/3,0))</f>
        <v/>
      </c>
      <c r="F963" s="153">
        <f>IF(A963="","",WEEKNUM(A963,2))</f>
        <v/>
      </c>
      <c r="G963" s="153">
        <f>IF(A963="","",WEEKDAY(A963,2))</f>
        <v/>
      </c>
      <c r="H963" s="153">
        <f>IF(A963="","",CHOOSE(WEEKDAY(A963,2),"Pazartesi","Salı","Çarşamba","Perşembe","Cuma","Cumartesi","Pazar"))</f>
        <v/>
      </c>
    </row>
    <row r="964" ht="10.5" customHeight="1" s="113">
      <c r="A964" s="152" t="n">
        <v>42967</v>
      </c>
      <c r="B964" s="153">
        <f>IF(A964="","",YEAR(A964))</f>
        <v/>
      </c>
      <c r="C964" s="153">
        <f>IF(A964="","",MONTH(A964))</f>
        <v/>
      </c>
      <c r="D964" s="153">
        <f>IF(A964="","",CHOOSE(MONTH(A964),"Ocak","Şubat","Mart","Nisan","Mayıs","Haziran","Temmuz","Ağustos","Eylül","Ekim","Kasım","Aralık"))</f>
        <v/>
      </c>
      <c r="E964" s="153">
        <f>IF(A964="","",ROUNDUP(MONTH(A964)/3,0))</f>
        <v/>
      </c>
      <c r="F964" s="153">
        <f>IF(A964="","",WEEKNUM(A964,2))</f>
        <v/>
      </c>
      <c r="G964" s="153">
        <f>IF(A964="","",WEEKDAY(A964,2))</f>
        <v/>
      </c>
      <c r="H964" s="153">
        <f>IF(A964="","",CHOOSE(WEEKDAY(A964,2),"Pazartesi","Salı","Çarşamba","Perşembe","Cuma","Cumartesi","Pazar"))</f>
        <v/>
      </c>
    </row>
    <row r="965" ht="10.5" customHeight="1" s="113">
      <c r="A965" s="152" t="n">
        <v>42968</v>
      </c>
      <c r="B965" s="153">
        <f>IF(A965="","",YEAR(A965))</f>
        <v/>
      </c>
      <c r="C965" s="153">
        <f>IF(A965="","",MONTH(A965))</f>
        <v/>
      </c>
      <c r="D965" s="153">
        <f>IF(A965="","",CHOOSE(MONTH(A965),"Ocak","Şubat","Mart","Nisan","Mayıs","Haziran","Temmuz","Ağustos","Eylül","Ekim","Kasım","Aralık"))</f>
        <v/>
      </c>
      <c r="E965" s="153">
        <f>IF(A965="","",ROUNDUP(MONTH(A965)/3,0))</f>
        <v/>
      </c>
      <c r="F965" s="153">
        <f>IF(A965="","",WEEKNUM(A965,2))</f>
        <v/>
      </c>
      <c r="G965" s="153">
        <f>IF(A965="","",WEEKDAY(A965,2))</f>
        <v/>
      </c>
      <c r="H965" s="153">
        <f>IF(A965="","",CHOOSE(WEEKDAY(A965,2),"Pazartesi","Salı","Çarşamba","Perşembe","Cuma","Cumartesi","Pazar"))</f>
        <v/>
      </c>
    </row>
    <row r="966" ht="10.5" customHeight="1" s="113">
      <c r="A966" s="152" t="n">
        <v>42969</v>
      </c>
      <c r="B966" s="153">
        <f>IF(A966="","",YEAR(A966))</f>
        <v/>
      </c>
      <c r="C966" s="153">
        <f>IF(A966="","",MONTH(A966))</f>
        <v/>
      </c>
      <c r="D966" s="153">
        <f>IF(A966="","",CHOOSE(MONTH(A966),"Ocak","Şubat","Mart","Nisan","Mayıs","Haziran","Temmuz","Ağustos","Eylül","Ekim","Kasım","Aralık"))</f>
        <v/>
      </c>
      <c r="E966" s="153">
        <f>IF(A966="","",ROUNDUP(MONTH(A966)/3,0))</f>
        <v/>
      </c>
      <c r="F966" s="153">
        <f>IF(A966="","",WEEKNUM(A966,2))</f>
        <v/>
      </c>
      <c r="G966" s="153">
        <f>IF(A966="","",WEEKDAY(A966,2))</f>
        <v/>
      </c>
      <c r="H966" s="153">
        <f>IF(A966="","",CHOOSE(WEEKDAY(A966,2),"Pazartesi","Salı","Çarşamba","Perşembe","Cuma","Cumartesi","Pazar"))</f>
        <v/>
      </c>
    </row>
    <row r="967" ht="10.5" customHeight="1" s="113">
      <c r="A967" s="152" t="n">
        <v>42970</v>
      </c>
      <c r="B967" s="153">
        <f>IF(A967="","",YEAR(A967))</f>
        <v/>
      </c>
      <c r="C967" s="153">
        <f>IF(A967="","",MONTH(A967))</f>
        <v/>
      </c>
      <c r="D967" s="153">
        <f>IF(A967="","",CHOOSE(MONTH(A967),"Ocak","Şubat","Mart","Nisan","Mayıs","Haziran","Temmuz","Ağustos","Eylül","Ekim","Kasım","Aralık"))</f>
        <v/>
      </c>
      <c r="E967" s="153">
        <f>IF(A967="","",ROUNDUP(MONTH(A967)/3,0))</f>
        <v/>
      </c>
      <c r="F967" s="153">
        <f>IF(A967="","",WEEKNUM(A967,2))</f>
        <v/>
      </c>
      <c r="G967" s="153">
        <f>IF(A967="","",WEEKDAY(A967,2))</f>
        <v/>
      </c>
      <c r="H967" s="153">
        <f>IF(A967="","",CHOOSE(WEEKDAY(A967,2),"Pazartesi","Salı","Çarşamba","Perşembe","Cuma","Cumartesi","Pazar"))</f>
        <v/>
      </c>
    </row>
    <row r="968" ht="10.5" customHeight="1" s="113">
      <c r="A968" s="152" t="n">
        <v>42971</v>
      </c>
      <c r="B968" s="153">
        <f>IF(A968="","",YEAR(A968))</f>
        <v/>
      </c>
      <c r="C968" s="153">
        <f>IF(A968="","",MONTH(A968))</f>
        <v/>
      </c>
      <c r="D968" s="153">
        <f>IF(A968="","",CHOOSE(MONTH(A968),"Ocak","Şubat","Mart","Nisan","Mayıs","Haziran","Temmuz","Ağustos","Eylül","Ekim","Kasım","Aralık"))</f>
        <v/>
      </c>
      <c r="E968" s="153">
        <f>IF(A968="","",ROUNDUP(MONTH(A968)/3,0))</f>
        <v/>
      </c>
      <c r="F968" s="153">
        <f>IF(A968="","",WEEKNUM(A968,2))</f>
        <v/>
      </c>
      <c r="G968" s="153">
        <f>IF(A968="","",WEEKDAY(A968,2))</f>
        <v/>
      </c>
      <c r="H968" s="153">
        <f>IF(A968="","",CHOOSE(WEEKDAY(A968,2),"Pazartesi","Salı","Çarşamba","Perşembe","Cuma","Cumartesi","Pazar"))</f>
        <v/>
      </c>
    </row>
    <row r="969" ht="10.5" customHeight="1" s="113">
      <c r="A969" s="152" t="n">
        <v>42972</v>
      </c>
      <c r="B969" s="153">
        <f>IF(A969="","",YEAR(A969))</f>
        <v/>
      </c>
      <c r="C969" s="153">
        <f>IF(A969="","",MONTH(A969))</f>
        <v/>
      </c>
      <c r="D969" s="153">
        <f>IF(A969="","",CHOOSE(MONTH(A969),"Ocak","Şubat","Mart","Nisan","Mayıs","Haziran","Temmuz","Ağustos","Eylül","Ekim","Kasım","Aralık"))</f>
        <v/>
      </c>
      <c r="E969" s="153">
        <f>IF(A969="","",ROUNDUP(MONTH(A969)/3,0))</f>
        <v/>
      </c>
      <c r="F969" s="153">
        <f>IF(A969="","",WEEKNUM(A969,2))</f>
        <v/>
      </c>
      <c r="G969" s="153">
        <f>IF(A969="","",WEEKDAY(A969,2))</f>
        <v/>
      </c>
      <c r="H969" s="153">
        <f>IF(A969="","",CHOOSE(WEEKDAY(A969,2),"Pazartesi","Salı","Çarşamba","Perşembe","Cuma","Cumartesi","Pazar"))</f>
        <v/>
      </c>
    </row>
    <row r="970" ht="10.5" customHeight="1" s="113">
      <c r="A970" s="152" t="n">
        <v>42973</v>
      </c>
      <c r="B970" s="153">
        <f>IF(A970="","",YEAR(A970))</f>
        <v/>
      </c>
      <c r="C970" s="153">
        <f>IF(A970="","",MONTH(A970))</f>
        <v/>
      </c>
      <c r="D970" s="153">
        <f>IF(A970="","",CHOOSE(MONTH(A970),"Ocak","Şubat","Mart","Nisan","Mayıs","Haziran","Temmuz","Ağustos","Eylül","Ekim","Kasım","Aralık"))</f>
        <v/>
      </c>
      <c r="E970" s="153">
        <f>IF(A970="","",ROUNDUP(MONTH(A970)/3,0))</f>
        <v/>
      </c>
      <c r="F970" s="153">
        <f>IF(A970="","",WEEKNUM(A970,2))</f>
        <v/>
      </c>
      <c r="G970" s="153">
        <f>IF(A970="","",WEEKDAY(A970,2))</f>
        <v/>
      </c>
      <c r="H970" s="153">
        <f>IF(A970="","",CHOOSE(WEEKDAY(A970,2),"Pazartesi","Salı","Çarşamba","Perşembe","Cuma","Cumartesi","Pazar"))</f>
        <v/>
      </c>
    </row>
    <row r="971" ht="10.5" customHeight="1" s="113">
      <c r="A971" s="152" t="n">
        <v>42974</v>
      </c>
      <c r="B971" s="153">
        <f>IF(A971="","",YEAR(A971))</f>
        <v/>
      </c>
      <c r="C971" s="153">
        <f>IF(A971="","",MONTH(A971))</f>
        <v/>
      </c>
      <c r="D971" s="153">
        <f>IF(A971="","",CHOOSE(MONTH(A971),"Ocak","Şubat","Mart","Nisan","Mayıs","Haziran","Temmuz","Ağustos","Eylül","Ekim","Kasım","Aralık"))</f>
        <v/>
      </c>
      <c r="E971" s="153">
        <f>IF(A971="","",ROUNDUP(MONTH(A971)/3,0))</f>
        <v/>
      </c>
      <c r="F971" s="153">
        <f>IF(A971="","",WEEKNUM(A971,2))</f>
        <v/>
      </c>
      <c r="G971" s="153">
        <f>IF(A971="","",WEEKDAY(A971,2))</f>
        <v/>
      </c>
      <c r="H971" s="153">
        <f>IF(A971="","",CHOOSE(WEEKDAY(A971,2),"Pazartesi","Salı","Çarşamba","Perşembe","Cuma","Cumartesi","Pazar"))</f>
        <v/>
      </c>
    </row>
    <row r="972" ht="10.5" customHeight="1" s="113">
      <c r="A972" s="152" t="n">
        <v>42975</v>
      </c>
      <c r="B972" s="153">
        <f>IF(A972="","",YEAR(A972))</f>
        <v/>
      </c>
      <c r="C972" s="153">
        <f>IF(A972="","",MONTH(A972))</f>
        <v/>
      </c>
      <c r="D972" s="153">
        <f>IF(A972="","",CHOOSE(MONTH(A972),"Ocak","Şubat","Mart","Nisan","Mayıs","Haziran","Temmuz","Ağustos","Eylül","Ekim","Kasım","Aralık"))</f>
        <v/>
      </c>
      <c r="E972" s="153">
        <f>IF(A972="","",ROUNDUP(MONTH(A972)/3,0))</f>
        <v/>
      </c>
      <c r="F972" s="153">
        <f>IF(A972="","",WEEKNUM(A972,2))</f>
        <v/>
      </c>
      <c r="G972" s="153">
        <f>IF(A972="","",WEEKDAY(A972,2))</f>
        <v/>
      </c>
      <c r="H972" s="153">
        <f>IF(A972="","",CHOOSE(WEEKDAY(A972,2),"Pazartesi","Salı","Çarşamba","Perşembe","Cuma","Cumartesi","Pazar"))</f>
        <v/>
      </c>
    </row>
    <row r="973" ht="10.5" customHeight="1" s="113">
      <c r="A973" s="152" t="n">
        <v>42976</v>
      </c>
      <c r="B973" s="153">
        <f>IF(A973="","",YEAR(A973))</f>
        <v/>
      </c>
      <c r="C973" s="153">
        <f>IF(A973="","",MONTH(A973))</f>
        <v/>
      </c>
      <c r="D973" s="153">
        <f>IF(A973="","",CHOOSE(MONTH(A973),"Ocak","Şubat","Mart","Nisan","Mayıs","Haziran","Temmuz","Ağustos","Eylül","Ekim","Kasım","Aralık"))</f>
        <v/>
      </c>
      <c r="E973" s="153">
        <f>IF(A973="","",ROUNDUP(MONTH(A973)/3,0))</f>
        <v/>
      </c>
      <c r="F973" s="153">
        <f>IF(A973="","",WEEKNUM(A973,2))</f>
        <v/>
      </c>
      <c r="G973" s="153">
        <f>IF(A973="","",WEEKDAY(A973,2))</f>
        <v/>
      </c>
      <c r="H973" s="153">
        <f>IF(A973="","",CHOOSE(WEEKDAY(A973,2),"Pazartesi","Salı","Çarşamba","Perşembe","Cuma","Cumartesi","Pazar"))</f>
        <v/>
      </c>
    </row>
    <row r="974" ht="10.5" customHeight="1" s="113">
      <c r="A974" s="152" t="n">
        <v>42977</v>
      </c>
      <c r="B974" s="153">
        <f>IF(A974="","",YEAR(A974))</f>
        <v/>
      </c>
      <c r="C974" s="153">
        <f>IF(A974="","",MONTH(A974))</f>
        <v/>
      </c>
      <c r="D974" s="153">
        <f>IF(A974="","",CHOOSE(MONTH(A974),"Ocak","Şubat","Mart","Nisan","Mayıs","Haziran","Temmuz","Ağustos","Eylül","Ekim","Kasım","Aralık"))</f>
        <v/>
      </c>
      <c r="E974" s="153">
        <f>IF(A974="","",ROUNDUP(MONTH(A974)/3,0))</f>
        <v/>
      </c>
      <c r="F974" s="153">
        <f>IF(A974="","",WEEKNUM(A974,2))</f>
        <v/>
      </c>
      <c r="G974" s="153">
        <f>IF(A974="","",WEEKDAY(A974,2))</f>
        <v/>
      </c>
      <c r="H974" s="153">
        <f>IF(A974="","",CHOOSE(WEEKDAY(A974,2),"Pazartesi","Salı","Çarşamba","Perşembe","Cuma","Cumartesi","Pazar"))</f>
        <v/>
      </c>
    </row>
    <row r="975" ht="10.5" customHeight="1" s="113">
      <c r="A975" s="152" t="n">
        <v>42978</v>
      </c>
      <c r="B975" s="153">
        <f>IF(A975="","",YEAR(A975))</f>
        <v/>
      </c>
      <c r="C975" s="153">
        <f>IF(A975="","",MONTH(A975))</f>
        <v/>
      </c>
      <c r="D975" s="153">
        <f>IF(A975="","",CHOOSE(MONTH(A975),"Ocak","Şubat","Mart","Nisan","Mayıs","Haziran","Temmuz","Ağustos","Eylül","Ekim","Kasım","Aralık"))</f>
        <v/>
      </c>
      <c r="E975" s="153">
        <f>IF(A975="","",ROUNDUP(MONTH(A975)/3,0))</f>
        <v/>
      </c>
      <c r="F975" s="153">
        <f>IF(A975="","",WEEKNUM(A975,2))</f>
        <v/>
      </c>
      <c r="G975" s="153">
        <f>IF(A975="","",WEEKDAY(A975,2))</f>
        <v/>
      </c>
      <c r="H975" s="153">
        <f>IF(A975="","",CHOOSE(WEEKDAY(A975,2),"Pazartesi","Salı","Çarşamba","Perşembe","Cuma","Cumartesi","Pazar"))</f>
        <v/>
      </c>
    </row>
    <row r="976" ht="10.5" customHeight="1" s="113">
      <c r="A976" s="152" t="n">
        <v>42979</v>
      </c>
      <c r="B976" s="153">
        <f>IF(A976="","",YEAR(A976))</f>
        <v/>
      </c>
      <c r="C976" s="153">
        <f>IF(A976="","",MONTH(A976))</f>
        <v/>
      </c>
      <c r="D976" s="153">
        <f>IF(A976="","",CHOOSE(MONTH(A976),"Ocak","Şubat","Mart","Nisan","Mayıs","Haziran","Temmuz","Ağustos","Eylül","Ekim","Kasım","Aralık"))</f>
        <v/>
      </c>
      <c r="E976" s="153">
        <f>IF(A976="","",ROUNDUP(MONTH(A976)/3,0))</f>
        <v/>
      </c>
      <c r="F976" s="153">
        <f>IF(A976="","",WEEKNUM(A976,2))</f>
        <v/>
      </c>
      <c r="G976" s="153">
        <f>IF(A976="","",WEEKDAY(A976,2))</f>
        <v/>
      </c>
      <c r="H976" s="153">
        <f>IF(A976="","",CHOOSE(WEEKDAY(A976,2),"Pazartesi","Salı","Çarşamba","Perşembe","Cuma","Cumartesi","Pazar"))</f>
        <v/>
      </c>
    </row>
    <row r="977" ht="10.5" customHeight="1" s="113">
      <c r="A977" s="152" t="n">
        <v>42980</v>
      </c>
      <c r="B977" s="153">
        <f>IF(A977="","",YEAR(A977))</f>
        <v/>
      </c>
      <c r="C977" s="153">
        <f>IF(A977="","",MONTH(A977))</f>
        <v/>
      </c>
      <c r="D977" s="153">
        <f>IF(A977="","",CHOOSE(MONTH(A977),"Ocak","Şubat","Mart","Nisan","Mayıs","Haziran","Temmuz","Ağustos","Eylül","Ekim","Kasım","Aralık"))</f>
        <v/>
      </c>
      <c r="E977" s="153">
        <f>IF(A977="","",ROUNDUP(MONTH(A977)/3,0))</f>
        <v/>
      </c>
      <c r="F977" s="153">
        <f>IF(A977="","",WEEKNUM(A977,2))</f>
        <v/>
      </c>
      <c r="G977" s="153">
        <f>IF(A977="","",WEEKDAY(A977,2))</f>
        <v/>
      </c>
      <c r="H977" s="153">
        <f>IF(A977="","",CHOOSE(WEEKDAY(A977,2),"Pazartesi","Salı","Çarşamba","Perşembe","Cuma","Cumartesi","Pazar"))</f>
        <v/>
      </c>
    </row>
    <row r="978" ht="10.5" customHeight="1" s="113">
      <c r="A978" s="152" t="n">
        <v>42981</v>
      </c>
      <c r="B978" s="153">
        <f>IF(A978="","",YEAR(A978))</f>
        <v/>
      </c>
      <c r="C978" s="153">
        <f>IF(A978="","",MONTH(A978))</f>
        <v/>
      </c>
      <c r="D978" s="153">
        <f>IF(A978="","",CHOOSE(MONTH(A978),"Ocak","Şubat","Mart","Nisan","Mayıs","Haziran","Temmuz","Ağustos","Eylül","Ekim","Kasım","Aralık"))</f>
        <v/>
      </c>
      <c r="E978" s="153">
        <f>IF(A978="","",ROUNDUP(MONTH(A978)/3,0))</f>
        <v/>
      </c>
      <c r="F978" s="153">
        <f>IF(A978="","",WEEKNUM(A978,2))</f>
        <v/>
      </c>
      <c r="G978" s="153">
        <f>IF(A978="","",WEEKDAY(A978,2))</f>
        <v/>
      </c>
      <c r="H978" s="153">
        <f>IF(A978="","",CHOOSE(WEEKDAY(A978,2),"Pazartesi","Salı","Çarşamba","Perşembe","Cuma","Cumartesi","Pazar"))</f>
        <v/>
      </c>
    </row>
    <row r="979" ht="10.5" customHeight="1" s="113">
      <c r="A979" s="152" t="n">
        <v>42982</v>
      </c>
      <c r="B979" s="153">
        <f>IF(A979="","",YEAR(A979))</f>
        <v/>
      </c>
      <c r="C979" s="153">
        <f>IF(A979="","",MONTH(A979))</f>
        <v/>
      </c>
      <c r="D979" s="153">
        <f>IF(A979="","",CHOOSE(MONTH(A979),"Ocak","Şubat","Mart","Nisan","Mayıs","Haziran","Temmuz","Ağustos","Eylül","Ekim","Kasım","Aralık"))</f>
        <v/>
      </c>
      <c r="E979" s="153">
        <f>IF(A979="","",ROUNDUP(MONTH(A979)/3,0))</f>
        <v/>
      </c>
      <c r="F979" s="153">
        <f>IF(A979="","",WEEKNUM(A979,2))</f>
        <v/>
      </c>
      <c r="G979" s="153">
        <f>IF(A979="","",WEEKDAY(A979,2))</f>
        <v/>
      </c>
      <c r="H979" s="153">
        <f>IF(A979="","",CHOOSE(WEEKDAY(A979,2),"Pazartesi","Salı","Çarşamba","Perşembe","Cuma","Cumartesi","Pazar"))</f>
        <v/>
      </c>
    </row>
    <row r="980" ht="10.5" customHeight="1" s="113">
      <c r="A980" s="152" t="n">
        <v>42983</v>
      </c>
      <c r="B980" s="153">
        <f>IF(A980="","",YEAR(A980))</f>
        <v/>
      </c>
      <c r="C980" s="153">
        <f>IF(A980="","",MONTH(A980))</f>
        <v/>
      </c>
      <c r="D980" s="153">
        <f>IF(A980="","",CHOOSE(MONTH(A980),"Ocak","Şubat","Mart","Nisan","Mayıs","Haziran","Temmuz","Ağustos","Eylül","Ekim","Kasım","Aralık"))</f>
        <v/>
      </c>
      <c r="E980" s="153">
        <f>IF(A980="","",ROUNDUP(MONTH(A980)/3,0))</f>
        <v/>
      </c>
      <c r="F980" s="153">
        <f>IF(A980="","",WEEKNUM(A980,2))</f>
        <v/>
      </c>
      <c r="G980" s="153">
        <f>IF(A980="","",WEEKDAY(A980,2))</f>
        <v/>
      </c>
      <c r="H980" s="153">
        <f>IF(A980="","",CHOOSE(WEEKDAY(A980,2),"Pazartesi","Salı","Çarşamba","Perşembe","Cuma","Cumartesi","Pazar"))</f>
        <v/>
      </c>
    </row>
    <row r="981" ht="10.5" customHeight="1" s="113">
      <c r="A981" s="152" t="n">
        <v>42984</v>
      </c>
      <c r="B981" s="153">
        <f>IF(A981="","",YEAR(A981))</f>
        <v/>
      </c>
      <c r="C981" s="153">
        <f>IF(A981="","",MONTH(A981))</f>
        <v/>
      </c>
      <c r="D981" s="153">
        <f>IF(A981="","",CHOOSE(MONTH(A981),"Ocak","Şubat","Mart","Nisan","Mayıs","Haziran","Temmuz","Ağustos","Eylül","Ekim","Kasım","Aralık"))</f>
        <v/>
      </c>
      <c r="E981" s="153">
        <f>IF(A981="","",ROUNDUP(MONTH(A981)/3,0))</f>
        <v/>
      </c>
      <c r="F981" s="153">
        <f>IF(A981="","",WEEKNUM(A981,2))</f>
        <v/>
      </c>
      <c r="G981" s="153">
        <f>IF(A981="","",WEEKDAY(A981,2))</f>
        <v/>
      </c>
      <c r="H981" s="153">
        <f>IF(A981="","",CHOOSE(WEEKDAY(A981,2),"Pazartesi","Salı","Çarşamba","Perşembe","Cuma","Cumartesi","Pazar"))</f>
        <v/>
      </c>
    </row>
    <row r="982" ht="10.5" customHeight="1" s="113">
      <c r="A982" s="152" t="n">
        <v>42985</v>
      </c>
      <c r="B982" s="153">
        <f>IF(A982="","",YEAR(A982))</f>
        <v/>
      </c>
      <c r="C982" s="153">
        <f>IF(A982="","",MONTH(A982))</f>
        <v/>
      </c>
      <c r="D982" s="153">
        <f>IF(A982="","",CHOOSE(MONTH(A982),"Ocak","Şubat","Mart","Nisan","Mayıs","Haziran","Temmuz","Ağustos","Eylül","Ekim","Kasım","Aralık"))</f>
        <v/>
      </c>
      <c r="E982" s="153">
        <f>IF(A982="","",ROUNDUP(MONTH(A982)/3,0))</f>
        <v/>
      </c>
      <c r="F982" s="153">
        <f>IF(A982="","",WEEKNUM(A982,2))</f>
        <v/>
      </c>
      <c r="G982" s="153">
        <f>IF(A982="","",WEEKDAY(A982,2))</f>
        <v/>
      </c>
      <c r="H982" s="153">
        <f>IF(A982="","",CHOOSE(WEEKDAY(A982,2),"Pazartesi","Salı","Çarşamba","Perşembe","Cuma","Cumartesi","Pazar"))</f>
        <v/>
      </c>
    </row>
    <row r="983" ht="10.5" customHeight="1" s="113">
      <c r="A983" s="152" t="n">
        <v>42986</v>
      </c>
      <c r="B983" s="153">
        <f>IF(A983="","",YEAR(A983))</f>
        <v/>
      </c>
      <c r="C983" s="153">
        <f>IF(A983="","",MONTH(A983))</f>
        <v/>
      </c>
      <c r="D983" s="153">
        <f>IF(A983="","",CHOOSE(MONTH(A983),"Ocak","Şubat","Mart","Nisan","Mayıs","Haziran","Temmuz","Ağustos","Eylül","Ekim","Kasım","Aralık"))</f>
        <v/>
      </c>
      <c r="E983" s="153">
        <f>IF(A983="","",ROUNDUP(MONTH(A983)/3,0))</f>
        <v/>
      </c>
      <c r="F983" s="153">
        <f>IF(A983="","",WEEKNUM(A983,2))</f>
        <v/>
      </c>
      <c r="G983" s="153">
        <f>IF(A983="","",WEEKDAY(A983,2))</f>
        <v/>
      </c>
      <c r="H983" s="153">
        <f>IF(A983="","",CHOOSE(WEEKDAY(A983,2),"Pazartesi","Salı","Çarşamba","Perşembe","Cuma","Cumartesi","Pazar"))</f>
        <v/>
      </c>
    </row>
    <row r="984" ht="10.5" customHeight="1" s="113">
      <c r="A984" s="152" t="n">
        <v>42987</v>
      </c>
      <c r="B984" s="153">
        <f>IF(A984="","",YEAR(A984))</f>
        <v/>
      </c>
      <c r="C984" s="153">
        <f>IF(A984="","",MONTH(A984))</f>
        <v/>
      </c>
      <c r="D984" s="153">
        <f>IF(A984="","",CHOOSE(MONTH(A984),"Ocak","Şubat","Mart","Nisan","Mayıs","Haziran","Temmuz","Ağustos","Eylül","Ekim","Kasım","Aralık"))</f>
        <v/>
      </c>
      <c r="E984" s="153">
        <f>IF(A984="","",ROUNDUP(MONTH(A984)/3,0))</f>
        <v/>
      </c>
      <c r="F984" s="153">
        <f>IF(A984="","",WEEKNUM(A984,2))</f>
        <v/>
      </c>
      <c r="G984" s="153">
        <f>IF(A984="","",WEEKDAY(A984,2))</f>
        <v/>
      </c>
      <c r="H984" s="153">
        <f>IF(A984="","",CHOOSE(WEEKDAY(A984,2),"Pazartesi","Salı","Çarşamba","Perşembe","Cuma","Cumartesi","Pazar"))</f>
        <v/>
      </c>
    </row>
    <row r="985" ht="10.5" customHeight="1" s="113">
      <c r="A985" s="152" t="n">
        <v>42988</v>
      </c>
      <c r="B985" s="153">
        <f>IF(A985="","",YEAR(A985))</f>
        <v/>
      </c>
      <c r="C985" s="153">
        <f>IF(A985="","",MONTH(A985))</f>
        <v/>
      </c>
      <c r="D985" s="153">
        <f>IF(A985="","",CHOOSE(MONTH(A985),"Ocak","Şubat","Mart","Nisan","Mayıs","Haziran","Temmuz","Ağustos","Eylül","Ekim","Kasım","Aralık"))</f>
        <v/>
      </c>
      <c r="E985" s="153">
        <f>IF(A985="","",ROUNDUP(MONTH(A985)/3,0))</f>
        <v/>
      </c>
      <c r="F985" s="153">
        <f>IF(A985="","",WEEKNUM(A985,2))</f>
        <v/>
      </c>
      <c r="G985" s="153">
        <f>IF(A985="","",WEEKDAY(A985,2))</f>
        <v/>
      </c>
      <c r="H985" s="153">
        <f>IF(A985="","",CHOOSE(WEEKDAY(A985,2),"Pazartesi","Salı","Çarşamba","Perşembe","Cuma","Cumartesi","Pazar"))</f>
        <v/>
      </c>
    </row>
    <row r="986" ht="10.5" customHeight="1" s="113">
      <c r="A986" s="152" t="n">
        <v>42989</v>
      </c>
      <c r="B986" s="153">
        <f>IF(A986="","",YEAR(A986))</f>
        <v/>
      </c>
      <c r="C986" s="153">
        <f>IF(A986="","",MONTH(A986))</f>
        <v/>
      </c>
      <c r="D986" s="153">
        <f>IF(A986="","",CHOOSE(MONTH(A986),"Ocak","Şubat","Mart","Nisan","Mayıs","Haziran","Temmuz","Ağustos","Eylül","Ekim","Kasım","Aralık"))</f>
        <v/>
      </c>
      <c r="E986" s="153">
        <f>IF(A986="","",ROUNDUP(MONTH(A986)/3,0))</f>
        <v/>
      </c>
      <c r="F986" s="153">
        <f>IF(A986="","",WEEKNUM(A986,2))</f>
        <v/>
      </c>
      <c r="G986" s="153">
        <f>IF(A986="","",WEEKDAY(A986,2))</f>
        <v/>
      </c>
      <c r="H986" s="153">
        <f>IF(A986="","",CHOOSE(WEEKDAY(A986,2),"Pazartesi","Salı","Çarşamba","Perşembe","Cuma","Cumartesi","Pazar"))</f>
        <v/>
      </c>
    </row>
    <row r="987" ht="10.5" customHeight="1" s="113">
      <c r="A987" s="152" t="n">
        <v>42990</v>
      </c>
      <c r="B987" s="153">
        <f>IF(A987="","",YEAR(A987))</f>
        <v/>
      </c>
      <c r="C987" s="153">
        <f>IF(A987="","",MONTH(A987))</f>
        <v/>
      </c>
      <c r="D987" s="153">
        <f>IF(A987="","",CHOOSE(MONTH(A987),"Ocak","Şubat","Mart","Nisan","Mayıs","Haziran","Temmuz","Ağustos","Eylül","Ekim","Kasım","Aralık"))</f>
        <v/>
      </c>
      <c r="E987" s="153">
        <f>IF(A987="","",ROUNDUP(MONTH(A987)/3,0))</f>
        <v/>
      </c>
      <c r="F987" s="153">
        <f>IF(A987="","",WEEKNUM(A987,2))</f>
        <v/>
      </c>
      <c r="G987" s="153">
        <f>IF(A987="","",WEEKDAY(A987,2))</f>
        <v/>
      </c>
      <c r="H987" s="153">
        <f>IF(A987="","",CHOOSE(WEEKDAY(A987,2),"Pazartesi","Salı","Çarşamba","Perşembe","Cuma","Cumartesi","Pazar"))</f>
        <v/>
      </c>
    </row>
    <row r="988" ht="10.5" customHeight="1" s="113">
      <c r="A988" s="152" t="n">
        <v>42991</v>
      </c>
      <c r="B988" s="153">
        <f>IF(A988="","",YEAR(A988))</f>
        <v/>
      </c>
      <c r="C988" s="153">
        <f>IF(A988="","",MONTH(A988))</f>
        <v/>
      </c>
      <c r="D988" s="153">
        <f>IF(A988="","",CHOOSE(MONTH(A988),"Ocak","Şubat","Mart","Nisan","Mayıs","Haziran","Temmuz","Ağustos","Eylül","Ekim","Kasım","Aralık"))</f>
        <v/>
      </c>
      <c r="E988" s="153">
        <f>IF(A988="","",ROUNDUP(MONTH(A988)/3,0))</f>
        <v/>
      </c>
      <c r="F988" s="153">
        <f>IF(A988="","",WEEKNUM(A988,2))</f>
        <v/>
      </c>
      <c r="G988" s="153">
        <f>IF(A988="","",WEEKDAY(A988,2))</f>
        <v/>
      </c>
      <c r="H988" s="153">
        <f>IF(A988="","",CHOOSE(WEEKDAY(A988,2),"Pazartesi","Salı","Çarşamba","Perşembe","Cuma","Cumartesi","Pazar"))</f>
        <v/>
      </c>
    </row>
    <row r="989" ht="10.5" customHeight="1" s="113">
      <c r="A989" s="152" t="n">
        <v>42992</v>
      </c>
      <c r="B989" s="153">
        <f>IF(A989="","",YEAR(A989))</f>
        <v/>
      </c>
      <c r="C989" s="153">
        <f>IF(A989="","",MONTH(A989))</f>
        <v/>
      </c>
      <c r="D989" s="153">
        <f>IF(A989="","",CHOOSE(MONTH(A989),"Ocak","Şubat","Mart","Nisan","Mayıs","Haziran","Temmuz","Ağustos","Eylül","Ekim","Kasım","Aralık"))</f>
        <v/>
      </c>
      <c r="E989" s="153">
        <f>IF(A989="","",ROUNDUP(MONTH(A989)/3,0))</f>
        <v/>
      </c>
      <c r="F989" s="153">
        <f>IF(A989="","",WEEKNUM(A989,2))</f>
        <v/>
      </c>
      <c r="G989" s="153">
        <f>IF(A989="","",WEEKDAY(A989,2))</f>
        <v/>
      </c>
      <c r="H989" s="153">
        <f>IF(A989="","",CHOOSE(WEEKDAY(A989,2),"Pazartesi","Salı","Çarşamba","Perşembe","Cuma","Cumartesi","Pazar"))</f>
        <v/>
      </c>
    </row>
    <row r="990" ht="10.5" customHeight="1" s="113">
      <c r="A990" s="152" t="n">
        <v>42993</v>
      </c>
      <c r="B990" s="153">
        <f>IF(A990="","",YEAR(A990))</f>
        <v/>
      </c>
      <c r="C990" s="153">
        <f>IF(A990="","",MONTH(A990))</f>
        <v/>
      </c>
      <c r="D990" s="153">
        <f>IF(A990="","",CHOOSE(MONTH(A990),"Ocak","Şubat","Mart","Nisan","Mayıs","Haziran","Temmuz","Ağustos","Eylül","Ekim","Kasım","Aralık"))</f>
        <v/>
      </c>
      <c r="E990" s="153">
        <f>IF(A990="","",ROUNDUP(MONTH(A990)/3,0))</f>
        <v/>
      </c>
      <c r="F990" s="153">
        <f>IF(A990="","",WEEKNUM(A990,2))</f>
        <v/>
      </c>
      <c r="G990" s="153">
        <f>IF(A990="","",WEEKDAY(A990,2))</f>
        <v/>
      </c>
      <c r="H990" s="153">
        <f>IF(A990="","",CHOOSE(WEEKDAY(A990,2),"Pazartesi","Salı","Çarşamba","Perşembe","Cuma","Cumartesi","Pazar"))</f>
        <v/>
      </c>
    </row>
    <row r="991" ht="10.5" customHeight="1" s="113">
      <c r="A991" s="152" t="n">
        <v>42994</v>
      </c>
      <c r="B991" s="153">
        <f>IF(A991="","",YEAR(A991))</f>
        <v/>
      </c>
      <c r="C991" s="153">
        <f>IF(A991="","",MONTH(A991))</f>
        <v/>
      </c>
      <c r="D991" s="153">
        <f>IF(A991="","",CHOOSE(MONTH(A991),"Ocak","Şubat","Mart","Nisan","Mayıs","Haziran","Temmuz","Ağustos","Eylül","Ekim","Kasım","Aralık"))</f>
        <v/>
      </c>
      <c r="E991" s="153">
        <f>IF(A991="","",ROUNDUP(MONTH(A991)/3,0))</f>
        <v/>
      </c>
      <c r="F991" s="153">
        <f>IF(A991="","",WEEKNUM(A991,2))</f>
        <v/>
      </c>
      <c r="G991" s="153">
        <f>IF(A991="","",WEEKDAY(A991,2))</f>
        <v/>
      </c>
      <c r="H991" s="153">
        <f>IF(A991="","",CHOOSE(WEEKDAY(A991,2),"Pazartesi","Salı","Çarşamba","Perşembe","Cuma","Cumartesi","Pazar"))</f>
        <v/>
      </c>
    </row>
    <row r="992" ht="10.5" customHeight="1" s="113">
      <c r="A992" s="152" t="n">
        <v>42995</v>
      </c>
      <c r="B992" s="153">
        <f>IF(A992="","",YEAR(A992))</f>
        <v/>
      </c>
      <c r="C992" s="153">
        <f>IF(A992="","",MONTH(A992))</f>
        <v/>
      </c>
      <c r="D992" s="153">
        <f>IF(A992="","",CHOOSE(MONTH(A992),"Ocak","Şubat","Mart","Nisan","Mayıs","Haziran","Temmuz","Ağustos","Eylül","Ekim","Kasım","Aralık"))</f>
        <v/>
      </c>
      <c r="E992" s="153">
        <f>IF(A992="","",ROUNDUP(MONTH(A992)/3,0))</f>
        <v/>
      </c>
      <c r="F992" s="153">
        <f>IF(A992="","",WEEKNUM(A992,2))</f>
        <v/>
      </c>
      <c r="G992" s="153">
        <f>IF(A992="","",WEEKDAY(A992,2))</f>
        <v/>
      </c>
      <c r="H992" s="153">
        <f>IF(A992="","",CHOOSE(WEEKDAY(A992,2),"Pazartesi","Salı","Çarşamba","Perşembe","Cuma","Cumartesi","Pazar"))</f>
        <v/>
      </c>
    </row>
    <row r="993" ht="10.5" customHeight="1" s="113">
      <c r="A993" s="152" t="n">
        <v>42996</v>
      </c>
      <c r="B993" s="153">
        <f>IF(A993="","",YEAR(A993))</f>
        <v/>
      </c>
      <c r="C993" s="153">
        <f>IF(A993="","",MONTH(A993))</f>
        <v/>
      </c>
      <c r="D993" s="153">
        <f>IF(A993="","",CHOOSE(MONTH(A993),"Ocak","Şubat","Mart","Nisan","Mayıs","Haziran","Temmuz","Ağustos","Eylül","Ekim","Kasım","Aralık"))</f>
        <v/>
      </c>
      <c r="E993" s="153">
        <f>IF(A993="","",ROUNDUP(MONTH(A993)/3,0))</f>
        <v/>
      </c>
      <c r="F993" s="153">
        <f>IF(A993="","",WEEKNUM(A993,2))</f>
        <v/>
      </c>
      <c r="G993" s="153">
        <f>IF(A993="","",WEEKDAY(A993,2))</f>
        <v/>
      </c>
      <c r="H993" s="153">
        <f>IF(A993="","",CHOOSE(WEEKDAY(A993,2),"Pazartesi","Salı","Çarşamba","Perşembe","Cuma","Cumartesi","Pazar"))</f>
        <v/>
      </c>
    </row>
    <row r="994" ht="10.5" customHeight="1" s="113">
      <c r="A994" s="152" t="n">
        <v>42997</v>
      </c>
      <c r="B994" s="153">
        <f>IF(A994="","",YEAR(A994))</f>
        <v/>
      </c>
      <c r="C994" s="153">
        <f>IF(A994="","",MONTH(A994))</f>
        <v/>
      </c>
      <c r="D994" s="153">
        <f>IF(A994="","",CHOOSE(MONTH(A994),"Ocak","Şubat","Mart","Nisan","Mayıs","Haziran","Temmuz","Ağustos","Eylül","Ekim","Kasım","Aralık"))</f>
        <v/>
      </c>
      <c r="E994" s="153">
        <f>IF(A994="","",ROUNDUP(MONTH(A994)/3,0))</f>
        <v/>
      </c>
      <c r="F994" s="153">
        <f>IF(A994="","",WEEKNUM(A994,2))</f>
        <v/>
      </c>
      <c r="G994" s="153">
        <f>IF(A994="","",WEEKDAY(A994,2))</f>
        <v/>
      </c>
      <c r="H994" s="153">
        <f>IF(A994="","",CHOOSE(WEEKDAY(A994,2),"Pazartesi","Salı","Çarşamba","Perşembe","Cuma","Cumartesi","Pazar"))</f>
        <v/>
      </c>
    </row>
    <row r="995" ht="10.5" customHeight="1" s="113">
      <c r="A995" s="152" t="n">
        <v>42998</v>
      </c>
      <c r="B995" s="153">
        <f>IF(A995="","",YEAR(A995))</f>
        <v/>
      </c>
      <c r="C995" s="153">
        <f>IF(A995="","",MONTH(A995))</f>
        <v/>
      </c>
      <c r="D995" s="153">
        <f>IF(A995="","",CHOOSE(MONTH(A995),"Ocak","Şubat","Mart","Nisan","Mayıs","Haziran","Temmuz","Ağustos","Eylül","Ekim","Kasım","Aralık"))</f>
        <v/>
      </c>
      <c r="E995" s="153">
        <f>IF(A995="","",ROUNDUP(MONTH(A995)/3,0))</f>
        <v/>
      </c>
      <c r="F995" s="153">
        <f>IF(A995="","",WEEKNUM(A995,2))</f>
        <v/>
      </c>
      <c r="G995" s="153">
        <f>IF(A995="","",WEEKDAY(A995,2))</f>
        <v/>
      </c>
      <c r="H995" s="153">
        <f>IF(A995="","",CHOOSE(WEEKDAY(A995,2),"Pazartesi","Salı","Çarşamba","Perşembe","Cuma","Cumartesi","Pazar"))</f>
        <v/>
      </c>
    </row>
    <row r="996" ht="10.5" customHeight="1" s="113">
      <c r="A996" s="152" t="n">
        <v>42999</v>
      </c>
      <c r="B996" s="153">
        <f>IF(A996="","",YEAR(A996))</f>
        <v/>
      </c>
      <c r="C996" s="153">
        <f>IF(A996="","",MONTH(A996))</f>
        <v/>
      </c>
      <c r="D996" s="153">
        <f>IF(A996="","",CHOOSE(MONTH(A996),"Ocak","Şubat","Mart","Nisan","Mayıs","Haziran","Temmuz","Ağustos","Eylül","Ekim","Kasım","Aralık"))</f>
        <v/>
      </c>
      <c r="E996" s="153">
        <f>IF(A996="","",ROUNDUP(MONTH(A996)/3,0))</f>
        <v/>
      </c>
      <c r="F996" s="153">
        <f>IF(A996="","",WEEKNUM(A996,2))</f>
        <v/>
      </c>
      <c r="G996" s="153">
        <f>IF(A996="","",WEEKDAY(A996,2))</f>
        <v/>
      </c>
      <c r="H996" s="153">
        <f>IF(A996="","",CHOOSE(WEEKDAY(A996,2),"Pazartesi","Salı","Çarşamba","Perşembe","Cuma","Cumartesi","Pazar"))</f>
        <v/>
      </c>
    </row>
    <row r="997" ht="10.5" customHeight="1" s="113">
      <c r="A997" s="152" t="n">
        <v>43000</v>
      </c>
      <c r="B997" s="153">
        <f>IF(A997="","",YEAR(A997))</f>
        <v/>
      </c>
      <c r="C997" s="153">
        <f>IF(A997="","",MONTH(A997))</f>
        <v/>
      </c>
      <c r="D997" s="153">
        <f>IF(A997="","",CHOOSE(MONTH(A997),"Ocak","Şubat","Mart","Nisan","Mayıs","Haziran","Temmuz","Ağustos","Eylül","Ekim","Kasım","Aralık"))</f>
        <v/>
      </c>
      <c r="E997" s="153">
        <f>IF(A997="","",ROUNDUP(MONTH(A997)/3,0))</f>
        <v/>
      </c>
      <c r="F997" s="153">
        <f>IF(A997="","",WEEKNUM(A997,2))</f>
        <v/>
      </c>
      <c r="G997" s="153">
        <f>IF(A997="","",WEEKDAY(A997,2))</f>
        <v/>
      </c>
      <c r="H997" s="153">
        <f>IF(A997="","",CHOOSE(WEEKDAY(A997,2),"Pazartesi","Salı","Çarşamba","Perşembe","Cuma","Cumartesi","Pazar"))</f>
        <v/>
      </c>
    </row>
    <row r="998" ht="10.5" customHeight="1" s="113">
      <c r="A998" s="152" t="n">
        <v>43001</v>
      </c>
      <c r="B998" s="153">
        <f>IF(A998="","",YEAR(A998))</f>
        <v/>
      </c>
      <c r="C998" s="153">
        <f>IF(A998="","",MONTH(A998))</f>
        <v/>
      </c>
      <c r="D998" s="153">
        <f>IF(A998="","",CHOOSE(MONTH(A998),"Ocak","Şubat","Mart","Nisan","Mayıs","Haziran","Temmuz","Ağustos","Eylül","Ekim","Kasım","Aralık"))</f>
        <v/>
      </c>
      <c r="E998" s="153">
        <f>IF(A998="","",ROUNDUP(MONTH(A998)/3,0))</f>
        <v/>
      </c>
      <c r="F998" s="153">
        <f>IF(A998="","",WEEKNUM(A998,2))</f>
        <v/>
      </c>
      <c r="G998" s="153">
        <f>IF(A998="","",WEEKDAY(A998,2))</f>
        <v/>
      </c>
      <c r="H998" s="153">
        <f>IF(A998="","",CHOOSE(WEEKDAY(A998,2),"Pazartesi","Salı","Çarşamba","Perşembe","Cuma","Cumartesi","Pazar"))</f>
        <v/>
      </c>
    </row>
    <row r="999" ht="10.5" customHeight="1" s="113">
      <c r="A999" s="152" t="n">
        <v>43002</v>
      </c>
      <c r="B999" s="153">
        <f>IF(A999="","",YEAR(A999))</f>
        <v/>
      </c>
      <c r="C999" s="153">
        <f>IF(A999="","",MONTH(A999))</f>
        <v/>
      </c>
      <c r="D999" s="153">
        <f>IF(A999="","",CHOOSE(MONTH(A999),"Ocak","Şubat","Mart","Nisan","Mayıs","Haziran","Temmuz","Ağustos","Eylül","Ekim","Kasım","Aralık"))</f>
        <v/>
      </c>
      <c r="E999" s="153">
        <f>IF(A999="","",ROUNDUP(MONTH(A999)/3,0))</f>
        <v/>
      </c>
      <c r="F999" s="153">
        <f>IF(A999="","",WEEKNUM(A999,2))</f>
        <v/>
      </c>
      <c r="G999" s="153">
        <f>IF(A999="","",WEEKDAY(A999,2))</f>
        <v/>
      </c>
      <c r="H999" s="153">
        <f>IF(A999="","",CHOOSE(WEEKDAY(A999,2),"Pazartesi","Salı","Çarşamba","Perşembe","Cuma","Cumartesi","Pazar"))</f>
        <v/>
      </c>
    </row>
    <row r="1000" ht="10.5" customHeight="1" s="113">
      <c r="A1000" s="152" t="n">
        <v>43003</v>
      </c>
      <c r="B1000" s="153">
        <f>IF(A1000="","",YEAR(A1000))</f>
        <v/>
      </c>
      <c r="C1000" s="153">
        <f>IF(A1000="","",MONTH(A1000))</f>
        <v/>
      </c>
      <c r="D1000" s="153">
        <f>IF(A1000="","",CHOOSE(MONTH(A1000),"Ocak","Şubat","Mart","Nisan","Mayıs","Haziran","Temmuz","Ağustos","Eylül","Ekim","Kasım","Aralık"))</f>
        <v/>
      </c>
      <c r="E1000" s="153">
        <f>IF(A1000="","",ROUNDUP(MONTH(A1000)/3,0))</f>
        <v/>
      </c>
      <c r="F1000" s="153">
        <f>IF(A1000="","",WEEKNUM(A1000,2))</f>
        <v/>
      </c>
      <c r="G1000" s="153">
        <f>IF(A1000="","",WEEKDAY(A1000,2))</f>
        <v/>
      </c>
      <c r="H1000" s="153">
        <f>IF(A1000="","",CHOOSE(WEEKDAY(A1000,2),"Pazartesi","Salı","Çarşamba","Perşembe","Cuma","Cumartesi","Pazar"))</f>
        <v/>
      </c>
    </row>
    <row r="1001" ht="10.5" customHeight="1" s="113">
      <c r="A1001" s="152" t="n">
        <v>43004</v>
      </c>
      <c r="B1001" s="153">
        <f>IF(A1001="","",YEAR(A1001))</f>
        <v/>
      </c>
      <c r="C1001" s="153">
        <f>IF(A1001="","",MONTH(A1001))</f>
        <v/>
      </c>
      <c r="D1001" s="153">
        <f>IF(A1001="","",CHOOSE(MONTH(A1001),"Ocak","Şubat","Mart","Nisan","Mayıs","Haziran","Temmuz","Ağustos","Eylül","Ekim","Kasım","Aralık"))</f>
        <v/>
      </c>
      <c r="E1001" s="153">
        <f>IF(A1001="","",ROUNDUP(MONTH(A1001)/3,0))</f>
        <v/>
      </c>
      <c r="F1001" s="153">
        <f>IF(A1001="","",WEEKNUM(A1001,2))</f>
        <v/>
      </c>
      <c r="G1001" s="153">
        <f>IF(A1001="","",WEEKDAY(A1001,2))</f>
        <v/>
      </c>
      <c r="H1001" s="153">
        <f>IF(A1001="","",CHOOSE(WEEKDAY(A1001,2),"Pazartesi","Salı","Çarşamba","Perşembe","Cuma","Cumartesi","Pazar"))</f>
        <v/>
      </c>
    </row>
    <row r="1002" ht="10.5" customHeight="1" s="113">
      <c r="A1002" s="152" t="n">
        <v>43005</v>
      </c>
      <c r="B1002" s="153">
        <f>IF(A1002="","",YEAR(A1002))</f>
        <v/>
      </c>
      <c r="C1002" s="153">
        <f>IF(A1002="","",MONTH(A1002))</f>
        <v/>
      </c>
      <c r="D1002" s="153">
        <f>IF(A1002="","",CHOOSE(MONTH(A1002),"Ocak","Şubat","Mart","Nisan","Mayıs","Haziran","Temmuz","Ağustos","Eylül","Ekim","Kasım","Aralık"))</f>
        <v/>
      </c>
      <c r="E1002" s="153">
        <f>IF(A1002="","",ROUNDUP(MONTH(A1002)/3,0))</f>
        <v/>
      </c>
      <c r="F1002" s="153">
        <f>IF(A1002="","",WEEKNUM(A1002,2))</f>
        <v/>
      </c>
      <c r="G1002" s="153">
        <f>IF(A1002="","",WEEKDAY(A1002,2))</f>
        <v/>
      </c>
      <c r="H1002" s="153">
        <f>IF(A1002="","",CHOOSE(WEEKDAY(A1002,2),"Pazartesi","Salı","Çarşamba","Perşembe","Cuma","Cumartesi","Pazar"))</f>
        <v/>
      </c>
    </row>
    <row r="1003" ht="10.5" customHeight="1" s="113">
      <c r="A1003" s="152" t="n">
        <v>43006</v>
      </c>
      <c r="B1003" s="153">
        <f>IF(A1003="","",YEAR(A1003))</f>
        <v/>
      </c>
      <c r="C1003" s="153">
        <f>IF(A1003="","",MONTH(A1003))</f>
        <v/>
      </c>
      <c r="D1003" s="153">
        <f>IF(A1003="","",CHOOSE(MONTH(A1003),"Ocak","Şubat","Mart","Nisan","Mayıs","Haziran","Temmuz","Ağustos","Eylül","Ekim","Kasım","Aralık"))</f>
        <v/>
      </c>
      <c r="E1003" s="153">
        <f>IF(A1003="","",ROUNDUP(MONTH(A1003)/3,0))</f>
        <v/>
      </c>
      <c r="F1003" s="153">
        <f>IF(A1003="","",WEEKNUM(A1003,2))</f>
        <v/>
      </c>
      <c r="G1003" s="153">
        <f>IF(A1003="","",WEEKDAY(A1003,2))</f>
        <v/>
      </c>
      <c r="H1003" s="153">
        <f>IF(A1003="","",CHOOSE(WEEKDAY(A1003,2),"Pazartesi","Salı","Çarşamba","Perşembe","Cuma","Cumartesi","Pazar"))</f>
        <v/>
      </c>
    </row>
    <row r="1004" ht="10.5" customHeight="1" s="113">
      <c r="A1004" s="152" t="n">
        <v>43007</v>
      </c>
      <c r="B1004" s="153">
        <f>IF(A1004="","",YEAR(A1004))</f>
        <v/>
      </c>
      <c r="C1004" s="153">
        <f>IF(A1004="","",MONTH(A1004))</f>
        <v/>
      </c>
      <c r="D1004" s="153">
        <f>IF(A1004="","",CHOOSE(MONTH(A1004),"Ocak","Şubat","Mart","Nisan","Mayıs","Haziran","Temmuz","Ağustos","Eylül","Ekim","Kasım","Aralık"))</f>
        <v/>
      </c>
      <c r="E1004" s="153">
        <f>IF(A1004="","",ROUNDUP(MONTH(A1004)/3,0))</f>
        <v/>
      </c>
      <c r="F1004" s="153">
        <f>IF(A1004="","",WEEKNUM(A1004,2))</f>
        <v/>
      </c>
      <c r="G1004" s="153">
        <f>IF(A1004="","",WEEKDAY(A1004,2))</f>
        <v/>
      </c>
      <c r="H1004" s="153">
        <f>IF(A1004="","",CHOOSE(WEEKDAY(A1004,2),"Pazartesi","Salı","Çarşamba","Perşembe","Cuma","Cumartesi","Pazar"))</f>
        <v/>
      </c>
    </row>
    <row r="1005" ht="10.5" customHeight="1" s="113">
      <c r="A1005" s="152" t="n">
        <v>43008</v>
      </c>
      <c r="B1005" s="153">
        <f>IF(A1005="","",YEAR(A1005))</f>
        <v/>
      </c>
      <c r="C1005" s="153">
        <f>IF(A1005="","",MONTH(A1005))</f>
        <v/>
      </c>
      <c r="D1005" s="153">
        <f>IF(A1005="","",CHOOSE(MONTH(A1005),"Ocak","Şubat","Mart","Nisan","Mayıs","Haziran","Temmuz","Ağustos","Eylül","Ekim","Kasım","Aralık"))</f>
        <v/>
      </c>
      <c r="E1005" s="153">
        <f>IF(A1005="","",ROUNDUP(MONTH(A1005)/3,0))</f>
        <v/>
      </c>
      <c r="F1005" s="153">
        <f>IF(A1005="","",WEEKNUM(A1005,2))</f>
        <v/>
      </c>
      <c r="G1005" s="153">
        <f>IF(A1005="","",WEEKDAY(A1005,2))</f>
        <v/>
      </c>
      <c r="H1005" s="153">
        <f>IF(A1005="","",CHOOSE(WEEKDAY(A1005,2),"Pazartesi","Salı","Çarşamba","Perşembe","Cuma","Cumartesi","Pazar"))</f>
        <v/>
      </c>
    </row>
    <row r="1006" ht="10.5" customHeight="1" s="113">
      <c r="A1006" s="152" t="n">
        <v>43009</v>
      </c>
      <c r="B1006" s="153">
        <f>IF(A1006="","",YEAR(A1006))</f>
        <v/>
      </c>
      <c r="C1006" s="153">
        <f>IF(A1006="","",MONTH(A1006))</f>
        <v/>
      </c>
      <c r="D1006" s="153">
        <f>IF(A1006="","",CHOOSE(MONTH(A1006),"Ocak","Şubat","Mart","Nisan","Mayıs","Haziran","Temmuz","Ağustos","Eylül","Ekim","Kasım","Aralık"))</f>
        <v/>
      </c>
      <c r="E1006" s="153">
        <f>IF(A1006="","",ROUNDUP(MONTH(A1006)/3,0))</f>
        <v/>
      </c>
      <c r="F1006" s="153">
        <f>IF(A1006="","",WEEKNUM(A1006,2))</f>
        <v/>
      </c>
      <c r="G1006" s="153">
        <f>IF(A1006="","",WEEKDAY(A1006,2))</f>
        <v/>
      </c>
      <c r="H1006" s="153">
        <f>IF(A1006="","",CHOOSE(WEEKDAY(A1006,2),"Pazartesi","Salı","Çarşamba","Perşembe","Cuma","Cumartesi","Pazar"))</f>
        <v/>
      </c>
    </row>
    <row r="1007" ht="10.5" customHeight="1" s="113">
      <c r="A1007" s="152" t="n">
        <v>43010</v>
      </c>
      <c r="B1007" s="153">
        <f>IF(A1007="","",YEAR(A1007))</f>
        <v/>
      </c>
      <c r="C1007" s="153">
        <f>IF(A1007="","",MONTH(A1007))</f>
        <v/>
      </c>
      <c r="D1007" s="153">
        <f>IF(A1007="","",CHOOSE(MONTH(A1007),"Ocak","Şubat","Mart","Nisan","Mayıs","Haziran","Temmuz","Ağustos","Eylül","Ekim","Kasım","Aralık"))</f>
        <v/>
      </c>
      <c r="E1007" s="153">
        <f>IF(A1007="","",ROUNDUP(MONTH(A1007)/3,0))</f>
        <v/>
      </c>
      <c r="F1007" s="153">
        <f>IF(A1007="","",WEEKNUM(A1007,2))</f>
        <v/>
      </c>
      <c r="G1007" s="153">
        <f>IF(A1007="","",WEEKDAY(A1007,2))</f>
        <v/>
      </c>
      <c r="H1007" s="153">
        <f>IF(A1007="","",CHOOSE(WEEKDAY(A1007,2),"Pazartesi","Salı","Çarşamba","Perşembe","Cuma","Cumartesi","Pazar"))</f>
        <v/>
      </c>
    </row>
    <row r="1008" ht="10.5" customHeight="1" s="113">
      <c r="A1008" s="152" t="n">
        <v>43011</v>
      </c>
      <c r="B1008" s="153">
        <f>IF(A1008="","",YEAR(A1008))</f>
        <v/>
      </c>
      <c r="C1008" s="153">
        <f>IF(A1008="","",MONTH(A1008))</f>
        <v/>
      </c>
      <c r="D1008" s="153">
        <f>IF(A1008="","",CHOOSE(MONTH(A1008),"Ocak","Şubat","Mart","Nisan","Mayıs","Haziran","Temmuz","Ağustos","Eylül","Ekim","Kasım","Aralık"))</f>
        <v/>
      </c>
      <c r="E1008" s="153">
        <f>IF(A1008="","",ROUNDUP(MONTH(A1008)/3,0))</f>
        <v/>
      </c>
      <c r="F1008" s="153">
        <f>IF(A1008="","",WEEKNUM(A1008,2))</f>
        <v/>
      </c>
      <c r="G1008" s="153">
        <f>IF(A1008="","",WEEKDAY(A1008,2))</f>
        <v/>
      </c>
      <c r="H1008" s="153">
        <f>IF(A1008="","",CHOOSE(WEEKDAY(A1008,2),"Pazartesi","Salı","Çarşamba","Perşembe","Cuma","Cumartesi","Pazar"))</f>
        <v/>
      </c>
    </row>
    <row r="1009" ht="10.5" customHeight="1" s="113">
      <c r="A1009" s="152" t="n">
        <v>43012</v>
      </c>
      <c r="B1009" s="153">
        <f>IF(A1009="","",YEAR(A1009))</f>
        <v/>
      </c>
      <c r="C1009" s="153">
        <f>IF(A1009="","",MONTH(A1009))</f>
        <v/>
      </c>
      <c r="D1009" s="153">
        <f>IF(A1009="","",CHOOSE(MONTH(A1009),"Ocak","Şubat","Mart","Nisan","Mayıs","Haziran","Temmuz","Ağustos","Eylül","Ekim","Kasım","Aralık"))</f>
        <v/>
      </c>
      <c r="E1009" s="153">
        <f>IF(A1009="","",ROUNDUP(MONTH(A1009)/3,0))</f>
        <v/>
      </c>
      <c r="F1009" s="153">
        <f>IF(A1009="","",WEEKNUM(A1009,2))</f>
        <v/>
      </c>
      <c r="G1009" s="153">
        <f>IF(A1009="","",WEEKDAY(A1009,2))</f>
        <v/>
      </c>
      <c r="H1009" s="153">
        <f>IF(A1009="","",CHOOSE(WEEKDAY(A1009,2),"Pazartesi","Salı","Çarşamba","Perşembe","Cuma","Cumartesi","Pazar"))</f>
        <v/>
      </c>
    </row>
    <row r="1010" ht="10.5" customHeight="1" s="113">
      <c r="A1010" s="152" t="n">
        <v>43013</v>
      </c>
      <c r="B1010" s="153">
        <f>IF(A1010="","",YEAR(A1010))</f>
        <v/>
      </c>
      <c r="C1010" s="153">
        <f>IF(A1010="","",MONTH(A1010))</f>
        <v/>
      </c>
      <c r="D1010" s="153">
        <f>IF(A1010="","",CHOOSE(MONTH(A1010),"Ocak","Şubat","Mart","Nisan","Mayıs","Haziran","Temmuz","Ağustos","Eylül","Ekim","Kasım","Aralık"))</f>
        <v/>
      </c>
      <c r="E1010" s="153">
        <f>IF(A1010="","",ROUNDUP(MONTH(A1010)/3,0))</f>
        <v/>
      </c>
      <c r="F1010" s="153">
        <f>IF(A1010="","",WEEKNUM(A1010,2))</f>
        <v/>
      </c>
      <c r="G1010" s="153">
        <f>IF(A1010="","",WEEKDAY(A1010,2))</f>
        <v/>
      </c>
      <c r="H1010" s="153">
        <f>IF(A1010="","",CHOOSE(WEEKDAY(A1010,2),"Pazartesi","Salı","Çarşamba","Perşembe","Cuma","Cumartesi","Pazar"))</f>
        <v/>
      </c>
    </row>
    <row r="1011" ht="10.5" customHeight="1" s="113">
      <c r="A1011" s="152" t="n">
        <v>43014</v>
      </c>
      <c r="B1011" s="153">
        <f>IF(A1011="","",YEAR(A1011))</f>
        <v/>
      </c>
      <c r="C1011" s="153">
        <f>IF(A1011="","",MONTH(A1011))</f>
        <v/>
      </c>
      <c r="D1011" s="153">
        <f>IF(A1011="","",CHOOSE(MONTH(A1011),"Ocak","Şubat","Mart","Nisan","Mayıs","Haziran","Temmuz","Ağustos","Eylül","Ekim","Kasım","Aralık"))</f>
        <v/>
      </c>
      <c r="E1011" s="153">
        <f>IF(A1011="","",ROUNDUP(MONTH(A1011)/3,0))</f>
        <v/>
      </c>
      <c r="F1011" s="153">
        <f>IF(A1011="","",WEEKNUM(A1011,2))</f>
        <v/>
      </c>
      <c r="G1011" s="153">
        <f>IF(A1011="","",WEEKDAY(A1011,2))</f>
        <v/>
      </c>
      <c r="H1011" s="153">
        <f>IF(A1011="","",CHOOSE(WEEKDAY(A1011,2),"Pazartesi","Salı","Çarşamba","Perşembe","Cuma","Cumartesi","Pazar"))</f>
        <v/>
      </c>
    </row>
    <row r="1012" ht="10.5" customHeight="1" s="113">
      <c r="A1012" s="152" t="n">
        <v>43015</v>
      </c>
      <c r="B1012" s="153">
        <f>IF(A1012="","",YEAR(A1012))</f>
        <v/>
      </c>
      <c r="C1012" s="153">
        <f>IF(A1012="","",MONTH(A1012))</f>
        <v/>
      </c>
      <c r="D1012" s="153">
        <f>IF(A1012="","",CHOOSE(MONTH(A1012),"Ocak","Şubat","Mart","Nisan","Mayıs","Haziran","Temmuz","Ağustos","Eylül","Ekim","Kasım","Aralık"))</f>
        <v/>
      </c>
      <c r="E1012" s="153">
        <f>IF(A1012="","",ROUNDUP(MONTH(A1012)/3,0))</f>
        <v/>
      </c>
      <c r="F1012" s="153">
        <f>IF(A1012="","",WEEKNUM(A1012,2))</f>
        <v/>
      </c>
      <c r="G1012" s="153">
        <f>IF(A1012="","",WEEKDAY(A1012,2))</f>
        <v/>
      </c>
      <c r="H1012" s="153">
        <f>IF(A1012="","",CHOOSE(WEEKDAY(A1012,2),"Pazartesi","Salı","Çarşamba","Perşembe","Cuma","Cumartesi","Pazar"))</f>
        <v/>
      </c>
    </row>
    <row r="1013" ht="10.5" customHeight="1" s="113">
      <c r="A1013" s="152" t="n">
        <v>43016</v>
      </c>
      <c r="B1013" s="153">
        <f>IF(A1013="","",YEAR(A1013))</f>
        <v/>
      </c>
      <c r="C1013" s="153">
        <f>IF(A1013="","",MONTH(A1013))</f>
        <v/>
      </c>
      <c r="D1013" s="153">
        <f>IF(A1013="","",CHOOSE(MONTH(A1013),"Ocak","Şubat","Mart","Nisan","Mayıs","Haziran","Temmuz","Ağustos","Eylül","Ekim","Kasım","Aralık"))</f>
        <v/>
      </c>
      <c r="E1013" s="153">
        <f>IF(A1013="","",ROUNDUP(MONTH(A1013)/3,0))</f>
        <v/>
      </c>
      <c r="F1013" s="153">
        <f>IF(A1013="","",WEEKNUM(A1013,2))</f>
        <v/>
      </c>
      <c r="G1013" s="153">
        <f>IF(A1013="","",WEEKDAY(A1013,2))</f>
        <v/>
      </c>
      <c r="H1013" s="153">
        <f>IF(A1013="","",CHOOSE(WEEKDAY(A1013,2),"Pazartesi","Salı","Çarşamba","Perşembe","Cuma","Cumartesi","Pazar"))</f>
        <v/>
      </c>
    </row>
    <row r="1014" ht="10.5" customHeight="1" s="113">
      <c r="A1014" s="152" t="n">
        <v>43017</v>
      </c>
      <c r="B1014" s="153">
        <f>IF(A1014="","",YEAR(A1014))</f>
        <v/>
      </c>
      <c r="C1014" s="153">
        <f>IF(A1014="","",MONTH(A1014))</f>
        <v/>
      </c>
      <c r="D1014" s="153">
        <f>IF(A1014="","",CHOOSE(MONTH(A1014),"Ocak","Şubat","Mart","Nisan","Mayıs","Haziran","Temmuz","Ağustos","Eylül","Ekim","Kasım","Aralık"))</f>
        <v/>
      </c>
      <c r="E1014" s="153">
        <f>IF(A1014="","",ROUNDUP(MONTH(A1014)/3,0))</f>
        <v/>
      </c>
      <c r="F1014" s="153">
        <f>IF(A1014="","",WEEKNUM(A1014,2))</f>
        <v/>
      </c>
      <c r="G1014" s="153">
        <f>IF(A1014="","",WEEKDAY(A1014,2))</f>
        <v/>
      </c>
      <c r="H1014" s="153">
        <f>IF(A1014="","",CHOOSE(WEEKDAY(A1014,2),"Pazartesi","Salı","Çarşamba","Perşembe","Cuma","Cumartesi","Pazar"))</f>
        <v/>
      </c>
    </row>
    <row r="1015" ht="10.5" customHeight="1" s="113">
      <c r="A1015" s="152" t="n">
        <v>43018</v>
      </c>
      <c r="B1015" s="153">
        <f>IF(A1015="","",YEAR(A1015))</f>
        <v/>
      </c>
      <c r="C1015" s="153">
        <f>IF(A1015="","",MONTH(A1015))</f>
        <v/>
      </c>
      <c r="D1015" s="153">
        <f>IF(A1015="","",CHOOSE(MONTH(A1015),"Ocak","Şubat","Mart","Nisan","Mayıs","Haziran","Temmuz","Ağustos","Eylül","Ekim","Kasım","Aralık"))</f>
        <v/>
      </c>
      <c r="E1015" s="153">
        <f>IF(A1015="","",ROUNDUP(MONTH(A1015)/3,0))</f>
        <v/>
      </c>
      <c r="F1015" s="153">
        <f>IF(A1015="","",WEEKNUM(A1015,2))</f>
        <v/>
      </c>
      <c r="G1015" s="153">
        <f>IF(A1015="","",WEEKDAY(A1015,2))</f>
        <v/>
      </c>
      <c r="H1015" s="153">
        <f>IF(A1015="","",CHOOSE(WEEKDAY(A1015,2),"Pazartesi","Salı","Çarşamba","Perşembe","Cuma","Cumartesi","Pazar"))</f>
        <v/>
      </c>
    </row>
    <row r="1016" ht="10.5" customHeight="1" s="113">
      <c r="A1016" s="152" t="n">
        <v>43019</v>
      </c>
      <c r="B1016" s="153">
        <f>IF(A1016="","",YEAR(A1016))</f>
        <v/>
      </c>
      <c r="C1016" s="153">
        <f>IF(A1016="","",MONTH(A1016))</f>
        <v/>
      </c>
      <c r="D1016" s="153">
        <f>IF(A1016="","",CHOOSE(MONTH(A1016),"Ocak","Şubat","Mart","Nisan","Mayıs","Haziran","Temmuz","Ağustos","Eylül","Ekim","Kasım","Aralık"))</f>
        <v/>
      </c>
      <c r="E1016" s="153">
        <f>IF(A1016="","",ROUNDUP(MONTH(A1016)/3,0))</f>
        <v/>
      </c>
      <c r="F1016" s="153">
        <f>IF(A1016="","",WEEKNUM(A1016,2))</f>
        <v/>
      </c>
      <c r="G1016" s="153">
        <f>IF(A1016="","",WEEKDAY(A1016,2))</f>
        <v/>
      </c>
      <c r="H1016" s="153">
        <f>IF(A1016="","",CHOOSE(WEEKDAY(A1016,2),"Pazartesi","Salı","Çarşamba","Perşembe","Cuma","Cumartesi","Pazar"))</f>
        <v/>
      </c>
    </row>
    <row r="1017" ht="10.5" customHeight="1" s="113">
      <c r="A1017" s="152" t="n">
        <v>43020</v>
      </c>
      <c r="B1017" s="153">
        <f>IF(A1017="","",YEAR(A1017))</f>
        <v/>
      </c>
      <c r="C1017" s="153">
        <f>IF(A1017="","",MONTH(A1017))</f>
        <v/>
      </c>
      <c r="D1017" s="153">
        <f>IF(A1017="","",CHOOSE(MONTH(A1017),"Ocak","Şubat","Mart","Nisan","Mayıs","Haziran","Temmuz","Ağustos","Eylül","Ekim","Kasım","Aralık"))</f>
        <v/>
      </c>
      <c r="E1017" s="153">
        <f>IF(A1017="","",ROUNDUP(MONTH(A1017)/3,0))</f>
        <v/>
      </c>
      <c r="F1017" s="153">
        <f>IF(A1017="","",WEEKNUM(A1017,2))</f>
        <v/>
      </c>
      <c r="G1017" s="153">
        <f>IF(A1017="","",WEEKDAY(A1017,2))</f>
        <v/>
      </c>
      <c r="H1017" s="153">
        <f>IF(A1017="","",CHOOSE(WEEKDAY(A1017,2),"Pazartesi","Salı","Çarşamba","Perşembe","Cuma","Cumartesi","Pazar"))</f>
        <v/>
      </c>
    </row>
    <row r="1018" ht="10.5" customHeight="1" s="113">
      <c r="A1018" s="152" t="n">
        <v>43021</v>
      </c>
      <c r="B1018" s="153">
        <f>IF(A1018="","",YEAR(A1018))</f>
        <v/>
      </c>
      <c r="C1018" s="153">
        <f>IF(A1018="","",MONTH(A1018))</f>
        <v/>
      </c>
      <c r="D1018" s="153">
        <f>IF(A1018="","",CHOOSE(MONTH(A1018),"Ocak","Şubat","Mart","Nisan","Mayıs","Haziran","Temmuz","Ağustos","Eylül","Ekim","Kasım","Aralık"))</f>
        <v/>
      </c>
      <c r="E1018" s="153">
        <f>IF(A1018="","",ROUNDUP(MONTH(A1018)/3,0))</f>
        <v/>
      </c>
      <c r="F1018" s="153">
        <f>IF(A1018="","",WEEKNUM(A1018,2))</f>
        <v/>
      </c>
      <c r="G1018" s="153">
        <f>IF(A1018="","",WEEKDAY(A1018,2))</f>
        <v/>
      </c>
      <c r="H1018" s="153">
        <f>IF(A1018="","",CHOOSE(WEEKDAY(A1018,2),"Pazartesi","Salı","Çarşamba","Perşembe","Cuma","Cumartesi","Pazar"))</f>
        <v/>
      </c>
    </row>
    <row r="1019" ht="10.5" customHeight="1" s="113">
      <c r="A1019" s="152" t="n">
        <v>43022</v>
      </c>
      <c r="B1019" s="153">
        <f>IF(A1019="","",YEAR(A1019))</f>
        <v/>
      </c>
      <c r="C1019" s="153">
        <f>IF(A1019="","",MONTH(A1019))</f>
        <v/>
      </c>
      <c r="D1019" s="153">
        <f>IF(A1019="","",CHOOSE(MONTH(A1019),"Ocak","Şubat","Mart","Nisan","Mayıs","Haziran","Temmuz","Ağustos","Eylül","Ekim","Kasım","Aralık"))</f>
        <v/>
      </c>
      <c r="E1019" s="153">
        <f>IF(A1019="","",ROUNDUP(MONTH(A1019)/3,0))</f>
        <v/>
      </c>
      <c r="F1019" s="153">
        <f>IF(A1019="","",WEEKNUM(A1019,2))</f>
        <v/>
      </c>
      <c r="G1019" s="153">
        <f>IF(A1019="","",WEEKDAY(A1019,2))</f>
        <v/>
      </c>
      <c r="H1019" s="153">
        <f>IF(A1019="","",CHOOSE(WEEKDAY(A1019,2),"Pazartesi","Salı","Çarşamba","Perşembe","Cuma","Cumartesi","Pazar"))</f>
        <v/>
      </c>
    </row>
    <row r="1020" ht="10.5" customHeight="1" s="113">
      <c r="A1020" s="152" t="n">
        <v>43023</v>
      </c>
      <c r="B1020" s="153">
        <f>IF(A1020="","",YEAR(A1020))</f>
        <v/>
      </c>
      <c r="C1020" s="153">
        <f>IF(A1020="","",MONTH(A1020))</f>
        <v/>
      </c>
      <c r="D1020" s="153">
        <f>IF(A1020="","",CHOOSE(MONTH(A1020),"Ocak","Şubat","Mart","Nisan","Mayıs","Haziran","Temmuz","Ağustos","Eylül","Ekim","Kasım","Aralık"))</f>
        <v/>
      </c>
      <c r="E1020" s="153">
        <f>IF(A1020="","",ROUNDUP(MONTH(A1020)/3,0))</f>
        <v/>
      </c>
      <c r="F1020" s="153">
        <f>IF(A1020="","",WEEKNUM(A1020,2))</f>
        <v/>
      </c>
      <c r="G1020" s="153">
        <f>IF(A1020="","",WEEKDAY(A1020,2))</f>
        <v/>
      </c>
      <c r="H1020" s="153">
        <f>IF(A1020="","",CHOOSE(WEEKDAY(A1020,2),"Pazartesi","Salı","Çarşamba","Perşembe","Cuma","Cumartesi","Pazar"))</f>
        <v/>
      </c>
    </row>
    <row r="1021" ht="10.5" customHeight="1" s="113">
      <c r="A1021" s="152" t="n">
        <v>43024</v>
      </c>
      <c r="B1021" s="153">
        <f>IF(A1021="","",YEAR(A1021))</f>
        <v/>
      </c>
      <c r="C1021" s="153">
        <f>IF(A1021="","",MONTH(A1021))</f>
        <v/>
      </c>
      <c r="D1021" s="153">
        <f>IF(A1021="","",CHOOSE(MONTH(A1021),"Ocak","Şubat","Mart","Nisan","Mayıs","Haziran","Temmuz","Ağustos","Eylül","Ekim","Kasım","Aralık"))</f>
        <v/>
      </c>
      <c r="E1021" s="153">
        <f>IF(A1021="","",ROUNDUP(MONTH(A1021)/3,0))</f>
        <v/>
      </c>
      <c r="F1021" s="153">
        <f>IF(A1021="","",WEEKNUM(A1021,2))</f>
        <v/>
      </c>
      <c r="G1021" s="153">
        <f>IF(A1021="","",WEEKDAY(A1021,2))</f>
        <v/>
      </c>
      <c r="H1021" s="153">
        <f>IF(A1021="","",CHOOSE(WEEKDAY(A1021,2),"Pazartesi","Salı","Çarşamba","Perşembe","Cuma","Cumartesi","Pazar"))</f>
        <v/>
      </c>
    </row>
    <row r="1022" ht="10.5" customHeight="1" s="113">
      <c r="A1022" s="152" t="n">
        <v>43025</v>
      </c>
      <c r="B1022" s="153">
        <f>IF(A1022="","",YEAR(A1022))</f>
        <v/>
      </c>
      <c r="C1022" s="153">
        <f>IF(A1022="","",MONTH(A1022))</f>
        <v/>
      </c>
      <c r="D1022" s="153">
        <f>IF(A1022="","",CHOOSE(MONTH(A1022),"Ocak","Şubat","Mart","Nisan","Mayıs","Haziran","Temmuz","Ağustos","Eylül","Ekim","Kasım","Aralık"))</f>
        <v/>
      </c>
      <c r="E1022" s="153">
        <f>IF(A1022="","",ROUNDUP(MONTH(A1022)/3,0))</f>
        <v/>
      </c>
      <c r="F1022" s="153">
        <f>IF(A1022="","",WEEKNUM(A1022,2))</f>
        <v/>
      </c>
      <c r="G1022" s="153">
        <f>IF(A1022="","",WEEKDAY(A1022,2))</f>
        <v/>
      </c>
      <c r="H1022" s="153">
        <f>IF(A1022="","",CHOOSE(WEEKDAY(A1022,2),"Pazartesi","Salı","Çarşamba","Perşembe","Cuma","Cumartesi","Pazar"))</f>
        <v/>
      </c>
    </row>
    <row r="1023" ht="10.5" customHeight="1" s="113">
      <c r="A1023" s="152" t="n">
        <v>43026</v>
      </c>
      <c r="B1023" s="153">
        <f>IF(A1023="","",YEAR(A1023))</f>
        <v/>
      </c>
      <c r="C1023" s="153">
        <f>IF(A1023="","",MONTH(A1023))</f>
        <v/>
      </c>
      <c r="D1023" s="153">
        <f>IF(A1023="","",CHOOSE(MONTH(A1023),"Ocak","Şubat","Mart","Nisan","Mayıs","Haziran","Temmuz","Ağustos","Eylül","Ekim","Kasım","Aralık"))</f>
        <v/>
      </c>
      <c r="E1023" s="153">
        <f>IF(A1023="","",ROUNDUP(MONTH(A1023)/3,0))</f>
        <v/>
      </c>
      <c r="F1023" s="153">
        <f>IF(A1023="","",WEEKNUM(A1023,2))</f>
        <v/>
      </c>
      <c r="G1023" s="153">
        <f>IF(A1023="","",WEEKDAY(A1023,2))</f>
        <v/>
      </c>
      <c r="H1023" s="153">
        <f>IF(A1023="","",CHOOSE(WEEKDAY(A1023,2),"Pazartesi","Salı","Çarşamba","Perşembe","Cuma","Cumartesi","Pazar"))</f>
        <v/>
      </c>
    </row>
    <row r="1024" ht="10.5" customHeight="1" s="113">
      <c r="A1024" s="152" t="n">
        <v>43027</v>
      </c>
      <c r="B1024" s="153">
        <f>IF(A1024="","",YEAR(A1024))</f>
        <v/>
      </c>
      <c r="C1024" s="153">
        <f>IF(A1024="","",MONTH(A1024))</f>
        <v/>
      </c>
      <c r="D1024" s="153">
        <f>IF(A1024="","",CHOOSE(MONTH(A1024),"Ocak","Şubat","Mart","Nisan","Mayıs","Haziran","Temmuz","Ağustos","Eylül","Ekim","Kasım","Aralık"))</f>
        <v/>
      </c>
      <c r="E1024" s="153">
        <f>IF(A1024="","",ROUNDUP(MONTH(A1024)/3,0))</f>
        <v/>
      </c>
      <c r="F1024" s="153">
        <f>IF(A1024="","",WEEKNUM(A1024,2))</f>
        <v/>
      </c>
      <c r="G1024" s="153">
        <f>IF(A1024="","",WEEKDAY(A1024,2))</f>
        <v/>
      </c>
      <c r="H1024" s="153">
        <f>IF(A1024="","",CHOOSE(WEEKDAY(A1024,2),"Pazartesi","Salı","Çarşamba","Perşembe","Cuma","Cumartesi","Pazar"))</f>
        <v/>
      </c>
    </row>
    <row r="1025" ht="10.5" customHeight="1" s="113">
      <c r="A1025" s="152" t="n">
        <v>43028</v>
      </c>
      <c r="B1025" s="153">
        <f>IF(A1025="","",YEAR(A1025))</f>
        <v/>
      </c>
      <c r="C1025" s="153">
        <f>IF(A1025="","",MONTH(A1025))</f>
        <v/>
      </c>
      <c r="D1025" s="153">
        <f>IF(A1025="","",CHOOSE(MONTH(A1025),"Ocak","Şubat","Mart","Nisan","Mayıs","Haziran","Temmuz","Ağustos","Eylül","Ekim","Kasım","Aralık"))</f>
        <v/>
      </c>
      <c r="E1025" s="153">
        <f>IF(A1025="","",ROUNDUP(MONTH(A1025)/3,0))</f>
        <v/>
      </c>
      <c r="F1025" s="153">
        <f>IF(A1025="","",WEEKNUM(A1025,2))</f>
        <v/>
      </c>
      <c r="G1025" s="153">
        <f>IF(A1025="","",WEEKDAY(A1025,2))</f>
        <v/>
      </c>
      <c r="H1025" s="153">
        <f>IF(A1025="","",CHOOSE(WEEKDAY(A1025,2),"Pazartesi","Salı","Çarşamba","Perşembe","Cuma","Cumartesi","Pazar"))</f>
        <v/>
      </c>
    </row>
    <row r="1026" ht="10.5" customHeight="1" s="113">
      <c r="A1026" s="152" t="n">
        <v>43029</v>
      </c>
      <c r="B1026" s="153">
        <f>IF(A1026="","",YEAR(A1026))</f>
        <v/>
      </c>
      <c r="C1026" s="153">
        <f>IF(A1026="","",MONTH(A1026))</f>
        <v/>
      </c>
      <c r="D1026" s="153">
        <f>IF(A1026="","",CHOOSE(MONTH(A1026),"Ocak","Şubat","Mart","Nisan","Mayıs","Haziran","Temmuz","Ağustos","Eylül","Ekim","Kasım","Aralık"))</f>
        <v/>
      </c>
      <c r="E1026" s="153">
        <f>IF(A1026="","",ROUNDUP(MONTH(A1026)/3,0))</f>
        <v/>
      </c>
      <c r="F1026" s="153">
        <f>IF(A1026="","",WEEKNUM(A1026,2))</f>
        <v/>
      </c>
      <c r="G1026" s="153">
        <f>IF(A1026="","",WEEKDAY(A1026,2))</f>
        <v/>
      </c>
      <c r="H1026" s="153">
        <f>IF(A1026="","",CHOOSE(WEEKDAY(A1026,2),"Pazartesi","Salı","Çarşamba","Perşembe","Cuma","Cumartesi","Pazar"))</f>
        <v/>
      </c>
    </row>
    <row r="1027" ht="10.5" customHeight="1" s="113">
      <c r="A1027" s="152" t="n">
        <v>43030</v>
      </c>
      <c r="B1027" s="153">
        <f>IF(A1027="","",YEAR(A1027))</f>
        <v/>
      </c>
      <c r="C1027" s="153">
        <f>IF(A1027="","",MONTH(A1027))</f>
        <v/>
      </c>
      <c r="D1027" s="153">
        <f>IF(A1027="","",CHOOSE(MONTH(A1027),"Ocak","Şubat","Mart","Nisan","Mayıs","Haziran","Temmuz","Ağustos","Eylül","Ekim","Kasım","Aralık"))</f>
        <v/>
      </c>
      <c r="E1027" s="153">
        <f>IF(A1027="","",ROUNDUP(MONTH(A1027)/3,0))</f>
        <v/>
      </c>
      <c r="F1027" s="153">
        <f>IF(A1027="","",WEEKNUM(A1027,2))</f>
        <v/>
      </c>
      <c r="G1027" s="153">
        <f>IF(A1027="","",WEEKDAY(A1027,2))</f>
        <v/>
      </c>
      <c r="H1027" s="153">
        <f>IF(A1027="","",CHOOSE(WEEKDAY(A1027,2),"Pazartesi","Salı","Çarşamba","Perşembe","Cuma","Cumartesi","Pazar"))</f>
        <v/>
      </c>
    </row>
    <row r="1028" ht="10.5" customHeight="1" s="113">
      <c r="A1028" s="152" t="n">
        <v>43031</v>
      </c>
      <c r="B1028" s="153">
        <f>IF(A1028="","",YEAR(A1028))</f>
        <v/>
      </c>
      <c r="C1028" s="153">
        <f>IF(A1028="","",MONTH(A1028))</f>
        <v/>
      </c>
      <c r="D1028" s="153">
        <f>IF(A1028="","",CHOOSE(MONTH(A1028),"Ocak","Şubat","Mart","Nisan","Mayıs","Haziran","Temmuz","Ağustos","Eylül","Ekim","Kasım","Aralık"))</f>
        <v/>
      </c>
      <c r="E1028" s="153">
        <f>IF(A1028="","",ROUNDUP(MONTH(A1028)/3,0))</f>
        <v/>
      </c>
      <c r="F1028" s="153">
        <f>IF(A1028="","",WEEKNUM(A1028,2))</f>
        <v/>
      </c>
      <c r="G1028" s="153">
        <f>IF(A1028="","",WEEKDAY(A1028,2))</f>
        <v/>
      </c>
      <c r="H1028" s="153">
        <f>IF(A1028="","",CHOOSE(WEEKDAY(A1028,2),"Pazartesi","Salı","Çarşamba","Perşembe","Cuma","Cumartesi","Pazar"))</f>
        <v/>
      </c>
    </row>
    <row r="1029" ht="10.5" customHeight="1" s="113">
      <c r="A1029" s="152" t="n">
        <v>43032</v>
      </c>
      <c r="B1029" s="153">
        <f>IF(A1029="","",YEAR(A1029))</f>
        <v/>
      </c>
      <c r="C1029" s="153">
        <f>IF(A1029="","",MONTH(A1029))</f>
        <v/>
      </c>
      <c r="D1029" s="153">
        <f>IF(A1029="","",CHOOSE(MONTH(A1029),"Ocak","Şubat","Mart","Nisan","Mayıs","Haziran","Temmuz","Ağustos","Eylül","Ekim","Kasım","Aralık"))</f>
        <v/>
      </c>
      <c r="E1029" s="153">
        <f>IF(A1029="","",ROUNDUP(MONTH(A1029)/3,0))</f>
        <v/>
      </c>
      <c r="F1029" s="153">
        <f>IF(A1029="","",WEEKNUM(A1029,2))</f>
        <v/>
      </c>
      <c r="G1029" s="153">
        <f>IF(A1029="","",WEEKDAY(A1029,2))</f>
        <v/>
      </c>
      <c r="H1029" s="153">
        <f>IF(A1029="","",CHOOSE(WEEKDAY(A1029,2),"Pazartesi","Salı","Çarşamba","Perşembe","Cuma","Cumartesi","Pazar"))</f>
        <v/>
      </c>
    </row>
    <row r="1030" ht="10.5" customHeight="1" s="113">
      <c r="A1030" s="152" t="n">
        <v>43033</v>
      </c>
      <c r="B1030" s="153">
        <f>IF(A1030="","",YEAR(A1030))</f>
        <v/>
      </c>
      <c r="C1030" s="153">
        <f>IF(A1030="","",MONTH(A1030))</f>
        <v/>
      </c>
      <c r="D1030" s="153">
        <f>IF(A1030="","",CHOOSE(MONTH(A1030),"Ocak","Şubat","Mart","Nisan","Mayıs","Haziran","Temmuz","Ağustos","Eylül","Ekim","Kasım","Aralık"))</f>
        <v/>
      </c>
      <c r="E1030" s="153">
        <f>IF(A1030="","",ROUNDUP(MONTH(A1030)/3,0))</f>
        <v/>
      </c>
      <c r="F1030" s="153">
        <f>IF(A1030="","",WEEKNUM(A1030,2))</f>
        <v/>
      </c>
      <c r="G1030" s="153">
        <f>IF(A1030="","",WEEKDAY(A1030,2))</f>
        <v/>
      </c>
      <c r="H1030" s="153">
        <f>IF(A1030="","",CHOOSE(WEEKDAY(A1030,2),"Pazartesi","Salı","Çarşamba","Perşembe","Cuma","Cumartesi","Pazar"))</f>
        <v/>
      </c>
    </row>
    <row r="1031" ht="10.5" customHeight="1" s="113">
      <c r="A1031" s="152" t="n">
        <v>43034</v>
      </c>
      <c r="B1031" s="153">
        <f>IF(A1031="","",YEAR(A1031))</f>
        <v/>
      </c>
      <c r="C1031" s="153">
        <f>IF(A1031="","",MONTH(A1031))</f>
        <v/>
      </c>
      <c r="D1031" s="153">
        <f>IF(A1031="","",CHOOSE(MONTH(A1031),"Ocak","Şubat","Mart","Nisan","Mayıs","Haziran","Temmuz","Ağustos","Eylül","Ekim","Kasım","Aralık"))</f>
        <v/>
      </c>
      <c r="E1031" s="153">
        <f>IF(A1031="","",ROUNDUP(MONTH(A1031)/3,0))</f>
        <v/>
      </c>
      <c r="F1031" s="153">
        <f>IF(A1031="","",WEEKNUM(A1031,2))</f>
        <v/>
      </c>
      <c r="G1031" s="153">
        <f>IF(A1031="","",WEEKDAY(A1031,2))</f>
        <v/>
      </c>
      <c r="H1031" s="153">
        <f>IF(A1031="","",CHOOSE(WEEKDAY(A1031,2),"Pazartesi","Salı","Çarşamba","Perşembe","Cuma","Cumartesi","Pazar"))</f>
        <v/>
      </c>
    </row>
    <row r="1032" ht="10.5" customHeight="1" s="113">
      <c r="A1032" s="152" t="n">
        <v>43035</v>
      </c>
      <c r="B1032" s="153">
        <f>IF(A1032="","",YEAR(A1032))</f>
        <v/>
      </c>
      <c r="C1032" s="153">
        <f>IF(A1032="","",MONTH(A1032))</f>
        <v/>
      </c>
      <c r="D1032" s="153">
        <f>IF(A1032="","",CHOOSE(MONTH(A1032),"Ocak","Şubat","Mart","Nisan","Mayıs","Haziran","Temmuz","Ağustos","Eylül","Ekim","Kasım","Aralık"))</f>
        <v/>
      </c>
      <c r="E1032" s="153">
        <f>IF(A1032="","",ROUNDUP(MONTH(A1032)/3,0))</f>
        <v/>
      </c>
      <c r="F1032" s="153">
        <f>IF(A1032="","",WEEKNUM(A1032,2))</f>
        <v/>
      </c>
      <c r="G1032" s="153">
        <f>IF(A1032="","",WEEKDAY(A1032,2))</f>
        <v/>
      </c>
      <c r="H1032" s="153">
        <f>IF(A1032="","",CHOOSE(WEEKDAY(A1032,2),"Pazartesi","Salı","Çarşamba","Perşembe","Cuma","Cumartesi","Pazar"))</f>
        <v/>
      </c>
    </row>
    <row r="1033" ht="10.5" customHeight="1" s="113">
      <c r="A1033" s="152" t="n">
        <v>43036</v>
      </c>
      <c r="B1033" s="153">
        <f>IF(A1033="","",YEAR(A1033))</f>
        <v/>
      </c>
      <c r="C1033" s="153">
        <f>IF(A1033="","",MONTH(A1033))</f>
        <v/>
      </c>
      <c r="D1033" s="153">
        <f>IF(A1033="","",CHOOSE(MONTH(A1033),"Ocak","Şubat","Mart","Nisan","Mayıs","Haziran","Temmuz","Ağustos","Eylül","Ekim","Kasım","Aralık"))</f>
        <v/>
      </c>
      <c r="E1033" s="153">
        <f>IF(A1033="","",ROUNDUP(MONTH(A1033)/3,0))</f>
        <v/>
      </c>
      <c r="F1033" s="153">
        <f>IF(A1033="","",WEEKNUM(A1033,2))</f>
        <v/>
      </c>
      <c r="G1033" s="153">
        <f>IF(A1033="","",WEEKDAY(A1033,2))</f>
        <v/>
      </c>
      <c r="H1033" s="153">
        <f>IF(A1033="","",CHOOSE(WEEKDAY(A1033,2),"Pazartesi","Salı","Çarşamba","Perşembe","Cuma","Cumartesi","Pazar"))</f>
        <v/>
      </c>
    </row>
    <row r="1034" ht="10.5" customHeight="1" s="113">
      <c r="A1034" s="152" t="n">
        <v>43037</v>
      </c>
      <c r="B1034" s="153">
        <f>IF(A1034="","",YEAR(A1034))</f>
        <v/>
      </c>
      <c r="C1034" s="153">
        <f>IF(A1034="","",MONTH(A1034))</f>
        <v/>
      </c>
      <c r="D1034" s="153">
        <f>IF(A1034="","",CHOOSE(MONTH(A1034),"Ocak","Şubat","Mart","Nisan","Mayıs","Haziran","Temmuz","Ağustos","Eylül","Ekim","Kasım","Aralık"))</f>
        <v/>
      </c>
      <c r="E1034" s="153">
        <f>IF(A1034="","",ROUNDUP(MONTH(A1034)/3,0))</f>
        <v/>
      </c>
      <c r="F1034" s="153">
        <f>IF(A1034="","",WEEKNUM(A1034,2))</f>
        <v/>
      </c>
      <c r="G1034" s="153">
        <f>IF(A1034="","",WEEKDAY(A1034,2))</f>
        <v/>
      </c>
      <c r="H1034" s="153">
        <f>IF(A1034="","",CHOOSE(WEEKDAY(A1034,2),"Pazartesi","Salı","Çarşamba","Perşembe","Cuma","Cumartesi","Pazar"))</f>
        <v/>
      </c>
    </row>
    <row r="1035" ht="10.5" customHeight="1" s="113">
      <c r="A1035" s="152" t="n">
        <v>43038</v>
      </c>
      <c r="B1035" s="153">
        <f>IF(A1035="","",YEAR(A1035))</f>
        <v/>
      </c>
      <c r="C1035" s="153">
        <f>IF(A1035="","",MONTH(A1035))</f>
        <v/>
      </c>
      <c r="D1035" s="153">
        <f>IF(A1035="","",CHOOSE(MONTH(A1035),"Ocak","Şubat","Mart","Nisan","Mayıs","Haziran","Temmuz","Ağustos","Eylül","Ekim","Kasım","Aralık"))</f>
        <v/>
      </c>
      <c r="E1035" s="153">
        <f>IF(A1035="","",ROUNDUP(MONTH(A1035)/3,0))</f>
        <v/>
      </c>
      <c r="F1035" s="153">
        <f>IF(A1035="","",WEEKNUM(A1035,2))</f>
        <v/>
      </c>
      <c r="G1035" s="153">
        <f>IF(A1035="","",WEEKDAY(A1035,2))</f>
        <v/>
      </c>
      <c r="H1035" s="153">
        <f>IF(A1035="","",CHOOSE(WEEKDAY(A1035,2),"Pazartesi","Salı","Çarşamba","Perşembe","Cuma","Cumartesi","Pazar"))</f>
        <v/>
      </c>
    </row>
    <row r="1036" ht="10.5" customHeight="1" s="113">
      <c r="A1036" s="152" t="n">
        <v>43039</v>
      </c>
      <c r="B1036" s="153">
        <f>IF(A1036="","",YEAR(A1036))</f>
        <v/>
      </c>
      <c r="C1036" s="153">
        <f>IF(A1036="","",MONTH(A1036))</f>
        <v/>
      </c>
      <c r="D1036" s="153">
        <f>IF(A1036="","",CHOOSE(MONTH(A1036),"Ocak","Şubat","Mart","Nisan","Mayıs","Haziran","Temmuz","Ağustos","Eylül","Ekim","Kasım","Aralık"))</f>
        <v/>
      </c>
      <c r="E1036" s="153">
        <f>IF(A1036="","",ROUNDUP(MONTH(A1036)/3,0))</f>
        <v/>
      </c>
      <c r="F1036" s="153">
        <f>IF(A1036="","",WEEKNUM(A1036,2))</f>
        <v/>
      </c>
      <c r="G1036" s="153">
        <f>IF(A1036="","",WEEKDAY(A1036,2))</f>
        <v/>
      </c>
      <c r="H1036" s="153">
        <f>IF(A1036="","",CHOOSE(WEEKDAY(A1036,2),"Pazartesi","Salı","Çarşamba","Perşembe","Cuma","Cumartesi","Pazar"))</f>
        <v/>
      </c>
    </row>
    <row r="1037" ht="10.5" customHeight="1" s="113">
      <c r="A1037" s="152" t="n">
        <v>43040</v>
      </c>
      <c r="B1037" s="153">
        <f>IF(A1037="","",YEAR(A1037))</f>
        <v/>
      </c>
      <c r="C1037" s="153">
        <f>IF(A1037="","",MONTH(A1037))</f>
        <v/>
      </c>
      <c r="D1037" s="153">
        <f>IF(A1037="","",CHOOSE(MONTH(A1037),"Ocak","Şubat","Mart","Nisan","Mayıs","Haziran","Temmuz","Ağustos","Eylül","Ekim","Kasım","Aralık"))</f>
        <v/>
      </c>
      <c r="E1037" s="153">
        <f>IF(A1037="","",ROUNDUP(MONTH(A1037)/3,0))</f>
        <v/>
      </c>
      <c r="F1037" s="153">
        <f>IF(A1037="","",WEEKNUM(A1037,2))</f>
        <v/>
      </c>
      <c r="G1037" s="153">
        <f>IF(A1037="","",WEEKDAY(A1037,2))</f>
        <v/>
      </c>
      <c r="H1037" s="153">
        <f>IF(A1037="","",CHOOSE(WEEKDAY(A1037,2),"Pazartesi","Salı","Çarşamba","Perşembe","Cuma","Cumartesi","Pazar"))</f>
        <v/>
      </c>
    </row>
    <row r="1038" ht="10.5" customHeight="1" s="113">
      <c r="A1038" s="152" t="n">
        <v>43041</v>
      </c>
      <c r="B1038" s="153">
        <f>IF(A1038="","",YEAR(A1038))</f>
        <v/>
      </c>
      <c r="C1038" s="153">
        <f>IF(A1038="","",MONTH(A1038))</f>
        <v/>
      </c>
      <c r="D1038" s="153">
        <f>IF(A1038="","",CHOOSE(MONTH(A1038),"Ocak","Şubat","Mart","Nisan","Mayıs","Haziran","Temmuz","Ağustos","Eylül","Ekim","Kasım","Aralık"))</f>
        <v/>
      </c>
      <c r="E1038" s="153">
        <f>IF(A1038="","",ROUNDUP(MONTH(A1038)/3,0))</f>
        <v/>
      </c>
      <c r="F1038" s="153">
        <f>IF(A1038="","",WEEKNUM(A1038,2))</f>
        <v/>
      </c>
      <c r="G1038" s="153">
        <f>IF(A1038="","",WEEKDAY(A1038,2))</f>
        <v/>
      </c>
      <c r="H1038" s="153">
        <f>IF(A1038="","",CHOOSE(WEEKDAY(A1038,2),"Pazartesi","Salı","Çarşamba","Perşembe","Cuma","Cumartesi","Pazar"))</f>
        <v/>
      </c>
    </row>
    <row r="1039" ht="10.5" customHeight="1" s="113">
      <c r="A1039" s="152" t="n">
        <v>43042</v>
      </c>
      <c r="B1039" s="153">
        <f>IF(A1039="","",YEAR(A1039))</f>
        <v/>
      </c>
      <c r="C1039" s="153">
        <f>IF(A1039="","",MONTH(A1039))</f>
        <v/>
      </c>
      <c r="D1039" s="153">
        <f>IF(A1039="","",CHOOSE(MONTH(A1039),"Ocak","Şubat","Mart","Nisan","Mayıs","Haziran","Temmuz","Ağustos","Eylül","Ekim","Kasım","Aralık"))</f>
        <v/>
      </c>
      <c r="E1039" s="153">
        <f>IF(A1039="","",ROUNDUP(MONTH(A1039)/3,0))</f>
        <v/>
      </c>
      <c r="F1039" s="153">
        <f>IF(A1039="","",WEEKNUM(A1039,2))</f>
        <v/>
      </c>
      <c r="G1039" s="153">
        <f>IF(A1039="","",WEEKDAY(A1039,2))</f>
        <v/>
      </c>
      <c r="H1039" s="153">
        <f>IF(A1039="","",CHOOSE(WEEKDAY(A1039,2),"Pazartesi","Salı","Çarşamba","Perşembe","Cuma","Cumartesi","Pazar"))</f>
        <v/>
      </c>
    </row>
    <row r="1040" ht="10.5" customHeight="1" s="113">
      <c r="A1040" s="152" t="n">
        <v>43043</v>
      </c>
      <c r="B1040" s="153">
        <f>IF(A1040="","",YEAR(A1040))</f>
        <v/>
      </c>
      <c r="C1040" s="153">
        <f>IF(A1040="","",MONTH(A1040))</f>
        <v/>
      </c>
      <c r="D1040" s="153">
        <f>IF(A1040="","",CHOOSE(MONTH(A1040),"Ocak","Şubat","Mart","Nisan","Mayıs","Haziran","Temmuz","Ağustos","Eylül","Ekim","Kasım","Aralık"))</f>
        <v/>
      </c>
      <c r="E1040" s="153">
        <f>IF(A1040="","",ROUNDUP(MONTH(A1040)/3,0))</f>
        <v/>
      </c>
      <c r="F1040" s="153">
        <f>IF(A1040="","",WEEKNUM(A1040,2))</f>
        <v/>
      </c>
      <c r="G1040" s="153">
        <f>IF(A1040="","",WEEKDAY(A1040,2))</f>
        <v/>
      </c>
      <c r="H1040" s="153">
        <f>IF(A1040="","",CHOOSE(WEEKDAY(A1040,2),"Pazartesi","Salı","Çarşamba","Perşembe","Cuma","Cumartesi","Pazar"))</f>
        <v/>
      </c>
    </row>
    <row r="1041" ht="10.5" customHeight="1" s="113">
      <c r="A1041" s="152" t="n">
        <v>43044</v>
      </c>
      <c r="B1041" s="153">
        <f>IF(A1041="","",YEAR(A1041))</f>
        <v/>
      </c>
      <c r="C1041" s="153">
        <f>IF(A1041="","",MONTH(A1041))</f>
        <v/>
      </c>
      <c r="D1041" s="153">
        <f>IF(A1041="","",CHOOSE(MONTH(A1041),"Ocak","Şubat","Mart","Nisan","Mayıs","Haziran","Temmuz","Ağustos","Eylül","Ekim","Kasım","Aralık"))</f>
        <v/>
      </c>
      <c r="E1041" s="153">
        <f>IF(A1041="","",ROUNDUP(MONTH(A1041)/3,0))</f>
        <v/>
      </c>
      <c r="F1041" s="153">
        <f>IF(A1041="","",WEEKNUM(A1041,2))</f>
        <v/>
      </c>
      <c r="G1041" s="153">
        <f>IF(A1041="","",WEEKDAY(A1041,2))</f>
        <v/>
      </c>
      <c r="H1041" s="153">
        <f>IF(A1041="","",CHOOSE(WEEKDAY(A1041,2),"Pazartesi","Salı","Çarşamba","Perşembe","Cuma","Cumartesi","Pazar"))</f>
        <v/>
      </c>
    </row>
    <row r="1042" ht="10.5" customHeight="1" s="113">
      <c r="A1042" s="152" t="n">
        <v>43045</v>
      </c>
      <c r="B1042" s="153">
        <f>IF(A1042="","",YEAR(A1042))</f>
        <v/>
      </c>
      <c r="C1042" s="153">
        <f>IF(A1042="","",MONTH(A1042))</f>
        <v/>
      </c>
      <c r="D1042" s="153">
        <f>IF(A1042="","",CHOOSE(MONTH(A1042),"Ocak","Şubat","Mart","Nisan","Mayıs","Haziran","Temmuz","Ağustos","Eylül","Ekim","Kasım","Aralık"))</f>
        <v/>
      </c>
      <c r="E1042" s="153">
        <f>IF(A1042="","",ROUNDUP(MONTH(A1042)/3,0))</f>
        <v/>
      </c>
      <c r="F1042" s="153">
        <f>IF(A1042="","",WEEKNUM(A1042,2))</f>
        <v/>
      </c>
      <c r="G1042" s="153">
        <f>IF(A1042="","",WEEKDAY(A1042,2))</f>
        <v/>
      </c>
      <c r="H1042" s="153">
        <f>IF(A1042="","",CHOOSE(WEEKDAY(A1042,2),"Pazartesi","Salı","Çarşamba","Perşembe","Cuma","Cumartesi","Pazar"))</f>
        <v/>
      </c>
    </row>
    <row r="1043" ht="10.5" customHeight="1" s="113">
      <c r="A1043" s="152" t="n">
        <v>43046</v>
      </c>
      <c r="B1043" s="153">
        <f>IF(A1043="","",YEAR(A1043))</f>
        <v/>
      </c>
      <c r="C1043" s="153">
        <f>IF(A1043="","",MONTH(A1043))</f>
        <v/>
      </c>
      <c r="D1043" s="153">
        <f>IF(A1043="","",CHOOSE(MONTH(A1043),"Ocak","Şubat","Mart","Nisan","Mayıs","Haziran","Temmuz","Ağustos","Eylül","Ekim","Kasım","Aralık"))</f>
        <v/>
      </c>
      <c r="E1043" s="153">
        <f>IF(A1043="","",ROUNDUP(MONTH(A1043)/3,0))</f>
        <v/>
      </c>
      <c r="F1043" s="153">
        <f>IF(A1043="","",WEEKNUM(A1043,2))</f>
        <v/>
      </c>
      <c r="G1043" s="153">
        <f>IF(A1043="","",WEEKDAY(A1043,2))</f>
        <v/>
      </c>
      <c r="H1043" s="153">
        <f>IF(A1043="","",CHOOSE(WEEKDAY(A1043,2),"Pazartesi","Salı","Çarşamba","Perşembe","Cuma","Cumartesi","Pazar"))</f>
        <v/>
      </c>
    </row>
    <row r="1044" ht="10.5" customHeight="1" s="113">
      <c r="A1044" s="152" t="n">
        <v>43047</v>
      </c>
      <c r="B1044" s="153">
        <f>IF(A1044="","",YEAR(A1044))</f>
        <v/>
      </c>
      <c r="C1044" s="153">
        <f>IF(A1044="","",MONTH(A1044))</f>
        <v/>
      </c>
      <c r="D1044" s="153">
        <f>IF(A1044="","",CHOOSE(MONTH(A1044),"Ocak","Şubat","Mart","Nisan","Mayıs","Haziran","Temmuz","Ağustos","Eylül","Ekim","Kasım","Aralık"))</f>
        <v/>
      </c>
      <c r="E1044" s="153">
        <f>IF(A1044="","",ROUNDUP(MONTH(A1044)/3,0))</f>
        <v/>
      </c>
      <c r="F1044" s="153">
        <f>IF(A1044="","",WEEKNUM(A1044,2))</f>
        <v/>
      </c>
      <c r="G1044" s="153">
        <f>IF(A1044="","",WEEKDAY(A1044,2))</f>
        <v/>
      </c>
      <c r="H1044" s="153">
        <f>IF(A1044="","",CHOOSE(WEEKDAY(A1044,2),"Pazartesi","Salı","Çarşamba","Perşembe","Cuma","Cumartesi","Pazar"))</f>
        <v/>
      </c>
    </row>
    <row r="1045" ht="10.5" customHeight="1" s="113">
      <c r="A1045" s="152" t="n">
        <v>43048</v>
      </c>
      <c r="B1045" s="153">
        <f>IF(A1045="","",YEAR(A1045))</f>
        <v/>
      </c>
      <c r="C1045" s="153">
        <f>IF(A1045="","",MONTH(A1045))</f>
        <v/>
      </c>
      <c r="D1045" s="153">
        <f>IF(A1045="","",CHOOSE(MONTH(A1045),"Ocak","Şubat","Mart","Nisan","Mayıs","Haziran","Temmuz","Ağustos","Eylül","Ekim","Kasım","Aralık"))</f>
        <v/>
      </c>
      <c r="E1045" s="153">
        <f>IF(A1045="","",ROUNDUP(MONTH(A1045)/3,0))</f>
        <v/>
      </c>
      <c r="F1045" s="153">
        <f>IF(A1045="","",WEEKNUM(A1045,2))</f>
        <v/>
      </c>
      <c r="G1045" s="153">
        <f>IF(A1045="","",WEEKDAY(A1045,2))</f>
        <v/>
      </c>
      <c r="H1045" s="153">
        <f>IF(A1045="","",CHOOSE(WEEKDAY(A1045,2),"Pazartesi","Salı","Çarşamba","Perşembe","Cuma","Cumartesi","Pazar"))</f>
        <v/>
      </c>
    </row>
    <row r="1046" ht="10.5" customHeight="1" s="113">
      <c r="A1046" s="152" t="n">
        <v>43049</v>
      </c>
      <c r="B1046" s="153">
        <f>IF(A1046="","",YEAR(A1046))</f>
        <v/>
      </c>
      <c r="C1046" s="153">
        <f>IF(A1046="","",MONTH(A1046))</f>
        <v/>
      </c>
      <c r="D1046" s="153">
        <f>IF(A1046="","",CHOOSE(MONTH(A1046),"Ocak","Şubat","Mart","Nisan","Mayıs","Haziran","Temmuz","Ağustos","Eylül","Ekim","Kasım","Aralık"))</f>
        <v/>
      </c>
      <c r="E1046" s="153">
        <f>IF(A1046="","",ROUNDUP(MONTH(A1046)/3,0))</f>
        <v/>
      </c>
      <c r="F1046" s="153">
        <f>IF(A1046="","",WEEKNUM(A1046,2))</f>
        <v/>
      </c>
      <c r="G1046" s="153">
        <f>IF(A1046="","",WEEKDAY(A1046,2))</f>
        <v/>
      </c>
      <c r="H1046" s="153">
        <f>IF(A1046="","",CHOOSE(WEEKDAY(A1046,2),"Pazartesi","Salı","Çarşamba","Perşembe","Cuma","Cumartesi","Pazar"))</f>
        <v/>
      </c>
    </row>
    <row r="1047" ht="10.5" customHeight="1" s="113">
      <c r="A1047" s="152" t="n">
        <v>43050</v>
      </c>
      <c r="B1047" s="153">
        <f>IF(A1047="","",YEAR(A1047))</f>
        <v/>
      </c>
      <c r="C1047" s="153">
        <f>IF(A1047="","",MONTH(A1047))</f>
        <v/>
      </c>
      <c r="D1047" s="153">
        <f>IF(A1047="","",CHOOSE(MONTH(A1047),"Ocak","Şubat","Mart","Nisan","Mayıs","Haziran","Temmuz","Ağustos","Eylül","Ekim","Kasım","Aralık"))</f>
        <v/>
      </c>
      <c r="E1047" s="153">
        <f>IF(A1047="","",ROUNDUP(MONTH(A1047)/3,0))</f>
        <v/>
      </c>
      <c r="F1047" s="153">
        <f>IF(A1047="","",WEEKNUM(A1047,2))</f>
        <v/>
      </c>
      <c r="G1047" s="153">
        <f>IF(A1047="","",WEEKDAY(A1047,2))</f>
        <v/>
      </c>
      <c r="H1047" s="153">
        <f>IF(A1047="","",CHOOSE(WEEKDAY(A1047,2),"Pazartesi","Salı","Çarşamba","Perşembe","Cuma","Cumartesi","Pazar"))</f>
        <v/>
      </c>
    </row>
    <row r="1048" ht="10.5" customHeight="1" s="113">
      <c r="A1048" s="152" t="n">
        <v>43051</v>
      </c>
      <c r="B1048" s="153">
        <f>IF(A1048="","",YEAR(A1048))</f>
        <v/>
      </c>
      <c r="C1048" s="153">
        <f>IF(A1048="","",MONTH(A1048))</f>
        <v/>
      </c>
      <c r="D1048" s="153">
        <f>IF(A1048="","",CHOOSE(MONTH(A1048),"Ocak","Şubat","Mart","Nisan","Mayıs","Haziran","Temmuz","Ağustos","Eylül","Ekim","Kasım","Aralık"))</f>
        <v/>
      </c>
      <c r="E1048" s="153">
        <f>IF(A1048="","",ROUNDUP(MONTH(A1048)/3,0))</f>
        <v/>
      </c>
      <c r="F1048" s="153">
        <f>IF(A1048="","",WEEKNUM(A1048,2))</f>
        <v/>
      </c>
      <c r="G1048" s="153">
        <f>IF(A1048="","",WEEKDAY(A1048,2))</f>
        <v/>
      </c>
      <c r="H1048" s="153">
        <f>IF(A1048="","",CHOOSE(WEEKDAY(A1048,2),"Pazartesi","Salı","Çarşamba","Perşembe","Cuma","Cumartesi","Pazar"))</f>
        <v/>
      </c>
    </row>
    <row r="1049" ht="10.5" customHeight="1" s="113">
      <c r="A1049" s="152" t="n">
        <v>43052</v>
      </c>
      <c r="B1049" s="153">
        <f>IF(A1049="","",YEAR(A1049))</f>
        <v/>
      </c>
      <c r="C1049" s="153">
        <f>IF(A1049="","",MONTH(A1049))</f>
        <v/>
      </c>
      <c r="D1049" s="153">
        <f>IF(A1049="","",CHOOSE(MONTH(A1049),"Ocak","Şubat","Mart","Nisan","Mayıs","Haziran","Temmuz","Ağustos","Eylül","Ekim","Kasım","Aralık"))</f>
        <v/>
      </c>
      <c r="E1049" s="153">
        <f>IF(A1049="","",ROUNDUP(MONTH(A1049)/3,0))</f>
        <v/>
      </c>
      <c r="F1049" s="153">
        <f>IF(A1049="","",WEEKNUM(A1049,2))</f>
        <v/>
      </c>
      <c r="G1049" s="153">
        <f>IF(A1049="","",WEEKDAY(A1049,2))</f>
        <v/>
      </c>
      <c r="H1049" s="153">
        <f>IF(A1049="","",CHOOSE(WEEKDAY(A1049,2),"Pazartesi","Salı","Çarşamba","Perşembe","Cuma","Cumartesi","Pazar"))</f>
        <v/>
      </c>
    </row>
    <row r="1050" ht="10.5" customHeight="1" s="113">
      <c r="A1050" s="152" t="n">
        <v>43053</v>
      </c>
      <c r="B1050" s="153">
        <f>IF(A1050="","",YEAR(A1050))</f>
        <v/>
      </c>
      <c r="C1050" s="153">
        <f>IF(A1050="","",MONTH(A1050))</f>
        <v/>
      </c>
      <c r="D1050" s="153">
        <f>IF(A1050="","",CHOOSE(MONTH(A1050),"Ocak","Şubat","Mart","Nisan","Mayıs","Haziran","Temmuz","Ağustos","Eylül","Ekim","Kasım","Aralık"))</f>
        <v/>
      </c>
      <c r="E1050" s="153">
        <f>IF(A1050="","",ROUNDUP(MONTH(A1050)/3,0))</f>
        <v/>
      </c>
      <c r="F1050" s="153">
        <f>IF(A1050="","",WEEKNUM(A1050,2))</f>
        <v/>
      </c>
      <c r="G1050" s="153">
        <f>IF(A1050="","",WEEKDAY(A1050,2))</f>
        <v/>
      </c>
      <c r="H1050" s="153">
        <f>IF(A1050="","",CHOOSE(WEEKDAY(A1050,2),"Pazartesi","Salı","Çarşamba","Perşembe","Cuma","Cumartesi","Pazar"))</f>
        <v/>
      </c>
    </row>
    <row r="1051" ht="10.5" customHeight="1" s="113">
      <c r="A1051" s="152" t="n">
        <v>43054</v>
      </c>
      <c r="B1051" s="153">
        <f>IF(A1051="","",YEAR(A1051))</f>
        <v/>
      </c>
      <c r="C1051" s="153">
        <f>IF(A1051="","",MONTH(A1051))</f>
        <v/>
      </c>
      <c r="D1051" s="153">
        <f>IF(A1051="","",CHOOSE(MONTH(A1051),"Ocak","Şubat","Mart","Nisan","Mayıs","Haziran","Temmuz","Ağustos","Eylül","Ekim","Kasım","Aralık"))</f>
        <v/>
      </c>
      <c r="E1051" s="153">
        <f>IF(A1051="","",ROUNDUP(MONTH(A1051)/3,0))</f>
        <v/>
      </c>
      <c r="F1051" s="153">
        <f>IF(A1051="","",WEEKNUM(A1051,2))</f>
        <v/>
      </c>
      <c r="G1051" s="153">
        <f>IF(A1051="","",WEEKDAY(A1051,2))</f>
        <v/>
      </c>
      <c r="H1051" s="153">
        <f>IF(A1051="","",CHOOSE(WEEKDAY(A1051,2),"Pazartesi","Salı","Çarşamba","Perşembe","Cuma","Cumartesi","Pazar"))</f>
        <v/>
      </c>
    </row>
    <row r="1052" ht="10.5" customHeight="1" s="113">
      <c r="A1052" s="152" t="n">
        <v>43055</v>
      </c>
      <c r="B1052" s="153">
        <f>IF(A1052="","",YEAR(A1052))</f>
        <v/>
      </c>
      <c r="C1052" s="153">
        <f>IF(A1052="","",MONTH(A1052))</f>
        <v/>
      </c>
      <c r="D1052" s="153">
        <f>IF(A1052="","",CHOOSE(MONTH(A1052),"Ocak","Şubat","Mart","Nisan","Mayıs","Haziran","Temmuz","Ağustos","Eylül","Ekim","Kasım","Aralık"))</f>
        <v/>
      </c>
      <c r="E1052" s="153">
        <f>IF(A1052="","",ROUNDUP(MONTH(A1052)/3,0))</f>
        <v/>
      </c>
      <c r="F1052" s="153">
        <f>IF(A1052="","",WEEKNUM(A1052,2))</f>
        <v/>
      </c>
      <c r="G1052" s="153">
        <f>IF(A1052="","",WEEKDAY(A1052,2))</f>
        <v/>
      </c>
      <c r="H1052" s="153">
        <f>IF(A1052="","",CHOOSE(WEEKDAY(A1052,2),"Pazartesi","Salı","Çarşamba","Perşembe","Cuma","Cumartesi","Pazar"))</f>
        <v/>
      </c>
    </row>
    <row r="1053" ht="10.5" customHeight="1" s="113">
      <c r="A1053" s="152" t="n">
        <v>43056</v>
      </c>
      <c r="B1053" s="153">
        <f>IF(A1053="","",YEAR(A1053))</f>
        <v/>
      </c>
      <c r="C1053" s="153">
        <f>IF(A1053="","",MONTH(A1053))</f>
        <v/>
      </c>
      <c r="D1053" s="153">
        <f>IF(A1053="","",CHOOSE(MONTH(A1053),"Ocak","Şubat","Mart","Nisan","Mayıs","Haziran","Temmuz","Ağustos","Eylül","Ekim","Kasım","Aralık"))</f>
        <v/>
      </c>
      <c r="E1053" s="153">
        <f>IF(A1053="","",ROUNDUP(MONTH(A1053)/3,0))</f>
        <v/>
      </c>
      <c r="F1053" s="153">
        <f>IF(A1053="","",WEEKNUM(A1053,2))</f>
        <v/>
      </c>
      <c r="G1053" s="153">
        <f>IF(A1053="","",WEEKDAY(A1053,2))</f>
        <v/>
      </c>
      <c r="H1053" s="153">
        <f>IF(A1053="","",CHOOSE(WEEKDAY(A1053,2),"Pazartesi","Salı","Çarşamba","Perşembe","Cuma","Cumartesi","Pazar"))</f>
        <v/>
      </c>
    </row>
    <row r="1054" ht="10.5" customHeight="1" s="113">
      <c r="A1054" s="152" t="n">
        <v>43057</v>
      </c>
      <c r="B1054" s="153">
        <f>IF(A1054="","",YEAR(A1054))</f>
        <v/>
      </c>
      <c r="C1054" s="153">
        <f>IF(A1054="","",MONTH(A1054))</f>
        <v/>
      </c>
      <c r="D1054" s="153">
        <f>IF(A1054="","",CHOOSE(MONTH(A1054),"Ocak","Şubat","Mart","Nisan","Mayıs","Haziran","Temmuz","Ağustos","Eylül","Ekim","Kasım","Aralık"))</f>
        <v/>
      </c>
      <c r="E1054" s="153">
        <f>IF(A1054="","",ROUNDUP(MONTH(A1054)/3,0))</f>
        <v/>
      </c>
      <c r="F1054" s="153">
        <f>IF(A1054="","",WEEKNUM(A1054,2))</f>
        <v/>
      </c>
      <c r="G1054" s="153">
        <f>IF(A1054="","",WEEKDAY(A1054,2))</f>
        <v/>
      </c>
      <c r="H1054" s="153">
        <f>IF(A1054="","",CHOOSE(WEEKDAY(A1054,2),"Pazartesi","Salı","Çarşamba","Perşembe","Cuma","Cumartesi","Pazar"))</f>
        <v/>
      </c>
    </row>
    <row r="1055" ht="10.5" customHeight="1" s="113">
      <c r="A1055" s="152" t="n">
        <v>43058</v>
      </c>
      <c r="B1055" s="153">
        <f>IF(A1055="","",YEAR(A1055))</f>
        <v/>
      </c>
      <c r="C1055" s="153">
        <f>IF(A1055="","",MONTH(A1055))</f>
        <v/>
      </c>
      <c r="D1055" s="153">
        <f>IF(A1055="","",CHOOSE(MONTH(A1055),"Ocak","Şubat","Mart","Nisan","Mayıs","Haziran","Temmuz","Ağustos","Eylül","Ekim","Kasım","Aralık"))</f>
        <v/>
      </c>
      <c r="E1055" s="153">
        <f>IF(A1055="","",ROUNDUP(MONTH(A1055)/3,0))</f>
        <v/>
      </c>
      <c r="F1055" s="153">
        <f>IF(A1055="","",WEEKNUM(A1055,2))</f>
        <v/>
      </c>
      <c r="G1055" s="153">
        <f>IF(A1055="","",WEEKDAY(A1055,2))</f>
        <v/>
      </c>
      <c r="H1055" s="153">
        <f>IF(A1055="","",CHOOSE(WEEKDAY(A1055,2),"Pazartesi","Salı","Çarşamba","Perşembe","Cuma","Cumartesi","Pazar"))</f>
        <v/>
      </c>
    </row>
    <row r="1056" ht="10.5" customHeight="1" s="113">
      <c r="A1056" s="152" t="n">
        <v>43059</v>
      </c>
      <c r="B1056" s="153">
        <f>IF(A1056="","",YEAR(A1056))</f>
        <v/>
      </c>
      <c r="C1056" s="153">
        <f>IF(A1056="","",MONTH(A1056))</f>
        <v/>
      </c>
      <c r="D1056" s="153">
        <f>IF(A1056="","",CHOOSE(MONTH(A1056),"Ocak","Şubat","Mart","Nisan","Mayıs","Haziran","Temmuz","Ağustos","Eylül","Ekim","Kasım","Aralık"))</f>
        <v/>
      </c>
      <c r="E1056" s="153">
        <f>IF(A1056="","",ROUNDUP(MONTH(A1056)/3,0))</f>
        <v/>
      </c>
      <c r="F1056" s="153">
        <f>IF(A1056="","",WEEKNUM(A1056,2))</f>
        <v/>
      </c>
      <c r="G1056" s="153">
        <f>IF(A1056="","",WEEKDAY(A1056,2))</f>
        <v/>
      </c>
      <c r="H1056" s="153">
        <f>IF(A1056="","",CHOOSE(WEEKDAY(A1056,2),"Pazartesi","Salı","Çarşamba","Perşembe","Cuma","Cumartesi","Pazar"))</f>
        <v/>
      </c>
    </row>
    <row r="1057" ht="10.5" customHeight="1" s="113">
      <c r="A1057" s="152" t="n">
        <v>43060</v>
      </c>
      <c r="B1057" s="153">
        <f>IF(A1057="","",YEAR(A1057))</f>
        <v/>
      </c>
      <c r="C1057" s="153">
        <f>IF(A1057="","",MONTH(A1057))</f>
        <v/>
      </c>
      <c r="D1057" s="153">
        <f>IF(A1057="","",CHOOSE(MONTH(A1057),"Ocak","Şubat","Mart","Nisan","Mayıs","Haziran","Temmuz","Ağustos","Eylül","Ekim","Kasım","Aralık"))</f>
        <v/>
      </c>
      <c r="E1057" s="153">
        <f>IF(A1057="","",ROUNDUP(MONTH(A1057)/3,0))</f>
        <v/>
      </c>
      <c r="F1057" s="153">
        <f>IF(A1057="","",WEEKNUM(A1057,2))</f>
        <v/>
      </c>
      <c r="G1057" s="153">
        <f>IF(A1057="","",WEEKDAY(A1057,2))</f>
        <v/>
      </c>
      <c r="H1057" s="153">
        <f>IF(A1057="","",CHOOSE(WEEKDAY(A1057,2),"Pazartesi","Salı","Çarşamba","Perşembe","Cuma","Cumartesi","Pazar"))</f>
        <v/>
      </c>
    </row>
    <row r="1058" ht="10.5" customHeight="1" s="113">
      <c r="A1058" s="152" t="n">
        <v>43061</v>
      </c>
      <c r="B1058" s="153">
        <f>IF(A1058="","",YEAR(A1058))</f>
        <v/>
      </c>
      <c r="C1058" s="153">
        <f>IF(A1058="","",MONTH(A1058))</f>
        <v/>
      </c>
      <c r="D1058" s="153">
        <f>IF(A1058="","",CHOOSE(MONTH(A1058),"Ocak","Şubat","Mart","Nisan","Mayıs","Haziran","Temmuz","Ağustos","Eylül","Ekim","Kasım","Aralık"))</f>
        <v/>
      </c>
      <c r="E1058" s="153">
        <f>IF(A1058="","",ROUNDUP(MONTH(A1058)/3,0))</f>
        <v/>
      </c>
      <c r="F1058" s="153">
        <f>IF(A1058="","",WEEKNUM(A1058,2))</f>
        <v/>
      </c>
      <c r="G1058" s="153">
        <f>IF(A1058="","",WEEKDAY(A1058,2))</f>
        <v/>
      </c>
      <c r="H1058" s="153">
        <f>IF(A1058="","",CHOOSE(WEEKDAY(A1058,2),"Pazartesi","Salı","Çarşamba","Perşembe","Cuma","Cumartesi","Pazar"))</f>
        <v/>
      </c>
    </row>
    <row r="1059" ht="10.5" customHeight="1" s="113">
      <c r="A1059" s="152" t="n">
        <v>43062</v>
      </c>
      <c r="B1059" s="153">
        <f>IF(A1059="","",YEAR(A1059))</f>
        <v/>
      </c>
      <c r="C1059" s="153">
        <f>IF(A1059="","",MONTH(A1059))</f>
        <v/>
      </c>
      <c r="D1059" s="153">
        <f>IF(A1059="","",CHOOSE(MONTH(A1059),"Ocak","Şubat","Mart","Nisan","Mayıs","Haziran","Temmuz","Ağustos","Eylül","Ekim","Kasım","Aralık"))</f>
        <v/>
      </c>
      <c r="E1059" s="153">
        <f>IF(A1059="","",ROUNDUP(MONTH(A1059)/3,0))</f>
        <v/>
      </c>
      <c r="F1059" s="153">
        <f>IF(A1059="","",WEEKNUM(A1059,2))</f>
        <v/>
      </c>
      <c r="G1059" s="153">
        <f>IF(A1059="","",WEEKDAY(A1059,2))</f>
        <v/>
      </c>
      <c r="H1059" s="153">
        <f>IF(A1059="","",CHOOSE(WEEKDAY(A1059,2),"Pazartesi","Salı","Çarşamba","Perşembe","Cuma","Cumartesi","Pazar"))</f>
        <v/>
      </c>
    </row>
    <row r="1060" ht="10.5" customHeight="1" s="113">
      <c r="A1060" s="152" t="n">
        <v>43063</v>
      </c>
      <c r="B1060" s="153">
        <f>IF(A1060="","",YEAR(A1060))</f>
        <v/>
      </c>
      <c r="C1060" s="153">
        <f>IF(A1060="","",MONTH(A1060))</f>
        <v/>
      </c>
      <c r="D1060" s="153">
        <f>IF(A1060="","",CHOOSE(MONTH(A1060),"Ocak","Şubat","Mart","Nisan","Mayıs","Haziran","Temmuz","Ağustos","Eylül","Ekim","Kasım","Aralık"))</f>
        <v/>
      </c>
      <c r="E1060" s="153">
        <f>IF(A1060="","",ROUNDUP(MONTH(A1060)/3,0))</f>
        <v/>
      </c>
      <c r="F1060" s="153">
        <f>IF(A1060="","",WEEKNUM(A1060,2))</f>
        <v/>
      </c>
      <c r="G1060" s="153">
        <f>IF(A1060="","",WEEKDAY(A1060,2))</f>
        <v/>
      </c>
      <c r="H1060" s="153">
        <f>IF(A1060="","",CHOOSE(WEEKDAY(A1060,2),"Pazartesi","Salı","Çarşamba","Perşembe","Cuma","Cumartesi","Pazar"))</f>
        <v/>
      </c>
    </row>
    <row r="1061" ht="10.5" customHeight="1" s="113">
      <c r="A1061" s="152" t="n">
        <v>43064</v>
      </c>
      <c r="B1061" s="153">
        <f>IF(A1061="","",YEAR(A1061))</f>
        <v/>
      </c>
      <c r="C1061" s="153">
        <f>IF(A1061="","",MONTH(A1061))</f>
        <v/>
      </c>
      <c r="D1061" s="153">
        <f>IF(A1061="","",CHOOSE(MONTH(A1061),"Ocak","Şubat","Mart","Nisan","Mayıs","Haziran","Temmuz","Ağustos","Eylül","Ekim","Kasım","Aralık"))</f>
        <v/>
      </c>
      <c r="E1061" s="153">
        <f>IF(A1061="","",ROUNDUP(MONTH(A1061)/3,0))</f>
        <v/>
      </c>
      <c r="F1061" s="153">
        <f>IF(A1061="","",WEEKNUM(A1061,2))</f>
        <v/>
      </c>
      <c r="G1061" s="153">
        <f>IF(A1061="","",WEEKDAY(A1061,2))</f>
        <v/>
      </c>
      <c r="H1061" s="153">
        <f>IF(A1061="","",CHOOSE(WEEKDAY(A1061,2),"Pazartesi","Salı","Çarşamba","Perşembe","Cuma","Cumartesi","Pazar"))</f>
        <v/>
      </c>
    </row>
    <row r="1062" ht="10.5" customHeight="1" s="113">
      <c r="A1062" s="152" t="n">
        <v>43065</v>
      </c>
      <c r="B1062" s="153">
        <f>IF(A1062="","",YEAR(A1062))</f>
        <v/>
      </c>
      <c r="C1062" s="153">
        <f>IF(A1062="","",MONTH(A1062))</f>
        <v/>
      </c>
      <c r="D1062" s="153">
        <f>IF(A1062="","",CHOOSE(MONTH(A1062),"Ocak","Şubat","Mart","Nisan","Mayıs","Haziran","Temmuz","Ağustos","Eylül","Ekim","Kasım","Aralık"))</f>
        <v/>
      </c>
      <c r="E1062" s="153">
        <f>IF(A1062="","",ROUNDUP(MONTH(A1062)/3,0))</f>
        <v/>
      </c>
      <c r="F1062" s="153">
        <f>IF(A1062="","",WEEKNUM(A1062,2))</f>
        <v/>
      </c>
      <c r="G1062" s="153">
        <f>IF(A1062="","",WEEKDAY(A1062,2))</f>
        <v/>
      </c>
      <c r="H1062" s="153">
        <f>IF(A1062="","",CHOOSE(WEEKDAY(A1062,2),"Pazartesi","Salı","Çarşamba","Perşembe","Cuma","Cumartesi","Pazar"))</f>
        <v/>
      </c>
    </row>
    <row r="1063" ht="10.5" customHeight="1" s="113">
      <c r="A1063" s="152" t="n">
        <v>43066</v>
      </c>
      <c r="B1063" s="153">
        <f>IF(A1063="","",YEAR(A1063))</f>
        <v/>
      </c>
      <c r="C1063" s="153">
        <f>IF(A1063="","",MONTH(A1063))</f>
        <v/>
      </c>
      <c r="D1063" s="153">
        <f>IF(A1063="","",CHOOSE(MONTH(A1063),"Ocak","Şubat","Mart","Nisan","Mayıs","Haziran","Temmuz","Ağustos","Eylül","Ekim","Kasım","Aralık"))</f>
        <v/>
      </c>
      <c r="E1063" s="153">
        <f>IF(A1063="","",ROUNDUP(MONTH(A1063)/3,0))</f>
        <v/>
      </c>
      <c r="F1063" s="153">
        <f>IF(A1063="","",WEEKNUM(A1063,2))</f>
        <v/>
      </c>
      <c r="G1063" s="153">
        <f>IF(A1063="","",WEEKDAY(A1063,2))</f>
        <v/>
      </c>
      <c r="H1063" s="153">
        <f>IF(A1063="","",CHOOSE(WEEKDAY(A1063,2),"Pazartesi","Salı","Çarşamba","Perşembe","Cuma","Cumartesi","Pazar"))</f>
        <v/>
      </c>
    </row>
    <row r="1064" ht="10.5" customHeight="1" s="113">
      <c r="A1064" s="152" t="n">
        <v>43067</v>
      </c>
      <c r="B1064" s="153">
        <f>IF(A1064="","",YEAR(A1064))</f>
        <v/>
      </c>
      <c r="C1064" s="153">
        <f>IF(A1064="","",MONTH(A1064))</f>
        <v/>
      </c>
      <c r="D1064" s="153">
        <f>IF(A1064="","",CHOOSE(MONTH(A1064),"Ocak","Şubat","Mart","Nisan","Mayıs","Haziran","Temmuz","Ağustos","Eylül","Ekim","Kasım","Aralık"))</f>
        <v/>
      </c>
      <c r="E1064" s="153">
        <f>IF(A1064="","",ROUNDUP(MONTH(A1064)/3,0))</f>
        <v/>
      </c>
      <c r="F1064" s="153">
        <f>IF(A1064="","",WEEKNUM(A1064,2))</f>
        <v/>
      </c>
      <c r="G1064" s="153">
        <f>IF(A1064="","",WEEKDAY(A1064,2))</f>
        <v/>
      </c>
      <c r="H1064" s="153">
        <f>IF(A1064="","",CHOOSE(WEEKDAY(A1064,2),"Pazartesi","Salı","Çarşamba","Perşembe","Cuma","Cumartesi","Pazar"))</f>
        <v/>
      </c>
    </row>
    <row r="1065" ht="10.5" customHeight="1" s="113">
      <c r="A1065" s="152" t="n">
        <v>43068</v>
      </c>
      <c r="B1065" s="153">
        <f>IF(A1065="","",YEAR(A1065))</f>
        <v/>
      </c>
      <c r="C1065" s="153">
        <f>IF(A1065="","",MONTH(A1065))</f>
        <v/>
      </c>
      <c r="D1065" s="153">
        <f>IF(A1065="","",CHOOSE(MONTH(A1065),"Ocak","Şubat","Mart","Nisan","Mayıs","Haziran","Temmuz","Ağustos","Eylül","Ekim","Kasım","Aralık"))</f>
        <v/>
      </c>
      <c r="E1065" s="153">
        <f>IF(A1065="","",ROUNDUP(MONTH(A1065)/3,0))</f>
        <v/>
      </c>
      <c r="F1065" s="153">
        <f>IF(A1065="","",WEEKNUM(A1065,2))</f>
        <v/>
      </c>
      <c r="G1065" s="153">
        <f>IF(A1065="","",WEEKDAY(A1065,2))</f>
        <v/>
      </c>
      <c r="H1065" s="153">
        <f>IF(A1065="","",CHOOSE(WEEKDAY(A1065,2),"Pazartesi","Salı","Çarşamba","Perşembe","Cuma","Cumartesi","Pazar"))</f>
        <v/>
      </c>
    </row>
    <row r="1066" ht="10.5" customHeight="1" s="113">
      <c r="A1066" s="152" t="n">
        <v>43069</v>
      </c>
      <c r="B1066" s="153">
        <f>IF(A1066="","",YEAR(A1066))</f>
        <v/>
      </c>
      <c r="C1066" s="153">
        <f>IF(A1066="","",MONTH(A1066))</f>
        <v/>
      </c>
      <c r="D1066" s="153">
        <f>IF(A1066="","",CHOOSE(MONTH(A1066),"Ocak","Şubat","Mart","Nisan","Mayıs","Haziran","Temmuz","Ağustos","Eylül","Ekim","Kasım","Aralık"))</f>
        <v/>
      </c>
      <c r="E1066" s="153">
        <f>IF(A1066="","",ROUNDUP(MONTH(A1066)/3,0))</f>
        <v/>
      </c>
      <c r="F1066" s="153">
        <f>IF(A1066="","",WEEKNUM(A1066,2))</f>
        <v/>
      </c>
      <c r="G1066" s="153">
        <f>IF(A1066="","",WEEKDAY(A1066,2))</f>
        <v/>
      </c>
      <c r="H1066" s="153">
        <f>IF(A1066="","",CHOOSE(WEEKDAY(A1066,2),"Pazartesi","Salı","Çarşamba","Perşembe","Cuma","Cumartesi","Pazar"))</f>
        <v/>
      </c>
    </row>
    <row r="1067" ht="10.5" customHeight="1" s="113">
      <c r="A1067" s="152" t="n">
        <v>43070</v>
      </c>
      <c r="B1067" s="153">
        <f>IF(A1067="","",YEAR(A1067))</f>
        <v/>
      </c>
      <c r="C1067" s="153">
        <f>IF(A1067="","",MONTH(A1067))</f>
        <v/>
      </c>
      <c r="D1067" s="153">
        <f>IF(A1067="","",CHOOSE(MONTH(A1067),"Ocak","Şubat","Mart","Nisan","Mayıs","Haziran","Temmuz","Ağustos","Eylül","Ekim","Kasım","Aralık"))</f>
        <v/>
      </c>
      <c r="E1067" s="153">
        <f>IF(A1067="","",ROUNDUP(MONTH(A1067)/3,0))</f>
        <v/>
      </c>
      <c r="F1067" s="153">
        <f>IF(A1067="","",WEEKNUM(A1067,2))</f>
        <v/>
      </c>
      <c r="G1067" s="153">
        <f>IF(A1067="","",WEEKDAY(A1067,2))</f>
        <v/>
      </c>
      <c r="H1067" s="153">
        <f>IF(A1067="","",CHOOSE(WEEKDAY(A1067,2),"Pazartesi","Salı","Çarşamba","Perşembe","Cuma","Cumartesi","Pazar"))</f>
        <v/>
      </c>
    </row>
    <row r="1068" ht="10.5" customHeight="1" s="113">
      <c r="A1068" s="152" t="n">
        <v>43071</v>
      </c>
      <c r="B1068" s="153">
        <f>IF(A1068="","",YEAR(A1068))</f>
        <v/>
      </c>
      <c r="C1068" s="153">
        <f>IF(A1068="","",MONTH(A1068))</f>
        <v/>
      </c>
      <c r="D1068" s="153">
        <f>IF(A1068="","",CHOOSE(MONTH(A1068),"Ocak","Şubat","Mart","Nisan","Mayıs","Haziran","Temmuz","Ağustos","Eylül","Ekim","Kasım","Aralık"))</f>
        <v/>
      </c>
      <c r="E1068" s="153">
        <f>IF(A1068="","",ROUNDUP(MONTH(A1068)/3,0))</f>
        <v/>
      </c>
      <c r="F1068" s="153">
        <f>IF(A1068="","",WEEKNUM(A1068,2))</f>
        <v/>
      </c>
      <c r="G1068" s="153">
        <f>IF(A1068="","",WEEKDAY(A1068,2))</f>
        <v/>
      </c>
      <c r="H1068" s="153">
        <f>IF(A1068="","",CHOOSE(WEEKDAY(A1068,2),"Pazartesi","Salı","Çarşamba","Perşembe","Cuma","Cumartesi","Pazar"))</f>
        <v/>
      </c>
    </row>
    <row r="1069" ht="10.5" customHeight="1" s="113">
      <c r="A1069" s="152" t="n">
        <v>43072</v>
      </c>
      <c r="B1069" s="153">
        <f>IF(A1069="","",YEAR(A1069))</f>
        <v/>
      </c>
      <c r="C1069" s="153">
        <f>IF(A1069="","",MONTH(A1069))</f>
        <v/>
      </c>
      <c r="D1069" s="153">
        <f>IF(A1069="","",CHOOSE(MONTH(A1069),"Ocak","Şubat","Mart","Nisan","Mayıs","Haziran","Temmuz","Ağustos","Eylül","Ekim","Kasım","Aralık"))</f>
        <v/>
      </c>
      <c r="E1069" s="153">
        <f>IF(A1069="","",ROUNDUP(MONTH(A1069)/3,0))</f>
        <v/>
      </c>
      <c r="F1069" s="153">
        <f>IF(A1069="","",WEEKNUM(A1069,2))</f>
        <v/>
      </c>
      <c r="G1069" s="153">
        <f>IF(A1069="","",WEEKDAY(A1069,2))</f>
        <v/>
      </c>
      <c r="H1069" s="153">
        <f>IF(A1069="","",CHOOSE(WEEKDAY(A1069,2),"Pazartesi","Salı","Çarşamba","Perşembe","Cuma","Cumartesi","Pazar"))</f>
        <v/>
      </c>
    </row>
    <row r="1070" ht="10.5" customHeight="1" s="113">
      <c r="A1070" s="152" t="n">
        <v>43073</v>
      </c>
      <c r="B1070" s="153">
        <f>IF(A1070="","",YEAR(A1070))</f>
        <v/>
      </c>
      <c r="C1070" s="153">
        <f>IF(A1070="","",MONTH(A1070))</f>
        <v/>
      </c>
      <c r="D1070" s="153">
        <f>IF(A1070="","",CHOOSE(MONTH(A1070),"Ocak","Şubat","Mart","Nisan","Mayıs","Haziran","Temmuz","Ağustos","Eylül","Ekim","Kasım","Aralık"))</f>
        <v/>
      </c>
      <c r="E1070" s="153">
        <f>IF(A1070="","",ROUNDUP(MONTH(A1070)/3,0))</f>
        <v/>
      </c>
      <c r="F1070" s="153">
        <f>IF(A1070="","",WEEKNUM(A1070,2))</f>
        <v/>
      </c>
      <c r="G1070" s="153">
        <f>IF(A1070="","",WEEKDAY(A1070,2))</f>
        <v/>
      </c>
      <c r="H1070" s="153">
        <f>IF(A1070="","",CHOOSE(WEEKDAY(A1070,2),"Pazartesi","Salı","Çarşamba","Perşembe","Cuma","Cumartesi","Pazar"))</f>
        <v/>
      </c>
    </row>
    <row r="1071" ht="10.5" customHeight="1" s="113">
      <c r="A1071" s="152" t="n">
        <v>43074</v>
      </c>
      <c r="B1071" s="153">
        <f>IF(A1071="","",YEAR(A1071))</f>
        <v/>
      </c>
      <c r="C1071" s="153">
        <f>IF(A1071="","",MONTH(A1071))</f>
        <v/>
      </c>
      <c r="D1071" s="153">
        <f>IF(A1071="","",CHOOSE(MONTH(A1071),"Ocak","Şubat","Mart","Nisan","Mayıs","Haziran","Temmuz","Ağustos","Eylül","Ekim","Kasım","Aralık"))</f>
        <v/>
      </c>
      <c r="E1071" s="153">
        <f>IF(A1071="","",ROUNDUP(MONTH(A1071)/3,0))</f>
        <v/>
      </c>
      <c r="F1071" s="153">
        <f>IF(A1071="","",WEEKNUM(A1071,2))</f>
        <v/>
      </c>
      <c r="G1071" s="153">
        <f>IF(A1071="","",WEEKDAY(A1071,2))</f>
        <v/>
      </c>
      <c r="H1071" s="153">
        <f>IF(A1071="","",CHOOSE(WEEKDAY(A1071,2),"Pazartesi","Salı","Çarşamba","Perşembe","Cuma","Cumartesi","Pazar"))</f>
        <v/>
      </c>
    </row>
    <row r="1072" ht="10.5" customHeight="1" s="113">
      <c r="A1072" s="152" t="n">
        <v>43075</v>
      </c>
      <c r="B1072" s="153">
        <f>IF(A1072="","",YEAR(A1072))</f>
        <v/>
      </c>
      <c r="C1072" s="153">
        <f>IF(A1072="","",MONTH(A1072))</f>
        <v/>
      </c>
      <c r="D1072" s="153">
        <f>IF(A1072="","",CHOOSE(MONTH(A1072),"Ocak","Şubat","Mart","Nisan","Mayıs","Haziran","Temmuz","Ağustos","Eylül","Ekim","Kasım","Aralık"))</f>
        <v/>
      </c>
      <c r="E1072" s="153">
        <f>IF(A1072="","",ROUNDUP(MONTH(A1072)/3,0))</f>
        <v/>
      </c>
      <c r="F1072" s="153">
        <f>IF(A1072="","",WEEKNUM(A1072,2))</f>
        <v/>
      </c>
      <c r="G1072" s="153">
        <f>IF(A1072="","",WEEKDAY(A1072,2))</f>
        <v/>
      </c>
      <c r="H1072" s="153">
        <f>IF(A1072="","",CHOOSE(WEEKDAY(A1072,2),"Pazartesi","Salı","Çarşamba","Perşembe","Cuma","Cumartesi","Pazar"))</f>
        <v/>
      </c>
    </row>
    <row r="1073" ht="10.5" customHeight="1" s="113">
      <c r="A1073" s="152" t="n">
        <v>43076</v>
      </c>
      <c r="B1073" s="153">
        <f>IF(A1073="","",YEAR(A1073))</f>
        <v/>
      </c>
      <c r="C1073" s="153">
        <f>IF(A1073="","",MONTH(A1073))</f>
        <v/>
      </c>
      <c r="D1073" s="153">
        <f>IF(A1073="","",CHOOSE(MONTH(A1073),"Ocak","Şubat","Mart","Nisan","Mayıs","Haziran","Temmuz","Ağustos","Eylül","Ekim","Kasım","Aralık"))</f>
        <v/>
      </c>
      <c r="E1073" s="153">
        <f>IF(A1073="","",ROUNDUP(MONTH(A1073)/3,0))</f>
        <v/>
      </c>
      <c r="F1073" s="153">
        <f>IF(A1073="","",WEEKNUM(A1073,2))</f>
        <v/>
      </c>
      <c r="G1073" s="153">
        <f>IF(A1073="","",WEEKDAY(A1073,2))</f>
        <v/>
      </c>
      <c r="H1073" s="153">
        <f>IF(A1073="","",CHOOSE(WEEKDAY(A1073,2),"Pazartesi","Salı","Çarşamba","Perşembe","Cuma","Cumartesi","Pazar"))</f>
        <v/>
      </c>
    </row>
    <row r="1074" ht="10.5" customHeight="1" s="113">
      <c r="A1074" s="152" t="n">
        <v>43077</v>
      </c>
      <c r="B1074" s="153">
        <f>IF(A1074="","",YEAR(A1074))</f>
        <v/>
      </c>
      <c r="C1074" s="153">
        <f>IF(A1074="","",MONTH(A1074))</f>
        <v/>
      </c>
      <c r="D1074" s="153">
        <f>IF(A1074="","",CHOOSE(MONTH(A1074),"Ocak","Şubat","Mart","Nisan","Mayıs","Haziran","Temmuz","Ağustos","Eylül","Ekim","Kasım","Aralık"))</f>
        <v/>
      </c>
      <c r="E1074" s="153">
        <f>IF(A1074="","",ROUNDUP(MONTH(A1074)/3,0))</f>
        <v/>
      </c>
      <c r="F1074" s="153">
        <f>IF(A1074="","",WEEKNUM(A1074,2))</f>
        <v/>
      </c>
      <c r="G1074" s="153">
        <f>IF(A1074="","",WEEKDAY(A1074,2))</f>
        <v/>
      </c>
      <c r="H1074" s="153">
        <f>IF(A1074="","",CHOOSE(WEEKDAY(A1074,2),"Pazartesi","Salı","Çarşamba","Perşembe","Cuma","Cumartesi","Pazar"))</f>
        <v/>
      </c>
    </row>
    <row r="1075" ht="10.5" customHeight="1" s="113">
      <c r="A1075" s="152" t="n">
        <v>43078</v>
      </c>
      <c r="B1075" s="153">
        <f>IF(A1075="","",YEAR(A1075))</f>
        <v/>
      </c>
      <c r="C1075" s="153">
        <f>IF(A1075="","",MONTH(A1075))</f>
        <v/>
      </c>
      <c r="D1075" s="153">
        <f>IF(A1075="","",CHOOSE(MONTH(A1075),"Ocak","Şubat","Mart","Nisan","Mayıs","Haziran","Temmuz","Ağustos","Eylül","Ekim","Kasım","Aralık"))</f>
        <v/>
      </c>
      <c r="E1075" s="153">
        <f>IF(A1075="","",ROUNDUP(MONTH(A1075)/3,0))</f>
        <v/>
      </c>
      <c r="F1075" s="153">
        <f>IF(A1075="","",WEEKNUM(A1075,2))</f>
        <v/>
      </c>
      <c r="G1075" s="153">
        <f>IF(A1075="","",WEEKDAY(A1075,2))</f>
        <v/>
      </c>
      <c r="H1075" s="153">
        <f>IF(A1075="","",CHOOSE(WEEKDAY(A1075,2),"Pazartesi","Salı","Çarşamba","Perşembe","Cuma","Cumartesi","Pazar"))</f>
        <v/>
      </c>
    </row>
    <row r="1076" ht="10.5" customHeight="1" s="113">
      <c r="A1076" s="152" t="n">
        <v>43079</v>
      </c>
      <c r="B1076" s="153">
        <f>IF(A1076="","",YEAR(A1076))</f>
        <v/>
      </c>
      <c r="C1076" s="153">
        <f>IF(A1076="","",MONTH(A1076))</f>
        <v/>
      </c>
      <c r="D1076" s="153">
        <f>IF(A1076="","",CHOOSE(MONTH(A1076),"Ocak","Şubat","Mart","Nisan","Mayıs","Haziran","Temmuz","Ağustos","Eylül","Ekim","Kasım","Aralık"))</f>
        <v/>
      </c>
      <c r="E1076" s="153">
        <f>IF(A1076="","",ROUNDUP(MONTH(A1076)/3,0))</f>
        <v/>
      </c>
      <c r="F1076" s="153">
        <f>IF(A1076="","",WEEKNUM(A1076,2))</f>
        <v/>
      </c>
      <c r="G1076" s="153">
        <f>IF(A1076="","",WEEKDAY(A1076,2))</f>
        <v/>
      </c>
      <c r="H1076" s="153">
        <f>IF(A1076="","",CHOOSE(WEEKDAY(A1076,2),"Pazartesi","Salı","Çarşamba","Perşembe","Cuma","Cumartesi","Pazar"))</f>
        <v/>
      </c>
    </row>
    <row r="1077" ht="10.5" customHeight="1" s="113">
      <c r="A1077" s="152" t="n">
        <v>43080</v>
      </c>
      <c r="B1077" s="153">
        <f>IF(A1077="","",YEAR(A1077))</f>
        <v/>
      </c>
      <c r="C1077" s="153">
        <f>IF(A1077="","",MONTH(A1077))</f>
        <v/>
      </c>
      <c r="D1077" s="153">
        <f>IF(A1077="","",CHOOSE(MONTH(A1077),"Ocak","Şubat","Mart","Nisan","Mayıs","Haziran","Temmuz","Ağustos","Eylül","Ekim","Kasım","Aralık"))</f>
        <v/>
      </c>
      <c r="E1077" s="153">
        <f>IF(A1077="","",ROUNDUP(MONTH(A1077)/3,0))</f>
        <v/>
      </c>
      <c r="F1077" s="153">
        <f>IF(A1077="","",WEEKNUM(A1077,2))</f>
        <v/>
      </c>
      <c r="G1077" s="153">
        <f>IF(A1077="","",WEEKDAY(A1077,2))</f>
        <v/>
      </c>
      <c r="H1077" s="153">
        <f>IF(A1077="","",CHOOSE(WEEKDAY(A1077,2),"Pazartesi","Salı","Çarşamba","Perşembe","Cuma","Cumartesi","Pazar"))</f>
        <v/>
      </c>
    </row>
    <row r="1078" ht="10.5" customHeight="1" s="113">
      <c r="A1078" s="152" t="n">
        <v>43081</v>
      </c>
      <c r="B1078" s="153">
        <f>IF(A1078="","",YEAR(A1078))</f>
        <v/>
      </c>
      <c r="C1078" s="153">
        <f>IF(A1078="","",MONTH(A1078))</f>
        <v/>
      </c>
      <c r="D1078" s="153">
        <f>IF(A1078="","",CHOOSE(MONTH(A1078),"Ocak","Şubat","Mart","Nisan","Mayıs","Haziran","Temmuz","Ağustos","Eylül","Ekim","Kasım","Aralık"))</f>
        <v/>
      </c>
      <c r="E1078" s="153">
        <f>IF(A1078="","",ROUNDUP(MONTH(A1078)/3,0))</f>
        <v/>
      </c>
      <c r="F1078" s="153">
        <f>IF(A1078="","",WEEKNUM(A1078,2))</f>
        <v/>
      </c>
      <c r="G1078" s="153">
        <f>IF(A1078="","",WEEKDAY(A1078,2))</f>
        <v/>
      </c>
      <c r="H1078" s="153">
        <f>IF(A1078="","",CHOOSE(WEEKDAY(A1078,2),"Pazartesi","Salı","Çarşamba","Perşembe","Cuma","Cumartesi","Pazar"))</f>
        <v/>
      </c>
    </row>
    <row r="1079" ht="10.5" customHeight="1" s="113">
      <c r="A1079" s="152" t="n">
        <v>43082</v>
      </c>
      <c r="B1079" s="153">
        <f>IF(A1079="","",YEAR(A1079))</f>
        <v/>
      </c>
      <c r="C1079" s="153">
        <f>IF(A1079="","",MONTH(A1079))</f>
        <v/>
      </c>
      <c r="D1079" s="153">
        <f>IF(A1079="","",CHOOSE(MONTH(A1079),"Ocak","Şubat","Mart","Nisan","Mayıs","Haziran","Temmuz","Ağustos","Eylül","Ekim","Kasım","Aralık"))</f>
        <v/>
      </c>
      <c r="E1079" s="153">
        <f>IF(A1079="","",ROUNDUP(MONTH(A1079)/3,0))</f>
        <v/>
      </c>
      <c r="F1079" s="153">
        <f>IF(A1079="","",WEEKNUM(A1079,2))</f>
        <v/>
      </c>
      <c r="G1079" s="153">
        <f>IF(A1079="","",WEEKDAY(A1079,2))</f>
        <v/>
      </c>
      <c r="H1079" s="153">
        <f>IF(A1079="","",CHOOSE(WEEKDAY(A1079,2),"Pazartesi","Salı","Çarşamba","Perşembe","Cuma","Cumartesi","Pazar"))</f>
        <v/>
      </c>
    </row>
    <row r="1080" ht="10.5" customHeight="1" s="113">
      <c r="A1080" s="152" t="n">
        <v>43083</v>
      </c>
      <c r="B1080" s="153">
        <f>IF(A1080="","",YEAR(A1080))</f>
        <v/>
      </c>
      <c r="C1080" s="153">
        <f>IF(A1080="","",MONTH(A1080))</f>
        <v/>
      </c>
      <c r="D1080" s="153">
        <f>IF(A1080="","",CHOOSE(MONTH(A1080),"Ocak","Şubat","Mart","Nisan","Mayıs","Haziran","Temmuz","Ağustos","Eylül","Ekim","Kasım","Aralık"))</f>
        <v/>
      </c>
      <c r="E1080" s="153">
        <f>IF(A1080="","",ROUNDUP(MONTH(A1080)/3,0))</f>
        <v/>
      </c>
      <c r="F1080" s="153">
        <f>IF(A1080="","",WEEKNUM(A1080,2))</f>
        <v/>
      </c>
      <c r="G1080" s="153">
        <f>IF(A1080="","",WEEKDAY(A1080,2))</f>
        <v/>
      </c>
      <c r="H1080" s="153">
        <f>IF(A1080="","",CHOOSE(WEEKDAY(A1080,2),"Pazartesi","Salı","Çarşamba","Perşembe","Cuma","Cumartesi","Pazar"))</f>
        <v/>
      </c>
    </row>
    <row r="1081" ht="10.5" customHeight="1" s="113">
      <c r="A1081" s="152" t="n">
        <v>43084</v>
      </c>
      <c r="B1081" s="153">
        <f>IF(A1081="","",YEAR(A1081))</f>
        <v/>
      </c>
      <c r="C1081" s="153">
        <f>IF(A1081="","",MONTH(A1081))</f>
        <v/>
      </c>
      <c r="D1081" s="153">
        <f>IF(A1081="","",CHOOSE(MONTH(A1081),"Ocak","Şubat","Mart","Nisan","Mayıs","Haziran","Temmuz","Ağustos","Eylül","Ekim","Kasım","Aralık"))</f>
        <v/>
      </c>
      <c r="E1081" s="153">
        <f>IF(A1081="","",ROUNDUP(MONTH(A1081)/3,0))</f>
        <v/>
      </c>
      <c r="F1081" s="153">
        <f>IF(A1081="","",WEEKNUM(A1081,2))</f>
        <v/>
      </c>
      <c r="G1081" s="153">
        <f>IF(A1081="","",WEEKDAY(A1081,2))</f>
        <v/>
      </c>
      <c r="H1081" s="153">
        <f>IF(A1081="","",CHOOSE(WEEKDAY(A1081,2),"Pazartesi","Salı","Çarşamba","Perşembe","Cuma","Cumartesi","Pazar"))</f>
        <v/>
      </c>
    </row>
    <row r="1082" ht="10.5" customHeight="1" s="113">
      <c r="A1082" s="152" t="n">
        <v>43085</v>
      </c>
      <c r="B1082" s="153">
        <f>IF(A1082="","",YEAR(A1082))</f>
        <v/>
      </c>
      <c r="C1082" s="153">
        <f>IF(A1082="","",MONTH(A1082))</f>
        <v/>
      </c>
      <c r="D1082" s="153">
        <f>IF(A1082="","",CHOOSE(MONTH(A1082),"Ocak","Şubat","Mart","Nisan","Mayıs","Haziran","Temmuz","Ağustos","Eylül","Ekim","Kasım","Aralık"))</f>
        <v/>
      </c>
      <c r="E1082" s="153">
        <f>IF(A1082="","",ROUNDUP(MONTH(A1082)/3,0))</f>
        <v/>
      </c>
      <c r="F1082" s="153">
        <f>IF(A1082="","",WEEKNUM(A1082,2))</f>
        <v/>
      </c>
      <c r="G1082" s="153">
        <f>IF(A1082="","",WEEKDAY(A1082,2))</f>
        <v/>
      </c>
      <c r="H1082" s="153">
        <f>IF(A1082="","",CHOOSE(WEEKDAY(A1082,2),"Pazartesi","Salı","Çarşamba","Perşembe","Cuma","Cumartesi","Pazar"))</f>
        <v/>
      </c>
    </row>
    <row r="1083" ht="10.5" customHeight="1" s="113">
      <c r="A1083" s="152" t="n">
        <v>43086</v>
      </c>
      <c r="B1083" s="153">
        <f>IF(A1083="","",YEAR(A1083))</f>
        <v/>
      </c>
      <c r="C1083" s="153">
        <f>IF(A1083="","",MONTH(A1083))</f>
        <v/>
      </c>
      <c r="D1083" s="153">
        <f>IF(A1083="","",CHOOSE(MONTH(A1083),"Ocak","Şubat","Mart","Nisan","Mayıs","Haziran","Temmuz","Ağustos","Eylül","Ekim","Kasım","Aralık"))</f>
        <v/>
      </c>
      <c r="E1083" s="153">
        <f>IF(A1083="","",ROUNDUP(MONTH(A1083)/3,0))</f>
        <v/>
      </c>
      <c r="F1083" s="153">
        <f>IF(A1083="","",WEEKNUM(A1083,2))</f>
        <v/>
      </c>
      <c r="G1083" s="153">
        <f>IF(A1083="","",WEEKDAY(A1083,2))</f>
        <v/>
      </c>
      <c r="H1083" s="153">
        <f>IF(A1083="","",CHOOSE(WEEKDAY(A1083,2),"Pazartesi","Salı","Çarşamba","Perşembe","Cuma","Cumartesi","Pazar"))</f>
        <v/>
      </c>
    </row>
    <row r="1084" ht="10.5" customHeight="1" s="113">
      <c r="A1084" s="152" t="n">
        <v>43087</v>
      </c>
      <c r="B1084" s="153">
        <f>IF(A1084="","",YEAR(A1084))</f>
        <v/>
      </c>
      <c r="C1084" s="153">
        <f>IF(A1084="","",MONTH(A1084))</f>
        <v/>
      </c>
      <c r="D1084" s="153">
        <f>IF(A1084="","",CHOOSE(MONTH(A1084),"Ocak","Şubat","Mart","Nisan","Mayıs","Haziran","Temmuz","Ağustos","Eylül","Ekim","Kasım","Aralık"))</f>
        <v/>
      </c>
      <c r="E1084" s="153">
        <f>IF(A1084="","",ROUNDUP(MONTH(A1084)/3,0))</f>
        <v/>
      </c>
      <c r="F1084" s="153">
        <f>IF(A1084="","",WEEKNUM(A1084,2))</f>
        <v/>
      </c>
      <c r="G1084" s="153">
        <f>IF(A1084="","",WEEKDAY(A1084,2))</f>
        <v/>
      </c>
      <c r="H1084" s="153">
        <f>IF(A1084="","",CHOOSE(WEEKDAY(A1084,2),"Pazartesi","Salı","Çarşamba","Perşembe","Cuma","Cumartesi","Pazar"))</f>
        <v/>
      </c>
    </row>
    <row r="1085" ht="10.5" customHeight="1" s="113">
      <c r="A1085" s="152" t="n">
        <v>43088</v>
      </c>
      <c r="B1085" s="153">
        <f>IF(A1085="","",YEAR(A1085))</f>
        <v/>
      </c>
      <c r="C1085" s="153">
        <f>IF(A1085="","",MONTH(A1085))</f>
        <v/>
      </c>
      <c r="D1085" s="153">
        <f>IF(A1085="","",CHOOSE(MONTH(A1085),"Ocak","Şubat","Mart","Nisan","Mayıs","Haziran","Temmuz","Ağustos","Eylül","Ekim","Kasım","Aralık"))</f>
        <v/>
      </c>
      <c r="E1085" s="153">
        <f>IF(A1085="","",ROUNDUP(MONTH(A1085)/3,0))</f>
        <v/>
      </c>
      <c r="F1085" s="153">
        <f>IF(A1085="","",WEEKNUM(A1085,2))</f>
        <v/>
      </c>
      <c r="G1085" s="153">
        <f>IF(A1085="","",WEEKDAY(A1085,2))</f>
        <v/>
      </c>
      <c r="H1085" s="153">
        <f>IF(A1085="","",CHOOSE(WEEKDAY(A1085,2),"Pazartesi","Salı","Çarşamba","Perşembe","Cuma","Cumartesi","Pazar"))</f>
        <v/>
      </c>
    </row>
    <row r="1086" ht="10.5" customHeight="1" s="113">
      <c r="A1086" s="152" t="n">
        <v>43089</v>
      </c>
      <c r="B1086" s="153">
        <f>IF(A1086="","",YEAR(A1086))</f>
        <v/>
      </c>
      <c r="C1086" s="153">
        <f>IF(A1086="","",MONTH(A1086))</f>
        <v/>
      </c>
      <c r="D1086" s="153">
        <f>IF(A1086="","",CHOOSE(MONTH(A1086),"Ocak","Şubat","Mart","Nisan","Mayıs","Haziran","Temmuz","Ağustos","Eylül","Ekim","Kasım","Aralık"))</f>
        <v/>
      </c>
      <c r="E1086" s="153">
        <f>IF(A1086="","",ROUNDUP(MONTH(A1086)/3,0))</f>
        <v/>
      </c>
      <c r="F1086" s="153">
        <f>IF(A1086="","",WEEKNUM(A1086,2))</f>
        <v/>
      </c>
      <c r="G1086" s="153">
        <f>IF(A1086="","",WEEKDAY(A1086,2))</f>
        <v/>
      </c>
      <c r="H1086" s="153">
        <f>IF(A1086="","",CHOOSE(WEEKDAY(A1086,2),"Pazartesi","Salı","Çarşamba","Perşembe","Cuma","Cumartesi","Pazar"))</f>
        <v/>
      </c>
    </row>
    <row r="1087" ht="10.5" customHeight="1" s="113">
      <c r="A1087" s="152" t="n">
        <v>43090</v>
      </c>
      <c r="B1087" s="153">
        <f>IF(A1087="","",YEAR(A1087))</f>
        <v/>
      </c>
      <c r="C1087" s="153">
        <f>IF(A1087="","",MONTH(A1087))</f>
        <v/>
      </c>
      <c r="D1087" s="153">
        <f>IF(A1087="","",CHOOSE(MONTH(A1087),"Ocak","Şubat","Mart","Nisan","Mayıs","Haziran","Temmuz","Ağustos","Eylül","Ekim","Kasım","Aralık"))</f>
        <v/>
      </c>
      <c r="E1087" s="153">
        <f>IF(A1087="","",ROUNDUP(MONTH(A1087)/3,0))</f>
        <v/>
      </c>
      <c r="F1087" s="153">
        <f>IF(A1087="","",WEEKNUM(A1087,2))</f>
        <v/>
      </c>
      <c r="G1087" s="153">
        <f>IF(A1087="","",WEEKDAY(A1087,2))</f>
        <v/>
      </c>
      <c r="H1087" s="153">
        <f>IF(A1087="","",CHOOSE(WEEKDAY(A1087,2),"Pazartesi","Salı","Çarşamba","Perşembe","Cuma","Cumartesi","Pazar"))</f>
        <v/>
      </c>
    </row>
    <row r="1088" ht="10.5" customHeight="1" s="113">
      <c r="A1088" s="152" t="n">
        <v>43091</v>
      </c>
      <c r="B1088" s="153">
        <f>IF(A1088="","",YEAR(A1088))</f>
        <v/>
      </c>
      <c r="C1088" s="153">
        <f>IF(A1088="","",MONTH(A1088))</f>
        <v/>
      </c>
      <c r="D1088" s="153">
        <f>IF(A1088="","",CHOOSE(MONTH(A1088),"Ocak","Şubat","Mart","Nisan","Mayıs","Haziran","Temmuz","Ağustos","Eylül","Ekim","Kasım","Aralık"))</f>
        <v/>
      </c>
      <c r="E1088" s="153">
        <f>IF(A1088="","",ROUNDUP(MONTH(A1088)/3,0))</f>
        <v/>
      </c>
      <c r="F1088" s="153">
        <f>IF(A1088="","",WEEKNUM(A1088,2))</f>
        <v/>
      </c>
      <c r="G1088" s="153">
        <f>IF(A1088="","",WEEKDAY(A1088,2))</f>
        <v/>
      </c>
      <c r="H1088" s="153">
        <f>IF(A1088="","",CHOOSE(WEEKDAY(A1088,2),"Pazartesi","Salı","Çarşamba","Perşembe","Cuma","Cumartesi","Pazar"))</f>
        <v/>
      </c>
    </row>
    <row r="1089" ht="10.5" customHeight="1" s="113">
      <c r="A1089" s="152" t="n">
        <v>43092</v>
      </c>
      <c r="B1089" s="153">
        <f>IF(A1089="","",YEAR(A1089))</f>
        <v/>
      </c>
      <c r="C1089" s="153">
        <f>IF(A1089="","",MONTH(A1089))</f>
        <v/>
      </c>
      <c r="D1089" s="153">
        <f>IF(A1089="","",CHOOSE(MONTH(A1089),"Ocak","Şubat","Mart","Nisan","Mayıs","Haziran","Temmuz","Ağustos","Eylül","Ekim","Kasım","Aralık"))</f>
        <v/>
      </c>
      <c r="E1089" s="153">
        <f>IF(A1089="","",ROUNDUP(MONTH(A1089)/3,0))</f>
        <v/>
      </c>
      <c r="F1089" s="153">
        <f>IF(A1089="","",WEEKNUM(A1089,2))</f>
        <v/>
      </c>
      <c r="G1089" s="153">
        <f>IF(A1089="","",WEEKDAY(A1089,2))</f>
        <v/>
      </c>
      <c r="H1089" s="153">
        <f>IF(A1089="","",CHOOSE(WEEKDAY(A1089,2),"Pazartesi","Salı","Çarşamba","Perşembe","Cuma","Cumartesi","Pazar"))</f>
        <v/>
      </c>
    </row>
    <row r="1090" ht="10.5" customHeight="1" s="113">
      <c r="A1090" s="152" t="n">
        <v>43093</v>
      </c>
      <c r="B1090" s="153">
        <f>IF(A1090="","",YEAR(A1090))</f>
        <v/>
      </c>
      <c r="C1090" s="153">
        <f>IF(A1090="","",MONTH(A1090))</f>
        <v/>
      </c>
      <c r="D1090" s="153">
        <f>IF(A1090="","",CHOOSE(MONTH(A1090),"Ocak","Şubat","Mart","Nisan","Mayıs","Haziran","Temmuz","Ağustos","Eylül","Ekim","Kasım","Aralık"))</f>
        <v/>
      </c>
      <c r="E1090" s="153">
        <f>IF(A1090="","",ROUNDUP(MONTH(A1090)/3,0))</f>
        <v/>
      </c>
      <c r="F1090" s="153">
        <f>IF(A1090="","",WEEKNUM(A1090,2))</f>
        <v/>
      </c>
      <c r="G1090" s="153">
        <f>IF(A1090="","",WEEKDAY(A1090,2))</f>
        <v/>
      </c>
      <c r="H1090" s="153">
        <f>IF(A1090="","",CHOOSE(WEEKDAY(A1090,2),"Pazartesi","Salı","Çarşamba","Perşembe","Cuma","Cumartesi","Pazar"))</f>
        <v/>
      </c>
    </row>
    <row r="1091" ht="10.5" customHeight="1" s="113">
      <c r="A1091" s="152" t="n">
        <v>43094</v>
      </c>
      <c r="B1091" s="153">
        <f>IF(A1091="","",YEAR(A1091))</f>
        <v/>
      </c>
      <c r="C1091" s="153">
        <f>IF(A1091="","",MONTH(A1091))</f>
        <v/>
      </c>
      <c r="D1091" s="153">
        <f>IF(A1091="","",CHOOSE(MONTH(A1091),"Ocak","Şubat","Mart","Nisan","Mayıs","Haziran","Temmuz","Ağustos","Eylül","Ekim","Kasım","Aralık"))</f>
        <v/>
      </c>
      <c r="E1091" s="153">
        <f>IF(A1091="","",ROUNDUP(MONTH(A1091)/3,0))</f>
        <v/>
      </c>
      <c r="F1091" s="153">
        <f>IF(A1091="","",WEEKNUM(A1091,2))</f>
        <v/>
      </c>
      <c r="G1091" s="153">
        <f>IF(A1091="","",WEEKDAY(A1091,2))</f>
        <v/>
      </c>
      <c r="H1091" s="153">
        <f>IF(A1091="","",CHOOSE(WEEKDAY(A1091,2),"Pazartesi","Salı","Çarşamba","Perşembe","Cuma","Cumartesi","Pazar"))</f>
        <v/>
      </c>
    </row>
    <row r="1092" ht="10.5" customHeight="1" s="113">
      <c r="A1092" s="152" t="n">
        <v>43095</v>
      </c>
      <c r="B1092" s="153">
        <f>IF(A1092="","",YEAR(A1092))</f>
        <v/>
      </c>
      <c r="C1092" s="153">
        <f>IF(A1092="","",MONTH(A1092))</f>
        <v/>
      </c>
      <c r="D1092" s="153">
        <f>IF(A1092="","",CHOOSE(MONTH(A1092),"Ocak","Şubat","Mart","Nisan","Mayıs","Haziran","Temmuz","Ağustos","Eylül","Ekim","Kasım","Aralık"))</f>
        <v/>
      </c>
      <c r="E1092" s="153">
        <f>IF(A1092="","",ROUNDUP(MONTH(A1092)/3,0))</f>
        <v/>
      </c>
      <c r="F1092" s="153">
        <f>IF(A1092="","",WEEKNUM(A1092,2))</f>
        <v/>
      </c>
      <c r="G1092" s="153">
        <f>IF(A1092="","",WEEKDAY(A1092,2))</f>
        <v/>
      </c>
      <c r="H1092" s="153">
        <f>IF(A1092="","",CHOOSE(WEEKDAY(A1092,2),"Pazartesi","Salı","Çarşamba","Perşembe","Cuma","Cumartesi","Pazar"))</f>
        <v/>
      </c>
    </row>
    <row r="1093" ht="10.5" customHeight="1" s="113">
      <c r="A1093" s="152" t="n">
        <v>43096</v>
      </c>
      <c r="B1093" s="153">
        <f>IF(A1093="","",YEAR(A1093))</f>
        <v/>
      </c>
      <c r="C1093" s="153">
        <f>IF(A1093="","",MONTH(A1093))</f>
        <v/>
      </c>
      <c r="D1093" s="153">
        <f>IF(A1093="","",CHOOSE(MONTH(A1093),"Ocak","Şubat","Mart","Nisan","Mayıs","Haziran","Temmuz","Ağustos","Eylül","Ekim","Kasım","Aralık"))</f>
        <v/>
      </c>
      <c r="E1093" s="153">
        <f>IF(A1093="","",ROUNDUP(MONTH(A1093)/3,0))</f>
        <v/>
      </c>
      <c r="F1093" s="153">
        <f>IF(A1093="","",WEEKNUM(A1093,2))</f>
        <v/>
      </c>
      <c r="G1093" s="153">
        <f>IF(A1093="","",WEEKDAY(A1093,2))</f>
        <v/>
      </c>
      <c r="H1093" s="153">
        <f>IF(A1093="","",CHOOSE(WEEKDAY(A1093,2),"Pazartesi","Salı","Çarşamba","Perşembe","Cuma","Cumartesi","Pazar"))</f>
        <v/>
      </c>
    </row>
    <row r="1094" ht="10.5" customHeight="1" s="113">
      <c r="A1094" s="152" t="n">
        <v>43097</v>
      </c>
      <c r="B1094" s="153">
        <f>IF(A1094="","",YEAR(A1094))</f>
        <v/>
      </c>
      <c r="C1094" s="153">
        <f>IF(A1094="","",MONTH(A1094))</f>
        <v/>
      </c>
      <c r="D1094" s="153">
        <f>IF(A1094="","",CHOOSE(MONTH(A1094),"Ocak","Şubat","Mart","Nisan","Mayıs","Haziran","Temmuz","Ağustos","Eylül","Ekim","Kasım","Aralık"))</f>
        <v/>
      </c>
      <c r="E1094" s="153">
        <f>IF(A1094="","",ROUNDUP(MONTH(A1094)/3,0))</f>
        <v/>
      </c>
      <c r="F1094" s="153">
        <f>IF(A1094="","",WEEKNUM(A1094,2))</f>
        <v/>
      </c>
      <c r="G1094" s="153">
        <f>IF(A1094="","",WEEKDAY(A1094,2))</f>
        <v/>
      </c>
      <c r="H1094" s="153">
        <f>IF(A1094="","",CHOOSE(WEEKDAY(A1094,2),"Pazartesi","Salı","Çarşamba","Perşembe","Cuma","Cumartesi","Pazar"))</f>
        <v/>
      </c>
    </row>
    <row r="1095" ht="10.5" customHeight="1" s="113">
      <c r="A1095" s="152" t="n">
        <v>43098</v>
      </c>
      <c r="B1095" s="153">
        <f>IF(A1095="","",YEAR(A1095))</f>
        <v/>
      </c>
      <c r="C1095" s="153">
        <f>IF(A1095="","",MONTH(A1095))</f>
        <v/>
      </c>
      <c r="D1095" s="153">
        <f>IF(A1095="","",CHOOSE(MONTH(A1095),"Ocak","Şubat","Mart","Nisan","Mayıs","Haziran","Temmuz","Ağustos","Eylül","Ekim","Kasım","Aralık"))</f>
        <v/>
      </c>
      <c r="E1095" s="153">
        <f>IF(A1095="","",ROUNDUP(MONTH(A1095)/3,0))</f>
        <v/>
      </c>
      <c r="F1095" s="153">
        <f>IF(A1095="","",WEEKNUM(A1095,2))</f>
        <v/>
      </c>
      <c r="G1095" s="153">
        <f>IF(A1095="","",WEEKDAY(A1095,2))</f>
        <v/>
      </c>
      <c r="H1095" s="153">
        <f>IF(A1095="","",CHOOSE(WEEKDAY(A1095,2),"Pazartesi","Salı","Çarşamba","Perşembe","Cuma","Cumartesi","Pazar"))</f>
        <v/>
      </c>
    </row>
    <row r="1096" ht="10.5" customHeight="1" s="113">
      <c r="A1096" s="152" t="n">
        <v>43099</v>
      </c>
      <c r="B1096" s="153">
        <f>IF(A1096="","",YEAR(A1096))</f>
        <v/>
      </c>
      <c r="C1096" s="153">
        <f>IF(A1096="","",MONTH(A1096))</f>
        <v/>
      </c>
      <c r="D1096" s="153">
        <f>IF(A1096="","",CHOOSE(MONTH(A1096),"Ocak","Şubat","Mart","Nisan","Mayıs","Haziran","Temmuz","Ağustos","Eylül","Ekim","Kasım","Aralık"))</f>
        <v/>
      </c>
      <c r="E1096" s="153">
        <f>IF(A1096="","",ROUNDUP(MONTH(A1096)/3,0))</f>
        <v/>
      </c>
      <c r="F1096" s="153">
        <f>IF(A1096="","",WEEKNUM(A1096,2))</f>
        <v/>
      </c>
      <c r="G1096" s="153">
        <f>IF(A1096="","",WEEKDAY(A1096,2))</f>
        <v/>
      </c>
      <c r="H1096" s="153">
        <f>IF(A1096="","",CHOOSE(WEEKDAY(A1096,2),"Pazartesi","Salı","Çarşamba","Perşembe","Cuma","Cumartesi","Pazar"))</f>
        <v/>
      </c>
    </row>
    <row r="1097" ht="10.5" customHeight="1" s="113">
      <c r="A1097" s="152" t="n">
        <v>43100</v>
      </c>
      <c r="B1097" s="153">
        <f>IF(A1097="","",YEAR(A1097))</f>
        <v/>
      </c>
      <c r="C1097" s="153">
        <f>IF(A1097="","",MONTH(A1097))</f>
        <v/>
      </c>
      <c r="D1097" s="153">
        <f>IF(A1097="","",CHOOSE(MONTH(A1097),"Ocak","Şubat","Mart","Nisan","Mayıs","Haziran","Temmuz","Ağustos","Eylül","Ekim","Kasım","Aralık"))</f>
        <v/>
      </c>
      <c r="E1097" s="153">
        <f>IF(A1097="","",ROUNDUP(MONTH(A1097)/3,0))</f>
        <v/>
      </c>
      <c r="F1097" s="153">
        <f>IF(A1097="","",WEEKNUM(A1097,2))</f>
        <v/>
      </c>
      <c r="G1097" s="153">
        <f>IF(A1097="","",WEEKDAY(A1097,2))</f>
        <v/>
      </c>
      <c r="H1097" s="153">
        <f>IF(A1097="","",CHOOSE(WEEKDAY(A1097,2),"Pazartesi","Salı","Çarşamba","Perşembe","Cuma","Cumartesi","Pazar"))</f>
        <v/>
      </c>
    </row>
    <row r="1098" ht="10.5" customHeight="1" s="113">
      <c r="A1098" s="152" t="n">
        <v>43101</v>
      </c>
      <c r="B1098" s="153">
        <f>IF(A1098="","",YEAR(A1098))</f>
        <v/>
      </c>
      <c r="C1098" s="153">
        <f>IF(A1098="","",MONTH(A1098))</f>
        <v/>
      </c>
      <c r="D1098" s="153">
        <f>IF(A1098="","",CHOOSE(MONTH(A1098),"Ocak","Şubat","Mart","Nisan","Mayıs","Haziran","Temmuz","Ağustos","Eylül","Ekim","Kasım","Aralık"))</f>
        <v/>
      </c>
      <c r="E1098" s="153">
        <f>IF(A1098="","",ROUNDUP(MONTH(A1098)/3,0))</f>
        <v/>
      </c>
      <c r="F1098" s="153">
        <f>IF(A1098="","",WEEKNUM(A1098,2))</f>
        <v/>
      </c>
      <c r="G1098" s="153">
        <f>IF(A1098="","",WEEKDAY(A1098,2))</f>
        <v/>
      </c>
      <c r="H1098" s="153">
        <f>IF(A1098="","",CHOOSE(WEEKDAY(A1098,2),"Pazartesi","Salı","Çarşamba","Perşembe","Cuma","Cumartesi","Pazar"))</f>
        <v/>
      </c>
    </row>
    <row r="1099" ht="10.5" customHeight="1" s="113">
      <c r="A1099" s="152" t="n">
        <v>43102</v>
      </c>
      <c r="B1099" s="153">
        <f>IF(A1099="","",YEAR(A1099))</f>
        <v/>
      </c>
      <c r="C1099" s="153">
        <f>IF(A1099="","",MONTH(A1099))</f>
        <v/>
      </c>
      <c r="D1099" s="153">
        <f>IF(A1099="","",CHOOSE(MONTH(A1099),"Ocak","Şubat","Mart","Nisan","Mayıs","Haziran","Temmuz","Ağustos","Eylül","Ekim","Kasım","Aralık"))</f>
        <v/>
      </c>
      <c r="E1099" s="153">
        <f>IF(A1099="","",ROUNDUP(MONTH(A1099)/3,0))</f>
        <v/>
      </c>
      <c r="F1099" s="153">
        <f>IF(A1099="","",WEEKNUM(A1099,2))</f>
        <v/>
      </c>
      <c r="G1099" s="153">
        <f>IF(A1099="","",WEEKDAY(A1099,2))</f>
        <v/>
      </c>
      <c r="H1099" s="153">
        <f>IF(A1099="","",CHOOSE(WEEKDAY(A1099,2),"Pazartesi","Salı","Çarşamba","Perşembe","Cuma","Cumartesi","Pazar"))</f>
        <v/>
      </c>
    </row>
    <row r="1100" ht="10.5" customHeight="1" s="113">
      <c r="A1100" s="152" t="n">
        <v>43103</v>
      </c>
      <c r="B1100" s="153">
        <f>IF(A1100="","",YEAR(A1100))</f>
        <v/>
      </c>
      <c r="C1100" s="153">
        <f>IF(A1100="","",MONTH(A1100))</f>
        <v/>
      </c>
      <c r="D1100" s="153">
        <f>IF(A1100="","",CHOOSE(MONTH(A1100),"Ocak","Şubat","Mart","Nisan","Mayıs","Haziran","Temmuz","Ağustos","Eylül","Ekim","Kasım","Aralık"))</f>
        <v/>
      </c>
      <c r="E1100" s="153">
        <f>IF(A1100="","",ROUNDUP(MONTH(A1100)/3,0))</f>
        <v/>
      </c>
      <c r="F1100" s="153">
        <f>IF(A1100="","",WEEKNUM(A1100,2))</f>
        <v/>
      </c>
      <c r="G1100" s="153">
        <f>IF(A1100="","",WEEKDAY(A1100,2))</f>
        <v/>
      </c>
      <c r="H1100" s="153">
        <f>IF(A1100="","",CHOOSE(WEEKDAY(A1100,2),"Pazartesi","Salı","Çarşamba","Perşembe","Cuma","Cumartesi","Pazar"))</f>
        <v/>
      </c>
    </row>
    <row r="1101" ht="10.5" customHeight="1" s="113">
      <c r="A1101" s="152" t="n">
        <v>43104</v>
      </c>
      <c r="B1101" s="153">
        <f>IF(A1101="","",YEAR(A1101))</f>
        <v/>
      </c>
      <c r="C1101" s="153">
        <f>IF(A1101="","",MONTH(A1101))</f>
        <v/>
      </c>
      <c r="D1101" s="153">
        <f>IF(A1101="","",CHOOSE(MONTH(A1101),"Ocak","Şubat","Mart","Nisan","Mayıs","Haziran","Temmuz","Ağustos","Eylül","Ekim","Kasım","Aralık"))</f>
        <v/>
      </c>
      <c r="E1101" s="153">
        <f>IF(A1101="","",ROUNDUP(MONTH(A1101)/3,0))</f>
        <v/>
      </c>
      <c r="F1101" s="153">
        <f>IF(A1101="","",WEEKNUM(A1101,2))</f>
        <v/>
      </c>
      <c r="G1101" s="153">
        <f>IF(A1101="","",WEEKDAY(A1101,2))</f>
        <v/>
      </c>
      <c r="H1101" s="153">
        <f>IF(A1101="","",CHOOSE(WEEKDAY(A1101,2),"Pazartesi","Salı","Çarşamba","Perşembe","Cuma","Cumartesi","Pazar"))</f>
        <v/>
      </c>
    </row>
    <row r="1102" ht="10.5" customHeight="1" s="113">
      <c r="A1102" s="152" t="n">
        <v>43105</v>
      </c>
      <c r="B1102" s="153">
        <f>IF(A1102="","",YEAR(A1102))</f>
        <v/>
      </c>
      <c r="C1102" s="153">
        <f>IF(A1102="","",MONTH(A1102))</f>
        <v/>
      </c>
      <c r="D1102" s="153">
        <f>IF(A1102="","",CHOOSE(MONTH(A1102),"Ocak","Şubat","Mart","Nisan","Mayıs","Haziran","Temmuz","Ağustos","Eylül","Ekim","Kasım","Aralık"))</f>
        <v/>
      </c>
      <c r="E1102" s="153">
        <f>IF(A1102="","",ROUNDUP(MONTH(A1102)/3,0))</f>
        <v/>
      </c>
      <c r="F1102" s="153">
        <f>IF(A1102="","",WEEKNUM(A1102,2))</f>
        <v/>
      </c>
      <c r="G1102" s="153">
        <f>IF(A1102="","",WEEKDAY(A1102,2))</f>
        <v/>
      </c>
      <c r="H1102" s="153">
        <f>IF(A1102="","",CHOOSE(WEEKDAY(A1102,2),"Pazartesi","Salı","Çarşamba","Perşembe","Cuma","Cumartesi","Pazar"))</f>
        <v/>
      </c>
    </row>
    <row r="1103" ht="10.5" customHeight="1" s="113">
      <c r="A1103" s="152" t="n">
        <v>43106</v>
      </c>
      <c r="B1103" s="153">
        <f>IF(A1103="","",YEAR(A1103))</f>
        <v/>
      </c>
      <c r="C1103" s="153">
        <f>IF(A1103="","",MONTH(A1103))</f>
        <v/>
      </c>
      <c r="D1103" s="153">
        <f>IF(A1103="","",CHOOSE(MONTH(A1103),"Ocak","Şubat","Mart","Nisan","Mayıs","Haziran","Temmuz","Ağustos","Eylül","Ekim","Kasım","Aralık"))</f>
        <v/>
      </c>
      <c r="E1103" s="153">
        <f>IF(A1103="","",ROUNDUP(MONTH(A1103)/3,0))</f>
        <v/>
      </c>
      <c r="F1103" s="153">
        <f>IF(A1103="","",WEEKNUM(A1103,2))</f>
        <v/>
      </c>
      <c r="G1103" s="153">
        <f>IF(A1103="","",WEEKDAY(A1103,2))</f>
        <v/>
      </c>
      <c r="H1103" s="153">
        <f>IF(A1103="","",CHOOSE(WEEKDAY(A1103,2),"Pazartesi","Salı","Çarşamba","Perşembe","Cuma","Cumartesi","Pazar"))</f>
        <v/>
      </c>
    </row>
    <row r="1104" ht="10.5" customHeight="1" s="113">
      <c r="A1104" s="152" t="n">
        <v>43107</v>
      </c>
      <c r="B1104" s="153">
        <f>IF(A1104="","",YEAR(A1104))</f>
        <v/>
      </c>
      <c r="C1104" s="153">
        <f>IF(A1104="","",MONTH(A1104))</f>
        <v/>
      </c>
      <c r="D1104" s="153">
        <f>IF(A1104="","",CHOOSE(MONTH(A1104),"Ocak","Şubat","Mart","Nisan","Mayıs","Haziran","Temmuz","Ağustos","Eylül","Ekim","Kasım","Aralık"))</f>
        <v/>
      </c>
      <c r="E1104" s="153">
        <f>IF(A1104="","",ROUNDUP(MONTH(A1104)/3,0))</f>
        <v/>
      </c>
      <c r="F1104" s="153">
        <f>IF(A1104="","",WEEKNUM(A1104,2))</f>
        <v/>
      </c>
      <c r="G1104" s="153">
        <f>IF(A1104="","",WEEKDAY(A1104,2))</f>
        <v/>
      </c>
      <c r="H1104" s="153">
        <f>IF(A1104="","",CHOOSE(WEEKDAY(A1104,2),"Pazartesi","Salı","Çarşamba","Perşembe","Cuma","Cumartesi","Pazar"))</f>
        <v/>
      </c>
    </row>
    <row r="1105" ht="10.5" customHeight="1" s="113">
      <c r="A1105" s="152" t="n">
        <v>43108</v>
      </c>
      <c r="B1105" s="153">
        <f>IF(A1105="","",YEAR(A1105))</f>
        <v/>
      </c>
      <c r="C1105" s="153">
        <f>IF(A1105="","",MONTH(A1105))</f>
        <v/>
      </c>
      <c r="D1105" s="153">
        <f>IF(A1105="","",CHOOSE(MONTH(A1105),"Ocak","Şubat","Mart","Nisan","Mayıs","Haziran","Temmuz","Ağustos","Eylül","Ekim","Kasım","Aralık"))</f>
        <v/>
      </c>
      <c r="E1105" s="153">
        <f>IF(A1105="","",ROUNDUP(MONTH(A1105)/3,0))</f>
        <v/>
      </c>
      <c r="F1105" s="153">
        <f>IF(A1105="","",WEEKNUM(A1105,2))</f>
        <v/>
      </c>
      <c r="G1105" s="153">
        <f>IF(A1105="","",WEEKDAY(A1105,2))</f>
        <v/>
      </c>
      <c r="H1105" s="153">
        <f>IF(A1105="","",CHOOSE(WEEKDAY(A1105,2),"Pazartesi","Salı","Çarşamba","Perşembe","Cuma","Cumartesi","Pazar"))</f>
        <v/>
      </c>
    </row>
    <row r="1106" ht="10.5" customHeight="1" s="113">
      <c r="A1106" s="152" t="n">
        <v>43109</v>
      </c>
      <c r="B1106" s="153">
        <f>IF(A1106="","",YEAR(A1106))</f>
        <v/>
      </c>
      <c r="C1106" s="153">
        <f>IF(A1106="","",MONTH(A1106))</f>
        <v/>
      </c>
      <c r="D1106" s="153">
        <f>IF(A1106="","",CHOOSE(MONTH(A1106),"Ocak","Şubat","Mart","Nisan","Mayıs","Haziran","Temmuz","Ağustos","Eylül","Ekim","Kasım","Aralık"))</f>
        <v/>
      </c>
      <c r="E1106" s="153">
        <f>IF(A1106="","",ROUNDUP(MONTH(A1106)/3,0))</f>
        <v/>
      </c>
      <c r="F1106" s="153">
        <f>IF(A1106="","",WEEKNUM(A1106,2))</f>
        <v/>
      </c>
      <c r="G1106" s="153">
        <f>IF(A1106="","",WEEKDAY(A1106,2))</f>
        <v/>
      </c>
      <c r="H1106" s="153">
        <f>IF(A1106="","",CHOOSE(WEEKDAY(A1106,2),"Pazartesi","Salı","Çarşamba","Perşembe","Cuma","Cumartesi","Pazar"))</f>
        <v/>
      </c>
    </row>
    <row r="1107" ht="10.5" customHeight="1" s="113">
      <c r="A1107" s="152" t="n">
        <v>43110</v>
      </c>
      <c r="B1107" s="153">
        <f>IF(A1107="","",YEAR(A1107))</f>
        <v/>
      </c>
      <c r="C1107" s="153">
        <f>IF(A1107="","",MONTH(A1107))</f>
        <v/>
      </c>
      <c r="D1107" s="153">
        <f>IF(A1107="","",CHOOSE(MONTH(A1107),"Ocak","Şubat","Mart","Nisan","Mayıs","Haziran","Temmuz","Ağustos","Eylül","Ekim","Kasım","Aralık"))</f>
        <v/>
      </c>
      <c r="E1107" s="153">
        <f>IF(A1107="","",ROUNDUP(MONTH(A1107)/3,0))</f>
        <v/>
      </c>
      <c r="F1107" s="153">
        <f>IF(A1107="","",WEEKNUM(A1107,2))</f>
        <v/>
      </c>
      <c r="G1107" s="153">
        <f>IF(A1107="","",WEEKDAY(A1107,2))</f>
        <v/>
      </c>
      <c r="H1107" s="153">
        <f>IF(A1107="","",CHOOSE(WEEKDAY(A1107,2),"Pazartesi","Salı","Çarşamba","Perşembe","Cuma","Cumartesi","Pazar"))</f>
        <v/>
      </c>
    </row>
    <row r="1108" ht="10.5" customHeight="1" s="113">
      <c r="A1108" s="152" t="n">
        <v>43111</v>
      </c>
      <c r="B1108" s="153">
        <f>IF(A1108="","",YEAR(A1108))</f>
        <v/>
      </c>
      <c r="C1108" s="153">
        <f>IF(A1108="","",MONTH(A1108))</f>
        <v/>
      </c>
      <c r="D1108" s="153">
        <f>IF(A1108="","",CHOOSE(MONTH(A1108),"Ocak","Şubat","Mart","Nisan","Mayıs","Haziran","Temmuz","Ağustos","Eylül","Ekim","Kasım","Aralık"))</f>
        <v/>
      </c>
      <c r="E1108" s="153">
        <f>IF(A1108="","",ROUNDUP(MONTH(A1108)/3,0))</f>
        <v/>
      </c>
      <c r="F1108" s="153">
        <f>IF(A1108="","",WEEKNUM(A1108,2))</f>
        <v/>
      </c>
      <c r="G1108" s="153">
        <f>IF(A1108="","",WEEKDAY(A1108,2))</f>
        <v/>
      </c>
      <c r="H1108" s="153">
        <f>IF(A1108="","",CHOOSE(WEEKDAY(A1108,2),"Pazartesi","Salı","Çarşamba","Perşembe","Cuma","Cumartesi","Pazar"))</f>
        <v/>
      </c>
    </row>
    <row r="1109" ht="10.5" customHeight="1" s="113">
      <c r="A1109" s="152" t="n">
        <v>43112</v>
      </c>
      <c r="B1109" s="153">
        <f>IF(A1109="","",YEAR(A1109))</f>
        <v/>
      </c>
      <c r="C1109" s="153">
        <f>IF(A1109="","",MONTH(A1109))</f>
        <v/>
      </c>
      <c r="D1109" s="153">
        <f>IF(A1109="","",CHOOSE(MONTH(A1109),"Ocak","Şubat","Mart","Nisan","Mayıs","Haziran","Temmuz","Ağustos","Eylül","Ekim","Kasım","Aralık"))</f>
        <v/>
      </c>
      <c r="E1109" s="153">
        <f>IF(A1109="","",ROUNDUP(MONTH(A1109)/3,0))</f>
        <v/>
      </c>
      <c r="F1109" s="153">
        <f>IF(A1109="","",WEEKNUM(A1109,2))</f>
        <v/>
      </c>
      <c r="G1109" s="153">
        <f>IF(A1109="","",WEEKDAY(A1109,2))</f>
        <v/>
      </c>
      <c r="H1109" s="153">
        <f>IF(A1109="","",CHOOSE(WEEKDAY(A1109,2),"Pazartesi","Salı","Çarşamba","Perşembe","Cuma","Cumartesi","Pazar"))</f>
        <v/>
      </c>
    </row>
    <row r="1110" ht="10.5" customHeight="1" s="113">
      <c r="A1110" s="152" t="n">
        <v>43113</v>
      </c>
      <c r="B1110" s="153">
        <f>IF(A1110="","",YEAR(A1110))</f>
        <v/>
      </c>
      <c r="C1110" s="153">
        <f>IF(A1110="","",MONTH(A1110))</f>
        <v/>
      </c>
      <c r="D1110" s="153">
        <f>IF(A1110="","",CHOOSE(MONTH(A1110),"Ocak","Şubat","Mart","Nisan","Mayıs","Haziran","Temmuz","Ağustos","Eylül","Ekim","Kasım","Aralık"))</f>
        <v/>
      </c>
      <c r="E1110" s="153">
        <f>IF(A1110="","",ROUNDUP(MONTH(A1110)/3,0))</f>
        <v/>
      </c>
      <c r="F1110" s="153">
        <f>IF(A1110="","",WEEKNUM(A1110,2))</f>
        <v/>
      </c>
      <c r="G1110" s="153">
        <f>IF(A1110="","",WEEKDAY(A1110,2))</f>
        <v/>
      </c>
      <c r="H1110" s="153">
        <f>IF(A1110="","",CHOOSE(WEEKDAY(A1110,2),"Pazartesi","Salı","Çarşamba","Perşembe","Cuma","Cumartesi","Pazar"))</f>
        <v/>
      </c>
    </row>
    <row r="1111" ht="10.5" customHeight="1" s="113">
      <c r="A1111" s="152" t="n">
        <v>43114</v>
      </c>
      <c r="B1111" s="153">
        <f>IF(A1111="","",YEAR(A1111))</f>
        <v/>
      </c>
      <c r="C1111" s="153">
        <f>IF(A1111="","",MONTH(A1111))</f>
        <v/>
      </c>
      <c r="D1111" s="153">
        <f>IF(A1111="","",CHOOSE(MONTH(A1111),"Ocak","Şubat","Mart","Nisan","Mayıs","Haziran","Temmuz","Ağustos","Eylül","Ekim","Kasım","Aralık"))</f>
        <v/>
      </c>
      <c r="E1111" s="153">
        <f>IF(A1111="","",ROUNDUP(MONTH(A1111)/3,0))</f>
        <v/>
      </c>
      <c r="F1111" s="153">
        <f>IF(A1111="","",WEEKNUM(A1111,2))</f>
        <v/>
      </c>
      <c r="G1111" s="153">
        <f>IF(A1111="","",WEEKDAY(A1111,2))</f>
        <v/>
      </c>
      <c r="H1111" s="153">
        <f>IF(A1111="","",CHOOSE(WEEKDAY(A1111,2),"Pazartesi","Salı","Çarşamba","Perşembe","Cuma","Cumartesi","Pazar"))</f>
        <v/>
      </c>
    </row>
    <row r="1112" ht="10.5" customHeight="1" s="113">
      <c r="A1112" s="152" t="n">
        <v>43115</v>
      </c>
      <c r="B1112" s="153">
        <f>IF(A1112="","",YEAR(A1112))</f>
        <v/>
      </c>
      <c r="C1112" s="153">
        <f>IF(A1112="","",MONTH(A1112))</f>
        <v/>
      </c>
      <c r="D1112" s="153">
        <f>IF(A1112="","",CHOOSE(MONTH(A1112),"Ocak","Şubat","Mart","Nisan","Mayıs","Haziran","Temmuz","Ağustos","Eylül","Ekim","Kasım","Aralık"))</f>
        <v/>
      </c>
      <c r="E1112" s="153">
        <f>IF(A1112="","",ROUNDUP(MONTH(A1112)/3,0))</f>
        <v/>
      </c>
      <c r="F1112" s="153">
        <f>IF(A1112="","",WEEKNUM(A1112,2))</f>
        <v/>
      </c>
      <c r="G1112" s="153">
        <f>IF(A1112="","",WEEKDAY(A1112,2))</f>
        <v/>
      </c>
      <c r="H1112" s="153">
        <f>IF(A1112="","",CHOOSE(WEEKDAY(A1112,2),"Pazartesi","Salı","Çarşamba","Perşembe","Cuma","Cumartesi","Pazar"))</f>
        <v/>
      </c>
    </row>
    <row r="1113" ht="10.5" customHeight="1" s="113">
      <c r="A1113" s="152" t="n">
        <v>43116</v>
      </c>
      <c r="B1113" s="153">
        <f>IF(A1113="","",YEAR(A1113))</f>
        <v/>
      </c>
      <c r="C1113" s="153">
        <f>IF(A1113="","",MONTH(A1113))</f>
        <v/>
      </c>
      <c r="D1113" s="153">
        <f>IF(A1113="","",CHOOSE(MONTH(A1113),"Ocak","Şubat","Mart","Nisan","Mayıs","Haziran","Temmuz","Ağustos","Eylül","Ekim","Kasım","Aralık"))</f>
        <v/>
      </c>
      <c r="E1113" s="153">
        <f>IF(A1113="","",ROUNDUP(MONTH(A1113)/3,0))</f>
        <v/>
      </c>
      <c r="F1113" s="153">
        <f>IF(A1113="","",WEEKNUM(A1113,2))</f>
        <v/>
      </c>
      <c r="G1113" s="153">
        <f>IF(A1113="","",WEEKDAY(A1113,2))</f>
        <v/>
      </c>
      <c r="H1113" s="153">
        <f>IF(A1113="","",CHOOSE(WEEKDAY(A1113,2),"Pazartesi","Salı","Çarşamba","Perşembe","Cuma","Cumartesi","Pazar"))</f>
        <v/>
      </c>
    </row>
    <row r="1114" ht="10.5" customHeight="1" s="113">
      <c r="A1114" s="152" t="n">
        <v>43117</v>
      </c>
      <c r="B1114" s="153">
        <f>IF(A1114="","",YEAR(A1114))</f>
        <v/>
      </c>
      <c r="C1114" s="153">
        <f>IF(A1114="","",MONTH(A1114))</f>
        <v/>
      </c>
      <c r="D1114" s="153">
        <f>IF(A1114="","",CHOOSE(MONTH(A1114),"Ocak","Şubat","Mart","Nisan","Mayıs","Haziran","Temmuz","Ağustos","Eylül","Ekim","Kasım","Aralık"))</f>
        <v/>
      </c>
      <c r="E1114" s="153">
        <f>IF(A1114="","",ROUNDUP(MONTH(A1114)/3,0))</f>
        <v/>
      </c>
      <c r="F1114" s="153">
        <f>IF(A1114="","",WEEKNUM(A1114,2))</f>
        <v/>
      </c>
      <c r="G1114" s="153">
        <f>IF(A1114="","",WEEKDAY(A1114,2))</f>
        <v/>
      </c>
      <c r="H1114" s="153">
        <f>IF(A1114="","",CHOOSE(WEEKDAY(A1114,2),"Pazartesi","Salı","Çarşamba","Perşembe","Cuma","Cumartesi","Pazar"))</f>
        <v/>
      </c>
    </row>
    <row r="1115" ht="10.5" customHeight="1" s="113">
      <c r="A1115" s="152" t="n">
        <v>43118</v>
      </c>
      <c r="B1115" s="153">
        <f>IF(A1115="","",YEAR(A1115))</f>
        <v/>
      </c>
      <c r="C1115" s="153">
        <f>IF(A1115="","",MONTH(A1115))</f>
        <v/>
      </c>
      <c r="D1115" s="153">
        <f>IF(A1115="","",CHOOSE(MONTH(A1115),"Ocak","Şubat","Mart","Nisan","Mayıs","Haziran","Temmuz","Ağustos","Eylül","Ekim","Kasım","Aralık"))</f>
        <v/>
      </c>
      <c r="E1115" s="153">
        <f>IF(A1115="","",ROUNDUP(MONTH(A1115)/3,0))</f>
        <v/>
      </c>
      <c r="F1115" s="153">
        <f>IF(A1115="","",WEEKNUM(A1115,2))</f>
        <v/>
      </c>
      <c r="G1115" s="153">
        <f>IF(A1115="","",WEEKDAY(A1115,2))</f>
        <v/>
      </c>
      <c r="H1115" s="153">
        <f>IF(A1115="","",CHOOSE(WEEKDAY(A1115,2),"Pazartesi","Salı","Çarşamba","Perşembe","Cuma","Cumartesi","Pazar"))</f>
        <v/>
      </c>
    </row>
    <row r="1116" ht="10.5" customHeight="1" s="113">
      <c r="A1116" s="152" t="n">
        <v>43119</v>
      </c>
      <c r="B1116" s="153">
        <f>IF(A1116="","",YEAR(A1116))</f>
        <v/>
      </c>
      <c r="C1116" s="153">
        <f>IF(A1116="","",MONTH(A1116))</f>
        <v/>
      </c>
      <c r="D1116" s="153">
        <f>IF(A1116="","",CHOOSE(MONTH(A1116),"Ocak","Şubat","Mart","Nisan","Mayıs","Haziran","Temmuz","Ağustos","Eylül","Ekim","Kasım","Aralık"))</f>
        <v/>
      </c>
      <c r="E1116" s="153">
        <f>IF(A1116="","",ROUNDUP(MONTH(A1116)/3,0))</f>
        <v/>
      </c>
      <c r="F1116" s="153">
        <f>IF(A1116="","",WEEKNUM(A1116,2))</f>
        <v/>
      </c>
      <c r="G1116" s="153">
        <f>IF(A1116="","",WEEKDAY(A1116,2))</f>
        <v/>
      </c>
      <c r="H1116" s="153">
        <f>IF(A1116="","",CHOOSE(WEEKDAY(A1116,2),"Pazartesi","Salı","Çarşamba","Perşembe","Cuma","Cumartesi","Pazar"))</f>
        <v/>
      </c>
    </row>
    <row r="1117" ht="10.5" customHeight="1" s="113">
      <c r="A1117" s="152" t="n">
        <v>43120</v>
      </c>
      <c r="B1117" s="153">
        <f>IF(A1117="","",YEAR(A1117))</f>
        <v/>
      </c>
      <c r="C1117" s="153">
        <f>IF(A1117="","",MONTH(A1117))</f>
        <v/>
      </c>
      <c r="D1117" s="153">
        <f>IF(A1117="","",CHOOSE(MONTH(A1117),"Ocak","Şubat","Mart","Nisan","Mayıs","Haziran","Temmuz","Ağustos","Eylül","Ekim","Kasım","Aralık"))</f>
        <v/>
      </c>
      <c r="E1117" s="153">
        <f>IF(A1117="","",ROUNDUP(MONTH(A1117)/3,0))</f>
        <v/>
      </c>
      <c r="F1117" s="153">
        <f>IF(A1117="","",WEEKNUM(A1117,2))</f>
        <v/>
      </c>
      <c r="G1117" s="153">
        <f>IF(A1117="","",WEEKDAY(A1117,2))</f>
        <v/>
      </c>
      <c r="H1117" s="153">
        <f>IF(A1117="","",CHOOSE(WEEKDAY(A1117,2),"Pazartesi","Salı","Çarşamba","Perşembe","Cuma","Cumartesi","Pazar"))</f>
        <v/>
      </c>
    </row>
    <row r="1118" ht="10.5" customHeight="1" s="113">
      <c r="A1118" s="152" t="n">
        <v>43121</v>
      </c>
      <c r="B1118" s="153">
        <f>IF(A1118="","",YEAR(A1118))</f>
        <v/>
      </c>
      <c r="C1118" s="153">
        <f>IF(A1118="","",MONTH(A1118))</f>
        <v/>
      </c>
      <c r="D1118" s="153">
        <f>IF(A1118="","",CHOOSE(MONTH(A1118),"Ocak","Şubat","Mart","Nisan","Mayıs","Haziran","Temmuz","Ağustos","Eylül","Ekim","Kasım","Aralık"))</f>
        <v/>
      </c>
      <c r="E1118" s="153">
        <f>IF(A1118="","",ROUNDUP(MONTH(A1118)/3,0))</f>
        <v/>
      </c>
      <c r="F1118" s="153">
        <f>IF(A1118="","",WEEKNUM(A1118,2))</f>
        <v/>
      </c>
      <c r="G1118" s="153">
        <f>IF(A1118="","",WEEKDAY(A1118,2))</f>
        <v/>
      </c>
      <c r="H1118" s="153">
        <f>IF(A1118="","",CHOOSE(WEEKDAY(A1118,2),"Pazartesi","Salı","Çarşamba","Perşembe","Cuma","Cumartesi","Pazar"))</f>
        <v/>
      </c>
    </row>
    <row r="1119" ht="10.5" customHeight="1" s="113">
      <c r="A1119" s="152" t="n">
        <v>43122</v>
      </c>
      <c r="B1119" s="153">
        <f>IF(A1119="","",YEAR(A1119))</f>
        <v/>
      </c>
      <c r="C1119" s="153">
        <f>IF(A1119="","",MONTH(A1119))</f>
        <v/>
      </c>
      <c r="D1119" s="153">
        <f>IF(A1119="","",CHOOSE(MONTH(A1119),"Ocak","Şubat","Mart","Nisan","Mayıs","Haziran","Temmuz","Ağustos","Eylül","Ekim","Kasım","Aralık"))</f>
        <v/>
      </c>
      <c r="E1119" s="153">
        <f>IF(A1119="","",ROUNDUP(MONTH(A1119)/3,0))</f>
        <v/>
      </c>
      <c r="F1119" s="153">
        <f>IF(A1119="","",WEEKNUM(A1119,2))</f>
        <v/>
      </c>
      <c r="G1119" s="153">
        <f>IF(A1119="","",WEEKDAY(A1119,2))</f>
        <v/>
      </c>
      <c r="H1119" s="153">
        <f>IF(A1119="","",CHOOSE(WEEKDAY(A1119,2),"Pazartesi","Salı","Çarşamba","Perşembe","Cuma","Cumartesi","Pazar"))</f>
        <v/>
      </c>
    </row>
    <row r="1120" ht="10.5" customHeight="1" s="113">
      <c r="A1120" s="152" t="n">
        <v>43123</v>
      </c>
      <c r="B1120" s="153">
        <f>IF(A1120="","",YEAR(A1120))</f>
        <v/>
      </c>
      <c r="C1120" s="153">
        <f>IF(A1120="","",MONTH(A1120))</f>
        <v/>
      </c>
      <c r="D1120" s="153">
        <f>IF(A1120="","",CHOOSE(MONTH(A1120),"Ocak","Şubat","Mart","Nisan","Mayıs","Haziran","Temmuz","Ağustos","Eylül","Ekim","Kasım","Aralık"))</f>
        <v/>
      </c>
      <c r="E1120" s="153">
        <f>IF(A1120="","",ROUNDUP(MONTH(A1120)/3,0))</f>
        <v/>
      </c>
      <c r="F1120" s="153">
        <f>IF(A1120="","",WEEKNUM(A1120,2))</f>
        <v/>
      </c>
      <c r="G1120" s="153">
        <f>IF(A1120="","",WEEKDAY(A1120,2))</f>
        <v/>
      </c>
      <c r="H1120" s="153">
        <f>IF(A1120="","",CHOOSE(WEEKDAY(A1120,2),"Pazartesi","Salı","Çarşamba","Perşembe","Cuma","Cumartesi","Pazar"))</f>
        <v/>
      </c>
    </row>
    <row r="1121" ht="10.5" customHeight="1" s="113">
      <c r="A1121" s="152" t="n">
        <v>43124</v>
      </c>
      <c r="B1121" s="153">
        <f>IF(A1121="","",YEAR(A1121))</f>
        <v/>
      </c>
      <c r="C1121" s="153">
        <f>IF(A1121="","",MONTH(A1121))</f>
        <v/>
      </c>
      <c r="D1121" s="153">
        <f>IF(A1121="","",CHOOSE(MONTH(A1121),"Ocak","Şubat","Mart","Nisan","Mayıs","Haziran","Temmuz","Ağustos","Eylül","Ekim","Kasım","Aralık"))</f>
        <v/>
      </c>
      <c r="E1121" s="153">
        <f>IF(A1121="","",ROUNDUP(MONTH(A1121)/3,0))</f>
        <v/>
      </c>
      <c r="F1121" s="153">
        <f>IF(A1121="","",WEEKNUM(A1121,2))</f>
        <v/>
      </c>
      <c r="G1121" s="153">
        <f>IF(A1121="","",WEEKDAY(A1121,2))</f>
        <v/>
      </c>
      <c r="H1121" s="153">
        <f>IF(A1121="","",CHOOSE(WEEKDAY(A1121,2),"Pazartesi","Salı","Çarşamba","Perşembe","Cuma","Cumartesi","Pazar"))</f>
        <v/>
      </c>
    </row>
    <row r="1122" ht="10.5" customHeight="1" s="113">
      <c r="A1122" s="152" t="n">
        <v>43125</v>
      </c>
      <c r="B1122" s="153">
        <f>IF(A1122="","",YEAR(A1122))</f>
        <v/>
      </c>
      <c r="C1122" s="153">
        <f>IF(A1122="","",MONTH(A1122))</f>
        <v/>
      </c>
      <c r="D1122" s="153">
        <f>IF(A1122="","",CHOOSE(MONTH(A1122),"Ocak","Şubat","Mart","Nisan","Mayıs","Haziran","Temmuz","Ağustos","Eylül","Ekim","Kasım","Aralık"))</f>
        <v/>
      </c>
      <c r="E1122" s="153">
        <f>IF(A1122="","",ROUNDUP(MONTH(A1122)/3,0))</f>
        <v/>
      </c>
      <c r="F1122" s="153">
        <f>IF(A1122="","",WEEKNUM(A1122,2))</f>
        <v/>
      </c>
      <c r="G1122" s="153">
        <f>IF(A1122="","",WEEKDAY(A1122,2))</f>
        <v/>
      </c>
      <c r="H1122" s="153">
        <f>IF(A1122="","",CHOOSE(WEEKDAY(A1122,2),"Pazartesi","Salı","Çarşamba","Perşembe","Cuma","Cumartesi","Pazar"))</f>
        <v/>
      </c>
    </row>
    <row r="1123" ht="10.5" customHeight="1" s="113">
      <c r="A1123" s="152" t="n">
        <v>43126</v>
      </c>
      <c r="B1123" s="153">
        <f>IF(A1123="","",YEAR(A1123))</f>
        <v/>
      </c>
      <c r="C1123" s="153">
        <f>IF(A1123="","",MONTH(A1123))</f>
        <v/>
      </c>
      <c r="D1123" s="153">
        <f>IF(A1123="","",CHOOSE(MONTH(A1123),"Ocak","Şubat","Mart","Nisan","Mayıs","Haziran","Temmuz","Ağustos","Eylül","Ekim","Kasım","Aralık"))</f>
        <v/>
      </c>
      <c r="E1123" s="153">
        <f>IF(A1123="","",ROUNDUP(MONTH(A1123)/3,0))</f>
        <v/>
      </c>
      <c r="F1123" s="153">
        <f>IF(A1123="","",WEEKNUM(A1123,2))</f>
        <v/>
      </c>
      <c r="G1123" s="153">
        <f>IF(A1123="","",WEEKDAY(A1123,2))</f>
        <v/>
      </c>
      <c r="H1123" s="153">
        <f>IF(A1123="","",CHOOSE(WEEKDAY(A1123,2),"Pazartesi","Salı","Çarşamba","Perşembe","Cuma","Cumartesi","Pazar"))</f>
        <v/>
      </c>
    </row>
    <row r="1124" ht="10.5" customHeight="1" s="113">
      <c r="A1124" s="152" t="n">
        <v>43127</v>
      </c>
      <c r="B1124" s="153">
        <f>IF(A1124="","",YEAR(A1124))</f>
        <v/>
      </c>
      <c r="C1124" s="153">
        <f>IF(A1124="","",MONTH(A1124))</f>
        <v/>
      </c>
      <c r="D1124" s="153">
        <f>IF(A1124="","",CHOOSE(MONTH(A1124),"Ocak","Şubat","Mart","Nisan","Mayıs","Haziran","Temmuz","Ağustos","Eylül","Ekim","Kasım","Aralık"))</f>
        <v/>
      </c>
      <c r="E1124" s="153">
        <f>IF(A1124="","",ROUNDUP(MONTH(A1124)/3,0))</f>
        <v/>
      </c>
      <c r="F1124" s="153">
        <f>IF(A1124="","",WEEKNUM(A1124,2))</f>
        <v/>
      </c>
      <c r="G1124" s="153">
        <f>IF(A1124="","",WEEKDAY(A1124,2))</f>
        <v/>
      </c>
      <c r="H1124" s="153">
        <f>IF(A1124="","",CHOOSE(WEEKDAY(A1124,2),"Pazartesi","Salı","Çarşamba","Perşembe","Cuma","Cumartesi","Pazar"))</f>
        <v/>
      </c>
    </row>
    <row r="1125" ht="10.5" customHeight="1" s="113">
      <c r="A1125" s="152" t="n">
        <v>43128</v>
      </c>
      <c r="B1125" s="153">
        <f>IF(A1125="","",YEAR(A1125))</f>
        <v/>
      </c>
      <c r="C1125" s="153">
        <f>IF(A1125="","",MONTH(A1125))</f>
        <v/>
      </c>
      <c r="D1125" s="153">
        <f>IF(A1125="","",CHOOSE(MONTH(A1125),"Ocak","Şubat","Mart","Nisan","Mayıs","Haziran","Temmuz","Ağustos","Eylül","Ekim","Kasım","Aralık"))</f>
        <v/>
      </c>
      <c r="E1125" s="153">
        <f>IF(A1125="","",ROUNDUP(MONTH(A1125)/3,0))</f>
        <v/>
      </c>
      <c r="F1125" s="153">
        <f>IF(A1125="","",WEEKNUM(A1125,2))</f>
        <v/>
      </c>
      <c r="G1125" s="153">
        <f>IF(A1125="","",WEEKDAY(A1125,2))</f>
        <v/>
      </c>
      <c r="H1125" s="153">
        <f>IF(A1125="","",CHOOSE(WEEKDAY(A1125,2),"Pazartesi","Salı","Çarşamba","Perşembe","Cuma","Cumartesi","Pazar"))</f>
        <v/>
      </c>
    </row>
    <row r="1126" ht="10.5" customHeight="1" s="113">
      <c r="A1126" s="152" t="n">
        <v>43129</v>
      </c>
      <c r="B1126" s="153">
        <f>IF(A1126="","",YEAR(A1126))</f>
        <v/>
      </c>
      <c r="C1126" s="153">
        <f>IF(A1126="","",MONTH(A1126))</f>
        <v/>
      </c>
      <c r="D1126" s="153">
        <f>IF(A1126="","",CHOOSE(MONTH(A1126),"Ocak","Şubat","Mart","Nisan","Mayıs","Haziran","Temmuz","Ağustos","Eylül","Ekim","Kasım","Aralık"))</f>
        <v/>
      </c>
      <c r="E1126" s="153">
        <f>IF(A1126="","",ROUNDUP(MONTH(A1126)/3,0))</f>
        <v/>
      </c>
      <c r="F1126" s="153">
        <f>IF(A1126="","",WEEKNUM(A1126,2))</f>
        <v/>
      </c>
      <c r="G1126" s="153">
        <f>IF(A1126="","",WEEKDAY(A1126,2))</f>
        <v/>
      </c>
      <c r="H1126" s="153">
        <f>IF(A1126="","",CHOOSE(WEEKDAY(A1126,2),"Pazartesi","Salı","Çarşamba","Perşembe","Cuma","Cumartesi","Pazar"))</f>
        <v/>
      </c>
    </row>
    <row r="1127" ht="10.5" customHeight="1" s="113">
      <c r="A1127" s="152" t="n">
        <v>43130</v>
      </c>
      <c r="B1127" s="153">
        <f>IF(A1127="","",YEAR(A1127))</f>
        <v/>
      </c>
      <c r="C1127" s="153">
        <f>IF(A1127="","",MONTH(A1127))</f>
        <v/>
      </c>
      <c r="D1127" s="153">
        <f>IF(A1127="","",CHOOSE(MONTH(A1127),"Ocak","Şubat","Mart","Nisan","Mayıs","Haziran","Temmuz","Ağustos","Eylül","Ekim","Kasım","Aralık"))</f>
        <v/>
      </c>
      <c r="E1127" s="153">
        <f>IF(A1127="","",ROUNDUP(MONTH(A1127)/3,0))</f>
        <v/>
      </c>
      <c r="F1127" s="153">
        <f>IF(A1127="","",WEEKNUM(A1127,2))</f>
        <v/>
      </c>
      <c r="G1127" s="153">
        <f>IF(A1127="","",WEEKDAY(A1127,2))</f>
        <v/>
      </c>
      <c r="H1127" s="153">
        <f>IF(A1127="","",CHOOSE(WEEKDAY(A1127,2),"Pazartesi","Salı","Çarşamba","Perşembe","Cuma","Cumartesi","Pazar"))</f>
        <v/>
      </c>
    </row>
    <row r="1128" ht="10.5" customHeight="1" s="113">
      <c r="A1128" s="152" t="n">
        <v>43131</v>
      </c>
      <c r="B1128" s="153">
        <f>IF(A1128="","",YEAR(A1128))</f>
        <v/>
      </c>
      <c r="C1128" s="153">
        <f>IF(A1128="","",MONTH(A1128))</f>
        <v/>
      </c>
      <c r="D1128" s="153">
        <f>IF(A1128="","",CHOOSE(MONTH(A1128),"Ocak","Şubat","Mart","Nisan","Mayıs","Haziran","Temmuz","Ağustos","Eylül","Ekim","Kasım","Aralık"))</f>
        <v/>
      </c>
      <c r="E1128" s="153">
        <f>IF(A1128="","",ROUNDUP(MONTH(A1128)/3,0))</f>
        <v/>
      </c>
      <c r="F1128" s="153">
        <f>IF(A1128="","",WEEKNUM(A1128,2))</f>
        <v/>
      </c>
      <c r="G1128" s="153">
        <f>IF(A1128="","",WEEKDAY(A1128,2))</f>
        <v/>
      </c>
      <c r="H1128" s="153">
        <f>IF(A1128="","",CHOOSE(WEEKDAY(A1128,2),"Pazartesi","Salı","Çarşamba","Perşembe","Cuma","Cumartesi","Pazar"))</f>
        <v/>
      </c>
    </row>
    <row r="1129" ht="10.5" customHeight="1" s="113">
      <c r="A1129" s="152" t="n">
        <v>43132</v>
      </c>
      <c r="B1129" s="153">
        <f>IF(A1129="","",YEAR(A1129))</f>
        <v/>
      </c>
      <c r="C1129" s="153">
        <f>IF(A1129="","",MONTH(A1129))</f>
        <v/>
      </c>
      <c r="D1129" s="153">
        <f>IF(A1129="","",CHOOSE(MONTH(A1129),"Ocak","Şubat","Mart","Nisan","Mayıs","Haziran","Temmuz","Ağustos","Eylül","Ekim","Kasım","Aralık"))</f>
        <v/>
      </c>
      <c r="E1129" s="153">
        <f>IF(A1129="","",ROUNDUP(MONTH(A1129)/3,0))</f>
        <v/>
      </c>
      <c r="F1129" s="153">
        <f>IF(A1129="","",WEEKNUM(A1129,2))</f>
        <v/>
      </c>
      <c r="G1129" s="153">
        <f>IF(A1129="","",WEEKDAY(A1129,2))</f>
        <v/>
      </c>
      <c r="H1129" s="153">
        <f>IF(A1129="","",CHOOSE(WEEKDAY(A1129,2),"Pazartesi","Salı","Çarşamba","Perşembe","Cuma","Cumartesi","Pazar"))</f>
        <v/>
      </c>
    </row>
    <row r="1130" ht="10.5" customHeight="1" s="113">
      <c r="A1130" s="152" t="n">
        <v>43133</v>
      </c>
      <c r="B1130" s="153">
        <f>IF(A1130="","",YEAR(A1130))</f>
        <v/>
      </c>
      <c r="C1130" s="153">
        <f>IF(A1130="","",MONTH(A1130))</f>
        <v/>
      </c>
      <c r="D1130" s="153">
        <f>IF(A1130="","",CHOOSE(MONTH(A1130),"Ocak","Şubat","Mart","Nisan","Mayıs","Haziran","Temmuz","Ağustos","Eylül","Ekim","Kasım","Aralık"))</f>
        <v/>
      </c>
      <c r="E1130" s="153">
        <f>IF(A1130="","",ROUNDUP(MONTH(A1130)/3,0))</f>
        <v/>
      </c>
      <c r="F1130" s="153">
        <f>IF(A1130="","",WEEKNUM(A1130,2))</f>
        <v/>
      </c>
      <c r="G1130" s="153">
        <f>IF(A1130="","",WEEKDAY(A1130,2))</f>
        <v/>
      </c>
      <c r="H1130" s="153">
        <f>IF(A1130="","",CHOOSE(WEEKDAY(A1130,2),"Pazartesi","Salı","Çarşamba","Perşembe","Cuma","Cumartesi","Pazar"))</f>
        <v/>
      </c>
    </row>
    <row r="1131" ht="10.5" customHeight="1" s="113">
      <c r="A1131" s="152" t="n">
        <v>43134</v>
      </c>
      <c r="B1131" s="153">
        <f>IF(A1131="","",YEAR(A1131))</f>
        <v/>
      </c>
      <c r="C1131" s="153">
        <f>IF(A1131="","",MONTH(A1131))</f>
        <v/>
      </c>
      <c r="D1131" s="153">
        <f>IF(A1131="","",CHOOSE(MONTH(A1131),"Ocak","Şubat","Mart","Nisan","Mayıs","Haziran","Temmuz","Ağustos","Eylül","Ekim","Kasım","Aralık"))</f>
        <v/>
      </c>
      <c r="E1131" s="153">
        <f>IF(A1131="","",ROUNDUP(MONTH(A1131)/3,0))</f>
        <v/>
      </c>
      <c r="F1131" s="153">
        <f>IF(A1131="","",WEEKNUM(A1131,2))</f>
        <v/>
      </c>
      <c r="G1131" s="153">
        <f>IF(A1131="","",WEEKDAY(A1131,2))</f>
        <v/>
      </c>
      <c r="H1131" s="153">
        <f>IF(A1131="","",CHOOSE(WEEKDAY(A1131,2),"Pazartesi","Salı","Çarşamba","Perşembe","Cuma","Cumartesi","Pazar"))</f>
        <v/>
      </c>
    </row>
    <row r="1132" ht="10.5" customHeight="1" s="113">
      <c r="A1132" s="152" t="n">
        <v>43135</v>
      </c>
      <c r="B1132" s="153">
        <f>IF(A1132="","",YEAR(A1132))</f>
        <v/>
      </c>
      <c r="C1132" s="153">
        <f>IF(A1132="","",MONTH(A1132))</f>
        <v/>
      </c>
      <c r="D1132" s="153">
        <f>IF(A1132="","",CHOOSE(MONTH(A1132),"Ocak","Şubat","Mart","Nisan","Mayıs","Haziran","Temmuz","Ağustos","Eylül","Ekim","Kasım","Aralık"))</f>
        <v/>
      </c>
      <c r="E1132" s="153">
        <f>IF(A1132="","",ROUNDUP(MONTH(A1132)/3,0))</f>
        <v/>
      </c>
      <c r="F1132" s="153">
        <f>IF(A1132="","",WEEKNUM(A1132,2))</f>
        <v/>
      </c>
      <c r="G1132" s="153">
        <f>IF(A1132="","",WEEKDAY(A1132,2))</f>
        <v/>
      </c>
      <c r="H1132" s="153">
        <f>IF(A1132="","",CHOOSE(WEEKDAY(A1132,2),"Pazartesi","Salı","Çarşamba","Perşembe","Cuma","Cumartesi","Pazar"))</f>
        <v/>
      </c>
    </row>
    <row r="1133" ht="10.5" customHeight="1" s="113">
      <c r="A1133" s="152" t="n">
        <v>43136</v>
      </c>
      <c r="B1133" s="153">
        <f>IF(A1133="","",YEAR(A1133))</f>
        <v/>
      </c>
      <c r="C1133" s="153">
        <f>IF(A1133="","",MONTH(A1133))</f>
        <v/>
      </c>
      <c r="D1133" s="153">
        <f>IF(A1133="","",CHOOSE(MONTH(A1133),"Ocak","Şubat","Mart","Nisan","Mayıs","Haziran","Temmuz","Ağustos","Eylül","Ekim","Kasım","Aralık"))</f>
        <v/>
      </c>
      <c r="E1133" s="153">
        <f>IF(A1133="","",ROUNDUP(MONTH(A1133)/3,0))</f>
        <v/>
      </c>
      <c r="F1133" s="153">
        <f>IF(A1133="","",WEEKNUM(A1133,2))</f>
        <v/>
      </c>
      <c r="G1133" s="153">
        <f>IF(A1133="","",WEEKDAY(A1133,2))</f>
        <v/>
      </c>
      <c r="H1133" s="153">
        <f>IF(A1133="","",CHOOSE(WEEKDAY(A1133,2),"Pazartesi","Salı","Çarşamba","Perşembe","Cuma","Cumartesi","Pazar"))</f>
        <v/>
      </c>
    </row>
    <row r="1134" ht="10.5" customHeight="1" s="113">
      <c r="A1134" s="152" t="n">
        <v>43137</v>
      </c>
      <c r="B1134" s="153">
        <f>IF(A1134="","",YEAR(A1134))</f>
        <v/>
      </c>
      <c r="C1134" s="153">
        <f>IF(A1134="","",MONTH(A1134))</f>
        <v/>
      </c>
      <c r="D1134" s="153">
        <f>IF(A1134="","",CHOOSE(MONTH(A1134),"Ocak","Şubat","Mart","Nisan","Mayıs","Haziran","Temmuz","Ağustos","Eylül","Ekim","Kasım","Aralık"))</f>
        <v/>
      </c>
      <c r="E1134" s="153">
        <f>IF(A1134="","",ROUNDUP(MONTH(A1134)/3,0))</f>
        <v/>
      </c>
      <c r="F1134" s="153">
        <f>IF(A1134="","",WEEKNUM(A1134,2))</f>
        <v/>
      </c>
      <c r="G1134" s="153">
        <f>IF(A1134="","",WEEKDAY(A1134,2))</f>
        <v/>
      </c>
      <c r="H1134" s="153">
        <f>IF(A1134="","",CHOOSE(WEEKDAY(A1134,2),"Pazartesi","Salı","Çarşamba","Perşembe","Cuma","Cumartesi","Pazar"))</f>
        <v/>
      </c>
    </row>
    <row r="1135" ht="10.5" customHeight="1" s="113">
      <c r="A1135" s="152" t="n">
        <v>43138</v>
      </c>
      <c r="B1135" s="153">
        <f>IF(A1135="","",YEAR(A1135))</f>
        <v/>
      </c>
      <c r="C1135" s="153">
        <f>IF(A1135="","",MONTH(A1135))</f>
        <v/>
      </c>
      <c r="D1135" s="153">
        <f>IF(A1135="","",CHOOSE(MONTH(A1135),"Ocak","Şubat","Mart","Nisan","Mayıs","Haziran","Temmuz","Ağustos","Eylül","Ekim","Kasım","Aralık"))</f>
        <v/>
      </c>
      <c r="E1135" s="153">
        <f>IF(A1135="","",ROUNDUP(MONTH(A1135)/3,0))</f>
        <v/>
      </c>
      <c r="F1135" s="153">
        <f>IF(A1135="","",WEEKNUM(A1135,2))</f>
        <v/>
      </c>
      <c r="G1135" s="153">
        <f>IF(A1135="","",WEEKDAY(A1135,2))</f>
        <v/>
      </c>
      <c r="H1135" s="153">
        <f>IF(A1135="","",CHOOSE(WEEKDAY(A1135,2),"Pazartesi","Salı","Çarşamba","Perşembe","Cuma","Cumartesi","Pazar"))</f>
        <v/>
      </c>
    </row>
    <row r="1136" ht="10.5" customHeight="1" s="113">
      <c r="A1136" s="152" t="n">
        <v>43139</v>
      </c>
      <c r="B1136" s="153">
        <f>IF(A1136="","",YEAR(A1136))</f>
        <v/>
      </c>
      <c r="C1136" s="153">
        <f>IF(A1136="","",MONTH(A1136))</f>
        <v/>
      </c>
      <c r="D1136" s="153">
        <f>IF(A1136="","",CHOOSE(MONTH(A1136),"Ocak","Şubat","Mart","Nisan","Mayıs","Haziran","Temmuz","Ağustos","Eylül","Ekim","Kasım","Aralık"))</f>
        <v/>
      </c>
      <c r="E1136" s="153">
        <f>IF(A1136="","",ROUNDUP(MONTH(A1136)/3,0))</f>
        <v/>
      </c>
      <c r="F1136" s="153">
        <f>IF(A1136="","",WEEKNUM(A1136,2))</f>
        <v/>
      </c>
      <c r="G1136" s="153">
        <f>IF(A1136="","",WEEKDAY(A1136,2))</f>
        <v/>
      </c>
      <c r="H1136" s="153">
        <f>IF(A1136="","",CHOOSE(WEEKDAY(A1136,2),"Pazartesi","Salı","Çarşamba","Perşembe","Cuma","Cumartesi","Pazar"))</f>
        <v/>
      </c>
    </row>
    <row r="1137" ht="10.5" customHeight="1" s="113">
      <c r="A1137" s="152" t="n">
        <v>43140</v>
      </c>
      <c r="B1137" s="153">
        <f>IF(A1137="","",YEAR(A1137))</f>
        <v/>
      </c>
      <c r="C1137" s="153">
        <f>IF(A1137="","",MONTH(A1137))</f>
        <v/>
      </c>
      <c r="D1137" s="153">
        <f>IF(A1137="","",CHOOSE(MONTH(A1137),"Ocak","Şubat","Mart","Nisan","Mayıs","Haziran","Temmuz","Ağustos","Eylül","Ekim","Kasım","Aralık"))</f>
        <v/>
      </c>
      <c r="E1137" s="153">
        <f>IF(A1137="","",ROUNDUP(MONTH(A1137)/3,0))</f>
        <v/>
      </c>
      <c r="F1137" s="153">
        <f>IF(A1137="","",WEEKNUM(A1137,2))</f>
        <v/>
      </c>
      <c r="G1137" s="153">
        <f>IF(A1137="","",WEEKDAY(A1137,2))</f>
        <v/>
      </c>
      <c r="H1137" s="153">
        <f>IF(A1137="","",CHOOSE(WEEKDAY(A1137,2),"Pazartesi","Salı","Çarşamba","Perşembe","Cuma","Cumartesi","Pazar"))</f>
        <v/>
      </c>
    </row>
    <row r="1138" ht="10.5" customHeight="1" s="113">
      <c r="A1138" s="152" t="n">
        <v>43141</v>
      </c>
      <c r="B1138" s="153">
        <f>IF(A1138="","",YEAR(A1138))</f>
        <v/>
      </c>
      <c r="C1138" s="153">
        <f>IF(A1138="","",MONTH(A1138))</f>
        <v/>
      </c>
      <c r="D1138" s="153">
        <f>IF(A1138="","",CHOOSE(MONTH(A1138),"Ocak","Şubat","Mart","Nisan","Mayıs","Haziran","Temmuz","Ağustos","Eylül","Ekim","Kasım","Aralık"))</f>
        <v/>
      </c>
      <c r="E1138" s="153">
        <f>IF(A1138="","",ROUNDUP(MONTH(A1138)/3,0))</f>
        <v/>
      </c>
      <c r="F1138" s="153">
        <f>IF(A1138="","",WEEKNUM(A1138,2))</f>
        <v/>
      </c>
      <c r="G1138" s="153">
        <f>IF(A1138="","",WEEKDAY(A1138,2))</f>
        <v/>
      </c>
      <c r="H1138" s="153">
        <f>IF(A1138="","",CHOOSE(WEEKDAY(A1138,2),"Pazartesi","Salı","Çarşamba","Perşembe","Cuma","Cumartesi","Pazar"))</f>
        <v/>
      </c>
    </row>
    <row r="1139" ht="10.5" customHeight="1" s="113">
      <c r="A1139" s="152" t="n">
        <v>43142</v>
      </c>
      <c r="B1139" s="153">
        <f>IF(A1139="","",YEAR(A1139))</f>
        <v/>
      </c>
      <c r="C1139" s="153">
        <f>IF(A1139="","",MONTH(A1139))</f>
        <v/>
      </c>
      <c r="D1139" s="153">
        <f>IF(A1139="","",CHOOSE(MONTH(A1139),"Ocak","Şubat","Mart","Nisan","Mayıs","Haziran","Temmuz","Ağustos","Eylül","Ekim","Kasım","Aralık"))</f>
        <v/>
      </c>
      <c r="E1139" s="153">
        <f>IF(A1139="","",ROUNDUP(MONTH(A1139)/3,0))</f>
        <v/>
      </c>
      <c r="F1139" s="153">
        <f>IF(A1139="","",WEEKNUM(A1139,2))</f>
        <v/>
      </c>
      <c r="G1139" s="153">
        <f>IF(A1139="","",WEEKDAY(A1139,2))</f>
        <v/>
      </c>
      <c r="H1139" s="153">
        <f>IF(A1139="","",CHOOSE(WEEKDAY(A1139,2),"Pazartesi","Salı","Çarşamba","Perşembe","Cuma","Cumartesi","Pazar"))</f>
        <v/>
      </c>
    </row>
    <row r="1140" ht="10.5" customHeight="1" s="113">
      <c r="A1140" s="152" t="n">
        <v>43143</v>
      </c>
      <c r="B1140" s="153">
        <f>IF(A1140="","",YEAR(A1140))</f>
        <v/>
      </c>
      <c r="C1140" s="153">
        <f>IF(A1140="","",MONTH(A1140))</f>
        <v/>
      </c>
      <c r="D1140" s="153">
        <f>IF(A1140="","",CHOOSE(MONTH(A1140),"Ocak","Şubat","Mart","Nisan","Mayıs","Haziran","Temmuz","Ağustos","Eylül","Ekim","Kasım","Aralık"))</f>
        <v/>
      </c>
      <c r="E1140" s="153">
        <f>IF(A1140="","",ROUNDUP(MONTH(A1140)/3,0))</f>
        <v/>
      </c>
      <c r="F1140" s="153">
        <f>IF(A1140="","",WEEKNUM(A1140,2))</f>
        <v/>
      </c>
      <c r="G1140" s="153">
        <f>IF(A1140="","",WEEKDAY(A1140,2))</f>
        <v/>
      </c>
      <c r="H1140" s="153">
        <f>IF(A1140="","",CHOOSE(WEEKDAY(A1140,2),"Pazartesi","Salı","Çarşamba","Perşembe","Cuma","Cumartesi","Pazar"))</f>
        <v/>
      </c>
    </row>
    <row r="1141" ht="10.5" customHeight="1" s="113">
      <c r="A1141" s="152" t="n">
        <v>43144</v>
      </c>
      <c r="B1141" s="153">
        <f>IF(A1141="","",YEAR(A1141))</f>
        <v/>
      </c>
      <c r="C1141" s="153">
        <f>IF(A1141="","",MONTH(A1141))</f>
        <v/>
      </c>
      <c r="D1141" s="153">
        <f>IF(A1141="","",CHOOSE(MONTH(A1141),"Ocak","Şubat","Mart","Nisan","Mayıs","Haziran","Temmuz","Ağustos","Eylül","Ekim","Kasım","Aralık"))</f>
        <v/>
      </c>
      <c r="E1141" s="153">
        <f>IF(A1141="","",ROUNDUP(MONTH(A1141)/3,0))</f>
        <v/>
      </c>
      <c r="F1141" s="153">
        <f>IF(A1141="","",WEEKNUM(A1141,2))</f>
        <v/>
      </c>
      <c r="G1141" s="153">
        <f>IF(A1141="","",WEEKDAY(A1141,2))</f>
        <v/>
      </c>
      <c r="H1141" s="153">
        <f>IF(A1141="","",CHOOSE(WEEKDAY(A1141,2),"Pazartesi","Salı","Çarşamba","Perşembe","Cuma","Cumartesi","Pazar"))</f>
        <v/>
      </c>
    </row>
    <row r="1142" ht="10.5" customHeight="1" s="113">
      <c r="A1142" s="152" t="n">
        <v>43145</v>
      </c>
      <c r="B1142" s="153">
        <f>IF(A1142="","",YEAR(A1142))</f>
        <v/>
      </c>
      <c r="C1142" s="153">
        <f>IF(A1142="","",MONTH(A1142))</f>
        <v/>
      </c>
      <c r="D1142" s="153">
        <f>IF(A1142="","",CHOOSE(MONTH(A1142),"Ocak","Şubat","Mart","Nisan","Mayıs","Haziran","Temmuz","Ağustos","Eylül","Ekim","Kasım","Aralık"))</f>
        <v/>
      </c>
      <c r="E1142" s="153">
        <f>IF(A1142="","",ROUNDUP(MONTH(A1142)/3,0))</f>
        <v/>
      </c>
      <c r="F1142" s="153">
        <f>IF(A1142="","",WEEKNUM(A1142,2))</f>
        <v/>
      </c>
      <c r="G1142" s="153">
        <f>IF(A1142="","",WEEKDAY(A1142,2))</f>
        <v/>
      </c>
      <c r="H1142" s="153">
        <f>IF(A1142="","",CHOOSE(WEEKDAY(A1142,2),"Pazartesi","Salı","Çarşamba","Perşembe","Cuma","Cumartesi","Pazar"))</f>
        <v/>
      </c>
    </row>
    <row r="1143" ht="10.5" customHeight="1" s="113">
      <c r="A1143" s="152" t="n">
        <v>43146</v>
      </c>
      <c r="B1143" s="153">
        <f>IF(A1143="","",YEAR(A1143))</f>
        <v/>
      </c>
      <c r="C1143" s="153">
        <f>IF(A1143="","",MONTH(A1143))</f>
        <v/>
      </c>
      <c r="D1143" s="153">
        <f>IF(A1143="","",CHOOSE(MONTH(A1143),"Ocak","Şubat","Mart","Nisan","Mayıs","Haziran","Temmuz","Ağustos","Eylül","Ekim","Kasım","Aralık"))</f>
        <v/>
      </c>
      <c r="E1143" s="153">
        <f>IF(A1143="","",ROUNDUP(MONTH(A1143)/3,0))</f>
        <v/>
      </c>
      <c r="F1143" s="153">
        <f>IF(A1143="","",WEEKNUM(A1143,2))</f>
        <v/>
      </c>
      <c r="G1143" s="153">
        <f>IF(A1143="","",WEEKDAY(A1143,2))</f>
        <v/>
      </c>
      <c r="H1143" s="153">
        <f>IF(A1143="","",CHOOSE(WEEKDAY(A1143,2),"Pazartesi","Salı","Çarşamba","Perşembe","Cuma","Cumartesi","Pazar"))</f>
        <v/>
      </c>
    </row>
    <row r="1144" ht="10.5" customHeight="1" s="113">
      <c r="A1144" s="152" t="n">
        <v>43147</v>
      </c>
      <c r="B1144" s="153">
        <f>IF(A1144="","",YEAR(A1144))</f>
        <v/>
      </c>
      <c r="C1144" s="153">
        <f>IF(A1144="","",MONTH(A1144))</f>
        <v/>
      </c>
      <c r="D1144" s="153">
        <f>IF(A1144="","",CHOOSE(MONTH(A1144),"Ocak","Şubat","Mart","Nisan","Mayıs","Haziran","Temmuz","Ağustos","Eylül","Ekim","Kasım","Aralık"))</f>
        <v/>
      </c>
      <c r="E1144" s="153">
        <f>IF(A1144="","",ROUNDUP(MONTH(A1144)/3,0))</f>
        <v/>
      </c>
      <c r="F1144" s="153">
        <f>IF(A1144="","",WEEKNUM(A1144,2))</f>
        <v/>
      </c>
      <c r="G1144" s="153">
        <f>IF(A1144="","",WEEKDAY(A1144,2))</f>
        <v/>
      </c>
      <c r="H1144" s="153">
        <f>IF(A1144="","",CHOOSE(WEEKDAY(A1144,2),"Pazartesi","Salı","Çarşamba","Perşembe","Cuma","Cumartesi","Pazar"))</f>
        <v/>
      </c>
    </row>
    <row r="1145" ht="10.5" customHeight="1" s="113">
      <c r="A1145" s="152" t="n">
        <v>43148</v>
      </c>
      <c r="B1145" s="153">
        <f>IF(A1145="","",YEAR(A1145))</f>
        <v/>
      </c>
      <c r="C1145" s="153">
        <f>IF(A1145="","",MONTH(A1145))</f>
        <v/>
      </c>
      <c r="D1145" s="153">
        <f>IF(A1145="","",CHOOSE(MONTH(A1145),"Ocak","Şubat","Mart","Nisan","Mayıs","Haziran","Temmuz","Ağustos","Eylül","Ekim","Kasım","Aralık"))</f>
        <v/>
      </c>
      <c r="E1145" s="153">
        <f>IF(A1145="","",ROUNDUP(MONTH(A1145)/3,0))</f>
        <v/>
      </c>
      <c r="F1145" s="153">
        <f>IF(A1145="","",WEEKNUM(A1145,2))</f>
        <v/>
      </c>
      <c r="G1145" s="153">
        <f>IF(A1145="","",WEEKDAY(A1145,2))</f>
        <v/>
      </c>
      <c r="H1145" s="153">
        <f>IF(A1145="","",CHOOSE(WEEKDAY(A1145,2),"Pazartesi","Salı","Çarşamba","Perşembe","Cuma","Cumartesi","Pazar"))</f>
        <v/>
      </c>
    </row>
    <row r="1146" ht="10.5" customHeight="1" s="113">
      <c r="A1146" s="152" t="n">
        <v>43149</v>
      </c>
      <c r="B1146" s="153">
        <f>IF(A1146="","",YEAR(A1146))</f>
        <v/>
      </c>
      <c r="C1146" s="153">
        <f>IF(A1146="","",MONTH(A1146))</f>
        <v/>
      </c>
      <c r="D1146" s="153">
        <f>IF(A1146="","",CHOOSE(MONTH(A1146),"Ocak","Şubat","Mart","Nisan","Mayıs","Haziran","Temmuz","Ağustos","Eylül","Ekim","Kasım","Aralık"))</f>
        <v/>
      </c>
      <c r="E1146" s="153">
        <f>IF(A1146="","",ROUNDUP(MONTH(A1146)/3,0))</f>
        <v/>
      </c>
      <c r="F1146" s="153">
        <f>IF(A1146="","",WEEKNUM(A1146,2))</f>
        <v/>
      </c>
      <c r="G1146" s="153">
        <f>IF(A1146="","",WEEKDAY(A1146,2))</f>
        <v/>
      </c>
      <c r="H1146" s="153">
        <f>IF(A1146="","",CHOOSE(WEEKDAY(A1146,2),"Pazartesi","Salı","Çarşamba","Perşembe","Cuma","Cumartesi","Pazar"))</f>
        <v/>
      </c>
    </row>
    <row r="1147" ht="10.5" customHeight="1" s="113">
      <c r="A1147" s="152" t="n">
        <v>43150</v>
      </c>
      <c r="B1147" s="153">
        <f>IF(A1147="","",YEAR(A1147))</f>
        <v/>
      </c>
      <c r="C1147" s="153">
        <f>IF(A1147="","",MONTH(A1147))</f>
        <v/>
      </c>
      <c r="D1147" s="153">
        <f>IF(A1147="","",CHOOSE(MONTH(A1147),"Ocak","Şubat","Mart","Nisan","Mayıs","Haziran","Temmuz","Ağustos","Eylül","Ekim","Kasım","Aralık"))</f>
        <v/>
      </c>
      <c r="E1147" s="153">
        <f>IF(A1147="","",ROUNDUP(MONTH(A1147)/3,0))</f>
        <v/>
      </c>
      <c r="F1147" s="153">
        <f>IF(A1147="","",WEEKNUM(A1147,2))</f>
        <v/>
      </c>
      <c r="G1147" s="153">
        <f>IF(A1147="","",WEEKDAY(A1147,2))</f>
        <v/>
      </c>
      <c r="H1147" s="153">
        <f>IF(A1147="","",CHOOSE(WEEKDAY(A1147,2),"Pazartesi","Salı","Çarşamba","Perşembe","Cuma","Cumartesi","Pazar"))</f>
        <v/>
      </c>
    </row>
    <row r="1148" ht="10.5" customHeight="1" s="113">
      <c r="A1148" s="152" t="n">
        <v>43151</v>
      </c>
      <c r="B1148" s="153">
        <f>IF(A1148="","",YEAR(A1148))</f>
        <v/>
      </c>
      <c r="C1148" s="153">
        <f>IF(A1148="","",MONTH(A1148))</f>
        <v/>
      </c>
      <c r="D1148" s="153">
        <f>IF(A1148="","",CHOOSE(MONTH(A1148),"Ocak","Şubat","Mart","Nisan","Mayıs","Haziran","Temmuz","Ağustos","Eylül","Ekim","Kasım","Aralık"))</f>
        <v/>
      </c>
      <c r="E1148" s="153">
        <f>IF(A1148="","",ROUNDUP(MONTH(A1148)/3,0))</f>
        <v/>
      </c>
      <c r="F1148" s="153">
        <f>IF(A1148="","",WEEKNUM(A1148,2))</f>
        <v/>
      </c>
      <c r="G1148" s="153">
        <f>IF(A1148="","",WEEKDAY(A1148,2))</f>
        <v/>
      </c>
      <c r="H1148" s="153">
        <f>IF(A1148="","",CHOOSE(WEEKDAY(A1148,2),"Pazartesi","Salı","Çarşamba","Perşembe","Cuma","Cumartesi","Pazar"))</f>
        <v/>
      </c>
    </row>
    <row r="1149" ht="10.5" customHeight="1" s="113">
      <c r="A1149" s="152" t="n">
        <v>43152</v>
      </c>
      <c r="B1149" s="153">
        <f>IF(A1149="","",YEAR(A1149))</f>
        <v/>
      </c>
      <c r="C1149" s="153">
        <f>IF(A1149="","",MONTH(A1149))</f>
        <v/>
      </c>
      <c r="D1149" s="153">
        <f>IF(A1149="","",CHOOSE(MONTH(A1149),"Ocak","Şubat","Mart","Nisan","Mayıs","Haziran","Temmuz","Ağustos","Eylül","Ekim","Kasım","Aralık"))</f>
        <v/>
      </c>
      <c r="E1149" s="153">
        <f>IF(A1149="","",ROUNDUP(MONTH(A1149)/3,0))</f>
        <v/>
      </c>
      <c r="F1149" s="153">
        <f>IF(A1149="","",WEEKNUM(A1149,2))</f>
        <v/>
      </c>
      <c r="G1149" s="153">
        <f>IF(A1149="","",WEEKDAY(A1149,2))</f>
        <v/>
      </c>
      <c r="H1149" s="153">
        <f>IF(A1149="","",CHOOSE(WEEKDAY(A1149,2),"Pazartesi","Salı","Çarşamba","Perşembe","Cuma","Cumartesi","Pazar"))</f>
        <v/>
      </c>
    </row>
    <row r="1150" ht="10.5" customHeight="1" s="113">
      <c r="A1150" s="152" t="n">
        <v>43153</v>
      </c>
      <c r="B1150" s="153">
        <f>IF(A1150="","",YEAR(A1150))</f>
        <v/>
      </c>
      <c r="C1150" s="153">
        <f>IF(A1150="","",MONTH(A1150))</f>
        <v/>
      </c>
      <c r="D1150" s="153">
        <f>IF(A1150="","",CHOOSE(MONTH(A1150),"Ocak","Şubat","Mart","Nisan","Mayıs","Haziran","Temmuz","Ağustos","Eylül","Ekim","Kasım","Aralık"))</f>
        <v/>
      </c>
      <c r="E1150" s="153">
        <f>IF(A1150="","",ROUNDUP(MONTH(A1150)/3,0))</f>
        <v/>
      </c>
      <c r="F1150" s="153">
        <f>IF(A1150="","",WEEKNUM(A1150,2))</f>
        <v/>
      </c>
      <c r="G1150" s="153">
        <f>IF(A1150="","",WEEKDAY(A1150,2))</f>
        <v/>
      </c>
      <c r="H1150" s="153">
        <f>IF(A1150="","",CHOOSE(WEEKDAY(A1150,2),"Pazartesi","Salı","Çarşamba","Perşembe","Cuma","Cumartesi","Pazar"))</f>
        <v/>
      </c>
    </row>
    <row r="1151" ht="10.5" customHeight="1" s="113">
      <c r="A1151" s="152" t="n">
        <v>43154</v>
      </c>
      <c r="B1151" s="153">
        <f>IF(A1151="","",YEAR(A1151))</f>
        <v/>
      </c>
      <c r="C1151" s="153">
        <f>IF(A1151="","",MONTH(A1151))</f>
        <v/>
      </c>
      <c r="D1151" s="153">
        <f>IF(A1151="","",CHOOSE(MONTH(A1151),"Ocak","Şubat","Mart","Nisan","Mayıs","Haziran","Temmuz","Ağustos","Eylül","Ekim","Kasım","Aralık"))</f>
        <v/>
      </c>
      <c r="E1151" s="153">
        <f>IF(A1151="","",ROUNDUP(MONTH(A1151)/3,0))</f>
        <v/>
      </c>
      <c r="F1151" s="153">
        <f>IF(A1151="","",WEEKNUM(A1151,2))</f>
        <v/>
      </c>
      <c r="G1151" s="153">
        <f>IF(A1151="","",WEEKDAY(A1151,2))</f>
        <v/>
      </c>
      <c r="H1151" s="153">
        <f>IF(A1151="","",CHOOSE(WEEKDAY(A1151,2),"Pazartesi","Salı","Çarşamba","Perşembe","Cuma","Cumartesi","Pazar"))</f>
        <v/>
      </c>
    </row>
    <row r="1152" ht="10.5" customHeight="1" s="113">
      <c r="A1152" s="152" t="n">
        <v>43155</v>
      </c>
      <c r="B1152" s="153">
        <f>IF(A1152="","",YEAR(A1152))</f>
        <v/>
      </c>
      <c r="C1152" s="153">
        <f>IF(A1152="","",MONTH(A1152))</f>
        <v/>
      </c>
      <c r="D1152" s="153">
        <f>IF(A1152="","",CHOOSE(MONTH(A1152),"Ocak","Şubat","Mart","Nisan","Mayıs","Haziran","Temmuz","Ağustos","Eylül","Ekim","Kasım","Aralık"))</f>
        <v/>
      </c>
      <c r="E1152" s="153">
        <f>IF(A1152="","",ROUNDUP(MONTH(A1152)/3,0))</f>
        <v/>
      </c>
      <c r="F1152" s="153">
        <f>IF(A1152="","",WEEKNUM(A1152,2))</f>
        <v/>
      </c>
      <c r="G1152" s="153">
        <f>IF(A1152="","",WEEKDAY(A1152,2))</f>
        <v/>
      </c>
      <c r="H1152" s="153">
        <f>IF(A1152="","",CHOOSE(WEEKDAY(A1152,2),"Pazartesi","Salı","Çarşamba","Perşembe","Cuma","Cumartesi","Pazar"))</f>
        <v/>
      </c>
    </row>
    <row r="1153" ht="10.5" customHeight="1" s="113">
      <c r="A1153" s="152" t="n">
        <v>43156</v>
      </c>
      <c r="B1153" s="153">
        <f>IF(A1153="","",YEAR(A1153))</f>
        <v/>
      </c>
      <c r="C1153" s="153">
        <f>IF(A1153="","",MONTH(A1153))</f>
        <v/>
      </c>
      <c r="D1153" s="153">
        <f>IF(A1153="","",CHOOSE(MONTH(A1153),"Ocak","Şubat","Mart","Nisan","Mayıs","Haziran","Temmuz","Ağustos","Eylül","Ekim","Kasım","Aralık"))</f>
        <v/>
      </c>
      <c r="E1153" s="153">
        <f>IF(A1153="","",ROUNDUP(MONTH(A1153)/3,0))</f>
        <v/>
      </c>
      <c r="F1153" s="153">
        <f>IF(A1153="","",WEEKNUM(A1153,2))</f>
        <v/>
      </c>
      <c r="G1153" s="153">
        <f>IF(A1153="","",WEEKDAY(A1153,2))</f>
        <v/>
      </c>
      <c r="H1153" s="153">
        <f>IF(A1153="","",CHOOSE(WEEKDAY(A1153,2),"Pazartesi","Salı","Çarşamba","Perşembe","Cuma","Cumartesi","Pazar"))</f>
        <v/>
      </c>
    </row>
    <row r="1154" ht="10.5" customHeight="1" s="113">
      <c r="A1154" s="152" t="n">
        <v>43157</v>
      </c>
      <c r="B1154" s="153">
        <f>IF(A1154="","",YEAR(A1154))</f>
        <v/>
      </c>
      <c r="C1154" s="153">
        <f>IF(A1154="","",MONTH(A1154))</f>
        <v/>
      </c>
      <c r="D1154" s="153">
        <f>IF(A1154="","",CHOOSE(MONTH(A1154),"Ocak","Şubat","Mart","Nisan","Mayıs","Haziran","Temmuz","Ağustos","Eylül","Ekim","Kasım","Aralık"))</f>
        <v/>
      </c>
      <c r="E1154" s="153">
        <f>IF(A1154="","",ROUNDUP(MONTH(A1154)/3,0))</f>
        <v/>
      </c>
      <c r="F1154" s="153">
        <f>IF(A1154="","",WEEKNUM(A1154,2))</f>
        <v/>
      </c>
      <c r="G1154" s="153">
        <f>IF(A1154="","",WEEKDAY(A1154,2))</f>
        <v/>
      </c>
      <c r="H1154" s="153">
        <f>IF(A1154="","",CHOOSE(WEEKDAY(A1154,2),"Pazartesi","Salı","Çarşamba","Perşembe","Cuma","Cumartesi","Pazar"))</f>
        <v/>
      </c>
    </row>
    <row r="1155" ht="10.5" customHeight="1" s="113">
      <c r="A1155" s="152" t="n">
        <v>43158</v>
      </c>
      <c r="B1155" s="153">
        <f>IF(A1155="","",YEAR(A1155))</f>
        <v/>
      </c>
      <c r="C1155" s="153">
        <f>IF(A1155="","",MONTH(A1155))</f>
        <v/>
      </c>
      <c r="D1155" s="153">
        <f>IF(A1155="","",CHOOSE(MONTH(A1155),"Ocak","Şubat","Mart","Nisan","Mayıs","Haziran","Temmuz","Ağustos","Eylül","Ekim","Kasım","Aralık"))</f>
        <v/>
      </c>
      <c r="E1155" s="153">
        <f>IF(A1155="","",ROUNDUP(MONTH(A1155)/3,0))</f>
        <v/>
      </c>
      <c r="F1155" s="153">
        <f>IF(A1155="","",WEEKNUM(A1155,2))</f>
        <v/>
      </c>
      <c r="G1155" s="153">
        <f>IF(A1155="","",WEEKDAY(A1155,2))</f>
        <v/>
      </c>
      <c r="H1155" s="153">
        <f>IF(A1155="","",CHOOSE(WEEKDAY(A1155,2),"Pazartesi","Salı","Çarşamba","Perşembe","Cuma","Cumartesi","Pazar"))</f>
        <v/>
      </c>
    </row>
    <row r="1156" ht="10.5" customHeight="1" s="113">
      <c r="A1156" s="152" t="n">
        <v>43159</v>
      </c>
      <c r="B1156" s="153">
        <f>IF(A1156="","",YEAR(A1156))</f>
        <v/>
      </c>
      <c r="C1156" s="153">
        <f>IF(A1156="","",MONTH(A1156))</f>
        <v/>
      </c>
      <c r="D1156" s="153">
        <f>IF(A1156="","",CHOOSE(MONTH(A1156),"Ocak","Şubat","Mart","Nisan","Mayıs","Haziran","Temmuz","Ağustos","Eylül","Ekim","Kasım","Aralık"))</f>
        <v/>
      </c>
      <c r="E1156" s="153">
        <f>IF(A1156="","",ROUNDUP(MONTH(A1156)/3,0))</f>
        <v/>
      </c>
      <c r="F1156" s="153">
        <f>IF(A1156="","",WEEKNUM(A1156,2))</f>
        <v/>
      </c>
      <c r="G1156" s="153">
        <f>IF(A1156="","",WEEKDAY(A1156,2))</f>
        <v/>
      </c>
      <c r="H1156" s="153">
        <f>IF(A1156="","",CHOOSE(WEEKDAY(A1156,2),"Pazartesi","Salı","Çarşamba","Perşembe","Cuma","Cumartesi","Pazar"))</f>
        <v/>
      </c>
    </row>
    <row r="1157" ht="10.5" customHeight="1" s="113">
      <c r="A1157" s="152" t="n">
        <v>43160</v>
      </c>
      <c r="B1157" s="153">
        <f>IF(A1157="","",YEAR(A1157))</f>
        <v/>
      </c>
      <c r="C1157" s="153">
        <f>IF(A1157="","",MONTH(A1157))</f>
        <v/>
      </c>
      <c r="D1157" s="153">
        <f>IF(A1157="","",CHOOSE(MONTH(A1157),"Ocak","Şubat","Mart","Nisan","Mayıs","Haziran","Temmuz","Ağustos","Eylül","Ekim","Kasım","Aralık"))</f>
        <v/>
      </c>
      <c r="E1157" s="153">
        <f>IF(A1157="","",ROUNDUP(MONTH(A1157)/3,0))</f>
        <v/>
      </c>
      <c r="F1157" s="153">
        <f>IF(A1157="","",WEEKNUM(A1157,2))</f>
        <v/>
      </c>
      <c r="G1157" s="153">
        <f>IF(A1157="","",WEEKDAY(A1157,2))</f>
        <v/>
      </c>
      <c r="H1157" s="153">
        <f>IF(A1157="","",CHOOSE(WEEKDAY(A1157,2),"Pazartesi","Salı","Çarşamba","Perşembe","Cuma","Cumartesi","Pazar"))</f>
        <v/>
      </c>
    </row>
    <row r="1158" ht="10.5" customHeight="1" s="113">
      <c r="A1158" s="152" t="n">
        <v>43161</v>
      </c>
      <c r="B1158" s="153">
        <f>IF(A1158="","",YEAR(A1158))</f>
        <v/>
      </c>
      <c r="C1158" s="153">
        <f>IF(A1158="","",MONTH(A1158))</f>
        <v/>
      </c>
      <c r="D1158" s="153">
        <f>IF(A1158="","",CHOOSE(MONTH(A1158),"Ocak","Şubat","Mart","Nisan","Mayıs","Haziran","Temmuz","Ağustos","Eylül","Ekim","Kasım","Aralık"))</f>
        <v/>
      </c>
      <c r="E1158" s="153">
        <f>IF(A1158="","",ROUNDUP(MONTH(A1158)/3,0))</f>
        <v/>
      </c>
      <c r="F1158" s="153">
        <f>IF(A1158="","",WEEKNUM(A1158,2))</f>
        <v/>
      </c>
      <c r="G1158" s="153">
        <f>IF(A1158="","",WEEKDAY(A1158,2))</f>
        <v/>
      </c>
      <c r="H1158" s="153">
        <f>IF(A1158="","",CHOOSE(WEEKDAY(A1158,2),"Pazartesi","Salı","Çarşamba","Perşembe","Cuma","Cumartesi","Pazar"))</f>
        <v/>
      </c>
    </row>
    <row r="1159" ht="10.5" customHeight="1" s="113">
      <c r="A1159" s="152" t="n">
        <v>43162</v>
      </c>
      <c r="B1159" s="153">
        <f>IF(A1159="","",YEAR(A1159))</f>
        <v/>
      </c>
      <c r="C1159" s="153">
        <f>IF(A1159="","",MONTH(A1159))</f>
        <v/>
      </c>
      <c r="D1159" s="153">
        <f>IF(A1159="","",CHOOSE(MONTH(A1159),"Ocak","Şubat","Mart","Nisan","Mayıs","Haziran","Temmuz","Ağustos","Eylül","Ekim","Kasım","Aralık"))</f>
        <v/>
      </c>
      <c r="E1159" s="153">
        <f>IF(A1159="","",ROUNDUP(MONTH(A1159)/3,0))</f>
        <v/>
      </c>
      <c r="F1159" s="153">
        <f>IF(A1159="","",WEEKNUM(A1159,2))</f>
        <v/>
      </c>
      <c r="G1159" s="153">
        <f>IF(A1159="","",WEEKDAY(A1159,2))</f>
        <v/>
      </c>
      <c r="H1159" s="153">
        <f>IF(A1159="","",CHOOSE(WEEKDAY(A1159,2),"Pazartesi","Salı","Çarşamba","Perşembe","Cuma","Cumartesi","Pazar"))</f>
        <v/>
      </c>
    </row>
    <row r="1160" ht="10.5" customHeight="1" s="113">
      <c r="A1160" s="152" t="n">
        <v>43163</v>
      </c>
      <c r="B1160" s="153">
        <f>IF(A1160="","",YEAR(A1160))</f>
        <v/>
      </c>
      <c r="C1160" s="153">
        <f>IF(A1160="","",MONTH(A1160))</f>
        <v/>
      </c>
      <c r="D1160" s="153">
        <f>IF(A1160="","",CHOOSE(MONTH(A1160),"Ocak","Şubat","Mart","Nisan","Mayıs","Haziran","Temmuz","Ağustos","Eylül","Ekim","Kasım","Aralık"))</f>
        <v/>
      </c>
      <c r="E1160" s="153">
        <f>IF(A1160="","",ROUNDUP(MONTH(A1160)/3,0))</f>
        <v/>
      </c>
      <c r="F1160" s="153">
        <f>IF(A1160="","",WEEKNUM(A1160,2))</f>
        <v/>
      </c>
      <c r="G1160" s="153">
        <f>IF(A1160="","",WEEKDAY(A1160,2))</f>
        <v/>
      </c>
      <c r="H1160" s="153">
        <f>IF(A1160="","",CHOOSE(WEEKDAY(A1160,2),"Pazartesi","Salı","Çarşamba","Perşembe","Cuma","Cumartesi","Pazar"))</f>
        <v/>
      </c>
    </row>
    <row r="1161" ht="10.5" customHeight="1" s="113">
      <c r="A1161" s="152" t="n">
        <v>43164</v>
      </c>
      <c r="B1161" s="153">
        <f>IF(A1161="","",YEAR(A1161))</f>
        <v/>
      </c>
      <c r="C1161" s="153">
        <f>IF(A1161="","",MONTH(A1161))</f>
        <v/>
      </c>
      <c r="D1161" s="153">
        <f>IF(A1161="","",CHOOSE(MONTH(A1161),"Ocak","Şubat","Mart","Nisan","Mayıs","Haziran","Temmuz","Ağustos","Eylül","Ekim","Kasım","Aralık"))</f>
        <v/>
      </c>
      <c r="E1161" s="153">
        <f>IF(A1161="","",ROUNDUP(MONTH(A1161)/3,0))</f>
        <v/>
      </c>
      <c r="F1161" s="153">
        <f>IF(A1161="","",WEEKNUM(A1161,2))</f>
        <v/>
      </c>
      <c r="G1161" s="153">
        <f>IF(A1161="","",WEEKDAY(A1161,2))</f>
        <v/>
      </c>
      <c r="H1161" s="153">
        <f>IF(A1161="","",CHOOSE(WEEKDAY(A1161,2),"Pazartesi","Salı","Çarşamba","Perşembe","Cuma","Cumartesi","Pazar"))</f>
        <v/>
      </c>
    </row>
    <row r="1162" ht="10.5" customHeight="1" s="113">
      <c r="A1162" s="152" t="n">
        <v>43165</v>
      </c>
      <c r="B1162" s="153">
        <f>IF(A1162="","",YEAR(A1162))</f>
        <v/>
      </c>
      <c r="C1162" s="153">
        <f>IF(A1162="","",MONTH(A1162))</f>
        <v/>
      </c>
      <c r="D1162" s="153">
        <f>IF(A1162="","",CHOOSE(MONTH(A1162),"Ocak","Şubat","Mart","Nisan","Mayıs","Haziran","Temmuz","Ağustos","Eylül","Ekim","Kasım","Aralık"))</f>
        <v/>
      </c>
      <c r="E1162" s="153">
        <f>IF(A1162="","",ROUNDUP(MONTH(A1162)/3,0))</f>
        <v/>
      </c>
      <c r="F1162" s="153">
        <f>IF(A1162="","",WEEKNUM(A1162,2))</f>
        <v/>
      </c>
      <c r="G1162" s="153">
        <f>IF(A1162="","",WEEKDAY(A1162,2))</f>
        <v/>
      </c>
      <c r="H1162" s="153">
        <f>IF(A1162="","",CHOOSE(WEEKDAY(A1162,2),"Pazartesi","Salı","Çarşamba","Perşembe","Cuma","Cumartesi","Pazar"))</f>
        <v/>
      </c>
    </row>
    <row r="1163" ht="10.5" customHeight="1" s="113">
      <c r="A1163" s="152" t="n">
        <v>43166</v>
      </c>
      <c r="B1163" s="153">
        <f>IF(A1163="","",YEAR(A1163))</f>
        <v/>
      </c>
      <c r="C1163" s="153">
        <f>IF(A1163="","",MONTH(A1163))</f>
        <v/>
      </c>
      <c r="D1163" s="153">
        <f>IF(A1163="","",CHOOSE(MONTH(A1163),"Ocak","Şubat","Mart","Nisan","Mayıs","Haziran","Temmuz","Ağustos","Eylül","Ekim","Kasım","Aralık"))</f>
        <v/>
      </c>
      <c r="E1163" s="153">
        <f>IF(A1163="","",ROUNDUP(MONTH(A1163)/3,0))</f>
        <v/>
      </c>
      <c r="F1163" s="153">
        <f>IF(A1163="","",WEEKNUM(A1163,2))</f>
        <v/>
      </c>
      <c r="G1163" s="153">
        <f>IF(A1163="","",WEEKDAY(A1163,2))</f>
        <v/>
      </c>
      <c r="H1163" s="153">
        <f>IF(A1163="","",CHOOSE(WEEKDAY(A1163,2),"Pazartesi","Salı","Çarşamba","Perşembe","Cuma","Cumartesi","Pazar"))</f>
        <v/>
      </c>
    </row>
    <row r="1164" ht="10.5" customHeight="1" s="113">
      <c r="A1164" s="152" t="n">
        <v>43167</v>
      </c>
      <c r="B1164" s="153">
        <f>IF(A1164="","",YEAR(A1164))</f>
        <v/>
      </c>
      <c r="C1164" s="153">
        <f>IF(A1164="","",MONTH(A1164))</f>
        <v/>
      </c>
      <c r="D1164" s="153">
        <f>IF(A1164="","",CHOOSE(MONTH(A1164),"Ocak","Şubat","Mart","Nisan","Mayıs","Haziran","Temmuz","Ağustos","Eylül","Ekim","Kasım","Aralık"))</f>
        <v/>
      </c>
      <c r="E1164" s="153">
        <f>IF(A1164="","",ROUNDUP(MONTH(A1164)/3,0))</f>
        <v/>
      </c>
      <c r="F1164" s="153">
        <f>IF(A1164="","",WEEKNUM(A1164,2))</f>
        <v/>
      </c>
      <c r="G1164" s="153">
        <f>IF(A1164="","",WEEKDAY(A1164,2))</f>
        <v/>
      </c>
      <c r="H1164" s="153">
        <f>IF(A1164="","",CHOOSE(WEEKDAY(A1164,2),"Pazartesi","Salı","Çarşamba","Perşembe","Cuma","Cumartesi","Pazar"))</f>
        <v/>
      </c>
    </row>
    <row r="1165" ht="10.5" customHeight="1" s="113">
      <c r="A1165" s="152" t="n">
        <v>43168</v>
      </c>
      <c r="B1165" s="153">
        <f>IF(A1165="","",YEAR(A1165))</f>
        <v/>
      </c>
      <c r="C1165" s="153">
        <f>IF(A1165="","",MONTH(A1165))</f>
        <v/>
      </c>
      <c r="D1165" s="153">
        <f>IF(A1165="","",CHOOSE(MONTH(A1165),"Ocak","Şubat","Mart","Nisan","Mayıs","Haziran","Temmuz","Ağustos","Eylül","Ekim","Kasım","Aralık"))</f>
        <v/>
      </c>
      <c r="E1165" s="153">
        <f>IF(A1165="","",ROUNDUP(MONTH(A1165)/3,0))</f>
        <v/>
      </c>
      <c r="F1165" s="153">
        <f>IF(A1165="","",WEEKNUM(A1165,2))</f>
        <v/>
      </c>
      <c r="G1165" s="153">
        <f>IF(A1165="","",WEEKDAY(A1165,2))</f>
        <v/>
      </c>
      <c r="H1165" s="153">
        <f>IF(A1165="","",CHOOSE(WEEKDAY(A1165,2),"Pazartesi","Salı","Çarşamba","Perşembe","Cuma","Cumartesi","Pazar"))</f>
        <v/>
      </c>
    </row>
    <row r="1166" ht="10.5" customHeight="1" s="113">
      <c r="A1166" s="152" t="n">
        <v>43169</v>
      </c>
      <c r="B1166" s="153">
        <f>IF(A1166="","",YEAR(A1166))</f>
        <v/>
      </c>
      <c r="C1166" s="153">
        <f>IF(A1166="","",MONTH(A1166))</f>
        <v/>
      </c>
      <c r="D1166" s="153">
        <f>IF(A1166="","",CHOOSE(MONTH(A1166),"Ocak","Şubat","Mart","Nisan","Mayıs","Haziran","Temmuz","Ağustos","Eylül","Ekim","Kasım","Aralık"))</f>
        <v/>
      </c>
      <c r="E1166" s="153">
        <f>IF(A1166="","",ROUNDUP(MONTH(A1166)/3,0))</f>
        <v/>
      </c>
      <c r="F1166" s="153">
        <f>IF(A1166="","",WEEKNUM(A1166,2))</f>
        <v/>
      </c>
      <c r="G1166" s="153">
        <f>IF(A1166="","",WEEKDAY(A1166,2))</f>
        <v/>
      </c>
      <c r="H1166" s="153">
        <f>IF(A1166="","",CHOOSE(WEEKDAY(A1166,2),"Pazartesi","Salı","Çarşamba","Perşembe","Cuma","Cumartesi","Pazar"))</f>
        <v/>
      </c>
    </row>
    <row r="1167" ht="10.5" customHeight="1" s="113">
      <c r="A1167" s="152" t="n">
        <v>43170</v>
      </c>
      <c r="B1167" s="153">
        <f>IF(A1167="","",YEAR(A1167))</f>
        <v/>
      </c>
      <c r="C1167" s="153">
        <f>IF(A1167="","",MONTH(A1167))</f>
        <v/>
      </c>
      <c r="D1167" s="153">
        <f>IF(A1167="","",CHOOSE(MONTH(A1167),"Ocak","Şubat","Mart","Nisan","Mayıs","Haziran","Temmuz","Ağustos","Eylül","Ekim","Kasım","Aralık"))</f>
        <v/>
      </c>
      <c r="E1167" s="153">
        <f>IF(A1167="","",ROUNDUP(MONTH(A1167)/3,0))</f>
        <v/>
      </c>
      <c r="F1167" s="153">
        <f>IF(A1167="","",WEEKNUM(A1167,2))</f>
        <v/>
      </c>
      <c r="G1167" s="153">
        <f>IF(A1167="","",WEEKDAY(A1167,2))</f>
        <v/>
      </c>
      <c r="H1167" s="153">
        <f>IF(A1167="","",CHOOSE(WEEKDAY(A1167,2),"Pazartesi","Salı","Çarşamba","Perşembe","Cuma","Cumartesi","Pazar"))</f>
        <v/>
      </c>
    </row>
    <row r="1168" ht="10.5" customHeight="1" s="113">
      <c r="A1168" s="152" t="n">
        <v>43171</v>
      </c>
      <c r="B1168" s="153">
        <f>IF(A1168="","",YEAR(A1168))</f>
        <v/>
      </c>
      <c r="C1168" s="153">
        <f>IF(A1168="","",MONTH(A1168))</f>
        <v/>
      </c>
      <c r="D1168" s="153">
        <f>IF(A1168="","",CHOOSE(MONTH(A1168),"Ocak","Şubat","Mart","Nisan","Mayıs","Haziran","Temmuz","Ağustos","Eylül","Ekim","Kasım","Aralık"))</f>
        <v/>
      </c>
      <c r="E1168" s="153">
        <f>IF(A1168="","",ROUNDUP(MONTH(A1168)/3,0))</f>
        <v/>
      </c>
      <c r="F1168" s="153">
        <f>IF(A1168="","",WEEKNUM(A1168,2))</f>
        <v/>
      </c>
      <c r="G1168" s="153">
        <f>IF(A1168="","",WEEKDAY(A1168,2))</f>
        <v/>
      </c>
      <c r="H1168" s="153">
        <f>IF(A1168="","",CHOOSE(WEEKDAY(A1168,2),"Pazartesi","Salı","Çarşamba","Perşembe","Cuma","Cumartesi","Pazar"))</f>
        <v/>
      </c>
    </row>
    <row r="1169" ht="10.5" customHeight="1" s="113">
      <c r="A1169" s="152" t="n">
        <v>43172</v>
      </c>
      <c r="B1169" s="153">
        <f>IF(A1169="","",YEAR(A1169))</f>
        <v/>
      </c>
      <c r="C1169" s="153">
        <f>IF(A1169="","",MONTH(A1169))</f>
        <v/>
      </c>
      <c r="D1169" s="153">
        <f>IF(A1169="","",CHOOSE(MONTH(A1169),"Ocak","Şubat","Mart","Nisan","Mayıs","Haziran","Temmuz","Ağustos","Eylül","Ekim","Kasım","Aralık"))</f>
        <v/>
      </c>
      <c r="E1169" s="153">
        <f>IF(A1169="","",ROUNDUP(MONTH(A1169)/3,0))</f>
        <v/>
      </c>
      <c r="F1169" s="153">
        <f>IF(A1169="","",WEEKNUM(A1169,2))</f>
        <v/>
      </c>
      <c r="G1169" s="153">
        <f>IF(A1169="","",WEEKDAY(A1169,2))</f>
        <v/>
      </c>
      <c r="H1169" s="153">
        <f>IF(A1169="","",CHOOSE(WEEKDAY(A1169,2),"Pazartesi","Salı","Çarşamba","Perşembe","Cuma","Cumartesi","Pazar"))</f>
        <v/>
      </c>
    </row>
    <row r="1170" ht="10.5" customHeight="1" s="113">
      <c r="A1170" s="152" t="n">
        <v>43173</v>
      </c>
      <c r="B1170" s="153">
        <f>IF(A1170="","",YEAR(A1170))</f>
        <v/>
      </c>
      <c r="C1170" s="153">
        <f>IF(A1170="","",MONTH(A1170))</f>
        <v/>
      </c>
      <c r="D1170" s="153">
        <f>IF(A1170="","",CHOOSE(MONTH(A1170),"Ocak","Şubat","Mart","Nisan","Mayıs","Haziran","Temmuz","Ağustos","Eylül","Ekim","Kasım","Aralık"))</f>
        <v/>
      </c>
      <c r="E1170" s="153">
        <f>IF(A1170="","",ROUNDUP(MONTH(A1170)/3,0))</f>
        <v/>
      </c>
      <c r="F1170" s="153">
        <f>IF(A1170="","",WEEKNUM(A1170,2))</f>
        <v/>
      </c>
      <c r="G1170" s="153">
        <f>IF(A1170="","",WEEKDAY(A1170,2))</f>
        <v/>
      </c>
      <c r="H1170" s="153">
        <f>IF(A1170="","",CHOOSE(WEEKDAY(A1170,2),"Pazartesi","Salı","Çarşamba","Perşembe","Cuma","Cumartesi","Pazar"))</f>
        <v/>
      </c>
    </row>
    <row r="1171" ht="10.5" customHeight="1" s="113">
      <c r="A1171" s="152" t="n">
        <v>43174</v>
      </c>
      <c r="B1171" s="153">
        <f>IF(A1171="","",YEAR(A1171))</f>
        <v/>
      </c>
      <c r="C1171" s="153">
        <f>IF(A1171="","",MONTH(A1171))</f>
        <v/>
      </c>
      <c r="D1171" s="153">
        <f>IF(A1171="","",CHOOSE(MONTH(A1171),"Ocak","Şubat","Mart","Nisan","Mayıs","Haziran","Temmuz","Ağustos","Eylül","Ekim","Kasım","Aralık"))</f>
        <v/>
      </c>
      <c r="E1171" s="153">
        <f>IF(A1171="","",ROUNDUP(MONTH(A1171)/3,0))</f>
        <v/>
      </c>
      <c r="F1171" s="153">
        <f>IF(A1171="","",WEEKNUM(A1171,2))</f>
        <v/>
      </c>
      <c r="G1171" s="153">
        <f>IF(A1171="","",WEEKDAY(A1171,2))</f>
        <v/>
      </c>
      <c r="H1171" s="153">
        <f>IF(A1171="","",CHOOSE(WEEKDAY(A1171,2),"Pazartesi","Salı","Çarşamba","Perşembe","Cuma","Cumartesi","Pazar"))</f>
        <v/>
      </c>
    </row>
    <row r="1172" ht="10.5" customHeight="1" s="113">
      <c r="A1172" s="152" t="n">
        <v>43175</v>
      </c>
      <c r="B1172" s="153">
        <f>IF(A1172="","",YEAR(A1172))</f>
        <v/>
      </c>
      <c r="C1172" s="153">
        <f>IF(A1172="","",MONTH(A1172))</f>
        <v/>
      </c>
      <c r="D1172" s="153">
        <f>IF(A1172="","",CHOOSE(MONTH(A1172),"Ocak","Şubat","Mart","Nisan","Mayıs","Haziran","Temmuz","Ağustos","Eylül","Ekim","Kasım","Aralık"))</f>
        <v/>
      </c>
      <c r="E1172" s="153">
        <f>IF(A1172="","",ROUNDUP(MONTH(A1172)/3,0))</f>
        <v/>
      </c>
      <c r="F1172" s="153">
        <f>IF(A1172="","",WEEKNUM(A1172,2))</f>
        <v/>
      </c>
      <c r="G1172" s="153">
        <f>IF(A1172="","",WEEKDAY(A1172,2))</f>
        <v/>
      </c>
      <c r="H1172" s="153">
        <f>IF(A1172="","",CHOOSE(WEEKDAY(A1172,2),"Pazartesi","Salı","Çarşamba","Perşembe","Cuma","Cumartesi","Pazar"))</f>
        <v/>
      </c>
    </row>
    <row r="1173" ht="10.5" customHeight="1" s="113">
      <c r="A1173" s="152" t="n">
        <v>43176</v>
      </c>
      <c r="B1173" s="153">
        <f>IF(A1173="","",YEAR(A1173))</f>
        <v/>
      </c>
      <c r="C1173" s="153">
        <f>IF(A1173="","",MONTH(A1173))</f>
        <v/>
      </c>
      <c r="D1173" s="153">
        <f>IF(A1173="","",CHOOSE(MONTH(A1173),"Ocak","Şubat","Mart","Nisan","Mayıs","Haziran","Temmuz","Ağustos","Eylül","Ekim","Kasım","Aralık"))</f>
        <v/>
      </c>
      <c r="E1173" s="153">
        <f>IF(A1173="","",ROUNDUP(MONTH(A1173)/3,0))</f>
        <v/>
      </c>
      <c r="F1173" s="153">
        <f>IF(A1173="","",WEEKNUM(A1173,2))</f>
        <v/>
      </c>
      <c r="G1173" s="153">
        <f>IF(A1173="","",WEEKDAY(A1173,2))</f>
        <v/>
      </c>
      <c r="H1173" s="153">
        <f>IF(A1173="","",CHOOSE(WEEKDAY(A1173,2),"Pazartesi","Salı","Çarşamba","Perşembe","Cuma","Cumartesi","Pazar"))</f>
        <v/>
      </c>
    </row>
    <row r="1174" ht="10.5" customHeight="1" s="113">
      <c r="A1174" s="152" t="n">
        <v>43177</v>
      </c>
      <c r="B1174" s="153">
        <f>IF(A1174="","",YEAR(A1174))</f>
        <v/>
      </c>
      <c r="C1174" s="153">
        <f>IF(A1174="","",MONTH(A1174))</f>
        <v/>
      </c>
      <c r="D1174" s="153">
        <f>IF(A1174="","",CHOOSE(MONTH(A1174),"Ocak","Şubat","Mart","Nisan","Mayıs","Haziran","Temmuz","Ağustos","Eylül","Ekim","Kasım","Aralık"))</f>
        <v/>
      </c>
      <c r="E1174" s="153">
        <f>IF(A1174="","",ROUNDUP(MONTH(A1174)/3,0))</f>
        <v/>
      </c>
      <c r="F1174" s="153">
        <f>IF(A1174="","",WEEKNUM(A1174,2))</f>
        <v/>
      </c>
      <c r="G1174" s="153">
        <f>IF(A1174="","",WEEKDAY(A1174,2))</f>
        <v/>
      </c>
      <c r="H1174" s="153">
        <f>IF(A1174="","",CHOOSE(WEEKDAY(A1174,2),"Pazartesi","Salı","Çarşamba","Perşembe","Cuma","Cumartesi","Pazar"))</f>
        <v/>
      </c>
    </row>
    <row r="1175" ht="10.5" customHeight="1" s="113">
      <c r="A1175" s="152" t="n">
        <v>43178</v>
      </c>
      <c r="B1175" s="153">
        <f>IF(A1175="","",YEAR(A1175))</f>
        <v/>
      </c>
      <c r="C1175" s="153">
        <f>IF(A1175="","",MONTH(A1175))</f>
        <v/>
      </c>
      <c r="D1175" s="153">
        <f>IF(A1175="","",CHOOSE(MONTH(A1175),"Ocak","Şubat","Mart","Nisan","Mayıs","Haziran","Temmuz","Ağustos","Eylül","Ekim","Kasım","Aralık"))</f>
        <v/>
      </c>
      <c r="E1175" s="153">
        <f>IF(A1175="","",ROUNDUP(MONTH(A1175)/3,0))</f>
        <v/>
      </c>
      <c r="F1175" s="153">
        <f>IF(A1175="","",WEEKNUM(A1175,2))</f>
        <v/>
      </c>
      <c r="G1175" s="153">
        <f>IF(A1175="","",WEEKDAY(A1175,2))</f>
        <v/>
      </c>
      <c r="H1175" s="153">
        <f>IF(A1175="","",CHOOSE(WEEKDAY(A1175,2),"Pazartesi","Salı","Çarşamba","Perşembe","Cuma","Cumartesi","Pazar"))</f>
        <v/>
      </c>
    </row>
    <row r="1176" ht="10.5" customHeight="1" s="113">
      <c r="A1176" s="152" t="n">
        <v>43179</v>
      </c>
      <c r="B1176" s="153">
        <f>IF(A1176="","",YEAR(A1176))</f>
        <v/>
      </c>
      <c r="C1176" s="153">
        <f>IF(A1176="","",MONTH(A1176))</f>
        <v/>
      </c>
      <c r="D1176" s="153">
        <f>IF(A1176="","",CHOOSE(MONTH(A1176),"Ocak","Şubat","Mart","Nisan","Mayıs","Haziran","Temmuz","Ağustos","Eylül","Ekim","Kasım","Aralık"))</f>
        <v/>
      </c>
      <c r="E1176" s="153">
        <f>IF(A1176="","",ROUNDUP(MONTH(A1176)/3,0))</f>
        <v/>
      </c>
      <c r="F1176" s="153">
        <f>IF(A1176="","",WEEKNUM(A1176,2))</f>
        <v/>
      </c>
      <c r="G1176" s="153">
        <f>IF(A1176="","",WEEKDAY(A1176,2))</f>
        <v/>
      </c>
      <c r="H1176" s="153">
        <f>IF(A1176="","",CHOOSE(WEEKDAY(A1176,2),"Pazartesi","Salı","Çarşamba","Perşembe","Cuma","Cumartesi","Pazar"))</f>
        <v/>
      </c>
    </row>
    <row r="1177" ht="10.5" customHeight="1" s="113">
      <c r="A1177" s="152" t="n">
        <v>43180</v>
      </c>
      <c r="B1177" s="153">
        <f>IF(A1177="","",YEAR(A1177))</f>
        <v/>
      </c>
      <c r="C1177" s="153">
        <f>IF(A1177="","",MONTH(A1177))</f>
        <v/>
      </c>
      <c r="D1177" s="153">
        <f>IF(A1177="","",CHOOSE(MONTH(A1177),"Ocak","Şubat","Mart","Nisan","Mayıs","Haziran","Temmuz","Ağustos","Eylül","Ekim","Kasım","Aralık"))</f>
        <v/>
      </c>
      <c r="E1177" s="153">
        <f>IF(A1177="","",ROUNDUP(MONTH(A1177)/3,0))</f>
        <v/>
      </c>
      <c r="F1177" s="153">
        <f>IF(A1177="","",WEEKNUM(A1177,2))</f>
        <v/>
      </c>
      <c r="G1177" s="153">
        <f>IF(A1177="","",WEEKDAY(A1177,2))</f>
        <v/>
      </c>
      <c r="H1177" s="153">
        <f>IF(A1177="","",CHOOSE(WEEKDAY(A1177,2),"Pazartesi","Salı","Çarşamba","Perşembe","Cuma","Cumartesi","Pazar"))</f>
        <v/>
      </c>
    </row>
    <row r="1178" ht="10.5" customHeight="1" s="113">
      <c r="A1178" s="152" t="n">
        <v>43181</v>
      </c>
      <c r="B1178" s="153">
        <f>IF(A1178="","",YEAR(A1178))</f>
        <v/>
      </c>
      <c r="C1178" s="153">
        <f>IF(A1178="","",MONTH(A1178))</f>
        <v/>
      </c>
      <c r="D1178" s="153">
        <f>IF(A1178="","",CHOOSE(MONTH(A1178),"Ocak","Şubat","Mart","Nisan","Mayıs","Haziran","Temmuz","Ağustos","Eylül","Ekim","Kasım","Aralık"))</f>
        <v/>
      </c>
      <c r="E1178" s="153">
        <f>IF(A1178="","",ROUNDUP(MONTH(A1178)/3,0))</f>
        <v/>
      </c>
      <c r="F1178" s="153">
        <f>IF(A1178="","",WEEKNUM(A1178,2))</f>
        <v/>
      </c>
      <c r="G1178" s="153">
        <f>IF(A1178="","",WEEKDAY(A1178,2))</f>
        <v/>
      </c>
      <c r="H1178" s="153">
        <f>IF(A1178="","",CHOOSE(WEEKDAY(A1178,2),"Pazartesi","Salı","Çarşamba","Perşembe","Cuma","Cumartesi","Pazar"))</f>
        <v/>
      </c>
    </row>
    <row r="1179" ht="10.5" customHeight="1" s="113">
      <c r="A1179" s="152" t="n">
        <v>43182</v>
      </c>
      <c r="B1179" s="153">
        <f>IF(A1179="","",YEAR(A1179))</f>
        <v/>
      </c>
      <c r="C1179" s="153">
        <f>IF(A1179="","",MONTH(A1179))</f>
        <v/>
      </c>
      <c r="D1179" s="153">
        <f>IF(A1179="","",CHOOSE(MONTH(A1179),"Ocak","Şubat","Mart","Nisan","Mayıs","Haziran","Temmuz","Ağustos","Eylül","Ekim","Kasım","Aralık"))</f>
        <v/>
      </c>
      <c r="E1179" s="153">
        <f>IF(A1179="","",ROUNDUP(MONTH(A1179)/3,0))</f>
        <v/>
      </c>
      <c r="F1179" s="153">
        <f>IF(A1179="","",WEEKNUM(A1179,2))</f>
        <v/>
      </c>
      <c r="G1179" s="153">
        <f>IF(A1179="","",WEEKDAY(A1179,2))</f>
        <v/>
      </c>
      <c r="H1179" s="153">
        <f>IF(A1179="","",CHOOSE(WEEKDAY(A1179,2),"Pazartesi","Salı","Çarşamba","Perşembe","Cuma","Cumartesi","Pazar"))</f>
        <v/>
      </c>
    </row>
    <row r="1180" ht="10.5" customHeight="1" s="113">
      <c r="A1180" s="152" t="n">
        <v>43183</v>
      </c>
      <c r="B1180" s="153">
        <f>IF(A1180="","",YEAR(A1180))</f>
        <v/>
      </c>
      <c r="C1180" s="153">
        <f>IF(A1180="","",MONTH(A1180))</f>
        <v/>
      </c>
      <c r="D1180" s="153">
        <f>IF(A1180="","",CHOOSE(MONTH(A1180),"Ocak","Şubat","Mart","Nisan","Mayıs","Haziran","Temmuz","Ağustos","Eylül","Ekim","Kasım","Aralık"))</f>
        <v/>
      </c>
      <c r="E1180" s="153">
        <f>IF(A1180="","",ROUNDUP(MONTH(A1180)/3,0))</f>
        <v/>
      </c>
      <c r="F1180" s="153">
        <f>IF(A1180="","",WEEKNUM(A1180,2))</f>
        <v/>
      </c>
      <c r="G1180" s="153">
        <f>IF(A1180="","",WEEKDAY(A1180,2))</f>
        <v/>
      </c>
      <c r="H1180" s="153">
        <f>IF(A1180="","",CHOOSE(WEEKDAY(A1180,2),"Pazartesi","Salı","Çarşamba","Perşembe","Cuma","Cumartesi","Pazar"))</f>
        <v/>
      </c>
    </row>
    <row r="1181" ht="10.5" customHeight="1" s="113">
      <c r="A1181" s="152" t="n">
        <v>43184</v>
      </c>
      <c r="B1181" s="153">
        <f>IF(A1181="","",YEAR(A1181))</f>
        <v/>
      </c>
      <c r="C1181" s="153">
        <f>IF(A1181="","",MONTH(A1181))</f>
        <v/>
      </c>
      <c r="D1181" s="153">
        <f>IF(A1181="","",CHOOSE(MONTH(A1181),"Ocak","Şubat","Mart","Nisan","Mayıs","Haziran","Temmuz","Ağustos","Eylül","Ekim","Kasım","Aralık"))</f>
        <v/>
      </c>
      <c r="E1181" s="153">
        <f>IF(A1181="","",ROUNDUP(MONTH(A1181)/3,0))</f>
        <v/>
      </c>
      <c r="F1181" s="153">
        <f>IF(A1181="","",WEEKNUM(A1181,2))</f>
        <v/>
      </c>
      <c r="G1181" s="153">
        <f>IF(A1181="","",WEEKDAY(A1181,2))</f>
        <v/>
      </c>
      <c r="H1181" s="153">
        <f>IF(A1181="","",CHOOSE(WEEKDAY(A1181,2),"Pazartesi","Salı","Çarşamba","Perşembe","Cuma","Cumartesi","Pazar"))</f>
        <v/>
      </c>
    </row>
    <row r="1182" ht="10.5" customHeight="1" s="113">
      <c r="A1182" s="152" t="n">
        <v>43185</v>
      </c>
      <c r="B1182" s="153">
        <f>IF(A1182="","",YEAR(A1182))</f>
        <v/>
      </c>
      <c r="C1182" s="153">
        <f>IF(A1182="","",MONTH(A1182))</f>
        <v/>
      </c>
      <c r="D1182" s="153">
        <f>IF(A1182="","",CHOOSE(MONTH(A1182),"Ocak","Şubat","Mart","Nisan","Mayıs","Haziran","Temmuz","Ağustos","Eylül","Ekim","Kasım","Aralık"))</f>
        <v/>
      </c>
      <c r="E1182" s="153">
        <f>IF(A1182="","",ROUNDUP(MONTH(A1182)/3,0))</f>
        <v/>
      </c>
      <c r="F1182" s="153">
        <f>IF(A1182="","",WEEKNUM(A1182,2))</f>
        <v/>
      </c>
      <c r="G1182" s="153">
        <f>IF(A1182="","",WEEKDAY(A1182,2))</f>
        <v/>
      </c>
      <c r="H1182" s="153">
        <f>IF(A1182="","",CHOOSE(WEEKDAY(A1182,2),"Pazartesi","Salı","Çarşamba","Perşembe","Cuma","Cumartesi","Pazar"))</f>
        <v/>
      </c>
    </row>
    <row r="1183" ht="10.5" customHeight="1" s="113">
      <c r="A1183" s="152" t="n">
        <v>43186</v>
      </c>
      <c r="B1183" s="153">
        <f>IF(A1183="","",YEAR(A1183))</f>
        <v/>
      </c>
      <c r="C1183" s="153">
        <f>IF(A1183="","",MONTH(A1183))</f>
        <v/>
      </c>
      <c r="D1183" s="153">
        <f>IF(A1183="","",CHOOSE(MONTH(A1183),"Ocak","Şubat","Mart","Nisan","Mayıs","Haziran","Temmuz","Ağustos","Eylül","Ekim","Kasım","Aralık"))</f>
        <v/>
      </c>
      <c r="E1183" s="153">
        <f>IF(A1183="","",ROUNDUP(MONTH(A1183)/3,0))</f>
        <v/>
      </c>
      <c r="F1183" s="153">
        <f>IF(A1183="","",WEEKNUM(A1183,2))</f>
        <v/>
      </c>
      <c r="G1183" s="153">
        <f>IF(A1183="","",WEEKDAY(A1183,2))</f>
        <v/>
      </c>
      <c r="H1183" s="153">
        <f>IF(A1183="","",CHOOSE(WEEKDAY(A1183,2),"Pazartesi","Salı","Çarşamba","Perşembe","Cuma","Cumartesi","Pazar"))</f>
        <v/>
      </c>
    </row>
    <row r="1184" ht="10.5" customHeight="1" s="113">
      <c r="A1184" s="152" t="n">
        <v>43187</v>
      </c>
      <c r="B1184" s="153">
        <f>IF(A1184="","",YEAR(A1184))</f>
        <v/>
      </c>
      <c r="C1184" s="153">
        <f>IF(A1184="","",MONTH(A1184))</f>
        <v/>
      </c>
      <c r="D1184" s="153">
        <f>IF(A1184="","",CHOOSE(MONTH(A1184),"Ocak","Şubat","Mart","Nisan","Mayıs","Haziran","Temmuz","Ağustos","Eylül","Ekim","Kasım","Aralık"))</f>
        <v/>
      </c>
      <c r="E1184" s="153">
        <f>IF(A1184="","",ROUNDUP(MONTH(A1184)/3,0))</f>
        <v/>
      </c>
      <c r="F1184" s="153">
        <f>IF(A1184="","",WEEKNUM(A1184,2))</f>
        <v/>
      </c>
      <c r="G1184" s="153">
        <f>IF(A1184="","",WEEKDAY(A1184,2))</f>
        <v/>
      </c>
      <c r="H1184" s="153">
        <f>IF(A1184="","",CHOOSE(WEEKDAY(A1184,2),"Pazartesi","Salı","Çarşamba","Perşembe","Cuma","Cumartesi","Pazar"))</f>
        <v/>
      </c>
    </row>
    <row r="1185" ht="10.5" customHeight="1" s="113">
      <c r="A1185" s="152" t="n">
        <v>43188</v>
      </c>
      <c r="B1185" s="153">
        <f>IF(A1185="","",YEAR(A1185))</f>
        <v/>
      </c>
      <c r="C1185" s="153">
        <f>IF(A1185="","",MONTH(A1185))</f>
        <v/>
      </c>
      <c r="D1185" s="153">
        <f>IF(A1185="","",CHOOSE(MONTH(A1185),"Ocak","Şubat","Mart","Nisan","Mayıs","Haziran","Temmuz","Ağustos","Eylül","Ekim","Kasım","Aralık"))</f>
        <v/>
      </c>
      <c r="E1185" s="153">
        <f>IF(A1185="","",ROUNDUP(MONTH(A1185)/3,0))</f>
        <v/>
      </c>
      <c r="F1185" s="153">
        <f>IF(A1185="","",WEEKNUM(A1185,2))</f>
        <v/>
      </c>
      <c r="G1185" s="153">
        <f>IF(A1185="","",WEEKDAY(A1185,2))</f>
        <v/>
      </c>
      <c r="H1185" s="153">
        <f>IF(A1185="","",CHOOSE(WEEKDAY(A1185,2),"Pazartesi","Salı","Çarşamba","Perşembe","Cuma","Cumartesi","Pazar"))</f>
        <v/>
      </c>
    </row>
    <row r="1186" ht="10.5" customHeight="1" s="113">
      <c r="A1186" s="152" t="n">
        <v>43189</v>
      </c>
      <c r="B1186" s="153">
        <f>IF(A1186="","",YEAR(A1186))</f>
        <v/>
      </c>
      <c r="C1186" s="153">
        <f>IF(A1186="","",MONTH(A1186))</f>
        <v/>
      </c>
      <c r="D1186" s="153">
        <f>IF(A1186="","",CHOOSE(MONTH(A1186),"Ocak","Şubat","Mart","Nisan","Mayıs","Haziran","Temmuz","Ağustos","Eylül","Ekim","Kasım","Aralık"))</f>
        <v/>
      </c>
      <c r="E1186" s="153">
        <f>IF(A1186="","",ROUNDUP(MONTH(A1186)/3,0))</f>
        <v/>
      </c>
      <c r="F1186" s="153">
        <f>IF(A1186="","",WEEKNUM(A1186,2))</f>
        <v/>
      </c>
      <c r="G1186" s="153">
        <f>IF(A1186="","",WEEKDAY(A1186,2))</f>
        <v/>
      </c>
      <c r="H1186" s="153">
        <f>IF(A1186="","",CHOOSE(WEEKDAY(A1186,2),"Pazartesi","Salı","Çarşamba","Perşembe","Cuma","Cumartesi","Pazar"))</f>
        <v/>
      </c>
    </row>
    <row r="1187" ht="10.5" customHeight="1" s="113">
      <c r="A1187" s="152" t="n">
        <v>43190</v>
      </c>
      <c r="B1187" s="153">
        <f>IF(A1187="","",YEAR(A1187))</f>
        <v/>
      </c>
      <c r="C1187" s="153">
        <f>IF(A1187="","",MONTH(A1187))</f>
        <v/>
      </c>
      <c r="D1187" s="153">
        <f>IF(A1187="","",CHOOSE(MONTH(A1187),"Ocak","Şubat","Mart","Nisan","Mayıs","Haziran","Temmuz","Ağustos","Eylül","Ekim","Kasım","Aralık"))</f>
        <v/>
      </c>
      <c r="E1187" s="153">
        <f>IF(A1187="","",ROUNDUP(MONTH(A1187)/3,0))</f>
        <v/>
      </c>
      <c r="F1187" s="153">
        <f>IF(A1187="","",WEEKNUM(A1187,2))</f>
        <v/>
      </c>
      <c r="G1187" s="153">
        <f>IF(A1187="","",WEEKDAY(A1187,2))</f>
        <v/>
      </c>
      <c r="H1187" s="153">
        <f>IF(A1187="","",CHOOSE(WEEKDAY(A1187,2),"Pazartesi","Salı","Çarşamba","Perşembe","Cuma","Cumartesi","Pazar"))</f>
        <v/>
      </c>
    </row>
    <row r="1188" ht="10.5" customHeight="1" s="113">
      <c r="A1188" s="152" t="n">
        <v>43191</v>
      </c>
      <c r="B1188" s="153">
        <f>IF(A1188="","",YEAR(A1188))</f>
        <v/>
      </c>
      <c r="C1188" s="153">
        <f>IF(A1188="","",MONTH(A1188))</f>
        <v/>
      </c>
      <c r="D1188" s="153">
        <f>IF(A1188="","",CHOOSE(MONTH(A1188),"Ocak","Şubat","Mart","Nisan","Mayıs","Haziran","Temmuz","Ağustos","Eylül","Ekim","Kasım","Aralık"))</f>
        <v/>
      </c>
      <c r="E1188" s="153">
        <f>IF(A1188="","",ROUNDUP(MONTH(A1188)/3,0))</f>
        <v/>
      </c>
      <c r="F1188" s="153">
        <f>IF(A1188="","",WEEKNUM(A1188,2))</f>
        <v/>
      </c>
      <c r="G1188" s="153">
        <f>IF(A1188="","",WEEKDAY(A1188,2))</f>
        <v/>
      </c>
      <c r="H1188" s="153">
        <f>IF(A1188="","",CHOOSE(WEEKDAY(A1188,2),"Pazartesi","Salı","Çarşamba","Perşembe","Cuma","Cumartesi","Pazar"))</f>
        <v/>
      </c>
    </row>
    <row r="1189" ht="10.5" customHeight="1" s="113">
      <c r="A1189" s="152" t="n">
        <v>43192</v>
      </c>
      <c r="B1189" s="153">
        <f>IF(A1189="","",YEAR(A1189))</f>
        <v/>
      </c>
      <c r="C1189" s="153">
        <f>IF(A1189="","",MONTH(A1189))</f>
        <v/>
      </c>
      <c r="D1189" s="153">
        <f>IF(A1189="","",CHOOSE(MONTH(A1189),"Ocak","Şubat","Mart","Nisan","Mayıs","Haziran","Temmuz","Ağustos","Eylül","Ekim","Kasım","Aralık"))</f>
        <v/>
      </c>
      <c r="E1189" s="153">
        <f>IF(A1189="","",ROUNDUP(MONTH(A1189)/3,0))</f>
        <v/>
      </c>
      <c r="F1189" s="153">
        <f>IF(A1189="","",WEEKNUM(A1189,2))</f>
        <v/>
      </c>
      <c r="G1189" s="153">
        <f>IF(A1189="","",WEEKDAY(A1189,2))</f>
        <v/>
      </c>
      <c r="H1189" s="153">
        <f>IF(A1189="","",CHOOSE(WEEKDAY(A1189,2),"Pazartesi","Salı","Çarşamba","Perşembe","Cuma","Cumartesi","Pazar"))</f>
        <v/>
      </c>
    </row>
    <row r="1190" ht="10.5" customHeight="1" s="113">
      <c r="A1190" s="152" t="n">
        <v>43193</v>
      </c>
      <c r="B1190" s="153">
        <f>IF(A1190="","",YEAR(A1190))</f>
        <v/>
      </c>
      <c r="C1190" s="153">
        <f>IF(A1190="","",MONTH(A1190))</f>
        <v/>
      </c>
      <c r="D1190" s="153">
        <f>IF(A1190="","",CHOOSE(MONTH(A1190),"Ocak","Şubat","Mart","Nisan","Mayıs","Haziran","Temmuz","Ağustos","Eylül","Ekim","Kasım","Aralık"))</f>
        <v/>
      </c>
      <c r="E1190" s="153">
        <f>IF(A1190="","",ROUNDUP(MONTH(A1190)/3,0))</f>
        <v/>
      </c>
      <c r="F1190" s="153">
        <f>IF(A1190="","",WEEKNUM(A1190,2))</f>
        <v/>
      </c>
      <c r="G1190" s="153">
        <f>IF(A1190="","",WEEKDAY(A1190,2))</f>
        <v/>
      </c>
      <c r="H1190" s="153">
        <f>IF(A1190="","",CHOOSE(WEEKDAY(A1190,2),"Pazartesi","Salı","Çarşamba","Perşembe","Cuma","Cumartesi","Pazar"))</f>
        <v/>
      </c>
    </row>
    <row r="1191" ht="10.5" customHeight="1" s="113">
      <c r="A1191" s="152" t="n">
        <v>43194</v>
      </c>
      <c r="B1191" s="153">
        <f>IF(A1191="","",YEAR(A1191))</f>
        <v/>
      </c>
      <c r="C1191" s="153">
        <f>IF(A1191="","",MONTH(A1191))</f>
        <v/>
      </c>
      <c r="D1191" s="153">
        <f>IF(A1191="","",CHOOSE(MONTH(A1191),"Ocak","Şubat","Mart","Nisan","Mayıs","Haziran","Temmuz","Ağustos","Eylül","Ekim","Kasım","Aralık"))</f>
        <v/>
      </c>
      <c r="E1191" s="153">
        <f>IF(A1191="","",ROUNDUP(MONTH(A1191)/3,0))</f>
        <v/>
      </c>
      <c r="F1191" s="153">
        <f>IF(A1191="","",WEEKNUM(A1191,2))</f>
        <v/>
      </c>
      <c r="G1191" s="153">
        <f>IF(A1191="","",WEEKDAY(A1191,2))</f>
        <v/>
      </c>
      <c r="H1191" s="153">
        <f>IF(A1191="","",CHOOSE(WEEKDAY(A1191,2),"Pazartesi","Salı","Çarşamba","Perşembe","Cuma","Cumartesi","Pazar"))</f>
        <v/>
      </c>
    </row>
    <row r="1192" ht="10.5" customHeight="1" s="113">
      <c r="A1192" s="152" t="n">
        <v>43195</v>
      </c>
      <c r="B1192" s="153">
        <f>IF(A1192="","",YEAR(A1192))</f>
        <v/>
      </c>
      <c r="C1192" s="153">
        <f>IF(A1192="","",MONTH(A1192))</f>
        <v/>
      </c>
      <c r="D1192" s="153">
        <f>IF(A1192="","",CHOOSE(MONTH(A1192),"Ocak","Şubat","Mart","Nisan","Mayıs","Haziran","Temmuz","Ağustos","Eylül","Ekim","Kasım","Aralık"))</f>
        <v/>
      </c>
      <c r="E1192" s="153">
        <f>IF(A1192="","",ROUNDUP(MONTH(A1192)/3,0))</f>
        <v/>
      </c>
      <c r="F1192" s="153">
        <f>IF(A1192="","",WEEKNUM(A1192,2))</f>
        <v/>
      </c>
      <c r="G1192" s="153">
        <f>IF(A1192="","",WEEKDAY(A1192,2))</f>
        <v/>
      </c>
      <c r="H1192" s="153">
        <f>IF(A1192="","",CHOOSE(WEEKDAY(A1192,2),"Pazartesi","Salı","Çarşamba","Perşembe","Cuma","Cumartesi","Pazar"))</f>
        <v/>
      </c>
    </row>
    <row r="1193" ht="10.5" customHeight="1" s="113">
      <c r="A1193" s="152" t="n">
        <v>43196</v>
      </c>
      <c r="B1193" s="153">
        <f>IF(A1193="","",YEAR(A1193))</f>
        <v/>
      </c>
      <c r="C1193" s="153">
        <f>IF(A1193="","",MONTH(A1193))</f>
        <v/>
      </c>
      <c r="D1193" s="153">
        <f>IF(A1193="","",CHOOSE(MONTH(A1193),"Ocak","Şubat","Mart","Nisan","Mayıs","Haziran","Temmuz","Ağustos","Eylül","Ekim","Kasım","Aralık"))</f>
        <v/>
      </c>
      <c r="E1193" s="153">
        <f>IF(A1193="","",ROUNDUP(MONTH(A1193)/3,0))</f>
        <v/>
      </c>
      <c r="F1193" s="153">
        <f>IF(A1193="","",WEEKNUM(A1193,2))</f>
        <v/>
      </c>
      <c r="G1193" s="153">
        <f>IF(A1193="","",WEEKDAY(A1193,2))</f>
        <v/>
      </c>
      <c r="H1193" s="153">
        <f>IF(A1193="","",CHOOSE(WEEKDAY(A1193,2),"Pazartesi","Salı","Çarşamba","Perşembe","Cuma","Cumartesi","Pazar"))</f>
        <v/>
      </c>
    </row>
    <row r="1194" ht="10.5" customHeight="1" s="113">
      <c r="A1194" s="152" t="n">
        <v>43197</v>
      </c>
      <c r="B1194" s="153">
        <f>IF(A1194="","",YEAR(A1194))</f>
        <v/>
      </c>
      <c r="C1194" s="153">
        <f>IF(A1194="","",MONTH(A1194))</f>
        <v/>
      </c>
      <c r="D1194" s="153">
        <f>IF(A1194="","",CHOOSE(MONTH(A1194),"Ocak","Şubat","Mart","Nisan","Mayıs","Haziran","Temmuz","Ağustos","Eylül","Ekim","Kasım","Aralık"))</f>
        <v/>
      </c>
      <c r="E1194" s="153">
        <f>IF(A1194="","",ROUNDUP(MONTH(A1194)/3,0))</f>
        <v/>
      </c>
      <c r="F1194" s="153">
        <f>IF(A1194="","",WEEKNUM(A1194,2))</f>
        <v/>
      </c>
      <c r="G1194" s="153">
        <f>IF(A1194="","",WEEKDAY(A1194,2))</f>
        <v/>
      </c>
      <c r="H1194" s="153">
        <f>IF(A1194="","",CHOOSE(WEEKDAY(A1194,2),"Pazartesi","Salı","Çarşamba","Perşembe","Cuma","Cumartesi","Pazar"))</f>
        <v/>
      </c>
    </row>
    <row r="1195" ht="10.5" customHeight="1" s="113">
      <c r="A1195" s="152" t="n">
        <v>43198</v>
      </c>
      <c r="B1195" s="153">
        <f>IF(A1195="","",YEAR(A1195))</f>
        <v/>
      </c>
      <c r="C1195" s="153">
        <f>IF(A1195="","",MONTH(A1195))</f>
        <v/>
      </c>
      <c r="D1195" s="153">
        <f>IF(A1195="","",CHOOSE(MONTH(A1195),"Ocak","Şubat","Mart","Nisan","Mayıs","Haziran","Temmuz","Ağustos","Eylül","Ekim","Kasım","Aralık"))</f>
        <v/>
      </c>
      <c r="E1195" s="153">
        <f>IF(A1195="","",ROUNDUP(MONTH(A1195)/3,0))</f>
        <v/>
      </c>
      <c r="F1195" s="153">
        <f>IF(A1195="","",WEEKNUM(A1195,2))</f>
        <v/>
      </c>
      <c r="G1195" s="153">
        <f>IF(A1195="","",WEEKDAY(A1195,2))</f>
        <v/>
      </c>
      <c r="H1195" s="153">
        <f>IF(A1195="","",CHOOSE(WEEKDAY(A1195,2),"Pazartesi","Salı","Çarşamba","Perşembe","Cuma","Cumartesi","Pazar"))</f>
        <v/>
      </c>
    </row>
    <row r="1196" ht="10.5" customHeight="1" s="113">
      <c r="A1196" s="152" t="n">
        <v>43199</v>
      </c>
      <c r="B1196" s="153">
        <f>IF(A1196="","",YEAR(A1196))</f>
        <v/>
      </c>
      <c r="C1196" s="153">
        <f>IF(A1196="","",MONTH(A1196))</f>
        <v/>
      </c>
      <c r="D1196" s="153">
        <f>IF(A1196="","",CHOOSE(MONTH(A1196),"Ocak","Şubat","Mart","Nisan","Mayıs","Haziran","Temmuz","Ağustos","Eylül","Ekim","Kasım","Aralık"))</f>
        <v/>
      </c>
      <c r="E1196" s="153">
        <f>IF(A1196="","",ROUNDUP(MONTH(A1196)/3,0))</f>
        <v/>
      </c>
      <c r="F1196" s="153">
        <f>IF(A1196="","",WEEKNUM(A1196,2))</f>
        <v/>
      </c>
      <c r="G1196" s="153">
        <f>IF(A1196="","",WEEKDAY(A1196,2))</f>
        <v/>
      </c>
      <c r="H1196" s="153">
        <f>IF(A1196="","",CHOOSE(WEEKDAY(A1196,2),"Pazartesi","Salı","Çarşamba","Perşembe","Cuma","Cumartesi","Pazar"))</f>
        <v/>
      </c>
    </row>
    <row r="1197" ht="10.5" customHeight="1" s="113">
      <c r="A1197" s="152" t="n">
        <v>43200</v>
      </c>
      <c r="B1197" s="153">
        <f>IF(A1197="","",YEAR(A1197))</f>
        <v/>
      </c>
      <c r="C1197" s="153">
        <f>IF(A1197="","",MONTH(A1197))</f>
        <v/>
      </c>
      <c r="D1197" s="153">
        <f>IF(A1197="","",CHOOSE(MONTH(A1197),"Ocak","Şubat","Mart","Nisan","Mayıs","Haziran","Temmuz","Ağustos","Eylül","Ekim","Kasım","Aralık"))</f>
        <v/>
      </c>
      <c r="E1197" s="153">
        <f>IF(A1197="","",ROUNDUP(MONTH(A1197)/3,0))</f>
        <v/>
      </c>
      <c r="F1197" s="153">
        <f>IF(A1197="","",WEEKNUM(A1197,2))</f>
        <v/>
      </c>
      <c r="G1197" s="153">
        <f>IF(A1197="","",WEEKDAY(A1197,2))</f>
        <v/>
      </c>
      <c r="H1197" s="153">
        <f>IF(A1197="","",CHOOSE(WEEKDAY(A1197,2),"Pazartesi","Salı","Çarşamba","Perşembe","Cuma","Cumartesi","Pazar"))</f>
        <v/>
      </c>
    </row>
    <row r="1198" ht="10.5" customHeight="1" s="113">
      <c r="A1198" s="152" t="n">
        <v>43201</v>
      </c>
      <c r="B1198" s="153">
        <f>IF(A1198="","",YEAR(A1198))</f>
        <v/>
      </c>
      <c r="C1198" s="153">
        <f>IF(A1198="","",MONTH(A1198))</f>
        <v/>
      </c>
      <c r="D1198" s="153">
        <f>IF(A1198="","",CHOOSE(MONTH(A1198),"Ocak","Şubat","Mart","Nisan","Mayıs","Haziran","Temmuz","Ağustos","Eylül","Ekim","Kasım","Aralık"))</f>
        <v/>
      </c>
      <c r="E1198" s="153">
        <f>IF(A1198="","",ROUNDUP(MONTH(A1198)/3,0))</f>
        <v/>
      </c>
      <c r="F1198" s="153">
        <f>IF(A1198="","",WEEKNUM(A1198,2))</f>
        <v/>
      </c>
      <c r="G1198" s="153">
        <f>IF(A1198="","",WEEKDAY(A1198,2))</f>
        <v/>
      </c>
      <c r="H1198" s="153">
        <f>IF(A1198="","",CHOOSE(WEEKDAY(A1198,2),"Pazartesi","Salı","Çarşamba","Perşembe","Cuma","Cumartesi","Pazar"))</f>
        <v/>
      </c>
    </row>
    <row r="1199" ht="10.5" customHeight="1" s="113">
      <c r="A1199" s="152" t="n">
        <v>43202</v>
      </c>
      <c r="B1199" s="153">
        <f>IF(A1199="","",YEAR(A1199))</f>
        <v/>
      </c>
      <c r="C1199" s="153">
        <f>IF(A1199="","",MONTH(A1199))</f>
        <v/>
      </c>
      <c r="D1199" s="153">
        <f>IF(A1199="","",CHOOSE(MONTH(A1199),"Ocak","Şubat","Mart","Nisan","Mayıs","Haziran","Temmuz","Ağustos","Eylül","Ekim","Kasım","Aralık"))</f>
        <v/>
      </c>
      <c r="E1199" s="153">
        <f>IF(A1199="","",ROUNDUP(MONTH(A1199)/3,0))</f>
        <v/>
      </c>
      <c r="F1199" s="153">
        <f>IF(A1199="","",WEEKNUM(A1199,2))</f>
        <v/>
      </c>
      <c r="G1199" s="153">
        <f>IF(A1199="","",WEEKDAY(A1199,2))</f>
        <v/>
      </c>
      <c r="H1199" s="153">
        <f>IF(A1199="","",CHOOSE(WEEKDAY(A1199,2),"Pazartesi","Salı","Çarşamba","Perşembe","Cuma","Cumartesi","Pazar"))</f>
        <v/>
      </c>
    </row>
    <row r="1200" ht="10.5" customHeight="1" s="113">
      <c r="A1200" s="152" t="n">
        <v>43203</v>
      </c>
      <c r="B1200" s="153">
        <f>IF(A1200="","",YEAR(A1200))</f>
        <v/>
      </c>
      <c r="C1200" s="153">
        <f>IF(A1200="","",MONTH(A1200))</f>
        <v/>
      </c>
      <c r="D1200" s="153">
        <f>IF(A1200="","",CHOOSE(MONTH(A1200),"Ocak","Şubat","Mart","Nisan","Mayıs","Haziran","Temmuz","Ağustos","Eylül","Ekim","Kasım","Aralık"))</f>
        <v/>
      </c>
      <c r="E1200" s="153">
        <f>IF(A1200="","",ROUNDUP(MONTH(A1200)/3,0))</f>
        <v/>
      </c>
      <c r="F1200" s="153">
        <f>IF(A1200="","",WEEKNUM(A1200,2))</f>
        <v/>
      </c>
      <c r="G1200" s="153">
        <f>IF(A1200="","",WEEKDAY(A1200,2))</f>
        <v/>
      </c>
      <c r="H1200" s="153">
        <f>IF(A1200="","",CHOOSE(WEEKDAY(A1200,2),"Pazartesi","Salı","Çarşamba","Perşembe","Cuma","Cumartesi","Pazar"))</f>
        <v/>
      </c>
    </row>
    <row r="1201" ht="10.5" customHeight="1" s="113">
      <c r="A1201" s="152" t="n">
        <v>43204</v>
      </c>
      <c r="B1201" s="153">
        <f>IF(A1201="","",YEAR(A1201))</f>
        <v/>
      </c>
      <c r="C1201" s="153">
        <f>IF(A1201="","",MONTH(A1201))</f>
        <v/>
      </c>
      <c r="D1201" s="153">
        <f>IF(A1201="","",CHOOSE(MONTH(A1201),"Ocak","Şubat","Mart","Nisan","Mayıs","Haziran","Temmuz","Ağustos","Eylül","Ekim","Kasım","Aralık"))</f>
        <v/>
      </c>
      <c r="E1201" s="153">
        <f>IF(A1201="","",ROUNDUP(MONTH(A1201)/3,0))</f>
        <v/>
      </c>
      <c r="F1201" s="153">
        <f>IF(A1201="","",WEEKNUM(A1201,2))</f>
        <v/>
      </c>
      <c r="G1201" s="153">
        <f>IF(A1201="","",WEEKDAY(A1201,2))</f>
        <v/>
      </c>
      <c r="H1201" s="153">
        <f>IF(A1201="","",CHOOSE(WEEKDAY(A1201,2),"Pazartesi","Salı","Çarşamba","Perşembe","Cuma","Cumartesi","Pazar"))</f>
        <v/>
      </c>
    </row>
    <row r="1202" ht="10.5" customHeight="1" s="113">
      <c r="A1202" s="152" t="n">
        <v>43205</v>
      </c>
      <c r="B1202" s="153">
        <f>IF(A1202="","",YEAR(A1202))</f>
        <v/>
      </c>
      <c r="C1202" s="153">
        <f>IF(A1202="","",MONTH(A1202))</f>
        <v/>
      </c>
      <c r="D1202" s="153">
        <f>IF(A1202="","",CHOOSE(MONTH(A1202),"Ocak","Şubat","Mart","Nisan","Mayıs","Haziran","Temmuz","Ağustos","Eylül","Ekim","Kasım","Aralık"))</f>
        <v/>
      </c>
      <c r="E1202" s="153">
        <f>IF(A1202="","",ROUNDUP(MONTH(A1202)/3,0))</f>
        <v/>
      </c>
      <c r="F1202" s="153">
        <f>IF(A1202="","",WEEKNUM(A1202,2))</f>
        <v/>
      </c>
      <c r="G1202" s="153">
        <f>IF(A1202="","",WEEKDAY(A1202,2))</f>
        <v/>
      </c>
      <c r="H1202" s="153">
        <f>IF(A1202="","",CHOOSE(WEEKDAY(A1202,2),"Pazartesi","Salı","Çarşamba","Perşembe","Cuma","Cumartesi","Pazar"))</f>
        <v/>
      </c>
    </row>
    <row r="1203" ht="10.5" customHeight="1" s="113">
      <c r="A1203" s="152" t="n">
        <v>43206</v>
      </c>
      <c r="B1203" s="153">
        <f>IF(A1203="","",YEAR(A1203))</f>
        <v/>
      </c>
      <c r="C1203" s="153">
        <f>IF(A1203="","",MONTH(A1203))</f>
        <v/>
      </c>
      <c r="D1203" s="153">
        <f>IF(A1203="","",CHOOSE(MONTH(A1203),"Ocak","Şubat","Mart","Nisan","Mayıs","Haziran","Temmuz","Ağustos","Eylül","Ekim","Kasım","Aralık"))</f>
        <v/>
      </c>
      <c r="E1203" s="153">
        <f>IF(A1203="","",ROUNDUP(MONTH(A1203)/3,0))</f>
        <v/>
      </c>
      <c r="F1203" s="153">
        <f>IF(A1203="","",WEEKNUM(A1203,2))</f>
        <v/>
      </c>
      <c r="G1203" s="153">
        <f>IF(A1203="","",WEEKDAY(A1203,2))</f>
        <v/>
      </c>
      <c r="H1203" s="153">
        <f>IF(A1203="","",CHOOSE(WEEKDAY(A1203,2),"Pazartesi","Salı","Çarşamba","Perşembe","Cuma","Cumartesi","Pazar"))</f>
        <v/>
      </c>
    </row>
    <row r="1204" ht="10.5" customHeight="1" s="113">
      <c r="A1204" s="152" t="n">
        <v>43207</v>
      </c>
      <c r="B1204" s="153">
        <f>IF(A1204="","",YEAR(A1204))</f>
        <v/>
      </c>
      <c r="C1204" s="153">
        <f>IF(A1204="","",MONTH(A1204))</f>
        <v/>
      </c>
      <c r="D1204" s="153">
        <f>IF(A1204="","",CHOOSE(MONTH(A1204),"Ocak","Şubat","Mart","Nisan","Mayıs","Haziran","Temmuz","Ağustos","Eylül","Ekim","Kasım","Aralık"))</f>
        <v/>
      </c>
      <c r="E1204" s="153">
        <f>IF(A1204="","",ROUNDUP(MONTH(A1204)/3,0))</f>
        <v/>
      </c>
      <c r="F1204" s="153">
        <f>IF(A1204="","",WEEKNUM(A1204,2))</f>
        <v/>
      </c>
      <c r="G1204" s="153">
        <f>IF(A1204="","",WEEKDAY(A1204,2))</f>
        <v/>
      </c>
      <c r="H1204" s="153">
        <f>IF(A1204="","",CHOOSE(WEEKDAY(A1204,2),"Pazartesi","Salı","Çarşamba","Perşembe","Cuma","Cumartesi","Pazar"))</f>
        <v/>
      </c>
    </row>
    <row r="1205" ht="10.5" customHeight="1" s="113">
      <c r="A1205" s="152" t="n">
        <v>43208</v>
      </c>
      <c r="B1205" s="153">
        <f>IF(A1205="","",YEAR(A1205))</f>
        <v/>
      </c>
      <c r="C1205" s="153">
        <f>IF(A1205="","",MONTH(A1205))</f>
        <v/>
      </c>
      <c r="D1205" s="153">
        <f>IF(A1205="","",CHOOSE(MONTH(A1205),"Ocak","Şubat","Mart","Nisan","Mayıs","Haziran","Temmuz","Ağustos","Eylül","Ekim","Kasım","Aralık"))</f>
        <v/>
      </c>
      <c r="E1205" s="153">
        <f>IF(A1205="","",ROUNDUP(MONTH(A1205)/3,0))</f>
        <v/>
      </c>
      <c r="F1205" s="153">
        <f>IF(A1205="","",WEEKNUM(A1205,2))</f>
        <v/>
      </c>
      <c r="G1205" s="153">
        <f>IF(A1205="","",WEEKDAY(A1205,2))</f>
        <v/>
      </c>
      <c r="H1205" s="153">
        <f>IF(A1205="","",CHOOSE(WEEKDAY(A1205,2),"Pazartesi","Salı","Çarşamba","Perşembe","Cuma","Cumartesi","Pazar"))</f>
        <v/>
      </c>
    </row>
    <row r="1206" ht="10.5" customHeight="1" s="113">
      <c r="A1206" s="152" t="n">
        <v>43209</v>
      </c>
      <c r="B1206" s="153">
        <f>IF(A1206="","",YEAR(A1206))</f>
        <v/>
      </c>
      <c r="C1206" s="153">
        <f>IF(A1206="","",MONTH(A1206))</f>
        <v/>
      </c>
      <c r="D1206" s="153">
        <f>IF(A1206="","",CHOOSE(MONTH(A1206),"Ocak","Şubat","Mart","Nisan","Mayıs","Haziran","Temmuz","Ağustos","Eylül","Ekim","Kasım","Aralık"))</f>
        <v/>
      </c>
      <c r="E1206" s="153">
        <f>IF(A1206="","",ROUNDUP(MONTH(A1206)/3,0))</f>
        <v/>
      </c>
      <c r="F1206" s="153">
        <f>IF(A1206="","",WEEKNUM(A1206,2))</f>
        <v/>
      </c>
      <c r="G1206" s="153">
        <f>IF(A1206="","",WEEKDAY(A1206,2))</f>
        <v/>
      </c>
      <c r="H1206" s="153">
        <f>IF(A1206="","",CHOOSE(WEEKDAY(A1206,2),"Pazartesi","Salı","Çarşamba","Perşembe","Cuma","Cumartesi","Pazar"))</f>
        <v/>
      </c>
    </row>
    <row r="1207" ht="10.5" customHeight="1" s="113">
      <c r="A1207" s="152" t="n">
        <v>43210</v>
      </c>
      <c r="B1207" s="153">
        <f>IF(A1207="","",YEAR(A1207))</f>
        <v/>
      </c>
      <c r="C1207" s="153">
        <f>IF(A1207="","",MONTH(A1207))</f>
        <v/>
      </c>
      <c r="D1207" s="153">
        <f>IF(A1207="","",CHOOSE(MONTH(A1207),"Ocak","Şubat","Mart","Nisan","Mayıs","Haziran","Temmuz","Ağustos","Eylül","Ekim","Kasım","Aralık"))</f>
        <v/>
      </c>
      <c r="E1207" s="153">
        <f>IF(A1207="","",ROUNDUP(MONTH(A1207)/3,0))</f>
        <v/>
      </c>
      <c r="F1207" s="153">
        <f>IF(A1207="","",WEEKNUM(A1207,2))</f>
        <v/>
      </c>
      <c r="G1207" s="153">
        <f>IF(A1207="","",WEEKDAY(A1207,2))</f>
        <v/>
      </c>
      <c r="H1207" s="153">
        <f>IF(A1207="","",CHOOSE(WEEKDAY(A1207,2),"Pazartesi","Salı","Çarşamba","Perşembe","Cuma","Cumartesi","Pazar"))</f>
        <v/>
      </c>
    </row>
    <row r="1208" ht="10.5" customHeight="1" s="113">
      <c r="A1208" s="152" t="n">
        <v>43211</v>
      </c>
      <c r="B1208" s="153">
        <f>IF(A1208="","",YEAR(A1208))</f>
        <v/>
      </c>
      <c r="C1208" s="153">
        <f>IF(A1208="","",MONTH(A1208))</f>
        <v/>
      </c>
      <c r="D1208" s="153">
        <f>IF(A1208="","",CHOOSE(MONTH(A1208),"Ocak","Şubat","Mart","Nisan","Mayıs","Haziran","Temmuz","Ağustos","Eylül","Ekim","Kasım","Aralık"))</f>
        <v/>
      </c>
      <c r="E1208" s="153">
        <f>IF(A1208="","",ROUNDUP(MONTH(A1208)/3,0))</f>
        <v/>
      </c>
      <c r="F1208" s="153">
        <f>IF(A1208="","",WEEKNUM(A1208,2))</f>
        <v/>
      </c>
      <c r="G1208" s="153">
        <f>IF(A1208="","",WEEKDAY(A1208,2))</f>
        <v/>
      </c>
      <c r="H1208" s="153">
        <f>IF(A1208="","",CHOOSE(WEEKDAY(A1208,2),"Pazartesi","Salı","Çarşamba","Perşembe","Cuma","Cumartesi","Pazar"))</f>
        <v/>
      </c>
    </row>
    <row r="1209" ht="10.5" customHeight="1" s="113">
      <c r="A1209" s="152" t="n">
        <v>43212</v>
      </c>
      <c r="B1209" s="153">
        <f>IF(A1209="","",YEAR(A1209))</f>
        <v/>
      </c>
      <c r="C1209" s="153">
        <f>IF(A1209="","",MONTH(A1209))</f>
        <v/>
      </c>
      <c r="D1209" s="153">
        <f>IF(A1209="","",CHOOSE(MONTH(A1209),"Ocak","Şubat","Mart","Nisan","Mayıs","Haziran","Temmuz","Ağustos","Eylül","Ekim","Kasım","Aralık"))</f>
        <v/>
      </c>
      <c r="E1209" s="153">
        <f>IF(A1209="","",ROUNDUP(MONTH(A1209)/3,0))</f>
        <v/>
      </c>
      <c r="F1209" s="153">
        <f>IF(A1209="","",WEEKNUM(A1209,2))</f>
        <v/>
      </c>
      <c r="G1209" s="153">
        <f>IF(A1209="","",WEEKDAY(A1209,2))</f>
        <v/>
      </c>
      <c r="H1209" s="153">
        <f>IF(A1209="","",CHOOSE(WEEKDAY(A1209,2),"Pazartesi","Salı","Çarşamba","Perşembe","Cuma","Cumartesi","Pazar"))</f>
        <v/>
      </c>
    </row>
    <row r="1210" ht="10.5" customHeight="1" s="113">
      <c r="A1210" s="152" t="n">
        <v>43213</v>
      </c>
      <c r="B1210" s="153">
        <f>IF(A1210="","",YEAR(A1210))</f>
        <v/>
      </c>
      <c r="C1210" s="153">
        <f>IF(A1210="","",MONTH(A1210))</f>
        <v/>
      </c>
      <c r="D1210" s="153">
        <f>IF(A1210="","",CHOOSE(MONTH(A1210),"Ocak","Şubat","Mart","Nisan","Mayıs","Haziran","Temmuz","Ağustos","Eylül","Ekim","Kasım","Aralık"))</f>
        <v/>
      </c>
      <c r="E1210" s="153">
        <f>IF(A1210="","",ROUNDUP(MONTH(A1210)/3,0))</f>
        <v/>
      </c>
      <c r="F1210" s="153">
        <f>IF(A1210="","",WEEKNUM(A1210,2))</f>
        <v/>
      </c>
      <c r="G1210" s="153">
        <f>IF(A1210="","",WEEKDAY(A1210,2))</f>
        <v/>
      </c>
      <c r="H1210" s="153">
        <f>IF(A1210="","",CHOOSE(WEEKDAY(A1210,2),"Pazartesi","Salı","Çarşamba","Perşembe","Cuma","Cumartesi","Pazar"))</f>
        <v/>
      </c>
    </row>
    <row r="1211" ht="10.5" customHeight="1" s="113">
      <c r="A1211" s="152" t="n">
        <v>43214</v>
      </c>
      <c r="B1211" s="153">
        <f>IF(A1211="","",YEAR(A1211))</f>
        <v/>
      </c>
      <c r="C1211" s="153">
        <f>IF(A1211="","",MONTH(A1211))</f>
        <v/>
      </c>
      <c r="D1211" s="153">
        <f>IF(A1211="","",CHOOSE(MONTH(A1211),"Ocak","Şubat","Mart","Nisan","Mayıs","Haziran","Temmuz","Ağustos","Eylül","Ekim","Kasım","Aralık"))</f>
        <v/>
      </c>
      <c r="E1211" s="153">
        <f>IF(A1211="","",ROUNDUP(MONTH(A1211)/3,0))</f>
        <v/>
      </c>
      <c r="F1211" s="153">
        <f>IF(A1211="","",WEEKNUM(A1211,2))</f>
        <v/>
      </c>
      <c r="G1211" s="153">
        <f>IF(A1211="","",WEEKDAY(A1211,2))</f>
        <v/>
      </c>
      <c r="H1211" s="153">
        <f>IF(A1211="","",CHOOSE(WEEKDAY(A1211,2),"Pazartesi","Salı","Çarşamba","Perşembe","Cuma","Cumartesi","Pazar"))</f>
        <v/>
      </c>
    </row>
    <row r="1212" ht="10.5" customHeight="1" s="113">
      <c r="A1212" s="152" t="n">
        <v>43215</v>
      </c>
      <c r="B1212" s="153">
        <f>IF(A1212="","",YEAR(A1212))</f>
        <v/>
      </c>
      <c r="C1212" s="153">
        <f>IF(A1212="","",MONTH(A1212))</f>
        <v/>
      </c>
      <c r="D1212" s="153">
        <f>IF(A1212="","",CHOOSE(MONTH(A1212),"Ocak","Şubat","Mart","Nisan","Mayıs","Haziran","Temmuz","Ağustos","Eylül","Ekim","Kasım","Aralık"))</f>
        <v/>
      </c>
      <c r="E1212" s="153">
        <f>IF(A1212="","",ROUNDUP(MONTH(A1212)/3,0))</f>
        <v/>
      </c>
      <c r="F1212" s="153">
        <f>IF(A1212="","",WEEKNUM(A1212,2))</f>
        <v/>
      </c>
      <c r="G1212" s="153">
        <f>IF(A1212="","",WEEKDAY(A1212,2))</f>
        <v/>
      </c>
      <c r="H1212" s="153">
        <f>IF(A1212="","",CHOOSE(WEEKDAY(A1212,2),"Pazartesi","Salı","Çarşamba","Perşembe","Cuma","Cumartesi","Pazar"))</f>
        <v/>
      </c>
    </row>
    <row r="1213" ht="10.5" customHeight="1" s="113">
      <c r="A1213" s="152" t="n">
        <v>43216</v>
      </c>
      <c r="B1213" s="153">
        <f>IF(A1213="","",YEAR(A1213))</f>
        <v/>
      </c>
      <c r="C1213" s="153">
        <f>IF(A1213="","",MONTH(A1213))</f>
        <v/>
      </c>
      <c r="D1213" s="153">
        <f>IF(A1213="","",CHOOSE(MONTH(A1213),"Ocak","Şubat","Mart","Nisan","Mayıs","Haziran","Temmuz","Ağustos","Eylül","Ekim","Kasım","Aralık"))</f>
        <v/>
      </c>
      <c r="E1213" s="153">
        <f>IF(A1213="","",ROUNDUP(MONTH(A1213)/3,0))</f>
        <v/>
      </c>
      <c r="F1213" s="153">
        <f>IF(A1213="","",WEEKNUM(A1213,2))</f>
        <v/>
      </c>
      <c r="G1213" s="153">
        <f>IF(A1213="","",WEEKDAY(A1213,2))</f>
        <v/>
      </c>
      <c r="H1213" s="153">
        <f>IF(A1213="","",CHOOSE(WEEKDAY(A1213,2),"Pazartesi","Salı","Çarşamba","Perşembe","Cuma","Cumartesi","Pazar"))</f>
        <v/>
      </c>
    </row>
    <row r="1214" ht="10.5" customHeight="1" s="113">
      <c r="A1214" s="152" t="n">
        <v>43217</v>
      </c>
      <c r="B1214" s="153">
        <f>IF(A1214="","",YEAR(A1214))</f>
        <v/>
      </c>
      <c r="C1214" s="153">
        <f>IF(A1214="","",MONTH(A1214))</f>
        <v/>
      </c>
      <c r="D1214" s="153">
        <f>IF(A1214="","",CHOOSE(MONTH(A1214),"Ocak","Şubat","Mart","Nisan","Mayıs","Haziran","Temmuz","Ağustos","Eylül","Ekim","Kasım","Aralık"))</f>
        <v/>
      </c>
      <c r="E1214" s="153">
        <f>IF(A1214="","",ROUNDUP(MONTH(A1214)/3,0))</f>
        <v/>
      </c>
      <c r="F1214" s="153">
        <f>IF(A1214="","",WEEKNUM(A1214,2))</f>
        <v/>
      </c>
      <c r="G1214" s="153">
        <f>IF(A1214="","",WEEKDAY(A1214,2))</f>
        <v/>
      </c>
      <c r="H1214" s="153">
        <f>IF(A1214="","",CHOOSE(WEEKDAY(A1214,2),"Pazartesi","Salı","Çarşamba","Perşembe","Cuma","Cumartesi","Pazar"))</f>
        <v/>
      </c>
    </row>
    <row r="1215" ht="10.5" customHeight="1" s="113">
      <c r="A1215" s="152" t="n">
        <v>43218</v>
      </c>
      <c r="B1215" s="153">
        <f>IF(A1215="","",YEAR(A1215))</f>
        <v/>
      </c>
      <c r="C1215" s="153">
        <f>IF(A1215="","",MONTH(A1215))</f>
        <v/>
      </c>
      <c r="D1215" s="153">
        <f>IF(A1215="","",CHOOSE(MONTH(A1215),"Ocak","Şubat","Mart","Nisan","Mayıs","Haziran","Temmuz","Ağustos","Eylül","Ekim","Kasım","Aralık"))</f>
        <v/>
      </c>
      <c r="E1215" s="153">
        <f>IF(A1215="","",ROUNDUP(MONTH(A1215)/3,0))</f>
        <v/>
      </c>
      <c r="F1215" s="153">
        <f>IF(A1215="","",WEEKNUM(A1215,2))</f>
        <v/>
      </c>
      <c r="G1215" s="153">
        <f>IF(A1215="","",WEEKDAY(A1215,2))</f>
        <v/>
      </c>
      <c r="H1215" s="153">
        <f>IF(A1215="","",CHOOSE(WEEKDAY(A1215,2),"Pazartesi","Salı","Çarşamba","Perşembe","Cuma","Cumartesi","Pazar"))</f>
        <v/>
      </c>
    </row>
    <row r="1216" ht="10.5" customHeight="1" s="113">
      <c r="A1216" s="152" t="n">
        <v>43219</v>
      </c>
      <c r="B1216" s="153">
        <f>IF(A1216="","",YEAR(A1216))</f>
        <v/>
      </c>
      <c r="C1216" s="153">
        <f>IF(A1216="","",MONTH(A1216))</f>
        <v/>
      </c>
      <c r="D1216" s="153">
        <f>IF(A1216="","",CHOOSE(MONTH(A1216),"Ocak","Şubat","Mart","Nisan","Mayıs","Haziran","Temmuz","Ağustos","Eylül","Ekim","Kasım","Aralık"))</f>
        <v/>
      </c>
      <c r="E1216" s="153">
        <f>IF(A1216="","",ROUNDUP(MONTH(A1216)/3,0))</f>
        <v/>
      </c>
      <c r="F1216" s="153">
        <f>IF(A1216="","",WEEKNUM(A1216,2))</f>
        <v/>
      </c>
      <c r="G1216" s="153">
        <f>IF(A1216="","",WEEKDAY(A1216,2))</f>
        <v/>
      </c>
      <c r="H1216" s="153">
        <f>IF(A1216="","",CHOOSE(WEEKDAY(A1216,2),"Pazartesi","Salı","Çarşamba","Perşembe","Cuma","Cumartesi","Pazar"))</f>
        <v/>
      </c>
    </row>
    <row r="1217" ht="10.5" customHeight="1" s="113">
      <c r="A1217" s="152" t="n">
        <v>43220</v>
      </c>
      <c r="B1217" s="153">
        <f>IF(A1217="","",YEAR(A1217))</f>
        <v/>
      </c>
      <c r="C1217" s="153">
        <f>IF(A1217="","",MONTH(A1217))</f>
        <v/>
      </c>
      <c r="D1217" s="153">
        <f>IF(A1217="","",CHOOSE(MONTH(A1217),"Ocak","Şubat","Mart","Nisan","Mayıs","Haziran","Temmuz","Ağustos","Eylül","Ekim","Kasım","Aralık"))</f>
        <v/>
      </c>
      <c r="E1217" s="153">
        <f>IF(A1217="","",ROUNDUP(MONTH(A1217)/3,0))</f>
        <v/>
      </c>
      <c r="F1217" s="153">
        <f>IF(A1217="","",WEEKNUM(A1217,2))</f>
        <v/>
      </c>
      <c r="G1217" s="153">
        <f>IF(A1217="","",WEEKDAY(A1217,2))</f>
        <v/>
      </c>
      <c r="H1217" s="153">
        <f>IF(A1217="","",CHOOSE(WEEKDAY(A1217,2),"Pazartesi","Salı","Çarşamba","Perşembe","Cuma","Cumartesi","Pazar"))</f>
        <v/>
      </c>
    </row>
    <row r="1218" ht="10.5" customHeight="1" s="113">
      <c r="A1218" s="152" t="n">
        <v>43221</v>
      </c>
      <c r="B1218" s="153">
        <f>IF(A1218="","",YEAR(A1218))</f>
        <v/>
      </c>
      <c r="C1218" s="153">
        <f>IF(A1218="","",MONTH(A1218))</f>
        <v/>
      </c>
      <c r="D1218" s="153">
        <f>IF(A1218="","",CHOOSE(MONTH(A1218),"Ocak","Şubat","Mart","Nisan","Mayıs","Haziran","Temmuz","Ağustos","Eylül","Ekim","Kasım","Aralık"))</f>
        <v/>
      </c>
      <c r="E1218" s="153">
        <f>IF(A1218="","",ROUNDUP(MONTH(A1218)/3,0))</f>
        <v/>
      </c>
      <c r="F1218" s="153">
        <f>IF(A1218="","",WEEKNUM(A1218,2))</f>
        <v/>
      </c>
      <c r="G1218" s="153">
        <f>IF(A1218="","",WEEKDAY(A1218,2))</f>
        <v/>
      </c>
      <c r="H1218" s="153">
        <f>IF(A1218="","",CHOOSE(WEEKDAY(A1218,2),"Pazartesi","Salı","Çarşamba","Perşembe","Cuma","Cumartesi","Pazar"))</f>
        <v/>
      </c>
    </row>
    <row r="1219" ht="10.5" customHeight="1" s="113">
      <c r="A1219" s="152" t="n">
        <v>43222</v>
      </c>
      <c r="B1219" s="153">
        <f>IF(A1219="","",YEAR(A1219))</f>
        <v/>
      </c>
      <c r="C1219" s="153">
        <f>IF(A1219="","",MONTH(A1219))</f>
        <v/>
      </c>
      <c r="D1219" s="153">
        <f>IF(A1219="","",CHOOSE(MONTH(A1219),"Ocak","Şubat","Mart","Nisan","Mayıs","Haziran","Temmuz","Ağustos","Eylül","Ekim","Kasım","Aralık"))</f>
        <v/>
      </c>
      <c r="E1219" s="153">
        <f>IF(A1219="","",ROUNDUP(MONTH(A1219)/3,0))</f>
        <v/>
      </c>
      <c r="F1219" s="153">
        <f>IF(A1219="","",WEEKNUM(A1219,2))</f>
        <v/>
      </c>
      <c r="G1219" s="153">
        <f>IF(A1219="","",WEEKDAY(A1219,2))</f>
        <v/>
      </c>
      <c r="H1219" s="153">
        <f>IF(A1219="","",CHOOSE(WEEKDAY(A1219,2),"Pazartesi","Salı","Çarşamba","Perşembe","Cuma","Cumartesi","Pazar"))</f>
        <v/>
      </c>
    </row>
    <row r="1220" ht="10.5" customHeight="1" s="113">
      <c r="A1220" s="152" t="n">
        <v>43223</v>
      </c>
      <c r="B1220" s="153">
        <f>IF(A1220="","",YEAR(A1220))</f>
        <v/>
      </c>
      <c r="C1220" s="153">
        <f>IF(A1220="","",MONTH(A1220))</f>
        <v/>
      </c>
      <c r="D1220" s="153">
        <f>IF(A1220="","",CHOOSE(MONTH(A1220),"Ocak","Şubat","Mart","Nisan","Mayıs","Haziran","Temmuz","Ağustos","Eylül","Ekim","Kasım","Aralık"))</f>
        <v/>
      </c>
      <c r="E1220" s="153">
        <f>IF(A1220="","",ROUNDUP(MONTH(A1220)/3,0))</f>
        <v/>
      </c>
      <c r="F1220" s="153">
        <f>IF(A1220="","",WEEKNUM(A1220,2))</f>
        <v/>
      </c>
      <c r="G1220" s="153">
        <f>IF(A1220="","",WEEKDAY(A1220,2))</f>
        <v/>
      </c>
      <c r="H1220" s="153">
        <f>IF(A1220="","",CHOOSE(WEEKDAY(A1220,2),"Pazartesi","Salı","Çarşamba","Perşembe","Cuma","Cumartesi","Pazar"))</f>
        <v/>
      </c>
    </row>
    <row r="1221" ht="10.5" customHeight="1" s="113">
      <c r="A1221" s="152" t="n">
        <v>43224</v>
      </c>
      <c r="B1221" s="153">
        <f>IF(A1221="","",YEAR(A1221))</f>
        <v/>
      </c>
      <c r="C1221" s="153">
        <f>IF(A1221="","",MONTH(A1221))</f>
        <v/>
      </c>
      <c r="D1221" s="153">
        <f>IF(A1221="","",CHOOSE(MONTH(A1221),"Ocak","Şubat","Mart","Nisan","Mayıs","Haziran","Temmuz","Ağustos","Eylül","Ekim","Kasım","Aralık"))</f>
        <v/>
      </c>
      <c r="E1221" s="153">
        <f>IF(A1221="","",ROUNDUP(MONTH(A1221)/3,0))</f>
        <v/>
      </c>
      <c r="F1221" s="153">
        <f>IF(A1221="","",WEEKNUM(A1221,2))</f>
        <v/>
      </c>
      <c r="G1221" s="153">
        <f>IF(A1221="","",WEEKDAY(A1221,2))</f>
        <v/>
      </c>
      <c r="H1221" s="153">
        <f>IF(A1221="","",CHOOSE(WEEKDAY(A1221,2),"Pazartesi","Salı","Çarşamba","Perşembe","Cuma","Cumartesi","Pazar"))</f>
        <v/>
      </c>
    </row>
    <row r="1222" ht="10.5" customHeight="1" s="113">
      <c r="A1222" s="152" t="n">
        <v>43225</v>
      </c>
      <c r="B1222" s="153">
        <f>IF(A1222="","",YEAR(A1222))</f>
        <v/>
      </c>
      <c r="C1222" s="153">
        <f>IF(A1222="","",MONTH(A1222))</f>
        <v/>
      </c>
      <c r="D1222" s="153">
        <f>IF(A1222="","",CHOOSE(MONTH(A1222),"Ocak","Şubat","Mart","Nisan","Mayıs","Haziran","Temmuz","Ağustos","Eylül","Ekim","Kasım","Aralık"))</f>
        <v/>
      </c>
      <c r="E1222" s="153">
        <f>IF(A1222="","",ROUNDUP(MONTH(A1222)/3,0))</f>
        <v/>
      </c>
      <c r="F1222" s="153">
        <f>IF(A1222="","",WEEKNUM(A1222,2))</f>
        <v/>
      </c>
      <c r="G1222" s="153">
        <f>IF(A1222="","",WEEKDAY(A1222,2))</f>
        <v/>
      </c>
      <c r="H1222" s="153">
        <f>IF(A1222="","",CHOOSE(WEEKDAY(A1222,2),"Pazartesi","Salı","Çarşamba","Perşembe","Cuma","Cumartesi","Pazar"))</f>
        <v/>
      </c>
    </row>
    <row r="1223" ht="10.5" customHeight="1" s="113">
      <c r="A1223" s="152" t="n">
        <v>43226</v>
      </c>
      <c r="B1223" s="153">
        <f>IF(A1223="","",YEAR(A1223))</f>
        <v/>
      </c>
      <c r="C1223" s="153">
        <f>IF(A1223="","",MONTH(A1223))</f>
        <v/>
      </c>
      <c r="D1223" s="153">
        <f>IF(A1223="","",CHOOSE(MONTH(A1223),"Ocak","Şubat","Mart","Nisan","Mayıs","Haziran","Temmuz","Ağustos","Eylül","Ekim","Kasım","Aralık"))</f>
        <v/>
      </c>
      <c r="E1223" s="153">
        <f>IF(A1223="","",ROUNDUP(MONTH(A1223)/3,0))</f>
        <v/>
      </c>
      <c r="F1223" s="153">
        <f>IF(A1223="","",WEEKNUM(A1223,2))</f>
        <v/>
      </c>
      <c r="G1223" s="153">
        <f>IF(A1223="","",WEEKDAY(A1223,2))</f>
        <v/>
      </c>
      <c r="H1223" s="153">
        <f>IF(A1223="","",CHOOSE(WEEKDAY(A1223,2),"Pazartesi","Salı","Çarşamba","Perşembe","Cuma","Cumartesi","Pazar"))</f>
        <v/>
      </c>
    </row>
    <row r="1224" ht="10.5" customHeight="1" s="113">
      <c r="A1224" s="152" t="n">
        <v>43227</v>
      </c>
      <c r="B1224" s="153">
        <f>IF(A1224="","",YEAR(A1224))</f>
        <v/>
      </c>
      <c r="C1224" s="153">
        <f>IF(A1224="","",MONTH(A1224))</f>
        <v/>
      </c>
      <c r="D1224" s="153">
        <f>IF(A1224="","",CHOOSE(MONTH(A1224),"Ocak","Şubat","Mart","Nisan","Mayıs","Haziran","Temmuz","Ağustos","Eylül","Ekim","Kasım","Aralık"))</f>
        <v/>
      </c>
      <c r="E1224" s="153">
        <f>IF(A1224="","",ROUNDUP(MONTH(A1224)/3,0))</f>
        <v/>
      </c>
      <c r="F1224" s="153">
        <f>IF(A1224="","",WEEKNUM(A1224,2))</f>
        <v/>
      </c>
      <c r="G1224" s="153">
        <f>IF(A1224="","",WEEKDAY(A1224,2))</f>
        <v/>
      </c>
      <c r="H1224" s="153">
        <f>IF(A1224="","",CHOOSE(WEEKDAY(A1224,2),"Pazartesi","Salı","Çarşamba","Perşembe","Cuma","Cumartesi","Pazar"))</f>
        <v/>
      </c>
    </row>
    <row r="1225" ht="10.5" customHeight="1" s="113">
      <c r="A1225" s="152" t="n">
        <v>43228</v>
      </c>
      <c r="B1225" s="153">
        <f>IF(A1225="","",YEAR(A1225))</f>
        <v/>
      </c>
      <c r="C1225" s="153">
        <f>IF(A1225="","",MONTH(A1225))</f>
        <v/>
      </c>
      <c r="D1225" s="153">
        <f>IF(A1225="","",CHOOSE(MONTH(A1225),"Ocak","Şubat","Mart","Nisan","Mayıs","Haziran","Temmuz","Ağustos","Eylül","Ekim","Kasım","Aralık"))</f>
        <v/>
      </c>
      <c r="E1225" s="153">
        <f>IF(A1225="","",ROUNDUP(MONTH(A1225)/3,0))</f>
        <v/>
      </c>
      <c r="F1225" s="153">
        <f>IF(A1225="","",WEEKNUM(A1225,2))</f>
        <v/>
      </c>
      <c r="G1225" s="153">
        <f>IF(A1225="","",WEEKDAY(A1225,2))</f>
        <v/>
      </c>
      <c r="H1225" s="153">
        <f>IF(A1225="","",CHOOSE(WEEKDAY(A1225,2),"Pazartesi","Salı","Çarşamba","Perşembe","Cuma","Cumartesi","Pazar"))</f>
        <v/>
      </c>
    </row>
    <row r="1226" ht="10.5" customHeight="1" s="113">
      <c r="A1226" s="152" t="n">
        <v>43229</v>
      </c>
      <c r="B1226" s="153">
        <f>IF(A1226="","",YEAR(A1226))</f>
        <v/>
      </c>
      <c r="C1226" s="153">
        <f>IF(A1226="","",MONTH(A1226))</f>
        <v/>
      </c>
      <c r="D1226" s="153">
        <f>IF(A1226="","",CHOOSE(MONTH(A1226),"Ocak","Şubat","Mart","Nisan","Mayıs","Haziran","Temmuz","Ağustos","Eylül","Ekim","Kasım","Aralık"))</f>
        <v/>
      </c>
      <c r="E1226" s="153">
        <f>IF(A1226="","",ROUNDUP(MONTH(A1226)/3,0))</f>
        <v/>
      </c>
      <c r="F1226" s="153">
        <f>IF(A1226="","",WEEKNUM(A1226,2))</f>
        <v/>
      </c>
      <c r="G1226" s="153">
        <f>IF(A1226="","",WEEKDAY(A1226,2))</f>
        <v/>
      </c>
      <c r="H1226" s="153">
        <f>IF(A1226="","",CHOOSE(WEEKDAY(A1226,2),"Pazartesi","Salı","Çarşamba","Perşembe","Cuma","Cumartesi","Pazar"))</f>
        <v/>
      </c>
    </row>
    <row r="1227" ht="10.5" customHeight="1" s="113">
      <c r="A1227" s="152" t="n">
        <v>43230</v>
      </c>
      <c r="B1227" s="153">
        <f>IF(A1227="","",YEAR(A1227))</f>
        <v/>
      </c>
      <c r="C1227" s="153">
        <f>IF(A1227="","",MONTH(A1227))</f>
        <v/>
      </c>
      <c r="D1227" s="153">
        <f>IF(A1227="","",CHOOSE(MONTH(A1227),"Ocak","Şubat","Mart","Nisan","Mayıs","Haziran","Temmuz","Ağustos","Eylül","Ekim","Kasım","Aralık"))</f>
        <v/>
      </c>
      <c r="E1227" s="153">
        <f>IF(A1227="","",ROUNDUP(MONTH(A1227)/3,0))</f>
        <v/>
      </c>
      <c r="F1227" s="153">
        <f>IF(A1227="","",WEEKNUM(A1227,2))</f>
        <v/>
      </c>
      <c r="G1227" s="153">
        <f>IF(A1227="","",WEEKDAY(A1227,2))</f>
        <v/>
      </c>
      <c r="H1227" s="153">
        <f>IF(A1227="","",CHOOSE(WEEKDAY(A1227,2),"Pazartesi","Salı","Çarşamba","Perşembe","Cuma","Cumartesi","Pazar"))</f>
        <v/>
      </c>
    </row>
    <row r="1228" ht="10.5" customHeight="1" s="113">
      <c r="A1228" s="152" t="n">
        <v>43231</v>
      </c>
      <c r="B1228" s="153">
        <f>IF(A1228="","",YEAR(A1228))</f>
        <v/>
      </c>
      <c r="C1228" s="153">
        <f>IF(A1228="","",MONTH(A1228))</f>
        <v/>
      </c>
      <c r="D1228" s="153">
        <f>IF(A1228="","",CHOOSE(MONTH(A1228),"Ocak","Şubat","Mart","Nisan","Mayıs","Haziran","Temmuz","Ağustos","Eylül","Ekim","Kasım","Aralık"))</f>
        <v/>
      </c>
      <c r="E1228" s="153">
        <f>IF(A1228="","",ROUNDUP(MONTH(A1228)/3,0))</f>
        <v/>
      </c>
      <c r="F1228" s="153">
        <f>IF(A1228="","",WEEKNUM(A1228,2))</f>
        <v/>
      </c>
      <c r="G1228" s="153">
        <f>IF(A1228="","",WEEKDAY(A1228,2))</f>
        <v/>
      </c>
      <c r="H1228" s="153">
        <f>IF(A1228="","",CHOOSE(WEEKDAY(A1228,2),"Pazartesi","Salı","Çarşamba","Perşembe","Cuma","Cumartesi","Pazar"))</f>
        <v/>
      </c>
    </row>
    <row r="1229" ht="10.5" customHeight="1" s="113">
      <c r="A1229" s="152" t="n">
        <v>43232</v>
      </c>
      <c r="B1229" s="153">
        <f>IF(A1229="","",YEAR(A1229))</f>
        <v/>
      </c>
      <c r="C1229" s="153">
        <f>IF(A1229="","",MONTH(A1229))</f>
        <v/>
      </c>
      <c r="D1229" s="153">
        <f>IF(A1229="","",CHOOSE(MONTH(A1229),"Ocak","Şubat","Mart","Nisan","Mayıs","Haziran","Temmuz","Ağustos","Eylül","Ekim","Kasım","Aralık"))</f>
        <v/>
      </c>
      <c r="E1229" s="153">
        <f>IF(A1229="","",ROUNDUP(MONTH(A1229)/3,0))</f>
        <v/>
      </c>
      <c r="F1229" s="153">
        <f>IF(A1229="","",WEEKNUM(A1229,2))</f>
        <v/>
      </c>
      <c r="G1229" s="153">
        <f>IF(A1229="","",WEEKDAY(A1229,2))</f>
        <v/>
      </c>
      <c r="H1229" s="153">
        <f>IF(A1229="","",CHOOSE(WEEKDAY(A1229,2),"Pazartesi","Salı","Çarşamba","Perşembe","Cuma","Cumartesi","Pazar"))</f>
        <v/>
      </c>
    </row>
    <row r="1230" ht="10.5" customHeight="1" s="113">
      <c r="A1230" s="152" t="n">
        <v>43233</v>
      </c>
      <c r="B1230" s="153">
        <f>IF(A1230="","",YEAR(A1230))</f>
        <v/>
      </c>
      <c r="C1230" s="153">
        <f>IF(A1230="","",MONTH(A1230))</f>
        <v/>
      </c>
      <c r="D1230" s="153">
        <f>IF(A1230="","",CHOOSE(MONTH(A1230),"Ocak","Şubat","Mart","Nisan","Mayıs","Haziran","Temmuz","Ağustos","Eylül","Ekim","Kasım","Aralık"))</f>
        <v/>
      </c>
      <c r="E1230" s="153">
        <f>IF(A1230="","",ROUNDUP(MONTH(A1230)/3,0))</f>
        <v/>
      </c>
      <c r="F1230" s="153">
        <f>IF(A1230="","",WEEKNUM(A1230,2))</f>
        <v/>
      </c>
      <c r="G1230" s="153">
        <f>IF(A1230="","",WEEKDAY(A1230,2))</f>
        <v/>
      </c>
      <c r="H1230" s="153">
        <f>IF(A1230="","",CHOOSE(WEEKDAY(A1230,2),"Pazartesi","Salı","Çarşamba","Perşembe","Cuma","Cumartesi","Pazar"))</f>
        <v/>
      </c>
    </row>
    <row r="1231" ht="10.5" customHeight="1" s="113">
      <c r="A1231" s="152" t="n">
        <v>43234</v>
      </c>
      <c r="B1231" s="153">
        <f>IF(A1231="","",YEAR(A1231))</f>
        <v/>
      </c>
      <c r="C1231" s="153">
        <f>IF(A1231="","",MONTH(A1231))</f>
        <v/>
      </c>
      <c r="D1231" s="153">
        <f>IF(A1231="","",CHOOSE(MONTH(A1231),"Ocak","Şubat","Mart","Nisan","Mayıs","Haziran","Temmuz","Ağustos","Eylül","Ekim","Kasım","Aralık"))</f>
        <v/>
      </c>
      <c r="E1231" s="153">
        <f>IF(A1231="","",ROUNDUP(MONTH(A1231)/3,0))</f>
        <v/>
      </c>
      <c r="F1231" s="153">
        <f>IF(A1231="","",WEEKNUM(A1231,2))</f>
        <v/>
      </c>
      <c r="G1231" s="153">
        <f>IF(A1231="","",WEEKDAY(A1231,2))</f>
        <v/>
      </c>
      <c r="H1231" s="153">
        <f>IF(A1231="","",CHOOSE(WEEKDAY(A1231,2),"Pazartesi","Salı","Çarşamba","Perşembe","Cuma","Cumartesi","Pazar"))</f>
        <v/>
      </c>
    </row>
    <row r="1232" ht="10.5" customHeight="1" s="113">
      <c r="A1232" s="152" t="n">
        <v>43235</v>
      </c>
      <c r="B1232" s="153">
        <f>IF(A1232="","",YEAR(A1232))</f>
        <v/>
      </c>
      <c r="C1232" s="153">
        <f>IF(A1232="","",MONTH(A1232))</f>
        <v/>
      </c>
      <c r="D1232" s="153">
        <f>IF(A1232="","",CHOOSE(MONTH(A1232),"Ocak","Şubat","Mart","Nisan","Mayıs","Haziran","Temmuz","Ağustos","Eylül","Ekim","Kasım","Aralık"))</f>
        <v/>
      </c>
      <c r="E1232" s="153">
        <f>IF(A1232="","",ROUNDUP(MONTH(A1232)/3,0))</f>
        <v/>
      </c>
      <c r="F1232" s="153">
        <f>IF(A1232="","",WEEKNUM(A1232,2))</f>
        <v/>
      </c>
      <c r="G1232" s="153">
        <f>IF(A1232="","",WEEKDAY(A1232,2))</f>
        <v/>
      </c>
      <c r="H1232" s="153">
        <f>IF(A1232="","",CHOOSE(WEEKDAY(A1232,2),"Pazartesi","Salı","Çarşamba","Perşembe","Cuma","Cumartesi","Pazar"))</f>
        <v/>
      </c>
    </row>
    <row r="1233" ht="10.5" customHeight="1" s="113">
      <c r="A1233" s="152" t="n">
        <v>43236</v>
      </c>
      <c r="B1233" s="153">
        <f>IF(A1233="","",YEAR(A1233))</f>
        <v/>
      </c>
      <c r="C1233" s="153">
        <f>IF(A1233="","",MONTH(A1233))</f>
        <v/>
      </c>
      <c r="D1233" s="153">
        <f>IF(A1233="","",CHOOSE(MONTH(A1233),"Ocak","Şubat","Mart","Nisan","Mayıs","Haziran","Temmuz","Ağustos","Eylül","Ekim","Kasım","Aralık"))</f>
        <v/>
      </c>
      <c r="E1233" s="153">
        <f>IF(A1233="","",ROUNDUP(MONTH(A1233)/3,0))</f>
        <v/>
      </c>
      <c r="F1233" s="153">
        <f>IF(A1233="","",WEEKNUM(A1233,2))</f>
        <v/>
      </c>
      <c r="G1233" s="153">
        <f>IF(A1233="","",WEEKDAY(A1233,2))</f>
        <v/>
      </c>
      <c r="H1233" s="153">
        <f>IF(A1233="","",CHOOSE(WEEKDAY(A1233,2),"Pazartesi","Salı","Çarşamba","Perşembe","Cuma","Cumartesi","Pazar"))</f>
        <v/>
      </c>
    </row>
    <row r="1234" ht="10.5" customHeight="1" s="113">
      <c r="A1234" s="152" t="n">
        <v>43237</v>
      </c>
      <c r="B1234" s="153">
        <f>IF(A1234="","",YEAR(A1234))</f>
        <v/>
      </c>
      <c r="C1234" s="153">
        <f>IF(A1234="","",MONTH(A1234))</f>
        <v/>
      </c>
      <c r="D1234" s="153">
        <f>IF(A1234="","",CHOOSE(MONTH(A1234),"Ocak","Şubat","Mart","Nisan","Mayıs","Haziran","Temmuz","Ağustos","Eylül","Ekim","Kasım","Aralık"))</f>
        <v/>
      </c>
      <c r="E1234" s="153">
        <f>IF(A1234="","",ROUNDUP(MONTH(A1234)/3,0))</f>
        <v/>
      </c>
      <c r="F1234" s="153">
        <f>IF(A1234="","",WEEKNUM(A1234,2))</f>
        <v/>
      </c>
      <c r="G1234" s="153">
        <f>IF(A1234="","",WEEKDAY(A1234,2))</f>
        <v/>
      </c>
      <c r="H1234" s="153">
        <f>IF(A1234="","",CHOOSE(WEEKDAY(A1234,2),"Pazartesi","Salı","Çarşamba","Perşembe","Cuma","Cumartesi","Pazar"))</f>
        <v/>
      </c>
    </row>
    <row r="1235" ht="10.5" customHeight="1" s="113">
      <c r="A1235" s="152" t="n">
        <v>43238</v>
      </c>
      <c r="B1235" s="153">
        <f>IF(A1235="","",YEAR(A1235))</f>
        <v/>
      </c>
      <c r="C1235" s="153">
        <f>IF(A1235="","",MONTH(A1235))</f>
        <v/>
      </c>
      <c r="D1235" s="153">
        <f>IF(A1235="","",CHOOSE(MONTH(A1235),"Ocak","Şubat","Mart","Nisan","Mayıs","Haziran","Temmuz","Ağustos","Eylül","Ekim","Kasım","Aralık"))</f>
        <v/>
      </c>
      <c r="E1235" s="153">
        <f>IF(A1235="","",ROUNDUP(MONTH(A1235)/3,0))</f>
        <v/>
      </c>
      <c r="F1235" s="153">
        <f>IF(A1235="","",WEEKNUM(A1235,2))</f>
        <v/>
      </c>
      <c r="G1235" s="153">
        <f>IF(A1235="","",WEEKDAY(A1235,2))</f>
        <v/>
      </c>
      <c r="H1235" s="153">
        <f>IF(A1235="","",CHOOSE(WEEKDAY(A1235,2),"Pazartesi","Salı","Çarşamba","Perşembe","Cuma","Cumartesi","Pazar"))</f>
        <v/>
      </c>
    </row>
    <row r="1236" ht="10.5" customHeight="1" s="113">
      <c r="A1236" s="152" t="n">
        <v>43239</v>
      </c>
      <c r="B1236" s="153">
        <f>IF(A1236="","",YEAR(A1236))</f>
        <v/>
      </c>
      <c r="C1236" s="153">
        <f>IF(A1236="","",MONTH(A1236))</f>
        <v/>
      </c>
      <c r="D1236" s="153">
        <f>IF(A1236="","",CHOOSE(MONTH(A1236),"Ocak","Şubat","Mart","Nisan","Mayıs","Haziran","Temmuz","Ağustos","Eylül","Ekim","Kasım","Aralık"))</f>
        <v/>
      </c>
      <c r="E1236" s="153">
        <f>IF(A1236="","",ROUNDUP(MONTH(A1236)/3,0))</f>
        <v/>
      </c>
      <c r="F1236" s="153">
        <f>IF(A1236="","",WEEKNUM(A1236,2))</f>
        <v/>
      </c>
      <c r="G1236" s="153">
        <f>IF(A1236="","",WEEKDAY(A1236,2))</f>
        <v/>
      </c>
      <c r="H1236" s="153">
        <f>IF(A1236="","",CHOOSE(WEEKDAY(A1236,2),"Pazartesi","Salı","Çarşamba","Perşembe","Cuma","Cumartesi","Pazar"))</f>
        <v/>
      </c>
    </row>
    <row r="1237" ht="10.5" customHeight="1" s="113">
      <c r="A1237" s="152" t="n">
        <v>43240</v>
      </c>
      <c r="B1237" s="153">
        <f>IF(A1237="","",YEAR(A1237))</f>
        <v/>
      </c>
      <c r="C1237" s="153">
        <f>IF(A1237="","",MONTH(A1237))</f>
        <v/>
      </c>
      <c r="D1237" s="153">
        <f>IF(A1237="","",CHOOSE(MONTH(A1237),"Ocak","Şubat","Mart","Nisan","Mayıs","Haziran","Temmuz","Ağustos","Eylül","Ekim","Kasım","Aralık"))</f>
        <v/>
      </c>
      <c r="E1237" s="153">
        <f>IF(A1237="","",ROUNDUP(MONTH(A1237)/3,0))</f>
        <v/>
      </c>
      <c r="F1237" s="153">
        <f>IF(A1237="","",WEEKNUM(A1237,2))</f>
        <v/>
      </c>
      <c r="G1237" s="153">
        <f>IF(A1237="","",WEEKDAY(A1237,2))</f>
        <v/>
      </c>
      <c r="H1237" s="153">
        <f>IF(A1237="","",CHOOSE(WEEKDAY(A1237,2),"Pazartesi","Salı","Çarşamba","Perşembe","Cuma","Cumartesi","Pazar"))</f>
        <v/>
      </c>
    </row>
    <row r="1238" ht="10.5" customHeight="1" s="113">
      <c r="A1238" s="152" t="n">
        <v>43241</v>
      </c>
      <c r="B1238" s="153">
        <f>IF(A1238="","",YEAR(A1238))</f>
        <v/>
      </c>
      <c r="C1238" s="153">
        <f>IF(A1238="","",MONTH(A1238))</f>
        <v/>
      </c>
      <c r="D1238" s="153">
        <f>IF(A1238="","",CHOOSE(MONTH(A1238),"Ocak","Şubat","Mart","Nisan","Mayıs","Haziran","Temmuz","Ağustos","Eylül","Ekim","Kasım","Aralık"))</f>
        <v/>
      </c>
      <c r="E1238" s="153">
        <f>IF(A1238="","",ROUNDUP(MONTH(A1238)/3,0))</f>
        <v/>
      </c>
      <c r="F1238" s="153">
        <f>IF(A1238="","",WEEKNUM(A1238,2))</f>
        <v/>
      </c>
      <c r="G1238" s="153">
        <f>IF(A1238="","",WEEKDAY(A1238,2))</f>
        <v/>
      </c>
      <c r="H1238" s="153">
        <f>IF(A1238="","",CHOOSE(WEEKDAY(A1238,2),"Pazartesi","Salı","Çarşamba","Perşembe","Cuma","Cumartesi","Pazar"))</f>
        <v/>
      </c>
    </row>
    <row r="1239" ht="10.5" customHeight="1" s="113">
      <c r="A1239" s="152" t="n">
        <v>43242</v>
      </c>
      <c r="B1239" s="153">
        <f>IF(A1239="","",YEAR(A1239))</f>
        <v/>
      </c>
      <c r="C1239" s="153">
        <f>IF(A1239="","",MONTH(A1239))</f>
        <v/>
      </c>
      <c r="D1239" s="153">
        <f>IF(A1239="","",CHOOSE(MONTH(A1239),"Ocak","Şubat","Mart","Nisan","Mayıs","Haziran","Temmuz","Ağustos","Eylül","Ekim","Kasım","Aralık"))</f>
        <v/>
      </c>
      <c r="E1239" s="153">
        <f>IF(A1239="","",ROUNDUP(MONTH(A1239)/3,0))</f>
        <v/>
      </c>
      <c r="F1239" s="153">
        <f>IF(A1239="","",WEEKNUM(A1239,2))</f>
        <v/>
      </c>
      <c r="G1239" s="153">
        <f>IF(A1239="","",WEEKDAY(A1239,2))</f>
        <v/>
      </c>
      <c r="H1239" s="153">
        <f>IF(A1239="","",CHOOSE(WEEKDAY(A1239,2),"Pazartesi","Salı","Çarşamba","Perşembe","Cuma","Cumartesi","Pazar"))</f>
        <v/>
      </c>
    </row>
    <row r="1240" ht="10.5" customHeight="1" s="113">
      <c r="A1240" s="152" t="n">
        <v>43243</v>
      </c>
      <c r="B1240" s="153">
        <f>IF(A1240="","",YEAR(A1240))</f>
        <v/>
      </c>
      <c r="C1240" s="153">
        <f>IF(A1240="","",MONTH(A1240))</f>
        <v/>
      </c>
      <c r="D1240" s="153">
        <f>IF(A1240="","",CHOOSE(MONTH(A1240),"Ocak","Şubat","Mart","Nisan","Mayıs","Haziran","Temmuz","Ağustos","Eylül","Ekim","Kasım","Aralık"))</f>
        <v/>
      </c>
      <c r="E1240" s="153">
        <f>IF(A1240="","",ROUNDUP(MONTH(A1240)/3,0))</f>
        <v/>
      </c>
      <c r="F1240" s="153">
        <f>IF(A1240="","",WEEKNUM(A1240,2))</f>
        <v/>
      </c>
      <c r="G1240" s="153">
        <f>IF(A1240="","",WEEKDAY(A1240,2))</f>
        <v/>
      </c>
      <c r="H1240" s="153">
        <f>IF(A1240="","",CHOOSE(WEEKDAY(A1240,2),"Pazartesi","Salı","Çarşamba","Perşembe","Cuma","Cumartesi","Pazar"))</f>
        <v/>
      </c>
    </row>
    <row r="1241" ht="10.5" customHeight="1" s="113">
      <c r="A1241" s="152" t="n">
        <v>43244</v>
      </c>
      <c r="B1241" s="153">
        <f>IF(A1241="","",YEAR(A1241))</f>
        <v/>
      </c>
      <c r="C1241" s="153">
        <f>IF(A1241="","",MONTH(A1241))</f>
        <v/>
      </c>
      <c r="D1241" s="153">
        <f>IF(A1241="","",CHOOSE(MONTH(A1241),"Ocak","Şubat","Mart","Nisan","Mayıs","Haziran","Temmuz","Ağustos","Eylül","Ekim","Kasım","Aralık"))</f>
        <v/>
      </c>
      <c r="E1241" s="153">
        <f>IF(A1241="","",ROUNDUP(MONTH(A1241)/3,0))</f>
        <v/>
      </c>
      <c r="F1241" s="153">
        <f>IF(A1241="","",WEEKNUM(A1241,2))</f>
        <v/>
      </c>
      <c r="G1241" s="153">
        <f>IF(A1241="","",WEEKDAY(A1241,2))</f>
        <v/>
      </c>
      <c r="H1241" s="153">
        <f>IF(A1241="","",CHOOSE(WEEKDAY(A1241,2),"Pazartesi","Salı","Çarşamba","Perşembe","Cuma","Cumartesi","Pazar"))</f>
        <v/>
      </c>
    </row>
    <row r="1242" ht="10.5" customHeight="1" s="113">
      <c r="A1242" s="152" t="n">
        <v>43245</v>
      </c>
      <c r="B1242" s="153">
        <f>IF(A1242="","",YEAR(A1242))</f>
        <v/>
      </c>
      <c r="C1242" s="153">
        <f>IF(A1242="","",MONTH(A1242))</f>
        <v/>
      </c>
      <c r="D1242" s="153">
        <f>IF(A1242="","",CHOOSE(MONTH(A1242),"Ocak","Şubat","Mart","Nisan","Mayıs","Haziran","Temmuz","Ağustos","Eylül","Ekim","Kasım","Aralık"))</f>
        <v/>
      </c>
      <c r="E1242" s="153">
        <f>IF(A1242="","",ROUNDUP(MONTH(A1242)/3,0))</f>
        <v/>
      </c>
      <c r="F1242" s="153">
        <f>IF(A1242="","",WEEKNUM(A1242,2))</f>
        <v/>
      </c>
      <c r="G1242" s="153">
        <f>IF(A1242="","",WEEKDAY(A1242,2))</f>
        <v/>
      </c>
      <c r="H1242" s="153">
        <f>IF(A1242="","",CHOOSE(WEEKDAY(A1242,2),"Pazartesi","Salı","Çarşamba","Perşembe","Cuma","Cumartesi","Pazar"))</f>
        <v/>
      </c>
    </row>
    <row r="1243" ht="10.5" customHeight="1" s="113">
      <c r="A1243" s="152" t="n">
        <v>43246</v>
      </c>
      <c r="B1243" s="153">
        <f>IF(A1243="","",YEAR(A1243))</f>
        <v/>
      </c>
      <c r="C1243" s="153">
        <f>IF(A1243="","",MONTH(A1243))</f>
        <v/>
      </c>
      <c r="D1243" s="153">
        <f>IF(A1243="","",CHOOSE(MONTH(A1243),"Ocak","Şubat","Mart","Nisan","Mayıs","Haziran","Temmuz","Ağustos","Eylül","Ekim","Kasım","Aralık"))</f>
        <v/>
      </c>
      <c r="E1243" s="153">
        <f>IF(A1243="","",ROUNDUP(MONTH(A1243)/3,0))</f>
        <v/>
      </c>
      <c r="F1243" s="153">
        <f>IF(A1243="","",WEEKNUM(A1243,2))</f>
        <v/>
      </c>
      <c r="G1243" s="153">
        <f>IF(A1243="","",WEEKDAY(A1243,2))</f>
        <v/>
      </c>
      <c r="H1243" s="153">
        <f>IF(A1243="","",CHOOSE(WEEKDAY(A1243,2),"Pazartesi","Salı","Çarşamba","Perşembe","Cuma","Cumartesi","Pazar"))</f>
        <v/>
      </c>
    </row>
    <row r="1244" ht="10.5" customHeight="1" s="113">
      <c r="A1244" s="152" t="n">
        <v>43247</v>
      </c>
      <c r="B1244" s="153">
        <f>IF(A1244="","",YEAR(A1244))</f>
        <v/>
      </c>
      <c r="C1244" s="153">
        <f>IF(A1244="","",MONTH(A1244))</f>
        <v/>
      </c>
      <c r="D1244" s="153">
        <f>IF(A1244="","",CHOOSE(MONTH(A1244),"Ocak","Şubat","Mart","Nisan","Mayıs","Haziran","Temmuz","Ağustos","Eylül","Ekim","Kasım","Aralık"))</f>
        <v/>
      </c>
      <c r="E1244" s="153">
        <f>IF(A1244="","",ROUNDUP(MONTH(A1244)/3,0))</f>
        <v/>
      </c>
      <c r="F1244" s="153">
        <f>IF(A1244="","",WEEKNUM(A1244,2))</f>
        <v/>
      </c>
      <c r="G1244" s="153">
        <f>IF(A1244="","",WEEKDAY(A1244,2))</f>
        <v/>
      </c>
      <c r="H1244" s="153">
        <f>IF(A1244="","",CHOOSE(WEEKDAY(A1244,2),"Pazartesi","Salı","Çarşamba","Perşembe","Cuma","Cumartesi","Pazar"))</f>
        <v/>
      </c>
    </row>
    <row r="1245" ht="10.5" customHeight="1" s="113">
      <c r="A1245" s="152" t="n">
        <v>43248</v>
      </c>
      <c r="B1245" s="153">
        <f>IF(A1245="","",YEAR(A1245))</f>
        <v/>
      </c>
      <c r="C1245" s="153">
        <f>IF(A1245="","",MONTH(A1245))</f>
        <v/>
      </c>
      <c r="D1245" s="153">
        <f>IF(A1245="","",CHOOSE(MONTH(A1245),"Ocak","Şubat","Mart","Nisan","Mayıs","Haziran","Temmuz","Ağustos","Eylül","Ekim","Kasım","Aralık"))</f>
        <v/>
      </c>
      <c r="E1245" s="153">
        <f>IF(A1245="","",ROUNDUP(MONTH(A1245)/3,0))</f>
        <v/>
      </c>
      <c r="F1245" s="153">
        <f>IF(A1245="","",WEEKNUM(A1245,2))</f>
        <v/>
      </c>
      <c r="G1245" s="153">
        <f>IF(A1245="","",WEEKDAY(A1245,2))</f>
        <v/>
      </c>
      <c r="H1245" s="153">
        <f>IF(A1245="","",CHOOSE(WEEKDAY(A1245,2),"Pazartesi","Salı","Çarşamba","Perşembe","Cuma","Cumartesi","Pazar"))</f>
        <v/>
      </c>
    </row>
    <row r="1246" ht="10.5" customHeight="1" s="113">
      <c r="A1246" s="152" t="n">
        <v>43249</v>
      </c>
      <c r="B1246" s="153">
        <f>IF(A1246="","",YEAR(A1246))</f>
        <v/>
      </c>
      <c r="C1246" s="153">
        <f>IF(A1246="","",MONTH(A1246))</f>
        <v/>
      </c>
      <c r="D1246" s="153">
        <f>IF(A1246="","",CHOOSE(MONTH(A1246),"Ocak","Şubat","Mart","Nisan","Mayıs","Haziran","Temmuz","Ağustos","Eylül","Ekim","Kasım","Aralık"))</f>
        <v/>
      </c>
      <c r="E1246" s="153">
        <f>IF(A1246="","",ROUNDUP(MONTH(A1246)/3,0))</f>
        <v/>
      </c>
      <c r="F1246" s="153">
        <f>IF(A1246="","",WEEKNUM(A1246,2))</f>
        <v/>
      </c>
      <c r="G1246" s="153">
        <f>IF(A1246="","",WEEKDAY(A1246,2))</f>
        <v/>
      </c>
      <c r="H1246" s="153">
        <f>IF(A1246="","",CHOOSE(WEEKDAY(A1246,2),"Pazartesi","Salı","Çarşamba","Perşembe","Cuma","Cumartesi","Pazar"))</f>
        <v/>
      </c>
    </row>
    <row r="1247" ht="10.5" customHeight="1" s="113">
      <c r="A1247" s="152" t="n">
        <v>43250</v>
      </c>
      <c r="B1247" s="153">
        <f>IF(A1247="","",YEAR(A1247))</f>
        <v/>
      </c>
      <c r="C1247" s="153">
        <f>IF(A1247="","",MONTH(A1247))</f>
        <v/>
      </c>
      <c r="D1247" s="153">
        <f>IF(A1247="","",CHOOSE(MONTH(A1247),"Ocak","Şubat","Mart","Nisan","Mayıs","Haziran","Temmuz","Ağustos","Eylül","Ekim","Kasım","Aralık"))</f>
        <v/>
      </c>
      <c r="E1247" s="153">
        <f>IF(A1247="","",ROUNDUP(MONTH(A1247)/3,0))</f>
        <v/>
      </c>
      <c r="F1247" s="153">
        <f>IF(A1247="","",WEEKNUM(A1247,2))</f>
        <v/>
      </c>
      <c r="G1247" s="153">
        <f>IF(A1247="","",WEEKDAY(A1247,2))</f>
        <v/>
      </c>
      <c r="H1247" s="153">
        <f>IF(A1247="","",CHOOSE(WEEKDAY(A1247,2),"Pazartesi","Salı","Çarşamba","Perşembe","Cuma","Cumartesi","Pazar"))</f>
        <v/>
      </c>
    </row>
    <row r="1248" ht="10.5" customHeight="1" s="113">
      <c r="A1248" s="152" t="n">
        <v>43251</v>
      </c>
      <c r="B1248" s="153">
        <f>IF(A1248="","",YEAR(A1248))</f>
        <v/>
      </c>
      <c r="C1248" s="153">
        <f>IF(A1248="","",MONTH(A1248))</f>
        <v/>
      </c>
      <c r="D1248" s="153">
        <f>IF(A1248="","",CHOOSE(MONTH(A1248),"Ocak","Şubat","Mart","Nisan","Mayıs","Haziran","Temmuz","Ağustos","Eylül","Ekim","Kasım","Aralık"))</f>
        <v/>
      </c>
      <c r="E1248" s="153">
        <f>IF(A1248="","",ROUNDUP(MONTH(A1248)/3,0))</f>
        <v/>
      </c>
      <c r="F1248" s="153">
        <f>IF(A1248="","",WEEKNUM(A1248,2))</f>
        <v/>
      </c>
      <c r="G1248" s="153">
        <f>IF(A1248="","",WEEKDAY(A1248,2))</f>
        <v/>
      </c>
      <c r="H1248" s="153">
        <f>IF(A1248="","",CHOOSE(WEEKDAY(A1248,2),"Pazartesi","Salı","Çarşamba","Perşembe","Cuma","Cumartesi","Pazar"))</f>
        <v/>
      </c>
    </row>
    <row r="1249" ht="10.5" customHeight="1" s="113">
      <c r="A1249" s="152" t="n">
        <v>43252</v>
      </c>
      <c r="B1249" s="153">
        <f>IF(A1249="","",YEAR(A1249))</f>
        <v/>
      </c>
      <c r="C1249" s="153">
        <f>IF(A1249="","",MONTH(A1249))</f>
        <v/>
      </c>
      <c r="D1249" s="153">
        <f>IF(A1249="","",CHOOSE(MONTH(A1249),"Ocak","Şubat","Mart","Nisan","Mayıs","Haziran","Temmuz","Ağustos","Eylül","Ekim","Kasım","Aralık"))</f>
        <v/>
      </c>
      <c r="E1249" s="153">
        <f>IF(A1249="","",ROUNDUP(MONTH(A1249)/3,0))</f>
        <v/>
      </c>
      <c r="F1249" s="153">
        <f>IF(A1249="","",WEEKNUM(A1249,2))</f>
        <v/>
      </c>
      <c r="G1249" s="153">
        <f>IF(A1249="","",WEEKDAY(A1249,2))</f>
        <v/>
      </c>
      <c r="H1249" s="153">
        <f>IF(A1249="","",CHOOSE(WEEKDAY(A1249,2),"Pazartesi","Salı","Çarşamba","Perşembe","Cuma","Cumartesi","Pazar"))</f>
        <v/>
      </c>
    </row>
    <row r="1250" ht="10.5" customHeight="1" s="113">
      <c r="A1250" s="152" t="n">
        <v>43253</v>
      </c>
      <c r="B1250" s="153">
        <f>IF(A1250="","",YEAR(A1250))</f>
        <v/>
      </c>
      <c r="C1250" s="153">
        <f>IF(A1250="","",MONTH(A1250))</f>
        <v/>
      </c>
      <c r="D1250" s="153">
        <f>IF(A1250="","",CHOOSE(MONTH(A1250),"Ocak","Şubat","Mart","Nisan","Mayıs","Haziran","Temmuz","Ağustos","Eylül","Ekim","Kasım","Aralık"))</f>
        <v/>
      </c>
      <c r="E1250" s="153">
        <f>IF(A1250="","",ROUNDUP(MONTH(A1250)/3,0))</f>
        <v/>
      </c>
      <c r="F1250" s="153">
        <f>IF(A1250="","",WEEKNUM(A1250,2))</f>
        <v/>
      </c>
      <c r="G1250" s="153">
        <f>IF(A1250="","",WEEKDAY(A1250,2))</f>
        <v/>
      </c>
      <c r="H1250" s="153">
        <f>IF(A1250="","",CHOOSE(WEEKDAY(A1250,2),"Pazartesi","Salı","Çarşamba","Perşembe","Cuma","Cumartesi","Pazar"))</f>
        <v/>
      </c>
    </row>
    <row r="1251" ht="10.5" customHeight="1" s="113">
      <c r="A1251" s="152" t="n">
        <v>43254</v>
      </c>
      <c r="B1251" s="153">
        <f>IF(A1251="","",YEAR(A1251))</f>
        <v/>
      </c>
      <c r="C1251" s="153">
        <f>IF(A1251="","",MONTH(A1251))</f>
        <v/>
      </c>
      <c r="D1251" s="153">
        <f>IF(A1251="","",CHOOSE(MONTH(A1251),"Ocak","Şubat","Mart","Nisan","Mayıs","Haziran","Temmuz","Ağustos","Eylül","Ekim","Kasım","Aralık"))</f>
        <v/>
      </c>
      <c r="E1251" s="153">
        <f>IF(A1251="","",ROUNDUP(MONTH(A1251)/3,0))</f>
        <v/>
      </c>
      <c r="F1251" s="153">
        <f>IF(A1251="","",WEEKNUM(A1251,2))</f>
        <v/>
      </c>
      <c r="G1251" s="153">
        <f>IF(A1251="","",WEEKDAY(A1251,2))</f>
        <v/>
      </c>
      <c r="H1251" s="153">
        <f>IF(A1251="","",CHOOSE(WEEKDAY(A1251,2),"Pazartesi","Salı","Çarşamba","Perşembe","Cuma","Cumartesi","Pazar"))</f>
        <v/>
      </c>
    </row>
    <row r="1252" ht="10.5" customHeight="1" s="113">
      <c r="A1252" s="152" t="n">
        <v>43255</v>
      </c>
      <c r="B1252" s="153">
        <f>IF(A1252="","",YEAR(A1252))</f>
        <v/>
      </c>
      <c r="C1252" s="153">
        <f>IF(A1252="","",MONTH(A1252))</f>
        <v/>
      </c>
      <c r="D1252" s="153">
        <f>IF(A1252="","",CHOOSE(MONTH(A1252),"Ocak","Şubat","Mart","Nisan","Mayıs","Haziran","Temmuz","Ağustos","Eylül","Ekim","Kasım","Aralık"))</f>
        <v/>
      </c>
      <c r="E1252" s="153">
        <f>IF(A1252="","",ROUNDUP(MONTH(A1252)/3,0))</f>
        <v/>
      </c>
      <c r="F1252" s="153">
        <f>IF(A1252="","",WEEKNUM(A1252,2))</f>
        <v/>
      </c>
      <c r="G1252" s="153">
        <f>IF(A1252="","",WEEKDAY(A1252,2))</f>
        <v/>
      </c>
      <c r="H1252" s="153">
        <f>IF(A1252="","",CHOOSE(WEEKDAY(A1252,2),"Pazartesi","Salı","Çarşamba","Perşembe","Cuma","Cumartesi","Pazar"))</f>
        <v/>
      </c>
    </row>
    <row r="1253" ht="10.5" customHeight="1" s="113">
      <c r="A1253" s="152" t="n">
        <v>43256</v>
      </c>
      <c r="B1253" s="153">
        <f>IF(A1253="","",YEAR(A1253))</f>
        <v/>
      </c>
      <c r="C1253" s="153">
        <f>IF(A1253="","",MONTH(A1253))</f>
        <v/>
      </c>
      <c r="D1253" s="153">
        <f>IF(A1253="","",CHOOSE(MONTH(A1253),"Ocak","Şubat","Mart","Nisan","Mayıs","Haziran","Temmuz","Ağustos","Eylül","Ekim","Kasım","Aralık"))</f>
        <v/>
      </c>
      <c r="E1253" s="153">
        <f>IF(A1253="","",ROUNDUP(MONTH(A1253)/3,0))</f>
        <v/>
      </c>
      <c r="F1253" s="153">
        <f>IF(A1253="","",WEEKNUM(A1253,2))</f>
        <v/>
      </c>
      <c r="G1253" s="153">
        <f>IF(A1253="","",WEEKDAY(A1253,2))</f>
        <v/>
      </c>
      <c r="H1253" s="153">
        <f>IF(A1253="","",CHOOSE(WEEKDAY(A1253,2),"Pazartesi","Salı","Çarşamba","Perşembe","Cuma","Cumartesi","Pazar"))</f>
        <v/>
      </c>
    </row>
    <row r="1254" ht="10.5" customHeight="1" s="113">
      <c r="A1254" s="152" t="n">
        <v>43257</v>
      </c>
      <c r="B1254" s="153">
        <f>IF(A1254="","",YEAR(A1254))</f>
        <v/>
      </c>
      <c r="C1254" s="153">
        <f>IF(A1254="","",MONTH(A1254))</f>
        <v/>
      </c>
      <c r="D1254" s="153">
        <f>IF(A1254="","",CHOOSE(MONTH(A1254),"Ocak","Şubat","Mart","Nisan","Mayıs","Haziran","Temmuz","Ağustos","Eylül","Ekim","Kasım","Aralık"))</f>
        <v/>
      </c>
      <c r="E1254" s="153">
        <f>IF(A1254="","",ROUNDUP(MONTH(A1254)/3,0))</f>
        <v/>
      </c>
      <c r="F1254" s="153">
        <f>IF(A1254="","",WEEKNUM(A1254,2))</f>
        <v/>
      </c>
      <c r="G1254" s="153">
        <f>IF(A1254="","",WEEKDAY(A1254,2))</f>
        <v/>
      </c>
      <c r="H1254" s="153">
        <f>IF(A1254="","",CHOOSE(WEEKDAY(A1254,2),"Pazartesi","Salı","Çarşamba","Perşembe","Cuma","Cumartesi","Pazar"))</f>
        <v/>
      </c>
    </row>
    <row r="1255" ht="10.5" customHeight="1" s="113">
      <c r="A1255" s="152" t="n">
        <v>43258</v>
      </c>
      <c r="B1255" s="153">
        <f>IF(A1255="","",YEAR(A1255))</f>
        <v/>
      </c>
      <c r="C1255" s="153">
        <f>IF(A1255="","",MONTH(A1255))</f>
        <v/>
      </c>
      <c r="D1255" s="153">
        <f>IF(A1255="","",CHOOSE(MONTH(A1255),"Ocak","Şubat","Mart","Nisan","Mayıs","Haziran","Temmuz","Ağustos","Eylül","Ekim","Kasım","Aralık"))</f>
        <v/>
      </c>
      <c r="E1255" s="153">
        <f>IF(A1255="","",ROUNDUP(MONTH(A1255)/3,0))</f>
        <v/>
      </c>
      <c r="F1255" s="153">
        <f>IF(A1255="","",WEEKNUM(A1255,2))</f>
        <v/>
      </c>
      <c r="G1255" s="153">
        <f>IF(A1255="","",WEEKDAY(A1255,2))</f>
        <v/>
      </c>
      <c r="H1255" s="153">
        <f>IF(A1255="","",CHOOSE(WEEKDAY(A1255,2),"Pazartesi","Salı","Çarşamba","Perşembe","Cuma","Cumartesi","Pazar"))</f>
        <v/>
      </c>
    </row>
    <row r="1256" ht="10.5" customHeight="1" s="113">
      <c r="A1256" s="152" t="n">
        <v>43259</v>
      </c>
      <c r="B1256" s="153">
        <f>IF(A1256="","",YEAR(A1256))</f>
        <v/>
      </c>
      <c r="C1256" s="153">
        <f>IF(A1256="","",MONTH(A1256))</f>
        <v/>
      </c>
      <c r="D1256" s="153">
        <f>IF(A1256="","",CHOOSE(MONTH(A1256),"Ocak","Şubat","Mart","Nisan","Mayıs","Haziran","Temmuz","Ağustos","Eylül","Ekim","Kasım","Aralık"))</f>
        <v/>
      </c>
      <c r="E1256" s="153">
        <f>IF(A1256="","",ROUNDUP(MONTH(A1256)/3,0))</f>
        <v/>
      </c>
      <c r="F1256" s="153">
        <f>IF(A1256="","",WEEKNUM(A1256,2))</f>
        <v/>
      </c>
      <c r="G1256" s="153">
        <f>IF(A1256="","",WEEKDAY(A1256,2))</f>
        <v/>
      </c>
      <c r="H1256" s="153">
        <f>IF(A1256="","",CHOOSE(WEEKDAY(A1256,2),"Pazartesi","Salı","Çarşamba","Perşembe","Cuma","Cumartesi","Pazar"))</f>
        <v/>
      </c>
    </row>
    <row r="1257" ht="10.5" customHeight="1" s="113">
      <c r="A1257" s="152" t="n">
        <v>43260</v>
      </c>
      <c r="B1257" s="153">
        <f>IF(A1257="","",YEAR(A1257))</f>
        <v/>
      </c>
      <c r="C1257" s="153">
        <f>IF(A1257="","",MONTH(A1257))</f>
        <v/>
      </c>
      <c r="D1257" s="153">
        <f>IF(A1257="","",CHOOSE(MONTH(A1257),"Ocak","Şubat","Mart","Nisan","Mayıs","Haziran","Temmuz","Ağustos","Eylül","Ekim","Kasım","Aralık"))</f>
        <v/>
      </c>
      <c r="E1257" s="153">
        <f>IF(A1257="","",ROUNDUP(MONTH(A1257)/3,0))</f>
        <v/>
      </c>
      <c r="F1257" s="153">
        <f>IF(A1257="","",WEEKNUM(A1257,2))</f>
        <v/>
      </c>
      <c r="G1257" s="153">
        <f>IF(A1257="","",WEEKDAY(A1257,2))</f>
        <v/>
      </c>
      <c r="H1257" s="153">
        <f>IF(A1257="","",CHOOSE(WEEKDAY(A1257,2),"Pazartesi","Salı","Çarşamba","Perşembe","Cuma","Cumartesi","Pazar"))</f>
        <v/>
      </c>
    </row>
    <row r="1258" ht="10.5" customHeight="1" s="113">
      <c r="A1258" s="152" t="n">
        <v>43261</v>
      </c>
      <c r="B1258" s="153">
        <f>IF(A1258="","",YEAR(A1258))</f>
        <v/>
      </c>
      <c r="C1258" s="153">
        <f>IF(A1258="","",MONTH(A1258))</f>
        <v/>
      </c>
      <c r="D1258" s="153">
        <f>IF(A1258="","",CHOOSE(MONTH(A1258),"Ocak","Şubat","Mart","Nisan","Mayıs","Haziran","Temmuz","Ağustos","Eylül","Ekim","Kasım","Aralık"))</f>
        <v/>
      </c>
      <c r="E1258" s="153">
        <f>IF(A1258="","",ROUNDUP(MONTH(A1258)/3,0))</f>
        <v/>
      </c>
      <c r="F1258" s="153">
        <f>IF(A1258="","",WEEKNUM(A1258,2))</f>
        <v/>
      </c>
      <c r="G1258" s="153">
        <f>IF(A1258="","",WEEKDAY(A1258,2))</f>
        <v/>
      </c>
      <c r="H1258" s="153">
        <f>IF(A1258="","",CHOOSE(WEEKDAY(A1258,2),"Pazartesi","Salı","Çarşamba","Perşembe","Cuma","Cumartesi","Pazar"))</f>
        <v/>
      </c>
    </row>
    <row r="1259" ht="10.5" customHeight="1" s="113">
      <c r="A1259" s="152" t="n">
        <v>43262</v>
      </c>
      <c r="B1259" s="153">
        <f>IF(A1259="","",YEAR(A1259))</f>
        <v/>
      </c>
      <c r="C1259" s="153">
        <f>IF(A1259="","",MONTH(A1259))</f>
        <v/>
      </c>
      <c r="D1259" s="153">
        <f>IF(A1259="","",CHOOSE(MONTH(A1259),"Ocak","Şubat","Mart","Nisan","Mayıs","Haziran","Temmuz","Ağustos","Eylül","Ekim","Kasım","Aralık"))</f>
        <v/>
      </c>
      <c r="E1259" s="153">
        <f>IF(A1259="","",ROUNDUP(MONTH(A1259)/3,0))</f>
        <v/>
      </c>
      <c r="F1259" s="153">
        <f>IF(A1259="","",WEEKNUM(A1259,2))</f>
        <v/>
      </c>
      <c r="G1259" s="153">
        <f>IF(A1259="","",WEEKDAY(A1259,2))</f>
        <v/>
      </c>
      <c r="H1259" s="153">
        <f>IF(A1259="","",CHOOSE(WEEKDAY(A1259,2),"Pazartesi","Salı","Çarşamba","Perşembe","Cuma","Cumartesi","Pazar"))</f>
        <v/>
      </c>
    </row>
    <row r="1260" ht="10.5" customHeight="1" s="113">
      <c r="A1260" s="152" t="n">
        <v>43263</v>
      </c>
      <c r="B1260" s="153">
        <f>IF(A1260="","",YEAR(A1260))</f>
        <v/>
      </c>
      <c r="C1260" s="153">
        <f>IF(A1260="","",MONTH(A1260))</f>
        <v/>
      </c>
      <c r="D1260" s="153">
        <f>IF(A1260="","",CHOOSE(MONTH(A1260),"Ocak","Şubat","Mart","Nisan","Mayıs","Haziran","Temmuz","Ağustos","Eylül","Ekim","Kasım","Aralık"))</f>
        <v/>
      </c>
      <c r="E1260" s="153">
        <f>IF(A1260="","",ROUNDUP(MONTH(A1260)/3,0))</f>
        <v/>
      </c>
      <c r="F1260" s="153">
        <f>IF(A1260="","",WEEKNUM(A1260,2))</f>
        <v/>
      </c>
      <c r="G1260" s="153">
        <f>IF(A1260="","",WEEKDAY(A1260,2))</f>
        <v/>
      </c>
      <c r="H1260" s="153">
        <f>IF(A1260="","",CHOOSE(WEEKDAY(A1260,2),"Pazartesi","Salı","Çarşamba","Perşembe","Cuma","Cumartesi","Pazar"))</f>
        <v/>
      </c>
    </row>
    <row r="1261" ht="10.5" customHeight="1" s="113">
      <c r="A1261" s="152" t="n">
        <v>43264</v>
      </c>
      <c r="B1261" s="153">
        <f>IF(A1261="","",YEAR(A1261))</f>
        <v/>
      </c>
      <c r="C1261" s="153">
        <f>IF(A1261="","",MONTH(A1261))</f>
        <v/>
      </c>
      <c r="D1261" s="153">
        <f>IF(A1261="","",CHOOSE(MONTH(A1261),"Ocak","Şubat","Mart","Nisan","Mayıs","Haziran","Temmuz","Ağustos","Eylül","Ekim","Kasım","Aralık"))</f>
        <v/>
      </c>
      <c r="E1261" s="153">
        <f>IF(A1261="","",ROUNDUP(MONTH(A1261)/3,0))</f>
        <v/>
      </c>
      <c r="F1261" s="153">
        <f>IF(A1261="","",WEEKNUM(A1261,2))</f>
        <v/>
      </c>
      <c r="G1261" s="153">
        <f>IF(A1261="","",WEEKDAY(A1261,2))</f>
        <v/>
      </c>
      <c r="H1261" s="153">
        <f>IF(A1261="","",CHOOSE(WEEKDAY(A1261,2),"Pazartesi","Salı","Çarşamba","Perşembe","Cuma","Cumartesi","Pazar"))</f>
        <v/>
      </c>
    </row>
    <row r="1262" ht="10.5" customHeight="1" s="113">
      <c r="A1262" s="152" t="n">
        <v>43265</v>
      </c>
      <c r="B1262" s="153">
        <f>IF(A1262="","",YEAR(A1262))</f>
        <v/>
      </c>
      <c r="C1262" s="153">
        <f>IF(A1262="","",MONTH(A1262))</f>
        <v/>
      </c>
      <c r="D1262" s="153">
        <f>IF(A1262="","",CHOOSE(MONTH(A1262),"Ocak","Şubat","Mart","Nisan","Mayıs","Haziran","Temmuz","Ağustos","Eylül","Ekim","Kasım","Aralık"))</f>
        <v/>
      </c>
      <c r="E1262" s="153">
        <f>IF(A1262="","",ROUNDUP(MONTH(A1262)/3,0))</f>
        <v/>
      </c>
      <c r="F1262" s="153">
        <f>IF(A1262="","",WEEKNUM(A1262,2))</f>
        <v/>
      </c>
      <c r="G1262" s="153">
        <f>IF(A1262="","",WEEKDAY(A1262,2))</f>
        <v/>
      </c>
      <c r="H1262" s="153">
        <f>IF(A1262="","",CHOOSE(WEEKDAY(A1262,2),"Pazartesi","Salı","Çarşamba","Perşembe","Cuma","Cumartesi","Pazar"))</f>
        <v/>
      </c>
    </row>
    <row r="1263" ht="10.5" customHeight="1" s="113">
      <c r="A1263" s="152" t="n">
        <v>43266</v>
      </c>
      <c r="B1263" s="153">
        <f>IF(A1263="","",YEAR(A1263))</f>
        <v/>
      </c>
      <c r="C1263" s="153">
        <f>IF(A1263="","",MONTH(A1263))</f>
        <v/>
      </c>
      <c r="D1263" s="153">
        <f>IF(A1263="","",CHOOSE(MONTH(A1263),"Ocak","Şubat","Mart","Nisan","Mayıs","Haziran","Temmuz","Ağustos","Eylül","Ekim","Kasım","Aralık"))</f>
        <v/>
      </c>
      <c r="E1263" s="153">
        <f>IF(A1263="","",ROUNDUP(MONTH(A1263)/3,0))</f>
        <v/>
      </c>
      <c r="F1263" s="153">
        <f>IF(A1263="","",WEEKNUM(A1263,2))</f>
        <v/>
      </c>
      <c r="G1263" s="153">
        <f>IF(A1263="","",WEEKDAY(A1263,2))</f>
        <v/>
      </c>
      <c r="H1263" s="153">
        <f>IF(A1263="","",CHOOSE(WEEKDAY(A1263,2),"Pazartesi","Salı","Çarşamba","Perşembe","Cuma","Cumartesi","Pazar"))</f>
        <v/>
      </c>
    </row>
    <row r="1264" ht="10.5" customHeight="1" s="113">
      <c r="A1264" s="152" t="n">
        <v>43267</v>
      </c>
      <c r="B1264" s="153">
        <f>IF(A1264="","",YEAR(A1264))</f>
        <v/>
      </c>
      <c r="C1264" s="153">
        <f>IF(A1264="","",MONTH(A1264))</f>
        <v/>
      </c>
      <c r="D1264" s="153">
        <f>IF(A1264="","",CHOOSE(MONTH(A1264),"Ocak","Şubat","Mart","Nisan","Mayıs","Haziran","Temmuz","Ağustos","Eylül","Ekim","Kasım","Aralık"))</f>
        <v/>
      </c>
      <c r="E1264" s="153">
        <f>IF(A1264="","",ROUNDUP(MONTH(A1264)/3,0))</f>
        <v/>
      </c>
      <c r="F1264" s="153">
        <f>IF(A1264="","",WEEKNUM(A1264,2))</f>
        <v/>
      </c>
      <c r="G1264" s="153">
        <f>IF(A1264="","",WEEKDAY(A1264,2))</f>
        <v/>
      </c>
      <c r="H1264" s="153">
        <f>IF(A1264="","",CHOOSE(WEEKDAY(A1264,2),"Pazartesi","Salı","Çarşamba","Perşembe","Cuma","Cumartesi","Pazar"))</f>
        <v/>
      </c>
    </row>
    <row r="1265" ht="10.5" customHeight="1" s="113">
      <c r="A1265" s="152" t="n">
        <v>43268</v>
      </c>
      <c r="B1265" s="153">
        <f>IF(A1265="","",YEAR(A1265))</f>
        <v/>
      </c>
      <c r="C1265" s="153">
        <f>IF(A1265="","",MONTH(A1265))</f>
        <v/>
      </c>
      <c r="D1265" s="153">
        <f>IF(A1265="","",CHOOSE(MONTH(A1265),"Ocak","Şubat","Mart","Nisan","Mayıs","Haziran","Temmuz","Ağustos","Eylül","Ekim","Kasım","Aralık"))</f>
        <v/>
      </c>
      <c r="E1265" s="153">
        <f>IF(A1265="","",ROUNDUP(MONTH(A1265)/3,0))</f>
        <v/>
      </c>
      <c r="F1265" s="153">
        <f>IF(A1265="","",WEEKNUM(A1265,2))</f>
        <v/>
      </c>
      <c r="G1265" s="153">
        <f>IF(A1265="","",WEEKDAY(A1265,2))</f>
        <v/>
      </c>
      <c r="H1265" s="153">
        <f>IF(A1265="","",CHOOSE(WEEKDAY(A1265,2),"Pazartesi","Salı","Çarşamba","Perşembe","Cuma","Cumartesi","Pazar"))</f>
        <v/>
      </c>
    </row>
    <row r="1266" ht="10.5" customHeight="1" s="113">
      <c r="A1266" s="152" t="n">
        <v>43269</v>
      </c>
      <c r="B1266" s="153">
        <f>IF(A1266="","",YEAR(A1266))</f>
        <v/>
      </c>
      <c r="C1266" s="153">
        <f>IF(A1266="","",MONTH(A1266))</f>
        <v/>
      </c>
      <c r="D1266" s="153">
        <f>IF(A1266="","",CHOOSE(MONTH(A1266),"Ocak","Şubat","Mart","Nisan","Mayıs","Haziran","Temmuz","Ağustos","Eylül","Ekim","Kasım","Aralık"))</f>
        <v/>
      </c>
      <c r="E1266" s="153">
        <f>IF(A1266="","",ROUNDUP(MONTH(A1266)/3,0))</f>
        <v/>
      </c>
      <c r="F1266" s="153">
        <f>IF(A1266="","",WEEKNUM(A1266,2))</f>
        <v/>
      </c>
      <c r="G1266" s="153">
        <f>IF(A1266="","",WEEKDAY(A1266,2))</f>
        <v/>
      </c>
      <c r="H1266" s="153">
        <f>IF(A1266="","",CHOOSE(WEEKDAY(A1266,2),"Pazartesi","Salı","Çarşamba","Perşembe","Cuma","Cumartesi","Pazar"))</f>
        <v/>
      </c>
    </row>
    <row r="1267" ht="10.5" customHeight="1" s="113">
      <c r="A1267" s="152" t="n">
        <v>43270</v>
      </c>
      <c r="B1267" s="153">
        <f>IF(A1267="","",YEAR(A1267))</f>
        <v/>
      </c>
      <c r="C1267" s="153">
        <f>IF(A1267="","",MONTH(A1267))</f>
        <v/>
      </c>
      <c r="D1267" s="153">
        <f>IF(A1267="","",CHOOSE(MONTH(A1267),"Ocak","Şubat","Mart","Nisan","Mayıs","Haziran","Temmuz","Ağustos","Eylül","Ekim","Kasım","Aralık"))</f>
        <v/>
      </c>
      <c r="E1267" s="153">
        <f>IF(A1267="","",ROUNDUP(MONTH(A1267)/3,0))</f>
        <v/>
      </c>
      <c r="F1267" s="153">
        <f>IF(A1267="","",WEEKNUM(A1267,2))</f>
        <v/>
      </c>
      <c r="G1267" s="153">
        <f>IF(A1267="","",WEEKDAY(A1267,2))</f>
        <v/>
      </c>
      <c r="H1267" s="153">
        <f>IF(A1267="","",CHOOSE(WEEKDAY(A1267,2),"Pazartesi","Salı","Çarşamba","Perşembe","Cuma","Cumartesi","Pazar"))</f>
        <v/>
      </c>
    </row>
    <row r="1268" ht="10.5" customHeight="1" s="113">
      <c r="A1268" s="152" t="n">
        <v>43271</v>
      </c>
      <c r="B1268" s="153">
        <f>IF(A1268="","",YEAR(A1268))</f>
        <v/>
      </c>
      <c r="C1268" s="153">
        <f>IF(A1268="","",MONTH(A1268))</f>
        <v/>
      </c>
      <c r="D1268" s="153">
        <f>IF(A1268="","",CHOOSE(MONTH(A1268),"Ocak","Şubat","Mart","Nisan","Mayıs","Haziran","Temmuz","Ağustos","Eylül","Ekim","Kasım","Aralık"))</f>
        <v/>
      </c>
      <c r="E1268" s="153">
        <f>IF(A1268="","",ROUNDUP(MONTH(A1268)/3,0))</f>
        <v/>
      </c>
      <c r="F1268" s="153">
        <f>IF(A1268="","",WEEKNUM(A1268,2))</f>
        <v/>
      </c>
      <c r="G1268" s="153">
        <f>IF(A1268="","",WEEKDAY(A1268,2))</f>
        <v/>
      </c>
      <c r="H1268" s="153">
        <f>IF(A1268="","",CHOOSE(WEEKDAY(A1268,2),"Pazartesi","Salı","Çarşamba","Perşembe","Cuma","Cumartesi","Pazar"))</f>
        <v/>
      </c>
    </row>
    <row r="1269" ht="10.5" customHeight="1" s="113">
      <c r="A1269" s="152" t="n">
        <v>43272</v>
      </c>
      <c r="B1269" s="153">
        <f>IF(A1269="","",YEAR(A1269))</f>
        <v/>
      </c>
      <c r="C1269" s="153">
        <f>IF(A1269="","",MONTH(A1269))</f>
        <v/>
      </c>
      <c r="D1269" s="153">
        <f>IF(A1269="","",CHOOSE(MONTH(A1269),"Ocak","Şubat","Mart","Nisan","Mayıs","Haziran","Temmuz","Ağustos","Eylül","Ekim","Kasım","Aralık"))</f>
        <v/>
      </c>
      <c r="E1269" s="153">
        <f>IF(A1269="","",ROUNDUP(MONTH(A1269)/3,0))</f>
        <v/>
      </c>
      <c r="F1269" s="153">
        <f>IF(A1269="","",WEEKNUM(A1269,2))</f>
        <v/>
      </c>
      <c r="G1269" s="153">
        <f>IF(A1269="","",WEEKDAY(A1269,2))</f>
        <v/>
      </c>
      <c r="H1269" s="153">
        <f>IF(A1269="","",CHOOSE(WEEKDAY(A1269,2),"Pazartesi","Salı","Çarşamba","Perşembe","Cuma","Cumartesi","Pazar"))</f>
        <v/>
      </c>
    </row>
    <row r="1270" ht="10.5" customHeight="1" s="113">
      <c r="A1270" s="152" t="n">
        <v>43273</v>
      </c>
      <c r="B1270" s="153">
        <f>IF(A1270="","",YEAR(A1270))</f>
        <v/>
      </c>
      <c r="C1270" s="153">
        <f>IF(A1270="","",MONTH(A1270))</f>
        <v/>
      </c>
      <c r="D1270" s="153">
        <f>IF(A1270="","",CHOOSE(MONTH(A1270),"Ocak","Şubat","Mart","Nisan","Mayıs","Haziran","Temmuz","Ağustos","Eylül","Ekim","Kasım","Aralık"))</f>
        <v/>
      </c>
      <c r="E1270" s="153">
        <f>IF(A1270="","",ROUNDUP(MONTH(A1270)/3,0))</f>
        <v/>
      </c>
      <c r="F1270" s="153">
        <f>IF(A1270="","",WEEKNUM(A1270,2))</f>
        <v/>
      </c>
      <c r="G1270" s="153">
        <f>IF(A1270="","",WEEKDAY(A1270,2))</f>
        <v/>
      </c>
      <c r="H1270" s="153">
        <f>IF(A1270="","",CHOOSE(WEEKDAY(A1270,2),"Pazartesi","Salı","Çarşamba","Perşembe","Cuma","Cumartesi","Pazar"))</f>
        <v/>
      </c>
    </row>
    <row r="1271" ht="10.5" customHeight="1" s="113">
      <c r="A1271" s="152" t="n">
        <v>43274</v>
      </c>
      <c r="B1271" s="153">
        <f>IF(A1271="","",YEAR(A1271))</f>
        <v/>
      </c>
      <c r="C1271" s="153">
        <f>IF(A1271="","",MONTH(A1271))</f>
        <v/>
      </c>
      <c r="D1271" s="153">
        <f>IF(A1271="","",CHOOSE(MONTH(A1271),"Ocak","Şubat","Mart","Nisan","Mayıs","Haziran","Temmuz","Ağustos","Eylül","Ekim","Kasım","Aralık"))</f>
        <v/>
      </c>
      <c r="E1271" s="153">
        <f>IF(A1271="","",ROUNDUP(MONTH(A1271)/3,0))</f>
        <v/>
      </c>
      <c r="F1271" s="153">
        <f>IF(A1271="","",WEEKNUM(A1271,2))</f>
        <v/>
      </c>
      <c r="G1271" s="153">
        <f>IF(A1271="","",WEEKDAY(A1271,2))</f>
        <v/>
      </c>
      <c r="H1271" s="153">
        <f>IF(A1271="","",CHOOSE(WEEKDAY(A1271,2),"Pazartesi","Salı","Çarşamba","Perşembe","Cuma","Cumartesi","Pazar"))</f>
        <v/>
      </c>
    </row>
    <row r="1272" ht="10.5" customHeight="1" s="113">
      <c r="A1272" s="152" t="n">
        <v>43275</v>
      </c>
      <c r="B1272" s="153">
        <f>IF(A1272="","",YEAR(A1272))</f>
        <v/>
      </c>
      <c r="C1272" s="153">
        <f>IF(A1272="","",MONTH(A1272))</f>
        <v/>
      </c>
      <c r="D1272" s="153">
        <f>IF(A1272="","",CHOOSE(MONTH(A1272),"Ocak","Şubat","Mart","Nisan","Mayıs","Haziran","Temmuz","Ağustos","Eylül","Ekim","Kasım","Aralık"))</f>
        <v/>
      </c>
      <c r="E1272" s="153">
        <f>IF(A1272="","",ROUNDUP(MONTH(A1272)/3,0))</f>
        <v/>
      </c>
      <c r="F1272" s="153">
        <f>IF(A1272="","",WEEKNUM(A1272,2))</f>
        <v/>
      </c>
      <c r="G1272" s="153">
        <f>IF(A1272="","",WEEKDAY(A1272,2))</f>
        <v/>
      </c>
      <c r="H1272" s="153">
        <f>IF(A1272="","",CHOOSE(WEEKDAY(A1272,2),"Pazartesi","Salı","Çarşamba","Perşembe","Cuma","Cumartesi","Pazar"))</f>
        <v/>
      </c>
    </row>
    <row r="1273" ht="10.5" customHeight="1" s="113">
      <c r="A1273" s="152" t="n">
        <v>43276</v>
      </c>
      <c r="B1273" s="153">
        <f>IF(A1273="","",YEAR(A1273))</f>
        <v/>
      </c>
      <c r="C1273" s="153">
        <f>IF(A1273="","",MONTH(A1273))</f>
        <v/>
      </c>
      <c r="D1273" s="153">
        <f>IF(A1273="","",CHOOSE(MONTH(A1273),"Ocak","Şubat","Mart","Nisan","Mayıs","Haziran","Temmuz","Ağustos","Eylül","Ekim","Kasım","Aralık"))</f>
        <v/>
      </c>
      <c r="E1273" s="153">
        <f>IF(A1273="","",ROUNDUP(MONTH(A1273)/3,0))</f>
        <v/>
      </c>
      <c r="F1273" s="153">
        <f>IF(A1273="","",WEEKNUM(A1273,2))</f>
        <v/>
      </c>
      <c r="G1273" s="153">
        <f>IF(A1273="","",WEEKDAY(A1273,2))</f>
        <v/>
      </c>
      <c r="H1273" s="153">
        <f>IF(A1273="","",CHOOSE(WEEKDAY(A1273,2),"Pazartesi","Salı","Çarşamba","Perşembe","Cuma","Cumartesi","Pazar"))</f>
        <v/>
      </c>
    </row>
    <row r="1274" ht="10.5" customHeight="1" s="113">
      <c r="A1274" s="152" t="n">
        <v>43277</v>
      </c>
      <c r="B1274" s="153">
        <f>IF(A1274="","",YEAR(A1274))</f>
        <v/>
      </c>
      <c r="C1274" s="153">
        <f>IF(A1274="","",MONTH(A1274))</f>
        <v/>
      </c>
      <c r="D1274" s="153">
        <f>IF(A1274="","",CHOOSE(MONTH(A1274),"Ocak","Şubat","Mart","Nisan","Mayıs","Haziran","Temmuz","Ağustos","Eylül","Ekim","Kasım","Aralık"))</f>
        <v/>
      </c>
      <c r="E1274" s="153">
        <f>IF(A1274="","",ROUNDUP(MONTH(A1274)/3,0))</f>
        <v/>
      </c>
      <c r="F1274" s="153">
        <f>IF(A1274="","",WEEKNUM(A1274,2))</f>
        <v/>
      </c>
      <c r="G1274" s="153">
        <f>IF(A1274="","",WEEKDAY(A1274,2))</f>
        <v/>
      </c>
      <c r="H1274" s="153">
        <f>IF(A1274="","",CHOOSE(WEEKDAY(A1274,2),"Pazartesi","Salı","Çarşamba","Perşembe","Cuma","Cumartesi","Pazar"))</f>
        <v/>
      </c>
    </row>
    <row r="1275" ht="10.5" customHeight="1" s="113">
      <c r="A1275" s="152" t="n">
        <v>43278</v>
      </c>
      <c r="B1275" s="153">
        <f>IF(A1275="","",YEAR(A1275))</f>
        <v/>
      </c>
      <c r="C1275" s="153">
        <f>IF(A1275="","",MONTH(A1275))</f>
        <v/>
      </c>
      <c r="D1275" s="153">
        <f>IF(A1275="","",CHOOSE(MONTH(A1275),"Ocak","Şubat","Mart","Nisan","Mayıs","Haziran","Temmuz","Ağustos","Eylül","Ekim","Kasım","Aralık"))</f>
        <v/>
      </c>
      <c r="E1275" s="153">
        <f>IF(A1275="","",ROUNDUP(MONTH(A1275)/3,0))</f>
        <v/>
      </c>
      <c r="F1275" s="153">
        <f>IF(A1275="","",WEEKNUM(A1275,2))</f>
        <v/>
      </c>
      <c r="G1275" s="153">
        <f>IF(A1275="","",WEEKDAY(A1275,2))</f>
        <v/>
      </c>
      <c r="H1275" s="153">
        <f>IF(A1275="","",CHOOSE(WEEKDAY(A1275,2),"Pazartesi","Salı","Çarşamba","Perşembe","Cuma","Cumartesi","Pazar"))</f>
        <v/>
      </c>
    </row>
    <row r="1276" ht="10.5" customHeight="1" s="113">
      <c r="A1276" s="152" t="n">
        <v>43279</v>
      </c>
      <c r="B1276" s="153">
        <f>IF(A1276="","",YEAR(A1276))</f>
        <v/>
      </c>
      <c r="C1276" s="153">
        <f>IF(A1276="","",MONTH(A1276))</f>
        <v/>
      </c>
      <c r="D1276" s="153">
        <f>IF(A1276="","",CHOOSE(MONTH(A1276),"Ocak","Şubat","Mart","Nisan","Mayıs","Haziran","Temmuz","Ağustos","Eylül","Ekim","Kasım","Aralık"))</f>
        <v/>
      </c>
      <c r="E1276" s="153">
        <f>IF(A1276="","",ROUNDUP(MONTH(A1276)/3,0))</f>
        <v/>
      </c>
      <c r="F1276" s="153">
        <f>IF(A1276="","",WEEKNUM(A1276,2))</f>
        <v/>
      </c>
      <c r="G1276" s="153">
        <f>IF(A1276="","",WEEKDAY(A1276,2))</f>
        <v/>
      </c>
      <c r="H1276" s="153">
        <f>IF(A1276="","",CHOOSE(WEEKDAY(A1276,2),"Pazartesi","Salı","Çarşamba","Perşembe","Cuma","Cumartesi","Pazar"))</f>
        <v/>
      </c>
    </row>
    <row r="1277" ht="10.5" customHeight="1" s="113">
      <c r="A1277" s="152" t="n">
        <v>43280</v>
      </c>
      <c r="B1277" s="153">
        <f>IF(A1277="","",YEAR(A1277))</f>
        <v/>
      </c>
      <c r="C1277" s="153">
        <f>IF(A1277="","",MONTH(A1277))</f>
        <v/>
      </c>
      <c r="D1277" s="153">
        <f>IF(A1277="","",CHOOSE(MONTH(A1277),"Ocak","Şubat","Mart","Nisan","Mayıs","Haziran","Temmuz","Ağustos","Eylül","Ekim","Kasım","Aralık"))</f>
        <v/>
      </c>
      <c r="E1277" s="153">
        <f>IF(A1277="","",ROUNDUP(MONTH(A1277)/3,0))</f>
        <v/>
      </c>
      <c r="F1277" s="153">
        <f>IF(A1277="","",WEEKNUM(A1277,2))</f>
        <v/>
      </c>
      <c r="G1277" s="153">
        <f>IF(A1277="","",WEEKDAY(A1277,2))</f>
        <v/>
      </c>
      <c r="H1277" s="153">
        <f>IF(A1277="","",CHOOSE(WEEKDAY(A1277,2),"Pazartesi","Salı","Çarşamba","Perşembe","Cuma","Cumartesi","Pazar"))</f>
        <v/>
      </c>
    </row>
    <row r="1278" ht="10.5" customHeight="1" s="113">
      <c r="A1278" s="152" t="n">
        <v>43281</v>
      </c>
      <c r="B1278" s="153">
        <f>IF(A1278="","",YEAR(A1278))</f>
        <v/>
      </c>
      <c r="C1278" s="153">
        <f>IF(A1278="","",MONTH(A1278))</f>
        <v/>
      </c>
      <c r="D1278" s="153">
        <f>IF(A1278="","",CHOOSE(MONTH(A1278),"Ocak","Şubat","Mart","Nisan","Mayıs","Haziran","Temmuz","Ağustos","Eylül","Ekim","Kasım","Aralık"))</f>
        <v/>
      </c>
      <c r="E1278" s="153">
        <f>IF(A1278="","",ROUNDUP(MONTH(A1278)/3,0))</f>
        <v/>
      </c>
      <c r="F1278" s="153">
        <f>IF(A1278="","",WEEKNUM(A1278,2))</f>
        <v/>
      </c>
      <c r="G1278" s="153">
        <f>IF(A1278="","",WEEKDAY(A1278,2))</f>
        <v/>
      </c>
      <c r="H1278" s="153">
        <f>IF(A1278="","",CHOOSE(WEEKDAY(A1278,2),"Pazartesi","Salı","Çarşamba","Perşembe","Cuma","Cumartesi","Pazar"))</f>
        <v/>
      </c>
    </row>
    <row r="1279" ht="10.5" customHeight="1" s="113">
      <c r="A1279" s="152" t="n">
        <v>43282</v>
      </c>
      <c r="B1279" s="153">
        <f>IF(A1279="","",YEAR(A1279))</f>
        <v/>
      </c>
      <c r="C1279" s="153">
        <f>IF(A1279="","",MONTH(A1279))</f>
        <v/>
      </c>
      <c r="D1279" s="153">
        <f>IF(A1279="","",CHOOSE(MONTH(A1279),"Ocak","Şubat","Mart","Nisan","Mayıs","Haziran","Temmuz","Ağustos","Eylül","Ekim","Kasım","Aralık"))</f>
        <v/>
      </c>
      <c r="E1279" s="153">
        <f>IF(A1279="","",ROUNDUP(MONTH(A1279)/3,0))</f>
        <v/>
      </c>
      <c r="F1279" s="153">
        <f>IF(A1279="","",WEEKNUM(A1279,2))</f>
        <v/>
      </c>
      <c r="G1279" s="153">
        <f>IF(A1279="","",WEEKDAY(A1279,2))</f>
        <v/>
      </c>
      <c r="H1279" s="153">
        <f>IF(A1279="","",CHOOSE(WEEKDAY(A1279,2),"Pazartesi","Salı","Çarşamba","Perşembe","Cuma","Cumartesi","Pazar"))</f>
        <v/>
      </c>
    </row>
    <row r="1280" ht="10.5" customHeight="1" s="113">
      <c r="A1280" s="152" t="n">
        <v>43283</v>
      </c>
      <c r="B1280" s="153">
        <f>IF(A1280="","",YEAR(A1280))</f>
        <v/>
      </c>
      <c r="C1280" s="153">
        <f>IF(A1280="","",MONTH(A1280))</f>
        <v/>
      </c>
      <c r="D1280" s="153">
        <f>IF(A1280="","",CHOOSE(MONTH(A1280),"Ocak","Şubat","Mart","Nisan","Mayıs","Haziran","Temmuz","Ağustos","Eylül","Ekim","Kasım","Aralık"))</f>
        <v/>
      </c>
      <c r="E1280" s="153">
        <f>IF(A1280="","",ROUNDUP(MONTH(A1280)/3,0))</f>
        <v/>
      </c>
      <c r="F1280" s="153">
        <f>IF(A1280="","",WEEKNUM(A1280,2))</f>
        <v/>
      </c>
      <c r="G1280" s="153">
        <f>IF(A1280="","",WEEKDAY(A1280,2))</f>
        <v/>
      </c>
      <c r="H1280" s="153">
        <f>IF(A1280="","",CHOOSE(WEEKDAY(A1280,2),"Pazartesi","Salı","Çarşamba","Perşembe","Cuma","Cumartesi","Pazar"))</f>
        <v/>
      </c>
    </row>
    <row r="1281" ht="10.5" customHeight="1" s="113">
      <c r="A1281" s="152" t="n">
        <v>43284</v>
      </c>
      <c r="B1281" s="153">
        <f>IF(A1281="","",YEAR(A1281))</f>
        <v/>
      </c>
      <c r="C1281" s="153">
        <f>IF(A1281="","",MONTH(A1281))</f>
        <v/>
      </c>
      <c r="D1281" s="153">
        <f>IF(A1281="","",CHOOSE(MONTH(A1281),"Ocak","Şubat","Mart","Nisan","Mayıs","Haziran","Temmuz","Ağustos","Eylül","Ekim","Kasım","Aralık"))</f>
        <v/>
      </c>
      <c r="E1281" s="153">
        <f>IF(A1281="","",ROUNDUP(MONTH(A1281)/3,0))</f>
        <v/>
      </c>
      <c r="F1281" s="153">
        <f>IF(A1281="","",WEEKNUM(A1281,2))</f>
        <v/>
      </c>
      <c r="G1281" s="153">
        <f>IF(A1281="","",WEEKDAY(A1281,2))</f>
        <v/>
      </c>
      <c r="H1281" s="153">
        <f>IF(A1281="","",CHOOSE(WEEKDAY(A1281,2),"Pazartesi","Salı","Çarşamba","Perşembe","Cuma","Cumartesi","Pazar"))</f>
        <v/>
      </c>
    </row>
    <row r="1282" ht="10.5" customHeight="1" s="113">
      <c r="A1282" s="152" t="n">
        <v>43285</v>
      </c>
      <c r="B1282" s="153">
        <f>IF(A1282="","",YEAR(A1282))</f>
        <v/>
      </c>
      <c r="C1282" s="153">
        <f>IF(A1282="","",MONTH(A1282))</f>
        <v/>
      </c>
      <c r="D1282" s="153">
        <f>IF(A1282="","",CHOOSE(MONTH(A1282),"Ocak","Şubat","Mart","Nisan","Mayıs","Haziran","Temmuz","Ağustos","Eylül","Ekim","Kasım","Aralık"))</f>
        <v/>
      </c>
      <c r="E1282" s="153">
        <f>IF(A1282="","",ROUNDUP(MONTH(A1282)/3,0))</f>
        <v/>
      </c>
      <c r="F1282" s="153">
        <f>IF(A1282="","",WEEKNUM(A1282,2))</f>
        <v/>
      </c>
      <c r="G1282" s="153">
        <f>IF(A1282="","",WEEKDAY(A1282,2))</f>
        <v/>
      </c>
      <c r="H1282" s="153">
        <f>IF(A1282="","",CHOOSE(WEEKDAY(A1282,2),"Pazartesi","Salı","Çarşamba","Perşembe","Cuma","Cumartesi","Pazar"))</f>
        <v/>
      </c>
    </row>
    <row r="1283" ht="10.5" customHeight="1" s="113">
      <c r="A1283" s="152" t="n">
        <v>43286</v>
      </c>
      <c r="B1283" s="153">
        <f>IF(A1283="","",YEAR(A1283))</f>
        <v/>
      </c>
      <c r="C1283" s="153">
        <f>IF(A1283="","",MONTH(A1283))</f>
        <v/>
      </c>
      <c r="D1283" s="153">
        <f>IF(A1283="","",CHOOSE(MONTH(A1283),"Ocak","Şubat","Mart","Nisan","Mayıs","Haziran","Temmuz","Ağustos","Eylül","Ekim","Kasım","Aralık"))</f>
        <v/>
      </c>
      <c r="E1283" s="153">
        <f>IF(A1283="","",ROUNDUP(MONTH(A1283)/3,0))</f>
        <v/>
      </c>
      <c r="F1283" s="153">
        <f>IF(A1283="","",WEEKNUM(A1283,2))</f>
        <v/>
      </c>
      <c r="G1283" s="153">
        <f>IF(A1283="","",WEEKDAY(A1283,2))</f>
        <v/>
      </c>
      <c r="H1283" s="153">
        <f>IF(A1283="","",CHOOSE(WEEKDAY(A1283,2),"Pazartesi","Salı","Çarşamba","Perşembe","Cuma","Cumartesi","Pazar"))</f>
        <v/>
      </c>
    </row>
    <row r="1284" ht="10.5" customHeight="1" s="113">
      <c r="A1284" s="152" t="n">
        <v>43287</v>
      </c>
      <c r="B1284" s="153">
        <f>IF(A1284="","",YEAR(A1284))</f>
        <v/>
      </c>
      <c r="C1284" s="153">
        <f>IF(A1284="","",MONTH(A1284))</f>
        <v/>
      </c>
      <c r="D1284" s="153">
        <f>IF(A1284="","",CHOOSE(MONTH(A1284),"Ocak","Şubat","Mart","Nisan","Mayıs","Haziran","Temmuz","Ağustos","Eylül","Ekim","Kasım","Aralık"))</f>
        <v/>
      </c>
      <c r="E1284" s="153">
        <f>IF(A1284="","",ROUNDUP(MONTH(A1284)/3,0))</f>
        <v/>
      </c>
      <c r="F1284" s="153">
        <f>IF(A1284="","",WEEKNUM(A1284,2))</f>
        <v/>
      </c>
      <c r="G1284" s="153">
        <f>IF(A1284="","",WEEKDAY(A1284,2))</f>
        <v/>
      </c>
      <c r="H1284" s="153">
        <f>IF(A1284="","",CHOOSE(WEEKDAY(A1284,2),"Pazartesi","Salı","Çarşamba","Perşembe","Cuma","Cumartesi","Pazar"))</f>
        <v/>
      </c>
    </row>
    <row r="1285" ht="10.5" customHeight="1" s="113">
      <c r="A1285" s="152" t="n">
        <v>43288</v>
      </c>
      <c r="B1285" s="153">
        <f>IF(A1285="","",YEAR(A1285))</f>
        <v/>
      </c>
      <c r="C1285" s="153">
        <f>IF(A1285="","",MONTH(A1285))</f>
        <v/>
      </c>
      <c r="D1285" s="153">
        <f>IF(A1285="","",CHOOSE(MONTH(A1285),"Ocak","Şubat","Mart","Nisan","Mayıs","Haziran","Temmuz","Ağustos","Eylül","Ekim","Kasım","Aralık"))</f>
        <v/>
      </c>
      <c r="E1285" s="153">
        <f>IF(A1285="","",ROUNDUP(MONTH(A1285)/3,0))</f>
        <v/>
      </c>
      <c r="F1285" s="153">
        <f>IF(A1285="","",WEEKNUM(A1285,2))</f>
        <v/>
      </c>
      <c r="G1285" s="153">
        <f>IF(A1285="","",WEEKDAY(A1285,2))</f>
        <v/>
      </c>
      <c r="H1285" s="153">
        <f>IF(A1285="","",CHOOSE(WEEKDAY(A1285,2),"Pazartesi","Salı","Çarşamba","Perşembe","Cuma","Cumartesi","Pazar"))</f>
        <v/>
      </c>
    </row>
    <row r="1286" ht="10.5" customHeight="1" s="113">
      <c r="A1286" s="152" t="n">
        <v>43289</v>
      </c>
      <c r="B1286" s="153">
        <f>IF(A1286="","",YEAR(A1286))</f>
        <v/>
      </c>
      <c r="C1286" s="153">
        <f>IF(A1286="","",MONTH(A1286))</f>
        <v/>
      </c>
      <c r="D1286" s="153">
        <f>IF(A1286="","",CHOOSE(MONTH(A1286),"Ocak","Şubat","Mart","Nisan","Mayıs","Haziran","Temmuz","Ağustos","Eylül","Ekim","Kasım","Aralık"))</f>
        <v/>
      </c>
      <c r="E1286" s="153">
        <f>IF(A1286="","",ROUNDUP(MONTH(A1286)/3,0))</f>
        <v/>
      </c>
      <c r="F1286" s="153">
        <f>IF(A1286="","",WEEKNUM(A1286,2))</f>
        <v/>
      </c>
      <c r="G1286" s="153">
        <f>IF(A1286="","",WEEKDAY(A1286,2))</f>
        <v/>
      </c>
      <c r="H1286" s="153">
        <f>IF(A1286="","",CHOOSE(WEEKDAY(A1286,2),"Pazartesi","Salı","Çarşamba","Perşembe","Cuma","Cumartesi","Pazar"))</f>
        <v/>
      </c>
    </row>
    <row r="1287" ht="10.5" customHeight="1" s="113">
      <c r="A1287" s="152" t="n">
        <v>43290</v>
      </c>
      <c r="B1287" s="153">
        <f>IF(A1287="","",YEAR(A1287))</f>
        <v/>
      </c>
      <c r="C1287" s="153">
        <f>IF(A1287="","",MONTH(A1287))</f>
        <v/>
      </c>
      <c r="D1287" s="153">
        <f>IF(A1287="","",CHOOSE(MONTH(A1287),"Ocak","Şubat","Mart","Nisan","Mayıs","Haziran","Temmuz","Ağustos","Eylül","Ekim","Kasım","Aralık"))</f>
        <v/>
      </c>
      <c r="E1287" s="153">
        <f>IF(A1287="","",ROUNDUP(MONTH(A1287)/3,0))</f>
        <v/>
      </c>
      <c r="F1287" s="153">
        <f>IF(A1287="","",WEEKNUM(A1287,2))</f>
        <v/>
      </c>
      <c r="G1287" s="153">
        <f>IF(A1287="","",WEEKDAY(A1287,2))</f>
        <v/>
      </c>
      <c r="H1287" s="153">
        <f>IF(A1287="","",CHOOSE(WEEKDAY(A1287,2),"Pazartesi","Salı","Çarşamba","Perşembe","Cuma","Cumartesi","Pazar"))</f>
        <v/>
      </c>
    </row>
    <row r="1288" ht="10.5" customHeight="1" s="113">
      <c r="A1288" s="152" t="n">
        <v>43291</v>
      </c>
      <c r="B1288" s="153">
        <f>IF(A1288="","",YEAR(A1288))</f>
        <v/>
      </c>
      <c r="C1288" s="153">
        <f>IF(A1288="","",MONTH(A1288))</f>
        <v/>
      </c>
      <c r="D1288" s="153">
        <f>IF(A1288="","",CHOOSE(MONTH(A1288),"Ocak","Şubat","Mart","Nisan","Mayıs","Haziran","Temmuz","Ağustos","Eylül","Ekim","Kasım","Aralık"))</f>
        <v/>
      </c>
      <c r="E1288" s="153">
        <f>IF(A1288="","",ROUNDUP(MONTH(A1288)/3,0))</f>
        <v/>
      </c>
      <c r="F1288" s="153">
        <f>IF(A1288="","",WEEKNUM(A1288,2))</f>
        <v/>
      </c>
      <c r="G1288" s="153">
        <f>IF(A1288="","",WEEKDAY(A1288,2))</f>
        <v/>
      </c>
      <c r="H1288" s="153">
        <f>IF(A1288="","",CHOOSE(WEEKDAY(A1288,2),"Pazartesi","Salı","Çarşamba","Perşembe","Cuma","Cumartesi","Pazar"))</f>
        <v/>
      </c>
    </row>
    <row r="1289" ht="10.5" customHeight="1" s="113">
      <c r="A1289" s="152" t="n">
        <v>43292</v>
      </c>
      <c r="B1289" s="153">
        <f>IF(A1289="","",YEAR(A1289))</f>
        <v/>
      </c>
      <c r="C1289" s="153">
        <f>IF(A1289="","",MONTH(A1289))</f>
        <v/>
      </c>
      <c r="D1289" s="153">
        <f>IF(A1289="","",CHOOSE(MONTH(A1289),"Ocak","Şubat","Mart","Nisan","Mayıs","Haziran","Temmuz","Ağustos","Eylül","Ekim","Kasım","Aralık"))</f>
        <v/>
      </c>
      <c r="E1289" s="153">
        <f>IF(A1289="","",ROUNDUP(MONTH(A1289)/3,0))</f>
        <v/>
      </c>
      <c r="F1289" s="153">
        <f>IF(A1289="","",WEEKNUM(A1289,2))</f>
        <v/>
      </c>
      <c r="G1289" s="153">
        <f>IF(A1289="","",WEEKDAY(A1289,2))</f>
        <v/>
      </c>
      <c r="H1289" s="153">
        <f>IF(A1289="","",CHOOSE(WEEKDAY(A1289,2),"Pazartesi","Salı","Çarşamba","Perşembe","Cuma","Cumartesi","Pazar"))</f>
        <v/>
      </c>
    </row>
    <row r="1290" ht="10.5" customHeight="1" s="113">
      <c r="A1290" s="152" t="n">
        <v>43293</v>
      </c>
      <c r="B1290" s="153">
        <f>IF(A1290="","",YEAR(A1290))</f>
        <v/>
      </c>
      <c r="C1290" s="153">
        <f>IF(A1290="","",MONTH(A1290))</f>
        <v/>
      </c>
      <c r="D1290" s="153">
        <f>IF(A1290="","",CHOOSE(MONTH(A1290),"Ocak","Şubat","Mart","Nisan","Mayıs","Haziran","Temmuz","Ağustos","Eylül","Ekim","Kasım","Aralık"))</f>
        <v/>
      </c>
      <c r="E1290" s="153">
        <f>IF(A1290="","",ROUNDUP(MONTH(A1290)/3,0))</f>
        <v/>
      </c>
      <c r="F1290" s="153">
        <f>IF(A1290="","",WEEKNUM(A1290,2))</f>
        <v/>
      </c>
      <c r="G1290" s="153">
        <f>IF(A1290="","",WEEKDAY(A1290,2))</f>
        <v/>
      </c>
      <c r="H1290" s="153">
        <f>IF(A1290="","",CHOOSE(WEEKDAY(A1290,2),"Pazartesi","Salı","Çarşamba","Perşembe","Cuma","Cumartesi","Pazar"))</f>
        <v/>
      </c>
    </row>
    <row r="1291" ht="10.5" customHeight="1" s="113">
      <c r="A1291" s="152" t="n">
        <v>43294</v>
      </c>
      <c r="B1291" s="153">
        <f>IF(A1291="","",YEAR(A1291))</f>
        <v/>
      </c>
      <c r="C1291" s="153">
        <f>IF(A1291="","",MONTH(A1291))</f>
        <v/>
      </c>
      <c r="D1291" s="153">
        <f>IF(A1291="","",CHOOSE(MONTH(A1291),"Ocak","Şubat","Mart","Nisan","Mayıs","Haziran","Temmuz","Ağustos","Eylül","Ekim","Kasım","Aralık"))</f>
        <v/>
      </c>
      <c r="E1291" s="153">
        <f>IF(A1291="","",ROUNDUP(MONTH(A1291)/3,0))</f>
        <v/>
      </c>
      <c r="F1291" s="153">
        <f>IF(A1291="","",WEEKNUM(A1291,2))</f>
        <v/>
      </c>
      <c r="G1291" s="153">
        <f>IF(A1291="","",WEEKDAY(A1291,2))</f>
        <v/>
      </c>
      <c r="H1291" s="153">
        <f>IF(A1291="","",CHOOSE(WEEKDAY(A1291,2),"Pazartesi","Salı","Çarşamba","Perşembe","Cuma","Cumartesi","Pazar"))</f>
        <v/>
      </c>
    </row>
    <row r="1292" ht="10.5" customHeight="1" s="113">
      <c r="A1292" s="152" t="n">
        <v>43295</v>
      </c>
      <c r="B1292" s="153">
        <f>IF(A1292="","",YEAR(A1292))</f>
        <v/>
      </c>
      <c r="C1292" s="153">
        <f>IF(A1292="","",MONTH(A1292))</f>
        <v/>
      </c>
      <c r="D1292" s="153">
        <f>IF(A1292="","",CHOOSE(MONTH(A1292),"Ocak","Şubat","Mart","Nisan","Mayıs","Haziran","Temmuz","Ağustos","Eylül","Ekim","Kasım","Aralık"))</f>
        <v/>
      </c>
      <c r="E1292" s="153">
        <f>IF(A1292="","",ROUNDUP(MONTH(A1292)/3,0))</f>
        <v/>
      </c>
      <c r="F1292" s="153">
        <f>IF(A1292="","",WEEKNUM(A1292,2))</f>
        <v/>
      </c>
      <c r="G1292" s="153">
        <f>IF(A1292="","",WEEKDAY(A1292,2))</f>
        <v/>
      </c>
      <c r="H1292" s="153">
        <f>IF(A1292="","",CHOOSE(WEEKDAY(A1292,2),"Pazartesi","Salı","Çarşamba","Perşembe","Cuma","Cumartesi","Pazar"))</f>
        <v/>
      </c>
    </row>
    <row r="1293" ht="10.5" customHeight="1" s="113">
      <c r="A1293" s="152" t="n">
        <v>43296</v>
      </c>
      <c r="B1293" s="153">
        <f>IF(A1293="","",YEAR(A1293))</f>
        <v/>
      </c>
      <c r="C1293" s="153">
        <f>IF(A1293="","",MONTH(A1293))</f>
        <v/>
      </c>
      <c r="D1293" s="153">
        <f>IF(A1293="","",CHOOSE(MONTH(A1293),"Ocak","Şubat","Mart","Nisan","Mayıs","Haziran","Temmuz","Ağustos","Eylül","Ekim","Kasım","Aralık"))</f>
        <v/>
      </c>
      <c r="E1293" s="153">
        <f>IF(A1293="","",ROUNDUP(MONTH(A1293)/3,0))</f>
        <v/>
      </c>
      <c r="F1293" s="153">
        <f>IF(A1293="","",WEEKNUM(A1293,2))</f>
        <v/>
      </c>
      <c r="G1293" s="153">
        <f>IF(A1293="","",WEEKDAY(A1293,2))</f>
        <v/>
      </c>
      <c r="H1293" s="153">
        <f>IF(A1293="","",CHOOSE(WEEKDAY(A1293,2),"Pazartesi","Salı","Çarşamba","Perşembe","Cuma","Cumartesi","Pazar"))</f>
        <v/>
      </c>
    </row>
    <row r="1294" ht="10.5" customHeight="1" s="113">
      <c r="A1294" s="152" t="n">
        <v>43297</v>
      </c>
      <c r="B1294" s="153">
        <f>IF(A1294="","",YEAR(A1294))</f>
        <v/>
      </c>
      <c r="C1294" s="153">
        <f>IF(A1294="","",MONTH(A1294))</f>
        <v/>
      </c>
      <c r="D1294" s="153">
        <f>IF(A1294="","",CHOOSE(MONTH(A1294),"Ocak","Şubat","Mart","Nisan","Mayıs","Haziran","Temmuz","Ağustos","Eylül","Ekim","Kasım","Aralık"))</f>
        <v/>
      </c>
      <c r="E1294" s="153">
        <f>IF(A1294="","",ROUNDUP(MONTH(A1294)/3,0))</f>
        <v/>
      </c>
      <c r="F1294" s="153">
        <f>IF(A1294="","",WEEKNUM(A1294,2))</f>
        <v/>
      </c>
      <c r="G1294" s="153">
        <f>IF(A1294="","",WEEKDAY(A1294,2))</f>
        <v/>
      </c>
      <c r="H1294" s="153">
        <f>IF(A1294="","",CHOOSE(WEEKDAY(A1294,2),"Pazartesi","Salı","Çarşamba","Perşembe","Cuma","Cumartesi","Pazar"))</f>
        <v/>
      </c>
    </row>
    <row r="1295" ht="10.5" customHeight="1" s="113">
      <c r="A1295" s="152" t="n">
        <v>43298</v>
      </c>
      <c r="B1295" s="153">
        <f>IF(A1295="","",YEAR(A1295))</f>
        <v/>
      </c>
      <c r="C1295" s="153">
        <f>IF(A1295="","",MONTH(A1295))</f>
        <v/>
      </c>
      <c r="D1295" s="153">
        <f>IF(A1295="","",CHOOSE(MONTH(A1295),"Ocak","Şubat","Mart","Nisan","Mayıs","Haziran","Temmuz","Ağustos","Eylül","Ekim","Kasım","Aralık"))</f>
        <v/>
      </c>
      <c r="E1295" s="153">
        <f>IF(A1295="","",ROUNDUP(MONTH(A1295)/3,0))</f>
        <v/>
      </c>
      <c r="F1295" s="153">
        <f>IF(A1295="","",WEEKNUM(A1295,2))</f>
        <v/>
      </c>
      <c r="G1295" s="153">
        <f>IF(A1295="","",WEEKDAY(A1295,2))</f>
        <v/>
      </c>
      <c r="H1295" s="153">
        <f>IF(A1295="","",CHOOSE(WEEKDAY(A1295,2),"Pazartesi","Salı","Çarşamba","Perşembe","Cuma","Cumartesi","Pazar"))</f>
        <v/>
      </c>
    </row>
    <row r="1296" ht="10.5" customHeight="1" s="113">
      <c r="A1296" s="152" t="n">
        <v>43299</v>
      </c>
      <c r="B1296" s="153">
        <f>IF(A1296="","",YEAR(A1296))</f>
        <v/>
      </c>
      <c r="C1296" s="153">
        <f>IF(A1296="","",MONTH(A1296))</f>
        <v/>
      </c>
      <c r="D1296" s="153">
        <f>IF(A1296="","",CHOOSE(MONTH(A1296),"Ocak","Şubat","Mart","Nisan","Mayıs","Haziran","Temmuz","Ağustos","Eylül","Ekim","Kasım","Aralık"))</f>
        <v/>
      </c>
      <c r="E1296" s="153">
        <f>IF(A1296="","",ROUNDUP(MONTH(A1296)/3,0))</f>
        <v/>
      </c>
      <c r="F1296" s="153">
        <f>IF(A1296="","",WEEKNUM(A1296,2))</f>
        <v/>
      </c>
      <c r="G1296" s="153">
        <f>IF(A1296="","",WEEKDAY(A1296,2))</f>
        <v/>
      </c>
      <c r="H1296" s="153">
        <f>IF(A1296="","",CHOOSE(WEEKDAY(A1296,2),"Pazartesi","Salı","Çarşamba","Perşembe","Cuma","Cumartesi","Pazar"))</f>
        <v/>
      </c>
    </row>
    <row r="1297" ht="10.5" customHeight="1" s="113">
      <c r="A1297" s="152" t="n">
        <v>43300</v>
      </c>
      <c r="B1297" s="153">
        <f>IF(A1297="","",YEAR(A1297))</f>
        <v/>
      </c>
      <c r="C1297" s="153">
        <f>IF(A1297="","",MONTH(A1297))</f>
        <v/>
      </c>
      <c r="D1297" s="153">
        <f>IF(A1297="","",CHOOSE(MONTH(A1297),"Ocak","Şubat","Mart","Nisan","Mayıs","Haziran","Temmuz","Ağustos","Eylül","Ekim","Kasım","Aralık"))</f>
        <v/>
      </c>
      <c r="E1297" s="153">
        <f>IF(A1297="","",ROUNDUP(MONTH(A1297)/3,0))</f>
        <v/>
      </c>
      <c r="F1297" s="153">
        <f>IF(A1297="","",WEEKNUM(A1297,2))</f>
        <v/>
      </c>
      <c r="G1297" s="153">
        <f>IF(A1297="","",WEEKDAY(A1297,2))</f>
        <v/>
      </c>
      <c r="H1297" s="153">
        <f>IF(A1297="","",CHOOSE(WEEKDAY(A1297,2),"Pazartesi","Salı","Çarşamba","Perşembe","Cuma","Cumartesi","Pazar"))</f>
        <v/>
      </c>
    </row>
    <row r="1298" ht="10.5" customHeight="1" s="113">
      <c r="A1298" s="152" t="n">
        <v>43301</v>
      </c>
      <c r="B1298" s="153">
        <f>IF(A1298="","",YEAR(A1298))</f>
        <v/>
      </c>
      <c r="C1298" s="153">
        <f>IF(A1298="","",MONTH(A1298))</f>
        <v/>
      </c>
      <c r="D1298" s="153">
        <f>IF(A1298="","",CHOOSE(MONTH(A1298),"Ocak","Şubat","Mart","Nisan","Mayıs","Haziran","Temmuz","Ağustos","Eylül","Ekim","Kasım","Aralık"))</f>
        <v/>
      </c>
      <c r="E1298" s="153">
        <f>IF(A1298="","",ROUNDUP(MONTH(A1298)/3,0))</f>
        <v/>
      </c>
      <c r="F1298" s="153">
        <f>IF(A1298="","",WEEKNUM(A1298,2))</f>
        <v/>
      </c>
      <c r="G1298" s="153">
        <f>IF(A1298="","",WEEKDAY(A1298,2))</f>
        <v/>
      </c>
      <c r="H1298" s="153">
        <f>IF(A1298="","",CHOOSE(WEEKDAY(A1298,2),"Pazartesi","Salı","Çarşamba","Perşembe","Cuma","Cumartesi","Pazar"))</f>
        <v/>
      </c>
    </row>
    <row r="1299" ht="10.5" customHeight="1" s="113">
      <c r="A1299" s="152" t="n">
        <v>43302</v>
      </c>
      <c r="B1299" s="153">
        <f>IF(A1299="","",YEAR(A1299))</f>
        <v/>
      </c>
      <c r="C1299" s="153">
        <f>IF(A1299="","",MONTH(A1299))</f>
        <v/>
      </c>
      <c r="D1299" s="153">
        <f>IF(A1299="","",CHOOSE(MONTH(A1299),"Ocak","Şubat","Mart","Nisan","Mayıs","Haziran","Temmuz","Ağustos","Eylül","Ekim","Kasım","Aralık"))</f>
        <v/>
      </c>
      <c r="E1299" s="153">
        <f>IF(A1299="","",ROUNDUP(MONTH(A1299)/3,0))</f>
        <v/>
      </c>
      <c r="F1299" s="153">
        <f>IF(A1299="","",WEEKNUM(A1299,2))</f>
        <v/>
      </c>
      <c r="G1299" s="153">
        <f>IF(A1299="","",WEEKDAY(A1299,2))</f>
        <v/>
      </c>
      <c r="H1299" s="153">
        <f>IF(A1299="","",CHOOSE(WEEKDAY(A1299,2),"Pazartesi","Salı","Çarşamba","Perşembe","Cuma","Cumartesi","Pazar"))</f>
        <v/>
      </c>
    </row>
    <row r="1300" ht="10.5" customHeight="1" s="113">
      <c r="A1300" s="152" t="n">
        <v>43303</v>
      </c>
      <c r="B1300" s="153">
        <f>IF(A1300="","",YEAR(A1300))</f>
        <v/>
      </c>
      <c r="C1300" s="153">
        <f>IF(A1300="","",MONTH(A1300))</f>
        <v/>
      </c>
      <c r="D1300" s="153">
        <f>IF(A1300="","",CHOOSE(MONTH(A1300),"Ocak","Şubat","Mart","Nisan","Mayıs","Haziran","Temmuz","Ağustos","Eylül","Ekim","Kasım","Aralık"))</f>
        <v/>
      </c>
      <c r="E1300" s="153">
        <f>IF(A1300="","",ROUNDUP(MONTH(A1300)/3,0))</f>
        <v/>
      </c>
      <c r="F1300" s="153">
        <f>IF(A1300="","",WEEKNUM(A1300,2))</f>
        <v/>
      </c>
      <c r="G1300" s="153">
        <f>IF(A1300="","",WEEKDAY(A1300,2))</f>
        <v/>
      </c>
      <c r="H1300" s="153">
        <f>IF(A1300="","",CHOOSE(WEEKDAY(A1300,2),"Pazartesi","Salı","Çarşamba","Perşembe","Cuma","Cumartesi","Pazar"))</f>
        <v/>
      </c>
    </row>
    <row r="1301" ht="10.5" customHeight="1" s="113">
      <c r="A1301" s="152" t="n">
        <v>43304</v>
      </c>
      <c r="B1301" s="153">
        <f>IF(A1301="","",YEAR(A1301))</f>
        <v/>
      </c>
      <c r="C1301" s="153">
        <f>IF(A1301="","",MONTH(A1301))</f>
        <v/>
      </c>
      <c r="D1301" s="153">
        <f>IF(A1301="","",CHOOSE(MONTH(A1301),"Ocak","Şubat","Mart","Nisan","Mayıs","Haziran","Temmuz","Ağustos","Eylül","Ekim","Kasım","Aralık"))</f>
        <v/>
      </c>
      <c r="E1301" s="153">
        <f>IF(A1301="","",ROUNDUP(MONTH(A1301)/3,0))</f>
        <v/>
      </c>
      <c r="F1301" s="153">
        <f>IF(A1301="","",WEEKNUM(A1301,2))</f>
        <v/>
      </c>
      <c r="G1301" s="153">
        <f>IF(A1301="","",WEEKDAY(A1301,2))</f>
        <v/>
      </c>
      <c r="H1301" s="153">
        <f>IF(A1301="","",CHOOSE(WEEKDAY(A1301,2),"Pazartesi","Salı","Çarşamba","Perşembe","Cuma","Cumartesi","Pazar"))</f>
        <v/>
      </c>
    </row>
    <row r="1302" ht="10.5" customHeight="1" s="113">
      <c r="A1302" s="152" t="n">
        <v>43305</v>
      </c>
      <c r="B1302" s="153">
        <f>IF(A1302="","",YEAR(A1302))</f>
        <v/>
      </c>
      <c r="C1302" s="153">
        <f>IF(A1302="","",MONTH(A1302))</f>
        <v/>
      </c>
      <c r="D1302" s="153">
        <f>IF(A1302="","",CHOOSE(MONTH(A1302),"Ocak","Şubat","Mart","Nisan","Mayıs","Haziran","Temmuz","Ağustos","Eylül","Ekim","Kasım","Aralık"))</f>
        <v/>
      </c>
      <c r="E1302" s="153">
        <f>IF(A1302="","",ROUNDUP(MONTH(A1302)/3,0))</f>
        <v/>
      </c>
      <c r="F1302" s="153">
        <f>IF(A1302="","",WEEKNUM(A1302,2))</f>
        <v/>
      </c>
      <c r="G1302" s="153">
        <f>IF(A1302="","",WEEKDAY(A1302,2))</f>
        <v/>
      </c>
      <c r="H1302" s="153">
        <f>IF(A1302="","",CHOOSE(WEEKDAY(A1302,2),"Pazartesi","Salı","Çarşamba","Perşembe","Cuma","Cumartesi","Pazar"))</f>
        <v/>
      </c>
    </row>
    <row r="1303" ht="10.5" customHeight="1" s="113">
      <c r="A1303" s="152" t="n">
        <v>43306</v>
      </c>
      <c r="B1303" s="153">
        <f>IF(A1303="","",YEAR(A1303))</f>
        <v/>
      </c>
      <c r="C1303" s="153">
        <f>IF(A1303="","",MONTH(A1303))</f>
        <v/>
      </c>
      <c r="D1303" s="153">
        <f>IF(A1303="","",CHOOSE(MONTH(A1303),"Ocak","Şubat","Mart","Nisan","Mayıs","Haziran","Temmuz","Ağustos","Eylül","Ekim","Kasım","Aralık"))</f>
        <v/>
      </c>
      <c r="E1303" s="153">
        <f>IF(A1303="","",ROUNDUP(MONTH(A1303)/3,0))</f>
        <v/>
      </c>
      <c r="F1303" s="153">
        <f>IF(A1303="","",WEEKNUM(A1303,2))</f>
        <v/>
      </c>
      <c r="G1303" s="153">
        <f>IF(A1303="","",WEEKDAY(A1303,2))</f>
        <v/>
      </c>
      <c r="H1303" s="153">
        <f>IF(A1303="","",CHOOSE(WEEKDAY(A1303,2),"Pazartesi","Salı","Çarşamba","Perşembe","Cuma","Cumartesi","Pazar"))</f>
        <v/>
      </c>
    </row>
    <row r="1304" ht="10.5" customHeight="1" s="113">
      <c r="A1304" s="152" t="n">
        <v>43307</v>
      </c>
      <c r="B1304" s="153">
        <f>IF(A1304="","",YEAR(A1304))</f>
        <v/>
      </c>
      <c r="C1304" s="153">
        <f>IF(A1304="","",MONTH(A1304))</f>
        <v/>
      </c>
      <c r="D1304" s="153">
        <f>IF(A1304="","",CHOOSE(MONTH(A1304),"Ocak","Şubat","Mart","Nisan","Mayıs","Haziran","Temmuz","Ağustos","Eylül","Ekim","Kasım","Aralık"))</f>
        <v/>
      </c>
      <c r="E1304" s="153">
        <f>IF(A1304="","",ROUNDUP(MONTH(A1304)/3,0))</f>
        <v/>
      </c>
      <c r="F1304" s="153">
        <f>IF(A1304="","",WEEKNUM(A1304,2))</f>
        <v/>
      </c>
      <c r="G1304" s="153">
        <f>IF(A1304="","",WEEKDAY(A1304,2))</f>
        <v/>
      </c>
      <c r="H1304" s="153">
        <f>IF(A1304="","",CHOOSE(WEEKDAY(A1304,2),"Pazartesi","Salı","Çarşamba","Perşembe","Cuma","Cumartesi","Pazar"))</f>
        <v/>
      </c>
    </row>
    <row r="1305" ht="10.5" customHeight="1" s="113">
      <c r="A1305" s="152" t="n">
        <v>43308</v>
      </c>
      <c r="B1305" s="153">
        <f>IF(A1305="","",YEAR(A1305))</f>
        <v/>
      </c>
      <c r="C1305" s="153">
        <f>IF(A1305="","",MONTH(A1305))</f>
        <v/>
      </c>
      <c r="D1305" s="153">
        <f>IF(A1305="","",CHOOSE(MONTH(A1305),"Ocak","Şubat","Mart","Nisan","Mayıs","Haziran","Temmuz","Ağustos","Eylül","Ekim","Kasım","Aralık"))</f>
        <v/>
      </c>
      <c r="E1305" s="153">
        <f>IF(A1305="","",ROUNDUP(MONTH(A1305)/3,0))</f>
        <v/>
      </c>
      <c r="F1305" s="153">
        <f>IF(A1305="","",WEEKNUM(A1305,2))</f>
        <v/>
      </c>
      <c r="G1305" s="153">
        <f>IF(A1305="","",WEEKDAY(A1305,2))</f>
        <v/>
      </c>
      <c r="H1305" s="153">
        <f>IF(A1305="","",CHOOSE(WEEKDAY(A1305,2),"Pazartesi","Salı","Çarşamba","Perşembe","Cuma","Cumartesi","Pazar"))</f>
        <v/>
      </c>
    </row>
    <row r="1306" ht="10.5" customHeight="1" s="113">
      <c r="A1306" s="152" t="n">
        <v>43309</v>
      </c>
      <c r="B1306" s="153">
        <f>IF(A1306="","",YEAR(A1306))</f>
        <v/>
      </c>
      <c r="C1306" s="153">
        <f>IF(A1306="","",MONTH(A1306))</f>
        <v/>
      </c>
      <c r="D1306" s="153">
        <f>IF(A1306="","",CHOOSE(MONTH(A1306),"Ocak","Şubat","Mart","Nisan","Mayıs","Haziran","Temmuz","Ağustos","Eylül","Ekim","Kasım","Aralık"))</f>
        <v/>
      </c>
      <c r="E1306" s="153">
        <f>IF(A1306="","",ROUNDUP(MONTH(A1306)/3,0))</f>
        <v/>
      </c>
      <c r="F1306" s="153">
        <f>IF(A1306="","",WEEKNUM(A1306,2))</f>
        <v/>
      </c>
      <c r="G1306" s="153">
        <f>IF(A1306="","",WEEKDAY(A1306,2))</f>
        <v/>
      </c>
      <c r="H1306" s="153">
        <f>IF(A1306="","",CHOOSE(WEEKDAY(A1306,2),"Pazartesi","Salı","Çarşamba","Perşembe","Cuma","Cumartesi","Pazar"))</f>
        <v/>
      </c>
    </row>
    <row r="1307" ht="10.5" customHeight="1" s="113">
      <c r="A1307" s="152" t="n">
        <v>43310</v>
      </c>
      <c r="B1307" s="153">
        <f>IF(A1307="","",YEAR(A1307))</f>
        <v/>
      </c>
      <c r="C1307" s="153">
        <f>IF(A1307="","",MONTH(A1307))</f>
        <v/>
      </c>
      <c r="D1307" s="153">
        <f>IF(A1307="","",CHOOSE(MONTH(A1307),"Ocak","Şubat","Mart","Nisan","Mayıs","Haziran","Temmuz","Ağustos","Eylül","Ekim","Kasım","Aralık"))</f>
        <v/>
      </c>
      <c r="E1307" s="153">
        <f>IF(A1307="","",ROUNDUP(MONTH(A1307)/3,0))</f>
        <v/>
      </c>
      <c r="F1307" s="153">
        <f>IF(A1307="","",WEEKNUM(A1307,2))</f>
        <v/>
      </c>
      <c r="G1307" s="153">
        <f>IF(A1307="","",WEEKDAY(A1307,2))</f>
        <v/>
      </c>
      <c r="H1307" s="153">
        <f>IF(A1307="","",CHOOSE(WEEKDAY(A1307,2),"Pazartesi","Salı","Çarşamba","Perşembe","Cuma","Cumartesi","Pazar"))</f>
        <v/>
      </c>
    </row>
    <row r="1308" ht="10.5" customHeight="1" s="113">
      <c r="A1308" s="152" t="n">
        <v>43311</v>
      </c>
      <c r="B1308" s="153">
        <f>IF(A1308="","",YEAR(A1308))</f>
        <v/>
      </c>
      <c r="C1308" s="153">
        <f>IF(A1308="","",MONTH(A1308))</f>
        <v/>
      </c>
      <c r="D1308" s="153">
        <f>IF(A1308="","",CHOOSE(MONTH(A1308),"Ocak","Şubat","Mart","Nisan","Mayıs","Haziran","Temmuz","Ağustos","Eylül","Ekim","Kasım","Aralık"))</f>
        <v/>
      </c>
      <c r="E1308" s="153">
        <f>IF(A1308="","",ROUNDUP(MONTH(A1308)/3,0))</f>
        <v/>
      </c>
      <c r="F1308" s="153">
        <f>IF(A1308="","",WEEKNUM(A1308,2))</f>
        <v/>
      </c>
      <c r="G1308" s="153">
        <f>IF(A1308="","",WEEKDAY(A1308,2))</f>
        <v/>
      </c>
      <c r="H1308" s="153">
        <f>IF(A1308="","",CHOOSE(WEEKDAY(A1308,2),"Pazartesi","Salı","Çarşamba","Perşembe","Cuma","Cumartesi","Pazar"))</f>
        <v/>
      </c>
    </row>
    <row r="1309" ht="10.5" customHeight="1" s="113">
      <c r="A1309" s="152" t="n">
        <v>43312</v>
      </c>
      <c r="B1309" s="153">
        <f>IF(A1309="","",YEAR(A1309))</f>
        <v/>
      </c>
      <c r="C1309" s="153">
        <f>IF(A1309="","",MONTH(A1309))</f>
        <v/>
      </c>
      <c r="D1309" s="153">
        <f>IF(A1309="","",CHOOSE(MONTH(A1309),"Ocak","Şubat","Mart","Nisan","Mayıs","Haziran","Temmuz","Ağustos","Eylül","Ekim","Kasım","Aralık"))</f>
        <v/>
      </c>
      <c r="E1309" s="153">
        <f>IF(A1309="","",ROUNDUP(MONTH(A1309)/3,0))</f>
        <v/>
      </c>
      <c r="F1309" s="153">
        <f>IF(A1309="","",WEEKNUM(A1309,2))</f>
        <v/>
      </c>
      <c r="G1309" s="153">
        <f>IF(A1309="","",WEEKDAY(A1309,2))</f>
        <v/>
      </c>
      <c r="H1309" s="153">
        <f>IF(A1309="","",CHOOSE(WEEKDAY(A1309,2),"Pazartesi","Salı","Çarşamba","Perşembe","Cuma","Cumartesi","Pazar"))</f>
        <v/>
      </c>
    </row>
    <row r="1310" ht="10.5" customHeight="1" s="113">
      <c r="A1310" s="152" t="n">
        <v>43313</v>
      </c>
      <c r="B1310" s="153">
        <f>IF(A1310="","",YEAR(A1310))</f>
        <v/>
      </c>
      <c r="C1310" s="153">
        <f>IF(A1310="","",MONTH(A1310))</f>
        <v/>
      </c>
      <c r="D1310" s="153">
        <f>IF(A1310="","",CHOOSE(MONTH(A1310),"Ocak","Şubat","Mart","Nisan","Mayıs","Haziran","Temmuz","Ağustos","Eylül","Ekim","Kasım","Aralık"))</f>
        <v/>
      </c>
      <c r="E1310" s="153">
        <f>IF(A1310="","",ROUNDUP(MONTH(A1310)/3,0))</f>
        <v/>
      </c>
      <c r="F1310" s="153">
        <f>IF(A1310="","",WEEKNUM(A1310,2))</f>
        <v/>
      </c>
      <c r="G1310" s="153">
        <f>IF(A1310="","",WEEKDAY(A1310,2))</f>
        <v/>
      </c>
      <c r="H1310" s="153">
        <f>IF(A1310="","",CHOOSE(WEEKDAY(A1310,2),"Pazartesi","Salı","Çarşamba","Perşembe","Cuma","Cumartesi","Pazar"))</f>
        <v/>
      </c>
    </row>
    <row r="1311" ht="10.5" customHeight="1" s="113">
      <c r="A1311" s="152" t="n">
        <v>43314</v>
      </c>
      <c r="B1311" s="153">
        <f>IF(A1311="","",YEAR(A1311))</f>
        <v/>
      </c>
      <c r="C1311" s="153">
        <f>IF(A1311="","",MONTH(A1311))</f>
        <v/>
      </c>
      <c r="D1311" s="153">
        <f>IF(A1311="","",CHOOSE(MONTH(A1311),"Ocak","Şubat","Mart","Nisan","Mayıs","Haziran","Temmuz","Ağustos","Eylül","Ekim","Kasım","Aralık"))</f>
        <v/>
      </c>
      <c r="E1311" s="153">
        <f>IF(A1311="","",ROUNDUP(MONTH(A1311)/3,0))</f>
        <v/>
      </c>
      <c r="F1311" s="153">
        <f>IF(A1311="","",WEEKNUM(A1311,2))</f>
        <v/>
      </c>
      <c r="G1311" s="153">
        <f>IF(A1311="","",WEEKDAY(A1311,2))</f>
        <v/>
      </c>
      <c r="H1311" s="153">
        <f>IF(A1311="","",CHOOSE(WEEKDAY(A1311,2),"Pazartesi","Salı","Çarşamba","Perşembe","Cuma","Cumartesi","Pazar"))</f>
        <v/>
      </c>
    </row>
    <row r="1312" ht="10.5" customHeight="1" s="113">
      <c r="A1312" s="152" t="n">
        <v>43315</v>
      </c>
      <c r="B1312" s="153">
        <f>IF(A1312="","",YEAR(A1312))</f>
        <v/>
      </c>
      <c r="C1312" s="153">
        <f>IF(A1312="","",MONTH(A1312))</f>
        <v/>
      </c>
      <c r="D1312" s="153">
        <f>IF(A1312="","",CHOOSE(MONTH(A1312),"Ocak","Şubat","Mart","Nisan","Mayıs","Haziran","Temmuz","Ağustos","Eylül","Ekim","Kasım","Aralık"))</f>
        <v/>
      </c>
      <c r="E1312" s="153">
        <f>IF(A1312="","",ROUNDUP(MONTH(A1312)/3,0))</f>
        <v/>
      </c>
      <c r="F1312" s="153">
        <f>IF(A1312="","",WEEKNUM(A1312,2))</f>
        <v/>
      </c>
      <c r="G1312" s="153">
        <f>IF(A1312="","",WEEKDAY(A1312,2))</f>
        <v/>
      </c>
      <c r="H1312" s="153">
        <f>IF(A1312="","",CHOOSE(WEEKDAY(A1312,2),"Pazartesi","Salı","Çarşamba","Perşembe","Cuma","Cumartesi","Pazar"))</f>
        <v/>
      </c>
    </row>
    <row r="1313" ht="10.5" customHeight="1" s="113">
      <c r="A1313" s="152" t="n">
        <v>43316</v>
      </c>
      <c r="B1313" s="153">
        <f>IF(A1313="","",YEAR(A1313))</f>
        <v/>
      </c>
      <c r="C1313" s="153">
        <f>IF(A1313="","",MONTH(A1313))</f>
        <v/>
      </c>
      <c r="D1313" s="153">
        <f>IF(A1313="","",CHOOSE(MONTH(A1313),"Ocak","Şubat","Mart","Nisan","Mayıs","Haziran","Temmuz","Ağustos","Eylül","Ekim","Kasım","Aralık"))</f>
        <v/>
      </c>
      <c r="E1313" s="153">
        <f>IF(A1313="","",ROUNDUP(MONTH(A1313)/3,0))</f>
        <v/>
      </c>
      <c r="F1313" s="153">
        <f>IF(A1313="","",WEEKNUM(A1313,2))</f>
        <v/>
      </c>
      <c r="G1313" s="153">
        <f>IF(A1313="","",WEEKDAY(A1313,2))</f>
        <v/>
      </c>
      <c r="H1313" s="153">
        <f>IF(A1313="","",CHOOSE(WEEKDAY(A1313,2),"Pazartesi","Salı","Çarşamba","Perşembe","Cuma","Cumartesi","Pazar"))</f>
        <v/>
      </c>
    </row>
    <row r="1314" ht="10.5" customHeight="1" s="113">
      <c r="A1314" s="152" t="n">
        <v>43317</v>
      </c>
      <c r="B1314" s="153">
        <f>IF(A1314="","",YEAR(A1314))</f>
        <v/>
      </c>
      <c r="C1314" s="153">
        <f>IF(A1314="","",MONTH(A1314))</f>
        <v/>
      </c>
      <c r="D1314" s="153">
        <f>IF(A1314="","",CHOOSE(MONTH(A1314),"Ocak","Şubat","Mart","Nisan","Mayıs","Haziran","Temmuz","Ağustos","Eylül","Ekim","Kasım","Aralık"))</f>
        <v/>
      </c>
      <c r="E1314" s="153">
        <f>IF(A1314="","",ROUNDUP(MONTH(A1314)/3,0))</f>
        <v/>
      </c>
      <c r="F1314" s="153">
        <f>IF(A1314="","",WEEKNUM(A1314,2))</f>
        <v/>
      </c>
      <c r="G1314" s="153">
        <f>IF(A1314="","",WEEKDAY(A1314,2))</f>
        <v/>
      </c>
      <c r="H1314" s="153">
        <f>IF(A1314="","",CHOOSE(WEEKDAY(A1314,2),"Pazartesi","Salı","Çarşamba","Perşembe","Cuma","Cumartesi","Pazar"))</f>
        <v/>
      </c>
    </row>
    <row r="1315" ht="10.5" customHeight="1" s="113">
      <c r="A1315" s="152" t="n">
        <v>43318</v>
      </c>
      <c r="B1315" s="153">
        <f>IF(A1315="","",YEAR(A1315))</f>
        <v/>
      </c>
      <c r="C1315" s="153">
        <f>IF(A1315="","",MONTH(A1315))</f>
        <v/>
      </c>
      <c r="D1315" s="153">
        <f>IF(A1315="","",CHOOSE(MONTH(A1315),"Ocak","Şubat","Mart","Nisan","Mayıs","Haziran","Temmuz","Ağustos","Eylül","Ekim","Kasım","Aralık"))</f>
        <v/>
      </c>
      <c r="E1315" s="153">
        <f>IF(A1315="","",ROUNDUP(MONTH(A1315)/3,0))</f>
        <v/>
      </c>
      <c r="F1315" s="153">
        <f>IF(A1315="","",WEEKNUM(A1315,2))</f>
        <v/>
      </c>
      <c r="G1315" s="153">
        <f>IF(A1315="","",WEEKDAY(A1315,2))</f>
        <v/>
      </c>
      <c r="H1315" s="153">
        <f>IF(A1315="","",CHOOSE(WEEKDAY(A1315,2),"Pazartesi","Salı","Çarşamba","Perşembe","Cuma","Cumartesi","Pazar"))</f>
        <v/>
      </c>
    </row>
    <row r="1316" ht="10.5" customHeight="1" s="113">
      <c r="A1316" s="152" t="n">
        <v>43319</v>
      </c>
      <c r="B1316" s="153">
        <f>IF(A1316="","",YEAR(A1316))</f>
        <v/>
      </c>
      <c r="C1316" s="153">
        <f>IF(A1316="","",MONTH(A1316))</f>
        <v/>
      </c>
      <c r="D1316" s="153">
        <f>IF(A1316="","",CHOOSE(MONTH(A1316),"Ocak","Şubat","Mart","Nisan","Mayıs","Haziran","Temmuz","Ağustos","Eylül","Ekim","Kasım","Aralık"))</f>
        <v/>
      </c>
      <c r="E1316" s="153">
        <f>IF(A1316="","",ROUNDUP(MONTH(A1316)/3,0))</f>
        <v/>
      </c>
      <c r="F1316" s="153">
        <f>IF(A1316="","",WEEKNUM(A1316,2))</f>
        <v/>
      </c>
      <c r="G1316" s="153">
        <f>IF(A1316="","",WEEKDAY(A1316,2))</f>
        <v/>
      </c>
      <c r="H1316" s="153">
        <f>IF(A1316="","",CHOOSE(WEEKDAY(A1316,2),"Pazartesi","Salı","Çarşamba","Perşembe","Cuma","Cumartesi","Pazar"))</f>
        <v/>
      </c>
    </row>
    <row r="1317" ht="10.5" customHeight="1" s="113">
      <c r="A1317" s="152" t="n">
        <v>43320</v>
      </c>
      <c r="B1317" s="153">
        <f>IF(A1317="","",YEAR(A1317))</f>
        <v/>
      </c>
      <c r="C1317" s="153">
        <f>IF(A1317="","",MONTH(A1317))</f>
        <v/>
      </c>
      <c r="D1317" s="153">
        <f>IF(A1317="","",CHOOSE(MONTH(A1317),"Ocak","Şubat","Mart","Nisan","Mayıs","Haziran","Temmuz","Ağustos","Eylül","Ekim","Kasım","Aralık"))</f>
        <v/>
      </c>
      <c r="E1317" s="153">
        <f>IF(A1317="","",ROUNDUP(MONTH(A1317)/3,0))</f>
        <v/>
      </c>
      <c r="F1317" s="153">
        <f>IF(A1317="","",WEEKNUM(A1317,2))</f>
        <v/>
      </c>
      <c r="G1317" s="153">
        <f>IF(A1317="","",WEEKDAY(A1317,2))</f>
        <v/>
      </c>
      <c r="H1317" s="153">
        <f>IF(A1317="","",CHOOSE(WEEKDAY(A1317,2),"Pazartesi","Salı","Çarşamba","Perşembe","Cuma","Cumartesi","Pazar"))</f>
        <v/>
      </c>
    </row>
    <row r="1318" ht="10.5" customHeight="1" s="113">
      <c r="A1318" s="152" t="n">
        <v>43321</v>
      </c>
      <c r="B1318" s="153">
        <f>IF(A1318="","",YEAR(A1318))</f>
        <v/>
      </c>
      <c r="C1318" s="153">
        <f>IF(A1318="","",MONTH(A1318))</f>
        <v/>
      </c>
      <c r="D1318" s="153">
        <f>IF(A1318="","",CHOOSE(MONTH(A1318),"Ocak","Şubat","Mart","Nisan","Mayıs","Haziran","Temmuz","Ağustos","Eylül","Ekim","Kasım","Aralık"))</f>
        <v/>
      </c>
      <c r="E1318" s="153">
        <f>IF(A1318="","",ROUNDUP(MONTH(A1318)/3,0))</f>
        <v/>
      </c>
      <c r="F1318" s="153">
        <f>IF(A1318="","",WEEKNUM(A1318,2))</f>
        <v/>
      </c>
      <c r="G1318" s="153">
        <f>IF(A1318="","",WEEKDAY(A1318,2))</f>
        <v/>
      </c>
      <c r="H1318" s="153">
        <f>IF(A1318="","",CHOOSE(WEEKDAY(A1318,2),"Pazartesi","Salı","Çarşamba","Perşembe","Cuma","Cumartesi","Pazar"))</f>
        <v/>
      </c>
    </row>
    <row r="1319" ht="10.5" customHeight="1" s="113">
      <c r="A1319" s="152" t="n">
        <v>43322</v>
      </c>
      <c r="B1319" s="153">
        <f>IF(A1319="","",YEAR(A1319))</f>
        <v/>
      </c>
      <c r="C1319" s="153">
        <f>IF(A1319="","",MONTH(A1319))</f>
        <v/>
      </c>
      <c r="D1319" s="153">
        <f>IF(A1319="","",CHOOSE(MONTH(A1319),"Ocak","Şubat","Mart","Nisan","Mayıs","Haziran","Temmuz","Ağustos","Eylül","Ekim","Kasım","Aralık"))</f>
        <v/>
      </c>
      <c r="E1319" s="153">
        <f>IF(A1319="","",ROUNDUP(MONTH(A1319)/3,0))</f>
        <v/>
      </c>
      <c r="F1319" s="153">
        <f>IF(A1319="","",WEEKNUM(A1319,2))</f>
        <v/>
      </c>
      <c r="G1319" s="153">
        <f>IF(A1319="","",WEEKDAY(A1319,2))</f>
        <v/>
      </c>
      <c r="H1319" s="153">
        <f>IF(A1319="","",CHOOSE(WEEKDAY(A1319,2),"Pazartesi","Salı","Çarşamba","Perşembe","Cuma","Cumartesi","Pazar"))</f>
        <v/>
      </c>
    </row>
    <row r="1320" ht="10.5" customHeight="1" s="113">
      <c r="A1320" s="152" t="n">
        <v>43323</v>
      </c>
      <c r="B1320" s="153">
        <f>IF(A1320="","",YEAR(A1320))</f>
        <v/>
      </c>
      <c r="C1320" s="153">
        <f>IF(A1320="","",MONTH(A1320))</f>
        <v/>
      </c>
      <c r="D1320" s="153">
        <f>IF(A1320="","",CHOOSE(MONTH(A1320),"Ocak","Şubat","Mart","Nisan","Mayıs","Haziran","Temmuz","Ağustos","Eylül","Ekim","Kasım","Aralık"))</f>
        <v/>
      </c>
      <c r="E1320" s="153">
        <f>IF(A1320="","",ROUNDUP(MONTH(A1320)/3,0))</f>
        <v/>
      </c>
      <c r="F1320" s="153">
        <f>IF(A1320="","",WEEKNUM(A1320,2))</f>
        <v/>
      </c>
      <c r="G1320" s="153">
        <f>IF(A1320="","",WEEKDAY(A1320,2))</f>
        <v/>
      </c>
      <c r="H1320" s="153">
        <f>IF(A1320="","",CHOOSE(WEEKDAY(A1320,2),"Pazartesi","Salı","Çarşamba","Perşembe","Cuma","Cumartesi","Pazar"))</f>
        <v/>
      </c>
    </row>
    <row r="1321" ht="10.5" customHeight="1" s="113">
      <c r="A1321" s="152" t="n">
        <v>43324</v>
      </c>
      <c r="B1321" s="153">
        <f>IF(A1321="","",YEAR(A1321))</f>
        <v/>
      </c>
      <c r="C1321" s="153">
        <f>IF(A1321="","",MONTH(A1321))</f>
        <v/>
      </c>
      <c r="D1321" s="153">
        <f>IF(A1321="","",CHOOSE(MONTH(A1321),"Ocak","Şubat","Mart","Nisan","Mayıs","Haziran","Temmuz","Ağustos","Eylül","Ekim","Kasım","Aralık"))</f>
        <v/>
      </c>
      <c r="E1321" s="153">
        <f>IF(A1321="","",ROUNDUP(MONTH(A1321)/3,0))</f>
        <v/>
      </c>
      <c r="F1321" s="153">
        <f>IF(A1321="","",WEEKNUM(A1321,2))</f>
        <v/>
      </c>
      <c r="G1321" s="153">
        <f>IF(A1321="","",WEEKDAY(A1321,2))</f>
        <v/>
      </c>
      <c r="H1321" s="153">
        <f>IF(A1321="","",CHOOSE(WEEKDAY(A1321,2),"Pazartesi","Salı","Çarşamba","Perşembe","Cuma","Cumartesi","Pazar"))</f>
        <v/>
      </c>
    </row>
    <row r="1322" ht="10.5" customHeight="1" s="113">
      <c r="A1322" s="152" t="n">
        <v>43325</v>
      </c>
      <c r="B1322" s="153">
        <f>IF(A1322="","",YEAR(A1322))</f>
        <v/>
      </c>
      <c r="C1322" s="153">
        <f>IF(A1322="","",MONTH(A1322))</f>
        <v/>
      </c>
      <c r="D1322" s="153">
        <f>IF(A1322="","",CHOOSE(MONTH(A1322),"Ocak","Şubat","Mart","Nisan","Mayıs","Haziran","Temmuz","Ağustos","Eylül","Ekim","Kasım","Aralık"))</f>
        <v/>
      </c>
      <c r="E1322" s="153">
        <f>IF(A1322="","",ROUNDUP(MONTH(A1322)/3,0))</f>
        <v/>
      </c>
      <c r="F1322" s="153">
        <f>IF(A1322="","",WEEKNUM(A1322,2))</f>
        <v/>
      </c>
      <c r="G1322" s="153">
        <f>IF(A1322="","",WEEKDAY(A1322,2))</f>
        <v/>
      </c>
      <c r="H1322" s="153">
        <f>IF(A1322="","",CHOOSE(WEEKDAY(A1322,2),"Pazartesi","Salı","Çarşamba","Perşembe","Cuma","Cumartesi","Pazar"))</f>
        <v/>
      </c>
    </row>
    <row r="1323" ht="10.5" customHeight="1" s="113">
      <c r="A1323" s="152" t="n">
        <v>43326</v>
      </c>
      <c r="B1323" s="153">
        <f>IF(A1323="","",YEAR(A1323))</f>
        <v/>
      </c>
      <c r="C1323" s="153">
        <f>IF(A1323="","",MONTH(A1323))</f>
        <v/>
      </c>
      <c r="D1323" s="153">
        <f>IF(A1323="","",CHOOSE(MONTH(A1323),"Ocak","Şubat","Mart","Nisan","Mayıs","Haziran","Temmuz","Ağustos","Eylül","Ekim","Kasım","Aralık"))</f>
        <v/>
      </c>
      <c r="E1323" s="153">
        <f>IF(A1323="","",ROUNDUP(MONTH(A1323)/3,0))</f>
        <v/>
      </c>
      <c r="F1323" s="153">
        <f>IF(A1323="","",WEEKNUM(A1323,2))</f>
        <v/>
      </c>
      <c r="G1323" s="153">
        <f>IF(A1323="","",WEEKDAY(A1323,2))</f>
        <v/>
      </c>
      <c r="H1323" s="153">
        <f>IF(A1323="","",CHOOSE(WEEKDAY(A1323,2),"Pazartesi","Salı","Çarşamba","Perşembe","Cuma","Cumartesi","Pazar"))</f>
        <v/>
      </c>
    </row>
    <row r="1324" ht="10.5" customHeight="1" s="113">
      <c r="A1324" s="152" t="n">
        <v>43327</v>
      </c>
      <c r="B1324" s="153">
        <f>IF(A1324="","",YEAR(A1324))</f>
        <v/>
      </c>
      <c r="C1324" s="153">
        <f>IF(A1324="","",MONTH(A1324))</f>
        <v/>
      </c>
      <c r="D1324" s="153">
        <f>IF(A1324="","",CHOOSE(MONTH(A1324),"Ocak","Şubat","Mart","Nisan","Mayıs","Haziran","Temmuz","Ağustos","Eylül","Ekim","Kasım","Aralık"))</f>
        <v/>
      </c>
      <c r="E1324" s="153">
        <f>IF(A1324="","",ROUNDUP(MONTH(A1324)/3,0))</f>
        <v/>
      </c>
      <c r="F1324" s="153">
        <f>IF(A1324="","",WEEKNUM(A1324,2))</f>
        <v/>
      </c>
      <c r="G1324" s="153">
        <f>IF(A1324="","",WEEKDAY(A1324,2))</f>
        <v/>
      </c>
      <c r="H1324" s="153">
        <f>IF(A1324="","",CHOOSE(WEEKDAY(A1324,2),"Pazartesi","Salı","Çarşamba","Perşembe","Cuma","Cumartesi","Pazar"))</f>
        <v/>
      </c>
    </row>
    <row r="1325" ht="10.5" customHeight="1" s="113">
      <c r="A1325" s="152" t="n">
        <v>43328</v>
      </c>
      <c r="B1325" s="153">
        <f>IF(A1325="","",YEAR(A1325))</f>
        <v/>
      </c>
      <c r="C1325" s="153">
        <f>IF(A1325="","",MONTH(A1325))</f>
        <v/>
      </c>
      <c r="D1325" s="153">
        <f>IF(A1325="","",CHOOSE(MONTH(A1325),"Ocak","Şubat","Mart","Nisan","Mayıs","Haziran","Temmuz","Ağustos","Eylül","Ekim","Kasım","Aralık"))</f>
        <v/>
      </c>
      <c r="E1325" s="153">
        <f>IF(A1325="","",ROUNDUP(MONTH(A1325)/3,0))</f>
        <v/>
      </c>
      <c r="F1325" s="153">
        <f>IF(A1325="","",WEEKNUM(A1325,2))</f>
        <v/>
      </c>
      <c r="G1325" s="153">
        <f>IF(A1325="","",WEEKDAY(A1325,2))</f>
        <v/>
      </c>
      <c r="H1325" s="153">
        <f>IF(A1325="","",CHOOSE(WEEKDAY(A1325,2),"Pazartesi","Salı","Çarşamba","Perşembe","Cuma","Cumartesi","Pazar"))</f>
        <v/>
      </c>
    </row>
    <row r="1326" ht="10.5" customHeight="1" s="113">
      <c r="A1326" s="152" t="n">
        <v>43329</v>
      </c>
      <c r="B1326" s="153">
        <f>IF(A1326="","",YEAR(A1326))</f>
        <v/>
      </c>
      <c r="C1326" s="153">
        <f>IF(A1326="","",MONTH(A1326))</f>
        <v/>
      </c>
      <c r="D1326" s="153">
        <f>IF(A1326="","",CHOOSE(MONTH(A1326),"Ocak","Şubat","Mart","Nisan","Mayıs","Haziran","Temmuz","Ağustos","Eylül","Ekim","Kasım","Aralık"))</f>
        <v/>
      </c>
      <c r="E1326" s="153">
        <f>IF(A1326="","",ROUNDUP(MONTH(A1326)/3,0))</f>
        <v/>
      </c>
      <c r="F1326" s="153">
        <f>IF(A1326="","",WEEKNUM(A1326,2))</f>
        <v/>
      </c>
      <c r="G1326" s="153">
        <f>IF(A1326="","",WEEKDAY(A1326,2))</f>
        <v/>
      </c>
      <c r="H1326" s="153">
        <f>IF(A1326="","",CHOOSE(WEEKDAY(A1326,2),"Pazartesi","Salı","Çarşamba","Perşembe","Cuma","Cumartesi","Pazar"))</f>
        <v/>
      </c>
    </row>
    <row r="1327" ht="10.5" customHeight="1" s="113">
      <c r="A1327" s="152" t="n">
        <v>43330</v>
      </c>
      <c r="B1327" s="153">
        <f>IF(A1327="","",YEAR(A1327))</f>
        <v/>
      </c>
      <c r="C1327" s="153">
        <f>IF(A1327="","",MONTH(A1327))</f>
        <v/>
      </c>
      <c r="D1327" s="153">
        <f>IF(A1327="","",CHOOSE(MONTH(A1327),"Ocak","Şubat","Mart","Nisan","Mayıs","Haziran","Temmuz","Ağustos","Eylül","Ekim","Kasım","Aralık"))</f>
        <v/>
      </c>
      <c r="E1327" s="153">
        <f>IF(A1327="","",ROUNDUP(MONTH(A1327)/3,0))</f>
        <v/>
      </c>
      <c r="F1327" s="153">
        <f>IF(A1327="","",WEEKNUM(A1327,2))</f>
        <v/>
      </c>
      <c r="G1327" s="153">
        <f>IF(A1327="","",WEEKDAY(A1327,2))</f>
        <v/>
      </c>
      <c r="H1327" s="153">
        <f>IF(A1327="","",CHOOSE(WEEKDAY(A1327,2),"Pazartesi","Salı","Çarşamba","Perşembe","Cuma","Cumartesi","Pazar"))</f>
        <v/>
      </c>
    </row>
    <row r="1328" ht="10.5" customHeight="1" s="113">
      <c r="A1328" s="152" t="n">
        <v>43331</v>
      </c>
      <c r="B1328" s="153">
        <f>IF(A1328="","",YEAR(A1328))</f>
        <v/>
      </c>
      <c r="C1328" s="153">
        <f>IF(A1328="","",MONTH(A1328))</f>
        <v/>
      </c>
      <c r="D1328" s="153">
        <f>IF(A1328="","",CHOOSE(MONTH(A1328),"Ocak","Şubat","Mart","Nisan","Mayıs","Haziran","Temmuz","Ağustos","Eylül","Ekim","Kasım","Aralık"))</f>
        <v/>
      </c>
      <c r="E1328" s="153">
        <f>IF(A1328="","",ROUNDUP(MONTH(A1328)/3,0))</f>
        <v/>
      </c>
      <c r="F1328" s="153">
        <f>IF(A1328="","",WEEKNUM(A1328,2))</f>
        <v/>
      </c>
      <c r="G1328" s="153">
        <f>IF(A1328="","",WEEKDAY(A1328,2))</f>
        <v/>
      </c>
      <c r="H1328" s="153">
        <f>IF(A1328="","",CHOOSE(WEEKDAY(A1328,2),"Pazartesi","Salı","Çarşamba","Perşembe","Cuma","Cumartesi","Pazar"))</f>
        <v/>
      </c>
    </row>
    <row r="1329" ht="10.5" customHeight="1" s="113">
      <c r="A1329" s="152" t="n">
        <v>43332</v>
      </c>
      <c r="B1329" s="153">
        <f>IF(A1329="","",YEAR(A1329))</f>
        <v/>
      </c>
      <c r="C1329" s="153">
        <f>IF(A1329="","",MONTH(A1329))</f>
        <v/>
      </c>
      <c r="D1329" s="153">
        <f>IF(A1329="","",CHOOSE(MONTH(A1329),"Ocak","Şubat","Mart","Nisan","Mayıs","Haziran","Temmuz","Ağustos","Eylül","Ekim","Kasım","Aralık"))</f>
        <v/>
      </c>
      <c r="E1329" s="153">
        <f>IF(A1329="","",ROUNDUP(MONTH(A1329)/3,0))</f>
        <v/>
      </c>
      <c r="F1329" s="153">
        <f>IF(A1329="","",WEEKNUM(A1329,2))</f>
        <v/>
      </c>
      <c r="G1329" s="153">
        <f>IF(A1329="","",WEEKDAY(A1329,2))</f>
        <v/>
      </c>
      <c r="H1329" s="153">
        <f>IF(A1329="","",CHOOSE(WEEKDAY(A1329,2),"Pazartesi","Salı","Çarşamba","Perşembe","Cuma","Cumartesi","Pazar"))</f>
        <v/>
      </c>
    </row>
    <row r="1330" ht="10.5" customHeight="1" s="113">
      <c r="A1330" s="152" t="n">
        <v>43333</v>
      </c>
      <c r="B1330" s="153">
        <f>IF(A1330="","",YEAR(A1330))</f>
        <v/>
      </c>
      <c r="C1330" s="153">
        <f>IF(A1330="","",MONTH(A1330))</f>
        <v/>
      </c>
      <c r="D1330" s="153">
        <f>IF(A1330="","",CHOOSE(MONTH(A1330),"Ocak","Şubat","Mart","Nisan","Mayıs","Haziran","Temmuz","Ağustos","Eylül","Ekim","Kasım","Aralık"))</f>
        <v/>
      </c>
      <c r="E1330" s="153">
        <f>IF(A1330="","",ROUNDUP(MONTH(A1330)/3,0))</f>
        <v/>
      </c>
      <c r="F1330" s="153">
        <f>IF(A1330="","",WEEKNUM(A1330,2))</f>
        <v/>
      </c>
      <c r="G1330" s="153">
        <f>IF(A1330="","",WEEKDAY(A1330,2))</f>
        <v/>
      </c>
      <c r="H1330" s="153">
        <f>IF(A1330="","",CHOOSE(WEEKDAY(A1330,2),"Pazartesi","Salı","Çarşamba","Perşembe","Cuma","Cumartesi","Pazar"))</f>
        <v/>
      </c>
    </row>
    <row r="1331" ht="10.5" customHeight="1" s="113">
      <c r="A1331" s="152" t="n">
        <v>43334</v>
      </c>
      <c r="B1331" s="153">
        <f>IF(A1331="","",YEAR(A1331))</f>
        <v/>
      </c>
      <c r="C1331" s="153">
        <f>IF(A1331="","",MONTH(A1331))</f>
        <v/>
      </c>
      <c r="D1331" s="153">
        <f>IF(A1331="","",CHOOSE(MONTH(A1331),"Ocak","Şubat","Mart","Nisan","Mayıs","Haziran","Temmuz","Ağustos","Eylül","Ekim","Kasım","Aralık"))</f>
        <v/>
      </c>
      <c r="E1331" s="153">
        <f>IF(A1331="","",ROUNDUP(MONTH(A1331)/3,0))</f>
        <v/>
      </c>
      <c r="F1331" s="153">
        <f>IF(A1331="","",WEEKNUM(A1331,2))</f>
        <v/>
      </c>
      <c r="G1331" s="153">
        <f>IF(A1331="","",WEEKDAY(A1331,2))</f>
        <v/>
      </c>
      <c r="H1331" s="153">
        <f>IF(A1331="","",CHOOSE(WEEKDAY(A1331,2),"Pazartesi","Salı","Çarşamba","Perşembe","Cuma","Cumartesi","Pazar"))</f>
        <v/>
      </c>
    </row>
    <row r="1332" ht="10.5" customHeight="1" s="113">
      <c r="A1332" s="152" t="n">
        <v>43335</v>
      </c>
      <c r="B1332" s="153">
        <f>IF(A1332="","",YEAR(A1332))</f>
        <v/>
      </c>
      <c r="C1332" s="153">
        <f>IF(A1332="","",MONTH(A1332))</f>
        <v/>
      </c>
      <c r="D1332" s="153">
        <f>IF(A1332="","",CHOOSE(MONTH(A1332),"Ocak","Şubat","Mart","Nisan","Mayıs","Haziran","Temmuz","Ağustos","Eylül","Ekim","Kasım","Aralık"))</f>
        <v/>
      </c>
      <c r="E1332" s="153">
        <f>IF(A1332="","",ROUNDUP(MONTH(A1332)/3,0))</f>
        <v/>
      </c>
      <c r="F1332" s="153">
        <f>IF(A1332="","",WEEKNUM(A1332,2))</f>
        <v/>
      </c>
      <c r="G1332" s="153">
        <f>IF(A1332="","",WEEKDAY(A1332,2))</f>
        <v/>
      </c>
      <c r="H1332" s="153">
        <f>IF(A1332="","",CHOOSE(WEEKDAY(A1332,2),"Pazartesi","Salı","Çarşamba","Perşembe","Cuma","Cumartesi","Pazar"))</f>
        <v/>
      </c>
    </row>
    <row r="1333" ht="10.5" customHeight="1" s="113">
      <c r="A1333" s="152" t="n">
        <v>43336</v>
      </c>
      <c r="B1333" s="153">
        <f>IF(A1333="","",YEAR(A1333))</f>
        <v/>
      </c>
      <c r="C1333" s="153">
        <f>IF(A1333="","",MONTH(A1333))</f>
        <v/>
      </c>
      <c r="D1333" s="153">
        <f>IF(A1333="","",CHOOSE(MONTH(A1333),"Ocak","Şubat","Mart","Nisan","Mayıs","Haziran","Temmuz","Ağustos","Eylül","Ekim","Kasım","Aralık"))</f>
        <v/>
      </c>
      <c r="E1333" s="153">
        <f>IF(A1333="","",ROUNDUP(MONTH(A1333)/3,0))</f>
        <v/>
      </c>
      <c r="F1333" s="153">
        <f>IF(A1333="","",WEEKNUM(A1333,2))</f>
        <v/>
      </c>
      <c r="G1333" s="153">
        <f>IF(A1333="","",WEEKDAY(A1333,2))</f>
        <v/>
      </c>
      <c r="H1333" s="153">
        <f>IF(A1333="","",CHOOSE(WEEKDAY(A1333,2),"Pazartesi","Salı","Çarşamba","Perşembe","Cuma","Cumartesi","Pazar"))</f>
        <v/>
      </c>
    </row>
    <row r="1334" ht="10.5" customHeight="1" s="113">
      <c r="A1334" s="152" t="n">
        <v>43337</v>
      </c>
      <c r="B1334" s="153">
        <f>IF(A1334="","",YEAR(A1334))</f>
        <v/>
      </c>
      <c r="C1334" s="153">
        <f>IF(A1334="","",MONTH(A1334))</f>
        <v/>
      </c>
      <c r="D1334" s="153">
        <f>IF(A1334="","",CHOOSE(MONTH(A1334),"Ocak","Şubat","Mart","Nisan","Mayıs","Haziran","Temmuz","Ağustos","Eylül","Ekim","Kasım","Aralık"))</f>
        <v/>
      </c>
      <c r="E1334" s="153">
        <f>IF(A1334="","",ROUNDUP(MONTH(A1334)/3,0))</f>
        <v/>
      </c>
      <c r="F1334" s="153">
        <f>IF(A1334="","",WEEKNUM(A1334,2))</f>
        <v/>
      </c>
      <c r="G1334" s="153">
        <f>IF(A1334="","",WEEKDAY(A1334,2))</f>
        <v/>
      </c>
      <c r="H1334" s="153">
        <f>IF(A1334="","",CHOOSE(WEEKDAY(A1334,2),"Pazartesi","Salı","Çarşamba","Perşembe","Cuma","Cumartesi","Pazar"))</f>
        <v/>
      </c>
    </row>
    <row r="1335" ht="10.5" customHeight="1" s="113">
      <c r="A1335" s="152" t="n">
        <v>43338</v>
      </c>
      <c r="B1335" s="153">
        <f>IF(A1335="","",YEAR(A1335))</f>
        <v/>
      </c>
      <c r="C1335" s="153">
        <f>IF(A1335="","",MONTH(A1335))</f>
        <v/>
      </c>
      <c r="D1335" s="153">
        <f>IF(A1335="","",CHOOSE(MONTH(A1335),"Ocak","Şubat","Mart","Nisan","Mayıs","Haziran","Temmuz","Ağustos","Eylül","Ekim","Kasım","Aralık"))</f>
        <v/>
      </c>
      <c r="E1335" s="153">
        <f>IF(A1335="","",ROUNDUP(MONTH(A1335)/3,0))</f>
        <v/>
      </c>
      <c r="F1335" s="153">
        <f>IF(A1335="","",WEEKNUM(A1335,2))</f>
        <v/>
      </c>
      <c r="G1335" s="153">
        <f>IF(A1335="","",WEEKDAY(A1335,2))</f>
        <v/>
      </c>
      <c r="H1335" s="153">
        <f>IF(A1335="","",CHOOSE(WEEKDAY(A1335,2),"Pazartesi","Salı","Çarşamba","Perşembe","Cuma","Cumartesi","Pazar"))</f>
        <v/>
      </c>
    </row>
    <row r="1336" ht="10.5" customHeight="1" s="113">
      <c r="A1336" s="152" t="n">
        <v>43339</v>
      </c>
      <c r="B1336" s="153">
        <f>IF(A1336="","",YEAR(A1336))</f>
        <v/>
      </c>
      <c r="C1336" s="153">
        <f>IF(A1336="","",MONTH(A1336))</f>
        <v/>
      </c>
      <c r="D1336" s="153">
        <f>IF(A1336="","",CHOOSE(MONTH(A1336),"Ocak","Şubat","Mart","Nisan","Mayıs","Haziran","Temmuz","Ağustos","Eylül","Ekim","Kasım","Aralık"))</f>
        <v/>
      </c>
      <c r="E1336" s="153">
        <f>IF(A1336="","",ROUNDUP(MONTH(A1336)/3,0))</f>
        <v/>
      </c>
      <c r="F1336" s="153">
        <f>IF(A1336="","",WEEKNUM(A1336,2))</f>
        <v/>
      </c>
      <c r="G1336" s="153">
        <f>IF(A1336="","",WEEKDAY(A1336,2))</f>
        <v/>
      </c>
      <c r="H1336" s="153">
        <f>IF(A1336="","",CHOOSE(WEEKDAY(A1336,2),"Pazartesi","Salı","Çarşamba","Perşembe","Cuma","Cumartesi","Pazar"))</f>
        <v/>
      </c>
    </row>
    <row r="1337" ht="10.5" customHeight="1" s="113">
      <c r="A1337" s="152" t="n">
        <v>43340</v>
      </c>
      <c r="B1337" s="153">
        <f>IF(A1337="","",YEAR(A1337))</f>
        <v/>
      </c>
      <c r="C1337" s="153">
        <f>IF(A1337="","",MONTH(A1337))</f>
        <v/>
      </c>
      <c r="D1337" s="153">
        <f>IF(A1337="","",CHOOSE(MONTH(A1337),"Ocak","Şubat","Mart","Nisan","Mayıs","Haziran","Temmuz","Ağustos","Eylül","Ekim","Kasım","Aralık"))</f>
        <v/>
      </c>
      <c r="E1337" s="153">
        <f>IF(A1337="","",ROUNDUP(MONTH(A1337)/3,0))</f>
        <v/>
      </c>
      <c r="F1337" s="153">
        <f>IF(A1337="","",WEEKNUM(A1337,2))</f>
        <v/>
      </c>
      <c r="G1337" s="153">
        <f>IF(A1337="","",WEEKDAY(A1337,2))</f>
        <v/>
      </c>
      <c r="H1337" s="153">
        <f>IF(A1337="","",CHOOSE(WEEKDAY(A1337,2),"Pazartesi","Salı","Çarşamba","Perşembe","Cuma","Cumartesi","Pazar"))</f>
        <v/>
      </c>
    </row>
    <row r="1338" ht="10.5" customHeight="1" s="113">
      <c r="A1338" s="152" t="n">
        <v>43341</v>
      </c>
      <c r="B1338" s="153">
        <f>IF(A1338="","",YEAR(A1338))</f>
        <v/>
      </c>
      <c r="C1338" s="153">
        <f>IF(A1338="","",MONTH(A1338))</f>
        <v/>
      </c>
      <c r="D1338" s="153">
        <f>IF(A1338="","",CHOOSE(MONTH(A1338),"Ocak","Şubat","Mart","Nisan","Mayıs","Haziran","Temmuz","Ağustos","Eylül","Ekim","Kasım","Aralık"))</f>
        <v/>
      </c>
      <c r="E1338" s="153">
        <f>IF(A1338="","",ROUNDUP(MONTH(A1338)/3,0))</f>
        <v/>
      </c>
      <c r="F1338" s="153">
        <f>IF(A1338="","",WEEKNUM(A1338,2))</f>
        <v/>
      </c>
      <c r="G1338" s="153">
        <f>IF(A1338="","",WEEKDAY(A1338,2))</f>
        <v/>
      </c>
      <c r="H1338" s="153">
        <f>IF(A1338="","",CHOOSE(WEEKDAY(A1338,2),"Pazartesi","Salı","Çarşamba","Perşembe","Cuma","Cumartesi","Pazar"))</f>
        <v/>
      </c>
    </row>
    <row r="1339" ht="10.5" customHeight="1" s="113">
      <c r="A1339" s="152" t="n">
        <v>43342</v>
      </c>
      <c r="B1339" s="153">
        <f>IF(A1339="","",YEAR(A1339))</f>
        <v/>
      </c>
      <c r="C1339" s="153">
        <f>IF(A1339="","",MONTH(A1339))</f>
        <v/>
      </c>
      <c r="D1339" s="153">
        <f>IF(A1339="","",CHOOSE(MONTH(A1339),"Ocak","Şubat","Mart","Nisan","Mayıs","Haziran","Temmuz","Ağustos","Eylül","Ekim","Kasım","Aralık"))</f>
        <v/>
      </c>
      <c r="E1339" s="153">
        <f>IF(A1339="","",ROUNDUP(MONTH(A1339)/3,0))</f>
        <v/>
      </c>
      <c r="F1339" s="153">
        <f>IF(A1339="","",WEEKNUM(A1339,2))</f>
        <v/>
      </c>
      <c r="G1339" s="153">
        <f>IF(A1339="","",WEEKDAY(A1339,2))</f>
        <v/>
      </c>
      <c r="H1339" s="153">
        <f>IF(A1339="","",CHOOSE(WEEKDAY(A1339,2),"Pazartesi","Salı","Çarşamba","Perşembe","Cuma","Cumartesi","Pazar"))</f>
        <v/>
      </c>
    </row>
    <row r="1340" ht="10.5" customHeight="1" s="113">
      <c r="A1340" s="152" t="n">
        <v>43343</v>
      </c>
      <c r="B1340" s="153">
        <f>IF(A1340="","",YEAR(A1340))</f>
        <v/>
      </c>
      <c r="C1340" s="153">
        <f>IF(A1340="","",MONTH(A1340))</f>
        <v/>
      </c>
      <c r="D1340" s="153">
        <f>IF(A1340="","",CHOOSE(MONTH(A1340),"Ocak","Şubat","Mart","Nisan","Mayıs","Haziran","Temmuz","Ağustos","Eylül","Ekim","Kasım","Aralık"))</f>
        <v/>
      </c>
      <c r="E1340" s="153">
        <f>IF(A1340="","",ROUNDUP(MONTH(A1340)/3,0))</f>
        <v/>
      </c>
      <c r="F1340" s="153">
        <f>IF(A1340="","",WEEKNUM(A1340,2))</f>
        <v/>
      </c>
      <c r="G1340" s="153">
        <f>IF(A1340="","",WEEKDAY(A1340,2))</f>
        <v/>
      </c>
      <c r="H1340" s="153">
        <f>IF(A1340="","",CHOOSE(WEEKDAY(A1340,2),"Pazartesi","Salı","Çarşamba","Perşembe","Cuma","Cumartesi","Pazar"))</f>
        <v/>
      </c>
    </row>
    <row r="1341" ht="10.5" customHeight="1" s="113">
      <c r="A1341" s="152" t="n">
        <v>43344</v>
      </c>
      <c r="B1341" s="153">
        <f>IF(A1341="","",YEAR(A1341))</f>
        <v/>
      </c>
      <c r="C1341" s="153">
        <f>IF(A1341="","",MONTH(A1341))</f>
        <v/>
      </c>
      <c r="D1341" s="153">
        <f>IF(A1341="","",CHOOSE(MONTH(A1341),"Ocak","Şubat","Mart","Nisan","Mayıs","Haziran","Temmuz","Ağustos","Eylül","Ekim","Kasım","Aralık"))</f>
        <v/>
      </c>
      <c r="E1341" s="153">
        <f>IF(A1341="","",ROUNDUP(MONTH(A1341)/3,0))</f>
        <v/>
      </c>
      <c r="F1341" s="153">
        <f>IF(A1341="","",WEEKNUM(A1341,2))</f>
        <v/>
      </c>
      <c r="G1341" s="153">
        <f>IF(A1341="","",WEEKDAY(A1341,2))</f>
        <v/>
      </c>
      <c r="H1341" s="153">
        <f>IF(A1341="","",CHOOSE(WEEKDAY(A1341,2),"Pazartesi","Salı","Çarşamba","Perşembe","Cuma","Cumartesi","Pazar"))</f>
        <v/>
      </c>
    </row>
    <row r="1342" ht="10.5" customHeight="1" s="113">
      <c r="A1342" s="152" t="n">
        <v>43345</v>
      </c>
      <c r="B1342" s="153">
        <f>IF(A1342="","",YEAR(A1342))</f>
        <v/>
      </c>
      <c r="C1342" s="153">
        <f>IF(A1342="","",MONTH(A1342))</f>
        <v/>
      </c>
      <c r="D1342" s="153">
        <f>IF(A1342="","",CHOOSE(MONTH(A1342),"Ocak","Şubat","Mart","Nisan","Mayıs","Haziran","Temmuz","Ağustos","Eylül","Ekim","Kasım","Aralık"))</f>
        <v/>
      </c>
      <c r="E1342" s="153">
        <f>IF(A1342="","",ROUNDUP(MONTH(A1342)/3,0))</f>
        <v/>
      </c>
      <c r="F1342" s="153">
        <f>IF(A1342="","",WEEKNUM(A1342,2))</f>
        <v/>
      </c>
      <c r="G1342" s="153">
        <f>IF(A1342="","",WEEKDAY(A1342,2))</f>
        <v/>
      </c>
      <c r="H1342" s="153">
        <f>IF(A1342="","",CHOOSE(WEEKDAY(A1342,2),"Pazartesi","Salı","Çarşamba","Perşembe","Cuma","Cumartesi","Pazar"))</f>
        <v/>
      </c>
    </row>
    <row r="1343" ht="10.5" customHeight="1" s="113">
      <c r="A1343" s="152" t="n">
        <v>43346</v>
      </c>
      <c r="B1343" s="153">
        <f>IF(A1343="","",YEAR(A1343))</f>
        <v/>
      </c>
      <c r="C1343" s="153">
        <f>IF(A1343="","",MONTH(A1343))</f>
        <v/>
      </c>
      <c r="D1343" s="153">
        <f>IF(A1343="","",CHOOSE(MONTH(A1343),"Ocak","Şubat","Mart","Nisan","Mayıs","Haziran","Temmuz","Ağustos","Eylül","Ekim","Kasım","Aralık"))</f>
        <v/>
      </c>
      <c r="E1343" s="153">
        <f>IF(A1343="","",ROUNDUP(MONTH(A1343)/3,0))</f>
        <v/>
      </c>
      <c r="F1343" s="153">
        <f>IF(A1343="","",WEEKNUM(A1343,2))</f>
        <v/>
      </c>
      <c r="G1343" s="153">
        <f>IF(A1343="","",WEEKDAY(A1343,2))</f>
        <v/>
      </c>
      <c r="H1343" s="153">
        <f>IF(A1343="","",CHOOSE(WEEKDAY(A1343,2),"Pazartesi","Salı","Çarşamba","Perşembe","Cuma","Cumartesi","Pazar"))</f>
        <v/>
      </c>
    </row>
    <row r="1344" ht="10.5" customHeight="1" s="113">
      <c r="A1344" s="152" t="n">
        <v>43347</v>
      </c>
      <c r="B1344" s="153">
        <f>IF(A1344="","",YEAR(A1344))</f>
        <v/>
      </c>
      <c r="C1344" s="153">
        <f>IF(A1344="","",MONTH(A1344))</f>
        <v/>
      </c>
      <c r="D1344" s="153">
        <f>IF(A1344="","",CHOOSE(MONTH(A1344),"Ocak","Şubat","Mart","Nisan","Mayıs","Haziran","Temmuz","Ağustos","Eylül","Ekim","Kasım","Aralık"))</f>
        <v/>
      </c>
      <c r="E1344" s="153">
        <f>IF(A1344="","",ROUNDUP(MONTH(A1344)/3,0))</f>
        <v/>
      </c>
      <c r="F1344" s="153">
        <f>IF(A1344="","",WEEKNUM(A1344,2))</f>
        <v/>
      </c>
      <c r="G1344" s="153">
        <f>IF(A1344="","",WEEKDAY(A1344,2))</f>
        <v/>
      </c>
      <c r="H1344" s="153">
        <f>IF(A1344="","",CHOOSE(WEEKDAY(A1344,2),"Pazartesi","Salı","Çarşamba","Perşembe","Cuma","Cumartesi","Pazar"))</f>
        <v/>
      </c>
    </row>
    <row r="1345" ht="10.5" customHeight="1" s="113">
      <c r="A1345" s="152" t="n">
        <v>43348</v>
      </c>
      <c r="B1345" s="153">
        <f>IF(A1345="","",YEAR(A1345))</f>
        <v/>
      </c>
      <c r="C1345" s="153">
        <f>IF(A1345="","",MONTH(A1345))</f>
        <v/>
      </c>
      <c r="D1345" s="153">
        <f>IF(A1345="","",CHOOSE(MONTH(A1345),"Ocak","Şubat","Mart","Nisan","Mayıs","Haziran","Temmuz","Ağustos","Eylül","Ekim","Kasım","Aralık"))</f>
        <v/>
      </c>
      <c r="E1345" s="153">
        <f>IF(A1345="","",ROUNDUP(MONTH(A1345)/3,0))</f>
        <v/>
      </c>
      <c r="F1345" s="153">
        <f>IF(A1345="","",WEEKNUM(A1345,2))</f>
        <v/>
      </c>
      <c r="G1345" s="153">
        <f>IF(A1345="","",WEEKDAY(A1345,2))</f>
        <v/>
      </c>
      <c r="H1345" s="153">
        <f>IF(A1345="","",CHOOSE(WEEKDAY(A1345,2),"Pazartesi","Salı","Çarşamba","Perşembe","Cuma","Cumartesi","Pazar"))</f>
        <v/>
      </c>
    </row>
    <row r="1346" ht="10.5" customHeight="1" s="113">
      <c r="A1346" s="152" t="n">
        <v>43349</v>
      </c>
      <c r="B1346" s="153">
        <f>IF(A1346="","",YEAR(A1346))</f>
        <v/>
      </c>
      <c r="C1346" s="153">
        <f>IF(A1346="","",MONTH(A1346))</f>
        <v/>
      </c>
      <c r="D1346" s="153">
        <f>IF(A1346="","",CHOOSE(MONTH(A1346),"Ocak","Şubat","Mart","Nisan","Mayıs","Haziran","Temmuz","Ağustos","Eylül","Ekim","Kasım","Aralık"))</f>
        <v/>
      </c>
      <c r="E1346" s="153">
        <f>IF(A1346="","",ROUNDUP(MONTH(A1346)/3,0))</f>
        <v/>
      </c>
      <c r="F1346" s="153">
        <f>IF(A1346="","",WEEKNUM(A1346,2))</f>
        <v/>
      </c>
      <c r="G1346" s="153">
        <f>IF(A1346="","",WEEKDAY(A1346,2))</f>
        <v/>
      </c>
      <c r="H1346" s="153">
        <f>IF(A1346="","",CHOOSE(WEEKDAY(A1346,2),"Pazartesi","Salı","Çarşamba","Perşembe","Cuma","Cumartesi","Pazar"))</f>
        <v/>
      </c>
    </row>
    <row r="1347" ht="10.5" customHeight="1" s="113">
      <c r="A1347" s="152" t="n">
        <v>43350</v>
      </c>
      <c r="B1347" s="153">
        <f>IF(A1347="","",YEAR(A1347))</f>
        <v/>
      </c>
      <c r="C1347" s="153">
        <f>IF(A1347="","",MONTH(A1347))</f>
        <v/>
      </c>
      <c r="D1347" s="153">
        <f>IF(A1347="","",CHOOSE(MONTH(A1347),"Ocak","Şubat","Mart","Nisan","Mayıs","Haziran","Temmuz","Ağustos","Eylül","Ekim","Kasım","Aralık"))</f>
        <v/>
      </c>
      <c r="E1347" s="153">
        <f>IF(A1347="","",ROUNDUP(MONTH(A1347)/3,0))</f>
        <v/>
      </c>
      <c r="F1347" s="153">
        <f>IF(A1347="","",WEEKNUM(A1347,2))</f>
        <v/>
      </c>
      <c r="G1347" s="153">
        <f>IF(A1347="","",WEEKDAY(A1347,2))</f>
        <v/>
      </c>
      <c r="H1347" s="153">
        <f>IF(A1347="","",CHOOSE(WEEKDAY(A1347,2),"Pazartesi","Salı","Çarşamba","Perşembe","Cuma","Cumartesi","Pazar"))</f>
        <v/>
      </c>
    </row>
    <row r="1348" ht="10.5" customHeight="1" s="113">
      <c r="A1348" s="152" t="n">
        <v>43351</v>
      </c>
      <c r="B1348" s="153">
        <f>IF(A1348="","",YEAR(A1348))</f>
        <v/>
      </c>
      <c r="C1348" s="153">
        <f>IF(A1348="","",MONTH(A1348))</f>
        <v/>
      </c>
      <c r="D1348" s="153">
        <f>IF(A1348="","",CHOOSE(MONTH(A1348),"Ocak","Şubat","Mart","Nisan","Mayıs","Haziran","Temmuz","Ağustos","Eylül","Ekim","Kasım","Aralık"))</f>
        <v/>
      </c>
      <c r="E1348" s="153">
        <f>IF(A1348="","",ROUNDUP(MONTH(A1348)/3,0))</f>
        <v/>
      </c>
      <c r="F1348" s="153">
        <f>IF(A1348="","",WEEKNUM(A1348,2))</f>
        <v/>
      </c>
      <c r="G1348" s="153">
        <f>IF(A1348="","",WEEKDAY(A1348,2))</f>
        <v/>
      </c>
      <c r="H1348" s="153">
        <f>IF(A1348="","",CHOOSE(WEEKDAY(A1348,2),"Pazartesi","Salı","Çarşamba","Perşembe","Cuma","Cumartesi","Pazar"))</f>
        <v/>
      </c>
    </row>
    <row r="1349" ht="10.5" customHeight="1" s="113">
      <c r="A1349" s="152" t="n">
        <v>43352</v>
      </c>
      <c r="B1349" s="153">
        <f>IF(A1349="","",YEAR(A1349))</f>
        <v/>
      </c>
      <c r="C1349" s="153">
        <f>IF(A1349="","",MONTH(A1349))</f>
        <v/>
      </c>
      <c r="D1349" s="153">
        <f>IF(A1349="","",CHOOSE(MONTH(A1349),"Ocak","Şubat","Mart","Nisan","Mayıs","Haziran","Temmuz","Ağustos","Eylül","Ekim","Kasım","Aralık"))</f>
        <v/>
      </c>
      <c r="E1349" s="153">
        <f>IF(A1349="","",ROUNDUP(MONTH(A1349)/3,0))</f>
        <v/>
      </c>
      <c r="F1349" s="153">
        <f>IF(A1349="","",WEEKNUM(A1349,2))</f>
        <v/>
      </c>
      <c r="G1349" s="153">
        <f>IF(A1349="","",WEEKDAY(A1349,2))</f>
        <v/>
      </c>
      <c r="H1349" s="153">
        <f>IF(A1349="","",CHOOSE(WEEKDAY(A1349,2),"Pazartesi","Salı","Çarşamba","Perşembe","Cuma","Cumartesi","Pazar"))</f>
        <v/>
      </c>
    </row>
    <row r="1350" ht="10.5" customHeight="1" s="113">
      <c r="A1350" s="152" t="n">
        <v>43353</v>
      </c>
      <c r="B1350" s="153">
        <f>IF(A1350="","",YEAR(A1350))</f>
        <v/>
      </c>
      <c r="C1350" s="153">
        <f>IF(A1350="","",MONTH(A1350))</f>
        <v/>
      </c>
      <c r="D1350" s="153">
        <f>IF(A1350="","",CHOOSE(MONTH(A1350),"Ocak","Şubat","Mart","Nisan","Mayıs","Haziran","Temmuz","Ağustos","Eylül","Ekim","Kasım","Aralık"))</f>
        <v/>
      </c>
      <c r="E1350" s="153">
        <f>IF(A1350="","",ROUNDUP(MONTH(A1350)/3,0))</f>
        <v/>
      </c>
      <c r="F1350" s="153">
        <f>IF(A1350="","",WEEKNUM(A1350,2))</f>
        <v/>
      </c>
      <c r="G1350" s="153">
        <f>IF(A1350="","",WEEKDAY(A1350,2))</f>
        <v/>
      </c>
      <c r="H1350" s="153">
        <f>IF(A1350="","",CHOOSE(WEEKDAY(A1350,2),"Pazartesi","Salı","Çarşamba","Perşembe","Cuma","Cumartesi","Pazar"))</f>
        <v/>
      </c>
    </row>
    <row r="1351" ht="10.5" customHeight="1" s="113">
      <c r="A1351" s="152" t="n">
        <v>43354</v>
      </c>
      <c r="B1351" s="153">
        <f>IF(A1351="","",YEAR(A1351))</f>
        <v/>
      </c>
      <c r="C1351" s="153">
        <f>IF(A1351="","",MONTH(A1351))</f>
        <v/>
      </c>
      <c r="D1351" s="153">
        <f>IF(A1351="","",CHOOSE(MONTH(A1351),"Ocak","Şubat","Mart","Nisan","Mayıs","Haziran","Temmuz","Ağustos","Eylül","Ekim","Kasım","Aralık"))</f>
        <v/>
      </c>
      <c r="E1351" s="153">
        <f>IF(A1351="","",ROUNDUP(MONTH(A1351)/3,0))</f>
        <v/>
      </c>
      <c r="F1351" s="153">
        <f>IF(A1351="","",WEEKNUM(A1351,2))</f>
        <v/>
      </c>
      <c r="G1351" s="153">
        <f>IF(A1351="","",WEEKDAY(A1351,2))</f>
        <v/>
      </c>
      <c r="H1351" s="153">
        <f>IF(A1351="","",CHOOSE(WEEKDAY(A1351,2),"Pazartesi","Salı","Çarşamba","Perşembe","Cuma","Cumartesi","Pazar"))</f>
        <v/>
      </c>
    </row>
    <row r="1352" ht="10.5" customHeight="1" s="113">
      <c r="A1352" s="152" t="n">
        <v>43355</v>
      </c>
      <c r="B1352" s="153">
        <f>IF(A1352="","",YEAR(A1352))</f>
        <v/>
      </c>
      <c r="C1352" s="153">
        <f>IF(A1352="","",MONTH(A1352))</f>
        <v/>
      </c>
      <c r="D1352" s="153">
        <f>IF(A1352="","",CHOOSE(MONTH(A1352),"Ocak","Şubat","Mart","Nisan","Mayıs","Haziran","Temmuz","Ağustos","Eylül","Ekim","Kasım","Aralık"))</f>
        <v/>
      </c>
      <c r="E1352" s="153">
        <f>IF(A1352="","",ROUNDUP(MONTH(A1352)/3,0))</f>
        <v/>
      </c>
      <c r="F1352" s="153">
        <f>IF(A1352="","",WEEKNUM(A1352,2))</f>
        <v/>
      </c>
      <c r="G1352" s="153">
        <f>IF(A1352="","",WEEKDAY(A1352,2))</f>
        <v/>
      </c>
      <c r="H1352" s="153">
        <f>IF(A1352="","",CHOOSE(WEEKDAY(A1352,2),"Pazartesi","Salı","Çarşamba","Perşembe","Cuma","Cumartesi","Pazar"))</f>
        <v/>
      </c>
    </row>
    <row r="1353" ht="10.5" customHeight="1" s="113">
      <c r="A1353" s="152" t="n">
        <v>43356</v>
      </c>
      <c r="B1353" s="153">
        <f>IF(A1353="","",YEAR(A1353))</f>
        <v/>
      </c>
      <c r="C1353" s="153">
        <f>IF(A1353="","",MONTH(A1353))</f>
        <v/>
      </c>
      <c r="D1353" s="153">
        <f>IF(A1353="","",CHOOSE(MONTH(A1353),"Ocak","Şubat","Mart","Nisan","Mayıs","Haziran","Temmuz","Ağustos","Eylül","Ekim","Kasım","Aralık"))</f>
        <v/>
      </c>
      <c r="E1353" s="153">
        <f>IF(A1353="","",ROUNDUP(MONTH(A1353)/3,0))</f>
        <v/>
      </c>
      <c r="F1353" s="153">
        <f>IF(A1353="","",WEEKNUM(A1353,2))</f>
        <v/>
      </c>
      <c r="G1353" s="153">
        <f>IF(A1353="","",WEEKDAY(A1353,2))</f>
        <v/>
      </c>
      <c r="H1353" s="153">
        <f>IF(A1353="","",CHOOSE(WEEKDAY(A1353,2),"Pazartesi","Salı","Çarşamba","Perşembe","Cuma","Cumartesi","Pazar"))</f>
        <v/>
      </c>
    </row>
    <row r="1354" ht="10.5" customHeight="1" s="113">
      <c r="A1354" s="152" t="n">
        <v>43357</v>
      </c>
      <c r="B1354" s="153">
        <f>IF(A1354="","",YEAR(A1354))</f>
        <v/>
      </c>
      <c r="C1354" s="153">
        <f>IF(A1354="","",MONTH(A1354))</f>
        <v/>
      </c>
      <c r="D1354" s="153">
        <f>IF(A1354="","",CHOOSE(MONTH(A1354),"Ocak","Şubat","Mart","Nisan","Mayıs","Haziran","Temmuz","Ağustos","Eylül","Ekim","Kasım","Aralık"))</f>
        <v/>
      </c>
      <c r="E1354" s="153">
        <f>IF(A1354="","",ROUNDUP(MONTH(A1354)/3,0))</f>
        <v/>
      </c>
      <c r="F1354" s="153">
        <f>IF(A1354="","",WEEKNUM(A1354,2))</f>
        <v/>
      </c>
      <c r="G1354" s="153">
        <f>IF(A1354="","",WEEKDAY(A1354,2))</f>
        <v/>
      </c>
      <c r="H1354" s="153">
        <f>IF(A1354="","",CHOOSE(WEEKDAY(A1354,2),"Pazartesi","Salı","Çarşamba","Perşembe","Cuma","Cumartesi","Pazar"))</f>
        <v/>
      </c>
    </row>
    <row r="1355" ht="10.5" customHeight="1" s="113">
      <c r="A1355" s="152" t="n">
        <v>43358</v>
      </c>
      <c r="B1355" s="153">
        <f>IF(A1355="","",YEAR(A1355))</f>
        <v/>
      </c>
      <c r="C1355" s="153">
        <f>IF(A1355="","",MONTH(A1355))</f>
        <v/>
      </c>
      <c r="D1355" s="153">
        <f>IF(A1355="","",CHOOSE(MONTH(A1355),"Ocak","Şubat","Mart","Nisan","Mayıs","Haziran","Temmuz","Ağustos","Eylül","Ekim","Kasım","Aralık"))</f>
        <v/>
      </c>
      <c r="E1355" s="153">
        <f>IF(A1355="","",ROUNDUP(MONTH(A1355)/3,0))</f>
        <v/>
      </c>
      <c r="F1355" s="153">
        <f>IF(A1355="","",WEEKNUM(A1355,2))</f>
        <v/>
      </c>
      <c r="G1355" s="153">
        <f>IF(A1355="","",WEEKDAY(A1355,2))</f>
        <v/>
      </c>
      <c r="H1355" s="153">
        <f>IF(A1355="","",CHOOSE(WEEKDAY(A1355,2),"Pazartesi","Salı","Çarşamba","Perşembe","Cuma","Cumartesi","Pazar"))</f>
        <v/>
      </c>
    </row>
    <row r="1356" ht="10.5" customHeight="1" s="113">
      <c r="A1356" s="152" t="n">
        <v>43359</v>
      </c>
      <c r="B1356" s="153">
        <f>IF(A1356="","",YEAR(A1356))</f>
        <v/>
      </c>
      <c r="C1356" s="153">
        <f>IF(A1356="","",MONTH(A1356))</f>
        <v/>
      </c>
      <c r="D1356" s="153">
        <f>IF(A1356="","",CHOOSE(MONTH(A1356),"Ocak","Şubat","Mart","Nisan","Mayıs","Haziran","Temmuz","Ağustos","Eylül","Ekim","Kasım","Aralık"))</f>
        <v/>
      </c>
      <c r="E1356" s="153">
        <f>IF(A1356="","",ROUNDUP(MONTH(A1356)/3,0))</f>
        <v/>
      </c>
      <c r="F1356" s="153">
        <f>IF(A1356="","",WEEKNUM(A1356,2))</f>
        <v/>
      </c>
      <c r="G1356" s="153">
        <f>IF(A1356="","",WEEKDAY(A1356,2))</f>
        <v/>
      </c>
      <c r="H1356" s="153">
        <f>IF(A1356="","",CHOOSE(WEEKDAY(A1356,2),"Pazartesi","Salı","Çarşamba","Perşembe","Cuma","Cumartesi","Pazar"))</f>
        <v/>
      </c>
    </row>
    <row r="1357" ht="10.5" customHeight="1" s="113">
      <c r="A1357" s="152" t="n">
        <v>43360</v>
      </c>
      <c r="B1357" s="153">
        <f>IF(A1357="","",YEAR(A1357))</f>
        <v/>
      </c>
      <c r="C1357" s="153">
        <f>IF(A1357="","",MONTH(A1357))</f>
        <v/>
      </c>
      <c r="D1357" s="153">
        <f>IF(A1357="","",CHOOSE(MONTH(A1357),"Ocak","Şubat","Mart","Nisan","Mayıs","Haziran","Temmuz","Ağustos","Eylül","Ekim","Kasım","Aralık"))</f>
        <v/>
      </c>
      <c r="E1357" s="153">
        <f>IF(A1357="","",ROUNDUP(MONTH(A1357)/3,0))</f>
        <v/>
      </c>
      <c r="F1357" s="153">
        <f>IF(A1357="","",WEEKNUM(A1357,2))</f>
        <v/>
      </c>
      <c r="G1357" s="153">
        <f>IF(A1357="","",WEEKDAY(A1357,2))</f>
        <v/>
      </c>
      <c r="H1357" s="153">
        <f>IF(A1357="","",CHOOSE(WEEKDAY(A1357,2),"Pazartesi","Salı","Çarşamba","Perşembe","Cuma","Cumartesi","Pazar"))</f>
        <v/>
      </c>
    </row>
    <row r="1358" ht="10.5" customHeight="1" s="113">
      <c r="A1358" s="152" t="n">
        <v>43361</v>
      </c>
      <c r="B1358" s="153">
        <f>IF(A1358="","",YEAR(A1358))</f>
        <v/>
      </c>
      <c r="C1358" s="153">
        <f>IF(A1358="","",MONTH(A1358))</f>
        <v/>
      </c>
      <c r="D1358" s="153">
        <f>IF(A1358="","",CHOOSE(MONTH(A1358),"Ocak","Şubat","Mart","Nisan","Mayıs","Haziran","Temmuz","Ağustos","Eylül","Ekim","Kasım","Aralık"))</f>
        <v/>
      </c>
      <c r="E1358" s="153">
        <f>IF(A1358="","",ROUNDUP(MONTH(A1358)/3,0))</f>
        <v/>
      </c>
      <c r="F1358" s="153">
        <f>IF(A1358="","",WEEKNUM(A1358,2))</f>
        <v/>
      </c>
      <c r="G1358" s="153">
        <f>IF(A1358="","",WEEKDAY(A1358,2))</f>
        <v/>
      </c>
      <c r="H1358" s="153">
        <f>IF(A1358="","",CHOOSE(WEEKDAY(A1358,2),"Pazartesi","Salı","Çarşamba","Perşembe","Cuma","Cumartesi","Pazar"))</f>
        <v/>
      </c>
    </row>
    <row r="1359" ht="10.5" customHeight="1" s="113">
      <c r="A1359" s="152" t="n">
        <v>43362</v>
      </c>
      <c r="B1359" s="153">
        <f>IF(A1359="","",YEAR(A1359))</f>
        <v/>
      </c>
      <c r="C1359" s="153">
        <f>IF(A1359="","",MONTH(A1359))</f>
        <v/>
      </c>
      <c r="D1359" s="153">
        <f>IF(A1359="","",CHOOSE(MONTH(A1359),"Ocak","Şubat","Mart","Nisan","Mayıs","Haziran","Temmuz","Ağustos","Eylül","Ekim","Kasım","Aralık"))</f>
        <v/>
      </c>
      <c r="E1359" s="153">
        <f>IF(A1359="","",ROUNDUP(MONTH(A1359)/3,0))</f>
        <v/>
      </c>
      <c r="F1359" s="153">
        <f>IF(A1359="","",WEEKNUM(A1359,2))</f>
        <v/>
      </c>
      <c r="G1359" s="153">
        <f>IF(A1359="","",WEEKDAY(A1359,2))</f>
        <v/>
      </c>
      <c r="H1359" s="153">
        <f>IF(A1359="","",CHOOSE(WEEKDAY(A1359,2),"Pazartesi","Salı","Çarşamba","Perşembe","Cuma","Cumartesi","Pazar"))</f>
        <v/>
      </c>
    </row>
    <row r="1360" ht="10.5" customHeight="1" s="113">
      <c r="A1360" s="152" t="n">
        <v>43363</v>
      </c>
      <c r="B1360" s="153">
        <f>IF(A1360="","",YEAR(A1360))</f>
        <v/>
      </c>
      <c r="C1360" s="153">
        <f>IF(A1360="","",MONTH(A1360))</f>
        <v/>
      </c>
      <c r="D1360" s="153">
        <f>IF(A1360="","",CHOOSE(MONTH(A1360),"Ocak","Şubat","Mart","Nisan","Mayıs","Haziran","Temmuz","Ağustos","Eylül","Ekim","Kasım","Aralık"))</f>
        <v/>
      </c>
      <c r="E1360" s="153">
        <f>IF(A1360="","",ROUNDUP(MONTH(A1360)/3,0))</f>
        <v/>
      </c>
      <c r="F1360" s="153">
        <f>IF(A1360="","",WEEKNUM(A1360,2))</f>
        <v/>
      </c>
      <c r="G1360" s="153">
        <f>IF(A1360="","",WEEKDAY(A1360,2))</f>
        <v/>
      </c>
      <c r="H1360" s="153">
        <f>IF(A1360="","",CHOOSE(WEEKDAY(A1360,2),"Pazartesi","Salı","Çarşamba","Perşembe","Cuma","Cumartesi","Pazar"))</f>
        <v/>
      </c>
    </row>
    <row r="1361" ht="10.5" customHeight="1" s="113">
      <c r="A1361" s="152" t="n">
        <v>43364</v>
      </c>
      <c r="B1361" s="153">
        <f>IF(A1361="","",YEAR(A1361))</f>
        <v/>
      </c>
      <c r="C1361" s="153">
        <f>IF(A1361="","",MONTH(A1361))</f>
        <v/>
      </c>
      <c r="D1361" s="153">
        <f>IF(A1361="","",CHOOSE(MONTH(A1361),"Ocak","Şubat","Mart","Nisan","Mayıs","Haziran","Temmuz","Ağustos","Eylül","Ekim","Kasım","Aralık"))</f>
        <v/>
      </c>
      <c r="E1361" s="153">
        <f>IF(A1361="","",ROUNDUP(MONTH(A1361)/3,0))</f>
        <v/>
      </c>
      <c r="F1361" s="153">
        <f>IF(A1361="","",WEEKNUM(A1361,2))</f>
        <v/>
      </c>
      <c r="G1361" s="153">
        <f>IF(A1361="","",WEEKDAY(A1361,2))</f>
        <v/>
      </c>
      <c r="H1361" s="153">
        <f>IF(A1361="","",CHOOSE(WEEKDAY(A1361,2),"Pazartesi","Salı","Çarşamba","Perşembe","Cuma","Cumartesi","Pazar"))</f>
        <v/>
      </c>
    </row>
    <row r="1362" ht="10.5" customHeight="1" s="113">
      <c r="A1362" s="152" t="n">
        <v>43365</v>
      </c>
      <c r="B1362" s="153">
        <f>IF(A1362="","",YEAR(A1362))</f>
        <v/>
      </c>
      <c r="C1362" s="153">
        <f>IF(A1362="","",MONTH(A1362))</f>
        <v/>
      </c>
      <c r="D1362" s="153">
        <f>IF(A1362="","",CHOOSE(MONTH(A1362),"Ocak","Şubat","Mart","Nisan","Mayıs","Haziran","Temmuz","Ağustos","Eylül","Ekim","Kasım","Aralık"))</f>
        <v/>
      </c>
      <c r="E1362" s="153">
        <f>IF(A1362="","",ROUNDUP(MONTH(A1362)/3,0))</f>
        <v/>
      </c>
      <c r="F1362" s="153">
        <f>IF(A1362="","",WEEKNUM(A1362,2))</f>
        <v/>
      </c>
      <c r="G1362" s="153">
        <f>IF(A1362="","",WEEKDAY(A1362,2))</f>
        <v/>
      </c>
      <c r="H1362" s="153">
        <f>IF(A1362="","",CHOOSE(WEEKDAY(A1362,2),"Pazartesi","Salı","Çarşamba","Perşembe","Cuma","Cumartesi","Pazar"))</f>
        <v/>
      </c>
    </row>
    <row r="1363" ht="10.5" customHeight="1" s="113">
      <c r="A1363" s="152" t="n">
        <v>43366</v>
      </c>
      <c r="B1363" s="153">
        <f>IF(A1363="","",YEAR(A1363))</f>
        <v/>
      </c>
      <c r="C1363" s="153">
        <f>IF(A1363="","",MONTH(A1363))</f>
        <v/>
      </c>
      <c r="D1363" s="153">
        <f>IF(A1363="","",CHOOSE(MONTH(A1363),"Ocak","Şubat","Mart","Nisan","Mayıs","Haziran","Temmuz","Ağustos","Eylül","Ekim","Kasım","Aralık"))</f>
        <v/>
      </c>
      <c r="E1363" s="153">
        <f>IF(A1363="","",ROUNDUP(MONTH(A1363)/3,0))</f>
        <v/>
      </c>
      <c r="F1363" s="153">
        <f>IF(A1363="","",WEEKNUM(A1363,2))</f>
        <v/>
      </c>
      <c r="G1363" s="153">
        <f>IF(A1363="","",WEEKDAY(A1363,2))</f>
        <v/>
      </c>
      <c r="H1363" s="153">
        <f>IF(A1363="","",CHOOSE(WEEKDAY(A1363,2),"Pazartesi","Salı","Çarşamba","Perşembe","Cuma","Cumartesi","Pazar"))</f>
        <v/>
      </c>
    </row>
    <row r="1364" ht="10.5" customHeight="1" s="113">
      <c r="A1364" s="152" t="n">
        <v>43367</v>
      </c>
      <c r="B1364" s="153">
        <f>IF(A1364="","",YEAR(A1364))</f>
        <v/>
      </c>
      <c r="C1364" s="153">
        <f>IF(A1364="","",MONTH(A1364))</f>
        <v/>
      </c>
      <c r="D1364" s="153">
        <f>IF(A1364="","",CHOOSE(MONTH(A1364),"Ocak","Şubat","Mart","Nisan","Mayıs","Haziran","Temmuz","Ağustos","Eylül","Ekim","Kasım","Aralık"))</f>
        <v/>
      </c>
      <c r="E1364" s="153">
        <f>IF(A1364="","",ROUNDUP(MONTH(A1364)/3,0))</f>
        <v/>
      </c>
      <c r="F1364" s="153">
        <f>IF(A1364="","",WEEKNUM(A1364,2))</f>
        <v/>
      </c>
      <c r="G1364" s="153">
        <f>IF(A1364="","",WEEKDAY(A1364,2))</f>
        <v/>
      </c>
      <c r="H1364" s="153">
        <f>IF(A1364="","",CHOOSE(WEEKDAY(A1364,2),"Pazartesi","Salı","Çarşamba","Perşembe","Cuma","Cumartesi","Pazar"))</f>
        <v/>
      </c>
    </row>
    <row r="1365" ht="10.5" customHeight="1" s="113">
      <c r="A1365" s="152" t="n">
        <v>43368</v>
      </c>
      <c r="B1365" s="153">
        <f>IF(A1365="","",YEAR(A1365))</f>
        <v/>
      </c>
      <c r="C1365" s="153">
        <f>IF(A1365="","",MONTH(A1365))</f>
        <v/>
      </c>
      <c r="D1365" s="153">
        <f>IF(A1365="","",CHOOSE(MONTH(A1365),"Ocak","Şubat","Mart","Nisan","Mayıs","Haziran","Temmuz","Ağustos","Eylül","Ekim","Kasım","Aralık"))</f>
        <v/>
      </c>
      <c r="E1365" s="153">
        <f>IF(A1365="","",ROUNDUP(MONTH(A1365)/3,0))</f>
        <v/>
      </c>
      <c r="F1365" s="153">
        <f>IF(A1365="","",WEEKNUM(A1365,2))</f>
        <v/>
      </c>
      <c r="G1365" s="153">
        <f>IF(A1365="","",WEEKDAY(A1365,2))</f>
        <v/>
      </c>
      <c r="H1365" s="153">
        <f>IF(A1365="","",CHOOSE(WEEKDAY(A1365,2),"Pazartesi","Salı","Çarşamba","Perşembe","Cuma","Cumartesi","Pazar"))</f>
        <v/>
      </c>
    </row>
    <row r="1366" ht="10.5" customHeight="1" s="113">
      <c r="A1366" s="152" t="n">
        <v>43369</v>
      </c>
      <c r="B1366" s="153">
        <f>IF(A1366="","",YEAR(A1366))</f>
        <v/>
      </c>
      <c r="C1366" s="153">
        <f>IF(A1366="","",MONTH(A1366))</f>
        <v/>
      </c>
      <c r="D1366" s="153">
        <f>IF(A1366="","",CHOOSE(MONTH(A1366),"Ocak","Şubat","Mart","Nisan","Mayıs","Haziran","Temmuz","Ağustos","Eylül","Ekim","Kasım","Aralık"))</f>
        <v/>
      </c>
      <c r="E1366" s="153">
        <f>IF(A1366="","",ROUNDUP(MONTH(A1366)/3,0))</f>
        <v/>
      </c>
      <c r="F1366" s="153">
        <f>IF(A1366="","",WEEKNUM(A1366,2))</f>
        <v/>
      </c>
      <c r="G1366" s="153">
        <f>IF(A1366="","",WEEKDAY(A1366,2))</f>
        <v/>
      </c>
      <c r="H1366" s="153">
        <f>IF(A1366="","",CHOOSE(WEEKDAY(A1366,2),"Pazartesi","Salı","Çarşamba","Perşembe","Cuma","Cumartesi","Pazar"))</f>
        <v/>
      </c>
    </row>
    <row r="1367" ht="10.5" customHeight="1" s="113">
      <c r="A1367" s="152" t="n">
        <v>43370</v>
      </c>
      <c r="B1367" s="153">
        <f>IF(A1367="","",YEAR(A1367))</f>
        <v/>
      </c>
      <c r="C1367" s="153">
        <f>IF(A1367="","",MONTH(A1367))</f>
        <v/>
      </c>
      <c r="D1367" s="153">
        <f>IF(A1367="","",CHOOSE(MONTH(A1367),"Ocak","Şubat","Mart","Nisan","Mayıs","Haziran","Temmuz","Ağustos","Eylül","Ekim","Kasım","Aralık"))</f>
        <v/>
      </c>
      <c r="E1367" s="153">
        <f>IF(A1367="","",ROUNDUP(MONTH(A1367)/3,0))</f>
        <v/>
      </c>
      <c r="F1367" s="153">
        <f>IF(A1367="","",WEEKNUM(A1367,2))</f>
        <v/>
      </c>
      <c r="G1367" s="153">
        <f>IF(A1367="","",WEEKDAY(A1367,2))</f>
        <v/>
      </c>
      <c r="H1367" s="153">
        <f>IF(A1367="","",CHOOSE(WEEKDAY(A1367,2),"Pazartesi","Salı","Çarşamba","Perşembe","Cuma","Cumartesi","Pazar"))</f>
        <v/>
      </c>
    </row>
    <row r="1368" ht="10.5" customHeight="1" s="113">
      <c r="A1368" s="152" t="n">
        <v>43371</v>
      </c>
      <c r="B1368" s="153">
        <f>IF(A1368="","",YEAR(A1368))</f>
        <v/>
      </c>
      <c r="C1368" s="153">
        <f>IF(A1368="","",MONTH(A1368))</f>
        <v/>
      </c>
      <c r="D1368" s="153">
        <f>IF(A1368="","",CHOOSE(MONTH(A1368),"Ocak","Şubat","Mart","Nisan","Mayıs","Haziran","Temmuz","Ağustos","Eylül","Ekim","Kasım","Aralık"))</f>
        <v/>
      </c>
      <c r="E1368" s="153">
        <f>IF(A1368="","",ROUNDUP(MONTH(A1368)/3,0))</f>
        <v/>
      </c>
      <c r="F1368" s="153">
        <f>IF(A1368="","",WEEKNUM(A1368,2))</f>
        <v/>
      </c>
      <c r="G1368" s="153">
        <f>IF(A1368="","",WEEKDAY(A1368,2))</f>
        <v/>
      </c>
      <c r="H1368" s="153">
        <f>IF(A1368="","",CHOOSE(WEEKDAY(A1368,2),"Pazartesi","Salı","Çarşamba","Perşembe","Cuma","Cumartesi","Pazar"))</f>
        <v/>
      </c>
    </row>
    <row r="1369" ht="10.5" customHeight="1" s="113">
      <c r="A1369" s="152" t="n">
        <v>43372</v>
      </c>
      <c r="B1369" s="153">
        <f>IF(A1369="","",YEAR(A1369))</f>
        <v/>
      </c>
      <c r="C1369" s="153">
        <f>IF(A1369="","",MONTH(A1369))</f>
        <v/>
      </c>
      <c r="D1369" s="153">
        <f>IF(A1369="","",CHOOSE(MONTH(A1369),"Ocak","Şubat","Mart","Nisan","Mayıs","Haziran","Temmuz","Ağustos","Eylül","Ekim","Kasım","Aralık"))</f>
        <v/>
      </c>
      <c r="E1369" s="153">
        <f>IF(A1369="","",ROUNDUP(MONTH(A1369)/3,0))</f>
        <v/>
      </c>
      <c r="F1369" s="153">
        <f>IF(A1369="","",WEEKNUM(A1369,2))</f>
        <v/>
      </c>
      <c r="G1369" s="153">
        <f>IF(A1369="","",WEEKDAY(A1369,2))</f>
        <v/>
      </c>
      <c r="H1369" s="153">
        <f>IF(A1369="","",CHOOSE(WEEKDAY(A1369,2),"Pazartesi","Salı","Çarşamba","Perşembe","Cuma","Cumartesi","Pazar"))</f>
        <v/>
      </c>
    </row>
    <row r="1370" ht="10.5" customHeight="1" s="113">
      <c r="A1370" s="152" t="n">
        <v>43373</v>
      </c>
      <c r="B1370" s="153">
        <f>IF(A1370="","",YEAR(A1370))</f>
        <v/>
      </c>
      <c r="C1370" s="153">
        <f>IF(A1370="","",MONTH(A1370))</f>
        <v/>
      </c>
      <c r="D1370" s="153">
        <f>IF(A1370="","",CHOOSE(MONTH(A1370),"Ocak","Şubat","Mart","Nisan","Mayıs","Haziran","Temmuz","Ağustos","Eylül","Ekim","Kasım","Aralık"))</f>
        <v/>
      </c>
      <c r="E1370" s="153">
        <f>IF(A1370="","",ROUNDUP(MONTH(A1370)/3,0))</f>
        <v/>
      </c>
      <c r="F1370" s="153">
        <f>IF(A1370="","",WEEKNUM(A1370,2))</f>
        <v/>
      </c>
      <c r="G1370" s="153">
        <f>IF(A1370="","",WEEKDAY(A1370,2))</f>
        <v/>
      </c>
      <c r="H1370" s="153">
        <f>IF(A1370="","",CHOOSE(WEEKDAY(A1370,2),"Pazartesi","Salı","Çarşamba","Perşembe","Cuma","Cumartesi","Pazar"))</f>
        <v/>
      </c>
    </row>
    <row r="1371" ht="10.5" customHeight="1" s="113">
      <c r="A1371" s="152" t="n">
        <v>43374</v>
      </c>
      <c r="B1371" s="153">
        <f>IF(A1371="","",YEAR(A1371))</f>
        <v/>
      </c>
      <c r="C1371" s="153">
        <f>IF(A1371="","",MONTH(A1371))</f>
        <v/>
      </c>
      <c r="D1371" s="153">
        <f>IF(A1371="","",CHOOSE(MONTH(A1371),"Ocak","Şubat","Mart","Nisan","Mayıs","Haziran","Temmuz","Ağustos","Eylül","Ekim","Kasım","Aralık"))</f>
        <v/>
      </c>
      <c r="E1371" s="153">
        <f>IF(A1371="","",ROUNDUP(MONTH(A1371)/3,0))</f>
        <v/>
      </c>
      <c r="F1371" s="153">
        <f>IF(A1371="","",WEEKNUM(A1371,2))</f>
        <v/>
      </c>
      <c r="G1371" s="153">
        <f>IF(A1371="","",WEEKDAY(A1371,2))</f>
        <v/>
      </c>
      <c r="H1371" s="153">
        <f>IF(A1371="","",CHOOSE(WEEKDAY(A1371,2),"Pazartesi","Salı","Çarşamba","Perşembe","Cuma","Cumartesi","Pazar"))</f>
        <v/>
      </c>
    </row>
    <row r="1372" ht="10.5" customHeight="1" s="113">
      <c r="A1372" s="152" t="n">
        <v>43375</v>
      </c>
      <c r="B1372" s="153">
        <f>IF(A1372="","",YEAR(A1372))</f>
        <v/>
      </c>
      <c r="C1372" s="153">
        <f>IF(A1372="","",MONTH(A1372))</f>
        <v/>
      </c>
      <c r="D1372" s="153">
        <f>IF(A1372="","",CHOOSE(MONTH(A1372),"Ocak","Şubat","Mart","Nisan","Mayıs","Haziran","Temmuz","Ağustos","Eylül","Ekim","Kasım","Aralık"))</f>
        <v/>
      </c>
      <c r="E1372" s="153">
        <f>IF(A1372="","",ROUNDUP(MONTH(A1372)/3,0))</f>
        <v/>
      </c>
      <c r="F1372" s="153">
        <f>IF(A1372="","",WEEKNUM(A1372,2))</f>
        <v/>
      </c>
      <c r="G1372" s="153">
        <f>IF(A1372="","",WEEKDAY(A1372,2))</f>
        <v/>
      </c>
      <c r="H1372" s="153">
        <f>IF(A1372="","",CHOOSE(WEEKDAY(A1372,2),"Pazartesi","Salı","Çarşamba","Perşembe","Cuma","Cumartesi","Pazar"))</f>
        <v/>
      </c>
    </row>
    <row r="1373" ht="10.5" customHeight="1" s="113">
      <c r="A1373" s="152" t="n">
        <v>43376</v>
      </c>
      <c r="B1373" s="153">
        <f>IF(A1373="","",YEAR(A1373))</f>
        <v/>
      </c>
      <c r="C1373" s="153">
        <f>IF(A1373="","",MONTH(A1373))</f>
        <v/>
      </c>
      <c r="D1373" s="153">
        <f>IF(A1373="","",CHOOSE(MONTH(A1373),"Ocak","Şubat","Mart","Nisan","Mayıs","Haziran","Temmuz","Ağustos","Eylül","Ekim","Kasım","Aralık"))</f>
        <v/>
      </c>
      <c r="E1373" s="153">
        <f>IF(A1373="","",ROUNDUP(MONTH(A1373)/3,0))</f>
        <v/>
      </c>
      <c r="F1373" s="153">
        <f>IF(A1373="","",WEEKNUM(A1373,2))</f>
        <v/>
      </c>
      <c r="G1373" s="153">
        <f>IF(A1373="","",WEEKDAY(A1373,2))</f>
        <v/>
      </c>
      <c r="H1373" s="153">
        <f>IF(A1373="","",CHOOSE(WEEKDAY(A1373,2),"Pazartesi","Salı","Çarşamba","Perşembe","Cuma","Cumartesi","Pazar"))</f>
        <v/>
      </c>
    </row>
    <row r="1374" ht="10.5" customHeight="1" s="113">
      <c r="A1374" s="152" t="n">
        <v>43377</v>
      </c>
      <c r="B1374" s="153">
        <f>IF(A1374="","",YEAR(A1374))</f>
        <v/>
      </c>
      <c r="C1374" s="153">
        <f>IF(A1374="","",MONTH(A1374))</f>
        <v/>
      </c>
      <c r="D1374" s="153">
        <f>IF(A1374="","",CHOOSE(MONTH(A1374),"Ocak","Şubat","Mart","Nisan","Mayıs","Haziran","Temmuz","Ağustos","Eylül","Ekim","Kasım","Aralık"))</f>
        <v/>
      </c>
      <c r="E1374" s="153">
        <f>IF(A1374="","",ROUNDUP(MONTH(A1374)/3,0))</f>
        <v/>
      </c>
      <c r="F1374" s="153">
        <f>IF(A1374="","",WEEKNUM(A1374,2))</f>
        <v/>
      </c>
      <c r="G1374" s="153">
        <f>IF(A1374="","",WEEKDAY(A1374,2))</f>
        <v/>
      </c>
      <c r="H1374" s="153">
        <f>IF(A1374="","",CHOOSE(WEEKDAY(A1374,2),"Pazartesi","Salı","Çarşamba","Perşembe","Cuma","Cumartesi","Pazar"))</f>
        <v/>
      </c>
    </row>
    <row r="1375" ht="10.5" customHeight="1" s="113">
      <c r="A1375" s="152" t="n">
        <v>43378</v>
      </c>
      <c r="B1375" s="153">
        <f>IF(A1375="","",YEAR(A1375))</f>
        <v/>
      </c>
      <c r="C1375" s="153">
        <f>IF(A1375="","",MONTH(A1375))</f>
        <v/>
      </c>
      <c r="D1375" s="153">
        <f>IF(A1375="","",CHOOSE(MONTH(A1375),"Ocak","Şubat","Mart","Nisan","Mayıs","Haziran","Temmuz","Ağustos","Eylül","Ekim","Kasım","Aralık"))</f>
        <v/>
      </c>
      <c r="E1375" s="153">
        <f>IF(A1375="","",ROUNDUP(MONTH(A1375)/3,0))</f>
        <v/>
      </c>
      <c r="F1375" s="153">
        <f>IF(A1375="","",WEEKNUM(A1375,2))</f>
        <v/>
      </c>
      <c r="G1375" s="153">
        <f>IF(A1375="","",WEEKDAY(A1375,2))</f>
        <v/>
      </c>
      <c r="H1375" s="153">
        <f>IF(A1375="","",CHOOSE(WEEKDAY(A1375,2),"Pazartesi","Salı","Çarşamba","Perşembe","Cuma","Cumartesi","Pazar"))</f>
        <v/>
      </c>
    </row>
    <row r="1376" ht="10.5" customHeight="1" s="113">
      <c r="A1376" s="152" t="n">
        <v>43379</v>
      </c>
      <c r="B1376" s="153">
        <f>IF(A1376="","",YEAR(A1376))</f>
        <v/>
      </c>
      <c r="C1376" s="153">
        <f>IF(A1376="","",MONTH(A1376))</f>
        <v/>
      </c>
      <c r="D1376" s="153">
        <f>IF(A1376="","",CHOOSE(MONTH(A1376),"Ocak","Şubat","Mart","Nisan","Mayıs","Haziran","Temmuz","Ağustos","Eylül","Ekim","Kasım","Aralık"))</f>
        <v/>
      </c>
      <c r="E1376" s="153">
        <f>IF(A1376="","",ROUNDUP(MONTH(A1376)/3,0))</f>
        <v/>
      </c>
      <c r="F1376" s="153">
        <f>IF(A1376="","",WEEKNUM(A1376,2))</f>
        <v/>
      </c>
      <c r="G1376" s="153">
        <f>IF(A1376="","",WEEKDAY(A1376,2))</f>
        <v/>
      </c>
      <c r="H1376" s="153">
        <f>IF(A1376="","",CHOOSE(WEEKDAY(A1376,2),"Pazartesi","Salı","Çarşamba","Perşembe","Cuma","Cumartesi","Pazar"))</f>
        <v/>
      </c>
    </row>
    <row r="1377" ht="10.5" customHeight="1" s="113">
      <c r="A1377" s="152" t="n">
        <v>43380</v>
      </c>
      <c r="B1377" s="153">
        <f>IF(A1377="","",YEAR(A1377))</f>
        <v/>
      </c>
      <c r="C1377" s="153">
        <f>IF(A1377="","",MONTH(A1377))</f>
        <v/>
      </c>
      <c r="D1377" s="153">
        <f>IF(A1377="","",CHOOSE(MONTH(A1377),"Ocak","Şubat","Mart","Nisan","Mayıs","Haziran","Temmuz","Ağustos","Eylül","Ekim","Kasım","Aralık"))</f>
        <v/>
      </c>
      <c r="E1377" s="153">
        <f>IF(A1377="","",ROUNDUP(MONTH(A1377)/3,0))</f>
        <v/>
      </c>
      <c r="F1377" s="153">
        <f>IF(A1377="","",WEEKNUM(A1377,2))</f>
        <v/>
      </c>
      <c r="G1377" s="153">
        <f>IF(A1377="","",WEEKDAY(A1377,2))</f>
        <v/>
      </c>
      <c r="H1377" s="153">
        <f>IF(A1377="","",CHOOSE(WEEKDAY(A1377,2),"Pazartesi","Salı","Çarşamba","Perşembe","Cuma","Cumartesi","Pazar"))</f>
        <v/>
      </c>
    </row>
    <row r="1378" ht="10.5" customHeight="1" s="113">
      <c r="A1378" s="152" t="n">
        <v>43381</v>
      </c>
      <c r="B1378" s="153">
        <f>IF(A1378="","",YEAR(A1378))</f>
        <v/>
      </c>
      <c r="C1378" s="153">
        <f>IF(A1378="","",MONTH(A1378))</f>
        <v/>
      </c>
      <c r="D1378" s="153">
        <f>IF(A1378="","",CHOOSE(MONTH(A1378),"Ocak","Şubat","Mart","Nisan","Mayıs","Haziran","Temmuz","Ağustos","Eylül","Ekim","Kasım","Aralık"))</f>
        <v/>
      </c>
      <c r="E1378" s="153">
        <f>IF(A1378="","",ROUNDUP(MONTH(A1378)/3,0))</f>
        <v/>
      </c>
      <c r="F1378" s="153">
        <f>IF(A1378="","",WEEKNUM(A1378,2))</f>
        <v/>
      </c>
      <c r="G1378" s="153">
        <f>IF(A1378="","",WEEKDAY(A1378,2))</f>
        <v/>
      </c>
      <c r="H1378" s="153">
        <f>IF(A1378="","",CHOOSE(WEEKDAY(A1378,2),"Pazartesi","Salı","Çarşamba","Perşembe","Cuma","Cumartesi","Pazar"))</f>
        <v/>
      </c>
    </row>
    <row r="1379" ht="10.5" customHeight="1" s="113">
      <c r="A1379" s="152" t="n">
        <v>43382</v>
      </c>
      <c r="B1379" s="153">
        <f>IF(A1379="","",YEAR(A1379))</f>
        <v/>
      </c>
      <c r="C1379" s="153">
        <f>IF(A1379="","",MONTH(A1379))</f>
        <v/>
      </c>
      <c r="D1379" s="153">
        <f>IF(A1379="","",CHOOSE(MONTH(A1379),"Ocak","Şubat","Mart","Nisan","Mayıs","Haziran","Temmuz","Ağustos","Eylül","Ekim","Kasım","Aralık"))</f>
        <v/>
      </c>
      <c r="E1379" s="153">
        <f>IF(A1379="","",ROUNDUP(MONTH(A1379)/3,0))</f>
        <v/>
      </c>
      <c r="F1379" s="153">
        <f>IF(A1379="","",WEEKNUM(A1379,2))</f>
        <v/>
      </c>
      <c r="G1379" s="153">
        <f>IF(A1379="","",WEEKDAY(A1379,2))</f>
        <v/>
      </c>
      <c r="H1379" s="153">
        <f>IF(A1379="","",CHOOSE(WEEKDAY(A1379,2),"Pazartesi","Salı","Çarşamba","Perşembe","Cuma","Cumartesi","Pazar"))</f>
        <v/>
      </c>
    </row>
    <row r="1380" ht="10.5" customHeight="1" s="113">
      <c r="A1380" s="152" t="n">
        <v>43383</v>
      </c>
      <c r="B1380" s="153">
        <f>IF(A1380="","",YEAR(A1380))</f>
        <v/>
      </c>
      <c r="C1380" s="153">
        <f>IF(A1380="","",MONTH(A1380))</f>
        <v/>
      </c>
      <c r="D1380" s="153">
        <f>IF(A1380="","",CHOOSE(MONTH(A1380),"Ocak","Şubat","Mart","Nisan","Mayıs","Haziran","Temmuz","Ağustos","Eylül","Ekim","Kasım","Aralık"))</f>
        <v/>
      </c>
      <c r="E1380" s="153">
        <f>IF(A1380="","",ROUNDUP(MONTH(A1380)/3,0))</f>
        <v/>
      </c>
      <c r="F1380" s="153">
        <f>IF(A1380="","",WEEKNUM(A1380,2))</f>
        <v/>
      </c>
      <c r="G1380" s="153">
        <f>IF(A1380="","",WEEKDAY(A1380,2))</f>
        <v/>
      </c>
      <c r="H1380" s="153">
        <f>IF(A1380="","",CHOOSE(WEEKDAY(A1380,2),"Pazartesi","Salı","Çarşamba","Perşembe","Cuma","Cumartesi","Pazar"))</f>
        <v/>
      </c>
    </row>
    <row r="1381" ht="10.5" customHeight="1" s="113">
      <c r="A1381" s="152" t="n">
        <v>43384</v>
      </c>
      <c r="B1381" s="153">
        <f>IF(A1381="","",YEAR(A1381))</f>
        <v/>
      </c>
      <c r="C1381" s="153">
        <f>IF(A1381="","",MONTH(A1381))</f>
        <v/>
      </c>
      <c r="D1381" s="153">
        <f>IF(A1381="","",CHOOSE(MONTH(A1381),"Ocak","Şubat","Mart","Nisan","Mayıs","Haziran","Temmuz","Ağustos","Eylül","Ekim","Kasım","Aralık"))</f>
        <v/>
      </c>
      <c r="E1381" s="153">
        <f>IF(A1381="","",ROUNDUP(MONTH(A1381)/3,0))</f>
        <v/>
      </c>
      <c r="F1381" s="153">
        <f>IF(A1381="","",WEEKNUM(A1381,2))</f>
        <v/>
      </c>
      <c r="G1381" s="153">
        <f>IF(A1381="","",WEEKDAY(A1381,2))</f>
        <v/>
      </c>
      <c r="H1381" s="153">
        <f>IF(A1381="","",CHOOSE(WEEKDAY(A1381,2),"Pazartesi","Salı","Çarşamba","Perşembe","Cuma","Cumartesi","Pazar"))</f>
        <v/>
      </c>
    </row>
    <row r="1382" ht="10.5" customHeight="1" s="113">
      <c r="A1382" s="152" t="n">
        <v>43385</v>
      </c>
      <c r="B1382" s="153">
        <f>IF(A1382="","",YEAR(A1382))</f>
        <v/>
      </c>
      <c r="C1382" s="153">
        <f>IF(A1382="","",MONTH(A1382))</f>
        <v/>
      </c>
      <c r="D1382" s="153">
        <f>IF(A1382="","",CHOOSE(MONTH(A1382),"Ocak","Şubat","Mart","Nisan","Mayıs","Haziran","Temmuz","Ağustos","Eylül","Ekim","Kasım","Aralık"))</f>
        <v/>
      </c>
      <c r="E1382" s="153">
        <f>IF(A1382="","",ROUNDUP(MONTH(A1382)/3,0))</f>
        <v/>
      </c>
      <c r="F1382" s="153">
        <f>IF(A1382="","",WEEKNUM(A1382,2))</f>
        <v/>
      </c>
      <c r="G1382" s="153">
        <f>IF(A1382="","",WEEKDAY(A1382,2))</f>
        <v/>
      </c>
      <c r="H1382" s="153">
        <f>IF(A1382="","",CHOOSE(WEEKDAY(A1382,2),"Pazartesi","Salı","Çarşamba","Perşembe","Cuma","Cumartesi","Pazar"))</f>
        <v/>
      </c>
    </row>
    <row r="1383" ht="10.5" customHeight="1" s="113">
      <c r="A1383" s="152" t="n">
        <v>43386</v>
      </c>
      <c r="B1383" s="153">
        <f>IF(A1383="","",YEAR(A1383))</f>
        <v/>
      </c>
      <c r="C1383" s="153">
        <f>IF(A1383="","",MONTH(A1383))</f>
        <v/>
      </c>
      <c r="D1383" s="153">
        <f>IF(A1383="","",CHOOSE(MONTH(A1383),"Ocak","Şubat","Mart","Nisan","Mayıs","Haziran","Temmuz","Ağustos","Eylül","Ekim","Kasım","Aralık"))</f>
        <v/>
      </c>
      <c r="E1383" s="153">
        <f>IF(A1383="","",ROUNDUP(MONTH(A1383)/3,0))</f>
        <v/>
      </c>
      <c r="F1383" s="153">
        <f>IF(A1383="","",WEEKNUM(A1383,2))</f>
        <v/>
      </c>
      <c r="G1383" s="153">
        <f>IF(A1383="","",WEEKDAY(A1383,2))</f>
        <v/>
      </c>
      <c r="H1383" s="153">
        <f>IF(A1383="","",CHOOSE(WEEKDAY(A1383,2),"Pazartesi","Salı","Çarşamba","Perşembe","Cuma","Cumartesi","Pazar"))</f>
        <v/>
      </c>
    </row>
    <row r="1384" ht="10.5" customHeight="1" s="113">
      <c r="A1384" s="152" t="n">
        <v>43387</v>
      </c>
      <c r="B1384" s="153">
        <f>IF(A1384="","",YEAR(A1384))</f>
        <v/>
      </c>
      <c r="C1384" s="153">
        <f>IF(A1384="","",MONTH(A1384))</f>
        <v/>
      </c>
      <c r="D1384" s="153">
        <f>IF(A1384="","",CHOOSE(MONTH(A1384),"Ocak","Şubat","Mart","Nisan","Mayıs","Haziran","Temmuz","Ağustos","Eylül","Ekim","Kasım","Aralık"))</f>
        <v/>
      </c>
      <c r="E1384" s="153">
        <f>IF(A1384="","",ROUNDUP(MONTH(A1384)/3,0))</f>
        <v/>
      </c>
      <c r="F1384" s="153">
        <f>IF(A1384="","",WEEKNUM(A1384,2))</f>
        <v/>
      </c>
      <c r="G1384" s="153">
        <f>IF(A1384="","",WEEKDAY(A1384,2))</f>
        <v/>
      </c>
      <c r="H1384" s="153">
        <f>IF(A1384="","",CHOOSE(WEEKDAY(A1384,2),"Pazartesi","Salı","Çarşamba","Perşembe","Cuma","Cumartesi","Pazar"))</f>
        <v/>
      </c>
    </row>
    <row r="1385" ht="10.5" customHeight="1" s="113">
      <c r="A1385" s="152" t="n">
        <v>43388</v>
      </c>
      <c r="B1385" s="153">
        <f>IF(A1385="","",YEAR(A1385))</f>
        <v/>
      </c>
      <c r="C1385" s="153">
        <f>IF(A1385="","",MONTH(A1385))</f>
        <v/>
      </c>
      <c r="D1385" s="153">
        <f>IF(A1385="","",CHOOSE(MONTH(A1385),"Ocak","Şubat","Mart","Nisan","Mayıs","Haziran","Temmuz","Ağustos","Eylül","Ekim","Kasım","Aralık"))</f>
        <v/>
      </c>
      <c r="E1385" s="153">
        <f>IF(A1385="","",ROUNDUP(MONTH(A1385)/3,0))</f>
        <v/>
      </c>
      <c r="F1385" s="153">
        <f>IF(A1385="","",WEEKNUM(A1385,2))</f>
        <v/>
      </c>
      <c r="G1385" s="153">
        <f>IF(A1385="","",WEEKDAY(A1385,2))</f>
        <v/>
      </c>
      <c r="H1385" s="153">
        <f>IF(A1385="","",CHOOSE(WEEKDAY(A1385,2),"Pazartesi","Salı","Çarşamba","Perşembe","Cuma","Cumartesi","Pazar"))</f>
        <v/>
      </c>
    </row>
    <row r="1386" ht="10.5" customHeight="1" s="113">
      <c r="A1386" s="152" t="n">
        <v>43389</v>
      </c>
      <c r="B1386" s="153">
        <f>IF(A1386="","",YEAR(A1386))</f>
        <v/>
      </c>
      <c r="C1386" s="153">
        <f>IF(A1386="","",MONTH(A1386))</f>
        <v/>
      </c>
      <c r="D1386" s="153">
        <f>IF(A1386="","",CHOOSE(MONTH(A1386),"Ocak","Şubat","Mart","Nisan","Mayıs","Haziran","Temmuz","Ağustos","Eylül","Ekim","Kasım","Aralık"))</f>
        <v/>
      </c>
      <c r="E1386" s="153">
        <f>IF(A1386="","",ROUNDUP(MONTH(A1386)/3,0))</f>
        <v/>
      </c>
      <c r="F1386" s="153">
        <f>IF(A1386="","",WEEKNUM(A1386,2))</f>
        <v/>
      </c>
      <c r="G1386" s="153">
        <f>IF(A1386="","",WEEKDAY(A1386,2))</f>
        <v/>
      </c>
      <c r="H1386" s="153">
        <f>IF(A1386="","",CHOOSE(WEEKDAY(A1386,2),"Pazartesi","Salı","Çarşamba","Perşembe","Cuma","Cumartesi","Pazar"))</f>
        <v/>
      </c>
    </row>
    <row r="1387" ht="10.5" customHeight="1" s="113">
      <c r="A1387" s="152" t="n">
        <v>43390</v>
      </c>
      <c r="B1387" s="153">
        <f>IF(A1387="","",YEAR(A1387))</f>
        <v/>
      </c>
      <c r="C1387" s="153">
        <f>IF(A1387="","",MONTH(A1387))</f>
        <v/>
      </c>
      <c r="D1387" s="153">
        <f>IF(A1387="","",CHOOSE(MONTH(A1387),"Ocak","Şubat","Mart","Nisan","Mayıs","Haziran","Temmuz","Ağustos","Eylül","Ekim","Kasım","Aralık"))</f>
        <v/>
      </c>
      <c r="E1387" s="153">
        <f>IF(A1387="","",ROUNDUP(MONTH(A1387)/3,0))</f>
        <v/>
      </c>
      <c r="F1387" s="153">
        <f>IF(A1387="","",WEEKNUM(A1387,2))</f>
        <v/>
      </c>
      <c r="G1387" s="153">
        <f>IF(A1387="","",WEEKDAY(A1387,2))</f>
        <v/>
      </c>
      <c r="H1387" s="153">
        <f>IF(A1387="","",CHOOSE(WEEKDAY(A1387,2),"Pazartesi","Salı","Çarşamba","Perşembe","Cuma","Cumartesi","Pazar"))</f>
        <v/>
      </c>
    </row>
    <row r="1388" ht="10.5" customHeight="1" s="113">
      <c r="A1388" s="152" t="n">
        <v>43391</v>
      </c>
      <c r="B1388" s="153">
        <f>IF(A1388="","",YEAR(A1388))</f>
        <v/>
      </c>
      <c r="C1388" s="153">
        <f>IF(A1388="","",MONTH(A1388))</f>
        <v/>
      </c>
      <c r="D1388" s="153">
        <f>IF(A1388="","",CHOOSE(MONTH(A1388),"Ocak","Şubat","Mart","Nisan","Mayıs","Haziran","Temmuz","Ağustos","Eylül","Ekim","Kasım","Aralık"))</f>
        <v/>
      </c>
      <c r="E1388" s="153">
        <f>IF(A1388="","",ROUNDUP(MONTH(A1388)/3,0))</f>
        <v/>
      </c>
      <c r="F1388" s="153">
        <f>IF(A1388="","",WEEKNUM(A1388,2))</f>
        <v/>
      </c>
      <c r="G1388" s="153">
        <f>IF(A1388="","",WEEKDAY(A1388,2))</f>
        <v/>
      </c>
      <c r="H1388" s="153">
        <f>IF(A1388="","",CHOOSE(WEEKDAY(A1388,2),"Pazartesi","Salı","Çarşamba","Perşembe","Cuma","Cumartesi","Pazar"))</f>
        <v/>
      </c>
    </row>
    <row r="1389" ht="10.5" customHeight="1" s="113">
      <c r="A1389" s="152" t="n">
        <v>43392</v>
      </c>
      <c r="B1389" s="153">
        <f>IF(A1389="","",YEAR(A1389))</f>
        <v/>
      </c>
      <c r="C1389" s="153">
        <f>IF(A1389="","",MONTH(A1389))</f>
        <v/>
      </c>
      <c r="D1389" s="153">
        <f>IF(A1389="","",CHOOSE(MONTH(A1389),"Ocak","Şubat","Mart","Nisan","Mayıs","Haziran","Temmuz","Ağustos","Eylül","Ekim","Kasım","Aralık"))</f>
        <v/>
      </c>
      <c r="E1389" s="153">
        <f>IF(A1389="","",ROUNDUP(MONTH(A1389)/3,0))</f>
        <v/>
      </c>
      <c r="F1389" s="153">
        <f>IF(A1389="","",WEEKNUM(A1389,2))</f>
        <v/>
      </c>
      <c r="G1389" s="153">
        <f>IF(A1389="","",WEEKDAY(A1389,2))</f>
        <v/>
      </c>
      <c r="H1389" s="153">
        <f>IF(A1389="","",CHOOSE(WEEKDAY(A1389,2),"Pazartesi","Salı","Çarşamba","Perşembe","Cuma","Cumartesi","Pazar"))</f>
        <v/>
      </c>
    </row>
    <row r="1390" ht="10.5" customHeight="1" s="113">
      <c r="A1390" s="152" t="n">
        <v>43393</v>
      </c>
      <c r="B1390" s="153">
        <f>IF(A1390="","",YEAR(A1390))</f>
        <v/>
      </c>
      <c r="C1390" s="153">
        <f>IF(A1390="","",MONTH(A1390))</f>
        <v/>
      </c>
      <c r="D1390" s="153">
        <f>IF(A1390="","",CHOOSE(MONTH(A1390),"Ocak","Şubat","Mart","Nisan","Mayıs","Haziran","Temmuz","Ağustos","Eylül","Ekim","Kasım","Aralık"))</f>
        <v/>
      </c>
      <c r="E1390" s="153">
        <f>IF(A1390="","",ROUNDUP(MONTH(A1390)/3,0))</f>
        <v/>
      </c>
      <c r="F1390" s="153">
        <f>IF(A1390="","",WEEKNUM(A1390,2))</f>
        <v/>
      </c>
      <c r="G1390" s="153">
        <f>IF(A1390="","",WEEKDAY(A1390,2))</f>
        <v/>
      </c>
      <c r="H1390" s="153">
        <f>IF(A1390="","",CHOOSE(WEEKDAY(A1390,2),"Pazartesi","Salı","Çarşamba","Perşembe","Cuma","Cumartesi","Pazar"))</f>
        <v/>
      </c>
    </row>
    <row r="1391" ht="10.5" customHeight="1" s="113">
      <c r="A1391" s="152" t="n">
        <v>43394</v>
      </c>
      <c r="B1391" s="153">
        <f>IF(A1391="","",YEAR(A1391))</f>
        <v/>
      </c>
      <c r="C1391" s="153">
        <f>IF(A1391="","",MONTH(A1391))</f>
        <v/>
      </c>
      <c r="D1391" s="153">
        <f>IF(A1391="","",CHOOSE(MONTH(A1391),"Ocak","Şubat","Mart","Nisan","Mayıs","Haziran","Temmuz","Ağustos","Eylül","Ekim","Kasım","Aralık"))</f>
        <v/>
      </c>
      <c r="E1391" s="153">
        <f>IF(A1391="","",ROUNDUP(MONTH(A1391)/3,0))</f>
        <v/>
      </c>
      <c r="F1391" s="153">
        <f>IF(A1391="","",WEEKNUM(A1391,2))</f>
        <v/>
      </c>
      <c r="G1391" s="153">
        <f>IF(A1391="","",WEEKDAY(A1391,2))</f>
        <v/>
      </c>
      <c r="H1391" s="153">
        <f>IF(A1391="","",CHOOSE(WEEKDAY(A1391,2),"Pazartesi","Salı","Çarşamba","Perşembe","Cuma","Cumartesi","Pazar"))</f>
        <v/>
      </c>
    </row>
    <row r="1392" ht="10.5" customHeight="1" s="113">
      <c r="A1392" s="152" t="n">
        <v>43395</v>
      </c>
      <c r="B1392" s="153">
        <f>IF(A1392="","",YEAR(A1392))</f>
        <v/>
      </c>
      <c r="C1392" s="153">
        <f>IF(A1392="","",MONTH(A1392))</f>
        <v/>
      </c>
      <c r="D1392" s="153">
        <f>IF(A1392="","",CHOOSE(MONTH(A1392),"Ocak","Şubat","Mart","Nisan","Mayıs","Haziran","Temmuz","Ağustos","Eylül","Ekim","Kasım","Aralık"))</f>
        <v/>
      </c>
      <c r="E1392" s="153">
        <f>IF(A1392="","",ROUNDUP(MONTH(A1392)/3,0))</f>
        <v/>
      </c>
      <c r="F1392" s="153">
        <f>IF(A1392="","",WEEKNUM(A1392,2))</f>
        <v/>
      </c>
      <c r="G1392" s="153">
        <f>IF(A1392="","",WEEKDAY(A1392,2))</f>
        <v/>
      </c>
      <c r="H1392" s="153">
        <f>IF(A1392="","",CHOOSE(WEEKDAY(A1392,2),"Pazartesi","Salı","Çarşamba","Perşembe","Cuma","Cumartesi","Pazar"))</f>
        <v/>
      </c>
    </row>
    <row r="1393" ht="10.5" customHeight="1" s="113">
      <c r="A1393" s="152" t="n">
        <v>43396</v>
      </c>
      <c r="B1393" s="153">
        <f>IF(A1393="","",YEAR(A1393))</f>
        <v/>
      </c>
      <c r="C1393" s="153">
        <f>IF(A1393="","",MONTH(A1393))</f>
        <v/>
      </c>
      <c r="D1393" s="153">
        <f>IF(A1393="","",CHOOSE(MONTH(A1393),"Ocak","Şubat","Mart","Nisan","Mayıs","Haziran","Temmuz","Ağustos","Eylül","Ekim","Kasım","Aralık"))</f>
        <v/>
      </c>
      <c r="E1393" s="153">
        <f>IF(A1393="","",ROUNDUP(MONTH(A1393)/3,0))</f>
        <v/>
      </c>
      <c r="F1393" s="153">
        <f>IF(A1393="","",WEEKNUM(A1393,2))</f>
        <v/>
      </c>
      <c r="G1393" s="153">
        <f>IF(A1393="","",WEEKDAY(A1393,2))</f>
        <v/>
      </c>
      <c r="H1393" s="153">
        <f>IF(A1393="","",CHOOSE(WEEKDAY(A1393,2),"Pazartesi","Salı","Çarşamba","Perşembe","Cuma","Cumartesi","Pazar"))</f>
        <v/>
      </c>
    </row>
    <row r="1394" ht="10.5" customHeight="1" s="113">
      <c r="A1394" s="152" t="n">
        <v>43397</v>
      </c>
      <c r="B1394" s="153">
        <f>IF(A1394="","",YEAR(A1394))</f>
        <v/>
      </c>
      <c r="C1394" s="153">
        <f>IF(A1394="","",MONTH(A1394))</f>
        <v/>
      </c>
      <c r="D1394" s="153">
        <f>IF(A1394="","",CHOOSE(MONTH(A1394),"Ocak","Şubat","Mart","Nisan","Mayıs","Haziran","Temmuz","Ağustos","Eylül","Ekim","Kasım","Aralık"))</f>
        <v/>
      </c>
      <c r="E1394" s="153">
        <f>IF(A1394="","",ROUNDUP(MONTH(A1394)/3,0))</f>
        <v/>
      </c>
      <c r="F1394" s="153">
        <f>IF(A1394="","",WEEKNUM(A1394,2))</f>
        <v/>
      </c>
      <c r="G1394" s="153">
        <f>IF(A1394="","",WEEKDAY(A1394,2))</f>
        <v/>
      </c>
      <c r="H1394" s="153">
        <f>IF(A1394="","",CHOOSE(WEEKDAY(A1394,2),"Pazartesi","Salı","Çarşamba","Perşembe","Cuma","Cumartesi","Pazar"))</f>
        <v/>
      </c>
    </row>
    <row r="1395" ht="10.5" customHeight="1" s="113">
      <c r="A1395" s="152" t="n">
        <v>43398</v>
      </c>
      <c r="B1395" s="153">
        <f>IF(A1395="","",YEAR(A1395))</f>
        <v/>
      </c>
      <c r="C1395" s="153">
        <f>IF(A1395="","",MONTH(A1395))</f>
        <v/>
      </c>
      <c r="D1395" s="153">
        <f>IF(A1395="","",CHOOSE(MONTH(A1395),"Ocak","Şubat","Mart","Nisan","Mayıs","Haziran","Temmuz","Ağustos","Eylül","Ekim","Kasım","Aralık"))</f>
        <v/>
      </c>
      <c r="E1395" s="153">
        <f>IF(A1395="","",ROUNDUP(MONTH(A1395)/3,0))</f>
        <v/>
      </c>
      <c r="F1395" s="153">
        <f>IF(A1395="","",WEEKNUM(A1395,2))</f>
        <v/>
      </c>
      <c r="G1395" s="153">
        <f>IF(A1395="","",WEEKDAY(A1395,2))</f>
        <v/>
      </c>
      <c r="H1395" s="153">
        <f>IF(A1395="","",CHOOSE(WEEKDAY(A1395,2),"Pazartesi","Salı","Çarşamba","Perşembe","Cuma","Cumartesi","Pazar"))</f>
        <v/>
      </c>
    </row>
    <row r="1396" ht="10.5" customHeight="1" s="113">
      <c r="A1396" s="152" t="n">
        <v>43399</v>
      </c>
      <c r="B1396" s="153">
        <f>IF(A1396="","",YEAR(A1396))</f>
        <v/>
      </c>
      <c r="C1396" s="153">
        <f>IF(A1396="","",MONTH(A1396))</f>
        <v/>
      </c>
      <c r="D1396" s="153">
        <f>IF(A1396="","",CHOOSE(MONTH(A1396),"Ocak","Şubat","Mart","Nisan","Mayıs","Haziran","Temmuz","Ağustos","Eylül","Ekim","Kasım","Aralık"))</f>
        <v/>
      </c>
      <c r="E1396" s="153">
        <f>IF(A1396="","",ROUNDUP(MONTH(A1396)/3,0))</f>
        <v/>
      </c>
      <c r="F1396" s="153">
        <f>IF(A1396="","",WEEKNUM(A1396,2))</f>
        <v/>
      </c>
      <c r="G1396" s="153">
        <f>IF(A1396="","",WEEKDAY(A1396,2))</f>
        <v/>
      </c>
      <c r="H1396" s="153">
        <f>IF(A1396="","",CHOOSE(WEEKDAY(A1396,2),"Pazartesi","Salı","Çarşamba","Perşembe","Cuma","Cumartesi","Pazar"))</f>
        <v/>
      </c>
    </row>
    <row r="1397" ht="10.5" customHeight="1" s="113">
      <c r="A1397" s="152" t="n">
        <v>43400</v>
      </c>
      <c r="B1397" s="153">
        <f>IF(A1397="","",YEAR(A1397))</f>
        <v/>
      </c>
      <c r="C1397" s="153">
        <f>IF(A1397="","",MONTH(A1397))</f>
        <v/>
      </c>
      <c r="D1397" s="153">
        <f>IF(A1397="","",CHOOSE(MONTH(A1397),"Ocak","Şubat","Mart","Nisan","Mayıs","Haziran","Temmuz","Ağustos","Eylül","Ekim","Kasım","Aralık"))</f>
        <v/>
      </c>
      <c r="E1397" s="153">
        <f>IF(A1397="","",ROUNDUP(MONTH(A1397)/3,0))</f>
        <v/>
      </c>
      <c r="F1397" s="153">
        <f>IF(A1397="","",WEEKNUM(A1397,2))</f>
        <v/>
      </c>
      <c r="G1397" s="153">
        <f>IF(A1397="","",WEEKDAY(A1397,2))</f>
        <v/>
      </c>
      <c r="H1397" s="153">
        <f>IF(A1397="","",CHOOSE(WEEKDAY(A1397,2),"Pazartesi","Salı","Çarşamba","Perşembe","Cuma","Cumartesi","Pazar"))</f>
        <v/>
      </c>
    </row>
    <row r="1398" ht="10.5" customHeight="1" s="113">
      <c r="A1398" s="152" t="n">
        <v>43401</v>
      </c>
      <c r="B1398" s="153">
        <f>IF(A1398="","",YEAR(A1398))</f>
        <v/>
      </c>
      <c r="C1398" s="153">
        <f>IF(A1398="","",MONTH(A1398))</f>
        <v/>
      </c>
      <c r="D1398" s="153">
        <f>IF(A1398="","",CHOOSE(MONTH(A1398),"Ocak","Şubat","Mart","Nisan","Mayıs","Haziran","Temmuz","Ağustos","Eylül","Ekim","Kasım","Aralık"))</f>
        <v/>
      </c>
      <c r="E1398" s="153">
        <f>IF(A1398="","",ROUNDUP(MONTH(A1398)/3,0))</f>
        <v/>
      </c>
      <c r="F1398" s="153">
        <f>IF(A1398="","",WEEKNUM(A1398,2))</f>
        <v/>
      </c>
      <c r="G1398" s="153">
        <f>IF(A1398="","",WEEKDAY(A1398,2))</f>
        <v/>
      </c>
      <c r="H1398" s="153">
        <f>IF(A1398="","",CHOOSE(WEEKDAY(A1398,2),"Pazartesi","Salı","Çarşamba","Perşembe","Cuma","Cumartesi","Pazar"))</f>
        <v/>
      </c>
    </row>
    <row r="1399" ht="10.5" customHeight="1" s="113">
      <c r="A1399" s="152" t="n">
        <v>43402</v>
      </c>
      <c r="B1399" s="153">
        <f>IF(A1399="","",YEAR(A1399))</f>
        <v/>
      </c>
      <c r="C1399" s="153">
        <f>IF(A1399="","",MONTH(A1399))</f>
        <v/>
      </c>
      <c r="D1399" s="153">
        <f>IF(A1399="","",CHOOSE(MONTH(A1399),"Ocak","Şubat","Mart","Nisan","Mayıs","Haziran","Temmuz","Ağustos","Eylül","Ekim","Kasım","Aralık"))</f>
        <v/>
      </c>
      <c r="E1399" s="153">
        <f>IF(A1399="","",ROUNDUP(MONTH(A1399)/3,0))</f>
        <v/>
      </c>
      <c r="F1399" s="153">
        <f>IF(A1399="","",WEEKNUM(A1399,2))</f>
        <v/>
      </c>
      <c r="G1399" s="153">
        <f>IF(A1399="","",WEEKDAY(A1399,2))</f>
        <v/>
      </c>
      <c r="H1399" s="153">
        <f>IF(A1399="","",CHOOSE(WEEKDAY(A1399,2),"Pazartesi","Salı","Çarşamba","Perşembe","Cuma","Cumartesi","Pazar"))</f>
        <v/>
      </c>
    </row>
    <row r="1400" ht="10.5" customHeight="1" s="113">
      <c r="A1400" s="152" t="n">
        <v>43403</v>
      </c>
      <c r="B1400" s="153">
        <f>IF(A1400="","",YEAR(A1400))</f>
        <v/>
      </c>
      <c r="C1400" s="153">
        <f>IF(A1400="","",MONTH(A1400))</f>
        <v/>
      </c>
      <c r="D1400" s="153">
        <f>IF(A1400="","",CHOOSE(MONTH(A1400),"Ocak","Şubat","Mart","Nisan","Mayıs","Haziran","Temmuz","Ağustos","Eylül","Ekim","Kasım","Aralık"))</f>
        <v/>
      </c>
      <c r="E1400" s="153">
        <f>IF(A1400="","",ROUNDUP(MONTH(A1400)/3,0))</f>
        <v/>
      </c>
      <c r="F1400" s="153">
        <f>IF(A1400="","",WEEKNUM(A1400,2))</f>
        <v/>
      </c>
      <c r="G1400" s="153">
        <f>IF(A1400="","",WEEKDAY(A1400,2))</f>
        <v/>
      </c>
      <c r="H1400" s="153">
        <f>IF(A1400="","",CHOOSE(WEEKDAY(A1400,2),"Pazartesi","Salı","Çarşamba","Perşembe","Cuma","Cumartesi","Pazar"))</f>
        <v/>
      </c>
    </row>
    <row r="1401" ht="10.5" customHeight="1" s="113">
      <c r="A1401" s="152" t="n">
        <v>43404</v>
      </c>
      <c r="B1401" s="153">
        <f>IF(A1401="","",YEAR(A1401))</f>
        <v/>
      </c>
      <c r="C1401" s="153">
        <f>IF(A1401="","",MONTH(A1401))</f>
        <v/>
      </c>
      <c r="D1401" s="153">
        <f>IF(A1401="","",CHOOSE(MONTH(A1401),"Ocak","Şubat","Mart","Nisan","Mayıs","Haziran","Temmuz","Ağustos","Eylül","Ekim","Kasım","Aralık"))</f>
        <v/>
      </c>
      <c r="E1401" s="153">
        <f>IF(A1401="","",ROUNDUP(MONTH(A1401)/3,0))</f>
        <v/>
      </c>
      <c r="F1401" s="153">
        <f>IF(A1401="","",WEEKNUM(A1401,2))</f>
        <v/>
      </c>
      <c r="G1401" s="153">
        <f>IF(A1401="","",WEEKDAY(A1401,2))</f>
        <v/>
      </c>
      <c r="H1401" s="153">
        <f>IF(A1401="","",CHOOSE(WEEKDAY(A1401,2),"Pazartesi","Salı","Çarşamba","Perşembe","Cuma","Cumartesi","Pazar"))</f>
        <v/>
      </c>
    </row>
    <row r="1402" ht="10.5" customHeight="1" s="113">
      <c r="A1402" s="152" t="n">
        <v>43405</v>
      </c>
      <c r="B1402" s="153">
        <f>IF(A1402="","",YEAR(A1402))</f>
        <v/>
      </c>
      <c r="C1402" s="153">
        <f>IF(A1402="","",MONTH(A1402))</f>
        <v/>
      </c>
      <c r="D1402" s="153">
        <f>IF(A1402="","",CHOOSE(MONTH(A1402),"Ocak","Şubat","Mart","Nisan","Mayıs","Haziran","Temmuz","Ağustos","Eylül","Ekim","Kasım","Aralık"))</f>
        <v/>
      </c>
      <c r="E1402" s="153">
        <f>IF(A1402="","",ROUNDUP(MONTH(A1402)/3,0))</f>
        <v/>
      </c>
      <c r="F1402" s="153">
        <f>IF(A1402="","",WEEKNUM(A1402,2))</f>
        <v/>
      </c>
      <c r="G1402" s="153">
        <f>IF(A1402="","",WEEKDAY(A1402,2))</f>
        <v/>
      </c>
      <c r="H1402" s="153">
        <f>IF(A1402="","",CHOOSE(WEEKDAY(A1402,2),"Pazartesi","Salı","Çarşamba","Perşembe","Cuma","Cumartesi","Pazar"))</f>
        <v/>
      </c>
    </row>
    <row r="1403" ht="10.5" customHeight="1" s="113">
      <c r="A1403" s="152" t="n">
        <v>43406</v>
      </c>
      <c r="B1403" s="153">
        <f>IF(A1403="","",YEAR(A1403))</f>
        <v/>
      </c>
      <c r="C1403" s="153">
        <f>IF(A1403="","",MONTH(A1403))</f>
        <v/>
      </c>
      <c r="D1403" s="153">
        <f>IF(A1403="","",CHOOSE(MONTH(A1403),"Ocak","Şubat","Mart","Nisan","Mayıs","Haziran","Temmuz","Ağustos","Eylül","Ekim","Kasım","Aralık"))</f>
        <v/>
      </c>
      <c r="E1403" s="153">
        <f>IF(A1403="","",ROUNDUP(MONTH(A1403)/3,0))</f>
        <v/>
      </c>
      <c r="F1403" s="153">
        <f>IF(A1403="","",WEEKNUM(A1403,2))</f>
        <v/>
      </c>
      <c r="G1403" s="153">
        <f>IF(A1403="","",WEEKDAY(A1403,2))</f>
        <v/>
      </c>
      <c r="H1403" s="153">
        <f>IF(A1403="","",CHOOSE(WEEKDAY(A1403,2),"Pazartesi","Salı","Çarşamba","Perşembe","Cuma","Cumartesi","Pazar"))</f>
        <v/>
      </c>
    </row>
    <row r="1404" ht="10.5" customHeight="1" s="113">
      <c r="A1404" s="152" t="n">
        <v>43407</v>
      </c>
      <c r="B1404" s="153">
        <f>IF(A1404="","",YEAR(A1404))</f>
        <v/>
      </c>
      <c r="C1404" s="153">
        <f>IF(A1404="","",MONTH(A1404))</f>
        <v/>
      </c>
      <c r="D1404" s="153">
        <f>IF(A1404="","",CHOOSE(MONTH(A1404),"Ocak","Şubat","Mart","Nisan","Mayıs","Haziran","Temmuz","Ağustos","Eylül","Ekim","Kasım","Aralık"))</f>
        <v/>
      </c>
      <c r="E1404" s="153">
        <f>IF(A1404="","",ROUNDUP(MONTH(A1404)/3,0))</f>
        <v/>
      </c>
      <c r="F1404" s="153">
        <f>IF(A1404="","",WEEKNUM(A1404,2))</f>
        <v/>
      </c>
      <c r="G1404" s="153">
        <f>IF(A1404="","",WEEKDAY(A1404,2))</f>
        <v/>
      </c>
      <c r="H1404" s="153">
        <f>IF(A1404="","",CHOOSE(WEEKDAY(A1404,2),"Pazartesi","Salı","Çarşamba","Perşembe","Cuma","Cumartesi","Pazar"))</f>
        <v/>
      </c>
    </row>
    <row r="1405" ht="10.5" customHeight="1" s="113">
      <c r="A1405" s="152" t="n">
        <v>43408</v>
      </c>
      <c r="B1405" s="153">
        <f>IF(A1405="","",YEAR(A1405))</f>
        <v/>
      </c>
      <c r="C1405" s="153">
        <f>IF(A1405="","",MONTH(A1405))</f>
        <v/>
      </c>
      <c r="D1405" s="153">
        <f>IF(A1405="","",CHOOSE(MONTH(A1405),"Ocak","Şubat","Mart","Nisan","Mayıs","Haziran","Temmuz","Ağustos","Eylül","Ekim","Kasım","Aralık"))</f>
        <v/>
      </c>
      <c r="E1405" s="153">
        <f>IF(A1405="","",ROUNDUP(MONTH(A1405)/3,0))</f>
        <v/>
      </c>
      <c r="F1405" s="153">
        <f>IF(A1405="","",WEEKNUM(A1405,2))</f>
        <v/>
      </c>
      <c r="G1405" s="153">
        <f>IF(A1405="","",WEEKDAY(A1405,2))</f>
        <v/>
      </c>
      <c r="H1405" s="153">
        <f>IF(A1405="","",CHOOSE(WEEKDAY(A1405,2),"Pazartesi","Salı","Çarşamba","Perşembe","Cuma","Cumartesi","Pazar"))</f>
        <v/>
      </c>
    </row>
    <row r="1406" ht="10.5" customHeight="1" s="113">
      <c r="A1406" s="152" t="n">
        <v>43409</v>
      </c>
      <c r="B1406" s="153">
        <f>IF(A1406="","",YEAR(A1406))</f>
        <v/>
      </c>
      <c r="C1406" s="153">
        <f>IF(A1406="","",MONTH(A1406))</f>
        <v/>
      </c>
      <c r="D1406" s="153">
        <f>IF(A1406="","",CHOOSE(MONTH(A1406),"Ocak","Şubat","Mart","Nisan","Mayıs","Haziran","Temmuz","Ağustos","Eylül","Ekim","Kasım","Aralık"))</f>
        <v/>
      </c>
      <c r="E1406" s="153">
        <f>IF(A1406="","",ROUNDUP(MONTH(A1406)/3,0))</f>
        <v/>
      </c>
      <c r="F1406" s="153">
        <f>IF(A1406="","",WEEKNUM(A1406,2))</f>
        <v/>
      </c>
      <c r="G1406" s="153">
        <f>IF(A1406="","",WEEKDAY(A1406,2))</f>
        <v/>
      </c>
      <c r="H1406" s="153">
        <f>IF(A1406="","",CHOOSE(WEEKDAY(A1406,2),"Pazartesi","Salı","Çarşamba","Perşembe","Cuma","Cumartesi","Pazar"))</f>
        <v/>
      </c>
    </row>
    <row r="1407" ht="10.5" customHeight="1" s="113">
      <c r="A1407" s="152" t="n">
        <v>43410</v>
      </c>
      <c r="B1407" s="153">
        <f>IF(A1407="","",YEAR(A1407))</f>
        <v/>
      </c>
      <c r="C1407" s="153">
        <f>IF(A1407="","",MONTH(A1407))</f>
        <v/>
      </c>
      <c r="D1407" s="153">
        <f>IF(A1407="","",CHOOSE(MONTH(A1407),"Ocak","Şubat","Mart","Nisan","Mayıs","Haziran","Temmuz","Ağustos","Eylül","Ekim","Kasım","Aralık"))</f>
        <v/>
      </c>
      <c r="E1407" s="153">
        <f>IF(A1407="","",ROUNDUP(MONTH(A1407)/3,0))</f>
        <v/>
      </c>
      <c r="F1407" s="153">
        <f>IF(A1407="","",WEEKNUM(A1407,2))</f>
        <v/>
      </c>
      <c r="G1407" s="153">
        <f>IF(A1407="","",WEEKDAY(A1407,2))</f>
        <v/>
      </c>
      <c r="H1407" s="153">
        <f>IF(A1407="","",CHOOSE(WEEKDAY(A1407,2),"Pazartesi","Salı","Çarşamba","Perşembe","Cuma","Cumartesi","Pazar"))</f>
        <v/>
      </c>
    </row>
    <row r="1408" ht="10.5" customHeight="1" s="113">
      <c r="A1408" s="152" t="n">
        <v>43411</v>
      </c>
      <c r="B1408" s="153">
        <f>IF(A1408="","",YEAR(A1408))</f>
        <v/>
      </c>
      <c r="C1408" s="153">
        <f>IF(A1408="","",MONTH(A1408))</f>
        <v/>
      </c>
      <c r="D1408" s="153">
        <f>IF(A1408="","",CHOOSE(MONTH(A1408),"Ocak","Şubat","Mart","Nisan","Mayıs","Haziran","Temmuz","Ağustos","Eylül","Ekim","Kasım","Aralık"))</f>
        <v/>
      </c>
      <c r="E1408" s="153">
        <f>IF(A1408="","",ROUNDUP(MONTH(A1408)/3,0))</f>
        <v/>
      </c>
      <c r="F1408" s="153">
        <f>IF(A1408="","",WEEKNUM(A1408,2))</f>
        <v/>
      </c>
      <c r="G1408" s="153">
        <f>IF(A1408="","",WEEKDAY(A1408,2))</f>
        <v/>
      </c>
      <c r="H1408" s="153">
        <f>IF(A1408="","",CHOOSE(WEEKDAY(A1408,2),"Pazartesi","Salı","Çarşamba","Perşembe","Cuma","Cumartesi","Pazar"))</f>
        <v/>
      </c>
    </row>
    <row r="1409" ht="10.5" customHeight="1" s="113">
      <c r="A1409" s="152" t="n">
        <v>43412</v>
      </c>
      <c r="B1409" s="153">
        <f>IF(A1409="","",YEAR(A1409))</f>
        <v/>
      </c>
      <c r="C1409" s="153">
        <f>IF(A1409="","",MONTH(A1409))</f>
        <v/>
      </c>
      <c r="D1409" s="153">
        <f>IF(A1409="","",CHOOSE(MONTH(A1409),"Ocak","Şubat","Mart","Nisan","Mayıs","Haziran","Temmuz","Ağustos","Eylül","Ekim","Kasım","Aralık"))</f>
        <v/>
      </c>
      <c r="E1409" s="153">
        <f>IF(A1409="","",ROUNDUP(MONTH(A1409)/3,0))</f>
        <v/>
      </c>
      <c r="F1409" s="153">
        <f>IF(A1409="","",WEEKNUM(A1409,2))</f>
        <v/>
      </c>
      <c r="G1409" s="153">
        <f>IF(A1409="","",WEEKDAY(A1409,2))</f>
        <v/>
      </c>
      <c r="H1409" s="153">
        <f>IF(A1409="","",CHOOSE(WEEKDAY(A1409,2),"Pazartesi","Salı","Çarşamba","Perşembe","Cuma","Cumartesi","Pazar"))</f>
        <v/>
      </c>
    </row>
    <row r="1410" ht="10.5" customHeight="1" s="113">
      <c r="A1410" s="152" t="n">
        <v>43413</v>
      </c>
      <c r="B1410" s="153">
        <f>IF(A1410="","",YEAR(A1410))</f>
        <v/>
      </c>
      <c r="C1410" s="153">
        <f>IF(A1410="","",MONTH(A1410))</f>
        <v/>
      </c>
      <c r="D1410" s="153">
        <f>IF(A1410="","",CHOOSE(MONTH(A1410),"Ocak","Şubat","Mart","Nisan","Mayıs","Haziran","Temmuz","Ağustos","Eylül","Ekim","Kasım","Aralık"))</f>
        <v/>
      </c>
      <c r="E1410" s="153">
        <f>IF(A1410="","",ROUNDUP(MONTH(A1410)/3,0))</f>
        <v/>
      </c>
      <c r="F1410" s="153">
        <f>IF(A1410="","",WEEKNUM(A1410,2))</f>
        <v/>
      </c>
      <c r="G1410" s="153">
        <f>IF(A1410="","",WEEKDAY(A1410,2))</f>
        <v/>
      </c>
      <c r="H1410" s="153">
        <f>IF(A1410="","",CHOOSE(WEEKDAY(A1410,2),"Pazartesi","Salı","Çarşamba","Perşembe","Cuma","Cumartesi","Pazar"))</f>
        <v/>
      </c>
    </row>
    <row r="1411" ht="10.5" customHeight="1" s="113">
      <c r="A1411" s="152" t="n">
        <v>43414</v>
      </c>
      <c r="B1411" s="153">
        <f>IF(A1411="","",YEAR(A1411))</f>
        <v/>
      </c>
      <c r="C1411" s="153">
        <f>IF(A1411="","",MONTH(A1411))</f>
        <v/>
      </c>
      <c r="D1411" s="153">
        <f>IF(A1411="","",CHOOSE(MONTH(A1411),"Ocak","Şubat","Mart","Nisan","Mayıs","Haziran","Temmuz","Ağustos","Eylül","Ekim","Kasım","Aralık"))</f>
        <v/>
      </c>
      <c r="E1411" s="153">
        <f>IF(A1411="","",ROUNDUP(MONTH(A1411)/3,0))</f>
        <v/>
      </c>
      <c r="F1411" s="153">
        <f>IF(A1411="","",WEEKNUM(A1411,2))</f>
        <v/>
      </c>
      <c r="G1411" s="153">
        <f>IF(A1411="","",WEEKDAY(A1411,2))</f>
        <v/>
      </c>
      <c r="H1411" s="153">
        <f>IF(A1411="","",CHOOSE(WEEKDAY(A1411,2),"Pazartesi","Salı","Çarşamba","Perşembe","Cuma","Cumartesi","Pazar"))</f>
        <v/>
      </c>
    </row>
    <row r="1412" ht="10.5" customHeight="1" s="113">
      <c r="A1412" s="152" t="n">
        <v>43415</v>
      </c>
      <c r="B1412" s="153">
        <f>IF(A1412="","",YEAR(A1412))</f>
        <v/>
      </c>
      <c r="C1412" s="153">
        <f>IF(A1412="","",MONTH(A1412))</f>
        <v/>
      </c>
      <c r="D1412" s="153">
        <f>IF(A1412="","",CHOOSE(MONTH(A1412),"Ocak","Şubat","Mart","Nisan","Mayıs","Haziran","Temmuz","Ağustos","Eylül","Ekim","Kasım","Aralık"))</f>
        <v/>
      </c>
      <c r="E1412" s="153">
        <f>IF(A1412="","",ROUNDUP(MONTH(A1412)/3,0))</f>
        <v/>
      </c>
      <c r="F1412" s="153">
        <f>IF(A1412="","",WEEKNUM(A1412,2))</f>
        <v/>
      </c>
      <c r="G1412" s="153">
        <f>IF(A1412="","",WEEKDAY(A1412,2))</f>
        <v/>
      </c>
      <c r="H1412" s="153">
        <f>IF(A1412="","",CHOOSE(WEEKDAY(A1412,2),"Pazartesi","Salı","Çarşamba","Perşembe","Cuma","Cumartesi","Pazar"))</f>
        <v/>
      </c>
    </row>
    <row r="1413" ht="10.5" customHeight="1" s="113">
      <c r="A1413" s="152" t="n">
        <v>43416</v>
      </c>
      <c r="B1413" s="153">
        <f>IF(A1413="","",YEAR(A1413))</f>
        <v/>
      </c>
      <c r="C1413" s="153">
        <f>IF(A1413="","",MONTH(A1413))</f>
        <v/>
      </c>
      <c r="D1413" s="153">
        <f>IF(A1413="","",CHOOSE(MONTH(A1413),"Ocak","Şubat","Mart","Nisan","Mayıs","Haziran","Temmuz","Ağustos","Eylül","Ekim","Kasım","Aralık"))</f>
        <v/>
      </c>
      <c r="E1413" s="153">
        <f>IF(A1413="","",ROUNDUP(MONTH(A1413)/3,0))</f>
        <v/>
      </c>
      <c r="F1413" s="153">
        <f>IF(A1413="","",WEEKNUM(A1413,2))</f>
        <v/>
      </c>
      <c r="G1413" s="153">
        <f>IF(A1413="","",WEEKDAY(A1413,2))</f>
        <v/>
      </c>
      <c r="H1413" s="153">
        <f>IF(A1413="","",CHOOSE(WEEKDAY(A1413,2),"Pazartesi","Salı","Çarşamba","Perşembe","Cuma","Cumartesi","Pazar"))</f>
        <v/>
      </c>
    </row>
    <row r="1414" ht="10.5" customHeight="1" s="113">
      <c r="A1414" s="152" t="n">
        <v>43417</v>
      </c>
      <c r="B1414" s="153">
        <f>IF(A1414="","",YEAR(A1414))</f>
        <v/>
      </c>
      <c r="C1414" s="153">
        <f>IF(A1414="","",MONTH(A1414))</f>
        <v/>
      </c>
      <c r="D1414" s="153">
        <f>IF(A1414="","",CHOOSE(MONTH(A1414),"Ocak","Şubat","Mart","Nisan","Mayıs","Haziran","Temmuz","Ağustos","Eylül","Ekim","Kasım","Aralık"))</f>
        <v/>
      </c>
      <c r="E1414" s="153">
        <f>IF(A1414="","",ROUNDUP(MONTH(A1414)/3,0))</f>
        <v/>
      </c>
      <c r="F1414" s="153">
        <f>IF(A1414="","",WEEKNUM(A1414,2))</f>
        <v/>
      </c>
      <c r="G1414" s="153">
        <f>IF(A1414="","",WEEKDAY(A1414,2))</f>
        <v/>
      </c>
      <c r="H1414" s="153">
        <f>IF(A1414="","",CHOOSE(WEEKDAY(A1414,2),"Pazartesi","Salı","Çarşamba","Perşembe","Cuma","Cumartesi","Pazar"))</f>
        <v/>
      </c>
    </row>
    <row r="1415" ht="10.5" customHeight="1" s="113">
      <c r="A1415" s="152" t="n">
        <v>43418</v>
      </c>
      <c r="B1415" s="153">
        <f>IF(A1415="","",YEAR(A1415))</f>
        <v/>
      </c>
      <c r="C1415" s="153">
        <f>IF(A1415="","",MONTH(A1415))</f>
        <v/>
      </c>
      <c r="D1415" s="153">
        <f>IF(A1415="","",CHOOSE(MONTH(A1415),"Ocak","Şubat","Mart","Nisan","Mayıs","Haziran","Temmuz","Ağustos","Eylül","Ekim","Kasım","Aralık"))</f>
        <v/>
      </c>
      <c r="E1415" s="153">
        <f>IF(A1415="","",ROUNDUP(MONTH(A1415)/3,0))</f>
        <v/>
      </c>
      <c r="F1415" s="153">
        <f>IF(A1415="","",WEEKNUM(A1415,2))</f>
        <v/>
      </c>
      <c r="G1415" s="153">
        <f>IF(A1415="","",WEEKDAY(A1415,2))</f>
        <v/>
      </c>
      <c r="H1415" s="153">
        <f>IF(A1415="","",CHOOSE(WEEKDAY(A1415,2),"Pazartesi","Salı","Çarşamba","Perşembe","Cuma","Cumartesi","Pazar"))</f>
        <v/>
      </c>
    </row>
    <row r="1416" ht="10.5" customHeight="1" s="113">
      <c r="A1416" s="152" t="n">
        <v>43419</v>
      </c>
      <c r="B1416" s="153">
        <f>IF(A1416="","",YEAR(A1416))</f>
        <v/>
      </c>
      <c r="C1416" s="153">
        <f>IF(A1416="","",MONTH(A1416))</f>
        <v/>
      </c>
      <c r="D1416" s="153">
        <f>IF(A1416="","",CHOOSE(MONTH(A1416),"Ocak","Şubat","Mart","Nisan","Mayıs","Haziran","Temmuz","Ağustos","Eylül","Ekim","Kasım","Aralık"))</f>
        <v/>
      </c>
      <c r="E1416" s="153">
        <f>IF(A1416="","",ROUNDUP(MONTH(A1416)/3,0))</f>
        <v/>
      </c>
      <c r="F1416" s="153">
        <f>IF(A1416="","",WEEKNUM(A1416,2))</f>
        <v/>
      </c>
      <c r="G1416" s="153">
        <f>IF(A1416="","",WEEKDAY(A1416,2))</f>
        <v/>
      </c>
      <c r="H1416" s="153">
        <f>IF(A1416="","",CHOOSE(WEEKDAY(A1416,2),"Pazartesi","Salı","Çarşamba","Perşembe","Cuma","Cumartesi","Pazar"))</f>
        <v/>
      </c>
    </row>
    <row r="1417" ht="10.5" customHeight="1" s="113">
      <c r="A1417" s="152" t="n">
        <v>43420</v>
      </c>
      <c r="B1417" s="153">
        <f>IF(A1417="","",YEAR(A1417))</f>
        <v/>
      </c>
      <c r="C1417" s="153">
        <f>IF(A1417="","",MONTH(A1417))</f>
        <v/>
      </c>
      <c r="D1417" s="153">
        <f>IF(A1417="","",CHOOSE(MONTH(A1417),"Ocak","Şubat","Mart","Nisan","Mayıs","Haziran","Temmuz","Ağustos","Eylül","Ekim","Kasım","Aralık"))</f>
        <v/>
      </c>
      <c r="E1417" s="153">
        <f>IF(A1417="","",ROUNDUP(MONTH(A1417)/3,0))</f>
        <v/>
      </c>
      <c r="F1417" s="153">
        <f>IF(A1417="","",WEEKNUM(A1417,2))</f>
        <v/>
      </c>
      <c r="G1417" s="153">
        <f>IF(A1417="","",WEEKDAY(A1417,2))</f>
        <v/>
      </c>
      <c r="H1417" s="153">
        <f>IF(A1417="","",CHOOSE(WEEKDAY(A1417,2),"Pazartesi","Salı","Çarşamba","Perşembe","Cuma","Cumartesi","Pazar"))</f>
        <v/>
      </c>
    </row>
    <row r="1418" ht="10.5" customHeight="1" s="113">
      <c r="A1418" s="152" t="n">
        <v>43421</v>
      </c>
      <c r="B1418" s="153">
        <f>IF(A1418="","",YEAR(A1418))</f>
        <v/>
      </c>
      <c r="C1418" s="153">
        <f>IF(A1418="","",MONTH(A1418))</f>
        <v/>
      </c>
      <c r="D1418" s="153">
        <f>IF(A1418="","",CHOOSE(MONTH(A1418),"Ocak","Şubat","Mart","Nisan","Mayıs","Haziran","Temmuz","Ağustos","Eylül","Ekim","Kasım","Aralık"))</f>
        <v/>
      </c>
      <c r="E1418" s="153">
        <f>IF(A1418="","",ROUNDUP(MONTH(A1418)/3,0))</f>
        <v/>
      </c>
      <c r="F1418" s="153">
        <f>IF(A1418="","",WEEKNUM(A1418,2))</f>
        <v/>
      </c>
      <c r="G1418" s="153">
        <f>IF(A1418="","",WEEKDAY(A1418,2))</f>
        <v/>
      </c>
      <c r="H1418" s="153">
        <f>IF(A1418="","",CHOOSE(WEEKDAY(A1418,2),"Pazartesi","Salı","Çarşamba","Perşembe","Cuma","Cumartesi","Pazar"))</f>
        <v/>
      </c>
    </row>
    <row r="1419" ht="10.5" customHeight="1" s="113">
      <c r="A1419" s="152" t="n">
        <v>43422</v>
      </c>
      <c r="B1419" s="153">
        <f>IF(A1419="","",YEAR(A1419))</f>
        <v/>
      </c>
      <c r="C1419" s="153">
        <f>IF(A1419="","",MONTH(A1419))</f>
        <v/>
      </c>
      <c r="D1419" s="153">
        <f>IF(A1419="","",CHOOSE(MONTH(A1419),"Ocak","Şubat","Mart","Nisan","Mayıs","Haziran","Temmuz","Ağustos","Eylül","Ekim","Kasım","Aralık"))</f>
        <v/>
      </c>
      <c r="E1419" s="153">
        <f>IF(A1419="","",ROUNDUP(MONTH(A1419)/3,0))</f>
        <v/>
      </c>
      <c r="F1419" s="153">
        <f>IF(A1419="","",WEEKNUM(A1419,2))</f>
        <v/>
      </c>
      <c r="G1419" s="153">
        <f>IF(A1419="","",WEEKDAY(A1419,2))</f>
        <v/>
      </c>
      <c r="H1419" s="153">
        <f>IF(A1419="","",CHOOSE(WEEKDAY(A1419,2),"Pazartesi","Salı","Çarşamba","Perşembe","Cuma","Cumartesi","Pazar"))</f>
        <v/>
      </c>
    </row>
    <row r="1420" ht="10.5" customHeight="1" s="113">
      <c r="A1420" s="152" t="n">
        <v>43423</v>
      </c>
      <c r="B1420" s="153">
        <f>IF(A1420="","",YEAR(A1420))</f>
        <v/>
      </c>
      <c r="C1420" s="153">
        <f>IF(A1420="","",MONTH(A1420))</f>
        <v/>
      </c>
      <c r="D1420" s="153">
        <f>IF(A1420="","",CHOOSE(MONTH(A1420),"Ocak","Şubat","Mart","Nisan","Mayıs","Haziran","Temmuz","Ağustos","Eylül","Ekim","Kasım","Aralık"))</f>
        <v/>
      </c>
      <c r="E1420" s="153">
        <f>IF(A1420="","",ROUNDUP(MONTH(A1420)/3,0))</f>
        <v/>
      </c>
      <c r="F1420" s="153">
        <f>IF(A1420="","",WEEKNUM(A1420,2))</f>
        <v/>
      </c>
      <c r="G1420" s="153">
        <f>IF(A1420="","",WEEKDAY(A1420,2))</f>
        <v/>
      </c>
      <c r="H1420" s="153">
        <f>IF(A1420="","",CHOOSE(WEEKDAY(A1420,2),"Pazartesi","Salı","Çarşamba","Perşembe","Cuma","Cumartesi","Pazar"))</f>
        <v/>
      </c>
    </row>
    <row r="1421" ht="10.5" customHeight="1" s="113">
      <c r="A1421" s="152" t="n">
        <v>43424</v>
      </c>
      <c r="B1421" s="153">
        <f>IF(A1421="","",YEAR(A1421))</f>
        <v/>
      </c>
      <c r="C1421" s="153">
        <f>IF(A1421="","",MONTH(A1421))</f>
        <v/>
      </c>
      <c r="D1421" s="153">
        <f>IF(A1421="","",CHOOSE(MONTH(A1421),"Ocak","Şubat","Mart","Nisan","Mayıs","Haziran","Temmuz","Ağustos","Eylül","Ekim","Kasım","Aralık"))</f>
        <v/>
      </c>
      <c r="E1421" s="153">
        <f>IF(A1421="","",ROUNDUP(MONTH(A1421)/3,0))</f>
        <v/>
      </c>
      <c r="F1421" s="153">
        <f>IF(A1421="","",WEEKNUM(A1421,2))</f>
        <v/>
      </c>
      <c r="G1421" s="153">
        <f>IF(A1421="","",WEEKDAY(A1421,2))</f>
        <v/>
      </c>
      <c r="H1421" s="153">
        <f>IF(A1421="","",CHOOSE(WEEKDAY(A1421,2),"Pazartesi","Salı","Çarşamba","Perşembe","Cuma","Cumartesi","Pazar"))</f>
        <v/>
      </c>
    </row>
    <row r="1422" ht="10.5" customHeight="1" s="113">
      <c r="A1422" s="152" t="n">
        <v>43425</v>
      </c>
      <c r="B1422" s="153">
        <f>IF(A1422="","",YEAR(A1422))</f>
        <v/>
      </c>
      <c r="C1422" s="153">
        <f>IF(A1422="","",MONTH(A1422))</f>
        <v/>
      </c>
      <c r="D1422" s="153">
        <f>IF(A1422="","",CHOOSE(MONTH(A1422),"Ocak","Şubat","Mart","Nisan","Mayıs","Haziran","Temmuz","Ağustos","Eylül","Ekim","Kasım","Aralık"))</f>
        <v/>
      </c>
      <c r="E1422" s="153">
        <f>IF(A1422="","",ROUNDUP(MONTH(A1422)/3,0))</f>
        <v/>
      </c>
      <c r="F1422" s="153">
        <f>IF(A1422="","",WEEKNUM(A1422,2))</f>
        <v/>
      </c>
      <c r="G1422" s="153">
        <f>IF(A1422="","",WEEKDAY(A1422,2))</f>
        <v/>
      </c>
      <c r="H1422" s="153">
        <f>IF(A1422="","",CHOOSE(WEEKDAY(A1422,2),"Pazartesi","Salı","Çarşamba","Perşembe","Cuma","Cumartesi","Pazar"))</f>
        <v/>
      </c>
    </row>
    <row r="1423" ht="10.5" customHeight="1" s="113">
      <c r="A1423" s="152" t="n">
        <v>43426</v>
      </c>
      <c r="B1423" s="153">
        <f>IF(A1423="","",YEAR(A1423))</f>
        <v/>
      </c>
      <c r="C1423" s="153">
        <f>IF(A1423="","",MONTH(A1423))</f>
        <v/>
      </c>
      <c r="D1423" s="153">
        <f>IF(A1423="","",CHOOSE(MONTH(A1423),"Ocak","Şubat","Mart","Nisan","Mayıs","Haziran","Temmuz","Ağustos","Eylül","Ekim","Kasım","Aralık"))</f>
        <v/>
      </c>
      <c r="E1423" s="153">
        <f>IF(A1423="","",ROUNDUP(MONTH(A1423)/3,0))</f>
        <v/>
      </c>
      <c r="F1423" s="153">
        <f>IF(A1423="","",WEEKNUM(A1423,2))</f>
        <v/>
      </c>
      <c r="G1423" s="153">
        <f>IF(A1423="","",WEEKDAY(A1423,2))</f>
        <v/>
      </c>
      <c r="H1423" s="153">
        <f>IF(A1423="","",CHOOSE(WEEKDAY(A1423,2),"Pazartesi","Salı","Çarşamba","Perşembe","Cuma","Cumartesi","Pazar"))</f>
        <v/>
      </c>
    </row>
    <row r="1424" ht="10.5" customHeight="1" s="113">
      <c r="A1424" s="152" t="n">
        <v>43427</v>
      </c>
      <c r="B1424" s="153">
        <f>IF(A1424="","",YEAR(A1424))</f>
        <v/>
      </c>
      <c r="C1424" s="153">
        <f>IF(A1424="","",MONTH(A1424))</f>
        <v/>
      </c>
      <c r="D1424" s="153">
        <f>IF(A1424="","",CHOOSE(MONTH(A1424),"Ocak","Şubat","Mart","Nisan","Mayıs","Haziran","Temmuz","Ağustos","Eylül","Ekim","Kasım","Aralık"))</f>
        <v/>
      </c>
      <c r="E1424" s="153">
        <f>IF(A1424="","",ROUNDUP(MONTH(A1424)/3,0))</f>
        <v/>
      </c>
      <c r="F1424" s="153">
        <f>IF(A1424="","",WEEKNUM(A1424,2))</f>
        <v/>
      </c>
      <c r="G1424" s="153">
        <f>IF(A1424="","",WEEKDAY(A1424,2))</f>
        <v/>
      </c>
      <c r="H1424" s="153">
        <f>IF(A1424="","",CHOOSE(WEEKDAY(A1424,2),"Pazartesi","Salı","Çarşamba","Perşembe","Cuma","Cumartesi","Pazar"))</f>
        <v/>
      </c>
    </row>
    <row r="1425" ht="10.5" customHeight="1" s="113">
      <c r="A1425" s="152" t="n">
        <v>43428</v>
      </c>
      <c r="B1425" s="153">
        <f>IF(A1425="","",YEAR(A1425))</f>
        <v/>
      </c>
      <c r="C1425" s="153">
        <f>IF(A1425="","",MONTH(A1425))</f>
        <v/>
      </c>
      <c r="D1425" s="153">
        <f>IF(A1425="","",CHOOSE(MONTH(A1425),"Ocak","Şubat","Mart","Nisan","Mayıs","Haziran","Temmuz","Ağustos","Eylül","Ekim","Kasım","Aralık"))</f>
        <v/>
      </c>
      <c r="E1425" s="153">
        <f>IF(A1425="","",ROUNDUP(MONTH(A1425)/3,0))</f>
        <v/>
      </c>
      <c r="F1425" s="153">
        <f>IF(A1425="","",WEEKNUM(A1425,2))</f>
        <v/>
      </c>
      <c r="G1425" s="153">
        <f>IF(A1425="","",WEEKDAY(A1425,2))</f>
        <v/>
      </c>
      <c r="H1425" s="153">
        <f>IF(A1425="","",CHOOSE(WEEKDAY(A1425,2),"Pazartesi","Salı","Çarşamba","Perşembe","Cuma","Cumartesi","Pazar"))</f>
        <v/>
      </c>
    </row>
    <row r="1426" ht="10.5" customHeight="1" s="113">
      <c r="A1426" s="152" t="n">
        <v>43429</v>
      </c>
      <c r="B1426" s="153">
        <f>IF(A1426="","",YEAR(A1426))</f>
        <v/>
      </c>
      <c r="C1426" s="153">
        <f>IF(A1426="","",MONTH(A1426))</f>
        <v/>
      </c>
      <c r="D1426" s="153">
        <f>IF(A1426="","",CHOOSE(MONTH(A1426),"Ocak","Şubat","Mart","Nisan","Mayıs","Haziran","Temmuz","Ağustos","Eylül","Ekim","Kasım","Aralık"))</f>
        <v/>
      </c>
      <c r="E1426" s="153">
        <f>IF(A1426="","",ROUNDUP(MONTH(A1426)/3,0))</f>
        <v/>
      </c>
      <c r="F1426" s="153">
        <f>IF(A1426="","",WEEKNUM(A1426,2))</f>
        <v/>
      </c>
      <c r="G1426" s="153">
        <f>IF(A1426="","",WEEKDAY(A1426,2))</f>
        <v/>
      </c>
      <c r="H1426" s="153">
        <f>IF(A1426="","",CHOOSE(WEEKDAY(A1426,2),"Pazartesi","Salı","Çarşamba","Perşembe","Cuma","Cumartesi","Pazar"))</f>
        <v/>
      </c>
    </row>
    <row r="1427" ht="10.5" customHeight="1" s="113">
      <c r="A1427" s="152" t="n">
        <v>43430</v>
      </c>
      <c r="B1427" s="153">
        <f>IF(A1427="","",YEAR(A1427))</f>
        <v/>
      </c>
      <c r="C1427" s="153">
        <f>IF(A1427="","",MONTH(A1427))</f>
        <v/>
      </c>
      <c r="D1427" s="153">
        <f>IF(A1427="","",CHOOSE(MONTH(A1427),"Ocak","Şubat","Mart","Nisan","Mayıs","Haziran","Temmuz","Ağustos","Eylül","Ekim","Kasım","Aralık"))</f>
        <v/>
      </c>
      <c r="E1427" s="153">
        <f>IF(A1427="","",ROUNDUP(MONTH(A1427)/3,0))</f>
        <v/>
      </c>
      <c r="F1427" s="153">
        <f>IF(A1427="","",WEEKNUM(A1427,2))</f>
        <v/>
      </c>
      <c r="G1427" s="153">
        <f>IF(A1427="","",WEEKDAY(A1427,2))</f>
        <v/>
      </c>
      <c r="H1427" s="153">
        <f>IF(A1427="","",CHOOSE(WEEKDAY(A1427,2),"Pazartesi","Salı","Çarşamba","Perşembe","Cuma","Cumartesi","Pazar"))</f>
        <v/>
      </c>
    </row>
    <row r="1428" ht="10.5" customHeight="1" s="113">
      <c r="A1428" s="152" t="n">
        <v>43431</v>
      </c>
      <c r="B1428" s="153">
        <f>IF(A1428="","",YEAR(A1428))</f>
        <v/>
      </c>
      <c r="C1428" s="153">
        <f>IF(A1428="","",MONTH(A1428))</f>
        <v/>
      </c>
      <c r="D1428" s="153">
        <f>IF(A1428="","",CHOOSE(MONTH(A1428),"Ocak","Şubat","Mart","Nisan","Mayıs","Haziran","Temmuz","Ağustos","Eylül","Ekim","Kasım","Aralık"))</f>
        <v/>
      </c>
      <c r="E1428" s="153">
        <f>IF(A1428="","",ROUNDUP(MONTH(A1428)/3,0))</f>
        <v/>
      </c>
      <c r="F1428" s="153">
        <f>IF(A1428="","",WEEKNUM(A1428,2))</f>
        <v/>
      </c>
      <c r="G1428" s="153">
        <f>IF(A1428="","",WEEKDAY(A1428,2))</f>
        <v/>
      </c>
      <c r="H1428" s="153">
        <f>IF(A1428="","",CHOOSE(WEEKDAY(A1428,2),"Pazartesi","Salı","Çarşamba","Perşembe","Cuma","Cumartesi","Pazar"))</f>
        <v/>
      </c>
    </row>
    <row r="1429" ht="10.5" customHeight="1" s="113">
      <c r="A1429" s="152" t="n">
        <v>43432</v>
      </c>
      <c r="B1429" s="153">
        <f>IF(A1429="","",YEAR(A1429))</f>
        <v/>
      </c>
      <c r="C1429" s="153">
        <f>IF(A1429="","",MONTH(A1429))</f>
        <v/>
      </c>
      <c r="D1429" s="153">
        <f>IF(A1429="","",CHOOSE(MONTH(A1429),"Ocak","Şubat","Mart","Nisan","Mayıs","Haziran","Temmuz","Ağustos","Eylül","Ekim","Kasım","Aralık"))</f>
        <v/>
      </c>
      <c r="E1429" s="153">
        <f>IF(A1429="","",ROUNDUP(MONTH(A1429)/3,0))</f>
        <v/>
      </c>
      <c r="F1429" s="153">
        <f>IF(A1429="","",WEEKNUM(A1429,2))</f>
        <v/>
      </c>
      <c r="G1429" s="153">
        <f>IF(A1429="","",WEEKDAY(A1429,2))</f>
        <v/>
      </c>
      <c r="H1429" s="153">
        <f>IF(A1429="","",CHOOSE(WEEKDAY(A1429,2),"Pazartesi","Salı","Çarşamba","Perşembe","Cuma","Cumartesi","Pazar"))</f>
        <v/>
      </c>
    </row>
    <row r="1430" ht="10.5" customHeight="1" s="113">
      <c r="A1430" s="152" t="n">
        <v>43433</v>
      </c>
      <c r="B1430" s="153">
        <f>IF(A1430="","",YEAR(A1430))</f>
        <v/>
      </c>
      <c r="C1430" s="153">
        <f>IF(A1430="","",MONTH(A1430))</f>
        <v/>
      </c>
      <c r="D1430" s="153">
        <f>IF(A1430="","",CHOOSE(MONTH(A1430),"Ocak","Şubat","Mart","Nisan","Mayıs","Haziran","Temmuz","Ağustos","Eylül","Ekim","Kasım","Aralık"))</f>
        <v/>
      </c>
      <c r="E1430" s="153">
        <f>IF(A1430="","",ROUNDUP(MONTH(A1430)/3,0))</f>
        <v/>
      </c>
      <c r="F1430" s="153">
        <f>IF(A1430="","",WEEKNUM(A1430,2))</f>
        <v/>
      </c>
      <c r="G1430" s="153">
        <f>IF(A1430="","",WEEKDAY(A1430,2))</f>
        <v/>
      </c>
      <c r="H1430" s="153">
        <f>IF(A1430="","",CHOOSE(WEEKDAY(A1430,2),"Pazartesi","Salı","Çarşamba","Perşembe","Cuma","Cumartesi","Pazar"))</f>
        <v/>
      </c>
    </row>
    <row r="1431" ht="10.5" customHeight="1" s="113">
      <c r="A1431" s="152" t="n">
        <v>43434</v>
      </c>
      <c r="B1431" s="153">
        <f>IF(A1431="","",YEAR(A1431))</f>
        <v/>
      </c>
      <c r="C1431" s="153">
        <f>IF(A1431="","",MONTH(A1431))</f>
        <v/>
      </c>
      <c r="D1431" s="153">
        <f>IF(A1431="","",CHOOSE(MONTH(A1431),"Ocak","Şubat","Mart","Nisan","Mayıs","Haziran","Temmuz","Ağustos","Eylül","Ekim","Kasım","Aralık"))</f>
        <v/>
      </c>
      <c r="E1431" s="153">
        <f>IF(A1431="","",ROUNDUP(MONTH(A1431)/3,0))</f>
        <v/>
      </c>
      <c r="F1431" s="153">
        <f>IF(A1431="","",WEEKNUM(A1431,2))</f>
        <v/>
      </c>
      <c r="G1431" s="153">
        <f>IF(A1431="","",WEEKDAY(A1431,2))</f>
        <v/>
      </c>
      <c r="H1431" s="153">
        <f>IF(A1431="","",CHOOSE(WEEKDAY(A1431,2),"Pazartesi","Salı","Çarşamba","Perşembe","Cuma","Cumartesi","Pazar"))</f>
        <v/>
      </c>
    </row>
    <row r="1432" ht="10.5" customHeight="1" s="113">
      <c r="A1432" s="152" t="n">
        <v>43435</v>
      </c>
      <c r="B1432" s="153">
        <f>IF(A1432="","",YEAR(A1432))</f>
        <v/>
      </c>
      <c r="C1432" s="153">
        <f>IF(A1432="","",MONTH(A1432))</f>
        <v/>
      </c>
      <c r="D1432" s="153">
        <f>IF(A1432="","",CHOOSE(MONTH(A1432),"Ocak","Şubat","Mart","Nisan","Mayıs","Haziran","Temmuz","Ağustos","Eylül","Ekim","Kasım","Aralık"))</f>
        <v/>
      </c>
      <c r="E1432" s="153">
        <f>IF(A1432="","",ROUNDUP(MONTH(A1432)/3,0))</f>
        <v/>
      </c>
      <c r="F1432" s="153">
        <f>IF(A1432="","",WEEKNUM(A1432,2))</f>
        <v/>
      </c>
      <c r="G1432" s="153">
        <f>IF(A1432="","",WEEKDAY(A1432,2))</f>
        <v/>
      </c>
      <c r="H1432" s="153">
        <f>IF(A1432="","",CHOOSE(WEEKDAY(A1432,2),"Pazartesi","Salı","Çarşamba","Perşembe","Cuma","Cumartesi","Pazar"))</f>
        <v/>
      </c>
    </row>
    <row r="1433" ht="10.5" customHeight="1" s="113">
      <c r="A1433" s="152" t="n">
        <v>43436</v>
      </c>
      <c r="B1433" s="153">
        <f>IF(A1433="","",YEAR(A1433))</f>
        <v/>
      </c>
      <c r="C1433" s="153">
        <f>IF(A1433="","",MONTH(A1433))</f>
        <v/>
      </c>
      <c r="D1433" s="153">
        <f>IF(A1433="","",CHOOSE(MONTH(A1433),"Ocak","Şubat","Mart","Nisan","Mayıs","Haziran","Temmuz","Ağustos","Eylül","Ekim","Kasım","Aralık"))</f>
        <v/>
      </c>
      <c r="E1433" s="153">
        <f>IF(A1433="","",ROUNDUP(MONTH(A1433)/3,0))</f>
        <v/>
      </c>
      <c r="F1433" s="153">
        <f>IF(A1433="","",WEEKNUM(A1433,2))</f>
        <v/>
      </c>
      <c r="G1433" s="153">
        <f>IF(A1433="","",WEEKDAY(A1433,2))</f>
        <v/>
      </c>
      <c r="H1433" s="153">
        <f>IF(A1433="","",CHOOSE(WEEKDAY(A1433,2),"Pazartesi","Salı","Çarşamba","Perşembe","Cuma","Cumartesi","Pazar"))</f>
        <v/>
      </c>
    </row>
    <row r="1434" ht="10.5" customHeight="1" s="113">
      <c r="A1434" s="152" t="n">
        <v>43437</v>
      </c>
      <c r="B1434" s="153">
        <f>IF(A1434="","",YEAR(A1434))</f>
        <v/>
      </c>
      <c r="C1434" s="153">
        <f>IF(A1434="","",MONTH(A1434))</f>
        <v/>
      </c>
      <c r="D1434" s="153">
        <f>IF(A1434="","",CHOOSE(MONTH(A1434),"Ocak","Şubat","Mart","Nisan","Mayıs","Haziran","Temmuz","Ağustos","Eylül","Ekim","Kasım","Aralık"))</f>
        <v/>
      </c>
      <c r="E1434" s="153">
        <f>IF(A1434="","",ROUNDUP(MONTH(A1434)/3,0))</f>
        <v/>
      </c>
      <c r="F1434" s="153">
        <f>IF(A1434="","",WEEKNUM(A1434,2))</f>
        <v/>
      </c>
      <c r="G1434" s="153">
        <f>IF(A1434="","",WEEKDAY(A1434,2))</f>
        <v/>
      </c>
      <c r="H1434" s="153">
        <f>IF(A1434="","",CHOOSE(WEEKDAY(A1434,2),"Pazartesi","Salı","Çarşamba","Perşembe","Cuma","Cumartesi","Pazar"))</f>
        <v/>
      </c>
    </row>
    <row r="1435" ht="10.5" customHeight="1" s="113">
      <c r="A1435" s="152" t="n">
        <v>43438</v>
      </c>
      <c r="B1435" s="153">
        <f>IF(A1435="","",YEAR(A1435))</f>
        <v/>
      </c>
      <c r="C1435" s="153">
        <f>IF(A1435="","",MONTH(A1435))</f>
        <v/>
      </c>
      <c r="D1435" s="153">
        <f>IF(A1435="","",CHOOSE(MONTH(A1435),"Ocak","Şubat","Mart","Nisan","Mayıs","Haziran","Temmuz","Ağustos","Eylül","Ekim","Kasım","Aralık"))</f>
        <v/>
      </c>
      <c r="E1435" s="153">
        <f>IF(A1435="","",ROUNDUP(MONTH(A1435)/3,0))</f>
        <v/>
      </c>
      <c r="F1435" s="153">
        <f>IF(A1435="","",WEEKNUM(A1435,2))</f>
        <v/>
      </c>
      <c r="G1435" s="153">
        <f>IF(A1435="","",WEEKDAY(A1435,2))</f>
        <v/>
      </c>
      <c r="H1435" s="153">
        <f>IF(A1435="","",CHOOSE(WEEKDAY(A1435,2),"Pazartesi","Salı","Çarşamba","Perşembe","Cuma","Cumartesi","Pazar"))</f>
        <v/>
      </c>
    </row>
    <row r="1436" ht="10.5" customHeight="1" s="113">
      <c r="A1436" s="152" t="n">
        <v>43439</v>
      </c>
      <c r="B1436" s="153">
        <f>IF(A1436="","",YEAR(A1436))</f>
        <v/>
      </c>
      <c r="C1436" s="153">
        <f>IF(A1436="","",MONTH(A1436))</f>
        <v/>
      </c>
      <c r="D1436" s="153">
        <f>IF(A1436="","",CHOOSE(MONTH(A1436),"Ocak","Şubat","Mart","Nisan","Mayıs","Haziran","Temmuz","Ağustos","Eylül","Ekim","Kasım","Aralık"))</f>
        <v/>
      </c>
      <c r="E1436" s="153">
        <f>IF(A1436="","",ROUNDUP(MONTH(A1436)/3,0))</f>
        <v/>
      </c>
      <c r="F1436" s="153">
        <f>IF(A1436="","",WEEKNUM(A1436,2))</f>
        <v/>
      </c>
      <c r="G1436" s="153">
        <f>IF(A1436="","",WEEKDAY(A1436,2))</f>
        <v/>
      </c>
      <c r="H1436" s="153">
        <f>IF(A1436="","",CHOOSE(WEEKDAY(A1436,2),"Pazartesi","Salı","Çarşamba","Perşembe","Cuma","Cumartesi","Pazar"))</f>
        <v/>
      </c>
    </row>
    <row r="1437" ht="10.5" customHeight="1" s="113">
      <c r="A1437" s="152" t="n">
        <v>43440</v>
      </c>
      <c r="B1437" s="153">
        <f>IF(A1437="","",YEAR(A1437))</f>
        <v/>
      </c>
      <c r="C1437" s="153">
        <f>IF(A1437="","",MONTH(A1437))</f>
        <v/>
      </c>
      <c r="D1437" s="153">
        <f>IF(A1437="","",CHOOSE(MONTH(A1437),"Ocak","Şubat","Mart","Nisan","Mayıs","Haziran","Temmuz","Ağustos","Eylül","Ekim","Kasım","Aralık"))</f>
        <v/>
      </c>
      <c r="E1437" s="153">
        <f>IF(A1437="","",ROUNDUP(MONTH(A1437)/3,0))</f>
        <v/>
      </c>
      <c r="F1437" s="153">
        <f>IF(A1437="","",WEEKNUM(A1437,2))</f>
        <v/>
      </c>
      <c r="G1437" s="153">
        <f>IF(A1437="","",WEEKDAY(A1437,2))</f>
        <v/>
      </c>
      <c r="H1437" s="153">
        <f>IF(A1437="","",CHOOSE(WEEKDAY(A1437,2),"Pazartesi","Salı","Çarşamba","Perşembe","Cuma","Cumartesi","Pazar"))</f>
        <v/>
      </c>
    </row>
    <row r="1438" ht="10.5" customHeight="1" s="113">
      <c r="A1438" s="152" t="n">
        <v>43441</v>
      </c>
      <c r="B1438" s="153">
        <f>IF(A1438="","",YEAR(A1438))</f>
        <v/>
      </c>
      <c r="C1438" s="153">
        <f>IF(A1438="","",MONTH(A1438))</f>
        <v/>
      </c>
      <c r="D1438" s="153">
        <f>IF(A1438="","",CHOOSE(MONTH(A1438),"Ocak","Şubat","Mart","Nisan","Mayıs","Haziran","Temmuz","Ağustos","Eylül","Ekim","Kasım","Aralık"))</f>
        <v/>
      </c>
      <c r="E1438" s="153">
        <f>IF(A1438="","",ROUNDUP(MONTH(A1438)/3,0))</f>
        <v/>
      </c>
      <c r="F1438" s="153">
        <f>IF(A1438="","",WEEKNUM(A1438,2))</f>
        <v/>
      </c>
      <c r="G1438" s="153">
        <f>IF(A1438="","",WEEKDAY(A1438,2))</f>
        <v/>
      </c>
      <c r="H1438" s="153">
        <f>IF(A1438="","",CHOOSE(WEEKDAY(A1438,2),"Pazartesi","Salı","Çarşamba","Perşembe","Cuma","Cumartesi","Pazar"))</f>
        <v/>
      </c>
    </row>
    <row r="1439" ht="10.5" customHeight="1" s="113">
      <c r="A1439" s="152" t="n">
        <v>43442</v>
      </c>
      <c r="B1439" s="153">
        <f>IF(A1439="","",YEAR(A1439))</f>
        <v/>
      </c>
      <c r="C1439" s="153">
        <f>IF(A1439="","",MONTH(A1439))</f>
        <v/>
      </c>
      <c r="D1439" s="153">
        <f>IF(A1439="","",CHOOSE(MONTH(A1439),"Ocak","Şubat","Mart","Nisan","Mayıs","Haziran","Temmuz","Ağustos","Eylül","Ekim","Kasım","Aralık"))</f>
        <v/>
      </c>
      <c r="E1439" s="153">
        <f>IF(A1439="","",ROUNDUP(MONTH(A1439)/3,0))</f>
        <v/>
      </c>
      <c r="F1439" s="153">
        <f>IF(A1439="","",WEEKNUM(A1439,2))</f>
        <v/>
      </c>
      <c r="G1439" s="153">
        <f>IF(A1439="","",WEEKDAY(A1439,2))</f>
        <v/>
      </c>
      <c r="H1439" s="153">
        <f>IF(A1439="","",CHOOSE(WEEKDAY(A1439,2),"Pazartesi","Salı","Çarşamba","Perşembe","Cuma","Cumartesi","Pazar"))</f>
        <v/>
      </c>
    </row>
    <row r="1440" ht="10.5" customHeight="1" s="113">
      <c r="A1440" s="152" t="n">
        <v>43443</v>
      </c>
      <c r="B1440" s="153">
        <f>IF(A1440="","",YEAR(A1440))</f>
        <v/>
      </c>
      <c r="C1440" s="153">
        <f>IF(A1440="","",MONTH(A1440))</f>
        <v/>
      </c>
      <c r="D1440" s="153">
        <f>IF(A1440="","",CHOOSE(MONTH(A1440),"Ocak","Şubat","Mart","Nisan","Mayıs","Haziran","Temmuz","Ağustos","Eylül","Ekim","Kasım","Aralık"))</f>
        <v/>
      </c>
      <c r="E1440" s="153">
        <f>IF(A1440="","",ROUNDUP(MONTH(A1440)/3,0))</f>
        <v/>
      </c>
      <c r="F1440" s="153">
        <f>IF(A1440="","",WEEKNUM(A1440,2))</f>
        <v/>
      </c>
      <c r="G1440" s="153">
        <f>IF(A1440="","",WEEKDAY(A1440,2))</f>
        <v/>
      </c>
      <c r="H1440" s="153">
        <f>IF(A1440="","",CHOOSE(WEEKDAY(A1440,2),"Pazartesi","Salı","Çarşamba","Perşembe","Cuma","Cumartesi","Pazar"))</f>
        <v/>
      </c>
    </row>
    <row r="1441" ht="10.5" customHeight="1" s="113">
      <c r="A1441" s="152" t="n">
        <v>43444</v>
      </c>
      <c r="B1441" s="153">
        <f>IF(A1441="","",YEAR(A1441))</f>
        <v/>
      </c>
      <c r="C1441" s="153">
        <f>IF(A1441="","",MONTH(A1441))</f>
        <v/>
      </c>
      <c r="D1441" s="153">
        <f>IF(A1441="","",CHOOSE(MONTH(A1441),"Ocak","Şubat","Mart","Nisan","Mayıs","Haziran","Temmuz","Ağustos","Eylül","Ekim","Kasım","Aralık"))</f>
        <v/>
      </c>
      <c r="E1441" s="153">
        <f>IF(A1441="","",ROUNDUP(MONTH(A1441)/3,0))</f>
        <v/>
      </c>
      <c r="F1441" s="153">
        <f>IF(A1441="","",WEEKNUM(A1441,2))</f>
        <v/>
      </c>
      <c r="G1441" s="153">
        <f>IF(A1441="","",WEEKDAY(A1441,2))</f>
        <v/>
      </c>
      <c r="H1441" s="153">
        <f>IF(A1441="","",CHOOSE(WEEKDAY(A1441,2),"Pazartesi","Salı","Çarşamba","Perşembe","Cuma","Cumartesi","Pazar"))</f>
        <v/>
      </c>
    </row>
    <row r="1442" ht="10.5" customHeight="1" s="113">
      <c r="A1442" s="152" t="n">
        <v>43445</v>
      </c>
      <c r="B1442" s="153">
        <f>IF(A1442="","",YEAR(A1442))</f>
        <v/>
      </c>
      <c r="C1442" s="153">
        <f>IF(A1442="","",MONTH(A1442))</f>
        <v/>
      </c>
      <c r="D1442" s="153">
        <f>IF(A1442="","",CHOOSE(MONTH(A1442),"Ocak","Şubat","Mart","Nisan","Mayıs","Haziran","Temmuz","Ağustos","Eylül","Ekim","Kasım","Aralık"))</f>
        <v/>
      </c>
      <c r="E1442" s="153">
        <f>IF(A1442="","",ROUNDUP(MONTH(A1442)/3,0))</f>
        <v/>
      </c>
      <c r="F1442" s="153">
        <f>IF(A1442="","",WEEKNUM(A1442,2))</f>
        <v/>
      </c>
      <c r="G1442" s="153">
        <f>IF(A1442="","",WEEKDAY(A1442,2))</f>
        <v/>
      </c>
      <c r="H1442" s="153">
        <f>IF(A1442="","",CHOOSE(WEEKDAY(A1442,2),"Pazartesi","Salı","Çarşamba","Perşembe","Cuma","Cumartesi","Pazar"))</f>
        <v/>
      </c>
    </row>
    <row r="1443" ht="10.5" customHeight="1" s="113">
      <c r="A1443" s="152" t="n">
        <v>43446</v>
      </c>
      <c r="B1443" s="153">
        <f>IF(A1443="","",YEAR(A1443))</f>
        <v/>
      </c>
      <c r="C1443" s="153">
        <f>IF(A1443="","",MONTH(A1443))</f>
        <v/>
      </c>
      <c r="D1443" s="153">
        <f>IF(A1443="","",CHOOSE(MONTH(A1443),"Ocak","Şubat","Mart","Nisan","Mayıs","Haziran","Temmuz","Ağustos","Eylül","Ekim","Kasım","Aralık"))</f>
        <v/>
      </c>
      <c r="E1443" s="153">
        <f>IF(A1443="","",ROUNDUP(MONTH(A1443)/3,0))</f>
        <v/>
      </c>
      <c r="F1443" s="153">
        <f>IF(A1443="","",WEEKNUM(A1443,2))</f>
        <v/>
      </c>
      <c r="G1443" s="153">
        <f>IF(A1443="","",WEEKDAY(A1443,2))</f>
        <v/>
      </c>
      <c r="H1443" s="153">
        <f>IF(A1443="","",CHOOSE(WEEKDAY(A1443,2),"Pazartesi","Salı","Çarşamba","Perşembe","Cuma","Cumartesi","Pazar"))</f>
        <v/>
      </c>
    </row>
    <row r="1444" ht="10.5" customHeight="1" s="113">
      <c r="A1444" s="152" t="n">
        <v>43447</v>
      </c>
      <c r="B1444" s="153">
        <f>IF(A1444="","",YEAR(A1444))</f>
        <v/>
      </c>
      <c r="C1444" s="153">
        <f>IF(A1444="","",MONTH(A1444))</f>
        <v/>
      </c>
      <c r="D1444" s="153">
        <f>IF(A1444="","",CHOOSE(MONTH(A1444),"Ocak","Şubat","Mart","Nisan","Mayıs","Haziran","Temmuz","Ağustos","Eylül","Ekim","Kasım","Aralık"))</f>
        <v/>
      </c>
      <c r="E1444" s="153">
        <f>IF(A1444="","",ROUNDUP(MONTH(A1444)/3,0))</f>
        <v/>
      </c>
      <c r="F1444" s="153">
        <f>IF(A1444="","",WEEKNUM(A1444,2))</f>
        <v/>
      </c>
      <c r="G1444" s="153">
        <f>IF(A1444="","",WEEKDAY(A1444,2))</f>
        <v/>
      </c>
      <c r="H1444" s="153">
        <f>IF(A1444="","",CHOOSE(WEEKDAY(A1444,2),"Pazartesi","Salı","Çarşamba","Perşembe","Cuma","Cumartesi","Pazar"))</f>
        <v/>
      </c>
    </row>
    <row r="1445" ht="10.5" customHeight="1" s="113">
      <c r="A1445" s="152" t="n">
        <v>43448</v>
      </c>
      <c r="B1445" s="153">
        <f>IF(A1445="","",YEAR(A1445))</f>
        <v/>
      </c>
      <c r="C1445" s="153">
        <f>IF(A1445="","",MONTH(A1445))</f>
        <v/>
      </c>
      <c r="D1445" s="153">
        <f>IF(A1445="","",CHOOSE(MONTH(A1445),"Ocak","Şubat","Mart","Nisan","Mayıs","Haziran","Temmuz","Ağustos","Eylül","Ekim","Kasım","Aralık"))</f>
        <v/>
      </c>
      <c r="E1445" s="153">
        <f>IF(A1445="","",ROUNDUP(MONTH(A1445)/3,0))</f>
        <v/>
      </c>
      <c r="F1445" s="153">
        <f>IF(A1445="","",WEEKNUM(A1445,2))</f>
        <v/>
      </c>
      <c r="G1445" s="153">
        <f>IF(A1445="","",WEEKDAY(A1445,2))</f>
        <v/>
      </c>
      <c r="H1445" s="153">
        <f>IF(A1445="","",CHOOSE(WEEKDAY(A1445,2),"Pazartesi","Salı","Çarşamba","Perşembe","Cuma","Cumartesi","Pazar"))</f>
        <v/>
      </c>
    </row>
    <row r="1446" ht="10.5" customHeight="1" s="113">
      <c r="A1446" s="152" t="n">
        <v>43449</v>
      </c>
      <c r="B1446" s="153">
        <f>IF(A1446="","",YEAR(A1446))</f>
        <v/>
      </c>
      <c r="C1446" s="153">
        <f>IF(A1446="","",MONTH(A1446))</f>
        <v/>
      </c>
      <c r="D1446" s="153">
        <f>IF(A1446="","",CHOOSE(MONTH(A1446),"Ocak","Şubat","Mart","Nisan","Mayıs","Haziran","Temmuz","Ağustos","Eylül","Ekim","Kasım","Aralık"))</f>
        <v/>
      </c>
      <c r="E1446" s="153">
        <f>IF(A1446="","",ROUNDUP(MONTH(A1446)/3,0))</f>
        <v/>
      </c>
      <c r="F1446" s="153">
        <f>IF(A1446="","",WEEKNUM(A1446,2))</f>
        <v/>
      </c>
      <c r="G1446" s="153">
        <f>IF(A1446="","",WEEKDAY(A1446,2))</f>
        <v/>
      </c>
      <c r="H1446" s="153">
        <f>IF(A1446="","",CHOOSE(WEEKDAY(A1446,2),"Pazartesi","Salı","Çarşamba","Perşembe","Cuma","Cumartesi","Pazar"))</f>
        <v/>
      </c>
    </row>
    <row r="1447" ht="10.5" customHeight="1" s="113">
      <c r="A1447" s="152" t="n">
        <v>43450</v>
      </c>
      <c r="B1447" s="153">
        <f>IF(A1447="","",YEAR(A1447))</f>
        <v/>
      </c>
      <c r="C1447" s="153">
        <f>IF(A1447="","",MONTH(A1447))</f>
        <v/>
      </c>
      <c r="D1447" s="153">
        <f>IF(A1447="","",CHOOSE(MONTH(A1447),"Ocak","Şubat","Mart","Nisan","Mayıs","Haziran","Temmuz","Ağustos","Eylül","Ekim","Kasım","Aralık"))</f>
        <v/>
      </c>
      <c r="E1447" s="153">
        <f>IF(A1447="","",ROUNDUP(MONTH(A1447)/3,0))</f>
        <v/>
      </c>
      <c r="F1447" s="153">
        <f>IF(A1447="","",WEEKNUM(A1447,2))</f>
        <v/>
      </c>
      <c r="G1447" s="153">
        <f>IF(A1447="","",WEEKDAY(A1447,2))</f>
        <v/>
      </c>
      <c r="H1447" s="153">
        <f>IF(A1447="","",CHOOSE(WEEKDAY(A1447,2),"Pazartesi","Salı","Çarşamba","Perşembe","Cuma","Cumartesi","Pazar"))</f>
        <v/>
      </c>
    </row>
    <row r="1448" ht="10.5" customHeight="1" s="113">
      <c r="A1448" s="152" t="n">
        <v>43451</v>
      </c>
      <c r="B1448" s="153">
        <f>IF(A1448="","",YEAR(A1448))</f>
        <v/>
      </c>
      <c r="C1448" s="153">
        <f>IF(A1448="","",MONTH(A1448))</f>
        <v/>
      </c>
      <c r="D1448" s="153">
        <f>IF(A1448="","",CHOOSE(MONTH(A1448),"Ocak","Şubat","Mart","Nisan","Mayıs","Haziran","Temmuz","Ağustos","Eylül","Ekim","Kasım","Aralık"))</f>
        <v/>
      </c>
      <c r="E1448" s="153">
        <f>IF(A1448="","",ROUNDUP(MONTH(A1448)/3,0))</f>
        <v/>
      </c>
      <c r="F1448" s="153">
        <f>IF(A1448="","",WEEKNUM(A1448,2))</f>
        <v/>
      </c>
      <c r="G1448" s="153">
        <f>IF(A1448="","",WEEKDAY(A1448,2))</f>
        <v/>
      </c>
      <c r="H1448" s="153">
        <f>IF(A1448="","",CHOOSE(WEEKDAY(A1448,2),"Pazartesi","Salı","Çarşamba","Perşembe","Cuma","Cumartesi","Pazar"))</f>
        <v/>
      </c>
    </row>
    <row r="1449" ht="10.5" customHeight="1" s="113">
      <c r="A1449" s="152" t="n">
        <v>43452</v>
      </c>
      <c r="B1449" s="153">
        <f>IF(A1449="","",YEAR(A1449))</f>
        <v/>
      </c>
      <c r="C1449" s="153">
        <f>IF(A1449="","",MONTH(A1449))</f>
        <v/>
      </c>
      <c r="D1449" s="153">
        <f>IF(A1449="","",CHOOSE(MONTH(A1449),"Ocak","Şubat","Mart","Nisan","Mayıs","Haziran","Temmuz","Ağustos","Eylül","Ekim","Kasım","Aralık"))</f>
        <v/>
      </c>
      <c r="E1449" s="153">
        <f>IF(A1449="","",ROUNDUP(MONTH(A1449)/3,0))</f>
        <v/>
      </c>
      <c r="F1449" s="153">
        <f>IF(A1449="","",WEEKNUM(A1449,2))</f>
        <v/>
      </c>
      <c r="G1449" s="153">
        <f>IF(A1449="","",WEEKDAY(A1449,2))</f>
        <v/>
      </c>
      <c r="H1449" s="153">
        <f>IF(A1449="","",CHOOSE(WEEKDAY(A1449,2),"Pazartesi","Salı","Çarşamba","Perşembe","Cuma","Cumartesi","Pazar"))</f>
        <v/>
      </c>
    </row>
    <row r="1450" ht="10.5" customHeight="1" s="113">
      <c r="A1450" s="152" t="n">
        <v>43453</v>
      </c>
      <c r="B1450" s="153">
        <f>IF(A1450="","",YEAR(A1450))</f>
        <v/>
      </c>
      <c r="C1450" s="153">
        <f>IF(A1450="","",MONTH(A1450))</f>
        <v/>
      </c>
      <c r="D1450" s="153">
        <f>IF(A1450="","",CHOOSE(MONTH(A1450),"Ocak","Şubat","Mart","Nisan","Mayıs","Haziran","Temmuz","Ağustos","Eylül","Ekim","Kasım","Aralık"))</f>
        <v/>
      </c>
      <c r="E1450" s="153">
        <f>IF(A1450="","",ROUNDUP(MONTH(A1450)/3,0))</f>
        <v/>
      </c>
      <c r="F1450" s="153">
        <f>IF(A1450="","",WEEKNUM(A1450,2))</f>
        <v/>
      </c>
      <c r="G1450" s="153">
        <f>IF(A1450="","",WEEKDAY(A1450,2))</f>
        <v/>
      </c>
      <c r="H1450" s="153">
        <f>IF(A1450="","",CHOOSE(WEEKDAY(A1450,2),"Pazartesi","Salı","Çarşamba","Perşembe","Cuma","Cumartesi","Pazar"))</f>
        <v/>
      </c>
    </row>
    <row r="1451" ht="10.5" customHeight="1" s="113">
      <c r="A1451" s="152" t="n">
        <v>43454</v>
      </c>
      <c r="B1451" s="153">
        <f>IF(A1451="","",YEAR(A1451))</f>
        <v/>
      </c>
      <c r="C1451" s="153">
        <f>IF(A1451="","",MONTH(A1451))</f>
        <v/>
      </c>
      <c r="D1451" s="153">
        <f>IF(A1451="","",CHOOSE(MONTH(A1451),"Ocak","Şubat","Mart","Nisan","Mayıs","Haziran","Temmuz","Ağustos","Eylül","Ekim","Kasım","Aralık"))</f>
        <v/>
      </c>
      <c r="E1451" s="153">
        <f>IF(A1451="","",ROUNDUP(MONTH(A1451)/3,0))</f>
        <v/>
      </c>
      <c r="F1451" s="153">
        <f>IF(A1451="","",WEEKNUM(A1451,2))</f>
        <v/>
      </c>
      <c r="G1451" s="153">
        <f>IF(A1451="","",WEEKDAY(A1451,2))</f>
        <v/>
      </c>
      <c r="H1451" s="153">
        <f>IF(A1451="","",CHOOSE(WEEKDAY(A1451,2),"Pazartesi","Salı","Çarşamba","Perşembe","Cuma","Cumartesi","Pazar"))</f>
        <v/>
      </c>
    </row>
    <row r="1452" ht="10.5" customHeight="1" s="113">
      <c r="A1452" s="152" t="n">
        <v>43455</v>
      </c>
      <c r="B1452" s="153">
        <f>IF(A1452="","",YEAR(A1452))</f>
        <v/>
      </c>
      <c r="C1452" s="153">
        <f>IF(A1452="","",MONTH(A1452))</f>
        <v/>
      </c>
      <c r="D1452" s="153">
        <f>IF(A1452="","",CHOOSE(MONTH(A1452),"Ocak","Şubat","Mart","Nisan","Mayıs","Haziran","Temmuz","Ağustos","Eylül","Ekim","Kasım","Aralık"))</f>
        <v/>
      </c>
      <c r="E1452" s="153">
        <f>IF(A1452="","",ROUNDUP(MONTH(A1452)/3,0))</f>
        <v/>
      </c>
      <c r="F1452" s="153">
        <f>IF(A1452="","",WEEKNUM(A1452,2))</f>
        <v/>
      </c>
      <c r="G1452" s="153">
        <f>IF(A1452="","",WEEKDAY(A1452,2))</f>
        <v/>
      </c>
      <c r="H1452" s="153">
        <f>IF(A1452="","",CHOOSE(WEEKDAY(A1452,2),"Pazartesi","Salı","Çarşamba","Perşembe","Cuma","Cumartesi","Pazar"))</f>
        <v/>
      </c>
    </row>
    <row r="1453" ht="10.5" customHeight="1" s="113">
      <c r="A1453" s="152" t="n">
        <v>43456</v>
      </c>
      <c r="B1453" s="153">
        <f>IF(A1453="","",YEAR(A1453))</f>
        <v/>
      </c>
      <c r="C1453" s="153">
        <f>IF(A1453="","",MONTH(A1453))</f>
        <v/>
      </c>
      <c r="D1453" s="153">
        <f>IF(A1453="","",CHOOSE(MONTH(A1453),"Ocak","Şubat","Mart","Nisan","Mayıs","Haziran","Temmuz","Ağustos","Eylül","Ekim","Kasım","Aralık"))</f>
        <v/>
      </c>
      <c r="E1453" s="153">
        <f>IF(A1453="","",ROUNDUP(MONTH(A1453)/3,0))</f>
        <v/>
      </c>
      <c r="F1453" s="153">
        <f>IF(A1453="","",WEEKNUM(A1453,2))</f>
        <v/>
      </c>
      <c r="G1453" s="153">
        <f>IF(A1453="","",WEEKDAY(A1453,2))</f>
        <v/>
      </c>
      <c r="H1453" s="153">
        <f>IF(A1453="","",CHOOSE(WEEKDAY(A1453,2),"Pazartesi","Salı","Çarşamba","Perşembe","Cuma","Cumartesi","Pazar"))</f>
        <v/>
      </c>
    </row>
    <row r="1454" ht="10.5" customHeight="1" s="113">
      <c r="A1454" s="152" t="n">
        <v>43457</v>
      </c>
      <c r="B1454" s="153">
        <f>IF(A1454="","",YEAR(A1454))</f>
        <v/>
      </c>
      <c r="C1454" s="153">
        <f>IF(A1454="","",MONTH(A1454))</f>
        <v/>
      </c>
      <c r="D1454" s="153">
        <f>IF(A1454="","",CHOOSE(MONTH(A1454),"Ocak","Şubat","Mart","Nisan","Mayıs","Haziran","Temmuz","Ağustos","Eylül","Ekim","Kasım","Aralık"))</f>
        <v/>
      </c>
      <c r="E1454" s="153">
        <f>IF(A1454="","",ROUNDUP(MONTH(A1454)/3,0))</f>
        <v/>
      </c>
      <c r="F1454" s="153">
        <f>IF(A1454="","",WEEKNUM(A1454,2))</f>
        <v/>
      </c>
      <c r="G1454" s="153">
        <f>IF(A1454="","",WEEKDAY(A1454,2))</f>
        <v/>
      </c>
      <c r="H1454" s="153">
        <f>IF(A1454="","",CHOOSE(WEEKDAY(A1454,2),"Pazartesi","Salı","Çarşamba","Perşembe","Cuma","Cumartesi","Pazar"))</f>
        <v/>
      </c>
    </row>
    <row r="1455" ht="10.5" customHeight="1" s="113">
      <c r="A1455" s="152" t="n">
        <v>43458</v>
      </c>
      <c r="B1455" s="153">
        <f>IF(A1455="","",YEAR(A1455))</f>
        <v/>
      </c>
      <c r="C1455" s="153">
        <f>IF(A1455="","",MONTH(A1455))</f>
        <v/>
      </c>
      <c r="D1455" s="153">
        <f>IF(A1455="","",CHOOSE(MONTH(A1455),"Ocak","Şubat","Mart","Nisan","Mayıs","Haziran","Temmuz","Ağustos","Eylül","Ekim","Kasım","Aralık"))</f>
        <v/>
      </c>
      <c r="E1455" s="153">
        <f>IF(A1455="","",ROUNDUP(MONTH(A1455)/3,0))</f>
        <v/>
      </c>
      <c r="F1455" s="153">
        <f>IF(A1455="","",WEEKNUM(A1455,2))</f>
        <v/>
      </c>
      <c r="G1455" s="153">
        <f>IF(A1455="","",WEEKDAY(A1455,2))</f>
        <v/>
      </c>
      <c r="H1455" s="153">
        <f>IF(A1455="","",CHOOSE(WEEKDAY(A1455,2),"Pazartesi","Salı","Çarşamba","Perşembe","Cuma","Cumartesi","Pazar"))</f>
        <v/>
      </c>
    </row>
    <row r="1456" ht="10.5" customHeight="1" s="113">
      <c r="A1456" s="152" t="n">
        <v>43459</v>
      </c>
      <c r="B1456" s="153">
        <f>IF(A1456="","",YEAR(A1456))</f>
        <v/>
      </c>
      <c r="C1456" s="153">
        <f>IF(A1456="","",MONTH(A1456))</f>
        <v/>
      </c>
      <c r="D1456" s="153">
        <f>IF(A1456="","",CHOOSE(MONTH(A1456),"Ocak","Şubat","Mart","Nisan","Mayıs","Haziran","Temmuz","Ağustos","Eylül","Ekim","Kasım","Aralık"))</f>
        <v/>
      </c>
      <c r="E1456" s="153">
        <f>IF(A1456="","",ROUNDUP(MONTH(A1456)/3,0))</f>
        <v/>
      </c>
      <c r="F1456" s="153">
        <f>IF(A1456="","",WEEKNUM(A1456,2))</f>
        <v/>
      </c>
      <c r="G1456" s="153">
        <f>IF(A1456="","",WEEKDAY(A1456,2))</f>
        <v/>
      </c>
      <c r="H1456" s="153">
        <f>IF(A1456="","",CHOOSE(WEEKDAY(A1456,2),"Pazartesi","Salı","Çarşamba","Perşembe","Cuma","Cumartesi","Pazar"))</f>
        <v/>
      </c>
    </row>
    <row r="1457" ht="10.5" customHeight="1" s="113">
      <c r="A1457" s="152" t="n">
        <v>43460</v>
      </c>
      <c r="B1457" s="153">
        <f>IF(A1457="","",YEAR(A1457))</f>
        <v/>
      </c>
      <c r="C1457" s="153">
        <f>IF(A1457="","",MONTH(A1457))</f>
        <v/>
      </c>
      <c r="D1457" s="153">
        <f>IF(A1457="","",CHOOSE(MONTH(A1457),"Ocak","Şubat","Mart","Nisan","Mayıs","Haziran","Temmuz","Ağustos","Eylül","Ekim","Kasım","Aralık"))</f>
        <v/>
      </c>
      <c r="E1457" s="153">
        <f>IF(A1457="","",ROUNDUP(MONTH(A1457)/3,0))</f>
        <v/>
      </c>
      <c r="F1457" s="153">
        <f>IF(A1457="","",WEEKNUM(A1457,2))</f>
        <v/>
      </c>
      <c r="G1457" s="153">
        <f>IF(A1457="","",WEEKDAY(A1457,2))</f>
        <v/>
      </c>
      <c r="H1457" s="153">
        <f>IF(A1457="","",CHOOSE(WEEKDAY(A1457,2),"Pazartesi","Salı","Çarşamba","Perşembe","Cuma","Cumartesi","Pazar"))</f>
        <v/>
      </c>
    </row>
    <row r="1458" ht="10.5" customHeight="1" s="113">
      <c r="A1458" s="152" t="n">
        <v>43461</v>
      </c>
      <c r="B1458" s="153">
        <f>IF(A1458="","",YEAR(A1458))</f>
        <v/>
      </c>
      <c r="C1458" s="153">
        <f>IF(A1458="","",MONTH(A1458))</f>
        <v/>
      </c>
      <c r="D1458" s="153">
        <f>IF(A1458="","",CHOOSE(MONTH(A1458),"Ocak","Şubat","Mart","Nisan","Mayıs","Haziran","Temmuz","Ağustos","Eylül","Ekim","Kasım","Aralık"))</f>
        <v/>
      </c>
      <c r="E1458" s="153">
        <f>IF(A1458="","",ROUNDUP(MONTH(A1458)/3,0))</f>
        <v/>
      </c>
      <c r="F1458" s="153">
        <f>IF(A1458="","",WEEKNUM(A1458,2))</f>
        <v/>
      </c>
      <c r="G1458" s="153">
        <f>IF(A1458="","",WEEKDAY(A1458,2))</f>
        <v/>
      </c>
      <c r="H1458" s="153">
        <f>IF(A1458="","",CHOOSE(WEEKDAY(A1458,2),"Pazartesi","Salı","Çarşamba","Perşembe","Cuma","Cumartesi","Pazar"))</f>
        <v/>
      </c>
    </row>
    <row r="1459" ht="10.5" customHeight="1" s="113">
      <c r="A1459" s="152" t="n">
        <v>43462</v>
      </c>
      <c r="B1459" s="153">
        <f>IF(A1459="","",YEAR(A1459))</f>
        <v/>
      </c>
      <c r="C1459" s="153">
        <f>IF(A1459="","",MONTH(A1459))</f>
        <v/>
      </c>
      <c r="D1459" s="153">
        <f>IF(A1459="","",CHOOSE(MONTH(A1459),"Ocak","Şubat","Mart","Nisan","Mayıs","Haziran","Temmuz","Ağustos","Eylül","Ekim","Kasım","Aralık"))</f>
        <v/>
      </c>
      <c r="E1459" s="153">
        <f>IF(A1459="","",ROUNDUP(MONTH(A1459)/3,0))</f>
        <v/>
      </c>
      <c r="F1459" s="153">
        <f>IF(A1459="","",WEEKNUM(A1459,2))</f>
        <v/>
      </c>
      <c r="G1459" s="153">
        <f>IF(A1459="","",WEEKDAY(A1459,2))</f>
        <v/>
      </c>
      <c r="H1459" s="153">
        <f>IF(A1459="","",CHOOSE(WEEKDAY(A1459,2),"Pazartesi","Salı","Çarşamba","Perşembe","Cuma","Cumartesi","Pazar"))</f>
        <v/>
      </c>
    </row>
    <row r="1460" ht="10.5" customHeight="1" s="113">
      <c r="A1460" s="152" t="n">
        <v>43463</v>
      </c>
      <c r="B1460" s="153">
        <f>IF(A1460="","",YEAR(A1460))</f>
        <v/>
      </c>
      <c r="C1460" s="153">
        <f>IF(A1460="","",MONTH(A1460))</f>
        <v/>
      </c>
      <c r="D1460" s="153">
        <f>IF(A1460="","",CHOOSE(MONTH(A1460),"Ocak","Şubat","Mart","Nisan","Mayıs","Haziran","Temmuz","Ağustos","Eylül","Ekim","Kasım","Aralık"))</f>
        <v/>
      </c>
      <c r="E1460" s="153">
        <f>IF(A1460="","",ROUNDUP(MONTH(A1460)/3,0))</f>
        <v/>
      </c>
      <c r="F1460" s="153">
        <f>IF(A1460="","",WEEKNUM(A1460,2))</f>
        <v/>
      </c>
      <c r="G1460" s="153">
        <f>IF(A1460="","",WEEKDAY(A1460,2))</f>
        <v/>
      </c>
      <c r="H1460" s="153">
        <f>IF(A1460="","",CHOOSE(WEEKDAY(A1460,2),"Pazartesi","Salı","Çarşamba","Perşembe","Cuma","Cumartesi","Pazar"))</f>
        <v/>
      </c>
    </row>
    <row r="1461" ht="10.5" customHeight="1" s="113">
      <c r="A1461" s="152" t="n">
        <v>43464</v>
      </c>
      <c r="B1461" s="153">
        <f>IF(A1461="","",YEAR(A1461))</f>
        <v/>
      </c>
      <c r="C1461" s="153">
        <f>IF(A1461="","",MONTH(A1461))</f>
        <v/>
      </c>
      <c r="D1461" s="153">
        <f>IF(A1461="","",CHOOSE(MONTH(A1461),"Ocak","Şubat","Mart","Nisan","Mayıs","Haziran","Temmuz","Ağustos","Eylül","Ekim","Kasım","Aralık"))</f>
        <v/>
      </c>
      <c r="E1461" s="153">
        <f>IF(A1461="","",ROUNDUP(MONTH(A1461)/3,0))</f>
        <v/>
      </c>
      <c r="F1461" s="153">
        <f>IF(A1461="","",WEEKNUM(A1461,2))</f>
        <v/>
      </c>
      <c r="G1461" s="153">
        <f>IF(A1461="","",WEEKDAY(A1461,2))</f>
        <v/>
      </c>
      <c r="H1461" s="153">
        <f>IF(A1461="","",CHOOSE(WEEKDAY(A1461,2),"Pazartesi","Salı","Çarşamba","Perşembe","Cuma","Cumartesi","Pazar"))</f>
        <v/>
      </c>
    </row>
    <row r="1462" ht="10.5" customHeight="1" s="113">
      <c r="A1462" s="152" t="n">
        <v>43465</v>
      </c>
      <c r="B1462" s="153">
        <f>IF(A1462="","",YEAR(A1462))</f>
        <v/>
      </c>
      <c r="C1462" s="153">
        <f>IF(A1462="","",MONTH(A1462))</f>
        <v/>
      </c>
      <c r="D1462" s="153">
        <f>IF(A1462="","",CHOOSE(MONTH(A1462),"Ocak","Şubat","Mart","Nisan","Mayıs","Haziran","Temmuz","Ağustos","Eylül","Ekim","Kasım","Aralık"))</f>
        <v/>
      </c>
      <c r="E1462" s="153">
        <f>IF(A1462="","",ROUNDUP(MONTH(A1462)/3,0))</f>
        <v/>
      </c>
      <c r="F1462" s="153">
        <f>IF(A1462="","",WEEKNUM(A1462,2))</f>
        <v/>
      </c>
      <c r="G1462" s="153">
        <f>IF(A1462="","",WEEKDAY(A1462,2))</f>
        <v/>
      </c>
      <c r="H1462" s="153">
        <f>IF(A1462="","",CHOOSE(WEEKDAY(A1462,2),"Pazartesi","Salı","Çarşamba","Perşembe","Cuma","Cumartesi","Pazar"))</f>
        <v/>
      </c>
    </row>
    <row r="1463" ht="10.5" customHeight="1" s="113">
      <c r="A1463" s="152" t="n">
        <v>43466</v>
      </c>
      <c r="B1463" s="153">
        <f>IF(A1463="","",YEAR(A1463))</f>
        <v/>
      </c>
      <c r="C1463" s="153">
        <f>IF(A1463="","",MONTH(A1463))</f>
        <v/>
      </c>
      <c r="D1463" s="153">
        <f>IF(A1463="","",CHOOSE(MONTH(A1463),"Ocak","Şubat","Mart","Nisan","Mayıs","Haziran","Temmuz","Ağustos","Eylül","Ekim","Kasım","Aralık"))</f>
        <v/>
      </c>
      <c r="E1463" s="153">
        <f>IF(A1463="","",ROUNDUP(MONTH(A1463)/3,0))</f>
        <v/>
      </c>
      <c r="F1463" s="153">
        <f>IF(A1463="","",WEEKNUM(A1463,2))</f>
        <v/>
      </c>
      <c r="G1463" s="153">
        <f>IF(A1463="","",WEEKDAY(A1463,2))</f>
        <v/>
      </c>
      <c r="H1463" s="153">
        <f>IF(A1463="","",CHOOSE(WEEKDAY(A1463,2),"Pazartesi","Salı","Çarşamba","Perşembe","Cuma","Cumartesi","Pazar"))</f>
        <v/>
      </c>
    </row>
    <row r="1464" ht="10.5" customHeight="1" s="113">
      <c r="A1464" s="152" t="n">
        <v>43467</v>
      </c>
      <c r="B1464" s="153">
        <f>IF(A1464="","",YEAR(A1464))</f>
        <v/>
      </c>
      <c r="C1464" s="153">
        <f>IF(A1464="","",MONTH(A1464))</f>
        <v/>
      </c>
      <c r="D1464" s="153">
        <f>IF(A1464="","",CHOOSE(MONTH(A1464),"Ocak","Şubat","Mart","Nisan","Mayıs","Haziran","Temmuz","Ağustos","Eylül","Ekim","Kasım","Aralık"))</f>
        <v/>
      </c>
      <c r="E1464" s="153">
        <f>IF(A1464="","",ROUNDUP(MONTH(A1464)/3,0))</f>
        <v/>
      </c>
      <c r="F1464" s="153">
        <f>IF(A1464="","",WEEKNUM(A1464,2))</f>
        <v/>
      </c>
      <c r="G1464" s="153">
        <f>IF(A1464="","",WEEKDAY(A1464,2))</f>
        <v/>
      </c>
      <c r="H1464" s="153">
        <f>IF(A1464="","",CHOOSE(WEEKDAY(A1464,2),"Pazartesi","Salı","Çarşamba","Perşembe","Cuma","Cumartesi","Pazar"))</f>
        <v/>
      </c>
    </row>
    <row r="1465" ht="10.5" customHeight="1" s="113">
      <c r="A1465" s="152" t="n">
        <v>43468</v>
      </c>
      <c r="B1465" s="153">
        <f>IF(A1465="","",YEAR(A1465))</f>
        <v/>
      </c>
      <c r="C1465" s="153">
        <f>IF(A1465="","",MONTH(A1465))</f>
        <v/>
      </c>
      <c r="D1465" s="153">
        <f>IF(A1465="","",CHOOSE(MONTH(A1465),"Ocak","Şubat","Mart","Nisan","Mayıs","Haziran","Temmuz","Ağustos","Eylül","Ekim","Kasım","Aralık"))</f>
        <v/>
      </c>
      <c r="E1465" s="153">
        <f>IF(A1465="","",ROUNDUP(MONTH(A1465)/3,0))</f>
        <v/>
      </c>
      <c r="F1465" s="153">
        <f>IF(A1465="","",WEEKNUM(A1465,2))</f>
        <v/>
      </c>
      <c r="G1465" s="153">
        <f>IF(A1465="","",WEEKDAY(A1465,2))</f>
        <v/>
      </c>
      <c r="H1465" s="153">
        <f>IF(A1465="","",CHOOSE(WEEKDAY(A1465,2),"Pazartesi","Salı","Çarşamba","Perşembe","Cuma","Cumartesi","Pazar"))</f>
        <v/>
      </c>
    </row>
    <row r="1466" ht="10.5" customHeight="1" s="113">
      <c r="A1466" s="152" t="n">
        <v>43469</v>
      </c>
      <c r="B1466" s="153">
        <f>IF(A1466="","",YEAR(A1466))</f>
        <v/>
      </c>
      <c r="C1466" s="153">
        <f>IF(A1466="","",MONTH(A1466))</f>
        <v/>
      </c>
      <c r="D1466" s="153">
        <f>IF(A1466="","",CHOOSE(MONTH(A1466),"Ocak","Şubat","Mart","Nisan","Mayıs","Haziran","Temmuz","Ağustos","Eylül","Ekim","Kasım","Aralık"))</f>
        <v/>
      </c>
      <c r="E1466" s="153">
        <f>IF(A1466="","",ROUNDUP(MONTH(A1466)/3,0))</f>
        <v/>
      </c>
      <c r="F1466" s="153">
        <f>IF(A1466="","",WEEKNUM(A1466,2))</f>
        <v/>
      </c>
      <c r="G1466" s="153">
        <f>IF(A1466="","",WEEKDAY(A1466,2))</f>
        <v/>
      </c>
      <c r="H1466" s="153">
        <f>IF(A1466="","",CHOOSE(WEEKDAY(A1466,2),"Pazartesi","Salı","Çarşamba","Perşembe","Cuma","Cumartesi","Pazar"))</f>
        <v/>
      </c>
    </row>
    <row r="1467" ht="10.5" customHeight="1" s="113">
      <c r="A1467" s="152" t="n">
        <v>43470</v>
      </c>
      <c r="B1467" s="153">
        <f>IF(A1467="","",YEAR(A1467))</f>
        <v/>
      </c>
      <c r="C1467" s="153">
        <f>IF(A1467="","",MONTH(A1467))</f>
        <v/>
      </c>
      <c r="D1467" s="153">
        <f>IF(A1467="","",CHOOSE(MONTH(A1467),"Ocak","Şubat","Mart","Nisan","Mayıs","Haziran","Temmuz","Ağustos","Eylül","Ekim","Kasım","Aralık"))</f>
        <v/>
      </c>
      <c r="E1467" s="153">
        <f>IF(A1467="","",ROUNDUP(MONTH(A1467)/3,0))</f>
        <v/>
      </c>
      <c r="F1467" s="153">
        <f>IF(A1467="","",WEEKNUM(A1467,2))</f>
        <v/>
      </c>
      <c r="G1467" s="153">
        <f>IF(A1467="","",WEEKDAY(A1467,2))</f>
        <v/>
      </c>
      <c r="H1467" s="153">
        <f>IF(A1467="","",CHOOSE(WEEKDAY(A1467,2),"Pazartesi","Salı","Çarşamba","Perşembe","Cuma","Cumartesi","Pazar"))</f>
        <v/>
      </c>
    </row>
    <row r="1468" ht="10.5" customHeight="1" s="113">
      <c r="A1468" s="152" t="n">
        <v>43471</v>
      </c>
      <c r="B1468" s="153">
        <f>IF(A1468="","",YEAR(A1468))</f>
        <v/>
      </c>
      <c r="C1468" s="153">
        <f>IF(A1468="","",MONTH(A1468))</f>
        <v/>
      </c>
      <c r="D1468" s="153">
        <f>IF(A1468="","",CHOOSE(MONTH(A1468),"Ocak","Şubat","Mart","Nisan","Mayıs","Haziran","Temmuz","Ağustos","Eylül","Ekim","Kasım","Aralık"))</f>
        <v/>
      </c>
      <c r="E1468" s="153">
        <f>IF(A1468="","",ROUNDUP(MONTH(A1468)/3,0))</f>
        <v/>
      </c>
      <c r="F1468" s="153">
        <f>IF(A1468="","",WEEKNUM(A1468,2))</f>
        <v/>
      </c>
      <c r="G1468" s="153">
        <f>IF(A1468="","",WEEKDAY(A1468,2))</f>
        <v/>
      </c>
      <c r="H1468" s="153">
        <f>IF(A1468="","",CHOOSE(WEEKDAY(A1468,2),"Pazartesi","Salı","Çarşamba","Perşembe","Cuma","Cumartesi","Pazar"))</f>
        <v/>
      </c>
    </row>
    <row r="1469" ht="10.5" customHeight="1" s="113">
      <c r="A1469" s="152" t="n">
        <v>43472</v>
      </c>
      <c r="B1469" s="153">
        <f>IF(A1469="","",YEAR(A1469))</f>
        <v/>
      </c>
      <c r="C1469" s="153">
        <f>IF(A1469="","",MONTH(A1469))</f>
        <v/>
      </c>
      <c r="D1469" s="153">
        <f>IF(A1469="","",CHOOSE(MONTH(A1469),"Ocak","Şubat","Mart","Nisan","Mayıs","Haziran","Temmuz","Ağustos","Eylül","Ekim","Kasım","Aralık"))</f>
        <v/>
      </c>
      <c r="E1469" s="153">
        <f>IF(A1469="","",ROUNDUP(MONTH(A1469)/3,0))</f>
        <v/>
      </c>
      <c r="F1469" s="153">
        <f>IF(A1469="","",WEEKNUM(A1469,2))</f>
        <v/>
      </c>
      <c r="G1469" s="153">
        <f>IF(A1469="","",WEEKDAY(A1469,2))</f>
        <v/>
      </c>
      <c r="H1469" s="153">
        <f>IF(A1469="","",CHOOSE(WEEKDAY(A1469,2),"Pazartesi","Salı","Çarşamba","Perşembe","Cuma","Cumartesi","Pazar"))</f>
        <v/>
      </c>
    </row>
    <row r="1470" ht="10.5" customHeight="1" s="113">
      <c r="A1470" s="152" t="n">
        <v>43473</v>
      </c>
      <c r="B1470" s="153">
        <f>IF(A1470="","",YEAR(A1470))</f>
        <v/>
      </c>
      <c r="C1470" s="153">
        <f>IF(A1470="","",MONTH(A1470))</f>
        <v/>
      </c>
      <c r="D1470" s="153">
        <f>IF(A1470="","",CHOOSE(MONTH(A1470),"Ocak","Şubat","Mart","Nisan","Mayıs","Haziran","Temmuz","Ağustos","Eylül","Ekim","Kasım","Aralık"))</f>
        <v/>
      </c>
      <c r="E1470" s="153">
        <f>IF(A1470="","",ROUNDUP(MONTH(A1470)/3,0))</f>
        <v/>
      </c>
      <c r="F1470" s="153">
        <f>IF(A1470="","",WEEKNUM(A1470,2))</f>
        <v/>
      </c>
      <c r="G1470" s="153">
        <f>IF(A1470="","",WEEKDAY(A1470,2))</f>
        <v/>
      </c>
      <c r="H1470" s="153">
        <f>IF(A1470="","",CHOOSE(WEEKDAY(A1470,2),"Pazartesi","Salı","Çarşamba","Perşembe","Cuma","Cumartesi","Pazar"))</f>
        <v/>
      </c>
    </row>
    <row r="1471" ht="10.5" customHeight="1" s="113">
      <c r="A1471" s="152" t="n">
        <v>43474</v>
      </c>
      <c r="B1471" s="153">
        <f>IF(A1471="","",YEAR(A1471))</f>
        <v/>
      </c>
      <c r="C1471" s="153">
        <f>IF(A1471="","",MONTH(A1471))</f>
        <v/>
      </c>
      <c r="D1471" s="153">
        <f>IF(A1471="","",CHOOSE(MONTH(A1471),"Ocak","Şubat","Mart","Nisan","Mayıs","Haziran","Temmuz","Ağustos","Eylül","Ekim","Kasım","Aralık"))</f>
        <v/>
      </c>
      <c r="E1471" s="153">
        <f>IF(A1471="","",ROUNDUP(MONTH(A1471)/3,0))</f>
        <v/>
      </c>
      <c r="F1471" s="153">
        <f>IF(A1471="","",WEEKNUM(A1471,2))</f>
        <v/>
      </c>
      <c r="G1471" s="153">
        <f>IF(A1471="","",WEEKDAY(A1471,2))</f>
        <v/>
      </c>
      <c r="H1471" s="153">
        <f>IF(A1471="","",CHOOSE(WEEKDAY(A1471,2),"Pazartesi","Salı","Çarşamba","Perşembe","Cuma","Cumartesi","Pazar"))</f>
        <v/>
      </c>
    </row>
    <row r="1472" ht="10.5" customHeight="1" s="113">
      <c r="A1472" s="152" t="n">
        <v>43475</v>
      </c>
      <c r="B1472" s="153">
        <f>IF(A1472="","",YEAR(A1472))</f>
        <v/>
      </c>
      <c r="C1472" s="153">
        <f>IF(A1472="","",MONTH(A1472))</f>
        <v/>
      </c>
      <c r="D1472" s="153">
        <f>IF(A1472="","",CHOOSE(MONTH(A1472),"Ocak","Şubat","Mart","Nisan","Mayıs","Haziran","Temmuz","Ağustos","Eylül","Ekim","Kasım","Aralık"))</f>
        <v/>
      </c>
      <c r="E1472" s="153">
        <f>IF(A1472="","",ROUNDUP(MONTH(A1472)/3,0))</f>
        <v/>
      </c>
      <c r="F1472" s="153">
        <f>IF(A1472="","",WEEKNUM(A1472,2))</f>
        <v/>
      </c>
      <c r="G1472" s="153">
        <f>IF(A1472="","",WEEKDAY(A1472,2))</f>
        <v/>
      </c>
      <c r="H1472" s="153">
        <f>IF(A1472="","",CHOOSE(WEEKDAY(A1472,2),"Pazartesi","Salı","Çarşamba","Perşembe","Cuma","Cumartesi","Pazar"))</f>
        <v/>
      </c>
    </row>
    <row r="1473" ht="10.5" customHeight="1" s="113">
      <c r="A1473" s="152" t="n">
        <v>43476</v>
      </c>
      <c r="B1473" s="153">
        <f>IF(A1473="","",YEAR(A1473))</f>
        <v/>
      </c>
      <c r="C1473" s="153">
        <f>IF(A1473="","",MONTH(A1473))</f>
        <v/>
      </c>
      <c r="D1473" s="153">
        <f>IF(A1473="","",CHOOSE(MONTH(A1473),"Ocak","Şubat","Mart","Nisan","Mayıs","Haziran","Temmuz","Ağustos","Eylül","Ekim","Kasım","Aralık"))</f>
        <v/>
      </c>
      <c r="E1473" s="153">
        <f>IF(A1473="","",ROUNDUP(MONTH(A1473)/3,0))</f>
        <v/>
      </c>
      <c r="F1473" s="153">
        <f>IF(A1473="","",WEEKNUM(A1473,2))</f>
        <v/>
      </c>
      <c r="G1473" s="153">
        <f>IF(A1473="","",WEEKDAY(A1473,2))</f>
        <v/>
      </c>
      <c r="H1473" s="153">
        <f>IF(A1473="","",CHOOSE(WEEKDAY(A1473,2),"Pazartesi","Salı","Çarşamba","Perşembe","Cuma","Cumartesi","Pazar"))</f>
        <v/>
      </c>
    </row>
    <row r="1474" ht="10.5" customHeight="1" s="113">
      <c r="A1474" s="152" t="n">
        <v>43477</v>
      </c>
      <c r="B1474" s="153">
        <f>IF(A1474="","",YEAR(A1474))</f>
        <v/>
      </c>
      <c r="C1474" s="153">
        <f>IF(A1474="","",MONTH(A1474))</f>
        <v/>
      </c>
      <c r="D1474" s="153">
        <f>IF(A1474="","",CHOOSE(MONTH(A1474),"Ocak","Şubat","Mart","Nisan","Mayıs","Haziran","Temmuz","Ağustos","Eylül","Ekim","Kasım","Aralık"))</f>
        <v/>
      </c>
      <c r="E1474" s="153">
        <f>IF(A1474="","",ROUNDUP(MONTH(A1474)/3,0))</f>
        <v/>
      </c>
      <c r="F1474" s="153">
        <f>IF(A1474="","",WEEKNUM(A1474,2))</f>
        <v/>
      </c>
      <c r="G1474" s="153">
        <f>IF(A1474="","",WEEKDAY(A1474,2))</f>
        <v/>
      </c>
      <c r="H1474" s="153">
        <f>IF(A1474="","",CHOOSE(WEEKDAY(A1474,2),"Pazartesi","Salı","Çarşamba","Perşembe","Cuma","Cumartesi","Pazar"))</f>
        <v/>
      </c>
    </row>
    <row r="1475" ht="10.5" customHeight="1" s="113">
      <c r="A1475" s="152" t="n">
        <v>43478</v>
      </c>
      <c r="B1475" s="153">
        <f>IF(A1475="","",YEAR(A1475))</f>
        <v/>
      </c>
      <c r="C1475" s="153">
        <f>IF(A1475="","",MONTH(A1475))</f>
        <v/>
      </c>
      <c r="D1475" s="153">
        <f>IF(A1475="","",CHOOSE(MONTH(A1475),"Ocak","Şubat","Mart","Nisan","Mayıs","Haziran","Temmuz","Ağustos","Eylül","Ekim","Kasım","Aralık"))</f>
        <v/>
      </c>
      <c r="E1475" s="153">
        <f>IF(A1475="","",ROUNDUP(MONTH(A1475)/3,0))</f>
        <v/>
      </c>
      <c r="F1475" s="153">
        <f>IF(A1475="","",WEEKNUM(A1475,2))</f>
        <v/>
      </c>
      <c r="G1475" s="153">
        <f>IF(A1475="","",WEEKDAY(A1475,2))</f>
        <v/>
      </c>
      <c r="H1475" s="153">
        <f>IF(A1475="","",CHOOSE(WEEKDAY(A1475,2),"Pazartesi","Salı","Çarşamba","Perşembe","Cuma","Cumartesi","Pazar"))</f>
        <v/>
      </c>
    </row>
    <row r="1476" ht="10.5" customHeight="1" s="113">
      <c r="A1476" s="152" t="n">
        <v>43479</v>
      </c>
      <c r="B1476" s="153">
        <f>IF(A1476="","",YEAR(A1476))</f>
        <v/>
      </c>
      <c r="C1476" s="153">
        <f>IF(A1476="","",MONTH(A1476))</f>
        <v/>
      </c>
      <c r="D1476" s="153">
        <f>IF(A1476="","",CHOOSE(MONTH(A1476),"Ocak","Şubat","Mart","Nisan","Mayıs","Haziran","Temmuz","Ağustos","Eylül","Ekim","Kasım","Aralık"))</f>
        <v/>
      </c>
      <c r="E1476" s="153">
        <f>IF(A1476="","",ROUNDUP(MONTH(A1476)/3,0))</f>
        <v/>
      </c>
      <c r="F1476" s="153">
        <f>IF(A1476="","",WEEKNUM(A1476,2))</f>
        <v/>
      </c>
      <c r="G1476" s="153">
        <f>IF(A1476="","",WEEKDAY(A1476,2))</f>
        <v/>
      </c>
      <c r="H1476" s="153">
        <f>IF(A1476="","",CHOOSE(WEEKDAY(A1476,2),"Pazartesi","Salı","Çarşamba","Perşembe","Cuma","Cumartesi","Pazar"))</f>
        <v/>
      </c>
    </row>
    <row r="1477" ht="10.5" customHeight="1" s="113">
      <c r="A1477" s="152" t="n">
        <v>43480</v>
      </c>
      <c r="B1477" s="153">
        <f>IF(A1477="","",YEAR(A1477))</f>
        <v/>
      </c>
      <c r="C1477" s="153">
        <f>IF(A1477="","",MONTH(A1477))</f>
        <v/>
      </c>
      <c r="D1477" s="153">
        <f>IF(A1477="","",CHOOSE(MONTH(A1477),"Ocak","Şubat","Mart","Nisan","Mayıs","Haziran","Temmuz","Ağustos","Eylül","Ekim","Kasım","Aralık"))</f>
        <v/>
      </c>
      <c r="E1477" s="153">
        <f>IF(A1477="","",ROUNDUP(MONTH(A1477)/3,0))</f>
        <v/>
      </c>
      <c r="F1477" s="153">
        <f>IF(A1477="","",WEEKNUM(A1477,2))</f>
        <v/>
      </c>
      <c r="G1477" s="153">
        <f>IF(A1477="","",WEEKDAY(A1477,2))</f>
        <v/>
      </c>
      <c r="H1477" s="153">
        <f>IF(A1477="","",CHOOSE(WEEKDAY(A1477,2),"Pazartesi","Salı","Çarşamba","Perşembe","Cuma","Cumartesi","Pazar"))</f>
        <v/>
      </c>
    </row>
    <row r="1478" ht="10.5" customHeight="1" s="113">
      <c r="A1478" s="152" t="n">
        <v>43481</v>
      </c>
      <c r="B1478" s="153">
        <f>IF(A1478="","",YEAR(A1478))</f>
        <v/>
      </c>
      <c r="C1478" s="153">
        <f>IF(A1478="","",MONTH(A1478))</f>
        <v/>
      </c>
      <c r="D1478" s="153">
        <f>IF(A1478="","",CHOOSE(MONTH(A1478),"Ocak","Şubat","Mart","Nisan","Mayıs","Haziran","Temmuz","Ağustos","Eylül","Ekim","Kasım","Aralık"))</f>
        <v/>
      </c>
      <c r="E1478" s="153">
        <f>IF(A1478="","",ROUNDUP(MONTH(A1478)/3,0))</f>
        <v/>
      </c>
      <c r="F1478" s="153">
        <f>IF(A1478="","",WEEKNUM(A1478,2))</f>
        <v/>
      </c>
      <c r="G1478" s="153">
        <f>IF(A1478="","",WEEKDAY(A1478,2))</f>
        <v/>
      </c>
      <c r="H1478" s="153">
        <f>IF(A1478="","",CHOOSE(WEEKDAY(A1478,2),"Pazartesi","Salı","Çarşamba","Perşembe","Cuma","Cumartesi","Pazar"))</f>
        <v/>
      </c>
    </row>
    <row r="1479" ht="10.5" customHeight="1" s="113">
      <c r="A1479" s="152" t="n">
        <v>43482</v>
      </c>
      <c r="B1479" s="153">
        <f>IF(A1479="","",YEAR(A1479))</f>
        <v/>
      </c>
      <c r="C1479" s="153">
        <f>IF(A1479="","",MONTH(A1479))</f>
        <v/>
      </c>
      <c r="D1479" s="153">
        <f>IF(A1479="","",CHOOSE(MONTH(A1479),"Ocak","Şubat","Mart","Nisan","Mayıs","Haziran","Temmuz","Ağustos","Eylül","Ekim","Kasım","Aralık"))</f>
        <v/>
      </c>
      <c r="E1479" s="153">
        <f>IF(A1479="","",ROUNDUP(MONTH(A1479)/3,0))</f>
        <v/>
      </c>
      <c r="F1479" s="153">
        <f>IF(A1479="","",WEEKNUM(A1479,2))</f>
        <v/>
      </c>
      <c r="G1479" s="153">
        <f>IF(A1479="","",WEEKDAY(A1479,2))</f>
        <v/>
      </c>
      <c r="H1479" s="153">
        <f>IF(A1479="","",CHOOSE(WEEKDAY(A1479,2),"Pazartesi","Salı","Çarşamba","Perşembe","Cuma","Cumartesi","Pazar"))</f>
        <v/>
      </c>
    </row>
    <row r="1480" ht="10.5" customHeight="1" s="113">
      <c r="A1480" s="152" t="n">
        <v>43483</v>
      </c>
      <c r="B1480" s="153">
        <f>IF(A1480="","",YEAR(A1480))</f>
        <v/>
      </c>
      <c r="C1480" s="153">
        <f>IF(A1480="","",MONTH(A1480))</f>
        <v/>
      </c>
      <c r="D1480" s="153">
        <f>IF(A1480="","",CHOOSE(MONTH(A1480),"Ocak","Şubat","Mart","Nisan","Mayıs","Haziran","Temmuz","Ağustos","Eylül","Ekim","Kasım","Aralık"))</f>
        <v/>
      </c>
      <c r="E1480" s="153">
        <f>IF(A1480="","",ROUNDUP(MONTH(A1480)/3,0))</f>
        <v/>
      </c>
      <c r="F1480" s="153">
        <f>IF(A1480="","",WEEKNUM(A1480,2))</f>
        <v/>
      </c>
      <c r="G1480" s="153">
        <f>IF(A1480="","",WEEKDAY(A1480,2))</f>
        <v/>
      </c>
      <c r="H1480" s="153">
        <f>IF(A1480="","",CHOOSE(WEEKDAY(A1480,2),"Pazartesi","Salı","Çarşamba","Perşembe","Cuma","Cumartesi","Pazar"))</f>
        <v/>
      </c>
    </row>
    <row r="1481" ht="10.5" customHeight="1" s="113">
      <c r="A1481" s="152" t="n">
        <v>43484</v>
      </c>
      <c r="B1481" s="153">
        <f>IF(A1481="","",YEAR(A1481))</f>
        <v/>
      </c>
      <c r="C1481" s="153">
        <f>IF(A1481="","",MONTH(A1481))</f>
        <v/>
      </c>
      <c r="D1481" s="153">
        <f>IF(A1481="","",CHOOSE(MONTH(A1481),"Ocak","Şubat","Mart","Nisan","Mayıs","Haziran","Temmuz","Ağustos","Eylül","Ekim","Kasım","Aralık"))</f>
        <v/>
      </c>
      <c r="E1481" s="153">
        <f>IF(A1481="","",ROUNDUP(MONTH(A1481)/3,0))</f>
        <v/>
      </c>
      <c r="F1481" s="153">
        <f>IF(A1481="","",WEEKNUM(A1481,2))</f>
        <v/>
      </c>
      <c r="G1481" s="153">
        <f>IF(A1481="","",WEEKDAY(A1481,2))</f>
        <v/>
      </c>
      <c r="H1481" s="153">
        <f>IF(A1481="","",CHOOSE(WEEKDAY(A1481,2),"Pazartesi","Salı","Çarşamba","Perşembe","Cuma","Cumartesi","Pazar"))</f>
        <v/>
      </c>
    </row>
    <row r="1482" ht="10.5" customHeight="1" s="113">
      <c r="A1482" s="152" t="n">
        <v>43485</v>
      </c>
      <c r="B1482" s="153">
        <f>IF(A1482="","",YEAR(A1482))</f>
        <v/>
      </c>
      <c r="C1482" s="153">
        <f>IF(A1482="","",MONTH(A1482))</f>
        <v/>
      </c>
      <c r="D1482" s="153">
        <f>IF(A1482="","",CHOOSE(MONTH(A1482),"Ocak","Şubat","Mart","Nisan","Mayıs","Haziran","Temmuz","Ağustos","Eylül","Ekim","Kasım","Aralık"))</f>
        <v/>
      </c>
      <c r="E1482" s="153">
        <f>IF(A1482="","",ROUNDUP(MONTH(A1482)/3,0))</f>
        <v/>
      </c>
      <c r="F1482" s="153">
        <f>IF(A1482="","",WEEKNUM(A1482,2))</f>
        <v/>
      </c>
      <c r="G1482" s="153">
        <f>IF(A1482="","",WEEKDAY(A1482,2))</f>
        <v/>
      </c>
      <c r="H1482" s="153">
        <f>IF(A1482="","",CHOOSE(WEEKDAY(A1482,2),"Pazartesi","Salı","Çarşamba","Perşembe","Cuma","Cumartesi","Pazar"))</f>
        <v/>
      </c>
    </row>
    <row r="1483" ht="10.5" customHeight="1" s="113">
      <c r="A1483" s="152" t="n">
        <v>43486</v>
      </c>
      <c r="B1483" s="153">
        <f>IF(A1483="","",YEAR(A1483))</f>
        <v/>
      </c>
      <c r="C1483" s="153">
        <f>IF(A1483="","",MONTH(A1483))</f>
        <v/>
      </c>
      <c r="D1483" s="153">
        <f>IF(A1483="","",CHOOSE(MONTH(A1483),"Ocak","Şubat","Mart","Nisan","Mayıs","Haziran","Temmuz","Ağustos","Eylül","Ekim","Kasım","Aralık"))</f>
        <v/>
      </c>
      <c r="E1483" s="153">
        <f>IF(A1483="","",ROUNDUP(MONTH(A1483)/3,0))</f>
        <v/>
      </c>
      <c r="F1483" s="153">
        <f>IF(A1483="","",WEEKNUM(A1483,2))</f>
        <v/>
      </c>
      <c r="G1483" s="153">
        <f>IF(A1483="","",WEEKDAY(A1483,2))</f>
        <v/>
      </c>
      <c r="H1483" s="153">
        <f>IF(A1483="","",CHOOSE(WEEKDAY(A1483,2),"Pazartesi","Salı","Çarşamba","Perşembe","Cuma","Cumartesi","Pazar"))</f>
        <v/>
      </c>
    </row>
    <row r="1484" ht="10.5" customHeight="1" s="113">
      <c r="A1484" s="152" t="n">
        <v>43487</v>
      </c>
      <c r="B1484" s="153">
        <f>IF(A1484="","",YEAR(A1484))</f>
        <v/>
      </c>
      <c r="C1484" s="153">
        <f>IF(A1484="","",MONTH(A1484))</f>
        <v/>
      </c>
      <c r="D1484" s="153">
        <f>IF(A1484="","",CHOOSE(MONTH(A1484),"Ocak","Şubat","Mart","Nisan","Mayıs","Haziran","Temmuz","Ağustos","Eylül","Ekim","Kasım","Aralık"))</f>
        <v/>
      </c>
      <c r="E1484" s="153">
        <f>IF(A1484="","",ROUNDUP(MONTH(A1484)/3,0))</f>
        <v/>
      </c>
      <c r="F1484" s="153">
        <f>IF(A1484="","",WEEKNUM(A1484,2))</f>
        <v/>
      </c>
      <c r="G1484" s="153">
        <f>IF(A1484="","",WEEKDAY(A1484,2))</f>
        <v/>
      </c>
      <c r="H1484" s="153">
        <f>IF(A1484="","",CHOOSE(WEEKDAY(A1484,2),"Pazartesi","Salı","Çarşamba","Perşembe","Cuma","Cumartesi","Pazar"))</f>
        <v/>
      </c>
    </row>
    <row r="1485" ht="10.5" customHeight="1" s="113">
      <c r="A1485" s="152" t="n">
        <v>43488</v>
      </c>
      <c r="B1485" s="153">
        <f>IF(A1485="","",YEAR(A1485))</f>
        <v/>
      </c>
      <c r="C1485" s="153">
        <f>IF(A1485="","",MONTH(A1485))</f>
        <v/>
      </c>
      <c r="D1485" s="153">
        <f>IF(A1485="","",CHOOSE(MONTH(A1485),"Ocak","Şubat","Mart","Nisan","Mayıs","Haziran","Temmuz","Ağustos","Eylül","Ekim","Kasım","Aralık"))</f>
        <v/>
      </c>
      <c r="E1485" s="153">
        <f>IF(A1485="","",ROUNDUP(MONTH(A1485)/3,0))</f>
        <v/>
      </c>
      <c r="F1485" s="153">
        <f>IF(A1485="","",WEEKNUM(A1485,2))</f>
        <v/>
      </c>
      <c r="G1485" s="153">
        <f>IF(A1485="","",WEEKDAY(A1485,2))</f>
        <v/>
      </c>
      <c r="H1485" s="153">
        <f>IF(A1485="","",CHOOSE(WEEKDAY(A1485,2),"Pazartesi","Salı","Çarşamba","Perşembe","Cuma","Cumartesi","Pazar"))</f>
        <v/>
      </c>
    </row>
    <row r="1486" ht="10.5" customHeight="1" s="113">
      <c r="A1486" s="152" t="n">
        <v>43489</v>
      </c>
      <c r="B1486" s="153">
        <f>IF(A1486="","",YEAR(A1486))</f>
        <v/>
      </c>
      <c r="C1486" s="153">
        <f>IF(A1486="","",MONTH(A1486))</f>
        <v/>
      </c>
      <c r="D1486" s="153">
        <f>IF(A1486="","",CHOOSE(MONTH(A1486),"Ocak","Şubat","Mart","Nisan","Mayıs","Haziran","Temmuz","Ağustos","Eylül","Ekim","Kasım","Aralık"))</f>
        <v/>
      </c>
      <c r="E1486" s="153">
        <f>IF(A1486="","",ROUNDUP(MONTH(A1486)/3,0))</f>
        <v/>
      </c>
      <c r="F1486" s="153">
        <f>IF(A1486="","",WEEKNUM(A1486,2))</f>
        <v/>
      </c>
      <c r="G1486" s="153">
        <f>IF(A1486="","",WEEKDAY(A1486,2))</f>
        <v/>
      </c>
      <c r="H1486" s="153">
        <f>IF(A1486="","",CHOOSE(WEEKDAY(A1486,2),"Pazartesi","Salı","Çarşamba","Perşembe","Cuma","Cumartesi","Pazar"))</f>
        <v/>
      </c>
    </row>
    <row r="1487" ht="10.5" customHeight="1" s="113">
      <c r="A1487" s="152" t="n">
        <v>43490</v>
      </c>
      <c r="B1487" s="153">
        <f>IF(A1487="","",YEAR(A1487))</f>
        <v/>
      </c>
      <c r="C1487" s="153">
        <f>IF(A1487="","",MONTH(A1487))</f>
        <v/>
      </c>
      <c r="D1487" s="153">
        <f>IF(A1487="","",CHOOSE(MONTH(A1487),"Ocak","Şubat","Mart","Nisan","Mayıs","Haziran","Temmuz","Ağustos","Eylül","Ekim","Kasım","Aralık"))</f>
        <v/>
      </c>
      <c r="E1487" s="153">
        <f>IF(A1487="","",ROUNDUP(MONTH(A1487)/3,0))</f>
        <v/>
      </c>
      <c r="F1487" s="153">
        <f>IF(A1487="","",WEEKNUM(A1487,2))</f>
        <v/>
      </c>
      <c r="G1487" s="153">
        <f>IF(A1487="","",WEEKDAY(A1487,2))</f>
        <v/>
      </c>
      <c r="H1487" s="153">
        <f>IF(A1487="","",CHOOSE(WEEKDAY(A1487,2),"Pazartesi","Salı","Çarşamba","Perşembe","Cuma","Cumartesi","Pazar"))</f>
        <v/>
      </c>
    </row>
    <row r="1488" ht="10.5" customHeight="1" s="113">
      <c r="A1488" s="152" t="n">
        <v>43491</v>
      </c>
      <c r="B1488" s="153">
        <f>IF(A1488="","",YEAR(A1488))</f>
        <v/>
      </c>
      <c r="C1488" s="153">
        <f>IF(A1488="","",MONTH(A1488))</f>
        <v/>
      </c>
      <c r="D1488" s="153">
        <f>IF(A1488="","",CHOOSE(MONTH(A1488),"Ocak","Şubat","Mart","Nisan","Mayıs","Haziran","Temmuz","Ağustos","Eylül","Ekim","Kasım","Aralık"))</f>
        <v/>
      </c>
      <c r="E1488" s="153">
        <f>IF(A1488="","",ROUNDUP(MONTH(A1488)/3,0))</f>
        <v/>
      </c>
      <c r="F1488" s="153">
        <f>IF(A1488="","",WEEKNUM(A1488,2))</f>
        <v/>
      </c>
      <c r="G1488" s="153">
        <f>IF(A1488="","",WEEKDAY(A1488,2))</f>
        <v/>
      </c>
      <c r="H1488" s="153">
        <f>IF(A1488="","",CHOOSE(WEEKDAY(A1488,2),"Pazartesi","Salı","Çarşamba","Perşembe","Cuma","Cumartesi","Pazar"))</f>
        <v/>
      </c>
    </row>
    <row r="1489" ht="10.5" customHeight="1" s="113">
      <c r="A1489" s="152" t="n">
        <v>43492</v>
      </c>
      <c r="B1489" s="153">
        <f>IF(A1489="","",YEAR(A1489))</f>
        <v/>
      </c>
      <c r="C1489" s="153">
        <f>IF(A1489="","",MONTH(A1489))</f>
        <v/>
      </c>
      <c r="D1489" s="153">
        <f>IF(A1489="","",CHOOSE(MONTH(A1489),"Ocak","Şubat","Mart","Nisan","Mayıs","Haziran","Temmuz","Ağustos","Eylül","Ekim","Kasım","Aralık"))</f>
        <v/>
      </c>
      <c r="E1489" s="153">
        <f>IF(A1489="","",ROUNDUP(MONTH(A1489)/3,0))</f>
        <v/>
      </c>
      <c r="F1489" s="153">
        <f>IF(A1489="","",WEEKNUM(A1489,2))</f>
        <v/>
      </c>
      <c r="G1489" s="153">
        <f>IF(A1489="","",WEEKDAY(A1489,2))</f>
        <v/>
      </c>
      <c r="H1489" s="153">
        <f>IF(A1489="","",CHOOSE(WEEKDAY(A1489,2),"Pazartesi","Salı","Çarşamba","Perşembe","Cuma","Cumartesi","Pazar"))</f>
        <v/>
      </c>
    </row>
    <row r="1490" ht="10.5" customHeight="1" s="113">
      <c r="A1490" s="152" t="n">
        <v>43493</v>
      </c>
      <c r="B1490" s="153">
        <f>IF(A1490="","",YEAR(A1490))</f>
        <v/>
      </c>
      <c r="C1490" s="153">
        <f>IF(A1490="","",MONTH(A1490))</f>
        <v/>
      </c>
      <c r="D1490" s="153">
        <f>IF(A1490="","",CHOOSE(MONTH(A1490),"Ocak","Şubat","Mart","Nisan","Mayıs","Haziran","Temmuz","Ağustos","Eylül","Ekim","Kasım","Aralık"))</f>
        <v/>
      </c>
      <c r="E1490" s="153">
        <f>IF(A1490="","",ROUNDUP(MONTH(A1490)/3,0))</f>
        <v/>
      </c>
      <c r="F1490" s="153">
        <f>IF(A1490="","",WEEKNUM(A1490,2))</f>
        <v/>
      </c>
      <c r="G1490" s="153">
        <f>IF(A1490="","",WEEKDAY(A1490,2))</f>
        <v/>
      </c>
      <c r="H1490" s="153">
        <f>IF(A1490="","",CHOOSE(WEEKDAY(A1490,2),"Pazartesi","Salı","Çarşamba","Perşembe","Cuma","Cumartesi","Pazar"))</f>
        <v/>
      </c>
    </row>
    <row r="1491" ht="10.5" customHeight="1" s="113">
      <c r="A1491" s="152" t="n">
        <v>43494</v>
      </c>
      <c r="B1491" s="153">
        <f>IF(A1491="","",YEAR(A1491))</f>
        <v/>
      </c>
      <c r="C1491" s="153">
        <f>IF(A1491="","",MONTH(A1491))</f>
        <v/>
      </c>
      <c r="D1491" s="153">
        <f>IF(A1491="","",CHOOSE(MONTH(A1491),"Ocak","Şubat","Mart","Nisan","Mayıs","Haziran","Temmuz","Ağustos","Eylül","Ekim","Kasım","Aralık"))</f>
        <v/>
      </c>
      <c r="E1491" s="153">
        <f>IF(A1491="","",ROUNDUP(MONTH(A1491)/3,0))</f>
        <v/>
      </c>
      <c r="F1491" s="153">
        <f>IF(A1491="","",WEEKNUM(A1491,2))</f>
        <v/>
      </c>
      <c r="G1491" s="153">
        <f>IF(A1491="","",WEEKDAY(A1491,2))</f>
        <v/>
      </c>
      <c r="H1491" s="153">
        <f>IF(A1491="","",CHOOSE(WEEKDAY(A1491,2),"Pazartesi","Salı","Çarşamba","Perşembe","Cuma","Cumartesi","Pazar"))</f>
        <v/>
      </c>
    </row>
    <row r="1492" ht="10.5" customHeight="1" s="113">
      <c r="A1492" s="152" t="n">
        <v>43495</v>
      </c>
      <c r="B1492" s="153">
        <f>IF(A1492="","",YEAR(A1492))</f>
        <v/>
      </c>
      <c r="C1492" s="153">
        <f>IF(A1492="","",MONTH(A1492))</f>
        <v/>
      </c>
      <c r="D1492" s="153">
        <f>IF(A1492="","",CHOOSE(MONTH(A1492),"Ocak","Şubat","Mart","Nisan","Mayıs","Haziran","Temmuz","Ağustos","Eylül","Ekim","Kasım","Aralık"))</f>
        <v/>
      </c>
      <c r="E1492" s="153">
        <f>IF(A1492="","",ROUNDUP(MONTH(A1492)/3,0))</f>
        <v/>
      </c>
      <c r="F1492" s="153">
        <f>IF(A1492="","",WEEKNUM(A1492,2))</f>
        <v/>
      </c>
      <c r="G1492" s="153">
        <f>IF(A1492="","",WEEKDAY(A1492,2))</f>
        <v/>
      </c>
      <c r="H1492" s="153">
        <f>IF(A1492="","",CHOOSE(WEEKDAY(A1492,2),"Pazartesi","Salı","Çarşamba","Perşembe","Cuma","Cumartesi","Pazar"))</f>
        <v/>
      </c>
    </row>
    <row r="1493" ht="10.5" customHeight="1" s="113">
      <c r="A1493" s="152" t="n">
        <v>43496</v>
      </c>
      <c r="B1493" s="153">
        <f>IF(A1493="","",YEAR(A1493))</f>
        <v/>
      </c>
      <c r="C1493" s="153">
        <f>IF(A1493="","",MONTH(A1493))</f>
        <v/>
      </c>
      <c r="D1493" s="153">
        <f>IF(A1493="","",CHOOSE(MONTH(A1493),"Ocak","Şubat","Mart","Nisan","Mayıs","Haziran","Temmuz","Ağustos","Eylül","Ekim","Kasım","Aralık"))</f>
        <v/>
      </c>
      <c r="E1493" s="153">
        <f>IF(A1493="","",ROUNDUP(MONTH(A1493)/3,0))</f>
        <v/>
      </c>
      <c r="F1493" s="153">
        <f>IF(A1493="","",WEEKNUM(A1493,2))</f>
        <v/>
      </c>
      <c r="G1493" s="153">
        <f>IF(A1493="","",WEEKDAY(A1493,2))</f>
        <v/>
      </c>
      <c r="H1493" s="153">
        <f>IF(A1493="","",CHOOSE(WEEKDAY(A1493,2),"Pazartesi","Salı","Çarşamba","Perşembe","Cuma","Cumartesi","Pazar"))</f>
        <v/>
      </c>
    </row>
    <row r="1494" ht="10.5" customHeight="1" s="113">
      <c r="A1494" s="152" t="n">
        <v>43497</v>
      </c>
      <c r="B1494" s="153">
        <f>IF(A1494="","",YEAR(A1494))</f>
        <v/>
      </c>
      <c r="C1494" s="153">
        <f>IF(A1494="","",MONTH(A1494))</f>
        <v/>
      </c>
      <c r="D1494" s="153">
        <f>IF(A1494="","",CHOOSE(MONTH(A1494),"Ocak","Şubat","Mart","Nisan","Mayıs","Haziran","Temmuz","Ağustos","Eylül","Ekim","Kasım","Aralık"))</f>
        <v/>
      </c>
      <c r="E1494" s="153">
        <f>IF(A1494="","",ROUNDUP(MONTH(A1494)/3,0))</f>
        <v/>
      </c>
      <c r="F1494" s="153">
        <f>IF(A1494="","",WEEKNUM(A1494,2))</f>
        <v/>
      </c>
      <c r="G1494" s="153">
        <f>IF(A1494="","",WEEKDAY(A1494,2))</f>
        <v/>
      </c>
      <c r="H1494" s="153">
        <f>IF(A1494="","",CHOOSE(WEEKDAY(A1494,2),"Pazartesi","Salı","Çarşamba","Perşembe","Cuma","Cumartesi","Pazar"))</f>
        <v/>
      </c>
    </row>
    <row r="1495" ht="10.5" customHeight="1" s="113">
      <c r="A1495" s="152" t="n">
        <v>43498</v>
      </c>
      <c r="B1495" s="153">
        <f>IF(A1495="","",YEAR(A1495))</f>
        <v/>
      </c>
      <c r="C1495" s="153">
        <f>IF(A1495="","",MONTH(A1495))</f>
        <v/>
      </c>
      <c r="D1495" s="153">
        <f>IF(A1495="","",CHOOSE(MONTH(A1495),"Ocak","Şubat","Mart","Nisan","Mayıs","Haziran","Temmuz","Ağustos","Eylül","Ekim","Kasım","Aralık"))</f>
        <v/>
      </c>
      <c r="E1495" s="153">
        <f>IF(A1495="","",ROUNDUP(MONTH(A1495)/3,0))</f>
        <v/>
      </c>
      <c r="F1495" s="153">
        <f>IF(A1495="","",WEEKNUM(A1495,2))</f>
        <v/>
      </c>
      <c r="G1495" s="153">
        <f>IF(A1495="","",WEEKDAY(A1495,2))</f>
        <v/>
      </c>
      <c r="H1495" s="153">
        <f>IF(A1495="","",CHOOSE(WEEKDAY(A1495,2),"Pazartesi","Salı","Çarşamba","Perşembe","Cuma","Cumartesi","Pazar"))</f>
        <v/>
      </c>
    </row>
    <row r="1496" ht="10.5" customHeight="1" s="113">
      <c r="A1496" s="152" t="n">
        <v>43499</v>
      </c>
      <c r="B1496" s="153">
        <f>IF(A1496="","",YEAR(A1496))</f>
        <v/>
      </c>
      <c r="C1496" s="153">
        <f>IF(A1496="","",MONTH(A1496))</f>
        <v/>
      </c>
      <c r="D1496" s="153">
        <f>IF(A1496="","",CHOOSE(MONTH(A1496),"Ocak","Şubat","Mart","Nisan","Mayıs","Haziran","Temmuz","Ağustos","Eylül","Ekim","Kasım","Aralık"))</f>
        <v/>
      </c>
      <c r="E1496" s="153">
        <f>IF(A1496="","",ROUNDUP(MONTH(A1496)/3,0))</f>
        <v/>
      </c>
      <c r="F1496" s="153">
        <f>IF(A1496="","",WEEKNUM(A1496,2))</f>
        <v/>
      </c>
      <c r="G1496" s="153">
        <f>IF(A1496="","",WEEKDAY(A1496,2))</f>
        <v/>
      </c>
      <c r="H1496" s="153">
        <f>IF(A1496="","",CHOOSE(WEEKDAY(A1496,2),"Pazartesi","Salı","Çarşamba","Perşembe","Cuma","Cumartesi","Pazar"))</f>
        <v/>
      </c>
    </row>
    <row r="1497" ht="10.5" customHeight="1" s="113">
      <c r="A1497" s="152" t="n">
        <v>43500</v>
      </c>
      <c r="B1497" s="153">
        <f>IF(A1497="","",YEAR(A1497))</f>
        <v/>
      </c>
      <c r="C1497" s="153">
        <f>IF(A1497="","",MONTH(A1497))</f>
        <v/>
      </c>
      <c r="D1497" s="153">
        <f>IF(A1497="","",CHOOSE(MONTH(A1497),"Ocak","Şubat","Mart","Nisan","Mayıs","Haziran","Temmuz","Ağustos","Eylül","Ekim","Kasım","Aralık"))</f>
        <v/>
      </c>
      <c r="E1497" s="153">
        <f>IF(A1497="","",ROUNDUP(MONTH(A1497)/3,0))</f>
        <v/>
      </c>
      <c r="F1497" s="153">
        <f>IF(A1497="","",WEEKNUM(A1497,2))</f>
        <v/>
      </c>
      <c r="G1497" s="153">
        <f>IF(A1497="","",WEEKDAY(A1497,2))</f>
        <v/>
      </c>
      <c r="H1497" s="153">
        <f>IF(A1497="","",CHOOSE(WEEKDAY(A1497,2),"Pazartesi","Salı","Çarşamba","Perşembe","Cuma","Cumartesi","Pazar"))</f>
        <v/>
      </c>
    </row>
    <row r="1498" ht="10.5" customHeight="1" s="113">
      <c r="A1498" s="152" t="n">
        <v>43501</v>
      </c>
      <c r="B1498" s="153">
        <f>IF(A1498="","",YEAR(A1498))</f>
        <v/>
      </c>
      <c r="C1498" s="153">
        <f>IF(A1498="","",MONTH(A1498))</f>
        <v/>
      </c>
      <c r="D1498" s="153">
        <f>IF(A1498="","",CHOOSE(MONTH(A1498),"Ocak","Şubat","Mart","Nisan","Mayıs","Haziran","Temmuz","Ağustos","Eylül","Ekim","Kasım","Aralık"))</f>
        <v/>
      </c>
      <c r="E1498" s="153">
        <f>IF(A1498="","",ROUNDUP(MONTH(A1498)/3,0))</f>
        <v/>
      </c>
      <c r="F1498" s="153">
        <f>IF(A1498="","",WEEKNUM(A1498,2))</f>
        <v/>
      </c>
      <c r="G1498" s="153">
        <f>IF(A1498="","",WEEKDAY(A1498,2))</f>
        <v/>
      </c>
      <c r="H1498" s="153">
        <f>IF(A1498="","",CHOOSE(WEEKDAY(A1498,2),"Pazartesi","Salı","Çarşamba","Perşembe","Cuma","Cumartesi","Pazar"))</f>
        <v/>
      </c>
    </row>
    <row r="1499" ht="10.5" customHeight="1" s="113">
      <c r="A1499" s="152" t="n">
        <v>43502</v>
      </c>
      <c r="B1499" s="153">
        <f>IF(A1499="","",YEAR(A1499))</f>
        <v/>
      </c>
      <c r="C1499" s="153">
        <f>IF(A1499="","",MONTH(A1499))</f>
        <v/>
      </c>
      <c r="D1499" s="153">
        <f>IF(A1499="","",CHOOSE(MONTH(A1499),"Ocak","Şubat","Mart","Nisan","Mayıs","Haziran","Temmuz","Ağustos","Eylül","Ekim","Kasım","Aralık"))</f>
        <v/>
      </c>
      <c r="E1499" s="153">
        <f>IF(A1499="","",ROUNDUP(MONTH(A1499)/3,0))</f>
        <v/>
      </c>
      <c r="F1499" s="153">
        <f>IF(A1499="","",WEEKNUM(A1499,2))</f>
        <v/>
      </c>
      <c r="G1499" s="153">
        <f>IF(A1499="","",WEEKDAY(A1499,2))</f>
        <v/>
      </c>
      <c r="H1499" s="153">
        <f>IF(A1499="","",CHOOSE(WEEKDAY(A1499,2),"Pazartesi","Salı","Çarşamba","Perşembe","Cuma","Cumartesi","Pazar"))</f>
        <v/>
      </c>
    </row>
    <row r="1500" ht="10.5" customHeight="1" s="113">
      <c r="A1500" s="152" t="n">
        <v>43503</v>
      </c>
      <c r="B1500" s="153">
        <f>IF(A1500="","",YEAR(A1500))</f>
        <v/>
      </c>
      <c r="C1500" s="153">
        <f>IF(A1500="","",MONTH(A1500))</f>
        <v/>
      </c>
      <c r="D1500" s="153">
        <f>IF(A1500="","",CHOOSE(MONTH(A1500),"Ocak","Şubat","Mart","Nisan","Mayıs","Haziran","Temmuz","Ağustos","Eylül","Ekim","Kasım","Aralık"))</f>
        <v/>
      </c>
      <c r="E1500" s="153">
        <f>IF(A1500="","",ROUNDUP(MONTH(A1500)/3,0))</f>
        <v/>
      </c>
      <c r="F1500" s="153">
        <f>IF(A1500="","",WEEKNUM(A1500,2))</f>
        <v/>
      </c>
      <c r="G1500" s="153">
        <f>IF(A1500="","",WEEKDAY(A1500,2))</f>
        <v/>
      </c>
      <c r="H1500" s="153">
        <f>IF(A1500="","",CHOOSE(WEEKDAY(A1500,2),"Pazartesi","Salı","Çarşamba","Perşembe","Cuma","Cumartesi","Pazar"))</f>
        <v/>
      </c>
    </row>
    <row r="1501" ht="10.5" customHeight="1" s="113">
      <c r="A1501" s="152" t="n">
        <v>43504</v>
      </c>
      <c r="B1501" s="153">
        <f>IF(A1501="","",YEAR(A1501))</f>
        <v/>
      </c>
      <c r="C1501" s="153">
        <f>IF(A1501="","",MONTH(A1501))</f>
        <v/>
      </c>
      <c r="D1501" s="153">
        <f>IF(A1501="","",CHOOSE(MONTH(A1501),"Ocak","Şubat","Mart","Nisan","Mayıs","Haziran","Temmuz","Ağustos","Eylül","Ekim","Kasım","Aralık"))</f>
        <v/>
      </c>
      <c r="E1501" s="153">
        <f>IF(A1501="","",ROUNDUP(MONTH(A1501)/3,0))</f>
        <v/>
      </c>
      <c r="F1501" s="153">
        <f>IF(A1501="","",WEEKNUM(A1501,2))</f>
        <v/>
      </c>
      <c r="G1501" s="153">
        <f>IF(A1501="","",WEEKDAY(A1501,2))</f>
        <v/>
      </c>
      <c r="H1501" s="153">
        <f>IF(A1501="","",CHOOSE(WEEKDAY(A1501,2),"Pazartesi","Salı","Çarşamba","Perşembe","Cuma","Cumartesi","Pazar"))</f>
        <v/>
      </c>
    </row>
    <row r="1502" ht="10.5" customHeight="1" s="113">
      <c r="A1502" s="152" t="n">
        <v>43505</v>
      </c>
      <c r="B1502" s="153">
        <f>IF(A1502="","",YEAR(A1502))</f>
        <v/>
      </c>
      <c r="C1502" s="153">
        <f>IF(A1502="","",MONTH(A1502))</f>
        <v/>
      </c>
      <c r="D1502" s="153">
        <f>IF(A1502="","",CHOOSE(MONTH(A1502),"Ocak","Şubat","Mart","Nisan","Mayıs","Haziran","Temmuz","Ağustos","Eylül","Ekim","Kasım","Aralık"))</f>
        <v/>
      </c>
      <c r="E1502" s="153">
        <f>IF(A1502="","",ROUNDUP(MONTH(A1502)/3,0))</f>
        <v/>
      </c>
      <c r="F1502" s="153">
        <f>IF(A1502="","",WEEKNUM(A1502,2))</f>
        <v/>
      </c>
      <c r="G1502" s="153">
        <f>IF(A1502="","",WEEKDAY(A1502,2))</f>
        <v/>
      </c>
      <c r="H1502" s="153">
        <f>IF(A1502="","",CHOOSE(WEEKDAY(A1502,2),"Pazartesi","Salı","Çarşamba","Perşembe","Cuma","Cumartesi","Pazar"))</f>
        <v/>
      </c>
    </row>
    <row r="1503" ht="10.5" customHeight="1" s="113">
      <c r="A1503" s="152" t="n">
        <v>43506</v>
      </c>
      <c r="B1503" s="153">
        <f>IF(A1503="","",YEAR(A1503))</f>
        <v/>
      </c>
      <c r="C1503" s="153">
        <f>IF(A1503="","",MONTH(A1503))</f>
        <v/>
      </c>
      <c r="D1503" s="153">
        <f>IF(A1503="","",CHOOSE(MONTH(A1503),"Ocak","Şubat","Mart","Nisan","Mayıs","Haziran","Temmuz","Ağustos","Eylül","Ekim","Kasım","Aralık"))</f>
        <v/>
      </c>
      <c r="E1503" s="153">
        <f>IF(A1503="","",ROUNDUP(MONTH(A1503)/3,0))</f>
        <v/>
      </c>
      <c r="F1503" s="153">
        <f>IF(A1503="","",WEEKNUM(A1503,2))</f>
        <v/>
      </c>
      <c r="G1503" s="153">
        <f>IF(A1503="","",WEEKDAY(A1503,2))</f>
        <v/>
      </c>
      <c r="H1503" s="153">
        <f>IF(A1503="","",CHOOSE(WEEKDAY(A1503,2),"Pazartesi","Salı","Çarşamba","Perşembe","Cuma","Cumartesi","Pazar"))</f>
        <v/>
      </c>
    </row>
    <row r="1504" ht="10.5" customHeight="1" s="113">
      <c r="A1504" s="152" t="n">
        <v>43507</v>
      </c>
      <c r="B1504" s="153">
        <f>IF(A1504="","",YEAR(A1504))</f>
        <v/>
      </c>
      <c r="C1504" s="153">
        <f>IF(A1504="","",MONTH(A1504))</f>
        <v/>
      </c>
      <c r="D1504" s="153">
        <f>IF(A1504="","",CHOOSE(MONTH(A1504),"Ocak","Şubat","Mart","Nisan","Mayıs","Haziran","Temmuz","Ağustos","Eylül","Ekim","Kasım","Aralık"))</f>
        <v/>
      </c>
      <c r="E1504" s="153">
        <f>IF(A1504="","",ROUNDUP(MONTH(A1504)/3,0))</f>
        <v/>
      </c>
      <c r="F1504" s="153">
        <f>IF(A1504="","",WEEKNUM(A1504,2))</f>
        <v/>
      </c>
      <c r="G1504" s="153">
        <f>IF(A1504="","",WEEKDAY(A1504,2))</f>
        <v/>
      </c>
      <c r="H1504" s="153">
        <f>IF(A1504="","",CHOOSE(WEEKDAY(A1504,2),"Pazartesi","Salı","Çarşamba","Perşembe","Cuma","Cumartesi","Pazar"))</f>
        <v/>
      </c>
    </row>
    <row r="1505" ht="10.5" customHeight="1" s="113">
      <c r="A1505" s="152" t="n">
        <v>43508</v>
      </c>
      <c r="B1505" s="153">
        <f>IF(A1505="","",YEAR(A1505))</f>
        <v/>
      </c>
      <c r="C1505" s="153">
        <f>IF(A1505="","",MONTH(A1505))</f>
        <v/>
      </c>
      <c r="D1505" s="153">
        <f>IF(A1505="","",CHOOSE(MONTH(A1505),"Ocak","Şubat","Mart","Nisan","Mayıs","Haziran","Temmuz","Ağustos","Eylül","Ekim","Kasım","Aralık"))</f>
        <v/>
      </c>
      <c r="E1505" s="153">
        <f>IF(A1505="","",ROUNDUP(MONTH(A1505)/3,0))</f>
        <v/>
      </c>
      <c r="F1505" s="153">
        <f>IF(A1505="","",WEEKNUM(A1505,2))</f>
        <v/>
      </c>
      <c r="G1505" s="153">
        <f>IF(A1505="","",WEEKDAY(A1505,2))</f>
        <v/>
      </c>
      <c r="H1505" s="153">
        <f>IF(A1505="","",CHOOSE(WEEKDAY(A1505,2),"Pazartesi","Salı","Çarşamba","Perşembe","Cuma","Cumartesi","Pazar"))</f>
        <v/>
      </c>
    </row>
    <row r="1506" ht="10.5" customHeight="1" s="113">
      <c r="A1506" s="152" t="n">
        <v>43509</v>
      </c>
      <c r="B1506" s="153">
        <f>IF(A1506="","",YEAR(A1506))</f>
        <v/>
      </c>
      <c r="C1506" s="153">
        <f>IF(A1506="","",MONTH(A1506))</f>
        <v/>
      </c>
      <c r="D1506" s="153">
        <f>IF(A1506="","",CHOOSE(MONTH(A1506),"Ocak","Şubat","Mart","Nisan","Mayıs","Haziran","Temmuz","Ağustos","Eylül","Ekim","Kasım","Aralık"))</f>
        <v/>
      </c>
      <c r="E1506" s="153">
        <f>IF(A1506="","",ROUNDUP(MONTH(A1506)/3,0))</f>
        <v/>
      </c>
      <c r="F1506" s="153">
        <f>IF(A1506="","",WEEKNUM(A1506,2))</f>
        <v/>
      </c>
      <c r="G1506" s="153">
        <f>IF(A1506="","",WEEKDAY(A1506,2))</f>
        <v/>
      </c>
      <c r="H1506" s="153">
        <f>IF(A1506="","",CHOOSE(WEEKDAY(A1506,2),"Pazartesi","Salı","Çarşamba","Perşembe","Cuma","Cumartesi","Pazar"))</f>
        <v/>
      </c>
    </row>
    <row r="1507" ht="10.5" customHeight="1" s="113">
      <c r="A1507" s="152" t="n">
        <v>43510</v>
      </c>
      <c r="B1507" s="153">
        <f>IF(A1507="","",YEAR(A1507))</f>
        <v/>
      </c>
      <c r="C1507" s="153">
        <f>IF(A1507="","",MONTH(A1507))</f>
        <v/>
      </c>
      <c r="D1507" s="153">
        <f>IF(A1507="","",CHOOSE(MONTH(A1507),"Ocak","Şubat","Mart","Nisan","Mayıs","Haziran","Temmuz","Ağustos","Eylül","Ekim","Kasım","Aralık"))</f>
        <v/>
      </c>
      <c r="E1507" s="153">
        <f>IF(A1507="","",ROUNDUP(MONTH(A1507)/3,0))</f>
        <v/>
      </c>
      <c r="F1507" s="153">
        <f>IF(A1507="","",WEEKNUM(A1507,2))</f>
        <v/>
      </c>
      <c r="G1507" s="153">
        <f>IF(A1507="","",WEEKDAY(A1507,2))</f>
        <v/>
      </c>
      <c r="H1507" s="153">
        <f>IF(A1507="","",CHOOSE(WEEKDAY(A1507,2),"Pazartesi","Salı","Çarşamba","Perşembe","Cuma","Cumartesi","Pazar"))</f>
        <v/>
      </c>
    </row>
    <row r="1508" ht="10.5" customHeight="1" s="113">
      <c r="A1508" s="152" t="n">
        <v>43511</v>
      </c>
      <c r="B1508" s="153">
        <f>IF(A1508="","",YEAR(A1508))</f>
        <v/>
      </c>
      <c r="C1508" s="153">
        <f>IF(A1508="","",MONTH(A1508))</f>
        <v/>
      </c>
      <c r="D1508" s="153">
        <f>IF(A1508="","",CHOOSE(MONTH(A1508),"Ocak","Şubat","Mart","Nisan","Mayıs","Haziran","Temmuz","Ağustos","Eylül","Ekim","Kasım","Aralık"))</f>
        <v/>
      </c>
      <c r="E1508" s="153">
        <f>IF(A1508="","",ROUNDUP(MONTH(A1508)/3,0))</f>
        <v/>
      </c>
      <c r="F1508" s="153">
        <f>IF(A1508="","",WEEKNUM(A1508,2))</f>
        <v/>
      </c>
      <c r="G1508" s="153">
        <f>IF(A1508="","",WEEKDAY(A1508,2))</f>
        <v/>
      </c>
      <c r="H1508" s="153">
        <f>IF(A1508="","",CHOOSE(WEEKDAY(A1508,2),"Pazartesi","Salı","Çarşamba","Perşembe","Cuma","Cumartesi","Pazar"))</f>
        <v/>
      </c>
    </row>
    <row r="1509" ht="10.5" customHeight="1" s="113">
      <c r="A1509" s="152" t="n">
        <v>43512</v>
      </c>
      <c r="B1509" s="153">
        <f>IF(A1509="","",YEAR(A1509))</f>
        <v/>
      </c>
      <c r="C1509" s="153">
        <f>IF(A1509="","",MONTH(A1509))</f>
        <v/>
      </c>
      <c r="D1509" s="153">
        <f>IF(A1509="","",CHOOSE(MONTH(A1509),"Ocak","Şubat","Mart","Nisan","Mayıs","Haziran","Temmuz","Ağustos","Eylül","Ekim","Kasım","Aralık"))</f>
        <v/>
      </c>
      <c r="E1509" s="153">
        <f>IF(A1509="","",ROUNDUP(MONTH(A1509)/3,0))</f>
        <v/>
      </c>
      <c r="F1509" s="153">
        <f>IF(A1509="","",WEEKNUM(A1509,2))</f>
        <v/>
      </c>
      <c r="G1509" s="153">
        <f>IF(A1509="","",WEEKDAY(A1509,2))</f>
        <v/>
      </c>
      <c r="H1509" s="153">
        <f>IF(A1509="","",CHOOSE(WEEKDAY(A1509,2),"Pazartesi","Salı","Çarşamba","Perşembe","Cuma","Cumartesi","Pazar"))</f>
        <v/>
      </c>
    </row>
    <row r="1510" ht="10.5" customHeight="1" s="113">
      <c r="A1510" s="152" t="n">
        <v>43513</v>
      </c>
      <c r="B1510" s="153">
        <f>IF(A1510="","",YEAR(A1510))</f>
        <v/>
      </c>
      <c r="C1510" s="153">
        <f>IF(A1510="","",MONTH(A1510))</f>
        <v/>
      </c>
      <c r="D1510" s="153">
        <f>IF(A1510="","",CHOOSE(MONTH(A1510),"Ocak","Şubat","Mart","Nisan","Mayıs","Haziran","Temmuz","Ağustos","Eylül","Ekim","Kasım","Aralık"))</f>
        <v/>
      </c>
      <c r="E1510" s="153">
        <f>IF(A1510="","",ROUNDUP(MONTH(A1510)/3,0))</f>
        <v/>
      </c>
      <c r="F1510" s="153">
        <f>IF(A1510="","",WEEKNUM(A1510,2))</f>
        <v/>
      </c>
      <c r="G1510" s="153">
        <f>IF(A1510="","",WEEKDAY(A1510,2))</f>
        <v/>
      </c>
      <c r="H1510" s="153">
        <f>IF(A1510="","",CHOOSE(WEEKDAY(A1510,2),"Pazartesi","Salı","Çarşamba","Perşembe","Cuma","Cumartesi","Pazar"))</f>
        <v/>
      </c>
    </row>
    <row r="1511" ht="10.5" customHeight="1" s="113">
      <c r="A1511" s="152" t="n">
        <v>43514</v>
      </c>
      <c r="B1511" s="153">
        <f>IF(A1511="","",YEAR(A1511))</f>
        <v/>
      </c>
      <c r="C1511" s="153">
        <f>IF(A1511="","",MONTH(A1511))</f>
        <v/>
      </c>
      <c r="D1511" s="153">
        <f>IF(A1511="","",CHOOSE(MONTH(A1511),"Ocak","Şubat","Mart","Nisan","Mayıs","Haziran","Temmuz","Ağustos","Eylül","Ekim","Kasım","Aralık"))</f>
        <v/>
      </c>
      <c r="E1511" s="153">
        <f>IF(A1511="","",ROUNDUP(MONTH(A1511)/3,0))</f>
        <v/>
      </c>
      <c r="F1511" s="153">
        <f>IF(A1511="","",WEEKNUM(A1511,2))</f>
        <v/>
      </c>
      <c r="G1511" s="153">
        <f>IF(A1511="","",WEEKDAY(A1511,2))</f>
        <v/>
      </c>
      <c r="H1511" s="153">
        <f>IF(A1511="","",CHOOSE(WEEKDAY(A1511,2),"Pazartesi","Salı","Çarşamba","Perşembe","Cuma","Cumartesi","Pazar"))</f>
        <v/>
      </c>
    </row>
    <row r="1512" ht="10.5" customHeight="1" s="113">
      <c r="A1512" s="152" t="n">
        <v>43515</v>
      </c>
      <c r="B1512" s="153">
        <f>IF(A1512="","",YEAR(A1512))</f>
        <v/>
      </c>
      <c r="C1512" s="153">
        <f>IF(A1512="","",MONTH(A1512))</f>
        <v/>
      </c>
      <c r="D1512" s="153">
        <f>IF(A1512="","",CHOOSE(MONTH(A1512),"Ocak","Şubat","Mart","Nisan","Mayıs","Haziran","Temmuz","Ağustos","Eylül","Ekim","Kasım","Aralık"))</f>
        <v/>
      </c>
      <c r="E1512" s="153">
        <f>IF(A1512="","",ROUNDUP(MONTH(A1512)/3,0))</f>
        <v/>
      </c>
      <c r="F1512" s="153">
        <f>IF(A1512="","",WEEKNUM(A1512,2))</f>
        <v/>
      </c>
      <c r="G1512" s="153">
        <f>IF(A1512="","",WEEKDAY(A1512,2))</f>
        <v/>
      </c>
      <c r="H1512" s="153">
        <f>IF(A1512="","",CHOOSE(WEEKDAY(A1512,2),"Pazartesi","Salı","Çarşamba","Perşembe","Cuma","Cumartesi","Pazar"))</f>
        <v/>
      </c>
    </row>
    <row r="1513" ht="10.5" customHeight="1" s="113">
      <c r="A1513" s="152" t="n">
        <v>43516</v>
      </c>
      <c r="B1513" s="153">
        <f>IF(A1513="","",YEAR(A1513))</f>
        <v/>
      </c>
      <c r="C1513" s="153">
        <f>IF(A1513="","",MONTH(A1513))</f>
        <v/>
      </c>
      <c r="D1513" s="153">
        <f>IF(A1513="","",CHOOSE(MONTH(A1513),"Ocak","Şubat","Mart","Nisan","Mayıs","Haziran","Temmuz","Ağustos","Eylül","Ekim","Kasım","Aralık"))</f>
        <v/>
      </c>
      <c r="E1513" s="153">
        <f>IF(A1513="","",ROUNDUP(MONTH(A1513)/3,0))</f>
        <v/>
      </c>
      <c r="F1513" s="153">
        <f>IF(A1513="","",WEEKNUM(A1513,2))</f>
        <v/>
      </c>
      <c r="G1513" s="153">
        <f>IF(A1513="","",WEEKDAY(A1513,2))</f>
        <v/>
      </c>
      <c r="H1513" s="153">
        <f>IF(A1513="","",CHOOSE(WEEKDAY(A1513,2),"Pazartesi","Salı","Çarşamba","Perşembe","Cuma","Cumartesi","Pazar"))</f>
        <v/>
      </c>
    </row>
    <row r="1514" ht="10.5" customHeight="1" s="113">
      <c r="A1514" s="152" t="n">
        <v>43517</v>
      </c>
      <c r="B1514" s="153">
        <f>IF(A1514="","",YEAR(A1514))</f>
        <v/>
      </c>
      <c r="C1514" s="153">
        <f>IF(A1514="","",MONTH(A1514))</f>
        <v/>
      </c>
      <c r="D1514" s="153">
        <f>IF(A1514="","",CHOOSE(MONTH(A1514),"Ocak","Şubat","Mart","Nisan","Mayıs","Haziran","Temmuz","Ağustos","Eylül","Ekim","Kasım","Aralık"))</f>
        <v/>
      </c>
      <c r="E1514" s="153">
        <f>IF(A1514="","",ROUNDUP(MONTH(A1514)/3,0))</f>
        <v/>
      </c>
      <c r="F1514" s="153">
        <f>IF(A1514="","",WEEKNUM(A1514,2))</f>
        <v/>
      </c>
      <c r="G1514" s="153">
        <f>IF(A1514="","",WEEKDAY(A1514,2))</f>
        <v/>
      </c>
      <c r="H1514" s="153">
        <f>IF(A1514="","",CHOOSE(WEEKDAY(A1514,2),"Pazartesi","Salı","Çarşamba","Perşembe","Cuma","Cumartesi","Pazar"))</f>
        <v/>
      </c>
    </row>
    <row r="1515" ht="10.5" customHeight="1" s="113">
      <c r="A1515" s="152" t="n">
        <v>43518</v>
      </c>
      <c r="B1515" s="153">
        <f>IF(A1515="","",YEAR(A1515))</f>
        <v/>
      </c>
      <c r="C1515" s="153">
        <f>IF(A1515="","",MONTH(A1515))</f>
        <v/>
      </c>
      <c r="D1515" s="153">
        <f>IF(A1515="","",CHOOSE(MONTH(A1515),"Ocak","Şubat","Mart","Nisan","Mayıs","Haziran","Temmuz","Ağustos","Eylül","Ekim","Kasım","Aralık"))</f>
        <v/>
      </c>
      <c r="E1515" s="153">
        <f>IF(A1515="","",ROUNDUP(MONTH(A1515)/3,0))</f>
        <v/>
      </c>
      <c r="F1515" s="153">
        <f>IF(A1515="","",WEEKNUM(A1515,2))</f>
        <v/>
      </c>
      <c r="G1515" s="153">
        <f>IF(A1515="","",WEEKDAY(A1515,2))</f>
        <v/>
      </c>
      <c r="H1515" s="153">
        <f>IF(A1515="","",CHOOSE(WEEKDAY(A1515,2),"Pazartesi","Salı","Çarşamba","Perşembe","Cuma","Cumartesi","Pazar"))</f>
        <v/>
      </c>
    </row>
    <row r="1516" ht="10.5" customHeight="1" s="113">
      <c r="A1516" s="152" t="n">
        <v>43519</v>
      </c>
      <c r="B1516" s="153">
        <f>IF(A1516="","",YEAR(A1516))</f>
        <v/>
      </c>
      <c r="C1516" s="153">
        <f>IF(A1516="","",MONTH(A1516))</f>
        <v/>
      </c>
      <c r="D1516" s="153">
        <f>IF(A1516="","",CHOOSE(MONTH(A1516),"Ocak","Şubat","Mart","Nisan","Mayıs","Haziran","Temmuz","Ağustos","Eylül","Ekim","Kasım","Aralık"))</f>
        <v/>
      </c>
      <c r="E1516" s="153">
        <f>IF(A1516="","",ROUNDUP(MONTH(A1516)/3,0))</f>
        <v/>
      </c>
      <c r="F1516" s="153">
        <f>IF(A1516="","",WEEKNUM(A1516,2))</f>
        <v/>
      </c>
      <c r="G1516" s="153">
        <f>IF(A1516="","",WEEKDAY(A1516,2))</f>
        <v/>
      </c>
      <c r="H1516" s="153">
        <f>IF(A1516="","",CHOOSE(WEEKDAY(A1516,2),"Pazartesi","Salı","Çarşamba","Perşembe","Cuma","Cumartesi","Pazar"))</f>
        <v/>
      </c>
    </row>
    <row r="1517" ht="10.5" customHeight="1" s="113">
      <c r="A1517" s="152" t="n">
        <v>43520</v>
      </c>
      <c r="B1517" s="153">
        <f>IF(A1517="","",YEAR(A1517))</f>
        <v/>
      </c>
      <c r="C1517" s="153">
        <f>IF(A1517="","",MONTH(A1517))</f>
        <v/>
      </c>
      <c r="D1517" s="153">
        <f>IF(A1517="","",CHOOSE(MONTH(A1517),"Ocak","Şubat","Mart","Nisan","Mayıs","Haziran","Temmuz","Ağustos","Eylül","Ekim","Kasım","Aralık"))</f>
        <v/>
      </c>
      <c r="E1517" s="153">
        <f>IF(A1517="","",ROUNDUP(MONTH(A1517)/3,0))</f>
        <v/>
      </c>
      <c r="F1517" s="153">
        <f>IF(A1517="","",WEEKNUM(A1517,2))</f>
        <v/>
      </c>
      <c r="G1517" s="153">
        <f>IF(A1517="","",WEEKDAY(A1517,2))</f>
        <v/>
      </c>
      <c r="H1517" s="153">
        <f>IF(A1517="","",CHOOSE(WEEKDAY(A1517,2),"Pazartesi","Salı","Çarşamba","Perşembe","Cuma","Cumartesi","Pazar"))</f>
        <v/>
      </c>
    </row>
    <row r="1518" ht="10.5" customHeight="1" s="113">
      <c r="A1518" s="152" t="n">
        <v>43521</v>
      </c>
      <c r="B1518" s="153">
        <f>IF(A1518="","",YEAR(A1518))</f>
        <v/>
      </c>
      <c r="C1518" s="153">
        <f>IF(A1518="","",MONTH(A1518))</f>
        <v/>
      </c>
      <c r="D1518" s="153">
        <f>IF(A1518="","",CHOOSE(MONTH(A1518),"Ocak","Şubat","Mart","Nisan","Mayıs","Haziran","Temmuz","Ağustos","Eylül","Ekim","Kasım","Aralık"))</f>
        <v/>
      </c>
      <c r="E1518" s="153">
        <f>IF(A1518="","",ROUNDUP(MONTH(A1518)/3,0))</f>
        <v/>
      </c>
      <c r="F1518" s="153">
        <f>IF(A1518="","",WEEKNUM(A1518,2))</f>
        <v/>
      </c>
      <c r="G1518" s="153">
        <f>IF(A1518="","",WEEKDAY(A1518,2))</f>
        <v/>
      </c>
      <c r="H1518" s="153">
        <f>IF(A1518="","",CHOOSE(WEEKDAY(A1518,2),"Pazartesi","Salı","Çarşamba","Perşembe","Cuma","Cumartesi","Pazar"))</f>
        <v/>
      </c>
    </row>
    <row r="1519" ht="10.5" customHeight="1" s="113">
      <c r="A1519" s="152" t="n">
        <v>43522</v>
      </c>
      <c r="B1519" s="153">
        <f>IF(A1519="","",YEAR(A1519))</f>
        <v/>
      </c>
      <c r="C1519" s="153">
        <f>IF(A1519="","",MONTH(A1519))</f>
        <v/>
      </c>
      <c r="D1519" s="153">
        <f>IF(A1519="","",CHOOSE(MONTH(A1519),"Ocak","Şubat","Mart","Nisan","Mayıs","Haziran","Temmuz","Ağustos","Eylül","Ekim","Kasım","Aralık"))</f>
        <v/>
      </c>
      <c r="E1519" s="153">
        <f>IF(A1519="","",ROUNDUP(MONTH(A1519)/3,0))</f>
        <v/>
      </c>
      <c r="F1519" s="153">
        <f>IF(A1519="","",WEEKNUM(A1519,2))</f>
        <v/>
      </c>
      <c r="G1519" s="153">
        <f>IF(A1519="","",WEEKDAY(A1519,2))</f>
        <v/>
      </c>
      <c r="H1519" s="153">
        <f>IF(A1519="","",CHOOSE(WEEKDAY(A1519,2),"Pazartesi","Salı","Çarşamba","Perşembe","Cuma","Cumartesi","Pazar"))</f>
        <v/>
      </c>
    </row>
    <row r="1520" ht="10.5" customHeight="1" s="113">
      <c r="A1520" s="152" t="n">
        <v>43523</v>
      </c>
      <c r="B1520" s="153">
        <f>IF(A1520="","",YEAR(A1520))</f>
        <v/>
      </c>
      <c r="C1520" s="153">
        <f>IF(A1520="","",MONTH(A1520))</f>
        <v/>
      </c>
      <c r="D1520" s="153">
        <f>IF(A1520="","",CHOOSE(MONTH(A1520),"Ocak","Şubat","Mart","Nisan","Mayıs","Haziran","Temmuz","Ağustos","Eylül","Ekim","Kasım","Aralık"))</f>
        <v/>
      </c>
      <c r="E1520" s="153">
        <f>IF(A1520="","",ROUNDUP(MONTH(A1520)/3,0))</f>
        <v/>
      </c>
      <c r="F1520" s="153">
        <f>IF(A1520="","",WEEKNUM(A1520,2))</f>
        <v/>
      </c>
      <c r="G1520" s="153">
        <f>IF(A1520="","",WEEKDAY(A1520,2))</f>
        <v/>
      </c>
      <c r="H1520" s="153">
        <f>IF(A1520="","",CHOOSE(WEEKDAY(A1520,2),"Pazartesi","Salı","Çarşamba","Perşembe","Cuma","Cumartesi","Pazar"))</f>
        <v/>
      </c>
    </row>
    <row r="1521" ht="10.5" customHeight="1" s="113">
      <c r="A1521" s="152" t="n">
        <v>43524</v>
      </c>
      <c r="B1521" s="153">
        <f>IF(A1521="","",YEAR(A1521))</f>
        <v/>
      </c>
      <c r="C1521" s="153">
        <f>IF(A1521="","",MONTH(A1521))</f>
        <v/>
      </c>
      <c r="D1521" s="153">
        <f>IF(A1521="","",CHOOSE(MONTH(A1521),"Ocak","Şubat","Mart","Nisan","Mayıs","Haziran","Temmuz","Ağustos","Eylül","Ekim","Kasım","Aralık"))</f>
        <v/>
      </c>
      <c r="E1521" s="153">
        <f>IF(A1521="","",ROUNDUP(MONTH(A1521)/3,0))</f>
        <v/>
      </c>
      <c r="F1521" s="153">
        <f>IF(A1521="","",WEEKNUM(A1521,2))</f>
        <v/>
      </c>
      <c r="G1521" s="153">
        <f>IF(A1521="","",WEEKDAY(A1521,2))</f>
        <v/>
      </c>
      <c r="H1521" s="153">
        <f>IF(A1521="","",CHOOSE(WEEKDAY(A1521,2),"Pazartesi","Salı","Çarşamba","Perşembe","Cuma","Cumartesi","Pazar"))</f>
        <v/>
      </c>
    </row>
    <row r="1522" ht="10.5" customHeight="1" s="113">
      <c r="A1522" s="152" t="n">
        <v>43525</v>
      </c>
      <c r="B1522" s="153">
        <f>IF(A1522="","",YEAR(A1522))</f>
        <v/>
      </c>
      <c r="C1522" s="153">
        <f>IF(A1522="","",MONTH(A1522))</f>
        <v/>
      </c>
      <c r="D1522" s="153">
        <f>IF(A1522="","",CHOOSE(MONTH(A1522),"Ocak","Şubat","Mart","Nisan","Mayıs","Haziran","Temmuz","Ağustos","Eylül","Ekim","Kasım","Aralık"))</f>
        <v/>
      </c>
      <c r="E1522" s="153">
        <f>IF(A1522="","",ROUNDUP(MONTH(A1522)/3,0))</f>
        <v/>
      </c>
      <c r="F1522" s="153">
        <f>IF(A1522="","",WEEKNUM(A1522,2))</f>
        <v/>
      </c>
      <c r="G1522" s="153">
        <f>IF(A1522="","",WEEKDAY(A1522,2))</f>
        <v/>
      </c>
      <c r="H1522" s="153">
        <f>IF(A1522="","",CHOOSE(WEEKDAY(A1522,2),"Pazartesi","Salı","Çarşamba","Perşembe","Cuma","Cumartesi","Pazar"))</f>
        <v/>
      </c>
    </row>
    <row r="1523" ht="10.5" customHeight="1" s="113">
      <c r="A1523" s="152" t="n">
        <v>43526</v>
      </c>
      <c r="B1523" s="153">
        <f>IF(A1523="","",YEAR(A1523))</f>
        <v/>
      </c>
      <c r="C1523" s="153">
        <f>IF(A1523="","",MONTH(A1523))</f>
        <v/>
      </c>
      <c r="D1523" s="153">
        <f>IF(A1523="","",CHOOSE(MONTH(A1523),"Ocak","Şubat","Mart","Nisan","Mayıs","Haziran","Temmuz","Ağustos","Eylül","Ekim","Kasım","Aralık"))</f>
        <v/>
      </c>
      <c r="E1523" s="153">
        <f>IF(A1523="","",ROUNDUP(MONTH(A1523)/3,0))</f>
        <v/>
      </c>
      <c r="F1523" s="153">
        <f>IF(A1523="","",WEEKNUM(A1523,2))</f>
        <v/>
      </c>
      <c r="G1523" s="153">
        <f>IF(A1523="","",WEEKDAY(A1523,2))</f>
        <v/>
      </c>
      <c r="H1523" s="153">
        <f>IF(A1523="","",CHOOSE(WEEKDAY(A1523,2),"Pazartesi","Salı","Çarşamba","Perşembe","Cuma","Cumartesi","Pazar"))</f>
        <v/>
      </c>
    </row>
    <row r="1524" ht="10.5" customHeight="1" s="113">
      <c r="A1524" s="152" t="n">
        <v>43527</v>
      </c>
      <c r="B1524" s="153">
        <f>IF(A1524="","",YEAR(A1524))</f>
        <v/>
      </c>
      <c r="C1524" s="153">
        <f>IF(A1524="","",MONTH(A1524))</f>
        <v/>
      </c>
      <c r="D1524" s="153">
        <f>IF(A1524="","",CHOOSE(MONTH(A1524),"Ocak","Şubat","Mart","Nisan","Mayıs","Haziran","Temmuz","Ağustos","Eylül","Ekim","Kasım","Aralık"))</f>
        <v/>
      </c>
      <c r="E1524" s="153">
        <f>IF(A1524="","",ROUNDUP(MONTH(A1524)/3,0))</f>
        <v/>
      </c>
      <c r="F1524" s="153">
        <f>IF(A1524="","",WEEKNUM(A1524,2))</f>
        <v/>
      </c>
      <c r="G1524" s="153">
        <f>IF(A1524="","",WEEKDAY(A1524,2))</f>
        <v/>
      </c>
      <c r="H1524" s="153">
        <f>IF(A1524="","",CHOOSE(WEEKDAY(A1524,2),"Pazartesi","Salı","Çarşamba","Perşembe","Cuma","Cumartesi","Pazar"))</f>
        <v/>
      </c>
    </row>
    <row r="1525" ht="10.5" customHeight="1" s="113">
      <c r="A1525" s="152" t="n">
        <v>43528</v>
      </c>
      <c r="B1525" s="153">
        <f>IF(A1525="","",YEAR(A1525))</f>
        <v/>
      </c>
      <c r="C1525" s="153">
        <f>IF(A1525="","",MONTH(A1525))</f>
        <v/>
      </c>
      <c r="D1525" s="153">
        <f>IF(A1525="","",CHOOSE(MONTH(A1525),"Ocak","Şubat","Mart","Nisan","Mayıs","Haziran","Temmuz","Ağustos","Eylül","Ekim","Kasım","Aralık"))</f>
        <v/>
      </c>
      <c r="E1525" s="153">
        <f>IF(A1525="","",ROUNDUP(MONTH(A1525)/3,0))</f>
        <v/>
      </c>
      <c r="F1525" s="153">
        <f>IF(A1525="","",WEEKNUM(A1525,2))</f>
        <v/>
      </c>
      <c r="G1525" s="153">
        <f>IF(A1525="","",WEEKDAY(A1525,2))</f>
        <v/>
      </c>
      <c r="H1525" s="153">
        <f>IF(A1525="","",CHOOSE(WEEKDAY(A1525,2),"Pazartesi","Salı","Çarşamba","Perşembe","Cuma","Cumartesi","Pazar"))</f>
        <v/>
      </c>
    </row>
    <row r="1526" ht="10.5" customHeight="1" s="113">
      <c r="A1526" s="152" t="n">
        <v>43529</v>
      </c>
      <c r="B1526" s="153">
        <f>IF(A1526="","",YEAR(A1526))</f>
        <v/>
      </c>
      <c r="C1526" s="153">
        <f>IF(A1526="","",MONTH(A1526))</f>
        <v/>
      </c>
      <c r="D1526" s="153">
        <f>IF(A1526="","",CHOOSE(MONTH(A1526),"Ocak","Şubat","Mart","Nisan","Mayıs","Haziran","Temmuz","Ağustos","Eylül","Ekim","Kasım","Aralık"))</f>
        <v/>
      </c>
      <c r="E1526" s="153">
        <f>IF(A1526="","",ROUNDUP(MONTH(A1526)/3,0))</f>
        <v/>
      </c>
      <c r="F1526" s="153">
        <f>IF(A1526="","",WEEKNUM(A1526,2))</f>
        <v/>
      </c>
      <c r="G1526" s="153">
        <f>IF(A1526="","",WEEKDAY(A1526,2))</f>
        <v/>
      </c>
      <c r="H1526" s="153">
        <f>IF(A1526="","",CHOOSE(WEEKDAY(A1526,2),"Pazartesi","Salı","Çarşamba","Perşembe","Cuma","Cumartesi","Pazar"))</f>
        <v/>
      </c>
    </row>
    <row r="1527" ht="10.5" customHeight="1" s="113">
      <c r="A1527" s="152" t="n">
        <v>43530</v>
      </c>
      <c r="B1527" s="153">
        <f>IF(A1527="","",YEAR(A1527))</f>
        <v/>
      </c>
      <c r="C1527" s="153">
        <f>IF(A1527="","",MONTH(A1527))</f>
        <v/>
      </c>
      <c r="D1527" s="153">
        <f>IF(A1527="","",CHOOSE(MONTH(A1527),"Ocak","Şubat","Mart","Nisan","Mayıs","Haziran","Temmuz","Ağustos","Eylül","Ekim","Kasım","Aralık"))</f>
        <v/>
      </c>
      <c r="E1527" s="153">
        <f>IF(A1527="","",ROUNDUP(MONTH(A1527)/3,0))</f>
        <v/>
      </c>
      <c r="F1527" s="153">
        <f>IF(A1527="","",WEEKNUM(A1527,2))</f>
        <v/>
      </c>
      <c r="G1527" s="153">
        <f>IF(A1527="","",WEEKDAY(A1527,2))</f>
        <v/>
      </c>
      <c r="H1527" s="153">
        <f>IF(A1527="","",CHOOSE(WEEKDAY(A1527,2),"Pazartesi","Salı","Çarşamba","Perşembe","Cuma","Cumartesi","Pazar"))</f>
        <v/>
      </c>
    </row>
    <row r="1528" ht="10.5" customHeight="1" s="113">
      <c r="A1528" s="152" t="n">
        <v>43531</v>
      </c>
      <c r="B1528" s="153">
        <f>IF(A1528="","",YEAR(A1528))</f>
        <v/>
      </c>
      <c r="C1528" s="153">
        <f>IF(A1528="","",MONTH(A1528))</f>
        <v/>
      </c>
      <c r="D1528" s="153">
        <f>IF(A1528="","",CHOOSE(MONTH(A1528),"Ocak","Şubat","Mart","Nisan","Mayıs","Haziran","Temmuz","Ağustos","Eylül","Ekim","Kasım","Aralık"))</f>
        <v/>
      </c>
      <c r="E1528" s="153">
        <f>IF(A1528="","",ROUNDUP(MONTH(A1528)/3,0))</f>
        <v/>
      </c>
      <c r="F1528" s="153">
        <f>IF(A1528="","",WEEKNUM(A1528,2))</f>
        <v/>
      </c>
      <c r="G1528" s="153">
        <f>IF(A1528="","",WEEKDAY(A1528,2))</f>
        <v/>
      </c>
      <c r="H1528" s="153">
        <f>IF(A1528="","",CHOOSE(WEEKDAY(A1528,2),"Pazartesi","Salı","Çarşamba","Perşembe","Cuma","Cumartesi","Pazar"))</f>
        <v/>
      </c>
    </row>
    <row r="1529" ht="10.5" customHeight="1" s="113">
      <c r="A1529" s="152" t="n">
        <v>43532</v>
      </c>
      <c r="B1529" s="153">
        <f>IF(A1529="","",YEAR(A1529))</f>
        <v/>
      </c>
      <c r="C1529" s="153">
        <f>IF(A1529="","",MONTH(A1529))</f>
        <v/>
      </c>
      <c r="D1529" s="153">
        <f>IF(A1529="","",CHOOSE(MONTH(A1529),"Ocak","Şubat","Mart","Nisan","Mayıs","Haziran","Temmuz","Ağustos","Eylül","Ekim","Kasım","Aralık"))</f>
        <v/>
      </c>
      <c r="E1529" s="153">
        <f>IF(A1529="","",ROUNDUP(MONTH(A1529)/3,0))</f>
        <v/>
      </c>
      <c r="F1529" s="153">
        <f>IF(A1529="","",WEEKNUM(A1529,2))</f>
        <v/>
      </c>
      <c r="G1529" s="153">
        <f>IF(A1529="","",WEEKDAY(A1529,2))</f>
        <v/>
      </c>
      <c r="H1529" s="153">
        <f>IF(A1529="","",CHOOSE(WEEKDAY(A1529,2),"Pazartesi","Salı","Çarşamba","Perşembe","Cuma","Cumartesi","Pazar"))</f>
        <v/>
      </c>
    </row>
    <row r="1530" ht="10.5" customHeight="1" s="113">
      <c r="A1530" s="152" t="n">
        <v>43533</v>
      </c>
      <c r="B1530" s="153">
        <f>IF(A1530="","",YEAR(A1530))</f>
        <v/>
      </c>
      <c r="C1530" s="153">
        <f>IF(A1530="","",MONTH(A1530))</f>
        <v/>
      </c>
      <c r="D1530" s="153">
        <f>IF(A1530="","",CHOOSE(MONTH(A1530),"Ocak","Şubat","Mart","Nisan","Mayıs","Haziran","Temmuz","Ağustos","Eylül","Ekim","Kasım","Aralık"))</f>
        <v/>
      </c>
      <c r="E1530" s="153">
        <f>IF(A1530="","",ROUNDUP(MONTH(A1530)/3,0))</f>
        <v/>
      </c>
      <c r="F1530" s="153">
        <f>IF(A1530="","",WEEKNUM(A1530,2))</f>
        <v/>
      </c>
      <c r="G1530" s="153">
        <f>IF(A1530="","",WEEKDAY(A1530,2))</f>
        <v/>
      </c>
      <c r="H1530" s="153">
        <f>IF(A1530="","",CHOOSE(WEEKDAY(A1530,2),"Pazartesi","Salı","Çarşamba","Perşembe","Cuma","Cumartesi","Pazar"))</f>
        <v/>
      </c>
    </row>
    <row r="1531" ht="10.5" customHeight="1" s="113">
      <c r="A1531" s="152" t="n">
        <v>43534</v>
      </c>
      <c r="B1531" s="153">
        <f>IF(A1531="","",YEAR(A1531))</f>
        <v/>
      </c>
      <c r="C1531" s="153">
        <f>IF(A1531="","",MONTH(A1531))</f>
        <v/>
      </c>
      <c r="D1531" s="153">
        <f>IF(A1531="","",CHOOSE(MONTH(A1531),"Ocak","Şubat","Mart","Nisan","Mayıs","Haziran","Temmuz","Ağustos","Eylül","Ekim","Kasım","Aralık"))</f>
        <v/>
      </c>
      <c r="E1531" s="153">
        <f>IF(A1531="","",ROUNDUP(MONTH(A1531)/3,0))</f>
        <v/>
      </c>
      <c r="F1531" s="153">
        <f>IF(A1531="","",WEEKNUM(A1531,2))</f>
        <v/>
      </c>
      <c r="G1531" s="153">
        <f>IF(A1531="","",WEEKDAY(A1531,2))</f>
        <v/>
      </c>
      <c r="H1531" s="153">
        <f>IF(A1531="","",CHOOSE(WEEKDAY(A1531,2),"Pazartesi","Salı","Çarşamba","Perşembe","Cuma","Cumartesi","Pazar"))</f>
        <v/>
      </c>
    </row>
    <row r="1532" ht="10.5" customHeight="1" s="113">
      <c r="A1532" s="152" t="n">
        <v>43535</v>
      </c>
      <c r="B1532" s="153">
        <f>IF(A1532="","",YEAR(A1532))</f>
        <v/>
      </c>
      <c r="C1532" s="153">
        <f>IF(A1532="","",MONTH(A1532))</f>
        <v/>
      </c>
      <c r="D1532" s="153">
        <f>IF(A1532="","",CHOOSE(MONTH(A1532),"Ocak","Şubat","Mart","Nisan","Mayıs","Haziran","Temmuz","Ağustos","Eylül","Ekim","Kasım","Aralık"))</f>
        <v/>
      </c>
      <c r="E1532" s="153">
        <f>IF(A1532="","",ROUNDUP(MONTH(A1532)/3,0))</f>
        <v/>
      </c>
      <c r="F1532" s="153">
        <f>IF(A1532="","",WEEKNUM(A1532,2))</f>
        <v/>
      </c>
      <c r="G1532" s="153">
        <f>IF(A1532="","",WEEKDAY(A1532,2))</f>
        <v/>
      </c>
      <c r="H1532" s="153">
        <f>IF(A1532="","",CHOOSE(WEEKDAY(A1532,2),"Pazartesi","Salı","Çarşamba","Perşembe","Cuma","Cumartesi","Pazar"))</f>
        <v/>
      </c>
    </row>
    <row r="1533" ht="10.5" customHeight="1" s="113">
      <c r="A1533" s="152" t="n">
        <v>43536</v>
      </c>
      <c r="B1533" s="153">
        <f>IF(A1533="","",YEAR(A1533))</f>
        <v/>
      </c>
      <c r="C1533" s="153">
        <f>IF(A1533="","",MONTH(A1533))</f>
        <v/>
      </c>
      <c r="D1533" s="153">
        <f>IF(A1533="","",CHOOSE(MONTH(A1533),"Ocak","Şubat","Mart","Nisan","Mayıs","Haziran","Temmuz","Ağustos","Eylül","Ekim","Kasım","Aralık"))</f>
        <v/>
      </c>
      <c r="E1533" s="153">
        <f>IF(A1533="","",ROUNDUP(MONTH(A1533)/3,0))</f>
        <v/>
      </c>
      <c r="F1533" s="153">
        <f>IF(A1533="","",WEEKNUM(A1533,2))</f>
        <v/>
      </c>
      <c r="G1533" s="153">
        <f>IF(A1533="","",WEEKDAY(A1533,2))</f>
        <v/>
      </c>
      <c r="H1533" s="153">
        <f>IF(A1533="","",CHOOSE(WEEKDAY(A1533,2),"Pazartesi","Salı","Çarşamba","Perşembe","Cuma","Cumartesi","Pazar"))</f>
        <v/>
      </c>
    </row>
    <row r="1534" ht="10.5" customHeight="1" s="113">
      <c r="A1534" s="152" t="n">
        <v>43537</v>
      </c>
      <c r="B1534" s="153">
        <f>IF(A1534="","",YEAR(A1534))</f>
        <v/>
      </c>
      <c r="C1534" s="153">
        <f>IF(A1534="","",MONTH(A1534))</f>
        <v/>
      </c>
      <c r="D1534" s="153">
        <f>IF(A1534="","",CHOOSE(MONTH(A1534),"Ocak","Şubat","Mart","Nisan","Mayıs","Haziran","Temmuz","Ağustos","Eylül","Ekim","Kasım","Aralık"))</f>
        <v/>
      </c>
      <c r="E1534" s="153">
        <f>IF(A1534="","",ROUNDUP(MONTH(A1534)/3,0))</f>
        <v/>
      </c>
      <c r="F1534" s="153">
        <f>IF(A1534="","",WEEKNUM(A1534,2))</f>
        <v/>
      </c>
      <c r="G1534" s="153">
        <f>IF(A1534="","",WEEKDAY(A1534,2))</f>
        <v/>
      </c>
      <c r="H1534" s="153">
        <f>IF(A1534="","",CHOOSE(WEEKDAY(A1534,2),"Pazartesi","Salı","Çarşamba","Perşembe","Cuma","Cumartesi","Pazar"))</f>
        <v/>
      </c>
    </row>
    <row r="1535" ht="10.5" customHeight="1" s="113">
      <c r="A1535" s="152" t="n">
        <v>43538</v>
      </c>
      <c r="B1535" s="153">
        <f>IF(A1535="","",YEAR(A1535))</f>
        <v/>
      </c>
      <c r="C1535" s="153">
        <f>IF(A1535="","",MONTH(A1535))</f>
        <v/>
      </c>
      <c r="D1535" s="153">
        <f>IF(A1535="","",CHOOSE(MONTH(A1535),"Ocak","Şubat","Mart","Nisan","Mayıs","Haziran","Temmuz","Ağustos","Eylül","Ekim","Kasım","Aralık"))</f>
        <v/>
      </c>
      <c r="E1535" s="153">
        <f>IF(A1535="","",ROUNDUP(MONTH(A1535)/3,0))</f>
        <v/>
      </c>
      <c r="F1535" s="153">
        <f>IF(A1535="","",WEEKNUM(A1535,2))</f>
        <v/>
      </c>
      <c r="G1535" s="153">
        <f>IF(A1535="","",WEEKDAY(A1535,2))</f>
        <v/>
      </c>
      <c r="H1535" s="153">
        <f>IF(A1535="","",CHOOSE(WEEKDAY(A1535,2),"Pazartesi","Salı","Çarşamba","Perşembe","Cuma","Cumartesi","Pazar"))</f>
        <v/>
      </c>
    </row>
    <row r="1536" ht="10.5" customHeight="1" s="113">
      <c r="A1536" s="152" t="n">
        <v>43539</v>
      </c>
      <c r="B1536" s="153">
        <f>IF(A1536="","",YEAR(A1536))</f>
        <v/>
      </c>
      <c r="C1536" s="153">
        <f>IF(A1536="","",MONTH(A1536))</f>
        <v/>
      </c>
      <c r="D1536" s="153">
        <f>IF(A1536="","",CHOOSE(MONTH(A1536),"Ocak","Şubat","Mart","Nisan","Mayıs","Haziran","Temmuz","Ağustos","Eylül","Ekim","Kasım","Aralık"))</f>
        <v/>
      </c>
      <c r="E1536" s="153">
        <f>IF(A1536="","",ROUNDUP(MONTH(A1536)/3,0))</f>
        <v/>
      </c>
      <c r="F1536" s="153">
        <f>IF(A1536="","",WEEKNUM(A1536,2))</f>
        <v/>
      </c>
      <c r="G1536" s="153">
        <f>IF(A1536="","",WEEKDAY(A1536,2))</f>
        <v/>
      </c>
      <c r="H1536" s="153">
        <f>IF(A1536="","",CHOOSE(WEEKDAY(A1536,2),"Pazartesi","Salı","Çarşamba","Perşembe","Cuma","Cumartesi","Pazar"))</f>
        <v/>
      </c>
    </row>
    <row r="1537" ht="10.5" customHeight="1" s="113">
      <c r="A1537" s="152" t="n">
        <v>43540</v>
      </c>
      <c r="B1537" s="153">
        <f>IF(A1537="","",YEAR(A1537))</f>
        <v/>
      </c>
      <c r="C1537" s="153">
        <f>IF(A1537="","",MONTH(A1537))</f>
        <v/>
      </c>
      <c r="D1537" s="153">
        <f>IF(A1537="","",CHOOSE(MONTH(A1537),"Ocak","Şubat","Mart","Nisan","Mayıs","Haziran","Temmuz","Ağustos","Eylül","Ekim","Kasım","Aralık"))</f>
        <v/>
      </c>
      <c r="E1537" s="153">
        <f>IF(A1537="","",ROUNDUP(MONTH(A1537)/3,0))</f>
        <v/>
      </c>
      <c r="F1537" s="153">
        <f>IF(A1537="","",WEEKNUM(A1537,2))</f>
        <v/>
      </c>
      <c r="G1537" s="153">
        <f>IF(A1537="","",WEEKDAY(A1537,2))</f>
        <v/>
      </c>
      <c r="H1537" s="153">
        <f>IF(A1537="","",CHOOSE(WEEKDAY(A1537,2),"Pazartesi","Salı","Çarşamba","Perşembe","Cuma","Cumartesi","Pazar"))</f>
        <v/>
      </c>
    </row>
    <row r="1538" ht="10.5" customHeight="1" s="113">
      <c r="A1538" s="152" t="n">
        <v>43541</v>
      </c>
      <c r="B1538" s="153">
        <f>IF(A1538="","",YEAR(A1538))</f>
        <v/>
      </c>
      <c r="C1538" s="153">
        <f>IF(A1538="","",MONTH(A1538))</f>
        <v/>
      </c>
      <c r="D1538" s="153">
        <f>IF(A1538="","",CHOOSE(MONTH(A1538),"Ocak","Şubat","Mart","Nisan","Mayıs","Haziran","Temmuz","Ağustos","Eylül","Ekim","Kasım","Aralık"))</f>
        <v/>
      </c>
      <c r="E1538" s="153">
        <f>IF(A1538="","",ROUNDUP(MONTH(A1538)/3,0))</f>
        <v/>
      </c>
      <c r="F1538" s="153">
        <f>IF(A1538="","",WEEKNUM(A1538,2))</f>
        <v/>
      </c>
      <c r="G1538" s="153">
        <f>IF(A1538="","",WEEKDAY(A1538,2))</f>
        <v/>
      </c>
      <c r="H1538" s="153">
        <f>IF(A1538="","",CHOOSE(WEEKDAY(A1538,2),"Pazartesi","Salı","Çarşamba","Perşembe","Cuma","Cumartesi","Pazar"))</f>
        <v/>
      </c>
    </row>
    <row r="1539" ht="10.5" customHeight="1" s="113">
      <c r="A1539" s="152" t="n">
        <v>43542</v>
      </c>
      <c r="B1539" s="153">
        <f>IF(A1539="","",YEAR(A1539))</f>
        <v/>
      </c>
      <c r="C1539" s="153">
        <f>IF(A1539="","",MONTH(A1539))</f>
        <v/>
      </c>
      <c r="D1539" s="153">
        <f>IF(A1539="","",CHOOSE(MONTH(A1539),"Ocak","Şubat","Mart","Nisan","Mayıs","Haziran","Temmuz","Ağustos","Eylül","Ekim","Kasım","Aralık"))</f>
        <v/>
      </c>
      <c r="E1539" s="153">
        <f>IF(A1539="","",ROUNDUP(MONTH(A1539)/3,0))</f>
        <v/>
      </c>
      <c r="F1539" s="153">
        <f>IF(A1539="","",WEEKNUM(A1539,2))</f>
        <v/>
      </c>
      <c r="G1539" s="153">
        <f>IF(A1539="","",WEEKDAY(A1539,2))</f>
        <v/>
      </c>
      <c r="H1539" s="153">
        <f>IF(A1539="","",CHOOSE(WEEKDAY(A1539,2),"Pazartesi","Salı","Çarşamba","Perşembe","Cuma","Cumartesi","Pazar"))</f>
        <v/>
      </c>
    </row>
    <row r="1540" ht="10.5" customHeight="1" s="113">
      <c r="A1540" s="152" t="n">
        <v>43543</v>
      </c>
      <c r="B1540" s="153">
        <f>IF(A1540="","",YEAR(A1540))</f>
        <v/>
      </c>
      <c r="C1540" s="153">
        <f>IF(A1540="","",MONTH(A1540))</f>
        <v/>
      </c>
      <c r="D1540" s="153">
        <f>IF(A1540="","",CHOOSE(MONTH(A1540),"Ocak","Şubat","Mart","Nisan","Mayıs","Haziran","Temmuz","Ağustos","Eylül","Ekim","Kasım","Aralık"))</f>
        <v/>
      </c>
      <c r="E1540" s="153">
        <f>IF(A1540="","",ROUNDUP(MONTH(A1540)/3,0))</f>
        <v/>
      </c>
      <c r="F1540" s="153">
        <f>IF(A1540="","",WEEKNUM(A1540,2))</f>
        <v/>
      </c>
      <c r="G1540" s="153">
        <f>IF(A1540="","",WEEKDAY(A1540,2))</f>
        <v/>
      </c>
      <c r="H1540" s="153">
        <f>IF(A1540="","",CHOOSE(WEEKDAY(A1540,2),"Pazartesi","Salı","Çarşamba","Perşembe","Cuma","Cumartesi","Pazar"))</f>
        <v/>
      </c>
    </row>
    <row r="1541" ht="10.5" customHeight="1" s="113">
      <c r="A1541" s="152" t="n">
        <v>43544</v>
      </c>
      <c r="B1541" s="153">
        <f>IF(A1541="","",YEAR(A1541))</f>
        <v/>
      </c>
      <c r="C1541" s="153">
        <f>IF(A1541="","",MONTH(A1541))</f>
        <v/>
      </c>
      <c r="D1541" s="153">
        <f>IF(A1541="","",CHOOSE(MONTH(A1541),"Ocak","Şubat","Mart","Nisan","Mayıs","Haziran","Temmuz","Ağustos","Eylül","Ekim","Kasım","Aralık"))</f>
        <v/>
      </c>
      <c r="E1541" s="153">
        <f>IF(A1541="","",ROUNDUP(MONTH(A1541)/3,0))</f>
        <v/>
      </c>
      <c r="F1541" s="153">
        <f>IF(A1541="","",WEEKNUM(A1541,2))</f>
        <v/>
      </c>
      <c r="G1541" s="153">
        <f>IF(A1541="","",WEEKDAY(A1541,2))</f>
        <v/>
      </c>
      <c r="H1541" s="153">
        <f>IF(A1541="","",CHOOSE(WEEKDAY(A1541,2),"Pazartesi","Salı","Çarşamba","Perşembe","Cuma","Cumartesi","Pazar"))</f>
        <v/>
      </c>
    </row>
    <row r="1542" ht="10.5" customHeight="1" s="113">
      <c r="A1542" s="152" t="n">
        <v>43545</v>
      </c>
      <c r="B1542" s="153">
        <f>IF(A1542="","",YEAR(A1542))</f>
        <v/>
      </c>
      <c r="C1542" s="153">
        <f>IF(A1542="","",MONTH(A1542))</f>
        <v/>
      </c>
      <c r="D1542" s="153">
        <f>IF(A1542="","",CHOOSE(MONTH(A1542),"Ocak","Şubat","Mart","Nisan","Mayıs","Haziran","Temmuz","Ağustos","Eylül","Ekim","Kasım","Aralık"))</f>
        <v/>
      </c>
      <c r="E1542" s="153">
        <f>IF(A1542="","",ROUNDUP(MONTH(A1542)/3,0))</f>
        <v/>
      </c>
      <c r="F1542" s="153">
        <f>IF(A1542="","",WEEKNUM(A1542,2))</f>
        <v/>
      </c>
      <c r="G1542" s="153">
        <f>IF(A1542="","",WEEKDAY(A1542,2))</f>
        <v/>
      </c>
      <c r="H1542" s="153">
        <f>IF(A1542="","",CHOOSE(WEEKDAY(A1542,2),"Pazartesi","Salı","Çarşamba","Perşembe","Cuma","Cumartesi","Pazar"))</f>
        <v/>
      </c>
    </row>
    <row r="1543" ht="10.5" customHeight="1" s="113">
      <c r="A1543" s="152" t="n">
        <v>43546</v>
      </c>
      <c r="B1543" s="153">
        <f>IF(A1543="","",YEAR(A1543))</f>
        <v/>
      </c>
      <c r="C1543" s="153">
        <f>IF(A1543="","",MONTH(A1543))</f>
        <v/>
      </c>
      <c r="D1543" s="153">
        <f>IF(A1543="","",CHOOSE(MONTH(A1543),"Ocak","Şubat","Mart","Nisan","Mayıs","Haziran","Temmuz","Ağustos","Eylül","Ekim","Kasım","Aralık"))</f>
        <v/>
      </c>
      <c r="E1543" s="153">
        <f>IF(A1543="","",ROUNDUP(MONTH(A1543)/3,0))</f>
        <v/>
      </c>
      <c r="F1543" s="153">
        <f>IF(A1543="","",WEEKNUM(A1543,2))</f>
        <v/>
      </c>
      <c r="G1543" s="153">
        <f>IF(A1543="","",WEEKDAY(A1543,2))</f>
        <v/>
      </c>
      <c r="H1543" s="153">
        <f>IF(A1543="","",CHOOSE(WEEKDAY(A1543,2),"Pazartesi","Salı","Çarşamba","Perşembe","Cuma","Cumartesi","Pazar"))</f>
        <v/>
      </c>
    </row>
    <row r="1544" ht="10.5" customHeight="1" s="113">
      <c r="A1544" s="152" t="n">
        <v>43547</v>
      </c>
      <c r="B1544" s="153">
        <f>IF(A1544="","",YEAR(A1544))</f>
        <v/>
      </c>
      <c r="C1544" s="153">
        <f>IF(A1544="","",MONTH(A1544))</f>
        <v/>
      </c>
      <c r="D1544" s="153">
        <f>IF(A1544="","",CHOOSE(MONTH(A1544),"Ocak","Şubat","Mart","Nisan","Mayıs","Haziran","Temmuz","Ağustos","Eylül","Ekim","Kasım","Aralık"))</f>
        <v/>
      </c>
      <c r="E1544" s="153">
        <f>IF(A1544="","",ROUNDUP(MONTH(A1544)/3,0))</f>
        <v/>
      </c>
      <c r="F1544" s="153">
        <f>IF(A1544="","",WEEKNUM(A1544,2))</f>
        <v/>
      </c>
      <c r="G1544" s="153">
        <f>IF(A1544="","",WEEKDAY(A1544,2))</f>
        <v/>
      </c>
      <c r="H1544" s="153">
        <f>IF(A1544="","",CHOOSE(WEEKDAY(A1544,2),"Pazartesi","Salı","Çarşamba","Perşembe","Cuma","Cumartesi","Pazar"))</f>
        <v/>
      </c>
    </row>
    <row r="1545" ht="10.5" customHeight="1" s="113">
      <c r="A1545" s="152" t="n">
        <v>43548</v>
      </c>
      <c r="B1545" s="153">
        <f>IF(A1545="","",YEAR(A1545))</f>
        <v/>
      </c>
      <c r="C1545" s="153">
        <f>IF(A1545="","",MONTH(A1545))</f>
        <v/>
      </c>
      <c r="D1545" s="153">
        <f>IF(A1545="","",CHOOSE(MONTH(A1545),"Ocak","Şubat","Mart","Nisan","Mayıs","Haziran","Temmuz","Ağustos","Eylül","Ekim","Kasım","Aralık"))</f>
        <v/>
      </c>
      <c r="E1545" s="153">
        <f>IF(A1545="","",ROUNDUP(MONTH(A1545)/3,0))</f>
        <v/>
      </c>
      <c r="F1545" s="153">
        <f>IF(A1545="","",WEEKNUM(A1545,2))</f>
        <v/>
      </c>
      <c r="G1545" s="153">
        <f>IF(A1545="","",WEEKDAY(A1545,2))</f>
        <v/>
      </c>
      <c r="H1545" s="153">
        <f>IF(A1545="","",CHOOSE(WEEKDAY(A1545,2),"Pazartesi","Salı","Çarşamba","Perşembe","Cuma","Cumartesi","Pazar"))</f>
        <v/>
      </c>
    </row>
    <row r="1546" ht="10.5" customHeight="1" s="113">
      <c r="A1546" s="152" t="n">
        <v>43549</v>
      </c>
      <c r="B1546" s="153">
        <f>IF(A1546="","",YEAR(A1546))</f>
        <v/>
      </c>
      <c r="C1546" s="153">
        <f>IF(A1546="","",MONTH(A1546))</f>
        <v/>
      </c>
      <c r="D1546" s="153">
        <f>IF(A1546="","",CHOOSE(MONTH(A1546),"Ocak","Şubat","Mart","Nisan","Mayıs","Haziran","Temmuz","Ağustos","Eylül","Ekim","Kasım","Aralık"))</f>
        <v/>
      </c>
      <c r="E1546" s="153">
        <f>IF(A1546="","",ROUNDUP(MONTH(A1546)/3,0))</f>
        <v/>
      </c>
      <c r="F1546" s="153">
        <f>IF(A1546="","",WEEKNUM(A1546,2))</f>
        <v/>
      </c>
      <c r="G1546" s="153">
        <f>IF(A1546="","",WEEKDAY(A1546,2))</f>
        <v/>
      </c>
      <c r="H1546" s="153">
        <f>IF(A1546="","",CHOOSE(WEEKDAY(A1546,2),"Pazartesi","Salı","Çarşamba","Perşembe","Cuma","Cumartesi","Pazar"))</f>
        <v/>
      </c>
    </row>
    <row r="1547" ht="10.5" customHeight="1" s="113">
      <c r="A1547" s="152" t="n">
        <v>43550</v>
      </c>
      <c r="B1547" s="153">
        <f>IF(A1547="","",YEAR(A1547))</f>
        <v/>
      </c>
      <c r="C1547" s="153">
        <f>IF(A1547="","",MONTH(A1547))</f>
        <v/>
      </c>
      <c r="D1547" s="153">
        <f>IF(A1547="","",CHOOSE(MONTH(A1547),"Ocak","Şubat","Mart","Nisan","Mayıs","Haziran","Temmuz","Ağustos","Eylül","Ekim","Kasım","Aralık"))</f>
        <v/>
      </c>
      <c r="E1547" s="153">
        <f>IF(A1547="","",ROUNDUP(MONTH(A1547)/3,0))</f>
        <v/>
      </c>
      <c r="F1547" s="153">
        <f>IF(A1547="","",WEEKNUM(A1547,2))</f>
        <v/>
      </c>
      <c r="G1547" s="153">
        <f>IF(A1547="","",WEEKDAY(A1547,2))</f>
        <v/>
      </c>
      <c r="H1547" s="153">
        <f>IF(A1547="","",CHOOSE(WEEKDAY(A1547,2),"Pazartesi","Salı","Çarşamba","Perşembe","Cuma","Cumartesi","Pazar"))</f>
        <v/>
      </c>
    </row>
    <row r="1548" ht="10.5" customHeight="1" s="113">
      <c r="A1548" s="152" t="n">
        <v>43551</v>
      </c>
      <c r="B1548" s="153">
        <f>IF(A1548="","",YEAR(A1548))</f>
        <v/>
      </c>
      <c r="C1548" s="153">
        <f>IF(A1548="","",MONTH(A1548))</f>
        <v/>
      </c>
      <c r="D1548" s="153">
        <f>IF(A1548="","",CHOOSE(MONTH(A1548),"Ocak","Şubat","Mart","Nisan","Mayıs","Haziran","Temmuz","Ağustos","Eylül","Ekim","Kasım","Aralık"))</f>
        <v/>
      </c>
      <c r="E1548" s="153">
        <f>IF(A1548="","",ROUNDUP(MONTH(A1548)/3,0))</f>
        <v/>
      </c>
      <c r="F1548" s="153">
        <f>IF(A1548="","",WEEKNUM(A1548,2))</f>
        <v/>
      </c>
      <c r="G1548" s="153">
        <f>IF(A1548="","",WEEKDAY(A1548,2))</f>
        <v/>
      </c>
      <c r="H1548" s="153">
        <f>IF(A1548="","",CHOOSE(WEEKDAY(A1548,2),"Pazartesi","Salı","Çarşamba","Perşembe","Cuma","Cumartesi","Pazar"))</f>
        <v/>
      </c>
    </row>
    <row r="1549" ht="10.5" customHeight="1" s="113">
      <c r="A1549" s="152" t="n">
        <v>43552</v>
      </c>
      <c r="B1549" s="153">
        <f>IF(A1549="","",YEAR(A1549))</f>
        <v/>
      </c>
      <c r="C1549" s="153">
        <f>IF(A1549="","",MONTH(A1549))</f>
        <v/>
      </c>
      <c r="D1549" s="153">
        <f>IF(A1549="","",CHOOSE(MONTH(A1549),"Ocak","Şubat","Mart","Nisan","Mayıs","Haziran","Temmuz","Ağustos","Eylül","Ekim","Kasım","Aralık"))</f>
        <v/>
      </c>
      <c r="E1549" s="153">
        <f>IF(A1549="","",ROUNDUP(MONTH(A1549)/3,0))</f>
        <v/>
      </c>
      <c r="F1549" s="153">
        <f>IF(A1549="","",WEEKNUM(A1549,2))</f>
        <v/>
      </c>
      <c r="G1549" s="153">
        <f>IF(A1549="","",WEEKDAY(A1549,2))</f>
        <v/>
      </c>
      <c r="H1549" s="153">
        <f>IF(A1549="","",CHOOSE(WEEKDAY(A1549,2),"Pazartesi","Salı","Çarşamba","Perşembe","Cuma","Cumartesi","Pazar"))</f>
        <v/>
      </c>
    </row>
    <row r="1550" ht="10.5" customHeight="1" s="113">
      <c r="A1550" s="152" t="n">
        <v>43553</v>
      </c>
      <c r="B1550" s="153">
        <f>IF(A1550="","",YEAR(A1550))</f>
        <v/>
      </c>
      <c r="C1550" s="153">
        <f>IF(A1550="","",MONTH(A1550))</f>
        <v/>
      </c>
      <c r="D1550" s="153">
        <f>IF(A1550="","",CHOOSE(MONTH(A1550),"Ocak","Şubat","Mart","Nisan","Mayıs","Haziran","Temmuz","Ağustos","Eylül","Ekim","Kasım","Aralık"))</f>
        <v/>
      </c>
      <c r="E1550" s="153">
        <f>IF(A1550="","",ROUNDUP(MONTH(A1550)/3,0))</f>
        <v/>
      </c>
      <c r="F1550" s="153">
        <f>IF(A1550="","",WEEKNUM(A1550,2))</f>
        <v/>
      </c>
      <c r="G1550" s="153">
        <f>IF(A1550="","",WEEKDAY(A1550,2))</f>
        <v/>
      </c>
      <c r="H1550" s="153">
        <f>IF(A1550="","",CHOOSE(WEEKDAY(A1550,2),"Pazartesi","Salı","Çarşamba","Perşembe","Cuma","Cumartesi","Pazar"))</f>
        <v/>
      </c>
    </row>
    <row r="1551" ht="10.5" customHeight="1" s="113">
      <c r="A1551" s="152" t="n">
        <v>43554</v>
      </c>
      <c r="B1551" s="153">
        <f>IF(A1551="","",YEAR(A1551))</f>
        <v/>
      </c>
      <c r="C1551" s="153">
        <f>IF(A1551="","",MONTH(A1551))</f>
        <v/>
      </c>
      <c r="D1551" s="153">
        <f>IF(A1551="","",CHOOSE(MONTH(A1551),"Ocak","Şubat","Mart","Nisan","Mayıs","Haziran","Temmuz","Ağustos","Eylül","Ekim","Kasım","Aralık"))</f>
        <v/>
      </c>
      <c r="E1551" s="153">
        <f>IF(A1551="","",ROUNDUP(MONTH(A1551)/3,0))</f>
        <v/>
      </c>
      <c r="F1551" s="153">
        <f>IF(A1551="","",WEEKNUM(A1551,2))</f>
        <v/>
      </c>
      <c r="G1551" s="153">
        <f>IF(A1551="","",WEEKDAY(A1551,2))</f>
        <v/>
      </c>
      <c r="H1551" s="153">
        <f>IF(A1551="","",CHOOSE(WEEKDAY(A1551,2),"Pazartesi","Salı","Çarşamba","Perşembe","Cuma","Cumartesi","Pazar"))</f>
        <v/>
      </c>
    </row>
    <row r="1552" ht="10.5" customHeight="1" s="113">
      <c r="A1552" s="152" t="n">
        <v>43555</v>
      </c>
      <c r="B1552" s="153">
        <f>IF(A1552="","",YEAR(A1552))</f>
        <v/>
      </c>
      <c r="C1552" s="153">
        <f>IF(A1552="","",MONTH(A1552))</f>
        <v/>
      </c>
      <c r="D1552" s="153">
        <f>IF(A1552="","",CHOOSE(MONTH(A1552),"Ocak","Şubat","Mart","Nisan","Mayıs","Haziran","Temmuz","Ağustos","Eylül","Ekim","Kasım","Aralık"))</f>
        <v/>
      </c>
      <c r="E1552" s="153">
        <f>IF(A1552="","",ROUNDUP(MONTH(A1552)/3,0))</f>
        <v/>
      </c>
      <c r="F1552" s="153">
        <f>IF(A1552="","",WEEKNUM(A1552,2))</f>
        <v/>
      </c>
      <c r="G1552" s="153">
        <f>IF(A1552="","",WEEKDAY(A1552,2))</f>
        <v/>
      </c>
      <c r="H1552" s="153">
        <f>IF(A1552="","",CHOOSE(WEEKDAY(A1552,2),"Pazartesi","Salı","Çarşamba","Perşembe","Cuma","Cumartesi","Pazar"))</f>
        <v/>
      </c>
    </row>
    <row r="1553" ht="10.5" customHeight="1" s="113">
      <c r="A1553" s="152" t="n">
        <v>43556</v>
      </c>
      <c r="B1553" s="153">
        <f>IF(A1553="","",YEAR(A1553))</f>
        <v/>
      </c>
      <c r="C1553" s="153">
        <f>IF(A1553="","",MONTH(A1553))</f>
        <v/>
      </c>
      <c r="D1553" s="153">
        <f>IF(A1553="","",CHOOSE(MONTH(A1553),"Ocak","Şubat","Mart","Nisan","Mayıs","Haziran","Temmuz","Ağustos","Eylül","Ekim","Kasım","Aralık"))</f>
        <v/>
      </c>
      <c r="E1553" s="153">
        <f>IF(A1553="","",ROUNDUP(MONTH(A1553)/3,0))</f>
        <v/>
      </c>
      <c r="F1553" s="153">
        <f>IF(A1553="","",WEEKNUM(A1553,2))</f>
        <v/>
      </c>
      <c r="G1553" s="153">
        <f>IF(A1553="","",WEEKDAY(A1553,2))</f>
        <v/>
      </c>
      <c r="H1553" s="153">
        <f>IF(A1553="","",CHOOSE(WEEKDAY(A1553,2),"Pazartesi","Salı","Çarşamba","Perşembe","Cuma","Cumartesi","Pazar"))</f>
        <v/>
      </c>
    </row>
    <row r="1554" ht="10.5" customHeight="1" s="113">
      <c r="A1554" s="152" t="n">
        <v>43557</v>
      </c>
      <c r="B1554" s="153">
        <f>IF(A1554="","",YEAR(A1554))</f>
        <v/>
      </c>
      <c r="C1554" s="153">
        <f>IF(A1554="","",MONTH(A1554))</f>
        <v/>
      </c>
      <c r="D1554" s="153">
        <f>IF(A1554="","",CHOOSE(MONTH(A1554),"Ocak","Şubat","Mart","Nisan","Mayıs","Haziran","Temmuz","Ağustos","Eylül","Ekim","Kasım","Aralık"))</f>
        <v/>
      </c>
      <c r="E1554" s="153">
        <f>IF(A1554="","",ROUNDUP(MONTH(A1554)/3,0))</f>
        <v/>
      </c>
      <c r="F1554" s="153">
        <f>IF(A1554="","",WEEKNUM(A1554,2))</f>
        <v/>
      </c>
      <c r="G1554" s="153">
        <f>IF(A1554="","",WEEKDAY(A1554,2))</f>
        <v/>
      </c>
      <c r="H1554" s="153">
        <f>IF(A1554="","",CHOOSE(WEEKDAY(A1554,2),"Pazartesi","Salı","Çarşamba","Perşembe","Cuma","Cumartesi","Pazar"))</f>
        <v/>
      </c>
    </row>
    <row r="1555" ht="10.5" customHeight="1" s="113">
      <c r="A1555" s="152" t="n">
        <v>43558</v>
      </c>
      <c r="B1555" s="153">
        <f>IF(A1555="","",YEAR(A1555))</f>
        <v/>
      </c>
      <c r="C1555" s="153">
        <f>IF(A1555="","",MONTH(A1555))</f>
        <v/>
      </c>
      <c r="D1555" s="153">
        <f>IF(A1555="","",CHOOSE(MONTH(A1555),"Ocak","Şubat","Mart","Nisan","Mayıs","Haziran","Temmuz","Ağustos","Eylül","Ekim","Kasım","Aralık"))</f>
        <v/>
      </c>
      <c r="E1555" s="153">
        <f>IF(A1555="","",ROUNDUP(MONTH(A1555)/3,0))</f>
        <v/>
      </c>
      <c r="F1555" s="153">
        <f>IF(A1555="","",WEEKNUM(A1555,2))</f>
        <v/>
      </c>
      <c r="G1555" s="153">
        <f>IF(A1555="","",WEEKDAY(A1555,2))</f>
        <v/>
      </c>
      <c r="H1555" s="153">
        <f>IF(A1555="","",CHOOSE(WEEKDAY(A1555,2),"Pazartesi","Salı","Çarşamba","Perşembe","Cuma","Cumartesi","Pazar"))</f>
        <v/>
      </c>
    </row>
    <row r="1556" ht="10.5" customHeight="1" s="113">
      <c r="A1556" s="152" t="n">
        <v>43559</v>
      </c>
      <c r="B1556" s="153">
        <f>IF(A1556="","",YEAR(A1556))</f>
        <v/>
      </c>
      <c r="C1556" s="153">
        <f>IF(A1556="","",MONTH(A1556))</f>
        <v/>
      </c>
      <c r="D1556" s="153">
        <f>IF(A1556="","",CHOOSE(MONTH(A1556),"Ocak","Şubat","Mart","Nisan","Mayıs","Haziran","Temmuz","Ağustos","Eylül","Ekim","Kasım","Aralık"))</f>
        <v/>
      </c>
      <c r="E1556" s="153">
        <f>IF(A1556="","",ROUNDUP(MONTH(A1556)/3,0))</f>
        <v/>
      </c>
      <c r="F1556" s="153">
        <f>IF(A1556="","",WEEKNUM(A1556,2))</f>
        <v/>
      </c>
      <c r="G1556" s="153">
        <f>IF(A1556="","",WEEKDAY(A1556,2))</f>
        <v/>
      </c>
      <c r="H1556" s="153">
        <f>IF(A1556="","",CHOOSE(WEEKDAY(A1556,2),"Pazartesi","Salı","Çarşamba","Perşembe","Cuma","Cumartesi","Pazar"))</f>
        <v/>
      </c>
    </row>
    <row r="1557" ht="10.5" customHeight="1" s="113">
      <c r="A1557" s="152" t="n">
        <v>43560</v>
      </c>
      <c r="B1557" s="153">
        <f>IF(A1557="","",YEAR(A1557))</f>
        <v/>
      </c>
      <c r="C1557" s="153">
        <f>IF(A1557="","",MONTH(A1557))</f>
        <v/>
      </c>
      <c r="D1557" s="153">
        <f>IF(A1557="","",CHOOSE(MONTH(A1557),"Ocak","Şubat","Mart","Nisan","Mayıs","Haziran","Temmuz","Ağustos","Eylül","Ekim","Kasım","Aralık"))</f>
        <v/>
      </c>
      <c r="E1557" s="153">
        <f>IF(A1557="","",ROUNDUP(MONTH(A1557)/3,0))</f>
        <v/>
      </c>
      <c r="F1557" s="153">
        <f>IF(A1557="","",WEEKNUM(A1557,2))</f>
        <v/>
      </c>
      <c r="G1557" s="153">
        <f>IF(A1557="","",WEEKDAY(A1557,2))</f>
        <v/>
      </c>
      <c r="H1557" s="153">
        <f>IF(A1557="","",CHOOSE(WEEKDAY(A1557,2),"Pazartesi","Salı","Çarşamba","Perşembe","Cuma","Cumartesi","Pazar"))</f>
        <v/>
      </c>
    </row>
    <row r="1558" ht="10.5" customHeight="1" s="113">
      <c r="A1558" s="152" t="n">
        <v>43561</v>
      </c>
      <c r="B1558" s="153">
        <f>IF(A1558="","",YEAR(A1558))</f>
        <v/>
      </c>
      <c r="C1558" s="153">
        <f>IF(A1558="","",MONTH(A1558))</f>
        <v/>
      </c>
      <c r="D1558" s="153">
        <f>IF(A1558="","",CHOOSE(MONTH(A1558),"Ocak","Şubat","Mart","Nisan","Mayıs","Haziran","Temmuz","Ağustos","Eylül","Ekim","Kasım","Aralık"))</f>
        <v/>
      </c>
      <c r="E1558" s="153">
        <f>IF(A1558="","",ROUNDUP(MONTH(A1558)/3,0))</f>
        <v/>
      </c>
      <c r="F1558" s="153">
        <f>IF(A1558="","",WEEKNUM(A1558,2))</f>
        <v/>
      </c>
      <c r="G1558" s="153">
        <f>IF(A1558="","",WEEKDAY(A1558,2))</f>
        <v/>
      </c>
      <c r="H1558" s="153">
        <f>IF(A1558="","",CHOOSE(WEEKDAY(A1558,2),"Pazartesi","Salı","Çarşamba","Perşembe","Cuma","Cumartesi","Pazar"))</f>
        <v/>
      </c>
    </row>
    <row r="1559" ht="10.5" customHeight="1" s="113">
      <c r="A1559" s="152" t="n">
        <v>43562</v>
      </c>
      <c r="B1559" s="153">
        <f>IF(A1559="","",YEAR(A1559))</f>
        <v/>
      </c>
      <c r="C1559" s="153">
        <f>IF(A1559="","",MONTH(A1559))</f>
        <v/>
      </c>
      <c r="D1559" s="153">
        <f>IF(A1559="","",CHOOSE(MONTH(A1559),"Ocak","Şubat","Mart","Nisan","Mayıs","Haziran","Temmuz","Ağustos","Eylül","Ekim","Kasım","Aralık"))</f>
        <v/>
      </c>
      <c r="E1559" s="153">
        <f>IF(A1559="","",ROUNDUP(MONTH(A1559)/3,0))</f>
        <v/>
      </c>
      <c r="F1559" s="153">
        <f>IF(A1559="","",WEEKNUM(A1559,2))</f>
        <v/>
      </c>
      <c r="G1559" s="153">
        <f>IF(A1559="","",WEEKDAY(A1559,2))</f>
        <v/>
      </c>
      <c r="H1559" s="153">
        <f>IF(A1559="","",CHOOSE(WEEKDAY(A1559,2),"Pazartesi","Salı","Çarşamba","Perşembe","Cuma","Cumartesi","Pazar"))</f>
        <v/>
      </c>
    </row>
    <row r="1560" ht="10.5" customHeight="1" s="113">
      <c r="A1560" s="152" t="n">
        <v>43563</v>
      </c>
      <c r="B1560" s="153">
        <f>IF(A1560="","",YEAR(A1560))</f>
        <v/>
      </c>
      <c r="C1560" s="153">
        <f>IF(A1560="","",MONTH(A1560))</f>
        <v/>
      </c>
      <c r="D1560" s="153">
        <f>IF(A1560="","",CHOOSE(MONTH(A1560),"Ocak","Şubat","Mart","Nisan","Mayıs","Haziran","Temmuz","Ağustos","Eylül","Ekim","Kasım","Aralık"))</f>
        <v/>
      </c>
      <c r="E1560" s="153">
        <f>IF(A1560="","",ROUNDUP(MONTH(A1560)/3,0))</f>
        <v/>
      </c>
      <c r="F1560" s="153">
        <f>IF(A1560="","",WEEKNUM(A1560,2))</f>
        <v/>
      </c>
      <c r="G1560" s="153">
        <f>IF(A1560="","",WEEKDAY(A1560,2))</f>
        <v/>
      </c>
      <c r="H1560" s="153">
        <f>IF(A1560="","",CHOOSE(WEEKDAY(A1560,2),"Pazartesi","Salı","Çarşamba","Perşembe","Cuma","Cumartesi","Pazar"))</f>
        <v/>
      </c>
    </row>
    <row r="1561" ht="10.5" customHeight="1" s="113">
      <c r="A1561" s="152" t="n">
        <v>43564</v>
      </c>
      <c r="B1561" s="153">
        <f>IF(A1561="","",YEAR(A1561))</f>
        <v/>
      </c>
      <c r="C1561" s="153">
        <f>IF(A1561="","",MONTH(A1561))</f>
        <v/>
      </c>
      <c r="D1561" s="153">
        <f>IF(A1561="","",CHOOSE(MONTH(A1561),"Ocak","Şubat","Mart","Nisan","Mayıs","Haziran","Temmuz","Ağustos","Eylül","Ekim","Kasım","Aralık"))</f>
        <v/>
      </c>
      <c r="E1561" s="153">
        <f>IF(A1561="","",ROUNDUP(MONTH(A1561)/3,0))</f>
        <v/>
      </c>
      <c r="F1561" s="153">
        <f>IF(A1561="","",WEEKNUM(A1561,2))</f>
        <v/>
      </c>
      <c r="G1561" s="153">
        <f>IF(A1561="","",WEEKDAY(A1561,2))</f>
        <v/>
      </c>
      <c r="H1561" s="153">
        <f>IF(A1561="","",CHOOSE(WEEKDAY(A1561,2),"Pazartesi","Salı","Çarşamba","Perşembe","Cuma","Cumartesi","Pazar"))</f>
        <v/>
      </c>
    </row>
    <row r="1562" ht="10.5" customHeight="1" s="113">
      <c r="A1562" s="152" t="n">
        <v>43565</v>
      </c>
      <c r="B1562" s="153">
        <f>IF(A1562="","",YEAR(A1562))</f>
        <v/>
      </c>
      <c r="C1562" s="153">
        <f>IF(A1562="","",MONTH(A1562))</f>
        <v/>
      </c>
      <c r="D1562" s="153">
        <f>IF(A1562="","",CHOOSE(MONTH(A1562),"Ocak","Şubat","Mart","Nisan","Mayıs","Haziran","Temmuz","Ağustos","Eylül","Ekim","Kasım","Aralık"))</f>
        <v/>
      </c>
      <c r="E1562" s="153">
        <f>IF(A1562="","",ROUNDUP(MONTH(A1562)/3,0))</f>
        <v/>
      </c>
      <c r="F1562" s="153">
        <f>IF(A1562="","",WEEKNUM(A1562,2))</f>
        <v/>
      </c>
      <c r="G1562" s="153">
        <f>IF(A1562="","",WEEKDAY(A1562,2))</f>
        <v/>
      </c>
      <c r="H1562" s="153">
        <f>IF(A1562="","",CHOOSE(WEEKDAY(A1562,2),"Pazartesi","Salı","Çarşamba","Perşembe","Cuma","Cumartesi","Pazar"))</f>
        <v/>
      </c>
    </row>
    <row r="1563" ht="10.5" customHeight="1" s="113">
      <c r="A1563" s="152" t="n">
        <v>43566</v>
      </c>
      <c r="B1563" s="153">
        <f>IF(A1563="","",YEAR(A1563))</f>
        <v/>
      </c>
      <c r="C1563" s="153">
        <f>IF(A1563="","",MONTH(A1563))</f>
        <v/>
      </c>
      <c r="D1563" s="153">
        <f>IF(A1563="","",CHOOSE(MONTH(A1563),"Ocak","Şubat","Mart","Nisan","Mayıs","Haziran","Temmuz","Ağustos","Eylül","Ekim","Kasım","Aralık"))</f>
        <v/>
      </c>
      <c r="E1563" s="153">
        <f>IF(A1563="","",ROUNDUP(MONTH(A1563)/3,0))</f>
        <v/>
      </c>
      <c r="F1563" s="153">
        <f>IF(A1563="","",WEEKNUM(A1563,2))</f>
        <v/>
      </c>
      <c r="G1563" s="153">
        <f>IF(A1563="","",WEEKDAY(A1563,2))</f>
        <v/>
      </c>
      <c r="H1563" s="153">
        <f>IF(A1563="","",CHOOSE(WEEKDAY(A1563,2),"Pazartesi","Salı","Çarşamba","Perşembe","Cuma","Cumartesi","Pazar"))</f>
        <v/>
      </c>
    </row>
    <row r="1564" ht="10.5" customHeight="1" s="113">
      <c r="A1564" s="152" t="n">
        <v>43567</v>
      </c>
      <c r="B1564" s="153">
        <f>IF(A1564="","",YEAR(A1564))</f>
        <v/>
      </c>
      <c r="C1564" s="153">
        <f>IF(A1564="","",MONTH(A1564))</f>
        <v/>
      </c>
      <c r="D1564" s="153">
        <f>IF(A1564="","",CHOOSE(MONTH(A1564),"Ocak","Şubat","Mart","Nisan","Mayıs","Haziran","Temmuz","Ağustos","Eylül","Ekim","Kasım","Aralık"))</f>
        <v/>
      </c>
      <c r="E1564" s="153">
        <f>IF(A1564="","",ROUNDUP(MONTH(A1564)/3,0))</f>
        <v/>
      </c>
      <c r="F1564" s="153">
        <f>IF(A1564="","",WEEKNUM(A1564,2))</f>
        <v/>
      </c>
      <c r="G1564" s="153">
        <f>IF(A1564="","",WEEKDAY(A1564,2))</f>
        <v/>
      </c>
      <c r="H1564" s="153">
        <f>IF(A1564="","",CHOOSE(WEEKDAY(A1564,2),"Pazartesi","Salı","Çarşamba","Perşembe","Cuma","Cumartesi","Pazar"))</f>
        <v/>
      </c>
    </row>
    <row r="1565" ht="10.5" customHeight="1" s="113">
      <c r="A1565" s="152" t="n">
        <v>43568</v>
      </c>
      <c r="B1565" s="153">
        <f>IF(A1565="","",YEAR(A1565))</f>
        <v/>
      </c>
      <c r="C1565" s="153">
        <f>IF(A1565="","",MONTH(A1565))</f>
        <v/>
      </c>
      <c r="D1565" s="153">
        <f>IF(A1565="","",CHOOSE(MONTH(A1565),"Ocak","Şubat","Mart","Nisan","Mayıs","Haziran","Temmuz","Ağustos","Eylül","Ekim","Kasım","Aralık"))</f>
        <v/>
      </c>
      <c r="E1565" s="153">
        <f>IF(A1565="","",ROUNDUP(MONTH(A1565)/3,0))</f>
        <v/>
      </c>
      <c r="F1565" s="153">
        <f>IF(A1565="","",WEEKNUM(A1565,2))</f>
        <v/>
      </c>
      <c r="G1565" s="153">
        <f>IF(A1565="","",WEEKDAY(A1565,2))</f>
        <v/>
      </c>
      <c r="H1565" s="153">
        <f>IF(A1565="","",CHOOSE(WEEKDAY(A1565,2),"Pazartesi","Salı","Çarşamba","Perşembe","Cuma","Cumartesi","Pazar"))</f>
        <v/>
      </c>
    </row>
    <row r="1566" ht="10.5" customHeight="1" s="113">
      <c r="A1566" s="152" t="n">
        <v>43569</v>
      </c>
      <c r="B1566" s="153">
        <f>IF(A1566="","",YEAR(A1566))</f>
        <v/>
      </c>
      <c r="C1566" s="153">
        <f>IF(A1566="","",MONTH(A1566))</f>
        <v/>
      </c>
      <c r="D1566" s="153">
        <f>IF(A1566="","",CHOOSE(MONTH(A1566),"Ocak","Şubat","Mart","Nisan","Mayıs","Haziran","Temmuz","Ağustos","Eylül","Ekim","Kasım","Aralık"))</f>
        <v/>
      </c>
      <c r="E1566" s="153">
        <f>IF(A1566="","",ROUNDUP(MONTH(A1566)/3,0))</f>
        <v/>
      </c>
      <c r="F1566" s="153">
        <f>IF(A1566="","",WEEKNUM(A1566,2))</f>
        <v/>
      </c>
      <c r="G1566" s="153">
        <f>IF(A1566="","",WEEKDAY(A1566,2))</f>
        <v/>
      </c>
      <c r="H1566" s="153">
        <f>IF(A1566="","",CHOOSE(WEEKDAY(A1566,2),"Pazartesi","Salı","Çarşamba","Perşembe","Cuma","Cumartesi","Pazar"))</f>
        <v/>
      </c>
    </row>
    <row r="1567" ht="10.5" customHeight="1" s="113">
      <c r="A1567" s="152" t="n">
        <v>43570</v>
      </c>
      <c r="B1567" s="153">
        <f>IF(A1567="","",YEAR(A1567))</f>
        <v/>
      </c>
      <c r="C1567" s="153">
        <f>IF(A1567="","",MONTH(A1567))</f>
        <v/>
      </c>
      <c r="D1567" s="153">
        <f>IF(A1567="","",CHOOSE(MONTH(A1567),"Ocak","Şubat","Mart","Nisan","Mayıs","Haziran","Temmuz","Ağustos","Eylül","Ekim","Kasım","Aralık"))</f>
        <v/>
      </c>
      <c r="E1567" s="153">
        <f>IF(A1567="","",ROUNDUP(MONTH(A1567)/3,0))</f>
        <v/>
      </c>
      <c r="F1567" s="153">
        <f>IF(A1567="","",WEEKNUM(A1567,2))</f>
        <v/>
      </c>
      <c r="G1567" s="153">
        <f>IF(A1567="","",WEEKDAY(A1567,2))</f>
        <v/>
      </c>
      <c r="H1567" s="153">
        <f>IF(A1567="","",CHOOSE(WEEKDAY(A1567,2),"Pazartesi","Salı","Çarşamba","Perşembe","Cuma","Cumartesi","Pazar"))</f>
        <v/>
      </c>
    </row>
    <row r="1568" ht="10.5" customHeight="1" s="113">
      <c r="A1568" s="152" t="n">
        <v>43571</v>
      </c>
      <c r="B1568" s="153">
        <f>IF(A1568="","",YEAR(A1568))</f>
        <v/>
      </c>
      <c r="C1568" s="153">
        <f>IF(A1568="","",MONTH(A1568))</f>
        <v/>
      </c>
      <c r="D1568" s="153">
        <f>IF(A1568="","",CHOOSE(MONTH(A1568),"Ocak","Şubat","Mart","Nisan","Mayıs","Haziran","Temmuz","Ağustos","Eylül","Ekim","Kasım","Aralık"))</f>
        <v/>
      </c>
      <c r="E1568" s="153">
        <f>IF(A1568="","",ROUNDUP(MONTH(A1568)/3,0))</f>
        <v/>
      </c>
      <c r="F1568" s="153">
        <f>IF(A1568="","",WEEKNUM(A1568,2))</f>
        <v/>
      </c>
      <c r="G1568" s="153">
        <f>IF(A1568="","",WEEKDAY(A1568,2))</f>
        <v/>
      </c>
      <c r="H1568" s="153">
        <f>IF(A1568="","",CHOOSE(WEEKDAY(A1568,2),"Pazartesi","Salı","Çarşamba","Perşembe","Cuma","Cumartesi","Pazar"))</f>
        <v/>
      </c>
    </row>
    <row r="1569" ht="10.5" customHeight="1" s="113">
      <c r="A1569" s="152" t="n">
        <v>43572</v>
      </c>
      <c r="B1569" s="153">
        <f>IF(A1569="","",YEAR(A1569))</f>
        <v/>
      </c>
      <c r="C1569" s="153">
        <f>IF(A1569="","",MONTH(A1569))</f>
        <v/>
      </c>
      <c r="D1569" s="153">
        <f>IF(A1569="","",CHOOSE(MONTH(A1569),"Ocak","Şubat","Mart","Nisan","Mayıs","Haziran","Temmuz","Ağustos","Eylül","Ekim","Kasım","Aralık"))</f>
        <v/>
      </c>
      <c r="E1569" s="153">
        <f>IF(A1569="","",ROUNDUP(MONTH(A1569)/3,0))</f>
        <v/>
      </c>
      <c r="F1569" s="153">
        <f>IF(A1569="","",WEEKNUM(A1569,2))</f>
        <v/>
      </c>
      <c r="G1569" s="153">
        <f>IF(A1569="","",WEEKDAY(A1569,2))</f>
        <v/>
      </c>
      <c r="H1569" s="153">
        <f>IF(A1569="","",CHOOSE(WEEKDAY(A1569,2),"Pazartesi","Salı","Çarşamba","Perşembe","Cuma","Cumartesi","Pazar"))</f>
        <v/>
      </c>
    </row>
    <row r="1570" ht="10.5" customHeight="1" s="113">
      <c r="A1570" s="152" t="n">
        <v>43573</v>
      </c>
      <c r="B1570" s="153">
        <f>IF(A1570="","",YEAR(A1570))</f>
        <v/>
      </c>
      <c r="C1570" s="153">
        <f>IF(A1570="","",MONTH(A1570))</f>
        <v/>
      </c>
      <c r="D1570" s="153">
        <f>IF(A1570="","",CHOOSE(MONTH(A1570),"Ocak","Şubat","Mart","Nisan","Mayıs","Haziran","Temmuz","Ağustos","Eylül","Ekim","Kasım","Aralık"))</f>
        <v/>
      </c>
      <c r="E1570" s="153">
        <f>IF(A1570="","",ROUNDUP(MONTH(A1570)/3,0))</f>
        <v/>
      </c>
      <c r="F1570" s="153">
        <f>IF(A1570="","",WEEKNUM(A1570,2))</f>
        <v/>
      </c>
      <c r="G1570" s="153">
        <f>IF(A1570="","",WEEKDAY(A1570,2))</f>
        <v/>
      </c>
      <c r="H1570" s="153">
        <f>IF(A1570="","",CHOOSE(WEEKDAY(A1570,2),"Pazartesi","Salı","Çarşamba","Perşembe","Cuma","Cumartesi","Pazar"))</f>
        <v/>
      </c>
    </row>
    <row r="1571" ht="10.5" customHeight="1" s="113">
      <c r="A1571" s="152" t="n">
        <v>43574</v>
      </c>
      <c r="B1571" s="153">
        <f>IF(A1571="","",YEAR(A1571))</f>
        <v/>
      </c>
      <c r="C1571" s="153">
        <f>IF(A1571="","",MONTH(A1571))</f>
        <v/>
      </c>
      <c r="D1571" s="153">
        <f>IF(A1571="","",CHOOSE(MONTH(A1571),"Ocak","Şubat","Mart","Nisan","Mayıs","Haziran","Temmuz","Ağustos","Eylül","Ekim","Kasım","Aralık"))</f>
        <v/>
      </c>
      <c r="E1571" s="153">
        <f>IF(A1571="","",ROUNDUP(MONTH(A1571)/3,0))</f>
        <v/>
      </c>
      <c r="F1571" s="153">
        <f>IF(A1571="","",WEEKNUM(A1571,2))</f>
        <v/>
      </c>
      <c r="G1571" s="153">
        <f>IF(A1571="","",WEEKDAY(A1571,2))</f>
        <v/>
      </c>
      <c r="H1571" s="153">
        <f>IF(A1571="","",CHOOSE(WEEKDAY(A1571,2),"Pazartesi","Salı","Çarşamba","Perşembe","Cuma","Cumartesi","Pazar"))</f>
        <v/>
      </c>
    </row>
    <row r="1572" ht="10.5" customHeight="1" s="113">
      <c r="A1572" s="152" t="n">
        <v>43575</v>
      </c>
      <c r="B1572" s="153">
        <f>IF(A1572="","",YEAR(A1572))</f>
        <v/>
      </c>
      <c r="C1572" s="153">
        <f>IF(A1572="","",MONTH(A1572))</f>
        <v/>
      </c>
      <c r="D1572" s="153">
        <f>IF(A1572="","",CHOOSE(MONTH(A1572),"Ocak","Şubat","Mart","Nisan","Mayıs","Haziran","Temmuz","Ağustos","Eylül","Ekim","Kasım","Aralık"))</f>
        <v/>
      </c>
      <c r="E1572" s="153">
        <f>IF(A1572="","",ROUNDUP(MONTH(A1572)/3,0))</f>
        <v/>
      </c>
      <c r="F1572" s="153">
        <f>IF(A1572="","",WEEKNUM(A1572,2))</f>
        <v/>
      </c>
      <c r="G1572" s="153">
        <f>IF(A1572="","",WEEKDAY(A1572,2))</f>
        <v/>
      </c>
      <c r="H1572" s="153">
        <f>IF(A1572="","",CHOOSE(WEEKDAY(A1572,2),"Pazartesi","Salı","Çarşamba","Perşembe","Cuma","Cumartesi","Pazar"))</f>
        <v/>
      </c>
    </row>
    <row r="1573" ht="10.5" customHeight="1" s="113">
      <c r="A1573" s="152" t="n">
        <v>43576</v>
      </c>
      <c r="B1573" s="153">
        <f>IF(A1573="","",YEAR(A1573))</f>
        <v/>
      </c>
      <c r="C1573" s="153">
        <f>IF(A1573="","",MONTH(A1573))</f>
        <v/>
      </c>
      <c r="D1573" s="153">
        <f>IF(A1573="","",CHOOSE(MONTH(A1573),"Ocak","Şubat","Mart","Nisan","Mayıs","Haziran","Temmuz","Ağustos","Eylül","Ekim","Kasım","Aralık"))</f>
        <v/>
      </c>
      <c r="E1573" s="153">
        <f>IF(A1573="","",ROUNDUP(MONTH(A1573)/3,0))</f>
        <v/>
      </c>
      <c r="F1573" s="153">
        <f>IF(A1573="","",WEEKNUM(A1573,2))</f>
        <v/>
      </c>
      <c r="G1573" s="153">
        <f>IF(A1573="","",WEEKDAY(A1573,2))</f>
        <v/>
      </c>
      <c r="H1573" s="153">
        <f>IF(A1573="","",CHOOSE(WEEKDAY(A1573,2),"Pazartesi","Salı","Çarşamba","Perşembe","Cuma","Cumartesi","Pazar"))</f>
        <v/>
      </c>
    </row>
    <row r="1574" ht="10.5" customHeight="1" s="113">
      <c r="A1574" s="152" t="n">
        <v>43577</v>
      </c>
      <c r="B1574" s="153">
        <f>IF(A1574="","",YEAR(A1574))</f>
        <v/>
      </c>
      <c r="C1574" s="153">
        <f>IF(A1574="","",MONTH(A1574))</f>
        <v/>
      </c>
      <c r="D1574" s="153">
        <f>IF(A1574="","",CHOOSE(MONTH(A1574),"Ocak","Şubat","Mart","Nisan","Mayıs","Haziran","Temmuz","Ağustos","Eylül","Ekim","Kasım","Aralık"))</f>
        <v/>
      </c>
      <c r="E1574" s="153">
        <f>IF(A1574="","",ROUNDUP(MONTH(A1574)/3,0))</f>
        <v/>
      </c>
      <c r="F1574" s="153">
        <f>IF(A1574="","",WEEKNUM(A1574,2))</f>
        <v/>
      </c>
      <c r="G1574" s="153">
        <f>IF(A1574="","",WEEKDAY(A1574,2))</f>
        <v/>
      </c>
      <c r="H1574" s="153">
        <f>IF(A1574="","",CHOOSE(WEEKDAY(A1574,2),"Pazartesi","Salı","Çarşamba","Perşembe","Cuma","Cumartesi","Pazar"))</f>
        <v/>
      </c>
    </row>
    <row r="1575" ht="10.5" customHeight="1" s="113">
      <c r="A1575" s="152" t="n">
        <v>43578</v>
      </c>
      <c r="B1575" s="153">
        <f>IF(A1575="","",YEAR(A1575))</f>
        <v/>
      </c>
      <c r="C1575" s="153">
        <f>IF(A1575="","",MONTH(A1575))</f>
        <v/>
      </c>
      <c r="D1575" s="153">
        <f>IF(A1575="","",CHOOSE(MONTH(A1575),"Ocak","Şubat","Mart","Nisan","Mayıs","Haziran","Temmuz","Ağustos","Eylül","Ekim","Kasım","Aralık"))</f>
        <v/>
      </c>
      <c r="E1575" s="153">
        <f>IF(A1575="","",ROUNDUP(MONTH(A1575)/3,0))</f>
        <v/>
      </c>
      <c r="F1575" s="153">
        <f>IF(A1575="","",WEEKNUM(A1575,2))</f>
        <v/>
      </c>
      <c r="G1575" s="153">
        <f>IF(A1575="","",WEEKDAY(A1575,2))</f>
        <v/>
      </c>
      <c r="H1575" s="153">
        <f>IF(A1575="","",CHOOSE(WEEKDAY(A1575,2),"Pazartesi","Salı","Çarşamba","Perşembe","Cuma","Cumartesi","Pazar"))</f>
        <v/>
      </c>
    </row>
    <row r="1576" ht="10.5" customHeight="1" s="113">
      <c r="A1576" s="152" t="n">
        <v>43579</v>
      </c>
      <c r="B1576" s="153">
        <f>IF(A1576="","",YEAR(A1576))</f>
        <v/>
      </c>
      <c r="C1576" s="153">
        <f>IF(A1576="","",MONTH(A1576))</f>
        <v/>
      </c>
      <c r="D1576" s="153">
        <f>IF(A1576="","",CHOOSE(MONTH(A1576),"Ocak","Şubat","Mart","Nisan","Mayıs","Haziran","Temmuz","Ağustos","Eylül","Ekim","Kasım","Aralık"))</f>
        <v/>
      </c>
      <c r="E1576" s="153">
        <f>IF(A1576="","",ROUNDUP(MONTH(A1576)/3,0))</f>
        <v/>
      </c>
      <c r="F1576" s="153">
        <f>IF(A1576="","",WEEKNUM(A1576,2))</f>
        <v/>
      </c>
      <c r="G1576" s="153">
        <f>IF(A1576="","",WEEKDAY(A1576,2))</f>
        <v/>
      </c>
      <c r="H1576" s="153">
        <f>IF(A1576="","",CHOOSE(WEEKDAY(A1576,2),"Pazartesi","Salı","Çarşamba","Perşembe","Cuma","Cumartesi","Pazar"))</f>
        <v/>
      </c>
    </row>
    <row r="1577" ht="10.5" customHeight="1" s="113">
      <c r="A1577" s="152" t="n">
        <v>43580</v>
      </c>
      <c r="B1577" s="153">
        <f>IF(A1577="","",YEAR(A1577))</f>
        <v/>
      </c>
      <c r="C1577" s="153">
        <f>IF(A1577="","",MONTH(A1577))</f>
        <v/>
      </c>
      <c r="D1577" s="153">
        <f>IF(A1577="","",CHOOSE(MONTH(A1577),"Ocak","Şubat","Mart","Nisan","Mayıs","Haziran","Temmuz","Ağustos","Eylül","Ekim","Kasım","Aralık"))</f>
        <v/>
      </c>
      <c r="E1577" s="153">
        <f>IF(A1577="","",ROUNDUP(MONTH(A1577)/3,0))</f>
        <v/>
      </c>
      <c r="F1577" s="153">
        <f>IF(A1577="","",WEEKNUM(A1577,2))</f>
        <v/>
      </c>
      <c r="G1577" s="153">
        <f>IF(A1577="","",WEEKDAY(A1577,2))</f>
        <v/>
      </c>
      <c r="H1577" s="153">
        <f>IF(A1577="","",CHOOSE(WEEKDAY(A1577,2),"Pazartesi","Salı","Çarşamba","Perşembe","Cuma","Cumartesi","Pazar"))</f>
        <v/>
      </c>
    </row>
    <row r="1578" ht="10.5" customHeight="1" s="113">
      <c r="A1578" s="152" t="n">
        <v>43581</v>
      </c>
      <c r="B1578" s="153">
        <f>IF(A1578="","",YEAR(A1578))</f>
        <v/>
      </c>
      <c r="C1578" s="153">
        <f>IF(A1578="","",MONTH(A1578))</f>
        <v/>
      </c>
      <c r="D1578" s="153">
        <f>IF(A1578="","",CHOOSE(MONTH(A1578),"Ocak","Şubat","Mart","Nisan","Mayıs","Haziran","Temmuz","Ağustos","Eylül","Ekim","Kasım","Aralık"))</f>
        <v/>
      </c>
      <c r="E1578" s="153">
        <f>IF(A1578="","",ROUNDUP(MONTH(A1578)/3,0))</f>
        <v/>
      </c>
      <c r="F1578" s="153">
        <f>IF(A1578="","",WEEKNUM(A1578,2))</f>
        <v/>
      </c>
      <c r="G1578" s="153">
        <f>IF(A1578="","",WEEKDAY(A1578,2))</f>
        <v/>
      </c>
      <c r="H1578" s="153">
        <f>IF(A1578="","",CHOOSE(WEEKDAY(A1578,2),"Pazartesi","Salı","Çarşamba","Perşembe","Cuma","Cumartesi","Pazar"))</f>
        <v/>
      </c>
    </row>
    <row r="1579" ht="10.5" customHeight="1" s="113">
      <c r="A1579" s="152" t="n">
        <v>43582</v>
      </c>
      <c r="B1579" s="153">
        <f>IF(A1579="","",YEAR(A1579))</f>
        <v/>
      </c>
      <c r="C1579" s="153">
        <f>IF(A1579="","",MONTH(A1579))</f>
        <v/>
      </c>
      <c r="D1579" s="153">
        <f>IF(A1579="","",CHOOSE(MONTH(A1579),"Ocak","Şubat","Mart","Nisan","Mayıs","Haziran","Temmuz","Ağustos","Eylül","Ekim","Kasım","Aralık"))</f>
        <v/>
      </c>
      <c r="E1579" s="153">
        <f>IF(A1579="","",ROUNDUP(MONTH(A1579)/3,0))</f>
        <v/>
      </c>
      <c r="F1579" s="153">
        <f>IF(A1579="","",WEEKNUM(A1579,2))</f>
        <v/>
      </c>
      <c r="G1579" s="153">
        <f>IF(A1579="","",WEEKDAY(A1579,2))</f>
        <v/>
      </c>
      <c r="H1579" s="153">
        <f>IF(A1579="","",CHOOSE(WEEKDAY(A1579,2),"Pazartesi","Salı","Çarşamba","Perşembe","Cuma","Cumartesi","Pazar"))</f>
        <v/>
      </c>
    </row>
    <row r="1580" ht="10.5" customHeight="1" s="113">
      <c r="A1580" s="152" t="n">
        <v>43583</v>
      </c>
      <c r="B1580" s="153">
        <f>IF(A1580="","",YEAR(A1580))</f>
        <v/>
      </c>
      <c r="C1580" s="153">
        <f>IF(A1580="","",MONTH(A1580))</f>
        <v/>
      </c>
      <c r="D1580" s="153">
        <f>IF(A1580="","",CHOOSE(MONTH(A1580),"Ocak","Şubat","Mart","Nisan","Mayıs","Haziran","Temmuz","Ağustos","Eylül","Ekim","Kasım","Aralık"))</f>
        <v/>
      </c>
      <c r="E1580" s="153">
        <f>IF(A1580="","",ROUNDUP(MONTH(A1580)/3,0))</f>
        <v/>
      </c>
      <c r="F1580" s="153">
        <f>IF(A1580="","",WEEKNUM(A1580,2))</f>
        <v/>
      </c>
      <c r="G1580" s="153">
        <f>IF(A1580="","",WEEKDAY(A1580,2))</f>
        <v/>
      </c>
      <c r="H1580" s="153">
        <f>IF(A1580="","",CHOOSE(WEEKDAY(A1580,2),"Pazartesi","Salı","Çarşamba","Perşembe","Cuma","Cumartesi","Pazar"))</f>
        <v/>
      </c>
    </row>
    <row r="1581" ht="10.5" customHeight="1" s="113">
      <c r="A1581" s="152" t="n">
        <v>43584</v>
      </c>
      <c r="B1581" s="153">
        <f>IF(A1581="","",YEAR(A1581))</f>
        <v/>
      </c>
      <c r="C1581" s="153">
        <f>IF(A1581="","",MONTH(A1581))</f>
        <v/>
      </c>
      <c r="D1581" s="153">
        <f>IF(A1581="","",CHOOSE(MONTH(A1581),"Ocak","Şubat","Mart","Nisan","Mayıs","Haziran","Temmuz","Ağustos","Eylül","Ekim","Kasım","Aralık"))</f>
        <v/>
      </c>
      <c r="E1581" s="153">
        <f>IF(A1581="","",ROUNDUP(MONTH(A1581)/3,0))</f>
        <v/>
      </c>
      <c r="F1581" s="153">
        <f>IF(A1581="","",WEEKNUM(A1581,2))</f>
        <v/>
      </c>
      <c r="G1581" s="153">
        <f>IF(A1581="","",WEEKDAY(A1581,2))</f>
        <v/>
      </c>
      <c r="H1581" s="153">
        <f>IF(A1581="","",CHOOSE(WEEKDAY(A1581,2),"Pazartesi","Salı","Çarşamba","Perşembe","Cuma","Cumartesi","Pazar"))</f>
        <v/>
      </c>
    </row>
    <row r="1582" ht="10.5" customHeight="1" s="113">
      <c r="A1582" s="152" t="n">
        <v>43585</v>
      </c>
      <c r="B1582" s="153">
        <f>IF(A1582="","",YEAR(A1582))</f>
        <v/>
      </c>
      <c r="C1582" s="153">
        <f>IF(A1582="","",MONTH(A1582))</f>
        <v/>
      </c>
      <c r="D1582" s="153">
        <f>IF(A1582="","",CHOOSE(MONTH(A1582),"Ocak","Şubat","Mart","Nisan","Mayıs","Haziran","Temmuz","Ağustos","Eylül","Ekim","Kasım","Aralık"))</f>
        <v/>
      </c>
      <c r="E1582" s="153">
        <f>IF(A1582="","",ROUNDUP(MONTH(A1582)/3,0))</f>
        <v/>
      </c>
      <c r="F1582" s="153">
        <f>IF(A1582="","",WEEKNUM(A1582,2))</f>
        <v/>
      </c>
      <c r="G1582" s="153">
        <f>IF(A1582="","",WEEKDAY(A1582,2))</f>
        <v/>
      </c>
      <c r="H1582" s="153">
        <f>IF(A1582="","",CHOOSE(WEEKDAY(A1582,2),"Pazartesi","Salı","Çarşamba","Perşembe","Cuma","Cumartesi","Pazar"))</f>
        <v/>
      </c>
    </row>
    <row r="1583" ht="10.5" customHeight="1" s="113">
      <c r="A1583" s="152" t="n">
        <v>43586</v>
      </c>
      <c r="B1583" s="153">
        <f>IF(A1583="","",YEAR(A1583))</f>
        <v/>
      </c>
      <c r="C1583" s="153">
        <f>IF(A1583="","",MONTH(A1583))</f>
        <v/>
      </c>
      <c r="D1583" s="153">
        <f>IF(A1583="","",CHOOSE(MONTH(A1583),"Ocak","Şubat","Mart","Nisan","Mayıs","Haziran","Temmuz","Ağustos","Eylül","Ekim","Kasım","Aralık"))</f>
        <v/>
      </c>
      <c r="E1583" s="153">
        <f>IF(A1583="","",ROUNDUP(MONTH(A1583)/3,0))</f>
        <v/>
      </c>
      <c r="F1583" s="153">
        <f>IF(A1583="","",WEEKNUM(A1583,2))</f>
        <v/>
      </c>
      <c r="G1583" s="153">
        <f>IF(A1583="","",WEEKDAY(A1583,2))</f>
        <v/>
      </c>
      <c r="H1583" s="153">
        <f>IF(A1583="","",CHOOSE(WEEKDAY(A1583,2),"Pazartesi","Salı","Çarşamba","Perşembe","Cuma","Cumartesi","Pazar"))</f>
        <v/>
      </c>
    </row>
    <row r="1584" ht="10.5" customHeight="1" s="113">
      <c r="A1584" s="152" t="n">
        <v>43587</v>
      </c>
      <c r="B1584" s="153">
        <f>IF(A1584="","",YEAR(A1584))</f>
        <v/>
      </c>
      <c r="C1584" s="153">
        <f>IF(A1584="","",MONTH(A1584))</f>
        <v/>
      </c>
      <c r="D1584" s="153">
        <f>IF(A1584="","",CHOOSE(MONTH(A1584),"Ocak","Şubat","Mart","Nisan","Mayıs","Haziran","Temmuz","Ağustos","Eylül","Ekim","Kasım","Aralık"))</f>
        <v/>
      </c>
      <c r="E1584" s="153">
        <f>IF(A1584="","",ROUNDUP(MONTH(A1584)/3,0))</f>
        <v/>
      </c>
      <c r="F1584" s="153">
        <f>IF(A1584="","",WEEKNUM(A1584,2))</f>
        <v/>
      </c>
      <c r="G1584" s="153">
        <f>IF(A1584="","",WEEKDAY(A1584,2))</f>
        <v/>
      </c>
      <c r="H1584" s="153">
        <f>IF(A1584="","",CHOOSE(WEEKDAY(A1584,2),"Pazartesi","Salı","Çarşamba","Perşembe","Cuma","Cumartesi","Pazar"))</f>
        <v/>
      </c>
    </row>
    <row r="1585" ht="10.5" customHeight="1" s="113">
      <c r="A1585" s="152" t="n">
        <v>43588</v>
      </c>
      <c r="B1585" s="153">
        <f>IF(A1585="","",YEAR(A1585))</f>
        <v/>
      </c>
      <c r="C1585" s="153">
        <f>IF(A1585="","",MONTH(A1585))</f>
        <v/>
      </c>
      <c r="D1585" s="153">
        <f>IF(A1585="","",CHOOSE(MONTH(A1585),"Ocak","Şubat","Mart","Nisan","Mayıs","Haziran","Temmuz","Ağustos","Eylül","Ekim","Kasım","Aralık"))</f>
        <v/>
      </c>
      <c r="E1585" s="153">
        <f>IF(A1585="","",ROUNDUP(MONTH(A1585)/3,0))</f>
        <v/>
      </c>
      <c r="F1585" s="153">
        <f>IF(A1585="","",WEEKNUM(A1585,2))</f>
        <v/>
      </c>
      <c r="G1585" s="153">
        <f>IF(A1585="","",WEEKDAY(A1585,2))</f>
        <v/>
      </c>
      <c r="H1585" s="153">
        <f>IF(A1585="","",CHOOSE(WEEKDAY(A1585,2),"Pazartesi","Salı","Çarşamba","Perşembe","Cuma","Cumartesi","Pazar"))</f>
        <v/>
      </c>
    </row>
    <row r="1586" ht="10.5" customHeight="1" s="113">
      <c r="A1586" s="152" t="n">
        <v>43589</v>
      </c>
      <c r="B1586" s="153">
        <f>IF(A1586="","",YEAR(A1586))</f>
        <v/>
      </c>
      <c r="C1586" s="153">
        <f>IF(A1586="","",MONTH(A1586))</f>
        <v/>
      </c>
      <c r="D1586" s="153">
        <f>IF(A1586="","",CHOOSE(MONTH(A1586),"Ocak","Şubat","Mart","Nisan","Mayıs","Haziran","Temmuz","Ağustos","Eylül","Ekim","Kasım","Aralık"))</f>
        <v/>
      </c>
      <c r="E1586" s="153">
        <f>IF(A1586="","",ROUNDUP(MONTH(A1586)/3,0))</f>
        <v/>
      </c>
      <c r="F1586" s="153">
        <f>IF(A1586="","",WEEKNUM(A1586,2))</f>
        <v/>
      </c>
      <c r="G1586" s="153">
        <f>IF(A1586="","",WEEKDAY(A1586,2))</f>
        <v/>
      </c>
      <c r="H1586" s="153">
        <f>IF(A1586="","",CHOOSE(WEEKDAY(A1586,2),"Pazartesi","Salı","Çarşamba","Perşembe","Cuma","Cumartesi","Pazar"))</f>
        <v/>
      </c>
    </row>
    <row r="1587" ht="10.5" customHeight="1" s="113">
      <c r="A1587" s="152" t="n">
        <v>43590</v>
      </c>
      <c r="B1587" s="153">
        <f>IF(A1587="","",YEAR(A1587))</f>
        <v/>
      </c>
      <c r="C1587" s="153">
        <f>IF(A1587="","",MONTH(A1587))</f>
        <v/>
      </c>
      <c r="D1587" s="153">
        <f>IF(A1587="","",CHOOSE(MONTH(A1587),"Ocak","Şubat","Mart","Nisan","Mayıs","Haziran","Temmuz","Ağustos","Eylül","Ekim","Kasım","Aralık"))</f>
        <v/>
      </c>
      <c r="E1587" s="153">
        <f>IF(A1587="","",ROUNDUP(MONTH(A1587)/3,0))</f>
        <v/>
      </c>
      <c r="F1587" s="153">
        <f>IF(A1587="","",WEEKNUM(A1587,2))</f>
        <v/>
      </c>
      <c r="G1587" s="153">
        <f>IF(A1587="","",WEEKDAY(A1587,2))</f>
        <v/>
      </c>
      <c r="H1587" s="153">
        <f>IF(A1587="","",CHOOSE(WEEKDAY(A1587,2),"Pazartesi","Salı","Çarşamba","Perşembe","Cuma","Cumartesi","Pazar"))</f>
        <v/>
      </c>
    </row>
    <row r="1588" ht="10.5" customHeight="1" s="113">
      <c r="A1588" s="152" t="n">
        <v>43591</v>
      </c>
      <c r="B1588" s="153">
        <f>IF(A1588="","",YEAR(A1588))</f>
        <v/>
      </c>
      <c r="C1588" s="153">
        <f>IF(A1588="","",MONTH(A1588))</f>
        <v/>
      </c>
      <c r="D1588" s="153">
        <f>IF(A1588="","",CHOOSE(MONTH(A1588),"Ocak","Şubat","Mart","Nisan","Mayıs","Haziran","Temmuz","Ağustos","Eylül","Ekim","Kasım","Aralık"))</f>
        <v/>
      </c>
      <c r="E1588" s="153">
        <f>IF(A1588="","",ROUNDUP(MONTH(A1588)/3,0))</f>
        <v/>
      </c>
      <c r="F1588" s="153">
        <f>IF(A1588="","",WEEKNUM(A1588,2))</f>
        <v/>
      </c>
      <c r="G1588" s="153">
        <f>IF(A1588="","",WEEKDAY(A1588,2))</f>
        <v/>
      </c>
      <c r="H1588" s="153">
        <f>IF(A1588="","",CHOOSE(WEEKDAY(A1588,2),"Pazartesi","Salı","Çarşamba","Perşembe","Cuma","Cumartesi","Pazar"))</f>
        <v/>
      </c>
    </row>
    <row r="1589" ht="10.5" customHeight="1" s="113">
      <c r="A1589" s="152" t="n">
        <v>43592</v>
      </c>
      <c r="B1589" s="153">
        <f>IF(A1589="","",YEAR(A1589))</f>
        <v/>
      </c>
      <c r="C1589" s="153">
        <f>IF(A1589="","",MONTH(A1589))</f>
        <v/>
      </c>
      <c r="D1589" s="153">
        <f>IF(A1589="","",CHOOSE(MONTH(A1589),"Ocak","Şubat","Mart","Nisan","Mayıs","Haziran","Temmuz","Ağustos","Eylül","Ekim","Kasım","Aralık"))</f>
        <v/>
      </c>
      <c r="E1589" s="153">
        <f>IF(A1589="","",ROUNDUP(MONTH(A1589)/3,0))</f>
        <v/>
      </c>
      <c r="F1589" s="153">
        <f>IF(A1589="","",WEEKNUM(A1589,2))</f>
        <v/>
      </c>
      <c r="G1589" s="153">
        <f>IF(A1589="","",WEEKDAY(A1589,2))</f>
        <v/>
      </c>
      <c r="H1589" s="153">
        <f>IF(A1589="","",CHOOSE(WEEKDAY(A1589,2),"Pazartesi","Salı","Çarşamba","Perşembe","Cuma","Cumartesi","Pazar"))</f>
        <v/>
      </c>
    </row>
    <row r="1590" ht="10.5" customHeight="1" s="113">
      <c r="A1590" s="152" t="n">
        <v>43593</v>
      </c>
      <c r="B1590" s="153">
        <f>IF(A1590="","",YEAR(A1590))</f>
        <v/>
      </c>
      <c r="C1590" s="153">
        <f>IF(A1590="","",MONTH(A1590))</f>
        <v/>
      </c>
      <c r="D1590" s="153">
        <f>IF(A1590="","",CHOOSE(MONTH(A1590),"Ocak","Şubat","Mart","Nisan","Mayıs","Haziran","Temmuz","Ağustos","Eylül","Ekim","Kasım","Aralık"))</f>
        <v/>
      </c>
      <c r="E1590" s="153">
        <f>IF(A1590="","",ROUNDUP(MONTH(A1590)/3,0))</f>
        <v/>
      </c>
      <c r="F1590" s="153">
        <f>IF(A1590="","",WEEKNUM(A1590,2))</f>
        <v/>
      </c>
      <c r="G1590" s="153">
        <f>IF(A1590="","",WEEKDAY(A1590,2))</f>
        <v/>
      </c>
      <c r="H1590" s="153">
        <f>IF(A1590="","",CHOOSE(WEEKDAY(A1590,2),"Pazartesi","Salı","Çarşamba","Perşembe","Cuma","Cumartesi","Pazar"))</f>
        <v/>
      </c>
    </row>
    <row r="1591" ht="10.5" customHeight="1" s="113">
      <c r="A1591" s="152" t="n">
        <v>43594</v>
      </c>
      <c r="B1591" s="153">
        <f>IF(A1591="","",YEAR(A1591))</f>
        <v/>
      </c>
      <c r="C1591" s="153">
        <f>IF(A1591="","",MONTH(A1591))</f>
        <v/>
      </c>
      <c r="D1591" s="153">
        <f>IF(A1591="","",CHOOSE(MONTH(A1591),"Ocak","Şubat","Mart","Nisan","Mayıs","Haziran","Temmuz","Ağustos","Eylül","Ekim","Kasım","Aralık"))</f>
        <v/>
      </c>
      <c r="E1591" s="153">
        <f>IF(A1591="","",ROUNDUP(MONTH(A1591)/3,0))</f>
        <v/>
      </c>
      <c r="F1591" s="153">
        <f>IF(A1591="","",WEEKNUM(A1591,2))</f>
        <v/>
      </c>
      <c r="G1591" s="153">
        <f>IF(A1591="","",WEEKDAY(A1591,2))</f>
        <v/>
      </c>
      <c r="H1591" s="153">
        <f>IF(A1591="","",CHOOSE(WEEKDAY(A1591,2),"Pazartesi","Salı","Çarşamba","Perşembe","Cuma","Cumartesi","Pazar"))</f>
        <v/>
      </c>
    </row>
    <row r="1592" ht="10.5" customHeight="1" s="113">
      <c r="A1592" s="152" t="n">
        <v>43595</v>
      </c>
      <c r="B1592" s="153">
        <f>IF(A1592="","",YEAR(A1592))</f>
        <v/>
      </c>
      <c r="C1592" s="153">
        <f>IF(A1592="","",MONTH(A1592))</f>
        <v/>
      </c>
      <c r="D1592" s="153">
        <f>IF(A1592="","",CHOOSE(MONTH(A1592),"Ocak","Şubat","Mart","Nisan","Mayıs","Haziran","Temmuz","Ağustos","Eylül","Ekim","Kasım","Aralık"))</f>
        <v/>
      </c>
      <c r="E1592" s="153">
        <f>IF(A1592="","",ROUNDUP(MONTH(A1592)/3,0))</f>
        <v/>
      </c>
      <c r="F1592" s="153">
        <f>IF(A1592="","",WEEKNUM(A1592,2))</f>
        <v/>
      </c>
      <c r="G1592" s="153">
        <f>IF(A1592="","",WEEKDAY(A1592,2))</f>
        <v/>
      </c>
      <c r="H1592" s="153">
        <f>IF(A1592="","",CHOOSE(WEEKDAY(A1592,2),"Pazartesi","Salı","Çarşamba","Perşembe","Cuma","Cumartesi","Pazar"))</f>
        <v/>
      </c>
    </row>
    <row r="1593" ht="10.5" customHeight="1" s="113">
      <c r="A1593" s="152" t="n">
        <v>43596</v>
      </c>
      <c r="B1593" s="153">
        <f>IF(A1593="","",YEAR(A1593))</f>
        <v/>
      </c>
      <c r="C1593" s="153">
        <f>IF(A1593="","",MONTH(A1593))</f>
        <v/>
      </c>
      <c r="D1593" s="153">
        <f>IF(A1593="","",CHOOSE(MONTH(A1593),"Ocak","Şubat","Mart","Nisan","Mayıs","Haziran","Temmuz","Ağustos","Eylül","Ekim","Kasım","Aralık"))</f>
        <v/>
      </c>
      <c r="E1593" s="153">
        <f>IF(A1593="","",ROUNDUP(MONTH(A1593)/3,0))</f>
        <v/>
      </c>
      <c r="F1593" s="153">
        <f>IF(A1593="","",WEEKNUM(A1593,2))</f>
        <v/>
      </c>
      <c r="G1593" s="153">
        <f>IF(A1593="","",WEEKDAY(A1593,2))</f>
        <v/>
      </c>
      <c r="H1593" s="153">
        <f>IF(A1593="","",CHOOSE(WEEKDAY(A1593,2),"Pazartesi","Salı","Çarşamba","Perşembe","Cuma","Cumartesi","Pazar"))</f>
        <v/>
      </c>
    </row>
    <row r="1594" ht="10.5" customHeight="1" s="113">
      <c r="A1594" s="152" t="n">
        <v>43597</v>
      </c>
      <c r="B1594" s="153">
        <f>IF(A1594="","",YEAR(A1594))</f>
        <v/>
      </c>
      <c r="C1594" s="153">
        <f>IF(A1594="","",MONTH(A1594))</f>
        <v/>
      </c>
      <c r="D1594" s="153">
        <f>IF(A1594="","",CHOOSE(MONTH(A1594),"Ocak","Şubat","Mart","Nisan","Mayıs","Haziran","Temmuz","Ağustos","Eylül","Ekim","Kasım","Aralık"))</f>
        <v/>
      </c>
      <c r="E1594" s="153">
        <f>IF(A1594="","",ROUNDUP(MONTH(A1594)/3,0))</f>
        <v/>
      </c>
      <c r="F1594" s="153">
        <f>IF(A1594="","",WEEKNUM(A1594,2))</f>
        <v/>
      </c>
      <c r="G1594" s="153">
        <f>IF(A1594="","",WEEKDAY(A1594,2))</f>
        <v/>
      </c>
      <c r="H1594" s="153">
        <f>IF(A1594="","",CHOOSE(WEEKDAY(A1594,2),"Pazartesi","Salı","Çarşamba","Perşembe","Cuma","Cumartesi","Pazar"))</f>
        <v/>
      </c>
    </row>
    <row r="1595" ht="10.5" customHeight="1" s="113">
      <c r="A1595" s="152" t="n">
        <v>43598</v>
      </c>
      <c r="B1595" s="153">
        <f>IF(A1595="","",YEAR(A1595))</f>
        <v/>
      </c>
      <c r="C1595" s="153">
        <f>IF(A1595="","",MONTH(A1595))</f>
        <v/>
      </c>
      <c r="D1595" s="153">
        <f>IF(A1595="","",CHOOSE(MONTH(A1595),"Ocak","Şubat","Mart","Nisan","Mayıs","Haziran","Temmuz","Ağustos","Eylül","Ekim","Kasım","Aralık"))</f>
        <v/>
      </c>
      <c r="E1595" s="153">
        <f>IF(A1595="","",ROUNDUP(MONTH(A1595)/3,0))</f>
        <v/>
      </c>
      <c r="F1595" s="153">
        <f>IF(A1595="","",WEEKNUM(A1595,2))</f>
        <v/>
      </c>
      <c r="G1595" s="153">
        <f>IF(A1595="","",WEEKDAY(A1595,2))</f>
        <v/>
      </c>
      <c r="H1595" s="153">
        <f>IF(A1595="","",CHOOSE(WEEKDAY(A1595,2),"Pazartesi","Salı","Çarşamba","Perşembe","Cuma","Cumartesi","Pazar"))</f>
        <v/>
      </c>
    </row>
    <row r="1596" ht="10.5" customHeight="1" s="113">
      <c r="A1596" s="152" t="n">
        <v>43599</v>
      </c>
      <c r="B1596" s="153">
        <f>IF(A1596="","",YEAR(A1596))</f>
        <v/>
      </c>
      <c r="C1596" s="153">
        <f>IF(A1596="","",MONTH(A1596))</f>
        <v/>
      </c>
      <c r="D1596" s="153">
        <f>IF(A1596="","",CHOOSE(MONTH(A1596),"Ocak","Şubat","Mart","Nisan","Mayıs","Haziran","Temmuz","Ağustos","Eylül","Ekim","Kasım","Aralık"))</f>
        <v/>
      </c>
      <c r="E1596" s="153">
        <f>IF(A1596="","",ROUNDUP(MONTH(A1596)/3,0))</f>
        <v/>
      </c>
      <c r="F1596" s="153">
        <f>IF(A1596="","",WEEKNUM(A1596,2))</f>
        <v/>
      </c>
      <c r="G1596" s="153">
        <f>IF(A1596="","",WEEKDAY(A1596,2))</f>
        <v/>
      </c>
      <c r="H1596" s="153">
        <f>IF(A1596="","",CHOOSE(WEEKDAY(A1596,2),"Pazartesi","Salı","Çarşamba","Perşembe","Cuma","Cumartesi","Pazar"))</f>
        <v/>
      </c>
    </row>
    <row r="1597" ht="10.5" customHeight="1" s="113">
      <c r="A1597" s="152" t="n">
        <v>43600</v>
      </c>
      <c r="B1597" s="153">
        <f>IF(A1597="","",YEAR(A1597))</f>
        <v/>
      </c>
      <c r="C1597" s="153">
        <f>IF(A1597="","",MONTH(A1597))</f>
        <v/>
      </c>
      <c r="D1597" s="153">
        <f>IF(A1597="","",CHOOSE(MONTH(A1597),"Ocak","Şubat","Mart","Nisan","Mayıs","Haziran","Temmuz","Ağustos","Eylül","Ekim","Kasım","Aralık"))</f>
        <v/>
      </c>
      <c r="E1597" s="153">
        <f>IF(A1597="","",ROUNDUP(MONTH(A1597)/3,0))</f>
        <v/>
      </c>
      <c r="F1597" s="153">
        <f>IF(A1597="","",WEEKNUM(A1597,2))</f>
        <v/>
      </c>
      <c r="G1597" s="153">
        <f>IF(A1597="","",WEEKDAY(A1597,2))</f>
        <v/>
      </c>
      <c r="H1597" s="153">
        <f>IF(A1597="","",CHOOSE(WEEKDAY(A1597,2),"Pazartesi","Salı","Çarşamba","Perşembe","Cuma","Cumartesi","Pazar"))</f>
        <v/>
      </c>
    </row>
    <row r="1598" ht="10.5" customHeight="1" s="113">
      <c r="A1598" s="152" t="n">
        <v>43601</v>
      </c>
      <c r="B1598" s="153">
        <f>IF(A1598="","",YEAR(A1598))</f>
        <v/>
      </c>
      <c r="C1598" s="153">
        <f>IF(A1598="","",MONTH(A1598))</f>
        <v/>
      </c>
      <c r="D1598" s="153">
        <f>IF(A1598="","",CHOOSE(MONTH(A1598),"Ocak","Şubat","Mart","Nisan","Mayıs","Haziran","Temmuz","Ağustos","Eylül","Ekim","Kasım","Aralık"))</f>
        <v/>
      </c>
      <c r="E1598" s="153">
        <f>IF(A1598="","",ROUNDUP(MONTH(A1598)/3,0))</f>
        <v/>
      </c>
      <c r="F1598" s="153">
        <f>IF(A1598="","",WEEKNUM(A1598,2))</f>
        <v/>
      </c>
      <c r="G1598" s="153">
        <f>IF(A1598="","",WEEKDAY(A1598,2))</f>
        <v/>
      </c>
      <c r="H1598" s="153">
        <f>IF(A1598="","",CHOOSE(WEEKDAY(A1598,2),"Pazartesi","Salı","Çarşamba","Perşembe","Cuma","Cumartesi","Pazar"))</f>
        <v/>
      </c>
    </row>
    <row r="1599" ht="10.5" customHeight="1" s="113">
      <c r="A1599" s="152" t="n">
        <v>43602</v>
      </c>
      <c r="B1599" s="153">
        <f>IF(A1599="","",YEAR(A1599))</f>
        <v/>
      </c>
      <c r="C1599" s="153">
        <f>IF(A1599="","",MONTH(A1599))</f>
        <v/>
      </c>
      <c r="D1599" s="153">
        <f>IF(A1599="","",CHOOSE(MONTH(A1599),"Ocak","Şubat","Mart","Nisan","Mayıs","Haziran","Temmuz","Ağustos","Eylül","Ekim","Kasım","Aralık"))</f>
        <v/>
      </c>
      <c r="E1599" s="153">
        <f>IF(A1599="","",ROUNDUP(MONTH(A1599)/3,0))</f>
        <v/>
      </c>
      <c r="F1599" s="153">
        <f>IF(A1599="","",WEEKNUM(A1599,2))</f>
        <v/>
      </c>
      <c r="G1599" s="153">
        <f>IF(A1599="","",WEEKDAY(A1599,2))</f>
        <v/>
      </c>
      <c r="H1599" s="153">
        <f>IF(A1599="","",CHOOSE(WEEKDAY(A1599,2),"Pazartesi","Salı","Çarşamba","Perşembe","Cuma","Cumartesi","Pazar"))</f>
        <v/>
      </c>
    </row>
    <row r="1600" ht="10.5" customHeight="1" s="113">
      <c r="A1600" s="152" t="n">
        <v>43603</v>
      </c>
      <c r="B1600" s="153">
        <f>IF(A1600="","",YEAR(A1600))</f>
        <v/>
      </c>
      <c r="C1600" s="153">
        <f>IF(A1600="","",MONTH(A1600))</f>
        <v/>
      </c>
      <c r="D1600" s="153">
        <f>IF(A1600="","",CHOOSE(MONTH(A1600),"Ocak","Şubat","Mart","Nisan","Mayıs","Haziran","Temmuz","Ağustos","Eylül","Ekim","Kasım","Aralık"))</f>
        <v/>
      </c>
      <c r="E1600" s="153">
        <f>IF(A1600="","",ROUNDUP(MONTH(A1600)/3,0))</f>
        <v/>
      </c>
      <c r="F1600" s="153">
        <f>IF(A1600="","",WEEKNUM(A1600,2))</f>
        <v/>
      </c>
      <c r="G1600" s="153">
        <f>IF(A1600="","",WEEKDAY(A1600,2))</f>
        <v/>
      </c>
      <c r="H1600" s="153">
        <f>IF(A1600="","",CHOOSE(WEEKDAY(A1600,2),"Pazartesi","Salı","Çarşamba","Perşembe","Cuma","Cumartesi","Pazar"))</f>
        <v/>
      </c>
    </row>
    <row r="1601" ht="10.5" customHeight="1" s="113">
      <c r="A1601" s="152" t="n">
        <v>43604</v>
      </c>
      <c r="B1601" s="153">
        <f>IF(A1601="","",YEAR(A1601))</f>
        <v/>
      </c>
      <c r="C1601" s="153">
        <f>IF(A1601="","",MONTH(A1601))</f>
        <v/>
      </c>
      <c r="D1601" s="153">
        <f>IF(A1601="","",CHOOSE(MONTH(A1601),"Ocak","Şubat","Mart","Nisan","Mayıs","Haziran","Temmuz","Ağustos","Eylül","Ekim","Kasım","Aralık"))</f>
        <v/>
      </c>
      <c r="E1601" s="153">
        <f>IF(A1601="","",ROUNDUP(MONTH(A1601)/3,0))</f>
        <v/>
      </c>
      <c r="F1601" s="153">
        <f>IF(A1601="","",WEEKNUM(A1601,2))</f>
        <v/>
      </c>
      <c r="G1601" s="153">
        <f>IF(A1601="","",WEEKDAY(A1601,2))</f>
        <v/>
      </c>
      <c r="H1601" s="153">
        <f>IF(A1601="","",CHOOSE(WEEKDAY(A1601,2),"Pazartesi","Salı","Çarşamba","Perşembe","Cuma","Cumartesi","Pazar"))</f>
        <v/>
      </c>
    </row>
    <row r="1602" ht="10.5" customHeight="1" s="113">
      <c r="A1602" s="152" t="n">
        <v>43605</v>
      </c>
      <c r="B1602" s="153">
        <f>IF(A1602="","",YEAR(A1602))</f>
        <v/>
      </c>
      <c r="C1602" s="153">
        <f>IF(A1602="","",MONTH(A1602))</f>
        <v/>
      </c>
      <c r="D1602" s="153">
        <f>IF(A1602="","",CHOOSE(MONTH(A1602),"Ocak","Şubat","Mart","Nisan","Mayıs","Haziran","Temmuz","Ağustos","Eylül","Ekim","Kasım","Aralık"))</f>
        <v/>
      </c>
      <c r="E1602" s="153">
        <f>IF(A1602="","",ROUNDUP(MONTH(A1602)/3,0))</f>
        <v/>
      </c>
      <c r="F1602" s="153">
        <f>IF(A1602="","",WEEKNUM(A1602,2))</f>
        <v/>
      </c>
      <c r="G1602" s="153">
        <f>IF(A1602="","",WEEKDAY(A1602,2))</f>
        <v/>
      </c>
      <c r="H1602" s="153">
        <f>IF(A1602="","",CHOOSE(WEEKDAY(A1602,2),"Pazartesi","Salı","Çarşamba","Perşembe","Cuma","Cumartesi","Pazar"))</f>
        <v/>
      </c>
    </row>
    <row r="1603" ht="10.5" customHeight="1" s="113">
      <c r="A1603" s="152" t="n">
        <v>43606</v>
      </c>
      <c r="B1603" s="153">
        <f>IF(A1603="","",YEAR(A1603))</f>
        <v/>
      </c>
      <c r="C1603" s="153">
        <f>IF(A1603="","",MONTH(A1603))</f>
        <v/>
      </c>
      <c r="D1603" s="153">
        <f>IF(A1603="","",CHOOSE(MONTH(A1603),"Ocak","Şubat","Mart","Nisan","Mayıs","Haziran","Temmuz","Ağustos","Eylül","Ekim","Kasım","Aralık"))</f>
        <v/>
      </c>
      <c r="E1603" s="153">
        <f>IF(A1603="","",ROUNDUP(MONTH(A1603)/3,0))</f>
        <v/>
      </c>
      <c r="F1603" s="153">
        <f>IF(A1603="","",WEEKNUM(A1603,2))</f>
        <v/>
      </c>
      <c r="G1603" s="153">
        <f>IF(A1603="","",WEEKDAY(A1603,2))</f>
        <v/>
      </c>
      <c r="H1603" s="153">
        <f>IF(A1603="","",CHOOSE(WEEKDAY(A1603,2),"Pazartesi","Salı","Çarşamba","Perşembe","Cuma","Cumartesi","Pazar"))</f>
        <v/>
      </c>
    </row>
    <row r="1604" ht="10.5" customHeight="1" s="113">
      <c r="A1604" s="152" t="n">
        <v>43607</v>
      </c>
      <c r="B1604" s="153">
        <f>IF(A1604="","",YEAR(A1604))</f>
        <v/>
      </c>
      <c r="C1604" s="153">
        <f>IF(A1604="","",MONTH(A1604))</f>
        <v/>
      </c>
      <c r="D1604" s="153">
        <f>IF(A1604="","",CHOOSE(MONTH(A1604),"Ocak","Şubat","Mart","Nisan","Mayıs","Haziran","Temmuz","Ağustos","Eylül","Ekim","Kasım","Aralık"))</f>
        <v/>
      </c>
      <c r="E1604" s="153">
        <f>IF(A1604="","",ROUNDUP(MONTH(A1604)/3,0))</f>
        <v/>
      </c>
      <c r="F1604" s="153">
        <f>IF(A1604="","",WEEKNUM(A1604,2))</f>
        <v/>
      </c>
      <c r="G1604" s="153">
        <f>IF(A1604="","",WEEKDAY(A1604,2))</f>
        <v/>
      </c>
      <c r="H1604" s="153">
        <f>IF(A1604="","",CHOOSE(WEEKDAY(A1604,2),"Pazartesi","Salı","Çarşamba","Perşembe","Cuma","Cumartesi","Pazar"))</f>
        <v/>
      </c>
    </row>
    <row r="1605" ht="10.5" customHeight="1" s="113">
      <c r="A1605" s="152" t="n">
        <v>43608</v>
      </c>
      <c r="B1605" s="153">
        <f>IF(A1605="","",YEAR(A1605))</f>
        <v/>
      </c>
      <c r="C1605" s="153">
        <f>IF(A1605="","",MONTH(A1605))</f>
        <v/>
      </c>
      <c r="D1605" s="153">
        <f>IF(A1605="","",CHOOSE(MONTH(A1605),"Ocak","Şubat","Mart","Nisan","Mayıs","Haziran","Temmuz","Ağustos","Eylül","Ekim","Kasım","Aralık"))</f>
        <v/>
      </c>
      <c r="E1605" s="153">
        <f>IF(A1605="","",ROUNDUP(MONTH(A1605)/3,0))</f>
        <v/>
      </c>
      <c r="F1605" s="153">
        <f>IF(A1605="","",WEEKNUM(A1605,2))</f>
        <v/>
      </c>
      <c r="G1605" s="153">
        <f>IF(A1605="","",WEEKDAY(A1605,2))</f>
        <v/>
      </c>
      <c r="H1605" s="153">
        <f>IF(A1605="","",CHOOSE(WEEKDAY(A1605,2),"Pazartesi","Salı","Çarşamba","Perşembe","Cuma","Cumartesi","Pazar"))</f>
        <v/>
      </c>
    </row>
    <row r="1606" ht="10.5" customHeight="1" s="113">
      <c r="A1606" s="152" t="n">
        <v>43609</v>
      </c>
      <c r="B1606" s="153">
        <f>IF(A1606="","",YEAR(A1606))</f>
        <v/>
      </c>
      <c r="C1606" s="153">
        <f>IF(A1606="","",MONTH(A1606))</f>
        <v/>
      </c>
      <c r="D1606" s="153">
        <f>IF(A1606="","",CHOOSE(MONTH(A1606),"Ocak","Şubat","Mart","Nisan","Mayıs","Haziran","Temmuz","Ağustos","Eylül","Ekim","Kasım","Aralık"))</f>
        <v/>
      </c>
      <c r="E1606" s="153">
        <f>IF(A1606="","",ROUNDUP(MONTH(A1606)/3,0))</f>
        <v/>
      </c>
      <c r="F1606" s="153">
        <f>IF(A1606="","",WEEKNUM(A1606,2))</f>
        <v/>
      </c>
      <c r="G1606" s="153">
        <f>IF(A1606="","",WEEKDAY(A1606,2))</f>
        <v/>
      </c>
      <c r="H1606" s="153">
        <f>IF(A1606="","",CHOOSE(WEEKDAY(A1606,2),"Pazartesi","Salı","Çarşamba","Perşembe","Cuma","Cumartesi","Pazar"))</f>
        <v/>
      </c>
    </row>
    <row r="1607" ht="10.5" customHeight="1" s="113">
      <c r="A1607" s="152" t="n">
        <v>43610</v>
      </c>
      <c r="B1607" s="153">
        <f>IF(A1607="","",YEAR(A1607))</f>
        <v/>
      </c>
      <c r="C1607" s="153">
        <f>IF(A1607="","",MONTH(A1607))</f>
        <v/>
      </c>
      <c r="D1607" s="153">
        <f>IF(A1607="","",CHOOSE(MONTH(A1607),"Ocak","Şubat","Mart","Nisan","Mayıs","Haziran","Temmuz","Ağustos","Eylül","Ekim","Kasım","Aralık"))</f>
        <v/>
      </c>
      <c r="E1607" s="153">
        <f>IF(A1607="","",ROUNDUP(MONTH(A1607)/3,0))</f>
        <v/>
      </c>
      <c r="F1607" s="153">
        <f>IF(A1607="","",WEEKNUM(A1607,2))</f>
        <v/>
      </c>
      <c r="G1607" s="153">
        <f>IF(A1607="","",WEEKDAY(A1607,2))</f>
        <v/>
      </c>
      <c r="H1607" s="153">
        <f>IF(A1607="","",CHOOSE(WEEKDAY(A1607,2),"Pazartesi","Salı","Çarşamba","Perşembe","Cuma","Cumartesi","Pazar"))</f>
        <v/>
      </c>
    </row>
    <row r="1608" ht="10.5" customHeight="1" s="113">
      <c r="A1608" s="152" t="n">
        <v>43611</v>
      </c>
      <c r="B1608" s="153">
        <f>IF(A1608="","",YEAR(A1608))</f>
        <v/>
      </c>
      <c r="C1608" s="153">
        <f>IF(A1608="","",MONTH(A1608))</f>
        <v/>
      </c>
      <c r="D1608" s="153">
        <f>IF(A1608="","",CHOOSE(MONTH(A1608),"Ocak","Şubat","Mart","Nisan","Mayıs","Haziran","Temmuz","Ağustos","Eylül","Ekim","Kasım","Aralık"))</f>
        <v/>
      </c>
      <c r="E1608" s="153">
        <f>IF(A1608="","",ROUNDUP(MONTH(A1608)/3,0))</f>
        <v/>
      </c>
      <c r="F1608" s="153">
        <f>IF(A1608="","",WEEKNUM(A1608,2))</f>
        <v/>
      </c>
      <c r="G1608" s="153">
        <f>IF(A1608="","",WEEKDAY(A1608,2))</f>
        <v/>
      </c>
      <c r="H1608" s="153">
        <f>IF(A1608="","",CHOOSE(WEEKDAY(A1608,2),"Pazartesi","Salı","Çarşamba","Perşembe","Cuma","Cumartesi","Pazar"))</f>
        <v/>
      </c>
    </row>
    <row r="1609" ht="10.5" customHeight="1" s="113">
      <c r="A1609" s="152" t="n">
        <v>43612</v>
      </c>
      <c r="B1609" s="153">
        <f>IF(A1609="","",YEAR(A1609))</f>
        <v/>
      </c>
      <c r="C1609" s="153">
        <f>IF(A1609="","",MONTH(A1609))</f>
        <v/>
      </c>
      <c r="D1609" s="153">
        <f>IF(A1609="","",CHOOSE(MONTH(A1609),"Ocak","Şubat","Mart","Nisan","Mayıs","Haziran","Temmuz","Ağustos","Eylül","Ekim","Kasım","Aralık"))</f>
        <v/>
      </c>
      <c r="E1609" s="153">
        <f>IF(A1609="","",ROUNDUP(MONTH(A1609)/3,0))</f>
        <v/>
      </c>
      <c r="F1609" s="153">
        <f>IF(A1609="","",WEEKNUM(A1609,2))</f>
        <v/>
      </c>
      <c r="G1609" s="153">
        <f>IF(A1609="","",WEEKDAY(A1609,2))</f>
        <v/>
      </c>
      <c r="H1609" s="153">
        <f>IF(A1609="","",CHOOSE(WEEKDAY(A1609,2),"Pazartesi","Salı","Çarşamba","Perşembe","Cuma","Cumartesi","Pazar"))</f>
        <v/>
      </c>
    </row>
    <row r="1610" ht="10.5" customHeight="1" s="113">
      <c r="A1610" s="152" t="n">
        <v>43613</v>
      </c>
      <c r="B1610" s="153">
        <f>IF(A1610="","",YEAR(A1610))</f>
        <v/>
      </c>
      <c r="C1610" s="153">
        <f>IF(A1610="","",MONTH(A1610))</f>
        <v/>
      </c>
      <c r="D1610" s="153">
        <f>IF(A1610="","",CHOOSE(MONTH(A1610),"Ocak","Şubat","Mart","Nisan","Mayıs","Haziran","Temmuz","Ağustos","Eylül","Ekim","Kasım","Aralık"))</f>
        <v/>
      </c>
      <c r="E1610" s="153">
        <f>IF(A1610="","",ROUNDUP(MONTH(A1610)/3,0))</f>
        <v/>
      </c>
      <c r="F1610" s="153">
        <f>IF(A1610="","",WEEKNUM(A1610,2))</f>
        <v/>
      </c>
      <c r="G1610" s="153">
        <f>IF(A1610="","",WEEKDAY(A1610,2))</f>
        <v/>
      </c>
      <c r="H1610" s="153">
        <f>IF(A1610="","",CHOOSE(WEEKDAY(A1610,2),"Pazartesi","Salı","Çarşamba","Perşembe","Cuma","Cumartesi","Pazar"))</f>
        <v/>
      </c>
    </row>
    <row r="1611" ht="10.5" customHeight="1" s="113">
      <c r="A1611" s="152" t="n">
        <v>43614</v>
      </c>
      <c r="B1611" s="153">
        <f>IF(A1611="","",YEAR(A1611))</f>
        <v/>
      </c>
      <c r="C1611" s="153">
        <f>IF(A1611="","",MONTH(A1611))</f>
        <v/>
      </c>
      <c r="D1611" s="153">
        <f>IF(A1611="","",CHOOSE(MONTH(A1611),"Ocak","Şubat","Mart","Nisan","Mayıs","Haziran","Temmuz","Ağustos","Eylül","Ekim","Kasım","Aralık"))</f>
        <v/>
      </c>
      <c r="E1611" s="153">
        <f>IF(A1611="","",ROUNDUP(MONTH(A1611)/3,0))</f>
        <v/>
      </c>
      <c r="F1611" s="153">
        <f>IF(A1611="","",WEEKNUM(A1611,2))</f>
        <v/>
      </c>
      <c r="G1611" s="153">
        <f>IF(A1611="","",WEEKDAY(A1611,2))</f>
        <v/>
      </c>
      <c r="H1611" s="153">
        <f>IF(A1611="","",CHOOSE(WEEKDAY(A1611,2),"Pazartesi","Salı","Çarşamba","Perşembe","Cuma","Cumartesi","Pazar"))</f>
        <v/>
      </c>
    </row>
    <row r="1612" ht="10.5" customHeight="1" s="113">
      <c r="A1612" s="152" t="n">
        <v>43615</v>
      </c>
      <c r="B1612" s="153">
        <f>IF(A1612="","",YEAR(A1612))</f>
        <v/>
      </c>
      <c r="C1612" s="153">
        <f>IF(A1612="","",MONTH(A1612))</f>
        <v/>
      </c>
      <c r="D1612" s="153">
        <f>IF(A1612="","",CHOOSE(MONTH(A1612),"Ocak","Şubat","Mart","Nisan","Mayıs","Haziran","Temmuz","Ağustos","Eylül","Ekim","Kasım","Aralık"))</f>
        <v/>
      </c>
      <c r="E1612" s="153">
        <f>IF(A1612="","",ROUNDUP(MONTH(A1612)/3,0))</f>
        <v/>
      </c>
      <c r="F1612" s="153">
        <f>IF(A1612="","",WEEKNUM(A1612,2))</f>
        <v/>
      </c>
      <c r="G1612" s="153">
        <f>IF(A1612="","",WEEKDAY(A1612,2))</f>
        <v/>
      </c>
      <c r="H1612" s="153">
        <f>IF(A1612="","",CHOOSE(WEEKDAY(A1612,2),"Pazartesi","Salı","Çarşamba","Perşembe","Cuma","Cumartesi","Pazar"))</f>
        <v/>
      </c>
    </row>
    <row r="1613" ht="10.5" customHeight="1" s="113">
      <c r="A1613" s="152" t="n">
        <v>43616</v>
      </c>
      <c r="B1613" s="153">
        <f>IF(A1613="","",YEAR(A1613))</f>
        <v/>
      </c>
      <c r="C1613" s="153">
        <f>IF(A1613="","",MONTH(A1613))</f>
        <v/>
      </c>
      <c r="D1613" s="153">
        <f>IF(A1613="","",CHOOSE(MONTH(A1613),"Ocak","Şubat","Mart","Nisan","Mayıs","Haziran","Temmuz","Ağustos","Eylül","Ekim","Kasım","Aralık"))</f>
        <v/>
      </c>
      <c r="E1613" s="153">
        <f>IF(A1613="","",ROUNDUP(MONTH(A1613)/3,0))</f>
        <v/>
      </c>
      <c r="F1613" s="153">
        <f>IF(A1613="","",WEEKNUM(A1613,2))</f>
        <v/>
      </c>
      <c r="G1613" s="153">
        <f>IF(A1613="","",WEEKDAY(A1613,2))</f>
        <v/>
      </c>
      <c r="H1613" s="153">
        <f>IF(A1613="","",CHOOSE(WEEKDAY(A1613,2),"Pazartesi","Salı","Çarşamba","Perşembe","Cuma","Cumartesi","Pazar"))</f>
        <v/>
      </c>
    </row>
    <row r="1614" ht="10.5" customHeight="1" s="113">
      <c r="A1614" s="152" t="n">
        <v>43617</v>
      </c>
      <c r="B1614" s="153">
        <f>IF(A1614="","",YEAR(A1614))</f>
        <v/>
      </c>
      <c r="C1614" s="153">
        <f>IF(A1614="","",MONTH(A1614))</f>
        <v/>
      </c>
      <c r="D1614" s="153">
        <f>IF(A1614="","",CHOOSE(MONTH(A1614),"Ocak","Şubat","Mart","Nisan","Mayıs","Haziran","Temmuz","Ağustos","Eylül","Ekim","Kasım","Aralık"))</f>
        <v/>
      </c>
      <c r="E1614" s="153">
        <f>IF(A1614="","",ROUNDUP(MONTH(A1614)/3,0))</f>
        <v/>
      </c>
      <c r="F1614" s="153">
        <f>IF(A1614="","",WEEKNUM(A1614,2))</f>
        <v/>
      </c>
      <c r="G1614" s="153">
        <f>IF(A1614="","",WEEKDAY(A1614,2))</f>
        <v/>
      </c>
      <c r="H1614" s="153">
        <f>IF(A1614="","",CHOOSE(WEEKDAY(A1614,2),"Pazartesi","Salı","Çarşamba","Perşembe","Cuma","Cumartesi","Pazar"))</f>
        <v/>
      </c>
    </row>
    <row r="1615" ht="10.5" customHeight="1" s="113">
      <c r="A1615" s="152" t="n">
        <v>43618</v>
      </c>
      <c r="B1615" s="153">
        <f>IF(A1615="","",YEAR(A1615))</f>
        <v/>
      </c>
      <c r="C1615" s="153">
        <f>IF(A1615="","",MONTH(A1615))</f>
        <v/>
      </c>
      <c r="D1615" s="153">
        <f>IF(A1615="","",CHOOSE(MONTH(A1615),"Ocak","Şubat","Mart","Nisan","Mayıs","Haziran","Temmuz","Ağustos","Eylül","Ekim","Kasım","Aralık"))</f>
        <v/>
      </c>
      <c r="E1615" s="153">
        <f>IF(A1615="","",ROUNDUP(MONTH(A1615)/3,0))</f>
        <v/>
      </c>
      <c r="F1615" s="153">
        <f>IF(A1615="","",WEEKNUM(A1615,2))</f>
        <v/>
      </c>
      <c r="G1615" s="153">
        <f>IF(A1615="","",WEEKDAY(A1615,2))</f>
        <v/>
      </c>
      <c r="H1615" s="153">
        <f>IF(A1615="","",CHOOSE(WEEKDAY(A1615,2),"Pazartesi","Salı","Çarşamba","Perşembe","Cuma","Cumartesi","Pazar"))</f>
        <v/>
      </c>
    </row>
    <row r="1616" ht="10.5" customHeight="1" s="113">
      <c r="A1616" s="152" t="n">
        <v>43619</v>
      </c>
      <c r="B1616" s="153">
        <f>IF(A1616="","",YEAR(A1616))</f>
        <v/>
      </c>
      <c r="C1616" s="153">
        <f>IF(A1616="","",MONTH(A1616))</f>
        <v/>
      </c>
      <c r="D1616" s="153">
        <f>IF(A1616="","",CHOOSE(MONTH(A1616),"Ocak","Şubat","Mart","Nisan","Mayıs","Haziran","Temmuz","Ağustos","Eylül","Ekim","Kasım","Aralık"))</f>
        <v/>
      </c>
      <c r="E1616" s="153">
        <f>IF(A1616="","",ROUNDUP(MONTH(A1616)/3,0))</f>
        <v/>
      </c>
      <c r="F1616" s="153">
        <f>IF(A1616="","",WEEKNUM(A1616,2))</f>
        <v/>
      </c>
      <c r="G1616" s="153">
        <f>IF(A1616="","",WEEKDAY(A1616,2))</f>
        <v/>
      </c>
      <c r="H1616" s="153">
        <f>IF(A1616="","",CHOOSE(WEEKDAY(A1616,2),"Pazartesi","Salı","Çarşamba","Perşembe","Cuma","Cumartesi","Pazar"))</f>
        <v/>
      </c>
    </row>
    <row r="1617" ht="10.5" customHeight="1" s="113">
      <c r="A1617" s="152" t="n">
        <v>43620</v>
      </c>
      <c r="B1617" s="153">
        <f>IF(A1617="","",YEAR(A1617))</f>
        <v/>
      </c>
      <c r="C1617" s="153">
        <f>IF(A1617="","",MONTH(A1617))</f>
        <v/>
      </c>
      <c r="D1617" s="153">
        <f>IF(A1617="","",CHOOSE(MONTH(A1617),"Ocak","Şubat","Mart","Nisan","Mayıs","Haziran","Temmuz","Ağustos","Eylül","Ekim","Kasım","Aralık"))</f>
        <v/>
      </c>
      <c r="E1617" s="153">
        <f>IF(A1617="","",ROUNDUP(MONTH(A1617)/3,0))</f>
        <v/>
      </c>
      <c r="F1617" s="153">
        <f>IF(A1617="","",WEEKNUM(A1617,2))</f>
        <v/>
      </c>
      <c r="G1617" s="153">
        <f>IF(A1617="","",WEEKDAY(A1617,2))</f>
        <v/>
      </c>
      <c r="H1617" s="153">
        <f>IF(A1617="","",CHOOSE(WEEKDAY(A1617,2),"Pazartesi","Salı","Çarşamba","Perşembe","Cuma","Cumartesi","Pazar"))</f>
        <v/>
      </c>
    </row>
    <row r="1618" ht="10.5" customHeight="1" s="113">
      <c r="A1618" s="152" t="n">
        <v>43621</v>
      </c>
      <c r="B1618" s="153">
        <f>IF(A1618="","",YEAR(A1618))</f>
        <v/>
      </c>
      <c r="C1618" s="153">
        <f>IF(A1618="","",MONTH(A1618))</f>
        <v/>
      </c>
      <c r="D1618" s="153">
        <f>IF(A1618="","",CHOOSE(MONTH(A1618),"Ocak","Şubat","Mart","Nisan","Mayıs","Haziran","Temmuz","Ağustos","Eylül","Ekim","Kasım","Aralık"))</f>
        <v/>
      </c>
      <c r="E1618" s="153">
        <f>IF(A1618="","",ROUNDUP(MONTH(A1618)/3,0))</f>
        <v/>
      </c>
      <c r="F1618" s="153">
        <f>IF(A1618="","",WEEKNUM(A1618,2))</f>
        <v/>
      </c>
      <c r="G1618" s="153">
        <f>IF(A1618="","",WEEKDAY(A1618,2))</f>
        <v/>
      </c>
      <c r="H1618" s="153">
        <f>IF(A1618="","",CHOOSE(WEEKDAY(A1618,2),"Pazartesi","Salı","Çarşamba","Perşembe","Cuma","Cumartesi","Pazar"))</f>
        <v/>
      </c>
    </row>
    <row r="1619" ht="10.5" customHeight="1" s="113">
      <c r="A1619" s="152" t="n">
        <v>43622</v>
      </c>
      <c r="B1619" s="153">
        <f>IF(A1619="","",YEAR(A1619))</f>
        <v/>
      </c>
      <c r="C1619" s="153">
        <f>IF(A1619="","",MONTH(A1619))</f>
        <v/>
      </c>
      <c r="D1619" s="153">
        <f>IF(A1619="","",CHOOSE(MONTH(A1619),"Ocak","Şubat","Mart","Nisan","Mayıs","Haziran","Temmuz","Ağustos","Eylül","Ekim","Kasım","Aralık"))</f>
        <v/>
      </c>
      <c r="E1619" s="153">
        <f>IF(A1619="","",ROUNDUP(MONTH(A1619)/3,0))</f>
        <v/>
      </c>
      <c r="F1619" s="153">
        <f>IF(A1619="","",WEEKNUM(A1619,2))</f>
        <v/>
      </c>
      <c r="G1619" s="153">
        <f>IF(A1619="","",WEEKDAY(A1619,2))</f>
        <v/>
      </c>
      <c r="H1619" s="153">
        <f>IF(A1619="","",CHOOSE(WEEKDAY(A1619,2),"Pazartesi","Salı","Çarşamba","Perşembe","Cuma","Cumartesi","Pazar"))</f>
        <v/>
      </c>
    </row>
    <row r="1620" ht="10.5" customHeight="1" s="113">
      <c r="A1620" s="152" t="n">
        <v>43623</v>
      </c>
      <c r="B1620" s="153">
        <f>IF(A1620="","",YEAR(A1620))</f>
        <v/>
      </c>
      <c r="C1620" s="153">
        <f>IF(A1620="","",MONTH(A1620))</f>
        <v/>
      </c>
      <c r="D1620" s="153">
        <f>IF(A1620="","",CHOOSE(MONTH(A1620),"Ocak","Şubat","Mart","Nisan","Mayıs","Haziran","Temmuz","Ağustos","Eylül","Ekim","Kasım","Aralık"))</f>
        <v/>
      </c>
      <c r="E1620" s="153">
        <f>IF(A1620="","",ROUNDUP(MONTH(A1620)/3,0))</f>
        <v/>
      </c>
      <c r="F1620" s="153">
        <f>IF(A1620="","",WEEKNUM(A1620,2))</f>
        <v/>
      </c>
      <c r="G1620" s="153">
        <f>IF(A1620="","",WEEKDAY(A1620,2))</f>
        <v/>
      </c>
      <c r="H1620" s="153">
        <f>IF(A1620="","",CHOOSE(WEEKDAY(A1620,2),"Pazartesi","Salı","Çarşamba","Perşembe","Cuma","Cumartesi","Pazar"))</f>
        <v/>
      </c>
    </row>
    <row r="1621" ht="10.5" customHeight="1" s="113">
      <c r="A1621" s="152" t="n">
        <v>43624</v>
      </c>
      <c r="B1621" s="153">
        <f>IF(A1621="","",YEAR(A1621))</f>
        <v/>
      </c>
      <c r="C1621" s="153">
        <f>IF(A1621="","",MONTH(A1621))</f>
        <v/>
      </c>
      <c r="D1621" s="153">
        <f>IF(A1621="","",CHOOSE(MONTH(A1621),"Ocak","Şubat","Mart","Nisan","Mayıs","Haziran","Temmuz","Ağustos","Eylül","Ekim","Kasım","Aralık"))</f>
        <v/>
      </c>
      <c r="E1621" s="153">
        <f>IF(A1621="","",ROUNDUP(MONTH(A1621)/3,0))</f>
        <v/>
      </c>
      <c r="F1621" s="153">
        <f>IF(A1621="","",WEEKNUM(A1621,2))</f>
        <v/>
      </c>
      <c r="G1621" s="153">
        <f>IF(A1621="","",WEEKDAY(A1621,2))</f>
        <v/>
      </c>
      <c r="H1621" s="153">
        <f>IF(A1621="","",CHOOSE(WEEKDAY(A1621,2),"Pazartesi","Salı","Çarşamba","Perşembe","Cuma","Cumartesi","Pazar"))</f>
        <v/>
      </c>
    </row>
    <row r="1622" ht="10.5" customHeight="1" s="113">
      <c r="A1622" s="152" t="n">
        <v>43625</v>
      </c>
      <c r="B1622" s="153">
        <f>IF(A1622="","",YEAR(A1622))</f>
        <v/>
      </c>
      <c r="C1622" s="153">
        <f>IF(A1622="","",MONTH(A1622))</f>
        <v/>
      </c>
      <c r="D1622" s="153">
        <f>IF(A1622="","",CHOOSE(MONTH(A1622),"Ocak","Şubat","Mart","Nisan","Mayıs","Haziran","Temmuz","Ağustos","Eylül","Ekim","Kasım","Aralık"))</f>
        <v/>
      </c>
      <c r="E1622" s="153">
        <f>IF(A1622="","",ROUNDUP(MONTH(A1622)/3,0))</f>
        <v/>
      </c>
      <c r="F1622" s="153">
        <f>IF(A1622="","",WEEKNUM(A1622,2))</f>
        <v/>
      </c>
      <c r="G1622" s="153">
        <f>IF(A1622="","",WEEKDAY(A1622,2))</f>
        <v/>
      </c>
      <c r="H1622" s="153">
        <f>IF(A1622="","",CHOOSE(WEEKDAY(A1622,2),"Pazartesi","Salı","Çarşamba","Perşembe","Cuma","Cumartesi","Pazar"))</f>
        <v/>
      </c>
    </row>
    <row r="1623" ht="10.5" customHeight="1" s="113">
      <c r="A1623" s="152" t="n">
        <v>43626</v>
      </c>
      <c r="B1623" s="153">
        <f>IF(A1623="","",YEAR(A1623))</f>
        <v/>
      </c>
      <c r="C1623" s="153">
        <f>IF(A1623="","",MONTH(A1623))</f>
        <v/>
      </c>
      <c r="D1623" s="153">
        <f>IF(A1623="","",CHOOSE(MONTH(A1623),"Ocak","Şubat","Mart","Nisan","Mayıs","Haziran","Temmuz","Ağustos","Eylül","Ekim","Kasım","Aralık"))</f>
        <v/>
      </c>
      <c r="E1623" s="153">
        <f>IF(A1623="","",ROUNDUP(MONTH(A1623)/3,0))</f>
        <v/>
      </c>
      <c r="F1623" s="153">
        <f>IF(A1623="","",WEEKNUM(A1623,2))</f>
        <v/>
      </c>
      <c r="G1623" s="153">
        <f>IF(A1623="","",WEEKDAY(A1623,2))</f>
        <v/>
      </c>
      <c r="H1623" s="153">
        <f>IF(A1623="","",CHOOSE(WEEKDAY(A1623,2),"Pazartesi","Salı","Çarşamba","Perşembe","Cuma","Cumartesi","Pazar"))</f>
        <v/>
      </c>
    </row>
    <row r="1624" ht="10.5" customHeight="1" s="113">
      <c r="A1624" s="152" t="n">
        <v>43627</v>
      </c>
      <c r="B1624" s="153">
        <f>IF(A1624="","",YEAR(A1624))</f>
        <v/>
      </c>
      <c r="C1624" s="153">
        <f>IF(A1624="","",MONTH(A1624))</f>
        <v/>
      </c>
      <c r="D1624" s="153">
        <f>IF(A1624="","",CHOOSE(MONTH(A1624),"Ocak","Şubat","Mart","Nisan","Mayıs","Haziran","Temmuz","Ağustos","Eylül","Ekim","Kasım","Aralık"))</f>
        <v/>
      </c>
      <c r="E1624" s="153">
        <f>IF(A1624="","",ROUNDUP(MONTH(A1624)/3,0))</f>
        <v/>
      </c>
      <c r="F1624" s="153">
        <f>IF(A1624="","",WEEKNUM(A1624,2))</f>
        <v/>
      </c>
      <c r="G1624" s="153">
        <f>IF(A1624="","",WEEKDAY(A1624,2))</f>
        <v/>
      </c>
      <c r="H1624" s="153">
        <f>IF(A1624="","",CHOOSE(WEEKDAY(A1624,2),"Pazartesi","Salı","Çarşamba","Perşembe","Cuma","Cumartesi","Pazar"))</f>
        <v/>
      </c>
    </row>
    <row r="1625" ht="10.5" customHeight="1" s="113">
      <c r="A1625" s="152" t="n">
        <v>43628</v>
      </c>
      <c r="B1625" s="153">
        <f>IF(A1625="","",YEAR(A1625))</f>
        <v/>
      </c>
      <c r="C1625" s="153">
        <f>IF(A1625="","",MONTH(A1625))</f>
        <v/>
      </c>
      <c r="D1625" s="153">
        <f>IF(A1625="","",CHOOSE(MONTH(A1625),"Ocak","Şubat","Mart","Nisan","Mayıs","Haziran","Temmuz","Ağustos","Eylül","Ekim","Kasım","Aralık"))</f>
        <v/>
      </c>
      <c r="E1625" s="153">
        <f>IF(A1625="","",ROUNDUP(MONTH(A1625)/3,0))</f>
        <v/>
      </c>
      <c r="F1625" s="153">
        <f>IF(A1625="","",WEEKNUM(A1625,2))</f>
        <v/>
      </c>
      <c r="G1625" s="153">
        <f>IF(A1625="","",WEEKDAY(A1625,2))</f>
        <v/>
      </c>
      <c r="H1625" s="153">
        <f>IF(A1625="","",CHOOSE(WEEKDAY(A1625,2),"Pazartesi","Salı","Çarşamba","Perşembe","Cuma","Cumartesi","Pazar"))</f>
        <v/>
      </c>
    </row>
    <row r="1626" ht="10.5" customHeight="1" s="113">
      <c r="A1626" s="152" t="n">
        <v>43629</v>
      </c>
      <c r="B1626" s="153">
        <f>IF(A1626="","",YEAR(A1626))</f>
        <v/>
      </c>
      <c r="C1626" s="153">
        <f>IF(A1626="","",MONTH(A1626))</f>
        <v/>
      </c>
      <c r="D1626" s="153">
        <f>IF(A1626="","",CHOOSE(MONTH(A1626),"Ocak","Şubat","Mart","Nisan","Mayıs","Haziran","Temmuz","Ağustos","Eylül","Ekim","Kasım","Aralık"))</f>
        <v/>
      </c>
      <c r="E1626" s="153">
        <f>IF(A1626="","",ROUNDUP(MONTH(A1626)/3,0))</f>
        <v/>
      </c>
      <c r="F1626" s="153">
        <f>IF(A1626="","",WEEKNUM(A1626,2))</f>
        <v/>
      </c>
      <c r="G1626" s="153">
        <f>IF(A1626="","",WEEKDAY(A1626,2))</f>
        <v/>
      </c>
      <c r="H1626" s="153">
        <f>IF(A1626="","",CHOOSE(WEEKDAY(A1626,2),"Pazartesi","Salı","Çarşamba","Perşembe","Cuma","Cumartesi","Pazar"))</f>
        <v/>
      </c>
    </row>
    <row r="1627" ht="10.5" customHeight="1" s="113">
      <c r="A1627" s="152" t="n">
        <v>43630</v>
      </c>
      <c r="B1627" s="153">
        <f>IF(A1627="","",YEAR(A1627))</f>
        <v/>
      </c>
      <c r="C1627" s="153">
        <f>IF(A1627="","",MONTH(A1627))</f>
        <v/>
      </c>
      <c r="D1627" s="153">
        <f>IF(A1627="","",CHOOSE(MONTH(A1627),"Ocak","Şubat","Mart","Nisan","Mayıs","Haziran","Temmuz","Ağustos","Eylül","Ekim","Kasım","Aralık"))</f>
        <v/>
      </c>
      <c r="E1627" s="153">
        <f>IF(A1627="","",ROUNDUP(MONTH(A1627)/3,0))</f>
        <v/>
      </c>
      <c r="F1627" s="153">
        <f>IF(A1627="","",WEEKNUM(A1627,2))</f>
        <v/>
      </c>
      <c r="G1627" s="153">
        <f>IF(A1627="","",WEEKDAY(A1627,2))</f>
        <v/>
      </c>
      <c r="H1627" s="153">
        <f>IF(A1627="","",CHOOSE(WEEKDAY(A1627,2),"Pazartesi","Salı","Çarşamba","Perşembe","Cuma","Cumartesi","Pazar"))</f>
        <v/>
      </c>
    </row>
    <row r="1628" ht="10.5" customHeight="1" s="113">
      <c r="A1628" s="152" t="n">
        <v>43631</v>
      </c>
      <c r="B1628" s="153">
        <f>IF(A1628="","",YEAR(A1628))</f>
        <v/>
      </c>
      <c r="C1628" s="153">
        <f>IF(A1628="","",MONTH(A1628))</f>
        <v/>
      </c>
      <c r="D1628" s="153">
        <f>IF(A1628="","",CHOOSE(MONTH(A1628),"Ocak","Şubat","Mart","Nisan","Mayıs","Haziran","Temmuz","Ağustos","Eylül","Ekim","Kasım","Aralık"))</f>
        <v/>
      </c>
      <c r="E1628" s="153">
        <f>IF(A1628="","",ROUNDUP(MONTH(A1628)/3,0))</f>
        <v/>
      </c>
      <c r="F1628" s="153">
        <f>IF(A1628="","",WEEKNUM(A1628,2))</f>
        <v/>
      </c>
      <c r="G1628" s="153">
        <f>IF(A1628="","",WEEKDAY(A1628,2))</f>
        <v/>
      </c>
      <c r="H1628" s="153">
        <f>IF(A1628="","",CHOOSE(WEEKDAY(A1628,2),"Pazartesi","Salı","Çarşamba","Perşembe","Cuma","Cumartesi","Pazar"))</f>
        <v/>
      </c>
    </row>
    <row r="1629" ht="10.5" customHeight="1" s="113">
      <c r="A1629" s="152" t="n">
        <v>43632</v>
      </c>
      <c r="B1629" s="153">
        <f>IF(A1629="","",YEAR(A1629))</f>
        <v/>
      </c>
      <c r="C1629" s="153">
        <f>IF(A1629="","",MONTH(A1629))</f>
        <v/>
      </c>
      <c r="D1629" s="153">
        <f>IF(A1629="","",CHOOSE(MONTH(A1629),"Ocak","Şubat","Mart","Nisan","Mayıs","Haziran","Temmuz","Ağustos","Eylül","Ekim","Kasım","Aralık"))</f>
        <v/>
      </c>
      <c r="E1629" s="153">
        <f>IF(A1629="","",ROUNDUP(MONTH(A1629)/3,0))</f>
        <v/>
      </c>
      <c r="F1629" s="153">
        <f>IF(A1629="","",WEEKNUM(A1629,2))</f>
        <v/>
      </c>
      <c r="G1629" s="153">
        <f>IF(A1629="","",WEEKDAY(A1629,2))</f>
        <v/>
      </c>
      <c r="H1629" s="153">
        <f>IF(A1629="","",CHOOSE(WEEKDAY(A1629,2),"Pazartesi","Salı","Çarşamba","Perşembe","Cuma","Cumartesi","Pazar"))</f>
        <v/>
      </c>
    </row>
    <row r="1630" ht="10.5" customHeight="1" s="113">
      <c r="A1630" s="152" t="n">
        <v>43633</v>
      </c>
      <c r="B1630" s="153">
        <f>IF(A1630="","",YEAR(A1630))</f>
        <v/>
      </c>
      <c r="C1630" s="153">
        <f>IF(A1630="","",MONTH(A1630))</f>
        <v/>
      </c>
      <c r="D1630" s="153">
        <f>IF(A1630="","",CHOOSE(MONTH(A1630),"Ocak","Şubat","Mart","Nisan","Mayıs","Haziran","Temmuz","Ağustos","Eylül","Ekim","Kasım","Aralık"))</f>
        <v/>
      </c>
      <c r="E1630" s="153">
        <f>IF(A1630="","",ROUNDUP(MONTH(A1630)/3,0))</f>
        <v/>
      </c>
      <c r="F1630" s="153">
        <f>IF(A1630="","",WEEKNUM(A1630,2))</f>
        <v/>
      </c>
      <c r="G1630" s="153">
        <f>IF(A1630="","",WEEKDAY(A1630,2))</f>
        <v/>
      </c>
      <c r="H1630" s="153">
        <f>IF(A1630="","",CHOOSE(WEEKDAY(A1630,2),"Pazartesi","Salı","Çarşamba","Perşembe","Cuma","Cumartesi","Pazar"))</f>
        <v/>
      </c>
    </row>
    <row r="1631" ht="10.5" customHeight="1" s="113">
      <c r="A1631" s="152" t="n">
        <v>43634</v>
      </c>
      <c r="B1631" s="153">
        <f>IF(A1631="","",YEAR(A1631))</f>
        <v/>
      </c>
      <c r="C1631" s="153">
        <f>IF(A1631="","",MONTH(A1631))</f>
        <v/>
      </c>
      <c r="D1631" s="153">
        <f>IF(A1631="","",CHOOSE(MONTH(A1631),"Ocak","Şubat","Mart","Nisan","Mayıs","Haziran","Temmuz","Ağustos","Eylül","Ekim","Kasım","Aralık"))</f>
        <v/>
      </c>
      <c r="E1631" s="153">
        <f>IF(A1631="","",ROUNDUP(MONTH(A1631)/3,0))</f>
        <v/>
      </c>
      <c r="F1631" s="153">
        <f>IF(A1631="","",WEEKNUM(A1631,2))</f>
        <v/>
      </c>
      <c r="G1631" s="153">
        <f>IF(A1631="","",WEEKDAY(A1631,2))</f>
        <v/>
      </c>
      <c r="H1631" s="153">
        <f>IF(A1631="","",CHOOSE(WEEKDAY(A1631,2),"Pazartesi","Salı","Çarşamba","Perşembe","Cuma","Cumartesi","Pazar"))</f>
        <v/>
      </c>
    </row>
    <row r="1632" ht="10.5" customHeight="1" s="113">
      <c r="A1632" s="152" t="n">
        <v>43635</v>
      </c>
      <c r="B1632" s="153">
        <f>IF(A1632="","",YEAR(A1632))</f>
        <v/>
      </c>
      <c r="C1632" s="153">
        <f>IF(A1632="","",MONTH(A1632))</f>
        <v/>
      </c>
      <c r="D1632" s="153">
        <f>IF(A1632="","",CHOOSE(MONTH(A1632),"Ocak","Şubat","Mart","Nisan","Mayıs","Haziran","Temmuz","Ağustos","Eylül","Ekim","Kasım","Aralık"))</f>
        <v/>
      </c>
      <c r="E1632" s="153">
        <f>IF(A1632="","",ROUNDUP(MONTH(A1632)/3,0))</f>
        <v/>
      </c>
      <c r="F1632" s="153">
        <f>IF(A1632="","",WEEKNUM(A1632,2))</f>
        <v/>
      </c>
      <c r="G1632" s="153">
        <f>IF(A1632="","",WEEKDAY(A1632,2))</f>
        <v/>
      </c>
      <c r="H1632" s="153">
        <f>IF(A1632="","",CHOOSE(WEEKDAY(A1632,2),"Pazartesi","Salı","Çarşamba","Perşembe","Cuma","Cumartesi","Pazar"))</f>
        <v/>
      </c>
    </row>
    <row r="1633" ht="10.5" customHeight="1" s="113">
      <c r="A1633" s="152" t="n">
        <v>43636</v>
      </c>
      <c r="B1633" s="153">
        <f>IF(A1633="","",YEAR(A1633))</f>
        <v/>
      </c>
      <c r="C1633" s="153">
        <f>IF(A1633="","",MONTH(A1633))</f>
        <v/>
      </c>
      <c r="D1633" s="153">
        <f>IF(A1633="","",CHOOSE(MONTH(A1633),"Ocak","Şubat","Mart","Nisan","Mayıs","Haziran","Temmuz","Ağustos","Eylül","Ekim","Kasım","Aralık"))</f>
        <v/>
      </c>
      <c r="E1633" s="153">
        <f>IF(A1633="","",ROUNDUP(MONTH(A1633)/3,0))</f>
        <v/>
      </c>
      <c r="F1633" s="153">
        <f>IF(A1633="","",WEEKNUM(A1633,2))</f>
        <v/>
      </c>
      <c r="G1633" s="153">
        <f>IF(A1633="","",WEEKDAY(A1633,2))</f>
        <v/>
      </c>
      <c r="H1633" s="153">
        <f>IF(A1633="","",CHOOSE(WEEKDAY(A1633,2),"Pazartesi","Salı","Çarşamba","Perşembe","Cuma","Cumartesi","Pazar"))</f>
        <v/>
      </c>
    </row>
    <row r="1634" ht="10.5" customHeight="1" s="113">
      <c r="A1634" s="152" t="n">
        <v>43637</v>
      </c>
      <c r="B1634" s="153">
        <f>IF(A1634="","",YEAR(A1634))</f>
        <v/>
      </c>
      <c r="C1634" s="153">
        <f>IF(A1634="","",MONTH(A1634))</f>
        <v/>
      </c>
      <c r="D1634" s="153">
        <f>IF(A1634="","",CHOOSE(MONTH(A1634),"Ocak","Şubat","Mart","Nisan","Mayıs","Haziran","Temmuz","Ağustos","Eylül","Ekim","Kasım","Aralık"))</f>
        <v/>
      </c>
      <c r="E1634" s="153">
        <f>IF(A1634="","",ROUNDUP(MONTH(A1634)/3,0))</f>
        <v/>
      </c>
      <c r="F1634" s="153">
        <f>IF(A1634="","",WEEKNUM(A1634,2))</f>
        <v/>
      </c>
      <c r="G1634" s="153">
        <f>IF(A1634="","",WEEKDAY(A1634,2))</f>
        <v/>
      </c>
      <c r="H1634" s="153">
        <f>IF(A1634="","",CHOOSE(WEEKDAY(A1634,2),"Pazartesi","Salı","Çarşamba","Perşembe","Cuma","Cumartesi","Pazar"))</f>
        <v/>
      </c>
    </row>
    <row r="1635" ht="10.5" customHeight="1" s="113">
      <c r="A1635" s="152" t="n">
        <v>43638</v>
      </c>
      <c r="B1635" s="153">
        <f>IF(A1635="","",YEAR(A1635))</f>
        <v/>
      </c>
      <c r="C1635" s="153">
        <f>IF(A1635="","",MONTH(A1635))</f>
        <v/>
      </c>
      <c r="D1635" s="153">
        <f>IF(A1635="","",CHOOSE(MONTH(A1635),"Ocak","Şubat","Mart","Nisan","Mayıs","Haziran","Temmuz","Ağustos","Eylül","Ekim","Kasım","Aralık"))</f>
        <v/>
      </c>
      <c r="E1635" s="153">
        <f>IF(A1635="","",ROUNDUP(MONTH(A1635)/3,0))</f>
        <v/>
      </c>
      <c r="F1635" s="153">
        <f>IF(A1635="","",WEEKNUM(A1635,2))</f>
        <v/>
      </c>
      <c r="G1635" s="153">
        <f>IF(A1635="","",WEEKDAY(A1635,2))</f>
        <v/>
      </c>
      <c r="H1635" s="153">
        <f>IF(A1635="","",CHOOSE(WEEKDAY(A1635,2),"Pazartesi","Salı","Çarşamba","Perşembe","Cuma","Cumartesi","Pazar"))</f>
        <v/>
      </c>
    </row>
    <row r="1636" ht="10.5" customHeight="1" s="113">
      <c r="A1636" s="152" t="n">
        <v>43639</v>
      </c>
      <c r="B1636" s="153">
        <f>IF(A1636="","",YEAR(A1636))</f>
        <v/>
      </c>
      <c r="C1636" s="153">
        <f>IF(A1636="","",MONTH(A1636))</f>
        <v/>
      </c>
      <c r="D1636" s="153">
        <f>IF(A1636="","",CHOOSE(MONTH(A1636),"Ocak","Şubat","Mart","Nisan","Mayıs","Haziran","Temmuz","Ağustos","Eylül","Ekim","Kasım","Aralık"))</f>
        <v/>
      </c>
      <c r="E1636" s="153">
        <f>IF(A1636="","",ROUNDUP(MONTH(A1636)/3,0))</f>
        <v/>
      </c>
      <c r="F1636" s="153">
        <f>IF(A1636="","",WEEKNUM(A1636,2))</f>
        <v/>
      </c>
      <c r="G1636" s="153">
        <f>IF(A1636="","",WEEKDAY(A1636,2))</f>
        <v/>
      </c>
      <c r="H1636" s="153">
        <f>IF(A1636="","",CHOOSE(WEEKDAY(A1636,2),"Pazartesi","Salı","Çarşamba","Perşembe","Cuma","Cumartesi","Pazar"))</f>
        <v/>
      </c>
    </row>
    <row r="1637" ht="10.5" customHeight="1" s="113">
      <c r="A1637" s="152" t="n">
        <v>43640</v>
      </c>
      <c r="B1637" s="153">
        <f>IF(A1637="","",YEAR(A1637))</f>
        <v/>
      </c>
      <c r="C1637" s="153">
        <f>IF(A1637="","",MONTH(A1637))</f>
        <v/>
      </c>
      <c r="D1637" s="153">
        <f>IF(A1637="","",CHOOSE(MONTH(A1637),"Ocak","Şubat","Mart","Nisan","Mayıs","Haziran","Temmuz","Ağustos","Eylül","Ekim","Kasım","Aralık"))</f>
        <v/>
      </c>
      <c r="E1637" s="153">
        <f>IF(A1637="","",ROUNDUP(MONTH(A1637)/3,0))</f>
        <v/>
      </c>
      <c r="F1637" s="153">
        <f>IF(A1637="","",WEEKNUM(A1637,2))</f>
        <v/>
      </c>
      <c r="G1637" s="153">
        <f>IF(A1637="","",WEEKDAY(A1637,2))</f>
        <v/>
      </c>
      <c r="H1637" s="153">
        <f>IF(A1637="","",CHOOSE(WEEKDAY(A1637,2),"Pazartesi","Salı","Çarşamba","Perşembe","Cuma","Cumartesi","Pazar"))</f>
        <v/>
      </c>
    </row>
    <row r="1638" ht="10.5" customHeight="1" s="113">
      <c r="A1638" s="152" t="n">
        <v>43641</v>
      </c>
      <c r="B1638" s="153">
        <f>IF(A1638="","",YEAR(A1638))</f>
        <v/>
      </c>
      <c r="C1638" s="153">
        <f>IF(A1638="","",MONTH(A1638))</f>
        <v/>
      </c>
      <c r="D1638" s="153">
        <f>IF(A1638="","",CHOOSE(MONTH(A1638),"Ocak","Şubat","Mart","Nisan","Mayıs","Haziran","Temmuz","Ağustos","Eylül","Ekim","Kasım","Aralık"))</f>
        <v/>
      </c>
      <c r="E1638" s="153">
        <f>IF(A1638="","",ROUNDUP(MONTH(A1638)/3,0))</f>
        <v/>
      </c>
      <c r="F1638" s="153">
        <f>IF(A1638="","",WEEKNUM(A1638,2))</f>
        <v/>
      </c>
      <c r="G1638" s="153">
        <f>IF(A1638="","",WEEKDAY(A1638,2))</f>
        <v/>
      </c>
      <c r="H1638" s="153">
        <f>IF(A1638="","",CHOOSE(WEEKDAY(A1638,2),"Pazartesi","Salı","Çarşamba","Perşembe","Cuma","Cumartesi","Pazar"))</f>
        <v/>
      </c>
    </row>
    <row r="1639" ht="10.5" customHeight="1" s="113">
      <c r="A1639" s="152" t="n">
        <v>43642</v>
      </c>
      <c r="B1639" s="153">
        <f>IF(A1639="","",YEAR(A1639))</f>
        <v/>
      </c>
      <c r="C1639" s="153">
        <f>IF(A1639="","",MONTH(A1639))</f>
        <v/>
      </c>
      <c r="D1639" s="153">
        <f>IF(A1639="","",CHOOSE(MONTH(A1639),"Ocak","Şubat","Mart","Nisan","Mayıs","Haziran","Temmuz","Ağustos","Eylül","Ekim","Kasım","Aralık"))</f>
        <v/>
      </c>
      <c r="E1639" s="153">
        <f>IF(A1639="","",ROUNDUP(MONTH(A1639)/3,0))</f>
        <v/>
      </c>
      <c r="F1639" s="153">
        <f>IF(A1639="","",WEEKNUM(A1639,2))</f>
        <v/>
      </c>
      <c r="G1639" s="153">
        <f>IF(A1639="","",WEEKDAY(A1639,2))</f>
        <v/>
      </c>
      <c r="H1639" s="153">
        <f>IF(A1639="","",CHOOSE(WEEKDAY(A1639,2),"Pazartesi","Salı","Çarşamba","Perşembe","Cuma","Cumartesi","Pazar"))</f>
        <v/>
      </c>
    </row>
    <row r="1640" ht="10.5" customHeight="1" s="113">
      <c r="A1640" s="152" t="n">
        <v>43643</v>
      </c>
      <c r="B1640" s="153">
        <f>IF(A1640="","",YEAR(A1640))</f>
        <v/>
      </c>
      <c r="C1640" s="153">
        <f>IF(A1640="","",MONTH(A1640))</f>
        <v/>
      </c>
      <c r="D1640" s="153">
        <f>IF(A1640="","",CHOOSE(MONTH(A1640),"Ocak","Şubat","Mart","Nisan","Mayıs","Haziran","Temmuz","Ağustos","Eylül","Ekim","Kasım","Aralık"))</f>
        <v/>
      </c>
      <c r="E1640" s="153">
        <f>IF(A1640="","",ROUNDUP(MONTH(A1640)/3,0))</f>
        <v/>
      </c>
      <c r="F1640" s="153">
        <f>IF(A1640="","",WEEKNUM(A1640,2))</f>
        <v/>
      </c>
      <c r="G1640" s="153">
        <f>IF(A1640="","",WEEKDAY(A1640,2))</f>
        <v/>
      </c>
      <c r="H1640" s="153">
        <f>IF(A1640="","",CHOOSE(WEEKDAY(A1640,2),"Pazartesi","Salı","Çarşamba","Perşembe","Cuma","Cumartesi","Pazar"))</f>
        <v/>
      </c>
    </row>
    <row r="1641" ht="10.5" customHeight="1" s="113">
      <c r="A1641" s="152" t="n">
        <v>43644</v>
      </c>
      <c r="B1641" s="153">
        <f>IF(A1641="","",YEAR(A1641))</f>
        <v/>
      </c>
      <c r="C1641" s="153">
        <f>IF(A1641="","",MONTH(A1641))</f>
        <v/>
      </c>
      <c r="D1641" s="153">
        <f>IF(A1641="","",CHOOSE(MONTH(A1641),"Ocak","Şubat","Mart","Nisan","Mayıs","Haziran","Temmuz","Ağustos","Eylül","Ekim","Kasım","Aralık"))</f>
        <v/>
      </c>
      <c r="E1641" s="153">
        <f>IF(A1641="","",ROUNDUP(MONTH(A1641)/3,0))</f>
        <v/>
      </c>
      <c r="F1641" s="153">
        <f>IF(A1641="","",WEEKNUM(A1641,2))</f>
        <v/>
      </c>
      <c r="G1641" s="153">
        <f>IF(A1641="","",WEEKDAY(A1641,2))</f>
        <v/>
      </c>
      <c r="H1641" s="153">
        <f>IF(A1641="","",CHOOSE(WEEKDAY(A1641,2),"Pazartesi","Salı","Çarşamba","Perşembe","Cuma","Cumartesi","Pazar"))</f>
        <v/>
      </c>
    </row>
    <row r="1642" ht="10.5" customHeight="1" s="113">
      <c r="A1642" s="152" t="n">
        <v>43645</v>
      </c>
      <c r="B1642" s="153">
        <f>IF(A1642="","",YEAR(A1642))</f>
        <v/>
      </c>
      <c r="C1642" s="153">
        <f>IF(A1642="","",MONTH(A1642))</f>
        <v/>
      </c>
      <c r="D1642" s="153">
        <f>IF(A1642="","",CHOOSE(MONTH(A1642),"Ocak","Şubat","Mart","Nisan","Mayıs","Haziran","Temmuz","Ağustos","Eylül","Ekim","Kasım","Aralık"))</f>
        <v/>
      </c>
      <c r="E1642" s="153">
        <f>IF(A1642="","",ROUNDUP(MONTH(A1642)/3,0))</f>
        <v/>
      </c>
      <c r="F1642" s="153">
        <f>IF(A1642="","",WEEKNUM(A1642,2))</f>
        <v/>
      </c>
      <c r="G1642" s="153">
        <f>IF(A1642="","",WEEKDAY(A1642,2))</f>
        <v/>
      </c>
      <c r="H1642" s="153">
        <f>IF(A1642="","",CHOOSE(WEEKDAY(A1642,2),"Pazartesi","Salı","Çarşamba","Perşembe","Cuma","Cumartesi","Pazar"))</f>
        <v/>
      </c>
    </row>
    <row r="1643" ht="10.5" customHeight="1" s="113">
      <c r="A1643" s="152" t="n">
        <v>43646</v>
      </c>
      <c r="B1643" s="153">
        <f>IF(A1643="","",YEAR(A1643))</f>
        <v/>
      </c>
      <c r="C1643" s="153">
        <f>IF(A1643="","",MONTH(A1643))</f>
        <v/>
      </c>
      <c r="D1643" s="153">
        <f>IF(A1643="","",CHOOSE(MONTH(A1643),"Ocak","Şubat","Mart","Nisan","Mayıs","Haziran","Temmuz","Ağustos","Eylül","Ekim","Kasım","Aralık"))</f>
        <v/>
      </c>
      <c r="E1643" s="153">
        <f>IF(A1643="","",ROUNDUP(MONTH(A1643)/3,0))</f>
        <v/>
      </c>
      <c r="F1643" s="153">
        <f>IF(A1643="","",WEEKNUM(A1643,2))</f>
        <v/>
      </c>
      <c r="G1643" s="153">
        <f>IF(A1643="","",WEEKDAY(A1643,2))</f>
        <v/>
      </c>
      <c r="H1643" s="153">
        <f>IF(A1643="","",CHOOSE(WEEKDAY(A1643,2),"Pazartesi","Salı","Çarşamba","Perşembe","Cuma","Cumartesi","Pazar"))</f>
        <v/>
      </c>
    </row>
    <row r="1644" ht="10.5" customHeight="1" s="113">
      <c r="A1644" s="152" t="n">
        <v>43647</v>
      </c>
      <c r="B1644" s="153">
        <f>IF(A1644="","",YEAR(A1644))</f>
        <v/>
      </c>
      <c r="C1644" s="153">
        <f>IF(A1644="","",MONTH(A1644))</f>
        <v/>
      </c>
      <c r="D1644" s="153">
        <f>IF(A1644="","",CHOOSE(MONTH(A1644),"Ocak","Şubat","Mart","Nisan","Mayıs","Haziran","Temmuz","Ağustos","Eylül","Ekim","Kasım","Aralık"))</f>
        <v/>
      </c>
      <c r="E1644" s="153">
        <f>IF(A1644="","",ROUNDUP(MONTH(A1644)/3,0))</f>
        <v/>
      </c>
      <c r="F1644" s="153">
        <f>IF(A1644="","",WEEKNUM(A1644,2))</f>
        <v/>
      </c>
      <c r="G1644" s="153">
        <f>IF(A1644="","",WEEKDAY(A1644,2))</f>
        <v/>
      </c>
      <c r="H1644" s="153">
        <f>IF(A1644="","",CHOOSE(WEEKDAY(A1644,2),"Pazartesi","Salı","Çarşamba","Perşembe","Cuma","Cumartesi","Pazar"))</f>
        <v/>
      </c>
    </row>
    <row r="1645" ht="10.5" customHeight="1" s="113">
      <c r="A1645" s="152" t="n">
        <v>43648</v>
      </c>
      <c r="B1645" s="153">
        <f>IF(A1645="","",YEAR(A1645))</f>
        <v/>
      </c>
      <c r="C1645" s="153">
        <f>IF(A1645="","",MONTH(A1645))</f>
        <v/>
      </c>
      <c r="D1645" s="153">
        <f>IF(A1645="","",CHOOSE(MONTH(A1645),"Ocak","Şubat","Mart","Nisan","Mayıs","Haziran","Temmuz","Ağustos","Eylül","Ekim","Kasım","Aralık"))</f>
        <v/>
      </c>
      <c r="E1645" s="153">
        <f>IF(A1645="","",ROUNDUP(MONTH(A1645)/3,0))</f>
        <v/>
      </c>
      <c r="F1645" s="153">
        <f>IF(A1645="","",WEEKNUM(A1645,2))</f>
        <v/>
      </c>
      <c r="G1645" s="153">
        <f>IF(A1645="","",WEEKDAY(A1645,2))</f>
        <v/>
      </c>
      <c r="H1645" s="153">
        <f>IF(A1645="","",CHOOSE(WEEKDAY(A1645,2),"Pazartesi","Salı","Çarşamba","Perşembe","Cuma","Cumartesi","Pazar"))</f>
        <v/>
      </c>
    </row>
    <row r="1646" ht="10.5" customHeight="1" s="113">
      <c r="A1646" s="152" t="n">
        <v>43649</v>
      </c>
      <c r="B1646" s="153">
        <f>IF(A1646="","",YEAR(A1646))</f>
        <v/>
      </c>
      <c r="C1646" s="153">
        <f>IF(A1646="","",MONTH(A1646))</f>
        <v/>
      </c>
      <c r="D1646" s="153">
        <f>IF(A1646="","",CHOOSE(MONTH(A1646),"Ocak","Şubat","Mart","Nisan","Mayıs","Haziran","Temmuz","Ağustos","Eylül","Ekim","Kasım","Aralık"))</f>
        <v/>
      </c>
      <c r="E1646" s="153">
        <f>IF(A1646="","",ROUNDUP(MONTH(A1646)/3,0))</f>
        <v/>
      </c>
      <c r="F1646" s="153">
        <f>IF(A1646="","",WEEKNUM(A1646,2))</f>
        <v/>
      </c>
      <c r="G1646" s="153">
        <f>IF(A1646="","",WEEKDAY(A1646,2))</f>
        <v/>
      </c>
      <c r="H1646" s="153">
        <f>IF(A1646="","",CHOOSE(WEEKDAY(A1646,2),"Pazartesi","Salı","Çarşamba","Perşembe","Cuma","Cumartesi","Pazar"))</f>
        <v/>
      </c>
    </row>
    <row r="1647" ht="10.5" customHeight="1" s="113">
      <c r="A1647" s="152" t="n">
        <v>43650</v>
      </c>
      <c r="B1647" s="153">
        <f>IF(A1647="","",YEAR(A1647))</f>
        <v/>
      </c>
      <c r="C1647" s="153">
        <f>IF(A1647="","",MONTH(A1647))</f>
        <v/>
      </c>
      <c r="D1647" s="153">
        <f>IF(A1647="","",CHOOSE(MONTH(A1647),"Ocak","Şubat","Mart","Nisan","Mayıs","Haziran","Temmuz","Ağustos","Eylül","Ekim","Kasım","Aralık"))</f>
        <v/>
      </c>
      <c r="E1647" s="153">
        <f>IF(A1647="","",ROUNDUP(MONTH(A1647)/3,0))</f>
        <v/>
      </c>
      <c r="F1647" s="153">
        <f>IF(A1647="","",WEEKNUM(A1647,2))</f>
        <v/>
      </c>
      <c r="G1647" s="153">
        <f>IF(A1647="","",WEEKDAY(A1647,2))</f>
        <v/>
      </c>
      <c r="H1647" s="153">
        <f>IF(A1647="","",CHOOSE(WEEKDAY(A1647,2),"Pazartesi","Salı","Çarşamba","Perşembe","Cuma","Cumartesi","Pazar"))</f>
        <v/>
      </c>
    </row>
    <row r="1648" ht="10.5" customHeight="1" s="113">
      <c r="A1648" s="152" t="n">
        <v>43651</v>
      </c>
      <c r="B1648" s="153">
        <f>IF(A1648="","",YEAR(A1648))</f>
        <v/>
      </c>
      <c r="C1648" s="153">
        <f>IF(A1648="","",MONTH(A1648))</f>
        <v/>
      </c>
      <c r="D1648" s="153">
        <f>IF(A1648="","",CHOOSE(MONTH(A1648),"Ocak","Şubat","Mart","Nisan","Mayıs","Haziran","Temmuz","Ağustos","Eylül","Ekim","Kasım","Aralık"))</f>
        <v/>
      </c>
      <c r="E1648" s="153">
        <f>IF(A1648="","",ROUNDUP(MONTH(A1648)/3,0))</f>
        <v/>
      </c>
      <c r="F1648" s="153">
        <f>IF(A1648="","",WEEKNUM(A1648,2))</f>
        <v/>
      </c>
      <c r="G1648" s="153">
        <f>IF(A1648="","",WEEKDAY(A1648,2))</f>
        <v/>
      </c>
      <c r="H1648" s="153">
        <f>IF(A1648="","",CHOOSE(WEEKDAY(A1648,2),"Pazartesi","Salı","Çarşamba","Perşembe","Cuma","Cumartesi","Pazar"))</f>
        <v/>
      </c>
    </row>
    <row r="1649" ht="10.5" customHeight="1" s="113">
      <c r="A1649" s="152" t="n">
        <v>43652</v>
      </c>
      <c r="B1649" s="153">
        <f>IF(A1649="","",YEAR(A1649))</f>
        <v/>
      </c>
      <c r="C1649" s="153">
        <f>IF(A1649="","",MONTH(A1649))</f>
        <v/>
      </c>
      <c r="D1649" s="153">
        <f>IF(A1649="","",CHOOSE(MONTH(A1649),"Ocak","Şubat","Mart","Nisan","Mayıs","Haziran","Temmuz","Ağustos","Eylül","Ekim","Kasım","Aralık"))</f>
        <v/>
      </c>
      <c r="E1649" s="153">
        <f>IF(A1649="","",ROUNDUP(MONTH(A1649)/3,0))</f>
        <v/>
      </c>
      <c r="F1649" s="153">
        <f>IF(A1649="","",WEEKNUM(A1649,2))</f>
        <v/>
      </c>
      <c r="G1649" s="153">
        <f>IF(A1649="","",WEEKDAY(A1649,2))</f>
        <v/>
      </c>
      <c r="H1649" s="153">
        <f>IF(A1649="","",CHOOSE(WEEKDAY(A1649,2),"Pazartesi","Salı","Çarşamba","Perşembe","Cuma","Cumartesi","Pazar"))</f>
        <v/>
      </c>
    </row>
    <row r="1650" ht="10.5" customHeight="1" s="113">
      <c r="A1650" s="152" t="n">
        <v>43653</v>
      </c>
      <c r="B1650" s="153">
        <f>IF(A1650="","",YEAR(A1650))</f>
        <v/>
      </c>
      <c r="C1650" s="153">
        <f>IF(A1650="","",MONTH(A1650))</f>
        <v/>
      </c>
      <c r="D1650" s="153">
        <f>IF(A1650="","",CHOOSE(MONTH(A1650),"Ocak","Şubat","Mart","Nisan","Mayıs","Haziran","Temmuz","Ağustos","Eylül","Ekim","Kasım","Aralık"))</f>
        <v/>
      </c>
      <c r="E1650" s="153">
        <f>IF(A1650="","",ROUNDUP(MONTH(A1650)/3,0))</f>
        <v/>
      </c>
      <c r="F1650" s="153">
        <f>IF(A1650="","",WEEKNUM(A1650,2))</f>
        <v/>
      </c>
      <c r="G1650" s="153">
        <f>IF(A1650="","",WEEKDAY(A1650,2))</f>
        <v/>
      </c>
      <c r="H1650" s="153">
        <f>IF(A1650="","",CHOOSE(WEEKDAY(A1650,2),"Pazartesi","Salı","Çarşamba","Perşembe","Cuma","Cumartesi","Pazar"))</f>
        <v/>
      </c>
    </row>
    <row r="1651" ht="10.5" customHeight="1" s="113">
      <c r="A1651" s="152" t="n">
        <v>43654</v>
      </c>
      <c r="B1651" s="153">
        <f>IF(A1651="","",YEAR(A1651))</f>
        <v/>
      </c>
      <c r="C1651" s="153">
        <f>IF(A1651="","",MONTH(A1651))</f>
        <v/>
      </c>
      <c r="D1651" s="153">
        <f>IF(A1651="","",CHOOSE(MONTH(A1651),"Ocak","Şubat","Mart","Nisan","Mayıs","Haziran","Temmuz","Ağustos","Eylül","Ekim","Kasım","Aralık"))</f>
        <v/>
      </c>
      <c r="E1651" s="153">
        <f>IF(A1651="","",ROUNDUP(MONTH(A1651)/3,0))</f>
        <v/>
      </c>
      <c r="F1651" s="153">
        <f>IF(A1651="","",WEEKNUM(A1651,2))</f>
        <v/>
      </c>
      <c r="G1651" s="153">
        <f>IF(A1651="","",WEEKDAY(A1651,2))</f>
        <v/>
      </c>
      <c r="H1651" s="153">
        <f>IF(A1651="","",CHOOSE(WEEKDAY(A1651,2),"Pazartesi","Salı","Çarşamba","Perşembe","Cuma","Cumartesi","Pazar"))</f>
        <v/>
      </c>
    </row>
    <row r="1652" ht="10.5" customHeight="1" s="113">
      <c r="A1652" s="152" t="n">
        <v>43655</v>
      </c>
      <c r="B1652" s="153">
        <f>IF(A1652="","",YEAR(A1652))</f>
        <v/>
      </c>
      <c r="C1652" s="153">
        <f>IF(A1652="","",MONTH(A1652))</f>
        <v/>
      </c>
      <c r="D1652" s="153">
        <f>IF(A1652="","",CHOOSE(MONTH(A1652),"Ocak","Şubat","Mart","Nisan","Mayıs","Haziran","Temmuz","Ağustos","Eylül","Ekim","Kasım","Aralık"))</f>
        <v/>
      </c>
      <c r="E1652" s="153">
        <f>IF(A1652="","",ROUNDUP(MONTH(A1652)/3,0))</f>
        <v/>
      </c>
      <c r="F1652" s="153">
        <f>IF(A1652="","",WEEKNUM(A1652,2))</f>
        <v/>
      </c>
      <c r="G1652" s="153">
        <f>IF(A1652="","",WEEKDAY(A1652,2))</f>
        <v/>
      </c>
      <c r="H1652" s="153">
        <f>IF(A1652="","",CHOOSE(WEEKDAY(A1652,2),"Pazartesi","Salı","Çarşamba","Perşembe","Cuma","Cumartesi","Pazar"))</f>
        <v/>
      </c>
    </row>
    <row r="1653" ht="10.5" customHeight="1" s="113">
      <c r="A1653" s="152" t="n">
        <v>43656</v>
      </c>
      <c r="B1653" s="153">
        <f>IF(A1653="","",YEAR(A1653))</f>
        <v/>
      </c>
      <c r="C1653" s="153">
        <f>IF(A1653="","",MONTH(A1653))</f>
        <v/>
      </c>
      <c r="D1653" s="153">
        <f>IF(A1653="","",CHOOSE(MONTH(A1653),"Ocak","Şubat","Mart","Nisan","Mayıs","Haziran","Temmuz","Ağustos","Eylül","Ekim","Kasım","Aralık"))</f>
        <v/>
      </c>
      <c r="E1653" s="153">
        <f>IF(A1653="","",ROUNDUP(MONTH(A1653)/3,0))</f>
        <v/>
      </c>
      <c r="F1653" s="153">
        <f>IF(A1653="","",WEEKNUM(A1653,2))</f>
        <v/>
      </c>
      <c r="G1653" s="153">
        <f>IF(A1653="","",WEEKDAY(A1653,2))</f>
        <v/>
      </c>
      <c r="H1653" s="153">
        <f>IF(A1653="","",CHOOSE(WEEKDAY(A1653,2),"Pazartesi","Salı","Çarşamba","Perşembe","Cuma","Cumartesi","Pazar"))</f>
        <v/>
      </c>
    </row>
    <row r="1654" ht="10.5" customHeight="1" s="113">
      <c r="A1654" s="152" t="n">
        <v>43657</v>
      </c>
      <c r="B1654" s="153">
        <f>IF(A1654="","",YEAR(A1654))</f>
        <v/>
      </c>
      <c r="C1654" s="153">
        <f>IF(A1654="","",MONTH(A1654))</f>
        <v/>
      </c>
      <c r="D1654" s="153">
        <f>IF(A1654="","",CHOOSE(MONTH(A1654),"Ocak","Şubat","Mart","Nisan","Mayıs","Haziran","Temmuz","Ağustos","Eylül","Ekim","Kasım","Aralık"))</f>
        <v/>
      </c>
      <c r="E1654" s="153">
        <f>IF(A1654="","",ROUNDUP(MONTH(A1654)/3,0))</f>
        <v/>
      </c>
      <c r="F1654" s="153">
        <f>IF(A1654="","",WEEKNUM(A1654,2))</f>
        <v/>
      </c>
      <c r="G1654" s="153">
        <f>IF(A1654="","",WEEKDAY(A1654,2))</f>
        <v/>
      </c>
      <c r="H1654" s="153">
        <f>IF(A1654="","",CHOOSE(WEEKDAY(A1654,2),"Pazartesi","Salı","Çarşamba","Perşembe","Cuma","Cumartesi","Pazar"))</f>
        <v/>
      </c>
    </row>
    <row r="1655" ht="10.5" customHeight="1" s="113">
      <c r="A1655" s="152" t="n">
        <v>43658</v>
      </c>
      <c r="B1655" s="153">
        <f>IF(A1655="","",YEAR(A1655))</f>
        <v/>
      </c>
      <c r="C1655" s="153">
        <f>IF(A1655="","",MONTH(A1655))</f>
        <v/>
      </c>
      <c r="D1655" s="153">
        <f>IF(A1655="","",CHOOSE(MONTH(A1655),"Ocak","Şubat","Mart","Nisan","Mayıs","Haziran","Temmuz","Ağustos","Eylül","Ekim","Kasım","Aralık"))</f>
        <v/>
      </c>
      <c r="E1655" s="153">
        <f>IF(A1655="","",ROUNDUP(MONTH(A1655)/3,0))</f>
        <v/>
      </c>
      <c r="F1655" s="153">
        <f>IF(A1655="","",WEEKNUM(A1655,2))</f>
        <v/>
      </c>
      <c r="G1655" s="153">
        <f>IF(A1655="","",WEEKDAY(A1655,2))</f>
        <v/>
      </c>
      <c r="H1655" s="153">
        <f>IF(A1655="","",CHOOSE(WEEKDAY(A1655,2),"Pazartesi","Salı","Çarşamba","Perşembe","Cuma","Cumartesi","Pazar"))</f>
        <v/>
      </c>
    </row>
    <row r="1656" ht="10.5" customHeight="1" s="113">
      <c r="A1656" s="152" t="n">
        <v>43659</v>
      </c>
      <c r="B1656" s="153">
        <f>IF(A1656="","",YEAR(A1656))</f>
        <v/>
      </c>
      <c r="C1656" s="153">
        <f>IF(A1656="","",MONTH(A1656))</f>
        <v/>
      </c>
      <c r="D1656" s="153">
        <f>IF(A1656="","",CHOOSE(MONTH(A1656),"Ocak","Şubat","Mart","Nisan","Mayıs","Haziran","Temmuz","Ağustos","Eylül","Ekim","Kasım","Aralık"))</f>
        <v/>
      </c>
      <c r="E1656" s="153">
        <f>IF(A1656="","",ROUNDUP(MONTH(A1656)/3,0))</f>
        <v/>
      </c>
      <c r="F1656" s="153">
        <f>IF(A1656="","",WEEKNUM(A1656,2))</f>
        <v/>
      </c>
      <c r="G1656" s="153">
        <f>IF(A1656="","",WEEKDAY(A1656,2))</f>
        <v/>
      </c>
      <c r="H1656" s="153">
        <f>IF(A1656="","",CHOOSE(WEEKDAY(A1656,2),"Pazartesi","Salı","Çarşamba","Perşembe","Cuma","Cumartesi","Pazar"))</f>
        <v/>
      </c>
    </row>
    <row r="1657" ht="10.5" customHeight="1" s="113">
      <c r="A1657" s="152" t="n">
        <v>43660</v>
      </c>
      <c r="B1657" s="153">
        <f>IF(A1657="","",YEAR(A1657))</f>
        <v/>
      </c>
      <c r="C1657" s="153">
        <f>IF(A1657="","",MONTH(A1657))</f>
        <v/>
      </c>
      <c r="D1657" s="153">
        <f>IF(A1657="","",CHOOSE(MONTH(A1657),"Ocak","Şubat","Mart","Nisan","Mayıs","Haziran","Temmuz","Ağustos","Eylül","Ekim","Kasım","Aralık"))</f>
        <v/>
      </c>
      <c r="E1657" s="153">
        <f>IF(A1657="","",ROUNDUP(MONTH(A1657)/3,0))</f>
        <v/>
      </c>
      <c r="F1657" s="153">
        <f>IF(A1657="","",WEEKNUM(A1657,2))</f>
        <v/>
      </c>
      <c r="G1657" s="153">
        <f>IF(A1657="","",WEEKDAY(A1657,2))</f>
        <v/>
      </c>
      <c r="H1657" s="153">
        <f>IF(A1657="","",CHOOSE(WEEKDAY(A1657,2),"Pazartesi","Salı","Çarşamba","Perşembe","Cuma","Cumartesi","Pazar"))</f>
        <v/>
      </c>
    </row>
    <row r="1658" ht="10.5" customHeight="1" s="113">
      <c r="A1658" s="152" t="n">
        <v>43661</v>
      </c>
      <c r="B1658" s="153">
        <f>IF(A1658="","",YEAR(A1658))</f>
        <v/>
      </c>
      <c r="C1658" s="153">
        <f>IF(A1658="","",MONTH(A1658))</f>
        <v/>
      </c>
      <c r="D1658" s="153">
        <f>IF(A1658="","",CHOOSE(MONTH(A1658),"Ocak","Şubat","Mart","Nisan","Mayıs","Haziran","Temmuz","Ağustos","Eylül","Ekim","Kasım","Aralık"))</f>
        <v/>
      </c>
      <c r="E1658" s="153">
        <f>IF(A1658="","",ROUNDUP(MONTH(A1658)/3,0))</f>
        <v/>
      </c>
      <c r="F1658" s="153">
        <f>IF(A1658="","",WEEKNUM(A1658,2))</f>
        <v/>
      </c>
      <c r="G1658" s="153">
        <f>IF(A1658="","",WEEKDAY(A1658,2))</f>
        <v/>
      </c>
      <c r="H1658" s="153">
        <f>IF(A1658="","",CHOOSE(WEEKDAY(A1658,2),"Pazartesi","Salı","Çarşamba","Perşembe","Cuma","Cumartesi","Pazar"))</f>
        <v/>
      </c>
    </row>
    <row r="1659" ht="10.5" customHeight="1" s="113">
      <c r="A1659" s="152" t="n">
        <v>43662</v>
      </c>
      <c r="B1659" s="153">
        <f>IF(A1659="","",YEAR(A1659))</f>
        <v/>
      </c>
      <c r="C1659" s="153">
        <f>IF(A1659="","",MONTH(A1659))</f>
        <v/>
      </c>
      <c r="D1659" s="153">
        <f>IF(A1659="","",CHOOSE(MONTH(A1659),"Ocak","Şubat","Mart","Nisan","Mayıs","Haziran","Temmuz","Ağustos","Eylül","Ekim","Kasım","Aralık"))</f>
        <v/>
      </c>
      <c r="E1659" s="153">
        <f>IF(A1659="","",ROUNDUP(MONTH(A1659)/3,0))</f>
        <v/>
      </c>
      <c r="F1659" s="153">
        <f>IF(A1659="","",WEEKNUM(A1659,2))</f>
        <v/>
      </c>
      <c r="G1659" s="153">
        <f>IF(A1659="","",WEEKDAY(A1659,2))</f>
        <v/>
      </c>
      <c r="H1659" s="153">
        <f>IF(A1659="","",CHOOSE(WEEKDAY(A1659,2),"Pazartesi","Salı","Çarşamba","Perşembe","Cuma","Cumartesi","Pazar"))</f>
        <v/>
      </c>
    </row>
    <row r="1660" ht="10.5" customHeight="1" s="113">
      <c r="A1660" s="152" t="n">
        <v>43663</v>
      </c>
      <c r="B1660" s="153">
        <f>IF(A1660="","",YEAR(A1660))</f>
        <v/>
      </c>
      <c r="C1660" s="153">
        <f>IF(A1660="","",MONTH(A1660))</f>
        <v/>
      </c>
      <c r="D1660" s="153">
        <f>IF(A1660="","",CHOOSE(MONTH(A1660),"Ocak","Şubat","Mart","Nisan","Mayıs","Haziran","Temmuz","Ağustos","Eylül","Ekim","Kasım","Aralık"))</f>
        <v/>
      </c>
      <c r="E1660" s="153">
        <f>IF(A1660="","",ROUNDUP(MONTH(A1660)/3,0))</f>
        <v/>
      </c>
      <c r="F1660" s="153">
        <f>IF(A1660="","",WEEKNUM(A1660,2))</f>
        <v/>
      </c>
      <c r="G1660" s="153">
        <f>IF(A1660="","",WEEKDAY(A1660,2))</f>
        <v/>
      </c>
      <c r="H1660" s="153">
        <f>IF(A1660="","",CHOOSE(WEEKDAY(A1660,2),"Pazartesi","Salı","Çarşamba","Perşembe","Cuma","Cumartesi","Pazar"))</f>
        <v/>
      </c>
    </row>
    <row r="1661" ht="10.5" customHeight="1" s="113">
      <c r="A1661" s="152" t="n">
        <v>43664</v>
      </c>
      <c r="B1661" s="153">
        <f>IF(A1661="","",YEAR(A1661))</f>
        <v/>
      </c>
      <c r="C1661" s="153">
        <f>IF(A1661="","",MONTH(A1661))</f>
        <v/>
      </c>
      <c r="D1661" s="153">
        <f>IF(A1661="","",CHOOSE(MONTH(A1661),"Ocak","Şubat","Mart","Nisan","Mayıs","Haziran","Temmuz","Ağustos","Eylül","Ekim","Kasım","Aralık"))</f>
        <v/>
      </c>
      <c r="E1661" s="153">
        <f>IF(A1661="","",ROUNDUP(MONTH(A1661)/3,0))</f>
        <v/>
      </c>
      <c r="F1661" s="153">
        <f>IF(A1661="","",WEEKNUM(A1661,2))</f>
        <v/>
      </c>
      <c r="G1661" s="153">
        <f>IF(A1661="","",WEEKDAY(A1661,2))</f>
        <v/>
      </c>
      <c r="H1661" s="153">
        <f>IF(A1661="","",CHOOSE(WEEKDAY(A1661,2),"Pazartesi","Salı","Çarşamba","Perşembe","Cuma","Cumartesi","Pazar"))</f>
        <v/>
      </c>
    </row>
    <row r="1662" ht="10.5" customHeight="1" s="113">
      <c r="A1662" s="152" t="n">
        <v>43665</v>
      </c>
      <c r="B1662" s="153">
        <f>IF(A1662="","",YEAR(A1662))</f>
        <v/>
      </c>
      <c r="C1662" s="153">
        <f>IF(A1662="","",MONTH(A1662))</f>
        <v/>
      </c>
      <c r="D1662" s="153">
        <f>IF(A1662="","",CHOOSE(MONTH(A1662),"Ocak","Şubat","Mart","Nisan","Mayıs","Haziran","Temmuz","Ağustos","Eylül","Ekim","Kasım","Aralık"))</f>
        <v/>
      </c>
      <c r="E1662" s="153">
        <f>IF(A1662="","",ROUNDUP(MONTH(A1662)/3,0))</f>
        <v/>
      </c>
      <c r="F1662" s="153">
        <f>IF(A1662="","",WEEKNUM(A1662,2))</f>
        <v/>
      </c>
      <c r="G1662" s="153">
        <f>IF(A1662="","",WEEKDAY(A1662,2))</f>
        <v/>
      </c>
      <c r="H1662" s="153">
        <f>IF(A1662="","",CHOOSE(WEEKDAY(A1662,2),"Pazartesi","Salı","Çarşamba","Perşembe","Cuma","Cumartesi","Pazar"))</f>
        <v/>
      </c>
    </row>
    <row r="1663" ht="10.5" customHeight="1" s="113">
      <c r="A1663" s="152" t="n">
        <v>43666</v>
      </c>
      <c r="B1663" s="153">
        <f>IF(A1663="","",YEAR(A1663))</f>
        <v/>
      </c>
      <c r="C1663" s="153">
        <f>IF(A1663="","",MONTH(A1663))</f>
        <v/>
      </c>
      <c r="D1663" s="153">
        <f>IF(A1663="","",CHOOSE(MONTH(A1663),"Ocak","Şubat","Mart","Nisan","Mayıs","Haziran","Temmuz","Ağustos","Eylül","Ekim","Kasım","Aralık"))</f>
        <v/>
      </c>
      <c r="E1663" s="153">
        <f>IF(A1663="","",ROUNDUP(MONTH(A1663)/3,0))</f>
        <v/>
      </c>
      <c r="F1663" s="153">
        <f>IF(A1663="","",WEEKNUM(A1663,2))</f>
        <v/>
      </c>
      <c r="G1663" s="153">
        <f>IF(A1663="","",WEEKDAY(A1663,2))</f>
        <v/>
      </c>
      <c r="H1663" s="153">
        <f>IF(A1663="","",CHOOSE(WEEKDAY(A1663,2),"Pazartesi","Salı","Çarşamba","Perşembe","Cuma","Cumartesi","Pazar"))</f>
        <v/>
      </c>
    </row>
    <row r="1664" ht="10.5" customHeight="1" s="113">
      <c r="A1664" s="152" t="n">
        <v>43667</v>
      </c>
      <c r="B1664" s="153">
        <f>IF(A1664="","",YEAR(A1664))</f>
        <v/>
      </c>
      <c r="C1664" s="153">
        <f>IF(A1664="","",MONTH(A1664))</f>
        <v/>
      </c>
      <c r="D1664" s="153">
        <f>IF(A1664="","",CHOOSE(MONTH(A1664),"Ocak","Şubat","Mart","Nisan","Mayıs","Haziran","Temmuz","Ağustos","Eylül","Ekim","Kasım","Aralık"))</f>
        <v/>
      </c>
      <c r="E1664" s="153">
        <f>IF(A1664="","",ROUNDUP(MONTH(A1664)/3,0))</f>
        <v/>
      </c>
      <c r="F1664" s="153">
        <f>IF(A1664="","",WEEKNUM(A1664,2))</f>
        <v/>
      </c>
      <c r="G1664" s="153">
        <f>IF(A1664="","",WEEKDAY(A1664,2))</f>
        <v/>
      </c>
      <c r="H1664" s="153">
        <f>IF(A1664="","",CHOOSE(WEEKDAY(A1664,2),"Pazartesi","Salı","Çarşamba","Perşembe","Cuma","Cumartesi","Pazar"))</f>
        <v/>
      </c>
    </row>
    <row r="1665" ht="10.5" customHeight="1" s="113">
      <c r="A1665" s="152" t="n">
        <v>43668</v>
      </c>
      <c r="B1665" s="153">
        <f>IF(A1665="","",YEAR(A1665))</f>
        <v/>
      </c>
      <c r="C1665" s="153">
        <f>IF(A1665="","",MONTH(A1665))</f>
        <v/>
      </c>
      <c r="D1665" s="153">
        <f>IF(A1665="","",CHOOSE(MONTH(A1665),"Ocak","Şubat","Mart","Nisan","Mayıs","Haziran","Temmuz","Ağustos","Eylül","Ekim","Kasım","Aralık"))</f>
        <v/>
      </c>
      <c r="E1665" s="153">
        <f>IF(A1665="","",ROUNDUP(MONTH(A1665)/3,0))</f>
        <v/>
      </c>
      <c r="F1665" s="153">
        <f>IF(A1665="","",WEEKNUM(A1665,2))</f>
        <v/>
      </c>
      <c r="G1665" s="153">
        <f>IF(A1665="","",WEEKDAY(A1665,2))</f>
        <v/>
      </c>
      <c r="H1665" s="153">
        <f>IF(A1665="","",CHOOSE(WEEKDAY(A1665,2),"Pazartesi","Salı","Çarşamba","Perşembe","Cuma","Cumartesi","Pazar"))</f>
        <v/>
      </c>
    </row>
    <row r="1666" ht="10.5" customHeight="1" s="113">
      <c r="A1666" s="152" t="n">
        <v>43669</v>
      </c>
      <c r="B1666" s="153">
        <f>IF(A1666="","",YEAR(A1666))</f>
        <v/>
      </c>
      <c r="C1666" s="153">
        <f>IF(A1666="","",MONTH(A1666))</f>
        <v/>
      </c>
      <c r="D1666" s="153">
        <f>IF(A1666="","",CHOOSE(MONTH(A1666),"Ocak","Şubat","Mart","Nisan","Mayıs","Haziran","Temmuz","Ağustos","Eylül","Ekim","Kasım","Aralık"))</f>
        <v/>
      </c>
      <c r="E1666" s="153">
        <f>IF(A1666="","",ROUNDUP(MONTH(A1666)/3,0))</f>
        <v/>
      </c>
      <c r="F1666" s="153">
        <f>IF(A1666="","",WEEKNUM(A1666,2))</f>
        <v/>
      </c>
      <c r="G1666" s="153">
        <f>IF(A1666="","",WEEKDAY(A1666,2))</f>
        <v/>
      </c>
      <c r="H1666" s="153">
        <f>IF(A1666="","",CHOOSE(WEEKDAY(A1666,2),"Pazartesi","Salı","Çarşamba","Perşembe","Cuma","Cumartesi","Pazar"))</f>
        <v/>
      </c>
    </row>
    <row r="1667" ht="10.5" customHeight="1" s="113">
      <c r="A1667" s="152" t="n">
        <v>43670</v>
      </c>
      <c r="B1667" s="153">
        <f>IF(A1667="","",YEAR(A1667))</f>
        <v/>
      </c>
      <c r="C1667" s="153">
        <f>IF(A1667="","",MONTH(A1667))</f>
        <v/>
      </c>
      <c r="D1667" s="153">
        <f>IF(A1667="","",CHOOSE(MONTH(A1667),"Ocak","Şubat","Mart","Nisan","Mayıs","Haziran","Temmuz","Ağustos","Eylül","Ekim","Kasım","Aralık"))</f>
        <v/>
      </c>
      <c r="E1667" s="153">
        <f>IF(A1667="","",ROUNDUP(MONTH(A1667)/3,0))</f>
        <v/>
      </c>
      <c r="F1667" s="153">
        <f>IF(A1667="","",WEEKNUM(A1667,2))</f>
        <v/>
      </c>
      <c r="G1667" s="153">
        <f>IF(A1667="","",WEEKDAY(A1667,2))</f>
        <v/>
      </c>
      <c r="H1667" s="153">
        <f>IF(A1667="","",CHOOSE(WEEKDAY(A1667,2),"Pazartesi","Salı","Çarşamba","Perşembe","Cuma","Cumartesi","Pazar"))</f>
        <v/>
      </c>
    </row>
    <row r="1668" ht="10.5" customHeight="1" s="113">
      <c r="A1668" s="152" t="n">
        <v>43671</v>
      </c>
      <c r="B1668" s="153">
        <f>IF(A1668="","",YEAR(A1668))</f>
        <v/>
      </c>
      <c r="C1668" s="153">
        <f>IF(A1668="","",MONTH(A1668))</f>
        <v/>
      </c>
      <c r="D1668" s="153">
        <f>IF(A1668="","",CHOOSE(MONTH(A1668),"Ocak","Şubat","Mart","Nisan","Mayıs","Haziran","Temmuz","Ağustos","Eylül","Ekim","Kasım","Aralık"))</f>
        <v/>
      </c>
      <c r="E1668" s="153">
        <f>IF(A1668="","",ROUNDUP(MONTH(A1668)/3,0))</f>
        <v/>
      </c>
      <c r="F1668" s="153">
        <f>IF(A1668="","",WEEKNUM(A1668,2))</f>
        <v/>
      </c>
      <c r="G1668" s="153">
        <f>IF(A1668="","",WEEKDAY(A1668,2))</f>
        <v/>
      </c>
      <c r="H1668" s="153">
        <f>IF(A1668="","",CHOOSE(WEEKDAY(A1668,2),"Pazartesi","Salı","Çarşamba","Perşembe","Cuma","Cumartesi","Pazar"))</f>
        <v/>
      </c>
    </row>
    <row r="1669" ht="10.5" customHeight="1" s="113">
      <c r="A1669" s="152" t="n">
        <v>43672</v>
      </c>
      <c r="B1669" s="153">
        <f>IF(A1669="","",YEAR(A1669))</f>
        <v/>
      </c>
      <c r="C1669" s="153">
        <f>IF(A1669="","",MONTH(A1669))</f>
        <v/>
      </c>
      <c r="D1669" s="153">
        <f>IF(A1669="","",CHOOSE(MONTH(A1669),"Ocak","Şubat","Mart","Nisan","Mayıs","Haziran","Temmuz","Ağustos","Eylül","Ekim","Kasım","Aralık"))</f>
        <v/>
      </c>
      <c r="E1669" s="153">
        <f>IF(A1669="","",ROUNDUP(MONTH(A1669)/3,0))</f>
        <v/>
      </c>
      <c r="F1669" s="153">
        <f>IF(A1669="","",WEEKNUM(A1669,2))</f>
        <v/>
      </c>
      <c r="G1669" s="153">
        <f>IF(A1669="","",WEEKDAY(A1669,2))</f>
        <v/>
      </c>
      <c r="H1669" s="153">
        <f>IF(A1669="","",CHOOSE(WEEKDAY(A1669,2),"Pazartesi","Salı","Çarşamba","Perşembe","Cuma","Cumartesi","Pazar"))</f>
        <v/>
      </c>
    </row>
    <row r="1670" ht="10.5" customHeight="1" s="113">
      <c r="A1670" s="152" t="n">
        <v>43673</v>
      </c>
      <c r="B1670" s="153">
        <f>IF(A1670="","",YEAR(A1670))</f>
        <v/>
      </c>
      <c r="C1670" s="153">
        <f>IF(A1670="","",MONTH(A1670))</f>
        <v/>
      </c>
      <c r="D1670" s="153">
        <f>IF(A1670="","",CHOOSE(MONTH(A1670),"Ocak","Şubat","Mart","Nisan","Mayıs","Haziran","Temmuz","Ağustos","Eylül","Ekim","Kasım","Aralık"))</f>
        <v/>
      </c>
      <c r="E1670" s="153">
        <f>IF(A1670="","",ROUNDUP(MONTH(A1670)/3,0))</f>
        <v/>
      </c>
      <c r="F1670" s="153">
        <f>IF(A1670="","",WEEKNUM(A1670,2))</f>
        <v/>
      </c>
      <c r="G1670" s="153">
        <f>IF(A1670="","",WEEKDAY(A1670,2))</f>
        <v/>
      </c>
      <c r="H1670" s="153">
        <f>IF(A1670="","",CHOOSE(WEEKDAY(A1670,2),"Pazartesi","Salı","Çarşamba","Perşembe","Cuma","Cumartesi","Pazar"))</f>
        <v/>
      </c>
    </row>
    <row r="1671" ht="10.5" customHeight="1" s="113">
      <c r="A1671" s="152" t="n">
        <v>43674</v>
      </c>
      <c r="B1671" s="153">
        <f>IF(A1671="","",YEAR(A1671))</f>
        <v/>
      </c>
      <c r="C1671" s="153">
        <f>IF(A1671="","",MONTH(A1671))</f>
        <v/>
      </c>
      <c r="D1671" s="153">
        <f>IF(A1671="","",CHOOSE(MONTH(A1671),"Ocak","Şubat","Mart","Nisan","Mayıs","Haziran","Temmuz","Ağustos","Eylül","Ekim","Kasım","Aralık"))</f>
        <v/>
      </c>
      <c r="E1671" s="153">
        <f>IF(A1671="","",ROUNDUP(MONTH(A1671)/3,0))</f>
        <v/>
      </c>
      <c r="F1671" s="153">
        <f>IF(A1671="","",WEEKNUM(A1671,2))</f>
        <v/>
      </c>
      <c r="G1671" s="153">
        <f>IF(A1671="","",WEEKDAY(A1671,2))</f>
        <v/>
      </c>
      <c r="H1671" s="153">
        <f>IF(A1671="","",CHOOSE(WEEKDAY(A1671,2),"Pazartesi","Salı","Çarşamba","Perşembe","Cuma","Cumartesi","Pazar"))</f>
        <v/>
      </c>
    </row>
    <row r="1672" ht="10.5" customHeight="1" s="113">
      <c r="A1672" s="152" t="n">
        <v>43675</v>
      </c>
      <c r="B1672" s="153">
        <f>IF(A1672="","",YEAR(A1672))</f>
        <v/>
      </c>
      <c r="C1672" s="153">
        <f>IF(A1672="","",MONTH(A1672))</f>
        <v/>
      </c>
      <c r="D1672" s="153">
        <f>IF(A1672="","",CHOOSE(MONTH(A1672),"Ocak","Şubat","Mart","Nisan","Mayıs","Haziran","Temmuz","Ağustos","Eylül","Ekim","Kasım","Aralık"))</f>
        <v/>
      </c>
      <c r="E1672" s="153">
        <f>IF(A1672="","",ROUNDUP(MONTH(A1672)/3,0))</f>
        <v/>
      </c>
      <c r="F1672" s="153">
        <f>IF(A1672="","",WEEKNUM(A1672,2))</f>
        <v/>
      </c>
      <c r="G1672" s="153">
        <f>IF(A1672="","",WEEKDAY(A1672,2))</f>
        <v/>
      </c>
      <c r="H1672" s="153">
        <f>IF(A1672="","",CHOOSE(WEEKDAY(A1672,2),"Pazartesi","Salı","Çarşamba","Perşembe","Cuma","Cumartesi","Pazar"))</f>
        <v/>
      </c>
    </row>
    <row r="1673" ht="10.5" customHeight="1" s="113">
      <c r="A1673" s="152" t="n">
        <v>43676</v>
      </c>
      <c r="B1673" s="153">
        <f>IF(A1673="","",YEAR(A1673))</f>
        <v/>
      </c>
      <c r="C1673" s="153">
        <f>IF(A1673="","",MONTH(A1673))</f>
        <v/>
      </c>
      <c r="D1673" s="153">
        <f>IF(A1673="","",CHOOSE(MONTH(A1673),"Ocak","Şubat","Mart","Nisan","Mayıs","Haziran","Temmuz","Ağustos","Eylül","Ekim","Kasım","Aralık"))</f>
        <v/>
      </c>
      <c r="E1673" s="153">
        <f>IF(A1673="","",ROUNDUP(MONTH(A1673)/3,0))</f>
        <v/>
      </c>
      <c r="F1673" s="153">
        <f>IF(A1673="","",WEEKNUM(A1673,2))</f>
        <v/>
      </c>
      <c r="G1673" s="153">
        <f>IF(A1673="","",WEEKDAY(A1673,2))</f>
        <v/>
      </c>
      <c r="H1673" s="153">
        <f>IF(A1673="","",CHOOSE(WEEKDAY(A1673,2),"Pazartesi","Salı","Çarşamba","Perşembe","Cuma","Cumartesi","Pazar"))</f>
        <v/>
      </c>
    </row>
    <row r="1674" ht="10.5" customHeight="1" s="113">
      <c r="A1674" s="152" t="n">
        <v>43677</v>
      </c>
      <c r="B1674" s="153">
        <f>IF(A1674="","",YEAR(A1674))</f>
        <v/>
      </c>
      <c r="C1674" s="153">
        <f>IF(A1674="","",MONTH(A1674))</f>
        <v/>
      </c>
      <c r="D1674" s="153">
        <f>IF(A1674="","",CHOOSE(MONTH(A1674),"Ocak","Şubat","Mart","Nisan","Mayıs","Haziran","Temmuz","Ağustos","Eylül","Ekim","Kasım","Aralık"))</f>
        <v/>
      </c>
      <c r="E1674" s="153">
        <f>IF(A1674="","",ROUNDUP(MONTH(A1674)/3,0))</f>
        <v/>
      </c>
      <c r="F1674" s="153">
        <f>IF(A1674="","",WEEKNUM(A1674,2))</f>
        <v/>
      </c>
      <c r="G1674" s="153">
        <f>IF(A1674="","",WEEKDAY(A1674,2))</f>
        <v/>
      </c>
      <c r="H1674" s="153">
        <f>IF(A1674="","",CHOOSE(WEEKDAY(A1674,2),"Pazartesi","Salı","Çarşamba","Perşembe","Cuma","Cumartesi","Pazar"))</f>
        <v/>
      </c>
    </row>
    <row r="1675" ht="10.5" customHeight="1" s="113">
      <c r="A1675" s="152" t="n">
        <v>43678</v>
      </c>
      <c r="B1675" s="153">
        <f>IF(A1675="","",YEAR(A1675))</f>
        <v/>
      </c>
      <c r="C1675" s="153">
        <f>IF(A1675="","",MONTH(A1675))</f>
        <v/>
      </c>
      <c r="D1675" s="153">
        <f>IF(A1675="","",CHOOSE(MONTH(A1675),"Ocak","Şubat","Mart","Nisan","Mayıs","Haziran","Temmuz","Ağustos","Eylül","Ekim","Kasım","Aralık"))</f>
        <v/>
      </c>
      <c r="E1675" s="153">
        <f>IF(A1675="","",ROUNDUP(MONTH(A1675)/3,0))</f>
        <v/>
      </c>
      <c r="F1675" s="153">
        <f>IF(A1675="","",WEEKNUM(A1675,2))</f>
        <v/>
      </c>
      <c r="G1675" s="153">
        <f>IF(A1675="","",WEEKDAY(A1675,2))</f>
        <v/>
      </c>
      <c r="H1675" s="153">
        <f>IF(A1675="","",CHOOSE(WEEKDAY(A1675,2),"Pazartesi","Salı","Çarşamba","Perşembe","Cuma","Cumartesi","Pazar"))</f>
        <v/>
      </c>
    </row>
    <row r="1676" ht="10.5" customHeight="1" s="113">
      <c r="A1676" s="152" t="n">
        <v>43679</v>
      </c>
      <c r="B1676" s="153">
        <f>IF(A1676="","",YEAR(A1676))</f>
        <v/>
      </c>
      <c r="C1676" s="153">
        <f>IF(A1676="","",MONTH(A1676))</f>
        <v/>
      </c>
      <c r="D1676" s="153">
        <f>IF(A1676="","",CHOOSE(MONTH(A1676),"Ocak","Şubat","Mart","Nisan","Mayıs","Haziran","Temmuz","Ağustos","Eylül","Ekim","Kasım","Aralık"))</f>
        <v/>
      </c>
      <c r="E1676" s="153">
        <f>IF(A1676="","",ROUNDUP(MONTH(A1676)/3,0))</f>
        <v/>
      </c>
      <c r="F1676" s="153">
        <f>IF(A1676="","",WEEKNUM(A1676,2))</f>
        <v/>
      </c>
      <c r="G1676" s="153">
        <f>IF(A1676="","",WEEKDAY(A1676,2))</f>
        <v/>
      </c>
      <c r="H1676" s="153">
        <f>IF(A1676="","",CHOOSE(WEEKDAY(A1676,2),"Pazartesi","Salı","Çarşamba","Perşembe","Cuma","Cumartesi","Pazar"))</f>
        <v/>
      </c>
    </row>
    <row r="1677" ht="10.5" customHeight="1" s="113">
      <c r="A1677" s="152" t="n">
        <v>43680</v>
      </c>
      <c r="B1677" s="153">
        <f>IF(A1677="","",YEAR(A1677))</f>
        <v/>
      </c>
      <c r="C1677" s="153">
        <f>IF(A1677="","",MONTH(A1677))</f>
        <v/>
      </c>
      <c r="D1677" s="153">
        <f>IF(A1677="","",CHOOSE(MONTH(A1677),"Ocak","Şubat","Mart","Nisan","Mayıs","Haziran","Temmuz","Ağustos","Eylül","Ekim","Kasım","Aralık"))</f>
        <v/>
      </c>
      <c r="E1677" s="153">
        <f>IF(A1677="","",ROUNDUP(MONTH(A1677)/3,0))</f>
        <v/>
      </c>
      <c r="F1677" s="153">
        <f>IF(A1677="","",WEEKNUM(A1677,2))</f>
        <v/>
      </c>
      <c r="G1677" s="153">
        <f>IF(A1677="","",WEEKDAY(A1677,2))</f>
        <v/>
      </c>
      <c r="H1677" s="153">
        <f>IF(A1677="","",CHOOSE(WEEKDAY(A1677,2),"Pazartesi","Salı","Çarşamba","Perşembe","Cuma","Cumartesi","Pazar"))</f>
        <v/>
      </c>
    </row>
    <row r="1678" ht="10.5" customHeight="1" s="113">
      <c r="A1678" s="152" t="n">
        <v>43681</v>
      </c>
      <c r="B1678" s="153">
        <f>IF(A1678="","",YEAR(A1678))</f>
        <v/>
      </c>
      <c r="C1678" s="153">
        <f>IF(A1678="","",MONTH(A1678))</f>
        <v/>
      </c>
      <c r="D1678" s="153">
        <f>IF(A1678="","",CHOOSE(MONTH(A1678),"Ocak","Şubat","Mart","Nisan","Mayıs","Haziran","Temmuz","Ağustos","Eylül","Ekim","Kasım","Aralık"))</f>
        <v/>
      </c>
      <c r="E1678" s="153">
        <f>IF(A1678="","",ROUNDUP(MONTH(A1678)/3,0))</f>
        <v/>
      </c>
      <c r="F1678" s="153">
        <f>IF(A1678="","",WEEKNUM(A1678,2))</f>
        <v/>
      </c>
      <c r="G1678" s="153">
        <f>IF(A1678="","",WEEKDAY(A1678,2))</f>
        <v/>
      </c>
      <c r="H1678" s="153">
        <f>IF(A1678="","",CHOOSE(WEEKDAY(A1678,2),"Pazartesi","Salı","Çarşamba","Perşembe","Cuma","Cumartesi","Pazar"))</f>
        <v/>
      </c>
    </row>
    <row r="1679" ht="10.5" customHeight="1" s="113">
      <c r="A1679" s="152" t="n">
        <v>43682</v>
      </c>
      <c r="B1679" s="153">
        <f>IF(A1679="","",YEAR(A1679))</f>
        <v/>
      </c>
      <c r="C1679" s="153">
        <f>IF(A1679="","",MONTH(A1679))</f>
        <v/>
      </c>
      <c r="D1679" s="153">
        <f>IF(A1679="","",CHOOSE(MONTH(A1679),"Ocak","Şubat","Mart","Nisan","Mayıs","Haziran","Temmuz","Ağustos","Eylül","Ekim","Kasım","Aralık"))</f>
        <v/>
      </c>
      <c r="E1679" s="153">
        <f>IF(A1679="","",ROUNDUP(MONTH(A1679)/3,0))</f>
        <v/>
      </c>
      <c r="F1679" s="153">
        <f>IF(A1679="","",WEEKNUM(A1679,2))</f>
        <v/>
      </c>
      <c r="G1679" s="153">
        <f>IF(A1679="","",WEEKDAY(A1679,2))</f>
        <v/>
      </c>
      <c r="H1679" s="153">
        <f>IF(A1679="","",CHOOSE(WEEKDAY(A1679,2),"Pazartesi","Salı","Çarşamba","Perşembe","Cuma","Cumartesi","Pazar"))</f>
        <v/>
      </c>
    </row>
    <row r="1680" ht="10.5" customHeight="1" s="113">
      <c r="A1680" s="152" t="n">
        <v>43683</v>
      </c>
      <c r="B1680" s="153">
        <f>IF(A1680="","",YEAR(A1680))</f>
        <v/>
      </c>
      <c r="C1680" s="153">
        <f>IF(A1680="","",MONTH(A1680))</f>
        <v/>
      </c>
      <c r="D1680" s="153">
        <f>IF(A1680="","",CHOOSE(MONTH(A1680),"Ocak","Şubat","Mart","Nisan","Mayıs","Haziran","Temmuz","Ağustos","Eylül","Ekim","Kasım","Aralık"))</f>
        <v/>
      </c>
      <c r="E1680" s="153">
        <f>IF(A1680="","",ROUNDUP(MONTH(A1680)/3,0))</f>
        <v/>
      </c>
      <c r="F1680" s="153">
        <f>IF(A1680="","",WEEKNUM(A1680,2))</f>
        <v/>
      </c>
      <c r="G1680" s="153">
        <f>IF(A1680="","",WEEKDAY(A1680,2))</f>
        <v/>
      </c>
      <c r="H1680" s="153">
        <f>IF(A1680="","",CHOOSE(WEEKDAY(A1680,2),"Pazartesi","Salı","Çarşamba","Perşembe","Cuma","Cumartesi","Pazar"))</f>
        <v/>
      </c>
    </row>
    <row r="1681" ht="10.5" customHeight="1" s="113">
      <c r="A1681" s="152" t="n">
        <v>43684</v>
      </c>
      <c r="B1681" s="153">
        <f>IF(A1681="","",YEAR(A1681))</f>
        <v/>
      </c>
      <c r="C1681" s="153">
        <f>IF(A1681="","",MONTH(A1681))</f>
        <v/>
      </c>
      <c r="D1681" s="153">
        <f>IF(A1681="","",CHOOSE(MONTH(A1681),"Ocak","Şubat","Mart","Nisan","Mayıs","Haziran","Temmuz","Ağustos","Eylül","Ekim","Kasım","Aralık"))</f>
        <v/>
      </c>
      <c r="E1681" s="153">
        <f>IF(A1681="","",ROUNDUP(MONTH(A1681)/3,0))</f>
        <v/>
      </c>
      <c r="F1681" s="153">
        <f>IF(A1681="","",WEEKNUM(A1681,2))</f>
        <v/>
      </c>
      <c r="G1681" s="153">
        <f>IF(A1681="","",WEEKDAY(A1681,2))</f>
        <v/>
      </c>
      <c r="H1681" s="153">
        <f>IF(A1681="","",CHOOSE(WEEKDAY(A1681,2),"Pazartesi","Salı","Çarşamba","Perşembe","Cuma","Cumartesi","Pazar"))</f>
        <v/>
      </c>
    </row>
    <row r="1682" ht="10.5" customHeight="1" s="113">
      <c r="A1682" s="152" t="n">
        <v>43685</v>
      </c>
      <c r="B1682" s="153">
        <f>IF(A1682="","",YEAR(A1682))</f>
        <v/>
      </c>
      <c r="C1682" s="153">
        <f>IF(A1682="","",MONTH(A1682))</f>
        <v/>
      </c>
      <c r="D1682" s="153">
        <f>IF(A1682="","",CHOOSE(MONTH(A1682),"Ocak","Şubat","Mart","Nisan","Mayıs","Haziran","Temmuz","Ağustos","Eylül","Ekim","Kasım","Aralık"))</f>
        <v/>
      </c>
      <c r="E1682" s="153">
        <f>IF(A1682="","",ROUNDUP(MONTH(A1682)/3,0))</f>
        <v/>
      </c>
      <c r="F1682" s="153">
        <f>IF(A1682="","",WEEKNUM(A1682,2))</f>
        <v/>
      </c>
      <c r="G1682" s="153">
        <f>IF(A1682="","",WEEKDAY(A1682,2))</f>
        <v/>
      </c>
      <c r="H1682" s="153">
        <f>IF(A1682="","",CHOOSE(WEEKDAY(A1682,2),"Pazartesi","Salı","Çarşamba","Perşembe","Cuma","Cumartesi","Pazar"))</f>
        <v/>
      </c>
    </row>
    <row r="1683" ht="10.5" customHeight="1" s="113">
      <c r="A1683" s="152" t="n">
        <v>43686</v>
      </c>
      <c r="B1683" s="153">
        <f>IF(A1683="","",YEAR(A1683))</f>
        <v/>
      </c>
      <c r="C1683" s="153">
        <f>IF(A1683="","",MONTH(A1683))</f>
        <v/>
      </c>
      <c r="D1683" s="153">
        <f>IF(A1683="","",CHOOSE(MONTH(A1683),"Ocak","Şubat","Mart","Nisan","Mayıs","Haziran","Temmuz","Ağustos","Eylül","Ekim","Kasım","Aralık"))</f>
        <v/>
      </c>
      <c r="E1683" s="153">
        <f>IF(A1683="","",ROUNDUP(MONTH(A1683)/3,0))</f>
        <v/>
      </c>
      <c r="F1683" s="153">
        <f>IF(A1683="","",WEEKNUM(A1683,2))</f>
        <v/>
      </c>
      <c r="G1683" s="153">
        <f>IF(A1683="","",WEEKDAY(A1683,2))</f>
        <v/>
      </c>
      <c r="H1683" s="153">
        <f>IF(A1683="","",CHOOSE(WEEKDAY(A1683,2),"Pazartesi","Salı","Çarşamba","Perşembe","Cuma","Cumartesi","Pazar"))</f>
        <v/>
      </c>
    </row>
    <row r="1684" ht="10.5" customHeight="1" s="113">
      <c r="A1684" s="152" t="n">
        <v>43687</v>
      </c>
      <c r="B1684" s="153">
        <f>IF(A1684="","",YEAR(A1684))</f>
        <v/>
      </c>
      <c r="C1684" s="153">
        <f>IF(A1684="","",MONTH(A1684))</f>
        <v/>
      </c>
      <c r="D1684" s="153">
        <f>IF(A1684="","",CHOOSE(MONTH(A1684),"Ocak","Şubat","Mart","Nisan","Mayıs","Haziran","Temmuz","Ağustos","Eylül","Ekim","Kasım","Aralık"))</f>
        <v/>
      </c>
      <c r="E1684" s="153">
        <f>IF(A1684="","",ROUNDUP(MONTH(A1684)/3,0))</f>
        <v/>
      </c>
      <c r="F1684" s="153">
        <f>IF(A1684="","",WEEKNUM(A1684,2))</f>
        <v/>
      </c>
      <c r="G1684" s="153">
        <f>IF(A1684="","",WEEKDAY(A1684,2))</f>
        <v/>
      </c>
      <c r="H1684" s="153">
        <f>IF(A1684="","",CHOOSE(WEEKDAY(A1684,2),"Pazartesi","Salı","Çarşamba","Perşembe","Cuma","Cumartesi","Pazar"))</f>
        <v/>
      </c>
    </row>
    <row r="1685" ht="10.5" customHeight="1" s="113">
      <c r="A1685" s="152" t="n">
        <v>43688</v>
      </c>
      <c r="B1685" s="153">
        <f>IF(A1685="","",YEAR(A1685))</f>
        <v/>
      </c>
      <c r="C1685" s="153">
        <f>IF(A1685="","",MONTH(A1685))</f>
        <v/>
      </c>
      <c r="D1685" s="153">
        <f>IF(A1685="","",CHOOSE(MONTH(A1685),"Ocak","Şubat","Mart","Nisan","Mayıs","Haziran","Temmuz","Ağustos","Eylül","Ekim","Kasım","Aralık"))</f>
        <v/>
      </c>
      <c r="E1685" s="153">
        <f>IF(A1685="","",ROUNDUP(MONTH(A1685)/3,0))</f>
        <v/>
      </c>
      <c r="F1685" s="153">
        <f>IF(A1685="","",WEEKNUM(A1685,2))</f>
        <v/>
      </c>
      <c r="G1685" s="153">
        <f>IF(A1685="","",WEEKDAY(A1685,2))</f>
        <v/>
      </c>
      <c r="H1685" s="153">
        <f>IF(A1685="","",CHOOSE(WEEKDAY(A1685,2),"Pazartesi","Salı","Çarşamba","Perşembe","Cuma","Cumartesi","Pazar"))</f>
        <v/>
      </c>
    </row>
    <row r="1686" ht="10.5" customHeight="1" s="113">
      <c r="A1686" s="152" t="n">
        <v>43689</v>
      </c>
      <c r="B1686" s="153">
        <f>IF(A1686="","",YEAR(A1686))</f>
        <v/>
      </c>
      <c r="C1686" s="153">
        <f>IF(A1686="","",MONTH(A1686))</f>
        <v/>
      </c>
      <c r="D1686" s="153">
        <f>IF(A1686="","",CHOOSE(MONTH(A1686),"Ocak","Şubat","Mart","Nisan","Mayıs","Haziran","Temmuz","Ağustos","Eylül","Ekim","Kasım","Aralık"))</f>
        <v/>
      </c>
      <c r="E1686" s="153">
        <f>IF(A1686="","",ROUNDUP(MONTH(A1686)/3,0))</f>
        <v/>
      </c>
      <c r="F1686" s="153">
        <f>IF(A1686="","",WEEKNUM(A1686,2))</f>
        <v/>
      </c>
      <c r="G1686" s="153">
        <f>IF(A1686="","",WEEKDAY(A1686,2))</f>
        <v/>
      </c>
      <c r="H1686" s="153">
        <f>IF(A1686="","",CHOOSE(WEEKDAY(A1686,2),"Pazartesi","Salı","Çarşamba","Perşembe","Cuma","Cumartesi","Pazar"))</f>
        <v/>
      </c>
    </row>
    <row r="1687" ht="10.5" customHeight="1" s="113">
      <c r="A1687" s="152" t="n">
        <v>43690</v>
      </c>
      <c r="B1687" s="153">
        <f>IF(A1687="","",YEAR(A1687))</f>
        <v/>
      </c>
      <c r="C1687" s="153">
        <f>IF(A1687="","",MONTH(A1687))</f>
        <v/>
      </c>
      <c r="D1687" s="153">
        <f>IF(A1687="","",CHOOSE(MONTH(A1687),"Ocak","Şubat","Mart","Nisan","Mayıs","Haziran","Temmuz","Ağustos","Eylül","Ekim","Kasım","Aralık"))</f>
        <v/>
      </c>
      <c r="E1687" s="153">
        <f>IF(A1687="","",ROUNDUP(MONTH(A1687)/3,0))</f>
        <v/>
      </c>
      <c r="F1687" s="153">
        <f>IF(A1687="","",WEEKNUM(A1687,2))</f>
        <v/>
      </c>
      <c r="G1687" s="153">
        <f>IF(A1687="","",WEEKDAY(A1687,2))</f>
        <v/>
      </c>
      <c r="H1687" s="153">
        <f>IF(A1687="","",CHOOSE(WEEKDAY(A1687,2),"Pazartesi","Salı","Çarşamba","Perşembe","Cuma","Cumartesi","Pazar"))</f>
        <v/>
      </c>
    </row>
    <row r="1688" ht="10.5" customHeight="1" s="113">
      <c r="A1688" s="152" t="n">
        <v>43691</v>
      </c>
      <c r="B1688" s="153">
        <f>IF(A1688="","",YEAR(A1688))</f>
        <v/>
      </c>
      <c r="C1688" s="153">
        <f>IF(A1688="","",MONTH(A1688))</f>
        <v/>
      </c>
      <c r="D1688" s="153">
        <f>IF(A1688="","",CHOOSE(MONTH(A1688),"Ocak","Şubat","Mart","Nisan","Mayıs","Haziran","Temmuz","Ağustos","Eylül","Ekim","Kasım","Aralık"))</f>
        <v/>
      </c>
      <c r="E1688" s="153">
        <f>IF(A1688="","",ROUNDUP(MONTH(A1688)/3,0))</f>
        <v/>
      </c>
      <c r="F1688" s="153">
        <f>IF(A1688="","",WEEKNUM(A1688,2))</f>
        <v/>
      </c>
      <c r="G1688" s="153">
        <f>IF(A1688="","",WEEKDAY(A1688,2))</f>
        <v/>
      </c>
      <c r="H1688" s="153">
        <f>IF(A1688="","",CHOOSE(WEEKDAY(A1688,2),"Pazartesi","Salı","Çarşamba","Perşembe","Cuma","Cumartesi","Pazar"))</f>
        <v/>
      </c>
    </row>
    <row r="1689" ht="10.5" customHeight="1" s="113">
      <c r="A1689" s="152" t="n">
        <v>43692</v>
      </c>
      <c r="B1689" s="153">
        <f>IF(A1689="","",YEAR(A1689))</f>
        <v/>
      </c>
      <c r="C1689" s="153">
        <f>IF(A1689="","",MONTH(A1689))</f>
        <v/>
      </c>
      <c r="D1689" s="153">
        <f>IF(A1689="","",CHOOSE(MONTH(A1689),"Ocak","Şubat","Mart","Nisan","Mayıs","Haziran","Temmuz","Ağustos","Eylül","Ekim","Kasım","Aralık"))</f>
        <v/>
      </c>
      <c r="E1689" s="153">
        <f>IF(A1689="","",ROUNDUP(MONTH(A1689)/3,0))</f>
        <v/>
      </c>
      <c r="F1689" s="153">
        <f>IF(A1689="","",WEEKNUM(A1689,2))</f>
        <v/>
      </c>
      <c r="G1689" s="153">
        <f>IF(A1689="","",WEEKDAY(A1689,2))</f>
        <v/>
      </c>
      <c r="H1689" s="153">
        <f>IF(A1689="","",CHOOSE(WEEKDAY(A1689,2),"Pazartesi","Salı","Çarşamba","Perşembe","Cuma","Cumartesi","Pazar"))</f>
        <v/>
      </c>
    </row>
    <row r="1690" ht="10.5" customHeight="1" s="113">
      <c r="A1690" s="152" t="n">
        <v>43693</v>
      </c>
      <c r="B1690" s="153">
        <f>IF(A1690="","",YEAR(A1690))</f>
        <v/>
      </c>
      <c r="C1690" s="153">
        <f>IF(A1690="","",MONTH(A1690))</f>
        <v/>
      </c>
      <c r="D1690" s="153">
        <f>IF(A1690="","",CHOOSE(MONTH(A1690),"Ocak","Şubat","Mart","Nisan","Mayıs","Haziran","Temmuz","Ağustos","Eylül","Ekim","Kasım","Aralık"))</f>
        <v/>
      </c>
      <c r="E1690" s="153">
        <f>IF(A1690="","",ROUNDUP(MONTH(A1690)/3,0))</f>
        <v/>
      </c>
      <c r="F1690" s="153">
        <f>IF(A1690="","",WEEKNUM(A1690,2))</f>
        <v/>
      </c>
      <c r="G1690" s="153">
        <f>IF(A1690="","",WEEKDAY(A1690,2))</f>
        <v/>
      </c>
      <c r="H1690" s="153">
        <f>IF(A1690="","",CHOOSE(WEEKDAY(A1690,2),"Pazartesi","Salı","Çarşamba","Perşembe","Cuma","Cumartesi","Pazar"))</f>
        <v/>
      </c>
    </row>
    <row r="1691" ht="10.5" customHeight="1" s="113">
      <c r="A1691" s="152" t="n">
        <v>43694</v>
      </c>
      <c r="B1691" s="153">
        <f>IF(A1691="","",YEAR(A1691))</f>
        <v/>
      </c>
      <c r="C1691" s="153">
        <f>IF(A1691="","",MONTH(A1691))</f>
        <v/>
      </c>
      <c r="D1691" s="153">
        <f>IF(A1691="","",CHOOSE(MONTH(A1691),"Ocak","Şubat","Mart","Nisan","Mayıs","Haziran","Temmuz","Ağustos","Eylül","Ekim","Kasım","Aralık"))</f>
        <v/>
      </c>
      <c r="E1691" s="153">
        <f>IF(A1691="","",ROUNDUP(MONTH(A1691)/3,0))</f>
        <v/>
      </c>
      <c r="F1691" s="153">
        <f>IF(A1691="","",WEEKNUM(A1691,2))</f>
        <v/>
      </c>
      <c r="G1691" s="153">
        <f>IF(A1691="","",WEEKDAY(A1691,2))</f>
        <v/>
      </c>
      <c r="H1691" s="153">
        <f>IF(A1691="","",CHOOSE(WEEKDAY(A1691,2),"Pazartesi","Salı","Çarşamba","Perşembe","Cuma","Cumartesi","Pazar"))</f>
        <v/>
      </c>
    </row>
    <row r="1692" ht="10.5" customHeight="1" s="113">
      <c r="A1692" s="152" t="n">
        <v>43695</v>
      </c>
      <c r="B1692" s="153">
        <f>IF(A1692="","",YEAR(A1692))</f>
        <v/>
      </c>
      <c r="C1692" s="153">
        <f>IF(A1692="","",MONTH(A1692))</f>
        <v/>
      </c>
      <c r="D1692" s="153">
        <f>IF(A1692="","",CHOOSE(MONTH(A1692),"Ocak","Şubat","Mart","Nisan","Mayıs","Haziran","Temmuz","Ağustos","Eylül","Ekim","Kasım","Aralık"))</f>
        <v/>
      </c>
      <c r="E1692" s="153">
        <f>IF(A1692="","",ROUNDUP(MONTH(A1692)/3,0))</f>
        <v/>
      </c>
      <c r="F1692" s="153">
        <f>IF(A1692="","",WEEKNUM(A1692,2))</f>
        <v/>
      </c>
      <c r="G1692" s="153">
        <f>IF(A1692="","",WEEKDAY(A1692,2))</f>
        <v/>
      </c>
      <c r="H1692" s="153">
        <f>IF(A1692="","",CHOOSE(WEEKDAY(A1692,2),"Pazartesi","Salı","Çarşamba","Perşembe","Cuma","Cumartesi","Pazar"))</f>
        <v/>
      </c>
    </row>
    <row r="1693" ht="10.5" customHeight="1" s="113">
      <c r="A1693" s="152" t="n">
        <v>43696</v>
      </c>
      <c r="B1693" s="153">
        <f>IF(A1693="","",YEAR(A1693))</f>
        <v/>
      </c>
      <c r="C1693" s="153">
        <f>IF(A1693="","",MONTH(A1693))</f>
        <v/>
      </c>
      <c r="D1693" s="153">
        <f>IF(A1693="","",CHOOSE(MONTH(A1693),"Ocak","Şubat","Mart","Nisan","Mayıs","Haziran","Temmuz","Ağustos","Eylül","Ekim","Kasım","Aralık"))</f>
        <v/>
      </c>
      <c r="E1693" s="153">
        <f>IF(A1693="","",ROUNDUP(MONTH(A1693)/3,0))</f>
        <v/>
      </c>
      <c r="F1693" s="153">
        <f>IF(A1693="","",WEEKNUM(A1693,2))</f>
        <v/>
      </c>
      <c r="G1693" s="153">
        <f>IF(A1693="","",WEEKDAY(A1693,2))</f>
        <v/>
      </c>
      <c r="H1693" s="153">
        <f>IF(A1693="","",CHOOSE(WEEKDAY(A1693,2),"Pazartesi","Salı","Çarşamba","Perşembe","Cuma","Cumartesi","Pazar"))</f>
        <v/>
      </c>
    </row>
    <row r="1694" ht="10.5" customHeight="1" s="113">
      <c r="A1694" s="152" t="n">
        <v>43697</v>
      </c>
      <c r="B1694" s="153">
        <f>IF(A1694="","",YEAR(A1694))</f>
        <v/>
      </c>
      <c r="C1694" s="153">
        <f>IF(A1694="","",MONTH(A1694))</f>
        <v/>
      </c>
      <c r="D1694" s="153">
        <f>IF(A1694="","",CHOOSE(MONTH(A1694),"Ocak","Şubat","Mart","Nisan","Mayıs","Haziran","Temmuz","Ağustos","Eylül","Ekim","Kasım","Aralık"))</f>
        <v/>
      </c>
      <c r="E1694" s="153">
        <f>IF(A1694="","",ROUNDUP(MONTH(A1694)/3,0))</f>
        <v/>
      </c>
      <c r="F1694" s="153">
        <f>IF(A1694="","",WEEKNUM(A1694,2))</f>
        <v/>
      </c>
      <c r="G1694" s="153">
        <f>IF(A1694="","",WEEKDAY(A1694,2))</f>
        <v/>
      </c>
      <c r="H1694" s="153">
        <f>IF(A1694="","",CHOOSE(WEEKDAY(A1694,2),"Pazartesi","Salı","Çarşamba","Perşembe","Cuma","Cumartesi","Pazar"))</f>
        <v/>
      </c>
    </row>
    <row r="1695" ht="10.5" customHeight="1" s="113">
      <c r="A1695" s="152" t="n">
        <v>43698</v>
      </c>
      <c r="B1695" s="153">
        <f>IF(A1695="","",YEAR(A1695))</f>
        <v/>
      </c>
      <c r="C1695" s="153">
        <f>IF(A1695="","",MONTH(A1695))</f>
        <v/>
      </c>
      <c r="D1695" s="153">
        <f>IF(A1695="","",CHOOSE(MONTH(A1695),"Ocak","Şubat","Mart","Nisan","Mayıs","Haziran","Temmuz","Ağustos","Eylül","Ekim","Kasım","Aralık"))</f>
        <v/>
      </c>
      <c r="E1695" s="153">
        <f>IF(A1695="","",ROUNDUP(MONTH(A1695)/3,0))</f>
        <v/>
      </c>
      <c r="F1695" s="153">
        <f>IF(A1695="","",WEEKNUM(A1695,2))</f>
        <v/>
      </c>
      <c r="G1695" s="153">
        <f>IF(A1695="","",WEEKDAY(A1695,2))</f>
        <v/>
      </c>
      <c r="H1695" s="153">
        <f>IF(A1695="","",CHOOSE(WEEKDAY(A1695,2),"Pazartesi","Salı","Çarşamba","Perşembe","Cuma","Cumartesi","Pazar"))</f>
        <v/>
      </c>
    </row>
    <row r="1696" ht="10.5" customHeight="1" s="113">
      <c r="A1696" s="152" t="n">
        <v>43699</v>
      </c>
      <c r="B1696" s="153">
        <f>IF(A1696="","",YEAR(A1696))</f>
        <v/>
      </c>
      <c r="C1696" s="153">
        <f>IF(A1696="","",MONTH(A1696))</f>
        <v/>
      </c>
      <c r="D1696" s="153">
        <f>IF(A1696="","",CHOOSE(MONTH(A1696),"Ocak","Şubat","Mart","Nisan","Mayıs","Haziran","Temmuz","Ağustos","Eylül","Ekim","Kasım","Aralık"))</f>
        <v/>
      </c>
      <c r="E1696" s="153">
        <f>IF(A1696="","",ROUNDUP(MONTH(A1696)/3,0))</f>
        <v/>
      </c>
      <c r="F1696" s="153">
        <f>IF(A1696="","",WEEKNUM(A1696,2))</f>
        <v/>
      </c>
      <c r="G1696" s="153">
        <f>IF(A1696="","",WEEKDAY(A1696,2))</f>
        <v/>
      </c>
      <c r="H1696" s="153">
        <f>IF(A1696="","",CHOOSE(WEEKDAY(A1696,2),"Pazartesi","Salı","Çarşamba","Perşembe","Cuma","Cumartesi","Pazar"))</f>
        <v/>
      </c>
    </row>
    <row r="1697" ht="10.5" customHeight="1" s="113">
      <c r="A1697" s="152" t="n">
        <v>43700</v>
      </c>
      <c r="B1697" s="153">
        <f>IF(A1697="","",YEAR(A1697))</f>
        <v/>
      </c>
      <c r="C1697" s="153">
        <f>IF(A1697="","",MONTH(A1697))</f>
        <v/>
      </c>
      <c r="D1697" s="153">
        <f>IF(A1697="","",CHOOSE(MONTH(A1697),"Ocak","Şubat","Mart","Nisan","Mayıs","Haziran","Temmuz","Ağustos","Eylül","Ekim","Kasım","Aralık"))</f>
        <v/>
      </c>
      <c r="E1697" s="153">
        <f>IF(A1697="","",ROUNDUP(MONTH(A1697)/3,0))</f>
        <v/>
      </c>
      <c r="F1697" s="153">
        <f>IF(A1697="","",WEEKNUM(A1697,2))</f>
        <v/>
      </c>
      <c r="G1697" s="153">
        <f>IF(A1697="","",WEEKDAY(A1697,2))</f>
        <v/>
      </c>
      <c r="H1697" s="153">
        <f>IF(A1697="","",CHOOSE(WEEKDAY(A1697,2),"Pazartesi","Salı","Çarşamba","Perşembe","Cuma","Cumartesi","Pazar"))</f>
        <v/>
      </c>
    </row>
    <row r="1698" ht="10.5" customHeight="1" s="113">
      <c r="A1698" s="152" t="n">
        <v>43701</v>
      </c>
      <c r="B1698" s="153">
        <f>IF(A1698="","",YEAR(A1698))</f>
        <v/>
      </c>
      <c r="C1698" s="153">
        <f>IF(A1698="","",MONTH(A1698))</f>
        <v/>
      </c>
      <c r="D1698" s="153">
        <f>IF(A1698="","",CHOOSE(MONTH(A1698),"Ocak","Şubat","Mart","Nisan","Mayıs","Haziran","Temmuz","Ağustos","Eylül","Ekim","Kasım","Aralık"))</f>
        <v/>
      </c>
      <c r="E1698" s="153">
        <f>IF(A1698="","",ROUNDUP(MONTH(A1698)/3,0))</f>
        <v/>
      </c>
      <c r="F1698" s="153">
        <f>IF(A1698="","",WEEKNUM(A1698,2))</f>
        <v/>
      </c>
      <c r="G1698" s="153">
        <f>IF(A1698="","",WEEKDAY(A1698,2))</f>
        <v/>
      </c>
      <c r="H1698" s="153">
        <f>IF(A1698="","",CHOOSE(WEEKDAY(A1698,2),"Pazartesi","Salı","Çarşamba","Perşembe","Cuma","Cumartesi","Pazar"))</f>
        <v/>
      </c>
    </row>
    <row r="1699" ht="10.5" customHeight="1" s="113">
      <c r="A1699" s="152" t="n">
        <v>43702</v>
      </c>
      <c r="B1699" s="153">
        <f>IF(A1699="","",YEAR(A1699))</f>
        <v/>
      </c>
      <c r="C1699" s="153">
        <f>IF(A1699="","",MONTH(A1699))</f>
        <v/>
      </c>
      <c r="D1699" s="153">
        <f>IF(A1699="","",CHOOSE(MONTH(A1699),"Ocak","Şubat","Mart","Nisan","Mayıs","Haziran","Temmuz","Ağustos","Eylül","Ekim","Kasım","Aralık"))</f>
        <v/>
      </c>
      <c r="E1699" s="153">
        <f>IF(A1699="","",ROUNDUP(MONTH(A1699)/3,0))</f>
        <v/>
      </c>
      <c r="F1699" s="153">
        <f>IF(A1699="","",WEEKNUM(A1699,2))</f>
        <v/>
      </c>
      <c r="G1699" s="153">
        <f>IF(A1699="","",WEEKDAY(A1699,2))</f>
        <v/>
      </c>
      <c r="H1699" s="153">
        <f>IF(A1699="","",CHOOSE(WEEKDAY(A1699,2),"Pazartesi","Salı","Çarşamba","Perşembe","Cuma","Cumartesi","Pazar"))</f>
        <v/>
      </c>
    </row>
    <row r="1700" ht="10.5" customHeight="1" s="113">
      <c r="A1700" s="152" t="n">
        <v>43703</v>
      </c>
      <c r="B1700" s="153">
        <f>IF(A1700="","",YEAR(A1700))</f>
        <v/>
      </c>
      <c r="C1700" s="153">
        <f>IF(A1700="","",MONTH(A1700))</f>
        <v/>
      </c>
      <c r="D1700" s="153">
        <f>IF(A1700="","",CHOOSE(MONTH(A1700),"Ocak","Şubat","Mart","Nisan","Mayıs","Haziran","Temmuz","Ağustos","Eylül","Ekim","Kasım","Aralık"))</f>
        <v/>
      </c>
      <c r="E1700" s="153">
        <f>IF(A1700="","",ROUNDUP(MONTH(A1700)/3,0))</f>
        <v/>
      </c>
      <c r="F1700" s="153">
        <f>IF(A1700="","",WEEKNUM(A1700,2))</f>
        <v/>
      </c>
      <c r="G1700" s="153">
        <f>IF(A1700="","",WEEKDAY(A1700,2))</f>
        <v/>
      </c>
      <c r="H1700" s="153">
        <f>IF(A1700="","",CHOOSE(WEEKDAY(A1700,2),"Pazartesi","Salı","Çarşamba","Perşembe","Cuma","Cumartesi","Pazar"))</f>
        <v/>
      </c>
    </row>
    <row r="1701" ht="10.5" customHeight="1" s="113">
      <c r="A1701" s="152" t="n">
        <v>43704</v>
      </c>
      <c r="B1701" s="153">
        <f>IF(A1701="","",YEAR(A1701))</f>
        <v/>
      </c>
      <c r="C1701" s="153">
        <f>IF(A1701="","",MONTH(A1701))</f>
        <v/>
      </c>
      <c r="D1701" s="153">
        <f>IF(A1701="","",CHOOSE(MONTH(A1701),"Ocak","Şubat","Mart","Nisan","Mayıs","Haziran","Temmuz","Ağustos","Eylül","Ekim","Kasım","Aralık"))</f>
        <v/>
      </c>
      <c r="E1701" s="153">
        <f>IF(A1701="","",ROUNDUP(MONTH(A1701)/3,0))</f>
        <v/>
      </c>
      <c r="F1701" s="153">
        <f>IF(A1701="","",WEEKNUM(A1701,2))</f>
        <v/>
      </c>
      <c r="G1701" s="153">
        <f>IF(A1701="","",WEEKDAY(A1701,2))</f>
        <v/>
      </c>
      <c r="H1701" s="153">
        <f>IF(A1701="","",CHOOSE(WEEKDAY(A1701,2),"Pazartesi","Salı","Çarşamba","Perşembe","Cuma","Cumartesi","Pazar"))</f>
        <v/>
      </c>
    </row>
    <row r="1702" ht="10.5" customHeight="1" s="113">
      <c r="A1702" s="152" t="n">
        <v>43705</v>
      </c>
      <c r="B1702" s="153">
        <f>IF(A1702="","",YEAR(A1702))</f>
        <v/>
      </c>
      <c r="C1702" s="153">
        <f>IF(A1702="","",MONTH(A1702))</f>
        <v/>
      </c>
      <c r="D1702" s="153">
        <f>IF(A1702="","",CHOOSE(MONTH(A1702),"Ocak","Şubat","Mart","Nisan","Mayıs","Haziran","Temmuz","Ağustos","Eylül","Ekim","Kasım","Aralık"))</f>
        <v/>
      </c>
      <c r="E1702" s="153">
        <f>IF(A1702="","",ROUNDUP(MONTH(A1702)/3,0))</f>
        <v/>
      </c>
      <c r="F1702" s="153">
        <f>IF(A1702="","",WEEKNUM(A1702,2))</f>
        <v/>
      </c>
      <c r="G1702" s="153">
        <f>IF(A1702="","",WEEKDAY(A1702,2))</f>
        <v/>
      </c>
      <c r="H1702" s="153">
        <f>IF(A1702="","",CHOOSE(WEEKDAY(A1702,2),"Pazartesi","Salı","Çarşamba","Perşembe","Cuma","Cumartesi","Pazar"))</f>
        <v/>
      </c>
    </row>
    <row r="1703" ht="10.5" customHeight="1" s="113">
      <c r="A1703" s="152" t="n">
        <v>43706</v>
      </c>
      <c r="B1703" s="153">
        <f>IF(A1703="","",YEAR(A1703))</f>
        <v/>
      </c>
      <c r="C1703" s="153">
        <f>IF(A1703="","",MONTH(A1703))</f>
        <v/>
      </c>
      <c r="D1703" s="153">
        <f>IF(A1703="","",CHOOSE(MONTH(A1703),"Ocak","Şubat","Mart","Nisan","Mayıs","Haziran","Temmuz","Ağustos","Eylül","Ekim","Kasım","Aralık"))</f>
        <v/>
      </c>
      <c r="E1703" s="153">
        <f>IF(A1703="","",ROUNDUP(MONTH(A1703)/3,0))</f>
        <v/>
      </c>
      <c r="F1703" s="153">
        <f>IF(A1703="","",WEEKNUM(A1703,2))</f>
        <v/>
      </c>
      <c r="G1703" s="153">
        <f>IF(A1703="","",WEEKDAY(A1703,2))</f>
        <v/>
      </c>
      <c r="H1703" s="153">
        <f>IF(A1703="","",CHOOSE(WEEKDAY(A1703,2),"Pazartesi","Salı","Çarşamba","Perşembe","Cuma","Cumartesi","Pazar"))</f>
        <v/>
      </c>
    </row>
    <row r="1704" ht="10.5" customHeight="1" s="113">
      <c r="A1704" s="152" t="n">
        <v>43707</v>
      </c>
      <c r="B1704" s="153">
        <f>IF(A1704="","",YEAR(A1704))</f>
        <v/>
      </c>
      <c r="C1704" s="153">
        <f>IF(A1704="","",MONTH(A1704))</f>
        <v/>
      </c>
      <c r="D1704" s="153">
        <f>IF(A1704="","",CHOOSE(MONTH(A1704),"Ocak","Şubat","Mart","Nisan","Mayıs","Haziran","Temmuz","Ağustos","Eylül","Ekim","Kasım","Aralık"))</f>
        <v/>
      </c>
      <c r="E1704" s="153">
        <f>IF(A1704="","",ROUNDUP(MONTH(A1704)/3,0))</f>
        <v/>
      </c>
      <c r="F1704" s="153">
        <f>IF(A1704="","",WEEKNUM(A1704,2))</f>
        <v/>
      </c>
      <c r="G1704" s="153">
        <f>IF(A1704="","",WEEKDAY(A1704,2))</f>
        <v/>
      </c>
      <c r="H1704" s="153">
        <f>IF(A1704="","",CHOOSE(WEEKDAY(A1704,2),"Pazartesi","Salı","Çarşamba","Perşembe","Cuma","Cumartesi","Pazar"))</f>
        <v/>
      </c>
    </row>
    <row r="1705" ht="10.5" customHeight="1" s="113">
      <c r="A1705" s="152" t="n">
        <v>43708</v>
      </c>
      <c r="B1705" s="153">
        <f>IF(A1705="","",YEAR(A1705))</f>
        <v/>
      </c>
      <c r="C1705" s="153">
        <f>IF(A1705="","",MONTH(A1705))</f>
        <v/>
      </c>
      <c r="D1705" s="153">
        <f>IF(A1705="","",CHOOSE(MONTH(A1705),"Ocak","Şubat","Mart","Nisan","Mayıs","Haziran","Temmuz","Ağustos","Eylül","Ekim","Kasım","Aralık"))</f>
        <v/>
      </c>
      <c r="E1705" s="153">
        <f>IF(A1705="","",ROUNDUP(MONTH(A1705)/3,0))</f>
        <v/>
      </c>
      <c r="F1705" s="153">
        <f>IF(A1705="","",WEEKNUM(A1705,2))</f>
        <v/>
      </c>
      <c r="G1705" s="153">
        <f>IF(A1705="","",WEEKDAY(A1705,2))</f>
        <v/>
      </c>
      <c r="H1705" s="153">
        <f>IF(A1705="","",CHOOSE(WEEKDAY(A1705,2),"Pazartesi","Salı","Çarşamba","Perşembe","Cuma","Cumartesi","Pazar"))</f>
        <v/>
      </c>
    </row>
    <row r="1706" ht="10.5" customHeight="1" s="113">
      <c r="A1706" s="152" t="n">
        <v>43709</v>
      </c>
      <c r="B1706" s="153">
        <f>IF(A1706="","",YEAR(A1706))</f>
        <v/>
      </c>
      <c r="C1706" s="153">
        <f>IF(A1706="","",MONTH(A1706))</f>
        <v/>
      </c>
      <c r="D1706" s="153">
        <f>IF(A1706="","",CHOOSE(MONTH(A1706),"Ocak","Şubat","Mart","Nisan","Mayıs","Haziran","Temmuz","Ağustos","Eylül","Ekim","Kasım","Aralık"))</f>
        <v/>
      </c>
      <c r="E1706" s="153">
        <f>IF(A1706="","",ROUNDUP(MONTH(A1706)/3,0))</f>
        <v/>
      </c>
      <c r="F1706" s="153">
        <f>IF(A1706="","",WEEKNUM(A1706,2))</f>
        <v/>
      </c>
      <c r="G1706" s="153">
        <f>IF(A1706="","",WEEKDAY(A1706,2))</f>
        <v/>
      </c>
      <c r="H1706" s="153">
        <f>IF(A1706="","",CHOOSE(WEEKDAY(A1706,2),"Pazartesi","Salı","Çarşamba","Perşembe","Cuma","Cumartesi","Pazar"))</f>
        <v/>
      </c>
    </row>
    <row r="1707" ht="10.5" customHeight="1" s="113">
      <c r="A1707" s="152" t="n">
        <v>43710</v>
      </c>
      <c r="B1707" s="153">
        <f>IF(A1707="","",YEAR(A1707))</f>
        <v/>
      </c>
      <c r="C1707" s="153">
        <f>IF(A1707="","",MONTH(A1707))</f>
        <v/>
      </c>
      <c r="D1707" s="153">
        <f>IF(A1707="","",CHOOSE(MONTH(A1707),"Ocak","Şubat","Mart","Nisan","Mayıs","Haziran","Temmuz","Ağustos","Eylül","Ekim","Kasım","Aralık"))</f>
        <v/>
      </c>
      <c r="E1707" s="153">
        <f>IF(A1707="","",ROUNDUP(MONTH(A1707)/3,0))</f>
        <v/>
      </c>
      <c r="F1707" s="153">
        <f>IF(A1707="","",WEEKNUM(A1707,2))</f>
        <v/>
      </c>
      <c r="G1707" s="153">
        <f>IF(A1707="","",WEEKDAY(A1707,2))</f>
        <v/>
      </c>
      <c r="H1707" s="153">
        <f>IF(A1707="","",CHOOSE(WEEKDAY(A1707,2),"Pazartesi","Salı","Çarşamba","Perşembe","Cuma","Cumartesi","Pazar"))</f>
        <v/>
      </c>
    </row>
    <row r="1708" ht="10.5" customHeight="1" s="113">
      <c r="A1708" s="152" t="n">
        <v>43711</v>
      </c>
      <c r="B1708" s="153">
        <f>IF(A1708="","",YEAR(A1708))</f>
        <v/>
      </c>
      <c r="C1708" s="153">
        <f>IF(A1708="","",MONTH(A1708))</f>
        <v/>
      </c>
      <c r="D1708" s="153">
        <f>IF(A1708="","",CHOOSE(MONTH(A1708),"Ocak","Şubat","Mart","Nisan","Mayıs","Haziran","Temmuz","Ağustos","Eylül","Ekim","Kasım","Aralık"))</f>
        <v/>
      </c>
      <c r="E1708" s="153">
        <f>IF(A1708="","",ROUNDUP(MONTH(A1708)/3,0))</f>
        <v/>
      </c>
      <c r="F1708" s="153">
        <f>IF(A1708="","",WEEKNUM(A1708,2))</f>
        <v/>
      </c>
      <c r="G1708" s="153">
        <f>IF(A1708="","",WEEKDAY(A1708,2))</f>
        <v/>
      </c>
      <c r="H1708" s="153">
        <f>IF(A1708="","",CHOOSE(WEEKDAY(A1708,2),"Pazartesi","Salı","Çarşamba","Perşembe","Cuma","Cumartesi","Pazar"))</f>
        <v/>
      </c>
    </row>
    <row r="1709" ht="10.5" customHeight="1" s="113">
      <c r="A1709" s="152" t="n">
        <v>43712</v>
      </c>
      <c r="B1709" s="153">
        <f>IF(A1709="","",YEAR(A1709))</f>
        <v/>
      </c>
      <c r="C1709" s="153">
        <f>IF(A1709="","",MONTH(A1709))</f>
        <v/>
      </c>
      <c r="D1709" s="153">
        <f>IF(A1709="","",CHOOSE(MONTH(A1709),"Ocak","Şubat","Mart","Nisan","Mayıs","Haziran","Temmuz","Ağustos","Eylül","Ekim","Kasım","Aralık"))</f>
        <v/>
      </c>
      <c r="E1709" s="153">
        <f>IF(A1709="","",ROUNDUP(MONTH(A1709)/3,0))</f>
        <v/>
      </c>
      <c r="F1709" s="153">
        <f>IF(A1709="","",WEEKNUM(A1709,2))</f>
        <v/>
      </c>
      <c r="G1709" s="153">
        <f>IF(A1709="","",WEEKDAY(A1709,2))</f>
        <v/>
      </c>
      <c r="H1709" s="153">
        <f>IF(A1709="","",CHOOSE(WEEKDAY(A1709,2),"Pazartesi","Salı","Çarşamba","Perşembe","Cuma","Cumartesi","Pazar"))</f>
        <v/>
      </c>
    </row>
    <row r="1710" ht="10.5" customHeight="1" s="113">
      <c r="A1710" s="152" t="n">
        <v>43713</v>
      </c>
      <c r="B1710" s="153">
        <f>IF(A1710="","",YEAR(A1710))</f>
        <v/>
      </c>
      <c r="C1710" s="153">
        <f>IF(A1710="","",MONTH(A1710))</f>
        <v/>
      </c>
      <c r="D1710" s="153">
        <f>IF(A1710="","",CHOOSE(MONTH(A1710),"Ocak","Şubat","Mart","Nisan","Mayıs","Haziran","Temmuz","Ağustos","Eylül","Ekim","Kasım","Aralık"))</f>
        <v/>
      </c>
      <c r="E1710" s="153">
        <f>IF(A1710="","",ROUNDUP(MONTH(A1710)/3,0))</f>
        <v/>
      </c>
      <c r="F1710" s="153">
        <f>IF(A1710="","",WEEKNUM(A1710,2))</f>
        <v/>
      </c>
      <c r="G1710" s="153">
        <f>IF(A1710="","",WEEKDAY(A1710,2))</f>
        <v/>
      </c>
      <c r="H1710" s="153">
        <f>IF(A1710="","",CHOOSE(WEEKDAY(A1710,2),"Pazartesi","Salı","Çarşamba","Perşembe","Cuma","Cumartesi","Pazar"))</f>
        <v/>
      </c>
    </row>
    <row r="1711" ht="10.5" customHeight="1" s="113">
      <c r="A1711" s="152" t="n">
        <v>43714</v>
      </c>
      <c r="B1711" s="153">
        <f>IF(A1711="","",YEAR(A1711))</f>
        <v/>
      </c>
      <c r="C1711" s="153">
        <f>IF(A1711="","",MONTH(A1711))</f>
        <v/>
      </c>
      <c r="D1711" s="153">
        <f>IF(A1711="","",CHOOSE(MONTH(A1711),"Ocak","Şubat","Mart","Nisan","Mayıs","Haziran","Temmuz","Ağustos","Eylül","Ekim","Kasım","Aralık"))</f>
        <v/>
      </c>
      <c r="E1711" s="153">
        <f>IF(A1711="","",ROUNDUP(MONTH(A1711)/3,0))</f>
        <v/>
      </c>
      <c r="F1711" s="153">
        <f>IF(A1711="","",WEEKNUM(A1711,2))</f>
        <v/>
      </c>
      <c r="G1711" s="153">
        <f>IF(A1711="","",WEEKDAY(A1711,2))</f>
        <v/>
      </c>
      <c r="H1711" s="153">
        <f>IF(A1711="","",CHOOSE(WEEKDAY(A1711,2),"Pazartesi","Salı","Çarşamba","Perşembe","Cuma","Cumartesi","Pazar"))</f>
        <v/>
      </c>
    </row>
    <row r="1712" ht="10.5" customHeight="1" s="113">
      <c r="A1712" s="152" t="n">
        <v>43715</v>
      </c>
      <c r="B1712" s="153">
        <f>IF(A1712="","",YEAR(A1712))</f>
        <v/>
      </c>
      <c r="C1712" s="153">
        <f>IF(A1712="","",MONTH(A1712))</f>
        <v/>
      </c>
      <c r="D1712" s="153">
        <f>IF(A1712="","",CHOOSE(MONTH(A1712),"Ocak","Şubat","Mart","Nisan","Mayıs","Haziran","Temmuz","Ağustos","Eylül","Ekim","Kasım","Aralık"))</f>
        <v/>
      </c>
      <c r="E1712" s="153">
        <f>IF(A1712="","",ROUNDUP(MONTH(A1712)/3,0))</f>
        <v/>
      </c>
      <c r="F1712" s="153">
        <f>IF(A1712="","",WEEKNUM(A1712,2))</f>
        <v/>
      </c>
      <c r="G1712" s="153">
        <f>IF(A1712="","",WEEKDAY(A1712,2))</f>
        <v/>
      </c>
      <c r="H1712" s="153">
        <f>IF(A1712="","",CHOOSE(WEEKDAY(A1712,2),"Pazartesi","Salı","Çarşamba","Perşembe","Cuma","Cumartesi","Pazar"))</f>
        <v/>
      </c>
    </row>
    <row r="1713" ht="10.5" customHeight="1" s="113">
      <c r="A1713" s="152" t="n">
        <v>43716</v>
      </c>
      <c r="B1713" s="153">
        <f>IF(A1713="","",YEAR(A1713))</f>
        <v/>
      </c>
      <c r="C1713" s="153">
        <f>IF(A1713="","",MONTH(A1713))</f>
        <v/>
      </c>
      <c r="D1713" s="153">
        <f>IF(A1713="","",CHOOSE(MONTH(A1713),"Ocak","Şubat","Mart","Nisan","Mayıs","Haziran","Temmuz","Ağustos","Eylül","Ekim","Kasım","Aralık"))</f>
        <v/>
      </c>
      <c r="E1713" s="153">
        <f>IF(A1713="","",ROUNDUP(MONTH(A1713)/3,0))</f>
        <v/>
      </c>
      <c r="F1713" s="153">
        <f>IF(A1713="","",WEEKNUM(A1713,2))</f>
        <v/>
      </c>
      <c r="G1713" s="153">
        <f>IF(A1713="","",WEEKDAY(A1713,2))</f>
        <v/>
      </c>
      <c r="H1713" s="153">
        <f>IF(A1713="","",CHOOSE(WEEKDAY(A1713,2),"Pazartesi","Salı","Çarşamba","Perşembe","Cuma","Cumartesi","Pazar"))</f>
        <v/>
      </c>
    </row>
    <row r="1714" ht="10.5" customHeight="1" s="113">
      <c r="A1714" s="152" t="n">
        <v>43717</v>
      </c>
      <c r="B1714" s="153">
        <f>IF(A1714="","",YEAR(A1714))</f>
        <v/>
      </c>
      <c r="C1714" s="153">
        <f>IF(A1714="","",MONTH(A1714))</f>
        <v/>
      </c>
      <c r="D1714" s="153">
        <f>IF(A1714="","",CHOOSE(MONTH(A1714),"Ocak","Şubat","Mart","Nisan","Mayıs","Haziran","Temmuz","Ağustos","Eylül","Ekim","Kasım","Aralık"))</f>
        <v/>
      </c>
      <c r="E1714" s="153">
        <f>IF(A1714="","",ROUNDUP(MONTH(A1714)/3,0))</f>
        <v/>
      </c>
      <c r="F1714" s="153">
        <f>IF(A1714="","",WEEKNUM(A1714,2))</f>
        <v/>
      </c>
      <c r="G1714" s="153">
        <f>IF(A1714="","",WEEKDAY(A1714,2))</f>
        <v/>
      </c>
      <c r="H1714" s="153">
        <f>IF(A1714="","",CHOOSE(WEEKDAY(A1714,2),"Pazartesi","Salı","Çarşamba","Perşembe","Cuma","Cumartesi","Pazar"))</f>
        <v/>
      </c>
    </row>
    <row r="1715" ht="10.5" customHeight="1" s="113">
      <c r="A1715" s="152" t="n">
        <v>43718</v>
      </c>
      <c r="B1715" s="153">
        <f>IF(A1715="","",YEAR(A1715))</f>
        <v/>
      </c>
      <c r="C1715" s="153">
        <f>IF(A1715="","",MONTH(A1715))</f>
        <v/>
      </c>
      <c r="D1715" s="153">
        <f>IF(A1715="","",CHOOSE(MONTH(A1715),"Ocak","Şubat","Mart","Nisan","Mayıs","Haziran","Temmuz","Ağustos","Eylül","Ekim","Kasım","Aralık"))</f>
        <v/>
      </c>
      <c r="E1715" s="153">
        <f>IF(A1715="","",ROUNDUP(MONTH(A1715)/3,0))</f>
        <v/>
      </c>
      <c r="F1715" s="153">
        <f>IF(A1715="","",WEEKNUM(A1715,2))</f>
        <v/>
      </c>
      <c r="G1715" s="153">
        <f>IF(A1715="","",WEEKDAY(A1715,2))</f>
        <v/>
      </c>
      <c r="H1715" s="153">
        <f>IF(A1715="","",CHOOSE(WEEKDAY(A1715,2),"Pazartesi","Salı","Çarşamba","Perşembe","Cuma","Cumartesi","Pazar"))</f>
        <v/>
      </c>
    </row>
    <row r="1716" ht="10.5" customHeight="1" s="113">
      <c r="A1716" s="152" t="n">
        <v>43719</v>
      </c>
      <c r="B1716" s="153">
        <f>IF(A1716="","",YEAR(A1716))</f>
        <v/>
      </c>
      <c r="C1716" s="153">
        <f>IF(A1716="","",MONTH(A1716))</f>
        <v/>
      </c>
      <c r="D1716" s="153">
        <f>IF(A1716="","",CHOOSE(MONTH(A1716),"Ocak","Şubat","Mart","Nisan","Mayıs","Haziran","Temmuz","Ağustos","Eylül","Ekim","Kasım","Aralık"))</f>
        <v/>
      </c>
      <c r="E1716" s="153">
        <f>IF(A1716="","",ROUNDUP(MONTH(A1716)/3,0))</f>
        <v/>
      </c>
      <c r="F1716" s="153">
        <f>IF(A1716="","",WEEKNUM(A1716,2))</f>
        <v/>
      </c>
      <c r="G1716" s="153">
        <f>IF(A1716="","",WEEKDAY(A1716,2))</f>
        <v/>
      </c>
      <c r="H1716" s="153">
        <f>IF(A1716="","",CHOOSE(WEEKDAY(A1716,2),"Pazartesi","Salı","Çarşamba","Perşembe","Cuma","Cumartesi","Pazar"))</f>
        <v/>
      </c>
    </row>
    <row r="1717" ht="10.5" customHeight="1" s="113">
      <c r="A1717" s="152" t="n">
        <v>43720</v>
      </c>
      <c r="B1717" s="153">
        <f>IF(A1717="","",YEAR(A1717))</f>
        <v/>
      </c>
      <c r="C1717" s="153">
        <f>IF(A1717="","",MONTH(A1717))</f>
        <v/>
      </c>
      <c r="D1717" s="153">
        <f>IF(A1717="","",CHOOSE(MONTH(A1717),"Ocak","Şubat","Mart","Nisan","Mayıs","Haziran","Temmuz","Ağustos","Eylül","Ekim","Kasım","Aralık"))</f>
        <v/>
      </c>
      <c r="E1717" s="153">
        <f>IF(A1717="","",ROUNDUP(MONTH(A1717)/3,0))</f>
        <v/>
      </c>
      <c r="F1717" s="153">
        <f>IF(A1717="","",WEEKNUM(A1717,2))</f>
        <v/>
      </c>
      <c r="G1717" s="153">
        <f>IF(A1717="","",WEEKDAY(A1717,2))</f>
        <v/>
      </c>
      <c r="H1717" s="153">
        <f>IF(A1717="","",CHOOSE(WEEKDAY(A1717,2),"Pazartesi","Salı","Çarşamba","Perşembe","Cuma","Cumartesi","Pazar"))</f>
        <v/>
      </c>
    </row>
    <row r="1718" ht="10.5" customHeight="1" s="113">
      <c r="A1718" s="152" t="n">
        <v>43721</v>
      </c>
      <c r="B1718" s="153">
        <f>IF(A1718="","",YEAR(A1718))</f>
        <v/>
      </c>
      <c r="C1718" s="153">
        <f>IF(A1718="","",MONTH(A1718))</f>
        <v/>
      </c>
      <c r="D1718" s="153">
        <f>IF(A1718="","",CHOOSE(MONTH(A1718),"Ocak","Şubat","Mart","Nisan","Mayıs","Haziran","Temmuz","Ağustos","Eylül","Ekim","Kasım","Aralık"))</f>
        <v/>
      </c>
      <c r="E1718" s="153">
        <f>IF(A1718="","",ROUNDUP(MONTH(A1718)/3,0))</f>
        <v/>
      </c>
      <c r="F1718" s="153">
        <f>IF(A1718="","",WEEKNUM(A1718,2))</f>
        <v/>
      </c>
      <c r="G1718" s="153">
        <f>IF(A1718="","",WEEKDAY(A1718,2))</f>
        <v/>
      </c>
      <c r="H1718" s="153">
        <f>IF(A1718="","",CHOOSE(WEEKDAY(A1718,2),"Pazartesi","Salı","Çarşamba","Perşembe","Cuma","Cumartesi","Pazar"))</f>
        <v/>
      </c>
    </row>
    <row r="1719" ht="10.5" customHeight="1" s="113">
      <c r="A1719" s="152" t="n">
        <v>43722</v>
      </c>
      <c r="B1719" s="153">
        <f>IF(A1719="","",YEAR(A1719))</f>
        <v/>
      </c>
      <c r="C1719" s="153">
        <f>IF(A1719="","",MONTH(A1719))</f>
        <v/>
      </c>
      <c r="D1719" s="153">
        <f>IF(A1719="","",CHOOSE(MONTH(A1719),"Ocak","Şubat","Mart","Nisan","Mayıs","Haziran","Temmuz","Ağustos","Eylül","Ekim","Kasım","Aralık"))</f>
        <v/>
      </c>
      <c r="E1719" s="153">
        <f>IF(A1719="","",ROUNDUP(MONTH(A1719)/3,0))</f>
        <v/>
      </c>
      <c r="F1719" s="153">
        <f>IF(A1719="","",WEEKNUM(A1719,2))</f>
        <v/>
      </c>
      <c r="G1719" s="153">
        <f>IF(A1719="","",WEEKDAY(A1719,2))</f>
        <v/>
      </c>
      <c r="H1719" s="153">
        <f>IF(A1719="","",CHOOSE(WEEKDAY(A1719,2),"Pazartesi","Salı","Çarşamba","Perşembe","Cuma","Cumartesi","Pazar"))</f>
        <v/>
      </c>
    </row>
    <row r="1720" ht="10.5" customHeight="1" s="113">
      <c r="A1720" s="152" t="n">
        <v>43723</v>
      </c>
      <c r="B1720" s="153">
        <f>IF(A1720="","",YEAR(A1720))</f>
        <v/>
      </c>
      <c r="C1720" s="153">
        <f>IF(A1720="","",MONTH(A1720))</f>
        <v/>
      </c>
      <c r="D1720" s="153">
        <f>IF(A1720="","",CHOOSE(MONTH(A1720),"Ocak","Şubat","Mart","Nisan","Mayıs","Haziran","Temmuz","Ağustos","Eylül","Ekim","Kasım","Aralık"))</f>
        <v/>
      </c>
      <c r="E1720" s="153">
        <f>IF(A1720="","",ROUNDUP(MONTH(A1720)/3,0))</f>
        <v/>
      </c>
      <c r="F1720" s="153">
        <f>IF(A1720="","",WEEKNUM(A1720,2))</f>
        <v/>
      </c>
      <c r="G1720" s="153">
        <f>IF(A1720="","",WEEKDAY(A1720,2))</f>
        <v/>
      </c>
      <c r="H1720" s="153">
        <f>IF(A1720="","",CHOOSE(WEEKDAY(A1720,2),"Pazartesi","Salı","Çarşamba","Perşembe","Cuma","Cumartesi","Pazar"))</f>
        <v/>
      </c>
    </row>
    <row r="1721" ht="10.5" customHeight="1" s="113">
      <c r="A1721" s="152" t="n">
        <v>43724</v>
      </c>
      <c r="B1721" s="153">
        <f>IF(A1721="","",YEAR(A1721))</f>
        <v/>
      </c>
      <c r="C1721" s="153">
        <f>IF(A1721="","",MONTH(A1721))</f>
        <v/>
      </c>
      <c r="D1721" s="153">
        <f>IF(A1721="","",CHOOSE(MONTH(A1721),"Ocak","Şubat","Mart","Nisan","Mayıs","Haziran","Temmuz","Ağustos","Eylül","Ekim","Kasım","Aralık"))</f>
        <v/>
      </c>
      <c r="E1721" s="153">
        <f>IF(A1721="","",ROUNDUP(MONTH(A1721)/3,0))</f>
        <v/>
      </c>
      <c r="F1721" s="153">
        <f>IF(A1721="","",WEEKNUM(A1721,2))</f>
        <v/>
      </c>
      <c r="G1721" s="153">
        <f>IF(A1721="","",WEEKDAY(A1721,2))</f>
        <v/>
      </c>
      <c r="H1721" s="153">
        <f>IF(A1721="","",CHOOSE(WEEKDAY(A1721,2),"Pazartesi","Salı","Çarşamba","Perşembe","Cuma","Cumartesi","Pazar"))</f>
        <v/>
      </c>
    </row>
    <row r="1722" ht="10.5" customHeight="1" s="113">
      <c r="A1722" s="152" t="n">
        <v>43725</v>
      </c>
      <c r="B1722" s="153">
        <f>IF(A1722="","",YEAR(A1722))</f>
        <v/>
      </c>
      <c r="C1722" s="153">
        <f>IF(A1722="","",MONTH(A1722))</f>
        <v/>
      </c>
      <c r="D1722" s="153">
        <f>IF(A1722="","",CHOOSE(MONTH(A1722),"Ocak","Şubat","Mart","Nisan","Mayıs","Haziran","Temmuz","Ağustos","Eylül","Ekim","Kasım","Aralık"))</f>
        <v/>
      </c>
      <c r="E1722" s="153">
        <f>IF(A1722="","",ROUNDUP(MONTH(A1722)/3,0))</f>
        <v/>
      </c>
      <c r="F1722" s="153">
        <f>IF(A1722="","",WEEKNUM(A1722,2))</f>
        <v/>
      </c>
      <c r="G1722" s="153">
        <f>IF(A1722="","",WEEKDAY(A1722,2))</f>
        <v/>
      </c>
      <c r="H1722" s="153">
        <f>IF(A1722="","",CHOOSE(WEEKDAY(A1722,2),"Pazartesi","Salı","Çarşamba","Perşembe","Cuma","Cumartesi","Pazar"))</f>
        <v/>
      </c>
    </row>
    <row r="1723" ht="10.5" customHeight="1" s="113">
      <c r="A1723" s="152" t="n">
        <v>43726</v>
      </c>
      <c r="B1723" s="153">
        <f>IF(A1723="","",YEAR(A1723))</f>
        <v/>
      </c>
      <c r="C1723" s="153">
        <f>IF(A1723="","",MONTH(A1723))</f>
        <v/>
      </c>
      <c r="D1723" s="153">
        <f>IF(A1723="","",CHOOSE(MONTH(A1723),"Ocak","Şubat","Mart","Nisan","Mayıs","Haziran","Temmuz","Ağustos","Eylül","Ekim","Kasım","Aralık"))</f>
        <v/>
      </c>
      <c r="E1723" s="153">
        <f>IF(A1723="","",ROUNDUP(MONTH(A1723)/3,0))</f>
        <v/>
      </c>
      <c r="F1723" s="153">
        <f>IF(A1723="","",WEEKNUM(A1723,2))</f>
        <v/>
      </c>
      <c r="G1723" s="153">
        <f>IF(A1723="","",WEEKDAY(A1723,2))</f>
        <v/>
      </c>
      <c r="H1723" s="153">
        <f>IF(A1723="","",CHOOSE(WEEKDAY(A1723,2),"Pazartesi","Salı","Çarşamba","Perşembe","Cuma","Cumartesi","Pazar"))</f>
        <v/>
      </c>
    </row>
    <row r="1724" ht="10.5" customHeight="1" s="113">
      <c r="A1724" s="152" t="n">
        <v>43727</v>
      </c>
      <c r="B1724" s="153">
        <f>IF(A1724="","",YEAR(A1724))</f>
        <v/>
      </c>
      <c r="C1724" s="153">
        <f>IF(A1724="","",MONTH(A1724))</f>
        <v/>
      </c>
      <c r="D1724" s="153">
        <f>IF(A1724="","",CHOOSE(MONTH(A1724),"Ocak","Şubat","Mart","Nisan","Mayıs","Haziran","Temmuz","Ağustos","Eylül","Ekim","Kasım","Aralık"))</f>
        <v/>
      </c>
      <c r="E1724" s="153">
        <f>IF(A1724="","",ROUNDUP(MONTH(A1724)/3,0))</f>
        <v/>
      </c>
      <c r="F1724" s="153">
        <f>IF(A1724="","",WEEKNUM(A1724,2))</f>
        <v/>
      </c>
      <c r="G1724" s="153">
        <f>IF(A1724="","",WEEKDAY(A1724,2))</f>
        <v/>
      </c>
      <c r="H1724" s="153">
        <f>IF(A1724="","",CHOOSE(WEEKDAY(A1724,2),"Pazartesi","Salı","Çarşamba","Perşembe","Cuma","Cumartesi","Pazar"))</f>
        <v/>
      </c>
    </row>
    <row r="1725" ht="10.5" customHeight="1" s="113">
      <c r="A1725" s="152" t="n">
        <v>43728</v>
      </c>
      <c r="B1725" s="153">
        <f>IF(A1725="","",YEAR(A1725))</f>
        <v/>
      </c>
      <c r="C1725" s="153">
        <f>IF(A1725="","",MONTH(A1725))</f>
        <v/>
      </c>
      <c r="D1725" s="153">
        <f>IF(A1725="","",CHOOSE(MONTH(A1725),"Ocak","Şubat","Mart","Nisan","Mayıs","Haziran","Temmuz","Ağustos","Eylül","Ekim","Kasım","Aralık"))</f>
        <v/>
      </c>
      <c r="E1725" s="153">
        <f>IF(A1725="","",ROUNDUP(MONTH(A1725)/3,0))</f>
        <v/>
      </c>
      <c r="F1725" s="153">
        <f>IF(A1725="","",WEEKNUM(A1725,2))</f>
        <v/>
      </c>
      <c r="G1725" s="153">
        <f>IF(A1725="","",WEEKDAY(A1725,2))</f>
        <v/>
      </c>
      <c r="H1725" s="153">
        <f>IF(A1725="","",CHOOSE(WEEKDAY(A1725,2),"Pazartesi","Salı","Çarşamba","Perşembe","Cuma","Cumartesi","Pazar"))</f>
        <v/>
      </c>
    </row>
    <row r="1726" ht="10.5" customHeight="1" s="113">
      <c r="A1726" s="152" t="n">
        <v>43729</v>
      </c>
      <c r="B1726" s="153">
        <f>IF(A1726="","",YEAR(A1726))</f>
        <v/>
      </c>
      <c r="C1726" s="153">
        <f>IF(A1726="","",MONTH(A1726))</f>
        <v/>
      </c>
      <c r="D1726" s="153">
        <f>IF(A1726="","",CHOOSE(MONTH(A1726),"Ocak","Şubat","Mart","Nisan","Mayıs","Haziran","Temmuz","Ağustos","Eylül","Ekim","Kasım","Aralık"))</f>
        <v/>
      </c>
      <c r="E1726" s="153">
        <f>IF(A1726="","",ROUNDUP(MONTH(A1726)/3,0))</f>
        <v/>
      </c>
      <c r="F1726" s="153">
        <f>IF(A1726="","",WEEKNUM(A1726,2))</f>
        <v/>
      </c>
      <c r="G1726" s="153">
        <f>IF(A1726="","",WEEKDAY(A1726,2))</f>
        <v/>
      </c>
      <c r="H1726" s="153">
        <f>IF(A1726="","",CHOOSE(WEEKDAY(A1726,2),"Pazartesi","Salı","Çarşamba","Perşembe","Cuma","Cumartesi","Pazar"))</f>
        <v/>
      </c>
    </row>
    <row r="1727" ht="10.5" customHeight="1" s="113">
      <c r="A1727" s="152" t="n">
        <v>43730</v>
      </c>
      <c r="B1727" s="153">
        <f>IF(A1727="","",YEAR(A1727))</f>
        <v/>
      </c>
      <c r="C1727" s="153">
        <f>IF(A1727="","",MONTH(A1727))</f>
        <v/>
      </c>
      <c r="D1727" s="153">
        <f>IF(A1727="","",CHOOSE(MONTH(A1727),"Ocak","Şubat","Mart","Nisan","Mayıs","Haziran","Temmuz","Ağustos","Eylül","Ekim","Kasım","Aralık"))</f>
        <v/>
      </c>
      <c r="E1727" s="153">
        <f>IF(A1727="","",ROUNDUP(MONTH(A1727)/3,0))</f>
        <v/>
      </c>
      <c r="F1727" s="153">
        <f>IF(A1727="","",WEEKNUM(A1727,2))</f>
        <v/>
      </c>
      <c r="G1727" s="153">
        <f>IF(A1727="","",WEEKDAY(A1727,2))</f>
        <v/>
      </c>
      <c r="H1727" s="153">
        <f>IF(A1727="","",CHOOSE(WEEKDAY(A1727,2),"Pazartesi","Salı","Çarşamba","Perşembe","Cuma","Cumartesi","Pazar"))</f>
        <v/>
      </c>
    </row>
    <row r="1728" ht="10.5" customHeight="1" s="113">
      <c r="A1728" s="152" t="n">
        <v>43731</v>
      </c>
      <c r="B1728" s="153">
        <f>IF(A1728="","",YEAR(A1728))</f>
        <v/>
      </c>
      <c r="C1728" s="153">
        <f>IF(A1728="","",MONTH(A1728))</f>
        <v/>
      </c>
      <c r="D1728" s="153">
        <f>IF(A1728="","",CHOOSE(MONTH(A1728),"Ocak","Şubat","Mart","Nisan","Mayıs","Haziran","Temmuz","Ağustos","Eylül","Ekim","Kasım","Aralık"))</f>
        <v/>
      </c>
      <c r="E1728" s="153">
        <f>IF(A1728="","",ROUNDUP(MONTH(A1728)/3,0))</f>
        <v/>
      </c>
      <c r="F1728" s="153">
        <f>IF(A1728="","",WEEKNUM(A1728,2))</f>
        <v/>
      </c>
      <c r="G1728" s="153">
        <f>IF(A1728="","",WEEKDAY(A1728,2))</f>
        <v/>
      </c>
      <c r="H1728" s="153">
        <f>IF(A1728="","",CHOOSE(WEEKDAY(A1728,2),"Pazartesi","Salı","Çarşamba","Perşembe","Cuma","Cumartesi","Pazar"))</f>
        <v/>
      </c>
    </row>
    <row r="1729" ht="10.5" customHeight="1" s="113">
      <c r="A1729" s="152" t="n">
        <v>43732</v>
      </c>
      <c r="B1729" s="153">
        <f>IF(A1729="","",YEAR(A1729))</f>
        <v/>
      </c>
      <c r="C1729" s="153">
        <f>IF(A1729="","",MONTH(A1729))</f>
        <v/>
      </c>
      <c r="D1729" s="153">
        <f>IF(A1729="","",CHOOSE(MONTH(A1729),"Ocak","Şubat","Mart","Nisan","Mayıs","Haziran","Temmuz","Ağustos","Eylül","Ekim","Kasım","Aralık"))</f>
        <v/>
      </c>
      <c r="E1729" s="153">
        <f>IF(A1729="","",ROUNDUP(MONTH(A1729)/3,0))</f>
        <v/>
      </c>
      <c r="F1729" s="153">
        <f>IF(A1729="","",WEEKNUM(A1729,2))</f>
        <v/>
      </c>
      <c r="G1729" s="153">
        <f>IF(A1729="","",WEEKDAY(A1729,2))</f>
        <v/>
      </c>
      <c r="H1729" s="153">
        <f>IF(A1729="","",CHOOSE(WEEKDAY(A1729,2),"Pazartesi","Salı","Çarşamba","Perşembe","Cuma","Cumartesi","Pazar"))</f>
        <v/>
      </c>
    </row>
    <row r="1730" ht="10.5" customHeight="1" s="113">
      <c r="A1730" s="152" t="n">
        <v>43733</v>
      </c>
      <c r="B1730" s="153">
        <f>IF(A1730="","",YEAR(A1730))</f>
        <v/>
      </c>
      <c r="C1730" s="153">
        <f>IF(A1730="","",MONTH(A1730))</f>
        <v/>
      </c>
      <c r="D1730" s="153">
        <f>IF(A1730="","",CHOOSE(MONTH(A1730),"Ocak","Şubat","Mart","Nisan","Mayıs","Haziran","Temmuz","Ağustos","Eylül","Ekim","Kasım","Aralık"))</f>
        <v/>
      </c>
      <c r="E1730" s="153">
        <f>IF(A1730="","",ROUNDUP(MONTH(A1730)/3,0))</f>
        <v/>
      </c>
      <c r="F1730" s="153">
        <f>IF(A1730="","",WEEKNUM(A1730,2))</f>
        <v/>
      </c>
      <c r="G1730" s="153">
        <f>IF(A1730="","",WEEKDAY(A1730,2))</f>
        <v/>
      </c>
      <c r="H1730" s="153">
        <f>IF(A1730="","",CHOOSE(WEEKDAY(A1730,2),"Pazartesi","Salı","Çarşamba","Perşembe","Cuma","Cumartesi","Pazar"))</f>
        <v/>
      </c>
    </row>
    <row r="1731" ht="10.5" customHeight="1" s="113">
      <c r="A1731" s="152" t="n">
        <v>43734</v>
      </c>
      <c r="B1731" s="153">
        <f>IF(A1731="","",YEAR(A1731))</f>
        <v/>
      </c>
      <c r="C1731" s="153">
        <f>IF(A1731="","",MONTH(A1731))</f>
        <v/>
      </c>
      <c r="D1731" s="153">
        <f>IF(A1731="","",CHOOSE(MONTH(A1731),"Ocak","Şubat","Mart","Nisan","Mayıs","Haziran","Temmuz","Ağustos","Eylül","Ekim","Kasım","Aralık"))</f>
        <v/>
      </c>
      <c r="E1731" s="153">
        <f>IF(A1731="","",ROUNDUP(MONTH(A1731)/3,0))</f>
        <v/>
      </c>
      <c r="F1731" s="153">
        <f>IF(A1731="","",WEEKNUM(A1731,2))</f>
        <v/>
      </c>
      <c r="G1731" s="153">
        <f>IF(A1731="","",WEEKDAY(A1731,2))</f>
        <v/>
      </c>
      <c r="H1731" s="153">
        <f>IF(A1731="","",CHOOSE(WEEKDAY(A1731,2),"Pazartesi","Salı","Çarşamba","Perşembe","Cuma","Cumartesi","Pazar"))</f>
        <v/>
      </c>
    </row>
    <row r="1732" ht="10.5" customHeight="1" s="113">
      <c r="A1732" s="152" t="n">
        <v>43735</v>
      </c>
      <c r="B1732" s="153">
        <f>IF(A1732="","",YEAR(A1732))</f>
        <v/>
      </c>
      <c r="C1732" s="153">
        <f>IF(A1732="","",MONTH(A1732))</f>
        <v/>
      </c>
      <c r="D1732" s="153">
        <f>IF(A1732="","",CHOOSE(MONTH(A1732),"Ocak","Şubat","Mart","Nisan","Mayıs","Haziran","Temmuz","Ağustos","Eylül","Ekim","Kasım","Aralık"))</f>
        <v/>
      </c>
      <c r="E1732" s="153">
        <f>IF(A1732="","",ROUNDUP(MONTH(A1732)/3,0))</f>
        <v/>
      </c>
      <c r="F1732" s="153">
        <f>IF(A1732="","",WEEKNUM(A1732,2))</f>
        <v/>
      </c>
      <c r="G1732" s="153">
        <f>IF(A1732="","",WEEKDAY(A1732,2))</f>
        <v/>
      </c>
      <c r="H1732" s="153">
        <f>IF(A1732="","",CHOOSE(WEEKDAY(A1732,2),"Pazartesi","Salı","Çarşamba","Perşembe","Cuma","Cumartesi","Pazar"))</f>
        <v/>
      </c>
    </row>
    <row r="1733" ht="10.5" customHeight="1" s="113">
      <c r="A1733" s="152" t="n">
        <v>43736</v>
      </c>
      <c r="B1733" s="153">
        <f>IF(A1733="","",YEAR(A1733))</f>
        <v/>
      </c>
      <c r="C1733" s="153">
        <f>IF(A1733="","",MONTH(A1733))</f>
        <v/>
      </c>
      <c r="D1733" s="153">
        <f>IF(A1733="","",CHOOSE(MONTH(A1733),"Ocak","Şubat","Mart","Nisan","Mayıs","Haziran","Temmuz","Ağustos","Eylül","Ekim","Kasım","Aralık"))</f>
        <v/>
      </c>
      <c r="E1733" s="153">
        <f>IF(A1733="","",ROUNDUP(MONTH(A1733)/3,0))</f>
        <v/>
      </c>
      <c r="F1733" s="153">
        <f>IF(A1733="","",WEEKNUM(A1733,2))</f>
        <v/>
      </c>
      <c r="G1733" s="153">
        <f>IF(A1733="","",WEEKDAY(A1733,2))</f>
        <v/>
      </c>
      <c r="H1733" s="153">
        <f>IF(A1733="","",CHOOSE(WEEKDAY(A1733,2),"Pazartesi","Salı","Çarşamba","Perşembe","Cuma","Cumartesi","Pazar"))</f>
        <v/>
      </c>
    </row>
    <row r="1734" ht="10.5" customHeight="1" s="113">
      <c r="A1734" s="152" t="n">
        <v>43737</v>
      </c>
      <c r="B1734" s="153">
        <f>IF(A1734="","",YEAR(A1734))</f>
        <v/>
      </c>
      <c r="C1734" s="153">
        <f>IF(A1734="","",MONTH(A1734))</f>
        <v/>
      </c>
      <c r="D1734" s="153">
        <f>IF(A1734="","",CHOOSE(MONTH(A1734),"Ocak","Şubat","Mart","Nisan","Mayıs","Haziran","Temmuz","Ağustos","Eylül","Ekim","Kasım","Aralık"))</f>
        <v/>
      </c>
      <c r="E1734" s="153">
        <f>IF(A1734="","",ROUNDUP(MONTH(A1734)/3,0))</f>
        <v/>
      </c>
      <c r="F1734" s="153">
        <f>IF(A1734="","",WEEKNUM(A1734,2))</f>
        <v/>
      </c>
      <c r="G1734" s="153">
        <f>IF(A1734="","",WEEKDAY(A1734,2))</f>
        <v/>
      </c>
      <c r="H1734" s="153">
        <f>IF(A1734="","",CHOOSE(WEEKDAY(A1734,2),"Pazartesi","Salı","Çarşamba","Perşembe","Cuma","Cumartesi","Pazar"))</f>
        <v/>
      </c>
    </row>
    <row r="1735" ht="10.5" customHeight="1" s="113">
      <c r="A1735" s="152" t="n">
        <v>43738</v>
      </c>
      <c r="B1735" s="153">
        <f>IF(A1735="","",YEAR(A1735))</f>
        <v/>
      </c>
      <c r="C1735" s="153">
        <f>IF(A1735="","",MONTH(A1735))</f>
        <v/>
      </c>
      <c r="D1735" s="153">
        <f>IF(A1735="","",CHOOSE(MONTH(A1735),"Ocak","Şubat","Mart","Nisan","Mayıs","Haziran","Temmuz","Ağustos","Eylül","Ekim","Kasım","Aralık"))</f>
        <v/>
      </c>
      <c r="E1735" s="153">
        <f>IF(A1735="","",ROUNDUP(MONTH(A1735)/3,0))</f>
        <v/>
      </c>
      <c r="F1735" s="153">
        <f>IF(A1735="","",WEEKNUM(A1735,2))</f>
        <v/>
      </c>
      <c r="G1735" s="153">
        <f>IF(A1735="","",WEEKDAY(A1735,2))</f>
        <v/>
      </c>
      <c r="H1735" s="153">
        <f>IF(A1735="","",CHOOSE(WEEKDAY(A1735,2),"Pazartesi","Salı","Çarşamba","Perşembe","Cuma","Cumartesi","Pazar"))</f>
        <v/>
      </c>
    </row>
    <row r="1736" ht="10.5" customHeight="1" s="113">
      <c r="A1736" s="152" t="n">
        <v>43739</v>
      </c>
      <c r="B1736" s="153">
        <f>IF(A1736="","",YEAR(A1736))</f>
        <v/>
      </c>
      <c r="C1736" s="153">
        <f>IF(A1736="","",MONTH(A1736))</f>
        <v/>
      </c>
      <c r="D1736" s="153">
        <f>IF(A1736="","",CHOOSE(MONTH(A1736),"Ocak","Şubat","Mart","Nisan","Mayıs","Haziran","Temmuz","Ağustos","Eylül","Ekim","Kasım","Aralık"))</f>
        <v/>
      </c>
      <c r="E1736" s="153">
        <f>IF(A1736="","",ROUNDUP(MONTH(A1736)/3,0))</f>
        <v/>
      </c>
      <c r="F1736" s="153">
        <f>IF(A1736="","",WEEKNUM(A1736,2))</f>
        <v/>
      </c>
      <c r="G1736" s="153">
        <f>IF(A1736="","",WEEKDAY(A1736,2))</f>
        <v/>
      </c>
      <c r="H1736" s="153">
        <f>IF(A1736="","",CHOOSE(WEEKDAY(A1736,2),"Pazartesi","Salı","Çarşamba","Perşembe","Cuma","Cumartesi","Pazar"))</f>
        <v/>
      </c>
    </row>
    <row r="1737" ht="10.5" customHeight="1" s="113">
      <c r="A1737" s="152" t="n">
        <v>43740</v>
      </c>
      <c r="B1737" s="153">
        <f>IF(A1737="","",YEAR(A1737))</f>
        <v/>
      </c>
      <c r="C1737" s="153">
        <f>IF(A1737="","",MONTH(A1737))</f>
        <v/>
      </c>
      <c r="D1737" s="153">
        <f>IF(A1737="","",CHOOSE(MONTH(A1737),"Ocak","Şubat","Mart","Nisan","Mayıs","Haziran","Temmuz","Ağustos","Eylül","Ekim","Kasım","Aralık"))</f>
        <v/>
      </c>
      <c r="E1737" s="153">
        <f>IF(A1737="","",ROUNDUP(MONTH(A1737)/3,0))</f>
        <v/>
      </c>
      <c r="F1737" s="153">
        <f>IF(A1737="","",WEEKNUM(A1737,2))</f>
        <v/>
      </c>
      <c r="G1737" s="153">
        <f>IF(A1737="","",WEEKDAY(A1737,2))</f>
        <v/>
      </c>
      <c r="H1737" s="153">
        <f>IF(A1737="","",CHOOSE(WEEKDAY(A1737,2),"Pazartesi","Salı","Çarşamba","Perşembe","Cuma","Cumartesi","Pazar"))</f>
        <v/>
      </c>
    </row>
    <row r="1738" ht="10.5" customHeight="1" s="113">
      <c r="A1738" s="152" t="n">
        <v>43741</v>
      </c>
      <c r="B1738" s="153">
        <f>IF(A1738="","",YEAR(A1738))</f>
        <v/>
      </c>
      <c r="C1738" s="153">
        <f>IF(A1738="","",MONTH(A1738))</f>
        <v/>
      </c>
      <c r="D1738" s="153">
        <f>IF(A1738="","",CHOOSE(MONTH(A1738),"Ocak","Şubat","Mart","Nisan","Mayıs","Haziran","Temmuz","Ağustos","Eylül","Ekim","Kasım","Aralık"))</f>
        <v/>
      </c>
      <c r="E1738" s="153">
        <f>IF(A1738="","",ROUNDUP(MONTH(A1738)/3,0))</f>
        <v/>
      </c>
      <c r="F1738" s="153">
        <f>IF(A1738="","",WEEKNUM(A1738,2))</f>
        <v/>
      </c>
      <c r="G1738" s="153">
        <f>IF(A1738="","",WEEKDAY(A1738,2))</f>
        <v/>
      </c>
      <c r="H1738" s="153">
        <f>IF(A1738="","",CHOOSE(WEEKDAY(A1738,2),"Pazartesi","Salı","Çarşamba","Perşembe","Cuma","Cumartesi","Pazar"))</f>
        <v/>
      </c>
    </row>
    <row r="1739" ht="10.5" customHeight="1" s="113">
      <c r="A1739" s="152" t="n">
        <v>43742</v>
      </c>
      <c r="B1739" s="153">
        <f>IF(A1739="","",YEAR(A1739))</f>
        <v/>
      </c>
      <c r="C1739" s="153">
        <f>IF(A1739="","",MONTH(A1739))</f>
        <v/>
      </c>
      <c r="D1739" s="153">
        <f>IF(A1739="","",CHOOSE(MONTH(A1739),"Ocak","Şubat","Mart","Nisan","Mayıs","Haziran","Temmuz","Ağustos","Eylül","Ekim","Kasım","Aralık"))</f>
        <v/>
      </c>
      <c r="E1739" s="153">
        <f>IF(A1739="","",ROUNDUP(MONTH(A1739)/3,0))</f>
        <v/>
      </c>
      <c r="F1739" s="153">
        <f>IF(A1739="","",WEEKNUM(A1739,2))</f>
        <v/>
      </c>
      <c r="G1739" s="153">
        <f>IF(A1739="","",WEEKDAY(A1739,2))</f>
        <v/>
      </c>
      <c r="H1739" s="153">
        <f>IF(A1739="","",CHOOSE(WEEKDAY(A1739,2),"Pazartesi","Salı","Çarşamba","Perşembe","Cuma","Cumartesi","Pazar"))</f>
        <v/>
      </c>
    </row>
    <row r="1740" ht="10.5" customHeight="1" s="113">
      <c r="A1740" s="152" t="n">
        <v>43743</v>
      </c>
      <c r="B1740" s="153">
        <f>IF(A1740="","",YEAR(A1740))</f>
        <v/>
      </c>
      <c r="C1740" s="153">
        <f>IF(A1740="","",MONTH(A1740))</f>
        <v/>
      </c>
      <c r="D1740" s="153">
        <f>IF(A1740="","",CHOOSE(MONTH(A1740),"Ocak","Şubat","Mart","Nisan","Mayıs","Haziran","Temmuz","Ağustos","Eylül","Ekim","Kasım","Aralık"))</f>
        <v/>
      </c>
      <c r="E1740" s="153">
        <f>IF(A1740="","",ROUNDUP(MONTH(A1740)/3,0))</f>
        <v/>
      </c>
      <c r="F1740" s="153">
        <f>IF(A1740="","",WEEKNUM(A1740,2))</f>
        <v/>
      </c>
      <c r="G1740" s="153">
        <f>IF(A1740="","",WEEKDAY(A1740,2))</f>
        <v/>
      </c>
      <c r="H1740" s="153">
        <f>IF(A1740="","",CHOOSE(WEEKDAY(A1740,2),"Pazartesi","Salı","Çarşamba","Perşembe","Cuma","Cumartesi","Pazar"))</f>
        <v/>
      </c>
    </row>
    <row r="1741" ht="10.5" customHeight="1" s="113">
      <c r="A1741" s="152" t="n">
        <v>43744</v>
      </c>
      <c r="B1741" s="153">
        <f>IF(A1741="","",YEAR(A1741))</f>
        <v/>
      </c>
      <c r="C1741" s="153">
        <f>IF(A1741="","",MONTH(A1741))</f>
        <v/>
      </c>
      <c r="D1741" s="153">
        <f>IF(A1741="","",CHOOSE(MONTH(A1741),"Ocak","Şubat","Mart","Nisan","Mayıs","Haziran","Temmuz","Ağustos","Eylül","Ekim","Kasım","Aralık"))</f>
        <v/>
      </c>
      <c r="E1741" s="153">
        <f>IF(A1741="","",ROUNDUP(MONTH(A1741)/3,0))</f>
        <v/>
      </c>
      <c r="F1741" s="153">
        <f>IF(A1741="","",WEEKNUM(A1741,2))</f>
        <v/>
      </c>
      <c r="G1741" s="153">
        <f>IF(A1741="","",WEEKDAY(A1741,2))</f>
        <v/>
      </c>
      <c r="H1741" s="153">
        <f>IF(A1741="","",CHOOSE(WEEKDAY(A1741,2),"Pazartesi","Salı","Çarşamba","Perşembe","Cuma","Cumartesi","Pazar"))</f>
        <v/>
      </c>
    </row>
    <row r="1742" ht="10.5" customHeight="1" s="113">
      <c r="A1742" s="152" t="n">
        <v>43745</v>
      </c>
      <c r="B1742" s="153">
        <f>IF(A1742="","",YEAR(A1742))</f>
        <v/>
      </c>
      <c r="C1742" s="153">
        <f>IF(A1742="","",MONTH(A1742))</f>
        <v/>
      </c>
      <c r="D1742" s="153">
        <f>IF(A1742="","",CHOOSE(MONTH(A1742),"Ocak","Şubat","Mart","Nisan","Mayıs","Haziran","Temmuz","Ağustos","Eylül","Ekim","Kasım","Aralık"))</f>
        <v/>
      </c>
      <c r="E1742" s="153">
        <f>IF(A1742="","",ROUNDUP(MONTH(A1742)/3,0))</f>
        <v/>
      </c>
      <c r="F1742" s="153">
        <f>IF(A1742="","",WEEKNUM(A1742,2))</f>
        <v/>
      </c>
      <c r="G1742" s="153">
        <f>IF(A1742="","",WEEKDAY(A1742,2))</f>
        <v/>
      </c>
      <c r="H1742" s="153">
        <f>IF(A1742="","",CHOOSE(WEEKDAY(A1742,2),"Pazartesi","Salı","Çarşamba","Perşembe","Cuma","Cumartesi","Pazar"))</f>
        <v/>
      </c>
    </row>
    <row r="1743" ht="10.5" customHeight="1" s="113">
      <c r="A1743" s="152" t="n">
        <v>43746</v>
      </c>
      <c r="B1743" s="153">
        <f>IF(A1743="","",YEAR(A1743))</f>
        <v/>
      </c>
      <c r="C1743" s="153">
        <f>IF(A1743="","",MONTH(A1743))</f>
        <v/>
      </c>
      <c r="D1743" s="153">
        <f>IF(A1743="","",CHOOSE(MONTH(A1743),"Ocak","Şubat","Mart","Nisan","Mayıs","Haziran","Temmuz","Ağustos","Eylül","Ekim","Kasım","Aralık"))</f>
        <v/>
      </c>
      <c r="E1743" s="153">
        <f>IF(A1743="","",ROUNDUP(MONTH(A1743)/3,0))</f>
        <v/>
      </c>
      <c r="F1743" s="153">
        <f>IF(A1743="","",WEEKNUM(A1743,2))</f>
        <v/>
      </c>
      <c r="G1743" s="153">
        <f>IF(A1743="","",WEEKDAY(A1743,2))</f>
        <v/>
      </c>
      <c r="H1743" s="153">
        <f>IF(A1743="","",CHOOSE(WEEKDAY(A1743,2),"Pazartesi","Salı","Çarşamba","Perşembe","Cuma","Cumartesi","Pazar"))</f>
        <v/>
      </c>
    </row>
    <row r="1744" ht="10.5" customHeight="1" s="113">
      <c r="A1744" s="152" t="n">
        <v>43747</v>
      </c>
      <c r="B1744" s="153">
        <f>IF(A1744="","",YEAR(A1744))</f>
        <v/>
      </c>
      <c r="C1744" s="153">
        <f>IF(A1744="","",MONTH(A1744))</f>
        <v/>
      </c>
      <c r="D1744" s="153">
        <f>IF(A1744="","",CHOOSE(MONTH(A1744),"Ocak","Şubat","Mart","Nisan","Mayıs","Haziran","Temmuz","Ağustos","Eylül","Ekim","Kasım","Aralık"))</f>
        <v/>
      </c>
      <c r="E1744" s="153">
        <f>IF(A1744="","",ROUNDUP(MONTH(A1744)/3,0))</f>
        <v/>
      </c>
      <c r="F1744" s="153">
        <f>IF(A1744="","",WEEKNUM(A1744,2))</f>
        <v/>
      </c>
      <c r="G1744" s="153">
        <f>IF(A1744="","",WEEKDAY(A1744,2))</f>
        <v/>
      </c>
      <c r="H1744" s="153">
        <f>IF(A1744="","",CHOOSE(WEEKDAY(A1744,2),"Pazartesi","Salı","Çarşamba","Perşembe","Cuma","Cumartesi","Pazar"))</f>
        <v/>
      </c>
    </row>
    <row r="1745" ht="10.5" customHeight="1" s="113">
      <c r="A1745" s="152" t="n">
        <v>43748</v>
      </c>
      <c r="B1745" s="153">
        <f>IF(A1745="","",YEAR(A1745))</f>
        <v/>
      </c>
      <c r="C1745" s="153">
        <f>IF(A1745="","",MONTH(A1745))</f>
        <v/>
      </c>
      <c r="D1745" s="153">
        <f>IF(A1745="","",CHOOSE(MONTH(A1745),"Ocak","Şubat","Mart","Nisan","Mayıs","Haziran","Temmuz","Ağustos","Eylül","Ekim","Kasım","Aralık"))</f>
        <v/>
      </c>
      <c r="E1745" s="153">
        <f>IF(A1745="","",ROUNDUP(MONTH(A1745)/3,0))</f>
        <v/>
      </c>
      <c r="F1745" s="153">
        <f>IF(A1745="","",WEEKNUM(A1745,2))</f>
        <v/>
      </c>
      <c r="G1745" s="153">
        <f>IF(A1745="","",WEEKDAY(A1745,2))</f>
        <v/>
      </c>
      <c r="H1745" s="153">
        <f>IF(A1745="","",CHOOSE(WEEKDAY(A1745,2),"Pazartesi","Salı","Çarşamba","Perşembe","Cuma","Cumartesi","Pazar"))</f>
        <v/>
      </c>
    </row>
    <row r="1746" ht="10.5" customHeight="1" s="113">
      <c r="A1746" s="152" t="n">
        <v>43749</v>
      </c>
      <c r="B1746" s="153">
        <f>IF(A1746="","",YEAR(A1746))</f>
        <v/>
      </c>
      <c r="C1746" s="153">
        <f>IF(A1746="","",MONTH(A1746))</f>
        <v/>
      </c>
      <c r="D1746" s="153">
        <f>IF(A1746="","",CHOOSE(MONTH(A1746),"Ocak","Şubat","Mart","Nisan","Mayıs","Haziran","Temmuz","Ağustos","Eylül","Ekim","Kasım","Aralık"))</f>
        <v/>
      </c>
      <c r="E1746" s="153">
        <f>IF(A1746="","",ROUNDUP(MONTH(A1746)/3,0))</f>
        <v/>
      </c>
      <c r="F1746" s="153">
        <f>IF(A1746="","",WEEKNUM(A1746,2))</f>
        <v/>
      </c>
      <c r="G1746" s="153">
        <f>IF(A1746="","",WEEKDAY(A1746,2))</f>
        <v/>
      </c>
      <c r="H1746" s="153">
        <f>IF(A1746="","",CHOOSE(WEEKDAY(A1746,2),"Pazartesi","Salı","Çarşamba","Perşembe","Cuma","Cumartesi","Pazar"))</f>
        <v/>
      </c>
    </row>
    <row r="1747" ht="10.5" customHeight="1" s="113">
      <c r="A1747" s="152" t="n">
        <v>43750</v>
      </c>
      <c r="B1747" s="153">
        <f>IF(A1747="","",YEAR(A1747))</f>
        <v/>
      </c>
      <c r="C1747" s="153">
        <f>IF(A1747="","",MONTH(A1747))</f>
        <v/>
      </c>
      <c r="D1747" s="153">
        <f>IF(A1747="","",CHOOSE(MONTH(A1747),"Ocak","Şubat","Mart","Nisan","Mayıs","Haziran","Temmuz","Ağustos","Eylül","Ekim","Kasım","Aralık"))</f>
        <v/>
      </c>
      <c r="E1747" s="153">
        <f>IF(A1747="","",ROUNDUP(MONTH(A1747)/3,0))</f>
        <v/>
      </c>
      <c r="F1747" s="153">
        <f>IF(A1747="","",WEEKNUM(A1747,2))</f>
        <v/>
      </c>
      <c r="G1747" s="153">
        <f>IF(A1747="","",WEEKDAY(A1747,2))</f>
        <v/>
      </c>
      <c r="H1747" s="153">
        <f>IF(A1747="","",CHOOSE(WEEKDAY(A1747,2),"Pazartesi","Salı","Çarşamba","Perşembe","Cuma","Cumartesi","Pazar"))</f>
        <v/>
      </c>
    </row>
    <row r="1748" ht="10.5" customHeight="1" s="113">
      <c r="A1748" s="152" t="n">
        <v>43751</v>
      </c>
      <c r="B1748" s="153">
        <f>IF(A1748="","",YEAR(A1748))</f>
        <v/>
      </c>
      <c r="C1748" s="153">
        <f>IF(A1748="","",MONTH(A1748))</f>
        <v/>
      </c>
      <c r="D1748" s="153">
        <f>IF(A1748="","",CHOOSE(MONTH(A1748),"Ocak","Şubat","Mart","Nisan","Mayıs","Haziran","Temmuz","Ağustos","Eylül","Ekim","Kasım","Aralık"))</f>
        <v/>
      </c>
      <c r="E1748" s="153">
        <f>IF(A1748="","",ROUNDUP(MONTH(A1748)/3,0))</f>
        <v/>
      </c>
      <c r="F1748" s="153">
        <f>IF(A1748="","",WEEKNUM(A1748,2))</f>
        <v/>
      </c>
      <c r="G1748" s="153">
        <f>IF(A1748="","",WEEKDAY(A1748,2))</f>
        <v/>
      </c>
      <c r="H1748" s="153">
        <f>IF(A1748="","",CHOOSE(WEEKDAY(A1748,2),"Pazartesi","Salı","Çarşamba","Perşembe","Cuma","Cumartesi","Pazar"))</f>
        <v/>
      </c>
    </row>
    <row r="1749" ht="10.5" customHeight="1" s="113">
      <c r="A1749" s="152" t="n">
        <v>43752</v>
      </c>
      <c r="B1749" s="153">
        <f>IF(A1749="","",YEAR(A1749))</f>
        <v/>
      </c>
      <c r="C1749" s="153">
        <f>IF(A1749="","",MONTH(A1749))</f>
        <v/>
      </c>
      <c r="D1749" s="153">
        <f>IF(A1749="","",CHOOSE(MONTH(A1749),"Ocak","Şubat","Mart","Nisan","Mayıs","Haziran","Temmuz","Ağustos","Eylül","Ekim","Kasım","Aralık"))</f>
        <v/>
      </c>
      <c r="E1749" s="153">
        <f>IF(A1749="","",ROUNDUP(MONTH(A1749)/3,0))</f>
        <v/>
      </c>
      <c r="F1749" s="153">
        <f>IF(A1749="","",WEEKNUM(A1749,2))</f>
        <v/>
      </c>
      <c r="G1749" s="153">
        <f>IF(A1749="","",WEEKDAY(A1749,2))</f>
        <v/>
      </c>
      <c r="H1749" s="153">
        <f>IF(A1749="","",CHOOSE(WEEKDAY(A1749,2),"Pazartesi","Salı","Çarşamba","Perşembe","Cuma","Cumartesi","Pazar"))</f>
        <v/>
      </c>
    </row>
    <row r="1750" ht="10.5" customHeight="1" s="113">
      <c r="A1750" s="152" t="n">
        <v>43753</v>
      </c>
      <c r="B1750" s="153">
        <f>IF(A1750="","",YEAR(A1750))</f>
        <v/>
      </c>
      <c r="C1750" s="153">
        <f>IF(A1750="","",MONTH(A1750))</f>
        <v/>
      </c>
      <c r="D1750" s="153">
        <f>IF(A1750="","",CHOOSE(MONTH(A1750),"Ocak","Şubat","Mart","Nisan","Mayıs","Haziran","Temmuz","Ağustos","Eylül","Ekim","Kasım","Aralık"))</f>
        <v/>
      </c>
      <c r="E1750" s="153">
        <f>IF(A1750="","",ROUNDUP(MONTH(A1750)/3,0))</f>
        <v/>
      </c>
      <c r="F1750" s="153">
        <f>IF(A1750="","",WEEKNUM(A1750,2))</f>
        <v/>
      </c>
      <c r="G1750" s="153">
        <f>IF(A1750="","",WEEKDAY(A1750,2))</f>
        <v/>
      </c>
      <c r="H1750" s="153">
        <f>IF(A1750="","",CHOOSE(WEEKDAY(A1750,2),"Pazartesi","Salı","Çarşamba","Perşembe","Cuma","Cumartesi","Pazar"))</f>
        <v/>
      </c>
    </row>
    <row r="1751" ht="10.5" customHeight="1" s="113">
      <c r="A1751" s="152" t="n">
        <v>43754</v>
      </c>
      <c r="B1751" s="153">
        <f>IF(A1751="","",YEAR(A1751))</f>
        <v/>
      </c>
      <c r="C1751" s="153">
        <f>IF(A1751="","",MONTH(A1751))</f>
        <v/>
      </c>
      <c r="D1751" s="153">
        <f>IF(A1751="","",CHOOSE(MONTH(A1751),"Ocak","Şubat","Mart","Nisan","Mayıs","Haziran","Temmuz","Ağustos","Eylül","Ekim","Kasım","Aralık"))</f>
        <v/>
      </c>
      <c r="E1751" s="153">
        <f>IF(A1751="","",ROUNDUP(MONTH(A1751)/3,0))</f>
        <v/>
      </c>
      <c r="F1751" s="153">
        <f>IF(A1751="","",WEEKNUM(A1751,2))</f>
        <v/>
      </c>
      <c r="G1751" s="153">
        <f>IF(A1751="","",WEEKDAY(A1751,2))</f>
        <v/>
      </c>
      <c r="H1751" s="153">
        <f>IF(A1751="","",CHOOSE(WEEKDAY(A1751,2),"Pazartesi","Salı","Çarşamba","Perşembe","Cuma","Cumartesi","Pazar"))</f>
        <v/>
      </c>
    </row>
    <row r="1752" ht="10.5" customHeight="1" s="113">
      <c r="A1752" s="152" t="n">
        <v>43755</v>
      </c>
      <c r="B1752" s="153">
        <f>IF(A1752="","",YEAR(A1752))</f>
        <v/>
      </c>
      <c r="C1752" s="153">
        <f>IF(A1752="","",MONTH(A1752))</f>
        <v/>
      </c>
      <c r="D1752" s="153">
        <f>IF(A1752="","",CHOOSE(MONTH(A1752),"Ocak","Şubat","Mart","Nisan","Mayıs","Haziran","Temmuz","Ağustos","Eylül","Ekim","Kasım","Aralık"))</f>
        <v/>
      </c>
      <c r="E1752" s="153">
        <f>IF(A1752="","",ROUNDUP(MONTH(A1752)/3,0))</f>
        <v/>
      </c>
      <c r="F1752" s="153">
        <f>IF(A1752="","",WEEKNUM(A1752,2))</f>
        <v/>
      </c>
      <c r="G1752" s="153">
        <f>IF(A1752="","",WEEKDAY(A1752,2))</f>
        <v/>
      </c>
      <c r="H1752" s="153">
        <f>IF(A1752="","",CHOOSE(WEEKDAY(A1752,2),"Pazartesi","Salı","Çarşamba","Perşembe","Cuma","Cumartesi","Pazar"))</f>
        <v/>
      </c>
    </row>
    <row r="1753" ht="10.5" customHeight="1" s="113">
      <c r="A1753" s="152" t="n">
        <v>43756</v>
      </c>
      <c r="B1753" s="153">
        <f>IF(A1753="","",YEAR(A1753))</f>
        <v/>
      </c>
      <c r="C1753" s="153">
        <f>IF(A1753="","",MONTH(A1753))</f>
        <v/>
      </c>
      <c r="D1753" s="153">
        <f>IF(A1753="","",CHOOSE(MONTH(A1753),"Ocak","Şubat","Mart","Nisan","Mayıs","Haziran","Temmuz","Ağustos","Eylül","Ekim","Kasım","Aralık"))</f>
        <v/>
      </c>
      <c r="E1753" s="153">
        <f>IF(A1753="","",ROUNDUP(MONTH(A1753)/3,0))</f>
        <v/>
      </c>
      <c r="F1753" s="153">
        <f>IF(A1753="","",WEEKNUM(A1753,2))</f>
        <v/>
      </c>
      <c r="G1753" s="153">
        <f>IF(A1753="","",WEEKDAY(A1753,2))</f>
        <v/>
      </c>
      <c r="H1753" s="153">
        <f>IF(A1753="","",CHOOSE(WEEKDAY(A1753,2),"Pazartesi","Salı","Çarşamba","Perşembe","Cuma","Cumartesi","Pazar"))</f>
        <v/>
      </c>
    </row>
    <row r="1754" ht="10.5" customHeight="1" s="113">
      <c r="A1754" s="152" t="n">
        <v>43757</v>
      </c>
      <c r="B1754" s="153">
        <f>IF(A1754="","",YEAR(A1754))</f>
        <v/>
      </c>
      <c r="C1754" s="153">
        <f>IF(A1754="","",MONTH(A1754))</f>
        <v/>
      </c>
      <c r="D1754" s="153">
        <f>IF(A1754="","",CHOOSE(MONTH(A1754),"Ocak","Şubat","Mart","Nisan","Mayıs","Haziran","Temmuz","Ağustos","Eylül","Ekim","Kasım","Aralık"))</f>
        <v/>
      </c>
      <c r="E1754" s="153">
        <f>IF(A1754="","",ROUNDUP(MONTH(A1754)/3,0))</f>
        <v/>
      </c>
      <c r="F1754" s="153">
        <f>IF(A1754="","",WEEKNUM(A1754,2))</f>
        <v/>
      </c>
      <c r="G1754" s="153">
        <f>IF(A1754="","",WEEKDAY(A1754,2))</f>
        <v/>
      </c>
      <c r="H1754" s="153">
        <f>IF(A1754="","",CHOOSE(WEEKDAY(A1754,2),"Pazartesi","Salı","Çarşamba","Perşembe","Cuma","Cumartesi","Pazar"))</f>
        <v/>
      </c>
    </row>
    <row r="1755" ht="10.5" customHeight="1" s="113">
      <c r="A1755" s="152" t="n">
        <v>43758</v>
      </c>
      <c r="B1755" s="153">
        <f>IF(A1755="","",YEAR(A1755))</f>
        <v/>
      </c>
      <c r="C1755" s="153">
        <f>IF(A1755="","",MONTH(A1755))</f>
        <v/>
      </c>
      <c r="D1755" s="153">
        <f>IF(A1755="","",CHOOSE(MONTH(A1755),"Ocak","Şubat","Mart","Nisan","Mayıs","Haziran","Temmuz","Ağustos","Eylül","Ekim","Kasım","Aralık"))</f>
        <v/>
      </c>
      <c r="E1755" s="153">
        <f>IF(A1755="","",ROUNDUP(MONTH(A1755)/3,0))</f>
        <v/>
      </c>
      <c r="F1755" s="153">
        <f>IF(A1755="","",WEEKNUM(A1755,2))</f>
        <v/>
      </c>
      <c r="G1755" s="153">
        <f>IF(A1755="","",WEEKDAY(A1755,2))</f>
        <v/>
      </c>
      <c r="H1755" s="153">
        <f>IF(A1755="","",CHOOSE(WEEKDAY(A1755,2),"Pazartesi","Salı","Çarşamba","Perşembe","Cuma","Cumartesi","Pazar"))</f>
        <v/>
      </c>
    </row>
    <row r="1756" ht="10.5" customHeight="1" s="113">
      <c r="A1756" s="152" t="n">
        <v>43759</v>
      </c>
      <c r="B1756" s="153">
        <f>IF(A1756="","",YEAR(A1756))</f>
        <v/>
      </c>
      <c r="C1756" s="153">
        <f>IF(A1756="","",MONTH(A1756))</f>
        <v/>
      </c>
      <c r="D1756" s="153">
        <f>IF(A1756="","",CHOOSE(MONTH(A1756),"Ocak","Şubat","Mart","Nisan","Mayıs","Haziran","Temmuz","Ağustos","Eylül","Ekim","Kasım","Aralık"))</f>
        <v/>
      </c>
      <c r="E1756" s="153">
        <f>IF(A1756="","",ROUNDUP(MONTH(A1756)/3,0))</f>
        <v/>
      </c>
      <c r="F1756" s="153">
        <f>IF(A1756="","",WEEKNUM(A1756,2))</f>
        <v/>
      </c>
      <c r="G1756" s="153">
        <f>IF(A1756="","",WEEKDAY(A1756,2))</f>
        <v/>
      </c>
      <c r="H1756" s="153">
        <f>IF(A1756="","",CHOOSE(WEEKDAY(A1756,2),"Pazartesi","Salı","Çarşamba","Perşembe","Cuma","Cumartesi","Pazar"))</f>
        <v/>
      </c>
    </row>
    <row r="1757" ht="10.5" customHeight="1" s="113">
      <c r="A1757" s="152" t="n">
        <v>43760</v>
      </c>
      <c r="B1757" s="153">
        <f>IF(A1757="","",YEAR(A1757))</f>
        <v/>
      </c>
      <c r="C1757" s="153">
        <f>IF(A1757="","",MONTH(A1757))</f>
        <v/>
      </c>
      <c r="D1757" s="153">
        <f>IF(A1757="","",CHOOSE(MONTH(A1757),"Ocak","Şubat","Mart","Nisan","Mayıs","Haziran","Temmuz","Ağustos","Eylül","Ekim","Kasım","Aralık"))</f>
        <v/>
      </c>
      <c r="E1757" s="153">
        <f>IF(A1757="","",ROUNDUP(MONTH(A1757)/3,0))</f>
        <v/>
      </c>
      <c r="F1757" s="153">
        <f>IF(A1757="","",WEEKNUM(A1757,2))</f>
        <v/>
      </c>
      <c r="G1757" s="153">
        <f>IF(A1757="","",WEEKDAY(A1757,2))</f>
        <v/>
      </c>
      <c r="H1757" s="153">
        <f>IF(A1757="","",CHOOSE(WEEKDAY(A1757,2),"Pazartesi","Salı","Çarşamba","Perşembe","Cuma","Cumartesi","Pazar"))</f>
        <v/>
      </c>
    </row>
    <row r="1758" ht="10.5" customHeight="1" s="113">
      <c r="A1758" s="152" t="n">
        <v>43761</v>
      </c>
      <c r="B1758" s="153">
        <f>IF(A1758="","",YEAR(A1758))</f>
        <v/>
      </c>
      <c r="C1758" s="153">
        <f>IF(A1758="","",MONTH(A1758))</f>
        <v/>
      </c>
      <c r="D1758" s="153">
        <f>IF(A1758="","",CHOOSE(MONTH(A1758),"Ocak","Şubat","Mart","Nisan","Mayıs","Haziran","Temmuz","Ağustos","Eylül","Ekim","Kasım","Aralık"))</f>
        <v/>
      </c>
      <c r="E1758" s="153">
        <f>IF(A1758="","",ROUNDUP(MONTH(A1758)/3,0))</f>
        <v/>
      </c>
      <c r="F1758" s="153">
        <f>IF(A1758="","",WEEKNUM(A1758,2))</f>
        <v/>
      </c>
      <c r="G1758" s="153">
        <f>IF(A1758="","",WEEKDAY(A1758,2))</f>
        <v/>
      </c>
      <c r="H1758" s="153">
        <f>IF(A1758="","",CHOOSE(WEEKDAY(A1758,2),"Pazartesi","Salı","Çarşamba","Perşembe","Cuma","Cumartesi","Pazar"))</f>
        <v/>
      </c>
    </row>
    <row r="1759" ht="10.5" customHeight="1" s="113">
      <c r="A1759" s="152" t="n">
        <v>43762</v>
      </c>
      <c r="B1759" s="153">
        <f>IF(A1759="","",YEAR(A1759))</f>
        <v/>
      </c>
      <c r="C1759" s="153">
        <f>IF(A1759="","",MONTH(A1759))</f>
        <v/>
      </c>
      <c r="D1759" s="153">
        <f>IF(A1759="","",CHOOSE(MONTH(A1759),"Ocak","Şubat","Mart","Nisan","Mayıs","Haziran","Temmuz","Ağustos","Eylül","Ekim","Kasım","Aralık"))</f>
        <v/>
      </c>
      <c r="E1759" s="153">
        <f>IF(A1759="","",ROUNDUP(MONTH(A1759)/3,0))</f>
        <v/>
      </c>
      <c r="F1759" s="153">
        <f>IF(A1759="","",WEEKNUM(A1759,2))</f>
        <v/>
      </c>
      <c r="G1759" s="153">
        <f>IF(A1759="","",WEEKDAY(A1759,2))</f>
        <v/>
      </c>
      <c r="H1759" s="153">
        <f>IF(A1759="","",CHOOSE(WEEKDAY(A1759,2),"Pazartesi","Salı","Çarşamba","Perşembe","Cuma","Cumartesi","Pazar"))</f>
        <v/>
      </c>
    </row>
    <row r="1760" ht="10.5" customHeight="1" s="113">
      <c r="A1760" s="152" t="n">
        <v>43763</v>
      </c>
      <c r="B1760" s="153">
        <f>IF(A1760="","",YEAR(A1760))</f>
        <v/>
      </c>
      <c r="C1760" s="153">
        <f>IF(A1760="","",MONTH(A1760))</f>
        <v/>
      </c>
      <c r="D1760" s="153">
        <f>IF(A1760="","",CHOOSE(MONTH(A1760),"Ocak","Şubat","Mart","Nisan","Mayıs","Haziran","Temmuz","Ağustos","Eylül","Ekim","Kasım","Aralık"))</f>
        <v/>
      </c>
      <c r="E1760" s="153">
        <f>IF(A1760="","",ROUNDUP(MONTH(A1760)/3,0))</f>
        <v/>
      </c>
      <c r="F1760" s="153">
        <f>IF(A1760="","",WEEKNUM(A1760,2))</f>
        <v/>
      </c>
      <c r="G1760" s="153">
        <f>IF(A1760="","",WEEKDAY(A1760,2))</f>
        <v/>
      </c>
      <c r="H1760" s="153">
        <f>IF(A1760="","",CHOOSE(WEEKDAY(A1760,2),"Pazartesi","Salı","Çarşamba","Perşembe","Cuma","Cumartesi","Pazar"))</f>
        <v/>
      </c>
    </row>
    <row r="1761" ht="10.5" customHeight="1" s="113">
      <c r="A1761" s="152" t="n">
        <v>43764</v>
      </c>
      <c r="B1761" s="153">
        <f>IF(A1761="","",YEAR(A1761))</f>
        <v/>
      </c>
      <c r="C1761" s="153">
        <f>IF(A1761="","",MONTH(A1761))</f>
        <v/>
      </c>
      <c r="D1761" s="153">
        <f>IF(A1761="","",CHOOSE(MONTH(A1761),"Ocak","Şubat","Mart","Nisan","Mayıs","Haziran","Temmuz","Ağustos","Eylül","Ekim","Kasım","Aralık"))</f>
        <v/>
      </c>
      <c r="E1761" s="153">
        <f>IF(A1761="","",ROUNDUP(MONTH(A1761)/3,0))</f>
        <v/>
      </c>
      <c r="F1761" s="153">
        <f>IF(A1761="","",WEEKNUM(A1761,2))</f>
        <v/>
      </c>
      <c r="G1761" s="153">
        <f>IF(A1761="","",WEEKDAY(A1761,2))</f>
        <v/>
      </c>
      <c r="H1761" s="153">
        <f>IF(A1761="","",CHOOSE(WEEKDAY(A1761,2),"Pazartesi","Salı","Çarşamba","Perşembe","Cuma","Cumartesi","Pazar"))</f>
        <v/>
      </c>
    </row>
    <row r="1762" ht="10.5" customHeight="1" s="113">
      <c r="A1762" s="152" t="n">
        <v>43765</v>
      </c>
      <c r="B1762" s="153">
        <f>IF(A1762="","",YEAR(A1762))</f>
        <v/>
      </c>
      <c r="C1762" s="153">
        <f>IF(A1762="","",MONTH(A1762))</f>
        <v/>
      </c>
      <c r="D1762" s="153">
        <f>IF(A1762="","",CHOOSE(MONTH(A1762),"Ocak","Şubat","Mart","Nisan","Mayıs","Haziran","Temmuz","Ağustos","Eylül","Ekim","Kasım","Aralık"))</f>
        <v/>
      </c>
      <c r="E1762" s="153">
        <f>IF(A1762="","",ROUNDUP(MONTH(A1762)/3,0))</f>
        <v/>
      </c>
      <c r="F1762" s="153">
        <f>IF(A1762="","",WEEKNUM(A1762,2))</f>
        <v/>
      </c>
      <c r="G1762" s="153">
        <f>IF(A1762="","",WEEKDAY(A1762,2))</f>
        <v/>
      </c>
      <c r="H1762" s="153">
        <f>IF(A1762="","",CHOOSE(WEEKDAY(A1762,2),"Pazartesi","Salı","Çarşamba","Perşembe","Cuma","Cumartesi","Pazar"))</f>
        <v/>
      </c>
    </row>
    <row r="1763" ht="10.5" customHeight="1" s="113">
      <c r="A1763" s="152" t="n">
        <v>43766</v>
      </c>
      <c r="B1763" s="153">
        <f>IF(A1763="","",YEAR(A1763))</f>
        <v/>
      </c>
      <c r="C1763" s="153">
        <f>IF(A1763="","",MONTH(A1763))</f>
        <v/>
      </c>
      <c r="D1763" s="153">
        <f>IF(A1763="","",CHOOSE(MONTH(A1763),"Ocak","Şubat","Mart","Nisan","Mayıs","Haziran","Temmuz","Ağustos","Eylül","Ekim","Kasım","Aralık"))</f>
        <v/>
      </c>
      <c r="E1763" s="153">
        <f>IF(A1763="","",ROUNDUP(MONTH(A1763)/3,0))</f>
        <v/>
      </c>
      <c r="F1763" s="153">
        <f>IF(A1763="","",WEEKNUM(A1763,2))</f>
        <v/>
      </c>
      <c r="G1763" s="153">
        <f>IF(A1763="","",WEEKDAY(A1763,2))</f>
        <v/>
      </c>
      <c r="H1763" s="153">
        <f>IF(A1763="","",CHOOSE(WEEKDAY(A1763,2),"Pazartesi","Salı","Çarşamba","Perşembe","Cuma","Cumartesi","Pazar"))</f>
        <v/>
      </c>
    </row>
    <row r="1764" ht="10.5" customHeight="1" s="113">
      <c r="A1764" s="152" t="n">
        <v>43767</v>
      </c>
      <c r="B1764" s="153">
        <f>IF(A1764="","",YEAR(A1764))</f>
        <v/>
      </c>
      <c r="C1764" s="153">
        <f>IF(A1764="","",MONTH(A1764))</f>
        <v/>
      </c>
      <c r="D1764" s="153">
        <f>IF(A1764="","",CHOOSE(MONTH(A1764),"Ocak","Şubat","Mart","Nisan","Mayıs","Haziran","Temmuz","Ağustos","Eylül","Ekim","Kasım","Aralık"))</f>
        <v/>
      </c>
      <c r="E1764" s="153">
        <f>IF(A1764="","",ROUNDUP(MONTH(A1764)/3,0))</f>
        <v/>
      </c>
      <c r="F1764" s="153">
        <f>IF(A1764="","",WEEKNUM(A1764,2))</f>
        <v/>
      </c>
      <c r="G1764" s="153">
        <f>IF(A1764="","",WEEKDAY(A1764,2))</f>
        <v/>
      </c>
      <c r="H1764" s="153">
        <f>IF(A1764="","",CHOOSE(WEEKDAY(A1764,2),"Pazartesi","Salı","Çarşamba","Perşembe","Cuma","Cumartesi","Pazar"))</f>
        <v/>
      </c>
    </row>
    <row r="1765" ht="10.5" customHeight="1" s="113">
      <c r="A1765" s="152" t="n">
        <v>43768</v>
      </c>
      <c r="B1765" s="153">
        <f>IF(A1765="","",YEAR(A1765))</f>
        <v/>
      </c>
      <c r="C1765" s="153">
        <f>IF(A1765="","",MONTH(A1765))</f>
        <v/>
      </c>
      <c r="D1765" s="153">
        <f>IF(A1765="","",CHOOSE(MONTH(A1765),"Ocak","Şubat","Mart","Nisan","Mayıs","Haziran","Temmuz","Ağustos","Eylül","Ekim","Kasım","Aralık"))</f>
        <v/>
      </c>
      <c r="E1765" s="153">
        <f>IF(A1765="","",ROUNDUP(MONTH(A1765)/3,0))</f>
        <v/>
      </c>
      <c r="F1765" s="153">
        <f>IF(A1765="","",WEEKNUM(A1765,2))</f>
        <v/>
      </c>
      <c r="G1765" s="153">
        <f>IF(A1765="","",WEEKDAY(A1765,2))</f>
        <v/>
      </c>
      <c r="H1765" s="153">
        <f>IF(A1765="","",CHOOSE(WEEKDAY(A1765,2),"Pazartesi","Salı","Çarşamba","Perşembe","Cuma","Cumartesi","Pazar"))</f>
        <v/>
      </c>
    </row>
    <row r="1766" ht="10.5" customHeight="1" s="113">
      <c r="A1766" s="152" t="n">
        <v>43769</v>
      </c>
      <c r="B1766" s="153">
        <f>IF(A1766="","",YEAR(A1766))</f>
        <v/>
      </c>
      <c r="C1766" s="153">
        <f>IF(A1766="","",MONTH(A1766))</f>
        <v/>
      </c>
      <c r="D1766" s="153">
        <f>IF(A1766="","",CHOOSE(MONTH(A1766),"Ocak","Şubat","Mart","Nisan","Mayıs","Haziran","Temmuz","Ağustos","Eylül","Ekim","Kasım","Aralık"))</f>
        <v/>
      </c>
      <c r="E1766" s="153">
        <f>IF(A1766="","",ROUNDUP(MONTH(A1766)/3,0))</f>
        <v/>
      </c>
      <c r="F1766" s="153">
        <f>IF(A1766="","",WEEKNUM(A1766,2))</f>
        <v/>
      </c>
      <c r="G1766" s="153">
        <f>IF(A1766="","",WEEKDAY(A1766,2))</f>
        <v/>
      </c>
      <c r="H1766" s="153">
        <f>IF(A1766="","",CHOOSE(WEEKDAY(A1766,2),"Pazartesi","Salı","Çarşamba","Perşembe","Cuma","Cumartesi","Pazar"))</f>
        <v/>
      </c>
    </row>
    <row r="1767" ht="10.5" customHeight="1" s="113">
      <c r="A1767" s="152" t="n">
        <v>43770</v>
      </c>
      <c r="B1767" s="153">
        <f>IF(A1767="","",YEAR(A1767))</f>
        <v/>
      </c>
      <c r="C1767" s="153">
        <f>IF(A1767="","",MONTH(A1767))</f>
        <v/>
      </c>
      <c r="D1767" s="153">
        <f>IF(A1767="","",CHOOSE(MONTH(A1767),"Ocak","Şubat","Mart","Nisan","Mayıs","Haziran","Temmuz","Ağustos","Eylül","Ekim","Kasım","Aralık"))</f>
        <v/>
      </c>
      <c r="E1767" s="153">
        <f>IF(A1767="","",ROUNDUP(MONTH(A1767)/3,0))</f>
        <v/>
      </c>
      <c r="F1767" s="153">
        <f>IF(A1767="","",WEEKNUM(A1767,2))</f>
        <v/>
      </c>
      <c r="G1767" s="153">
        <f>IF(A1767="","",WEEKDAY(A1767,2))</f>
        <v/>
      </c>
      <c r="H1767" s="153">
        <f>IF(A1767="","",CHOOSE(WEEKDAY(A1767,2),"Pazartesi","Salı","Çarşamba","Perşembe","Cuma","Cumartesi","Pazar"))</f>
        <v/>
      </c>
    </row>
    <row r="1768" ht="10.5" customHeight="1" s="113">
      <c r="A1768" s="152" t="n">
        <v>43771</v>
      </c>
      <c r="B1768" s="153">
        <f>IF(A1768="","",YEAR(A1768))</f>
        <v/>
      </c>
      <c r="C1768" s="153">
        <f>IF(A1768="","",MONTH(A1768))</f>
        <v/>
      </c>
      <c r="D1768" s="153">
        <f>IF(A1768="","",CHOOSE(MONTH(A1768),"Ocak","Şubat","Mart","Nisan","Mayıs","Haziran","Temmuz","Ağustos","Eylül","Ekim","Kasım","Aralık"))</f>
        <v/>
      </c>
      <c r="E1768" s="153">
        <f>IF(A1768="","",ROUNDUP(MONTH(A1768)/3,0))</f>
        <v/>
      </c>
      <c r="F1768" s="153">
        <f>IF(A1768="","",WEEKNUM(A1768,2))</f>
        <v/>
      </c>
      <c r="G1768" s="153">
        <f>IF(A1768="","",WEEKDAY(A1768,2))</f>
        <v/>
      </c>
      <c r="H1768" s="153">
        <f>IF(A1768="","",CHOOSE(WEEKDAY(A1768,2),"Pazartesi","Salı","Çarşamba","Perşembe","Cuma","Cumartesi","Pazar"))</f>
        <v/>
      </c>
    </row>
    <row r="1769" ht="10.5" customHeight="1" s="113">
      <c r="A1769" s="152" t="n">
        <v>43772</v>
      </c>
      <c r="B1769" s="153">
        <f>IF(A1769="","",YEAR(A1769))</f>
        <v/>
      </c>
      <c r="C1769" s="153">
        <f>IF(A1769="","",MONTH(A1769))</f>
        <v/>
      </c>
      <c r="D1769" s="153">
        <f>IF(A1769="","",CHOOSE(MONTH(A1769),"Ocak","Şubat","Mart","Nisan","Mayıs","Haziran","Temmuz","Ağustos","Eylül","Ekim","Kasım","Aralık"))</f>
        <v/>
      </c>
      <c r="E1769" s="153">
        <f>IF(A1769="","",ROUNDUP(MONTH(A1769)/3,0))</f>
        <v/>
      </c>
      <c r="F1769" s="153">
        <f>IF(A1769="","",WEEKNUM(A1769,2))</f>
        <v/>
      </c>
      <c r="G1769" s="153">
        <f>IF(A1769="","",WEEKDAY(A1769,2))</f>
        <v/>
      </c>
      <c r="H1769" s="153">
        <f>IF(A1769="","",CHOOSE(WEEKDAY(A1769,2),"Pazartesi","Salı","Çarşamba","Perşembe","Cuma","Cumartesi","Pazar"))</f>
        <v/>
      </c>
    </row>
    <row r="1770" ht="10.5" customHeight="1" s="113">
      <c r="A1770" s="152" t="n">
        <v>43773</v>
      </c>
      <c r="B1770" s="153">
        <f>IF(A1770="","",YEAR(A1770))</f>
        <v/>
      </c>
      <c r="C1770" s="153">
        <f>IF(A1770="","",MONTH(A1770))</f>
        <v/>
      </c>
      <c r="D1770" s="153">
        <f>IF(A1770="","",CHOOSE(MONTH(A1770),"Ocak","Şubat","Mart","Nisan","Mayıs","Haziran","Temmuz","Ağustos","Eylül","Ekim","Kasım","Aralık"))</f>
        <v/>
      </c>
      <c r="E1770" s="153">
        <f>IF(A1770="","",ROUNDUP(MONTH(A1770)/3,0))</f>
        <v/>
      </c>
      <c r="F1770" s="153">
        <f>IF(A1770="","",WEEKNUM(A1770,2))</f>
        <v/>
      </c>
      <c r="G1770" s="153">
        <f>IF(A1770="","",WEEKDAY(A1770,2))</f>
        <v/>
      </c>
      <c r="H1770" s="153">
        <f>IF(A1770="","",CHOOSE(WEEKDAY(A1770,2),"Pazartesi","Salı","Çarşamba","Perşembe","Cuma","Cumartesi","Pazar"))</f>
        <v/>
      </c>
    </row>
    <row r="1771" ht="10.5" customHeight="1" s="113">
      <c r="A1771" s="152" t="n">
        <v>43774</v>
      </c>
      <c r="B1771" s="153">
        <f>IF(A1771="","",YEAR(A1771))</f>
        <v/>
      </c>
      <c r="C1771" s="153">
        <f>IF(A1771="","",MONTH(A1771))</f>
        <v/>
      </c>
      <c r="D1771" s="153">
        <f>IF(A1771="","",CHOOSE(MONTH(A1771),"Ocak","Şubat","Mart","Nisan","Mayıs","Haziran","Temmuz","Ağustos","Eylül","Ekim","Kasım","Aralık"))</f>
        <v/>
      </c>
      <c r="E1771" s="153">
        <f>IF(A1771="","",ROUNDUP(MONTH(A1771)/3,0))</f>
        <v/>
      </c>
      <c r="F1771" s="153">
        <f>IF(A1771="","",WEEKNUM(A1771,2))</f>
        <v/>
      </c>
      <c r="G1771" s="153">
        <f>IF(A1771="","",WEEKDAY(A1771,2))</f>
        <v/>
      </c>
      <c r="H1771" s="153">
        <f>IF(A1771="","",CHOOSE(WEEKDAY(A1771,2),"Pazartesi","Salı","Çarşamba","Perşembe","Cuma","Cumartesi","Pazar"))</f>
        <v/>
      </c>
    </row>
    <row r="1772" ht="10.5" customHeight="1" s="113">
      <c r="A1772" s="152" t="n">
        <v>43775</v>
      </c>
      <c r="B1772" s="153">
        <f>IF(A1772="","",YEAR(A1772))</f>
        <v/>
      </c>
      <c r="C1772" s="153">
        <f>IF(A1772="","",MONTH(A1772))</f>
        <v/>
      </c>
      <c r="D1772" s="153">
        <f>IF(A1772="","",CHOOSE(MONTH(A1772),"Ocak","Şubat","Mart","Nisan","Mayıs","Haziran","Temmuz","Ağustos","Eylül","Ekim","Kasım","Aralık"))</f>
        <v/>
      </c>
      <c r="E1772" s="153">
        <f>IF(A1772="","",ROUNDUP(MONTH(A1772)/3,0))</f>
        <v/>
      </c>
      <c r="F1772" s="153">
        <f>IF(A1772="","",WEEKNUM(A1772,2))</f>
        <v/>
      </c>
      <c r="G1772" s="153">
        <f>IF(A1772="","",WEEKDAY(A1772,2))</f>
        <v/>
      </c>
      <c r="H1772" s="153">
        <f>IF(A1772="","",CHOOSE(WEEKDAY(A1772,2),"Pazartesi","Salı","Çarşamba","Perşembe","Cuma","Cumartesi","Pazar"))</f>
        <v/>
      </c>
    </row>
    <row r="1773" ht="10.5" customHeight="1" s="113">
      <c r="A1773" s="152" t="n">
        <v>43776</v>
      </c>
      <c r="B1773" s="153">
        <f>IF(A1773="","",YEAR(A1773))</f>
        <v/>
      </c>
      <c r="C1773" s="153">
        <f>IF(A1773="","",MONTH(A1773))</f>
        <v/>
      </c>
      <c r="D1773" s="153">
        <f>IF(A1773="","",CHOOSE(MONTH(A1773),"Ocak","Şubat","Mart","Nisan","Mayıs","Haziran","Temmuz","Ağustos","Eylül","Ekim","Kasım","Aralık"))</f>
        <v/>
      </c>
      <c r="E1773" s="153">
        <f>IF(A1773="","",ROUNDUP(MONTH(A1773)/3,0))</f>
        <v/>
      </c>
      <c r="F1773" s="153">
        <f>IF(A1773="","",WEEKNUM(A1773,2))</f>
        <v/>
      </c>
      <c r="G1773" s="153">
        <f>IF(A1773="","",WEEKDAY(A1773,2))</f>
        <v/>
      </c>
      <c r="H1773" s="153">
        <f>IF(A1773="","",CHOOSE(WEEKDAY(A1773,2),"Pazartesi","Salı","Çarşamba","Perşembe","Cuma","Cumartesi","Pazar"))</f>
        <v/>
      </c>
    </row>
    <row r="1774" ht="10.5" customHeight="1" s="113">
      <c r="A1774" s="152" t="n">
        <v>43777</v>
      </c>
      <c r="B1774" s="153">
        <f>IF(A1774="","",YEAR(A1774))</f>
        <v/>
      </c>
      <c r="C1774" s="153">
        <f>IF(A1774="","",MONTH(A1774))</f>
        <v/>
      </c>
      <c r="D1774" s="153">
        <f>IF(A1774="","",CHOOSE(MONTH(A1774),"Ocak","Şubat","Mart","Nisan","Mayıs","Haziran","Temmuz","Ağustos","Eylül","Ekim","Kasım","Aralık"))</f>
        <v/>
      </c>
      <c r="E1774" s="153">
        <f>IF(A1774="","",ROUNDUP(MONTH(A1774)/3,0))</f>
        <v/>
      </c>
      <c r="F1774" s="153">
        <f>IF(A1774="","",WEEKNUM(A1774,2))</f>
        <v/>
      </c>
      <c r="G1774" s="153">
        <f>IF(A1774="","",WEEKDAY(A1774,2))</f>
        <v/>
      </c>
      <c r="H1774" s="153">
        <f>IF(A1774="","",CHOOSE(WEEKDAY(A1774,2),"Pazartesi","Salı","Çarşamba","Perşembe","Cuma","Cumartesi","Pazar"))</f>
        <v/>
      </c>
    </row>
    <row r="1775" ht="10.5" customHeight="1" s="113">
      <c r="A1775" s="152" t="n">
        <v>43778</v>
      </c>
      <c r="B1775" s="153">
        <f>IF(A1775="","",YEAR(A1775))</f>
        <v/>
      </c>
      <c r="C1775" s="153">
        <f>IF(A1775="","",MONTH(A1775))</f>
        <v/>
      </c>
      <c r="D1775" s="153">
        <f>IF(A1775="","",CHOOSE(MONTH(A1775),"Ocak","Şubat","Mart","Nisan","Mayıs","Haziran","Temmuz","Ağustos","Eylül","Ekim","Kasım","Aralık"))</f>
        <v/>
      </c>
      <c r="E1775" s="153">
        <f>IF(A1775="","",ROUNDUP(MONTH(A1775)/3,0))</f>
        <v/>
      </c>
      <c r="F1775" s="153">
        <f>IF(A1775="","",WEEKNUM(A1775,2))</f>
        <v/>
      </c>
      <c r="G1775" s="153">
        <f>IF(A1775="","",WEEKDAY(A1775,2))</f>
        <v/>
      </c>
      <c r="H1775" s="153">
        <f>IF(A1775="","",CHOOSE(WEEKDAY(A1775,2),"Pazartesi","Salı","Çarşamba","Perşembe","Cuma","Cumartesi","Pazar"))</f>
        <v/>
      </c>
    </row>
    <row r="1776" ht="10.5" customHeight="1" s="113">
      <c r="A1776" s="152" t="n">
        <v>43779</v>
      </c>
      <c r="B1776" s="153">
        <f>IF(A1776="","",YEAR(A1776))</f>
        <v/>
      </c>
      <c r="C1776" s="153">
        <f>IF(A1776="","",MONTH(A1776))</f>
        <v/>
      </c>
      <c r="D1776" s="153">
        <f>IF(A1776="","",CHOOSE(MONTH(A1776),"Ocak","Şubat","Mart","Nisan","Mayıs","Haziran","Temmuz","Ağustos","Eylül","Ekim","Kasım","Aralık"))</f>
        <v/>
      </c>
      <c r="E1776" s="153">
        <f>IF(A1776="","",ROUNDUP(MONTH(A1776)/3,0))</f>
        <v/>
      </c>
      <c r="F1776" s="153">
        <f>IF(A1776="","",WEEKNUM(A1776,2))</f>
        <v/>
      </c>
      <c r="G1776" s="153">
        <f>IF(A1776="","",WEEKDAY(A1776,2))</f>
        <v/>
      </c>
      <c r="H1776" s="153">
        <f>IF(A1776="","",CHOOSE(WEEKDAY(A1776,2),"Pazartesi","Salı","Çarşamba","Perşembe","Cuma","Cumartesi","Pazar"))</f>
        <v/>
      </c>
    </row>
    <row r="1777" ht="10.5" customHeight="1" s="113">
      <c r="A1777" s="152" t="n">
        <v>43780</v>
      </c>
      <c r="B1777" s="153">
        <f>IF(A1777="","",YEAR(A1777))</f>
        <v/>
      </c>
      <c r="C1777" s="153">
        <f>IF(A1777="","",MONTH(A1777))</f>
        <v/>
      </c>
      <c r="D1777" s="153">
        <f>IF(A1777="","",CHOOSE(MONTH(A1777),"Ocak","Şubat","Mart","Nisan","Mayıs","Haziran","Temmuz","Ağustos","Eylül","Ekim","Kasım","Aralık"))</f>
        <v/>
      </c>
      <c r="E1777" s="153">
        <f>IF(A1777="","",ROUNDUP(MONTH(A1777)/3,0))</f>
        <v/>
      </c>
      <c r="F1777" s="153">
        <f>IF(A1777="","",WEEKNUM(A1777,2))</f>
        <v/>
      </c>
      <c r="G1777" s="153">
        <f>IF(A1777="","",WEEKDAY(A1777,2))</f>
        <v/>
      </c>
      <c r="H1777" s="153">
        <f>IF(A1777="","",CHOOSE(WEEKDAY(A1777,2),"Pazartesi","Salı","Çarşamba","Perşembe","Cuma","Cumartesi","Pazar"))</f>
        <v/>
      </c>
    </row>
    <row r="1778" ht="10.5" customHeight="1" s="113">
      <c r="A1778" s="152" t="n">
        <v>43781</v>
      </c>
      <c r="B1778" s="153">
        <f>IF(A1778="","",YEAR(A1778))</f>
        <v/>
      </c>
      <c r="C1778" s="153">
        <f>IF(A1778="","",MONTH(A1778))</f>
        <v/>
      </c>
      <c r="D1778" s="153">
        <f>IF(A1778="","",CHOOSE(MONTH(A1778),"Ocak","Şubat","Mart","Nisan","Mayıs","Haziran","Temmuz","Ağustos","Eylül","Ekim","Kasım","Aralık"))</f>
        <v/>
      </c>
      <c r="E1778" s="153">
        <f>IF(A1778="","",ROUNDUP(MONTH(A1778)/3,0))</f>
        <v/>
      </c>
      <c r="F1778" s="153">
        <f>IF(A1778="","",WEEKNUM(A1778,2))</f>
        <v/>
      </c>
      <c r="G1778" s="153">
        <f>IF(A1778="","",WEEKDAY(A1778,2))</f>
        <v/>
      </c>
      <c r="H1778" s="153">
        <f>IF(A1778="","",CHOOSE(WEEKDAY(A1778,2),"Pazartesi","Salı","Çarşamba","Perşembe","Cuma","Cumartesi","Pazar"))</f>
        <v/>
      </c>
    </row>
    <row r="1779" ht="10.5" customHeight="1" s="113">
      <c r="A1779" s="152" t="n">
        <v>43782</v>
      </c>
      <c r="B1779" s="153">
        <f>IF(A1779="","",YEAR(A1779))</f>
        <v/>
      </c>
      <c r="C1779" s="153">
        <f>IF(A1779="","",MONTH(A1779))</f>
        <v/>
      </c>
      <c r="D1779" s="153">
        <f>IF(A1779="","",CHOOSE(MONTH(A1779),"Ocak","Şubat","Mart","Nisan","Mayıs","Haziran","Temmuz","Ağustos","Eylül","Ekim","Kasım","Aralık"))</f>
        <v/>
      </c>
      <c r="E1779" s="153">
        <f>IF(A1779="","",ROUNDUP(MONTH(A1779)/3,0))</f>
        <v/>
      </c>
      <c r="F1779" s="153">
        <f>IF(A1779="","",WEEKNUM(A1779,2))</f>
        <v/>
      </c>
      <c r="G1779" s="153">
        <f>IF(A1779="","",WEEKDAY(A1779,2))</f>
        <v/>
      </c>
      <c r="H1779" s="153">
        <f>IF(A1779="","",CHOOSE(WEEKDAY(A1779,2),"Pazartesi","Salı","Çarşamba","Perşembe","Cuma","Cumartesi","Pazar"))</f>
        <v/>
      </c>
    </row>
    <row r="1780" ht="10.5" customHeight="1" s="113">
      <c r="A1780" s="152" t="n">
        <v>43783</v>
      </c>
      <c r="B1780" s="153">
        <f>IF(A1780="","",YEAR(A1780))</f>
        <v/>
      </c>
      <c r="C1780" s="153">
        <f>IF(A1780="","",MONTH(A1780))</f>
        <v/>
      </c>
      <c r="D1780" s="153">
        <f>IF(A1780="","",CHOOSE(MONTH(A1780),"Ocak","Şubat","Mart","Nisan","Mayıs","Haziran","Temmuz","Ağustos","Eylül","Ekim","Kasım","Aralık"))</f>
        <v/>
      </c>
      <c r="E1780" s="153">
        <f>IF(A1780="","",ROUNDUP(MONTH(A1780)/3,0))</f>
        <v/>
      </c>
      <c r="F1780" s="153">
        <f>IF(A1780="","",WEEKNUM(A1780,2))</f>
        <v/>
      </c>
      <c r="G1780" s="153">
        <f>IF(A1780="","",WEEKDAY(A1780,2))</f>
        <v/>
      </c>
      <c r="H1780" s="153">
        <f>IF(A1780="","",CHOOSE(WEEKDAY(A1780,2),"Pazartesi","Salı","Çarşamba","Perşembe","Cuma","Cumartesi","Pazar"))</f>
        <v/>
      </c>
    </row>
    <row r="1781" ht="10.5" customHeight="1" s="113">
      <c r="A1781" s="152" t="n">
        <v>43784</v>
      </c>
      <c r="B1781" s="153">
        <f>IF(A1781="","",YEAR(A1781))</f>
        <v/>
      </c>
      <c r="C1781" s="153">
        <f>IF(A1781="","",MONTH(A1781))</f>
        <v/>
      </c>
      <c r="D1781" s="153">
        <f>IF(A1781="","",CHOOSE(MONTH(A1781),"Ocak","Şubat","Mart","Nisan","Mayıs","Haziran","Temmuz","Ağustos","Eylül","Ekim","Kasım","Aralık"))</f>
        <v/>
      </c>
      <c r="E1781" s="153">
        <f>IF(A1781="","",ROUNDUP(MONTH(A1781)/3,0))</f>
        <v/>
      </c>
      <c r="F1781" s="153">
        <f>IF(A1781="","",WEEKNUM(A1781,2))</f>
        <v/>
      </c>
      <c r="G1781" s="153">
        <f>IF(A1781="","",WEEKDAY(A1781,2))</f>
        <v/>
      </c>
      <c r="H1781" s="153">
        <f>IF(A1781="","",CHOOSE(WEEKDAY(A1781,2),"Pazartesi","Salı","Çarşamba","Perşembe","Cuma","Cumartesi","Pazar"))</f>
        <v/>
      </c>
    </row>
    <row r="1782" ht="10.5" customHeight="1" s="113">
      <c r="A1782" s="152" t="n">
        <v>43785</v>
      </c>
      <c r="B1782" s="153">
        <f>IF(A1782="","",YEAR(A1782))</f>
        <v/>
      </c>
      <c r="C1782" s="153">
        <f>IF(A1782="","",MONTH(A1782))</f>
        <v/>
      </c>
      <c r="D1782" s="153">
        <f>IF(A1782="","",CHOOSE(MONTH(A1782),"Ocak","Şubat","Mart","Nisan","Mayıs","Haziran","Temmuz","Ağustos","Eylül","Ekim","Kasım","Aralık"))</f>
        <v/>
      </c>
      <c r="E1782" s="153">
        <f>IF(A1782="","",ROUNDUP(MONTH(A1782)/3,0))</f>
        <v/>
      </c>
      <c r="F1782" s="153">
        <f>IF(A1782="","",WEEKNUM(A1782,2))</f>
        <v/>
      </c>
      <c r="G1782" s="153">
        <f>IF(A1782="","",WEEKDAY(A1782,2))</f>
        <v/>
      </c>
      <c r="H1782" s="153">
        <f>IF(A1782="","",CHOOSE(WEEKDAY(A1782,2),"Pazartesi","Salı","Çarşamba","Perşembe","Cuma","Cumartesi","Pazar"))</f>
        <v/>
      </c>
    </row>
    <row r="1783" ht="10.5" customHeight="1" s="113">
      <c r="A1783" s="152" t="n">
        <v>43786</v>
      </c>
      <c r="B1783" s="153">
        <f>IF(A1783="","",YEAR(A1783))</f>
        <v/>
      </c>
      <c r="C1783" s="153">
        <f>IF(A1783="","",MONTH(A1783))</f>
        <v/>
      </c>
      <c r="D1783" s="153">
        <f>IF(A1783="","",CHOOSE(MONTH(A1783),"Ocak","Şubat","Mart","Nisan","Mayıs","Haziran","Temmuz","Ağustos","Eylül","Ekim","Kasım","Aralık"))</f>
        <v/>
      </c>
      <c r="E1783" s="153">
        <f>IF(A1783="","",ROUNDUP(MONTH(A1783)/3,0))</f>
        <v/>
      </c>
      <c r="F1783" s="153">
        <f>IF(A1783="","",WEEKNUM(A1783,2))</f>
        <v/>
      </c>
      <c r="G1783" s="153">
        <f>IF(A1783="","",WEEKDAY(A1783,2))</f>
        <v/>
      </c>
      <c r="H1783" s="153">
        <f>IF(A1783="","",CHOOSE(WEEKDAY(A1783,2),"Pazartesi","Salı","Çarşamba","Perşembe","Cuma","Cumartesi","Pazar"))</f>
        <v/>
      </c>
    </row>
    <row r="1784" ht="10.5" customHeight="1" s="113">
      <c r="A1784" s="152" t="n">
        <v>43787</v>
      </c>
      <c r="B1784" s="153">
        <f>IF(A1784="","",YEAR(A1784))</f>
        <v/>
      </c>
      <c r="C1784" s="153">
        <f>IF(A1784="","",MONTH(A1784))</f>
        <v/>
      </c>
      <c r="D1784" s="153">
        <f>IF(A1784="","",CHOOSE(MONTH(A1784),"Ocak","Şubat","Mart","Nisan","Mayıs","Haziran","Temmuz","Ağustos","Eylül","Ekim","Kasım","Aralık"))</f>
        <v/>
      </c>
      <c r="E1784" s="153">
        <f>IF(A1784="","",ROUNDUP(MONTH(A1784)/3,0))</f>
        <v/>
      </c>
      <c r="F1784" s="153">
        <f>IF(A1784="","",WEEKNUM(A1784,2))</f>
        <v/>
      </c>
      <c r="G1784" s="153">
        <f>IF(A1784="","",WEEKDAY(A1784,2))</f>
        <v/>
      </c>
      <c r="H1784" s="153">
        <f>IF(A1784="","",CHOOSE(WEEKDAY(A1784,2),"Pazartesi","Salı","Çarşamba","Perşembe","Cuma","Cumartesi","Pazar"))</f>
        <v/>
      </c>
    </row>
    <row r="1785" ht="10.5" customHeight="1" s="113">
      <c r="A1785" s="152" t="n">
        <v>43788</v>
      </c>
      <c r="B1785" s="153">
        <f>IF(A1785="","",YEAR(A1785))</f>
        <v/>
      </c>
      <c r="C1785" s="153">
        <f>IF(A1785="","",MONTH(A1785))</f>
        <v/>
      </c>
      <c r="D1785" s="153">
        <f>IF(A1785="","",CHOOSE(MONTH(A1785),"Ocak","Şubat","Mart","Nisan","Mayıs","Haziran","Temmuz","Ağustos","Eylül","Ekim","Kasım","Aralık"))</f>
        <v/>
      </c>
      <c r="E1785" s="153">
        <f>IF(A1785="","",ROUNDUP(MONTH(A1785)/3,0))</f>
        <v/>
      </c>
      <c r="F1785" s="153">
        <f>IF(A1785="","",WEEKNUM(A1785,2))</f>
        <v/>
      </c>
      <c r="G1785" s="153">
        <f>IF(A1785="","",WEEKDAY(A1785,2))</f>
        <v/>
      </c>
      <c r="H1785" s="153">
        <f>IF(A1785="","",CHOOSE(WEEKDAY(A1785,2),"Pazartesi","Salı","Çarşamba","Perşembe","Cuma","Cumartesi","Pazar"))</f>
        <v/>
      </c>
    </row>
    <row r="1786" ht="10.5" customHeight="1" s="113">
      <c r="A1786" s="152" t="n">
        <v>43789</v>
      </c>
      <c r="B1786" s="153">
        <f>IF(A1786="","",YEAR(A1786))</f>
        <v/>
      </c>
      <c r="C1786" s="153">
        <f>IF(A1786="","",MONTH(A1786))</f>
        <v/>
      </c>
      <c r="D1786" s="153">
        <f>IF(A1786="","",CHOOSE(MONTH(A1786),"Ocak","Şubat","Mart","Nisan","Mayıs","Haziran","Temmuz","Ağustos","Eylül","Ekim","Kasım","Aralık"))</f>
        <v/>
      </c>
      <c r="E1786" s="153">
        <f>IF(A1786="","",ROUNDUP(MONTH(A1786)/3,0))</f>
        <v/>
      </c>
      <c r="F1786" s="153">
        <f>IF(A1786="","",WEEKNUM(A1786,2))</f>
        <v/>
      </c>
      <c r="G1786" s="153">
        <f>IF(A1786="","",WEEKDAY(A1786,2))</f>
        <v/>
      </c>
      <c r="H1786" s="153">
        <f>IF(A1786="","",CHOOSE(WEEKDAY(A1786,2),"Pazartesi","Salı","Çarşamba","Perşembe","Cuma","Cumartesi","Pazar"))</f>
        <v/>
      </c>
    </row>
    <row r="1787" ht="10.5" customHeight="1" s="113">
      <c r="A1787" s="152" t="n">
        <v>43790</v>
      </c>
      <c r="B1787" s="153">
        <f>IF(A1787="","",YEAR(A1787))</f>
        <v/>
      </c>
      <c r="C1787" s="153">
        <f>IF(A1787="","",MONTH(A1787))</f>
        <v/>
      </c>
      <c r="D1787" s="153">
        <f>IF(A1787="","",CHOOSE(MONTH(A1787),"Ocak","Şubat","Mart","Nisan","Mayıs","Haziran","Temmuz","Ağustos","Eylül","Ekim","Kasım","Aralık"))</f>
        <v/>
      </c>
      <c r="E1787" s="153">
        <f>IF(A1787="","",ROUNDUP(MONTH(A1787)/3,0))</f>
        <v/>
      </c>
      <c r="F1787" s="153">
        <f>IF(A1787="","",WEEKNUM(A1787,2))</f>
        <v/>
      </c>
      <c r="G1787" s="153">
        <f>IF(A1787="","",WEEKDAY(A1787,2))</f>
        <v/>
      </c>
      <c r="H1787" s="153">
        <f>IF(A1787="","",CHOOSE(WEEKDAY(A1787,2),"Pazartesi","Salı","Çarşamba","Perşembe","Cuma","Cumartesi","Pazar"))</f>
        <v/>
      </c>
    </row>
    <row r="1788" ht="10.5" customHeight="1" s="113">
      <c r="A1788" s="152" t="n">
        <v>43791</v>
      </c>
      <c r="B1788" s="153">
        <f>IF(A1788="","",YEAR(A1788))</f>
        <v/>
      </c>
      <c r="C1788" s="153">
        <f>IF(A1788="","",MONTH(A1788))</f>
        <v/>
      </c>
      <c r="D1788" s="153">
        <f>IF(A1788="","",CHOOSE(MONTH(A1788),"Ocak","Şubat","Mart","Nisan","Mayıs","Haziran","Temmuz","Ağustos","Eylül","Ekim","Kasım","Aralık"))</f>
        <v/>
      </c>
      <c r="E1788" s="153">
        <f>IF(A1788="","",ROUNDUP(MONTH(A1788)/3,0))</f>
        <v/>
      </c>
      <c r="F1788" s="153">
        <f>IF(A1788="","",WEEKNUM(A1788,2))</f>
        <v/>
      </c>
      <c r="G1788" s="153">
        <f>IF(A1788="","",WEEKDAY(A1788,2))</f>
        <v/>
      </c>
      <c r="H1788" s="153">
        <f>IF(A1788="","",CHOOSE(WEEKDAY(A1788,2),"Pazartesi","Salı","Çarşamba","Perşembe","Cuma","Cumartesi","Pazar"))</f>
        <v/>
      </c>
    </row>
    <row r="1789" ht="10.5" customHeight="1" s="113">
      <c r="A1789" s="152" t="n">
        <v>43792</v>
      </c>
      <c r="B1789" s="153">
        <f>IF(A1789="","",YEAR(A1789))</f>
        <v/>
      </c>
      <c r="C1789" s="153">
        <f>IF(A1789="","",MONTH(A1789))</f>
        <v/>
      </c>
      <c r="D1789" s="153">
        <f>IF(A1789="","",CHOOSE(MONTH(A1789),"Ocak","Şubat","Mart","Nisan","Mayıs","Haziran","Temmuz","Ağustos","Eylül","Ekim","Kasım","Aralık"))</f>
        <v/>
      </c>
      <c r="E1789" s="153">
        <f>IF(A1789="","",ROUNDUP(MONTH(A1789)/3,0))</f>
        <v/>
      </c>
      <c r="F1789" s="153">
        <f>IF(A1789="","",WEEKNUM(A1789,2))</f>
        <v/>
      </c>
      <c r="G1789" s="153">
        <f>IF(A1789="","",WEEKDAY(A1789,2))</f>
        <v/>
      </c>
      <c r="H1789" s="153">
        <f>IF(A1789="","",CHOOSE(WEEKDAY(A1789,2),"Pazartesi","Salı","Çarşamba","Perşembe","Cuma","Cumartesi","Pazar"))</f>
        <v/>
      </c>
    </row>
    <row r="1790" ht="10.5" customHeight="1" s="113">
      <c r="A1790" s="152" t="n">
        <v>43793</v>
      </c>
      <c r="B1790" s="153">
        <f>IF(A1790="","",YEAR(A1790))</f>
        <v/>
      </c>
      <c r="C1790" s="153">
        <f>IF(A1790="","",MONTH(A1790))</f>
        <v/>
      </c>
      <c r="D1790" s="153">
        <f>IF(A1790="","",CHOOSE(MONTH(A1790),"Ocak","Şubat","Mart","Nisan","Mayıs","Haziran","Temmuz","Ağustos","Eylül","Ekim","Kasım","Aralık"))</f>
        <v/>
      </c>
      <c r="E1790" s="153">
        <f>IF(A1790="","",ROUNDUP(MONTH(A1790)/3,0))</f>
        <v/>
      </c>
      <c r="F1790" s="153">
        <f>IF(A1790="","",WEEKNUM(A1790,2))</f>
        <v/>
      </c>
      <c r="G1790" s="153">
        <f>IF(A1790="","",WEEKDAY(A1790,2))</f>
        <v/>
      </c>
      <c r="H1790" s="153">
        <f>IF(A1790="","",CHOOSE(WEEKDAY(A1790,2),"Pazartesi","Salı","Çarşamba","Perşembe","Cuma","Cumartesi","Pazar"))</f>
        <v/>
      </c>
    </row>
    <row r="1791" ht="10.5" customHeight="1" s="113">
      <c r="A1791" s="152" t="n">
        <v>43794</v>
      </c>
      <c r="B1791" s="153">
        <f>IF(A1791="","",YEAR(A1791))</f>
        <v/>
      </c>
      <c r="C1791" s="153">
        <f>IF(A1791="","",MONTH(A1791))</f>
        <v/>
      </c>
      <c r="D1791" s="153">
        <f>IF(A1791="","",CHOOSE(MONTH(A1791),"Ocak","Şubat","Mart","Nisan","Mayıs","Haziran","Temmuz","Ağustos","Eylül","Ekim","Kasım","Aralık"))</f>
        <v/>
      </c>
      <c r="E1791" s="153">
        <f>IF(A1791="","",ROUNDUP(MONTH(A1791)/3,0))</f>
        <v/>
      </c>
      <c r="F1791" s="153">
        <f>IF(A1791="","",WEEKNUM(A1791,2))</f>
        <v/>
      </c>
      <c r="G1791" s="153">
        <f>IF(A1791="","",WEEKDAY(A1791,2))</f>
        <v/>
      </c>
      <c r="H1791" s="153">
        <f>IF(A1791="","",CHOOSE(WEEKDAY(A1791,2),"Pazartesi","Salı","Çarşamba","Perşembe","Cuma","Cumartesi","Pazar"))</f>
        <v/>
      </c>
    </row>
    <row r="1792" ht="10.5" customHeight="1" s="113">
      <c r="A1792" s="152" t="n">
        <v>43795</v>
      </c>
      <c r="B1792" s="153">
        <f>IF(A1792="","",YEAR(A1792))</f>
        <v/>
      </c>
      <c r="C1792" s="153">
        <f>IF(A1792="","",MONTH(A1792))</f>
        <v/>
      </c>
      <c r="D1792" s="153">
        <f>IF(A1792="","",CHOOSE(MONTH(A1792),"Ocak","Şubat","Mart","Nisan","Mayıs","Haziran","Temmuz","Ağustos","Eylül","Ekim","Kasım","Aralık"))</f>
        <v/>
      </c>
      <c r="E1792" s="153">
        <f>IF(A1792="","",ROUNDUP(MONTH(A1792)/3,0))</f>
        <v/>
      </c>
      <c r="F1792" s="153">
        <f>IF(A1792="","",WEEKNUM(A1792,2))</f>
        <v/>
      </c>
      <c r="G1792" s="153">
        <f>IF(A1792="","",WEEKDAY(A1792,2))</f>
        <v/>
      </c>
      <c r="H1792" s="153">
        <f>IF(A1792="","",CHOOSE(WEEKDAY(A1792,2),"Pazartesi","Salı","Çarşamba","Perşembe","Cuma","Cumartesi","Pazar"))</f>
        <v/>
      </c>
    </row>
    <row r="1793" ht="10.5" customHeight="1" s="113">
      <c r="A1793" s="152" t="n">
        <v>43796</v>
      </c>
      <c r="B1793" s="153">
        <f>IF(A1793="","",YEAR(A1793))</f>
        <v/>
      </c>
      <c r="C1793" s="153">
        <f>IF(A1793="","",MONTH(A1793))</f>
        <v/>
      </c>
      <c r="D1793" s="153">
        <f>IF(A1793="","",CHOOSE(MONTH(A1793),"Ocak","Şubat","Mart","Nisan","Mayıs","Haziran","Temmuz","Ağustos","Eylül","Ekim","Kasım","Aralık"))</f>
        <v/>
      </c>
      <c r="E1793" s="153">
        <f>IF(A1793="","",ROUNDUP(MONTH(A1793)/3,0))</f>
        <v/>
      </c>
      <c r="F1793" s="153">
        <f>IF(A1793="","",WEEKNUM(A1793,2))</f>
        <v/>
      </c>
      <c r="G1793" s="153">
        <f>IF(A1793="","",WEEKDAY(A1793,2))</f>
        <v/>
      </c>
      <c r="H1793" s="153">
        <f>IF(A1793="","",CHOOSE(WEEKDAY(A1793,2),"Pazartesi","Salı","Çarşamba","Perşembe","Cuma","Cumartesi","Pazar"))</f>
        <v/>
      </c>
    </row>
    <row r="1794" ht="10.5" customHeight="1" s="113">
      <c r="A1794" s="152" t="n">
        <v>43797</v>
      </c>
      <c r="B1794" s="153">
        <f>IF(A1794="","",YEAR(A1794))</f>
        <v/>
      </c>
      <c r="C1794" s="153">
        <f>IF(A1794="","",MONTH(A1794))</f>
        <v/>
      </c>
      <c r="D1794" s="153">
        <f>IF(A1794="","",CHOOSE(MONTH(A1794),"Ocak","Şubat","Mart","Nisan","Mayıs","Haziran","Temmuz","Ağustos","Eylül","Ekim","Kasım","Aralık"))</f>
        <v/>
      </c>
      <c r="E1794" s="153">
        <f>IF(A1794="","",ROUNDUP(MONTH(A1794)/3,0))</f>
        <v/>
      </c>
      <c r="F1794" s="153">
        <f>IF(A1794="","",WEEKNUM(A1794,2))</f>
        <v/>
      </c>
      <c r="G1794" s="153">
        <f>IF(A1794="","",WEEKDAY(A1794,2))</f>
        <v/>
      </c>
      <c r="H1794" s="153">
        <f>IF(A1794="","",CHOOSE(WEEKDAY(A1794,2),"Pazartesi","Salı","Çarşamba","Perşembe","Cuma","Cumartesi","Pazar"))</f>
        <v/>
      </c>
    </row>
    <row r="1795" ht="10.5" customHeight="1" s="113">
      <c r="A1795" s="152" t="n">
        <v>43798</v>
      </c>
      <c r="B1795" s="153">
        <f>IF(A1795="","",YEAR(A1795))</f>
        <v/>
      </c>
      <c r="C1795" s="153">
        <f>IF(A1795="","",MONTH(A1795))</f>
        <v/>
      </c>
      <c r="D1795" s="153">
        <f>IF(A1795="","",CHOOSE(MONTH(A1795),"Ocak","Şubat","Mart","Nisan","Mayıs","Haziran","Temmuz","Ağustos","Eylül","Ekim","Kasım","Aralık"))</f>
        <v/>
      </c>
      <c r="E1795" s="153">
        <f>IF(A1795="","",ROUNDUP(MONTH(A1795)/3,0))</f>
        <v/>
      </c>
      <c r="F1795" s="153">
        <f>IF(A1795="","",WEEKNUM(A1795,2))</f>
        <v/>
      </c>
      <c r="G1795" s="153">
        <f>IF(A1795="","",WEEKDAY(A1795,2))</f>
        <v/>
      </c>
      <c r="H1795" s="153">
        <f>IF(A1795="","",CHOOSE(WEEKDAY(A1795,2),"Pazartesi","Salı","Çarşamba","Perşembe","Cuma","Cumartesi","Pazar"))</f>
        <v/>
      </c>
    </row>
    <row r="1796" ht="10.5" customHeight="1" s="113">
      <c r="A1796" s="152" t="n">
        <v>43799</v>
      </c>
      <c r="B1796" s="153">
        <f>IF(A1796="","",YEAR(A1796))</f>
        <v/>
      </c>
      <c r="C1796" s="153">
        <f>IF(A1796="","",MONTH(A1796))</f>
        <v/>
      </c>
      <c r="D1796" s="153">
        <f>IF(A1796="","",CHOOSE(MONTH(A1796),"Ocak","Şubat","Mart","Nisan","Mayıs","Haziran","Temmuz","Ağustos","Eylül","Ekim","Kasım","Aralık"))</f>
        <v/>
      </c>
      <c r="E1796" s="153">
        <f>IF(A1796="","",ROUNDUP(MONTH(A1796)/3,0))</f>
        <v/>
      </c>
      <c r="F1796" s="153">
        <f>IF(A1796="","",WEEKNUM(A1796,2))</f>
        <v/>
      </c>
      <c r="G1796" s="153">
        <f>IF(A1796="","",WEEKDAY(A1796,2))</f>
        <v/>
      </c>
      <c r="H1796" s="153">
        <f>IF(A1796="","",CHOOSE(WEEKDAY(A1796,2),"Pazartesi","Salı","Çarşamba","Perşembe","Cuma","Cumartesi","Pazar"))</f>
        <v/>
      </c>
    </row>
    <row r="1797" ht="10.5" customHeight="1" s="113">
      <c r="A1797" s="152" t="n">
        <v>43800</v>
      </c>
      <c r="B1797" s="153">
        <f>IF(A1797="","",YEAR(A1797))</f>
        <v/>
      </c>
      <c r="C1797" s="153">
        <f>IF(A1797="","",MONTH(A1797))</f>
        <v/>
      </c>
      <c r="D1797" s="153">
        <f>IF(A1797="","",CHOOSE(MONTH(A1797),"Ocak","Şubat","Mart","Nisan","Mayıs","Haziran","Temmuz","Ağustos","Eylül","Ekim","Kasım","Aralık"))</f>
        <v/>
      </c>
      <c r="E1797" s="153">
        <f>IF(A1797="","",ROUNDUP(MONTH(A1797)/3,0))</f>
        <v/>
      </c>
      <c r="F1797" s="153">
        <f>IF(A1797="","",WEEKNUM(A1797,2))</f>
        <v/>
      </c>
      <c r="G1797" s="153">
        <f>IF(A1797="","",WEEKDAY(A1797,2))</f>
        <v/>
      </c>
      <c r="H1797" s="153">
        <f>IF(A1797="","",CHOOSE(WEEKDAY(A1797,2),"Pazartesi","Salı","Çarşamba","Perşembe","Cuma","Cumartesi","Pazar"))</f>
        <v/>
      </c>
    </row>
    <row r="1798" ht="10.5" customHeight="1" s="113">
      <c r="A1798" s="152" t="n">
        <v>43801</v>
      </c>
      <c r="B1798" s="153">
        <f>IF(A1798="","",YEAR(A1798))</f>
        <v/>
      </c>
      <c r="C1798" s="153">
        <f>IF(A1798="","",MONTH(A1798))</f>
        <v/>
      </c>
      <c r="D1798" s="153">
        <f>IF(A1798="","",CHOOSE(MONTH(A1798),"Ocak","Şubat","Mart","Nisan","Mayıs","Haziran","Temmuz","Ağustos","Eylül","Ekim","Kasım","Aralık"))</f>
        <v/>
      </c>
      <c r="E1798" s="153">
        <f>IF(A1798="","",ROUNDUP(MONTH(A1798)/3,0))</f>
        <v/>
      </c>
      <c r="F1798" s="153">
        <f>IF(A1798="","",WEEKNUM(A1798,2))</f>
        <v/>
      </c>
      <c r="G1798" s="153">
        <f>IF(A1798="","",WEEKDAY(A1798,2))</f>
        <v/>
      </c>
      <c r="H1798" s="153">
        <f>IF(A1798="","",CHOOSE(WEEKDAY(A1798,2),"Pazartesi","Salı","Çarşamba","Perşembe","Cuma","Cumartesi","Pazar"))</f>
        <v/>
      </c>
    </row>
    <row r="1799" ht="10.5" customHeight="1" s="113">
      <c r="A1799" s="152" t="n">
        <v>43802</v>
      </c>
      <c r="B1799" s="153">
        <f>IF(A1799="","",YEAR(A1799))</f>
        <v/>
      </c>
      <c r="C1799" s="153">
        <f>IF(A1799="","",MONTH(A1799))</f>
        <v/>
      </c>
      <c r="D1799" s="153">
        <f>IF(A1799="","",CHOOSE(MONTH(A1799),"Ocak","Şubat","Mart","Nisan","Mayıs","Haziran","Temmuz","Ağustos","Eylül","Ekim","Kasım","Aralık"))</f>
        <v/>
      </c>
      <c r="E1799" s="153">
        <f>IF(A1799="","",ROUNDUP(MONTH(A1799)/3,0))</f>
        <v/>
      </c>
      <c r="F1799" s="153">
        <f>IF(A1799="","",WEEKNUM(A1799,2))</f>
        <v/>
      </c>
      <c r="G1799" s="153">
        <f>IF(A1799="","",WEEKDAY(A1799,2))</f>
        <v/>
      </c>
      <c r="H1799" s="153">
        <f>IF(A1799="","",CHOOSE(WEEKDAY(A1799,2),"Pazartesi","Salı","Çarşamba","Perşembe","Cuma","Cumartesi","Pazar"))</f>
        <v/>
      </c>
    </row>
    <row r="1800" ht="10.5" customHeight="1" s="113">
      <c r="A1800" s="152" t="n">
        <v>43803</v>
      </c>
      <c r="B1800" s="153">
        <f>IF(A1800="","",YEAR(A1800))</f>
        <v/>
      </c>
      <c r="C1800" s="153">
        <f>IF(A1800="","",MONTH(A1800))</f>
        <v/>
      </c>
      <c r="D1800" s="153">
        <f>IF(A1800="","",CHOOSE(MONTH(A1800),"Ocak","Şubat","Mart","Nisan","Mayıs","Haziran","Temmuz","Ağustos","Eylül","Ekim","Kasım","Aralık"))</f>
        <v/>
      </c>
      <c r="E1800" s="153">
        <f>IF(A1800="","",ROUNDUP(MONTH(A1800)/3,0))</f>
        <v/>
      </c>
      <c r="F1800" s="153">
        <f>IF(A1800="","",WEEKNUM(A1800,2))</f>
        <v/>
      </c>
      <c r="G1800" s="153">
        <f>IF(A1800="","",WEEKDAY(A1800,2))</f>
        <v/>
      </c>
      <c r="H1800" s="153">
        <f>IF(A1800="","",CHOOSE(WEEKDAY(A1800,2),"Pazartesi","Salı","Çarşamba","Perşembe","Cuma","Cumartesi","Pazar"))</f>
        <v/>
      </c>
    </row>
    <row r="1801" ht="10.5" customHeight="1" s="113">
      <c r="A1801" s="152" t="n">
        <v>43804</v>
      </c>
      <c r="B1801" s="153">
        <f>IF(A1801="","",YEAR(A1801))</f>
        <v/>
      </c>
      <c r="C1801" s="153">
        <f>IF(A1801="","",MONTH(A1801))</f>
        <v/>
      </c>
      <c r="D1801" s="153">
        <f>IF(A1801="","",CHOOSE(MONTH(A1801),"Ocak","Şubat","Mart","Nisan","Mayıs","Haziran","Temmuz","Ağustos","Eylül","Ekim","Kasım","Aralık"))</f>
        <v/>
      </c>
      <c r="E1801" s="153">
        <f>IF(A1801="","",ROUNDUP(MONTH(A1801)/3,0))</f>
        <v/>
      </c>
      <c r="F1801" s="153">
        <f>IF(A1801="","",WEEKNUM(A1801,2))</f>
        <v/>
      </c>
      <c r="G1801" s="153">
        <f>IF(A1801="","",WEEKDAY(A1801,2))</f>
        <v/>
      </c>
      <c r="H1801" s="153">
        <f>IF(A1801="","",CHOOSE(WEEKDAY(A1801,2),"Pazartesi","Salı","Çarşamba","Perşembe","Cuma","Cumartesi","Pazar"))</f>
        <v/>
      </c>
    </row>
    <row r="1802" ht="10.5" customHeight="1" s="113">
      <c r="A1802" s="152" t="n">
        <v>43805</v>
      </c>
      <c r="B1802" s="153">
        <f>IF(A1802="","",YEAR(A1802))</f>
        <v/>
      </c>
      <c r="C1802" s="153">
        <f>IF(A1802="","",MONTH(A1802))</f>
        <v/>
      </c>
      <c r="D1802" s="153">
        <f>IF(A1802="","",CHOOSE(MONTH(A1802),"Ocak","Şubat","Mart","Nisan","Mayıs","Haziran","Temmuz","Ağustos","Eylül","Ekim","Kasım","Aralık"))</f>
        <v/>
      </c>
      <c r="E1802" s="153">
        <f>IF(A1802="","",ROUNDUP(MONTH(A1802)/3,0))</f>
        <v/>
      </c>
      <c r="F1802" s="153">
        <f>IF(A1802="","",WEEKNUM(A1802,2))</f>
        <v/>
      </c>
      <c r="G1802" s="153">
        <f>IF(A1802="","",WEEKDAY(A1802,2))</f>
        <v/>
      </c>
      <c r="H1802" s="153">
        <f>IF(A1802="","",CHOOSE(WEEKDAY(A1802,2),"Pazartesi","Salı","Çarşamba","Perşembe","Cuma","Cumartesi","Pazar"))</f>
        <v/>
      </c>
    </row>
    <row r="1803" ht="10.5" customHeight="1" s="113">
      <c r="A1803" s="152" t="n">
        <v>43806</v>
      </c>
      <c r="B1803" s="153">
        <f>IF(A1803="","",YEAR(A1803))</f>
        <v/>
      </c>
      <c r="C1803" s="153">
        <f>IF(A1803="","",MONTH(A1803))</f>
        <v/>
      </c>
      <c r="D1803" s="153">
        <f>IF(A1803="","",CHOOSE(MONTH(A1803),"Ocak","Şubat","Mart","Nisan","Mayıs","Haziran","Temmuz","Ağustos","Eylül","Ekim","Kasım","Aralık"))</f>
        <v/>
      </c>
      <c r="E1803" s="153">
        <f>IF(A1803="","",ROUNDUP(MONTH(A1803)/3,0))</f>
        <v/>
      </c>
      <c r="F1803" s="153">
        <f>IF(A1803="","",WEEKNUM(A1803,2))</f>
        <v/>
      </c>
      <c r="G1803" s="153">
        <f>IF(A1803="","",WEEKDAY(A1803,2))</f>
        <v/>
      </c>
      <c r="H1803" s="153">
        <f>IF(A1803="","",CHOOSE(WEEKDAY(A1803,2),"Pazartesi","Salı","Çarşamba","Perşembe","Cuma","Cumartesi","Pazar"))</f>
        <v/>
      </c>
    </row>
    <row r="1804" ht="10.5" customHeight="1" s="113">
      <c r="A1804" s="152" t="n">
        <v>43807</v>
      </c>
      <c r="B1804" s="153">
        <f>IF(A1804="","",YEAR(A1804))</f>
        <v/>
      </c>
      <c r="C1804" s="153">
        <f>IF(A1804="","",MONTH(A1804))</f>
        <v/>
      </c>
      <c r="D1804" s="153">
        <f>IF(A1804="","",CHOOSE(MONTH(A1804),"Ocak","Şubat","Mart","Nisan","Mayıs","Haziran","Temmuz","Ağustos","Eylül","Ekim","Kasım","Aralık"))</f>
        <v/>
      </c>
      <c r="E1804" s="153">
        <f>IF(A1804="","",ROUNDUP(MONTH(A1804)/3,0))</f>
        <v/>
      </c>
      <c r="F1804" s="153">
        <f>IF(A1804="","",WEEKNUM(A1804,2))</f>
        <v/>
      </c>
      <c r="G1804" s="153">
        <f>IF(A1804="","",WEEKDAY(A1804,2))</f>
        <v/>
      </c>
      <c r="H1804" s="153">
        <f>IF(A1804="","",CHOOSE(WEEKDAY(A1804,2),"Pazartesi","Salı","Çarşamba","Perşembe","Cuma","Cumartesi","Pazar"))</f>
        <v/>
      </c>
    </row>
    <row r="1805" ht="10.5" customHeight="1" s="113">
      <c r="A1805" s="152" t="n">
        <v>43808</v>
      </c>
      <c r="B1805" s="153">
        <f>IF(A1805="","",YEAR(A1805))</f>
        <v/>
      </c>
      <c r="C1805" s="153">
        <f>IF(A1805="","",MONTH(A1805))</f>
        <v/>
      </c>
      <c r="D1805" s="153">
        <f>IF(A1805="","",CHOOSE(MONTH(A1805),"Ocak","Şubat","Mart","Nisan","Mayıs","Haziran","Temmuz","Ağustos","Eylül","Ekim","Kasım","Aralık"))</f>
        <v/>
      </c>
      <c r="E1805" s="153">
        <f>IF(A1805="","",ROUNDUP(MONTH(A1805)/3,0))</f>
        <v/>
      </c>
      <c r="F1805" s="153">
        <f>IF(A1805="","",WEEKNUM(A1805,2))</f>
        <v/>
      </c>
      <c r="G1805" s="153">
        <f>IF(A1805="","",WEEKDAY(A1805,2))</f>
        <v/>
      </c>
      <c r="H1805" s="153">
        <f>IF(A1805="","",CHOOSE(WEEKDAY(A1805,2),"Pazartesi","Salı","Çarşamba","Perşembe","Cuma","Cumartesi","Pazar"))</f>
        <v/>
      </c>
    </row>
    <row r="1806" ht="10.5" customHeight="1" s="113">
      <c r="A1806" s="152" t="n">
        <v>43809</v>
      </c>
      <c r="B1806" s="153">
        <f>IF(A1806="","",YEAR(A1806))</f>
        <v/>
      </c>
      <c r="C1806" s="153">
        <f>IF(A1806="","",MONTH(A1806))</f>
        <v/>
      </c>
      <c r="D1806" s="153">
        <f>IF(A1806="","",CHOOSE(MONTH(A1806),"Ocak","Şubat","Mart","Nisan","Mayıs","Haziran","Temmuz","Ağustos","Eylül","Ekim","Kasım","Aralık"))</f>
        <v/>
      </c>
      <c r="E1806" s="153">
        <f>IF(A1806="","",ROUNDUP(MONTH(A1806)/3,0))</f>
        <v/>
      </c>
      <c r="F1806" s="153">
        <f>IF(A1806="","",WEEKNUM(A1806,2))</f>
        <v/>
      </c>
      <c r="G1806" s="153">
        <f>IF(A1806="","",WEEKDAY(A1806,2))</f>
        <v/>
      </c>
      <c r="H1806" s="153">
        <f>IF(A1806="","",CHOOSE(WEEKDAY(A1806,2),"Pazartesi","Salı","Çarşamba","Perşembe","Cuma","Cumartesi","Pazar"))</f>
        <v/>
      </c>
    </row>
    <row r="1807" ht="10.5" customHeight="1" s="113">
      <c r="A1807" s="152" t="n">
        <v>43810</v>
      </c>
      <c r="B1807" s="153">
        <f>IF(A1807="","",YEAR(A1807))</f>
        <v/>
      </c>
      <c r="C1807" s="153">
        <f>IF(A1807="","",MONTH(A1807))</f>
        <v/>
      </c>
      <c r="D1807" s="153">
        <f>IF(A1807="","",CHOOSE(MONTH(A1807),"Ocak","Şubat","Mart","Nisan","Mayıs","Haziran","Temmuz","Ağustos","Eylül","Ekim","Kasım","Aralık"))</f>
        <v/>
      </c>
      <c r="E1807" s="153">
        <f>IF(A1807="","",ROUNDUP(MONTH(A1807)/3,0))</f>
        <v/>
      </c>
      <c r="F1807" s="153">
        <f>IF(A1807="","",WEEKNUM(A1807,2))</f>
        <v/>
      </c>
      <c r="G1807" s="153">
        <f>IF(A1807="","",WEEKDAY(A1807,2))</f>
        <v/>
      </c>
      <c r="H1807" s="153">
        <f>IF(A1807="","",CHOOSE(WEEKDAY(A1807,2),"Pazartesi","Salı","Çarşamba","Perşembe","Cuma","Cumartesi","Pazar"))</f>
        <v/>
      </c>
    </row>
    <row r="1808" ht="10.5" customHeight="1" s="113">
      <c r="A1808" s="152" t="n">
        <v>43811</v>
      </c>
      <c r="B1808" s="153">
        <f>IF(A1808="","",YEAR(A1808))</f>
        <v/>
      </c>
      <c r="C1808" s="153">
        <f>IF(A1808="","",MONTH(A1808))</f>
        <v/>
      </c>
      <c r="D1808" s="153">
        <f>IF(A1808="","",CHOOSE(MONTH(A1808),"Ocak","Şubat","Mart","Nisan","Mayıs","Haziran","Temmuz","Ağustos","Eylül","Ekim","Kasım","Aralık"))</f>
        <v/>
      </c>
      <c r="E1808" s="153">
        <f>IF(A1808="","",ROUNDUP(MONTH(A1808)/3,0))</f>
        <v/>
      </c>
      <c r="F1808" s="153">
        <f>IF(A1808="","",WEEKNUM(A1808,2))</f>
        <v/>
      </c>
      <c r="G1808" s="153">
        <f>IF(A1808="","",WEEKDAY(A1808,2))</f>
        <v/>
      </c>
      <c r="H1808" s="153">
        <f>IF(A1808="","",CHOOSE(WEEKDAY(A1808,2),"Pazartesi","Salı","Çarşamba","Perşembe","Cuma","Cumartesi","Pazar"))</f>
        <v/>
      </c>
    </row>
    <row r="1809" ht="10.5" customHeight="1" s="113">
      <c r="A1809" s="152" t="n">
        <v>43812</v>
      </c>
      <c r="B1809" s="153">
        <f>IF(A1809="","",YEAR(A1809))</f>
        <v/>
      </c>
      <c r="C1809" s="153">
        <f>IF(A1809="","",MONTH(A1809))</f>
        <v/>
      </c>
      <c r="D1809" s="153">
        <f>IF(A1809="","",CHOOSE(MONTH(A1809),"Ocak","Şubat","Mart","Nisan","Mayıs","Haziran","Temmuz","Ağustos","Eylül","Ekim","Kasım","Aralık"))</f>
        <v/>
      </c>
      <c r="E1809" s="153">
        <f>IF(A1809="","",ROUNDUP(MONTH(A1809)/3,0))</f>
        <v/>
      </c>
      <c r="F1809" s="153">
        <f>IF(A1809="","",WEEKNUM(A1809,2))</f>
        <v/>
      </c>
      <c r="G1809" s="153">
        <f>IF(A1809="","",WEEKDAY(A1809,2))</f>
        <v/>
      </c>
      <c r="H1809" s="153">
        <f>IF(A1809="","",CHOOSE(WEEKDAY(A1809,2),"Pazartesi","Salı","Çarşamba","Perşembe","Cuma","Cumartesi","Pazar"))</f>
        <v/>
      </c>
    </row>
    <row r="1810" ht="10.5" customHeight="1" s="113">
      <c r="A1810" s="152" t="n">
        <v>43813</v>
      </c>
      <c r="B1810" s="153">
        <f>IF(A1810="","",YEAR(A1810))</f>
        <v/>
      </c>
      <c r="C1810" s="153">
        <f>IF(A1810="","",MONTH(A1810))</f>
        <v/>
      </c>
      <c r="D1810" s="153">
        <f>IF(A1810="","",CHOOSE(MONTH(A1810),"Ocak","Şubat","Mart","Nisan","Mayıs","Haziran","Temmuz","Ağustos","Eylül","Ekim","Kasım","Aralık"))</f>
        <v/>
      </c>
      <c r="E1810" s="153">
        <f>IF(A1810="","",ROUNDUP(MONTH(A1810)/3,0))</f>
        <v/>
      </c>
      <c r="F1810" s="153">
        <f>IF(A1810="","",WEEKNUM(A1810,2))</f>
        <v/>
      </c>
      <c r="G1810" s="153">
        <f>IF(A1810="","",WEEKDAY(A1810,2))</f>
        <v/>
      </c>
      <c r="H1810" s="153">
        <f>IF(A1810="","",CHOOSE(WEEKDAY(A1810,2),"Pazartesi","Salı","Çarşamba","Perşembe","Cuma","Cumartesi","Pazar"))</f>
        <v/>
      </c>
    </row>
    <row r="1811" ht="10.5" customHeight="1" s="113">
      <c r="A1811" s="152" t="n">
        <v>43814</v>
      </c>
      <c r="B1811" s="153">
        <f>IF(A1811="","",YEAR(A1811))</f>
        <v/>
      </c>
      <c r="C1811" s="153">
        <f>IF(A1811="","",MONTH(A1811))</f>
        <v/>
      </c>
      <c r="D1811" s="153">
        <f>IF(A1811="","",CHOOSE(MONTH(A1811),"Ocak","Şubat","Mart","Nisan","Mayıs","Haziran","Temmuz","Ağustos","Eylül","Ekim","Kasım","Aralık"))</f>
        <v/>
      </c>
      <c r="E1811" s="153">
        <f>IF(A1811="","",ROUNDUP(MONTH(A1811)/3,0))</f>
        <v/>
      </c>
      <c r="F1811" s="153">
        <f>IF(A1811="","",WEEKNUM(A1811,2))</f>
        <v/>
      </c>
      <c r="G1811" s="153">
        <f>IF(A1811="","",WEEKDAY(A1811,2))</f>
        <v/>
      </c>
      <c r="H1811" s="153">
        <f>IF(A1811="","",CHOOSE(WEEKDAY(A1811,2),"Pazartesi","Salı","Çarşamba","Perşembe","Cuma","Cumartesi","Pazar"))</f>
        <v/>
      </c>
    </row>
    <row r="1812" ht="10.5" customHeight="1" s="113">
      <c r="A1812" s="152" t="n">
        <v>43815</v>
      </c>
      <c r="B1812" s="153">
        <f>IF(A1812="","",YEAR(A1812))</f>
        <v/>
      </c>
      <c r="C1812" s="153">
        <f>IF(A1812="","",MONTH(A1812))</f>
        <v/>
      </c>
      <c r="D1812" s="153">
        <f>IF(A1812="","",CHOOSE(MONTH(A1812),"Ocak","Şubat","Mart","Nisan","Mayıs","Haziran","Temmuz","Ağustos","Eylül","Ekim","Kasım","Aralık"))</f>
        <v/>
      </c>
      <c r="E1812" s="153">
        <f>IF(A1812="","",ROUNDUP(MONTH(A1812)/3,0))</f>
        <v/>
      </c>
      <c r="F1812" s="153">
        <f>IF(A1812="","",WEEKNUM(A1812,2))</f>
        <v/>
      </c>
      <c r="G1812" s="153">
        <f>IF(A1812="","",WEEKDAY(A1812,2))</f>
        <v/>
      </c>
      <c r="H1812" s="153">
        <f>IF(A1812="","",CHOOSE(WEEKDAY(A1812,2),"Pazartesi","Salı","Çarşamba","Perşembe","Cuma","Cumartesi","Pazar"))</f>
        <v/>
      </c>
    </row>
    <row r="1813" ht="10.5" customHeight="1" s="113">
      <c r="A1813" s="152" t="n">
        <v>43816</v>
      </c>
      <c r="B1813" s="153">
        <f>IF(A1813="","",YEAR(A1813))</f>
        <v/>
      </c>
      <c r="C1813" s="153">
        <f>IF(A1813="","",MONTH(A1813))</f>
        <v/>
      </c>
      <c r="D1813" s="153">
        <f>IF(A1813="","",CHOOSE(MONTH(A1813),"Ocak","Şubat","Mart","Nisan","Mayıs","Haziran","Temmuz","Ağustos","Eylül","Ekim","Kasım","Aralık"))</f>
        <v/>
      </c>
      <c r="E1813" s="153">
        <f>IF(A1813="","",ROUNDUP(MONTH(A1813)/3,0))</f>
        <v/>
      </c>
      <c r="F1813" s="153">
        <f>IF(A1813="","",WEEKNUM(A1813,2))</f>
        <v/>
      </c>
      <c r="G1813" s="153">
        <f>IF(A1813="","",WEEKDAY(A1813,2))</f>
        <v/>
      </c>
      <c r="H1813" s="153">
        <f>IF(A1813="","",CHOOSE(WEEKDAY(A1813,2),"Pazartesi","Salı","Çarşamba","Perşembe","Cuma","Cumartesi","Pazar"))</f>
        <v/>
      </c>
    </row>
    <row r="1814" ht="10.5" customHeight="1" s="113">
      <c r="A1814" s="152" t="n">
        <v>43817</v>
      </c>
      <c r="B1814" s="153">
        <f>IF(A1814="","",YEAR(A1814))</f>
        <v/>
      </c>
      <c r="C1814" s="153">
        <f>IF(A1814="","",MONTH(A1814))</f>
        <v/>
      </c>
      <c r="D1814" s="153">
        <f>IF(A1814="","",CHOOSE(MONTH(A1814),"Ocak","Şubat","Mart","Nisan","Mayıs","Haziran","Temmuz","Ağustos","Eylül","Ekim","Kasım","Aralık"))</f>
        <v/>
      </c>
      <c r="E1814" s="153">
        <f>IF(A1814="","",ROUNDUP(MONTH(A1814)/3,0))</f>
        <v/>
      </c>
      <c r="F1814" s="153">
        <f>IF(A1814="","",WEEKNUM(A1814,2))</f>
        <v/>
      </c>
      <c r="G1814" s="153">
        <f>IF(A1814="","",WEEKDAY(A1814,2))</f>
        <v/>
      </c>
      <c r="H1814" s="153">
        <f>IF(A1814="","",CHOOSE(WEEKDAY(A1814,2),"Pazartesi","Salı","Çarşamba","Perşembe","Cuma","Cumartesi","Pazar"))</f>
        <v/>
      </c>
    </row>
    <row r="1815" ht="10.5" customHeight="1" s="113">
      <c r="A1815" s="152" t="n">
        <v>43818</v>
      </c>
      <c r="B1815" s="153">
        <f>IF(A1815="","",YEAR(A1815))</f>
        <v/>
      </c>
      <c r="C1815" s="153">
        <f>IF(A1815="","",MONTH(A1815))</f>
        <v/>
      </c>
      <c r="D1815" s="153">
        <f>IF(A1815="","",CHOOSE(MONTH(A1815),"Ocak","Şubat","Mart","Nisan","Mayıs","Haziran","Temmuz","Ağustos","Eylül","Ekim","Kasım","Aralık"))</f>
        <v/>
      </c>
      <c r="E1815" s="153">
        <f>IF(A1815="","",ROUNDUP(MONTH(A1815)/3,0))</f>
        <v/>
      </c>
      <c r="F1815" s="153">
        <f>IF(A1815="","",WEEKNUM(A1815,2))</f>
        <v/>
      </c>
      <c r="G1815" s="153">
        <f>IF(A1815="","",WEEKDAY(A1815,2))</f>
        <v/>
      </c>
      <c r="H1815" s="153">
        <f>IF(A1815="","",CHOOSE(WEEKDAY(A1815,2),"Pazartesi","Salı","Çarşamba","Perşembe","Cuma","Cumartesi","Pazar"))</f>
        <v/>
      </c>
    </row>
    <row r="1816" ht="10.5" customHeight="1" s="113">
      <c r="A1816" s="152" t="n">
        <v>43819</v>
      </c>
      <c r="B1816" s="153">
        <f>IF(A1816="","",YEAR(A1816))</f>
        <v/>
      </c>
      <c r="C1816" s="153">
        <f>IF(A1816="","",MONTH(A1816))</f>
        <v/>
      </c>
      <c r="D1816" s="153">
        <f>IF(A1816="","",CHOOSE(MONTH(A1816),"Ocak","Şubat","Mart","Nisan","Mayıs","Haziran","Temmuz","Ağustos","Eylül","Ekim","Kasım","Aralık"))</f>
        <v/>
      </c>
      <c r="E1816" s="153">
        <f>IF(A1816="","",ROUNDUP(MONTH(A1816)/3,0))</f>
        <v/>
      </c>
      <c r="F1816" s="153">
        <f>IF(A1816="","",WEEKNUM(A1816,2))</f>
        <v/>
      </c>
      <c r="G1816" s="153">
        <f>IF(A1816="","",WEEKDAY(A1816,2))</f>
        <v/>
      </c>
      <c r="H1816" s="153">
        <f>IF(A1816="","",CHOOSE(WEEKDAY(A1816,2),"Pazartesi","Salı","Çarşamba","Perşembe","Cuma","Cumartesi","Pazar"))</f>
        <v/>
      </c>
    </row>
    <row r="1817" ht="10.5" customHeight="1" s="113">
      <c r="A1817" s="152" t="n">
        <v>43820</v>
      </c>
      <c r="B1817" s="153">
        <f>IF(A1817="","",YEAR(A1817))</f>
        <v/>
      </c>
      <c r="C1817" s="153">
        <f>IF(A1817="","",MONTH(A1817))</f>
        <v/>
      </c>
      <c r="D1817" s="153">
        <f>IF(A1817="","",CHOOSE(MONTH(A1817),"Ocak","Şubat","Mart","Nisan","Mayıs","Haziran","Temmuz","Ağustos","Eylül","Ekim","Kasım","Aralık"))</f>
        <v/>
      </c>
      <c r="E1817" s="153">
        <f>IF(A1817="","",ROUNDUP(MONTH(A1817)/3,0))</f>
        <v/>
      </c>
      <c r="F1817" s="153">
        <f>IF(A1817="","",WEEKNUM(A1817,2))</f>
        <v/>
      </c>
      <c r="G1817" s="153">
        <f>IF(A1817="","",WEEKDAY(A1817,2))</f>
        <v/>
      </c>
      <c r="H1817" s="153">
        <f>IF(A1817="","",CHOOSE(WEEKDAY(A1817,2),"Pazartesi","Salı","Çarşamba","Perşembe","Cuma","Cumartesi","Pazar"))</f>
        <v/>
      </c>
    </row>
    <row r="1818" ht="10.5" customHeight="1" s="113">
      <c r="A1818" s="152" t="n">
        <v>43821</v>
      </c>
      <c r="B1818" s="153">
        <f>IF(A1818="","",YEAR(A1818))</f>
        <v/>
      </c>
      <c r="C1818" s="153">
        <f>IF(A1818="","",MONTH(A1818))</f>
        <v/>
      </c>
      <c r="D1818" s="153">
        <f>IF(A1818="","",CHOOSE(MONTH(A1818),"Ocak","Şubat","Mart","Nisan","Mayıs","Haziran","Temmuz","Ağustos","Eylül","Ekim","Kasım","Aralık"))</f>
        <v/>
      </c>
      <c r="E1818" s="153">
        <f>IF(A1818="","",ROUNDUP(MONTH(A1818)/3,0))</f>
        <v/>
      </c>
      <c r="F1818" s="153">
        <f>IF(A1818="","",WEEKNUM(A1818,2))</f>
        <v/>
      </c>
      <c r="G1818" s="153">
        <f>IF(A1818="","",WEEKDAY(A1818,2))</f>
        <v/>
      </c>
      <c r="H1818" s="153">
        <f>IF(A1818="","",CHOOSE(WEEKDAY(A1818,2),"Pazartesi","Salı","Çarşamba","Perşembe","Cuma","Cumartesi","Pazar"))</f>
        <v/>
      </c>
    </row>
    <row r="1819" ht="10.5" customHeight="1" s="113">
      <c r="A1819" s="152" t="n">
        <v>43822</v>
      </c>
      <c r="B1819" s="153">
        <f>IF(A1819="","",YEAR(A1819))</f>
        <v/>
      </c>
      <c r="C1819" s="153">
        <f>IF(A1819="","",MONTH(A1819))</f>
        <v/>
      </c>
      <c r="D1819" s="153">
        <f>IF(A1819="","",CHOOSE(MONTH(A1819),"Ocak","Şubat","Mart","Nisan","Mayıs","Haziran","Temmuz","Ağustos","Eylül","Ekim","Kasım","Aralık"))</f>
        <v/>
      </c>
      <c r="E1819" s="153">
        <f>IF(A1819="","",ROUNDUP(MONTH(A1819)/3,0))</f>
        <v/>
      </c>
      <c r="F1819" s="153">
        <f>IF(A1819="","",WEEKNUM(A1819,2))</f>
        <v/>
      </c>
      <c r="G1819" s="153">
        <f>IF(A1819="","",WEEKDAY(A1819,2))</f>
        <v/>
      </c>
      <c r="H1819" s="153">
        <f>IF(A1819="","",CHOOSE(WEEKDAY(A1819,2),"Pazartesi","Salı","Çarşamba","Perşembe","Cuma","Cumartesi","Pazar"))</f>
        <v/>
      </c>
    </row>
    <row r="1820" ht="10.5" customHeight="1" s="113">
      <c r="A1820" s="152" t="n">
        <v>43823</v>
      </c>
      <c r="B1820" s="153">
        <f>IF(A1820="","",YEAR(A1820))</f>
        <v/>
      </c>
      <c r="C1820" s="153">
        <f>IF(A1820="","",MONTH(A1820))</f>
        <v/>
      </c>
      <c r="D1820" s="153">
        <f>IF(A1820="","",CHOOSE(MONTH(A1820),"Ocak","Şubat","Mart","Nisan","Mayıs","Haziran","Temmuz","Ağustos","Eylül","Ekim","Kasım","Aralık"))</f>
        <v/>
      </c>
      <c r="E1820" s="153">
        <f>IF(A1820="","",ROUNDUP(MONTH(A1820)/3,0))</f>
        <v/>
      </c>
      <c r="F1820" s="153">
        <f>IF(A1820="","",WEEKNUM(A1820,2))</f>
        <v/>
      </c>
      <c r="G1820" s="153">
        <f>IF(A1820="","",WEEKDAY(A1820,2))</f>
        <v/>
      </c>
      <c r="H1820" s="153">
        <f>IF(A1820="","",CHOOSE(WEEKDAY(A1820,2),"Pazartesi","Salı","Çarşamba","Perşembe","Cuma","Cumartesi","Pazar"))</f>
        <v/>
      </c>
    </row>
    <row r="1821" ht="10.5" customHeight="1" s="113">
      <c r="A1821" s="152" t="n">
        <v>43824</v>
      </c>
      <c r="B1821" s="153">
        <f>IF(A1821="","",YEAR(A1821))</f>
        <v/>
      </c>
      <c r="C1821" s="153">
        <f>IF(A1821="","",MONTH(A1821))</f>
        <v/>
      </c>
      <c r="D1821" s="153">
        <f>IF(A1821="","",CHOOSE(MONTH(A1821),"Ocak","Şubat","Mart","Nisan","Mayıs","Haziran","Temmuz","Ağustos","Eylül","Ekim","Kasım","Aralık"))</f>
        <v/>
      </c>
      <c r="E1821" s="153">
        <f>IF(A1821="","",ROUNDUP(MONTH(A1821)/3,0))</f>
        <v/>
      </c>
      <c r="F1821" s="153">
        <f>IF(A1821="","",WEEKNUM(A1821,2))</f>
        <v/>
      </c>
      <c r="G1821" s="153">
        <f>IF(A1821="","",WEEKDAY(A1821,2))</f>
        <v/>
      </c>
      <c r="H1821" s="153">
        <f>IF(A1821="","",CHOOSE(WEEKDAY(A1821,2),"Pazartesi","Salı","Çarşamba","Perşembe","Cuma","Cumartesi","Pazar"))</f>
        <v/>
      </c>
    </row>
    <row r="1822" ht="10.5" customHeight="1" s="113">
      <c r="A1822" s="152" t="n">
        <v>43825</v>
      </c>
      <c r="B1822" s="153">
        <f>IF(A1822="","",YEAR(A1822))</f>
        <v/>
      </c>
      <c r="C1822" s="153">
        <f>IF(A1822="","",MONTH(A1822))</f>
        <v/>
      </c>
      <c r="D1822" s="153">
        <f>IF(A1822="","",CHOOSE(MONTH(A1822),"Ocak","Şubat","Mart","Nisan","Mayıs","Haziran","Temmuz","Ağustos","Eylül","Ekim","Kasım","Aralık"))</f>
        <v/>
      </c>
      <c r="E1822" s="153">
        <f>IF(A1822="","",ROUNDUP(MONTH(A1822)/3,0))</f>
        <v/>
      </c>
      <c r="F1822" s="153">
        <f>IF(A1822="","",WEEKNUM(A1822,2))</f>
        <v/>
      </c>
      <c r="G1822" s="153">
        <f>IF(A1822="","",WEEKDAY(A1822,2))</f>
        <v/>
      </c>
      <c r="H1822" s="153">
        <f>IF(A1822="","",CHOOSE(WEEKDAY(A1822,2),"Pazartesi","Salı","Çarşamba","Perşembe","Cuma","Cumartesi","Pazar"))</f>
        <v/>
      </c>
    </row>
    <row r="1823" ht="10.5" customHeight="1" s="113">
      <c r="A1823" s="152" t="n">
        <v>43826</v>
      </c>
      <c r="B1823" s="153">
        <f>IF(A1823="","",YEAR(A1823))</f>
        <v/>
      </c>
      <c r="C1823" s="153">
        <f>IF(A1823="","",MONTH(A1823))</f>
        <v/>
      </c>
      <c r="D1823" s="153">
        <f>IF(A1823="","",CHOOSE(MONTH(A1823),"Ocak","Şubat","Mart","Nisan","Mayıs","Haziran","Temmuz","Ağustos","Eylül","Ekim","Kasım","Aralık"))</f>
        <v/>
      </c>
      <c r="E1823" s="153">
        <f>IF(A1823="","",ROUNDUP(MONTH(A1823)/3,0))</f>
        <v/>
      </c>
      <c r="F1823" s="153">
        <f>IF(A1823="","",WEEKNUM(A1823,2))</f>
        <v/>
      </c>
      <c r="G1823" s="153">
        <f>IF(A1823="","",WEEKDAY(A1823,2))</f>
        <v/>
      </c>
      <c r="H1823" s="153">
        <f>IF(A1823="","",CHOOSE(WEEKDAY(A1823,2),"Pazartesi","Salı","Çarşamba","Perşembe","Cuma","Cumartesi","Pazar"))</f>
        <v/>
      </c>
    </row>
    <row r="1824" ht="10.5" customHeight="1" s="113">
      <c r="A1824" s="152" t="n">
        <v>43827</v>
      </c>
      <c r="B1824" s="153">
        <f>IF(A1824="","",YEAR(A1824))</f>
        <v/>
      </c>
      <c r="C1824" s="153">
        <f>IF(A1824="","",MONTH(A1824))</f>
        <v/>
      </c>
      <c r="D1824" s="153">
        <f>IF(A1824="","",CHOOSE(MONTH(A1824),"Ocak","Şubat","Mart","Nisan","Mayıs","Haziran","Temmuz","Ağustos","Eylül","Ekim","Kasım","Aralık"))</f>
        <v/>
      </c>
      <c r="E1824" s="153">
        <f>IF(A1824="","",ROUNDUP(MONTH(A1824)/3,0))</f>
        <v/>
      </c>
      <c r="F1824" s="153">
        <f>IF(A1824="","",WEEKNUM(A1824,2))</f>
        <v/>
      </c>
      <c r="G1824" s="153">
        <f>IF(A1824="","",WEEKDAY(A1824,2))</f>
        <v/>
      </c>
      <c r="H1824" s="153">
        <f>IF(A1824="","",CHOOSE(WEEKDAY(A1824,2),"Pazartesi","Salı","Çarşamba","Perşembe","Cuma","Cumartesi","Pazar"))</f>
        <v/>
      </c>
    </row>
    <row r="1825" ht="10.5" customHeight="1" s="113">
      <c r="A1825" s="152" t="n">
        <v>43828</v>
      </c>
      <c r="B1825" s="153">
        <f>IF(A1825="","",YEAR(A1825))</f>
        <v/>
      </c>
      <c r="C1825" s="153">
        <f>IF(A1825="","",MONTH(A1825))</f>
        <v/>
      </c>
      <c r="D1825" s="153">
        <f>IF(A1825="","",CHOOSE(MONTH(A1825),"Ocak","Şubat","Mart","Nisan","Mayıs","Haziran","Temmuz","Ağustos","Eylül","Ekim","Kasım","Aralık"))</f>
        <v/>
      </c>
      <c r="E1825" s="153">
        <f>IF(A1825="","",ROUNDUP(MONTH(A1825)/3,0))</f>
        <v/>
      </c>
      <c r="F1825" s="153">
        <f>IF(A1825="","",WEEKNUM(A1825,2))</f>
        <v/>
      </c>
      <c r="G1825" s="153">
        <f>IF(A1825="","",WEEKDAY(A1825,2))</f>
        <v/>
      </c>
      <c r="H1825" s="153">
        <f>IF(A1825="","",CHOOSE(WEEKDAY(A1825,2),"Pazartesi","Salı","Çarşamba","Perşembe","Cuma","Cumartesi","Pazar"))</f>
        <v/>
      </c>
    </row>
    <row r="1826" ht="10.5" customHeight="1" s="113">
      <c r="A1826" s="152" t="n">
        <v>43829</v>
      </c>
      <c r="B1826" s="153">
        <f>IF(A1826="","",YEAR(A1826))</f>
        <v/>
      </c>
      <c r="C1826" s="153">
        <f>IF(A1826="","",MONTH(A1826))</f>
        <v/>
      </c>
      <c r="D1826" s="153">
        <f>IF(A1826="","",CHOOSE(MONTH(A1826),"Ocak","Şubat","Mart","Nisan","Mayıs","Haziran","Temmuz","Ağustos","Eylül","Ekim","Kasım","Aralık"))</f>
        <v/>
      </c>
      <c r="E1826" s="153">
        <f>IF(A1826="","",ROUNDUP(MONTH(A1826)/3,0))</f>
        <v/>
      </c>
      <c r="F1826" s="153">
        <f>IF(A1826="","",WEEKNUM(A1826,2))</f>
        <v/>
      </c>
      <c r="G1826" s="153">
        <f>IF(A1826="","",WEEKDAY(A1826,2))</f>
        <v/>
      </c>
      <c r="H1826" s="153">
        <f>IF(A1826="","",CHOOSE(WEEKDAY(A1826,2),"Pazartesi","Salı","Çarşamba","Perşembe","Cuma","Cumartesi","Pazar"))</f>
        <v/>
      </c>
    </row>
    <row r="1827" ht="10.5" customHeight="1" s="113">
      <c r="A1827" s="152" t="n">
        <v>43830</v>
      </c>
      <c r="B1827" s="153">
        <f>IF(A1827="","",YEAR(A1827))</f>
        <v/>
      </c>
      <c r="C1827" s="153">
        <f>IF(A1827="","",MONTH(A1827))</f>
        <v/>
      </c>
      <c r="D1827" s="153">
        <f>IF(A1827="","",CHOOSE(MONTH(A1827),"Ocak","Şubat","Mart","Nisan","Mayıs","Haziran","Temmuz","Ağustos","Eylül","Ekim","Kasım","Aralık"))</f>
        <v/>
      </c>
      <c r="E1827" s="153">
        <f>IF(A1827="","",ROUNDUP(MONTH(A1827)/3,0))</f>
        <v/>
      </c>
      <c r="F1827" s="153">
        <f>IF(A1827="","",WEEKNUM(A1827,2))</f>
        <v/>
      </c>
      <c r="G1827" s="153">
        <f>IF(A1827="","",WEEKDAY(A1827,2))</f>
        <v/>
      </c>
      <c r="H1827" s="153">
        <f>IF(A1827="","",CHOOSE(WEEKDAY(A1827,2),"Pazartesi","Salı","Çarşamba","Perşembe","Cuma","Cumartesi","Pazar"))</f>
        <v/>
      </c>
    </row>
    <row r="1828" ht="10.5" customHeight="1" s="113">
      <c r="A1828" s="152" t="n">
        <v>43831</v>
      </c>
      <c r="B1828" s="153">
        <f>IF(A1828="","",YEAR(A1828))</f>
        <v/>
      </c>
      <c r="C1828" s="153">
        <f>IF(A1828="","",MONTH(A1828))</f>
        <v/>
      </c>
      <c r="D1828" s="153">
        <f>IF(A1828="","",CHOOSE(MONTH(A1828),"Ocak","Şubat","Mart","Nisan","Mayıs","Haziran","Temmuz","Ağustos","Eylül","Ekim","Kasım","Aralık"))</f>
        <v/>
      </c>
      <c r="E1828" s="153">
        <f>IF(A1828="","",ROUNDUP(MONTH(A1828)/3,0))</f>
        <v/>
      </c>
      <c r="F1828" s="153">
        <f>IF(A1828="","",WEEKNUM(A1828,2))</f>
        <v/>
      </c>
      <c r="G1828" s="153">
        <f>IF(A1828="","",WEEKDAY(A1828,2))</f>
        <v/>
      </c>
      <c r="H1828" s="153">
        <f>IF(A1828="","",CHOOSE(WEEKDAY(A1828,2),"Pazartesi","Salı","Çarşamba","Perşembe","Cuma","Cumartesi","Pazar"))</f>
        <v/>
      </c>
    </row>
    <row r="1829" ht="10.5" customHeight="1" s="113">
      <c r="A1829" s="152" t="n">
        <v>43832</v>
      </c>
      <c r="B1829" s="153">
        <f>IF(A1829="","",YEAR(A1829))</f>
        <v/>
      </c>
      <c r="C1829" s="153">
        <f>IF(A1829="","",MONTH(A1829))</f>
        <v/>
      </c>
      <c r="D1829" s="153">
        <f>IF(A1829="","",CHOOSE(MONTH(A1829),"Ocak","Şubat","Mart","Nisan","Mayıs","Haziran","Temmuz","Ağustos","Eylül","Ekim","Kasım","Aralık"))</f>
        <v/>
      </c>
      <c r="E1829" s="153">
        <f>IF(A1829="","",ROUNDUP(MONTH(A1829)/3,0))</f>
        <v/>
      </c>
      <c r="F1829" s="153">
        <f>IF(A1829="","",WEEKNUM(A1829,2))</f>
        <v/>
      </c>
      <c r="G1829" s="153">
        <f>IF(A1829="","",WEEKDAY(A1829,2))</f>
        <v/>
      </c>
      <c r="H1829" s="153">
        <f>IF(A1829="","",CHOOSE(WEEKDAY(A1829,2),"Pazartesi","Salı","Çarşamba","Perşembe","Cuma","Cumartesi","Pazar"))</f>
        <v/>
      </c>
    </row>
    <row r="1830" ht="10.5" customHeight="1" s="113">
      <c r="A1830" s="152" t="n">
        <v>43833</v>
      </c>
      <c r="B1830" s="153">
        <f>IF(A1830="","",YEAR(A1830))</f>
        <v/>
      </c>
      <c r="C1830" s="153">
        <f>IF(A1830="","",MONTH(A1830))</f>
        <v/>
      </c>
      <c r="D1830" s="153">
        <f>IF(A1830="","",CHOOSE(MONTH(A1830),"Ocak","Şubat","Mart","Nisan","Mayıs","Haziran","Temmuz","Ağustos","Eylül","Ekim","Kasım","Aralık"))</f>
        <v/>
      </c>
      <c r="E1830" s="153">
        <f>IF(A1830="","",ROUNDUP(MONTH(A1830)/3,0))</f>
        <v/>
      </c>
      <c r="F1830" s="153">
        <f>IF(A1830="","",WEEKNUM(A1830,2))</f>
        <v/>
      </c>
      <c r="G1830" s="153">
        <f>IF(A1830="","",WEEKDAY(A1830,2))</f>
        <v/>
      </c>
      <c r="H1830" s="153">
        <f>IF(A1830="","",CHOOSE(WEEKDAY(A1830,2),"Pazartesi","Salı","Çarşamba","Perşembe","Cuma","Cumartesi","Pazar"))</f>
        <v/>
      </c>
    </row>
    <row r="1831" ht="10.5" customHeight="1" s="113">
      <c r="A1831" s="152" t="n">
        <v>43834</v>
      </c>
      <c r="B1831" s="153">
        <f>IF(A1831="","",YEAR(A1831))</f>
        <v/>
      </c>
      <c r="C1831" s="153">
        <f>IF(A1831="","",MONTH(A1831))</f>
        <v/>
      </c>
      <c r="D1831" s="153">
        <f>IF(A1831="","",CHOOSE(MONTH(A1831),"Ocak","Şubat","Mart","Nisan","Mayıs","Haziran","Temmuz","Ağustos","Eylül","Ekim","Kasım","Aralık"))</f>
        <v/>
      </c>
      <c r="E1831" s="153">
        <f>IF(A1831="","",ROUNDUP(MONTH(A1831)/3,0))</f>
        <v/>
      </c>
      <c r="F1831" s="153">
        <f>IF(A1831="","",WEEKNUM(A1831,2))</f>
        <v/>
      </c>
      <c r="G1831" s="153">
        <f>IF(A1831="","",WEEKDAY(A1831,2))</f>
        <v/>
      </c>
      <c r="H1831" s="153">
        <f>IF(A1831="","",CHOOSE(WEEKDAY(A1831,2),"Pazartesi","Salı","Çarşamba","Perşembe","Cuma","Cumartesi","Pazar"))</f>
        <v/>
      </c>
    </row>
    <row r="1832" ht="10.5" customHeight="1" s="113">
      <c r="A1832" s="152" t="n">
        <v>43835</v>
      </c>
      <c r="B1832" s="153">
        <f>IF(A1832="","",YEAR(A1832))</f>
        <v/>
      </c>
      <c r="C1832" s="153">
        <f>IF(A1832="","",MONTH(A1832))</f>
        <v/>
      </c>
      <c r="D1832" s="153">
        <f>IF(A1832="","",CHOOSE(MONTH(A1832),"Ocak","Şubat","Mart","Nisan","Mayıs","Haziran","Temmuz","Ağustos","Eylül","Ekim","Kasım","Aralık"))</f>
        <v/>
      </c>
      <c r="E1832" s="153">
        <f>IF(A1832="","",ROUNDUP(MONTH(A1832)/3,0))</f>
        <v/>
      </c>
      <c r="F1832" s="153">
        <f>IF(A1832="","",WEEKNUM(A1832,2))</f>
        <v/>
      </c>
      <c r="G1832" s="153">
        <f>IF(A1832="","",WEEKDAY(A1832,2))</f>
        <v/>
      </c>
      <c r="H1832" s="153">
        <f>IF(A1832="","",CHOOSE(WEEKDAY(A1832,2),"Pazartesi","Salı","Çarşamba","Perşembe","Cuma","Cumartesi","Pazar"))</f>
        <v/>
      </c>
    </row>
    <row r="1833" ht="10.5" customHeight="1" s="113">
      <c r="A1833" s="152" t="n">
        <v>43836</v>
      </c>
      <c r="B1833" s="153">
        <f>IF(A1833="","",YEAR(A1833))</f>
        <v/>
      </c>
      <c r="C1833" s="153">
        <f>IF(A1833="","",MONTH(A1833))</f>
        <v/>
      </c>
      <c r="D1833" s="153">
        <f>IF(A1833="","",CHOOSE(MONTH(A1833),"Ocak","Şubat","Mart","Nisan","Mayıs","Haziran","Temmuz","Ağustos","Eylül","Ekim","Kasım","Aralık"))</f>
        <v/>
      </c>
      <c r="E1833" s="153">
        <f>IF(A1833="","",ROUNDUP(MONTH(A1833)/3,0))</f>
        <v/>
      </c>
      <c r="F1833" s="153">
        <f>IF(A1833="","",WEEKNUM(A1833,2))</f>
        <v/>
      </c>
      <c r="G1833" s="153">
        <f>IF(A1833="","",WEEKDAY(A1833,2))</f>
        <v/>
      </c>
      <c r="H1833" s="153">
        <f>IF(A1833="","",CHOOSE(WEEKDAY(A1833,2),"Pazartesi","Salı","Çarşamba","Perşembe","Cuma","Cumartesi","Pazar"))</f>
        <v/>
      </c>
    </row>
    <row r="1834" ht="10.5" customHeight="1" s="113">
      <c r="A1834" s="152" t="n">
        <v>43837</v>
      </c>
      <c r="B1834" s="153">
        <f>IF(A1834="","",YEAR(A1834))</f>
        <v/>
      </c>
      <c r="C1834" s="153">
        <f>IF(A1834="","",MONTH(A1834))</f>
        <v/>
      </c>
      <c r="D1834" s="153">
        <f>IF(A1834="","",CHOOSE(MONTH(A1834),"Ocak","Şubat","Mart","Nisan","Mayıs","Haziran","Temmuz","Ağustos","Eylül","Ekim","Kasım","Aralık"))</f>
        <v/>
      </c>
      <c r="E1834" s="153">
        <f>IF(A1834="","",ROUNDUP(MONTH(A1834)/3,0))</f>
        <v/>
      </c>
      <c r="F1834" s="153">
        <f>IF(A1834="","",WEEKNUM(A1834,2))</f>
        <v/>
      </c>
      <c r="G1834" s="153">
        <f>IF(A1834="","",WEEKDAY(A1834,2))</f>
        <v/>
      </c>
      <c r="H1834" s="153">
        <f>IF(A1834="","",CHOOSE(WEEKDAY(A1834,2),"Pazartesi","Salı","Çarşamba","Perşembe","Cuma","Cumartesi","Pazar"))</f>
        <v/>
      </c>
    </row>
    <row r="1835" ht="10.5" customHeight="1" s="113">
      <c r="A1835" s="152" t="n">
        <v>43838</v>
      </c>
      <c r="B1835" s="153">
        <f>IF(A1835="","",YEAR(A1835))</f>
        <v/>
      </c>
      <c r="C1835" s="153">
        <f>IF(A1835="","",MONTH(A1835))</f>
        <v/>
      </c>
      <c r="D1835" s="153">
        <f>IF(A1835="","",CHOOSE(MONTH(A1835),"Ocak","Şubat","Mart","Nisan","Mayıs","Haziran","Temmuz","Ağustos","Eylül","Ekim","Kasım","Aralık"))</f>
        <v/>
      </c>
      <c r="E1835" s="153">
        <f>IF(A1835="","",ROUNDUP(MONTH(A1835)/3,0))</f>
        <v/>
      </c>
      <c r="F1835" s="153">
        <f>IF(A1835="","",WEEKNUM(A1835,2))</f>
        <v/>
      </c>
      <c r="G1835" s="153">
        <f>IF(A1835="","",WEEKDAY(A1835,2))</f>
        <v/>
      </c>
      <c r="H1835" s="153">
        <f>IF(A1835="","",CHOOSE(WEEKDAY(A1835,2),"Pazartesi","Salı","Çarşamba","Perşembe","Cuma","Cumartesi","Pazar"))</f>
        <v/>
      </c>
    </row>
    <row r="1836" ht="10.5" customHeight="1" s="113">
      <c r="A1836" s="152" t="n">
        <v>43839</v>
      </c>
      <c r="B1836" s="153">
        <f>IF(A1836="","",YEAR(A1836))</f>
        <v/>
      </c>
      <c r="C1836" s="153">
        <f>IF(A1836="","",MONTH(A1836))</f>
        <v/>
      </c>
      <c r="D1836" s="153">
        <f>IF(A1836="","",CHOOSE(MONTH(A1836),"Ocak","Şubat","Mart","Nisan","Mayıs","Haziran","Temmuz","Ağustos","Eylül","Ekim","Kasım","Aralık"))</f>
        <v/>
      </c>
      <c r="E1836" s="153">
        <f>IF(A1836="","",ROUNDUP(MONTH(A1836)/3,0))</f>
        <v/>
      </c>
      <c r="F1836" s="153">
        <f>IF(A1836="","",WEEKNUM(A1836,2))</f>
        <v/>
      </c>
      <c r="G1836" s="153">
        <f>IF(A1836="","",WEEKDAY(A1836,2))</f>
        <v/>
      </c>
      <c r="H1836" s="153">
        <f>IF(A1836="","",CHOOSE(WEEKDAY(A1836,2),"Pazartesi","Salı","Çarşamba","Perşembe","Cuma","Cumartesi","Pazar"))</f>
        <v/>
      </c>
    </row>
    <row r="1837" ht="10.5" customHeight="1" s="113">
      <c r="A1837" s="152" t="n">
        <v>43840</v>
      </c>
      <c r="B1837" s="153">
        <f>IF(A1837="","",YEAR(A1837))</f>
        <v/>
      </c>
      <c r="C1837" s="153">
        <f>IF(A1837="","",MONTH(A1837))</f>
        <v/>
      </c>
      <c r="D1837" s="153">
        <f>IF(A1837="","",CHOOSE(MONTH(A1837),"Ocak","Şubat","Mart","Nisan","Mayıs","Haziran","Temmuz","Ağustos","Eylül","Ekim","Kasım","Aralık"))</f>
        <v/>
      </c>
      <c r="E1837" s="153">
        <f>IF(A1837="","",ROUNDUP(MONTH(A1837)/3,0))</f>
        <v/>
      </c>
      <c r="F1837" s="153">
        <f>IF(A1837="","",WEEKNUM(A1837,2))</f>
        <v/>
      </c>
      <c r="G1837" s="153">
        <f>IF(A1837="","",WEEKDAY(A1837,2))</f>
        <v/>
      </c>
      <c r="H1837" s="153">
        <f>IF(A1837="","",CHOOSE(WEEKDAY(A1837,2),"Pazartesi","Salı","Çarşamba","Perşembe","Cuma","Cumartesi","Pazar"))</f>
        <v/>
      </c>
    </row>
    <row r="1838" ht="10.5" customHeight="1" s="113">
      <c r="A1838" s="152" t="n">
        <v>43841</v>
      </c>
      <c r="B1838" s="153">
        <f>IF(A1838="","",YEAR(A1838))</f>
        <v/>
      </c>
      <c r="C1838" s="153">
        <f>IF(A1838="","",MONTH(A1838))</f>
        <v/>
      </c>
      <c r="D1838" s="153">
        <f>IF(A1838="","",CHOOSE(MONTH(A1838),"Ocak","Şubat","Mart","Nisan","Mayıs","Haziran","Temmuz","Ağustos","Eylül","Ekim","Kasım","Aralık"))</f>
        <v/>
      </c>
      <c r="E1838" s="153">
        <f>IF(A1838="","",ROUNDUP(MONTH(A1838)/3,0))</f>
        <v/>
      </c>
      <c r="F1838" s="153">
        <f>IF(A1838="","",WEEKNUM(A1838,2))</f>
        <v/>
      </c>
      <c r="G1838" s="153">
        <f>IF(A1838="","",WEEKDAY(A1838,2))</f>
        <v/>
      </c>
      <c r="H1838" s="153">
        <f>IF(A1838="","",CHOOSE(WEEKDAY(A1838,2),"Pazartesi","Salı","Çarşamba","Perşembe","Cuma","Cumartesi","Pazar"))</f>
        <v/>
      </c>
    </row>
    <row r="1839" ht="10.5" customHeight="1" s="113">
      <c r="A1839" s="152" t="n">
        <v>43842</v>
      </c>
      <c r="B1839" s="153">
        <f>IF(A1839="","",YEAR(A1839))</f>
        <v/>
      </c>
      <c r="C1839" s="153">
        <f>IF(A1839="","",MONTH(A1839))</f>
        <v/>
      </c>
      <c r="D1839" s="153">
        <f>IF(A1839="","",CHOOSE(MONTH(A1839),"Ocak","Şubat","Mart","Nisan","Mayıs","Haziran","Temmuz","Ağustos","Eylül","Ekim","Kasım","Aralık"))</f>
        <v/>
      </c>
      <c r="E1839" s="153">
        <f>IF(A1839="","",ROUNDUP(MONTH(A1839)/3,0))</f>
        <v/>
      </c>
      <c r="F1839" s="153">
        <f>IF(A1839="","",WEEKNUM(A1839,2))</f>
        <v/>
      </c>
      <c r="G1839" s="153">
        <f>IF(A1839="","",WEEKDAY(A1839,2))</f>
        <v/>
      </c>
      <c r="H1839" s="153">
        <f>IF(A1839="","",CHOOSE(WEEKDAY(A1839,2),"Pazartesi","Salı","Çarşamba","Perşembe","Cuma","Cumartesi","Pazar"))</f>
        <v/>
      </c>
    </row>
    <row r="1840" ht="10.5" customHeight="1" s="113">
      <c r="A1840" s="152" t="n">
        <v>43843</v>
      </c>
      <c r="B1840" s="153">
        <f>IF(A1840="","",YEAR(A1840))</f>
        <v/>
      </c>
      <c r="C1840" s="153">
        <f>IF(A1840="","",MONTH(A1840))</f>
        <v/>
      </c>
      <c r="D1840" s="153">
        <f>IF(A1840="","",CHOOSE(MONTH(A1840),"Ocak","Şubat","Mart","Nisan","Mayıs","Haziran","Temmuz","Ağustos","Eylül","Ekim","Kasım","Aralık"))</f>
        <v/>
      </c>
      <c r="E1840" s="153">
        <f>IF(A1840="","",ROUNDUP(MONTH(A1840)/3,0))</f>
        <v/>
      </c>
      <c r="F1840" s="153">
        <f>IF(A1840="","",WEEKNUM(A1840,2))</f>
        <v/>
      </c>
      <c r="G1840" s="153">
        <f>IF(A1840="","",WEEKDAY(A1840,2))</f>
        <v/>
      </c>
      <c r="H1840" s="153">
        <f>IF(A1840="","",CHOOSE(WEEKDAY(A1840,2),"Pazartesi","Salı","Çarşamba","Perşembe","Cuma","Cumartesi","Pazar"))</f>
        <v/>
      </c>
    </row>
    <row r="1841" ht="10.5" customHeight="1" s="113">
      <c r="A1841" s="152" t="n">
        <v>43844</v>
      </c>
      <c r="B1841" s="153">
        <f>IF(A1841="","",YEAR(A1841))</f>
        <v/>
      </c>
      <c r="C1841" s="153">
        <f>IF(A1841="","",MONTH(A1841))</f>
        <v/>
      </c>
      <c r="D1841" s="153">
        <f>IF(A1841="","",CHOOSE(MONTH(A1841),"Ocak","Şubat","Mart","Nisan","Mayıs","Haziran","Temmuz","Ağustos","Eylül","Ekim","Kasım","Aralık"))</f>
        <v/>
      </c>
      <c r="E1841" s="153">
        <f>IF(A1841="","",ROUNDUP(MONTH(A1841)/3,0))</f>
        <v/>
      </c>
      <c r="F1841" s="153">
        <f>IF(A1841="","",WEEKNUM(A1841,2))</f>
        <v/>
      </c>
      <c r="G1841" s="153">
        <f>IF(A1841="","",WEEKDAY(A1841,2))</f>
        <v/>
      </c>
      <c r="H1841" s="153">
        <f>IF(A1841="","",CHOOSE(WEEKDAY(A1841,2),"Pazartesi","Salı","Çarşamba","Perşembe","Cuma","Cumartesi","Pazar"))</f>
        <v/>
      </c>
    </row>
    <row r="1842" ht="10.5" customHeight="1" s="113">
      <c r="A1842" s="152" t="n">
        <v>43845</v>
      </c>
      <c r="B1842" s="153">
        <f>IF(A1842="","",YEAR(A1842))</f>
        <v/>
      </c>
      <c r="C1842" s="153">
        <f>IF(A1842="","",MONTH(A1842))</f>
        <v/>
      </c>
      <c r="D1842" s="153">
        <f>IF(A1842="","",CHOOSE(MONTH(A1842),"Ocak","Şubat","Mart","Nisan","Mayıs","Haziran","Temmuz","Ağustos","Eylül","Ekim","Kasım","Aralık"))</f>
        <v/>
      </c>
      <c r="E1842" s="153">
        <f>IF(A1842="","",ROUNDUP(MONTH(A1842)/3,0))</f>
        <v/>
      </c>
      <c r="F1842" s="153">
        <f>IF(A1842="","",WEEKNUM(A1842,2))</f>
        <v/>
      </c>
      <c r="G1842" s="153">
        <f>IF(A1842="","",WEEKDAY(A1842,2))</f>
        <v/>
      </c>
      <c r="H1842" s="153">
        <f>IF(A1842="","",CHOOSE(WEEKDAY(A1842,2),"Pazartesi","Salı","Çarşamba","Perşembe","Cuma","Cumartesi","Pazar"))</f>
        <v/>
      </c>
    </row>
    <row r="1843" ht="10.5" customHeight="1" s="113">
      <c r="A1843" s="152" t="n">
        <v>43846</v>
      </c>
      <c r="B1843" s="153">
        <f>IF(A1843="","",YEAR(A1843))</f>
        <v/>
      </c>
      <c r="C1843" s="153">
        <f>IF(A1843="","",MONTH(A1843))</f>
        <v/>
      </c>
      <c r="D1843" s="153">
        <f>IF(A1843="","",CHOOSE(MONTH(A1843),"Ocak","Şubat","Mart","Nisan","Mayıs","Haziran","Temmuz","Ağustos","Eylül","Ekim","Kasım","Aralık"))</f>
        <v/>
      </c>
      <c r="E1843" s="153">
        <f>IF(A1843="","",ROUNDUP(MONTH(A1843)/3,0))</f>
        <v/>
      </c>
      <c r="F1843" s="153">
        <f>IF(A1843="","",WEEKNUM(A1843,2))</f>
        <v/>
      </c>
      <c r="G1843" s="153">
        <f>IF(A1843="","",WEEKDAY(A1843,2))</f>
        <v/>
      </c>
      <c r="H1843" s="153">
        <f>IF(A1843="","",CHOOSE(WEEKDAY(A1843,2),"Pazartesi","Salı","Çarşamba","Perşembe","Cuma","Cumartesi","Pazar"))</f>
        <v/>
      </c>
    </row>
    <row r="1844" ht="10.5" customHeight="1" s="113">
      <c r="A1844" s="152" t="n">
        <v>43847</v>
      </c>
      <c r="B1844" s="153">
        <f>IF(A1844="","",YEAR(A1844))</f>
        <v/>
      </c>
      <c r="C1844" s="153">
        <f>IF(A1844="","",MONTH(A1844))</f>
        <v/>
      </c>
      <c r="D1844" s="153">
        <f>IF(A1844="","",CHOOSE(MONTH(A1844),"Ocak","Şubat","Mart","Nisan","Mayıs","Haziran","Temmuz","Ağustos","Eylül","Ekim","Kasım","Aralık"))</f>
        <v/>
      </c>
      <c r="E1844" s="153">
        <f>IF(A1844="","",ROUNDUP(MONTH(A1844)/3,0))</f>
        <v/>
      </c>
      <c r="F1844" s="153">
        <f>IF(A1844="","",WEEKNUM(A1844,2))</f>
        <v/>
      </c>
      <c r="G1844" s="153">
        <f>IF(A1844="","",WEEKDAY(A1844,2))</f>
        <v/>
      </c>
      <c r="H1844" s="153">
        <f>IF(A1844="","",CHOOSE(WEEKDAY(A1844,2),"Pazartesi","Salı","Çarşamba","Perşembe","Cuma","Cumartesi","Pazar"))</f>
        <v/>
      </c>
    </row>
    <row r="1845" ht="10.5" customHeight="1" s="113">
      <c r="A1845" s="152" t="n">
        <v>43848</v>
      </c>
      <c r="B1845" s="153">
        <f>IF(A1845="","",YEAR(A1845))</f>
        <v/>
      </c>
      <c r="C1845" s="153">
        <f>IF(A1845="","",MONTH(A1845))</f>
        <v/>
      </c>
      <c r="D1845" s="153">
        <f>IF(A1845="","",CHOOSE(MONTH(A1845),"Ocak","Şubat","Mart","Nisan","Mayıs","Haziran","Temmuz","Ağustos","Eylül","Ekim","Kasım","Aralık"))</f>
        <v/>
      </c>
      <c r="E1845" s="153">
        <f>IF(A1845="","",ROUNDUP(MONTH(A1845)/3,0))</f>
        <v/>
      </c>
      <c r="F1845" s="153">
        <f>IF(A1845="","",WEEKNUM(A1845,2))</f>
        <v/>
      </c>
      <c r="G1845" s="153">
        <f>IF(A1845="","",WEEKDAY(A1845,2))</f>
        <v/>
      </c>
      <c r="H1845" s="153">
        <f>IF(A1845="","",CHOOSE(WEEKDAY(A1845,2),"Pazartesi","Salı","Çarşamba","Perşembe","Cuma","Cumartesi","Pazar"))</f>
        <v/>
      </c>
    </row>
    <row r="1846" ht="10.5" customHeight="1" s="113">
      <c r="A1846" s="152" t="n">
        <v>43849</v>
      </c>
      <c r="B1846" s="153">
        <f>IF(A1846="","",YEAR(A1846))</f>
        <v/>
      </c>
      <c r="C1846" s="153">
        <f>IF(A1846="","",MONTH(A1846))</f>
        <v/>
      </c>
      <c r="D1846" s="153">
        <f>IF(A1846="","",CHOOSE(MONTH(A1846),"Ocak","Şubat","Mart","Nisan","Mayıs","Haziran","Temmuz","Ağustos","Eylül","Ekim","Kasım","Aralık"))</f>
        <v/>
      </c>
      <c r="E1846" s="153">
        <f>IF(A1846="","",ROUNDUP(MONTH(A1846)/3,0))</f>
        <v/>
      </c>
      <c r="F1846" s="153">
        <f>IF(A1846="","",WEEKNUM(A1846,2))</f>
        <v/>
      </c>
      <c r="G1846" s="153">
        <f>IF(A1846="","",WEEKDAY(A1846,2))</f>
        <v/>
      </c>
      <c r="H1846" s="153">
        <f>IF(A1846="","",CHOOSE(WEEKDAY(A1846,2),"Pazartesi","Salı","Çarşamba","Perşembe","Cuma","Cumartesi","Pazar"))</f>
        <v/>
      </c>
    </row>
    <row r="1847" ht="10.5" customHeight="1" s="113">
      <c r="A1847" s="152" t="n">
        <v>43850</v>
      </c>
      <c r="B1847" s="153">
        <f>IF(A1847="","",YEAR(A1847))</f>
        <v/>
      </c>
      <c r="C1847" s="153">
        <f>IF(A1847="","",MONTH(A1847))</f>
        <v/>
      </c>
      <c r="D1847" s="153">
        <f>IF(A1847="","",CHOOSE(MONTH(A1847),"Ocak","Şubat","Mart","Nisan","Mayıs","Haziran","Temmuz","Ağustos","Eylül","Ekim","Kasım","Aralık"))</f>
        <v/>
      </c>
      <c r="E1847" s="153">
        <f>IF(A1847="","",ROUNDUP(MONTH(A1847)/3,0))</f>
        <v/>
      </c>
      <c r="F1847" s="153">
        <f>IF(A1847="","",WEEKNUM(A1847,2))</f>
        <v/>
      </c>
      <c r="G1847" s="153">
        <f>IF(A1847="","",WEEKDAY(A1847,2))</f>
        <v/>
      </c>
      <c r="H1847" s="153">
        <f>IF(A1847="","",CHOOSE(WEEKDAY(A1847,2),"Pazartesi","Salı","Çarşamba","Perşembe","Cuma","Cumartesi","Pazar"))</f>
        <v/>
      </c>
    </row>
    <row r="1848" ht="10.5" customHeight="1" s="113">
      <c r="A1848" s="152" t="n">
        <v>43851</v>
      </c>
      <c r="B1848" s="153">
        <f>IF(A1848="","",YEAR(A1848))</f>
        <v/>
      </c>
      <c r="C1848" s="153">
        <f>IF(A1848="","",MONTH(A1848))</f>
        <v/>
      </c>
      <c r="D1848" s="153">
        <f>IF(A1848="","",CHOOSE(MONTH(A1848),"Ocak","Şubat","Mart","Nisan","Mayıs","Haziran","Temmuz","Ağustos","Eylül","Ekim","Kasım","Aralık"))</f>
        <v/>
      </c>
      <c r="E1848" s="153">
        <f>IF(A1848="","",ROUNDUP(MONTH(A1848)/3,0))</f>
        <v/>
      </c>
      <c r="F1848" s="153">
        <f>IF(A1848="","",WEEKNUM(A1848,2))</f>
        <v/>
      </c>
      <c r="G1848" s="153">
        <f>IF(A1848="","",WEEKDAY(A1848,2))</f>
        <v/>
      </c>
      <c r="H1848" s="153">
        <f>IF(A1848="","",CHOOSE(WEEKDAY(A1848,2),"Pazartesi","Salı","Çarşamba","Perşembe","Cuma","Cumartesi","Pazar"))</f>
        <v/>
      </c>
    </row>
    <row r="1849" ht="10.5" customHeight="1" s="113">
      <c r="A1849" s="152" t="n">
        <v>43852</v>
      </c>
      <c r="B1849" s="153">
        <f>IF(A1849="","",YEAR(A1849))</f>
        <v/>
      </c>
      <c r="C1849" s="153">
        <f>IF(A1849="","",MONTH(A1849))</f>
        <v/>
      </c>
      <c r="D1849" s="153">
        <f>IF(A1849="","",CHOOSE(MONTH(A1849),"Ocak","Şubat","Mart","Nisan","Mayıs","Haziran","Temmuz","Ağustos","Eylül","Ekim","Kasım","Aralık"))</f>
        <v/>
      </c>
      <c r="E1849" s="153">
        <f>IF(A1849="","",ROUNDUP(MONTH(A1849)/3,0))</f>
        <v/>
      </c>
      <c r="F1849" s="153">
        <f>IF(A1849="","",WEEKNUM(A1849,2))</f>
        <v/>
      </c>
      <c r="G1849" s="153">
        <f>IF(A1849="","",WEEKDAY(A1849,2))</f>
        <v/>
      </c>
      <c r="H1849" s="153">
        <f>IF(A1849="","",CHOOSE(WEEKDAY(A1849,2),"Pazartesi","Salı","Çarşamba","Perşembe","Cuma","Cumartesi","Pazar"))</f>
        <v/>
      </c>
    </row>
    <row r="1850" ht="10.5" customHeight="1" s="113">
      <c r="A1850" s="152" t="n">
        <v>43853</v>
      </c>
      <c r="B1850" s="153">
        <f>IF(A1850="","",YEAR(A1850))</f>
        <v/>
      </c>
      <c r="C1850" s="153">
        <f>IF(A1850="","",MONTH(A1850))</f>
        <v/>
      </c>
      <c r="D1850" s="153">
        <f>IF(A1850="","",CHOOSE(MONTH(A1850),"Ocak","Şubat","Mart","Nisan","Mayıs","Haziran","Temmuz","Ağustos","Eylül","Ekim","Kasım","Aralık"))</f>
        <v/>
      </c>
      <c r="E1850" s="153">
        <f>IF(A1850="","",ROUNDUP(MONTH(A1850)/3,0))</f>
        <v/>
      </c>
      <c r="F1850" s="153">
        <f>IF(A1850="","",WEEKNUM(A1850,2))</f>
        <v/>
      </c>
      <c r="G1850" s="153">
        <f>IF(A1850="","",WEEKDAY(A1850,2))</f>
        <v/>
      </c>
      <c r="H1850" s="153">
        <f>IF(A1850="","",CHOOSE(WEEKDAY(A1850,2),"Pazartesi","Salı","Çarşamba","Perşembe","Cuma","Cumartesi","Pazar"))</f>
        <v/>
      </c>
    </row>
    <row r="1851" ht="10.5" customHeight="1" s="113">
      <c r="A1851" s="152" t="n">
        <v>43854</v>
      </c>
      <c r="B1851" s="153">
        <f>IF(A1851="","",YEAR(A1851))</f>
        <v/>
      </c>
      <c r="C1851" s="153">
        <f>IF(A1851="","",MONTH(A1851))</f>
        <v/>
      </c>
      <c r="D1851" s="153">
        <f>IF(A1851="","",CHOOSE(MONTH(A1851),"Ocak","Şubat","Mart","Nisan","Mayıs","Haziran","Temmuz","Ağustos","Eylül","Ekim","Kasım","Aralık"))</f>
        <v/>
      </c>
      <c r="E1851" s="153">
        <f>IF(A1851="","",ROUNDUP(MONTH(A1851)/3,0))</f>
        <v/>
      </c>
      <c r="F1851" s="153">
        <f>IF(A1851="","",WEEKNUM(A1851,2))</f>
        <v/>
      </c>
      <c r="G1851" s="153">
        <f>IF(A1851="","",WEEKDAY(A1851,2))</f>
        <v/>
      </c>
      <c r="H1851" s="153">
        <f>IF(A1851="","",CHOOSE(WEEKDAY(A1851,2),"Pazartesi","Salı","Çarşamba","Perşembe","Cuma","Cumartesi","Pazar"))</f>
        <v/>
      </c>
    </row>
    <row r="1852" ht="10.5" customHeight="1" s="113">
      <c r="A1852" s="152" t="n">
        <v>43855</v>
      </c>
      <c r="B1852" s="153">
        <f>IF(A1852="","",YEAR(A1852))</f>
        <v/>
      </c>
      <c r="C1852" s="153">
        <f>IF(A1852="","",MONTH(A1852))</f>
        <v/>
      </c>
      <c r="D1852" s="153">
        <f>IF(A1852="","",CHOOSE(MONTH(A1852),"Ocak","Şubat","Mart","Nisan","Mayıs","Haziran","Temmuz","Ağustos","Eylül","Ekim","Kasım","Aralık"))</f>
        <v/>
      </c>
      <c r="E1852" s="153">
        <f>IF(A1852="","",ROUNDUP(MONTH(A1852)/3,0))</f>
        <v/>
      </c>
      <c r="F1852" s="153">
        <f>IF(A1852="","",WEEKNUM(A1852,2))</f>
        <v/>
      </c>
      <c r="G1852" s="153">
        <f>IF(A1852="","",WEEKDAY(A1852,2))</f>
        <v/>
      </c>
      <c r="H1852" s="153">
        <f>IF(A1852="","",CHOOSE(WEEKDAY(A1852,2),"Pazartesi","Salı","Çarşamba","Perşembe","Cuma","Cumartesi","Pazar"))</f>
        <v/>
      </c>
    </row>
    <row r="1853" ht="10.5" customHeight="1" s="113">
      <c r="A1853" s="152" t="n">
        <v>43856</v>
      </c>
      <c r="B1853" s="153">
        <f>IF(A1853="","",YEAR(A1853))</f>
        <v/>
      </c>
      <c r="C1853" s="153">
        <f>IF(A1853="","",MONTH(A1853))</f>
        <v/>
      </c>
      <c r="D1853" s="153">
        <f>IF(A1853="","",CHOOSE(MONTH(A1853),"Ocak","Şubat","Mart","Nisan","Mayıs","Haziran","Temmuz","Ağustos","Eylül","Ekim","Kasım","Aralık"))</f>
        <v/>
      </c>
      <c r="E1853" s="153">
        <f>IF(A1853="","",ROUNDUP(MONTH(A1853)/3,0))</f>
        <v/>
      </c>
      <c r="F1853" s="153">
        <f>IF(A1853="","",WEEKNUM(A1853,2))</f>
        <v/>
      </c>
      <c r="G1853" s="153">
        <f>IF(A1853="","",WEEKDAY(A1853,2))</f>
        <v/>
      </c>
      <c r="H1853" s="153">
        <f>IF(A1853="","",CHOOSE(WEEKDAY(A1853,2),"Pazartesi","Salı","Çarşamba","Perşembe","Cuma","Cumartesi","Pazar"))</f>
        <v/>
      </c>
    </row>
    <row r="1854" ht="10.5" customHeight="1" s="113">
      <c r="A1854" s="152" t="n">
        <v>43857</v>
      </c>
      <c r="B1854" s="153">
        <f>IF(A1854="","",YEAR(A1854))</f>
        <v/>
      </c>
      <c r="C1854" s="153">
        <f>IF(A1854="","",MONTH(A1854))</f>
        <v/>
      </c>
      <c r="D1854" s="153">
        <f>IF(A1854="","",CHOOSE(MONTH(A1854),"Ocak","Şubat","Mart","Nisan","Mayıs","Haziran","Temmuz","Ağustos","Eylül","Ekim","Kasım","Aralık"))</f>
        <v/>
      </c>
      <c r="E1854" s="153">
        <f>IF(A1854="","",ROUNDUP(MONTH(A1854)/3,0))</f>
        <v/>
      </c>
      <c r="F1854" s="153">
        <f>IF(A1854="","",WEEKNUM(A1854,2))</f>
        <v/>
      </c>
      <c r="G1854" s="153">
        <f>IF(A1854="","",WEEKDAY(A1854,2))</f>
        <v/>
      </c>
      <c r="H1854" s="153">
        <f>IF(A1854="","",CHOOSE(WEEKDAY(A1854,2),"Pazartesi","Salı","Çarşamba","Perşembe","Cuma","Cumartesi","Pazar"))</f>
        <v/>
      </c>
    </row>
    <row r="1855" ht="10.5" customHeight="1" s="113">
      <c r="A1855" s="152" t="n">
        <v>43858</v>
      </c>
      <c r="B1855" s="153">
        <f>IF(A1855="","",YEAR(A1855))</f>
        <v/>
      </c>
      <c r="C1855" s="153">
        <f>IF(A1855="","",MONTH(A1855))</f>
        <v/>
      </c>
      <c r="D1855" s="153">
        <f>IF(A1855="","",CHOOSE(MONTH(A1855),"Ocak","Şubat","Mart","Nisan","Mayıs","Haziran","Temmuz","Ağustos","Eylül","Ekim","Kasım","Aralık"))</f>
        <v/>
      </c>
      <c r="E1855" s="153">
        <f>IF(A1855="","",ROUNDUP(MONTH(A1855)/3,0))</f>
        <v/>
      </c>
      <c r="F1855" s="153">
        <f>IF(A1855="","",WEEKNUM(A1855,2))</f>
        <v/>
      </c>
      <c r="G1855" s="153">
        <f>IF(A1855="","",WEEKDAY(A1855,2))</f>
        <v/>
      </c>
      <c r="H1855" s="153">
        <f>IF(A1855="","",CHOOSE(WEEKDAY(A1855,2),"Pazartesi","Salı","Çarşamba","Perşembe","Cuma","Cumartesi","Pazar"))</f>
        <v/>
      </c>
    </row>
    <row r="1856" ht="10.5" customHeight="1" s="113">
      <c r="A1856" s="152" t="n">
        <v>43859</v>
      </c>
      <c r="B1856" s="153">
        <f>IF(A1856="","",YEAR(A1856))</f>
        <v/>
      </c>
      <c r="C1856" s="153">
        <f>IF(A1856="","",MONTH(A1856))</f>
        <v/>
      </c>
      <c r="D1856" s="153">
        <f>IF(A1856="","",CHOOSE(MONTH(A1856),"Ocak","Şubat","Mart","Nisan","Mayıs","Haziran","Temmuz","Ağustos","Eylül","Ekim","Kasım","Aralık"))</f>
        <v/>
      </c>
      <c r="E1856" s="153">
        <f>IF(A1856="","",ROUNDUP(MONTH(A1856)/3,0))</f>
        <v/>
      </c>
      <c r="F1856" s="153">
        <f>IF(A1856="","",WEEKNUM(A1856,2))</f>
        <v/>
      </c>
      <c r="G1856" s="153">
        <f>IF(A1856="","",WEEKDAY(A1856,2))</f>
        <v/>
      </c>
      <c r="H1856" s="153">
        <f>IF(A1856="","",CHOOSE(WEEKDAY(A1856,2),"Pazartesi","Salı","Çarşamba","Perşembe","Cuma","Cumartesi","Pazar"))</f>
        <v/>
      </c>
    </row>
    <row r="1857" ht="10.5" customHeight="1" s="113">
      <c r="A1857" s="152" t="n">
        <v>43860</v>
      </c>
      <c r="B1857" s="153">
        <f>IF(A1857="","",YEAR(A1857))</f>
        <v/>
      </c>
      <c r="C1857" s="153">
        <f>IF(A1857="","",MONTH(A1857))</f>
        <v/>
      </c>
      <c r="D1857" s="153">
        <f>IF(A1857="","",CHOOSE(MONTH(A1857),"Ocak","Şubat","Mart","Nisan","Mayıs","Haziran","Temmuz","Ağustos","Eylül","Ekim","Kasım","Aralık"))</f>
        <v/>
      </c>
      <c r="E1857" s="153">
        <f>IF(A1857="","",ROUNDUP(MONTH(A1857)/3,0))</f>
        <v/>
      </c>
      <c r="F1857" s="153">
        <f>IF(A1857="","",WEEKNUM(A1857,2))</f>
        <v/>
      </c>
      <c r="G1857" s="153">
        <f>IF(A1857="","",WEEKDAY(A1857,2))</f>
        <v/>
      </c>
      <c r="H1857" s="153">
        <f>IF(A1857="","",CHOOSE(WEEKDAY(A1857,2),"Pazartesi","Salı","Çarşamba","Perşembe","Cuma","Cumartesi","Pazar"))</f>
        <v/>
      </c>
    </row>
    <row r="1858" ht="10.5" customHeight="1" s="113">
      <c r="A1858" s="152" t="n">
        <v>43861</v>
      </c>
      <c r="B1858" s="153">
        <f>IF(A1858="","",YEAR(A1858))</f>
        <v/>
      </c>
      <c r="C1858" s="153">
        <f>IF(A1858="","",MONTH(A1858))</f>
        <v/>
      </c>
      <c r="D1858" s="153">
        <f>IF(A1858="","",CHOOSE(MONTH(A1858),"Ocak","Şubat","Mart","Nisan","Mayıs","Haziran","Temmuz","Ağustos","Eylül","Ekim","Kasım","Aralık"))</f>
        <v/>
      </c>
      <c r="E1858" s="153">
        <f>IF(A1858="","",ROUNDUP(MONTH(A1858)/3,0))</f>
        <v/>
      </c>
      <c r="F1858" s="153">
        <f>IF(A1858="","",WEEKNUM(A1858,2))</f>
        <v/>
      </c>
      <c r="G1858" s="153">
        <f>IF(A1858="","",WEEKDAY(A1858,2))</f>
        <v/>
      </c>
      <c r="H1858" s="153">
        <f>IF(A1858="","",CHOOSE(WEEKDAY(A1858,2),"Pazartesi","Salı","Çarşamba","Perşembe","Cuma","Cumartesi","Pazar"))</f>
        <v/>
      </c>
    </row>
    <row r="1859" ht="10.5" customHeight="1" s="113">
      <c r="A1859" s="152" t="n">
        <v>43862</v>
      </c>
      <c r="B1859" s="153">
        <f>IF(A1859="","",YEAR(A1859))</f>
        <v/>
      </c>
      <c r="C1859" s="153">
        <f>IF(A1859="","",MONTH(A1859))</f>
        <v/>
      </c>
      <c r="D1859" s="153">
        <f>IF(A1859="","",CHOOSE(MONTH(A1859),"Ocak","Şubat","Mart","Nisan","Mayıs","Haziran","Temmuz","Ağustos","Eylül","Ekim","Kasım","Aralık"))</f>
        <v/>
      </c>
      <c r="E1859" s="153">
        <f>IF(A1859="","",ROUNDUP(MONTH(A1859)/3,0))</f>
        <v/>
      </c>
      <c r="F1859" s="153">
        <f>IF(A1859="","",WEEKNUM(A1859,2))</f>
        <v/>
      </c>
      <c r="G1859" s="153">
        <f>IF(A1859="","",WEEKDAY(A1859,2))</f>
        <v/>
      </c>
      <c r="H1859" s="153">
        <f>IF(A1859="","",CHOOSE(WEEKDAY(A1859,2),"Pazartesi","Salı","Çarşamba","Perşembe","Cuma","Cumartesi","Pazar"))</f>
        <v/>
      </c>
    </row>
    <row r="1860" ht="10.5" customHeight="1" s="113">
      <c r="A1860" s="152" t="n">
        <v>43863</v>
      </c>
      <c r="B1860" s="153">
        <f>IF(A1860="","",YEAR(A1860))</f>
        <v/>
      </c>
      <c r="C1860" s="153">
        <f>IF(A1860="","",MONTH(A1860))</f>
        <v/>
      </c>
      <c r="D1860" s="153">
        <f>IF(A1860="","",CHOOSE(MONTH(A1860),"Ocak","Şubat","Mart","Nisan","Mayıs","Haziran","Temmuz","Ağustos","Eylül","Ekim","Kasım","Aralık"))</f>
        <v/>
      </c>
      <c r="E1860" s="153">
        <f>IF(A1860="","",ROUNDUP(MONTH(A1860)/3,0))</f>
        <v/>
      </c>
      <c r="F1860" s="153">
        <f>IF(A1860="","",WEEKNUM(A1860,2))</f>
        <v/>
      </c>
      <c r="G1860" s="153">
        <f>IF(A1860="","",WEEKDAY(A1860,2))</f>
        <v/>
      </c>
      <c r="H1860" s="153">
        <f>IF(A1860="","",CHOOSE(WEEKDAY(A1860,2),"Pazartesi","Salı","Çarşamba","Perşembe","Cuma","Cumartesi","Pazar"))</f>
        <v/>
      </c>
    </row>
    <row r="1861" ht="10.5" customHeight="1" s="113">
      <c r="A1861" s="152" t="n">
        <v>43864</v>
      </c>
      <c r="B1861" s="153">
        <f>IF(A1861="","",YEAR(A1861))</f>
        <v/>
      </c>
      <c r="C1861" s="153">
        <f>IF(A1861="","",MONTH(A1861))</f>
        <v/>
      </c>
      <c r="D1861" s="153">
        <f>IF(A1861="","",CHOOSE(MONTH(A1861),"Ocak","Şubat","Mart","Nisan","Mayıs","Haziran","Temmuz","Ağustos","Eylül","Ekim","Kasım","Aralık"))</f>
        <v/>
      </c>
      <c r="E1861" s="153">
        <f>IF(A1861="","",ROUNDUP(MONTH(A1861)/3,0))</f>
        <v/>
      </c>
      <c r="F1861" s="153">
        <f>IF(A1861="","",WEEKNUM(A1861,2))</f>
        <v/>
      </c>
      <c r="G1861" s="153">
        <f>IF(A1861="","",WEEKDAY(A1861,2))</f>
        <v/>
      </c>
      <c r="H1861" s="153">
        <f>IF(A1861="","",CHOOSE(WEEKDAY(A1861,2),"Pazartesi","Salı","Çarşamba","Perşembe","Cuma","Cumartesi","Pazar"))</f>
        <v/>
      </c>
    </row>
    <row r="1862" ht="10.5" customHeight="1" s="113">
      <c r="A1862" s="152" t="n">
        <v>43865</v>
      </c>
      <c r="B1862" s="153">
        <f>IF(A1862="","",YEAR(A1862))</f>
        <v/>
      </c>
      <c r="C1862" s="153">
        <f>IF(A1862="","",MONTH(A1862))</f>
        <v/>
      </c>
      <c r="D1862" s="153">
        <f>IF(A1862="","",CHOOSE(MONTH(A1862),"Ocak","Şubat","Mart","Nisan","Mayıs","Haziran","Temmuz","Ağustos","Eylül","Ekim","Kasım","Aralık"))</f>
        <v/>
      </c>
      <c r="E1862" s="153">
        <f>IF(A1862="","",ROUNDUP(MONTH(A1862)/3,0))</f>
        <v/>
      </c>
      <c r="F1862" s="153">
        <f>IF(A1862="","",WEEKNUM(A1862,2))</f>
        <v/>
      </c>
      <c r="G1862" s="153">
        <f>IF(A1862="","",WEEKDAY(A1862,2))</f>
        <v/>
      </c>
      <c r="H1862" s="153">
        <f>IF(A1862="","",CHOOSE(WEEKDAY(A1862,2),"Pazartesi","Salı","Çarşamba","Perşembe","Cuma","Cumartesi","Pazar"))</f>
        <v/>
      </c>
    </row>
    <row r="1863" ht="10.5" customHeight="1" s="113">
      <c r="A1863" s="152" t="n">
        <v>43866</v>
      </c>
      <c r="B1863" s="153">
        <f>IF(A1863="","",YEAR(A1863))</f>
        <v/>
      </c>
      <c r="C1863" s="153">
        <f>IF(A1863="","",MONTH(A1863))</f>
        <v/>
      </c>
      <c r="D1863" s="153">
        <f>IF(A1863="","",CHOOSE(MONTH(A1863),"Ocak","Şubat","Mart","Nisan","Mayıs","Haziran","Temmuz","Ağustos","Eylül","Ekim","Kasım","Aralık"))</f>
        <v/>
      </c>
      <c r="E1863" s="153">
        <f>IF(A1863="","",ROUNDUP(MONTH(A1863)/3,0))</f>
        <v/>
      </c>
      <c r="F1863" s="153">
        <f>IF(A1863="","",WEEKNUM(A1863,2))</f>
        <v/>
      </c>
      <c r="G1863" s="153">
        <f>IF(A1863="","",WEEKDAY(A1863,2))</f>
        <v/>
      </c>
      <c r="H1863" s="153">
        <f>IF(A1863="","",CHOOSE(WEEKDAY(A1863,2),"Pazartesi","Salı","Çarşamba","Perşembe","Cuma","Cumartesi","Pazar"))</f>
        <v/>
      </c>
    </row>
    <row r="1864" ht="10.5" customHeight="1" s="113">
      <c r="A1864" s="152" t="n">
        <v>43867</v>
      </c>
      <c r="B1864" s="153">
        <f>IF(A1864="","",YEAR(A1864))</f>
        <v/>
      </c>
      <c r="C1864" s="153">
        <f>IF(A1864="","",MONTH(A1864))</f>
        <v/>
      </c>
      <c r="D1864" s="153">
        <f>IF(A1864="","",CHOOSE(MONTH(A1864),"Ocak","Şubat","Mart","Nisan","Mayıs","Haziran","Temmuz","Ağustos","Eylül","Ekim","Kasım","Aralık"))</f>
        <v/>
      </c>
      <c r="E1864" s="153">
        <f>IF(A1864="","",ROUNDUP(MONTH(A1864)/3,0))</f>
        <v/>
      </c>
      <c r="F1864" s="153">
        <f>IF(A1864="","",WEEKNUM(A1864,2))</f>
        <v/>
      </c>
      <c r="G1864" s="153">
        <f>IF(A1864="","",WEEKDAY(A1864,2))</f>
        <v/>
      </c>
      <c r="H1864" s="153">
        <f>IF(A1864="","",CHOOSE(WEEKDAY(A1864,2),"Pazartesi","Salı","Çarşamba","Perşembe","Cuma","Cumartesi","Pazar"))</f>
        <v/>
      </c>
    </row>
    <row r="1865" ht="10.5" customHeight="1" s="113">
      <c r="A1865" s="152" t="n">
        <v>43868</v>
      </c>
      <c r="B1865" s="153">
        <f>IF(A1865="","",YEAR(A1865))</f>
        <v/>
      </c>
      <c r="C1865" s="153">
        <f>IF(A1865="","",MONTH(A1865))</f>
        <v/>
      </c>
      <c r="D1865" s="153">
        <f>IF(A1865="","",CHOOSE(MONTH(A1865),"Ocak","Şubat","Mart","Nisan","Mayıs","Haziran","Temmuz","Ağustos","Eylül","Ekim","Kasım","Aralık"))</f>
        <v/>
      </c>
      <c r="E1865" s="153">
        <f>IF(A1865="","",ROUNDUP(MONTH(A1865)/3,0))</f>
        <v/>
      </c>
      <c r="F1865" s="153">
        <f>IF(A1865="","",WEEKNUM(A1865,2))</f>
        <v/>
      </c>
      <c r="G1865" s="153">
        <f>IF(A1865="","",WEEKDAY(A1865,2))</f>
        <v/>
      </c>
      <c r="H1865" s="153">
        <f>IF(A1865="","",CHOOSE(WEEKDAY(A1865,2),"Pazartesi","Salı","Çarşamba","Perşembe","Cuma","Cumartesi","Pazar"))</f>
        <v/>
      </c>
    </row>
    <row r="1866" ht="10.5" customHeight="1" s="113">
      <c r="A1866" s="152" t="n">
        <v>43869</v>
      </c>
      <c r="B1866" s="153">
        <f>IF(A1866="","",YEAR(A1866))</f>
        <v/>
      </c>
      <c r="C1866" s="153">
        <f>IF(A1866="","",MONTH(A1866))</f>
        <v/>
      </c>
      <c r="D1866" s="153">
        <f>IF(A1866="","",CHOOSE(MONTH(A1866),"Ocak","Şubat","Mart","Nisan","Mayıs","Haziran","Temmuz","Ağustos","Eylül","Ekim","Kasım","Aralık"))</f>
        <v/>
      </c>
      <c r="E1866" s="153">
        <f>IF(A1866="","",ROUNDUP(MONTH(A1866)/3,0))</f>
        <v/>
      </c>
      <c r="F1866" s="153">
        <f>IF(A1866="","",WEEKNUM(A1866,2))</f>
        <v/>
      </c>
      <c r="G1866" s="153">
        <f>IF(A1866="","",WEEKDAY(A1866,2))</f>
        <v/>
      </c>
      <c r="H1866" s="153">
        <f>IF(A1866="","",CHOOSE(WEEKDAY(A1866,2),"Pazartesi","Salı","Çarşamba","Perşembe","Cuma","Cumartesi","Pazar"))</f>
        <v/>
      </c>
    </row>
    <row r="1867" ht="10.5" customHeight="1" s="113">
      <c r="A1867" s="152" t="n">
        <v>43870</v>
      </c>
      <c r="B1867" s="153">
        <f>IF(A1867="","",YEAR(A1867))</f>
        <v/>
      </c>
      <c r="C1867" s="153">
        <f>IF(A1867="","",MONTH(A1867))</f>
        <v/>
      </c>
      <c r="D1867" s="153">
        <f>IF(A1867="","",CHOOSE(MONTH(A1867),"Ocak","Şubat","Mart","Nisan","Mayıs","Haziran","Temmuz","Ağustos","Eylül","Ekim","Kasım","Aralık"))</f>
        <v/>
      </c>
      <c r="E1867" s="153">
        <f>IF(A1867="","",ROUNDUP(MONTH(A1867)/3,0))</f>
        <v/>
      </c>
      <c r="F1867" s="153">
        <f>IF(A1867="","",WEEKNUM(A1867,2))</f>
        <v/>
      </c>
      <c r="G1867" s="153">
        <f>IF(A1867="","",WEEKDAY(A1867,2))</f>
        <v/>
      </c>
      <c r="H1867" s="153">
        <f>IF(A1867="","",CHOOSE(WEEKDAY(A1867,2),"Pazartesi","Salı","Çarşamba","Perşembe","Cuma","Cumartesi","Pazar"))</f>
        <v/>
      </c>
    </row>
    <row r="1868" ht="10.5" customHeight="1" s="113">
      <c r="A1868" s="152" t="n">
        <v>43871</v>
      </c>
      <c r="B1868" s="153">
        <f>IF(A1868="","",YEAR(A1868))</f>
        <v/>
      </c>
      <c r="C1868" s="153">
        <f>IF(A1868="","",MONTH(A1868))</f>
        <v/>
      </c>
      <c r="D1868" s="153">
        <f>IF(A1868="","",CHOOSE(MONTH(A1868),"Ocak","Şubat","Mart","Nisan","Mayıs","Haziran","Temmuz","Ağustos","Eylül","Ekim","Kasım","Aralık"))</f>
        <v/>
      </c>
      <c r="E1868" s="153">
        <f>IF(A1868="","",ROUNDUP(MONTH(A1868)/3,0))</f>
        <v/>
      </c>
      <c r="F1868" s="153">
        <f>IF(A1868="","",WEEKNUM(A1868,2))</f>
        <v/>
      </c>
      <c r="G1868" s="153">
        <f>IF(A1868="","",WEEKDAY(A1868,2))</f>
        <v/>
      </c>
      <c r="H1868" s="153">
        <f>IF(A1868="","",CHOOSE(WEEKDAY(A1868,2),"Pazartesi","Salı","Çarşamba","Perşembe","Cuma","Cumartesi","Pazar"))</f>
        <v/>
      </c>
    </row>
    <row r="1869" ht="10.5" customHeight="1" s="113">
      <c r="A1869" s="152" t="n">
        <v>43872</v>
      </c>
      <c r="B1869" s="153">
        <f>IF(A1869="","",YEAR(A1869))</f>
        <v/>
      </c>
      <c r="C1869" s="153">
        <f>IF(A1869="","",MONTH(A1869))</f>
        <v/>
      </c>
      <c r="D1869" s="153">
        <f>IF(A1869="","",CHOOSE(MONTH(A1869),"Ocak","Şubat","Mart","Nisan","Mayıs","Haziran","Temmuz","Ağustos","Eylül","Ekim","Kasım","Aralık"))</f>
        <v/>
      </c>
      <c r="E1869" s="153">
        <f>IF(A1869="","",ROUNDUP(MONTH(A1869)/3,0))</f>
        <v/>
      </c>
      <c r="F1869" s="153">
        <f>IF(A1869="","",WEEKNUM(A1869,2))</f>
        <v/>
      </c>
      <c r="G1869" s="153">
        <f>IF(A1869="","",WEEKDAY(A1869,2))</f>
        <v/>
      </c>
      <c r="H1869" s="153">
        <f>IF(A1869="","",CHOOSE(WEEKDAY(A1869,2),"Pazartesi","Salı","Çarşamba","Perşembe","Cuma","Cumartesi","Pazar"))</f>
        <v/>
      </c>
    </row>
    <row r="1870" ht="10.5" customHeight="1" s="113">
      <c r="A1870" s="152" t="n">
        <v>43873</v>
      </c>
      <c r="B1870" s="153">
        <f>IF(A1870="","",YEAR(A1870))</f>
        <v/>
      </c>
      <c r="C1870" s="153">
        <f>IF(A1870="","",MONTH(A1870))</f>
        <v/>
      </c>
      <c r="D1870" s="153">
        <f>IF(A1870="","",CHOOSE(MONTH(A1870),"Ocak","Şubat","Mart","Nisan","Mayıs","Haziran","Temmuz","Ağustos","Eylül","Ekim","Kasım","Aralık"))</f>
        <v/>
      </c>
      <c r="E1870" s="153">
        <f>IF(A1870="","",ROUNDUP(MONTH(A1870)/3,0))</f>
        <v/>
      </c>
      <c r="F1870" s="153">
        <f>IF(A1870="","",WEEKNUM(A1870,2))</f>
        <v/>
      </c>
      <c r="G1870" s="153">
        <f>IF(A1870="","",WEEKDAY(A1870,2))</f>
        <v/>
      </c>
      <c r="H1870" s="153">
        <f>IF(A1870="","",CHOOSE(WEEKDAY(A1870,2),"Pazartesi","Salı","Çarşamba","Perşembe","Cuma","Cumartesi","Pazar"))</f>
        <v/>
      </c>
    </row>
    <row r="1871" ht="10.5" customHeight="1" s="113">
      <c r="A1871" s="152" t="n">
        <v>43874</v>
      </c>
      <c r="B1871" s="153">
        <f>IF(A1871="","",YEAR(A1871))</f>
        <v/>
      </c>
      <c r="C1871" s="153">
        <f>IF(A1871="","",MONTH(A1871))</f>
        <v/>
      </c>
      <c r="D1871" s="153">
        <f>IF(A1871="","",CHOOSE(MONTH(A1871),"Ocak","Şubat","Mart","Nisan","Mayıs","Haziran","Temmuz","Ağustos","Eylül","Ekim","Kasım","Aralık"))</f>
        <v/>
      </c>
      <c r="E1871" s="153">
        <f>IF(A1871="","",ROUNDUP(MONTH(A1871)/3,0))</f>
        <v/>
      </c>
      <c r="F1871" s="153">
        <f>IF(A1871="","",WEEKNUM(A1871,2))</f>
        <v/>
      </c>
      <c r="G1871" s="153">
        <f>IF(A1871="","",WEEKDAY(A1871,2))</f>
        <v/>
      </c>
      <c r="H1871" s="153">
        <f>IF(A1871="","",CHOOSE(WEEKDAY(A1871,2),"Pazartesi","Salı","Çarşamba","Perşembe","Cuma","Cumartesi","Pazar"))</f>
        <v/>
      </c>
    </row>
    <row r="1872" ht="10.5" customHeight="1" s="113">
      <c r="A1872" s="152" t="n">
        <v>43875</v>
      </c>
      <c r="B1872" s="153">
        <f>IF(A1872="","",YEAR(A1872))</f>
        <v/>
      </c>
      <c r="C1872" s="153">
        <f>IF(A1872="","",MONTH(A1872))</f>
        <v/>
      </c>
      <c r="D1872" s="153">
        <f>IF(A1872="","",CHOOSE(MONTH(A1872),"Ocak","Şubat","Mart","Nisan","Mayıs","Haziran","Temmuz","Ağustos","Eylül","Ekim","Kasım","Aralık"))</f>
        <v/>
      </c>
      <c r="E1872" s="153">
        <f>IF(A1872="","",ROUNDUP(MONTH(A1872)/3,0))</f>
        <v/>
      </c>
      <c r="F1872" s="153">
        <f>IF(A1872="","",WEEKNUM(A1872,2))</f>
        <v/>
      </c>
      <c r="G1872" s="153">
        <f>IF(A1872="","",WEEKDAY(A1872,2))</f>
        <v/>
      </c>
      <c r="H1872" s="153">
        <f>IF(A1872="","",CHOOSE(WEEKDAY(A1872,2),"Pazartesi","Salı","Çarşamba","Perşembe","Cuma","Cumartesi","Pazar"))</f>
        <v/>
      </c>
    </row>
    <row r="1873" ht="10.5" customHeight="1" s="113">
      <c r="A1873" s="152" t="n">
        <v>43876</v>
      </c>
      <c r="B1873" s="153">
        <f>IF(A1873="","",YEAR(A1873))</f>
        <v/>
      </c>
      <c r="C1873" s="153">
        <f>IF(A1873="","",MONTH(A1873))</f>
        <v/>
      </c>
      <c r="D1873" s="153">
        <f>IF(A1873="","",CHOOSE(MONTH(A1873),"Ocak","Şubat","Mart","Nisan","Mayıs","Haziran","Temmuz","Ağustos","Eylül","Ekim","Kasım","Aralık"))</f>
        <v/>
      </c>
      <c r="E1873" s="153">
        <f>IF(A1873="","",ROUNDUP(MONTH(A1873)/3,0))</f>
        <v/>
      </c>
      <c r="F1873" s="153">
        <f>IF(A1873="","",WEEKNUM(A1873,2))</f>
        <v/>
      </c>
      <c r="G1873" s="153">
        <f>IF(A1873="","",WEEKDAY(A1873,2))</f>
        <v/>
      </c>
      <c r="H1873" s="153">
        <f>IF(A1873="","",CHOOSE(WEEKDAY(A1873,2),"Pazartesi","Salı","Çarşamba","Perşembe","Cuma","Cumartesi","Pazar"))</f>
        <v/>
      </c>
    </row>
    <row r="1874" ht="10.5" customHeight="1" s="113">
      <c r="A1874" s="152" t="n">
        <v>43877</v>
      </c>
      <c r="B1874" s="153">
        <f>IF(A1874="","",YEAR(A1874))</f>
        <v/>
      </c>
      <c r="C1874" s="153">
        <f>IF(A1874="","",MONTH(A1874))</f>
        <v/>
      </c>
      <c r="D1874" s="153">
        <f>IF(A1874="","",CHOOSE(MONTH(A1874),"Ocak","Şubat","Mart","Nisan","Mayıs","Haziran","Temmuz","Ağustos","Eylül","Ekim","Kasım","Aralık"))</f>
        <v/>
      </c>
      <c r="E1874" s="153">
        <f>IF(A1874="","",ROUNDUP(MONTH(A1874)/3,0))</f>
        <v/>
      </c>
      <c r="F1874" s="153">
        <f>IF(A1874="","",WEEKNUM(A1874,2))</f>
        <v/>
      </c>
      <c r="G1874" s="153">
        <f>IF(A1874="","",WEEKDAY(A1874,2))</f>
        <v/>
      </c>
      <c r="H1874" s="153">
        <f>IF(A1874="","",CHOOSE(WEEKDAY(A1874,2),"Pazartesi","Salı","Çarşamba","Perşembe","Cuma","Cumartesi","Pazar"))</f>
        <v/>
      </c>
    </row>
    <row r="1875" ht="10.5" customHeight="1" s="113">
      <c r="A1875" s="152" t="n">
        <v>43878</v>
      </c>
      <c r="B1875" s="153">
        <f>IF(A1875="","",YEAR(A1875))</f>
        <v/>
      </c>
      <c r="C1875" s="153">
        <f>IF(A1875="","",MONTH(A1875))</f>
        <v/>
      </c>
      <c r="D1875" s="153">
        <f>IF(A1875="","",CHOOSE(MONTH(A1875),"Ocak","Şubat","Mart","Nisan","Mayıs","Haziran","Temmuz","Ağustos","Eylül","Ekim","Kasım","Aralık"))</f>
        <v/>
      </c>
      <c r="E1875" s="153">
        <f>IF(A1875="","",ROUNDUP(MONTH(A1875)/3,0))</f>
        <v/>
      </c>
      <c r="F1875" s="153">
        <f>IF(A1875="","",WEEKNUM(A1875,2))</f>
        <v/>
      </c>
      <c r="G1875" s="153">
        <f>IF(A1875="","",WEEKDAY(A1875,2))</f>
        <v/>
      </c>
      <c r="H1875" s="153">
        <f>IF(A1875="","",CHOOSE(WEEKDAY(A1875,2),"Pazartesi","Salı","Çarşamba","Perşembe","Cuma","Cumartesi","Pazar"))</f>
        <v/>
      </c>
    </row>
    <row r="1876" ht="10.5" customHeight="1" s="113">
      <c r="A1876" s="152" t="n">
        <v>43879</v>
      </c>
      <c r="B1876" s="153">
        <f>IF(A1876="","",YEAR(A1876))</f>
        <v/>
      </c>
      <c r="C1876" s="153">
        <f>IF(A1876="","",MONTH(A1876))</f>
        <v/>
      </c>
      <c r="D1876" s="153">
        <f>IF(A1876="","",CHOOSE(MONTH(A1876),"Ocak","Şubat","Mart","Nisan","Mayıs","Haziran","Temmuz","Ağustos","Eylül","Ekim","Kasım","Aralık"))</f>
        <v/>
      </c>
      <c r="E1876" s="153">
        <f>IF(A1876="","",ROUNDUP(MONTH(A1876)/3,0))</f>
        <v/>
      </c>
      <c r="F1876" s="153">
        <f>IF(A1876="","",WEEKNUM(A1876,2))</f>
        <v/>
      </c>
      <c r="G1876" s="153">
        <f>IF(A1876="","",WEEKDAY(A1876,2))</f>
        <v/>
      </c>
      <c r="H1876" s="153">
        <f>IF(A1876="","",CHOOSE(WEEKDAY(A1876,2),"Pazartesi","Salı","Çarşamba","Perşembe","Cuma","Cumartesi","Pazar"))</f>
        <v/>
      </c>
    </row>
    <row r="1877" ht="10.5" customHeight="1" s="113">
      <c r="A1877" s="152" t="n">
        <v>43880</v>
      </c>
      <c r="B1877" s="153">
        <f>IF(A1877="","",YEAR(A1877))</f>
        <v/>
      </c>
      <c r="C1877" s="153">
        <f>IF(A1877="","",MONTH(A1877))</f>
        <v/>
      </c>
      <c r="D1877" s="153">
        <f>IF(A1877="","",CHOOSE(MONTH(A1877),"Ocak","Şubat","Mart","Nisan","Mayıs","Haziran","Temmuz","Ağustos","Eylül","Ekim","Kasım","Aralık"))</f>
        <v/>
      </c>
      <c r="E1877" s="153">
        <f>IF(A1877="","",ROUNDUP(MONTH(A1877)/3,0))</f>
        <v/>
      </c>
      <c r="F1877" s="153">
        <f>IF(A1877="","",WEEKNUM(A1877,2))</f>
        <v/>
      </c>
      <c r="G1877" s="153">
        <f>IF(A1877="","",WEEKDAY(A1877,2))</f>
        <v/>
      </c>
      <c r="H1877" s="153">
        <f>IF(A1877="","",CHOOSE(WEEKDAY(A1877,2),"Pazartesi","Salı","Çarşamba","Perşembe","Cuma","Cumartesi","Pazar"))</f>
        <v/>
      </c>
    </row>
    <row r="1878" ht="10.5" customHeight="1" s="113">
      <c r="A1878" s="152" t="n">
        <v>43881</v>
      </c>
      <c r="B1878" s="153">
        <f>IF(A1878="","",YEAR(A1878))</f>
        <v/>
      </c>
      <c r="C1878" s="153">
        <f>IF(A1878="","",MONTH(A1878))</f>
        <v/>
      </c>
      <c r="D1878" s="153">
        <f>IF(A1878="","",CHOOSE(MONTH(A1878),"Ocak","Şubat","Mart","Nisan","Mayıs","Haziran","Temmuz","Ağustos","Eylül","Ekim","Kasım","Aralık"))</f>
        <v/>
      </c>
      <c r="E1878" s="153">
        <f>IF(A1878="","",ROUNDUP(MONTH(A1878)/3,0))</f>
        <v/>
      </c>
      <c r="F1878" s="153">
        <f>IF(A1878="","",WEEKNUM(A1878,2))</f>
        <v/>
      </c>
      <c r="G1878" s="153">
        <f>IF(A1878="","",WEEKDAY(A1878,2))</f>
        <v/>
      </c>
      <c r="H1878" s="153">
        <f>IF(A1878="","",CHOOSE(WEEKDAY(A1878,2),"Pazartesi","Salı","Çarşamba","Perşembe","Cuma","Cumartesi","Pazar"))</f>
        <v/>
      </c>
    </row>
    <row r="1879" ht="10.5" customHeight="1" s="113">
      <c r="A1879" s="152" t="n">
        <v>43882</v>
      </c>
      <c r="B1879" s="153">
        <f>IF(A1879="","",YEAR(A1879))</f>
        <v/>
      </c>
      <c r="C1879" s="153">
        <f>IF(A1879="","",MONTH(A1879))</f>
        <v/>
      </c>
      <c r="D1879" s="153">
        <f>IF(A1879="","",CHOOSE(MONTH(A1879),"Ocak","Şubat","Mart","Nisan","Mayıs","Haziran","Temmuz","Ağustos","Eylül","Ekim","Kasım","Aralık"))</f>
        <v/>
      </c>
      <c r="E1879" s="153">
        <f>IF(A1879="","",ROUNDUP(MONTH(A1879)/3,0))</f>
        <v/>
      </c>
      <c r="F1879" s="153">
        <f>IF(A1879="","",WEEKNUM(A1879,2))</f>
        <v/>
      </c>
      <c r="G1879" s="153">
        <f>IF(A1879="","",WEEKDAY(A1879,2))</f>
        <v/>
      </c>
      <c r="H1879" s="153">
        <f>IF(A1879="","",CHOOSE(WEEKDAY(A1879,2),"Pazartesi","Salı","Çarşamba","Perşembe","Cuma","Cumartesi","Pazar"))</f>
        <v/>
      </c>
    </row>
    <row r="1880" ht="10.5" customHeight="1" s="113">
      <c r="A1880" s="152" t="n">
        <v>43883</v>
      </c>
      <c r="B1880" s="153">
        <f>IF(A1880="","",YEAR(A1880))</f>
        <v/>
      </c>
      <c r="C1880" s="153">
        <f>IF(A1880="","",MONTH(A1880))</f>
        <v/>
      </c>
      <c r="D1880" s="153">
        <f>IF(A1880="","",CHOOSE(MONTH(A1880),"Ocak","Şubat","Mart","Nisan","Mayıs","Haziran","Temmuz","Ağustos","Eylül","Ekim","Kasım","Aralık"))</f>
        <v/>
      </c>
      <c r="E1880" s="153">
        <f>IF(A1880="","",ROUNDUP(MONTH(A1880)/3,0))</f>
        <v/>
      </c>
      <c r="F1880" s="153">
        <f>IF(A1880="","",WEEKNUM(A1880,2))</f>
        <v/>
      </c>
      <c r="G1880" s="153">
        <f>IF(A1880="","",WEEKDAY(A1880,2))</f>
        <v/>
      </c>
      <c r="H1880" s="153">
        <f>IF(A1880="","",CHOOSE(WEEKDAY(A1880,2),"Pazartesi","Salı","Çarşamba","Perşembe","Cuma","Cumartesi","Pazar"))</f>
        <v/>
      </c>
    </row>
    <row r="1881" ht="10.5" customHeight="1" s="113">
      <c r="A1881" s="152" t="n">
        <v>43884</v>
      </c>
      <c r="B1881" s="153">
        <f>IF(A1881="","",YEAR(A1881))</f>
        <v/>
      </c>
      <c r="C1881" s="153">
        <f>IF(A1881="","",MONTH(A1881))</f>
        <v/>
      </c>
      <c r="D1881" s="153">
        <f>IF(A1881="","",CHOOSE(MONTH(A1881),"Ocak","Şubat","Mart","Nisan","Mayıs","Haziran","Temmuz","Ağustos","Eylül","Ekim","Kasım","Aralık"))</f>
        <v/>
      </c>
      <c r="E1881" s="153">
        <f>IF(A1881="","",ROUNDUP(MONTH(A1881)/3,0))</f>
        <v/>
      </c>
      <c r="F1881" s="153">
        <f>IF(A1881="","",WEEKNUM(A1881,2))</f>
        <v/>
      </c>
      <c r="G1881" s="153">
        <f>IF(A1881="","",WEEKDAY(A1881,2))</f>
        <v/>
      </c>
      <c r="H1881" s="153">
        <f>IF(A1881="","",CHOOSE(WEEKDAY(A1881,2),"Pazartesi","Salı","Çarşamba","Perşembe","Cuma","Cumartesi","Pazar"))</f>
        <v/>
      </c>
    </row>
    <row r="1882" ht="10.5" customHeight="1" s="113">
      <c r="A1882" s="152" t="n">
        <v>43885</v>
      </c>
      <c r="B1882" s="153">
        <f>IF(A1882="","",YEAR(A1882))</f>
        <v/>
      </c>
      <c r="C1882" s="153">
        <f>IF(A1882="","",MONTH(A1882))</f>
        <v/>
      </c>
      <c r="D1882" s="153">
        <f>IF(A1882="","",CHOOSE(MONTH(A1882),"Ocak","Şubat","Mart","Nisan","Mayıs","Haziran","Temmuz","Ağustos","Eylül","Ekim","Kasım","Aralık"))</f>
        <v/>
      </c>
      <c r="E1882" s="153">
        <f>IF(A1882="","",ROUNDUP(MONTH(A1882)/3,0))</f>
        <v/>
      </c>
      <c r="F1882" s="153">
        <f>IF(A1882="","",WEEKNUM(A1882,2))</f>
        <v/>
      </c>
      <c r="G1882" s="153">
        <f>IF(A1882="","",WEEKDAY(A1882,2))</f>
        <v/>
      </c>
      <c r="H1882" s="153">
        <f>IF(A1882="","",CHOOSE(WEEKDAY(A1882,2),"Pazartesi","Salı","Çarşamba","Perşembe","Cuma","Cumartesi","Pazar"))</f>
        <v/>
      </c>
    </row>
    <row r="1883" ht="10.5" customHeight="1" s="113">
      <c r="A1883" s="152" t="n">
        <v>43886</v>
      </c>
      <c r="B1883" s="153">
        <f>IF(A1883="","",YEAR(A1883))</f>
        <v/>
      </c>
      <c r="C1883" s="153">
        <f>IF(A1883="","",MONTH(A1883))</f>
        <v/>
      </c>
      <c r="D1883" s="153">
        <f>IF(A1883="","",CHOOSE(MONTH(A1883),"Ocak","Şubat","Mart","Nisan","Mayıs","Haziran","Temmuz","Ağustos","Eylül","Ekim","Kasım","Aralık"))</f>
        <v/>
      </c>
      <c r="E1883" s="153">
        <f>IF(A1883="","",ROUNDUP(MONTH(A1883)/3,0))</f>
        <v/>
      </c>
      <c r="F1883" s="153">
        <f>IF(A1883="","",WEEKNUM(A1883,2))</f>
        <v/>
      </c>
      <c r="G1883" s="153">
        <f>IF(A1883="","",WEEKDAY(A1883,2))</f>
        <v/>
      </c>
      <c r="H1883" s="153">
        <f>IF(A1883="","",CHOOSE(WEEKDAY(A1883,2),"Pazartesi","Salı","Çarşamba","Perşembe","Cuma","Cumartesi","Pazar"))</f>
        <v/>
      </c>
    </row>
    <row r="1884" ht="10.5" customHeight="1" s="113">
      <c r="A1884" s="152" t="n">
        <v>43887</v>
      </c>
      <c r="B1884" s="153">
        <f>IF(A1884="","",YEAR(A1884))</f>
        <v/>
      </c>
      <c r="C1884" s="153">
        <f>IF(A1884="","",MONTH(A1884))</f>
        <v/>
      </c>
      <c r="D1884" s="153">
        <f>IF(A1884="","",CHOOSE(MONTH(A1884),"Ocak","Şubat","Mart","Nisan","Mayıs","Haziran","Temmuz","Ağustos","Eylül","Ekim","Kasım","Aralık"))</f>
        <v/>
      </c>
      <c r="E1884" s="153">
        <f>IF(A1884="","",ROUNDUP(MONTH(A1884)/3,0))</f>
        <v/>
      </c>
      <c r="F1884" s="153">
        <f>IF(A1884="","",WEEKNUM(A1884,2))</f>
        <v/>
      </c>
      <c r="G1884" s="153">
        <f>IF(A1884="","",WEEKDAY(A1884,2))</f>
        <v/>
      </c>
      <c r="H1884" s="153">
        <f>IF(A1884="","",CHOOSE(WEEKDAY(A1884,2),"Pazartesi","Salı","Çarşamba","Perşembe","Cuma","Cumartesi","Pazar"))</f>
        <v/>
      </c>
    </row>
    <row r="1885" ht="10.5" customHeight="1" s="113">
      <c r="A1885" s="152" t="n">
        <v>43888</v>
      </c>
      <c r="B1885" s="153">
        <f>IF(A1885="","",YEAR(A1885))</f>
        <v/>
      </c>
      <c r="C1885" s="153">
        <f>IF(A1885="","",MONTH(A1885))</f>
        <v/>
      </c>
      <c r="D1885" s="153">
        <f>IF(A1885="","",CHOOSE(MONTH(A1885),"Ocak","Şubat","Mart","Nisan","Mayıs","Haziran","Temmuz","Ağustos","Eylül","Ekim","Kasım","Aralık"))</f>
        <v/>
      </c>
      <c r="E1885" s="153">
        <f>IF(A1885="","",ROUNDUP(MONTH(A1885)/3,0))</f>
        <v/>
      </c>
      <c r="F1885" s="153">
        <f>IF(A1885="","",WEEKNUM(A1885,2))</f>
        <v/>
      </c>
      <c r="G1885" s="153">
        <f>IF(A1885="","",WEEKDAY(A1885,2))</f>
        <v/>
      </c>
      <c r="H1885" s="153">
        <f>IF(A1885="","",CHOOSE(WEEKDAY(A1885,2),"Pazartesi","Salı","Çarşamba","Perşembe","Cuma","Cumartesi","Pazar"))</f>
        <v/>
      </c>
    </row>
    <row r="1886" ht="10.5" customHeight="1" s="113">
      <c r="A1886" s="152" t="n">
        <v>43889</v>
      </c>
      <c r="B1886" s="153">
        <f>IF(A1886="","",YEAR(A1886))</f>
        <v/>
      </c>
      <c r="C1886" s="153">
        <f>IF(A1886="","",MONTH(A1886))</f>
        <v/>
      </c>
      <c r="D1886" s="153">
        <f>IF(A1886="","",CHOOSE(MONTH(A1886),"Ocak","Şubat","Mart","Nisan","Mayıs","Haziran","Temmuz","Ağustos","Eylül","Ekim","Kasım","Aralık"))</f>
        <v/>
      </c>
      <c r="E1886" s="153">
        <f>IF(A1886="","",ROUNDUP(MONTH(A1886)/3,0))</f>
        <v/>
      </c>
      <c r="F1886" s="153">
        <f>IF(A1886="","",WEEKNUM(A1886,2))</f>
        <v/>
      </c>
      <c r="G1886" s="153">
        <f>IF(A1886="","",WEEKDAY(A1886,2))</f>
        <v/>
      </c>
      <c r="H1886" s="153">
        <f>IF(A1886="","",CHOOSE(WEEKDAY(A1886,2),"Pazartesi","Salı","Çarşamba","Perşembe","Cuma","Cumartesi","Pazar"))</f>
        <v/>
      </c>
    </row>
    <row r="1887" ht="10.5" customHeight="1" s="113">
      <c r="A1887" s="152" t="n">
        <v>43890</v>
      </c>
      <c r="B1887" s="153">
        <f>IF(A1887="","",YEAR(A1887))</f>
        <v/>
      </c>
      <c r="C1887" s="153">
        <f>IF(A1887="","",MONTH(A1887))</f>
        <v/>
      </c>
      <c r="D1887" s="153">
        <f>IF(A1887="","",CHOOSE(MONTH(A1887),"Ocak","Şubat","Mart","Nisan","Mayıs","Haziran","Temmuz","Ağustos","Eylül","Ekim","Kasım","Aralık"))</f>
        <v/>
      </c>
      <c r="E1887" s="153">
        <f>IF(A1887="","",ROUNDUP(MONTH(A1887)/3,0))</f>
        <v/>
      </c>
      <c r="F1887" s="153">
        <f>IF(A1887="","",WEEKNUM(A1887,2))</f>
        <v/>
      </c>
      <c r="G1887" s="153">
        <f>IF(A1887="","",WEEKDAY(A1887,2))</f>
        <v/>
      </c>
      <c r="H1887" s="153">
        <f>IF(A1887="","",CHOOSE(WEEKDAY(A1887,2),"Pazartesi","Salı","Çarşamba","Perşembe","Cuma","Cumartesi","Pazar"))</f>
        <v/>
      </c>
    </row>
    <row r="1888" ht="10.5" customHeight="1" s="113">
      <c r="A1888" s="152" t="n">
        <v>43891</v>
      </c>
      <c r="B1888" s="153">
        <f>IF(A1888="","",YEAR(A1888))</f>
        <v/>
      </c>
      <c r="C1888" s="153">
        <f>IF(A1888="","",MONTH(A1888))</f>
        <v/>
      </c>
      <c r="D1888" s="153">
        <f>IF(A1888="","",CHOOSE(MONTH(A1888),"Ocak","Şubat","Mart","Nisan","Mayıs","Haziran","Temmuz","Ağustos","Eylül","Ekim","Kasım","Aralık"))</f>
        <v/>
      </c>
      <c r="E1888" s="153">
        <f>IF(A1888="","",ROUNDUP(MONTH(A1888)/3,0))</f>
        <v/>
      </c>
      <c r="F1888" s="153">
        <f>IF(A1888="","",WEEKNUM(A1888,2))</f>
        <v/>
      </c>
      <c r="G1888" s="153">
        <f>IF(A1888="","",WEEKDAY(A1888,2))</f>
        <v/>
      </c>
      <c r="H1888" s="153">
        <f>IF(A1888="","",CHOOSE(WEEKDAY(A1888,2),"Pazartesi","Salı","Çarşamba","Perşembe","Cuma","Cumartesi","Pazar"))</f>
        <v/>
      </c>
    </row>
    <row r="1889" ht="10.5" customHeight="1" s="113">
      <c r="A1889" s="152" t="n">
        <v>43892</v>
      </c>
      <c r="B1889" s="153">
        <f>IF(A1889="","",YEAR(A1889))</f>
        <v/>
      </c>
      <c r="C1889" s="153">
        <f>IF(A1889="","",MONTH(A1889))</f>
        <v/>
      </c>
      <c r="D1889" s="153">
        <f>IF(A1889="","",CHOOSE(MONTH(A1889),"Ocak","Şubat","Mart","Nisan","Mayıs","Haziran","Temmuz","Ağustos","Eylül","Ekim","Kasım","Aralık"))</f>
        <v/>
      </c>
      <c r="E1889" s="153">
        <f>IF(A1889="","",ROUNDUP(MONTH(A1889)/3,0))</f>
        <v/>
      </c>
      <c r="F1889" s="153">
        <f>IF(A1889="","",WEEKNUM(A1889,2))</f>
        <v/>
      </c>
      <c r="G1889" s="153">
        <f>IF(A1889="","",WEEKDAY(A1889,2))</f>
        <v/>
      </c>
      <c r="H1889" s="153">
        <f>IF(A1889="","",CHOOSE(WEEKDAY(A1889,2),"Pazartesi","Salı","Çarşamba","Perşembe","Cuma","Cumartesi","Pazar"))</f>
        <v/>
      </c>
    </row>
    <row r="1890" ht="10.5" customHeight="1" s="113">
      <c r="A1890" s="152" t="n">
        <v>43893</v>
      </c>
      <c r="B1890" s="153">
        <f>IF(A1890="","",YEAR(A1890))</f>
        <v/>
      </c>
      <c r="C1890" s="153">
        <f>IF(A1890="","",MONTH(A1890))</f>
        <v/>
      </c>
      <c r="D1890" s="153">
        <f>IF(A1890="","",CHOOSE(MONTH(A1890),"Ocak","Şubat","Mart","Nisan","Mayıs","Haziran","Temmuz","Ağustos","Eylül","Ekim","Kasım","Aralık"))</f>
        <v/>
      </c>
      <c r="E1890" s="153">
        <f>IF(A1890="","",ROUNDUP(MONTH(A1890)/3,0))</f>
        <v/>
      </c>
      <c r="F1890" s="153">
        <f>IF(A1890="","",WEEKNUM(A1890,2))</f>
        <v/>
      </c>
      <c r="G1890" s="153">
        <f>IF(A1890="","",WEEKDAY(A1890,2))</f>
        <v/>
      </c>
      <c r="H1890" s="153">
        <f>IF(A1890="","",CHOOSE(WEEKDAY(A1890,2),"Pazartesi","Salı","Çarşamba","Perşembe","Cuma","Cumartesi","Pazar"))</f>
        <v/>
      </c>
    </row>
    <row r="1891" ht="10.5" customHeight="1" s="113">
      <c r="A1891" s="152" t="n">
        <v>43894</v>
      </c>
      <c r="B1891" s="153">
        <f>IF(A1891="","",YEAR(A1891))</f>
        <v/>
      </c>
      <c r="C1891" s="153">
        <f>IF(A1891="","",MONTH(A1891))</f>
        <v/>
      </c>
      <c r="D1891" s="153">
        <f>IF(A1891="","",CHOOSE(MONTH(A1891),"Ocak","Şubat","Mart","Nisan","Mayıs","Haziran","Temmuz","Ağustos","Eylül","Ekim","Kasım","Aralık"))</f>
        <v/>
      </c>
      <c r="E1891" s="153">
        <f>IF(A1891="","",ROUNDUP(MONTH(A1891)/3,0))</f>
        <v/>
      </c>
      <c r="F1891" s="153">
        <f>IF(A1891="","",WEEKNUM(A1891,2))</f>
        <v/>
      </c>
      <c r="G1891" s="153">
        <f>IF(A1891="","",WEEKDAY(A1891,2))</f>
        <v/>
      </c>
      <c r="H1891" s="153">
        <f>IF(A1891="","",CHOOSE(WEEKDAY(A1891,2),"Pazartesi","Salı","Çarşamba","Perşembe","Cuma","Cumartesi","Pazar"))</f>
        <v/>
      </c>
    </row>
    <row r="1892" ht="10.5" customHeight="1" s="113">
      <c r="A1892" s="152" t="n">
        <v>43895</v>
      </c>
      <c r="B1892" s="153">
        <f>IF(A1892="","",YEAR(A1892))</f>
        <v/>
      </c>
      <c r="C1892" s="153">
        <f>IF(A1892="","",MONTH(A1892))</f>
        <v/>
      </c>
      <c r="D1892" s="153">
        <f>IF(A1892="","",CHOOSE(MONTH(A1892),"Ocak","Şubat","Mart","Nisan","Mayıs","Haziran","Temmuz","Ağustos","Eylül","Ekim","Kasım","Aralık"))</f>
        <v/>
      </c>
      <c r="E1892" s="153">
        <f>IF(A1892="","",ROUNDUP(MONTH(A1892)/3,0))</f>
        <v/>
      </c>
      <c r="F1892" s="153">
        <f>IF(A1892="","",WEEKNUM(A1892,2))</f>
        <v/>
      </c>
      <c r="G1892" s="153">
        <f>IF(A1892="","",WEEKDAY(A1892,2))</f>
        <v/>
      </c>
      <c r="H1892" s="153">
        <f>IF(A1892="","",CHOOSE(WEEKDAY(A1892,2),"Pazartesi","Salı","Çarşamba","Perşembe","Cuma","Cumartesi","Pazar"))</f>
        <v/>
      </c>
    </row>
    <row r="1893" ht="10.5" customHeight="1" s="113">
      <c r="A1893" s="152" t="n">
        <v>43896</v>
      </c>
      <c r="B1893" s="153">
        <f>IF(A1893="","",YEAR(A1893))</f>
        <v/>
      </c>
      <c r="C1893" s="153">
        <f>IF(A1893="","",MONTH(A1893))</f>
        <v/>
      </c>
      <c r="D1893" s="153">
        <f>IF(A1893="","",CHOOSE(MONTH(A1893),"Ocak","Şubat","Mart","Nisan","Mayıs","Haziran","Temmuz","Ağustos","Eylül","Ekim","Kasım","Aralık"))</f>
        <v/>
      </c>
      <c r="E1893" s="153">
        <f>IF(A1893="","",ROUNDUP(MONTH(A1893)/3,0))</f>
        <v/>
      </c>
      <c r="F1893" s="153">
        <f>IF(A1893="","",WEEKNUM(A1893,2))</f>
        <v/>
      </c>
      <c r="G1893" s="153">
        <f>IF(A1893="","",WEEKDAY(A1893,2))</f>
        <v/>
      </c>
      <c r="H1893" s="153">
        <f>IF(A1893="","",CHOOSE(WEEKDAY(A1893,2),"Pazartesi","Salı","Çarşamba","Perşembe","Cuma","Cumartesi","Pazar"))</f>
        <v/>
      </c>
    </row>
    <row r="1894" ht="10.5" customHeight="1" s="113">
      <c r="A1894" s="152" t="n">
        <v>43897</v>
      </c>
      <c r="B1894" s="153">
        <f>IF(A1894="","",YEAR(A1894))</f>
        <v/>
      </c>
      <c r="C1894" s="153">
        <f>IF(A1894="","",MONTH(A1894))</f>
        <v/>
      </c>
      <c r="D1894" s="153">
        <f>IF(A1894="","",CHOOSE(MONTH(A1894),"Ocak","Şubat","Mart","Nisan","Mayıs","Haziran","Temmuz","Ağustos","Eylül","Ekim","Kasım","Aralık"))</f>
        <v/>
      </c>
      <c r="E1894" s="153">
        <f>IF(A1894="","",ROUNDUP(MONTH(A1894)/3,0))</f>
        <v/>
      </c>
      <c r="F1894" s="153">
        <f>IF(A1894="","",WEEKNUM(A1894,2))</f>
        <v/>
      </c>
      <c r="G1894" s="153">
        <f>IF(A1894="","",WEEKDAY(A1894,2))</f>
        <v/>
      </c>
      <c r="H1894" s="153">
        <f>IF(A1894="","",CHOOSE(WEEKDAY(A1894,2),"Pazartesi","Salı","Çarşamba","Perşembe","Cuma","Cumartesi","Pazar"))</f>
        <v/>
      </c>
    </row>
    <row r="1895" ht="10.5" customHeight="1" s="113">
      <c r="A1895" s="152" t="n">
        <v>43898</v>
      </c>
      <c r="B1895" s="153">
        <f>IF(A1895="","",YEAR(A1895))</f>
        <v/>
      </c>
      <c r="C1895" s="153">
        <f>IF(A1895="","",MONTH(A1895))</f>
        <v/>
      </c>
      <c r="D1895" s="153">
        <f>IF(A1895="","",CHOOSE(MONTH(A1895),"Ocak","Şubat","Mart","Nisan","Mayıs","Haziran","Temmuz","Ağustos","Eylül","Ekim","Kasım","Aralık"))</f>
        <v/>
      </c>
      <c r="E1895" s="153">
        <f>IF(A1895="","",ROUNDUP(MONTH(A1895)/3,0))</f>
        <v/>
      </c>
      <c r="F1895" s="153">
        <f>IF(A1895="","",WEEKNUM(A1895,2))</f>
        <v/>
      </c>
      <c r="G1895" s="153">
        <f>IF(A1895="","",WEEKDAY(A1895,2))</f>
        <v/>
      </c>
      <c r="H1895" s="153">
        <f>IF(A1895="","",CHOOSE(WEEKDAY(A1895,2),"Pazartesi","Salı","Çarşamba","Perşembe","Cuma","Cumartesi","Pazar"))</f>
        <v/>
      </c>
    </row>
    <row r="1896" ht="10.5" customHeight="1" s="113">
      <c r="A1896" s="152" t="n">
        <v>43899</v>
      </c>
      <c r="B1896" s="153">
        <f>IF(A1896="","",YEAR(A1896))</f>
        <v/>
      </c>
      <c r="C1896" s="153">
        <f>IF(A1896="","",MONTH(A1896))</f>
        <v/>
      </c>
      <c r="D1896" s="153">
        <f>IF(A1896="","",CHOOSE(MONTH(A1896),"Ocak","Şubat","Mart","Nisan","Mayıs","Haziran","Temmuz","Ağustos","Eylül","Ekim","Kasım","Aralık"))</f>
        <v/>
      </c>
      <c r="E1896" s="153">
        <f>IF(A1896="","",ROUNDUP(MONTH(A1896)/3,0))</f>
        <v/>
      </c>
      <c r="F1896" s="153">
        <f>IF(A1896="","",WEEKNUM(A1896,2))</f>
        <v/>
      </c>
      <c r="G1896" s="153">
        <f>IF(A1896="","",WEEKDAY(A1896,2))</f>
        <v/>
      </c>
      <c r="H1896" s="153">
        <f>IF(A1896="","",CHOOSE(WEEKDAY(A1896,2),"Pazartesi","Salı","Çarşamba","Perşembe","Cuma","Cumartesi","Pazar"))</f>
        <v/>
      </c>
    </row>
    <row r="1897" ht="10.5" customHeight="1" s="113">
      <c r="A1897" s="152" t="n">
        <v>43900</v>
      </c>
      <c r="B1897" s="153">
        <f>IF(A1897="","",YEAR(A1897))</f>
        <v/>
      </c>
      <c r="C1897" s="153">
        <f>IF(A1897="","",MONTH(A1897))</f>
        <v/>
      </c>
      <c r="D1897" s="153">
        <f>IF(A1897="","",CHOOSE(MONTH(A1897),"Ocak","Şubat","Mart","Nisan","Mayıs","Haziran","Temmuz","Ağustos","Eylül","Ekim","Kasım","Aralık"))</f>
        <v/>
      </c>
      <c r="E1897" s="153">
        <f>IF(A1897="","",ROUNDUP(MONTH(A1897)/3,0))</f>
        <v/>
      </c>
      <c r="F1897" s="153">
        <f>IF(A1897="","",WEEKNUM(A1897,2))</f>
        <v/>
      </c>
      <c r="G1897" s="153">
        <f>IF(A1897="","",WEEKDAY(A1897,2))</f>
        <v/>
      </c>
      <c r="H1897" s="153">
        <f>IF(A1897="","",CHOOSE(WEEKDAY(A1897,2),"Pazartesi","Salı","Çarşamba","Perşembe","Cuma","Cumartesi","Pazar"))</f>
        <v/>
      </c>
    </row>
    <row r="1898" ht="10.5" customHeight="1" s="113">
      <c r="A1898" s="152" t="n">
        <v>43901</v>
      </c>
      <c r="B1898" s="153">
        <f>IF(A1898="","",YEAR(A1898))</f>
        <v/>
      </c>
      <c r="C1898" s="153">
        <f>IF(A1898="","",MONTH(A1898))</f>
        <v/>
      </c>
      <c r="D1898" s="153">
        <f>IF(A1898="","",CHOOSE(MONTH(A1898),"Ocak","Şubat","Mart","Nisan","Mayıs","Haziran","Temmuz","Ağustos","Eylül","Ekim","Kasım","Aralık"))</f>
        <v/>
      </c>
      <c r="E1898" s="153">
        <f>IF(A1898="","",ROUNDUP(MONTH(A1898)/3,0))</f>
        <v/>
      </c>
      <c r="F1898" s="153">
        <f>IF(A1898="","",WEEKNUM(A1898,2))</f>
        <v/>
      </c>
      <c r="G1898" s="153">
        <f>IF(A1898="","",WEEKDAY(A1898,2))</f>
        <v/>
      </c>
      <c r="H1898" s="153">
        <f>IF(A1898="","",CHOOSE(WEEKDAY(A1898,2),"Pazartesi","Salı","Çarşamba","Perşembe","Cuma","Cumartesi","Pazar"))</f>
        <v/>
      </c>
    </row>
    <row r="1899" ht="10.5" customHeight="1" s="113">
      <c r="A1899" s="152" t="n">
        <v>43902</v>
      </c>
      <c r="B1899" s="153">
        <f>IF(A1899="","",YEAR(A1899))</f>
        <v/>
      </c>
      <c r="C1899" s="153">
        <f>IF(A1899="","",MONTH(A1899))</f>
        <v/>
      </c>
      <c r="D1899" s="153">
        <f>IF(A1899="","",CHOOSE(MONTH(A1899),"Ocak","Şubat","Mart","Nisan","Mayıs","Haziran","Temmuz","Ağustos","Eylül","Ekim","Kasım","Aralık"))</f>
        <v/>
      </c>
      <c r="E1899" s="153">
        <f>IF(A1899="","",ROUNDUP(MONTH(A1899)/3,0))</f>
        <v/>
      </c>
      <c r="F1899" s="153">
        <f>IF(A1899="","",WEEKNUM(A1899,2))</f>
        <v/>
      </c>
      <c r="G1899" s="153">
        <f>IF(A1899="","",WEEKDAY(A1899,2))</f>
        <v/>
      </c>
      <c r="H1899" s="153">
        <f>IF(A1899="","",CHOOSE(WEEKDAY(A1899,2),"Pazartesi","Salı","Çarşamba","Perşembe","Cuma","Cumartesi","Pazar"))</f>
        <v/>
      </c>
    </row>
    <row r="1900" ht="10.5" customHeight="1" s="113">
      <c r="A1900" s="152" t="n">
        <v>43903</v>
      </c>
      <c r="B1900" s="153">
        <f>IF(A1900="","",YEAR(A1900))</f>
        <v/>
      </c>
      <c r="C1900" s="153">
        <f>IF(A1900="","",MONTH(A1900))</f>
        <v/>
      </c>
      <c r="D1900" s="153">
        <f>IF(A1900="","",CHOOSE(MONTH(A1900),"Ocak","Şubat","Mart","Nisan","Mayıs","Haziran","Temmuz","Ağustos","Eylül","Ekim","Kasım","Aralık"))</f>
        <v/>
      </c>
      <c r="E1900" s="153">
        <f>IF(A1900="","",ROUNDUP(MONTH(A1900)/3,0))</f>
        <v/>
      </c>
      <c r="F1900" s="153">
        <f>IF(A1900="","",WEEKNUM(A1900,2))</f>
        <v/>
      </c>
      <c r="G1900" s="153">
        <f>IF(A1900="","",WEEKDAY(A1900,2))</f>
        <v/>
      </c>
      <c r="H1900" s="153">
        <f>IF(A1900="","",CHOOSE(WEEKDAY(A1900,2),"Pazartesi","Salı","Çarşamba","Perşembe","Cuma","Cumartesi","Pazar"))</f>
        <v/>
      </c>
    </row>
    <row r="1901" ht="10.5" customHeight="1" s="113">
      <c r="A1901" s="152" t="n">
        <v>43904</v>
      </c>
      <c r="B1901" s="153">
        <f>IF(A1901="","",YEAR(A1901))</f>
        <v/>
      </c>
      <c r="C1901" s="153">
        <f>IF(A1901="","",MONTH(A1901))</f>
        <v/>
      </c>
      <c r="D1901" s="153">
        <f>IF(A1901="","",CHOOSE(MONTH(A1901),"Ocak","Şubat","Mart","Nisan","Mayıs","Haziran","Temmuz","Ağustos","Eylül","Ekim","Kasım","Aralık"))</f>
        <v/>
      </c>
      <c r="E1901" s="153">
        <f>IF(A1901="","",ROUNDUP(MONTH(A1901)/3,0))</f>
        <v/>
      </c>
      <c r="F1901" s="153">
        <f>IF(A1901="","",WEEKNUM(A1901,2))</f>
        <v/>
      </c>
      <c r="G1901" s="153">
        <f>IF(A1901="","",WEEKDAY(A1901,2))</f>
        <v/>
      </c>
      <c r="H1901" s="153">
        <f>IF(A1901="","",CHOOSE(WEEKDAY(A1901,2),"Pazartesi","Salı","Çarşamba","Perşembe","Cuma","Cumartesi","Pazar"))</f>
        <v/>
      </c>
    </row>
    <row r="1902" ht="10.5" customHeight="1" s="113">
      <c r="A1902" s="152" t="n">
        <v>43905</v>
      </c>
      <c r="B1902" s="153">
        <f>IF(A1902="","",YEAR(A1902))</f>
        <v/>
      </c>
      <c r="C1902" s="153">
        <f>IF(A1902="","",MONTH(A1902))</f>
        <v/>
      </c>
      <c r="D1902" s="153">
        <f>IF(A1902="","",CHOOSE(MONTH(A1902),"Ocak","Şubat","Mart","Nisan","Mayıs","Haziran","Temmuz","Ağustos","Eylül","Ekim","Kasım","Aralık"))</f>
        <v/>
      </c>
      <c r="E1902" s="153">
        <f>IF(A1902="","",ROUNDUP(MONTH(A1902)/3,0))</f>
        <v/>
      </c>
      <c r="F1902" s="153">
        <f>IF(A1902="","",WEEKNUM(A1902,2))</f>
        <v/>
      </c>
      <c r="G1902" s="153">
        <f>IF(A1902="","",WEEKDAY(A1902,2))</f>
        <v/>
      </c>
      <c r="H1902" s="153">
        <f>IF(A1902="","",CHOOSE(WEEKDAY(A1902,2),"Pazartesi","Salı","Çarşamba","Perşembe","Cuma","Cumartesi","Pazar"))</f>
        <v/>
      </c>
    </row>
    <row r="1903" ht="10.5" customHeight="1" s="113">
      <c r="A1903" s="152" t="n">
        <v>43906</v>
      </c>
      <c r="B1903" s="153">
        <f>IF(A1903="","",YEAR(A1903))</f>
        <v/>
      </c>
      <c r="C1903" s="153">
        <f>IF(A1903="","",MONTH(A1903))</f>
        <v/>
      </c>
      <c r="D1903" s="153">
        <f>IF(A1903="","",CHOOSE(MONTH(A1903),"Ocak","Şubat","Mart","Nisan","Mayıs","Haziran","Temmuz","Ağustos","Eylül","Ekim","Kasım","Aralık"))</f>
        <v/>
      </c>
      <c r="E1903" s="153">
        <f>IF(A1903="","",ROUNDUP(MONTH(A1903)/3,0))</f>
        <v/>
      </c>
      <c r="F1903" s="153">
        <f>IF(A1903="","",WEEKNUM(A1903,2))</f>
        <v/>
      </c>
      <c r="G1903" s="153">
        <f>IF(A1903="","",WEEKDAY(A1903,2))</f>
        <v/>
      </c>
      <c r="H1903" s="153">
        <f>IF(A1903="","",CHOOSE(WEEKDAY(A1903,2),"Pazartesi","Salı","Çarşamba","Perşembe","Cuma","Cumartesi","Pazar"))</f>
        <v/>
      </c>
    </row>
    <row r="1904" ht="10.5" customHeight="1" s="113">
      <c r="A1904" s="152" t="n">
        <v>43907</v>
      </c>
      <c r="B1904" s="153">
        <f>IF(A1904="","",YEAR(A1904))</f>
        <v/>
      </c>
      <c r="C1904" s="153">
        <f>IF(A1904="","",MONTH(A1904))</f>
        <v/>
      </c>
      <c r="D1904" s="153">
        <f>IF(A1904="","",CHOOSE(MONTH(A1904),"Ocak","Şubat","Mart","Nisan","Mayıs","Haziran","Temmuz","Ağustos","Eylül","Ekim","Kasım","Aralık"))</f>
        <v/>
      </c>
      <c r="E1904" s="153">
        <f>IF(A1904="","",ROUNDUP(MONTH(A1904)/3,0))</f>
        <v/>
      </c>
      <c r="F1904" s="153">
        <f>IF(A1904="","",WEEKNUM(A1904,2))</f>
        <v/>
      </c>
      <c r="G1904" s="153">
        <f>IF(A1904="","",WEEKDAY(A1904,2))</f>
        <v/>
      </c>
      <c r="H1904" s="153">
        <f>IF(A1904="","",CHOOSE(WEEKDAY(A1904,2),"Pazartesi","Salı","Çarşamba","Perşembe","Cuma","Cumartesi","Pazar"))</f>
        <v/>
      </c>
    </row>
    <row r="1905" ht="10.5" customHeight="1" s="113">
      <c r="A1905" s="152" t="n">
        <v>43908</v>
      </c>
      <c r="B1905" s="153">
        <f>IF(A1905="","",YEAR(A1905))</f>
        <v/>
      </c>
      <c r="C1905" s="153">
        <f>IF(A1905="","",MONTH(A1905))</f>
        <v/>
      </c>
      <c r="D1905" s="153">
        <f>IF(A1905="","",CHOOSE(MONTH(A1905),"Ocak","Şubat","Mart","Nisan","Mayıs","Haziran","Temmuz","Ağustos","Eylül","Ekim","Kasım","Aralık"))</f>
        <v/>
      </c>
      <c r="E1905" s="153">
        <f>IF(A1905="","",ROUNDUP(MONTH(A1905)/3,0))</f>
        <v/>
      </c>
      <c r="F1905" s="153">
        <f>IF(A1905="","",WEEKNUM(A1905,2))</f>
        <v/>
      </c>
      <c r="G1905" s="153">
        <f>IF(A1905="","",WEEKDAY(A1905,2))</f>
        <v/>
      </c>
      <c r="H1905" s="153">
        <f>IF(A1905="","",CHOOSE(WEEKDAY(A1905,2),"Pazartesi","Salı","Çarşamba","Perşembe","Cuma","Cumartesi","Pazar"))</f>
        <v/>
      </c>
    </row>
    <row r="1906" ht="10.5" customHeight="1" s="113">
      <c r="A1906" s="152" t="n">
        <v>43909</v>
      </c>
      <c r="B1906" s="153">
        <f>IF(A1906="","",YEAR(A1906))</f>
        <v/>
      </c>
      <c r="C1906" s="153">
        <f>IF(A1906="","",MONTH(A1906))</f>
        <v/>
      </c>
      <c r="D1906" s="153">
        <f>IF(A1906="","",CHOOSE(MONTH(A1906),"Ocak","Şubat","Mart","Nisan","Mayıs","Haziran","Temmuz","Ağustos","Eylül","Ekim","Kasım","Aralık"))</f>
        <v/>
      </c>
      <c r="E1906" s="153">
        <f>IF(A1906="","",ROUNDUP(MONTH(A1906)/3,0))</f>
        <v/>
      </c>
      <c r="F1906" s="153">
        <f>IF(A1906="","",WEEKNUM(A1906,2))</f>
        <v/>
      </c>
      <c r="G1906" s="153">
        <f>IF(A1906="","",WEEKDAY(A1906,2))</f>
        <v/>
      </c>
      <c r="H1906" s="153">
        <f>IF(A1906="","",CHOOSE(WEEKDAY(A1906,2),"Pazartesi","Salı","Çarşamba","Perşembe","Cuma","Cumartesi","Pazar"))</f>
        <v/>
      </c>
    </row>
    <row r="1907" ht="10.5" customHeight="1" s="113">
      <c r="A1907" s="152" t="n">
        <v>43910</v>
      </c>
      <c r="B1907" s="153">
        <f>IF(A1907="","",YEAR(A1907))</f>
        <v/>
      </c>
      <c r="C1907" s="153">
        <f>IF(A1907="","",MONTH(A1907))</f>
        <v/>
      </c>
      <c r="D1907" s="153">
        <f>IF(A1907="","",CHOOSE(MONTH(A1907),"Ocak","Şubat","Mart","Nisan","Mayıs","Haziran","Temmuz","Ağustos","Eylül","Ekim","Kasım","Aralık"))</f>
        <v/>
      </c>
      <c r="E1907" s="153">
        <f>IF(A1907="","",ROUNDUP(MONTH(A1907)/3,0))</f>
        <v/>
      </c>
      <c r="F1907" s="153">
        <f>IF(A1907="","",WEEKNUM(A1907,2))</f>
        <v/>
      </c>
      <c r="G1907" s="153">
        <f>IF(A1907="","",WEEKDAY(A1907,2))</f>
        <v/>
      </c>
      <c r="H1907" s="153">
        <f>IF(A1907="","",CHOOSE(WEEKDAY(A1907,2),"Pazartesi","Salı","Çarşamba","Perşembe","Cuma","Cumartesi","Pazar"))</f>
        <v/>
      </c>
    </row>
    <row r="1908" ht="10.5" customHeight="1" s="113">
      <c r="A1908" s="152" t="n">
        <v>43911</v>
      </c>
      <c r="B1908" s="153">
        <f>IF(A1908="","",YEAR(A1908))</f>
        <v/>
      </c>
      <c r="C1908" s="153">
        <f>IF(A1908="","",MONTH(A1908))</f>
        <v/>
      </c>
      <c r="D1908" s="153">
        <f>IF(A1908="","",CHOOSE(MONTH(A1908),"Ocak","Şubat","Mart","Nisan","Mayıs","Haziran","Temmuz","Ağustos","Eylül","Ekim","Kasım","Aralık"))</f>
        <v/>
      </c>
      <c r="E1908" s="153">
        <f>IF(A1908="","",ROUNDUP(MONTH(A1908)/3,0))</f>
        <v/>
      </c>
      <c r="F1908" s="153">
        <f>IF(A1908="","",WEEKNUM(A1908,2))</f>
        <v/>
      </c>
      <c r="G1908" s="153">
        <f>IF(A1908="","",WEEKDAY(A1908,2))</f>
        <v/>
      </c>
      <c r="H1908" s="153">
        <f>IF(A1908="","",CHOOSE(WEEKDAY(A1908,2),"Pazartesi","Salı","Çarşamba","Perşembe","Cuma","Cumartesi","Pazar"))</f>
        <v/>
      </c>
    </row>
    <row r="1909" ht="10.5" customHeight="1" s="113">
      <c r="A1909" s="152" t="n">
        <v>43912</v>
      </c>
      <c r="B1909" s="153">
        <f>IF(A1909="","",YEAR(A1909))</f>
        <v/>
      </c>
      <c r="C1909" s="153">
        <f>IF(A1909="","",MONTH(A1909))</f>
        <v/>
      </c>
      <c r="D1909" s="153">
        <f>IF(A1909="","",CHOOSE(MONTH(A1909),"Ocak","Şubat","Mart","Nisan","Mayıs","Haziran","Temmuz","Ağustos","Eylül","Ekim","Kasım","Aralık"))</f>
        <v/>
      </c>
      <c r="E1909" s="153">
        <f>IF(A1909="","",ROUNDUP(MONTH(A1909)/3,0))</f>
        <v/>
      </c>
      <c r="F1909" s="153">
        <f>IF(A1909="","",WEEKNUM(A1909,2))</f>
        <v/>
      </c>
      <c r="G1909" s="153">
        <f>IF(A1909="","",WEEKDAY(A1909,2))</f>
        <v/>
      </c>
      <c r="H1909" s="153">
        <f>IF(A1909="","",CHOOSE(WEEKDAY(A1909,2),"Pazartesi","Salı","Çarşamba","Perşembe","Cuma","Cumartesi","Pazar"))</f>
        <v/>
      </c>
    </row>
    <row r="1910" ht="10.5" customHeight="1" s="113">
      <c r="A1910" s="152" t="n">
        <v>43913</v>
      </c>
      <c r="B1910" s="153">
        <f>IF(A1910="","",YEAR(A1910))</f>
        <v/>
      </c>
      <c r="C1910" s="153">
        <f>IF(A1910="","",MONTH(A1910))</f>
        <v/>
      </c>
      <c r="D1910" s="153">
        <f>IF(A1910="","",CHOOSE(MONTH(A1910),"Ocak","Şubat","Mart","Nisan","Mayıs","Haziran","Temmuz","Ağustos","Eylül","Ekim","Kasım","Aralık"))</f>
        <v/>
      </c>
      <c r="E1910" s="153">
        <f>IF(A1910="","",ROUNDUP(MONTH(A1910)/3,0))</f>
        <v/>
      </c>
      <c r="F1910" s="153">
        <f>IF(A1910="","",WEEKNUM(A1910,2))</f>
        <v/>
      </c>
      <c r="G1910" s="153">
        <f>IF(A1910="","",WEEKDAY(A1910,2))</f>
        <v/>
      </c>
      <c r="H1910" s="153">
        <f>IF(A1910="","",CHOOSE(WEEKDAY(A1910,2),"Pazartesi","Salı","Çarşamba","Perşembe","Cuma","Cumartesi","Pazar"))</f>
        <v/>
      </c>
    </row>
    <row r="1911" ht="10.5" customHeight="1" s="113">
      <c r="A1911" s="152" t="n">
        <v>43914</v>
      </c>
      <c r="B1911" s="153">
        <f>IF(A1911="","",YEAR(A1911))</f>
        <v/>
      </c>
      <c r="C1911" s="153">
        <f>IF(A1911="","",MONTH(A1911))</f>
        <v/>
      </c>
      <c r="D1911" s="153">
        <f>IF(A1911="","",CHOOSE(MONTH(A1911),"Ocak","Şubat","Mart","Nisan","Mayıs","Haziran","Temmuz","Ağustos","Eylül","Ekim","Kasım","Aralık"))</f>
        <v/>
      </c>
      <c r="E1911" s="153">
        <f>IF(A1911="","",ROUNDUP(MONTH(A1911)/3,0))</f>
        <v/>
      </c>
      <c r="F1911" s="153">
        <f>IF(A1911="","",WEEKNUM(A1911,2))</f>
        <v/>
      </c>
      <c r="G1911" s="153">
        <f>IF(A1911="","",WEEKDAY(A1911,2))</f>
        <v/>
      </c>
      <c r="H1911" s="153">
        <f>IF(A1911="","",CHOOSE(WEEKDAY(A1911,2),"Pazartesi","Salı","Çarşamba","Perşembe","Cuma","Cumartesi","Pazar"))</f>
        <v/>
      </c>
    </row>
    <row r="1912" ht="10.5" customHeight="1" s="113">
      <c r="A1912" s="152" t="n">
        <v>43915</v>
      </c>
      <c r="B1912" s="153">
        <f>IF(A1912="","",YEAR(A1912))</f>
        <v/>
      </c>
      <c r="C1912" s="153">
        <f>IF(A1912="","",MONTH(A1912))</f>
        <v/>
      </c>
      <c r="D1912" s="153">
        <f>IF(A1912="","",CHOOSE(MONTH(A1912),"Ocak","Şubat","Mart","Nisan","Mayıs","Haziran","Temmuz","Ağustos","Eylül","Ekim","Kasım","Aralık"))</f>
        <v/>
      </c>
      <c r="E1912" s="153">
        <f>IF(A1912="","",ROUNDUP(MONTH(A1912)/3,0))</f>
        <v/>
      </c>
      <c r="F1912" s="153">
        <f>IF(A1912="","",WEEKNUM(A1912,2))</f>
        <v/>
      </c>
      <c r="G1912" s="153">
        <f>IF(A1912="","",WEEKDAY(A1912,2))</f>
        <v/>
      </c>
      <c r="H1912" s="153">
        <f>IF(A1912="","",CHOOSE(WEEKDAY(A1912,2),"Pazartesi","Salı","Çarşamba","Perşembe","Cuma","Cumartesi","Pazar"))</f>
        <v/>
      </c>
    </row>
    <row r="1913" ht="10.5" customHeight="1" s="113">
      <c r="A1913" s="152" t="n">
        <v>43916</v>
      </c>
      <c r="B1913" s="153">
        <f>IF(A1913="","",YEAR(A1913))</f>
        <v/>
      </c>
      <c r="C1913" s="153">
        <f>IF(A1913="","",MONTH(A1913))</f>
        <v/>
      </c>
      <c r="D1913" s="153">
        <f>IF(A1913="","",CHOOSE(MONTH(A1913),"Ocak","Şubat","Mart","Nisan","Mayıs","Haziran","Temmuz","Ağustos","Eylül","Ekim","Kasım","Aralık"))</f>
        <v/>
      </c>
      <c r="E1913" s="153">
        <f>IF(A1913="","",ROUNDUP(MONTH(A1913)/3,0))</f>
        <v/>
      </c>
      <c r="F1913" s="153">
        <f>IF(A1913="","",WEEKNUM(A1913,2))</f>
        <v/>
      </c>
      <c r="G1913" s="153">
        <f>IF(A1913="","",WEEKDAY(A1913,2))</f>
        <v/>
      </c>
      <c r="H1913" s="153">
        <f>IF(A1913="","",CHOOSE(WEEKDAY(A1913,2),"Pazartesi","Salı","Çarşamba","Perşembe","Cuma","Cumartesi","Pazar"))</f>
        <v/>
      </c>
    </row>
    <row r="1914" ht="10.5" customHeight="1" s="113">
      <c r="A1914" s="152" t="n">
        <v>43917</v>
      </c>
      <c r="B1914" s="153">
        <f>IF(A1914="","",YEAR(A1914))</f>
        <v/>
      </c>
      <c r="C1914" s="153">
        <f>IF(A1914="","",MONTH(A1914))</f>
        <v/>
      </c>
      <c r="D1914" s="153">
        <f>IF(A1914="","",CHOOSE(MONTH(A1914),"Ocak","Şubat","Mart","Nisan","Mayıs","Haziran","Temmuz","Ağustos","Eylül","Ekim","Kasım","Aralık"))</f>
        <v/>
      </c>
      <c r="E1914" s="153">
        <f>IF(A1914="","",ROUNDUP(MONTH(A1914)/3,0))</f>
        <v/>
      </c>
      <c r="F1914" s="153">
        <f>IF(A1914="","",WEEKNUM(A1914,2))</f>
        <v/>
      </c>
      <c r="G1914" s="153">
        <f>IF(A1914="","",WEEKDAY(A1914,2))</f>
        <v/>
      </c>
      <c r="H1914" s="153">
        <f>IF(A1914="","",CHOOSE(WEEKDAY(A1914,2),"Pazartesi","Salı","Çarşamba","Perşembe","Cuma","Cumartesi","Pazar"))</f>
        <v/>
      </c>
    </row>
    <row r="1915" ht="10.5" customHeight="1" s="113">
      <c r="A1915" s="152" t="n">
        <v>43918</v>
      </c>
      <c r="B1915" s="153">
        <f>IF(A1915="","",YEAR(A1915))</f>
        <v/>
      </c>
      <c r="C1915" s="153">
        <f>IF(A1915="","",MONTH(A1915))</f>
        <v/>
      </c>
      <c r="D1915" s="153">
        <f>IF(A1915="","",CHOOSE(MONTH(A1915),"Ocak","Şubat","Mart","Nisan","Mayıs","Haziran","Temmuz","Ağustos","Eylül","Ekim","Kasım","Aralık"))</f>
        <v/>
      </c>
      <c r="E1915" s="153">
        <f>IF(A1915="","",ROUNDUP(MONTH(A1915)/3,0))</f>
        <v/>
      </c>
      <c r="F1915" s="153">
        <f>IF(A1915="","",WEEKNUM(A1915,2))</f>
        <v/>
      </c>
      <c r="G1915" s="153">
        <f>IF(A1915="","",WEEKDAY(A1915,2))</f>
        <v/>
      </c>
      <c r="H1915" s="153">
        <f>IF(A1915="","",CHOOSE(WEEKDAY(A1915,2),"Pazartesi","Salı","Çarşamba","Perşembe","Cuma","Cumartesi","Pazar"))</f>
        <v/>
      </c>
    </row>
    <row r="1916" ht="10.5" customHeight="1" s="113">
      <c r="A1916" s="152" t="n">
        <v>43919</v>
      </c>
      <c r="B1916" s="153">
        <f>IF(A1916="","",YEAR(A1916))</f>
        <v/>
      </c>
      <c r="C1916" s="153">
        <f>IF(A1916="","",MONTH(A1916))</f>
        <v/>
      </c>
      <c r="D1916" s="153">
        <f>IF(A1916="","",CHOOSE(MONTH(A1916),"Ocak","Şubat","Mart","Nisan","Mayıs","Haziran","Temmuz","Ağustos","Eylül","Ekim","Kasım","Aralık"))</f>
        <v/>
      </c>
      <c r="E1916" s="153">
        <f>IF(A1916="","",ROUNDUP(MONTH(A1916)/3,0))</f>
        <v/>
      </c>
      <c r="F1916" s="153">
        <f>IF(A1916="","",WEEKNUM(A1916,2))</f>
        <v/>
      </c>
      <c r="G1916" s="153">
        <f>IF(A1916="","",WEEKDAY(A1916,2))</f>
        <v/>
      </c>
      <c r="H1916" s="153">
        <f>IF(A1916="","",CHOOSE(WEEKDAY(A1916,2),"Pazartesi","Salı","Çarşamba","Perşembe","Cuma","Cumartesi","Pazar"))</f>
        <v/>
      </c>
    </row>
    <row r="1917" ht="10.5" customHeight="1" s="113">
      <c r="A1917" s="152" t="n">
        <v>43920</v>
      </c>
      <c r="B1917" s="153">
        <f>IF(A1917="","",YEAR(A1917))</f>
        <v/>
      </c>
      <c r="C1917" s="153">
        <f>IF(A1917="","",MONTH(A1917))</f>
        <v/>
      </c>
      <c r="D1917" s="153">
        <f>IF(A1917="","",CHOOSE(MONTH(A1917),"Ocak","Şubat","Mart","Nisan","Mayıs","Haziran","Temmuz","Ağustos","Eylül","Ekim","Kasım","Aralık"))</f>
        <v/>
      </c>
      <c r="E1917" s="153">
        <f>IF(A1917="","",ROUNDUP(MONTH(A1917)/3,0))</f>
        <v/>
      </c>
      <c r="F1917" s="153">
        <f>IF(A1917="","",WEEKNUM(A1917,2))</f>
        <v/>
      </c>
      <c r="G1917" s="153">
        <f>IF(A1917="","",WEEKDAY(A1917,2))</f>
        <v/>
      </c>
      <c r="H1917" s="153">
        <f>IF(A1917="","",CHOOSE(WEEKDAY(A1917,2),"Pazartesi","Salı","Çarşamba","Perşembe","Cuma","Cumartesi","Pazar"))</f>
        <v/>
      </c>
    </row>
    <row r="1918" ht="10.5" customHeight="1" s="113">
      <c r="A1918" s="152" t="n">
        <v>43921</v>
      </c>
      <c r="B1918" s="153">
        <f>IF(A1918="","",YEAR(A1918))</f>
        <v/>
      </c>
      <c r="C1918" s="153">
        <f>IF(A1918="","",MONTH(A1918))</f>
        <v/>
      </c>
      <c r="D1918" s="153">
        <f>IF(A1918="","",CHOOSE(MONTH(A1918),"Ocak","Şubat","Mart","Nisan","Mayıs","Haziran","Temmuz","Ağustos","Eylül","Ekim","Kasım","Aralık"))</f>
        <v/>
      </c>
      <c r="E1918" s="153">
        <f>IF(A1918="","",ROUNDUP(MONTH(A1918)/3,0))</f>
        <v/>
      </c>
      <c r="F1918" s="153">
        <f>IF(A1918="","",WEEKNUM(A1918,2))</f>
        <v/>
      </c>
      <c r="G1918" s="153">
        <f>IF(A1918="","",WEEKDAY(A1918,2))</f>
        <v/>
      </c>
      <c r="H1918" s="153">
        <f>IF(A1918="","",CHOOSE(WEEKDAY(A1918,2),"Pazartesi","Salı","Çarşamba","Perşembe","Cuma","Cumartesi","Pazar"))</f>
        <v/>
      </c>
    </row>
    <row r="1919" ht="10.5" customHeight="1" s="113">
      <c r="A1919" s="152" t="n">
        <v>43922</v>
      </c>
      <c r="B1919" s="153">
        <f>IF(A1919="","",YEAR(A1919))</f>
        <v/>
      </c>
      <c r="C1919" s="153">
        <f>IF(A1919="","",MONTH(A1919))</f>
        <v/>
      </c>
      <c r="D1919" s="153">
        <f>IF(A1919="","",CHOOSE(MONTH(A1919),"Ocak","Şubat","Mart","Nisan","Mayıs","Haziran","Temmuz","Ağustos","Eylül","Ekim","Kasım","Aralık"))</f>
        <v/>
      </c>
      <c r="E1919" s="153">
        <f>IF(A1919="","",ROUNDUP(MONTH(A1919)/3,0))</f>
        <v/>
      </c>
      <c r="F1919" s="153">
        <f>IF(A1919="","",WEEKNUM(A1919,2))</f>
        <v/>
      </c>
      <c r="G1919" s="153">
        <f>IF(A1919="","",WEEKDAY(A1919,2))</f>
        <v/>
      </c>
      <c r="H1919" s="153">
        <f>IF(A1919="","",CHOOSE(WEEKDAY(A1919,2),"Pazartesi","Salı","Çarşamba","Perşembe","Cuma","Cumartesi","Pazar"))</f>
        <v/>
      </c>
    </row>
    <row r="1920" ht="10.5" customHeight="1" s="113">
      <c r="A1920" s="152" t="n">
        <v>43923</v>
      </c>
      <c r="B1920" s="153">
        <f>IF(A1920="","",YEAR(A1920))</f>
        <v/>
      </c>
      <c r="C1920" s="153">
        <f>IF(A1920="","",MONTH(A1920))</f>
        <v/>
      </c>
      <c r="D1920" s="153">
        <f>IF(A1920="","",CHOOSE(MONTH(A1920),"Ocak","Şubat","Mart","Nisan","Mayıs","Haziran","Temmuz","Ağustos","Eylül","Ekim","Kasım","Aralık"))</f>
        <v/>
      </c>
      <c r="E1920" s="153">
        <f>IF(A1920="","",ROUNDUP(MONTH(A1920)/3,0))</f>
        <v/>
      </c>
      <c r="F1920" s="153">
        <f>IF(A1920="","",WEEKNUM(A1920,2))</f>
        <v/>
      </c>
      <c r="G1920" s="153">
        <f>IF(A1920="","",WEEKDAY(A1920,2))</f>
        <v/>
      </c>
      <c r="H1920" s="153">
        <f>IF(A1920="","",CHOOSE(WEEKDAY(A1920,2),"Pazartesi","Salı","Çarşamba","Perşembe","Cuma","Cumartesi","Pazar"))</f>
        <v/>
      </c>
    </row>
    <row r="1921" ht="10.5" customHeight="1" s="113">
      <c r="A1921" s="152" t="n">
        <v>43924</v>
      </c>
      <c r="B1921" s="153">
        <f>IF(A1921="","",YEAR(A1921))</f>
        <v/>
      </c>
      <c r="C1921" s="153">
        <f>IF(A1921="","",MONTH(A1921))</f>
        <v/>
      </c>
      <c r="D1921" s="153">
        <f>IF(A1921="","",CHOOSE(MONTH(A1921),"Ocak","Şubat","Mart","Nisan","Mayıs","Haziran","Temmuz","Ağustos","Eylül","Ekim","Kasım","Aralık"))</f>
        <v/>
      </c>
      <c r="E1921" s="153">
        <f>IF(A1921="","",ROUNDUP(MONTH(A1921)/3,0))</f>
        <v/>
      </c>
      <c r="F1921" s="153">
        <f>IF(A1921="","",WEEKNUM(A1921,2))</f>
        <v/>
      </c>
      <c r="G1921" s="153">
        <f>IF(A1921="","",WEEKDAY(A1921,2))</f>
        <v/>
      </c>
      <c r="H1921" s="153">
        <f>IF(A1921="","",CHOOSE(WEEKDAY(A1921,2),"Pazartesi","Salı","Çarşamba","Perşembe","Cuma","Cumartesi","Pazar"))</f>
        <v/>
      </c>
    </row>
    <row r="1922" ht="10.5" customHeight="1" s="113">
      <c r="A1922" s="152" t="n">
        <v>43925</v>
      </c>
      <c r="B1922" s="153">
        <f>IF(A1922="","",YEAR(A1922))</f>
        <v/>
      </c>
      <c r="C1922" s="153">
        <f>IF(A1922="","",MONTH(A1922))</f>
        <v/>
      </c>
      <c r="D1922" s="153">
        <f>IF(A1922="","",CHOOSE(MONTH(A1922),"Ocak","Şubat","Mart","Nisan","Mayıs","Haziran","Temmuz","Ağustos","Eylül","Ekim","Kasım","Aralık"))</f>
        <v/>
      </c>
      <c r="E1922" s="153">
        <f>IF(A1922="","",ROUNDUP(MONTH(A1922)/3,0))</f>
        <v/>
      </c>
      <c r="F1922" s="153">
        <f>IF(A1922="","",WEEKNUM(A1922,2))</f>
        <v/>
      </c>
      <c r="G1922" s="153">
        <f>IF(A1922="","",WEEKDAY(A1922,2))</f>
        <v/>
      </c>
      <c r="H1922" s="153">
        <f>IF(A1922="","",CHOOSE(WEEKDAY(A1922,2),"Pazartesi","Salı","Çarşamba","Perşembe","Cuma","Cumartesi","Pazar"))</f>
        <v/>
      </c>
    </row>
    <row r="1923" ht="10.5" customHeight="1" s="113">
      <c r="A1923" s="152" t="n">
        <v>43926</v>
      </c>
      <c r="B1923" s="153">
        <f>IF(A1923="","",YEAR(A1923))</f>
        <v/>
      </c>
      <c r="C1923" s="153">
        <f>IF(A1923="","",MONTH(A1923))</f>
        <v/>
      </c>
      <c r="D1923" s="153">
        <f>IF(A1923="","",CHOOSE(MONTH(A1923),"Ocak","Şubat","Mart","Nisan","Mayıs","Haziran","Temmuz","Ağustos","Eylül","Ekim","Kasım","Aralık"))</f>
        <v/>
      </c>
      <c r="E1923" s="153">
        <f>IF(A1923="","",ROUNDUP(MONTH(A1923)/3,0))</f>
        <v/>
      </c>
      <c r="F1923" s="153">
        <f>IF(A1923="","",WEEKNUM(A1923,2))</f>
        <v/>
      </c>
      <c r="G1923" s="153">
        <f>IF(A1923="","",WEEKDAY(A1923,2))</f>
        <v/>
      </c>
      <c r="H1923" s="153">
        <f>IF(A1923="","",CHOOSE(WEEKDAY(A1923,2),"Pazartesi","Salı","Çarşamba","Perşembe","Cuma","Cumartesi","Pazar"))</f>
        <v/>
      </c>
    </row>
    <row r="1924" ht="10.5" customHeight="1" s="113">
      <c r="A1924" s="152" t="n">
        <v>43927</v>
      </c>
      <c r="B1924" s="153">
        <f>IF(A1924="","",YEAR(A1924))</f>
        <v/>
      </c>
      <c r="C1924" s="153">
        <f>IF(A1924="","",MONTH(A1924))</f>
        <v/>
      </c>
      <c r="D1924" s="153">
        <f>IF(A1924="","",CHOOSE(MONTH(A1924),"Ocak","Şubat","Mart","Nisan","Mayıs","Haziran","Temmuz","Ağustos","Eylül","Ekim","Kasım","Aralık"))</f>
        <v/>
      </c>
      <c r="E1924" s="153">
        <f>IF(A1924="","",ROUNDUP(MONTH(A1924)/3,0))</f>
        <v/>
      </c>
      <c r="F1924" s="153">
        <f>IF(A1924="","",WEEKNUM(A1924,2))</f>
        <v/>
      </c>
      <c r="G1924" s="153">
        <f>IF(A1924="","",WEEKDAY(A1924,2))</f>
        <v/>
      </c>
      <c r="H1924" s="153">
        <f>IF(A1924="","",CHOOSE(WEEKDAY(A1924,2),"Pazartesi","Salı","Çarşamba","Perşembe","Cuma","Cumartesi","Pazar"))</f>
        <v/>
      </c>
    </row>
    <row r="1925" ht="10.5" customHeight="1" s="113">
      <c r="A1925" s="152" t="n">
        <v>43928</v>
      </c>
      <c r="B1925" s="153">
        <f>IF(A1925="","",YEAR(A1925))</f>
        <v/>
      </c>
      <c r="C1925" s="153">
        <f>IF(A1925="","",MONTH(A1925))</f>
        <v/>
      </c>
      <c r="D1925" s="153">
        <f>IF(A1925="","",CHOOSE(MONTH(A1925),"Ocak","Şubat","Mart","Nisan","Mayıs","Haziran","Temmuz","Ağustos","Eylül","Ekim","Kasım","Aralık"))</f>
        <v/>
      </c>
      <c r="E1925" s="153">
        <f>IF(A1925="","",ROUNDUP(MONTH(A1925)/3,0))</f>
        <v/>
      </c>
      <c r="F1925" s="153">
        <f>IF(A1925="","",WEEKNUM(A1925,2))</f>
        <v/>
      </c>
      <c r="G1925" s="153">
        <f>IF(A1925="","",WEEKDAY(A1925,2))</f>
        <v/>
      </c>
      <c r="H1925" s="153">
        <f>IF(A1925="","",CHOOSE(WEEKDAY(A1925,2),"Pazartesi","Salı","Çarşamba","Perşembe","Cuma","Cumartesi","Pazar"))</f>
        <v/>
      </c>
    </row>
    <row r="1926" ht="10.5" customHeight="1" s="113">
      <c r="A1926" s="152" t="n">
        <v>43929</v>
      </c>
      <c r="B1926" s="153">
        <f>IF(A1926="","",YEAR(A1926))</f>
        <v/>
      </c>
      <c r="C1926" s="153">
        <f>IF(A1926="","",MONTH(A1926))</f>
        <v/>
      </c>
      <c r="D1926" s="153">
        <f>IF(A1926="","",CHOOSE(MONTH(A1926),"Ocak","Şubat","Mart","Nisan","Mayıs","Haziran","Temmuz","Ağustos","Eylül","Ekim","Kasım","Aralık"))</f>
        <v/>
      </c>
      <c r="E1926" s="153">
        <f>IF(A1926="","",ROUNDUP(MONTH(A1926)/3,0))</f>
        <v/>
      </c>
      <c r="F1926" s="153">
        <f>IF(A1926="","",WEEKNUM(A1926,2))</f>
        <v/>
      </c>
      <c r="G1926" s="153">
        <f>IF(A1926="","",WEEKDAY(A1926,2))</f>
        <v/>
      </c>
      <c r="H1926" s="153">
        <f>IF(A1926="","",CHOOSE(WEEKDAY(A1926,2),"Pazartesi","Salı","Çarşamba","Perşembe","Cuma","Cumartesi","Pazar"))</f>
        <v/>
      </c>
    </row>
    <row r="1927" ht="10.5" customHeight="1" s="113">
      <c r="A1927" s="152" t="n">
        <v>43930</v>
      </c>
      <c r="B1927" s="153">
        <f>IF(A1927="","",YEAR(A1927))</f>
        <v/>
      </c>
      <c r="C1927" s="153">
        <f>IF(A1927="","",MONTH(A1927))</f>
        <v/>
      </c>
      <c r="D1927" s="153">
        <f>IF(A1927="","",CHOOSE(MONTH(A1927),"Ocak","Şubat","Mart","Nisan","Mayıs","Haziran","Temmuz","Ağustos","Eylül","Ekim","Kasım","Aralık"))</f>
        <v/>
      </c>
      <c r="E1927" s="153">
        <f>IF(A1927="","",ROUNDUP(MONTH(A1927)/3,0))</f>
        <v/>
      </c>
      <c r="F1927" s="153">
        <f>IF(A1927="","",WEEKNUM(A1927,2))</f>
        <v/>
      </c>
      <c r="G1927" s="153">
        <f>IF(A1927="","",WEEKDAY(A1927,2))</f>
        <v/>
      </c>
      <c r="H1927" s="153">
        <f>IF(A1927="","",CHOOSE(WEEKDAY(A1927,2),"Pazartesi","Salı","Çarşamba","Perşembe","Cuma","Cumartesi","Pazar"))</f>
        <v/>
      </c>
    </row>
    <row r="1928" ht="10.5" customHeight="1" s="113">
      <c r="A1928" s="152" t="n">
        <v>43931</v>
      </c>
      <c r="B1928" s="153">
        <f>IF(A1928="","",YEAR(A1928))</f>
        <v/>
      </c>
      <c r="C1928" s="153">
        <f>IF(A1928="","",MONTH(A1928))</f>
        <v/>
      </c>
      <c r="D1928" s="153">
        <f>IF(A1928="","",CHOOSE(MONTH(A1928),"Ocak","Şubat","Mart","Nisan","Mayıs","Haziran","Temmuz","Ağustos","Eylül","Ekim","Kasım","Aralık"))</f>
        <v/>
      </c>
      <c r="E1928" s="153">
        <f>IF(A1928="","",ROUNDUP(MONTH(A1928)/3,0))</f>
        <v/>
      </c>
      <c r="F1928" s="153">
        <f>IF(A1928="","",WEEKNUM(A1928,2))</f>
        <v/>
      </c>
      <c r="G1928" s="153">
        <f>IF(A1928="","",WEEKDAY(A1928,2))</f>
        <v/>
      </c>
      <c r="H1928" s="153">
        <f>IF(A1928="","",CHOOSE(WEEKDAY(A1928,2),"Pazartesi","Salı","Çarşamba","Perşembe","Cuma","Cumartesi","Pazar"))</f>
        <v/>
      </c>
    </row>
    <row r="1929" ht="10.5" customHeight="1" s="113">
      <c r="A1929" s="152" t="n">
        <v>43932</v>
      </c>
      <c r="B1929" s="153">
        <f>IF(A1929="","",YEAR(A1929))</f>
        <v/>
      </c>
      <c r="C1929" s="153">
        <f>IF(A1929="","",MONTH(A1929))</f>
        <v/>
      </c>
      <c r="D1929" s="153">
        <f>IF(A1929="","",CHOOSE(MONTH(A1929),"Ocak","Şubat","Mart","Nisan","Mayıs","Haziran","Temmuz","Ağustos","Eylül","Ekim","Kasım","Aralık"))</f>
        <v/>
      </c>
      <c r="E1929" s="153">
        <f>IF(A1929="","",ROUNDUP(MONTH(A1929)/3,0))</f>
        <v/>
      </c>
      <c r="F1929" s="153">
        <f>IF(A1929="","",WEEKNUM(A1929,2))</f>
        <v/>
      </c>
      <c r="G1929" s="153">
        <f>IF(A1929="","",WEEKDAY(A1929,2))</f>
        <v/>
      </c>
      <c r="H1929" s="153">
        <f>IF(A1929="","",CHOOSE(WEEKDAY(A1929,2),"Pazartesi","Salı","Çarşamba","Perşembe","Cuma","Cumartesi","Pazar"))</f>
        <v/>
      </c>
    </row>
    <row r="1930" ht="10.5" customHeight="1" s="113">
      <c r="A1930" s="152" t="n">
        <v>43933</v>
      </c>
      <c r="B1930" s="153">
        <f>IF(A1930="","",YEAR(A1930))</f>
        <v/>
      </c>
      <c r="C1930" s="153">
        <f>IF(A1930="","",MONTH(A1930))</f>
        <v/>
      </c>
      <c r="D1930" s="153">
        <f>IF(A1930="","",CHOOSE(MONTH(A1930),"Ocak","Şubat","Mart","Nisan","Mayıs","Haziran","Temmuz","Ağustos","Eylül","Ekim","Kasım","Aralık"))</f>
        <v/>
      </c>
      <c r="E1930" s="153">
        <f>IF(A1930="","",ROUNDUP(MONTH(A1930)/3,0))</f>
        <v/>
      </c>
      <c r="F1930" s="153">
        <f>IF(A1930="","",WEEKNUM(A1930,2))</f>
        <v/>
      </c>
      <c r="G1930" s="153">
        <f>IF(A1930="","",WEEKDAY(A1930,2))</f>
        <v/>
      </c>
      <c r="H1930" s="153">
        <f>IF(A1930="","",CHOOSE(WEEKDAY(A1930,2),"Pazartesi","Salı","Çarşamba","Perşembe","Cuma","Cumartesi","Pazar"))</f>
        <v/>
      </c>
    </row>
    <row r="1931" ht="10.5" customHeight="1" s="113">
      <c r="A1931" s="152" t="n">
        <v>43934</v>
      </c>
      <c r="B1931" s="153">
        <f>IF(A1931="","",YEAR(A1931))</f>
        <v/>
      </c>
      <c r="C1931" s="153">
        <f>IF(A1931="","",MONTH(A1931))</f>
        <v/>
      </c>
      <c r="D1931" s="153">
        <f>IF(A1931="","",CHOOSE(MONTH(A1931),"Ocak","Şubat","Mart","Nisan","Mayıs","Haziran","Temmuz","Ağustos","Eylül","Ekim","Kasım","Aralık"))</f>
        <v/>
      </c>
      <c r="E1931" s="153">
        <f>IF(A1931="","",ROUNDUP(MONTH(A1931)/3,0))</f>
        <v/>
      </c>
      <c r="F1931" s="153">
        <f>IF(A1931="","",WEEKNUM(A1931,2))</f>
        <v/>
      </c>
      <c r="G1931" s="153">
        <f>IF(A1931="","",WEEKDAY(A1931,2))</f>
        <v/>
      </c>
      <c r="H1931" s="153">
        <f>IF(A1931="","",CHOOSE(WEEKDAY(A1931,2),"Pazartesi","Salı","Çarşamba","Perşembe","Cuma","Cumartesi","Pazar"))</f>
        <v/>
      </c>
    </row>
    <row r="1932" ht="10.5" customHeight="1" s="113">
      <c r="A1932" s="152" t="n">
        <v>43935</v>
      </c>
      <c r="B1932" s="153">
        <f>IF(A1932="","",YEAR(A1932))</f>
        <v/>
      </c>
      <c r="C1932" s="153">
        <f>IF(A1932="","",MONTH(A1932))</f>
        <v/>
      </c>
      <c r="D1932" s="153">
        <f>IF(A1932="","",CHOOSE(MONTH(A1932),"Ocak","Şubat","Mart","Nisan","Mayıs","Haziran","Temmuz","Ağustos","Eylül","Ekim","Kasım","Aralık"))</f>
        <v/>
      </c>
      <c r="E1932" s="153">
        <f>IF(A1932="","",ROUNDUP(MONTH(A1932)/3,0))</f>
        <v/>
      </c>
      <c r="F1932" s="153">
        <f>IF(A1932="","",WEEKNUM(A1932,2))</f>
        <v/>
      </c>
      <c r="G1932" s="153">
        <f>IF(A1932="","",WEEKDAY(A1932,2))</f>
        <v/>
      </c>
      <c r="H1932" s="153">
        <f>IF(A1932="","",CHOOSE(WEEKDAY(A1932,2),"Pazartesi","Salı","Çarşamba","Perşembe","Cuma","Cumartesi","Pazar"))</f>
        <v/>
      </c>
    </row>
    <row r="1933" ht="10.5" customHeight="1" s="113">
      <c r="A1933" s="152" t="n">
        <v>43936</v>
      </c>
      <c r="B1933" s="153">
        <f>IF(A1933="","",YEAR(A1933))</f>
        <v/>
      </c>
      <c r="C1933" s="153">
        <f>IF(A1933="","",MONTH(A1933))</f>
        <v/>
      </c>
      <c r="D1933" s="153">
        <f>IF(A1933="","",CHOOSE(MONTH(A1933),"Ocak","Şubat","Mart","Nisan","Mayıs","Haziran","Temmuz","Ağustos","Eylül","Ekim","Kasım","Aralık"))</f>
        <v/>
      </c>
      <c r="E1933" s="153">
        <f>IF(A1933="","",ROUNDUP(MONTH(A1933)/3,0))</f>
        <v/>
      </c>
      <c r="F1933" s="153">
        <f>IF(A1933="","",WEEKNUM(A1933,2))</f>
        <v/>
      </c>
      <c r="G1933" s="153">
        <f>IF(A1933="","",WEEKDAY(A1933,2))</f>
        <v/>
      </c>
      <c r="H1933" s="153">
        <f>IF(A1933="","",CHOOSE(WEEKDAY(A1933,2),"Pazartesi","Salı","Çarşamba","Perşembe","Cuma","Cumartesi","Pazar"))</f>
        <v/>
      </c>
    </row>
    <row r="1934" ht="10.5" customHeight="1" s="113">
      <c r="A1934" s="152" t="n">
        <v>43937</v>
      </c>
      <c r="B1934" s="153">
        <f>IF(A1934="","",YEAR(A1934))</f>
        <v/>
      </c>
      <c r="C1934" s="153">
        <f>IF(A1934="","",MONTH(A1934))</f>
        <v/>
      </c>
      <c r="D1934" s="153">
        <f>IF(A1934="","",CHOOSE(MONTH(A1934),"Ocak","Şubat","Mart","Nisan","Mayıs","Haziran","Temmuz","Ağustos","Eylül","Ekim","Kasım","Aralık"))</f>
        <v/>
      </c>
      <c r="E1934" s="153">
        <f>IF(A1934="","",ROUNDUP(MONTH(A1934)/3,0))</f>
        <v/>
      </c>
      <c r="F1934" s="153">
        <f>IF(A1934="","",WEEKNUM(A1934,2))</f>
        <v/>
      </c>
      <c r="G1934" s="153">
        <f>IF(A1934="","",WEEKDAY(A1934,2))</f>
        <v/>
      </c>
      <c r="H1934" s="153">
        <f>IF(A1934="","",CHOOSE(WEEKDAY(A1934,2),"Pazartesi","Salı","Çarşamba","Perşembe","Cuma","Cumartesi","Pazar"))</f>
        <v/>
      </c>
    </row>
    <row r="1935" ht="10.5" customHeight="1" s="113">
      <c r="A1935" s="152" t="n">
        <v>43938</v>
      </c>
      <c r="B1935" s="153">
        <f>IF(A1935="","",YEAR(A1935))</f>
        <v/>
      </c>
      <c r="C1935" s="153">
        <f>IF(A1935="","",MONTH(A1935))</f>
        <v/>
      </c>
      <c r="D1935" s="153">
        <f>IF(A1935="","",CHOOSE(MONTH(A1935),"Ocak","Şubat","Mart","Nisan","Mayıs","Haziran","Temmuz","Ağustos","Eylül","Ekim","Kasım","Aralık"))</f>
        <v/>
      </c>
      <c r="E1935" s="153">
        <f>IF(A1935="","",ROUNDUP(MONTH(A1935)/3,0))</f>
        <v/>
      </c>
      <c r="F1935" s="153">
        <f>IF(A1935="","",WEEKNUM(A1935,2))</f>
        <v/>
      </c>
      <c r="G1935" s="153">
        <f>IF(A1935="","",WEEKDAY(A1935,2))</f>
        <v/>
      </c>
      <c r="H1935" s="153">
        <f>IF(A1935="","",CHOOSE(WEEKDAY(A1935,2),"Pazartesi","Salı","Çarşamba","Perşembe","Cuma","Cumartesi","Pazar"))</f>
        <v/>
      </c>
    </row>
    <row r="1936" ht="10.5" customHeight="1" s="113">
      <c r="A1936" s="152" t="n">
        <v>43939</v>
      </c>
      <c r="B1936" s="153">
        <f>IF(A1936="","",YEAR(A1936))</f>
        <v/>
      </c>
      <c r="C1936" s="153">
        <f>IF(A1936="","",MONTH(A1936))</f>
        <v/>
      </c>
      <c r="D1936" s="153">
        <f>IF(A1936="","",CHOOSE(MONTH(A1936),"Ocak","Şubat","Mart","Nisan","Mayıs","Haziran","Temmuz","Ağustos","Eylül","Ekim","Kasım","Aralık"))</f>
        <v/>
      </c>
      <c r="E1936" s="153">
        <f>IF(A1936="","",ROUNDUP(MONTH(A1936)/3,0))</f>
        <v/>
      </c>
      <c r="F1936" s="153">
        <f>IF(A1936="","",WEEKNUM(A1936,2))</f>
        <v/>
      </c>
      <c r="G1936" s="153">
        <f>IF(A1936="","",WEEKDAY(A1936,2))</f>
        <v/>
      </c>
      <c r="H1936" s="153">
        <f>IF(A1936="","",CHOOSE(WEEKDAY(A1936,2),"Pazartesi","Salı","Çarşamba","Perşembe","Cuma","Cumartesi","Pazar"))</f>
        <v/>
      </c>
    </row>
    <row r="1937" ht="10.5" customHeight="1" s="113">
      <c r="A1937" s="152" t="n">
        <v>43940</v>
      </c>
      <c r="B1937" s="153">
        <f>IF(A1937="","",YEAR(A1937))</f>
        <v/>
      </c>
      <c r="C1937" s="153">
        <f>IF(A1937="","",MONTH(A1937))</f>
        <v/>
      </c>
      <c r="D1937" s="153">
        <f>IF(A1937="","",CHOOSE(MONTH(A1937),"Ocak","Şubat","Mart","Nisan","Mayıs","Haziran","Temmuz","Ağustos","Eylül","Ekim","Kasım","Aralık"))</f>
        <v/>
      </c>
      <c r="E1937" s="153">
        <f>IF(A1937="","",ROUNDUP(MONTH(A1937)/3,0))</f>
        <v/>
      </c>
      <c r="F1937" s="153">
        <f>IF(A1937="","",WEEKNUM(A1937,2))</f>
        <v/>
      </c>
      <c r="G1937" s="153">
        <f>IF(A1937="","",WEEKDAY(A1937,2))</f>
        <v/>
      </c>
      <c r="H1937" s="153">
        <f>IF(A1937="","",CHOOSE(WEEKDAY(A1937,2),"Pazartesi","Salı","Çarşamba","Perşembe","Cuma","Cumartesi","Pazar"))</f>
        <v/>
      </c>
    </row>
    <row r="1938" ht="10.5" customHeight="1" s="113">
      <c r="A1938" s="152" t="n">
        <v>43941</v>
      </c>
      <c r="B1938" s="153">
        <f>IF(A1938="","",YEAR(A1938))</f>
        <v/>
      </c>
      <c r="C1938" s="153">
        <f>IF(A1938="","",MONTH(A1938))</f>
        <v/>
      </c>
      <c r="D1938" s="153">
        <f>IF(A1938="","",CHOOSE(MONTH(A1938),"Ocak","Şubat","Mart","Nisan","Mayıs","Haziran","Temmuz","Ağustos","Eylül","Ekim","Kasım","Aralık"))</f>
        <v/>
      </c>
      <c r="E1938" s="153">
        <f>IF(A1938="","",ROUNDUP(MONTH(A1938)/3,0))</f>
        <v/>
      </c>
      <c r="F1938" s="153">
        <f>IF(A1938="","",WEEKNUM(A1938,2))</f>
        <v/>
      </c>
      <c r="G1938" s="153">
        <f>IF(A1938="","",WEEKDAY(A1938,2))</f>
        <v/>
      </c>
      <c r="H1938" s="153">
        <f>IF(A1938="","",CHOOSE(WEEKDAY(A1938,2),"Pazartesi","Salı","Çarşamba","Perşembe","Cuma","Cumartesi","Pazar"))</f>
        <v/>
      </c>
    </row>
    <row r="1939" ht="10.5" customHeight="1" s="113">
      <c r="A1939" s="152" t="n">
        <v>43942</v>
      </c>
      <c r="B1939" s="153">
        <f>IF(A1939="","",YEAR(A1939))</f>
        <v/>
      </c>
      <c r="C1939" s="153">
        <f>IF(A1939="","",MONTH(A1939))</f>
        <v/>
      </c>
      <c r="D1939" s="153">
        <f>IF(A1939="","",CHOOSE(MONTH(A1939),"Ocak","Şubat","Mart","Nisan","Mayıs","Haziran","Temmuz","Ağustos","Eylül","Ekim","Kasım","Aralık"))</f>
        <v/>
      </c>
      <c r="E1939" s="153">
        <f>IF(A1939="","",ROUNDUP(MONTH(A1939)/3,0))</f>
        <v/>
      </c>
      <c r="F1939" s="153">
        <f>IF(A1939="","",WEEKNUM(A1939,2))</f>
        <v/>
      </c>
      <c r="G1939" s="153">
        <f>IF(A1939="","",WEEKDAY(A1939,2))</f>
        <v/>
      </c>
      <c r="H1939" s="153">
        <f>IF(A1939="","",CHOOSE(WEEKDAY(A1939,2),"Pazartesi","Salı","Çarşamba","Perşembe","Cuma","Cumartesi","Pazar"))</f>
        <v/>
      </c>
    </row>
    <row r="1940" ht="10.5" customHeight="1" s="113">
      <c r="A1940" s="152" t="n">
        <v>43943</v>
      </c>
      <c r="B1940" s="153">
        <f>IF(A1940="","",YEAR(A1940))</f>
        <v/>
      </c>
      <c r="C1940" s="153">
        <f>IF(A1940="","",MONTH(A1940))</f>
        <v/>
      </c>
      <c r="D1940" s="153">
        <f>IF(A1940="","",CHOOSE(MONTH(A1940),"Ocak","Şubat","Mart","Nisan","Mayıs","Haziran","Temmuz","Ağustos","Eylül","Ekim","Kasım","Aralık"))</f>
        <v/>
      </c>
      <c r="E1940" s="153">
        <f>IF(A1940="","",ROUNDUP(MONTH(A1940)/3,0))</f>
        <v/>
      </c>
      <c r="F1940" s="153">
        <f>IF(A1940="","",WEEKNUM(A1940,2))</f>
        <v/>
      </c>
      <c r="G1940" s="153">
        <f>IF(A1940="","",WEEKDAY(A1940,2))</f>
        <v/>
      </c>
      <c r="H1940" s="153">
        <f>IF(A1940="","",CHOOSE(WEEKDAY(A1940,2),"Pazartesi","Salı","Çarşamba","Perşembe","Cuma","Cumartesi","Pazar"))</f>
        <v/>
      </c>
    </row>
    <row r="1941" ht="10.5" customHeight="1" s="113">
      <c r="A1941" s="152" t="n">
        <v>43944</v>
      </c>
      <c r="B1941" s="153">
        <f>IF(A1941="","",YEAR(A1941))</f>
        <v/>
      </c>
      <c r="C1941" s="153">
        <f>IF(A1941="","",MONTH(A1941))</f>
        <v/>
      </c>
      <c r="D1941" s="153">
        <f>IF(A1941="","",CHOOSE(MONTH(A1941),"Ocak","Şubat","Mart","Nisan","Mayıs","Haziran","Temmuz","Ağustos","Eylül","Ekim","Kasım","Aralık"))</f>
        <v/>
      </c>
      <c r="E1941" s="153">
        <f>IF(A1941="","",ROUNDUP(MONTH(A1941)/3,0))</f>
        <v/>
      </c>
      <c r="F1941" s="153">
        <f>IF(A1941="","",WEEKNUM(A1941,2))</f>
        <v/>
      </c>
      <c r="G1941" s="153">
        <f>IF(A1941="","",WEEKDAY(A1941,2))</f>
        <v/>
      </c>
      <c r="H1941" s="153">
        <f>IF(A1941="","",CHOOSE(WEEKDAY(A1941,2),"Pazartesi","Salı","Çarşamba","Perşembe","Cuma","Cumartesi","Pazar"))</f>
        <v/>
      </c>
    </row>
    <row r="1942" ht="10.5" customHeight="1" s="113">
      <c r="A1942" s="152" t="n">
        <v>43945</v>
      </c>
      <c r="B1942" s="153">
        <f>IF(A1942="","",YEAR(A1942))</f>
        <v/>
      </c>
      <c r="C1942" s="153">
        <f>IF(A1942="","",MONTH(A1942))</f>
        <v/>
      </c>
      <c r="D1942" s="153">
        <f>IF(A1942="","",CHOOSE(MONTH(A1942),"Ocak","Şubat","Mart","Nisan","Mayıs","Haziran","Temmuz","Ağustos","Eylül","Ekim","Kasım","Aralık"))</f>
        <v/>
      </c>
      <c r="E1942" s="153">
        <f>IF(A1942="","",ROUNDUP(MONTH(A1942)/3,0))</f>
        <v/>
      </c>
      <c r="F1942" s="153">
        <f>IF(A1942="","",WEEKNUM(A1942,2))</f>
        <v/>
      </c>
      <c r="G1942" s="153">
        <f>IF(A1942="","",WEEKDAY(A1942,2))</f>
        <v/>
      </c>
      <c r="H1942" s="153">
        <f>IF(A1942="","",CHOOSE(WEEKDAY(A1942,2),"Pazartesi","Salı","Çarşamba","Perşembe","Cuma","Cumartesi","Pazar"))</f>
        <v/>
      </c>
    </row>
    <row r="1943" ht="10.5" customHeight="1" s="113">
      <c r="A1943" s="152" t="n">
        <v>43946</v>
      </c>
      <c r="B1943" s="153">
        <f>IF(A1943="","",YEAR(A1943))</f>
        <v/>
      </c>
      <c r="C1943" s="153">
        <f>IF(A1943="","",MONTH(A1943))</f>
        <v/>
      </c>
      <c r="D1943" s="153">
        <f>IF(A1943="","",CHOOSE(MONTH(A1943),"Ocak","Şubat","Mart","Nisan","Mayıs","Haziran","Temmuz","Ağustos","Eylül","Ekim","Kasım","Aralık"))</f>
        <v/>
      </c>
      <c r="E1943" s="153">
        <f>IF(A1943="","",ROUNDUP(MONTH(A1943)/3,0))</f>
        <v/>
      </c>
      <c r="F1943" s="153">
        <f>IF(A1943="","",WEEKNUM(A1943,2))</f>
        <v/>
      </c>
      <c r="G1943" s="153">
        <f>IF(A1943="","",WEEKDAY(A1943,2))</f>
        <v/>
      </c>
      <c r="H1943" s="153">
        <f>IF(A1943="","",CHOOSE(WEEKDAY(A1943,2),"Pazartesi","Salı","Çarşamba","Perşembe","Cuma","Cumartesi","Pazar"))</f>
        <v/>
      </c>
    </row>
    <row r="1944" ht="10.5" customHeight="1" s="113">
      <c r="A1944" s="152" t="n">
        <v>43947</v>
      </c>
      <c r="B1944" s="153">
        <f>IF(A1944="","",YEAR(A1944))</f>
        <v/>
      </c>
      <c r="C1944" s="153">
        <f>IF(A1944="","",MONTH(A1944))</f>
        <v/>
      </c>
      <c r="D1944" s="153">
        <f>IF(A1944="","",CHOOSE(MONTH(A1944),"Ocak","Şubat","Mart","Nisan","Mayıs","Haziran","Temmuz","Ağustos","Eylül","Ekim","Kasım","Aralık"))</f>
        <v/>
      </c>
      <c r="E1944" s="153">
        <f>IF(A1944="","",ROUNDUP(MONTH(A1944)/3,0))</f>
        <v/>
      </c>
      <c r="F1944" s="153">
        <f>IF(A1944="","",WEEKNUM(A1944,2))</f>
        <v/>
      </c>
      <c r="G1944" s="153">
        <f>IF(A1944="","",WEEKDAY(A1944,2))</f>
        <v/>
      </c>
      <c r="H1944" s="153">
        <f>IF(A1944="","",CHOOSE(WEEKDAY(A1944,2),"Pazartesi","Salı","Çarşamba","Perşembe","Cuma","Cumartesi","Pazar"))</f>
        <v/>
      </c>
    </row>
    <row r="1945" ht="10.5" customHeight="1" s="113">
      <c r="A1945" s="152" t="n">
        <v>43948</v>
      </c>
      <c r="B1945" s="153">
        <f>IF(A1945="","",YEAR(A1945))</f>
        <v/>
      </c>
      <c r="C1945" s="153">
        <f>IF(A1945="","",MONTH(A1945))</f>
        <v/>
      </c>
      <c r="D1945" s="153">
        <f>IF(A1945="","",CHOOSE(MONTH(A1945),"Ocak","Şubat","Mart","Nisan","Mayıs","Haziran","Temmuz","Ağustos","Eylül","Ekim","Kasım","Aralık"))</f>
        <v/>
      </c>
      <c r="E1945" s="153">
        <f>IF(A1945="","",ROUNDUP(MONTH(A1945)/3,0))</f>
        <v/>
      </c>
      <c r="F1945" s="153">
        <f>IF(A1945="","",WEEKNUM(A1945,2))</f>
        <v/>
      </c>
      <c r="G1945" s="153">
        <f>IF(A1945="","",WEEKDAY(A1945,2))</f>
        <v/>
      </c>
      <c r="H1945" s="153">
        <f>IF(A1945="","",CHOOSE(WEEKDAY(A1945,2),"Pazartesi","Salı","Çarşamba","Perşembe","Cuma","Cumartesi","Pazar"))</f>
        <v/>
      </c>
    </row>
    <row r="1946" ht="10.5" customHeight="1" s="113">
      <c r="A1946" s="152" t="n">
        <v>43949</v>
      </c>
      <c r="B1946" s="153">
        <f>IF(A1946="","",YEAR(A1946))</f>
        <v/>
      </c>
      <c r="C1946" s="153">
        <f>IF(A1946="","",MONTH(A1946))</f>
        <v/>
      </c>
      <c r="D1946" s="153">
        <f>IF(A1946="","",CHOOSE(MONTH(A1946),"Ocak","Şubat","Mart","Nisan","Mayıs","Haziran","Temmuz","Ağustos","Eylül","Ekim","Kasım","Aralık"))</f>
        <v/>
      </c>
      <c r="E1946" s="153">
        <f>IF(A1946="","",ROUNDUP(MONTH(A1946)/3,0))</f>
        <v/>
      </c>
      <c r="F1946" s="153">
        <f>IF(A1946="","",WEEKNUM(A1946,2))</f>
        <v/>
      </c>
      <c r="G1946" s="153">
        <f>IF(A1946="","",WEEKDAY(A1946,2))</f>
        <v/>
      </c>
      <c r="H1946" s="153">
        <f>IF(A1946="","",CHOOSE(WEEKDAY(A1946,2),"Pazartesi","Salı","Çarşamba","Perşembe","Cuma","Cumartesi","Pazar"))</f>
        <v/>
      </c>
    </row>
    <row r="1947" ht="10.5" customHeight="1" s="113">
      <c r="A1947" s="152" t="n">
        <v>43950</v>
      </c>
      <c r="B1947" s="153">
        <f>IF(A1947="","",YEAR(A1947))</f>
        <v/>
      </c>
      <c r="C1947" s="153">
        <f>IF(A1947="","",MONTH(A1947))</f>
        <v/>
      </c>
      <c r="D1947" s="153">
        <f>IF(A1947="","",CHOOSE(MONTH(A1947),"Ocak","Şubat","Mart","Nisan","Mayıs","Haziran","Temmuz","Ağustos","Eylül","Ekim","Kasım","Aralık"))</f>
        <v/>
      </c>
      <c r="E1947" s="153">
        <f>IF(A1947="","",ROUNDUP(MONTH(A1947)/3,0))</f>
        <v/>
      </c>
      <c r="F1947" s="153">
        <f>IF(A1947="","",WEEKNUM(A1947,2))</f>
        <v/>
      </c>
      <c r="G1947" s="153">
        <f>IF(A1947="","",WEEKDAY(A1947,2))</f>
        <v/>
      </c>
      <c r="H1947" s="153">
        <f>IF(A1947="","",CHOOSE(WEEKDAY(A1947,2),"Pazartesi","Salı","Çarşamba","Perşembe","Cuma","Cumartesi","Pazar"))</f>
        <v/>
      </c>
    </row>
    <row r="1948" ht="10.5" customHeight="1" s="113">
      <c r="A1948" s="152" t="n">
        <v>43951</v>
      </c>
      <c r="B1948" s="153">
        <f>IF(A1948="","",YEAR(A1948))</f>
        <v/>
      </c>
      <c r="C1948" s="153">
        <f>IF(A1948="","",MONTH(A1948))</f>
        <v/>
      </c>
      <c r="D1948" s="153">
        <f>IF(A1948="","",CHOOSE(MONTH(A1948),"Ocak","Şubat","Mart","Nisan","Mayıs","Haziran","Temmuz","Ağustos","Eylül","Ekim","Kasım","Aralık"))</f>
        <v/>
      </c>
      <c r="E1948" s="153">
        <f>IF(A1948="","",ROUNDUP(MONTH(A1948)/3,0))</f>
        <v/>
      </c>
      <c r="F1948" s="153">
        <f>IF(A1948="","",WEEKNUM(A1948,2))</f>
        <v/>
      </c>
      <c r="G1948" s="153">
        <f>IF(A1948="","",WEEKDAY(A1948,2))</f>
        <v/>
      </c>
      <c r="H1948" s="153">
        <f>IF(A1948="","",CHOOSE(WEEKDAY(A1948,2),"Pazartesi","Salı","Çarşamba","Perşembe","Cuma","Cumartesi","Pazar"))</f>
        <v/>
      </c>
    </row>
    <row r="1949" ht="10.5" customHeight="1" s="113">
      <c r="A1949" s="152" t="n">
        <v>43952</v>
      </c>
      <c r="B1949" s="153">
        <f>IF(A1949="","",YEAR(A1949))</f>
        <v/>
      </c>
      <c r="C1949" s="153">
        <f>IF(A1949="","",MONTH(A1949))</f>
        <v/>
      </c>
      <c r="D1949" s="153">
        <f>IF(A1949="","",CHOOSE(MONTH(A1949),"Ocak","Şubat","Mart","Nisan","Mayıs","Haziran","Temmuz","Ağustos","Eylül","Ekim","Kasım","Aralık"))</f>
        <v/>
      </c>
      <c r="E1949" s="153">
        <f>IF(A1949="","",ROUNDUP(MONTH(A1949)/3,0))</f>
        <v/>
      </c>
      <c r="F1949" s="153">
        <f>IF(A1949="","",WEEKNUM(A1949,2))</f>
        <v/>
      </c>
      <c r="G1949" s="153">
        <f>IF(A1949="","",WEEKDAY(A1949,2))</f>
        <v/>
      </c>
      <c r="H1949" s="153">
        <f>IF(A1949="","",CHOOSE(WEEKDAY(A1949,2),"Pazartesi","Salı","Çarşamba","Perşembe","Cuma","Cumartesi","Pazar"))</f>
        <v/>
      </c>
    </row>
    <row r="1950" ht="10.5" customHeight="1" s="113">
      <c r="A1950" s="152" t="n">
        <v>43953</v>
      </c>
      <c r="B1950" s="153">
        <f>IF(A1950="","",YEAR(A1950))</f>
        <v/>
      </c>
      <c r="C1950" s="153">
        <f>IF(A1950="","",MONTH(A1950))</f>
        <v/>
      </c>
      <c r="D1950" s="153">
        <f>IF(A1950="","",CHOOSE(MONTH(A1950),"Ocak","Şubat","Mart","Nisan","Mayıs","Haziran","Temmuz","Ağustos","Eylül","Ekim","Kasım","Aralık"))</f>
        <v/>
      </c>
      <c r="E1950" s="153">
        <f>IF(A1950="","",ROUNDUP(MONTH(A1950)/3,0))</f>
        <v/>
      </c>
      <c r="F1950" s="153">
        <f>IF(A1950="","",WEEKNUM(A1950,2))</f>
        <v/>
      </c>
      <c r="G1950" s="153">
        <f>IF(A1950="","",WEEKDAY(A1950,2))</f>
        <v/>
      </c>
      <c r="H1950" s="153">
        <f>IF(A1950="","",CHOOSE(WEEKDAY(A1950,2),"Pazartesi","Salı","Çarşamba","Perşembe","Cuma","Cumartesi","Pazar"))</f>
        <v/>
      </c>
    </row>
    <row r="1951" ht="10.5" customHeight="1" s="113">
      <c r="A1951" s="152" t="n">
        <v>43954</v>
      </c>
      <c r="B1951" s="153">
        <f>IF(A1951="","",YEAR(A1951))</f>
        <v/>
      </c>
      <c r="C1951" s="153">
        <f>IF(A1951="","",MONTH(A1951))</f>
        <v/>
      </c>
      <c r="D1951" s="153">
        <f>IF(A1951="","",CHOOSE(MONTH(A1951),"Ocak","Şubat","Mart","Nisan","Mayıs","Haziran","Temmuz","Ağustos","Eylül","Ekim","Kasım","Aralık"))</f>
        <v/>
      </c>
      <c r="E1951" s="153">
        <f>IF(A1951="","",ROUNDUP(MONTH(A1951)/3,0))</f>
        <v/>
      </c>
      <c r="F1951" s="153">
        <f>IF(A1951="","",WEEKNUM(A1951,2))</f>
        <v/>
      </c>
      <c r="G1951" s="153">
        <f>IF(A1951="","",WEEKDAY(A1951,2))</f>
        <v/>
      </c>
      <c r="H1951" s="153">
        <f>IF(A1951="","",CHOOSE(WEEKDAY(A1951,2),"Pazartesi","Salı","Çarşamba","Perşembe","Cuma","Cumartesi","Pazar"))</f>
        <v/>
      </c>
    </row>
    <row r="1952" ht="10.5" customHeight="1" s="113">
      <c r="A1952" s="152" t="n">
        <v>43955</v>
      </c>
      <c r="B1952" s="153">
        <f>IF(A1952="","",YEAR(A1952))</f>
        <v/>
      </c>
      <c r="C1952" s="153">
        <f>IF(A1952="","",MONTH(A1952))</f>
        <v/>
      </c>
      <c r="D1952" s="153">
        <f>IF(A1952="","",CHOOSE(MONTH(A1952),"Ocak","Şubat","Mart","Nisan","Mayıs","Haziran","Temmuz","Ağustos","Eylül","Ekim","Kasım","Aralık"))</f>
        <v/>
      </c>
      <c r="E1952" s="153">
        <f>IF(A1952="","",ROUNDUP(MONTH(A1952)/3,0))</f>
        <v/>
      </c>
      <c r="F1952" s="153">
        <f>IF(A1952="","",WEEKNUM(A1952,2))</f>
        <v/>
      </c>
      <c r="G1952" s="153">
        <f>IF(A1952="","",WEEKDAY(A1952,2))</f>
        <v/>
      </c>
      <c r="H1952" s="153">
        <f>IF(A1952="","",CHOOSE(WEEKDAY(A1952,2),"Pazartesi","Salı","Çarşamba","Perşembe","Cuma","Cumartesi","Pazar"))</f>
        <v/>
      </c>
    </row>
    <row r="1953" ht="10.5" customHeight="1" s="113">
      <c r="A1953" s="152" t="n">
        <v>43956</v>
      </c>
      <c r="B1953" s="153">
        <f>IF(A1953="","",YEAR(A1953))</f>
        <v/>
      </c>
      <c r="C1953" s="153">
        <f>IF(A1953="","",MONTH(A1953))</f>
        <v/>
      </c>
      <c r="D1953" s="153">
        <f>IF(A1953="","",CHOOSE(MONTH(A1953),"Ocak","Şubat","Mart","Nisan","Mayıs","Haziran","Temmuz","Ağustos","Eylül","Ekim","Kasım","Aralık"))</f>
        <v/>
      </c>
      <c r="E1953" s="153">
        <f>IF(A1953="","",ROUNDUP(MONTH(A1953)/3,0))</f>
        <v/>
      </c>
      <c r="F1953" s="153">
        <f>IF(A1953="","",WEEKNUM(A1953,2))</f>
        <v/>
      </c>
      <c r="G1953" s="153">
        <f>IF(A1953="","",WEEKDAY(A1953,2))</f>
        <v/>
      </c>
      <c r="H1953" s="153">
        <f>IF(A1953="","",CHOOSE(WEEKDAY(A1953,2),"Pazartesi","Salı","Çarşamba","Perşembe","Cuma","Cumartesi","Pazar"))</f>
        <v/>
      </c>
    </row>
    <row r="1954" ht="10.5" customHeight="1" s="113">
      <c r="A1954" s="152" t="n">
        <v>43957</v>
      </c>
      <c r="B1954" s="153">
        <f>IF(A1954="","",YEAR(A1954))</f>
        <v/>
      </c>
      <c r="C1954" s="153">
        <f>IF(A1954="","",MONTH(A1954))</f>
        <v/>
      </c>
      <c r="D1954" s="153">
        <f>IF(A1954="","",CHOOSE(MONTH(A1954),"Ocak","Şubat","Mart","Nisan","Mayıs","Haziran","Temmuz","Ağustos","Eylül","Ekim","Kasım","Aralık"))</f>
        <v/>
      </c>
      <c r="E1954" s="153">
        <f>IF(A1954="","",ROUNDUP(MONTH(A1954)/3,0))</f>
        <v/>
      </c>
      <c r="F1954" s="153">
        <f>IF(A1954="","",WEEKNUM(A1954,2))</f>
        <v/>
      </c>
      <c r="G1954" s="153">
        <f>IF(A1954="","",WEEKDAY(A1954,2))</f>
        <v/>
      </c>
      <c r="H1954" s="153">
        <f>IF(A1954="","",CHOOSE(WEEKDAY(A1954,2),"Pazartesi","Salı","Çarşamba","Perşembe","Cuma","Cumartesi","Pazar"))</f>
        <v/>
      </c>
    </row>
    <row r="1955" ht="10.5" customHeight="1" s="113">
      <c r="A1955" s="152" t="n">
        <v>43958</v>
      </c>
      <c r="B1955" s="153">
        <f>IF(A1955="","",YEAR(A1955))</f>
        <v/>
      </c>
      <c r="C1955" s="153">
        <f>IF(A1955="","",MONTH(A1955))</f>
        <v/>
      </c>
      <c r="D1955" s="153">
        <f>IF(A1955="","",CHOOSE(MONTH(A1955),"Ocak","Şubat","Mart","Nisan","Mayıs","Haziran","Temmuz","Ağustos","Eylül","Ekim","Kasım","Aralık"))</f>
        <v/>
      </c>
      <c r="E1955" s="153">
        <f>IF(A1955="","",ROUNDUP(MONTH(A1955)/3,0))</f>
        <v/>
      </c>
      <c r="F1955" s="153">
        <f>IF(A1955="","",WEEKNUM(A1955,2))</f>
        <v/>
      </c>
      <c r="G1955" s="153">
        <f>IF(A1955="","",WEEKDAY(A1955,2))</f>
        <v/>
      </c>
      <c r="H1955" s="153">
        <f>IF(A1955="","",CHOOSE(WEEKDAY(A1955,2),"Pazartesi","Salı","Çarşamba","Perşembe","Cuma","Cumartesi","Pazar"))</f>
        <v/>
      </c>
    </row>
    <row r="1956" ht="10.5" customHeight="1" s="113">
      <c r="A1956" s="152" t="n">
        <v>43959</v>
      </c>
      <c r="B1956" s="153">
        <f>IF(A1956="","",YEAR(A1956))</f>
        <v/>
      </c>
      <c r="C1956" s="153">
        <f>IF(A1956="","",MONTH(A1956))</f>
        <v/>
      </c>
      <c r="D1956" s="153">
        <f>IF(A1956="","",CHOOSE(MONTH(A1956),"Ocak","Şubat","Mart","Nisan","Mayıs","Haziran","Temmuz","Ağustos","Eylül","Ekim","Kasım","Aralık"))</f>
        <v/>
      </c>
      <c r="E1956" s="153">
        <f>IF(A1956="","",ROUNDUP(MONTH(A1956)/3,0))</f>
        <v/>
      </c>
      <c r="F1956" s="153">
        <f>IF(A1956="","",WEEKNUM(A1956,2))</f>
        <v/>
      </c>
      <c r="G1956" s="153">
        <f>IF(A1956="","",WEEKDAY(A1956,2))</f>
        <v/>
      </c>
      <c r="H1956" s="153">
        <f>IF(A1956="","",CHOOSE(WEEKDAY(A1956,2),"Pazartesi","Salı","Çarşamba","Perşembe","Cuma","Cumartesi","Pazar"))</f>
        <v/>
      </c>
    </row>
    <row r="1957" ht="10.5" customHeight="1" s="113">
      <c r="A1957" s="152" t="n">
        <v>43960</v>
      </c>
      <c r="B1957" s="153">
        <f>IF(A1957="","",YEAR(A1957))</f>
        <v/>
      </c>
      <c r="C1957" s="153">
        <f>IF(A1957="","",MONTH(A1957))</f>
        <v/>
      </c>
      <c r="D1957" s="153">
        <f>IF(A1957="","",CHOOSE(MONTH(A1957),"Ocak","Şubat","Mart","Nisan","Mayıs","Haziran","Temmuz","Ağustos","Eylül","Ekim","Kasım","Aralık"))</f>
        <v/>
      </c>
      <c r="E1957" s="153">
        <f>IF(A1957="","",ROUNDUP(MONTH(A1957)/3,0))</f>
        <v/>
      </c>
      <c r="F1957" s="153">
        <f>IF(A1957="","",WEEKNUM(A1957,2))</f>
        <v/>
      </c>
      <c r="G1957" s="153">
        <f>IF(A1957="","",WEEKDAY(A1957,2))</f>
        <v/>
      </c>
      <c r="H1957" s="153">
        <f>IF(A1957="","",CHOOSE(WEEKDAY(A1957,2),"Pazartesi","Salı","Çarşamba","Perşembe","Cuma","Cumartesi","Pazar"))</f>
        <v/>
      </c>
    </row>
    <row r="1958" ht="10.5" customHeight="1" s="113">
      <c r="A1958" s="152" t="n">
        <v>43961</v>
      </c>
      <c r="B1958" s="153">
        <f>IF(A1958="","",YEAR(A1958))</f>
        <v/>
      </c>
      <c r="C1958" s="153">
        <f>IF(A1958="","",MONTH(A1958))</f>
        <v/>
      </c>
      <c r="D1958" s="153">
        <f>IF(A1958="","",CHOOSE(MONTH(A1958),"Ocak","Şubat","Mart","Nisan","Mayıs","Haziran","Temmuz","Ağustos","Eylül","Ekim","Kasım","Aralık"))</f>
        <v/>
      </c>
      <c r="E1958" s="153">
        <f>IF(A1958="","",ROUNDUP(MONTH(A1958)/3,0))</f>
        <v/>
      </c>
      <c r="F1958" s="153">
        <f>IF(A1958="","",WEEKNUM(A1958,2))</f>
        <v/>
      </c>
      <c r="G1958" s="153">
        <f>IF(A1958="","",WEEKDAY(A1958,2))</f>
        <v/>
      </c>
      <c r="H1958" s="153">
        <f>IF(A1958="","",CHOOSE(WEEKDAY(A1958,2),"Pazartesi","Salı","Çarşamba","Perşembe","Cuma","Cumartesi","Pazar"))</f>
        <v/>
      </c>
    </row>
    <row r="1959" ht="10.5" customHeight="1" s="113">
      <c r="A1959" s="152" t="n">
        <v>43962</v>
      </c>
      <c r="B1959" s="153">
        <f>IF(A1959="","",YEAR(A1959))</f>
        <v/>
      </c>
      <c r="C1959" s="153">
        <f>IF(A1959="","",MONTH(A1959))</f>
        <v/>
      </c>
      <c r="D1959" s="153">
        <f>IF(A1959="","",CHOOSE(MONTH(A1959),"Ocak","Şubat","Mart","Nisan","Mayıs","Haziran","Temmuz","Ağustos","Eylül","Ekim","Kasım","Aralık"))</f>
        <v/>
      </c>
      <c r="E1959" s="153">
        <f>IF(A1959="","",ROUNDUP(MONTH(A1959)/3,0))</f>
        <v/>
      </c>
      <c r="F1959" s="153">
        <f>IF(A1959="","",WEEKNUM(A1959,2))</f>
        <v/>
      </c>
      <c r="G1959" s="153">
        <f>IF(A1959="","",WEEKDAY(A1959,2))</f>
        <v/>
      </c>
      <c r="H1959" s="153">
        <f>IF(A1959="","",CHOOSE(WEEKDAY(A1959,2),"Pazartesi","Salı","Çarşamba","Perşembe","Cuma","Cumartesi","Pazar"))</f>
        <v/>
      </c>
    </row>
    <row r="1960" ht="10.5" customHeight="1" s="113">
      <c r="A1960" s="152" t="n">
        <v>43963</v>
      </c>
      <c r="B1960" s="153">
        <f>IF(A1960="","",YEAR(A1960))</f>
        <v/>
      </c>
      <c r="C1960" s="153">
        <f>IF(A1960="","",MONTH(A1960))</f>
        <v/>
      </c>
      <c r="D1960" s="153">
        <f>IF(A1960="","",CHOOSE(MONTH(A1960),"Ocak","Şubat","Mart","Nisan","Mayıs","Haziran","Temmuz","Ağustos","Eylül","Ekim","Kasım","Aralık"))</f>
        <v/>
      </c>
      <c r="E1960" s="153">
        <f>IF(A1960="","",ROUNDUP(MONTH(A1960)/3,0))</f>
        <v/>
      </c>
      <c r="F1960" s="153">
        <f>IF(A1960="","",WEEKNUM(A1960,2))</f>
        <v/>
      </c>
      <c r="G1960" s="153">
        <f>IF(A1960="","",WEEKDAY(A1960,2))</f>
        <v/>
      </c>
      <c r="H1960" s="153">
        <f>IF(A1960="","",CHOOSE(WEEKDAY(A1960,2),"Pazartesi","Salı","Çarşamba","Perşembe","Cuma","Cumartesi","Pazar"))</f>
        <v/>
      </c>
    </row>
    <row r="1961" ht="10.5" customHeight="1" s="113">
      <c r="A1961" s="152" t="n">
        <v>43964</v>
      </c>
      <c r="B1961" s="153">
        <f>IF(A1961="","",YEAR(A1961))</f>
        <v/>
      </c>
      <c r="C1961" s="153">
        <f>IF(A1961="","",MONTH(A1961))</f>
        <v/>
      </c>
      <c r="D1961" s="153">
        <f>IF(A1961="","",CHOOSE(MONTH(A1961),"Ocak","Şubat","Mart","Nisan","Mayıs","Haziran","Temmuz","Ağustos","Eylül","Ekim","Kasım","Aralık"))</f>
        <v/>
      </c>
      <c r="E1961" s="153">
        <f>IF(A1961="","",ROUNDUP(MONTH(A1961)/3,0))</f>
        <v/>
      </c>
      <c r="F1961" s="153">
        <f>IF(A1961="","",WEEKNUM(A1961,2))</f>
        <v/>
      </c>
      <c r="G1961" s="153">
        <f>IF(A1961="","",WEEKDAY(A1961,2))</f>
        <v/>
      </c>
      <c r="H1961" s="153">
        <f>IF(A1961="","",CHOOSE(WEEKDAY(A1961,2),"Pazartesi","Salı","Çarşamba","Perşembe","Cuma","Cumartesi","Pazar"))</f>
        <v/>
      </c>
    </row>
    <row r="1962" ht="10.5" customHeight="1" s="113">
      <c r="A1962" s="152" t="n">
        <v>43965</v>
      </c>
      <c r="B1962" s="153">
        <f>IF(A1962="","",YEAR(A1962))</f>
        <v/>
      </c>
      <c r="C1962" s="153">
        <f>IF(A1962="","",MONTH(A1962))</f>
        <v/>
      </c>
      <c r="D1962" s="153">
        <f>IF(A1962="","",CHOOSE(MONTH(A1962),"Ocak","Şubat","Mart","Nisan","Mayıs","Haziran","Temmuz","Ağustos","Eylül","Ekim","Kasım","Aralık"))</f>
        <v/>
      </c>
      <c r="E1962" s="153">
        <f>IF(A1962="","",ROUNDUP(MONTH(A1962)/3,0))</f>
        <v/>
      </c>
      <c r="F1962" s="153">
        <f>IF(A1962="","",WEEKNUM(A1962,2))</f>
        <v/>
      </c>
      <c r="G1962" s="153">
        <f>IF(A1962="","",WEEKDAY(A1962,2))</f>
        <v/>
      </c>
      <c r="H1962" s="153">
        <f>IF(A1962="","",CHOOSE(WEEKDAY(A1962,2),"Pazartesi","Salı","Çarşamba","Perşembe","Cuma","Cumartesi","Pazar"))</f>
        <v/>
      </c>
    </row>
    <row r="1963" ht="10.5" customHeight="1" s="113">
      <c r="A1963" s="152" t="n">
        <v>43966</v>
      </c>
      <c r="B1963" s="153">
        <f>IF(A1963="","",YEAR(A1963))</f>
        <v/>
      </c>
      <c r="C1963" s="153">
        <f>IF(A1963="","",MONTH(A1963))</f>
        <v/>
      </c>
      <c r="D1963" s="153">
        <f>IF(A1963="","",CHOOSE(MONTH(A1963),"Ocak","Şubat","Mart","Nisan","Mayıs","Haziran","Temmuz","Ağustos","Eylül","Ekim","Kasım","Aralık"))</f>
        <v/>
      </c>
      <c r="E1963" s="153">
        <f>IF(A1963="","",ROUNDUP(MONTH(A1963)/3,0))</f>
        <v/>
      </c>
      <c r="F1963" s="153">
        <f>IF(A1963="","",WEEKNUM(A1963,2))</f>
        <v/>
      </c>
      <c r="G1963" s="153">
        <f>IF(A1963="","",WEEKDAY(A1963,2))</f>
        <v/>
      </c>
      <c r="H1963" s="153">
        <f>IF(A1963="","",CHOOSE(WEEKDAY(A1963,2),"Pazartesi","Salı","Çarşamba","Perşembe","Cuma","Cumartesi","Pazar"))</f>
        <v/>
      </c>
    </row>
    <row r="1964" ht="10.5" customHeight="1" s="113">
      <c r="A1964" s="152" t="n">
        <v>43967</v>
      </c>
      <c r="B1964" s="153">
        <f>IF(A1964="","",YEAR(A1964))</f>
        <v/>
      </c>
      <c r="C1964" s="153">
        <f>IF(A1964="","",MONTH(A1964))</f>
        <v/>
      </c>
      <c r="D1964" s="153">
        <f>IF(A1964="","",CHOOSE(MONTH(A1964),"Ocak","Şubat","Mart","Nisan","Mayıs","Haziran","Temmuz","Ağustos","Eylül","Ekim","Kasım","Aralık"))</f>
        <v/>
      </c>
      <c r="E1964" s="153">
        <f>IF(A1964="","",ROUNDUP(MONTH(A1964)/3,0))</f>
        <v/>
      </c>
      <c r="F1964" s="153">
        <f>IF(A1964="","",WEEKNUM(A1964,2))</f>
        <v/>
      </c>
      <c r="G1964" s="153">
        <f>IF(A1964="","",WEEKDAY(A1964,2))</f>
        <v/>
      </c>
      <c r="H1964" s="153">
        <f>IF(A1964="","",CHOOSE(WEEKDAY(A1964,2),"Pazartesi","Salı","Çarşamba","Perşembe","Cuma","Cumartesi","Pazar"))</f>
        <v/>
      </c>
    </row>
    <row r="1965" ht="10.5" customHeight="1" s="113">
      <c r="A1965" s="152" t="n">
        <v>43968</v>
      </c>
      <c r="B1965" s="153">
        <f>IF(A1965="","",YEAR(A1965))</f>
        <v/>
      </c>
      <c r="C1965" s="153">
        <f>IF(A1965="","",MONTH(A1965))</f>
        <v/>
      </c>
      <c r="D1965" s="153">
        <f>IF(A1965="","",CHOOSE(MONTH(A1965),"Ocak","Şubat","Mart","Nisan","Mayıs","Haziran","Temmuz","Ağustos","Eylül","Ekim","Kasım","Aralık"))</f>
        <v/>
      </c>
      <c r="E1965" s="153">
        <f>IF(A1965="","",ROUNDUP(MONTH(A1965)/3,0))</f>
        <v/>
      </c>
      <c r="F1965" s="153">
        <f>IF(A1965="","",WEEKNUM(A1965,2))</f>
        <v/>
      </c>
      <c r="G1965" s="153">
        <f>IF(A1965="","",WEEKDAY(A1965,2))</f>
        <v/>
      </c>
      <c r="H1965" s="153">
        <f>IF(A1965="","",CHOOSE(WEEKDAY(A1965,2),"Pazartesi","Salı","Çarşamba","Perşembe","Cuma","Cumartesi","Pazar"))</f>
        <v/>
      </c>
    </row>
    <row r="1966" ht="10.5" customHeight="1" s="113">
      <c r="A1966" s="152" t="n">
        <v>43969</v>
      </c>
      <c r="B1966" s="153">
        <f>IF(A1966="","",YEAR(A1966))</f>
        <v/>
      </c>
      <c r="C1966" s="153">
        <f>IF(A1966="","",MONTH(A1966))</f>
        <v/>
      </c>
      <c r="D1966" s="153">
        <f>IF(A1966="","",CHOOSE(MONTH(A1966),"Ocak","Şubat","Mart","Nisan","Mayıs","Haziran","Temmuz","Ağustos","Eylül","Ekim","Kasım","Aralık"))</f>
        <v/>
      </c>
      <c r="E1966" s="153">
        <f>IF(A1966="","",ROUNDUP(MONTH(A1966)/3,0))</f>
        <v/>
      </c>
      <c r="F1966" s="153">
        <f>IF(A1966="","",WEEKNUM(A1966,2))</f>
        <v/>
      </c>
      <c r="G1966" s="153">
        <f>IF(A1966="","",WEEKDAY(A1966,2))</f>
        <v/>
      </c>
      <c r="H1966" s="153">
        <f>IF(A1966="","",CHOOSE(WEEKDAY(A1966,2),"Pazartesi","Salı","Çarşamba","Perşembe","Cuma","Cumartesi","Pazar"))</f>
        <v/>
      </c>
    </row>
    <row r="1967" ht="10.5" customHeight="1" s="113">
      <c r="A1967" s="152" t="n">
        <v>43970</v>
      </c>
      <c r="B1967" s="153">
        <f>IF(A1967="","",YEAR(A1967))</f>
        <v/>
      </c>
      <c r="C1967" s="153">
        <f>IF(A1967="","",MONTH(A1967))</f>
        <v/>
      </c>
      <c r="D1967" s="153">
        <f>IF(A1967="","",CHOOSE(MONTH(A1967),"Ocak","Şubat","Mart","Nisan","Mayıs","Haziran","Temmuz","Ağustos","Eylül","Ekim","Kasım","Aralık"))</f>
        <v/>
      </c>
      <c r="E1967" s="153">
        <f>IF(A1967="","",ROUNDUP(MONTH(A1967)/3,0))</f>
        <v/>
      </c>
      <c r="F1967" s="153">
        <f>IF(A1967="","",WEEKNUM(A1967,2))</f>
        <v/>
      </c>
      <c r="G1967" s="153">
        <f>IF(A1967="","",WEEKDAY(A1967,2))</f>
        <v/>
      </c>
      <c r="H1967" s="153">
        <f>IF(A1967="","",CHOOSE(WEEKDAY(A1967,2),"Pazartesi","Salı","Çarşamba","Perşembe","Cuma","Cumartesi","Pazar"))</f>
        <v/>
      </c>
    </row>
    <row r="1968" ht="10.5" customHeight="1" s="113">
      <c r="A1968" s="152" t="n">
        <v>43971</v>
      </c>
      <c r="B1968" s="153">
        <f>IF(A1968="","",YEAR(A1968))</f>
        <v/>
      </c>
      <c r="C1968" s="153">
        <f>IF(A1968="","",MONTH(A1968))</f>
        <v/>
      </c>
      <c r="D1968" s="153">
        <f>IF(A1968="","",CHOOSE(MONTH(A1968),"Ocak","Şubat","Mart","Nisan","Mayıs","Haziran","Temmuz","Ağustos","Eylül","Ekim","Kasım","Aralık"))</f>
        <v/>
      </c>
      <c r="E1968" s="153">
        <f>IF(A1968="","",ROUNDUP(MONTH(A1968)/3,0))</f>
        <v/>
      </c>
      <c r="F1968" s="153">
        <f>IF(A1968="","",WEEKNUM(A1968,2))</f>
        <v/>
      </c>
      <c r="G1968" s="153">
        <f>IF(A1968="","",WEEKDAY(A1968,2))</f>
        <v/>
      </c>
      <c r="H1968" s="153">
        <f>IF(A1968="","",CHOOSE(WEEKDAY(A1968,2),"Pazartesi","Salı","Çarşamba","Perşembe","Cuma","Cumartesi","Pazar"))</f>
        <v/>
      </c>
    </row>
    <row r="1969" ht="10.5" customHeight="1" s="113">
      <c r="A1969" s="152" t="n">
        <v>43972</v>
      </c>
      <c r="B1969" s="153">
        <f>IF(A1969="","",YEAR(A1969))</f>
        <v/>
      </c>
      <c r="C1969" s="153">
        <f>IF(A1969="","",MONTH(A1969))</f>
        <v/>
      </c>
      <c r="D1969" s="153">
        <f>IF(A1969="","",CHOOSE(MONTH(A1969),"Ocak","Şubat","Mart","Nisan","Mayıs","Haziran","Temmuz","Ağustos","Eylül","Ekim","Kasım","Aralık"))</f>
        <v/>
      </c>
      <c r="E1969" s="153">
        <f>IF(A1969="","",ROUNDUP(MONTH(A1969)/3,0))</f>
        <v/>
      </c>
      <c r="F1969" s="153">
        <f>IF(A1969="","",WEEKNUM(A1969,2))</f>
        <v/>
      </c>
      <c r="G1969" s="153">
        <f>IF(A1969="","",WEEKDAY(A1969,2))</f>
        <v/>
      </c>
      <c r="H1969" s="153">
        <f>IF(A1969="","",CHOOSE(WEEKDAY(A1969,2),"Pazartesi","Salı","Çarşamba","Perşembe","Cuma","Cumartesi","Pazar"))</f>
        <v/>
      </c>
    </row>
    <row r="1970" ht="10.5" customHeight="1" s="113">
      <c r="A1970" s="152" t="n">
        <v>43973</v>
      </c>
      <c r="B1970" s="153">
        <f>IF(A1970="","",YEAR(A1970))</f>
        <v/>
      </c>
      <c r="C1970" s="153">
        <f>IF(A1970="","",MONTH(A1970))</f>
        <v/>
      </c>
      <c r="D1970" s="153">
        <f>IF(A1970="","",CHOOSE(MONTH(A1970),"Ocak","Şubat","Mart","Nisan","Mayıs","Haziran","Temmuz","Ağustos","Eylül","Ekim","Kasım","Aralık"))</f>
        <v/>
      </c>
      <c r="E1970" s="153">
        <f>IF(A1970="","",ROUNDUP(MONTH(A1970)/3,0))</f>
        <v/>
      </c>
      <c r="F1970" s="153">
        <f>IF(A1970="","",WEEKNUM(A1970,2))</f>
        <v/>
      </c>
      <c r="G1970" s="153">
        <f>IF(A1970="","",WEEKDAY(A1970,2))</f>
        <v/>
      </c>
      <c r="H1970" s="153">
        <f>IF(A1970="","",CHOOSE(WEEKDAY(A1970,2),"Pazartesi","Salı","Çarşamba","Perşembe","Cuma","Cumartesi","Pazar"))</f>
        <v/>
      </c>
    </row>
    <row r="1971" ht="10.5" customHeight="1" s="113">
      <c r="A1971" s="152" t="n">
        <v>43974</v>
      </c>
      <c r="B1971" s="153">
        <f>IF(A1971="","",YEAR(A1971))</f>
        <v/>
      </c>
      <c r="C1971" s="153">
        <f>IF(A1971="","",MONTH(A1971))</f>
        <v/>
      </c>
      <c r="D1971" s="153">
        <f>IF(A1971="","",CHOOSE(MONTH(A1971),"Ocak","Şubat","Mart","Nisan","Mayıs","Haziran","Temmuz","Ağustos","Eylül","Ekim","Kasım","Aralık"))</f>
        <v/>
      </c>
      <c r="E1971" s="153">
        <f>IF(A1971="","",ROUNDUP(MONTH(A1971)/3,0))</f>
        <v/>
      </c>
      <c r="F1971" s="153">
        <f>IF(A1971="","",WEEKNUM(A1971,2))</f>
        <v/>
      </c>
      <c r="G1971" s="153">
        <f>IF(A1971="","",WEEKDAY(A1971,2))</f>
        <v/>
      </c>
      <c r="H1971" s="153">
        <f>IF(A1971="","",CHOOSE(WEEKDAY(A1971,2),"Pazartesi","Salı","Çarşamba","Perşembe","Cuma","Cumartesi","Pazar"))</f>
        <v/>
      </c>
    </row>
    <row r="1972" ht="10.5" customHeight="1" s="113">
      <c r="A1972" s="152" t="n">
        <v>43975</v>
      </c>
      <c r="B1972" s="153">
        <f>IF(A1972="","",YEAR(A1972))</f>
        <v/>
      </c>
      <c r="C1972" s="153">
        <f>IF(A1972="","",MONTH(A1972))</f>
        <v/>
      </c>
      <c r="D1972" s="153">
        <f>IF(A1972="","",CHOOSE(MONTH(A1972),"Ocak","Şubat","Mart","Nisan","Mayıs","Haziran","Temmuz","Ağustos","Eylül","Ekim","Kasım","Aralık"))</f>
        <v/>
      </c>
      <c r="E1972" s="153">
        <f>IF(A1972="","",ROUNDUP(MONTH(A1972)/3,0))</f>
        <v/>
      </c>
      <c r="F1972" s="153">
        <f>IF(A1972="","",WEEKNUM(A1972,2))</f>
        <v/>
      </c>
      <c r="G1972" s="153">
        <f>IF(A1972="","",WEEKDAY(A1972,2))</f>
        <v/>
      </c>
      <c r="H1972" s="153">
        <f>IF(A1972="","",CHOOSE(WEEKDAY(A1972,2),"Pazartesi","Salı","Çarşamba","Perşembe","Cuma","Cumartesi","Pazar"))</f>
        <v/>
      </c>
    </row>
    <row r="1973" ht="10.5" customHeight="1" s="113">
      <c r="A1973" s="152" t="n">
        <v>43976</v>
      </c>
      <c r="B1973" s="153">
        <f>IF(A1973="","",YEAR(A1973))</f>
        <v/>
      </c>
      <c r="C1973" s="153">
        <f>IF(A1973="","",MONTH(A1973))</f>
        <v/>
      </c>
      <c r="D1973" s="153">
        <f>IF(A1973="","",CHOOSE(MONTH(A1973),"Ocak","Şubat","Mart","Nisan","Mayıs","Haziran","Temmuz","Ağustos","Eylül","Ekim","Kasım","Aralık"))</f>
        <v/>
      </c>
      <c r="E1973" s="153">
        <f>IF(A1973="","",ROUNDUP(MONTH(A1973)/3,0))</f>
        <v/>
      </c>
      <c r="F1973" s="153">
        <f>IF(A1973="","",WEEKNUM(A1973,2))</f>
        <v/>
      </c>
      <c r="G1973" s="153">
        <f>IF(A1973="","",WEEKDAY(A1973,2))</f>
        <v/>
      </c>
      <c r="H1973" s="153">
        <f>IF(A1973="","",CHOOSE(WEEKDAY(A1973,2),"Pazartesi","Salı","Çarşamba","Perşembe","Cuma","Cumartesi","Pazar"))</f>
        <v/>
      </c>
    </row>
    <row r="1974" ht="10.5" customHeight="1" s="113">
      <c r="A1974" s="152" t="n">
        <v>43977</v>
      </c>
      <c r="B1974" s="153">
        <f>IF(A1974="","",YEAR(A1974))</f>
        <v/>
      </c>
      <c r="C1974" s="153">
        <f>IF(A1974="","",MONTH(A1974))</f>
        <v/>
      </c>
      <c r="D1974" s="153">
        <f>IF(A1974="","",CHOOSE(MONTH(A1974),"Ocak","Şubat","Mart","Nisan","Mayıs","Haziran","Temmuz","Ağustos","Eylül","Ekim","Kasım","Aralık"))</f>
        <v/>
      </c>
      <c r="E1974" s="153">
        <f>IF(A1974="","",ROUNDUP(MONTH(A1974)/3,0))</f>
        <v/>
      </c>
      <c r="F1974" s="153">
        <f>IF(A1974="","",WEEKNUM(A1974,2))</f>
        <v/>
      </c>
      <c r="G1974" s="153">
        <f>IF(A1974="","",WEEKDAY(A1974,2))</f>
        <v/>
      </c>
      <c r="H1974" s="153">
        <f>IF(A1974="","",CHOOSE(WEEKDAY(A1974,2),"Pazartesi","Salı","Çarşamba","Perşembe","Cuma","Cumartesi","Pazar"))</f>
        <v/>
      </c>
    </row>
    <row r="1975" ht="10.5" customHeight="1" s="113">
      <c r="A1975" s="152" t="n">
        <v>43978</v>
      </c>
      <c r="B1975" s="153">
        <f>IF(A1975="","",YEAR(A1975))</f>
        <v/>
      </c>
      <c r="C1975" s="153">
        <f>IF(A1975="","",MONTH(A1975))</f>
        <v/>
      </c>
      <c r="D1975" s="153">
        <f>IF(A1975="","",CHOOSE(MONTH(A1975),"Ocak","Şubat","Mart","Nisan","Mayıs","Haziran","Temmuz","Ağustos","Eylül","Ekim","Kasım","Aralık"))</f>
        <v/>
      </c>
      <c r="E1975" s="153">
        <f>IF(A1975="","",ROUNDUP(MONTH(A1975)/3,0))</f>
        <v/>
      </c>
      <c r="F1975" s="153">
        <f>IF(A1975="","",WEEKNUM(A1975,2))</f>
        <v/>
      </c>
      <c r="G1975" s="153">
        <f>IF(A1975="","",WEEKDAY(A1975,2))</f>
        <v/>
      </c>
      <c r="H1975" s="153">
        <f>IF(A1975="","",CHOOSE(WEEKDAY(A1975,2),"Pazartesi","Salı","Çarşamba","Perşembe","Cuma","Cumartesi","Pazar"))</f>
        <v/>
      </c>
    </row>
    <row r="1976" ht="10.5" customHeight="1" s="113">
      <c r="A1976" s="152" t="n">
        <v>43979</v>
      </c>
      <c r="B1976" s="153">
        <f>IF(A1976="","",YEAR(A1976))</f>
        <v/>
      </c>
      <c r="C1976" s="153">
        <f>IF(A1976="","",MONTH(A1976))</f>
        <v/>
      </c>
      <c r="D1976" s="153">
        <f>IF(A1976="","",CHOOSE(MONTH(A1976),"Ocak","Şubat","Mart","Nisan","Mayıs","Haziran","Temmuz","Ağustos","Eylül","Ekim","Kasım","Aralık"))</f>
        <v/>
      </c>
      <c r="E1976" s="153">
        <f>IF(A1976="","",ROUNDUP(MONTH(A1976)/3,0))</f>
        <v/>
      </c>
      <c r="F1976" s="153">
        <f>IF(A1976="","",WEEKNUM(A1976,2))</f>
        <v/>
      </c>
      <c r="G1976" s="153">
        <f>IF(A1976="","",WEEKDAY(A1976,2))</f>
        <v/>
      </c>
      <c r="H1976" s="153">
        <f>IF(A1976="","",CHOOSE(WEEKDAY(A1976,2),"Pazartesi","Salı","Çarşamba","Perşembe","Cuma","Cumartesi","Pazar"))</f>
        <v/>
      </c>
    </row>
    <row r="1977" ht="10.5" customHeight="1" s="113">
      <c r="A1977" s="152" t="n">
        <v>43980</v>
      </c>
      <c r="B1977" s="153">
        <f>IF(A1977="","",YEAR(A1977))</f>
        <v/>
      </c>
      <c r="C1977" s="153">
        <f>IF(A1977="","",MONTH(A1977))</f>
        <v/>
      </c>
      <c r="D1977" s="153">
        <f>IF(A1977="","",CHOOSE(MONTH(A1977),"Ocak","Şubat","Mart","Nisan","Mayıs","Haziran","Temmuz","Ağustos","Eylül","Ekim","Kasım","Aralık"))</f>
        <v/>
      </c>
      <c r="E1977" s="153">
        <f>IF(A1977="","",ROUNDUP(MONTH(A1977)/3,0))</f>
        <v/>
      </c>
      <c r="F1977" s="153">
        <f>IF(A1977="","",WEEKNUM(A1977,2))</f>
        <v/>
      </c>
      <c r="G1977" s="153">
        <f>IF(A1977="","",WEEKDAY(A1977,2))</f>
        <v/>
      </c>
      <c r="H1977" s="153">
        <f>IF(A1977="","",CHOOSE(WEEKDAY(A1977,2),"Pazartesi","Salı","Çarşamba","Perşembe","Cuma","Cumartesi","Pazar"))</f>
        <v/>
      </c>
    </row>
    <row r="1978" ht="10.5" customHeight="1" s="113">
      <c r="A1978" s="152" t="n">
        <v>43981</v>
      </c>
      <c r="B1978" s="153">
        <f>IF(A1978="","",YEAR(A1978))</f>
        <v/>
      </c>
      <c r="C1978" s="153">
        <f>IF(A1978="","",MONTH(A1978))</f>
        <v/>
      </c>
      <c r="D1978" s="153">
        <f>IF(A1978="","",CHOOSE(MONTH(A1978),"Ocak","Şubat","Mart","Nisan","Mayıs","Haziran","Temmuz","Ağustos","Eylül","Ekim","Kasım","Aralık"))</f>
        <v/>
      </c>
      <c r="E1978" s="153">
        <f>IF(A1978="","",ROUNDUP(MONTH(A1978)/3,0))</f>
        <v/>
      </c>
      <c r="F1978" s="153">
        <f>IF(A1978="","",WEEKNUM(A1978,2))</f>
        <v/>
      </c>
      <c r="G1978" s="153">
        <f>IF(A1978="","",WEEKDAY(A1978,2))</f>
        <v/>
      </c>
      <c r="H1978" s="153">
        <f>IF(A1978="","",CHOOSE(WEEKDAY(A1978,2),"Pazartesi","Salı","Çarşamba","Perşembe","Cuma","Cumartesi","Pazar"))</f>
        <v/>
      </c>
    </row>
    <row r="1979" ht="10.5" customHeight="1" s="113">
      <c r="A1979" s="152" t="n">
        <v>43982</v>
      </c>
      <c r="B1979" s="153">
        <f>IF(A1979="","",YEAR(A1979))</f>
        <v/>
      </c>
      <c r="C1979" s="153">
        <f>IF(A1979="","",MONTH(A1979))</f>
        <v/>
      </c>
      <c r="D1979" s="153">
        <f>IF(A1979="","",CHOOSE(MONTH(A1979),"Ocak","Şubat","Mart","Nisan","Mayıs","Haziran","Temmuz","Ağustos","Eylül","Ekim","Kasım","Aralık"))</f>
        <v/>
      </c>
      <c r="E1979" s="153">
        <f>IF(A1979="","",ROUNDUP(MONTH(A1979)/3,0))</f>
        <v/>
      </c>
      <c r="F1979" s="153">
        <f>IF(A1979="","",WEEKNUM(A1979,2))</f>
        <v/>
      </c>
      <c r="G1979" s="153">
        <f>IF(A1979="","",WEEKDAY(A1979,2))</f>
        <v/>
      </c>
      <c r="H1979" s="153">
        <f>IF(A1979="","",CHOOSE(WEEKDAY(A1979,2),"Pazartesi","Salı","Çarşamba","Perşembe","Cuma","Cumartesi","Pazar"))</f>
        <v/>
      </c>
    </row>
    <row r="1980" ht="10.5" customHeight="1" s="113">
      <c r="A1980" s="152" t="n">
        <v>43983</v>
      </c>
      <c r="B1980" s="153">
        <f>IF(A1980="","",YEAR(A1980))</f>
        <v/>
      </c>
      <c r="C1980" s="153">
        <f>IF(A1980="","",MONTH(A1980))</f>
        <v/>
      </c>
      <c r="D1980" s="153">
        <f>IF(A1980="","",CHOOSE(MONTH(A1980),"Ocak","Şubat","Mart","Nisan","Mayıs","Haziran","Temmuz","Ağustos","Eylül","Ekim","Kasım","Aralık"))</f>
        <v/>
      </c>
      <c r="E1980" s="153">
        <f>IF(A1980="","",ROUNDUP(MONTH(A1980)/3,0))</f>
        <v/>
      </c>
      <c r="F1980" s="153">
        <f>IF(A1980="","",WEEKNUM(A1980,2))</f>
        <v/>
      </c>
      <c r="G1980" s="153">
        <f>IF(A1980="","",WEEKDAY(A1980,2))</f>
        <v/>
      </c>
      <c r="H1980" s="153">
        <f>IF(A1980="","",CHOOSE(WEEKDAY(A1980,2),"Pazartesi","Salı","Çarşamba","Perşembe","Cuma","Cumartesi","Pazar"))</f>
        <v/>
      </c>
    </row>
    <row r="1981" ht="10.5" customHeight="1" s="113">
      <c r="A1981" s="152" t="n">
        <v>43984</v>
      </c>
      <c r="B1981" s="153">
        <f>IF(A1981="","",YEAR(A1981))</f>
        <v/>
      </c>
      <c r="C1981" s="153">
        <f>IF(A1981="","",MONTH(A1981))</f>
        <v/>
      </c>
      <c r="D1981" s="153">
        <f>IF(A1981="","",CHOOSE(MONTH(A1981),"Ocak","Şubat","Mart","Nisan","Mayıs","Haziran","Temmuz","Ağustos","Eylül","Ekim","Kasım","Aralık"))</f>
        <v/>
      </c>
      <c r="E1981" s="153">
        <f>IF(A1981="","",ROUNDUP(MONTH(A1981)/3,0))</f>
        <v/>
      </c>
      <c r="F1981" s="153">
        <f>IF(A1981="","",WEEKNUM(A1981,2))</f>
        <v/>
      </c>
      <c r="G1981" s="153">
        <f>IF(A1981="","",WEEKDAY(A1981,2))</f>
        <v/>
      </c>
      <c r="H1981" s="153">
        <f>IF(A1981="","",CHOOSE(WEEKDAY(A1981,2),"Pazartesi","Salı","Çarşamba","Perşembe","Cuma","Cumartesi","Pazar"))</f>
        <v/>
      </c>
    </row>
    <row r="1982" ht="10.5" customHeight="1" s="113">
      <c r="A1982" s="152" t="n">
        <v>43985</v>
      </c>
      <c r="B1982" s="153">
        <f>IF(A1982="","",YEAR(A1982))</f>
        <v/>
      </c>
      <c r="C1982" s="153">
        <f>IF(A1982="","",MONTH(A1982))</f>
        <v/>
      </c>
      <c r="D1982" s="153">
        <f>IF(A1982="","",CHOOSE(MONTH(A1982),"Ocak","Şubat","Mart","Nisan","Mayıs","Haziran","Temmuz","Ağustos","Eylül","Ekim","Kasım","Aralık"))</f>
        <v/>
      </c>
      <c r="E1982" s="153">
        <f>IF(A1982="","",ROUNDUP(MONTH(A1982)/3,0))</f>
        <v/>
      </c>
      <c r="F1982" s="153">
        <f>IF(A1982="","",WEEKNUM(A1982,2))</f>
        <v/>
      </c>
      <c r="G1982" s="153">
        <f>IF(A1982="","",WEEKDAY(A1982,2))</f>
        <v/>
      </c>
      <c r="H1982" s="153">
        <f>IF(A1982="","",CHOOSE(WEEKDAY(A1982,2),"Pazartesi","Salı","Çarşamba","Perşembe","Cuma","Cumartesi","Pazar"))</f>
        <v/>
      </c>
    </row>
    <row r="1983" ht="10.5" customHeight="1" s="113">
      <c r="A1983" s="152" t="n">
        <v>43986</v>
      </c>
      <c r="B1983" s="153">
        <f>IF(A1983="","",YEAR(A1983))</f>
        <v/>
      </c>
      <c r="C1983" s="153">
        <f>IF(A1983="","",MONTH(A1983))</f>
        <v/>
      </c>
      <c r="D1983" s="153">
        <f>IF(A1983="","",CHOOSE(MONTH(A1983),"Ocak","Şubat","Mart","Nisan","Mayıs","Haziran","Temmuz","Ağustos","Eylül","Ekim","Kasım","Aralık"))</f>
        <v/>
      </c>
      <c r="E1983" s="153">
        <f>IF(A1983="","",ROUNDUP(MONTH(A1983)/3,0))</f>
        <v/>
      </c>
      <c r="F1983" s="153">
        <f>IF(A1983="","",WEEKNUM(A1983,2))</f>
        <v/>
      </c>
      <c r="G1983" s="153">
        <f>IF(A1983="","",WEEKDAY(A1983,2))</f>
        <v/>
      </c>
      <c r="H1983" s="153">
        <f>IF(A1983="","",CHOOSE(WEEKDAY(A1983,2),"Pazartesi","Salı","Çarşamba","Perşembe","Cuma","Cumartesi","Pazar"))</f>
        <v/>
      </c>
    </row>
    <row r="1984" ht="10.5" customHeight="1" s="113">
      <c r="A1984" s="152" t="n">
        <v>43987</v>
      </c>
      <c r="B1984" s="153">
        <f>IF(A1984="","",YEAR(A1984))</f>
        <v/>
      </c>
      <c r="C1984" s="153">
        <f>IF(A1984="","",MONTH(A1984))</f>
        <v/>
      </c>
      <c r="D1984" s="153">
        <f>IF(A1984="","",CHOOSE(MONTH(A1984),"Ocak","Şubat","Mart","Nisan","Mayıs","Haziran","Temmuz","Ağustos","Eylül","Ekim","Kasım","Aralık"))</f>
        <v/>
      </c>
      <c r="E1984" s="153">
        <f>IF(A1984="","",ROUNDUP(MONTH(A1984)/3,0))</f>
        <v/>
      </c>
      <c r="F1984" s="153">
        <f>IF(A1984="","",WEEKNUM(A1984,2))</f>
        <v/>
      </c>
      <c r="G1984" s="153">
        <f>IF(A1984="","",WEEKDAY(A1984,2))</f>
        <v/>
      </c>
      <c r="H1984" s="153">
        <f>IF(A1984="","",CHOOSE(WEEKDAY(A1984,2),"Pazartesi","Salı","Çarşamba","Perşembe","Cuma","Cumartesi","Pazar"))</f>
        <v/>
      </c>
    </row>
    <row r="1985" ht="10.5" customHeight="1" s="113">
      <c r="A1985" s="152" t="n">
        <v>43988</v>
      </c>
      <c r="B1985" s="153">
        <f>IF(A1985="","",YEAR(A1985))</f>
        <v/>
      </c>
      <c r="C1985" s="153">
        <f>IF(A1985="","",MONTH(A1985))</f>
        <v/>
      </c>
      <c r="D1985" s="153">
        <f>IF(A1985="","",CHOOSE(MONTH(A1985),"Ocak","Şubat","Mart","Nisan","Mayıs","Haziran","Temmuz","Ağustos","Eylül","Ekim","Kasım","Aralık"))</f>
        <v/>
      </c>
      <c r="E1985" s="153">
        <f>IF(A1985="","",ROUNDUP(MONTH(A1985)/3,0))</f>
        <v/>
      </c>
      <c r="F1985" s="153">
        <f>IF(A1985="","",WEEKNUM(A1985,2))</f>
        <v/>
      </c>
      <c r="G1985" s="153">
        <f>IF(A1985="","",WEEKDAY(A1985,2))</f>
        <v/>
      </c>
      <c r="H1985" s="153">
        <f>IF(A1985="","",CHOOSE(WEEKDAY(A1985,2),"Pazartesi","Salı","Çarşamba","Perşembe","Cuma","Cumartesi","Pazar"))</f>
        <v/>
      </c>
    </row>
    <row r="1986" ht="10.5" customHeight="1" s="113">
      <c r="A1986" s="152" t="n">
        <v>43989</v>
      </c>
      <c r="B1986" s="153">
        <f>IF(A1986="","",YEAR(A1986))</f>
        <v/>
      </c>
      <c r="C1986" s="153">
        <f>IF(A1986="","",MONTH(A1986))</f>
        <v/>
      </c>
      <c r="D1986" s="153">
        <f>IF(A1986="","",CHOOSE(MONTH(A1986),"Ocak","Şubat","Mart","Nisan","Mayıs","Haziran","Temmuz","Ağustos","Eylül","Ekim","Kasım","Aralık"))</f>
        <v/>
      </c>
      <c r="E1986" s="153">
        <f>IF(A1986="","",ROUNDUP(MONTH(A1986)/3,0))</f>
        <v/>
      </c>
      <c r="F1986" s="153">
        <f>IF(A1986="","",WEEKNUM(A1986,2))</f>
        <v/>
      </c>
      <c r="G1986" s="153">
        <f>IF(A1986="","",WEEKDAY(A1986,2))</f>
        <v/>
      </c>
      <c r="H1986" s="153">
        <f>IF(A1986="","",CHOOSE(WEEKDAY(A1986,2),"Pazartesi","Salı","Çarşamba","Perşembe","Cuma","Cumartesi","Pazar"))</f>
        <v/>
      </c>
    </row>
    <row r="1987" ht="10.5" customHeight="1" s="113">
      <c r="A1987" s="152" t="n">
        <v>43990</v>
      </c>
      <c r="B1987" s="153">
        <f>IF(A1987="","",YEAR(A1987))</f>
        <v/>
      </c>
      <c r="C1987" s="153">
        <f>IF(A1987="","",MONTH(A1987))</f>
        <v/>
      </c>
      <c r="D1987" s="153">
        <f>IF(A1987="","",CHOOSE(MONTH(A1987),"Ocak","Şubat","Mart","Nisan","Mayıs","Haziran","Temmuz","Ağustos","Eylül","Ekim","Kasım","Aralık"))</f>
        <v/>
      </c>
      <c r="E1987" s="153">
        <f>IF(A1987="","",ROUNDUP(MONTH(A1987)/3,0))</f>
        <v/>
      </c>
      <c r="F1987" s="153">
        <f>IF(A1987="","",WEEKNUM(A1987,2))</f>
        <v/>
      </c>
      <c r="G1987" s="153">
        <f>IF(A1987="","",WEEKDAY(A1987,2))</f>
        <v/>
      </c>
      <c r="H1987" s="153">
        <f>IF(A1987="","",CHOOSE(WEEKDAY(A1987,2),"Pazartesi","Salı","Çarşamba","Perşembe","Cuma","Cumartesi","Pazar"))</f>
        <v/>
      </c>
    </row>
    <row r="1988" ht="10.5" customHeight="1" s="113">
      <c r="A1988" s="152" t="n">
        <v>43991</v>
      </c>
      <c r="B1988" s="153">
        <f>IF(A1988="","",YEAR(A1988))</f>
        <v/>
      </c>
      <c r="C1988" s="153">
        <f>IF(A1988="","",MONTH(A1988))</f>
        <v/>
      </c>
      <c r="D1988" s="153">
        <f>IF(A1988="","",CHOOSE(MONTH(A1988),"Ocak","Şubat","Mart","Nisan","Mayıs","Haziran","Temmuz","Ağustos","Eylül","Ekim","Kasım","Aralık"))</f>
        <v/>
      </c>
      <c r="E1988" s="153">
        <f>IF(A1988="","",ROUNDUP(MONTH(A1988)/3,0))</f>
        <v/>
      </c>
      <c r="F1988" s="153">
        <f>IF(A1988="","",WEEKNUM(A1988,2))</f>
        <v/>
      </c>
      <c r="G1988" s="153">
        <f>IF(A1988="","",WEEKDAY(A1988,2))</f>
        <v/>
      </c>
      <c r="H1988" s="153">
        <f>IF(A1988="","",CHOOSE(WEEKDAY(A1988,2),"Pazartesi","Salı","Çarşamba","Perşembe","Cuma","Cumartesi","Pazar"))</f>
        <v/>
      </c>
    </row>
    <row r="1989" ht="10.5" customHeight="1" s="113">
      <c r="A1989" s="152" t="n">
        <v>43992</v>
      </c>
      <c r="B1989" s="153">
        <f>IF(A1989="","",YEAR(A1989))</f>
        <v/>
      </c>
      <c r="C1989" s="153">
        <f>IF(A1989="","",MONTH(A1989))</f>
        <v/>
      </c>
      <c r="D1989" s="153">
        <f>IF(A1989="","",CHOOSE(MONTH(A1989),"Ocak","Şubat","Mart","Nisan","Mayıs","Haziran","Temmuz","Ağustos","Eylül","Ekim","Kasım","Aralık"))</f>
        <v/>
      </c>
      <c r="E1989" s="153">
        <f>IF(A1989="","",ROUNDUP(MONTH(A1989)/3,0))</f>
        <v/>
      </c>
      <c r="F1989" s="153">
        <f>IF(A1989="","",WEEKNUM(A1989,2))</f>
        <v/>
      </c>
      <c r="G1989" s="153">
        <f>IF(A1989="","",WEEKDAY(A1989,2))</f>
        <v/>
      </c>
      <c r="H1989" s="153">
        <f>IF(A1989="","",CHOOSE(WEEKDAY(A1989,2),"Pazartesi","Salı","Çarşamba","Perşembe","Cuma","Cumartesi","Pazar"))</f>
        <v/>
      </c>
    </row>
    <row r="1990" ht="10.5" customHeight="1" s="113">
      <c r="A1990" s="152" t="n">
        <v>43993</v>
      </c>
      <c r="B1990" s="153">
        <f>IF(A1990="","",YEAR(A1990))</f>
        <v/>
      </c>
      <c r="C1990" s="153">
        <f>IF(A1990="","",MONTH(A1990))</f>
        <v/>
      </c>
      <c r="D1990" s="153">
        <f>IF(A1990="","",CHOOSE(MONTH(A1990),"Ocak","Şubat","Mart","Nisan","Mayıs","Haziran","Temmuz","Ağustos","Eylül","Ekim","Kasım","Aralık"))</f>
        <v/>
      </c>
      <c r="E1990" s="153">
        <f>IF(A1990="","",ROUNDUP(MONTH(A1990)/3,0))</f>
        <v/>
      </c>
      <c r="F1990" s="153">
        <f>IF(A1990="","",WEEKNUM(A1990,2))</f>
        <v/>
      </c>
      <c r="G1990" s="153">
        <f>IF(A1990="","",WEEKDAY(A1990,2))</f>
        <v/>
      </c>
      <c r="H1990" s="153">
        <f>IF(A1990="","",CHOOSE(WEEKDAY(A1990,2),"Pazartesi","Salı","Çarşamba","Perşembe","Cuma","Cumartesi","Pazar"))</f>
        <v/>
      </c>
    </row>
    <row r="1991" ht="10.5" customHeight="1" s="113">
      <c r="A1991" s="152" t="n">
        <v>43994</v>
      </c>
      <c r="B1991" s="153">
        <f>IF(A1991="","",YEAR(A1991))</f>
        <v/>
      </c>
      <c r="C1991" s="153">
        <f>IF(A1991="","",MONTH(A1991))</f>
        <v/>
      </c>
      <c r="D1991" s="153">
        <f>IF(A1991="","",CHOOSE(MONTH(A1991),"Ocak","Şubat","Mart","Nisan","Mayıs","Haziran","Temmuz","Ağustos","Eylül","Ekim","Kasım","Aralık"))</f>
        <v/>
      </c>
      <c r="E1991" s="153">
        <f>IF(A1991="","",ROUNDUP(MONTH(A1991)/3,0))</f>
        <v/>
      </c>
      <c r="F1991" s="153">
        <f>IF(A1991="","",WEEKNUM(A1991,2))</f>
        <v/>
      </c>
      <c r="G1991" s="153">
        <f>IF(A1991="","",WEEKDAY(A1991,2))</f>
        <v/>
      </c>
      <c r="H1991" s="153">
        <f>IF(A1991="","",CHOOSE(WEEKDAY(A1991,2),"Pazartesi","Salı","Çarşamba","Perşembe","Cuma","Cumartesi","Pazar"))</f>
        <v/>
      </c>
    </row>
    <row r="1992" ht="10.5" customHeight="1" s="113">
      <c r="A1992" s="152" t="n">
        <v>43995</v>
      </c>
      <c r="B1992" s="153">
        <f>IF(A1992="","",YEAR(A1992))</f>
        <v/>
      </c>
      <c r="C1992" s="153">
        <f>IF(A1992="","",MONTH(A1992))</f>
        <v/>
      </c>
      <c r="D1992" s="153">
        <f>IF(A1992="","",CHOOSE(MONTH(A1992),"Ocak","Şubat","Mart","Nisan","Mayıs","Haziran","Temmuz","Ağustos","Eylül","Ekim","Kasım","Aralık"))</f>
        <v/>
      </c>
      <c r="E1992" s="153">
        <f>IF(A1992="","",ROUNDUP(MONTH(A1992)/3,0))</f>
        <v/>
      </c>
      <c r="F1992" s="153">
        <f>IF(A1992="","",WEEKNUM(A1992,2))</f>
        <v/>
      </c>
      <c r="G1992" s="153">
        <f>IF(A1992="","",WEEKDAY(A1992,2))</f>
        <v/>
      </c>
      <c r="H1992" s="153">
        <f>IF(A1992="","",CHOOSE(WEEKDAY(A1992,2),"Pazartesi","Salı","Çarşamba","Perşembe","Cuma","Cumartesi","Pazar"))</f>
        <v/>
      </c>
    </row>
    <row r="1993" ht="10.5" customHeight="1" s="113">
      <c r="A1993" s="152" t="n">
        <v>43996</v>
      </c>
      <c r="B1993" s="153">
        <f>IF(A1993="","",YEAR(A1993))</f>
        <v/>
      </c>
      <c r="C1993" s="153">
        <f>IF(A1993="","",MONTH(A1993))</f>
        <v/>
      </c>
      <c r="D1993" s="153">
        <f>IF(A1993="","",CHOOSE(MONTH(A1993),"Ocak","Şubat","Mart","Nisan","Mayıs","Haziran","Temmuz","Ağustos","Eylül","Ekim","Kasım","Aralık"))</f>
        <v/>
      </c>
      <c r="E1993" s="153">
        <f>IF(A1993="","",ROUNDUP(MONTH(A1993)/3,0))</f>
        <v/>
      </c>
      <c r="F1993" s="153">
        <f>IF(A1993="","",WEEKNUM(A1993,2))</f>
        <v/>
      </c>
      <c r="G1993" s="153">
        <f>IF(A1993="","",WEEKDAY(A1993,2))</f>
        <v/>
      </c>
      <c r="H1993" s="153">
        <f>IF(A1993="","",CHOOSE(WEEKDAY(A1993,2),"Pazartesi","Salı","Çarşamba","Perşembe","Cuma","Cumartesi","Pazar"))</f>
        <v/>
      </c>
    </row>
    <row r="1994" ht="10.5" customHeight="1" s="113">
      <c r="A1994" s="152" t="n">
        <v>43997</v>
      </c>
      <c r="B1994" s="153">
        <f>IF(A1994="","",YEAR(A1994))</f>
        <v/>
      </c>
      <c r="C1994" s="153">
        <f>IF(A1994="","",MONTH(A1994))</f>
        <v/>
      </c>
      <c r="D1994" s="153">
        <f>IF(A1994="","",CHOOSE(MONTH(A1994),"Ocak","Şubat","Mart","Nisan","Mayıs","Haziran","Temmuz","Ağustos","Eylül","Ekim","Kasım","Aralık"))</f>
        <v/>
      </c>
      <c r="E1994" s="153">
        <f>IF(A1994="","",ROUNDUP(MONTH(A1994)/3,0))</f>
        <v/>
      </c>
      <c r="F1994" s="153">
        <f>IF(A1994="","",WEEKNUM(A1994,2))</f>
        <v/>
      </c>
      <c r="G1994" s="153">
        <f>IF(A1994="","",WEEKDAY(A1994,2))</f>
        <v/>
      </c>
      <c r="H1994" s="153">
        <f>IF(A1994="","",CHOOSE(WEEKDAY(A1994,2),"Pazartesi","Salı","Çarşamba","Perşembe","Cuma","Cumartesi","Pazar"))</f>
        <v/>
      </c>
    </row>
    <row r="1995" ht="10.5" customHeight="1" s="113">
      <c r="A1995" s="152" t="n">
        <v>43998</v>
      </c>
      <c r="B1995" s="153">
        <f>IF(A1995="","",YEAR(A1995))</f>
        <v/>
      </c>
      <c r="C1995" s="153">
        <f>IF(A1995="","",MONTH(A1995))</f>
        <v/>
      </c>
      <c r="D1995" s="153">
        <f>IF(A1995="","",CHOOSE(MONTH(A1995),"Ocak","Şubat","Mart","Nisan","Mayıs","Haziran","Temmuz","Ağustos","Eylül","Ekim","Kasım","Aralık"))</f>
        <v/>
      </c>
      <c r="E1995" s="153">
        <f>IF(A1995="","",ROUNDUP(MONTH(A1995)/3,0))</f>
        <v/>
      </c>
      <c r="F1995" s="153">
        <f>IF(A1995="","",WEEKNUM(A1995,2))</f>
        <v/>
      </c>
      <c r="G1995" s="153">
        <f>IF(A1995="","",WEEKDAY(A1995,2))</f>
        <v/>
      </c>
      <c r="H1995" s="153">
        <f>IF(A1995="","",CHOOSE(WEEKDAY(A1995,2),"Pazartesi","Salı","Çarşamba","Perşembe","Cuma","Cumartesi","Pazar"))</f>
        <v/>
      </c>
    </row>
    <row r="1996" ht="10.5" customHeight="1" s="113">
      <c r="A1996" s="152" t="n">
        <v>43999</v>
      </c>
      <c r="B1996" s="153">
        <f>IF(A1996="","",YEAR(A1996))</f>
        <v/>
      </c>
      <c r="C1996" s="153">
        <f>IF(A1996="","",MONTH(A1996))</f>
        <v/>
      </c>
      <c r="D1996" s="153">
        <f>IF(A1996="","",CHOOSE(MONTH(A1996),"Ocak","Şubat","Mart","Nisan","Mayıs","Haziran","Temmuz","Ağustos","Eylül","Ekim","Kasım","Aralık"))</f>
        <v/>
      </c>
      <c r="E1996" s="153">
        <f>IF(A1996="","",ROUNDUP(MONTH(A1996)/3,0))</f>
        <v/>
      </c>
      <c r="F1996" s="153">
        <f>IF(A1996="","",WEEKNUM(A1996,2))</f>
        <v/>
      </c>
      <c r="G1996" s="153">
        <f>IF(A1996="","",WEEKDAY(A1996,2))</f>
        <v/>
      </c>
      <c r="H1996" s="153">
        <f>IF(A1996="","",CHOOSE(WEEKDAY(A1996,2),"Pazartesi","Salı","Çarşamba","Perşembe","Cuma","Cumartesi","Pazar"))</f>
        <v/>
      </c>
    </row>
    <row r="1997" ht="10.5" customHeight="1" s="113">
      <c r="A1997" s="152" t="n">
        <v>44000</v>
      </c>
      <c r="B1997" s="153">
        <f>IF(A1997="","",YEAR(A1997))</f>
        <v/>
      </c>
      <c r="C1997" s="153">
        <f>IF(A1997="","",MONTH(A1997))</f>
        <v/>
      </c>
      <c r="D1997" s="153">
        <f>IF(A1997="","",CHOOSE(MONTH(A1997),"Ocak","Şubat","Mart","Nisan","Mayıs","Haziran","Temmuz","Ağustos","Eylül","Ekim","Kasım","Aralık"))</f>
        <v/>
      </c>
      <c r="E1997" s="153">
        <f>IF(A1997="","",ROUNDUP(MONTH(A1997)/3,0))</f>
        <v/>
      </c>
      <c r="F1997" s="153">
        <f>IF(A1997="","",WEEKNUM(A1997,2))</f>
        <v/>
      </c>
      <c r="G1997" s="153">
        <f>IF(A1997="","",WEEKDAY(A1997,2))</f>
        <v/>
      </c>
      <c r="H1997" s="153">
        <f>IF(A1997="","",CHOOSE(WEEKDAY(A1997,2),"Pazartesi","Salı","Çarşamba","Perşembe","Cuma","Cumartesi","Pazar"))</f>
        <v/>
      </c>
    </row>
    <row r="1998" ht="10.5" customHeight="1" s="113">
      <c r="A1998" s="152" t="n">
        <v>44001</v>
      </c>
      <c r="B1998" s="153">
        <f>IF(A1998="","",YEAR(A1998))</f>
        <v/>
      </c>
      <c r="C1998" s="153">
        <f>IF(A1998="","",MONTH(A1998))</f>
        <v/>
      </c>
      <c r="D1998" s="153">
        <f>IF(A1998="","",CHOOSE(MONTH(A1998),"Ocak","Şubat","Mart","Nisan","Mayıs","Haziran","Temmuz","Ağustos","Eylül","Ekim","Kasım","Aralık"))</f>
        <v/>
      </c>
      <c r="E1998" s="153">
        <f>IF(A1998="","",ROUNDUP(MONTH(A1998)/3,0))</f>
        <v/>
      </c>
      <c r="F1998" s="153">
        <f>IF(A1998="","",WEEKNUM(A1998,2))</f>
        <v/>
      </c>
      <c r="G1998" s="153">
        <f>IF(A1998="","",WEEKDAY(A1998,2))</f>
        <v/>
      </c>
      <c r="H1998" s="153">
        <f>IF(A1998="","",CHOOSE(WEEKDAY(A1998,2),"Pazartesi","Salı","Çarşamba","Perşembe","Cuma","Cumartesi","Pazar"))</f>
        <v/>
      </c>
    </row>
    <row r="1999" ht="10.5" customHeight="1" s="113">
      <c r="A1999" s="152" t="n">
        <v>44002</v>
      </c>
      <c r="B1999" s="153">
        <f>IF(A1999="","",YEAR(A1999))</f>
        <v/>
      </c>
      <c r="C1999" s="153">
        <f>IF(A1999="","",MONTH(A1999))</f>
        <v/>
      </c>
      <c r="D1999" s="153">
        <f>IF(A1999="","",CHOOSE(MONTH(A1999),"Ocak","Şubat","Mart","Nisan","Mayıs","Haziran","Temmuz","Ağustos","Eylül","Ekim","Kasım","Aralık"))</f>
        <v/>
      </c>
      <c r="E1999" s="153">
        <f>IF(A1999="","",ROUNDUP(MONTH(A1999)/3,0))</f>
        <v/>
      </c>
      <c r="F1999" s="153">
        <f>IF(A1999="","",WEEKNUM(A1999,2))</f>
        <v/>
      </c>
      <c r="G1999" s="153">
        <f>IF(A1999="","",WEEKDAY(A1999,2))</f>
        <v/>
      </c>
      <c r="H1999" s="153">
        <f>IF(A1999="","",CHOOSE(WEEKDAY(A1999,2),"Pazartesi","Salı","Çarşamba","Perşembe","Cuma","Cumartesi","Pazar"))</f>
        <v/>
      </c>
    </row>
    <row r="2000" ht="10.5" customHeight="1" s="113">
      <c r="A2000" s="152" t="n">
        <v>44003</v>
      </c>
      <c r="B2000" s="153">
        <f>IF(A2000="","",YEAR(A2000))</f>
        <v/>
      </c>
      <c r="C2000" s="153">
        <f>IF(A2000="","",MONTH(A2000))</f>
        <v/>
      </c>
      <c r="D2000" s="153">
        <f>IF(A2000="","",CHOOSE(MONTH(A2000),"Ocak","Şubat","Mart","Nisan","Mayıs","Haziran","Temmuz","Ağustos","Eylül","Ekim","Kasım","Aralık"))</f>
        <v/>
      </c>
      <c r="E2000" s="153">
        <f>IF(A2000="","",ROUNDUP(MONTH(A2000)/3,0))</f>
        <v/>
      </c>
      <c r="F2000" s="153">
        <f>IF(A2000="","",WEEKNUM(A2000,2))</f>
        <v/>
      </c>
      <c r="G2000" s="153">
        <f>IF(A2000="","",WEEKDAY(A2000,2))</f>
        <v/>
      </c>
      <c r="H2000" s="153">
        <f>IF(A2000="","",CHOOSE(WEEKDAY(A2000,2),"Pazartesi","Salı","Çarşamba","Perşembe","Cuma","Cumartesi","Pazar"))</f>
        <v/>
      </c>
    </row>
    <row r="2001" ht="10.5" customHeight="1" s="113">
      <c r="A2001" s="152" t="n">
        <v>44004</v>
      </c>
      <c r="B2001" s="153">
        <f>IF(A2001="","",YEAR(A2001))</f>
        <v/>
      </c>
      <c r="C2001" s="153">
        <f>IF(A2001="","",MONTH(A2001))</f>
        <v/>
      </c>
      <c r="D2001" s="153">
        <f>IF(A2001="","",CHOOSE(MONTH(A2001),"Ocak","Şubat","Mart","Nisan","Mayıs","Haziran","Temmuz","Ağustos","Eylül","Ekim","Kasım","Aralık"))</f>
        <v/>
      </c>
      <c r="E2001" s="153">
        <f>IF(A2001="","",ROUNDUP(MONTH(A2001)/3,0))</f>
        <v/>
      </c>
      <c r="F2001" s="153">
        <f>IF(A2001="","",WEEKNUM(A2001,2))</f>
        <v/>
      </c>
      <c r="G2001" s="153">
        <f>IF(A2001="","",WEEKDAY(A2001,2))</f>
        <v/>
      </c>
      <c r="H2001" s="153">
        <f>IF(A2001="","",CHOOSE(WEEKDAY(A2001,2),"Pazartesi","Salı","Çarşamba","Perşembe","Cuma","Cumartesi","Pazar"))</f>
        <v/>
      </c>
    </row>
    <row r="2002" ht="10.5" customHeight="1" s="113">
      <c r="A2002" s="152" t="n">
        <v>44005</v>
      </c>
      <c r="B2002" s="153">
        <f>IF(A2002="","",YEAR(A2002))</f>
        <v/>
      </c>
      <c r="C2002" s="153">
        <f>IF(A2002="","",MONTH(A2002))</f>
        <v/>
      </c>
      <c r="D2002" s="153">
        <f>IF(A2002="","",CHOOSE(MONTH(A2002),"Ocak","Şubat","Mart","Nisan","Mayıs","Haziran","Temmuz","Ağustos","Eylül","Ekim","Kasım","Aralık"))</f>
        <v/>
      </c>
      <c r="E2002" s="153">
        <f>IF(A2002="","",ROUNDUP(MONTH(A2002)/3,0))</f>
        <v/>
      </c>
      <c r="F2002" s="153">
        <f>IF(A2002="","",WEEKNUM(A2002,2))</f>
        <v/>
      </c>
      <c r="G2002" s="153">
        <f>IF(A2002="","",WEEKDAY(A2002,2))</f>
        <v/>
      </c>
      <c r="H2002" s="153">
        <f>IF(A2002="","",CHOOSE(WEEKDAY(A2002,2),"Pazartesi","Salı","Çarşamba","Perşembe","Cuma","Cumartesi","Pazar"))</f>
        <v/>
      </c>
    </row>
    <row r="2003" ht="10.5" customHeight="1" s="113">
      <c r="A2003" s="152" t="n">
        <v>44006</v>
      </c>
      <c r="B2003" s="153">
        <f>IF(A2003="","",YEAR(A2003))</f>
        <v/>
      </c>
      <c r="C2003" s="153">
        <f>IF(A2003="","",MONTH(A2003))</f>
        <v/>
      </c>
      <c r="D2003" s="153">
        <f>IF(A2003="","",CHOOSE(MONTH(A2003),"Ocak","Şubat","Mart","Nisan","Mayıs","Haziran","Temmuz","Ağustos","Eylül","Ekim","Kasım","Aralık"))</f>
        <v/>
      </c>
      <c r="E2003" s="153">
        <f>IF(A2003="","",ROUNDUP(MONTH(A2003)/3,0))</f>
        <v/>
      </c>
      <c r="F2003" s="153">
        <f>IF(A2003="","",WEEKNUM(A2003,2))</f>
        <v/>
      </c>
      <c r="G2003" s="153">
        <f>IF(A2003="","",WEEKDAY(A2003,2))</f>
        <v/>
      </c>
      <c r="H2003" s="153">
        <f>IF(A2003="","",CHOOSE(WEEKDAY(A2003,2),"Pazartesi","Salı","Çarşamba","Perşembe","Cuma","Cumartesi","Pazar"))</f>
        <v/>
      </c>
    </row>
    <row r="2004" ht="10.5" customHeight="1" s="113">
      <c r="A2004" s="152" t="n">
        <v>44007</v>
      </c>
      <c r="B2004" s="153">
        <f>IF(A2004="","",YEAR(A2004))</f>
        <v/>
      </c>
      <c r="C2004" s="153">
        <f>IF(A2004="","",MONTH(A2004))</f>
        <v/>
      </c>
      <c r="D2004" s="153">
        <f>IF(A2004="","",CHOOSE(MONTH(A2004),"Ocak","Şubat","Mart","Nisan","Mayıs","Haziran","Temmuz","Ağustos","Eylül","Ekim","Kasım","Aralık"))</f>
        <v/>
      </c>
      <c r="E2004" s="153">
        <f>IF(A2004="","",ROUNDUP(MONTH(A2004)/3,0))</f>
        <v/>
      </c>
      <c r="F2004" s="153">
        <f>IF(A2004="","",WEEKNUM(A2004,2))</f>
        <v/>
      </c>
      <c r="G2004" s="153">
        <f>IF(A2004="","",WEEKDAY(A2004,2))</f>
        <v/>
      </c>
      <c r="H2004" s="153">
        <f>IF(A2004="","",CHOOSE(WEEKDAY(A2004,2),"Pazartesi","Salı","Çarşamba","Perşembe","Cuma","Cumartesi","Pazar"))</f>
        <v/>
      </c>
    </row>
    <row r="2005" ht="10.5" customHeight="1" s="113">
      <c r="A2005" s="152" t="n">
        <v>44008</v>
      </c>
      <c r="B2005" s="153">
        <f>IF(A2005="","",YEAR(A2005))</f>
        <v/>
      </c>
      <c r="C2005" s="153">
        <f>IF(A2005="","",MONTH(A2005))</f>
        <v/>
      </c>
      <c r="D2005" s="153">
        <f>IF(A2005="","",CHOOSE(MONTH(A2005),"Ocak","Şubat","Mart","Nisan","Mayıs","Haziran","Temmuz","Ağustos","Eylül","Ekim","Kasım","Aralık"))</f>
        <v/>
      </c>
      <c r="E2005" s="153">
        <f>IF(A2005="","",ROUNDUP(MONTH(A2005)/3,0))</f>
        <v/>
      </c>
      <c r="F2005" s="153">
        <f>IF(A2005="","",WEEKNUM(A2005,2))</f>
        <v/>
      </c>
      <c r="G2005" s="153">
        <f>IF(A2005="","",WEEKDAY(A2005,2))</f>
        <v/>
      </c>
      <c r="H2005" s="153">
        <f>IF(A2005="","",CHOOSE(WEEKDAY(A2005,2),"Pazartesi","Salı","Çarşamba","Perşembe","Cuma","Cumartesi","Pazar"))</f>
        <v/>
      </c>
    </row>
    <row r="2006" ht="10.5" customHeight="1" s="113">
      <c r="A2006" s="152" t="n">
        <v>44009</v>
      </c>
      <c r="B2006" s="153">
        <f>IF(A2006="","",YEAR(A2006))</f>
        <v/>
      </c>
      <c r="C2006" s="153">
        <f>IF(A2006="","",MONTH(A2006))</f>
        <v/>
      </c>
      <c r="D2006" s="153">
        <f>IF(A2006="","",CHOOSE(MONTH(A2006),"Ocak","Şubat","Mart","Nisan","Mayıs","Haziran","Temmuz","Ağustos","Eylül","Ekim","Kasım","Aralık"))</f>
        <v/>
      </c>
      <c r="E2006" s="153">
        <f>IF(A2006="","",ROUNDUP(MONTH(A2006)/3,0))</f>
        <v/>
      </c>
      <c r="F2006" s="153">
        <f>IF(A2006="","",WEEKNUM(A2006,2))</f>
        <v/>
      </c>
      <c r="G2006" s="153">
        <f>IF(A2006="","",WEEKDAY(A2006,2))</f>
        <v/>
      </c>
      <c r="H2006" s="153">
        <f>IF(A2006="","",CHOOSE(WEEKDAY(A2006,2),"Pazartesi","Salı","Çarşamba","Perşembe","Cuma","Cumartesi","Pazar"))</f>
        <v/>
      </c>
    </row>
    <row r="2007" ht="10.5" customHeight="1" s="113">
      <c r="A2007" s="152" t="n">
        <v>44010</v>
      </c>
      <c r="B2007" s="153">
        <f>IF(A2007="","",YEAR(A2007))</f>
        <v/>
      </c>
      <c r="C2007" s="153">
        <f>IF(A2007="","",MONTH(A2007))</f>
        <v/>
      </c>
      <c r="D2007" s="153">
        <f>IF(A2007="","",CHOOSE(MONTH(A2007),"Ocak","Şubat","Mart","Nisan","Mayıs","Haziran","Temmuz","Ağustos","Eylül","Ekim","Kasım","Aralık"))</f>
        <v/>
      </c>
      <c r="E2007" s="153">
        <f>IF(A2007="","",ROUNDUP(MONTH(A2007)/3,0))</f>
        <v/>
      </c>
      <c r="F2007" s="153">
        <f>IF(A2007="","",WEEKNUM(A2007,2))</f>
        <v/>
      </c>
      <c r="G2007" s="153">
        <f>IF(A2007="","",WEEKDAY(A2007,2))</f>
        <v/>
      </c>
      <c r="H2007" s="153">
        <f>IF(A2007="","",CHOOSE(WEEKDAY(A2007,2),"Pazartesi","Salı","Çarşamba","Perşembe","Cuma","Cumartesi","Pazar"))</f>
        <v/>
      </c>
    </row>
    <row r="2008" ht="10.5" customHeight="1" s="113">
      <c r="A2008" s="152" t="n">
        <v>44011</v>
      </c>
      <c r="B2008" s="153">
        <f>IF(A2008="","",YEAR(A2008))</f>
        <v/>
      </c>
      <c r="C2008" s="153">
        <f>IF(A2008="","",MONTH(A2008))</f>
        <v/>
      </c>
      <c r="D2008" s="153">
        <f>IF(A2008="","",CHOOSE(MONTH(A2008),"Ocak","Şubat","Mart","Nisan","Mayıs","Haziran","Temmuz","Ağustos","Eylül","Ekim","Kasım","Aralık"))</f>
        <v/>
      </c>
      <c r="E2008" s="153">
        <f>IF(A2008="","",ROUNDUP(MONTH(A2008)/3,0))</f>
        <v/>
      </c>
      <c r="F2008" s="153">
        <f>IF(A2008="","",WEEKNUM(A2008,2))</f>
        <v/>
      </c>
      <c r="G2008" s="153">
        <f>IF(A2008="","",WEEKDAY(A2008,2))</f>
        <v/>
      </c>
      <c r="H2008" s="153">
        <f>IF(A2008="","",CHOOSE(WEEKDAY(A2008,2),"Pazartesi","Salı","Çarşamba","Perşembe","Cuma","Cumartesi","Pazar"))</f>
        <v/>
      </c>
    </row>
    <row r="2009" ht="10.5" customHeight="1" s="113">
      <c r="A2009" s="152" t="n">
        <v>44012</v>
      </c>
      <c r="B2009" s="153">
        <f>IF(A2009="","",YEAR(A2009))</f>
        <v/>
      </c>
      <c r="C2009" s="153">
        <f>IF(A2009="","",MONTH(A2009))</f>
        <v/>
      </c>
      <c r="D2009" s="153">
        <f>IF(A2009="","",CHOOSE(MONTH(A2009),"Ocak","Şubat","Mart","Nisan","Mayıs","Haziran","Temmuz","Ağustos","Eylül","Ekim","Kasım","Aralık"))</f>
        <v/>
      </c>
      <c r="E2009" s="153">
        <f>IF(A2009="","",ROUNDUP(MONTH(A2009)/3,0))</f>
        <v/>
      </c>
      <c r="F2009" s="153">
        <f>IF(A2009="","",WEEKNUM(A2009,2))</f>
        <v/>
      </c>
      <c r="G2009" s="153">
        <f>IF(A2009="","",WEEKDAY(A2009,2))</f>
        <v/>
      </c>
      <c r="H2009" s="153">
        <f>IF(A2009="","",CHOOSE(WEEKDAY(A2009,2),"Pazartesi","Salı","Çarşamba","Perşembe","Cuma","Cumartesi","Pazar"))</f>
        <v/>
      </c>
    </row>
    <row r="2010" ht="10.5" customHeight="1" s="113">
      <c r="A2010" s="152" t="n">
        <v>44013</v>
      </c>
      <c r="B2010" s="153">
        <f>IF(A2010="","",YEAR(A2010))</f>
        <v/>
      </c>
      <c r="C2010" s="153">
        <f>IF(A2010="","",MONTH(A2010))</f>
        <v/>
      </c>
      <c r="D2010" s="153">
        <f>IF(A2010="","",CHOOSE(MONTH(A2010),"Ocak","Şubat","Mart","Nisan","Mayıs","Haziran","Temmuz","Ağustos","Eylül","Ekim","Kasım","Aralık"))</f>
        <v/>
      </c>
      <c r="E2010" s="153">
        <f>IF(A2010="","",ROUNDUP(MONTH(A2010)/3,0))</f>
        <v/>
      </c>
      <c r="F2010" s="153">
        <f>IF(A2010="","",WEEKNUM(A2010,2))</f>
        <v/>
      </c>
      <c r="G2010" s="153">
        <f>IF(A2010="","",WEEKDAY(A2010,2))</f>
        <v/>
      </c>
      <c r="H2010" s="153">
        <f>IF(A2010="","",CHOOSE(WEEKDAY(A2010,2),"Pazartesi","Salı","Çarşamba","Perşembe","Cuma","Cumartesi","Pazar"))</f>
        <v/>
      </c>
    </row>
    <row r="2011" ht="10.5" customHeight="1" s="113">
      <c r="A2011" s="152" t="n">
        <v>44014</v>
      </c>
      <c r="B2011" s="153">
        <f>IF(A2011="","",YEAR(A2011))</f>
        <v/>
      </c>
      <c r="C2011" s="153">
        <f>IF(A2011="","",MONTH(A2011))</f>
        <v/>
      </c>
      <c r="D2011" s="153">
        <f>IF(A2011="","",CHOOSE(MONTH(A2011),"Ocak","Şubat","Mart","Nisan","Mayıs","Haziran","Temmuz","Ağustos","Eylül","Ekim","Kasım","Aralık"))</f>
        <v/>
      </c>
      <c r="E2011" s="153">
        <f>IF(A2011="","",ROUNDUP(MONTH(A2011)/3,0))</f>
        <v/>
      </c>
      <c r="F2011" s="153">
        <f>IF(A2011="","",WEEKNUM(A2011,2))</f>
        <v/>
      </c>
      <c r="G2011" s="153">
        <f>IF(A2011="","",WEEKDAY(A2011,2))</f>
        <v/>
      </c>
      <c r="H2011" s="153">
        <f>IF(A2011="","",CHOOSE(WEEKDAY(A2011,2),"Pazartesi","Salı","Çarşamba","Perşembe","Cuma","Cumartesi","Pazar"))</f>
        <v/>
      </c>
    </row>
    <row r="2012" ht="10.5" customHeight="1" s="113">
      <c r="A2012" s="152" t="n">
        <v>44015</v>
      </c>
      <c r="B2012" s="153">
        <f>IF(A2012="","",YEAR(A2012))</f>
        <v/>
      </c>
      <c r="C2012" s="153">
        <f>IF(A2012="","",MONTH(A2012))</f>
        <v/>
      </c>
      <c r="D2012" s="153">
        <f>IF(A2012="","",CHOOSE(MONTH(A2012),"Ocak","Şubat","Mart","Nisan","Mayıs","Haziran","Temmuz","Ağustos","Eylül","Ekim","Kasım","Aralık"))</f>
        <v/>
      </c>
      <c r="E2012" s="153">
        <f>IF(A2012="","",ROUNDUP(MONTH(A2012)/3,0))</f>
        <v/>
      </c>
      <c r="F2012" s="153">
        <f>IF(A2012="","",WEEKNUM(A2012,2))</f>
        <v/>
      </c>
      <c r="G2012" s="153">
        <f>IF(A2012="","",WEEKDAY(A2012,2))</f>
        <v/>
      </c>
      <c r="H2012" s="153">
        <f>IF(A2012="","",CHOOSE(WEEKDAY(A2012,2),"Pazartesi","Salı","Çarşamba","Perşembe","Cuma","Cumartesi","Pazar"))</f>
        <v/>
      </c>
    </row>
    <row r="2013" ht="10.5" customHeight="1" s="113">
      <c r="A2013" s="152" t="n">
        <v>44016</v>
      </c>
      <c r="B2013" s="153">
        <f>IF(A2013="","",YEAR(A2013))</f>
        <v/>
      </c>
      <c r="C2013" s="153">
        <f>IF(A2013="","",MONTH(A2013))</f>
        <v/>
      </c>
      <c r="D2013" s="153">
        <f>IF(A2013="","",CHOOSE(MONTH(A2013),"Ocak","Şubat","Mart","Nisan","Mayıs","Haziran","Temmuz","Ağustos","Eylül","Ekim","Kasım","Aralık"))</f>
        <v/>
      </c>
      <c r="E2013" s="153">
        <f>IF(A2013="","",ROUNDUP(MONTH(A2013)/3,0))</f>
        <v/>
      </c>
      <c r="F2013" s="153">
        <f>IF(A2013="","",WEEKNUM(A2013,2))</f>
        <v/>
      </c>
      <c r="G2013" s="153">
        <f>IF(A2013="","",WEEKDAY(A2013,2))</f>
        <v/>
      </c>
      <c r="H2013" s="153">
        <f>IF(A2013="","",CHOOSE(WEEKDAY(A2013,2),"Pazartesi","Salı","Çarşamba","Perşembe","Cuma","Cumartesi","Pazar"))</f>
        <v/>
      </c>
    </row>
    <row r="2014" ht="10.5" customHeight="1" s="113">
      <c r="A2014" s="152" t="n">
        <v>44017</v>
      </c>
      <c r="B2014" s="153">
        <f>IF(A2014="","",YEAR(A2014))</f>
        <v/>
      </c>
      <c r="C2014" s="153">
        <f>IF(A2014="","",MONTH(A2014))</f>
        <v/>
      </c>
      <c r="D2014" s="153">
        <f>IF(A2014="","",CHOOSE(MONTH(A2014),"Ocak","Şubat","Mart","Nisan","Mayıs","Haziran","Temmuz","Ağustos","Eylül","Ekim","Kasım","Aralık"))</f>
        <v/>
      </c>
      <c r="E2014" s="153">
        <f>IF(A2014="","",ROUNDUP(MONTH(A2014)/3,0))</f>
        <v/>
      </c>
      <c r="F2014" s="153">
        <f>IF(A2014="","",WEEKNUM(A2014,2))</f>
        <v/>
      </c>
      <c r="G2014" s="153">
        <f>IF(A2014="","",WEEKDAY(A2014,2))</f>
        <v/>
      </c>
      <c r="H2014" s="153">
        <f>IF(A2014="","",CHOOSE(WEEKDAY(A2014,2),"Pazartesi","Salı","Çarşamba","Perşembe","Cuma","Cumartesi","Pazar"))</f>
        <v/>
      </c>
    </row>
    <row r="2015" ht="10.5" customHeight="1" s="113">
      <c r="A2015" s="152" t="n">
        <v>44018</v>
      </c>
      <c r="B2015" s="153">
        <f>IF(A2015="","",YEAR(A2015))</f>
        <v/>
      </c>
      <c r="C2015" s="153">
        <f>IF(A2015="","",MONTH(A2015))</f>
        <v/>
      </c>
      <c r="D2015" s="153">
        <f>IF(A2015="","",CHOOSE(MONTH(A2015),"Ocak","Şubat","Mart","Nisan","Mayıs","Haziran","Temmuz","Ağustos","Eylül","Ekim","Kasım","Aralık"))</f>
        <v/>
      </c>
      <c r="E2015" s="153">
        <f>IF(A2015="","",ROUNDUP(MONTH(A2015)/3,0))</f>
        <v/>
      </c>
      <c r="F2015" s="153">
        <f>IF(A2015="","",WEEKNUM(A2015,2))</f>
        <v/>
      </c>
      <c r="G2015" s="153">
        <f>IF(A2015="","",WEEKDAY(A2015,2))</f>
        <v/>
      </c>
      <c r="H2015" s="153">
        <f>IF(A2015="","",CHOOSE(WEEKDAY(A2015,2),"Pazartesi","Salı","Çarşamba","Perşembe","Cuma","Cumartesi","Pazar"))</f>
        <v/>
      </c>
    </row>
    <row r="2016" ht="10.5" customHeight="1" s="113">
      <c r="A2016" s="152" t="n">
        <v>44019</v>
      </c>
      <c r="B2016" s="153">
        <f>IF(A2016="","",YEAR(A2016))</f>
        <v/>
      </c>
      <c r="C2016" s="153">
        <f>IF(A2016="","",MONTH(A2016))</f>
        <v/>
      </c>
      <c r="D2016" s="153">
        <f>IF(A2016="","",CHOOSE(MONTH(A2016),"Ocak","Şubat","Mart","Nisan","Mayıs","Haziran","Temmuz","Ağustos","Eylül","Ekim","Kasım","Aralık"))</f>
        <v/>
      </c>
      <c r="E2016" s="153">
        <f>IF(A2016="","",ROUNDUP(MONTH(A2016)/3,0))</f>
        <v/>
      </c>
      <c r="F2016" s="153">
        <f>IF(A2016="","",WEEKNUM(A2016,2))</f>
        <v/>
      </c>
      <c r="G2016" s="153">
        <f>IF(A2016="","",WEEKDAY(A2016,2))</f>
        <v/>
      </c>
      <c r="H2016" s="153">
        <f>IF(A2016="","",CHOOSE(WEEKDAY(A2016,2),"Pazartesi","Salı","Çarşamba","Perşembe","Cuma","Cumartesi","Pazar"))</f>
        <v/>
      </c>
    </row>
    <row r="2017" ht="10.5" customHeight="1" s="113">
      <c r="A2017" s="152" t="n">
        <v>44020</v>
      </c>
      <c r="B2017" s="153">
        <f>IF(A2017="","",YEAR(A2017))</f>
        <v/>
      </c>
      <c r="C2017" s="153">
        <f>IF(A2017="","",MONTH(A2017))</f>
        <v/>
      </c>
      <c r="D2017" s="153">
        <f>IF(A2017="","",CHOOSE(MONTH(A2017),"Ocak","Şubat","Mart","Nisan","Mayıs","Haziran","Temmuz","Ağustos","Eylül","Ekim","Kasım","Aralık"))</f>
        <v/>
      </c>
      <c r="E2017" s="153">
        <f>IF(A2017="","",ROUNDUP(MONTH(A2017)/3,0))</f>
        <v/>
      </c>
      <c r="F2017" s="153">
        <f>IF(A2017="","",WEEKNUM(A2017,2))</f>
        <v/>
      </c>
      <c r="G2017" s="153">
        <f>IF(A2017="","",WEEKDAY(A2017,2))</f>
        <v/>
      </c>
      <c r="H2017" s="153">
        <f>IF(A2017="","",CHOOSE(WEEKDAY(A2017,2),"Pazartesi","Salı","Çarşamba","Perşembe","Cuma","Cumartesi","Pazar"))</f>
        <v/>
      </c>
    </row>
    <row r="2018" ht="10.5" customHeight="1" s="113">
      <c r="A2018" s="152" t="n">
        <v>44021</v>
      </c>
      <c r="B2018" s="153">
        <f>IF(A2018="","",YEAR(A2018))</f>
        <v/>
      </c>
      <c r="C2018" s="153">
        <f>IF(A2018="","",MONTH(A2018))</f>
        <v/>
      </c>
      <c r="D2018" s="153">
        <f>IF(A2018="","",CHOOSE(MONTH(A2018),"Ocak","Şubat","Mart","Nisan","Mayıs","Haziran","Temmuz","Ağustos","Eylül","Ekim","Kasım","Aralık"))</f>
        <v/>
      </c>
      <c r="E2018" s="153">
        <f>IF(A2018="","",ROUNDUP(MONTH(A2018)/3,0))</f>
        <v/>
      </c>
      <c r="F2018" s="153">
        <f>IF(A2018="","",WEEKNUM(A2018,2))</f>
        <v/>
      </c>
      <c r="G2018" s="153">
        <f>IF(A2018="","",WEEKDAY(A2018,2))</f>
        <v/>
      </c>
      <c r="H2018" s="153">
        <f>IF(A2018="","",CHOOSE(WEEKDAY(A2018,2),"Pazartesi","Salı","Çarşamba","Perşembe","Cuma","Cumartesi","Pazar"))</f>
        <v/>
      </c>
    </row>
    <row r="2019" ht="10.5" customHeight="1" s="113">
      <c r="A2019" s="152" t="n">
        <v>44022</v>
      </c>
      <c r="B2019" s="153">
        <f>IF(A2019="","",YEAR(A2019))</f>
        <v/>
      </c>
      <c r="C2019" s="153">
        <f>IF(A2019="","",MONTH(A2019))</f>
        <v/>
      </c>
      <c r="D2019" s="153">
        <f>IF(A2019="","",CHOOSE(MONTH(A2019),"Ocak","Şubat","Mart","Nisan","Mayıs","Haziran","Temmuz","Ağustos","Eylül","Ekim","Kasım","Aralık"))</f>
        <v/>
      </c>
      <c r="E2019" s="153">
        <f>IF(A2019="","",ROUNDUP(MONTH(A2019)/3,0))</f>
        <v/>
      </c>
      <c r="F2019" s="153">
        <f>IF(A2019="","",WEEKNUM(A2019,2))</f>
        <v/>
      </c>
      <c r="G2019" s="153">
        <f>IF(A2019="","",WEEKDAY(A2019,2))</f>
        <v/>
      </c>
      <c r="H2019" s="153">
        <f>IF(A2019="","",CHOOSE(WEEKDAY(A2019,2),"Pazartesi","Salı","Çarşamba","Perşembe","Cuma","Cumartesi","Pazar"))</f>
        <v/>
      </c>
    </row>
    <row r="2020" ht="10.5" customHeight="1" s="113">
      <c r="A2020" s="152" t="n">
        <v>44023</v>
      </c>
      <c r="B2020" s="153">
        <f>IF(A2020="","",YEAR(A2020))</f>
        <v/>
      </c>
      <c r="C2020" s="153">
        <f>IF(A2020="","",MONTH(A2020))</f>
        <v/>
      </c>
      <c r="D2020" s="153">
        <f>IF(A2020="","",CHOOSE(MONTH(A2020),"Ocak","Şubat","Mart","Nisan","Mayıs","Haziran","Temmuz","Ağustos","Eylül","Ekim","Kasım","Aralık"))</f>
        <v/>
      </c>
      <c r="E2020" s="153">
        <f>IF(A2020="","",ROUNDUP(MONTH(A2020)/3,0))</f>
        <v/>
      </c>
      <c r="F2020" s="153">
        <f>IF(A2020="","",WEEKNUM(A2020,2))</f>
        <v/>
      </c>
      <c r="G2020" s="153">
        <f>IF(A2020="","",WEEKDAY(A2020,2))</f>
        <v/>
      </c>
      <c r="H2020" s="153">
        <f>IF(A2020="","",CHOOSE(WEEKDAY(A2020,2),"Pazartesi","Salı","Çarşamba","Perşembe","Cuma","Cumartesi","Pazar"))</f>
        <v/>
      </c>
    </row>
    <row r="2021" ht="10.5" customHeight="1" s="113">
      <c r="A2021" s="152" t="n">
        <v>44024</v>
      </c>
      <c r="B2021" s="153">
        <f>IF(A2021="","",YEAR(A2021))</f>
        <v/>
      </c>
      <c r="C2021" s="153">
        <f>IF(A2021="","",MONTH(A2021))</f>
        <v/>
      </c>
      <c r="D2021" s="153">
        <f>IF(A2021="","",CHOOSE(MONTH(A2021),"Ocak","Şubat","Mart","Nisan","Mayıs","Haziran","Temmuz","Ağustos","Eylül","Ekim","Kasım","Aralık"))</f>
        <v/>
      </c>
      <c r="E2021" s="153">
        <f>IF(A2021="","",ROUNDUP(MONTH(A2021)/3,0))</f>
        <v/>
      </c>
      <c r="F2021" s="153">
        <f>IF(A2021="","",WEEKNUM(A2021,2))</f>
        <v/>
      </c>
      <c r="G2021" s="153">
        <f>IF(A2021="","",WEEKDAY(A2021,2))</f>
        <v/>
      </c>
      <c r="H2021" s="153">
        <f>IF(A2021="","",CHOOSE(WEEKDAY(A2021,2),"Pazartesi","Salı","Çarşamba","Perşembe","Cuma","Cumartesi","Pazar"))</f>
        <v/>
      </c>
    </row>
    <row r="2022" ht="10.5" customHeight="1" s="113">
      <c r="A2022" s="152" t="n">
        <v>44025</v>
      </c>
      <c r="B2022" s="153">
        <f>IF(A2022="","",YEAR(A2022))</f>
        <v/>
      </c>
      <c r="C2022" s="153">
        <f>IF(A2022="","",MONTH(A2022))</f>
        <v/>
      </c>
      <c r="D2022" s="153">
        <f>IF(A2022="","",CHOOSE(MONTH(A2022),"Ocak","Şubat","Mart","Nisan","Mayıs","Haziran","Temmuz","Ağustos","Eylül","Ekim","Kasım","Aralık"))</f>
        <v/>
      </c>
      <c r="E2022" s="153">
        <f>IF(A2022="","",ROUNDUP(MONTH(A2022)/3,0))</f>
        <v/>
      </c>
      <c r="F2022" s="153">
        <f>IF(A2022="","",WEEKNUM(A2022,2))</f>
        <v/>
      </c>
      <c r="G2022" s="153">
        <f>IF(A2022="","",WEEKDAY(A2022,2))</f>
        <v/>
      </c>
      <c r="H2022" s="153">
        <f>IF(A2022="","",CHOOSE(WEEKDAY(A2022,2),"Pazartesi","Salı","Çarşamba","Perşembe","Cuma","Cumartesi","Pazar"))</f>
        <v/>
      </c>
    </row>
    <row r="2023" ht="10.5" customHeight="1" s="113">
      <c r="A2023" s="152" t="n">
        <v>44026</v>
      </c>
      <c r="B2023" s="153">
        <f>IF(A2023="","",YEAR(A2023))</f>
        <v/>
      </c>
      <c r="C2023" s="153">
        <f>IF(A2023="","",MONTH(A2023))</f>
        <v/>
      </c>
      <c r="D2023" s="153">
        <f>IF(A2023="","",CHOOSE(MONTH(A2023),"Ocak","Şubat","Mart","Nisan","Mayıs","Haziran","Temmuz","Ağustos","Eylül","Ekim","Kasım","Aralık"))</f>
        <v/>
      </c>
      <c r="E2023" s="153">
        <f>IF(A2023="","",ROUNDUP(MONTH(A2023)/3,0))</f>
        <v/>
      </c>
      <c r="F2023" s="153">
        <f>IF(A2023="","",WEEKNUM(A2023,2))</f>
        <v/>
      </c>
      <c r="G2023" s="153">
        <f>IF(A2023="","",WEEKDAY(A2023,2))</f>
        <v/>
      </c>
      <c r="H2023" s="153">
        <f>IF(A2023="","",CHOOSE(WEEKDAY(A2023,2),"Pazartesi","Salı","Çarşamba","Perşembe","Cuma","Cumartesi","Pazar"))</f>
        <v/>
      </c>
    </row>
    <row r="2024" ht="10.5" customHeight="1" s="113">
      <c r="A2024" s="152" t="n">
        <v>44027</v>
      </c>
      <c r="B2024" s="153">
        <f>IF(A2024="","",YEAR(A2024))</f>
        <v/>
      </c>
      <c r="C2024" s="153">
        <f>IF(A2024="","",MONTH(A2024))</f>
        <v/>
      </c>
      <c r="D2024" s="153">
        <f>IF(A2024="","",CHOOSE(MONTH(A2024),"Ocak","Şubat","Mart","Nisan","Mayıs","Haziran","Temmuz","Ağustos","Eylül","Ekim","Kasım","Aralık"))</f>
        <v/>
      </c>
      <c r="E2024" s="153">
        <f>IF(A2024="","",ROUNDUP(MONTH(A2024)/3,0))</f>
        <v/>
      </c>
      <c r="F2024" s="153">
        <f>IF(A2024="","",WEEKNUM(A2024,2))</f>
        <v/>
      </c>
      <c r="G2024" s="153">
        <f>IF(A2024="","",WEEKDAY(A2024,2))</f>
        <v/>
      </c>
      <c r="H2024" s="153">
        <f>IF(A2024="","",CHOOSE(WEEKDAY(A2024,2),"Pazartesi","Salı","Çarşamba","Perşembe","Cuma","Cumartesi","Pazar"))</f>
        <v/>
      </c>
    </row>
    <row r="2025" ht="10.5" customHeight="1" s="113">
      <c r="A2025" s="152" t="n">
        <v>44028</v>
      </c>
      <c r="B2025" s="153">
        <f>IF(A2025="","",YEAR(A2025))</f>
        <v/>
      </c>
      <c r="C2025" s="153">
        <f>IF(A2025="","",MONTH(A2025))</f>
        <v/>
      </c>
      <c r="D2025" s="153">
        <f>IF(A2025="","",CHOOSE(MONTH(A2025),"Ocak","Şubat","Mart","Nisan","Mayıs","Haziran","Temmuz","Ağustos","Eylül","Ekim","Kasım","Aralık"))</f>
        <v/>
      </c>
      <c r="E2025" s="153">
        <f>IF(A2025="","",ROUNDUP(MONTH(A2025)/3,0))</f>
        <v/>
      </c>
      <c r="F2025" s="153">
        <f>IF(A2025="","",WEEKNUM(A2025,2))</f>
        <v/>
      </c>
      <c r="G2025" s="153">
        <f>IF(A2025="","",WEEKDAY(A2025,2))</f>
        <v/>
      </c>
      <c r="H2025" s="153">
        <f>IF(A2025="","",CHOOSE(WEEKDAY(A2025,2),"Pazartesi","Salı","Çarşamba","Perşembe","Cuma","Cumartesi","Pazar"))</f>
        <v/>
      </c>
    </row>
    <row r="2026" ht="10.5" customHeight="1" s="113">
      <c r="A2026" s="152" t="n">
        <v>44029</v>
      </c>
      <c r="B2026" s="153">
        <f>IF(A2026="","",YEAR(A2026))</f>
        <v/>
      </c>
      <c r="C2026" s="153">
        <f>IF(A2026="","",MONTH(A2026))</f>
        <v/>
      </c>
      <c r="D2026" s="153">
        <f>IF(A2026="","",CHOOSE(MONTH(A2026),"Ocak","Şubat","Mart","Nisan","Mayıs","Haziran","Temmuz","Ağustos","Eylül","Ekim","Kasım","Aralık"))</f>
        <v/>
      </c>
      <c r="E2026" s="153">
        <f>IF(A2026="","",ROUNDUP(MONTH(A2026)/3,0))</f>
        <v/>
      </c>
      <c r="F2026" s="153">
        <f>IF(A2026="","",WEEKNUM(A2026,2))</f>
        <v/>
      </c>
      <c r="G2026" s="153">
        <f>IF(A2026="","",WEEKDAY(A2026,2))</f>
        <v/>
      </c>
      <c r="H2026" s="153">
        <f>IF(A2026="","",CHOOSE(WEEKDAY(A2026,2),"Pazartesi","Salı","Çarşamba","Perşembe","Cuma","Cumartesi","Pazar"))</f>
        <v/>
      </c>
    </row>
    <row r="2027" ht="10.5" customHeight="1" s="113">
      <c r="A2027" s="152" t="n">
        <v>44030</v>
      </c>
      <c r="B2027" s="153">
        <f>IF(A2027="","",YEAR(A2027))</f>
        <v/>
      </c>
      <c r="C2027" s="153">
        <f>IF(A2027="","",MONTH(A2027))</f>
        <v/>
      </c>
      <c r="D2027" s="153">
        <f>IF(A2027="","",CHOOSE(MONTH(A2027),"Ocak","Şubat","Mart","Nisan","Mayıs","Haziran","Temmuz","Ağustos","Eylül","Ekim","Kasım","Aralık"))</f>
        <v/>
      </c>
      <c r="E2027" s="153">
        <f>IF(A2027="","",ROUNDUP(MONTH(A2027)/3,0))</f>
        <v/>
      </c>
      <c r="F2027" s="153">
        <f>IF(A2027="","",WEEKNUM(A2027,2))</f>
        <v/>
      </c>
      <c r="G2027" s="153">
        <f>IF(A2027="","",WEEKDAY(A2027,2))</f>
        <v/>
      </c>
      <c r="H2027" s="153">
        <f>IF(A2027="","",CHOOSE(WEEKDAY(A2027,2),"Pazartesi","Salı","Çarşamba","Perşembe","Cuma","Cumartesi","Pazar"))</f>
        <v/>
      </c>
    </row>
    <row r="2028" ht="10.5" customHeight="1" s="113">
      <c r="A2028" s="152" t="n">
        <v>44031</v>
      </c>
      <c r="B2028" s="153">
        <f>IF(A2028="","",YEAR(A2028))</f>
        <v/>
      </c>
      <c r="C2028" s="153">
        <f>IF(A2028="","",MONTH(A2028))</f>
        <v/>
      </c>
      <c r="D2028" s="153">
        <f>IF(A2028="","",CHOOSE(MONTH(A2028),"Ocak","Şubat","Mart","Nisan","Mayıs","Haziran","Temmuz","Ağustos","Eylül","Ekim","Kasım","Aralık"))</f>
        <v/>
      </c>
      <c r="E2028" s="153">
        <f>IF(A2028="","",ROUNDUP(MONTH(A2028)/3,0))</f>
        <v/>
      </c>
      <c r="F2028" s="153">
        <f>IF(A2028="","",WEEKNUM(A2028,2))</f>
        <v/>
      </c>
      <c r="G2028" s="153">
        <f>IF(A2028="","",WEEKDAY(A2028,2))</f>
        <v/>
      </c>
      <c r="H2028" s="153">
        <f>IF(A2028="","",CHOOSE(WEEKDAY(A2028,2),"Pazartesi","Salı","Çarşamba","Perşembe","Cuma","Cumartesi","Pazar"))</f>
        <v/>
      </c>
    </row>
    <row r="2029" ht="10.5" customHeight="1" s="113">
      <c r="A2029" s="152" t="n">
        <v>44032</v>
      </c>
      <c r="B2029" s="153">
        <f>IF(A2029="","",YEAR(A2029))</f>
        <v/>
      </c>
      <c r="C2029" s="153">
        <f>IF(A2029="","",MONTH(A2029))</f>
        <v/>
      </c>
      <c r="D2029" s="153">
        <f>IF(A2029="","",CHOOSE(MONTH(A2029),"Ocak","Şubat","Mart","Nisan","Mayıs","Haziran","Temmuz","Ağustos","Eylül","Ekim","Kasım","Aralık"))</f>
        <v/>
      </c>
      <c r="E2029" s="153">
        <f>IF(A2029="","",ROUNDUP(MONTH(A2029)/3,0))</f>
        <v/>
      </c>
      <c r="F2029" s="153">
        <f>IF(A2029="","",WEEKNUM(A2029,2))</f>
        <v/>
      </c>
      <c r="G2029" s="153">
        <f>IF(A2029="","",WEEKDAY(A2029,2))</f>
        <v/>
      </c>
      <c r="H2029" s="153">
        <f>IF(A2029="","",CHOOSE(WEEKDAY(A2029,2),"Pazartesi","Salı","Çarşamba","Perşembe","Cuma","Cumartesi","Pazar"))</f>
        <v/>
      </c>
    </row>
    <row r="2030" ht="10.5" customHeight="1" s="113">
      <c r="A2030" s="152" t="n">
        <v>44033</v>
      </c>
      <c r="B2030" s="153">
        <f>IF(A2030="","",YEAR(A2030))</f>
        <v/>
      </c>
      <c r="C2030" s="153">
        <f>IF(A2030="","",MONTH(A2030))</f>
        <v/>
      </c>
      <c r="D2030" s="153">
        <f>IF(A2030="","",CHOOSE(MONTH(A2030),"Ocak","Şubat","Mart","Nisan","Mayıs","Haziran","Temmuz","Ağustos","Eylül","Ekim","Kasım","Aralık"))</f>
        <v/>
      </c>
      <c r="E2030" s="153">
        <f>IF(A2030="","",ROUNDUP(MONTH(A2030)/3,0))</f>
        <v/>
      </c>
      <c r="F2030" s="153">
        <f>IF(A2030="","",WEEKNUM(A2030,2))</f>
        <v/>
      </c>
      <c r="G2030" s="153">
        <f>IF(A2030="","",WEEKDAY(A2030,2))</f>
        <v/>
      </c>
      <c r="H2030" s="153">
        <f>IF(A2030="","",CHOOSE(WEEKDAY(A2030,2),"Pazartesi","Salı","Çarşamba","Perşembe","Cuma","Cumartesi","Pazar"))</f>
        <v/>
      </c>
    </row>
    <row r="2031" ht="10.5" customHeight="1" s="113">
      <c r="A2031" s="152" t="n">
        <v>44034</v>
      </c>
      <c r="B2031" s="153">
        <f>IF(A2031="","",YEAR(A2031))</f>
        <v/>
      </c>
      <c r="C2031" s="153">
        <f>IF(A2031="","",MONTH(A2031))</f>
        <v/>
      </c>
      <c r="D2031" s="153">
        <f>IF(A2031="","",CHOOSE(MONTH(A2031),"Ocak","Şubat","Mart","Nisan","Mayıs","Haziran","Temmuz","Ağustos","Eylül","Ekim","Kasım","Aralık"))</f>
        <v/>
      </c>
      <c r="E2031" s="153">
        <f>IF(A2031="","",ROUNDUP(MONTH(A2031)/3,0))</f>
        <v/>
      </c>
      <c r="F2031" s="153">
        <f>IF(A2031="","",WEEKNUM(A2031,2))</f>
        <v/>
      </c>
      <c r="G2031" s="153">
        <f>IF(A2031="","",WEEKDAY(A2031,2))</f>
        <v/>
      </c>
      <c r="H2031" s="153">
        <f>IF(A2031="","",CHOOSE(WEEKDAY(A2031,2),"Pazartesi","Salı","Çarşamba","Perşembe","Cuma","Cumartesi","Pazar"))</f>
        <v/>
      </c>
    </row>
    <row r="2032" ht="10.5" customHeight="1" s="113">
      <c r="A2032" s="152" t="n">
        <v>44035</v>
      </c>
      <c r="B2032" s="153">
        <f>IF(A2032="","",YEAR(A2032))</f>
        <v/>
      </c>
      <c r="C2032" s="153">
        <f>IF(A2032="","",MONTH(A2032))</f>
        <v/>
      </c>
      <c r="D2032" s="153">
        <f>IF(A2032="","",CHOOSE(MONTH(A2032),"Ocak","Şubat","Mart","Nisan","Mayıs","Haziran","Temmuz","Ağustos","Eylül","Ekim","Kasım","Aralık"))</f>
        <v/>
      </c>
      <c r="E2032" s="153">
        <f>IF(A2032="","",ROUNDUP(MONTH(A2032)/3,0))</f>
        <v/>
      </c>
      <c r="F2032" s="153">
        <f>IF(A2032="","",WEEKNUM(A2032,2))</f>
        <v/>
      </c>
      <c r="G2032" s="153">
        <f>IF(A2032="","",WEEKDAY(A2032,2))</f>
        <v/>
      </c>
      <c r="H2032" s="153">
        <f>IF(A2032="","",CHOOSE(WEEKDAY(A2032,2),"Pazartesi","Salı","Çarşamba","Perşembe","Cuma","Cumartesi","Pazar"))</f>
        <v/>
      </c>
    </row>
    <row r="2033" ht="10.5" customHeight="1" s="113">
      <c r="A2033" s="152" t="n">
        <v>44036</v>
      </c>
      <c r="B2033" s="153">
        <f>IF(A2033="","",YEAR(A2033))</f>
        <v/>
      </c>
      <c r="C2033" s="153">
        <f>IF(A2033="","",MONTH(A2033))</f>
        <v/>
      </c>
      <c r="D2033" s="153">
        <f>IF(A2033="","",CHOOSE(MONTH(A2033),"Ocak","Şubat","Mart","Nisan","Mayıs","Haziran","Temmuz","Ağustos","Eylül","Ekim","Kasım","Aralık"))</f>
        <v/>
      </c>
      <c r="E2033" s="153">
        <f>IF(A2033="","",ROUNDUP(MONTH(A2033)/3,0))</f>
        <v/>
      </c>
      <c r="F2033" s="153">
        <f>IF(A2033="","",WEEKNUM(A2033,2))</f>
        <v/>
      </c>
      <c r="G2033" s="153">
        <f>IF(A2033="","",WEEKDAY(A2033,2))</f>
        <v/>
      </c>
      <c r="H2033" s="153">
        <f>IF(A2033="","",CHOOSE(WEEKDAY(A2033,2),"Pazartesi","Salı","Çarşamba","Perşembe","Cuma","Cumartesi","Pazar"))</f>
        <v/>
      </c>
    </row>
    <row r="2034" ht="10.5" customHeight="1" s="113">
      <c r="A2034" s="152" t="n">
        <v>44037</v>
      </c>
      <c r="B2034" s="153">
        <f>IF(A2034="","",YEAR(A2034))</f>
        <v/>
      </c>
      <c r="C2034" s="153">
        <f>IF(A2034="","",MONTH(A2034))</f>
        <v/>
      </c>
      <c r="D2034" s="153">
        <f>IF(A2034="","",CHOOSE(MONTH(A2034),"Ocak","Şubat","Mart","Nisan","Mayıs","Haziran","Temmuz","Ağustos","Eylül","Ekim","Kasım","Aralık"))</f>
        <v/>
      </c>
      <c r="E2034" s="153">
        <f>IF(A2034="","",ROUNDUP(MONTH(A2034)/3,0))</f>
        <v/>
      </c>
      <c r="F2034" s="153">
        <f>IF(A2034="","",WEEKNUM(A2034,2))</f>
        <v/>
      </c>
      <c r="G2034" s="153">
        <f>IF(A2034="","",WEEKDAY(A2034,2))</f>
        <v/>
      </c>
      <c r="H2034" s="153">
        <f>IF(A2034="","",CHOOSE(WEEKDAY(A2034,2),"Pazartesi","Salı","Çarşamba","Perşembe","Cuma","Cumartesi","Pazar"))</f>
        <v/>
      </c>
    </row>
    <row r="2035" ht="10.5" customHeight="1" s="113">
      <c r="A2035" s="152" t="n">
        <v>44038</v>
      </c>
      <c r="B2035" s="153">
        <f>IF(A2035="","",YEAR(A2035))</f>
        <v/>
      </c>
      <c r="C2035" s="153">
        <f>IF(A2035="","",MONTH(A2035))</f>
        <v/>
      </c>
      <c r="D2035" s="153">
        <f>IF(A2035="","",CHOOSE(MONTH(A2035),"Ocak","Şubat","Mart","Nisan","Mayıs","Haziran","Temmuz","Ağustos","Eylül","Ekim","Kasım","Aralık"))</f>
        <v/>
      </c>
      <c r="E2035" s="153">
        <f>IF(A2035="","",ROUNDUP(MONTH(A2035)/3,0))</f>
        <v/>
      </c>
      <c r="F2035" s="153">
        <f>IF(A2035="","",WEEKNUM(A2035,2))</f>
        <v/>
      </c>
      <c r="G2035" s="153">
        <f>IF(A2035="","",WEEKDAY(A2035,2))</f>
        <v/>
      </c>
      <c r="H2035" s="153">
        <f>IF(A2035="","",CHOOSE(WEEKDAY(A2035,2),"Pazartesi","Salı","Çarşamba","Perşembe","Cuma","Cumartesi","Pazar"))</f>
        <v/>
      </c>
    </row>
    <row r="2036" ht="10.5" customHeight="1" s="113">
      <c r="A2036" s="152" t="n">
        <v>44039</v>
      </c>
      <c r="B2036" s="153">
        <f>IF(A2036="","",YEAR(A2036))</f>
        <v/>
      </c>
      <c r="C2036" s="153">
        <f>IF(A2036="","",MONTH(A2036))</f>
        <v/>
      </c>
      <c r="D2036" s="153">
        <f>IF(A2036="","",CHOOSE(MONTH(A2036),"Ocak","Şubat","Mart","Nisan","Mayıs","Haziran","Temmuz","Ağustos","Eylül","Ekim","Kasım","Aralık"))</f>
        <v/>
      </c>
      <c r="E2036" s="153">
        <f>IF(A2036="","",ROUNDUP(MONTH(A2036)/3,0))</f>
        <v/>
      </c>
      <c r="F2036" s="153">
        <f>IF(A2036="","",WEEKNUM(A2036,2))</f>
        <v/>
      </c>
      <c r="G2036" s="153">
        <f>IF(A2036="","",WEEKDAY(A2036,2))</f>
        <v/>
      </c>
      <c r="H2036" s="153">
        <f>IF(A2036="","",CHOOSE(WEEKDAY(A2036,2),"Pazartesi","Salı","Çarşamba","Perşembe","Cuma","Cumartesi","Pazar"))</f>
        <v/>
      </c>
    </row>
    <row r="2037" ht="10.5" customHeight="1" s="113">
      <c r="A2037" s="152" t="n">
        <v>44040</v>
      </c>
      <c r="B2037" s="153">
        <f>IF(A2037="","",YEAR(A2037))</f>
        <v/>
      </c>
      <c r="C2037" s="153">
        <f>IF(A2037="","",MONTH(A2037))</f>
        <v/>
      </c>
      <c r="D2037" s="153">
        <f>IF(A2037="","",CHOOSE(MONTH(A2037),"Ocak","Şubat","Mart","Nisan","Mayıs","Haziran","Temmuz","Ağustos","Eylül","Ekim","Kasım","Aralık"))</f>
        <v/>
      </c>
      <c r="E2037" s="153">
        <f>IF(A2037="","",ROUNDUP(MONTH(A2037)/3,0))</f>
        <v/>
      </c>
      <c r="F2037" s="153">
        <f>IF(A2037="","",WEEKNUM(A2037,2))</f>
        <v/>
      </c>
      <c r="G2037" s="153">
        <f>IF(A2037="","",WEEKDAY(A2037,2))</f>
        <v/>
      </c>
      <c r="H2037" s="153">
        <f>IF(A2037="","",CHOOSE(WEEKDAY(A2037,2),"Pazartesi","Salı","Çarşamba","Perşembe","Cuma","Cumartesi","Pazar"))</f>
        <v/>
      </c>
    </row>
    <row r="2038" ht="10.5" customHeight="1" s="113">
      <c r="A2038" s="152" t="n">
        <v>44041</v>
      </c>
      <c r="B2038" s="153">
        <f>IF(A2038="","",YEAR(A2038))</f>
        <v/>
      </c>
      <c r="C2038" s="153">
        <f>IF(A2038="","",MONTH(A2038))</f>
        <v/>
      </c>
      <c r="D2038" s="153">
        <f>IF(A2038="","",CHOOSE(MONTH(A2038),"Ocak","Şubat","Mart","Nisan","Mayıs","Haziran","Temmuz","Ağustos","Eylül","Ekim","Kasım","Aralık"))</f>
        <v/>
      </c>
      <c r="E2038" s="153">
        <f>IF(A2038="","",ROUNDUP(MONTH(A2038)/3,0))</f>
        <v/>
      </c>
      <c r="F2038" s="153">
        <f>IF(A2038="","",WEEKNUM(A2038,2))</f>
        <v/>
      </c>
      <c r="G2038" s="153">
        <f>IF(A2038="","",WEEKDAY(A2038,2))</f>
        <v/>
      </c>
      <c r="H2038" s="153">
        <f>IF(A2038="","",CHOOSE(WEEKDAY(A2038,2),"Pazartesi","Salı","Çarşamba","Perşembe","Cuma","Cumartesi","Pazar"))</f>
        <v/>
      </c>
    </row>
    <row r="2039" ht="10.5" customHeight="1" s="113">
      <c r="A2039" s="152" t="n">
        <v>44042</v>
      </c>
      <c r="B2039" s="153">
        <f>IF(A2039="","",YEAR(A2039))</f>
        <v/>
      </c>
      <c r="C2039" s="153">
        <f>IF(A2039="","",MONTH(A2039))</f>
        <v/>
      </c>
      <c r="D2039" s="153">
        <f>IF(A2039="","",CHOOSE(MONTH(A2039),"Ocak","Şubat","Mart","Nisan","Mayıs","Haziran","Temmuz","Ağustos","Eylül","Ekim","Kasım","Aralık"))</f>
        <v/>
      </c>
      <c r="E2039" s="153">
        <f>IF(A2039="","",ROUNDUP(MONTH(A2039)/3,0))</f>
        <v/>
      </c>
      <c r="F2039" s="153">
        <f>IF(A2039="","",WEEKNUM(A2039,2))</f>
        <v/>
      </c>
      <c r="G2039" s="153">
        <f>IF(A2039="","",WEEKDAY(A2039,2))</f>
        <v/>
      </c>
      <c r="H2039" s="153">
        <f>IF(A2039="","",CHOOSE(WEEKDAY(A2039,2),"Pazartesi","Salı","Çarşamba","Perşembe","Cuma","Cumartesi","Pazar"))</f>
        <v/>
      </c>
    </row>
    <row r="2040" ht="10.5" customHeight="1" s="113">
      <c r="A2040" s="152" t="n">
        <v>44043</v>
      </c>
      <c r="B2040" s="153">
        <f>IF(A2040="","",YEAR(A2040))</f>
        <v/>
      </c>
      <c r="C2040" s="153">
        <f>IF(A2040="","",MONTH(A2040))</f>
        <v/>
      </c>
      <c r="D2040" s="153">
        <f>IF(A2040="","",CHOOSE(MONTH(A2040),"Ocak","Şubat","Mart","Nisan","Mayıs","Haziran","Temmuz","Ağustos","Eylül","Ekim","Kasım","Aralık"))</f>
        <v/>
      </c>
      <c r="E2040" s="153">
        <f>IF(A2040="","",ROUNDUP(MONTH(A2040)/3,0))</f>
        <v/>
      </c>
      <c r="F2040" s="153">
        <f>IF(A2040="","",WEEKNUM(A2040,2))</f>
        <v/>
      </c>
      <c r="G2040" s="153">
        <f>IF(A2040="","",WEEKDAY(A2040,2))</f>
        <v/>
      </c>
      <c r="H2040" s="153">
        <f>IF(A2040="","",CHOOSE(WEEKDAY(A2040,2),"Pazartesi","Salı","Çarşamba","Perşembe","Cuma","Cumartesi","Pazar"))</f>
        <v/>
      </c>
    </row>
    <row r="2041" ht="10.5" customHeight="1" s="113">
      <c r="A2041" s="152" t="n">
        <v>44044</v>
      </c>
      <c r="B2041" s="153">
        <f>IF(A2041="","",YEAR(A2041))</f>
        <v/>
      </c>
      <c r="C2041" s="153">
        <f>IF(A2041="","",MONTH(A2041))</f>
        <v/>
      </c>
      <c r="D2041" s="153">
        <f>IF(A2041="","",CHOOSE(MONTH(A2041),"Ocak","Şubat","Mart","Nisan","Mayıs","Haziran","Temmuz","Ağustos","Eylül","Ekim","Kasım","Aralık"))</f>
        <v/>
      </c>
      <c r="E2041" s="153">
        <f>IF(A2041="","",ROUNDUP(MONTH(A2041)/3,0))</f>
        <v/>
      </c>
      <c r="F2041" s="153">
        <f>IF(A2041="","",WEEKNUM(A2041,2))</f>
        <v/>
      </c>
      <c r="G2041" s="153">
        <f>IF(A2041="","",WEEKDAY(A2041,2))</f>
        <v/>
      </c>
      <c r="H2041" s="153">
        <f>IF(A2041="","",CHOOSE(WEEKDAY(A2041,2),"Pazartesi","Salı","Çarşamba","Perşembe","Cuma","Cumartesi","Pazar"))</f>
        <v/>
      </c>
    </row>
    <row r="2042" ht="10.5" customHeight="1" s="113">
      <c r="A2042" s="152" t="n">
        <v>44045</v>
      </c>
      <c r="B2042" s="153">
        <f>IF(A2042="","",YEAR(A2042))</f>
        <v/>
      </c>
      <c r="C2042" s="153">
        <f>IF(A2042="","",MONTH(A2042))</f>
        <v/>
      </c>
      <c r="D2042" s="153">
        <f>IF(A2042="","",CHOOSE(MONTH(A2042),"Ocak","Şubat","Mart","Nisan","Mayıs","Haziran","Temmuz","Ağustos","Eylül","Ekim","Kasım","Aralık"))</f>
        <v/>
      </c>
      <c r="E2042" s="153">
        <f>IF(A2042="","",ROUNDUP(MONTH(A2042)/3,0))</f>
        <v/>
      </c>
      <c r="F2042" s="153">
        <f>IF(A2042="","",WEEKNUM(A2042,2))</f>
        <v/>
      </c>
      <c r="G2042" s="153">
        <f>IF(A2042="","",WEEKDAY(A2042,2))</f>
        <v/>
      </c>
      <c r="H2042" s="153">
        <f>IF(A2042="","",CHOOSE(WEEKDAY(A2042,2),"Pazartesi","Salı","Çarşamba","Perşembe","Cuma","Cumartesi","Pazar"))</f>
        <v/>
      </c>
    </row>
    <row r="2043" ht="10.5" customHeight="1" s="113">
      <c r="A2043" s="152" t="n">
        <v>44046</v>
      </c>
      <c r="B2043" s="153">
        <f>IF(A2043="","",YEAR(A2043))</f>
        <v/>
      </c>
      <c r="C2043" s="153">
        <f>IF(A2043="","",MONTH(A2043))</f>
        <v/>
      </c>
      <c r="D2043" s="153">
        <f>IF(A2043="","",CHOOSE(MONTH(A2043),"Ocak","Şubat","Mart","Nisan","Mayıs","Haziran","Temmuz","Ağustos","Eylül","Ekim","Kasım","Aralık"))</f>
        <v/>
      </c>
      <c r="E2043" s="153">
        <f>IF(A2043="","",ROUNDUP(MONTH(A2043)/3,0))</f>
        <v/>
      </c>
      <c r="F2043" s="153">
        <f>IF(A2043="","",WEEKNUM(A2043,2))</f>
        <v/>
      </c>
      <c r="G2043" s="153">
        <f>IF(A2043="","",WEEKDAY(A2043,2))</f>
        <v/>
      </c>
      <c r="H2043" s="153">
        <f>IF(A2043="","",CHOOSE(WEEKDAY(A2043,2),"Pazartesi","Salı","Çarşamba","Perşembe","Cuma","Cumartesi","Pazar"))</f>
        <v/>
      </c>
    </row>
    <row r="2044" ht="10.5" customHeight="1" s="113">
      <c r="A2044" s="152" t="n">
        <v>44047</v>
      </c>
      <c r="B2044" s="153">
        <f>IF(A2044="","",YEAR(A2044))</f>
        <v/>
      </c>
      <c r="C2044" s="153">
        <f>IF(A2044="","",MONTH(A2044))</f>
        <v/>
      </c>
      <c r="D2044" s="153">
        <f>IF(A2044="","",CHOOSE(MONTH(A2044),"Ocak","Şubat","Mart","Nisan","Mayıs","Haziran","Temmuz","Ağustos","Eylül","Ekim","Kasım","Aralık"))</f>
        <v/>
      </c>
      <c r="E2044" s="153">
        <f>IF(A2044="","",ROUNDUP(MONTH(A2044)/3,0))</f>
        <v/>
      </c>
      <c r="F2044" s="153">
        <f>IF(A2044="","",WEEKNUM(A2044,2))</f>
        <v/>
      </c>
      <c r="G2044" s="153">
        <f>IF(A2044="","",WEEKDAY(A2044,2))</f>
        <v/>
      </c>
      <c r="H2044" s="153">
        <f>IF(A2044="","",CHOOSE(WEEKDAY(A2044,2),"Pazartesi","Salı","Çarşamba","Perşembe","Cuma","Cumartesi","Pazar"))</f>
        <v/>
      </c>
    </row>
    <row r="2045" ht="10.5" customHeight="1" s="113">
      <c r="A2045" s="152" t="n">
        <v>44048</v>
      </c>
      <c r="B2045" s="153">
        <f>IF(A2045="","",YEAR(A2045))</f>
        <v/>
      </c>
      <c r="C2045" s="153">
        <f>IF(A2045="","",MONTH(A2045))</f>
        <v/>
      </c>
      <c r="D2045" s="153">
        <f>IF(A2045="","",CHOOSE(MONTH(A2045),"Ocak","Şubat","Mart","Nisan","Mayıs","Haziran","Temmuz","Ağustos","Eylül","Ekim","Kasım","Aralık"))</f>
        <v/>
      </c>
      <c r="E2045" s="153">
        <f>IF(A2045="","",ROUNDUP(MONTH(A2045)/3,0))</f>
        <v/>
      </c>
      <c r="F2045" s="153">
        <f>IF(A2045="","",WEEKNUM(A2045,2))</f>
        <v/>
      </c>
      <c r="G2045" s="153">
        <f>IF(A2045="","",WEEKDAY(A2045,2))</f>
        <v/>
      </c>
      <c r="H2045" s="153">
        <f>IF(A2045="","",CHOOSE(WEEKDAY(A2045,2),"Pazartesi","Salı","Çarşamba","Perşembe","Cuma","Cumartesi","Pazar"))</f>
        <v/>
      </c>
    </row>
    <row r="2046" ht="10.5" customHeight="1" s="113">
      <c r="A2046" s="152" t="n">
        <v>44049</v>
      </c>
      <c r="B2046" s="153">
        <f>IF(A2046="","",YEAR(A2046))</f>
        <v/>
      </c>
      <c r="C2046" s="153">
        <f>IF(A2046="","",MONTH(A2046))</f>
        <v/>
      </c>
      <c r="D2046" s="153">
        <f>IF(A2046="","",CHOOSE(MONTH(A2046),"Ocak","Şubat","Mart","Nisan","Mayıs","Haziran","Temmuz","Ağustos","Eylül","Ekim","Kasım","Aralık"))</f>
        <v/>
      </c>
      <c r="E2046" s="153">
        <f>IF(A2046="","",ROUNDUP(MONTH(A2046)/3,0))</f>
        <v/>
      </c>
      <c r="F2046" s="153">
        <f>IF(A2046="","",WEEKNUM(A2046,2))</f>
        <v/>
      </c>
      <c r="G2046" s="153">
        <f>IF(A2046="","",WEEKDAY(A2046,2))</f>
        <v/>
      </c>
      <c r="H2046" s="153">
        <f>IF(A2046="","",CHOOSE(WEEKDAY(A2046,2),"Pazartesi","Salı","Çarşamba","Perşembe","Cuma","Cumartesi","Pazar"))</f>
        <v/>
      </c>
    </row>
    <row r="2047" ht="10.5" customHeight="1" s="113">
      <c r="A2047" s="152" t="n">
        <v>44050</v>
      </c>
      <c r="B2047" s="153">
        <f>IF(A2047="","",YEAR(A2047))</f>
        <v/>
      </c>
      <c r="C2047" s="153">
        <f>IF(A2047="","",MONTH(A2047))</f>
        <v/>
      </c>
      <c r="D2047" s="153">
        <f>IF(A2047="","",CHOOSE(MONTH(A2047),"Ocak","Şubat","Mart","Nisan","Mayıs","Haziran","Temmuz","Ağustos","Eylül","Ekim","Kasım","Aralık"))</f>
        <v/>
      </c>
      <c r="E2047" s="153">
        <f>IF(A2047="","",ROUNDUP(MONTH(A2047)/3,0))</f>
        <v/>
      </c>
      <c r="F2047" s="153">
        <f>IF(A2047="","",WEEKNUM(A2047,2))</f>
        <v/>
      </c>
      <c r="G2047" s="153">
        <f>IF(A2047="","",WEEKDAY(A2047,2))</f>
        <v/>
      </c>
      <c r="H2047" s="153">
        <f>IF(A2047="","",CHOOSE(WEEKDAY(A2047,2),"Pazartesi","Salı","Çarşamba","Perşembe","Cuma","Cumartesi","Pazar"))</f>
        <v/>
      </c>
    </row>
    <row r="2048" ht="10.5" customHeight="1" s="113">
      <c r="A2048" s="152" t="n">
        <v>44051</v>
      </c>
      <c r="B2048" s="153">
        <f>IF(A2048="","",YEAR(A2048))</f>
        <v/>
      </c>
      <c r="C2048" s="153">
        <f>IF(A2048="","",MONTH(A2048))</f>
        <v/>
      </c>
      <c r="D2048" s="153">
        <f>IF(A2048="","",CHOOSE(MONTH(A2048),"Ocak","Şubat","Mart","Nisan","Mayıs","Haziran","Temmuz","Ağustos","Eylül","Ekim","Kasım","Aralık"))</f>
        <v/>
      </c>
      <c r="E2048" s="153">
        <f>IF(A2048="","",ROUNDUP(MONTH(A2048)/3,0))</f>
        <v/>
      </c>
      <c r="F2048" s="153">
        <f>IF(A2048="","",WEEKNUM(A2048,2))</f>
        <v/>
      </c>
      <c r="G2048" s="153">
        <f>IF(A2048="","",WEEKDAY(A2048,2))</f>
        <v/>
      </c>
      <c r="H2048" s="153">
        <f>IF(A2048="","",CHOOSE(WEEKDAY(A2048,2),"Pazartesi","Salı","Çarşamba","Perşembe","Cuma","Cumartesi","Pazar"))</f>
        <v/>
      </c>
    </row>
    <row r="2049" ht="10.5" customHeight="1" s="113">
      <c r="A2049" s="152" t="n">
        <v>44052</v>
      </c>
      <c r="B2049" s="153">
        <f>IF(A2049="","",YEAR(A2049))</f>
        <v/>
      </c>
      <c r="C2049" s="153">
        <f>IF(A2049="","",MONTH(A2049))</f>
        <v/>
      </c>
      <c r="D2049" s="153">
        <f>IF(A2049="","",CHOOSE(MONTH(A2049),"Ocak","Şubat","Mart","Nisan","Mayıs","Haziran","Temmuz","Ağustos","Eylül","Ekim","Kasım","Aralık"))</f>
        <v/>
      </c>
      <c r="E2049" s="153">
        <f>IF(A2049="","",ROUNDUP(MONTH(A2049)/3,0))</f>
        <v/>
      </c>
      <c r="F2049" s="153">
        <f>IF(A2049="","",WEEKNUM(A2049,2))</f>
        <v/>
      </c>
      <c r="G2049" s="153">
        <f>IF(A2049="","",WEEKDAY(A2049,2))</f>
        <v/>
      </c>
      <c r="H2049" s="153">
        <f>IF(A2049="","",CHOOSE(WEEKDAY(A2049,2),"Pazartesi","Salı","Çarşamba","Perşembe","Cuma","Cumartesi","Pazar"))</f>
        <v/>
      </c>
    </row>
    <row r="2050" ht="10.5" customHeight="1" s="113">
      <c r="A2050" s="152" t="n">
        <v>44053</v>
      </c>
      <c r="B2050" s="153">
        <f>IF(A2050="","",YEAR(A2050))</f>
        <v/>
      </c>
      <c r="C2050" s="153">
        <f>IF(A2050="","",MONTH(A2050))</f>
        <v/>
      </c>
      <c r="D2050" s="153">
        <f>IF(A2050="","",CHOOSE(MONTH(A2050),"Ocak","Şubat","Mart","Nisan","Mayıs","Haziran","Temmuz","Ağustos","Eylül","Ekim","Kasım","Aralık"))</f>
        <v/>
      </c>
      <c r="E2050" s="153">
        <f>IF(A2050="","",ROUNDUP(MONTH(A2050)/3,0))</f>
        <v/>
      </c>
      <c r="F2050" s="153">
        <f>IF(A2050="","",WEEKNUM(A2050,2))</f>
        <v/>
      </c>
      <c r="G2050" s="153">
        <f>IF(A2050="","",WEEKDAY(A2050,2))</f>
        <v/>
      </c>
      <c r="H2050" s="153">
        <f>IF(A2050="","",CHOOSE(WEEKDAY(A2050,2),"Pazartesi","Salı","Çarşamba","Perşembe","Cuma","Cumartesi","Pazar"))</f>
        <v/>
      </c>
    </row>
    <row r="2051" ht="10.5" customHeight="1" s="113">
      <c r="A2051" s="152" t="n">
        <v>44054</v>
      </c>
      <c r="B2051" s="153">
        <f>IF(A2051="","",YEAR(A2051))</f>
        <v/>
      </c>
      <c r="C2051" s="153">
        <f>IF(A2051="","",MONTH(A2051))</f>
        <v/>
      </c>
      <c r="D2051" s="153">
        <f>IF(A2051="","",CHOOSE(MONTH(A2051),"Ocak","Şubat","Mart","Nisan","Mayıs","Haziran","Temmuz","Ağustos","Eylül","Ekim","Kasım","Aralık"))</f>
        <v/>
      </c>
      <c r="E2051" s="153">
        <f>IF(A2051="","",ROUNDUP(MONTH(A2051)/3,0))</f>
        <v/>
      </c>
      <c r="F2051" s="153">
        <f>IF(A2051="","",WEEKNUM(A2051,2))</f>
        <v/>
      </c>
      <c r="G2051" s="153">
        <f>IF(A2051="","",WEEKDAY(A2051,2))</f>
        <v/>
      </c>
      <c r="H2051" s="153">
        <f>IF(A2051="","",CHOOSE(WEEKDAY(A2051,2),"Pazartesi","Salı","Çarşamba","Perşembe","Cuma","Cumartesi","Pazar"))</f>
        <v/>
      </c>
    </row>
    <row r="2052" ht="10.5" customHeight="1" s="113">
      <c r="A2052" s="152" t="n">
        <v>44055</v>
      </c>
      <c r="B2052" s="153">
        <f>IF(A2052="","",YEAR(A2052))</f>
        <v/>
      </c>
      <c r="C2052" s="153">
        <f>IF(A2052="","",MONTH(A2052))</f>
        <v/>
      </c>
      <c r="D2052" s="153">
        <f>IF(A2052="","",CHOOSE(MONTH(A2052),"Ocak","Şubat","Mart","Nisan","Mayıs","Haziran","Temmuz","Ağustos","Eylül","Ekim","Kasım","Aralık"))</f>
        <v/>
      </c>
      <c r="E2052" s="153">
        <f>IF(A2052="","",ROUNDUP(MONTH(A2052)/3,0))</f>
        <v/>
      </c>
      <c r="F2052" s="153">
        <f>IF(A2052="","",WEEKNUM(A2052,2))</f>
        <v/>
      </c>
      <c r="G2052" s="153">
        <f>IF(A2052="","",WEEKDAY(A2052,2))</f>
        <v/>
      </c>
      <c r="H2052" s="153">
        <f>IF(A2052="","",CHOOSE(WEEKDAY(A2052,2),"Pazartesi","Salı","Çarşamba","Perşembe","Cuma","Cumartesi","Pazar"))</f>
        <v/>
      </c>
    </row>
    <row r="2053" ht="10.5" customHeight="1" s="113">
      <c r="A2053" s="152" t="n">
        <v>44056</v>
      </c>
      <c r="B2053" s="153">
        <f>IF(A2053="","",YEAR(A2053))</f>
        <v/>
      </c>
      <c r="C2053" s="153">
        <f>IF(A2053="","",MONTH(A2053))</f>
        <v/>
      </c>
      <c r="D2053" s="153">
        <f>IF(A2053="","",CHOOSE(MONTH(A2053),"Ocak","Şubat","Mart","Nisan","Mayıs","Haziran","Temmuz","Ağustos","Eylül","Ekim","Kasım","Aralık"))</f>
        <v/>
      </c>
      <c r="E2053" s="153">
        <f>IF(A2053="","",ROUNDUP(MONTH(A2053)/3,0))</f>
        <v/>
      </c>
      <c r="F2053" s="153">
        <f>IF(A2053="","",WEEKNUM(A2053,2))</f>
        <v/>
      </c>
      <c r="G2053" s="153">
        <f>IF(A2053="","",WEEKDAY(A2053,2))</f>
        <v/>
      </c>
      <c r="H2053" s="153">
        <f>IF(A2053="","",CHOOSE(WEEKDAY(A2053,2),"Pazartesi","Salı","Çarşamba","Perşembe","Cuma","Cumartesi","Pazar"))</f>
        <v/>
      </c>
    </row>
    <row r="2054" ht="10.5" customHeight="1" s="113">
      <c r="A2054" s="152" t="n">
        <v>44057</v>
      </c>
      <c r="B2054" s="153">
        <f>IF(A2054="","",YEAR(A2054))</f>
        <v/>
      </c>
      <c r="C2054" s="153">
        <f>IF(A2054="","",MONTH(A2054))</f>
        <v/>
      </c>
      <c r="D2054" s="153">
        <f>IF(A2054="","",CHOOSE(MONTH(A2054),"Ocak","Şubat","Mart","Nisan","Mayıs","Haziran","Temmuz","Ağustos","Eylül","Ekim","Kasım","Aralık"))</f>
        <v/>
      </c>
      <c r="E2054" s="153">
        <f>IF(A2054="","",ROUNDUP(MONTH(A2054)/3,0))</f>
        <v/>
      </c>
      <c r="F2054" s="153">
        <f>IF(A2054="","",WEEKNUM(A2054,2))</f>
        <v/>
      </c>
      <c r="G2054" s="153">
        <f>IF(A2054="","",WEEKDAY(A2054,2))</f>
        <v/>
      </c>
      <c r="H2054" s="153">
        <f>IF(A2054="","",CHOOSE(WEEKDAY(A2054,2),"Pazartesi","Salı","Çarşamba","Perşembe","Cuma","Cumartesi","Pazar"))</f>
        <v/>
      </c>
    </row>
    <row r="2055" ht="10.5" customHeight="1" s="113">
      <c r="A2055" s="152" t="n">
        <v>44058</v>
      </c>
      <c r="B2055" s="153">
        <f>IF(A2055="","",YEAR(A2055))</f>
        <v/>
      </c>
      <c r="C2055" s="153">
        <f>IF(A2055="","",MONTH(A2055))</f>
        <v/>
      </c>
      <c r="D2055" s="153">
        <f>IF(A2055="","",CHOOSE(MONTH(A2055),"Ocak","Şubat","Mart","Nisan","Mayıs","Haziran","Temmuz","Ağustos","Eylül","Ekim","Kasım","Aralık"))</f>
        <v/>
      </c>
      <c r="E2055" s="153">
        <f>IF(A2055="","",ROUNDUP(MONTH(A2055)/3,0))</f>
        <v/>
      </c>
      <c r="F2055" s="153">
        <f>IF(A2055="","",WEEKNUM(A2055,2))</f>
        <v/>
      </c>
      <c r="G2055" s="153">
        <f>IF(A2055="","",WEEKDAY(A2055,2))</f>
        <v/>
      </c>
      <c r="H2055" s="153">
        <f>IF(A2055="","",CHOOSE(WEEKDAY(A2055,2),"Pazartesi","Salı","Çarşamba","Perşembe","Cuma","Cumartesi","Pazar"))</f>
        <v/>
      </c>
    </row>
    <row r="2056" ht="10.5" customHeight="1" s="113">
      <c r="A2056" s="152" t="n">
        <v>44059</v>
      </c>
      <c r="B2056" s="153">
        <f>IF(A2056="","",YEAR(A2056))</f>
        <v/>
      </c>
      <c r="C2056" s="153">
        <f>IF(A2056="","",MONTH(A2056))</f>
        <v/>
      </c>
      <c r="D2056" s="153">
        <f>IF(A2056="","",CHOOSE(MONTH(A2056),"Ocak","Şubat","Mart","Nisan","Mayıs","Haziran","Temmuz","Ağustos","Eylül","Ekim","Kasım","Aralık"))</f>
        <v/>
      </c>
      <c r="E2056" s="153">
        <f>IF(A2056="","",ROUNDUP(MONTH(A2056)/3,0))</f>
        <v/>
      </c>
      <c r="F2056" s="153">
        <f>IF(A2056="","",WEEKNUM(A2056,2))</f>
        <v/>
      </c>
      <c r="G2056" s="153">
        <f>IF(A2056="","",WEEKDAY(A2056,2))</f>
        <v/>
      </c>
      <c r="H2056" s="153">
        <f>IF(A2056="","",CHOOSE(WEEKDAY(A2056,2),"Pazartesi","Salı","Çarşamba","Perşembe","Cuma","Cumartesi","Pazar"))</f>
        <v/>
      </c>
    </row>
    <row r="2057" ht="10.5" customHeight="1" s="113">
      <c r="A2057" s="152" t="n">
        <v>44060</v>
      </c>
      <c r="B2057" s="153">
        <f>IF(A2057="","",YEAR(A2057))</f>
        <v/>
      </c>
      <c r="C2057" s="153">
        <f>IF(A2057="","",MONTH(A2057))</f>
        <v/>
      </c>
      <c r="D2057" s="153">
        <f>IF(A2057="","",CHOOSE(MONTH(A2057),"Ocak","Şubat","Mart","Nisan","Mayıs","Haziran","Temmuz","Ağustos","Eylül","Ekim","Kasım","Aralık"))</f>
        <v/>
      </c>
      <c r="E2057" s="153">
        <f>IF(A2057="","",ROUNDUP(MONTH(A2057)/3,0))</f>
        <v/>
      </c>
      <c r="F2057" s="153">
        <f>IF(A2057="","",WEEKNUM(A2057,2))</f>
        <v/>
      </c>
      <c r="G2057" s="153">
        <f>IF(A2057="","",WEEKDAY(A2057,2))</f>
        <v/>
      </c>
      <c r="H2057" s="153">
        <f>IF(A2057="","",CHOOSE(WEEKDAY(A2057,2),"Pazartesi","Salı","Çarşamba","Perşembe","Cuma","Cumartesi","Pazar"))</f>
        <v/>
      </c>
    </row>
    <row r="2058" ht="10.5" customHeight="1" s="113">
      <c r="A2058" s="152" t="n">
        <v>44061</v>
      </c>
      <c r="B2058" s="153">
        <f>IF(A2058="","",YEAR(A2058))</f>
        <v/>
      </c>
      <c r="C2058" s="153">
        <f>IF(A2058="","",MONTH(A2058))</f>
        <v/>
      </c>
      <c r="D2058" s="153">
        <f>IF(A2058="","",CHOOSE(MONTH(A2058),"Ocak","Şubat","Mart","Nisan","Mayıs","Haziran","Temmuz","Ağustos","Eylül","Ekim","Kasım","Aralık"))</f>
        <v/>
      </c>
      <c r="E2058" s="153">
        <f>IF(A2058="","",ROUNDUP(MONTH(A2058)/3,0))</f>
        <v/>
      </c>
      <c r="F2058" s="153">
        <f>IF(A2058="","",WEEKNUM(A2058,2))</f>
        <v/>
      </c>
      <c r="G2058" s="153">
        <f>IF(A2058="","",WEEKDAY(A2058,2))</f>
        <v/>
      </c>
      <c r="H2058" s="153">
        <f>IF(A2058="","",CHOOSE(WEEKDAY(A2058,2),"Pazartesi","Salı","Çarşamba","Perşembe","Cuma","Cumartesi","Pazar"))</f>
        <v/>
      </c>
    </row>
    <row r="2059" ht="10.5" customHeight="1" s="113">
      <c r="A2059" s="152" t="n">
        <v>44062</v>
      </c>
      <c r="B2059" s="153">
        <f>IF(A2059="","",YEAR(A2059))</f>
        <v/>
      </c>
      <c r="C2059" s="153">
        <f>IF(A2059="","",MONTH(A2059))</f>
        <v/>
      </c>
      <c r="D2059" s="153">
        <f>IF(A2059="","",CHOOSE(MONTH(A2059),"Ocak","Şubat","Mart","Nisan","Mayıs","Haziran","Temmuz","Ağustos","Eylül","Ekim","Kasım","Aralık"))</f>
        <v/>
      </c>
      <c r="E2059" s="153">
        <f>IF(A2059="","",ROUNDUP(MONTH(A2059)/3,0))</f>
        <v/>
      </c>
      <c r="F2059" s="153">
        <f>IF(A2059="","",WEEKNUM(A2059,2))</f>
        <v/>
      </c>
      <c r="G2059" s="153">
        <f>IF(A2059="","",WEEKDAY(A2059,2))</f>
        <v/>
      </c>
      <c r="H2059" s="153">
        <f>IF(A2059="","",CHOOSE(WEEKDAY(A2059,2),"Pazartesi","Salı","Çarşamba","Perşembe","Cuma","Cumartesi","Pazar"))</f>
        <v/>
      </c>
    </row>
    <row r="2060" ht="10.5" customHeight="1" s="113">
      <c r="A2060" s="152" t="n">
        <v>44063</v>
      </c>
      <c r="B2060" s="153">
        <f>IF(A2060="","",YEAR(A2060))</f>
        <v/>
      </c>
      <c r="C2060" s="153">
        <f>IF(A2060="","",MONTH(A2060))</f>
        <v/>
      </c>
      <c r="D2060" s="153">
        <f>IF(A2060="","",CHOOSE(MONTH(A2060),"Ocak","Şubat","Mart","Nisan","Mayıs","Haziran","Temmuz","Ağustos","Eylül","Ekim","Kasım","Aralık"))</f>
        <v/>
      </c>
      <c r="E2060" s="153">
        <f>IF(A2060="","",ROUNDUP(MONTH(A2060)/3,0))</f>
        <v/>
      </c>
      <c r="F2060" s="153">
        <f>IF(A2060="","",WEEKNUM(A2060,2))</f>
        <v/>
      </c>
      <c r="G2060" s="153">
        <f>IF(A2060="","",WEEKDAY(A2060,2))</f>
        <v/>
      </c>
      <c r="H2060" s="153">
        <f>IF(A2060="","",CHOOSE(WEEKDAY(A2060,2),"Pazartesi","Salı","Çarşamba","Perşembe","Cuma","Cumartesi","Pazar"))</f>
        <v/>
      </c>
    </row>
    <row r="2061" ht="10.5" customHeight="1" s="113">
      <c r="A2061" s="152" t="n">
        <v>44064</v>
      </c>
      <c r="B2061" s="153">
        <f>IF(A2061="","",YEAR(A2061))</f>
        <v/>
      </c>
      <c r="C2061" s="153">
        <f>IF(A2061="","",MONTH(A2061))</f>
        <v/>
      </c>
      <c r="D2061" s="153">
        <f>IF(A2061="","",CHOOSE(MONTH(A2061),"Ocak","Şubat","Mart","Nisan","Mayıs","Haziran","Temmuz","Ağustos","Eylül","Ekim","Kasım","Aralık"))</f>
        <v/>
      </c>
      <c r="E2061" s="153">
        <f>IF(A2061="","",ROUNDUP(MONTH(A2061)/3,0))</f>
        <v/>
      </c>
      <c r="F2061" s="153">
        <f>IF(A2061="","",WEEKNUM(A2061,2))</f>
        <v/>
      </c>
      <c r="G2061" s="153">
        <f>IF(A2061="","",WEEKDAY(A2061,2))</f>
        <v/>
      </c>
      <c r="H2061" s="153">
        <f>IF(A2061="","",CHOOSE(WEEKDAY(A2061,2),"Pazartesi","Salı","Çarşamba","Perşembe","Cuma","Cumartesi","Pazar"))</f>
        <v/>
      </c>
    </row>
    <row r="2062" ht="10.5" customHeight="1" s="113">
      <c r="A2062" s="152" t="n">
        <v>44065</v>
      </c>
      <c r="B2062" s="153">
        <f>IF(A2062="","",YEAR(A2062))</f>
        <v/>
      </c>
      <c r="C2062" s="153">
        <f>IF(A2062="","",MONTH(A2062))</f>
        <v/>
      </c>
      <c r="D2062" s="153">
        <f>IF(A2062="","",CHOOSE(MONTH(A2062),"Ocak","Şubat","Mart","Nisan","Mayıs","Haziran","Temmuz","Ağustos","Eylül","Ekim","Kasım","Aralık"))</f>
        <v/>
      </c>
      <c r="E2062" s="153">
        <f>IF(A2062="","",ROUNDUP(MONTH(A2062)/3,0))</f>
        <v/>
      </c>
      <c r="F2062" s="153">
        <f>IF(A2062="","",WEEKNUM(A2062,2))</f>
        <v/>
      </c>
      <c r="G2062" s="153">
        <f>IF(A2062="","",WEEKDAY(A2062,2))</f>
        <v/>
      </c>
      <c r="H2062" s="153">
        <f>IF(A2062="","",CHOOSE(WEEKDAY(A2062,2),"Pazartesi","Salı","Çarşamba","Perşembe","Cuma","Cumartesi","Pazar"))</f>
        <v/>
      </c>
    </row>
    <row r="2063" ht="10.5" customHeight="1" s="113">
      <c r="A2063" s="152" t="n">
        <v>44066</v>
      </c>
      <c r="B2063" s="153">
        <f>IF(A2063="","",YEAR(A2063))</f>
        <v/>
      </c>
      <c r="C2063" s="153">
        <f>IF(A2063="","",MONTH(A2063))</f>
        <v/>
      </c>
      <c r="D2063" s="153">
        <f>IF(A2063="","",CHOOSE(MONTH(A2063),"Ocak","Şubat","Mart","Nisan","Mayıs","Haziran","Temmuz","Ağustos","Eylül","Ekim","Kasım","Aralık"))</f>
        <v/>
      </c>
      <c r="E2063" s="153">
        <f>IF(A2063="","",ROUNDUP(MONTH(A2063)/3,0))</f>
        <v/>
      </c>
      <c r="F2063" s="153">
        <f>IF(A2063="","",WEEKNUM(A2063,2))</f>
        <v/>
      </c>
      <c r="G2063" s="153">
        <f>IF(A2063="","",WEEKDAY(A2063,2))</f>
        <v/>
      </c>
      <c r="H2063" s="153">
        <f>IF(A2063="","",CHOOSE(WEEKDAY(A2063,2),"Pazartesi","Salı","Çarşamba","Perşembe","Cuma","Cumartesi","Pazar"))</f>
        <v/>
      </c>
    </row>
    <row r="2064" ht="10.5" customHeight="1" s="113">
      <c r="A2064" s="152" t="n">
        <v>44067</v>
      </c>
      <c r="B2064" s="153">
        <f>IF(A2064="","",YEAR(A2064))</f>
        <v/>
      </c>
      <c r="C2064" s="153">
        <f>IF(A2064="","",MONTH(A2064))</f>
        <v/>
      </c>
      <c r="D2064" s="153">
        <f>IF(A2064="","",CHOOSE(MONTH(A2064),"Ocak","Şubat","Mart","Nisan","Mayıs","Haziran","Temmuz","Ağustos","Eylül","Ekim","Kasım","Aralık"))</f>
        <v/>
      </c>
      <c r="E2064" s="153">
        <f>IF(A2064="","",ROUNDUP(MONTH(A2064)/3,0))</f>
        <v/>
      </c>
      <c r="F2064" s="153">
        <f>IF(A2064="","",WEEKNUM(A2064,2))</f>
        <v/>
      </c>
      <c r="G2064" s="153">
        <f>IF(A2064="","",WEEKDAY(A2064,2))</f>
        <v/>
      </c>
      <c r="H2064" s="153">
        <f>IF(A2064="","",CHOOSE(WEEKDAY(A2064,2),"Pazartesi","Salı","Çarşamba","Perşembe","Cuma","Cumartesi","Pazar"))</f>
        <v/>
      </c>
    </row>
    <row r="2065" ht="10.5" customHeight="1" s="113">
      <c r="A2065" s="152" t="n">
        <v>44068</v>
      </c>
      <c r="B2065" s="153">
        <f>IF(A2065="","",YEAR(A2065))</f>
        <v/>
      </c>
      <c r="C2065" s="153">
        <f>IF(A2065="","",MONTH(A2065))</f>
        <v/>
      </c>
      <c r="D2065" s="153">
        <f>IF(A2065="","",CHOOSE(MONTH(A2065),"Ocak","Şubat","Mart","Nisan","Mayıs","Haziran","Temmuz","Ağustos","Eylül","Ekim","Kasım","Aralık"))</f>
        <v/>
      </c>
      <c r="E2065" s="153">
        <f>IF(A2065="","",ROUNDUP(MONTH(A2065)/3,0))</f>
        <v/>
      </c>
      <c r="F2065" s="153">
        <f>IF(A2065="","",WEEKNUM(A2065,2))</f>
        <v/>
      </c>
      <c r="G2065" s="153">
        <f>IF(A2065="","",WEEKDAY(A2065,2))</f>
        <v/>
      </c>
      <c r="H2065" s="153">
        <f>IF(A2065="","",CHOOSE(WEEKDAY(A2065,2),"Pazartesi","Salı","Çarşamba","Perşembe","Cuma","Cumartesi","Pazar"))</f>
        <v/>
      </c>
    </row>
    <row r="2066" ht="10.5" customHeight="1" s="113">
      <c r="A2066" s="152" t="n">
        <v>44069</v>
      </c>
      <c r="B2066" s="153">
        <f>IF(A2066="","",YEAR(A2066))</f>
        <v/>
      </c>
      <c r="C2066" s="153">
        <f>IF(A2066="","",MONTH(A2066))</f>
        <v/>
      </c>
      <c r="D2066" s="153">
        <f>IF(A2066="","",CHOOSE(MONTH(A2066),"Ocak","Şubat","Mart","Nisan","Mayıs","Haziran","Temmuz","Ağustos","Eylül","Ekim","Kasım","Aralık"))</f>
        <v/>
      </c>
      <c r="E2066" s="153">
        <f>IF(A2066="","",ROUNDUP(MONTH(A2066)/3,0))</f>
        <v/>
      </c>
      <c r="F2066" s="153">
        <f>IF(A2066="","",WEEKNUM(A2066,2))</f>
        <v/>
      </c>
      <c r="G2066" s="153">
        <f>IF(A2066="","",WEEKDAY(A2066,2))</f>
        <v/>
      </c>
      <c r="H2066" s="153">
        <f>IF(A2066="","",CHOOSE(WEEKDAY(A2066,2),"Pazartesi","Salı","Çarşamba","Perşembe","Cuma","Cumartesi","Pazar"))</f>
        <v/>
      </c>
    </row>
    <row r="2067" ht="10.5" customHeight="1" s="113">
      <c r="A2067" s="152" t="n">
        <v>44070</v>
      </c>
      <c r="B2067" s="153">
        <f>IF(A2067="","",YEAR(A2067))</f>
        <v/>
      </c>
      <c r="C2067" s="153">
        <f>IF(A2067="","",MONTH(A2067))</f>
        <v/>
      </c>
      <c r="D2067" s="153">
        <f>IF(A2067="","",CHOOSE(MONTH(A2067),"Ocak","Şubat","Mart","Nisan","Mayıs","Haziran","Temmuz","Ağustos","Eylül","Ekim","Kasım","Aralık"))</f>
        <v/>
      </c>
      <c r="E2067" s="153">
        <f>IF(A2067="","",ROUNDUP(MONTH(A2067)/3,0))</f>
        <v/>
      </c>
      <c r="F2067" s="153">
        <f>IF(A2067="","",WEEKNUM(A2067,2))</f>
        <v/>
      </c>
      <c r="G2067" s="153">
        <f>IF(A2067="","",WEEKDAY(A2067,2))</f>
        <v/>
      </c>
      <c r="H2067" s="153">
        <f>IF(A2067="","",CHOOSE(WEEKDAY(A2067,2),"Pazartesi","Salı","Çarşamba","Perşembe","Cuma","Cumartesi","Pazar"))</f>
        <v/>
      </c>
    </row>
    <row r="2068" ht="10.5" customHeight="1" s="113">
      <c r="A2068" s="152" t="n">
        <v>44071</v>
      </c>
      <c r="B2068" s="153">
        <f>IF(A2068="","",YEAR(A2068))</f>
        <v/>
      </c>
      <c r="C2068" s="153">
        <f>IF(A2068="","",MONTH(A2068))</f>
        <v/>
      </c>
      <c r="D2068" s="153">
        <f>IF(A2068="","",CHOOSE(MONTH(A2068),"Ocak","Şubat","Mart","Nisan","Mayıs","Haziran","Temmuz","Ağustos","Eylül","Ekim","Kasım","Aralık"))</f>
        <v/>
      </c>
      <c r="E2068" s="153">
        <f>IF(A2068="","",ROUNDUP(MONTH(A2068)/3,0))</f>
        <v/>
      </c>
      <c r="F2068" s="153">
        <f>IF(A2068="","",WEEKNUM(A2068,2))</f>
        <v/>
      </c>
      <c r="G2068" s="153">
        <f>IF(A2068="","",WEEKDAY(A2068,2))</f>
        <v/>
      </c>
      <c r="H2068" s="153">
        <f>IF(A2068="","",CHOOSE(WEEKDAY(A2068,2),"Pazartesi","Salı","Çarşamba","Perşembe","Cuma","Cumartesi","Pazar"))</f>
        <v/>
      </c>
    </row>
    <row r="2069" ht="10.5" customHeight="1" s="113">
      <c r="A2069" s="152" t="n">
        <v>44072</v>
      </c>
      <c r="B2069" s="153">
        <f>IF(A2069="","",YEAR(A2069))</f>
        <v/>
      </c>
      <c r="C2069" s="153">
        <f>IF(A2069="","",MONTH(A2069))</f>
        <v/>
      </c>
      <c r="D2069" s="153">
        <f>IF(A2069="","",CHOOSE(MONTH(A2069),"Ocak","Şubat","Mart","Nisan","Mayıs","Haziran","Temmuz","Ağustos","Eylül","Ekim","Kasım","Aralık"))</f>
        <v/>
      </c>
      <c r="E2069" s="153">
        <f>IF(A2069="","",ROUNDUP(MONTH(A2069)/3,0))</f>
        <v/>
      </c>
      <c r="F2069" s="153">
        <f>IF(A2069="","",WEEKNUM(A2069,2))</f>
        <v/>
      </c>
      <c r="G2069" s="153">
        <f>IF(A2069="","",WEEKDAY(A2069,2))</f>
        <v/>
      </c>
      <c r="H2069" s="153">
        <f>IF(A2069="","",CHOOSE(WEEKDAY(A2069,2),"Pazartesi","Salı","Çarşamba","Perşembe","Cuma","Cumartesi","Pazar"))</f>
        <v/>
      </c>
    </row>
    <row r="2070" ht="10.5" customHeight="1" s="113">
      <c r="A2070" s="152" t="n">
        <v>44073</v>
      </c>
      <c r="B2070" s="153">
        <f>IF(A2070="","",YEAR(A2070))</f>
        <v/>
      </c>
      <c r="C2070" s="153">
        <f>IF(A2070="","",MONTH(A2070))</f>
        <v/>
      </c>
      <c r="D2070" s="153">
        <f>IF(A2070="","",CHOOSE(MONTH(A2070),"Ocak","Şubat","Mart","Nisan","Mayıs","Haziran","Temmuz","Ağustos","Eylül","Ekim","Kasım","Aralık"))</f>
        <v/>
      </c>
      <c r="E2070" s="153">
        <f>IF(A2070="","",ROUNDUP(MONTH(A2070)/3,0))</f>
        <v/>
      </c>
      <c r="F2070" s="153">
        <f>IF(A2070="","",WEEKNUM(A2070,2))</f>
        <v/>
      </c>
      <c r="G2070" s="153">
        <f>IF(A2070="","",WEEKDAY(A2070,2))</f>
        <v/>
      </c>
      <c r="H2070" s="153">
        <f>IF(A2070="","",CHOOSE(WEEKDAY(A2070,2),"Pazartesi","Salı","Çarşamba","Perşembe","Cuma","Cumartesi","Pazar"))</f>
        <v/>
      </c>
    </row>
    <row r="2071" ht="10.5" customHeight="1" s="113">
      <c r="A2071" s="152" t="n">
        <v>44074</v>
      </c>
      <c r="B2071" s="153">
        <f>IF(A2071="","",YEAR(A2071))</f>
        <v/>
      </c>
      <c r="C2071" s="153">
        <f>IF(A2071="","",MONTH(A2071))</f>
        <v/>
      </c>
      <c r="D2071" s="153">
        <f>IF(A2071="","",CHOOSE(MONTH(A2071),"Ocak","Şubat","Mart","Nisan","Mayıs","Haziran","Temmuz","Ağustos","Eylül","Ekim","Kasım","Aralık"))</f>
        <v/>
      </c>
      <c r="E2071" s="153">
        <f>IF(A2071="","",ROUNDUP(MONTH(A2071)/3,0))</f>
        <v/>
      </c>
      <c r="F2071" s="153">
        <f>IF(A2071="","",WEEKNUM(A2071,2))</f>
        <v/>
      </c>
      <c r="G2071" s="153">
        <f>IF(A2071="","",WEEKDAY(A2071,2))</f>
        <v/>
      </c>
      <c r="H2071" s="153">
        <f>IF(A2071="","",CHOOSE(WEEKDAY(A2071,2),"Pazartesi","Salı","Çarşamba","Perşembe","Cuma","Cumartesi","Pazar"))</f>
        <v/>
      </c>
    </row>
    <row r="2072" ht="10.5" customHeight="1" s="113">
      <c r="A2072" s="152" t="n">
        <v>44075</v>
      </c>
      <c r="B2072" s="153">
        <f>IF(A2072="","",YEAR(A2072))</f>
        <v/>
      </c>
      <c r="C2072" s="153">
        <f>IF(A2072="","",MONTH(A2072))</f>
        <v/>
      </c>
      <c r="D2072" s="153">
        <f>IF(A2072="","",CHOOSE(MONTH(A2072),"Ocak","Şubat","Mart","Nisan","Mayıs","Haziran","Temmuz","Ağustos","Eylül","Ekim","Kasım","Aralık"))</f>
        <v/>
      </c>
      <c r="E2072" s="153">
        <f>IF(A2072="","",ROUNDUP(MONTH(A2072)/3,0))</f>
        <v/>
      </c>
      <c r="F2072" s="153">
        <f>IF(A2072="","",WEEKNUM(A2072,2))</f>
        <v/>
      </c>
      <c r="G2072" s="153">
        <f>IF(A2072="","",WEEKDAY(A2072,2))</f>
        <v/>
      </c>
      <c r="H2072" s="153">
        <f>IF(A2072="","",CHOOSE(WEEKDAY(A2072,2),"Pazartesi","Salı","Çarşamba","Perşembe","Cuma","Cumartesi","Pazar"))</f>
        <v/>
      </c>
    </row>
    <row r="2073" ht="10.5" customHeight="1" s="113">
      <c r="A2073" s="152" t="n">
        <v>44076</v>
      </c>
      <c r="B2073" s="153">
        <f>IF(A2073="","",YEAR(A2073))</f>
        <v/>
      </c>
      <c r="C2073" s="153">
        <f>IF(A2073="","",MONTH(A2073))</f>
        <v/>
      </c>
      <c r="D2073" s="153">
        <f>IF(A2073="","",CHOOSE(MONTH(A2073),"Ocak","Şubat","Mart","Nisan","Mayıs","Haziran","Temmuz","Ağustos","Eylül","Ekim","Kasım","Aralık"))</f>
        <v/>
      </c>
      <c r="E2073" s="153">
        <f>IF(A2073="","",ROUNDUP(MONTH(A2073)/3,0))</f>
        <v/>
      </c>
      <c r="F2073" s="153">
        <f>IF(A2073="","",WEEKNUM(A2073,2))</f>
        <v/>
      </c>
      <c r="G2073" s="153">
        <f>IF(A2073="","",WEEKDAY(A2073,2))</f>
        <v/>
      </c>
      <c r="H2073" s="153">
        <f>IF(A2073="","",CHOOSE(WEEKDAY(A2073,2),"Pazartesi","Salı","Çarşamba","Perşembe","Cuma","Cumartesi","Pazar"))</f>
        <v/>
      </c>
    </row>
    <row r="2074" ht="10.5" customHeight="1" s="113">
      <c r="A2074" s="152" t="n">
        <v>44077</v>
      </c>
      <c r="B2074" s="153">
        <f>IF(A2074="","",YEAR(A2074))</f>
        <v/>
      </c>
      <c r="C2074" s="153">
        <f>IF(A2074="","",MONTH(A2074))</f>
        <v/>
      </c>
      <c r="D2074" s="153">
        <f>IF(A2074="","",CHOOSE(MONTH(A2074),"Ocak","Şubat","Mart","Nisan","Mayıs","Haziran","Temmuz","Ağustos","Eylül","Ekim","Kasım","Aralık"))</f>
        <v/>
      </c>
      <c r="E2074" s="153">
        <f>IF(A2074="","",ROUNDUP(MONTH(A2074)/3,0))</f>
        <v/>
      </c>
      <c r="F2074" s="153">
        <f>IF(A2074="","",WEEKNUM(A2074,2))</f>
        <v/>
      </c>
      <c r="G2074" s="153">
        <f>IF(A2074="","",WEEKDAY(A2074,2))</f>
        <v/>
      </c>
      <c r="H2074" s="153">
        <f>IF(A2074="","",CHOOSE(WEEKDAY(A2074,2),"Pazartesi","Salı","Çarşamba","Perşembe","Cuma","Cumartesi","Pazar"))</f>
        <v/>
      </c>
    </row>
    <row r="2075" ht="10.5" customHeight="1" s="113">
      <c r="A2075" s="152" t="n">
        <v>44078</v>
      </c>
      <c r="B2075" s="153">
        <f>IF(A2075="","",YEAR(A2075))</f>
        <v/>
      </c>
      <c r="C2075" s="153">
        <f>IF(A2075="","",MONTH(A2075))</f>
        <v/>
      </c>
      <c r="D2075" s="153">
        <f>IF(A2075="","",CHOOSE(MONTH(A2075),"Ocak","Şubat","Mart","Nisan","Mayıs","Haziran","Temmuz","Ağustos","Eylül","Ekim","Kasım","Aralık"))</f>
        <v/>
      </c>
      <c r="E2075" s="153">
        <f>IF(A2075="","",ROUNDUP(MONTH(A2075)/3,0))</f>
        <v/>
      </c>
      <c r="F2075" s="153">
        <f>IF(A2075="","",WEEKNUM(A2075,2))</f>
        <v/>
      </c>
      <c r="G2075" s="153">
        <f>IF(A2075="","",WEEKDAY(A2075,2))</f>
        <v/>
      </c>
      <c r="H2075" s="153">
        <f>IF(A2075="","",CHOOSE(WEEKDAY(A2075,2),"Pazartesi","Salı","Çarşamba","Perşembe","Cuma","Cumartesi","Pazar"))</f>
        <v/>
      </c>
    </row>
    <row r="2076" ht="10.5" customHeight="1" s="113">
      <c r="A2076" s="152" t="n">
        <v>44079</v>
      </c>
      <c r="B2076" s="153">
        <f>IF(A2076="","",YEAR(A2076))</f>
        <v/>
      </c>
      <c r="C2076" s="153">
        <f>IF(A2076="","",MONTH(A2076))</f>
        <v/>
      </c>
      <c r="D2076" s="153">
        <f>IF(A2076="","",CHOOSE(MONTH(A2076),"Ocak","Şubat","Mart","Nisan","Mayıs","Haziran","Temmuz","Ağustos","Eylül","Ekim","Kasım","Aralık"))</f>
        <v/>
      </c>
      <c r="E2076" s="153">
        <f>IF(A2076="","",ROUNDUP(MONTH(A2076)/3,0))</f>
        <v/>
      </c>
      <c r="F2076" s="153">
        <f>IF(A2076="","",WEEKNUM(A2076,2))</f>
        <v/>
      </c>
      <c r="G2076" s="153">
        <f>IF(A2076="","",WEEKDAY(A2076,2))</f>
        <v/>
      </c>
      <c r="H2076" s="153">
        <f>IF(A2076="","",CHOOSE(WEEKDAY(A2076,2),"Pazartesi","Salı","Çarşamba","Perşembe","Cuma","Cumartesi","Pazar"))</f>
        <v/>
      </c>
    </row>
    <row r="2077" ht="10.5" customHeight="1" s="113">
      <c r="A2077" s="152" t="n">
        <v>44080</v>
      </c>
      <c r="B2077" s="153">
        <f>IF(A2077="","",YEAR(A2077))</f>
        <v/>
      </c>
      <c r="C2077" s="153">
        <f>IF(A2077="","",MONTH(A2077))</f>
        <v/>
      </c>
      <c r="D2077" s="153">
        <f>IF(A2077="","",CHOOSE(MONTH(A2077),"Ocak","Şubat","Mart","Nisan","Mayıs","Haziran","Temmuz","Ağustos","Eylül","Ekim","Kasım","Aralık"))</f>
        <v/>
      </c>
      <c r="E2077" s="153">
        <f>IF(A2077="","",ROUNDUP(MONTH(A2077)/3,0))</f>
        <v/>
      </c>
      <c r="F2077" s="153">
        <f>IF(A2077="","",WEEKNUM(A2077,2))</f>
        <v/>
      </c>
      <c r="G2077" s="153">
        <f>IF(A2077="","",WEEKDAY(A2077,2))</f>
        <v/>
      </c>
      <c r="H2077" s="153">
        <f>IF(A2077="","",CHOOSE(WEEKDAY(A2077,2),"Pazartesi","Salı","Çarşamba","Perşembe","Cuma","Cumartesi","Pazar"))</f>
        <v/>
      </c>
    </row>
    <row r="2078" ht="10.5" customHeight="1" s="113">
      <c r="A2078" s="152" t="n">
        <v>44081</v>
      </c>
      <c r="B2078" s="153">
        <f>IF(A2078="","",YEAR(A2078))</f>
        <v/>
      </c>
      <c r="C2078" s="153">
        <f>IF(A2078="","",MONTH(A2078))</f>
        <v/>
      </c>
      <c r="D2078" s="153">
        <f>IF(A2078="","",CHOOSE(MONTH(A2078),"Ocak","Şubat","Mart","Nisan","Mayıs","Haziran","Temmuz","Ağustos","Eylül","Ekim","Kasım","Aralık"))</f>
        <v/>
      </c>
      <c r="E2078" s="153">
        <f>IF(A2078="","",ROUNDUP(MONTH(A2078)/3,0))</f>
        <v/>
      </c>
      <c r="F2078" s="153">
        <f>IF(A2078="","",WEEKNUM(A2078,2))</f>
        <v/>
      </c>
      <c r="G2078" s="153">
        <f>IF(A2078="","",WEEKDAY(A2078,2))</f>
        <v/>
      </c>
      <c r="H2078" s="153">
        <f>IF(A2078="","",CHOOSE(WEEKDAY(A2078,2),"Pazartesi","Salı","Çarşamba","Perşembe","Cuma","Cumartesi","Pazar"))</f>
        <v/>
      </c>
    </row>
    <row r="2079" ht="10.5" customHeight="1" s="113">
      <c r="A2079" s="152" t="n">
        <v>44082</v>
      </c>
      <c r="B2079" s="153">
        <f>IF(A2079="","",YEAR(A2079))</f>
        <v/>
      </c>
      <c r="C2079" s="153">
        <f>IF(A2079="","",MONTH(A2079))</f>
        <v/>
      </c>
      <c r="D2079" s="153">
        <f>IF(A2079="","",CHOOSE(MONTH(A2079),"Ocak","Şubat","Mart","Nisan","Mayıs","Haziran","Temmuz","Ağustos","Eylül","Ekim","Kasım","Aralık"))</f>
        <v/>
      </c>
      <c r="E2079" s="153">
        <f>IF(A2079="","",ROUNDUP(MONTH(A2079)/3,0))</f>
        <v/>
      </c>
      <c r="F2079" s="153">
        <f>IF(A2079="","",WEEKNUM(A2079,2))</f>
        <v/>
      </c>
      <c r="G2079" s="153">
        <f>IF(A2079="","",WEEKDAY(A2079,2))</f>
        <v/>
      </c>
      <c r="H2079" s="153">
        <f>IF(A2079="","",CHOOSE(WEEKDAY(A2079,2),"Pazartesi","Salı","Çarşamba","Perşembe","Cuma","Cumartesi","Pazar"))</f>
        <v/>
      </c>
    </row>
    <row r="2080" ht="10.5" customHeight="1" s="113">
      <c r="A2080" s="152" t="n">
        <v>44083</v>
      </c>
      <c r="B2080" s="153">
        <f>IF(A2080="","",YEAR(A2080))</f>
        <v/>
      </c>
      <c r="C2080" s="153">
        <f>IF(A2080="","",MONTH(A2080))</f>
        <v/>
      </c>
      <c r="D2080" s="153">
        <f>IF(A2080="","",CHOOSE(MONTH(A2080),"Ocak","Şubat","Mart","Nisan","Mayıs","Haziran","Temmuz","Ağustos","Eylül","Ekim","Kasım","Aralık"))</f>
        <v/>
      </c>
      <c r="E2080" s="153">
        <f>IF(A2080="","",ROUNDUP(MONTH(A2080)/3,0))</f>
        <v/>
      </c>
      <c r="F2080" s="153">
        <f>IF(A2080="","",WEEKNUM(A2080,2))</f>
        <v/>
      </c>
      <c r="G2080" s="153">
        <f>IF(A2080="","",WEEKDAY(A2080,2))</f>
        <v/>
      </c>
      <c r="H2080" s="153">
        <f>IF(A2080="","",CHOOSE(WEEKDAY(A2080,2),"Pazartesi","Salı","Çarşamba","Perşembe","Cuma","Cumartesi","Pazar"))</f>
        <v/>
      </c>
    </row>
    <row r="2081" ht="10.5" customHeight="1" s="113">
      <c r="A2081" s="152" t="n">
        <v>44084</v>
      </c>
      <c r="B2081" s="153">
        <f>IF(A2081="","",YEAR(A2081))</f>
        <v/>
      </c>
      <c r="C2081" s="153">
        <f>IF(A2081="","",MONTH(A2081))</f>
        <v/>
      </c>
      <c r="D2081" s="153">
        <f>IF(A2081="","",CHOOSE(MONTH(A2081),"Ocak","Şubat","Mart","Nisan","Mayıs","Haziran","Temmuz","Ağustos","Eylül","Ekim","Kasım","Aralık"))</f>
        <v/>
      </c>
      <c r="E2081" s="153">
        <f>IF(A2081="","",ROUNDUP(MONTH(A2081)/3,0))</f>
        <v/>
      </c>
      <c r="F2081" s="153">
        <f>IF(A2081="","",WEEKNUM(A2081,2))</f>
        <v/>
      </c>
      <c r="G2081" s="153">
        <f>IF(A2081="","",WEEKDAY(A2081,2))</f>
        <v/>
      </c>
      <c r="H2081" s="153">
        <f>IF(A2081="","",CHOOSE(WEEKDAY(A2081,2),"Pazartesi","Salı","Çarşamba","Perşembe","Cuma","Cumartesi","Pazar"))</f>
        <v/>
      </c>
    </row>
    <row r="2082" ht="10.5" customHeight="1" s="113">
      <c r="A2082" s="152" t="n">
        <v>44085</v>
      </c>
      <c r="B2082" s="153">
        <f>IF(A2082="","",YEAR(A2082))</f>
        <v/>
      </c>
      <c r="C2082" s="153">
        <f>IF(A2082="","",MONTH(A2082))</f>
        <v/>
      </c>
      <c r="D2082" s="153">
        <f>IF(A2082="","",CHOOSE(MONTH(A2082),"Ocak","Şubat","Mart","Nisan","Mayıs","Haziran","Temmuz","Ağustos","Eylül","Ekim","Kasım","Aralık"))</f>
        <v/>
      </c>
      <c r="E2082" s="153">
        <f>IF(A2082="","",ROUNDUP(MONTH(A2082)/3,0))</f>
        <v/>
      </c>
      <c r="F2082" s="153">
        <f>IF(A2082="","",WEEKNUM(A2082,2))</f>
        <v/>
      </c>
      <c r="G2082" s="153">
        <f>IF(A2082="","",WEEKDAY(A2082,2))</f>
        <v/>
      </c>
      <c r="H2082" s="153">
        <f>IF(A2082="","",CHOOSE(WEEKDAY(A2082,2),"Pazartesi","Salı","Çarşamba","Perşembe","Cuma","Cumartesi","Pazar"))</f>
        <v/>
      </c>
    </row>
    <row r="2083" ht="10.5" customHeight="1" s="113">
      <c r="A2083" s="152" t="n">
        <v>44086</v>
      </c>
      <c r="B2083" s="153">
        <f>IF(A2083="","",YEAR(A2083))</f>
        <v/>
      </c>
      <c r="C2083" s="153">
        <f>IF(A2083="","",MONTH(A2083))</f>
        <v/>
      </c>
      <c r="D2083" s="153">
        <f>IF(A2083="","",CHOOSE(MONTH(A2083),"Ocak","Şubat","Mart","Nisan","Mayıs","Haziran","Temmuz","Ağustos","Eylül","Ekim","Kasım","Aralık"))</f>
        <v/>
      </c>
      <c r="E2083" s="153">
        <f>IF(A2083="","",ROUNDUP(MONTH(A2083)/3,0))</f>
        <v/>
      </c>
      <c r="F2083" s="153">
        <f>IF(A2083="","",WEEKNUM(A2083,2))</f>
        <v/>
      </c>
      <c r="G2083" s="153">
        <f>IF(A2083="","",WEEKDAY(A2083,2))</f>
        <v/>
      </c>
      <c r="H2083" s="153">
        <f>IF(A2083="","",CHOOSE(WEEKDAY(A2083,2),"Pazartesi","Salı","Çarşamba","Perşembe","Cuma","Cumartesi","Pazar"))</f>
        <v/>
      </c>
    </row>
    <row r="2084" ht="10.5" customHeight="1" s="113">
      <c r="A2084" s="152" t="n">
        <v>44087</v>
      </c>
      <c r="B2084" s="153">
        <f>IF(A2084="","",YEAR(A2084))</f>
        <v/>
      </c>
      <c r="C2084" s="153">
        <f>IF(A2084="","",MONTH(A2084))</f>
        <v/>
      </c>
      <c r="D2084" s="153">
        <f>IF(A2084="","",CHOOSE(MONTH(A2084),"Ocak","Şubat","Mart","Nisan","Mayıs","Haziran","Temmuz","Ağustos","Eylül","Ekim","Kasım","Aralık"))</f>
        <v/>
      </c>
      <c r="E2084" s="153">
        <f>IF(A2084="","",ROUNDUP(MONTH(A2084)/3,0))</f>
        <v/>
      </c>
      <c r="F2084" s="153">
        <f>IF(A2084="","",WEEKNUM(A2084,2))</f>
        <v/>
      </c>
      <c r="G2084" s="153">
        <f>IF(A2084="","",WEEKDAY(A2084,2))</f>
        <v/>
      </c>
      <c r="H2084" s="153">
        <f>IF(A2084="","",CHOOSE(WEEKDAY(A2084,2),"Pazartesi","Salı","Çarşamba","Perşembe","Cuma","Cumartesi","Pazar"))</f>
        <v/>
      </c>
    </row>
    <row r="2085" ht="10.5" customHeight="1" s="113">
      <c r="A2085" s="152" t="n">
        <v>44088</v>
      </c>
      <c r="B2085" s="153">
        <f>IF(A2085="","",YEAR(A2085))</f>
        <v/>
      </c>
      <c r="C2085" s="153">
        <f>IF(A2085="","",MONTH(A2085))</f>
        <v/>
      </c>
      <c r="D2085" s="153">
        <f>IF(A2085="","",CHOOSE(MONTH(A2085),"Ocak","Şubat","Mart","Nisan","Mayıs","Haziran","Temmuz","Ağustos","Eylül","Ekim","Kasım","Aralık"))</f>
        <v/>
      </c>
      <c r="E2085" s="153">
        <f>IF(A2085="","",ROUNDUP(MONTH(A2085)/3,0))</f>
        <v/>
      </c>
      <c r="F2085" s="153">
        <f>IF(A2085="","",WEEKNUM(A2085,2))</f>
        <v/>
      </c>
      <c r="G2085" s="153">
        <f>IF(A2085="","",WEEKDAY(A2085,2))</f>
        <v/>
      </c>
      <c r="H2085" s="153">
        <f>IF(A2085="","",CHOOSE(WEEKDAY(A2085,2),"Pazartesi","Salı","Çarşamba","Perşembe","Cuma","Cumartesi","Pazar"))</f>
        <v/>
      </c>
    </row>
    <row r="2086" ht="10.5" customHeight="1" s="113">
      <c r="A2086" s="152" t="n">
        <v>44089</v>
      </c>
      <c r="B2086" s="153">
        <f>IF(A2086="","",YEAR(A2086))</f>
        <v/>
      </c>
      <c r="C2086" s="153">
        <f>IF(A2086="","",MONTH(A2086))</f>
        <v/>
      </c>
      <c r="D2086" s="153">
        <f>IF(A2086="","",CHOOSE(MONTH(A2086),"Ocak","Şubat","Mart","Nisan","Mayıs","Haziran","Temmuz","Ağustos","Eylül","Ekim","Kasım","Aralık"))</f>
        <v/>
      </c>
      <c r="E2086" s="153">
        <f>IF(A2086="","",ROUNDUP(MONTH(A2086)/3,0))</f>
        <v/>
      </c>
      <c r="F2086" s="153">
        <f>IF(A2086="","",WEEKNUM(A2086,2))</f>
        <v/>
      </c>
      <c r="G2086" s="153">
        <f>IF(A2086="","",WEEKDAY(A2086,2))</f>
        <v/>
      </c>
      <c r="H2086" s="153">
        <f>IF(A2086="","",CHOOSE(WEEKDAY(A2086,2),"Pazartesi","Salı","Çarşamba","Perşembe","Cuma","Cumartesi","Pazar"))</f>
        <v/>
      </c>
    </row>
    <row r="2087" ht="10.5" customHeight="1" s="113">
      <c r="A2087" s="152" t="n">
        <v>44090</v>
      </c>
      <c r="B2087" s="153">
        <f>IF(A2087="","",YEAR(A2087))</f>
        <v/>
      </c>
      <c r="C2087" s="153">
        <f>IF(A2087="","",MONTH(A2087))</f>
        <v/>
      </c>
      <c r="D2087" s="153">
        <f>IF(A2087="","",CHOOSE(MONTH(A2087),"Ocak","Şubat","Mart","Nisan","Mayıs","Haziran","Temmuz","Ağustos","Eylül","Ekim","Kasım","Aralık"))</f>
        <v/>
      </c>
      <c r="E2087" s="153">
        <f>IF(A2087="","",ROUNDUP(MONTH(A2087)/3,0))</f>
        <v/>
      </c>
      <c r="F2087" s="153">
        <f>IF(A2087="","",WEEKNUM(A2087,2))</f>
        <v/>
      </c>
      <c r="G2087" s="153">
        <f>IF(A2087="","",WEEKDAY(A2087,2))</f>
        <v/>
      </c>
      <c r="H2087" s="153">
        <f>IF(A2087="","",CHOOSE(WEEKDAY(A2087,2),"Pazartesi","Salı","Çarşamba","Perşembe","Cuma","Cumartesi","Pazar"))</f>
        <v/>
      </c>
    </row>
    <row r="2088" ht="10.5" customHeight="1" s="113">
      <c r="A2088" s="152" t="n">
        <v>44091</v>
      </c>
      <c r="B2088" s="153">
        <f>IF(A2088="","",YEAR(A2088))</f>
        <v/>
      </c>
      <c r="C2088" s="153">
        <f>IF(A2088="","",MONTH(A2088))</f>
        <v/>
      </c>
      <c r="D2088" s="153">
        <f>IF(A2088="","",CHOOSE(MONTH(A2088),"Ocak","Şubat","Mart","Nisan","Mayıs","Haziran","Temmuz","Ağustos","Eylül","Ekim","Kasım","Aralık"))</f>
        <v/>
      </c>
      <c r="E2088" s="153">
        <f>IF(A2088="","",ROUNDUP(MONTH(A2088)/3,0))</f>
        <v/>
      </c>
      <c r="F2088" s="153">
        <f>IF(A2088="","",WEEKNUM(A2088,2))</f>
        <v/>
      </c>
      <c r="G2088" s="153">
        <f>IF(A2088="","",WEEKDAY(A2088,2))</f>
        <v/>
      </c>
      <c r="H2088" s="153">
        <f>IF(A2088="","",CHOOSE(WEEKDAY(A2088,2),"Pazartesi","Salı","Çarşamba","Perşembe","Cuma","Cumartesi","Pazar"))</f>
        <v/>
      </c>
    </row>
    <row r="2089" ht="10.5" customHeight="1" s="113">
      <c r="A2089" s="152" t="n">
        <v>44092</v>
      </c>
      <c r="B2089" s="153">
        <f>IF(A2089="","",YEAR(A2089))</f>
        <v/>
      </c>
      <c r="C2089" s="153">
        <f>IF(A2089="","",MONTH(A2089))</f>
        <v/>
      </c>
      <c r="D2089" s="153">
        <f>IF(A2089="","",CHOOSE(MONTH(A2089),"Ocak","Şubat","Mart","Nisan","Mayıs","Haziran","Temmuz","Ağustos","Eylül","Ekim","Kasım","Aralık"))</f>
        <v/>
      </c>
      <c r="E2089" s="153">
        <f>IF(A2089="","",ROUNDUP(MONTH(A2089)/3,0))</f>
        <v/>
      </c>
      <c r="F2089" s="153">
        <f>IF(A2089="","",WEEKNUM(A2089,2))</f>
        <v/>
      </c>
      <c r="G2089" s="153">
        <f>IF(A2089="","",WEEKDAY(A2089,2))</f>
        <v/>
      </c>
      <c r="H2089" s="153">
        <f>IF(A2089="","",CHOOSE(WEEKDAY(A2089,2),"Pazartesi","Salı","Çarşamba","Perşembe","Cuma","Cumartesi","Pazar"))</f>
        <v/>
      </c>
    </row>
    <row r="2090" ht="10.5" customHeight="1" s="113">
      <c r="A2090" s="152" t="n">
        <v>44093</v>
      </c>
      <c r="B2090" s="153">
        <f>IF(A2090="","",YEAR(A2090))</f>
        <v/>
      </c>
      <c r="C2090" s="153">
        <f>IF(A2090="","",MONTH(A2090))</f>
        <v/>
      </c>
      <c r="D2090" s="153">
        <f>IF(A2090="","",CHOOSE(MONTH(A2090),"Ocak","Şubat","Mart","Nisan","Mayıs","Haziran","Temmuz","Ağustos","Eylül","Ekim","Kasım","Aralık"))</f>
        <v/>
      </c>
      <c r="E2090" s="153">
        <f>IF(A2090="","",ROUNDUP(MONTH(A2090)/3,0))</f>
        <v/>
      </c>
      <c r="F2090" s="153">
        <f>IF(A2090="","",WEEKNUM(A2090,2))</f>
        <v/>
      </c>
      <c r="G2090" s="153">
        <f>IF(A2090="","",WEEKDAY(A2090,2))</f>
        <v/>
      </c>
      <c r="H2090" s="153">
        <f>IF(A2090="","",CHOOSE(WEEKDAY(A2090,2),"Pazartesi","Salı","Çarşamba","Perşembe","Cuma","Cumartesi","Pazar"))</f>
        <v/>
      </c>
    </row>
    <row r="2091" ht="10.5" customHeight="1" s="113">
      <c r="A2091" s="152" t="n">
        <v>44094</v>
      </c>
      <c r="B2091" s="153">
        <f>IF(A2091="","",YEAR(A2091))</f>
        <v/>
      </c>
      <c r="C2091" s="153">
        <f>IF(A2091="","",MONTH(A2091))</f>
        <v/>
      </c>
      <c r="D2091" s="153">
        <f>IF(A2091="","",CHOOSE(MONTH(A2091),"Ocak","Şubat","Mart","Nisan","Mayıs","Haziran","Temmuz","Ağustos","Eylül","Ekim","Kasım","Aralık"))</f>
        <v/>
      </c>
      <c r="E2091" s="153">
        <f>IF(A2091="","",ROUNDUP(MONTH(A2091)/3,0))</f>
        <v/>
      </c>
      <c r="F2091" s="153">
        <f>IF(A2091="","",WEEKNUM(A2091,2))</f>
        <v/>
      </c>
      <c r="G2091" s="153">
        <f>IF(A2091="","",WEEKDAY(A2091,2))</f>
        <v/>
      </c>
      <c r="H2091" s="153">
        <f>IF(A2091="","",CHOOSE(WEEKDAY(A2091,2),"Pazartesi","Salı","Çarşamba","Perşembe","Cuma","Cumartesi","Pazar"))</f>
        <v/>
      </c>
    </row>
    <row r="2092" ht="10.5" customHeight="1" s="113">
      <c r="A2092" s="152" t="n">
        <v>44095</v>
      </c>
      <c r="B2092" s="153">
        <f>IF(A2092="","",YEAR(A2092))</f>
        <v/>
      </c>
      <c r="C2092" s="153">
        <f>IF(A2092="","",MONTH(A2092))</f>
        <v/>
      </c>
      <c r="D2092" s="153">
        <f>IF(A2092="","",CHOOSE(MONTH(A2092),"Ocak","Şubat","Mart","Nisan","Mayıs","Haziran","Temmuz","Ağustos","Eylül","Ekim","Kasım","Aralık"))</f>
        <v/>
      </c>
      <c r="E2092" s="153">
        <f>IF(A2092="","",ROUNDUP(MONTH(A2092)/3,0))</f>
        <v/>
      </c>
      <c r="F2092" s="153">
        <f>IF(A2092="","",WEEKNUM(A2092,2))</f>
        <v/>
      </c>
      <c r="G2092" s="153">
        <f>IF(A2092="","",WEEKDAY(A2092,2))</f>
        <v/>
      </c>
      <c r="H2092" s="153">
        <f>IF(A2092="","",CHOOSE(WEEKDAY(A2092,2),"Pazartesi","Salı","Çarşamba","Perşembe","Cuma","Cumartesi","Pazar"))</f>
        <v/>
      </c>
    </row>
    <row r="2093" ht="10.5" customHeight="1" s="113">
      <c r="A2093" s="152" t="n">
        <v>44096</v>
      </c>
      <c r="B2093" s="153">
        <f>IF(A2093="","",YEAR(A2093))</f>
        <v/>
      </c>
      <c r="C2093" s="153">
        <f>IF(A2093="","",MONTH(A2093))</f>
        <v/>
      </c>
      <c r="D2093" s="153">
        <f>IF(A2093="","",CHOOSE(MONTH(A2093),"Ocak","Şubat","Mart","Nisan","Mayıs","Haziran","Temmuz","Ağustos","Eylül","Ekim","Kasım","Aralık"))</f>
        <v/>
      </c>
      <c r="E2093" s="153">
        <f>IF(A2093="","",ROUNDUP(MONTH(A2093)/3,0))</f>
        <v/>
      </c>
      <c r="F2093" s="153">
        <f>IF(A2093="","",WEEKNUM(A2093,2))</f>
        <v/>
      </c>
      <c r="G2093" s="153">
        <f>IF(A2093="","",WEEKDAY(A2093,2))</f>
        <v/>
      </c>
      <c r="H2093" s="153">
        <f>IF(A2093="","",CHOOSE(WEEKDAY(A2093,2),"Pazartesi","Salı","Çarşamba","Perşembe","Cuma","Cumartesi","Pazar"))</f>
        <v/>
      </c>
    </row>
    <row r="2094" ht="10.5" customHeight="1" s="113">
      <c r="A2094" s="152" t="n">
        <v>44097</v>
      </c>
      <c r="B2094" s="153">
        <f>IF(A2094="","",YEAR(A2094))</f>
        <v/>
      </c>
      <c r="C2094" s="153">
        <f>IF(A2094="","",MONTH(A2094))</f>
        <v/>
      </c>
      <c r="D2094" s="153">
        <f>IF(A2094="","",CHOOSE(MONTH(A2094),"Ocak","Şubat","Mart","Nisan","Mayıs","Haziran","Temmuz","Ağustos","Eylül","Ekim","Kasım","Aralık"))</f>
        <v/>
      </c>
      <c r="E2094" s="153">
        <f>IF(A2094="","",ROUNDUP(MONTH(A2094)/3,0))</f>
        <v/>
      </c>
      <c r="F2094" s="153">
        <f>IF(A2094="","",WEEKNUM(A2094,2))</f>
        <v/>
      </c>
      <c r="G2094" s="153">
        <f>IF(A2094="","",WEEKDAY(A2094,2))</f>
        <v/>
      </c>
      <c r="H2094" s="153">
        <f>IF(A2094="","",CHOOSE(WEEKDAY(A2094,2),"Pazartesi","Salı","Çarşamba","Perşembe","Cuma","Cumartesi","Pazar"))</f>
        <v/>
      </c>
    </row>
    <row r="2095" ht="10.5" customHeight="1" s="113">
      <c r="A2095" s="152" t="n">
        <v>44098</v>
      </c>
      <c r="B2095" s="153">
        <f>IF(A2095="","",YEAR(A2095))</f>
        <v/>
      </c>
      <c r="C2095" s="153">
        <f>IF(A2095="","",MONTH(A2095))</f>
        <v/>
      </c>
      <c r="D2095" s="153">
        <f>IF(A2095="","",CHOOSE(MONTH(A2095),"Ocak","Şubat","Mart","Nisan","Mayıs","Haziran","Temmuz","Ağustos","Eylül","Ekim","Kasım","Aralık"))</f>
        <v/>
      </c>
      <c r="E2095" s="153">
        <f>IF(A2095="","",ROUNDUP(MONTH(A2095)/3,0))</f>
        <v/>
      </c>
      <c r="F2095" s="153">
        <f>IF(A2095="","",WEEKNUM(A2095,2))</f>
        <v/>
      </c>
      <c r="G2095" s="153">
        <f>IF(A2095="","",WEEKDAY(A2095,2))</f>
        <v/>
      </c>
      <c r="H2095" s="153">
        <f>IF(A2095="","",CHOOSE(WEEKDAY(A2095,2),"Pazartesi","Salı","Çarşamba","Perşembe","Cuma","Cumartesi","Pazar"))</f>
        <v/>
      </c>
    </row>
    <row r="2096" ht="10.5" customHeight="1" s="113">
      <c r="A2096" s="152" t="n">
        <v>44099</v>
      </c>
      <c r="B2096" s="153">
        <f>IF(A2096="","",YEAR(A2096))</f>
        <v/>
      </c>
      <c r="C2096" s="153">
        <f>IF(A2096="","",MONTH(A2096))</f>
        <v/>
      </c>
      <c r="D2096" s="153">
        <f>IF(A2096="","",CHOOSE(MONTH(A2096),"Ocak","Şubat","Mart","Nisan","Mayıs","Haziran","Temmuz","Ağustos","Eylül","Ekim","Kasım","Aralık"))</f>
        <v/>
      </c>
      <c r="E2096" s="153">
        <f>IF(A2096="","",ROUNDUP(MONTH(A2096)/3,0))</f>
        <v/>
      </c>
      <c r="F2096" s="153">
        <f>IF(A2096="","",WEEKNUM(A2096,2))</f>
        <v/>
      </c>
      <c r="G2096" s="153">
        <f>IF(A2096="","",WEEKDAY(A2096,2))</f>
        <v/>
      </c>
      <c r="H2096" s="153">
        <f>IF(A2096="","",CHOOSE(WEEKDAY(A2096,2),"Pazartesi","Salı","Çarşamba","Perşembe","Cuma","Cumartesi","Pazar"))</f>
        <v/>
      </c>
    </row>
    <row r="2097" ht="10.5" customHeight="1" s="113">
      <c r="A2097" s="152" t="n">
        <v>44100</v>
      </c>
      <c r="B2097" s="153">
        <f>IF(A2097="","",YEAR(A2097))</f>
        <v/>
      </c>
      <c r="C2097" s="153">
        <f>IF(A2097="","",MONTH(A2097))</f>
        <v/>
      </c>
      <c r="D2097" s="153">
        <f>IF(A2097="","",CHOOSE(MONTH(A2097),"Ocak","Şubat","Mart","Nisan","Mayıs","Haziran","Temmuz","Ağustos","Eylül","Ekim","Kasım","Aralık"))</f>
        <v/>
      </c>
      <c r="E2097" s="153">
        <f>IF(A2097="","",ROUNDUP(MONTH(A2097)/3,0))</f>
        <v/>
      </c>
      <c r="F2097" s="153">
        <f>IF(A2097="","",WEEKNUM(A2097,2))</f>
        <v/>
      </c>
      <c r="G2097" s="153">
        <f>IF(A2097="","",WEEKDAY(A2097,2))</f>
        <v/>
      </c>
      <c r="H2097" s="153">
        <f>IF(A2097="","",CHOOSE(WEEKDAY(A2097,2),"Pazartesi","Salı","Çarşamba","Perşembe","Cuma","Cumartesi","Pazar"))</f>
        <v/>
      </c>
    </row>
    <row r="2098" ht="10.5" customHeight="1" s="113">
      <c r="A2098" s="152" t="n">
        <v>44101</v>
      </c>
      <c r="B2098" s="153">
        <f>IF(A2098="","",YEAR(A2098))</f>
        <v/>
      </c>
      <c r="C2098" s="153">
        <f>IF(A2098="","",MONTH(A2098))</f>
        <v/>
      </c>
      <c r="D2098" s="153">
        <f>IF(A2098="","",CHOOSE(MONTH(A2098),"Ocak","Şubat","Mart","Nisan","Mayıs","Haziran","Temmuz","Ağustos","Eylül","Ekim","Kasım","Aralık"))</f>
        <v/>
      </c>
      <c r="E2098" s="153">
        <f>IF(A2098="","",ROUNDUP(MONTH(A2098)/3,0))</f>
        <v/>
      </c>
      <c r="F2098" s="153">
        <f>IF(A2098="","",WEEKNUM(A2098,2))</f>
        <v/>
      </c>
      <c r="G2098" s="153">
        <f>IF(A2098="","",WEEKDAY(A2098,2))</f>
        <v/>
      </c>
      <c r="H2098" s="153">
        <f>IF(A2098="","",CHOOSE(WEEKDAY(A2098,2),"Pazartesi","Salı","Çarşamba","Perşembe","Cuma","Cumartesi","Pazar"))</f>
        <v/>
      </c>
    </row>
    <row r="2099" ht="10.5" customHeight="1" s="113">
      <c r="A2099" s="152" t="n">
        <v>44102</v>
      </c>
      <c r="B2099" s="153">
        <f>IF(A2099="","",YEAR(A2099))</f>
        <v/>
      </c>
      <c r="C2099" s="153">
        <f>IF(A2099="","",MONTH(A2099))</f>
        <v/>
      </c>
      <c r="D2099" s="153">
        <f>IF(A2099="","",CHOOSE(MONTH(A2099),"Ocak","Şubat","Mart","Nisan","Mayıs","Haziran","Temmuz","Ağustos","Eylül","Ekim","Kasım","Aralık"))</f>
        <v/>
      </c>
      <c r="E2099" s="153">
        <f>IF(A2099="","",ROUNDUP(MONTH(A2099)/3,0))</f>
        <v/>
      </c>
      <c r="F2099" s="153">
        <f>IF(A2099="","",WEEKNUM(A2099,2))</f>
        <v/>
      </c>
      <c r="G2099" s="153">
        <f>IF(A2099="","",WEEKDAY(A2099,2))</f>
        <v/>
      </c>
      <c r="H2099" s="153">
        <f>IF(A2099="","",CHOOSE(WEEKDAY(A2099,2),"Pazartesi","Salı","Çarşamba","Perşembe","Cuma","Cumartesi","Pazar"))</f>
        <v/>
      </c>
    </row>
    <row r="2100" ht="10.5" customHeight="1" s="113">
      <c r="A2100" s="152" t="n">
        <v>44103</v>
      </c>
      <c r="B2100" s="153">
        <f>IF(A2100="","",YEAR(A2100))</f>
        <v/>
      </c>
      <c r="C2100" s="153">
        <f>IF(A2100="","",MONTH(A2100))</f>
        <v/>
      </c>
      <c r="D2100" s="153">
        <f>IF(A2100="","",CHOOSE(MONTH(A2100),"Ocak","Şubat","Mart","Nisan","Mayıs","Haziran","Temmuz","Ağustos","Eylül","Ekim","Kasım","Aralık"))</f>
        <v/>
      </c>
      <c r="E2100" s="153">
        <f>IF(A2100="","",ROUNDUP(MONTH(A2100)/3,0))</f>
        <v/>
      </c>
      <c r="F2100" s="153">
        <f>IF(A2100="","",WEEKNUM(A2100,2))</f>
        <v/>
      </c>
      <c r="G2100" s="153">
        <f>IF(A2100="","",WEEKDAY(A2100,2))</f>
        <v/>
      </c>
      <c r="H2100" s="153">
        <f>IF(A2100="","",CHOOSE(WEEKDAY(A2100,2),"Pazartesi","Salı","Çarşamba","Perşembe","Cuma","Cumartesi","Pazar"))</f>
        <v/>
      </c>
    </row>
    <row r="2101" ht="10.5" customHeight="1" s="113">
      <c r="A2101" s="152" t="n">
        <v>44104</v>
      </c>
      <c r="B2101" s="153">
        <f>IF(A2101="","",YEAR(A2101))</f>
        <v/>
      </c>
      <c r="C2101" s="153">
        <f>IF(A2101="","",MONTH(A2101))</f>
        <v/>
      </c>
      <c r="D2101" s="153">
        <f>IF(A2101="","",CHOOSE(MONTH(A2101),"Ocak","Şubat","Mart","Nisan","Mayıs","Haziran","Temmuz","Ağustos","Eylül","Ekim","Kasım","Aralık"))</f>
        <v/>
      </c>
      <c r="E2101" s="153">
        <f>IF(A2101="","",ROUNDUP(MONTH(A2101)/3,0))</f>
        <v/>
      </c>
      <c r="F2101" s="153">
        <f>IF(A2101="","",WEEKNUM(A2101,2))</f>
        <v/>
      </c>
      <c r="G2101" s="153">
        <f>IF(A2101="","",WEEKDAY(A2101,2))</f>
        <v/>
      </c>
      <c r="H2101" s="153">
        <f>IF(A2101="","",CHOOSE(WEEKDAY(A2101,2),"Pazartesi","Salı","Çarşamba","Perşembe","Cuma","Cumartesi","Pazar"))</f>
        <v/>
      </c>
    </row>
    <row r="2102" ht="10.5" customHeight="1" s="113">
      <c r="A2102" s="152" t="n">
        <v>44105</v>
      </c>
      <c r="B2102" s="153">
        <f>IF(A2102="","",YEAR(A2102))</f>
        <v/>
      </c>
      <c r="C2102" s="153">
        <f>IF(A2102="","",MONTH(A2102))</f>
        <v/>
      </c>
      <c r="D2102" s="153">
        <f>IF(A2102="","",CHOOSE(MONTH(A2102),"Ocak","Şubat","Mart","Nisan","Mayıs","Haziran","Temmuz","Ağustos","Eylül","Ekim","Kasım","Aralık"))</f>
        <v/>
      </c>
      <c r="E2102" s="153">
        <f>IF(A2102="","",ROUNDUP(MONTH(A2102)/3,0))</f>
        <v/>
      </c>
      <c r="F2102" s="153">
        <f>IF(A2102="","",WEEKNUM(A2102,2))</f>
        <v/>
      </c>
      <c r="G2102" s="153">
        <f>IF(A2102="","",WEEKDAY(A2102,2))</f>
        <v/>
      </c>
      <c r="H2102" s="153">
        <f>IF(A2102="","",CHOOSE(WEEKDAY(A2102,2),"Pazartesi","Salı","Çarşamba","Perşembe","Cuma","Cumartesi","Pazar"))</f>
        <v/>
      </c>
    </row>
    <row r="2103" ht="10.5" customHeight="1" s="113">
      <c r="A2103" s="152" t="n">
        <v>44106</v>
      </c>
      <c r="B2103" s="153">
        <f>IF(A2103="","",YEAR(A2103))</f>
        <v/>
      </c>
      <c r="C2103" s="153">
        <f>IF(A2103="","",MONTH(A2103))</f>
        <v/>
      </c>
      <c r="D2103" s="153">
        <f>IF(A2103="","",CHOOSE(MONTH(A2103),"Ocak","Şubat","Mart","Nisan","Mayıs","Haziran","Temmuz","Ağustos","Eylül","Ekim","Kasım","Aralık"))</f>
        <v/>
      </c>
      <c r="E2103" s="153">
        <f>IF(A2103="","",ROUNDUP(MONTH(A2103)/3,0))</f>
        <v/>
      </c>
      <c r="F2103" s="153">
        <f>IF(A2103="","",WEEKNUM(A2103,2))</f>
        <v/>
      </c>
      <c r="G2103" s="153">
        <f>IF(A2103="","",WEEKDAY(A2103,2))</f>
        <v/>
      </c>
      <c r="H2103" s="153">
        <f>IF(A2103="","",CHOOSE(WEEKDAY(A2103,2),"Pazartesi","Salı","Çarşamba","Perşembe","Cuma","Cumartesi","Pazar"))</f>
        <v/>
      </c>
    </row>
    <row r="2104" ht="10.5" customHeight="1" s="113">
      <c r="A2104" s="152" t="n">
        <v>44107</v>
      </c>
      <c r="B2104" s="153">
        <f>IF(A2104="","",YEAR(A2104))</f>
        <v/>
      </c>
      <c r="C2104" s="153">
        <f>IF(A2104="","",MONTH(A2104))</f>
        <v/>
      </c>
      <c r="D2104" s="153">
        <f>IF(A2104="","",CHOOSE(MONTH(A2104),"Ocak","Şubat","Mart","Nisan","Mayıs","Haziran","Temmuz","Ağustos","Eylül","Ekim","Kasım","Aralık"))</f>
        <v/>
      </c>
      <c r="E2104" s="153">
        <f>IF(A2104="","",ROUNDUP(MONTH(A2104)/3,0))</f>
        <v/>
      </c>
      <c r="F2104" s="153">
        <f>IF(A2104="","",WEEKNUM(A2104,2))</f>
        <v/>
      </c>
      <c r="G2104" s="153">
        <f>IF(A2104="","",WEEKDAY(A2104,2))</f>
        <v/>
      </c>
      <c r="H2104" s="153">
        <f>IF(A2104="","",CHOOSE(WEEKDAY(A2104,2),"Pazartesi","Salı","Çarşamba","Perşembe","Cuma","Cumartesi","Pazar"))</f>
        <v/>
      </c>
    </row>
    <row r="2105" ht="10.5" customHeight="1" s="113">
      <c r="A2105" s="152" t="n">
        <v>44108</v>
      </c>
      <c r="B2105" s="153">
        <f>IF(A2105="","",YEAR(A2105))</f>
        <v/>
      </c>
      <c r="C2105" s="153">
        <f>IF(A2105="","",MONTH(A2105))</f>
        <v/>
      </c>
      <c r="D2105" s="153">
        <f>IF(A2105="","",CHOOSE(MONTH(A2105),"Ocak","Şubat","Mart","Nisan","Mayıs","Haziran","Temmuz","Ağustos","Eylül","Ekim","Kasım","Aralık"))</f>
        <v/>
      </c>
      <c r="E2105" s="153">
        <f>IF(A2105="","",ROUNDUP(MONTH(A2105)/3,0))</f>
        <v/>
      </c>
      <c r="F2105" s="153">
        <f>IF(A2105="","",WEEKNUM(A2105,2))</f>
        <v/>
      </c>
      <c r="G2105" s="153">
        <f>IF(A2105="","",WEEKDAY(A2105,2))</f>
        <v/>
      </c>
      <c r="H2105" s="153">
        <f>IF(A2105="","",CHOOSE(WEEKDAY(A2105,2),"Pazartesi","Salı","Çarşamba","Perşembe","Cuma","Cumartesi","Pazar"))</f>
        <v/>
      </c>
    </row>
    <row r="2106" ht="10.5" customHeight="1" s="113">
      <c r="A2106" s="152" t="n">
        <v>44109</v>
      </c>
      <c r="B2106" s="153">
        <f>IF(A2106="","",YEAR(A2106))</f>
        <v/>
      </c>
      <c r="C2106" s="153">
        <f>IF(A2106="","",MONTH(A2106))</f>
        <v/>
      </c>
      <c r="D2106" s="153">
        <f>IF(A2106="","",CHOOSE(MONTH(A2106),"Ocak","Şubat","Mart","Nisan","Mayıs","Haziran","Temmuz","Ağustos","Eylül","Ekim","Kasım","Aralık"))</f>
        <v/>
      </c>
      <c r="E2106" s="153">
        <f>IF(A2106="","",ROUNDUP(MONTH(A2106)/3,0))</f>
        <v/>
      </c>
      <c r="F2106" s="153">
        <f>IF(A2106="","",WEEKNUM(A2106,2))</f>
        <v/>
      </c>
      <c r="G2106" s="153">
        <f>IF(A2106="","",WEEKDAY(A2106,2))</f>
        <v/>
      </c>
      <c r="H2106" s="153">
        <f>IF(A2106="","",CHOOSE(WEEKDAY(A2106,2),"Pazartesi","Salı","Çarşamba","Perşembe","Cuma","Cumartesi","Pazar"))</f>
        <v/>
      </c>
    </row>
    <row r="2107" ht="10.5" customHeight="1" s="113">
      <c r="A2107" s="152" t="n">
        <v>44110</v>
      </c>
      <c r="B2107" s="153">
        <f>IF(A2107="","",YEAR(A2107))</f>
        <v/>
      </c>
      <c r="C2107" s="153">
        <f>IF(A2107="","",MONTH(A2107))</f>
        <v/>
      </c>
      <c r="D2107" s="153">
        <f>IF(A2107="","",CHOOSE(MONTH(A2107),"Ocak","Şubat","Mart","Nisan","Mayıs","Haziran","Temmuz","Ağustos","Eylül","Ekim","Kasım","Aralık"))</f>
        <v/>
      </c>
      <c r="E2107" s="153">
        <f>IF(A2107="","",ROUNDUP(MONTH(A2107)/3,0))</f>
        <v/>
      </c>
      <c r="F2107" s="153">
        <f>IF(A2107="","",WEEKNUM(A2107,2))</f>
        <v/>
      </c>
      <c r="G2107" s="153">
        <f>IF(A2107="","",WEEKDAY(A2107,2))</f>
        <v/>
      </c>
      <c r="H2107" s="153">
        <f>IF(A2107="","",CHOOSE(WEEKDAY(A2107,2),"Pazartesi","Salı","Çarşamba","Perşembe","Cuma","Cumartesi","Pazar"))</f>
        <v/>
      </c>
    </row>
    <row r="2108" ht="10.5" customHeight="1" s="113">
      <c r="A2108" s="152" t="n">
        <v>44111</v>
      </c>
      <c r="B2108" s="153">
        <f>IF(A2108="","",YEAR(A2108))</f>
        <v/>
      </c>
      <c r="C2108" s="153">
        <f>IF(A2108="","",MONTH(A2108))</f>
        <v/>
      </c>
      <c r="D2108" s="153">
        <f>IF(A2108="","",CHOOSE(MONTH(A2108),"Ocak","Şubat","Mart","Nisan","Mayıs","Haziran","Temmuz","Ağustos","Eylül","Ekim","Kasım","Aralık"))</f>
        <v/>
      </c>
      <c r="E2108" s="153">
        <f>IF(A2108="","",ROUNDUP(MONTH(A2108)/3,0))</f>
        <v/>
      </c>
      <c r="F2108" s="153">
        <f>IF(A2108="","",WEEKNUM(A2108,2))</f>
        <v/>
      </c>
      <c r="G2108" s="153">
        <f>IF(A2108="","",WEEKDAY(A2108,2))</f>
        <v/>
      </c>
      <c r="H2108" s="153">
        <f>IF(A2108="","",CHOOSE(WEEKDAY(A2108,2),"Pazartesi","Salı","Çarşamba","Perşembe","Cuma","Cumartesi","Pazar"))</f>
        <v/>
      </c>
    </row>
    <row r="2109" ht="10.5" customHeight="1" s="113">
      <c r="A2109" s="152" t="n">
        <v>44112</v>
      </c>
      <c r="B2109" s="153">
        <f>IF(A2109="","",YEAR(A2109))</f>
        <v/>
      </c>
      <c r="C2109" s="153">
        <f>IF(A2109="","",MONTH(A2109))</f>
        <v/>
      </c>
      <c r="D2109" s="153">
        <f>IF(A2109="","",CHOOSE(MONTH(A2109),"Ocak","Şubat","Mart","Nisan","Mayıs","Haziran","Temmuz","Ağustos","Eylül","Ekim","Kasım","Aralık"))</f>
        <v/>
      </c>
      <c r="E2109" s="153">
        <f>IF(A2109="","",ROUNDUP(MONTH(A2109)/3,0))</f>
        <v/>
      </c>
      <c r="F2109" s="153">
        <f>IF(A2109="","",WEEKNUM(A2109,2))</f>
        <v/>
      </c>
      <c r="G2109" s="153">
        <f>IF(A2109="","",WEEKDAY(A2109,2))</f>
        <v/>
      </c>
      <c r="H2109" s="153">
        <f>IF(A2109="","",CHOOSE(WEEKDAY(A2109,2),"Pazartesi","Salı","Çarşamba","Perşembe","Cuma","Cumartesi","Pazar"))</f>
        <v/>
      </c>
    </row>
    <row r="2110" ht="10.5" customHeight="1" s="113">
      <c r="A2110" s="152" t="n">
        <v>44113</v>
      </c>
      <c r="B2110" s="153">
        <f>IF(A2110="","",YEAR(A2110))</f>
        <v/>
      </c>
      <c r="C2110" s="153">
        <f>IF(A2110="","",MONTH(A2110))</f>
        <v/>
      </c>
      <c r="D2110" s="153">
        <f>IF(A2110="","",CHOOSE(MONTH(A2110),"Ocak","Şubat","Mart","Nisan","Mayıs","Haziran","Temmuz","Ağustos","Eylül","Ekim","Kasım","Aralık"))</f>
        <v/>
      </c>
      <c r="E2110" s="153">
        <f>IF(A2110="","",ROUNDUP(MONTH(A2110)/3,0))</f>
        <v/>
      </c>
      <c r="F2110" s="153">
        <f>IF(A2110="","",WEEKNUM(A2110,2))</f>
        <v/>
      </c>
      <c r="G2110" s="153">
        <f>IF(A2110="","",WEEKDAY(A2110,2))</f>
        <v/>
      </c>
      <c r="H2110" s="153">
        <f>IF(A2110="","",CHOOSE(WEEKDAY(A2110,2),"Pazartesi","Salı","Çarşamba","Perşembe","Cuma","Cumartesi","Pazar"))</f>
        <v/>
      </c>
    </row>
    <row r="2111" ht="10.5" customHeight="1" s="113">
      <c r="A2111" s="152" t="n">
        <v>44114</v>
      </c>
      <c r="B2111" s="153">
        <f>IF(A2111="","",YEAR(A2111))</f>
        <v/>
      </c>
      <c r="C2111" s="153">
        <f>IF(A2111="","",MONTH(A2111))</f>
        <v/>
      </c>
      <c r="D2111" s="153">
        <f>IF(A2111="","",CHOOSE(MONTH(A2111),"Ocak","Şubat","Mart","Nisan","Mayıs","Haziran","Temmuz","Ağustos","Eylül","Ekim","Kasım","Aralık"))</f>
        <v/>
      </c>
      <c r="E2111" s="153">
        <f>IF(A2111="","",ROUNDUP(MONTH(A2111)/3,0))</f>
        <v/>
      </c>
      <c r="F2111" s="153">
        <f>IF(A2111="","",WEEKNUM(A2111,2))</f>
        <v/>
      </c>
      <c r="G2111" s="153">
        <f>IF(A2111="","",WEEKDAY(A2111,2))</f>
        <v/>
      </c>
      <c r="H2111" s="153">
        <f>IF(A2111="","",CHOOSE(WEEKDAY(A2111,2),"Pazartesi","Salı","Çarşamba","Perşembe","Cuma","Cumartesi","Pazar"))</f>
        <v/>
      </c>
    </row>
    <row r="2112" ht="10.5" customHeight="1" s="113">
      <c r="A2112" s="152" t="n">
        <v>44115</v>
      </c>
      <c r="B2112" s="153">
        <f>IF(A2112="","",YEAR(A2112))</f>
        <v/>
      </c>
      <c r="C2112" s="153">
        <f>IF(A2112="","",MONTH(A2112))</f>
        <v/>
      </c>
      <c r="D2112" s="153">
        <f>IF(A2112="","",CHOOSE(MONTH(A2112),"Ocak","Şubat","Mart","Nisan","Mayıs","Haziran","Temmuz","Ağustos","Eylül","Ekim","Kasım","Aralık"))</f>
        <v/>
      </c>
      <c r="E2112" s="153">
        <f>IF(A2112="","",ROUNDUP(MONTH(A2112)/3,0))</f>
        <v/>
      </c>
      <c r="F2112" s="153">
        <f>IF(A2112="","",WEEKNUM(A2112,2))</f>
        <v/>
      </c>
      <c r="G2112" s="153">
        <f>IF(A2112="","",WEEKDAY(A2112,2))</f>
        <v/>
      </c>
      <c r="H2112" s="153">
        <f>IF(A2112="","",CHOOSE(WEEKDAY(A2112,2),"Pazartesi","Salı","Çarşamba","Perşembe","Cuma","Cumartesi","Pazar"))</f>
        <v/>
      </c>
    </row>
    <row r="2113" ht="10.5" customHeight="1" s="113">
      <c r="A2113" s="152" t="n">
        <v>44116</v>
      </c>
      <c r="B2113" s="153">
        <f>IF(A2113="","",YEAR(A2113))</f>
        <v/>
      </c>
      <c r="C2113" s="153">
        <f>IF(A2113="","",MONTH(A2113))</f>
        <v/>
      </c>
      <c r="D2113" s="153">
        <f>IF(A2113="","",CHOOSE(MONTH(A2113),"Ocak","Şubat","Mart","Nisan","Mayıs","Haziran","Temmuz","Ağustos","Eylül","Ekim","Kasım","Aralık"))</f>
        <v/>
      </c>
      <c r="E2113" s="153">
        <f>IF(A2113="","",ROUNDUP(MONTH(A2113)/3,0))</f>
        <v/>
      </c>
      <c r="F2113" s="153">
        <f>IF(A2113="","",WEEKNUM(A2113,2))</f>
        <v/>
      </c>
      <c r="G2113" s="153">
        <f>IF(A2113="","",WEEKDAY(A2113,2))</f>
        <v/>
      </c>
      <c r="H2113" s="153">
        <f>IF(A2113="","",CHOOSE(WEEKDAY(A2113,2),"Pazartesi","Salı","Çarşamba","Perşembe","Cuma","Cumartesi","Pazar"))</f>
        <v/>
      </c>
    </row>
    <row r="2114" ht="10.5" customHeight="1" s="113">
      <c r="A2114" s="152" t="n">
        <v>44117</v>
      </c>
      <c r="B2114" s="153">
        <f>IF(A2114="","",YEAR(A2114))</f>
        <v/>
      </c>
      <c r="C2114" s="153">
        <f>IF(A2114="","",MONTH(A2114))</f>
        <v/>
      </c>
      <c r="D2114" s="153">
        <f>IF(A2114="","",CHOOSE(MONTH(A2114),"Ocak","Şubat","Mart","Nisan","Mayıs","Haziran","Temmuz","Ağustos","Eylül","Ekim","Kasım","Aralık"))</f>
        <v/>
      </c>
      <c r="E2114" s="153">
        <f>IF(A2114="","",ROUNDUP(MONTH(A2114)/3,0))</f>
        <v/>
      </c>
      <c r="F2114" s="153">
        <f>IF(A2114="","",WEEKNUM(A2114,2))</f>
        <v/>
      </c>
      <c r="G2114" s="153">
        <f>IF(A2114="","",WEEKDAY(A2114,2))</f>
        <v/>
      </c>
      <c r="H2114" s="153">
        <f>IF(A2114="","",CHOOSE(WEEKDAY(A2114,2),"Pazartesi","Salı","Çarşamba","Perşembe","Cuma","Cumartesi","Pazar"))</f>
        <v/>
      </c>
    </row>
    <row r="2115" ht="10.5" customHeight="1" s="113">
      <c r="A2115" s="152" t="n">
        <v>44118</v>
      </c>
      <c r="B2115" s="153">
        <f>IF(A2115="","",YEAR(A2115))</f>
        <v/>
      </c>
      <c r="C2115" s="153">
        <f>IF(A2115="","",MONTH(A2115))</f>
        <v/>
      </c>
      <c r="D2115" s="153">
        <f>IF(A2115="","",CHOOSE(MONTH(A2115),"Ocak","Şubat","Mart","Nisan","Mayıs","Haziran","Temmuz","Ağustos","Eylül","Ekim","Kasım","Aralık"))</f>
        <v/>
      </c>
      <c r="E2115" s="153">
        <f>IF(A2115="","",ROUNDUP(MONTH(A2115)/3,0))</f>
        <v/>
      </c>
      <c r="F2115" s="153">
        <f>IF(A2115="","",WEEKNUM(A2115,2))</f>
        <v/>
      </c>
      <c r="G2115" s="153">
        <f>IF(A2115="","",WEEKDAY(A2115,2))</f>
        <v/>
      </c>
      <c r="H2115" s="153">
        <f>IF(A2115="","",CHOOSE(WEEKDAY(A2115,2),"Pazartesi","Salı","Çarşamba","Perşembe","Cuma","Cumartesi","Pazar"))</f>
        <v/>
      </c>
    </row>
    <row r="2116" ht="10.5" customHeight="1" s="113">
      <c r="A2116" s="152" t="n">
        <v>44119</v>
      </c>
      <c r="B2116" s="153">
        <f>IF(A2116="","",YEAR(A2116))</f>
        <v/>
      </c>
      <c r="C2116" s="153">
        <f>IF(A2116="","",MONTH(A2116))</f>
        <v/>
      </c>
      <c r="D2116" s="153">
        <f>IF(A2116="","",CHOOSE(MONTH(A2116),"Ocak","Şubat","Mart","Nisan","Mayıs","Haziran","Temmuz","Ağustos","Eylül","Ekim","Kasım","Aralık"))</f>
        <v/>
      </c>
      <c r="E2116" s="153">
        <f>IF(A2116="","",ROUNDUP(MONTH(A2116)/3,0))</f>
        <v/>
      </c>
      <c r="F2116" s="153">
        <f>IF(A2116="","",WEEKNUM(A2116,2))</f>
        <v/>
      </c>
      <c r="G2116" s="153">
        <f>IF(A2116="","",WEEKDAY(A2116,2))</f>
        <v/>
      </c>
      <c r="H2116" s="153">
        <f>IF(A2116="","",CHOOSE(WEEKDAY(A2116,2),"Pazartesi","Salı","Çarşamba","Perşembe","Cuma","Cumartesi","Pazar"))</f>
        <v/>
      </c>
    </row>
    <row r="2117" ht="10.5" customHeight="1" s="113">
      <c r="A2117" s="152" t="n">
        <v>44120</v>
      </c>
      <c r="B2117" s="153">
        <f>IF(A2117="","",YEAR(A2117))</f>
        <v/>
      </c>
      <c r="C2117" s="153">
        <f>IF(A2117="","",MONTH(A2117))</f>
        <v/>
      </c>
      <c r="D2117" s="153">
        <f>IF(A2117="","",CHOOSE(MONTH(A2117),"Ocak","Şubat","Mart","Nisan","Mayıs","Haziran","Temmuz","Ağustos","Eylül","Ekim","Kasım","Aralık"))</f>
        <v/>
      </c>
      <c r="E2117" s="153">
        <f>IF(A2117="","",ROUNDUP(MONTH(A2117)/3,0))</f>
        <v/>
      </c>
      <c r="F2117" s="153">
        <f>IF(A2117="","",WEEKNUM(A2117,2))</f>
        <v/>
      </c>
      <c r="G2117" s="153">
        <f>IF(A2117="","",WEEKDAY(A2117,2))</f>
        <v/>
      </c>
      <c r="H2117" s="153">
        <f>IF(A2117="","",CHOOSE(WEEKDAY(A2117,2),"Pazartesi","Salı","Çarşamba","Perşembe","Cuma","Cumartesi","Pazar"))</f>
        <v/>
      </c>
    </row>
    <row r="2118" ht="10.5" customHeight="1" s="113">
      <c r="A2118" s="152" t="n">
        <v>44121</v>
      </c>
      <c r="B2118" s="153">
        <f>IF(A2118="","",YEAR(A2118))</f>
        <v/>
      </c>
      <c r="C2118" s="153">
        <f>IF(A2118="","",MONTH(A2118))</f>
        <v/>
      </c>
      <c r="D2118" s="153">
        <f>IF(A2118="","",CHOOSE(MONTH(A2118),"Ocak","Şubat","Mart","Nisan","Mayıs","Haziran","Temmuz","Ağustos","Eylül","Ekim","Kasım","Aralık"))</f>
        <v/>
      </c>
      <c r="E2118" s="153">
        <f>IF(A2118="","",ROUNDUP(MONTH(A2118)/3,0))</f>
        <v/>
      </c>
      <c r="F2118" s="153">
        <f>IF(A2118="","",WEEKNUM(A2118,2))</f>
        <v/>
      </c>
      <c r="G2118" s="153">
        <f>IF(A2118="","",WEEKDAY(A2118,2))</f>
        <v/>
      </c>
      <c r="H2118" s="153">
        <f>IF(A2118="","",CHOOSE(WEEKDAY(A2118,2),"Pazartesi","Salı","Çarşamba","Perşembe","Cuma","Cumartesi","Pazar"))</f>
        <v/>
      </c>
    </row>
    <row r="2119" ht="10.5" customHeight="1" s="113">
      <c r="A2119" s="152" t="n">
        <v>44122</v>
      </c>
      <c r="B2119" s="153">
        <f>IF(A2119="","",YEAR(A2119))</f>
        <v/>
      </c>
      <c r="C2119" s="153">
        <f>IF(A2119="","",MONTH(A2119))</f>
        <v/>
      </c>
      <c r="D2119" s="153">
        <f>IF(A2119="","",CHOOSE(MONTH(A2119),"Ocak","Şubat","Mart","Nisan","Mayıs","Haziran","Temmuz","Ağustos","Eylül","Ekim","Kasım","Aralık"))</f>
        <v/>
      </c>
      <c r="E2119" s="153">
        <f>IF(A2119="","",ROUNDUP(MONTH(A2119)/3,0))</f>
        <v/>
      </c>
      <c r="F2119" s="153">
        <f>IF(A2119="","",WEEKNUM(A2119,2))</f>
        <v/>
      </c>
      <c r="G2119" s="153">
        <f>IF(A2119="","",WEEKDAY(A2119,2))</f>
        <v/>
      </c>
      <c r="H2119" s="153">
        <f>IF(A2119="","",CHOOSE(WEEKDAY(A2119,2),"Pazartesi","Salı","Çarşamba","Perşembe","Cuma","Cumartesi","Pazar"))</f>
        <v/>
      </c>
    </row>
    <row r="2120" ht="10.5" customHeight="1" s="113">
      <c r="A2120" s="152" t="n">
        <v>44123</v>
      </c>
      <c r="B2120" s="153">
        <f>IF(A2120="","",YEAR(A2120))</f>
        <v/>
      </c>
      <c r="C2120" s="153">
        <f>IF(A2120="","",MONTH(A2120))</f>
        <v/>
      </c>
      <c r="D2120" s="153">
        <f>IF(A2120="","",CHOOSE(MONTH(A2120),"Ocak","Şubat","Mart","Nisan","Mayıs","Haziran","Temmuz","Ağustos","Eylül","Ekim","Kasım","Aralık"))</f>
        <v/>
      </c>
      <c r="E2120" s="153">
        <f>IF(A2120="","",ROUNDUP(MONTH(A2120)/3,0))</f>
        <v/>
      </c>
      <c r="F2120" s="153">
        <f>IF(A2120="","",WEEKNUM(A2120,2))</f>
        <v/>
      </c>
      <c r="G2120" s="153">
        <f>IF(A2120="","",WEEKDAY(A2120,2))</f>
        <v/>
      </c>
      <c r="H2120" s="153">
        <f>IF(A2120="","",CHOOSE(WEEKDAY(A2120,2),"Pazartesi","Salı","Çarşamba","Perşembe","Cuma","Cumartesi","Pazar"))</f>
        <v/>
      </c>
    </row>
    <row r="2121" ht="10.5" customHeight="1" s="113">
      <c r="A2121" s="152" t="n">
        <v>44124</v>
      </c>
      <c r="B2121" s="153">
        <f>IF(A2121="","",YEAR(A2121))</f>
        <v/>
      </c>
      <c r="C2121" s="153">
        <f>IF(A2121="","",MONTH(A2121))</f>
        <v/>
      </c>
      <c r="D2121" s="153">
        <f>IF(A2121="","",CHOOSE(MONTH(A2121),"Ocak","Şubat","Mart","Nisan","Mayıs","Haziran","Temmuz","Ağustos","Eylül","Ekim","Kasım","Aralık"))</f>
        <v/>
      </c>
      <c r="E2121" s="153">
        <f>IF(A2121="","",ROUNDUP(MONTH(A2121)/3,0))</f>
        <v/>
      </c>
      <c r="F2121" s="153">
        <f>IF(A2121="","",WEEKNUM(A2121,2))</f>
        <v/>
      </c>
      <c r="G2121" s="153">
        <f>IF(A2121="","",WEEKDAY(A2121,2))</f>
        <v/>
      </c>
      <c r="H2121" s="153">
        <f>IF(A2121="","",CHOOSE(WEEKDAY(A2121,2),"Pazartesi","Salı","Çarşamba","Perşembe","Cuma","Cumartesi","Pazar"))</f>
        <v/>
      </c>
    </row>
    <row r="2122" ht="10.5" customHeight="1" s="113">
      <c r="A2122" s="152" t="n">
        <v>44125</v>
      </c>
      <c r="B2122" s="153">
        <f>IF(A2122="","",YEAR(A2122))</f>
        <v/>
      </c>
      <c r="C2122" s="153">
        <f>IF(A2122="","",MONTH(A2122))</f>
        <v/>
      </c>
      <c r="D2122" s="153">
        <f>IF(A2122="","",CHOOSE(MONTH(A2122),"Ocak","Şubat","Mart","Nisan","Mayıs","Haziran","Temmuz","Ağustos","Eylül","Ekim","Kasım","Aralık"))</f>
        <v/>
      </c>
      <c r="E2122" s="153">
        <f>IF(A2122="","",ROUNDUP(MONTH(A2122)/3,0))</f>
        <v/>
      </c>
      <c r="F2122" s="153">
        <f>IF(A2122="","",WEEKNUM(A2122,2))</f>
        <v/>
      </c>
      <c r="G2122" s="153">
        <f>IF(A2122="","",WEEKDAY(A2122,2))</f>
        <v/>
      </c>
      <c r="H2122" s="153">
        <f>IF(A2122="","",CHOOSE(WEEKDAY(A2122,2),"Pazartesi","Salı","Çarşamba","Perşembe","Cuma","Cumartesi","Pazar"))</f>
        <v/>
      </c>
    </row>
    <row r="2123" ht="10.5" customHeight="1" s="113">
      <c r="A2123" s="152" t="n">
        <v>44126</v>
      </c>
      <c r="B2123" s="153">
        <f>IF(A2123="","",YEAR(A2123))</f>
        <v/>
      </c>
      <c r="C2123" s="153">
        <f>IF(A2123="","",MONTH(A2123))</f>
        <v/>
      </c>
      <c r="D2123" s="153">
        <f>IF(A2123="","",CHOOSE(MONTH(A2123),"Ocak","Şubat","Mart","Nisan","Mayıs","Haziran","Temmuz","Ağustos","Eylül","Ekim","Kasım","Aralık"))</f>
        <v/>
      </c>
      <c r="E2123" s="153">
        <f>IF(A2123="","",ROUNDUP(MONTH(A2123)/3,0))</f>
        <v/>
      </c>
      <c r="F2123" s="153">
        <f>IF(A2123="","",WEEKNUM(A2123,2))</f>
        <v/>
      </c>
      <c r="G2123" s="153">
        <f>IF(A2123="","",WEEKDAY(A2123,2))</f>
        <v/>
      </c>
      <c r="H2123" s="153">
        <f>IF(A2123="","",CHOOSE(WEEKDAY(A2123,2),"Pazartesi","Salı","Çarşamba","Perşembe","Cuma","Cumartesi","Pazar"))</f>
        <v/>
      </c>
    </row>
    <row r="2124" ht="10.5" customHeight="1" s="113">
      <c r="A2124" s="152" t="n">
        <v>44127</v>
      </c>
      <c r="B2124" s="153">
        <f>IF(A2124="","",YEAR(A2124))</f>
        <v/>
      </c>
      <c r="C2124" s="153">
        <f>IF(A2124="","",MONTH(A2124))</f>
        <v/>
      </c>
      <c r="D2124" s="153">
        <f>IF(A2124="","",CHOOSE(MONTH(A2124),"Ocak","Şubat","Mart","Nisan","Mayıs","Haziran","Temmuz","Ağustos","Eylül","Ekim","Kasım","Aralık"))</f>
        <v/>
      </c>
      <c r="E2124" s="153">
        <f>IF(A2124="","",ROUNDUP(MONTH(A2124)/3,0))</f>
        <v/>
      </c>
      <c r="F2124" s="153">
        <f>IF(A2124="","",WEEKNUM(A2124,2))</f>
        <v/>
      </c>
      <c r="G2124" s="153">
        <f>IF(A2124="","",WEEKDAY(A2124,2))</f>
        <v/>
      </c>
      <c r="H2124" s="153">
        <f>IF(A2124="","",CHOOSE(WEEKDAY(A2124,2),"Pazartesi","Salı","Çarşamba","Perşembe","Cuma","Cumartesi","Pazar"))</f>
        <v/>
      </c>
    </row>
    <row r="2125" ht="10.5" customHeight="1" s="113">
      <c r="A2125" s="152" t="n">
        <v>44128</v>
      </c>
      <c r="B2125" s="153">
        <f>IF(A2125="","",YEAR(A2125))</f>
        <v/>
      </c>
      <c r="C2125" s="153">
        <f>IF(A2125="","",MONTH(A2125))</f>
        <v/>
      </c>
      <c r="D2125" s="153">
        <f>IF(A2125="","",CHOOSE(MONTH(A2125),"Ocak","Şubat","Mart","Nisan","Mayıs","Haziran","Temmuz","Ağustos","Eylül","Ekim","Kasım","Aralık"))</f>
        <v/>
      </c>
      <c r="E2125" s="153">
        <f>IF(A2125="","",ROUNDUP(MONTH(A2125)/3,0))</f>
        <v/>
      </c>
      <c r="F2125" s="153">
        <f>IF(A2125="","",WEEKNUM(A2125,2))</f>
        <v/>
      </c>
      <c r="G2125" s="153">
        <f>IF(A2125="","",WEEKDAY(A2125,2))</f>
        <v/>
      </c>
      <c r="H2125" s="153">
        <f>IF(A2125="","",CHOOSE(WEEKDAY(A2125,2),"Pazartesi","Salı","Çarşamba","Perşembe","Cuma","Cumartesi","Pazar"))</f>
        <v/>
      </c>
    </row>
    <row r="2126" ht="10.5" customHeight="1" s="113">
      <c r="A2126" s="152" t="n">
        <v>44129</v>
      </c>
      <c r="B2126" s="153">
        <f>IF(A2126="","",YEAR(A2126))</f>
        <v/>
      </c>
      <c r="C2126" s="153">
        <f>IF(A2126="","",MONTH(A2126))</f>
        <v/>
      </c>
      <c r="D2126" s="153">
        <f>IF(A2126="","",CHOOSE(MONTH(A2126),"Ocak","Şubat","Mart","Nisan","Mayıs","Haziran","Temmuz","Ağustos","Eylül","Ekim","Kasım","Aralık"))</f>
        <v/>
      </c>
      <c r="E2126" s="153">
        <f>IF(A2126="","",ROUNDUP(MONTH(A2126)/3,0))</f>
        <v/>
      </c>
      <c r="F2126" s="153">
        <f>IF(A2126="","",WEEKNUM(A2126,2))</f>
        <v/>
      </c>
      <c r="G2126" s="153">
        <f>IF(A2126="","",WEEKDAY(A2126,2))</f>
        <v/>
      </c>
      <c r="H2126" s="153">
        <f>IF(A2126="","",CHOOSE(WEEKDAY(A2126,2),"Pazartesi","Salı","Çarşamba","Perşembe","Cuma","Cumartesi","Pazar"))</f>
        <v/>
      </c>
    </row>
    <row r="2127" ht="10.5" customHeight="1" s="113">
      <c r="A2127" s="152" t="n">
        <v>44130</v>
      </c>
      <c r="B2127" s="153">
        <f>IF(A2127="","",YEAR(A2127))</f>
        <v/>
      </c>
      <c r="C2127" s="153">
        <f>IF(A2127="","",MONTH(A2127))</f>
        <v/>
      </c>
      <c r="D2127" s="153">
        <f>IF(A2127="","",CHOOSE(MONTH(A2127),"Ocak","Şubat","Mart","Nisan","Mayıs","Haziran","Temmuz","Ağustos","Eylül","Ekim","Kasım","Aralık"))</f>
        <v/>
      </c>
      <c r="E2127" s="153">
        <f>IF(A2127="","",ROUNDUP(MONTH(A2127)/3,0))</f>
        <v/>
      </c>
      <c r="F2127" s="153">
        <f>IF(A2127="","",WEEKNUM(A2127,2))</f>
        <v/>
      </c>
      <c r="G2127" s="153">
        <f>IF(A2127="","",WEEKDAY(A2127,2))</f>
        <v/>
      </c>
      <c r="H2127" s="153">
        <f>IF(A2127="","",CHOOSE(WEEKDAY(A2127,2),"Pazartesi","Salı","Çarşamba","Perşembe","Cuma","Cumartesi","Pazar"))</f>
        <v/>
      </c>
    </row>
    <row r="2128" ht="10.5" customHeight="1" s="113">
      <c r="A2128" s="152" t="n">
        <v>44131</v>
      </c>
      <c r="B2128" s="153">
        <f>IF(A2128="","",YEAR(A2128))</f>
        <v/>
      </c>
      <c r="C2128" s="153">
        <f>IF(A2128="","",MONTH(A2128))</f>
        <v/>
      </c>
      <c r="D2128" s="153">
        <f>IF(A2128="","",CHOOSE(MONTH(A2128),"Ocak","Şubat","Mart","Nisan","Mayıs","Haziran","Temmuz","Ağustos","Eylül","Ekim","Kasım","Aralık"))</f>
        <v/>
      </c>
      <c r="E2128" s="153">
        <f>IF(A2128="","",ROUNDUP(MONTH(A2128)/3,0))</f>
        <v/>
      </c>
      <c r="F2128" s="153">
        <f>IF(A2128="","",WEEKNUM(A2128,2))</f>
        <v/>
      </c>
      <c r="G2128" s="153">
        <f>IF(A2128="","",WEEKDAY(A2128,2))</f>
        <v/>
      </c>
      <c r="H2128" s="153">
        <f>IF(A2128="","",CHOOSE(WEEKDAY(A2128,2),"Pazartesi","Salı","Çarşamba","Perşembe","Cuma","Cumartesi","Pazar"))</f>
        <v/>
      </c>
    </row>
    <row r="2129" ht="10.5" customHeight="1" s="113">
      <c r="A2129" s="152" t="n">
        <v>44132</v>
      </c>
      <c r="B2129" s="153">
        <f>IF(A2129="","",YEAR(A2129))</f>
        <v/>
      </c>
      <c r="C2129" s="153">
        <f>IF(A2129="","",MONTH(A2129))</f>
        <v/>
      </c>
      <c r="D2129" s="153">
        <f>IF(A2129="","",CHOOSE(MONTH(A2129),"Ocak","Şubat","Mart","Nisan","Mayıs","Haziran","Temmuz","Ağustos","Eylül","Ekim","Kasım","Aralık"))</f>
        <v/>
      </c>
      <c r="E2129" s="153">
        <f>IF(A2129="","",ROUNDUP(MONTH(A2129)/3,0))</f>
        <v/>
      </c>
      <c r="F2129" s="153">
        <f>IF(A2129="","",WEEKNUM(A2129,2))</f>
        <v/>
      </c>
      <c r="G2129" s="153">
        <f>IF(A2129="","",WEEKDAY(A2129,2))</f>
        <v/>
      </c>
      <c r="H2129" s="153">
        <f>IF(A2129="","",CHOOSE(WEEKDAY(A2129,2),"Pazartesi","Salı","Çarşamba","Perşembe","Cuma","Cumartesi","Pazar"))</f>
        <v/>
      </c>
    </row>
    <row r="2130" ht="10.5" customHeight="1" s="113">
      <c r="A2130" s="152" t="n">
        <v>44133</v>
      </c>
      <c r="B2130" s="153">
        <f>IF(A2130="","",YEAR(A2130))</f>
        <v/>
      </c>
      <c r="C2130" s="153">
        <f>IF(A2130="","",MONTH(A2130))</f>
        <v/>
      </c>
      <c r="D2130" s="153">
        <f>IF(A2130="","",CHOOSE(MONTH(A2130),"Ocak","Şubat","Mart","Nisan","Mayıs","Haziran","Temmuz","Ağustos","Eylül","Ekim","Kasım","Aralık"))</f>
        <v/>
      </c>
      <c r="E2130" s="153">
        <f>IF(A2130="","",ROUNDUP(MONTH(A2130)/3,0))</f>
        <v/>
      </c>
      <c r="F2130" s="153">
        <f>IF(A2130="","",WEEKNUM(A2130,2))</f>
        <v/>
      </c>
      <c r="G2130" s="153">
        <f>IF(A2130="","",WEEKDAY(A2130,2))</f>
        <v/>
      </c>
      <c r="H2130" s="153">
        <f>IF(A2130="","",CHOOSE(WEEKDAY(A2130,2),"Pazartesi","Salı","Çarşamba","Perşembe","Cuma","Cumartesi","Pazar"))</f>
        <v/>
      </c>
    </row>
    <row r="2131" ht="10.5" customHeight="1" s="113">
      <c r="A2131" s="152" t="n">
        <v>44134</v>
      </c>
      <c r="B2131" s="153">
        <f>IF(A2131="","",YEAR(A2131))</f>
        <v/>
      </c>
      <c r="C2131" s="153">
        <f>IF(A2131="","",MONTH(A2131))</f>
        <v/>
      </c>
      <c r="D2131" s="153">
        <f>IF(A2131="","",CHOOSE(MONTH(A2131),"Ocak","Şubat","Mart","Nisan","Mayıs","Haziran","Temmuz","Ağustos","Eylül","Ekim","Kasım","Aralık"))</f>
        <v/>
      </c>
      <c r="E2131" s="153">
        <f>IF(A2131="","",ROUNDUP(MONTH(A2131)/3,0))</f>
        <v/>
      </c>
      <c r="F2131" s="153">
        <f>IF(A2131="","",WEEKNUM(A2131,2))</f>
        <v/>
      </c>
      <c r="G2131" s="153">
        <f>IF(A2131="","",WEEKDAY(A2131,2))</f>
        <v/>
      </c>
      <c r="H2131" s="153">
        <f>IF(A2131="","",CHOOSE(WEEKDAY(A2131,2),"Pazartesi","Salı","Çarşamba","Perşembe","Cuma","Cumartesi","Pazar"))</f>
        <v/>
      </c>
    </row>
    <row r="2132" ht="10.5" customHeight="1" s="113">
      <c r="A2132" s="152" t="n">
        <v>44135</v>
      </c>
      <c r="B2132" s="153">
        <f>IF(A2132="","",YEAR(A2132))</f>
        <v/>
      </c>
      <c r="C2132" s="153">
        <f>IF(A2132="","",MONTH(A2132))</f>
        <v/>
      </c>
      <c r="D2132" s="153">
        <f>IF(A2132="","",CHOOSE(MONTH(A2132),"Ocak","Şubat","Mart","Nisan","Mayıs","Haziran","Temmuz","Ağustos","Eylül","Ekim","Kasım","Aralık"))</f>
        <v/>
      </c>
      <c r="E2132" s="153">
        <f>IF(A2132="","",ROUNDUP(MONTH(A2132)/3,0))</f>
        <v/>
      </c>
      <c r="F2132" s="153">
        <f>IF(A2132="","",WEEKNUM(A2132,2))</f>
        <v/>
      </c>
      <c r="G2132" s="153">
        <f>IF(A2132="","",WEEKDAY(A2132,2))</f>
        <v/>
      </c>
      <c r="H2132" s="153">
        <f>IF(A2132="","",CHOOSE(WEEKDAY(A2132,2),"Pazartesi","Salı","Çarşamba","Perşembe","Cuma","Cumartesi","Pazar"))</f>
        <v/>
      </c>
    </row>
    <row r="2133" ht="10.5" customHeight="1" s="113">
      <c r="A2133" s="152" t="n">
        <v>44136</v>
      </c>
      <c r="B2133" s="153">
        <f>IF(A2133="","",YEAR(A2133))</f>
        <v/>
      </c>
      <c r="C2133" s="153">
        <f>IF(A2133="","",MONTH(A2133))</f>
        <v/>
      </c>
      <c r="D2133" s="153">
        <f>IF(A2133="","",CHOOSE(MONTH(A2133),"Ocak","Şubat","Mart","Nisan","Mayıs","Haziran","Temmuz","Ağustos","Eylül","Ekim","Kasım","Aralık"))</f>
        <v/>
      </c>
      <c r="E2133" s="153">
        <f>IF(A2133="","",ROUNDUP(MONTH(A2133)/3,0))</f>
        <v/>
      </c>
      <c r="F2133" s="153">
        <f>IF(A2133="","",WEEKNUM(A2133,2))</f>
        <v/>
      </c>
      <c r="G2133" s="153">
        <f>IF(A2133="","",WEEKDAY(A2133,2))</f>
        <v/>
      </c>
      <c r="H2133" s="153">
        <f>IF(A2133="","",CHOOSE(WEEKDAY(A2133,2),"Pazartesi","Salı","Çarşamba","Perşembe","Cuma","Cumartesi","Pazar"))</f>
        <v/>
      </c>
    </row>
    <row r="2134" ht="10.5" customHeight="1" s="113">
      <c r="A2134" s="152" t="n">
        <v>44137</v>
      </c>
      <c r="B2134" s="153">
        <f>IF(A2134="","",YEAR(A2134))</f>
        <v/>
      </c>
      <c r="C2134" s="153">
        <f>IF(A2134="","",MONTH(A2134))</f>
        <v/>
      </c>
      <c r="D2134" s="153">
        <f>IF(A2134="","",CHOOSE(MONTH(A2134),"Ocak","Şubat","Mart","Nisan","Mayıs","Haziran","Temmuz","Ağustos","Eylül","Ekim","Kasım","Aralık"))</f>
        <v/>
      </c>
      <c r="E2134" s="153">
        <f>IF(A2134="","",ROUNDUP(MONTH(A2134)/3,0))</f>
        <v/>
      </c>
      <c r="F2134" s="153">
        <f>IF(A2134="","",WEEKNUM(A2134,2))</f>
        <v/>
      </c>
      <c r="G2134" s="153">
        <f>IF(A2134="","",WEEKDAY(A2134,2))</f>
        <v/>
      </c>
      <c r="H2134" s="153">
        <f>IF(A2134="","",CHOOSE(WEEKDAY(A2134,2),"Pazartesi","Salı","Çarşamba","Perşembe","Cuma","Cumartesi","Pazar"))</f>
        <v/>
      </c>
    </row>
    <row r="2135" ht="10.5" customHeight="1" s="113">
      <c r="A2135" s="152" t="n">
        <v>44138</v>
      </c>
      <c r="B2135" s="153">
        <f>IF(A2135="","",YEAR(A2135))</f>
        <v/>
      </c>
      <c r="C2135" s="153">
        <f>IF(A2135="","",MONTH(A2135))</f>
        <v/>
      </c>
      <c r="D2135" s="153">
        <f>IF(A2135="","",CHOOSE(MONTH(A2135),"Ocak","Şubat","Mart","Nisan","Mayıs","Haziran","Temmuz","Ağustos","Eylül","Ekim","Kasım","Aralık"))</f>
        <v/>
      </c>
      <c r="E2135" s="153">
        <f>IF(A2135="","",ROUNDUP(MONTH(A2135)/3,0))</f>
        <v/>
      </c>
      <c r="F2135" s="153">
        <f>IF(A2135="","",WEEKNUM(A2135,2))</f>
        <v/>
      </c>
      <c r="G2135" s="153">
        <f>IF(A2135="","",WEEKDAY(A2135,2))</f>
        <v/>
      </c>
      <c r="H2135" s="153">
        <f>IF(A2135="","",CHOOSE(WEEKDAY(A2135,2),"Pazartesi","Salı","Çarşamba","Perşembe","Cuma","Cumartesi","Pazar"))</f>
        <v/>
      </c>
    </row>
    <row r="2136" ht="10.5" customHeight="1" s="113">
      <c r="A2136" s="152" t="n">
        <v>44139</v>
      </c>
      <c r="B2136" s="153">
        <f>IF(A2136="","",YEAR(A2136))</f>
        <v/>
      </c>
      <c r="C2136" s="153">
        <f>IF(A2136="","",MONTH(A2136))</f>
        <v/>
      </c>
      <c r="D2136" s="153">
        <f>IF(A2136="","",CHOOSE(MONTH(A2136),"Ocak","Şubat","Mart","Nisan","Mayıs","Haziran","Temmuz","Ağustos","Eylül","Ekim","Kasım","Aralık"))</f>
        <v/>
      </c>
      <c r="E2136" s="153">
        <f>IF(A2136="","",ROUNDUP(MONTH(A2136)/3,0))</f>
        <v/>
      </c>
      <c r="F2136" s="153">
        <f>IF(A2136="","",WEEKNUM(A2136,2))</f>
        <v/>
      </c>
      <c r="G2136" s="153">
        <f>IF(A2136="","",WEEKDAY(A2136,2))</f>
        <v/>
      </c>
      <c r="H2136" s="153">
        <f>IF(A2136="","",CHOOSE(WEEKDAY(A2136,2),"Pazartesi","Salı","Çarşamba","Perşembe","Cuma","Cumartesi","Pazar"))</f>
        <v/>
      </c>
    </row>
    <row r="2137" ht="10.5" customHeight="1" s="113">
      <c r="A2137" s="152" t="n">
        <v>44140</v>
      </c>
      <c r="B2137" s="153">
        <f>IF(A2137="","",YEAR(A2137))</f>
        <v/>
      </c>
      <c r="C2137" s="153">
        <f>IF(A2137="","",MONTH(A2137))</f>
        <v/>
      </c>
      <c r="D2137" s="153">
        <f>IF(A2137="","",CHOOSE(MONTH(A2137),"Ocak","Şubat","Mart","Nisan","Mayıs","Haziran","Temmuz","Ağustos","Eylül","Ekim","Kasım","Aralık"))</f>
        <v/>
      </c>
      <c r="E2137" s="153">
        <f>IF(A2137="","",ROUNDUP(MONTH(A2137)/3,0))</f>
        <v/>
      </c>
      <c r="F2137" s="153">
        <f>IF(A2137="","",WEEKNUM(A2137,2))</f>
        <v/>
      </c>
      <c r="G2137" s="153">
        <f>IF(A2137="","",WEEKDAY(A2137,2))</f>
        <v/>
      </c>
      <c r="H2137" s="153">
        <f>IF(A2137="","",CHOOSE(WEEKDAY(A2137,2),"Pazartesi","Salı","Çarşamba","Perşembe","Cuma","Cumartesi","Pazar"))</f>
        <v/>
      </c>
    </row>
    <row r="2138" ht="10.5" customHeight="1" s="113">
      <c r="A2138" s="152" t="n">
        <v>44141</v>
      </c>
      <c r="B2138" s="153">
        <f>IF(A2138="","",YEAR(A2138))</f>
        <v/>
      </c>
      <c r="C2138" s="153">
        <f>IF(A2138="","",MONTH(A2138))</f>
        <v/>
      </c>
      <c r="D2138" s="153">
        <f>IF(A2138="","",CHOOSE(MONTH(A2138),"Ocak","Şubat","Mart","Nisan","Mayıs","Haziran","Temmuz","Ağustos","Eylül","Ekim","Kasım","Aralık"))</f>
        <v/>
      </c>
      <c r="E2138" s="153">
        <f>IF(A2138="","",ROUNDUP(MONTH(A2138)/3,0))</f>
        <v/>
      </c>
      <c r="F2138" s="153">
        <f>IF(A2138="","",WEEKNUM(A2138,2))</f>
        <v/>
      </c>
      <c r="G2138" s="153">
        <f>IF(A2138="","",WEEKDAY(A2138,2))</f>
        <v/>
      </c>
      <c r="H2138" s="153">
        <f>IF(A2138="","",CHOOSE(WEEKDAY(A2138,2),"Pazartesi","Salı","Çarşamba","Perşembe","Cuma","Cumartesi","Pazar"))</f>
        <v/>
      </c>
    </row>
    <row r="2139" ht="10.5" customHeight="1" s="113">
      <c r="A2139" s="152" t="n">
        <v>44142</v>
      </c>
      <c r="B2139" s="153">
        <f>IF(A2139="","",YEAR(A2139))</f>
        <v/>
      </c>
      <c r="C2139" s="153">
        <f>IF(A2139="","",MONTH(A2139))</f>
        <v/>
      </c>
      <c r="D2139" s="153">
        <f>IF(A2139="","",CHOOSE(MONTH(A2139),"Ocak","Şubat","Mart","Nisan","Mayıs","Haziran","Temmuz","Ağustos","Eylül","Ekim","Kasım","Aralık"))</f>
        <v/>
      </c>
      <c r="E2139" s="153">
        <f>IF(A2139="","",ROUNDUP(MONTH(A2139)/3,0))</f>
        <v/>
      </c>
      <c r="F2139" s="153">
        <f>IF(A2139="","",WEEKNUM(A2139,2))</f>
        <v/>
      </c>
      <c r="G2139" s="153">
        <f>IF(A2139="","",WEEKDAY(A2139,2))</f>
        <v/>
      </c>
      <c r="H2139" s="153">
        <f>IF(A2139="","",CHOOSE(WEEKDAY(A2139,2),"Pazartesi","Salı","Çarşamba","Perşembe","Cuma","Cumartesi","Pazar"))</f>
        <v/>
      </c>
    </row>
    <row r="2140" ht="10.5" customHeight="1" s="113">
      <c r="A2140" s="152" t="n">
        <v>44143</v>
      </c>
      <c r="B2140" s="153">
        <f>IF(A2140="","",YEAR(A2140))</f>
        <v/>
      </c>
      <c r="C2140" s="153">
        <f>IF(A2140="","",MONTH(A2140))</f>
        <v/>
      </c>
      <c r="D2140" s="153">
        <f>IF(A2140="","",CHOOSE(MONTH(A2140),"Ocak","Şubat","Mart","Nisan","Mayıs","Haziran","Temmuz","Ağustos","Eylül","Ekim","Kasım","Aralık"))</f>
        <v/>
      </c>
      <c r="E2140" s="153">
        <f>IF(A2140="","",ROUNDUP(MONTH(A2140)/3,0))</f>
        <v/>
      </c>
      <c r="F2140" s="153">
        <f>IF(A2140="","",WEEKNUM(A2140,2))</f>
        <v/>
      </c>
      <c r="G2140" s="153">
        <f>IF(A2140="","",WEEKDAY(A2140,2))</f>
        <v/>
      </c>
      <c r="H2140" s="153">
        <f>IF(A2140="","",CHOOSE(WEEKDAY(A2140,2),"Pazartesi","Salı","Çarşamba","Perşembe","Cuma","Cumartesi","Pazar"))</f>
        <v/>
      </c>
    </row>
    <row r="2141" ht="10.5" customHeight="1" s="113">
      <c r="A2141" s="152" t="n">
        <v>44144</v>
      </c>
      <c r="B2141" s="153">
        <f>IF(A2141="","",YEAR(A2141))</f>
        <v/>
      </c>
      <c r="C2141" s="153">
        <f>IF(A2141="","",MONTH(A2141))</f>
        <v/>
      </c>
      <c r="D2141" s="153">
        <f>IF(A2141="","",CHOOSE(MONTH(A2141),"Ocak","Şubat","Mart","Nisan","Mayıs","Haziran","Temmuz","Ağustos","Eylül","Ekim","Kasım","Aralık"))</f>
        <v/>
      </c>
      <c r="E2141" s="153">
        <f>IF(A2141="","",ROUNDUP(MONTH(A2141)/3,0))</f>
        <v/>
      </c>
      <c r="F2141" s="153">
        <f>IF(A2141="","",WEEKNUM(A2141,2))</f>
        <v/>
      </c>
      <c r="G2141" s="153">
        <f>IF(A2141="","",WEEKDAY(A2141,2))</f>
        <v/>
      </c>
      <c r="H2141" s="153">
        <f>IF(A2141="","",CHOOSE(WEEKDAY(A2141,2),"Pazartesi","Salı","Çarşamba","Perşembe","Cuma","Cumartesi","Pazar"))</f>
        <v/>
      </c>
    </row>
    <row r="2142" ht="10.5" customHeight="1" s="113">
      <c r="A2142" s="152" t="n">
        <v>44145</v>
      </c>
      <c r="B2142" s="153">
        <f>IF(A2142="","",YEAR(A2142))</f>
        <v/>
      </c>
      <c r="C2142" s="153">
        <f>IF(A2142="","",MONTH(A2142))</f>
        <v/>
      </c>
      <c r="D2142" s="153">
        <f>IF(A2142="","",CHOOSE(MONTH(A2142),"Ocak","Şubat","Mart","Nisan","Mayıs","Haziran","Temmuz","Ağustos","Eylül","Ekim","Kasım","Aralık"))</f>
        <v/>
      </c>
      <c r="E2142" s="153">
        <f>IF(A2142="","",ROUNDUP(MONTH(A2142)/3,0))</f>
        <v/>
      </c>
      <c r="F2142" s="153">
        <f>IF(A2142="","",WEEKNUM(A2142,2))</f>
        <v/>
      </c>
      <c r="G2142" s="153">
        <f>IF(A2142="","",WEEKDAY(A2142,2))</f>
        <v/>
      </c>
      <c r="H2142" s="153">
        <f>IF(A2142="","",CHOOSE(WEEKDAY(A2142,2),"Pazartesi","Salı","Çarşamba","Perşembe","Cuma","Cumartesi","Pazar"))</f>
        <v/>
      </c>
    </row>
    <row r="2143" ht="10.5" customHeight="1" s="113">
      <c r="A2143" s="152" t="n">
        <v>44146</v>
      </c>
      <c r="B2143" s="153">
        <f>IF(A2143="","",YEAR(A2143))</f>
        <v/>
      </c>
      <c r="C2143" s="153">
        <f>IF(A2143="","",MONTH(A2143))</f>
        <v/>
      </c>
      <c r="D2143" s="153">
        <f>IF(A2143="","",CHOOSE(MONTH(A2143),"Ocak","Şubat","Mart","Nisan","Mayıs","Haziran","Temmuz","Ağustos","Eylül","Ekim","Kasım","Aralık"))</f>
        <v/>
      </c>
      <c r="E2143" s="153">
        <f>IF(A2143="","",ROUNDUP(MONTH(A2143)/3,0))</f>
        <v/>
      </c>
      <c r="F2143" s="153">
        <f>IF(A2143="","",WEEKNUM(A2143,2))</f>
        <v/>
      </c>
      <c r="G2143" s="153">
        <f>IF(A2143="","",WEEKDAY(A2143,2))</f>
        <v/>
      </c>
      <c r="H2143" s="153">
        <f>IF(A2143="","",CHOOSE(WEEKDAY(A2143,2),"Pazartesi","Salı","Çarşamba","Perşembe","Cuma","Cumartesi","Pazar"))</f>
        <v/>
      </c>
    </row>
    <row r="2144" ht="10.5" customHeight="1" s="113">
      <c r="A2144" s="152" t="n">
        <v>44147</v>
      </c>
      <c r="B2144" s="153">
        <f>IF(A2144="","",YEAR(A2144))</f>
        <v/>
      </c>
      <c r="C2144" s="153">
        <f>IF(A2144="","",MONTH(A2144))</f>
        <v/>
      </c>
      <c r="D2144" s="153">
        <f>IF(A2144="","",CHOOSE(MONTH(A2144),"Ocak","Şubat","Mart","Nisan","Mayıs","Haziran","Temmuz","Ağustos","Eylül","Ekim","Kasım","Aralık"))</f>
        <v/>
      </c>
      <c r="E2144" s="153">
        <f>IF(A2144="","",ROUNDUP(MONTH(A2144)/3,0))</f>
        <v/>
      </c>
      <c r="F2144" s="153">
        <f>IF(A2144="","",WEEKNUM(A2144,2))</f>
        <v/>
      </c>
      <c r="G2144" s="153">
        <f>IF(A2144="","",WEEKDAY(A2144,2))</f>
        <v/>
      </c>
      <c r="H2144" s="153">
        <f>IF(A2144="","",CHOOSE(WEEKDAY(A2144,2),"Pazartesi","Salı","Çarşamba","Perşembe","Cuma","Cumartesi","Pazar"))</f>
        <v/>
      </c>
    </row>
    <row r="2145" ht="10.5" customHeight="1" s="113">
      <c r="A2145" s="152" t="n">
        <v>44148</v>
      </c>
      <c r="B2145" s="153">
        <f>IF(A2145="","",YEAR(A2145))</f>
        <v/>
      </c>
      <c r="C2145" s="153">
        <f>IF(A2145="","",MONTH(A2145))</f>
        <v/>
      </c>
      <c r="D2145" s="153">
        <f>IF(A2145="","",CHOOSE(MONTH(A2145),"Ocak","Şubat","Mart","Nisan","Mayıs","Haziran","Temmuz","Ağustos","Eylül","Ekim","Kasım","Aralık"))</f>
        <v/>
      </c>
      <c r="E2145" s="153">
        <f>IF(A2145="","",ROUNDUP(MONTH(A2145)/3,0))</f>
        <v/>
      </c>
      <c r="F2145" s="153">
        <f>IF(A2145="","",WEEKNUM(A2145,2))</f>
        <v/>
      </c>
      <c r="G2145" s="153">
        <f>IF(A2145="","",WEEKDAY(A2145,2))</f>
        <v/>
      </c>
      <c r="H2145" s="153">
        <f>IF(A2145="","",CHOOSE(WEEKDAY(A2145,2),"Pazartesi","Salı","Çarşamba","Perşembe","Cuma","Cumartesi","Pazar"))</f>
        <v/>
      </c>
    </row>
    <row r="2146" ht="10.5" customHeight="1" s="113">
      <c r="A2146" s="152" t="n">
        <v>44149</v>
      </c>
      <c r="B2146" s="153">
        <f>IF(A2146="","",YEAR(A2146))</f>
        <v/>
      </c>
      <c r="C2146" s="153">
        <f>IF(A2146="","",MONTH(A2146))</f>
        <v/>
      </c>
      <c r="D2146" s="153">
        <f>IF(A2146="","",CHOOSE(MONTH(A2146),"Ocak","Şubat","Mart","Nisan","Mayıs","Haziran","Temmuz","Ağustos","Eylül","Ekim","Kasım","Aralık"))</f>
        <v/>
      </c>
      <c r="E2146" s="153">
        <f>IF(A2146="","",ROUNDUP(MONTH(A2146)/3,0))</f>
        <v/>
      </c>
      <c r="F2146" s="153">
        <f>IF(A2146="","",WEEKNUM(A2146,2))</f>
        <v/>
      </c>
      <c r="G2146" s="153">
        <f>IF(A2146="","",WEEKDAY(A2146,2))</f>
        <v/>
      </c>
      <c r="H2146" s="153">
        <f>IF(A2146="","",CHOOSE(WEEKDAY(A2146,2),"Pazartesi","Salı","Çarşamba","Perşembe","Cuma","Cumartesi","Pazar"))</f>
        <v/>
      </c>
    </row>
    <row r="2147" ht="10.5" customHeight="1" s="113">
      <c r="A2147" s="152" t="n">
        <v>44150</v>
      </c>
      <c r="B2147" s="153">
        <f>IF(A2147="","",YEAR(A2147))</f>
        <v/>
      </c>
      <c r="C2147" s="153">
        <f>IF(A2147="","",MONTH(A2147))</f>
        <v/>
      </c>
      <c r="D2147" s="153">
        <f>IF(A2147="","",CHOOSE(MONTH(A2147),"Ocak","Şubat","Mart","Nisan","Mayıs","Haziran","Temmuz","Ağustos","Eylül","Ekim","Kasım","Aralık"))</f>
        <v/>
      </c>
      <c r="E2147" s="153">
        <f>IF(A2147="","",ROUNDUP(MONTH(A2147)/3,0))</f>
        <v/>
      </c>
      <c r="F2147" s="153">
        <f>IF(A2147="","",WEEKNUM(A2147,2))</f>
        <v/>
      </c>
      <c r="G2147" s="153">
        <f>IF(A2147="","",WEEKDAY(A2147,2))</f>
        <v/>
      </c>
      <c r="H2147" s="153">
        <f>IF(A2147="","",CHOOSE(WEEKDAY(A2147,2),"Pazartesi","Salı","Çarşamba","Perşembe","Cuma","Cumartesi","Pazar"))</f>
        <v/>
      </c>
    </row>
    <row r="2148" ht="10.5" customHeight="1" s="113">
      <c r="A2148" s="152" t="n">
        <v>44151</v>
      </c>
      <c r="B2148" s="153">
        <f>IF(A2148="","",YEAR(A2148))</f>
        <v/>
      </c>
      <c r="C2148" s="153">
        <f>IF(A2148="","",MONTH(A2148))</f>
        <v/>
      </c>
      <c r="D2148" s="153">
        <f>IF(A2148="","",CHOOSE(MONTH(A2148),"Ocak","Şubat","Mart","Nisan","Mayıs","Haziran","Temmuz","Ağustos","Eylül","Ekim","Kasım","Aralık"))</f>
        <v/>
      </c>
      <c r="E2148" s="153">
        <f>IF(A2148="","",ROUNDUP(MONTH(A2148)/3,0))</f>
        <v/>
      </c>
      <c r="F2148" s="153">
        <f>IF(A2148="","",WEEKNUM(A2148,2))</f>
        <v/>
      </c>
      <c r="G2148" s="153">
        <f>IF(A2148="","",WEEKDAY(A2148,2))</f>
        <v/>
      </c>
      <c r="H2148" s="153">
        <f>IF(A2148="","",CHOOSE(WEEKDAY(A2148,2),"Pazartesi","Salı","Çarşamba","Perşembe","Cuma","Cumartesi","Pazar"))</f>
        <v/>
      </c>
    </row>
    <row r="2149" ht="10.5" customHeight="1" s="113">
      <c r="A2149" s="152" t="n">
        <v>44152</v>
      </c>
      <c r="B2149" s="153">
        <f>IF(A2149="","",YEAR(A2149))</f>
        <v/>
      </c>
      <c r="C2149" s="153">
        <f>IF(A2149="","",MONTH(A2149))</f>
        <v/>
      </c>
      <c r="D2149" s="153">
        <f>IF(A2149="","",CHOOSE(MONTH(A2149),"Ocak","Şubat","Mart","Nisan","Mayıs","Haziran","Temmuz","Ağustos","Eylül","Ekim","Kasım","Aralık"))</f>
        <v/>
      </c>
      <c r="E2149" s="153">
        <f>IF(A2149="","",ROUNDUP(MONTH(A2149)/3,0))</f>
        <v/>
      </c>
      <c r="F2149" s="153">
        <f>IF(A2149="","",WEEKNUM(A2149,2))</f>
        <v/>
      </c>
      <c r="G2149" s="153">
        <f>IF(A2149="","",WEEKDAY(A2149,2))</f>
        <v/>
      </c>
      <c r="H2149" s="153">
        <f>IF(A2149="","",CHOOSE(WEEKDAY(A2149,2),"Pazartesi","Salı","Çarşamba","Perşembe","Cuma","Cumartesi","Pazar"))</f>
        <v/>
      </c>
    </row>
    <row r="2150" ht="10.5" customHeight="1" s="113">
      <c r="A2150" s="152" t="n">
        <v>44153</v>
      </c>
      <c r="B2150" s="153">
        <f>IF(A2150="","",YEAR(A2150))</f>
        <v/>
      </c>
      <c r="C2150" s="153">
        <f>IF(A2150="","",MONTH(A2150))</f>
        <v/>
      </c>
      <c r="D2150" s="153">
        <f>IF(A2150="","",CHOOSE(MONTH(A2150),"Ocak","Şubat","Mart","Nisan","Mayıs","Haziran","Temmuz","Ağustos","Eylül","Ekim","Kasım","Aralık"))</f>
        <v/>
      </c>
      <c r="E2150" s="153">
        <f>IF(A2150="","",ROUNDUP(MONTH(A2150)/3,0))</f>
        <v/>
      </c>
      <c r="F2150" s="153">
        <f>IF(A2150="","",WEEKNUM(A2150,2))</f>
        <v/>
      </c>
      <c r="G2150" s="153">
        <f>IF(A2150="","",WEEKDAY(A2150,2))</f>
        <v/>
      </c>
      <c r="H2150" s="153">
        <f>IF(A2150="","",CHOOSE(WEEKDAY(A2150,2),"Pazartesi","Salı","Çarşamba","Perşembe","Cuma","Cumartesi","Pazar"))</f>
        <v/>
      </c>
    </row>
    <row r="2151" ht="10.5" customHeight="1" s="113">
      <c r="A2151" s="152" t="n">
        <v>44154</v>
      </c>
      <c r="B2151" s="153">
        <f>IF(A2151="","",YEAR(A2151))</f>
        <v/>
      </c>
      <c r="C2151" s="153">
        <f>IF(A2151="","",MONTH(A2151))</f>
        <v/>
      </c>
      <c r="D2151" s="153">
        <f>IF(A2151="","",CHOOSE(MONTH(A2151),"Ocak","Şubat","Mart","Nisan","Mayıs","Haziran","Temmuz","Ağustos","Eylül","Ekim","Kasım","Aralık"))</f>
        <v/>
      </c>
      <c r="E2151" s="153">
        <f>IF(A2151="","",ROUNDUP(MONTH(A2151)/3,0))</f>
        <v/>
      </c>
      <c r="F2151" s="153">
        <f>IF(A2151="","",WEEKNUM(A2151,2))</f>
        <v/>
      </c>
      <c r="G2151" s="153">
        <f>IF(A2151="","",WEEKDAY(A2151,2))</f>
        <v/>
      </c>
      <c r="H2151" s="153">
        <f>IF(A2151="","",CHOOSE(WEEKDAY(A2151,2),"Pazartesi","Salı","Çarşamba","Perşembe","Cuma","Cumartesi","Pazar"))</f>
        <v/>
      </c>
    </row>
    <row r="2152" ht="10.5" customHeight="1" s="113">
      <c r="A2152" s="152" t="n">
        <v>44155</v>
      </c>
      <c r="B2152" s="153">
        <f>IF(A2152="","",YEAR(A2152))</f>
        <v/>
      </c>
      <c r="C2152" s="153">
        <f>IF(A2152="","",MONTH(A2152))</f>
        <v/>
      </c>
      <c r="D2152" s="153">
        <f>IF(A2152="","",CHOOSE(MONTH(A2152),"Ocak","Şubat","Mart","Nisan","Mayıs","Haziran","Temmuz","Ağustos","Eylül","Ekim","Kasım","Aralık"))</f>
        <v/>
      </c>
      <c r="E2152" s="153">
        <f>IF(A2152="","",ROUNDUP(MONTH(A2152)/3,0))</f>
        <v/>
      </c>
      <c r="F2152" s="153">
        <f>IF(A2152="","",WEEKNUM(A2152,2))</f>
        <v/>
      </c>
      <c r="G2152" s="153">
        <f>IF(A2152="","",WEEKDAY(A2152,2))</f>
        <v/>
      </c>
      <c r="H2152" s="153">
        <f>IF(A2152="","",CHOOSE(WEEKDAY(A2152,2),"Pazartesi","Salı","Çarşamba","Perşembe","Cuma","Cumartesi","Pazar"))</f>
        <v/>
      </c>
    </row>
    <row r="2153" ht="10.5" customHeight="1" s="113">
      <c r="A2153" s="152" t="n">
        <v>44156</v>
      </c>
      <c r="B2153" s="153">
        <f>IF(A2153="","",YEAR(A2153))</f>
        <v/>
      </c>
      <c r="C2153" s="153">
        <f>IF(A2153="","",MONTH(A2153))</f>
        <v/>
      </c>
      <c r="D2153" s="153">
        <f>IF(A2153="","",CHOOSE(MONTH(A2153),"Ocak","Şubat","Mart","Nisan","Mayıs","Haziran","Temmuz","Ağustos","Eylül","Ekim","Kasım","Aralık"))</f>
        <v/>
      </c>
      <c r="E2153" s="153">
        <f>IF(A2153="","",ROUNDUP(MONTH(A2153)/3,0))</f>
        <v/>
      </c>
      <c r="F2153" s="153">
        <f>IF(A2153="","",WEEKNUM(A2153,2))</f>
        <v/>
      </c>
      <c r="G2153" s="153">
        <f>IF(A2153="","",WEEKDAY(A2153,2))</f>
        <v/>
      </c>
      <c r="H2153" s="153">
        <f>IF(A2153="","",CHOOSE(WEEKDAY(A2153,2),"Pazartesi","Salı","Çarşamba","Perşembe","Cuma","Cumartesi","Pazar"))</f>
        <v/>
      </c>
    </row>
    <row r="2154" ht="10.5" customHeight="1" s="113">
      <c r="A2154" s="152" t="n">
        <v>44157</v>
      </c>
      <c r="B2154" s="153">
        <f>IF(A2154="","",YEAR(A2154))</f>
        <v/>
      </c>
      <c r="C2154" s="153">
        <f>IF(A2154="","",MONTH(A2154))</f>
        <v/>
      </c>
      <c r="D2154" s="153">
        <f>IF(A2154="","",CHOOSE(MONTH(A2154),"Ocak","Şubat","Mart","Nisan","Mayıs","Haziran","Temmuz","Ağustos","Eylül","Ekim","Kasım","Aralık"))</f>
        <v/>
      </c>
      <c r="E2154" s="153">
        <f>IF(A2154="","",ROUNDUP(MONTH(A2154)/3,0))</f>
        <v/>
      </c>
      <c r="F2154" s="153">
        <f>IF(A2154="","",WEEKNUM(A2154,2))</f>
        <v/>
      </c>
      <c r="G2154" s="153">
        <f>IF(A2154="","",WEEKDAY(A2154,2))</f>
        <v/>
      </c>
      <c r="H2154" s="153">
        <f>IF(A2154="","",CHOOSE(WEEKDAY(A2154,2),"Pazartesi","Salı","Çarşamba","Perşembe","Cuma","Cumartesi","Pazar"))</f>
        <v/>
      </c>
    </row>
    <row r="2155" ht="10.5" customHeight="1" s="113">
      <c r="A2155" s="152" t="n">
        <v>44158</v>
      </c>
      <c r="B2155" s="153">
        <f>IF(A2155="","",YEAR(A2155))</f>
        <v/>
      </c>
      <c r="C2155" s="153">
        <f>IF(A2155="","",MONTH(A2155))</f>
        <v/>
      </c>
      <c r="D2155" s="153">
        <f>IF(A2155="","",CHOOSE(MONTH(A2155),"Ocak","Şubat","Mart","Nisan","Mayıs","Haziran","Temmuz","Ağustos","Eylül","Ekim","Kasım","Aralık"))</f>
        <v/>
      </c>
      <c r="E2155" s="153">
        <f>IF(A2155="","",ROUNDUP(MONTH(A2155)/3,0))</f>
        <v/>
      </c>
      <c r="F2155" s="153">
        <f>IF(A2155="","",WEEKNUM(A2155,2))</f>
        <v/>
      </c>
      <c r="G2155" s="153">
        <f>IF(A2155="","",WEEKDAY(A2155,2))</f>
        <v/>
      </c>
      <c r="H2155" s="153">
        <f>IF(A2155="","",CHOOSE(WEEKDAY(A2155,2),"Pazartesi","Salı","Çarşamba","Perşembe","Cuma","Cumartesi","Pazar"))</f>
        <v/>
      </c>
    </row>
    <row r="2156" ht="10.5" customHeight="1" s="113">
      <c r="A2156" s="152" t="n">
        <v>44159</v>
      </c>
      <c r="B2156" s="153">
        <f>IF(A2156="","",YEAR(A2156))</f>
        <v/>
      </c>
      <c r="C2156" s="153">
        <f>IF(A2156="","",MONTH(A2156))</f>
        <v/>
      </c>
      <c r="D2156" s="153">
        <f>IF(A2156="","",CHOOSE(MONTH(A2156),"Ocak","Şubat","Mart","Nisan","Mayıs","Haziran","Temmuz","Ağustos","Eylül","Ekim","Kasım","Aralık"))</f>
        <v/>
      </c>
      <c r="E2156" s="153">
        <f>IF(A2156="","",ROUNDUP(MONTH(A2156)/3,0))</f>
        <v/>
      </c>
      <c r="F2156" s="153">
        <f>IF(A2156="","",WEEKNUM(A2156,2))</f>
        <v/>
      </c>
      <c r="G2156" s="153">
        <f>IF(A2156="","",WEEKDAY(A2156,2))</f>
        <v/>
      </c>
      <c r="H2156" s="153">
        <f>IF(A2156="","",CHOOSE(WEEKDAY(A2156,2),"Pazartesi","Salı","Çarşamba","Perşembe","Cuma","Cumartesi","Pazar"))</f>
        <v/>
      </c>
    </row>
    <row r="2157" ht="10.5" customHeight="1" s="113">
      <c r="A2157" s="152" t="n">
        <v>44160</v>
      </c>
      <c r="B2157" s="153">
        <f>IF(A2157="","",YEAR(A2157))</f>
        <v/>
      </c>
      <c r="C2157" s="153">
        <f>IF(A2157="","",MONTH(A2157))</f>
        <v/>
      </c>
      <c r="D2157" s="153">
        <f>IF(A2157="","",CHOOSE(MONTH(A2157),"Ocak","Şubat","Mart","Nisan","Mayıs","Haziran","Temmuz","Ağustos","Eylül","Ekim","Kasım","Aralık"))</f>
        <v/>
      </c>
      <c r="E2157" s="153">
        <f>IF(A2157="","",ROUNDUP(MONTH(A2157)/3,0))</f>
        <v/>
      </c>
      <c r="F2157" s="153">
        <f>IF(A2157="","",WEEKNUM(A2157,2))</f>
        <v/>
      </c>
      <c r="G2157" s="153">
        <f>IF(A2157="","",WEEKDAY(A2157,2))</f>
        <v/>
      </c>
      <c r="H2157" s="153">
        <f>IF(A2157="","",CHOOSE(WEEKDAY(A2157,2),"Pazartesi","Salı","Çarşamba","Perşembe","Cuma","Cumartesi","Pazar"))</f>
        <v/>
      </c>
    </row>
    <row r="2158" ht="10.5" customHeight="1" s="113">
      <c r="A2158" s="152" t="n">
        <v>44161</v>
      </c>
      <c r="B2158" s="153">
        <f>IF(A2158="","",YEAR(A2158))</f>
        <v/>
      </c>
      <c r="C2158" s="153">
        <f>IF(A2158="","",MONTH(A2158))</f>
        <v/>
      </c>
      <c r="D2158" s="153">
        <f>IF(A2158="","",CHOOSE(MONTH(A2158),"Ocak","Şubat","Mart","Nisan","Mayıs","Haziran","Temmuz","Ağustos","Eylül","Ekim","Kasım","Aralık"))</f>
        <v/>
      </c>
      <c r="E2158" s="153">
        <f>IF(A2158="","",ROUNDUP(MONTH(A2158)/3,0))</f>
        <v/>
      </c>
      <c r="F2158" s="153">
        <f>IF(A2158="","",WEEKNUM(A2158,2))</f>
        <v/>
      </c>
      <c r="G2158" s="153">
        <f>IF(A2158="","",WEEKDAY(A2158,2))</f>
        <v/>
      </c>
      <c r="H2158" s="153">
        <f>IF(A2158="","",CHOOSE(WEEKDAY(A2158,2),"Pazartesi","Salı","Çarşamba","Perşembe","Cuma","Cumartesi","Pazar"))</f>
        <v/>
      </c>
    </row>
    <row r="2159" ht="10.5" customHeight="1" s="113">
      <c r="A2159" s="152" t="n">
        <v>44162</v>
      </c>
      <c r="B2159" s="153">
        <f>IF(A2159="","",YEAR(A2159))</f>
        <v/>
      </c>
      <c r="C2159" s="153">
        <f>IF(A2159="","",MONTH(A2159))</f>
        <v/>
      </c>
      <c r="D2159" s="153">
        <f>IF(A2159="","",CHOOSE(MONTH(A2159),"Ocak","Şubat","Mart","Nisan","Mayıs","Haziran","Temmuz","Ağustos","Eylül","Ekim","Kasım","Aralık"))</f>
        <v/>
      </c>
      <c r="E2159" s="153">
        <f>IF(A2159="","",ROUNDUP(MONTH(A2159)/3,0))</f>
        <v/>
      </c>
      <c r="F2159" s="153">
        <f>IF(A2159="","",WEEKNUM(A2159,2))</f>
        <v/>
      </c>
      <c r="G2159" s="153">
        <f>IF(A2159="","",WEEKDAY(A2159,2))</f>
        <v/>
      </c>
      <c r="H2159" s="153">
        <f>IF(A2159="","",CHOOSE(WEEKDAY(A2159,2),"Pazartesi","Salı","Çarşamba","Perşembe","Cuma","Cumartesi","Pazar"))</f>
        <v/>
      </c>
    </row>
    <row r="2160" ht="10.5" customHeight="1" s="113">
      <c r="A2160" s="152" t="n">
        <v>44163</v>
      </c>
      <c r="B2160" s="153">
        <f>IF(A2160="","",YEAR(A2160))</f>
        <v/>
      </c>
      <c r="C2160" s="153">
        <f>IF(A2160="","",MONTH(A2160))</f>
        <v/>
      </c>
      <c r="D2160" s="153">
        <f>IF(A2160="","",CHOOSE(MONTH(A2160),"Ocak","Şubat","Mart","Nisan","Mayıs","Haziran","Temmuz","Ağustos","Eylül","Ekim","Kasım","Aralık"))</f>
        <v/>
      </c>
      <c r="E2160" s="153">
        <f>IF(A2160="","",ROUNDUP(MONTH(A2160)/3,0))</f>
        <v/>
      </c>
      <c r="F2160" s="153">
        <f>IF(A2160="","",WEEKNUM(A2160,2))</f>
        <v/>
      </c>
      <c r="G2160" s="153">
        <f>IF(A2160="","",WEEKDAY(A2160,2))</f>
        <v/>
      </c>
      <c r="H2160" s="153">
        <f>IF(A2160="","",CHOOSE(WEEKDAY(A2160,2),"Pazartesi","Salı","Çarşamba","Perşembe","Cuma","Cumartesi","Pazar"))</f>
        <v/>
      </c>
    </row>
    <row r="2161" ht="10.5" customHeight="1" s="113">
      <c r="A2161" s="152" t="n">
        <v>44164</v>
      </c>
      <c r="B2161" s="153">
        <f>IF(A2161="","",YEAR(A2161))</f>
        <v/>
      </c>
      <c r="C2161" s="153">
        <f>IF(A2161="","",MONTH(A2161))</f>
        <v/>
      </c>
      <c r="D2161" s="153">
        <f>IF(A2161="","",CHOOSE(MONTH(A2161),"Ocak","Şubat","Mart","Nisan","Mayıs","Haziran","Temmuz","Ağustos","Eylül","Ekim","Kasım","Aralık"))</f>
        <v/>
      </c>
      <c r="E2161" s="153">
        <f>IF(A2161="","",ROUNDUP(MONTH(A2161)/3,0))</f>
        <v/>
      </c>
      <c r="F2161" s="153">
        <f>IF(A2161="","",WEEKNUM(A2161,2))</f>
        <v/>
      </c>
      <c r="G2161" s="153">
        <f>IF(A2161="","",WEEKDAY(A2161,2))</f>
        <v/>
      </c>
      <c r="H2161" s="153">
        <f>IF(A2161="","",CHOOSE(WEEKDAY(A2161,2),"Pazartesi","Salı","Çarşamba","Perşembe","Cuma","Cumartesi","Pazar"))</f>
        <v/>
      </c>
    </row>
    <row r="2162" ht="10.5" customHeight="1" s="113">
      <c r="A2162" s="152" t="n">
        <v>44165</v>
      </c>
      <c r="B2162" s="153">
        <f>IF(A2162="","",YEAR(A2162))</f>
        <v/>
      </c>
      <c r="C2162" s="153">
        <f>IF(A2162="","",MONTH(A2162))</f>
        <v/>
      </c>
      <c r="D2162" s="153">
        <f>IF(A2162="","",CHOOSE(MONTH(A2162),"Ocak","Şubat","Mart","Nisan","Mayıs","Haziran","Temmuz","Ağustos","Eylül","Ekim","Kasım","Aralık"))</f>
        <v/>
      </c>
      <c r="E2162" s="153">
        <f>IF(A2162="","",ROUNDUP(MONTH(A2162)/3,0))</f>
        <v/>
      </c>
      <c r="F2162" s="153">
        <f>IF(A2162="","",WEEKNUM(A2162,2))</f>
        <v/>
      </c>
      <c r="G2162" s="153">
        <f>IF(A2162="","",WEEKDAY(A2162,2))</f>
        <v/>
      </c>
      <c r="H2162" s="153">
        <f>IF(A2162="","",CHOOSE(WEEKDAY(A2162,2),"Pazartesi","Salı","Çarşamba","Perşembe","Cuma","Cumartesi","Pazar"))</f>
        <v/>
      </c>
    </row>
    <row r="2163" ht="10.5" customHeight="1" s="113">
      <c r="A2163" s="152" t="n">
        <v>44166</v>
      </c>
      <c r="B2163" s="153">
        <f>IF(A2163="","",YEAR(A2163))</f>
        <v/>
      </c>
      <c r="C2163" s="153">
        <f>IF(A2163="","",MONTH(A2163))</f>
        <v/>
      </c>
      <c r="D2163" s="153">
        <f>IF(A2163="","",CHOOSE(MONTH(A2163),"Ocak","Şubat","Mart","Nisan","Mayıs","Haziran","Temmuz","Ağustos","Eylül","Ekim","Kasım","Aralık"))</f>
        <v/>
      </c>
      <c r="E2163" s="153">
        <f>IF(A2163="","",ROUNDUP(MONTH(A2163)/3,0))</f>
        <v/>
      </c>
      <c r="F2163" s="153">
        <f>IF(A2163="","",WEEKNUM(A2163,2))</f>
        <v/>
      </c>
      <c r="G2163" s="153">
        <f>IF(A2163="","",WEEKDAY(A2163,2))</f>
        <v/>
      </c>
      <c r="H2163" s="153">
        <f>IF(A2163="","",CHOOSE(WEEKDAY(A2163,2),"Pazartesi","Salı","Çarşamba","Perşembe","Cuma","Cumartesi","Pazar"))</f>
        <v/>
      </c>
    </row>
    <row r="2164" ht="10.5" customHeight="1" s="113">
      <c r="A2164" s="152" t="n">
        <v>44167</v>
      </c>
      <c r="B2164" s="153">
        <f>IF(A2164="","",YEAR(A2164))</f>
        <v/>
      </c>
      <c r="C2164" s="153">
        <f>IF(A2164="","",MONTH(A2164))</f>
        <v/>
      </c>
      <c r="D2164" s="153">
        <f>IF(A2164="","",CHOOSE(MONTH(A2164),"Ocak","Şubat","Mart","Nisan","Mayıs","Haziran","Temmuz","Ağustos","Eylül","Ekim","Kasım","Aralık"))</f>
        <v/>
      </c>
      <c r="E2164" s="153">
        <f>IF(A2164="","",ROUNDUP(MONTH(A2164)/3,0))</f>
        <v/>
      </c>
      <c r="F2164" s="153">
        <f>IF(A2164="","",WEEKNUM(A2164,2))</f>
        <v/>
      </c>
      <c r="G2164" s="153">
        <f>IF(A2164="","",WEEKDAY(A2164,2))</f>
        <v/>
      </c>
      <c r="H2164" s="153">
        <f>IF(A2164="","",CHOOSE(WEEKDAY(A2164,2),"Pazartesi","Salı","Çarşamba","Perşembe","Cuma","Cumartesi","Pazar"))</f>
        <v/>
      </c>
    </row>
    <row r="2165" ht="10.5" customHeight="1" s="113">
      <c r="A2165" s="152" t="n">
        <v>44168</v>
      </c>
      <c r="B2165" s="153">
        <f>IF(A2165="","",YEAR(A2165))</f>
        <v/>
      </c>
      <c r="C2165" s="153">
        <f>IF(A2165="","",MONTH(A2165))</f>
        <v/>
      </c>
      <c r="D2165" s="153">
        <f>IF(A2165="","",CHOOSE(MONTH(A2165),"Ocak","Şubat","Mart","Nisan","Mayıs","Haziran","Temmuz","Ağustos","Eylül","Ekim","Kasım","Aralık"))</f>
        <v/>
      </c>
      <c r="E2165" s="153">
        <f>IF(A2165="","",ROUNDUP(MONTH(A2165)/3,0))</f>
        <v/>
      </c>
      <c r="F2165" s="153">
        <f>IF(A2165="","",WEEKNUM(A2165,2))</f>
        <v/>
      </c>
      <c r="G2165" s="153">
        <f>IF(A2165="","",WEEKDAY(A2165,2))</f>
        <v/>
      </c>
      <c r="H2165" s="153">
        <f>IF(A2165="","",CHOOSE(WEEKDAY(A2165,2),"Pazartesi","Salı","Çarşamba","Perşembe","Cuma","Cumartesi","Pazar"))</f>
        <v/>
      </c>
    </row>
    <row r="2166" ht="10.5" customHeight="1" s="113">
      <c r="A2166" s="152" t="n">
        <v>44169</v>
      </c>
      <c r="B2166" s="153">
        <f>IF(A2166="","",YEAR(A2166))</f>
        <v/>
      </c>
      <c r="C2166" s="153">
        <f>IF(A2166="","",MONTH(A2166))</f>
        <v/>
      </c>
      <c r="D2166" s="153">
        <f>IF(A2166="","",CHOOSE(MONTH(A2166),"Ocak","Şubat","Mart","Nisan","Mayıs","Haziran","Temmuz","Ağustos","Eylül","Ekim","Kasım","Aralık"))</f>
        <v/>
      </c>
      <c r="E2166" s="153">
        <f>IF(A2166="","",ROUNDUP(MONTH(A2166)/3,0))</f>
        <v/>
      </c>
      <c r="F2166" s="153">
        <f>IF(A2166="","",WEEKNUM(A2166,2))</f>
        <v/>
      </c>
      <c r="G2166" s="153">
        <f>IF(A2166="","",WEEKDAY(A2166,2))</f>
        <v/>
      </c>
      <c r="H2166" s="153">
        <f>IF(A2166="","",CHOOSE(WEEKDAY(A2166,2),"Pazartesi","Salı","Çarşamba","Perşembe","Cuma","Cumartesi","Pazar"))</f>
        <v/>
      </c>
    </row>
    <row r="2167" ht="10.5" customHeight="1" s="113">
      <c r="A2167" s="152" t="n">
        <v>44170</v>
      </c>
      <c r="B2167" s="153">
        <f>IF(A2167="","",YEAR(A2167))</f>
        <v/>
      </c>
      <c r="C2167" s="153">
        <f>IF(A2167="","",MONTH(A2167))</f>
        <v/>
      </c>
      <c r="D2167" s="153">
        <f>IF(A2167="","",CHOOSE(MONTH(A2167),"Ocak","Şubat","Mart","Nisan","Mayıs","Haziran","Temmuz","Ağustos","Eylül","Ekim","Kasım","Aralık"))</f>
        <v/>
      </c>
      <c r="E2167" s="153">
        <f>IF(A2167="","",ROUNDUP(MONTH(A2167)/3,0))</f>
        <v/>
      </c>
      <c r="F2167" s="153">
        <f>IF(A2167="","",WEEKNUM(A2167,2))</f>
        <v/>
      </c>
      <c r="G2167" s="153">
        <f>IF(A2167="","",WEEKDAY(A2167,2))</f>
        <v/>
      </c>
      <c r="H2167" s="153">
        <f>IF(A2167="","",CHOOSE(WEEKDAY(A2167,2),"Pazartesi","Salı","Çarşamba","Perşembe","Cuma","Cumartesi","Pazar"))</f>
        <v/>
      </c>
    </row>
    <row r="2168" ht="10.5" customHeight="1" s="113">
      <c r="A2168" s="152" t="n">
        <v>44171</v>
      </c>
      <c r="B2168" s="153">
        <f>IF(A2168="","",YEAR(A2168))</f>
        <v/>
      </c>
      <c r="C2168" s="153">
        <f>IF(A2168="","",MONTH(A2168))</f>
        <v/>
      </c>
      <c r="D2168" s="153">
        <f>IF(A2168="","",CHOOSE(MONTH(A2168),"Ocak","Şubat","Mart","Nisan","Mayıs","Haziran","Temmuz","Ağustos","Eylül","Ekim","Kasım","Aralık"))</f>
        <v/>
      </c>
      <c r="E2168" s="153">
        <f>IF(A2168="","",ROUNDUP(MONTH(A2168)/3,0))</f>
        <v/>
      </c>
      <c r="F2168" s="153">
        <f>IF(A2168="","",WEEKNUM(A2168,2))</f>
        <v/>
      </c>
      <c r="G2168" s="153">
        <f>IF(A2168="","",WEEKDAY(A2168,2))</f>
        <v/>
      </c>
      <c r="H2168" s="153">
        <f>IF(A2168="","",CHOOSE(WEEKDAY(A2168,2),"Pazartesi","Salı","Çarşamba","Perşembe","Cuma","Cumartesi","Pazar"))</f>
        <v/>
      </c>
    </row>
    <row r="2169" ht="10.5" customHeight="1" s="113">
      <c r="A2169" s="152" t="n">
        <v>44172</v>
      </c>
      <c r="B2169" s="153">
        <f>IF(A2169="","",YEAR(A2169))</f>
        <v/>
      </c>
      <c r="C2169" s="153">
        <f>IF(A2169="","",MONTH(A2169))</f>
        <v/>
      </c>
      <c r="D2169" s="153">
        <f>IF(A2169="","",CHOOSE(MONTH(A2169),"Ocak","Şubat","Mart","Nisan","Mayıs","Haziran","Temmuz","Ağustos","Eylül","Ekim","Kasım","Aralık"))</f>
        <v/>
      </c>
      <c r="E2169" s="153">
        <f>IF(A2169="","",ROUNDUP(MONTH(A2169)/3,0))</f>
        <v/>
      </c>
      <c r="F2169" s="153">
        <f>IF(A2169="","",WEEKNUM(A2169,2))</f>
        <v/>
      </c>
      <c r="G2169" s="153">
        <f>IF(A2169="","",WEEKDAY(A2169,2))</f>
        <v/>
      </c>
      <c r="H2169" s="153">
        <f>IF(A2169="","",CHOOSE(WEEKDAY(A2169,2),"Pazartesi","Salı","Çarşamba","Perşembe","Cuma","Cumartesi","Pazar"))</f>
        <v/>
      </c>
    </row>
    <row r="2170" ht="10.5" customHeight="1" s="113">
      <c r="A2170" s="152" t="n">
        <v>44173</v>
      </c>
      <c r="B2170" s="153">
        <f>IF(A2170="","",YEAR(A2170))</f>
        <v/>
      </c>
      <c r="C2170" s="153">
        <f>IF(A2170="","",MONTH(A2170))</f>
        <v/>
      </c>
      <c r="D2170" s="153">
        <f>IF(A2170="","",CHOOSE(MONTH(A2170),"Ocak","Şubat","Mart","Nisan","Mayıs","Haziran","Temmuz","Ağustos","Eylül","Ekim","Kasım","Aralık"))</f>
        <v/>
      </c>
      <c r="E2170" s="153">
        <f>IF(A2170="","",ROUNDUP(MONTH(A2170)/3,0))</f>
        <v/>
      </c>
      <c r="F2170" s="153">
        <f>IF(A2170="","",WEEKNUM(A2170,2))</f>
        <v/>
      </c>
      <c r="G2170" s="153">
        <f>IF(A2170="","",WEEKDAY(A2170,2))</f>
        <v/>
      </c>
      <c r="H2170" s="153">
        <f>IF(A2170="","",CHOOSE(WEEKDAY(A2170,2),"Pazartesi","Salı","Çarşamba","Perşembe","Cuma","Cumartesi","Pazar"))</f>
        <v/>
      </c>
    </row>
    <row r="2171" ht="10.5" customHeight="1" s="113">
      <c r="A2171" s="152" t="n">
        <v>44174</v>
      </c>
      <c r="B2171" s="153">
        <f>IF(A2171="","",YEAR(A2171))</f>
        <v/>
      </c>
      <c r="C2171" s="153">
        <f>IF(A2171="","",MONTH(A2171))</f>
        <v/>
      </c>
      <c r="D2171" s="153">
        <f>IF(A2171="","",CHOOSE(MONTH(A2171),"Ocak","Şubat","Mart","Nisan","Mayıs","Haziran","Temmuz","Ağustos","Eylül","Ekim","Kasım","Aralık"))</f>
        <v/>
      </c>
      <c r="E2171" s="153">
        <f>IF(A2171="","",ROUNDUP(MONTH(A2171)/3,0))</f>
        <v/>
      </c>
      <c r="F2171" s="153">
        <f>IF(A2171="","",WEEKNUM(A2171,2))</f>
        <v/>
      </c>
      <c r="G2171" s="153">
        <f>IF(A2171="","",WEEKDAY(A2171,2))</f>
        <v/>
      </c>
      <c r="H2171" s="153">
        <f>IF(A2171="","",CHOOSE(WEEKDAY(A2171,2),"Pazartesi","Salı","Çarşamba","Perşembe","Cuma","Cumartesi","Pazar"))</f>
        <v/>
      </c>
    </row>
    <row r="2172" ht="10.5" customHeight="1" s="113">
      <c r="A2172" s="152" t="n">
        <v>44175</v>
      </c>
      <c r="B2172" s="153">
        <f>IF(A2172="","",YEAR(A2172))</f>
        <v/>
      </c>
      <c r="C2172" s="153">
        <f>IF(A2172="","",MONTH(A2172))</f>
        <v/>
      </c>
      <c r="D2172" s="153">
        <f>IF(A2172="","",CHOOSE(MONTH(A2172),"Ocak","Şubat","Mart","Nisan","Mayıs","Haziran","Temmuz","Ağustos","Eylül","Ekim","Kasım","Aralık"))</f>
        <v/>
      </c>
      <c r="E2172" s="153">
        <f>IF(A2172="","",ROUNDUP(MONTH(A2172)/3,0))</f>
        <v/>
      </c>
      <c r="F2172" s="153">
        <f>IF(A2172="","",WEEKNUM(A2172,2))</f>
        <v/>
      </c>
      <c r="G2172" s="153">
        <f>IF(A2172="","",WEEKDAY(A2172,2))</f>
        <v/>
      </c>
      <c r="H2172" s="153">
        <f>IF(A2172="","",CHOOSE(WEEKDAY(A2172,2),"Pazartesi","Salı","Çarşamba","Perşembe","Cuma","Cumartesi","Pazar"))</f>
        <v/>
      </c>
    </row>
    <row r="2173" ht="10.5" customHeight="1" s="113">
      <c r="A2173" s="152" t="n">
        <v>44176</v>
      </c>
      <c r="B2173" s="153">
        <f>IF(A2173="","",YEAR(A2173))</f>
        <v/>
      </c>
      <c r="C2173" s="153">
        <f>IF(A2173="","",MONTH(A2173))</f>
        <v/>
      </c>
      <c r="D2173" s="153">
        <f>IF(A2173="","",CHOOSE(MONTH(A2173),"Ocak","Şubat","Mart","Nisan","Mayıs","Haziran","Temmuz","Ağustos","Eylül","Ekim","Kasım","Aralık"))</f>
        <v/>
      </c>
      <c r="E2173" s="153">
        <f>IF(A2173="","",ROUNDUP(MONTH(A2173)/3,0))</f>
        <v/>
      </c>
      <c r="F2173" s="153">
        <f>IF(A2173="","",WEEKNUM(A2173,2))</f>
        <v/>
      </c>
      <c r="G2173" s="153">
        <f>IF(A2173="","",WEEKDAY(A2173,2))</f>
        <v/>
      </c>
      <c r="H2173" s="153">
        <f>IF(A2173="","",CHOOSE(WEEKDAY(A2173,2),"Pazartesi","Salı","Çarşamba","Perşembe","Cuma","Cumartesi","Pazar"))</f>
        <v/>
      </c>
    </row>
    <row r="2174" ht="10.5" customHeight="1" s="113">
      <c r="A2174" s="152" t="n">
        <v>44177</v>
      </c>
      <c r="B2174" s="153">
        <f>IF(A2174="","",YEAR(A2174))</f>
        <v/>
      </c>
      <c r="C2174" s="153">
        <f>IF(A2174="","",MONTH(A2174))</f>
        <v/>
      </c>
      <c r="D2174" s="153">
        <f>IF(A2174="","",CHOOSE(MONTH(A2174),"Ocak","Şubat","Mart","Nisan","Mayıs","Haziran","Temmuz","Ağustos","Eylül","Ekim","Kasım","Aralık"))</f>
        <v/>
      </c>
      <c r="E2174" s="153">
        <f>IF(A2174="","",ROUNDUP(MONTH(A2174)/3,0))</f>
        <v/>
      </c>
      <c r="F2174" s="153">
        <f>IF(A2174="","",WEEKNUM(A2174,2))</f>
        <v/>
      </c>
      <c r="G2174" s="153">
        <f>IF(A2174="","",WEEKDAY(A2174,2))</f>
        <v/>
      </c>
      <c r="H2174" s="153">
        <f>IF(A2174="","",CHOOSE(WEEKDAY(A2174,2),"Pazartesi","Salı","Çarşamba","Perşembe","Cuma","Cumartesi","Pazar"))</f>
        <v/>
      </c>
    </row>
    <row r="2175" ht="10.5" customHeight="1" s="113">
      <c r="A2175" s="152" t="n">
        <v>44178</v>
      </c>
      <c r="B2175" s="153">
        <f>IF(A2175="","",YEAR(A2175))</f>
        <v/>
      </c>
      <c r="C2175" s="153">
        <f>IF(A2175="","",MONTH(A2175))</f>
        <v/>
      </c>
      <c r="D2175" s="153">
        <f>IF(A2175="","",CHOOSE(MONTH(A2175),"Ocak","Şubat","Mart","Nisan","Mayıs","Haziran","Temmuz","Ağustos","Eylül","Ekim","Kasım","Aralık"))</f>
        <v/>
      </c>
      <c r="E2175" s="153">
        <f>IF(A2175="","",ROUNDUP(MONTH(A2175)/3,0))</f>
        <v/>
      </c>
      <c r="F2175" s="153">
        <f>IF(A2175="","",WEEKNUM(A2175,2))</f>
        <v/>
      </c>
      <c r="G2175" s="153">
        <f>IF(A2175="","",WEEKDAY(A2175,2))</f>
        <v/>
      </c>
      <c r="H2175" s="153">
        <f>IF(A2175="","",CHOOSE(WEEKDAY(A2175,2),"Pazartesi","Salı","Çarşamba","Perşembe","Cuma","Cumartesi","Pazar"))</f>
        <v/>
      </c>
    </row>
    <row r="2176" ht="10.5" customHeight="1" s="113">
      <c r="A2176" s="152" t="n">
        <v>44179</v>
      </c>
      <c r="B2176" s="153">
        <f>IF(A2176="","",YEAR(A2176))</f>
        <v/>
      </c>
      <c r="C2176" s="153">
        <f>IF(A2176="","",MONTH(A2176))</f>
        <v/>
      </c>
      <c r="D2176" s="153">
        <f>IF(A2176="","",CHOOSE(MONTH(A2176),"Ocak","Şubat","Mart","Nisan","Mayıs","Haziran","Temmuz","Ağustos","Eylül","Ekim","Kasım","Aralık"))</f>
        <v/>
      </c>
      <c r="E2176" s="153">
        <f>IF(A2176="","",ROUNDUP(MONTH(A2176)/3,0))</f>
        <v/>
      </c>
      <c r="F2176" s="153">
        <f>IF(A2176="","",WEEKNUM(A2176,2))</f>
        <v/>
      </c>
      <c r="G2176" s="153">
        <f>IF(A2176="","",WEEKDAY(A2176,2))</f>
        <v/>
      </c>
      <c r="H2176" s="153">
        <f>IF(A2176="","",CHOOSE(WEEKDAY(A2176,2),"Pazartesi","Salı","Çarşamba","Perşembe","Cuma","Cumartesi","Pazar"))</f>
        <v/>
      </c>
    </row>
    <row r="2177" ht="10.5" customHeight="1" s="113">
      <c r="A2177" s="152" t="n">
        <v>44180</v>
      </c>
      <c r="B2177" s="153">
        <f>IF(A2177="","",YEAR(A2177))</f>
        <v/>
      </c>
      <c r="C2177" s="153">
        <f>IF(A2177="","",MONTH(A2177))</f>
        <v/>
      </c>
      <c r="D2177" s="153">
        <f>IF(A2177="","",CHOOSE(MONTH(A2177),"Ocak","Şubat","Mart","Nisan","Mayıs","Haziran","Temmuz","Ağustos","Eylül","Ekim","Kasım","Aralık"))</f>
        <v/>
      </c>
      <c r="E2177" s="153">
        <f>IF(A2177="","",ROUNDUP(MONTH(A2177)/3,0))</f>
        <v/>
      </c>
      <c r="F2177" s="153">
        <f>IF(A2177="","",WEEKNUM(A2177,2))</f>
        <v/>
      </c>
      <c r="G2177" s="153">
        <f>IF(A2177="","",WEEKDAY(A2177,2))</f>
        <v/>
      </c>
      <c r="H2177" s="153">
        <f>IF(A2177="","",CHOOSE(WEEKDAY(A2177,2),"Pazartesi","Salı","Çarşamba","Perşembe","Cuma","Cumartesi","Pazar"))</f>
        <v/>
      </c>
    </row>
    <row r="2178" ht="10.5" customHeight="1" s="113">
      <c r="A2178" s="152" t="n">
        <v>44181</v>
      </c>
      <c r="B2178" s="153">
        <f>IF(A2178="","",YEAR(A2178))</f>
        <v/>
      </c>
      <c r="C2178" s="153">
        <f>IF(A2178="","",MONTH(A2178))</f>
        <v/>
      </c>
      <c r="D2178" s="153">
        <f>IF(A2178="","",CHOOSE(MONTH(A2178),"Ocak","Şubat","Mart","Nisan","Mayıs","Haziran","Temmuz","Ağustos","Eylül","Ekim","Kasım","Aralık"))</f>
        <v/>
      </c>
      <c r="E2178" s="153">
        <f>IF(A2178="","",ROUNDUP(MONTH(A2178)/3,0))</f>
        <v/>
      </c>
      <c r="F2178" s="153">
        <f>IF(A2178="","",WEEKNUM(A2178,2))</f>
        <v/>
      </c>
      <c r="G2178" s="153">
        <f>IF(A2178="","",WEEKDAY(A2178,2))</f>
        <v/>
      </c>
      <c r="H2178" s="153">
        <f>IF(A2178="","",CHOOSE(WEEKDAY(A2178,2),"Pazartesi","Salı","Çarşamba","Perşembe","Cuma","Cumartesi","Pazar"))</f>
        <v/>
      </c>
    </row>
    <row r="2179" ht="10.5" customHeight="1" s="113">
      <c r="A2179" s="152" t="n">
        <v>44182</v>
      </c>
      <c r="B2179" s="153">
        <f>IF(A2179="","",YEAR(A2179))</f>
        <v/>
      </c>
      <c r="C2179" s="153">
        <f>IF(A2179="","",MONTH(A2179))</f>
        <v/>
      </c>
      <c r="D2179" s="153">
        <f>IF(A2179="","",CHOOSE(MONTH(A2179),"Ocak","Şubat","Mart","Nisan","Mayıs","Haziran","Temmuz","Ağustos","Eylül","Ekim","Kasım","Aralık"))</f>
        <v/>
      </c>
      <c r="E2179" s="153">
        <f>IF(A2179="","",ROUNDUP(MONTH(A2179)/3,0))</f>
        <v/>
      </c>
      <c r="F2179" s="153">
        <f>IF(A2179="","",WEEKNUM(A2179,2))</f>
        <v/>
      </c>
      <c r="G2179" s="153">
        <f>IF(A2179="","",WEEKDAY(A2179,2))</f>
        <v/>
      </c>
      <c r="H2179" s="153">
        <f>IF(A2179="","",CHOOSE(WEEKDAY(A2179,2),"Pazartesi","Salı","Çarşamba","Perşembe","Cuma","Cumartesi","Pazar"))</f>
        <v/>
      </c>
    </row>
    <row r="2180" ht="10.5" customHeight="1" s="113">
      <c r="A2180" s="152" t="n">
        <v>44183</v>
      </c>
      <c r="B2180" s="153">
        <f>IF(A2180="","",YEAR(A2180))</f>
        <v/>
      </c>
      <c r="C2180" s="153">
        <f>IF(A2180="","",MONTH(A2180))</f>
        <v/>
      </c>
      <c r="D2180" s="153">
        <f>IF(A2180="","",CHOOSE(MONTH(A2180),"Ocak","Şubat","Mart","Nisan","Mayıs","Haziran","Temmuz","Ağustos","Eylül","Ekim","Kasım","Aralık"))</f>
        <v/>
      </c>
      <c r="E2180" s="153">
        <f>IF(A2180="","",ROUNDUP(MONTH(A2180)/3,0))</f>
        <v/>
      </c>
      <c r="F2180" s="153">
        <f>IF(A2180="","",WEEKNUM(A2180,2))</f>
        <v/>
      </c>
      <c r="G2180" s="153">
        <f>IF(A2180="","",WEEKDAY(A2180,2))</f>
        <v/>
      </c>
      <c r="H2180" s="153">
        <f>IF(A2180="","",CHOOSE(WEEKDAY(A2180,2),"Pazartesi","Salı","Çarşamba","Perşembe","Cuma","Cumartesi","Pazar"))</f>
        <v/>
      </c>
    </row>
    <row r="2181" ht="10.5" customHeight="1" s="113">
      <c r="A2181" s="152" t="n">
        <v>44184</v>
      </c>
      <c r="B2181" s="153">
        <f>IF(A2181="","",YEAR(A2181))</f>
        <v/>
      </c>
      <c r="C2181" s="153">
        <f>IF(A2181="","",MONTH(A2181))</f>
        <v/>
      </c>
      <c r="D2181" s="153">
        <f>IF(A2181="","",CHOOSE(MONTH(A2181),"Ocak","Şubat","Mart","Nisan","Mayıs","Haziran","Temmuz","Ağustos","Eylül","Ekim","Kasım","Aralık"))</f>
        <v/>
      </c>
      <c r="E2181" s="153">
        <f>IF(A2181="","",ROUNDUP(MONTH(A2181)/3,0))</f>
        <v/>
      </c>
      <c r="F2181" s="153">
        <f>IF(A2181="","",WEEKNUM(A2181,2))</f>
        <v/>
      </c>
      <c r="G2181" s="153">
        <f>IF(A2181="","",WEEKDAY(A2181,2))</f>
        <v/>
      </c>
      <c r="H2181" s="153">
        <f>IF(A2181="","",CHOOSE(WEEKDAY(A2181,2),"Pazartesi","Salı","Çarşamba","Perşembe","Cuma","Cumartesi","Pazar"))</f>
        <v/>
      </c>
    </row>
    <row r="2182" ht="10.5" customHeight="1" s="113">
      <c r="A2182" s="152" t="n">
        <v>44185</v>
      </c>
      <c r="B2182" s="153">
        <f>IF(A2182="","",YEAR(A2182))</f>
        <v/>
      </c>
      <c r="C2182" s="153">
        <f>IF(A2182="","",MONTH(A2182))</f>
        <v/>
      </c>
      <c r="D2182" s="153">
        <f>IF(A2182="","",CHOOSE(MONTH(A2182),"Ocak","Şubat","Mart","Nisan","Mayıs","Haziran","Temmuz","Ağustos","Eylül","Ekim","Kasım","Aralık"))</f>
        <v/>
      </c>
      <c r="E2182" s="153">
        <f>IF(A2182="","",ROUNDUP(MONTH(A2182)/3,0))</f>
        <v/>
      </c>
      <c r="F2182" s="153">
        <f>IF(A2182="","",WEEKNUM(A2182,2))</f>
        <v/>
      </c>
      <c r="G2182" s="153">
        <f>IF(A2182="","",WEEKDAY(A2182,2))</f>
        <v/>
      </c>
      <c r="H2182" s="153">
        <f>IF(A2182="","",CHOOSE(WEEKDAY(A2182,2),"Pazartesi","Salı","Çarşamba","Perşembe","Cuma","Cumartesi","Pazar"))</f>
        <v/>
      </c>
    </row>
    <row r="2183" ht="10.5" customHeight="1" s="113">
      <c r="A2183" s="152" t="n">
        <v>44186</v>
      </c>
      <c r="B2183" s="153">
        <f>IF(A2183="","",YEAR(A2183))</f>
        <v/>
      </c>
      <c r="C2183" s="153">
        <f>IF(A2183="","",MONTH(A2183))</f>
        <v/>
      </c>
      <c r="D2183" s="153">
        <f>IF(A2183="","",CHOOSE(MONTH(A2183),"Ocak","Şubat","Mart","Nisan","Mayıs","Haziran","Temmuz","Ağustos","Eylül","Ekim","Kasım","Aralık"))</f>
        <v/>
      </c>
      <c r="E2183" s="153">
        <f>IF(A2183="","",ROUNDUP(MONTH(A2183)/3,0))</f>
        <v/>
      </c>
      <c r="F2183" s="153">
        <f>IF(A2183="","",WEEKNUM(A2183,2))</f>
        <v/>
      </c>
      <c r="G2183" s="153">
        <f>IF(A2183="","",WEEKDAY(A2183,2))</f>
        <v/>
      </c>
      <c r="H2183" s="153">
        <f>IF(A2183="","",CHOOSE(WEEKDAY(A2183,2),"Pazartesi","Salı","Çarşamba","Perşembe","Cuma","Cumartesi","Pazar"))</f>
        <v/>
      </c>
    </row>
    <row r="2184" ht="10.5" customHeight="1" s="113">
      <c r="A2184" s="152" t="n">
        <v>44187</v>
      </c>
      <c r="B2184" s="153">
        <f>IF(A2184="","",YEAR(A2184))</f>
        <v/>
      </c>
      <c r="C2184" s="153">
        <f>IF(A2184="","",MONTH(A2184))</f>
        <v/>
      </c>
      <c r="D2184" s="153">
        <f>IF(A2184="","",CHOOSE(MONTH(A2184),"Ocak","Şubat","Mart","Nisan","Mayıs","Haziran","Temmuz","Ağustos","Eylül","Ekim","Kasım","Aralık"))</f>
        <v/>
      </c>
      <c r="E2184" s="153">
        <f>IF(A2184="","",ROUNDUP(MONTH(A2184)/3,0))</f>
        <v/>
      </c>
      <c r="F2184" s="153">
        <f>IF(A2184="","",WEEKNUM(A2184,2))</f>
        <v/>
      </c>
      <c r="G2184" s="153">
        <f>IF(A2184="","",WEEKDAY(A2184,2))</f>
        <v/>
      </c>
      <c r="H2184" s="153">
        <f>IF(A2184="","",CHOOSE(WEEKDAY(A2184,2),"Pazartesi","Salı","Çarşamba","Perşembe","Cuma","Cumartesi","Pazar"))</f>
        <v/>
      </c>
    </row>
    <row r="2185" ht="10.5" customHeight="1" s="113">
      <c r="A2185" s="152" t="n">
        <v>44188</v>
      </c>
      <c r="B2185" s="153">
        <f>IF(A2185="","",YEAR(A2185))</f>
        <v/>
      </c>
      <c r="C2185" s="153">
        <f>IF(A2185="","",MONTH(A2185))</f>
        <v/>
      </c>
      <c r="D2185" s="153">
        <f>IF(A2185="","",CHOOSE(MONTH(A2185),"Ocak","Şubat","Mart","Nisan","Mayıs","Haziran","Temmuz","Ağustos","Eylül","Ekim","Kasım","Aralık"))</f>
        <v/>
      </c>
      <c r="E2185" s="153">
        <f>IF(A2185="","",ROUNDUP(MONTH(A2185)/3,0))</f>
        <v/>
      </c>
      <c r="F2185" s="153">
        <f>IF(A2185="","",WEEKNUM(A2185,2))</f>
        <v/>
      </c>
      <c r="G2185" s="153">
        <f>IF(A2185="","",WEEKDAY(A2185,2))</f>
        <v/>
      </c>
      <c r="H2185" s="153">
        <f>IF(A2185="","",CHOOSE(WEEKDAY(A2185,2),"Pazartesi","Salı","Çarşamba","Perşembe","Cuma","Cumartesi","Pazar"))</f>
        <v/>
      </c>
    </row>
    <row r="2186" ht="10.5" customHeight="1" s="113">
      <c r="A2186" s="152" t="n">
        <v>44189</v>
      </c>
      <c r="B2186" s="153">
        <f>IF(A2186="","",YEAR(A2186))</f>
        <v/>
      </c>
      <c r="C2186" s="153">
        <f>IF(A2186="","",MONTH(A2186))</f>
        <v/>
      </c>
      <c r="D2186" s="153">
        <f>IF(A2186="","",CHOOSE(MONTH(A2186),"Ocak","Şubat","Mart","Nisan","Mayıs","Haziran","Temmuz","Ağustos","Eylül","Ekim","Kasım","Aralık"))</f>
        <v/>
      </c>
      <c r="E2186" s="153">
        <f>IF(A2186="","",ROUNDUP(MONTH(A2186)/3,0))</f>
        <v/>
      </c>
      <c r="F2186" s="153">
        <f>IF(A2186="","",WEEKNUM(A2186,2))</f>
        <v/>
      </c>
      <c r="G2186" s="153">
        <f>IF(A2186="","",WEEKDAY(A2186,2))</f>
        <v/>
      </c>
      <c r="H2186" s="153">
        <f>IF(A2186="","",CHOOSE(WEEKDAY(A2186,2),"Pazartesi","Salı","Çarşamba","Perşembe","Cuma","Cumartesi","Pazar"))</f>
        <v/>
      </c>
    </row>
    <row r="2187" ht="10.5" customHeight="1" s="113">
      <c r="A2187" s="152" t="n">
        <v>44190</v>
      </c>
      <c r="B2187" s="153">
        <f>IF(A2187="","",YEAR(A2187))</f>
        <v/>
      </c>
      <c r="C2187" s="153">
        <f>IF(A2187="","",MONTH(A2187))</f>
        <v/>
      </c>
      <c r="D2187" s="153">
        <f>IF(A2187="","",CHOOSE(MONTH(A2187),"Ocak","Şubat","Mart","Nisan","Mayıs","Haziran","Temmuz","Ağustos","Eylül","Ekim","Kasım","Aralık"))</f>
        <v/>
      </c>
      <c r="E2187" s="153">
        <f>IF(A2187="","",ROUNDUP(MONTH(A2187)/3,0))</f>
        <v/>
      </c>
      <c r="F2187" s="153">
        <f>IF(A2187="","",WEEKNUM(A2187,2))</f>
        <v/>
      </c>
      <c r="G2187" s="153">
        <f>IF(A2187="","",WEEKDAY(A2187,2))</f>
        <v/>
      </c>
      <c r="H2187" s="153">
        <f>IF(A2187="","",CHOOSE(WEEKDAY(A2187,2),"Pazartesi","Salı","Çarşamba","Perşembe","Cuma","Cumartesi","Pazar"))</f>
        <v/>
      </c>
    </row>
    <row r="2188" ht="10.5" customHeight="1" s="113">
      <c r="A2188" s="152" t="n">
        <v>44191</v>
      </c>
      <c r="B2188" s="153">
        <f>IF(A2188="","",YEAR(A2188))</f>
        <v/>
      </c>
      <c r="C2188" s="153">
        <f>IF(A2188="","",MONTH(A2188))</f>
        <v/>
      </c>
      <c r="D2188" s="153">
        <f>IF(A2188="","",CHOOSE(MONTH(A2188),"Ocak","Şubat","Mart","Nisan","Mayıs","Haziran","Temmuz","Ağustos","Eylül","Ekim","Kasım","Aralık"))</f>
        <v/>
      </c>
      <c r="E2188" s="153">
        <f>IF(A2188="","",ROUNDUP(MONTH(A2188)/3,0))</f>
        <v/>
      </c>
      <c r="F2188" s="153">
        <f>IF(A2188="","",WEEKNUM(A2188,2))</f>
        <v/>
      </c>
      <c r="G2188" s="153">
        <f>IF(A2188="","",WEEKDAY(A2188,2))</f>
        <v/>
      </c>
      <c r="H2188" s="153">
        <f>IF(A2188="","",CHOOSE(WEEKDAY(A2188,2),"Pazartesi","Salı","Çarşamba","Perşembe","Cuma","Cumartesi","Pazar"))</f>
        <v/>
      </c>
    </row>
    <row r="2189" ht="10.5" customHeight="1" s="113">
      <c r="A2189" s="152" t="n">
        <v>44192</v>
      </c>
      <c r="B2189" s="153">
        <f>IF(A2189="","",YEAR(A2189))</f>
        <v/>
      </c>
      <c r="C2189" s="153">
        <f>IF(A2189="","",MONTH(A2189))</f>
        <v/>
      </c>
      <c r="D2189" s="153">
        <f>IF(A2189="","",CHOOSE(MONTH(A2189),"Ocak","Şubat","Mart","Nisan","Mayıs","Haziran","Temmuz","Ağustos","Eylül","Ekim","Kasım","Aralık"))</f>
        <v/>
      </c>
      <c r="E2189" s="153">
        <f>IF(A2189="","",ROUNDUP(MONTH(A2189)/3,0))</f>
        <v/>
      </c>
      <c r="F2189" s="153">
        <f>IF(A2189="","",WEEKNUM(A2189,2))</f>
        <v/>
      </c>
      <c r="G2189" s="153">
        <f>IF(A2189="","",WEEKDAY(A2189,2))</f>
        <v/>
      </c>
      <c r="H2189" s="153">
        <f>IF(A2189="","",CHOOSE(WEEKDAY(A2189,2),"Pazartesi","Salı","Çarşamba","Perşembe","Cuma","Cumartesi","Pazar"))</f>
        <v/>
      </c>
    </row>
    <row r="2190" ht="10.5" customHeight="1" s="113">
      <c r="A2190" s="152" t="n">
        <v>44193</v>
      </c>
      <c r="B2190" s="153">
        <f>IF(A2190="","",YEAR(A2190))</f>
        <v/>
      </c>
      <c r="C2190" s="153">
        <f>IF(A2190="","",MONTH(A2190))</f>
        <v/>
      </c>
      <c r="D2190" s="153">
        <f>IF(A2190="","",CHOOSE(MONTH(A2190),"Ocak","Şubat","Mart","Nisan","Mayıs","Haziran","Temmuz","Ağustos","Eylül","Ekim","Kasım","Aralık"))</f>
        <v/>
      </c>
      <c r="E2190" s="153">
        <f>IF(A2190="","",ROUNDUP(MONTH(A2190)/3,0))</f>
        <v/>
      </c>
      <c r="F2190" s="153">
        <f>IF(A2190="","",WEEKNUM(A2190,2))</f>
        <v/>
      </c>
      <c r="G2190" s="153">
        <f>IF(A2190="","",WEEKDAY(A2190,2))</f>
        <v/>
      </c>
      <c r="H2190" s="153">
        <f>IF(A2190="","",CHOOSE(WEEKDAY(A2190,2),"Pazartesi","Salı","Çarşamba","Perşembe","Cuma","Cumartesi","Pazar"))</f>
        <v/>
      </c>
    </row>
    <row r="2191" ht="10.5" customHeight="1" s="113">
      <c r="A2191" s="152" t="n">
        <v>44194</v>
      </c>
      <c r="B2191" s="153">
        <f>IF(A2191="","",YEAR(A2191))</f>
        <v/>
      </c>
      <c r="C2191" s="153">
        <f>IF(A2191="","",MONTH(A2191))</f>
        <v/>
      </c>
      <c r="D2191" s="153">
        <f>IF(A2191="","",CHOOSE(MONTH(A2191),"Ocak","Şubat","Mart","Nisan","Mayıs","Haziran","Temmuz","Ağustos","Eylül","Ekim","Kasım","Aralık"))</f>
        <v/>
      </c>
      <c r="E2191" s="153">
        <f>IF(A2191="","",ROUNDUP(MONTH(A2191)/3,0))</f>
        <v/>
      </c>
      <c r="F2191" s="153">
        <f>IF(A2191="","",WEEKNUM(A2191,2))</f>
        <v/>
      </c>
      <c r="G2191" s="153">
        <f>IF(A2191="","",WEEKDAY(A2191,2))</f>
        <v/>
      </c>
      <c r="H2191" s="153">
        <f>IF(A2191="","",CHOOSE(WEEKDAY(A2191,2),"Pazartesi","Salı","Çarşamba","Perşembe","Cuma","Cumartesi","Pazar"))</f>
        <v/>
      </c>
    </row>
    <row r="2192" ht="10.5" customHeight="1" s="113">
      <c r="A2192" s="152" t="n">
        <v>44195</v>
      </c>
      <c r="B2192" s="153">
        <f>IF(A2192="","",YEAR(A2192))</f>
        <v/>
      </c>
      <c r="C2192" s="153">
        <f>IF(A2192="","",MONTH(A2192))</f>
        <v/>
      </c>
      <c r="D2192" s="153">
        <f>IF(A2192="","",CHOOSE(MONTH(A2192),"Ocak","Şubat","Mart","Nisan","Mayıs","Haziran","Temmuz","Ağustos","Eylül","Ekim","Kasım","Aralık"))</f>
        <v/>
      </c>
      <c r="E2192" s="153">
        <f>IF(A2192="","",ROUNDUP(MONTH(A2192)/3,0))</f>
        <v/>
      </c>
      <c r="F2192" s="153">
        <f>IF(A2192="","",WEEKNUM(A2192,2))</f>
        <v/>
      </c>
      <c r="G2192" s="153">
        <f>IF(A2192="","",WEEKDAY(A2192,2))</f>
        <v/>
      </c>
      <c r="H2192" s="153">
        <f>IF(A2192="","",CHOOSE(WEEKDAY(A2192,2),"Pazartesi","Salı","Çarşamba","Perşembe","Cuma","Cumartesi","Pazar"))</f>
        <v/>
      </c>
    </row>
    <row r="2193" ht="10.5" customHeight="1" s="113">
      <c r="A2193" s="152" t="n">
        <v>44196</v>
      </c>
      <c r="B2193" s="153">
        <f>IF(A2193="","",YEAR(A2193))</f>
        <v/>
      </c>
      <c r="C2193" s="153">
        <f>IF(A2193="","",MONTH(A2193))</f>
        <v/>
      </c>
      <c r="D2193" s="153">
        <f>IF(A2193="","",CHOOSE(MONTH(A2193),"Ocak","Şubat","Mart","Nisan","Mayıs","Haziran","Temmuz","Ağustos","Eylül","Ekim","Kasım","Aralık"))</f>
        <v/>
      </c>
      <c r="E2193" s="153">
        <f>IF(A2193="","",ROUNDUP(MONTH(A2193)/3,0))</f>
        <v/>
      </c>
      <c r="F2193" s="153">
        <f>IF(A2193="","",WEEKNUM(A2193,2))</f>
        <v/>
      </c>
      <c r="G2193" s="153">
        <f>IF(A2193="","",WEEKDAY(A2193,2))</f>
        <v/>
      </c>
      <c r="H2193" s="153">
        <f>IF(A2193="","",CHOOSE(WEEKDAY(A2193,2),"Pazartesi","Salı","Çarşamba","Perşembe","Cuma","Cumartesi","Pazar"))</f>
        <v/>
      </c>
    </row>
    <row r="2194" ht="10.5" customHeight="1" s="113">
      <c r="A2194" s="152" t="n">
        <v>44197</v>
      </c>
      <c r="B2194" s="153">
        <f>IF(A2194="","",YEAR(A2194))</f>
        <v/>
      </c>
      <c r="C2194" s="153">
        <f>IF(A2194="","",MONTH(A2194))</f>
        <v/>
      </c>
      <c r="D2194" s="153">
        <f>IF(A2194="","",CHOOSE(MONTH(A2194),"Ocak","Şubat","Mart","Nisan","Mayıs","Haziran","Temmuz","Ağustos","Eylül","Ekim","Kasım","Aralık"))</f>
        <v/>
      </c>
      <c r="E2194" s="153">
        <f>IF(A2194="","",ROUNDUP(MONTH(A2194)/3,0))</f>
        <v/>
      </c>
      <c r="F2194" s="153">
        <f>IF(A2194="","",WEEKNUM(A2194,2))</f>
        <v/>
      </c>
      <c r="G2194" s="153">
        <f>IF(A2194="","",WEEKDAY(A2194,2))</f>
        <v/>
      </c>
      <c r="H2194" s="153">
        <f>IF(A2194="","",CHOOSE(WEEKDAY(A2194,2),"Pazartesi","Salı","Çarşamba","Perşembe","Cuma","Cumartesi","Pazar"))</f>
        <v/>
      </c>
    </row>
    <row r="2195" ht="10.5" customHeight="1" s="113">
      <c r="A2195" s="152" t="n">
        <v>44198</v>
      </c>
      <c r="B2195" s="153">
        <f>IF(A2195="","",YEAR(A2195))</f>
        <v/>
      </c>
      <c r="C2195" s="153">
        <f>IF(A2195="","",MONTH(A2195))</f>
        <v/>
      </c>
      <c r="D2195" s="153">
        <f>IF(A2195="","",CHOOSE(MONTH(A2195),"Ocak","Şubat","Mart","Nisan","Mayıs","Haziran","Temmuz","Ağustos","Eylül","Ekim","Kasım","Aralık"))</f>
        <v/>
      </c>
      <c r="E2195" s="153">
        <f>IF(A2195="","",ROUNDUP(MONTH(A2195)/3,0))</f>
        <v/>
      </c>
      <c r="F2195" s="153">
        <f>IF(A2195="","",WEEKNUM(A2195,2))</f>
        <v/>
      </c>
      <c r="G2195" s="153">
        <f>IF(A2195="","",WEEKDAY(A2195,2))</f>
        <v/>
      </c>
      <c r="H2195" s="153">
        <f>IF(A2195="","",CHOOSE(WEEKDAY(A2195,2),"Pazartesi","Salı","Çarşamba","Perşembe","Cuma","Cumartesi","Pazar"))</f>
        <v/>
      </c>
    </row>
    <row r="2196" ht="10.5" customHeight="1" s="113">
      <c r="A2196" s="152" t="n">
        <v>44199</v>
      </c>
      <c r="B2196" s="153">
        <f>IF(A2196="","",YEAR(A2196))</f>
        <v/>
      </c>
      <c r="C2196" s="153">
        <f>IF(A2196="","",MONTH(A2196))</f>
        <v/>
      </c>
      <c r="D2196" s="153">
        <f>IF(A2196="","",CHOOSE(MONTH(A2196),"Ocak","Şubat","Mart","Nisan","Mayıs","Haziran","Temmuz","Ağustos","Eylül","Ekim","Kasım","Aralık"))</f>
        <v/>
      </c>
      <c r="E2196" s="153">
        <f>IF(A2196="","",ROUNDUP(MONTH(A2196)/3,0))</f>
        <v/>
      </c>
      <c r="F2196" s="153">
        <f>IF(A2196="","",WEEKNUM(A2196,2))</f>
        <v/>
      </c>
      <c r="G2196" s="153">
        <f>IF(A2196="","",WEEKDAY(A2196,2))</f>
        <v/>
      </c>
      <c r="H2196" s="153">
        <f>IF(A2196="","",CHOOSE(WEEKDAY(A2196,2),"Pazartesi","Salı","Çarşamba","Perşembe","Cuma","Cumartesi","Pazar"))</f>
        <v/>
      </c>
    </row>
    <row r="2197" ht="10.5" customHeight="1" s="113">
      <c r="A2197" s="152" t="n">
        <v>44200</v>
      </c>
      <c r="B2197" s="153">
        <f>IF(A2197="","",YEAR(A2197))</f>
        <v/>
      </c>
      <c r="C2197" s="153">
        <f>IF(A2197="","",MONTH(A2197))</f>
        <v/>
      </c>
      <c r="D2197" s="153">
        <f>IF(A2197="","",CHOOSE(MONTH(A2197),"Ocak","Şubat","Mart","Nisan","Mayıs","Haziran","Temmuz","Ağustos","Eylül","Ekim","Kasım","Aralık"))</f>
        <v/>
      </c>
      <c r="E2197" s="153">
        <f>IF(A2197="","",ROUNDUP(MONTH(A2197)/3,0))</f>
        <v/>
      </c>
      <c r="F2197" s="153">
        <f>IF(A2197="","",WEEKNUM(A2197,2))</f>
        <v/>
      </c>
      <c r="G2197" s="153">
        <f>IF(A2197="","",WEEKDAY(A2197,2))</f>
        <v/>
      </c>
      <c r="H2197" s="153">
        <f>IF(A2197="","",CHOOSE(WEEKDAY(A2197,2),"Pazartesi","Salı","Çarşamba","Perşembe","Cuma","Cumartesi","Pazar"))</f>
        <v/>
      </c>
    </row>
    <row r="2198" ht="10.5" customHeight="1" s="113">
      <c r="A2198" s="152" t="n">
        <v>44201</v>
      </c>
      <c r="B2198" s="153">
        <f>IF(A2198="","",YEAR(A2198))</f>
        <v/>
      </c>
      <c r="C2198" s="153">
        <f>IF(A2198="","",MONTH(A2198))</f>
        <v/>
      </c>
      <c r="D2198" s="153">
        <f>IF(A2198="","",CHOOSE(MONTH(A2198),"Ocak","Şubat","Mart","Nisan","Mayıs","Haziran","Temmuz","Ağustos","Eylül","Ekim","Kasım","Aralık"))</f>
        <v/>
      </c>
      <c r="E2198" s="153">
        <f>IF(A2198="","",ROUNDUP(MONTH(A2198)/3,0))</f>
        <v/>
      </c>
      <c r="F2198" s="153">
        <f>IF(A2198="","",WEEKNUM(A2198,2))</f>
        <v/>
      </c>
      <c r="G2198" s="153">
        <f>IF(A2198="","",WEEKDAY(A2198,2))</f>
        <v/>
      </c>
      <c r="H2198" s="153">
        <f>IF(A2198="","",CHOOSE(WEEKDAY(A2198,2),"Pazartesi","Salı","Çarşamba","Perşembe","Cuma","Cumartesi","Pazar"))</f>
        <v/>
      </c>
    </row>
    <row r="2199" ht="10.5" customHeight="1" s="113">
      <c r="A2199" s="152" t="n">
        <v>44202</v>
      </c>
      <c r="B2199" s="153">
        <f>IF(A2199="","",YEAR(A2199))</f>
        <v/>
      </c>
      <c r="C2199" s="153">
        <f>IF(A2199="","",MONTH(A2199))</f>
        <v/>
      </c>
      <c r="D2199" s="153">
        <f>IF(A2199="","",CHOOSE(MONTH(A2199),"Ocak","Şubat","Mart","Nisan","Mayıs","Haziran","Temmuz","Ağustos","Eylül","Ekim","Kasım","Aralık"))</f>
        <v/>
      </c>
      <c r="E2199" s="153">
        <f>IF(A2199="","",ROUNDUP(MONTH(A2199)/3,0))</f>
        <v/>
      </c>
      <c r="F2199" s="153">
        <f>IF(A2199="","",WEEKNUM(A2199,2))</f>
        <v/>
      </c>
      <c r="G2199" s="153">
        <f>IF(A2199="","",WEEKDAY(A2199,2))</f>
        <v/>
      </c>
      <c r="H2199" s="153">
        <f>IF(A2199="","",CHOOSE(WEEKDAY(A2199,2),"Pazartesi","Salı","Çarşamba","Perşembe","Cuma","Cumartesi","Pazar"))</f>
        <v/>
      </c>
    </row>
    <row r="2200" ht="10.5" customHeight="1" s="113">
      <c r="A2200" s="152" t="n">
        <v>44203</v>
      </c>
      <c r="B2200" s="153">
        <f>IF(A2200="","",YEAR(A2200))</f>
        <v/>
      </c>
      <c r="C2200" s="153">
        <f>IF(A2200="","",MONTH(A2200))</f>
        <v/>
      </c>
      <c r="D2200" s="153">
        <f>IF(A2200="","",CHOOSE(MONTH(A2200),"Ocak","Şubat","Mart","Nisan","Mayıs","Haziran","Temmuz","Ağustos","Eylül","Ekim","Kasım","Aralık"))</f>
        <v/>
      </c>
      <c r="E2200" s="153">
        <f>IF(A2200="","",ROUNDUP(MONTH(A2200)/3,0))</f>
        <v/>
      </c>
      <c r="F2200" s="153">
        <f>IF(A2200="","",WEEKNUM(A2200,2))</f>
        <v/>
      </c>
      <c r="G2200" s="153">
        <f>IF(A2200="","",WEEKDAY(A2200,2))</f>
        <v/>
      </c>
      <c r="H2200" s="153">
        <f>IF(A2200="","",CHOOSE(WEEKDAY(A2200,2),"Pazartesi","Salı","Çarşamba","Perşembe","Cuma","Cumartesi","Pazar"))</f>
        <v/>
      </c>
    </row>
    <row r="2201" ht="10.5" customHeight="1" s="113">
      <c r="A2201" s="152" t="n">
        <v>44204</v>
      </c>
      <c r="B2201" s="153">
        <f>IF(A2201="","",YEAR(A2201))</f>
        <v/>
      </c>
      <c r="C2201" s="153">
        <f>IF(A2201="","",MONTH(A2201))</f>
        <v/>
      </c>
      <c r="D2201" s="153">
        <f>IF(A2201="","",CHOOSE(MONTH(A2201),"Ocak","Şubat","Mart","Nisan","Mayıs","Haziran","Temmuz","Ağustos","Eylül","Ekim","Kasım","Aralık"))</f>
        <v/>
      </c>
      <c r="E2201" s="153">
        <f>IF(A2201="","",ROUNDUP(MONTH(A2201)/3,0))</f>
        <v/>
      </c>
      <c r="F2201" s="153">
        <f>IF(A2201="","",WEEKNUM(A2201,2))</f>
        <v/>
      </c>
      <c r="G2201" s="153">
        <f>IF(A2201="","",WEEKDAY(A2201,2))</f>
        <v/>
      </c>
      <c r="H2201" s="153">
        <f>IF(A2201="","",CHOOSE(WEEKDAY(A2201,2),"Pazartesi","Salı","Çarşamba","Perşembe","Cuma","Cumartesi","Pazar"))</f>
        <v/>
      </c>
    </row>
    <row r="2202" ht="10.5" customHeight="1" s="113">
      <c r="A2202" s="152" t="n">
        <v>44205</v>
      </c>
      <c r="B2202" s="153">
        <f>IF(A2202="","",YEAR(A2202))</f>
        <v/>
      </c>
      <c r="C2202" s="153">
        <f>IF(A2202="","",MONTH(A2202))</f>
        <v/>
      </c>
      <c r="D2202" s="153">
        <f>IF(A2202="","",CHOOSE(MONTH(A2202),"Ocak","Şubat","Mart","Nisan","Mayıs","Haziran","Temmuz","Ağustos","Eylül","Ekim","Kasım","Aralık"))</f>
        <v/>
      </c>
      <c r="E2202" s="153">
        <f>IF(A2202="","",ROUNDUP(MONTH(A2202)/3,0))</f>
        <v/>
      </c>
      <c r="F2202" s="153">
        <f>IF(A2202="","",WEEKNUM(A2202,2))</f>
        <v/>
      </c>
      <c r="G2202" s="153">
        <f>IF(A2202="","",WEEKDAY(A2202,2))</f>
        <v/>
      </c>
      <c r="H2202" s="153">
        <f>IF(A2202="","",CHOOSE(WEEKDAY(A2202,2),"Pazartesi","Salı","Çarşamba","Perşembe","Cuma","Cumartesi","Pazar"))</f>
        <v/>
      </c>
    </row>
    <row r="2203" ht="10.5" customHeight="1" s="113">
      <c r="A2203" s="152" t="n">
        <v>44206</v>
      </c>
      <c r="B2203" s="153">
        <f>IF(A2203="","",YEAR(A2203))</f>
        <v/>
      </c>
      <c r="C2203" s="153">
        <f>IF(A2203="","",MONTH(A2203))</f>
        <v/>
      </c>
      <c r="D2203" s="153">
        <f>IF(A2203="","",CHOOSE(MONTH(A2203),"Ocak","Şubat","Mart","Nisan","Mayıs","Haziran","Temmuz","Ağustos","Eylül","Ekim","Kasım","Aralık"))</f>
        <v/>
      </c>
      <c r="E2203" s="153">
        <f>IF(A2203="","",ROUNDUP(MONTH(A2203)/3,0))</f>
        <v/>
      </c>
      <c r="F2203" s="153">
        <f>IF(A2203="","",WEEKNUM(A2203,2))</f>
        <v/>
      </c>
      <c r="G2203" s="153">
        <f>IF(A2203="","",WEEKDAY(A2203,2))</f>
        <v/>
      </c>
      <c r="H2203" s="153">
        <f>IF(A2203="","",CHOOSE(WEEKDAY(A2203,2),"Pazartesi","Salı","Çarşamba","Perşembe","Cuma","Cumartesi","Pazar"))</f>
        <v/>
      </c>
    </row>
    <row r="2204" ht="10.5" customHeight="1" s="113">
      <c r="A2204" s="152" t="n">
        <v>44207</v>
      </c>
      <c r="B2204" s="153">
        <f>IF(A2204="","",YEAR(A2204))</f>
        <v/>
      </c>
      <c r="C2204" s="153">
        <f>IF(A2204="","",MONTH(A2204))</f>
        <v/>
      </c>
      <c r="D2204" s="153">
        <f>IF(A2204="","",CHOOSE(MONTH(A2204),"Ocak","Şubat","Mart","Nisan","Mayıs","Haziran","Temmuz","Ağustos","Eylül","Ekim","Kasım","Aralık"))</f>
        <v/>
      </c>
      <c r="E2204" s="153">
        <f>IF(A2204="","",ROUNDUP(MONTH(A2204)/3,0))</f>
        <v/>
      </c>
      <c r="F2204" s="153">
        <f>IF(A2204="","",WEEKNUM(A2204,2))</f>
        <v/>
      </c>
      <c r="G2204" s="153">
        <f>IF(A2204="","",WEEKDAY(A2204,2))</f>
        <v/>
      </c>
      <c r="H2204" s="153">
        <f>IF(A2204="","",CHOOSE(WEEKDAY(A2204,2),"Pazartesi","Salı","Çarşamba","Perşembe","Cuma","Cumartesi","Pazar"))</f>
        <v/>
      </c>
    </row>
    <row r="2205" ht="10.5" customHeight="1" s="113">
      <c r="A2205" s="152" t="n">
        <v>44208</v>
      </c>
      <c r="B2205" s="153">
        <f>IF(A2205="","",YEAR(A2205))</f>
        <v/>
      </c>
      <c r="C2205" s="153">
        <f>IF(A2205="","",MONTH(A2205))</f>
        <v/>
      </c>
      <c r="D2205" s="153">
        <f>IF(A2205="","",CHOOSE(MONTH(A2205),"Ocak","Şubat","Mart","Nisan","Mayıs","Haziran","Temmuz","Ağustos","Eylül","Ekim","Kasım","Aralık"))</f>
        <v/>
      </c>
      <c r="E2205" s="153">
        <f>IF(A2205="","",ROUNDUP(MONTH(A2205)/3,0))</f>
        <v/>
      </c>
      <c r="F2205" s="153">
        <f>IF(A2205="","",WEEKNUM(A2205,2))</f>
        <v/>
      </c>
      <c r="G2205" s="153">
        <f>IF(A2205="","",WEEKDAY(A2205,2))</f>
        <v/>
      </c>
      <c r="H2205" s="153">
        <f>IF(A2205="","",CHOOSE(WEEKDAY(A2205,2),"Pazartesi","Salı","Çarşamba","Perşembe","Cuma","Cumartesi","Pazar"))</f>
        <v/>
      </c>
    </row>
    <row r="2206" ht="10.5" customHeight="1" s="113">
      <c r="A2206" s="152" t="n">
        <v>44209</v>
      </c>
      <c r="B2206" s="153">
        <f>IF(A2206="","",YEAR(A2206))</f>
        <v/>
      </c>
      <c r="C2206" s="153">
        <f>IF(A2206="","",MONTH(A2206))</f>
        <v/>
      </c>
      <c r="D2206" s="153">
        <f>IF(A2206="","",CHOOSE(MONTH(A2206),"Ocak","Şubat","Mart","Nisan","Mayıs","Haziran","Temmuz","Ağustos","Eylül","Ekim","Kasım","Aralık"))</f>
        <v/>
      </c>
      <c r="E2206" s="153">
        <f>IF(A2206="","",ROUNDUP(MONTH(A2206)/3,0))</f>
        <v/>
      </c>
      <c r="F2206" s="153">
        <f>IF(A2206="","",WEEKNUM(A2206,2))</f>
        <v/>
      </c>
      <c r="G2206" s="153">
        <f>IF(A2206="","",WEEKDAY(A2206,2))</f>
        <v/>
      </c>
      <c r="H2206" s="153">
        <f>IF(A2206="","",CHOOSE(WEEKDAY(A2206,2),"Pazartesi","Salı","Çarşamba","Perşembe","Cuma","Cumartesi","Pazar"))</f>
        <v/>
      </c>
    </row>
    <row r="2207" ht="10.5" customHeight="1" s="113">
      <c r="A2207" s="152" t="n">
        <v>44210</v>
      </c>
      <c r="B2207" s="153">
        <f>IF(A2207="","",YEAR(A2207))</f>
        <v/>
      </c>
      <c r="C2207" s="153">
        <f>IF(A2207="","",MONTH(A2207))</f>
        <v/>
      </c>
      <c r="D2207" s="153">
        <f>IF(A2207="","",CHOOSE(MONTH(A2207),"Ocak","Şubat","Mart","Nisan","Mayıs","Haziran","Temmuz","Ağustos","Eylül","Ekim","Kasım","Aralık"))</f>
        <v/>
      </c>
      <c r="E2207" s="153">
        <f>IF(A2207="","",ROUNDUP(MONTH(A2207)/3,0))</f>
        <v/>
      </c>
      <c r="F2207" s="153">
        <f>IF(A2207="","",WEEKNUM(A2207,2))</f>
        <v/>
      </c>
      <c r="G2207" s="153">
        <f>IF(A2207="","",WEEKDAY(A2207,2))</f>
        <v/>
      </c>
      <c r="H2207" s="153">
        <f>IF(A2207="","",CHOOSE(WEEKDAY(A2207,2),"Pazartesi","Salı","Çarşamba","Perşembe","Cuma","Cumartesi","Pazar"))</f>
        <v/>
      </c>
    </row>
    <row r="2208" ht="10.5" customHeight="1" s="113">
      <c r="A2208" s="152" t="n">
        <v>44211</v>
      </c>
      <c r="B2208" s="153">
        <f>IF(A2208="","",YEAR(A2208))</f>
        <v/>
      </c>
      <c r="C2208" s="153">
        <f>IF(A2208="","",MONTH(A2208))</f>
        <v/>
      </c>
      <c r="D2208" s="153">
        <f>IF(A2208="","",CHOOSE(MONTH(A2208),"Ocak","Şubat","Mart","Nisan","Mayıs","Haziran","Temmuz","Ağustos","Eylül","Ekim","Kasım","Aralık"))</f>
        <v/>
      </c>
      <c r="E2208" s="153">
        <f>IF(A2208="","",ROUNDUP(MONTH(A2208)/3,0))</f>
        <v/>
      </c>
      <c r="F2208" s="153">
        <f>IF(A2208="","",WEEKNUM(A2208,2))</f>
        <v/>
      </c>
      <c r="G2208" s="153">
        <f>IF(A2208="","",WEEKDAY(A2208,2))</f>
        <v/>
      </c>
      <c r="H2208" s="153">
        <f>IF(A2208="","",CHOOSE(WEEKDAY(A2208,2),"Pazartesi","Salı","Çarşamba","Perşembe","Cuma","Cumartesi","Pazar"))</f>
        <v/>
      </c>
    </row>
    <row r="2209" ht="10.5" customHeight="1" s="113">
      <c r="A2209" s="152" t="n">
        <v>44212</v>
      </c>
      <c r="B2209" s="153">
        <f>IF(A2209="","",YEAR(A2209))</f>
        <v/>
      </c>
      <c r="C2209" s="153">
        <f>IF(A2209="","",MONTH(A2209))</f>
        <v/>
      </c>
      <c r="D2209" s="153">
        <f>IF(A2209="","",CHOOSE(MONTH(A2209),"Ocak","Şubat","Mart","Nisan","Mayıs","Haziran","Temmuz","Ağustos","Eylül","Ekim","Kasım","Aralık"))</f>
        <v/>
      </c>
      <c r="E2209" s="153">
        <f>IF(A2209="","",ROUNDUP(MONTH(A2209)/3,0))</f>
        <v/>
      </c>
      <c r="F2209" s="153">
        <f>IF(A2209="","",WEEKNUM(A2209,2))</f>
        <v/>
      </c>
      <c r="G2209" s="153">
        <f>IF(A2209="","",WEEKDAY(A2209,2))</f>
        <v/>
      </c>
      <c r="H2209" s="153">
        <f>IF(A2209="","",CHOOSE(WEEKDAY(A2209,2),"Pazartesi","Salı","Çarşamba","Perşembe","Cuma","Cumartesi","Pazar"))</f>
        <v/>
      </c>
    </row>
    <row r="2210" ht="10.5" customHeight="1" s="113">
      <c r="A2210" s="152" t="n">
        <v>44213</v>
      </c>
      <c r="B2210" s="153">
        <f>IF(A2210="","",YEAR(A2210))</f>
        <v/>
      </c>
      <c r="C2210" s="153">
        <f>IF(A2210="","",MONTH(A2210))</f>
        <v/>
      </c>
      <c r="D2210" s="153">
        <f>IF(A2210="","",CHOOSE(MONTH(A2210),"Ocak","Şubat","Mart","Nisan","Mayıs","Haziran","Temmuz","Ağustos","Eylül","Ekim","Kasım","Aralık"))</f>
        <v/>
      </c>
      <c r="E2210" s="153">
        <f>IF(A2210="","",ROUNDUP(MONTH(A2210)/3,0))</f>
        <v/>
      </c>
      <c r="F2210" s="153">
        <f>IF(A2210="","",WEEKNUM(A2210,2))</f>
        <v/>
      </c>
      <c r="G2210" s="153">
        <f>IF(A2210="","",WEEKDAY(A2210,2))</f>
        <v/>
      </c>
      <c r="H2210" s="153">
        <f>IF(A2210="","",CHOOSE(WEEKDAY(A2210,2),"Pazartesi","Salı","Çarşamba","Perşembe","Cuma","Cumartesi","Pazar"))</f>
        <v/>
      </c>
    </row>
    <row r="2211" ht="10.5" customHeight="1" s="113">
      <c r="A2211" s="152" t="n">
        <v>44214</v>
      </c>
      <c r="B2211" s="153">
        <f>IF(A2211="","",YEAR(A2211))</f>
        <v/>
      </c>
      <c r="C2211" s="153">
        <f>IF(A2211="","",MONTH(A2211))</f>
        <v/>
      </c>
      <c r="D2211" s="153">
        <f>IF(A2211="","",CHOOSE(MONTH(A2211),"Ocak","Şubat","Mart","Nisan","Mayıs","Haziran","Temmuz","Ağustos","Eylül","Ekim","Kasım","Aralık"))</f>
        <v/>
      </c>
      <c r="E2211" s="153">
        <f>IF(A2211="","",ROUNDUP(MONTH(A2211)/3,0))</f>
        <v/>
      </c>
      <c r="F2211" s="153">
        <f>IF(A2211="","",WEEKNUM(A2211,2))</f>
        <v/>
      </c>
      <c r="G2211" s="153">
        <f>IF(A2211="","",WEEKDAY(A2211,2))</f>
        <v/>
      </c>
      <c r="H2211" s="153">
        <f>IF(A2211="","",CHOOSE(WEEKDAY(A2211,2),"Pazartesi","Salı","Çarşamba","Perşembe","Cuma","Cumartesi","Pazar"))</f>
        <v/>
      </c>
    </row>
    <row r="2212" ht="10.5" customHeight="1" s="113">
      <c r="A2212" s="152" t="n">
        <v>44215</v>
      </c>
      <c r="B2212" s="153">
        <f>IF(A2212="","",YEAR(A2212))</f>
        <v/>
      </c>
      <c r="C2212" s="153">
        <f>IF(A2212="","",MONTH(A2212))</f>
        <v/>
      </c>
      <c r="D2212" s="153">
        <f>IF(A2212="","",CHOOSE(MONTH(A2212),"Ocak","Şubat","Mart","Nisan","Mayıs","Haziran","Temmuz","Ağustos","Eylül","Ekim","Kasım","Aralık"))</f>
        <v/>
      </c>
      <c r="E2212" s="153">
        <f>IF(A2212="","",ROUNDUP(MONTH(A2212)/3,0))</f>
        <v/>
      </c>
      <c r="F2212" s="153">
        <f>IF(A2212="","",WEEKNUM(A2212,2))</f>
        <v/>
      </c>
      <c r="G2212" s="153">
        <f>IF(A2212="","",WEEKDAY(A2212,2))</f>
        <v/>
      </c>
      <c r="H2212" s="153">
        <f>IF(A2212="","",CHOOSE(WEEKDAY(A2212,2),"Pazartesi","Salı","Çarşamba","Perşembe","Cuma","Cumartesi","Pazar"))</f>
        <v/>
      </c>
    </row>
    <row r="2213" ht="10.5" customHeight="1" s="113">
      <c r="A2213" s="152" t="n">
        <v>44216</v>
      </c>
      <c r="B2213" s="153">
        <f>IF(A2213="","",YEAR(A2213))</f>
        <v/>
      </c>
      <c r="C2213" s="153">
        <f>IF(A2213="","",MONTH(A2213))</f>
        <v/>
      </c>
      <c r="D2213" s="153">
        <f>IF(A2213="","",CHOOSE(MONTH(A2213),"Ocak","Şubat","Mart","Nisan","Mayıs","Haziran","Temmuz","Ağustos","Eylül","Ekim","Kasım","Aralık"))</f>
        <v/>
      </c>
      <c r="E2213" s="153">
        <f>IF(A2213="","",ROUNDUP(MONTH(A2213)/3,0))</f>
        <v/>
      </c>
      <c r="F2213" s="153">
        <f>IF(A2213="","",WEEKNUM(A2213,2))</f>
        <v/>
      </c>
      <c r="G2213" s="153">
        <f>IF(A2213="","",WEEKDAY(A2213,2))</f>
        <v/>
      </c>
      <c r="H2213" s="153">
        <f>IF(A2213="","",CHOOSE(WEEKDAY(A2213,2),"Pazartesi","Salı","Çarşamba","Perşembe","Cuma","Cumartesi","Pazar"))</f>
        <v/>
      </c>
    </row>
    <row r="2214" ht="10.5" customHeight="1" s="113">
      <c r="A2214" s="152" t="n">
        <v>44217</v>
      </c>
      <c r="B2214" s="153">
        <f>IF(A2214="","",YEAR(A2214))</f>
        <v/>
      </c>
      <c r="C2214" s="153">
        <f>IF(A2214="","",MONTH(A2214))</f>
        <v/>
      </c>
      <c r="D2214" s="153">
        <f>IF(A2214="","",CHOOSE(MONTH(A2214),"Ocak","Şubat","Mart","Nisan","Mayıs","Haziran","Temmuz","Ağustos","Eylül","Ekim","Kasım","Aralık"))</f>
        <v/>
      </c>
      <c r="E2214" s="153">
        <f>IF(A2214="","",ROUNDUP(MONTH(A2214)/3,0))</f>
        <v/>
      </c>
      <c r="F2214" s="153">
        <f>IF(A2214="","",WEEKNUM(A2214,2))</f>
        <v/>
      </c>
      <c r="G2214" s="153">
        <f>IF(A2214="","",WEEKDAY(A2214,2))</f>
        <v/>
      </c>
      <c r="H2214" s="153">
        <f>IF(A2214="","",CHOOSE(WEEKDAY(A2214,2),"Pazartesi","Salı","Çarşamba","Perşembe","Cuma","Cumartesi","Pazar"))</f>
        <v/>
      </c>
    </row>
    <row r="2215" ht="10.5" customHeight="1" s="113">
      <c r="A2215" s="152" t="n">
        <v>44218</v>
      </c>
      <c r="B2215" s="153">
        <f>IF(A2215="","",YEAR(A2215))</f>
        <v/>
      </c>
      <c r="C2215" s="153">
        <f>IF(A2215="","",MONTH(A2215))</f>
        <v/>
      </c>
      <c r="D2215" s="153">
        <f>IF(A2215="","",CHOOSE(MONTH(A2215),"Ocak","Şubat","Mart","Nisan","Mayıs","Haziran","Temmuz","Ağustos","Eylül","Ekim","Kasım","Aralık"))</f>
        <v/>
      </c>
      <c r="E2215" s="153">
        <f>IF(A2215="","",ROUNDUP(MONTH(A2215)/3,0))</f>
        <v/>
      </c>
      <c r="F2215" s="153">
        <f>IF(A2215="","",WEEKNUM(A2215,2))</f>
        <v/>
      </c>
      <c r="G2215" s="153">
        <f>IF(A2215="","",WEEKDAY(A2215,2))</f>
        <v/>
      </c>
      <c r="H2215" s="153">
        <f>IF(A2215="","",CHOOSE(WEEKDAY(A2215,2),"Pazartesi","Salı","Çarşamba","Perşembe","Cuma","Cumartesi","Pazar"))</f>
        <v/>
      </c>
    </row>
    <row r="2216" ht="10.5" customHeight="1" s="113">
      <c r="A2216" s="152" t="n">
        <v>44219</v>
      </c>
      <c r="B2216" s="153">
        <f>IF(A2216="","",YEAR(A2216))</f>
        <v/>
      </c>
      <c r="C2216" s="153">
        <f>IF(A2216="","",MONTH(A2216))</f>
        <v/>
      </c>
      <c r="D2216" s="153">
        <f>IF(A2216="","",CHOOSE(MONTH(A2216),"Ocak","Şubat","Mart","Nisan","Mayıs","Haziran","Temmuz","Ağustos","Eylül","Ekim","Kasım","Aralık"))</f>
        <v/>
      </c>
      <c r="E2216" s="153">
        <f>IF(A2216="","",ROUNDUP(MONTH(A2216)/3,0))</f>
        <v/>
      </c>
      <c r="F2216" s="153">
        <f>IF(A2216="","",WEEKNUM(A2216,2))</f>
        <v/>
      </c>
      <c r="G2216" s="153">
        <f>IF(A2216="","",WEEKDAY(A2216,2))</f>
        <v/>
      </c>
      <c r="H2216" s="153">
        <f>IF(A2216="","",CHOOSE(WEEKDAY(A2216,2),"Pazartesi","Salı","Çarşamba","Perşembe","Cuma","Cumartesi","Pazar"))</f>
        <v/>
      </c>
    </row>
    <row r="2217" ht="10.5" customHeight="1" s="113">
      <c r="A2217" s="152" t="n">
        <v>44220</v>
      </c>
      <c r="B2217" s="153">
        <f>IF(A2217="","",YEAR(A2217))</f>
        <v/>
      </c>
      <c r="C2217" s="153">
        <f>IF(A2217="","",MONTH(A2217))</f>
        <v/>
      </c>
      <c r="D2217" s="153">
        <f>IF(A2217="","",CHOOSE(MONTH(A2217),"Ocak","Şubat","Mart","Nisan","Mayıs","Haziran","Temmuz","Ağustos","Eylül","Ekim","Kasım","Aralık"))</f>
        <v/>
      </c>
      <c r="E2217" s="153">
        <f>IF(A2217="","",ROUNDUP(MONTH(A2217)/3,0))</f>
        <v/>
      </c>
      <c r="F2217" s="153">
        <f>IF(A2217="","",WEEKNUM(A2217,2))</f>
        <v/>
      </c>
      <c r="G2217" s="153">
        <f>IF(A2217="","",WEEKDAY(A2217,2))</f>
        <v/>
      </c>
      <c r="H2217" s="153">
        <f>IF(A2217="","",CHOOSE(WEEKDAY(A2217,2),"Pazartesi","Salı","Çarşamba","Perşembe","Cuma","Cumartesi","Pazar"))</f>
        <v/>
      </c>
    </row>
    <row r="2218" ht="10.5" customHeight="1" s="113">
      <c r="A2218" s="152" t="n">
        <v>44221</v>
      </c>
      <c r="B2218" s="153">
        <f>IF(A2218="","",YEAR(A2218))</f>
        <v/>
      </c>
      <c r="C2218" s="153">
        <f>IF(A2218="","",MONTH(A2218))</f>
        <v/>
      </c>
      <c r="D2218" s="153">
        <f>IF(A2218="","",CHOOSE(MONTH(A2218),"Ocak","Şubat","Mart","Nisan","Mayıs","Haziran","Temmuz","Ağustos","Eylül","Ekim","Kasım","Aralık"))</f>
        <v/>
      </c>
      <c r="E2218" s="153">
        <f>IF(A2218="","",ROUNDUP(MONTH(A2218)/3,0))</f>
        <v/>
      </c>
      <c r="F2218" s="153">
        <f>IF(A2218="","",WEEKNUM(A2218,2))</f>
        <v/>
      </c>
      <c r="G2218" s="153">
        <f>IF(A2218="","",WEEKDAY(A2218,2))</f>
        <v/>
      </c>
      <c r="H2218" s="153">
        <f>IF(A2218="","",CHOOSE(WEEKDAY(A2218,2),"Pazartesi","Salı","Çarşamba","Perşembe","Cuma","Cumartesi","Pazar"))</f>
        <v/>
      </c>
    </row>
    <row r="2219" ht="10.5" customHeight="1" s="113">
      <c r="A2219" s="152" t="n">
        <v>44222</v>
      </c>
      <c r="B2219" s="153">
        <f>IF(A2219="","",YEAR(A2219))</f>
        <v/>
      </c>
      <c r="C2219" s="153">
        <f>IF(A2219="","",MONTH(A2219))</f>
        <v/>
      </c>
      <c r="D2219" s="153">
        <f>IF(A2219="","",CHOOSE(MONTH(A2219),"Ocak","Şubat","Mart","Nisan","Mayıs","Haziran","Temmuz","Ağustos","Eylül","Ekim","Kasım","Aralık"))</f>
        <v/>
      </c>
      <c r="E2219" s="153">
        <f>IF(A2219="","",ROUNDUP(MONTH(A2219)/3,0))</f>
        <v/>
      </c>
      <c r="F2219" s="153">
        <f>IF(A2219="","",WEEKNUM(A2219,2))</f>
        <v/>
      </c>
      <c r="G2219" s="153">
        <f>IF(A2219="","",WEEKDAY(A2219,2))</f>
        <v/>
      </c>
      <c r="H2219" s="153">
        <f>IF(A2219="","",CHOOSE(WEEKDAY(A2219,2),"Pazartesi","Salı","Çarşamba","Perşembe","Cuma","Cumartesi","Pazar"))</f>
        <v/>
      </c>
    </row>
    <row r="2220" ht="10.5" customHeight="1" s="113">
      <c r="A2220" s="152" t="n">
        <v>44223</v>
      </c>
      <c r="B2220" s="153">
        <f>IF(A2220="","",YEAR(A2220))</f>
        <v/>
      </c>
      <c r="C2220" s="153">
        <f>IF(A2220="","",MONTH(A2220))</f>
        <v/>
      </c>
      <c r="D2220" s="153">
        <f>IF(A2220="","",CHOOSE(MONTH(A2220),"Ocak","Şubat","Mart","Nisan","Mayıs","Haziran","Temmuz","Ağustos","Eylül","Ekim","Kasım","Aralık"))</f>
        <v/>
      </c>
      <c r="E2220" s="153">
        <f>IF(A2220="","",ROUNDUP(MONTH(A2220)/3,0))</f>
        <v/>
      </c>
      <c r="F2220" s="153">
        <f>IF(A2220="","",WEEKNUM(A2220,2))</f>
        <v/>
      </c>
      <c r="G2220" s="153">
        <f>IF(A2220="","",WEEKDAY(A2220,2))</f>
        <v/>
      </c>
      <c r="H2220" s="153">
        <f>IF(A2220="","",CHOOSE(WEEKDAY(A2220,2),"Pazartesi","Salı","Çarşamba","Perşembe","Cuma","Cumartesi","Pazar"))</f>
        <v/>
      </c>
    </row>
    <row r="2221" ht="10.5" customHeight="1" s="113">
      <c r="A2221" s="152" t="n">
        <v>44224</v>
      </c>
      <c r="B2221" s="153">
        <f>IF(A2221="","",YEAR(A2221))</f>
        <v/>
      </c>
      <c r="C2221" s="153">
        <f>IF(A2221="","",MONTH(A2221))</f>
        <v/>
      </c>
      <c r="D2221" s="153">
        <f>IF(A2221="","",CHOOSE(MONTH(A2221),"Ocak","Şubat","Mart","Nisan","Mayıs","Haziran","Temmuz","Ağustos","Eylül","Ekim","Kasım","Aralık"))</f>
        <v/>
      </c>
      <c r="E2221" s="153">
        <f>IF(A2221="","",ROUNDUP(MONTH(A2221)/3,0))</f>
        <v/>
      </c>
      <c r="F2221" s="153">
        <f>IF(A2221="","",WEEKNUM(A2221,2))</f>
        <v/>
      </c>
      <c r="G2221" s="153">
        <f>IF(A2221="","",WEEKDAY(A2221,2))</f>
        <v/>
      </c>
      <c r="H2221" s="153">
        <f>IF(A2221="","",CHOOSE(WEEKDAY(A2221,2),"Pazartesi","Salı","Çarşamba","Perşembe","Cuma","Cumartesi","Pazar"))</f>
        <v/>
      </c>
    </row>
    <row r="2222" ht="10.5" customHeight="1" s="113">
      <c r="A2222" s="152" t="n">
        <v>44225</v>
      </c>
      <c r="B2222" s="153">
        <f>IF(A2222="","",YEAR(A2222))</f>
        <v/>
      </c>
      <c r="C2222" s="153">
        <f>IF(A2222="","",MONTH(A2222))</f>
        <v/>
      </c>
      <c r="D2222" s="153">
        <f>IF(A2222="","",CHOOSE(MONTH(A2222),"Ocak","Şubat","Mart","Nisan","Mayıs","Haziran","Temmuz","Ağustos","Eylül","Ekim","Kasım","Aralık"))</f>
        <v/>
      </c>
      <c r="E2222" s="153">
        <f>IF(A2222="","",ROUNDUP(MONTH(A2222)/3,0))</f>
        <v/>
      </c>
      <c r="F2222" s="153">
        <f>IF(A2222="","",WEEKNUM(A2222,2))</f>
        <v/>
      </c>
      <c r="G2222" s="153">
        <f>IF(A2222="","",WEEKDAY(A2222,2))</f>
        <v/>
      </c>
      <c r="H2222" s="153">
        <f>IF(A2222="","",CHOOSE(WEEKDAY(A2222,2),"Pazartesi","Salı","Çarşamba","Perşembe","Cuma","Cumartesi","Pazar"))</f>
        <v/>
      </c>
    </row>
    <row r="2223" ht="10.5" customHeight="1" s="113">
      <c r="A2223" s="152" t="n">
        <v>44226</v>
      </c>
      <c r="B2223" s="153">
        <f>IF(A2223="","",YEAR(A2223))</f>
        <v/>
      </c>
      <c r="C2223" s="153">
        <f>IF(A2223="","",MONTH(A2223))</f>
        <v/>
      </c>
      <c r="D2223" s="153">
        <f>IF(A2223="","",CHOOSE(MONTH(A2223),"Ocak","Şubat","Mart","Nisan","Mayıs","Haziran","Temmuz","Ağustos","Eylül","Ekim","Kasım","Aralık"))</f>
        <v/>
      </c>
      <c r="E2223" s="153">
        <f>IF(A2223="","",ROUNDUP(MONTH(A2223)/3,0))</f>
        <v/>
      </c>
      <c r="F2223" s="153">
        <f>IF(A2223="","",WEEKNUM(A2223,2))</f>
        <v/>
      </c>
      <c r="G2223" s="153">
        <f>IF(A2223="","",WEEKDAY(A2223,2))</f>
        <v/>
      </c>
      <c r="H2223" s="153">
        <f>IF(A2223="","",CHOOSE(WEEKDAY(A2223,2),"Pazartesi","Salı","Çarşamba","Perşembe","Cuma","Cumartesi","Pazar"))</f>
        <v/>
      </c>
    </row>
    <row r="2224" ht="10.5" customHeight="1" s="113">
      <c r="A2224" s="152" t="n">
        <v>44227</v>
      </c>
      <c r="B2224" s="153">
        <f>IF(A2224="","",YEAR(A2224))</f>
        <v/>
      </c>
      <c r="C2224" s="153">
        <f>IF(A2224="","",MONTH(A2224))</f>
        <v/>
      </c>
      <c r="D2224" s="153">
        <f>IF(A2224="","",CHOOSE(MONTH(A2224),"Ocak","Şubat","Mart","Nisan","Mayıs","Haziran","Temmuz","Ağustos","Eylül","Ekim","Kasım","Aralık"))</f>
        <v/>
      </c>
      <c r="E2224" s="153">
        <f>IF(A2224="","",ROUNDUP(MONTH(A2224)/3,0))</f>
        <v/>
      </c>
      <c r="F2224" s="153">
        <f>IF(A2224="","",WEEKNUM(A2224,2))</f>
        <v/>
      </c>
      <c r="G2224" s="153">
        <f>IF(A2224="","",WEEKDAY(A2224,2))</f>
        <v/>
      </c>
      <c r="H2224" s="153">
        <f>IF(A2224="","",CHOOSE(WEEKDAY(A2224,2),"Pazartesi","Salı","Çarşamba","Perşembe","Cuma","Cumartesi","Pazar"))</f>
        <v/>
      </c>
    </row>
    <row r="2225" ht="10.5" customHeight="1" s="113">
      <c r="A2225" s="152" t="n">
        <v>44228</v>
      </c>
      <c r="B2225" s="153">
        <f>IF(A2225="","",YEAR(A2225))</f>
        <v/>
      </c>
      <c r="C2225" s="153">
        <f>IF(A2225="","",MONTH(A2225))</f>
        <v/>
      </c>
      <c r="D2225" s="153">
        <f>IF(A2225="","",CHOOSE(MONTH(A2225),"Ocak","Şubat","Mart","Nisan","Mayıs","Haziran","Temmuz","Ağustos","Eylül","Ekim","Kasım","Aralık"))</f>
        <v/>
      </c>
      <c r="E2225" s="153">
        <f>IF(A2225="","",ROUNDUP(MONTH(A2225)/3,0))</f>
        <v/>
      </c>
      <c r="F2225" s="153">
        <f>IF(A2225="","",WEEKNUM(A2225,2))</f>
        <v/>
      </c>
      <c r="G2225" s="153">
        <f>IF(A2225="","",WEEKDAY(A2225,2))</f>
        <v/>
      </c>
      <c r="H2225" s="153">
        <f>IF(A2225="","",CHOOSE(WEEKDAY(A2225,2),"Pazartesi","Salı","Çarşamba","Perşembe","Cuma","Cumartesi","Pazar"))</f>
        <v/>
      </c>
    </row>
    <row r="2226" ht="10.5" customHeight="1" s="113">
      <c r="A2226" s="152" t="n">
        <v>44229</v>
      </c>
      <c r="B2226" s="153">
        <f>IF(A2226="","",YEAR(A2226))</f>
        <v/>
      </c>
      <c r="C2226" s="153">
        <f>IF(A2226="","",MONTH(A2226))</f>
        <v/>
      </c>
      <c r="D2226" s="153">
        <f>IF(A2226="","",CHOOSE(MONTH(A2226),"Ocak","Şubat","Mart","Nisan","Mayıs","Haziran","Temmuz","Ağustos","Eylül","Ekim","Kasım","Aralık"))</f>
        <v/>
      </c>
      <c r="E2226" s="153">
        <f>IF(A2226="","",ROUNDUP(MONTH(A2226)/3,0))</f>
        <v/>
      </c>
      <c r="F2226" s="153">
        <f>IF(A2226="","",WEEKNUM(A2226,2))</f>
        <v/>
      </c>
      <c r="G2226" s="153">
        <f>IF(A2226="","",WEEKDAY(A2226,2))</f>
        <v/>
      </c>
      <c r="H2226" s="153">
        <f>IF(A2226="","",CHOOSE(WEEKDAY(A2226,2),"Pazartesi","Salı","Çarşamba","Perşembe","Cuma","Cumartesi","Pazar"))</f>
        <v/>
      </c>
    </row>
    <row r="2227" ht="10.5" customHeight="1" s="113">
      <c r="A2227" s="152" t="n">
        <v>44230</v>
      </c>
      <c r="B2227" s="153">
        <f>IF(A2227="","",YEAR(A2227))</f>
        <v/>
      </c>
      <c r="C2227" s="153">
        <f>IF(A2227="","",MONTH(A2227))</f>
        <v/>
      </c>
      <c r="D2227" s="153">
        <f>IF(A2227="","",CHOOSE(MONTH(A2227),"Ocak","Şubat","Mart","Nisan","Mayıs","Haziran","Temmuz","Ağustos","Eylül","Ekim","Kasım","Aralık"))</f>
        <v/>
      </c>
      <c r="E2227" s="153">
        <f>IF(A2227="","",ROUNDUP(MONTH(A2227)/3,0))</f>
        <v/>
      </c>
      <c r="F2227" s="153">
        <f>IF(A2227="","",WEEKNUM(A2227,2))</f>
        <v/>
      </c>
      <c r="G2227" s="153">
        <f>IF(A2227="","",WEEKDAY(A2227,2))</f>
        <v/>
      </c>
      <c r="H2227" s="153">
        <f>IF(A2227="","",CHOOSE(WEEKDAY(A2227,2),"Pazartesi","Salı","Çarşamba","Perşembe","Cuma","Cumartesi","Pazar"))</f>
        <v/>
      </c>
    </row>
    <row r="2228" ht="10.5" customHeight="1" s="113">
      <c r="A2228" s="152" t="n">
        <v>44231</v>
      </c>
      <c r="B2228" s="153">
        <f>IF(A2228="","",YEAR(A2228))</f>
        <v/>
      </c>
      <c r="C2228" s="153">
        <f>IF(A2228="","",MONTH(A2228))</f>
        <v/>
      </c>
      <c r="D2228" s="153">
        <f>IF(A2228="","",CHOOSE(MONTH(A2228),"Ocak","Şubat","Mart","Nisan","Mayıs","Haziran","Temmuz","Ağustos","Eylül","Ekim","Kasım","Aralık"))</f>
        <v/>
      </c>
      <c r="E2228" s="153">
        <f>IF(A2228="","",ROUNDUP(MONTH(A2228)/3,0))</f>
        <v/>
      </c>
      <c r="F2228" s="153">
        <f>IF(A2228="","",WEEKNUM(A2228,2))</f>
        <v/>
      </c>
      <c r="G2228" s="153">
        <f>IF(A2228="","",WEEKDAY(A2228,2))</f>
        <v/>
      </c>
      <c r="H2228" s="153">
        <f>IF(A2228="","",CHOOSE(WEEKDAY(A2228,2),"Pazartesi","Salı","Çarşamba","Perşembe","Cuma","Cumartesi","Pazar"))</f>
        <v/>
      </c>
    </row>
    <row r="2229" ht="10.5" customHeight="1" s="113">
      <c r="A2229" s="152" t="n">
        <v>44232</v>
      </c>
      <c r="B2229" s="153">
        <f>IF(A2229="","",YEAR(A2229))</f>
        <v/>
      </c>
      <c r="C2229" s="153">
        <f>IF(A2229="","",MONTH(A2229))</f>
        <v/>
      </c>
      <c r="D2229" s="153">
        <f>IF(A2229="","",CHOOSE(MONTH(A2229),"Ocak","Şubat","Mart","Nisan","Mayıs","Haziran","Temmuz","Ağustos","Eylül","Ekim","Kasım","Aralık"))</f>
        <v/>
      </c>
      <c r="E2229" s="153">
        <f>IF(A2229="","",ROUNDUP(MONTH(A2229)/3,0))</f>
        <v/>
      </c>
      <c r="F2229" s="153">
        <f>IF(A2229="","",WEEKNUM(A2229,2))</f>
        <v/>
      </c>
      <c r="G2229" s="153">
        <f>IF(A2229="","",WEEKDAY(A2229,2))</f>
        <v/>
      </c>
      <c r="H2229" s="153">
        <f>IF(A2229="","",CHOOSE(WEEKDAY(A2229,2),"Pazartesi","Salı","Çarşamba","Perşembe","Cuma","Cumartesi","Pazar"))</f>
        <v/>
      </c>
    </row>
    <row r="2230" ht="10.5" customHeight="1" s="113">
      <c r="A2230" s="152" t="n">
        <v>44233</v>
      </c>
      <c r="B2230" s="153">
        <f>IF(A2230="","",YEAR(A2230))</f>
        <v/>
      </c>
      <c r="C2230" s="153">
        <f>IF(A2230="","",MONTH(A2230))</f>
        <v/>
      </c>
      <c r="D2230" s="153">
        <f>IF(A2230="","",CHOOSE(MONTH(A2230),"Ocak","Şubat","Mart","Nisan","Mayıs","Haziran","Temmuz","Ağustos","Eylül","Ekim","Kasım","Aralık"))</f>
        <v/>
      </c>
      <c r="E2230" s="153">
        <f>IF(A2230="","",ROUNDUP(MONTH(A2230)/3,0))</f>
        <v/>
      </c>
      <c r="F2230" s="153">
        <f>IF(A2230="","",WEEKNUM(A2230,2))</f>
        <v/>
      </c>
      <c r="G2230" s="153">
        <f>IF(A2230="","",WEEKDAY(A2230,2))</f>
        <v/>
      </c>
      <c r="H2230" s="153">
        <f>IF(A2230="","",CHOOSE(WEEKDAY(A2230,2),"Pazartesi","Salı","Çarşamba","Perşembe","Cuma","Cumartesi","Pazar"))</f>
        <v/>
      </c>
    </row>
    <row r="2231" ht="10.5" customHeight="1" s="113">
      <c r="A2231" s="152" t="n">
        <v>44234</v>
      </c>
      <c r="B2231" s="153">
        <f>IF(A2231="","",YEAR(A2231))</f>
        <v/>
      </c>
      <c r="C2231" s="153">
        <f>IF(A2231="","",MONTH(A2231))</f>
        <v/>
      </c>
      <c r="D2231" s="153">
        <f>IF(A2231="","",CHOOSE(MONTH(A2231),"Ocak","Şubat","Mart","Nisan","Mayıs","Haziran","Temmuz","Ağustos","Eylül","Ekim","Kasım","Aralık"))</f>
        <v/>
      </c>
      <c r="E2231" s="153">
        <f>IF(A2231="","",ROUNDUP(MONTH(A2231)/3,0))</f>
        <v/>
      </c>
      <c r="F2231" s="153">
        <f>IF(A2231="","",WEEKNUM(A2231,2))</f>
        <v/>
      </c>
      <c r="G2231" s="153">
        <f>IF(A2231="","",WEEKDAY(A2231,2))</f>
        <v/>
      </c>
      <c r="H2231" s="153">
        <f>IF(A2231="","",CHOOSE(WEEKDAY(A2231,2),"Pazartesi","Salı","Çarşamba","Perşembe","Cuma","Cumartesi","Pazar"))</f>
        <v/>
      </c>
    </row>
    <row r="2232" ht="10.5" customHeight="1" s="113">
      <c r="A2232" s="152" t="n">
        <v>44235</v>
      </c>
      <c r="B2232" s="153">
        <f>IF(A2232="","",YEAR(A2232))</f>
        <v/>
      </c>
      <c r="C2232" s="153">
        <f>IF(A2232="","",MONTH(A2232))</f>
        <v/>
      </c>
      <c r="D2232" s="153">
        <f>IF(A2232="","",CHOOSE(MONTH(A2232),"Ocak","Şubat","Mart","Nisan","Mayıs","Haziran","Temmuz","Ağustos","Eylül","Ekim","Kasım","Aralık"))</f>
        <v/>
      </c>
      <c r="E2232" s="153">
        <f>IF(A2232="","",ROUNDUP(MONTH(A2232)/3,0))</f>
        <v/>
      </c>
      <c r="F2232" s="153">
        <f>IF(A2232="","",WEEKNUM(A2232,2))</f>
        <v/>
      </c>
      <c r="G2232" s="153">
        <f>IF(A2232="","",WEEKDAY(A2232,2))</f>
        <v/>
      </c>
      <c r="H2232" s="153">
        <f>IF(A2232="","",CHOOSE(WEEKDAY(A2232,2),"Pazartesi","Salı","Çarşamba","Perşembe","Cuma","Cumartesi","Pazar"))</f>
        <v/>
      </c>
    </row>
    <row r="2233" ht="10.5" customHeight="1" s="113">
      <c r="A2233" s="152" t="n">
        <v>44236</v>
      </c>
      <c r="B2233" s="153">
        <f>IF(A2233="","",YEAR(A2233))</f>
        <v/>
      </c>
      <c r="C2233" s="153">
        <f>IF(A2233="","",MONTH(A2233))</f>
        <v/>
      </c>
      <c r="D2233" s="153">
        <f>IF(A2233="","",CHOOSE(MONTH(A2233),"Ocak","Şubat","Mart","Nisan","Mayıs","Haziran","Temmuz","Ağustos","Eylül","Ekim","Kasım","Aralık"))</f>
        <v/>
      </c>
      <c r="E2233" s="153">
        <f>IF(A2233="","",ROUNDUP(MONTH(A2233)/3,0))</f>
        <v/>
      </c>
      <c r="F2233" s="153">
        <f>IF(A2233="","",WEEKNUM(A2233,2))</f>
        <v/>
      </c>
      <c r="G2233" s="153">
        <f>IF(A2233="","",WEEKDAY(A2233,2))</f>
        <v/>
      </c>
      <c r="H2233" s="153">
        <f>IF(A2233="","",CHOOSE(WEEKDAY(A2233,2),"Pazartesi","Salı","Çarşamba","Perşembe","Cuma","Cumartesi","Pazar"))</f>
        <v/>
      </c>
    </row>
    <row r="2234" ht="10.5" customHeight="1" s="113">
      <c r="A2234" s="152" t="n">
        <v>44237</v>
      </c>
      <c r="B2234" s="153">
        <f>IF(A2234="","",YEAR(A2234))</f>
        <v/>
      </c>
      <c r="C2234" s="153">
        <f>IF(A2234="","",MONTH(A2234))</f>
        <v/>
      </c>
      <c r="D2234" s="153">
        <f>IF(A2234="","",CHOOSE(MONTH(A2234),"Ocak","Şubat","Mart","Nisan","Mayıs","Haziran","Temmuz","Ağustos","Eylül","Ekim","Kasım","Aralık"))</f>
        <v/>
      </c>
      <c r="E2234" s="153">
        <f>IF(A2234="","",ROUNDUP(MONTH(A2234)/3,0))</f>
        <v/>
      </c>
      <c r="F2234" s="153">
        <f>IF(A2234="","",WEEKNUM(A2234,2))</f>
        <v/>
      </c>
      <c r="G2234" s="153">
        <f>IF(A2234="","",WEEKDAY(A2234,2))</f>
        <v/>
      </c>
      <c r="H2234" s="153">
        <f>IF(A2234="","",CHOOSE(WEEKDAY(A2234,2),"Pazartesi","Salı","Çarşamba","Perşembe","Cuma","Cumartesi","Pazar"))</f>
        <v/>
      </c>
    </row>
    <row r="2235" ht="10.5" customHeight="1" s="113">
      <c r="A2235" s="152" t="n">
        <v>44238</v>
      </c>
      <c r="B2235" s="153">
        <f>IF(A2235="","",YEAR(A2235))</f>
        <v/>
      </c>
      <c r="C2235" s="153">
        <f>IF(A2235="","",MONTH(A2235))</f>
        <v/>
      </c>
      <c r="D2235" s="153">
        <f>IF(A2235="","",CHOOSE(MONTH(A2235),"Ocak","Şubat","Mart","Nisan","Mayıs","Haziran","Temmuz","Ağustos","Eylül","Ekim","Kasım","Aralık"))</f>
        <v/>
      </c>
      <c r="E2235" s="153">
        <f>IF(A2235="","",ROUNDUP(MONTH(A2235)/3,0))</f>
        <v/>
      </c>
      <c r="F2235" s="153">
        <f>IF(A2235="","",WEEKNUM(A2235,2))</f>
        <v/>
      </c>
      <c r="G2235" s="153">
        <f>IF(A2235="","",WEEKDAY(A2235,2))</f>
        <v/>
      </c>
      <c r="H2235" s="153">
        <f>IF(A2235="","",CHOOSE(WEEKDAY(A2235,2),"Pazartesi","Salı","Çarşamba","Perşembe","Cuma","Cumartesi","Pazar"))</f>
        <v/>
      </c>
    </row>
    <row r="2236" ht="10.5" customHeight="1" s="113">
      <c r="A2236" s="152" t="n">
        <v>44239</v>
      </c>
      <c r="B2236" s="153">
        <f>IF(A2236="","",YEAR(A2236))</f>
        <v/>
      </c>
      <c r="C2236" s="153">
        <f>IF(A2236="","",MONTH(A2236))</f>
        <v/>
      </c>
      <c r="D2236" s="153">
        <f>IF(A2236="","",CHOOSE(MONTH(A2236),"Ocak","Şubat","Mart","Nisan","Mayıs","Haziran","Temmuz","Ağustos","Eylül","Ekim","Kasım","Aralık"))</f>
        <v/>
      </c>
      <c r="E2236" s="153">
        <f>IF(A2236="","",ROUNDUP(MONTH(A2236)/3,0))</f>
        <v/>
      </c>
      <c r="F2236" s="153">
        <f>IF(A2236="","",WEEKNUM(A2236,2))</f>
        <v/>
      </c>
      <c r="G2236" s="153">
        <f>IF(A2236="","",WEEKDAY(A2236,2))</f>
        <v/>
      </c>
      <c r="H2236" s="153">
        <f>IF(A2236="","",CHOOSE(WEEKDAY(A2236,2),"Pazartesi","Salı","Çarşamba","Perşembe","Cuma","Cumartesi","Pazar"))</f>
        <v/>
      </c>
    </row>
    <row r="2237" ht="10.5" customHeight="1" s="113">
      <c r="A2237" s="152" t="n">
        <v>44240</v>
      </c>
      <c r="B2237" s="153">
        <f>IF(A2237="","",YEAR(A2237))</f>
        <v/>
      </c>
      <c r="C2237" s="153">
        <f>IF(A2237="","",MONTH(A2237))</f>
        <v/>
      </c>
      <c r="D2237" s="153">
        <f>IF(A2237="","",CHOOSE(MONTH(A2237),"Ocak","Şubat","Mart","Nisan","Mayıs","Haziran","Temmuz","Ağustos","Eylül","Ekim","Kasım","Aralık"))</f>
        <v/>
      </c>
      <c r="E2237" s="153">
        <f>IF(A2237="","",ROUNDUP(MONTH(A2237)/3,0))</f>
        <v/>
      </c>
      <c r="F2237" s="153">
        <f>IF(A2237="","",WEEKNUM(A2237,2))</f>
        <v/>
      </c>
      <c r="G2237" s="153">
        <f>IF(A2237="","",WEEKDAY(A2237,2))</f>
        <v/>
      </c>
      <c r="H2237" s="153">
        <f>IF(A2237="","",CHOOSE(WEEKDAY(A2237,2),"Pazartesi","Salı","Çarşamba","Perşembe","Cuma","Cumartesi","Pazar"))</f>
        <v/>
      </c>
    </row>
    <row r="2238" ht="10.5" customHeight="1" s="113">
      <c r="A2238" s="152" t="n">
        <v>44241</v>
      </c>
      <c r="B2238" s="153">
        <f>IF(A2238="","",YEAR(A2238))</f>
        <v/>
      </c>
      <c r="C2238" s="153">
        <f>IF(A2238="","",MONTH(A2238))</f>
        <v/>
      </c>
      <c r="D2238" s="153">
        <f>IF(A2238="","",CHOOSE(MONTH(A2238),"Ocak","Şubat","Mart","Nisan","Mayıs","Haziran","Temmuz","Ağustos","Eylül","Ekim","Kasım","Aralık"))</f>
        <v/>
      </c>
      <c r="E2238" s="153">
        <f>IF(A2238="","",ROUNDUP(MONTH(A2238)/3,0))</f>
        <v/>
      </c>
      <c r="F2238" s="153">
        <f>IF(A2238="","",WEEKNUM(A2238,2))</f>
        <v/>
      </c>
      <c r="G2238" s="153">
        <f>IF(A2238="","",WEEKDAY(A2238,2))</f>
        <v/>
      </c>
      <c r="H2238" s="153">
        <f>IF(A2238="","",CHOOSE(WEEKDAY(A2238,2),"Pazartesi","Salı","Çarşamba","Perşembe","Cuma","Cumartesi","Pazar"))</f>
        <v/>
      </c>
    </row>
    <row r="2239" ht="10.5" customHeight="1" s="113">
      <c r="A2239" s="152" t="n">
        <v>44242</v>
      </c>
      <c r="B2239" s="153">
        <f>IF(A2239="","",YEAR(A2239))</f>
        <v/>
      </c>
      <c r="C2239" s="153">
        <f>IF(A2239="","",MONTH(A2239))</f>
        <v/>
      </c>
      <c r="D2239" s="153">
        <f>IF(A2239="","",CHOOSE(MONTH(A2239),"Ocak","Şubat","Mart","Nisan","Mayıs","Haziran","Temmuz","Ağustos","Eylül","Ekim","Kasım","Aralık"))</f>
        <v/>
      </c>
      <c r="E2239" s="153">
        <f>IF(A2239="","",ROUNDUP(MONTH(A2239)/3,0))</f>
        <v/>
      </c>
      <c r="F2239" s="153">
        <f>IF(A2239="","",WEEKNUM(A2239,2))</f>
        <v/>
      </c>
      <c r="G2239" s="153">
        <f>IF(A2239="","",WEEKDAY(A2239,2))</f>
        <v/>
      </c>
      <c r="H2239" s="153">
        <f>IF(A2239="","",CHOOSE(WEEKDAY(A2239,2),"Pazartesi","Salı","Çarşamba","Perşembe","Cuma","Cumartesi","Pazar"))</f>
        <v/>
      </c>
    </row>
    <row r="2240" ht="10.5" customHeight="1" s="113">
      <c r="A2240" s="152" t="n">
        <v>44243</v>
      </c>
      <c r="B2240" s="153">
        <f>IF(A2240="","",YEAR(A2240))</f>
        <v/>
      </c>
      <c r="C2240" s="153">
        <f>IF(A2240="","",MONTH(A2240))</f>
        <v/>
      </c>
      <c r="D2240" s="153">
        <f>IF(A2240="","",CHOOSE(MONTH(A2240),"Ocak","Şubat","Mart","Nisan","Mayıs","Haziran","Temmuz","Ağustos","Eylül","Ekim","Kasım","Aralık"))</f>
        <v/>
      </c>
      <c r="E2240" s="153">
        <f>IF(A2240="","",ROUNDUP(MONTH(A2240)/3,0))</f>
        <v/>
      </c>
      <c r="F2240" s="153">
        <f>IF(A2240="","",WEEKNUM(A2240,2))</f>
        <v/>
      </c>
      <c r="G2240" s="153">
        <f>IF(A2240="","",WEEKDAY(A2240,2))</f>
        <v/>
      </c>
      <c r="H2240" s="153">
        <f>IF(A2240="","",CHOOSE(WEEKDAY(A2240,2),"Pazartesi","Salı","Çarşamba","Perşembe","Cuma","Cumartesi","Pazar"))</f>
        <v/>
      </c>
    </row>
    <row r="2241" ht="10.5" customHeight="1" s="113">
      <c r="A2241" s="152" t="n">
        <v>44244</v>
      </c>
      <c r="B2241" s="153">
        <f>IF(A2241="","",YEAR(A2241))</f>
        <v/>
      </c>
      <c r="C2241" s="153">
        <f>IF(A2241="","",MONTH(A2241))</f>
        <v/>
      </c>
      <c r="D2241" s="153">
        <f>IF(A2241="","",CHOOSE(MONTH(A2241),"Ocak","Şubat","Mart","Nisan","Mayıs","Haziran","Temmuz","Ağustos","Eylül","Ekim","Kasım","Aralık"))</f>
        <v/>
      </c>
      <c r="E2241" s="153">
        <f>IF(A2241="","",ROUNDUP(MONTH(A2241)/3,0))</f>
        <v/>
      </c>
      <c r="F2241" s="153">
        <f>IF(A2241="","",WEEKNUM(A2241,2))</f>
        <v/>
      </c>
      <c r="G2241" s="153">
        <f>IF(A2241="","",WEEKDAY(A2241,2))</f>
        <v/>
      </c>
      <c r="H2241" s="153">
        <f>IF(A2241="","",CHOOSE(WEEKDAY(A2241,2),"Pazartesi","Salı","Çarşamba","Perşembe","Cuma","Cumartesi","Pazar"))</f>
        <v/>
      </c>
    </row>
    <row r="2242" ht="10.5" customHeight="1" s="113">
      <c r="A2242" s="152" t="n">
        <v>44245</v>
      </c>
      <c r="B2242" s="153">
        <f>IF(A2242="","",YEAR(A2242))</f>
        <v/>
      </c>
      <c r="C2242" s="153">
        <f>IF(A2242="","",MONTH(A2242))</f>
        <v/>
      </c>
      <c r="D2242" s="153">
        <f>IF(A2242="","",CHOOSE(MONTH(A2242),"Ocak","Şubat","Mart","Nisan","Mayıs","Haziran","Temmuz","Ağustos","Eylül","Ekim","Kasım","Aralık"))</f>
        <v/>
      </c>
      <c r="E2242" s="153">
        <f>IF(A2242="","",ROUNDUP(MONTH(A2242)/3,0))</f>
        <v/>
      </c>
      <c r="F2242" s="153">
        <f>IF(A2242="","",WEEKNUM(A2242,2))</f>
        <v/>
      </c>
      <c r="G2242" s="153">
        <f>IF(A2242="","",WEEKDAY(A2242,2))</f>
        <v/>
      </c>
      <c r="H2242" s="153">
        <f>IF(A2242="","",CHOOSE(WEEKDAY(A2242,2),"Pazartesi","Salı","Çarşamba","Perşembe","Cuma","Cumartesi","Pazar"))</f>
        <v/>
      </c>
    </row>
    <row r="2243" ht="10.5" customHeight="1" s="113">
      <c r="A2243" s="152" t="n">
        <v>44246</v>
      </c>
      <c r="B2243" s="153">
        <f>IF(A2243="","",YEAR(A2243))</f>
        <v/>
      </c>
      <c r="C2243" s="153">
        <f>IF(A2243="","",MONTH(A2243))</f>
        <v/>
      </c>
      <c r="D2243" s="153">
        <f>IF(A2243="","",CHOOSE(MONTH(A2243),"Ocak","Şubat","Mart","Nisan","Mayıs","Haziran","Temmuz","Ağustos","Eylül","Ekim","Kasım","Aralık"))</f>
        <v/>
      </c>
      <c r="E2243" s="153">
        <f>IF(A2243="","",ROUNDUP(MONTH(A2243)/3,0))</f>
        <v/>
      </c>
      <c r="F2243" s="153">
        <f>IF(A2243="","",WEEKNUM(A2243,2))</f>
        <v/>
      </c>
      <c r="G2243" s="153">
        <f>IF(A2243="","",WEEKDAY(A2243,2))</f>
        <v/>
      </c>
      <c r="H2243" s="153">
        <f>IF(A2243="","",CHOOSE(WEEKDAY(A2243,2),"Pazartesi","Salı","Çarşamba","Perşembe","Cuma","Cumartesi","Pazar"))</f>
        <v/>
      </c>
    </row>
    <row r="2244" ht="10.5" customHeight="1" s="113">
      <c r="A2244" s="152" t="n">
        <v>44247</v>
      </c>
      <c r="B2244" s="153">
        <f>IF(A2244="","",YEAR(A2244))</f>
        <v/>
      </c>
      <c r="C2244" s="153">
        <f>IF(A2244="","",MONTH(A2244))</f>
        <v/>
      </c>
      <c r="D2244" s="153">
        <f>IF(A2244="","",CHOOSE(MONTH(A2244),"Ocak","Şubat","Mart","Nisan","Mayıs","Haziran","Temmuz","Ağustos","Eylül","Ekim","Kasım","Aralık"))</f>
        <v/>
      </c>
      <c r="E2244" s="153">
        <f>IF(A2244="","",ROUNDUP(MONTH(A2244)/3,0))</f>
        <v/>
      </c>
      <c r="F2244" s="153">
        <f>IF(A2244="","",WEEKNUM(A2244,2))</f>
        <v/>
      </c>
      <c r="G2244" s="153">
        <f>IF(A2244="","",WEEKDAY(A2244,2))</f>
        <v/>
      </c>
      <c r="H2244" s="153">
        <f>IF(A2244="","",CHOOSE(WEEKDAY(A2244,2),"Pazartesi","Salı","Çarşamba","Perşembe","Cuma","Cumartesi","Pazar"))</f>
        <v/>
      </c>
    </row>
    <row r="2245" ht="10.5" customHeight="1" s="113">
      <c r="A2245" s="152" t="n">
        <v>44248</v>
      </c>
      <c r="B2245" s="153">
        <f>IF(A2245="","",YEAR(A2245))</f>
        <v/>
      </c>
      <c r="C2245" s="153">
        <f>IF(A2245="","",MONTH(A2245))</f>
        <v/>
      </c>
      <c r="D2245" s="153">
        <f>IF(A2245="","",CHOOSE(MONTH(A2245),"Ocak","Şubat","Mart","Nisan","Mayıs","Haziran","Temmuz","Ağustos","Eylül","Ekim","Kasım","Aralık"))</f>
        <v/>
      </c>
      <c r="E2245" s="153">
        <f>IF(A2245="","",ROUNDUP(MONTH(A2245)/3,0))</f>
        <v/>
      </c>
      <c r="F2245" s="153">
        <f>IF(A2245="","",WEEKNUM(A2245,2))</f>
        <v/>
      </c>
      <c r="G2245" s="153">
        <f>IF(A2245="","",WEEKDAY(A2245,2))</f>
        <v/>
      </c>
      <c r="H2245" s="153">
        <f>IF(A2245="","",CHOOSE(WEEKDAY(A2245,2),"Pazartesi","Salı","Çarşamba","Perşembe","Cuma","Cumartesi","Pazar"))</f>
        <v/>
      </c>
    </row>
    <row r="2246" ht="10.5" customHeight="1" s="113">
      <c r="A2246" s="152" t="n">
        <v>44249</v>
      </c>
      <c r="B2246" s="153">
        <f>IF(A2246="","",YEAR(A2246))</f>
        <v/>
      </c>
      <c r="C2246" s="153">
        <f>IF(A2246="","",MONTH(A2246))</f>
        <v/>
      </c>
      <c r="D2246" s="153">
        <f>IF(A2246="","",CHOOSE(MONTH(A2246),"Ocak","Şubat","Mart","Nisan","Mayıs","Haziran","Temmuz","Ağustos","Eylül","Ekim","Kasım","Aralık"))</f>
        <v/>
      </c>
      <c r="E2246" s="153">
        <f>IF(A2246="","",ROUNDUP(MONTH(A2246)/3,0))</f>
        <v/>
      </c>
      <c r="F2246" s="153">
        <f>IF(A2246="","",WEEKNUM(A2246,2))</f>
        <v/>
      </c>
      <c r="G2246" s="153">
        <f>IF(A2246="","",WEEKDAY(A2246,2))</f>
        <v/>
      </c>
      <c r="H2246" s="153">
        <f>IF(A2246="","",CHOOSE(WEEKDAY(A2246,2),"Pazartesi","Salı","Çarşamba","Perşembe","Cuma","Cumartesi","Pazar"))</f>
        <v/>
      </c>
    </row>
    <row r="2247" ht="10.5" customHeight="1" s="113">
      <c r="A2247" s="152" t="n">
        <v>44250</v>
      </c>
      <c r="B2247" s="153">
        <f>IF(A2247="","",YEAR(A2247))</f>
        <v/>
      </c>
      <c r="C2247" s="153">
        <f>IF(A2247="","",MONTH(A2247))</f>
        <v/>
      </c>
      <c r="D2247" s="153">
        <f>IF(A2247="","",CHOOSE(MONTH(A2247),"Ocak","Şubat","Mart","Nisan","Mayıs","Haziran","Temmuz","Ağustos","Eylül","Ekim","Kasım","Aralık"))</f>
        <v/>
      </c>
      <c r="E2247" s="153">
        <f>IF(A2247="","",ROUNDUP(MONTH(A2247)/3,0))</f>
        <v/>
      </c>
      <c r="F2247" s="153">
        <f>IF(A2247="","",WEEKNUM(A2247,2))</f>
        <v/>
      </c>
      <c r="G2247" s="153">
        <f>IF(A2247="","",WEEKDAY(A2247,2))</f>
        <v/>
      </c>
      <c r="H2247" s="153">
        <f>IF(A2247="","",CHOOSE(WEEKDAY(A2247,2),"Pazartesi","Salı","Çarşamba","Perşembe","Cuma","Cumartesi","Pazar"))</f>
        <v/>
      </c>
    </row>
    <row r="2248" ht="10.5" customHeight="1" s="113">
      <c r="A2248" s="152" t="n">
        <v>44251</v>
      </c>
      <c r="B2248" s="153">
        <f>IF(A2248="","",YEAR(A2248))</f>
        <v/>
      </c>
      <c r="C2248" s="153">
        <f>IF(A2248="","",MONTH(A2248))</f>
        <v/>
      </c>
      <c r="D2248" s="153">
        <f>IF(A2248="","",CHOOSE(MONTH(A2248),"Ocak","Şubat","Mart","Nisan","Mayıs","Haziran","Temmuz","Ağustos","Eylül","Ekim","Kasım","Aralık"))</f>
        <v/>
      </c>
      <c r="E2248" s="153">
        <f>IF(A2248="","",ROUNDUP(MONTH(A2248)/3,0))</f>
        <v/>
      </c>
      <c r="F2248" s="153">
        <f>IF(A2248="","",WEEKNUM(A2248,2))</f>
        <v/>
      </c>
      <c r="G2248" s="153">
        <f>IF(A2248="","",WEEKDAY(A2248,2))</f>
        <v/>
      </c>
      <c r="H2248" s="153">
        <f>IF(A2248="","",CHOOSE(WEEKDAY(A2248,2),"Pazartesi","Salı","Çarşamba","Perşembe","Cuma","Cumartesi","Pazar"))</f>
        <v/>
      </c>
    </row>
    <row r="2249" ht="10.5" customHeight="1" s="113">
      <c r="A2249" s="152" t="n">
        <v>44252</v>
      </c>
      <c r="B2249" s="153">
        <f>IF(A2249="","",YEAR(A2249))</f>
        <v/>
      </c>
      <c r="C2249" s="153">
        <f>IF(A2249="","",MONTH(A2249))</f>
        <v/>
      </c>
      <c r="D2249" s="153">
        <f>IF(A2249="","",CHOOSE(MONTH(A2249),"Ocak","Şubat","Mart","Nisan","Mayıs","Haziran","Temmuz","Ağustos","Eylül","Ekim","Kasım","Aralık"))</f>
        <v/>
      </c>
      <c r="E2249" s="153">
        <f>IF(A2249="","",ROUNDUP(MONTH(A2249)/3,0))</f>
        <v/>
      </c>
      <c r="F2249" s="153">
        <f>IF(A2249="","",WEEKNUM(A2249,2))</f>
        <v/>
      </c>
      <c r="G2249" s="153">
        <f>IF(A2249="","",WEEKDAY(A2249,2))</f>
        <v/>
      </c>
      <c r="H2249" s="153">
        <f>IF(A2249="","",CHOOSE(WEEKDAY(A2249,2),"Pazartesi","Salı","Çarşamba","Perşembe","Cuma","Cumartesi","Pazar"))</f>
        <v/>
      </c>
    </row>
    <row r="2250" ht="10.5" customHeight="1" s="113">
      <c r="A2250" s="152" t="n">
        <v>44253</v>
      </c>
      <c r="B2250" s="153">
        <f>IF(A2250="","",YEAR(A2250))</f>
        <v/>
      </c>
      <c r="C2250" s="153">
        <f>IF(A2250="","",MONTH(A2250))</f>
        <v/>
      </c>
      <c r="D2250" s="153">
        <f>IF(A2250="","",CHOOSE(MONTH(A2250),"Ocak","Şubat","Mart","Nisan","Mayıs","Haziran","Temmuz","Ağustos","Eylül","Ekim","Kasım","Aralık"))</f>
        <v/>
      </c>
      <c r="E2250" s="153">
        <f>IF(A2250="","",ROUNDUP(MONTH(A2250)/3,0))</f>
        <v/>
      </c>
      <c r="F2250" s="153">
        <f>IF(A2250="","",WEEKNUM(A2250,2))</f>
        <v/>
      </c>
      <c r="G2250" s="153">
        <f>IF(A2250="","",WEEKDAY(A2250,2))</f>
        <v/>
      </c>
      <c r="H2250" s="153">
        <f>IF(A2250="","",CHOOSE(WEEKDAY(A2250,2),"Pazartesi","Salı","Çarşamba","Perşembe","Cuma","Cumartesi","Pazar"))</f>
        <v/>
      </c>
    </row>
    <row r="2251" ht="10.5" customHeight="1" s="113">
      <c r="A2251" s="152" t="n">
        <v>44254</v>
      </c>
      <c r="B2251" s="153">
        <f>IF(A2251="","",YEAR(A2251))</f>
        <v/>
      </c>
      <c r="C2251" s="153">
        <f>IF(A2251="","",MONTH(A2251))</f>
        <v/>
      </c>
      <c r="D2251" s="153">
        <f>IF(A2251="","",CHOOSE(MONTH(A2251),"Ocak","Şubat","Mart","Nisan","Mayıs","Haziran","Temmuz","Ağustos","Eylül","Ekim","Kasım","Aralık"))</f>
        <v/>
      </c>
      <c r="E2251" s="153">
        <f>IF(A2251="","",ROUNDUP(MONTH(A2251)/3,0))</f>
        <v/>
      </c>
      <c r="F2251" s="153">
        <f>IF(A2251="","",WEEKNUM(A2251,2))</f>
        <v/>
      </c>
      <c r="G2251" s="153">
        <f>IF(A2251="","",WEEKDAY(A2251,2))</f>
        <v/>
      </c>
      <c r="H2251" s="153">
        <f>IF(A2251="","",CHOOSE(WEEKDAY(A2251,2),"Pazartesi","Salı","Çarşamba","Perşembe","Cuma","Cumartesi","Pazar"))</f>
        <v/>
      </c>
    </row>
    <row r="2252" ht="10.5" customHeight="1" s="113">
      <c r="A2252" s="152" t="n">
        <v>44255</v>
      </c>
      <c r="B2252" s="153">
        <f>IF(A2252="","",YEAR(A2252))</f>
        <v/>
      </c>
      <c r="C2252" s="153">
        <f>IF(A2252="","",MONTH(A2252))</f>
        <v/>
      </c>
      <c r="D2252" s="153">
        <f>IF(A2252="","",CHOOSE(MONTH(A2252),"Ocak","Şubat","Mart","Nisan","Mayıs","Haziran","Temmuz","Ağustos","Eylül","Ekim","Kasım","Aralık"))</f>
        <v/>
      </c>
      <c r="E2252" s="153">
        <f>IF(A2252="","",ROUNDUP(MONTH(A2252)/3,0))</f>
        <v/>
      </c>
      <c r="F2252" s="153">
        <f>IF(A2252="","",WEEKNUM(A2252,2))</f>
        <v/>
      </c>
      <c r="G2252" s="153">
        <f>IF(A2252="","",WEEKDAY(A2252,2))</f>
        <v/>
      </c>
      <c r="H2252" s="153">
        <f>IF(A2252="","",CHOOSE(WEEKDAY(A2252,2),"Pazartesi","Salı","Çarşamba","Perşembe","Cuma","Cumartesi","Pazar"))</f>
        <v/>
      </c>
    </row>
    <row r="2253" ht="10.5" customHeight="1" s="113">
      <c r="A2253" s="152" t="n">
        <v>44256</v>
      </c>
      <c r="B2253" s="153">
        <f>IF(A2253="","",YEAR(A2253))</f>
        <v/>
      </c>
      <c r="C2253" s="153">
        <f>IF(A2253="","",MONTH(A2253))</f>
        <v/>
      </c>
      <c r="D2253" s="153">
        <f>IF(A2253="","",CHOOSE(MONTH(A2253),"Ocak","Şubat","Mart","Nisan","Mayıs","Haziran","Temmuz","Ağustos","Eylül","Ekim","Kasım","Aralık"))</f>
        <v/>
      </c>
      <c r="E2253" s="153">
        <f>IF(A2253="","",ROUNDUP(MONTH(A2253)/3,0))</f>
        <v/>
      </c>
      <c r="F2253" s="153">
        <f>IF(A2253="","",WEEKNUM(A2253,2))</f>
        <v/>
      </c>
      <c r="G2253" s="153">
        <f>IF(A2253="","",WEEKDAY(A2253,2))</f>
        <v/>
      </c>
      <c r="H2253" s="153">
        <f>IF(A2253="","",CHOOSE(WEEKDAY(A2253,2),"Pazartesi","Salı","Çarşamba","Perşembe","Cuma","Cumartesi","Pazar"))</f>
        <v/>
      </c>
    </row>
    <row r="2254" ht="10.5" customHeight="1" s="113">
      <c r="A2254" s="152" t="n">
        <v>44257</v>
      </c>
      <c r="B2254" s="153">
        <f>IF(A2254="","",YEAR(A2254))</f>
        <v/>
      </c>
      <c r="C2254" s="153">
        <f>IF(A2254="","",MONTH(A2254))</f>
        <v/>
      </c>
      <c r="D2254" s="153">
        <f>IF(A2254="","",CHOOSE(MONTH(A2254),"Ocak","Şubat","Mart","Nisan","Mayıs","Haziran","Temmuz","Ağustos","Eylül","Ekim","Kasım","Aralık"))</f>
        <v/>
      </c>
      <c r="E2254" s="153">
        <f>IF(A2254="","",ROUNDUP(MONTH(A2254)/3,0))</f>
        <v/>
      </c>
      <c r="F2254" s="153">
        <f>IF(A2254="","",WEEKNUM(A2254,2))</f>
        <v/>
      </c>
      <c r="G2254" s="153">
        <f>IF(A2254="","",WEEKDAY(A2254,2))</f>
        <v/>
      </c>
      <c r="H2254" s="153">
        <f>IF(A2254="","",CHOOSE(WEEKDAY(A2254,2),"Pazartesi","Salı","Çarşamba","Perşembe","Cuma","Cumartesi","Pazar"))</f>
        <v/>
      </c>
    </row>
    <row r="2255" ht="10.5" customHeight="1" s="113">
      <c r="A2255" s="152" t="n">
        <v>44258</v>
      </c>
      <c r="B2255" s="153">
        <f>IF(A2255="","",YEAR(A2255))</f>
        <v/>
      </c>
      <c r="C2255" s="153">
        <f>IF(A2255="","",MONTH(A2255))</f>
        <v/>
      </c>
      <c r="D2255" s="153">
        <f>IF(A2255="","",CHOOSE(MONTH(A2255),"Ocak","Şubat","Mart","Nisan","Mayıs","Haziran","Temmuz","Ağustos","Eylül","Ekim","Kasım","Aralık"))</f>
        <v/>
      </c>
      <c r="E2255" s="153">
        <f>IF(A2255="","",ROUNDUP(MONTH(A2255)/3,0))</f>
        <v/>
      </c>
      <c r="F2255" s="153">
        <f>IF(A2255="","",WEEKNUM(A2255,2))</f>
        <v/>
      </c>
      <c r="G2255" s="153">
        <f>IF(A2255="","",WEEKDAY(A2255,2))</f>
        <v/>
      </c>
      <c r="H2255" s="153">
        <f>IF(A2255="","",CHOOSE(WEEKDAY(A2255,2),"Pazartesi","Salı","Çarşamba","Perşembe","Cuma","Cumartesi","Pazar"))</f>
        <v/>
      </c>
    </row>
    <row r="2256" ht="10.5" customHeight="1" s="113">
      <c r="A2256" s="152" t="n">
        <v>44259</v>
      </c>
      <c r="B2256" s="153">
        <f>IF(A2256="","",YEAR(A2256))</f>
        <v/>
      </c>
      <c r="C2256" s="153">
        <f>IF(A2256="","",MONTH(A2256))</f>
        <v/>
      </c>
      <c r="D2256" s="153">
        <f>IF(A2256="","",CHOOSE(MONTH(A2256),"Ocak","Şubat","Mart","Nisan","Mayıs","Haziran","Temmuz","Ağustos","Eylül","Ekim","Kasım","Aralık"))</f>
        <v/>
      </c>
      <c r="E2256" s="153">
        <f>IF(A2256="","",ROUNDUP(MONTH(A2256)/3,0))</f>
        <v/>
      </c>
      <c r="F2256" s="153">
        <f>IF(A2256="","",WEEKNUM(A2256,2))</f>
        <v/>
      </c>
      <c r="G2256" s="153">
        <f>IF(A2256="","",WEEKDAY(A2256,2))</f>
        <v/>
      </c>
      <c r="H2256" s="153">
        <f>IF(A2256="","",CHOOSE(WEEKDAY(A2256,2),"Pazartesi","Salı","Çarşamba","Perşembe","Cuma","Cumartesi","Pazar"))</f>
        <v/>
      </c>
    </row>
    <row r="2257" ht="10.5" customHeight="1" s="113">
      <c r="A2257" s="152" t="n">
        <v>44260</v>
      </c>
      <c r="B2257" s="153">
        <f>IF(A2257="","",YEAR(A2257))</f>
        <v/>
      </c>
      <c r="C2257" s="153">
        <f>IF(A2257="","",MONTH(A2257))</f>
        <v/>
      </c>
      <c r="D2257" s="153">
        <f>IF(A2257="","",CHOOSE(MONTH(A2257),"Ocak","Şubat","Mart","Nisan","Mayıs","Haziran","Temmuz","Ağustos","Eylül","Ekim","Kasım","Aralık"))</f>
        <v/>
      </c>
      <c r="E2257" s="153">
        <f>IF(A2257="","",ROUNDUP(MONTH(A2257)/3,0))</f>
        <v/>
      </c>
      <c r="F2257" s="153">
        <f>IF(A2257="","",WEEKNUM(A2257,2))</f>
        <v/>
      </c>
      <c r="G2257" s="153">
        <f>IF(A2257="","",WEEKDAY(A2257,2))</f>
        <v/>
      </c>
      <c r="H2257" s="153">
        <f>IF(A2257="","",CHOOSE(WEEKDAY(A2257,2),"Pazartesi","Salı","Çarşamba","Perşembe","Cuma","Cumartesi","Pazar"))</f>
        <v/>
      </c>
    </row>
    <row r="2258" ht="10.5" customHeight="1" s="113">
      <c r="A2258" s="152" t="n">
        <v>44261</v>
      </c>
      <c r="B2258" s="153">
        <f>IF(A2258="","",YEAR(A2258))</f>
        <v/>
      </c>
      <c r="C2258" s="153">
        <f>IF(A2258="","",MONTH(A2258))</f>
        <v/>
      </c>
      <c r="D2258" s="153">
        <f>IF(A2258="","",CHOOSE(MONTH(A2258),"Ocak","Şubat","Mart","Nisan","Mayıs","Haziran","Temmuz","Ağustos","Eylül","Ekim","Kasım","Aralık"))</f>
        <v/>
      </c>
      <c r="E2258" s="153">
        <f>IF(A2258="","",ROUNDUP(MONTH(A2258)/3,0))</f>
        <v/>
      </c>
      <c r="F2258" s="153">
        <f>IF(A2258="","",WEEKNUM(A2258,2))</f>
        <v/>
      </c>
      <c r="G2258" s="153">
        <f>IF(A2258="","",WEEKDAY(A2258,2))</f>
        <v/>
      </c>
      <c r="H2258" s="153">
        <f>IF(A2258="","",CHOOSE(WEEKDAY(A2258,2),"Pazartesi","Salı","Çarşamba","Perşembe","Cuma","Cumartesi","Pazar"))</f>
        <v/>
      </c>
    </row>
    <row r="2259" ht="10.5" customHeight="1" s="113">
      <c r="A2259" s="152" t="n">
        <v>44262</v>
      </c>
      <c r="B2259" s="153">
        <f>IF(A2259="","",YEAR(A2259))</f>
        <v/>
      </c>
      <c r="C2259" s="153">
        <f>IF(A2259="","",MONTH(A2259))</f>
        <v/>
      </c>
      <c r="D2259" s="153">
        <f>IF(A2259="","",CHOOSE(MONTH(A2259),"Ocak","Şubat","Mart","Nisan","Mayıs","Haziran","Temmuz","Ağustos","Eylül","Ekim","Kasım","Aralık"))</f>
        <v/>
      </c>
      <c r="E2259" s="153">
        <f>IF(A2259="","",ROUNDUP(MONTH(A2259)/3,0))</f>
        <v/>
      </c>
      <c r="F2259" s="153">
        <f>IF(A2259="","",WEEKNUM(A2259,2))</f>
        <v/>
      </c>
      <c r="G2259" s="153">
        <f>IF(A2259="","",WEEKDAY(A2259,2))</f>
        <v/>
      </c>
      <c r="H2259" s="153">
        <f>IF(A2259="","",CHOOSE(WEEKDAY(A2259,2),"Pazartesi","Salı","Çarşamba","Perşembe","Cuma","Cumartesi","Pazar"))</f>
        <v/>
      </c>
    </row>
    <row r="2260" ht="10.5" customHeight="1" s="113">
      <c r="A2260" s="152" t="n">
        <v>44263</v>
      </c>
      <c r="B2260" s="153">
        <f>IF(A2260="","",YEAR(A2260))</f>
        <v/>
      </c>
      <c r="C2260" s="153">
        <f>IF(A2260="","",MONTH(A2260))</f>
        <v/>
      </c>
      <c r="D2260" s="153">
        <f>IF(A2260="","",CHOOSE(MONTH(A2260),"Ocak","Şubat","Mart","Nisan","Mayıs","Haziran","Temmuz","Ağustos","Eylül","Ekim","Kasım","Aralık"))</f>
        <v/>
      </c>
      <c r="E2260" s="153">
        <f>IF(A2260="","",ROUNDUP(MONTH(A2260)/3,0))</f>
        <v/>
      </c>
      <c r="F2260" s="153">
        <f>IF(A2260="","",WEEKNUM(A2260,2))</f>
        <v/>
      </c>
      <c r="G2260" s="153">
        <f>IF(A2260="","",WEEKDAY(A2260,2))</f>
        <v/>
      </c>
      <c r="H2260" s="153">
        <f>IF(A2260="","",CHOOSE(WEEKDAY(A2260,2),"Pazartesi","Salı","Çarşamba","Perşembe","Cuma","Cumartesi","Pazar"))</f>
        <v/>
      </c>
    </row>
    <row r="2261" ht="10.5" customHeight="1" s="113">
      <c r="A2261" s="152" t="n">
        <v>44264</v>
      </c>
      <c r="B2261" s="153">
        <f>IF(A2261="","",YEAR(A2261))</f>
        <v/>
      </c>
      <c r="C2261" s="153">
        <f>IF(A2261="","",MONTH(A2261))</f>
        <v/>
      </c>
      <c r="D2261" s="153">
        <f>IF(A2261="","",CHOOSE(MONTH(A2261),"Ocak","Şubat","Mart","Nisan","Mayıs","Haziran","Temmuz","Ağustos","Eylül","Ekim","Kasım","Aralık"))</f>
        <v/>
      </c>
      <c r="E2261" s="153">
        <f>IF(A2261="","",ROUNDUP(MONTH(A2261)/3,0))</f>
        <v/>
      </c>
      <c r="F2261" s="153">
        <f>IF(A2261="","",WEEKNUM(A2261,2))</f>
        <v/>
      </c>
      <c r="G2261" s="153">
        <f>IF(A2261="","",WEEKDAY(A2261,2))</f>
        <v/>
      </c>
      <c r="H2261" s="153">
        <f>IF(A2261="","",CHOOSE(WEEKDAY(A2261,2),"Pazartesi","Salı","Çarşamba","Perşembe","Cuma","Cumartesi","Pazar"))</f>
        <v/>
      </c>
    </row>
    <row r="2262" ht="10.5" customHeight="1" s="113">
      <c r="A2262" s="152" t="n">
        <v>44265</v>
      </c>
      <c r="B2262" s="153">
        <f>IF(A2262="","",YEAR(A2262))</f>
        <v/>
      </c>
      <c r="C2262" s="153">
        <f>IF(A2262="","",MONTH(A2262))</f>
        <v/>
      </c>
      <c r="D2262" s="153">
        <f>IF(A2262="","",CHOOSE(MONTH(A2262),"Ocak","Şubat","Mart","Nisan","Mayıs","Haziran","Temmuz","Ağustos","Eylül","Ekim","Kasım","Aralık"))</f>
        <v/>
      </c>
      <c r="E2262" s="153">
        <f>IF(A2262="","",ROUNDUP(MONTH(A2262)/3,0))</f>
        <v/>
      </c>
      <c r="F2262" s="153">
        <f>IF(A2262="","",WEEKNUM(A2262,2))</f>
        <v/>
      </c>
      <c r="G2262" s="153">
        <f>IF(A2262="","",WEEKDAY(A2262,2))</f>
        <v/>
      </c>
      <c r="H2262" s="153">
        <f>IF(A2262="","",CHOOSE(WEEKDAY(A2262,2),"Pazartesi","Salı","Çarşamba","Perşembe","Cuma","Cumartesi","Pazar"))</f>
        <v/>
      </c>
    </row>
    <row r="2263" ht="10.5" customHeight="1" s="113">
      <c r="A2263" s="152" t="n">
        <v>44266</v>
      </c>
      <c r="B2263" s="153">
        <f>IF(A2263="","",YEAR(A2263))</f>
        <v/>
      </c>
      <c r="C2263" s="153">
        <f>IF(A2263="","",MONTH(A2263))</f>
        <v/>
      </c>
      <c r="D2263" s="153">
        <f>IF(A2263="","",CHOOSE(MONTH(A2263),"Ocak","Şubat","Mart","Nisan","Mayıs","Haziran","Temmuz","Ağustos","Eylül","Ekim","Kasım","Aralık"))</f>
        <v/>
      </c>
      <c r="E2263" s="153">
        <f>IF(A2263="","",ROUNDUP(MONTH(A2263)/3,0))</f>
        <v/>
      </c>
      <c r="F2263" s="153">
        <f>IF(A2263="","",WEEKNUM(A2263,2))</f>
        <v/>
      </c>
      <c r="G2263" s="153">
        <f>IF(A2263="","",WEEKDAY(A2263,2))</f>
        <v/>
      </c>
      <c r="H2263" s="153">
        <f>IF(A2263="","",CHOOSE(WEEKDAY(A2263,2),"Pazartesi","Salı","Çarşamba","Perşembe","Cuma","Cumartesi","Pazar"))</f>
        <v/>
      </c>
    </row>
    <row r="2264" ht="10.5" customHeight="1" s="113">
      <c r="A2264" s="152" t="n">
        <v>44267</v>
      </c>
      <c r="B2264" s="153">
        <f>IF(A2264="","",YEAR(A2264))</f>
        <v/>
      </c>
      <c r="C2264" s="153">
        <f>IF(A2264="","",MONTH(A2264))</f>
        <v/>
      </c>
      <c r="D2264" s="153">
        <f>IF(A2264="","",CHOOSE(MONTH(A2264),"Ocak","Şubat","Mart","Nisan","Mayıs","Haziran","Temmuz","Ağustos","Eylül","Ekim","Kasım","Aralık"))</f>
        <v/>
      </c>
      <c r="E2264" s="153">
        <f>IF(A2264="","",ROUNDUP(MONTH(A2264)/3,0))</f>
        <v/>
      </c>
      <c r="F2264" s="153">
        <f>IF(A2264="","",WEEKNUM(A2264,2))</f>
        <v/>
      </c>
      <c r="G2264" s="153">
        <f>IF(A2264="","",WEEKDAY(A2264,2))</f>
        <v/>
      </c>
      <c r="H2264" s="153">
        <f>IF(A2264="","",CHOOSE(WEEKDAY(A2264,2),"Pazartesi","Salı","Çarşamba","Perşembe","Cuma","Cumartesi","Pazar"))</f>
        <v/>
      </c>
    </row>
    <row r="2265" ht="10.5" customHeight="1" s="113">
      <c r="A2265" s="152" t="n">
        <v>44268</v>
      </c>
      <c r="B2265" s="153">
        <f>IF(A2265="","",YEAR(A2265))</f>
        <v/>
      </c>
      <c r="C2265" s="153">
        <f>IF(A2265="","",MONTH(A2265))</f>
        <v/>
      </c>
      <c r="D2265" s="153">
        <f>IF(A2265="","",CHOOSE(MONTH(A2265),"Ocak","Şubat","Mart","Nisan","Mayıs","Haziran","Temmuz","Ağustos","Eylül","Ekim","Kasım","Aralık"))</f>
        <v/>
      </c>
      <c r="E2265" s="153">
        <f>IF(A2265="","",ROUNDUP(MONTH(A2265)/3,0))</f>
        <v/>
      </c>
      <c r="F2265" s="153">
        <f>IF(A2265="","",WEEKNUM(A2265,2))</f>
        <v/>
      </c>
      <c r="G2265" s="153">
        <f>IF(A2265="","",WEEKDAY(A2265,2))</f>
        <v/>
      </c>
      <c r="H2265" s="153">
        <f>IF(A2265="","",CHOOSE(WEEKDAY(A2265,2),"Pazartesi","Salı","Çarşamba","Perşembe","Cuma","Cumartesi","Pazar"))</f>
        <v/>
      </c>
    </row>
    <row r="2266" ht="10.5" customHeight="1" s="113">
      <c r="A2266" s="152" t="n">
        <v>44269</v>
      </c>
      <c r="B2266" s="153">
        <f>IF(A2266="","",YEAR(A2266))</f>
        <v/>
      </c>
      <c r="C2266" s="153">
        <f>IF(A2266="","",MONTH(A2266))</f>
        <v/>
      </c>
      <c r="D2266" s="153">
        <f>IF(A2266="","",CHOOSE(MONTH(A2266),"Ocak","Şubat","Mart","Nisan","Mayıs","Haziran","Temmuz","Ağustos","Eylül","Ekim","Kasım","Aralık"))</f>
        <v/>
      </c>
      <c r="E2266" s="153">
        <f>IF(A2266="","",ROUNDUP(MONTH(A2266)/3,0))</f>
        <v/>
      </c>
      <c r="F2266" s="153">
        <f>IF(A2266="","",WEEKNUM(A2266,2))</f>
        <v/>
      </c>
      <c r="G2266" s="153">
        <f>IF(A2266="","",WEEKDAY(A2266,2))</f>
        <v/>
      </c>
      <c r="H2266" s="153">
        <f>IF(A2266="","",CHOOSE(WEEKDAY(A2266,2),"Pazartesi","Salı","Çarşamba","Perşembe","Cuma","Cumartesi","Pazar"))</f>
        <v/>
      </c>
    </row>
    <row r="2267" ht="10.5" customHeight="1" s="113">
      <c r="A2267" s="152" t="n">
        <v>44270</v>
      </c>
      <c r="B2267" s="153">
        <f>IF(A2267="","",YEAR(A2267))</f>
        <v/>
      </c>
      <c r="C2267" s="153">
        <f>IF(A2267="","",MONTH(A2267))</f>
        <v/>
      </c>
      <c r="D2267" s="153">
        <f>IF(A2267="","",CHOOSE(MONTH(A2267),"Ocak","Şubat","Mart","Nisan","Mayıs","Haziran","Temmuz","Ağustos","Eylül","Ekim","Kasım","Aralık"))</f>
        <v/>
      </c>
      <c r="E2267" s="153">
        <f>IF(A2267="","",ROUNDUP(MONTH(A2267)/3,0))</f>
        <v/>
      </c>
      <c r="F2267" s="153">
        <f>IF(A2267="","",WEEKNUM(A2267,2))</f>
        <v/>
      </c>
      <c r="G2267" s="153">
        <f>IF(A2267="","",WEEKDAY(A2267,2))</f>
        <v/>
      </c>
      <c r="H2267" s="153">
        <f>IF(A2267="","",CHOOSE(WEEKDAY(A2267,2),"Pazartesi","Salı","Çarşamba","Perşembe","Cuma","Cumartesi","Pazar"))</f>
        <v/>
      </c>
    </row>
    <row r="2268" ht="10.5" customHeight="1" s="113">
      <c r="A2268" s="152" t="n">
        <v>44271</v>
      </c>
      <c r="B2268" s="153">
        <f>IF(A2268="","",YEAR(A2268))</f>
        <v/>
      </c>
      <c r="C2268" s="153">
        <f>IF(A2268="","",MONTH(A2268))</f>
        <v/>
      </c>
      <c r="D2268" s="153">
        <f>IF(A2268="","",CHOOSE(MONTH(A2268),"Ocak","Şubat","Mart","Nisan","Mayıs","Haziran","Temmuz","Ağustos","Eylül","Ekim","Kasım","Aralık"))</f>
        <v/>
      </c>
      <c r="E2268" s="153">
        <f>IF(A2268="","",ROUNDUP(MONTH(A2268)/3,0))</f>
        <v/>
      </c>
      <c r="F2268" s="153">
        <f>IF(A2268="","",WEEKNUM(A2268,2))</f>
        <v/>
      </c>
      <c r="G2268" s="153">
        <f>IF(A2268="","",WEEKDAY(A2268,2))</f>
        <v/>
      </c>
      <c r="H2268" s="153">
        <f>IF(A2268="","",CHOOSE(WEEKDAY(A2268,2),"Pazartesi","Salı","Çarşamba","Perşembe","Cuma","Cumartesi","Pazar"))</f>
        <v/>
      </c>
    </row>
    <row r="2269" ht="10.5" customHeight="1" s="113">
      <c r="A2269" s="152" t="n">
        <v>44272</v>
      </c>
      <c r="B2269" s="153">
        <f>IF(A2269="","",YEAR(A2269))</f>
        <v/>
      </c>
      <c r="C2269" s="153">
        <f>IF(A2269="","",MONTH(A2269))</f>
        <v/>
      </c>
      <c r="D2269" s="153">
        <f>IF(A2269="","",CHOOSE(MONTH(A2269),"Ocak","Şubat","Mart","Nisan","Mayıs","Haziran","Temmuz","Ağustos","Eylül","Ekim","Kasım","Aralık"))</f>
        <v/>
      </c>
      <c r="E2269" s="153">
        <f>IF(A2269="","",ROUNDUP(MONTH(A2269)/3,0))</f>
        <v/>
      </c>
      <c r="F2269" s="153">
        <f>IF(A2269="","",WEEKNUM(A2269,2))</f>
        <v/>
      </c>
      <c r="G2269" s="153">
        <f>IF(A2269="","",WEEKDAY(A2269,2))</f>
        <v/>
      </c>
      <c r="H2269" s="153">
        <f>IF(A2269="","",CHOOSE(WEEKDAY(A2269,2),"Pazartesi","Salı","Çarşamba","Perşembe","Cuma","Cumartesi","Pazar"))</f>
        <v/>
      </c>
    </row>
    <row r="2270" ht="10.5" customHeight="1" s="113">
      <c r="A2270" s="152" t="n">
        <v>44273</v>
      </c>
      <c r="B2270" s="153">
        <f>IF(A2270="","",YEAR(A2270))</f>
        <v/>
      </c>
      <c r="C2270" s="153">
        <f>IF(A2270="","",MONTH(A2270))</f>
        <v/>
      </c>
      <c r="D2270" s="153">
        <f>IF(A2270="","",CHOOSE(MONTH(A2270),"Ocak","Şubat","Mart","Nisan","Mayıs","Haziran","Temmuz","Ağustos","Eylül","Ekim","Kasım","Aralık"))</f>
        <v/>
      </c>
      <c r="E2270" s="153">
        <f>IF(A2270="","",ROUNDUP(MONTH(A2270)/3,0))</f>
        <v/>
      </c>
      <c r="F2270" s="153">
        <f>IF(A2270="","",WEEKNUM(A2270,2))</f>
        <v/>
      </c>
      <c r="G2270" s="153">
        <f>IF(A2270="","",WEEKDAY(A2270,2))</f>
        <v/>
      </c>
      <c r="H2270" s="153">
        <f>IF(A2270="","",CHOOSE(WEEKDAY(A2270,2),"Pazartesi","Salı","Çarşamba","Perşembe","Cuma","Cumartesi","Pazar"))</f>
        <v/>
      </c>
    </row>
    <row r="2271" ht="10.5" customHeight="1" s="113">
      <c r="A2271" s="152" t="n">
        <v>44274</v>
      </c>
      <c r="B2271" s="153">
        <f>IF(A2271="","",YEAR(A2271))</f>
        <v/>
      </c>
      <c r="C2271" s="153">
        <f>IF(A2271="","",MONTH(A2271))</f>
        <v/>
      </c>
      <c r="D2271" s="153">
        <f>IF(A2271="","",CHOOSE(MONTH(A2271),"Ocak","Şubat","Mart","Nisan","Mayıs","Haziran","Temmuz","Ağustos","Eylül","Ekim","Kasım","Aralık"))</f>
        <v/>
      </c>
      <c r="E2271" s="153">
        <f>IF(A2271="","",ROUNDUP(MONTH(A2271)/3,0))</f>
        <v/>
      </c>
      <c r="F2271" s="153">
        <f>IF(A2271="","",WEEKNUM(A2271,2))</f>
        <v/>
      </c>
      <c r="G2271" s="153">
        <f>IF(A2271="","",WEEKDAY(A2271,2))</f>
        <v/>
      </c>
      <c r="H2271" s="153">
        <f>IF(A2271="","",CHOOSE(WEEKDAY(A2271,2),"Pazartesi","Salı","Çarşamba","Perşembe","Cuma","Cumartesi","Pazar"))</f>
        <v/>
      </c>
    </row>
    <row r="2272" ht="10.5" customHeight="1" s="113">
      <c r="A2272" s="152" t="n">
        <v>44275</v>
      </c>
      <c r="B2272" s="153">
        <f>IF(A2272="","",YEAR(A2272))</f>
        <v/>
      </c>
      <c r="C2272" s="153">
        <f>IF(A2272="","",MONTH(A2272))</f>
        <v/>
      </c>
      <c r="D2272" s="153">
        <f>IF(A2272="","",CHOOSE(MONTH(A2272),"Ocak","Şubat","Mart","Nisan","Mayıs","Haziran","Temmuz","Ağustos","Eylül","Ekim","Kasım","Aralık"))</f>
        <v/>
      </c>
      <c r="E2272" s="153">
        <f>IF(A2272="","",ROUNDUP(MONTH(A2272)/3,0))</f>
        <v/>
      </c>
      <c r="F2272" s="153">
        <f>IF(A2272="","",WEEKNUM(A2272,2))</f>
        <v/>
      </c>
      <c r="G2272" s="153">
        <f>IF(A2272="","",WEEKDAY(A2272,2))</f>
        <v/>
      </c>
      <c r="H2272" s="153">
        <f>IF(A2272="","",CHOOSE(WEEKDAY(A2272,2),"Pazartesi","Salı","Çarşamba","Perşembe","Cuma","Cumartesi","Pazar"))</f>
        <v/>
      </c>
    </row>
    <row r="2273" ht="10.5" customHeight="1" s="113">
      <c r="A2273" s="152" t="n">
        <v>44276</v>
      </c>
      <c r="B2273" s="153">
        <f>IF(A2273="","",YEAR(A2273))</f>
        <v/>
      </c>
      <c r="C2273" s="153">
        <f>IF(A2273="","",MONTH(A2273))</f>
        <v/>
      </c>
      <c r="D2273" s="153">
        <f>IF(A2273="","",CHOOSE(MONTH(A2273),"Ocak","Şubat","Mart","Nisan","Mayıs","Haziran","Temmuz","Ağustos","Eylül","Ekim","Kasım","Aralık"))</f>
        <v/>
      </c>
      <c r="E2273" s="153">
        <f>IF(A2273="","",ROUNDUP(MONTH(A2273)/3,0))</f>
        <v/>
      </c>
      <c r="F2273" s="153">
        <f>IF(A2273="","",WEEKNUM(A2273,2))</f>
        <v/>
      </c>
      <c r="G2273" s="153">
        <f>IF(A2273="","",WEEKDAY(A2273,2))</f>
        <v/>
      </c>
      <c r="H2273" s="153">
        <f>IF(A2273="","",CHOOSE(WEEKDAY(A2273,2),"Pazartesi","Salı","Çarşamba","Perşembe","Cuma","Cumartesi","Pazar"))</f>
        <v/>
      </c>
    </row>
    <row r="2274" ht="10.5" customHeight="1" s="113">
      <c r="A2274" s="152" t="n">
        <v>44277</v>
      </c>
      <c r="B2274" s="153">
        <f>IF(A2274="","",YEAR(A2274))</f>
        <v/>
      </c>
      <c r="C2274" s="153">
        <f>IF(A2274="","",MONTH(A2274))</f>
        <v/>
      </c>
      <c r="D2274" s="153">
        <f>IF(A2274="","",CHOOSE(MONTH(A2274),"Ocak","Şubat","Mart","Nisan","Mayıs","Haziran","Temmuz","Ağustos","Eylül","Ekim","Kasım","Aralık"))</f>
        <v/>
      </c>
      <c r="E2274" s="153">
        <f>IF(A2274="","",ROUNDUP(MONTH(A2274)/3,0))</f>
        <v/>
      </c>
      <c r="F2274" s="153">
        <f>IF(A2274="","",WEEKNUM(A2274,2))</f>
        <v/>
      </c>
      <c r="G2274" s="153">
        <f>IF(A2274="","",WEEKDAY(A2274,2))</f>
        <v/>
      </c>
      <c r="H2274" s="153">
        <f>IF(A2274="","",CHOOSE(WEEKDAY(A2274,2),"Pazartesi","Salı","Çarşamba","Perşembe","Cuma","Cumartesi","Pazar"))</f>
        <v/>
      </c>
    </row>
    <row r="2275" ht="10.5" customHeight="1" s="113">
      <c r="A2275" s="152" t="n">
        <v>44278</v>
      </c>
      <c r="B2275" s="153">
        <f>IF(A2275="","",YEAR(A2275))</f>
        <v/>
      </c>
      <c r="C2275" s="153">
        <f>IF(A2275="","",MONTH(A2275))</f>
        <v/>
      </c>
      <c r="D2275" s="153">
        <f>IF(A2275="","",CHOOSE(MONTH(A2275),"Ocak","Şubat","Mart","Nisan","Mayıs","Haziran","Temmuz","Ağustos","Eylül","Ekim","Kasım","Aralık"))</f>
        <v/>
      </c>
      <c r="E2275" s="153">
        <f>IF(A2275="","",ROUNDUP(MONTH(A2275)/3,0))</f>
        <v/>
      </c>
      <c r="F2275" s="153">
        <f>IF(A2275="","",WEEKNUM(A2275,2))</f>
        <v/>
      </c>
      <c r="G2275" s="153">
        <f>IF(A2275="","",WEEKDAY(A2275,2))</f>
        <v/>
      </c>
      <c r="H2275" s="153">
        <f>IF(A2275="","",CHOOSE(WEEKDAY(A2275,2),"Pazartesi","Salı","Çarşamba","Perşembe","Cuma","Cumartesi","Pazar"))</f>
        <v/>
      </c>
    </row>
    <row r="2276" ht="10.5" customHeight="1" s="113">
      <c r="A2276" s="152" t="n">
        <v>44279</v>
      </c>
      <c r="B2276" s="153">
        <f>IF(A2276="","",YEAR(A2276))</f>
        <v/>
      </c>
      <c r="C2276" s="153">
        <f>IF(A2276="","",MONTH(A2276))</f>
        <v/>
      </c>
      <c r="D2276" s="153">
        <f>IF(A2276="","",CHOOSE(MONTH(A2276),"Ocak","Şubat","Mart","Nisan","Mayıs","Haziran","Temmuz","Ağustos","Eylül","Ekim","Kasım","Aralık"))</f>
        <v/>
      </c>
      <c r="E2276" s="153">
        <f>IF(A2276="","",ROUNDUP(MONTH(A2276)/3,0))</f>
        <v/>
      </c>
      <c r="F2276" s="153">
        <f>IF(A2276="","",WEEKNUM(A2276,2))</f>
        <v/>
      </c>
      <c r="G2276" s="153">
        <f>IF(A2276="","",WEEKDAY(A2276,2))</f>
        <v/>
      </c>
      <c r="H2276" s="153">
        <f>IF(A2276="","",CHOOSE(WEEKDAY(A2276,2),"Pazartesi","Salı","Çarşamba","Perşembe","Cuma","Cumartesi","Pazar"))</f>
        <v/>
      </c>
    </row>
    <row r="2277" ht="10.5" customHeight="1" s="113">
      <c r="A2277" s="152" t="n">
        <v>44280</v>
      </c>
      <c r="B2277" s="153">
        <f>IF(A2277="","",YEAR(A2277))</f>
        <v/>
      </c>
      <c r="C2277" s="153">
        <f>IF(A2277="","",MONTH(A2277))</f>
        <v/>
      </c>
      <c r="D2277" s="153">
        <f>IF(A2277="","",CHOOSE(MONTH(A2277),"Ocak","Şubat","Mart","Nisan","Mayıs","Haziran","Temmuz","Ağustos","Eylül","Ekim","Kasım","Aralık"))</f>
        <v/>
      </c>
      <c r="E2277" s="153">
        <f>IF(A2277="","",ROUNDUP(MONTH(A2277)/3,0))</f>
        <v/>
      </c>
      <c r="F2277" s="153">
        <f>IF(A2277="","",WEEKNUM(A2277,2))</f>
        <v/>
      </c>
      <c r="G2277" s="153">
        <f>IF(A2277="","",WEEKDAY(A2277,2))</f>
        <v/>
      </c>
      <c r="H2277" s="153">
        <f>IF(A2277="","",CHOOSE(WEEKDAY(A2277,2),"Pazartesi","Salı","Çarşamba","Perşembe","Cuma","Cumartesi","Pazar"))</f>
        <v/>
      </c>
    </row>
    <row r="2278" ht="10.5" customHeight="1" s="113">
      <c r="A2278" s="152" t="n">
        <v>44281</v>
      </c>
      <c r="B2278" s="153">
        <f>IF(A2278="","",YEAR(A2278))</f>
        <v/>
      </c>
      <c r="C2278" s="153">
        <f>IF(A2278="","",MONTH(A2278))</f>
        <v/>
      </c>
      <c r="D2278" s="153">
        <f>IF(A2278="","",CHOOSE(MONTH(A2278),"Ocak","Şubat","Mart","Nisan","Mayıs","Haziran","Temmuz","Ağustos","Eylül","Ekim","Kasım","Aralık"))</f>
        <v/>
      </c>
      <c r="E2278" s="153">
        <f>IF(A2278="","",ROUNDUP(MONTH(A2278)/3,0))</f>
        <v/>
      </c>
      <c r="F2278" s="153">
        <f>IF(A2278="","",WEEKNUM(A2278,2))</f>
        <v/>
      </c>
      <c r="G2278" s="153">
        <f>IF(A2278="","",WEEKDAY(A2278,2))</f>
        <v/>
      </c>
      <c r="H2278" s="153">
        <f>IF(A2278="","",CHOOSE(WEEKDAY(A2278,2),"Pazartesi","Salı","Çarşamba","Perşembe","Cuma","Cumartesi","Pazar"))</f>
        <v/>
      </c>
    </row>
    <row r="2279" ht="10.5" customHeight="1" s="113">
      <c r="A2279" s="152" t="n">
        <v>44282</v>
      </c>
      <c r="B2279" s="153">
        <f>IF(A2279="","",YEAR(A2279))</f>
        <v/>
      </c>
      <c r="C2279" s="153">
        <f>IF(A2279="","",MONTH(A2279))</f>
        <v/>
      </c>
      <c r="D2279" s="153">
        <f>IF(A2279="","",CHOOSE(MONTH(A2279),"Ocak","Şubat","Mart","Nisan","Mayıs","Haziran","Temmuz","Ağustos","Eylül","Ekim","Kasım","Aralık"))</f>
        <v/>
      </c>
      <c r="E2279" s="153">
        <f>IF(A2279="","",ROUNDUP(MONTH(A2279)/3,0))</f>
        <v/>
      </c>
      <c r="F2279" s="153">
        <f>IF(A2279="","",WEEKNUM(A2279,2))</f>
        <v/>
      </c>
      <c r="G2279" s="153">
        <f>IF(A2279="","",WEEKDAY(A2279,2))</f>
        <v/>
      </c>
      <c r="H2279" s="153">
        <f>IF(A2279="","",CHOOSE(WEEKDAY(A2279,2),"Pazartesi","Salı","Çarşamba","Perşembe","Cuma","Cumartesi","Pazar"))</f>
        <v/>
      </c>
    </row>
    <row r="2280" ht="10.5" customHeight="1" s="113">
      <c r="A2280" s="152" t="n">
        <v>44283</v>
      </c>
      <c r="B2280" s="153">
        <f>IF(A2280="","",YEAR(A2280))</f>
        <v/>
      </c>
      <c r="C2280" s="153">
        <f>IF(A2280="","",MONTH(A2280))</f>
        <v/>
      </c>
      <c r="D2280" s="153">
        <f>IF(A2280="","",CHOOSE(MONTH(A2280),"Ocak","Şubat","Mart","Nisan","Mayıs","Haziran","Temmuz","Ağustos","Eylül","Ekim","Kasım","Aralık"))</f>
        <v/>
      </c>
      <c r="E2280" s="153">
        <f>IF(A2280="","",ROUNDUP(MONTH(A2280)/3,0))</f>
        <v/>
      </c>
      <c r="F2280" s="153">
        <f>IF(A2280="","",WEEKNUM(A2280,2))</f>
        <v/>
      </c>
      <c r="G2280" s="153">
        <f>IF(A2280="","",WEEKDAY(A2280,2))</f>
        <v/>
      </c>
      <c r="H2280" s="153">
        <f>IF(A2280="","",CHOOSE(WEEKDAY(A2280,2),"Pazartesi","Salı","Çarşamba","Perşembe","Cuma","Cumartesi","Pazar"))</f>
        <v/>
      </c>
    </row>
    <row r="2281" ht="10.5" customHeight="1" s="113">
      <c r="A2281" s="152" t="n">
        <v>44284</v>
      </c>
      <c r="B2281" s="153">
        <f>IF(A2281="","",YEAR(A2281))</f>
        <v/>
      </c>
      <c r="C2281" s="153">
        <f>IF(A2281="","",MONTH(A2281))</f>
        <v/>
      </c>
      <c r="D2281" s="153">
        <f>IF(A2281="","",CHOOSE(MONTH(A2281),"Ocak","Şubat","Mart","Nisan","Mayıs","Haziran","Temmuz","Ağustos","Eylül","Ekim","Kasım","Aralık"))</f>
        <v/>
      </c>
      <c r="E2281" s="153">
        <f>IF(A2281="","",ROUNDUP(MONTH(A2281)/3,0))</f>
        <v/>
      </c>
      <c r="F2281" s="153">
        <f>IF(A2281="","",WEEKNUM(A2281,2))</f>
        <v/>
      </c>
      <c r="G2281" s="153">
        <f>IF(A2281="","",WEEKDAY(A2281,2))</f>
        <v/>
      </c>
      <c r="H2281" s="153">
        <f>IF(A2281="","",CHOOSE(WEEKDAY(A2281,2),"Pazartesi","Salı","Çarşamba","Perşembe","Cuma","Cumartesi","Pazar"))</f>
        <v/>
      </c>
    </row>
    <row r="2282" ht="10.5" customHeight="1" s="113">
      <c r="A2282" s="152" t="n">
        <v>44285</v>
      </c>
      <c r="B2282" s="153">
        <f>IF(A2282="","",YEAR(A2282))</f>
        <v/>
      </c>
      <c r="C2282" s="153">
        <f>IF(A2282="","",MONTH(A2282))</f>
        <v/>
      </c>
      <c r="D2282" s="153">
        <f>IF(A2282="","",CHOOSE(MONTH(A2282),"Ocak","Şubat","Mart","Nisan","Mayıs","Haziran","Temmuz","Ağustos","Eylül","Ekim","Kasım","Aralık"))</f>
        <v/>
      </c>
      <c r="E2282" s="153">
        <f>IF(A2282="","",ROUNDUP(MONTH(A2282)/3,0))</f>
        <v/>
      </c>
      <c r="F2282" s="153">
        <f>IF(A2282="","",WEEKNUM(A2282,2))</f>
        <v/>
      </c>
      <c r="G2282" s="153">
        <f>IF(A2282="","",WEEKDAY(A2282,2))</f>
        <v/>
      </c>
      <c r="H2282" s="153">
        <f>IF(A2282="","",CHOOSE(WEEKDAY(A2282,2),"Pazartesi","Salı","Çarşamba","Perşembe","Cuma","Cumartesi","Pazar"))</f>
        <v/>
      </c>
    </row>
    <row r="2283" ht="10.5" customHeight="1" s="113">
      <c r="A2283" s="152" t="n">
        <v>44286</v>
      </c>
      <c r="B2283" s="153">
        <f>IF(A2283="","",YEAR(A2283))</f>
        <v/>
      </c>
      <c r="C2283" s="153">
        <f>IF(A2283="","",MONTH(A2283))</f>
        <v/>
      </c>
      <c r="D2283" s="153">
        <f>IF(A2283="","",CHOOSE(MONTH(A2283),"Ocak","Şubat","Mart","Nisan","Mayıs","Haziran","Temmuz","Ağustos","Eylül","Ekim","Kasım","Aralık"))</f>
        <v/>
      </c>
      <c r="E2283" s="153">
        <f>IF(A2283="","",ROUNDUP(MONTH(A2283)/3,0))</f>
        <v/>
      </c>
      <c r="F2283" s="153">
        <f>IF(A2283="","",WEEKNUM(A2283,2))</f>
        <v/>
      </c>
      <c r="G2283" s="153">
        <f>IF(A2283="","",WEEKDAY(A2283,2))</f>
        <v/>
      </c>
      <c r="H2283" s="153">
        <f>IF(A2283="","",CHOOSE(WEEKDAY(A2283,2),"Pazartesi","Salı","Çarşamba","Perşembe","Cuma","Cumartesi","Pazar"))</f>
        <v/>
      </c>
    </row>
    <row r="2284" ht="10.5" customHeight="1" s="113">
      <c r="A2284" s="152" t="n">
        <v>44287</v>
      </c>
      <c r="B2284" s="153">
        <f>IF(A2284="","",YEAR(A2284))</f>
        <v/>
      </c>
      <c r="C2284" s="153">
        <f>IF(A2284="","",MONTH(A2284))</f>
        <v/>
      </c>
      <c r="D2284" s="153">
        <f>IF(A2284="","",CHOOSE(MONTH(A2284),"Ocak","Şubat","Mart","Nisan","Mayıs","Haziran","Temmuz","Ağustos","Eylül","Ekim","Kasım","Aralık"))</f>
        <v/>
      </c>
      <c r="E2284" s="153">
        <f>IF(A2284="","",ROUNDUP(MONTH(A2284)/3,0))</f>
        <v/>
      </c>
      <c r="F2284" s="153">
        <f>IF(A2284="","",WEEKNUM(A2284,2))</f>
        <v/>
      </c>
      <c r="G2284" s="153">
        <f>IF(A2284="","",WEEKDAY(A2284,2))</f>
        <v/>
      </c>
      <c r="H2284" s="153">
        <f>IF(A2284="","",CHOOSE(WEEKDAY(A2284,2),"Pazartesi","Salı","Çarşamba","Perşembe","Cuma","Cumartesi","Pazar"))</f>
        <v/>
      </c>
    </row>
    <row r="2285" ht="10.5" customHeight="1" s="113">
      <c r="A2285" s="152" t="n">
        <v>44288</v>
      </c>
      <c r="B2285" s="153">
        <f>IF(A2285="","",YEAR(A2285))</f>
        <v/>
      </c>
      <c r="C2285" s="153">
        <f>IF(A2285="","",MONTH(A2285))</f>
        <v/>
      </c>
      <c r="D2285" s="153">
        <f>IF(A2285="","",CHOOSE(MONTH(A2285),"Ocak","Şubat","Mart","Nisan","Mayıs","Haziran","Temmuz","Ağustos","Eylül","Ekim","Kasım","Aralık"))</f>
        <v/>
      </c>
      <c r="E2285" s="153">
        <f>IF(A2285="","",ROUNDUP(MONTH(A2285)/3,0))</f>
        <v/>
      </c>
      <c r="F2285" s="153">
        <f>IF(A2285="","",WEEKNUM(A2285,2))</f>
        <v/>
      </c>
      <c r="G2285" s="153">
        <f>IF(A2285="","",WEEKDAY(A2285,2))</f>
        <v/>
      </c>
      <c r="H2285" s="153">
        <f>IF(A2285="","",CHOOSE(WEEKDAY(A2285,2),"Pazartesi","Salı","Çarşamba","Perşembe","Cuma","Cumartesi","Pazar"))</f>
        <v/>
      </c>
    </row>
    <row r="2286" ht="10.5" customHeight="1" s="113">
      <c r="A2286" s="152" t="n">
        <v>44289</v>
      </c>
      <c r="B2286" s="153">
        <f>IF(A2286="","",YEAR(A2286))</f>
        <v/>
      </c>
      <c r="C2286" s="153">
        <f>IF(A2286="","",MONTH(A2286))</f>
        <v/>
      </c>
      <c r="D2286" s="153">
        <f>IF(A2286="","",CHOOSE(MONTH(A2286),"Ocak","Şubat","Mart","Nisan","Mayıs","Haziran","Temmuz","Ağustos","Eylül","Ekim","Kasım","Aralık"))</f>
        <v/>
      </c>
      <c r="E2286" s="153">
        <f>IF(A2286="","",ROUNDUP(MONTH(A2286)/3,0))</f>
        <v/>
      </c>
      <c r="F2286" s="153">
        <f>IF(A2286="","",WEEKNUM(A2286,2))</f>
        <v/>
      </c>
      <c r="G2286" s="153">
        <f>IF(A2286="","",WEEKDAY(A2286,2))</f>
        <v/>
      </c>
      <c r="H2286" s="153">
        <f>IF(A2286="","",CHOOSE(WEEKDAY(A2286,2),"Pazartesi","Salı","Çarşamba","Perşembe","Cuma","Cumartesi","Pazar"))</f>
        <v/>
      </c>
    </row>
    <row r="2287" ht="10.5" customHeight="1" s="113">
      <c r="A2287" s="152" t="n">
        <v>44290</v>
      </c>
      <c r="B2287" s="153">
        <f>IF(A2287="","",YEAR(A2287))</f>
        <v/>
      </c>
      <c r="C2287" s="153">
        <f>IF(A2287="","",MONTH(A2287))</f>
        <v/>
      </c>
      <c r="D2287" s="153">
        <f>IF(A2287="","",CHOOSE(MONTH(A2287),"Ocak","Şubat","Mart","Nisan","Mayıs","Haziran","Temmuz","Ağustos","Eylül","Ekim","Kasım","Aralık"))</f>
        <v/>
      </c>
      <c r="E2287" s="153">
        <f>IF(A2287="","",ROUNDUP(MONTH(A2287)/3,0))</f>
        <v/>
      </c>
      <c r="F2287" s="153">
        <f>IF(A2287="","",WEEKNUM(A2287,2))</f>
        <v/>
      </c>
      <c r="G2287" s="153">
        <f>IF(A2287="","",WEEKDAY(A2287,2))</f>
        <v/>
      </c>
      <c r="H2287" s="153">
        <f>IF(A2287="","",CHOOSE(WEEKDAY(A2287,2),"Pazartesi","Salı","Çarşamba","Perşembe","Cuma","Cumartesi","Pazar"))</f>
        <v/>
      </c>
    </row>
    <row r="2288" ht="10.5" customHeight="1" s="113">
      <c r="A2288" s="152" t="n">
        <v>44291</v>
      </c>
      <c r="B2288" s="153">
        <f>IF(A2288="","",YEAR(A2288))</f>
        <v/>
      </c>
      <c r="C2288" s="153">
        <f>IF(A2288="","",MONTH(A2288))</f>
        <v/>
      </c>
      <c r="D2288" s="153">
        <f>IF(A2288="","",CHOOSE(MONTH(A2288),"Ocak","Şubat","Mart","Nisan","Mayıs","Haziran","Temmuz","Ağustos","Eylül","Ekim","Kasım","Aralık"))</f>
        <v/>
      </c>
      <c r="E2288" s="153">
        <f>IF(A2288="","",ROUNDUP(MONTH(A2288)/3,0))</f>
        <v/>
      </c>
      <c r="F2288" s="153">
        <f>IF(A2288="","",WEEKNUM(A2288,2))</f>
        <v/>
      </c>
      <c r="G2288" s="153">
        <f>IF(A2288="","",WEEKDAY(A2288,2))</f>
        <v/>
      </c>
      <c r="H2288" s="153">
        <f>IF(A2288="","",CHOOSE(WEEKDAY(A2288,2),"Pazartesi","Salı","Çarşamba","Perşembe","Cuma","Cumartesi","Pazar"))</f>
        <v/>
      </c>
    </row>
    <row r="2289" ht="10.5" customHeight="1" s="113">
      <c r="A2289" s="152" t="n">
        <v>44292</v>
      </c>
      <c r="B2289" s="153">
        <f>IF(A2289="","",YEAR(A2289))</f>
        <v/>
      </c>
      <c r="C2289" s="153">
        <f>IF(A2289="","",MONTH(A2289))</f>
        <v/>
      </c>
      <c r="D2289" s="153">
        <f>IF(A2289="","",CHOOSE(MONTH(A2289),"Ocak","Şubat","Mart","Nisan","Mayıs","Haziran","Temmuz","Ağustos","Eylül","Ekim","Kasım","Aralık"))</f>
        <v/>
      </c>
      <c r="E2289" s="153">
        <f>IF(A2289="","",ROUNDUP(MONTH(A2289)/3,0))</f>
        <v/>
      </c>
      <c r="F2289" s="153">
        <f>IF(A2289="","",WEEKNUM(A2289,2))</f>
        <v/>
      </c>
      <c r="G2289" s="153">
        <f>IF(A2289="","",WEEKDAY(A2289,2))</f>
        <v/>
      </c>
      <c r="H2289" s="153">
        <f>IF(A2289="","",CHOOSE(WEEKDAY(A2289,2),"Pazartesi","Salı","Çarşamba","Perşembe","Cuma","Cumartesi","Pazar"))</f>
        <v/>
      </c>
    </row>
    <row r="2290" ht="10.5" customHeight="1" s="113">
      <c r="A2290" s="152" t="n">
        <v>44293</v>
      </c>
      <c r="B2290" s="153">
        <f>IF(A2290="","",YEAR(A2290))</f>
        <v/>
      </c>
      <c r="C2290" s="153">
        <f>IF(A2290="","",MONTH(A2290))</f>
        <v/>
      </c>
      <c r="D2290" s="153">
        <f>IF(A2290="","",CHOOSE(MONTH(A2290),"Ocak","Şubat","Mart","Nisan","Mayıs","Haziran","Temmuz","Ağustos","Eylül","Ekim","Kasım","Aralık"))</f>
        <v/>
      </c>
      <c r="E2290" s="153">
        <f>IF(A2290="","",ROUNDUP(MONTH(A2290)/3,0))</f>
        <v/>
      </c>
      <c r="F2290" s="153">
        <f>IF(A2290="","",WEEKNUM(A2290,2))</f>
        <v/>
      </c>
      <c r="G2290" s="153">
        <f>IF(A2290="","",WEEKDAY(A2290,2))</f>
        <v/>
      </c>
      <c r="H2290" s="153">
        <f>IF(A2290="","",CHOOSE(WEEKDAY(A2290,2),"Pazartesi","Salı","Çarşamba","Perşembe","Cuma","Cumartesi","Pazar"))</f>
        <v/>
      </c>
    </row>
    <row r="2291" ht="10.5" customHeight="1" s="113">
      <c r="A2291" s="152" t="n">
        <v>44294</v>
      </c>
      <c r="B2291" s="153">
        <f>IF(A2291="","",YEAR(A2291))</f>
        <v/>
      </c>
      <c r="C2291" s="153">
        <f>IF(A2291="","",MONTH(A2291))</f>
        <v/>
      </c>
      <c r="D2291" s="153">
        <f>IF(A2291="","",CHOOSE(MONTH(A2291),"Ocak","Şubat","Mart","Nisan","Mayıs","Haziran","Temmuz","Ağustos","Eylül","Ekim","Kasım","Aralık"))</f>
        <v/>
      </c>
      <c r="E2291" s="153">
        <f>IF(A2291="","",ROUNDUP(MONTH(A2291)/3,0))</f>
        <v/>
      </c>
      <c r="F2291" s="153">
        <f>IF(A2291="","",WEEKNUM(A2291,2))</f>
        <v/>
      </c>
      <c r="G2291" s="153">
        <f>IF(A2291="","",WEEKDAY(A2291,2))</f>
        <v/>
      </c>
      <c r="H2291" s="153">
        <f>IF(A2291="","",CHOOSE(WEEKDAY(A2291,2),"Pazartesi","Salı","Çarşamba","Perşembe","Cuma","Cumartesi","Pazar"))</f>
        <v/>
      </c>
    </row>
    <row r="2292" ht="10.5" customHeight="1" s="113">
      <c r="A2292" s="152" t="n">
        <v>44295</v>
      </c>
      <c r="B2292" s="153">
        <f>IF(A2292="","",YEAR(A2292))</f>
        <v/>
      </c>
      <c r="C2292" s="153">
        <f>IF(A2292="","",MONTH(A2292))</f>
        <v/>
      </c>
      <c r="D2292" s="153">
        <f>IF(A2292="","",CHOOSE(MONTH(A2292),"Ocak","Şubat","Mart","Nisan","Mayıs","Haziran","Temmuz","Ağustos","Eylül","Ekim","Kasım","Aralık"))</f>
        <v/>
      </c>
      <c r="E2292" s="153">
        <f>IF(A2292="","",ROUNDUP(MONTH(A2292)/3,0))</f>
        <v/>
      </c>
      <c r="F2292" s="153">
        <f>IF(A2292="","",WEEKNUM(A2292,2))</f>
        <v/>
      </c>
      <c r="G2292" s="153">
        <f>IF(A2292="","",WEEKDAY(A2292,2))</f>
        <v/>
      </c>
      <c r="H2292" s="153">
        <f>IF(A2292="","",CHOOSE(WEEKDAY(A2292,2),"Pazartesi","Salı","Çarşamba","Perşembe","Cuma","Cumartesi","Pazar"))</f>
        <v/>
      </c>
    </row>
    <row r="2293" ht="10.5" customHeight="1" s="113">
      <c r="A2293" s="152" t="n">
        <v>44296</v>
      </c>
      <c r="B2293" s="153">
        <f>IF(A2293="","",YEAR(A2293))</f>
        <v/>
      </c>
      <c r="C2293" s="153">
        <f>IF(A2293="","",MONTH(A2293))</f>
        <v/>
      </c>
      <c r="D2293" s="153">
        <f>IF(A2293="","",CHOOSE(MONTH(A2293),"Ocak","Şubat","Mart","Nisan","Mayıs","Haziran","Temmuz","Ağustos","Eylül","Ekim","Kasım","Aralık"))</f>
        <v/>
      </c>
      <c r="E2293" s="153">
        <f>IF(A2293="","",ROUNDUP(MONTH(A2293)/3,0))</f>
        <v/>
      </c>
      <c r="F2293" s="153">
        <f>IF(A2293="","",WEEKNUM(A2293,2))</f>
        <v/>
      </c>
      <c r="G2293" s="153">
        <f>IF(A2293="","",WEEKDAY(A2293,2))</f>
        <v/>
      </c>
      <c r="H2293" s="153">
        <f>IF(A2293="","",CHOOSE(WEEKDAY(A2293,2),"Pazartesi","Salı","Çarşamba","Perşembe","Cuma","Cumartesi","Pazar"))</f>
        <v/>
      </c>
    </row>
    <row r="2294" ht="10.5" customHeight="1" s="113">
      <c r="A2294" s="152" t="n">
        <v>44297</v>
      </c>
      <c r="B2294" s="153">
        <f>IF(A2294="","",YEAR(A2294))</f>
        <v/>
      </c>
      <c r="C2294" s="153">
        <f>IF(A2294="","",MONTH(A2294))</f>
        <v/>
      </c>
      <c r="D2294" s="153">
        <f>IF(A2294="","",CHOOSE(MONTH(A2294),"Ocak","Şubat","Mart","Nisan","Mayıs","Haziran","Temmuz","Ağustos","Eylül","Ekim","Kasım","Aralık"))</f>
        <v/>
      </c>
      <c r="E2294" s="153">
        <f>IF(A2294="","",ROUNDUP(MONTH(A2294)/3,0))</f>
        <v/>
      </c>
      <c r="F2294" s="153">
        <f>IF(A2294="","",WEEKNUM(A2294,2))</f>
        <v/>
      </c>
      <c r="G2294" s="153">
        <f>IF(A2294="","",WEEKDAY(A2294,2))</f>
        <v/>
      </c>
      <c r="H2294" s="153">
        <f>IF(A2294="","",CHOOSE(WEEKDAY(A2294,2),"Pazartesi","Salı","Çarşamba","Perşembe","Cuma","Cumartesi","Pazar"))</f>
        <v/>
      </c>
    </row>
    <row r="2295" ht="10.5" customHeight="1" s="113">
      <c r="A2295" s="152" t="n">
        <v>44298</v>
      </c>
      <c r="B2295" s="153">
        <f>IF(A2295="","",YEAR(A2295))</f>
        <v/>
      </c>
      <c r="C2295" s="153">
        <f>IF(A2295="","",MONTH(A2295))</f>
        <v/>
      </c>
      <c r="D2295" s="153">
        <f>IF(A2295="","",CHOOSE(MONTH(A2295),"Ocak","Şubat","Mart","Nisan","Mayıs","Haziran","Temmuz","Ağustos","Eylül","Ekim","Kasım","Aralık"))</f>
        <v/>
      </c>
      <c r="E2295" s="153">
        <f>IF(A2295="","",ROUNDUP(MONTH(A2295)/3,0))</f>
        <v/>
      </c>
      <c r="F2295" s="153">
        <f>IF(A2295="","",WEEKNUM(A2295,2))</f>
        <v/>
      </c>
      <c r="G2295" s="153">
        <f>IF(A2295="","",WEEKDAY(A2295,2))</f>
        <v/>
      </c>
      <c r="H2295" s="153">
        <f>IF(A2295="","",CHOOSE(WEEKDAY(A2295,2),"Pazartesi","Salı","Çarşamba","Perşembe","Cuma","Cumartesi","Pazar"))</f>
        <v/>
      </c>
    </row>
    <row r="2296" ht="10.5" customHeight="1" s="113">
      <c r="A2296" s="152" t="n">
        <v>44299</v>
      </c>
      <c r="B2296" s="153">
        <f>IF(A2296="","",YEAR(A2296))</f>
        <v/>
      </c>
      <c r="C2296" s="153">
        <f>IF(A2296="","",MONTH(A2296))</f>
        <v/>
      </c>
      <c r="D2296" s="153">
        <f>IF(A2296="","",CHOOSE(MONTH(A2296),"Ocak","Şubat","Mart","Nisan","Mayıs","Haziran","Temmuz","Ağustos","Eylül","Ekim","Kasım","Aralık"))</f>
        <v/>
      </c>
      <c r="E2296" s="153">
        <f>IF(A2296="","",ROUNDUP(MONTH(A2296)/3,0))</f>
        <v/>
      </c>
      <c r="F2296" s="153">
        <f>IF(A2296="","",WEEKNUM(A2296,2))</f>
        <v/>
      </c>
      <c r="G2296" s="153">
        <f>IF(A2296="","",WEEKDAY(A2296,2))</f>
        <v/>
      </c>
      <c r="H2296" s="153">
        <f>IF(A2296="","",CHOOSE(WEEKDAY(A2296,2),"Pazartesi","Salı","Çarşamba","Perşembe","Cuma","Cumartesi","Pazar"))</f>
        <v/>
      </c>
    </row>
    <row r="2297" ht="10.5" customHeight="1" s="113">
      <c r="A2297" s="152" t="n">
        <v>44300</v>
      </c>
      <c r="B2297" s="153">
        <f>IF(A2297="","",YEAR(A2297))</f>
        <v/>
      </c>
      <c r="C2297" s="153">
        <f>IF(A2297="","",MONTH(A2297))</f>
        <v/>
      </c>
      <c r="D2297" s="153">
        <f>IF(A2297="","",CHOOSE(MONTH(A2297),"Ocak","Şubat","Mart","Nisan","Mayıs","Haziran","Temmuz","Ağustos","Eylül","Ekim","Kasım","Aralık"))</f>
        <v/>
      </c>
      <c r="E2297" s="153">
        <f>IF(A2297="","",ROUNDUP(MONTH(A2297)/3,0))</f>
        <v/>
      </c>
      <c r="F2297" s="153">
        <f>IF(A2297="","",WEEKNUM(A2297,2))</f>
        <v/>
      </c>
      <c r="G2297" s="153">
        <f>IF(A2297="","",WEEKDAY(A2297,2))</f>
        <v/>
      </c>
      <c r="H2297" s="153">
        <f>IF(A2297="","",CHOOSE(WEEKDAY(A2297,2),"Pazartesi","Salı","Çarşamba","Perşembe","Cuma","Cumartesi","Pazar"))</f>
        <v/>
      </c>
    </row>
    <row r="2298" ht="10.5" customHeight="1" s="113">
      <c r="A2298" s="152" t="n">
        <v>44301</v>
      </c>
      <c r="B2298" s="153">
        <f>IF(A2298="","",YEAR(A2298))</f>
        <v/>
      </c>
      <c r="C2298" s="153">
        <f>IF(A2298="","",MONTH(A2298))</f>
        <v/>
      </c>
      <c r="D2298" s="153">
        <f>IF(A2298="","",CHOOSE(MONTH(A2298),"Ocak","Şubat","Mart","Nisan","Mayıs","Haziran","Temmuz","Ağustos","Eylül","Ekim","Kasım","Aralık"))</f>
        <v/>
      </c>
      <c r="E2298" s="153">
        <f>IF(A2298="","",ROUNDUP(MONTH(A2298)/3,0))</f>
        <v/>
      </c>
      <c r="F2298" s="153">
        <f>IF(A2298="","",WEEKNUM(A2298,2))</f>
        <v/>
      </c>
      <c r="G2298" s="153">
        <f>IF(A2298="","",WEEKDAY(A2298,2))</f>
        <v/>
      </c>
      <c r="H2298" s="153">
        <f>IF(A2298="","",CHOOSE(WEEKDAY(A2298,2),"Pazartesi","Salı","Çarşamba","Perşembe","Cuma","Cumartesi","Pazar"))</f>
        <v/>
      </c>
    </row>
    <row r="2299" ht="10.5" customHeight="1" s="113">
      <c r="A2299" s="152" t="n">
        <v>44302</v>
      </c>
      <c r="B2299" s="153">
        <f>IF(A2299="","",YEAR(A2299))</f>
        <v/>
      </c>
      <c r="C2299" s="153">
        <f>IF(A2299="","",MONTH(A2299))</f>
        <v/>
      </c>
      <c r="D2299" s="153">
        <f>IF(A2299="","",CHOOSE(MONTH(A2299),"Ocak","Şubat","Mart","Nisan","Mayıs","Haziran","Temmuz","Ağustos","Eylül","Ekim","Kasım","Aralık"))</f>
        <v/>
      </c>
      <c r="E2299" s="153">
        <f>IF(A2299="","",ROUNDUP(MONTH(A2299)/3,0))</f>
        <v/>
      </c>
      <c r="F2299" s="153">
        <f>IF(A2299="","",WEEKNUM(A2299,2))</f>
        <v/>
      </c>
      <c r="G2299" s="153">
        <f>IF(A2299="","",WEEKDAY(A2299,2))</f>
        <v/>
      </c>
      <c r="H2299" s="153">
        <f>IF(A2299="","",CHOOSE(WEEKDAY(A2299,2),"Pazartesi","Salı","Çarşamba","Perşembe","Cuma","Cumartesi","Pazar"))</f>
        <v/>
      </c>
    </row>
    <row r="2300" ht="10.5" customHeight="1" s="113">
      <c r="A2300" s="152" t="n">
        <v>44303</v>
      </c>
      <c r="B2300" s="153">
        <f>IF(A2300="","",YEAR(A2300))</f>
        <v/>
      </c>
      <c r="C2300" s="153">
        <f>IF(A2300="","",MONTH(A2300))</f>
        <v/>
      </c>
      <c r="D2300" s="153">
        <f>IF(A2300="","",CHOOSE(MONTH(A2300),"Ocak","Şubat","Mart","Nisan","Mayıs","Haziran","Temmuz","Ağustos","Eylül","Ekim","Kasım","Aralık"))</f>
        <v/>
      </c>
      <c r="E2300" s="153">
        <f>IF(A2300="","",ROUNDUP(MONTH(A2300)/3,0))</f>
        <v/>
      </c>
      <c r="F2300" s="153">
        <f>IF(A2300="","",WEEKNUM(A2300,2))</f>
        <v/>
      </c>
      <c r="G2300" s="153">
        <f>IF(A2300="","",WEEKDAY(A2300,2))</f>
        <v/>
      </c>
      <c r="H2300" s="153">
        <f>IF(A2300="","",CHOOSE(WEEKDAY(A2300,2),"Pazartesi","Salı","Çarşamba","Perşembe","Cuma","Cumartesi","Pazar"))</f>
        <v/>
      </c>
    </row>
    <row r="2301" ht="10.5" customHeight="1" s="113">
      <c r="A2301" s="152" t="n">
        <v>44304</v>
      </c>
      <c r="B2301" s="153">
        <f>IF(A2301="","",YEAR(A2301))</f>
        <v/>
      </c>
      <c r="C2301" s="153">
        <f>IF(A2301="","",MONTH(A2301))</f>
        <v/>
      </c>
      <c r="D2301" s="153">
        <f>IF(A2301="","",CHOOSE(MONTH(A2301),"Ocak","Şubat","Mart","Nisan","Mayıs","Haziran","Temmuz","Ağustos","Eylül","Ekim","Kasım","Aralık"))</f>
        <v/>
      </c>
      <c r="E2301" s="153">
        <f>IF(A2301="","",ROUNDUP(MONTH(A2301)/3,0))</f>
        <v/>
      </c>
      <c r="F2301" s="153">
        <f>IF(A2301="","",WEEKNUM(A2301,2))</f>
        <v/>
      </c>
      <c r="G2301" s="153">
        <f>IF(A2301="","",WEEKDAY(A2301,2))</f>
        <v/>
      </c>
      <c r="H2301" s="153">
        <f>IF(A2301="","",CHOOSE(WEEKDAY(A2301,2),"Pazartesi","Salı","Çarşamba","Perşembe","Cuma","Cumartesi","Pazar"))</f>
        <v/>
      </c>
    </row>
    <row r="2302" ht="10.5" customHeight="1" s="113">
      <c r="A2302" s="152" t="n">
        <v>44305</v>
      </c>
      <c r="B2302" s="153">
        <f>IF(A2302="","",YEAR(A2302))</f>
        <v/>
      </c>
      <c r="C2302" s="153">
        <f>IF(A2302="","",MONTH(A2302))</f>
        <v/>
      </c>
      <c r="D2302" s="153">
        <f>IF(A2302="","",CHOOSE(MONTH(A2302),"Ocak","Şubat","Mart","Nisan","Mayıs","Haziran","Temmuz","Ağustos","Eylül","Ekim","Kasım","Aralık"))</f>
        <v/>
      </c>
      <c r="E2302" s="153">
        <f>IF(A2302="","",ROUNDUP(MONTH(A2302)/3,0))</f>
        <v/>
      </c>
      <c r="F2302" s="153">
        <f>IF(A2302="","",WEEKNUM(A2302,2))</f>
        <v/>
      </c>
      <c r="G2302" s="153">
        <f>IF(A2302="","",WEEKDAY(A2302,2))</f>
        <v/>
      </c>
      <c r="H2302" s="153">
        <f>IF(A2302="","",CHOOSE(WEEKDAY(A2302,2),"Pazartesi","Salı","Çarşamba","Perşembe","Cuma","Cumartesi","Pazar"))</f>
        <v/>
      </c>
    </row>
    <row r="2303" ht="10.5" customHeight="1" s="113">
      <c r="A2303" s="152" t="n">
        <v>44306</v>
      </c>
      <c r="B2303" s="153">
        <f>IF(A2303="","",YEAR(A2303))</f>
        <v/>
      </c>
      <c r="C2303" s="153">
        <f>IF(A2303="","",MONTH(A2303))</f>
        <v/>
      </c>
      <c r="D2303" s="153">
        <f>IF(A2303="","",CHOOSE(MONTH(A2303),"Ocak","Şubat","Mart","Nisan","Mayıs","Haziran","Temmuz","Ağustos","Eylül","Ekim","Kasım","Aralık"))</f>
        <v/>
      </c>
      <c r="E2303" s="153">
        <f>IF(A2303="","",ROUNDUP(MONTH(A2303)/3,0))</f>
        <v/>
      </c>
      <c r="F2303" s="153">
        <f>IF(A2303="","",WEEKNUM(A2303,2))</f>
        <v/>
      </c>
      <c r="G2303" s="153">
        <f>IF(A2303="","",WEEKDAY(A2303,2))</f>
        <v/>
      </c>
      <c r="H2303" s="153">
        <f>IF(A2303="","",CHOOSE(WEEKDAY(A2303,2),"Pazartesi","Salı","Çarşamba","Perşembe","Cuma","Cumartesi","Pazar"))</f>
        <v/>
      </c>
    </row>
    <row r="2304" ht="10.5" customHeight="1" s="113">
      <c r="A2304" s="152" t="n">
        <v>44307</v>
      </c>
      <c r="B2304" s="153">
        <f>IF(A2304="","",YEAR(A2304))</f>
        <v/>
      </c>
      <c r="C2304" s="153">
        <f>IF(A2304="","",MONTH(A2304))</f>
        <v/>
      </c>
      <c r="D2304" s="153">
        <f>IF(A2304="","",CHOOSE(MONTH(A2304),"Ocak","Şubat","Mart","Nisan","Mayıs","Haziran","Temmuz","Ağustos","Eylül","Ekim","Kasım","Aralık"))</f>
        <v/>
      </c>
      <c r="E2304" s="153">
        <f>IF(A2304="","",ROUNDUP(MONTH(A2304)/3,0))</f>
        <v/>
      </c>
      <c r="F2304" s="153">
        <f>IF(A2304="","",WEEKNUM(A2304,2))</f>
        <v/>
      </c>
      <c r="G2304" s="153">
        <f>IF(A2304="","",WEEKDAY(A2304,2))</f>
        <v/>
      </c>
      <c r="H2304" s="153">
        <f>IF(A2304="","",CHOOSE(WEEKDAY(A2304,2),"Pazartesi","Salı","Çarşamba","Perşembe","Cuma","Cumartesi","Pazar"))</f>
        <v/>
      </c>
    </row>
    <row r="2305" ht="10.5" customHeight="1" s="113">
      <c r="A2305" s="152" t="n">
        <v>44308</v>
      </c>
      <c r="B2305" s="153">
        <f>IF(A2305="","",YEAR(A2305))</f>
        <v/>
      </c>
      <c r="C2305" s="153">
        <f>IF(A2305="","",MONTH(A2305))</f>
        <v/>
      </c>
      <c r="D2305" s="153">
        <f>IF(A2305="","",CHOOSE(MONTH(A2305),"Ocak","Şubat","Mart","Nisan","Mayıs","Haziran","Temmuz","Ağustos","Eylül","Ekim","Kasım","Aralık"))</f>
        <v/>
      </c>
      <c r="E2305" s="153">
        <f>IF(A2305="","",ROUNDUP(MONTH(A2305)/3,0))</f>
        <v/>
      </c>
      <c r="F2305" s="153">
        <f>IF(A2305="","",WEEKNUM(A2305,2))</f>
        <v/>
      </c>
      <c r="G2305" s="153">
        <f>IF(A2305="","",WEEKDAY(A2305,2))</f>
        <v/>
      </c>
      <c r="H2305" s="153">
        <f>IF(A2305="","",CHOOSE(WEEKDAY(A2305,2),"Pazartesi","Salı","Çarşamba","Perşembe","Cuma","Cumartesi","Pazar"))</f>
        <v/>
      </c>
    </row>
    <row r="2306" ht="10.5" customHeight="1" s="113">
      <c r="A2306" s="152" t="n">
        <v>44309</v>
      </c>
      <c r="B2306" s="153">
        <f>IF(A2306="","",YEAR(A2306))</f>
        <v/>
      </c>
      <c r="C2306" s="153">
        <f>IF(A2306="","",MONTH(A2306))</f>
        <v/>
      </c>
      <c r="D2306" s="153">
        <f>IF(A2306="","",CHOOSE(MONTH(A2306),"Ocak","Şubat","Mart","Nisan","Mayıs","Haziran","Temmuz","Ağustos","Eylül","Ekim","Kasım","Aralık"))</f>
        <v/>
      </c>
      <c r="E2306" s="153">
        <f>IF(A2306="","",ROUNDUP(MONTH(A2306)/3,0))</f>
        <v/>
      </c>
      <c r="F2306" s="153">
        <f>IF(A2306="","",WEEKNUM(A2306,2))</f>
        <v/>
      </c>
      <c r="G2306" s="153">
        <f>IF(A2306="","",WEEKDAY(A2306,2))</f>
        <v/>
      </c>
      <c r="H2306" s="153">
        <f>IF(A2306="","",CHOOSE(WEEKDAY(A2306,2),"Pazartesi","Salı","Çarşamba","Perşembe","Cuma","Cumartesi","Pazar"))</f>
        <v/>
      </c>
    </row>
    <row r="2307" ht="10.5" customHeight="1" s="113">
      <c r="A2307" s="152" t="n">
        <v>44310</v>
      </c>
      <c r="B2307" s="153">
        <f>IF(A2307="","",YEAR(A2307))</f>
        <v/>
      </c>
      <c r="C2307" s="153">
        <f>IF(A2307="","",MONTH(A2307))</f>
        <v/>
      </c>
      <c r="D2307" s="153">
        <f>IF(A2307="","",CHOOSE(MONTH(A2307),"Ocak","Şubat","Mart","Nisan","Mayıs","Haziran","Temmuz","Ağustos","Eylül","Ekim","Kasım","Aralık"))</f>
        <v/>
      </c>
      <c r="E2307" s="153">
        <f>IF(A2307="","",ROUNDUP(MONTH(A2307)/3,0))</f>
        <v/>
      </c>
      <c r="F2307" s="153">
        <f>IF(A2307="","",WEEKNUM(A2307,2))</f>
        <v/>
      </c>
      <c r="G2307" s="153">
        <f>IF(A2307="","",WEEKDAY(A2307,2))</f>
        <v/>
      </c>
      <c r="H2307" s="153">
        <f>IF(A2307="","",CHOOSE(WEEKDAY(A2307,2),"Pazartesi","Salı","Çarşamba","Perşembe","Cuma","Cumartesi","Pazar"))</f>
        <v/>
      </c>
    </row>
    <row r="2308" ht="10.5" customHeight="1" s="113">
      <c r="A2308" s="152" t="n">
        <v>44311</v>
      </c>
      <c r="B2308" s="153">
        <f>IF(A2308="","",YEAR(A2308))</f>
        <v/>
      </c>
      <c r="C2308" s="153">
        <f>IF(A2308="","",MONTH(A2308))</f>
        <v/>
      </c>
      <c r="D2308" s="153">
        <f>IF(A2308="","",CHOOSE(MONTH(A2308),"Ocak","Şubat","Mart","Nisan","Mayıs","Haziran","Temmuz","Ağustos","Eylül","Ekim","Kasım","Aralık"))</f>
        <v/>
      </c>
      <c r="E2308" s="153">
        <f>IF(A2308="","",ROUNDUP(MONTH(A2308)/3,0))</f>
        <v/>
      </c>
      <c r="F2308" s="153">
        <f>IF(A2308="","",WEEKNUM(A2308,2))</f>
        <v/>
      </c>
      <c r="G2308" s="153">
        <f>IF(A2308="","",WEEKDAY(A2308,2))</f>
        <v/>
      </c>
      <c r="H2308" s="153">
        <f>IF(A2308="","",CHOOSE(WEEKDAY(A2308,2),"Pazartesi","Salı","Çarşamba","Perşembe","Cuma","Cumartesi","Pazar"))</f>
        <v/>
      </c>
    </row>
    <row r="2309" ht="10.5" customHeight="1" s="113">
      <c r="A2309" s="152" t="n">
        <v>44312</v>
      </c>
      <c r="B2309" s="153">
        <f>IF(A2309="","",YEAR(A2309))</f>
        <v/>
      </c>
      <c r="C2309" s="153">
        <f>IF(A2309="","",MONTH(A2309))</f>
        <v/>
      </c>
      <c r="D2309" s="153">
        <f>IF(A2309="","",CHOOSE(MONTH(A2309),"Ocak","Şubat","Mart","Nisan","Mayıs","Haziran","Temmuz","Ağustos","Eylül","Ekim","Kasım","Aralık"))</f>
        <v/>
      </c>
      <c r="E2309" s="153">
        <f>IF(A2309="","",ROUNDUP(MONTH(A2309)/3,0))</f>
        <v/>
      </c>
      <c r="F2309" s="153">
        <f>IF(A2309="","",WEEKNUM(A2309,2))</f>
        <v/>
      </c>
      <c r="G2309" s="153">
        <f>IF(A2309="","",WEEKDAY(A2309,2))</f>
        <v/>
      </c>
      <c r="H2309" s="153">
        <f>IF(A2309="","",CHOOSE(WEEKDAY(A2309,2),"Pazartesi","Salı","Çarşamba","Perşembe","Cuma","Cumartesi","Pazar"))</f>
        <v/>
      </c>
    </row>
    <row r="2310" ht="10.5" customHeight="1" s="113">
      <c r="A2310" s="152" t="n">
        <v>44313</v>
      </c>
      <c r="B2310" s="153">
        <f>IF(A2310="","",YEAR(A2310))</f>
        <v/>
      </c>
      <c r="C2310" s="153">
        <f>IF(A2310="","",MONTH(A2310))</f>
        <v/>
      </c>
      <c r="D2310" s="153">
        <f>IF(A2310="","",CHOOSE(MONTH(A2310),"Ocak","Şubat","Mart","Nisan","Mayıs","Haziran","Temmuz","Ağustos","Eylül","Ekim","Kasım","Aralık"))</f>
        <v/>
      </c>
      <c r="E2310" s="153">
        <f>IF(A2310="","",ROUNDUP(MONTH(A2310)/3,0))</f>
        <v/>
      </c>
      <c r="F2310" s="153">
        <f>IF(A2310="","",WEEKNUM(A2310,2))</f>
        <v/>
      </c>
      <c r="G2310" s="153">
        <f>IF(A2310="","",WEEKDAY(A2310,2))</f>
        <v/>
      </c>
      <c r="H2310" s="153">
        <f>IF(A2310="","",CHOOSE(WEEKDAY(A2310,2),"Pazartesi","Salı","Çarşamba","Perşembe","Cuma","Cumartesi","Pazar"))</f>
        <v/>
      </c>
    </row>
    <row r="2311" ht="10.5" customHeight="1" s="113">
      <c r="A2311" s="152" t="n">
        <v>44314</v>
      </c>
      <c r="B2311" s="153">
        <f>IF(A2311="","",YEAR(A2311))</f>
        <v/>
      </c>
      <c r="C2311" s="153">
        <f>IF(A2311="","",MONTH(A2311))</f>
        <v/>
      </c>
      <c r="D2311" s="153">
        <f>IF(A2311="","",CHOOSE(MONTH(A2311),"Ocak","Şubat","Mart","Nisan","Mayıs","Haziran","Temmuz","Ağustos","Eylül","Ekim","Kasım","Aralık"))</f>
        <v/>
      </c>
      <c r="E2311" s="153">
        <f>IF(A2311="","",ROUNDUP(MONTH(A2311)/3,0))</f>
        <v/>
      </c>
      <c r="F2311" s="153">
        <f>IF(A2311="","",WEEKNUM(A2311,2))</f>
        <v/>
      </c>
      <c r="G2311" s="153">
        <f>IF(A2311="","",WEEKDAY(A2311,2))</f>
        <v/>
      </c>
      <c r="H2311" s="153">
        <f>IF(A2311="","",CHOOSE(WEEKDAY(A2311,2),"Pazartesi","Salı","Çarşamba","Perşembe","Cuma","Cumartesi","Pazar"))</f>
        <v/>
      </c>
    </row>
    <row r="2312" ht="10.5" customHeight="1" s="113">
      <c r="A2312" s="152" t="n">
        <v>44315</v>
      </c>
      <c r="B2312" s="153">
        <f>IF(A2312="","",YEAR(A2312))</f>
        <v/>
      </c>
      <c r="C2312" s="153">
        <f>IF(A2312="","",MONTH(A2312))</f>
        <v/>
      </c>
      <c r="D2312" s="153">
        <f>IF(A2312="","",CHOOSE(MONTH(A2312),"Ocak","Şubat","Mart","Nisan","Mayıs","Haziran","Temmuz","Ağustos","Eylül","Ekim","Kasım","Aralık"))</f>
        <v/>
      </c>
      <c r="E2312" s="153">
        <f>IF(A2312="","",ROUNDUP(MONTH(A2312)/3,0))</f>
        <v/>
      </c>
      <c r="F2312" s="153">
        <f>IF(A2312="","",WEEKNUM(A2312,2))</f>
        <v/>
      </c>
      <c r="G2312" s="153">
        <f>IF(A2312="","",WEEKDAY(A2312,2))</f>
        <v/>
      </c>
      <c r="H2312" s="153">
        <f>IF(A2312="","",CHOOSE(WEEKDAY(A2312,2),"Pazartesi","Salı","Çarşamba","Perşembe","Cuma","Cumartesi","Pazar"))</f>
        <v/>
      </c>
    </row>
    <row r="2313" ht="10.5" customHeight="1" s="113">
      <c r="A2313" s="152" t="n">
        <v>44316</v>
      </c>
      <c r="B2313" s="153">
        <f>IF(A2313="","",YEAR(A2313))</f>
        <v/>
      </c>
      <c r="C2313" s="153">
        <f>IF(A2313="","",MONTH(A2313))</f>
        <v/>
      </c>
      <c r="D2313" s="153">
        <f>IF(A2313="","",CHOOSE(MONTH(A2313),"Ocak","Şubat","Mart","Nisan","Mayıs","Haziran","Temmuz","Ağustos","Eylül","Ekim","Kasım","Aralık"))</f>
        <v/>
      </c>
      <c r="E2313" s="153">
        <f>IF(A2313="","",ROUNDUP(MONTH(A2313)/3,0))</f>
        <v/>
      </c>
      <c r="F2313" s="153">
        <f>IF(A2313="","",WEEKNUM(A2313,2))</f>
        <v/>
      </c>
      <c r="G2313" s="153">
        <f>IF(A2313="","",WEEKDAY(A2313,2))</f>
        <v/>
      </c>
      <c r="H2313" s="153">
        <f>IF(A2313="","",CHOOSE(WEEKDAY(A2313,2),"Pazartesi","Salı","Çarşamba","Perşembe","Cuma","Cumartesi","Pazar"))</f>
        <v/>
      </c>
    </row>
    <row r="2314" ht="10.5" customHeight="1" s="113">
      <c r="A2314" s="152" t="n">
        <v>44317</v>
      </c>
      <c r="B2314" s="153">
        <f>IF(A2314="","",YEAR(A2314))</f>
        <v/>
      </c>
      <c r="C2314" s="153">
        <f>IF(A2314="","",MONTH(A2314))</f>
        <v/>
      </c>
      <c r="D2314" s="153">
        <f>IF(A2314="","",CHOOSE(MONTH(A2314),"Ocak","Şubat","Mart","Nisan","Mayıs","Haziran","Temmuz","Ağustos","Eylül","Ekim","Kasım","Aralık"))</f>
        <v/>
      </c>
      <c r="E2314" s="153">
        <f>IF(A2314="","",ROUNDUP(MONTH(A2314)/3,0))</f>
        <v/>
      </c>
      <c r="F2314" s="153">
        <f>IF(A2314="","",WEEKNUM(A2314,2))</f>
        <v/>
      </c>
      <c r="G2314" s="153">
        <f>IF(A2314="","",WEEKDAY(A2314,2))</f>
        <v/>
      </c>
      <c r="H2314" s="153">
        <f>IF(A2314="","",CHOOSE(WEEKDAY(A2314,2),"Pazartesi","Salı","Çarşamba","Perşembe","Cuma","Cumartesi","Pazar"))</f>
        <v/>
      </c>
    </row>
    <row r="2315" ht="10.5" customHeight="1" s="113">
      <c r="A2315" s="152" t="n">
        <v>44318</v>
      </c>
      <c r="B2315" s="153">
        <f>IF(A2315="","",YEAR(A2315))</f>
        <v/>
      </c>
      <c r="C2315" s="153">
        <f>IF(A2315="","",MONTH(A2315))</f>
        <v/>
      </c>
      <c r="D2315" s="153">
        <f>IF(A2315="","",CHOOSE(MONTH(A2315),"Ocak","Şubat","Mart","Nisan","Mayıs","Haziran","Temmuz","Ağustos","Eylül","Ekim","Kasım","Aralık"))</f>
        <v/>
      </c>
      <c r="E2315" s="153">
        <f>IF(A2315="","",ROUNDUP(MONTH(A2315)/3,0))</f>
        <v/>
      </c>
      <c r="F2315" s="153">
        <f>IF(A2315="","",WEEKNUM(A2315,2))</f>
        <v/>
      </c>
      <c r="G2315" s="153">
        <f>IF(A2315="","",WEEKDAY(A2315,2))</f>
        <v/>
      </c>
      <c r="H2315" s="153">
        <f>IF(A2315="","",CHOOSE(WEEKDAY(A2315,2),"Pazartesi","Salı","Çarşamba","Perşembe","Cuma","Cumartesi","Pazar"))</f>
        <v/>
      </c>
    </row>
    <row r="2316" ht="10.5" customHeight="1" s="113">
      <c r="A2316" s="152" t="n">
        <v>44319</v>
      </c>
      <c r="B2316" s="153">
        <f>IF(A2316="","",YEAR(A2316))</f>
        <v/>
      </c>
      <c r="C2316" s="153">
        <f>IF(A2316="","",MONTH(A2316))</f>
        <v/>
      </c>
      <c r="D2316" s="153">
        <f>IF(A2316="","",CHOOSE(MONTH(A2316),"Ocak","Şubat","Mart","Nisan","Mayıs","Haziran","Temmuz","Ağustos","Eylül","Ekim","Kasım","Aralık"))</f>
        <v/>
      </c>
      <c r="E2316" s="153">
        <f>IF(A2316="","",ROUNDUP(MONTH(A2316)/3,0))</f>
        <v/>
      </c>
      <c r="F2316" s="153">
        <f>IF(A2316="","",WEEKNUM(A2316,2))</f>
        <v/>
      </c>
      <c r="G2316" s="153">
        <f>IF(A2316="","",WEEKDAY(A2316,2))</f>
        <v/>
      </c>
      <c r="H2316" s="153">
        <f>IF(A2316="","",CHOOSE(WEEKDAY(A2316,2),"Pazartesi","Salı","Çarşamba","Perşembe","Cuma","Cumartesi","Pazar"))</f>
        <v/>
      </c>
    </row>
    <row r="2317" ht="10.5" customHeight="1" s="113">
      <c r="A2317" s="152" t="n">
        <v>44320</v>
      </c>
      <c r="B2317" s="153">
        <f>IF(A2317="","",YEAR(A2317))</f>
        <v/>
      </c>
      <c r="C2317" s="153">
        <f>IF(A2317="","",MONTH(A2317))</f>
        <v/>
      </c>
      <c r="D2317" s="153">
        <f>IF(A2317="","",CHOOSE(MONTH(A2317),"Ocak","Şubat","Mart","Nisan","Mayıs","Haziran","Temmuz","Ağustos","Eylül","Ekim","Kasım","Aralık"))</f>
        <v/>
      </c>
      <c r="E2317" s="153">
        <f>IF(A2317="","",ROUNDUP(MONTH(A2317)/3,0))</f>
        <v/>
      </c>
      <c r="F2317" s="153">
        <f>IF(A2317="","",WEEKNUM(A2317,2))</f>
        <v/>
      </c>
      <c r="G2317" s="153">
        <f>IF(A2317="","",WEEKDAY(A2317,2))</f>
        <v/>
      </c>
      <c r="H2317" s="153">
        <f>IF(A2317="","",CHOOSE(WEEKDAY(A2317,2),"Pazartesi","Salı","Çarşamba","Perşembe","Cuma","Cumartesi","Pazar"))</f>
        <v/>
      </c>
    </row>
    <row r="2318" ht="10.5" customHeight="1" s="113">
      <c r="A2318" s="152" t="n">
        <v>44321</v>
      </c>
      <c r="B2318" s="153">
        <f>IF(A2318="","",YEAR(A2318))</f>
        <v/>
      </c>
      <c r="C2318" s="153">
        <f>IF(A2318="","",MONTH(A2318))</f>
        <v/>
      </c>
      <c r="D2318" s="153">
        <f>IF(A2318="","",CHOOSE(MONTH(A2318),"Ocak","Şubat","Mart","Nisan","Mayıs","Haziran","Temmuz","Ağustos","Eylül","Ekim","Kasım","Aralık"))</f>
        <v/>
      </c>
      <c r="E2318" s="153">
        <f>IF(A2318="","",ROUNDUP(MONTH(A2318)/3,0))</f>
        <v/>
      </c>
      <c r="F2318" s="153">
        <f>IF(A2318="","",WEEKNUM(A2318,2))</f>
        <v/>
      </c>
      <c r="G2318" s="153">
        <f>IF(A2318="","",WEEKDAY(A2318,2))</f>
        <v/>
      </c>
      <c r="H2318" s="153">
        <f>IF(A2318="","",CHOOSE(WEEKDAY(A2318,2),"Pazartesi","Salı","Çarşamba","Perşembe","Cuma","Cumartesi","Pazar"))</f>
        <v/>
      </c>
    </row>
    <row r="2319" ht="10.5" customHeight="1" s="113">
      <c r="A2319" s="152" t="n">
        <v>44322</v>
      </c>
      <c r="B2319" s="153">
        <f>IF(A2319="","",YEAR(A2319))</f>
        <v/>
      </c>
      <c r="C2319" s="153">
        <f>IF(A2319="","",MONTH(A2319))</f>
        <v/>
      </c>
      <c r="D2319" s="153">
        <f>IF(A2319="","",CHOOSE(MONTH(A2319),"Ocak","Şubat","Mart","Nisan","Mayıs","Haziran","Temmuz","Ağustos","Eylül","Ekim","Kasım","Aralık"))</f>
        <v/>
      </c>
      <c r="E2319" s="153">
        <f>IF(A2319="","",ROUNDUP(MONTH(A2319)/3,0))</f>
        <v/>
      </c>
      <c r="F2319" s="153">
        <f>IF(A2319="","",WEEKNUM(A2319,2))</f>
        <v/>
      </c>
      <c r="G2319" s="153">
        <f>IF(A2319="","",WEEKDAY(A2319,2))</f>
        <v/>
      </c>
      <c r="H2319" s="153">
        <f>IF(A2319="","",CHOOSE(WEEKDAY(A2319,2),"Pazartesi","Salı","Çarşamba","Perşembe","Cuma","Cumartesi","Pazar"))</f>
        <v/>
      </c>
    </row>
    <row r="2320" ht="10.5" customHeight="1" s="113">
      <c r="A2320" s="152" t="n">
        <v>44323</v>
      </c>
      <c r="B2320" s="153">
        <f>IF(A2320="","",YEAR(A2320))</f>
        <v/>
      </c>
      <c r="C2320" s="153">
        <f>IF(A2320="","",MONTH(A2320))</f>
        <v/>
      </c>
      <c r="D2320" s="153">
        <f>IF(A2320="","",CHOOSE(MONTH(A2320),"Ocak","Şubat","Mart","Nisan","Mayıs","Haziran","Temmuz","Ağustos","Eylül","Ekim","Kasım","Aralık"))</f>
        <v/>
      </c>
      <c r="E2320" s="153">
        <f>IF(A2320="","",ROUNDUP(MONTH(A2320)/3,0))</f>
        <v/>
      </c>
      <c r="F2320" s="153">
        <f>IF(A2320="","",WEEKNUM(A2320,2))</f>
        <v/>
      </c>
      <c r="G2320" s="153">
        <f>IF(A2320="","",WEEKDAY(A2320,2))</f>
        <v/>
      </c>
      <c r="H2320" s="153">
        <f>IF(A2320="","",CHOOSE(WEEKDAY(A2320,2),"Pazartesi","Salı","Çarşamba","Perşembe","Cuma","Cumartesi","Pazar"))</f>
        <v/>
      </c>
    </row>
    <row r="2321" ht="10.5" customHeight="1" s="113">
      <c r="A2321" s="152" t="n">
        <v>44324</v>
      </c>
      <c r="B2321" s="153">
        <f>IF(A2321="","",YEAR(A2321))</f>
        <v/>
      </c>
      <c r="C2321" s="153">
        <f>IF(A2321="","",MONTH(A2321))</f>
        <v/>
      </c>
      <c r="D2321" s="153">
        <f>IF(A2321="","",CHOOSE(MONTH(A2321),"Ocak","Şubat","Mart","Nisan","Mayıs","Haziran","Temmuz","Ağustos","Eylül","Ekim","Kasım","Aralık"))</f>
        <v/>
      </c>
      <c r="E2321" s="153">
        <f>IF(A2321="","",ROUNDUP(MONTH(A2321)/3,0))</f>
        <v/>
      </c>
      <c r="F2321" s="153">
        <f>IF(A2321="","",WEEKNUM(A2321,2))</f>
        <v/>
      </c>
      <c r="G2321" s="153">
        <f>IF(A2321="","",WEEKDAY(A2321,2))</f>
        <v/>
      </c>
      <c r="H2321" s="153">
        <f>IF(A2321="","",CHOOSE(WEEKDAY(A2321,2),"Pazartesi","Salı","Çarşamba","Perşembe","Cuma","Cumartesi","Pazar"))</f>
        <v/>
      </c>
    </row>
    <row r="2322" ht="10.5" customHeight="1" s="113">
      <c r="A2322" s="152" t="n">
        <v>44325</v>
      </c>
      <c r="B2322" s="153">
        <f>IF(A2322="","",YEAR(A2322))</f>
        <v/>
      </c>
      <c r="C2322" s="153">
        <f>IF(A2322="","",MONTH(A2322))</f>
        <v/>
      </c>
      <c r="D2322" s="153">
        <f>IF(A2322="","",CHOOSE(MONTH(A2322),"Ocak","Şubat","Mart","Nisan","Mayıs","Haziran","Temmuz","Ağustos","Eylül","Ekim","Kasım","Aralık"))</f>
        <v/>
      </c>
      <c r="E2322" s="153">
        <f>IF(A2322="","",ROUNDUP(MONTH(A2322)/3,0))</f>
        <v/>
      </c>
      <c r="F2322" s="153">
        <f>IF(A2322="","",WEEKNUM(A2322,2))</f>
        <v/>
      </c>
      <c r="G2322" s="153">
        <f>IF(A2322="","",WEEKDAY(A2322,2))</f>
        <v/>
      </c>
      <c r="H2322" s="153">
        <f>IF(A2322="","",CHOOSE(WEEKDAY(A2322,2),"Pazartesi","Salı","Çarşamba","Perşembe","Cuma","Cumartesi","Pazar"))</f>
        <v/>
      </c>
    </row>
    <row r="2323" ht="10.5" customHeight="1" s="113">
      <c r="A2323" s="152" t="n">
        <v>44326</v>
      </c>
      <c r="B2323" s="153">
        <f>IF(A2323="","",YEAR(A2323))</f>
        <v/>
      </c>
      <c r="C2323" s="153">
        <f>IF(A2323="","",MONTH(A2323))</f>
        <v/>
      </c>
      <c r="D2323" s="153">
        <f>IF(A2323="","",CHOOSE(MONTH(A2323),"Ocak","Şubat","Mart","Nisan","Mayıs","Haziran","Temmuz","Ağustos","Eylül","Ekim","Kasım","Aralık"))</f>
        <v/>
      </c>
      <c r="E2323" s="153">
        <f>IF(A2323="","",ROUNDUP(MONTH(A2323)/3,0))</f>
        <v/>
      </c>
      <c r="F2323" s="153">
        <f>IF(A2323="","",WEEKNUM(A2323,2))</f>
        <v/>
      </c>
      <c r="G2323" s="153">
        <f>IF(A2323="","",WEEKDAY(A2323,2))</f>
        <v/>
      </c>
      <c r="H2323" s="153">
        <f>IF(A2323="","",CHOOSE(WEEKDAY(A2323,2),"Pazartesi","Salı","Çarşamba","Perşembe","Cuma","Cumartesi","Pazar"))</f>
        <v/>
      </c>
    </row>
    <row r="2324" ht="10.5" customHeight="1" s="113">
      <c r="A2324" s="152" t="n">
        <v>44327</v>
      </c>
      <c r="B2324" s="153">
        <f>IF(A2324="","",YEAR(A2324))</f>
        <v/>
      </c>
      <c r="C2324" s="153">
        <f>IF(A2324="","",MONTH(A2324))</f>
        <v/>
      </c>
      <c r="D2324" s="153">
        <f>IF(A2324="","",CHOOSE(MONTH(A2324),"Ocak","Şubat","Mart","Nisan","Mayıs","Haziran","Temmuz","Ağustos","Eylül","Ekim","Kasım","Aralık"))</f>
        <v/>
      </c>
      <c r="E2324" s="153">
        <f>IF(A2324="","",ROUNDUP(MONTH(A2324)/3,0))</f>
        <v/>
      </c>
      <c r="F2324" s="153">
        <f>IF(A2324="","",WEEKNUM(A2324,2))</f>
        <v/>
      </c>
      <c r="G2324" s="153">
        <f>IF(A2324="","",WEEKDAY(A2324,2))</f>
        <v/>
      </c>
      <c r="H2324" s="153">
        <f>IF(A2324="","",CHOOSE(WEEKDAY(A2324,2),"Pazartesi","Salı","Çarşamba","Perşembe","Cuma","Cumartesi","Pazar"))</f>
        <v/>
      </c>
    </row>
    <row r="2325" ht="10.5" customHeight="1" s="113">
      <c r="A2325" s="152" t="n">
        <v>44328</v>
      </c>
      <c r="B2325" s="153">
        <f>IF(A2325="","",YEAR(A2325))</f>
        <v/>
      </c>
      <c r="C2325" s="153">
        <f>IF(A2325="","",MONTH(A2325))</f>
        <v/>
      </c>
      <c r="D2325" s="153">
        <f>IF(A2325="","",CHOOSE(MONTH(A2325),"Ocak","Şubat","Mart","Nisan","Mayıs","Haziran","Temmuz","Ağustos","Eylül","Ekim","Kasım","Aralık"))</f>
        <v/>
      </c>
      <c r="E2325" s="153">
        <f>IF(A2325="","",ROUNDUP(MONTH(A2325)/3,0))</f>
        <v/>
      </c>
      <c r="F2325" s="153">
        <f>IF(A2325="","",WEEKNUM(A2325,2))</f>
        <v/>
      </c>
      <c r="G2325" s="153">
        <f>IF(A2325="","",WEEKDAY(A2325,2))</f>
        <v/>
      </c>
      <c r="H2325" s="153">
        <f>IF(A2325="","",CHOOSE(WEEKDAY(A2325,2),"Pazartesi","Salı","Çarşamba","Perşembe","Cuma","Cumartesi","Pazar"))</f>
        <v/>
      </c>
    </row>
    <row r="2326" ht="10.5" customHeight="1" s="113">
      <c r="A2326" s="152" t="n">
        <v>44329</v>
      </c>
      <c r="B2326" s="153">
        <f>IF(A2326="","",YEAR(A2326))</f>
        <v/>
      </c>
      <c r="C2326" s="153">
        <f>IF(A2326="","",MONTH(A2326))</f>
        <v/>
      </c>
      <c r="D2326" s="153">
        <f>IF(A2326="","",CHOOSE(MONTH(A2326),"Ocak","Şubat","Mart","Nisan","Mayıs","Haziran","Temmuz","Ağustos","Eylül","Ekim","Kasım","Aralık"))</f>
        <v/>
      </c>
      <c r="E2326" s="153">
        <f>IF(A2326="","",ROUNDUP(MONTH(A2326)/3,0))</f>
        <v/>
      </c>
      <c r="F2326" s="153">
        <f>IF(A2326="","",WEEKNUM(A2326,2))</f>
        <v/>
      </c>
      <c r="G2326" s="153">
        <f>IF(A2326="","",WEEKDAY(A2326,2))</f>
        <v/>
      </c>
      <c r="H2326" s="153">
        <f>IF(A2326="","",CHOOSE(WEEKDAY(A2326,2),"Pazartesi","Salı","Çarşamba","Perşembe","Cuma","Cumartesi","Pazar"))</f>
        <v/>
      </c>
    </row>
    <row r="2327" ht="10.5" customHeight="1" s="113">
      <c r="A2327" s="152" t="n">
        <v>44330</v>
      </c>
      <c r="B2327" s="153">
        <f>IF(A2327="","",YEAR(A2327))</f>
        <v/>
      </c>
      <c r="C2327" s="153">
        <f>IF(A2327="","",MONTH(A2327))</f>
        <v/>
      </c>
      <c r="D2327" s="153">
        <f>IF(A2327="","",CHOOSE(MONTH(A2327),"Ocak","Şubat","Mart","Nisan","Mayıs","Haziran","Temmuz","Ağustos","Eylül","Ekim","Kasım","Aralık"))</f>
        <v/>
      </c>
      <c r="E2327" s="153">
        <f>IF(A2327="","",ROUNDUP(MONTH(A2327)/3,0))</f>
        <v/>
      </c>
      <c r="F2327" s="153">
        <f>IF(A2327="","",WEEKNUM(A2327,2))</f>
        <v/>
      </c>
      <c r="G2327" s="153">
        <f>IF(A2327="","",WEEKDAY(A2327,2))</f>
        <v/>
      </c>
      <c r="H2327" s="153">
        <f>IF(A2327="","",CHOOSE(WEEKDAY(A2327,2),"Pazartesi","Salı","Çarşamba","Perşembe","Cuma","Cumartesi","Pazar"))</f>
        <v/>
      </c>
    </row>
    <row r="2328" ht="10.5" customHeight="1" s="113">
      <c r="A2328" s="152" t="n">
        <v>44331</v>
      </c>
      <c r="B2328" s="153">
        <f>IF(A2328="","",YEAR(A2328))</f>
        <v/>
      </c>
      <c r="C2328" s="153">
        <f>IF(A2328="","",MONTH(A2328))</f>
        <v/>
      </c>
      <c r="D2328" s="153">
        <f>IF(A2328="","",CHOOSE(MONTH(A2328),"Ocak","Şubat","Mart","Nisan","Mayıs","Haziran","Temmuz","Ağustos","Eylül","Ekim","Kasım","Aralık"))</f>
        <v/>
      </c>
      <c r="E2328" s="153">
        <f>IF(A2328="","",ROUNDUP(MONTH(A2328)/3,0))</f>
        <v/>
      </c>
      <c r="F2328" s="153">
        <f>IF(A2328="","",WEEKNUM(A2328,2))</f>
        <v/>
      </c>
      <c r="G2328" s="153">
        <f>IF(A2328="","",WEEKDAY(A2328,2))</f>
        <v/>
      </c>
      <c r="H2328" s="153">
        <f>IF(A2328="","",CHOOSE(WEEKDAY(A2328,2),"Pazartesi","Salı","Çarşamba","Perşembe","Cuma","Cumartesi","Pazar"))</f>
        <v/>
      </c>
    </row>
    <row r="2329" ht="10.5" customHeight="1" s="113">
      <c r="A2329" s="152" t="n">
        <v>44332</v>
      </c>
      <c r="B2329" s="153">
        <f>IF(A2329="","",YEAR(A2329))</f>
        <v/>
      </c>
      <c r="C2329" s="153">
        <f>IF(A2329="","",MONTH(A2329))</f>
        <v/>
      </c>
      <c r="D2329" s="153">
        <f>IF(A2329="","",CHOOSE(MONTH(A2329),"Ocak","Şubat","Mart","Nisan","Mayıs","Haziran","Temmuz","Ağustos","Eylül","Ekim","Kasım","Aralık"))</f>
        <v/>
      </c>
      <c r="E2329" s="153">
        <f>IF(A2329="","",ROUNDUP(MONTH(A2329)/3,0))</f>
        <v/>
      </c>
      <c r="F2329" s="153">
        <f>IF(A2329="","",WEEKNUM(A2329,2))</f>
        <v/>
      </c>
      <c r="G2329" s="153">
        <f>IF(A2329="","",WEEKDAY(A2329,2))</f>
        <v/>
      </c>
      <c r="H2329" s="153">
        <f>IF(A2329="","",CHOOSE(WEEKDAY(A2329,2),"Pazartesi","Salı","Çarşamba","Perşembe","Cuma","Cumartesi","Pazar"))</f>
        <v/>
      </c>
    </row>
    <row r="2330" ht="10.5" customHeight="1" s="113">
      <c r="A2330" s="152" t="n">
        <v>44333</v>
      </c>
      <c r="B2330" s="153">
        <f>IF(A2330="","",YEAR(A2330))</f>
        <v/>
      </c>
      <c r="C2330" s="153">
        <f>IF(A2330="","",MONTH(A2330))</f>
        <v/>
      </c>
      <c r="D2330" s="153">
        <f>IF(A2330="","",CHOOSE(MONTH(A2330),"Ocak","Şubat","Mart","Nisan","Mayıs","Haziran","Temmuz","Ağustos","Eylül","Ekim","Kasım","Aralık"))</f>
        <v/>
      </c>
      <c r="E2330" s="153">
        <f>IF(A2330="","",ROUNDUP(MONTH(A2330)/3,0))</f>
        <v/>
      </c>
      <c r="F2330" s="153">
        <f>IF(A2330="","",WEEKNUM(A2330,2))</f>
        <v/>
      </c>
      <c r="G2330" s="153">
        <f>IF(A2330="","",WEEKDAY(A2330,2))</f>
        <v/>
      </c>
      <c r="H2330" s="153">
        <f>IF(A2330="","",CHOOSE(WEEKDAY(A2330,2),"Pazartesi","Salı","Çarşamba","Perşembe","Cuma","Cumartesi","Pazar"))</f>
        <v/>
      </c>
    </row>
    <row r="2331" ht="10.5" customHeight="1" s="113">
      <c r="A2331" s="152" t="n">
        <v>44334</v>
      </c>
      <c r="B2331" s="153">
        <f>IF(A2331="","",YEAR(A2331))</f>
        <v/>
      </c>
      <c r="C2331" s="153">
        <f>IF(A2331="","",MONTH(A2331))</f>
        <v/>
      </c>
      <c r="D2331" s="153">
        <f>IF(A2331="","",CHOOSE(MONTH(A2331),"Ocak","Şubat","Mart","Nisan","Mayıs","Haziran","Temmuz","Ağustos","Eylül","Ekim","Kasım","Aralık"))</f>
        <v/>
      </c>
      <c r="E2331" s="153">
        <f>IF(A2331="","",ROUNDUP(MONTH(A2331)/3,0))</f>
        <v/>
      </c>
      <c r="F2331" s="153">
        <f>IF(A2331="","",WEEKNUM(A2331,2))</f>
        <v/>
      </c>
      <c r="G2331" s="153">
        <f>IF(A2331="","",WEEKDAY(A2331,2))</f>
        <v/>
      </c>
      <c r="H2331" s="153">
        <f>IF(A2331="","",CHOOSE(WEEKDAY(A2331,2),"Pazartesi","Salı","Çarşamba","Perşembe","Cuma","Cumartesi","Pazar"))</f>
        <v/>
      </c>
    </row>
    <row r="2332" ht="10.5" customHeight="1" s="113">
      <c r="A2332" s="152" t="n">
        <v>44335</v>
      </c>
      <c r="B2332" s="153">
        <f>IF(A2332="","",YEAR(A2332))</f>
        <v/>
      </c>
      <c r="C2332" s="153">
        <f>IF(A2332="","",MONTH(A2332))</f>
        <v/>
      </c>
      <c r="D2332" s="153">
        <f>IF(A2332="","",CHOOSE(MONTH(A2332),"Ocak","Şubat","Mart","Nisan","Mayıs","Haziran","Temmuz","Ağustos","Eylül","Ekim","Kasım","Aralık"))</f>
        <v/>
      </c>
      <c r="E2332" s="153">
        <f>IF(A2332="","",ROUNDUP(MONTH(A2332)/3,0))</f>
        <v/>
      </c>
      <c r="F2332" s="153">
        <f>IF(A2332="","",WEEKNUM(A2332,2))</f>
        <v/>
      </c>
      <c r="G2332" s="153">
        <f>IF(A2332="","",WEEKDAY(A2332,2))</f>
        <v/>
      </c>
      <c r="H2332" s="153">
        <f>IF(A2332="","",CHOOSE(WEEKDAY(A2332,2),"Pazartesi","Salı","Çarşamba","Perşembe","Cuma","Cumartesi","Pazar"))</f>
        <v/>
      </c>
    </row>
    <row r="2333" ht="10.5" customHeight="1" s="113">
      <c r="A2333" s="152" t="n">
        <v>44336</v>
      </c>
      <c r="B2333" s="153">
        <f>IF(A2333="","",YEAR(A2333))</f>
        <v/>
      </c>
      <c r="C2333" s="153">
        <f>IF(A2333="","",MONTH(A2333))</f>
        <v/>
      </c>
      <c r="D2333" s="153">
        <f>IF(A2333="","",CHOOSE(MONTH(A2333),"Ocak","Şubat","Mart","Nisan","Mayıs","Haziran","Temmuz","Ağustos","Eylül","Ekim","Kasım","Aralık"))</f>
        <v/>
      </c>
      <c r="E2333" s="153">
        <f>IF(A2333="","",ROUNDUP(MONTH(A2333)/3,0))</f>
        <v/>
      </c>
      <c r="F2333" s="153">
        <f>IF(A2333="","",WEEKNUM(A2333,2))</f>
        <v/>
      </c>
      <c r="G2333" s="153">
        <f>IF(A2333="","",WEEKDAY(A2333,2))</f>
        <v/>
      </c>
      <c r="H2333" s="153">
        <f>IF(A2333="","",CHOOSE(WEEKDAY(A2333,2),"Pazartesi","Salı","Çarşamba","Perşembe","Cuma","Cumartesi","Pazar"))</f>
        <v/>
      </c>
    </row>
    <row r="2334" ht="10.5" customHeight="1" s="113">
      <c r="A2334" s="152" t="n">
        <v>44337</v>
      </c>
      <c r="B2334" s="153">
        <f>IF(A2334="","",YEAR(A2334))</f>
        <v/>
      </c>
      <c r="C2334" s="153">
        <f>IF(A2334="","",MONTH(A2334))</f>
        <v/>
      </c>
      <c r="D2334" s="153">
        <f>IF(A2334="","",CHOOSE(MONTH(A2334),"Ocak","Şubat","Mart","Nisan","Mayıs","Haziran","Temmuz","Ağustos","Eylül","Ekim","Kasım","Aralık"))</f>
        <v/>
      </c>
      <c r="E2334" s="153">
        <f>IF(A2334="","",ROUNDUP(MONTH(A2334)/3,0))</f>
        <v/>
      </c>
      <c r="F2334" s="153">
        <f>IF(A2334="","",WEEKNUM(A2334,2))</f>
        <v/>
      </c>
      <c r="G2334" s="153">
        <f>IF(A2334="","",WEEKDAY(A2334,2))</f>
        <v/>
      </c>
      <c r="H2334" s="153">
        <f>IF(A2334="","",CHOOSE(WEEKDAY(A2334,2),"Pazartesi","Salı","Çarşamba","Perşembe","Cuma","Cumartesi","Pazar"))</f>
        <v/>
      </c>
    </row>
    <row r="2335" ht="10.5" customHeight="1" s="113">
      <c r="A2335" s="152" t="n">
        <v>44338</v>
      </c>
      <c r="B2335" s="153">
        <f>IF(A2335="","",YEAR(A2335))</f>
        <v/>
      </c>
      <c r="C2335" s="153">
        <f>IF(A2335="","",MONTH(A2335))</f>
        <v/>
      </c>
      <c r="D2335" s="153">
        <f>IF(A2335="","",CHOOSE(MONTH(A2335),"Ocak","Şubat","Mart","Nisan","Mayıs","Haziran","Temmuz","Ağustos","Eylül","Ekim","Kasım","Aralık"))</f>
        <v/>
      </c>
      <c r="E2335" s="153">
        <f>IF(A2335="","",ROUNDUP(MONTH(A2335)/3,0))</f>
        <v/>
      </c>
      <c r="F2335" s="153">
        <f>IF(A2335="","",WEEKNUM(A2335,2))</f>
        <v/>
      </c>
      <c r="G2335" s="153">
        <f>IF(A2335="","",WEEKDAY(A2335,2))</f>
        <v/>
      </c>
      <c r="H2335" s="153">
        <f>IF(A2335="","",CHOOSE(WEEKDAY(A2335,2),"Pazartesi","Salı","Çarşamba","Perşembe","Cuma","Cumartesi","Pazar"))</f>
        <v/>
      </c>
    </row>
    <row r="2336" ht="10.5" customHeight="1" s="113">
      <c r="A2336" s="152" t="n">
        <v>44339</v>
      </c>
      <c r="B2336" s="153">
        <f>IF(A2336="","",YEAR(A2336))</f>
        <v/>
      </c>
      <c r="C2336" s="153">
        <f>IF(A2336="","",MONTH(A2336))</f>
        <v/>
      </c>
      <c r="D2336" s="153">
        <f>IF(A2336="","",CHOOSE(MONTH(A2336),"Ocak","Şubat","Mart","Nisan","Mayıs","Haziran","Temmuz","Ağustos","Eylül","Ekim","Kasım","Aralık"))</f>
        <v/>
      </c>
      <c r="E2336" s="153">
        <f>IF(A2336="","",ROUNDUP(MONTH(A2336)/3,0))</f>
        <v/>
      </c>
      <c r="F2336" s="153">
        <f>IF(A2336="","",WEEKNUM(A2336,2))</f>
        <v/>
      </c>
      <c r="G2336" s="153">
        <f>IF(A2336="","",WEEKDAY(A2336,2))</f>
        <v/>
      </c>
      <c r="H2336" s="153">
        <f>IF(A2336="","",CHOOSE(WEEKDAY(A2336,2),"Pazartesi","Salı","Çarşamba","Perşembe","Cuma","Cumartesi","Pazar"))</f>
        <v/>
      </c>
    </row>
    <row r="2337" ht="10.5" customHeight="1" s="113">
      <c r="A2337" s="152" t="n">
        <v>44340</v>
      </c>
      <c r="B2337" s="153">
        <f>IF(A2337="","",YEAR(A2337))</f>
        <v/>
      </c>
      <c r="C2337" s="153">
        <f>IF(A2337="","",MONTH(A2337))</f>
        <v/>
      </c>
      <c r="D2337" s="153">
        <f>IF(A2337="","",CHOOSE(MONTH(A2337),"Ocak","Şubat","Mart","Nisan","Mayıs","Haziran","Temmuz","Ağustos","Eylül","Ekim","Kasım","Aralık"))</f>
        <v/>
      </c>
      <c r="E2337" s="153">
        <f>IF(A2337="","",ROUNDUP(MONTH(A2337)/3,0))</f>
        <v/>
      </c>
      <c r="F2337" s="153">
        <f>IF(A2337="","",WEEKNUM(A2337,2))</f>
        <v/>
      </c>
      <c r="G2337" s="153">
        <f>IF(A2337="","",WEEKDAY(A2337,2))</f>
        <v/>
      </c>
      <c r="H2337" s="153">
        <f>IF(A2337="","",CHOOSE(WEEKDAY(A2337,2),"Pazartesi","Salı","Çarşamba","Perşembe","Cuma","Cumartesi","Pazar"))</f>
        <v/>
      </c>
    </row>
    <row r="2338" ht="10.5" customHeight="1" s="113">
      <c r="A2338" s="152" t="n">
        <v>44341</v>
      </c>
      <c r="B2338" s="153">
        <f>IF(A2338="","",YEAR(A2338))</f>
        <v/>
      </c>
      <c r="C2338" s="153">
        <f>IF(A2338="","",MONTH(A2338))</f>
        <v/>
      </c>
      <c r="D2338" s="153">
        <f>IF(A2338="","",CHOOSE(MONTH(A2338),"Ocak","Şubat","Mart","Nisan","Mayıs","Haziran","Temmuz","Ağustos","Eylül","Ekim","Kasım","Aralık"))</f>
        <v/>
      </c>
      <c r="E2338" s="153">
        <f>IF(A2338="","",ROUNDUP(MONTH(A2338)/3,0))</f>
        <v/>
      </c>
      <c r="F2338" s="153">
        <f>IF(A2338="","",WEEKNUM(A2338,2))</f>
        <v/>
      </c>
      <c r="G2338" s="153">
        <f>IF(A2338="","",WEEKDAY(A2338,2))</f>
        <v/>
      </c>
      <c r="H2338" s="153">
        <f>IF(A2338="","",CHOOSE(WEEKDAY(A2338,2),"Pazartesi","Salı","Çarşamba","Perşembe","Cuma","Cumartesi","Pazar"))</f>
        <v/>
      </c>
    </row>
    <row r="2339" ht="10.5" customHeight="1" s="113">
      <c r="A2339" s="152" t="n">
        <v>44342</v>
      </c>
      <c r="B2339" s="153">
        <f>IF(A2339="","",YEAR(A2339))</f>
        <v/>
      </c>
      <c r="C2339" s="153">
        <f>IF(A2339="","",MONTH(A2339))</f>
        <v/>
      </c>
      <c r="D2339" s="153">
        <f>IF(A2339="","",CHOOSE(MONTH(A2339),"Ocak","Şubat","Mart","Nisan","Mayıs","Haziran","Temmuz","Ağustos","Eylül","Ekim","Kasım","Aralık"))</f>
        <v/>
      </c>
      <c r="E2339" s="153">
        <f>IF(A2339="","",ROUNDUP(MONTH(A2339)/3,0))</f>
        <v/>
      </c>
      <c r="F2339" s="153">
        <f>IF(A2339="","",WEEKNUM(A2339,2))</f>
        <v/>
      </c>
      <c r="G2339" s="153">
        <f>IF(A2339="","",WEEKDAY(A2339,2))</f>
        <v/>
      </c>
      <c r="H2339" s="153">
        <f>IF(A2339="","",CHOOSE(WEEKDAY(A2339,2),"Pazartesi","Salı","Çarşamba","Perşembe","Cuma","Cumartesi","Pazar"))</f>
        <v/>
      </c>
    </row>
    <row r="2340" ht="10.5" customHeight="1" s="113">
      <c r="A2340" s="152" t="n">
        <v>44343</v>
      </c>
      <c r="B2340" s="153">
        <f>IF(A2340="","",YEAR(A2340))</f>
        <v/>
      </c>
      <c r="C2340" s="153">
        <f>IF(A2340="","",MONTH(A2340))</f>
        <v/>
      </c>
      <c r="D2340" s="153">
        <f>IF(A2340="","",CHOOSE(MONTH(A2340),"Ocak","Şubat","Mart","Nisan","Mayıs","Haziran","Temmuz","Ağustos","Eylül","Ekim","Kasım","Aralık"))</f>
        <v/>
      </c>
      <c r="E2340" s="153">
        <f>IF(A2340="","",ROUNDUP(MONTH(A2340)/3,0))</f>
        <v/>
      </c>
      <c r="F2340" s="153">
        <f>IF(A2340="","",WEEKNUM(A2340,2))</f>
        <v/>
      </c>
      <c r="G2340" s="153">
        <f>IF(A2340="","",WEEKDAY(A2340,2))</f>
        <v/>
      </c>
      <c r="H2340" s="153">
        <f>IF(A2340="","",CHOOSE(WEEKDAY(A2340,2),"Pazartesi","Salı","Çarşamba","Perşembe","Cuma","Cumartesi","Pazar"))</f>
        <v/>
      </c>
    </row>
    <row r="2341" ht="10.5" customHeight="1" s="113">
      <c r="A2341" s="152" t="n">
        <v>44344</v>
      </c>
      <c r="B2341" s="153">
        <f>IF(A2341="","",YEAR(A2341))</f>
        <v/>
      </c>
      <c r="C2341" s="153">
        <f>IF(A2341="","",MONTH(A2341))</f>
        <v/>
      </c>
      <c r="D2341" s="153">
        <f>IF(A2341="","",CHOOSE(MONTH(A2341),"Ocak","Şubat","Mart","Nisan","Mayıs","Haziran","Temmuz","Ağustos","Eylül","Ekim","Kasım","Aralık"))</f>
        <v/>
      </c>
      <c r="E2341" s="153">
        <f>IF(A2341="","",ROUNDUP(MONTH(A2341)/3,0))</f>
        <v/>
      </c>
      <c r="F2341" s="153">
        <f>IF(A2341="","",WEEKNUM(A2341,2))</f>
        <v/>
      </c>
      <c r="G2341" s="153">
        <f>IF(A2341="","",WEEKDAY(A2341,2))</f>
        <v/>
      </c>
      <c r="H2341" s="153">
        <f>IF(A2341="","",CHOOSE(WEEKDAY(A2341,2),"Pazartesi","Salı","Çarşamba","Perşembe","Cuma","Cumartesi","Pazar"))</f>
        <v/>
      </c>
    </row>
    <row r="2342" ht="10.5" customHeight="1" s="113">
      <c r="A2342" s="152" t="n">
        <v>44345</v>
      </c>
      <c r="B2342" s="153">
        <f>IF(A2342="","",YEAR(A2342))</f>
        <v/>
      </c>
      <c r="C2342" s="153">
        <f>IF(A2342="","",MONTH(A2342))</f>
        <v/>
      </c>
      <c r="D2342" s="153">
        <f>IF(A2342="","",CHOOSE(MONTH(A2342),"Ocak","Şubat","Mart","Nisan","Mayıs","Haziran","Temmuz","Ağustos","Eylül","Ekim","Kasım","Aralık"))</f>
        <v/>
      </c>
      <c r="E2342" s="153">
        <f>IF(A2342="","",ROUNDUP(MONTH(A2342)/3,0))</f>
        <v/>
      </c>
      <c r="F2342" s="153">
        <f>IF(A2342="","",WEEKNUM(A2342,2))</f>
        <v/>
      </c>
      <c r="G2342" s="153">
        <f>IF(A2342="","",WEEKDAY(A2342,2))</f>
        <v/>
      </c>
      <c r="H2342" s="153">
        <f>IF(A2342="","",CHOOSE(WEEKDAY(A2342,2),"Pazartesi","Salı","Çarşamba","Perşembe","Cuma","Cumartesi","Pazar"))</f>
        <v/>
      </c>
    </row>
    <row r="2343" ht="10.5" customHeight="1" s="113">
      <c r="A2343" s="152" t="n">
        <v>44346</v>
      </c>
      <c r="B2343" s="153">
        <f>IF(A2343="","",YEAR(A2343))</f>
        <v/>
      </c>
      <c r="C2343" s="153">
        <f>IF(A2343="","",MONTH(A2343))</f>
        <v/>
      </c>
      <c r="D2343" s="153">
        <f>IF(A2343="","",CHOOSE(MONTH(A2343),"Ocak","Şubat","Mart","Nisan","Mayıs","Haziran","Temmuz","Ağustos","Eylül","Ekim","Kasım","Aralık"))</f>
        <v/>
      </c>
      <c r="E2343" s="153">
        <f>IF(A2343="","",ROUNDUP(MONTH(A2343)/3,0))</f>
        <v/>
      </c>
      <c r="F2343" s="153">
        <f>IF(A2343="","",WEEKNUM(A2343,2))</f>
        <v/>
      </c>
      <c r="G2343" s="153">
        <f>IF(A2343="","",WEEKDAY(A2343,2))</f>
        <v/>
      </c>
      <c r="H2343" s="153">
        <f>IF(A2343="","",CHOOSE(WEEKDAY(A2343,2),"Pazartesi","Salı","Çarşamba","Perşembe","Cuma","Cumartesi","Pazar"))</f>
        <v/>
      </c>
    </row>
    <row r="2344" ht="10.5" customHeight="1" s="113">
      <c r="A2344" s="152" t="n">
        <v>44347</v>
      </c>
      <c r="B2344" s="153">
        <f>IF(A2344="","",YEAR(A2344))</f>
        <v/>
      </c>
      <c r="C2344" s="153">
        <f>IF(A2344="","",MONTH(A2344))</f>
        <v/>
      </c>
      <c r="D2344" s="153">
        <f>IF(A2344="","",CHOOSE(MONTH(A2344),"Ocak","Şubat","Mart","Nisan","Mayıs","Haziran","Temmuz","Ağustos","Eylül","Ekim","Kasım","Aralık"))</f>
        <v/>
      </c>
      <c r="E2344" s="153">
        <f>IF(A2344="","",ROUNDUP(MONTH(A2344)/3,0))</f>
        <v/>
      </c>
      <c r="F2344" s="153">
        <f>IF(A2344="","",WEEKNUM(A2344,2))</f>
        <v/>
      </c>
      <c r="G2344" s="153">
        <f>IF(A2344="","",WEEKDAY(A2344,2))</f>
        <v/>
      </c>
      <c r="H2344" s="153">
        <f>IF(A2344="","",CHOOSE(WEEKDAY(A2344,2),"Pazartesi","Salı","Çarşamba","Perşembe","Cuma","Cumartesi","Pazar"))</f>
        <v/>
      </c>
    </row>
    <row r="2345" ht="10.5" customHeight="1" s="113">
      <c r="A2345" s="152" t="n">
        <v>44348</v>
      </c>
      <c r="B2345" s="153">
        <f>IF(A2345="","",YEAR(A2345))</f>
        <v/>
      </c>
      <c r="C2345" s="153">
        <f>IF(A2345="","",MONTH(A2345))</f>
        <v/>
      </c>
      <c r="D2345" s="153">
        <f>IF(A2345="","",CHOOSE(MONTH(A2345),"Ocak","Şubat","Mart","Nisan","Mayıs","Haziran","Temmuz","Ağustos","Eylül","Ekim","Kasım","Aralık"))</f>
        <v/>
      </c>
      <c r="E2345" s="153">
        <f>IF(A2345="","",ROUNDUP(MONTH(A2345)/3,0))</f>
        <v/>
      </c>
      <c r="F2345" s="153">
        <f>IF(A2345="","",WEEKNUM(A2345,2))</f>
        <v/>
      </c>
      <c r="G2345" s="153">
        <f>IF(A2345="","",WEEKDAY(A2345,2))</f>
        <v/>
      </c>
      <c r="H2345" s="153">
        <f>IF(A2345="","",CHOOSE(WEEKDAY(A2345,2),"Pazartesi","Salı","Çarşamba","Perşembe","Cuma","Cumartesi","Pazar"))</f>
        <v/>
      </c>
    </row>
    <row r="2346" ht="10.5" customHeight="1" s="113">
      <c r="A2346" s="152" t="n">
        <v>44349</v>
      </c>
      <c r="B2346" s="153">
        <f>IF(A2346="","",YEAR(A2346))</f>
        <v/>
      </c>
      <c r="C2346" s="153">
        <f>IF(A2346="","",MONTH(A2346))</f>
        <v/>
      </c>
      <c r="D2346" s="153">
        <f>IF(A2346="","",CHOOSE(MONTH(A2346),"Ocak","Şubat","Mart","Nisan","Mayıs","Haziran","Temmuz","Ağustos","Eylül","Ekim","Kasım","Aralık"))</f>
        <v/>
      </c>
      <c r="E2346" s="153">
        <f>IF(A2346="","",ROUNDUP(MONTH(A2346)/3,0))</f>
        <v/>
      </c>
      <c r="F2346" s="153">
        <f>IF(A2346="","",WEEKNUM(A2346,2))</f>
        <v/>
      </c>
      <c r="G2346" s="153">
        <f>IF(A2346="","",WEEKDAY(A2346,2))</f>
        <v/>
      </c>
      <c r="H2346" s="153">
        <f>IF(A2346="","",CHOOSE(WEEKDAY(A2346,2),"Pazartesi","Salı","Çarşamba","Perşembe","Cuma","Cumartesi","Pazar"))</f>
        <v/>
      </c>
    </row>
    <row r="2347" ht="10.5" customHeight="1" s="113">
      <c r="A2347" s="152" t="n">
        <v>44350</v>
      </c>
      <c r="B2347" s="153">
        <f>IF(A2347="","",YEAR(A2347))</f>
        <v/>
      </c>
      <c r="C2347" s="153">
        <f>IF(A2347="","",MONTH(A2347))</f>
        <v/>
      </c>
      <c r="D2347" s="153">
        <f>IF(A2347="","",CHOOSE(MONTH(A2347),"Ocak","Şubat","Mart","Nisan","Mayıs","Haziran","Temmuz","Ağustos","Eylül","Ekim","Kasım","Aralık"))</f>
        <v/>
      </c>
      <c r="E2347" s="153">
        <f>IF(A2347="","",ROUNDUP(MONTH(A2347)/3,0))</f>
        <v/>
      </c>
      <c r="F2347" s="153">
        <f>IF(A2347="","",WEEKNUM(A2347,2))</f>
        <v/>
      </c>
      <c r="G2347" s="153">
        <f>IF(A2347="","",WEEKDAY(A2347,2))</f>
        <v/>
      </c>
      <c r="H2347" s="153">
        <f>IF(A2347="","",CHOOSE(WEEKDAY(A2347,2),"Pazartesi","Salı","Çarşamba","Perşembe","Cuma","Cumartesi","Pazar"))</f>
        <v/>
      </c>
    </row>
    <row r="2348" ht="10.5" customHeight="1" s="113">
      <c r="A2348" s="152" t="n">
        <v>44351</v>
      </c>
      <c r="B2348" s="153">
        <f>IF(A2348="","",YEAR(A2348))</f>
        <v/>
      </c>
      <c r="C2348" s="153">
        <f>IF(A2348="","",MONTH(A2348))</f>
        <v/>
      </c>
      <c r="D2348" s="153">
        <f>IF(A2348="","",CHOOSE(MONTH(A2348),"Ocak","Şubat","Mart","Nisan","Mayıs","Haziran","Temmuz","Ağustos","Eylül","Ekim","Kasım","Aralık"))</f>
        <v/>
      </c>
      <c r="E2348" s="153">
        <f>IF(A2348="","",ROUNDUP(MONTH(A2348)/3,0))</f>
        <v/>
      </c>
      <c r="F2348" s="153">
        <f>IF(A2348="","",WEEKNUM(A2348,2))</f>
        <v/>
      </c>
      <c r="G2348" s="153">
        <f>IF(A2348="","",WEEKDAY(A2348,2))</f>
        <v/>
      </c>
      <c r="H2348" s="153">
        <f>IF(A2348="","",CHOOSE(WEEKDAY(A2348,2),"Pazartesi","Salı","Çarşamba","Perşembe","Cuma","Cumartesi","Pazar"))</f>
        <v/>
      </c>
    </row>
    <row r="2349" ht="10.5" customHeight="1" s="113">
      <c r="A2349" s="152" t="n">
        <v>44352</v>
      </c>
      <c r="B2349" s="153">
        <f>IF(A2349="","",YEAR(A2349))</f>
        <v/>
      </c>
      <c r="C2349" s="153">
        <f>IF(A2349="","",MONTH(A2349))</f>
        <v/>
      </c>
      <c r="D2349" s="153">
        <f>IF(A2349="","",CHOOSE(MONTH(A2349),"Ocak","Şubat","Mart","Nisan","Mayıs","Haziran","Temmuz","Ağustos","Eylül","Ekim","Kasım","Aralık"))</f>
        <v/>
      </c>
      <c r="E2349" s="153">
        <f>IF(A2349="","",ROUNDUP(MONTH(A2349)/3,0))</f>
        <v/>
      </c>
      <c r="F2349" s="153">
        <f>IF(A2349="","",WEEKNUM(A2349,2))</f>
        <v/>
      </c>
      <c r="G2349" s="153">
        <f>IF(A2349="","",WEEKDAY(A2349,2))</f>
        <v/>
      </c>
      <c r="H2349" s="153">
        <f>IF(A2349="","",CHOOSE(WEEKDAY(A2349,2),"Pazartesi","Salı","Çarşamba","Perşembe","Cuma","Cumartesi","Pazar"))</f>
        <v/>
      </c>
    </row>
    <row r="2350" ht="10.5" customHeight="1" s="113">
      <c r="A2350" s="152" t="n">
        <v>44353</v>
      </c>
      <c r="B2350" s="153">
        <f>IF(A2350="","",YEAR(A2350))</f>
        <v/>
      </c>
      <c r="C2350" s="153">
        <f>IF(A2350="","",MONTH(A2350))</f>
        <v/>
      </c>
      <c r="D2350" s="153">
        <f>IF(A2350="","",CHOOSE(MONTH(A2350),"Ocak","Şubat","Mart","Nisan","Mayıs","Haziran","Temmuz","Ağustos","Eylül","Ekim","Kasım","Aralık"))</f>
        <v/>
      </c>
      <c r="E2350" s="153">
        <f>IF(A2350="","",ROUNDUP(MONTH(A2350)/3,0))</f>
        <v/>
      </c>
      <c r="F2350" s="153">
        <f>IF(A2350="","",WEEKNUM(A2350,2))</f>
        <v/>
      </c>
      <c r="G2350" s="153">
        <f>IF(A2350="","",WEEKDAY(A2350,2))</f>
        <v/>
      </c>
      <c r="H2350" s="153">
        <f>IF(A2350="","",CHOOSE(WEEKDAY(A2350,2),"Pazartesi","Salı","Çarşamba","Perşembe","Cuma","Cumartesi","Pazar"))</f>
        <v/>
      </c>
    </row>
    <row r="2351" ht="10.5" customHeight="1" s="113">
      <c r="A2351" s="152" t="n">
        <v>44354</v>
      </c>
      <c r="B2351" s="153">
        <f>IF(A2351="","",YEAR(A2351))</f>
        <v/>
      </c>
      <c r="C2351" s="153">
        <f>IF(A2351="","",MONTH(A2351))</f>
        <v/>
      </c>
      <c r="D2351" s="153">
        <f>IF(A2351="","",CHOOSE(MONTH(A2351),"Ocak","Şubat","Mart","Nisan","Mayıs","Haziran","Temmuz","Ağustos","Eylül","Ekim","Kasım","Aralık"))</f>
        <v/>
      </c>
      <c r="E2351" s="153">
        <f>IF(A2351="","",ROUNDUP(MONTH(A2351)/3,0))</f>
        <v/>
      </c>
      <c r="F2351" s="153">
        <f>IF(A2351="","",WEEKNUM(A2351,2))</f>
        <v/>
      </c>
      <c r="G2351" s="153">
        <f>IF(A2351="","",WEEKDAY(A2351,2))</f>
        <v/>
      </c>
      <c r="H2351" s="153">
        <f>IF(A2351="","",CHOOSE(WEEKDAY(A2351,2),"Pazartesi","Salı","Çarşamba","Perşembe","Cuma","Cumartesi","Pazar"))</f>
        <v/>
      </c>
    </row>
    <row r="2352" ht="10.5" customHeight="1" s="113">
      <c r="A2352" s="152" t="n">
        <v>44355</v>
      </c>
      <c r="B2352" s="153">
        <f>IF(A2352="","",YEAR(A2352))</f>
        <v/>
      </c>
      <c r="C2352" s="153">
        <f>IF(A2352="","",MONTH(A2352))</f>
        <v/>
      </c>
      <c r="D2352" s="153">
        <f>IF(A2352="","",CHOOSE(MONTH(A2352),"Ocak","Şubat","Mart","Nisan","Mayıs","Haziran","Temmuz","Ağustos","Eylül","Ekim","Kasım","Aralık"))</f>
        <v/>
      </c>
      <c r="E2352" s="153">
        <f>IF(A2352="","",ROUNDUP(MONTH(A2352)/3,0))</f>
        <v/>
      </c>
      <c r="F2352" s="153">
        <f>IF(A2352="","",WEEKNUM(A2352,2))</f>
        <v/>
      </c>
      <c r="G2352" s="153">
        <f>IF(A2352="","",WEEKDAY(A2352,2))</f>
        <v/>
      </c>
      <c r="H2352" s="153">
        <f>IF(A2352="","",CHOOSE(WEEKDAY(A2352,2),"Pazartesi","Salı","Çarşamba","Perşembe","Cuma","Cumartesi","Pazar"))</f>
        <v/>
      </c>
    </row>
    <row r="2353" ht="10.5" customHeight="1" s="113">
      <c r="A2353" s="152" t="n">
        <v>44356</v>
      </c>
      <c r="B2353" s="153">
        <f>IF(A2353="","",YEAR(A2353))</f>
        <v/>
      </c>
      <c r="C2353" s="153">
        <f>IF(A2353="","",MONTH(A2353))</f>
        <v/>
      </c>
      <c r="D2353" s="153">
        <f>IF(A2353="","",CHOOSE(MONTH(A2353),"Ocak","Şubat","Mart","Nisan","Mayıs","Haziran","Temmuz","Ağustos","Eylül","Ekim","Kasım","Aralık"))</f>
        <v/>
      </c>
      <c r="E2353" s="153">
        <f>IF(A2353="","",ROUNDUP(MONTH(A2353)/3,0))</f>
        <v/>
      </c>
      <c r="F2353" s="153">
        <f>IF(A2353="","",WEEKNUM(A2353,2))</f>
        <v/>
      </c>
      <c r="G2353" s="153">
        <f>IF(A2353="","",WEEKDAY(A2353,2))</f>
        <v/>
      </c>
      <c r="H2353" s="153">
        <f>IF(A2353="","",CHOOSE(WEEKDAY(A2353,2),"Pazartesi","Salı","Çarşamba","Perşembe","Cuma","Cumartesi","Pazar"))</f>
        <v/>
      </c>
    </row>
    <row r="2354" ht="10.5" customHeight="1" s="113">
      <c r="A2354" s="152" t="n">
        <v>44357</v>
      </c>
      <c r="B2354" s="153">
        <f>IF(A2354="","",YEAR(A2354))</f>
        <v/>
      </c>
      <c r="C2354" s="153">
        <f>IF(A2354="","",MONTH(A2354))</f>
        <v/>
      </c>
      <c r="D2354" s="153">
        <f>IF(A2354="","",CHOOSE(MONTH(A2354),"Ocak","Şubat","Mart","Nisan","Mayıs","Haziran","Temmuz","Ağustos","Eylül","Ekim","Kasım","Aralık"))</f>
        <v/>
      </c>
      <c r="E2354" s="153">
        <f>IF(A2354="","",ROUNDUP(MONTH(A2354)/3,0))</f>
        <v/>
      </c>
      <c r="F2354" s="153">
        <f>IF(A2354="","",WEEKNUM(A2354,2))</f>
        <v/>
      </c>
      <c r="G2354" s="153">
        <f>IF(A2354="","",WEEKDAY(A2354,2))</f>
        <v/>
      </c>
      <c r="H2354" s="153">
        <f>IF(A2354="","",CHOOSE(WEEKDAY(A2354,2),"Pazartesi","Salı","Çarşamba","Perşembe","Cuma","Cumartesi","Pazar"))</f>
        <v/>
      </c>
    </row>
    <row r="2355" ht="10.5" customHeight="1" s="113">
      <c r="A2355" s="152" t="n">
        <v>44358</v>
      </c>
      <c r="B2355" s="153">
        <f>IF(A2355="","",YEAR(A2355))</f>
        <v/>
      </c>
      <c r="C2355" s="153">
        <f>IF(A2355="","",MONTH(A2355))</f>
        <v/>
      </c>
      <c r="D2355" s="153">
        <f>IF(A2355="","",CHOOSE(MONTH(A2355),"Ocak","Şubat","Mart","Nisan","Mayıs","Haziran","Temmuz","Ağustos","Eylül","Ekim","Kasım","Aralık"))</f>
        <v/>
      </c>
      <c r="E2355" s="153">
        <f>IF(A2355="","",ROUNDUP(MONTH(A2355)/3,0))</f>
        <v/>
      </c>
      <c r="F2355" s="153">
        <f>IF(A2355="","",WEEKNUM(A2355,2))</f>
        <v/>
      </c>
      <c r="G2355" s="153">
        <f>IF(A2355="","",WEEKDAY(A2355,2))</f>
        <v/>
      </c>
      <c r="H2355" s="153">
        <f>IF(A2355="","",CHOOSE(WEEKDAY(A2355,2),"Pazartesi","Salı","Çarşamba","Perşembe","Cuma","Cumartesi","Pazar"))</f>
        <v/>
      </c>
    </row>
    <row r="2356" ht="10.5" customHeight="1" s="113">
      <c r="A2356" s="152" t="n">
        <v>44359</v>
      </c>
      <c r="B2356" s="153">
        <f>IF(A2356="","",YEAR(A2356))</f>
        <v/>
      </c>
      <c r="C2356" s="153">
        <f>IF(A2356="","",MONTH(A2356))</f>
        <v/>
      </c>
      <c r="D2356" s="153">
        <f>IF(A2356="","",CHOOSE(MONTH(A2356),"Ocak","Şubat","Mart","Nisan","Mayıs","Haziran","Temmuz","Ağustos","Eylül","Ekim","Kasım","Aralık"))</f>
        <v/>
      </c>
      <c r="E2356" s="153">
        <f>IF(A2356="","",ROUNDUP(MONTH(A2356)/3,0))</f>
        <v/>
      </c>
      <c r="F2356" s="153">
        <f>IF(A2356="","",WEEKNUM(A2356,2))</f>
        <v/>
      </c>
      <c r="G2356" s="153">
        <f>IF(A2356="","",WEEKDAY(A2356,2))</f>
        <v/>
      </c>
      <c r="H2356" s="153">
        <f>IF(A2356="","",CHOOSE(WEEKDAY(A2356,2),"Pazartesi","Salı","Çarşamba","Perşembe","Cuma","Cumartesi","Pazar"))</f>
        <v/>
      </c>
    </row>
    <row r="2357" ht="10.5" customHeight="1" s="113">
      <c r="A2357" s="152" t="n">
        <v>44360</v>
      </c>
      <c r="B2357" s="153">
        <f>IF(A2357="","",YEAR(A2357))</f>
        <v/>
      </c>
      <c r="C2357" s="153">
        <f>IF(A2357="","",MONTH(A2357))</f>
        <v/>
      </c>
      <c r="D2357" s="153">
        <f>IF(A2357="","",CHOOSE(MONTH(A2357),"Ocak","Şubat","Mart","Nisan","Mayıs","Haziran","Temmuz","Ağustos","Eylül","Ekim","Kasım","Aralık"))</f>
        <v/>
      </c>
      <c r="E2357" s="153">
        <f>IF(A2357="","",ROUNDUP(MONTH(A2357)/3,0))</f>
        <v/>
      </c>
      <c r="F2357" s="153">
        <f>IF(A2357="","",WEEKNUM(A2357,2))</f>
        <v/>
      </c>
      <c r="G2357" s="153">
        <f>IF(A2357="","",WEEKDAY(A2357,2))</f>
        <v/>
      </c>
      <c r="H2357" s="153">
        <f>IF(A2357="","",CHOOSE(WEEKDAY(A2357,2),"Pazartesi","Salı","Çarşamba","Perşembe","Cuma","Cumartesi","Pazar"))</f>
        <v/>
      </c>
    </row>
    <row r="2358" ht="10.5" customHeight="1" s="113">
      <c r="A2358" s="152" t="n">
        <v>44361</v>
      </c>
      <c r="B2358" s="153">
        <f>IF(A2358="","",YEAR(A2358))</f>
        <v/>
      </c>
      <c r="C2358" s="153">
        <f>IF(A2358="","",MONTH(A2358))</f>
        <v/>
      </c>
      <c r="D2358" s="153">
        <f>IF(A2358="","",CHOOSE(MONTH(A2358),"Ocak","Şubat","Mart","Nisan","Mayıs","Haziran","Temmuz","Ağustos","Eylül","Ekim","Kasım","Aralık"))</f>
        <v/>
      </c>
      <c r="E2358" s="153">
        <f>IF(A2358="","",ROUNDUP(MONTH(A2358)/3,0))</f>
        <v/>
      </c>
      <c r="F2358" s="153">
        <f>IF(A2358="","",WEEKNUM(A2358,2))</f>
        <v/>
      </c>
      <c r="G2358" s="153">
        <f>IF(A2358="","",WEEKDAY(A2358,2))</f>
        <v/>
      </c>
      <c r="H2358" s="153">
        <f>IF(A2358="","",CHOOSE(WEEKDAY(A2358,2),"Pazartesi","Salı","Çarşamba","Perşembe","Cuma","Cumartesi","Pazar"))</f>
        <v/>
      </c>
    </row>
    <row r="2359" ht="10.5" customHeight="1" s="113">
      <c r="A2359" s="152" t="n">
        <v>44362</v>
      </c>
      <c r="B2359" s="153">
        <f>IF(A2359="","",YEAR(A2359))</f>
        <v/>
      </c>
      <c r="C2359" s="153">
        <f>IF(A2359="","",MONTH(A2359))</f>
        <v/>
      </c>
      <c r="D2359" s="153">
        <f>IF(A2359="","",CHOOSE(MONTH(A2359),"Ocak","Şubat","Mart","Nisan","Mayıs","Haziran","Temmuz","Ağustos","Eylül","Ekim","Kasım","Aralık"))</f>
        <v/>
      </c>
      <c r="E2359" s="153">
        <f>IF(A2359="","",ROUNDUP(MONTH(A2359)/3,0))</f>
        <v/>
      </c>
      <c r="F2359" s="153">
        <f>IF(A2359="","",WEEKNUM(A2359,2))</f>
        <v/>
      </c>
      <c r="G2359" s="153">
        <f>IF(A2359="","",WEEKDAY(A2359,2))</f>
        <v/>
      </c>
      <c r="H2359" s="153">
        <f>IF(A2359="","",CHOOSE(WEEKDAY(A2359,2),"Pazartesi","Salı","Çarşamba","Perşembe","Cuma","Cumartesi","Pazar"))</f>
        <v/>
      </c>
    </row>
    <row r="2360" ht="10.5" customHeight="1" s="113">
      <c r="A2360" s="152" t="n">
        <v>44363</v>
      </c>
      <c r="B2360" s="153">
        <f>IF(A2360="","",YEAR(A2360))</f>
        <v/>
      </c>
      <c r="C2360" s="153">
        <f>IF(A2360="","",MONTH(A2360))</f>
        <v/>
      </c>
      <c r="D2360" s="153">
        <f>IF(A2360="","",CHOOSE(MONTH(A2360),"Ocak","Şubat","Mart","Nisan","Mayıs","Haziran","Temmuz","Ağustos","Eylül","Ekim","Kasım","Aralık"))</f>
        <v/>
      </c>
      <c r="E2360" s="153">
        <f>IF(A2360="","",ROUNDUP(MONTH(A2360)/3,0))</f>
        <v/>
      </c>
      <c r="F2360" s="153">
        <f>IF(A2360="","",WEEKNUM(A2360,2))</f>
        <v/>
      </c>
      <c r="G2360" s="153">
        <f>IF(A2360="","",WEEKDAY(A2360,2))</f>
        <v/>
      </c>
      <c r="H2360" s="153">
        <f>IF(A2360="","",CHOOSE(WEEKDAY(A2360,2),"Pazartesi","Salı","Çarşamba","Perşembe","Cuma","Cumartesi","Pazar"))</f>
        <v/>
      </c>
    </row>
    <row r="2361" ht="10.5" customHeight="1" s="113">
      <c r="A2361" s="152" t="n">
        <v>44364</v>
      </c>
      <c r="B2361" s="153">
        <f>IF(A2361="","",YEAR(A2361))</f>
        <v/>
      </c>
      <c r="C2361" s="153">
        <f>IF(A2361="","",MONTH(A2361))</f>
        <v/>
      </c>
      <c r="D2361" s="153">
        <f>IF(A2361="","",CHOOSE(MONTH(A2361),"Ocak","Şubat","Mart","Nisan","Mayıs","Haziran","Temmuz","Ağustos","Eylül","Ekim","Kasım","Aralık"))</f>
        <v/>
      </c>
      <c r="E2361" s="153">
        <f>IF(A2361="","",ROUNDUP(MONTH(A2361)/3,0))</f>
        <v/>
      </c>
      <c r="F2361" s="153">
        <f>IF(A2361="","",WEEKNUM(A2361,2))</f>
        <v/>
      </c>
      <c r="G2361" s="153">
        <f>IF(A2361="","",WEEKDAY(A2361,2))</f>
        <v/>
      </c>
      <c r="H2361" s="153">
        <f>IF(A2361="","",CHOOSE(WEEKDAY(A2361,2),"Pazartesi","Salı","Çarşamba","Perşembe","Cuma","Cumartesi","Pazar"))</f>
        <v/>
      </c>
    </row>
    <row r="2362" ht="10.5" customHeight="1" s="113">
      <c r="A2362" s="152" t="n">
        <v>44365</v>
      </c>
      <c r="B2362" s="153">
        <f>IF(A2362="","",YEAR(A2362))</f>
        <v/>
      </c>
      <c r="C2362" s="153">
        <f>IF(A2362="","",MONTH(A2362))</f>
        <v/>
      </c>
      <c r="D2362" s="153">
        <f>IF(A2362="","",CHOOSE(MONTH(A2362),"Ocak","Şubat","Mart","Nisan","Mayıs","Haziran","Temmuz","Ağustos","Eylül","Ekim","Kasım","Aralık"))</f>
        <v/>
      </c>
      <c r="E2362" s="153">
        <f>IF(A2362="","",ROUNDUP(MONTH(A2362)/3,0))</f>
        <v/>
      </c>
      <c r="F2362" s="153">
        <f>IF(A2362="","",WEEKNUM(A2362,2))</f>
        <v/>
      </c>
      <c r="G2362" s="153">
        <f>IF(A2362="","",WEEKDAY(A2362,2))</f>
        <v/>
      </c>
      <c r="H2362" s="153">
        <f>IF(A2362="","",CHOOSE(WEEKDAY(A2362,2),"Pazartesi","Salı","Çarşamba","Perşembe","Cuma","Cumartesi","Pazar"))</f>
        <v/>
      </c>
    </row>
    <row r="2363" ht="10.5" customHeight="1" s="113">
      <c r="A2363" s="152" t="n">
        <v>44366</v>
      </c>
      <c r="B2363" s="153">
        <f>IF(A2363="","",YEAR(A2363))</f>
        <v/>
      </c>
      <c r="C2363" s="153">
        <f>IF(A2363="","",MONTH(A2363))</f>
        <v/>
      </c>
      <c r="D2363" s="153">
        <f>IF(A2363="","",CHOOSE(MONTH(A2363),"Ocak","Şubat","Mart","Nisan","Mayıs","Haziran","Temmuz","Ağustos","Eylül","Ekim","Kasım","Aralık"))</f>
        <v/>
      </c>
      <c r="E2363" s="153">
        <f>IF(A2363="","",ROUNDUP(MONTH(A2363)/3,0))</f>
        <v/>
      </c>
      <c r="F2363" s="153">
        <f>IF(A2363="","",WEEKNUM(A2363,2))</f>
        <v/>
      </c>
      <c r="G2363" s="153">
        <f>IF(A2363="","",WEEKDAY(A2363,2))</f>
        <v/>
      </c>
      <c r="H2363" s="153">
        <f>IF(A2363="","",CHOOSE(WEEKDAY(A2363,2),"Pazartesi","Salı","Çarşamba","Perşembe","Cuma","Cumartesi","Pazar"))</f>
        <v/>
      </c>
    </row>
    <row r="2364" ht="10.5" customHeight="1" s="113">
      <c r="A2364" s="152" t="n">
        <v>44367</v>
      </c>
      <c r="B2364" s="153">
        <f>IF(A2364="","",YEAR(A2364))</f>
        <v/>
      </c>
      <c r="C2364" s="153">
        <f>IF(A2364="","",MONTH(A2364))</f>
        <v/>
      </c>
      <c r="D2364" s="153">
        <f>IF(A2364="","",CHOOSE(MONTH(A2364),"Ocak","Şubat","Mart","Nisan","Mayıs","Haziran","Temmuz","Ağustos","Eylül","Ekim","Kasım","Aralık"))</f>
        <v/>
      </c>
      <c r="E2364" s="153">
        <f>IF(A2364="","",ROUNDUP(MONTH(A2364)/3,0))</f>
        <v/>
      </c>
      <c r="F2364" s="153">
        <f>IF(A2364="","",WEEKNUM(A2364,2))</f>
        <v/>
      </c>
      <c r="G2364" s="153">
        <f>IF(A2364="","",WEEKDAY(A2364,2))</f>
        <v/>
      </c>
      <c r="H2364" s="153">
        <f>IF(A2364="","",CHOOSE(WEEKDAY(A2364,2),"Pazartesi","Salı","Çarşamba","Perşembe","Cuma","Cumartesi","Pazar"))</f>
        <v/>
      </c>
    </row>
    <row r="2365" ht="10.5" customHeight="1" s="113">
      <c r="A2365" s="152" t="n">
        <v>44368</v>
      </c>
      <c r="B2365" s="153">
        <f>IF(A2365="","",YEAR(A2365))</f>
        <v/>
      </c>
      <c r="C2365" s="153">
        <f>IF(A2365="","",MONTH(A2365))</f>
        <v/>
      </c>
      <c r="D2365" s="153">
        <f>IF(A2365="","",CHOOSE(MONTH(A2365),"Ocak","Şubat","Mart","Nisan","Mayıs","Haziran","Temmuz","Ağustos","Eylül","Ekim","Kasım","Aralık"))</f>
        <v/>
      </c>
      <c r="E2365" s="153">
        <f>IF(A2365="","",ROUNDUP(MONTH(A2365)/3,0))</f>
        <v/>
      </c>
      <c r="F2365" s="153">
        <f>IF(A2365="","",WEEKNUM(A2365,2))</f>
        <v/>
      </c>
      <c r="G2365" s="153">
        <f>IF(A2365="","",WEEKDAY(A2365,2))</f>
        <v/>
      </c>
      <c r="H2365" s="153">
        <f>IF(A2365="","",CHOOSE(WEEKDAY(A2365,2),"Pazartesi","Salı","Çarşamba","Perşembe","Cuma","Cumartesi","Pazar"))</f>
        <v/>
      </c>
    </row>
    <row r="2366" ht="10.5" customHeight="1" s="113">
      <c r="A2366" s="152" t="n">
        <v>44369</v>
      </c>
      <c r="B2366" s="153">
        <f>IF(A2366="","",YEAR(A2366))</f>
        <v/>
      </c>
      <c r="C2366" s="153">
        <f>IF(A2366="","",MONTH(A2366))</f>
        <v/>
      </c>
      <c r="D2366" s="153">
        <f>IF(A2366="","",CHOOSE(MONTH(A2366),"Ocak","Şubat","Mart","Nisan","Mayıs","Haziran","Temmuz","Ağustos","Eylül","Ekim","Kasım","Aralık"))</f>
        <v/>
      </c>
      <c r="E2366" s="153">
        <f>IF(A2366="","",ROUNDUP(MONTH(A2366)/3,0))</f>
        <v/>
      </c>
      <c r="F2366" s="153">
        <f>IF(A2366="","",WEEKNUM(A2366,2))</f>
        <v/>
      </c>
      <c r="G2366" s="153">
        <f>IF(A2366="","",WEEKDAY(A2366,2))</f>
        <v/>
      </c>
      <c r="H2366" s="153">
        <f>IF(A2366="","",CHOOSE(WEEKDAY(A2366,2),"Pazartesi","Salı","Çarşamba","Perşembe","Cuma","Cumartesi","Pazar"))</f>
        <v/>
      </c>
    </row>
    <row r="2367" ht="10.5" customHeight="1" s="113">
      <c r="A2367" s="152" t="n">
        <v>44370</v>
      </c>
      <c r="B2367" s="153">
        <f>IF(A2367="","",YEAR(A2367))</f>
        <v/>
      </c>
      <c r="C2367" s="153">
        <f>IF(A2367="","",MONTH(A2367))</f>
        <v/>
      </c>
      <c r="D2367" s="153">
        <f>IF(A2367="","",CHOOSE(MONTH(A2367),"Ocak","Şubat","Mart","Nisan","Mayıs","Haziran","Temmuz","Ağustos","Eylül","Ekim","Kasım","Aralık"))</f>
        <v/>
      </c>
      <c r="E2367" s="153">
        <f>IF(A2367="","",ROUNDUP(MONTH(A2367)/3,0))</f>
        <v/>
      </c>
      <c r="F2367" s="153">
        <f>IF(A2367="","",WEEKNUM(A2367,2))</f>
        <v/>
      </c>
      <c r="G2367" s="153">
        <f>IF(A2367="","",WEEKDAY(A2367,2))</f>
        <v/>
      </c>
      <c r="H2367" s="153">
        <f>IF(A2367="","",CHOOSE(WEEKDAY(A2367,2),"Pazartesi","Salı","Çarşamba","Perşembe","Cuma","Cumartesi","Pazar"))</f>
        <v/>
      </c>
    </row>
    <row r="2368" ht="10.5" customHeight="1" s="113">
      <c r="A2368" s="152" t="n">
        <v>44371</v>
      </c>
      <c r="B2368" s="153">
        <f>IF(A2368="","",YEAR(A2368))</f>
        <v/>
      </c>
      <c r="C2368" s="153">
        <f>IF(A2368="","",MONTH(A2368))</f>
        <v/>
      </c>
      <c r="D2368" s="153">
        <f>IF(A2368="","",CHOOSE(MONTH(A2368),"Ocak","Şubat","Mart","Nisan","Mayıs","Haziran","Temmuz","Ağustos","Eylül","Ekim","Kasım","Aralık"))</f>
        <v/>
      </c>
      <c r="E2368" s="153">
        <f>IF(A2368="","",ROUNDUP(MONTH(A2368)/3,0))</f>
        <v/>
      </c>
      <c r="F2368" s="153">
        <f>IF(A2368="","",WEEKNUM(A2368,2))</f>
        <v/>
      </c>
      <c r="G2368" s="153">
        <f>IF(A2368="","",WEEKDAY(A2368,2))</f>
        <v/>
      </c>
      <c r="H2368" s="153">
        <f>IF(A2368="","",CHOOSE(WEEKDAY(A2368,2),"Pazartesi","Salı","Çarşamba","Perşembe","Cuma","Cumartesi","Pazar"))</f>
        <v/>
      </c>
    </row>
    <row r="2369" ht="10.5" customHeight="1" s="113">
      <c r="A2369" s="152" t="n">
        <v>44372</v>
      </c>
      <c r="B2369" s="153">
        <f>IF(A2369="","",YEAR(A2369))</f>
        <v/>
      </c>
      <c r="C2369" s="153">
        <f>IF(A2369="","",MONTH(A2369))</f>
        <v/>
      </c>
      <c r="D2369" s="153">
        <f>IF(A2369="","",CHOOSE(MONTH(A2369),"Ocak","Şubat","Mart","Nisan","Mayıs","Haziran","Temmuz","Ağustos","Eylül","Ekim","Kasım","Aralık"))</f>
        <v/>
      </c>
      <c r="E2369" s="153">
        <f>IF(A2369="","",ROUNDUP(MONTH(A2369)/3,0))</f>
        <v/>
      </c>
      <c r="F2369" s="153">
        <f>IF(A2369="","",WEEKNUM(A2369,2))</f>
        <v/>
      </c>
      <c r="G2369" s="153">
        <f>IF(A2369="","",WEEKDAY(A2369,2))</f>
        <v/>
      </c>
      <c r="H2369" s="153">
        <f>IF(A2369="","",CHOOSE(WEEKDAY(A2369,2),"Pazartesi","Salı","Çarşamba","Perşembe","Cuma","Cumartesi","Pazar"))</f>
        <v/>
      </c>
    </row>
    <row r="2370" ht="10.5" customHeight="1" s="113">
      <c r="A2370" s="152" t="n">
        <v>44373</v>
      </c>
      <c r="B2370" s="153">
        <f>IF(A2370="","",YEAR(A2370))</f>
        <v/>
      </c>
      <c r="C2370" s="153">
        <f>IF(A2370="","",MONTH(A2370))</f>
        <v/>
      </c>
      <c r="D2370" s="153">
        <f>IF(A2370="","",CHOOSE(MONTH(A2370),"Ocak","Şubat","Mart","Nisan","Mayıs","Haziran","Temmuz","Ağustos","Eylül","Ekim","Kasım","Aralık"))</f>
        <v/>
      </c>
      <c r="E2370" s="153">
        <f>IF(A2370="","",ROUNDUP(MONTH(A2370)/3,0))</f>
        <v/>
      </c>
      <c r="F2370" s="153">
        <f>IF(A2370="","",WEEKNUM(A2370,2))</f>
        <v/>
      </c>
      <c r="G2370" s="153">
        <f>IF(A2370="","",WEEKDAY(A2370,2))</f>
        <v/>
      </c>
      <c r="H2370" s="153">
        <f>IF(A2370="","",CHOOSE(WEEKDAY(A2370,2),"Pazartesi","Salı","Çarşamba","Perşembe","Cuma","Cumartesi","Pazar"))</f>
        <v/>
      </c>
    </row>
    <row r="2371" ht="10.5" customHeight="1" s="113">
      <c r="A2371" s="152" t="n">
        <v>44374</v>
      </c>
      <c r="B2371" s="153">
        <f>IF(A2371="","",YEAR(A2371))</f>
        <v/>
      </c>
      <c r="C2371" s="153">
        <f>IF(A2371="","",MONTH(A2371))</f>
        <v/>
      </c>
      <c r="D2371" s="153">
        <f>IF(A2371="","",CHOOSE(MONTH(A2371),"Ocak","Şubat","Mart","Nisan","Mayıs","Haziran","Temmuz","Ağustos","Eylül","Ekim","Kasım","Aralık"))</f>
        <v/>
      </c>
      <c r="E2371" s="153">
        <f>IF(A2371="","",ROUNDUP(MONTH(A2371)/3,0))</f>
        <v/>
      </c>
      <c r="F2371" s="153">
        <f>IF(A2371="","",WEEKNUM(A2371,2))</f>
        <v/>
      </c>
      <c r="G2371" s="153">
        <f>IF(A2371="","",WEEKDAY(A2371,2))</f>
        <v/>
      </c>
      <c r="H2371" s="153">
        <f>IF(A2371="","",CHOOSE(WEEKDAY(A2371,2),"Pazartesi","Salı","Çarşamba","Perşembe","Cuma","Cumartesi","Pazar"))</f>
        <v/>
      </c>
    </row>
    <row r="2372" ht="10.5" customHeight="1" s="113">
      <c r="A2372" s="152" t="n">
        <v>44375</v>
      </c>
      <c r="B2372" s="153">
        <f>IF(A2372="","",YEAR(A2372))</f>
        <v/>
      </c>
      <c r="C2372" s="153">
        <f>IF(A2372="","",MONTH(A2372))</f>
        <v/>
      </c>
      <c r="D2372" s="153">
        <f>IF(A2372="","",CHOOSE(MONTH(A2372),"Ocak","Şubat","Mart","Nisan","Mayıs","Haziran","Temmuz","Ağustos","Eylül","Ekim","Kasım","Aralık"))</f>
        <v/>
      </c>
      <c r="E2372" s="153">
        <f>IF(A2372="","",ROUNDUP(MONTH(A2372)/3,0))</f>
        <v/>
      </c>
      <c r="F2372" s="153">
        <f>IF(A2372="","",WEEKNUM(A2372,2))</f>
        <v/>
      </c>
      <c r="G2372" s="153">
        <f>IF(A2372="","",WEEKDAY(A2372,2))</f>
        <v/>
      </c>
      <c r="H2372" s="153">
        <f>IF(A2372="","",CHOOSE(WEEKDAY(A2372,2),"Pazartesi","Salı","Çarşamba","Perşembe","Cuma","Cumartesi","Pazar"))</f>
        <v/>
      </c>
    </row>
    <row r="2373" ht="10.5" customHeight="1" s="113">
      <c r="A2373" s="152" t="n">
        <v>44376</v>
      </c>
      <c r="B2373" s="153">
        <f>IF(A2373="","",YEAR(A2373))</f>
        <v/>
      </c>
      <c r="C2373" s="153">
        <f>IF(A2373="","",MONTH(A2373))</f>
        <v/>
      </c>
      <c r="D2373" s="153">
        <f>IF(A2373="","",CHOOSE(MONTH(A2373),"Ocak","Şubat","Mart","Nisan","Mayıs","Haziran","Temmuz","Ağustos","Eylül","Ekim","Kasım","Aralık"))</f>
        <v/>
      </c>
      <c r="E2373" s="153">
        <f>IF(A2373="","",ROUNDUP(MONTH(A2373)/3,0))</f>
        <v/>
      </c>
      <c r="F2373" s="153">
        <f>IF(A2373="","",WEEKNUM(A2373,2))</f>
        <v/>
      </c>
      <c r="G2373" s="153">
        <f>IF(A2373="","",WEEKDAY(A2373,2))</f>
        <v/>
      </c>
      <c r="H2373" s="153">
        <f>IF(A2373="","",CHOOSE(WEEKDAY(A2373,2),"Pazartesi","Salı","Çarşamba","Perşembe","Cuma","Cumartesi","Pazar"))</f>
        <v/>
      </c>
    </row>
    <row r="2374" ht="10.5" customHeight="1" s="113">
      <c r="A2374" s="152" t="n">
        <v>44377</v>
      </c>
      <c r="B2374" s="153">
        <f>IF(A2374="","",YEAR(A2374))</f>
        <v/>
      </c>
      <c r="C2374" s="153">
        <f>IF(A2374="","",MONTH(A2374))</f>
        <v/>
      </c>
      <c r="D2374" s="153">
        <f>IF(A2374="","",CHOOSE(MONTH(A2374),"Ocak","Şubat","Mart","Nisan","Mayıs","Haziran","Temmuz","Ağustos","Eylül","Ekim","Kasım","Aralık"))</f>
        <v/>
      </c>
      <c r="E2374" s="153">
        <f>IF(A2374="","",ROUNDUP(MONTH(A2374)/3,0))</f>
        <v/>
      </c>
      <c r="F2374" s="153">
        <f>IF(A2374="","",WEEKNUM(A2374,2))</f>
        <v/>
      </c>
      <c r="G2374" s="153">
        <f>IF(A2374="","",WEEKDAY(A2374,2))</f>
        <v/>
      </c>
      <c r="H2374" s="153">
        <f>IF(A2374="","",CHOOSE(WEEKDAY(A2374,2),"Pazartesi","Salı","Çarşamba","Perşembe","Cuma","Cumartesi","Pazar"))</f>
        <v/>
      </c>
    </row>
    <row r="2375" ht="10.5" customHeight="1" s="113">
      <c r="A2375" s="152" t="n">
        <v>44378</v>
      </c>
      <c r="B2375" s="153">
        <f>IF(A2375="","",YEAR(A2375))</f>
        <v/>
      </c>
      <c r="C2375" s="153">
        <f>IF(A2375="","",MONTH(A2375))</f>
        <v/>
      </c>
      <c r="D2375" s="153">
        <f>IF(A2375="","",CHOOSE(MONTH(A2375),"Ocak","Şubat","Mart","Nisan","Mayıs","Haziran","Temmuz","Ağustos","Eylül","Ekim","Kasım","Aralık"))</f>
        <v/>
      </c>
      <c r="E2375" s="153">
        <f>IF(A2375="","",ROUNDUP(MONTH(A2375)/3,0))</f>
        <v/>
      </c>
      <c r="F2375" s="153">
        <f>IF(A2375="","",WEEKNUM(A2375,2))</f>
        <v/>
      </c>
      <c r="G2375" s="153">
        <f>IF(A2375="","",WEEKDAY(A2375,2))</f>
        <v/>
      </c>
      <c r="H2375" s="153">
        <f>IF(A2375="","",CHOOSE(WEEKDAY(A2375,2),"Pazartesi","Salı","Çarşamba","Perşembe","Cuma","Cumartesi","Pazar"))</f>
        <v/>
      </c>
    </row>
    <row r="2376" ht="10.5" customHeight="1" s="113">
      <c r="A2376" s="152" t="n">
        <v>44379</v>
      </c>
      <c r="B2376" s="153">
        <f>IF(A2376="","",YEAR(A2376))</f>
        <v/>
      </c>
      <c r="C2376" s="153">
        <f>IF(A2376="","",MONTH(A2376))</f>
        <v/>
      </c>
      <c r="D2376" s="153">
        <f>IF(A2376="","",CHOOSE(MONTH(A2376),"Ocak","Şubat","Mart","Nisan","Mayıs","Haziran","Temmuz","Ağustos","Eylül","Ekim","Kasım","Aralık"))</f>
        <v/>
      </c>
      <c r="E2376" s="153">
        <f>IF(A2376="","",ROUNDUP(MONTH(A2376)/3,0))</f>
        <v/>
      </c>
      <c r="F2376" s="153">
        <f>IF(A2376="","",WEEKNUM(A2376,2))</f>
        <v/>
      </c>
      <c r="G2376" s="153">
        <f>IF(A2376="","",WEEKDAY(A2376,2))</f>
        <v/>
      </c>
      <c r="H2376" s="153">
        <f>IF(A2376="","",CHOOSE(WEEKDAY(A2376,2),"Pazartesi","Salı","Çarşamba","Perşembe","Cuma","Cumartesi","Pazar"))</f>
        <v/>
      </c>
    </row>
    <row r="2377" ht="10.5" customHeight="1" s="113">
      <c r="A2377" s="152" t="n">
        <v>44380</v>
      </c>
      <c r="B2377" s="153">
        <f>IF(A2377="","",YEAR(A2377))</f>
        <v/>
      </c>
      <c r="C2377" s="153">
        <f>IF(A2377="","",MONTH(A2377))</f>
        <v/>
      </c>
      <c r="D2377" s="153">
        <f>IF(A2377="","",CHOOSE(MONTH(A2377),"Ocak","Şubat","Mart","Nisan","Mayıs","Haziran","Temmuz","Ağustos","Eylül","Ekim","Kasım","Aralık"))</f>
        <v/>
      </c>
      <c r="E2377" s="153">
        <f>IF(A2377="","",ROUNDUP(MONTH(A2377)/3,0))</f>
        <v/>
      </c>
      <c r="F2377" s="153">
        <f>IF(A2377="","",WEEKNUM(A2377,2))</f>
        <v/>
      </c>
      <c r="G2377" s="153">
        <f>IF(A2377="","",WEEKDAY(A2377,2))</f>
        <v/>
      </c>
      <c r="H2377" s="153">
        <f>IF(A2377="","",CHOOSE(WEEKDAY(A2377,2),"Pazartesi","Salı","Çarşamba","Perşembe","Cuma","Cumartesi","Pazar"))</f>
        <v/>
      </c>
    </row>
    <row r="2378" ht="10.5" customHeight="1" s="113">
      <c r="A2378" s="152" t="n">
        <v>44381</v>
      </c>
      <c r="B2378" s="153">
        <f>IF(A2378="","",YEAR(A2378))</f>
        <v/>
      </c>
      <c r="C2378" s="153">
        <f>IF(A2378="","",MONTH(A2378))</f>
        <v/>
      </c>
      <c r="D2378" s="153">
        <f>IF(A2378="","",CHOOSE(MONTH(A2378),"Ocak","Şubat","Mart","Nisan","Mayıs","Haziran","Temmuz","Ağustos","Eylül","Ekim","Kasım","Aralık"))</f>
        <v/>
      </c>
      <c r="E2378" s="153">
        <f>IF(A2378="","",ROUNDUP(MONTH(A2378)/3,0))</f>
        <v/>
      </c>
      <c r="F2378" s="153">
        <f>IF(A2378="","",WEEKNUM(A2378,2))</f>
        <v/>
      </c>
      <c r="G2378" s="153">
        <f>IF(A2378="","",WEEKDAY(A2378,2))</f>
        <v/>
      </c>
      <c r="H2378" s="153">
        <f>IF(A2378="","",CHOOSE(WEEKDAY(A2378,2),"Pazartesi","Salı","Çarşamba","Perşembe","Cuma","Cumartesi","Pazar"))</f>
        <v/>
      </c>
    </row>
    <row r="2379" ht="10.5" customHeight="1" s="113">
      <c r="A2379" s="152" t="n">
        <v>44382</v>
      </c>
      <c r="B2379" s="153">
        <f>IF(A2379="","",YEAR(A2379))</f>
        <v/>
      </c>
      <c r="C2379" s="153">
        <f>IF(A2379="","",MONTH(A2379))</f>
        <v/>
      </c>
      <c r="D2379" s="153">
        <f>IF(A2379="","",CHOOSE(MONTH(A2379),"Ocak","Şubat","Mart","Nisan","Mayıs","Haziran","Temmuz","Ağustos","Eylül","Ekim","Kasım","Aralık"))</f>
        <v/>
      </c>
      <c r="E2379" s="153">
        <f>IF(A2379="","",ROUNDUP(MONTH(A2379)/3,0))</f>
        <v/>
      </c>
      <c r="F2379" s="153">
        <f>IF(A2379="","",WEEKNUM(A2379,2))</f>
        <v/>
      </c>
      <c r="G2379" s="153">
        <f>IF(A2379="","",WEEKDAY(A2379,2))</f>
        <v/>
      </c>
      <c r="H2379" s="153">
        <f>IF(A2379="","",CHOOSE(WEEKDAY(A2379,2),"Pazartesi","Salı","Çarşamba","Perşembe","Cuma","Cumartesi","Pazar"))</f>
        <v/>
      </c>
    </row>
    <row r="2380" ht="10.5" customHeight="1" s="113">
      <c r="A2380" s="152" t="n">
        <v>44383</v>
      </c>
      <c r="B2380" s="153">
        <f>IF(A2380="","",YEAR(A2380))</f>
        <v/>
      </c>
      <c r="C2380" s="153">
        <f>IF(A2380="","",MONTH(A2380))</f>
        <v/>
      </c>
      <c r="D2380" s="153">
        <f>IF(A2380="","",CHOOSE(MONTH(A2380),"Ocak","Şubat","Mart","Nisan","Mayıs","Haziran","Temmuz","Ağustos","Eylül","Ekim","Kasım","Aralık"))</f>
        <v/>
      </c>
      <c r="E2380" s="153">
        <f>IF(A2380="","",ROUNDUP(MONTH(A2380)/3,0))</f>
        <v/>
      </c>
      <c r="F2380" s="153">
        <f>IF(A2380="","",WEEKNUM(A2380,2))</f>
        <v/>
      </c>
      <c r="G2380" s="153">
        <f>IF(A2380="","",WEEKDAY(A2380,2))</f>
        <v/>
      </c>
      <c r="H2380" s="153">
        <f>IF(A2380="","",CHOOSE(WEEKDAY(A2380,2),"Pazartesi","Salı","Çarşamba","Perşembe","Cuma","Cumartesi","Pazar"))</f>
        <v/>
      </c>
    </row>
    <row r="2381" ht="10.5" customHeight="1" s="113">
      <c r="A2381" s="152" t="n">
        <v>44384</v>
      </c>
      <c r="B2381" s="153">
        <f>IF(A2381="","",YEAR(A2381))</f>
        <v/>
      </c>
      <c r="C2381" s="153">
        <f>IF(A2381="","",MONTH(A2381))</f>
        <v/>
      </c>
      <c r="D2381" s="153">
        <f>IF(A2381="","",CHOOSE(MONTH(A2381),"Ocak","Şubat","Mart","Nisan","Mayıs","Haziran","Temmuz","Ağustos","Eylül","Ekim","Kasım","Aralık"))</f>
        <v/>
      </c>
      <c r="E2381" s="153">
        <f>IF(A2381="","",ROUNDUP(MONTH(A2381)/3,0))</f>
        <v/>
      </c>
      <c r="F2381" s="153">
        <f>IF(A2381="","",WEEKNUM(A2381,2))</f>
        <v/>
      </c>
      <c r="G2381" s="153">
        <f>IF(A2381="","",WEEKDAY(A2381,2))</f>
        <v/>
      </c>
      <c r="H2381" s="153">
        <f>IF(A2381="","",CHOOSE(WEEKDAY(A2381,2),"Pazartesi","Salı","Çarşamba","Perşembe","Cuma","Cumartesi","Pazar"))</f>
        <v/>
      </c>
    </row>
    <row r="2382" ht="10.5" customHeight="1" s="113">
      <c r="A2382" s="152" t="n">
        <v>44385</v>
      </c>
      <c r="B2382" s="153">
        <f>IF(A2382="","",YEAR(A2382))</f>
        <v/>
      </c>
      <c r="C2382" s="153">
        <f>IF(A2382="","",MONTH(A2382))</f>
        <v/>
      </c>
      <c r="D2382" s="153">
        <f>IF(A2382="","",CHOOSE(MONTH(A2382),"Ocak","Şubat","Mart","Nisan","Mayıs","Haziran","Temmuz","Ağustos","Eylül","Ekim","Kasım","Aralık"))</f>
        <v/>
      </c>
      <c r="E2382" s="153">
        <f>IF(A2382="","",ROUNDUP(MONTH(A2382)/3,0))</f>
        <v/>
      </c>
      <c r="F2382" s="153">
        <f>IF(A2382="","",WEEKNUM(A2382,2))</f>
        <v/>
      </c>
      <c r="G2382" s="153">
        <f>IF(A2382="","",WEEKDAY(A2382,2))</f>
        <v/>
      </c>
      <c r="H2382" s="153">
        <f>IF(A2382="","",CHOOSE(WEEKDAY(A2382,2),"Pazartesi","Salı","Çarşamba","Perşembe","Cuma","Cumartesi","Pazar"))</f>
        <v/>
      </c>
    </row>
    <row r="2383" ht="10.5" customHeight="1" s="113">
      <c r="A2383" s="152" t="n">
        <v>44386</v>
      </c>
      <c r="B2383" s="153">
        <f>IF(A2383="","",YEAR(A2383))</f>
        <v/>
      </c>
      <c r="C2383" s="153">
        <f>IF(A2383="","",MONTH(A2383))</f>
        <v/>
      </c>
      <c r="D2383" s="153">
        <f>IF(A2383="","",CHOOSE(MONTH(A2383),"Ocak","Şubat","Mart","Nisan","Mayıs","Haziran","Temmuz","Ağustos","Eylül","Ekim","Kasım","Aralık"))</f>
        <v/>
      </c>
      <c r="E2383" s="153">
        <f>IF(A2383="","",ROUNDUP(MONTH(A2383)/3,0))</f>
        <v/>
      </c>
      <c r="F2383" s="153">
        <f>IF(A2383="","",WEEKNUM(A2383,2))</f>
        <v/>
      </c>
      <c r="G2383" s="153">
        <f>IF(A2383="","",WEEKDAY(A2383,2))</f>
        <v/>
      </c>
      <c r="H2383" s="153">
        <f>IF(A2383="","",CHOOSE(WEEKDAY(A2383,2),"Pazartesi","Salı","Çarşamba","Perşembe","Cuma","Cumartesi","Pazar"))</f>
        <v/>
      </c>
    </row>
    <row r="2384" ht="10.5" customHeight="1" s="113">
      <c r="A2384" s="152" t="n">
        <v>44387</v>
      </c>
      <c r="B2384" s="153">
        <f>IF(A2384="","",YEAR(A2384))</f>
        <v/>
      </c>
      <c r="C2384" s="153">
        <f>IF(A2384="","",MONTH(A2384))</f>
        <v/>
      </c>
      <c r="D2384" s="153">
        <f>IF(A2384="","",CHOOSE(MONTH(A2384),"Ocak","Şubat","Mart","Nisan","Mayıs","Haziran","Temmuz","Ağustos","Eylül","Ekim","Kasım","Aralık"))</f>
        <v/>
      </c>
      <c r="E2384" s="153">
        <f>IF(A2384="","",ROUNDUP(MONTH(A2384)/3,0))</f>
        <v/>
      </c>
      <c r="F2384" s="153">
        <f>IF(A2384="","",WEEKNUM(A2384,2))</f>
        <v/>
      </c>
      <c r="G2384" s="153">
        <f>IF(A2384="","",WEEKDAY(A2384,2))</f>
        <v/>
      </c>
      <c r="H2384" s="153">
        <f>IF(A2384="","",CHOOSE(WEEKDAY(A2384,2),"Pazartesi","Salı","Çarşamba","Perşembe","Cuma","Cumartesi","Pazar"))</f>
        <v/>
      </c>
    </row>
    <row r="2385" ht="10.5" customHeight="1" s="113">
      <c r="A2385" s="152" t="n">
        <v>44388</v>
      </c>
      <c r="B2385" s="153">
        <f>IF(A2385="","",YEAR(A2385))</f>
        <v/>
      </c>
      <c r="C2385" s="153">
        <f>IF(A2385="","",MONTH(A2385))</f>
        <v/>
      </c>
      <c r="D2385" s="153">
        <f>IF(A2385="","",CHOOSE(MONTH(A2385),"Ocak","Şubat","Mart","Nisan","Mayıs","Haziran","Temmuz","Ağustos","Eylül","Ekim","Kasım","Aralık"))</f>
        <v/>
      </c>
      <c r="E2385" s="153">
        <f>IF(A2385="","",ROUNDUP(MONTH(A2385)/3,0))</f>
        <v/>
      </c>
      <c r="F2385" s="153">
        <f>IF(A2385="","",WEEKNUM(A2385,2))</f>
        <v/>
      </c>
      <c r="G2385" s="153">
        <f>IF(A2385="","",WEEKDAY(A2385,2))</f>
        <v/>
      </c>
      <c r="H2385" s="153">
        <f>IF(A2385="","",CHOOSE(WEEKDAY(A2385,2),"Pazartesi","Salı","Çarşamba","Perşembe","Cuma","Cumartesi","Pazar"))</f>
        <v/>
      </c>
    </row>
    <row r="2386" ht="10.5" customHeight="1" s="113">
      <c r="A2386" s="152" t="n">
        <v>44389</v>
      </c>
      <c r="B2386" s="153">
        <f>IF(A2386="","",YEAR(A2386))</f>
        <v/>
      </c>
      <c r="C2386" s="153">
        <f>IF(A2386="","",MONTH(A2386))</f>
        <v/>
      </c>
      <c r="D2386" s="153">
        <f>IF(A2386="","",CHOOSE(MONTH(A2386),"Ocak","Şubat","Mart","Nisan","Mayıs","Haziran","Temmuz","Ağustos","Eylül","Ekim","Kasım","Aralık"))</f>
        <v/>
      </c>
      <c r="E2386" s="153">
        <f>IF(A2386="","",ROUNDUP(MONTH(A2386)/3,0))</f>
        <v/>
      </c>
      <c r="F2386" s="153">
        <f>IF(A2386="","",WEEKNUM(A2386,2))</f>
        <v/>
      </c>
      <c r="G2386" s="153">
        <f>IF(A2386="","",WEEKDAY(A2386,2))</f>
        <v/>
      </c>
      <c r="H2386" s="153">
        <f>IF(A2386="","",CHOOSE(WEEKDAY(A2386,2),"Pazartesi","Salı","Çarşamba","Perşembe","Cuma","Cumartesi","Pazar"))</f>
        <v/>
      </c>
    </row>
    <row r="2387" ht="10.5" customHeight="1" s="113">
      <c r="A2387" s="152" t="n">
        <v>44390</v>
      </c>
      <c r="B2387" s="153">
        <f>IF(A2387="","",YEAR(A2387))</f>
        <v/>
      </c>
      <c r="C2387" s="153">
        <f>IF(A2387="","",MONTH(A2387))</f>
        <v/>
      </c>
      <c r="D2387" s="153">
        <f>IF(A2387="","",CHOOSE(MONTH(A2387),"Ocak","Şubat","Mart","Nisan","Mayıs","Haziran","Temmuz","Ağustos","Eylül","Ekim","Kasım","Aralık"))</f>
        <v/>
      </c>
      <c r="E2387" s="153">
        <f>IF(A2387="","",ROUNDUP(MONTH(A2387)/3,0))</f>
        <v/>
      </c>
      <c r="F2387" s="153">
        <f>IF(A2387="","",WEEKNUM(A2387,2))</f>
        <v/>
      </c>
      <c r="G2387" s="153">
        <f>IF(A2387="","",WEEKDAY(A2387,2))</f>
        <v/>
      </c>
      <c r="H2387" s="153">
        <f>IF(A2387="","",CHOOSE(WEEKDAY(A2387,2),"Pazartesi","Salı","Çarşamba","Perşembe","Cuma","Cumartesi","Pazar"))</f>
        <v/>
      </c>
    </row>
    <row r="2388" ht="10.5" customHeight="1" s="113">
      <c r="A2388" s="152" t="n">
        <v>44391</v>
      </c>
      <c r="B2388" s="153">
        <f>IF(A2388="","",YEAR(A2388))</f>
        <v/>
      </c>
      <c r="C2388" s="153">
        <f>IF(A2388="","",MONTH(A2388))</f>
        <v/>
      </c>
      <c r="D2388" s="153">
        <f>IF(A2388="","",CHOOSE(MONTH(A2388),"Ocak","Şubat","Mart","Nisan","Mayıs","Haziran","Temmuz","Ağustos","Eylül","Ekim","Kasım","Aralık"))</f>
        <v/>
      </c>
      <c r="E2388" s="153">
        <f>IF(A2388="","",ROUNDUP(MONTH(A2388)/3,0))</f>
        <v/>
      </c>
      <c r="F2388" s="153">
        <f>IF(A2388="","",WEEKNUM(A2388,2))</f>
        <v/>
      </c>
      <c r="G2388" s="153">
        <f>IF(A2388="","",WEEKDAY(A2388,2))</f>
        <v/>
      </c>
      <c r="H2388" s="153">
        <f>IF(A2388="","",CHOOSE(WEEKDAY(A2388,2),"Pazartesi","Salı","Çarşamba","Perşembe","Cuma","Cumartesi","Pazar"))</f>
        <v/>
      </c>
    </row>
    <row r="2389" ht="10.5" customHeight="1" s="113">
      <c r="A2389" s="152" t="n">
        <v>44392</v>
      </c>
      <c r="B2389" s="153">
        <f>IF(A2389="","",YEAR(A2389))</f>
        <v/>
      </c>
      <c r="C2389" s="153">
        <f>IF(A2389="","",MONTH(A2389))</f>
        <v/>
      </c>
      <c r="D2389" s="153">
        <f>IF(A2389="","",CHOOSE(MONTH(A2389),"Ocak","Şubat","Mart","Nisan","Mayıs","Haziran","Temmuz","Ağustos","Eylül","Ekim","Kasım","Aralık"))</f>
        <v/>
      </c>
      <c r="E2389" s="153">
        <f>IF(A2389="","",ROUNDUP(MONTH(A2389)/3,0))</f>
        <v/>
      </c>
      <c r="F2389" s="153">
        <f>IF(A2389="","",WEEKNUM(A2389,2))</f>
        <v/>
      </c>
      <c r="G2389" s="153">
        <f>IF(A2389="","",WEEKDAY(A2389,2))</f>
        <v/>
      </c>
      <c r="H2389" s="153">
        <f>IF(A2389="","",CHOOSE(WEEKDAY(A2389,2),"Pazartesi","Salı","Çarşamba","Perşembe","Cuma","Cumartesi","Pazar"))</f>
        <v/>
      </c>
    </row>
    <row r="2390" ht="10.5" customHeight="1" s="113">
      <c r="A2390" s="152" t="n">
        <v>44393</v>
      </c>
      <c r="B2390" s="153">
        <f>IF(A2390="","",YEAR(A2390))</f>
        <v/>
      </c>
      <c r="C2390" s="153">
        <f>IF(A2390="","",MONTH(A2390))</f>
        <v/>
      </c>
      <c r="D2390" s="153">
        <f>IF(A2390="","",CHOOSE(MONTH(A2390),"Ocak","Şubat","Mart","Nisan","Mayıs","Haziran","Temmuz","Ağustos","Eylül","Ekim","Kasım","Aralık"))</f>
        <v/>
      </c>
      <c r="E2390" s="153">
        <f>IF(A2390="","",ROUNDUP(MONTH(A2390)/3,0))</f>
        <v/>
      </c>
      <c r="F2390" s="153">
        <f>IF(A2390="","",WEEKNUM(A2390,2))</f>
        <v/>
      </c>
      <c r="G2390" s="153">
        <f>IF(A2390="","",WEEKDAY(A2390,2))</f>
        <v/>
      </c>
      <c r="H2390" s="153">
        <f>IF(A2390="","",CHOOSE(WEEKDAY(A2390,2),"Pazartesi","Salı","Çarşamba","Perşembe","Cuma","Cumartesi","Pazar"))</f>
        <v/>
      </c>
    </row>
    <row r="2391" ht="10.5" customHeight="1" s="113">
      <c r="A2391" s="152" t="n">
        <v>44394</v>
      </c>
      <c r="B2391" s="153">
        <f>IF(A2391="","",YEAR(A2391))</f>
        <v/>
      </c>
      <c r="C2391" s="153">
        <f>IF(A2391="","",MONTH(A2391))</f>
        <v/>
      </c>
      <c r="D2391" s="153">
        <f>IF(A2391="","",CHOOSE(MONTH(A2391),"Ocak","Şubat","Mart","Nisan","Mayıs","Haziran","Temmuz","Ağustos","Eylül","Ekim","Kasım","Aralık"))</f>
        <v/>
      </c>
      <c r="E2391" s="153">
        <f>IF(A2391="","",ROUNDUP(MONTH(A2391)/3,0))</f>
        <v/>
      </c>
      <c r="F2391" s="153">
        <f>IF(A2391="","",WEEKNUM(A2391,2))</f>
        <v/>
      </c>
      <c r="G2391" s="153">
        <f>IF(A2391="","",WEEKDAY(A2391,2))</f>
        <v/>
      </c>
      <c r="H2391" s="153">
        <f>IF(A2391="","",CHOOSE(WEEKDAY(A2391,2),"Pazartesi","Salı","Çarşamba","Perşembe","Cuma","Cumartesi","Pazar"))</f>
        <v/>
      </c>
    </row>
    <row r="2392" ht="10.5" customHeight="1" s="113">
      <c r="A2392" s="152" t="n">
        <v>44395</v>
      </c>
      <c r="B2392" s="153">
        <f>IF(A2392="","",YEAR(A2392))</f>
        <v/>
      </c>
      <c r="C2392" s="153">
        <f>IF(A2392="","",MONTH(A2392))</f>
        <v/>
      </c>
      <c r="D2392" s="153">
        <f>IF(A2392="","",CHOOSE(MONTH(A2392),"Ocak","Şubat","Mart","Nisan","Mayıs","Haziran","Temmuz","Ağustos","Eylül","Ekim","Kasım","Aralık"))</f>
        <v/>
      </c>
      <c r="E2392" s="153">
        <f>IF(A2392="","",ROUNDUP(MONTH(A2392)/3,0))</f>
        <v/>
      </c>
      <c r="F2392" s="153">
        <f>IF(A2392="","",WEEKNUM(A2392,2))</f>
        <v/>
      </c>
      <c r="G2392" s="153">
        <f>IF(A2392="","",WEEKDAY(A2392,2))</f>
        <v/>
      </c>
      <c r="H2392" s="153">
        <f>IF(A2392="","",CHOOSE(WEEKDAY(A2392,2),"Pazartesi","Salı","Çarşamba","Perşembe","Cuma","Cumartesi","Pazar"))</f>
        <v/>
      </c>
    </row>
    <row r="2393" ht="10.5" customHeight="1" s="113">
      <c r="A2393" s="152" t="n">
        <v>44396</v>
      </c>
      <c r="B2393" s="153">
        <f>IF(A2393="","",YEAR(A2393))</f>
        <v/>
      </c>
      <c r="C2393" s="153">
        <f>IF(A2393="","",MONTH(A2393))</f>
        <v/>
      </c>
      <c r="D2393" s="153">
        <f>IF(A2393="","",CHOOSE(MONTH(A2393),"Ocak","Şubat","Mart","Nisan","Mayıs","Haziran","Temmuz","Ağustos","Eylül","Ekim","Kasım","Aralık"))</f>
        <v/>
      </c>
      <c r="E2393" s="153">
        <f>IF(A2393="","",ROUNDUP(MONTH(A2393)/3,0))</f>
        <v/>
      </c>
      <c r="F2393" s="153">
        <f>IF(A2393="","",WEEKNUM(A2393,2))</f>
        <v/>
      </c>
      <c r="G2393" s="153">
        <f>IF(A2393="","",WEEKDAY(A2393,2))</f>
        <v/>
      </c>
      <c r="H2393" s="153">
        <f>IF(A2393="","",CHOOSE(WEEKDAY(A2393,2),"Pazartesi","Salı","Çarşamba","Perşembe","Cuma","Cumartesi","Pazar"))</f>
        <v/>
      </c>
    </row>
    <row r="2394" ht="10.5" customHeight="1" s="113">
      <c r="A2394" s="152" t="n">
        <v>44397</v>
      </c>
      <c r="B2394" s="153">
        <f>IF(A2394="","",YEAR(A2394))</f>
        <v/>
      </c>
      <c r="C2394" s="153">
        <f>IF(A2394="","",MONTH(A2394))</f>
        <v/>
      </c>
      <c r="D2394" s="153">
        <f>IF(A2394="","",CHOOSE(MONTH(A2394),"Ocak","Şubat","Mart","Nisan","Mayıs","Haziran","Temmuz","Ağustos","Eylül","Ekim","Kasım","Aralık"))</f>
        <v/>
      </c>
      <c r="E2394" s="153">
        <f>IF(A2394="","",ROUNDUP(MONTH(A2394)/3,0))</f>
        <v/>
      </c>
      <c r="F2394" s="153">
        <f>IF(A2394="","",WEEKNUM(A2394,2))</f>
        <v/>
      </c>
      <c r="G2394" s="153">
        <f>IF(A2394="","",WEEKDAY(A2394,2))</f>
        <v/>
      </c>
      <c r="H2394" s="153">
        <f>IF(A2394="","",CHOOSE(WEEKDAY(A2394,2),"Pazartesi","Salı","Çarşamba","Perşembe","Cuma","Cumartesi","Pazar"))</f>
        <v/>
      </c>
    </row>
    <row r="2395" ht="10.5" customHeight="1" s="113">
      <c r="A2395" s="152" t="n">
        <v>44398</v>
      </c>
      <c r="B2395" s="153">
        <f>IF(A2395="","",YEAR(A2395))</f>
        <v/>
      </c>
      <c r="C2395" s="153">
        <f>IF(A2395="","",MONTH(A2395))</f>
        <v/>
      </c>
      <c r="D2395" s="153">
        <f>IF(A2395="","",CHOOSE(MONTH(A2395),"Ocak","Şubat","Mart","Nisan","Mayıs","Haziran","Temmuz","Ağustos","Eylül","Ekim","Kasım","Aralık"))</f>
        <v/>
      </c>
      <c r="E2395" s="153">
        <f>IF(A2395="","",ROUNDUP(MONTH(A2395)/3,0))</f>
        <v/>
      </c>
      <c r="F2395" s="153">
        <f>IF(A2395="","",WEEKNUM(A2395,2))</f>
        <v/>
      </c>
      <c r="G2395" s="153">
        <f>IF(A2395="","",WEEKDAY(A2395,2))</f>
        <v/>
      </c>
      <c r="H2395" s="153">
        <f>IF(A2395="","",CHOOSE(WEEKDAY(A2395,2),"Pazartesi","Salı","Çarşamba","Perşembe","Cuma","Cumartesi","Pazar"))</f>
        <v/>
      </c>
    </row>
    <row r="2396" ht="10.5" customHeight="1" s="113">
      <c r="A2396" s="152" t="n">
        <v>44399</v>
      </c>
      <c r="B2396" s="153">
        <f>IF(A2396="","",YEAR(A2396))</f>
        <v/>
      </c>
      <c r="C2396" s="153">
        <f>IF(A2396="","",MONTH(A2396))</f>
        <v/>
      </c>
      <c r="D2396" s="153">
        <f>IF(A2396="","",CHOOSE(MONTH(A2396),"Ocak","Şubat","Mart","Nisan","Mayıs","Haziran","Temmuz","Ağustos","Eylül","Ekim","Kasım","Aralık"))</f>
        <v/>
      </c>
      <c r="E2396" s="153">
        <f>IF(A2396="","",ROUNDUP(MONTH(A2396)/3,0))</f>
        <v/>
      </c>
      <c r="F2396" s="153">
        <f>IF(A2396="","",WEEKNUM(A2396,2))</f>
        <v/>
      </c>
      <c r="G2396" s="153">
        <f>IF(A2396="","",WEEKDAY(A2396,2))</f>
        <v/>
      </c>
      <c r="H2396" s="153">
        <f>IF(A2396="","",CHOOSE(WEEKDAY(A2396,2),"Pazartesi","Salı","Çarşamba","Perşembe","Cuma","Cumartesi","Pazar"))</f>
        <v/>
      </c>
    </row>
    <row r="2397" ht="10.5" customHeight="1" s="113">
      <c r="A2397" s="152" t="n">
        <v>44400</v>
      </c>
      <c r="B2397" s="153">
        <f>IF(A2397="","",YEAR(A2397))</f>
        <v/>
      </c>
      <c r="C2397" s="153">
        <f>IF(A2397="","",MONTH(A2397))</f>
        <v/>
      </c>
      <c r="D2397" s="153">
        <f>IF(A2397="","",CHOOSE(MONTH(A2397),"Ocak","Şubat","Mart","Nisan","Mayıs","Haziran","Temmuz","Ağustos","Eylül","Ekim","Kasım","Aralık"))</f>
        <v/>
      </c>
      <c r="E2397" s="153">
        <f>IF(A2397="","",ROUNDUP(MONTH(A2397)/3,0))</f>
        <v/>
      </c>
      <c r="F2397" s="153">
        <f>IF(A2397="","",WEEKNUM(A2397,2))</f>
        <v/>
      </c>
      <c r="G2397" s="153">
        <f>IF(A2397="","",WEEKDAY(A2397,2))</f>
        <v/>
      </c>
      <c r="H2397" s="153">
        <f>IF(A2397="","",CHOOSE(WEEKDAY(A2397,2),"Pazartesi","Salı","Çarşamba","Perşembe","Cuma","Cumartesi","Pazar"))</f>
        <v/>
      </c>
    </row>
    <row r="2398" ht="10.5" customHeight="1" s="113">
      <c r="A2398" s="152" t="n">
        <v>44401</v>
      </c>
      <c r="B2398" s="153">
        <f>IF(A2398="","",YEAR(A2398))</f>
        <v/>
      </c>
      <c r="C2398" s="153">
        <f>IF(A2398="","",MONTH(A2398))</f>
        <v/>
      </c>
      <c r="D2398" s="153">
        <f>IF(A2398="","",CHOOSE(MONTH(A2398),"Ocak","Şubat","Mart","Nisan","Mayıs","Haziran","Temmuz","Ağustos","Eylül","Ekim","Kasım","Aralık"))</f>
        <v/>
      </c>
      <c r="E2398" s="153">
        <f>IF(A2398="","",ROUNDUP(MONTH(A2398)/3,0))</f>
        <v/>
      </c>
      <c r="F2398" s="153">
        <f>IF(A2398="","",WEEKNUM(A2398,2))</f>
        <v/>
      </c>
      <c r="G2398" s="153">
        <f>IF(A2398="","",WEEKDAY(A2398,2))</f>
        <v/>
      </c>
      <c r="H2398" s="153">
        <f>IF(A2398="","",CHOOSE(WEEKDAY(A2398,2),"Pazartesi","Salı","Çarşamba","Perşembe","Cuma","Cumartesi","Pazar"))</f>
        <v/>
      </c>
    </row>
    <row r="2399" ht="10.5" customHeight="1" s="113">
      <c r="A2399" s="152" t="n">
        <v>44402</v>
      </c>
      <c r="B2399" s="153">
        <f>IF(A2399="","",YEAR(A2399))</f>
        <v/>
      </c>
      <c r="C2399" s="153">
        <f>IF(A2399="","",MONTH(A2399))</f>
        <v/>
      </c>
      <c r="D2399" s="153">
        <f>IF(A2399="","",CHOOSE(MONTH(A2399),"Ocak","Şubat","Mart","Nisan","Mayıs","Haziran","Temmuz","Ağustos","Eylül","Ekim","Kasım","Aralık"))</f>
        <v/>
      </c>
      <c r="E2399" s="153">
        <f>IF(A2399="","",ROUNDUP(MONTH(A2399)/3,0))</f>
        <v/>
      </c>
      <c r="F2399" s="153">
        <f>IF(A2399="","",WEEKNUM(A2399,2))</f>
        <v/>
      </c>
      <c r="G2399" s="153">
        <f>IF(A2399="","",WEEKDAY(A2399,2))</f>
        <v/>
      </c>
      <c r="H2399" s="153">
        <f>IF(A2399="","",CHOOSE(WEEKDAY(A2399,2),"Pazartesi","Salı","Çarşamba","Perşembe","Cuma","Cumartesi","Pazar"))</f>
        <v/>
      </c>
    </row>
    <row r="2400" ht="10.5" customHeight="1" s="113">
      <c r="A2400" s="152" t="n">
        <v>44403</v>
      </c>
      <c r="B2400" s="153">
        <f>IF(A2400="","",YEAR(A2400))</f>
        <v/>
      </c>
      <c r="C2400" s="153">
        <f>IF(A2400="","",MONTH(A2400))</f>
        <v/>
      </c>
      <c r="D2400" s="153">
        <f>IF(A2400="","",CHOOSE(MONTH(A2400),"Ocak","Şubat","Mart","Nisan","Mayıs","Haziran","Temmuz","Ağustos","Eylül","Ekim","Kasım","Aralık"))</f>
        <v/>
      </c>
      <c r="E2400" s="153">
        <f>IF(A2400="","",ROUNDUP(MONTH(A2400)/3,0))</f>
        <v/>
      </c>
      <c r="F2400" s="153">
        <f>IF(A2400="","",WEEKNUM(A2400,2))</f>
        <v/>
      </c>
      <c r="G2400" s="153">
        <f>IF(A2400="","",WEEKDAY(A2400,2))</f>
        <v/>
      </c>
      <c r="H2400" s="153">
        <f>IF(A2400="","",CHOOSE(WEEKDAY(A2400,2),"Pazartesi","Salı","Çarşamba","Perşembe","Cuma","Cumartesi","Pazar"))</f>
        <v/>
      </c>
    </row>
    <row r="2401" ht="10.5" customHeight="1" s="113">
      <c r="A2401" s="152" t="n">
        <v>44404</v>
      </c>
      <c r="B2401" s="153">
        <f>IF(A2401="","",YEAR(A2401))</f>
        <v/>
      </c>
      <c r="C2401" s="153">
        <f>IF(A2401="","",MONTH(A2401))</f>
        <v/>
      </c>
      <c r="D2401" s="153">
        <f>IF(A2401="","",CHOOSE(MONTH(A2401),"Ocak","Şubat","Mart","Nisan","Mayıs","Haziran","Temmuz","Ağustos","Eylül","Ekim","Kasım","Aralık"))</f>
        <v/>
      </c>
      <c r="E2401" s="153">
        <f>IF(A2401="","",ROUNDUP(MONTH(A2401)/3,0))</f>
        <v/>
      </c>
      <c r="F2401" s="153">
        <f>IF(A2401="","",WEEKNUM(A2401,2))</f>
        <v/>
      </c>
      <c r="G2401" s="153">
        <f>IF(A2401="","",WEEKDAY(A2401,2))</f>
        <v/>
      </c>
      <c r="H2401" s="153">
        <f>IF(A2401="","",CHOOSE(WEEKDAY(A2401,2),"Pazartesi","Salı","Çarşamba","Perşembe","Cuma","Cumartesi","Pazar"))</f>
        <v/>
      </c>
    </row>
    <row r="2402" ht="10.5" customHeight="1" s="113">
      <c r="A2402" s="152" t="n">
        <v>44405</v>
      </c>
      <c r="B2402" s="153">
        <f>IF(A2402="","",YEAR(A2402))</f>
        <v/>
      </c>
      <c r="C2402" s="153">
        <f>IF(A2402="","",MONTH(A2402))</f>
        <v/>
      </c>
      <c r="D2402" s="153">
        <f>IF(A2402="","",CHOOSE(MONTH(A2402),"Ocak","Şubat","Mart","Nisan","Mayıs","Haziran","Temmuz","Ağustos","Eylül","Ekim","Kasım","Aralık"))</f>
        <v/>
      </c>
      <c r="E2402" s="153">
        <f>IF(A2402="","",ROUNDUP(MONTH(A2402)/3,0))</f>
        <v/>
      </c>
      <c r="F2402" s="153">
        <f>IF(A2402="","",WEEKNUM(A2402,2))</f>
        <v/>
      </c>
      <c r="G2402" s="153">
        <f>IF(A2402="","",WEEKDAY(A2402,2))</f>
        <v/>
      </c>
      <c r="H2402" s="153">
        <f>IF(A2402="","",CHOOSE(WEEKDAY(A2402,2),"Pazartesi","Salı","Çarşamba","Perşembe","Cuma","Cumartesi","Pazar"))</f>
        <v/>
      </c>
    </row>
    <row r="2403" ht="10.5" customHeight="1" s="113">
      <c r="A2403" s="152" t="n">
        <v>44406</v>
      </c>
      <c r="B2403" s="153">
        <f>IF(A2403="","",YEAR(A2403))</f>
        <v/>
      </c>
      <c r="C2403" s="153">
        <f>IF(A2403="","",MONTH(A2403))</f>
        <v/>
      </c>
      <c r="D2403" s="153">
        <f>IF(A2403="","",CHOOSE(MONTH(A2403),"Ocak","Şubat","Mart","Nisan","Mayıs","Haziran","Temmuz","Ağustos","Eylül","Ekim","Kasım","Aralık"))</f>
        <v/>
      </c>
      <c r="E2403" s="153">
        <f>IF(A2403="","",ROUNDUP(MONTH(A2403)/3,0))</f>
        <v/>
      </c>
      <c r="F2403" s="153">
        <f>IF(A2403="","",WEEKNUM(A2403,2))</f>
        <v/>
      </c>
      <c r="G2403" s="153">
        <f>IF(A2403="","",WEEKDAY(A2403,2))</f>
        <v/>
      </c>
      <c r="H2403" s="153">
        <f>IF(A2403="","",CHOOSE(WEEKDAY(A2403,2),"Pazartesi","Salı","Çarşamba","Perşembe","Cuma","Cumartesi","Pazar"))</f>
        <v/>
      </c>
    </row>
    <row r="2404" ht="10.5" customHeight="1" s="113">
      <c r="A2404" s="152" t="n">
        <v>44407</v>
      </c>
      <c r="B2404" s="153">
        <f>IF(A2404="","",YEAR(A2404))</f>
        <v/>
      </c>
      <c r="C2404" s="153">
        <f>IF(A2404="","",MONTH(A2404))</f>
        <v/>
      </c>
      <c r="D2404" s="153">
        <f>IF(A2404="","",CHOOSE(MONTH(A2404),"Ocak","Şubat","Mart","Nisan","Mayıs","Haziran","Temmuz","Ağustos","Eylül","Ekim","Kasım","Aralık"))</f>
        <v/>
      </c>
      <c r="E2404" s="153">
        <f>IF(A2404="","",ROUNDUP(MONTH(A2404)/3,0))</f>
        <v/>
      </c>
      <c r="F2404" s="153">
        <f>IF(A2404="","",WEEKNUM(A2404,2))</f>
        <v/>
      </c>
      <c r="G2404" s="153">
        <f>IF(A2404="","",WEEKDAY(A2404,2))</f>
        <v/>
      </c>
      <c r="H2404" s="153">
        <f>IF(A2404="","",CHOOSE(WEEKDAY(A2404,2),"Pazartesi","Salı","Çarşamba","Perşembe","Cuma","Cumartesi","Pazar"))</f>
        <v/>
      </c>
    </row>
    <row r="2405" ht="10.5" customHeight="1" s="113">
      <c r="A2405" s="152" t="n">
        <v>44408</v>
      </c>
      <c r="B2405" s="153">
        <f>IF(A2405="","",YEAR(A2405))</f>
        <v/>
      </c>
      <c r="C2405" s="153">
        <f>IF(A2405="","",MONTH(A2405))</f>
        <v/>
      </c>
      <c r="D2405" s="153">
        <f>IF(A2405="","",CHOOSE(MONTH(A2405),"Ocak","Şubat","Mart","Nisan","Mayıs","Haziran","Temmuz","Ağustos","Eylül","Ekim","Kasım","Aralık"))</f>
        <v/>
      </c>
      <c r="E2405" s="153">
        <f>IF(A2405="","",ROUNDUP(MONTH(A2405)/3,0))</f>
        <v/>
      </c>
      <c r="F2405" s="153">
        <f>IF(A2405="","",WEEKNUM(A2405,2))</f>
        <v/>
      </c>
      <c r="G2405" s="153">
        <f>IF(A2405="","",WEEKDAY(A2405,2))</f>
        <v/>
      </c>
      <c r="H2405" s="153">
        <f>IF(A2405="","",CHOOSE(WEEKDAY(A2405,2),"Pazartesi","Salı","Çarşamba","Perşembe","Cuma","Cumartesi","Pazar"))</f>
        <v/>
      </c>
    </row>
    <row r="2406" ht="10.5" customHeight="1" s="113">
      <c r="A2406" s="152" t="n">
        <v>44409</v>
      </c>
      <c r="B2406" s="153">
        <f>IF(A2406="","",YEAR(A2406))</f>
        <v/>
      </c>
      <c r="C2406" s="153">
        <f>IF(A2406="","",MONTH(A2406))</f>
        <v/>
      </c>
      <c r="D2406" s="153">
        <f>IF(A2406="","",CHOOSE(MONTH(A2406),"Ocak","Şubat","Mart","Nisan","Mayıs","Haziran","Temmuz","Ağustos","Eylül","Ekim","Kasım","Aralık"))</f>
        <v/>
      </c>
      <c r="E2406" s="153">
        <f>IF(A2406="","",ROUNDUP(MONTH(A2406)/3,0))</f>
        <v/>
      </c>
      <c r="F2406" s="153">
        <f>IF(A2406="","",WEEKNUM(A2406,2))</f>
        <v/>
      </c>
      <c r="G2406" s="153">
        <f>IF(A2406="","",WEEKDAY(A2406,2))</f>
        <v/>
      </c>
      <c r="H2406" s="153">
        <f>IF(A2406="","",CHOOSE(WEEKDAY(A2406,2),"Pazartesi","Salı","Çarşamba","Perşembe","Cuma","Cumartesi","Pazar"))</f>
        <v/>
      </c>
    </row>
    <row r="2407" ht="10.5" customHeight="1" s="113">
      <c r="A2407" s="152" t="n">
        <v>44410</v>
      </c>
      <c r="B2407" s="153">
        <f>IF(A2407="","",YEAR(A2407))</f>
        <v/>
      </c>
      <c r="C2407" s="153">
        <f>IF(A2407="","",MONTH(A2407))</f>
        <v/>
      </c>
      <c r="D2407" s="153">
        <f>IF(A2407="","",CHOOSE(MONTH(A2407),"Ocak","Şubat","Mart","Nisan","Mayıs","Haziran","Temmuz","Ağustos","Eylül","Ekim","Kasım","Aralık"))</f>
        <v/>
      </c>
      <c r="E2407" s="153">
        <f>IF(A2407="","",ROUNDUP(MONTH(A2407)/3,0))</f>
        <v/>
      </c>
      <c r="F2407" s="153">
        <f>IF(A2407="","",WEEKNUM(A2407,2))</f>
        <v/>
      </c>
      <c r="G2407" s="153">
        <f>IF(A2407="","",WEEKDAY(A2407,2))</f>
        <v/>
      </c>
      <c r="H2407" s="153">
        <f>IF(A2407="","",CHOOSE(WEEKDAY(A2407,2),"Pazartesi","Salı","Çarşamba","Perşembe","Cuma","Cumartesi","Pazar"))</f>
        <v/>
      </c>
    </row>
    <row r="2408" ht="10.5" customHeight="1" s="113">
      <c r="A2408" s="152" t="n">
        <v>44411</v>
      </c>
      <c r="B2408" s="153">
        <f>IF(A2408="","",YEAR(A2408))</f>
        <v/>
      </c>
      <c r="C2408" s="153">
        <f>IF(A2408="","",MONTH(A2408))</f>
        <v/>
      </c>
      <c r="D2408" s="153">
        <f>IF(A2408="","",CHOOSE(MONTH(A2408),"Ocak","Şubat","Mart","Nisan","Mayıs","Haziran","Temmuz","Ağustos","Eylül","Ekim","Kasım","Aralık"))</f>
        <v/>
      </c>
      <c r="E2408" s="153">
        <f>IF(A2408="","",ROUNDUP(MONTH(A2408)/3,0))</f>
        <v/>
      </c>
      <c r="F2408" s="153">
        <f>IF(A2408="","",WEEKNUM(A2408,2))</f>
        <v/>
      </c>
      <c r="G2408" s="153">
        <f>IF(A2408="","",WEEKDAY(A2408,2))</f>
        <v/>
      </c>
      <c r="H2408" s="153">
        <f>IF(A2408="","",CHOOSE(WEEKDAY(A2408,2),"Pazartesi","Salı","Çarşamba","Perşembe","Cuma","Cumartesi","Pazar"))</f>
        <v/>
      </c>
    </row>
    <row r="2409" ht="10.5" customHeight="1" s="113">
      <c r="A2409" s="152" t="n">
        <v>44412</v>
      </c>
      <c r="B2409" s="153">
        <f>IF(A2409="","",YEAR(A2409))</f>
        <v/>
      </c>
      <c r="C2409" s="153">
        <f>IF(A2409="","",MONTH(A2409))</f>
        <v/>
      </c>
      <c r="D2409" s="153">
        <f>IF(A2409="","",CHOOSE(MONTH(A2409),"Ocak","Şubat","Mart","Nisan","Mayıs","Haziran","Temmuz","Ağustos","Eylül","Ekim","Kasım","Aralık"))</f>
        <v/>
      </c>
      <c r="E2409" s="153">
        <f>IF(A2409="","",ROUNDUP(MONTH(A2409)/3,0))</f>
        <v/>
      </c>
      <c r="F2409" s="153">
        <f>IF(A2409="","",WEEKNUM(A2409,2))</f>
        <v/>
      </c>
      <c r="G2409" s="153">
        <f>IF(A2409="","",WEEKDAY(A2409,2))</f>
        <v/>
      </c>
      <c r="H2409" s="153">
        <f>IF(A2409="","",CHOOSE(WEEKDAY(A2409,2),"Pazartesi","Salı","Çarşamba","Perşembe","Cuma","Cumartesi","Pazar"))</f>
        <v/>
      </c>
    </row>
    <row r="2410" ht="10.5" customHeight="1" s="113">
      <c r="A2410" s="152" t="n">
        <v>44413</v>
      </c>
      <c r="B2410" s="153">
        <f>IF(A2410="","",YEAR(A2410))</f>
        <v/>
      </c>
      <c r="C2410" s="153">
        <f>IF(A2410="","",MONTH(A2410))</f>
        <v/>
      </c>
      <c r="D2410" s="153">
        <f>IF(A2410="","",CHOOSE(MONTH(A2410),"Ocak","Şubat","Mart","Nisan","Mayıs","Haziran","Temmuz","Ağustos","Eylül","Ekim","Kasım","Aralık"))</f>
        <v/>
      </c>
      <c r="E2410" s="153">
        <f>IF(A2410="","",ROUNDUP(MONTH(A2410)/3,0))</f>
        <v/>
      </c>
      <c r="F2410" s="153">
        <f>IF(A2410="","",WEEKNUM(A2410,2))</f>
        <v/>
      </c>
      <c r="G2410" s="153">
        <f>IF(A2410="","",WEEKDAY(A2410,2))</f>
        <v/>
      </c>
      <c r="H2410" s="153">
        <f>IF(A2410="","",CHOOSE(WEEKDAY(A2410,2),"Pazartesi","Salı","Çarşamba","Perşembe","Cuma","Cumartesi","Pazar"))</f>
        <v/>
      </c>
    </row>
    <row r="2411" ht="10.5" customHeight="1" s="113">
      <c r="A2411" s="152" t="n">
        <v>44414</v>
      </c>
      <c r="B2411" s="153">
        <f>IF(A2411="","",YEAR(A2411))</f>
        <v/>
      </c>
      <c r="C2411" s="153">
        <f>IF(A2411="","",MONTH(A2411))</f>
        <v/>
      </c>
      <c r="D2411" s="153">
        <f>IF(A2411="","",CHOOSE(MONTH(A2411),"Ocak","Şubat","Mart","Nisan","Mayıs","Haziran","Temmuz","Ağustos","Eylül","Ekim","Kasım","Aralık"))</f>
        <v/>
      </c>
      <c r="E2411" s="153">
        <f>IF(A2411="","",ROUNDUP(MONTH(A2411)/3,0))</f>
        <v/>
      </c>
      <c r="F2411" s="153">
        <f>IF(A2411="","",WEEKNUM(A2411,2))</f>
        <v/>
      </c>
      <c r="G2411" s="153">
        <f>IF(A2411="","",WEEKDAY(A2411,2))</f>
        <v/>
      </c>
      <c r="H2411" s="153">
        <f>IF(A2411="","",CHOOSE(WEEKDAY(A2411,2),"Pazartesi","Salı","Çarşamba","Perşembe","Cuma","Cumartesi","Pazar"))</f>
        <v/>
      </c>
    </row>
    <row r="2412" ht="10.5" customHeight="1" s="113">
      <c r="A2412" s="152" t="n">
        <v>44415</v>
      </c>
      <c r="B2412" s="153">
        <f>IF(A2412="","",YEAR(A2412))</f>
        <v/>
      </c>
      <c r="C2412" s="153">
        <f>IF(A2412="","",MONTH(A2412))</f>
        <v/>
      </c>
      <c r="D2412" s="153">
        <f>IF(A2412="","",CHOOSE(MONTH(A2412),"Ocak","Şubat","Mart","Nisan","Mayıs","Haziran","Temmuz","Ağustos","Eylül","Ekim","Kasım","Aralık"))</f>
        <v/>
      </c>
      <c r="E2412" s="153">
        <f>IF(A2412="","",ROUNDUP(MONTH(A2412)/3,0))</f>
        <v/>
      </c>
      <c r="F2412" s="153">
        <f>IF(A2412="","",WEEKNUM(A2412,2))</f>
        <v/>
      </c>
      <c r="G2412" s="153">
        <f>IF(A2412="","",WEEKDAY(A2412,2))</f>
        <v/>
      </c>
      <c r="H2412" s="153">
        <f>IF(A2412="","",CHOOSE(WEEKDAY(A2412,2),"Pazartesi","Salı","Çarşamba","Perşembe","Cuma","Cumartesi","Pazar"))</f>
        <v/>
      </c>
    </row>
    <row r="2413" ht="10.5" customHeight="1" s="113">
      <c r="A2413" s="152" t="n">
        <v>44416</v>
      </c>
      <c r="B2413" s="153">
        <f>IF(A2413="","",YEAR(A2413))</f>
        <v/>
      </c>
      <c r="C2413" s="153">
        <f>IF(A2413="","",MONTH(A2413))</f>
        <v/>
      </c>
      <c r="D2413" s="153">
        <f>IF(A2413="","",CHOOSE(MONTH(A2413),"Ocak","Şubat","Mart","Nisan","Mayıs","Haziran","Temmuz","Ağustos","Eylül","Ekim","Kasım","Aralık"))</f>
        <v/>
      </c>
      <c r="E2413" s="153">
        <f>IF(A2413="","",ROUNDUP(MONTH(A2413)/3,0))</f>
        <v/>
      </c>
      <c r="F2413" s="153">
        <f>IF(A2413="","",WEEKNUM(A2413,2))</f>
        <v/>
      </c>
      <c r="G2413" s="153">
        <f>IF(A2413="","",WEEKDAY(A2413,2))</f>
        <v/>
      </c>
      <c r="H2413" s="153">
        <f>IF(A2413="","",CHOOSE(WEEKDAY(A2413,2),"Pazartesi","Salı","Çarşamba","Perşembe","Cuma","Cumartesi","Pazar"))</f>
        <v/>
      </c>
    </row>
    <row r="2414" ht="10.5" customHeight="1" s="113">
      <c r="A2414" s="152" t="n">
        <v>44417</v>
      </c>
      <c r="B2414" s="153">
        <f>IF(A2414="","",YEAR(A2414))</f>
        <v/>
      </c>
      <c r="C2414" s="153">
        <f>IF(A2414="","",MONTH(A2414))</f>
        <v/>
      </c>
      <c r="D2414" s="153">
        <f>IF(A2414="","",CHOOSE(MONTH(A2414),"Ocak","Şubat","Mart","Nisan","Mayıs","Haziran","Temmuz","Ağustos","Eylül","Ekim","Kasım","Aralık"))</f>
        <v/>
      </c>
      <c r="E2414" s="153">
        <f>IF(A2414="","",ROUNDUP(MONTH(A2414)/3,0))</f>
        <v/>
      </c>
      <c r="F2414" s="153">
        <f>IF(A2414="","",WEEKNUM(A2414,2))</f>
        <v/>
      </c>
      <c r="G2414" s="153">
        <f>IF(A2414="","",WEEKDAY(A2414,2))</f>
        <v/>
      </c>
      <c r="H2414" s="153">
        <f>IF(A2414="","",CHOOSE(WEEKDAY(A2414,2),"Pazartesi","Salı","Çarşamba","Perşembe","Cuma","Cumartesi","Pazar"))</f>
        <v/>
      </c>
    </row>
    <row r="2415" ht="10.5" customHeight="1" s="113">
      <c r="A2415" s="152" t="n">
        <v>44418</v>
      </c>
      <c r="B2415" s="153">
        <f>IF(A2415="","",YEAR(A2415))</f>
        <v/>
      </c>
      <c r="C2415" s="153">
        <f>IF(A2415="","",MONTH(A2415))</f>
        <v/>
      </c>
      <c r="D2415" s="153">
        <f>IF(A2415="","",CHOOSE(MONTH(A2415),"Ocak","Şubat","Mart","Nisan","Mayıs","Haziran","Temmuz","Ağustos","Eylül","Ekim","Kasım","Aralık"))</f>
        <v/>
      </c>
      <c r="E2415" s="153">
        <f>IF(A2415="","",ROUNDUP(MONTH(A2415)/3,0))</f>
        <v/>
      </c>
      <c r="F2415" s="153">
        <f>IF(A2415="","",WEEKNUM(A2415,2))</f>
        <v/>
      </c>
      <c r="G2415" s="153">
        <f>IF(A2415="","",WEEKDAY(A2415,2))</f>
        <v/>
      </c>
      <c r="H2415" s="153">
        <f>IF(A2415="","",CHOOSE(WEEKDAY(A2415,2),"Pazartesi","Salı","Çarşamba","Perşembe","Cuma","Cumartesi","Pazar"))</f>
        <v/>
      </c>
    </row>
    <row r="2416" ht="10.5" customHeight="1" s="113">
      <c r="A2416" s="152" t="n">
        <v>44419</v>
      </c>
      <c r="B2416" s="153">
        <f>IF(A2416="","",YEAR(A2416))</f>
        <v/>
      </c>
      <c r="C2416" s="153">
        <f>IF(A2416="","",MONTH(A2416))</f>
        <v/>
      </c>
      <c r="D2416" s="153">
        <f>IF(A2416="","",CHOOSE(MONTH(A2416),"Ocak","Şubat","Mart","Nisan","Mayıs","Haziran","Temmuz","Ağustos","Eylül","Ekim","Kasım","Aralık"))</f>
        <v/>
      </c>
      <c r="E2416" s="153">
        <f>IF(A2416="","",ROUNDUP(MONTH(A2416)/3,0))</f>
        <v/>
      </c>
      <c r="F2416" s="153">
        <f>IF(A2416="","",WEEKNUM(A2416,2))</f>
        <v/>
      </c>
      <c r="G2416" s="153">
        <f>IF(A2416="","",WEEKDAY(A2416,2))</f>
        <v/>
      </c>
      <c r="H2416" s="153">
        <f>IF(A2416="","",CHOOSE(WEEKDAY(A2416,2),"Pazartesi","Salı","Çarşamba","Perşembe","Cuma","Cumartesi","Pazar"))</f>
        <v/>
      </c>
    </row>
    <row r="2417" ht="10.5" customHeight="1" s="113">
      <c r="A2417" s="152" t="n">
        <v>44420</v>
      </c>
      <c r="B2417" s="153">
        <f>IF(A2417="","",YEAR(A2417))</f>
        <v/>
      </c>
      <c r="C2417" s="153">
        <f>IF(A2417="","",MONTH(A2417))</f>
        <v/>
      </c>
      <c r="D2417" s="153">
        <f>IF(A2417="","",CHOOSE(MONTH(A2417),"Ocak","Şubat","Mart","Nisan","Mayıs","Haziran","Temmuz","Ağustos","Eylül","Ekim","Kasım","Aralık"))</f>
        <v/>
      </c>
      <c r="E2417" s="153">
        <f>IF(A2417="","",ROUNDUP(MONTH(A2417)/3,0))</f>
        <v/>
      </c>
      <c r="F2417" s="153">
        <f>IF(A2417="","",WEEKNUM(A2417,2))</f>
        <v/>
      </c>
      <c r="G2417" s="153">
        <f>IF(A2417="","",WEEKDAY(A2417,2))</f>
        <v/>
      </c>
      <c r="H2417" s="153">
        <f>IF(A2417="","",CHOOSE(WEEKDAY(A2417,2),"Pazartesi","Salı","Çarşamba","Perşembe","Cuma","Cumartesi","Pazar"))</f>
        <v/>
      </c>
    </row>
    <row r="2418" ht="10.5" customHeight="1" s="113">
      <c r="A2418" s="152" t="n">
        <v>44421</v>
      </c>
      <c r="B2418" s="153">
        <f>IF(A2418="","",YEAR(A2418))</f>
        <v/>
      </c>
      <c r="C2418" s="153">
        <f>IF(A2418="","",MONTH(A2418))</f>
        <v/>
      </c>
      <c r="D2418" s="153">
        <f>IF(A2418="","",CHOOSE(MONTH(A2418),"Ocak","Şubat","Mart","Nisan","Mayıs","Haziran","Temmuz","Ağustos","Eylül","Ekim","Kasım","Aralık"))</f>
        <v/>
      </c>
      <c r="E2418" s="153">
        <f>IF(A2418="","",ROUNDUP(MONTH(A2418)/3,0))</f>
        <v/>
      </c>
      <c r="F2418" s="153">
        <f>IF(A2418="","",WEEKNUM(A2418,2))</f>
        <v/>
      </c>
      <c r="G2418" s="153">
        <f>IF(A2418="","",WEEKDAY(A2418,2))</f>
        <v/>
      </c>
      <c r="H2418" s="153">
        <f>IF(A2418="","",CHOOSE(WEEKDAY(A2418,2),"Pazartesi","Salı","Çarşamba","Perşembe","Cuma","Cumartesi","Pazar"))</f>
        <v/>
      </c>
    </row>
    <row r="2419" ht="10.5" customHeight="1" s="113">
      <c r="A2419" s="152" t="n">
        <v>44422</v>
      </c>
      <c r="B2419" s="153">
        <f>IF(A2419="","",YEAR(A2419))</f>
        <v/>
      </c>
      <c r="C2419" s="153">
        <f>IF(A2419="","",MONTH(A2419))</f>
        <v/>
      </c>
      <c r="D2419" s="153">
        <f>IF(A2419="","",CHOOSE(MONTH(A2419),"Ocak","Şubat","Mart","Nisan","Mayıs","Haziran","Temmuz","Ağustos","Eylül","Ekim","Kasım","Aralık"))</f>
        <v/>
      </c>
      <c r="E2419" s="153">
        <f>IF(A2419="","",ROUNDUP(MONTH(A2419)/3,0))</f>
        <v/>
      </c>
      <c r="F2419" s="153">
        <f>IF(A2419="","",WEEKNUM(A2419,2))</f>
        <v/>
      </c>
      <c r="G2419" s="153">
        <f>IF(A2419="","",WEEKDAY(A2419,2))</f>
        <v/>
      </c>
      <c r="H2419" s="153">
        <f>IF(A2419="","",CHOOSE(WEEKDAY(A2419,2),"Pazartesi","Salı","Çarşamba","Perşembe","Cuma","Cumartesi","Pazar"))</f>
        <v/>
      </c>
    </row>
    <row r="2420" ht="10.5" customHeight="1" s="113">
      <c r="A2420" s="152" t="n">
        <v>44423</v>
      </c>
      <c r="B2420" s="153">
        <f>IF(A2420="","",YEAR(A2420))</f>
        <v/>
      </c>
      <c r="C2420" s="153">
        <f>IF(A2420="","",MONTH(A2420))</f>
        <v/>
      </c>
      <c r="D2420" s="153">
        <f>IF(A2420="","",CHOOSE(MONTH(A2420),"Ocak","Şubat","Mart","Nisan","Mayıs","Haziran","Temmuz","Ağustos","Eylül","Ekim","Kasım","Aralık"))</f>
        <v/>
      </c>
      <c r="E2420" s="153">
        <f>IF(A2420="","",ROUNDUP(MONTH(A2420)/3,0))</f>
        <v/>
      </c>
      <c r="F2420" s="153">
        <f>IF(A2420="","",WEEKNUM(A2420,2))</f>
        <v/>
      </c>
      <c r="G2420" s="153">
        <f>IF(A2420="","",WEEKDAY(A2420,2))</f>
        <v/>
      </c>
      <c r="H2420" s="153">
        <f>IF(A2420="","",CHOOSE(WEEKDAY(A2420,2),"Pazartesi","Salı","Çarşamba","Perşembe","Cuma","Cumartesi","Pazar"))</f>
        <v/>
      </c>
    </row>
    <row r="2421" ht="10.5" customHeight="1" s="113">
      <c r="A2421" s="152" t="n">
        <v>44424</v>
      </c>
      <c r="B2421" s="153">
        <f>IF(A2421="","",YEAR(A2421))</f>
        <v/>
      </c>
      <c r="C2421" s="153">
        <f>IF(A2421="","",MONTH(A2421))</f>
        <v/>
      </c>
      <c r="D2421" s="153">
        <f>IF(A2421="","",CHOOSE(MONTH(A2421),"Ocak","Şubat","Mart","Nisan","Mayıs","Haziran","Temmuz","Ağustos","Eylül","Ekim","Kasım","Aralık"))</f>
        <v/>
      </c>
      <c r="E2421" s="153">
        <f>IF(A2421="","",ROUNDUP(MONTH(A2421)/3,0))</f>
        <v/>
      </c>
      <c r="F2421" s="153">
        <f>IF(A2421="","",WEEKNUM(A2421,2))</f>
        <v/>
      </c>
      <c r="G2421" s="153">
        <f>IF(A2421="","",WEEKDAY(A2421,2))</f>
        <v/>
      </c>
      <c r="H2421" s="153">
        <f>IF(A2421="","",CHOOSE(WEEKDAY(A2421,2),"Pazartesi","Salı","Çarşamba","Perşembe","Cuma","Cumartesi","Pazar"))</f>
        <v/>
      </c>
    </row>
    <row r="2422" ht="10.5" customHeight="1" s="113">
      <c r="A2422" s="152" t="n">
        <v>44425</v>
      </c>
      <c r="B2422" s="153">
        <f>IF(A2422="","",YEAR(A2422))</f>
        <v/>
      </c>
      <c r="C2422" s="153">
        <f>IF(A2422="","",MONTH(A2422))</f>
        <v/>
      </c>
      <c r="D2422" s="153">
        <f>IF(A2422="","",CHOOSE(MONTH(A2422),"Ocak","Şubat","Mart","Nisan","Mayıs","Haziran","Temmuz","Ağustos","Eylül","Ekim","Kasım","Aralık"))</f>
        <v/>
      </c>
      <c r="E2422" s="153">
        <f>IF(A2422="","",ROUNDUP(MONTH(A2422)/3,0))</f>
        <v/>
      </c>
      <c r="F2422" s="153">
        <f>IF(A2422="","",WEEKNUM(A2422,2))</f>
        <v/>
      </c>
      <c r="G2422" s="153">
        <f>IF(A2422="","",WEEKDAY(A2422,2))</f>
        <v/>
      </c>
      <c r="H2422" s="153">
        <f>IF(A2422="","",CHOOSE(WEEKDAY(A2422,2),"Pazartesi","Salı","Çarşamba","Perşembe","Cuma","Cumartesi","Pazar"))</f>
        <v/>
      </c>
    </row>
    <row r="2423" ht="10.5" customHeight="1" s="113">
      <c r="A2423" s="152" t="n">
        <v>44426</v>
      </c>
      <c r="B2423" s="153">
        <f>IF(A2423="","",YEAR(A2423))</f>
        <v/>
      </c>
      <c r="C2423" s="153">
        <f>IF(A2423="","",MONTH(A2423))</f>
        <v/>
      </c>
      <c r="D2423" s="153">
        <f>IF(A2423="","",CHOOSE(MONTH(A2423),"Ocak","Şubat","Mart","Nisan","Mayıs","Haziran","Temmuz","Ağustos","Eylül","Ekim","Kasım","Aralık"))</f>
        <v/>
      </c>
      <c r="E2423" s="153">
        <f>IF(A2423="","",ROUNDUP(MONTH(A2423)/3,0))</f>
        <v/>
      </c>
      <c r="F2423" s="153">
        <f>IF(A2423="","",WEEKNUM(A2423,2))</f>
        <v/>
      </c>
      <c r="G2423" s="153">
        <f>IF(A2423="","",WEEKDAY(A2423,2))</f>
        <v/>
      </c>
      <c r="H2423" s="153">
        <f>IF(A2423="","",CHOOSE(WEEKDAY(A2423,2),"Pazartesi","Salı","Çarşamba","Perşembe","Cuma","Cumartesi","Pazar"))</f>
        <v/>
      </c>
    </row>
    <row r="2424" ht="10.5" customHeight="1" s="113">
      <c r="A2424" s="152" t="n">
        <v>44427</v>
      </c>
      <c r="B2424" s="153">
        <f>IF(A2424="","",YEAR(A2424))</f>
        <v/>
      </c>
      <c r="C2424" s="153">
        <f>IF(A2424="","",MONTH(A2424))</f>
        <v/>
      </c>
      <c r="D2424" s="153">
        <f>IF(A2424="","",CHOOSE(MONTH(A2424),"Ocak","Şubat","Mart","Nisan","Mayıs","Haziran","Temmuz","Ağustos","Eylül","Ekim","Kasım","Aralık"))</f>
        <v/>
      </c>
      <c r="E2424" s="153">
        <f>IF(A2424="","",ROUNDUP(MONTH(A2424)/3,0))</f>
        <v/>
      </c>
      <c r="F2424" s="153">
        <f>IF(A2424="","",WEEKNUM(A2424,2))</f>
        <v/>
      </c>
      <c r="G2424" s="153">
        <f>IF(A2424="","",WEEKDAY(A2424,2))</f>
        <v/>
      </c>
      <c r="H2424" s="153">
        <f>IF(A2424="","",CHOOSE(WEEKDAY(A2424,2),"Pazartesi","Salı","Çarşamba","Perşembe","Cuma","Cumartesi","Pazar"))</f>
        <v/>
      </c>
    </row>
    <row r="2425" ht="10.5" customHeight="1" s="113">
      <c r="A2425" s="152" t="n">
        <v>44428</v>
      </c>
      <c r="B2425" s="153">
        <f>IF(A2425="","",YEAR(A2425))</f>
        <v/>
      </c>
      <c r="C2425" s="153">
        <f>IF(A2425="","",MONTH(A2425))</f>
        <v/>
      </c>
      <c r="D2425" s="153">
        <f>IF(A2425="","",CHOOSE(MONTH(A2425),"Ocak","Şubat","Mart","Nisan","Mayıs","Haziran","Temmuz","Ağustos","Eylül","Ekim","Kasım","Aralık"))</f>
        <v/>
      </c>
      <c r="E2425" s="153">
        <f>IF(A2425="","",ROUNDUP(MONTH(A2425)/3,0))</f>
        <v/>
      </c>
      <c r="F2425" s="153">
        <f>IF(A2425="","",WEEKNUM(A2425,2))</f>
        <v/>
      </c>
      <c r="G2425" s="153">
        <f>IF(A2425="","",WEEKDAY(A2425,2))</f>
        <v/>
      </c>
      <c r="H2425" s="153">
        <f>IF(A2425="","",CHOOSE(WEEKDAY(A2425,2),"Pazartesi","Salı","Çarşamba","Perşembe","Cuma","Cumartesi","Pazar"))</f>
        <v/>
      </c>
    </row>
    <row r="2426" ht="10.5" customHeight="1" s="113">
      <c r="A2426" s="152" t="n">
        <v>44429</v>
      </c>
      <c r="B2426" s="153">
        <f>IF(A2426="","",YEAR(A2426))</f>
        <v/>
      </c>
      <c r="C2426" s="153">
        <f>IF(A2426="","",MONTH(A2426))</f>
        <v/>
      </c>
      <c r="D2426" s="153">
        <f>IF(A2426="","",CHOOSE(MONTH(A2426),"Ocak","Şubat","Mart","Nisan","Mayıs","Haziran","Temmuz","Ağustos","Eylül","Ekim","Kasım","Aralık"))</f>
        <v/>
      </c>
      <c r="E2426" s="153">
        <f>IF(A2426="","",ROUNDUP(MONTH(A2426)/3,0))</f>
        <v/>
      </c>
      <c r="F2426" s="153">
        <f>IF(A2426="","",WEEKNUM(A2426,2))</f>
        <v/>
      </c>
      <c r="G2426" s="153">
        <f>IF(A2426="","",WEEKDAY(A2426,2))</f>
        <v/>
      </c>
      <c r="H2426" s="153">
        <f>IF(A2426="","",CHOOSE(WEEKDAY(A2426,2),"Pazartesi","Salı","Çarşamba","Perşembe","Cuma","Cumartesi","Pazar"))</f>
        <v/>
      </c>
    </row>
    <row r="2427" ht="10.5" customHeight="1" s="113">
      <c r="A2427" s="152" t="n">
        <v>44430</v>
      </c>
      <c r="B2427" s="153">
        <f>IF(A2427="","",YEAR(A2427))</f>
        <v/>
      </c>
      <c r="C2427" s="153">
        <f>IF(A2427="","",MONTH(A2427))</f>
        <v/>
      </c>
      <c r="D2427" s="153">
        <f>IF(A2427="","",CHOOSE(MONTH(A2427),"Ocak","Şubat","Mart","Nisan","Mayıs","Haziran","Temmuz","Ağustos","Eylül","Ekim","Kasım","Aralık"))</f>
        <v/>
      </c>
      <c r="E2427" s="153">
        <f>IF(A2427="","",ROUNDUP(MONTH(A2427)/3,0))</f>
        <v/>
      </c>
      <c r="F2427" s="153">
        <f>IF(A2427="","",WEEKNUM(A2427,2))</f>
        <v/>
      </c>
      <c r="G2427" s="153">
        <f>IF(A2427="","",WEEKDAY(A2427,2))</f>
        <v/>
      </c>
      <c r="H2427" s="153">
        <f>IF(A2427="","",CHOOSE(WEEKDAY(A2427,2),"Pazartesi","Salı","Çarşamba","Perşembe","Cuma","Cumartesi","Pazar"))</f>
        <v/>
      </c>
    </row>
    <row r="2428" ht="10.5" customHeight="1" s="113">
      <c r="A2428" s="152" t="n">
        <v>44431</v>
      </c>
      <c r="B2428" s="153">
        <f>IF(A2428="","",YEAR(A2428))</f>
        <v/>
      </c>
      <c r="C2428" s="153">
        <f>IF(A2428="","",MONTH(A2428))</f>
        <v/>
      </c>
      <c r="D2428" s="153">
        <f>IF(A2428="","",CHOOSE(MONTH(A2428),"Ocak","Şubat","Mart","Nisan","Mayıs","Haziran","Temmuz","Ağustos","Eylül","Ekim","Kasım","Aralık"))</f>
        <v/>
      </c>
      <c r="E2428" s="153">
        <f>IF(A2428="","",ROUNDUP(MONTH(A2428)/3,0))</f>
        <v/>
      </c>
      <c r="F2428" s="153">
        <f>IF(A2428="","",WEEKNUM(A2428,2))</f>
        <v/>
      </c>
      <c r="G2428" s="153">
        <f>IF(A2428="","",WEEKDAY(A2428,2))</f>
        <v/>
      </c>
      <c r="H2428" s="153">
        <f>IF(A2428="","",CHOOSE(WEEKDAY(A2428,2),"Pazartesi","Salı","Çarşamba","Perşembe","Cuma","Cumartesi","Pazar"))</f>
        <v/>
      </c>
    </row>
    <row r="2429" ht="10.5" customHeight="1" s="113">
      <c r="A2429" s="152" t="n">
        <v>44432</v>
      </c>
      <c r="B2429" s="153">
        <f>IF(A2429="","",YEAR(A2429))</f>
        <v/>
      </c>
      <c r="C2429" s="153">
        <f>IF(A2429="","",MONTH(A2429))</f>
        <v/>
      </c>
      <c r="D2429" s="153">
        <f>IF(A2429="","",CHOOSE(MONTH(A2429),"Ocak","Şubat","Mart","Nisan","Mayıs","Haziran","Temmuz","Ağustos","Eylül","Ekim","Kasım","Aralık"))</f>
        <v/>
      </c>
      <c r="E2429" s="153">
        <f>IF(A2429="","",ROUNDUP(MONTH(A2429)/3,0))</f>
        <v/>
      </c>
      <c r="F2429" s="153">
        <f>IF(A2429="","",WEEKNUM(A2429,2))</f>
        <v/>
      </c>
      <c r="G2429" s="153">
        <f>IF(A2429="","",WEEKDAY(A2429,2))</f>
        <v/>
      </c>
      <c r="H2429" s="153">
        <f>IF(A2429="","",CHOOSE(WEEKDAY(A2429,2),"Pazartesi","Salı","Çarşamba","Perşembe","Cuma","Cumartesi","Pazar"))</f>
        <v/>
      </c>
    </row>
    <row r="2430" ht="10.5" customHeight="1" s="113">
      <c r="A2430" s="152" t="n">
        <v>44433</v>
      </c>
      <c r="B2430" s="153">
        <f>IF(A2430="","",YEAR(A2430))</f>
        <v/>
      </c>
      <c r="C2430" s="153">
        <f>IF(A2430="","",MONTH(A2430))</f>
        <v/>
      </c>
      <c r="D2430" s="153">
        <f>IF(A2430="","",CHOOSE(MONTH(A2430),"Ocak","Şubat","Mart","Nisan","Mayıs","Haziran","Temmuz","Ağustos","Eylül","Ekim","Kasım","Aralık"))</f>
        <v/>
      </c>
      <c r="E2430" s="153">
        <f>IF(A2430="","",ROUNDUP(MONTH(A2430)/3,0))</f>
        <v/>
      </c>
      <c r="F2430" s="153">
        <f>IF(A2430="","",WEEKNUM(A2430,2))</f>
        <v/>
      </c>
      <c r="G2430" s="153">
        <f>IF(A2430="","",WEEKDAY(A2430,2))</f>
        <v/>
      </c>
      <c r="H2430" s="153">
        <f>IF(A2430="","",CHOOSE(WEEKDAY(A2430,2),"Pazartesi","Salı","Çarşamba","Perşembe","Cuma","Cumartesi","Pazar"))</f>
        <v/>
      </c>
    </row>
    <row r="2431" ht="10.5" customHeight="1" s="113">
      <c r="A2431" s="152" t="n">
        <v>44434</v>
      </c>
      <c r="B2431" s="153">
        <f>IF(A2431="","",YEAR(A2431))</f>
        <v/>
      </c>
      <c r="C2431" s="153">
        <f>IF(A2431="","",MONTH(A2431))</f>
        <v/>
      </c>
      <c r="D2431" s="153">
        <f>IF(A2431="","",CHOOSE(MONTH(A2431),"Ocak","Şubat","Mart","Nisan","Mayıs","Haziran","Temmuz","Ağustos","Eylül","Ekim","Kasım","Aralık"))</f>
        <v/>
      </c>
      <c r="E2431" s="153">
        <f>IF(A2431="","",ROUNDUP(MONTH(A2431)/3,0))</f>
        <v/>
      </c>
      <c r="F2431" s="153">
        <f>IF(A2431="","",WEEKNUM(A2431,2))</f>
        <v/>
      </c>
      <c r="G2431" s="153">
        <f>IF(A2431="","",WEEKDAY(A2431,2))</f>
        <v/>
      </c>
      <c r="H2431" s="153">
        <f>IF(A2431="","",CHOOSE(WEEKDAY(A2431,2),"Pazartesi","Salı","Çarşamba","Perşembe","Cuma","Cumartesi","Pazar"))</f>
        <v/>
      </c>
    </row>
    <row r="2432" ht="10.5" customHeight="1" s="113">
      <c r="A2432" s="152" t="n">
        <v>44435</v>
      </c>
      <c r="B2432" s="153">
        <f>IF(A2432="","",YEAR(A2432))</f>
        <v/>
      </c>
      <c r="C2432" s="153">
        <f>IF(A2432="","",MONTH(A2432))</f>
        <v/>
      </c>
      <c r="D2432" s="153">
        <f>IF(A2432="","",CHOOSE(MONTH(A2432),"Ocak","Şubat","Mart","Nisan","Mayıs","Haziran","Temmuz","Ağustos","Eylül","Ekim","Kasım","Aralık"))</f>
        <v/>
      </c>
      <c r="E2432" s="153">
        <f>IF(A2432="","",ROUNDUP(MONTH(A2432)/3,0))</f>
        <v/>
      </c>
      <c r="F2432" s="153">
        <f>IF(A2432="","",WEEKNUM(A2432,2))</f>
        <v/>
      </c>
      <c r="G2432" s="153">
        <f>IF(A2432="","",WEEKDAY(A2432,2))</f>
        <v/>
      </c>
      <c r="H2432" s="153">
        <f>IF(A2432="","",CHOOSE(WEEKDAY(A2432,2),"Pazartesi","Salı","Çarşamba","Perşembe","Cuma","Cumartesi","Pazar"))</f>
        <v/>
      </c>
    </row>
    <row r="2433" ht="10.5" customHeight="1" s="113">
      <c r="A2433" s="152" t="n">
        <v>44436</v>
      </c>
      <c r="B2433" s="153">
        <f>IF(A2433="","",YEAR(A2433))</f>
        <v/>
      </c>
      <c r="C2433" s="153">
        <f>IF(A2433="","",MONTH(A2433))</f>
        <v/>
      </c>
      <c r="D2433" s="153">
        <f>IF(A2433="","",CHOOSE(MONTH(A2433),"Ocak","Şubat","Mart","Nisan","Mayıs","Haziran","Temmuz","Ağustos","Eylül","Ekim","Kasım","Aralık"))</f>
        <v/>
      </c>
      <c r="E2433" s="153">
        <f>IF(A2433="","",ROUNDUP(MONTH(A2433)/3,0))</f>
        <v/>
      </c>
      <c r="F2433" s="153">
        <f>IF(A2433="","",WEEKNUM(A2433,2))</f>
        <v/>
      </c>
      <c r="G2433" s="153">
        <f>IF(A2433="","",WEEKDAY(A2433,2))</f>
        <v/>
      </c>
      <c r="H2433" s="153">
        <f>IF(A2433="","",CHOOSE(WEEKDAY(A2433,2),"Pazartesi","Salı","Çarşamba","Perşembe","Cuma","Cumartesi","Pazar"))</f>
        <v/>
      </c>
    </row>
    <row r="2434" ht="10.5" customHeight="1" s="113">
      <c r="A2434" s="152" t="n">
        <v>44437</v>
      </c>
      <c r="B2434" s="153">
        <f>IF(A2434="","",YEAR(A2434))</f>
        <v/>
      </c>
      <c r="C2434" s="153">
        <f>IF(A2434="","",MONTH(A2434))</f>
        <v/>
      </c>
      <c r="D2434" s="153">
        <f>IF(A2434="","",CHOOSE(MONTH(A2434),"Ocak","Şubat","Mart","Nisan","Mayıs","Haziran","Temmuz","Ağustos","Eylül","Ekim","Kasım","Aralık"))</f>
        <v/>
      </c>
      <c r="E2434" s="153">
        <f>IF(A2434="","",ROUNDUP(MONTH(A2434)/3,0))</f>
        <v/>
      </c>
      <c r="F2434" s="153">
        <f>IF(A2434="","",WEEKNUM(A2434,2))</f>
        <v/>
      </c>
      <c r="G2434" s="153">
        <f>IF(A2434="","",WEEKDAY(A2434,2))</f>
        <v/>
      </c>
      <c r="H2434" s="153">
        <f>IF(A2434="","",CHOOSE(WEEKDAY(A2434,2),"Pazartesi","Salı","Çarşamba","Perşembe","Cuma","Cumartesi","Pazar"))</f>
        <v/>
      </c>
    </row>
    <row r="2435" ht="10.5" customHeight="1" s="113">
      <c r="A2435" s="152" t="n">
        <v>44438</v>
      </c>
      <c r="B2435" s="153">
        <f>IF(A2435="","",YEAR(A2435))</f>
        <v/>
      </c>
      <c r="C2435" s="153">
        <f>IF(A2435="","",MONTH(A2435))</f>
        <v/>
      </c>
      <c r="D2435" s="153">
        <f>IF(A2435="","",CHOOSE(MONTH(A2435),"Ocak","Şubat","Mart","Nisan","Mayıs","Haziran","Temmuz","Ağustos","Eylül","Ekim","Kasım","Aralık"))</f>
        <v/>
      </c>
      <c r="E2435" s="153">
        <f>IF(A2435="","",ROUNDUP(MONTH(A2435)/3,0))</f>
        <v/>
      </c>
      <c r="F2435" s="153">
        <f>IF(A2435="","",WEEKNUM(A2435,2))</f>
        <v/>
      </c>
      <c r="G2435" s="153">
        <f>IF(A2435="","",WEEKDAY(A2435,2))</f>
        <v/>
      </c>
      <c r="H2435" s="153">
        <f>IF(A2435="","",CHOOSE(WEEKDAY(A2435,2),"Pazartesi","Salı","Çarşamba","Perşembe","Cuma","Cumartesi","Pazar"))</f>
        <v/>
      </c>
    </row>
    <row r="2436" ht="10.5" customHeight="1" s="113">
      <c r="A2436" s="152" t="n">
        <v>44439</v>
      </c>
      <c r="B2436" s="153">
        <f>IF(A2436="","",YEAR(A2436))</f>
        <v/>
      </c>
      <c r="C2436" s="153">
        <f>IF(A2436="","",MONTH(A2436))</f>
        <v/>
      </c>
      <c r="D2436" s="153">
        <f>IF(A2436="","",CHOOSE(MONTH(A2436),"Ocak","Şubat","Mart","Nisan","Mayıs","Haziran","Temmuz","Ağustos","Eylül","Ekim","Kasım","Aralık"))</f>
        <v/>
      </c>
      <c r="E2436" s="153">
        <f>IF(A2436="","",ROUNDUP(MONTH(A2436)/3,0))</f>
        <v/>
      </c>
      <c r="F2436" s="153">
        <f>IF(A2436="","",WEEKNUM(A2436,2))</f>
        <v/>
      </c>
      <c r="G2436" s="153">
        <f>IF(A2436="","",WEEKDAY(A2436,2))</f>
        <v/>
      </c>
      <c r="H2436" s="153">
        <f>IF(A2436="","",CHOOSE(WEEKDAY(A2436,2),"Pazartesi","Salı","Çarşamba","Perşembe","Cuma","Cumartesi","Pazar"))</f>
        <v/>
      </c>
    </row>
    <row r="2437" ht="10.5" customHeight="1" s="113">
      <c r="A2437" s="152" t="n">
        <v>44440</v>
      </c>
      <c r="B2437" s="153">
        <f>IF(A2437="","",YEAR(A2437))</f>
        <v/>
      </c>
      <c r="C2437" s="153">
        <f>IF(A2437="","",MONTH(A2437))</f>
        <v/>
      </c>
      <c r="D2437" s="153">
        <f>IF(A2437="","",CHOOSE(MONTH(A2437),"Ocak","Şubat","Mart","Nisan","Mayıs","Haziran","Temmuz","Ağustos","Eylül","Ekim","Kasım","Aralık"))</f>
        <v/>
      </c>
      <c r="E2437" s="153">
        <f>IF(A2437="","",ROUNDUP(MONTH(A2437)/3,0))</f>
        <v/>
      </c>
      <c r="F2437" s="153">
        <f>IF(A2437="","",WEEKNUM(A2437,2))</f>
        <v/>
      </c>
      <c r="G2437" s="153">
        <f>IF(A2437="","",WEEKDAY(A2437,2))</f>
        <v/>
      </c>
      <c r="H2437" s="153">
        <f>IF(A2437="","",CHOOSE(WEEKDAY(A2437,2),"Pazartesi","Salı","Çarşamba","Perşembe","Cuma","Cumartesi","Pazar"))</f>
        <v/>
      </c>
    </row>
    <row r="2438" ht="10.5" customHeight="1" s="113">
      <c r="A2438" s="152" t="n">
        <v>44441</v>
      </c>
      <c r="B2438" s="153">
        <f>IF(A2438="","",YEAR(A2438))</f>
        <v/>
      </c>
      <c r="C2438" s="153">
        <f>IF(A2438="","",MONTH(A2438))</f>
        <v/>
      </c>
      <c r="D2438" s="153">
        <f>IF(A2438="","",CHOOSE(MONTH(A2438),"Ocak","Şubat","Mart","Nisan","Mayıs","Haziran","Temmuz","Ağustos","Eylül","Ekim","Kasım","Aralık"))</f>
        <v/>
      </c>
      <c r="E2438" s="153">
        <f>IF(A2438="","",ROUNDUP(MONTH(A2438)/3,0))</f>
        <v/>
      </c>
      <c r="F2438" s="153">
        <f>IF(A2438="","",WEEKNUM(A2438,2))</f>
        <v/>
      </c>
      <c r="G2438" s="153">
        <f>IF(A2438="","",WEEKDAY(A2438,2))</f>
        <v/>
      </c>
      <c r="H2438" s="153">
        <f>IF(A2438="","",CHOOSE(WEEKDAY(A2438,2),"Pazartesi","Salı","Çarşamba","Perşembe","Cuma","Cumartesi","Pazar"))</f>
        <v/>
      </c>
    </row>
    <row r="2439" ht="10.5" customHeight="1" s="113">
      <c r="A2439" s="152" t="n">
        <v>44442</v>
      </c>
      <c r="B2439" s="153">
        <f>IF(A2439="","",YEAR(A2439))</f>
        <v/>
      </c>
      <c r="C2439" s="153">
        <f>IF(A2439="","",MONTH(A2439))</f>
        <v/>
      </c>
      <c r="D2439" s="153">
        <f>IF(A2439="","",CHOOSE(MONTH(A2439),"Ocak","Şubat","Mart","Nisan","Mayıs","Haziran","Temmuz","Ağustos","Eylül","Ekim","Kasım","Aralık"))</f>
        <v/>
      </c>
      <c r="E2439" s="153">
        <f>IF(A2439="","",ROUNDUP(MONTH(A2439)/3,0))</f>
        <v/>
      </c>
      <c r="F2439" s="153">
        <f>IF(A2439="","",WEEKNUM(A2439,2))</f>
        <v/>
      </c>
      <c r="G2439" s="153">
        <f>IF(A2439="","",WEEKDAY(A2439,2))</f>
        <v/>
      </c>
      <c r="H2439" s="153">
        <f>IF(A2439="","",CHOOSE(WEEKDAY(A2439,2),"Pazartesi","Salı","Çarşamba","Perşembe","Cuma","Cumartesi","Pazar"))</f>
        <v/>
      </c>
    </row>
    <row r="2440" ht="10.5" customHeight="1" s="113">
      <c r="A2440" s="152" t="n">
        <v>44443</v>
      </c>
      <c r="B2440" s="153">
        <f>IF(A2440="","",YEAR(A2440))</f>
        <v/>
      </c>
      <c r="C2440" s="153">
        <f>IF(A2440="","",MONTH(A2440))</f>
        <v/>
      </c>
      <c r="D2440" s="153">
        <f>IF(A2440="","",CHOOSE(MONTH(A2440),"Ocak","Şubat","Mart","Nisan","Mayıs","Haziran","Temmuz","Ağustos","Eylül","Ekim","Kasım","Aralık"))</f>
        <v/>
      </c>
      <c r="E2440" s="153">
        <f>IF(A2440="","",ROUNDUP(MONTH(A2440)/3,0))</f>
        <v/>
      </c>
      <c r="F2440" s="153">
        <f>IF(A2440="","",WEEKNUM(A2440,2))</f>
        <v/>
      </c>
      <c r="G2440" s="153">
        <f>IF(A2440="","",WEEKDAY(A2440,2))</f>
        <v/>
      </c>
      <c r="H2440" s="153">
        <f>IF(A2440="","",CHOOSE(WEEKDAY(A2440,2),"Pazartesi","Salı","Çarşamba","Perşembe","Cuma","Cumartesi","Pazar"))</f>
        <v/>
      </c>
    </row>
    <row r="2441" ht="10.5" customHeight="1" s="113">
      <c r="A2441" s="152" t="n">
        <v>44444</v>
      </c>
      <c r="B2441" s="153">
        <f>IF(A2441="","",YEAR(A2441))</f>
        <v/>
      </c>
      <c r="C2441" s="153">
        <f>IF(A2441="","",MONTH(A2441))</f>
        <v/>
      </c>
      <c r="D2441" s="153">
        <f>IF(A2441="","",CHOOSE(MONTH(A2441),"Ocak","Şubat","Mart","Nisan","Mayıs","Haziran","Temmuz","Ağustos","Eylül","Ekim","Kasım","Aralık"))</f>
        <v/>
      </c>
      <c r="E2441" s="153">
        <f>IF(A2441="","",ROUNDUP(MONTH(A2441)/3,0))</f>
        <v/>
      </c>
      <c r="F2441" s="153">
        <f>IF(A2441="","",WEEKNUM(A2441,2))</f>
        <v/>
      </c>
      <c r="G2441" s="153">
        <f>IF(A2441="","",WEEKDAY(A2441,2))</f>
        <v/>
      </c>
      <c r="H2441" s="153">
        <f>IF(A2441="","",CHOOSE(WEEKDAY(A2441,2),"Pazartesi","Salı","Çarşamba","Perşembe","Cuma","Cumartesi","Pazar"))</f>
        <v/>
      </c>
    </row>
    <row r="2442" ht="10.5" customHeight="1" s="113">
      <c r="A2442" s="152" t="n">
        <v>44445</v>
      </c>
      <c r="B2442" s="153">
        <f>IF(A2442="","",YEAR(A2442))</f>
        <v/>
      </c>
      <c r="C2442" s="153">
        <f>IF(A2442="","",MONTH(A2442))</f>
        <v/>
      </c>
      <c r="D2442" s="153">
        <f>IF(A2442="","",CHOOSE(MONTH(A2442),"Ocak","Şubat","Mart","Nisan","Mayıs","Haziran","Temmuz","Ağustos","Eylül","Ekim","Kasım","Aralık"))</f>
        <v/>
      </c>
      <c r="E2442" s="153">
        <f>IF(A2442="","",ROUNDUP(MONTH(A2442)/3,0))</f>
        <v/>
      </c>
      <c r="F2442" s="153">
        <f>IF(A2442="","",WEEKNUM(A2442,2))</f>
        <v/>
      </c>
      <c r="G2442" s="153">
        <f>IF(A2442="","",WEEKDAY(A2442,2))</f>
        <v/>
      </c>
      <c r="H2442" s="153">
        <f>IF(A2442="","",CHOOSE(WEEKDAY(A2442,2),"Pazartesi","Salı","Çarşamba","Perşembe","Cuma","Cumartesi","Pazar"))</f>
        <v/>
      </c>
    </row>
    <row r="2443" ht="10.5" customHeight="1" s="113">
      <c r="A2443" s="152" t="n">
        <v>44446</v>
      </c>
      <c r="B2443" s="153">
        <f>IF(A2443="","",YEAR(A2443))</f>
        <v/>
      </c>
      <c r="C2443" s="153">
        <f>IF(A2443="","",MONTH(A2443))</f>
        <v/>
      </c>
      <c r="D2443" s="153">
        <f>IF(A2443="","",CHOOSE(MONTH(A2443),"Ocak","Şubat","Mart","Nisan","Mayıs","Haziran","Temmuz","Ağustos","Eylül","Ekim","Kasım","Aralık"))</f>
        <v/>
      </c>
      <c r="E2443" s="153">
        <f>IF(A2443="","",ROUNDUP(MONTH(A2443)/3,0))</f>
        <v/>
      </c>
      <c r="F2443" s="153">
        <f>IF(A2443="","",WEEKNUM(A2443,2))</f>
        <v/>
      </c>
      <c r="G2443" s="153">
        <f>IF(A2443="","",WEEKDAY(A2443,2))</f>
        <v/>
      </c>
      <c r="H2443" s="153">
        <f>IF(A2443="","",CHOOSE(WEEKDAY(A2443,2),"Pazartesi","Salı","Çarşamba","Perşembe","Cuma","Cumartesi","Pazar"))</f>
        <v/>
      </c>
    </row>
    <row r="2444" ht="10.5" customHeight="1" s="113">
      <c r="A2444" s="152" t="n">
        <v>44447</v>
      </c>
      <c r="B2444" s="153">
        <f>IF(A2444="","",YEAR(A2444))</f>
        <v/>
      </c>
      <c r="C2444" s="153">
        <f>IF(A2444="","",MONTH(A2444))</f>
        <v/>
      </c>
      <c r="D2444" s="153">
        <f>IF(A2444="","",CHOOSE(MONTH(A2444),"Ocak","Şubat","Mart","Nisan","Mayıs","Haziran","Temmuz","Ağustos","Eylül","Ekim","Kasım","Aralık"))</f>
        <v/>
      </c>
      <c r="E2444" s="153">
        <f>IF(A2444="","",ROUNDUP(MONTH(A2444)/3,0))</f>
        <v/>
      </c>
      <c r="F2444" s="153">
        <f>IF(A2444="","",WEEKNUM(A2444,2))</f>
        <v/>
      </c>
      <c r="G2444" s="153">
        <f>IF(A2444="","",WEEKDAY(A2444,2))</f>
        <v/>
      </c>
      <c r="H2444" s="153">
        <f>IF(A2444="","",CHOOSE(WEEKDAY(A2444,2),"Pazartesi","Salı","Çarşamba","Perşembe","Cuma","Cumartesi","Pazar"))</f>
        <v/>
      </c>
    </row>
    <row r="2445" ht="10.5" customHeight="1" s="113">
      <c r="A2445" s="152" t="n">
        <v>44448</v>
      </c>
      <c r="B2445" s="153">
        <f>IF(A2445="","",YEAR(A2445))</f>
        <v/>
      </c>
      <c r="C2445" s="153">
        <f>IF(A2445="","",MONTH(A2445))</f>
        <v/>
      </c>
      <c r="D2445" s="153">
        <f>IF(A2445="","",CHOOSE(MONTH(A2445),"Ocak","Şubat","Mart","Nisan","Mayıs","Haziran","Temmuz","Ağustos","Eylül","Ekim","Kasım","Aralık"))</f>
        <v/>
      </c>
      <c r="E2445" s="153">
        <f>IF(A2445="","",ROUNDUP(MONTH(A2445)/3,0))</f>
        <v/>
      </c>
      <c r="F2445" s="153">
        <f>IF(A2445="","",WEEKNUM(A2445,2))</f>
        <v/>
      </c>
      <c r="G2445" s="153">
        <f>IF(A2445="","",WEEKDAY(A2445,2))</f>
        <v/>
      </c>
      <c r="H2445" s="153">
        <f>IF(A2445="","",CHOOSE(WEEKDAY(A2445,2),"Pazartesi","Salı","Çarşamba","Perşembe","Cuma","Cumartesi","Pazar"))</f>
        <v/>
      </c>
    </row>
    <row r="2446" ht="10.5" customHeight="1" s="113">
      <c r="A2446" s="152" t="n">
        <v>44449</v>
      </c>
      <c r="B2446" s="153">
        <f>IF(A2446="","",YEAR(A2446))</f>
        <v/>
      </c>
      <c r="C2446" s="153">
        <f>IF(A2446="","",MONTH(A2446))</f>
        <v/>
      </c>
      <c r="D2446" s="153">
        <f>IF(A2446="","",CHOOSE(MONTH(A2446),"Ocak","Şubat","Mart","Nisan","Mayıs","Haziran","Temmuz","Ağustos","Eylül","Ekim","Kasım","Aralık"))</f>
        <v/>
      </c>
      <c r="E2446" s="153">
        <f>IF(A2446="","",ROUNDUP(MONTH(A2446)/3,0))</f>
        <v/>
      </c>
      <c r="F2446" s="153">
        <f>IF(A2446="","",WEEKNUM(A2446,2))</f>
        <v/>
      </c>
      <c r="G2446" s="153">
        <f>IF(A2446="","",WEEKDAY(A2446,2))</f>
        <v/>
      </c>
      <c r="H2446" s="153">
        <f>IF(A2446="","",CHOOSE(WEEKDAY(A2446,2),"Pazartesi","Salı","Çarşamba","Perşembe","Cuma","Cumartesi","Pazar"))</f>
        <v/>
      </c>
    </row>
    <row r="2447" ht="10.5" customHeight="1" s="113">
      <c r="A2447" s="152" t="n">
        <v>44450</v>
      </c>
      <c r="B2447" s="153">
        <f>IF(A2447="","",YEAR(A2447))</f>
        <v/>
      </c>
      <c r="C2447" s="153">
        <f>IF(A2447="","",MONTH(A2447))</f>
        <v/>
      </c>
      <c r="D2447" s="153">
        <f>IF(A2447="","",CHOOSE(MONTH(A2447),"Ocak","Şubat","Mart","Nisan","Mayıs","Haziran","Temmuz","Ağustos","Eylül","Ekim","Kasım","Aralık"))</f>
        <v/>
      </c>
      <c r="E2447" s="153">
        <f>IF(A2447="","",ROUNDUP(MONTH(A2447)/3,0))</f>
        <v/>
      </c>
      <c r="F2447" s="153">
        <f>IF(A2447="","",WEEKNUM(A2447,2))</f>
        <v/>
      </c>
      <c r="G2447" s="153">
        <f>IF(A2447="","",WEEKDAY(A2447,2))</f>
        <v/>
      </c>
      <c r="H2447" s="153">
        <f>IF(A2447="","",CHOOSE(WEEKDAY(A2447,2),"Pazartesi","Salı","Çarşamba","Perşembe","Cuma","Cumartesi","Pazar"))</f>
        <v/>
      </c>
    </row>
    <row r="2448" ht="10.5" customHeight="1" s="113">
      <c r="A2448" s="152" t="n">
        <v>44451</v>
      </c>
      <c r="B2448" s="153">
        <f>IF(A2448="","",YEAR(A2448))</f>
        <v/>
      </c>
      <c r="C2448" s="153">
        <f>IF(A2448="","",MONTH(A2448))</f>
        <v/>
      </c>
      <c r="D2448" s="153">
        <f>IF(A2448="","",CHOOSE(MONTH(A2448),"Ocak","Şubat","Mart","Nisan","Mayıs","Haziran","Temmuz","Ağustos","Eylül","Ekim","Kasım","Aralık"))</f>
        <v/>
      </c>
      <c r="E2448" s="153">
        <f>IF(A2448="","",ROUNDUP(MONTH(A2448)/3,0))</f>
        <v/>
      </c>
      <c r="F2448" s="153">
        <f>IF(A2448="","",WEEKNUM(A2448,2))</f>
        <v/>
      </c>
      <c r="G2448" s="153">
        <f>IF(A2448="","",WEEKDAY(A2448,2))</f>
        <v/>
      </c>
      <c r="H2448" s="153">
        <f>IF(A2448="","",CHOOSE(WEEKDAY(A2448,2),"Pazartesi","Salı","Çarşamba","Perşembe","Cuma","Cumartesi","Pazar"))</f>
        <v/>
      </c>
    </row>
    <row r="2449" ht="10.5" customHeight="1" s="113">
      <c r="A2449" s="152" t="n">
        <v>44452</v>
      </c>
      <c r="B2449" s="153">
        <f>IF(A2449="","",YEAR(A2449))</f>
        <v/>
      </c>
      <c r="C2449" s="153">
        <f>IF(A2449="","",MONTH(A2449))</f>
        <v/>
      </c>
      <c r="D2449" s="153">
        <f>IF(A2449="","",CHOOSE(MONTH(A2449),"Ocak","Şubat","Mart","Nisan","Mayıs","Haziran","Temmuz","Ağustos","Eylül","Ekim","Kasım","Aralık"))</f>
        <v/>
      </c>
      <c r="E2449" s="153">
        <f>IF(A2449="","",ROUNDUP(MONTH(A2449)/3,0))</f>
        <v/>
      </c>
      <c r="F2449" s="153">
        <f>IF(A2449="","",WEEKNUM(A2449,2))</f>
        <v/>
      </c>
      <c r="G2449" s="153">
        <f>IF(A2449="","",WEEKDAY(A2449,2))</f>
        <v/>
      </c>
      <c r="H2449" s="153">
        <f>IF(A2449="","",CHOOSE(WEEKDAY(A2449,2),"Pazartesi","Salı","Çarşamba","Perşembe","Cuma","Cumartesi","Pazar"))</f>
        <v/>
      </c>
    </row>
    <row r="2450" ht="10.5" customHeight="1" s="113">
      <c r="A2450" s="152" t="n">
        <v>44453</v>
      </c>
      <c r="B2450" s="153">
        <f>IF(A2450="","",YEAR(A2450))</f>
        <v/>
      </c>
      <c r="C2450" s="153">
        <f>IF(A2450="","",MONTH(A2450))</f>
        <v/>
      </c>
      <c r="D2450" s="153">
        <f>IF(A2450="","",CHOOSE(MONTH(A2450),"Ocak","Şubat","Mart","Nisan","Mayıs","Haziran","Temmuz","Ağustos","Eylül","Ekim","Kasım","Aralık"))</f>
        <v/>
      </c>
      <c r="E2450" s="153">
        <f>IF(A2450="","",ROUNDUP(MONTH(A2450)/3,0))</f>
        <v/>
      </c>
      <c r="F2450" s="153">
        <f>IF(A2450="","",WEEKNUM(A2450,2))</f>
        <v/>
      </c>
      <c r="G2450" s="153">
        <f>IF(A2450="","",WEEKDAY(A2450,2))</f>
        <v/>
      </c>
      <c r="H2450" s="153">
        <f>IF(A2450="","",CHOOSE(WEEKDAY(A2450,2),"Pazartesi","Salı","Çarşamba","Perşembe","Cuma","Cumartesi","Pazar"))</f>
        <v/>
      </c>
    </row>
    <row r="2451" ht="10.5" customHeight="1" s="113">
      <c r="A2451" s="152" t="n">
        <v>44454</v>
      </c>
      <c r="B2451" s="153">
        <f>IF(A2451="","",YEAR(A2451))</f>
        <v/>
      </c>
      <c r="C2451" s="153">
        <f>IF(A2451="","",MONTH(A2451))</f>
        <v/>
      </c>
      <c r="D2451" s="153">
        <f>IF(A2451="","",CHOOSE(MONTH(A2451),"Ocak","Şubat","Mart","Nisan","Mayıs","Haziran","Temmuz","Ağustos","Eylül","Ekim","Kasım","Aralık"))</f>
        <v/>
      </c>
      <c r="E2451" s="153">
        <f>IF(A2451="","",ROUNDUP(MONTH(A2451)/3,0))</f>
        <v/>
      </c>
      <c r="F2451" s="153">
        <f>IF(A2451="","",WEEKNUM(A2451,2))</f>
        <v/>
      </c>
      <c r="G2451" s="153">
        <f>IF(A2451="","",WEEKDAY(A2451,2))</f>
        <v/>
      </c>
      <c r="H2451" s="153">
        <f>IF(A2451="","",CHOOSE(WEEKDAY(A2451,2),"Pazartesi","Salı","Çarşamba","Perşembe","Cuma","Cumartesi","Pazar"))</f>
        <v/>
      </c>
    </row>
    <row r="2452" ht="10.5" customHeight="1" s="113">
      <c r="A2452" s="152" t="n">
        <v>44455</v>
      </c>
      <c r="B2452" s="153">
        <f>IF(A2452="","",YEAR(A2452))</f>
        <v/>
      </c>
      <c r="C2452" s="153">
        <f>IF(A2452="","",MONTH(A2452))</f>
        <v/>
      </c>
      <c r="D2452" s="153">
        <f>IF(A2452="","",CHOOSE(MONTH(A2452),"Ocak","Şubat","Mart","Nisan","Mayıs","Haziran","Temmuz","Ağustos","Eylül","Ekim","Kasım","Aralık"))</f>
        <v/>
      </c>
      <c r="E2452" s="153">
        <f>IF(A2452="","",ROUNDUP(MONTH(A2452)/3,0))</f>
        <v/>
      </c>
      <c r="F2452" s="153">
        <f>IF(A2452="","",WEEKNUM(A2452,2))</f>
        <v/>
      </c>
      <c r="G2452" s="153">
        <f>IF(A2452="","",WEEKDAY(A2452,2))</f>
        <v/>
      </c>
      <c r="H2452" s="153">
        <f>IF(A2452="","",CHOOSE(WEEKDAY(A2452,2),"Pazartesi","Salı","Çarşamba","Perşembe","Cuma","Cumartesi","Pazar"))</f>
        <v/>
      </c>
    </row>
    <row r="2453" ht="10.5" customHeight="1" s="113">
      <c r="A2453" s="152" t="n">
        <v>44456</v>
      </c>
      <c r="B2453" s="153">
        <f>IF(A2453="","",YEAR(A2453))</f>
        <v/>
      </c>
      <c r="C2453" s="153">
        <f>IF(A2453="","",MONTH(A2453))</f>
        <v/>
      </c>
      <c r="D2453" s="153">
        <f>IF(A2453="","",CHOOSE(MONTH(A2453),"Ocak","Şubat","Mart","Nisan","Mayıs","Haziran","Temmuz","Ağustos","Eylül","Ekim","Kasım","Aralık"))</f>
        <v/>
      </c>
      <c r="E2453" s="153">
        <f>IF(A2453="","",ROUNDUP(MONTH(A2453)/3,0))</f>
        <v/>
      </c>
      <c r="F2453" s="153">
        <f>IF(A2453="","",WEEKNUM(A2453,2))</f>
        <v/>
      </c>
      <c r="G2453" s="153">
        <f>IF(A2453="","",WEEKDAY(A2453,2))</f>
        <v/>
      </c>
      <c r="H2453" s="153">
        <f>IF(A2453="","",CHOOSE(WEEKDAY(A2453,2),"Pazartesi","Salı","Çarşamba","Perşembe","Cuma","Cumartesi","Pazar"))</f>
        <v/>
      </c>
    </row>
    <row r="2454" ht="10.5" customHeight="1" s="113">
      <c r="A2454" s="152" t="n">
        <v>44457</v>
      </c>
      <c r="B2454" s="153">
        <f>IF(A2454="","",YEAR(A2454))</f>
        <v/>
      </c>
      <c r="C2454" s="153">
        <f>IF(A2454="","",MONTH(A2454))</f>
        <v/>
      </c>
      <c r="D2454" s="153">
        <f>IF(A2454="","",CHOOSE(MONTH(A2454),"Ocak","Şubat","Mart","Nisan","Mayıs","Haziran","Temmuz","Ağustos","Eylül","Ekim","Kasım","Aralık"))</f>
        <v/>
      </c>
      <c r="E2454" s="153">
        <f>IF(A2454="","",ROUNDUP(MONTH(A2454)/3,0))</f>
        <v/>
      </c>
      <c r="F2454" s="153">
        <f>IF(A2454="","",WEEKNUM(A2454,2))</f>
        <v/>
      </c>
      <c r="G2454" s="153">
        <f>IF(A2454="","",WEEKDAY(A2454,2))</f>
        <v/>
      </c>
      <c r="H2454" s="153">
        <f>IF(A2454="","",CHOOSE(WEEKDAY(A2454,2),"Pazartesi","Salı","Çarşamba","Perşembe","Cuma","Cumartesi","Pazar"))</f>
        <v/>
      </c>
    </row>
    <row r="2455" ht="10.5" customHeight="1" s="113">
      <c r="A2455" s="152" t="n">
        <v>44458</v>
      </c>
      <c r="B2455" s="153">
        <f>IF(A2455="","",YEAR(A2455))</f>
        <v/>
      </c>
      <c r="C2455" s="153">
        <f>IF(A2455="","",MONTH(A2455))</f>
        <v/>
      </c>
      <c r="D2455" s="153">
        <f>IF(A2455="","",CHOOSE(MONTH(A2455),"Ocak","Şubat","Mart","Nisan","Mayıs","Haziran","Temmuz","Ağustos","Eylül","Ekim","Kasım","Aralık"))</f>
        <v/>
      </c>
      <c r="E2455" s="153">
        <f>IF(A2455="","",ROUNDUP(MONTH(A2455)/3,0))</f>
        <v/>
      </c>
      <c r="F2455" s="153">
        <f>IF(A2455="","",WEEKNUM(A2455,2))</f>
        <v/>
      </c>
      <c r="G2455" s="153">
        <f>IF(A2455="","",WEEKDAY(A2455,2))</f>
        <v/>
      </c>
      <c r="H2455" s="153">
        <f>IF(A2455="","",CHOOSE(WEEKDAY(A2455,2),"Pazartesi","Salı","Çarşamba","Perşembe","Cuma","Cumartesi","Pazar"))</f>
        <v/>
      </c>
    </row>
    <row r="2456" ht="10.5" customHeight="1" s="113">
      <c r="A2456" s="152" t="n">
        <v>44459</v>
      </c>
      <c r="B2456" s="153">
        <f>IF(A2456="","",YEAR(A2456))</f>
        <v/>
      </c>
      <c r="C2456" s="153">
        <f>IF(A2456="","",MONTH(A2456))</f>
        <v/>
      </c>
      <c r="D2456" s="153">
        <f>IF(A2456="","",CHOOSE(MONTH(A2456),"Ocak","Şubat","Mart","Nisan","Mayıs","Haziran","Temmuz","Ağustos","Eylül","Ekim","Kasım","Aralık"))</f>
        <v/>
      </c>
      <c r="E2456" s="153">
        <f>IF(A2456="","",ROUNDUP(MONTH(A2456)/3,0))</f>
        <v/>
      </c>
      <c r="F2456" s="153">
        <f>IF(A2456="","",WEEKNUM(A2456,2))</f>
        <v/>
      </c>
      <c r="G2456" s="153">
        <f>IF(A2456="","",WEEKDAY(A2456,2))</f>
        <v/>
      </c>
      <c r="H2456" s="153">
        <f>IF(A2456="","",CHOOSE(WEEKDAY(A2456,2),"Pazartesi","Salı","Çarşamba","Perşembe","Cuma","Cumartesi","Pazar"))</f>
        <v/>
      </c>
    </row>
    <row r="2457" ht="10.5" customHeight="1" s="113">
      <c r="A2457" s="152" t="n">
        <v>44460</v>
      </c>
      <c r="B2457" s="153">
        <f>IF(A2457="","",YEAR(A2457))</f>
        <v/>
      </c>
      <c r="C2457" s="153">
        <f>IF(A2457="","",MONTH(A2457))</f>
        <v/>
      </c>
      <c r="D2457" s="153">
        <f>IF(A2457="","",CHOOSE(MONTH(A2457),"Ocak","Şubat","Mart","Nisan","Mayıs","Haziran","Temmuz","Ağustos","Eylül","Ekim","Kasım","Aralık"))</f>
        <v/>
      </c>
      <c r="E2457" s="153">
        <f>IF(A2457="","",ROUNDUP(MONTH(A2457)/3,0))</f>
        <v/>
      </c>
      <c r="F2457" s="153">
        <f>IF(A2457="","",WEEKNUM(A2457,2))</f>
        <v/>
      </c>
      <c r="G2457" s="153">
        <f>IF(A2457="","",WEEKDAY(A2457,2))</f>
        <v/>
      </c>
      <c r="H2457" s="153">
        <f>IF(A2457="","",CHOOSE(WEEKDAY(A2457,2),"Pazartesi","Salı","Çarşamba","Perşembe","Cuma","Cumartesi","Pazar"))</f>
        <v/>
      </c>
    </row>
    <row r="2458" ht="10.5" customHeight="1" s="113">
      <c r="A2458" s="152" t="n">
        <v>44461</v>
      </c>
      <c r="B2458" s="153">
        <f>IF(A2458="","",YEAR(A2458))</f>
        <v/>
      </c>
      <c r="C2458" s="153">
        <f>IF(A2458="","",MONTH(A2458))</f>
        <v/>
      </c>
      <c r="D2458" s="153">
        <f>IF(A2458="","",CHOOSE(MONTH(A2458),"Ocak","Şubat","Mart","Nisan","Mayıs","Haziran","Temmuz","Ağustos","Eylül","Ekim","Kasım","Aralık"))</f>
        <v/>
      </c>
      <c r="E2458" s="153">
        <f>IF(A2458="","",ROUNDUP(MONTH(A2458)/3,0))</f>
        <v/>
      </c>
      <c r="F2458" s="153">
        <f>IF(A2458="","",WEEKNUM(A2458,2))</f>
        <v/>
      </c>
      <c r="G2458" s="153">
        <f>IF(A2458="","",WEEKDAY(A2458,2))</f>
        <v/>
      </c>
      <c r="H2458" s="153">
        <f>IF(A2458="","",CHOOSE(WEEKDAY(A2458,2),"Pazartesi","Salı","Çarşamba","Perşembe","Cuma","Cumartesi","Pazar"))</f>
        <v/>
      </c>
    </row>
    <row r="2459" ht="10.5" customHeight="1" s="113">
      <c r="A2459" s="152" t="n">
        <v>44462</v>
      </c>
      <c r="B2459" s="153">
        <f>IF(A2459="","",YEAR(A2459))</f>
        <v/>
      </c>
      <c r="C2459" s="153">
        <f>IF(A2459="","",MONTH(A2459))</f>
        <v/>
      </c>
      <c r="D2459" s="153">
        <f>IF(A2459="","",CHOOSE(MONTH(A2459),"Ocak","Şubat","Mart","Nisan","Mayıs","Haziran","Temmuz","Ağustos","Eylül","Ekim","Kasım","Aralık"))</f>
        <v/>
      </c>
      <c r="E2459" s="153">
        <f>IF(A2459="","",ROUNDUP(MONTH(A2459)/3,0))</f>
        <v/>
      </c>
      <c r="F2459" s="153">
        <f>IF(A2459="","",WEEKNUM(A2459,2))</f>
        <v/>
      </c>
      <c r="G2459" s="153">
        <f>IF(A2459="","",WEEKDAY(A2459,2))</f>
        <v/>
      </c>
      <c r="H2459" s="153">
        <f>IF(A2459="","",CHOOSE(WEEKDAY(A2459,2),"Pazartesi","Salı","Çarşamba","Perşembe","Cuma","Cumartesi","Pazar"))</f>
        <v/>
      </c>
    </row>
    <row r="2460" ht="10.5" customHeight="1" s="113">
      <c r="A2460" s="152" t="n">
        <v>44463</v>
      </c>
      <c r="B2460" s="153">
        <f>IF(A2460="","",YEAR(A2460))</f>
        <v/>
      </c>
      <c r="C2460" s="153">
        <f>IF(A2460="","",MONTH(A2460))</f>
        <v/>
      </c>
      <c r="D2460" s="153">
        <f>IF(A2460="","",CHOOSE(MONTH(A2460),"Ocak","Şubat","Mart","Nisan","Mayıs","Haziran","Temmuz","Ağustos","Eylül","Ekim","Kasım","Aralık"))</f>
        <v/>
      </c>
      <c r="E2460" s="153">
        <f>IF(A2460="","",ROUNDUP(MONTH(A2460)/3,0))</f>
        <v/>
      </c>
      <c r="F2460" s="153">
        <f>IF(A2460="","",WEEKNUM(A2460,2))</f>
        <v/>
      </c>
      <c r="G2460" s="153">
        <f>IF(A2460="","",WEEKDAY(A2460,2))</f>
        <v/>
      </c>
      <c r="H2460" s="153">
        <f>IF(A2460="","",CHOOSE(WEEKDAY(A2460,2),"Pazartesi","Salı","Çarşamba","Perşembe","Cuma","Cumartesi","Pazar"))</f>
        <v/>
      </c>
    </row>
    <row r="2461" ht="10.5" customHeight="1" s="113">
      <c r="A2461" s="152" t="n">
        <v>44464</v>
      </c>
      <c r="B2461" s="153">
        <f>IF(A2461="","",YEAR(A2461))</f>
        <v/>
      </c>
      <c r="C2461" s="153">
        <f>IF(A2461="","",MONTH(A2461))</f>
        <v/>
      </c>
      <c r="D2461" s="153">
        <f>IF(A2461="","",CHOOSE(MONTH(A2461),"Ocak","Şubat","Mart","Nisan","Mayıs","Haziran","Temmuz","Ağustos","Eylül","Ekim","Kasım","Aralık"))</f>
        <v/>
      </c>
      <c r="E2461" s="153">
        <f>IF(A2461="","",ROUNDUP(MONTH(A2461)/3,0))</f>
        <v/>
      </c>
      <c r="F2461" s="153">
        <f>IF(A2461="","",WEEKNUM(A2461,2))</f>
        <v/>
      </c>
      <c r="G2461" s="153">
        <f>IF(A2461="","",WEEKDAY(A2461,2))</f>
        <v/>
      </c>
      <c r="H2461" s="153">
        <f>IF(A2461="","",CHOOSE(WEEKDAY(A2461,2),"Pazartesi","Salı","Çarşamba","Perşembe","Cuma","Cumartesi","Pazar"))</f>
        <v/>
      </c>
    </row>
    <row r="2462" ht="10.5" customHeight="1" s="113">
      <c r="A2462" s="152" t="n">
        <v>44465</v>
      </c>
      <c r="B2462" s="153">
        <f>IF(A2462="","",YEAR(A2462))</f>
        <v/>
      </c>
      <c r="C2462" s="153">
        <f>IF(A2462="","",MONTH(A2462))</f>
        <v/>
      </c>
      <c r="D2462" s="153">
        <f>IF(A2462="","",CHOOSE(MONTH(A2462),"Ocak","Şubat","Mart","Nisan","Mayıs","Haziran","Temmuz","Ağustos","Eylül","Ekim","Kasım","Aralık"))</f>
        <v/>
      </c>
      <c r="E2462" s="153">
        <f>IF(A2462="","",ROUNDUP(MONTH(A2462)/3,0))</f>
        <v/>
      </c>
      <c r="F2462" s="153">
        <f>IF(A2462="","",WEEKNUM(A2462,2))</f>
        <v/>
      </c>
      <c r="G2462" s="153">
        <f>IF(A2462="","",WEEKDAY(A2462,2))</f>
        <v/>
      </c>
      <c r="H2462" s="153">
        <f>IF(A2462="","",CHOOSE(WEEKDAY(A2462,2),"Pazartesi","Salı","Çarşamba","Perşembe","Cuma","Cumartesi","Pazar"))</f>
        <v/>
      </c>
    </row>
    <row r="2463" ht="10.5" customHeight="1" s="113">
      <c r="A2463" s="152" t="n">
        <v>44466</v>
      </c>
      <c r="B2463" s="153">
        <f>IF(A2463="","",YEAR(A2463))</f>
        <v/>
      </c>
      <c r="C2463" s="153">
        <f>IF(A2463="","",MONTH(A2463))</f>
        <v/>
      </c>
      <c r="D2463" s="153">
        <f>IF(A2463="","",CHOOSE(MONTH(A2463),"Ocak","Şubat","Mart","Nisan","Mayıs","Haziran","Temmuz","Ağustos","Eylül","Ekim","Kasım","Aralık"))</f>
        <v/>
      </c>
      <c r="E2463" s="153">
        <f>IF(A2463="","",ROUNDUP(MONTH(A2463)/3,0))</f>
        <v/>
      </c>
      <c r="F2463" s="153">
        <f>IF(A2463="","",WEEKNUM(A2463,2))</f>
        <v/>
      </c>
      <c r="G2463" s="153">
        <f>IF(A2463="","",WEEKDAY(A2463,2))</f>
        <v/>
      </c>
      <c r="H2463" s="153">
        <f>IF(A2463="","",CHOOSE(WEEKDAY(A2463,2),"Pazartesi","Salı","Çarşamba","Perşembe","Cuma","Cumartesi","Pazar"))</f>
        <v/>
      </c>
    </row>
    <row r="2464" ht="10.5" customHeight="1" s="113">
      <c r="A2464" s="152" t="n">
        <v>44467</v>
      </c>
      <c r="B2464" s="153">
        <f>IF(A2464="","",YEAR(A2464))</f>
        <v/>
      </c>
      <c r="C2464" s="153">
        <f>IF(A2464="","",MONTH(A2464))</f>
        <v/>
      </c>
      <c r="D2464" s="153">
        <f>IF(A2464="","",CHOOSE(MONTH(A2464),"Ocak","Şubat","Mart","Nisan","Mayıs","Haziran","Temmuz","Ağustos","Eylül","Ekim","Kasım","Aralık"))</f>
        <v/>
      </c>
      <c r="E2464" s="153">
        <f>IF(A2464="","",ROUNDUP(MONTH(A2464)/3,0))</f>
        <v/>
      </c>
      <c r="F2464" s="153">
        <f>IF(A2464="","",WEEKNUM(A2464,2))</f>
        <v/>
      </c>
      <c r="G2464" s="153">
        <f>IF(A2464="","",WEEKDAY(A2464,2))</f>
        <v/>
      </c>
      <c r="H2464" s="153">
        <f>IF(A2464="","",CHOOSE(WEEKDAY(A2464,2),"Pazartesi","Salı","Çarşamba","Perşembe","Cuma","Cumartesi","Pazar"))</f>
        <v/>
      </c>
    </row>
    <row r="2465" ht="10.5" customHeight="1" s="113">
      <c r="A2465" s="152" t="n">
        <v>44468</v>
      </c>
      <c r="B2465" s="153">
        <f>IF(A2465="","",YEAR(A2465))</f>
        <v/>
      </c>
      <c r="C2465" s="153">
        <f>IF(A2465="","",MONTH(A2465))</f>
        <v/>
      </c>
      <c r="D2465" s="153">
        <f>IF(A2465="","",CHOOSE(MONTH(A2465),"Ocak","Şubat","Mart","Nisan","Mayıs","Haziran","Temmuz","Ağustos","Eylül","Ekim","Kasım","Aralık"))</f>
        <v/>
      </c>
      <c r="E2465" s="153">
        <f>IF(A2465="","",ROUNDUP(MONTH(A2465)/3,0))</f>
        <v/>
      </c>
      <c r="F2465" s="153">
        <f>IF(A2465="","",WEEKNUM(A2465,2))</f>
        <v/>
      </c>
      <c r="G2465" s="153">
        <f>IF(A2465="","",WEEKDAY(A2465,2))</f>
        <v/>
      </c>
      <c r="H2465" s="153">
        <f>IF(A2465="","",CHOOSE(WEEKDAY(A2465,2),"Pazartesi","Salı","Çarşamba","Perşembe","Cuma","Cumartesi","Pazar"))</f>
        <v/>
      </c>
    </row>
    <row r="2466" ht="10.5" customHeight="1" s="113">
      <c r="A2466" s="152" t="n">
        <v>44469</v>
      </c>
      <c r="B2466" s="153">
        <f>IF(A2466="","",YEAR(A2466))</f>
        <v/>
      </c>
      <c r="C2466" s="153">
        <f>IF(A2466="","",MONTH(A2466))</f>
        <v/>
      </c>
      <c r="D2466" s="153">
        <f>IF(A2466="","",CHOOSE(MONTH(A2466),"Ocak","Şubat","Mart","Nisan","Mayıs","Haziran","Temmuz","Ağustos","Eylül","Ekim","Kasım","Aralık"))</f>
        <v/>
      </c>
      <c r="E2466" s="153">
        <f>IF(A2466="","",ROUNDUP(MONTH(A2466)/3,0))</f>
        <v/>
      </c>
      <c r="F2466" s="153">
        <f>IF(A2466="","",WEEKNUM(A2466,2))</f>
        <v/>
      </c>
      <c r="G2466" s="153">
        <f>IF(A2466="","",WEEKDAY(A2466,2))</f>
        <v/>
      </c>
      <c r="H2466" s="153">
        <f>IF(A2466="","",CHOOSE(WEEKDAY(A2466,2),"Pazartesi","Salı","Çarşamba","Perşembe","Cuma","Cumartesi","Pazar"))</f>
        <v/>
      </c>
    </row>
    <row r="2467" ht="10.5" customHeight="1" s="113">
      <c r="A2467" s="152" t="n">
        <v>44470</v>
      </c>
      <c r="B2467" s="153">
        <f>IF(A2467="","",YEAR(A2467))</f>
        <v/>
      </c>
      <c r="C2467" s="153">
        <f>IF(A2467="","",MONTH(A2467))</f>
        <v/>
      </c>
      <c r="D2467" s="153">
        <f>IF(A2467="","",CHOOSE(MONTH(A2467),"Ocak","Şubat","Mart","Nisan","Mayıs","Haziran","Temmuz","Ağustos","Eylül","Ekim","Kasım","Aralık"))</f>
        <v/>
      </c>
      <c r="E2467" s="153">
        <f>IF(A2467="","",ROUNDUP(MONTH(A2467)/3,0))</f>
        <v/>
      </c>
      <c r="F2467" s="153">
        <f>IF(A2467="","",WEEKNUM(A2467,2))</f>
        <v/>
      </c>
      <c r="G2467" s="153">
        <f>IF(A2467="","",WEEKDAY(A2467,2))</f>
        <v/>
      </c>
      <c r="H2467" s="153">
        <f>IF(A2467="","",CHOOSE(WEEKDAY(A2467,2),"Pazartesi","Salı","Çarşamba","Perşembe","Cuma","Cumartesi","Pazar"))</f>
        <v/>
      </c>
    </row>
    <row r="2468" ht="10.5" customHeight="1" s="113">
      <c r="A2468" s="152" t="n">
        <v>44471</v>
      </c>
      <c r="B2468" s="153">
        <f>IF(A2468="","",YEAR(A2468))</f>
        <v/>
      </c>
      <c r="C2468" s="153">
        <f>IF(A2468="","",MONTH(A2468))</f>
        <v/>
      </c>
      <c r="D2468" s="153">
        <f>IF(A2468="","",CHOOSE(MONTH(A2468),"Ocak","Şubat","Mart","Nisan","Mayıs","Haziran","Temmuz","Ağustos","Eylül","Ekim","Kasım","Aralık"))</f>
        <v/>
      </c>
      <c r="E2468" s="153">
        <f>IF(A2468="","",ROUNDUP(MONTH(A2468)/3,0))</f>
        <v/>
      </c>
      <c r="F2468" s="153">
        <f>IF(A2468="","",WEEKNUM(A2468,2))</f>
        <v/>
      </c>
      <c r="G2468" s="153">
        <f>IF(A2468="","",WEEKDAY(A2468,2))</f>
        <v/>
      </c>
      <c r="H2468" s="153">
        <f>IF(A2468="","",CHOOSE(WEEKDAY(A2468,2),"Pazartesi","Salı","Çarşamba","Perşembe","Cuma","Cumartesi","Pazar"))</f>
        <v/>
      </c>
    </row>
    <row r="2469" ht="10.5" customHeight="1" s="113">
      <c r="A2469" s="152" t="n">
        <v>44472</v>
      </c>
      <c r="B2469" s="153">
        <f>IF(A2469="","",YEAR(A2469))</f>
        <v/>
      </c>
      <c r="C2469" s="153">
        <f>IF(A2469="","",MONTH(A2469))</f>
        <v/>
      </c>
      <c r="D2469" s="153">
        <f>IF(A2469="","",CHOOSE(MONTH(A2469),"Ocak","Şubat","Mart","Nisan","Mayıs","Haziran","Temmuz","Ağustos","Eylül","Ekim","Kasım","Aralık"))</f>
        <v/>
      </c>
      <c r="E2469" s="153">
        <f>IF(A2469="","",ROUNDUP(MONTH(A2469)/3,0))</f>
        <v/>
      </c>
      <c r="F2469" s="153">
        <f>IF(A2469="","",WEEKNUM(A2469,2))</f>
        <v/>
      </c>
      <c r="G2469" s="153">
        <f>IF(A2469="","",WEEKDAY(A2469,2))</f>
        <v/>
      </c>
      <c r="H2469" s="153">
        <f>IF(A2469="","",CHOOSE(WEEKDAY(A2469,2),"Pazartesi","Salı","Çarşamba","Perşembe","Cuma","Cumartesi","Pazar"))</f>
        <v/>
      </c>
    </row>
    <row r="2470" ht="10.5" customHeight="1" s="113">
      <c r="A2470" s="152" t="n">
        <v>44473</v>
      </c>
      <c r="B2470" s="153">
        <f>IF(A2470="","",YEAR(A2470))</f>
        <v/>
      </c>
      <c r="C2470" s="153">
        <f>IF(A2470="","",MONTH(A2470))</f>
        <v/>
      </c>
      <c r="D2470" s="153">
        <f>IF(A2470="","",CHOOSE(MONTH(A2470),"Ocak","Şubat","Mart","Nisan","Mayıs","Haziran","Temmuz","Ağustos","Eylül","Ekim","Kasım","Aralık"))</f>
        <v/>
      </c>
      <c r="E2470" s="153">
        <f>IF(A2470="","",ROUNDUP(MONTH(A2470)/3,0))</f>
        <v/>
      </c>
      <c r="F2470" s="153">
        <f>IF(A2470="","",WEEKNUM(A2470,2))</f>
        <v/>
      </c>
      <c r="G2470" s="153">
        <f>IF(A2470="","",WEEKDAY(A2470,2))</f>
        <v/>
      </c>
      <c r="H2470" s="153">
        <f>IF(A2470="","",CHOOSE(WEEKDAY(A2470,2),"Pazartesi","Salı","Çarşamba","Perşembe","Cuma","Cumartesi","Pazar"))</f>
        <v/>
      </c>
    </row>
    <row r="2471" ht="10.5" customHeight="1" s="113">
      <c r="A2471" s="152" t="n">
        <v>44474</v>
      </c>
      <c r="B2471" s="153">
        <f>IF(A2471="","",YEAR(A2471))</f>
        <v/>
      </c>
      <c r="C2471" s="153">
        <f>IF(A2471="","",MONTH(A2471))</f>
        <v/>
      </c>
      <c r="D2471" s="153">
        <f>IF(A2471="","",CHOOSE(MONTH(A2471),"Ocak","Şubat","Mart","Nisan","Mayıs","Haziran","Temmuz","Ağustos","Eylül","Ekim","Kasım","Aralık"))</f>
        <v/>
      </c>
      <c r="E2471" s="153">
        <f>IF(A2471="","",ROUNDUP(MONTH(A2471)/3,0))</f>
        <v/>
      </c>
      <c r="F2471" s="153">
        <f>IF(A2471="","",WEEKNUM(A2471,2))</f>
        <v/>
      </c>
      <c r="G2471" s="153">
        <f>IF(A2471="","",WEEKDAY(A2471,2))</f>
        <v/>
      </c>
      <c r="H2471" s="153">
        <f>IF(A2471="","",CHOOSE(WEEKDAY(A2471,2),"Pazartesi","Salı","Çarşamba","Perşembe","Cuma","Cumartesi","Pazar"))</f>
        <v/>
      </c>
    </row>
    <row r="2472" ht="10.5" customHeight="1" s="113">
      <c r="A2472" s="152" t="n">
        <v>44475</v>
      </c>
      <c r="B2472" s="153">
        <f>IF(A2472="","",YEAR(A2472))</f>
        <v/>
      </c>
      <c r="C2472" s="153">
        <f>IF(A2472="","",MONTH(A2472))</f>
        <v/>
      </c>
      <c r="D2472" s="153">
        <f>IF(A2472="","",CHOOSE(MONTH(A2472),"Ocak","Şubat","Mart","Nisan","Mayıs","Haziran","Temmuz","Ağustos","Eylül","Ekim","Kasım","Aralık"))</f>
        <v/>
      </c>
      <c r="E2472" s="153">
        <f>IF(A2472="","",ROUNDUP(MONTH(A2472)/3,0))</f>
        <v/>
      </c>
      <c r="F2472" s="153">
        <f>IF(A2472="","",WEEKNUM(A2472,2))</f>
        <v/>
      </c>
      <c r="G2472" s="153">
        <f>IF(A2472="","",WEEKDAY(A2472,2))</f>
        <v/>
      </c>
      <c r="H2472" s="153">
        <f>IF(A2472="","",CHOOSE(WEEKDAY(A2472,2),"Pazartesi","Salı","Çarşamba","Perşembe","Cuma","Cumartesi","Pazar"))</f>
        <v/>
      </c>
    </row>
    <row r="2473" ht="10.5" customHeight="1" s="113">
      <c r="A2473" s="152" t="n">
        <v>44476</v>
      </c>
      <c r="B2473" s="153">
        <f>IF(A2473="","",YEAR(A2473))</f>
        <v/>
      </c>
      <c r="C2473" s="153">
        <f>IF(A2473="","",MONTH(A2473))</f>
        <v/>
      </c>
      <c r="D2473" s="153">
        <f>IF(A2473="","",CHOOSE(MONTH(A2473),"Ocak","Şubat","Mart","Nisan","Mayıs","Haziran","Temmuz","Ağustos","Eylül","Ekim","Kasım","Aralık"))</f>
        <v/>
      </c>
      <c r="E2473" s="153">
        <f>IF(A2473="","",ROUNDUP(MONTH(A2473)/3,0))</f>
        <v/>
      </c>
      <c r="F2473" s="153">
        <f>IF(A2473="","",WEEKNUM(A2473,2))</f>
        <v/>
      </c>
      <c r="G2473" s="153">
        <f>IF(A2473="","",WEEKDAY(A2473,2))</f>
        <v/>
      </c>
      <c r="H2473" s="153">
        <f>IF(A2473="","",CHOOSE(WEEKDAY(A2473,2),"Pazartesi","Salı","Çarşamba","Perşembe","Cuma","Cumartesi","Pazar"))</f>
        <v/>
      </c>
    </row>
    <row r="2474" ht="10.5" customHeight="1" s="113">
      <c r="A2474" s="152" t="n">
        <v>44477</v>
      </c>
      <c r="B2474" s="153">
        <f>IF(A2474="","",YEAR(A2474))</f>
        <v/>
      </c>
      <c r="C2474" s="153">
        <f>IF(A2474="","",MONTH(A2474))</f>
        <v/>
      </c>
      <c r="D2474" s="153">
        <f>IF(A2474="","",CHOOSE(MONTH(A2474),"Ocak","Şubat","Mart","Nisan","Mayıs","Haziran","Temmuz","Ağustos","Eylül","Ekim","Kasım","Aralık"))</f>
        <v/>
      </c>
      <c r="E2474" s="153">
        <f>IF(A2474="","",ROUNDUP(MONTH(A2474)/3,0))</f>
        <v/>
      </c>
      <c r="F2474" s="153">
        <f>IF(A2474="","",WEEKNUM(A2474,2))</f>
        <v/>
      </c>
      <c r="G2474" s="153">
        <f>IF(A2474="","",WEEKDAY(A2474,2))</f>
        <v/>
      </c>
      <c r="H2474" s="153">
        <f>IF(A2474="","",CHOOSE(WEEKDAY(A2474,2),"Pazartesi","Salı","Çarşamba","Perşembe","Cuma","Cumartesi","Pazar"))</f>
        <v/>
      </c>
    </row>
    <row r="2475" ht="10.5" customHeight="1" s="113">
      <c r="A2475" s="152" t="n">
        <v>44478</v>
      </c>
      <c r="B2475" s="153">
        <f>IF(A2475="","",YEAR(A2475))</f>
        <v/>
      </c>
      <c r="C2475" s="153">
        <f>IF(A2475="","",MONTH(A2475))</f>
        <v/>
      </c>
      <c r="D2475" s="153">
        <f>IF(A2475="","",CHOOSE(MONTH(A2475),"Ocak","Şubat","Mart","Nisan","Mayıs","Haziran","Temmuz","Ağustos","Eylül","Ekim","Kasım","Aralık"))</f>
        <v/>
      </c>
      <c r="E2475" s="153">
        <f>IF(A2475="","",ROUNDUP(MONTH(A2475)/3,0))</f>
        <v/>
      </c>
      <c r="F2475" s="153">
        <f>IF(A2475="","",WEEKNUM(A2475,2))</f>
        <v/>
      </c>
      <c r="G2475" s="153">
        <f>IF(A2475="","",WEEKDAY(A2475,2))</f>
        <v/>
      </c>
      <c r="H2475" s="153">
        <f>IF(A2475="","",CHOOSE(WEEKDAY(A2475,2),"Pazartesi","Salı","Çarşamba","Perşembe","Cuma","Cumartesi","Pazar"))</f>
        <v/>
      </c>
    </row>
    <row r="2476" ht="10.5" customHeight="1" s="113">
      <c r="A2476" s="152" t="n">
        <v>44479</v>
      </c>
      <c r="B2476" s="153">
        <f>IF(A2476="","",YEAR(A2476))</f>
        <v/>
      </c>
      <c r="C2476" s="153">
        <f>IF(A2476="","",MONTH(A2476))</f>
        <v/>
      </c>
      <c r="D2476" s="153">
        <f>IF(A2476="","",CHOOSE(MONTH(A2476),"Ocak","Şubat","Mart","Nisan","Mayıs","Haziran","Temmuz","Ağustos","Eylül","Ekim","Kasım","Aralık"))</f>
        <v/>
      </c>
      <c r="E2476" s="153">
        <f>IF(A2476="","",ROUNDUP(MONTH(A2476)/3,0))</f>
        <v/>
      </c>
      <c r="F2476" s="153">
        <f>IF(A2476="","",WEEKNUM(A2476,2))</f>
        <v/>
      </c>
      <c r="G2476" s="153">
        <f>IF(A2476="","",WEEKDAY(A2476,2))</f>
        <v/>
      </c>
      <c r="H2476" s="153">
        <f>IF(A2476="","",CHOOSE(WEEKDAY(A2476,2),"Pazartesi","Salı","Çarşamba","Perşembe","Cuma","Cumartesi","Pazar"))</f>
        <v/>
      </c>
    </row>
    <row r="2477" ht="10.5" customHeight="1" s="113">
      <c r="A2477" s="152" t="n">
        <v>44480</v>
      </c>
      <c r="B2477" s="153">
        <f>IF(A2477="","",YEAR(A2477))</f>
        <v/>
      </c>
      <c r="C2477" s="153">
        <f>IF(A2477="","",MONTH(A2477))</f>
        <v/>
      </c>
      <c r="D2477" s="153">
        <f>IF(A2477="","",CHOOSE(MONTH(A2477),"Ocak","Şubat","Mart","Nisan","Mayıs","Haziran","Temmuz","Ağustos","Eylül","Ekim","Kasım","Aralık"))</f>
        <v/>
      </c>
      <c r="E2477" s="153">
        <f>IF(A2477="","",ROUNDUP(MONTH(A2477)/3,0))</f>
        <v/>
      </c>
      <c r="F2477" s="153">
        <f>IF(A2477="","",WEEKNUM(A2477,2))</f>
        <v/>
      </c>
      <c r="G2477" s="153">
        <f>IF(A2477="","",WEEKDAY(A2477,2))</f>
        <v/>
      </c>
      <c r="H2477" s="153">
        <f>IF(A2477="","",CHOOSE(WEEKDAY(A2477,2),"Pazartesi","Salı","Çarşamba","Perşembe","Cuma","Cumartesi","Pazar"))</f>
        <v/>
      </c>
    </row>
    <row r="2478" ht="10.5" customHeight="1" s="113">
      <c r="A2478" s="152" t="n">
        <v>44481</v>
      </c>
      <c r="B2478" s="153">
        <f>IF(A2478="","",YEAR(A2478))</f>
        <v/>
      </c>
      <c r="C2478" s="153">
        <f>IF(A2478="","",MONTH(A2478))</f>
        <v/>
      </c>
      <c r="D2478" s="153">
        <f>IF(A2478="","",CHOOSE(MONTH(A2478),"Ocak","Şubat","Mart","Nisan","Mayıs","Haziran","Temmuz","Ağustos","Eylül","Ekim","Kasım","Aralık"))</f>
        <v/>
      </c>
      <c r="E2478" s="153">
        <f>IF(A2478="","",ROUNDUP(MONTH(A2478)/3,0))</f>
        <v/>
      </c>
      <c r="F2478" s="153">
        <f>IF(A2478="","",WEEKNUM(A2478,2))</f>
        <v/>
      </c>
      <c r="G2478" s="153">
        <f>IF(A2478="","",WEEKDAY(A2478,2))</f>
        <v/>
      </c>
      <c r="H2478" s="153">
        <f>IF(A2478="","",CHOOSE(WEEKDAY(A2478,2),"Pazartesi","Salı","Çarşamba","Perşembe","Cuma","Cumartesi","Pazar"))</f>
        <v/>
      </c>
    </row>
    <row r="2479" ht="10.5" customHeight="1" s="113">
      <c r="A2479" s="152" t="n">
        <v>44482</v>
      </c>
      <c r="B2479" s="153">
        <f>IF(A2479="","",YEAR(A2479))</f>
        <v/>
      </c>
      <c r="C2479" s="153">
        <f>IF(A2479="","",MONTH(A2479))</f>
        <v/>
      </c>
      <c r="D2479" s="153">
        <f>IF(A2479="","",CHOOSE(MONTH(A2479),"Ocak","Şubat","Mart","Nisan","Mayıs","Haziran","Temmuz","Ağustos","Eylül","Ekim","Kasım","Aralık"))</f>
        <v/>
      </c>
      <c r="E2479" s="153">
        <f>IF(A2479="","",ROUNDUP(MONTH(A2479)/3,0))</f>
        <v/>
      </c>
      <c r="F2479" s="153">
        <f>IF(A2479="","",WEEKNUM(A2479,2))</f>
        <v/>
      </c>
      <c r="G2479" s="153">
        <f>IF(A2479="","",WEEKDAY(A2479,2))</f>
        <v/>
      </c>
      <c r="H2479" s="153">
        <f>IF(A2479="","",CHOOSE(WEEKDAY(A2479,2),"Pazartesi","Salı","Çarşamba","Perşembe","Cuma","Cumartesi","Pazar"))</f>
        <v/>
      </c>
    </row>
    <row r="2480" ht="10.5" customHeight="1" s="113">
      <c r="A2480" s="152" t="n">
        <v>44483</v>
      </c>
      <c r="B2480" s="153">
        <f>IF(A2480="","",YEAR(A2480))</f>
        <v/>
      </c>
      <c r="C2480" s="153">
        <f>IF(A2480="","",MONTH(A2480))</f>
        <v/>
      </c>
      <c r="D2480" s="153">
        <f>IF(A2480="","",CHOOSE(MONTH(A2480),"Ocak","Şubat","Mart","Nisan","Mayıs","Haziran","Temmuz","Ağustos","Eylül","Ekim","Kasım","Aralık"))</f>
        <v/>
      </c>
      <c r="E2480" s="153">
        <f>IF(A2480="","",ROUNDUP(MONTH(A2480)/3,0))</f>
        <v/>
      </c>
      <c r="F2480" s="153">
        <f>IF(A2480="","",WEEKNUM(A2480,2))</f>
        <v/>
      </c>
      <c r="G2480" s="153">
        <f>IF(A2480="","",WEEKDAY(A2480,2))</f>
        <v/>
      </c>
      <c r="H2480" s="153">
        <f>IF(A2480="","",CHOOSE(WEEKDAY(A2480,2),"Pazartesi","Salı","Çarşamba","Perşembe","Cuma","Cumartesi","Pazar"))</f>
        <v/>
      </c>
    </row>
    <row r="2481" ht="10.5" customHeight="1" s="113">
      <c r="A2481" s="152" t="n">
        <v>44484</v>
      </c>
      <c r="B2481" s="153">
        <f>IF(A2481="","",YEAR(A2481))</f>
        <v/>
      </c>
      <c r="C2481" s="153">
        <f>IF(A2481="","",MONTH(A2481))</f>
        <v/>
      </c>
      <c r="D2481" s="153">
        <f>IF(A2481="","",CHOOSE(MONTH(A2481),"Ocak","Şubat","Mart","Nisan","Mayıs","Haziran","Temmuz","Ağustos","Eylül","Ekim","Kasım","Aralık"))</f>
        <v/>
      </c>
      <c r="E2481" s="153">
        <f>IF(A2481="","",ROUNDUP(MONTH(A2481)/3,0))</f>
        <v/>
      </c>
      <c r="F2481" s="153">
        <f>IF(A2481="","",WEEKNUM(A2481,2))</f>
        <v/>
      </c>
      <c r="G2481" s="153">
        <f>IF(A2481="","",WEEKDAY(A2481,2))</f>
        <v/>
      </c>
      <c r="H2481" s="153">
        <f>IF(A2481="","",CHOOSE(WEEKDAY(A2481,2),"Pazartesi","Salı","Çarşamba","Perşembe","Cuma","Cumartesi","Pazar"))</f>
        <v/>
      </c>
    </row>
    <row r="2482" ht="10.5" customHeight="1" s="113">
      <c r="A2482" s="152" t="n">
        <v>44485</v>
      </c>
      <c r="B2482" s="153">
        <f>IF(A2482="","",YEAR(A2482))</f>
        <v/>
      </c>
      <c r="C2482" s="153">
        <f>IF(A2482="","",MONTH(A2482))</f>
        <v/>
      </c>
      <c r="D2482" s="153">
        <f>IF(A2482="","",CHOOSE(MONTH(A2482),"Ocak","Şubat","Mart","Nisan","Mayıs","Haziran","Temmuz","Ağustos","Eylül","Ekim","Kasım","Aralık"))</f>
        <v/>
      </c>
      <c r="E2482" s="153">
        <f>IF(A2482="","",ROUNDUP(MONTH(A2482)/3,0))</f>
        <v/>
      </c>
      <c r="F2482" s="153">
        <f>IF(A2482="","",WEEKNUM(A2482,2))</f>
        <v/>
      </c>
      <c r="G2482" s="153">
        <f>IF(A2482="","",WEEKDAY(A2482,2))</f>
        <v/>
      </c>
      <c r="H2482" s="153">
        <f>IF(A2482="","",CHOOSE(WEEKDAY(A2482,2),"Pazartesi","Salı","Çarşamba","Perşembe","Cuma","Cumartesi","Pazar"))</f>
        <v/>
      </c>
    </row>
    <row r="2483" ht="10.5" customHeight="1" s="113">
      <c r="A2483" s="152" t="n">
        <v>44486</v>
      </c>
      <c r="B2483" s="153">
        <f>IF(A2483="","",YEAR(A2483))</f>
        <v/>
      </c>
      <c r="C2483" s="153">
        <f>IF(A2483="","",MONTH(A2483))</f>
        <v/>
      </c>
      <c r="D2483" s="153">
        <f>IF(A2483="","",CHOOSE(MONTH(A2483),"Ocak","Şubat","Mart","Nisan","Mayıs","Haziran","Temmuz","Ağustos","Eylül","Ekim","Kasım","Aralık"))</f>
        <v/>
      </c>
      <c r="E2483" s="153">
        <f>IF(A2483="","",ROUNDUP(MONTH(A2483)/3,0))</f>
        <v/>
      </c>
      <c r="F2483" s="153">
        <f>IF(A2483="","",WEEKNUM(A2483,2))</f>
        <v/>
      </c>
      <c r="G2483" s="153">
        <f>IF(A2483="","",WEEKDAY(A2483,2))</f>
        <v/>
      </c>
      <c r="H2483" s="153">
        <f>IF(A2483="","",CHOOSE(WEEKDAY(A2483,2),"Pazartesi","Salı","Çarşamba","Perşembe","Cuma","Cumartesi","Pazar"))</f>
        <v/>
      </c>
    </row>
    <row r="2484" ht="10.5" customHeight="1" s="113">
      <c r="A2484" s="152" t="n">
        <v>44487</v>
      </c>
      <c r="B2484" s="153">
        <f>IF(A2484="","",YEAR(A2484))</f>
        <v/>
      </c>
      <c r="C2484" s="153">
        <f>IF(A2484="","",MONTH(A2484))</f>
        <v/>
      </c>
      <c r="D2484" s="153">
        <f>IF(A2484="","",CHOOSE(MONTH(A2484),"Ocak","Şubat","Mart","Nisan","Mayıs","Haziran","Temmuz","Ağustos","Eylül","Ekim","Kasım","Aralık"))</f>
        <v/>
      </c>
      <c r="E2484" s="153">
        <f>IF(A2484="","",ROUNDUP(MONTH(A2484)/3,0))</f>
        <v/>
      </c>
      <c r="F2484" s="153">
        <f>IF(A2484="","",WEEKNUM(A2484,2))</f>
        <v/>
      </c>
      <c r="G2484" s="153">
        <f>IF(A2484="","",WEEKDAY(A2484,2))</f>
        <v/>
      </c>
      <c r="H2484" s="153">
        <f>IF(A2484="","",CHOOSE(WEEKDAY(A2484,2),"Pazartesi","Salı","Çarşamba","Perşembe","Cuma","Cumartesi","Pazar"))</f>
        <v/>
      </c>
    </row>
    <row r="2485" ht="10.5" customHeight="1" s="113">
      <c r="A2485" s="152" t="n">
        <v>44488</v>
      </c>
      <c r="B2485" s="153">
        <f>IF(A2485="","",YEAR(A2485))</f>
        <v/>
      </c>
      <c r="C2485" s="153">
        <f>IF(A2485="","",MONTH(A2485))</f>
        <v/>
      </c>
      <c r="D2485" s="153">
        <f>IF(A2485="","",CHOOSE(MONTH(A2485),"Ocak","Şubat","Mart","Nisan","Mayıs","Haziran","Temmuz","Ağustos","Eylül","Ekim","Kasım","Aralık"))</f>
        <v/>
      </c>
      <c r="E2485" s="153">
        <f>IF(A2485="","",ROUNDUP(MONTH(A2485)/3,0))</f>
        <v/>
      </c>
      <c r="F2485" s="153">
        <f>IF(A2485="","",WEEKNUM(A2485,2))</f>
        <v/>
      </c>
      <c r="G2485" s="153">
        <f>IF(A2485="","",WEEKDAY(A2485,2))</f>
        <v/>
      </c>
      <c r="H2485" s="153">
        <f>IF(A2485="","",CHOOSE(WEEKDAY(A2485,2),"Pazartesi","Salı","Çarşamba","Perşembe","Cuma","Cumartesi","Pazar"))</f>
        <v/>
      </c>
    </row>
    <row r="2486" ht="10.5" customHeight="1" s="113">
      <c r="A2486" s="152" t="n">
        <v>44489</v>
      </c>
      <c r="B2486" s="153">
        <f>IF(A2486="","",YEAR(A2486))</f>
        <v/>
      </c>
      <c r="C2486" s="153">
        <f>IF(A2486="","",MONTH(A2486))</f>
        <v/>
      </c>
      <c r="D2486" s="153">
        <f>IF(A2486="","",CHOOSE(MONTH(A2486),"Ocak","Şubat","Mart","Nisan","Mayıs","Haziran","Temmuz","Ağustos","Eylül","Ekim","Kasım","Aralık"))</f>
        <v/>
      </c>
      <c r="E2486" s="153">
        <f>IF(A2486="","",ROUNDUP(MONTH(A2486)/3,0))</f>
        <v/>
      </c>
      <c r="F2486" s="153">
        <f>IF(A2486="","",WEEKNUM(A2486,2))</f>
        <v/>
      </c>
      <c r="G2486" s="153">
        <f>IF(A2486="","",WEEKDAY(A2486,2))</f>
        <v/>
      </c>
      <c r="H2486" s="153">
        <f>IF(A2486="","",CHOOSE(WEEKDAY(A2486,2),"Pazartesi","Salı","Çarşamba","Perşembe","Cuma","Cumartesi","Pazar"))</f>
        <v/>
      </c>
    </row>
    <row r="2487" ht="10.5" customHeight="1" s="113">
      <c r="A2487" s="152" t="n">
        <v>44490</v>
      </c>
      <c r="B2487" s="153">
        <f>IF(A2487="","",YEAR(A2487))</f>
        <v/>
      </c>
      <c r="C2487" s="153">
        <f>IF(A2487="","",MONTH(A2487))</f>
        <v/>
      </c>
      <c r="D2487" s="153">
        <f>IF(A2487="","",CHOOSE(MONTH(A2487),"Ocak","Şubat","Mart","Nisan","Mayıs","Haziran","Temmuz","Ağustos","Eylül","Ekim","Kasım","Aralık"))</f>
        <v/>
      </c>
      <c r="E2487" s="153">
        <f>IF(A2487="","",ROUNDUP(MONTH(A2487)/3,0))</f>
        <v/>
      </c>
      <c r="F2487" s="153">
        <f>IF(A2487="","",WEEKNUM(A2487,2))</f>
        <v/>
      </c>
      <c r="G2487" s="153">
        <f>IF(A2487="","",WEEKDAY(A2487,2))</f>
        <v/>
      </c>
      <c r="H2487" s="153">
        <f>IF(A2487="","",CHOOSE(WEEKDAY(A2487,2),"Pazartesi","Salı","Çarşamba","Perşembe","Cuma","Cumartesi","Pazar"))</f>
        <v/>
      </c>
    </row>
    <row r="2488" ht="10.5" customHeight="1" s="113">
      <c r="A2488" s="152" t="n">
        <v>44491</v>
      </c>
      <c r="B2488" s="153">
        <f>IF(A2488="","",YEAR(A2488))</f>
        <v/>
      </c>
      <c r="C2488" s="153">
        <f>IF(A2488="","",MONTH(A2488))</f>
        <v/>
      </c>
      <c r="D2488" s="153">
        <f>IF(A2488="","",CHOOSE(MONTH(A2488),"Ocak","Şubat","Mart","Nisan","Mayıs","Haziran","Temmuz","Ağustos","Eylül","Ekim","Kasım","Aralık"))</f>
        <v/>
      </c>
      <c r="E2488" s="153">
        <f>IF(A2488="","",ROUNDUP(MONTH(A2488)/3,0))</f>
        <v/>
      </c>
      <c r="F2488" s="153">
        <f>IF(A2488="","",WEEKNUM(A2488,2))</f>
        <v/>
      </c>
      <c r="G2488" s="153">
        <f>IF(A2488="","",WEEKDAY(A2488,2))</f>
        <v/>
      </c>
      <c r="H2488" s="153">
        <f>IF(A2488="","",CHOOSE(WEEKDAY(A2488,2),"Pazartesi","Salı","Çarşamba","Perşembe","Cuma","Cumartesi","Pazar"))</f>
        <v/>
      </c>
    </row>
    <row r="2489" ht="10.5" customHeight="1" s="113">
      <c r="A2489" s="152" t="n">
        <v>44492</v>
      </c>
      <c r="B2489" s="153">
        <f>IF(A2489="","",YEAR(A2489))</f>
        <v/>
      </c>
      <c r="C2489" s="153">
        <f>IF(A2489="","",MONTH(A2489))</f>
        <v/>
      </c>
      <c r="D2489" s="153">
        <f>IF(A2489="","",CHOOSE(MONTH(A2489),"Ocak","Şubat","Mart","Nisan","Mayıs","Haziran","Temmuz","Ağustos","Eylül","Ekim","Kasım","Aralık"))</f>
        <v/>
      </c>
      <c r="E2489" s="153">
        <f>IF(A2489="","",ROUNDUP(MONTH(A2489)/3,0))</f>
        <v/>
      </c>
      <c r="F2489" s="153">
        <f>IF(A2489="","",WEEKNUM(A2489,2))</f>
        <v/>
      </c>
      <c r="G2489" s="153">
        <f>IF(A2489="","",WEEKDAY(A2489,2))</f>
        <v/>
      </c>
      <c r="H2489" s="153">
        <f>IF(A2489="","",CHOOSE(WEEKDAY(A2489,2),"Pazartesi","Salı","Çarşamba","Perşembe","Cuma","Cumartesi","Pazar"))</f>
        <v/>
      </c>
    </row>
    <row r="2490" ht="10.5" customHeight="1" s="113">
      <c r="A2490" s="152" t="n">
        <v>44493</v>
      </c>
      <c r="B2490" s="153">
        <f>IF(A2490="","",YEAR(A2490))</f>
        <v/>
      </c>
      <c r="C2490" s="153">
        <f>IF(A2490="","",MONTH(A2490))</f>
        <v/>
      </c>
      <c r="D2490" s="153">
        <f>IF(A2490="","",CHOOSE(MONTH(A2490),"Ocak","Şubat","Mart","Nisan","Mayıs","Haziran","Temmuz","Ağustos","Eylül","Ekim","Kasım","Aralık"))</f>
        <v/>
      </c>
      <c r="E2490" s="153">
        <f>IF(A2490="","",ROUNDUP(MONTH(A2490)/3,0))</f>
        <v/>
      </c>
      <c r="F2490" s="153">
        <f>IF(A2490="","",WEEKNUM(A2490,2))</f>
        <v/>
      </c>
      <c r="G2490" s="153">
        <f>IF(A2490="","",WEEKDAY(A2490,2))</f>
        <v/>
      </c>
      <c r="H2490" s="153">
        <f>IF(A2490="","",CHOOSE(WEEKDAY(A2490,2),"Pazartesi","Salı","Çarşamba","Perşembe","Cuma","Cumartesi","Pazar"))</f>
        <v/>
      </c>
    </row>
    <row r="2491" ht="10.5" customHeight="1" s="113">
      <c r="A2491" s="152" t="n">
        <v>44494</v>
      </c>
      <c r="B2491" s="153">
        <f>IF(A2491="","",YEAR(A2491))</f>
        <v/>
      </c>
      <c r="C2491" s="153">
        <f>IF(A2491="","",MONTH(A2491))</f>
        <v/>
      </c>
      <c r="D2491" s="153">
        <f>IF(A2491="","",CHOOSE(MONTH(A2491),"Ocak","Şubat","Mart","Nisan","Mayıs","Haziran","Temmuz","Ağustos","Eylül","Ekim","Kasım","Aralık"))</f>
        <v/>
      </c>
      <c r="E2491" s="153">
        <f>IF(A2491="","",ROUNDUP(MONTH(A2491)/3,0))</f>
        <v/>
      </c>
      <c r="F2491" s="153">
        <f>IF(A2491="","",WEEKNUM(A2491,2))</f>
        <v/>
      </c>
      <c r="G2491" s="153">
        <f>IF(A2491="","",WEEKDAY(A2491,2))</f>
        <v/>
      </c>
      <c r="H2491" s="153">
        <f>IF(A2491="","",CHOOSE(WEEKDAY(A2491,2),"Pazartesi","Salı","Çarşamba","Perşembe","Cuma","Cumartesi","Pazar"))</f>
        <v/>
      </c>
    </row>
    <row r="2492" ht="10.5" customHeight="1" s="113">
      <c r="A2492" s="152" t="n">
        <v>44495</v>
      </c>
      <c r="B2492" s="153">
        <f>IF(A2492="","",YEAR(A2492))</f>
        <v/>
      </c>
      <c r="C2492" s="153">
        <f>IF(A2492="","",MONTH(A2492))</f>
        <v/>
      </c>
      <c r="D2492" s="153">
        <f>IF(A2492="","",CHOOSE(MONTH(A2492),"Ocak","Şubat","Mart","Nisan","Mayıs","Haziran","Temmuz","Ağustos","Eylül","Ekim","Kasım","Aralık"))</f>
        <v/>
      </c>
      <c r="E2492" s="153">
        <f>IF(A2492="","",ROUNDUP(MONTH(A2492)/3,0))</f>
        <v/>
      </c>
      <c r="F2492" s="153">
        <f>IF(A2492="","",WEEKNUM(A2492,2))</f>
        <v/>
      </c>
      <c r="G2492" s="153">
        <f>IF(A2492="","",WEEKDAY(A2492,2))</f>
        <v/>
      </c>
      <c r="H2492" s="153">
        <f>IF(A2492="","",CHOOSE(WEEKDAY(A2492,2),"Pazartesi","Salı","Çarşamba","Perşembe","Cuma","Cumartesi","Pazar"))</f>
        <v/>
      </c>
    </row>
    <row r="2493" ht="10.5" customHeight="1" s="113">
      <c r="A2493" s="152" t="n">
        <v>44496</v>
      </c>
      <c r="B2493" s="153">
        <f>IF(A2493="","",YEAR(A2493))</f>
        <v/>
      </c>
      <c r="C2493" s="153">
        <f>IF(A2493="","",MONTH(A2493))</f>
        <v/>
      </c>
      <c r="D2493" s="153">
        <f>IF(A2493="","",CHOOSE(MONTH(A2493),"Ocak","Şubat","Mart","Nisan","Mayıs","Haziran","Temmuz","Ağustos","Eylül","Ekim","Kasım","Aralık"))</f>
        <v/>
      </c>
      <c r="E2493" s="153">
        <f>IF(A2493="","",ROUNDUP(MONTH(A2493)/3,0))</f>
        <v/>
      </c>
      <c r="F2493" s="153">
        <f>IF(A2493="","",WEEKNUM(A2493,2))</f>
        <v/>
      </c>
      <c r="G2493" s="153">
        <f>IF(A2493="","",WEEKDAY(A2493,2))</f>
        <v/>
      </c>
      <c r="H2493" s="153">
        <f>IF(A2493="","",CHOOSE(WEEKDAY(A2493,2),"Pazartesi","Salı","Çarşamba","Perşembe","Cuma","Cumartesi","Pazar"))</f>
        <v/>
      </c>
    </row>
    <row r="2494" ht="10.5" customHeight="1" s="113">
      <c r="A2494" s="152" t="n">
        <v>44497</v>
      </c>
      <c r="B2494" s="153">
        <f>IF(A2494="","",YEAR(A2494))</f>
        <v/>
      </c>
      <c r="C2494" s="153">
        <f>IF(A2494="","",MONTH(A2494))</f>
        <v/>
      </c>
      <c r="D2494" s="153">
        <f>IF(A2494="","",CHOOSE(MONTH(A2494),"Ocak","Şubat","Mart","Nisan","Mayıs","Haziran","Temmuz","Ağustos","Eylül","Ekim","Kasım","Aralık"))</f>
        <v/>
      </c>
      <c r="E2494" s="153">
        <f>IF(A2494="","",ROUNDUP(MONTH(A2494)/3,0))</f>
        <v/>
      </c>
      <c r="F2494" s="153">
        <f>IF(A2494="","",WEEKNUM(A2494,2))</f>
        <v/>
      </c>
      <c r="G2494" s="153">
        <f>IF(A2494="","",WEEKDAY(A2494,2))</f>
        <v/>
      </c>
      <c r="H2494" s="153">
        <f>IF(A2494="","",CHOOSE(WEEKDAY(A2494,2),"Pazartesi","Salı","Çarşamba","Perşembe","Cuma","Cumartesi","Pazar"))</f>
        <v/>
      </c>
    </row>
    <row r="2495" ht="10.5" customHeight="1" s="113">
      <c r="A2495" s="152" t="n">
        <v>44498</v>
      </c>
      <c r="B2495" s="153">
        <f>IF(A2495="","",YEAR(A2495))</f>
        <v/>
      </c>
      <c r="C2495" s="153">
        <f>IF(A2495="","",MONTH(A2495))</f>
        <v/>
      </c>
      <c r="D2495" s="153">
        <f>IF(A2495="","",CHOOSE(MONTH(A2495),"Ocak","Şubat","Mart","Nisan","Mayıs","Haziran","Temmuz","Ağustos","Eylül","Ekim","Kasım","Aralık"))</f>
        <v/>
      </c>
      <c r="E2495" s="153">
        <f>IF(A2495="","",ROUNDUP(MONTH(A2495)/3,0))</f>
        <v/>
      </c>
      <c r="F2495" s="153">
        <f>IF(A2495="","",WEEKNUM(A2495,2))</f>
        <v/>
      </c>
      <c r="G2495" s="153">
        <f>IF(A2495="","",WEEKDAY(A2495,2))</f>
        <v/>
      </c>
      <c r="H2495" s="153">
        <f>IF(A2495="","",CHOOSE(WEEKDAY(A2495,2),"Pazartesi","Salı","Çarşamba","Perşembe","Cuma","Cumartesi","Pazar"))</f>
        <v/>
      </c>
    </row>
    <row r="2496" ht="10.5" customHeight="1" s="113">
      <c r="A2496" s="152" t="n">
        <v>44499</v>
      </c>
      <c r="B2496" s="153">
        <f>IF(A2496="","",YEAR(A2496))</f>
        <v/>
      </c>
      <c r="C2496" s="153">
        <f>IF(A2496="","",MONTH(A2496))</f>
        <v/>
      </c>
      <c r="D2496" s="153">
        <f>IF(A2496="","",CHOOSE(MONTH(A2496),"Ocak","Şubat","Mart","Nisan","Mayıs","Haziran","Temmuz","Ağustos","Eylül","Ekim","Kasım","Aralık"))</f>
        <v/>
      </c>
      <c r="E2496" s="153">
        <f>IF(A2496="","",ROUNDUP(MONTH(A2496)/3,0))</f>
        <v/>
      </c>
      <c r="F2496" s="153">
        <f>IF(A2496="","",WEEKNUM(A2496,2))</f>
        <v/>
      </c>
      <c r="G2496" s="153">
        <f>IF(A2496="","",WEEKDAY(A2496,2))</f>
        <v/>
      </c>
      <c r="H2496" s="153">
        <f>IF(A2496="","",CHOOSE(WEEKDAY(A2496,2),"Pazartesi","Salı","Çarşamba","Perşembe","Cuma","Cumartesi","Pazar"))</f>
        <v/>
      </c>
    </row>
    <row r="2497" ht="10.5" customHeight="1" s="113">
      <c r="A2497" s="152" t="n">
        <v>44500</v>
      </c>
      <c r="B2497" s="153">
        <f>IF(A2497="","",YEAR(A2497))</f>
        <v/>
      </c>
      <c r="C2497" s="153">
        <f>IF(A2497="","",MONTH(A2497))</f>
        <v/>
      </c>
      <c r="D2497" s="153">
        <f>IF(A2497="","",CHOOSE(MONTH(A2497),"Ocak","Şubat","Mart","Nisan","Mayıs","Haziran","Temmuz","Ağustos","Eylül","Ekim","Kasım","Aralık"))</f>
        <v/>
      </c>
      <c r="E2497" s="153">
        <f>IF(A2497="","",ROUNDUP(MONTH(A2497)/3,0))</f>
        <v/>
      </c>
      <c r="F2497" s="153">
        <f>IF(A2497="","",WEEKNUM(A2497,2))</f>
        <v/>
      </c>
      <c r="G2497" s="153">
        <f>IF(A2497="","",WEEKDAY(A2497,2))</f>
        <v/>
      </c>
      <c r="H2497" s="153">
        <f>IF(A2497="","",CHOOSE(WEEKDAY(A2497,2),"Pazartesi","Salı","Çarşamba","Perşembe","Cuma","Cumartesi","Pazar"))</f>
        <v/>
      </c>
    </row>
    <row r="2498" ht="10.5" customHeight="1" s="113">
      <c r="A2498" s="152" t="n">
        <v>44501</v>
      </c>
      <c r="B2498" s="153">
        <f>IF(A2498="","",YEAR(A2498))</f>
        <v/>
      </c>
      <c r="C2498" s="153">
        <f>IF(A2498="","",MONTH(A2498))</f>
        <v/>
      </c>
      <c r="D2498" s="153">
        <f>IF(A2498="","",CHOOSE(MONTH(A2498),"Ocak","Şubat","Mart","Nisan","Mayıs","Haziran","Temmuz","Ağustos","Eylül","Ekim","Kasım","Aralık"))</f>
        <v/>
      </c>
      <c r="E2498" s="153">
        <f>IF(A2498="","",ROUNDUP(MONTH(A2498)/3,0))</f>
        <v/>
      </c>
      <c r="F2498" s="153">
        <f>IF(A2498="","",WEEKNUM(A2498,2))</f>
        <v/>
      </c>
      <c r="G2498" s="153">
        <f>IF(A2498="","",WEEKDAY(A2498,2))</f>
        <v/>
      </c>
      <c r="H2498" s="153">
        <f>IF(A2498="","",CHOOSE(WEEKDAY(A2498,2),"Pazartesi","Salı","Çarşamba","Perşembe","Cuma","Cumartesi","Pazar"))</f>
        <v/>
      </c>
    </row>
    <row r="2499" ht="10.5" customHeight="1" s="113">
      <c r="A2499" s="152" t="n">
        <v>44502</v>
      </c>
      <c r="B2499" s="153">
        <f>IF(A2499="","",YEAR(A2499))</f>
        <v/>
      </c>
      <c r="C2499" s="153">
        <f>IF(A2499="","",MONTH(A2499))</f>
        <v/>
      </c>
      <c r="D2499" s="153">
        <f>IF(A2499="","",CHOOSE(MONTH(A2499),"Ocak","Şubat","Mart","Nisan","Mayıs","Haziran","Temmuz","Ağustos","Eylül","Ekim","Kasım","Aralık"))</f>
        <v/>
      </c>
      <c r="E2499" s="153">
        <f>IF(A2499="","",ROUNDUP(MONTH(A2499)/3,0))</f>
        <v/>
      </c>
      <c r="F2499" s="153">
        <f>IF(A2499="","",WEEKNUM(A2499,2))</f>
        <v/>
      </c>
      <c r="G2499" s="153">
        <f>IF(A2499="","",WEEKDAY(A2499,2))</f>
        <v/>
      </c>
      <c r="H2499" s="153">
        <f>IF(A2499="","",CHOOSE(WEEKDAY(A2499,2),"Pazartesi","Salı","Çarşamba","Perşembe","Cuma","Cumartesi","Pazar"))</f>
        <v/>
      </c>
    </row>
    <row r="2500" ht="10.5" customHeight="1" s="113">
      <c r="A2500" s="152" t="n">
        <v>44503</v>
      </c>
      <c r="B2500" s="153">
        <f>IF(A2500="","",YEAR(A2500))</f>
        <v/>
      </c>
      <c r="C2500" s="153">
        <f>IF(A2500="","",MONTH(A2500))</f>
        <v/>
      </c>
      <c r="D2500" s="153">
        <f>IF(A2500="","",CHOOSE(MONTH(A2500),"Ocak","Şubat","Mart","Nisan","Mayıs","Haziran","Temmuz","Ağustos","Eylül","Ekim","Kasım","Aralık"))</f>
        <v/>
      </c>
      <c r="E2500" s="153">
        <f>IF(A2500="","",ROUNDUP(MONTH(A2500)/3,0))</f>
        <v/>
      </c>
      <c r="F2500" s="153">
        <f>IF(A2500="","",WEEKNUM(A2500,2))</f>
        <v/>
      </c>
      <c r="G2500" s="153">
        <f>IF(A2500="","",WEEKDAY(A2500,2))</f>
        <v/>
      </c>
      <c r="H2500" s="153">
        <f>IF(A2500="","",CHOOSE(WEEKDAY(A2500,2),"Pazartesi","Salı","Çarşamba","Perşembe","Cuma","Cumartesi","Pazar"))</f>
        <v/>
      </c>
    </row>
    <row r="2501" ht="10.5" customHeight="1" s="113">
      <c r="A2501" s="152" t="n">
        <v>44504</v>
      </c>
      <c r="B2501" s="153">
        <f>IF(A2501="","",YEAR(A2501))</f>
        <v/>
      </c>
      <c r="C2501" s="153">
        <f>IF(A2501="","",MONTH(A2501))</f>
        <v/>
      </c>
      <c r="D2501" s="153">
        <f>IF(A2501="","",CHOOSE(MONTH(A2501),"Ocak","Şubat","Mart","Nisan","Mayıs","Haziran","Temmuz","Ağustos","Eylül","Ekim","Kasım","Aralık"))</f>
        <v/>
      </c>
      <c r="E2501" s="153">
        <f>IF(A2501="","",ROUNDUP(MONTH(A2501)/3,0))</f>
        <v/>
      </c>
      <c r="F2501" s="153">
        <f>IF(A2501="","",WEEKNUM(A2501,2))</f>
        <v/>
      </c>
      <c r="G2501" s="153">
        <f>IF(A2501="","",WEEKDAY(A2501,2))</f>
        <v/>
      </c>
      <c r="H2501" s="153">
        <f>IF(A2501="","",CHOOSE(WEEKDAY(A2501,2),"Pazartesi","Salı","Çarşamba","Perşembe","Cuma","Cumartesi","Pazar"))</f>
        <v/>
      </c>
    </row>
    <row r="2502" ht="10.5" customHeight="1" s="113">
      <c r="A2502" s="152" t="n">
        <v>44505</v>
      </c>
      <c r="B2502" s="153">
        <f>IF(A2502="","",YEAR(A2502))</f>
        <v/>
      </c>
      <c r="C2502" s="153">
        <f>IF(A2502="","",MONTH(A2502))</f>
        <v/>
      </c>
      <c r="D2502" s="153">
        <f>IF(A2502="","",CHOOSE(MONTH(A2502),"Ocak","Şubat","Mart","Nisan","Mayıs","Haziran","Temmuz","Ağustos","Eylül","Ekim","Kasım","Aralık"))</f>
        <v/>
      </c>
      <c r="E2502" s="153">
        <f>IF(A2502="","",ROUNDUP(MONTH(A2502)/3,0))</f>
        <v/>
      </c>
      <c r="F2502" s="153">
        <f>IF(A2502="","",WEEKNUM(A2502,2))</f>
        <v/>
      </c>
      <c r="G2502" s="153">
        <f>IF(A2502="","",WEEKDAY(A2502,2))</f>
        <v/>
      </c>
      <c r="H2502" s="153">
        <f>IF(A2502="","",CHOOSE(WEEKDAY(A2502,2),"Pazartesi","Salı","Çarşamba","Perşembe","Cuma","Cumartesi","Pazar"))</f>
        <v/>
      </c>
    </row>
    <row r="2503" ht="10.5" customHeight="1" s="113">
      <c r="A2503" s="152" t="n">
        <v>44506</v>
      </c>
      <c r="B2503" s="153">
        <f>IF(A2503="","",YEAR(A2503))</f>
        <v/>
      </c>
      <c r="C2503" s="153">
        <f>IF(A2503="","",MONTH(A2503))</f>
        <v/>
      </c>
      <c r="D2503" s="153">
        <f>IF(A2503="","",CHOOSE(MONTH(A2503),"Ocak","Şubat","Mart","Nisan","Mayıs","Haziran","Temmuz","Ağustos","Eylül","Ekim","Kasım","Aralık"))</f>
        <v/>
      </c>
      <c r="E2503" s="153">
        <f>IF(A2503="","",ROUNDUP(MONTH(A2503)/3,0))</f>
        <v/>
      </c>
      <c r="F2503" s="153">
        <f>IF(A2503="","",WEEKNUM(A2503,2))</f>
        <v/>
      </c>
      <c r="G2503" s="153">
        <f>IF(A2503="","",WEEKDAY(A2503,2))</f>
        <v/>
      </c>
      <c r="H2503" s="153">
        <f>IF(A2503="","",CHOOSE(WEEKDAY(A2503,2),"Pazartesi","Salı","Çarşamba","Perşembe","Cuma","Cumartesi","Pazar"))</f>
        <v/>
      </c>
    </row>
    <row r="2504" ht="10.5" customHeight="1" s="113">
      <c r="A2504" s="152" t="n">
        <v>44507</v>
      </c>
      <c r="B2504" s="153">
        <f>IF(A2504="","",YEAR(A2504))</f>
        <v/>
      </c>
      <c r="C2504" s="153">
        <f>IF(A2504="","",MONTH(A2504))</f>
        <v/>
      </c>
      <c r="D2504" s="153">
        <f>IF(A2504="","",CHOOSE(MONTH(A2504),"Ocak","Şubat","Mart","Nisan","Mayıs","Haziran","Temmuz","Ağustos","Eylül","Ekim","Kasım","Aralık"))</f>
        <v/>
      </c>
      <c r="E2504" s="153">
        <f>IF(A2504="","",ROUNDUP(MONTH(A2504)/3,0))</f>
        <v/>
      </c>
      <c r="F2504" s="153">
        <f>IF(A2504="","",WEEKNUM(A2504,2))</f>
        <v/>
      </c>
      <c r="G2504" s="153">
        <f>IF(A2504="","",WEEKDAY(A2504,2))</f>
        <v/>
      </c>
      <c r="H2504" s="153">
        <f>IF(A2504="","",CHOOSE(WEEKDAY(A2504,2),"Pazartesi","Salı","Çarşamba","Perşembe","Cuma","Cumartesi","Pazar"))</f>
        <v/>
      </c>
    </row>
    <row r="2505" ht="10.5" customHeight="1" s="113">
      <c r="A2505" s="152" t="n">
        <v>44508</v>
      </c>
      <c r="B2505" s="153">
        <f>IF(A2505="","",YEAR(A2505))</f>
        <v/>
      </c>
      <c r="C2505" s="153">
        <f>IF(A2505="","",MONTH(A2505))</f>
        <v/>
      </c>
      <c r="D2505" s="153">
        <f>IF(A2505="","",CHOOSE(MONTH(A2505),"Ocak","Şubat","Mart","Nisan","Mayıs","Haziran","Temmuz","Ağustos","Eylül","Ekim","Kasım","Aralık"))</f>
        <v/>
      </c>
      <c r="E2505" s="153">
        <f>IF(A2505="","",ROUNDUP(MONTH(A2505)/3,0))</f>
        <v/>
      </c>
      <c r="F2505" s="153">
        <f>IF(A2505="","",WEEKNUM(A2505,2))</f>
        <v/>
      </c>
      <c r="G2505" s="153">
        <f>IF(A2505="","",WEEKDAY(A2505,2))</f>
        <v/>
      </c>
      <c r="H2505" s="153">
        <f>IF(A2505="","",CHOOSE(WEEKDAY(A2505,2),"Pazartesi","Salı","Çarşamba","Perşembe","Cuma","Cumartesi","Pazar"))</f>
        <v/>
      </c>
    </row>
    <row r="2506" ht="10.5" customHeight="1" s="113">
      <c r="A2506" s="152" t="n">
        <v>44509</v>
      </c>
      <c r="B2506" s="153">
        <f>IF(A2506="","",YEAR(A2506))</f>
        <v/>
      </c>
      <c r="C2506" s="153">
        <f>IF(A2506="","",MONTH(A2506))</f>
        <v/>
      </c>
      <c r="D2506" s="153">
        <f>IF(A2506="","",CHOOSE(MONTH(A2506),"Ocak","Şubat","Mart","Nisan","Mayıs","Haziran","Temmuz","Ağustos","Eylül","Ekim","Kasım","Aralık"))</f>
        <v/>
      </c>
      <c r="E2506" s="153">
        <f>IF(A2506="","",ROUNDUP(MONTH(A2506)/3,0))</f>
        <v/>
      </c>
      <c r="F2506" s="153">
        <f>IF(A2506="","",WEEKNUM(A2506,2))</f>
        <v/>
      </c>
      <c r="G2506" s="153">
        <f>IF(A2506="","",WEEKDAY(A2506,2))</f>
        <v/>
      </c>
      <c r="H2506" s="153">
        <f>IF(A2506="","",CHOOSE(WEEKDAY(A2506,2),"Pazartesi","Salı","Çarşamba","Perşembe","Cuma","Cumartesi","Pazar"))</f>
        <v/>
      </c>
    </row>
    <row r="2507" ht="10.5" customHeight="1" s="113">
      <c r="A2507" s="152" t="n">
        <v>44510</v>
      </c>
      <c r="B2507" s="153">
        <f>IF(A2507="","",YEAR(A2507))</f>
        <v/>
      </c>
      <c r="C2507" s="153">
        <f>IF(A2507="","",MONTH(A2507))</f>
        <v/>
      </c>
      <c r="D2507" s="153">
        <f>IF(A2507="","",CHOOSE(MONTH(A2507),"Ocak","Şubat","Mart","Nisan","Mayıs","Haziran","Temmuz","Ağustos","Eylül","Ekim","Kasım","Aralık"))</f>
        <v/>
      </c>
      <c r="E2507" s="153">
        <f>IF(A2507="","",ROUNDUP(MONTH(A2507)/3,0))</f>
        <v/>
      </c>
      <c r="F2507" s="153">
        <f>IF(A2507="","",WEEKNUM(A2507,2))</f>
        <v/>
      </c>
      <c r="G2507" s="153">
        <f>IF(A2507="","",WEEKDAY(A2507,2))</f>
        <v/>
      </c>
      <c r="H2507" s="153">
        <f>IF(A2507="","",CHOOSE(WEEKDAY(A2507,2),"Pazartesi","Salı","Çarşamba","Perşembe","Cuma","Cumartesi","Pazar"))</f>
        <v/>
      </c>
    </row>
    <row r="2508" ht="10.5" customHeight="1" s="113">
      <c r="A2508" s="152" t="n">
        <v>44511</v>
      </c>
      <c r="B2508" s="153">
        <f>IF(A2508="","",YEAR(A2508))</f>
        <v/>
      </c>
      <c r="C2508" s="153">
        <f>IF(A2508="","",MONTH(A2508))</f>
        <v/>
      </c>
      <c r="D2508" s="153">
        <f>IF(A2508="","",CHOOSE(MONTH(A2508),"Ocak","Şubat","Mart","Nisan","Mayıs","Haziran","Temmuz","Ağustos","Eylül","Ekim","Kasım","Aralık"))</f>
        <v/>
      </c>
      <c r="E2508" s="153">
        <f>IF(A2508="","",ROUNDUP(MONTH(A2508)/3,0))</f>
        <v/>
      </c>
      <c r="F2508" s="153">
        <f>IF(A2508="","",WEEKNUM(A2508,2))</f>
        <v/>
      </c>
      <c r="G2508" s="153">
        <f>IF(A2508="","",WEEKDAY(A2508,2))</f>
        <v/>
      </c>
      <c r="H2508" s="153">
        <f>IF(A2508="","",CHOOSE(WEEKDAY(A2508,2),"Pazartesi","Salı","Çarşamba","Perşembe","Cuma","Cumartesi","Pazar"))</f>
        <v/>
      </c>
    </row>
    <row r="2509" ht="10.5" customHeight="1" s="113">
      <c r="A2509" s="152" t="n">
        <v>44512</v>
      </c>
      <c r="B2509" s="153">
        <f>IF(A2509="","",YEAR(A2509))</f>
        <v/>
      </c>
      <c r="C2509" s="153">
        <f>IF(A2509="","",MONTH(A2509))</f>
        <v/>
      </c>
      <c r="D2509" s="153">
        <f>IF(A2509="","",CHOOSE(MONTH(A2509),"Ocak","Şubat","Mart","Nisan","Mayıs","Haziran","Temmuz","Ağustos","Eylül","Ekim","Kasım","Aralık"))</f>
        <v/>
      </c>
      <c r="E2509" s="153">
        <f>IF(A2509="","",ROUNDUP(MONTH(A2509)/3,0))</f>
        <v/>
      </c>
      <c r="F2509" s="153">
        <f>IF(A2509="","",WEEKNUM(A2509,2))</f>
        <v/>
      </c>
      <c r="G2509" s="153">
        <f>IF(A2509="","",WEEKDAY(A2509,2))</f>
        <v/>
      </c>
      <c r="H2509" s="153">
        <f>IF(A2509="","",CHOOSE(WEEKDAY(A2509,2),"Pazartesi","Salı","Çarşamba","Perşembe","Cuma","Cumartesi","Pazar"))</f>
        <v/>
      </c>
    </row>
    <row r="2510" ht="10.5" customHeight="1" s="113">
      <c r="A2510" s="152" t="n">
        <v>44513</v>
      </c>
      <c r="B2510" s="153">
        <f>IF(A2510="","",YEAR(A2510))</f>
        <v/>
      </c>
      <c r="C2510" s="153">
        <f>IF(A2510="","",MONTH(A2510))</f>
        <v/>
      </c>
      <c r="D2510" s="153">
        <f>IF(A2510="","",CHOOSE(MONTH(A2510),"Ocak","Şubat","Mart","Nisan","Mayıs","Haziran","Temmuz","Ağustos","Eylül","Ekim","Kasım","Aralık"))</f>
        <v/>
      </c>
      <c r="E2510" s="153">
        <f>IF(A2510="","",ROUNDUP(MONTH(A2510)/3,0))</f>
        <v/>
      </c>
      <c r="F2510" s="153">
        <f>IF(A2510="","",WEEKNUM(A2510,2))</f>
        <v/>
      </c>
      <c r="G2510" s="153">
        <f>IF(A2510="","",WEEKDAY(A2510,2))</f>
        <v/>
      </c>
      <c r="H2510" s="153">
        <f>IF(A2510="","",CHOOSE(WEEKDAY(A2510,2),"Pazartesi","Salı","Çarşamba","Perşembe","Cuma","Cumartesi","Pazar"))</f>
        <v/>
      </c>
    </row>
    <row r="2511" ht="10.5" customHeight="1" s="113">
      <c r="A2511" s="152" t="n">
        <v>44514</v>
      </c>
      <c r="B2511" s="153">
        <f>IF(A2511="","",YEAR(A2511))</f>
        <v/>
      </c>
      <c r="C2511" s="153">
        <f>IF(A2511="","",MONTH(A2511))</f>
        <v/>
      </c>
      <c r="D2511" s="153">
        <f>IF(A2511="","",CHOOSE(MONTH(A2511),"Ocak","Şubat","Mart","Nisan","Mayıs","Haziran","Temmuz","Ağustos","Eylül","Ekim","Kasım","Aralık"))</f>
        <v/>
      </c>
      <c r="E2511" s="153">
        <f>IF(A2511="","",ROUNDUP(MONTH(A2511)/3,0))</f>
        <v/>
      </c>
      <c r="F2511" s="153">
        <f>IF(A2511="","",WEEKNUM(A2511,2))</f>
        <v/>
      </c>
      <c r="G2511" s="153">
        <f>IF(A2511="","",WEEKDAY(A2511,2))</f>
        <v/>
      </c>
      <c r="H2511" s="153">
        <f>IF(A2511="","",CHOOSE(WEEKDAY(A2511,2),"Pazartesi","Salı","Çarşamba","Perşembe","Cuma","Cumartesi","Pazar"))</f>
        <v/>
      </c>
    </row>
    <row r="2512" ht="10.5" customHeight="1" s="113">
      <c r="A2512" s="152" t="n">
        <v>44515</v>
      </c>
      <c r="B2512" s="153">
        <f>IF(A2512="","",YEAR(A2512))</f>
        <v/>
      </c>
      <c r="C2512" s="153">
        <f>IF(A2512="","",MONTH(A2512))</f>
        <v/>
      </c>
      <c r="D2512" s="153">
        <f>IF(A2512="","",CHOOSE(MONTH(A2512),"Ocak","Şubat","Mart","Nisan","Mayıs","Haziran","Temmuz","Ağustos","Eylül","Ekim","Kasım","Aralık"))</f>
        <v/>
      </c>
      <c r="E2512" s="153">
        <f>IF(A2512="","",ROUNDUP(MONTH(A2512)/3,0))</f>
        <v/>
      </c>
      <c r="F2512" s="153">
        <f>IF(A2512="","",WEEKNUM(A2512,2))</f>
        <v/>
      </c>
      <c r="G2512" s="153">
        <f>IF(A2512="","",WEEKDAY(A2512,2))</f>
        <v/>
      </c>
      <c r="H2512" s="153">
        <f>IF(A2512="","",CHOOSE(WEEKDAY(A2512,2),"Pazartesi","Salı","Çarşamba","Perşembe","Cuma","Cumartesi","Pazar"))</f>
        <v/>
      </c>
    </row>
    <row r="2513" ht="10.5" customHeight="1" s="113">
      <c r="A2513" s="152" t="n">
        <v>44516</v>
      </c>
      <c r="B2513" s="153">
        <f>IF(A2513="","",YEAR(A2513))</f>
        <v/>
      </c>
      <c r="C2513" s="153">
        <f>IF(A2513="","",MONTH(A2513))</f>
        <v/>
      </c>
      <c r="D2513" s="153">
        <f>IF(A2513="","",CHOOSE(MONTH(A2513),"Ocak","Şubat","Mart","Nisan","Mayıs","Haziran","Temmuz","Ağustos","Eylül","Ekim","Kasım","Aralık"))</f>
        <v/>
      </c>
      <c r="E2513" s="153">
        <f>IF(A2513="","",ROUNDUP(MONTH(A2513)/3,0))</f>
        <v/>
      </c>
      <c r="F2513" s="153">
        <f>IF(A2513="","",WEEKNUM(A2513,2))</f>
        <v/>
      </c>
      <c r="G2513" s="153">
        <f>IF(A2513="","",WEEKDAY(A2513,2))</f>
        <v/>
      </c>
      <c r="H2513" s="153">
        <f>IF(A2513="","",CHOOSE(WEEKDAY(A2513,2),"Pazartesi","Salı","Çarşamba","Perşembe","Cuma","Cumartesi","Pazar"))</f>
        <v/>
      </c>
    </row>
    <row r="2514" ht="10.5" customHeight="1" s="113">
      <c r="A2514" s="152" t="n">
        <v>44517</v>
      </c>
      <c r="B2514" s="153">
        <f>IF(A2514="","",YEAR(A2514))</f>
        <v/>
      </c>
      <c r="C2514" s="153">
        <f>IF(A2514="","",MONTH(A2514))</f>
        <v/>
      </c>
      <c r="D2514" s="153">
        <f>IF(A2514="","",CHOOSE(MONTH(A2514),"Ocak","Şubat","Mart","Nisan","Mayıs","Haziran","Temmuz","Ağustos","Eylül","Ekim","Kasım","Aralık"))</f>
        <v/>
      </c>
      <c r="E2514" s="153">
        <f>IF(A2514="","",ROUNDUP(MONTH(A2514)/3,0))</f>
        <v/>
      </c>
      <c r="F2514" s="153">
        <f>IF(A2514="","",WEEKNUM(A2514,2))</f>
        <v/>
      </c>
      <c r="G2514" s="153">
        <f>IF(A2514="","",WEEKDAY(A2514,2))</f>
        <v/>
      </c>
      <c r="H2514" s="153">
        <f>IF(A2514="","",CHOOSE(WEEKDAY(A2514,2),"Pazartesi","Salı","Çarşamba","Perşembe","Cuma","Cumartesi","Pazar"))</f>
        <v/>
      </c>
    </row>
    <row r="2515" ht="10.5" customHeight="1" s="113">
      <c r="A2515" s="152" t="n">
        <v>44518</v>
      </c>
      <c r="B2515" s="153">
        <f>IF(A2515="","",YEAR(A2515))</f>
        <v/>
      </c>
      <c r="C2515" s="153">
        <f>IF(A2515="","",MONTH(A2515))</f>
        <v/>
      </c>
      <c r="D2515" s="153">
        <f>IF(A2515="","",CHOOSE(MONTH(A2515),"Ocak","Şubat","Mart","Nisan","Mayıs","Haziran","Temmuz","Ağustos","Eylül","Ekim","Kasım","Aralık"))</f>
        <v/>
      </c>
      <c r="E2515" s="153">
        <f>IF(A2515="","",ROUNDUP(MONTH(A2515)/3,0))</f>
        <v/>
      </c>
      <c r="F2515" s="153">
        <f>IF(A2515="","",WEEKNUM(A2515,2))</f>
        <v/>
      </c>
      <c r="G2515" s="153">
        <f>IF(A2515="","",WEEKDAY(A2515,2))</f>
        <v/>
      </c>
      <c r="H2515" s="153">
        <f>IF(A2515="","",CHOOSE(WEEKDAY(A2515,2),"Pazartesi","Salı","Çarşamba","Perşembe","Cuma","Cumartesi","Pazar"))</f>
        <v/>
      </c>
    </row>
    <row r="2516" ht="10.5" customHeight="1" s="113">
      <c r="A2516" s="152" t="n">
        <v>44519</v>
      </c>
      <c r="B2516" s="153">
        <f>IF(A2516="","",YEAR(A2516))</f>
        <v/>
      </c>
      <c r="C2516" s="153">
        <f>IF(A2516="","",MONTH(A2516))</f>
        <v/>
      </c>
      <c r="D2516" s="153">
        <f>IF(A2516="","",CHOOSE(MONTH(A2516),"Ocak","Şubat","Mart","Nisan","Mayıs","Haziran","Temmuz","Ağustos","Eylül","Ekim","Kasım","Aralık"))</f>
        <v/>
      </c>
      <c r="E2516" s="153">
        <f>IF(A2516="","",ROUNDUP(MONTH(A2516)/3,0))</f>
        <v/>
      </c>
      <c r="F2516" s="153">
        <f>IF(A2516="","",WEEKNUM(A2516,2))</f>
        <v/>
      </c>
      <c r="G2516" s="153">
        <f>IF(A2516="","",WEEKDAY(A2516,2))</f>
        <v/>
      </c>
      <c r="H2516" s="153">
        <f>IF(A2516="","",CHOOSE(WEEKDAY(A2516,2),"Pazartesi","Salı","Çarşamba","Perşembe","Cuma","Cumartesi","Pazar"))</f>
        <v/>
      </c>
    </row>
    <row r="2517" ht="10.5" customHeight="1" s="113">
      <c r="A2517" s="152" t="n">
        <v>44520</v>
      </c>
      <c r="B2517" s="153">
        <f>IF(A2517="","",YEAR(A2517))</f>
        <v/>
      </c>
      <c r="C2517" s="153">
        <f>IF(A2517="","",MONTH(A2517))</f>
        <v/>
      </c>
      <c r="D2517" s="153">
        <f>IF(A2517="","",CHOOSE(MONTH(A2517),"Ocak","Şubat","Mart","Nisan","Mayıs","Haziran","Temmuz","Ağustos","Eylül","Ekim","Kasım","Aralık"))</f>
        <v/>
      </c>
      <c r="E2517" s="153">
        <f>IF(A2517="","",ROUNDUP(MONTH(A2517)/3,0))</f>
        <v/>
      </c>
      <c r="F2517" s="153">
        <f>IF(A2517="","",WEEKNUM(A2517,2))</f>
        <v/>
      </c>
      <c r="G2517" s="153">
        <f>IF(A2517="","",WEEKDAY(A2517,2))</f>
        <v/>
      </c>
      <c r="H2517" s="153">
        <f>IF(A2517="","",CHOOSE(WEEKDAY(A2517,2),"Pazartesi","Salı","Çarşamba","Perşembe","Cuma","Cumartesi","Pazar"))</f>
        <v/>
      </c>
    </row>
    <row r="2518" ht="10.5" customHeight="1" s="113">
      <c r="A2518" s="152" t="n">
        <v>44521</v>
      </c>
      <c r="B2518" s="153">
        <f>IF(A2518="","",YEAR(A2518))</f>
        <v/>
      </c>
      <c r="C2518" s="153">
        <f>IF(A2518="","",MONTH(A2518))</f>
        <v/>
      </c>
      <c r="D2518" s="153">
        <f>IF(A2518="","",CHOOSE(MONTH(A2518),"Ocak","Şubat","Mart","Nisan","Mayıs","Haziran","Temmuz","Ağustos","Eylül","Ekim","Kasım","Aralık"))</f>
        <v/>
      </c>
      <c r="E2518" s="153">
        <f>IF(A2518="","",ROUNDUP(MONTH(A2518)/3,0))</f>
        <v/>
      </c>
      <c r="F2518" s="153">
        <f>IF(A2518="","",WEEKNUM(A2518,2))</f>
        <v/>
      </c>
      <c r="G2518" s="153">
        <f>IF(A2518="","",WEEKDAY(A2518,2))</f>
        <v/>
      </c>
      <c r="H2518" s="153">
        <f>IF(A2518="","",CHOOSE(WEEKDAY(A2518,2),"Pazartesi","Salı","Çarşamba","Perşembe","Cuma","Cumartesi","Pazar"))</f>
        <v/>
      </c>
    </row>
    <row r="2519" ht="10.5" customHeight="1" s="113">
      <c r="A2519" s="152" t="n">
        <v>44522</v>
      </c>
      <c r="B2519" s="153">
        <f>IF(A2519="","",YEAR(A2519))</f>
        <v/>
      </c>
      <c r="C2519" s="153">
        <f>IF(A2519="","",MONTH(A2519))</f>
        <v/>
      </c>
      <c r="D2519" s="153">
        <f>IF(A2519="","",CHOOSE(MONTH(A2519),"Ocak","Şubat","Mart","Nisan","Mayıs","Haziran","Temmuz","Ağustos","Eylül","Ekim","Kasım","Aralık"))</f>
        <v/>
      </c>
      <c r="E2519" s="153">
        <f>IF(A2519="","",ROUNDUP(MONTH(A2519)/3,0))</f>
        <v/>
      </c>
      <c r="F2519" s="153">
        <f>IF(A2519="","",WEEKNUM(A2519,2))</f>
        <v/>
      </c>
      <c r="G2519" s="153">
        <f>IF(A2519="","",WEEKDAY(A2519,2))</f>
        <v/>
      </c>
      <c r="H2519" s="153">
        <f>IF(A2519="","",CHOOSE(WEEKDAY(A2519,2),"Pazartesi","Salı","Çarşamba","Perşembe","Cuma","Cumartesi","Pazar"))</f>
        <v/>
      </c>
    </row>
    <row r="2520" ht="10.5" customHeight="1" s="113">
      <c r="A2520" s="152" t="n">
        <v>44523</v>
      </c>
      <c r="B2520" s="153">
        <f>IF(A2520="","",YEAR(A2520))</f>
        <v/>
      </c>
      <c r="C2520" s="153">
        <f>IF(A2520="","",MONTH(A2520))</f>
        <v/>
      </c>
      <c r="D2520" s="153">
        <f>IF(A2520="","",CHOOSE(MONTH(A2520),"Ocak","Şubat","Mart","Nisan","Mayıs","Haziran","Temmuz","Ağustos","Eylül","Ekim","Kasım","Aralık"))</f>
        <v/>
      </c>
      <c r="E2520" s="153">
        <f>IF(A2520="","",ROUNDUP(MONTH(A2520)/3,0))</f>
        <v/>
      </c>
      <c r="F2520" s="153">
        <f>IF(A2520="","",WEEKNUM(A2520,2))</f>
        <v/>
      </c>
      <c r="G2520" s="153">
        <f>IF(A2520="","",WEEKDAY(A2520,2))</f>
        <v/>
      </c>
      <c r="H2520" s="153">
        <f>IF(A2520="","",CHOOSE(WEEKDAY(A2520,2),"Pazartesi","Salı","Çarşamba","Perşembe","Cuma","Cumartesi","Pazar"))</f>
        <v/>
      </c>
    </row>
    <row r="2521" ht="10.5" customHeight="1" s="113">
      <c r="A2521" s="152" t="n">
        <v>44524</v>
      </c>
      <c r="B2521" s="153">
        <f>IF(A2521="","",YEAR(A2521))</f>
        <v/>
      </c>
      <c r="C2521" s="153">
        <f>IF(A2521="","",MONTH(A2521))</f>
        <v/>
      </c>
      <c r="D2521" s="153">
        <f>IF(A2521="","",CHOOSE(MONTH(A2521),"Ocak","Şubat","Mart","Nisan","Mayıs","Haziran","Temmuz","Ağustos","Eylül","Ekim","Kasım","Aralık"))</f>
        <v/>
      </c>
      <c r="E2521" s="153">
        <f>IF(A2521="","",ROUNDUP(MONTH(A2521)/3,0))</f>
        <v/>
      </c>
      <c r="F2521" s="153">
        <f>IF(A2521="","",WEEKNUM(A2521,2))</f>
        <v/>
      </c>
      <c r="G2521" s="153">
        <f>IF(A2521="","",WEEKDAY(A2521,2))</f>
        <v/>
      </c>
      <c r="H2521" s="153">
        <f>IF(A2521="","",CHOOSE(WEEKDAY(A2521,2),"Pazartesi","Salı","Çarşamba","Perşembe","Cuma","Cumartesi","Pazar"))</f>
        <v/>
      </c>
    </row>
    <row r="2522" ht="10.5" customHeight="1" s="113">
      <c r="A2522" s="152" t="n">
        <v>44525</v>
      </c>
      <c r="B2522" s="153">
        <f>IF(A2522="","",YEAR(A2522))</f>
        <v/>
      </c>
      <c r="C2522" s="153">
        <f>IF(A2522="","",MONTH(A2522))</f>
        <v/>
      </c>
      <c r="D2522" s="153">
        <f>IF(A2522="","",CHOOSE(MONTH(A2522),"Ocak","Şubat","Mart","Nisan","Mayıs","Haziran","Temmuz","Ağustos","Eylül","Ekim","Kasım","Aralık"))</f>
        <v/>
      </c>
      <c r="E2522" s="153">
        <f>IF(A2522="","",ROUNDUP(MONTH(A2522)/3,0))</f>
        <v/>
      </c>
      <c r="F2522" s="153">
        <f>IF(A2522="","",WEEKNUM(A2522,2))</f>
        <v/>
      </c>
      <c r="G2522" s="153">
        <f>IF(A2522="","",WEEKDAY(A2522,2))</f>
        <v/>
      </c>
      <c r="H2522" s="153">
        <f>IF(A2522="","",CHOOSE(WEEKDAY(A2522,2),"Pazartesi","Salı","Çarşamba","Perşembe","Cuma","Cumartesi","Pazar"))</f>
        <v/>
      </c>
    </row>
    <row r="2523" ht="10.5" customHeight="1" s="113">
      <c r="A2523" s="152" t="n">
        <v>44526</v>
      </c>
      <c r="B2523" s="153">
        <f>IF(A2523="","",YEAR(A2523))</f>
        <v/>
      </c>
      <c r="C2523" s="153">
        <f>IF(A2523="","",MONTH(A2523))</f>
        <v/>
      </c>
      <c r="D2523" s="153">
        <f>IF(A2523="","",CHOOSE(MONTH(A2523),"Ocak","Şubat","Mart","Nisan","Mayıs","Haziran","Temmuz","Ağustos","Eylül","Ekim","Kasım","Aralık"))</f>
        <v/>
      </c>
      <c r="E2523" s="153">
        <f>IF(A2523="","",ROUNDUP(MONTH(A2523)/3,0))</f>
        <v/>
      </c>
      <c r="F2523" s="153">
        <f>IF(A2523="","",WEEKNUM(A2523,2))</f>
        <v/>
      </c>
      <c r="G2523" s="153">
        <f>IF(A2523="","",WEEKDAY(A2523,2))</f>
        <v/>
      </c>
      <c r="H2523" s="153">
        <f>IF(A2523="","",CHOOSE(WEEKDAY(A2523,2),"Pazartesi","Salı","Çarşamba","Perşembe","Cuma","Cumartesi","Pazar"))</f>
        <v/>
      </c>
    </row>
    <row r="2524" ht="10.5" customHeight="1" s="113">
      <c r="A2524" s="152" t="n">
        <v>44527</v>
      </c>
      <c r="B2524" s="153">
        <f>IF(A2524="","",YEAR(A2524))</f>
        <v/>
      </c>
      <c r="C2524" s="153">
        <f>IF(A2524="","",MONTH(A2524))</f>
        <v/>
      </c>
      <c r="D2524" s="153">
        <f>IF(A2524="","",CHOOSE(MONTH(A2524),"Ocak","Şubat","Mart","Nisan","Mayıs","Haziran","Temmuz","Ağustos","Eylül","Ekim","Kasım","Aralık"))</f>
        <v/>
      </c>
      <c r="E2524" s="153">
        <f>IF(A2524="","",ROUNDUP(MONTH(A2524)/3,0))</f>
        <v/>
      </c>
      <c r="F2524" s="153">
        <f>IF(A2524="","",WEEKNUM(A2524,2))</f>
        <v/>
      </c>
      <c r="G2524" s="153">
        <f>IF(A2524="","",WEEKDAY(A2524,2))</f>
        <v/>
      </c>
      <c r="H2524" s="153">
        <f>IF(A2524="","",CHOOSE(WEEKDAY(A2524,2),"Pazartesi","Salı","Çarşamba","Perşembe","Cuma","Cumartesi","Pazar"))</f>
        <v/>
      </c>
    </row>
    <row r="2525" ht="10.5" customHeight="1" s="113">
      <c r="A2525" s="152" t="n">
        <v>44528</v>
      </c>
      <c r="B2525" s="153">
        <f>IF(A2525="","",YEAR(A2525))</f>
        <v/>
      </c>
      <c r="C2525" s="153">
        <f>IF(A2525="","",MONTH(A2525))</f>
        <v/>
      </c>
      <c r="D2525" s="153">
        <f>IF(A2525="","",CHOOSE(MONTH(A2525),"Ocak","Şubat","Mart","Nisan","Mayıs","Haziran","Temmuz","Ağustos","Eylül","Ekim","Kasım","Aralık"))</f>
        <v/>
      </c>
      <c r="E2525" s="153">
        <f>IF(A2525="","",ROUNDUP(MONTH(A2525)/3,0))</f>
        <v/>
      </c>
      <c r="F2525" s="153">
        <f>IF(A2525="","",WEEKNUM(A2525,2))</f>
        <v/>
      </c>
      <c r="G2525" s="153">
        <f>IF(A2525="","",WEEKDAY(A2525,2))</f>
        <v/>
      </c>
      <c r="H2525" s="153">
        <f>IF(A2525="","",CHOOSE(WEEKDAY(A2525,2),"Pazartesi","Salı","Çarşamba","Perşembe","Cuma","Cumartesi","Pazar"))</f>
        <v/>
      </c>
    </row>
    <row r="2526" ht="10.5" customHeight="1" s="113">
      <c r="A2526" s="152" t="n">
        <v>44529</v>
      </c>
      <c r="B2526" s="153">
        <f>IF(A2526="","",YEAR(A2526))</f>
        <v/>
      </c>
      <c r="C2526" s="153">
        <f>IF(A2526="","",MONTH(A2526))</f>
        <v/>
      </c>
      <c r="D2526" s="153">
        <f>IF(A2526="","",CHOOSE(MONTH(A2526),"Ocak","Şubat","Mart","Nisan","Mayıs","Haziran","Temmuz","Ağustos","Eylül","Ekim","Kasım","Aralık"))</f>
        <v/>
      </c>
      <c r="E2526" s="153">
        <f>IF(A2526="","",ROUNDUP(MONTH(A2526)/3,0))</f>
        <v/>
      </c>
      <c r="F2526" s="153">
        <f>IF(A2526="","",WEEKNUM(A2526,2))</f>
        <v/>
      </c>
      <c r="G2526" s="153">
        <f>IF(A2526="","",WEEKDAY(A2526,2))</f>
        <v/>
      </c>
      <c r="H2526" s="153">
        <f>IF(A2526="","",CHOOSE(WEEKDAY(A2526,2),"Pazartesi","Salı","Çarşamba","Perşembe","Cuma","Cumartesi","Pazar"))</f>
        <v/>
      </c>
    </row>
    <row r="2527" ht="10.5" customHeight="1" s="113">
      <c r="A2527" s="152" t="n">
        <v>44530</v>
      </c>
      <c r="B2527" s="153">
        <f>IF(A2527="","",YEAR(A2527))</f>
        <v/>
      </c>
      <c r="C2527" s="153">
        <f>IF(A2527="","",MONTH(A2527))</f>
        <v/>
      </c>
      <c r="D2527" s="153">
        <f>IF(A2527="","",CHOOSE(MONTH(A2527),"Ocak","Şubat","Mart","Nisan","Mayıs","Haziran","Temmuz","Ağustos","Eylül","Ekim","Kasım","Aralık"))</f>
        <v/>
      </c>
      <c r="E2527" s="153">
        <f>IF(A2527="","",ROUNDUP(MONTH(A2527)/3,0))</f>
        <v/>
      </c>
      <c r="F2527" s="153">
        <f>IF(A2527="","",WEEKNUM(A2527,2))</f>
        <v/>
      </c>
      <c r="G2527" s="153">
        <f>IF(A2527="","",WEEKDAY(A2527,2))</f>
        <v/>
      </c>
      <c r="H2527" s="153">
        <f>IF(A2527="","",CHOOSE(WEEKDAY(A2527,2),"Pazartesi","Salı","Çarşamba","Perşembe","Cuma","Cumartesi","Pazar"))</f>
        <v/>
      </c>
    </row>
    <row r="2528" ht="10.5" customHeight="1" s="113">
      <c r="A2528" s="152" t="n">
        <v>44531</v>
      </c>
      <c r="B2528" s="153">
        <f>IF(A2528="","",YEAR(A2528))</f>
        <v/>
      </c>
      <c r="C2528" s="153">
        <f>IF(A2528="","",MONTH(A2528))</f>
        <v/>
      </c>
      <c r="D2528" s="153">
        <f>IF(A2528="","",CHOOSE(MONTH(A2528),"Ocak","Şubat","Mart","Nisan","Mayıs","Haziran","Temmuz","Ağustos","Eylül","Ekim","Kasım","Aralık"))</f>
        <v/>
      </c>
      <c r="E2528" s="153">
        <f>IF(A2528="","",ROUNDUP(MONTH(A2528)/3,0))</f>
        <v/>
      </c>
      <c r="F2528" s="153">
        <f>IF(A2528="","",WEEKNUM(A2528,2))</f>
        <v/>
      </c>
      <c r="G2528" s="153">
        <f>IF(A2528="","",WEEKDAY(A2528,2))</f>
        <v/>
      </c>
      <c r="H2528" s="153">
        <f>IF(A2528="","",CHOOSE(WEEKDAY(A2528,2),"Pazartesi","Salı","Çarşamba","Perşembe","Cuma","Cumartesi","Pazar"))</f>
        <v/>
      </c>
    </row>
    <row r="2529" ht="10.5" customHeight="1" s="113">
      <c r="A2529" s="152" t="n">
        <v>44532</v>
      </c>
      <c r="B2529" s="153">
        <f>IF(A2529="","",YEAR(A2529))</f>
        <v/>
      </c>
      <c r="C2529" s="153">
        <f>IF(A2529="","",MONTH(A2529))</f>
        <v/>
      </c>
      <c r="D2529" s="153">
        <f>IF(A2529="","",CHOOSE(MONTH(A2529),"Ocak","Şubat","Mart","Nisan","Mayıs","Haziran","Temmuz","Ağustos","Eylül","Ekim","Kasım","Aralık"))</f>
        <v/>
      </c>
      <c r="E2529" s="153">
        <f>IF(A2529="","",ROUNDUP(MONTH(A2529)/3,0))</f>
        <v/>
      </c>
      <c r="F2529" s="153">
        <f>IF(A2529="","",WEEKNUM(A2529,2))</f>
        <v/>
      </c>
      <c r="G2529" s="153">
        <f>IF(A2529="","",WEEKDAY(A2529,2))</f>
        <v/>
      </c>
      <c r="H2529" s="153">
        <f>IF(A2529="","",CHOOSE(WEEKDAY(A2529,2),"Pazartesi","Salı","Çarşamba","Perşembe","Cuma","Cumartesi","Pazar"))</f>
        <v/>
      </c>
    </row>
    <row r="2530" ht="10.5" customHeight="1" s="113">
      <c r="A2530" s="152" t="n">
        <v>44533</v>
      </c>
      <c r="B2530" s="153">
        <f>IF(A2530="","",YEAR(A2530))</f>
        <v/>
      </c>
      <c r="C2530" s="153">
        <f>IF(A2530="","",MONTH(A2530))</f>
        <v/>
      </c>
      <c r="D2530" s="153">
        <f>IF(A2530="","",CHOOSE(MONTH(A2530),"Ocak","Şubat","Mart","Nisan","Mayıs","Haziran","Temmuz","Ağustos","Eylül","Ekim","Kasım","Aralık"))</f>
        <v/>
      </c>
      <c r="E2530" s="153">
        <f>IF(A2530="","",ROUNDUP(MONTH(A2530)/3,0))</f>
        <v/>
      </c>
      <c r="F2530" s="153">
        <f>IF(A2530="","",WEEKNUM(A2530,2))</f>
        <v/>
      </c>
      <c r="G2530" s="153">
        <f>IF(A2530="","",WEEKDAY(A2530,2))</f>
        <v/>
      </c>
      <c r="H2530" s="153">
        <f>IF(A2530="","",CHOOSE(WEEKDAY(A2530,2),"Pazartesi","Salı","Çarşamba","Perşembe","Cuma","Cumartesi","Pazar"))</f>
        <v/>
      </c>
    </row>
    <row r="2531" ht="10.5" customHeight="1" s="113">
      <c r="A2531" s="152" t="n">
        <v>44534</v>
      </c>
      <c r="B2531" s="153">
        <f>IF(A2531="","",YEAR(A2531))</f>
        <v/>
      </c>
      <c r="C2531" s="153">
        <f>IF(A2531="","",MONTH(A2531))</f>
        <v/>
      </c>
      <c r="D2531" s="153">
        <f>IF(A2531="","",CHOOSE(MONTH(A2531),"Ocak","Şubat","Mart","Nisan","Mayıs","Haziran","Temmuz","Ağustos","Eylül","Ekim","Kasım","Aralık"))</f>
        <v/>
      </c>
      <c r="E2531" s="153">
        <f>IF(A2531="","",ROUNDUP(MONTH(A2531)/3,0))</f>
        <v/>
      </c>
      <c r="F2531" s="153">
        <f>IF(A2531="","",WEEKNUM(A2531,2))</f>
        <v/>
      </c>
      <c r="G2531" s="153">
        <f>IF(A2531="","",WEEKDAY(A2531,2))</f>
        <v/>
      </c>
      <c r="H2531" s="153">
        <f>IF(A2531="","",CHOOSE(WEEKDAY(A2531,2),"Pazartesi","Salı","Çarşamba","Perşembe","Cuma","Cumartesi","Pazar"))</f>
        <v/>
      </c>
    </row>
    <row r="2532" ht="10.5" customHeight="1" s="113">
      <c r="A2532" s="152" t="n">
        <v>44535</v>
      </c>
      <c r="B2532" s="153">
        <f>IF(A2532="","",YEAR(A2532))</f>
        <v/>
      </c>
      <c r="C2532" s="153">
        <f>IF(A2532="","",MONTH(A2532))</f>
        <v/>
      </c>
      <c r="D2532" s="153">
        <f>IF(A2532="","",CHOOSE(MONTH(A2532),"Ocak","Şubat","Mart","Nisan","Mayıs","Haziran","Temmuz","Ağustos","Eylül","Ekim","Kasım","Aralık"))</f>
        <v/>
      </c>
      <c r="E2532" s="153">
        <f>IF(A2532="","",ROUNDUP(MONTH(A2532)/3,0))</f>
        <v/>
      </c>
      <c r="F2532" s="153">
        <f>IF(A2532="","",WEEKNUM(A2532,2))</f>
        <v/>
      </c>
      <c r="G2532" s="153">
        <f>IF(A2532="","",WEEKDAY(A2532,2))</f>
        <v/>
      </c>
      <c r="H2532" s="153">
        <f>IF(A2532="","",CHOOSE(WEEKDAY(A2532,2),"Pazartesi","Salı","Çarşamba","Perşembe","Cuma","Cumartesi","Pazar"))</f>
        <v/>
      </c>
    </row>
    <row r="2533" ht="10.5" customHeight="1" s="113">
      <c r="A2533" s="152" t="n">
        <v>44536</v>
      </c>
      <c r="B2533" s="153">
        <f>IF(A2533="","",YEAR(A2533))</f>
        <v/>
      </c>
      <c r="C2533" s="153">
        <f>IF(A2533="","",MONTH(A2533))</f>
        <v/>
      </c>
      <c r="D2533" s="153">
        <f>IF(A2533="","",CHOOSE(MONTH(A2533),"Ocak","Şubat","Mart","Nisan","Mayıs","Haziran","Temmuz","Ağustos","Eylül","Ekim","Kasım","Aralık"))</f>
        <v/>
      </c>
      <c r="E2533" s="153">
        <f>IF(A2533="","",ROUNDUP(MONTH(A2533)/3,0))</f>
        <v/>
      </c>
      <c r="F2533" s="153">
        <f>IF(A2533="","",WEEKNUM(A2533,2))</f>
        <v/>
      </c>
      <c r="G2533" s="153">
        <f>IF(A2533="","",WEEKDAY(A2533,2))</f>
        <v/>
      </c>
      <c r="H2533" s="153">
        <f>IF(A2533="","",CHOOSE(WEEKDAY(A2533,2),"Pazartesi","Salı","Çarşamba","Perşembe","Cuma","Cumartesi","Pazar"))</f>
        <v/>
      </c>
    </row>
    <row r="2534" ht="10.5" customHeight="1" s="113">
      <c r="A2534" s="152" t="n">
        <v>44537</v>
      </c>
      <c r="B2534" s="153">
        <f>IF(A2534="","",YEAR(A2534))</f>
        <v/>
      </c>
      <c r="C2534" s="153">
        <f>IF(A2534="","",MONTH(A2534))</f>
        <v/>
      </c>
      <c r="D2534" s="153">
        <f>IF(A2534="","",CHOOSE(MONTH(A2534),"Ocak","Şubat","Mart","Nisan","Mayıs","Haziran","Temmuz","Ağustos","Eylül","Ekim","Kasım","Aralık"))</f>
        <v/>
      </c>
      <c r="E2534" s="153">
        <f>IF(A2534="","",ROUNDUP(MONTH(A2534)/3,0))</f>
        <v/>
      </c>
      <c r="F2534" s="153">
        <f>IF(A2534="","",WEEKNUM(A2534,2))</f>
        <v/>
      </c>
      <c r="G2534" s="153">
        <f>IF(A2534="","",WEEKDAY(A2534,2))</f>
        <v/>
      </c>
      <c r="H2534" s="153">
        <f>IF(A2534="","",CHOOSE(WEEKDAY(A2534,2),"Pazartesi","Salı","Çarşamba","Perşembe","Cuma","Cumartesi","Pazar"))</f>
        <v/>
      </c>
    </row>
    <row r="2535" ht="10.5" customHeight="1" s="113">
      <c r="A2535" s="152" t="n">
        <v>44538</v>
      </c>
      <c r="B2535" s="153">
        <f>IF(A2535="","",YEAR(A2535))</f>
        <v/>
      </c>
      <c r="C2535" s="153">
        <f>IF(A2535="","",MONTH(A2535))</f>
        <v/>
      </c>
      <c r="D2535" s="153">
        <f>IF(A2535="","",CHOOSE(MONTH(A2535),"Ocak","Şubat","Mart","Nisan","Mayıs","Haziran","Temmuz","Ağustos","Eylül","Ekim","Kasım","Aralık"))</f>
        <v/>
      </c>
      <c r="E2535" s="153">
        <f>IF(A2535="","",ROUNDUP(MONTH(A2535)/3,0))</f>
        <v/>
      </c>
      <c r="F2535" s="153">
        <f>IF(A2535="","",WEEKNUM(A2535,2))</f>
        <v/>
      </c>
      <c r="G2535" s="153">
        <f>IF(A2535="","",WEEKDAY(A2535,2))</f>
        <v/>
      </c>
      <c r="H2535" s="153">
        <f>IF(A2535="","",CHOOSE(WEEKDAY(A2535,2),"Pazartesi","Salı","Çarşamba","Perşembe","Cuma","Cumartesi","Pazar"))</f>
        <v/>
      </c>
    </row>
    <row r="2536" ht="10.5" customHeight="1" s="113">
      <c r="A2536" s="152" t="n">
        <v>44539</v>
      </c>
      <c r="B2536" s="153">
        <f>IF(A2536="","",YEAR(A2536))</f>
        <v/>
      </c>
      <c r="C2536" s="153">
        <f>IF(A2536="","",MONTH(A2536))</f>
        <v/>
      </c>
      <c r="D2536" s="153">
        <f>IF(A2536="","",CHOOSE(MONTH(A2536),"Ocak","Şubat","Mart","Nisan","Mayıs","Haziran","Temmuz","Ağustos","Eylül","Ekim","Kasım","Aralık"))</f>
        <v/>
      </c>
      <c r="E2536" s="153">
        <f>IF(A2536="","",ROUNDUP(MONTH(A2536)/3,0))</f>
        <v/>
      </c>
      <c r="F2536" s="153">
        <f>IF(A2536="","",WEEKNUM(A2536,2))</f>
        <v/>
      </c>
      <c r="G2536" s="153">
        <f>IF(A2536="","",WEEKDAY(A2536,2))</f>
        <v/>
      </c>
      <c r="H2536" s="153">
        <f>IF(A2536="","",CHOOSE(WEEKDAY(A2536,2),"Pazartesi","Salı","Çarşamba","Perşembe","Cuma","Cumartesi","Pazar"))</f>
        <v/>
      </c>
    </row>
    <row r="2537" ht="10.5" customHeight="1" s="113">
      <c r="A2537" s="152" t="n">
        <v>44540</v>
      </c>
      <c r="B2537" s="153">
        <f>IF(A2537="","",YEAR(A2537))</f>
        <v/>
      </c>
      <c r="C2537" s="153">
        <f>IF(A2537="","",MONTH(A2537))</f>
        <v/>
      </c>
      <c r="D2537" s="153">
        <f>IF(A2537="","",CHOOSE(MONTH(A2537),"Ocak","Şubat","Mart","Nisan","Mayıs","Haziran","Temmuz","Ağustos","Eylül","Ekim","Kasım","Aralık"))</f>
        <v/>
      </c>
      <c r="E2537" s="153">
        <f>IF(A2537="","",ROUNDUP(MONTH(A2537)/3,0))</f>
        <v/>
      </c>
      <c r="F2537" s="153">
        <f>IF(A2537="","",WEEKNUM(A2537,2))</f>
        <v/>
      </c>
      <c r="G2537" s="153">
        <f>IF(A2537="","",WEEKDAY(A2537,2))</f>
        <v/>
      </c>
      <c r="H2537" s="153">
        <f>IF(A2537="","",CHOOSE(WEEKDAY(A2537,2),"Pazartesi","Salı","Çarşamba","Perşembe","Cuma","Cumartesi","Pazar"))</f>
        <v/>
      </c>
    </row>
    <row r="2538" ht="10.5" customHeight="1" s="113">
      <c r="A2538" s="152" t="n">
        <v>44541</v>
      </c>
      <c r="B2538" s="153">
        <f>IF(A2538="","",YEAR(A2538))</f>
        <v/>
      </c>
      <c r="C2538" s="153">
        <f>IF(A2538="","",MONTH(A2538))</f>
        <v/>
      </c>
      <c r="D2538" s="153">
        <f>IF(A2538="","",CHOOSE(MONTH(A2538),"Ocak","Şubat","Mart","Nisan","Mayıs","Haziran","Temmuz","Ağustos","Eylül","Ekim","Kasım","Aralık"))</f>
        <v/>
      </c>
      <c r="E2538" s="153">
        <f>IF(A2538="","",ROUNDUP(MONTH(A2538)/3,0))</f>
        <v/>
      </c>
      <c r="F2538" s="153">
        <f>IF(A2538="","",WEEKNUM(A2538,2))</f>
        <v/>
      </c>
      <c r="G2538" s="153">
        <f>IF(A2538="","",WEEKDAY(A2538,2))</f>
        <v/>
      </c>
      <c r="H2538" s="153">
        <f>IF(A2538="","",CHOOSE(WEEKDAY(A2538,2),"Pazartesi","Salı","Çarşamba","Perşembe","Cuma","Cumartesi","Pazar"))</f>
        <v/>
      </c>
    </row>
    <row r="2539" ht="10.5" customHeight="1" s="113">
      <c r="A2539" s="152" t="n">
        <v>44542</v>
      </c>
      <c r="B2539" s="153">
        <f>IF(A2539="","",YEAR(A2539))</f>
        <v/>
      </c>
      <c r="C2539" s="153">
        <f>IF(A2539="","",MONTH(A2539))</f>
        <v/>
      </c>
      <c r="D2539" s="153">
        <f>IF(A2539="","",CHOOSE(MONTH(A2539),"Ocak","Şubat","Mart","Nisan","Mayıs","Haziran","Temmuz","Ağustos","Eylül","Ekim","Kasım","Aralık"))</f>
        <v/>
      </c>
      <c r="E2539" s="153">
        <f>IF(A2539="","",ROUNDUP(MONTH(A2539)/3,0))</f>
        <v/>
      </c>
      <c r="F2539" s="153">
        <f>IF(A2539="","",WEEKNUM(A2539,2))</f>
        <v/>
      </c>
      <c r="G2539" s="153">
        <f>IF(A2539="","",WEEKDAY(A2539,2))</f>
        <v/>
      </c>
      <c r="H2539" s="153">
        <f>IF(A2539="","",CHOOSE(WEEKDAY(A2539,2),"Pazartesi","Salı","Çarşamba","Perşembe","Cuma","Cumartesi","Pazar"))</f>
        <v/>
      </c>
    </row>
    <row r="2540" ht="10.5" customHeight="1" s="113">
      <c r="A2540" s="152" t="n">
        <v>44543</v>
      </c>
      <c r="B2540" s="153">
        <f>IF(A2540="","",YEAR(A2540))</f>
        <v/>
      </c>
      <c r="C2540" s="153">
        <f>IF(A2540="","",MONTH(A2540))</f>
        <v/>
      </c>
      <c r="D2540" s="153">
        <f>IF(A2540="","",CHOOSE(MONTH(A2540),"Ocak","Şubat","Mart","Nisan","Mayıs","Haziran","Temmuz","Ağustos","Eylül","Ekim","Kasım","Aralık"))</f>
        <v/>
      </c>
      <c r="E2540" s="153">
        <f>IF(A2540="","",ROUNDUP(MONTH(A2540)/3,0))</f>
        <v/>
      </c>
      <c r="F2540" s="153">
        <f>IF(A2540="","",WEEKNUM(A2540,2))</f>
        <v/>
      </c>
      <c r="G2540" s="153">
        <f>IF(A2540="","",WEEKDAY(A2540,2))</f>
        <v/>
      </c>
      <c r="H2540" s="153">
        <f>IF(A2540="","",CHOOSE(WEEKDAY(A2540,2),"Pazartesi","Salı","Çarşamba","Perşembe","Cuma","Cumartesi","Pazar"))</f>
        <v/>
      </c>
    </row>
    <row r="2541" ht="10.5" customHeight="1" s="113">
      <c r="A2541" s="152" t="n">
        <v>44544</v>
      </c>
      <c r="B2541" s="153">
        <f>IF(A2541="","",YEAR(A2541))</f>
        <v/>
      </c>
      <c r="C2541" s="153">
        <f>IF(A2541="","",MONTH(A2541))</f>
        <v/>
      </c>
      <c r="D2541" s="153">
        <f>IF(A2541="","",CHOOSE(MONTH(A2541),"Ocak","Şubat","Mart","Nisan","Mayıs","Haziran","Temmuz","Ağustos","Eylül","Ekim","Kasım","Aralık"))</f>
        <v/>
      </c>
      <c r="E2541" s="153">
        <f>IF(A2541="","",ROUNDUP(MONTH(A2541)/3,0))</f>
        <v/>
      </c>
      <c r="F2541" s="153">
        <f>IF(A2541="","",WEEKNUM(A2541,2))</f>
        <v/>
      </c>
      <c r="G2541" s="153">
        <f>IF(A2541="","",WEEKDAY(A2541,2))</f>
        <v/>
      </c>
      <c r="H2541" s="153">
        <f>IF(A2541="","",CHOOSE(WEEKDAY(A2541,2),"Pazartesi","Salı","Çarşamba","Perşembe","Cuma","Cumartesi","Pazar"))</f>
        <v/>
      </c>
    </row>
    <row r="2542" ht="10.5" customHeight="1" s="113">
      <c r="A2542" s="152" t="n">
        <v>44545</v>
      </c>
      <c r="B2542" s="153">
        <f>IF(A2542="","",YEAR(A2542))</f>
        <v/>
      </c>
      <c r="C2542" s="153">
        <f>IF(A2542="","",MONTH(A2542))</f>
        <v/>
      </c>
      <c r="D2542" s="153">
        <f>IF(A2542="","",CHOOSE(MONTH(A2542),"Ocak","Şubat","Mart","Nisan","Mayıs","Haziran","Temmuz","Ağustos","Eylül","Ekim","Kasım","Aralık"))</f>
        <v/>
      </c>
      <c r="E2542" s="153">
        <f>IF(A2542="","",ROUNDUP(MONTH(A2542)/3,0))</f>
        <v/>
      </c>
      <c r="F2542" s="153">
        <f>IF(A2542="","",WEEKNUM(A2542,2))</f>
        <v/>
      </c>
      <c r="G2542" s="153">
        <f>IF(A2542="","",WEEKDAY(A2542,2))</f>
        <v/>
      </c>
      <c r="H2542" s="153">
        <f>IF(A2542="","",CHOOSE(WEEKDAY(A2542,2),"Pazartesi","Salı","Çarşamba","Perşembe","Cuma","Cumartesi","Pazar"))</f>
        <v/>
      </c>
    </row>
    <row r="2543" ht="10.5" customHeight="1" s="113">
      <c r="A2543" s="152" t="n">
        <v>44546</v>
      </c>
      <c r="B2543" s="153">
        <f>IF(A2543="","",YEAR(A2543))</f>
        <v/>
      </c>
      <c r="C2543" s="153">
        <f>IF(A2543="","",MONTH(A2543))</f>
        <v/>
      </c>
      <c r="D2543" s="153">
        <f>IF(A2543="","",CHOOSE(MONTH(A2543),"Ocak","Şubat","Mart","Nisan","Mayıs","Haziran","Temmuz","Ağustos","Eylül","Ekim","Kasım","Aralık"))</f>
        <v/>
      </c>
      <c r="E2543" s="153">
        <f>IF(A2543="","",ROUNDUP(MONTH(A2543)/3,0))</f>
        <v/>
      </c>
      <c r="F2543" s="153">
        <f>IF(A2543="","",WEEKNUM(A2543,2))</f>
        <v/>
      </c>
      <c r="G2543" s="153">
        <f>IF(A2543="","",WEEKDAY(A2543,2))</f>
        <v/>
      </c>
      <c r="H2543" s="153">
        <f>IF(A2543="","",CHOOSE(WEEKDAY(A2543,2),"Pazartesi","Salı","Çarşamba","Perşembe","Cuma","Cumartesi","Pazar"))</f>
        <v/>
      </c>
    </row>
    <row r="2544" ht="10.5" customHeight="1" s="113">
      <c r="A2544" s="152" t="n">
        <v>44547</v>
      </c>
      <c r="B2544" s="153">
        <f>IF(A2544="","",YEAR(A2544))</f>
        <v/>
      </c>
      <c r="C2544" s="153">
        <f>IF(A2544="","",MONTH(A2544))</f>
        <v/>
      </c>
      <c r="D2544" s="153">
        <f>IF(A2544="","",CHOOSE(MONTH(A2544),"Ocak","Şubat","Mart","Nisan","Mayıs","Haziran","Temmuz","Ağustos","Eylül","Ekim","Kasım","Aralık"))</f>
        <v/>
      </c>
      <c r="E2544" s="153">
        <f>IF(A2544="","",ROUNDUP(MONTH(A2544)/3,0))</f>
        <v/>
      </c>
      <c r="F2544" s="153">
        <f>IF(A2544="","",WEEKNUM(A2544,2))</f>
        <v/>
      </c>
      <c r="G2544" s="153">
        <f>IF(A2544="","",WEEKDAY(A2544,2))</f>
        <v/>
      </c>
      <c r="H2544" s="153">
        <f>IF(A2544="","",CHOOSE(WEEKDAY(A2544,2),"Pazartesi","Salı","Çarşamba","Perşembe","Cuma","Cumartesi","Pazar"))</f>
        <v/>
      </c>
    </row>
    <row r="2545" ht="10.5" customHeight="1" s="113">
      <c r="A2545" s="152" t="n">
        <v>44548</v>
      </c>
      <c r="B2545" s="153">
        <f>IF(A2545="","",YEAR(A2545))</f>
        <v/>
      </c>
      <c r="C2545" s="153">
        <f>IF(A2545="","",MONTH(A2545))</f>
        <v/>
      </c>
      <c r="D2545" s="153">
        <f>IF(A2545="","",CHOOSE(MONTH(A2545),"Ocak","Şubat","Mart","Nisan","Mayıs","Haziran","Temmuz","Ağustos","Eylül","Ekim","Kasım","Aralık"))</f>
        <v/>
      </c>
      <c r="E2545" s="153">
        <f>IF(A2545="","",ROUNDUP(MONTH(A2545)/3,0))</f>
        <v/>
      </c>
      <c r="F2545" s="153">
        <f>IF(A2545="","",WEEKNUM(A2545,2))</f>
        <v/>
      </c>
      <c r="G2545" s="153">
        <f>IF(A2545="","",WEEKDAY(A2545,2))</f>
        <v/>
      </c>
      <c r="H2545" s="153">
        <f>IF(A2545="","",CHOOSE(WEEKDAY(A2545,2),"Pazartesi","Salı","Çarşamba","Perşembe","Cuma","Cumartesi","Pazar"))</f>
        <v/>
      </c>
    </row>
    <row r="2546" ht="10.5" customHeight="1" s="113">
      <c r="A2546" s="152" t="n">
        <v>44549</v>
      </c>
      <c r="B2546" s="153">
        <f>IF(A2546="","",YEAR(A2546))</f>
        <v/>
      </c>
      <c r="C2546" s="153">
        <f>IF(A2546="","",MONTH(A2546))</f>
        <v/>
      </c>
      <c r="D2546" s="153">
        <f>IF(A2546="","",CHOOSE(MONTH(A2546),"Ocak","Şubat","Mart","Nisan","Mayıs","Haziran","Temmuz","Ağustos","Eylül","Ekim","Kasım","Aralık"))</f>
        <v/>
      </c>
      <c r="E2546" s="153">
        <f>IF(A2546="","",ROUNDUP(MONTH(A2546)/3,0))</f>
        <v/>
      </c>
      <c r="F2546" s="153">
        <f>IF(A2546="","",WEEKNUM(A2546,2))</f>
        <v/>
      </c>
      <c r="G2546" s="153">
        <f>IF(A2546="","",WEEKDAY(A2546,2))</f>
        <v/>
      </c>
      <c r="H2546" s="153">
        <f>IF(A2546="","",CHOOSE(WEEKDAY(A2546,2),"Pazartesi","Salı","Çarşamba","Perşembe","Cuma","Cumartesi","Pazar"))</f>
        <v/>
      </c>
    </row>
    <row r="2547" ht="10.5" customHeight="1" s="113">
      <c r="A2547" s="152" t="n">
        <v>44550</v>
      </c>
      <c r="B2547" s="153">
        <f>IF(A2547="","",YEAR(A2547))</f>
        <v/>
      </c>
      <c r="C2547" s="153">
        <f>IF(A2547="","",MONTH(A2547))</f>
        <v/>
      </c>
      <c r="D2547" s="153">
        <f>IF(A2547="","",CHOOSE(MONTH(A2547),"Ocak","Şubat","Mart","Nisan","Mayıs","Haziran","Temmuz","Ağustos","Eylül","Ekim","Kasım","Aralık"))</f>
        <v/>
      </c>
      <c r="E2547" s="153">
        <f>IF(A2547="","",ROUNDUP(MONTH(A2547)/3,0))</f>
        <v/>
      </c>
      <c r="F2547" s="153">
        <f>IF(A2547="","",WEEKNUM(A2547,2))</f>
        <v/>
      </c>
      <c r="G2547" s="153">
        <f>IF(A2547="","",WEEKDAY(A2547,2))</f>
        <v/>
      </c>
      <c r="H2547" s="153">
        <f>IF(A2547="","",CHOOSE(WEEKDAY(A2547,2),"Pazartesi","Salı","Çarşamba","Perşembe","Cuma","Cumartesi","Pazar"))</f>
        <v/>
      </c>
    </row>
    <row r="2548" ht="10.5" customHeight="1" s="113">
      <c r="A2548" s="152" t="n">
        <v>44551</v>
      </c>
      <c r="B2548" s="153">
        <f>IF(A2548="","",YEAR(A2548))</f>
        <v/>
      </c>
      <c r="C2548" s="153">
        <f>IF(A2548="","",MONTH(A2548))</f>
        <v/>
      </c>
      <c r="D2548" s="153">
        <f>IF(A2548="","",CHOOSE(MONTH(A2548),"Ocak","Şubat","Mart","Nisan","Mayıs","Haziran","Temmuz","Ağustos","Eylül","Ekim","Kasım","Aralık"))</f>
        <v/>
      </c>
      <c r="E2548" s="153">
        <f>IF(A2548="","",ROUNDUP(MONTH(A2548)/3,0))</f>
        <v/>
      </c>
      <c r="F2548" s="153">
        <f>IF(A2548="","",WEEKNUM(A2548,2))</f>
        <v/>
      </c>
      <c r="G2548" s="153">
        <f>IF(A2548="","",WEEKDAY(A2548,2))</f>
        <v/>
      </c>
      <c r="H2548" s="153">
        <f>IF(A2548="","",CHOOSE(WEEKDAY(A2548,2),"Pazartesi","Salı","Çarşamba","Perşembe","Cuma","Cumartesi","Pazar"))</f>
        <v/>
      </c>
    </row>
    <row r="2549" ht="10.5" customHeight="1" s="113">
      <c r="A2549" s="152" t="n">
        <v>44552</v>
      </c>
      <c r="B2549" s="153">
        <f>IF(A2549="","",YEAR(A2549))</f>
        <v/>
      </c>
      <c r="C2549" s="153">
        <f>IF(A2549="","",MONTH(A2549))</f>
        <v/>
      </c>
      <c r="D2549" s="153">
        <f>IF(A2549="","",CHOOSE(MONTH(A2549),"Ocak","Şubat","Mart","Nisan","Mayıs","Haziran","Temmuz","Ağustos","Eylül","Ekim","Kasım","Aralık"))</f>
        <v/>
      </c>
      <c r="E2549" s="153">
        <f>IF(A2549="","",ROUNDUP(MONTH(A2549)/3,0))</f>
        <v/>
      </c>
      <c r="F2549" s="153">
        <f>IF(A2549="","",WEEKNUM(A2549,2))</f>
        <v/>
      </c>
      <c r="G2549" s="153">
        <f>IF(A2549="","",WEEKDAY(A2549,2))</f>
        <v/>
      </c>
      <c r="H2549" s="153">
        <f>IF(A2549="","",CHOOSE(WEEKDAY(A2549,2),"Pazartesi","Salı","Çarşamba","Perşembe","Cuma","Cumartesi","Pazar"))</f>
        <v/>
      </c>
    </row>
    <row r="2550" ht="10.5" customHeight="1" s="113">
      <c r="A2550" s="152" t="n">
        <v>44553</v>
      </c>
      <c r="B2550" s="153">
        <f>IF(A2550="","",YEAR(A2550))</f>
        <v/>
      </c>
      <c r="C2550" s="153">
        <f>IF(A2550="","",MONTH(A2550))</f>
        <v/>
      </c>
      <c r="D2550" s="153">
        <f>IF(A2550="","",CHOOSE(MONTH(A2550),"Ocak","Şubat","Mart","Nisan","Mayıs","Haziran","Temmuz","Ağustos","Eylül","Ekim","Kasım","Aralık"))</f>
        <v/>
      </c>
      <c r="E2550" s="153">
        <f>IF(A2550="","",ROUNDUP(MONTH(A2550)/3,0))</f>
        <v/>
      </c>
      <c r="F2550" s="153">
        <f>IF(A2550="","",WEEKNUM(A2550,2))</f>
        <v/>
      </c>
      <c r="G2550" s="153">
        <f>IF(A2550="","",WEEKDAY(A2550,2))</f>
        <v/>
      </c>
      <c r="H2550" s="153">
        <f>IF(A2550="","",CHOOSE(WEEKDAY(A2550,2),"Pazartesi","Salı","Çarşamba","Perşembe","Cuma","Cumartesi","Pazar"))</f>
        <v/>
      </c>
    </row>
    <row r="2551" ht="10.5" customHeight="1" s="113">
      <c r="A2551" s="152" t="n">
        <v>44554</v>
      </c>
      <c r="B2551" s="153">
        <f>IF(A2551="","",YEAR(A2551))</f>
        <v/>
      </c>
      <c r="C2551" s="153">
        <f>IF(A2551="","",MONTH(A2551))</f>
        <v/>
      </c>
      <c r="D2551" s="153">
        <f>IF(A2551="","",CHOOSE(MONTH(A2551),"Ocak","Şubat","Mart","Nisan","Mayıs","Haziran","Temmuz","Ağustos","Eylül","Ekim","Kasım","Aralık"))</f>
        <v/>
      </c>
      <c r="E2551" s="153">
        <f>IF(A2551="","",ROUNDUP(MONTH(A2551)/3,0))</f>
        <v/>
      </c>
      <c r="F2551" s="153">
        <f>IF(A2551="","",WEEKNUM(A2551,2))</f>
        <v/>
      </c>
      <c r="G2551" s="153">
        <f>IF(A2551="","",WEEKDAY(A2551,2))</f>
        <v/>
      </c>
      <c r="H2551" s="153">
        <f>IF(A2551="","",CHOOSE(WEEKDAY(A2551,2),"Pazartesi","Salı","Çarşamba","Perşembe","Cuma","Cumartesi","Pazar"))</f>
        <v/>
      </c>
    </row>
    <row r="2552" ht="10.5" customHeight="1" s="113">
      <c r="A2552" s="152" t="n">
        <v>44555</v>
      </c>
      <c r="B2552" s="153">
        <f>IF(A2552="","",YEAR(A2552))</f>
        <v/>
      </c>
      <c r="C2552" s="153">
        <f>IF(A2552="","",MONTH(A2552))</f>
        <v/>
      </c>
      <c r="D2552" s="153">
        <f>IF(A2552="","",CHOOSE(MONTH(A2552),"Ocak","Şubat","Mart","Nisan","Mayıs","Haziran","Temmuz","Ağustos","Eylül","Ekim","Kasım","Aralık"))</f>
        <v/>
      </c>
      <c r="E2552" s="153">
        <f>IF(A2552="","",ROUNDUP(MONTH(A2552)/3,0))</f>
        <v/>
      </c>
      <c r="F2552" s="153">
        <f>IF(A2552="","",WEEKNUM(A2552,2))</f>
        <v/>
      </c>
      <c r="G2552" s="153">
        <f>IF(A2552="","",WEEKDAY(A2552,2))</f>
        <v/>
      </c>
      <c r="H2552" s="153">
        <f>IF(A2552="","",CHOOSE(WEEKDAY(A2552,2),"Pazartesi","Salı","Çarşamba","Perşembe","Cuma","Cumartesi","Pazar"))</f>
        <v/>
      </c>
    </row>
    <row r="2553" ht="10.5" customHeight="1" s="113">
      <c r="A2553" s="152" t="n">
        <v>44556</v>
      </c>
      <c r="B2553" s="153">
        <f>IF(A2553="","",YEAR(A2553))</f>
        <v/>
      </c>
      <c r="C2553" s="153">
        <f>IF(A2553="","",MONTH(A2553))</f>
        <v/>
      </c>
      <c r="D2553" s="153">
        <f>IF(A2553="","",CHOOSE(MONTH(A2553),"Ocak","Şubat","Mart","Nisan","Mayıs","Haziran","Temmuz","Ağustos","Eylül","Ekim","Kasım","Aralık"))</f>
        <v/>
      </c>
      <c r="E2553" s="153">
        <f>IF(A2553="","",ROUNDUP(MONTH(A2553)/3,0))</f>
        <v/>
      </c>
      <c r="F2553" s="153">
        <f>IF(A2553="","",WEEKNUM(A2553,2))</f>
        <v/>
      </c>
      <c r="G2553" s="153">
        <f>IF(A2553="","",WEEKDAY(A2553,2))</f>
        <v/>
      </c>
      <c r="H2553" s="153">
        <f>IF(A2553="","",CHOOSE(WEEKDAY(A2553,2),"Pazartesi","Salı","Çarşamba","Perşembe","Cuma","Cumartesi","Pazar"))</f>
        <v/>
      </c>
    </row>
    <row r="2554" ht="10.5" customHeight="1" s="113">
      <c r="A2554" s="152" t="n">
        <v>44557</v>
      </c>
      <c r="B2554" s="153">
        <f>IF(A2554="","",YEAR(A2554))</f>
        <v/>
      </c>
      <c r="C2554" s="153">
        <f>IF(A2554="","",MONTH(A2554))</f>
        <v/>
      </c>
      <c r="D2554" s="153">
        <f>IF(A2554="","",CHOOSE(MONTH(A2554),"Ocak","Şubat","Mart","Nisan","Mayıs","Haziran","Temmuz","Ağustos","Eylül","Ekim","Kasım","Aralık"))</f>
        <v/>
      </c>
      <c r="E2554" s="153">
        <f>IF(A2554="","",ROUNDUP(MONTH(A2554)/3,0))</f>
        <v/>
      </c>
      <c r="F2554" s="153">
        <f>IF(A2554="","",WEEKNUM(A2554,2))</f>
        <v/>
      </c>
      <c r="G2554" s="153">
        <f>IF(A2554="","",WEEKDAY(A2554,2))</f>
        <v/>
      </c>
      <c r="H2554" s="153">
        <f>IF(A2554="","",CHOOSE(WEEKDAY(A2554,2),"Pazartesi","Salı","Çarşamba","Perşembe","Cuma","Cumartesi","Pazar"))</f>
        <v/>
      </c>
    </row>
    <row r="2555" ht="10.5" customHeight="1" s="113">
      <c r="A2555" s="152" t="n">
        <v>44558</v>
      </c>
      <c r="B2555" s="153">
        <f>IF(A2555="","",YEAR(A2555))</f>
        <v/>
      </c>
      <c r="C2555" s="153">
        <f>IF(A2555="","",MONTH(A2555))</f>
        <v/>
      </c>
      <c r="D2555" s="153">
        <f>IF(A2555="","",CHOOSE(MONTH(A2555),"Ocak","Şubat","Mart","Nisan","Mayıs","Haziran","Temmuz","Ağustos","Eylül","Ekim","Kasım","Aralık"))</f>
        <v/>
      </c>
      <c r="E2555" s="153">
        <f>IF(A2555="","",ROUNDUP(MONTH(A2555)/3,0))</f>
        <v/>
      </c>
      <c r="F2555" s="153">
        <f>IF(A2555="","",WEEKNUM(A2555,2))</f>
        <v/>
      </c>
      <c r="G2555" s="153">
        <f>IF(A2555="","",WEEKDAY(A2555,2))</f>
        <v/>
      </c>
      <c r="H2555" s="153">
        <f>IF(A2555="","",CHOOSE(WEEKDAY(A2555,2),"Pazartesi","Salı","Çarşamba","Perşembe","Cuma","Cumartesi","Pazar"))</f>
        <v/>
      </c>
    </row>
    <row r="2556" ht="10.5" customHeight="1" s="113">
      <c r="A2556" s="152" t="n">
        <v>44559</v>
      </c>
      <c r="B2556" s="153">
        <f>IF(A2556="","",YEAR(A2556))</f>
        <v/>
      </c>
      <c r="C2556" s="153">
        <f>IF(A2556="","",MONTH(A2556))</f>
        <v/>
      </c>
      <c r="D2556" s="153">
        <f>IF(A2556="","",CHOOSE(MONTH(A2556),"Ocak","Şubat","Mart","Nisan","Mayıs","Haziran","Temmuz","Ağustos","Eylül","Ekim","Kasım","Aralık"))</f>
        <v/>
      </c>
      <c r="E2556" s="153">
        <f>IF(A2556="","",ROUNDUP(MONTH(A2556)/3,0))</f>
        <v/>
      </c>
      <c r="F2556" s="153">
        <f>IF(A2556="","",WEEKNUM(A2556,2))</f>
        <v/>
      </c>
      <c r="G2556" s="153">
        <f>IF(A2556="","",WEEKDAY(A2556,2))</f>
        <v/>
      </c>
      <c r="H2556" s="153">
        <f>IF(A2556="","",CHOOSE(WEEKDAY(A2556,2),"Pazartesi","Salı","Çarşamba","Perşembe","Cuma","Cumartesi","Pazar"))</f>
        <v/>
      </c>
    </row>
    <row r="2557" ht="10.5" customHeight="1" s="113">
      <c r="A2557" s="152" t="n">
        <v>44560</v>
      </c>
      <c r="B2557" s="153">
        <f>IF(A2557="","",YEAR(A2557))</f>
        <v/>
      </c>
      <c r="C2557" s="153">
        <f>IF(A2557="","",MONTH(A2557))</f>
        <v/>
      </c>
      <c r="D2557" s="153">
        <f>IF(A2557="","",CHOOSE(MONTH(A2557),"Ocak","Şubat","Mart","Nisan","Mayıs","Haziran","Temmuz","Ağustos","Eylül","Ekim","Kasım","Aralık"))</f>
        <v/>
      </c>
      <c r="E2557" s="153">
        <f>IF(A2557="","",ROUNDUP(MONTH(A2557)/3,0))</f>
        <v/>
      </c>
      <c r="F2557" s="153">
        <f>IF(A2557="","",WEEKNUM(A2557,2))</f>
        <v/>
      </c>
      <c r="G2557" s="153">
        <f>IF(A2557="","",WEEKDAY(A2557,2))</f>
        <v/>
      </c>
      <c r="H2557" s="153">
        <f>IF(A2557="","",CHOOSE(WEEKDAY(A2557,2),"Pazartesi","Salı","Çarşamba","Perşembe","Cuma","Cumartesi","Pazar"))</f>
        <v/>
      </c>
    </row>
    <row r="2558" ht="10.5" customHeight="1" s="113">
      <c r="A2558" s="152" t="n">
        <v>44561</v>
      </c>
      <c r="B2558" s="153">
        <f>IF(A2558="","",YEAR(A2558))</f>
        <v/>
      </c>
      <c r="C2558" s="153">
        <f>IF(A2558="","",MONTH(A2558))</f>
        <v/>
      </c>
      <c r="D2558" s="153">
        <f>IF(A2558="","",CHOOSE(MONTH(A2558),"Ocak","Şubat","Mart","Nisan","Mayıs","Haziran","Temmuz","Ağustos","Eylül","Ekim","Kasım","Aralık"))</f>
        <v/>
      </c>
      <c r="E2558" s="153">
        <f>IF(A2558="","",ROUNDUP(MONTH(A2558)/3,0))</f>
        <v/>
      </c>
      <c r="F2558" s="153">
        <f>IF(A2558="","",WEEKNUM(A2558,2))</f>
        <v/>
      </c>
      <c r="G2558" s="153">
        <f>IF(A2558="","",WEEKDAY(A2558,2))</f>
        <v/>
      </c>
      <c r="H2558" s="153">
        <f>IF(A2558="","",CHOOSE(WEEKDAY(A2558,2),"Pazartesi","Salı","Çarşamba","Perşembe","Cuma","Cumartesi","Pazar"))</f>
        <v/>
      </c>
    </row>
    <row r="2559" ht="10.5" customHeight="1" s="113">
      <c r="A2559" s="152" t="n">
        <v>44562</v>
      </c>
      <c r="B2559" s="153">
        <f>IF(A2559="","",YEAR(A2559))</f>
        <v/>
      </c>
      <c r="C2559" s="153">
        <f>IF(A2559="","",MONTH(A2559))</f>
        <v/>
      </c>
      <c r="D2559" s="153">
        <f>IF(A2559="","",CHOOSE(MONTH(A2559),"Ocak","Şubat","Mart","Nisan","Mayıs","Haziran","Temmuz","Ağustos","Eylül","Ekim","Kasım","Aralık"))</f>
        <v/>
      </c>
      <c r="E2559" s="153">
        <f>IF(A2559="","",ROUNDUP(MONTH(A2559)/3,0))</f>
        <v/>
      </c>
      <c r="F2559" s="153">
        <f>IF(A2559="","",WEEKNUM(A2559,2))</f>
        <v/>
      </c>
      <c r="G2559" s="153">
        <f>IF(A2559="","",WEEKDAY(A2559,2))</f>
        <v/>
      </c>
      <c r="H2559" s="153">
        <f>IF(A2559="","",CHOOSE(WEEKDAY(A2559,2),"Pazartesi","Salı","Çarşamba","Perşembe","Cuma","Cumartesi","Pazar"))</f>
        <v/>
      </c>
    </row>
    <row r="2560" ht="10.5" customHeight="1" s="113">
      <c r="A2560" s="152" t="n">
        <v>44563</v>
      </c>
      <c r="B2560" s="153">
        <f>IF(A2560="","",YEAR(A2560))</f>
        <v/>
      </c>
      <c r="C2560" s="153">
        <f>IF(A2560="","",MONTH(A2560))</f>
        <v/>
      </c>
      <c r="D2560" s="153">
        <f>IF(A2560="","",CHOOSE(MONTH(A2560),"Ocak","Şubat","Mart","Nisan","Mayıs","Haziran","Temmuz","Ağustos","Eylül","Ekim","Kasım","Aralık"))</f>
        <v/>
      </c>
      <c r="E2560" s="153">
        <f>IF(A2560="","",ROUNDUP(MONTH(A2560)/3,0))</f>
        <v/>
      </c>
      <c r="F2560" s="153">
        <f>IF(A2560="","",WEEKNUM(A2560,2))</f>
        <v/>
      </c>
      <c r="G2560" s="153">
        <f>IF(A2560="","",WEEKDAY(A2560,2))</f>
        <v/>
      </c>
      <c r="H2560" s="153">
        <f>IF(A2560="","",CHOOSE(WEEKDAY(A2560,2),"Pazartesi","Salı","Çarşamba","Perşembe","Cuma","Cumartesi","Pazar"))</f>
        <v/>
      </c>
    </row>
    <row r="2561" ht="10.5" customHeight="1" s="113">
      <c r="A2561" s="152" t="n">
        <v>44564</v>
      </c>
      <c r="B2561" s="153">
        <f>IF(A2561="","",YEAR(A2561))</f>
        <v/>
      </c>
      <c r="C2561" s="153">
        <f>IF(A2561="","",MONTH(A2561))</f>
        <v/>
      </c>
      <c r="D2561" s="153">
        <f>IF(A2561="","",CHOOSE(MONTH(A2561),"Ocak","Şubat","Mart","Nisan","Mayıs","Haziran","Temmuz","Ağustos","Eylül","Ekim","Kasım","Aralık"))</f>
        <v/>
      </c>
      <c r="E2561" s="153">
        <f>IF(A2561="","",ROUNDUP(MONTH(A2561)/3,0))</f>
        <v/>
      </c>
      <c r="F2561" s="153">
        <f>IF(A2561="","",WEEKNUM(A2561,2))</f>
        <v/>
      </c>
      <c r="G2561" s="153">
        <f>IF(A2561="","",WEEKDAY(A2561,2))</f>
        <v/>
      </c>
      <c r="H2561" s="153">
        <f>IF(A2561="","",CHOOSE(WEEKDAY(A2561,2),"Pazartesi","Salı","Çarşamba","Perşembe","Cuma","Cumartesi","Pazar"))</f>
        <v/>
      </c>
    </row>
    <row r="2562" ht="10.5" customHeight="1" s="113">
      <c r="A2562" s="152" t="n">
        <v>44565</v>
      </c>
      <c r="B2562" s="153">
        <f>IF(A2562="","",YEAR(A2562))</f>
        <v/>
      </c>
      <c r="C2562" s="153">
        <f>IF(A2562="","",MONTH(A2562))</f>
        <v/>
      </c>
      <c r="D2562" s="153">
        <f>IF(A2562="","",CHOOSE(MONTH(A2562),"Ocak","Şubat","Mart","Nisan","Mayıs","Haziran","Temmuz","Ağustos","Eylül","Ekim","Kasım","Aralık"))</f>
        <v/>
      </c>
      <c r="E2562" s="153">
        <f>IF(A2562="","",ROUNDUP(MONTH(A2562)/3,0))</f>
        <v/>
      </c>
      <c r="F2562" s="153">
        <f>IF(A2562="","",WEEKNUM(A2562,2))</f>
        <v/>
      </c>
      <c r="G2562" s="153">
        <f>IF(A2562="","",WEEKDAY(A2562,2))</f>
        <v/>
      </c>
      <c r="H2562" s="153">
        <f>IF(A2562="","",CHOOSE(WEEKDAY(A2562,2),"Pazartesi","Salı","Çarşamba","Perşembe","Cuma","Cumartesi","Pazar"))</f>
        <v/>
      </c>
    </row>
    <row r="2563" ht="10.5" customHeight="1" s="113">
      <c r="A2563" s="152" t="n">
        <v>44566</v>
      </c>
      <c r="B2563" s="153">
        <f>IF(A2563="","",YEAR(A2563))</f>
        <v/>
      </c>
      <c r="C2563" s="153">
        <f>IF(A2563="","",MONTH(A2563))</f>
        <v/>
      </c>
      <c r="D2563" s="153">
        <f>IF(A2563="","",CHOOSE(MONTH(A2563),"Ocak","Şubat","Mart","Nisan","Mayıs","Haziran","Temmuz","Ağustos","Eylül","Ekim","Kasım","Aralık"))</f>
        <v/>
      </c>
      <c r="E2563" s="153">
        <f>IF(A2563="","",ROUNDUP(MONTH(A2563)/3,0))</f>
        <v/>
      </c>
      <c r="F2563" s="153">
        <f>IF(A2563="","",WEEKNUM(A2563,2))</f>
        <v/>
      </c>
      <c r="G2563" s="153">
        <f>IF(A2563="","",WEEKDAY(A2563,2))</f>
        <v/>
      </c>
      <c r="H2563" s="153">
        <f>IF(A2563="","",CHOOSE(WEEKDAY(A2563,2),"Pazartesi","Salı","Çarşamba","Perşembe","Cuma","Cumartesi","Pazar"))</f>
        <v/>
      </c>
    </row>
    <row r="2564" ht="10.5" customHeight="1" s="113">
      <c r="A2564" s="152" t="n">
        <v>44567</v>
      </c>
      <c r="B2564" s="153">
        <f>IF(A2564="","",YEAR(A2564))</f>
        <v/>
      </c>
      <c r="C2564" s="153">
        <f>IF(A2564="","",MONTH(A2564))</f>
        <v/>
      </c>
      <c r="D2564" s="153">
        <f>IF(A2564="","",CHOOSE(MONTH(A2564),"Ocak","Şubat","Mart","Nisan","Mayıs","Haziran","Temmuz","Ağustos","Eylül","Ekim","Kasım","Aralık"))</f>
        <v/>
      </c>
      <c r="E2564" s="153">
        <f>IF(A2564="","",ROUNDUP(MONTH(A2564)/3,0))</f>
        <v/>
      </c>
      <c r="F2564" s="153">
        <f>IF(A2564="","",WEEKNUM(A2564,2))</f>
        <v/>
      </c>
      <c r="G2564" s="153">
        <f>IF(A2564="","",WEEKDAY(A2564,2))</f>
        <v/>
      </c>
      <c r="H2564" s="153">
        <f>IF(A2564="","",CHOOSE(WEEKDAY(A2564,2),"Pazartesi","Salı","Çarşamba","Perşembe","Cuma","Cumartesi","Pazar"))</f>
        <v/>
      </c>
    </row>
    <row r="2565" ht="10.5" customHeight="1" s="113">
      <c r="A2565" s="152" t="n">
        <v>44568</v>
      </c>
      <c r="B2565" s="153">
        <f>IF(A2565="","",YEAR(A2565))</f>
        <v/>
      </c>
      <c r="C2565" s="153">
        <f>IF(A2565="","",MONTH(A2565))</f>
        <v/>
      </c>
      <c r="D2565" s="153">
        <f>IF(A2565="","",CHOOSE(MONTH(A2565),"Ocak","Şubat","Mart","Nisan","Mayıs","Haziran","Temmuz","Ağustos","Eylül","Ekim","Kasım","Aralık"))</f>
        <v/>
      </c>
      <c r="E2565" s="153">
        <f>IF(A2565="","",ROUNDUP(MONTH(A2565)/3,0))</f>
        <v/>
      </c>
      <c r="F2565" s="153">
        <f>IF(A2565="","",WEEKNUM(A2565,2))</f>
        <v/>
      </c>
      <c r="G2565" s="153">
        <f>IF(A2565="","",WEEKDAY(A2565,2))</f>
        <v/>
      </c>
      <c r="H2565" s="153">
        <f>IF(A2565="","",CHOOSE(WEEKDAY(A2565,2),"Pazartesi","Salı","Çarşamba","Perşembe","Cuma","Cumartesi","Pazar"))</f>
        <v/>
      </c>
    </row>
    <row r="2566" ht="10.5" customHeight="1" s="113">
      <c r="A2566" s="152" t="n">
        <v>44569</v>
      </c>
      <c r="B2566" s="153">
        <f>IF(A2566="","",YEAR(A2566))</f>
        <v/>
      </c>
      <c r="C2566" s="153">
        <f>IF(A2566="","",MONTH(A2566))</f>
        <v/>
      </c>
      <c r="D2566" s="153">
        <f>IF(A2566="","",CHOOSE(MONTH(A2566),"Ocak","Şubat","Mart","Nisan","Mayıs","Haziran","Temmuz","Ağustos","Eylül","Ekim","Kasım","Aralık"))</f>
        <v/>
      </c>
      <c r="E2566" s="153">
        <f>IF(A2566="","",ROUNDUP(MONTH(A2566)/3,0))</f>
        <v/>
      </c>
      <c r="F2566" s="153">
        <f>IF(A2566="","",WEEKNUM(A2566,2))</f>
        <v/>
      </c>
      <c r="G2566" s="153">
        <f>IF(A2566="","",WEEKDAY(A2566,2))</f>
        <v/>
      </c>
      <c r="H2566" s="153">
        <f>IF(A2566="","",CHOOSE(WEEKDAY(A2566,2),"Pazartesi","Salı","Çarşamba","Perşembe","Cuma","Cumartesi","Pazar"))</f>
        <v/>
      </c>
    </row>
    <row r="2567" ht="10.5" customHeight="1" s="113">
      <c r="A2567" s="152" t="n">
        <v>44570</v>
      </c>
      <c r="B2567" s="153">
        <f>IF(A2567="","",YEAR(A2567))</f>
        <v/>
      </c>
      <c r="C2567" s="153">
        <f>IF(A2567="","",MONTH(A2567))</f>
        <v/>
      </c>
      <c r="D2567" s="153">
        <f>IF(A2567="","",CHOOSE(MONTH(A2567),"Ocak","Şubat","Mart","Nisan","Mayıs","Haziran","Temmuz","Ağustos","Eylül","Ekim","Kasım","Aralık"))</f>
        <v/>
      </c>
      <c r="E2567" s="153">
        <f>IF(A2567="","",ROUNDUP(MONTH(A2567)/3,0))</f>
        <v/>
      </c>
      <c r="F2567" s="153">
        <f>IF(A2567="","",WEEKNUM(A2567,2))</f>
        <v/>
      </c>
      <c r="G2567" s="153">
        <f>IF(A2567="","",WEEKDAY(A2567,2))</f>
        <v/>
      </c>
      <c r="H2567" s="153">
        <f>IF(A2567="","",CHOOSE(WEEKDAY(A2567,2),"Pazartesi","Salı","Çarşamba","Perşembe","Cuma","Cumartesi","Pazar"))</f>
        <v/>
      </c>
    </row>
    <row r="2568" ht="10.5" customHeight="1" s="113">
      <c r="A2568" s="152" t="n">
        <v>44571</v>
      </c>
      <c r="B2568" s="153">
        <f>IF(A2568="","",YEAR(A2568))</f>
        <v/>
      </c>
      <c r="C2568" s="153">
        <f>IF(A2568="","",MONTH(A2568))</f>
        <v/>
      </c>
      <c r="D2568" s="153">
        <f>IF(A2568="","",CHOOSE(MONTH(A2568),"Ocak","Şubat","Mart","Nisan","Mayıs","Haziran","Temmuz","Ağustos","Eylül","Ekim","Kasım","Aralık"))</f>
        <v/>
      </c>
      <c r="E2568" s="153">
        <f>IF(A2568="","",ROUNDUP(MONTH(A2568)/3,0))</f>
        <v/>
      </c>
      <c r="F2568" s="153">
        <f>IF(A2568="","",WEEKNUM(A2568,2))</f>
        <v/>
      </c>
      <c r="G2568" s="153">
        <f>IF(A2568="","",WEEKDAY(A2568,2))</f>
        <v/>
      </c>
      <c r="H2568" s="153">
        <f>IF(A2568="","",CHOOSE(WEEKDAY(A2568,2),"Pazartesi","Salı","Çarşamba","Perşembe","Cuma","Cumartesi","Pazar"))</f>
        <v/>
      </c>
    </row>
    <row r="2569" ht="10.5" customHeight="1" s="113">
      <c r="A2569" s="152" t="n">
        <v>44572</v>
      </c>
      <c r="B2569" s="153">
        <f>IF(A2569="","",YEAR(A2569))</f>
        <v/>
      </c>
      <c r="C2569" s="153">
        <f>IF(A2569="","",MONTH(A2569))</f>
        <v/>
      </c>
      <c r="D2569" s="153">
        <f>IF(A2569="","",CHOOSE(MONTH(A2569),"Ocak","Şubat","Mart","Nisan","Mayıs","Haziran","Temmuz","Ağustos","Eylül","Ekim","Kasım","Aralık"))</f>
        <v/>
      </c>
      <c r="E2569" s="153">
        <f>IF(A2569="","",ROUNDUP(MONTH(A2569)/3,0))</f>
        <v/>
      </c>
      <c r="F2569" s="153">
        <f>IF(A2569="","",WEEKNUM(A2569,2))</f>
        <v/>
      </c>
      <c r="G2569" s="153">
        <f>IF(A2569="","",WEEKDAY(A2569,2))</f>
        <v/>
      </c>
      <c r="H2569" s="153">
        <f>IF(A2569="","",CHOOSE(WEEKDAY(A2569,2),"Pazartesi","Salı","Çarşamba","Perşembe","Cuma","Cumartesi","Pazar"))</f>
        <v/>
      </c>
    </row>
    <row r="2570" ht="10.5" customHeight="1" s="113">
      <c r="A2570" s="152" t="n">
        <v>44573</v>
      </c>
      <c r="B2570" s="153">
        <f>IF(A2570="","",YEAR(A2570))</f>
        <v/>
      </c>
      <c r="C2570" s="153">
        <f>IF(A2570="","",MONTH(A2570))</f>
        <v/>
      </c>
      <c r="D2570" s="153">
        <f>IF(A2570="","",CHOOSE(MONTH(A2570),"Ocak","Şubat","Mart","Nisan","Mayıs","Haziran","Temmuz","Ağustos","Eylül","Ekim","Kasım","Aralık"))</f>
        <v/>
      </c>
      <c r="E2570" s="153">
        <f>IF(A2570="","",ROUNDUP(MONTH(A2570)/3,0))</f>
        <v/>
      </c>
      <c r="F2570" s="153">
        <f>IF(A2570="","",WEEKNUM(A2570,2))</f>
        <v/>
      </c>
      <c r="G2570" s="153">
        <f>IF(A2570="","",WEEKDAY(A2570,2))</f>
        <v/>
      </c>
      <c r="H2570" s="153">
        <f>IF(A2570="","",CHOOSE(WEEKDAY(A2570,2),"Pazartesi","Salı","Çarşamba","Perşembe","Cuma","Cumartesi","Pazar"))</f>
        <v/>
      </c>
    </row>
    <row r="2571" ht="10.5" customHeight="1" s="113">
      <c r="A2571" s="152" t="n">
        <v>44574</v>
      </c>
      <c r="B2571" s="153">
        <f>IF(A2571="","",YEAR(A2571))</f>
        <v/>
      </c>
      <c r="C2571" s="153">
        <f>IF(A2571="","",MONTH(A2571))</f>
        <v/>
      </c>
      <c r="D2571" s="153">
        <f>IF(A2571="","",CHOOSE(MONTH(A2571),"Ocak","Şubat","Mart","Nisan","Mayıs","Haziran","Temmuz","Ağustos","Eylül","Ekim","Kasım","Aralık"))</f>
        <v/>
      </c>
      <c r="E2571" s="153">
        <f>IF(A2571="","",ROUNDUP(MONTH(A2571)/3,0))</f>
        <v/>
      </c>
      <c r="F2571" s="153">
        <f>IF(A2571="","",WEEKNUM(A2571,2))</f>
        <v/>
      </c>
      <c r="G2571" s="153">
        <f>IF(A2571="","",WEEKDAY(A2571,2))</f>
        <v/>
      </c>
      <c r="H2571" s="153">
        <f>IF(A2571="","",CHOOSE(WEEKDAY(A2571,2),"Pazartesi","Salı","Çarşamba","Perşembe","Cuma","Cumartesi","Pazar"))</f>
        <v/>
      </c>
    </row>
    <row r="2572" ht="10.5" customHeight="1" s="113">
      <c r="A2572" s="152" t="n">
        <v>44575</v>
      </c>
      <c r="B2572" s="153">
        <f>IF(A2572="","",YEAR(A2572))</f>
        <v/>
      </c>
      <c r="C2572" s="153">
        <f>IF(A2572="","",MONTH(A2572))</f>
        <v/>
      </c>
      <c r="D2572" s="153">
        <f>IF(A2572="","",CHOOSE(MONTH(A2572),"Ocak","Şubat","Mart","Nisan","Mayıs","Haziran","Temmuz","Ağustos","Eylül","Ekim","Kasım","Aralık"))</f>
        <v/>
      </c>
      <c r="E2572" s="153">
        <f>IF(A2572="","",ROUNDUP(MONTH(A2572)/3,0))</f>
        <v/>
      </c>
      <c r="F2572" s="153">
        <f>IF(A2572="","",WEEKNUM(A2572,2))</f>
        <v/>
      </c>
      <c r="G2572" s="153">
        <f>IF(A2572="","",WEEKDAY(A2572,2))</f>
        <v/>
      </c>
      <c r="H2572" s="153">
        <f>IF(A2572="","",CHOOSE(WEEKDAY(A2572,2),"Pazartesi","Salı","Çarşamba","Perşembe","Cuma","Cumartesi","Pazar"))</f>
        <v/>
      </c>
    </row>
    <row r="2573" ht="10.5" customHeight="1" s="113">
      <c r="A2573" s="152" t="n">
        <v>44576</v>
      </c>
      <c r="B2573" s="153">
        <f>IF(A2573="","",YEAR(A2573))</f>
        <v/>
      </c>
      <c r="C2573" s="153">
        <f>IF(A2573="","",MONTH(A2573))</f>
        <v/>
      </c>
      <c r="D2573" s="153">
        <f>IF(A2573="","",CHOOSE(MONTH(A2573),"Ocak","Şubat","Mart","Nisan","Mayıs","Haziran","Temmuz","Ağustos","Eylül","Ekim","Kasım","Aralık"))</f>
        <v/>
      </c>
      <c r="E2573" s="153">
        <f>IF(A2573="","",ROUNDUP(MONTH(A2573)/3,0))</f>
        <v/>
      </c>
      <c r="F2573" s="153">
        <f>IF(A2573="","",WEEKNUM(A2573,2))</f>
        <v/>
      </c>
      <c r="G2573" s="153">
        <f>IF(A2573="","",WEEKDAY(A2573,2))</f>
        <v/>
      </c>
      <c r="H2573" s="153">
        <f>IF(A2573="","",CHOOSE(WEEKDAY(A2573,2),"Pazartesi","Salı","Çarşamba","Perşembe","Cuma","Cumartesi","Pazar"))</f>
        <v/>
      </c>
    </row>
    <row r="2574" ht="10.5" customHeight="1" s="113">
      <c r="A2574" s="152" t="n">
        <v>44577</v>
      </c>
      <c r="B2574" s="153">
        <f>IF(A2574="","",YEAR(A2574))</f>
        <v/>
      </c>
      <c r="C2574" s="153">
        <f>IF(A2574="","",MONTH(A2574))</f>
        <v/>
      </c>
      <c r="D2574" s="153">
        <f>IF(A2574="","",CHOOSE(MONTH(A2574),"Ocak","Şubat","Mart","Nisan","Mayıs","Haziran","Temmuz","Ağustos","Eylül","Ekim","Kasım","Aralık"))</f>
        <v/>
      </c>
      <c r="E2574" s="153">
        <f>IF(A2574="","",ROUNDUP(MONTH(A2574)/3,0))</f>
        <v/>
      </c>
      <c r="F2574" s="153">
        <f>IF(A2574="","",WEEKNUM(A2574,2))</f>
        <v/>
      </c>
      <c r="G2574" s="153">
        <f>IF(A2574="","",WEEKDAY(A2574,2))</f>
        <v/>
      </c>
      <c r="H2574" s="153">
        <f>IF(A2574="","",CHOOSE(WEEKDAY(A2574,2),"Pazartesi","Salı","Çarşamba","Perşembe","Cuma","Cumartesi","Pazar"))</f>
        <v/>
      </c>
    </row>
    <row r="2575" ht="10.5" customHeight="1" s="113">
      <c r="A2575" s="152" t="n">
        <v>44578</v>
      </c>
      <c r="B2575" s="153">
        <f>IF(A2575="","",YEAR(A2575))</f>
        <v/>
      </c>
      <c r="C2575" s="153">
        <f>IF(A2575="","",MONTH(A2575))</f>
        <v/>
      </c>
      <c r="D2575" s="153">
        <f>IF(A2575="","",CHOOSE(MONTH(A2575),"Ocak","Şubat","Mart","Nisan","Mayıs","Haziran","Temmuz","Ağustos","Eylül","Ekim","Kasım","Aralık"))</f>
        <v/>
      </c>
      <c r="E2575" s="153">
        <f>IF(A2575="","",ROUNDUP(MONTH(A2575)/3,0))</f>
        <v/>
      </c>
      <c r="F2575" s="153">
        <f>IF(A2575="","",WEEKNUM(A2575,2))</f>
        <v/>
      </c>
      <c r="G2575" s="153">
        <f>IF(A2575="","",WEEKDAY(A2575,2))</f>
        <v/>
      </c>
      <c r="H2575" s="153">
        <f>IF(A2575="","",CHOOSE(WEEKDAY(A2575,2),"Pazartesi","Salı","Çarşamba","Perşembe","Cuma","Cumartesi","Pazar"))</f>
        <v/>
      </c>
    </row>
    <row r="2576" ht="10.5" customHeight="1" s="113">
      <c r="A2576" s="152" t="n">
        <v>44579</v>
      </c>
      <c r="B2576" s="153">
        <f>IF(A2576="","",YEAR(A2576))</f>
        <v/>
      </c>
      <c r="C2576" s="153">
        <f>IF(A2576="","",MONTH(A2576))</f>
        <v/>
      </c>
      <c r="D2576" s="153">
        <f>IF(A2576="","",CHOOSE(MONTH(A2576),"Ocak","Şubat","Mart","Nisan","Mayıs","Haziran","Temmuz","Ağustos","Eylül","Ekim","Kasım","Aralık"))</f>
        <v/>
      </c>
      <c r="E2576" s="153">
        <f>IF(A2576="","",ROUNDUP(MONTH(A2576)/3,0))</f>
        <v/>
      </c>
      <c r="F2576" s="153">
        <f>IF(A2576="","",WEEKNUM(A2576,2))</f>
        <v/>
      </c>
      <c r="G2576" s="153">
        <f>IF(A2576="","",WEEKDAY(A2576,2))</f>
        <v/>
      </c>
      <c r="H2576" s="153">
        <f>IF(A2576="","",CHOOSE(WEEKDAY(A2576,2),"Pazartesi","Salı","Çarşamba","Perşembe","Cuma","Cumartesi","Pazar"))</f>
        <v/>
      </c>
    </row>
    <row r="2577" ht="10.5" customHeight="1" s="113">
      <c r="A2577" s="152" t="n">
        <v>44580</v>
      </c>
      <c r="B2577" s="153">
        <f>IF(A2577="","",YEAR(A2577))</f>
        <v/>
      </c>
      <c r="C2577" s="153">
        <f>IF(A2577="","",MONTH(A2577))</f>
        <v/>
      </c>
      <c r="D2577" s="153">
        <f>IF(A2577="","",CHOOSE(MONTH(A2577),"Ocak","Şubat","Mart","Nisan","Mayıs","Haziran","Temmuz","Ağustos","Eylül","Ekim","Kasım","Aralık"))</f>
        <v/>
      </c>
      <c r="E2577" s="153">
        <f>IF(A2577="","",ROUNDUP(MONTH(A2577)/3,0))</f>
        <v/>
      </c>
      <c r="F2577" s="153">
        <f>IF(A2577="","",WEEKNUM(A2577,2))</f>
        <v/>
      </c>
      <c r="G2577" s="153">
        <f>IF(A2577="","",WEEKDAY(A2577,2))</f>
        <v/>
      </c>
      <c r="H2577" s="153">
        <f>IF(A2577="","",CHOOSE(WEEKDAY(A2577,2),"Pazartesi","Salı","Çarşamba","Perşembe","Cuma","Cumartesi","Pazar"))</f>
        <v/>
      </c>
    </row>
    <row r="2578" ht="10.5" customHeight="1" s="113">
      <c r="A2578" s="152" t="n">
        <v>44581</v>
      </c>
      <c r="B2578" s="153">
        <f>IF(A2578="","",YEAR(A2578))</f>
        <v/>
      </c>
      <c r="C2578" s="153">
        <f>IF(A2578="","",MONTH(A2578))</f>
        <v/>
      </c>
      <c r="D2578" s="153">
        <f>IF(A2578="","",CHOOSE(MONTH(A2578),"Ocak","Şubat","Mart","Nisan","Mayıs","Haziran","Temmuz","Ağustos","Eylül","Ekim","Kasım","Aralık"))</f>
        <v/>
      </c>
      <c r="E2578" s="153">
        <f>IF(A2578="","",ROUNDUP(MONTH(A2578)/3,0))</f>
        <v/>
      </c>
      <c r="F2578" s="153">
        <f>IF(A2578="","",WEEKNUM(A2578,2))</f>
        <v/>
      </c>
      <c r="G2578" s="153">
        <f>IF(A2578="","",WEEKDAY(A2578,2))</f>
        <v/>
      </c>
      <c r="H2578" s="153">
        <f>IF(A2578="","",CHOOSE(WEEKDAY(A2578,2),"Pazartesi","Salı","Çarşamba","Perşembe","Cuma","Cumartesi","Pazar"))</f>
        <v/>
      </c>
    </row>
    <row r="2579" ht="10.5" customHeight="1" s="113">
      <c r="A2579" s="152" t="n">
        <v>44582</v>
      </c>
      <c r="B2579" s="153">
        <f>IF(A2579="","",YEAR(A2579))</f>
        <v/>
      </c>
      <c r="C2579" s="153">
        <f>IF(A2579="","",MONTH(A2579))</f>
        <v/>
      </c>
      <c r="D2579" s="153">
        <f>IF(A2579="","",CHOOSE(MONTH(A2579),"Ocak","Şubat","Mart","Nisan","Mayıs","Haziran","Temmuz","Ağustos","Eylül","Ekim","Kasım","Aralık"))</f>
        <v/>
      </c>
      <c r="E2579" s="153">
        <f>IF(A2579="","",ROUNDUP(MONTH(A2579)/3,0))</f>
        <v/>
      </c>
      <c r="F2579" s="153">
        <f>IF(A2579="","",WEEKNUM(A2579,2))</f>
        <v/>
      </c>
      <c r="G2579" s="153">
        <f>IF(A2579="","",WEEKDAY(A2579,2))</f>
        <v/>
      </c>
      <c r="H2579" s="153">
        <f>IF(A2579="","",CHOOSE(WEEKDAY(A2579,2),"Pazartesi","Salı","Çarşamba","Perşembe","Cuma","Cumartesi","Pazar"))</f>
        <v/>
      </c>
    </row>
    <row r="2580" ht="10.5" customHeight="1" s="113">
      <c r="A2580" s="152" t="n">
        <v>44583</v>
      </c>
      <c r="B2580" s="153">
        <f>IF(A2580="","",YEAR(A2580))</f>
        <v/>
      </c>
      <c r="C2580" s="153">
        <f>IF(A2580="","",MONTH(A2580))</f>
        <v/>
      </c>
      <c r="D2580" s="153">
        <f>IF(A2580="","",CHOOSE(MONTH(A2580),"Ocak","Şubat","Mart","Nisan","Mayıs","Haziran","Temmuz","Ağustos","Eylül","Ekim","Kasım","Aralık"))</f>
        <v/>
      </c>
      <c r="E2580" s="153">
        <f>IF(A2580="","",ROUNDUP(MONTH(A2580)/3,0))</f>
        <v/>
      </c>
      <c r="F2580" s="153">
        <f>IF(A2580="","",WEEKNUM(A2580,2))</f>
        <v/>
      </c>
      <c r="G2580" s="153">
        <f>IF(A2580="","",WEEKDAY(A2580,2))</f>
        <v/>
      </c>
      <c r="H2580" s="153">
        <f>IF(A2580="","",CHOOSE(WEEKDAY(A2580,2),"Pazartesi","Salı","Çarşamba","Perşembe","Cuma","Cumartesi","Pazar"))</f>
        <v/>
      </c>
    </row>
    <row r="2581" ht="10.5" customHeight="1" s="113">
      <c r="A2581" s="152" t="n">
        <v>44584</v>
      </c>
      <c r="B2581" s="153">
        <f>IF(A2581="","",YEAR(A2581))</f>
        <v/>
      </c>
      <c r="C2581" s="153">
        <f>IF(A2581="","",MONTH(A2581))</f>
        <v/>
      </c>
      <c r="D2581" s="153">
        <f>IF(A2581="","",CHOOSE(MONTH(A2581),"Ocak","Şubat","Mart","Nisan","Mayıs","Haziran","Temmuz","Ağustos","Eylül","Ekim","Kasım","Aralık"))</f>
        <v/>
      </c>
      <c r="E2581" s="153">
        <f>IF(A2581="","",ROUNDUP(MONTH(A2581)/3,0))</f>
        <v/>
      </c>
      <c r="F2581" s="153">
        <f>IF(A2581="","",WEEKNUM(A2581,2))</f>
        <v/>
      </c>
      <c r="G2581" s="153">
        <f>IF(A2581="","",WEEKDAY(A2581,2))</f>
        <v/>
      </c>
      <c r="H2581" s="153">
        <f>IF(A2581="","",CHOOSE(WEEKDAY(A2581,2),"Pazartesi","Salı","Çarşamba","Perşembe","Cuma","Cumartesi","Pazar"))</f>
        <v/>
      </c>
    </row>
    <row r="2582" ht="10.5" customHeight="1" s="113">
      <c r="A2582" s="152" t="n">
        <v>44585</v>
      </c>
      <c r="B2582" s="153">
        <f>IF(A2582="","",YEAR(A2582))</f>
        <v/>
      </c>
      <c r="C2582" s="153">
        <f>IF(A2582="","",MONTH(A2582))</f>
        <v/>
      </c>
      <c r="D2582" s="153">
        <f>IF(A2582="","",CHOOSE(MONTH(A2582),"Ocak","Şubat","Mart","Nisan","Mayıs","Haziran","Temmuz","Ağustos","Eylül","Ekim","Kasım","Aralık"))</f>
        <v/>
      </c>
      <c r="E2582" s="153">
        <f>IF(A2582="","",ROUNDUP(MONTH(A2582)/3,0))</f>
        <v/>
      </c>
      <c r="F2582" s="153">
        <f>IF(A2582="","",WEEKNUM(A2582,2))</f>
        <v/>
      </c>
      <c r="G2582" s="153">
        <f>IF(A2582="","",WEEKDAY(A2582,2))</f>
        <v/>
      </c>
      <c r="H2582" s="153">
        <f>IF(A2582="","",CHOOSE(WEEKDAY(A2582,2),"Pazartesi","Salı","Çarşamba","Perşembe","Cuma","Cumartesi","Pazar"))</f>
        <v/>
      </c>
    </row>
    <row r="2583" ht="10.5" customHeight="1" s="113">
      <c r="A2583" s="152" t="n">
        <v>44586</v>
      </c>
      <c r="B2583" s="153">
        <f>IF(A2583="","",YEAR(A2583))</f>
        <v/>
      </c>
      <c r="C2583" s="153">
        <f>IF(A2583="","",MONTH(A2583))</f>
        <v/>
      </c>
      <c r="D2583" s="153">
        <f>IF(A2583="","",CHOOSE(MONTH(A2583),"Ocak","Şubat","Mart","Nisan","Mayıs","Haziran","Temmuz","Ağustos","Eylül","Ekim","Kasım","Aralık"))</f>
        <v/>
      </c>
      <c r="E2583" s="153">
        <f>IF(A2583="","",ROUNDUP(MONTH(A2583)/3,0))</f>
        <v/>
      </c>
      <c r="F2583" s="153">
        <f>IF(A2583="","",WEEKNUM(A2583,2))</f>
        <v/>
      </c>
      <c r="G2583" s="153">
        <f>IF(A2583="","",WEEKDAY(A2583,2))</f>
        <v/>
      </c>
      <c r="H2583" s="153">
        <f>IF(A2583="","",CHOOSE(WEEKDAY(A2583,2),"Pazartesi","Salı","Çarşamba","Perşembe","Cuma","Cumartesi","Pazar"))</f>
        <v/>
      </c>
    </row>
    <row r="2584" ht="10.5" customHeight="1" s="113">
      <c r="A2584" s="152" t="n">
        <v>44587</v>
      </c>
      <c r="B2584" s="153">
        <f>IF(A2584="","",YEAR(A2584))</f>
        <v/>
      </c>
      <c r="C2584" s="153">
        <f>IF(A2584="","",MONTH(A2584))</f>
        <v/>
      </c>
      <c r="D2584" s="153">
        <f>IF(A2584="","",CHOOSE(MONTH(A2584),"Ocak","Şubat","Mart","Nisan","Mayıs","Haziran","Temmuz","Ağustos","Eylül","Ekim","Kasım","Aralık"))</f>
        <v/>
      </c>
      <c r="E2584" s="153">
        <f>IF(A2584="","",ROUNDUP(MONTH(A2584)/3,0))</f>
        <v/>
      </c>
      <c r="F2584" s="153">
        <f>IF(A2584="","",WEEKNUM(A2584,2))</f>
        <v/>
      </c>
      <c r="G2584" s="153">
        <f>IF(A2584="","",WEEKDAY(A2584,2))</f>
        <v/>
      </c>
      <c r="H2584" s="153">
        <f>IF(A2584="","",CHOOSE(WEEKDAY(A2584,2),"Pazartesi","Salı","Çarşamba","Perşembe","Cuma","Cumartesi","Pazar"))</f>
        <v/>
      </c>
    </row>
    <row r="2585" ht="10.5" customHeight="1" s="113">
      <c r="A2585" s="152" t="n">
        <v>44588</v>
      </c>
      <c r="B2585" s="153">
        <f>IF(A2585="","",YEAR(A2585))</f>
        <v/>
      </c>
      <c r="C2585" s="153">
        <f>IF(A2585="","",MONTH(A2585))</f>
        <v/>
      </c>
      <c r="D2585" s="153">
        <f>IF(A2585="","",CHOOSE(MONTH(A2585),"Ocak","Şubat","Mart","Nisan","Mayıs","Haziran","Temmuz","Ağustos","Eylül","Ekim","Kasım","Aralık"))</f>
        <v/>
      </c>
      <c r="E2585" s="153">
        <f>IF(A2585="","",ROUNDUP(MONTH(A2585)/3,0))</f>
        <v/>
      </c>
      <c r="F2585" s="153">
        <f>IF(A2585="","",WEEKNUM(A2585,2))</f>
        <v/>
      </c>
      <c r="G2585" s="153">
        <f>IF(A2585="","",WEEKDAY(A2585,2))</f>
        <v/>
      </c>
      <c r="H2585" s="153">
        <f>IF(A2585="","",CHOOSE(WEEKDAY(A2585,2),"Pazartesi","Salı","Çarşamba","Perşembe","Cuma","Cumartesi","Pazar"))</f>
        <v/>
      </c>
    </row>
    <row r="2586" ht="10.5" customHeight="1" s="113">
      <c r="A2586" s="152" t="n">
        <v>44589</v>
      </c>
      <c r="B2586" s="153">
        <f>IF(A2586="","",YEAR(A2586))</f>
        <v/>
      </c>
      <c r="C2586" s="153">
        <f>IF(A2586="","",MONTH(A2586))</f>
        <v/>
      </c>
      <c r="D2586" s="153">
        <f>IF(A2586="","",CHOOSE(MONTH(A2586),"Ocak","Şubat","Mart","Nisan","Mayıs","Haziran","Temmuz","Ağustos","Eylül","Ekim","Kasım","Aralık"))</f>
        <v/>
      </c>
      <c r="E2586" s="153">
        <f>IF(A2586="","",ROUNDUP(MONTH(A2586)/3,0))</f>
        <v/>
      </c>
      <c r="F2586" s="153">
        <f>IF(A2586="","",WEEKNUM(A2586,2))</f>
        <v/>
      </c>
      <c r="G2586" s="153">
        <f>IF(A2586="","",WEEKDAY(A2586,2))</f>
        <v/>
      </c>
      <c r="H2586" s="153">
        <f>IF(A2586="","",CHOOSE(WEEKDAY(A2586,2),"Pazartesi","Salı","Çarşamba","Perşembe","Cuma","Cumartesi","Pazar"))</f>
        <v/>
      </c>
    </row>
    <row r="2587" ht="10.5" customHeight="1" s="113">
      <c r="A2587" s="152" t="n">
        <v>44590</v>
      </c>
      <c r="B2587" s="153">
        <f>IF(A2587="","",YEAR(A2587))</f>
        <v/>
      </c>
      <c r="C2587" s="153">
        <f>IF(A2587="","",MONTH(A2587))</f>
        <v/>
      </c>
      <c r="D2587" s="153">
        <f>IF(A2587="","",CHOOSE(MONTH(A2587),"Ocak","Şubat","Mart","Nisan","Mayıs","Haziran","Temmuz","Ağustos","Eylül","Ekim","Kasım","Aralık"))</f>
        <v/>
      </c>
      <c r="E2587" s="153">
        <f>IF(A2587="","",ROUNDUP(MONTH(A2587)/3,0))</f>
        <v/>
      </c>
      <c r="F2587" s="153">
        <f>IF(A2587="","",WEEKNUM(A2587,2))</f>
        <v/>
      </c>
      <c r="G2587" s="153">
        <f>IF(A2587="","",WEEKDAY(A2587,2))</f>
        <v/>
      </c>
      <c r="H2587" s="153">
        <f>IF(A2587="","",CHOOSE(WEEKDAY(A2587,2),"Pazartesi","Salı","Çarşamba","Perşembe","Cuma","Cumartesi","Pazar"))</f>
        <v/>
      </c>
    </row>
    <row r="2588" ht="10.5" customHeight="1" s="113">
      <c r="A2588" s="152" t="n">
        <v>44591</v>
      </c>
      <c r="B2588" s="153">
        <f>IF(A2588="","",YEAR(A2588))</f>
        <v/>
      </c>
      <c r="C2588" s="153">
        <f>IF(A2588="","",MONTH(A2588))</f>
        <v/>
      </c>
      <c r="D2588" s="153">
        <f>IF(A2588="","",CHOOSE(MONTH(A2588),"Ocak","Şubat","Mart","Nisan","Mayıs","Haziran","Temmuz","Ağustos","Eylül","Ekim","Kasım","Aralık"))</f>
        <v/>
      </c>
      <c r="E2588" s="153">
        <f>IF(A2588="","",ROUNDUP(MONTH(A2588)/3,0))</f>
        <v/>
      </c>
      <c r="F2588" s="153">
        <f>IF(A2588="","",WEEKNUM(A2588,2))</f>
        <v/>
      </c>
      <c r="G2588" s="153">
        <f>IF(A2588="","",WEEKDAY(A2588,2))</f>
        <v/>
      </c>
      <c r="H2588" s="153">
        <f>IF(A2588="","",CHOOSE(WEEKDAY(A2588,2),"Pazartesi","Salı","Çarşamba","Perşembe","Cuma","Cumartesi","Pazar"))</f>
        <v/>
      </c>
    </row>
    <row r="2589" ht="10.5" customHeight="1" s="113">
      <c r="A2589" s="152" t="n">
        <v>44592</v>
      </c>
      <c r="B2589" s="153">
        <f>IF(A2589="","",YEAR(A2589))</f>
        <v/>
      </c>
      <c r="C2589" s="153">
        <f>IF(A2589="","",MONTH(A2589))</f>
        <v/>
      </c>
      <c r="D2589" s="153">
        <f>IF(A2589="","",CHOOSE(MONTH(A2589),"Ocak","Şubat","Mart","Nisan","Mayıs","Haziran","Temmuz","Ağustos","Eylül","Ekim","Kasım","Aralık"))</f>
        <v/>
      </c>
      <c r="E2589" s="153">
        <f>IF(A2589="","",ROUNDUP(MONTH(A2589)/3,0))</f>
        <v/>
      </c>
      <c r="F2589" s="153">
        <f>IF(A2589="","",WEEKNUM(A2589,2))</f>
        <v/>
      </c>
      <c r="G2589" s="153">
        <f>IF(A2589="","",WEEKDAY(A2589,2))</f>
        <v/>
      </c>
      <c r="H2589" s="153">
        <f>IF(A2589="","",CHOOSE(WEEKDAY(A2589,2),"Pazartesi","Salı","Çarşamba","Perşembe","Cuma","Cumartesi","Pazar"))</f>
        <v/>
      </c>
    </row>
    <row r="2590" ht="10.5" customHeight="1" s="113">
      <c r="A2590" s="152" t="n">
        <v>44593</v>
      </c>
      <c r="B2590" s="153">
        <f>IF(A2590="","",YEAR(A2590))</f>
        <v/>
      </c>
      <c r="C2590" s="153">
        <f>IF(A2590="","",MONTH(A2590))</f>
        <v/>
      </c>
      <c r="D2590" s="153">
        <f>IF(A2590="","",CHOOSE(MONTH(A2590),"Ocak","Şubat","Mart","Nisan","Mayıs","Haziran","Temmuz","Ağustos","Eylül","Ekim","Kasım","Aralık"))</f>
        <v/>
      </c>
      <c r="E2590" s="153">
        <f>IF(A2590="","",ROUNDUP(MONTH(A2590)/3,0))</f>
        <v/>
      </c>
      <c r="F2590" s="153">
        <f>IF(A2590="","",WEEKNUM(A2590,2))</f>
        <v/>
      </c>
      <c r="G2590" s="153">
        <f>IF(A2590="","",WEEKDAY(A2590,2))</f>
        <v/>
      </c>
      <c r="H2590" s="153">
        <f>IF(A2590="","",CHOOSE(WEEKDAY(A2590,2),"Pazartesi","Salı","Çarşamba","Perşembe","Cuma","Cumartesi","Pazar"))</f>
        <v/>
      </c>
    </row>
    <row r="2591" ht="10.5" customHeight="1" s="113">
      <c r="A2591" s="152" t="n">
        <v>44594</v>
      </c>
      <c r="B2591" s="153">
        <f>IF(A2591="","",YEAR(A2591))</f>
        <v/>
      </c>
      <c r="C2591" s="153">
        <f>IF(A2591="","",MONTH(A2591))</f>
        <v/>
      </c>
      <c r="D2591" s="153">
        <f>IF(A2591="","",CHOOSE(MONTH(A2591),"Ocak","Şubat","Mart","Nisan","Mayıs","Haziran","Temmuz","Ağustos","Eylül","Ekim","Kasım","Aralık"))</f>
        <v/>
      </c>
      <c r="E2591" s="153">
        <f>IF(A2591="","",ROUNDUP(MONTH(A2591)/3,0))</f>
        <v/>
      </c>
      <c r="F2591" s="153">
        <f>IF(A2591="","",WEEKNUM(A2591,2))</f>
        <v/>
      </c>
      <c r="G2591" s="153">
        <f>IF(A2591="","",WEEKDAY(A2591,2))</f>
        <v/>
      </c>
      <c r="H2591" s="153">
        <f>IF(A2591="","",CHOOSE(WEEKDAY(A2591,2),"Pazartesi","Salı","Çarşamba","Perşembe","Cuma","Cumartesi","Pazar"))</f>
        <v/>
      </c>
    </row>
    <row r="2592" ht="10.5" customHeight="1" s="113">
      <c r="A2592" s="152" t="n">
        <v>44595</v>
      </c>
      <c r="B2592" s="153">
        <f>IF(A2592="","",YEAR(A2592))</f>
        <v/>
      </c>
      <c r="C2592" s="153">
        <f>IF(A2592="","",MONTH(A2592))</f>
        <v/>
      </c>
      <c r="D2592" s="153">
        <f>IF(A2592="","",CHOOSE(MONTH(A2592),"Ocak","Şubat","Mart","Nisan","Mayıs","Haziran","Temmuz","Ağustos","Eylül","Ekim","Kasım","Aralık"))</f>
        <v/>
      </c>
      <c r="E2592" s="153">
        <f>IF(A2592="","",ROUNDUP(MONTH(A2592)/3,0))</f>
        <v/>
      </c>
      <c r="F2592" s="153">
        <f>IF(A2592="","",WEEKNUM(A2592,2))</f>
        <v/>
      </c>
      <c r="G2592" s="153">
        <f>IF(A2592="","",WEEKDAY(A2592,2))</f>
        <v/>
      </c>
      <c r="H2592" s="153">
        <f>IF(A2592="","",CHOOSE(WEEKDAY(A2592,2),"Pazartesi","Salı","Çarşamba","Perşembe","Cuma","Cumartesi","Pazar"))</f>
        <v/>
      </c>
    </row>
    <row r="2593" ht="10.5" customHeight="1" s="113">
      <c r="A2593" s="152" t="n">
        <v>44596</v>
      </c>
      <c r="B2593" s="153">
        <f>IF(A2593="","",YEAR(A2593))</f>
        <v/>
      </c>
      <c r="C2593" s="153">
        <f>IF(A2593="","",MONTH(A2593))</f>
        <v/>
      </c>
      <c r="D2593" s="153">
        <f>IF(A2593="","",CHOOSE(MONTH(A2593),"Ocak","Şubat","Mart","Nisan","Mayıs","Haziran","Temmuz","Ağustos","Eylül","Ekim","Kasım","Aralık"))</f>
        <v/>
      </c>
      <c r="E2593" s="153">
        <f>IF(A2593="","",ROUNDUP(MONTH(A2593)/3,0))</f>
        <v/>
      </c>
      <c r="F2593" s="153">
        <f>IF(A2593="","",WEEKNUM(A2593,2))</f>
        <v/>
      </c>
      <c r="G2593" s="153">
        <f>IF(A2593="","",WEEKDAY(A2593,2))</f>
        <v/>
      </c>
      <c r="H2593" s="153">
        <f>IF(A2593="","",CHOOSE(WEEKDAY(A2593,2),"Pazartesi","Salı","Çarşamba","Perşembe","Cuma","Cumartesi","Pazar"))</f>
        <v/>
      </c>
    </row>
    <row r="2594" ht="10.5" customHeight="1" s="113">
      <c r="A2594" s="152" t="n">
        <v>44597</v>
      </c>
      <c r="B2594" s="153">
        <f>IF(A2594="","",YEAR(A2594))</f>
        <v/>
      </c>
      <c r="C2594" s="153">
        <f>IF(A2594="","",MONTH(A2594))</f>
        <v/>
      </c>
      <c r="D2594" s="153">
        <f>IF(A2594="","",CHOOSE(MONTH(A2594),"Ocak","Şubat","Mart","Nisan","Mayıs","Haziran","Temmuz","Ağustos","Eylül","Ekim","Kasım","Aralık"))</f>
        <v/>
      </c>
      <c r="E2594" s="153">
        <f>IF(A2594="","",ROUNDUP(MONTH(A2594)/3,0))</f>
        <v/>
      </c>
      <c r="F2594" s="153">
        <f>IF(A2594="","",WEEKNUM(A2594,2))</f>
        <v/>
      </c>
      <c r="G2594" s="153">
        <f>IF(A2594="","",WEEKDAY(A2594,2))</f>
        <v/>
      </c>
      <c r="H2594" s="153">
        <f>IF(A2594="","",CHOOSE(WEEKDAY(A2594,2),"Pazartesi","Salı","Çarşamba","Perşembe","Cuma","Cumartesi","Pazar"))</f>
        <v/>
      </c>
    </row>
    <row r="2595" ht="10.5" customHeight="1" s="113">
      <c r="A2595" s="152" t="n">
        <v>44598</v>
      </c>
      <c r="B2595" s="153">
        <f>IF(A2595="","",YEAR(A2595))</f>
        <v/>
      </c>
      <c r="C2595" s="153">
        <f>IF(A2595="","",MONTH(A2595))</f>
        <v/>
      </c>
      <c r="D2595" s="153">
        <f>IF(A2595="","",CHOOSE(MONTH(A2595),"Ocak","Şubat","Mart","Nisan","Mayıs","Haziran","Temmuz","Ağustos","Eylül","Ekim","Kasım","Aralık"))</f>
        <v/>
      </c>
      <c r="E2595" s="153">
        <f>IF(A2595="","",ROUNDUP(MONTH(A2595)/3,0))</f>
        <v/>
      </c>
      <c r="F2595" s="153">
        <f>IF(A2595="","",WEEKNUM(A2595,2))</f>
        <v/>
      </c>
      <c r="G2595" s="153">
        <f>IF(A2595="","",WEEKDAY(A2595,2))</f>
        <v/>
      </c>
      <c r="H2595" s="153">
        <f>IF(A2595="","",CHOOSE(WEEKDAY(A2595,2),"Pazartesi","Salı","Çarşamba","Perşembe","Cuma","Cumartesi","Pazar"))</f>
        <v/>
      </c>
    </row>
    <row r="2596" ht="10.5" customHeight="1" s="113">
      <c r="A2596" s="152" t="n">
        <v>44599</v>
      </c>
      <c r="B2596" s="153">
        <f>IF(A2596="","",YEAR(A2596))</f>
        <v/>
      </c>
      <c r="C2596" s="153">
        <f>IF(A2596="","",MONTH(A2596))</f>
        <v/>
      </c>
      <c r="D2596" s="153">
        <f>IF(A2596="","",CHOOSE(MONTH(A2596),"Ocak","Şubat","Mart","Nisan","Mayıs","Haziran","Temmuz","Ağustos","Eylül","Ekim","Kasım","Aralık"))</f>
        <v/>
      </c>
      <c r="E2596" s="153">
        <f>IF(A2596="","",ROUNDUP(MONTH(A2596)/3,0))</f>
        <v/>
      </c>
      <c r="F2596" s="153">
        <f>IF(A2596="","",WEEKNUM(A2596,2))</f>
        <v/>
      </c>
      <c r="G2596" s="153">
        <f>IF(A2596="","",WEEKDAY(A2596,2))</f>
        <v/>
      </c>
      <c r="H2596" s="153">
        <f>IF(A2596="","",CHOOSE(WEEKDAY(A2596,2),"Pazartesi","Salı","Çarşamba","Perşembe","Cuma","Cumartesi","Pazar"))</f>
        <v/>
      </c>
    </row>
    <row r="2597" ht="10.5" customHeight="1" s="113">
      <c r="A2597" s="152" t="n">
        <v>44600</v>
      </c>
      <c r="B2597" s="153">
        <f>IF(A2597="","",YEAR(A2597))</f>
        <v/>
      </c>
      <c r="C2597" s="153">
        <f>IF(A2597="","",MONTH(A2597))</f>
        <v/>
      </c>
      <c r="D2597" s="153">
        <f>IF(A2597="","",CHOOSE(MONTH(A2597),"Ocak","Şubat","Mart","Nisan","Mayıs","Haziran","Temmuz","Ağustos","Eylül","Ekim","Kasım","Aralık"))</f>
        <v/>
      </c>
      <c r="E2597" s="153">
        <f>IF(A2597="","",ROUNDUP(MONTH(A2597)/3,0))</f>
        <v/>
      </c>
      <c r="F2597" s="153">
        <f>IF(A2597="","",WEEKNUM(A2597,2))</f>
        <v/>
      </c>
      <c r="G2597" s="153">
        <f>IF(A2597="","",WEEKDAY(A2597,2))</f>
        <v/>
      </c>
      <c r="H2597" s="153">
        <f>IF(A2597="","",CHOOSE(WEEKDAY(A2597,2),"Pazartesi","Salı","Çarşamba","Perşembe","Cuma","Cumartesi","Pazar"))</f>
        <v/>
      </c>
    </row>
    <row r="2598" ht="10.5" customHeight="1" s="113">
      <c r="A2598" s="152" t="n">
        <v>44601</v>
      </c>
      <c r="B2598" s="153">
        <f>IF(A2598="","",YEAR(A2598))</f>
        <v/>
      </c>
      <c r="C2598" s="153">
        <f>IF(A2598="","",MONTH(A2598))</f>
        <v/>
      </c>
      <c r="D2598" s="153">
        <f>IF(A2598="","",CHOOSE(MONTH(A2598),"Ocak","Şubat","Mart","Nisan","Mayıs","Haziran","Temmuz","Ağustos","Eylül","Ekim","Kasım","Aralık"))</f>
        <v/>
      </c>
      <c r="E2598" s="153">
        <f>IF(A2598="","",ROUNDUP(MONTH(A2598)/3,0))</f>
        <v/>
      </c>
      <c r="F2598" s="153">
        <f>IF(A2598="","",WEEKNUM(A2598,2))</f>
        <v/>
      </c>
      <c r="G2598" s="153">
        <f>IF(A2598="","",WEEKDAY(A2598,2))</f>
        <v/>
      </c>
      <c r="H2598" s="153">
        <f>IF(A2598="","",CHOOSE(WEEKDAY(A2598,2),"Pazartesi","Salı","Çarşamba","Perşembe","Cuma","Cumartesi","Pazar"))</f>
        <v/>
      </c>
    </row>
    <row r="2599" ht="10.5" customHeight="1" s="113">
      <c r="A2599" s="152" t="n">
        <v>44602</v>
      </c>
      <c r="B2599" s="153">
        <f>IF(A2599="","",YEAR(A2599))</f>
        <v/>
      </c>
      <c r="C2599" s="153">
        <f>IF(A2599="","",MONTH(A2599))</f>
        <v/>
      </c>
      <c r="D2599" s="153">
        <f>IF(A2599="","",CHOOSE(MONTH(A2599),"Ocak","Şubat","Mart","Nisan","Mayıs","Haziran","Temmuz","Ağustos","Eylül","Ekim","Kasım","Aralık"))</f>
        <v/>
      </c>
      <c r="E2599" s="153">
        <f>IF(A2599="","",ROUNDUP(MONTH(A2599)/3,0))</f>
        <v/>
      </c>
      <c r="F2599" s="153">
        <f>IF(A2599="","",WEEKNUM(A2599,2))</f>
        <v/>
      </c>
      <c r="G2599" s="153">
        <f>IF(A2599="","",WEEKDAY(A2599,2))</f>
        <v/>
      </c>
      <c r="H2599" s="153">
        <f>IF(A2599="","",CHOOSE(WEEKDAY(A2599,2),"Pazartesi","Salı","Çarşamba","Perşembe","Cuma","Cumartesi","Pazar"))</f>
        <v/>
      </c>
    </row>
    <row r="2600" ht="10.5" customHeight="1" s="113">
      <c r="A2600" s="152" t="n">
        <v>44603</v>
      </c>
      <c r="B2600" s="153">
        <f>IF(A2600="","",YEAR(A2600))</f>
        <v/>
      </c>
      <c r="C2600" s="153">
        <f>IF(A2600="","",MONTH(A2600))</f>
        <v/>
      </c>
      <c r="D2600" s="153">
        <f>IF(A2600="","",CHOOSE(MONTH(A2600),"Ocak","Şubat","Mart","Nisan","Mayıs","Haziran","Temmuz","Ağustos","Eylül","Ekim","Kasım","Aralık"))</f>
        <v/>
      </c>
      <c r="E2600" s="153">
        <f>IF(A2600="","",ROUNDUP(MONTH(A2600)/3,0))</f>
        <v/>
      </c>
      <c r="F2600" s="153">
        <f>IF(A2600="","",WEEKNUM(A2600,2))</f>
        <v/>
      </c>
      <c r="G2600" s="153">
        <f>IF(A2600="","",WEEKDAY(A2600,2))</f>
        <v/>
      </c>
      <c r="H2600" s="153">
        <f>IF(A2600="","",CHOOSE(WEEKDAY(A2600,2),"Pazartesi","Salı","Çarşamba","Perşembe","Cuma","Cumartesi","Pazar"))</f>
        <v/>
      </c>
    </row>
    <row r="2601" ht="10.5" customHeight="1" s="113">
      <c r="A2601" s="152" t="n">
        <v>44604</v>
      </c>
      <c r="B2601" s="153">
        <f>IF(A2601="","",YEAR(A2601))</f>
        <v/>
      </c>
      <c r="C2601" s="153">
        <f>IF(A2601="","",MONTH(A2601))</f>
        <v/>
      </c>
      <c r="D2601" s="153">
        <f>IF(A2601="","",CHOOSE(MONTH(A2601),"Ocak","Şubat","Mart","Nisan","Mayıs","Haziran","Temmuz","Ağustos","Eylül","Ekim","Kasım","Aralık"))</f>
        <v/>
      </c>
      <c r="E2601" s="153">
        <f>IF(A2601="","",ROUNDUP(MONTH(A2601)/3,0))</f>
        <v/>
      </c>
      <c r="F2601" s="153">
        <f>IF(A2601="","",WEEKNUM(A2601,2))</f>
        <v/>
      </c>
      <c r="G2601" s="153">
        <f>IF(A2601="","",WEEKDAY(A2601,2))</f>
        <v/>
      </c>
      <c r="H2601" s="153">
        <f>IF(A2601="","",CHOOSE(WEEKDAY(A2601,2),"Pazartesi","Salı","Çarşamba","Perşembe","Cuma","Cumartesi","Pazar"))</f>
        <v/>
      </c>
    </row>
    <row r="2602" ht="10.5" customHeight="1" s="113">
      <c r="A2602" s="152" t="n">
        <v>44605</v>
      </c>
      <c r="B2602" s="153">
        <f>IF(A2602="","",YEAR(A2602))</f>
        <v/>
      </c>
      <c r="C2602" s="153">
        <f>IF(A2602="","",MONTH(A2602))</f>
        <v/>
      </c>
      <c r="D2602" s="153">
        <f>IF(A2602="","",CHOOSE(MONTH(A2602),"Ocak","Şubat","Mart","Nisan","Mayıs","Haziran","Temmuz","Ağustos","Eylül","Ekim","Kasım","Aralık"))</f>
        <v/>
      </c>
      <c r="E2602" s="153">
        <f>IF(A2602="","",ROUNDUP(MONTH(A2602)/3,0))</f>
        <v/>
      </c>
      <c r="F2602" s="153">
        <f>IF(A2602="","",WEEKNUM(A2602,2))</f>
        <v/>
      </c>
      <c r="G2602" s="153">
        <f>IF(A2602="","",WEEKDAY(A2602,2))</f>
        <v/>
      </c>
      <c r="H2602" s="153">
        <f>IF(A2602="","",CHOOSE(WEEKDAY(A2602,2),"Pazartesi","Salı","Çarşamba","Perşembe","Cuma","Cumartesi","Pazar"))</f>
        <v/>
      </c>
    </row>
    <row r="2603" ht="10.5" customHeight="1" s="113">
      <c r="A2603" s="152" t="n">
        <v>44606</v>
      </c>
      <c r="B2603" s="153">
        <f>IF(A2603="","",YEAR(A2603))</f>
        <v/>
      </c>
      <c r="C2603" s="153">
        <f>IF(A2603="","",MONTH(A2603))</f>
        <v/>
      </c>
      <c r="D2603" s="153">
        <f>IF(A2603="","",CHOOSE(MONTH(A2603),"Ocak","Şubat","Mart","Nisan","Mayıs","Haziran","Temmuz","Ağustos","Eylül","Ekim","Kasım","Aralık"))</f>
        <v/>
      </c>
      <c r="E2603" s="153">
        <f>IF(A2603="","",ROUNDUP(MONTH(A2603)/3,0))</f>
        <v/>
      </c>
      <c r="F2603" s="153">
        <f>IF(A2603="","",WEEKNUM(A2603,2))</f>
        <v/>
      </c>
      <c r="G2603" s="153">
        <f>IF(A2603="","",WEEKDAY(A2603,2))</f>
        <v/>
      </c>
      <c r="H2603" s="153">
        <f>IF(A2603="","",CHOOSE(WEEKDAY(A2603,2),"Pazartesi","Salı","Çarşamba","Perşembe","Cuma","Cumartesi","Pazar"))</f>
        <v/>
      </c>
    </row>
    <row r="2604" ht="10.5" customHeight="1" s="113">
      <c r="A2604" s="152" t="n">
        <v>44607</v>
      </c>
      <c r="B2604" s="153">
        <f>IF(A2604="","",YEAR(A2604))</f>
        <v/>
      </c>
      <c r="C2604" s="153">
        <f>IF(A2604="","",MONTH(A2604))</f>
        <v/>
      </c>
      <c r="D2604" s="153">
        <f>IF(A2604="","",CHOOSE(MONTH(A2604),"Ocak","Şubat","Mart","Nisan","Mayıs","Haziran","Temmuz","Ağustos","Eylül","Ekim","Kasım","Aralık"))</f>
        <v/>
      </c>
      <c r="E2604" s="153">
        <f>IF(A2604="","",ROUNDUP(MONTH(A2604)/3,0))</f>
        <v/>
      </c>
      <c r="F2604" s="153">
        <f>IF(A2604="","",WEEKNUM(A2604,2))</f>
        <v/>
      </c>
      <c r="G2604" s="153">
        <f>IF(A2604="","",WEEKDAY(A2604,2))</f>
        <v/>
      </c>
      <c r="H2604" s="153">
        <f>IF(A2604="","",CHOOSE(WEEKDAY(A2604,2),"Pazartesi","Salı","Çarşamba","Perşembe","Cuma","Cumartesi","Pazar"))</f>
        <v/>
      </c>
    </row>
    <row r="2605" ht="10.5" customHeight="1" s="113">
      <c r="A2605" s="152" t="n">
        <v>44608</v>
      </c>
      <c r="B2605" s="153">
        <f>IF(A2605="","",YEAR(A2605))</f>
        <v/>
      </c>
      <c r="C2605" s="153">
        <f>IF(A2605="","",MONTH(A2605))</f>
        <v/>
      </c>
      <c r="D2605" s="153">
        <f>IF(A2605="","",CHOOSE(MONTH(A2605),"Ocak","Şubat","Mart","Nisan","Mayıs","Haziran","Temmuz","Ağustos","Eylül","Ekim","Kasım","Aralık"))</f>
        <v/>
      </c>
      <c r="E2605" s="153">
        <f>IF(A2605="","",ROUNDUP(MONTH(A2605)/3,0))</f>
        <v/>
      </c>
      <c r="F2605" s="153">
        <f>IF(A2605="","",WEEKNUM(A2605,2))</f>
        <v/>
      </c>
      <c r="G2605" s="153">
        <f>IF(A2605="","",WEEKDAY(A2605,2))</f>
        <v/>
      </c>
      <c r="H2605" s="153">
        <f>IF(A2605="","",CHOOSE(WEEKDAY(A2605,2),"Pazartesi","Salı","Çarşamba","Perşembe","Cuma","Cumartesi","Pazar"))</f>
        <v/>
      </c>
    </row>
    <row r="2606" ht="10.5" customHeight="1" s="113">
      <c r="A2606" s="152" t="n">
        <v>44609</v>
      </c>
      <c r="B2606" s="153">
        <f>IF(A2606="","",YEAR(A2606))</f>
        <v/>
      </c>
      <c r="C2606" s="153">
        <f>IF(A2606="","",MONTH(A2606))</f>
        <v/>
      </c>
      <c r="D2606" s="153">
        <f>IF(A2606="","",CHOOSE(MONTH(A2606),"Ocak","Şubat","Mart","Nisan","Mayıs","Haziran","Temmuz","Ağustos","Eylül","Ekim","Kasım","Aralık"))</f>
        <v/>
      </c>
      <c r="E2606" s="153">
        <f>IF(A2606="","",ROUNDUP(MONTH(A2606)/3,0))</f>
        <v/>
      </c>
      <c r="F2606" s="153">
        <f>IF(A2606="","",WEEKNUM(A2606,2))</f>
        <v/>
      </c>
      <c r="G2606" s="153">
        <f>IF(A2606="","",WEEKDAY(A2606,2))</f>
        <v/>
      </c>
      <c r="H2606" s="153">
        <f>IF(A2606="","",CHOOSE(WEEKDAY(A2606,2),"Pazartesi","Salı","Çarşamba","Perşembe","Cuma","Cumartesi","Pazar"))</f>
        <v/>
      </c>
    </row>
    <row r="2607" ht="10.5" customHeight="1" s="113">
      <c r="A2607" s="152" t="n">
        <v>44610</v>
      </c>
      <c r="B2607" s="153">
        <f>IF(A2607="","",YEAR(A2607))</f>
        <v/>
      </c>
      <c r="C2607" s="153">
        <f>IF(A2607="","",MONTH(A2607))</f>
        <v/>
      </c>
      <c r="D2607" s="153">
        <f>IF(A2607="","",CHOOSE(MONTH(A2607),"Ocak","Şubat","Mart","Nisan","Mayıs","Haziran","Temmuz","Ağustos","Eylül","Ekim","Kasım","Aralık"))</f>
        <v/>
      </c>
      <c r="E2607" s="153">
        <f>IF(A2607="","",ROUNDUP(MONTH(A2607)/3,0))</f>
        <v/>
      </c>
      <c r="F2607" s="153">
        <f>IF(A2607="","",WEEKNUM(A2607,2))</f>
        <v/>
      </c>
      <c r="G2607" s="153">
        <f>IF(A2607="","",WEEKDAY(A2607,2))</f>
        <v/>
      </c>
      <c r="H2607" s="153">
        <f>IF(A2607="","",CHOOSE(WEEKDAY(A2607,2),"Pazartesi","Salı","Çarşamba","Perşembe","Cuma","Cumartesi","Pazar"))</f>
        <v/>
      </c>
    </row>
    <row r="2608" ht="10.5" customHeight="1" s="113">
      <c r="A2608" s="152" t="n">
        <v>44611</v>
      </c>
      <c r="B2608" s="153">
        <f>IF(A2608="","",YEAR(A2608))</f>
        <v/>
      </c>
      <c r="C2608" s="153">
        <f>IF(A2608="","",MONTH(A2608))</f>
        <v/>
      </c>
      <c r="D2608" s="153">
        <f>IF(A2608="","",CHOOSE(MONTH(A2608),"Ocak","Şubat","Mart","Nisan","Mayıs","Haziran","Temmuz","Ağustos","Eylül","Ekim","Kasım","Aralık"))</f>
        <v/>
      </c>
      <c r="E2608" s="153">
        <f>IF(A2608="","",ROUNDUP(MONTH(A2608)/3,0))</f>
        <v/>
      </c>
      <c r="F2608" s="153">
        <f>IF(A2608="","",WEEKNUM(A2608,2))</f>
        <v/>
      </c>
      <c r="G2608" s="153">
        <f>IF(A2608="","",WEEKDAY(A2608,2))</f>
        <v/>
      </c>
      <c r="H2608" s="153">
        <f>IF(A2608="","",CHOOSE(WEEKDAY(A2608,2),"Pazartesi","Salı","Çarşamba","Perşembe","Cuma","Cumartesi","Pazar"))</f>
        <v/>
      </c>
    </row>
    <row r="2609" ht="10.5" customHeight="1" s="113">
      <c r="A2609" s="152" t="n">
        <v>44612</v>
      </c>
      <c r="B2609" s="153">
        <f>IF(A2609="","",YEAR(A2609))</f>
        <v/>
      </c>
      <c r="C2609" s="153">
        <f>IF(A2609="","",MONTH(A2609))</f>
        <v/>
      </c>
      <c r="D2609" s="153">
        <f>IF(A2609="","",CHOOSE(MONTH(A2609),"Ocak","Şubat","Mart","Nisan","Mayıs","Haziran","Temmuz","Ağustos","Eylül","Ekim","Kasım","Aralık"))</f>
        <v/>
      </c>
      <c r="E2609" s="153">
        <f>IF(A2609="","",ROUNDUP(MONTH(A2609)/3,0))</f>
        <v/>
      </c>
      <c r="F2609" s="153">
        <f>IF(A2609="","",WEEKNUM(A2609,2))</f>
        <v/>
      </c>
      <c r="G2609" s="153">
        <f>IF(A2609="","",WEEKDAY(A2609,2))</f>
        <v/>
      </c>
      <c r="H2609" s="153">
        <f>IF(A2609="","",CHOOSE(WEEKDAY(A2609,2),"Pazartesi","Salı","Çarşamba","Perşembe","Cuma","Cumartesi","Pazar"))</f>
        <v/>
      </c>
    </row>
    <row r="2610" ht="10.5" customHeight="1" s="113">
      <c r="A2610" s="152" t="n">
        <v>44613</v>
      </c>
      <c r="B2610" s="153">
        <f>IF(A2610="","",YEAR(A2610))</f>
        <v/>
      </c>
      <c r="C2610" s="153">
        <f>IF(A2610="","",MONTH(A2610))</f>
        <v/>
      </c>
      <c r="D2610" s="153">
        <f>IF(A2610="","",CHOOSE(MONTH(A2610),"Ocak","Şubat","Mart","Nisan","Mayıs","Haziran","Temmuz","Ağustos","Eylül","Ekim","Kasım","Aralık"))</f>
        <v/>
      </c>
      <c r="E2610" s="153">
        <f>IF(A2610="","",ROUNDUP(MONTH(A2610)/3,0))</f>
        <v/>
      </c>
      <c r="F2610" s="153">
        <f>IF(A2610="","",WEEKNUM(A2610,2))</f>
        <v/>
      </c>
      <c r="G2610" s="153">
        <f>IF(A2610="","",WEEKDAY(A2610,2))</f>
        <v/>
      </c>
      <c r="H2610" s="153">
        <f>IF(A2610="","",CHOOSE(WEEKDAY(A2610,2),"Pazartesi","Salı","Çarşamba","Perşembe","Cuma","Cumartesi","Pazar"))</f>
        <v/>
      </c>
    </row>
    <row r="2611" ht="10.5" customHeight="1" s="113">
      <c r="A2611" s="152" t="n">
        <v>44614</v>
      </c>
      <c r="B2611" s="153">
        <f>IF(A2611="","",YEAR(A2611))</f>
        <v/>
      </c>
      <c r="C2611" s="153">
        <f>IF(A2611="","",MONTH(A2611))</f>
        <v/>
      </c>
      <c r="D2611" s="153">
        <f>IF(A2611="","",CHOOSE(MONTH(A2611),"Ocak","Şubat","Mart","Nisan","Mayıs","Haziran","Temmuz","Ağustos","Eylül","Ekim","Kasım","Aralık"))</f>
        <v/>
      </c>
      <c r="E2611" s="153">
        <f>IF(A2611="","",ROUNDUP(MONTH(A2611)/3,0))</f>
        <v/>
      </c>
      <c r="F2611" s="153">
        <f>IF(A2611="","",WEEKNUM(A2611,2))</f>
        <v/>
      </c>
      <c r="G2611" s="153">
        <f>IF(A2611="","",WEEKDAY(A2611,2))</f>
        <v/>
      </c>
      <c r="H2611" s="153">
        <f>IF(A2611="","",CHOOSE(WEEKDAY(A2611,2),"Pazartesi","Salı","Çarşamba","Perşembe","Cuma","Cumartesi","Pazar"))</f>
        <v/>
      </c>
    </row>
    <row r="2612" ht="10.5" customHeight="1" s="113">
      <c r="A2612" s="152" t="n">
        <v>44615</v>
      </c>
      <c r="B2612" s="153">
        <f>IF(A2612="","",YEAR(A2612))</f>
        <v/>
      </c>
      <c r="C2612" s="153">
        <f>IF(A2612="","",MONTH(A2612))</f>
        <v/>
      </c>
      <c r="D2612" s="153">
        <f>IF(A2612="","",CHOOSE(MONTH(A2612),"Ocak","Şubat","Mart","Nisan","Mayıs","Haziran","Temmuz","Ağustos","Eylül","Ekim","Kasım","Aralık"))</f>
        <v/>
      </c>
      <c r="E2612" s="153">
        <f>IF(A2612="","",ROUNDUP(MONTH(A2612)/3,0))</f>
        <v/>
      </c>
      <c r="F2612" s="153">
        <f>IF(A2612="","",WEEKNUM(A2612,2))</f>
        <v/>
      </c>
      <c r="G2612" s="153">
        <f>IF(A2612="","",WEEKDAY(A2612,2))</f>
        <v/>
      </c>
      <c r="H2612" s="153">
        <f>IF(A2612="","",CHOOSE(WEEKDAY(A2612,2),"Pazartesi","Salı","Çarşamba","Perşembe","Cuma","Cumartesi","Pazar"))</f>
        <v/>
      </c>
    </row>
    <row r="2613" ht="10.5" customHeight="1" s="113">
      <c r="A2613" s="152" t="n">
        <v>44616</v>
      </c>
      <c r="B2613" s="153">
        <f>IF(A2613="","",YEAR(A2613))</f>
        <v/>
      </c>
      <c r="C2613" s="153">
        <f>IF(A2613="","",MONTH(A2613))</f>
        <v/>
      </c>
      <c r="D2613" s="153">
        <f>IF(A2613="","",CHOOSE(MONTH(A2613),"Ocak","Şubat","Mart","Nisan","Mayıs","Haziran","Temmuz","Ağustos","Eylül","Ekim","Kasım","Aralık"))</f>
        <v/>
      </c>
      <c r="E2613" s="153">
        <f>IF(A2613="","",ROUNDUP(MONTH(A2613)/3,0))</f>
        <v/>
      </c>
      <c r="F2613" s="153">
        <f>IF(A2613="","",WEEKNUM(A2613,2))</f>
        <v/>
      </c>
      <c r="G2613" s="153">
        <f>IF(A2613="","",WEEKDAY(A2613,2))</f>
        <v/>
      </c>
      <c r="H2613" s="153">
        <f>IF(A2613="","",CHOOSE(WEEKDAY(A2613,2),"Pazartesi","Salı","Çarşamba","Perşembe","Cuma","Cumartesi","Pazar"))</f>
        <v/>
      </c>
    </row>
    <row r="2614" ht="10.5" customHeight="1" s="113">
      <c r="A2614" s="152" t="n">
        <v>44617</v>
      </c>
      <c r="B2614" s="153">
        <f>IF(A2614="","",YEAR(A2614))</f>
        <v/>
      </c>
      <c r="C2614" s="153">
        <f>IF(A2614="","",MONTH(A2614))</f>
        <v/>
      </c>
      <c r="D2614" s="153">
        <f>IF(A2614="","",CHOOSE(MONTH(A2614),"Ocak","Şubat","Mart","Nisan","Mayıs","Haziran","Temmuz","Ağustos","Eylül","Ekim","Kasım","Aralık"))</f>
        <v/>
      </c>
      <c r="E2614" s="153">
        <f>IF(A2614="","",ROUNDUP(MONTH(A2614)/3,0))</f>
        <v/>
      </c>
      <c r="F2614" s="153">
        <f>IF(A2614="","",WEEKNUM(A2614,2))</f>
        <v/>
      </c>
      <c r="G2614" s="153">
        <f>IF(A2614="","",WEEKDAY(A2614,2))</f>
        <v/>
      </c>
      <c r="H2614" s="153">
        <f>IF(A2614="","",CHOOSE(WEEKDAY(A2614,2),"Pazartesi","Salı","Çarşamba","Perşembe","Cuma","Cumartesi","Pazar"))</f>
        <v/>
      </c>
    </row>
    <row r="2615" ht="10.5" customHeight="1" s="113">
      <c r="A2615" s="152" t="n">
        <v>44618</v>
      </c>
      <c r="B2615" s="153">
        <f>IF(A2615="","",YEAR(A2615))</f>
        <v/>
      </c>
      <c r="C2615" s="153">
        <f>IF(A2615="","",MONTH(A2615))</f>
        <v/>
      </c>
      <c r="D2615" s="153">
        <f>IF(A2615="","",CHOOSE(MONTH(A2615),"Ocak","Şubat","Mart","Nisan","Mayıs","Haziran","Temmuz","Ağustos","Eylül","Ekim","Kasım","Aralık"))</f>
        <v/>
      </c>
      <c r="E2615" s="153">
        <f>IF(A2615="","",ROUNDUP(MONTH(A2615)/3,0))</f>
        <v/>
      </c>
      <c r="F2615" s="153">
        <f>IF(A2615="","",WEEKNUM(A2615,2))</f>
        <v/>
      </c>
      <c r="G2615" s="153">
        <f>IF(A2615="","",WEEKDAY(A2615,2))</f>
        <v/>
      </c>
      <c r="H2615" s="153">
        <f>IF(A2615="","",CHOOSE(WEEKDAY(A2615,2),"Pazartesi","Salı","Çarşamba","Perşembe","Cuma","Cumartesi","Pazar"))</f>
        <v/>
      </c>
    </row>
    <row r="2616" ht="10.5" customHeight="1" s="113">
      <c r="A2616" s="152" t="n">
        <v>44619</v>
      </c>
      <c r="B2616" s="153">
        <f>IF(A2616="","",YEAR(A2616))</f>
        <v/>
      </c>
      <c r="C2616" s="153">
        <f>IF(A2616="","",MONTH(A2616))</f>
        <v/>
      </c>
      <c r="D2616" s="153">
        <f>IF(A2616="","",CHOOSE(MONTH(A2616),"Ocak","Şubat","Mart","Nisan","Mayıs","Haziran","Temmuz","Ağustos","Eylül","Ekim","Kasım","Aralık"))</f>
        <v/>
      </c>
      <c r="E2616" s="153">
        <f>IF(A2616="","",ROUNDUP(MONTH(A2616)/3,0))</f>
        <v/>
      </c>
      <c r="F2616" s="153">
        <f>IF(A2616="","",WEEKNUM(A2616,2))</f>
        <v/>
      </c>
      <c r="G2616" s="153">
        <f>IF(A2616="","",WEEKDAY(A2616,2))</f>
        <v/>
      </c>
      <c r="H2616" s="153">
        <f>IF(A2616="","",CHOOSE(WEEKDAY(A2616,2),"Pazartesi","Salı","Çarşamba","Perşembe","Cuma","Cumartesi","Pazar"))</f>
        <v/>
      </c>
    </row>
    <row r="2617" ht="10.5" customHeight="1" s="113">
      <c r="A2617" s="152" t="n">
        <v>44620</v>
      </c>
      <c r="B2617" s="153">
        <f>IF(A2617="","",YEAR(A2617))</f>
        <v/>
      </c>
      <c r="C2617" s="153">
        <f>IF(A2617="","",MONTH(A2617))</f>
        <v/>
      </c>
      <c r="D2617" s="153">
        <f>IF(A2617="","",CHOOSE(MONTH(A2617),"Ocak","Şubat","Mart","Nisan","Mayıs","Haziran","Temmuz","Ağustos","Eylül","Ekim","Kasım","Aralık"))</f>
        <v/>
      </c>
      <c r="E2617" s="153">
        <f>IF(A2617="","",ROUNDUP(MONTH(A2617)/3,0))</f>
        <v/>
      </c>
      <c r="F2617" s="153">
        <f>IF(A2617="","",WEEKNUM(A2617,2))</f>
        <v/>
      </c>
      <c r="G2617" s="153">
        <f>IF(A2617="","",WEEKDAY(A2617,2))</f>
        <v/>
      </c>
      <c r="H2617" s="153">
        <f>IF(A2617="","",CHOOSE(WEEKDAY(A2617,2),"Pazartesi","Salı","Çarşamba","Perşembe","Cuma","Cumartesi","Pazar"))</f>
        <v/>
      </c>
    </row>
    <row r="2618" ht="10.5" customHeight="1" s="113">
      <c r="A2618" s="152" t="n">
        <v>44621</v>
      </c>
      <c r="B2618" s="153">
        <f>IF(A2618="","",YEAR(A2618))</f>
        <v/>
      </c>
      <c r="C2618" s="153">
        <f>IF(A2618="","",MONTH(A2618))</f>
        <v/>
      </c>
      <c r="D2618" s="153">
        <f>IF(A2618="","",CHOOSE(MONTH(A2618),"Ocak","Şubat","Mart","Nisan","Mayıs","Haziran","Temmuz","Ağustos","Eylül","Ekim","Kasım","Aralık"))</f>
        <v/>
      </c>
      <c r="E2618" s="153">
        <f>IF(A2618="","",ROUNDUP(MONTH(A2618)/3,0))</f>
        <v/>
      </c>
      <c r="F2618" s="153">
        <f>IF(A2618="","",WEEKNUM(A2618,2))</f>
        <v/>
      </c>
      <c r="G2618" s="153">
        <f>IF(A2618="","",WEEKDAY(A2618,2))</f>
        <v/>
      </c>
      <c r="H2618" s="153">
        <f>IF(A2618="","",CHOOSE(WEEKDAY(A2618,2),"Pazartesi","Salı","Çarşamba","Perşembe","Cuma","Cumartesi","Pazar"))</f>
        <v/>
      </c>
    </row>
    <row r="2619" ht="10.5" customHeight="1" s="113">
      <c r="A2619" s="152" t="n">
        <v>44622</v>
      </c>
      <c r="B2619" s="153">
        <f>IF(A2619="","",YEAR(A2619))</f>
        <v/>
      </c>
      <c r="C2619" s="153">
        <f>IF(A2619="","",MONTH(A2619))</f>
        <v/>
      </c>
      <c r="D2619" s="153">
        <f>IF(A2619="","",CHOOSE(MONTH(A2619),"Ocak","Şubat","Mart","Nisan","Mayıs","Haziran","Temmuz","Ağustos","Eylül","Ekim","Kasım","Aralık"))</f>
        <v/>
      </c>
      <c r="E2619" s="153">
        <f>IF(A2619="","",ROUNDUP(MONTH(A2619)/3,0))</f>
        <v/>
      </c>
      <c r="F2619" s="153">
        <f>IF(A2619="","",WEEKNUM(A2619,2))</f>
        <v/>
      </c>
      <c r="G2619" s="153">
        <f>IF(A2619="","",WEEKDAY(A2619,2))</f>
        <v/>
      </c>
      <c r="H2619" s="153">
        <f>IF(A2619="","",CHOOSE(WEEKDAY(A2619,2),"Pazartesi","Salı","Çarşamba","Perşembe","Cuma","Cumartesi","Pazar"))</f>
        <v/>
      </c>
    </row>
    <row r="2620" ht="10.5" customHeight="1" s="113">
      <c r="A2620" s="152" t="n">
        <v>44623</v>
      </c>
      <c r="B2620" s="153">
        <f>IF(A2620="","",YEAR(A2620))</f>
        <v/>
      </c>
      <c r="C2620" s="153">
        <f>IF(A2620="","",MONTH(A2620))</f>
        <v/>
      </c>
      <c r="D2620" s="153">
        <f>IF(A2620="","",CHOOSE(MONTH(A2620),"Ocak","Şubat","Mart","Nisan","Mayıs","Haziran","Temmuz","Ağustos","Eylül","Ekim","Kasım","Aralık"))</f>
        <v/>
      </c>
      <c r="E2620" s="153">
        <f>IF(A2620="","",ROUNDUP(MONTH(A2620)/3,0))</f>
        <v/>
      </c>
      <c r="F2620" s="153">
        <f>IF(A2620="","",WEEKNUM(A2620,2))</f>
        <v/>
      </c>
      <c r="G2620" s="153">
        <f>IF(A2620="","",WEEKDAY(A2620,2))</f>
        <v/>
      </c>
      <c r="H2620" s="153">
        <f>IF(A2620="","",CHOOSE(WEEKDAY(A2620,2),"Pazartesi","Salı","Çarşamba","Perşembe","Cuma","Cumartesi","Pazar"))</f>
        <v/>
      </c>
    </row>
    <row r="2621" ht="10.5" customHeight="1" s="113">
      <c r="A2621" s="152" t="n">
        <v>44624</v>
      </c>
      <c r="B2621" s="153">
        <f>IF(A2621="","",YEAR(A2621))</f>
        <v/>
      </c>
      <c r="C2621" s="153">
        <f>IF(A2621="","",MONTH(A2621))</f>
        <v/>
      </c>
      <c r="D2621" s="153">
        <f>IF(A2621="","",CHOOSE(MONTH(A2621),"Ocak","Şubat","Mart","Nisan","Mayıs","Haziran","Temmuz","Ağustos","Eylül","Ekim","Kasım","Aralık"))</f>
        <v/>
      </c>
      <c r="E2621" s="153">
        <f>IF(A2621="","",ROUNDUP(MONTH(A2621)/3,0))</f>
        <v/>
      </c>
      <c r="F2621" s="153">
        <f>IF(A2621="","",WEEKNUM(A2621,2))</f>
        <v/>
      </c>
      <c r="G2621" s="153">
        <f>IF(A2621="","",WEEKDAY(A2621,2))</f>
        <v/>
      </c>
      <c r="H2621" s="153">
        <f>IF(A2621="","",CHOOSE(WEEKDAY(A2621,2),"Pazartesi","Salı","Çarşamba","Perşembe","Cuma","Cumartesi","Pazar"))</f>
        <v/>
      </c>
    </row>
    <row r="2622" ht="10.5" customHeight="1" s="113">
      <c r="A2622" s="152" t="n">
        <v>44625</v>
      </c>
      <c r="B2622" s="153">
        <f>IF(A2622="","",YEAR(A2622))</f>
        <v/>
      </c>
      <c r="C2622" s="153">
        <f>IF(A2622="","",MONTH(A2622))</f>
        <v/>
      </c>
      <c r="D2622" s="153">
        <f>IF(A2622="","",CHOOSE(MONTH(A2622),"Ocak","Şubat","Mart","Nisan","Mayıs","Haziran","Temmuz","Ağustos","Eylül","Ekim","Kasım","Aralık"))</f>
        <v/>
      </c>
      <c r="E2622" s="153">
        <f>IF(A2622="","",ROUNDUP(MONTH(A2622)/3,0))</f>
        <v/>
      </c>
      <c r="F2622" s="153">
        <f>IF(A2622="","",WEEKNUM(A2622,2))</f>
        <v/>
      </c>
      <c r="G2622" s="153">
        <f>IF(A2622="","",WEEKDAY(A2622,2))</f>
        <v/>
      </c>
      <c r="H2622" s="153">
        <f>IF(A2622="","",CHOOSE(WEEKDAY(A2622,2),"Pazartesi","Salı","Çarşamba","Perşembe","Cuma","Cumartesi","Pazar"))</f>
        <v/>
      </c>
    </row>
    <row r="2623" ht="10.5" customHeight="1" s="113">
      <c r="A2623" s="152" t="n">
        <v>44626</v>
      </c>
      <c r="B2623" s="153">
        <f>IF(A2623="","",YEAR(A2623))</f>
        <v/>
      </c>
      <c r="C2623" s="153">
        <f>IF(A2623="","",MONTH(A2623))</f>
        <v/>
      </c>
      <c r="D2623" s="153">
        <f>IF(A2623="","",CHOOSE(MONTH(A2623),"Ocak","Şubat","Mart","Nisan","Mayıs","Haziran","Temmuz","Ağustos","Eylül","Ekim","Kasım","Aralık"))</f>
        <v/>
      </c>
      <c r="E2623" s="153">
        <f>IF(A2623="","",ROUNDUP(MONTH(A2623)/3,0))</f>
        <v/>
      </c>
      <c r="F2623" s="153">
        <f>IF(A2623="","",WEEKNUM(A2623,2))</f>
        <v/>
      </c>
      <c r="G2623" s="153">
        <f>IF(A2623="","",WEEKDAY(A2623,2))</f>
        <v/>
      </c>
      <c r="H2623" s="153">
        <f>IF(A2623="","",CHOOSE(WEEKDAY(A2623,2),"Pazartesi","Salı","Çarşamba","Perşembe","Cuma","Cumartesi","Pazar"))</f>
        <v/>
      </c>
    </row>
    <row r="2624" ht="10.5" customHeight="1" s="113">
      <c r="A2624" s="152" t="n">
        <v>44627</v>
      </c>
      <c r="B2624" s="153">
        <f>IF(A2624="","",YEAR(A2624))</f>
        <v/>
      </c>
      <c r="C2624" s="153">
        <f>IF(A2624="","",MONTH(A2624))</f>
        <v/>
      </c>
      <c r="D2624" s="153">
        <f>IF(A2624="","",CHOOSE(MONTH(A2624),"Ocak","Şubat","Mart","Nisan","Mayıs","Haziran","Temmuz","Ağustos","Eylül","Ekim","Kasım","Aralık"))</f>
        <v/>
      </c>
      <c r="E2624" s="153">
        <f>IF(A2624="","",ROUNDUP(MONTH(A2624)/3,0))</f>
        <v/>
      </c>
      <c r="F2624" s="153">
        <f>IF(A2624="","",WEEKNUM(A2624,2))</f>
        <v/>
      </c>
      <c r="G2624" s="153">
        <f>IF(A2624="","",WEEKDAY(A2624,2))</f>
        <v/>
      </c>
      <c r="H2624" s="153">
        <f>IF(A2624="","",CHOOSE(WEEKDAY(A2624,2),"Pazartesi","Salı","Çarşamba","Perşembe","Cuma","Cumartesi","Pazar"))</f>
        <v/>
      </c>
    </row>
    <row r="2625" ht="10.5" customHeight="1" s="113">
      <c r="A2625" s="152" t="n">
        <v>44628</v>
      </c>
      <c r="B2625" s="153">
        <f>IF(A2625="","",YEAR(A2625))</f>
        <v/>
      </c>
      <c r="C2625" s="153">
        <f>IF(A2625="","",MONTH(A2625))</f>
        <v/>
      </c>
      <c r="D2625" s="153">
        <f>IF(A2625="","",CHOOSE(MONTH(A2625),"Ocak","Şubat","Mart","Nisan","Mayıs","Haziran","Temmuz","Ağustos","Eylül","Ekim","Kasım","Aralık"))</f>
        <v/>
      </c>
      <c r="E2625" s="153">
        <f>IF(A2625="","",ROUNDUP(MONTH(A2625)/3,0))</f>
        <v/>
      </c>
      <c r="F2625" s="153">
        <f>IF(A2625="","",WEEKNUM(A2625,2))</f>
        <v/>
      </c>
      <c r="G2625" s="153">
        <f>IF(A2625="","",WEEKDAY(A2625,2))</f>
        <v/>
      </c>
      <c r="H2625" s="153">
        <f>IF(A2625="","",CHOOSE(WEEKDAY(A2625,2),"Pazartesi","Salı","Çarşamba","Perşembe","Cuma","Cumartesi","Pazar"))</f>
        <v/>
      </c>
    </row>
    <row r="2626" ht="10.5" customHeight="1" s="113">
      <c r="A2626" s="152" t="n">
        <v>44629</v>
      </c>
      <c r="B2626" s="153">
        <f>IF(A2626="","",YEAR(A2626))</f>
        <v/>
      </c>
      <c r="C2626" s="153">
        <f>IF(A2626="","",MONTH(A2626))</f>
        <v/>
      </c>
      <c r="D2626" s="153">
        <f>IF(A2626="","",CHOOSE(MONTH(A2626),"Ocak","Şubat","Mart","Nisan","Mayıs","Haziran","Temmuz","Ağustos","Eylül","Ekim","Kasım","Aralık"))</f>
        <v/>
      </c>
      <c r="E2626" s="153">
        <f>IF(A2626="","",ROUNDUP(MONTH(A2626)/3,0))</f>
        <v/>
      </c>
      <c r="F2626" s="153">
        <f>IF(A2626="","",WEEKNUM(A2626,2))</f>
        <v/>
      </c>
      <c r="G2626" s="153">
        <f>IF(A2626="","",WEEKDAY(A2626,2))</f>
        <v/>
      </c>
      <c r="H2626" s="153">
        <f>IF(A2626="","",CHOOSE(WEEKDAY(A2626,2),"Pazartesi","Salı","Çarşamba","Perşembe","Cuma","Cumartesi","Pazar"))</f>
        <v/>
      </c>
    </row>
    <row r="2627" ht="10.5" customHeight="1" s="113">
      <c r="A2627" s="152" t="n">
        <v>44630</v>
      </c>
      <c r="B2627" s="153">
        <f>IF(A2627="","",YEAR(A2627))</f>
        <v/>
      </c>
      <c r="C2627" s="153">
        <f>IF(A2627="","",MONTH(A2627))</f>
        <v/>
      </c>
      <c r="D2627" s="153">
        <f>IF(A2627="","",CHOOSE(MONTH(A2627),"Ocak","Şubat","Mart","Nisan","Mayıs","Haziran","Temmuz","Ağustos","Eylül","Ekim","Kasım","Aralık"))</f>
        <v/>
      </c>
      <c r="E2627" s="153">
        <f>IF(A2627="","",ROUNDUP(MONTH(A2627)/3,0))</f>
        <v/>
      </c>
      <c r="F2627" s="153">
        <f>IF(A2627="","",WEEKNUM(A2627,2))</f>
        <v/>
      </c>
      <c r="G2627" s="153">
        <f>IF(A2627="","",WEEKDAY(A2627,2))</f>
        <v/>
      </c>
      <c r="H2627" s="153">
        <f>IF(A2627="","",CHOOSE(WEEKDAY(A2627,2),"Pazartesi","Salı","Çarşamba","Perşembe","Cuma","Cumartesi","Pazar"))</f>
        <v/>
      </c>
    </row>
    <row r="2628" ht="10.5" customHeight="1" s="113">
      <c r="A2628" s="152" t="n">
        <v>44631</v>
      </c>
      <c r="B2628" s="153">
        <f>IF(A2628="","",YEAR(A2628))</f>
        <v/>
      </c>
      <c r="C2628" s="153">
        <f>IF(A2628="","",MONTH(A2628))</f>
        <v/>
      </c>
      <c r="D2628" s="153">
        <f>IF(A2628="","",CHOOSE(MONTH(A2628),"Ocak","Şubat","Mart","Nisan","Mayıs","Haziran","Temmuz","Ağustos","Eylül","Ekim","Kasım","Aralık"))</f>
        <v/>
      </c>
      <c r="E2628" s="153">
        <f>IF(A2628="","",ROUNDUP(MONTH(A2628)/3,0))</f>
        <v/>
      </c>
      <c r="F2628" s="153">
        <f>IF(A2628="","",WEEKNUM(A2628,2))</f>
        <v/>
      </c>
      <c r="G2628" s="153">
        <f>IF(A2628="","",WEEKDAY(A2628,2))</f>
        <v/>
      </c>
      <c r="H2628" s="153">
        <f>IF(A2628="","",CHOOSE(WEEKDAY(A2628,2),"Pazartesi","Salı","Çarşamba","Perşembe","Cuma","Cumartesi","Pazar"))</f>
        <v/>
      </c>
    </row>
    <row r="2629" ht="10.5" customHeight="1" s="113">
      <c r="A2629" s="152" t="n">
        <v>44632</v>
      </c>
      <c r="B2629" s="153">
        <f>IF(A2629="","",YEAR(A2629))</f>
        <v/>
      </c>
      <c r="C2629" s="153">
        <f>IF(A2629="","",MONTH(A2629))</f>
        <v/>
      </c>
      <c r="D2629" s="153">
        <f>IF(A2629="","",CHOOSE(MONTH(A2629),"Ocak","Şubat","Mart","Nisan","Mayıs","Haziran","Temmuz","Ağustos","Eylül","Ekim","Kasım","Aralık"))</f>
        <v/>
      </c>
      <c r="E2629" s="153">
        <f>IF(A2629="","",ROUNDUP(MONTH(A2629)/3,0))</f>
        <v/>
      </c>
      <c r="F2629" s="153">
        <f>IF(A2629="","",WEEKNUM(A2629,2))</f>
        <v/>
      </c>
      <c r="G2629" s="153">
        <f>IF(A2629="","",WEEKDAY(A2629,2))</f>
        <v/>
      </c>
      <c r="H2629" s="153">
        <f>IF(A2629="","",CHOOSE(WEEKDAY(A2629,2),"Pazartesi","Salı","Çarşamba","Perşembe","Cuma","Cumartesi","Pazar"))</f>
        <v/>
      </c>
    </row>
    <row r="2630" ht="10.5" customHeight="1" s="113">
      <c r="A2630" s="152" t="n">
        <v>44633</v>
      </c>
      <c r="B2630" s="153">
        <f>IF(A2630="","",YEAR(A2630))</f>
        <v/>
      </c>
      <c r="C2630" s="153">
        <f>IF(A2630="","",MONTH(A2630))</f>
        <v/>
      </c>
      <c r="D2630" s="153">
        <f>IF(A2630="","",CHOOSE(MONTH(A2630),"Ocak","Şubat","Mart","Nisan","Mayıs","Haziran","Temmuz","Ağustos","Eylül","Ekim","Kasım","Aralık"))</f>
        <v/>
      </c>
      <c r="E2630" s="153">
        <f>IF(A2630="","",ROUNDUP(MONTH(A2630)/3,0))</f>
        <v/>
      </c>
      <c r="F2630" s="153">
        <f>IF(A2630="","",WEEKNUM(A2630,2))</f>
        <v/>
      </c>
      <c r="G2630" s="153">
        <f>IF(A2630="","",WEEKDAY(A2630,2))</f>
        <v/>
      </c>
      <c r="H2630" s="153">
        <f>IF(A2630="","",CHOOSE(WEEKDAY(A2630,2),"Pazartesi","Salı","Çarşamba","Perşembe","Cuma","Cumartesi","Pazar"))</f>
        <v/>
      </c>
    </row>
    <row r="2631" ht="10.5" customHeight="1" s="113">
      <c r="A2631" s="152" t="n">
        <v>44634</v>
      </c>
      <c r="B2631" s="153">
        <f>IF(A2631="","",YEAR(A2631))</f>
        <v/>
      </c>
      <c r="C2631" s="153">
        <f>IF(A2631="","",MONTH(A2631))</f>
        <v/>
      </c>
      <c r="D2631" s="153">
        <f>IF(A2631="","",CHOOSE(MONTH(A2631),"Ocak","Şubat","Mart","Nisan","Mayıs","Haziran","Temmuz","Ağustos","Eylül","Ekim","Kasım","Aralık"))</f>
        <v/>
      </c>
      <c r="E2631" s="153">
        <f>IF(A2631="","",ROUNDUP(MONTH(A2631)/3,0))</f>
        <v/>
      </c>
      <c r="F2631" s="153">
        <f>IF(A2631="","",WEEKNUM(A2631,2))</f>
        <v/>
      </c>
      <c r="G2631" s="153">
        <f>IF(A2631="","",WEEKDAY(A2631,2))</f>
        <v/>
      </c>
      <c r="H2631" s="153">
        <f>IF(A2631="","",CHOOSE(WEEKDAY(A2631,2),"Pazartesi","Salı","Çarşamba","Perşembe","Cuma","Cumartesi","Pazar"))</f>
        <v/>
      </c>
    </row>
    <row r="2632" ht="10.5" customHeight="1" s="113">
      <c r="A2632" s="152" t="n">
        <v>44635</v>
      </c>
      <c r="B2632" s="153">
        <f>IF(A2632="","",YEAR(A2632))</f>
        <v/>
      </c>
      <c r="C2632" s="153">
        <f>IF(A2632="","",MONTH(A2632))</f>
        <v/>
      </c>
      <c r="D2632" s="153">
        <f>IF(A2632="","",CHOOSE(MONTH(A2632),"Ocak","Şubat","Mart","Nisan","Mayıs","Haziran","Temmuz","Ağustos","Eylül","Ekim","Kasım","Aralık"))</f>
        <v/>
      </c>
      <c r="E2632" s="153">
        <f>IF(A2632="","",ROUNDUP(MONTH(A2632)/3,0))</f>
        <v/>
      </c>
      <c r="F2632" s="153">
        <f>IF(A2632="","",WEEKNUM(A2632,2))</f>
        <v/>
      </c>
      <c r="G2632" s="153">
        <f>IF(A2632="","",WEEKDAY(A2632,2))</f>
        <v/>
      </c>
      <c r="H2632" s="153">
        <f>IF(A2632="","",CHOOSE(WEEKDAY(A2632,2),"Pazartesi","Salı","Çarşamba","Perşembe","Cuma","Cumartesi","Pazar"))</f>
        <v/>
      </c>
    </row>
    <row r="2633" ht="10.5" customHeight="1" s="113">
      <c r="A2633" s="152" t="n">
        <v>44636</v>
      </c>
      <c r="B2633" s="153">
        <f>IF(A2633="","",YEAR(A2633))</f>
        <v/>
      </c>
      <c r="C2633" s="153">
        <f>IF(A2633="","",MONTH(A2633))</f>
        <v/>
      </c>
      <c r="D2633" s="153">
        <f>IF(A2633="","",CHOOSE(MONTH(A2633),"Ocak","Şubat","Mart","Nisan","Mayıs","Haziran","Temmuz","Ağustos","Eylül","Ekim","Kasım","Aralık"))</f>
        <v/>
      </c>
      <c r="E2633" s="153">
        <f>IF(A2633="","",ROUNDUP(MONTH(A2633)/3,0))</f>
        <v/>
      </c>
      <c r="F2633" s="153">
        <f>IF(A2633="","",WEEKNUM(A2633,2))</f>
        <v/>
      </c>
      <c r="G2633" s="153">
        <f>IF(A2633="","",WEEKDAY(A2633,2))</f>
        <v/>
      </c>
      <c r="H2633" s="153">
        <f>IF(A2633="","",CHOOSE(WEEKDAY(A2633,2),"Pazartesi","Salı","Çarşamba","Perşembe","Cuma","Cumartesi","Pazar"))</f>
        <v/>
      </c>
    </row>
    <row r="2634" ht="10.5" customHeight="1" s="113">
      <c r="A2634" s="152" t="n">
        <v>44637</v>
      </c>
      <c r="B2634" s="153">
        <f>IF(A2634="","",YEAR(A2634))</f>
        <v/>
      </c>
      <c r="C2634" s="153">
        <f>IF(A2634="","",MONTH(A2634))</f>
        <v/>
      </c>
      <c r="D2634" s="153">
        <f>IF(A2634="","",CHOOSE(MONTH(A2634),"Ocak","Şubat","Mart","Nisan","Mayıs","Haziran","Temmuz","Ağustos","Eylül","Ekim","Kasım","Aralık"))</f>
        <v/>
      </c>
      <c r="E2634" s="153">
        <f>IF(A2634="","",ROUNDUP(MONTH(A2634)/3,0))</f>
        <v/>
      </c>
      <c r="F2634" s="153">
        <f>IF(A2634="","",WEEKNUM(A2634,2))</f>
        <v/>
      </c>
      <c r="G2634" s="153">
        <f>IF(A2634="","",WEEKDAY(A2634,2))</f>
        <v/>
      </c>
      <c r="H2634" s="153">
        <f>IF(A2634="","",CHOOSE(WEEKDAY(A2634,2),"Pazartesi","Salı","Çarşamba","Perşembe","Cuma","Cumartesi","Pazar"))</f>
        <v/>
      </c>
    </row>
    <row r="2635" ht="10.5" customHeight="1" s="113">
      <c r="A2635" s="152" t="n">
        <v>44638</v>
      </c>
      <c r="B2635" s="153">
        <f>IF(A2635="","",YEAR(A2635))</f>
        <v/>
      </c>
      <c r="C2635" s="153">
        <f>IF(A2635="","",MONTH(A2635))</f>
        <v/>
      </c>
      <c r="D2635" s="153">
        <f>IF(A2635="","",CHOOSE(MONTH(A2635),"Ocak","Şubat","Mart","Nisan","Mayıs","Haziran","Temmuz","Ağustos","Eylül","Ekim","Kasım","Aralık"))</f>
        <v/>
      </c>
      <c r="E2635" s="153">
        <f>IF(A2635="","",ROUNDUP(MONTH(A2635)/3,0))</f>
        <v/>
      </c>
      <c r="F2635" s="153">
        <f>IF(A2635="","",WEEKNUM(A2635,2))</f>
        <v/>
      </c>
      <c r="G2635" s="153">
        <f>IF(A2635="","",WEEKDAY(A2635,2))</f>
        <v/>
      </c>
      <c r="H2635" s="153">
        <f>IF(A2635="","",CHOOSE(WEEKDAY(A2635,2),"Pazartesi","Salı","Çarşamba","Perşembe","Cuma","Cumartesi","Pazar"))</f>
        <v/>
      </c>
    </row>
    <row r="2636" ht="10.5" customHeight="1" s="113">
      <c r="A2636" s="152" t="n">
        <v>44639</v>
      </c>
      <c r="B2636" s="153">
        <f>IF(A2636="","",YEAR(A2636))</f>
        <v/>
      </c>
      <c r="C2636" s="153">
        <f>IF(A2636="","",MONTH(A2636))</f>
        <v/>
      </c>
      <c r="D2636" s="153">
        <f>IF(A2636="","",CHOOSE(MONTH(A2636),"Ocak","Şubat","Mart","Nisan","Mayıs","Haziran","Temmuz","Ağustos","Eylül","Ekim","Kasım","Aralık"))</f>
        <v/>
      </c>
      <c r="E2636" s="153">
        <f>IF(A2636="","",ROUNDUP(MONTH(A2636)/3,0))</f>
        <v/>
      </c>
      <c r="F2636" s="153">
        <f>IF(A2636="","",WEEKNUM(A2636,2))</f>
        <v/>
      </c>
      <c r="G2636" s="153">
        <f>IF(A2636="","",WEEKDAY(A2636,2))</f>
        <v/>
      </c>
      <c r="H2636" s="153">
        <f>IF(A2636="","",CHOOSE(WEEKDAY(A2636,2),"Pazartesi","Salı","Çarşamba","Perşembe","Cuma","Cumartesi","Pazar"))</f>
        <v/>
      </c>
    </row>
    <row r="2637" ht="10.5" customHeight="1" s="113">
      <c r="A2637" s="152" t="n">
        <v>44640</v>
      </c>
      <c r="B2637" s="153">
        <f>IF(A2637="","",YEAR(A2637))</f>
        <v/>
      </c>
      <c r="C2637" s="153">
        <f>IF(A2637="","",MONTH(A2637))</f>
        <v/>
      </c>
      <c r="D2637" s="153">
        <f>IF(A2637="","",CHOOSE(MONTH(A2637),"Ocak","Şubat","Mart","Nisan","Mayıs","Haziran","Temmuz","Ağustos","Eylül","Ekim","Kasım","Aralık"))</f>
        <v/>
      </c>
      <c r="E2637" s="153">
        <f>IF(A2637="","",ROUNDUP(MONTH(A2637)/3,0))</f>
        <v/>
      </c>
      <c r="F2637" s="153">
        <f>IF(A2637="","",WEEKNUM(A2637,2))</f>
        <v/>
      </c>
      <c r="G2637" s="153">
        <f>IF(A2637="","",WEEKDAY(A2637,2))</f>
        <v/>
      </c>
      <c r="H2637" s="153">
        <f>IF(A2637="","",CHOOSE(WEEKDAY(A2637,2),"Pazartesi","Salı","Çarşamba","Perşembe","Cuma","Cumartesi","Pazar"))</f>
        <v/>
      </c>
    </row>
    <row r="2638" ht="10.5" customHeight="1" s="113">
      <c r="A2638" s="152" t="n">
        <v>44641</v>
      </c>
      <c r="B2638" s="153">
        <f>IF(A2638="","",YEAR(A2638))</f>
        <v/>
      </c>
      <c r="C2638" s="153">
        <f>IF(A2638="","",MONTH(A2638))</f>
        <v/>
      </c>
      <c r="D2638" s="153">
        <f>IF(A2638="","",CHOOSE(MONTH(A2638),"Ocak","Şubat","Mart","Nisan","Mayıs","Haziran","Temmuz","Ağustos","Eylül","Ekim","Kasım","Aralık"))</f>
        <v/>
      </c>
      <c r="E2638" s="153">
        <f>IF(A2638="","",ROUNDUP(MONTH(A2638)/3,0))</f>
        <v/>
      </c>
      <c r="F2638" s="153">
        <f>IF(A2638="","",WEEKNUM(A2638,2))</f>
        <v/>
      </c>
      <c r="G2638" s="153">
        <f>IF(A2638="","",WEEKDAY(A2638,2))</f>
        <v/>
      </c>
      <c r="H2638" s="153">
        <f>IF(A2638="","",CHOOSE(WEEKDAY(A2638,2),"Pazartesi","Salı","Çarşamba","Perşembe","Cuma","Cumartesi","Pazar"))</f>
        <v/>
      </c>
    </row>
    <row r="2639" ht="10.5" customHeight="1" s="113">
      <c r="A2639" s="152" t="n">
        <v>44642</v>
      </c>
      <c r="B2639" s="153">
        <f>IF(A2639="","",YEAR(A2639))</f>
        <v/>
      </c>
      <c r="C2639" s="153">
        <f>IF(A2639="","",MONTH(A2639))</f>
        <v/>
      </c>
      <c r="D2639" s="153">
        <f>IF(A2639="","",CHOOSE(MONTH(A2639),"Ocak","Şubat","Mart","Nisan","Mayıs","Haziran","Temmuz","Ağustos","Eylül","Ekim","Kasım","Aralık"))</f>
        <v/>
      </c>
      <c r="E2639" s="153">
        <f>IF(A2639="","",ROUNDUP(MONTH(A2639)/3,0))</f>
        <v/>
      </c>
      <c r="F2639" s="153">
        <f>IF(A2639="","",WEEKNUM(A2639,2))</f>
        <v/>
      </c>
      <c r="G2639" s="153">
        <f>IF(A2639="","",WEEKDAY(A2639,2))</f>
        <v/>
      </c>
      <c r="H2639" s="153">
        <f>IF(A2639="","",CHOOSE(WEEKDAY(A2639,2),"Pazartesi","Salı","Çarşamba","Perşembe","Cuma","Cumartesi","Pazar"))</f>
        <v/>
      </c>
    </row>
    <row r="2640" ht="10.5" customHeight="1" s="113">
      <c r="A2640" s="152" t="n">
        <v>44643</v>
      </c>
      <c r="B2640" s="153">
        <f>IF(A2640="","",YEAR(A2640))</f>
        <v/>
      </c>
      <c r="C2640" s="153">
        <f>IF(A2640="","",MONTH(A2640))</f>
        <v/>
      </c>
      <c r="D2640" s="153">
        <f>IF(A2640="","",CHOOSE(MONTH(A2640),"Ocak","Şubat","Mart","Nisan","Mayıs","Haziran","Temmuz","Ağustos","Eylül","Ekim","Kasım","Aralık"))</f>
        <v/>
      </c>
      <c r="E2640" s="153">
        <f>IF(A2640="","",ROUNDUP(MONTH(A2640)/3,0))</f>
        <v/>
      </c>
      <c r="F2640" s="153">
        <f>IF(A2640="","",WEEKNUM(A2640,2))</f>
        <v/>
      </c>
      <c r="G2640" s="153">
        <f>IF(A2640="","",WEEKDAY(A2640,2))</f>
        <v/>
      </c>
      <c r="H2640" s="153">
        <f>IF(A2640="","",CHOOSE(WEEKDAY(A2640,2),"Pazartesi","Salı","Çarşamba","Perşembe","Cuma","Cumartesi","Pazar"))</f>
        <v/>
      </c>
    </row>
    <row r="2641" ht="10.5" customHeight="1" s="113">
      <c r="A2641" s="152" t="n">
        <v>44644</v>
      </c>
      <c r="B2641" s="153">
        <f>IF(A2641="","",YEAR(A2641))</f>
        <v/>
      </c>
      <c r="C2641" s="153">
        <f>IF(A2641="","",MONTH(A2641))</f>
        <v/>
      </c>
      <c r="D2641" s="153">
        <f>IF(A2641="","",CHOOSE(MONTH(A2641),"Ocak","Şubat","Mart","Nisan","Mayıs","Haziran","Temmuz","Ağustos","Eylül","Ekim","Kasım","Aralık"))</f>
        <v/>
      </c>
      <c r="E2641" s="153">
        <f>IF(A2641="","",ROUNDUP(MONTH(A2641)/3,0))</f>
        <v/>
      </c>
      <c r="F2641" s="153">
        <f>IF(A2641="","",WEEKNUM(A2641,2))</f>
        <v/>
      </c>
      <c r="G2641" s="153">
        <f>IF(A2641="","",WEEKDAY(A2641,2))</f>
        <v/>
      </c>
      <c r="H2641" s="153">
        <f>IF(A2641="","",CHOOSE(WEEKDAY(A2641,2),"Pazartesi","Salı","Çarşamba","Perşembe","Cuma","Cumartesi","Pazar"))</f>
        <v/>
      </c>
    </row>
    <row r="2642" ht="10.5" customHeight="1" s="113">
      <c r="A2642" s="152" t="n">
        <v>44645</v>
      </c>
      <c r="B2642" s="153">
        <f>IF(A2642="","",YEAR(A2642))</f>
        <v/>
      </c>
      <c r="C2642" s="153">
        <f>IF(A2642="","",MONTH(A2642))</f>
        <v/>
      </c>
      <c r="D2642" s="153">
        <f>IF(A2642="","",CHOOSE(MONTH(A2642),"Ocak","Şubat","Mart","Nisan","Mayıs","Haziran","Temmuz","Ağustos","Eylül","Ekim","Kasım","Aralık"))</f>
        <v/>
      </c>
      <c r="E2642" s="153">
        <f>IF(A2642="","",ROUNDUP(MONTH(A2642)/3,0))</f>
        <v/>
      </c>
      <c r="F2642" s="153">
        <f>IF(A2642="","",WEEKNUM(A2642,2))</f>
        <v/>
      </c>
      <c r="G2642" s="153">
        <f>IF(A2642="","",WEEKDAY(A2642,2))</f>
        <v/>
      </c>
      <c r="H2642" s="153">
        <f>IF(A2642="","",CHOOSE(WEEKDAY(A2642,2),"Pazartesi","Salı","Çarşamba","Perşembe","Cuma","Cumartesi","Pazar"))</f>
        <v/>
      </c>
    </row>
    <row r="2643" ht="10.5" customHeight="1" s="113">
      <c r="A2643" s="152" t="n">
        <v>44646</v>
      </c>
      <c r="B2643" s="153">
        <f>IF(A2643="","",YEAR(A2643))</f>
        <v/>
      </c>
      <c r="C2643" s="153">
        <f>IF(A2643="","",MONTH(A2643))</f>
        <v/>
      </c>
      <c r="D2643" s="153">
        <f>IF(A2643="","",CHOOSE(MONTH(A2643),"Ocak","Şubat","Mart","Nisan","Mayıs","Haziran","Temmuz","Ağustos","Eylül","Ekim","Kasım","Aralık"))</f>
        <v/>
      </c>
      <c r="E2643" s="153">
        <f>IF(A2643="","",ROUNDUP(MONTH(A2643)/3,0))</f>
        <v/>
      </c>
      <c r="F2643" s="153">
        <f>IF(A2643="","",WEEKNUM(A2643,2))</f>
        <v/>
      </c>
      <c r="G2643" s="153">
        <f>IF(A2643="","",WEEKDAY(A2643,2))</f>
        <v/>
      </c>
      <c r="H2643" s="153">
        <f>IF(A2643="","",CHOOSE(WEEKDAY(A2643,2),"Pazartesi","Salı","Çarşamba","Perşembe","Cuma","Cumartesi","Pazar"))</f>
        <v/>
      </c>
    </row>
    <row r="2644" ht="10.5" customHeight="1" s="113">
      <c r="A2644" s="152" t="n">
        <v>44647</v>
      </c>
      <c r="B2644" s="153">
        <f>IF(A2644="","",YEAR(A2644))</f>
        <v/>
      </c>
      <c r="C2644" s="153">
        <f>IF(A2644="","",MONTH(A2644))</f>
        <v/>
      </c>
      <c r="D2644" s="153">
        <f>IF(A2644="","",CHOOSE(MONTH(A2644),"Ocak","Şubat","Mart","Nisan","Mayıs","Haziran","Temmuz","Ağustos","Eylül","Ekim","Kasım","Aralık"))</f>
        <v/>
      </c>
      <c r="E2644" s="153">
        <f>IF(A2644="","",ROUNDUP(MONTH(A2644)/3,0))</f>
        <v/>
      </c>
      <c r="F2644" s="153">
        <f>IF(A2644="","",WEEKNUM(A2644,2))</f>
        <v/>
      </c>
      <c r="G2644" s="153">
        <f>IF(A2644="","",WEEKDAY(A2644,2))</f>
        <v/>
      </c>
      <c r="H2644" s="153">
        <f>IF(A2644="","",CHOOSE(WEEKDAY(A2644,2),"Pazartesi","Salı","Çarşamba","Perşembe","Cuma","Cumartesi","Pazar"))</f>
        <v/>
      </c>
    </row>
    <row r="2645" ht="10.5" customHeight="1" s="113">
      <c r="A2645" s="152" t="n">
        <v>44648</v>
      </c>
      <c r="B2645" s="153">
        <f>IF(A2645="","",YEAR(A2645))</f>
        <v/>
      </c>
      <c r="C2645" s="153">
        <f>IF(A2645="","",MONTH(A2645))</f>
        <v/>
      </c>
      <c r="D2645" s="153">
        <f>IF(A2645="","",CHOOSE(MONTH(A2645),"Ocak","Şubat","Mart","Nisan","Mayıs","Haziran","Temmuz","Ağustos","Eylül","Ekim","Kasım","Aralık"))</f>
        <v/>
      </c>
      <c r="E2645" s="153">
        <f>IF(A2645="","",ROUNDUP(MONTH(A2645)/3,0))</f>
        <v/>
      </c>
      <c r="F2645" s="153">
        <f>IF(A2645="","",WEEKNUM(A2645,2))</f>
        <v/>
      </c>
      <c r="G2645" s="153">
        <f>IF(A2645="","",WEEKDAY(A2645,2))</f>
        <v/>
      </c>
      <c r="H2645" s="153">
        <f>IF(A2645="","",CHOOSE(WEEKDAY(A2645,2),"Pazartesi","Salı","Çarşamba","Perşembe","Cuma","Cumartesi","Pazar"))</f>
        <v/>
      </c>
    </row>
    <row r="2646" ht="10.5" customHeight="1" s="113">
      <c r="A2646" s="152" t="n">
        <v>44649</v>
      </c>
      <c r="B2646" s="153">
        <f>IF(A2646="","",YEAR(A2646))</f>
        <v/>
      </c>
      <c r="C2646" s="153">
        <f>IF(A2646="","",MONTH(A2646))</f>
        <v/>
      </c>
      <c r="D2646" s="153">
        <f>IF(A2646="","",CHOOSE(MONTH(A2646),"Ocak","Şubat","Mart","Nisan","Mayıs","Haziran","Temmuz","Ağustos","Eylül","Ekim","Kasım","Aralık"))</f>
        <v/>
      </c>
      <c r="E2646" s="153">
        <f>IF(A2646="","",ROUNDUP(MONTH(A2646)/3,0))</f>
        <v/>
      </c>
      <c r="F2646" s="153">
        <f>IF(A2646="","",WEEKNUM(A2646,2))</f>
        <v/>
      </c>
      <c r="G2646" s="153">
        <f>IF(A2646="","",WEEKDAY(A2646,2))</f>
        <v/>
      </c>
      <c r="H2646" s="153">
        <f>IF(A2646="","",CHOOSE(WEEKDAY(A2646,2),"Pazartesi","Salı","Çarşamba","Perşembe","Cuma","Cumartesi","Pazar"))</f>
        <v/>
      </c>
    </row>
    <row r="2647" ht="10.5" customHeight="1" s="113">
      <c r="A2647" s="152" t="n">
        <v>44650</v>
      </c>
      <c r="B2647" s="153">
        <f>IF(A2647="","",YEAR(A2647))</f>
        <v/>
      </c>
      <c r="C2647" s="153">
        <f>IF(A2647="","",MONTH(A2647))</f>
        <v/>
      </c>
      <c r="D2647" s="153">
        <f>IF(A2647="","",CHOOSE(MONTH(A2647),"Ocak","Şubat","Mart","Nisan","Mayıs","Haziran","Temmuz","Ağustos","Eylül","Ekim","Kasım","Aralık"))</f>
        <v/>
      </c>
      <c r="E2647" s="153">
        <f>IF(A2647="","",ROUNDUP(MONTH(A2647)/3,0))</f>
        <v/>
      </c>
      <c r="F2647" s="153">
        <f>IF(A2647="","",WEEKNUM(A2647,2))</f>
        <v/>
      </c>
      <c r="G2647" s="153">
        <f>IF(A2647="","",WEEKDAY(A2647,2))</f>
        <v/>
      </c>
      <c r="H2647" s="153">
        <f>IF(A2647="","",CHOOSE(WEEKDAY(A2647,2),"Pazartesi","Salı","Çarşamba","Perşembe","Cuma","Cumartesi","Pazar"))</f>
        <v/>
      </c>
    </row>
    <row r="2648" ht="10.5" customHeight="1" s="113">
      <c r="A2648" s="152" t="n">
        <v>44651</v>
      </c>
      <c r="B2648" s="153">
        <f>IF(A2648="","",YEAR(A2648))</f>
        <v/>
      </c>
      <c r="C2648" s="153">
        <f>IF(A2648="","",MONTH(A2648))</f>
        <v/>
      </c>
      <c r="D2648" s="153">
        <f>IF(A2648="","",CHOOSE(MONTH(A2648),"Ocak","Şubat","Mart","Nisan","Mayıs","Haziran","Temmuz","Ağustos","Eylül","Ekim","Kasım","Aralık"))</f>
        <v/>
      </c>
      <c r="E2648" s="153">
        <f>IF(A2648="","",ROUNDUP(MONTH(A2648)/3,0))</f>
        <v/>
      </c>
      <c r="F2648" s="153">
        <f>IF(A2648="","",WEEKNUM(A2648,2))</f>
        <v/>
      </c>
      <c r="G2648" s="153">
        <f>IF(A2648="","",WEEKDAY(A2648,2))</f>
        <v/>
      </c>
      <c r="H2648" s="153">
        <f>IF(A2648="","",CHOOSE(WEEKDAY(A2648,2),"Pazartesi","Salı","Çarşamba","Perşembe","Cuma","Cumartesi","Pazar"))</f>
        <v/>
      </c>
    </row>
    <row r="2649" ht="10.5" customHeight="1" s="113">
      <c r="A2649" s="152" t="n">
        <v>44652</v>
      </c>
      <c r="B2649" s="153">
        <f>IF(A2649="","",YEAR(A2649))</f>
        <v/>
      </c>
      <c r="C2649" s="153">
        <f>IF(A2649="","",MONTH(A2649))</f>
        <v/>
      </c>
      <c r="D2649" s="153">
        <f>IF(A2649="","",CHOOSE(MONTH(A2649),"Ocak","Şubat","Mart","Nisan","Mayıs","Haziran","Temmuz","Ağustos","Eylül","Ekim","Kasım","Aralık"))</f>
        <v/>
      </c>
      <c r="E2649" s="153">
        <f>IF(A2649="","",ROUNDUP(MONTH(A2649)/3,0))</f>
        <v/>
      </c>
      <c r="F2649" s="153">
        <f>IF(A2649="","",WEEKNUM(A2649,2))</f>
        <v/>
      </c>
      <c r="G2649" s="153">
        <f>IF(A2649="","",WEEKDAY(A2649,2))</f>
        <v/>
      </c>
      <c r="H2649" s="153">
        <f>IF(A2649="","",CHOOSE(WEEKDAY(A2649,2),"Pazartesi","Salı","Çarşamba","Perşembe","Cuma","Cumartesi","Pazar"))</f>
        <v/>
      </c>
    </row>
    <row r="2650" ht="10.5" customHeight="1" s="113">
      <c r="A2650" s="152" t="n">
        <v>44653</v>
      </c>
      <c r="B2650" s="153">
        <f>IF(A2650="","",YEAR(A2650))</f>
        <v/>
      </c>
      <c r="C2650" s="153">
        <f>IF(A2650="","",MONTH(A2650))</f>
        <v/>
      </c>
      <c r="D2650" s="153">
        <f>IF(A2650="","",CHOOSE(MONTH(A2650),"Ocak","Şubat","Mart","Nisan","Mayıs","Haziran","Temmuz","Ağustos","Eylül","Ekim","Kasım","Aralık"))</f>
        <v/>
      </c>
      <c r="E2650" s="153">
        <f>IF(A2650="","",ROUNDUP(MONTH(A2650)/3,0))</f>
        <v/>
      </c>
      <c r="F2650" s="153">
        <f>IF(A2650="","",WEEKNUM(A2650,2))</f>
        <v/>
      </c>
      <c r="G2650" s="153">
        <f>IF(A2650="","",WEEKDAY(A2650,2))</f>
        <v/>
      </c>
      <c r="H2650" s="153">
        <f>IF(A2650="","",CHOOSE(WEEKDAY(A2650,2),"Pazartesi","Salı","Çarşamba","Perşembe","Cuma","Cumartesi","Pazar"))</f>
        <v/>
      </c>
    </row>
    <row r="2651" ht="10.5" customHeight="1" s="113">
      <c r="A2651" s="152" t="n">
        <v>44654</v>
      </c>
      <c r="B2651" s="153">
        <f>IF(A2651="","",YEAR(A2651))</f>
        <v/>
      </c>
      <c r="C2651" s="153">
        <f>IF(A2651="","",MONTH(A2651))</f>
        <v/>
      </c>
      <c r="D2651" s="153">
        <f>IF(A2651="","",CHOOSE(MONTH(A2651),"Ocak","Şubat","Mart","Nisan","Mayıs","Haziran","Temmuz","Ağustos","Eylül","Ekim","Kasım","Aralık"))</f>
        <v/>
      </c>
      <c r="E2651" s="153">
        <f>IF(A2651="","",ROUNDUP(MONTH(A2651)/3,0))</f>
        <v/>
      </c>
      <c r="F2651" s="153">
        <f>IF(A2651="","",WEEKNUM(A2651,2))</f>
        <v/>
      </c>
      <c r="G2651" s="153">
        <f>IF(A2651="","",WEEKDAY(A2651,2))</f>
        <v/>
      </c>
      <c r="H2651" s="153">
        <f>IF(A2651="","",CHOOSE(WEEKDAY(A2651,2),"Pazartesi","Salı","Çarşamba","Perşembe","Cuma","Cumartesi","Pazar"))</f>
        <v/>
      </c>
    </row>
    <row r="2652" ht="10.5" customHeight="1" s="113">
      <c r="A2652" s="152" t="n">
        <v>44655</v>
      </c>
      <c r="B2652" s="153">
        <f>IF(A2652="","",YEAR(A2652))</f>
        <v/>
      </c>
      <c r="C2652" s="153">
        <f>IF(A2652="","",MONTH(A2652))</f>
        <v/>
      </c>
      <c r="D2652" s="153">
        <f>IF(A2652="","",CHOOSE(MONTH(A2652),"Ocak","Şubat","Mart","Nisan","Mayıs","Haziran","Temmuz","Ağustos","Eylül","Ekim","Kasım","Aralık"))</f>
        <v/>
      </c>
      <c r="E2652" s="153">
        <f>IF(A2652="","",ROUNDUP(MONTH(A2652)/3,0))</f>
        <v/>
      </c>
      <c r="F2652" s="153">
        <f>IF(A2652="","",WEEKNUM(A2652,2))</f>
        <v/>
      </c>
      <c r="G2652" s="153">
        <f>IF(A2652="","",WEEKDAY(A2652,2))</f>
        <v/>
      </c>
      <c r="H2652" s="153">
        <f>IF(A2652="","",CHOOSE(WEEKDAY(A2652,2),"Pazartesi","Salı","Çarşamba","Perşembe","Cuma","Cumartesi","Pazar"))</f>
        <v/>
      </c>
    </row>
    <row r="2653" ht="10.5" customHeight="1" s="113">
      <c r="A2653" s="152" t="n">
        <v>44656</v>
      </c>
      <c r="B2653" s="153">
        <f>IF(A2653="","",YEAR(A2653))</f>
        <v/>
      </c>
      <c r="C2653" s="153">
        <f>IF(A2653="","",MONTH(A2653))</f>
        <v/>
      </c>
      <c r="D2653" s="153">
        <f>IF(A2653="","",CHOOSE(MONTH(A2653),"Ocak","Şubat","Mart","Nisan","Mayıs","Haziran","Temmuz","Ağustos","Eylül","Ekim","Kasım","Aralık"))</f>
        <v/>
      </c>
      <c r="E2653" s="153">
        <f>IF(A2653="","",ROUNDUP(MONTH(A2653)/3,0))</f>
        <v/>
      </c>
      <c r="F2653" s="153">
        <f>IF(A2653="","",WEEKNUM(A2653,2))</f>
        <v/>
      </c>
      <c r="G2653" s="153">
        <f>IF(A2653="","",WEEKDAY(A2653,2))</f>
        <v/>
      </c>
      <c r="H2653" s="153">
        <f>IF(A2653="","",CHOOSE(WEEKDAY(A2653,2),"Pazartesi","Salı","Çarşamba","Perşembe","Cuma","Cumartesi","Pazar"))</f>
        <v/>
      </c>
    </row>
    <row r="2654" ht="10.5" customHeight="1" s="113">
      <c r="A2654" s="152" t="n">
        <v>44657</v>
      </c>
      <c r="B2654" s="153">
        <f>IF(A2654="","",YEAR(A2654))</f>
        <v/>
      </c>
      <c r="C2654" s="153">
        <f>IF(A2654="","",MONTH(A2654))</f>
        <v/>
      </c>
      <c r="D2654" s="153">
        <f>IF(A2654="","",CHOOSE(MONTH(A2654),"Ocak","Şubat","Mart","Nisan","Mayıs","Haziran","Temmuz","Ağustos","Eylül","Ekim","Kasım","Aralık"))</f>
        <v/>
      </c>
      <c r="E2654" s="153">
        <f>IF(A2654="","",ROUNDUP(MONTH(A2654)/3,0))</f>
        <v/>
      </c>
      <c r="F2654" s="153">
        <f>IF(A2654="","",WEEKNUM(A2654,2))</f>
        <v/>
      </c>
      <c r="G2654" s="153">
        <f>IF(A2654="","",WEEKDAY(A2654,2))</f>
        <v/>
      </c>
      <c r="H2654" s="153">
        <f>IF(A2654="","",CHOOSE(WEEKDAY(A2654,2),"Pazartesi","Salı","Çarşamba","Perşembe","Cuma","Cumartesi","Pazar"))</f>
        <v/>
      </c>
    </row>
    <row r="2655" ht="10.5" customHeight="1" s="113">
      <c r="A2655" s="152" t="n">
        <v>44658</v>
      </c>
      <c r="B2655" s="153">
        <f>IF(A2655="","",YEAR(A2655))</f>
        <v/>
      </c>
      <c r="C2655" s="153">
        <f>IF(A2655="","",MONTH(A2655))</f>
        <v/>
      </c>
      <c r="D2655" s="153">
        <f>IF(A2655="","",CHOOSE(MONTH(A2655),"Ocak","Şubat","Mart","Nisan","Mayıs","Haziran","Temmuz","Ağustos","Eylül","Ekim","Kasım","Aralık"))</f>
        <v/>
      </c>
      <c r="E2655" s="153">
        <f>IF(A2655="","",ROUNDUP(MONTH(A2655)/3,0))</f>
        <v/>
      </c>
      <c r="F2655" s="153">
        <f>IF(A2655="","",WEEKNUM(A2655,2))</f>
        <v/>
      </c>
      <c r="G2655" s="153">
        <f>IF(A2655="","",WEEKDAY(A2655,2))</f>
        <v/>
      </c>
      <c r="H2655" s="153">
        <f>IF(A2655="","",CHOOSE(WEEKDAY(A2655,2),"Pazartesi","Salı","Çarşamba","Perşembe","Cuma","Cumartesi","Pazar"))</f>
        <v/>
      </c>
    </row>
    <row r="2656" ht="10.5" customHeight="1" s="113">
      <c r="A2656" s="152" t="n">
        <v>44659</v>
      </c>
      <c r="B2656" s="153">
        <f>IF(A2656="","",YEAR(A2656))</f>
        <v/>
      </c>
      <c r="C2656" s="153">
        <f>IF(A2656="","",MONTH(A2656))</f>
        <v/>
      </c>
      <c r="D2656" s="153">
        <f>IF(A2656="","",CHOOSE(MONTH(A2656),"Ocak","Şubat","Mart","Nisan","Mayıs","Haziran","Temmuz","Ağustos","Eylül","Ekim","Kasım","Aralık"))</f>
        <v/>
      </c>
      <c r="E2656" s="153">
        <f>IF(A2656="","",ROUNDUP(MONTH(A2656)/3,0))</f>
        <v/>
      </c>
      <c r="F2656" s="153">
        <f>IF(A2656="","",WEEKNUM(A2656,2))</f>
        <v/>
      </c>
      <c r="G2656" s="153">
        <f>IF(A2656="","",WEEKDAY(A2656,2))</f>
        <v/>
      </c>
      <c r="H2656" s="153">
        <f>IF(A2656="","",CHOOSE(WEEKDAY(A2656,2),"Pazartesi","Salı","Çarşamba","Perşembe","Cuma","Cumartesi","Pazar"))</f>
        <v/>
      </c>
    </row>
    <row r="2657" ht="10.5" customHeight="1" s="113">
      <c r="A2657" s="152" t="n">
        <v>44660</v>
      </c>
      <c r="B2657" s="153">
        <f>IF(A2657="","",YEAR(A2657))</f>
        <v/>
      </c>
      <c r="C2657" s="153">
        <f>IF(A2657="","",MONTH(A2657))</f>
        <v/>
      </c>
      <c r="D2657" s="153">
        <f>IF(A2657="","",CHOOSE(MONTH(A2657),"Ocak","Şubat","Mart","Nisan","Mayıs","Haziran","Temmuz","Ağustos","Eylül","Ekim","Kasım","Aralık"))</f>
        <v/>
      </c>
      <c r="E2657" s="153">
        <f>IF(A2657="","",ROUNDUP(MONTH(A2657)/3,0))</f>
        <v/>
      </c>
      <c r="F2657" s="153">
        <f>IF(A2657="","",WEEKNUM(A2657,2))</f>
        <v/>
      </c>
      <c r="G2657" s="153">
        <f>IF(A2657="","",WEEKDAY(A2657,2))</f>
        <v/>
      </c>
      <c r="H2657" s="153">
        <f>IF(A2657="","",CHOOSE(WEEKDAY(A2657,2),"Pazartesi","Salı","Çarşamba","Perşembe","Cuma","Cumartesi","Pazar"))</f>
        <v/>
      </c>
    </row>
    <row r="2658" ht="10.5" customHeight="1" s="113">
      <c r="A2658" s="152" t="n">
        <v>44661</v>
      </c>
      <c r="B2658" s="153">
        <f>IF(A2658="","",YEAR(A2658))</f>
        <v/>
      </c>
      <c r="C2658" s="153">
        <f>IF(A2658="","",MONTH(A2658))</f>
        <v/>
      </c>
      <c r="D2658" s="153">
        <f>IF(A2658="","",CHOOSE(MONTH(A2658),"Ocak","Şubat","Mart","Nisan","Mayıs","Haziran","Temmuz","Ağustos","Eylül","Ekim","Kasım","Aralık"))</f>
        <v/>
      </c>
      <c r="E2658" s="153">
        <f>IF(A2658="","",ROUNDUP(MONTH(A2658)/3,0))</f>
        <v/>
      </c>
      <c r="F2658" s="153">
        <f>IF(A2658="","",WEEKNUM(A2658,2))</f>
        <v/>
      </c>
      <c r="G2658" s="153">
        <f>IF(A2658="","",WEEKDAY(A2658,2))</f>
        <v/>
      </c>
      <c r="H2658" s="153">
        <f>IF(A2658="","",CHOOSE(WEEKDAY(A2658,2),"Pazartesi","Salı","Çarşamba","Perşembe","Cuma","Cumartesi","Pazar"))</f>
        <v/>
      </c>
    </row>
    <row r="2659" ht="10.5" customHeight="1" s="113">
      <c r="A2659" s="152" t="n">
        <v>44662</v>
      </c>
      <c r="B2659" s="153">
        <f>IF(A2659="","",YEAR(A2659))</f>
        <v/>
      </c>
      <c r="C2659" s="153">
        <f>IF(A2659="","",MONTH(A2659))</f>
        <v/>
      </c>
      <c r="D2659" s="153">
        <f>IF(A2659="","",CHOOSE(MONTH(A2659),"Ocak","Şubat","Mart","Nisan","Mayıs","Haziran","Temmuz","Ağustos","Eylül","Ekim","Kasım","Aralık"))</f>
        <v/>
      </c>
      <c r="E2659" s="153">
        <f>IF(A2659="","",ROUNDUP(MONTH(A2659)/3,0))</f>
        <v/>
      </c>
      <c r="F2659" s="153">
        <f>IF(A2659="","",WEEKNUM(A2659,2))</f>
        <v/>
      </c>
      <c r="G2659" s="153">
        <f>IF(A2659="","",WEEKDAY(A2659,2))</f>
        <v/>
      </c>
      <c r="H2659" s="153">
        <f>IF(A2659="","",CHOOSE(WEEKDAY(A2659,2),"Pazartesi","Salı","Çarşamba","Perşembe","Cuma","Cumartesi","Pazar"))</f>
        <v/>
      </c>
    </row>
    <row r="2660" ht="10.5" customHeight="1" s="113">
      <c r="A2660" s="152" t="n">
        <v>44663</v>
      </c>
      <c r="B2660" s="153">
        <f>IF(A2660="","",YEAR(A2660))</f>
        <v/>
      </c>
      <c r="C2660" s="153">
        <f>IF(A2660="","",MONTH(A2660))</f>
        <v/>
      </c>
      <c r="D2660" s="153">
        <f>IF(A2660="","",CHOOSE(MONTH(A2660),"Ocak","Şubat","Mart","Nisan","Mayıs","Haziran","Temmuz","Ağustos","Eylül","Ekim","Kasım","Aralık"))</f>
        <v/>
      </c>
      <c r="E2660" s="153">
        <f>IF(A2660="","",ROUNDUP(MONTH(A2660)/3,0))</f>
        <v/>
      </c>
      <c r="F2660" s="153">
        <f>IF(A2660="","",WEEKNUM(A2660,2))</f>
        <v/>
      </c>
      <c r="G2660" s="153">
        <f>IF(A2660="","",WEEKDAY(A2660,2))</f>
        <v/>
      </c>
      <c r="H2660" s="153">
        <f>IF(A2660="","",CHOOSE(WEEKDAY(A2660,2),"Pazartesi","Salı","Çarşamba","Perşembe","Cuma","Cumartesi","Pazar"))</f>
        <v/>
      </c>
    </row>
    <row r="2661" ht="10.5" customHeight="1" s="113">
      <c r="A2661" s="152" t="n">
        <v>44664</v>
      </c>
      <c r="B2661" s="153">
        <f>IF(A2661="","",YEAR(A2661))</f>
        <v/>
      </c>
      <c r="C2661" s="153">
        <f>IF(A2661="","",MONTH(A2661))</f>
        <v/>
      </c>
      <c r="D2661" s="153">
        <f>IF(A2661="","",CHOOSE(MONTH(A2661),"Ocak","Şubat","Mart","Nisan","Mayıs","Haziran","Temmuz","Ağustos","Eylül","Ekim","Kasım","Aralık"))</f>
        <v/>
      </c>
      <c r="E2661" s="153">
        <f>IF(A2661="","",ROUNDUP(MONTH(A2661)/3,0))</f>
        <v/>
      </c>
      <c r="F2661" s="153">
        <f>IF(A2661="","",WEEKNUM(A2661,2))</f>
        <v/>
      </c>
      <c r="G2661" s="153">
        <f>IF(A2661="","",WEEKDAY(A2661,2))</f>
        <v/>
      </c>
      <c r="H2661" s="153">
        <f>IF(A2661="","",CHOOSE(WEEKDAY(A2661,2),"Pazartesi","Salı","Çarşamba","Perşembe","Cuma","Cumartesi","Pazar"))</f>
        <v/>
      </c>
    </row>
    <row r="2662" ht="10.5" customHeight="1" s="113">
      <c r="A2662" s="152" t="n">
        <v>44665</v>
      </c>
      <c r="B2662" s="153">
        <f>IF(A2662="","",YEAR(A2662))</f>
        <v/>
      </c>
      <c r="C2662" s="153">
        <f>IF(A2662="","",MONTH(A2662))</f>
        <v/>
      </c>
      <c r="D2662" s="153">
        <f>IF(A2662="","",CHOOSE(MONTH(A2662),"Ocak","Şubat","Mart","Nisan","Mayıs","Haziran","Temmuz","Ağustos","Eylül","Ekim","Kasım","Aralık"))</f>
        <v/>
      </c>
      <c r="E2662" s="153">
        <f>IF(A2662="","",ROUNDUP(MONTH(A2662)/3,0))</f>
        <v/>
      </c>
      <c r="F2662" s="153">
        <f>IF(A2662="","",WEEKNUM(A2662,2))</f>
        <v/>
      </c>
      <c r="G2662" s="153">
        <f>IF(A2662="","",WEEKDAY(A2662,2))</f>
        <v/>
      </c>
      <c r="H2662" s="153">
        <f>IF(A2662="","",CHOOSE(WEEKDAY(A2662,2),"Pazartesi","Salı","Çarşamba","Perşembe","Cuma","Cumartesi","Pazar"))</f>
        <v/>
      </c>
    </row>
    <row r="2663" ht="10.5" customHeight="1" s="113">
      <c r="A2663" s="152" t="n">
        <v>44666</v>
      </c>
      <c r="B2663" s="153">
        <f>IF(A2663="","",YEAR(A2663))</f>
        <v/>
      </c>
      <c r="C2663" s="153">
        <f>IF(A2663="","",MONTH(A2663))</f>
        <v/>
      </c>
      <c r="D2663" s="153">
        <f>IF(A2663="","",CHOOSE(MONTH(A2663),"Ocak","Şubat","Mart","Nisan","Mayıs","Haziran","Temmuz","Ağustos","Eylül","Ekim","Kasım","Aralık"))</f>
        <v/>
      </c>
      <c r="E2663" s="153">
        <f>IF(A2663="","",ROUNDUP(MONTH(A2663)/3,0))</f>
        <v/>
      </c>
      <c r="F2663" s="153">
        <f>IF(A2663="","",WEEKNUM(A2663,2))</f>
        <v/>
      </c>
      <c r="G2663" s="153">
        <f>IF(A2663="","",WEEKDAY(A2663,2))</f>
        <v/>
      </c>
      <c r="H2663" s="153">
        <f>IF(A2663="","",CHOOSE(WEEKDAY(A2663,2),"Pazartesi","Salı","Çarşamba","Perşembe","Cuma","Cumartesi","Pazar"))</f>
        <v/>
      </c>
    </row>
    <row r="2664" ht="10.5" customHeight="1" s="113">
      <c r="A2664" s="152" t="n">
        <v>44667</v>
      </c>
      <c r="B2664" s="153">
        <f>IF(A2664="","",YEAR(A2664))</f>
        <v/>
      </c>
      <c r="C2664" s="153">
        <f>IF(A2664="","",MONTH(A2664))</f>
        <v/>
      </c>
      <c r="D2664" s="153">
        <f>IF(A2664="","",CHOOSE(MONTH(A2664),"Ocak","Şubat","Mart","Nisan","Mayıs","Haziran","Temmuz","Ağustos","Eylül","Ekim","Kasım","Aralık"))</f>
        <v/>
      </c>
      <c r="E2664" s="153">
        <f>IF(A2664="","",ROUNDUP(MONTH(A2664)/3,0))</f>
        <v/>
      </c>
      <c r="F2664" s="153">
        <f>IF(A2664="","",WEEKNUM(A2664,2))</f>
        <v/>
      </c>
      <c r="G2664" s="153">
        <f>IF(A2664="","",WEEKDAY(A2664,2))</f>
        <v/>
      </c>
      <c r="H2664" s="153">
        <f>IF(A2664="","",CHOOSE(WEEKDAY(A2664,2),"Pazartesi","Salı","Çarşamba","Perşembe","Cuma","Cumartesi","Pazar"))</f>
        <v/>
      </c>
    </row>
    <row r="2665" ht="10.5" customHeight="1" s="113">
      <c r="A2665" s="152" t="n">
        <v>44668</v>
      </c>
      <c r="B2665" s="153">
        <f>IF(A2665="","",YEAR(A2665))</f>
        <v/>
      </c>
      <c r="C2665" s="153">
        <f>IF(A2665="","",MONTH(A2665))</f>
        <v/>
      </c>
      <c r="D2665" s="153">
        <f>IF(A2665="","",CHOOSE(MONTH(A2665),"Ocak","Şubat","Mart","Nisan","Mayıs","Haziran","Temmuz","Ağustos","Eylül","Ekim","Kasım","Aralık"))</f>
        <v/>
      </c>
      <c r="E2665" s="153">
        <f>IF(A2665="","",ROUNDUP(MONTH(A2665)/3,0))</f>
        <v/>
      </c>
      <c r="F2665" s="153">
        <f>IF(A2665="","",WEEKNUM(A2665,2))</f>
        <v/>
      </c>
      <c r="G2665" s="153">
        <f>IF(A2665="","",WEEKDAY(A2665,2))</f>
        <v/>
      </c>
      <c r="H2665" s="153">
        <f>IF(A2665="","",CHOOSE(WEEKDAY(A2665,2),"Pazartesi","Salı","Çarşamba","Perşembe","Cuma","Cumartesi","Pazar"))</f>
        <v/>
      </c>
    </row>
    <row r="2666" ht="10.5" customHeight="1" s="113">
      <c r="A2666" s="152" t="n">
        <v>44669</v>
      </c>
      <c r="B2666" s="153">
        <f>IF(A2666="","",YEAR(A2666))</f>
        <v/>
      </c>
      <c r="C2666" s="153">
        <f>IF(A2666="","",MONTH(A2666))</f>
        <v/>
      </c>
      <c r="D2666" s="153">
        <f>IF(A2666="","",CHOOSE(MONTH(A2666),"Ocak","Şubat","Mart","Nisan","Mayıs","Haziran","Temmuz","Ağustos","Eylül","Ekim","Kasım","Aralık"))</f>
        <v/>
      </c>
      <c r="E2666" s="153">
        <f>IF(A2666="","",ROUNDUP(MONTH(A2666)/3,0))</f>
        <v/>
      </c>
      <c r="F2666" s="153">
        <f>IF(A2666="","",WEEKNUM(A2666,2))</f>
        <v/>
      </c>
      <c r="G2666" s="153">
        <f>IF(A2666="","",WEEKDAY(A2666,2))</f>
        <v/>
      </c>
      <c r="H2666" s="153">
        <f>IF(A2666="","",CHOOSE(WEEKDAY(A2666,2),"Pazartesi","Salı","Çarşamba","Perşembe","Cuma","Cumartesi","Pazar"))</f>
        <v/>
      </c>
    </row>
    <row r="2667" ht="10.5" customHeight="1" s="113">
      <c r="A2667" s="152" t="n">
        <v>44670</v>
      </c>
      <c r="B2667" s="153">
        <f>IF(A2667="","",YEAR(A2667))</f>
        <v/>
      </c>
      <c r="C2667" s="153">
        <f>IF(A2667="","",MONTH(A2667))</f>
        <v/>
      </c>
      <c r="D2667" s="153">
        <f>IF(A2667="","",CHOOSE(MONTH(A2667),"Ocak","Şubat","Mart","Nisan","Mayıs","Haziran","Temmuz","Ağustos","Eylül","Ekim","Kasım","Aralık"))</f>
        <v/>
      </c>
      <c r="E2667" s="153">
        <f>IF(A2667="","",ROUNDUP(MONTH(A2667)/3,0))</f>
        <v/>
      </c>
      <c r="F2667" s="153">
        <f>IF(A2667="","",WEEKNUM(A2667,2))</f>
        <v/>
      </c>
      <c r="G2667" s="153">
        <f>IF(A2667="","",WEEKDAY(A2667,2))</f>
        <v/>
      </c>
      <c r="H2667" s="153">
        <f>IF(A2667="","",CHOOSE(WEEKDAY(A2667,2),"Pazartesi","Salı","Çarşamba","Perşembe","Cuma","Cumartesi","Pazar"))</f>
        <v/>
      </c>
    </row>
    <row r="2668" ht="10.5" customHeight="1" s="113">
      <c r="A2668" s="152" t="n">
        <v>44671</v>
      </c>
      <c r="B2668" s="153">
        <f>IF(A2668="","",YEAR(A2668))</f>
        <v/>
      </c>
      <c r="C2668" s="153">
        <f>IF(A2668="","",MONTH(A2668))</f>
        <v/>
      </c>
      <c r="D2668" s="153">
        <f>IF(A2668="","",CHOOSE(MONTH(A2668),"Ocak","Şubat","Mart","Nisan","Mayıs","Haziran","Temmuz","Ağustos","Eylül","Ekim","Kasım","Aralık"))</f>
        <v/>
      </c>
      <c r="E2668" s="153">
        <f>IF(A2668="","",ROUNDUP(MONTH(A2668)/3,0))</f>
        <v/>
      </c>
      <c r="F2668" s="153">
        <f>IF(A2668="","",WEEKNUM(A2668,2))</f>
        <v/>
      </c>
      <c r="G2668" s="153">
        <f>IF(A2668="","",WEEKDAY(A2668,2))</f>
        <v/>
      </c>
      <c r="H2668" s="153">
        <f>IF(A2668="","",CHOOSE(WEEKDAY(A2668,2),"Pazartesi","Salı","Çarşamba","Perşembe","Cuma","Cumartesi","Pazar"))</f>
        <v/>
      </c>
    </row>
    <row r="2669" ht="10.5" customHeight="1" s="113">
      <c r="A2669" s="152" t="n">
        <v>44672</v>
      </c>
      <c r="B2669" s="153">
        <f>IF(A2669="","",YEAR(A2669))</f>
        <v/>
      </c>
      <c r="C2669" s="153">
        <f>IF(A2669="","",MONTH(A2669))</f>
        <v/>
      </c>
      <c r="D2669" s="153">
        <f>IF(A2669="","",CHOOSE(MONTH(A2669),"Ocak","Şubat","Mart","Nisan","Mayıs","Haziran","Temmuz","Ağustos","Eylül","Ekim","Kasım","Aralık"))</f>
        <v/>
      </c>
      <c r="E2669" s="153">
        <f>IF(A2669="","",ROUNDUP(MONTH(A2669)/3,0))</f>
        <v/>
      </c>
      <c r="F2669" s="153">
        <f>IF(A2669="","",WEEKNUM(A2669,2))</f>
        <v/>
      </c>
      <c r="G2669" s="153">
        <f>IF(A2669="","",WEEKDAY(A2669,2))</f>
        <v/>
      </c>
      <c r="H2669" s="153">
        <f>IF(A2669="","",CHOOSE(WEEKDAY(A2669,2),"Pazartesi","Salı","Çarşamba","Perşembe","Cuma","Cumartesi","Pazar"))</f>
        <v/>
      </c>
    </row>
    <row r="2670" ht="10.5" customHeight="1" s="113">
      <c r="A2670" s="152" t="n">
        <v>44673</v>
      </c>
      <c r="B2670" s="153">
        <f>IF(A2670="","",YEAR(A2670))</f>
        <v/>
      </c>
      <c r="C2670" s="153">
        <f>IF(A2670="","",MONTH(A2670))</f>
        <v/>
      </c>
      <c r="D2670" s="153">
        <f>IF(A2670="","",CHOOSE(MONTH(A2670),"Ocak","Şubat","Mart","Nisan","Mayıs","Haziran","Temmuz","Ağustos","Eylül","Ekim","Kasım","Aralık"))</f>
        <v/>
      </c>
      <c r="E2670" s="153">
        <f>IF(A2670="","",ROUNDUP(MONTH(A2670)/3,0))</f>
        <v/>
      </c>
      <c r="F2670" s="153">
        <f>IF(A2670="","",WEEKNUM(A2670,2))</f>
        <v/>
      </c>
      <c r="G2670" s="153">
        <f>IF(A2670="","",WEEKDAY(A2670,2))</f>
        <v/>
      </c>
      <c r="H2670" s="153">
        <f>IF(A2670="","",CHOOSE(WEEKDAY(A2670,2),"Pazartesi","Salı","Çarşamba","Perşembe","Cuma","Cumartesi","Pazar"))</f>
        <v/>
      </c>
    </row>
    <row r="2671" ht="10.5" customHeight="1" s="113">
      <c r="A2671" s="152" t="n">
        <v>44674</v>
      </c>
      <c r="B2671" s="153">
        <f>IF(A2671="","",YEAR(A2671))</f>
        <v/>
      </c>
      <c r="C2671" s="153">
        <f>IF(A2671="","",MONTH(A2671))</f>
        <v/>
      </c>
      <c r="D2671" s="153">
        <f>IF(A2671="","",CHOOSE(MONTH(A2671),"Ocak","Şubat","Mart","Nisan","Mayıs","Haziran","Temmuz","Ağustos","Eylül","Ekim","Kasım","Aralık"))</f>
        <v/>
      </c>
      <c r="E2671" s="153">
        <f>IF(A2671="","",ROUNDUP(MONTH(A2671)/3,0))</f>
        <v/>
      </c>
      <c r="F2671" s="153">
        <f>IF(A2671="","",WEEKNUM(A2671,2))</f>
        <v/>
      </c>
      <c r="G2671" s="153">
        <f>IF(A2671="","",WEEKDAY(A2671,2))</f>
        <v/>
      </c>
      <c r="H2671" s="153">
        <f>IF(A2671="","",CHOOSE(WEEKDAY(A2671,2),"Pazartesi","Salı","Çarşamba","Perşembe","Cuma","Cumartesi","Pazar"))</f>
        <v/>
      </c>
    </row>
    <row r="2672" ht="10.5" customHeight="1" s="113">
      <c r="A2672" s="152" t="n">
        <v>44675</v>
      </c>
      <c r="B2672" s="153">
        <f>IF(A2672="","",YEAR(A2672))</f>
        <v/>
      </c>
      <c r="C2672" s="153">
        <f>IF(A2672="","",MONTH(A2672))</f>
        <v/>
      </c>
      <c r="D2672" s="153">
        <f>IF(A2672="","",CHOOSE(MONTH(A2672),"Ocak","Şubat","Mart","Nisan","Mayıs","Haziran","Temmuz","Ağustos","Eylül","Ekim","Kasım","Aralık"))</f>
        <v/>
      </c>
      <c r="E2672" s="153">
        <f>IF(A2672="","",ROUNDUP(MONTH(A2672)/3,0))</f>
        <v/>
      </c>
      <c r="F2672" s="153">
        <f>IF(A2672="","",WEEKNUM(A2672,2))</f>
        <v/>
      </c>
      <c r="G2672" s="153">
        <f>IF(A2672="","",WEEKDAY(A2672,2))</f>
        <v/>
      </c>
      <c r="H2672" s="153">
        <f>IF(A2672="","",CHOOSE(WEEKDAY(A2672,2),"Pazartesi","Salı","Çarşamba","Perşembe","Cuma","Cumartesi","Pazar"))</f>
        <v/>
      </c>
    </row>
    <row r="2673" ht="10.5" customHeight="1" s="113">
      <c r="A2673" s="152" t="n">
        <v>44676</v>
      </c>
      <c r="B2673" s="153">
        <f>IF(A2673="","",YEAR(A2673))</f>
        <v/>
      </c>
      <c r="C2673" s="153">
        <f>IF(A2673="","",MONTH(A2673))</f>
        <v/>
      </c>
      <c r="D2673" s="153">
        <f>IF(A2673="","",CHOOSE(MONTH(A2673),"Ocak","Şubat","Mart","Nisan","Mayıs","Haziran","Temmuz","Ağustos","Eylül","Ekim","Kasım","Aralık"))</f>
        <v/>
      </c>
      <c r="E2673" s="153">
        <f>IF(A2673="","",ROUNDUP(MONTH(A2673)/3,0))</f>
        <v/>
      </c>
      <c r="F2673" s="153">
        <f>IF(A2673="","",WEEKNUM(A2673,2))</f>
        <v/>
      </c>
      <c r="G2673" s="153">
        <f>IF(A2673="","",WEEKDAY(A2673,2))</f>
        <v/>
      </c>
      <c r="H2673" s="153">
        <f>IF(A2673="","",CHOOSE(WEEKDAY(A2673,2),"Pazartesi","Salı","Çarşamba","Perşembe","Cuma","Cumartesi","Pazar"))</f>
        <v/>
      </c>
    </row>
    <row r="2674" ht="10.5" customHeight="1" s="113">
      <c r="A2674" s="152" t="n">
        <v>44677</v>
      </c>
      <c r="B2674" s="153">
        <f>IF(A2674="","",YEAR(A2674))</f>
        <v/>
      </c>
      <c r="C2674" s="153">
        <f>IF(A2674="","",MONTH(A2674))</f>
        <v/>
      </c>
      <c r="D2674" s="153">
        <f>IF(A2674="","",CHOOSE(MONTH(A2674),"Ocak","Şubat","Mart","Nisan","Mayıs","Haziran","Temmuz","Ağustos","Eylül","Ekim","Kasım","Aralık"))</f>
        <v/>
      </c>
      <c r="E2674" s="153">
        <f>IF(A2674="","",ROUNDUP(MONTH(A2674)/3,0))</f>
        <v/>
      </c>
      <c r="F2674" s="153">
        <f>IF(A2674="","",WEEKNUM(A2674,2))</f>
        <v/>
      </c>
      <c r="G2674" s="153">
        <f>IF(A2674="","",WEEKDAY(A2674,2))</f>
        <v/>
      </c>
      <c r="H2674" s="153">
        <f>IF(A2674="","",CHOOSE(WEEKDAY(A2674,2),"Pazartesi","Salı","Çarşamba","Perşembe","Cuma","Cumartesi","Pazar"))</f>
        <v/>
      </c>
    </row>
    <row r="2675" ht="10.5" customHeight="1" s="113">
      <c r="A2675" s="152" t="n">
        <v>44678</v>
      </c>
      <c r="B2675" s="153">
        <f>IF(A2675="","",YEAR(A2675))</f>
        <v/>
      </c>
      <c r="C2675" s="153">
        <f>IF(A2675="","",MONTH(A2675))</f>
        <v/>
      </c>
      <c r="D2675" s="153">
        <f>IF(A2675="","",CHOOSE(MONTH(A2675),"Ocak","Şubat","Mart","Nisan","Mayıs","Haziran","Temmuz","Ağustos","Eylül","Ekim","Kasım","Aralık"))</f>
        <v/>
      </c>
      <c r="E2675" s="153">
        <f>IF(A2675="","",ROUNDUP(MONTH(A2675)/3,0))</f>
        <v/>
      </c>
      <c r="F2675" s="153">
        <f>IF(A2675="","",WEEKNUM(A2675,2))</f>
        <v/>
      </c>
      <c r="G2675" s="153">
        <f>IF(A2675="","",WEEKDAY(A2675,2))</f>
        <v/>
      </c>
      <c r="H2675" s="153">
        <f>IF(A2675="","",CHOOSE(WEEKDAY(A2675,2),"Pazartesi","Salı","Çarşamba","Perşembe","Cuma","Cumartesi","Pazar"))</f>
        <v/>
      </c>
    </row>
    <row r="2676" ht="10.5" customHeight="1" s="113">
      <c r="A2676" s="152" t="n">
        <v>44679</v>
      </c>
      <c r="B2676" s="153">
        <f>IF(A2676="","",YEAR(A2676))</f>
        <v/>
      </c>
      <c r="C2676" s="153">
        <f>IF(A2676="","",MONTH(A2676))</f>
        <v/>
      </c>
      <c r="D2676" s="153">
        <f>IF(A2676="","",CHOOSE(MONTH(A2676),"Ocak","Şubat","Mart","Nisan","Mayıs","Haziran","Temmuz","Ağustos","Eylül","Ekim","Kasım","Aralık"))</f>
        <v/>
      </c>
      <c r="E2676" s="153">
        <f>IF(A2676="","",ROUNDUP(MONTH(A2676)/3,0))</f>
        <v/>
      </c>
      <c r="F2676" s="153">
        <f>IF(A2676="","",WEEKNUM(A2676,2))</f>
        <v/>
      </c>
      <c r="G2676" s="153">
        <f>IF(A2676="","",WEEKDAY(A2676,2))</f>
        <v/>
      </c>
      <c r="H2676" s="153">
        <f>IF(A2676="","",CHOOSE(WEEKDAY(A2676,2),"Pazartesi","Salı","Çarşamba","Perşembe","Cuma","Cumartesi","Pazar"))</f>
        <v/>
      </c>
    </row>
    <row r="2677" ht="10.5" customHeight="1" s="113">
      <c r="A2677" s="152" t="n">
        <v>44680</v>
      </c>
      <c r="B2677" s="153">
        <f>IF(A2677="","",YEAR(A2677))</f>
        <v/>
      </c>
      <c r="C2677" s="153">
        <f>IF(A2677="","",MONTH(A2677))</f>
        <v/>
      </c>
      <c r="D2677" s="153">
        <f>IF(A2677="","",CHOOSE(MONTH(A2677),"Ocak","Şubat","Mart","Nisan","Mayıs","Haziran","Temmuz","Ağustos","Eylül","Ekim","Kasım","Aralık"))</f>
        <v/>
      </c>
      <c r="E2677" s="153">
        <f>IF(A2677="","",ROUNDUP(MONTH(A2677)/3,0))</f>
        <v/>
      </c>
      <c r="F2677" s="153">
        <f>IF(A2677="","",WEEKNUM(A2677,2))</f>
        <v/>
      </c>
      <c r="G2677" s="153">
        <f>IF(A2677="","",WEEKDAY(A2677,2))</f>
        <v/>
      </c>
      <c r="H2677" s="153">
        <f>IF(A2677="","",CHOOSE(WEEKDAY(A2677,2),"Pazartesi","Salı","Çarşamba","Perşembe","Cuma","Cumartesi","Pazar"))</f>
        <v/>
      </c>
    </row>
    <row r="2678" ht="10.5" customHeight="1" s="113">
      <c r="A2678" s="152" t="n">
        <v>44681</v>
      </c>
      <c r="B2678" s="153">
        <f>IF(A2678="","",YEAR(A2678))</f>
        <v/>
      </c>
      <c r="C2678" s="153">
        <f>IF(A2678="","",MONTH(A2678))</f>
        <v/>
      </c>
      <c r="D2678" s="153">
        <f>IF(A2678="","",CHOOSE(MONTH(A2678),"Ocak","Şubat","Mart","Nisan","Mayıs","Haziran","Temmuz","Ağustos","Eylül","Ekim","Kasım","Aralık"))</f>
        <v/>
      </c>
      <c r="E2678" s="153">
        <f>IF(A2678="","",ROUNDUP(MONTH(A2678)/3,0))</f>
        <v/>
      </c>
      <c r="F2678" s="153">
        <f>IF(A2678="","",WEEKNUM(A2678,2))</f>
        <v/>
      </c>
      <c r="G2678" s="153">
        <f>IF(A2678="","",WEEKDAY(A2678,2))</f>
        <v/>
      </c>
      <c r="H2678" s="153">
        <f>IF(A2678="","",CHOOSE(WEEKDAY(A2678,2),"Pazartesi","Salı","Çarşamba","Perşembe","Cuma","Cumartesi","Pazar"))</f>
        <v/>
      </c>
    </row>
    <row r="2679" ht="10.5" customHeight="1" s="113">
      <c r="A2679" s="152" t="n">
        <v>44682</v>
      </c>
      <c r="B2679" s="153">
        <f>IF(A2679="","",YEAR(A2679))</f>
        <v/>
      </c>
      <c r="C2679" s="153">
        <f>IF(A2679="","",MONTH(A2679))</f>
        <v/>
      </c>
      <c r="D2679" s="153">
        <f>IF(A2679="","",CHOOSE(MONTH(A2679),"Ocak","Şubat","Mart","Nisan","Mayıs","Haziran","Temmuz","Ağustos","Eylül","Ekim","Kasım","Aralık"))</f>
        <v/>
      </c>
      <c r="E2679" s="153">
        <f>IF(A2679="","",ROUNDUP(MONTH(A2679)/3,0))</f>
        <v/>
      </c>
      <c r="F2679" s="153">
        <f>IF(A2679="","",WEEKNUM(A2679,2))</f>
        <v/>
      </c>
      <c r="G2679" s="153">
        <f>IF(A2679="","",WEEKDAY(A2679,2))</f>
        <v/>
      </c>
      <c r="H2679" s="153">
        <f>IF(A2679="","",CHOOSE(WEEKDAY(A2679,2),"Pazartesi","Salı","Çarşamba","Perşembe","Cuma","Cumartesi","Pazar"))</f>
        <v/>
      </c>
    </row>
    <row r="2680" ht="10.5" customHeight="1" s="113">
      <c r="A2680" s="152" t="n">
        <v>44683</v>
      </c>
      <c r="B2680" s="153">
        <f>IF(A2680="","",YEAR(A2680))</f>
        <v/>
      </c>
      <c r="C2680" s="153">
        <f>IF(A2680="","",MONTH(A2680))</f>
        <v/>
      </c>
      <c r="D2680" s="153">
        <f>IF(A2680="","",CHOOSE(MONTH(A2680),"Ocak","Şubat","Mart","Nisan","Mayıs","Haziran","Temmuz","Ağustos","Eylül","Ekim","Kasım","Aralık"))</f>
        <v/>
      </c>
      <c r="E2680" s="153">
        <f>IF(A2680="","",ROUNDUP(MONTH(A2680)/3,0))</f>
        <v/>
      </c>
      <c r="F2680" s="153">
        <f>IF(A2680="","",WEEKNUM(A2680,2))</f>
        <v/>
      </c>
      <c r="G2680" s="153">
        <f>IF(A2680="","",WEEKDAY(A2680,2))</f>
        <v/>
      </c>
      <c r="H2680" s="153">
        <f>IF(A2680="","",CHOOSE(WEEKDAY(A2680,2),"Pazartesi","Salı","Çarşamba","Perşembe","Cuma","Cumartesi","Pazar"))</f>
        <v/>
      </c>
    </row>
    <row r="2681" ht="10.5" customHeight="1" s="113">
      <c r="A2681" s="152" t="n">
        <v>44684</v>
      </c>
      <c r="B2681" s="153">
        <f>IF(A2681="","",YEAR(A2681))</f>
        <v/>
      </c>
      <c r="C2681" s="153">
        <f>IF(A2681="","",MONTH(A2681))</f>
        <v/>
      </c>
      <c r="D2681" s="153">
        <f>IF(A2681="","",CHOOSE(MONTH(A2681),"Ocak","Şubat","Mart","Nisan","Mayıs","Haziran","Temmuz","Ağustos","Eylül","Ekim","Kasım","Aralık"))</f>
        <v/>
      </c>
      <c r="E2681" s="153">
        <f>IF(A2681="","",ROUNDUP(MONTH(A2681)/3,0))</f>
        <v/>
      </c>
      <c r="F2681" s="153">
        <f>IF(A2681="","",WEEKNUM(A2681,2))</f>
        <v/>
      </c>
      <c r="G2681" s="153">
        <f>IF(A2681="","",WEEKDAY(A2681,2))</f>
        <v/>
      </c>
      <c r="H2681" s="153">
        <f>IF(A2681="","",CHOOSE(WEEKDAY(A2681,2),"Pazartesi","Salı","Çarşamba","Perşembe","Cuma","Cumartesi","Pazar"))</f>
        <v/>
      </c>
    </row>
    <row r="2682" ht="10.5" customHeight="1" s="113">
      <c r="A2682" s="152" t="n">
        <v>44685</v>
      </c>
      <c r="B2682" s="153">
        <f>IF(A2682="","",YEAR(A2682))</f>
        <v/>
      </c>
      <c r="C2682" s="153">
        <f>IF(A2682="","",MONTH(A2682))</f>
        <v/>
      </c>
      <c r="D2682" s="153">
        <f>IF(A2682="","",CHOOSE(MONTH(A2682),"Ocak","Şubat","Mart","Nisan","Mayıs","Haziran","Temmuz","Ağustos","Eylül","Ekim","Kasım","Aralık"))</f>
        <v/>
      </c>
      <c r="E2682" s="153">
        <f>IF(A2682="","",ROUNDUP(MONTH(A2682)/3,0))</f>
        <v/>
      </c>
      <c r="F2682" s="153">
        <f>IF(A2682="","",WEEKNUM(A2682,2))</f>
        <v/>
      </c>
      <c r="G2682" s="153">
        <f>IF(A2682="","",WEEKDAY(A2682,2))</f>
        <v/>
      </c>
      <c r="H2682" s="153">
        <f>IF(A2682="","",CHOOSE(WEEKDAY(A2682,2),"Pazartesi","Salı","Çarşamba","Perşembe","Cuma","Cumartesi","Pazar"))</f>
        <v/>
      </c>
    </row>
    <row r="2683" ht="10.5" customHeight="1" s="113">
      <c r="A2683" s="152" t="n">
        <v>44686</v>
      </c>
      <c r="B2683" s="153">
        <f>IF(A2683="","",YEAR(A2683))</f>
        <v/>
      </c>
      <c r="C2683" s="153">
        <f>IF(A2683="","",MONTH(A2683))</f>
        <v/>
      </c>
      <c r="D2683" s="153">
        <f>IF(A2683="","",CHOOSE(MONTH(A2683),"Ocak","Şubat","Mart","Nisan","Mayıs","Haziran","Temmuz","Ağustos","Eylül","Ekim","Kasım","Aralık"))</f>
        <v/>
      </c>
      <c r="E2683" s="153">
        <f>IF(A2683="","",ROUNDUP(MONTH(A2683)/3,0))</f>
        <v/>
      </c>
      <c r="F2683" s="153">
        <f>IF(A2683="","",WEEKNUM(A2683,2))</f>
        <v/>
      </c>
      <c r="G2683" s="153">
        <f>IF(A2683="","",WEEKDAY(A2683,2))</f>
        <v/>
      </c>
      <c r="H2683" s="153">
        <f>IF(A2683="","",CHOOSE(WEEKDAY(A2683,2),"Pazartesi","Salı","Çarşamba","Perşembe","Cuma","Cumartesi","Pazar"))</f>
        <v/>
      </c>
    </row>
    <row r="2684" ht="10.5" customHeight="1" s="113">
      <c r="A2684" s="152" t="n">
        <v>44687</v>
      </c>
      <c r="B2684" s="153">
        <f>IF(A2684="","",YEAR(A2684))</f>
        <v/>
      </c>
      <c r="C2684" s="153">
        <f>IF(A2684="","",MONTH(A2684))</f>
        <v/>
      </c>
      <c r="D2684" s="153">
        <f>IF(A2684="","",CHOOSE(MONTH(A2684),"Ocak","Şubat","Mart","Nisan","Mayıs","Haziran","Temmuz","Ağustos","Eylül","Ekim","Kasım","Aralık"))</f>
        <v/>
      </c>
      <c r="E2684" s="153">
        <f>IF(A2684="","",ROUNDUP(MONTH(A2684)/3,0))</f>
        <v/>
      </c>
      <c r="F2684" s="153">
        <f>IF(A2684="","",WEEKNUM(A2684,2))</f>
        <v/>
      </c>
      <c r="G2684" s="153">
        <f>IF(A2684="","",WEEKDAY(A2684,2))</f>
        <v/>
      </c>
      <c r="H2684" s="153">
        <f>IF(A2684="","",CHOOSE(WEEKDAY(A2684,2),"Pazartesi","Salı","Çarşamba","Perşembe","Cuma","Cumartesi","Pazar"))</f>
        <v/>
      </c>
    </row>
    <row r="2685" ht="10.5" customHeight="1" s="113">
      <c r="A2685" s="152" t="n">
        <v>44688</v>
      </c>
      <c r="B2685" s="153">
        <f>IF(A2685="","",YEAR(A2685))</f>
        <v/>
      </c>
      <c r="C2685" s="153">
        <f>IF(A2685="","",MONTH(A2685))</f>
        <v/>
      </c>
      <c r="D2685" s="153">
        <f>IF(A2685="","",CHOOSE(MONTH(A2685),"Ocak","Şubat","Mart","Nisan","Mayıs","Haziran","Temmuz","Ağustos","Eylül","Ekim","Kasım","Aralık"))</f>
        <v/>
      </c>
      <c r="E2685" s="153">
        <f>IF(A2685="","",ROUNDUP(MONTH(A2685)/3,0))</f>
        <v/>
      </c>
      <c r="F2685" s="153">
        <f>IF(A2685="","",WEEKNUM(A2685,2))</f>
        <v/>
      </c>
      <c r="G2685" s="153">
        <f>IF(A2685="","",WEEKDAY(A2685,2))</f>
        <v/>
      </c>
      <c r="H2685" s="153">
        <f>IF(A2685="","",CHOOSE(WEEKDAY(A2685,2),"Pazartesi","Salı","Çarşamba","Perşembe","Cuma","Cumartesi","Pazar"))</f>
        <v/>
      </c>
    </row>
    <row r="2686" ht="10.5" customHeight="1" s="113">
      <c r="A2686" s="152" t="n">
        <v>44689</v>
      </c>
      <c r="B2686" s="153">
        <f>IF(A2686="","",YEAR(A2686))</f>
        <v/>
      </c>
      <c r="C2686" s="153">
        <f>IF(A2686="","",MONTH(A2686))</f>
        <v/>
      </c>
      <c r="D2686" s="153">
        <f>IF(A2686="","",CHOOSE(MONTH(A2686),"Ocak","Şubat","Mart","Nisan","Mayıs","Haziran","Temmuz","Ağustos","Eylül","Ekim","Kasım","Aralık"))</f>
        <v/>
      </c>
      <c r="E2686" s="153">
        <f>IF(A2686="","",ROUNDUP(MONTH(A2686)/3,0))</f>
        <v/>
      </c>
      <c r="F2686" s="153">
        <f>IF(A2686="","",WEEKNUM(A2686,2))</f>
        <v/>
      </c>
      <c r="G2686" s="153">
        <f>IF(A2686="","",WEEKDAY(A2686,2))</f>
        <v/>
      </c>
      <c r="H2686" s="153">
        <f>IF(A2686="","",CHOOSE(WEEKDAY(A2686,2),"Pazartesi","Salı","Çarşamba","Perşembe","Cuma","Cumartesi","Pazar"))</f>
        <v/>
      </c>
    </row>
    <row r="2687" ht="10.5" customHeight="1" s="113">
      <c r="A2687" s="152" t="n">
        <v>44690</v>
      </c>
      <c r="B2687" s="153">
        <f>IF(A2687="","",YEAR(A2687))</f>
        <v/>
      </c>
      <c r="C2687" s="153">
        <f>IF(A2687="","",MONTH(A2687))</f>
        <v/>
      </c>
      <c r="D2687" s="153">
        <f>IF(A2687="","",CHOOSE(MONTH(A2687),"Ocak","Şubat","Mart","Nisan","Mayıs","Haziran","Temmuz","Ağustos","Eylül","Ekim","Kasım","Aralık"))</f>
        <v/>
      </c>
      <c r="E2687" s="153">
        <f>IF(A2687="","",ROUNDUP(MONTH(A2687)/3,0))</f>
        <v/>
      </c>
      <c r="F2687" s="153">
        <f>IF(A2687="","",WEEKNUM(A2687,2))</f>
        <v/>
      </c>
      <c r="G2687" s="153">
        <f>IF(A2687="","",WEEKDAY(A2687,2))</f>
        <v/>
      </c>
      <c r="H2687" s="153">
        <f>IF(A2687="","",CHOOSE(WEEKDAY(A2687,2),"Pazartesi","Salı","Çarşamba","Perşembe","Cuma","Cumartesi","Pazar"))</f>
        <v/>
      </c>
    </row>
    <row r="2688" ht="10.5" customHeight="1" s="113">
      <c r="A2688" s="152" t="n">
        <v>44691</v>
      </c>
      <c r="B2688" s="153">
        <f>IF(A2688="","",YEAR(A2688))</f>
        <v/>
      </c>
      <c r="C2688" s="153">
        <f>IF(A2688="","",MONTH(A2688))</f>
        <v/>
      </c>
      <c r="D2688" s="153">
        <f>IF(A2688="","",CHOOSE(MONTH(A2688),"Ocak","Şubat","Mart","Nisan","Mayıs","Haziran","Temmuz","Ağustos","Eylül","Ekim","Kasım","Aralık"))</f>
        <v/>
      </c>
      <c r="E2688" s="153">
        <f>IF(A2688="","",ROUNDUP(MONTH(A2688)/3,0))</f>
        <v/>
      </c>
      <c r="F2688" s="153">
        <f>IF(A2688="","",WEEKNUM(A2688,2))</f>
        <v/>
      </c>
      <c r="G2688" s="153">
        <f>IF(A2688="","",WEEKDAY(A2688,2))</f>
        <v/>
      </c>
      <c r="H2688" s="153">
        <f>IF(A2688="","",CHOOSE(WEEKDAY(A2688,2),"Pazartesi","Salı","Çarşamba","Perşembe","Cuma","Cumartesi","Pazar"))</f>
        <v/>
      </c>
    </row>
    <row r="2689" ht="10.5" customHeight="1" s="113">
      <c r="A2689" s="152" t="n">
        <v>44692</v>
      </c>
      <c r="B2689" s="153">
        <f>IF(A2689="","",YEAR(A2689))</f>
        <v/>
      </c>
      <c r="C2689" s="153">
        <f>IF(A2689="","",MONTH(A2689))</f>
        <v/>
      </c>
      <c r="D2689" s="153">
        <f>IF(A2689="","",CHOOSE(MONTH(A2689),"Ocak","Şubat","Mart","Nisan","Mayıs","Haziran","Temmuz","Ağustos","Eylül","Ekim","Kasım","Aralık"))</f>
        <v/>
      </c>
      <c r="E2689" s="153">
        <f>IF(A2689="","",ROUNDUP(MONTH(A2689)/3,0))</f>
        <v/>
      </c>
      <c r="F2689" s="153">
        <f>IF(A2689="","",WEEKNUM(A2689,2))</f>
        <v/>
      </c>
      <c r="G2689" s="153">
        <f>IF(A2689="","",WEEKDAY(A2689,2))</f>
        <v/>
      </c>
      <c r="H2689" s="153">
        <f>IF(A2689="","",CHOOSE(WEEKDAY(A2689,2),"Pazartesi","Salı","Çarşamba","Perşembe","Cuma","Cumartesi","Pazar"))</f>
        <v/>
      </c>
    </row>
    <row r="2690" ht="10.5" customHeight="1" s="113">
      <c r="A2690" s="152" t="n">
        <v>44693</v>
      </c>
      <c r="B2690" s="153">
        <f>IF(A2690="","",YEAR(A2690))</f>
        <v/>
      </c>
      <c r="C2690" s="153">
        <f>IF(A2690="","",MONTH(A2690))</f>
        <v/>
      </c>
      <c r="D2690" s="153">
        <f>IF(A2690="","",CHOOSE(MONTH(A2690),"Ocak","Şubat","Mart","Nisan","Mayıs","Haziran","Temmuz","Ağustos","Eylül","Ekim","Kasım","Aralık"))</f>
        <v/>
      </c>
      <c r="E2690" s="153">
        <f>IF(A2690="","",ROUNDUP(MONTH(A2690)/3,0))</f>
        <v/>
      </c>
      <c r="F2690" s="153">
        <f>IF(A2690="","",WEEKNUM(A2690,2))</f>
        <v/>
      </c>
      <c r="G2690" s="153">
        <f>IF(A2690="","",WEEKDAY(A2690,2))</f>
        <v/>
      </c>
      <c r="H2690" s="153">
        <f>IF(A2690="","",CHOOSE(WEEKDAY(A2690,2),"Pazartesi","Salı","Çarşamba","Perşembe","Cuma","Cumartesi","Pazar"))</f>
        <v/>
      </c>
    </row>
    <row r="2691" ht="10.5" customHeight="1" s="113">
      <c r="A2691" s="152" t="n">
        <v>44694</v>
      </c>
      <c r="B2691" s="153">
        <f>IF(A2691="","",YEAR(A2691))</f>
        <v/>
      </c>
      <c r="C2691" s="153">
        <f>IF(A2691="","",MONTH(A2691))</f>
        <v/>
      </c>
      <c r="D2691" s="153">
        <f>IF(A2691="","",CHOOSE(MONTH(A2691),"Ocak","Şubat","Mart","Nisan","Mayıs","Haziran","Temmuz","Ağustos","Eylül","Ekim","Kasım","Aralık"))</f>
        <v/>
      </c>
      <c r="E2691" s="153">
        <f>IF(A2691="","",ROUNDUP(MONTH(A2691)/3,0))</f>
        <v/>
      </c>
      <c r="F2691" s="153">
        <f>IF(A2691="","",WEEKNUM(A2691,2))</f>
        <v/>
      </c>
      <c r="G2691" s="153">
        <f>IF(A2691="","",WEEKDAY(A2691,2))</f>
        <v/>
      </c>
      <c r="H2691" s="153">
        <f>IF(A2691="","",CHOOSE(WEEKDAY(A2691,2),"Pazartesi","Salı","Çarşamba","Perşembe","Cuma","Cumartesi","Pazar"))</f>
        <v/>
      </c>
    </row>
    <row r="2692" ht="10.5" customHeight="1" s="113">
      <c r="A2692" s="152" t="n">
        <v>44695</v>
      </c>
      <c r="B2692" s="153">
        <f>IF(A2692="","",YEAR(A2692))</f>
        <v/>
      </c>
      <c r="C2692" s="153">
        <f>IF(A2692="","",MONTH(A2692))</f>
        <v/>
      </c>
      <c r="D2692" s="153">
        <f>IF(A2692="","",CHOOSE(MONTH(A2692),"Ocak","Şubat","Mart","Nisan","Mayıs","Haziran","Temmuz","Ağustos","Eylül","Ekim","Kasım","Aralık"))</f>
        <v/>
      </c>
      <c r="E2692" s="153">
        <f>IF(A2692="","",ROUNDUP(MONTH(A2692)/3,0))</f>
        <v/>
      </c>
      <c r="F2692" s="153">
        <f>IF(A2692="","",WEEKNUM(A2692,2))</f>
        <v/>
      </c>
      <c r="G2692" s="153">
        <f>IF(A2692="","",WEEKDAY(A2692,2))</f>
        <v/>
      </c>
      <c r="H2692" s="153">
        <f>IF(A2692="","",CHOOSE(WEEKDAY(A2692,2),"Pazartesi","Salı","Çarşamba","Perşembe","Cuma","Cumartesi","Pazar"))</f>
        <v/>
      </c>
    </row>
    <row r="2693" ht="10.5" customHeight="1" s="113">
      <c r="A2693" s="152" t="n">
        <v>44696</v>
      </c>
      <c r="B2693" s="153">
        <f>IF(A2693="","",YEAR(A2693))</f>
        <v/>
      </c>
      <c r="C2693" s="153">
        <f>IF(A2693="","",MONTH(A2693))</f>
        <v/>
      </c>
      <c r="D2693" s="153">
        <f>IF(A2693="","",CHOOSE(MONTH(A2693),"Ocak","Şubat","Mart","Nisan","Mayıs","Haziran","Temmuz","Ağustos","Eylül","Ekim","Kasım","Aralık"))</f>
        <v/>
      </c>
      <c r="E2693" s="153">
        <f>IF(A2693="","",ROUNDUP(MONTH(A2693)/3,0))</f>
        <v/>
      </c>
      <c r="F2693" s="153">
        <f>IF(A2693="","",WEEKNUM(A2693,2))</f>
        <v/>
      </c>
      <c r="G2693" s="153">
        <f>IF(A2693="","",WEEKDAY(A2693,2))</f>
        <v/>
      </c>
      <c r="H2693" s="153">
        <f>IF(A2693="","",CHOOSE(WEEKDAY(A2693,2),"Pazartesi","Salı","Çarşamba","Perşembe","Cuma","Cumartesi","Pazar"))</f>
        <v/>
      </c>
    </row>
    <row r="2694" ht="10.5" customHeight="1" s="113">
      <c r="A2694" s="152" t="n">
        <v>44697</v>
      </c>
      <c r="B2694" s="153">
        <f>IF(A2694="","",YEAR(A2694))</f>
        <v/>
      </c>
      <c r="C2694" s="153">
        <f>IF(A2694="","",MONTH(A2694))</f>
        <v/>
      </c>
      <c r="D2694" s="153">
        <f>IF(A2694="","",CHOOSE(MONTH(A2694),"Ocak","Şubat","Mart","Nisan","Mayıs","Haziran","Temmuz","Ağustos","Eylül","Ekim","Kasım","Aralık"))</f>
        <v/>
      </c>
      <c r="E2694" s="153">
        <f>IF(A2694="","",ROUNDUP(MONTH(A2694)/3,0))</f>
        <v/>
      </c>
      <c r="F2694" s="153">
        <f>IF(A2694="","",WEEKNUM(A2694,2))</f>
        <v/>
      </c>
      <c r="G2694" s="153">
        <f>IF(A2694="","",WEEKDAY(A2694,2))</f>
        <v/>
      </c>
      <c r="H2694" s="153">
        <f>IF(A2694="","",CHOOSE(WEEKDAY(A2694,2),"Pazartesi","Salı","Çarşamba","Perşembe","Cuma","Cumartesi","Pazar"))</f>
        <v/>
      </c>
    </row>
    <row r="2695" ht="10.5" customHeight="1" s="113">
      <c r="A2695" s="152" t="n">
        <v>44698</v>
      </c>
      <c r="B2695" s="153">
        <f>IF(A2695="","",YEAR(A2695))</f>
        <v/>
      </c>
      <c r="C2695" s="153">
        <f>IF(A2695="","",MONTH(A2695))</f>
        <v/>
      </c>
      <c r="D2695" s="153">
        <f>IF(A2695="","",CHOOSE(MONTH(A2695),"Ocak","Şubat","Mart","Nisan","Mayıs","Haziran","Temmuz","Ağustos","Eylül","Ekim","Kasım","Aralık"))</f>
        <v/>
      </c>
      <c r="E2695" s="153">
        <f>IF(A2695="","",ROUNDUP(MONTH(A2695)/3,0))</f>
        <v/>
      </c>
      <c r="F2695" s="153">
        <f>IF(A2695="","",WEEKNUM(A2695,2))</f>
        <v/>
      </c>
      <c r="G2695" s="153">
        <f>IF(A2695="","",WEEKDAY(A2695,2))</f>
        <v/>
      </c>
      <c r="H2695" s="153">
        <f>IF(A2695="","",CHOOSE(WEEKDAY(A2695,2),"Pazartesi","Salı","Çarşamba","Perşembe","Cuma","Cumartesi","Pazar"))</f>
        <v/>
      </c>
    </row>
    <row r="2696" ht="10.5" customHeight="1" s="113">
      <c r="A2696" s="152" t="n">
        <v>44699</v>
      </c>
      <c r="B2696" s="153">
        <f>IF(A2696="","",YEAR(A2696))</f>
        <v/>
      </c>
      <c r="C2696" s="153">
        <f>IF(A2696="","",MONTH(A2696))</f>
        <v/>
      </c>
      <c r="D2696" s="153">
        <f>IF(A2696="","",CHOOSE(MONTH(A2696),"Ocak","Şubat","Mart","Nisan","Mayıs","Haziran","Temmuz","Ağustos","Eylül","Ekim","Kasım","Aralık"))</f>
        <v/>
      </c>
      <c r="E2696" s="153">
        <f>IF(A2696="","",ROUNDUP(MONTH(A2696)/3,0))</f>
        <v/>
      </c>
      <c r="F2696" s="153">
        <f>IF(A2696="","",WEEKNUM(A2696,2))</f>
        <v/>
      </c>
      <c r="G2696" s="153">
        <f>IF(A2696="","",WEEKDAY(A2696,2))</f>
        <v/>
      </c>
      <c r="H2696" s="153">
        <f>IF(A2696="","",CHOOSE(WEEKDAY(A2696,2),"Pazartesi","Salı","Çarşamba","Perşembe","Cuma","Cumartesi","Pazar"))</f>
        <v/>
      </c>
    </row>
    <row r="2697" ht="10.5" customHeight="1" s="113">
      <c r="A2697" s="152" t="n">
        <v>44700</v>
      </c>
      <c r="B2697" s="153">
        <f>IF(A2697="","",YEAR(A2697))</f>
        <v/>
      </c>
      <c r="C2697" s="153">
        <f>IF(A2697="","",MONTH(A2697))</f>
        <v/>
      </c>
      <c r="D2697" s="153">
        <f>IF(A2697="","",CHOOSE(MONTH(A2697),"Ocak","Şubat","Mart","Nisan","Mayıs","Haziran","Temmuz","Ağustos","Eylül","Ekim","Kasım","Aralık"))</f>
        <v/>
      </c>
      <c r="E2697" s="153">
        <f>IF(A2697="","",ROUNDUP(MONTH(A2697)/3,0))</f>
        <v/>
      </c>
      <c r="F2697" s="153">
        <f>IF(A2697="","",WEEKNUM(A2697,2))</f>
        <v/>
      </c>
      <c r="G2697" s="153">
        <f>IF(A2697="","",WEEKDAY(A2697,2))</f>
        <v/>
      </c>
      <c r="H2697" s="153">
        <f>IF(A2697="","",CHOOSE(WEEKDAY(A2697,2),"Pazartesi","Salı","Çarşamba","Perşembe","Cuma","Cumartesi","Pazar"))</f>
        <v/>
      </c>
    </row>
    <row r="2698" ht="10.5" customHeight="1" s="113">
      <c r="A2698" s="152" t="n">
        <v>44701</v>
      </c>
      <c r="B2698" s="153">
        <f>IF(A2698="","",YEAR(A2698))</f>
        <v/>
      </c>
      <c r="C2698" s="153">
        <f>IF(A2698="","",MONTH(A2698))</f>
        <v/>
      </c>
      <c r="D2698" s="153">
        <f>IF(A2698="","",CHOOSE(MONTH(A2698),"Ocak","Şubat","Mart","Nisan","Mayıs","Haziran","Temmuz","Ağustos","Eylül","Ekim","Kasım","Aralık"))</f>
        <v/>
      </c>
      <c r="E2698" s="153">
        <f>IF(A2698="","",ROUNDUP(MONTH(A2698)/3,0))</f>
        <v/>
      </c>
      <c r="F2698" s="153">
        <f>IF(A2698="","",WEEKNUM(A2698,2))</f>
        <v/>
      </c>
      <c r="G2698" s="153">
        <f>IF(A2698="","",WEEKDAY(A2698,2))</f>
        <v/>
      </c>
      <c r="H2698" s="153">
        <f>IF(A2698="","",CHOOSE(WEEKDAY(A2698,2),"Pazartesi","Salı","Çarşamba","Perşembe","Cuma","Cumartesi","Pazar"))</f>
        <v/>
      </c>
    </row>
    <row r="2699" ht="10.5" customHeight="1" s="113">
      <c r="A2699" s="152" t="n">
        <v>44702</v>
      </c>
      <c r="B2699" s="153">
        <f>IF(A2699="","",YEAR(A2699))</f>
        <v/>
      </c>
      <c r="C2699" s="153">
        <f>IF(A2699="","",MONTH(A2699))</f>
        <v/>
      </c>
      <c r="D2699" s="153">
        <f>IF(A2699="","",CHOOSE(MONTH(A2699),"Ocak","Şubat","Mart","Nisan","Mayıs","Haziran","Temmuz","Ağustos","Eylül","Ekim","Kasım","Aralık"))</f>
        <v/>
      </c>
      <c r="E2699" s="153">
        <f>IF(A2699="","",ROUNDUP(MONTH(A2699)/3,0))</f>
        <v/>
      </c>
      <c r="F2699" s="153">
        <f>IF(A2699="","",WEEKNUM(A2699,2))</f>
        <v/>
      </c>
      <c r="G2699" s="153">
        <f>IF(A2699="","",WEEKDAY(A2699,2))</f>
        <v/>
      </c>
      <c r="H2699" s="153">
        <f>IF(A2699="","",CHOOSE(WEEKDAY(A2699,2),"Pazartesi","Salı","Çarşamba","Perşembe","Cuma","Cumartesi","Pazar"))</f>
        <v/>
      </c>
    </row>
    <row r="2700" ht="10.5" customHeight="1" s="113">
      <c r="A2700" s="152" t="n">
        <v>44703</v>
      </c>
      <c r="B2700" s="153">
        <f>IF(A2700="","",YEAR(A2700))</f>
        <v/>
      </c>
      <c r="C2700" s="153">
        <f>IF(A2700="","",MONTH(A2700))</f>
        <v/>
      </c>
      <c r="D2700" s="153">
        <f>IF(A2700="","",CHOOSE(MONTH(A2700),"Ocak","Şubat","Mart","Nisan","Mayıs","Haziran","Temmuz","Ağustos","Eylül","Ekim","Kasım","Aralık"))</f>
        <v/>
      </c>
      <c r="E2700" s="153">
        <f>IF(A2700="","",ROUNDUP(MONTH(A2700)/3,0))</f>
        <v/>
      </c>
      <c r="F2700" s="153">
        <f>IF(A2700="","",WEEKNUM(A2700,2))</f>
        <v/>
      </c>
      <c r="G2700" s="153">
        <f>IF(A2700="","",WEEKDAY(A2700,2))</f>
        <v/>
      </c>
      <c r="H2700" s="153">
        <f>IF(A2700="","",CHOOSE(WEEKDAY(A2700,2),"Pazartesi","Salı","Çarşamba","Perşembe","Cuma","Cumartesi","Pazar"))</f>
        <v/>
      </c>
    </row>
    <row r="2701" ht="10.5" customHeight="1" s="113">
      <c r="A2701" s="152" t="n">
        <v>44704</v>
      </c>
      <c r="B2701" s="153">
        <f>IF(A2701="","",YEAR(A2701))</f>
        <v/>
      </c>
      <c r="C2701" s="153">
        <f>IF(A2701="","",MONTH(A2701))</f>
        <v/>
      </c>
      <c r="D2701" s="153">
        <f>IF(A2701="","",CHOOSE(MONTH(A2701),"Ocak","Şubat","Mart","Nisan","Mayıs","Haziran","Temmuz","Ağustos","Eylül","Ekim","Kasım","Aralık"))</f>
        <v/>
      </c>
      <c r="E2701" s="153">
        <f>IF(A2701="","",ROUNDUP(MONTH(A2701)/3,0))</f>
        <v/>
      </c>
      <c r="F2701" s="153">
        <f>IF(A2701="","",WEEKNUM(A2701,2))</f>
        <v/>
      </c>
      <c r="G2701" s="153">
        <f>IF(A2701="","",WEEKDAY(A2701,2))</f>
        <v/>
      </c>
      <c r="H2701" s="153">
        <f>IF(A2701="","",CHOOSE(WEEKDAY(A2701,2),"Pazartesi","Salı","Çarşamba","Perşembe","Cuma","Cumartesi","Pazar"))</f>
        <v/>
      </c>
    </row>
    <row r="2702" ht="10.5" customHeight="1" s="113">
      <c r="A2702" s="152" t="n">
        <v>44705</v>
      </c>
      <c r="B2702" s="153">
        <f>IF(A2702="","",YEAR(A2702))</f>
        <v/>
      </c>
      <c r="C2702" s="153">
        <f>IF(A2702="","",MONTH(A2702))</f>
        <v/>
      </c>
      <c r="D2702" s="153">
        <f>IF(A2702="","",CHOOSE(MONTH(A2702),"Ocak","Şubat","Mart","Nisan","Mayıs","Haziran","Temmuz","Ağustos","Eylül","Ekim","Kasım","Aralık"))</f>
        <v/>
      </c>
      <c r="E2702" s="153">
        <f>IF(A2702="","",ROUNDUP(MONTH(A2702)/3,0))</f>
        <v/>
      </c>
      <c r="F2702" s="153">
        <f>IF(A2702="","",WEEKNUM(A2702,2))</f>
        <v/>
      </c>
      <c r="G2702" s="153">
        <f>IF(A2702="","",WEEKDAY(A2702,2))</f>
        <v/>
      </c>
      <c r="H2702" s="153">
        <f>IF(A2702="","",CHOOSE(WEEKDAY(A2702,2),"Pazartesi","Salı","Çarşamba","Perşembe","Cuma","Cumartesi","Pazar"))</f>
        <v/>
      </c>
    </row>
    <row r="2703" ht="10.5" customHeight="1" s="113">
      <c r="A2703" s="152" t="n">
        <v>44706</v>
      </c>
      <c r="B2703" s="153">
        <f>IF(A2703="","",YEAR(A2703))</f>
        <v/>
      </c>
      <c r="C2703" s="153">
        <f>IF(A2703="","",MONTH(A2703))</f>
        <v/>
      </c>
      <c r="D2703" s="153">
        <f>IF(A2703="","",CHOOSE(MONTH(A2703),"Ocak","Şubat","Mart","Nisan","Mayıs","Haziran","Temmuz","Ağustos","Eylül","Ekim","Kasım","Aralık"))</f>
        <v/>
      </c>
      <c r="E2703" s="153">
        <f>IF(A2703="","",ROUNDUP(MONTH(A2703)/3,0))</f>
        <v/>
      </c>
      <c r="F2703" s="153">
        <f>IF(A2703="","",WEEKNUM(A2703,2))</f>
        <v/>
      </c>
      <c r="G2703" s="153">
        <f>IF(A2703="","",WEEKDAY(A2703,2))</f>
        <v/>
      </c>
      <c r="H2703" s="153">
        <f>IF(A2703="","",CHOOSE(WEEKDAY(A2703,2),"Pazartesi","Salı","Çarşamba","Perşembe","Cuma","Cumartesi","Pazar"))</f>
        <v/>
      </c>
    </row>
    <row r="2704" ht="10.5" customHeight="1" s="113">
      <c r="A2704" s="152" t="n">
        <v>44707</v>
      </c>
      <c r="B2704" s="153">
        <f>IF(A2704="","",YEAR(A2704))</f>
        <v/>
      </c>
      <c r="C2704" s="153">
        <f>IF(A2704="","",MONTH(A2704))</f>
        <v/>
      </c>
      <c r="D2704" s="153">
        <f>IF(A2704="","",CHOOSE(MONTH(A2704),"Ocak","Şubat","Mart","Nisan","Mayıs","Haziran","Temmuz","Ağustos","Eylül","Ekim","Kasım","Aralık"))</f>
        <v/>
      </c>
      <c r="E2704" s="153">
        <f>IF(A2704="","",ROUNDUP(MONTH(A2704)/3,0))</f>
        <v/>
      </c>
      <c r="F2704" s="153">
        <f>IF(A2704="","",WEEKNUM(A2704,2))</f>
        <v/>
      </c>
      <c r="G2704" s="153">
        <f>IF(A2704="","",WEEKDAY(A2704,2))</f>
        <v/>
      </c>
      <c r="H2704" s="153">
        <f>IF(A2704="","",CHOOSE(WEEKDAY(A2704,2),"Pazartesi","Salı","Çarşamba","Perşembe","Cuma","Cumartesi","Pazar"))</f>
        <v/>
      </c>
    </row>
    <row r="2705" ht="10.5" customHeight="1" s="113">
      <c r="A2705" s="152" t="n">
        <v>44708</v>
      </c>
      <c r="B2705" s="153">
        <f>IF(A2705="","",YEAR(A2705))</f>
        <v/>
      </c>
      <c r="C2705" s="153">
        <f>IF(A2705="","",MONTH(A2705))</f>
        <v/>
      </c>
      <c r="D2705" s="153">
        <f>IF(A2705="","",CHOOSE(MONTH(A2705),"Ocak","Şubat","Mart","Nisan","Mayıs","Haziran","Temmuz","Ağustos","Eylül","Ekim","Kasım","Aralık"))</f>
        <v/>
      </c>
      <c r="E2705" s="153">
        <f>IF(A2705="","",ROUNDUP(MONTH(A2705)/3,0))</f>
        <v/>
      </c>
      <c r="F2705" s="153">
        <f>IF(A2705="","",WEEKNUM(A2705,2))</f>
        <v/>
      </c>
      <c r="G2705" s="153">
        <f>IF(A2705="","",WEEKDAY(A2705,2))</f>
        <v/>
      </c>
      <c r="H2705" s="153">
        <f>IF(A2705="","",CHOOSE(WEEKDAY(A2705,2),"Pazartesi","Salı","Çarşamba","Perşembe","Cuma","Cumartesi","Pazar"))</f>
        <v/>
      </c>
    </row>
    <row r="2706" ht="10.5" customHeight="1" s="113">
      <c r="A2706" s="152" t="n">
        <v>44709</v>
      </c>
      <c r="B2706" s="153">
        <f>IF(A2706="","",YEAR(A2706))</f>
        <v/>
      </c>
      <c r="C2706" s="153">
        <f>IF(A2706="","",MONTH(A2706))</f>
        <v/>
      </c>
      <c r="D2706" s="153">
        <f>IF(A2706="","",CHOOSE(MONTH(A2706),"Ocak","Şubat","Mart","Nisan","Mayıs","Haziran","Temmuz","Ağustos","Eylül","Ekim","Kasım","Aralık"))</f>
        <v/>
      </c>
      <c r="E2706" s="153">
        <f>IF(A2706="","",ROUNDUP(MONTH(A2706)/3,0))</f>
        <v/>
      </c>
      <c r="F2706" s="153">
        <f>IF(A2706="","",WEEKNUM(A2706,2))</f>
        <v/>
      </c>
      <c r="G2706" s="153">
        <f>IF(A2706="","",WEEKDAY(A2706,2))</f>
        <v/>
      </c>
      <c r="H2706" s="153">
        <f>IF(A2706="","",CHOOSE(WEEKDAY(A2706,2),"Pazartesi","Salı","Çarşamba","Perşembe","Cuma","Cumartesi","Pazar"))</f>
        <v/>
      </c>
    </row>
    <row r="2707" ht="10.5" customHeight="1" s="113">
      <c r="A2707" s="152" t="n">
        <v>44710</v>
      </c>
      <c r="B2707" s="153">
        <f>IF(A2707="","",YEAR(A2707))</f>
        <v/>
      </c>
      <c r="C2707" s="153">
        <f>IF(A2707="","",MONTH(A2707))</f>
        <v/>
      </c>
      <c r="D2707" s="153">
        <f>IF(A2707="","",CHOOSE(MONTH(A2707),"Ocak","Şubat","Mart","Nisan","Mayıs","Haziran","Temmuz","Ağustos","Eylül","Ekim","Kasım","Aralık"))</f>
        <v/>
      </c>
      <c r="E2707" s="153">
        <f>IF(A2707="","",ROUNDUP(MONTH(A2707)/3,0))</f>
        <v/>
      </c>
      <c r="F2707" s="153">
        <f>IF(A2707="","",WEEKNUM(A2707,2))</f>
        <v/>
      </c>
      <c r="G2707" s="153">
        <f>IF(A2707="","",WEEKDAY(A2707,2))</f>
        <v/>
      </c>
      <c r="H2707" s="153">
        <f>IF(A2707="","",CHOOSE(WEEKDAY(A2707,2),"Pazartesi","Salı","Çarşamba","Perşembe","Cuma","Cumartesi","Pazar"))</f>
        <v/>
      </c>
    </row>
    <row r="2708" ht="10.5" customHeight="1" s="113">
      <c r="A2708" s="152" t="n">
        <v>44711</v>
      </c>
      <c r="B2708" s="153">
        <f>IF(A2708="","",YEAR(A2708))</f>
        <v/>
      </c>
      <c r="C2708" s="153">
        <f>IF(A2708="","",MONTH(A2708))</f>
        <v/>
      </c>
      <c r="D2708" s="153">
        <f>IF(A2708="","",CHOOSE(MONTH(A2708),"Ocak","Şubat","Mart","Nisan","Mayıs","Haziran","Temmuz","Ağustos","Eylül","Ekim","Kasım","Aralık"))</f>
        <v/>
      </c>
      <c r="E2708" s="153">
        <f>IF(A2708="","",ROUNDUP(MONTH(A2708)/3,0))</f>
        <v/>
      </c>
      <c r="F2708" s="153">
        <f>IF(A2708="","",WEEKNUM(A2708,2))</f>
        <v/>
      </c>
      <c r="G2708" s="153">
        <f>IF(A2708="","",WEEKDAY(A2708,2))</f>
        <v/>
      </c>
      <c r="H2708" s="153">
        <f>IF(A2708="","",CHOOSE(WEEKDAY(A2708,2),"Pazartesi","Salı","Çarşamba","Perşembe","Cuma","Cumartesi","Pazar"))</f>
        <v/>
      </c>
    </row>
    <row r="2709" ht="10.5" customHeight="1" s="113">
      <c r="A2709" s="152" t="n">
        <v>44712</v>
      </c>
      <c r="B2709" s="153">
        <f>IF(A2709="","",YEAR(A2709))</f>
        <v/>
      </c>
      <c r="C2709" s="153">
        <f>IF(A2709="","",MONTH(A2709))</f>
        <v/>
      </c>
      <c r="D2709" s="153">
        <f>IF(A2709="","",CHOOSE(MONTH(A2709),"Ocak","Şubat","Mart","Nisan","Mayıs","Haziran","Temmuz","Ağustos","Eylül","Ekim","Kasım","Aralık"))</f>
        <v/>
      </c>
      <c r="E2709" s="153">
        <f>IF(A2709="","",ROUNDUP(MONTH(A2709)/3,0))</f>
        <v/>
      </c>
      <c r="F2709" s="153">
        <f>IF(A2709="","",WEEKNUM(A2709,2))</f>
        <v/>
      </c>
      <c r="G2709" s="153">
        <f>IF(A2709="","",WEEKDAY(A2709,2))</f>
        <v/>
      </c>
      <c r="H2709" s="153">
        <f>IF(A2709="","",CHOOSE(WEEKDAY(A2709,2),"Pazartesi","Salı","Çarşamba","Perşembe","Cuma","Cumartesi","Pazar"))</f>
        <v/>
      </c>
    </row>
    <row r="2710" ht="10.5" customHeight="1" s="113">
      <c r="A2710" s="152" t="n">
        <v>44713</v>
      </c>
      <c r="B2710" s="153">
        <f>IF(A2710="","",YEAR(A2710))</f>
        <v/>
      </c>
      <c r="C2710" s="153">
        <f>IF(A2710="","",MONTH(A2710))</f>
        <v/>
      </c>
      <c r="D2710" s="153">
        <f>IF(A2710="","",CHOOSE(MONTH(A2710),"Ocak","Şubat","Mart","Nisan","Mayıs","Haziran","Temmuz","Ağustos","Eylül","Ekim","Kasım","Aralık"))</f>
        <v/>
      </c>
      <c r="E2710" s="153">
        <f>IF(A2710="","",ROUNDUP(MONTH(A2710)/3,0))</f>
        <v/>
      </c>
      <c r="F2710" s="153">
        <f>IF(A2710="","",WEEKNUM(A2710,2))</f>
        <v/>
      </c>
      <c r="G2710" s="153">
        <f>IF(A2710="","",WEEKDAY(A2710,2))</f>
        <v/>
      </c>
      <c r="H2710" s="153">
        <f>IF(A2710="","",CHOOSE(WEEKDAY(A2710,2),"Pazartesi","Salı","Çarşamba","Perşembe","Cuma","Cumartesi","Pazar"))</f>
        <v/>
      </c>
    </row>
    <row r="2711" ht="10.5" customHeight="1" s="113">
      <c r="A2711" s="152" t="n">
        <v>44714</v>
      </c>
      <c r="B2711" s="153">
        <f>IF(A2711="","",YEAR(A2711))</f>
        <v/>
      </c>
      <c r="C2711" s="153">
        <f>IF(A2711="","",MONTH(A2711))</f>
        <v/>
      </c>
      <c r="D2711" s="153">
        <f>IF(A2711="","",CHOOSE(MONTH(A2711),"Ocak","Şubat","Mart","Nisan","Mayıs","Haziran","Temmuz","Ağustos","Eylül","Ekim","Kasım","Aralık"))</f>
        <v/>
      </c>
      <c r="E2711" s="153">
        <f>IF(A2711="","",ROUNDUP(MONTH(A2711)/3,0))</f>
        <v/>
      </c>
      <c r="F2711" s="153">
        <f>IF(A2711="","",WEEKNUM(A2711,2))</f>
        <v/>
      </c>
      <c r="G2711" s="153">
        <f>IF(A2711="","",WEEKDAY(A2711,2))</f>
        <v/>
      </c>
      <c r="H2711" s="153">
        <f>IF(A2711="","",CHOOSE(WEEKDAY(A2711,2),"Pazartesi","Salı","Çarşamba","Perşembe","Cuma","Cumartesi","Pazar"))</f>
        <v/>
      </c>
    </row>
    <row r="2712" ht="10.5" customHeight="1" s="113">
      <c r="A2712" s="152" t="n">
        <v>44715</v>
      </c>
      <c r="B2712" s="153">
        <f>IF(A2712="","",YEAR(A2712))</f>
        <v/>
      </c>
      <c r="C2712" s="153">
        <f>IF(A2712="","",MONTH(A2712))</f>
        <v/>
      </c>
      <c r="D2712" s="153">
        <f>IF(A2712="","",CHOOSE(MONTH(A2712),"Ocak","Şubat","Mart","Nisan","Mayıs","Haziran","Temmuz","Ağustos","Eylül","Ekim","Kasım","Aralık"))</f>
        <v/>
      </c>
      <c r="E2712" s="153">
        <f>IF(A2712="","",ROUNDUP(MONTH(A2712)/3,0))</f>
        <v/>
      </c>
      <c r="F2712" s="153">
        <f>IF(A2712="","",WEEKNUM(A2712,2))</f>
        <v/>
      </c>
      <c r="G2712" s="153">
        <f>IF(A2712="","",WEEKDAY(A2712,2))</f>
        <v/>
      </c>
      <c r="H2712" s="153">
        <f>IF(A2712="","",CHOOSE(WEEKDAY(A2712,2),"Pazartesi","Salı","Çarşamba","Perşembe","Cuma","Cumartesi","Pazar"))</f>
        <v/>
      </c>
    </row>
    <row r="2713" ht="10.5" customHeight="1" s="113">
      <c r="A2713" s="152" t="n">
        <v>44716</v>
      </c>
      <c r="B2713" s="153">
        <f>IF(A2713="","",YEAR(A2713))</f>
        <v/>
      </c>
      <c r="C2713" s="153">
        <f>IF(A2713="","",MONTH(A2713))</f>
        <v/>
      </c>
      <c r="D2713" s="153">
        <f>IF(A2713="","",CHOOSE(MONTH(A2713),"Ocak","Şubat","Mart","Nisan","Mayıs","Haziran","Temmuz","Ağustos","Eylül","Ekim","Kasım","Aralık"))</f>
        <v/>
      </c>
      <c r="E2713" s="153">
        <f>IF(A2713="","",ROUNDUP(MONTH(A2713)/3,0))</f>
        <v/>
      </c>
      <c r="F2713" s="153">
        <f>IF(A2713="","",WEEKNUM(A2713,2))</f>
        <v/>
      </c>
      <c r="G2713" s="153">
        <f>IF(A2713="","",WEEKDAY(A2713,2))</f>
        <v/>
      </c>
      <c r="H2713" s="153">
        <f>IF(A2713="","",CHOOSE(WEEKDAY(A2713,2),"Pazartesi","Salı","Çarşamba","Perşembe","Cuma","Cumartesi","Pazar"))</f>
        <v/>
      </c>
    </row>
    <row r="2714" ht="10.5" customHeight="1" s="113">
      <c r="A2714" s="152" t="n">
        <v>44717</v>
      </c>
      <c r="B2714" s="153">
        <f>IF(A2714="","",YEAR(A2714))</f>
        <v/>
      </c>
      <c r="C2714" s="153">
        <f>IF(A2714="","",MONTH(A2714))</f>
        <v/>
      </c>
      <c r="D2714" s="153">
        <f>IF(A2714="","",CHOOSE(MONTH(A2714),"Ocak","Şubat","Mart","Nisan","Mayıs","Haziran","Temmuz","Ağustos","Eylül","Ekim","Kasım","Aralık"))</f>
        <v/>
      </c>
      <c r="E2714" s="153">
        <f>IF(A2714="","",ROUNDUP(MONTH(A2714)/3,0))</f>
        <v/>
      </c>
      <c r="F2714" s="153">
        <f>IF(A2714="","",WEEKNUM(A2714,2))</f>
        <v/>
      </c>
      <c r="G2714" s="153">
        <f>IF(A2714="","",WEEKDAY(A2714,2))</f>
        <v/>
      </c>
      <c r="H2714" s="153">
        <f>IF(A2714="","",CHOOSE(WEEKDAY(A2714,2),"Pazartesi","Salı","Çarşamba","Perşembe","Cuma","Cumartesi","Pazar"))</f>
        <v/>
      </c>
    </row>
    <row r="2715" ht="10.5" customHeight="1" s="113">
      <c r="A2715" s="152" t="n">
        <v>44718</v>
      </c>
      <c r="B2715" s="153">
        <f>IF(A2715="","",YEAR(A2715))</f>
        <v/>
      </c>
      <c r="C2715" s="153">
        <f>IF(A2715="","",MONTH(A2715))</f>
        <v/>
      </c>
      <c r="D2715" s="153">
        <f>IF(A2715="","",CHOOSE(MONTH(A2715),"Ocak","Şubat","Mart","Nisan","Mayıs","Haziran","Temmuz","Ağustos","Eylül","Ekim","Kasım","Aralık"))</f>
        <v/>
      </c>
      <c r="E2715" s="153">
        <f>IF(A2715="","",ROUNDUP(MONTH(A2715)/3,0))</f>
        <v/>
      </c>
      <c r="F2715" s="153">
        <f>IF(A2715="","",WEEKNUM(A2715,2))</f>
        <v/>
      </c>
      <c r="G2715" s="153">
        <f>IF(A2715="","",WEEKDAY(A2715,2))</f>
        <v/>
      </c>
      <c r="H2715" s="153">
        <f>IF(A2715="","",CHOOSE(WEEKDAY(A2715,2),"Pazartesi","Salı","Çarşamba","Perşembe","Cuma","Cumartesi","Pazar"))</f>
        <v/>
      </c>
    </row>
    <row r="2716" ht="10.5" customHeight="1" s="113">
      <c r="A2716" s="152" t="n">
        <v>44719</v>
      </c>
      <c r="B2716" s="153">
        <f>IF(A2716="","",YEAR(A2716))</f>
        <v/>
      </c>
      <c r="C2716" s="153">
        <f>IF(A2716="","",MONTH(A2716))</f>
        <v/>
      </c>
      <c r="D2716" s="153">
        <f>IF(A2716="","",CHOOSE(MONTH(A2716),"Ocak","Şubat","Mart","Nisan","Mayıs","Haziran","Temmuz","Ağustos","Eylül","Ekim","Kasım","Aralık"))</f>
        <v/>
      </c>
      <c r="E2716" s="153">
        <f>IF(A2716="","",ROUNDUP(MONTH(A2716)/3,0))</f>
        <v/>
      </c>
      <c r="F2716" s="153">
        <f>IF(A2716="","",WEEKNUM(A2716,2))</f>
        <v/>
      </c>
      <c r="G2716" s="153">
        <f>IF(A2716="","",WEEKDAY(A2716,2))</f>
        <v/>
      </c>
      <c r="H2716" s="153">
        <f>IF(A2716="","",CHOOSE(WEEKDAY(A2716,2),"Pazartesi","Salı","Çarşamba","Perşembe","Cuma","Cumartesi","Pazar"))</f>
        <v/>
      </c>
    </row>
    <row r="2717" ht="10.5" customHeight="1" s="113">
      <c r="A2717" s="152" t="n">
        <v>44720</v>
      </c>
      <c r="B2717" s="153">
        <f>IF(A2717="","",YEAR(A2717))</f>
        <v/>
      </c>
      <c r="C2717" s="153">
        <f>IF(A2717="","",MONTH(A2717))</f>
        <v/>
      </c>
      <c r="D2717" s="153">
        <f>IF(A2717="","",CHOOSE(MONTH(A2717),"Ocak","Şubat","Mart","Nisan","Mayıs","Haziran","Temmuz","Ağustos","Eylül","Ekim","Kasım","Aralık"))</f>
        <v/>
      </c>
      <c r="E2717" s="153">
        <f>IF(A2717="","",ROUNDUP(MONTH(A2717)/3,0))</f>
        <v/>
      </c>
      <c r="F2717" s="153">
        <f>IF(A2717="","",WEEKNUM(A2717,2))</f>
        <v/>
      </c>
      <c r="G2717" s="153">
        <f>IF(A2717="","",WEEKDAY(A2717,2))</f>
        <v/>
      </c>
      <c r="H2717" s="153">
        <f>IF(A2717="","",CHOOSE(WEEKDAY(A2717,2),"Pazartesi","Salı","Çarşamba","Perşembe","Cuma","Cumartesi","Pazar"))</f>
        <v/>
      </c>
    </row>
    <row r="2718" ht="10.5" customHeight="1" s="113">
      <c r="A2718" s="152" t="n">
        <v>44721</v>
      </c>
      <c r="B2718" s="153">
        <f>IF(A2718="","",YEAR(A2718))</f>
        <v/>
      </c>
      <c r="C2718" s="153">
        <f>IF(A2718="","",MONTH(A2718))</f>
        <v/>
      </c>
      <c r="D2718" s="153">
        <f>IF(A2718="","",CHOOSE(MONTH(A2718),"Ocak","Şubat","Mart","Nisan","Mayıs","Haziran","Temmuz","Ağustos","Eylül","Ekim","Kasım","Aralık"))</f>
        <v/>
      </c>
      <c r="E2718" s="153">
        <f>IF(A2718="","",ROUNDUP(MONTH(A2718)/3,0))</f>
        <v/>
      </c>
      <c r="F2718" s="153">
        <f>IF(A2718="","",WEEKNUM(A2718,2))</f>
        <v/>
      </c>
      <c r="G2718" s="153">
        <f>IF(A2718="","",WEEKDAY(A2718,2))</f>
        <v/>
      </c>
      <c r="H2718" s="153">
        <f>IF(A2718="","",CHOOSE(WEEKDAY(A2718,2),"Pazartesi","Salı","Çarşamba","Perşembe","Cuma","Cumartesi","Pazar"))</f>
        <v/>
      </c>
    </row>
    <row r="2719" ht="10.5" customHeight="1" s="113">
      <c r="A2719" s="152" t="n">
        <v>44722</v>
      </c>
      <c r="B2719" s="153">
        <f>IF(A2719="","",YEAR(A2719))</f>
        <v/>
      </c>
      <c r="C2719" s="153">
        <f>IF(A2719="","",MONTH(A2719))</f>
        <v/>
      </c>
      <c r="D2719" s="153">
        <f>IF(A2719="","",CHOOSE(MONTH(A2719),"Ocak","Şubat","Mart","Nisan","Mayıs","Haziran","Temmuz","Ağustos","Eylül","Ekim","Kasım","Aralık"))</f>
        <v/>
      </c>
      <c r="E2719" s="153">
        <f>IF(A2719="","",ROUNDUP(MONTH(A2719)/3,0))</f>
        <v/>
      </c>
      <c r="F2719" s="153">
        <f>IF(A2719="","",WEEKNUM(A2719,2))</f>
        <v/>
      </c>
      <c r="G2719" s="153">
        <f>IF(A2719="","",WEEKDAY(A2719,2))</f>
        <v/>
      </c>
      <c r="H2719" s="153">
        <f>IF(A2719="","",CHOOSE(WEEKDAY(A2719,2),"Pazartesi","Salı","Çarşamba","Perşembe","Cuma","Cumartesi","Pazar"))</f>
        <v/>
      </c>
    </row>
    <row r="2720" ht="10.5" customHeight="1" s="113">
      <c r="A2720" s="152" t="n">
        <v>44723</v>
      </c>
      <c r="B2720" s="153">
        <f>IF(A2720="","",YEAR(A2720))</f>
        <v/>
      </c>
      <c r="C2720" s="153">
        <f>IF(A2720="","",MONTH(A2720))</f>
        <v/>
      </c>
      <c r="D2720" s="153">
        <f>IF(A2720="","",CHOOSE(MONTH(A2720),"Ocak","Şubat","Mart","Nisan","Mayıs","Haziran","Temmuz","Ağustos","Eylül","Ekim","Kasım","Aralık"))</f>
        <v/>
      </c>
      <c r="E2720" s="153">
        <f>IF(A2720="","",ROUNDUP(MONTH(A2720)/3,0))</f>
        <v/>
      </c>
      <c r="F2720" s="153">
        <f>IF(A2720="","",WEEKNUM(A2720,2))</f>
        <v/>
      </c>
      <c r="G2720" s="153">
        <f>IF(A2720="","",WEEKDAY(A2720,2))</f>
        <v/>
      </c>
      <c r="H2720" s="153">
        <f>IF(A2720="","",CHOOSE(WEEKDAY(A2720,2),"Pazartesi","Salı","Çarşamba","Perşembe","Cuma","Cumartesi","Pazar"))</f>
        <v/>
      </c>
    </row>
    <row r="2721" ht="10.5" customHeight="1" s="113">
      <c r="A2721" s="152" t="n">
        <v>44724</v>
      </c>
      <c r="B2721" s="153">
        <f>IF(A2721="","",YEAR(A2721))</f>
        <v/>
      </c>
      <c r="C2721" s="153">
        <f>IF(A2721="","",MONTH(A2721))</f>
        <v/>
      </c>
      <c r="D2721" s="153">
        <f>IF(A2721="","",CHOOSE(MONTH(A2721),"Ocak","Şubat","Mart","Nisan","Mayıs","Haziran","Temmuz","Ağustos","Eylül","Ekim","Kasım","Aralık"))</f>
        <v/>
      </c>
      <c r="E2721" s="153">
        <f>IF(A2721="","",ROUNDUP(MONTH(A2721)/3,0))</f>
        <v/>
      </c>
      <c r="F2721" s="153">
        <f>IF(A2721="","",WEEKNUM(A2721,2))</f>
        <v/>
      </c>
      <c r="G2721" s="153">
        <f>IF(A2721="","",WEEKDAY(A2721,2))</f>
        <v/>
      </c>
      <c r="H2721" s="153">
        <f>IF(A2721="","",CHOOSE(WEEKDAY(A2721,2),"Pazartesi","Salı","Çarşamba","Perşembe","Cuma","Cumartesi","Pazar"))</f>
        <v/>
      </c>
    </row>
    <row r="2722" ht="10.5" customHeight="1" s="113">
      <c r="A2722" s="152" t="n">
        <v>44725</v>
      </c>
      <c r="B2722" s="153">
        <f>IF(A2722="","",YEAR(A2722))</f>
        <v/>
      </c>
      <c r="C2722" s="153">
        <f>IF(A2722="","",MONTH(A2722))</f>
        <v/>
      </c>
      <c r="D2722" s="153">
        <f>IF(A2722="","",CHOOSE(MONTH(A2722),"Ocak","Şubat","Mart","Nisan","Mayıs","Haziran","Temmuz","Ağustos","Eylül","Ekim","Kasım","Aralık"))</f>
        <v/>
      </c>
      <c r="E2722" s="153">
        <f>IF(A2722="","",ROUNDUP(MONTH(A2722)/3,0))</f>
        <v/>
      </c>
      <c r="F2722" s="153">
        <f>IF(A2722="","",WEEKNUM(A2722,2))</f>
        <v/>
      </c>
      <c r="G2722" s="153">
        <f>IF(A2722="","",WEEKDAY(A2722,2))</f>
        <v/>
      </c>
      <c r="H2722" s="153">
        <f>IF(A2722="","",CHOOSE(WEEKDAY(A2722,2),"Pazartesi","Salı","Çarşamba","Perşembe","Cuma","Cumartesi","Pazar"))</f>
        <v/>
      </c>
    </row>
    <row r="2723" ht="10.5" customHeight="1" s="113">
      <c r="A2723" s="152" t="n">
        <v>44726</v>
      </c>
      <c r="B2723" s="153">
        <f>IF(A2723="","",YEAR(A2723))</f>
        <v/>
      </c>
      <c r="C2723" s="153">
        <f>IF(A2723="","",MONTH(A2723))</f>
        <v/>
      </c>
      <c r="D2723" s="153">
        <f>IF(A2723="","",CHOOSE(MONTH(A2723),"Ocak","Şubat","Mart","Nisan","Mayıs","Haziran","Temmuz","Ağustos","Eylül","Ekim","Kasım","Aralık"))</f>
        <v/>
      </c>
      <c r="E2723" s="153">
        <f>IF(A2723="","",ROUNDUP(MONTH(A2723)/3,0))</f>
        <v/>
      </c>
      <c r="F2723" s="153">
        <f>IF(A2723="","",WEEKNUM(A2723,2))</f>
        <v/>
      </c>
      <c r="G2723" s="153">
        <f>IF(A2723="","",WEEKDAY(A2723,2))</f>
        <v/>
      </c>
      <c r="H2723" s="153">
        <f>IF(A2723="","",CHOOSE(WEEKDAY(A2723,2),"Pazartesi","Salı","Çarşamba","Perşembe","Cuma","Cumartesi","Pazar"))</f>
        <v/>
      </c>
    </row>
    <row r="2724" ht="10.5" customHeight="1" s="113">
      <c r="A2724" s="152" t="n">
        <v>44727</v>
      </c>
      <c r="B2724" s="153">
        <f>IF(A2724="","",YEAR(A2724))</f>
        <v/>
      </c>
      <c r="C2724" s="153">
        <f>IF(A2724="","",MONTH(A2724))</f>
        <v/>
      </c>
      <c r="D2724" s="153">
        <f>IF(A2724="","",CHOOSE(MONTH(A2724),"Ocak","Şubat","Mart","Nisan","Mayıs","Haziran","Temmuz","Ağustos","Eylül","Ekim","Kasım","Aralık"))</f>
        <v/>
      </c>
      <c r="E2724" s="153">
        <f>IF(A2724="","",ROUNDUP(MONTH(A2724)/3,0))</f>
        <v/>
      </c>
      <c r="F2724" s="153">
        <f>IF(A2724="","",WEEKNUM(A2724,2))</f>
        <v/>
      </c>
      <c r="G2724" s="153">
        <f>IF(A2724="","",WEEKDAY(A2724,2))</f>
        <v/>
      </c>
      <c r="H2724" s="153">
        <f>IF(A2724="","",CHOOSE(WEEKDAY(A2724,2),"Pazartesi","Salı","Çarşamba","Perşembe","Cuma","Cumartesi","Pazar"))</f>
        <v/>
      </c>
    </row>
    <row r="2725" ht="10.5" customHeight="1" s="113">
      <c r="A2725" s="152" t="n">
        <v>44728</v>
      </c>
      <c r="B2725" s="153">
        <f>IF(A2725="","",YEAR(A2725))</f>
        <v/>
      </c>
      <c r="C2725" s="153">
        <f>IF(A2725="","",MONTH(A2725))</f>
        <v/>
      </c>
      <c r="D2725" s="153">
        <f>IF(A2725="","",CHOOSE(MONTH(A2725),"Ocak","Şubat","Mart","Nisan","Mayıs","Haziran","Temmuz","Ağustos","Eylül","Ekim","Kasım","Aralık"))</f>
        <v/>
      </c>
      <c r="E2725" s="153">
        <f>IF(A2725="","",ROUNDUP(MONTH(A2725)/3,0))</f>
        <v/>
      </c>
      <c r="F2725" s="153">
        <f>IF(A2725="","",WEEKNUM(A2725,2))</f>
        <v/>
      </c>
      <c r="G2725" s="153">
        <f>IF(A2725="","",WEEKDAY(A2725,2))</f>
        <v/>
      </c>
      <c r="H2725" s="153">
        <f>IF(A2725="","",CHOOSE(WEEKDAY(A2725,2),"Pazartesi","Salı","Çarşamba","Perşembe","Cuma","Cumartesi","Pazar"))</f>
        <v/>
      </c>
    </row>
    <row r="2726" ht="10.5" customHeight="1" s="113">
      <c r="A2726" s="152" t="n">
        <v>44729</v>
      </c>
      <c r="B2726" s="153">
        <f>IF(A2726="","",YEAR(A2726))</f>
        <v/>
      </c>
      <c r="C2726" s="153">
        <f>IF(A2726="","",MONTH(A2726))</f>
        <v/>
      </c>
      <c r="D2726" s="153">
        <f>IF(A2726="","",CHOOSE(MONTH(A2726),"Ocak","Şubat","Mart","Nisan","Mayıs","Haziran","Temmuz","Ağustos","Eylül","Ekim","Kasım","Aralık"))</f>
        <v/>
      </c>
      <c r="E2726" s="153">
        <f>IF(A2726="","",ROUNDUP(MONTH(A2726)/3,0))</f>
        <v/>
      </c>
      <c r="F2726" s="153">
        <f>IF(A2726="","",WEEKNUM(A2726,2))</f>
        <v/>
      </c>
      <c r="G2726" s="153">
        <f>IF(A2726="","",WEEKDAY(A2726,2))</f>
        <v/>
      </c>
      <c r="H2726" s="153">
        <f>IF(A2726="","",CHOOSE(WEEKDAY(A2726,2),"Pazartesi","Salı","Çarşamba","Perşembe","Cuma","Cumartesi","Pazar"))</f>
        <v/>
      </c>
    </row>
    <row r="2727" ht="10.5" customHeight="1" s="113">
      <c r="A2727" s="152" t="n">
        <v>44730</v>
      </c>
      <c r="B2727" s="153">
        <f>IF(A2727="","",YEAR(A2727))</f>
        <v/>
      </c>
      <c r="C2727" s="153">
        <f>IF(A2727="","",MONTH(A2727))</f>
        <v/>
      </c>
      <c r="D2727" s="153">
        <f>IF(A2727="","",CHOOSE(MONTH(A2727),"Ocak","Şubat","Mart","Nisan","Mayıs","Haziran","Temmuz","Ağustos","Eylül","Ekim","Kasım","Aralık"))</f>
        <v/>
      </c>
      <c r="E2727" s="153">
        <f>IF(A2727="","",ROUNDUP(MONTH(A2727)/3,0))</f>
        <v/>
      </c>
      <c r="F2727" s="153">
        <f>IF(A2727="","",WEEKNUM(A2727,2))</f>
        <v/>
      </c>
      <c r="G2727" s="153">
        <f>IF(A2727="","",WEEKDAY(A2727,2))</f>
        <v/>
      </c>
      <c r="H2727" s="153">
        <f>IF(A2727="","",CHOOSE(WEEKDAY(A2727,2),"Pazartesi","Salı","Çarşamba","Perşembe","Cuma","Cumartesi","Pazar"))</f>
        <v/>
      </c>
    </row>
    <row r="2728" ht="10.5" customHeight="1" s="113">
      <c r="A2728" s="152" t="n">
        <v>44731</v>
      </c>
      <c r="B2728" s="153">
        <f>IF(A2728="","",YEAR(A2728))</f>
        <v/>
      </c>
      <c r="C2728" s="153">
        <f>IF(A2728="","",MONTH(A2728))</f>
        <v/>
      </c>
      <c r="D2728" s="153">
        <f>IF(A2728="","",CHOOSE(MONTH(A2728),"Ocak","Şubat","Mart","Nisan","Mayıs","Haziran","Temmuz","Ağustos","Eylül","Ekim","Kasım","Aralık"))</f>
        <v/>
      </c>
      <c r="E2728" s="153">
        <f>IF(A2728="","",ROUNDUP(MONTH(A2728)/3,0))</f>
        <v/>
      </c>
      <c r="F2728" s="153">
        <f>IF(A2728="","",WEEKNUM(A2728,2))</f>
        <v/>
      </c>
      <c r="G2728" s="153">
        <f>IF(A2728="","",WEEKDAY(A2728,2))</f>
        <v/>
      </c>
      <c r="H2728" s="153">
        <f>IF(A2728="","",CHOOSE(WEEKDAY(A2728,2),"Pazartesi","Salı","Çarşamba","Perşembe","Cuma","Cumartesi","Pazar"))</f>
        <v/>
      </c>
    </row>
    <row r="2729" ht="10.5" customHeight="1" s="113">
      <c r="A2729" s="152" t="n">
        <v>44732</v>
      </c>
      <c r="B2729" s="153">
        <f>IF(A2729="","",YEAR(A2729))</f>
        <v/>
      </c>
      <c r="C2729" s="153">
        <f>IF(A2729="","",MONTH(A2729))</f>
        <v/>
      </c>
      <c r="D2729" s="153">
        <f>IF(A2729="","",CHOOSE(MONTH(A2729),"Ocak","Şubat","Mart","Nisan","Mayıs","Haziran","Temmuz","Ağustos","Eylül","Ekim","Kasım","Aralık"))</f>
        <v/>
      </c>
      <c r="E2729" s="153">
        <f>IF(A2729="","",ROUNDUP(MONTH(A2729)/3,0))</f>
        <v/>
      </c>
      <c r="F2729" s="153">
        <f>IF(A2729="","",WEEKNUM(A2729,2))</f>
        <v/>
      </c>
      <c r="G2729" s="153">
        <f>IF(A2729="","",WEEKDAY(A2729,2))</f>
        <v/>
      </c>
      <c r="H2729" s="153">
        <f>IF(A2729="","",CHOOSE(WEEKDAY(A2729,2),"Pazartesi","Salı","Çarşamba","Perşembe","Cuma","Cumartesi","Pazar"))</f>
        <v/>
      </c>
    </row>
    <row r="2730" ht="10.5" customHeight="1" s="113">
      <c r="A2730" s="152" t="n">
        <v>44733</v>
      </c>
      <c r="B2730" s="153">
        <f>IF(A2730="","",YEAR(A2730))</f>
        <v/>
      </c>
      <c r="C2730" s="153">
        <f>IF(A2730="","",MONTH(A2730))</f>
        <v/>
      </c>
      <c r="D2730" s="153">
        <f>IF(A2730="","",CHOOSE(MONTH(A2730),"Ocak","Şubat","Mart","Nisan","Mayıs","Haziran","Temmuz","Ağustos","Eylül","Ekim","Kasım","Aralık"))</f>
        <v/>
      </c>
      <c r="E2730" s="153">
        <f>IF(A2730="","",ROUNDUP(MONTH(A2730)/3,0))</f>
        <v/>
      </c>
      <c r="F2730" s="153">
        <f>IF(A2730="","",WEEKNUM(A2730,2))</f>
        <v/>
      </c>
      <c r="G2730" s="153">
        <f>IF(A2730="","",WEEKDAY(A2730,2))</f>
        <v/>
      </c>
      <c r="H2730" s="153">
        <f>IF(A2730="","",CHOOSE(WEEKDAY(A2730,2),"Pazartesi","Salı","Çarşamba","Perşembe","Cuma","Cumartesi","Pazar"))</f>
        <v/>
      </c>
    </row>
    <row r="2731" ht="10.5" customHeight="1" s="113">
      <c r="A2731" s="152" t="n">
        <v>44734</v>
      </c>
      <c r="B2731" s="153">
        <f>IF(A2731="","",YEAR(A2731))</f>
        <v/>
      </c>
      <c r="C2731" s="153">
        <f>IF(A2731="","",MONTH(A2731))</f>
        <v/>
      </c>
      <c r="D2731" s="153">
        <f>IF(A2731="","",CHOOSE(MONTH(A2731),"Ocak","Şubat","Mart","Nisan","Mayıs","Haziran","Temmuz","Ağustos","Eylül","Ekim","Kasım","Aralık"))</f>
        <v/>
      </c>
      <c r="E2731" s="153">
        <f>IF(A2731="","",ROUNDUP(MONTH(A2731)/3,0))</f>
        <v/>
      </c>
      <c r="F2731" s="153">
        <f>IF(A2731="","",WEEKNUM(A2731,2))</f>
        <v/>
      </c>
      <c r="G2731" s="153">
        <f>IF(A2731="","",WEEKDAY(A2731,2))</f>
        <v/>
      </c>
      <c r="H2731" s="153">
        <f>IF(A2731="","",CHOOSE(WEEKDAY(A2731,2),"Pazartesi","Salı","Çarşamba","Perşembe","Cuma","Cumartesi","Pazar"))</f>
        <v/>
      </c>
    </row>
    <row r="2732" ht="10.5" customHeight="1" s="113">
      <c r="A2732" s="152" t="n">
        <v>44735</v>
      </c>
      <c r="B2732" s="153">
        <f>IF(A2732="","",YEAR(A2732))</f>
        <v/>
      </c>
      <c r="C2732" s="153">
        <f>IF(A2732="","",MONTH(A2732))</f>
        <v/>
      </c>
      <c r="D2732" s="153">
        <f>IF(A2732="","",CHOOSE(MONTH(A2732),"Ocak","Şubat","Mart","Nisan","Mayıs","Haziran","Temmuz","Ağustos","Eylül","Ekim","Kasım","Aralık"))</f>
        <v/>
      </c>
      <c r="E2732" s="153">
        <f>IF(A2732="","",ROUNDUP(MONTH(A2732)/3,0))</f>
        <v/>
      </c>
      <c r="F2732" s="153">
        <f>IF(A2732="","",WEEKNUM(A2732,2))</f>
        <v/>
      </c>
      <c r="G2732" s="153">
        <f>IF(A2732="","",WEEKDAY(A2732,2))</f>
        <v/>
      </c>
      <c r="H2732" s="153">
        <f>IF(A2732="","",CHOOSE(WEEKDAY(A2732,2),"Pazartesi","Salı","Çarşamba","Perşembe","Cuma","Cumartesi","Pazar"))</f>
        <v/>
      </c>
    </row>
    <row r="2733" ht="10.5" customHeight="1" s="113">
      <c r="A2733" s="152" t="n">
        <v>44736</v>
      </c>
      <c r="B2733" s="153">
        <f>IF(A2733="","",YEAR(A2733))</f>
        <v/>
      </c>
      <c r="C2733" s="153">
        <f>IF(A2733="","",MONTH(A2733))</f>
        <v/>
      </c>
      <c r="D2733" s="153">
        <f>IF(A2733="","",CHOOSE(MONTH(A2733),"Ocak","Şubat","Mart","Nisan","Mayıs","Haziran","Temmuz","Ağustos","Eylül","Ekim","Kasım","Aralık"))</f>
        <v/>
      </c>
      <c r="E2733" s="153">
        <f>IF(A2733="","",ROUNDUP(MONTH(A2733)/3,0))</f>
        <v/>
      </c>
      <c r="F2733" s="153">
        <f>IF(A2733="","",WEEKNUM(A2733,2))</f>
        <v/>
      </c>
      <c r="G2733" s="153">
        <f>IF(A2733="","",WEEKDAY(A2733,2))</f>
        <v/>
      </c>
      <c r="H2733" s="153">
        <f>IF(A2733="","",CHOOSE(WEEKDAY(A2733,2),"Pazartesi","Salı","Çarşamba","Perşembe","Cuma","Cumartesi","Pazar"))</f>
        <v/>
      </c>
    </row>
    <row r="2734" ht="10.5" customHeight="1" s="113">
      <c r="A2734" s="152" t="n">
        <v>44737</v>
      </c>
      <c r="B2734" s="153">
        <f>IF(A2734="","",YEAR(A2734))</f>
        <v/>
      </c>
      <c r="C2734" s="153">
        <f>IF(A2734="","",MONTH(A2734))</f>
        <v/>
      </c>
      <c r="D2734" s="153">
        <f>IF(A2734="","",CHOOSE(MONTH(A2734),"Ocak","Şubat","Mart","Nisan","Mayıs","Haziran","Temmuz","Ağustos","Eylül","Ekim","Kasım","Aralık"))</f>
        <v/>
      </c>
      <c r="E2734" s="153">
        <f>IF(A2734="","",ROUNDUP(MONTH(A2734)/3,0))</f>
        <v/>
      </c>
      <c r="F2734" s="153">
        <f>IF(A2734="","",WEEKNUM(A2734,2))</f>
        <v/>
      </c>
      <c r="G2734" s="153">
        <f>IF(A2734="","",WEEKDAY(A2734,2))</f>
        <v/>
      </c>
      <c r="H2734" s="153">
        <f>IF(A2734="","",CHOOSE(WEEKDAY(A2734,2),"Pazartesi","Salı","Çarşamba","Perşembe","Cuma","Cumartesi","Pazar"))</f>
        <v/>
      </c>
    </row>
    <row r="2735" ht="10.5" customHeight="1" s="113">
      <c r="A2735" s="152" t="n">
        <v>44738</v>
      </c>
      <c r="B2735" s="153">
        <f>IF(A2735="","",YEAR(A2735))</f>
        <v/>
      </c>
      <c r="C2735" s="153">
        <f>IF(A2735="","",MONTH(A2735))</f>
        <v/>
      </c>
      <c r="D2735" s="153">
        <f>IF(A2735="","",CHOOSE(MONTH(A2735),"Ocak","Şubat","Mart","Nisan","Mayıs","Haziran","Temmuz","Ağustos","Eylül","Ekim","Kasım","Aralık"))</f>
        <v/>
      </c>
      <c r="E2735" s="153">
        <f>IF(A2735="","",ROUNDUP(MONTH(A2735)/3,0))</f>
        <v/>
      </c>
      <c r="F2735" s="153">
        <f>IF(A2735="","",WEEKNUM(A2735,2))</f>
        <v/>
      </c>
      <c r="G2735" s="153">
        <f>IF(A2735="","",WEEKDAY(A2735,2))</f>
        <v/>
      </c>
      <c r="H2735" s="153">
        <f>IF(A2735="","",CHOOSE(WEEKDAY(A2735,2),"Pazartesi","Salı","Çarşamba","Perşembe","Cuma","Cumartesi","Pazar"))</f>
        <v/>
      </c>
    </row>
    <row r="2736" ht="10.5" customHeight="1" s="113">
      <c r="A2736" s="152" t="n">
        <v>44739</v>
      </c>
      <c r="B2736" s="153">
        <f>IF(A2736="","",YEAR(A2736))</f>
        <v/>
      </c>
      <c r="C2736" s="153">
        <f>IF(A2736="","",MONTH(A2736))</f>
        <v/>
      </c>
      <c r="D2736" s="153">
        <f>IF(A2736="","",CHOOSE(MONTH(A2736),"Ocak","Şubat","Mart","Nisan","Mayıs","Haziran","Temmuz","Ağustos","Eylül","Ekim","Kasım","Aralık"))</f>
        <v/>
      </c>
      <c r="E2736" s="153">
        <f>IF(A2736="","",ROUNDUP(MONTH(A2736)/3,0))</f>
        <v/>
      </c>
      <c r="F2736" s="153">
        <f>IF(A2736="","",WEEKNUM(A2736,2))</f>
        <v/>
      </c>
      <c r="G2736" s="153">
        <f>IF(A2736="","",WEEKDAY(A2736,2))</f>
        <v/>
      </c>
      <c r="H2736" s="153">
        <f>IF(A2736="","",CHOOSE(WEEKDAY(A2736,2),"Pazartesi","Salı","Çarşamba","Perşembe","Cuma","Cumartesi","Pazar"))</f>
        <v/>
      </c>
    </row>
    <row r="2737" ht="10.5" customHeight="1" s="113">
      <c r="A2737" s="152" t="n">
        <v>44740</v>
      </c>
      <c r="B2737" s="153">
        <f>IF(A2737="","",YEAR(A2737))</f>
        <v/>
      </c>
      <c r="C2737" s="153">
        <f>IF(A2737="","",MONTH(A2737))</f>
        <v/>
      </c>
      <c r="D2737" s="153">
        <f>IF(A2737="","",CHOOSE(MONTH(A2737),"Ocak","Şubat","Mart","Nisan","Mayıs","Haziran","Temmuz","Ağustos","Eylül","Ekim","Kasım","Aralık"))</f>
        <v/>
      </c>
      <c r="E2737" s="153">
        <f>IF(A2737="","",ROUNDUP(MONTH(A2737)/3,0))</f>
        <v/>
      </c>
      <c r="F2737" s="153">
        <f>IF(A2737="","",WEEKNUM(A2737,2))</f>
        <v/>
      </c>
      <c r="G2737" s="153">
        <f>IF(A2737="","",WEEKDAY(A2737,2))</f>
        <v/>
      </c>
      <c r="H2737" s="153">
        <f>IF(A2737="","",CHOOSE(WEEKDAY(A2737,2),"Pazartesi","Salı","Çarşamba","Perşembe","Cuma","Cumartesi","Pazar"))</f>
        <v/>
      </c>
    </row>
    <row r="2738" ht="10.5" customHeight="1" s="113">
      <c r="A2738" s="152" t="n">
        <v>44741</v>
      </c>
      <c r="B2738" s="153">
        <f>IF(A2738="","",YEAR(A2738))</f>
        <v/>
      </c>
      <c r="C2738" s="153">
        <f>IF(A2738="","",MONTH(A2738))</f>
        <v/>
      </c>
      <c r="D2738" s="153">
        <f>IF(A2738="","",CHOOSE(MONTH(A2738),"Ocak","Şubat","Mart","Nisan","Mayıs","Haziran","Temmuz","Ağustos","Eylül","Ekim","Kasım","Aralık"))</f>
        <v/>
      </c>
      <c r="E2738" s="153">
        <f>IF(A2738="","",ROUNDUP(MONTH(A2738)/3,0))</f>
        <v/>
      </c>
      <c r="F2738" s="153">
        <f>IF(A2738="","",WEEKNUM(A2738,2))</f>
        <v/>
      </c>
      <c r="G2738" s="153">
        <f>IF(A2738="","",WEEKDAY(A2738,2))</f>
        <v/>
      </c>
      <c r="H2738" s="153">
        <f>IF(A2738="","",CHOOSE(WEEKDAY(A2738,2),"Pazartesi","Salı","Çarşamba","Perşembe","Cuma","Cumartesi","Pazar"))</f>
        <v/>
      </c>
    </row>
    <row r="2739" ht="10.5" customHeight="1" s="113">
      <c r="A2739" s="152" t="n">
        <v>44742</v>
      </c>
      <c r="B2739" s="153">
        <f>IF(A2739="","",YEAR(A2739))</f>
        <v/>
      </c>
      <c r="C2739" s="153">
        <f>IF(A2739="","",MONTH(A2739))</f>
        <v/>
      </c>
      <c r="D2739" s="153">
        <f>IF(A2739="","",CHOOSE(MONTH(A2739),"Ocak","Şubat","Mart","Nisan","Mayıs","Haziran","Temmuz","Ağustos","Eylül","Ekim","Kasım","Aralık"))</f>
        <v/>
      </c>
      <c r="E2739" s="153">
        <f>IF(A2739="","",ROUNDUP(MONTH(A2739)/3,0))</f>
        <v/>
      </c>
      <c r="F2739" s="153">
        <f>IF(A2739="","",WEEKNUM(A2739,2))</f>
        <v/>
      </c>
      <c r="G2739" s="153">
        <f>IF(A2739="","",WEEKDAY(A2739,2))</f>
        <v/>
      </c>
      <c r="H2739" s="153">
        <f>IF(A2739="","",CHOOSE(WEEKDAY(A2739,2),"Pazartesi","Salı","Çarşamba","Perşembe","Cuma","Cumartesi","Pazar"))</f>
        <v/>
      </c>
    </row>
    <row r="2740" ht="10.5" customHeight="1" s="113">
      <c r="A2740" s="152" t="n">
        <v>44743</v>
      </c>
      <c r="B2740" s="153">
        <f>IF(A2740="","",YEAR(A2740))</f>
        <v/>
      </c>
      <c r="C2740" s="153">
        <f>IF(A2740="","",MONTH(A2740))</f>
        <v/>
      </c>
      <c r="D2740" s="153">
        <f>IF(A2740="","",CHOOSE(MONTH(A2740),"Ocak","Şubat","Mart","Nisan","Mayıs","Haziran","Temmuz","Ağustos","Eylül","Ekim","Kasım","Aralık"))</f>
        <v/>
      </c>
      <c r="E2740" s="153">
        <f>IF(A2740="","",ROUNDUP(MONTH(A2740)/3,0))</f>
        <v/>
      </c>
      <c r="F2740" s="153">
        <f>IF(A2740="","",WEEKNUM(A2740,2))</f>
        <v/>
      </c>
      <c r="G2740" s="153">
        <f>IF(A2740="","",WEEKDAY(A2740,2))</f>
        <v/>
      </c>
      <c r="H2740" s="153">
        <f>IF(A2740="","",CHOOSE(WEEKDAY(A2740,2),"Pazartesi","Salı","Çarşamba","Perşembe","Cuma","Cumartesi","Pazar"))</f>
        <v/>
      </c>
    </row>
    <row r="2741" ht="10.5" customHeight="1" s="113">
      <c r="A2741" s="152" t="n">
        <v>44744</v>
      </c>
      <c r="B2741" s="153">
        <f>IF(A2741="","",YEAR(A2741))</f>
        <v/>
      </c>
      <c r="C2741" s="153">
        <f>IF(A2741="","",MONTH(A2741))</f>
        <v/>
      </c>
      <c r="D2741" s="153">
        <f>IF(A2741="","",CHOOSE(MONTH(A2741),"Ocak","Şubat","Mart","Nisan","Mayıs","Haziran","Temmuz","Ağustos","Eylül","Ekim","Kasım","Aralık"))</f>
        <v/>
      </c>
      <c r="E2741" s="153">
        <f>IF(A2741="","",ROUNDUP(MONTH(A2741)/3,0))</f>
        <v/>
      </c>
      <c r="F2741" s="153">
        <f>IF(A2741="","",WEEKNUM(A2741,2))</f>
        <v/>
      </c>
      <c r="G2741" s="153">
        <f>IF(A2741="","",WEEKDAY(A2741,2))</f>
        <v/>
      </c>
      <c r="H2741" s="153">
        <f>IF(A2741="","",CHOOSE(WEEKDAY(A2741,2),"Pazartesi","Salı","Çarşamba","Perşembe","Cuma","Cumartesi","Pazar"))</f>
        <v/>
      </c>
    </row>
    <row r="2742" ht="10.5" customHeight="1" s="113">
      <c r="A2742" s="152" t="n">
        <v>44745</v>
      </c>
      <c r="B2742" s="153">
        <f>IF(A2742="","",YEAR(A2742))</f>
        <v/>
      </c>
      <c r="C2742" s="153">
        <f>IF(A2742="","",MONTH(A2742))</f>
        <v/>
      </c>
      <c r="D2742" s="153">
        <f>IF(A2742="","",CHOOSE(MONTH(A2742),"Ocak","Şubat","Mart","Nisan","Mayıs","Haziran","Temmuz","Ağustos","Eylül","Ekim","Kasım","Aralık"))</f>
        <v/>
      </c>
      <c r="E2742" s="153">
        <f>IF(A2742="","",ROUNDUP(MONTH(A2742)/3,0))</f>
        <v/>
      </c>
      <c r="F2742" s="153">
        <f>IF(A2742="","",WEEKNUM(A2742,2))</f>
        <v/>
      </c>
      <c r="G2742" s="153">
        <f>IF(A2742="","",WEEKDAY(A2742,2))</f>
        <v/>
      </c>
      <c r="H2742" s="153">
        <f>IF(A2742="","",CHOOSE(WEEKDAY(A2742,2),"Pazartesi","Salı","Çarşamba","Perşembe","Cuma","Cumartesi","Pazar"))</f>
        <v/>
      </c>
    </row>
    <row r="2743" ht="10.5" customHeight="1" s="113">
      <c r="A2743" s="152" t="n">
        <v>44746</v>
      </c>
      <c r="B2743" s="153">
        <f>IF(A2743="","",YEAR(A2743))</f>
        <v/>
      </c>
      <c r="C2743" s="153">
        <f>IF(A2743="","",MONTH(A2743))</f>
        <v/>
      </c>
      <c r="D2743" s="153">
        <f>IF(A2743="","",CHOOSE(MONTH(A2743),"Ocak","Şubat","Mart","Nisan","Mayıs","Haziran","Temmuz","Ağustos","Eylül","Ekim","Kasım","Aralık"))</f>
        <v/>
      </c>
      <c r="E2743" s="153">
        <f>IF(A2743="","",ROUNDUP(MONTH(A2743)/3,0))</f>
        <v/>
      </c>
      <c r="F2743" s="153">
        <f>IF(A2743="","",WEEKNUM(A2743,2))</f>
        <v/>
      </c>
      <c r="G2743" s="153">
        <f>IF(A2743="","",WEEKDAY(A2743,2))</f>
        <v/>
      </c>
      <c r="H2743" s="153">
        <f>IF(A2743="","",CHOOSE(WEEKDAY(A2743,2),"Pazartesi","Salı","Çarşamba","Perşembe","Cuma","Cumartesi","Pazar"))</f>
        <v/>
      </c>
    </row>
    <row r="2744" ht="10.5" customHeight="1" s="113">
      <c r="A2744" s="152" t="n">
        <v>44747</v>
      </c>
      <c r="B2744" s="153">
        <f>IF(A2744="","",YEAR(A2744))</f>
        <v/>
      </c>
      <c r="C2744" s="153">
        <f>IF(A2744="","",MONTH(A2744))</f>
        <v/>
      </c>
      <c r="D2744" s="153">
        <f>IF(A2744="","",CHOOSE(MONTH(A2744),"Ocak","Şubat","Mart","Nisan","Mayıs","Haziran","Temmuz","Ağustos","Eylül","Ekim","Kasım","Aralık"))</f>
        <v/>
      </c>
      <c r="E2744" s="153">
        <f>IF(A2744="","",ROUNDUP(MONTH(A2744)/3,0))</f>
        <v/>
      </c>
      <c r="F2744" s="153">
        <f>IF(A2744="","",WEEKNUM(A2744,2))</f>
        <v/>
      </c>
      <c r="G2744" s="153">
        <f>IF(A2744="","",WEEKDAY(A2744,2))</f>
        <v/>
      </c>
      <c r="H2744" s="153">
        <f>IF(A2744="","",CHOOSE(WEEKDAY(A2744,2),"Pazartesi","Salı","Çarşamba","Perşembe","Cuma","Cumartesi","Pazar"))</f>
        <v/>
      </c>
    </row>
    <row r="2745" ht="10.5" customHeight="1" s="113">
      <c r="A2745" s="152" t="n">
        <v>44748</v>
      </c>
      <c r="B2745" s="153">
        <f>IF(A2745="","",YEAR(A2745))</f>
        <v/>
      </c>
      <c r="C2745" s="153">
        <f>IF(A2745="","",MONTH(A2745))</f>
        <v/>
      </c>
      <c r="D2745" s="153">
        <f>IF(A2745="","",CHOOSE(MONTH(A2745),"Ocak","Şubat","Mart","Nisan","Mayıs","Haziran","Temmuz","Ağustos","Eylül","Ekim","Kasım","Aralık"))</f>
        <v/>
      </c>
      <c r="E2745" s="153">
        <f>IF(A2745="","",ROUNDUP(MONTH(A2745)/3,0))</f>
        <v/>
      </c>
      <c r="F2745" s="153">
        <f>IF(A2745="","",WEEKNUM(A2745,2))</f>
        <v/>
      </c>
      <c r="G2745" s="153">
        <f>IF(A2745="","",WEEKDAY(A2745,2))</f>
        <v/>
      </c>
      <c r="H2745" s="153">
        <f>IF(A2745="","",CHOOSE(WEEKDAY(A2745,2),"Pazartesi","Salı","Çarşamba","Perşembe","Cuma","Cumartesi","Pazar"))</f>
        <v/>
      </c>
    </row>
    <row r="2746" ht="10.5" customHeight="1" s="113">
      <c r="A2746" s="152" t="n">
        <v>44749</v>
      </c>
      <c r="B2746" s="153">
        <f>IF(A2746="","",YEAR(A2746))</f>
        <v/>
      </c>
      <c r="C2746" s="153">
        <f>IF(A2746="","",MONTH(A2746))</f>
        <v/>
      </c>
      <c r="D2746" s="153">
        <f>IF(A2746="","",CHOOSE(MONTH(A2746),"Ocak","Şubat","Mart","Nisan","Mayıs","Haziran","Temmuz","Ağustos","Eylül","Ekim","Kasım","Aralık"))</f>
        <v/>
      </c>
      <c r="E2746" s="153">
        <f>IF(A2746="","",ROUNDUP(MONTH(A2746)/3,0))</f>
        <v/>
      </c>
      <c r="F2746" s="153">
        <f>IF(A2746="","",WEEKNUM(A2746,2))</f>
        <v/>
      </c>
      <c r="G2746" s="153">
        <f>IF(A2746="","",WEEKDAY(A2746,2))</f>
        <v/>
      </c>
      <c r="H2746" s="153">
        <f>IF(A2746="","",CHOOSE(WEEKDAY(A2746,2),"Pazartesi","Salı","Çarşamba","Perşembe","Cuma","Cumartesi","Pazar"))</f>
        <v/>
      </c>
    </row>
    <row r="2747" ht="10.5" customHeight="1" s="113">
      <c r="A2747" s="152" t="n">
        <v>44750</v>
      </c>
      <c r="B2747" s="153">
        <f>IF(A2747="","",YEAR(A2747))</f>
        <v/>
      </c>
      <c r="C2747" s="153">
        <f>IF(A2747="","",MONTH(A2747))</f>
        <v/>
      </c>
      <c r="D2747" s="153">
        <f>IF(A2747="","",CHOOSE(MONTH(A2747),"Ocak","Şubat","Mart","Nisan","Mayıs","Haziran","Temmuz","Ağustos","Eylül","Ekim","Kasım","Aralık"))</f>
        <v/>
      </c>
      <c r="E2747" s="153">
        <f>IF(A2747="","",ROUNDUP(MONTH(A2747)/3,0))</f>
        <v/>
      </c>
      <c r="F2747" s="153">
        <f>IF(A2747="","",WEEKNUM(A2747,2))</f>
        <v/>
      </c>
      <c r="G2747" s="153">
        <f>IF(A2747="","",WEEKDAY(A2747,2))</f>
        <v/>
      </c>
      <c r="H2747" s="153">
        <f>IF(A2747="","",CHOOSE(WEEKDAY(A2747,2),"Pazartesi","Salı","Çarşamba","Perşembe","Cuma","Cumartesi","Pazar"))</f>
        <v/>
      </c>
    </row>
    <row r="2748" ht="10.5" customHeight="1" s="113">
      <c r="A2748" s="152" t="n">
        <v>44751</v>
      </c>
      <c r="B2748" s="153">
        <f>IF(A2748="","",YEAR(A2748))</f>
        <v/>
      </c>
      <c r="C2748" s="153">
        <f>IF(A2748="","",MONTH(A2748))</f>
        <v/>
      </c>
      <c r="D2748" s="153">
        <f>IF(A2748="","",CHOOSE(MONTH(A2748),"Ocak","Şubat","Mart","Nisan","Mayıs","Haziran","Temmuz","Ağustos","Eylül","Ekim","Kasım","Aralık"))</f>
        <v/>
      </c>
      <c r="E2748" s="153">
        <f>IF(A2748="","",ROUNDUP(MONTH(A2748)/3,0))</f>
        <v/>
      </c>
      <c r="F2748" s="153">
        <f>IF(A2748="","",WEEKNUM(A2748,2))</f>
        <v/>
      </c>
      <c r="G2748" s="153">
        <f>IF(A2748="","",WEEKDAY(A2748,2))</f>
        <v/>
      </c>
      <c r="H2748" s="153">
        <f>IF(A2748="","",CHOOSE(WEEKDAY(A2748,2),"Pazartesi","Salı","Çarşamba","Perşembe","Cuma","Cumartesi","Pazar"))</f>
        <v/>
      </c>
    </row>
    <row r="2749" ht="10.5" customHeight="1" s="113">
      <c r="A2749" s="152" t="n">
        <v>44752</v>
      </c>
      <c r="B2749" s="153">
        <f>IF(A2749="","",YEAR(A2749))</f>
        <v/>
      </c>
      <c r="C2749" s="153">
        <f>IF(A2749="","",MONTH(A2749))</f>
        <v/>
      </c>
      <c r="D2749" s="153">
        <f>IF(A2749="","",CHOOSE(MONTH(A2749),"Ocak","Şubat","Mart","Nisan","Mayıs","Haziran","Temmuz","Ağustos","Eylül","Ekim","Kasım","Aralık"))</f>
        <v/>
      </c>
      <c r="E2749" s="153">
        <f>IF(A2749="","",ROUNDUP(MONTH(A2749)/3,0))</f>
        <v/>
      </c>
      <c r="F2749" s="153">
        <f>IF(A2749="","",WEEKNUM(A2749,2))</f>
        <v/>
      </c>
      <c r="G2749" s="153">
        <f>IF(A2749="","",WEEKDAY(A2749,2))</f>
        <v/>
      </c>
      <c r="H2749" s="153">
        <f>IF(A2749="","",CHOOSE(WEEKDAY(A2749,2),"Pazartesi","Salı","Çarşamba","Perşembe","Cuma","Cumartesi","Pazar"))</f>
        <v/>
      </c>
    </row>
    <row r="2750" ht="10.5" customHeight="1" s="113">
      <c r="A2750" s="152" t="n">
        <v>44753</v>
      </c>
      <c r="B2750" s="153">
        <f>IF(A2750="","",YEAR(A2750))</f>
        <v/>
      </c>
      <c r="C2750" s="153">
        <f>IF(A2750="","",MONTH(A2750))</f>
        <v/>
      </c>
      <c r="D2750" s="153">
        <f>IF(A2750="","",CHOOSE(MONTH(A2750),"Ocak","Şubat","Mart","Nisan","Mayıs","Haziran","Temmuz","Ağustos","Eylül","Ekim","Kasım","Aralık"))</f>
        <v/>
      </c>
      <c r="E2750" s="153">
        <f>IF(A2750="","",ROUNDUP(MONTH(A2750)/3,0))</f>
        <v/>
      </c>
      <c r="F2750" s="153">
        <f>IF(A2750="","",WEEKNUM(A2750,2))</f>
        <v/>
      </c>
      <c r="G2750" s="153">
        <f>IF(A2750="","",WEEKDAY(A2750,2))</f>
        <v/>
      </c>
      <c r="H2750" s="153">
        <f>IF(A2750="","",CHOOSE(WEEKDAY(A2750,2),"Pazartesi","Salı","Çarşamba","Perşembe","Cuma","Cumartesi","Pazar"))</f>
        <v/>
      </c>
    </row>
    <row r="2751" ht="10.5" customHeight="1" s="113">
      <c r="A2751" s="152" t="n">
        <v>44754</v>
      </c>
      <c r="B2751" s="153">
        <f>IF(A2751="","",YEAR(A2751))</f>
        <v/>
      </c>
      <c r="C2751" s="153">
        <f>IF(A2751="","",MONTH(A2751))</f>
        <v/>
      </c>
      <c r="D2751" s="153">
        <f>IF(A2751="","",CHOOSE(MONTH(A2751),"Ocak","Şubat","Mart","Nisan","Mayıs","Haziran","Temmuz","Ağustos","Eylül","Ekim","Kasım","Aralık"))</f>
        <v/>
      </c>
      <c r="E2751" s="153">
        <f>IF(A2751="","",ROUNDUP(MONTH(A2751)/3,0))</f>
        <v/>
      </c>
      <c r="F2751" s="153">
        <f>IF(A2751="","",WEEKNUM(A2751,2))</f>
        <v/>
      </c>
      <c r="G2751" s="153">
        <f>IF(A2751="","",WEEKDAY(A2751,2))</f>
        <v/>
      </c>
      <c r="H2751" s="153">
        <f>IF(A2751="","",CHOOSE(WEEKDAY(A2751,2),"Pazartesi","Salı","Çarşamba","Perşembe","Cuma","Cumartesi","Pazar"))</f>
        <v/>
      </c>
    </row>
    <row r="2752" ht="10.5" customHeight="1" s="113">
      <c r="A2752" s="152" t="n">
        <v>44755</v>
      </c>
      <c r="B2752" s="153">
        <f>IF(A2752="","",YEAR(A2752))</f>
        <v/>
      </c>
      <c r="C2752" s="153">
        <f>IF(A2752="","",MONTH(A2752))</f>
        <v/>
      </c>
      <c r="D2752" s="153">
        <f>IF(A2752="","",CHOOSE(MONTH(A2752),"Ocak","Şubat","Mart","Nisan","Mayıs","Haziran","Temmuz","Ağustos","Eylül","Ekim","Kasım","Aralık"))</f>
        <v/>
      </c>
      <c r="E2752" s="153">
        <f>IF(A2752="","",ROUNDUP(MONTH(A2752)/3,0))</f>
        <v/>
      </c>
      <c r="F2752" s="153">
        <f>IF(A2752="","",WEEKNUM(A2752,2))</f>
        <v/>
      </c>
      <c r="G2752" s="153">
        <f>IF(A2752="","",WEEKDAY(A2752,2))</f>
        <v/>
      </c>
      <c r="H2752" s="153">
        <f>IF(A2752="","",CHOOSE(WEEKDAY(A2752,2),"Pazartesi","Salı","Çarşamba","Perşembe","Cuma","Cumartesi","Pazar"))</f>
        <v/>
      </c>
    </row>
    <row r="2753" ht="10.5" customHeight="1" s="113">
      <c r="A2753" s="152" t="n">
        <v>44756</v>
      </c>
      <c r="B2753" s="153">
        <f>IF(A2753="","",YEAR(A2753))</f>
        <v/>
      </c>
      <c r="C2753" s="153">
        <f>IF(A2753="","",MONTH(A2753))</f>
        <v/>
      </c>
      <c r="D2753" s="153">
        <f>IF(A2753="","",CHOOSE(MONTH(A2753),"Ocak","Şubat","Mart","Nisan","Mayıs","Haziran","Temmuz","Ağustos","Eylül","Ekim","Kasım","Aralık"))</f>
        <v/>
      </c>
      <c r="E2753" s="153">
        <f>IF(A2753="","",ROUNDUP(MONTH(A2753)/3,0))</f>
        <v/>
      </c>
      <c r="F2753" s="153">
        <f>IF(A2753="","",WEEKNUM(A2753,2))</f>
        <v/>
      </c>
      <c r="G2753" s="153">
        <f>IF(A2753="","",WEEKDAY(A2753,2))</f>
        <v/>
      </c>
      <c r="H2753" s="153">
        <f>IF(A2753="","",CHOOSE(WEEKDAY(A2753,2),"Pazartesi","Salı","Çarşamba","Perşembe","Cuma","Cumartesi","Pazar"))</f>
        <v/>
      </c>
    </row>
    <row r="2754" ht="10.5" customHeight="1" s="113">
      <c r="A2754" s="152" t="n">
        <v>44757</v>
      </c>
      <c r="B2754" s="153">
        <f>IF(A2754="","",YEAR(A2754))</f>
        <v/>
      </c>
      <c r="C2754" s="153">
        <f>IF(A2754="","",MONTH(A2754))</f>
        <v/>
      </c>
      <c r="D2754" s="153">
        <f>IF(A2754="","",CHOOSE(MONTH(A2754),"Ocak","Şubat","Mart","Nisan","Mayıs","Haziran","Temmuz","Ağustos","Eylül","Ekim","Kasım","Aralık"))</f>
        <v/>
      </c>
      <c r="E2754" s="153">
        <f>IF(A2754="","",ROUNDUP(MONTH(A2754)/3,0))</f>
        <v/>
      </c>
      <c r="F2754" s="153">
        <f>IF(A2754="","",WEEKNUM(A2754,2))</f>
        <v/>
      </c>
      <c r="G2754" s="153">
        <f>IF(A2754="","",WEEKDAY(A2754,2))</f>
        <v/>
      </c>
      <c r="H2754" s="153">
        <f>IF(A2754="","",CHOOSE(WEEKDAY(A2754,2),"Pazartesi","Salı","Çarşamba","Perşembe","Cuma","Cumartesi","Pazar"))</f>
        <v/>
      </c>
    </row>
    <row r="2755" ht="10.5" customHeight="1" s="113">
      <c r="A2755" s="152" t="n">
        <v>44758</v>
      </c>
      <c r="B2755" s="153">
        <f>IF(A2755="","",YEAR(A2755))</f>
        <v/>
      </c>
      <c r="C2755" s="153">
        <f>IF(A2755="","",MONTH(A2755))</f>
        <v/>
      </c>
      <c r="D2755" s="153">
        <f>IF(A2755="","",CHOOSE(MONTH(A2755),"Ocak","Şubat","Mart","Nisan","Mayıs","Haziran","Temmuz","Ağustos","Eylül","Ekim","Kasım","Aralık"))</f>
        <v/>
      </c>
      <c r="E2755" s="153">
        <f>IF(A2755="","",ROUNDUP(MONTH(A2755)/3,0))</f>
        <v/>
      </c>
      <c r="F2755" s="153">
        <f>IF(A2755="","",WEEKNUM(A2755,2))</f>
        <v/>
      </c>
      <c r="G2755" s="153">
        <f>IF(A2755="","",WEEKDAY(A2755,2))</f>
        <v/>
      </c>
      <c r="H2755" s="153">
        <f>IF(A2755="","",CHOOSE(WEEKDAY(A2755,2),"Pazartesi","Salı","Çarşamba","Perşembe","Cuma","Cumartesi","Pazar"))</f>
        <v/>
      </c>
    </row>
    <row r="2756" ht="10.5" customHeight="1" s="113">
      <c r="A2756" s="152" t="n">
        <v>44759</v>
      </c>
      <c r="B2756" s="153">
        <f>IF(A2756="","",YEAR(A2756))</f>
        <v/>
      </c>
      <c r="C2756" s="153">
        <f>IF(A2756="","",MONTH(A2756))</f>
        <v/>
      </c>
      <c r="D2756" s="153">
        <f>IF(A2756="","",CHOOSE(MONTH(A2756),"Ocak","Şubat","Mart","Nisan","Mayıs","Haziran","Temmuz","Ağustos","Eylül","Ekim","Kasım","Aralık"))</f>
        <v/>
      </c>
      <c r="E2756" s="153">
        <f>IF(A2756="","",ROUNDUP(MONTH(A2756)/3,0))</f>
        <v/>
      </c>
      <c r="F2756" s="153">
        <f>IF(A2756="","",WEEKNUM(A2756,2))</f>
        <v/>
      </c>
      <c r="G2756" s="153">
        <f>IF(A2756="","",WEEKDAY(A2756,2))</f>
        <v/>
      </c>
      <c r="H2756" s="153">
        <f>IF(A2756="","",CHOOSE(WEEKDAY(A2756,2),"Pazartesi","Salı","Çarşamba","Perşembe","Cuma","Cumartesi","Pazar"))</f>
        <v/>
      </c>
    </row>
    <row r="2757" ht="10.5" customHeight="1" s="113">
      <c r="A2757" s="152" t="n">
        <v>44760</v>
      </c>
      <c r="B2757" s="153">
        <f>IF(A2757="","",YEAR(A2757))</f>
        <v/>
      </c>
      <c r="C2757" s="153">
        <f>IF(A2757="","",MONTH(A2757))</f>
        <v/>
      </c>
      <c r="D2757" s="153">
        <f>IF(A2757="","",CHOOSE(MONTH(A2757),"Ocak","Şubat","Mart","Nisan","Mayıs","Haziran","Temmuz","Ağustos","Eylül","Ekim","Kasım","Aralık"))</f>
        <v/>
      </c>
      <c r="E2757" s="153">
        <f>IF(A2757="","",ROUNDUP(MONTH(A2757)/3,0))</f>
        <v/>
      </c>
      <c r="F2757" s="153">
        <f>IF(A2757="","",WEEKNUM(A2757,2))</f>
        <v/>
      </c>
      <c r="G2757" s="153">
        <f>IF(A2757="","",WEEKDAY(A2757,2))</f>
        <v/>
      </c>
      <c r="H2757" s="153">
        <f>IF(A2757="","",CHOOSE(WEEKDAY(A2757,2),"Pazartesi","Salı","Çarşamba","Perşembe","Cuma","Cumartesi","Pazar"))</f>
        <v/>
      </c>
    </row>
    <row r="2758" ht="10.5" customHeight="1" s="113">
      <c r="A2758" s="152" t="n">
        <v>44761</v>
      </c>
      <c r="B2758" s="153">
        <f>IF(A2758="","",YEAR(A2758))</f>
        <v/>
      </c>
      <c r="C2758" s="153">
        <f>IF(A2758="","",MONTH(A2758))</f>
        <v/>
      </c>
      <c r="D2758" s="153">
        <f>IF(A2758="","",CHOOSE(MONTH(A2758),"Ocak","Şubat","Mart","Nisan","Mayıs","Haziran","Temmuz","Ağustos","Eylül","Ekim","Kasım","Aralık"))</f>
        <v/>
      </c>
      <c r="E2758" s="153">
        <f>IF(A2758="","",ROUNDUP(MONTH(A2758)/3,0))</f>
        <v/>
      </c>
      <c r="F2758" s="153">
        <f>IF(A2758="","",WEEKNUM(A2758,2))</f>
        <v/>
      </c>
      <c r="G2758" s="153">
        <f>IF(A2758="","",WEEKDAY(A2758,2))</f>
        <v/>
      </c>
      <c r="H2758" s="153">
        <f>IF(A2758="","",CHOOSE(WEEKDAY(A2758,2),"Pazartesi","Salı","Çarşamba","Perşembe","Cuma","Cumartesi","Pazar"))</f>
        <v/>
      </c>
    </row>
    <row r="2759" ht="10.5" customHeight="1" s="113">
      <c r="A2759" s="152" t="n">
        <v>44762</v>
      </c>
      <c r="B2759" s="153">
        <f>IF(A2759="","",YEAR(A2759))</f>
        <v/>
      </c>
      <c r="C2759" s="153">
        <f>IF(A2759="","",MONTH(A2759))</f>
        <v/>
      </c>
      <c r="D2759" s="153">
        <f>IF(A2759="","",CHOOSE(MONTH(A2759),"Ocak","Şubat","Mart","Nisan","Mayıs","Haziran","Temmuz","Ağustos","Eylül","Ekim","Kasım","Aralık"))</f>
        <v/>
      </c>
      <c r="E2759" s="153">
        <f>IF(A2759="","",ROUNDUP(MONTH(A2759)/3,0))</f>
        <v/>
      </c>
      <c r="F2759" s="153">
        <f>IF(A2759="","",WEEKNUM(A2759,2))</f>
        <v/>
      </c>
      <c r="G2759" s="153">
        <f>IF(A2759="","",WEEKDAY(A2759,2))</f>
        <v/>
      </c>
      <c r="H2759" s="153">
        <f>IF(A2759="","",CHOOSE(WEEKDAY(A2759,2),"Pazartesi","Salı","Çarşamba","Perşembe","Cuma","Cumartesi","Pazar"))</f>
        <v/>
      </c>
    </row>
    <row r="2760" ht="10.5" customHeight="1" s="113">
      <c r="A2760" s="152" t="n">
        <v>44763</v>
      </c>
      <c r="B2760" s="153">
        <f>IF(A2760="","",YEAR(A2760))</f>
        <v/>
      </c>
      <c r="C2760" s="153">
        <f>IF(A2760="","",MONTH(A2760))</f>
        <v/>
      </c>
      <c r="D2760" s="153">
        <f>IF(A2760="","",CHOOSE(MONTH(A2760),"Ocak","Şubat","Mart","Nisan","Mayıs","Haziran","Temmuz","Ağustos","Eylül","Ekim","Kasım","Aralık"))</f>
        <v/>
      </c>
      <c r="E2760" s="153">
        <f>IF(A2760="","",ROUNDUP(MONTH(A2760)/3,0))</f>
        <v/>
      </c>
      <c r="F2760" s="153">
        <f>IF(A2760="","",WEEKNUM(A2760,2))</f>
        <v/>
      </c>
      <c r="G2760" s="153">
        <f>IF(A2760="","",WEEKDAY(A2760,2))</f>
        <v/>
      </c>
      <c r="H2760" s="153">
        <f>IF(A2760="","",CHOOSE(WEEKDAY(A2760,2),"Pazartesi","Salı","Çarşamba","Perşembe","Cuma","Cumartesi","Pazar"))</f>
        <v/>
      </c>
    </row>
    <row r="2761" ht="10.5" customHeight="1" s="113">
      <c r="A2761" s="152" t="n">
        <v>44764</v>
      </c>
      <c r="B2761" s="153">
        <f>IF(A2761="","",YEAR(A2761))</f>
        <v/>
      </c>
      <c r="C2761" s="153">
        <f>IF(A2761="","",MONTH(A2761))</f>
        <v/>
      </c>
      <c r="D2761" s="153">
        <f>IF(A2761="","",CHOOSE(MONTH(A2761),"Ocak","Şubat","Mart","Nisan","Mayıs","Haziran","Temmuz","Ağustos","Eylül","Ekim","Kasım","Aralık"))</f>
        <v/>
      </c>
      <c r="E2761" s="153">
        <f>IF(A2761="","",ROUNDUP(MONTH(A2761)/3,0))</f>
        <v/>
      </c>
      <c r="F2761" s="153">
        <f>IF(A2761="","",WEEKNUM(A2761,2))</f>
        <v/>
      </c>
      <c r="G2761" s="153">
        <f>IF(A2761="","",WEEKDAY(A2761,2))</f>
        <v/>
      </c>
      <c r="H2761" s="153">
        <f>IF(A2761="","",CHOOSE(WEEKDAY(A2761,2),"Pazartesi","Salı","Çarşamba","Perşembe","Cuma","Cumartesi","Pazar"))</f>
        <v/>
      </c>
    </row>
    <row r="2762" ht="10.5" customHeight="1" s="113">
      <c r="A2762" s="152" t="n">
        <v>44765</v>
      </c>
      <c r="B2762" s="153">
        <f>IF(A2762="","",YEAR(A2762))</f>
        <v/>
      </c>
      <c r="C2762" s="153">
        <f>IF(A2762="","",MONTH(A2762))</f>
        <v/>
      </c>
      <c r="D2762" s="153">
        <f>IF(A2762="","",CHOOSE(MONTH(A2762),"Ocak","Şubat","Mart","Nisan","Mayıs","Haziran","Temmuz","Ağustos","Eylül","Ekim","Kasım","Aralık"))</f>
        <v/>
      </c>
      <c r="E2762" s="153">
        <f>IF(A2762="","",ROUNDUP(MONTH(A2762)/3,0))</f>
        <v/>
      </c>
      <c r="F2762" s="153">
        <f>IF(A2762="","",WEEKNUM(A2762,2))</f>
        <v/>
      </c>
      <c r="G2762" s="153">
        <f>IF(A2762="","",WEEKDAY(A2762,2))</f>
        <v/>
      </c>
      <c r="H2762" s="153">
        <f>IF(A2762="","",CHOOSE(WEEKDAY(A2762,2),"Pazartesi","Salı","Çarşamba","Perşembe","Cuma","Cumartesi","Pazar"))</f>
        <v/>
      </c>
    </row>
    <row r="2763" ht="10.5" customHeight="1" s="113">
      <c r="A2763" s="152" t="n">
        <v>44766</v>
      </c>
      <c r="B2763" s="153">
        <f>IF(A2763="","",YEAR(A2763))</f>
        <v/>
      </c>
      <c r="C2763" s="153">
        <f>IF(A2763="","",MONTH(A2763))</f>
        <v/>
      </c>
      <c r="D2763" s="153">
        <f>IF(A2763="","",CHOOSE(MONTH(A2763),"Ocak","Şubat","Mart","Nisan","Mayıs","Haziran","Temmuz","Ağustos","Eylül","Ekim","Kasım","Aralık"))</f>
        <v/>
      </c>
      <c r="E2763" s="153">
        <f>IF(A2763="","",ROUNDUP(MONTH(A2763)/3,0))</f>
        <v/>
      </c>
      <c r="F2763" s="153">
        <f>IF(A2763="","",WEEKNUM(A2763,2))</f>
        <v/>
      </c>
      <c r="G2763" s="153">
        <f>IF(A2763="","",WEEKDAY(A2763,2))</f>
        <v/>
      </c>
      <c r="H2763" s="153">
        <f>IF(A2763="","",CHOOSE(WEEKDAY(A2763,2),"Pazartesi","Salı","Çarşamba","Perşembe","Cuma","Cumartesi","Pazar"))</f>
        <v/>
      </c>
    </row>
    <row r="2764" ht="10.5" customHeight="1" s="113">
      <c r="A2764" s="152" t="n">
        <v>44767</v>
      </c>
      <c r="B2764" s="153">
        <f>IF(A2764="","",YEAR(A2764))</f>
        <v/>
      </c>
      <c r="C2764" s="153">
        <f>IF(A2764="","",MONTH(A2764))</f>
        <v/>
      </c>
      <c r="D2764" s="153">
        <f>IF(A2764="","",CHOOSE(MONTH(A2764),"Ocak","Şubat","Mart","Nisan","Mayıs","Haziran","Temmuz","Ağustos","Eylül","Ekim","Kasım","Aralık"))</f>
        <v/>
      </c>
      <c r="E2764" s="153">
        <f>IF(A2764="","",ROUNDUP(MONTH(A2764)/3,0))</f>
        <v/>
      </c>
      <c r="F2764" s="153">
        <f>IF(A2764="","",WEEKNUM(A2764,2))</f>
        <v/>
      </c>
      <c r="G2764" s="153">
        <f>IF(A2764="","",WEEKDAY(A2764,2))</f>
        <v/>
      </c>
      <c r="H2764" s="153">
        <f>IF(A2764="","",CHOOSE(WEEKDAY(A2764,2),"Pazartesi","Salı","Çarşamba","Perşembe","Cuma","Cumartesi","Pazar"))</f>
        <v/>
      </c>
    </row>
    <row r="2765" ht="10.5" customHeight="1" s="113">
      <c r="A2765" s="152" t="n">
        <v>44768</v>
      </c>
      <c r="B2765" s="153">
        <f>IF(A2765="","",YEAR(A2765))</f>
        <v/>
      </c>
      <c r="C2765" s="153">
        <f>IF(A2765="","",MONTH(A2765))</f>
        <v/>
      </c>
      <c r="D2765" s="153">
        <f>IF(A2765="","",CHOOSE(MONTH(A2765),"Ocak","Şubat","Mart","Nisan","Mayıs","Haziran","Temmuz","Ağustos","Eylül","Ekim","Kasım","Aralık"))</f>
        <v/>
      </c>
      <c r="E2765" s="153">
        <f>IF(A2765="","",ROUNDUP(MONTH(A2765)/3,0))</f>
        <v/>
      </c>
      <c r="F2765" s="153">
        <f>IF(A2765="","",WEEKNUM(A2765,2))</f>
        <v/>
      </c>
      <c r="G2765" s="153">
        <f>IF(A2765="","",WEEKDAY(A2765,2))</f>
        <v/>
      </c>
      <c r="H2765" s="153">
        <f>IF(A2765="","",CHOOSE(WEEKDAY(A2765,2),"Pazartesi","Salı","Çarşamba","Perşembe","Cuma","Cumartesi","Pazar"))</f>
        <v/>
      </c>
    </row>
    <row r="2766" ht="10.5" customHeight="1" s="113">
      <c r="A2766" s="152" t="n">
        <v>44769</v>
      </c>
      <c r="B2766" s="153">
        <f>IF(A2766="","",YEAR(A2766))</f>
        <v/>
      </c>
      <c r="C2766" s="153">
        <f>IF(A2766="","",MONTH(A2766))</f>
        <v/>
      </c>
      <c r="D2766" s="153">
        <f>IF(A2766="","",CHOOSE(MONTH(A2766),"Ocak","Şubat","Mart","Nisan","Mayıs","Haziran","Temmuz","Ağustos","Eylül","Ekim","Kasım","Aralık"))</f>
        <v/>
      </c>
      <c r="E2766" s="153">
        <f>IF(A2766="","",ROUNDUP(MONTH(A2766)/3,0))</f>
        <v/>
      </c>
      <c r="F2766" s="153">
        <f>IF(A2766="","",WEEKNUM(A2766,2))</f>
        <v/>
      </c>
      <c r="G2766" s="153">
        <f>IF(A2766="","",WEEKDAY(A2766,2))</f>
        <v/>
      </c>
      <c r="H2766" s="153">
        <f>IF(A2766="","",CHOOSE(WEEKDAY(A2766,2),"Pazartesi","Salı","Çarşamba","Perşembe","Cuma","Cumartesi","Pazar"))</f>
        <v/>
      </c>
    </row>
    <row r="2767" ht="10.5" customHeight="1" s="113">
      <c r="A2767" s="152" t="n">
        <v>44770</v>
      </c>
      <c r="B2767" s="153">
        <f>IF(A2767="","",YEAR(A2767))</f>
        <v/>
      </c>
      <c r="C2767" s="153">
        <f>IF(A2767="","",MONTH(A2767))</f>
        <v/>
      </c>
      <c r="D2767" s="153">
        <f>IF(A2767="","",CHOOSE(MONTH(A2767),"Ocak","Şubat","Mart","Nisan","Mayıs","Haziran","Temmuz","Ağustos","Eylül","Ekim","Kasım","Aralık"))</f>
        <v/>
      </c>
      <c r="E2767" s="153">
        <f>IF(A2767="","",ROUNDUP(MONTH(A2767)/3,0))</f>
        <v/>
      </c>
      <c r="F2767" s="153">
        <f>IF(A2767="","",WEEKNUM(A2767,2))</f>
        <v/>
      </c>
      <c r="G2767" s="153">
        <f>IF(A2767="","",WEEKDAY(A2767,2))</f>
        <v/>
      </c>
      <c r="H2767" s="153">
        <f>IF(A2767="","",CHOOSE(WEEKDAY(A2767,2),"Pazartesi","Salı","Çarşamba","Perşembe","Cuma","Cumartesi","Pazar"))</f>
        <v/>
      </c>
    </row>
    <row r="2768" ht="10.5" customHeight="1" s="113">
      <c r="A2768" s="152" t="n">
        <v>44771</v>
      </c>
      <c r="B2768" s="153">
        <f>IF(A2768="","",YEAR(A2768))</f>
        <v/>
      </c>
      <c r="C2768" s="153">
        <f>IF(A2768="","",MONTH(A2768))</f>
        <v/>
      </c>
      <c r="D2768" s="153">
        <f>IF(A2768="","",CHOOSE(MONTH(A2768),"Ocak","Şubat","Mart","Nisan","Mayıs","Haziran","Temmuz","Ağustos","Eylül","Ekim","Kasım","Aralık"))</f>
        <v/>
      </c>
      <c r="E2768" s="153">
        <f>IF(A2768="","",ROUNDUP(MONTH(A2768)/3,0))</f>
        <v/>
      </c>
      <c r="F2768" s="153">
        <f>IF(A2768="","",WEEKNUM(A2768,2))</f>
        <v/>
      </c>
      <c r="G2768" s="153">
        <f>IF(A2768="","",WEEKDAY(A2768,2))</f>
        <v/>
      </c>
      <c r="H2768" s="153">
        <f>IF(A2768="","",CHOOSE(WEEKDAY(A2768,2),"Pazartesi","Salı","Çarşamba","Perşembe","Cuma","Cumartesi","Pazar"))</f>
        <v/>
      </c>
    </row>
    <row r="2769" ht="10.5" customHeight="1" s="113">
      <c r="A2769" s="152" t="n">
        <v>44772</v>
      </c>
      <c r="B2769" s="153">
        <f>IF(A2769="","",YEAR(A2769))</f>
        <v/>
      </c>
      <c r="C2769" s="153">
        <f>IF(A2769="","",MONTH(A2769))</f>
        <v/>
      </c>
      <c r="D2769" s="153">
        <f>IF(A2769="","",CHOOSE(MONTH(A2769),"Ocak","Şubat","Mart","Nisan","Mayıs","Haziran","Temmuz","Ağustos","Eylül","Ekim","Kasım","Aralık"))</f>
        <v/>
      </c>
      <c r="E2769" s="153">
        <f>IF(A2769="","",ROUNDUP(MONTH(A2769)/3,0))</f>
        <v/>
      </c>
      <c r="F2769" s="153">
        <f>IF(A2769="","",WEEKNUM(A2769,2))</f>
        <v/>
      </c>
      <c r="G2769" s="153">
        <f>IF(A2769="","",WEEKDAY(A2769,2))</f>
        <v/>
      </c>
      <c r="H2769" s="153">
        <f>IF(A2769="","",CHOOSE(WEEKDAY(A2769,2),"Pazartesi","Salı","Çarşamba","Perşembe","Cuma","Cumartesi","Pazar"))</f>
        <v/>
      </c>
    </row>
    <row r="2770" ht="10.5" customHeight="1" s="113">
      <c r="A2770" s="152" t="n">
        <v>44773</v>
      </c>
      <c r="B2770" s="153">
        <f>IF(A2770="","",YEAR(A2770))</f>
        <v/>
      </c>
      <c r="C2770" s="153">
        <f>IF(A2770="","",MONTH(A2770))</f>
        <v/>
      </c>
      <c r="D2770" s="153">
        <f>IF(A2770="","",CHOOSE(MONTH(A2770),"Ocak","Şubat","Mart","Nisan","Mayıs","Haziran","Temmuz","Ağustos","Eylül","Ekim","Kasım","Aralık"))</f>
        <v/>
      </c>
      <c r="E2770" s="153">
        <f>IF(A2770="","",ROUNDUP(MONTH(A2770)/3,0))</f>
        <v/>
      </c>
      <c r="F2770" s="153">
        <f>IF(A2770="","",WEEKNUM(A2770,2))</f>
        <v/>
      </c>
      <c r="G2770" s="153">
        <f>IF(A2770="","",WEEKDAY(A2770,2))</f>
        <v/>
      </c>
      <c r="H2770" s="153">
        <f>IF(A2770="","",CHOOSE(WEEKDAY(A2770,2),"Pazartesi","Salı","Çarşamba","Perşembe","Cuma","Cumartesi","Pazar"))</f>
        <v/>
      </c>
    </row>
    <row r="2771" ht="10.5" customHeight="1" s="113">
      <c r="A2771" s="152" t="n">
        <v>44774</v>
      </c>
      <c r="B2771" s="153">
        <f>IF(A2771="","",YEAR(A2771))</f>
        <v/>
      </c>
      <c r="C2771" s="153">
        <f>IF(A2771="","",MONTH(A2771))</f>
        <v/>
      </c>
      <c r="D2771" s="153">
        <f>IF(A2771="","",CHOOSE(MONTH(A2771),"Ocak","Şubat","Mart","Nisan","Mayıs","Haziran","Temmuz","Ağustos","Eylül","Ekim","Kasım","Aralık"))</f>
        <v/>
      </c>
      <c r="E2771" s="153">
        <f>IF(A2771="","",ROUNDUP(MONTH(A2771)/3,0))</f>
        <v/>
      </c>
      <c r="F2771" s="153">
        <f>IF(A2771="","",WEEKNUM(A2771,2))</f>
        <v/>
      </c>
      <c r="G2771" s="153">
        <f>IF(A2771="","",WEEKDAY(A2771,2))</f>
        <v/>
      </c>
      <c r="H2771" s="153">
        <f>IF(A2771="","",CHOOSE(WEEKDAY(A2771,2),"Pazartesi","Salı","Çarşamba","Perşembe","Cuma","Cumartesi","Pazar"))</f>
        <v/>
      </c>
    </row>
    <row r="2772" ht="10.5" customHeight="1" s="113">
      <c r="A2772" s="152" t="n">
        <v>44775</v>
      </c>
      <c r="B2772" s="153">
        <f>IF(A2772="","",YEAR(A2772))</f>
        <v/>
      </c>
      <c r="C2772" s="153">
        <f>IF(A2772="","",MONTH(A2772))</f>
        <v/>
      </c>
      <c r="D2772" s="153">
        <f>IF(A2772="","",CHOOSE(MONTH(A2772),"Ocak","Şubat","Mart","Nisan","Mayıs","Haziran","Temmuz","Ağustos","Eylül","Ekim","Kasım","Aralık"))</f>
        <v/>
      </c>
      <c r="E2772" s="153">
        <f>IF(A2772="","",ROUNDUP(MONTH(A2772)/3,0))</f>
        <v/>
      </c>
      <c r="F2772" s="153">
        <f>IF(A2772="","",WEEKNUM(A2772,2))</f>
        <v/>
      </c>
      <c r="G2772" s="153">
        <f>IF(A2772="","",WEEKDAY(A2772,2))</f>
        <v/>
      </c>
      <c r="H2772" s="153">
        <f>IF(A2772="","",CHOOSE(WEEKDAY(A2772,2),"Pazartesi","Salı","Çarşamba","Perşembe","Cuma","Cumartesi","Pazar"))</f>
        <v/>
      </c>
    </row>
    <row r="2773" ht="10.5" customHeight="1" s="113">
      <c r="A2773" s="152" t="n">
        <v>44776</v>
      </c>
      <c r="B2773" s="153">
        <f>IF(A2773="","",YEAR(A2773))</f>
        <v/>
      </c>
      <c r="C2773" s="153">
        <f>IF(A2773="","",MONTH(A2773))</f>
        <v/>
      </c>
      <c r="D2773" s="153">
        <f>IF(A2773="","",CHOOSE(MONTH(A2773),"Ocak","Şubat","Mart","Nisan","Mayıs","Haziran","Temmuz","Ağustos","Eylül","Ekim","Kasım","Aralık"))</f>
        <v/>
      </c>
      <c r="E2773" s="153">
        <f>IF(A2773="","",ROUNDUP(MONTH(A2773)/3,0))</f>
        <v/>
      </c>
      <c r="F2773" s="153">
        <f>IF(A2773="","",WEEKNUM(A2773,2))</f>
        <v/>
      </c>
      <c r="G2773" s="153">
        <f>IF(A2773="","",WEEKDAY(A2773,2))</f>
        <v/>
      </c>
      <c r="H2773" s="153">
        <f>IF(A2773="","",CHOOSE(WEEKDAY(A2773,2),"Pazartesi","Salı","Çarşamba","Perşembe","Cuma","Cumartesi","Pazar"))</f>
        <v/>
      </c>
    </row>
    <row r="2774" ht="10.5" customHeight="1" s="113">
      <c r="A2774" s="152" t="n">
        <v>44777</v>
      </c>
      <c r="B2774" s="153">
        <f>IF(A2774="","",YEAR(A2774))</f>
        <v/>
      </c>
      <c r="C2774" s="153">
        <f>IF(A2774="","",MONTH(A2774))</f>
        <v/>
      </c>
      <c r="D2774" s="153">
        <f>IF(A2774="","",CHOOSE(MONTH(A2774),"Ocak","Şubat","Mart","Nisan","Mayıs","Haziran","Temmuz","Ağustos","Eylül","Ekim","Kasım","Aralık"))</f>
        <v/>
      </c>
      <c r="E2774" s="153">
        <f>IF(A2774="","",ROUNDUP(MONTH(A2774)/3,0))</f>
        <v/>
      </c>
      <c r="F2774" s="153">
        <f>IF(A2774="","",WEEKNUM(A2774,2))</f>
        <v/>
      </c>
      <c r="G2774" s="153">
        <f>IF(A2774="","",WEEKDAY(A2774,2))</f>
        <v/>
      </c>
      <c r="H2774" s="153">
        <f>IF(A2774="","",CHOOSE(WEEKDAY(A2774,2),"Pazartesi","Salı","Çarşamba","Perşembe","Cuma","Cumartesi","Pazar"))</f>
        <v/>
      </c>
    </row>
    <row r="2775" ht="10.5" customHeight="1" s="113">
      <c r="A2775" s="152" t="n">
        <v>44778</v>
      </c>
      <c r="B2775" s="153">
        <f>IF(A2775="","",YEAR(A2775))</f>
        <v/>
      </c>
      <c r="C2775" s="153">
        <f>IF(A2775="","",MONTH(A2775))</f>
        <v/>
      </c>
      <c r="D2775" s="153">
        <f>IF(A2775="","",CHOOSE(MONTH(A2775),"Ocak","Şubat","Mart","Nisan","Mayıs","Haziran","Temmuz","Ağustos","Eylül","Ekim","Kasım","Aralık"))</f>
        <v/>
      </c>
      <c r="E2775" s="153">
        <f>IF(A2775="","",ROUNDUP(MONTH(A2775)/3,0))</f>
        <v/>
      </c>
      <c r="F2775" s="153">
        <f>IF(A2775="","",WEEKNUM(A2775,2))</f>
        <v/>
      </c>
      <c r="G2775" s="153">
        <f>IF(A2775="","",WEEKDAY(A2775,2))</f>
        <v/>
      </c>
      <c r="H2775" s="153">
        <f>IF(A2775="","",CHOOSE(WEEKDAY(A2775,2),"Pazartesi","Salı","Çarşamba","Perşembe","Cuma","Cumartesi","Pazar"))</f>
        <v/>
      </c>
    </row>
    <row r="2776" ht="10.5" customHeight="1" s="113">
      <c r="A2776" s="152" t="n">
        <v>44779</v>
      </c>
      <c r="B2776" s="153">
        <f>IF(A2776="","",YEAR(A2776))</f>
        <v/>
      </c>
      <c r="C2776" s="153">
        <f>IF(A2776="","",MONTH(A2776))</f>
        <v/>
      </c>
      <c r="D2776" s="153">
        <f>IF(A2776="","",CHOOSE(MONTH(A2776),"Ocak","Şubat","Mart","Nisan","Mayıs","Haziran","Temmuz","Ağustos","Eylül","Ekim","Kasım","Aralık"))</f>
        <v/>
      </c>
      <c r="E2776" s="153">
        <f>IF(A2776="","",ROUNDUP(MONTH(A2776)/3,0))</f>
        <v/>
      </c>
      <c r="F2776" s="153">
        <f>IF(A2776="","",WEEKNUM(A2776,2))</f>
        <v/>
      </c>
      <c r="G2776" s="153">
        <f>IF(A2776="","",WEEKDAY(A2776,2))</f>
        <v/>
      </c>
      <c r="H2776" s="153">
        <f>IF(A2776="","",CHOOSE(WEEKDAY(A2776,2),"Pazartesi","Salı","Çarşamba","Perşembe","Cuma","Cumartesi","Pazar"))</f>
        <v/>
      </c>
    </row>
    <row r="2777" ht="10.5" customHeight="1" s="113">
      <c r="A2777" s="152" t="n">
        <v>44780</v>
      </c>
      <c r="B2777" s="153">
        <f>IF(A2777="","",YEAR(A2777))</f>
        <v/>
      </c>
      <c r="C2777" s="153">
        <f>IF(A2777="","",MONTH(A2777))</f>
        <v/>
      </c>
      <c r="D2777" s="153">
        <f>IF(A2777="","",CHOOSE(MONTH(A2777),"Ocak","Şubat","Mart","Nisan","Mayıs","Haziran","Temmuz","Ağustos","Eylül","Ekim","Kasım","Aralık"))</f>
        <v/>
      </c>
      <c r="E2777" s="153">
        <f>IF(A2777="","",ROUNDUP(MONTH(A2777)/3,0))</f>
        <v/>
      </c>
      <c r="F2777" s="153">
        <f>IF(A2777="","",WEEKNUM(A2777,2))</f>
        <v/>
      </c>
      <c r="G2777" s="153">
        <f>IF(A2777="","",WEEKDAY(A2777,2))</f>
        <v/>
      </c>
      <c r="H2777" s="153">
        <f>IF(A2777="","",CHOOSE(WEEKDAY(A2777,2),"Pazartesi","Salı","Çarşamba","Perşembe","Cuma","Cumartesi","Pazar"))</f>
        <v/>
      </c>
    </row>
    <row r="2778" ht="10.5" customHeight="1" s="113">
      <c r="A2778" s="152" t="n">
        <v>44781</v>
      </c>
      <c r="B2778" s="153">
        <f>IF(A2778="","",YEAR(A2778))</f>
        <v/>
      </c>
      <c r="C2778" s="153">
        <f>IF(A2778="","",MONTH(A2778))</f>
        <v/>
      </c>
      <c r="D2778" s="153">
        <f>IF(A2778="","",CHOOSE(MONTH(A2778),"Ocak","Şubat","Mart","Nisan","Mayıs","Haziran","Temmuz","Ağustos","Eylül","Ekim","Kasım","Aralık"))</f>
        <v/>
      </c>
      <c r="E2778" s="153">
        <f>IF(A2778="","",ROUNDUP(MONTH(A2778)/3,0))</f>
        <v/>
      </c>
      <c r="F2778" s="153">
        <f>IF(A2778="","",WEEKNUM(A2778,2))</f>
        <v/>
      </c>
      <c r="G2778" s="153">
        <f>IF(A2778="","",WEEKDAY(A2778,2))</f>
        <v/>
      </c>
      <c r="H2778" s="153">
        <f>IF(A2778="","",CHOOSE(WEEKDAY(A2778,2),"Pazartesi","Salı","Çarşamba","Perşembe","Cuma","Cumartesi","Pazar"))</f>
        <v/>
      </c>
    </row>
    <row r="2779" ht="10.5" customHeight="1" s="113">
      <c r="A2779" s="152" t="n">
        <v>44782</v>
      </c>
      <c r="B2779" s="153">
        <f>IF(A2779="","",YEAR(A2779))</f>
        <v/>
      </c>
      <c r="C2779" s="153">
        <f>IF(A2779="","",MONTH(A2779))</f>
        <v/>
      </c>
      <c r="D2779" s="153">
        <f>IF(A2779="","",CHOOSE(MONTH(A2779),"Ocak","Şubat","Mart","Nisan","Mayıs","Haziran","Temmuz","Ağustos","Eylül","Ekim","Kasım","Aralık"))</f>
        <v/>
      </c>
      <c r="E2779" s="153">
        <f>IF(A2779="","",ROUNDUP(MONTH(A2779)/3,0))</f>
        <v/>
      </c>
      <c r="F2779" s="153">
        <f>IF(A2779="","",WEEKNUM(A2779,2))</f>
        <v/>
      </c>
      <c r="G2779" s="153">
        <f>IF(A2779="","",WEEKDAY(A2779,2))</f>
        <v/>
      </c>
      <c r="H2779" s="153">
        <f>IF(A2779="","",CHOOSE(WEEKDAY(A2779,2),"Pazartesi","Salı","Çarşamba","Perşembe","Cuma","Cumartesi","Pazar"))</f>
        <v/>
      </c>
    </row>
    <row r="2780" ht="10.5" customHeight="1" s="113">
      <c r="A2780" s="152" t="n">
        <v>44783</v>
      </c>
      <c r="B2780" s="153">
        <f>IF(A2780="","",YEAR(A2780))</f>
        <v/>
      </c>
      <c r="C2780" s="153">
        <f>IF(A2780="","",MONTH(A2780))</f>
        <v/>
      </c>
      <c r="D2780" s="153">
        <f>IF(A2780="","",CHOOSE(MONTH(A2780),"Ocak","Şubat","Mart","Nisan","Mayıs","Haziran","Temmuz","Ağustos","Eylül","Ekim","Kasım","Aralık"))</f>
        <v/>
      </c>
      <c r="E2780" s="153">
        <f>IF(A2780="","",ROUNDUP(MONTH(A2780)/3,0))</f>
        <v/>
      </c>
      <c r="F2780" s="153">
        <f>IF(A2780="","",WEEKNUM(A2780,2))</f>
        <v/>
      </c>
      <c r="G2780" s="153">
        <f>IF(A2780="","",WEEKDAY(A2780,2))</f>
        <v/>
      </c>
      <c r="H2780" s="153">
        <f>IF(A2780="","",CHOOSE(WEEKDAY(A2780,2),"Pazartesi","Salı","Çarşamba","Perşembe","Cuma","Cumartesi","Pazar"))</f>
        <v/>
      </c>
    </row>
    <row r="2781" ht="10.5" customHeight="1" s="113">
      <c r="A2781" s="152" t="n">
        <v>44784</v>
      </c>
      <c r="B2781" s="153">
        <f>IF(A2781="","",YEAR(A2781))</f>
        <v/>
      </c>
      <c r="C2781" s="153">
        <f>IF(A2781="","",MONTH(A2781))</f>
        <v/>
      </c>
      <c r="D2781" s="153">
        <f>IF(A2781="","",CHOOSE(MONTH(A2781),"Ocak","Şubat","Mart","Nisan","Mayıs","Haziran","Temmuz","Ağustos","Eylül","Ekim","Kasım","Aralık"))</f>
        <v/>
      </c>
      <c r="E2781" s="153">
        <f>IF(A2781="","",ROUNDUP(MONTH(A2781)/3,0))</f>
        <v/>
      </c>
      <c r="F2781" s="153">
        <f>IF(A2781="","",WEEKNUM(A2781,2))</f>
        <v/>
      </c>
      <c r="G2781" s="153">
        <f>IF(A2781="","",WEEKDAY(A2781,2))</f>
        <v/>
      </c>
      <c r="H2781" s="153">
        <f>IF(A2781="","",CHOOSE(WEEKDAY(A2781,2),"Pazartesi","Salı","Çarşamba","Perşembe","Cuma","Cumartesi","Pazar"))</f>
        <v/>
      </c>
    </row>
    <row r="2782" ht="10.5" customHeight="1" s="113">
      <c r="A2782" s="152" t="n">
        <v>44785</v>
      </c>
      <c r="B2782" s="153">
        <f>IF(A2782="","",YEAR(A2782))</f>
        <v/>
      </c>
      <c r="C2782" s="153">
        <f>IF(A2782="","",MONTH(A2782))</f>
        <v/>
      </c>
      <c r="D2782" s="153">
        <f>IF(A2782="","",CHOOSE(MONTH(A2782),"Ocak","Şubat","Mart","Nisan","Mayıs","Haziran","Temmuz","Ağustos","Eylül","Ekim","Kasım","Aralık"))</f>
        <v/>
      </c>
      <c r="E2782" s="153">
        <f>IF(A2782="","",ROUNDUP(MONTH(A2782)/3,0))</f>
        <v/>
      </c>
      <c r="F2782" s="153">
        <f>IF(A2782="","",WEEKNUM(A2782,2))</f>
        <v/>
      </c>
      <c r="G2782" s="153">
        <f>IF(A2782="","",WEEKDAY(A2782,2))</f>
        <v/>
      </c>
      <c r="H2782" s="153">
        <f>IF(A2782="","",CHOOSE(WEEKDAY(A2782,2),"Pazartesi","Salı","Çarşamba","Perşembe","Cuma","Cumartesi","Pazar"))</f>
        <v/>
      </c>
    </row>
    <row r="2783" ht="10.5" customHeight="1" s="113">
      <c r="A2783" s="152" t="n">
        <v>44786</v>
      </c>
      <c r="B2783" s="153">
        <f>IF(A2783="","",YEAR(A2783))</f>
        <v/>
      </c>
      <c r="C2783" s="153">
        <f>IF(A2783="","",MONTH(A2783))</f>
        <v/>
      </c>
      <c r="D2783" s="153">
        <f>IF(A2783="","",CHOOSE(MONTH(A2783),"Ocak","Şubat","Mart","Nisan","Mayıs","Haziran","Temmuz","Ağustos","Eylül","Ekim","Kasım","Aralık"))</f>
        <v/>
      </c>
      <c r="E2783" s="153">
        <f>IF(A2783="","",ROUNDUP(MONTH(A2783)/3,0))</f>
        <v/>
      </c>
      <c r="F2783" s="153">
        <f>IF(A2783="","",WEEKNUM(A2783,2))</f>
        <v/>
      </c>
      <c r="G2783" s="153">
        <f>IF(A2783="","",WEEKDAY(A2783,2))</f>
        <v/>
      </c>
      <c r="H2783" s="153">
        <f>IF(A2783="","",CHOOSE(WEEKDAY(A2783,2),"Pazartesi","Salı","Çarşamba","Perşembe","Cuma","Cumartesi","Pazar"))</f>
        <v/>
      </c>
    </row>
    <row r="2784" ht="10.5" customHeight="1" s="113">
      <c r="A2784" s="152" t="n">
        <v>44787</v>
      </c>
      <c r="B2784" s="153">
        <f>IF(A2784="","",YEAR(A2784))</f>
        <v/>
      </c>
      <c r="C2784" s="153">
        <f>IF(A2784="","",MONTH(A2784))</f>
        <v/>
      </c>
      <c r="D2784" s="153">
        <f>IF(A2784="","",CHOOSE(MONTH(A2784),"Ocak","Şubat","Mart","Nisan","Mayıs","Haziran","Temmuz","Ağustos","Eylül","Ekim","Kasım","Aralık"))</f>
        <v/>
      </c>
      <c r="E2784" s="153">
        <f>IF(A2784="","",ROUNDUP(MONTH(A2784)/3,0))</f>
        <v/>
      </c>
      <c r="F2784" s="153">
        <f>IF(A2784="","",WEEKNUM(A2784,2))</f>
        <v/>
      </c>
      <c r="G2784" s="153">
        <f>IF(A2784="","",WEEKDAY(A2784,2))</f>
        <v/>
      </c>
      <c r="H2784" s="153">
        <f>IF(A2784="","",CHOOSE(WEEKDAY(A2784,2),"Pazartesi","Salı","Çarşamba","Perşembe","Cuma","Cumartesi","Pazar"))</f>
        <v/>
      </c>
    </row>
    <row r="2785" ht="10.5" customHeight="1" s="113">
      <c r="A2785" s="152" t="n">
        <v>44788</v>
      </c>
      <c r="B2785" s="153">
        <f>IF(A2785="","",YEAR(A2785))</f>
        <v/>
      </c>
      <c r="C2785" s="153">
        <f>IF(A2785="","",MONTH(A2785))</f>
        <v/>
      </c>
      <c r="D2785" s="153">
        <f>IF(A2785="","",CHOOSE(MONTH(A2785),"Ocak","Şubat","Mart","Nisan","Mayıs","Haziran","Temmuz","Ağustos","Eylül","Ekim","Kasım","Aralık"))</f>
        <v/>
      </c>
      <c r="E2785" s="153">
        <f>IF(A2785="","",ROUNDUP(MONTH(A2785)/3,0))</f>
        <v/>
      </c>
      <c r="F2785" s="153">
        <f>IF(A2785="","",WEEKNUM(A2785,2))</f>
        <v/>
      </c>
      <c r="G2785" s="153">
        <f>IF(A2785="","",WEEKDAY(A2785,2))</f>
        <v/>
      </c>
      <c r="H2785" s="153">
        <f>IF(A2785="","",CHOOSE(WEEKDAY(A2785,2),"Pazartesi","Salı","Çarşamba","Perşembe","Cuma","Cumartesi","Pazar"))</f>
        <v/>
      </c>
    </row>
    <row r="2786" ht="10.5" customHeight="1" s="113">
      <c r="A2786" s="152" t="n">
        <v>44789</v>
      </c>
      <c r="B2786" s="153">
        <f>IF(A2786="","",YEAR(A2786))</f>
        <v/>
      </c>
      <c r="C2786" s="153">
        <f>IF(A2786="","",MONTH(A2786))</f>
        <v/>
      </c>
      <c r="D2786" s="153">
        <f>IF(A2786="","",CHOOSE(MONTH(A2786),"Ocak","Şubat","Mart","Nisan","Mayıs","Haziran","Temmuz","Ağustos","Eylül","Ekim","Kasım","Aralık"))</f>
        <v/>
      </c>
      <c r="E2786" s="153">
        <f>IF(A2786="","",ROUNDUP(MONTH(A2786)/3,0))</f>
        <v/>
      </c>
      <c r="F2786" s="153">
        <f>IF(A2786="","",WEEKNUM(A2786,2))</f>
        <v/>
      </c>
      <c r="G2786" s="153">
        <f>IF(A2786="","",WEEKDAY(A2786,2))</f>
        <v/>
      </c>
      <c r="H2786" s="153">
        <f>IF(A2786="","",CHOOSE(WEEKDAY(A2786,2),"Pazartesi","Salı","Çarşamba","Perşembe","Cuma","Cumartesi","Pazar"))</f>
        <v/>
      </c>
    </row>
    <row r="2787" ht="10.5" customHeight="1" s="113">
      <c r="A2787" s="152" t="n">
        <v>44790</v>
      </c>
      <c r="B2787" s="153">
        <f>IF(A2787="","",YEAR(A2787))</f>
        <v/>
      </c>
      <c r="C2787" s="153">
        <f>IF(A2787="","",MONTH(A2787))</f>
        <v/>
      </c>
      <c r="D2787" s="153">
        <f>IF(A2787="","",CHOOSE(MONTH(A2787),"Ocak","Şubat","Mart","Nisan","Mayıs","Haziran","Temmuz","Ağustos","Eylül","Ekim","Kasım","Aralık"))</f>
        <v/>
      </c>
      <c r="E2787" s="153">
        <f>IF(A2787="","",ROUNDUP(MONTH(A2787)/3,0))</f>
        <v/>
      </c>
      <c r="F2787" s="153">
        <f>IF(A2787="","",WEEKNUM(A2787,2))</f>
        <v/>
      </c>
      <c r="G2787" s="153">
        <f>IF(A2787="","",WEEKDAY(A2787,2))</f>
        <v/>
      </c>
      <c r="H2787" s="153">
        <f>IF(A2787="","",CHOOSE(WEEKDAY(A2787,2),"Pazartesi","Salı","Çarşamba","Perşembe","Cuma","Cumartesi","Pazar"))</f>
        <v/>
      </c>
    </row>
    <row r="2788" ht="10.5" customHeight="1" s="113">
      <c r="A2788" s="152" t="n">
        <v>44791</v>
      </c>
      <c r="B2788" s="153">
        <f>IF(A2788="","",YEAR(A2788))</f>
        <v/>
      </c>
      <c r="C2788" s="153">
        <f>IF(A2788="","",MONTH(A2788))</f>
        <v/>
      </c>
      <c r="D2788" s="153">
        <f>IF(A2788="","",CHOOSE(MONTH(A2788),"Ocak","Şubat","Mart","Nisan","Mayıs","Haziran","Temmuz","Ağustos","Eylül","Ekim","Kasım","Aralık"))</f>
        <v/>
      </c>
      <c r="E2788" s="153">
        <f>IF(A2788="","",ROUNDUP(MONTH(A2788)/3,0))</f>
        <v/>
      </c>
      <c r="F2788" s="153">
        <f>IF(A2788="","",WEEKNUM(A2788,2))</f>
        <v/>
      </c>
      <c r="G2788" s="153">
        <f>IF(A2788="","",WEEKDAY(A2788,2))</f>
        <v/>
      </c>
      <c r="H2788" s="153">
        <f>IF(A2788="","",CHOOSE(WEEKDAY(A2788,2),"Pazartesi","Salı","Çarşamba","Perşembe","Cuma","Cumartesi","Pazar"))</f>
        <v/>
      </c>
    </row>
    <row r="2789" ht="10.5" customHeight="1" s="113">
      <c r="A2789" s="152" t="n">
        <v>44792</v>
      </c>
      <c r="B2789" s="153">
        <f>IF(A2789="","",YEAR(A2789))</f>
        <v/>
      </c>
      <c r="C2789" s="153">
        <f>IF(A2789="","",MONTH(A2789))</f>
        <v/>
      </c>
      <c r="D2789" s="153">
        <f>IF(A2789="","",CHOOSE(MONTH(A2789),"Ocak","Şubat","Mart","Nisan","Mayıs","Haziran","Temmuz","Ağustos","Eylül","Ekim","Kasım","Aralık"))</f>
        <v/>
      </c>
      <c r="E2789" s="153">
        <f>IF(A2789="","",ROUNDUP(MONTH(A2789)/3,0))</f>
        <v/>
      </c>
      <c r="F2789" s="153">
        <f>IF(A2789="","",WEEKNUM(A2789,2))</f>
        <v/>
      </c>
      <c r="G2789" s="153">
        <f>IF(A2789="","",WEEKDAY(A2789,2))</f>
        <v/>
      </c>
      <c r="H2789" s="153">
        <f>IF(A2789="","",CHOOSE(WEEKDAY(A2789,2),"Pazartesi","Salı","Çarşamba","Perşembe","Cuma","Cumartesi","Pazar"))</f>
        <v/>
      </c>
    </row>
    <row r="2790" ht="10.5" customHeight="1" s="113">
      <c r="A2790" s="152" t="n">
        <v>44793</v>
      </c>
      <c r="B2790" s="153">
        <f>IF(A2790="","",YEAR(A2790))</f>
        <v/>
      </c>
      <c r="C2790" s="153">
        <f>IF(A2790="","",MONTH(A2790))</f>
        <v/>
      </c>
      <c r="D2790" s="153">
        <f>IF(A2790="","",CHOOSE(MONTH(A2790),"Ocak","Şubat","Mart","Nisan","Mayıs","Haziran","Temmuz","Ağustos","Eylül","Ekim","Kasım","Aralık"))</f>
        <v/>
      </c>
      <c r="E2790" s="153">
        <f>IF(A2790="","",ROUNDUP(MONTH(A2790)/3,0))</f>
        <v/>
      </c>
      <c r="F2790" s="153">
        <f>IF(A2790="","",WEEKNUM(A2790,2))</f>
        <v/>
      </c>
      <c r="G2790" s="153">
        <f>IF(A2790="","",WEEKDAY(A2790,2))</f>
        <v/>
      </c>
      <c r="H2790" s="153">
        <f>IF(A2790="","",CHOOSE(WEEKDAY(A2790,2),"Pazartesi","Salı","Çarşamba","Perşembe","Cuma","Cumartesi","Pazar"))</f>
        <v/>
      </c>
    </row>
    <row r="2791" ht="10.5" customHeight="1" s="113">
      <c r="A2791" s="152" t="n">
        <v>44794</v>
      </c>
      <c r="B2791" s="153">
        <f>IF(A2791="","",YEAR(A2791))</f>
        <v/>
      </c>
      <c r="C2791" s="153">
        <f>IF(A2791="","",MONTH(A2791))</f>
        <v/>
      </c>
      <c r="D2791" s="153">
        <f>IF(A2791="","",CHOOSE(MONTH(A2791),"Ocak","Şubat","Mart","Nisan","Mayıs","Haziran","Temmuz","Ağustos","Eylül","Ekim","Kasım","Aralık"))</f>
        <v/>
      </c>
      <c r="E2791" s="153">
        <f>IF(A2791="","",ROUNDUP(MONTH(A2791)/3,0))</f>
        <v/>
      </c>
      <c r="F2791" s="153">
        <f>IF(A2791="","",WEEKNUM(A2791,2))</f>
        <v/>
      </c>
      <c r="G2791" s="153">
        <f>IF(A2791="","",WEEKDAY(A2791,2))</f>
        <v/>
      </c>
      <c r="H2791" s="153">
        <f>IF(A2791="","",CHOOSE(WEEKDAY(A2791,2),"Pazartesi","Salı","Çarşamba","Perşembe","Cuma","Cumartesi","Pazar"))</f>
        <v/>
      </c>
    </row>
    <row r="2792" ht="10.5" customHeight="1" s="113">
      <c r="A2792" s="152" t="n">
        <v>44795</v>
      </c>
      <c r="B2792" s="153">
        <f>IF(A2792="","",YEAR(A2792))</f>
        <v/>
      </c>
      <c r="C2792" s="153">
        <f>IF(A2792="","",MONTH(A2792))</f>
        <v/>
      </c>
      <c r="D2792" s="153">
        <f>IF(A2792="","",CHOOSE(MONTH(A2792),"Ocak","Şubat","Mart","Nisan","Mayıs","Haziran","Temmuz","Ağustos","Eylül","Ekim","Kasım","Aralık"))</f>
        <v/>
      </c>
      <c r="E2792" s="153">
        <f>IF(A2792="","",ROUNDUP(MONTH(A2792)/3,0))</f>
        <v/>
      </c>
      <c r="F2792" s="153">
        <f>IF(A2792="","",WEEKNUM(A2792,2))</f>
        <v/>
      </c>
      <c r="G2792" s="153">
        <f>IF(A2792="","",WEEKDAY(A2792,2))</f>
        <v/>
      </c>
      <c r="H2792" s="153">
        <f>IF(A2792="","",CHOOSE(WEEKDAY(A2792,2),"Pazartesi","Salı","Çarşamba","Perşembe","Cuma","Cumartesi","Pazar"))</f>
        <v/>
      </c>
    </row>
    <row r="2793" ht="10.5" customHeight="1" s="113">
      <c r="A2793" s="152" t="n">
        <v>44796</v>
      </c>
      <c r="B2793" s="153">
        <f>IF(A2793="","",YEAR(A2793))</f>
        <v/>
      </c>
      <c r="C2793" s="153">
        <f>IF(A2793="","",MONTH(A2793))</f>
        <v/>
      </c>
      <c r="D2793" s="153">
        <f>IF(A2793="","",CHOOSE(MONTH(A2793),"Ocak","Şubat","Mart","Nisan","Mayıs","Haziran","Temmuz","Ağustos","Eylül","Ekim","Kasım","Aralık"))</f>
        <v/>
      </c>
      <c r="E2793" s="153">
        <f>IF(A2793="","",ROUNDUP(MONTH(A2793)/3,0))</f>
        <v/>
      </c>
      <c r="F2793" s="153">
        <f>IF(A2793="","",WEEKNUM(A2793,2))</f>
        <v/>
      </c>
      <c r="G2793" s="153">
        <f>IF(A2793="","",WEEKDAY(A2793,2))</f>
        <v/>
      </c>
      <c r="H2793" s="153">
        <f>IF(A2793="","",CHOOSE(WEEKDAY(A2793,2),"Pazartesi","Salı","Çarşamba","Perşembe","Cuma","Cumartesi","Pazar"))</f>
        <v/>
      </c>
    </row>
    <row r="2794" ht="10.5" customHeight="1" s="113">
      <c r="A2794" s="152" t="n">
        <v>44797</v>
      </c>
      <c r="B2794" s="153">
        <f>IF(A2794="","",YEAR(A2794))</f>
        <v/>
      </c>
      <c r="C2794" s="153">
        <f>IF(A2794="","",MONTH(A2794))</f>
        <v/>
      </c>
      <c r="D2794" s="153">
        <f>IF(A2794="","",CHOOSE(MONTH(A2794),"Ocak","Şubat","Mart","Nisan","Mayıs","Haziran","Temmuz","Ağustos","Eylül","Ekim","Kasım","Aralık"))</f>
        <v/>
      </c>
      <c r="E2794" s="153">
        <f>IF(A2794="","",ROUNDUP(MONTH(A2794)/3,0))</f>
        <v/>
      </c>
      <c r="F2794" s="153">
        <f>IF(A2794="","",WEEKNUM(A2794,2))</f>
        <v/>
      </c>
      <c r="G2794" s="153">
        <f>IF(A2794="","",WEEKDAY(A2794,2))</f>
        <v/>
      </c>
      <c r="H2794" s="153">
        <f>IF(A2794="","",CHOOSE(WEEKDAY(A2794,2),"Pazartesi","Salı","Çarşamba","Perşembe","Cuma","Cumartesi","Pazar"))</f>
        <v/>
      </c>
    </row>
    <row r="2795" ht="10.5" customHeight="1" s="113">
      <c r="A2795" s="152" t="n">
        <v>44798</v>
      </c>
      <c r="B2795" s="153">
        <f>IF(A2795="","",YEAR(A2795))</f>
        <v/>
      </c>
      <c r="C2795" s="153">
        <f>IF(A2795="","",MONTH(A2795))</f>
        <v/>
      </c>
      <c r="D2795" s="153">
        <f>IF(A2795="","",CHOOSE(MONTH(A2795),"Ocak","Şubat","Mart","Nisan","Mayıs","Haziran","Temmuz","Ağustos","Eylül","Ekim","Kasım","Aralık"))</f>
        <v/>
      </c>
      <c r="E2795" s="153">
        <f>IF(A2795="","",ROUNDUP(MONTH(A2795)/3,0))</f>
        <v/>
      </c>
      <c r="F2795" s="153">
        <f>IF(A2795="","",WEEKNUM(A2795,2))</f>
        <v/>
      </c>
      <c r="G2795" s="153">
        <f>IF(A2795="","",WEEKDAY(A2795,2))</f>
        <v/>
      </c>
      <c r="H2795" s="153">
        <f>IF(A2795="","",CHOOSE(WEEKDAY(A2795,2),"Pazartesi","Salı","Çarşamba","Perşembe","Cuma","Cumartesi","Pazar"))</f>
        <v/>
      </c>
    </row>
    <row r="2796" ht="10.5" customHeight="1" s="113">
      <c r="A2796" s="152" t="n">
        <v>44799</v>
      </c>
      <c r="B2796" s="153">
        <f>IF(A2796="","",YEAR(A2796))</f>
        <v/>
      </c>
      <c r="C2796" s="153">
        <f>IF(A2796="","",MONTH(A2796))</f>
        <v/>
      </c>
      <c r="D2796" s="153">
        <f>IF(A2796="","",CHOOSE(MONTH(A2796),"Ocak","Şubat","Mart","Nisan","Mayıs","Haziran","Temmuz","Ağustos","Eylül","Ekim","Kasım","Aralık"))</f>
        <v/>
      </c>
      <c r="E2796" s="153">
        <f>IF(A2796="","",ROUNDUP(MONTH(A2796)/3,0))</f>
        <v/>
      </c>
      <c r="F2796" s="153">
        <f>IF(A2796="","",WEEKNUM(A2796,2))</f>
        <v/>
      </c>
      <c r="G2796" s="153">
        <f>IF(A2796="","",WEEKDAY(A2796,2))</f>
        <v/>
      </c>
      <c r="H2796" s="153">
        <f>IF(A2796="","",CHOOSE(WEEKDAY(A2796,2),"Pazartesi","Salı","Çarşamba","Perşembe","Cuma","Cumartesi","Pazar"))</f>
        <v/>
      </c>
    </row>
    <row r="2797" ht="10.5" customHeight="1" s="113">
      <c r="A2797" s="152" t="n">
        <v>44800</v>
      </c>
      <c r="B2797" s="153">
        <f>IF(A2797="","",YEAR(A2797))</f>
        <v/>
      </c>
      <c r="C2797" s="153">
        <f>IF(A2797="","",MONTH(A2797))</f>
        <v/>
      </c>
      <c r="D2797" s="153">
        <f>IF(A2797="","",CHOOSE(MONTH(A2797),"Ocak","Şubat","Mart","Nisan","Mayıs","Haziran","Temmuz","Ağustos","Eylül","Ekim","Kasım","Aralık"))</f>
        <v/>
      </c>
      <c r="E2797" s="153">
        <f>IF(A2797="","",ROUNDUP(MONTH(A2797)/3,0))</f>
        <v/>
      </c>
      <c r="F2797" s="153">
        <f>IF(A2797="","",WEEKNUM(A2797,2))</f>
        <v/>
      </c>
      <c r="G2797" s="153">
        <f>IF(A2797="","",WEEKDAY(A2797,2))</f>
        <v/>
      </c>
      <c r="H2797" s="153">
        <f>IF(A2797="","",CHOOSE(WEEKDAY(A2797,2),"Pazartesi","Salı","Çarşamba","Perşembe","Cuma","Cumartesi","Pazar"))</f>
        <v/>
      </c>
    </row>
    <row r="2798" ht="10.5" customHeight="1" s="113">
      <c r="A2798" s="152" t="n">
        <v>44801</v>
      </c>
      <c r="B2798" s="153">
        <f>IF(A2798="","",YEAR(A2798))</f>
        <v/>
      </c>
      <c r="C2798" s="153">
        <f>IF(A2798="","",MONTH(A2798))</f>
        <v/>
      </c>
      <c r="D2798" s="153">
        <f>IF(A2798="","",CHOOSE(MONTH(A2798),"Ocak","Şubat","Mart","Nisan","Mayıs","Haziran","Temmuz","Ağustos","Eylül","Ekim","Kasım","Aralık"))</f>
        <v/>
      </c>
      <c r="E2798" s="153">
        <f>IF(A2798="","",ROUNDUP(MONTH(A2798)/3,0))</f>
        <v/>
      </c>
      <c r="F2798" s="153">
        <f>IF(A2798="","",WEEKNUM(A2798,2))</f>
        <v/>
      </c>
      <c r="G2798" s="153">
        <f>IF(A2798="","",WEEKDAY(A2798,2))</f>
        <v/>
      </c>
      <c r="H2798" s="153">
        <f>IF(A2798="","",CHOOSE(WEEKDAY(A2798,2),"Pazartesi","Salı","Çarşamba","Perşembe","Cuma","Cumartesi","Pazar"))</f>
        <v/>
      </c>
    </row>
    <row r="2799" ht="10.5" customHeight="1" s="113">
      <c r="A2799" s="152" t="n">
        <v>44802</v>
      </c>
      <c r="B2799" s="153">
        <f>IF(A2799="","",YEAR(A2799))</f>
        <v/>
      </c>
      <c r="C2799" s="153">
        <f>IF(A2799="","",MONTH(A2799))</f>
        <v/>
      </c>
      <c r="D2799" s="153">
        <f>IF(A2799="","",CHOOSE(MONTH(A2799),"Ocak","Şubat","Mart","Nisan","Mayıs","Haziran","Temmuz","Ağustos","Eylül","Ekim","Kasım","Aralık"))</f>
        <v/>
      </c>
      <c r="E2799" s="153">
        <f>IF(A2799="","",ROUNDUP(MONTH(A2799)/3,0))</f>
        <v/>
      </c>
      <c r="F2799" s="153">
        <f>IF(A2799="","",WEEKNUM(A2799,2))</f>
        <v/>
      </c>
      <c r="G2799" s="153">
        <f>IF(A2799="","",WEEKDAY(A2799,2))</f>
        <v/>
      </c>
      <c r="H2799" s="153">
        <f>IF(A2799="","",CHOOSE(WEEKDAY(A2799,2),"Pazartesi","Salı","Çarşamba","Perşembe","Cuma","Cumartesi","Pazar"))</f>
        <v/>
      </c>
    </row>
    <row r="2800" ht="10.5" customHeight="1" s="113">
      <c r="A2800" s="152" t="n">
        <v>44803</v>
      </c>
      <c r="B2800" s="153">
        <f>IF(A2800="","",YEAR(A2800))</f>
        <v/>
      </c>
      <c r="C2800" s="153">
        <f>IF(A2800="","",MONTH(A2800))</f>
        <v/>
      </c>
      <c r="D2800" s="153">
        <f>IF(A2800="","",CHOOSE(MONTH(A2800),"Ocak","Şubat","Mart","Nisan","Mayıs","Haziran","Temmuz","Ağustos","Eylül","Ekim","Kasım","Aralık"))</f>
        <v/>
      </c>
      <c r="E2800" s="153">
        <f>IF(A2800="","",ROUNDUP(MONTH(A2800)/3,0))</f>
        <v/>
      </c>
      <c r="F2800" s="153">
        <f>IF(A2800="","",WEEKNUM(A2800,2))</f>
        <v/>
      </c>
      <c r="G2800" s="153">
        <f>IF(A2800="","",WEEKDAY(A2800,2))</f>
        <v/>
      </c>
      <c r="H2800" s="153">
        <f>IF(A2800="","",CHOOSE(WEEKDAY(A2800,2),"Pazartesi","Salı","Çarşamba","Perşembe","Cuma","Cumartesi","Pazar"))</f>
        <v/>
      </c>
    </row>
    <row r="2801" ht="10.5" customHeight="1" s="113">
      <c r="A2801" s="152" t="n">
        <v>44804</v>
      </c>
      <c r="B2801" s="153">
        <f>IF(A2801="","",YEAR(A2801))</f>
        <v/>
      </c>
      <c r="C2801" s="153">
        <f>IF(A2801="","",MONTH(A2801))</f>
        <v/>
      </c>
      <c r="D2801" s="153">
        <f>IF(A2801="","",CHOOSE(MONTH(A2801),"Ocak","Şubat","Mart","Nisan","Mayıs","Haziran","Temmuz","Ağustos","Eylül","Ekim","Kasım","Aralık"))</f>
        <v/>
      </c>
      <c r="E2801" s="153">
        <f>IF(A2801="","",ROUNDUP(MONTH(A2801)/3,0))</f>
        <v/>
      </c>
      <c r="F2801" s="153">
        <f>IF(A2801="","",WEEKNUM(A2801,2))</f>
        <v/>
      </c>
      <c r="G2801" s="153">
        <f>IF(A2801="","",WEEKDAY(A2801,2))</f>
        <v/>
      </c>
      <c r="H2801" s="153">
        <f>IF(A2801="","",CHOOSE(WEEKDAY(A2801,2),"Pazartesi","Salı","Çarşamba","Perşembe","Cuma","Cumartesi","Pazar"))</f>
        <v/>
      </c>
    </row>
    <row r="2802" ht="10.5" customHeight="1" s="113">
      <c r="A2802" s="152" t="n">
        <v>44805</v>
      </c>
      <c r="B2802" s="153">
        <f>IF(A2802="","",YEAR(A2802))</f>
        <v/>
      </c>
      <c r="C2802" s="153">
        <f>IF(A2802="","",MONTH(A2802))</f>
        <v/>
      </c>
      <c r="D2802" s="153">
        <f>IF(A2802="","",CHOOSE(MONTH(A2802),"Ocak","Şubat","Mart","Nisan","Mayıs","Haziran","Temmuz","Ağustos","Eylül","Ekim","Kasım","Aralık"))</f>
        <v/>
      </c>
      <c r="E2802" s="153">
        <f>IF(A2802="","",ROUNDUP(MONTH(A2802)/3,0))</f>
        <v/>
      </c>
      <c r="F2802" s="153">
        <f>IF(A2802="","",WEEKNUM(A2802,2))</f>
        <v/>
      </c>
      <c r="G2802" s="153">
        <f>IF(A2802="","",WEEKDAY(A2802,2))</f>
        <v/>
      </c>
      <c r="H2802" s="153">
        <f>IF(A2802="","",CHOOSE(WEEKDAY(A2802,2),"Pazartesi","Salı","Çarşamba","Perşembe","Cuma","Cumartesi","Pazar"))</f>
        <v/>
      </c>
    </row>
    <row r="2803" ht="10.5" customHeight="1" s="113">
      <c r="A2803" s="152" t="n">
        <v>44806</v>
      </c>
      <c r="B2803" s="153">
        <f>IF(A2803="","",YEAR(A2803))</f>
        <v/>
      </c>
      <c r="C2803" s="153">
        <f>IF(A2803="","",MONTH(A2803))</f>
        <v/>
      </c>
      <c r="D2803" s="153">
        <f>IF(A2803="","",CHOOSE(MONTH(A2803),"Ocak","Şubat","Mart","Nisan","Mayıs","Haziran","Temmuz","Ağustos","Eylül","Ekim","Kasım","Aralık"))</f>
        <v/>
      </c>
      <c r="E2803" s="153">
        <f>IF(A2803="","",ROUNDUP(MONTH(A2803)/3,0))</f>
        <v/>
      </c>
      <c r="F2803" s="153">
        <f>IF(A2803="","",WEEKNUM(A2803,2))</f>
        <v/>
      </c>
      <c r="G2803" s="153">
        <f>IF(A2803="","",WEEKDAY(A2803,2))</f>
        <v/>
      </c>
      <c r="H2803" s="153">
        <f>IF(A2803="","",CHOOSE(WEEKDAY(A2803,2),"Pazartesi","Salı","Çarşamba","Perşembe","Cuma","Cumartesi","Pazar"))</f>
        <v/>
      </c>
    </row>
    <row r="2804" ht="10.5" customHeight="1" s="113">
      <c r="A2804" s="152" t="n">
        <v>44807</v>
      </c>
      <c r="B2804" s="153">
        <f>IF(A2804="","",YEAR(A2804))</f>
        <v/>
      </c>
      <c r="C2804" s="153">
        <f>IF(A2804="","",MONTH(A2804))</f>
        <v/>
      </c>
      <c r="D2804" s="153">
        <f>IF(A2804="","",CHOOSE(MONTH(A2804),"Ocak","Şubat","Mart","Nisan","Mayıs","Haziran","Temmuz","Ağustos","Eylül","Ekim","Kasım","Aralık"))</f>
        <v/>
      </c>
      <c r="E2804" s="153">
        <f>IF(A2804="","",ROUNDUP(MONTH(A2804)/3,0))</f>
        <v/>
      </c>
      <c r="F2804" s="153">
        <f>IF(A2804="","",WEEKNUM(A2804,2))</f>
        <v/>
      </c>
      <c r="G2804" s="153">
        <f>IF(A2804="","",WEEKDAY(A2804,2))</f>
        <v/>
      </c>
      <c r="H2804" s="153">
        <f>IF(A2804="","",CHOOSE(WEEKDAY(A2804,2),"Pazartesi","Salı","Çarşamba","Perşembe","Cuma","Cumartesi","Pazar"))</f>
        <v/>
      </c>
    </row>
    <row r="2805" ht="10.5" customHeight="1" s="113">
      <c r="A2805" s="152" t="n">
        <v>44808</v>
      </c>
      <c r="B2805" s="153">
        <f>IF(A2805="","",YEAR(A2805))</f>
        <v/>
      </c>
      <c r="C2805" s="153">
        <f>IF(A2805="","",MONTH(A2805))</f>
        <v/>
      </c>
      <c r="D2805" s="153">
        <f>IF(A2805="","",CHOOSE(MONTH(A2805),"Ocak","Şubat","Mart","Nisan","Mayıs","Haziran","Temmuz","Ağustos","Eylül","Ekim","Kasım","Aralık"))</f>
        <v/>
      </c>
      <c r="E2805" s="153">
        <f>IF(A2805="","",ROUNDUP(MONTH(A2805)/3,0))</f>
        <v/>
      </c>
      <c r="F2805" s="153">
        <f>IF(A2805="","",WEEKNUM(A2805,2))</f>
        <v/>
      </c>
      <c r="G2805" s="153">
        <f>IF(A2805="","",WEEKDAY(A2805,2))</f>
        <v/>
      </c>
      <c r="H2805" s="153">
        <f>IF(A2805="","",CHOOSE(WEEKDAY(A2805,2),"Pazartesi","Salı","Çarşamba","Perşembe","Cuma","Cumartesi","Pazar"))</f>
        <v/>
      </c>
    </row>
    <row r="2806" ht="10.5" customHeight="1" s="113">
      <c r="A2806" s="152" t="n">
        <v>44809</v>
      </c>
      <c r="B2806" s="153">
        <f>IF(A2806="","",YEAR(A2806))</f>
        <v/>
      </c>
      <c r="C2806" s="153">
        <f>IF(A2806="","",MONTH(A2806))</f>
        <v/>
      </c>
      <c r="D2806" s="153">
        <f>IF(A2806="","",CHOOSE(MONTH(A2806),"Ocak","Şubat","Mart","Nisan","Mayıs","Haziran","Temmuz","Ağustos","Eylül","Ekim","Kasım","Aralık"))</f>
        <v/>
      </c>
      <c r="E2806" s="153">
        <f>IF(A2806="","",ROUNDUP(MONTH(A2806)/3,0))</f>
        <v/>
      </c>
      <c r="F2806" s="153">
        <f>IF(A2806="","",WEEKNUM(A2806,2))</f>
        <v/>
      </c>
      <c r="G2806" s="153">
        <f>IF(A2806="","",WEEKDAY(A2806,2))</f>
        <v/>
      </c>
      <c r="H2806" s="153">
        <f>IF(A2806="","",CHOOSE(WEEKDAY(A2806,2),"Pazartesi","Salı","Çarşamba","Perşembe","Cuma","Cumartesi","Pazar"))</f>
        <v/>
      </c>
    </row>
    <row r="2807" ht="10.5" customHeight="1" s="113">
      <c r="A2807" s="152" t="n">
        <v>44810</v>
      </c>
      <c r="B2807" s="153">
        <f>IF(A2807="","",YEAR(A2807))</f>
        <v/>
      </c>
      <c r="C2807" s="153">
        <f>IF(A2807="","",MONTH(A2807))</f>
        <v/>
      </c>
      <c r="D2807" s="153">
        <f>IF(A2807="","",CHOOSE(MONTH(A2807),"Ocak","Şubat","Mart","Nisan","Mayıs","Haziran","Temmuz","Ağustos","Eylül","Ekim","Kasım","Aralık"))</f>
        <v/>
      </c>
      <c r="E2807" s="153">
        <f>IF(A2807="","",ROUNDUP(MONTH(A2807)/3,0))</f>
        <v/>
      </c>
      <c r="F2807" s="153">
        <f>IF(A2807="","",WEEKNUM(A2807,2))</f>
        <v/>
      </c>
      <c r="G2807" s="153">
        <f>IF(A2807="","",WEEKDAY(A2807,2))</f>
        <v/>
      </c>
      <c r="H2807" s="153">
        <f>IF(A2807="","",CHOOSE(WEEKDAY(A2807,2),"Pazartesi","Salı","Çarşamba","Perşembe","Cuma","Cumartesi","Pazar"))</f>
        <v/>
      </c>
    </row>
    <row r="2808" ht="10.5" customHeight="1" s="113">
      <c r="A2808" s="152" t="n">
        <v>44811</v>
      </c>
      <c r="B2808" s="153">
        <f>IF(A2808="","",YEAR(A2808))</f>
        <v/>
      </c>
      <c r="C2808" s="153">
        <f>IF(A2808="","",MONTH(A2808))</f>
        <v/>
      </c>
      <c r="D2808" s="153">
        <f>IF(A2808="","",CHOOSE(MONTH(A2808),"Ocak","Şubat","Mart","Nisan","Mayıs","Haziran","Temmuz","Ağustos","Eylül","Ekim","Kasım","Aralık"))</f>
        <v/>
      </c>
      <c r="E2808" s="153">
        <f>IF(A2808="","",ROUNDUP(MONTH(A2808)/3,0))</f>
        <v/>
      </c>
      <c r="F2808" s="153">
        <f>IF(A2808="","",WEEKNUM(A2808,2))</f>
        <v/>
      </c>
      <c r="G2808" s="153">
        <f>IF(A2808="","",WEEKDAY(A2808,2))</f>
        <v/>
      </c>
      <c r="H2808" s="153">
        <f>IF(A2808="","",CHOOSE(WEEKDAY(A2808,2),"Pazartesi","Salı","Çarşamba","Perşembe","Cuma","Cumartesi","Pazar"))</f>
        <v/>
      </c>
    </row>
    <row r="2809" ht="10.5" customHeight="1" s="113">
      <c r="A2809" s="152" t="n">
        <v>44812</v>
      </c>
      <c r="B2809" s="153">
        <f>IF(A2809="","",YEAR(A2809))</f>
        <v/>
      </c>
      <c r="C2809" s="153">
        <f>IF(A2809="","",MONTH(A2809))</f>
        <v/>
      </c>
      <c r="D2809" s="153">
        <f>IF(A2809="","",CHOOSE(MONTH(A2809),"Ocak","Şubat","Mart","Nisan","Mayıs","Haziran","Temmuz","Ağustos","Eylül","Ekim","Kasım","Aralık"))</f>
        <v/>
      </c>
      <c r="E2809" s="153">
        <f>IF(A2809="","",ROUNDUP(MONTH(A2809)/3,0))</f>
        <v/>
      </c>
      <c r="F2809" s="153">
        <f>IF(A2809="","",WEEKNUM(A2809,2))</f>
        <v/>
      </c>
      <c r="G2809" s="153">
        <f>IF(A2809="","",WEEKDAY(A2809,2))</f>
        <v/>
      </c>
      <c r="H2809" s="153">
        <f>IF(A2809="","",CHOOSE(WEEKDAY(A2809,2),"Pazartesi","Salı","Çarşamba","Perşembe","Cuma","Cumartesi","Pazar"))</f>
        <v/>
      </c>
    </row>
    <row r="2810" ht="10.5" customHeight="1" s="113">
      <c r="A2810" s="152" t="n">
        <v>44813</v>
      </c>
      <c r="B2810" s="153">
        <f>IF(A2810="","",YEAR(A2810))</f>
        <v/>
      </c>
      <c r="C2810" s="153">
        <f>IF(A2810="","",MONTH(A2810))</f>
        <v/>
      </c>
      <c r="D2810" s="153">
        <f>IF(A2810="","",CHOOSE(MONTH(A2810),"Ocak","Şubat","Mart","Nisan","Mayıs","Haziran","Temmuz","Ağustos","Eylül","Ekim","Kasım","Aralık"))</f>
        <v/>
      </c>
      <c r="E2810" s="153">
        <f>IF(A2810="","",ROUNDUP(MONTH(A2810)/3,0))</f>
        <v/>
      </c>
      <c r="F2810" s="153">
        <f>IF(A2810="","",WEEKNUM(A2810,2))</f>
        <v/>
      </c>
      <c r="G2810" s="153">
        <f>IF(A2810="","",WEEKDAY(A2810,2))</f>
        <v/>
      </c>
      <c r="H2810" s="153">
        <f>IF(A2810="","",CHOOSE(WEEKDAY(A2810,2),"Pazartesi","Salı","Çarşamba","Perşembe","Cuma","Cumartesi","Pazar"))</f>
        <v/>
      </c>
    </row>
    <row r="2811" ht="10.5" customHeight="1" s="113">
      <c r="A2811" s="152" t="n">
        <v>44814</v>
      </c>
      <c r="B2811" s="153">
        <f>IF(A2811="","",YEAR(A2811))</f>
        <v/>
      </c>
      <c r="C2811" s="153">
        <f>IF(A2811="","",MONTH(A2811))</f>
        <v/>
      </c>
      <c r="D2811" s="153">
        <f>IF(A2811="","",CHOOSE(MONTH(A2811),"Ocak","Şubat","Mart","Nisan","Mayıs","Haziran","Temmuz","Ağustos","Eylül","Ekim","Kasım","Aralık"))</f>
        <v/>
      </c>
      <c r="E2811" s="153">
        <f>IF(A2811="","",ROUNDUP(MONTH(A2811)/3,0))</f>
        <v/>
      </c>
      <c r="F2811" s="153">
        <f>IF(A2811="","",WEEKNUM(A2811,2))</f>
        <v/>
      </c>
      <c r="G2811" s="153">
        <f>IF(A2811="","",WEEKDAY(A2811,2))</f>
        <v/>
      </c>
      <c r="H2811" s="153">
        <f>IF(A2811="","",CHOOSE(WEEKDAY(A2811,2),"Pazartesi","Salı","Çarşamba","Perşembe","Cuma","Cumartesi","Pazar"))</f>
        <v/>
      </c>
    </row>
    <row r="2812" ht="10.5" customHeight="1" s="113">
      <c r="A2812" s="152" t="n">
        <v>44815</v>
      </c>
      <c r="B2812" s="153">
        <f>IF(A2812="","",YEAR(A2812))</f>
        <v/>
      </c>
      <c r="C2812" s="153">
        <f>IF(A2812="","",MONTH(A2812))</f>
        <v/>
      </c>
      <c r="D2812" s="153">
        <f>IF(A2812="","",CHOOSE(MONTH(A2812),"Ocak","Şubat","Mart","Nisan","Mayıs","Haziran","Temmuz","Ağustos","Eylül","Ekim","Kasım","Aralık"))</f>
        <v/>
      </c>
      <c r="E2812" s="153">
        <f>IF(A2812="","",ROUNDUP(MONTH(A2812)/3,0))</f>
        <v/>
      </c>
      <c r="F2812" s="153">
        <f>IF(A2812="","",WEEKNUM(A2812,2))</f>
        <v/>
      </c>
      <c r="G2812" s="153">
        <f>IF(A2812="","",WEEKDAY(A2812,2))</f>
        <v/>
      </c>
      <c r="H2812" s="153">
        <f>IF(A2812="","",CHOOSE(WEEKDAY(A2812,2),"Pazartesi","Salı","Çarşamba","Perşembe","Cuma","Cumartesi","Pazar"))</f>
        <v/>
      </c>
    </row>
    <row r="2813" ht="10.5" customHeight="1" s="113">
      <c r="A2813" s="152" t="n">
        <v>44816</v>
      </c>
      <c r="B2813" s="153">
        <f>IF(A2813="","",YEAR(A2813))</f>
        <v/>
      </c>
      <c r="C2813" s="153">
        <f>IF(A2813="","",MONTH(A2813))</f>
        <v/>
      </c>
      <c r="D2813" s="153">
        <f>IF(A2813="","",CHOOSE(MONTH(A2813),"Ocak","Şubat","Mart","Nisan","Mayıs","Haziran","Temmuz","Ağustos","Eylül","Ekim","Kasım","Aralık"))</f>
        <v/>
      </c>
      <c r="E2813" s="153">
        <f>IF(A2813="","",ROUNDUP(MONTH(A2813)/3,0))</f>
        <v/>
      </c>
      <c r="F2813" s="153">
        <f>IF(A2813="","",WEEKNUM(A2813,2))</f>
        <v/>
      </c>
      <c r="G2813" s="153">
        <f>IF(A2813="","",WEEKDAY(A2813,2))</f>
        <v/>
      </c>
      <c r="H2813" s="153">
        <f>IF(A2813="","",CHOOSE(WEEKDAY(A2813,2),"Pazartesi","Salı","Çarşamba","Perşembe","Cuma","Cumartesi","Pazar"))</f>
        <v/>
      </c>
    </row>
    <row r="2814" ht="10.5" customHeight="1" s="113">
      <c r="A2814" s="152" t="n">
        <v>44817</v>
      </c>
      <c r="B2814" s="153">
        <f>IF(A2814="","",YEAR(A2814))</f>
        <v/>
      </c>
      <c r="C2814" s="153">
        <f>IF(A2814="","",MONTH(A2814))</f>
        <v/>
      </c>
      <c r="D2814" s="153">
        <f>IF(A2814="","",CHOOSE(MONTH(A2814),"Ocak","Şubat","Mart","Nisan","Mayıs","Haziran","Temmuz","Ağustos","Eylül","Ekim","Kasım","Aralık"))</f>
        <v/>
      </c>
      <c r="E2814" s="153">
        <f>IF(A2814="","",ROUNDUP(MONTH(A2814)/3,0))</f>
        <v/>
      </c>
      <c r="F2814" s="153">
        <f>IF(A2814="","",WEEKNUM(A2814,2))</f>
        <v/>
      </c>
      <c r="G2814" s="153">
        <f>IF(A2814="","",WEEKDAY(A2814,2))</f>
        <v/>
      </c>
      <c r="H2814" s="153">
        <f>IF(A2814="","",CHOOSE(WEEKDAY(A2814,2),"Pazartesi","Salı","Çarşamba","Perşembe","Cuma","Cumartesi","Pazar"))</f>
        <v/>
      </c>
    </row>
    <row r="2815" ht="10.5" customHeight="1" s="113">
      <c r="A2815" s="152" t="n">
        <v>44818</v>
      </c>
      <c r="B2815" s="153">
        <f>IF(A2815="","",YEAR(A2815))</f>
        <v/>
      </c>
      <c r="C2815" s="153">
        <f>IF(A2815="","",MONTH(A2815))</f>
        <v/>
      </c>
      <c r="D2815" s="153">
        <f>IF(A2815="","",CHOOSE(MONTH(A2815),"Ocak","Şubat","Mart","Nisan","Mayıs","Haziran","Temmuz","Ağustos","Eylül","Ekim","Kasım","Aralık"))</f>
        <v/>
      </c>
      <c r="E2815" s="153">
        <f>IF(A2815="","",ROUNDUP(MONTH(A2815)/3,0))</f>
        <v/>
      </c>
      <c r="F2815" s="153">
        <f>IF(A2815="","",WEEKNUM(A2815,2))</f>
        <v/>
      </c>
      <c r="G2815" s="153">
        <f>IF(A2815="","",WEEKDAY(A2815,2))</f>
        <v/>
      </c>
      <c r="H2815" s="153">
        <f>IF(A2815="","",CHOOSE(WEEKDAY(A2815,2),"Pazartesi","Salı","Çarşamba","Perşembe","Cuma","Cumartesi","Pazar"))</f>
        <v/>
      </c>
    </row>
    <row r="2816" ht="10.5" customHeight="1" s="113">
      <c r="A2816" s="152" t="n">
        <v>44819</v>
      </c>
      <c r="B2816" s="153">
        <f>IF(A2816="","",YEAR(A2816))</f>
        <v/>
      </c>
      <c r="C2816" s="153">
        <f>IF(A2816="","",MONTH(A2816))</f>
        <v/>
      </c>
      <c r="D2816" s="153">
        <f>IF(A2816="","",CHOOSE(MONTH(A2816),"Ocak","Şubat","Mart","Nisan","Mayıs","Haziran","Temmuz","Ağustos","Eylül","Ekim","Kasım","Aralık"))</f>
        <v/>
      </c>
      <c r="E2816" s="153">
        <f>IF(A2816="","",ROUNDUP(MONTH(A2816)/3,0))</f>
        <v/>
      </c>
      <c r="F2816" s="153">
        <f>IF(A2816="","",WEEKNUM(A2816,2))</f>
        <v/>
      </c>
      <c r="G2816" s="153">
        <f>IF(A2816="","",WEEKDAY(A2816,2))</f>
        <v/>
      </c>
      <c r="H2816" s="153">
        <f>IF(A2816="","",CHOOSE(WEEKDAY(A2816,2),"Pazartesi","Salı","Çarşamba","Perşembe","Cuma","Cumartesi","Pazar"))</f>
        <v/>
      </c>
    </row>
    <row r="2817" ht="10.5" customHeight="1" s="113">
      <c r="A2817" s="152" t="n">
        <v>44820</v>
      </c>
      <c r="B2817" s="153">
        <f>IF(A2817="","",YEAR(A2817))</f>
        <v/>
      </c>
      <c r="C2817" s="153">
        <f>IF(A2817="","",MONTH(A2817))</f>
        <v/>
      </c>
      <c r="D2817" s="153">
        <f>IF(A2817="","",CHOOSE(MONTH(A2817),"Ocak","Şubat","Mart","Nisan","Mayıs","Haziran","Temmuz","Ağustos","Eylül","Ekim","Kasım","Aralık"))</f>
        <v/>
      </c>
      <c r="E2817" s="153">
        <f>IF(A2817="","",ROUNDUP(MONTH(A2817)/3,0))</f>
        <v/>
      </c>
      <c r="F2817" s="153">
        <f>IF(A2817="","",WEEKNUM(A2817,2))</f>
        <v/>
      </c>
      <c r="G2817" s="153">
        <f>IF(A2817="","",WEEKDAY(A2817,2))</f>
        <v/>
      </c>
      <c r="H2817" s="153">
        <f>IF(A2817="","",CHOOSE(WEEKDAY(A2817,2),"Pazartesi","Salı","Çarşamba","Perşembe","Cuma","Cumartesi","Pazar"))</f>
        <v/>
      </c>
    </row>
    <row r="2818" ht="10.5" customHeight="1" s="113">
      <c r="A2818" s="152" t="n">
        <v>44821</v>
      </c>
      <c r="B2818" s="153">
        <f>IF(A2818="","",YEAR(A2818))</f>
        <v/>
      </c>
      <c r="C2818" s="153">
        <f>IF(A2818="","",MONTH(A2818))</f>
        <v/>
      </c>
      <c r="D2818" s="153">
        <f>IF(A2818="","",CHOOSE(MONTH(A2818),"Ocak","Şubat","Mart","Nisan","Mayıs","Haziran","Temmuz","Ağustos","Eylül","Ekim","Kasım","Aralık"))</f>
        <v/>
      </c>
      <c r="E2818" s="153">
        <f>IF(A2818="","",ROUNDUP(MONTH(A2818)/3,0))</f>
        <v/>
      </c>
      <c r="F2818" s="153">
        <f>IF(A2818="","",WEEKNUM(A2818,2))</f>
        <v/>
      </c>
      <c r="G2818" s="153">
        <f>IF(A2818="","",WEEKDAY(A2818,2))</f>
        <v/>
      </c>
      <c r="H2818" s="153">
        <f>IF(A2818="","",CHOOSE(WEEKDAY(A2818,2),"Pazartesi","Salı","Çarşamba","Perşembe","Cuma","Cumartesi","Pazar"))</f>
        <v/>
      </c>
    </row>
    <row r="2819" ht="10.5" customHeight="1" s="113">
      <c r="A2819" s="152" t="n">
        <v>44822</v>
      </c>
      <c r="B2819" s="153">
        <f>IF(A2819="","",YEAR(A2819))</f>
        <v/>
      </c>
      <c r="C2819" s="153">
        <f>IF(A2819="","",MONTH(A2819))</f>
        <v/>
      </c>
      <c r="D2819" s="153">
        <f>IF(A2819="","",CHOOSE(MONTH(A2819),"Ocak","Şubat","Mart","Nisan","Mayıs","Haziran","Temmuz","Ağustos","Eylül","Ekim","Kasım","Aralık"))</f>
        <v/>
      </c>
      <c r="E2819" s="153">
        <f>IF(A2819="","",ROUNDUP(MONTH(A2819)/3,0))</f>
        <v/>
      </c>
      <c r="F2819" s="153">
        <f>IF(A2819="","",WEEKNUM(A2819,2))</f>
        <v/>
      </c>
      <c r="G2819" s="153">
        <f>IF(A2819="","",WEEKDAY(A2819,2))</f>
        <v/>
      </c>
      <c r="H2819" s="153">
        <f>IF(A2819="","",CHOOSE(WEEKDAY(A2819,2),"Pazartesi","Salı","Çarşamba","Perşembe","Cuma","Cumartesi","Pazar"))</f>
        <v/>
      </c>
    </row>
    <row r="2820" ht="10.5" customHeight="1" s="113">
      <c r="A2820" s="152" t="n">
        <v>44823</v>
      </c>
      <c r="B2820" s="153">
        <f>IF(A2820="","",YEAR(A2820))</f>
        <v/>
      </c>
      <c r="C2820" s="153">
        <f>IF(A2820="","",MONTH(A2820))</f>
        <v/>
      </c>
      <c r="D2820" s="153">
        <f>IF(A2820="","",CHOOSE(MONTH(A2820),"Ocak","Şubat","Mart","Nisan","Mayıs","Haziran","Temmuz","Ağustos","Eylül","Ekim","Kasım","Aralık"))</f>
        <v/>
      </c>
      <c r="E2820" s="153">
        <f>IF(A2820="","",ROUNDUP(MONTH(A2820)/3,0))</f>
        <v/>
      </c>
      <c r="F2820" s="153">
        <f>IF(A2820="","",WEEKNUM(A2820,2))</f>
        <v/>
      </c>
      <c r="G2820" s="153">
        <f>IF(A2820="","",WEEKDAY(A2820,2))</f>
        <v/>
      </c>
      <c r="H2820" s="153">
        <f>IF(A2820="","",CHOOSE(WEEKDAY(A2820,2),"Pazartesi","Salı","Çarşamba","Perşembe","Cuma","Cumartesi","Pazar"))</f>
        <v/>
      </c>
    </row>
    <row r="2821" ht="10.5" customHeight="1" s="113">
      <c r="A2821" s="152" t="n">
        <v>44824</v>
      </c>
      <c r="B2821" s="153">
        <f>IF(A2821="","",YEAR(A2821))</f>
        <v/>
      </c>
      <c r="C2821" s="153">
        <f>IF(A2821="","",MONTH(A2821))</f>
        <v/>
      </c>
      <c r="D2821" s="153">
        <f>IF(A2821="","",CHOOSE(MONTH(A2821),"Ocak","Şubat","Mart","Nisan","Mayıs","Haziran","Temmuz","Ağustos","Eylül","Ekim","Kasım","Aralık"))</f>
        <v/>
      </c>
      <c r="E2821" s="153">
        <f>IF(A2821="","",ROUNDUP(MONTH(A2821)/3,0))</f>
        <v/>
      </c>
      <c r="F2821" s="153">
        <f>IF(A2821="","",WEEKNUM(A2821,2))</f>
        <v/>
      </c>
      <c r="G2821" s="153">
        <f>IF(A2821="","",WEEKDAY(A2821,2))</f>
        <v/>
      </c>
      <c r="H2821" s="153">
        <f>IF(A2821="","",CHOOSE(WEEKDAY(A2821,2),"Pazartesi","Salı","Çarşamba","Perşembe","Cuma","Cumartesi","Pazar"))</f>
        <v/>
      </c>
    </row>
    <row r="2822" ht="10.5" customHeight="1" s="113">
      <c r="A2822" s="152" t="n">
        <v>44825</v>
      </c>
      <c r="B2822" s="153">
        <f>IF(A2822="","",YEAR(A2822))</f>
        <v/>
      </c>
      <c r="C2822" s="153">
        <f>IF(A2822="","",MONTH(A2822))</f>
        <v/>
      </c>
      <c r="D2822" s="153">
        <f>IF(A2822="","",CHOOSE(MONTH(A2822),"Ocak","Şubat","Mart","Nisan","Mayıs","Haziran","Temmuz","Ağustos","Eylül","Ekim","Kasım","Aralık"))</f>
        <v/>
      </c>
      <c r="E2822" s="153">
        <f>IF(A2822="","",ROUNDUP(MONTH(A2822)/3,0))</f>
        <v/>
      </c>
      <c r="F2822" s="153">
        <f>IF(A2822="","",WEEKNUM(A2822,2))</f>
        <v/>
      </c>
      <c r="G2822" s="153">
        <f>IF(A2822="","",WEEKDAY(A2822,2))</f>
        <v/>
      </c>
      <c r="H2822" s="153">
        <f>IF(A2822="","",CHOOSE(WEEKDAY(A2822,2),"Pazartesi","Salı","Çarşamba","Perşembe","Cuma","Cumartesi","Pazar"))</f>
        <v/>
      </c>
    </row>
    <row r="2823" ht="10.5" customHeight="1" s="113">
      <c r="A2823" s="152" t="n">
        <v>44826</v>
      </c>
      <c r="B2823" s="153">
        <f>IF(A2823="","",YEAR(A2823))</f>
        <v/>
      </c>
      <c r="C2823" s="153">
        <f>IF(A2823="","",MONTH(A2823))</f>
        <v/>
      </c>
      <c r="D2823" s="153">
        <f>IF(A2823="","",CHOOSE(MONTH(A2823),"Ocak","Şubat","Mart","Nisan","Mayıs","Haziran","Temmuz","Ağustos","Eylül","Ekim","Kasım","Aralık"))</f>
        <v/>
      </c>
      <c r="E2823" s="153">
        <f>IF(A2823="","",ROUNDUP(MONTH(A2823)/3,0))</f>
        <v/>
      </c>
      <c r="F2823" s="153">
        <f>IF(A2823="","",WEEKNUM(A2823,2))</f>
        <v/>
      </c>
      <c r="G2823" s="153">
        <f>IF(A2823="","",WEEKDAY(A2823,2))</f>
        <v/>
      </c>
      <c r="H2823" s="153">
        <f>IF(A2823="","",CHOOSE(WEEKDAY(A2823,2),"Pazartesi","Salı","Çarşamba","Perşembe","Cuma","Cumartesi","Pazar"))</f>
        <v/>
      </c>
    </row>
    <row r="2824" ht="10.5" customHeight="1" s="113">
      <c r="A2824" s="152" t="n">
        <v>44827</v>
      </c>
      <c r="B2824" s="153">
        <f>IF(A2824="","",YEAR(A2824))</f>
        <v/>
      </c>
      <c r="C2824" s="153">
        <f>IF(A2824="","",MONTH(A2824))</f>
        <v/>
      </c>
      <c r="D2824" s="153">
        <f>IF(A2824="","",CHOOSE(MONTH(A2824),"Ocak","Şubat","Mart","Nisan","Mayıs","Haziran","Temmuz","Ağustos","Eylül","Ekim","Kasım","Aralık"))</f>
        <v/>
      </c>
      <c r="E2824" s="153">
        <f>IF(A2824="","",ROUNDUP(MONTH(A2824)/3,0))</f>
        <v/>
      </c>
      <c r="F2824" s="153">
        <f>IF(A2824="","",WEEKNUM(A2824,2))</f>
        <v/>
      </c>
      <c r="G2824" s="153">
        <f>IF(A2824="","",WEEKDAY(A2824,2))</f>
        <v/>
      </c>
      <c r="H2824" s="153">
        <f>IF(A2824="","",CHOOSE(WEEKDAY(A2824,2),"Pazartesi","Salı","Çarşamba","Perşembe","Cuma","Cumartesi","Pazar"))</f>
        <v/>
      </c>
    </row>
    <row r="2825" ht="10.5" customHeight="1" s="113">
      <c r="A2825" s="152" t="n">
        <v>44828</v>
      </c>
      <c r="B2825" s="153">
        <f>IF(A2825="","",YEAR(A2825))</f>
        <v/>
      </c>
      <c r="C2825" s="153">
        <f>IF(A2825="","",MONTH(A2825))</f>
        <v/>
      </c>
      <c r="D2825" s="153">
        <f>IF(A2825="","",CHOOSE(MONTH(A2825),"Ocak","Şubat","Mart","Nisan","Mayıs","Haziran","Temmuz","Ağustos","Eylül","Ekim","Kasım","Aralık"))</f>
        <v/>
      </c>
      <c r="E2825" s="153">
        <f>IF(A2825="","",ROUNDUP(MONTH(A2825)/3,0))</f>
        <v/>
      </c>
      <c r="F2825" s="153">
        <f>IF(A2825="","",WEEKNUM(A2825,2))</f>
        <v/>
      </c>
      <c r="G2825" s="153">
        <f>IF(A2825="","",WEEKDAY(A2825,2))</f>
        <v/>
      </c>
      <c r="H2825" s="153">
        <f>IF(A2825="","",CHOOSE(WEEKDAY(A2825,2),"Pazartesi","Salı","Çarşamba","Perşembe","Cuma","Cumartesi","Pazar"))</f>
        <v/>
      </c>
    </row>
    <row r="2826" ht="10.5" customHeight="1" s="113">
      <c r="A2826" s="152" t="n">
        <v>44829</v>
      </c>
      <c r="B2826" s="153">
        <f>IF(A2826="","",YEAR(A2826))</f>
        <v/>
      </c>
      <c r="C2826" s="153">
        <f>IF(A2826="","",MONTH(A2826))</f>
        <v/>
      </c>
      <c r="D2826" s="153">
        <f>IF(A2826="","",CHOOSE(MONTH(A2826),"Ocak","Şubat","Mart","Nisan","Mayıs","Haziran","Temmuz","Ağustos","Eylül","Ekim","Kasım","Aralık"))</f>
        <v/>
      </c>
      <c r="E2826" s="153">
        <f>IF(A2826="","",ROUNDUP(MONTH(A2826)/3,0))</f>
        <v/>
      </c>
      <c r="F2826" s="153">
        <f>IF(A2826="","",WEEKNUM(A2826,2))</f>
        <v/>
      </c>
      <c r="G2826" s="153">
        <f>IF(A2826="","",WEEKDAY(A2826,2))</f>
        <v/>
      </c>
      <c r="H2826" s="153">
        <f>IF(A2826="","",CHOOSE(WEEKDAY(A2826,2),"Pazartesi","Salı","Çarşamba","Perşembe","Cuma","Cumartesi","Pazar"))</f>
        <v/>
      </c>
    </row>
    <row r="2827" ht="10.5" customHeight="1" s="113">
      <c r="A2827" s="152" t="n">
        <v>44830</v>
      </c>
      <c r="B2827" s="153">
        <f>IF(A2827="","",YEAR(A2827))</f>
        <v/>
      </c>
      <c r="C2827" s="153">
        <f>IF(A2827="","",MONTH(A2827))</f>
        <v/>
      </c>
      <c r="D2827" s="153">
        <f>IF(A2827="","",CHOOSE(MONTH(A2827),"Ocak","Şubat","Mart","Nisan","Mayıs","Haziran","Temmuz","Ağustos","Eylül","Ekim","Kasım","Aralık"))</f>
        <v/>
      </c>
      <c r="E2827" s="153">
        <f>IF(A2827="","",ROUNDUP(MONTH(A2827)/3,0))</f>
        <v/>
      </c>
      <c r="F2827" s="153">
        <f>IF(A2827="","",WEEKNUM(A2827,2))</f>
        <v/>
      </c>
      <c r="G2827" s="153">
        <f>IF(A2827="","",WEEKDAY(A2827,2))</f>
        <v/>
      </c>
      <c r="H2827" s="153">
        <f>IF(A2827="","",CHOOSE(WEEKDAY(A2827,2),"Pazartesi","Salı","Çarşamba","Perşembe","Cuma","Cumartesi","Pazar"))</f>
        <v/>
      </c>
    </row>
    <row r="2828" ht="10.5" customHeight="1" s="113">
      <c r="A2828" s="152" t="n">
        <v>44831</v>
      </c>
      <c r="B2828" s="153">
        <f>IF(A2828="","",YEAR(A2828))</f>
        <v/>
      </c>
      <c r="C2828" s="153">
        <f>IF(A2828="","",MONTH(A2828))</f>
        <v/>
      </c>
      <c r="D2828" s="153">
        <f>IF(A2828="","",CHOOSE(MONTH(A2828),"Ocak","Şubat","Mart","Nisan","Mayıs","Haziran","Temmuz","Ağustos","Eylül","Ekim","Kasım","Aralık"))</f>
        <v/>
      </c>
      <c r="E2828" s="153">
        <f>IF(A2828="","",ROUNDUP(MONTH(A2828)/3,0))</f>
        <v/>
      </c>
      <c r="F2828" s="153">
        <f>IF(A2828="","",WEEKNUM(A2828,2))</f>
        <v/>
      </c>
      <c r="G2828" s="153">
        <f>IF(A2828="","",WEEKDAY(A2828,2))</f>
        <v/>
      </c>
      <c r="H2828" s="153">
        <f>IF(A2828="","",CHOOSE(WEEKDAY(A2828,2),"Pazartesi","Salı","Çarşamba","Perşembe","Cuma","Cumartesi","Pazar"))</f>
        <v/>
      </c>
    </row>
    <row r="2829" ht="10.5" customHeight="1" s="113">
      <c r="A2829" s="152" t="n">
        <v>44832</v>
      </c>
      <c r="B2829" s="153">
        <f>IF(A2829="","",YEAR(A2829))</f>
        <v/>
      </c>
      <c r="C2829" s="153">
        <f>IF(A2829="","",MONTH(A2829))</f>
        <v/>
      </c>
      <c r="D2829" s="153">
        <f>IF(A2829="","",CHOOSE(MONTH(A2829),"Ocak","Şubat","Mart","Nisan","Mayıs","Haziran","Temmuz","Ağustos","Eylül","Ekim","Kasım","Aralık"))</f>
        <v/>
      </c>
      <c r="E2829" s="153">
        <f>IF(A2829="","",ROUNDUP(MONTH(A2829)/3,0))</f>
        <v/>
      </c>
      <c r="F2829" s="153">
        <f>IF(A2829="","",WEEKNUM(A2829,2))</f>
        <v/>
      </c>
      <c r="G2829" s="153">
        <f>IF(A2829="","",WEEKDAY(A2829,2))</f>
        <v/>
      </c>
      <c r="H2829" s="153">
        <f>IF(A2829="","",CHOOSE(WEEKDAY(A2829,2),"Pazartesi","Salı","Çarşamba","Perşembe","Cuma","Cumartesi","Pazar"))</f>
        <v/>
      </c>
    </row>
    <row r="2830" ht="10.5" customHeight="1" s="113">
      <c r="A2830" s="152" t="n">
        <v>44833</v>
      </c>
      <c r="B2830" s="153">
        <f>IF(A2830="","",YEAR(A2830))</f>
        <v/>
      </c>
      <c r="C2830" s="153">
        <f>IF(A2830="","",MONTH(A2830))</f>
        <v/>
      </c>
      <c r="D2830" s="153">
        <f>IF(A2830="","",CHOOSE(MONTH(A2830),"Ocak","Şubat","Mart","Nisan","Mayıs","Haziran","Temmuz","Ağustos","Eylül","Ekim","Kasım","Aralık"))</f>
        <v/>
      </c>
      <c r="E2830" s="153">
        <f>IF(A2830="","",ROUNDUP(MONTH(A2830)/3,0))</f>
        <v/>
      </c>
      <c r="F2830" s="153">
        <f>IF(A2830="","",WEEKNUM(A2830,2))</f>
        <v/>
      </c>
      <c r="G2830" s="153">
        <f>IF(A2830="","",WEEKDAY(A2830,2))</f>
        <v/>
      </c>
      <c r="H2830" s="153">
        <f>IF(A2830="","",CHOOSE(WEEKDAY(A2830,2),"Pazartesi","Salı","Çarşamba","Perşembe","Cuma","Cumartesi","Pazar"))</f>
        <v/>
      </c>
    </row>
    <row r="2831" ht="10.5" customHeight="1" s="113">
      <c r="A2831" s="152" t="n">
        <v>44834</v>
      </c>
      <c r="B2831" s="153">
        <f>IF(A2831="","",YEAR(A2831))</f>
        <v/>
      </c>
      <c r="C2831" s="153">
        <f>IF(A2831="","",MONTH(A2831))</f>
        <v/>
      </c>
      <c r="D2831" s="153">
        <f>IF(A2831="","",CHOOSE(MONTH(A2831),"Ocak","Şubat","Mart","Nisan","Mayıs","Haziran","Temmuz","Ağustos","Eylül","Ekim","Kasım","Aralık"))</f>
        <v/>
      </c>
      <c r="E2831" s="153">
        <f>IF(A2831="","",ROUNDUP(MONTH(A2831)/3,0))</f>
        <v/>
      </c>
      <c r="F2831" s="153">
        <f>IF(A2831="","",WEEKNUM(A2831,2))</f>
        <v/>
      </c>
      <c r="G2831" s="153">
        <f>IF(A2831="","",WEEKDAY(A2831,2))</f>
        <v/>
      </c>
      <c r="H2831" s="153">
        <f>IF(A2831="","",CHOOSE(WEEKDAY(A2831,2),"Pazartesi","Salı","Çarşamba","Perşembe","Cuma","Cumartesi","Pazar"))</f>
        <v/>
      </c>
    </row>
    <row r="2832" ht="10.5" customHeight="1" s="113">
      <c r="A2832" s="152" t="n">
        <v>44835</v>
      </c>
      <c r="B2832" s="153">
        <f>IF(A2832="","",YEAR(A2832))</f>
        <v/>
      </c>
      <c r="C2832" s="153">
        <f>IF(A2832="","",MONTH(A2832))</f>
        <v/>
      </c>
      <c r="D2832" s="153">
        <f>IF(A2832="","",CHOOSE(MONTH(A2832),"Ocak","Şubat","Mart","Nisan","Mayıs","Haziran","Temmuz","Ağustos","Eylül","Ekim","Kasım","Aralık"))</f>
        <v/>
      </c>
      <c r="E2832" s="153">
        <f>IF(A2832="","",ROUNDUP(MONTH(A2832)/3,0))</f>
        <v/>
      </c>
      <c r="F2832" s="153">
        <f>IF(A2832="","",WEEKNUM(A2832,2))</f>
        <v/>
      </c>
      <c r="G2832" s="153">
        <f>IF(A2832="","",WEEKDAY(A2832,2))</f>
        <v/>
      </c>
      <c r="H2832" s="153">
        <f>IF(A2832="","",CHOOSE(WEEKDAY(A2832,2),"Pazartesi","Salı","Çarşamba","Perşembe","Cuma","Cumartesi","Pazar"))</f>
        <v/>
      </c>
    </row>
    <row r="2833" ht="10.5" customHeight="1" s="113">
      <c r="A2833" s="152" t="n">
        <v>44836</v>
      </c>
      <c r="B2833" s="153">
        <f>IF(A2833="","",YEAR(A2833))</f>
        <v/>
      </c>
      <c r="C2833" s="153">
        <f>IF(A2833="","",MONTH(A2833))</f>
        <v/>
      </c>
      <c r="D2833" s="153">
        <f>IF(A2833="","",CHOOSE(MONTH(A2833),"Ocak","Şubat","Mart","Nisan","Mayıs","Haziran","Temmuz","Ağustos","Eylül","Ekim","Kasım","Aralık"))</f>
        <v/>
      </c>
      <c r="E2833" s="153">
        <f>IF(A2833="","",ROUNDUP(MONTH(A2833)/3,0))</f>
        <v/>
      </c>
      <c r="F2833" s="153">
        <f>IF(A2833="","",WEEKNUM(A2833,2))</f>
        <v/>
      </c>
      <c r="G2833" s="153">
        <f>IF(A2833="","",WEEKDAY(A2833,2))</f>
        <v/>
      </c>
      <c r="H2833" s="153">
        <f>IF(A2833="","",CHOOSE(WEEKDAY(A2833,2),"Pazartesi","Salı","Çarşamba","Perşembe","Cuma","Cumartesi","Pazar"))</f>
        <v/>
      </c>
    </row>
    <row r="2834" ht="10.5" customHeight="1" s="113">
      <c r="A2834" s="152" t="n">
        <v>44837</v>
      </c>
      <c r="B2834" s="153">
        <f>IF(A2834="","",YEAR(A2834))</f>
        <v/>
      </c>
      <c r="C2834" s="153">
        <f>IF(A2834="","",MONTH(A2834))</f>
        <v/>
      </c>
      <c r="D2834" s="153">
        <f>IF(A2834="","",CHOOSE(MONTH(A2834),"Ocak","Şubat","Mart","Nisan","Mayıs","Haziran","Temmuz","Ağustos","Eylül","Ekim","Kasım","Aralık"))</f>
        <v/>
      </c>
      <c r="E2834" s="153">
        <f>IF(A2834="","",ROUNDUP(MONTH(A2834)/3,0))</f>
        <v/>
      </c>
      <c r="F2834" s="153">
        <f>IF(A2834="","",WEEKNUM(A2834,2))</f>
        <v/>
      </c>
      <c r="G2834" s="153">
        <f>IF(A2834="","",WEEKDAY(A2834,2))</f>
        <v/>
      </c>
      <c r="H2834" s="153">
        <f>IF(A2834="","",CHOOSE(WEEKDAY(A2834,2),"Pazartesi","Salı","Çarşamba","Perşembe","Cuma","Cumartesi","Pazar"))</f>
        <v/>
      </c>
    </row>
    <row r="2835" ht="10.5" customHeight="1" s="113">
      <c r="A2835" s="152" t="n">
        <v>44838</v>
      </c>
      <c r="B2835" s="153">
        <f>IF(A2835="","",YEAR(A2835))</f>
        <v/>
      </c>
      <c r="C2835" s="153">
        <f>IF(A2835="","",MONTH(A2835))</f>
        <v/>
      </c>
      <c r="D2835" s="153">
        <f>IF(A2835="","",CHOOSE(MONTH(A2835),"Ocak","Şubat","Mart","Nisan","Mayıs","Haziran","Temmuz","Ağustos","Eylül","Ekim","Kasım","Aralık"))</f>
        <v/>
      </c>
      <c r="E2835" s="153">
        <f>IF(A2835="","",ROUNDUP(MONTH(A2835)/3,0))</f>
        <v/>
      </c>
      <c r="F2835" s="153">
        <f>IF(A2835="","",WEEKNUM(A2835,2))</f>
        <v/>
      </c>
      <c r="G2835" s="153">
        <f>IF(A2835="","",WEEKDAY(A2835,2))</f>
        <v/>
      </c>
      <c r="H2835" s="153">
        <f>IF(A2835="","",CHOOSE(WEEKDAY(A2835,2),"Pazartesi","Salı","Çarşamba","Perşembe","Cuma","Cumartesi","Pazar"))</f>
        <v/>
      </c>
    </row>
    <row r="2836" ht="10.5" customHeight="1" s="113">
      <c r="A2836" s="152" t="n">
        <v>44839</v>
      </c>
      <c r="B2836" s="153">
        <f>IF(A2836="","",YEAR(A2836))</f>
        <v/>
      </c>
      <c r="C2836" s="153">
        <f>IF(A2836="","",MONTH(A2836))</f>
        <v/>
      </c>
      <c r="D2836" s="153">
        <f>IF(A2836="","",CHOOSE(MONTH(A2836),"Ocak","Şubat","Mart","Nisan","Mayıs","Haziran","Temmuz","Ağustos","Eylül","Ekim","Kasım","Aralık"))</f>
        <v/>
      </c>
      <c r="E2836" s="153">
        <f>IF(A2836="","",ROUNDUP(MONTH(A2836)/3,0))</f>
        <v/>
      </c>
      <c r="F2836" s="153">
        <f>IF(A2836="","",WEEKNUM(A2836,2))</f>
        <v/>
      </c>
      <c r="G2836" s="153">
        <f>IF(A2836="","",WEEKDAY(A2836,2))</f>
        <v/>
      </c>
      <c r="H2836" s="153">
        <f>IF(A2836="","",CHOOSE(WEEKDAY(A2836,2),"Pazartesi","Salı","Çarşamba","Perşembe","Cuma","Cumartesi","Pazar"))</f>
        <v/>
      </c>
    </row>
    <row r="2837" ht="10.5" customHeight="1" s="113">
      <c r="A2837" s="152" t="n">
        <v>44840</v>
      </c>
      <c r="B2837" s="153">
        <f>IF(A2837="","",YEAR(A2837))</f>
        <v/>
      </c>
      <c r="C2837" s="153">
        <f>IF(A2837="","",MONTH(A2837))</f>
        <v/>
      </c>
      <c r="D2837" s="153">
        <f>IF(A2837="","",CHOOSE(MONTH(A2837),"Ocak","Şubat","Mart","Nisan","Mayıs","Haziran","Temmuz","Ağustos","Eylül","Ekim","Kasım","Aralık"))</f>
        <v/>
      </c>
      <c r="E2837" s="153">
        <f>IF(A2837="","",ROUNDUP(MONTH(A2837)/3,0))</f>
        <v/>
      </c>
      <c r="F2837" s="153">
        <f>IF(A2837="","",WEEKNUM(A2837,2))</f>
        <v/>
      </c>
      <c r="G2837" s="153">
        <f>IF(A2837="","",WEEKDAY(A2837,2))</f>
        <v/>
      </c>
      <c r="H2837" s="153">
        <f>IF(A2837="","",CHOOSE(WEEKDAY(A2837,2),"Pazartesi","Salı","Çarşamba","Perşembe","Cuma","Cumartesi","Pazar"))</f>
        <v/>
      </c>
    </row>
    <row r="2838" ht="10.5" customHeight="1" s="113">
      <c r="A2838" s="152" t="n">
        <v>44841</v>
      </c>
      <c r="B2838" s="153">
        <f>IF(A2838="","",YEAR(A2838))</f>
        <v/>
      </c>
      <c r="C2838" s="153">
        <f>IF(A2838="","",MONTH(A2838))</f>
        <v/>
      </c>
      <c r="D2838" s="153">
        <f>IF(A2838="","",CHOOSE(MONTH(A2838),"Ocak","Şubat","Mart","Nisan","Mayıs","Haziran","Temmuz","Ağustos","Eylül","Ekim","Kasım","Aralık"))</f>
        <v/>
      </c>
      <c r="E2838" s="153">
        <f>IF(A2838="","",ROUNDUP(MONTH(A2838)/3,0))</f>
        <v/>
      </c>
      <c r="F2838" s="153">
        <f>IF(A2838="","",WEEKNUM(A2838,2))</f>
        <v/>
      </c>
      <c r="G2838" s="153">
        <f>IF(A2838="","",WEEKDAY(A2838,2))</f>
        <v/>
      </c>
      <c r="H2838" s="153">
        <f>IF(A2838="","",CHOOSE(WEEKDAY(A2838,2),"Pazartesi","Salı","Çarşamba","Perşembe","Cuma","Cumartesi","Pazar"))</f>
        <v/>
      </c>
    </row>
    <row r="2839" ht="10.5" customHeight="1" s="113">
      <c r="A2839" s="152" t="n">
        <v>44842</v>
      </c>
      <c r="B2839" s="153">
        <f>IF(A2839="","",YEAR(A2839))</f>
        <v/>
      </c>
      <c r="C2839" s="153">
        <f>IF(A2839="","",MONTH(A2839))</f>
        <v/>
      </c>
      <c r="D2839" s="153">
        <f>IF(A2839="","",CHOOSE(MONTH(A2839),"Ocak","Şubat","Mart","Nisan","Mayıs","Haziran","Temmuz","Ağustos","Eylül","Ekim","Kasım","Aralık"))</f>
        <v/>
      </c>
      <c r="E2839" s="153">
        <f>IF(A2839="","",ROUNDUP(MONTH(A2839)/3,0))</f>
        <v/>
      </c>
      <c r="F2839" s="153">
        <f>IF(A2839="","",WEEKNUM(A2839,2))</f>
        <v/>
      </c>
      <c r="G2839" s="153">
        <f>IF(A2839="","",WEEKDAY(A2839,2))</f>
        <v/>
      </c>
      <c r="H2839" s="153">
        <f>IF(A2839="","",CHOOSE(WEEKDAY(A2839,2),"Pazartesi","Salı","Çarşamba","Perşembe","Cuma","Cumartesi","Pazar"))</f>
        <v/>
      </c>
    </row>
    <row r="2840" ht="10.5" customHeight="1" s="113">
      <c r="A2840" s="152" t="n">
        <v>44843</v>
      </c>
      <c r="B2840" s="153">
        <f>IF(A2840="","",YEAR(A2840))</f>
        <v/>
      </c>
      <c r="C2840" s="153">
        <f>IF(A2840="","",MONTH(A2840))</f>
        <v/>
      </c>
      <c r="D2840" s="153">
        <f>IF(A2840="","",CHOOSE(MONTH(A2840),"Ocak","Şubat","Mart","Nisan","Mayıs","Haziran","Temmuz","Ağustos","Eylül","Ekim","Kasım","Aralık"))</f>
        <v/>
      </c>
      <c r="E2840" s="153">
        <f>IF(A2840="","",ROUNDUP(MONTH(A2840)/3,0))</f>
        <v/>
      </c>
      <c r="F2840" s="153">
        <f>IF(A2840="","",WEEKNUM(A2840,2))</f>
        <v/>
      </c>
      <c r="G2840" s="153">
        <f>IF(A2840="","",WEEKDAY(A2840,2))</f>
        <v/>
      </c>
      <c r="H2840" s="153">
        <f>IF(A2840="","",CHOOSE(WEEKDAY(A2840,2),"Pazartesi","Salı","Çarşamba","Perşembe","Cuma","Cumartesi","Pazar"))</f>
        <v/>
      </c>
    </row>
    <row r="2841" ht="10.5" customHeight="1" s="113">
      <c r="A2841" s="152" t="n">
        <v>44844</v>
      </c>
      <c r="B2841" s="153">
        <f>IF(A2841="","",YEAR(A2841))</f>
        <v/>
      </c>
      <c r="C2841" s="153">
        <f>IF(A2841="","",MONTH(A2841))</f>
        <v/>
      </c>
      <c r="D2841" s="153">
        <f>IF(A2841="","",CHOOSE(MONTH(A2841),"Ocak","Şubat","Mart","Nisan","Mayıs","Haziran","Temmuz","Ağustos","Eylül","Ekim","Kasım","Aralık"))</f>
        <v/>
      </c>
      <c r="E2841" s="153">
        <f>IF(A2841="","",ROUNDUP(MONTH(A2841)/3,0))</f>
        <v/>
      </c>
      <c r="F2841" s="153">
        <f>IF(A2841="","",WEEKNUM(A2841,2))</f>
        <v/>
      </c>
      <c r="G2841" s="153">
        <f>IF(A2841="","",WEEKDAY(A2841,2))</f>
        <v/>
      </c>
      <c r="H2841" s="153">
        <f>IF(A2841="","",CHOOSE(WEEKDAY(A2841,2),"Pazartesi","Salı","Çarşamba","Perşembe","Cuma","Cumartesi","Pazar"))</f>
        <v/>
      </c>
    </row>
    <row r="2842" ht="10.5" customHeight="1" s="113">
      <c r="A2842" s="152" t="n">
        <v>44845</v>
      </c>
      <c r="B2842" s="153">
        <f>IF(A2842="","",YEAR(A2842))</f>
        <v/>
      </c>
      <c r="C2842" s="153">
        <f>IF(A2842="","",MONTH(A2842))</f>
        <v/>
      </c>
      <c r="D2842" s="153">
        <f>IF(A2842="","",CHOOSE(MONTH(A2842),"Ocak","Şubat","Mart","Nisan","Mayıs","Haziran","Temmuz","Ağustos","Eylül","Ekim","Kasım","Aralık"))</f>
        <v/>
      </c>
      <c r="E2842" s="153">
        <f>IF(A2842="","",ROUNDUP(MONTH(A2842)/3,0))</f>
        <v/>
      </c>
      <c r="F2842" s="153">
        <f>IF(A2842="","",WEEKNUM(A2842,2))</f>
        <v/>
      </c>
      <c r="G2842" s="153">
        <f>IF(A2842="","",WEEKDAY(A2842,2))</f>
        <v/>
      </c>
      <c r="H2842" s="153">
        <f>IF(A2842="","",CHOOSE(WEEKDAY(A2842,2),"Pazartesi","Salı","Çarşamba","Perşembe","Cuma","Cumartesi","Pazar"))</f>
        <v/>
      </c>
    </row>
    <row r="2843" ht="10.5" customHeight="1" s="113">
      <c r="A2843" s="152" t="n">
        <v>44846</v>
      </c>
      <c r="B2843" s="153">
        <f>IF(A2843="","",YEAR(A2843))</f>
        <v/>
      </c>
      <c r="C2843" s="153">
        <f>IF(A2843="","",MONTH(A2843))</f>
        <v/>
      </c>
      <c r="D2843" s="153">
        <f>IF(A2843="","",CHOOSE(MONTH(A2843),"Ocak","Şubat","Mart","Nisan","Mayıs","Haziran","Temmuz","Ağustos","Eylül","Ekim","Kasım","Aralık"))</f>
        <v/>
      </c>
      <c r="E2843" s="153">
        <f>IF(A2843="","",ROUNDUP(MONTH(A2843)/3,0))</f>
        <v/>
      </c>
      <c r="F2843" s="153">
        <f>IF(A2843="","",WEEKNUM(A2843,2))</f>
        <v/>
      </c>
      <c r="G2843" s="153">
        <f>IF(A2843="","",WEEKDAY(A2843,2))</f>
        <v/>
      </c>
      <c r="H2843" s="153">
        <f>IF(A2843="","",CHOOSE(WEEKDAY(A2843,2),"Pazartesi","Salı","Çarşamba","Perşembe","Cuma","Cumartesi","Pazar"))</f>
        <v/>
      </c>
    </row>
    <row r="2844" ht="10.5" customHeight="1" s="113">
      <c r="A2844" s="152" t="n">
        <v>44847</v>
      </c>
      <c r="B2844" s="153">
        <f>IF(A2844="","",YEAR(A2844))</f>
        <v/>
      </c>
      <c r="C2844" s="153">
        <f>IF(A2844="","",MONTH(A2844))</f>
        <v/>
      </c>
      <c r="D2844" s="153">
        <f>IF(A2844="","",CHOOSE(MONTH(A2844),"Ocak","Şubat","Mart","Nisan","Mayıs","Haziran","Temmuz","Ağustos","Eylül","Ekim","Kasım","Aralık"))</f>
        <v/>
      </c>
      <c r="E2844" s="153">
        <f>IF(A2844="","",ROUNDUP(MONTH(A2844)/3,0))</f>
        <v/>
      </c>
      <c r="F2844" s="153">
        <f>IF(A2844="","",WEEKNUM(A2844,2))</f>
        <v/>
      </c>
      <c r="G2844" s="153">
        <f>IF(A2844="","",WEEKDAY(A2844,2))</f>
        <v/>
      </c>
      <c r="H2844" s="153">
        <f>IF(A2844="","",CHOOSE(WEEKDAY(A2844,2),"Pazartesi","Salı","Çarşamba","Perşembe","Cuma","Cumartesi","Pazar"))</f>
        <v/>
      </c>
    </row>
    <row r="2845" ht="10.5" customHeight="1" s="113">
      <c r="A2845" s="152" t="n">
        <v>44848</v>
      </c>
      <c r="B2845" s="153">
        <f>IF(A2845="","",YEAR(A2845))</f>
        <v/>
      </c>
      <c r="C2845" s="153">
        <f>IF(A2845="","",MONTH(A2845))</f>
        <v/>
      </c>
      <c r="D2845" s="153">
        <f>IF(A2845="","",CHOOSE(MONTH(A2845),"Ocak","Şubat","Mart","Nisan","Mayıs","Haziran","Temmuz","Ağustos","Eylül","Ekim","Kasım","Aralık"))</f>
        <v/>
      </c>
      <c r="E2845" s="153">
        <f>IF(A2845="","",ROUNDUP(MONTH(A2845)/3,0))</f>
        <v/>
      </c>
      <c r="F2845" s="153">
        <f>IF(A2845="","",WEEKNUM(A2845,2))</f>
        <v/>
      </c>
      <c r="G2845" s="153">
        <f>IF(A2845="","",WEEKDAY(A2845,2))</f>
        <v/>
      </c>
      <c r="H2845" s="153">
        <f>IF(A2845="","",CHOOSE(WEEKDAY(A2845,2),"Pazartesi","Salı","Çarşamba","Perşembe","Cuma","Cumartesi","Pazar"))</f>
        <v/>
      </c>
    </row>
    <row r="2846" ht="10.5" customHeight="1" s="113">
      <c r="A2846" s="152" t="n">
        <v>44849</v>
      </c>
      <c r="B2846" s="153">
        <f>IF(A2846="","",YEAR(A2846))</f>
        <v/>
      </c>
      <c r="C2846" s="153">
        <f>IF(A2846="","",MONTH(A2846))</f>
        <v/>
      </c>
      <c r="D2846" s="153">
        <f>IF(A2846="","",CHOOSE(MONTH(A2846),"Ocak","Şubat","Mart","Nisan","Mayıs","Haziran","Temmuz","Ağustos","Eylül","Ekim","Kasım","Aralık"))</f>
        <v/>
      </c>
      <c r="E2846" s="153">
        <f>IF(A2846="","",ROUNDUP(MONTH(A2846)/3,0))</f>
        <v/>
      </c>
      <c r="F2846" s="153">
        <f>IF(A2846="","",WEEKNUM(A2846,2))</f>
        <v/>
      </c>
      <c r="G2846" s="153">
        <f>IF(A2846="","",WEEKDAY(A2846,2))</f>
        <v/>
      </c>
      <c r="H2846" s="153">
        <f>IF(A2846="","",CHOOSE(WEEKDAY(A2846,2),"Pazartesi","Salı","Çarşamba","Perşembe","Cuma","Cumartesi","Pazar"))</f>
        <v/>
      </c>
    </row>
    <row r="2847" ht="10.5" customHeight="1" s="113">
      <c r="A2847" s="152" t="n">
        <v>44850</v>
      </c>
      <c r="B2847" s="153">
        <f>IF(A2847="","",YEAR(A2847))</f>
        <v/>
      </c>
      <c r="C2847" s="153">
        <f>IF(A2847="","",MONTH(A2847))</f>
        <v/>
      </c>
      <c r="D2847" s="153">
        <f>IF(A2847="","",CHOOSE(MONTH(A2847),"Ocak","Şubat","Mart","Nisan","Mayıs","Haziran","Temmuz","Ağustos","Eylül","Ekim","Kasım","Aralık"))</f>
        <v/>
      </c>
      <c r="E2847" s="153">
        <f>IF(A2847="","",ROUNDUP(MONTH(A2847)/3,0))</f>
        <v/>
      </c>
      <c r="F2847" s="153">
        <f>IF(A2847="","",WEEKNUM(A2847,2))</f>
        <v/>
      </c>
      <c r="G2847" s="153">
        <f>IF(A2847="","",WEEKDAY(A2847,2))</f>
        <v/>
      </c>
      <c r="H2847" s="153">
        <f>IF(A2847="","",CHOOSE(WEEKDAY(A2847,2),"Pazartesi","Salı","Çarşamba","Perşembe","Cuma","Cumartesi","Pazar"))</f>
        <v/>
      </c>
    </row>
    <row r="2848" ht="10.5" customHeight="1" s="113">
      <c r="A2848" s="152" t="n">
        <v>44851</v>
      </c>
      <c r="B2848" s="153">
        <f>IF(A2848="","",YEAR(A2848))</f>
        <v/>
      </c>
      <c r="C2848" s="153">
        <f>IF(A2848="","",MONTH(A2848))</f>
        <v/>
      </c>
      <c r="D2848" s="153">
        <f>IF(A2848="","",CHOOSE(MONTH(A2848),"Ocak","Şubat","Mart","Nisan","Mayıs","Haziran","Temmuz","Ağustos","Eylül","Ekim","Kasım","Aralık"))</f>
        <v/>
      </c>
      <c r="E2848" s="153">
        <f>IF(A2848="","",ROUNDUP(MONTH(A2848)/3,0))</f>
        <v/>
      </c>
      <c r="F2848" s="153">
        <f>IF(A2848="","",WEEKNUM(A2848,2))</f>
        <v/>
      </c>
      <c r="G2848" s="153">
        <f>IF(A2848="","",WEEKDAY(A2848,2))</f>
        <v/>
      </c>
      <c r="H2848" s="153">
        <f>IF(A2848="","",CHOOSE(WEEKDAY(A2848,2),"Pazartesi","Salı","Çarşamba","Perşembe","Cuma","Cumartesi","Pazar"))</f>
        <v/>
      </c>
    </row>
    <row r="2849" ht="10.5" customHeight="1" s="113">
      <c r="A2849" s="152" t="n">
        <v>44852</v>
      </c>
      <c r="B2849" s="153">
        <f>IF(A2849="","",YEAR(A2849))</f>
        <v/>
      </c>
      <c r="C2849" s="153">
        <f>IF(A2849="","",MONTH(A2849))</f>
        <v/>
      </c>
      <c r="D2849" s="153">
        <f>IF(A2849="","",CHOOSE(MONTH(A2849),"Ocak","Şubat","Mart","Nisan","Mayıs","Haziran","Temmuz","Ağustos","Eylül","Ekim","Kasım","Aralık"))</f>
        <v/>
      </c>
      <c r="E2849" s="153">
        <f>IF(A2849="","",ROUNDUP(MONTH(A2849)/3,0))</f>
        <v/>
      </c>
      <c r="F2849" s="153">
        <f>IF(A2849="","",WEEKNUM(A2849,2))</f>
        <v/>
      </c>
      <c r="G2849" s="153">
        <f>IF(A2849="","",WEEKDAY(A2849,2))</f>
        <v/>
      </c>
      <c r="H2849" s="153">
        <f>IF(A2849="","",CHOOSE(WEEKDAY(A2849,2),"Pazartesi","Salı","Çarşamba","Perşembe","Cuma","Cumartesi","Pazar"))</f>
        <v/>
      </c>
    </row>
    <row r="2850" ht="10.5" customHeight="1" s="113">
      <c r="A2850" s="152" t="n">
        <v>44853</v>
      </c>
      <c r="B2850" s="153">
        <f>IF(A2850="","",YEAR(A2850))</f>
        <v/>
      </c>
      <c r="C2850" s="153">
        <f>IF(A2850="","",MONTH(A2850))</f>
        <v/>
      </c>
      <c r="D2850" s="153">
        <f>IF(A2850="","",CHOOSE(MONTH(A2850),"Ocak","Şubat","Mart","Nisan","Mayıs","Haziran","Temmuz","Ağustos","Eylül","Ekim","Kasım","Aralık"))</f>
        <v/>
      </c>
      <c r="E2850" s="153">
        <f>IF(A2850="","",ROUNDUP(MONTH(A2850)/3,0))</f>
        <v/>
      </c>
      <c r="F2850" s="153">
        <f>IF(A2850="","",WEEKNUM(A2850,2))</f>
        <v/>
      </c>
      <c r="G2850" s="153">
        <f>IF(A2850="","",WEEKDAY(A2850,2))</f>
        <v/>
      </c>
      <c r="H2850" s="153">
        <f>IF(A2850="","",CHOOSE(WEEKDAY(A2850,2),"Pazartesi","Salı","Çarşamba","Perşembe","Cuma","Cumartesi","Pazar"))</f>
        <v/>
      </c>
    </row>
    <row r="2851" ht="10.5" customHeight="1" s="113">
      <c r="A2851" s="152" t="n">
        <v>44854</v>
      </c>
      <c r="B2851" s="153">
        <f>IF(A2851="","",YEAR(A2851))</f>
        <v/>
      </c>
      <c r="C2851" s="153">
        <f>IF(A2851="","",MONTH(A2851))</f>
        <v/>
      </c>
      <c r="D2851" s="153">
        <f>IF(A2851="","",CHOOSE(MONTH(A2851),"Ocak","Şubat","Mart","Nisan","Mayıs","Haziran","Temmuz","Ağustos","Eylül","Ekim","Kasım","Aralık"))</f>
        <v/>
      </c>
      <c r="E2851" s="153">
        <f>IF(A2851="","",ROUNDUP(MONTH(A2851)/3,0))</f>
        <v/>
      </c>
      <c r="F2851" s="153">
        <f>IF(A2851="","",WEEKNUM(A2851,2))</f>
        <v/>
      </c>
      <c r="G2851" s="153">
        <f>IF(A2851="","",WEEKDAY(A2851,2))</f>
        <v/>
      </c>
      <c r="H2851" s="153">
        <f>IF(A2851="","",CHOOSE(WEEKDAY(A2851,2),"Pazartesi","Salı","Çarşamba","Perşembe","Cuma","Cumartesi","Pazar"))</f>
        <v/>
      </c>
    </row>
    <row r="2852" ht="10.5" customHeight="1" s="113">
      <c r="A2852" s="152" t="n">
        <v>44855</v>
      </c>
      <c r="B2852" s="153">
        <f>IF(A2852="","",YEAR(A2852))</f>
        <v/>
      </c>
      <c r="C2852" s="153">
        <f>IF(A2852="","",MONTH(A2852))</f>
        <v/>
      </c>
      <c r="D2852" s="153">
        <f>IF(A2852="","",CHOOSE(MONTH(A2852),"Ocak","Şubat","Mart","Nisan","Mayıs","Haziran","Temmuz","Ağustos","Eylül","Ekim","Kasım","Aralık"))</f>
        <v/>
      </c>
      <c r="E2852" s="153">
        <f>IF(A2852="","",ROUNDUP(MONTH(A2852)/3,0))</f>
        <v/>
      </c>
      <c r="F2852" s="153">
        <f>IF(A2852="","",WEEKNUM(A2852,2))</f>
        <v/>
      </c>
      <c r="G2852" s="153">
        <f>IF(A2852="","",WEEKDAY(A2852,2))</f>
        <v/>
      </c>
      <c r="H2852" s="153">
        <f>IF(A2852="","",CHOOSE(WEEKDAY(A2852,2),"Pazartesi","Salı","Çarşamba","Perşembe","Cuma","Cumartesi","Pazar"))</f>
        <v/>
      </c>
    </row>
    <row r="2853" ht="10.5" customHeight="1" s="113">
      <c r="A2853" s="152" t="n">
        <v>44856</v>
      </c>
      <c r="B2853" s="153">
        <f>IF(A2853="","",YEAR(A2853))</f>
        <v/>
      </c>
      <c r="C2853" s="153">
        <f>IF(A2853="","",MONTH(A2853))</f>
        <v/>
      </c>
      <c r="D2853" s="153">
        <f>IF(A2853="","",CHOOSE(MONTH(A2853),"Ocak","Şubat","Mart","Nisan","Mayıs","Haziran","Temmuz","Ağustos","Eylül","Ekim","Kasım","Aralık"))</f>
        <v/>
      </c>
      <c r="E2853" s="153">
        <f>IF(A2853="","",ROUNDUP(MONTH(A2853)/3,0))</f>
        <v/>
      </c>
      <c r="F2853" s="153">
        <f>IF(A2853="","",WEEKNUM(A2853,2))</f>
        <v/>
      </c>
      <c r="G2853" s="153">
        <f>IF(A2853="","",WEEKDAY(A2853,2))</f>
        <v/>
      </c>
      <c r="H2853" s="153">
        <f>IF(A2853="","",CHOOSE(WEEKDAY(A2853,2),"Pazartesi","Salı","Çarşamba","Perşembe","Cuma","Cumartesi","Pazar"))</f>
        <v/>
      </c>
    </row>
    <row r="2854" ht="10.5" customHeight="1" s="113">
      <c r="A2854" s="152" t="n">
        <v>44857</v>
      </c>
      <c r="B2854" s="153">
        <f>IF(A2854="","",YEAR(A2854))</f>
        <v/>
      </c>
      <c r="C2854" s="153">
        <f>IF(A2854="","",MONTH(A2854))</f>
        <v/>
      </c>
      <c r="D2854" s="153">
        <f>IF(A2854="","",CHOOSE(MONTH(A2854),"Ocak","Şubat","Mart","Nisan","Mayıs","Haziran","Temmuz","Ağustos","Eylül","Ekim","Kasım","Aralık"))</f>
        <v/>
      </c>
      <c r="E2854" s="153">
        <f>IF(A2854="","",ROUNDUP(MONTH(A2854)/3,0))</f>
        <v/>
      </c>
      <c r="F2854" s="153">
        <f>IF(A2854="","",WEEKNUM(A2854,2))</f>
        <v/>
      </c>
      <c r="G2854" s="153">
        <f>IF(A2854="","",WEEKDAY(A2854,2))</f>
        <v/>
      </c>
      <c r="H2854" s="153">
        <f>IF(A2854="","",CHOOSE(WEEKDAY(A2854,2),"Pazartesi","Salı","Çarşamba","Perşembe","Cuma","Cumartesi","Pazar"))</f>
        <v/>
      </c>
    </row>
    <row r="2855" ht="10.5" customHeight="1" s="113">
      <c r="A2855" s="152" t="n">
        <v>44858</v>
      </c>
      <c r="B2855" s="153">
        <f>IF(A2855="","",YEAR(A2855))</f>
        <v/>
      </c>
      <c r="C2855" s="153">
        <f>IF(A2855="","",MONTH(A2855))</f>
        <v/>
      </c>
      <c r="D2855" s="153">
        <f>IF(A2855="","",CHOOSE(MONTH(A2855),"Ocak","Şubat","Mart","Nisan","Mayıs","Haziran","Temmuz","Ağustos","Eylül","Ekim","Kasım","Aralık"))</f>
        <v/>
      </c>
      <c r="E2855" s="153">
        <f>IF(A2855="","",ROUNDUP(MONTH(A2855)/3,0))</f>
        <v/>
      </c>
      <c r="F2855" s="153">
        <f>IF(A2855="","",WEEKNUM(A2855,2))</f>
        <v/>
      </c>
      <c r="G2855" s="153">
        <f>IF(A2855="","",WEEKDAY(A2855,2))</f>
        <v/>
      </c>
      <c r="H2855" s="153">
        <f>IF(A2855="","",CHOOSE(WEEKDAY(A2855,2),"Pazartesi","Salı","Çarşamba","Perşembe","Cuma","Cumartesi","Pazar"))</f>
        <v/>
      </c>
    </row>
    <row r="2856" ht="10.5" customHeight="1" s="113">
      <c r="A2856" s="152" t="n">
        <v>44859</v>
      </c>
      <c r="B2856" s="153">
        <f>IF(A2856="","",YEAR(A2856))</f>
        <v/>
      </c>
      <c r="C2856" s="153">
        <f>IF(A2856="","",MONTH(A2856))</f>
        <v/>
      </c>
      <c r="D2856" s="153">
        <f>IF(A2856="","",CHOOSE(MONTH(A2856),"Ocak","Şubat","Mart","Nisan","Mayıs","Haziran","Temmuz","Ağustos","Eylül","Ekim","Kasım","Aralık"))</f>
        <v/>
      </c>
      <c r="E2856" s="153">
        <f>IF(A2856="","",ROUNDUP(MONTH(A2856)/3,0))</f>
        <v/>
      </c>
      <c r="F2856" s="153">
        <f>IF(A2856="","",WEEKNUM(A2856,2))</f>
        <v/>
      </c>
      <c r="G2856" s="153">
        <f>IF(A2856="","",WEEKDAY(A2856,2))</f>
        <v/>
      </c>
      <c r="H2856" s="153">
        <f>IF(A2856="","",CHOOSE(WEEKDAY(A2856,2),"Pazartesi","Salı","Çarşamba","Perşembe","Cuma","Cumartesi","Pazar"))</f>
        <v/>
      </c>
    </row>
    <row r="2857" ht="10.5" customHeight="1" s="113">
      <c r="A2857" s="152" t="n">
        <v>44860</v>
      </c>
      <c r="B2857" s="153">
        <f>IF(A2857="","",YEAR(A2857))</f>
        <v/>
      </c>
      <c r="C2857" s="153">
        <f>IF(A2857="","",MONTH(A2857))</f>
        <v/>
      </c>
      <c r="D2857" s="153">
        <f>IF(A2857="","",CHOOSE(MONTH(A2857),"Ocak","Şubat","Mart","Nisan","Mayıs","Haziran","Temmuz","Ağustos","Eylül","Ekim","Kasım","Aralık"))</f>
        <v/>
      </c>
      <c r="E2857" s="153">
        <f>IF(A2857="","",ROUNDUP(MONTH(A2857)/3,0))</f>
        <v/>
      </c>
      <c r="F2857" s="153">
        <f>IF(A2857="","",WEEKNUM(A2857,2))</f>
        <v/>
      </c>
      <c r="G2857" s="153">
        <f>IF(A2857="","",WEEKDAY(A2857,2))</f>
        <v/>
      </c>
      <c r="H2857" s="153">
        <f>IF(A2857="","",CHOOSE(WEEKDAY(A2857,2),"Pazartesi","Salı","Çarşamba","Perşembe","Cuma","Cumartesi","Pazar"))</f>
        <v/>
      </c>
    </row>
    <row r="2858" ht="10.5" customHeight="1" s="113">
      <c r="A2858" s="152" t="n">
        <v>44861</v>
      </c>
      <c r="B2858" s="153">
        <f>IF(A2858="","",YEAR(A2858))</f>
        <v/>
      </c>
      <c r="C2858" s="153">
        <f>IF(A2858="","",MONTH(A2858))</f>
        <v/>
      </c>
      <c r="D2858" s="153">
        <f>IF(A2858="","",CHOOSE(MONTH(A2858),"Ocak","Şubat","Mart","Nisan","Mayıs","Haziran","Temmuz","Ağustos","Eylül","Ekim","Kasım","Aralık"))</f>
        <v/>
      </c>
      <c r="E2858" s="153">
        <f>IF(A2858="","",ROUNDUP(MONTH(A2858)/3,0))</f>
        <v/>
      </c>
      <c r="F2858" s="153">
        <f>IF(A2858="","",WEEKNUM(A2858,2))</f>
        <v/>
      </c>
      <c r="G2858" s="153">
        <f>IF(A2858="","",WEEKDAY(A2858,2))</f>
        <v/>
      </c>
      <c r="H2858" s="153">
        <f>IF(A2858="","",CHOOSE(WEEKDAY(A2858,2),"Pazartesi","Salı","Çarşamba","Perşembe","Cuma","Cumartesi","Pazar"))</f>
        <v/>
      </c>
    </row>
    <row r="2859" ht="10.5" customHeight="1" s="113">
      <c r="A2859" s="152" t="n">
        <v>44862</v>
      </c>
      <c r="B2859" s="153">
        <f>IF(A2859="","",YEAR(A2859))</f>
        <v/>
      </c>
      <c r="C2859" s="153">
        <f>IF(A2859="","",MONTH(A2859))</f>
        <v/>
      </c>
      <c r="D2859" s="153">
        <f>IF(A2859="","",CHOOSE(MONTH(A2859),"Ocak","Şubat","Mart","Nisan","Mayıs","Haziran","Temmuz","Ağustos","Eylül","Ekim","Kasım","Aralık"))</f>
        <v/>
      </c>
      <c r="E2859" s="153">
        <f>IF(A2859="","",ROUNDUP(MONTH(A2859)/3,0))</f>
        <v/>
      </c>
      <c r="F2859" s="153">
        <f>IF(A2859="","",WEEKNUM(A2859,2))</f>
        <v/>
      </c>
      <c r="G2859" s="153">
        <f>IF(A2859="","",WEEKDAY(A2859,2))</f>
        <v/>
      </c>
      <c r="H2859" s="153">
        <f>IF(A2859="","",CHOOSE(WEEKDAY(A2859,2),"Pazartesi","Salı","Çarşamba","Perşembe","Cuma","Cumartesi","Pazar"))</f>
        <v/>
      </c>
    </row>
    <row r="2860" ht="10.5" customHeight="1" s="113">
      <c r="A2860" s="152" t="n">
        <v>44863</v>
      </c>
      <c r="B2860" s="153">
        <f>IF(A2860="","",YEAR(A2860))</f>
        <v/>
      </c>
      <c r="C2860" s="153">
        <f>IF(A2860="","",MONTH(A2860))</f>
        <v/>
      </c>
      <c r="D2860" s="153">
        <f>IF(A2860="","",CHOOSE(MONTH(A2860),"Ocak","Şubat","Mart","Nisan","Mayıs","Haziran","Temmuz","Ağustos","Eylül","Ekim","Kasım","Aralık"))</f>
        <v/>
      </c>
      <c r="E2860" s="153">
        <f>IF(A2860="","",ROUNDUP(MONTH(A2860)/3,0))</f>
        <v/>
      </c>
      <c r="F2860" s="153">
        <f>IF(A2860="","",WEEKNUM(A2860,2))</f>
        <v/>
      </c>
      <c r="G2860" s="153">
        <f>IF(A2860="","",WEEKDAY(A2860,2))</f>
        <v/>
      </c>
      <c r="H2860" s="153">
        <f>IF(A2860="","",CHOOSE(WEEKDAY(A2860,2),"Pazartesi","Salı","Çarşamba","Perşembe","Cuma","Cumartesi","Pazar"))</f>
        <v/>
      </c>
    </row>
    <row r="2861" ht="10.5" customHeight="1" s="113">
      <c r="A2861" s="152" t="n">
        <v>44864</v>
      </c>
      <c r="B2861" s="153">
        <f>IF(A2861="","",YEAR(A2861))</f>
        <v/>
      </c>
      <c r="C2861" s="153">
        <f>IF(A2861="","",MONTH(A2861))</f>
        <v/>
      </c>
      <c r="D2861" s="153">
        <f>IF(A2861="","",CHOOSE(MONTH(A2861),"Ocak","Şubat","Mart","Nisan","Mayıs","Haziran","Temmuz","Ağustos","Eylül","Ekim","Kasım","Aralık"))</f>
        <v/>
      </c>
      <c r="E2861" s="153">
        <f>IF(A2861="","",ROUNDUP(MONTH(A2861)/3,0))</f>
        <v/>
      </c>
      <c r="F2861" s="153">
        <f>IF(A2861="","",WEEKNUM(A2861,2))</f>
        <v/>
      </c>
      <c r="G2861" s="153">
        <f>IF(A2861="","",WEEKDAY(A2861,2))</f>
        <v/>
      </c>
      <c r="H2861" s="153">
        <f>IF(A2861="","",CHOOSE(WEEKDAY(A2861,2),"Pazartesi","Salı","Çarşamba","Perşembe","Cuma","Cumartesi","Pazar"))</f>
        <v/>
      </c>
    </row>
    <row r="2862" ht="10.5" customHeight="1" s="113">
      <c r="A2862" s="152" t="n">
        <v>44865</v>
      </c>
      <c r="B2862" s="153">
        <f>IF(A2862="","",YEAR(A2862))</f>
        <v/>
      </c>
      <c r="C2862" s="153">
        <f>IF(A2862="","",MONTH(A2862))</f>
        <v/>
      </c>
      <c r="D2862" s="153">
        <f>IF(A2862="","",CHOOSE(MONTH(A2862),"Ocak","Şubat","Mart","Nisan","Mayıs","Haziran","Temmuz","Ağustos","Eylül","Ekim","Kasım","Aralık"))</f>
        <v/>
      </c>
      <c r="E2862" s="153">
        <f>IF(A2862="","",ROUNDUP(MONTH(A2862)/3,0))</f>
        <v/>
      </c>
      <c r="F2862" s="153">
        <f>IF(A2862="","",WEEKNUM(A2862,2))</f>
        <v/>
      </c>
      <c r="G2862" s="153">
        <f>IF(A2862="","",WEEKDAY(A2862,2))</f>
        <v/>
      </c>
      <c r="H2862" s="153">
        <f>IF(A2862="","",CHOOSE(WEEKDAY(A2862,2),"Pazartesi","Salı","Çarşamba","Perşembe","Cuma","Cumartesi","Pazar"))</f>
        <v/>
      </c>
    </row>
    <row r="2863" ht="10.5" customHeight="1" s="113">
      <c r="A2863" s="152" t="n">
        <v>44866</v>
      </c>
      <c r="B2863" s="153">
        <f>IF(A2863="","",YEAR(A2863))</f>
        <v/>
      </c>
      <c r="C2863" s="153">
        <f>IF(A2863="","",MONTH(A2863))</f>
        <v/>
      </c>
      <c r="D2863" s="153">
        <f>IF(A2863="","",CHOOSE(MONTH(A2863),"Ocak","Şubat","Mart","Nisan","Mayıs","Haziran","Temmuz","Ağustos","Eylül","Ekim","Kasım","Aralık"))</f>
        <v/>
      </c>
      <c r="E2863" s="153">
        <f>IF(A2863="","",ROUNDUP(MONTH(A2863)/3,0))</f>
        <v/>
      </c>
      <c r="F2863" s="153">
        <f>IF(A2863="","",WEEKNUM(A2863,2))</f>
        <v/>
      </c>
      <c r="G2863" s="153">
        <f>IF(A2863="","",WEEKDAY(A2863,2))</f>
        <v/>
      </c>
      <c r="H2863" s="153">
        <f>IF(A2863="","",CHOOSE(WEEKDAY(A2863,2),"Pazartesi","Salı","Çarşamba","Perşembe","Cuma","Cumartesi","Pazar"))</f>
        <v/>
      </c>
    </row>
    <row r="2864" ht="10.5" customHeight="1" s="113">
      <c r="A2864" s="152" t="n">
        <v>44867</v>
      </c>
      <c r="B2864" s="153">
        <f>IF(A2864="","",YEAR(A2864))</f>
        <v/>
      </c>
      <c r="C2864" s="153">
        <f>IF(A2864="","",MONTH(A2864))</f>
        <v/>
      </c>
      <c r="D2864" s="153">
        <f>IF(A2864="","",CHOOSE(MONTH(A2864),"Ocak","Şubat","Mart","Nisan","Mayıs","Haziran","Temmuz","Ağustos","Eylül","Ekim","Kasım","Aralık"))</f>
        <v/>
      </c>
      <c r="E2864" s="153">
        <f>IF(A2864="","",ROUNDUP(MONTH(A2864)/3,0))</f>
        <v/>
      </c>
      <c r="F2864" s="153">
        <f>IF(A2864="","",WEEKNUM(A2864,2))</f>
        <v/>
      </c>
      <c r="G2864" s="153">
        <f>IF(A2864="","",WEEKDAY(A2864,2))</f>
        <v/>
      </c>
      <c r="H2864" s="153">
        <f>IF(A2864="","",CHOOSE(WEEKDAY(A2864,2),"Pazartesi","Salı","Çarşamba","Perşembe","Cuma","Cumartesi","Pazar"))</f>
        <v/>
      </c>
    </row>
    <row r="2865" ht="10.5" customHeight="1" s="113">
      <c r="A2865" s="152" t="n">
        <v>44868</v>
      </c>
      <c r="B2865" s="153">
        <f>IF(A2865="","",YEAR(A2865))</f>
        <v/>
      </c>
      <c r="C2865" s="153">
        <f>IF(A2865="","",MONTH(A2865))</f>
        <v/>
      </c>
      <c r="D2865" s="153">
        <f>IF(A2865="","",CHOOSE(MONTH(A2865),"Ocak","Şubat","Mart","Nisan","Mayıs","Haziran","Temmuz","Ağustos","Eylül","Ekim","Kasım","Aralık"))</f>
        <v/>
      </c>
      <c r="E2865" s="153">
        <f>IF(A2865="","",ROUNDUP(MONTH(A2865)/3,0))</f>
        <v/>
      </c>
      <c r="F2865" s="153">
        <f>IF(A2865="","",WEEKNUM(A2865,2))</f>
        <v/>
      </c>
      <c r="G2865" s="153">
        <f>IF(A2865="","",WEEKDAY(A2865,2))</f>
        <v/>
      </c>
      <c r="H2865" s="153">
        <f>IF(A2865="","",CHOOSE(WEEKDAY(A2865,2),"Pazartesi","Salı","Çarşamba","Perşembe","Cuma","Cumartesi","Pazar"))</f>
        <v/>
      </c>
    </row>
    <row r="2866" ht="10.5" customHeight="1" s="113">
      <c r="A2866" s="152" t="n">
        <v>44869</v>
      </c>
      <c r="B2866" s="153">
        <f>IF(A2866="","",YEAR(A2866))</f>
        <v/>
      </c>
      <c r="C2866" s="153">
        <f>IF(A2866="","",MONTH(A2866))</f>
        <v/>
      </c>
      <c r="D2866" s="153">
        <f>IF(A2866="","",CHOOSE(MONTH(A2866),"Ocak","Şubat","Mart","Nisan","Mayıs","Haziran","Temmuz","Ağustos","Eylül","Ekim","Kasım","Aralık"))</f>
        <v/>
      </c>
      <c r="E2866" s="153">
        <f>IF(A2866="","",ROUNDUP(MONTH(A2866)/3,0))</f>
        <v/>
      </c>
      <c r="F2866" s="153">
        <f>IF(A2866="","",WEEKNUM(A2866,2))</f>
        <v/>
      </c>
      <c r="G2866" s="153">
        <f>IF(A2866="","",WEEKDAY(A2866,2))</f>
        <v/>
      </c>
      <c r="H2866" s="153">
        <f>IF(A2866="","",CHOOSE(WEEKDAY(A2866,2),"Pazartesi","Salı","Çarşamba","Perşembe","Cuma","Cumartesi","Pazar"))</f>
        <v/>
      </c>
    </row>
    <row r="2867" ht="10.5" customHeight="1" s="113">
      <c r="A2867" s="152" t="n">
        <v>44870</v>
      </c>
      <c r="B2867" s="153">
        <f>IF(A2867="","",YEAR(A2867))</f>
        <v/>
      </c>
      <c r="C2867" s="153">
        <f>IF(A2867="","",MONTH(A2867))</f>
        <v/>
      </c>
      <c r="D2867" s="153">
        <f>IF(A2867="","",CHOOSE(MONTH(A2867),"Ocak","Şubat","Mart","Nisan","Mayıs","Haziran","Temmuz","Ağustos","Eylül","Ekim","Kasım","Aralık"))</f>
        <v/>
      </c>
      <c r="E2867" s="153">
        <f>IF(A2867="","",ROUNDUP(MONTH(A2867)/3,0))</f>
        <v/>
      </c>
      <c r="F2867" s="153">
        <f>IF(A2867="","",WEEKNUM(A2867,2))</f>
        <v/>
      </c>
      <c r="G2867" s="153">
        <f>IF(A2867="","",WEEKDAY(A2867,2))</f>
        <v/>
      </c>
      <c r="H2867" s="153">
        <f>IF(A2867="","",CHOOSE(WEEKDAY(A2867,2),"Pazartesi","Salı","Çarşamba","Perşembe","Cuma","Cumartesi","Pazar"))</f>
        <v/>
      </c>
    </row>
    <row r="2868" ht="10.5" customHeight="1" s="113">
      <c r="A2868" s="152" t="n">
        <v>44871</v>
      </c>
      <c r="B2868" s="153">
        <f>IF(A2868="","",YEAR(A2868))</f>
        <v/>
      </c>
      <c r="C2868" s="153">
        <f>IF(A2868="","",MONTH(A2868))</f>
        <v/>
      </c>
      <c r="D2868" s="153">
        <f>IF(A2868="","",CHOOSE(MONTH(A2868),"Ocak","Şubat","Mart","Nisan","Mayıs","Haziran","Temmuz","Ağustos","Eylül","Ekim","Kasım","Aralık"))</f>
        <v/>
      </c>
      <c r="E2868" s="153">
        <f>IF(A2868="","",ROUNDUP(MONTH(A2868)/3,0))</f>
        <v/>
      </c>
      <c r="F2868" s="153">
        <f>IF(A2868="","",WEEKNUM(A2868,2))</f>
        <v/>
      </c>
      <c r="G2868" s="153">
        <f>IF(A2868="","",WEEKDAY(A2868,2))</f>
        <v/>
      </c>
      <c r="H2868" s="153">
        <f>IF(A2868="","",CHOOSE(WEEKDAY(A2868,2),"Pazartesi","Salı","Çarşamba","Perşembe","Cuma","Cumartesi","Pazar"))</f>
        <v/>
      </c>
    </row>
    <row r="2869" ht="10.5" customHeight="1" s="113">
      <c r="A2869" s="152" t="n">
        <v>44872</v>
      </c>
      <c r="B2869" s="153">
        <f>IF(A2869="","",YEAR(A2869))</f>
        <v/>
      </c>
      <c r="C2869" s="153">
        <f>IF(A2869="","",MONTH(A2869))</f>
        <v/>
      </c>
      <c r="D2869" s="153">
        <f>IF(A2869="","",CHOOSE(MONTH(A2869),"Ocak","Şubat","Mart","Nisan","Mayıs","Haziran","Temmuz","Ağustos","Eylül","Ekim","Kasım","Aralık"))</f>
        <v/>
      </c>
      <c r="E2869" s="153">
        <f>IF(A2869="","",ROUNDUP(MONTH(A2869)/3,0))</f>
        <v/>
      </c>
      <c r="F2869" s="153">
        <f>IF(A2869="","",WEEKNUM(A2869,2))</f>
        <v/>
      </c>
      <c r="G2869" s="153">
        <f>IF(A2869="","",WEEKDAY(A2869,2))</f>
        <v/>
      </c>
      <c r="H2869" s="153">
        <f>IF(A2869="","",CHOOSE(WEEKDAY(A2869,2),"Pazartesi","Salı","Çarşamba","Perşembe","Cuma","Cumartesi","Pazar"))</f>
        <v/>
      </c>
    </row>
    <row r="2870" ht="10.5" customHeight="1" s="113">
      <c r="A2870" s="152" t="n">
        <v>44873</v>
      </c>
      <c r="B2870" s="153">
        <f>IF(A2870="","",YEAR(A2870))</f>
        <v/>
      </c>
      <c r="C2870" s="153">
        <f>IF(A2870="","",MONTH(A2870))</f>
        <v/>
      </c>
      <c r="D2870" s="153">
        <f>IF(A2870="","",CHOOSE(MONTH(A2870),"Ocak","Şubat","Mart","Nisan","Mayıs","Haziran","Temmuz","Ağustos","Eylül","Ekim","Kasım","Aralık"))</f>
        <v/>
      </c>
      <c r="E2870" s="153">
        <f>IF(A2870="","",ROUNDUP(MONTH(A2870)/3,0))</f>
        <v/>
      </c>
      <c r="F2870" s="153">
        <f>IF(A2870="","",WEEKNUM(A2870,2))</f>
        <v/>
      </c>
      <c r="G2870" s="153">
        <f>IF(A2870="","",WEEKDAY(A2870,2))</f>
        <v/>
      </c>
      <c r="H2870" s="153">
        <f>IF(A2870="","",CHOOSE(WEEKDAY(A2870,2),"Pazartesi","Salı","Çarşamba","Perşembe","Cuma","Cumartesi","Pazar"))</f>
        <v/>
      </c>
    </row>
    <row r="2871" ht="10.5" customHeight="1" s="113">
      <c r="A2871" s="152" t="n">
        <v>44874</v>
      </c>
      <c r="B2871" s="153">
        <f>IF(A2871="","",YEAR(A2871))</f>
        <v/>
      </c>
      <c r="C2871" s="153">
        <f>IF(A2871="","",MONTH(A2871))</f>
        <v/>
      </c>
      <c r="D2871" s="153">
        <f>IF(A2871="","",CHOOSE(MONTH(A2871),"Ocak","Şubat","Mart","Nisan","Mayıs","Haziran","Temmuz","Ağustos","Eylül","Ekim","Kasım","Aralık"))</f>
        <v/>
      </c>
      <c r="E2871" s="153">
        <f>IF(A2871="","",ROUNDUP(MONTH(A2871)/3,0))</f>
        <v/>
      </c>
      <c r="F2871" s="153">
        <f>IF(A2871="","",WEEKNUM(A2871,2))</f>
        <v/>
      </c>
      <c r="G2871" s="153">
        <f>IF(A2871="","",WEEKDAY(A2871,2))</f>
        <v/>
      </c>
      <c r="H2871" s="153">
        <f>IF(A2871="","",CHOOSE(WEEKDAY(A2871,2),"Pazartesi","Salı","Çarşamba","Perşembe","Cuma","Cumartesi","Pazar"))</f>
        <v/>
      </c>
    </row>
    <row r="2872" ht="10.5" customHeight="1" s="113">
      <c r="A2872" s="152" t="n">
        <v>44875</v>
      </c>
      <c r="B2872" s="153">
        <f>IF(A2872="","",YEAR(A2872))</f>
        <v/>
      </c>
      <c r="C2872" s="153">
        <f>IF(A2872="","",MONTH(A2872))</f>
        <v/>
      </c>
      <c r="D2872" s="153">
        <f>IF(A2872="","",CHOOSE(MONTH(A2872),"Ocak","Şubat","Mart","Nisan","Mayıs","Haziran","Temmuz","Ağustos","Eylül","Ekim","Kasım","Aralık"))</f>
        <v/>
      </c>
      <c r="E2872" s="153">
        <f>IF(A2872="","",ROUNDUP(MONTH(A2872)/3,0))</f>
        <v/>
      </c>
      <c r="F2872" s="153">
        <f>IF(A2872="","",WEEKNUM(A2872,2))</f>
        <v/>
      </c>
      <c r="G2872" s="153">
        <f>IF(A2872="","",WEEKDAY(A2872,2))</f>
        <v/>
      </c>
      <c r="H2872" s="153">
        <f>IF(A2872="","",CHOOSE(WEEKDAY(A2872,2),"Pazartesi","Salı","Çarşamba","Perşembe","Cuma","Cumartesi","Pazar"))</f>
        <v/>
      </c>
    </row>
    <row r="2873" ht="10.5" customHeight="1" s="113">
      <c r="A2873" s="152" t="n">
        <v>44876</v>
      </c>
      <c r="B2873" s="153">
        <f>IF(A2873="","",YEAR(A2873))</f>
        <v/>
      </c>
      <c r="C2873" s="153">
        <f>IF(A2873="","",MONTH(A2873))</f>
        <v/>
      </c>
      <c r="D2873" s="153">
        <f>IF(A2873="","",CHOOSE(MONTH(A2873),"Ocak","Şubat","Mart","Nisan","Mayıs","Haziran","Temmuz","Ağustos","Eylül","Ekim","Kasım","Aralık"))</f>
        <v/>
      </c>
      <c r="E2873" s="153">
        <f>IF(A2873="","",ROUNDUP(MONTH(A2873)/3,0))</f>
        <v/>
      </c>
      <c r="F2873" s="153">
        <f>IF(A2873="","",WEEKNUM(A2873,2))</f>
        <v/>
      </c>
      <c r="G2873" s="153">
        <f>IF(A2873="","",WEEKDAY(A2873,2))</f>
        <v/>
      </c>
      <c r="H2873" s="153">
        <f>IF(A2873="","",CHOOSE(WEEKDAY(A2873,2),"Pazartesi","Salı","Çarşamba","Perşembe","Cuma","Cumartesi","Pazar"))</f>
        <v/>
      </c>
    </row>
    <row r="2874" ht="10.5" customHeight="1" s="113">
      <c r="A2874" s="152" t="n">
        <v>44877</v>
      </c>
      <c r="B2874" s="153">
        <f>IF(A2874="","",YEAR(A2874))</f>
        <v/>
      </c>
      <c r="C2874" s="153">
        <f>IF(A2874="","",MONTH(A2874))</f>
        <v/>
      </c>
      <c r="D2874" s="153">
        <f>IF(A2874="","",CHOOSE(MONTH(A2874),"Ocak","Şubat","Mart","Nisan","Mayıs","Haziran","Temmuz","Ağustos","Eylül","Ekim","Kasım","Aralık"))</f>
        <v/>
      </c>
      <c r="E2874" s="153">
        <f>IF(A2874="","",ROUNDUP(MONTH(A2874)/3,0))</f>
        <v/>
      </c>
      <c r="F2874" s="153">
        <f>IF(A2874="","",WEEKNUM(A2874,2))</f>
        <v/>
      </c>
      <c r="G2874" s="153">
        <f>IF(A2874="","",WEEKDAY(A2874,2))</f>
        <v/>
      </c>
      <c r="H2874" s="153">
        <f>IF(A2874="","",CHOOSE(WEEKDAY(A2874,2),"Pazartesi","Salı","Çarşamba","Perşembe","Cuma","Cumartesi","Pazar"))</f>
        <v/>
      </c>
    </row>
    <row r="2875" ht="10.5" customHeight="1" s="113">
      <c r="A2875" s="152" t="n">
        <v>44878</v>
      </c>
      <c r="B2875" s="153">
        <f>IF(A2875="","",YEAR(A2875))</f>
        <v/>
      </c>
      <c r="C2875" s="153">
        <f>IF(A2875="","",MONTH(A2875))</f>
        <v/>
      </c>
      <c r="D2875" s="153">
        <f>IF(A2875="","",CHOOSE(MONTH(A2875),"Ocak","Şubat","Mart","Nisan","Mayıs","Haziran","Temmuz","Ağustos","Eylül","Ekim","Kasım","Aralık"))</f>
        <v/>
      </c>
      <c r="E2875" s="153">
        <f>IF(A2875="","",ROUNDUP(MONTH(A2875)/3,0))</f>
        <v/>
      </c>
      <c r="F2875" s="153">
        <f>IF(A2875="","",WEEKNUM(A2875,2))</f>
        <v/>
      </c>
      <c r="G2875" s="153">
        <f>IF(A2875="","",WEEKDAY(A2875,2))</f>
        <v/>
      </c>
      <c r="H2875" s="153">
        <f>IF(A2875="","",CHOOSE(WEEKDAY(A2875,2),"Pazartesi","Salı","Çarşamba","Perşembe","Cuma","Cumartesi","Pazar"))</f>
        <v/>
      </c>
    </row>
    <row r="2876" ht="10.5" customHeight="1" s="113">
      <c r="A2876" s="152" t="n">
        <v>44879</v>
      </c>
      <c r="B2876" s="153">
        <f>IF(A2876="","",YEAR(A2876))</f>
        <v/>
      </c>
      <c r="C2876" s="153">
        <f>IF(A2876="","",MONTH(A2876))</f>
        <v/>
      </c>
      <c r="D2876" s="153">
        <f>IF(A2876="","",CHOOSE(MONTH(A2876),"Ocak","Şubat","Mart","Nisan","Mayıs","Haziran","Temmuz","Ağustos","Eylül","Ekim","Kasım","Aralık"))</f>
        <v/>
      </c>
      <c r="E2876" s="153">
        <f>IF(A2876="","",ROUNDUP(MONTH(A2876)/3,0))</f>
        <v/>
      </c>
      <c r="F2876" s="153">
        <f>IF(A2876="","",WEEKNUM(A2876,2))</f>
        <v/>
      </c>
      <c r="G2876" s="153">
        <f>IF(A2876="","",WEEKDAY(A2876,2))</f>
        <v/>
      </c>
      <c r="H2876" s="153">
        <f>IF(A2876="","",CHOOSE(WEEKDAY(A2876,2),"Pazartesi","Salı","Çarşamba","Perşembe","Cuma","Cumartesi","Pazar"))</f>
        <v/>
      </c>
    </row>
    <row r="2877" ht="10.5" customHeight="1" s="113">
      <c r="A2877" s="152" t="n">
        <v>44880</v>
      </c>
      <c r="B2877" s="153">
        <f>IF(A2877="","",YEAR(A2877))</f>
        <v/>
      </c>
      <c r="C2877" s="153">
        <f>IF(A2877="","",MONTH(A2877))</f>
        <v/>
      </c>
      <c r="D2877" s="153">
        <f>IF(A2877="","",CHOOSE(MONTH(A2877),"Ocak","Şubat","Mart","Nisan","Mayıs","Haziran","Temmuz","Ağustos","Eylül","Ekim","Kasım","Aralık"))</f>
        <v/>
      </c>
      <c r="E2877" s="153">
        <f>IF(A2877="","",ROUNDUP(MONTH(A2877)/3,0))</f>
        <v/>
      </c>
      <c r="F2877" s="153">
        <f>IF(A2877="","",WEEKNUM(A2877,2))</f>
        <v/>
      </c>
      <c r="G2877" s="153">
        <f>IF(A2877="","",WEEKDAY(A2877,2))</f>
        <v/>
      </c>
      <c r="H2877" s="153">
        <f>IF(A2877="","",CHOOSE(WEEKDAY(A2877,2),"Pazartesi","Salı","Çarşamba","Perşembe","Cuma","Cumartesi","Pazar"))</f>
        <v/>
      </c>
    </row>
    <row r="2878" ht="10.5" customHeight="1" s="113">
      <c r="A2878" s="152" t="n">
        <v>44881</v>
      </c>
      <c r="B2878" s="153">
        <f>IF(A2878="","",YEAR(A2878))</f>
        <v/>
      </c>
      <c r="C2878" s="153">
        <f>IF(A2878="","",MONTH(A2878))</f>
        <v/>
      </c>
      <c r="D2878" s="153">
        <f>IF(A2878="","",CHOOSE(MONTH(A2878),"Ocak","Şubat","Mart","Nisan","Mayıs","Haziran","Temmuz","Ağustos","Eylül","Ekim","Kasım","Aralık"))</f>
        <v/>
      </c>
      <c r="E2878" s="153">
        <f>IF(A2878="","",ROUNDUP(MONTH(A2878)/3,0))</f>
        <v/>
      </c>
      <c r="F2878" s="153">
        <f>IF(A2878="","",WEEKNUM(A2878,2))</f>
        <v/>
      </c>
      <c r="G2878" s="153">
        <f>IF(A2878="","",WEEKDAY(A2878,2))</f>
        <v/>
      </c>
      <c r="H2878" s="153">
        <f>IF(A2878="","",CHOOSE(WEEKDAY(A2878,2),"Pazartesi","Salı","Çarşamba","Perşembe","Cuma","Cumartesi","Pazar"))</f>
        <v/>
      </c>
    </row>
    <row r="2879" ht="10.5" customHeight="1" s="113">
      <c r="A2879" s="152" t="n">
        <v>44882</v>
      </c>
      <c r="B2879" s="153">
        <f>IF(A2879="","",YEAR(A2879))</f>
        <v/>
      </c>
      <c r="C2879" s="153">
        <f>IF(A2879="","",MONTH(A2879))</f>
        <v/>
      </c>
      <c r="D2879" s="153">
        <f>IF(A2879="","",CHOOSE(MONTH(A2879),"Ocak","Şubat","Mart","Nisan","Mayıs","Haziran","Temmuz","Ağustos","Eylül","Ekim","Kasım","Aralık"))</f>
        <v/>
      </c>
      <c r="E2879" s="153">
        <f>IF(A2879="","",ROUNDUP(MONTH(A2879)/3,0))</f>
        <v/>
      </c>
      <c r="F2879" s="153">
        <f>IF(A2879="","",WEEKNUM(A2879,2))</f>
        <v/>
      </c>
      <c r="G2879" s="153">
        <f>IF(A2879="","",WEEKDAY(A2879,2))</f>
        <v/>
      </c>
      <c r="H2879" s="153">
        <f>IF(A2879="","",CHOOSE(WEEKDAY(A2879,2),"Pazartesi","Salı","Çarşamba","Perşembe","Cuma","Cumartesi","Pazar"))</f>
        <v/>
      </c>
    </row>
    <row r="2880" ht="10.5" customHeight="1" s="113">
      <c r="A2880" s="152" t="n">
        <v>44883</v>
      </c>
      <c r="B2880" s="153">
        <f>IF(A2880="","",YEAR(A2880))</f>
        <v/>
      </c>
      <c r="C2880" s="153">
        <f>IF(A2880="","",MONTH(A2880))</f>
        <v/>
      </c>
      <c r="D2880" s="153">
        <f>IF(A2880="","",CHOOSE(MONTH(A2880),"Ocak","Şubat","Mart","Nisan","Mayıs","Haziran","Temmuz","Ağustos","Eylül","Ekim","Kasım","Aralık"))</f>
        <v/>
      </c>
      <c r="E2880" s="153">
        <f>IF(A2880="","",ROUNDUP(MONTH(A2880)/3,0))</f>
        <v/>
      </c>
      <c r="F2880" s="153">
        <f>IF(A2880="","",WEEKNUM(A2880,2))</f>
        <v/>
      </c>
      <c r="G2880" s="153">
        <f>IF(A2880="","",WEEKDAY(A2880,2))</f>
        <v/>
      </c>
      <c r="H2880" s="153">
        <f>IF(A2880="","",CHOOSE(WEEKDAY(A2880,2),"Pazartesi","Salı","Çarşamba","Perşembe","Cuma","Cumartesi","Pazar"))</f>
        <v/>
      </c>
    </row>
    <row r="2881" ht="10.5" customHeight="1" s="113">
      <c r="A2881" s="152" t="n">
        <v>44884</v>
      </c>
      <c r="B2881" s="153">
        <f>IF(A2881="","",YEAR(A2881))</f>
        <v/>
      </c>
      <c r="C2881" s="153">
        <f>IF(A2881="","",MONTH(A2881))</f>
        <v/>
      </c>
      <c r="D2881" s="153">
        <f>IF(A2881="","",CHOOSE(MONTH(A2881),"Ocak","Şubat","Mart","Nisan","Mayıs","Haziran","Temmuz","Ağustos","Eylül","Ekim","Kasım","Aralık"))</f>
        <v/>
      </c>
      <c r="E2881" s="153">
        <f>IF(A2881="","",ROUNDUP(MONTH(A2881)/3,0))</f>
        <v/>
      </c>
      <c r="F2881" s="153">
        <f>IF(A2881="","",WEEKNUM(A2881,2))</f>
        <v/>
      </c>
      <c r="G2881" s="153">
        <f>IF(A2881="","",WEEKDAY(A2881,2))</f>
        <v/>
      </c>
      <c r="H2881" s="153">
        <f>IF(A2881="","",CHOOSE(WEEKDAY(A2881,2),"Pazartesi","Salı","Çarşamba","Perşembe","Cuma","Cumartesi","Pazar"))</f>
        <v/>
      </c>
    </row>
    <row r="2882" ht="10.5" customHeight="1" s="113">
      <c r="A2882" s="152" t="n">
        <v>44885</v>
      </c>
      <c r="B2882" s="153">
        <f>IF(A2882="","",YEAR(A2882))</f>
        <v/>
      </c>
      <c r="C2882" s="153">
        <f>IF(A2882="","",MONTH(A2882))</f>
        <v/>
      </c>
      <c r="D2882" s="153">
        <f>IF(A2882="","",CHOOSE(MONTH(A2882),"Ocak","Şubat","Mart","Nisan","Mayıs","Haziran","Temmuz","Ağustos","Eylül","Ekim","Kasım","Aralık"))</f>
        <v/>
      </c>
      <c r="E2882" s="153">
        <f>IF(A2882="","",ROUNDUP(MONTH(A2882)/3,0))</f>
        <v/>
      </c>
      <c r="F2882" s="153">
        <f>IF(A2882="","",WEEKNUM(A2882,2))</f>
        <v/>
      </c>
      <c r="G2882" s="153">
        <f>IF(A2882="","",WEEKDAY(A2882,2))</f>
        <v/>
      </c>
      <c r="H2882" s="153">
        <f>IF(A2882="","",CHOOSE(WEEKDAY(A2882,2),"Pazartesi","Salı","Çarşamba","Perşembe","Cuma","Cumartesi","Pazar"))</f>
        <v/>
      </c>
    </row>
    <row r="2883" ht="10.5" customHeight="1" s="113">
      <c r="A2883" s="152" t="n">
        <v>44886</v>
      </c>
      <c r="B2883" s="153">
        <f>IF(A2883="","",YEAR(A2883))</f>
        <v/>
      </c>
      <c r="C2883" s="153">
        <f>IF(A2883="","",MONTH(A2883))</f>
        <v/>
      </c>
      <c r="D2883" s="153">
        <f>IF(A2883="","",CHOOSE(MONTH(A2883),"Ocak","Şubat","Mart","Nisan","Mayıs","Haziran","Temmuz","Ağustos","Eylül","Ekim","Kasım","Aralık"))</f>
        <v/>
      </c>
      <c r="E2883" s="153">
        <f>IF(A2883="","",ROUNDUP(MONTH(A2883)/3,0))</f>
        <v/>
      </c>
      <c r="F2883" s="153">
        <f>IF(A2883="","",WEEKNUM(A2883,2))</f>
        <v/>
      </c>
      <c r="G2883" s="153">
        <f>IF(A2883="","",WEEKDAY(A2883,2))</f>
        <v/>
      </c>
      <c r="H2883" s="153">
        <f>IF(A2883="","",CHOOSE(WEEKDAY(A2883,2),"Pazartesi","Salı","Çarşamba","Perşembe","Cuma","Cumartesi","Pazar"))</f>
        <v/>
      </c>
    </row>
    <row r="2884" ht="10.5" customHeight="1" s="113">
      <c r="A2884" s="152" t="n">
        <v>44887</v>
      </c>
      <c r="B2884" s="153">
        <f>IF(A2884="","",YEAR(A2884))</f>
        <v/>
      </c>
      <c r="C2884" s="153">
        <f>IF(A2884="","",MONTH(A2884))</f>
        <v/>
      </c>
      <c r="D2884" s="153">
        <f>IF(A2884="","",CHOOSE(MONTH(A2884),"Ocak","Şubat","Mart","Nisan","Mayıs","Haziran","Temmuz","Ağustos","Eylül","Ekim","Kasım","Aralık"))</f>
        <v/>
      </c>
      <c r="E2884" s="153">
        <f>IF(A2884="","",ROUNDUP(MONTH(A2884)/3,0))</f>
        <v/>
      </c>
      <c r="F2884" s="153">
        <f>IF(A2884="","",WEEKNUM(A2884,2))</f>
        <v/>
      </c>
      <c r="G2884" s="153">
        <f>IF(A2884="","",WEEKDAY(A2884,2))</f>
        <v/>
      </c>
      <c r="H2884" s="153">
        <f>IF(A2884="","",CHOOSE(WEEKDAY(A2884,2),"Pazartesi","Salı","Çarşamba","Perşembe","Cuma","Cumartesi","Pazar"))</f>
        <v/>
      </c>
    </row>
    <row r="2885" ht="10.5" customHeight="1" s="113">
      <c r="A2885" s="152" t="n">
        <v>44888</v>
      </c>
      <c r="B2885" s="153">
        <f>IF(A2885="","",YEAR(A2885))</f>
        <v/>
      </c>
      <c r="C2885" s="153">
        <f>IF(A2885="","",MONTH(A2885))</f>
        <v/>
      </c>
      <c r="D2885" s="153">
        <f>IF(A2885="","",CHOOSE(MONTH(A2885),"Ocak","Şubat","Mart","Nisan","Mayıs","Haziran","Temmuz","Ağustos","Eylül","Ekim","Kasım","Aralık"))</f>
        <v/>
      </c>
      <c r="E2885" s="153">
        <f>IF(A2885="","",ROUNDUP(MONTH(A2885)/3,0))</f>
        <v/>
      </c>
      <c r="F2885" s="153">
        <f>IF(A2885="","",WEEKNUM(A2885,2))</f>
        <v/>
      </c>
      <c r="G2885" s="153">
        <f>IF(A2885="","",WEEKDAY(A2885,2))</f>
        <v/>
      </c>
      <c r="H2885" s="153">
        <f>IF(A2885="","",CHOOSE(WEEKDAY(A2885,2),"Pazartesi","Salı","Çarşamba","Perşembe","Cuma","Cumartesi","Pazar"))</f>
        <v/>
      </c>
    </row>
    <row r="2886" ht="10.5" customHeight="1" s="113">
      <c r="A2886" s="152" t="n">
        <v>44889</v>
      </c>
      <c r="B2886" s="153">
        <f>IF(A2886="","",YEAR(A2886))</f>
        <v/>
      </c>
      <c r="C2886" s="153">
        <f>IF(A2886="","",MONTH(A2886))</f>
        <v/>
      </c>
      <c r="D2886" s="153">
        <f>IF(A2886="","",CHOOSE(MONTH(A2886),"Ocak","Şubat","Mart","Nisan","Mayıs","Haziran","Temmuz","Ağustos","Eylül","Ekim","Kasım","Aralık"))</f>
        <v/>
      </c>
      <c r="E2886" s="153">
        <f>IF(A2886="","",ROUNDUP(MONTH(A2886)/3,0))</f>
        <v/>
      </c>
      <c r="F2886" s="153">
        <f>IF(A2886="","",WEEKNUM(A2886,2))</f>
        <v/>
      </c>
      <c r="G2886" s="153">
        <f>IF(A2886="","",WEEKDAY(A2886,2))</f>
        <v/>
      </c>
      <c r="H2886" s="153">
        <f>IF(A2886="","",CHOOSE(WEEKDAY(A2886,2),"Pazartesi","Salı","Çarşamba","Perşembe","Cuma","Cumartesi","Pazar"))</f>
        <v/>
      </c>
    </row>
    <row r="2887" ht="10.5" customHeight="1" s="113">
      <c r="A2887" s="152" t="n">
        <v>44890</v>
      </c>
      <c r="B2887" s="153">
        <f>IF(A2887="","",YEAR(A2887))</f>
        <v/>
      </c>
      <c r="C2887" s="153">
        <f>IF(A2887="","",MONTH(A2887))</f>
        <v/>
      </c>
      <c r="D2887" s="153">
        <f>IF(A2887="","",CHOOSE(MONTH(A2887),"Ocak","Şubat","Mart","Nisan","Mayıs","Haziran","Temmuz","Ağustos","Eylül","Ekim","Kasım","Aralık"))</f>
        <v/>
      </c>
      <c r="E2887" s="153">
        <f>IF(A2887="","",ROUNDUP(MONTH(A2887)/3,0))</f>
        <v/>
      </c>
      <c r="F2887" s="153">
        <f>IF(A2887="","",WEEKNUM(A2887,2))</f>
        <v/>
      </c>
      <c r="G2887" s="153">
        <f>IF(A2887="","",WEEKDAY(A2887,2))</f>
        <v/>
      </c>
      <c r="H2887" s="153">
        <f>IF(A2887="","",CHOOSE(WEEKDAY(A2887,2),"Pazartesi","Salı","Çarşamba","Perşembe","Cuma","Cumartesi","Pazar"))</f>
        <v/>
      </c>
    </row>
    <row r="2888" ht="10.5" customHeight="1" s="113">
      <c r="A2888" s="152" t="n">
        <v>44891</v>
      </c>
      <c r="B2888" s="153">
        <f>IF(A2888="","",YEAR(A2888))</f>
        <v/>
      </c>
      <c r="C2888" s="153">
        <f>IF(A2888="","",MONTH(A2888))</f>
        <v/>
      </c>
      <c r="D2888" s="153">
        <f>IF(A2888="","",CHOOSE(MONTH(A2888),"Ocak","Şubat","Mart","Nisan","Mayıs","Haziran","Temmuz","Ağustos","Eylül","Ekim","Kasım","Aralık"))</f>
        <v/>
      </c>
      <c r="E2888" s="153">
        <f>IF(A2888="","",ROUNDUP(MONTH(A2888)/3,0))</f>
        <v/>
      </c>
      <c r="F2888" s="153">
        <f>IF(A2888="","",WEEKNUM(A2888,2))</f>
        <v/>
      </c>
      <c r="G2888" s="153">
        <f>IF(A2888="","",WEEKDAY(A2888,2))</f>
        <v/>
      </c>
      <c r="H2888" s="153">
        <f>IF(A2888="","",CHOOSE(WEEKDAY(A2888,2),"Pazartesi","Salı","Çarşamba","Perşembe","Cuma","Cumartesi","Pazar"))</f>
        <v/>
      </c>
    </row>
    <row r="2889" ht="10.5" customHeight="1" s="113">
      <c r="A2889" s="152" t="n">
        <v>44892</v>
      </c>
      <c r="B2889" s="153">
        <f>IF(A2889="","",YEAR(A2889))</f>
        <v/>
      </c>
      <c r="C2889" s="153">
        <f>IF(A2889="","",MONTH(A2889))</f>
        <v/>
      </c>
      <c r="D2889" s="153">
        <f>IF(A2889="","",CHOOSE(MONTH(A2889),"Ocak","Şubat","Mart","Nisan","Mayıs","Haziran","Temmuz","Ağustos","Eylül","Ekim","Kasım","Aralık"))</f>
        <v/>
      </c>
      <c r="E2889" s="153">
        <f>IF(A2889="","",ROUNDUP(MONTH(A2889)/3,0))</f>
        <v/>
      </c>
      <c r="F2889" s="153">
        <f>IF(A2889="","",WEEKNUM(A2889,2))</f>
        <v/>
      </c>
      <c r="G2889" s="153">
        <f>IF(A2889="","",WEEKDAY(A2889,2))</f>
        <v/>
      </c>
      <c r="H2889" s="153">
        <f>IF(A2889="","",CHOOSE(WEEKDAY(A2889,2),"Pazartesi","Salı","Çarşamba","Perşembe","Cuma","Cumartesi","Pazar"))</f>
        <v/>
      </c>
    </row>
    <row r="2890" ht="10.5" customHeight="1" s="113">
      <c r="A2890" s="152" t="n">
        <v>44893</v>
      </c>
      <c r="B2890" s="153">
        <f>IF(A2890="","",YEAR(A2890))</f>
        <v/>
      </c>
      <c r="C2890" s="153">
        <f>IF(A2890="","",MONTH(A2890))</f>
        <v/>
      </c>
      <c r="D2890" s="153">
        <f>IF(A2890="","",CHOOSE(MONTH(A2890),"Ocak","Şubat","Mart","Nisan","Mayıs","Haziran","Temmuz","Ağustos","Eylül","Ekim","Kasım","Aralık"))</f>
        <v/>
      </c>
      <c r="E2890" s="153">
        <f>IF(A2890="","",ROUNDUP(MONTH(A2890)/3,0))</f>
        <v/>
      </c>
      <c r="F2890" s="153">
        <f>IF(A2890="","",WEEKNUM(A2890,2))</f>
        <v/>
      </c>
      <c r="G2890" s="153">
        <f>IF(A2890="","",WEEKDAY(A2890,2))</f>
        <v/>
      </c>
      <c r="H2890" s="153">
        <f>IF(A2890="","",CHOOSE(WEEKDAY(A2890,2),"Pazartesi","Salı","Çarşamba","Perşembe","Cuma","Cumartesi","Pazar"))</f>
        <v/>
      </c>
    </row>
    <row r="2891" ht="10.5" customHeight="1" s="113">
      <c r="A2891" s="152" t="n">
        <v>44894</v>
      </c>
      <c r="B2891" s="153">
        <f>IF(A2891="","",YEAR(A2891))</f>
        <v/>
      </c>
      <c r="C2891" s="153">
        <f>IF(A2891="","",MONTH(A2891))</f>
        <v/>
      </c>
      <c r="D2891" s="153">
        <f>IF(A2891="","",CHOOSE(MONTH(A2891),"Ocak","Şubat","Mart","Nisan","Mayıs","Haziran","Temmuz","Ağustos","Eylül","Ekim","Kasım","Aralık"))</f>
        <v/>
      </c>
      <c r="E2891" s="153">
        <f>IF(A2891="","",ROUNDUP(MONTH(A2891)/3,0))</f>
        <v/>
      </c>
      <c r="F2891" s="153">
        <f>IF(A2891="","",WEEKNUM(A2891,2))</f>
        <v/>
      </c>
      <c r="G2891" s="153">
        <f>IF(A2891="","",WEEKDAY(A2891,2))</f>
        <v/>
      </c>
      <c r="H2891" s="153">
        <f>IF(A2891="","",CHOOSE(WEEKDAY(A2891,2),"Pazartesi","Salı","Çarşamba","Perşembe","Cuma","Cumartesi","Pazar"))</f>
        <v/>
      </c>
    </row>
    <row r="2892" ht="10.5" customHeight="1" s="113">
      <c r="A2892" s="152" t="n">
        <v>44895</v>
      </c>
      <c r="B2892" s="153">
        <f>IF(A2892="","",YEAR(A2892))</f>
        <v/>
      </c>
      <c r="C2892" s="153">
        <f>IF(A2892="","",MONTH(A2892))</f>
        <v/>
      </c>
      <c r="D2892" s="153">
        <f>IF(A2892="","",CHOOSE(MONTH(A2892),"Ocak","Şubat","Mart","Nisan","Mayıs","Haziran","Temmuz","Ağustos","Eylül","Ekim","Kasım","Aralık"))</f>
        <v/>
      </c>
      <c r="E2892" s="153">
        <f>IF(A2892="","",ROUNDUP(MONTH(A2892)/3,0))</f>
        <v/>
      </c>
      <c r="F2892" s="153">
        <f>IF(A2892="","",WEEKNUM(A2892,2))</f>
        <v/>
      </c>
      <c r="G2892" s="153">
        <f>IF(A2892="","",WEEKDAY(A2892,2))</f>
        <v/>
      </c>
      <c r="H2892" s="153">
        <f>IF(A2892="","",CHOOSE(WEEKDAY(A2892,2),"Pazartesi","Salı","Çarşamba","Perşembe","Cuma","Cumartesi","Pazar"))</f>
        <v/>
      </c>
    </row>
    <row r="2893" ht="10.5" customHeight="1" s="113">
      <c r="A2893" s="152" t="n">
        <v>44896</v>
      </c>
      <c r="B2893" s="153">
        <f>IF(A2893="","",YEAR(A2893))</f>
        <v/>
      </c>
      <c r="C2893" s="153">
        <f>IF(A2893="","",MONTH(A2893))</f>
        <v/>
      </c>
      <c r="D2893" s="153">
        <f>IF(A2893="","",CHOOSE(MONTH(A2893),"Ocak","Şubat","Mart","Nisan","Mayıs","Haziran","Temmuz","Ağustos","Eylül","Ekim","Kasım","Aralık"))</f>
        <v/>
      </c>
      <c r="E2893" s="153">
        <f>IF(A2893="","",ROUNDUP(MONTH(A2893)/3,0))</f>
        <v/>
      </c>
      <c r="F2893" s="153">
        <f>IF(A2893="","",WEEKNUM(A2893,2))</f>
        <v/>
      </c>
      <c r="G2893" s="153">
        <f>IF(A2893="","",WEEKDAY(A2893,2))</f>
        <v/>
      </c>
      <c r="H2893" s="153">
        <f>IF(A2893="","",CHOOSE(WEEKDAY(A2893,2),"Pazartesi","Salı","Çarşamba","Perşembe","Cuma","Cumartesi","Pazar"))</f>
        <v/>
      </c>
    </row>
    <row r="2894" ht="10.5" customHeight="1" s="113">
      <c r="A2894" s="152" t="n">
        <v>44897</v>
      </c>
      <c r="B2894" s="153">
        <f>IF(A2894="","",YEAR(A2894))</f>
        <v/>
      </c>
      <c r="C2894" s="153">
        <f>IF(A2894="","",MONTH(A2894))</f>
        <v/>
      </c>
      <c r="D2894" s="153">
        <f>IF(A2894="","",CHOOSE(MONTH(A2894),"Ocak","Şubat","Mart","Nisan","Mayıs","Haziran","Temmuz","Ağustos","Eylül","Ekim","Kasım","Aralık"))</f>
        <v/>
      </c>
      <c r="E2894" s="153">
        <f>IF(A2894="","",ROUNDUP(MONTH(A2894)/3,0))</f>
        <v/>
      </c>
      <c r="F2894" s="153">
        <f>IF(A2894="","",WEEKNUM(A2894,2))</f>
        <v/>
      </c>
      <c r="G2894" s="153">
        <f>IF(A2894="","",WEEKDAY(A2894,2))</f>
        <v/>
      </c>
      <c r="H2894" s="153">
        <f>IF(A2894="","",CHOOSE(WEEKDAY(A2894,2),"Pazartesi","Salı","Çarşamba","Perşembe","Cuma","Cumartesi","Pazar"))</f>
        <v/>
      </c>
    </row>
    <row r="2895" ht="10.5" customHeight="1" s="113">
      <c r="A2895" s="152" t="n">
        <v>44898</v>
      </c>
      <c r="B2895" s="153">
        <f>IF(A2895="","",YEAR(A2895))</f>
        <v/>
      </c>
      <c r="C2895" s="153">
        <f>IF(A2895="","",MONTH(A2895))</f>
        <v/>
      </c>
      <c r="D2895" s="153">
        <f>IF(A2895="","",CHOOSE(MONTH(A2895),"Ocak","Şubat","Mart","Nisan","Mayıs","Haziran","Temmuz","Ağustos","Eylül","Ekim","Kasım","Aralık"))</f>
        <v/>
      </c>
      <c r="E2895" s="153">
        <f>IF(A2895="","",ROUNDUP(MONTH(A2895)/3,0))</f>
        <v/>
      </c>
      <c r="F2895" s="153">
        <f>IF(A2895="","",WEEKNUM(A2895,2))</f>
        <v/>
      </c>
      <c r="G2895" s="153">
        <f>IF(A2895="","",WEEKDAY(A2895,2))</f>
        <v/>
      </c>
      <c r="H2895" s="153">
        <f>IF(A2895="","",CHOOSE(WEEKDAY(A2895,2),"Pazartesi","Salı","Çarşamba","Perşembe","Cuma","Cumartesi","Pazar"))</f>
        <v/>
      </c>
    </row>
    <row r="2896" ht="10.5" customHeight="1" s="113">
      <c r="A2896" s="152" t="n">
        <v>44899</v>
      </c>
      <c r="B2896" s="153">
        <f>IF(A2896="","",YEAR(A2896))</f>
        <v/>
      </c>
      <c r="C2896" s="153">
        <f>IF(A2896="","",MONTH(A2896))</f>
        <v/>
      </c>
      <c r="D2896" s="153">
        <f>IF(A2896="","",CHOOSE(MONTH(A2896),"Ocak","Şubat","Mart","Nisan","Mayıs","Haziran","Temmuz","Ağustos","Eylül","Ekim","Kasım","Aralık"))</f>
        <v/>
      </c>
      <c r="E2896" s="153">
        <f>IF(A2896="","",ROUNDUP(MONTH(A2896)/3,0))</f>
        <v/>
      </c>
      <c r="F2896" s="153">
        <f>IF(A2896="","",WEEKNUM(A2896,2))</f>
        <v/>
      </c>
      <c r="G2896" s="153">
        <f>IF(A2896="","",WEEKDAY(A2896,2))</f>
        <v/>
      </c>
      <c r="H2896" s="153">
        <f>IF(A2896="","",CHOOSE(WEEKDAY(A2896,2),"Pazartesi","Salı","Çarşamba","Perşembe","Cuma","Cumartesi","Pazar"))</f>
        <v/>
      </c>
    </row>
    <row r="2897" ht="10.5" customHeight="1" s="113">
      <c r="A2897" s="152" t="n">
        <v>44900</v>
      </c>
      <c r="B2897" s="153">
        <f>IF(A2897="","",YEAR(A2897))</f>
        <v/>
      </c>
      <c r="C2897" s="153">
        <f>IF(A2897="","",MONTH(A2897))</f>
        <v/>
      </c>
      <c r="D2897" s="153">
        <f>IF(A2897="","",CHOOSE(MONTH(A2897),"Ocak","Şubat","Mart","Nisan","Mayıs","Haziran","Temmuz","Ağustos","Eylül","Ekim","Kasım","Aralık"))</f>
        <v/>
      </c>
      <c r="E2897" s="153">
        <f>IF(A2897="","",ROUNDUP(MONTH(A2897)/3,0))</f>
        <v/>
      </c>
      <c r="F2897" s="153">
        <f>IF(A2897="","",WEEKNUM(A2897,2))</f>
        <v/>
      </c>
      <c r="G2897" s="153">
        <f>IF(A2897="","",WEEKDAY(A2897,2))</f>
        <v/>
      </c>
      <c r="H2897" s="153">
        <f>IF(A2897="","",CHOOSE(WEEKDAY(A2897,2),"Pazartesi","Salı","Çarşamba","Perşembe","Cuma","Cumartesi","Pazar"))</f>
        <v/>
      </c>
    </row>
    <row r="2898" ht="10.5" customHeight="1" s="113">
      <c r="A2898" s="152" t="n">
        <v>44901</v>
      </c>
      <c r="B2898" s="153">
        <f>IF(A2898="","",YEAR(A2898))</f>
        <v/>
      </c>
      <c r="C2898" s="153">
        <f>IF(A2898="","",MONTH(A2898))</f>
        <v/>
      </c>
      <c r="D2898" s="153">
        <f>IF(A2898="","",CHOOSE(MONTH(A2898),"Ocak","Şubat","Mart","Nisan","Mayıs","Haziran","Temmuz","Ağustos","Eylül","Ekim","Kasım","Aralık"))</f>
        <v/>
      </c>
      <c r="E2898" s="153">
        <f>IF(A2898="","",ROUNDUP(MONTH(A2898)/3,0))</f>
        <v/>
      </c>
      <c r="F2898" s="153">
        <f>IF(A2898="","",WEEKNUM(A2898,2))</f>
        <v/>
      </c>
      <c r="G2898" s="153">
        <f>IF(A2898="","",WEEKDAY(A2898,2))</f>
        <v/>
      </c>
      <c r="H2898" s="153">
        <f>IF(A2898="","",CHOOSE(WEEKDAY(A2898,2),"Pazartesi","Salı","Çarşamba","Perşembe","Cuma","Cumartesi","Pazar"))</f>
        <v/>
      </c>
    </row>
    <row r="2899" ht="10.5" customHeight="1" s="113">
      <c r="A2899" s="152" t="n">
        <v>44902</v>
      </c>
      <c r="B2899" s="153">
        <f>IF(A2899="","",YEAR(A2899))</f>
        <v/>
      </c>
      <c r="C2899" s="153">
        <f>IF(A2899="","",MONTH(A2899))</f>
        <v/>
      </c>
      <c r="D2899" s="153">
        <f>IF(A2899="","",CHOOSE(MONTH(A2899),"Ocak","Şubat","Mart","Nisan","Mayıs","Haziran","Temmuz","Ağustos","Eylül","Ekim","Kasım","Aralık"))</f>
        <v/>
      </c>
      <c r="E2899" s="153">
        <f>IF(A2899="","",ROUNDUP(MONTH(A2899)/3,0))</f>
        <v/>
      </c>
      <c r="F2899" s="153">
        <f>IF(A2899="","",WEEKNUM(A2899,2))</f>
        <v/>
      </c>
      <c r="G2899" s="153">
        <f>IF(A2899="","",WEEKDAY(A2899,2))</f>
        <v/>
      </c>
      <c r="H2899" s="153">
        <f>IF(A2899="","",CHOOSE(WEEKDAY(A2899,2),"Pazartesi","Salı","Çarşamba","Perşembe","Cuma","Cumartesi","Pazar"))</f>
        <v/>
      </c>
    </row>
    <row r="2900" ht="10.5" customHeight="1" s="113">
      <c r="A2900" s="152" t="n">
        <v>44903</v>
      </c>
      <c r="B2900" s="153">
        <f>IF(A2900="","",YEAR(A2900))</f>
        <v/>
      </c>
      <c r="C2900" s="153">
        <f>IF(A2900="","",MONTH(A2900))</f>
        <v/>
      </c>
      <c r="D2900" s="153">
        <f>IF(A2900="","",CHOOSE(MONTH(A2900),"Ocak","Şubat","Mart","Nisan","Mayıs","Haziran","Temmuz","Ağustos","Eylül","Ekim","Kasım","Aralık"))</f>
        <v/>
      </c>
      <c r="E2900" s="153">
        <f>IF(A2900="","",ROUNDUP(MONTH(A2900)/3,0))</f>
        <v/>
      </c>
      <c r="F2900" s="153">
        <f>IF(A2900="","",WEEKNUM(A2900,2))</f>
        <v/>
      </c>
      <c r="G2900" s="153">
        <f>IF(A2900="","",WEEKDAY(A2900,2))</f>
        <v/>
      </c>
      <c r="H2900" s="153">
        <f>IF(A2900="","",CHOOSE(WEEKDAY(A2900,2),"Pazartesi","Salı","Çarşamba","Perşembe","Cuma","Cumartesi","Pazar"))</f>
        <v/>
      </c>
    </row>
    <row r="2901" ht="10.5" customHeight="1" s="113">
      <c r="A2901" s="152" t="n">
        <v>44904</v>
      </c>
      <c r="B2901" s="153">
        <f>IF(A2901="","",YEAR(A2901))</f>
        <v/>
      </c>
      <c r="C2901" s="153">
        <f>IF(A2901="","",MONTH(A2901))</f>
        <v/>
      </c>
      <c r="D2901" s="153">
        <f>IF(A2901="","",CHOOSE(MONTH(A2901),"Ocak","Şubat","Mart","Nisan","Mayıs","Haziran","Temmuz","Ağustos","Eylül","Ekim","Kasım","Aralık"))</f>
        <v/>
      </c>
      <c r="E2901" s="153">
        <f>IF(A2901="","",ROUNDUP(MONTH(A2901)/3,0))</f>
        <v/>
      </c>
      <c r="F2901" s="153">
        <f>IF(A2901="","",WEEKNUM(A2901,2))</f>
        <v/>
      </c>
      <c r="G2901" s="153">
        <f>IF(A2901="","",WEEKDAY(A2901,2))</f>
        <v/>
      </c>
      <c r="H2901" s="153">
        <f>IF(A2901="","",CHOOSE(WEEKDAY(A2901,2),"Pazartesi","Salı","Çarşamba","Perşembe","Cuma","Cumartesi","Pazar"))</f>
        <v/>
      </c>
    </row>
    <row r="2902" ht="10.5" customHeight="1" s="113">
      <c r="A2902" s="152" t="n">
        <v>44905</v>
      </c>
      <c r="B2902" s="153">
        <f>IF(A2902="","",YEAR(A2902))</f>
        <v/>
      </c>
      <c r="C2902" s="153">
        <f>IF(A2902="","",MONTH(A2902))</f>
        <v/>
      </c>
      <c r="D2902" s="153">
        <f>IF(A2902="","",CHOOSE(MONTH(A2902),"Ocak","Şubat","Mart","Nisan","Mayıs","Haziran","Temmuz","Ağustos","Eylül","Ekim","Kasım","Aralık"))</f>
        <v/>
      </c>
      <c r="E2902" s="153">
        <f>IF(A2902="","",ROUNDUP(MONTH(A2902)/3,0))</f>
        <v/>
      </c>
      <c r="F2902" s="153">
        <f>IF(A2902="","",WEEKNUM(A2902,2))</f>
        <v/>
      </c>
      <c r="G2902" s="153">
        <f>IF(A2902="","",WEEKDAY(A2902,2))</f>
        <v/>
      </c>
      <c r="H2902" s="153">
        <f>IF(A2902="","",CHOOSE(WEEKDAY(A2902,2),"Pazartesi","Salı","Çarşamba","Perşembe","Cuma","Cumartesi","Pazar"))</f>
        <v/>
      </c>
    </row>
    <row r="2903" ht="10.5" customHeight="1" s="113">
      <c r="A2903" s="152" t="n">
        <v>44906</v>
      </c>
      <c r="B2903" s="153">
        <f>IF(A2903="","",YEAR(A2903))</f>
        <v/>
      </c>
      <c r="C2903" s="153">
        <f>IF(A2903="","",MONTH(A2903))</f>
        <v/>
      </c>
      <c r="D2903" s="153">
        <f>IF(A2903="","",CHOOSE(MONTH(A2903),"Ocak","Şubat","Mart","Nisan","Mayıs","Haziran","Temmuz","Ağustos","Eylül","Ekim","Kasım","Aralık"))</f>
        <v/>
      </c>
      <c r="E2903" s="153">
        <f>IF(A2903="","",ROUNDUP(MONTH(A2903)/3,0))</f>
        <v/>
      </c>
      <c r="F2903" s="153">
        <f>IF(A2903="","",WEEKNUM(A2903,2))</f>
        <v/>
      </c>
      <c r="G2903" s="153">
        <f>IF(A2903="","",WEEKDAY(A2903,2))</f>
        <v/>
      </c>
      <c r="H2903" s="153">
        <f>IF(A2903="","",CHOOSE(WEEKDAY(A2903,2),"Pazartesi","Salı","Çarşamba","Perşembe","Cuma","Cumartesi","Pazar"))</f>
        <v/>
      </c>
    </row>
    <row r="2904" ht="10.5" customHeight="1" s="113">
      <c r="A2904" s="152" t="n">
        <v>44907</v>
      </c>
      <c r="B2904" s="153">
        <f>IF(A2904="","",YEAR(A2904))</f>
        <v/>
      </c>
      <c r="C2904" s="153">
        <f>IF(A2904="","",MONTH(A2904))</f>
        <v/>
      </c>
      <c r="D2904" s="153">
        <f>IF(A2904="","",CHOOSE(MONTH(A2904),"Ocak","Şubat","Mart","Nisan","Mayıs","Haziran","Temmuz","Ağustos","Eylül","Ekim","Kasım","Aralık"))</f>
        <v/>
      </c>
      <c r="E2904" s="153">
        <f>IF(A2904="","",ROUNDUP(MONTH(A2904)/3,0))</f>
        <v/>
      </c>
      <c r="F2904" s="153">
        <f>IF(A2904="","",WEEKNUM(A2904,2))</f>
        <v/>
      </c>
      <c r="G2904" s="153">
        <f>IF(A2904="","",WEEKDAY(A2904,2))</f>
        <v/>
      </c>
      <c r="H2904" s="153">
        <f>IF(A2904="","",CHOOSE(WEEKDAY(A2904,2),"Pazartesi","Salı","Çarşamba","Perşembe","Cuma","Cumartesi","Pazar"))</f>
        <v/>
      </c>
    </row>
    <row r="2905" ht="10.5" customHeight="1" s="113">
      <c r="A2905" s="152" t="n">
        <v>44908</v>
      </c>
      <c r="B2905" s="153">
        <f>IF(A2905="","",YEAR(A2905))</f>
        <v/>
      </c>
      <c r="C2905" s="153">
        <f>IF(A2905="","",MONTH(A2905))</f>
        <v/>
      </c>
      <c r="D2905" s="153">
        <f>IF(A2905="","",CHOOSE(MONTH(A2905),"Ocak","Şubat","Mart","Nisan","Mayıs","Haziran","Temmuz","Ağustos","Eylül","Ekim","Kasım","Aralık"))</f>
        <v/>
      </c>
      <c r="E2905" s="153">
        <f>IF(A2905="","",ROUNDUP(MONTH(A2905)/3,0))</f>
        <v/>
      </c>
      <c r="F2905" s="153">
        <f>IF(A2905="","",WEEKNUM(A2905,2))</f>
        <v/>
      </c>
      <c r="G2905" s="153">
        <f>IF(A2905="","",WEEKDAY(A2905,2))</f>
        <v/>
      </c>
      <c r="H2905" s="153">
        <f>IF(A2905="","",CHOOSE(WEEKDAY(A2905,2),"Pazartesi","Salı","Çarşamba","Perşembe","Cuma","Cumartesi","Pazar"))</f>
        <v/>
      </c>
    </row>
    <row r="2906" ht="10.5" customHeight="1" s="113">
      <c r="A2906" s="152" t="n">
        <v>44909</v>
      </c>
      <c r="B2906" s="153">
        <f>IF(A2906="","",YEAR(A2906))</f>
        <v/>
      </c>
      <c r="C2906" s="153">
        <f>IF(A2906="","",MONTH(A2906))</f>
        <v/>
      </c>
      <c r="D2906" s="153">
        <f>IF(A2906="","",CHOOSE(MONTH(A2906),"Ocak","Şubat","Mart","Nisan","Mayıs","Haziran","Temmuz","Ağustos","Eylül","Ekim","Kasım","Aralık"))</f>
        <v/>
      </c>
      <c r="E2906" s="153">
        <f>IF(A2906="","",ROUNDUP(MONTH(A2906)/3,0))</f>
        <v/>
      </c>
      <c r="F2906" s="153">
        <f>IF(A2906="","",WEEKNUM(A2906,2))</f>
        <v/>
      </c>
      <c r="G2906" s="153">
        <f>IF(A2906="","",WEEKDAY(A2906,2))</f>
        <v/>
      </c>
      <c r="H2906" s="153">
        <f>IF(A2906="","",CHOOSE(WEEKDAY(A2906,2),"Pazartesi","Salı","Çarşamba","Perşembe","Cuma","Cumartesi","Pazar"))</f>
        <v/>
      </c>
    </row>
    <row r="2907" ht="10.5" customHeight="1" s="113">
      <c r="A2907" s="152" t="n">
        <v>44910</v>
      </c>
      <c r="B2907" s="153">
        <f>IF(A2907="","",YEAR(A2907))</f>
        <v/>
      </c>
      <c r="C2907" s="153">
        <f>IF(A2907="","",MONTH(A2907))</f>
        <v/>
      </c>
      <c r="D2907" s="153">
        <f>IF(A2907="","",CHOOSE(MONTH(A2907),"Ocak","Şubat","Mart","Nisan","Mayıs","Haziran","Temmuz","Ağustos","Eylül","Ekim","Kasım","Aralık"))</f>
        <v/>
      </c>
      <c r="E2907" s="153">
        <f>IF(A2907="","",ROUNDUP(MONTH(A2907)/3,0))</f>
        <v/>
      </c>
      <c r="F2907" s="153">
        <f>IF(A2907="","",WEEKNUM(A2907,2))</f>
        <v/>
      </c>
      <c r="G2907" s="153">
        <f>IF(A2907="","",WEEKDAY(A2907,2))</f>
        <v/>
      </c>
      <c r="H2907" s="153">
        <f>IF(A2907="","",CHOOSE(WEEKDAY(A2907,2),"Pazartesi","Salı","Çarşamba","Perşembe","Cuma","Cumartesi","Pazar"))</f>
        <v/>
      </c>
    </row>
    <row r="2908" ht="10.5" customHeight="1" s="113">
      <c r="A2908" s="152" t="n">
        <v>44911</v>
      </c>
      <c r="B2908" s="153">
        <f>IF(A2908="","",YEAR(A2908))</f>
        <v/>
      </c>
      <c r="C2908" s="153">
        <f>IF(A2908="","",MONTH(A2908))</f>
        <v/>
      </c>
      <c r="D2908" s="153">
        <f>IF(A2908="","",CHOOSE(MONTH(A2908),"Ocak","Şubat","Mart","Nisan","Mayıs","Haziran","Temmuz","Ağustos","Eylül","Ekim","Kasım","Aralık"))</f>
        <v/>
      </c>
      <c r="E2908" s="153">
        <f>IF(A2908="","",ROUNDUP(MONTH(A2908)/3,0))</f>
        <v/>
      </c>
      <c r="F2908" s="153">
        <f>IF(A2908="","",WEEKNUM(A2908,2))</f>
        <v/>
      </c>
      <c r="G2908" s="153">
        <f>IF(A2908="","",WEEKDAY(A2908,2))</f>
        <v/>
      </c>
      <c r="H2908" s="153">
        <f>IF(A2908="","",CHOOSE(WEEKDAY(A2908,2),"Pazartesi","Salı","Çarşamba","Perşembe","Cuma","Cumartesi","Pazar"))</f>
        <v/>
      </c>
    </row>
    <row r="2909" ht="10.5" customHeight="1" s="113">
      <c r="A2909" s="152" t="n">
        <v>44912</v>
      </c>
      <c r="B2909" s="153">
        <f>IF(A2909="","",YEAR(A2909))</f>
        <v/>
      </c>
      <c r="C2909" s="153">
        <f>IF(A2909="","",MONTH(A2909))</f>
        <v/>
      </c>
      <c r="D2909" s="153">
        <f>IF(A2909="","",CHOOSE(MONTH(A2909),"Ocak","Şubat","Mart","Nisan","Mayıs","Haziran","Temmuz","Ağustos","Eylül","Ekim","Kasım","Aralık"))</f>
        <v/>
      </c>
      <c r="E2909" s="153">
        <f>IF(A2909="","",ROUNDUP(MONTH(A2909)/3,0))</f>
        <v/>
      </c>
      <c r="F2909" s="153">
        <f>IF(A2909="","",WEEKNUM(A2909,2))</f>
        <v/>
      </c>
      <c r="G2909" s="153">
        <f>IF(A2909="","",WEEKDAY(A2909,2))</f>
        <v/>
      </c>
      <c r="H2909" s="153">
        <f>IF(A2909="","",CHOOSE(WEEKDAY(A2909,2),"Pazartesi","Salı","Çarşamba","Perşembe","Cuma","Cumartesi","Pazar"))</f>
        <v/>
      </c>
    </row>
    <row r="2910" ht="10.5" customHeight="1" s="113">
      <c r="A2910" s="152" t="n">
        <v>44913</v>
      </c>
      <c r="B2910" s="153">
        <f>IF(A2910="","",YEAR(A2910))</f>
        <v/>
      </c>
      <c r="C2910" s="153">
        <f>IF(A2910="","",MONTH(A2910))</f>
        <v/>
      </c>
      <c r="D2910" s="153">
        <f>IF(A2910="","",CHOOSE(MONTH(A2910),"Ocak","Şubat","Mart","Nisan","Mayıs","Haziran","Temmuz","Ağustos","Eylül","Ekim","Kasım","Aralık"))</f>
        <v/>
      </c>
      <c r="E2910" s="153">
        <f>IF(A2910="","",ROUNDUP(MONTH(A2910)/3,0))</f>
        <v/>
      </c>
      <c r="F2910" s="153">
        <f>IF(A2910="","",WEEKNUM(A2910,2))</f>
        <v/>
      </c>
      <c r="G2910" s="153">
        <f>IF(A2910="","",WEEKDAY(A2910,2))</f>
        <v/>
      </c>
      <c r="H2910" s="153">
        <f>IF(A2910="","",CHOOSE(WEEKDAY(A2910,2),"Pazartesi","Salı","Çarşamba","Perşembe","Cuma","Cumartesi","Pazar"))</f>
        <v/>
      </c>
    </row>
    <row r="2911" ht="10.5" customHeight="1" s="113">
      <c r="A2911" s="152" t="n">
        <v>44914</v>
      </c>
      <c r="B2911" s="153">
        <f>IF(A2911="","",YEAR(A2911))</f>
        <v/>
      </c>
      <c r="C2911" s="153">
        <f>IF(A2911="","",MONTH(A2911))</f>
        <v/>
      </c>
      <c r="D2911" s="153">
        <f>IF(A2911="","",CHOOSE(MONTH(A2911),"Ocak","Şubat","Mart","Nisan","Mayıs","Haziran","Temmuz","Ağustos","Eylül","Ekim","Kasım","Aralık"))</f>
        <v/>
      </c>
      <c r="E2911" s="153">
        <f>IF(A2911="","",ROUNDUP(MONTH(A2911)/3,0))</f>
        <v/>
      </c>
      <c r="F2911" s="153">
        <f>IF(A2911="","",WEEKNUM(A2911,2))</f>
        <v/>
      </c>
      <c r="G2911" s="153">
        <f>IF(A2911="","",WEEKDAY(A2911,2))</f>
        <v/>
      </c>
      <c r="H2911" s="153">
        <f>IF(A2911="","",CHOOSE(WEEKDAY(A2911,2),"Pazartesi","Salı","Çarşamba","Perşembe","Cuma","Cumartesi","Pazar"))</f>
        <v/>
      </c>
    </row>
    <row r="2912" ht="10.5" customHeight="1" s="113">
      <c r="A2912" s="152" t="n">
        <v>44915</v>
      </c>
      <c r="B2912" s="153">
        <f>IF(A2912="","",YEAR(A2912))</f>
        <v/>
      </c>
      <c r="C2912" s="153">
        <f>IF(A2912="","",MONTH(A2912))</f>
        <v/>
      </c>
      <c r="D2912" s="153">
        <f>IF(A2912="","",CHOOSE(MONTH(A2912),"Ocak","Şubat","Mart","Nisan","Mayıs","Haziran","Temmuz","Ağustos","Eylül","Ekim","Kasım","Aralık"))</f>
        <v/>
      </c>
      <c r="E2912" s="153">
        <f>IF(A2912="","",ROUNDUP(MONTH(A2912)/3,0))</f>
        <v/>
      </c>
      <c r="F2912" s="153">
        <f>IF(A2912="","",WEEKNUM(A2912,2))</f>
        <v/>
      </c>
      <c r="G2912" s="153">
        <f>IF(A2912="","",WEEKDAY(A2912,2))</f>
        <v/>
      </c>
      <c r="H2912" s="153">
        <f>IF(A2912="","",CHOOSE(WEEKDAY(A2912,2),"Pazartesi","Salı","Çarşamba","Perşembe","Cuma","Cumartesi","Pazar"))</f>
        <v/>
      </c>
    </row>
    <row r="2913" ht="10.5" customHeight="1" s="113">
      <c r="A2913" s="152" t="n">
        <v>44916</v>
      </c>
      <c r="B2913" s="153">
        <f>IF(A2913="","",YEAR(A2913))</f>
        <v/>
      </c>
      <c r="C2913" s="153">
        <f>IF(A2913="","",MONTH(A2913))</f>
        <v/>
      </c>
      <c r="D2913" s="153">
        <f>IF(A2913="","",CHOOSE(MONTH(A2913),"Ocak","Şubat","Mart","Nisan","Mayıs","Haziran","Temmuz","Ağustos","Eylül","Ekim","Kasım","Aralık"))</f>
        <v/>
      </c>
      <c r="E2913" s="153">
        <f>IF(A2913="","",ROUNDUP(MONTH(A2913)/3,0))</f>
        <v/>
      </c>
      <c r="F2913" s="153">
        <f>IF(A2913="","",WEEKNUM(A2913,2))</f>
        <v/>
      </c>
      <c r="G2913" s="153">
        <f>IF(A2913="","",WEEKDAY(A2913,2))</f>
        <v/>
      </c>
      <c r="H2913" s="153">
        <f>IF(A2913="","",CHOOSE(WEEKDAY(A2913,2),"Pazartesi","Salı","Çarşamba","Perşembe","Cuma","Cumartesi","Pazar"))</f>
        <v/>
      </c>
    </row>
    <row r="2914" ht="10.5" customHeight="1" s="113">
      <c r="A2914" s="152" t="n">
        <v>44917</v>
      </c>
      <c r="B2914" s="153">
        <f>IF(A2914="","",YEAR(A2914))</f>
        <v/>
      </c>
      <c r="C2914" s="153">
        <f>IF(A2914="","",MONTH(A2914))</f>
        <v/>
      </c>
      <c r="D2914" s="153">
        <f>IF(A2914="","",CHOOSE(MONTH(A2914),"Ocak","Şubat","Mart","Nisan","Mayıs","Haziran","Temmuz","Ağustos","Eylül","Ekim","Kasım","Aralık"))</f>
        <v/>
      </c>
      <c r="E2914" s="153">
        <f>IF(A2914="","",ROUNDUP(MONTH(A2914)/3,0))</f>
        <v/>
      </c>
      <c r="F2914" s="153">
        <f>IF(A2914="","",WEEKNUM(A2914,2))</f>
        <v/>
      </c>
      <c r="G2914" s="153">
        <f>IF(A2914="","",WEEKDAY(A2914,2))</f>
        <v/>
      </c>
      <c r="H2914" s="153">
        <f>IF(A2914="","",CHOOSE(WEEKDAY(A2914,2),"Pazartesi","Salı","Çarşamba","Perşembe","Cuma","Cumartesi","Pazar"))</f>
        <v/>
      </c>
    </row>
    <row r="2915" ht="10.5" customHeight="1" s="113">
      <c r="A2915" s="152" t="n">
        <v>44918</v>
      </c>
      <c r="B2915" s="153">
        <f>IF(A2915="","",YEAR(A2915))</f>
        <v/>
      </c>
      <c r="C2915" s="153">
        <f>IF(A2915="","",MONTH(A2915))</f>
        <v/>
      </c>
      <c r="D2915" s="153">
        <f>IF(A2915="","",CHOOSE(MONTH(A2915),"Ocak","Şubat","Mart","Nisan","Mayıs","Haziran","Temmuz","Ağustos","Eylül","Ekim","Kasım","Aralık"))</f>
        <v/>
      </c>
      <c r="E2915" s="153">
        <f>IF(A2915="","",ROUNDUP(MONTH(A2915)/3,0))</f>
        <v/>
      </c>
      <c r="F2915" s="153">
        <f>IF(A2915="","",WEEKNUM(A2915,2))</f>
        <v/>
      </c>
      <c r="G2915" s="153">
        <f>IF(A2915="","",WEEKDAY(A2915,2))</f>
        <v/>
      </c>
      <c r="H2915" s="153">
        <f>IF(A2915="","",CHOOSE(WEEKDAY(A2915,2),"Pazartesi","Salı","Çarşamba","Perşembe","Cuma","Cumartesi","Pazar"))</f>
        <v/>
      </c>
    </row>
    <row r="2916" ht="10.5" customHeight="1" s="113">
      <c r="A2916" s="152" t="n">
        <v>44919</v>
      </c>
      <c r="B2916" s="153">
        <f>IF(A2916="","",YEAR(A2916))</f>
        <v/>
      </c>
      <c r="C2916" s="153">
        <f>IF(A2916="","",MONTH(A2916))</f>
        <v/>
      </c>
      <c r="D2916" s="153">
        <f>IF(A2916="","",CHOOSE(MONTH(A2916),"Ocak","Şubat","Mart","Nisan","Mayıs","Haziran","Temmuz","Ağustos","Eylül","Ekim","Kasım","Aralık"))</f>
        <v/>
      </c>
      <c r="E2916" s="153">
        <f>IF(A2916="","",ROUNDUP(MONTH(A2916)/3,0))</f>
        <v/>
      </c>
      <c r="F2916" s="153">
        <f>IF(A2916="","",WEEKNUM(A2916,2))</f>
        <v/>
      </c>
      <c r="G2916" s="153">
        <f>IF(A2916="","",WEEKDAY(A2916,2))</f>
        <v/>
      </c>
      <c r="H2916" s="153">
        <f>IF(A2916="","",CHOOSE(WEEKDAY(A2916,2),"Pazartesi","Salı","Çarşamba","Perşembe","Cuma","Cumartesi","Pazar"))</f>
        <v/>
      </c>
    </row>
    <row r="2917" ht="10.5" customHeight="1" s="113">
      <c r="A2917" s="152" t="n">
        <v>44920</v>
      </c>
      <c r="B2917" s="153">
        <f>IF(A2917="","",YEAR(A2917))</f>
        <v/>
      </c>
      <c r="C2917" s="153">
        <f>IF(A2917="","",MONTH(A2917))</f>
        <v/>
      </c>
      <c r="D2917" s="153">
        <f>IF(A2917="","",CHOOSE(MONTH(A2917),"Ocak","Şubat","Mart","Nisan","Mayıs","Haziran","Temmuz","Ağustos","Eylül","Ekim","Kasım","Aralık"))</f>
        <v/>
      </c>
      <c r="E2917" s="153">
        <f>IF(A2917="","",ROUNDUP(MONTH(A2917)/3,0))</f>
        <v/>
      </c>
      <c r="F2917" s="153">
        <f>IF(A2917="","",WEEKNUM(A2917,2))</f>
        <v/>
      </c>
      <c r="G2917" s="153">
        <f>IF(A2917="","",WEEKDAY(A2917,2))</f>
        <v/>
      </c>
      <c r="H2917" s="153">
        <f>IF(A2917="","",CHOOSE(WEEKDAY(A2917,2),"Pazartesi","Salı","Çarşamba","Perşembe","Cuma","Cumartesi","Pazar"))</f>
        <v/>
      </c>
    </row>
    <row r="2918" ht="10.5" customHeight="1" s="113">
      <c r="A2918" s="152" t="n">
        <v>44921</v>
      </c>
      <c r="B2918" s="153">
        <f>IF(A2918="","",YEAR(A2918))</f>
        <v/>
      </c>
      <c r="C2918" s="153">
        <f>IF(A2918="","",MONTH(A2918))</f>
        <v/>
      </c>
      <c r="D2918" s="153">
        <f>IF(A2918="","",CHOOSE(MONTH(A2918),"Ocak","Şubat","Mart","Nisan","Mayıs","Haziran","Temmuz","Ağustos","Eylül","Ekim","Kasım","Aralık"))</f>
        <v/>
      </c>
      <c r="E2918" s="153">
        <f>IF(A2918="","",ROUNDUP(MONTH(A2918)/3,0))</f>
        <v/>
      </c>
      <c r="F2918" s="153">
        <f>IF(A2918="","",WEEKNUM(A2918,2))</f>
        <v/>
      </c>
      <c r="G2918" s="153">
        <f>IF(A2918="","",WEEKDAY(A2918,2))</f>
        <v/>
      </c>
      <c r="H2918" s="153">
        <f>IF(A2918="","",CHOOSE(WEEKDAY(A2918,2),"Pazartesi","Salı","Çarşamba","Perşembe","Cuma","Cumartesi","Pazar"))</f>
        <v/>
      </c>
    </row>
    <row r="2919" ht="10.5" customHeight="1" s="113">
      <c r="A2919" s="152" t="n">
        <v>44922</v>
      </c>
      <c r="B2919" s="153">
        <f>IF(A2919="","",YEAR(A2919))</f>
        <v/>
      </c>
      <c r="C2919" s="153">
        <f>IF(A2919="","",MONTH(A2919))</f>
        <v/>
      </c>
      <c r="D2919" s="153">
        <f>IF(A2919="","",CHOOSE(MONTH(A2919),"Ocak","Şubat","Mart","Nisan","Mayıs","Haziran","Temmuz","Ağustos","Eylül","Ekim","Kasım","Aralık"))</f>
        <v/>
      </c>
      <c r="E2919" s="153">
        <f>IF(A2919="","",ROUNDUP(MONTH(A2919)/3,0))</f>
        <v/>
      </c>
      <c r="F2919" s="153">
        <f>IF(A2919="","",WEEKNUM(A2919,2))</f>
        <v/>
      </c>
      <c r="G2919" s="153">
        <f>IF(A2919="","",WEEKDAY(A2919,2))</f>
        <v/>
      </c>
      <c r="H2919" s="153">
        <f>IF(A2919="","",CHOOSE(WEEKDAY(A2919,2),"Pazartesi","Salı","Çarşamba","Perşembe","Cuma","Cumartesi","Pazar"))</f>
        <v/>
      </c>
    </row>
    <row r="2920" ht="10.5" customHeight="1" s="113">
      <c r="A2920" s="152" t="n">
        <v>44923</v>
      </c>
      <c r="B2920" s="153">
        <f>IF(A2920="","",YEAR(A2920))</f>
        <v/>
      </c>
      <c r="C2920" s="153">
        <f>IF(A2920="","",MONTH(A2920))</f>
        <v/>
      </c>
      <c r="D2920" s="153">
        <f>IF(A2920="","",CHOOSE(MONTH(A2920),"Ocak","Şubat","Mart","Nisan","Mayıs","Haziran","Temmuz","Ağustos","Eylül","Ekim","Kasım","Aralık"))</f>
        <v/>
      </c>
      <c r="E2920" s="153">
        <f>IF(A2920="","",ROUNDUP(MONTH(A2920)/3,0))</f>
        <v/>
      </c>
      <c r="F2920" s="153">
        <f>IF(A2920="","",WEEKNUM(A2920,2))</f>
        <v/>
      </c>
      <c r="G2920" s="153">
        <f>IF(A2920="","",WEEKDAY(A2920,2))</f>
        <v/>
      </c>
      <c r="H2920" s="153">
        <f>IF(A2920="","",CHOOSE(WEEKDAY(A2920,2),"Pazartesi","Salı","Çarşamba","Perşembe","Cuma","Cumartesi","Pazar"))</f>
        <v/>
      </c>
    </row>
    <row r="2921" ht="10.5" customHeight="1" s="113">
      <c r="A2921" s="152" t="n">
        <v>44924</v>
      </c>
      <c r="B2921" s="153">
        <f>IF(A2921="","",YEAR(A2921))</f>
        <v/>
      </c>
      <c r="C2921" s="153">
        <f>IF(A2921="","",MONTH(A2921))</f>
        <v/>
      </c>
      <c r="D2921" s="153">
        <f>IF(A2921="","",CHOOSE(MONTH(A2921),"Ocak","Şubat","Mart","Nisan","Mayıs","Haziran","Temmuz","Ağustos","Eylül","Ekim","Kasım","Aralık"))</f>
        <v/>
      </c>
      <c r="E2921" s="153">
        <f>IF(A2921="","",ROUNDUP(MONTH(A2921)/3,0))</f>
        <v/>
      </c>
      <c r="F2921" s="153">
        <f>IF(A2921="","",WEEKNUM(A2921,2))</f>
        <v/>
      </c>
      <c r="G2921" s="153">
        <f>IF(A2921="","",WEEKDAY(A2921,2))</f>
        <v/>
      </c>
      <c r="H2921" s="153">
        <f>IF(A2921="","",CHOOSE(WEEKDAY(A2921,2),"Pazartesi","Salı","Çarşamba","Perşembe","Cuma","Cumartesi","Pazar"))</f>
        <v/>
      </c>
    </row>
    <row r="2922" ht="10.5" customHeight="1" s="113">
      <c r="A2922" s="152" t="n">
        <v>44925</v>
      </c>
      <c r="B2922" s="153">
        <f>IF(A2922="","",YEAR(A2922))</f>
        <v/>
      </c>
      <c r="C2922" s="153">
        <f>IF(A2922="","",MONTH(A2922))</f>
        <v/>
      </c>
      <c r="D2922" s="153">
        <f>IF(A2922="","",CHOOSE(MONTH(A2922),"Ocak","Şubat","Mart","Nisan","Mayıs","Haziran","Temmuz","Ağustos","Eylül","Ekim","Kasım","Aralık"))</f>
        <v/>
      </c>
      <c r="E2922" s="153">
        <f>IF(A2922="","",ROUNDUP(MONTH(A2922)/3,0))</f>
        <v/>
      </c>
      <c r="F2922" s="153">
        <f>IF(A2922="","",WEEKNUM(A2922,2))</f>
        <v/>
      </c>
      <c r="G2922" s="153">
        <f>IF(A2922="","",WEEKDAY(A2922,2))</f>
        <v/>
      </c>
      <c r="H2922" s="153">
        <f>IF(A2922="","",CHOOSE(WEEKDAY(A2922,2),"Pazartesi","Salı","Çarşamba","Perşembe","Cuma","Cumartesi","Pazar"))</f>
        <v/>
      </c>
    </row>
    <row r="2923" ht="10.5" customHeight="1" s="113">
      <c r="A2923" s="152" t="n">
        <v>44926</v>
      </c>
      <c r="B2923" s="153">
        <f>IF(A2923="","",YEAR(A2923))</f>
        <v/>
      </c>
      <c r="C2923" s="153">
        <f>IF(A2923="","",MONTH(A2923))</f>
        <v/>
      </c>
      <c r="D2923" s="153">
        <f>IF(A2923="","",CHOOSE(MONTH(A2923),"Ocak","Şubat","Mart","Nisan","Mayıs","Haziran","Temmuz","Ağustos","Eylül","Ekim","Kasım","Aralık"))</f>
        <v/>
      </c>
      <c r="E2923" s="153">
        <f>IF(A2923="","",ROUNDUP(MONTH(A2923)/3,0))</f>
        <v/>
      </c>
      <c r="F2923" s="153">
        <f>IF(A2923="","",WEEKNUM(A2923,2))</f>
        <v/>
      </c>
      <c r="G2923" s="153">
        <f>IF(A2923="","",WEEKDAY(A2923,2))</f>
        <v/>
      </c>
      <c r="H2923" s="153">
        <f>IF(A2923="","",CHOOSE(WEEKDAY(A2923,2),"Pazartesi","Salı","Çarşamba","Perşembe","Cuma","Cumartesi","Pazar"))</f>
        <v/>
      </c>
    </row>
    <row r="2924" ht="10.5" customHeight="1" s="113">
      <c r="A2924" s="152" t="n">
        <v>44927</v>
      </c>
      <c r="B2924" s="153">
        <f>IF(A2924="","",YEAR(A2924))</f>
        <v/>
      </c>
      <c r="C2924" s="153">
        <f>IF(A2924="","",MONTH(A2924))</f>
        <v/>
      </c>
      <c r="D2924" s="153">
        <f>IF(A2924="","",CHOOSE(MONTH(A2924),"Ocak","Şubat","Mart","Nisan","Mayıs","Haziran","Temmuz","Ağustos","Eylül","Ekim","Kasım","Aralık"))</f>
        <v/>
      </c>
      <c r="E2924" s="153">
        <f>IF(A2924="","",ROUNDUP(MONTH(A2924)/3,0))</f>
        <v/>
      </c>
      <c r="F2924" s="153">
        <f>IF(A2924="","",WEEKNUM(A2924,2))</f>
        <v/>
      </c>
      <c r="G2924" s="153">
        <f>IF(A2924="","",WEEKDAY(A2924,2))</f>
        <v/>
      </c>
      <c r="H2924" s="153">
        <f>IF(A2924="","",CHOOSE(WEEKDAY(A2924,2),"Pazartesi","Salı","Çarşamba","Perşembe","Cuma","Cumartesi","Pazar"))</f>
        <v/>
      </c>
    </row>
    <row r="2925" ht="10.5" customHeight="1" s="113">
      <c r="A2925" s="152" t="n">
        <v>44928</v>
      </c>
      <c r="B2925" s="153">
        <f>IF(A2925="","",YEAR(A2925))</f>
        <v/>
      </c>
      <c r="C2925" s="153">
        <f>IF(A2925="","",MONTH(A2925))</f>
        <v/>
      </c>
      <c r="D2925" s="153">
        <f>IF(A2925="","",CHOOSE(MONTH(A2925),"Ocak","Şubat","Mart","Nisan","Mayıs","Haziran","Temmuz","Ağustos","Eylül","Ekim","Kasım","Aralık"))</f>
        <v/>
      </c>
      <c r="E2925" s="153">
        <f>IF(A2925="","",ROUNDUP(MONTH(A2925)/3,0))</f>
        <v/>
      </c>
      <c r="F2925" s="153">
        <f>IF(A2925="","",WEEKNUM(A2925,2))</f>
        <v/>
      </c>
      <c r="G2925" s="153">
        <f>IF(A2925="","",WEEKDAY(A2925,2))</f>
        <v/>
      </c>
      <c r="H2925" s="153">
        <f>IF(A2925="","",CHOOSE(WEEKDAY(A2925,2),"Pazartesi","Salı","Çarşamba","Perşembe","Cuma","Cumartesi","Pazar"))</f>
        <v/>
      </c>
    </row>
    <row r="2926" ht="10.5" customHeight="1" s="113">
      <c r="A2926" s="152" t="n">
        <v>44929</v>
      </c>
      <c r="B2926" s="153">
        <f>IF(A2926="","",YEAR(A2926))</f>
        <v/>
      </c>
      <c r="C2926" s="153">
        <f>IF(A2926="","",MONTH(A2926))</f>
        <v/>
      </c>
      <c r="D2926" s="153">
        <f>IF(A2926="","",CHOOSE(MONTH(A2926),"Ocak","Şubat","Mart","Nisan","Mayıs","Haziran","Temmuz","Ağustos","Eylül","Ekim","Kasım","Aralık"))</f>
        <v/>
      </c>
      <c r="E2926" s="153">
        <f>IF(A2926="","",ROUNDUP(MONTH(A2926)/3,0))</f>
        <v/>
      </c>
      <c r="F2926" s="153">
        <f>IF(A2926="","",WEEKNUM(A2926,2))</f>
        <v/>
      </c>
      <c r="G2926" s="153">
        <f>IF(A2926="","",WEEKDAY(A2926,2))</f>
        <v/>
      </c>
      <c r="H2926" s="153">
        <f>IF(A2926="","",CHOOSE(WEEKDAY(A2926,2),"Pazartesi","Salı","Çarşamba","Perşembe","Cuma","Cumartesi","Pazar"))</f>
        <v/>
      </c>
    </row>
    <row r="2927" ht="10.5" customHeight="1" s="113">
      <c r="A2927" s="152" t="n">
        <v>44930</v>
      </c>
      <c r="B2927" s="153">
        <f>IF(A2927="","",YEAR(A2927))</f>
        <v/>
      </c>
      <c r="C2927" s="153">
        <f>IF(A2927="","",MONTH(A2927))</f>
        <v/>
      </c>
      <c r="D2927" s="153">
        <f>IF(A2927="","",CHOOSE(MONTH(A2927),"Ocak","Şubat","Mart","Nisan","Mayıs","Haziran","Temmuz","Ağustos","Eylül","Ekim","Kasım","Aralık"))</f>
        <v/>
      </c>
      <c r="E2927" s="153">
        <f>IF(A2927="","",ROUNDUP(MONTH(A2927)/3,0))</f>
        <v/>
      </c>
      <c r="F2927" s="153">
        <f>IF(A2927="","",WEEKNUM(A2927,2))</f>
        <v/>
      </c>
      <c r="G2927" s="153">
        <f>IF(A2927="","",WEEKDAY(A2927,2))</f>
        <v/>
      </c>
      <c r="H2927" s="153">
        <f>IF(A2927="","",CHOOSE(WEEKDAY(A2927,2),"Pazartesi","Salı","Çarşamba","Perşembe","Cuma","Cumartesi","Pazar"))</f>
        <v/>
      </c>
    </row>
    <row r="2928" ht="10.5" customHeight="1" s="113">
      <c r="A2928" s="152" t="n">
        <v>44931</v>
      </c>
      <c r="B2928" s="153">
        <f>IF(A2928="","",YEAR(A2928))</f>
        <v/>
      </c>
      <c r="C2928" s="153">
        <f>IF(A2928="","",MONTH(A2928))</f>
        <v/>
      </c>
      <c r="D2928" s="153">
        <f>IF(A2928="","",CHOOSE(MONTH(A2928),"Ocak","Şubat","Mart","Nisan","Mayıs","Haziran","Temmuz","Ağustos","Eylül","Ekim","Kasım","Aralık"))</f>
        <v/>
      </c>
      <c r="E2928" s="153">
        <f>IF(A2928="","",ROUNDUP(MONTH(A2928)/3,0))</f>
        <v/>
      </c>
      <c r="F2928" s="153">
        <f>IF(A2928="","",WEEKNUM(A2928,2))</f>
        <v/>
      </c>
      <c r="G2928" s="153">
        <f>IF(A2928="","",WEEKDAY(A2928,2))</f>
        <v/>
      </c>
      <c r="H2928" s="153">
        <f>IF(A2928="","",CHOOSE(WEEKDAY(A2928,2),"Pazartesi","Salı","Çarşamba","Perşembe","Cuma","Cumartesi","Pazar"))</f>
        <v/>
      </c>
    </row>
    <row r="2929" ht="10.5" customHeight="1" s="113">
      <c r="A2929" s="152" t="n">
        <v>44932</v>
      </c>
      <c r="B2929" s="153">
        <f>IF(A2929="","",YEAR(A2929))</f>
        <v/>
      </c>
      <c r="C2929" s="153">
        <f>IF(A2929="","",MONTH(A2929))</f>
        <v/>
      </c>
      <c r="D2929" s="153">
        <f>IF(A2929="","",CHOOSE(MONTH(A2929),"Ocak","Şubat","Mart","Nisan","Mayıs","Haziran","Temmuz","Ağustos","Eylül","Ekim","Kasım","Aralık"))</f>
        <v/>
      </c>
      <c r="E2929" s="153">
        <f>IF(A2929="","",ROUNDUP(MONTH(A2929)/3,0))</f>
        <v/>
      </c>
      <c r="F2929" s="153">
        <f>IF(A2929="","",WEEKNUM(A2929,2))</f>
        <v/>
      </c>
      <c r="G2929" s="153">
        <f>IF(A2929="","",WEEKDAY(A2929,2))</f>
        <v/>
      </c>
      <c r="H2929" s="153">
        <f>IF(A2929="","",CHOOSE(WEEKDAY(A2929,2),"Pazartesi","Salı","Çarşamba","Perşembe","Cuma","Cumartesi","Pazar"))</f>
        <v/>
      </c>
    </row>
    <row r="2930" ht="10.5" customHeight="1" s="113">
      <c r="A2930" s="152" t="n">
        <v>44933</v>
      </c>
      <c r="B2930" s="153">
        <f>IF(A2930="","",YEAR(A2930))</f>
        <v/>
      </c>
      <c r="C2930" s="153">
        <f>IF(A2930="","",MONTH(A2930))</f>
        <v/>
      </c>
      <c r="D2930" s="153">
        <f>IF(A2930="","",CHOOSE(MONTH(A2930),"Ocak","Şubat","Mart","Nisan","Mayıs","Haziran","Temmuz","Ağustos","Eylül","Ekim","Kasım","Aralık"))</f>
        <v/>
      </c>
      <c r="E2930" s="153">
        <f>IF(A2930="","",ROUNDUP(MONTH(A2930)/3,0))</f>
        <v/>
      </c>
      <c r="F2930" s="153">
        <f>IF(A2930="","",WEEKNUM(A2930,2))</f>
        <v/>
      </c>
      <c r="G2930" s="153">
        <f>IF(A2930="","",WEEKDAY(A2930,2))</f>
        <v/>
      </c>
      <c r="H2930" s="153">
        <f>IF(A2930="","",CHOOSE(WEEKDAY(A2930,2),"Pazartesi","Salı","Çarşamba","Perşembe","Cuma","Cumartesi","Pazar"))</f>
        <v/>
      </c>
    </row>
    <row r="2931" ht="10.5" customHeight="1" s="113">
      <c r="A2931" s="152" t="n">
        <v>44934</v>
      </c>
      <c r="B2931" s="153">
        <f>IF(A2931="","",YEAR(A2931))</f>
        <v/>
      </c>
      <c r="C2931" s="153">
        <f>IF(A2931="","",MONTH(A2931))</f>
        <v/>
      </c>
      <c r="D2931" s="153">
        <f>IF(A2931="","",CHOOSE(MONTH(A2931),"Ocak","Şubat","Mart","Nisan","Mayıs","Haziran","Temmuz","Ağustos","Eylül","Ekim","Kasım","Aralık"))</f>
        <v/>
      </c>
      <c r="E2931" s="153">
        <f>IF(A2931="","",ROUNDUP(MONTH(A2931)/3,0))</f>
        <v/>
      </c>
      <c r="F2931" s="153">
        <f>IF(A2931="","",WEEKNUM(A2931,2))</f>
        <v/>
      </c>
      <c r="G2931" s="153">
        <f>IF(A2931="","",WEEKDAY(A2931,2))</f>
        <v/>
      </c>
      <c r="H2931" s="153">
        <f>IF(A2931="","",CHOOSE(WEEKDAY(A2931,2),"Pazartesi","Salı","Çarşamba","Perşembe","Cuma","Cumartesi","Pazar"))</f>
        <v/>
      </c>
    </row>
    <row r="2932" ht="10.5" customHeight="1" s="113">
      <c r="A2932" s="152" t="n">
        <v>44935</v>
      </c>
      <c r="B2932" s="153">
        <f>IF(A2932="","",YEAR(A2932))</f>
        <v/>
      </c>
      <c r="C2932" s="153">
        <f>IF(A2932="","",MONTH(A2932))</f>
        <v/>
      </c>
      <c r="D2932" s="153">
        <f>IF(A2932="","",CHOOSE(MONTH(A2932),"Ocak","Şubat","Mart","Nisan","Mayıs","Haziran","Temmuz","Ağustos","Eylül","Ekim","Kasım","Aralık"))</f>
        <v/>
      </c>
      <c r="E2932" s="153">
        <f>IF(A2932="","",ROUNDUP(MONTH(A2932)/3,0))</f>
        <v/>
      </c>
      <c r="F2932" s="153">
        <f>IF(A2932="","",WEEKNUM(A2932,2))</f>
        <v/>
      </c>
      <c r="G2932" s="153">
        <f>IF(A2932="","",WEEKDAY(A2932,2))</f>
        <v/>
      </c>
      <c r="H2932" s="153">
        <f>IF(A2932="","",CHOOSE(WEEKDAY(A2932,2),"Pazartesi","Salı","Çarşamba","Perşembe","Cuma","Cumartesi","Pazar"))</f>
        <v/>
      </c>
    </row>
    <row r="2933" ht="10.5" customHeight="1" s="113">
      <c r="A2933" s="152" t="n">
        <v>44936</v>
      </c>
      <c r="B2933" s="153">
        <f>IF(A2933="","",YEAR(A2933))</f>
        <v/>
      </c>
      <c r="C2933" s="153">
        <f>IF(A2933="","",MONTH(A2933))</f>
        <v/>
      </c>
      <c r="D2933" s="153">
        <f>IF(A2933="","",CHOOSE(MONTH(A2933),"Ocak","Şubat","Mart","Nisan","Mayıs","Haziran","Temmuz","Ağustos","Eylül","Ekim","Kasım","Aralık"))</f>
        <v/>
      </c>
      <c r="E2933" s="153">
        <f>IF(A2933="","",ROUNDUP(MONTH(A2933)/3,0))</f>
        <v/>
      </c>
      <c r="F2933" s="153">
        <f>IF(A2933="","",WEEKNUM(A2933,2))</f>
        <v/>
      </c>
      <c r="G2933" s="153">
        <f>IF(A2933="","",WEEKDAY(A2933,2))</f>
        <v/>
      </c>
      <c r="H2933" s="153">
        <f>IF(A2933="","",CHOOSE(WEEKDAY(A2933,2),"Pazartesi","Salı","Çarşamba","Perşembe","Cuma","Cumartesi","Pazar"))</f>
        <v/>
      </c>
    </row>
    <row r="2934" ht="10.5" customHeight="1" s="113">
      <c r="A2934" s="152" t="n">
        <v>44937</v>
      </c>
      <c r="B2934" s="153">
        <f>IF(A2934="","",YEAR(A2934))</f>
        <v/>
      </c>
      <c r="C2934" s="153">
        <f>IF(A2934="","",MONTH(A2934))</f>
        <v/>
      </c>
      <c r="D2934" s="153">
        <f>IF(A2934="","",CHOOSE(MONTH(A2934),"Ocak","Şubat","Mart","Nisan","Mayıs","Haziran","Temmuz","Ağustos","Eylül","Ekim","Kasım","Aralık"))</f>
        <v/>
      </c>
      <c r="E2934" s="153">
        <f>IF(A2934="","",ROUNDUP(MONTH(A2934)/3,0))</f>
        <v/>
      </c>
      <c r="F2934" s="153">
        <f>IF(A2934="","",WEEKNUM(A2934,2))</f>
        <v/>
      </c>
      <c r="G2934" s="153">
        <f>IF(A2934="","",WEEKDAY(A2934,2))</f>
        <v/>
      </c>
      <c r="H2934" s="153">
        <f>IF(A2934="","",CHOOSE(WEEKDAY(A2934,2),"Pazartesi","Salı","Çarşamba","Perşembe","Cuma","Cumartesi","Pazar"))</f>
        <v/>
      </c>
    </row>
    <row r="2935" ht="10.5" customHeight="1" s="113">
      <c r="A2935" s="152" t="n">
        <v>44938</v>
      </c>
      <c r="B2935" s="153">
        <f>IF(A2935="","",YEAR(A2935))</f>
        <v/>
      </c>
      <c r="C2935" s="153">
        <f>IF(A2935="","",MONTH(A2935))</f>
        <v/>
      </c>
      <c r="D2935" s="153">
        <f>IF(A2935="","",CHOOSE(MONTH(A2935),"Ocak","Şubat","Mart","Nisan","Mayıs","Haziran","Temmuz","Ağustos","Eylül","Ekim","Kasım","Aralık"))</f>
        <v/>
      </c>
      <c r="E2935" s="153">
        <f>IF(A2935="","",ROUNDUP(MONTH(A2935)/3,0))</f>
        <v/>
      </c>
      <c r="F2935" s="153">
        <f>IF(A2935="","",WEEKNUM(A2935,2))</f>
        <v/>
      </c>
      <c r="G2935" s="153">
        <f>IF(A2935="","",WEEKDAY(A2935,2))</f>
        <v/>
      </c>
      <c r="H2935" s="153">
        <f>IF(A2935="","",CHOOSE(WEEKDAY(A2935,2),"Pazartesi","Salı","Çarşamba","Perşembe","Cuma","Cumartesi","Pazar"))</f>
        <v/>
      </c>
    </row>
    <row r="2936" ht="10.5" customHeight="1" s="113">
      <c r="A2936" s="152" t="n">
        <v>44939</v>
      </c>
      <c r="B2936" s="153">
        <f>IF(A2936="","",YEAR(A2936))</f>
        <v/>
      </c>
      <c r="C2936" s="153">
        <f>IF(A2936="","",MONTH(A2936))</f>
        <v/>
      </c>
      <c r="D2936" s="153">
        <f>IF(A2936="","",CHOOSE(MONTH(A2936),"Ocak","Şubat","Mart","Nisan","Mayıs","Haziran","Temmuz","Ağustos","Eylül","Ekim","Kasım","Aralık"))</f>
        <v/>
      </c>
      <c r="E2936" s="153">
        <f>IF(A2936="","",ROUNDUP(MONTH(A2936)/3,0))</f>
        <v/>
      </c>
      <c r="F2936" s="153">
        <f>IF(A2936="","",WEEKNUM(A2936,2))</f>
        <v/>
      </c>
      <c r="G2936" s="153">
        <f>IF(A2936="","",WEEKDAY(A2936,2))</f>
        <v/>
      </c>
      <c r="H2936" s="153">
        <f>IF(A2936="","",CHOOSE(WEEKDAY(A2936,2),"Pazartesi","Salı","Çarşamba","Perşembe","Cuma","Cumartesi","Pazar"))</f>
        <v/>
      </c>
    </row>
    <row r="2937" ht="10.5" customHeight="1" s="113">
      <c r="A2937" s="152" t="n">
        <v>44940</v>
      </c>
      <c r="B2937" s="153">
        <f>IF(A2937="","",YEAR(A2937))</f>
        <v/>
      </c>
      <c r="C2937" s="153">
        <f>IF(A2937="","",MONTH(A2937))</f>
        <v/>
      </c>
      <c r="D2937" s="153">
        <f>IF(A2937="","",CHOOSE(MONTH(A2937),"Ocak","Şubat","Mart","Nisan","Mayıs","Haziran","Temmuz","Ağustos","Eylül","Ekim","Kasım","Aralık"))</f>
        <v/>
      </c>
      <c r="E2937" s="153">
        <f>IF(A2937="","",ROUNDUP(MONTH(A2937)/3,0))</f>
        <v/>
      </c>
      <c r="F2937" s="153">
        <f>IF(A2937="","",WEEKNUM(A2937,2))</f>
        <v/>
      </c>
      <c r="G2937" s="153">
        <f>IF(A2937="","",WEEKDAY(A2937,2))</f>
        <v/>
      </c>
      <c r="H2937" s="153">
        <f>IF(A2937="","",CHOOSE(WEEKDAY(A2937,2),"Pazartesi","Salı","Çarşamba","Perşembe","Cuma","Cumartesi","Pazar"))</f>
        <v/>
      </c>
    </row>
    <row r="2938" ht="10.5" customHeight="1" s="113">
      <c r="A2938" s="152" t="n">
        <v>44941</v>
      </c>
      <c r="B2938" s="153">
        <f>IF(A2938="","",YEAR(A2938))</f>
        <v/>
      </c>
      <c r="C2938" s="153">
        <f>IF(A2938="","",MONTH(A2938))</f>
        <v/>
      </c>
      <c r="D2938" s="153">
        <f>IF(A2938="","",CHOOSE(MONTH(A2938),"Ocak","Şubat","Mart","Nisan","Mayıs","Haziran","Temmuz","Ağustos","Eylül","Ekim","Kasım","Aralık"))</f>
        <v/>
      </c>
      <c r="E2938" s="153">
        <f>IF(A2938="","",ROUNDUP(MONTH(A2938)/3,0))</f>
        <v/>
      </c>
      <c r="F2938" s="153">
        <f>IF(A2938="","",WEEKNUM(A2938,2))</f>
        <v/>
      </c>
      <c r="G2938" s="153">
        <f>IF(A2938="","",WEEKDAY(A2938,2))</f>
        <v/>
      </c>
      <c r="H2938" s="153">
        <f>IF(A2938="","",CHOOSE(WEEKDAY(A2938,2),"Pazartesi","Salı","Çarşamba","Perşembe","Cuma","Cumartesi","Pazar"))</f>
        <v/>
      </c>
    </row>
    <row r="2939" ht="10.5" customHeight="1" s="113">
      <c r="A2939" s="152" t="n">
        <v>44942</v>
      </c>
      <c r="B2939" s="153">
        <f>IF(A2939="","",YEAR(A2939))</f>
        <v/>
      </c>
      <c r="C2939" s="153">
        <f>IF(A2939="","",MONTH(A2939))</f>
        <v/>
      </c>
      <c r="D2939" s="153">
        <f>IF(A2939="","",CHOOSE(MONTH(A2939),"Ocak","Şubat","Mart","Nisan","Mayıs","Haziran","Temmuz","Ağustos","Eylül","Ekim","Kasım","Aralık"))</f>
        <v/>
      </c>
      <c r="E2939" s="153">
        <f>IF(A2939="","",ROUNDUP(MONTH(A2939)/3,0))</f>
        <v/>
      </c>
      <c r="F2939" s="153">
        <f>IF(A2939="","",WEEKNUM(A2939,2))</f>
        <v/>
      </c>
      <c r="G2939" s="153">
        <f>IF(A2939="","",WEEKDAY(A2939,2))</f>
        <v/>
      </c>
      <c r="H2939" s="153">
        <f>IF(A2939="","",CHOOSE(WEEKDAY(A2939,2),"Pazartesi","Salı","Çarşamba","Perşembe","Cuma","Cumartesi","Pazar"))</f>
        <v/>
      </c>
    </row>
    <row r="2940" ht="10.5" customHeight="1" s="113">
      <c r="A2940" s="152" t="n">
        <v>44943</v>
      </c>
      <c r="B2940" s="153">
        <f>IF(A2940="","",YEAR(A2940))</f>
        <v/>
      </c>
      <c r="C2940" s="153">
        <f>IF(A2940="","",MONTH(A2940))</f>
        <v/>
      </c>
      <c r="D2940" s="153">
        <f>IF(A2940="","",CHOOSE(MONTH(A2940),"Ocak","Şubat","Mart","Nisan","Mayıs","Haziran","Temmuz","Ağustos","Eylül","Ekim","Kasım","Aralık"))</f>
        <v/>
      </c>
      <c r="E2940" s="153">
        <f>IF(A2940="","",ROUNDUP(MONTH(A2940)/3,0))</f>
        <v/>
      </c>
      <c r="F2940" s="153">
        <f>IF(A2940="","",WEEKNUM(A2940,2))</f>
        <v/>
      </c>
      <c r="G2940" s="153">
        <f>IF(A2940="","",WEEKDAY(A2940,2))</f>
        <v/>
      </c>
      <c r="H2940" s="153">
        <f>IF(A2940="","",CHOOSE(WEEKDAY(A2940,2),"Pazartesi","Salı","Çarşamba","Perşembe","Cuma","Cumartesi","Pazar"))</f>
        <v/>
      </c>
    </row>
    <row r="2941" ht="10.5" customHeight="1" s="113">
      <c r="A2941" s="152" t="n">
        <v>44944</v>
      </c>
      <c r="B2941" s="153">
        <f>IF(A2941="","",YEAR(A2941))</f>
        <v/>
      </c>
      <c r="C2941" s="153">
        <f>IF(A2941="","",MONTH(A2941))</f>
        <v/>
      </c>
      <c r="D2941" s="153">
        <f>IF(A2941="","",CHOOSE(MONTH(A2941),"Ocak","Şubat","Mart","Nisan","Mayıs","Haziran","Temmuz","Ağustos","Eylül","Ekim","Kasım","Aralık"))</f>
        <v/>
      </c>
      <c r="E2941" s="153">
        <f>IF(A2941="","",ROUNDUP(MONTH(A2941)/3,0))</f>
        <v/>
      </c>
      <c r="F2941" s="153">
        <f>IF(A2941="","",WEEKNUM(A2941,2))</f>
        <v/>
      </c>
      <c r="G2941" s="153">
        <f>IF(A2941="","",WEEKDAY(A2941,2))</f>
        <v/>
      </c>
      <c r="H2941" s="153">
        <f>IF(A2941="","",CHOOSE(WEEKDAY(A2941,2),"Pazartesi","Salı","Çarşamba","Perşembe","Cuma","Cumartesi","Pazar"))</f>
        <v/>
      </c>
    </row>
    <row r="2942" ht="10.5" customHeight="1" s="113">
      <c r="A2942" s="152" t="n">
        <v>44945</v>
      </c>
      <c r="B2942" s="153">
        <f>IF(A2942="","",YEAR(A2942))</f>
        <v/>
      </c>
      <c r="C2942" s="153">
        <f>IF(A2942="","",MONTH(A2942))</f>
        <v/>
      </c>
      <c r="D2942" s="153">
        <f>IF(A2942="","",CHOOSE(MONTH(A2942),"Ocak","Şubat","Mart","Nisan","Mayıs","Haziran","Temmuz","Ağustos","Eylül","Ekim","Kasım","Aralık"))</f>
        <v/>
      </c>
      <c r="E2942" s="153">
        <f>IF(A2942="","",ROUNDUP(MONTH(A2942)/3,0))</f>
        <v/>
      </c>
      <c r="F2942" s="153">
        <f>IF(A2942="","",WEEKNUM(A2942,2))</f>
        <v/>
      </c>
      <c r="G2942" s="153">
        <f>IF(A2942="","",WEEKDAY(A2942,2))</f>
        <v/>
      </c>
      <c r="H2942" s="153">
        <f>IF(A2942="","",CHOOSE(WEEKDAY(A2942,2),"Pazartesi","Salı","Çarşamba","Perşembe","Cuma","Cumartesi","Pazar"))</f>
        <v/>
      </c>
    </row>
    <row r="2943" ht="10.5" customHeight="1" s="113">
      <c r="A2943" s="152" t="n">
        <v>44946</v>
      </c>
      <c r="B2943" s="153">
        <f>IF(A2943="","",YEAR(A2943))</f>
        <v/>
      </c>
      <c r="C2943" s="153">
        <f>IF(A2943="","",MONTH(A2943))</f>
        <v/>
      </c>
      <c r="D2943" s="153">
        <f>IF(A2943="","",CHOOSE(MONTH(A2943),"Ocak","Şubat","Mart","Nisan","Mayıs","Haziran","Temmuz","Ağustos","Eylül","Ekim","Kasım","Aralık"))</f>
        <v/>
      </c>
      <c r="E2943" s="153">
        <f>IF(A2943="","",ROUNDUP(MONTH(A2943)/3,0))</f>
        <v/>
      </c>
      <c r="F2943" s="153">
        <f>IF(A2943="","",WEEKNUM(A2943,2))</f>
        <v/>
      </c>
      <c r="G2943" s="153">
        <f>IF(A2943="","",WEEKDAY(A2943,2))</f>
        <v/>
      </c>
      <c r="H2943" s="153">
        <f>IF(A2943="","",CHOOSE(WEEKDAY(A2943,2),"Pazartesi","Salı","Çarşamba","Perşembe","Cuma","Cumartesi","Pazar"))</f>
        <v/>
      </c>
    </row>
    <row r="2944" ht="10.5" customHeight="1" s="113">
      <c r="A2944" s="152" t="n">
        <v>44947</v>
      </c>
      <c r="B2944" s="153">
        <f>IF(A2944="","",YEAR(A2944))</f>
        <v/>
      </c>
      <c r="C2944" s="153">
        <f>IF(A2944="","",MONTH(A2944))</f>
        <v/>
      </c>
      <c r="D2944" s="153">
        <f>IF(A2944="","",CHOOSE(MONTH(A2944),"Ocak","Şubat","Mart","Nisan","Mayıs","Haziran","Temmuz","Ağustos","Eylül","Ekim","Kasım","Aralık"))</f>
        <v/>
      </c>
      <c r="E2944" s="153">
        <f>IF(A2944="","",ROUNDUP(MONTH(A2944)/3,0))</f>
        <v/>
      </c>
      <c r="F2944" s="153">
        <f>IF(A2944="","",WEEKNUM(A2944,2))</f>
        <v/>
      </c>
      <c r="G2944" s="153">
        <f>IF(A2944="","",WEEKDAY(A2944,2))</f>
        <v/>
      </c>
      <c r="H2944" s="153">
        <f>IF(A2944="","",CHOOSE(WEEKDAY(A2944,2),"Pazartesi","Salı","Çarşamba","Perşembe","Cuma","Cumartesi","Pazar"))</f>
        <v/>
      </c>
    </row>
    <row r="2945" ht="10.5" customHeight="1" s="113">
      <c r="A2945" s="152" t="n">
        <v>44948</v>
      </c>
      <c r="B2945" s="153">
        <f>IF(A2945="","",YEAR(A2945))</f>
        <v/>
      </c>
      <c r="C2945" s="153">
        <f>IF(A2945="","",MONTH(A2945))</f>
        <v/>
      </c>
      <c r="D2945" s="153">
        <f>IF(A2945="","",CHOOSE(MONTH(A2945),"Ocak","Şubat","Mart","Nisan","Mayıs","Haziran","Temmuz","Ağustos","Eylül","Ekim","Kasım","Aralık"))</f>
        <v/>
      </c>
      <c r="E2945" s="153">
        <f>IF(A2945="","",ROUNDUP(MONTH(A2945)/3,0))</f>
        <v/>
      </c>
      <c r="F2945" s="153">
        <f>IF(A2945="","",WEEKNUM(A2945,2))</f>
        <v/>
      </c>
      <c r="G2945" s="153">
        <f>IF(A2945="","",WEEKDAY(A2945,2))</f>
        <v/>
      </c>
      <c r="H2945" s="153">
        <f>IF(A2945="","",CHOOSE(WEEKDAY(A2945,2),"Pazartesi","Salı","Çarşamba","Perşembe","Cuma","Cumartesi","Pazar"))</f>
        <v/>
      </c>
    </row>
    <row r="2946" ht="10.5" customHeight="1" s="113">
      <c r="A2946" s="152" t="n">
        <v>44949</v>
      </c>
      <c r="B2946" s="153">
        <f>IF(A2946="","",YEAR(A2946))</f>
        <v/>
      </c>
      <c r="C2946" s="153">
        <f>IF(A2946="","",MONTH(A2946))</f>
        <v/>
      </c>
      <c r="D2946" s="153">
        <f>IF(A2946="","",CHOOSE(MONTH(A2946),"Ocak","Şubat","Mart","Nisan","Mayıs","Haziran","Temmuz","Ağustos","Eylül","Ekim","Kasım","Aralık"))</f>
        <v/>
      </c>
      <c r="E2946" s="153">
        <f>IF(A2946="","",ROUNDUP(MONTH(A2946)/3,0))</f>
        <v/>
      </c>
      <c r="F2946" s="153">
        <f>IF(A2946="","",WEEKNUM(A2946,2))</f>
        <v/>
      </c>
      <c r="G2946" s="153">
        <f>IF(A2946="","",WEEKDAY(A2946,2))</f>
        <v/>
      </c>
      <c r="H2946" s="153">
        <f>IF(A2946="","",CHOOSE(WEEKDAY(A2946,2),"Pazartesi","Salı","Çarşamba","Perşembe","Cuma","Cumartesi","Pazar"))</f>
        <v/>
      </c>
    </row>
    <row r="2947" ht="10.5" customHeight="1" s="113">
      <c r="A2947" s="152" t="n">
        <v>44950</v>
      </c>
      <c r="B2947" s="153">
        <f>IF(A2947="","",YEAR(A2947))</f>
        <v/>
      </c>
      <c r="C2947" s="153">
        <f>IF(A2947="","",MONTH(A2947))</f>
        <v/>
      </c>
      <c r="D2947" s="153">
        <f>IF(A2947="","",CHOOSE(MONTH(A2947),"Ocak","Şubat","Mart","Nisan","Mayıs","Haziran","Temmuz","Ağustos","Eylül","Ekim","Kasım","Aralık"))</f>
        <v/>
      </c>
      <c r="E2947" s="153">
        <f>IF(A2947="","",ROUNDUP(MONTH(A2947)/3,0))</f>
        <v/>
      </c>
      <c r="F2947" s="153">
        <f>IF(A2947="","",WEEKNUM(A2947,2))</f>
        <v/>
      </c>
      <c r="G2947" s="153">
        <f>IF(A2947="","",WEEKDAY(A2947,2))</f>
        <v/>
      </c>
      <c r="H2947" s="153">
        <f>IF(A2947="","",CHOOSE(WEEKDAY(A2947,2),"Pazartesi","Salı","Çarşamba","Perşembe","Cuma","Cumartesi","Pazar"))</f>
        <v/>
      </c>
    </row>
    <row r="2948" ht="10.5" customHeight="1" s="113">
      <c r="A2948" s="152" t="n">
        <v>44951</v>
      </c>
      <c r="B2948" s="153">
        <f>IF(A2948="","",YEAR(A2948))</f>
        <v/>
      </c>
      <c r="C2948" s="153">
        <f>IF(A2948="","",MONTH(A2948))</f>
        <v/>
      </c>
      <c r="D2948" s="153">
        <f>IF(A2948="","",CHOOSE(MONTH(A2948),"Ocak","Şubat","Mart","Nisan","Mayıs","Haziran","Temmuz","Ağustos","Eylül","Ekim","Kasım","Aralık"))</f>
        <v/>
      </c>
      <c r="E2948" s="153">
        <f>IF(A2948="","",ROUNDUP(MONTH(A2948)/3,0))</f>
        <v/>
      </c>
      <c r="F2948" s="153">
        <f>IF(A2948="","",WEEKNUM(A2948,2))</f>
        <v/>
      </c>
      <c r="G2948" s="153">
        <f>IF(A2948="","",WEEKDAY(A2948,2))</f>
        <v/>
      </c>
      <c r="H2948" s="153">
        <f>IF(A2948="","",CHOOSE(WEEKDAY(A2948,2),"Pazartesi","Salı","Çarşamba","Perşembe","Cuma","Cumartesi","Pazar"))</f>
        <v/>
      </c>
    </row>
    <row r="2949" ht="10.5" customHeight="1" s="113">
      <c r="A2949" s="152" t="n">
        <v>44952</v>
      </c>
      <c r="B2949" s="153">
        <f>IF(A2949="","",YEAR(A2949))</f>
        <v/>
      </c>
      <c r="C2949" s="153">
        <f>IF(A2949="","",MONTH(A2949))</f>
        <v/>
      </c>
      <c r="D2949" s="153">
        <f>IF(A2949="","",CHOOSE(MONTH(A2949),"Ocak","Şubat","Mart","Nisan","Mayıs","Haziran","Temmuz","Ağustos","Eylül","Ekim","Kasım","Aralık"))</f>
        <v/>
      </c>
      <c r="E2949" s="153">
        <f>IF(A2949="","",ROUNDUP(MONTH(A2949)/3,0))</f>
        <v/>
      </c>
      <c r="F2949" s="153">
        <f>IF(A2949="","",WEEKNUM(A2949,2))</f>
        <v/>
      </c>
      <c r="G2949" s="153">
        <f>IF(A2949="","",WEEKDAY(A2949,2))</f>
        <v/>
      </c>
      <c r="H2949" s="153">
        <f>IF(A2949="","",CHOOSE(WEEKDAY(A2949,2),"Pazartesi","Salı","Çarşamba","Perşembe","Cuma","Cumartesi","Pazar"))</f>
        <v/>
      </c>
    </row>
    <row r="2950" ht="10.5" customHeight="1" s="113">
      <c r="A2950" s="152" t="n">
        <v>44953</v>
      </c>
      <c r="B2950" s="153">
        <f>IF(A2950="","",YEAR(A2950))</f>
        <v/>
      </c>
      <c r="C2950" s="153">
        <f>IF(A2950="","",MONTH(A2950))</f>
        <v/>
      </c>
      <c r="D2950" s="153">
        <f>IF(A2950="","",CHOOSE(MONTH(A2950),"Ocak","Şubat","Mart","Nisan","Mayıs","Haziran","Temmuz","Ağustos","Eylül","Ekim","Kasım","Aralık"))</f>
        <v/>
      </c>
      <c r="E2950" s="153">
        <f>IF(A2950="","",ROUNDUP(MONTH(A2950)/3,0))</f>
        <v/>
      </c>
      <c r="F2950" s="153">
        <f>IF(A2950="","",WEEKNUM(A2950,2))</f>
        <v/>
      </c>
      <c r="G2950" s="153">
        <f>IF(A2950="","",WEEKDAY(A2950,2))</f>
        <v/>
      </c>
      <c r="H2950" s="153">
        <f>IF(A2950="","",CHOOSE(WEEKDAY(A2950,2),"Pazartesi","Salı","Çarşamba","Perşembe","Cuma","Cumartesi","Pazar"))</f>
        <v/>
      </c>
    </row>
    <row r="2951" ht="10.5" customHeight="1" s="113">
      <c r="A2951" s="152" t="n">
        <v>44954</v>
      </c>
      <c r="B2951" s="153">
        <f>IF(A2951="","",YEAR(A2951))</f>
        <v/>
      </c>
      <c r="C2951" s="153">
        <f>IF(A2951="","",MONTH(A2951))</f>
        <v/>
      </c>
      <c r="D2951" s="153">
        <f>IF(A2951="","",CHOOSE(MONTH(A2951),"Ocak","Şubat","Mart","Nisan","Mayıs","Haziran","Temmuz","Ağustos","Eylül","Ekim","Kasım","Aralık"))</f>
        <v/>
      </c>
      <c r="E2951" s="153">
        <f>IF(A2951="","",ROUNDUP(MONTH(A2951)/3,0))</f>
        <v/>
      </c>
      <c r="F2951" s="153">
        <f>IF(A2951="","",WEEKNUM(A2951,2))</f>
        <v/>
      </c>
      <c r="G2951" s="153">
        <f>IF(A2951="","",WEEKDAY(A2951,2))</f>
        <v/>
      </c>
      <c r="H2951" s="153">
        <f>IF(A2951="","",CHOOSE(WEEKDAY(A2951,2),"Pazartesi","Salı","Çarşamba","Perşembe","Cuma","Cumartesi","Pazar"))</f>
        <v/>
      </c>
    </row>
    <row r="2952" ht="10.5" customHeight="1" s="113">
      <c r="A2952" s="152" t="n">
        <v>44955</v>
      </c>
      <c r="B2952" s="153">
        <f>IF(A2952="","",YEAR(A2952))</f>
        <v/>
      </c>
      <c r="C2952" s="153">
        <f>IF(A2952="","",MONTH(A2952))</f>
        <v/>
      </c>
      <c r="D2952" s="153">
        <f>IF(A2952="","",CHOOSE(MONTH(A2952),"Ocak","Şubat","Mart","Nisan","Mayıs","Haziran","Temmuz","Ağustos","Eylül","Ekim","Kasım","Aralık"))</f>
        <v/>
      </c>
      <c r="E2952" s="153">
        <f>IF(A2952="","",ROUNDUP(MONTH(A2952)/3,0))</f>
        <v/>
      </c>
      <c r="F2952" s="153">
        <f>IF(A2952="","",WEEKNUM(A2952,2))</f>
        <v/>
      </c>
      <c r="G2952" s="153">
        <f>IF(A2952="","",WEEKDAY(A2952,2))</f>
        <v/>
      </c>
      <c r="H2952" s="153">
        <f>IF(A2952="","",CHOOSE(WEEKDAY(A2952,2),"Pazartesi","Salı","Çarşamba","Perşembe","Cuma","Cumartesi","Pazar"))</f>
        <v/>
      </c>
    </row>
    <row r="2953" ht="10.5" customHeight="1" s="113">
      <c r="A2953" s="152" t="n">
        <v>44956</v>
      </c>
      <c r="B2953" s="153">
        <f>IF(A2953="","",YEAR(A2953))</f>
        <v/>
      </c>
      <c r="C2953" s="153">
        <f>IF(A2953="","",MONTH(A2953))</f>
        <v/>
      </c>
      <c r="D2953" s="153">
        <f>IF(A2953="","",CHOOSE(MONTH(A2953),"Ocak","Şubat","Mart","Nisan","Mayıs","Haziran","Temmuz","Ağustos","Eylül","Ekim","Kasım","Aralık"))</f>
        <v/>
      </c>
      <c r="E2953" s="153">
        <f>IF(A2953="","",ROUNDUP(MONTH(A2953)/3,0))</f>
        <v/>
      </c>
      <c r="F2953" s="153">
        <f>IF(A2953="","",WEEKNUM(A2953,2))</f>
        <v/>
      </c>
      <c r="G2953" s="153">
        <f>IF(A2953="","",WEEKDAY(A2953,2))</f>
        <v/>
      </c>
      <c r="H2953" s="153">
        <f>IF(A2953="","",CHOOSE(WEEKDAY(A2953,2),"Pazartesi","Salı","Çarşamba","Perşembe","Cuma","Cumartesi","Pazar"))</f>
        <v/>
      </c>
    </row>
    <row r="2954" ht="10.5" customHeight="1" s="113">
      <c r="A2954" s="152" t="n">
        <v>44957</v>
      </c>
      <c r="B2954" s="153">
        <f>IF(A2954="","",YEAR(A2954))</f>
        <v/>
      </c>
      <c r="C2954" s="153">
        <f>IF(A2954="","",MONTH(A2954))</f>
        <v/>
      </c>
      <c r="D2954" s="153">
        <f>IF(A2954="","",CHOOSE(MONTH(A2954),"Ocak","Şubat","Mart","Nisan","Mayıs","Haziran","Temmuz","Ağustos","Eylül","Ekim","Kasım","Aralık"))</f>
        <v/>
      </c>
      <c r="E2954" s="153">
        <f>IF(A2954="","",ROUNDUP(MONTH(A2954)/3,0))</f>
        <v/>
      </c>
      <c r="F2954" s="153">
        <f>IF(A2954="","",WEEKNUM(A2954,2))</f>
        <v/>
      </c>
      <c r="G2954" s="153">
        <f>IF(A2954="","",WEEKDAY(A2954,2))</f>
        <v/>
      </c>
      <c r="H2954" s="153">
        <f>IF(A2954="","",CHOOSE(WEEKDAY(A2954,2),"Pazartesi","Salı","Çarşamba","Perşembe","Cuma","Cumartesi","Pazar"))</f>
        <v/>
      </c>
    </row>
    <row r="2955" ht="10.5" customHeight="1" s="113">
      <c r="A2955" s="152" t="n">
        <v>44958</v>
      </c>
      <c r="B2955" s="153">
        <f>IF(A2955="","",YEAR(A2955))</f>
        <v/>
      </c>
      <c r="C2955" s="153">
        <f>IF(A2955="","",MONTH(A2955))</f>
        <v/>
      </c>
      <c r="D2955" s="153">
        <f>IF(A2955="","",CHOOSE(MONTH(A2955),"Ocak","Şubat","Mart","Nisan","Mayıs","Haziran","Temmuz","Ağustos","Eylül","Ekim","Kasım","Aralık"))</f>
        <v/>
      </c>
      <c r="E2955" s="153">
        <f>IF(A2955="","",ROUNDUP(MONTH(A2955)/3,0))</f>
        <v/>
      </c>
      <c r="F2955" s="153">
        <f>IF(A2955="","",WEEKNUM(A2955,2))</f>
        <v/>
      </c>
      <c r="G2955" s="153">
        <f>IF(A2955="","",WEEKDAY(A2955,2))</f>
        <v/>
      </c>
      <c r="H2955" s="153">
        <f>IF(A2955="","",CHOOSE(WEEKDAY(A2955,2),"Pazartesi","Salı","Çarşamba","Perşembe","Cuma","Cumartesi","Pazar"))</f>
        <v/>
      </c>
    </row>
    <row r="2956" ht="10.5" customHeight="1" s="113">
      <c r="A2956" s="152" t="n">
        <v>44959</v>
      </c>
      <c r="B2956" s="153">
        <f>IF(A2956="","",YEAR(A2956))</f>
        <v/>
      </c>
      <c r="C2956" s="153">
        <f>IF(A2956="","",MONTH(A2956))</f>
        <v/>
      </c>
      <c r="D2956" s="153">
        <f>IF(A2956="","",CHOOSE(MONTH(A2956),"Ocak","Şubat","Mart","Nisan","Mayıs","Haziran","Temmuz","Ağustos","Eylül","Ekim","Kasım","Aralık"))</f>
        <v/>
      </c>
      <c r="E2956" s="153">
        <f>IF(A2956="","",ROUNDUP(MONTH(A2956)/3,0))</f>
        <v/>
      </c>
      <c r="F2956" s="153">
        <f>IF(A2956="","",WEEKNUM(A2956,2))</f>
        <v/>
      </c>
      <c r="G2956" s="153">
        <f>IF(A2956="","",WEEKDAY(A2956,2))</f>
        <v/>
      </c>
      <c r="H2956" s="153">
        <f>IF(A2956="","",CHOOSE(WEEKDAY(A2956,2),"Pazartesi","Salı","Çarşamba","Perşembe","Cuma","Cumartesi","Pazar"))</f>
        <v/>
      </c>
    </row>
    <row r="2957" ht="10.5" customHeight="1" s="113">
      <c r="A2957" s="152" t="n">
        <v>44960</v>
      </c>
      <c r="B2957" s="153">
        <f>IF(A2957="","",YEAR(A2957))</f>
        <v/>
      </c>
      <c r="C2957" s="153">
        <f>IF(A2957="","",MONTH(A2957))</f>
        <v/>
      </c>
      <c r="D2957" s="153">
        <f>IF(A2957="","",CHOOSE(MONTH(A2957),"Ocak","Şubat","Mart","Nisan","Mayıs","Haziran","Temmuz","Ağustos","Eylül","Ekim","Kasım","Aralık"))</f>
        <v/>
      </c>
      <c r="E2957" s="153">
        <f>IF(A2957="","",ROUNDUP(MONTH(A2957)/3,0))</f>
        <v/>
      </c>
      <c r="F2957" s="153">
        <f>IF(A2957="","",WEEKNUM(A2957,2))</f>
        <v/>
      </c>
      <c r="G2957" s="153">
        <f>IF(A2957="","",WEEKDAY(A2957,2))</f>
        <v/>
      </c>
      <c r="H2957" s="153">
        <f>IF(A2957="","",CHOOSE(WEEKDAY(A2957,2),"Pazartesi","Salı","Çarşamba","Perşembe","Cuma","Cumartesi","Pazar"))</f>
        <v/>
      </c>
    </row>
    <row r="2958" ht="10.5" customHeight="1" s="113">
      <c r="A2958" s="152" t="n">
        <v>44961</v>
      </c>
      <c r="B2958" s="153">
        <f>IF(A2958="","",YEAR(A2958))</f>
        <v/>
      </c>
      <c r="C2958" s="153">
        <f>IF(A2958="","",MONTH(A2958))</f>
        <v/>
      </c>
      <c r="D2958" s="153">
        <f>IF(A2958="","",CHOOSE(MONTH(A2958),"Ocak","Şubat","Mart","Nisan","Mayıs","Haziran","Temmuz","Ağustos","Eylül","Ekim","Kasım","Aralık"))</f>
        <v/>
      </c>
      <c r="E2958" s="153">
        <f>IF(A2958="","",ROUNDUP(MONTH(A2958)/3,0))</f>
        <v/>
      </c>
      <c r="F2958" s="153">
        <f>IF(A2958="","",WEEKNUM(A2958,2))</f>
        <v/>
      </c>
      <c r="G2958" s="153">
        <f>IF(A2958="","",WEEKDAY(A2958,2))</f>
        <v/>
      </c>
      <c r="H2958" s="153">
        <f>IF(A2958="","",CHOOSE(WEEKDAY(A2958,2),"Pazartesi","Salı","Çarşamba","Perşembe","Cuma","Cumartesi","Pazar"))</f>
        <v/>
      </c>
    </row>
    <row r="2959" ht="10.5" customHeight="1" s="113">
      <c r="A2959" s="152" t="n">
        <v>44962</v>
      </c>
      <c r="B2959" s="153">
        <f>IF(A2959="","",YEAR(A2959))</f>
        <v/>
      </c>
      <c r="C2959" s="153">
        <f>IF(A2959="","",MONTH(A2959))</f>
        <v/>
      </c>
      <c r="D2959" s="153">
        <f>IF(A2959="","",CHOOSE(MONTH(A2959),"Ocak","Şubat","Mart","Nisan","Mayıs","Haziran","Temmuz","Ağustos","Eylül","Ekim","Kasım","Aralık"))</f>
        <v/>
      </c>
      <c r="E2959" s="153">
        <f>IF(A2959="","",ROUNDUP(MONTH(A2959)/3,0))</f>
        <v/>
      </c>
      <c r="F2959" s="153">
        <f>IF(A2959="","",WEEKNUM(A2959,2))</f>
        <v/>
      </c>
      <c r="G2959" s="153">
        <f>IF(A2959="","",WEEKDAY(A2959,2))</f>
        <v/>
      </c>
      <c r="H2959" s="153">
        <f>IF(A2959="","",CHOOSE(WEEKDAY(A2959,2),"Pazartesi","Salı","Çarşamba","Perşembe","Cuma","Cumartesi","Pazar"))</f>
        <v/>
      </c>
    </row>
    <row r="2960" ht="10.5" customHeight="1" s="113">
      <c r="A2960" s="152" t="n">
        <v>44963</v>
      </c>
      <c r="B2960" s="153">
        <f>IF(A2960="","",YEAR(A2960))</f>
        <v/>
      </c>
      <c r="C2960" s="153">
        <f>IF(A2960="","",MONTH(A2960))</f>
        <v/>
      </c>
      <c r="D2960" s="153">
        <f>IF(A2960="","",CHOOSE(MONTH(A2960),"Ocak","Şubat","Mart","Nisan","Mayıs","Haziran","Temmuz","Ağustos","Eylül","Ekim","Kasım","Aralık"))</f>
        <v/>
      </c>
      <c r="E2960" s="153">
        <f>IF(A2960="","",ROUNDUP(MONTH(A2960)/3,0))</f>
        <v/>
      </c>
      <c r="F2960" s="153">
        <f>IF(A2960="","",WEEKNUM(A2960,2))</f>
        <v/>
      </c>
      <c r="G2960" s="153">
        <f>IF(A2960="","",WEEKDAY(A2960,2))</f>
        <v/>
      </c>
      <c r="H2960" s="153">
        <f>IF(A2960="","",CHOOSE(WEEKDAY(A2960,2),"Pazartesi","Salı","Çarşamba","Perşembe","Cuma","Cumartesi","Pazar"))</f>
        <v/>
      </c>
    </row>
    <row r="2961" ht="10.5" customHeight="1" s="113">
      <c r="A2961" s="152" t="n">
        <v>44964</v>
      </c>
      <c r="B2961" s="153">
        <f>IF(A2961="","",YEAR(A2961))</f>
        <v/>
      </c>
      <c r="C2961" s="153">
        <f>IF(A2961="","",MONTH(A2961))</f>
        <v/>
      </c>
      <c r="D2961" s="153">
        <f>IF(A2961="","",CHOOSE(MONTH(A2961),"Ocak","Şubat","Mart","Nisan","Mayıs","Haziran","Temmuz","Ağustos","Eylül","Ekim","Kasım","Aralık"))</f>
        <v/>
      </c>
      <c r="E2961" s="153">
        <f>IF(A2961="","",ROUNDUP(MONTH(A2961)/3,0))</f>
        <v/>
      </c>
      <c r="F2961" s="153">
        <f>IF(A2961="","",WEEKNUM(A2961,2))</f>
        <v/>
      </c>
      <c r="G2961" s="153">
        <f>IF(A2961="","",WEEKDAY(A2961,2))</f>
        <v/>
      </c>
      <c r="H2961" s="153">
        <f>IF(A2961="","",CHOOSE(WEEKDAY(A2961,2),"Pazartesi","Salı","Çarşamba","Perşembe","Cuma","Cumartesi","Pazar"))</f>
        <v/>
      </c>
    </row>
    <row r="2962" ht="10.5" customHeight="1" s="113">
      <c r="A2962" s="152" t="n">
        <v>44965</v>
      </c>
      <c r="B2962" s="153">
        <f>IF(A2962="","",YEAR(A2962))</f>
        <v/>
      </c>
      <c r="C2962" s="153">
        <f>IF(A2962="","",MONTH(A2962))</f>
        <v/>
      </c>
      <c r="D2962" s="153">
        <f>IF(A2962="","",CHOOSE(MONTH(A2962),"Ocak","Şubat","Mart","Nisan","Mayıs","Haziran","Temmuz","Ağustos","Eylül","Ekim","Kasım","Aralık"))</f>
        <v/>
      </c>
      <c r="E2962" s="153">
        <f>IF(A2962="","",ROUNDUP(MONTH(A2962)/3,0))</f>
        <v/>
      </c>
      <c r="F2962" s="153">
        <f>IF(A2962="","",WEEKNUM(A2962,2))</f>
        <v/>
      </c>
      <c r="G2962" s="153">
        <f>IF(A2962="","",WEEKDAY(A2962,2))</f>
        <v/>
      </c>
      <c r="H2962" s="153">
        <f>IF(A2962="","",CHOOSE(WEEKDAY(A2962,2),"Pazartesi","Salı","Çarşamba","Perşembe","Cuma","Cumartesi","Pazar"))</f>
        <v/>
      </c>
    </row>
    <row r="2963" ht="10.5" customHeight="1" s="113">
      <c r="A2963" s="152" t="n">
        <v>44966</v>
      </c>
      <c r="B2963" s="153">
        <f>IF(A2963="","",YEAR(A2963))</f>
        <v/>
      </c>
      <c r="C2963" s="153">
        <f>IF(A2963="","",MONTH(A2963))</f>
        <v/>
      </c>
      <c r="D2963" s="153">
        <f>IF(A2963="","",CHOOSE(MONTH(A2963),"Ocak","Şubat","Mart","Nisan","Mayıs","Haziran","Temmuz","Ağustos","Eylül","Ekim","Kasım","Aralık"))</f>
        <v/>
      </c>
      <c r="E2963" s="153">
        <f>IF(A2963="","",ROUNDUP(MONTH(A2963)/3,0))</f>
        <v/>
      </c>
      <c r="F2963" s="153">
        <f>IF(A2963="","",WEEKNUM(A2963,2))</f>
        <v/>
      </c>
      <c r="G2963" s="153">
        <f>IF(A2963="","",WEEKDAY(A2963,2))</f>
        <v/>
      </c>
      <c r="H2963" s="153">
        <f>IF(A2963="","",CHOOSE(WEEKDAY(A2963,2),"Pazartesi","Salı","Çarşamba","Perşembe","Cuma","Cumartesi","Pazar"))</f>
        <v/>
      </c>
    </row>
    <row r="2964" ht="10.5" customHeight="1" s="113">
      <c r="A2964" s="152" t="n">
        <v>44967</v>
      </c>
      <c r="B2964" s="153">
        <f>IF(A2964="","",YEAR(A2964))</f>
        <v/>
      </c>
      <c r="C2964" s="153">
        <f>IF(A2964="","",MONTH(A2964))</f>
        <v/>
      </c>
      <c r="D2964" s="153">
        <f>IF(A2964="","",CHOOSE(MONTH(A2964),"Ocak","Şubat","Mart","Nisan","Mayıs","Haziran","Temmuz","Ağustos","Eylül","Ekim","Kasım","Aralık"))</f>
        <v/>
      </c>
      <c r="E2964" s="153">
        <f>IF(A2964="","",ROUNDUP(MONTH(A2964)/3,0))</f>
        <v/>
      </c>
      <c r="F2964" s="153">
        <f>IF(A2964="","",WEEKNUM(A2964,2))</f>
        <v/>
      </c>
      <c r="G2964" s="153">
        <f>IF(A2964="","",WEEKDAY(A2964,2))</f>
        <v/>
      </c>
      <c r="H2964" s="153">
        <f>IF(A2964="","",CHOOSE(WEEKDAY(A2964,2),"Pazartesi","Salı","Çarşamba","Perşembe","Cuma","Cumartesi","Pazar"))</f>
        <v/>
      </c>
    </row>
    <row r="2965" ht="10.5" customHeight="1" s="113">
      <c r="A2965" s="152" t="n">
        <v>44968</v>
      </c>
      <c r="B2965" s="153">
        <f>IF(A2965="","",YEAR(A2965))</f>
        <v/>
      </c>
      <c r="C2965" s="153">
        <f>IF(A2965="","",MONTH(A2965))</f>
        <v/>
      </c>
      <c r="D2965" s="153">
        <f>IF(A2965="","",CHOOSE(MONTH(A2965),"Ocak","Şubat","Mart","Nisan","Mayıs","Haziran","Temmuz","Ağustos","Eylül","Ekim","Kasım","Aralık"))</f>
        <v/>
      </c>
      <c r="E2965" s="153">
        <f>IF(A2965="","",ROUNDUP(MONTH(A2965)/3,0))</f>
        <v/>
      </c>
      <c r="F2965" s="153">
        <f>IF(A2965="","",WEEKNUM(A2965,2))</f>
        <v/>
      </c>
      <c r="G2965" s="153">
        <f>IF(A2965="","",WEEKDAY(A2965,2))</f>
        <v/>
      </c>
      <c r="H2965" s="153">
        <f>IF(A2965="","",CHOOSE(WEEKDAY(A2965,2),"Pazartesi","Salı","Çarşamba","Perşembe","Cuma","Cumartesi","Pazar"))</f>
        <v/>
      </c>
    </row>
    <row r="2966" ht="10.5" customHeight="1" s="113">
      <c r="A2966" s="152" t="n">
        <v>44969</v>
      </c>
      <c r="B2966" s="153">
        <f>IF(A2966="","",YEAR(A2966))</f>
        <v/>
      </c>
      <c r="C2966" s="153">
        <f>IF(A2966="","",MONTH(A2966))</f>
        <v/>
      </c>
      <c r="D2966" s="153">
        <f>IF(A2966="","",CHOOSE(MONTH(A2966),"Ocak","Şubat","Mart","Nisan","Mayıs","Haziran","Temmuz","Ağustos","Eylül","Ekim","Kasım","Aralık"))</f>
        <v/>
      </c>
      <c r="E2966" s="153">
        <f>IF(A2966="","",ROUNDUP(MONTH(A2966)/3,0))</f>
        <v/>
      </c>
      <c r="F2966" s="153">
        <f>IF(A2966="","",WEEKNUM(A2966,2))</f>
        <v/>
      </c>
      <c r="G2966" s="153">
        <f>IF(A2966="","",WEEKDAY(A2966,2))</f>
        <v/>
      </c>
      <c r="H2966" s="153">
        <f>IF(A2966="","",CHOOSE(WEEKDAY(A2966,2),"Pazartesi","Salı","Çarşamba","Perşembe","Cuma","Cumartesi","Pazar"))</f>
        <v/>
      </c>
    </row>
    <row r="2967" ht="10.5" customHeight="1" s="113">
      <c r="A2967" s="152" t="n">
        <v>44970</v>
      </c>
      <c r="B2967" s="153">
        <f>IF(A2967="","",YEAR(A2967))</f>
        <v/>
      </c>
      <c r="C2967" s="153">
        <f>IF(A2967="","",MONTH(A2967))</f>
        <v/>
      </c>
      <c r="D2967" s="153">
        <f>IF(A2967="","",CHOOSE(MONTH(A2967),"Ocak","Şubat","Mart","Nisan","Mayıs","Haziran","Temmuz","Ağustos","Eylül","Ekim","Kasım","Aralık"))</f>
        <v/>
      </c>
      <c r="E2967" s="153">
        <f>IF(A2967="","",ROUNDUP(MONTH(A2967)/3,0))</f>
        <v/>
      </c>
      <c r="F2967" s="153">
        <f>IF(A2967="","",WEEKNUM(A2967,2))</f>
        <v/>
      </c>
      <c r="G2967" s="153">
        <f>IF(A2967="","",WEEKDAY(A2967,2))</f>
        <v/>
      </c>
      <c r="H2967" s="153">
        <f>IF(A2967="","",CHOOSE(WEEKDAY(A2967,2),"Pazartesi","Salı","Çarşamba","Perşembe","Cuma","Cumartesi","Pazar"))</f>
        <v/>
      </c>
    </row>
    <row r="2968" ht="10.5" customHeight="1" s="113">
      <c r="A2968" s="152" t="n">
        <v>44971</v>
      </c>
      <c r="B2968" s="153">
        <f>IF(A2968="","",YEAR(A2968))</f>
        <v/>
      </c>
      <c r="C2968" s="153">
        <f>IF(A2968="","",MONTH(A2968))</f>
        <v/>
      </c>
      <c r="D2968" s="153">
        <f>IF(A2968="","",CHOOSE(MONTH(A2968),"Ocak","Şubat","Mart","Nisan","Mayıs","Haziran","Temmuz","Ağustos","Eylül","Ekim","Kasım","Aralık"))</f>
        <v/>
      </c>
      <c r="E2968" s="153">
        <f>IF(A2968="","",ROUNDUP(MONTH(A2968)/3,0))</f>
        <v/>
      </c>
      <c r="F2968" s="153">
        <f>IF(A2968="","",WEEKNUM(A2968,2))</f>
        <v/>
      </c>
      <c r="G2968" s="153">
        <f>IF(A2968="","",WEEKDAY(A2968,2))</f>
        <v/>
      </c>
      <c r="H2968" s="153">
        <f>IF(A2968="","",CHOOSE(WEEKDAY(A2968,2),"Pazartesi","Salı","Çarşamba","Perşembe","Cuma","Cumartesi","Pazar"))</f>
        <v/>
      </c>
    </row>
    <row r="2969" ht="10.5" customHeight="1" s="113">
      <c r="A2969" s="152" t="n">
        <v>44972</v>
      </c>
      <c r="B2969" s="153">
        <f>IF(A2969="","",YEAR(A2969))</f>
        <v/>
      </c>
      <c r="C2969" s="153">
        <f>IF(A2969="","",MONTH(A2969))</f>
        <v/>
      </c>
      <c r="D2969" s="153">
        <f>IF(A2969="","",CHOOSE(MONTH(A2969),"Ocak","Şubat","Mart","Nisan","Mayıs","Haziran","Temmuz","Ağustos","Eylül","Ekim","Kasım","Aralık"))</f>
        <v/>
      </c>
      <c r="E2969" s="153">
        <f>IF(A2969="","",ROUNDUP(MONTH(A2969)/3,0))</f>
        <v/>
      </c>
      <c r="F2969" s="153">
        <f>IF(A2969="","",WEEKNUM(A2969,2))</f>
        <v/>
      </c>
      <c r="G2969" s="153">
        <f>IF(A2969="","",WEEKDAY(A2969,2))</f>
        <v/>
      </c>
      <c r="H2969" s="153">
        <f>IF(A2969="","",CHOOSE(WEEKDAY(A2969,2),"Pazartesi","Salı","Çarşamba","Perşembe","Cuma","Cumartesi","Pazar"))</f>
        <v/>
      </c>
    </row>
    <row r="2970" ht="10.5" customHeight="1" s="113">
      <c r="A2970" s="152" t="n">
        <v>44973</v>
      </c>
      <c r="B2970" s="153">
        <f>IF(A2970="","",YEAR(A2970))</f>
        <v/>
      </c>
      <c r="C2970" s="153">
        <f>IF(A2970="","",MONTH(A2970))</f>
        <v/>
      </c>
      <c r="D2970" s="153">
        <f>IF(A2970="","",CHOOSE(MONTH(A2970),"Ocak","Şubat","Mart","Nisan","Mayıs","Haziran","Temmuz","Ağustos","Eylül","Ekim","Kasım","Aralık"))</f>
        <v/>
      </c>
      <c r="E2970" s="153">
        <f>IF(A2970="","",ROUNDUP(MONTH(A2970)/3,0))</f>
        <v/>
      </c>
      <c r="F2970" s="153">
        <f>IF(A2970="","",WEEKNUM(A2970,2))</f>
        <v/>
      </c>
      <c r="G2970" s="153">
        <f>IF(A2970="","",WEEKDAY(A2970,2))</f>
        <v/>
      </c>
      <c r="H2970" s="153">
        <f>IF(A2970="","",CHOOSE(WEEKDAY(A2970,2),"Pazartesi","Salı","Çarşamba","Perşembe","Cuma","Cumartesi","Pazar"))</f>
        <v/>
      </c>
    </row>
    <row r="2971" ht="10.5" customHeight="1" s="113">
      <c r="A2971" s="152" t="n">
        <v>44974</v>
      </c>
      <c r="B2971" s="153">
        <f>IF(A2971="","",YEAR(A2971))</f>
        <v/>
      </c>
      <c r="C2971" s="153">
        <f>IF(A2971="","",MONTH(A2971))</f>
        <v/>
      </c>
      <c r="D2971" s="153">
        <f>IF(A2971="","",CHOOSE(MONTH(A2971),"Ocak","Şubat","Mart","Nisan","Mayıs","Haziran","Temmuz","Ağustos","Eylül","Ekim","Kasım","Aralık"))</f>
        <v/>
      </c>
      <c r="E2971" s="153">
        <f>IF(A2971="","",ROUNDUP(MONTH(A2971)/3,0))</f>
        <v/>
      </c>
      <c r="F2971" s="153">
        <f>IF(A2971="","",WEEKNUM(A2971,2))</f>
        <v/>
      </c>
      <c r="G2971" s="153">
        <f>IF(A2971="","",WEEKDAY(A2971,2))</f>
        <v/>
      </c>
      <c r="H2971" s="153">
        <f>IF(A2971="","",CHOOSE(WEEKDAY(A2971,2),"Pazartesi","Salı","Çarşamba","Perşembe","Cuma","Cumartesi","Pazar"))</f>
        <v/>
      </c>
    </row>
    <row r="2972" ht="10.5" customHeight="1" s="113">
      <c r="A2972" s="152" t="n">
        <v>44975</v>
      </c>
      <c r="B2972" s="153">
        <f>IF(A2972="","",YEAR(A2972))</f>
        <v/>
      </c>
      <c r="C2972" s="153">
        <f>IF(A2972="","",MONTH(A2972))</f>
        <v/>
      </c>
      <c r="D2972" s="153">
        <f>IF(A2972="","",CHOOSE(MONTH(A2972),"Ocak","Şubat","Mart","Nisan","Mayıs","Haziran","Temmuz","Ağustos","Eylül","Ekim","Kasım","Aralık"))</f>
        <v/>
      </c>
      <c r="E2972" s="153">
        <f>IF(A2972="","",ROUNDUP(MONTH(A2972)/3,0))</f>
        <v/>
      </c>
      <c r="F2972" s="153">
        <f>IF(A2972="","",WEEKNUM(A2972,2))</f>
        <v/>
      </c>
      <c r="G2972" s="153">
        <f>IF(A2972="","",WEEKDAY(A2972,2))</f>
        <v/>
      </c>
      <c r="H2972" s="153">
        <f>IF(A2972="","",CHOOSE(WEEKDAY(A2972,2),"Pazartesi","Salı","Çarşamba","Perşembe","Cuma","Cumartesi","Pazar"))</f>
        <v/>
      </c>
    </row>
    <row r="2973" ht="10.5" customHeight="1" s="113">
      <c r="A2973" s="152" t="n">
        <v>44976</v>
      </c>
      <c r="B2973" s="153">
        <f>IF(A2973="","",YEAR(A2973))</f>
        <v/>
      </c>
      <c r="C2973" s="153">
        <f>IF(A2973="","",MONTH(A2973))</f>
        <v/>
      </c>
      <c r="D2973" s="153">
        <f>IF(A2973="","",CHOOSE(MONTH(A2973),"Ocak","Şubat","Mart","Nisan","Mayıs","Haziran","Temmuz","Ağustos","Eylül","Ekim","Kasım","Aralık"))</f>
        <v/>
      </c>
      <c r="E2973" s="153">
        <f>IF(A2973="","",ROUNDUP(MONTH(A2973)/3,0))</f>
        <v/>
      </c>
      <c r="F2973" s="153">
        <f>IF(A2973="","",WEEKNUM(A2973,2))</f>
        <v/>
      </c>
      <c r="G2973" s="153">
        <f>IF(A2973="","",WEEKDAY(A2973,2))</f>
        <v/>
      </c>
      <c r="H2973" s="153">
        <f>IF(A2973="","",CHOOSE(WEEKDAY(A2973,2),"Pazartesi","Salı","Çarşamba","Perşembe","Cuma","Cumartesi","Pazar"))</f>
        <v/>
      </c>
    </row>
    <row r="2974" ht="10.5" customHeight="1" s="113">
      <c r="A2974" s="152" t="n">
        <v>44977</v>
      </c>
      <c r="B2974" s="153">
        <f>IF(A2974="","",YEAR(A2974))</f>
        <v/>
      </c>
      <c r="C2974" s="153">
        <f>IF(A2974="","",MONTH(A2974))</f>
        <v/>
      </c>
      <c r="D2974" s="153">
        <f>IF(A2974="","",CHOOSE(MONTH(A2974),"Ocak","Şubat","Mart","Nisan","Mayıs","Haziran","Temmuz","Ağustos","Eylül","Ekim","Kasım","Aralık"))</f>
        <v/>
      </c>
      <c r="E2974" s="153">
        <f>IF(A2974="","",ROUNDUP(MONTH(A2974)/3,0))</f>
        <v/>
      </c>
      <c r="F2974" s="153">
        <f>IF(A2974="","",WEEKNUM(A2974,2))</f>
        <v/>
      </c>
      <c r="G2974" s="153">
        <f>IF(A2974="","",WEEKDAY(A2974,2))</f>
        <v/>
      </c>
      <c r="H2974" s="153">
        <f>IF(A2974="","",CHOOSE(WEEKDAY(A2974,2),"Pazartesi","Salı","Çarşamba","Perşembe","Cuma","Cumartesi","Pazar"))</f>
        <v/>
      </c>
    </row>
    <row r="2975" ht="10.5" customHeight="1" s="113">
      <c r="A2975" s="152" t="n">
        <v>44978</v>
      </c>
      <c r="B2975" s="153">
        <f>IF(A2975="","",YEAR(A2975))</f>
        <v/>
      </c>
      <c r="C2975" s="153">
        <f>IF(A2975="","",MONTH(A2975))</f>
        <v/>
      </c>
      <c r="D2975" s="153">
        <f>IF(A2975="","",CHOOSE(MONTH(A2975),"Ocak","Şubat","Mart","Nisan","Mayıs","Haziran","Temmuz","Ağustos","Eylül","Ekim","Kasım","Aralık"))</f>
        <v/>
      </c>
      <c r="E2975" s="153">
        <f>IF(A2975="","",ROUNDUP(MONTH(A2975)/3,0))</f>
        <v/>
      </c>
      <c r="F2975" s="153">
        <f>IF(A2975="","",WEEKNUM(A2975,2))</f>
        <v/>
      </c>
      <c r="G2975" s="153">
        <f>IF(A2975="","",WEEKDAY(A2975,2))</f>
        <v/>
      </c>
      <c r="H2975" s="153">
        <f>IF(A2975="","",CHOOSE(WEEKDAY(A2975,2),"Pazartesi","Salı","Çarşamba","Perşembe","Cuma","Cumartesi","Pazar"))</f>
        <v/>
      </c>
    </row>
    <row r="2976" ht="10.5" customHeight="1" s="113">
      <c r="A2976" s="152" t="n">
        <v>44979</v>
      </c>
      <c r="B2976" s="153">
        <f>IF(A2976="","",YEAR(A2976))</f>
        <v/>
      </c>
      <c r="C2976" s="153">
        <f>IF(A2976="","",MONTH(A2976))</f>
        <v/>
      </c>
      <c r="D2976" s="153">
        <f>IF(A2976="","",CHOOSE(MONTH(A2976),"Ocak","Şubat","Mart","Nisan","Mayıs","Haziran","Temmuz","Ağustos","Eylül","Ekim","Kasım","Aralık"))</f>
        <v/>
      </c>
      <c r="E2976" s="153">
        <f>IF(A2976="","",ROUNDUP(MONTH(A2976)/3,0))</f>
        <v/>
      </c>
      <c r="F2976" s="153">
        <f>IF(A2976="","",WEEKNUM(A2976,2))</f>
        <v/>
      </c>
      <c r="G2976" s="153">
        <f>IF(A2976="","",WEEKDAY(A2976,2))</f>
        <v/>
      </c>
      <c r="H2976" s="153">
        <f>IF(A2976="","",CHOOSE(WEEKDAY(A2976,2),"Pazartesi","Salı","Çarşamba","Perşembe","Cuma","Cumartesi","Pazar"))</f>
        <v/>
      </c>
    </row>
    <row r="2977" ht="10.5" customHeight="1" s="113">
      <c r="A2977" s="152" t="n">
        <v>44980</v>
      </c>
      <c r="B2977" s="153">
        <f>IF(A2977="","",YEAR(A2977))</f>
        <v/>
      </c>
      <c r="C2977" s="153">
        <f>IF(A2977="","",MONTH(A2977))</f>
        <v/>
      </c>
      <c r="D2977" s="153">
        <f>IF(A2977="","",CHOOSE(MONTH(A2977),"Ocak","Şubat","Mart","Nisan","Mayıs","Haziran","Temmuz","Ağustos","Eylül","Ekim","Kasım","Aralık"))</f>
        <v/>
      </c>
      <c r="E2977" s="153">
        <f>IF(A2977="","",ROUNDUP(MONTH(A2977)/3,0))</f>
        <v/>
      </c>
      <c r="F2977" s="153">
        <f>IF(A2977="","",WEEKNUM(A2977,2))</f>
        <v/>
      </c>
      <c r="G2977" s="153">
        <f>IF(A2977="","",WEEKDAY(A2977,2))</f>
        <v/>
      </c>
      <c r="H2977" s="153">
        <f>IF(A2977="","",CHOOSE(WEEKDAY(A2977,2),"Pazartesi","Salı","Çarşamba","Perşembe","Cuma","Cumartesi","Pazar"))</f>
        <v/>
      </c>
    </row>
    <row r="2978" ht="10.5" customHeight="1" s="113">
      <c r="A2978" s="152" t="n">
        <v>44981</v>
      </c>
      <c r="B2978" s="153">
        <f>IF(A2978="","",YEAR(A2978))</f>
        <v/>
      </c>
      <c r="C2978" s="153">
        <f>IF(A2978="","",MONTH(A2978))</f>
        <v/>
      </c>
      <c r="D2978" s="153">
        <f>IF(A2978="","",CHOOSE(MONTH(A2978),"Ocak","Şubat","Mart","Nisan","Mayıs","Haziran","Temmuz","Ağustos","Eylül","Ekim","Kasım","Aralık"))</f>
        <v/>
      </c>
      <c r="E2978" s="153">
        <f>IF(A2978="","",ROUNDUP(MONTH(A2978)/3,0))</f>
        <v/>
      </c>
      <c r="F2978" s="153">
        <f>IF(A2978="","",WEEKNUM(A2978,2))</f>
        <v/>
      </c>
      <c r="G2978" s="153">
        <f>IF(A2978="","",WEEKDAY(A2978,2))</f>
        <v/>
      </c>
      <c r="H2978" s="153">
        <f>IF(A2978="","",CHOOSE(WEEKDAY(A2978,2),"Pazartesi","Salı","Çarşamba","Perşembe","Cuma","Cumartesi","Pazar"))</f>
        <v/>
      </c>
    </row>
    <row r="2979" ht="10.5" customHeight="1" s="113">
      <c r="A2979" s="152" t="n">
        <v>44982</v>
      </c>
      <c r="B2979" s="153">
        <f>IF(A2979="","",YEAR(A2979))</f>
        <v/>
      </c>
      <c r="C2979" s="153">
        <f>IF(A2979="","",MONTH(A2979))</f>
        <v/>
      </c>
      <c r="D2979" s="153">
        <f>IF(A2979="","",CHOOSE(MONTH(A2979),"Ocak","Şubat","Mart","Nisan","Mayıs","Haziran","Temmuz","Ağustos","Eylül","Ekim","Kasım","Aralık"))</f>
        <v/>
      </c>
      <c r="E2979" s="153">
        <f>IF(A2979="","",ROUNDUP(MONTH(A2979)/3,0))</f>
        <v/>
      </c>
      <c r="F2979" s="153">
        <f>IF(A2979="","",WEEKNUM(A2979,2))</f>
        <v/>
      </c>
      <c r="G2979" s="153">
        <f>IF(A2979="","",WEEKDAY(A2979,2))</f>
        <v/>
      </c>
      <c r="H2979" s="153">
        <f>IF(A2979="","",CHOOSE(WEEKDAY(A2979,2),"Pazartesi","Salı","Çarşamba","Perşembe","Cuma","Cumartesi","Pazar"))</f>
        <v/>
      </c>
    </row>
    <row r="2980" ht="10.5" customHeight="1" s="113">
      <c r="A2980" s="152" t="n">
        <v>44983</v>
      </c>
      <c r="B2980" s="153">
        <f>IF(A2980="","",YEAR(A2980))</f>
        <v/>
      </c>
      <c r="C2980" s="153">
        <f>IF(A2980="","",MONTH(A2980))</f>
        <v/>
      </c>
      <c r="D2980" s="153">
        <f>IF(A2980="","",CHOOSE(MONTH(A2980),"Ocak","Şubat","Mart","Nisan","Mayıs","Haziran","Temmuz","Ağustos","Eylül","Ekim","Kasım","Aralık"))</f>
        <v/>
      </c>
      <c r="E2980" s="153">
        <f>IF(A2980="","",ROUNDUP(MONTH(A2980)/3,0))</f>
        <v/>
      </c>
      <c r="F2980" s="153">
        <f>IF(A2980="","",WEEKNUM(A2980,2))</f>
        <v/>
      </c>
      <c r="G2980" s="153">
        <f>IF(A2980="","",WEEKDAY(A2980,2))</f>
        <v/>
      </c>
      <c r="H2980" s="153">
        <f>IF(A2980="","",CHOOSE(WEEKDAY(A2980,2),"Pazartesi","Salı","Çarşamba","Perşembe","Cuma","Cumartesi","Pazar"))</f>
        <v/>
      </c>
    </row>
    <row r="2981" ht="10.5" customHeight="1" s="113">
      <c r="A2981" s="152" t="n">
        <v>44984</v>
      </c>
      <c r="B2981" s="153">
        <f>IF(A2981="","",YEAR(A2981))</f>
        <v/>
      </c>
      <c r="C2981" s="153">
        <f>IF(A2981="","",MONTH(A2981))</f>
        <v/>
      </c>
      <c r="D2981" s="153">
        <f>IF(A2981="","",CHOOSE(MONTH(A2981),"Ocak","Şubat","Mart","Nisan","Mayıs","Haziran","Temmuz","Ağustos","Eylül","Ekim","Kasım","Aralık"))</f>
        <v/>
      </c>
      <c r="E2981" s="153">
        <f>IF(A2981="","",ROUNDUP(MONTH(A2981)/3,0))</f>
        <v/>
      </c>
      <c r="F2981" s="153">
        <f>IF(A2981="","",WEEKNUM(A2981,2))</f>
        <v/>
      </c>
      <c r="G2981" s="153">
        <f>IF(A2981="","",WEEKDAY(A2981,2))</f>
        <v/>
      </c>
      <c r="H2981" s="153">
        <f>IF(A2981="","",CHOOSE(WEEKDAY(A2981,2),"Pazartesi","Salı","Çarşamba","Perşembe","Cuma","Cumartesi","Pazar"))</f>
        <v/>
      </c>
    </row>
    <row r="2982" ht="10.5" customHeight="1" s="113">
      <c r="A2982" s="152" t="n">
        <v>44985</v>
      </c>
      <c r="B2982" s="153">
        <f>IF(A2982="","",YEAR(A2982))</f>
        <v/>
      </c>
      <c r="C2982" s="153">
        <f>IF(A2982="","",MONTH(A2982))</f>
        <v/>
      </c>
      <c r="D2982" s="153">
        <f>IF(A2982="","",CHOOSE(MONTH(A2982),"Ocak","Şubat","Mart","Nisan","Mayıs","Haziran","Temmuz","Ağustos","Eylül","Ekim","Kasım","Aralık"))</f>
        <v/>
      </c>
      <c r="E2982" s="153">
        <f>IF(A2982="","",ROUNDUP(MONTH(A2982)/3,0))</f>
        <v/>
      </c>
      <c r="F2982" s="153">
        <f>IF(A2982="","",WEEKNUM(A2982,2))</f>
        <v/>
      </c>
      <c r="G2982" s="153">
        <f>IF(A2982="","",WEEKDAY(A2982,2))</f>
        <v/>
      </c>
      <c r="H2982" s="153">
        <f>IF(A2982="","",CHOOSE(WEEKDAY(A2982,2),"Pazartesi","Salı","Çarşamba","Perşembe","Cuma","Cumartesi","Pazar"))</f>
        <v/>
      </c>
    </row>
    <row r="2983" ht="10.5" customHeight="1" s="113">
      <c r="A2983" s="152" t="n">
        <v>44986</v>
      </c>
      <c r="B2983" s="153">
        <f>IF(A2983="","",YEAR(A2983))</f>
        <v/>
      </c>
      <c r="C2983" s="153">
        <f>IF(A2983="","",MONTH(A2983))</f>
        <v/>
      </c>
      <c r="D2983" s="153">
        <f>IF(A2983="","",CHOOSE(MONTH(A2983),"Ocak","Şubat","Mart","Nisan","Mayıs","Haziran","Temmuz","Ağustos","Eylül","Ekim","Kasım","Aralık"))</f>
        <v/>
      </c>
      <c r="E2983" s="153">
        <f>IF(A2983="","",ROUNDUP(MONTH(A2983)/3,0))</f>
        <v/>
      </c>
      <c r="F2983" s="153">
        <f>IF(A2983="","",WEEKNUM(A2983,2))</f>
        <v/>
      </c>
      <c r="G2983" s="153">
        <f>IF(A2983="","",WEEKDAY(A2983,2))</f>
        <v/>
      </c>
      <c r="H2983" s="153">
        <f>IF(A2983="","",CHOOSE(WEEKDAY(A2983,2),"Pazartesi","Salı","Çarşamba","Perşembe","Cuma","Cumartesi","Pazar"))</f>
        <v/>
      </c>
    </row>
    <row r="2984" ht="10.5" customHeight="1" s="113">
      <c r="A2984" s="152" t="n">
        <v>44987</v>
      </c>
      <c r="B2984" s="153">
        <f>IF(A2984="","",YEAR(A2984))</f>
        <v/>
      </c>
      <c r="C2984" s="153">
        <f>IF(A2984="","",MONTH(A2984))</f>
        <v/>
      </c>
      <c r="D2984" s="153">
        <f>IF(A2984="","",CHOOSE(MONTH(A2984),"Ocak","Şubat","Mart","Nisan","Mayıs","Haziran","Temmuz","Ağustos","Eylül","Ekim","Kasım","Aralık"))</f>
        <v/>
      </c>
      <c r="E2984" s="153">
        <f>IF(A2984="","",ROUNDUP(MONTH(A2984)/3,0))</f>
        <v/>
      </c>
      <c r="F2984" s="153">
        <f>IF(A2984="","",WEEKNUM(A2984,2))</f>
        <v/>
      </c>
      <c r="G2984" s="153">
        <f>IF(A2984="","",WEEKDAY(A2984,2))</f>
        <v/>
      </c>
      <c r="H2984" s="153">
        <f>IF(A2984="","",CHOOSE(WEEKDAY(A2984,2),"Pazartesi","Salı","Çarşamba","Perşembe","Cuma","Cumartesi","Pazar"))</f>
        <v/>
      </c>
    </row>
    <row r="2985" ht="10.5" customHeight="1" s="113">
      <c r="A2985" s="152" t="n">
        <v>44988</v>
      </c>
      <c r="B2985" s="153">
        <f>IF(A2985="","",YEAR(A2985))</f>
        <v/>
      </c>
      <c r="C2985" s="153">
        <f>IF(A2985="","",MONTH(A2985))</f>
        <v/>
      </c>
      <c r="D2985" s="153">
        <f>IF(A2985="","",CHOOSE(MONTH(A2985),"Ocak","Şubat","Mart","Nisan","Mayıs","Haziran","Temmuz","Ağustos","Eylül","Ekim","Kasım","Aralık"))</f>
        <v/>
      </c>
      <c r="E2985" s="153">
        <f>IF(A2985="","",ROUNDUP(MONTH(A2985)/3,0))</f>
        <v/>
      </c>
      <c r="F2985" s="153">
        <f>IF(A2985="","",WEEKNUM(A2985,2))</f>
        <v/>
      </c>
      <c r="G2985" s="153">
        <f>IF(A2985="","",WEEKDAY(A2985,2))</f>
        <v/>
      </c>
      <c r="H2985" s="153">
        <f>IF(A2985="","",CHOOSE(WEEKDAY(A2985,2),"Pazartesi","Salı","Çarşamba","Perşembe","Cuma","Cumartesi","Pazar"))</f>
        <v/>
      </c>
    </row>
    <row r="2986" ht="10.5" customHeight="1" s="113">
      <c r="A2986" s="152" t="n">
        <v>44989</v>
      </c>
      <c r="B2986" s="153">
        <f>IF(A2986="","",YEAR(A2986))</f>
        <v/>
      </c>
      <c r="C2986" s="153">
        <f>IF(A2986="","",MONTH(A2986))</f>
        <v/>
      </c>
      <c r="D2986" s="153">
        <f>IF(A2986="","",CHOOSE(MONTH(A2986),"Ocak","Şubat","Mart","Nisan","Mayıs","Haziran","Temmuz","Ağustos","Eylül","Ekim","Kasım","Aralık"))</f>
        <v/>
      </c>
      <c r="E2986" s="153">
        <f>IF(A2986="","",ROUNDUP(MONTH(A2986)/3,0))</f>
        <v/>
      </c>
      <c r="F2986" s="153">
        <f>IF(A2986="","",WEEKNUM(A2986,2))</f>
        <v/>
      </c>
      <c r="G2986" s="153">
        <f>IF(A2986="","",WEEKDAY(A2986,2))</f>
        <v/>
      </c>
      <c r="H2986" s="153">
        <f>IF(A2986="","",CHOOSE(WEEKDAY(A2986,2),"Pazartesi","Salı","Çarşamba","Perşembe","Cuma","Cumartesi","Pazar"))</f>
        <v/>
      </c>
    </row>
    <row r="2987" ht="10.5" customHeight="1" s="113">
      <c r="A2987" s="152" t="n">
        <v>44990</v>
      </c>
      <c r="B2987" s="153">
        <f>IF(A2987="","",YEAR(A2987))</f>
        <v/>
      </c>
      <c r="C2987" s="153">
        <f>IF(A2987="","",MONTH(A2987))</f>
        <v/>
      </c>
      <c r="D2987" s="153">
        <f>IF(A2987="","",CHOOSE(MONTH(A2987),"Ocak","Şubat","Mart","Nisan","Mayıs","Haziran","Temmuz","Ağustos","Eylül","Ekim","Kasım","Aralık"))</f>
        <v/>
      </c>
      <c r="E2987" s="153">
        <f>IF(A2987="","",ROUNDUP(MONTH(A2987)/3,0))</f>
        <v/>
      </c>
      <c r="F2987" s="153">
        <f>IF(A2987="","",WEEKNUM(A2987,2))</f>
        <v/>
      </c>
      <c r="G2987" s="153">
        <f>IF(A2987="","",WEEKDAY(A2987,2))</f>
        <v/>
      </c>
      <c r="H2987" s="153">
        <f>IF(A2987="","",CHOOSE(WEEKDAY(A2987,2),"Pazartesi","Salı","Çarşamba","Perşembe","Cuma","Cumartesi","Pazar"))</f>
        <v/>
      </c>
    </row>
    <row r="2988" ht="10.5" customHeight="1" s="113">
      <c r="A2988" s="152" t="n">
        <v>44991</v>
      </c>
      <c r="B2988" s="153">
        <f>IF(A2988="","",YEAR(A2988))</f>
        <v/>
      </c>
      <c r="C2988" s="153">
        <f>IF(A2988="","",MONTH(A2988))</f>
        <v/>
      </c>
      <c r="D2988" s="153">
        <f>IF(A2988="","",CHOOSE(MONTH(A2988),"Ocak","Şubat","Mart","Nisan","Mayıs","Haziran","Temmuz","Ağustos","Eylül","Ekim","Kasım","Aralık"))</f>
        <v/>
      </c>
      <c r="E2988" s="153">
        <f>IF(A2988="","",ROUNDUP(MONTH(A2988)/3,0))</f>
        <v/>
      </c>
      <c r="F2988" s="153">
        <f>IF(A2988="","",WEEKNUM(A2988,2))</f>
        <v/>
      </c>
      <c r="G2988" s="153">
        <f>IF(A2988="","",WEEKDAY(A2988,2))</f>
        <v/>
      </c>
      <c r="H2988" s="153">
        <f>IF(A2988="","",CHOOSE(WEEKDAY(A2988,2),"Pazartesi","Salı","Çarşamba","Perşembe","Cuma","Cumartesi","Pazar"))</f>
        <v/>
      </c>
    </row>
    <row r="2989" ht="10.5" customHeight="1" s="113">
      <c r="A2989" s="152" t="n">
        <v>44992</v>
      </c>
      <c r="B2989" s="153">
        <f>IF(A2989="","",YEAR(A2989))</f>
        <v/>
      </c>
      <c r="C2989" s="153">
        <f>IF(A2989="","",MONTH(A2989))</f>
        <v/>
      </c>
      <c r="D2989" s="153">
        <f>IF(A2989="","",CHOOSE(MONTH(A2989),"Ocak","Şubat","Mart","Nisan","Mayıs","Haziran","Temmuz","Ağustos","Eylül","Ekim","Kasım","Aralık"))</f>
        <v/>
      </c>
      <c r="E2989" s="153">
        <f>IF(A2989="","",ROUNDUP(MONTH(A2989)/3,0))</f>
        <v/>
      </c>
      <c r="F2989" s="153">
        <f>IF(A2989="","",WEEKNUM(A2989,2))</f>
        <v/>
      </c>
      <c r="G2989" s="153">
        <f>IF(A2989="","",WEEKDAY(A2989,2))</f>
        <v/>
      </c>
      <c r="H2989" s="153">
        <f>IF(A2989="","",CHOOSE(WEEKDAY(A2989,2),"Pazartesi","Salı","Çarşamba","Perşembe","Cuma","Cumartesi","Pazar"))</f>
        <v/>
      </c>
    </row>
    <row r="2990" ht="10.5" customHeight="1" s="113">
      <c r="A2990" s="152" t="n">
        <v>44993</v>
      </c>
      <c r="B2990" s="153">
        <f>IF(A2990="","",YEAR(A2990))</f>
        <v/>
      </c>
      <c r="C2990" s="153">
        <f>IF(A2990="","",MONTH(A2990))</f>
        <v/>
      </c>
      <c r="D2990" s="153">
        <f>IF(A2990="","",CHOOSE(MONTH(A2990),"Ocak","Şubat","Mart","Nisan","Mayıs","Haziran","Temmuz","Ağustos","Eylül","Ekim","Kasım","Aralık"))</f>
        <v/>
      </c>
      <c r="E2990" s="153">
        <f>IF(A2990="","",ROUNDUP(MONTH(A2990)/3,0))</f>
        <v/>
      </c>
      <c r="F2990" s="153">
        <f>IF(A2990="","",WEEKNUM(A2990,2))</f>
        <v/>
      </c>
      <c r="G2990" s="153">
        <f>IF(A2990="","",WEEKDAY(A2990,2))</f>
        <v/>
      </c>
      <c r="H2990" s="153">
        <f>IF(A2990="","",CHOOSE(WEEKDAY(A2990,2),"Pazartesi","Salı","Çarşamba","Perşembe","Cuma","Cumartesi","Pazar"))</f>
        <v/>
      </c>
    </row>
    <row r="2991" ht="10.5" customHeight="1" s="113">
      <c r="A2991" s="152" t="n">
        <v>44994</v>
      </c>
      <c r="B2991" s="153">
        <f>IF(A2991="","",YEAR(A2991))</f>
        <v/>
      </c>
      <c r="C2991" s="153">
        <f>IF(A2991="","",MONTH(A2991))</f>
        <v/>
      </c>
      <c r="D2991" s="153">
        <f>IF(A2991="","",CHOOSE(MONTH(A2991),"Ocak","Şubat","Mart","Nisan","Mayıs","Haziran","Temmuz","Ağustos","Eylül","Ekim","Kasım","Aralık"))</f>
        <v/>
      </c>
      <c r="E2991" s="153">
        <f>IF(A2991="","",ROUNDUP(MONTH(A2991)/3,0))</f>
        <v/>
      </c>
      <c r="F2991" s="153">
        <f>IF(A2991="","",WEEKNUM(A2991,2))</f>
        <v/>
      </c>
      <c r="G2991" s="153">
        <f>IF(A2991="","",WEEKDAY(A2991,2))</f>
        <v/>
      </c>
      <c r="H2991" s="153">
        <f>IF(A2991="","",CHOOSE(WEEKDAY(A2991,2),"Pazartesi","Salı","Çarşamba","Perşembe","Cuma","Cumartesi","Pazar"))</f>
        <v/>
      </c>
    </row>
    <row r="2992" ht="10.5" customHeight="1" s="113">
      <c r="A2992" s="152" t="n">
        <v>44995</v>
      </c>
      <c r="B2992" s="153">
        <f>IF(A2992="","",YEAR(A2992))</f>
        <v/>
      </c>
      <c r="C2992" s="153">
        <f>IF(A2992="","",MONTH(A2992))</f>
        <v/>
      </c>
      <c r="D2992" s="153">
        <f>IF(A2992="","",CHOOSE(MONTH(A2992),"Ocak","Şubat","Mart","Nisan","Mayıs","Haziran","Temmuz","Ağustos","Eylül","Ekim","Kasım","Aralık"))</f>
        <v/>
      </c>
      <c r="E2992" s="153">
        <f>IF(A2992="","",ROUNDUP(MONTH(A2992)/3,0))</f>
        <v/>
      </c>
      <c r="F2992" s="153">
        <f>IF(A2992="","",WEEKNUM(A2992,2))</f>
        <v/>
      </c>
      <c r="G2992" s="153">
        <f>IF(A2992="","",WEEKDAY(A2992,2))</f>
        <v/>
      </c>
      <c r="H2992" s="153">
        <f>IF(A2992="","",CHOOSE(WEEKDAY(A2992,2),"Pazartesi","Salı","Çarşamba","Perşembe","Cuma","Cumartesi","Pazar"))</f>
        <v/>
      </c>
    </row>
    <row r="2993" ht="10.5" customHeight="1" s="113">
      <c r="A2993" s="152" t="n">
        <v>44996</v>
      </c>
      <c r="B2993" s="153">
        <f>IF(A2993="","",YEAR(A2993))</f>
        <v/>
      </c>
      <c r="C2993" s="153">
        <f>IF(A2993="","",MONTH(A2993))</f>
        <v/>
      </c>
      <c r="D2993" s="153">
        <f>IF(A2993="","",CHOOSE(MONTH(A2993),"Ocak","Şubat","Mart","Nisan","Mayıs","Haziran","Temmuz","Ağustos","Eylül","Ekim","Kasım","Aralık"))</f>
        <v/>
      </c>
      <c r="E2993" s="153">
        <f>IF(A2993="","",ROUNDUP(MONTH(A2993)/3,0))</f>
        <v/>
      </c>
      <c r="F2993" s="153">
        <f>IF(A2993="","",WEEKNUM(A2993,2))</f>
        <v/>
      </c>
      <c r="G2993" s="153">
        <f>IF(A2993="","",WEEKDAY(A2993,2))</f>
        <v/>
      </c>
      <c r="H2993" s="153">
        <f>IF(A2993="","",CHOOSE(WEEKDAY(A2993,2),"Pazartesi","Salı","Çarşamba","Perşembe","Cuma","Cumartesi","Pazar"))</f>
        <v/>
      </c>
    </row>
    <row r="2994" ht="10.5" customHeight="1" s="113">
      <c r="A2994" s="152" t="n">
        <v>44997</v>
      </c>
      <c r="B2994" s="153">
        <f>IF(A2994="","",YEAR(A2994))</f>
        <v/>
      </c>
      <c r="C2994" s="153">
        <f>IF(A2994="","",MONTH(A2994))</f>
        <v/>
      </c>
      <c r="D2994" s="153">
        <f>IF(A2994="","",CHOOSE(MONTH(A2994),"Ocak","Şubat","Mart","Nisan","Mayıs","Haziran","Temmuz","Ağustos","Eylül","Ekim","Kasım","Aralık"))</f>
        <v/>
      </c>
      <c r="E2994" s="153">
        <f>IF(A2994="","",ROUNDUP(MONTH(A2994)/3,0))</f>
        <v/>
      </c>
      <c r="F2994" s="153">
        <f>IF(A2994="","",WEEKNUM(A2994,2))</f>
        <v/>
      </c>
      <c r="G2994" s="153">
        <f>IF(A2994="","",WEEKDAY(A2994,2))</f>
        <v/>
      </c>
      <c r="H2994" s="153">
        <f>IF(A2994="","",CHOOSE(WEEKDAY(A2994,2),"Pazartesi","Salı","Çarşamba","Perşembe","Cuma","Cumartesi","Pazar"))</f>
        <v/>
      </c>
    </row>
    <row r="2995" ht="10.5" customHeight="1" s="113">
      <c r="A2995" s="152" t="n">
        <v>44998</v>
      </c>
      <c r="B2995" s="153">
        <f>IF(A2995="","",YEAR(A2995))</f>
        <v/>
      </c>
      <c r="C2995" s="153">
        <f>IF(A2995="","",MONTH(A2995))</f>
        <v/>
      </c>
      <c r="D2995" s="153">
        <f>IF(A2995="","",CHOOSE(MONTH(A2995),"Ocak","Şubat","Mart","Nisan","Mayıs","Haziran","Temmuz","Ağustos","Eylül","Ekim","Kasım","Aralık"))</f>
        <v/>
      </c>
      <c r="E2995" s="153">
        <f>IF(A2995="","",ROUNDUP(MONTH(A2995)/3,0))</f>
        <v/>
      </c>
      <c r="F2995" s="153">
        <f>IF(A2995="","",WEEKNUM(A2995,2))</f>
        <v/>
      </c>
      <c r="G2995" s="153">
        <f>IF(A2995="","",WEEKDAY(A2995,2))</f>
        <v/>
      </c>
      <c r="H2995" s="153">
        <f>IF(A2995="","",CHOOSE(WEEKDAY(A2995,2),"Pazartesi","Salı","Çarşamba","Perşembe","Cuma","Cumartesi","Pazar"))</f>
        <v/>
      </c>
    </row>
    <row r="2996" ht="10.5" customHeight="1" s="113">
      <c r="A2996" s="152" t="n">
        <v>44999</v>
      </c>
      <c r="B2996" s="153">
        <f>IF(A2996="","",YEAR(A2996))</f>
        <v/>
      </c>
      <c r="C2996" s="153">
        <f>IF(A2996="","",MONTH(A2996))</f>
        <v/>
      </c>
      <c r="D2996" s="153">
        <f>IF(A2996="","",CHOOSE(MONTH(A2996),"Ocak","Şubat","Mart","Nisan","Mayıs","Haziran","Temmuz","Ağustos","Eylül","Ekim","Kasım","Aralık"))</f>
        <v/>
      </c>
      <c r="E2996" s="153">
        <f>IF(A2996="","",ROUNDUP(MONTH(A2996)/3,0))</f>
        <v/>
      </c>
      <c r="F2996" s="153">
        <f>IF(A2996="","",WEEKNUM(A2996,2))</f>
        <v/>
      </c>
      <c r="G2996" s="153">
        <f>IF(A2996="","",WEEKDAY(A2996,2))</f>
        <v/>
      </c>
      <c r="H2996" s="153">
        <f>IF(A2996="","",CHOOSE(WEEKDAY(A2996,2),"Pazartesi","Salı","Çarşamba","Perşembe","Cuma","Cumartesi","Pazar"))</f>
        <v/>
      </c>
    </row>
    <row r="2997" ht="10.5" customHeight="1" s="113">
      <c r="A2997" s="152" t="n">
        <v>45000</v>
      </c>
      <c r="B2997" s="153">
        <f>IF(A2997="","",YEAR(A2997))</f>
        <v/>
      </c>
      <c r="C2997" s="153">
        <f>IF(A2997="","",MONTH(A2997))</f>
        <v/>
      </c>
      <c r="D2997" s="153">
        <f>IF(A2997="","",CHOOSE(MONTH(A2997),"Ocak","Şubat","Mart","Nisan","Mayıs","Haziran","Temmuz","Ağustos","Eylül","Ekim","Kasım","Aralık"))</f>
        <v/>
      </c>
      <c r="E2997" s="153">
        <f>IF(A2997="","",ROUNDUP(MONTH(A2997)/3,0))</f>
        <v/>
      </c>
      <c r="F2997" s="153">
        <f>IF(A2997="","",WEEKNUM(A2997,2))</f>
        <v/>
      </c>
      <c r="G2997" s="153">
        <f>IF(A2997="","",WEEKDAY(A2997,2))</f>
        <v/>
      </c>
      <c r="H2997" s="153">
        <f>IF(A2997="","",CHOOSE(WEEKDAY(A2997,2),"Pazartesi","Salı","Çarşamba","Perşembe","Cuma","Cumartesi","Pazar"))</f>
        <v/>
      </c>
    </row>
    <row r="2998" ht="10.5" customHeight="1" s="113">
      <c r="A2998" s="152" t="n">
        <v>45001</v>
      </c>
      <c r="B2998" s="153">
        <f>IF(A2998="","",YEAR(A2998))</f>
        <v/>
      </c>
      <c r="C2998" s="153">
        <f>IF(A2998="","",MONTH(A2998))</f>
        <v/>
      </c>
      <c r="D2998" s="153">
        <f>IF(A2998="","",CHOOSE(MONTH(A2998),"Ocak","Şubat","Mart","Nisan","Mayıs","Haziran","Temmuz","Ağustos","Eylül","Ekim","Kasım","Aralık"))</f>
        <v/>
      </c>
      <c r="E2998" s="153">
        <f>IF(A2998="","",ROUNDUP(MONTH(A2998)/3,0))</f>
        <v/>
      </c>
      <c r="F2998" s="153">
        <f>IF(A2998="","",WEEKNUM(A2998,2))</f>
        <v/>
      </c>
      <c r="G2998" s="153">
        <f>IF(A2998="","",WEEKDAY(A2998,2))</f>
        <v/>
      </c>
      <c r="H2998" s="153">
        <f>IF(A2998="","",CHOOSE(WEEKDAY(A2998,2),"Pazartesi","Salı","Çarşamba","Perşembe","Cuma","Cumartesi","Pazar"))</f>
        <v/>
      </c>
    </row>
    <row r="2999" ht="10.5" customHeight="1" s="113">
      <c r="A2999" s="152" t="n">
        <v>45002</v>
      </c>
      <c r="B2999" s="153">
        <f>IF(A2999="","",YEAR(A2999))</f>
        <v/>
      </c>
      <c r="C2999" s="153">
        <f>IF(A2999="","",MONTH(A2999))</f>
        <v/>
      </c>
      <c r="D2999" s="153">
        <f>IF(A2999="","",CHOOSE(MONTH(A2999),"Ocak","Şubat","Mart","Nisan","Mayıs","Haziran","Temmuz","Ağustos","Eylül","Ekim","Kasım","Aralık"))</f>
        <v/>
      </c>
      <c r="E2999" s="153">
        <f>IF(A2999="","",ROUNDUP(MONTH(A2999)/3,0))</f>
        <v/>
      </c>
      <c r="F2999" s="153">
        <f>IF(A2999="","",WEEKNUM(A2999,2))</f>
        <v/>
      </c>
      <c r="G2999" s="153">
        <f>IF(A2999="","",WEEKDAY(A2999,2))</f>
        <v/>
      </c>
      <c r="H2999" s="153">
        <f>IF(A2999="","",CHOOSE(WEEKDAY(A2999,2),"Pazartesi","Salı","Çarşamba","Perşembe","Cuma","Cumartesi","Pazar"))</f>
        <v/>
      </c>
    </row>
    <row r="3000" ht="10.5" customHeight="1" s="113">
      <c r="A3000" s="152" t="n">
        <v>45003</v>
      </c>
      <c r="B3000" s="153">
        <f>IF(A3000="","",YEAR(A3000))</f>
        <v/>
      </c>
      <c r="C3000" s="153">
        <f>IF(A3000="","",MONTH(A3000))</f>
        <v/>
      </c>
      <c r="D3000" s="153">
        <f>IF(A3000="","",CHOOSE(MONTH(A3000),"Ocak","Şubat","Mart","Nisan","Mayıs","Haziran","Temmuz","Ağustos","Eylül","Ekim","Kasım","Aralık"))</f>
        <v/>
      </c>
      <c r="E3000" s="153">
        <f>IF(A3000="","",ROUNDUP(MONTH(A3000)/3,0))</f>
        <v/>
      </c>
      <c r="F3000" s="153">
        <f>IF(A3000="","",WEEKNUM(A3000,2))</f>
        <v/>
      </c>
      <c r="G3000" s="153">
        <f>IF(A3000="","",WEEKDAY(A3000,2))</f>
        <v/>
      </c>
      <c r="H3000" s="153">
        <f>IF(A3000="","",CHOOSE(WEEKDAY(A3000,2),"Pazartesi","Salı","Çarşamba","Perşembe","Cuma","Cumartesi","Pazar"))</f>
        <v/>
      </c>
    </row>
    <row r="3001" ht="10.5" customHeight="1" s="113">
      <c r="A3001" s="152" t="n">
        <v>45004</v>
      </c>
      <c r="B3001" s="153">
        <f>IF(A3001="","",YEAR(A3001))</f>
        <v/>
      </c>
      <c r="C3001" s="153">
        <f>IF(A3001="","",MONTH(A3001))</f>
        <v/>
      </c>
      <c r="D3001" s="153">
        <f>IF(A3001="","",CHOOSE(MONTH(A3001),"Ocak","Şubat","Mart","Nisan","Mayıs","Haziran","Temmuz","Ağustos","Eylül","Ekim","Kasım","Aralık"))</f>
        <v/>
      </c>
      <c r="E3001" s="153">
        <f>IF(A3001="","",ROUNDUP(MONTH(A3001)/3,0))</f>
        <v/>
      </c>
      <c r="F3001" s="153">
        <f>IF(A3001="","",WEEKNUM(A3001,2))</f>
        <v/>
      </c>
      <c r="G3001" s="153">
        <f>IF(A3001="","",WEEKDAY(A3001,2))</f>
        <v/>
      </c>
      <c r="H3001" s="153">
        <f>IF(A3001="","",CHOOSE(WEEKDAY(A3001,2),"Pazartesi","Salı","Çarşamba","Perşembe","Cuma","Cumartesi","Pazar"))</f>
        <v/>
      </c>
    </row>
    <row r="3002" ht="10.5" customHeight="1" s="113">
      <c r="A3002" s="152" t="n">
        <v>45005</v>
      </c>
      <c r="B3002" s="153">
        <f>IF(A3002="","",YEAR(A3002))</f>
        <v/>
      </c>
      <c r="C3002" s="153">
        <f>IF(A3002="","",MONTH(A3002))</f>
        <v/>
      </c>
      <c r="D3002" s="153">
        <f>IF(A3002="","",CHOOSE(MONTH(A3002),"Ocak","Şubat","Mart","Nisan","Mayıs","Haziran","Temmuz","Ağustos","Eylül","Ekim","Kasım","Aralık"))</f>
        <v/>
      </c>
      <c r="E3002" s="153">
        <f>IF(A3002="","",ROUNDUP(MONTH(A3002)/3,0))</f>
        <v/>
      </c>
      <c r="F3002" s="153">
        <f>IF(A3002="","",WEEKNUM(A3002,2))</f>
        <v/>
      </c>
      <c r="G3002" s="153">
        <f>IF(A3002="","",WEEKDAY(A3002,2))</f>
        <v/>
      </c>
      <c r="H3002" s="153">
        <f>IF(A3002="","",CHOOSE(WEEKDAY(A3002,2),"Pazartesi","Salı","Çarşamba","Perşembe","Cuma","Cumartesi","Pazar"))</f>
        <v/>
      </c>
    </row>
    <row r="3003" ht="10.5" customHeight="1" s="113">
      <c r="A3003" s="152" t="n">
        <v>45006</v>
      </c>
      <c r="B3003" s="153">
        <f>IF(A3003="","",YEAR(A3003))</f>
        <v/>
      </c>
      <c r="C3003" s="153">
        <f>IF(A3003="","",MONTH(A3003))</f>
        <v/>
      </c>
      <c r="D3003" s="153">
        <f>IF(A3003="","",CHOOSE(MONTH(A3003),"Ocak","Şubat","Mart","Nisan","Mayıs","Haziran","Temmuz","Ağustos","Eylül","Ekim","Kasım","Aralık"))</f>
        <v/>
      </c>
      <c r="E3003" s="153">
        <f>IF(A3003="","",ROUNDUP(MONTH(A3003)/3,0))</f>
        <v/>
      </c>
      <c r="F3003" s="153">
        <f>IF(A3003="","",WEEKNUM(A3003,2))</f>
        <v/>
      </c>
      <c r="G3003" s="153">
        <f>IF(A3003="","",WEEKDAY(A3003,2))</f>
        <v/>
      </c>
      <c r="H3003" s="153">
        <f>IF(A3003="","",CHOOSE(WEEKDAY(A3003,2),"Pazartesi","Salı","Çarşamba","Perşembe","Cuma","Cumartesi","Pazar"))</f>
        <v/>
      </c>
    </row>
    <row r="3004" ht="10.5" customHeight="1" s="113">
      <c r="A3004" s="152" t="n">
        <v>45007</v>
      </c>
      <c r="B3004" s="153">
        <f>IF(A3004="","",YEAR(A3004))</f>
        <v/>
      </c>
      <c r="C3004" s="153">
        <f>IF(A3004="","",MONTH(A3004))</f>
        <v/>
      </c>
      <c r="D3004" s="153">
        <f>IF(A3004="","",CHOOSE(MONTH(A3004),"Ocak","Şubat","Mart","Nisan","Mayıs","Haziran","Temmuz","Ağustos","Eylül","Ekim","Kasım","Aralık"))</f>
        <v/>
      </c>
      <c r="E3004" s="153">
        <f>IF(A3004="","",ROUNDUP(MONTH(A3004)/3,0))</f>
        <v/>
      </c>
      <c r="F3004" s="153">
        <f>IF(A3004="","",WEEKNUM(A3004,2))</f>
        <v/>
      </c>
      <c r="G3004" s="153">
        <f>IF(A3004="","",WEEKDAY(A3004,2))</f>
        <v/>
      </c>
      <c r="H3004" s="153">
        <f>IF(A3004="","",CHOOSE(WEEKDAY(A3004,2),"Pazartesi","Salı","Çarşamba","Perşembe","Cuma","Cumartesi","Pazar"))</f>
        <v/>
      </c>
    </row>
    <row r="3005" ht="10.5" customHeight="1" s="113">
      <c r="A3005" s="152" t="n">
        <v>45008</v>
      </c>
      <c r="B3005" s="153">
        <f>IF(A3005="","",YEAR(A3005))</f>
        <v/>
      </c>
      <c r="C3005" s="153">
        <f>IF(A3005="","",MONTH(A3005))</f>
        <v/>
      </c>
      <c r="D3005" s="153">
        <f>IF(A3005="","",CHOOSE(MONTH(A3005),"Ocak","Şubat","Mart","Nisan","Mayıs","Haziran","Temmuz","Ağustos","Eylül","Ekim","Kasım","Aralık"))</f>
        <v/>
      </c>
      <c r="E3005" s="153">
        <f>IF(A3005="","",ROUNDUP(MONTH(A3005)/3,0))</f>
        <v/>
      </c>
      <c r="F3005" s="153">
        <f>IF(A3005="","",WEEKNUM(A3005,2))</f>
        <v/>
      </c>
      <c r="G3005" s="153">
        <f>IF(A3005="","",WEEKDAY(A3005,2))</f>
        <v/>
      </c>
      <c r="H3005" s="153">
        <f>IF(A3005="","",CHOOSE(WEEKDAY(A3005,2),"Pazartesi","Salı","Çarşamba","Perşembe","Cuma","Cumartesi","Pazar"))</f>
        <v/>
      </c>
    </row>
    <row r="3006" ht="10.5" customHeight="1" s="113">
      <c r="A3006" s="152" t="n">
        <v>45009</v>
      </c>
      <c r="B3006" s="153">
        <f>IF(A3006="","",YEAR(A3006))</f>
        <v/>
      </c>
      <c r="C3006" s="153">
        <f>IF(A3006="","",MONTH(A3006))</f>
        <v/>
      </c>
      <c r="D3006" s="153">
        <f>IF(A3006="","",CHOOSE(MONTH(A3006),"Ocak","Şubat","Mart","Nisan","Mayıs","Haziran","Temmuz","Ağustos","Eylül","Ekim","Kasım","Aralık"))</f>
        <v/>
      </c>
      <c r="E3006" s="153">
        <f>IF(A3006="","",ROUNDUP(MONTH(A3006)/3,0))</f>
        <v/>
      </c>
      <c r="F3006" s="153">
        <f>IF(A3006="","",WEEKNUM(A3006,2))</f>
        <v/>
      </c>
      <c r="G3006" s="153">
        <f>IF(A3006="","",WEEKDAY(A3006,2))</f>
        <v/>
      </c>
      <c r="H3006" s="153">
        <f>IF(A3006="","",CHOOSE(WEEKDAY(A3006,2),"Pazartesi","Salı","Çarşamba","Perşembe","Cuma","Cumartesi","Pazar"))</f>
        <v/>
      </c>
    </row>
    <row r="3007" ht="10.5" customHeight="1" s="113">
      <c r="A3007" s="152" t="n">
        <v>45010</v>
      </c>
      <c r="B3007" s="153">
        <f>IF(A3007="","",YEAR(A3007))</f>
        <v/>
      </c>
      <c r="C3007" s="153">
        <f>IF(A3007="","",MONTH(A3007))</f>
        <v/>
      </c>
      <c r="D3007" s="153">
        <f>IF(A3007="","",CHOOSE(MONTH(A3007),"Ocak","Şubat","Mart","Nisan","Mayıs","Haziran","Temmuz","Ağustos","Eylül","Ekim","Kasım","Aralık"))</f>
        <v/>
      </c>
      <c r="E3007" s="153">
        <f>IF(A3007="","",ROUNDUP(MONTH(A3007)/3,0))</f>
        <v/>
      </c>
      <c r="F3007" s="153">
        <f>IF(A3007="","",WEEKNUM(A3007,2))</f>
        <v/>
      </c>
      <c r="G3007" s="153">
        <f>IF(A3007="","",WEEKDAY(A3007,2))</f>
        <v/>
      </c>
      <c r="H3007" s="153">
        <f>IF(A3007="","",CHOOSE(WEEKDAY(A3007,2),"Pazartesi","Salı","Çarşamba","Perşembe","Cuma","Cumartesi","Pazar"))</f>
        <v/>
      </c>
    </row>
    <row r="3008" ht="10.5" customHeight="1" s="113">
      <c r="A3008" s="152" t="n">
        <v>45011</v>
      </c>
      <c r="B3008" s="153">
        <f>IF(A3008="","",YEAR(A3008))</f>
        <v/>
      </c>
      <c r="C3008" s="153">
        <f>IF(A3008="","",MONTH(A3008))</f>
        <v/>
      </c>
      <c r="D3008" s="153">
        <f>IF(A3008="","",CHOOSE(MONTH(A3008),"Ocak","Şubat","Mart","Nisan","Mayıs","Haziran","Temmuz","Ağustos","Eylül","Ekim","Kasım","Aralık"))</f>
        <v/>
      </c>
      <c r="E3008" s="153">
        <f>IF(A3008="","",ROUNDUP(MONTH(A3008)/3,0))</f>
        <v/>
      </c>
      <c r="F3008" s="153">
        <f>IF(A3008="","",WEEKNUM(A3008,2))</f>
        <v/>
      </c>
      <c r="G3008" s="153">
        <f>IF(A3008="","",WEEKDAY(A3008,2))</f>
        <v/>
      </c>
      <c r="H3008" s="153">
        <f>IF(A3008="","",CHOOSE(WEEKDAY(A3008,2),"Pazartesi","Salı","Çarşamba","Perşembe","Cuma","Cumartesi","Pazar"))</f>
        <v/>
      </c>
    </row>
    <row r="3009" ht="10.5" customHeight="1" s="113">
      <c r="A3009" s="152" t="n">
        <v>45012</v>
      </c>
      <c r="B3009" s="153">
        <f>IF(A3009="","",YEAR(A3009))</f>
        <v/>
      </c>
      <c r="C3009" s="153">
        <f>IF(A3009="","",MONTH(A3009))</f>
        <v/>
      </c>
      <c r="D3009" s="153">
        <f>IF(A3009="","",CHOOSE(MONTH(A3009),"Ocak","Şubat","Mart","Nisan","Mayıs","Haziran","Temmuz","Ağustos","Eylül","Ekim","Kasım","Aralık"))</f>
        <v/>
      </c>
      <c r="E3009" s="153">
        <f>IF(A3009="","",ROUNDUP(MONTH(A3009)/3,0))</f>
        <v/>
      </c>
      <c r="F3009" s="153">
        <f>IF(A3009="","",WEEKNUM(A3009,2))</f>
        <v/>
      </c>
      <c r="G3009" s="153">
        <f>IF(A3009="","",WEEKDAY(A3009,2))</f>
        <v/>
      </c>
      <c r="H3009" s="153">
        <f>IF(A3009="","",CHOOSE(WEEKDAY(A3009,2),"Pazartesi","Salı","Çarşamba","Perşembe","Cuma","Cumartesi","Pazar"))</f>
        <v/>
      </c>
    </row>
    <row r="3010" ht="10.5" customHeight="1" s="113">
      <c r="A3010" s="152" t="n">
        <v>45013</v>
      </c>
      <c r="B3010" s="153">
        <f>IF(A3010="","",YEAR(A3010))</f>
        <v/>
      </c>
      <c r="C3010" s="153">
        <f>IF(A3010="","",MONTH(A3010))</f>
        <v/>
      </c>
      <c r="D3010" s="153">
        <f>IF(A3010="","",CHOOSE(MONTH(A3010),"Ocak","Şubat","Mart","Nisan","Mayıs","Haziran","Temmuz","Ağustos","Eylül","Ekim","Kasım","Aralık"))</f>
        <v/>
      </c>
      <c r="E3010" s="153">
        <f>IF(A3010="","",ROUNDUP(MONTH(A3010)/3,0))</f>
        <v/>
      </c>
      <c r="F3010" s="153">
        <f>IF(A3010="","",WEEKNUM(A3010,2))</f>
        <v/>
      </c>
      <c r="G3010" s="153">
        <f>IF(A3010="","",WEEKDAY(A3010,2))</f>
        <v/>
      </c>
      <c r="H3010" s="153">
        <f>IF(A3010="","",CHOOSE(WEEKDAY(A3010,2),"Pazartesi","Salı","Çarşamba","Perşembe","Cuma","Cumartesi","Pazar"))</f>
        <v/>
      </c>
    </row>
    <row r="3011" ht="10.5" customHeight="1" s="113">
      <c r="A3011" s="152" t="n">
        <v>45014</v>
      </c>
      <c r="B3011" s="153">
        <f>IF(A3011="","",YEAR(A3011))</f>
        <v/>
      </c>
      <c r="C3011" s="153">
        <f>IF(A3011="","",MONTH(A3011))</f>
        <v/>
      </c>
      <c r="D3011" s="153">
        <f>IF(A3011="","",CHOOSE(MONTH(A3011),"Ocak","Şubat","Mart","Nisan","Mayıs","Haziran","Temmuz","Ağustos","Eylül","Ekim","Kasım","Aralık"))</f>
        <v/>
      </c>
      <c r="E3011" s="153">
        <f>IF(A3011="","",ROUNDUP(MONTH(A3011)/3,0))</f>
        <v/>
      </c>
      <c r="F3011" s="153">
        <f>IF(A3011="","",WEEKNUM(A3011,2))</f>
        <v/>
      </c>
      <c r="G3011" s="153">
        <f>IF(A3011="","",WEEKDAY(A3011,2))</f>
        <v/>
      </c>
      <c r="H3011" s="153">
        <f>IF(A3011="","",CHOOSE(WEEKDAY(A3011,2),"Pazartesi","Salı","Çarşamba","Perşembe","Cuma","Cumartesi","Pazar"))</f>
        <v/>
      </c>
    </row>
    <row r="3012" ht="10.5" customHeight="1" s="113">
      <c r="A3012" s="152" t="n">
        <v>45015</v>
      </c>
      <c r="B3012" s="153">
        <f>IF(A3012="","",YEAR(A3012))</f>
        <v/>
      </c>
      <c r="C3012" s="153">
        <f>IF(A3012="","",MONTH(A3012))</f>
        <v/>
      </c>
      <c r="D3012" s="153">
        <f>IF(A3012="","",CHOOSE(MONTH(A3012),"Ocak","Şubat","Mart","Nisan","Mayıs","Haziran","Temmuz","Ağustos","Eylül","Ekim","Kasım","Aralık"))</f>
        <v/>
      </c>
      <c r="E3012" s="153">
        <f>IF(A3012="","",ROUNDUP(MONTH(A3012)/3,0))</f>
        <v/>
      </c>
      <c r="F3012" s="153">
        <f>IF(A3012="","",WEEKNUM(A3012,2))</f>
        <v/>
      </c>
      <c r="G3012" s="153">
        <f>IF(A3012="","",WEEKDAY(A3012,2))</f>
        <v/>
      </c>
      <c r="H3012" s="153">
        <f>IF(A3012="","",CHOOSE(WEEKDAY(A3012,2),"Pazartesi","Salı","Çarşamba","Perşembe","Cuma","Cumartesi","Pazar"))</f>
        <v/>
      </c>
    </row>
    <row r="3013" ht="10.5" customHeight="1" s="113">
      <c r="A3013" s="152" t="n">
        <v>45016</v>
      </c>
      <c r="B3013" s="153">
        <f>IF(A3013="","",YEAR(A3013))</f>
        <v/>
      </c>
      <c r="C3013" s="153">
        <f>IF(A3013="","",MONTH(A3013))</f>
        <v/>
      </c>
      <c r="D3013" s="153">
        <f>IF(A3013="","",CHOOSE(MONTH(A3013),"Ocak","Şubat","Mart","Nisan","Mayıs","Haziran","Temmuz","Ağustos","Eylül","Ekim","Kasım","Aralık"))</f>
        <v/>
      </c>
      <c r="E3013" s="153">
        <f>IF(A3013="","",ROUNDUP(MONTH(A3013)/3,0))</f>
        <v/>
      </c>
      <c r="F3013" s="153">
        <f>IF(A3013="","",WEEKNUM(A3013,2))</f>
        <v/>
      </c>
      <c r="G3013" s="153">
        <f>IF(A3013="","",WEEKDAY(A3013,2))</f>
        <v/>
      </c>
      <c r="H3013" s="153">
        <f>IF(A3013="","",CHOOSE(WEEKDAY(A3013,2),"Pazartesi","Salı","Çarşamba","Perşembe","Cuma","Cumartesi","Pazar"))</f>
        <v/>
      </c>
    </row>
    <row r="3014" ht="10.5" customHeight="1" s="113">
      <c r="A3014" s="152" t="n">
        <v>45017</v>
      </c>
      <c r="B3014" s="153">
        <f>IF(A3014="","",YEAR(A3014))</f>
        <v/>
      </c>
      <c r="C3014" s="153">
        <f>IF(A3014="","",MONTH(A3014))</f>
        <v/>
      </c>
      <c r="D3014" s="153">
        <f>IF(A3014="","",CHOOSE(MONTH(A3014),"Ocak","Şubat","Mart","Nisan","Mayıs","Haziran","Temmuz","Ağustos","Eylül","Ekim","Kasım","Aralık"))</f>
        <v/>
      </c>
      <c r="E3014" s="153">
        <f>IF(A3014="","",ROUNDUP(MONTH(A3014)/3,0))</f>
        <v/>
      </c>
      <c r="F3014" s="153">
        <f>IF(A3014="","",WEEKNUM(A3014,2))</f>
        <v/>
      </c>
      <c r="G3014" s="153">
        <f>IF(A3014="","",WEEKDAY(A3014,2))</f>
        <v/>
      </c>
      <c r="H3014" s="153">
        <f>IF(A3014="","",CHOOSE(WEEKDAY(A3014,2),"Pazartesi","Salı","Çarşamba","Perşembe","Cuma","Cumartesi","Pazar"))</f>
        <v/>
      </c>
    </row>
    <row r="3015" ht="10.5" customHeight="1" s="113">
      <c r="A3015" s="152" t="n">
        <v>45018</v>
      </c>
      <c r="B3015" s="153">
        <f>IF(A3015="","",YEAR(A3015))</f>
        <v/>
      </c>
      <c r="C3015" s="153">
        <f>IF(A3015="","",MONTH(A3015))</f>
        <v/>
      </c>
      <c r="D3015" s="153">
        <f>IF(A3015="","",CHOOSE(MONTH(A3015),"Ocak","Şubat","Mart","Nisan","Mayıs","Haziran","Temmuz","Ağustos","Eylül","Ekim","Kasım","Aralık"))</f>
        <v/>
      </c>
      <c r="E3015" s="153">
        <f>IF(A3015="","",ROUNDUP(MONTH(A3015)/3,0))</f>
        <v/>
      </c>
      <c r="F3015" s="153">
        <f>IF(A3015="","",WEEKNUM(A3015,2))</f>
        <v/>
      </c>
      <c r="G3015" s="153">
        <f>IF(A3015="","",WEEKDAY(A3015,2))</f>
        <v/>
      </c>
      <c r="H3015" s="153">
        <f>IF(A3015="","",CHOOSE(WEEKDAY(A3015,2),"Pazartesi","Salı","Çarşamba","Perşembe","Cuma","Cumartesi","Pazar"))</f>
        <v/>
      </c>
    </row>
    <row r="3016" ht="10.5" customHeight="1" s="113">
      <c r="A3016" s="152" t="n">
        <v>45019</v>
      </c>
      <c r="B3016" s="153">
        <f>IF(A3016="","",YEAR(A3016))</f>
        <v/>
      </c>
      <c r="C3016" s="153">
        <f>IF(A3016="","",MONTH(A3016))</f>
        <v/>
      </c>
      <c r="D3016" s="153">
        <f>IF(A3016="","",CHOOSE(MONTH(A3016),"Ocak","Şubat","Mart","Nisan","Mayıs","Haziran","Temmuz","Ağustos","Eylül","Ekim","Kasım","Aralık"))</f>
        <v/>
      </c>
      <c r="E3016" s="153">
        <f>IF(A3016="","",ROUNDUP(MONTH(A3016)/3,0))</f>
        <v/>
      </c>
      <c r="F3016" s="153">
        <f>IF(A3016="","",WEEKNUM(A3016,2))</f>
        <v/>
      </c>
      <c r="G3016" s="153">
        <f>IF(A3016="","",WEEKDAY(A3016,2))</f>
        <v/>
      </c>
      <c r="H3016" s="153">
        <f>IF(A3016="","",CHOOSE(WEEKDAY(A3016,2),"Pazartesi","Salı","Çarşamba","Perşembe","Cuma","Cumartesi","Pazar"))</f>
        <v/>
      </c>
    </row>
    <row r="3017" ht="10.5" customHeight="1" s="113">
      <c r="A3017" s="152" t="n">
        <v>45020</v>
      </c>
      <c r="B3017" s="153">
        <f>IF(A3017="","",YEAR(A3017))</f>
        <v/>
      </c>
      <c r="C3017" s="153">
        <f>IF(A3017="","",MONTH(A3017))</f>
        <v/>
      </c>
      <c r="D3017" s="153">
        <f>IF(A3017="","",CHOOSE(MONTH(A3017),"Ocak","Şubat","Mart","Nisan","Mayıs","Haziran","Temmuz","Ağustos","Eylül","Ekim","Kasım","Aralık"))</f>
        <v/>
      </c>
      <c r="E3017" s="153">
        <f>IF(A3017="","",ROUNDUP(MONTH(A3017)/3,0))</f>
        <v/>
      </c>
      <c r="F3017" s="153">
        <f>IF(A3017="","",WEEKNUM(A3017,2))</f>
        <v/>
      </c>
      <c r="G3017" s="153">
        <f>IF(A3017="","",WEEKDAY(A3017,2))</f>
        <v/>
      </c>
      <c r="H3017" s="153">
        <f>IF(A3017="","",CHOOSE(WEEKDAY(A3017,2),"Pazartesi","Salı","Çarşamba","Perşembe","Cuma","Cumartesi","Pazar"))</f>
        <v/>
      </c>
    </row>
    <row r="3018" ht="10.5" customHeight="1" s="113">
      <c r="A3018" s="152" t="n">
        <v>45021</v>
      </c>
      <c r="B3018" s="153">
        <f>IF(A3018="","",YEAR(A3018))</f>
        <v/>
      </c>
      <c r="C3018" s="153">
        <f>IF(A3018="","",MONTH(A3018))</f>
        <v/>
      </c>
      <c r="D3018" s="153">
        <f>IF(A3018="","",CHOOSE(MONTH(A3018),"Ocak","Şubat","Mart","Nisan","Mayıs","Haziran","Temmuz","Ağustos","Eylül","Ekim","Kasım","Aralık"))</f>
        <v/>
      </c>
      <c r="E3018" s="153">
        <f>IF(A3018="","",ROUNDUP(MONTH(A3018)/3,0))</f>
        <v/>
      </c>
      <c r="F3018" s="153">
        <f>IF(A3018="","",WEEKNUM(A3018,2))</f>
        <v/>
      </c>
      <c r="G3018" s="153">
        <f>IF(A3018="","",WEEKDAY(A3018,2))</f>
        <v/>
      </c>
      <c r="H3018" s="153">
        <f>IF(A3018="","",CHOOSE(WEEKDAY(A3018,2),"Pazartesi","Salı","Çarşamba","Perşembe","Cuma","Cumartesi","Pazar"))</f>
        <v/>
      </c>
    </row>
    <row r="3019" ht="10.5" customHeight="1" s="113">
      <c r="A3019" s="152" t="n">
        <v>45022</v>
      </c>
      <c r="B3019" s="153">
        <f>IF(A3019="","",YEAR(A3019))</f>
        <v/>
      </c>
      <c r="C3019" s="153">
        <f>IF(A3019="","",MONTH(A3019))</f>
        <v/>
      </c>
      <c r="D3019" s="153">
        <f>IF(A3019="","",CHOOSE(MONTH(A3019),"Ocak","Şubat","Mart","Nisan","Mayıs","Haziran","Temmuz","Ağustos","Eylül","Ekim","Kasım","Aralık"))</f>
        <v/>
      </c>
      <c r="E3019" s="153">
        <f>IF(A3019="","",ROUNDUP(MONTH(A3019)/3,0))</f>
        <v/>
      </c>
      <c r="F3019" s="153">
        <f>IF(A3019="","",WEEKNUM(A3019,2))</f>
        <v/>
      </c>
      <c r="G3019" s="153">
        <f>IF(A3019="","",WEEKDAY(A3019,2))</f>
        <v/>
      </c>
      <c r="H3019" s="153">
        <f>IF(A3019="","",CHOOSE(WEEKDAY(A3019,2),"Pazartesi","Salı","Çarşamba","Perşembe","Cuma","Cumartesi","Pazar"))</f>
        <v/>
      </c>
    </row>
    <row r="3020" ht="10.5" customHeight="1" s="113">
      <c r="A3020" s="152" t="n">
        <v>45023</v>
      </c>
      <c r="B3020" s="153">
        <f>IF(A3020="","",YEAR(A3020))</f>
        <v/>
      </c>
      <c r="C3020" s="153">
        <f>IF(A3020="","",MONTH(A3020))</f>
        <v/>
      </c>
      <c r="D3020" s="153">
        <f>IF(A3020="","",CHOOSE(MONTH(A3020),"Ocak","Şubat","Mart","Nisan","Mayıs","Haziran","Temmuz","Ağustos","Eylül","Ekim","Kasım","Aralık"))</f>
        <v/>
      </c>
      <c r="E3020" s="153">
        <f>IF(A3020="","",ROUNDUP(MONTH(A3020)/3,0))</f>
        <v/>
      </c>
      <c r="F3020" s="153">
        <f>IF(A3020="","",WEEKNUM(A3020,2))</f>
        <v/>
      </c>
      <c r="G3020" s="153">
        <f>IF(A3020="","",WEEKDAY(A3020,2))</f>
        <v/>
      </c>
      <c r="H3020" s="153">
        <f>IF(A3020="","",CHOOSE(WEEKDAY(A3020,2),"Pazartesi","Salı","Çarşamba","Perşembe","Cuma","Cumartesi","Pazar"))</f>
        <v/>
      </c>
    </row>
    <row r="3021" ht="10.5" customHeight="1" s="113">
      <c r="A3021" s="152" t="n">
        <v>45024</v>
      </c>
      <c r="B3021" s="153">
        <f>IF(A3021="","",YEAR(A3021))</f>
        <v/>
      </c>
      <c r="C3021" s="153">
        <f>IF(A3021="","",MONTH(A3021))</f>
        <v/>
      </c>
      <c r="D3021" s="153">
        <f>IF(A3021="","",CHOOSE(MONTH(A3021),"Ocak","Şubat","Mart","Nisan","Mayıs","Haziran","Temmuz","Ağustos","Eylül","Ekim","Kasım","Aralık"))</f>
        <v/>
      </c>
      <c r="E3021" s="153">
        <f>IF(A3021="","",ROUNDUP(MONTH(A3021)/3,0))</f>
        <v/>
      </c>
      <c r="F3021" s="153">
        <f>IF(A3021="","",WEEKNUM(A3021,2))</f>
        <v/>
      </c>
      <c r="G3021" s="153">
        <f>IF(A3021="","",WEEKDAY(A3021,2))</f>
        <v/>
      </c>
      <c r="H3021" s="153">
        <f>IF(A3021="","",CHOOSE(WEEKDAY(A3021,2),"Pazartesi","Salı","Çarşamba","Perşembe","Cuma","Cumartesi","Pazar"))</f>
        <v/>
      </c>
    </row>
    <row r="3022" ht="10.5" customHeight="1" s="113">
      <c r="A3022" s="152" t="n">
        <v>45025</v>
      </c>
      <c r="B3022" s="153">
        <f>IF(A3022="","",YEAR(A3022))</f>
        <v/>
      </c>
      <c r="C3022" s="153">
        <f>IF(A3022="","",MONTH(A3022))</f>
        <v/>
      </c>
      <c r="D3022" s="153">
        <f>IF(A3022="","",CHOOSE(MONTH(A3022),"Ocak","Şubat","Mart","Nisan","Mayıs","Haziran","Temmuz","Ağustos","Eylül","Ekim","Kasım","Aralık"))</f>
        <v/>
      </c>
      <c r="E3022" s="153">
        <f>IF(A3022="","",ROUNDUP(MONTH(A3022)/3,0))</f>
        <v/>
      </c>
      <c r="F3022" s="153">
        <f>IF(A3022="","",WEEKNUM(A3022,2))</f>
        <v/>
      </c>
      <c r="G3022" s="153">
        <f>IF(A3022="","",WEEKDAY(A3022,2))</f>
        <v/>
      </c>
      <c r="H3022" s="153">
        <f>IF(A3022="","",CHOOSE(WEEKDAY(A3022,2),"Pazartesi","Salı","Çarşamba","Perşembe","Cuma","Cumartesi","Pazar"))</f>
        <v/>
      </c>
    </row>
    <row r="3023" ht="10.5" customHeight="1" s="113">
      <c r="A3023" s="152" t="n">
        <v>45026</v>
      </c>
      <c r="B3023" s="153">
        <f>IF(A3023="","",YEAR(A3023))</f>
        <v/>
      </c>
      <c r="C3023" s="153">
        <f>IF(A3023="","",MONTH(A3023))</f>
        <v/>
      </c>
      <c r="D3023" s="153">
        <f>IF(A3023="","",CHOOSE(MONTH(A3023),"Ocak","Şubat","Mart","Nisan","Mayıs","Haziran","Temmuz","Ağustos","Eylül","Ekim","Kasım","Aralık"))</f>
        <v/>
      </c>
      <c r="E3023" s="153">
        <f>IF(A3023="","",ROUNDUP(MONTH(A3023)/3,0))</f>
        <v/>
      </c>
      <c r="F3023" s="153">
        <f>IF(A3023="","",WEEKNUM(A3023,2))</f>
        <v/>
      </c>
      <c r="G3023" s="153">
        <f>IF(A3023="","",WEEKDAY(A3023,2))</f>
        <v/>
      </c>
      <c r="H3023" s="153">
        <f>IF(A3023="","",CHOOSE(WEEKDAY(A3023,2),"Pazartesi","Salı","Çarşamba","Perşembe","Cuma","Cumartesi","Pazar"))</f>
        <v/>
      </c>
    </row>
    <row r="3024" ht="10.5" customHeight="1" s="113">
      <c r="A3024" s="152" t="n">
        <v>45027</v>
      </c>
      <c r="B3024" s="153">
        <f>IF(A3024="","",YEAR(A3024))</f>
        <v/>
      </c>
      <c r="C3024" s="153">
        <f>IF(A3024="","",MONTH(A3024))</f>
        <v/>
      </c>
      <c r="D3024" s="153">
        <f>IF(A3024="","",CHOOSE(MONTH(A3024),"Ocak","Şubat","Mart","Nisan","Mayıs","Haziran","Temmuz","Ağustos","Eylül","Ekim","Kasım","Aralık"))</f>
        <v/>
      </c>
      <c r="E3024" s="153">
        <f>IF(A3024="","",ROUNDUP(MONTH(A3024)/3,0))</f>
        <v/>
      </c>
      <c r="F3024" s="153">
        <f>IF(A3024="","",WEEKNUM(A3024,2))</f>
        <v/>
      </c>
      <c r="G3024" s="153">
        <f>IF(A3024="","",WEEKDAY(A3024,2))</f>
        <v/>
      </c>
      <c r="H3024" s="153">
        <f>IF(A3024="","",CHOOSE(WEEKDAY(A3024,2),"Pazartesi","Salı","Çarşamba","Perşembe","Cuma","Cumartesi","Pazar"))</f>
        <v/>
      </c>
    </row>
    <row r="3025" ht="10.5" customHeight="1" s="113">
      <c r="A3025" s="152" t="n">
        <v>45028</v>
      </c>
      <c r="B3025" s="153">
        <f>IF(A3025="","",YEAR(A3025))</f>
        <v/>
      </c>
      <c r="C3025" s="153">
        <f>IF(A3025="","",MONTH(A3025))</f>
        <v/>
      </c>
      <c r="D3025" s="153">
        <f>IF(A3025="","",CHOOSE(MONTH(A3025),"Ocak","Şubat","Mart","Nisan","Mayıs","Haziran","Temmuz","Ağustos","Eylül","Ekim","Kasım","Aralık"))</f>
        <v/>
      </c>
      <c r="E3025" s="153">
        <f>IF(A3025="","",ROUNDUP(MONTH(A3025)/3,0))</f>
        <v/>
      </c>
      <c r="F3025" s="153">
        <f>IF(A3025="","",WEEKNUM(A3025,2))</f>
        <v/>
      </c>
      <c r="G3025" s="153">
        <f>IF(A3025="","",WEEKDAY(A3025,2))</f>
        <v/>
      </c>
      <c r="H3025" s="153">
        <f>IF(A3025="","",CHOOSE(WEEKDAY(A3025,2),"Pazartesi","Salı","Çarşamba","Perşembe","Cuma","Cumartesi","Pazar"))</f>
        <v/>
      </c>
    </row>
    <row r="3026" ht="10.5" customHeight="1" s="113">
      <c r="A3026" s="152" t="n">
        <v>45029</v>
      </c>
      <c r="B3026" s="153">
        <f>IF(A3026="","",YEAR(A3026))</f>
        <v/>
      </c>
      <c r="C3026" s="153">
        <f>IF(A3026="","",MONTH(A3026))</f>
        <v/>
      </c>
      <c r="D3026" s="153">
        <f>IF(A3026="","",CHOOSE(MONTH(A3026),"Ocak","Şubat","Mart","Nisan","Mayıs","Haziran","Temmuz","Ağustos","Eylül","Ekim","Kasım","Aralık"))</f>
        <v/>
      </c>
      <c r="E3026" s="153">
        <f>IF(A3026="","",ROUNDUP(MONTH(A3026)/3,0))</f>
        <v/>
      </c>
      <c r="F3026" s="153">
        <f>IF(A3026="","",WEEKNUM(A3026,2))</f>
        <v/>
      </c>
      <c r="G3026" s="153">
        <f>IF(A3026="","",WEEKDAY(A3026,2))</f>
        <v/>
      </c>
      <c r="H3026" s="153">
        <f>IF(A3026="","",CHOOSE(WEEKDAY(A3026,2),"Pazartesi","Salı","Çarşamba","Perşembe","Cuma","Cumartesi","Pazar"))</f>
        <v/>
      </c>
    </row>
    <row r="3027" ht="10.5" customHeight="1" s="113">
      <c r="A3027" s="152" t="n">
        <v>45030</v>
      </c>
      <c r="B3027" s="153">
        <f>IF(A3027="","",YEAR(A3027))</f>
        <v/>
      </c>
      <c r="C3027" s="153">
        <f>IF(A3027="","",MONTH(A3027))</f>
        <v/>
      </c>
      <c r="D3027" s="153">
        <f>IF(A3027="","",CHOOSE(MONTH(A3027),"Ocak","Şubat","Mart","Nisan","Mayıs","Haziran","Temmuz","Ağustos","Eylül","Ekim","Kasım","Aralık"))</f>
        <v/>
      </c>
      <c r="E3027" s="153">
        <f>IF(A3027="","",ROUNDUP(MONTH(A3027)/3,0))</f>
        <v/>
      </c>
      <c r="F3027" s="153">
        <f>IF(A3027="","",WEEKNUM(A3027,2))</f>
        <v/>
      </c>
      <c r="G3027" s="153">
        <f>IF(A3027="","",WEEKDAY(A3027,2))</f>
        <v/>
      </c>
      <c r="H3027" s="153">
        <f>IF(A3027="","",CHOOSE(WEEKDAY(A3027,2),"Pazartesi","Salı","Çarşamba","Perşembe","Cuma","Cumartesi","Pazar"))</f>
        <v/>
      </c>
    </row>
    <row r="3028" ht="10.5" customHeight="1" s="113">
      <c r="A3028" s="152" t="n">
        <v>45031</v>
      </c>
      <c r="B3028" s="153">
        <f>IF(A3028="","",YEAR(A3028))</f>
        <v/>
      </c>
      <c r="C3028" s="153">
        <f>IF(A3028="","",MONTH(A3028))</f>
        <v/>
      </c>
      <c r="D3028" s="153">
        <f>IF(A3028="","",CHOOSE(MONTH(A3028),"Ocak","Şubat","Mart","Nisan","Mayıs","Haziran","Temmuz","Ağustos","Eylül","Ekim","Kasım","Aralık"))</f>
        <v/>
      </c>
      <c r="E3028" s="153">
        <f>IF(A3028="","",ROUNDUP(MONTH(A3028)/3,0))</f>
        <v/>
      </c>
      <c r="F3028" s="153">
        <f>IF(A3028="","",WEEKNUM(A3028,2))</f>
        <v/>
      </c>
      <c r="G3028" s="153">
        <f>IF(A3028="","",WEEKDAY(A3028,2))</f>
        <v/>
      </c>
      <c r="H3028" s="153">
        <f>IF(A3028="","",CHOOSE(WEEKDAY(A3028,2),"Pazartesi","Salı","Çarşamba","Perşembe","Cuma","Cumartesi","Pazar"))</f>
        <v/>
      </c>
    </row>
    <row r="3029" ht="10.5" customHeight="1" s="113">
      <c r="A3029" s="152" t="n">
        <v>45032</v>
      </c>
      <c r="B3029" s="153">
        <f>IF(A3029="","",YEAR(A3029))</f>
        <v/>
      </c>
      <c r="C3029" s="153">
        <f>IF(A3029="","",MONTH(A3029))</f>
        <v/>
      </c>
      <c r="D3029" s="153">
        <f>IF(A3029="","",CHOOSE(MONTH(A3029),"Ocak","Şubat","Mart","Nisan","Mayıs","Haziran","Temmuz","Ağustos","Eylül","Ekim","Kasım","Aralık"))</f>
        <v/>
      </c>
      <c r="E3029" s="153">
        <f>IF(A3029="","",ROUNDUP(MONTH(A3029)/3,0))</f>
        <v/>
      </c>
      <c r="F3029" s="153">
        <f>IF(A3029="","",WEEKNUM(A3029,2))</f>
        <v/>
      </c>
      <c r="G3029" s="153">
        <f>IF(A3029="","",WEEKDAY(A3029,2))</f>
        <v/>
      </c>
      <c r="H3029" s="153">
        <f>IF(A3029="","",CHOOSE(WEEKDAY(A3029,2),"Pazartesi","Salı","Çarşamba","Perşembe","Cuma","Cumartesi","Pazar"))</f>
        <v/>
      </c>
    </row>
    <row r="3030" ht="10.5" customHeight="1" s="113">
      <c r="A3030" s="152" t="n">
        <v>45033</v>
      </c>
      <c r="B3030" s="153">
        <f>IF(A3030="","",YEAR(A3030))</f>
        <v/>
      </c>
      <c r="C3030" s="153">
        <f>IF(A3030="","",MONTH(A3030))</f>
        <v/>
      </c>
      <c r="D3030" s="153">
        <f>IF(A3030="","",CHOOSE(MONTH(A3030),"Ocak","Şubat","Mart","Nisan","Mayıs","Haziran","Temmuz","Ağustos","Eylül","Ekim","Kasım","Aralık"))</f>
        <v/>
      </c>
      <c r="E3030" s="153">
        <f>IF(A3030="","",ROUNDUP(MONTH(A3030)/3,0))</f>
        <v/>
      </c>
      <c r="F3030" s="153">
        <f>IF(A3030="","",WEEKNUM(A3030,2))</f>
        <v/>
      </c>
      <c r="G3030" s="153">
        <f>IF(A3030="","",WEEKDAY(A3030,2))</f>
        <v/>
      </c>
      <c r="H3030" s="153">
        <f>IF(A3030="","",CHOOSE(WEEKDAY(A3030,2),"Pazartesi","Salı","Çarşamba","Perşembe","Cuma","Cumartesi","Pazar"))</f>
        <v/>
      </c>
    </row>
    <row r="3031" ht="10.5" customHeight="1" s="113">
      <c r="A3031" s="152" t="n">
        <v>45034</v>
      </c>
      <c r="B3031" s="153">
        <f>IF(A3031="","",YEAR(A3031))</f>
        <v/>
      </c>
      <c r="C3031" s="153">
        <f>IF(A3031="","",MONTH(A3031))</f>
        <v/>
      </c>
      <c r="D3031" s="153">
        <f>IF(A3031="","",CHOOSE(MONTH(A3031),"Ocak","Şubat","Mart","Nisan","Mayıs","Haziran","Temmuz","Ağustos","Eylül","Ekim","Kasım","Aralık"))</f>
        <v/>
      </c>
      <c r="E3031" s="153">
        <f>IF(A3031="","",ROUNDUP(MONTH(A3031)/3,0))</f>
        <v/>
      </c>
      <c r="F3031" s="153">
        <f>IF(A3031="","",WEEKNUM(A3031,2))</f>
        <v/>
      </c>
      <c r="G3031" s="153">
        <f>IF(A3031="","",WEEKDAY(A3031,2))</f>
        <v/>
      </c>
      <c r="H3031" s="153">
        <f>IF(A3031="","",CHOOSE(WEEKDAY(A3031,2),"Pazartesi","Salı","Çarşamba","Perşembe","Cuma","Cumartesi","Pazar"))</f>
        <v/>
      </c>
    </row>
    <row r="3032" ht="10.5" customHeight="1" s="113">
      <c r="A3032" s="152" t="n">
        <v>45035</v>
      </c>
      <c r="B3032" s="153">
        <f>IF(A3032="","",YEAR(A3032))</f>
        <v/>
      </c>
      <c r="C3032" s="153">
        <f>IF(A3032="","",MONTH(A3032))</f>
        <v/>
      </c>
      <c r="D3032" s="153">
        <f>IF(A3032="","",CHOOSE(MONTH(A3032),"Ocak","Şubat","Mart","Nisan","Mayıs","Haziran","Temmuz","Ağustos","Eylül","Ekim","Kasım","Aralık"))</f>
        <v/>
      </c>
      <c r="E3032" s="153">
        <f>IF(A3032="","",ROUNDUP(MONTH(A3032)/3,0))</f>
        <v/>
      </c>
      <c r="F3032" s="153">
        <f>IF(A3032="","",WEEKNUM(A3032,2))</f>
        <v/>
      </c>
      <c r="G3032" s="153">
        <f>IF(A3032="","",WEEKDAY(A3032,2))</f>
        <v/>
      </c>
      <c r="H3032" s="153">
        <f>IF(A3032="","",CHOOSE(WEEKDAY(A3032,2),"Pazartesi","Salı","Çarşamba","Perşembe","Cuma","Cumartesi","Pazar"))</f>
        <v/>
      </c>
    </row>
    <row r="3033" ht="10.5" customHeight="1" s="113">
      <c r="A3033" s="152" t="n">
        <v>45036</v>
      </c>
      <c r="B3033" s="153">
        <f>IF(A3033="","",YEAR(A3033))</f>
        <v/>
      </c>
      <c r="C3033" s="153">
        <f>IF(A3033="","",MONTH(A3033))</f>
        <v/>
      </c>
      <c r="D3033" s="153">
        <f>IF(A3033="","",CHOOSE(MONTH(A3033),"Ocak","Şubat","Mart","Nisan","Mayıs","Haziran","Temmuz","Ağustos","Eylül","Ekim","Kasım","Aralık"))</f>
        <v/>
      </c>
      <c r="E3033" s="153">
        <f>IF(A3033="","",ROUNDUP(MONTH(A3033)/3,0))</f>
        <v/>
      </c>
      <c r="F3033" s="153">
        <f>IF(A3033="","",WEEKNUM(A3033,2))</f>
        <v/>
      </c>
      <c r="G3033" s="153">
        <f>IF(A3033="","",WEEKDAY(A3033,2))</f>
        <v/>
      </c>
      <c r="H3033" s="153">
        <f>IF(A3033="","",CHOOSE(WEEKDAY(A3033,2),"Pazartesi","Salı","Çarşamba","Perşembe","Cuma","Cumartesi","Pazar"))</f>
        <v/>
      </c>
    </row>
    <row r="3034" ht="10.5" customHeight="1" s="113">
      <c r="A3034" s="152" t="n">
        <v>45037</v>
      </c>
      <c r="B3034" s="153">
        <f>IF(A3034="","",YEAR(A3034))</f>
        <v/>
      </c>
      <c r="C3034" s="153">
        <f>IF(A3034="","",MONTH(A3034))</f>
        <v/>
      </c>
      <c r="D3034" s="153">
        <f>IF(A3034="","",CHOOSE(MONTH(A3034),"Ocak","Şubat","Mart","Nisan","Mayıs","Haziran","Temmuz","Ağustos","Eylül","Ekim","Kasım","Aralık"))</f>
        <v/>
      </c>
      <c r="E3034" s="153">
        <f>IF(A3034="","",ROUNDUP(MONTH(A3034)/3,0))</f>
        <v/>
      </c>
      <c r="F3034" s="153">
        <f>IF(A3034="","",WEEKNUM(A3034,2))</f>
        <v/>
      </c>
      <c r="G3034" s="153">
        <f>IF(A3034="","",WEEKDAY(A3034,2))</f>
        <v/>
      </c>
      <c r="H3034" s="153">
        <f>IF(A3034="","",CHOOSE(WEEKDAY(A3034,2),"Pazartesi","Salı","Çarşamba","Perşembe","Cuma","Cumartesi","Pazar"))</f>
        <v/>
      </c>
    </row>
    <row r="3035" ht="10.5" customHeight="1" s="113">
      <c r="A3035" s="152" t="n">
        <v>45038</v>
      </c>
      <c r="B3035" s="153">
        <f>IF(A3035="","",YEAR(A3035))</f>
        <v/>
      </c>
      <c r="C3035" s="153">
        <f>IF(A3035="","",MONTH(A3035))</f>
        <v/>
      </c>
      <c r="D3035" s="153">
        <f>IF(A3035="","",CHOOSE(MONTH(A3035),"Ocak","Şubat","Mart","Nisan","Mayıs","Haziran","Temmuz","Ağustos","Eylül","Ekim","Kasım","Aralık"))</f>
        <v/>
      </c>
      <c r="E3035" s="153">
        <f>IF(A3035="","",ROUNDUP(MONTH(A3035)/3,0))</f>
        <v/>
      </c>
      <c r="F3035" s="153">
        <f>IF(A3035="","",WEEKNUM(A3035,2))</f>
        <v/>
      </c>
      <c r="G3035" s="153">
        <f>IF(A3035="","",WEEKDAY(A3035,2))</f>
        <v/>
      </c>
      <c r="H3035" s="153">
        <f>IF(A3035="","",CHOOSE(WEEKDAY(A3035,2),"Pazartesi","Salı","Çarşamba","Perşembe","Cuma","Cumartesi","Pazar"))</f>
        <v/>
      </c>
    </row>
    <row r="3036" ht="10.5" customHeight="1" s="113">
      <c r="A3036" s="152" t="n">
        <v>45039</v>
      </c>
      <c r="B3036" s="153">
        <f>IF(A3036="","",YEAR(A3036))</f>
        <v/>
      </c>
      <c r="C3036" s="153">
        <f>IF(A3036="","",MONTH(A3036))</f>
        <v/>
      </c>
      <c r="D3036" s="153">
        <f>IF(A3036="","",CHOOSE(MONTH(A3036),"Ocak","Şubat","Mart","Nisan","Mayıs","Haziran","Temmuz","Ağustos","Eylül","Ekim","Kasım","Aralık"))</f>
        <v/>
      </c>
      <c r="E3036" s="153">
        <f>IF(A3036="","",ROUNDUP(MONTH(A3036)/3,0))</f>
        <v/>
      </c>
      <c r="F3036" s="153">
        <f>IF(A3036="","",WEEKNUM(A3036,2))</f>
        <v/>
      </c>
      <c r="G3036" s="153">
        <f>IF(A3036="","",WEEKDAY(A3036,2))</f>
        <v/>
      </c>
      <c r="H3036" s="153">
        <f>IF(A3036="","",CHOOSE(WEEKDAY(A3036,2),"Pazartesi","Salı","Çarşamba","Perşembe","Cuma","Cumartesi","Pazar"))</f>
        <v/>
      </c>
    </row>
    <row r="3037" ht="10.5" customHeight="1" s="113">
      <c r="A3037" s="152" t="n">
        <v>45040</v>
      </c>
      <c r="B3037" s="153">
        <f>IF(A3037="","",YEAR(A3037))</f>
        <v/>
      </c>
      <c r="C3037" s="153">
        <f>IF(A3037="","",MONTH(A3037))</f>
        <v/>
      </c>
      <c r="D3037" s="153">
        <f>IF(A3037="","",CHOOSE(MONTH(A3037),"Ocak","Şubat","Mart","Nisan","Mayıs","Haziran","Temmuz","Ağustos","Eylül","Ekim","Kasım","Aralık"))</f>
        <v/>
      </c>
      <c r="E3037" s="153">
        <f>IF(A3037="","",ROUNDUP(MONTH(A3037)/3,0))</f>
        <v/>
      </c>
      <c r="F3037" s="153">
        <f>IF(A3037="","",WEEKNUM(A3037,2))</f>
        <v/>
      </c>
      <c r="G3037" s="153">
        <f>IF(A3037="","",WEEKDAY(A3037,2))</f>
        <v/>
      </c>
      <c r="H3037" s="153">
        <f>IF(A3037="","",CHOOSE(WEEKDAY(A3037,2),"Pazartesi","Salı","Çarşamba","Perşembe","Cuma","Cumartesi","Pazar"))</f>
        <v/>
      </c>
    </row>
    <row r="3038" ht="10.5" customHeight="1" s="113">
      <c r="A3038" s="152" t="n">
        <v>45041</v>
      </c>
      <c r="B3038" s="153">
        <f>IF(A3038="","",YEAR(A3038))</f>
        <v/>
      </c>
      <c r="C3038" s="153">
        <f>IF(A3038="","",MONTH(A3038))</f>
        <v/>
      </c>
      <c r="D3038" s="153">
        <f>IF(A3038="","",CHOOSE(MONTH(A3038),"Ocak","Şubat","Mart","Nisan","Mayıs","Haziran","Temmuz","Ağustos","Eylül","Ekim","Kasım","Aralık"))</f>
        <v/>
      </c>
      <c r="E3038" s="153">
        <f>IF(A3038="","",ROUNDUP(MONTH(A3038)/3,0))</f>
        <v/>
      </c>
      <c r="F3038" s="153">
        <f>IF(A3038="","",WEEKNUM(A3038,2))</f>
        <v/>
      </c>
      <c r="G3038" s="153">
        <f>IF(A3038="","",WEEKDAY(A3038,2))</f>
        <v/>
      </c>
      <c r="H3038" s="153">
        <f>IF(A3038="","",CHOOSE(WEEKDAY(A3038,2),"Pazartesi","Salı","Çarşamba","Perşembe","Cuma","Cumartesi","Pazar"))</f>
        <v/>
      </c>
    </row>
    <row r="3039" ht="10.5" customHeight="1" s="113">
      <c r="A3039" s="152" t="n">
        <v>45042</v>
      </c>
      <c r="B3039" s="153">
        <f>IF(A3039="","",YEAR(A3039))</f>
        <v/>
      </c>
      <c r="C3039" s="153">
        <f>IF(A3039="","",MONTH(A3039))</f>
        <v/>
      </c>
      <c r="D3039" s="153">
        <f>IF(A3039="","",CHOOSE(MONTH(A3039),"Ocak","Şubat","Mart","Nisan","Mayıs","Haziran","Temmuz","Ağustos","Eylül","Ekim","Kasım","Aralık"))</f>
        <v/>
      </c>
      <c r="E3039" s="153">
        <f>IF(A3039="","",ROUNDUP(MONTH(A3039)/3,0))</f>
        <v/>
      </c>
      <c r="F3039" s="153">
        <f>IF(A3039="","",WEEKNUM(A3039,2))</f>
        <v/>
      </c>
      <c r="G3039" s="153">
        <f>IF(A3039="","",WEEKDAY(A3039,2))</f>
        <v/>
      </c>
      <c r="H3039" s="153">
        <f>IF(A3039="","",CHOOSE(WEEKDAY(A3039,2),"Pazartesi","Salı","Çarşamba","Perşembe","Cuma","Cumartesi","Pazar"))</f>
        <v/>
      </c>
    </row>
    <row r="3040" ht="10.5" customHeight="1" s="113">
      <c r="A3040" s="152" t="n">
        <v>45043</v>
      </c>
      <c r="B3040" s="153">
        <f>IF(A3040="","",YEAR(A3040))</f>
        <v/>
      </c>
      <c r="C3040" s="153">
        <f>IF(A3040="","",MONTH(A3040))</f>
        <v/>
      </c>
      <c r="D3040" s="153">
        <f>IF(A3040="","",CHOOSE(MONTH(A3040),"Ocak","Şubat","Mart","Nisan","Mayıs","Haziran","Temmuz","Ağustos","Eylül","Ekim","Kasım","Aralık"))</f>
        <v/>
      </c>
      <c r="E3040" s="153">
        <f>IF(A3040="","",ROUNDUP(MONTH(A3040)/3,0))</f>
        <v/>
      </c>
      <c r="F3040" s="153">
        <f>IF(A3040="","",WEEKNUM(A3040,2))</f>
        <v/>
      </c>
      <c r="G3040" s="153">
        <f>IF(A3040="","",WEEKDAY(A3040,2))</f>
        <v/>
      </c>
      <c r="H3040" s="153">
        <f>IF(A3040="","",CHOOSE(WEEKDAY(A3040,2),"Pazartesi","Salı","Çarşamba","Perşembe","Cuma","Cumartesi","Pazar"))</f>
        <v/>
      </c>
    </row>
    <row r="3041" ht="10.5" customHeight="1" s="113">
      <c r="A3041" s="152" t="n">
        <v>45044</v>
      </c>
      <c r="B3041" s="153">
        <f>IF(A3041="","",YEAR(A3041))</f>
        <v/>
      </c>
      <c r="C3041" s="153">
        <f>IF(A3041="","",MONTH(A3041))</f>
        <v/>
      </c>
      <c r="D3041" s="153">
        <f>IF(A3041="","",CHOOSE(MONTH(A3041),"Ocak","Şubat","Mart","Nisan","Mayıs","Haziran","Temmuz","Ağustos","Eylül","Ekim","Kasım","Aralık"))</f>
        <v/>
      </c>
      <c r="E3041" s="153">
        <f>IF(A3041="","",ROUNDUP(MONTH(A3041)/3,0))</f>
        <v/>
      </c>
      <c r="F3041" s="153">
        <f>IF(A3041="","",WEEKNUM(A3041,2))</f>
        <v/>
      </c>
      <c r="G3041" s="153">
        <f>IF(A3041="","",WEEKDAY(A3041,2))</f>
        <v/>
      </c>
      <c r="H3041" s="153">
        <f>IF(A3041="","",CHOOSE(WEEKDAY(A3041,2),"Pazartesi","Salı","Çarşamba","Perşembe","Cuma","Cumartesi","Pazar"))</f>
        <v/>
      </c>
    </row>
    <row r="3042" ht="10.5" customHeight="1" s="113">
      <c r="A3042" s="152" t="n">
        <v>45045</v>
      </c>
      <c r="B3042" s="153">
        <f>IF(A3042="","",YEAR(A3042))</f>
        <v/>
      </c>
      <c r="C3042" s="153">
        <f>IF(A3042="","",MONTH(A3042))</f>
        <v/>
      </c>
      <c r="D3042" s="153">
        <f>IF(A3042="","",CHOOSE(MONTH(A3042),"Ocak","Şubat","Mart","Nisan","Mayıs","Haziran","Temmuz","Ağustos","Eylül","Ekim","Kasım","Aralık"))</f>
        <v/>
      </c>
      <c r="E3042" s="153">
        <f>IF(A3042="","",ROUNDUP(MONTH(A3042)/3,0))</f>
        <v/>
      </c>
      <c r="F3042" s="153">
        <f>IF(A3042="","",WEEKNUM(A3042,2))</f>
        <v/>
      </c>
      <c r="G3042" s="153">
        <f>IF(A3042="","",WEEKDAY(A3042,2))</f>
        <v/>
      </c>
      <c r="H3042" s="153">
        <f>IF(A3042="","",CHOOSE(WEEKDAY(A3042,2),"Pazartesi","Salı","Çarşamba","Perşembe","Cuma","Cumartesi","Pazar"))</f>
        <v/>
      </c>
    </row>
    <row r="3043" ht="10.5" customHeight="1" s="113">
      <c r="A3043" s="152" t="n">
        <v>45046</v>
      </c>
      <c r="B3043" s="153">
        <f>IF(A3043="","",YEAR(A3043))</f>
        <v/>
      </c>
      <c r="C3043" s="153">
        <f>IF(A3043="","",MONTH(A3043))</f>
        <v/>
      </c>
      <c r="D3043" s="153">
        <f>IF(A3043="","",CHOOSE(MONTH(A3043),"Ocak","Şubat","Mart","Nisan","Mayıs","Haziran","Temmuz","Ağustos","Eylül","Ekim","Kasım","Aralık"))</f>
        <v/>
      </c>
      <c r="E3043" s="153">
        <f>IF(A3043="","",ROUNDUP(MONTH(A3043)/3,0))</f>
        <v/>
      </c>
      <c r="F3043" s="153">
        <f>IF(A3043="","",WEEKNUM(A3043,2))</f>
        <v/>
      </c>
      <c r="G3043" s="153">
        <f>IF(A3043="","",WEEKDAY(A3043,2))</f>
        <v/>
      </c>
      <c r="H3043" s="153">
        <f>IF(A3043="","",CHOOSE(WEEKDAY(A3043,2),"Pazartesi","Salı","Çarşamba","Perşembe","Cuma","Cumartesi","Pazar"))</f>
        <v/>
      </c>
    </row>
    <row r="3044" ht="10.5" customHeight="1" s="113">
      <c r="A3044" s="152" t="n">
        <v>45047</v>
      </c>
      <c r="B3044" s="153">
        <f>IF(A3044="","",YEAR(A3044))</f>
        <v/>
      </c>
      <c r="C3044" s="153">
        <f>IF(A3044="","",MONTH(A3044))</f>
        <v/>
      </c>
      <c r="D3044" s="153">
        <f>IF(A3044="","",CHOOSE(MONTH(A3044),"Ocak","Şubat","Mart","Nisan","Mayıs","Haziran","Temmuz","Ağustos","Eylül","Ekim","Kasım","Aralık"))</f>
        <v/>
      </c>
      <c r="E3044" s="153">
        <f>IF(A3044="","",ROUNDUP(MONTH(A3044)/3,0))</f>
        <v/>
      </c>
      <c r="F3044" s="153">
        <f>IF(A3044="","",WEEKNUM(A3044,2))</f>
        <v/>
      </c>
      <c r="G3044" s="153">
        <f>IF(A3044="","",WEEKDAY(A3044,2))</f>
        <v/>
      </c>
      <c r="H3044" s="153">
        <f>IF(A3044="","",CHOOSE(WEEKDAY(A3044,2),"Pazartesi","Salı","Çarşamba","Perşembe","Cuma","Cumartesi","Pazar"))</f>
        <v/>
      </c>
    </row>
    <row r="3045" ht="10.5" customHeight="1" s="113">
      <c r="A3045" s="152" t="n">
        <v>45048</v>
      </c>
      <c r="B3045" s="153">
        <f>IF(A3045="","",YEAR(A3045))</f>
        <v/>
      </c>
      <c r="C3045" s="153">
        <f>IF(A3045="","",MONTH(A3045))</f>
        <v/>
      </c>
      <c r="D3045" s="153">
        <f>IF(A3045="","",CHOOSE(MONTH(A3045),"Ocak","Şubat","Mart","Nisan","Mayıs","Haziran","Temmuz","Ağustos","Eylül","Ekim","Kasım","Aralık"))</f>
        <v/>
      </c>
      <c r="E3045" s="153">
        <f>IF(A3045="","",ROUNDUP(MONTH(A3045)/3,0))</f>
        <v/>
      </c>
      <c r="F3045" s="153">
        <f>IF(A3045="","",WEEKNUM(A3045,2))</f>
        <v/>
      </c>
      <c r="G3045" s="153">
        <f>IF(A3045="","",WEEKDAY(A3045,2))</f>
        <v/>
      </c>
      <c r="H3045" s="153">
        <f>IF(A3045="","",CHOOSE(WEEKDAY(A3045,2),"Pazartesi","Salı","Çarşamba","Perşembe","Cuma","Cumartesi","Pazar"))</f>
        <v/>
      </c>
    </row>
    <row r="3046" ht="10.5" customHeight="1" s="113">
      <c r="A3046" s="152" t="n">
        <v>45049</v>
      </c>
      <c r="B3046" s="153">
        <f>IF(A3046="","",YEAR(A3046))</f>
        <v/>
      </c>
      <c r="C3046" s="153">
        <f>IF(A3046="","",MONTH(A3046))</f>
        <v/>
      </c>
      <c r="D3046" s="153">
        <f>IF(A3046="","",CHOOSE(MONTH(A3046),"Ocak","Şubat","Mart","Nisan","Mayıs","Haziran","Temmuz","Ağustos","Eylül","Ekim","Kasım","Aralık"))</f>
        <v/>
      </c>
      <c r="E3046" s="153">
        <f>IF(A3046="","",ROUNDUP(MONTH(A3046)/3,0))</f>
        <v/>
      </c>
      <c r="F3046" s="153">
        <f>IF(A3046="","",WEEKNUM(A3046,2))</f>
        <v/>
      </c>
      <c r="G3046" s="153">
        <f>IF(A3046="","",WEEKDAY(A3046,2))</f>
        <v/>
      </c>
      <c r="H3046" s="153">
        <f>IF(A3046="","",CHOOSE(WEEKDAY(A3046,2),"Pazartesi","Salı","Çarşamba","Perşembe","Cuma","Cumartesi","Pazar"))</f>
        <v/>
      </c>
    </row>
    <row r="3047" ht="10.5" customHeight="1" s="113">
      <c r="A3047" s="152" t="n">
        <v>45050</v>
      </c>
      <c r="B3047" s="153">
        <f>IF(A3047="","",YEAR(A3047))</f>
        <v/>
      </c>
      <c r="C3047" s="153">
        <f>IF(A3047="","",MONTH(A3047))</f>
        <v/>
      </c>
      <c r="D3047" s="153">
        <f>IF(A3047="","",CHOOSE(MONTH(A3047),"Ocak","Şubat","Mart","Nisan","Mayıs","Haziran","Temmuz","Ağustos","Eylül","Ekim","Kasım","Aralık"))</f>
        <v/>
      </c>
      <c r="E3047" s="153">
        <f>IF(A3047="","",ROUNDUP(MONTH(A3047)/3,0))</f>
        <v/>
      </c>
      <c r="F3047" s="153">
        <f>IF(A3047="","",WEEKNUM(A3047,2))</f>
        <v/>
      </c>
      <c r="G3047" s="153">
        <f>IF(A3047="","",WEEKDAY(A3047,2))</f>
        <v/>
      </c>
      <c r="H3047" s="153">
        <f>IF(A3047="","",CHOOSE(WEEKDAY(A3047,2),"Pazartesi","Salı","Çarşamba","Perşembe","Cuma","Cumartesi","Pazar"))</f>
        <v/>
      </c>
    </row>
    <row r="3048" ht="10.5" customHeight="1" s="113">
      <c r="A3048" s="152" t="n">
        <v>45051</v>
      </c>
      <c r="B3048" s="153">
        <f>IF(A3048="","",YEAR(A3048))</f>
        <v/>
      </c>
      <c r="C3048" s="153">
        <f>IF(A3048="","",MONTH(A3048))</f>
        <v/>
      </c>
      <c r="D3048" s="153">
        <f>IF(A3048="","",CHOOSE(MONTH(A3048),"Ocak","Şubat","Mart","Nisan","Mayıs","Haziran","Temmuz","Ağustos","Eylül","Ekim","Kasım","Aralık"))</f>
        <v/>
      </c>
      <c r="E3048" s="153">
        <f>IF(A3048="","",ROUNDUP(MONTH(A3048)/3,0))</f>
        <v/>
      </c>
      <c r="F3048" s="153">
        <f>IF(A3048="","",WEEKNUM(A3048,2))</f>
        <v/>
      </c>
      <c r="G3048" s="153">
        <f>IF(A3048="","",WEEKDAY(A3048,2))</f>
        <v/>
      </c>
      <c r="H3048" s="153">
        <f>IF(A3048="","",CHOOSE(WEEKDAY(A3048,2),"Pazartesi","Salı","Çarşamba","Perşembe","Cuma","Cumartesi","Pazar"))</f>
        <v/>
      </c>
    </row>
    <row r="3049" ht="10.5" customHeight="1" s="113">
      <c r="A3049" s="152" t="n">
        <v>45052</v>
      </c>
      <c r="B3049" s="153">
        <f>IF(A3049="","",YEAR(A3049))</f>
        <v/>
      </c>
      <c r="C3049" s="153">
        <f>IF(A3049="","",MONTH(A3049))</f>
        <v/>
      </c>
      <c r="D3049" s="153">
        <f>IF(A3049="","",CHOOSE(MONTH(A3049),"Ocak","Şubat","Mart","Nisan","Mayıs","Haziran","Temmuz","Ağustos","Eylül","Ekim","Kasım","Aralık"))</f>
        <v/>
      </c>
      <c r="E3049" s="153">
        <f>IF(A3049="","",ROUNDUP(MONTH(A3049)/3,0))</f>
        <v/>
      </c>
      <c r="F3049" s="153">
        <f>IF(A3049="","",WEEKNUM(A3049,2))</f>
        <v/>
      </c>
      <c r="G3049" s="153">
        <f>IF(A3049="","",WEEKDAY(A3049,2))</f>
        <v/>
      </c>
      <c r="H3049" s="153">
        <f>IF(A3049="","",CHOOSE(WEEKDAY(A3049,2),"Pazartesi","Salı","Çarşamba","Perşembe","Cuma","Cumartesi","Pazar"))</f>
        <v/>
      </c>
    </row>
    <row r="3050" ht="10.5" customHeight="1" s="113">
      <c r="A3050" s="152" t="n">
        <v>45053</v>
      </c>
      <c r="B3050" s="153">
        <f>IF(A3050="","",YEAR(A3050))</f>
        <v/>
      </c>
      <c r="C3050" s="153">
        <f>IF(A3050="","",MONTH(A3050))</f>
        <v/>
      </c>
      <c r="D3050" s="153">
        <f>IF(A3050="","",CHOOSE(MONTH(A3050),"Ocak","Şubat","Mart","Nisan","Mayıs","Haziran","Temmuz","Ağustos","Eylül","Ekim","Kasım","Aralık"))</f>
        <v/>
      </c>
      <c r="E3050" s="153">
        <f>IF(A3050="","",ROUNDUP(MONTH(A3050)/3,0))</f>
        <v/>
      </c>
      <c r="F3050" s="153">
        <f>IF(A3050="","",WEEKNUM(A3050,2))</f>
        <v/>
      </c>
      <c r="G3050" s="153">
        <f>IF(A3050="","",WEEKDAY(A3050,2))</f>
        <v/>
      </c>
      <c r="H3050" s="153">
        <f>IF(A3050="","",CHOOSE(WEEKDAY(A3050,2),"Pazartesi","Salı","Çarşamba","Perşembe","Cuma","Cumartesi","Pazar"))</f>
        <v/>
      </c>
    </row>
    <row r="3051" ht="10.5" customHeight="1" s="113">
      <c r="A3051" s="152" t="n">
        <v>45054</v>
      </c>
      <c r="B3051" s="153">
        <f>IF(A3051="","",YEAR(A3051))</f>
        <v/>
      </c>
      <c r="C3051" s="153">
        <f>IF(A3051="","",MONTH(A3051))</f>
        <v/>
      </c>
      <c r="D3051" s="153">
        <f>IF(A3051="","",CHOOSE(MONTH(A3051),"Ocak","Şubat","Mart","Nisan","Mayıs","Haziran","Temmuz","Ağustos","Eylül","Ekim","Kasım","Aralık"))</f>
        <v/>
      </c>
      <c r="E3051" s="153">
        <f>IF(A3051="","",ROUNDUP(MONTH(A3051)/3,0))</f>
        <v/>
      </c>
      <c r="F3051" s="153">
        <f>IF(A3051="","",WEEKNUM(A3051,2))</f>
        <v/>
      </c>
      <c r="G3051" s="153">
        <f>IF(A3051="","",WEEKDAY(A3051,2))</f>
        <v/>
      </c>
      <c r="H3051" s="153">
        <f>IF(A3051="","",CHOOSE(WEEKDAY(A3051,2),"Pazartesi","Salı","Çarşamba","Perşembe","Cuma","Cumartesi","Pazar"))</f>
        <v/>
      </c>
    </row>
    <row r="3052" ht="10.5" customHeight="1" s="113">
      <c r="A3052" s="152" t="n">
        <v>45055</v>
      </c>
      <c r="B3052" s="153">
        <f>IF(A3052="","",YEAR(A3052))</f>
        <v/>
      </c>
      <c r="C3052" s="153">
        <f>IF(A3052="","",MONTH(A3052))</f>
        <v/>
      </c>
      <c r="D3052" s="153">
        <f>IF(A3052="","",CHOOSE(MONTH(A3052),"Ocak","Şubat","Mart","Nisan","Mayıs","Haziran","Temmuz","Ağustos","Eylül","Ekim","Kasım","Aralık"))</f>
        <v/>
      </c>
      <c r="E3052" s="153">
        <f>IF(A3052="","",ROUNDUP(MONTH(A3052)/3,0))</f>
        <v/>
      </c>
      <c r="F3052" s="153">
        <f>IF(A3052="","",WEEKNUM(A3052,2))</f>
        <v/>
      </c>
      <c r="G3052" s="153">
        <f>IF(A3052="","",WEEKDAY(A3052,2))</f>
        <v/>
      </c>
      <c r="H3052" s="153">
        <f>IF(A3052="","",CHOOSE(WEEKDAY(A3052,2),"Pazartesi","Salı","Çarşamba","Perşembe","Cuma","Cumartesi","Pazar"))</f>
        <v/>
      </c>
    </row>
    <row r="3053" ht="10.5" customHeight="1" s="113">
      <c r="A3053" s="152" t="n">
        <v>45056</v>
      </c>
      <c r="B3053" s="153">
        <f>IF(A3053="","",YEAR(A3053))</f>
        <v/>
      </c>
      <c r="C3053" s="153">
        <f>IF(A3053="","",MONTH(A3053))</f>
        <v/>
      </c>
      <c r="D3053" s="153">
        <f>IF(A3053="","",CHOOSE(MONTH(A3053),"Ocak","Şubat","Mart","Nisan","Mayıs","Haziran","Temmuz","Ağustos","Eylül","Ekim","Kasım","Aralık"))</f>
        <v/>
      </c>
      <c r="E3053" s="153">
        <f>IF(A3053="","",ROUNDUP(MONTH(A3053)/3,0))</f>
        <v/>
      </c>
      <c r="F3053" s="153">
        <f>IF(A3053="","",WEEKNUM(A3053,2))</f>
        <v/>
      </c>
      <c r="G3053" s="153">
        <f>IF(A3053="","",WEEKDAY(A3053,2))</f>
        <v/>
      </c>
      <c r="H3053" s="153">
        <f>IF(A3053="","",CHOOSE(WEEKDAY(A3053,2),"Pazartesi","Salı","Çarşamba","Perşembe","Cuma","Cumartesi","Pazar"))</f>
        <v/>
      </c>
    </row>
    <row r="3054" ht="10.5" customHeight="1" s="113">
      <c r="A3054" s="152" t="n">
        <v>45057</v>
      </c>
      <c r="B3054" s="153">
        <f>IF(A3054="","",YEAR(A3054))</f>
        <v/>
      </c>
      <c r="C3054" s="153">
        <f>IF(A3054="","",MONTH(A3054))</f>
        <v/>
      </c>
      <c r="D3054" s="153">
        <f>IF(A3054="","",CHOOSE(MONTH(A3054),"Ocak","Şubat","Mart","Nisan","Mayıs","Haziran","Temmuz","Ağustos","Eylül","Ekim","Kasım","Aralık"))</f>
        <v/>
      </c>
      <c r="E3054" s="153">
        <f>IF(A3054="","",ROUNDUP(MONTH(A3054)/3,0))</f>
        <v/>
      </c>
      <c r="F3054" s="153">
        <f>IF(A3054="","",WEEKNUM(A3054,2))</f>
        <v/>
      </c>
      <c r="G3054" s="153">
        <f>IF(A3054="","",WEEKDAY(A3054,2))</f>
        <v/>
      </c>
      <c r="H3054" s="153">
        <f>IF(A3054="","",CHOOSE(WEEKDAY(A3054,2),"Pazartesi","Salı","Çarşamba","Perşembe","Cuma","Cumartesi","Pazar"))</f>
        <v/>
      </c>
    </row>
    <row r="3055" ht="10.5" customHeight="1" s="113">
      <c r="A3055" s="152" t="n">
        <v>45058</v>
      </c>
      <c r="B3055" s="153">
        <f>IF(A3055="","",YEAR(A3055))</f>
        <v/>
      </c>
      <c r="C3055" s="153">
        <f>IF(A3055="","",MONTH(A3055))</f>
        <v/>
      </c>
      <c r="D3055" s="153">
        <f>IF(A3055="","",CHOOSE(MONTH(A3055),"Ocak","Şubat","Mart","Nisan","Mayıs","Haziran","Temmuz","Ağustos","Eylül","Ekim","Kasım","Aralık"))</f>
        <v/>
      </c>
      <c r="E3055" s="153">
        <f>IF(A3055="","",ROUNDUP(MONTH(A3055)/3,0))</f>
        <v/>
      </c>
      <c r="F3055" s="153">
        <f>IF(A3055="","",WEEKNUM(A3055,2))</f>
        <v/>
      </c>
      <c r="G3055" s="153">
        <f>IF(A3055="","",WEEKDAY(A3055,2))</f>
        <v/>
      </c>
      <c r="H3055" s="153">
        <f>IF(A3055="","",CHOOSE(WEEKDAY(A3055,2),"Pazartesi","Salı","Çarşamba","Perşembe","Cuma","Cumartesi","Pazar"))</f>
        <v/>
      </c>
    </row>
    <row r="3056" ht="10.5" customHeight="1" s="113">
      <c r="A3056" s="152" t="n">
        <v>45059</v>
      </c>
      <c r="B3056" s="153">
        <f>IF(A3056="","",YEAR(A3056))</f>
        <v/>
      </c>
      <c r="C3056" s="153">
        <f>IF(A3056="","",MONTH(A3056))</f>
        <v/>
      </c>
      <c r="D3056" s="153">
        <f>IF(A3056="","",CHOOSE(MONTH(A3056),"Ocak","Şubat","Mart","Nisan","Mayıs","Haziran","Temmuz","Ağustos","Eylül","Ekim","Kasım","Aralık"))</f>
        <v/>
      </c>
      <c r="E3056" s="153">
        <f>IF(A3056="","",ROUNDUP(MONTH(A3056)/3,0))</f>
        <v/>
      </c>
      <c r="F3056" s="153">
        <f>IF(A3056="","",WEEKNUM(A3056,2))</f>
        <v/>
      </c>
      <c r="G3056" s="153">
        <f>IF(A3056="","",WEEKDAY(A3056,2))</f>
        <v/>
      </c>
      <c r="H3056" s="153">
        <f>IF(A3056="","",CHOOSE(WEEKDAY(A3056,2),"Pazartesi","Salı","Çarşamba","Perşembe","Cuma","Cumartesi","Pazar"))</f>
        <v/>
      </c>
    </row>
    <row r="3057" ht="10.5" customHeight="1" s="113">
      <c r="A3057" s="152" t="n">
        <v>45060</v>
      </c>
      <c r="B3057" s="153">
        <f>IF(A3057="","",YEAR(A3057))</f>
        <v/>
      </c>
      <c r="C3057" s="153">
        <f>IF(A3057="","",MONTH(A3057))</f>
        <v/>
      </c>
      <c r="D3057" s="153">
        <f>IF(A3057="","",CHOOSE(MONTH(A3057),"Ocak","Şubat","Mart","Nisan","Mayıs","Haziran","Temmuz","Ağustos","Eylül","Ekim","Kasım","Aralık"))</f>
        <v/>
      </c>
      <c r="E3057" s="153">
        <f>IF(A3057="","",ROUNDUP(MONTH(A3057)/3,0))</f>
        <v/>
      </c>
      <c r="F3057" s="153">
        <f>IF(A3057="","",WEEKNUM(A3057,2))</f>
        <v/>
      </c>
      <c r="G3057" s="153">
        <f>IF(A3057="","",WEEKDAY(A3057,2))</f>
        <v/>
      </c>
      <c r="H3057" s="153">
        <f>IF(A3057="","",CHOOSE(WEEKDAY(A3057,2),"Pazartesi","Salı","Çarşamba","Perşembe","Cuma","Cumartesi","Pazar"))</f>
        <v/>
      </c>
    </row>
    <row r="3058" ht="10.5" customHeight="1" s="113">
      <c r="A3058" s="152" t="n">
        <v>45061</v>
      </c>
      <c r="B3058" s="153">
        <f>IF(A3058="","",YEAR(A3058))</f>
        <v/>
      </c>
      <c r="C3058" s="153">
        <f>IF(A3058="","",MONTH(A3058))</f>
        <v/>
      </c>
      <c r="D3058" s="153">
        <f>IF(A3058="","",CHOOSE(MONTH(A3058),"Ocak","Şubat","Mart","Nisan","Mayıs","Haziran","Temmuz","Ağustos","Eylül","Ekim","Kasım","Aralık"))</f>
        <v/>
      </c>
      <c r="E3058" s="153">
        <f>IF(A3058="","",ROUNDUP(MONTH(A3058)/3,0))</f>
        <v/>
      </c>
      <c r="F3058" s="153">
        <f>IF(A3058="","",WEEKNUM(A3058,2))</f>
        <v/>
      </c>
      <c r="G3058" s="153">
        <f>IF(A3058="","",WEEKDAY(A3058,2))</f>
        <v/>
      </c>
      <c r="H3058" s="153">
        <f>IF(A3058="","",CHOOSE(WEEKDAY(A3058,2),"Pazartesi","Salı","Çarşamba","Perşembe","Cuma","Cumartesi","Pazar"))</f>
        <v/>
      </c>
    </row>
    <row r="3059" ht="10.5" customHeight="1" s="113">
      <c r="A3059" s="152" t="n">
        <v>45062</v>
      </c>
      <c r="B3059" s="153">
        <f>IF(A3059="","",YEAR(A3059))</f>
        <v/>
      </c>
      <c r="C3059" s="153">
        <f>IF(A3059="","",MONTH(A3059))</f>
        <v/>
      </c>
      <c r="D3059" s="153">
        <f>IF(A3059="","",CHOOSE(MONTH(A3059),"Ocak","Şubat","Mart","Nisan","Mayıs","Haziran","Temmuz","Ağustos","Eylül","Ekim","Kasım","Aralık"))</f>
        <v/>
      </c>
      <c r="E3059" s="153">
        <f>IF(A3059="","",ROUNDUP(MONTH(A3059)/3,0))</f>
        <v/>
      </c>
      <c r="F3059" s="153">
        <f>IF(A3059="","",WEEKNUM(A3059,2))</f>
        <v/>
      </c>
      <c r="G3059" s="153">
        <f>IF(A3059="","",WEEKDAY(A3059,2))</f>
        <v/>
      </c>
      <c r="H3059" s="153">
        <f>IF(A3059="","",CHOOSE(WEEKDAY(A3059,2),"Pazartesi","Salı","Çarşamba","Perşembe","Cuma","Cumartesi","Pazar"))</f>
        <v/>
      </c>
    </row>
    <row r="3060" ht="10.5" customHeight="1" s="113">
      <c r="A3060" s="152" t="n">
        <v>45063</v>
      </c>
      <c r="B3060" s="153">
        <f>IF(A3060="","",YEAR(A3060))</f>
        <v/>
      </c>
      <c r="C3060" s="153">
        <f>IF(A3060="","",MONTH(A3060))</f>
        <v/>
      </c>
      <c r="D3060" s="153">
        <f>IF(A3060="","",CHOOSE(MONTH(A3060),"Ocak","Şubat","Mart","Nisan","Mayıs","Haziran","Temmuz","Ağustos","Eylül","Ekim","Kasım","Aralık"))</f>
        <v/>
      </c>
      <c r="E3060" s="153">
        <f>IF(A3060="","",ROUNDUP(MONTH(A3060)/3,0))</f>
        <v/>
      </c>
      <c r="F3060" s="153">
        <f>IF(A3060="","",WEEKNUM(A3060,2))</f>
        <v/>
      </c>
      <c r="G3060" s="153">
        <f>IF(A3060="","",WEEKDAY(A3060,2))</f>
        <v/>
      </c>
      <c r="H3060" s="153">
        <f>IF(A3060="","",CHOOSE(WEEKDAY(A3060,2),"Pazartesi","Salı","Çarşamba","Perşembe","Cuma","Cumartesi","Pazar"))</f>
        <v/>
      </c>
    </row>
    <row r="3061" ht="10.5" customHeight="1" s="113">
      <c r="A3061" s="152" t="n">
        <v>45064</v>
      </c>
      <c r="B3061" s="153">
        <f>IF(A3061="","",YEAR(A3061))</f>
        <v/>
      </c>
      <c r="C3061" s="153">
        <f>IF(A3061="","",MONTH(A3061))</f>
        <v/>
      </c>
      <c r="D3061" s="153">
        <f>IF(A3061="","",CHOOSE(MONTH(A3061),"Ocak","Şubat","Mart","Nisan","Mayıs","Haziran","Temmuz","Ağustos","Eylül","Ekim","Kasım","Aralık"))</f>
        <v/>
      </c>
      <c r="E3061" s="153">
        <f>IF(A3061="","",ROUNDUP(MONTH(A3061)/3,0))</f>
        <v/>
      </c>
      <c r="F3061" s="153">
        <f>IF(A3061="","",WEEKNUM(A3061,2))</f>
        <v/>
      </c>
      <c r="G3061" s="153">
        <f>IF(A3061="","",WEEKDAY(A3061,2))</f>
        <v/>
      </c>
      <c r="H3061" s="153">
        <f>IF(A3061="","",CHOOSE(WEEKDAY(A3061,2),"Pazartesi","Salı","Çarşamba","Perşembe","Cuma","Cumartesi","Pazar"))</f>
        <v/>
      </c>
    </row>
    <row r="3062" ht="10.5" customHeight="1" s="113">
      <c r="A3062" s="152" t="n">
        <v>45065</v>
      </c>
      <c r="B3062" s="153">
        <f>IF(A3062="","",YEAR(A3062))</f>
        <v/>
      </c>
      <c r="C3062" s="153">
        <f>IF(A3062="","",MONTH(A3062))</f>
        <v/>
      </c>
      <c r="D3062" s="153">
        <f>IF(A3062="","",CHOOSE(MONTH(A3062),"Ocak","Şubat","Mart","Nisan","Mayıs","Haziran","Temmuz","Ağustos","Eylül","Ekim","Kasım","Aralık"))</f>
        <v/>
      </c>
      <c r="E3062" s="153">
        <f>IF(A3062="","",ROUNDUP(MONTH(A3062)/3,0))</f>
        <v/>
      </c>
      <c r="F3062" s="153">
        <f>IF(A3062="","",WEEKNUM(A3062,2))</f>
        <v/>
      </c>
      <c r="G3062" s="153">
        <f>IF(A3062="","",WEEKDAY(A3062,2))</f>
        <v/>
      </c>
      <c r="H3062" s="153">
        <f>IF(A3062="","",CHOOSE(WEEKDAY(A3062,2),"Pazartesi","Salı","Çarşamba","Perşembe","Cuma","Cumartesi","Pazar"))</f>
        <v/>
      </c>
    </row>
    <row r="3063" ht="10.5" customHeight="1" s="113">
      <c r="A3063" s="152" t="n">
        <v>45066</v>
      </c>
      <c r="B3063" s="153">
        <f>IF(A3063="","",YEAR(A3063))</f>
        <v/>
      </c>
      <c r="C3063" s="153">
        <f>IF(A3063="","",MONTH(A3063))</f>
        <v/>
      </c>
      <c r="D3063" s="153">
        <f>IF(A3063="","",CHOOSE(MONTH(A3063),"Ocak","Şubat","Mart","Nisan","Mayıs","Haziran","Temmuz","Ağustos","Eylül","Ekim","Kasım","Aralık"))</f>
        <v/>
      </c>
      <c r="E3063" s="153">
        <f>IF(A3063="","",ROUNDUP(MONTH(A3063)/3,0))</f>
        <v/>
      </c>
      <c r="F3063" s="153">
        <f>IF(A3063="","",WEEKNUM(A3063,2))</f>
        <v/>
      </c>
      <c r="G3063" s="153">
        <f>IF(A3063="","",WEEKDAY(A3063,2))</f>
        <v/>
      </c>
      <c r="H3063" s="153">
        <f>IF(A3063="","",CHOOSE(WEEKDAY(A3063,2),"Pazartesi","Salı","Çarşamba","Perşembe","Cuma","Cumartesi","Pazar"))</f>
        <v/>
      </c>
    </row>
    <row r="3064" ht="10.5" customHeight="1" s="113">
      <c r="A3064" s="152" t="n">
        <v>45067</v>
      </c>
      <c r="B3064" s="153">
        <f>IF(A3064="","",YEAR(A3064))</f>
        <v/>
      </c>
      <c r="C3064" s="153">
        <f>IF(A3064="","",MONTH(A3064))</f>
        <v/>
      </c>
      <c r="D3064" s="153">
        <f>IF(A3064="","",CHOOSE(MONTH(A3064),"Ocak","Şubat","Mart","Nisan","Mayıs","Haziran","Temmuz","Ağustos","Eylül","Ekim","Kasım","Aralık"))</f>
        <v/>
      </c>
      <c r="E3064" s="153">
        <f>IF(A3064="","",ROUNDUP(MONTH(A3064)/3,0))</f>
        <v/>
      </c>
      <c r="F3064" s="153">
        <f>IF(A3064="","",WEEKNUM(A3064,2))</f>
        <v/>
      </c>
      <c r="G3064" s="153">
        <f>IF(A3064="","",WEEKDAY(A3064,2))</f>
        <v/>
      </c>
      <c r="H3064" s="153">
        <f>IF(A3064="","",CHOOSE(WEEKDAY(A3064,2),"Pazartesi","Salı","Çarşamba","Perşembe","Cuma","Cumartesi","Pazar"))</f>
        <v/>
      </c>
    </row>
    <row r="3065" ht="10.5" customHeight="1" s="113">
      <c r="A3065" s="152" t="n">
        <v>45068</v>
      </c>
      <c r="B3065" s="153">
        <f>IF(A3065="","",YEAR(A3065))</f>
        <v/>
      </c>
      <c r="C3065" s="153">
        <f>IF(A3065="","",MONTH(A3065))</f>
        <v/>
      </c>
      <c r="D3065" s="153">
        <f>IF(A3065="","",CHOOSE(MONTH(A3065),"Ocak","Şubat","Mart","Nisan","Mayıs","Haziran","Temmuz","Ağustos","Eylül","Ekim","Kasım","Aralık"))</f>
        <v/>
      </c>
      <c r="E3065" s="153">
        <f>IF(A3065="","",ROUNDUP(MONTH(A3065)/3,0))</f>
        <v/>
      </c>
      <c r="F3065" s="153">
        <f>IF(A3065="","",WEEKNUM(A3065,2))</f>
        <v/>
      </c>
      <c r="G3065" s="153">
        <f>IF(A3065="","",WEEKDAY(A3065,2))</f>
        <v/>
      </c>
      <c r="H3065" s="153">
        <f>IF(A3065="","",CHOOSE(WEEKDAY(A3065,2),"Pazartesi","Salı","Çarşamba","Perşembe","Cuma","Cumartesi","Pazar"))</f>
        <v/>
      </c>
    </row>
    <row r="3066" ht="10.5" customHeight="1" s="113">
      <c r="A3066" s="152" t="n">
        <v>45069</v>
      </c>
      <c r="B3066" s="153">
        <f>IF(A3066="","",YEAR(A3066))</f>
        <v/>
      </c>
      <c r="C3066" s="153">
        <f>IF(A3066="","",MONTH(A3066))</f>
        <v/>
      </c>
      <c r="D3066" s="153">
        <f>IF(A3066="","",CHOOSE(MONTH(A3066),"Ocak","Şubat","Mart","Nisan","Mayıs","Haziran","Temmuz","Ağustos","Eylül","Ekim","Kasım","Aralık"))</f>
        <v/>
      </c>
      <c r="E3066" s="153">
        <f>IF(A3066="","",ROUNDUP(MONTH(A3066)/3,0))</f>
        <v/>
      </c>
      <c r="F3066" s="153">
        <f>IF(A3066="","",WEEKNUM(A3066,2))</f>
        <v/>
      </c>
      <c r="G3066" s="153">
        <f>IF(A3066="","",WEEKDAY(A3066,2))</f>
        <v/>
      </c>
      <c r="H3066" s="153">
        <f>IF(A3066="","",CHOOSE(WEEKDAY(A3066,2),"Pazartesi","Salı","Çarşamba","Perşembe","Cuma","Cumartesi","Pazar"))</f>
        <v/>
      </c>
    </row>
    <row r="3067" ht="10.5" customHeight="1" s="113">
      <c r="A3067" s="152" t="n">
        <v>45070</v>
      </c>
      <c r="B3067" s="153">
        <f>IF(A3067="","",YEAR(A3067))</f>
        <v/>
      </c>
      <c r="C3067" s="153">
        <f>IF(A3067="","",MONTH(A3067))</f>
        <v/>
      </c>
      <c r="D3067" s="153">
        <f>IF(A3067="","",CHOOSE(MONTH(A3067),"Ocak","Şubat","Mart","Nisan","Mayıs","Haziran","Temmuz","Ağustos","Eylül","Ekim","Kasım","Aralık"))</f>
        <v/>
      </c>
      <c r="E3067" s="153">
        <f>IF(A3067="","",ROUNDUP(MONTH(A3067)/3,0))</f>
        <v/>
      </c>
      <c r="F3067" s="153">
        <f>IF(A3067="","",WEEKNUM(A3067,2))</f>
        <v/>
      </c>
      <c r="G3067" s="153">
        <f>IF(A3067="","",WEEKDAY(A3067,2))</f>
        <v/>
      </c>
      <c r="H3067" s="153">
        <f>IF(A3067="","",CHOOSE(WEEKDAY(A3067,2),"Pazartesi","Salı","Çarşamba","Perşembe","Cuma","Cumartesi","Pazar"))</f>
        <v/>
      </c>
    </row>
    <row r="3068" ht="10.5" customHeight="1" s="113">
      <c r="A3068" s="152" t="n">
        <v>45071</v>
      </c>
      <c r="B3068" s="153">
        <f>IF(A3068="","",YEAR(A3068))</f>
        <v/>
      </c>
      <c r="C3068" s="153">
        <f>IF(A3068="","",MONTH(A3068))</f>
        <v/>
      </c>
      <c r="D3068" s="153">
        <f>IF(A3068="","",CHOOSE(MONTH(A3068),"Ocak","Şubat","Mart","Nisan","Mayıs","Haziran","Temmuz","Ağustos","Eylül","Ekim","Kasım","Aralık"))</f>
        <v/>
      </c>
      <c r="E3068" s="153">
        <f>IF(A3068="","",ROUNDUP(MONTH(A3068)/3,0))</f>
        <v/>
      </c>
      <c r="F3068" s="153">
        <f>IF(A3068="","",WEEKNUM(A3068,2))</f>
        <v/>
      </c>
      <c r="G3068" s="153">
        <f>IF(A3068="","",WEEKDAY(A3068,2))</f>
        <v/>
      </c>
      <c r="H3068" s="153">
        <f>IF(A3068="","",CHOOSE(WEEKDAY(A3068,2),"Pazartesi","Salı","Çarşamba","Perşembe","Cuma","Cumartesi","Pazar"))</f>
        <v/>
      </c>
    </row>
    <row r="3069" ht="10.5" customHeight="1" s="113">
      <c r="A3069" s="152" t="n">
        <v>45072</v>
      </c>
      <c r="B3069" s="153">
        <f>IF(A3069="","",YEAR(A3069))</f>
        <v/>
      </c>
      <c r="C3069" s="153">
        <f>IF(A3069="","",MONTH(A3069))</f>
        <v/>
      </c>
      <c r="D3069" s="153">
        <f>IF(A3069="","",CHOOSE(MONTH(A3069),"Ocak","Şubat","Mart","Nisan","Mayıs","Haziran","Temmuz","Ağustos","Eylül","Ekim","Kasım","Aralık"))</f>
        <v/>
      </c>
      <c r="E3069" s="153">
        <f>IF(A3069="","",ROUNDUP(MONTH(A3069)/3,0))</f>
        <v/>
      </c>
      <c r="F3069" s="153">
        <f>IF(A3069="","",WEEKNUM(A3069,2))</f>
        <v/>
      </c>
      <c r="G3069" s="153">
        <f>IF(A3069="","",WEEKDAY(A3069,2))</f>
        <v/>
      </c>
      <c r="H3069" s="153">
        <f>IF(A3069="","",CHOOSE(WEEKDAY(A3069,2),"Pazartesi","Salı","Çarşamba","Perşembe","Cuma","Cumartesi","Pazar"))</f>
        <v/>
      </c>
    </row>
    <row r="3070" ht="10.5" customHeight="1" s="113">
      <c r="A3070" s="152" t="n">
        <v>45073</v>
      </c>
      <c r="B3070" s="153">
        <f>IF(A3070="","",YEAR(A3070))</f>
        <v/>
      </c>
      <c r="C3070" s="153">
        <f>IF(A3070="","",MONTH(A3070))</f>
        <v/>
      </c>
      <c r="D3070" s="153">
        <f>IF(A3070="","",CHOOSE(MONTH(A3070),"Ocak","Şubat","Mart","Nisan","Mayıs","Haziran","Temmuz","Ağustos","Eylül","Ekim","Kasım","Aralık"))</f>
        <v/>
      </c>
      <c r="E3070" s="153">
        <f>IF(A3070="","",ROUNDUP(MONTH(A3070)/3,0))</f>
        <v/>
      </c>
      <c r="F3070" s="153">
        <f>IF(A3070="","",WEEKNUM(A3070,2))</f>
        <v/>
      </c>
      <c r="G3070" s="153">
        <f>IF(A3070="","",WEEKDAY(A3070,2))</f>
        <v/>
      </c>
      <c r="H3070" s="153">
        <f>IF(A3070="","",CHOOSE(WEEKDAY(A3070,2),"Pazartesi","Salı","Çarşamba","Perşembe","Cuma","Cumartesi","Pazar"))</f>
        <v/>
      </c>
    </row>
    <row r="3071" ht="10.5" customHeight="1" s="113">
      <c r="A3071" s="152" t="n">
        <v>45074</v>
      </c>
      <c r="B3071" s="153">
        <f>IF(A3071="","",YEAR(A3071))</f>
        <v/>
      </c>
      <c r="C3071" s="153">
        <f>IF(A3071="","",MONTH(A3071))</f>
        <v/>
      </c>
      <c r="D3071" s="153">
        <f>IF(A3071="","",CHOOSE(MONTH(A3071),"Ocak","Şubat","Mart","Nisan","Mayıs","Haziran","Temmuz","Ağustos","Eylül","Ekim","Kasım","Aralık"))</f>
        <v/>
      </c>
      <c r="E3071" s="153">
        <f>IF(A3071="","",ROUNDUP(MONTH(A3071)/3,0))</f>
        <v/>
      </c>
      <c r="F3071" s="153">
        <f>IF(A3071="","",WEEKNUM(A3071,2))</f>
        <v/>
      </c>
      <c r="G3071" s="153">
        <f>IF(A3071="","",WEEKDAY(A3071,2))</f>
        <v/>
      </c>
      <c r="H3071" s="153">
        <f>IF(A3071="","",CHOOSE(WEEKDAY(A3071,2),"Pazartesi","Salı","Çarşamba","Perşembe","Cuma","Cumartesi","Pazar"))</f>
        <v/>
      </c>
    </row>
    <row r="3072" ht="10.5" customHeight="1" s="113">
      <c r="A3072" s="152" t="n">
        <v>45075</v>
      </c>
      <c r="B3072" s="153">
        <f>IF(A3072="","",YEAR(A3072))</f>
        <v/>
      </c>
      <c r="C3072" s="153">
        <f>IF(A3072="","",MONTH(A3072))</f>
        <v/>
      </c>
      <c r="D3072" s="153">
        <f>IF(A3072="","",CHOOSE(MONTH(A3072),"Ocak","Şubat","Mart","Nisan","Mayıs","Haziran","Temmuz","Ağustos","Eylül","Ekim","Kasım","Aralık"))</f>
        <v/>
      </c>
      <c r="E3072" s="153">
        <f>IF(A3072="","",ROUNDUP(MONTH(A3072)/3,0))</f>
        <v/>
      </c>
      <c r="F3072" s="153">
        <f>IF(A3072="","",WEEKNUM(A3072,2))</f>
        <v/>
      </c>
      <c r="G3072" s="153">
        <f>IF(A3072="","",WEEKDAY(A3072,2))</f>
        <v/>
      </c>
      <c r="H3072" s="153">
        <f>IF(A3072="","",CHOOSE(WEEKDAY(A3072,2),"Pazartesi","Salı","Çarşamba","Perşembe","Cuma","Cumartesi","Pazar"))</f>
        <v/>
      </c>
    </row>
    <row r="3073" ht="10.5" customHeight="1" s="113">
      <c r="A3073" s="152" t="n">
        <v>45076</v>
      </c>
      <c r="B3073" s="153">
        <f>IF(A3073="","",YEAR(A3073))</f>
        <v/>
      </c>
      <c r="C3073" s="153">
        <f>IF(A3073="","",MONTH(A3073))</f>
        <v/>
      </c>
      <c r="D3073" s="153">
        <f>IF(A3073="","",CHOOSE(MONTH(A3073),"Ocak","Şubat","Mart","Nisan","Mayıs","Haziran","Temmuz","Ağustos","Eylül","Ekim","Kasım","Aralık"))</f>
        <v/>
      </c>
      <c r="E3073" s="153">
        <f>IF(A3073="","",ROUNDUP(MONTH(A3073)/3,0))</f>
        <v/>
      </c>
      <c r="F3073" s="153">
        <f>IF(A3073="","",WEEKNUM(A3073,2))</f>
        <v/>
      </c>
      <c r="G3073" s="153">
        <f>IF(A3073="","",WEEKDAY(A3073,2))</f>
        <v/>
      </c>
      <c r="H3073" s="153">
        <f>IF(A3073="","",CHOOSE(WEEKDAY(A3073,2),"Pazartesi","Salı","Çarşamba","Perşembe","Cuma","Cumartesi","Pazar"))</f>
        <v/>
      </c>
    </row>
    <row r="3074" ht="10.5" customHeight="1" s="113">
      <c r="A3074" s="152" t="n">
        <v>45077</v>
      </c>
      <c r="B3074" s="153">
        <f>IF(A3074="","",YEAR(A3074))</f>
        <v/>
      </c>
      <c r="C3074" s="153">
        <f>IF(A3074="","",MONTH(A3074))</f>
        <v/>
      </c>
      <c r="D3074" s="153">
        <f>IF(A3074="","",CHOOSE(MONTH(A3074),"Ocak","Şubat","Mart","Nisan","Mayıs","Haziran","Temmuz","Ağustos","Eylül","Ekim","Kasım","Aralık"))</f>
        <v/>
      </c>
      <c r="E3074" s="153">
        <f>IF(A3074="","",ROUNDUP(MONTH(A3074)/3,0))</f>
        <v/>
      </c>
      <c r="F3074" s="153">
        <f>IF(A3074="","",WEEKNUM(A3074,2))</f>
        <v/>
      </c>
      <c r="G3074" s="153">
        <f>IF(A3074="","",WEEKDAY(A3074,2))</f>
        <v/>
      </c>
      <c r="H3074" s="153">
        <f>IF(A3074="","",CHOOSE(WEEKDAY(A3074,2),"Pazartesi","Salı","Çarşamba","Perşembe","Cuma","Cumartesi","Pazar"))</f>
        <v/>
      </c>
    </row>
    <row r="3075" ht="10.5" customHeight="1" s="113">
      <c r="A3075" s="152" t="n">
        <v>45078</v>
      </c>
      <c r="B3075" s="153">
        <f>IF(A3075="","",YEAR(A3075))</f>
        <v/>
      </c>
      <c r="C3075" s="153">
        <f>IF(A3075="","",MONTH(A3075))</f>
        <v/>
      </c>
      <c r="D3075" s="153">
        <f>IF(A3075="","",CHOOSE(MONTH(A3075),"Ocak","Şubat","Mart","Nisan","Mayıs","Haziran","Temmuz","Ağustos","Eylül","Ekim","Kasım","Aralık"))</f>
        <v/>
      </c>
      <c r="E3075" s="153">
        <f>IF(A3075="","",ROUNDUP(MONTH(A3075)/3,0))</f>
        <v/>
      </c>
      <c r="F3075" s="153">
        <f>IF(A3075="","",WEEKNUM(A3075,2))</f>
        <v/>
      </c>
      <c r="G3075" s="153">
        <f>IF(A3075="","",WEEKDAY(A3075,2))</f>
        <v/>
      </c>
      <c r="H3075" s="153">
        <f>IF(A3075="","",CHOOSE(WEEKDAY(A3075,2),"Pazartesi","Salı","Çarşamba","Perşembe","Cuma","Cumartesi","Pazar"))</f>
        <v/>
      </c>
    </row>
    <row r="3076" ht="10.5" customHeight="1" s="113">
      <c r="A3076" s="152" t="n">
        <v>45079</v>
      </c>
      <c r="B3076" s="153">
        <f>IF(A3076="","",YEAR(A3076))</f>
        <v/>
      </c>
      <c r="C3076" s="153">
        <f>IF(A3076="","",MONTH(A3076))</f>
        <v/>
      </c>
      <c r="D3076" s="153">
        <f>IF(A3076="","",CHOOSE(MONTH(A3076),"Ocak","Şubat","Mart","Nisan","Mayıs","Haziran","Temmuz","Ağustos","Eylül","Ekim","Kasım","Aralık"))</f>
        <v/>
      </c>
      <c r="E3076" s="153">
        <f>IF(A3076="","",ROUNDUP(MONTH(A3076)/3,0))</f>
        <v/>
      </c>
      <c r="F3076" s="153">
        <f>IF(A3076="","",WEEKNUM(A3076,2))</f>
        <v/>
      </c>
      <c r="G3076" s="153">
        <f>IF(A3076="","",WEEKDAY(A3076,2))</f>
        <v/>
      </c>
      <c r="H3076" s="153">
        <f>IF(A3076="","",CHOOSE(WEEKDAY(A3076,2),"Pazartesi","Salı","Çarşamba","Perşembe","Cuma","Cumartesi","Pazar"))</f>
        <v/>
      </c>
    </row>
    <row r="3077" ht="10.5" customHeight="1" s="113">
      <c r="A3077" s="152" t="n">
        <v>45080</v>
      </c>
      <c r="B3077" s="153">
        <f>IF(A3077="","",YEAR(A3077))</f>
        <v/>
      </c>
      <c r="C3077" s="153">
        <f>IF(A3077="","",MONTH(A3077))</f>
        <v/>
      </c>
      <c r="D3077" s="153">
        <f>IF(A3077="","",CHOOSE(MONTH(A3077),"Ocak","Şubat","Mart","Nisan","Mayıs","Haziran","Temmuz","Ağustos","Eylül","Ekim","Kasım","Aralık"))</f>
        <v/>
      </c>
      <c r="E3077" s="153">
        <f>IF(A3077="","",ROUNDUP(MONTH(A3077)/3,0))</f>
        <v/>
      </c>
      <c r="F3077" s="153">
        <f>IF(A3077="","",WEEKNUM(A3077,2))</f>
        <v/>
      </c>
      <c r="G3077" s="153">
        <f>IF(A3077="","",WEEKDAY(A3077,2))</f>
        <v/>
      </c>
      <c r="H3077" s="153">
        <f>IF(A3077="","",CHOOSE(WEEKDAY(A3077,2),"Pazartesi","Salı","Çarşamba","Perşembe","Cuma","Cumartesi","Pazar"))</f>
        <v/>
      </c>
    </row>
    <row r="3078" ht="10.5" customHeight="1" s="113">
      <c r="A3078" s="152" t="n">
        <v>45081</v>
      </c>
      <c r="B3078" s="153">
        <f>IF(A3078="","",YEAR(A3078))</f>
        <v/>
      </c>
      <c r="C3078" s="153">
        <f>IF(A3078="","",MONTH(A3078))</f>
        <v/>
      </c>
      <c r="D3078" s="153">
        <f>IF(A3078="","",CHOOSE(MONTH(A3078),"Ocak","Şubat","Mart","Nisan","Mayıs","Haziran","Temmuz","Ağustos","Eylül","Ekim","Kasım","Aralık"))</f>
        <v/>
      </c>
      <c r="E3078" s="153">
        <f>IF(A3078="","",ROUNDUP(MONTH(A3078)/3,0))</f>
        <v/>
      </c>
      <c r="F3078" s="153">
        <f>IF(A3078="","",WEEKNUM(A3078,2))</f>
        <v/>
      </c>
      <c r="G3078" s="153">
        <f>IF(A3078="","",WEEKDAY(A3078,2))</f>
        <v/>
      </c>
      <c r="H3078" s="153">
        <f>IF(A3078="","",CHOOSE(WEEKDAY(A3078,2),"Pazartesi","Salı","Çarşamba","Perşembe","Cuma","Cumartesi","Pazar"))</f>
        <v/>
      </c>
    </row>
    <row r="3079" ht="10.5" customHeight="1" s="113">
      <c r="A3079" s="152" t="n">
        <v>45082</v>
      </c>
      <c r="B3079" s="153">
        <f>IF(A3079="","",YEAR(A3079))</f>
        <v/>
      </c>
      <c r="C3079" s="153">
        <f>IF(A3079="","",MONTH(A3079))</f>
        <v/>
      </c>
      <c r="D3079" s="153">
        <f>IF(A3079="","",CHOOSE(MONTH(A3079),"Ocak","Şubat","Mart","Nisan","Mayıs","Haziran","Temmuz","Ağustos","Eylül","Ekim","Kasım","Aralık"))</f>
        <v/>
      </c>
      <c r="E3079" s="153">
        <f>IF(A3079="","",ROUNDUP(MONTH(A3079)/3,0))</f>
        <v/>
      </c>
      <c r="F3079" s="153">
        <f>IF(A3079="","",WEEKNUM(A3079,2))</f>
        <v/>
      </c>
      <c r="G3079" s="153">
        <f>IF(A3079="","",WEEKDAY(A3079,2))</f>
        <v/>
      </c>
      <c r="H3079" s="153">
        <f>IF(A3079="","",CHOOSE(WEEKDAY(A3079,2),"Pazartesi","Salı","Çarşamba","Perşembe","Cuma","Cumartesi","Pazar"))</f>
        <v/>
      </c>
    </row>
    <row r="3080" ht="10.5" customHeight="1" s="113">
      <c r="A3080" s="152" t="n">
        <v>45083</v>
      </c>
      <c r="B3080" s="153">
        <f>IF(A3080="","",YEAR(A3080))</f>
        <v/>
      </c>
      <c r="C3080" s="153">
        <f>IF(A3080="","",MONTH(A3080))</f>
        <v/>
      </c>
      <c r="D3080" s="153">
        <f>IF(A3080="","",CHOOSE(MONTH(A3080),"Ocak","Şubat","Mart","Nisan","Mayıs","Haziran","Temmuz","Ağustos","Eylül","Ekim","Kasım","Aralık"))</f>
        <v/>
      </c>
      <c r="E3080" s="153">
        <f>IF(A3080="","",ROUNDUP(MONTH(A3080)/3,0))</f>
        <v/>
      </c>
      <c r="F3080" s="153">
        <f>IF(A3080="","",WEEKNUM(A3080,2))</f>
        <v/>
      </c>
      <c r="G3080" s="153">
        <f>IF(A3080="","",WEEKDAY(A3080,2))</f>
        <v/>
      </c>
      <c r="H3080" s="153">
        <f>IF(A3080="","",CHOOSE(WEEKDAY(A3080,2),"Pazartesi","Salı","Çarşamba","Perşembe","Cuma","Cumartesi","Pazar"))</f>
        <v/>
      </c>
    </row>
    <row r="3081" ht="10.5" customHeight="1" s="113">
      <c r="A3081" s="152" t="n">
        <v>45084</v>
      </c>
      <c r="B3081" s="153">
        <f>IF(A3081="","",YEAR(A3081))</f>
        <v/>
      </c>
      <c r="C3081" s="153">
        <f>IF(A3081="","",MONTH(A3081))</f>
        <v/>
      </c>
      <c r="D3081" s="153">
        <f>IF(A3081="","",CHOOSE(MONTH(A3081),"Ocak","Şubat","Mart","Nisan","Mayıs","Haziran","Temmuz","Ağustos","Eylül","Ekim","Kasım","Aralık"))</f>
        <v/>
      </c>
      <c r="E3081" s="153">
        <f>IF(A3081="","",ROUNDUP(MONTH(A3081)/3,0))</f>
        <v/>
      </c>
      <c r="F3081" s="153">
        <f>IF(A3081="","",WEEKNUM(A3081,2))</f>
        <v/>
      </c>
      <c r="G3081" s="153">
        <f>IF(A3081="","",WEEKDAY(A3081,2))</f>
        <v/>
      </c>
      <c r="H3081" s="153">
        <f>IF(A3081="","",CHOOSE(WEEKDAY(A3081,2),"Pazartesi","Salı","Çarşamba","Perşembe","Cuma","Cumartesi","Pazar"))</f>
        <v/>
      </c>
    </row>
    <row r="3082" ht="10.5" customHeight="1" s="113">
      <c r="A3082" s="152" t="n">
        <v>45085</v>
      </c>
      <c r="B3082" s="153">
        <f>IF(A3082="","",YEAR(A3082))</f>
        <v/>
      </c>
      <c r="C3082" s="153">
        <f>IF(A3082="","",MONTH(A3082))</f>
        <v/>
      </c>
      <c r="D3082" s="153">
        <f>IF(A3082="","",CHOOSE(MONTH(A3082),"Ocak","Şubat","Mart","Nisan","Mayıs","Haziran","Temmuz","Ağustos","Eylül","Ekim","Kasım","Aralık"))</f>
        <v/>
      </c>
      <c r="E3082" s="153">
        <f>IF(A3082="","",ROUNDUP(MONTH(A3082)/3,0))</f>
        <v/>
      </c>
      <c r="F3082" s="153">
        <f>IF(A3082="","",WEEKNUM(A3082,2))</f>
        <v/>
      </c>
      <c r="G3082" s="153">
        <f>IF(A3082="","",WEEKDAY(A3082,2))</f>
        <v/>
      </c>
      <c r="H3082" s="153">
        <f>IF(A3082="","",CHOOSE(WEEKDAY(A3082,2),"Pazartesi","Salı","Çarşamba","Perşembe","Cuma","Cumartesi","Pazar"))</f>
        <v/>
      </c>
    </row>
    <row r="3083" ht="10.5" customHeight="1" s="113">
      <c r="A3083" s="152" t="n">
        <v>45086</v>
      </c>
      <c r="B3083" s="153">
        <f>IF(A3083="","",YEAR(A3083))</f>
        <v/>
      </c>
      <c r="C3083" s="153">
        <f>IF(A3083="","",MONTH(A3083))</f>
        <v/>
      </c>
      <c r="D3083" s="153">
        <f>IF(A3083="","",CHOOSE(MONTH(A3083),"Ocak","Şubat","Mart","Nisan","Mayıs","Haziran","Temmuz","Ağustos","Eylül","Ekim","Kasım","Aralık"))</f>
        <v/>
      </c>
      <c r="E3083" s="153">
        <f>IF(A3083="","",ROUNDUP(MONTH(A3083)/3,0))</f>
        <v/>
      </c>
      <c r="F3083" s="153">
        <f>IF(A3083="","",WEEKNUM(A3083,2))</f>
        <v/>
      </c>
      <c r="G3083" s="153">
        <f>IF(A3083="","",WEEKDAY(A3083,2))</f>
        <v/>
      </c>
      <c r="H3083" s="153">
        <f>IF(A3083="","",CHOOSE(WEEKDAY(A3083,2),"Pazartesi","Salı","Çarşamba","Perşembe","Cuma","Cumartesi","Pazar"))</f>
        <v/>
      </c>
    </row>
    <row r="3084" ht="10.5" customHeight="1" s="113">
      <c r="A3084" s="152" t="n">
        <v>45087</v>
      </c>
      <c r="B3084" s="153">
        <f>IF(A3084="","",YEAR(A3084))</f>
        <v/>
      </c>
      <c r="C3084" s="153">
        <f>IF(A3084="","",MONTH(A3084))</f>
        <v/>
      </c>
      <c r="D3084" s="153">
        <f>IF(A3084="","",CHOOSE(MONTH(A3084),"Ocak","Şubat","Mart","Nisan","Mayıs","Haziran","Temmuz","Ağustos","Eylül","Ekim","Kasım","Aralık"))</f>
        <v/>
      </c>
      <c r="E3084" s="153">
        <f>IF(A3084="","",ROUNDUP(MONTH(A3084)/3,0))</f>
        <v/>
      </c>
      <c r="F3084" s="153">
        <f>IF(A3084="","",WEEKNUM(A3084,2))</f>
        <v/>
      </c>
      <c r="G3084" s="153">
        <f>IF(A3084="","",WEEKDAY(A3084,2))</f>
        <v/>
      </c>
      <c r="H3084" s="153">
        <f>IF(A3084="","",CHOOSE(WEEKDAY(A3084,2),"Pazartesi","Salı","Çarşamba","Perşembe","Cuma","Cumartesi","Pazar"))</f>
        <v/>
      </c>
    </row>
    <row r="3085" ht="10.5" customHeight="1" s="113">
      <c r="A3085" s="152" t="n">
        <v>45088</v>
      </c>
      <c r="B3085" s="153">
        <f>IF(A3085="","",YEAR(A3085))</f>
        <v/>
      </c>
      <c r="C3085" s="153">
        <f>IF(A3085="","",MONTH(A3085))</f>
        <v/>
      </c>
      <c r="D3085" s="153">
        <f>IF(A3085="","",CHOOSE(MONTH(A3085),"Ocak","Şubat","Mart","Nisan","Mayıs","Haziran","Temmuz","Ağustos","Eylül","Ekim","Kasım","Aralık"))</f>
        <v/>
      </c>
      <c r="E3085" s="153">
        <f>IF(A3085="","",ROUNDUP(MONTH(A3085)/3,0))</f>
        <v/>
      </c>
      <c r="F3085" s="153">
        <f>IF(A3085="","",WEEKNUM(A3085,2))</f>
        <v/>
      </c>
      <c r="G3085" s="153">
        <f>IF(A3085="","",WEEKDAY(A3085,2))</f>
        <v/>
      </c>
      <c r="H3085" s="153">
        <f>IF(A3085="","",CHOOSE(WEEKDAY(A3085,2),"Pazartesi","Salı","Çarşamba","Perşembe","Cuma","Cumartesi","Pazar"))</f>
        <v/>
      </c>
    </row>
    <row r="3086" ht="10.5" customHeight="1" s="113">
      <c r="A3086" s="152" t="n">
        <v>45089</v>
      </c>
      <c r="B3086" s="153">
        <f>IF(A3086="","",YEAR(A3086))</f>
        <v/>
      </c>
      <c r="C3086" s="153">
        <f>IF(A3086="","",MONTH(A3086))</f>
        <v/>
      </c>
      <c r="D3086" s="153">
        <f>IF(A3086="","",CHOOSE(MONTH(A3086),"Ocak","Şubat","Mart","Nisan","Mayıs","Haziran","Temmuz","Ağustos","Eylül","Ekim","Kasım","Aralık"))</f>
        <v/>
      </c>
      <c r="E3086" s="153">
        <f>IF(A3086="","",ROUNDUP(MONTH(A3086)/3,0))</f>
        <v/>
      </c>
      <c r="F3086" s="153">
        <f>IF(A3086="","",WEEKNUM(A3086,2))</f>
        <v/>
      </c>
      <c r="G3086" s="153">
        <f>IF(A3086="","",WEEKDAY(A3086,2))</f>
        <v/>
      </c>
      <c r="H3086" s="153">
        <f>IF(A3086="","",CHOOSE(WEEKDAY(A3086,2),"Pazartesi","Salı","Çarşamba","Perşembe","Cuma","Cumartesi","Pazar"))</f>
        <v/>
      </c>
    </row>
    <row r="3087" ht="10.5" customHeight="1" s="113">
      <c r="A3087" s="152" t="n">
        <v>45090</v>
      </c>
      <c r="B3087" s="153">
        <f>IF(A3087="","",YEAR(A3087))</f>
        <v/>
      </c>
      <c r="C3087" s="153">
        <f>IF(A3087="","",MONTH(A3087))</f>
        <v/>
      </c>
      <c r="D3087" s="153">
        <f>IF(A3087="","",CHOOSE(MONTH(A3087),"Ocak","Şubat","Mart","Nisan","Mayıs","Haziran","Temmuz","Ağustos","Eylül","Ekim","Kasım","Aralık"))</f>
        <v/>
      </c>
      <c r="E3087" s="153">
        <f>IF(A3087="","",ROUNDUP(MONTH(A3087)/3,0))</f>
        <v/>
      </c>
      <c r="F3087" s="153">
        <f>IF(A3087="","",WEEKNUM(A3087,2))</f>
        <v/>
      </c>
      <c r="G3087" s="153">
        <f>IF(A3087="","",WEEKDAY(A3087,2))</f>
        <v/>
      </c>
      <c r="H3087" s="153">
        <f>IF(A3087="","",CHOOSE(WEEKDAY(A3087,2),"Pazartesi","Salı","Çarşamba","Perşembe","Cuma","Cumartesi","Pazar"))</f>
        <v/>
      </c>
    </row>
    <row r="3088" ht="10.5" customHeight="1" s="113">
      <c r="A3088" s="152" t="n">
        <v>45091</v>
      </c>
      <c r="B3088" s="153">
        <f>IF(A3088="","",YEAR(A3088))</f>
        <v/>
      </c>
      <c r="C3088" s="153">
        <f>IF(A3088="","",MONTH(A3088))</f>
        <v/>
      </c>
      <c r="D3088" s="153">
        <f>IF(A3088="","",CHOOSE(MONTH(A3088),"Ocak","Şubat","Mart","Nisan","Mayıs","Haziran","Temmuz","Ağustos","Eylül","Ekim","Kasım","Aralık"))</f>
        <v/>
      </c>
      <c r="E3088" s="153">
        <f>IF(A3088="","",ROUNDUP(MONTH(A3088)/3,0))</f>
        <v/>
      </c>
      <c r="F3088" s="153">
        <f>IF(A3088="","",WEEKNUM(A3088,2))</f>
        <v/>
      </c>
      <c r="G3088" s="153">
        <f>IF(A3088="","",WEEKDAY(A3088,2))</f>
        <v/>
      </c>
      <c r="H3088" s="153">
        <f>IF(A3088="","",CHOOSE(WEEKDAY(A3088,2),"Pazartesi","Salı","Çarşamba","Perşembe","Cuma","Cumartesi","Pazar"))</f>
        <v/>
      </c>
    </row>
    <row r="3089" ht="10.5" customHeight="1" s="113">
      <c r="A3089" s="152" t="n">
        <v>45092</v>
      </c>
      <c r="B3089" s="153">
        <f>IF(A3089="","",YEAR(A3089))</f>
        <v/>
      </c>
      <c r="C3089" s="153">
        <f>IF(A3089="","",MONTH(A3089))</f>
        <v/>
      </c>
      <c r="D3089" s="153">
        <f>IF(A3089="","",CHOOSE(MONTH(A3089),"Ocak","Şubat","Mart","Nisan","Mayıs","Haziran","Temmuz","Ağustos","Eylül","Ekim","Kasım","Aralık"))</f>
        <v/>
      </c>
      <c r="E3089" s="153">
        <f>IF(A3089="","",ROUNDUP(MONTH(A3089)/3,0))</f>
        <v/>
      </c>
      <c r="F3089" s="153">
        <f>IF(A3089="","",WEEKNUM(A3089,2))</f>
        <v/>
      </c>
      <c r="G3089" s="153">
        <f>IF(A3089="","",WEEKDAY(A3089,2))</f>
        <v/>
      </c>
      <c r="H3089" s="153">
        <f>IF(A3089="","",CHOOSE(WEEKDAY(A3089,2),"Pazartesi","Salı","Çarşamba","Perşembe","Cuma","Cumartesi","Pazar"))</f>
        <v/>
      </c>
    </row>
    <row r="3090" ht="10.5" customHeight="1" s="113">
      <c r="A3090" s="152" t="n">
        <v>45093</v>
      </c>
      <c r="B3090" s="153">
        <f>IF(A3090="","",YEAR(A3090))</f>
        <v/>
      </c>
      <c r="C3090" s="153">
        <f>IF(A3090="","",MONTH(A3090))</f>
        <v/>
      </c>
      <c r="D3090" s="153">
        <f>IF(A3090="","",CHOOSE(MONTH(A3090),"Ocak","Şubat","Mart","Nisan","Mayıs","Haziran","Temmuz","Ağustos","Eylül","Ekim","Kasım","Aralık"))</f>
        <v/>
      </c>
      <c r="E3090" s="153">
        <f>IF(A3090="","",ROUNDUP(MONTH(A3090)/3,0))</f>
        <v/>
      </c>
      <c r="F3090" s="153">
        <f>IF(A3090="","",WEEKNUM(A3090,2))</f>
        <v/>
      </c>
      <c r="G3090" s="153">
        <f>IF(A3090="","",WEEKDAY(A3090,2))</f>
        <v/>
      </c>
      <c r="H3090" s="153">
        <f>IF(A3090="","",CHOOSE(WEEKDAY(A3090,2),"Pazartesi","Salı","Çarşamba","Perşembe","Cuma","Cumartesi","Pazar"))</f>
        <v/>
      </c>
    </row>
    <row r="3091" ht="10.5" customHeight="1" s="113">
      <c r="A3091" s="152" t="n">
        <v>45094</v>
      </c>
      <c r="B3091" s="153">
        <f>IF(A3091="","",YEAR(A3091))</f>
        <v/>
      </c>
      <c r="C3091" s="153">
        <f>IF(A3091="","",MONTH(A3091))</f>
        <v/>
      </c>
      <c r="D3091" s="153">
        <f>IF(A3091="","",CHOOSE(MONTH(A3091),"Ocak","Şubat","Mart","Nisan","Mayıs","Haziran","Temmuz","Ağustos","Eylül","Ekim","Kasım","Aralık"))</f>
        <v/>
      </c>
      <c r="E3091" s="153">
        <f>IF(A3091="","",ROUNDUP(MONTH(A3091)/3,0))</f>
        <v/>
      </c>
      <c r="F3091" s="153">
        <f>IF(A3091="","",WEEKNUM(A3091,2))</f>
        <v/>
      </c>
      <c r="G3091" s="153">
        <f>IF(A3091="","",WEEKDAY(A3091,2))</f>
        <v/>
      </c>
      <c r="H3091" s="153">
        <f>IF(A3091="","",CHOOSE(WEEKDAY(A3091,2),"Pazartesi","Salı","Çarşamba","Perşembe","Cuma","Cumartesi","Pazar"))</f>
        <v/>
      </c>
    </row>
    <row r="3092" ht="10.5" customHeight="1" s="113">
      <c r="A3092" s="152" t="n">
        <v>45095</v>
      </c>
      <c r="B3092" s="153">
        <f>IF(A3092="","",YEAR(A3092))</f>
        <v/>
      </c>
      <c r="C3092" s="153">
        <f>IF(A3092="","",MONTH(A3092))</f>
        <v/>
      </c>
      <c r="D3092" s="153">
        <f>IF(A3092="","",CHOOSE(MONTH(A3092),"Ocak","Şubat","Mart","Nisan","Mayıs","Haziran","Temmuz","Ağustos","Eylül","Ekim","Kasım","Aralık"))</f>
        <v/>
      </c>
      <c r="E3092" s="153">
        <f>IF(A3092="","",ROUNDUP(MONTH(A3092)/3,0))</f>
        <v/>
      </c>
      <c r="F3092" s="153">
        <f>IF(A3092="","",WEEKNUM(A3092,2))</f>
        <v/>
      </c>
      <c r="G3092" s="153">
        <f>IF(A3092="","",WEEKDAY(A3092,2))</f>
        <v/>
      </c>
      <c r="H3092" s="153">
        <f>IF(A3092="","",CHOOSE(WEEKDAY(A3092,2),"Pazartesi","Salı","Çarşamba","Perşembe","Cuma","Cumartesi","Pazar"))</f>
        <v/>
      </c>
    </row>
    <row r="3093" ht="10.5" customHeight="1" s="113">
      <c r="A3093" s="152" t="n">
        <v>45096</v>
      </c>
      <c r="B3093" s="153">
        <f>IF(A3093="","",YEAR(A3093))</f>
        <v/>
      </c>
      <c r="C3093" s="153">
        <f>IF(A3093="","",MONTH(A3093))</f>
        <v/>
      </c>
      <c r="D3093" s="153">
        <f>IF(A3093="","",CHOOSE(MONTH(A3093),"Ocak","Şubat","Mart","Nisan","Mayıs","Haziran","Temmuz","Ağustos","Eylül","Ekim","Kasım","Aralık"))</f>
        <v/>
      </c>
      <c r="E3093" s="153">
        <f>IF(A3093="","",ROUNDUP(MONTH(A3093)/3,0))</f>
        <v/>
      </c>
      <c r="F3093" s="153">
        <f>IF(A3093="","",WEEKNUM(A3093,2))</f>
        <v/>
      </c>
      <c r="G3093" s="153">
        <f>IF(A3093="","",WEEKDAY(A3093,2))</f>
        <v/>
      </c>
      <c r="H3093" s="153">
        <f>IF(A3093="","",CHOOSE(WEEKDAY(A3093,2),"Pazartesi","Salı","Çarşamba","Perşembe","Cuma","Cumartesi","Pazar"))</f>
        <v/>
      </c>
    </row>
    <row r="3094" ht="10.5" customHeight="1" s="113">
      <c r="A3094" s="152" t="n">
        <v>45097</v>
      </c>
      <c r="B3094" s="153">
        <f>IF(A3094="","",YEAR(A3094))</f>
        <v/>
      </c>
      <c r="C3094" s="153">
        <f>IF(A3094="","",MONTH(A3094))</f>
        <v/>
      </c>
      <c r="D3094" s="153">
        <f>IF(A3094="","",CHOOSE(MONTH(A3094),"Ocak","Şubat","Mart","Nisan","Mayıs","Haziran","Temmuz","Ağustos","Eylül","Ekim","Kasım","Aralık"))</f>
        <v/>
      </c>
      <c r="E3094" s="153">
        <f>IF(A3094="","",ROUNDUP(MONTH(A3094)/3,0))</f>
        <v/>
      </c>
      <c r="F3094" s="153">
        <f>IF(A3094="","",WEEKNUM(A3094,2))</f>
        <v/>
      </c>
      <c r="G3094" s="153">
        <f>IF(A3094="","",WEEKDAY(A3094,2))</f>
        <v/>
      </c>
      <c r="H3094" s="153">
        <f>IF(A3094="","",CHOOSE(WEEKDAY(A3094,2),"Pazartesi","Salı","Çarşamba","Perşembe","Cuma","Cumartesi","Pazar"))</f>
        <v/>
      </c>
    </row>
    <row r="3095" ht="10.5" customHeight="1" s="113">
      <c r="A3095" s="152" t="n">
        <v>45098</v>
      </c>
      <c r="B3095" s="153">
        <f>IF(A3095="","",YEAR(A3095))</f>
        <v/>
      </c>
      <c r="C3095" s="153">
        <f>IF(A3095="","",MONTH(A3095))</f>
        <v/>
      </c>
      <c r="D3095" s="153">
        <f>IF(A3095="","",CHOOSE(MONTH(A3095),"Ocak","Şubat","Mart","Nisan","Mayıs","Haziran","Temmuz","Ağustos","Eylül","Ekim","Kasım","Aralık"))</f>
        <v/>
      </c>
      <c r="E3095" s="153">
        <f>IF(A3095="","",ROUNDUP(MONTH(A3095)/3,0))</f>
        <v/>
      </c>
      <c r="F3095" s="153">
        <f>IF(A3095="","",WEEKNUM(A3095,2))</f>
        <v/>
      </c>
      <c r="G3095" s="153">
        <f>IF(A3095="","",WEEKDAY(A3095,2))</f>
        <v/>
      </c>
      <c r="H3095" s="153">
        <f>IF(A3095="","",CHOOSE(WEEKDAY(A3095,2),"Pazartesi","Salı","Çarşamba","Perşembe","Cuma","Cumartesi","Pazar"))</f>
        <v/>
      </c>
    </row>
    <row r="3096" ht="10.5" customHeight="1" s="113">
      <c r="A3096" s="152" t="n">
        <v>45099</v>
      </c>
      <c r="B3096" s="153">
        <f>IF(A3096="","",YEAR(A3096))</f>
        <v/>
      </c>
      <c r="C3096" s="153">
        <f>IF(A3096="","",MONTH(A3096))</f>
        <v/>
      </c>
      <c r="D3096" s="153">
        <f>IF(A3096="","",CHOOSE(MONTH(A3096),"Ocak","Şubat","Mart","Nisan","Mayıs","Haziran","Temmuz","Ağustos","Eylül","Ekim","Kasım","Aralık"))</f>
        <v/>
      </c>
      <c r="E3096" s="153">
        <f>IF(A3096="","",ROUNDUP(MONTH(A3096)/3,0))</f>
        <v/>
      </c>
      <c r="F3096" s="153">
        <f>IF(A3096="","",WEEKNUM(A3096,2))</f>
        <v/>
      </c>
      <c r="G3096" s="153">
        <f>IF(A3096="","",WEEKDAY(A3096,2))</f>
        <v/>
      </c>
      <c r="H3096" s="153">
        <f>IF(A3096="","",CHOOSE(WEEKDAY(A3096,2),"Pazartesi","Salı","Çarşamba","Perşembe","Cuma","Cumartesi","Pazar"))</f>
        <v/>
      </c>
    </row>
    <row r="3097" ht="10.5" customHeight="1" s="113">
      <c r="A3097" s="152" t="n">
        <v>45100</v>
      </c>
      <c r="B3097" s="153">
        <f>IF(A3097="","",YEAR(A3097))</f>
        <v/>
      </c>
      <c r="C3097" s="153">
        <f>IF(A3097="","",MONTH(A3097))</f>
        <v/>
      </c>
      <c r="D3097" s="153">
        <f>IF(A3097="","",CHOOSE(MONTH(A3097),"Ocak","Şubat","Mart","Nisan","Mayıs","Haziran","Temmuz","Ağustos","Eylül","Ekim","Kasım","Aralık"))</f>
        <v/>
      </c>
      <c r="E3097" s="153">
        <f>IF(A3097="","",ROUNDUP(MONTH(A3097)/3,0))</f>
        <v/>
      </c>
      <c r="F3097" s="153">
        <f>IF(A3097="","",WEEKNUM(A3097,2))</f>
        <v/>
      </c>
      <c r="G3097" s="153">
        <f>IF(A3097="","",WEEKDAY(A3097,2))</f>
        <v/>
      </c>
      <c r="H3097" s="153">
        <f>IF(A3097="","",CHOOSE(WEEKDAY(A3097,2),"Pazartesi","Salı","Çarşamba","Perşembe","Cuma","Cumartesi","Pazar"))</f>
        <v/>
      </c>
    </row>
    <row r="3098" ht="10.5" customHeight="1" s="113">
      <c r="A3098" s="152" t="n">
        <v>45101</v>
      </c>
      <c r="B3098" s="153">
        <f>IF(A3098="","",YEAR(A3098))</f>
        <v/>
      </c>
      <c r="C3098" s="153">
        <f>IF(A3098="","",MONTH(A3098))</f>
        <v/>
      </c>
      <c r="D3098" s="153">
        <f>IF(A3098="","",CHOOSE(MONTH(A3098),"Ocak","Şubat","Mart","Nisan","Mayıs","Haziran","Temmuz","Ağustos","Eylül","Ekim","Kasım","Aralık"))</f>
        <v/>
      </c>
      <c r="E3098" s="153">
        <f>IF(A3098="","",ROUNDUP(MONTH(A3098)/3,0))</f>
        <v/>
      </c>
      <c r="F3098" s="153">
        <f>IF(A3098="","",WEEKNUM(A3098,2))</f>
        <v/>
      </c>
      <c r="G3098" s="153">
        <f>IF(A3098="","",WEEKDAY(A3098,2))</f>
        <v/>
      </c>
      <c r="H3098" s="153">
        <f>IF(A3098="","",CHOOSE(WEEKDAY(A3098,2),"Pazartesi","Salı","Çarşamba","Perşembe","Cuma","Cumartesi","Pazar"))</f>
        <v/>
      </c>
    </row>
    <row r="3099" ht="10.5" customHeight="1" s="113">
      <c r="A3099" s="152" t="n">
        <v>45102</v>
      </c>
      <c r="B3099" s="153">
        <f>IF(A3099="","",YEAR(A3099))</f>
        <v/>
      </c>
      <c r="C3099" s="153">
        <f>IF(A3099="","",MONTH(A3099))</f>
        <v/>
      </c>
      <c r="D3099" s="153">
        <f>IF(A3099="","",CHOOSE(MONTH(A3099),"Ocak","Şubat","Mart","Nisan","Mayıs","Haziran","Temmuz","Ağustos","Eylül","Ekim","Kasım","Aralık"))</f>
        <v/>
      </c>
      <c r="E3099" s="153">
        <f>IF(A3099="","",ROUNDUP(MONTH(A3099)/3,0))</f>
        <v/>
      </c>
      <c r="F3099" s="153">
        <f>IF(A3099="","",WEEKNUM(A3099,2))</f>
        <v/>
      </c>
      <c r="G3099" s="153">
        <f>IF(A3099="","",WEEKDAY(A3099,2))</f>
        <v/>
      </c>
      <c r="H3099" s="153">
        <f>IF(A3099="","",CHOOSE(WEEKDAY(A3099,2),"Pazartesi","Salı","Çarşamba","Perşembe","Cuma","Cumartesi","Pazar"))</f>
        <v/>
      </c>
    </row>
    <row r="3100" ht="10.5" customHeight="1" s="113">
      <c r="A3100" s="152" t="n">
        <v>45103</v>
      </c>
      <c r="B3100" s="153">
        <f>IF(A3100="","",YEAR(A3100))</f>
        <v/>
      </c>
      <c r="C3100" s="153">
        <f>IF(A3100="","",MONTH(A3100))</f>
        <v/>
      </c>
      <c r="D3100" s="153">
        <f>IF(A3100="","",CHOOSE(MONTH(A3100),"Ocak","Şubat","Mart","Nisan","Mayıs","Haziran","Temmuz","Ağustos","Eylül","Ekim","Kasım","Aralık"))</f>
        <v/>
      </c>
      <c r="E3100" s="153">
        <f>IF(A3100="","",ROUNDUP(MONTH(A3100)/3,0))</f>
        <v/>
      </c>
      <c r="F3100" s="153">
        <f>IF(A3100="","",WEEKNUM(A3100,2))</f>
        <v/>
      </c>
      <c r="G3100" s="153">
        <f>IF(A3100="","",WEEKDAY(A3100,2))</f>
        <v/>
      </c>
      <c r="H3100" s="153">
        <f>IF(A3100="","",CHOOSE(WEEKDAY(A3100,2),"Pazartesi","Salı","Çarşamba","Perşembe","Cuma","Cumartesi","Pazar"))</f>
        <v/>
      </c>
    </row>
    <row r="3101" ht="10.5" customHeight="1" s="113">
      <c r="A3101" s="152" t="n">
        <v>45104</v>
      </c>
      <c r="B3101" s="153">
        <f>IF(A3101="","",YEAR(A3101))</f>
        <v/>
      </c>
      <c r="C3101" s="153">
        <f>IF(A3101="","",MONTH(A3101))</f>
        <v/>
      </c>
      <c r="D3101" s="153">
        <f>IF(A3101="","",CHOOSE(MONTH(A3101),"Ocak","Şubat","Mart","Nisan","Mayıs","Haziran","Temmuz","Ağustos","Eylül","Ekim","Kasım","Aralık"))</f>
        <v/>
      </c>
      <c r="E3101" s="153">
        <f>IF(A3101="","",ROUNDUP(MONTH(A3101)/3,0))</f>
        <v/>
      </c>
      <c r="F3101" s="153">
        <f>IF(A3101="","",WEEKNUM(A3101,2))</f>
        <v/>
      </c>
      <c r="G3101" s="153">
        <f>IF(A3101="","",WEEKDAY(A3101,2))</f>
        <v/>
      </c>
      <c r="H3101" s="153">
        <f>IF(A3101="","",CHOOSE(WEEKDAY(A3101,2),"Pazartesi","Salı","Çarşamba","Perşembe","Cuma","Cumartesi","Pazar"))</f>
        <v/>
      </c>
    </row>
    <row r="3102" ht="10.5" customHeight="1" s="113">
      <c r="A3102" s="152" t="n">
        <v>45105</v>
      </c>
      <c r="B3102" s="153">
        <f>IF(A3102="","",YEAR(A3102))</f>
        <v/>
      </c>
      <c r="C3102" s="153">
        <f>IF(A3102="","",MONTH(A3102))</f>
        <v/>
      </c>
      <c r="D3102" s="153">
        <f>IF(A3102="","",CHOOSE(MONTH(A3102),"Ocak","Şubat","Mart","Nisan","Mayıs","Haziran","Temmuz","Ağustos","Eylül","Ekim","Kasım","Aralık"))</f>
        <v/>
      </c>
      <c r="E3102" s="153">
        <f>IF(A3102="","",ROUNDUP(MONTH(A3102)/3,0))</f>
        <v/>
      </c>
      <c r="F3102" s="153">
        <f>IF(A3102="","",WEEKNUM(A3102,2))</f>
        <v/>
      </c>
      <c r="G3102" s="153">
        <f>IF(A3102="","",WEEKDAY(A3102,2))</f>
        <v/>
      </c>
      <c r="H3102" s="153">
        <f>IF(A3102="","",CHOOSE(WEEKDAY(A3102,2),"Pazartesi","Salı","Çarşamba","Perşembe","Cuma","Cumartesi","Pazar"))</f>
        <v/>
      </c>
    </row>
    <row r="3103" ht="10.5" customHeight="1" s="113">
      <c r="A3103" s="152" t="n">
        <v>45106</v>
      </c>
      <c r="B3103" s="153">
        <f>IF(A3103="","",YEAR(A3103))</f>
        <v/>
      </c>
      <c r="C3103" s="153">
        <f>IF(A3103="","",MONTH(A3103))</f>
        <v/>
      </c>
      <c r="D3103" s="153">
        <f>IF(A3103="","",CHOOSE(MONTH(A3103),"Ocak","Şubat","Mart","Nisan","Mayıs","Haziran","Temmuz","Ağustos","Eylül","Ekim","Kasım","Aralık"))</f>
        <v/>
      </c>
      <c r="E3103" s="153">
        <f>IF(A3103="","",ROUNDUP(MONTH(A3103)/3,0))</f>
        <v/>
      </c>
      <c r="F3103" s="153">
        <f>IF(A3103="","",WEEKNUM(A3103,2))</f>
        <v/>
      </c>
      <c r="G3103" s="153">
        <f>IF(A3103="","",WEEKDAY(A3103,2))</f>
        <v/>
      </c>
      <c r="H3103" s="153">
        <f>IF(A3103="","",CHOOSE(WEEKDAY(A3103,2),"Pazartesi","Salı","Çarşamba","Perşembe","Cuma","Cumartesi","Pazar"))</f>
        <v/>
      </c>
    </row>
    <row r="3104" ht="10.5" customHeight="1" s="113">
      <c r="A3104" s="152" t="n">
        <v>45107</v>
      </c>
      <c r="B3104" s="153">
        <f>IF(A3104="","",YEAR(A3104))</f>
        <v/>
      </c>
      <c r="C3104" s="153">
        <f>IF(A3104="","",MONTH(A3104))</f>
        <v/>
      </c>
      <c r="D3104" s="153">
        <f>IF(A3104="","",CHOOSE(MONTH(A3104),"Ocak","Şubat","Mart","Nisan","Mayıs","Haziran","Temmuz","Ağustos","Eylül","Ekim","Kasım","Aralık"))</f>
        <v/>
      </c>
      <c r="E3104" s="153">
        <f>IF(A3104="","",ROUNDUP(MONTH(A3104)/3,0))</f>
        <v/>
      </c>
      <c r="F3104" s="153">
        <f>IF(A3104="","",WEEKNUM(A3104,2))</f>
        <v/>
      </c>
      <c r="G3104" s="153">
        <f>IF(A3104="","",WEEKDAY(A3104,2))</f>
        <v/>
      </c>
      <c r="H3104" s="153">
        <f>IF(A3104="","",CHOOSE(WEEKDAY(A3104,2),"Pazartesi","Salı","Çarşamba","Perşembe","Cuma","Cumartesi","Pazar"))</f>
        <v/>
      </c>
    </row>
    <row r="3105" ht="10.5" customHeight="1" s="113">
      <c r="A3105" s="152" t="n">
        <v>45108</v>
      </c>
      <c r="B3105" s="153">
        <f>IF(A3105="","",YEAR(A3105))</f>
        <v/>
      </c>
      <c r="C3105" s="153">
        <f>IF(A3105="","",MONTH(A3105))</f>
        <v/>
      </c>
      <c r="D3105" s="153">
        <f>IF(A3105="","",CHOOSE(MONTH(A3105),"Ocak","Şubat","Mart","Nisan","Mayıs","Haziran","Temmuz","Ağustos","Eylül","Ekim","Kasım","Aralık"))</f>
        <v/>
      </c>
      <c r="E3105" s="153">
        <f>IF(A3105="","",ROUNDUP(MONTH(A3105)/3,0))</f>
        <v/>
      </c>
      <c r="F3105" s="153">
        <f>IF(A3105="","",WEEKNUM(A3105,2))</f>
        <v/>
      </c>
      <c r="G3105" s="153">
        <f>IF(A3105="","",WEEKDAY(A3105,2))</f>
        <v/>
      </c>
      <c r="H3105" s="153">
        <f>IF(A3105="","",CHOOSE(WEEKDAY(A3105,2),"Pazartesi","Salı","Çarşamba","Perşembe","Cuma","Cumartesi","Pazar"))</f>
        <v/>
      </c>
    </row>
    <row r="3106" ht="10.5" customHeight="1" s="113">
      <c r="A3106" s="152" t="n">
        <v>45109</v>
      </c>
      <c r="B3106" s="153">
        <f>IF(A3106="","",YEAR(A3106))</f>
        <v/>
      </c>
      <c r="C3106" s="153">
        <f>IF(A3106="","",MONTH(A3106))</f>
        <v/>
      </c>
      <c r="D3106" s="153">
        <f>IF(A3106="","",CHOOSE(MONTH(A3106),"Ocak","Şubat","Mart","Nisan","Mayıs","Haziran","Temmuz","Ağustos","Eylül","Ekim","Kasım","Aralık"))</f>
        <v/>
      </c>
      <c r="E3106" s="153">
        <f>IF(A3106="","",ROUNDUP(MONTH(A3106)/3,0))</f>
        <v/>
      </c>
      <c r="F3106" s="153">
        <f>IF(A3106="","",WEEKNUM(A3106,2))</f>
        <v/>
      </c>
      <c r="G3106" s="153">
        <f>IF(A3106="","",WEEKDAY(A3106,2))</f>
        <v/>
      </c>
      <c r="H3106" s="153">
        <f>IF(A3106="","",CHOOSE(WEEKDAY(A3106,2),"Pazartesi","Salı","Çarşamba","Perşembe","Cuma","Cumartesi","Pazar"))</f>
        <v/>
      </c>
    </row>
    <row r="3107" ht="10.5" customHeight="1" s="113">
      <c r="A3107" s="152" t="n">
        <v>45110</v>
      </c>
      <c r="B3107" s="153">
        <f>IF(A3107="","",YEAR(A3107))</f>
        <v/>
      </c>
      <c r="C3107" s="153">
        <f>IF(A3107="","",MONTH(A3107))</f>
        <v/>
      </c>
      <c r="D3107" s="153">
        <f>IF(A3107="","",CHOOSE(MONTH(A3107),"Ocak","Şubat","Mart","Nisan","Mayıs","Haziran","Temmuz","Ağustos","Eylül","Ekim","Kasım","Aralık"))</f>
        <v/>
      </c>
      <c r="E3107" s="153">
        <f>IF(A3107="","",ROUNDUP(MONTH(A3107)/3,0))</f>
        <v/>
      </c>
      <c r="F3107" s="153">
        <f>IF(A3107="","",WEEKNUM(A3107,2))</f>
        <v/>
      </c>
      <c r="G3107" s="153">
        <f>IF(A3107="","",WEEKDAY(A3107,2))</f>
        <v/>
      </c>
      <c r="H3107" s="153">
        <f>IF(A3107="","",CHOOSE(WEEKDAY(A3107,2),"Pazartesi","Salı","Çarşamba","Perşembe","Cuma","Cumartesi","Pazar"))</f>
        <v/>
      </c>
    </row>
    <row r="3108" ht="10.5" customHeight="1" s="113">
      <c r="A3108" s="152" t="n">
        <v>45111</v>
      </c>
      <c r="B3108" s="153">
        <f>IF(A3108="","",YEAR(A3108))</f>
        <v/>
      </c>
      <c r="C3108" s="153">
        <f>IF(A3108="","",MONTH(A3108))</f>
        <v/>
      </c>
      <c r="D3108" s="153">
        <f>IF(A3108="","",CHOOSE(MONTH(A3108),"Ocak","Şubat","Mart","Nisan","Mayıs","Haziran","Temmuz","Ağustos","Eylül","Ekim","Kasım","Aralık"))</f>
        <v/>
      </c>
      <c r="E3108" s="153">
        <f>IF(A3108="","",ROUNDUP(MONTH(A3108)/3,0))</f>
        <v/>
      </c>
      <c r="F3108" s="153">
        <f>IF(A3108="","",WEEKNUM(A3108,2))</f>
        <v/>
      </c>
      <c r="G3108" s="153">
        <f>IF(A3108="","",WEEKDAY(A3108,2))</f>
        <v/>
      </c>
      <c r="H3108" s="153">
        <f>IF(A3108="","",CHOOSE(WEEKDAY(A3108,2),"Pazartesi","Salı","Çarşamba","Perşembe","Cuma","Cumartesi","Pazar"))</f>
        <v/>
      </c>
    </row>
    <row r="3109" ht="10.5" customHeight="1" s="113">
      <c r="A3109" s="152" t="n">
        <v>45112</v>
      </c>
      <c r="B3109" s="153">
        <f>IF(A3109="","",YEAR(A3109))</f>
        <v/>
      </c>
      <c r="C3109" s="153">
        <f>IF(A3109="","",MONTH(A3109))</f>
        <v/>
      </c>
      <c r="D3109" s="153">
        <f>IF(A3109="","",CHOOSE(MONTH(A3109),"Ocak","Şubat","Mart","Nisan","Mayıs","Haziran","Temmuz","Ağustos","Eylül","Ekim","Kasım","Aralık"))</f>
        <v/>
      </c>
      <c r="E3109" s="153">
        <f>IF(A3109="","",ROUNDUP(MONTH(A3109)/3,0))</f>
        <v/>
      </c>
      <c r="F3109" s="153">
        <f>IF(A3109="","",WEEKNUM(A3109,2))</f>
        <v/>
      </c>
      <c r="G3109" s="153">
        <f>IF(A3109="","",WEEKDAY(A3109,2))</f>
        <v/>
      </c>
      <c r="H3109" s="153">
        <f>IF(A3109="","",CHOOSE(WEEKDAY(A3109,2),"Pazartesi","Salı","Çarşamba","Perşembe","Cuma","Cumartesi","Pazar"))</f>
        <v/>
      </c>
    </row>
    <row r="3110" ht="10.5" customHeight="1" s="113">
      <c r="A3110" s="152" t="n">
        <v>45113</v>
      </c>
      <c r="B3110" s="153">
        <f>IF(A3110="","",YEAR(A3110))</f>
        <v/>
      </c>
      <c r="C3110" s="153">
        <f>IF(A3110="","",MONTH(A3110))</f>
        <v/>
      </c>
      <c r="D3110" s="153">
        <f>IF(A3110="","",CHOOSE(MONTH(A3110),"Ocak","Şubat","Mart","Nisan","Mayıs","Haziran","Temmuz","Ağustos","Eylül","Ekim","Kasım","Aralık"))</f>
        <v/>
      </c>
      <c r="E3110" s="153">
        <f>IF(A3110="","",ROUNDUP(MONTH(A3110)/3,0))</f>
        <v/>
      </c>
      <c r="F3110" s="153">
        <f>IF(A3110="","",WEEKNUM(A3110,2))</f>
        <v/>
      </c>
      <c r="G3110" s="153">
        <f>IF(A3110="","",WEEKDAY(A3110,2))</f>
        <v/>
      </c>
      <c r="H3110" s="153">
        <f>IF(A3110="","",CHOOSE(WEEKDAY(A3110,2),"Pazartesi","Salı","Çarşamba","Perşembe","Cuma","Cumartesi","Pazar"))</f>
        <v/>
      </c>
    </row>
    <row r="3111" ht="10.5" customHeight="1" s="113">
      <c r="A3111" s="152" t="n">
        <v>45114</v>
      </c>
      <c r="B3111" s="153">
        <f>IF(A3111="","",YEAR(A3111))</f>
        <v/>
      </c>
      <c r="C3111" s="153">
        <f>IF(A3111="","",MONTH(A3111))</f>
        <v/>
      </c>
      <c r="D3111" s="153">
        <f>IF(A3111="","",CHOOSE(MONTH(A3111),"Ocak","Şubat","Mart","Nisan","Mayıs","Haziran","Temmuz","Ağustos","Eylül","Ekim","Kasım","Aralık"))</f>
        <v/>
      </c>
      <c r="E3111" s="153">
        <f>IF(A3111="","",ROUNDUP(MONTH(A3111)/3,0))</f>
        <v/>
      </c>
      <c r="F3111" s="153">
        <f>IF(A3111="","",WEEKNUM(A3111,2))</f>
        <v/>
      </c>
      <c r="G3111" s="153">
        <f>IF(A3111="","",WEEKDAY(A3111,2))</f>
        <v/>
      </c>
      <c r="H3111" s="153">
        <f>IF(A3111="","",CHOOSE(WEEKDAY(A3111,2),"Pazartesi","Salı","Çarşamba","Perşembe","Cuma","Cumartesi","Pazar"))</f>
        <v/>
      </c>
    </row>
    <row r="3112" ht="10.5" customHeight="1" s="113">
      <c r="A3112" s="152" t="n">
        <v>45115</v>
      </c>
      <c r="B3112" s="153">
        <f>IF(A3112="","",YEAR(A3112))</f>
        <v/>
      </c>
      <c r="C3112" s="153">
        <f>IF(A3112="","",MONTH(A3112))</f>
        <v/>
      </c>
      <c r="D3112" s="153">
        <f>IF(A3112="","",CHOOSE(MONTH(A3112),"Ocak","Şubat","Mart","Nisan","Mayıs","Haziran","Temmuz","Ağustos","Eylül","Ekim","Kasım","Aralık"))</f>
        <v/>
      </c>
      <c r="E3112" s="153">
        <f>IF(A3112="","",ROUNDUP(MONTH(A3112)/3,0))</f>
        <v/>
      </c>
      <c r="F3112" s="153">
        <f>IF(A3112="","",WEEKNUM(A3112,2))</f>
        <v/>
      </c>
      <c r="G3112" s="153">
        <f>IF(A3112="","",WEEKDAY(A3112,2))</f>
        <v/>
      </c>
      <c r="H3112" s="153">
        <f>IF(A3112="","",CHOOSE(WEEKDAY(A3112,2),"Pazartesi","Salı","Çarşamba","Perşembe","Cuma","Cumartesi","Pazar"))</f>
        <v/>
      </c>
    </row>
    <row r="3113" ht="10.5" customHeight="1" s="113">
      <c r="A3113" s="152" t="n">
        <v>45116</v>
      </c>
      <c r="B3113" s="153">
        <f>IF(A3113="","",YEAR(A3113))</f>
        <v/>
      </c>
      <c r="C3113" s="153">
        <f>IF(A3113="","",MONTH(A3113))</f>
        <v/>
      </c>
      <c r="D3113" s="153">
        <f>IF(A3113="","",CHOOSE(MONTH(A3113),"Ocak","Şubat","Mart","Nisan","Mayıs","Haziran","Temmuz","Ağustos","Eylül","Ekim","Kasım","Aralık"))</f>
        <v/>
      </c>
      <c r="E3113" s="153">
        <f>IF(A3113="","",ROUNDUP(MONTH(A3113)/3,0))</f>
        <v/>
      </c>
      <c r="F3113" s="153">
        <f>IF(A3113="","",WEEKNUM(A3113,2))</f>
        <v/>
      </c>
      <c r="G3113" s="153">
        <f>IF(A3113="","",WEEKDAY(A3113,2))</f>
        <v/>
      </c>
      <c r="H3113" s="153">
        <f>IF(A3113="","",CHOOSE(WEEKDAY(A3113,2),"Pazartesi","Salı","Çarşamba","Perşembe","Cuma","Cumartesi","Pazar"))</f>
        <v/>
      </c>
    </row>
    <row r="3114" ht="10.5" customHeight="1" s="113">
      <c r="A3114" s="152" t="n">
        <v>45117</v>
      </c>
      <c r="B3114" s="153">
        <f>IF(A3114="","",YEAR(A3114))</f>
        <v/>
      </c>
      <c r="C3114" s="153">
        <f>IF(A3114="","",MONTH(A3114))</f>
        <v/>
      </c>
      <c r="D3114" s="153">
        <f>IF(A3114="","",CHOOSE(MONTH(A3114),"Ocak","Şubat","Mart","Nisan","Mayıs","Haziran","Temmuz","Ağustos","Eylül","Ekim","Kasım","Aralık"))</f>
        <v/>
      </c>
      <c r="E3114" s="153">
        <f>IF(A3114="","",ROUNDUP(MONTH(A3114)/3,0))</f>
        <v/>
      </c>
      <c r="F3114" s="153">
        <f>IF(A3114="","",WEEKNUM(A3114,2))</f>
        <v/>
      </c>
      <c r="G3114" s="153">
        <f>IF(A3114="","",WEEKDAY(A3114,2))</f>
        <v/>
      </c>
      <c r="H3114" s="153">
        <f>IF(A3114="","",CHOOSE(WEEKDAY(A3114,2),"Pazartesi","Salı","Çarşamba","Perşembe","Cuma","Cumartesi","Pazar"))</f>
        <v/>
      </c>
    </row>
    <row r="3115" ht="10.5" customHeight="1" s="113">
      <c r="A3115" s="152" t="n">
        <v>45118</v>
      </c>
      <c r="B3115" s="153">
        <f>IF(A3115="","",YEAR(A3115))</f>
        <v/>
      </c>
      <c r="C3115" s="153">
        <f>IF(A3115="","",MONTH(A3115))</f>
        <v/>
      </c>
      <c r="D3115" s="153">
        <f>IF(A3115="","",CHOOSE(MONTH(A3115),"Ocak","Şubat","Mart","Nisan","Mayıs","Haziran","Temmuz","Ağustos","Eylül","Ekim","Kasım","Aralık"))</f>
        <v/>
      </c>
      <c r="E3115" s="153">
        <f>IF(A3115="","",ROUNDUP(MONTH(A3115)/3,0))</f>
        <v/>
      </c>
      <c r="F3115" s="153">
        <f>IF(A3115="","",WEEKNUM(A3115,2))</f>
        <v/>
      </c>
      <c r="G3115" s="153">
        <f>IF(A3115="","",WEEKDAY(A3115,2))</f>
        <v/>
      </c>
      <c r="H3115" s="153">
        <f>IF(A3115="","",CHOOSE(WEEKDAY(A3115,2),"Pazartesi","Salı","Çarşamba","Perşembe","Cuma","Cumartesi","Pazar"))</f>
        <v/>
      </c>
    </row>
    <row r="3116" ht="10.5" customHeight="1" s="113">
      <c r="A3116" s="152" t="n">
        <v>45119</v>
      </c>
      <c r="B3116" s="153">
        <f>IF(A3116="","",YEAR(A3116))</f>
        <v/>
      </c>
      <c r="C3116" s="153">
        <f>IF(A3116="","",MONTH(A3116))</f>
        <v/>
      </c>
      <c r="D3116" s="153">
        <f>IF(A3116="","",CHOOSE(MONTH(A3116),"Ocak","Şubat","Mart","Nisan","Mayıs","Haziran","Temmuz","Ağustos","Eylül","Ekim","Kasım","Aralık"))</f>
        <v/>
      </c>
      <c r="E3116" s="153">
        <f>IF(A3116="","",ROUNDUP(MONTH(A3116)/3,0))</f>
        <v/>
      </c>
      <c r="F3116" s="153">
        <f>IF(A3116="","",WEEKNUM(A3116,2))</f>
        <v/>
      </c>
      <c r="G3116" s="153">
        <f>IF(A3116="","",WEEKDAY(A3116,2))</f>
        <v/>
      </c>
      <c r="H3116" s="153">
        <f>IF(A3116="","",CHOOSE(WEEKDAY(A3116,2),"Pazartesi","Salı","Çarşamba","Perşembe","Cuma","Cumartesi","Pazar"))</f>
        <v/>
      </c>
    </row>
    <row r="3117" ht="10.5" customHeight="1" s="113">
      <c r="A3117" s="152" t="n">
        <v>45120</v>
      </c>
      <c r="B3117" s="153">
        <f>IF(A3117="","",YEAR(A3117))</f>
        <v/>
      </c>
      <c r="C3117" s="153">
        <f>IF(A3117="","",MONTH(A3117))</f>
        <v/>
      </c>
      <c r="D3117" s="153">
        <f>IF(A3117="","",CHOOSE(MONTH(A3117),"Ocak","Şubat","Mart","Nisan","Mayıs","Haziran","Temmuz","Ağustos","Eylül","Ekim","Kasım","Aralık"))</f>
        <v/>
      </c>
      <c r="E3117" s="153">
        <f>IF(A3117="","",ROUNDUP(MONTH(A3117)/3,0))</f>
        <v/>
      </c>
      <c r="F3117" s="153">
        <f>IF(A3117="","",WEEKNUM(A3117,2))</f>
        <v/>
      </c>
      <c r="G3117" s="153">
        <f>IF(A3117="","",WEEKDAY(A3117,2))</f>
        <v/>
      </c>
      <c r="H3117" s="153">
        <f>IF(A3117="","",CHOOSE(WEEKDAY(A3117,2),"Pazartesi","Salı","Çarşamba","Perşembe","Cuma","Cumartesi","Pazar"))</f>
        <v/>
      </c>
    </row>
    <row r="3118" ht="10.5" customHeight="1" s="113">
      <c r="A3118" s="152" t="n">
        <v>45121</v>
      </c>
      <c r="B3118" s="153">
        <f>IF(A3118="","",YEAR(A3118))</f>
        <v/>
      </c>
      <c r="C3118" s="153">
        <f>IF(A3118="","",MONTH(A3118))</f>
        <v/>
      </c>
      <c r="D3118" s="153">
        <f>IF(A3118="","",CHOOSE(MONTH(A3118),"Ocak","Şubat","Mart","Nisan","Mayıs","Haziran","Temmuz","Ağustos","Eylül","Ekim","Kasım","Aralık"))</f>
        <v/>
      </c>
      <c r="E3118" s="153">
        <f>IF(A3118="","",ROUNDUP(MONTH(A3118)/3,0))</f>
        <v/>
      </c>
      <c r="F3118" s="153">
        <f>IF(A3118="","",WEEKNUM(A3118,2))</f>
        <v/>
      </c>
      <c r="G3118" s="153">
        <f>IF(A3118="","",WEEKDAY(A3118,2))</f>
        <v/>
      </c>
      <c r="H3118" s="153">
        <f>IF(A3118="","",CHOOSE(WEEKDAY(A3118,2),"Pazartesi","Salı","Çarşamba","Perşembe","Cuma","Cumartesi","Pazar"))</f>
        <v/>
      </c>
    </row>
    <row r="3119" ht="10.5" customHeight="1" s="113">
      <c r="A3119" s="152" t="n">
        <v>45122</v>
      </c>
      <c r="B3119" s="153">
        <f>IF(A3119="","",YEAR(A3119))</f>
        <v/>
      </c>
      <c r="C3119" s="153">
        <f>IF(A3119="","",MONTH(A3119))</f>
        <v/>
      </c>
      <c r="D3119" s="153">
        <f>IF(A3119="","",CHOOSE(MONTH(A3119),"Ocak","Şubat","Mart","Nisan","Mayıs","Haziran","Temmuz","Ağustos","Eylül","Ekim","Kasım","Aralık"))</f>
        <v/>
      </c>
      <c r="E3119" s="153">
        <f>IF(A3119="","",ROUNDUP(MONTH(A3119)/3,0))</f>
        <v/>
      </c>
      <c r="F3119" s="153">
        <f>IF(A3119="","",WEEKNUM(A3119,2))</f>
        <v/>
      </c>
      <c r="G3119" s="153">
        <f>IF(A3119="","",WEEKDAY(A3119,2))</f>
        <v/>
      </c>
      <c r="H3119" s="153">
        <f>IF(A3119="","",CHOOSE(WEEKDAY(A3119,2),"Pazartesi","Salı","Çarşamba","Perşembe","Cuma","Cumartesi","Pazar"))</f>
        <v/>
      </c>
    </row>
    <row r="3120" ht="10.5" customHeight="1" s="113">
      <c r="A3120" s="152" t="n">
        <v>45123</v>
      </c>
      <c r="B3120" s="153">
        <f>IF(A3120="","",YEAR(A3120))</f>
        <v/>
      </c>
      <c r="C3120" s="153">
        <f>IF(A3120="","",MONTH(A3120))</f>
        <v/>
      </c>
      <c r="D3120" s="153">
        <f>IF(A3120="","",CHOOSE(MONTH(A3120),"Ocak","Şubat","Mart","Nisan","Mayıs","Haziran","Temmuz","Ağustos","Eylül","Ekim","Kasım","Aralık"))</f>
        <v/>
      </c>
      <c r="E3120" s="153">
        <f>IF(A3120="","",ROUNDUP(MONTH(A3120)/3,0))</f>
        <v/>
      </c>
      <c r="F3120" s="153">
        <f>IF(A3120="","",WEEKNUM(A3120,2))</f>
        <v/>
      </c>
      <c r="G3120" s="153">
        <f>IF(A3120="","",WEEKDAY(A3120,2))</f>
        <v/>
      </c>
      <c r="H3120" s="153">
        <f>IF(A3120="","",CHOOSE(WEEKDAY(A3120,2),"Pazartesi","Salı","Çarşamba","Perşembe","Cuma","Cumartesi","Pazar"))</f>
        <v/>
      </c>
    </row>
    <row r="3121" ht="10.5" customHeight="1" s="113">
      <c r="A3121" s="152" t="n">
        <v>45124</v>
      </c>
      <c r="B3121" s="153">
        <f>IF(A3121="","",YEAR(A3121))</f>
        <v/>
      </c>
      <c r="C3121" s="153">
        <f>IF(A3121="","",MONTH(A3121))</f>
        <v/>
      </c>
      <c r="D3121" s="153">
        <f>IF(A3121="","",CHOOSE(MONTH(A3121),"Ocak","Şubat","Mart","Nisan","Mayıs","Haziran","Temmuz","Ağustos","Eylül","Ekim","Kasım","Aralık"))</f>
        <v/>
      </c>
      <c r="E3121" s="153">
        <f>IF(A3121="","",ROUNDUP(MONTH(A3121)/3,0))</f>
        <v/>
      </c>
      <c r="F3121" s="153">
        <f>IF(A3121="","",WEEKNUM(A3121,2))</f>
        <v/>
      </c>
      <c r="G3121" s="153">
        <f>IF(A3121="","",WEEKDAY(A3121,2))</f>
        <v/>
      </c>
      <c r="H3121" s="153">
        <f>IF(A3121="","",CHOOSE(WEEKDAY(A3121,2),"Pazartesi","Salı","Çarşamba","Perşembe","Cuma","Cumartesi","Pazar"))</f>
        <v/>
      </c>
    </row>
    <row r="3122" ht="10.5" customHeight="1" s="113">
      <c r="A3122" s="152" t="n">
        <v>45125</v>
      </c>
      <c r="B3122" s="153">
        <f>IF(A3122="","",YEAR(A3122))</f>
        <v/>
      </c>
      <c r="C3122" s="153">
        <f>IF(A3122="","",MONTH(A3122))</f>
        <v/>
      </c>
      <c r="D3122" s="153">
        <f>IF(A3122="","",CHOOSE(MONTH(A3122),"Ocak","Şubat","Mart","Nisan","Mayıs","Haziran","Temmuz","Ağustos","Eylül","Ekim","Kasım","Aralık"))</f>
        <v/>
      </c>
      <c r="E3122" s="153">
        <f>IF(A3122="","",ROUNDUP(MONTH(A3122)/3,0))</f>
        <v/>
      </c>
      <c r="F3122" s="153">
        <f>IF(A3122="","",WEEKNUM(A3122,2))</f>
        <v/>
      </c>
      <c r="G3122" s="153">
        <f>IF(A3122="","",WEEKDAY(A3122,2))</f>
        <v/>
      </c>
      <c r="H3122" s="153">
        <f>IF(A3122="","",CHOOSE(WEEKDAY(A3122,2),"Pazartesi","Salı","Çarşamba","Perşembe","Cuma","Cumartesi","Pazar"))</f>
        <v/>
      </c>
    </row>
    <row r="3123" ht="10.5" customHeight="1" s="113">
      <c r="A3123" s="152" t="n">
        <v>45126</v>
      </c>
      <c r="B3123" s="153">
        <f>IF(A3123="","",YEAR(A3123))</f>
        <v/>
      </c>
      <c r="C3123" s="153">
        <f>IF(A3123="","",MONTH(A3123))</f>
        <v/>
      </c>
      <c r="D3123" s="153">
        <f>IF(A3123="","",CHOOSE(MONTH(A3123),"Ocak","Şubat","Mart","Nisan","Mayıs","Haziran","Temmuz","Ağustos","Eylül","Ekim","Kasım","Aralık"))</f>
        <v/>
      </c>
      <c r="E3123" s="153">
        <f>IF(A3123="","",ROUNDUP(MONTH(A3123)/3,0))</f>
        <v/>
      </c>
      <c r="F3123" s="153">
        <f>IF(A3123="","",WEEKNUM(A3123,2))</f>
        <v/>
      </c>
      <c r="G3123" s="153">
        <f>IF(A3123="","",WEEKDAY(A3123,2))</f>
        <v/>
      </c>
      <c r="H3123" s="153">
        <f>IF(A3123="","",CHOOSE(WEEKDAY(A3123,2),"Pazartesi","Salı","Çarşamba","Perşembe","Cuma","Cumartesi","Pazar"))</f>
        <v/>
      </c>
    </row>
    <row r="3124" ht="10.5" customHeight="1" s="113">
      <c r="A3124" s="152" t="n">
        <v>45127</v>
      </c>
      <c r="B3124" s="153">
        <f>IF(A3124="","",YEAR(A3124))</f>
        <v/>
      </c>
      <c r="C3124" s="153">
        <f>IF(A3124="","",MONTH(A3124))</f>
        <v/>
      </c>
      <c r="D3124" s="153">
        <f>IF(A3124="","",CHOOSE(MONTH(A3124),"Ocak","Şubat","Mart","Nisan","Mayıs","Haziran","Temmuz","Ağustos","Eylül","Ekim","Kasım","Aralık"))</f>
        <v/>
      </c>
      <c r="E3124" s="153">
        <f>IF(A3124="","",ROUNDUP(MONTH(A3124)/3,0))</f>
        <v/>
      </c>
      <c r="F3124" s="153">
        <f>IF(A3124="","",WEEKNUM(A3124,2))</f>
        <v/>
      </c>
      <c r="G3124" s="153">
        <f>IF(A3124="","",WEEKDAY(A3124,2))</f>
        <v/>
      </c>
      <c r="H3124" s="153">
        <f>IF(A3124="","",CHOOSE(WEEKDAY(A3124,2),"Pazartesi","Salı","Çarşamba","Perşembe","Cuma","Cumartesi","Pazar"))</f>
        <v/>
      </c>
    </row>
    <row r="3125" ht="10.5" customHeight="1" s="113">
      <c r="A3125" s="152" t="n">
        <v>45128</v>
      </c>
      <c r="B3125" s="153">
        <f>IF(A3125="","",YEAR(A3125))</f>
        <v/>
      </c>
      <c r="C3125" s="153">
        <f>IF(A3125="","",MONTH(A3125))</f>
        <v/>
      </c>
      <c r="D3125" s="153">
        <f>IF(A3125="","",CHOOSE(MONTH(A3125),"Ocak","Şubat","Mart","Nisan","Mayıs","Haziran","Temmuz","Ağustos","Eylül","Ekim","Kasım","Aralık"))</f>
        <v/>
      </c>
      <c r="E3125" s="153">
        <f>IF(A3125="","",ROUNDUP(MONTH(A3125)/3,0))</f>
        <v/>
      </c>
      <c r="F3125" s="153">
        <f>IF(A3125="","",WEEKNUM(A3125,2))</f>
        <v/>
      </c>
      <c r="G3125" s="153">
        <f>IF(A3125="","",WEEKDAY(A3125,2))</f>
        <v/>
      </c>
      <c r="H3125" s="153">
        <f>IF(A3125="","",CHOOSE(WEEKDAY(A3125,2),"Pazartesi","Salı","Çarşamba","Perşembe","Cuma","Cumartesi","Pazar"))</f>
        <v/>
      </c>
    </row>
    <row r="3126" ht="10.5" customHeight="1" s="113">
      <c r="A3126" s="152" t="n">
        <v>45129</v>
      </c>
      <c r="B3126" s="153">
        <f>IF(A3126="","",YEAR(A3126))</f>
        <v/>
      </c>
      <c r="C3126" s="153">
        <f>IF(A3126="","",MONTH(A3126))</f>
        <v/>
      </c>
      <c r="D3126" s="153">
        <f>IF(A3126="","",CHOOSE(MONTH(A3126),"Ocak","Şubat","Mart","Nisan","Mayıs","Haziran","Temmuz","Ağustos","Eylül","Ekim","Kasım","Aralık"))</f>
        <v/>
      </c>
      <c r="E3126" s="153">
        <f>IF(A3126="","",ROUNDUP(MONTH(A3126)/3,0))</f>
        <v/>
      </c>
      <c r="F3126" s="153">
        <f>IF(A3126="","",WEEKNUM(A3126,2))</f>
        <v/>
      </c>
      <c r="G3126" s="153">
        <f>IF(A3126="","",WEEKDAY(A3126,2))</f>
        <v/>
      </c>
      <c r="H3126" s="153">
        <f>IF(A3126="","",CHOOSE(WEEKDAY(A3126,2),"Pazartesi","Salı","Çarşamba","Perşembe","Cuma","Cumartesi","Pazar"))</f>
        <v/>
      </c>
    </row>
    <row r="3127" ht="10.5" customHeight="1" s="113">
      <c r="A3127" s="152" t="n">
        <v>45130</v>
      </c>
      <c r="B3127" s="153">
        <f>IF(A3127="","",YEAR(A3127))</f>
        <v/>
      </c>
      <c r="C3127" s="153">
        <f>IF(A3127="","",MONTH(A3127))</f>
        <v/>
      </c>
      <c r="D3127" s="153">
        <f>IF(A3127="","",CHOOSE(MONTH(A3127),"Ocak","Şubat","Mart","Nisan","Mayıs","Haziran","Temmuz","Ağustos","Eylül","Ekim","Kasım","Aralık"))</f>
        <v/>
      </c>
      <c r="E3127" s="153">
        <f>IF(A3127="","",ROUNDUP(MONTH(A3127)/3,0))</f>
        <v/>
      </c>
      <c r="F3127" s="153">
        <f>IF(A3127="","",WEEKNUM(A3127,2))</f>
        <v/>
      </c>
      <c r="G3127" s="153">
        <f>IF(A3127="","",WEEKDAY(A3127,2))</f>
        <v/>
      </c>
      <c r="H3127" s="153">
        <f>IF(A3127="","",CHOOSE(WEEKDAY(A3127,2),"Pazartesi","Salı","Çarşamba","Perşembe","Cuma","Cumartesi","Pazar"))</f>
        <v/>
      </c>
    </row>
    <row r="3128" ht="10.5" customHeight="1" s="113">
      <c r="A3128" s="152" t="n">
        <v>45131</v>
      </c>
      <c r="B3128" s="153">
        <f>IF(A3128="","",YEAR(A3128))</f>
        <v/>
      </c>
      <c r="C3128" s="153">
        <f>IF(A3128="","",MONTH(A3128))</f>
        <v/>
      </c>
      <c r="D3128" s="153">
        <f>IF(A3128="","",CHOOSE(MONTH(A3128),"Ocak","Şubat","Mart","Nisan","Mayıs","Haziran","Temmuz","Ağustos","Eylül","Ekim","Kasım","Aralık"))</f>
        <v/>
      </c>
      <c r="E3128" s="153">
        <f>IF(A3128="","",ROUNDUP(MONTH(A3128)/3,0))</f>
        <v/>
      </c>
      <c r="F3128" s="153">
        <f>IF(A3128="","",WEEKNUM(A3128,2))</f>
        <v/>
      </c>
      <c r="G3128" s="153">
        <f>IF(A3128="","",WEEKDAY(A3128,2))</f>
        <v/>
      </c>
      <c r="H3128" s="153">
        <f>IF(A3128="","",CHOOSE(WEEKDAY(A3128,2),"Pazartesi","Salı","Çarşamba","Perşembe","Cuma","Cumartesi","Pazar"))</f>
        <v/>
      </c>
    </row>
    <row r="3129" ht="10.5" customHeight="1" s="113">
      <c r="A3129" s="152" t="n">
        <v>45132</v>
      </c>
      <c r="B3129" s="153">
        <f>IF(A3129="","",YEAR(A3129))</f>
        <v/>
      </c>
      <c r="C3129" s="153">
        <f>IF(A3129="","",MONTH(A3129))</f>
        <v/>
      </c>
      <c r="D3129" s="153">
        <f>IF(A3129="","",CHOOSE(MONTH(A3129),"Ocak","Şubat","Mart","Nisan","Mayıs","Haziran","Temmuz","Ağustos","Eylül","Ekim","Kasım","Aralık"))</f>
        <v/>
      </c>
      <c r="E3129" s="153">
        <f>IF(A3129="","",ROUNDUP(MONTH(A3129)/3,0))</f>
        <v/>
      </c>
      <c r="F3129" s="153">
        <f>IF(A3129="","",WEEKNUM(A3129,2))</f>
        <v/>
      </c>
      <c r="G3129" s="153">
        <f>IF(A3129="","",WEEKDAY(A3129,2))</f>
        <v/>
      </c>
      <c r="H3129" s="153">
        <f>IF(A3129="","",CHOOSE(WEEKDAY(A3129,2),"Pazartesi","Salı","Çarşamba","Perşembe","Cuma","Cumartesi","Pazar"))</f>
        <v/>
      </c>
    </row>
    <row r="3130" ht="10.5" customHeight="1" s="113">
      <c r="A3130" s="152" t="n">
        <v>45133</v>
      </c>
      <c r="B3130" s="153">
        <f>IF(A3130="","",YEAR(A3130))</f>
        <v/>
      </c>
      <c r="C3130" s="153">
        <f>IF(A3130="","",MONTH(A3130))</f>
        <v/>
      </c>
      <c r="D3130" s="153">
        <f>IF(A3130="","",CHOOSE(MONTH(A3130),"Ocak","Şubat","Mart","Nisan","Mayıs","Haziran","Temmuz","Ağustos","Eylül","Ekim","Kasım","Aralık"))</f>
        <v/>
      </c>
      <c r="E3130" s="153">
        <f>IF(A3130="","",ROUNDUP(MONTH(A3130)/3,0))</f>
        <v/>
      </c>
      <c r="F3130" s="153">
        <f>IF(A3130="","",WEEKNUM(A3130,2))</f>
        <v/>
      </c>
      <c r="G3130" s="153">
        <f>IF(A3130="","",WEEKDAY(A3130,2))</f>
        <v/>
      </c>
      <c r="H3130" s="153">
        <f>IF(A3130="","",CHOOSE(WEEKDAY(A3130,2),"Pazartesi","Salı","Çarşamba","Perşembe","Cuma","Cumartesi","Pazar"))</f>
        <v/>
      </c>
    </row>
    <row r="3131" ht="10.5" customHeight="1" s="113">
      <c r="A3131" s="152" t="n">
        <v>45134</v>
      </c>
      <c r="B3131" s="153">
        <f>IF(A3131="","",YEAR(A3131))</f>
        <v/>
      </c>
      <c r="C3131" s="153">
        <f>IF(A3131="","",MONTH(A3131))</f>
        <v/>
      </c>
      <c r="D3131" s="153">
        <f>IF(A3131="","",CHOOSE(MONTH(A3131),"Ocak","Şubat","Mart","Nisan","Mayıs","Haziran","Temmuz","Ağustos","Eylül","Ekim","Kasım","Aralık"))</f>
        <v/>
      </c>
      <c r="E3131" s="153">
        <f>IF(A3131="","",ROUNDUP(MONTH(A3131)/3,0))</f>
        <v/>
      </c>
      <c r="F3131" s="153">
        <f>IF(A3131="","",WEEKNUM(A3131,2))</f>
        <v/>
      </c>
      <c r="G3131" s="153">
        <f>IF(A3131="","",WEEKDAY(A3131,2))</f>
        <v/>
      </c>
      <c r="H3131" s="153">
        <f>IF(A3131="","",CHOOSE(WEEKDAY(A3131,2),"Pazartesi","Salı","Çarşamba","Perşembe","Cuma","Cumartesi","Pazar"))</f>
        <v/>
      </c>
    </row>
    <row r="3132" ht="10.5" customHeight="1" s="113">
      <c r="A3132" s="152" t="n">
        <v>45135</v>
      </c>
      <c r="B3132" s="153">
        <f>IF(A3132="","",YEAR(A3132))</f>
        <v/>
      </c>
      <c r="C3132" s="153">
        <f>IF(A3132="","",MONTH(A3132))</f>
        <v/>
      </c>
      <c r="D3132" s="153">
        <f>IF(A3132="","",CHOOSE(MONTH(A3132),"Ocak","Şubat","Mart","Nisan","Mayıs","Haziran","Temmuz","Ağustos","Eylül","Ekim","Kasım","Aralık"))</f>
        <v/>
      </c>
      <c r="E3132" s="153">
        <f>IF(A3132="","",ROUNDUP(MONTH(A3132)/3,0))</f>
        <v/>
      </c>
      <c r="F3132" s="153">
        <f>IF(A3132="","",WEEKNUM(A3132,2))</f>
        <v/>
      </c>
      <c r="G3132" s="153">
        <f>IF(A3132="","",WEEKDAY(A3132,2))</f>
        <v/>
      </c>
      <c r="H3132" s="153">
        <f>IF(A3132="","",CHOOSE(WEEKDAY(A3132,2),"Pazartesi","Salı","Çarşamba","Perşembe","Cuma","Cumartesi","Pazar"))</f>
        <v/>
      </c>
    </row>
    <row r="3133" ht="10.5" customHeight="1" s="113">
      <c r="A3133" s="152" t="n">
        <v>45136</v>
      </c>
      <c r="B3133" s="153">
        <f>IF(A3133="","",YEAR(A3133))</f>
        <v/>
      </c>
      <c r="C3133" s="153">
        <f>IF(A3133="","",MONTH(A3133))</f>
        <v/>
      </c>
      <c r="D3133" s="153">
        <f>IF(A3133="","",CHOOSE(MONTH(A3133),"Ocak","Şubat","Mart","Nisan","Mayıs","Haziran","Temmuz","Ağustos","Eylül","Ekim","Kasım","Aralık"))</f>
        <v/>
      </c>
      <c r="E3133" s="153">
        <f>IF(A3133="","",ROUNDUP(MONTH(A3133)/3,0))</f>
        <v/>
      </c>
      <c r="F3133" s="153">
        <f>IF(A3133="","",WEEKNUM(A3133,2))</f>
        <v/>
      </c>
      <c r="G3133" s="153">
        <f>IF(A3133="","",WEEKDAY(A3133,2))</f>
        <v/>
      </c>
      <c r="H3133" s="153">
        <f>IF(A3133="","",CHOOSE(WEEKDAY(A3133,2),"Pazartesi","Salı","Çarşamba","Perşembe","Cuma","Cumartesi","Pazar"))</f>
        <v/>
      </c>
    </row>
    <row r="3134" ht="10.5" customHeight="1" s="113">
      <c r="A3134" s="152" t="n">
        <v>45137</v>
      </c>
      <c r="B3134" s="153">
        <f>IF(A3134="","",YEAR(A3134))</f>
        <v/>
      </c>
      <c r="C3134" s="153">
        <f>IF(A3134="","",MONTH(A3134))</f>
        <v/>
      </c>
      <c r="D3134" s="153">
        <f>IF(A3134="","",CHOOSE(MONTH(A3134),"Ocak","Şubat","Mart","Nisan","Mayıs","Haziran","Temmuz","Ağustos","Eylül","Ekim","Kasım","Aralık"))</f>
        <v/>
      </c>
      <c r="E3134" s="153">
        <f>IF(A3134="","",ROUNDUP(MONTH(A3134)/3,0))</f>
        <v/>
      </c>
      <c r="F3134" s="153">
        <f>IF(A3134="","",WEEKNUM(A3134,2))</f>
        <v/>
      </c>
      <c r="G3134" s="153">
        <f>IF(A3134="","",WEEKDAY(A3134,2))</f>
        <v/>
      </c>
      <c r="H3134" s="153">
        <f>IF(A3134="","",CHOOSE(WEEKDAY(A3134,2),"Pazartesi","Salı","Çarşamba","Perşembe","Cuma","Cumartesi","Pazar"))</f>
        <v/>
      </c>
    </row>
    <row r="3135" ht="10.5" customHeight="1" s="113">
      <c r="A3135" s="152" t="n">
        <v>45138</v>
      </c>
      <c r="B3135" s="153">
        <f>IF(A3135="","",YEAR(A3135))</f>
        <v/>
      </c>
      <c r="C3135" s="153">
        <f>IF(A3135="","",MONTH(A3135))</f>
        <v/>
      </c>
      <c r="D3135" s="153">
        <f>IF(A3135="","",CHOOSE(MONTH(A3135),"Ocak","Şubat","Mart","Nisan","Mayıs","Haziran","Temmuz","Ağustos","Eylül","Ekim","Kasım","Aralık"))</f>
        <v/>
      </c>
      <c r="E3135" s="153">
        <f>IF(A3135="","",ROUNDUP(MONTH(A3135)/3,0))</f>
        <v/>
      </c>
      <c r="F3135" s="153">
        <f>IF(A3135="","",WEEKNUM(A3135,2))</f>
        <v/>
      </c>
      <c r="G3135" s="153">
        <f>IF(A3135="","",WEEKDAY(A3135,2))</f>
        <v/>
      </c>
      <c r="H3135" s="153">
        <f>IF(A3135="","",CHOOSE(WEEKDAY(A3135,2),"Pazartesi","Salı","Çarşamba","Perşembe","Cuma","Cumartesi","Pazar"))</f>
        <v/>
      </c>
    </row>
    <row r="3136" ht="10.5" customHeight="1" s="113">
      <c r="A3136" s="152" t="n">
        <v>45139</v>
      </c>
      <c r="B3136" s="153">
        <f>IF(A3136="","",YEAR(A3136))</f>
        <v/>
      </c>
      <c r="C3136" s="153">
        <f>IF(A3136="","",MONTH(A3136))</f>
        <v/>
      </c>
      <c r="D3136" s="153">
        <f>IF(A3136="","",CHOOSE(MONTH(A3136),"Ocak","Şubat","Mart","Nisan","Mayıs","Haziran","Temmuz","Ağustos","Eylül","Ekim","Kasım","Aralık"))</f>
        <v/>
      </c>
      <c r="E3136" s="153">
        <f>IF(A3136="","",ROUNDUP(MONTH(A3136)/3,0))</f>
        <v/>
      </c>
      <c r="F3136" s="153">
        <f>IF(A3136="","",WEEKNUM(A3136,2))</f>
        <v/>
      </c>
      <c r="G3136" s="153">
        <f>IF(A3136="","",WEEKDAY(A3136,2))</f>
        <v/>
      </c>
      <c r="H3136" s="153">
        <f>IF(A3136="","",CHOOSE(WEEKDAY(A3136,2),"Pazartesi","Salı","Çarşamba","Perşembe","Cuma","Cumartesi","Pazar"))</f>
        <v/>
      </c>
    </row>
    <row r="3137" ht="10.5" customHeight="1" s="113">
      <c r="A3137" s="152" t="n">
        <v>45140</v>
      </c>
      <c r="B3137" s="153">
        <f>IF(A3137="","",YEAR(A3137))</f>
        <v/>
      </c>
      <c r="C3137" s="153">
        <f>IF(A3137="","",MONTH(A3137))</f>
        <v/>
      </c>
      <c r="D3137" s="153">
        <f>IF(A3137="","",CHOOSE(MONTH(A3137),"Ocak","Şubat","Mart","Nisan","Mayıs","Haziran","Temmuz","Ağustos","Eylül","Ekim","Kasım","Aralık"))</f>
        <v/>
      </c>
      <c r="E3137" s="153">
        <f>IF(A3137="","",ROUNDUP(MONTH(A3137)/3,0))</f>
        <v/>
      </c>
      <c r="F3137" s="153">
        <f>IF(A3137="","",WEEKNUM(A3137,2))</f>
        <v/>
      </c>
      <c r="G3137" s="153">
        <f>IF(A3137="","",WEEKDAY(A3137,2))</f>
        <v/>
      </c>
      <c r="H3137" s="153">
        <f>IF(A3137="","",CHOOSE(WEEKDAY(A3137,2),"Pazartesi","Salı","Çarşamba","Perşembe","Cuma","Cumartesi","Pazar"))</f>
        <v/>
      </c>
    </row>
    <row r="3138" ht="10.5" customHeight="1" s="113">
      <c r="A3138" s="152" t="n">
        <v>45141</v>
      </c>
      <c r="B3138" s="153">
        <f>IF(A3138="","",YEAR(A3138))</f>
        <v/>
      </c>
      <c r="C3138" s="153">
        <f>IF(A3138="","",MONTH(A3138))</f>
        <v/>
      </c>
      <c r="D3138" s="153">
        <f>IF(A3138="","",CHOOSE(MONTH(A3138),"Ocak","Şubat","Mart","Nisan","Mayıs","Haziran","Temmuz","Ağustos","Eylül","Ekim","Kasım","Aralık"))</f>
        <v/>
      </c>
      <c r="E3138" s="153">
        <f>IF(A3138="","",ROUNDUP(MONTH(A3138)/3,0))</f>
        <v/>
      </c>
      <c r="F3138" s="153">
        <f>IF(A3138="","",WEEKNUM(A3138,2))</f>
        <v/>
      </c>
      <c r="G3138" s="153">
        <f>IF(A3138="","",WEEKDAY(A3138,2))</f>
        <v/>
      </c>
      <c r="H3138" s="153">
        <f>IF(A3138="","",CHOOSE(WEEKDAY(A3138,2),"Pazartesi","Salı","Çarşamba","Perşembe","Cuma","Cumartesi","Pazar"))</f>
        <v/>
      </c>
    </row>
    <row r="3139" ht="10.5" customHeight="1" s="113">
      <c r="A3139" s="152" t="n">
        <v>45142</v>
      </c>
      <c r="B3139" s="153">
        <f>IF(A3139="","",YEAR(A3139))</f>
        <v/>
      </c>
      <c r="C3139" s="153">
        <f>IF(A3139="","",MONTH(A3139))</f>
        <v/>
      </c>
      <c r="D3139" s="153">
        <f>IF(A3139="","",CHOOSE(MONTH(A3139),"Ocak","Şubat","Mart","Nisan","Mayıs","Haziran","Temmuz","Ağustos","Eylül","Ekim","Kasım","Aralık"))</f>
        <v/>
      </c>
      <c r="E3139" s="153">
        <f>IF(A3139="","",ROUNDUP(MONTH(A3139)/3,0))</f>
        <v/>
      </c>
      <c r="F3139" s="153">
        <f>IF(A3139="","",WEEKNUM(A3139,2))</f>
        <v/>
      </c>
      <c r="G3139" s="153">
        <f>IF(A3139="","",WEEKDAY(A3139,2))</f>
        <v/>
      </c>
      <c r="H3139" s="153">
        <f>IF(A3139="","",CHOOSE(WEEKDAY(A3139,2),"Pazartesi","Salı","Çarşamba","Perşembe","Cuma","Cumartesi","Pazar"))</f>
        <v/>
      </c>
    </row>
    <row r="3140" ht="10.5" customHeight="1" s="113">
      <c r="A3140" s="152" t="n">
        <v>45143</v>
      </c>
      <c r="B3140" s="153">
        <f>IF(A3140="","",YEAR(A3140))</f>
        <v/>
      </c>
      <c r="C3140" s="153">
        <f>IF(A3140="","",MONTH(A3140))</f>
        <v/>
      </c>
      <c r="D3140" s="153">
        <f>IF(A3140="","",CHOOSE(MONTH(A3140),"Ocak","Şubat","Mart","Nisan","Mayıs","Haziran","Temmuz","Ağustos","Eylül","Ekim","Kasım","Aralık"))</f>
        <v/>
      </c>
      <c r="E3140" s="153">
        <f>IF(A3140="","",ROUNDUP(MONTH(A3140)/3,0))</f>
        <v/>
      </c>
      <c r="F3140" s="153">
        <f>IF(A3140="","",WEEKNUM(A3140,2))</f>
        <v/>
      </c>
      <c r="G3140" s="153">
        <f>IF(A3140="","",WEEKDAY(A3140,2))</f>
        <v/>
      </c>
      <c r="H3140" s="153">
        <f>IF(A3140="","",CHOOSE(WEEKDAY(A3140,2),"Pazartesi","Salı","Çarşamba","Perşembe","Cuma","Cumartesi","Pazar"))</f>
        <v/>
      </c>
    </row>
    <row r="3141" ht="10.5" customHeight="1" s="113">
      <c r="A3141" s="152" t="n">
        <v>45144</v>
      </c>
      <c r="B3141" s="153">
        <f>IF(A3141="","",YEAR(A3141))</f>
        <v/>
      </c>
      <c r="C3141" s="153">
        <f>IF(A3141="","",MONTH(A3141))</f>
        <v/>
      </c>
      <c r="D3141" s="153">
        <f>IF(A3141="","",CHOOSE(MONTH(A3141),"Ocak","Şubat","Mart","Nisan","Mayıs","Haziran","Temmuz","Ağustos","Eylül","Ekim","Kasım","Aralık"))</f>
        <v/>
      </c>
      <c r="E3141" s="153">
        <f>IF(A3141="","",ROUNDUP(MONTH(A3141)/3,0))</f>
        <v/>
      </c>
      <c r="F3141" s="153">
        <f>IF(A3141="","",WEEKNUM(A3141,2))</f>
        <v/>
      </c>
      <c r="G3141" s="153">
        <f>IF(A3141="","",WEEKDAY(A3141,2))</f>
        <v/>
      </c>
      <c r="H3141" s="153">
        <f>IF(A3141="","",CHOOSE(WEEKDAY(A3141,2),"Pazartesi","Salı","Çarşamba","Perşembe","Cuma","Cumartesi","Pazar"))</f>
        <v/>
      </c>
    </row>
    <row r="3142" ht="10.5" customHeight="1" s="113">
      <c r="A3142" s="152" t="n">
        <v>45145</v>
      </c>
      <c r="B3142" s="153">
        <f>IF(A3142="","",YEAR(A3142))</f>
        <v/>
      </c>
      <c r="C3142" s="153">
        <f>IF(A3142="","",MONTH(A3142))</f>
        <v/>
      </c>
      <c r="D3142" s="153">
        <f>IF(A3142="","",CHOOSE(MONTH(A3142),"Ocak","Şubat","Mart","Nisan","Mayıs","Haziran","Temmuz","Ağustos","Eylül","Ekim","Kasım","Aralık"))</f>
        <v/>
      </c>
      <c r="E3142" s="153">
        <f>IF(A3142="","",ROUNDUP(MONTH(A3142)/3,0))</f>
        <v/>
      </c>
      <c r="F3142" s="153">
        <f>IF(A3142="","",WEEKNUM(A3142,2))</f>
        <v/>
      </c>
      <c r="G3142" s="153">
        <f>IF(A3142="","",WEEKDAY(A3142,2))</f>
        <v/>
      </c>
      <c r="H3142" s="153">
        <f>IF(A3142="","",CHOOSE(WEEKDAY(A3142,2),"Pazartesi","Salı","Çarşamba","Perşembe","Cuma","Cumartesi","Pazar"))</f>
        <v/>
      </c>
    </row>
    <row r="3143" ht="10.5" customHeight="1" s="113">
      <c r="A3143" s="152" t="n">
        <v>45146</v>
      </c>
      <c r="B3143" s="153">
        <f>IF(A3143="","",YEAR(A3143))</f>
        <v/>
      </c>
      <c r="C3143" s="153">
        <f>IF(A3143="","",MONTH(A3143))</f>
        <v/>
      </c>
      <c r="D3143" s="153">
        <f>IF(A3143="","",CHOOSE(MONTH(A3143),"Ocak","Şubat","Mart","Nisan","Mayıs","Haziran","Temmuz","Ağustos","Eylül","Ekim","Kasım","Aralık"))</f>
        <v/>
      </c>
      <c r="E3143" s="153">
        <f>IF(A3143="","",ROUNDUP(MONTH(A3143)/3,0))</f>
        <v/>
      </c>
      <c r="F3143" s="153">
        <f>IF(A3143="","",WEEKNUM(A3143,2))</f>
        <v/>
      </c>
      <c r="G3143" s="153">
        <f>IF(A3143="","",WEEKDAY(A3143,2))</f>
        <v/>
      </c>
      <c r="H3143" s="153">
        <f>IF(A3143="","",CHOOSE(WEEKDAY(A3143,2),"Pazartesi","Salı","Çarşamba","Perşembe","Cuma","Cumartesi","Pazar"))</f>
        <v/>
      </c>
    </row>
    <row r="3144" ht="10.5" customHeight="1" s="113">
      <c r="A3144" s="152" t="n">
        <v>45147</v>
      </c>
      <c r="B3144" s="153">
        <f>IF(A3144="","",YEAR(A3144))</f>
        <v/>
      </c>
      <c r="C3144" s="153">
        <f>IF(A3144="","",MONTH(A3144))</f>
        <v/>
      </c>
      <c r="D3144" s="153">
        <f>IF(A3144="","",CHOOSE(MONTH(A3144),"Ocak","Şubat","Mart","Nisan","Mayıs","Haziran","Temmuz","Ağustos","Eylül","Ekim","Kasım","Aralık"))</f>
        <v/>
      </c>
      <c r="E3144" s="153">
        <f>IF(A3144="","",ROUNDUP(MONTH(A3144)/3,0))</f>
        <v/>
      </c>
      <c r="F3144" s="153">
        <f>IF(A3144="","",WEEKNUM(A3144,2))</f>
        <v/>
      </c>
      <c r="G3144" s="153">
        <f>IF(A3144="","",WEEKDAY(A3144,2))</f>
        <v/>
      </c>
      <c r="H3144" s="153">
        <f>IF(A3144="","",CHOOSE(WEEKDAY(A3144,2),"Pazartesi","Salı","Çarşamba","Perşembe","Cuma","Cumartesi","Pazar"))</f>
        <v/>
      </c>
    </row>
    <row r="3145" ht="10.5" customHeight="1" s="113">
      <c r="A3145" s="152" t="n">
        <v>45148</v>
      </c>
      <c r="B3145" s="153">
        <f>IF(A3145="","",YEAR(A3145))</f>
        <v/>
      </c>
      <c r="C3145" s="153">
        <f>IF(A3145="","",MONTH(A3145))</f>
        <v/>
      </c>
      <c r="D3145" s="153">
        <f>IF(A3145="","",CHOOSE(MONTH(A3145),"Ocak","Şubat","Mart","Nisan","Mayıs","Haziran","Temmuz","Ağustos","Eylül","Ekim","Kasım","Aralık"))</f>
        <v/>
      </c>
      <c r="E3145" s="153">
        <f>IF(A3145="","",ROUNDUP(MONTH(A3145)/3,0))</f>
        <v/>
      </c>
      <c r="F3145" s="153">
        <f>IF(A3145="","",WEEKNUM(A3145,2))</f>
        <v/>
      </c>
      <c r="G3145" s="153">
        <f>IF(A3145="","",WEEKDAY(A3145,2))</f>
        <v/>
      </c>
      <c r="H3145" s="153">
        <f>IF(A3145="","",CHOOSE(WEEKDAY(A3145,2),"Pazartesi","Salı","Çarşamba","Perşembe","Cuma","Cumartesi","Pazar"))</f>
        <v/>
      </c>
    </row>
    <row r="3146" ht="10.5" customHeight="1" s="113">
      <c r="A3146" s="152" t="n">
        <v>45149</v>
      </c>
      <c r="B3146" s="153">
        <f>IF(A3146="","",YEAR(A3146))</f>
        <v/>
      </c>
      <c r="C3146" s="153">
        <f>IF(A3146="","",MONTH(A3146))</f>
        <v/>
      </c>
      <c r="D3146" s="153">
        <f>IF(A3146="","",CHOOSE(MONTH(A3146),"Ocak","Şubat","Mart","Nisan","Mayıs","Haziran","Temmuz","Ağustos","Eylül","Ekim","Kasım","Aralık"))</f>
        <v/>
      </c>
      <c r="E3146" s="153">
        <f>IF(A3146="","",ROUNDUP(MONTH(A3146)/3,0))</f>
        <v/>
      </c>
      <c r="F3146" s="153">
        <f>IF(A3146="","",WEEKNUM(A3146,2))</f>
        <v/>
      </c>
      <c r="G3146" s="153">
        <f>IF(A3146="","",WEEKDAY(A3146,2))</f>
        <v/>
      </c>
      <c r="H3146" s="153">
        <f>IF(A3146="","",CHOOSE(WEEKDAY(A3146,2),"Pazartesi","Salı","Çarşamba","Perşembe","Cuma","Cumartesi","Pazar"))</f>
        <v/>
      </c>
    </row>
    <row r="3147" ht="10.5" customHeight="1" s="113">
      <c r="A3147" s="152" t="n">
        <v>45150</v>
      </c>
      <c r="B3147" s="153">
        <f>IF(A3147="","",YEAR(A3147))</f>
        <v/>
      </c>
      <c r="C3147" s="153">
        <f>IF(A3147="","",MONTH(A3147))</f>
        <v/>
      </c>
      <c r="D3147" s="153">
        <f>IF(A3147="","",CHOOSE(MONTH(A3147),"Ocak","Şubat","Mart","Nisan","Mayıs","Haziran","Temmuz","Ağustos","Eylül","Ekim","Kasım","Aralık"))</f>
        <v/>
      </c>
      <c r="E3147" s="153">
        <f>IF(A3147="","",ROUNDUP(MONTH(A3147)/3,0))</f>
        <v/>
      </c>
      <c r="F3147" s="153">
        <f>IF(A3147="","",WEEKNUM(A3147,2))</f>
        <v/>
      </c>
      <c r="G3147" s="153">
        <f>IF(A3147="","",WEEKDAY(A3147,2))</f>
        <v/>
      </c>
      <c r="H3147" s="153">
        <f>IF(A3147="","",CHOOSE(WEEKDAY(A3147,2),"Pazartesi","Salı","Çarşamba","Perşembe","Cuma","Cumartesi","Pazar"))</f>
        <v/>
      </c>
    </row>
    <row r="3148" ht="10.5" customHeight="1" s="113">
      <c r="A3148" s="152" t="n">
        <v>45151</v>
      </c>
      <c r="B3148" s="153">
        <f>IF(A3148="","",YEAR(A3148))</f>
        <v/>
      </c>
      <c r="C3148" s="153">
        <f>IF(A3148="","",MONTH(A3148))</f>
        <v/>
      </c>
      <c r="D3148" s="153">
        <f>IF(A3148="","",CHOOSE(MONTH(A3148),"Ocak","Şubat","Mart","Nisan","Mayıs","Haziran","Temmuz","Ağustos","Eylül","Ekim","Kasım","Aralık"))</f>
        <v/>
      </c>
      <c r="E3148" s="153">
        <f>IF(A3148="","",ROUNDUP(MONTH(A3148)/3,0))</f>
        <v/>
      </c>
      <c r="F3148" s="153">
        <f>IF(A3148="","",WEEKNUM(A3148,2))</f>
        <v/>
      </c>
      <c r="G3148" s="153">
        <f>IF(A3148="","",WEEKDAY(A3148,2))</f>
        <v/>
      </c>
      <c r="H3148" s="153">
        <f>IF(A3148="","",CHOOSE(WEEKDAY(A3148,2),"Pazartesi","Salı","Çarşamba","Perşembe","Cuma","Cumartesi","Pazar"))</f>
        <v/>
      </c>
    </row>
    <row r="3149" ht="10.5" customHeight="1" s="113">
      <c r="A3149" s="152" t="n">
        <v>45152</v>
      </c>
      <c r="B3149" s="153">
        <f>IF(A3149="","",YEAR(A3149))</f>
        <v/>
      </c>
      <c r="C3149" s="153">
        <f>IF(A3149="","",MONTH(A3149))</f>
        <v/>
      </c>
      <c r="D3149" s="153">
        <f>IF(A3149="","",CHOOSE(MONTH(A3149),"Ocak","Şubat","Mart","Nisan","Mayıs","Haziran","Temmuz","Ağustos","Eylül","Ekim","Kasım","Aralık"))</f>
        <v/>
      </c>
      <c r="E3149" s="153">
        <f>IF(A3149="","",ROUNDUP(MONTH(A3149)/3,0))</f>
        <v/>
      </c>
      <c r="F3149" s="153">
        <f>IF(A3149="","",WEEKNUM(A3149,2))</f>
        <v/>
      </c>
      <c r="G3149" s="153">
        <f>IF(A3149="","",WEEKDAY(A3149,2))</f>
        <v/>
      </c>
      <c r="H3149" s="153">
        <f>IF(A3149="","",CHOOSE(WEEKDAY(A3149,2),"Pazartesi","Salı","Çarşamba","Perşembe","Cuma","Cumartesi","Pazar"))</f>
        <v/>
      </c>
    </row>
    <row r="3150" ht="10.5" customHeight="1" s="113">
      <c r="A3150" s="152" t="n">
        <v>45153</v>
      </c>
      <c r="B3150" s="153">
        <f>IF(A3150="","",YEAR(A3150))</f>
        <v/>
      </c>
      <c r="C3150" s="153">
        <f>IF(A3150="","",MONTH(A3150))</f>
        <v/>
      </c>
      <c r="D3150" s="153">
        <f>IF(A3150="","",CHOOSE(MONTH(A3150),"Ocak","Şubat","Mart","Nisan","Mayıs","Haziran","Temmuz","Ağustos","Eylül","Ekim","Kasım","Aralık"))</f>
        <v/>
      </c>
      <c r="E3150" s="153">
        <f>IF(A3150="","",ROUNDUP(MONTH(A3150)/3,0))</f>
        <v/>
      </c>
      <c r="F3150" s="153">
        <f>IF(A3150="","",WEEKNUM(A3150,2))</f>
        <v/>
      </c>
      <c r="G3150" s="153">
        <f>IF(A3150="","",WEEKDAY(A3150,2))</f>
        <v/>
      </c>
      <c r="H3150" s="153">
        <f>IF(A3150="","",CHOOSE(WEEKDAY(A3150,2),"Pazartesi","Salı","Çarşamba","Perşembe","Cuma","Cumartesi","Pazar"))</f>
        <v/>
      </c>
    </row>
    <row r="3151" ht="10.5" customHeight="1" s="113">
      <c r="A3151" s="152" t="n">
        <v>45154</v>
      </c>
      <c r="B3151" s="153">
        <f>IF(A3151="","",YEAR(A3151))</f>
        <v/>
      </c>
      <c r="C3151" s="153">
        <f>IF(A3151="","",MONTH(A3151))</f>
        <v/>
      </c>
      <c r="D3151" s="153">
        <f>IF(A3151="","",CHOOSE(MONTH(A3151),"Ocak","Şubat","Mart","Nisan","Mayıs","Haziran","Temmuz","Ağustos","Eylül","Ekim","Kasım","Aralık"))</f>
        <v/>
      </c>
      <c r="E3151" s="153">
        <f>IF(A3151="","",ROUNDUP(MONTH(A3151)/3,0))</f>
        <v/>
      </c>
      <c r="F3151" s="153">
        <f>IF(A3151="","",WEEKNUM(A3151,2))</f>
        <v/>
      </c>
      <c r="G3151" s="153">
        <f>IF(A3151="","",WEEKDAY(A3151,2))</f>
        <v/>
      </c>
      <c r="H3151" s="153">
        <f>IF(A3151="","",CHOOSE(WEEKDAY(A3151,2),"Pazartesi","Salı","Çarşamba","Perşembe","Cuma","Cumartesi","Pazar"))</f>
        <v/>
      </c>
    </row>
    <row r="3152" ht="10.5" customHeight="1" s="113">
      <c r="A3152" s="152" t="n">
        <v>45155</v>
      </c>
      <c r="B3152" s="153">
        <f>IF(A3152="","",YEAR(A3152))</f>
        <v/>
      </c>
      <c r="C3152" s="153">
        <f>IF(A3152="","",MONTH(A3152))</f>
        <v/>
      </c>
      <c r="D3152" s="153">
        <f>IF(A3152="","",CHOOSE(MONTH(A3152),"Ocak","Şubat","Mart","Nisan","Mayıs","Haziran","Temmuz","Ağustos","Eylül","Ekim","Kasım","Aralık"))</f>
        <v/>
      </c>
      <c r="E3152" s="153">
        <f>IF(A3152="","",ROUNDUP(MONTH(A3152)/3,0))</f>
        <v/>
      </c>
      <c r="F3152" s="153">
        <f>IF(A3152="","",WEEKNUM(A3152,2))</f>
        <v/>
      </c>
      <c r="G3152" s="153">
        <f>IF(A3152="","",WEEKDAY(A3152,2))</f>
        <v/>
      </c>
      <c r="H3152" s="153">
        <f>IF(A3152="","",CHOOSE(WEEKDAY(A3152,2),"Pazartesi","Salı","Çarşamba","Perşembe","Cuma","Cumartesi","Pazar"))</f>
        <v/>
      </c>
    </row>
    <row r="3153" ht="10.5" customHeight="1" s="113">
      <c r="A3153" s="152" t="n">
        <v>45156</v>
      </c>
      <c r="B3153" s="153">
        <f>IF(A3153="","",YEAR(A3153))</f>
        <v/>
      </c>
      <c r="C3153" s="153">
        <f>IF(A3153="","",MONTH(A3153))</f>
        <v/>
      </c>
      <c r="D3153" s="153">
        <f>IF(A3153="","",CHOOSE(MONTH(A3153),"Ocak","Şubat","Mart","Nisan","Mayıs","Haziran","Temmuz","Ağustos","Eylül","Ekim","Kasım","Aralık"))</f>
        <v/>
      </c>
      <c r="E3153" s="153">
        <f>IF(A3153="","",ROUNDUP(MONTH(A3153)/3,0))</f>
        <v/>
      </c>
      <c r="F3153" s="153">
        <f>IF(A3153="","",WEEKNUM(A3153,2))</f>
        <v/>
      </c>
      <c r="G3153" s="153">
        <f>IF(A3153="","",WEEKDAY(A3153,2))</f>
        <v/>
      </c>
      <c r="H3153" s="153">
        <f>IF(A3153="","",CHOOSE(WEEKDAY(A3153,2),"Pazartesi","Salı","Çarşamba","Perşembe","Cuma","Cumartesi","Pazar"))</f>
        <v/>
      </c>
    </row>
    <row r="3154" ht="10.5" customHeight="1" s="113">
      <c r="A3154" s="152" t="n">
        <v>45157</v>
      </c>
      <c r="B3154" s="153">
        <f>IF(A3154="","",YEAR(A3154))</f>
        <v/>
      </c>
      <c r="C3154" s="153">
        <f>IF(A3154="","",MONTH(A3154))</f>
        <v/>
      </c>
      <c r="D3154" s="153">
        <f>IF(A3154="","",CHOOSE(MONTH(A3154),"Ocak","Şubat","Mart","Nisan","Mayıs","Haziran","Temmuz","Ağustos","Eylül","Ekim","Kasım","Aralık"))</f>
        <v/>
      </c>
      <c r="E3154" s="153">
        <f>IF(A3154="","",ROUNDUP(MONTH(A3154)/3,0))</f>
        <v/>
      </c>
      <c r="F3154" s="153">
        <f>IF(A3154="","",WEEKNUM(A3154,2))</f>
        <v/>
      </c>
      <c r="G3154" s="153">
        <f>IF(A3154="","",WEEKDAY(A3154,2))</f>
        <v/>
      </c>
      <c r="H3154" s="153">
        <f>IF(A3154="","",CHOOSE(WEEKDAY(A3154,2),"Pazartesi","Salı","Çarşamba","Perşembe","Cuma","Cumartesi","Pazar"))</f>
        <v/>
      </c>
    </row>
    <row r="3155" ht="10.5" customHeight="1" s="113">
      <c r="A3155" s="152" t="n">
        <v>45158</v>
      </c>
      <c r="B3155" s="153">
        <f>IF(A3155="","",YEAR(A3155))</f>
        <v/>
      </c>
      <c r="C3155" s="153">
        <f>IF(A3155="","",MONTH(A3155))</f>
        <v/>
      </c>
      <c r="D3155" s="153">
        <f>IF(A3155="","",CHOOSE(MONTH(A3155),"Ocak","Şubat","Mart","Nisan","Mayıs","Haziran","Temmuz","Ağustos","Eylül","Ekim","Kasım","Aralık"))</f>
        <v/>
      </c>
      <c r="E3155" s="153">
        <f>IF(A3155="","",ROUNDUP(MONTH(A3155)/3,0))</f>
        <v/>
      </c>
      <c r="F3155" s="153">
        <f>IF(A3155="","",WEEKNUM(A3155,2))</f>
        <v/>
      </c>
      <c r="G3155" s="153">
        <f>IF(A3155="","",WEEKDAY(A3155,2))</f>
        <v/>
      </c>
      <c r="H3155" s="153">
        <f>IF(A3155="","",CHOOSE(WEEKDAY(A3155,2),"Pazartesi","Salı","Çarşamba","Perşembe","Cuma","Cumartesi","Pazar"))</f>
        <v/>
      </c>
    </row>
    <row r="3156" ht="10.5" customHeight="1" s="113">
      <c r="A3156" s="152" t="n">
        <v>45159</v>
      </c>
      <c r="B3156" s="153">
        <f>IF(A3156="","",YEAR(A3156))</f>
        <v/>
      </c>
      <c r="C3156" s="153">
        <f>IF(A3156="","",MONTH(A3156))</f>
        <v/>
      </c>
      <c r="D3156" s="153">
        <f>IF(A3156="","",CHOOSE(MONTH(A3156),"Ocak","Şubat","Mart","Nisan","Mayıs","Haziran","Temmuz","Ağustos","Eylül","Ekim","Kasım","Aralık"))</f>
        <v/>
      </c>
      <c r="E3156" s="153">
        <f>IF(A3156="","",ROUNDUP(MONTH(A3156)/3,0))</f>
        <v/>
      </c>
      <c r="F3156" s="153">
        <f>IF(A3156="","",WEEKNUM(A3156,2))</f>
        <v/>
      </c>
      <c r="G3156" s="153">
        <f>IF(A3156="","",WEEKDAY(A3156,2))</f>
        <v/>
      </c>
      <c r="H3156" s="153">
        <f>IF(A3156="","",CHOOSE(WEEKDAY(A3156,2),"Pazartesi","Salı","Çarşamba","Perşembe","Cuma","Cumartesi","Pazar"))</f>
        <v/>
      </c>
    </row>
    <row r="3157" ht="10.5" customHeight="1" s="113">
      <c r="A3157" s="152" t="n">
        <v>45160</v>
      </c>
      <c r="B3157" s="153">
        <f>IF(A3157="","",YEAR(A3157))</f>
        <v/>
      </c>
      <c r="C3157" s="153">
        <f>IF(A3157="","",MONTH(A3157))</f>
        <v/>
      </c>
      <c r="D3157" s="153">
        <f>IF(A3157="","",CHOOSE(MONTH(A3157),"Ocak","Şubat","Mart","Nisan","Mayıs","Haziran","Temmuz","Ağustos","Eylül","Ekim","Kasım","Aralık"))</f>
        <v/>
      </c>
      <c r="E3157" s="153">
        <f>IF(A3157="","",ROUNDUP(MONTH(A3157)/3,0))</f>
        <v/>
      </c>
      <c r="F3157" s="153">
        <f>IF(A3157="","",WEEKNUM(A3157,2))</f>
        <v/>
      </c>
      <c r="G3157" s="153">
        <f>IF(A3157="","",WEEKDAY(A3157,2))</f>
        <v/>
      </c>
      <c r="H3157" s="153">
        <f>IF(A3157="","",CHOOSE(WEEKDAY(A3157,2),"Pazartesi","Salı","Çarşamba","Perşembe","Cuma","Cumartesi","Pazar"))</f>
        <v/>
      </c>
    </row>
    <row r="3158" ht="10.5" customHeight="1" s="113">
      <c r="A3158" s="152" t="n">
        <v>45161</v>
      </c>
      <c r="B3158" s="153">
        <f>IF(A3158="","",YEAR(A3158))</f>
        <v/>
      </c>
      <c r="C3158" s="153">
        <f>IF(A3158="","",MONTH(A3158))</f>
        <v/>
      </c>
      <c r="D3158" s="153">
        <f>IF(A3158="","",CHOOSE(MONTH(A3158),"Ocak","Şubat","Mart","Nisan","Mayıs","Haziran","Temmuz","Ağustos","Eylül","Ekim","Kasım","Aralık"))</f>
        <v/>
      </c>
      <c r="E3158" s="153">
        <f>IF(A3158="","",ROUNDUP(MONTH(A3158)/3,0))</f>
        <v/>
      </c>
      <c r="F3158" s="153">
        <f>IF(A3158="","",WEEKNUM(A3158,2))</f>
        <v/>
      </c>
      <c r="G3158" s="153">
        <f>IF(A3158="","",WEEKDAY(A3158,2))</f>
        <v/>
      </c>
      <c r="H3158" s="153">
        <f>IF(A3158="","",CHOOSE(WEEKDAY(A3158,2),"Pazartesi","Salı","Çarşamba","Perşembe","Cuma","Cumartesi","Pazar"))</f>
        <v/>
      </c>
    </row>
    <row r="3159" ht="10.5" customHeight="1" s="113">
      <c r="A3159" s="152" t="n">
        <v>45162</v>
      </c>
      <c r="B3159" s="153">
        <f>IF(A3159="","",YEAR(A3159))</f>
        <v/>
      </c>
      <c r="C3159" s="153">
        <f>IF(A3159="","",MONTH(A3159))</f>
        <v/>
      </c>
      <c r="D3159" s="153">
        <f>IF(A3159="","",CHOOSE(MONTH(A3159),"Ocak","Şubat","Mart","Nisan","Mayıs","Haziran","Temmuz","Ağustos","Eylül","Ekim","Kasım","Aralık"))</f>
        <v/>
      </c>
      <c r="E3159" s="153">
        <f>IF(A3159="","",ROUNDUP(MONTH(A3159)/3,0))</f>
        <v/>
      </c>
      <c r="F3159" s="153">
        <f>IF(A3159="","",WEEKNUM(A3159,2))</f>
        <v/>
      </c>
      <c r="G3159" s="153">
        <f>IF(A3159="","",WEEKDAY(A3159,2))</f>
        <v/>
      </c>
      <c r="H3159" s="153">
        <f>IF(A3159="","",CHOOSE(WEEKDAY(A3159,2),"Pazartesi","Salı","Çarşamba","Perşembe","Cuma","Cumartesi","Pazar"))</f>
        <v/>
      </c>
    </row>
    <row r="3160" ht="10.5" customHeight="1" s="113">
      <c r="A3160" s="152" t="n">
        <v>45163</v>
      </c>
      <c r="B3160" s="153">
        <f>IF(A3160="","",YEAR(A3160))</f>
        <v/>
      </c>
      <c r="C3160" s="153">
        <f>IF(A3160="","",MONTH(A3160))</f>
        <v/>
      </c>
      <c r="D3160" s="153">
        <f>IF(A3160="","",CHOOSE(MONTH(A3160),"Ocak","Şubat","Mart","Nisan","Mayıs","Haziran","Temmuz","Ağustos","Eylül","Ekim","Kasım","Aralık"))</f>
        <v/>
      </c>
      <c r="E3160" s="153">
        <f>IF(A3160="","",ROUNDUP(MONTH(A3160)/3,0))</f>
        <v/>
      </c>
      <c r="F3160" s="153">
        <f>IF(A3160="","",WEEKNUM(A3160,2))</f>
        <v/>
      </c>
      <c r="G3160" s="153">
        <f>IF(A3160="","",WEEKDAY(A3160,2))</f>
        <v/>
      </c>
      <c r="H3160" s="153">
        <f>IF(A3160="","",CHOOSE(WEEKDAY(A3160,2),"Pazartesi","Salı","Çarşamba","Perşembe","Cuma","Cumartesi","Pazar"))</f>
        <v/>
      </c>
    </row>
    <row r="3161" ht="10.5" customHeight="1" s="113">
      <c r="A3161" s="152" t="n">
        <v>45164</v>
      </c>
      <c r="B3161" s="153">
        <f>IF(A3161="","",YEAR(A3161))</f>
        <v/>
      </c>
      <c r="C3161" s="153">
        <f>IF(A3161="","",MONTH(A3161))</f>
        <v/>
      </c>
      <c r="D3161" s="153">
        <f>IF(A3161="","",CHOOSE(MONTH(A3161),"Ocak","Şubat","Mart","Nisan","Mayıs","Haziran","Temmuz","Ağustos","Eylül","Ekim","Kasım","Aralık"))</f>
        <v/>
      </c>
      <c r="E3161" s="153">
        <f>IF(A3161="","",ROUNDUP(MONTH(A3161)/3,0))</f>
        <v/>
      </c>
      <c r="F3161" s="153">
        <f>IF(A3161="","",WEEKNUM(A3161,2))</f>
        <v/>
      </c>
      <c r="G3161" s="153">
        <f>IF(A3161="","",WEEKDAY(A3161,2))</f>
        <v/>
      </c>
      <c r="H3161" s="153">
        <f>IF(A3161="","",CHOOSE(WEEKDAY(A3161,2),"Pazartesi","Salı","Çarşamba","Perşembe","Cuma","Cumartesi","Pazar"))</f>
        <v/>
      </c>
    </row>
    <row r="3162" ht="10.5" customHeight="1" s="113">
      <c r="A3162" s="152" t="n">
        <v>45165</v>
      </c>
      <c r="B3162" s="153">
        <f>IF(A3162="","",YEAR(A3162))</f>
        <v/>
      </c>
      <c r="C3162" s="153">
        <f>IF(A3162="","",MONTH(A3162))</f>
        <v/>
      </c>
      <c r="D3162" s="153">
        <f>IF(A3162="","",CHOOSE(MONTH(A3162),"Ocak","Şubat","Mart","Nisan","Mayıs","Haziran","Temmuz","Ağustos","Eylül","Ekim","Kasım","Aralık"))</f>
        <v/>
      </c>
      <c r="E3162" s="153">
        <f>IF(A3162="","",ROUNDUP(MONTH(A3162)/3,0))</f>
        <v/>
      </c>
      <c r="F3162" s="153">
        <f>IF(A3162="","",WEEKNUM(A3162,2))</f>
        <v/>
      </c>
      <c r="G3162" s="153">
        <f>IF(A3162="","",WEEKDAY(A3162,2))</f>
        <v/>
      </c>
      <c r="H3162" s="153">
        <f>IF(A3162="","",CHOOSE(WEEKDAY(A3162,2),"Pazartesi","Salı","Çarşamba","Perşembe","Cuma","Cumartesi","Pazar"))</f>
        <v/>
      </c>
    </row>
    <row r="3163" ht="10.5" customHeight="1" s="113">
      <c r="A3163" s="152" t="n">
        <v>45166</v>
      </c>
      <c r="B3163" s="153">
        <f>IF(A3163="","",YEAR(A3163))</f>
        <v/>
      </c>
      <c r="C3163" s="153">
        <f>IF(A3163="","",MONTH(A3163))</f>
        <v/>
      </c>
      <c r="D3163" s="153">
        <f>IF(A3163="","",CHOOSE(MONTH(A3163),"Ocak","Şubat","Mart","Nisan","Mayıs","Haziran","Temmuz","Ağustos","Eylül","Ekim","Kasım","Aralık"))</f>
        <v/>
      </c>
      <c r="E3163" s="153">
        <f>IF(A3163="","",ROUNDUP(MONTH(A3163)/3,0))</f>
        <v/>
      </c>
      <c r="F3163" s="153">
        <f>IF(A3163="","",WEEKNUM(A3163,2))</f>
        <v/>
      </c>
      <c r="G3163" s="153">
        <f>IF(A3163="","",WEEKDAY(A3163,2))</f>
        <v/>
      </c>
      <c r="H3163" s="153">
        <f>IF(A3163="","",CHOOSE(WEEKDAY(A3163,2),"Pazartesi","Salı","Çarşamba","Perşembe","Cuma","Cumartesi","Pazar"))</f>
        <v/>
      </c>
    </row>
    <row r="3164" ht="10.5" customHeight="1" s="113">
      <c r="A3164" s="152" t="n">
        <v>45167</v>
      </c>
      <c r="B3164" s="153">
        <f>IF(A3164="","",YEAR(A3164))</f>
        <v/>
      </c>
      <c r="C3164" s="153">
        <f>IF(A3164="","",MONTH(A3164))</f>
        <v/>
      </c>
      <c r="D3164" s="153">
        <f>IF(A3164="","",CHOOSE(MONTH(A3164),"Ocak","Şubat","Mart","Nisan","Mayıs","Haziran","Temmuz","Ağustos","Eylül","Ekim","Kasım","Aralık"))</f>
        <v/>
      </c>
      <c r="E3164" s="153">
        <f>IF(A3164="","",ROUNDUP(MONTH(A3164)/3,0))</f>
        <v/>
      </c>
      <c r="F3164" s="153">
        <f>IF(A3164="","",WEEKNUM(A3164,2))</f>
        <v/>
      </c>
      <c r="G3164" s="153">
        <f>IF(A3164="","",WEEKDAY(A3164,2))</f>
        <v/>
      </c>
      <c r="H3164" s="153">
        <f>IF(A3164="","",CHOOSE(WEEKDAY(A3164,2),"Pazartesi","Salı","Çarşamba","Perşembe","Cuma","Cumartesi","Pazar"))</f>
        <v/>
      </c>
    </row>
    <row r="3165" ht="10.5" customHeight="1" s="113">
      <c r="A3165" s="152" t="n">
        <v>45168</v>
      </c>
      <c r="B3165" s="153">
        <f>IF(A3165="","",YEAR(A3165))</f>
        <v/>
      </c>
      <c r="C3165" s="153">
        <f>IF(A3165="","",MONTH(A3165))</f>
        <v/>
      </c>
      <c r="D3165" s="153">
        <f>IF(A3165="","",CHOOSE(MONTH(A3165),"Ocak","Şubat","Mart","Nisan","Mayıs","Haziran","Temmuz","Ağustos","Eylül","Ekim","Kasım","Aralık"))</f>
        <v/>
      </c>
      <c r="E3165" s="153">
        <f>IF(A3165="","",ROUNDUP(MONTH(A3165)/3,0))</f>
        <v/>
      </c>
      <c r="F3165" s="153">
        <f>IF(A3165="","",WEEKNUM(A3165,2))</f>
        <v/>
      </c>
      <c r="G3165" s="153">
        <f>IF(A3165="","",WEEKDAY(A3165,2))</f>
        <v/>
      </c>
      <c r="H3165" s="153">
        <f>IF(A3165="","",CHOOSE(WEEKDAY(A3165,2),"Pazartesi","Salı","Çarşamba","Perşembe","Cuma","Cumartesi","Pazar"))</f>
        <v/>
      </c>
    </row>
    <row r="3166" ht="10.5" customHeight="1" s="113">
      <c r="A3166" s="152" t="n">
        <v>45169</v>
      </c>
      <c r="B3166" s="153">
        <f>IF(A3166="","",YEAR(A3166))</f>
        <v/>
      </c>
      <c r="C3166" s="153">
        <f>IF(A3166="","",MONTH(A3166))</f>
        <v/>
      </c>
      <c r="D3166" s="153">
        <f>IF(A3166="","",CHOOSE(MONTH(A3166),"Ocak","Şubat","Mart","Nisan","Mayıs","Haziran","Temmuz","Ağustos","Eylül","Ekim","Kasım","Aralık"))</f>
        <v/>
      </c>
      <c r="E3166" s="153">
        <f>IF(A3166="","",ROUNDUP(MONTH(A3166)/3,0))</f>
        <v/>
      </c>
      <c r="F3166" s="153">
        <f>IF(A3166="","",WEEKNUM(A3166,2))</f>
        <v/>
      </c>
      <c r="G3166" s="153">
        <f>IF(A3166="","",WEEKDAY(A3166,2))</f>
        <v/>
      </c>
      <c r="H3166" s="153">
        <f>IF(A3166="","",CHOOSE(WEEKDAY(A3166,2),"Pazartesi","Salı","Çarşamba","Perşembe","Cuma","Cumartesi","Pazar"))</f>
        <v/>
      </c>
    </row>
    <row r="3167" ht="10.5" customHeight="1" s="113">
      <c r="A3167" s="152" t="n">
        <v>45170</v>
      </c>
      <c r="B3167" s="153">
        <f>IF(A3167="","",YEAR(A3167))</f>
        <v/>
      </c>
      <c r="C3167" s="153">
        <f>IF(A3167="","",MONTH(A3167))</f>
        <v/>
      </c>
      <c r="D3167" s="153">
        <f>IF(A3167="","",CHOOSE(MONTH(A3167),"Ocak","Şubat","Mart","Nisan","Mayıs","Haziran","Temmuz","Ağustos","Eylül","Ekim","Kasım","Aralık"))</f>
        <v/>
      </c>
      <c r="E3167" s="153">
        <f>IF(A3167="","",ROUNDUP(MONTH(A3167)/3,0))</f>
        <v/>
      </c>
      <c r="F3167" s="153">
        <f>IF(A3167="","",WEEKNUM(A3167,2))</f>
        <v/>
      </c>
      <c r="G3167" s="153">
        <f>IF(A3167="","",WEEKDAY(A3167,2))</f>
        <v/>
      </c>
      <c r="H3167" s="153">
        <f>IF(A3167="","",CHOOSE(WEEKDAY(A3167,2),"Pazartesi","Salı","Çarşamba","Perşembe","Cuma","Cumartesi","Pazar"))</f>
        <v/>
      </c>
    </row>
    <row r="3168" ht="10.5" customHeight="1" s="113">
      <c r="A3168" s="152" t="n">
        <v>45171</v>
      </c>
      <c r="B3168" s="153">
        <f>IF(A3168="","",YEAR(A3168))</f>
        <v/>
      </c>
      <c r="C3168" s="153">
        <f>IF(A3168="","",MONTH(A3168))</f>
        <v/>
      </c>
      <c r="D3168" s="153">
        <f>IF(A3168="","",CHOOSE(MONTH(A3168),"Ocak","Şubat","Mart","Nisan","Mayıs","Haziran","Temmuz","Ağustos","Eylül","Ekim","Kasım","Aralık"))</f>
        <v/>
      </c>
      <c r="E3168" s="153">
        <f>IF(A3168="","",ROUNDUP(MONTH(A3168)/3,0))</f>
        <v/>
      </c>
      <c r="F3168" s="153">
        <f>IF(A3168="","",WEEKNUM(A3168,2))</f>
        <v/>
      </c>
      <c r="G3168" s="153">
        <f>IF(A3168="","",WEEKDAY(A3168,2))</f>
        <v/>
      </c>
      <c r="H3168" s="153">
        <f>IF(A3168="","",CHOOSE(WEEKDAY(A3168,2),"Pazartesi","Salı","Çarşamba","Perşembe","Cuma","Cumartesi","Pazar"))</f>
        <v/>
      </c>
    </row>
    <row r="3169" ht="10.5" customHeight="1" s="113">
      <c r="A3169" s="152" t="n">
        <v>45172</v>
      </c>
      <c r="B3169" s="153">
        <f>IF(A3169="","",YEAR(A3169))</f>
        <v/>
      </c>
      <c r="C3169" s="153">
        <f>IF(A3169="","",MONTH(A3169))</f>
        <v/>
      </c>
      <c r="D3169" s="153">
        <f>IF(A3169="","",CHOOSE(MONTH(A3169),"Ocak","Şubat","Mart","Nisan","Mayıs","Haziran","Temmuz","Ağustos","Eylül","Ekim","Kasım","Aralık"))</f>
        <v/>
      </c>
      <c r="E3169" s="153">
        <f>IF(A3169="","",ROUNDUP(MONTH(A3169)/3,0))</f>
        <v/>
      </c>
      <c r="F3169" s="153">
        <f>IF(A3169="","",WEEKNUM(A3169,2))</f>
        <v/>
      </c>
      <c r="G3169" s="153">
        <f>IF(A3169="","",WEEKDAY(A3169,2))</f>
        <v/>
      </c>
      <c r="H3169" s="153">
        <f>IF(A3169="","",CHOOSE(WEEKDAY(A3169,2),"Pazartesi","Salı","Çarşamba","Perşembe","Cuma","Cumartesi","Pazar"))</f>
        <v/>
      </c>
    </row>
    <row r="3170" ht="10.5" customHeight="1" s="113">
      <c r="A3170" s="152" t="n">
        <v>45173</v>
      </c>
      <c r="B3170" s="153">
        <f>IF(A3170="","",YEAR(A3170))</f>
        <v/>
      </c>
      <c r="C3170" s="153">
        <f>IF(A3170="","",MONTH(A3170))</f>
        <v/>
      </c>
      <c r="D3170" s="153">
        <f>IF(A3170="","",CHOOSE(MONTH(A3170),"Ocak","Şubat","Mart","Nisan","Mayıs","Haziran","Temmuz","Ağustos","Eylül","Ekim","Kasım","Aralık"))</f>
        <v/>
      </c>
      <c r="E3170" s="153">
        <f>IF(A3170="","",ROUNDUP(MONTH(A3170)/3,0))</f>
        <v/>
      </c>
      <c r="F3170" s="153">
        <f>IF(A3170="","",WEEKNUM(A3170,2))</f>
        <v/>
      </c>
      <c r="G3170" s="153">
        <f>IF(A3170="","",WEEKDAY(A3170,2))</f>
        <v/>
      </c>
      <c r="H3170" s="153">
        <f>IF(A3170="","",CHOOSE(WEEKDAY(A3170,2),"Pazartesi","Salı","Çarşamba","Perşembe","Cuma","Cumartesi","Pazar"))</f>
        <v/>
      </c>
    </row>
    <row r="3171" ht="10.5" customHeight="1" s="113">
      <c r="A3171" s="152" t="n">
        <v>45174</v>
      </c>
      <c r="B3171" s="153">
        <f>IF(A3171="","",YEAR(A3171))</f>
        <v/>
      </c>
      <c r="C3171" s="153">
        <f>IF(A3171="","",MONTH(A3171))</f>
        <v/>
      </c>
      <c r="D3171" s="153">
        <f>IF(A3171="","",CHOOSE(MONTH(A3171),"Ocak","Şubat","Mart","Nisan","Mayıs","Haziran","Temmuz","Ağustos","Eylül","Ekim","Kasım","Aralık"))</f>
        <v/>
      </c>
      <c r="E3171" s="153">
        <f>IF(A3171="","",ROUNDUP(MONTH(A3171)/3,0))</f>
        <v/>
      </c>
      <c r="F3171" s="153">
        <f>IF(A3171="","",WEEKNUM(A3171,2))</f>
        <v/>
      </c>
      <c r="G3171" s="153">
        <f>IF(A3171="","",WEEKDAY(A3171,2))</f>
        <v/>
      </c>
      <c r="H3171" s="153">
        <f>IF(A3171="","",CHOOSE(WEEKDAY(A3171,2),"Pazartesi","Salı","Çarşamba","Perşembe","Cuma","Cumartesi","Pazar"))</f>
        <v/>
      </c>
    </row>
    <row r="3172" ht="10.5" customHeight="1" s="113">
      <c r="A3172" s="152" t="n">
        <v>45175</v>
      </c>
      <c r="B3172" s="153">
        <f>IF(A3172="","",YEAR(A3172))</f>
        <v/>
      </c>
      <c r="C3172" s="153">
        <f>IF(A3172="","",MONTH(A3172))</f>
        <v/>
      </c>
      <c r="D3172" s="153">
        <f>IF(A3172="","",CHOOSE(MONTH(A3172),"Ocak","Şubat","Mart","Nisan","Mayıs","Haziran","Temmuz","Ağustos","Eylül","Ekim","Kasım","Aralık"))</f>
        <v/>
      </c>
      <c r="E3172" s="153">
        <f>IF(A3172="","",ROUNDUP(MONTH(A3172)/3,0))</f>
        <v/>
      </c>
      <c r="F3172" s="153">
        <f>IF(A3172="","",WEEKNUM(A3172,2))</f>
        <v/>
      </c>
      <c r="G3172" s="153">
        <f>IF(A3172="","",WEEKDAY(A3172,2))</f>
        <v/>
      </c>
      <c r="H3172" s="153">
        <f>IF(A3172="","",CHOOSE(WEEKDAY(A3172,2),"Pazartesi","Salı","Çarşamba","Perşembe","Cuma","Cumartesi","Pazar"))</f>
        <v/>
      </c>
    </row>
    <row r="3173" ht="10.5" customHeight="1" s="113">
      <c r="A3173" s="152" t="n">
        <v>45176</v>
      </c>
      <c r="B3173" s="153">
        <f>IF(A3173="","",YEAR(A3173))</f>
        <v/>
      </c>
      <c r="C3173" s="153">
        <f>IF(A3173="","",MONTH(A3173))</f>
        <v/>
      </c>
      <c r="D3173" s="153">
        <f>IF(A3173="","",CHOOSE(MONTH(A3173),"Ocak","Şubat","Mart","Nisan","Mayıs","Haziran","Temmuz","Ağustos","Eylül","Ekim","Kasım","Aralık"))</f>
        <v/>
      </c>
      <c r="E3173" s="153">
        <f>IF(A3173="","",ROUNDUP(MONTH(A3173)/3,0))</f>
        <v/>
      </c>
      <c r="F3173" s="153">
        <f>IF(A3173="","",WEEKNUM(A3173,2))</f>
        <v/>
      </c>
      <c r="G3173" s="153">
        <f>IF(A3173="","",WEEKDAY(A3173,2))</f>
        <v/>
      </c>
      <c r="H3173" s="153">
        <f>IF(A3173="","",CHOOSE(WEEKDAY(A3173,2),"Pazartesi","Salı","Çarşamba","Perşembe","Cuma","Cumartesi","Pazar"))</f>
        <v/>
      </c>
    </row>
    <row r="3174" ht="10.5" customHeight="1" s="113">
      <c r="A3174" s="152" t="n">
        <v>45177</v>
      </c>
      <c r="B3174" s="153">
        <f>IF(A3174="","",YEAR(A3174))</f>
        <v/>
      </c>
      <c r="C3174" s="153">
        <f>IF(A3174="","",MONTH(A3174))</f>
        <v/>
      </c>
      <c r="D3174" s="153">
        <f>IF(A3174="","",CHOOSE(MONTH(A3174),"Ocak","Şubat","Mart","Nisan","Mayıs","Haziran","Temmuz","Ağustos","Eylül","Ekim","Kasım","Aralık"))</f>
        <v/>
      </c>
      <c r="E3174" s="153">
        <f>IF(A3174="","",ROUNDUP(MONTH(A3174)/3,0))</f>
        <v/>
      </c>
      <c r="F3174" s="153">
        <f>IF(A3174="","",WEEKNUM(A3174,2))</f>
        <v/>
      </c>
      <c r="G3174" s="153">
        <f>IF(A3174="","",WEEKDAY(A3174,2))</f>
        <v/>
      </c>
      <c r="H3174" s="153">
        <f>IF(A3174="","",CHOOSE(WEEKDAY(A3174,2),"Pazartesi","Salı","Çarşamba","Perşembe","Cuma","Cumartesi","Pazar"))</f>
        <v/>
      </c>
    </row>
    <row r="3175" ht="10.5" customHeight="1" s="113">
      <c r="A3175" s="152" t="n">
        <v>45178</v>
      </c>
      <c r="B3175" s="153">
        <f>IF(A3175="","",YEAR(A3175))</f>
        <v/>
      </c>
      <c r="C3175" s="153">
        <f>IF(A3175="","",MONTH(A3175))</f>
        <v/>
      </c>
      <c r="D3175" s="153">
        <f>IF(A3175="","",CHOOSE(MONTH(A3175),"Ocak","Şubat","Mart","Nisan","Mayıs","Haziran","Temmuz","Ağustos","Eylül","Ekim","Kasım","Aralık"))</f>
        <v/>
      </c>
      <c r="E3175" s="153">
        <f>IF(A3175="","",ROUNDUP(MONTH(A3175)/3,0))</f>
        <v/>
      </c>
      <c r="F3175" s="153">
        <f>IF(A3175="","",WEEKNUM(A3175,2))</f>
        <v/>
      </c>
      <c r="G3175" s="153">
        <f>IF(A3175="","",WEEKDAY(A3175,2))</f>
        <v/>
      </c>
      <c r="H3175" s="153">
        <f>IF(A3175="","",CHOOSE(WEEKDAY(A3175,2),"Pazartesi","Salı","Çarşamba","Perşembe","Cuma","Cumartesi","Pazar"))</f>
        <v/>
      </c>
    </row>
    <row r="3176" ht="10.5" customHeight="1" s="113">
      <c r="A3176" s="152" t="n">
        <v>45179</v>
      </c>
      <c r="B3176" s="153">
        <f>IF(A3176="","",YEAR(A3176))</f>
        <v/>
      </c>
      <c r="C3176" s="153">
        <f>IF(A3176="","",MONTH(A3176))</f>
        <v/>
      </c>
      <c r="D3176" s="153">
        <f>IF(A3176="","",CHOOSE(MONTH(A3176),"Ocak","Şubat","Mart","Nisan","Mayıs","Haziran","Temmuz","Ağustos","Eylül","Ekim","Kasım","Aralık"))</f>
        <v/>
      </c>
      <c r="E3176" s="153">
        <f>IF(A3176="","",ROUNDUP(MONTH(A3176)/3,0))</f>
        <v/>
      </c>
      <c r="F3176" s="153">
        <f>IF(A3176="","",WEEKNUM(A3176,2))</f>
        <v/>
      </c>
      <c r="G3176" s="153">
        <f>IF(A3176="","",WEEKDAY(A3176,2))</f>
        <v/>
      </c>
      <c r="H3176" s="153">
        <f>IF(A3176="","",CHOOSE(WEEKDAY(A3176,2),"Pazartesi","Salı","Çarşamba","Perşembe","Cuma","Cumartesi","Pazar"))</f>
        <v/>
      </c>
    </row>
    <row r="3177" ht="10.5" customHeight="1" s="113">
      <c r="A3177" s="152" t="n">
        <v>45180</v>
      </c>
      <c r="B3177" s="153">
        <f>IF(A3177="","",YEAR(A3177))</f>
        <v/>
      </c>
      <c r="C3177" s="153">
        <f>IF(A3177="","",MONTH(A3177))</f>
        <v/>
      </c>
      <c r="D3177" s="153">
        <f>IF(A3177="","",CHOOSE(MONTH(A3177),"Ocak","Şubat","Mart","Nisan","Mayıs","Haziran","Temmuz","Ağustos","Eylül","Ekim","Kasım","Aralık"))</f>
        <v/>
      </c>
      <c r="E3177" s="153">
        <f>IF(A3177="","",ROUNDUP(MONTH(A3177)/3,0))</f>
        <v/>
      </c>
      <c r="F3177" s="153">
        <f>IF(A3177="","",WEEKNUM(A3177,2))</f>
        <v/>
      </c>
      <c r="G3177" s="153">
        <f>IF(A3177="","",WEEKDAY(A3177,2))</f>
        <v/>
      </c>
      <c r="H3177" s="153">
        <f>IF(A3177="","",CHOOSE(WEEKDAY(A3177,2),"Pazartesi","Salı","Çarşamba","Perşembe","Cuma","Cumartesi","Pazar"))</f>
        <v/>
      </c>
    </row>
    <row r="3178" ht="10.5" customHeight="1" s="113">
      <c r="A3178" s="152" t="n">
        <v>45181</v>
      </c>
      <c r="B3178" s="153">
        <f>IF(A3178="","",YEAR(A3178))</f>
        <v/>
      </c>
      <c r="C3178" s="153">
        <f>IF(A3178="","",MONTH(A3178))</f>
        <v/>
      </c>
      <c r="D3178" s="153">
        <f>IF(A3178="","",CHOOSE(MONTH(A3178),"Ocak","Şubat","Mart","Nisan","Mayıs","Haziran","Temmuz","Ağustos","Eylül","Ekim","Kasım","Aralık"))</f>
        <v/>
      </c>
      <c r="E3178" s="153">
        <f>IF(A3178="","",ROUNDUP(MONTH(A3178)/3,0))</f>
        <v/>
      </c>
      <c r="F3178" s="153">
        <f>IF(A3178="","",WEEKNUM(A3178,2))</f>
        <v/>
      </c>
      <c r="G3178" s="153">
        <f>IF(A3178="","",WEEKDAY(A3178,2))</f>
        <v/>
      </c>
      <c r="H3178" s="153">
        <f>IF(A3178="","",CHOOSE(WEEKDAY(A3178,2),"Pazartesi","Salı","Çarşamba","Perşembe","Cuma","Cumartesi","Pazar"))</f>
        <v/>
      </c>
    </row>
    <row r="3179" ht="10.5" customHeight="1" s="113">
      <c r="A3179" s="152" t="n">
        <v>45182</v>
      </c>
      <c r="B3179" s="153">
        <f>IF(A3179="","",YEAR(A3179))</f>
        <v/>
      </c>
      <c r="C3179" s="153">
        <f>IF(A3179="","",MONTH(A3179))</f>
        <v/>
      </c>
      <c r="D3179" s="153">
        <f>IF(A3179="","",CHOOSE(MONTH(A3179),"Ocak","Şubat","Mart","Nisan","Mayıs","Haziran","Temmuz","Ağustos","Eylül","Ekim","Kasım","Aralık"))</f>
        <v/>
      </c>
      <c r="E3179" s="153">
        <f>IF(A3179="","",ROUNDUP(MONTH(A3179)/3,0))</f>
        <v/>
      </c>
      <c r="F3179" s="153">
        <f>IF(A3179="","",WEEKNUM(A3179,2))</f>
        <v/>
      </c>
      <c r="G3179" s="153">
        <f>IF(A3179="","",WEEKDAY(A3179,2))</f>
        <v/>
      </c>
      <c r="H3179" s="153">
        <f>IF(A3179="","",CHOOSE(WEEKDAY(A3179,2),"Pazartesi","Salı","Çarşamba","Perşembe","Cuma","Cumartesi","Pazar"))</f>
        <v/>
      </c>
    </row>
    <row r="3180" ht="10.5" customHeight="1" s="113">
      <c r="A3180" s="152" t="n">
        <v>45183</v>
      </c>
      <c r="B3180" s="153">
        <f>IF(A3180="","",YEAR(A3180))</f>
        <v/>
      </c>
      <c r="C3180" s="153">
        <f>IF(A3180="","",MONTH(A3180))</f>
        <v/>
      </c>
      <c r="D3180" s="153">
        <f>IF(A3180="","",CHOOSE(MONTH(A3180),"Ocak","Şubat","Mart","Nisan","Mayıs","Haziran","Temmuz","Ağustos","Eylül","Ekim","Kasım","Aralık"))</f>
        <v/>
      </c>
      <c r="E3180" s="153">
        <f>IF(A3180="","",ROUNDUP(MONTH(A3180)/3,0))</f>
        <v/>
      </c>
      <c r="F3180" s="153">
        <f>IF(A3180="","",WEEKNUM(A3180,2))</f>
        <v/>
      </c>
      <c r="G3180" s="153">
        <f>IF(A3180="","",WEEKDAY(A3180,2))</f>
        <v/>
      </c>
      <c r="H3180" s="153">
        <f>IF(A3180="","",CHOOSE(WEEKDAY(A3180,2),"Pazartesi","Salı","Çarşamba","Perşembe","Cuma","Cumartesi","Pazar"))</f>
        <v/>
      </c>
    </row>
    <row r="3181" ht="10.5" customHeight="1" s="113">
      <c r="A3181" s="152" t="n">
        <v>45184</v>
      </c>
      <c r="B3181" s="153">
        <f>IF(A3181="","",YEAR(A3181))</f>
        <v/>
      </c>
      <c r="C3181" s="153">
        <f>IF(A3181="","",MONTH(A3181))</f>
        <v/>
      </c>
      <c r="D3181" s="153">
        <f>IF(A3181="","",CHOOSE(MONTH(A3181),"Ocak","Şubat","Mart","Nisan","Mayıs","Haziran","Temmuz","Ağustos","Eylül","Ekim","Kasım","Aralık"))</f>
        <v/>
      </c>
      <c r="E3181" s="153">
        <f>IF(A3181="","",ROUNDUP(MONTH(A3181)/3,0))</f>
        <v/>
      </c>
      <c r="F3181" s="153">
        <f>IF(A3181="","",WEEKNUM(A3181,2))</f>
        <v/>
      </c>
      <c r="G3181" s="153">
        <f>IF(A3181="","",WEEKDAY(A3181,2))</f>
        <v/>
      </c>
      <c r="H3181" s="153">
        <f>IF(A3181="","",CHOOSE(WEEKDAY(A3181,2),"Pazartesi","Salı","Çarşamba","Perşembe","Cuma","Cumartesi","Pazar"))</f>
        <v/>
      </c>
    </row>
    <row r="3182" ht="10.5" customHeight="1" s="113">
      <c r="A3182" s="152" t="n">
        <v>45185</v>
      </c>
      <c r="B3182" s="153">
        <f>IF(A3182="","",YEAR(A3182))</f>
        <v/>
      </c>
      <c r="C3182" s="153">
        <f>IF(A3182="","",MONTH(A3182))</f>
        <v/>
      </c>
      <c r="D3182" s="153">
        <f>IF(A3182="","",CHOOSE(MONTH(A3182),"Ocak","Şubat","Mart","Nisan","Mayıs","Haziran","Temmuz","Ağustos","Eylül","Ekim","Kasım","Aralık"))</f>
        <v/>
      </c>
      <c r="E3182" s="153">
        <f>IF(A3182="","",ROUNDUP(MONTH(A3182)/3,0))</f>
        <v/>
      </c>
      <c r="F3182" s="153">
        <f>IF(A3182="","",WEEKNUM(A3182,2))</f>
        <v/>
      </c>
      <c r="G3182" s="153">
        <f>IF(A3182="","",WEEKDAY(A3182,2))</f>
        <v/>
      </c>
      <c r="H3182" s="153">
        <f>IF(A3182="","",CHOOSE(WEEKDAY(A3182,2),"Pazartesi","Salı","Çarşamba","Perşembe","Cuma","Cumartesi","Pazar"))</f>
        <v/>
      </c>
    </row>
    <row r="3183" ht="10.5" customHeight="1" s="113">
      <c r="A3183" s="152" t="n">
        <v>45186</v>
      </c>
      <c r="B3183" s="153">
        <f>IF(A3183="","",YEAR(A3183))</f>
        <v/>
      </c>
      <c r="C3183" s="153">
        <f>IF(A3183="","",MONTH(A3183))</f>
        <v/>
      </c>
      <c r="D3183" s="153">
        <f>IF(A3183="","",CHOOSE(MONTH(A3183),"Ocak","Şubat","Mart","Nisan","Mayıs","Haziran","Temmuz","Ağustos","Eylül","Ekim","Kasım","Aralık"))</f>
        <v/>
      </c>
      <c r="E3183" s="153">
        <f>IF(A3183="","",ROUNDUP(MONTH(A3183)/3,0))</f>
        <v/>
      </c>
      <c r="F3183" s="153">
        <f>IF(A3183="","",WEEKNUM(A3183,2))</f>
        <v/>
      </c>
      <c r="G3183" s="153">
        <f>IF(A3183="","",WEEKDAY(A3183,2))</f>
        <v/>
      </c>
      <c r="H3183" s="153">
        <f>IF(A3183="","",CHOOSE(WEEKDAY(A3183,2),"Pazartesi","Salı","Çarşamba","Perşembe","Cuma","Cumartesi","Pazar"))</f>
        <v/>
      </c>
    </row>
    <row r="3184" ht="10.5" customHeight="1" s="113">
      <c r="A3184" s="152" t="n">
        <v>45187</v>
      </c>
      <c r="B3184" s="153">
        <f>IF(A3184="","",YEAR(A3184))</f>
        <v/>
      </c>
      <c r="C3184" s="153">
        <f>IF(A3184="","",MONTH(A3184))</f>
        <v/>
      </c>
      <c r="D3184" s="153">
        <f>IF(A3184="","",CHOOSE(MONTH(A3184),"Ocak","Şubat","Mart","Nisan","Mayıs","Haziran","Temmuz","Ağustos","Eylül","Ekim","Kasım","Aralık"))</f>
        <v/>
      </c>
      <c r="E3184" s="153">
        <f>IF(A3184="","",ROUNDUP(MONTH(A3184)/3,0))</f>
        <v/>
      </c>
      <c r="F3184" s="153">
        <f>IF(A3184="","",WEEKNUM(A3184,2))</f>
        <v/>
      </c>
      <c r="G3184" s="153">
        <f>IF(A3184="","",WEEKDAY(A3184,2))</f>
        <v/>
      </c>
      <c r="H3184" s="153">
        <f>IF(A3184="","",CHOOSE(WEEKDAY(A3184,2),"Pazartesi","Salı","Çarşamba","Perşembe","Cuma","Cumartesi","Pazar"))</f>
        <v/>
      </c>
    </row>
    <row r="3185" ht="10.5" customHeight="1" s="113">
      <c r="A3185" s="152" t="n">
        <v>45188</v>
      </c>
      <c r="B3185" s="153">
        <f>IF(A3185="","",YEAR(A3185))</f>
        <v/>
      </c>
      <c r="C3185" s="153">
        <f>IF(A3185="","",MONTH(A3185))</f>
        <v/>
      </c>
      <c r="D3185" s="153">
        <f>IF(A3185="","",CHOOSE(MONTH(A3185),"Ocak","Şubat","Mart","Nisan","Mayıs","Haziran","Temmuz","Ağustos","Eylül","Ekim","Kasım","Aralık"))</f>
        <v/>
      </c>
      <c r="E3185" s="153">
        <f>IF(A3185="","",ROUNDUP(MONTH(A3185)/3,0))</f>
        <v/>
      </c>
      <c r="F3185" s="153">
        <f>IF(A3185="","",WEEKNUM(A3185,2))</f>
        <v/>
      </c>
      <c r="G3185" s="153">
        <f>IF(A3185="","",WEEKDAY(A3185,2))</f>
        <v/>
      </c>
      <c r="H3185" s="153">
        <f>IF(A3185="","",CHOOSE(WEEKDAY(A3185,2),"Pazartesi","Salı","Çarşamba","Perşembe","Cuma","Cumartesi","Pazar"))</f>
        <v/>
      </c>
    </row>
    <row r="3186" ht="10.5" customHeight="1" s="113">
      <c r="A3186" s="152" t="n">
        <v>45189</v>
      </c>
      <c r="B3186" s="153">
        <f>IF(A3186="","",YEAR(A3186))</f>
        <v/>
      </c>
      <c r="C3186" s="153">
        <f>IF(A3186="","",MONTH(A3186))</f>
        <v/>
      </c>
      <c r="D3186" s="153">
        <f>IF(A3186="","",CHOOSE(MONTH(A3186),"Ocak","Şubat","Mart","Nisan","Mayıs","Haziran","Temmuz","Ağustos","Eylül","Ekim","Kasım","Aralık"))</f>
        <v/>
      </c>
      <c r="E3186" s="153">
        <f>IF(A3186="","",ROUNDUP(MONTH(A3186)/3,0))</f>
        <v/>
      </c>
      <c r="F3186" s="153">
        <f>IF(A3186="","",WEEKNUM(A3186,2))</f>
        <v/>
      </c>
      <c r="G3186" s="153">
        <f>IF(A3186="","",WEEKDAY(A3186,2))</f>
        <v/>
      </c>
      <c r="H3186" s="153">
        <f>IF(A3186="","",CHOOSE(WEEKDAY(A3186,2),"Pazartesi","Salı","Çarşamba","Perşembe","Cuma","Cumartesi","Pazar"))</f>
        <v/>
      </c>
    </row>
    <row r="3187" ht="10.5" customHeight="1" s="113">
      <c r="A3187" s="152" t="n">
        <v>45190</v>
      </c>
      <c r="B3187" s="153">
        <f>IF(A3187="","",YEAR(A3187))</f>
        <v/>
      </c>
      <c r="C3187" s="153">
        <f>IF(A3187="","",MONTH(A3187))</f>
        <v/>
      </c>
      <c r="D3187" s="153">
        <f>IF(A3187="","",CHOOSE(MONTH(A3187),"Ocak","Şubat","Mart","Nisan","Mayıs","Haziran","Temmuz","Ağustos","Eylül","Ekim","Kasım","Aralık"))</f>
        <v/>
      </c>
      <c r="E3187" s="153">
        <f>IF(A3187="","",ROUNDUP(MONTH(A3187)/3,0))</f>
        <v/>
      </c>
      <c r="F3187" s="153">
        <f>IF(A3187="","",WEEKNUM(A3187,2))</f>
        <v/>
      </c>
      <c r="G3187" s="153">
        <f>IF(A3187="","",WEEKDAY(A3187,2))</f>
        <v/>
      </c>
      <c r="H3187" s="153">
        <f>IF(A3187="","",CHOOSE(WEEKDAY(A3187,2),"Pazartesi","Salı","Çarşamba","Perşembe","Cuma","Cumartesi","Pazar"))</f>
        <v/>
      </c>
    </row>
    <row r="3188" ht="10.5" customHeight="1" s="113">
      <c r="A3188" s="152" t="n">
        <v>45191</v>
      </c>
      <c r="B3188" s="153">
        <f>IF(A3188="","",YEAR(A3188))</f>
        <v/>
      </c>
      <c r="C3188" s="153">
        <f>IF(A3188="","",MONTH(A3188))</f>
        <v/>
      </c>
      <c r="D3188" s="153">
        <f>IF(A3188="","",CHOOSE(MONTH(A3188),"Ocak","Şubat","Mart","Nisan","Mayıs","Haziran","Temmuz","Ağustos","Eylül","Ekim","Kasım","Aralık"))</f>
        <v/>
      </c>
      <c r="E3188" s="153">
        <f>IF(A3188="","",ROUNDUP(MONTH(A3188)/3,0))</f>
        <v/>
      </c>
      <c r="F3188" s="153">
        <f>IF(A3188="","",WEEKNUM(A3188,2))</f>
        <v/>
      </c>
      <c r="G3188" s="153">
        <f>IF(A3188="","",WEEKDAY(A3188,2))</f>
        <v/>
      </c>
      <c r="H3188" s="153">
        <f>IF(A3188="","",CHOOSE(WEEKDAY(A3188,2),"Pazartesi","Salı","Çarşamba","Perşembe","Cuma","Cumartesi","Pazar"))</f>
        <v/>
      </c>
    </row>
    <row r="3189" ht="10.5" customHeight="1" s="113">
      <c r="A3189" s="152" t="n">
        <v>45192</v>
      </c>
      <c r="B3189" s="153">
        <f>IF(A3189="","",YEAR(A3189))</f>
        <v/>
      </c>
      <c r="C3189" s="153">
        <f>IF(A3189="","",MONTH(A3189))</f>
        <v/>
      </c>
      <c r="D3189" s="153">
        <f>IF(A3189="","",CHOOSE(MONTH(A3189),"Ocak","Şubat","Mart","Nisan","Mayıs","Haziran","Temmuz","Ağustos","Eylül","Ekim","Kasım","Aralık"))</f>
        <v/>
      </c>
      <c r="E3189" s="153">
        <f>IF(A3189="","",ROUNDUP(MONTH(A3189)/3,0))</f>
        <v/>
      </c>
      <c r="F3189" s="153">
        <f>IF(A3189="","",WEEKNUM(A3189,2))</f>
        <v/>
      </c>
      <c r="G3189" s="153">
        <f>IF(A3189="","",WEEKDAY(A3189,2))</f>
        <v/>
      </c>
      <c r="H3189" s="153">
        <f>IF(A3189="","",CHOOSE(WEEKDAY(A3189,2),"Pazartesi","Salı","Çarşamba","Perşembe","Cuma","Cumartesi","Pazar"))</f>
        <v/>
      </c>
    </row>
    <row r="3190" ht="10.5" customHeight="1" s="113">
      <c r="A3190" s="152" t="n">
        <v>45193</v>
      </c>
      <c r="B3190" s="153">
        <f>IF(A3190="","",YEAR(A3190))</f>
        <v/>
      </c>
      <c r="C3190" s="153">
        <f>IF(A3190="","",MONTH(A3190))</f>
        <v/>
      </c>
      <c r="D3190" s="153">
        <f>IF(A3190="","",CHOOSE(MONTH(A3190),"Ocak","Şubat","Mart","Nisan","Mayıs","Haziran","Temmuz","Ağustos","Eylül","Ekim","Kasım","Aralık"))</f>
        <v/>
      </c>
      <c r="E3190" s="153">
        <f>IF(A3190="","",ROUNDUP(MONTH(A3190)/3,0))</f>
        <v/>
      </c>
      <c r="F3190" s="153">
        <f>IF(A3190="","",WEEKNUM(A3190,2))</f>
        <v/>
      </c>
      <c r="G3190" s="153">
        <f>IF(A3190="","",WEEKDAY(A3190,2))</f>
        <v/>
      </c>
      <c r="H3190" s="153">
        <f>IF(A3190="","",CHOOSE(WEEKDAY(A3190,2),"Pazartesi","Salı","Çarşamba","Perşembe","Cuma","Cumartesi","Pazar"))</f>
        <v/>
      </c>
    </row>
    <row r="3191" ht="10.5" customHeight="1" s="113">
      <c r="A3191" s="152" t="n">
        <v>45194</v>
      </c>
      <c r="B3191" s="153">
        <f>IF(A3191="","",YEAR(A3191))</f>
        <v/>
      </c>
      <c r="C3191" s="153">
        <f>IF(A3191="","",MONTH(A3191))</f>
        <v/>
      </c>
      <c r="D3191" s="153">
        <f>IF(A3191="","",CHOOSE(MONTH(A3191),"Ocak","Şubat","Mart","Nisan","Mayıs","Haziran","Temmuz","Ağustos","Eylül","Ekim","Kasım","Aralık"))</f>
        <v/>
      </c>
      <c r="E3191" s="153">
        <f>IF(A3191="","",ROUNDUP(MONTH(A3191)/3,0))</f>
        <v/>
      </c>
      <c r="F3191" s="153">
        <f>IF(A3191="","",WEEKNUM(A3191,2))</f>
        <v/>
      </c>
      <c r="G3191" s="153">
        <f>IF(A3191="","",WEEKDAY(A3191,2))</f>
        <v/>
      </c>
      <c r="H3191" s="153">
        <f>IF(A3191="","",CHOOSE(WEEKDAY(A3191,2),"Pazartesi","Salı","Çarşamba","Perşembe","Cuma","Cumartesi","Pazar"))</f>
        <v/>
      </c>
    </row>
    <row r="3192" ht="10.5" customHeight="1" s="113">
      <c r="A3192" s="152" t="n">
        <v>45195</v>
      </c>
      <c r="B3192" s="153">
        <f>IF(A3192="","",YEAR(A3192))</f>
        <v/>
      </c>
      <c r="C3192" s="153">
        <f>IF(A3192="","",MONTH(A3192))</f>
        <v/>
      </c>
      <c r="D3192" s="153">
        <f>IF(A3192="","",CHOOSE(MONTH(A3192),"Ocak","Şubat","Mart","Nisan","Mayıs","Haziran","Temmuz","Ağustos","Eylül","Ekim","Kasım","Aralık"))</f>
        <v/>
      </c>
      <c r="E3192" s="153">
        <f>IF(A3192="","",ROUNDUP(MONTH(A3192)/3,0))</f>
        <v/>
      </c>
      <c r="F3192" s="153">
        <f>IF(A3192="","",WEEKNUM(A3192,2))</f>
        <v/>
      </c>
      <c r="G3192" s="153">
        <f>IF(A3192="","",WEEKDAY(A3192,2))</f>
        <v/>
      </c>
      <c r="H3192" s="153">
        <f>IF(A3192="","",CHOOSE(WEEKDAY(A3192,2),"Pazartesi","Salı","Çarşamba","Perşembe","Cuma","Cumartesi","Pazar"))</f>
        <v/>
      </c>
    </row>
    <row r="3193" ht="10.5" customHeight="1" s="113">
      <c r="A3193" s="152" t="n">
        <v>45196</v>
      </c>
      <c r="B3193" s="153">
        <f>IF(A3193="","",YEAR(A3193))</f>
        <v/>
      </c>
      <c r="C3193" s="153">
        <f>IF(A3193="","",MONTH(A3193))</f>
        <v/>
      </c>
      <c r="D3193" s="153">
        <f>IF(A3193="","",CHOOSE(MONTH(A3193),"Ocak","Şubat","Mart","Nisan","Mayıs","Haziran","Temmuz","Ağustos","Eylül","Ekim","Kasım","Aralık"))</f>
        <v/>
      </c>
      <c r="E3193" s="153">
        <f>IF(A3193="","",ROUNDUP(MONTH(A3193)/3,0))</f>
        <v/>
      </c>
      <c r="F3193" s="153">
        <f>IF(A3193="","",WEEKNUM(A3193,2))</f>
        <v/>
      </c>
      <c r="G3193" s="153">
        <f>IF(A3193="","",WEEKDAY(A3193,2))</f>
        <v/>
      </c>
      <c r="H3193" s="153">
        <f>IF(A3193="","",CHOOSE(WEEKDAY(A3193,2),"Pazartesi","Salı","Çarşamba","Perşembe","Cuma","Cumartesi","Pazar"))</f>
        <v/>
      </c>
    </row>
    <row r="3194" ht="10.5" customHeight="1" s="113">
      <c r="A3194" s="152" t="n">
        <v>45197</v>
      </c>
      <c r="B3194" s="153">
        <f>IF(A3194="","",YEAR(A3194))</f>
        <v/>
      </c>
      <c r="C3194" s="153">
        <f>IF(A3194="","",MONTH(A3194))</f>
        <v/>
      </c>
      <c r="D3194" s="153">
        <f>IF(A3194="","",CHOOSE(MONTH(A3194),"Ocak","Şubat","Mart","Nisan","Mayıs","Haziran","Temmuz","Ağustos","Eylül","Ekim","Kasım","Aralık"))</f>
        <v/>
      </c>
      <c r="E3194" s="153">
        <f>IF(A3194="","",ROUNDUP(MONTH(A3194)/3,0))</f>
        <v/>
      </c>
      <c r="F3194" s="153">
        <f>IF(A3194="","",WEEKNUM(A3194,2))</f>
        <v/>
      </c>
      <c r="G3194" s="153">
        <f>IF(A3194="","",WEEKDAY(A3194,2))</f>
        <v/>
      </c>
      <c r="H3194" s="153">
        <f>IF(A3194="","",CHOOSE(WEEKDAY(A3194,2),"Pazartesi","Salı","Çarşamba","Perşembe","Cuma","Cumartesi","Pazar"))</f>
        <v/>
      </c>
    </row>
    <row r="3195" ht="10.5" customHeight="1" s="113">
      <c r="A3195" s="152" t="n">
        <v>45198</v>
      </c>
      <c r="B3195" s="153">
        <f>IF(A3195="","",YEAR(A3195))</f>
        <v/>
      </c>
      <c r="C3195" s="153">
        <f>IF(A3195="","",MONTH(A3195))</f>
        <v/>
      </c>
      <c r="D3195" s="153">
        <f>IF(A3195="","",CHOOSE(MONTH(A3195),"Ocak","Şubat","Mart","Nisan","Mayıs","Haziran","Temmuz","Ağustos","Eylül","Ekim","Kasım","Aralık"))</f>
        <v/>
      </c>
      <c r="E3195" s="153">
        <f>IF(A3195="","",ROUNDUP(MONTH(A3195)/3,0))</f>
        <v/>
      </c>
      <c r="F3195" s="153">
        <f>IF(A3195="","",WEEKNUM(A3195,2))</f>
        <v/>
      </c>
      <c r="G3195" s="153">
        <f>IF(A3195="","",WEEKDAY(A3195,2))</f>
        <v/>
      </c>
      <c r="H3195" s="153">
        <f>IF(A3195="","",CHOOSE(WEEKDAY(A3195,2),"Pazartesi","Salı","Çarşamba","Perşembe","Cuma","Cumartesi","Pazar"))</f>
        <v/>
      </c>
    </row>
    <row r="3196" ht="10.5" customHeight="1" s="113">
      <c r="A3196" s="152" t="n">
        <v>45199</v>
      </c>
      <c r="B3196" s="153">
        <f>IF(A3196="","",YEAR(A3196))</f>
        <v/>
      </c>
      <c r="C3196" s="153">
        <f>IF(A3196="","",MONTH(A3196))</f>
        <v/>
      </c>
      <c r="D3196" s="153">
        <f>IF(A3196="","",CHOOSE(MONTH(A3196),"Ocak","Şubat","Mart","Nisan","Mayıs","Haziran","Temmuz","Ağustos","Eylül","Ekim","Kasım","Aralık"))</f>
        <v/>
      </c>
      <c r="E3196" s="153">
        <f>IF(A3196="","",ROUNDUP(MONTH(A3196)/3,0))</f>
        <v/>
      </c>
      <c r="F3196" s="153">
        <f>IF(A3196="","",WEEKNUM(A3196,2))</f>
        <v/>
      </c>
      <c r="G3196" s="153">
        <f>IF(A3196="","",WEEKDAY(A3196,2))</f>
        <v/>
      </c>
      <c r="H3196" s="153">
        <f>IF(A3196="","",CHOOSE(WEEKDAY(A3196,2),"Pazartesi","Salı","Çarşamba","Perşembe","Cuma","Cumartesi","Pazar"))</f>
        <v/>
      </c>
    </row>
    <row r="3197" ht="10.5" customHeight="1" s="113">
      <c r="A3197" s="152" t="n">
        <v>45200</v>
      </c>
      <c r="B3197" s="153">
        <f>IF(A3197="","",YEAR(A3197))</f>
        <v/>
      </c>
      <c r="C3197" s="153">
        <f>IF(A3197="","",MONTH(A3197))</f>
        <v/>
      </c>
      <c r="D3197" s="153">
        <f>IF(A3197="","",CHOOSE(MONTH(A3197),"Ocak","Şubat","Mart","Nisan","Mayıs","Haziran","Temmuz","Ağustos","Eylül","Ekim","Kasım","Aralık"))</f>
        <v/>
      </c>
      <c r="E3197" s="153">
        <f>IF(A3197="","",ROUNDUP(MONTH(A3197)/3,0))</f>
        <v/>
      </c>
      <c r="F3197" s="153">
        <f>IF(A3197="","",WEEKNUM(A3197,2))</f>
        <v/>
      </c>
      <c r="G3197" s="153">
        <f>IF(A3197="","",WEEKDAY(A3197,2))</f>
        <v/>
      </c>
      <c r="H3197" s="153">
        <f>IF(A3197="","",CHOOSE(WEEKDAY(A3197,2),"Pazartesi","Salı","Çarşamba","Perşembe","Cuma","Cumartesi","Pazar"))</f>
        <v/>
      </c>
    </row>
    <row r="3198" ht="10.5" customHeight="1" s="113">
      <c r="A3198" s="152" t="n">
        <v>45201</v>
      </c>
      <c r="B3198" s="153">
        <f>IF(A3198="","",YEAR(A3198))</f>
        <v/>
      </c>
      <c r="C3198" s="153">
        <f>IF(A3198="","",MONTH(A3198))</f>
        <v/>
      </c>
      <c r="D3198" s="153">
        <f>IF(A3198="","",CHOOSE(MONTH(A3198),"Ocak","Şubat","Mart","Nisan","Mayıs","Haziran","Temmuz","Ağustos","Eylül","Ekim","Kasım","Aralık"))</f>
        <v/>
      </c>
      <c r="E3198" s="153">
        <f>IF(A3198="","",ROUNDUP(MONTH(A3198)/3,0))</f>
        <v/>
      </c>
      <c r="F3198" s="153">
        <f>IF(A3198="","",WEEKNUM(A3198,2))</f>
        <v/>
      </c>
      <c r="G3198" s="153">
        <f>IF(A3198="","",WEEKDAY(A3198,2))</f>
        <v/>
      </c>
      <c r="H3198" s="153">
        <f>IF(A3198="","",CHOOSE(WEEKDAY(A3198,2),"Pazartesi","Salı","Çarşamba","Perşembe","Cuma","Cumartesi","Pazar"))</f>
        <v/>
      </c>
    </row>
    <row r="3199" ht="10.5" customHeight="1" s="113">
      <c r="A3199" s="152" t="n">
        <v>45202</v>
      </c>
      <c r="B3199" s="153">
        <f>IF(A3199="","",YEAR(A3199))</f>
        <v/>
      </c>
      <c r="C3199" s="153">
        <f>IF(A3199="","",MONTH(A3199))</f>
        <v/>
      </c>
      <c r="D3199" s="153">
        <f>IF(A3199="","",CHOOSE(MONTH(A3199),"Ocak","Şubat","Mart","Nisan","Mayıs","Haziran","Temmuz","Ağustos","Eylül","Ekim","Kasım","Aralık"))</f>
        <v/>
      </c>
      <c r="E3199" s="153">
        <f>IF(A3199="","",ROUNDUP(MONTH(A3199)/3,0))</f>
        <v/>
      </c>
      <c r="F3199" s="153">
        <f>IF(A3199="","",WEEKNUM(A3199,2))</f>
        <v/>
      </c>
      <c r="G3199" s="153">
        <f>IF(A3199="","",WEEKDAY(A3199,2))</f>
        <v/>
      </c>
      <c r="H3199" s="153">
        <f>IF(A3199="","",CHOOSE(WEEKDAY(A3199,2),"Pazartesi","Salı","Çarşamba","Perşembe","Cuma","Cumartesi","Pazar"))</f>
        <v/>
      </c>
    </row>
    <row r="3200" ht="10.5" customHeight="1" s="113">
      <c r="A3200" s="152" t="n">
        <v>45203</v>
      </c>
      <c r="B3200" s="153">
        <f>IF(A3200="","",YEAR(A3200))</f>
        <v/>
      </c>
      <c r="C3200" s="153">
        <f>IF(A3200="","",MONTH(A3200))</f>
        <v/>
      </c>
      <c r="D3200" s="153">
        <f>IF(A3200="","",CHOOSE(MONTH(A3200),"Ocak","Şubat","Mart","Nisan","Mayıs","Haziran","Temmuz","Ağustos","Eylül","Ekim","Kasım","Aralık"))</f>
        <v/>
      </c>
      <c r="E3200" s="153">
        <f>IF(A3200="","",ROUNDUP(MONTH(A3200)/3,0))</f>
        <v/>
      </c>
      <c r="F3200" s="153">
        <f>IF(A3200="","",WEEKNUM(A3200,2))</f>
        <v/>
      </c>
      <c r="G3200" s="153">
        <f>IF(A3200="","",WEEKDAY(A3200,2))</f>
        <v/>
      </c>
      <c r="H3200" s="153">
        <f>IF(A3200="","",CHOOSE(WEEKDAY(A3200,2),"Pazartesi","Salı","Çarşamba","Perşembe","Cuma","Cumartesi","Pazar"))</f>
        <v/>
      </c>
    </row>
    <row r="3201" ht="10.5" customHeight="1" s="113">
      <c r="A3201" s="152" t="n">
        <v>45204</v>
      </c>
      <c r="B3201" s="153">
        <f>IF(A3201="","",YEAR(A3201))</f>
        <v/>
      </c>
      <c r="C3201" s="153">
        <f>IF(A3201="","",MONTH(A3201))</f>
        <v/>
      </c>
      <c r="D3201" s="153">
        <f>IF(A3201="","",CHOOSE(MONTH(A3201),"Ocak","Şubat","Mart","Nisan","Mayıs","Haziran","Temmuz","Ağustos","Eylül","Ekim","Kasım","Aralık"))</f>
        <v/>
      </c>
      <c r="E3201" s="153">
        <f>IF(A3201="","",ROUNDUP(MONTH(A3201)/3,0))</f>
        <v/>
      </c>
      <c r="F3201" s="153">
        <f>IF(A3201="","",WEEKNUM(A3201,2))</f>
        <v/>
      </c>
      <c r="G3201" s="153">
        <f>IF(A3201="","",WEEKDAY(A3201,2))</f>
        <v/>
      </c>
      <c r="H3201" s="153">
        <f>IF(A3201="","",CHOOSE(WEEKDAY(A3201,2),"Pazartesi","Salı","Çarşamba","Perşembe","Cuma","Cumartesi","Pazar"))</f>
        <v/>
      </c>
    </row>
    <row r="3202" ht="10.5" customHeight="1" s="113">
      <c r="A3202" s="152" t="n">
        <v>45205</v>
      </c>
      <c r="B3202" s="153">
        <f>IF(A3202="","",YEAR(A3202))</f>
        <v/>
      </c>
      <c r="C3202" s="153">
        <f>IF(A3202="","",MONTH(A3202))</f>
        <v/>
      </c>
      <c r="D3202" s="153">
        <f>IF(A3202="","",CHOOSE(MONTH(A3202),"Ocak","Şubat","Mart","Nisan","Mayıs","Haziran","Temmuz","Ağustos","Eylül","Ekim","Kasım","Aralık"))</f>
        <v/>
      </c>
      <c r="E3202" s="153">
        <f>IF(A3202="","",ROUNDUP(MONTH(A3202)/3,0))</f>
        <v/>
      </c>
      <c r="F3202" s="153">
        <f>IF(A3202="","",WEEKNUM(A3202,2))</f>
        <v/>
      </c>
      <c r="G3202" s="153">
        <f>IF(A3202="","",WEEKDAY(A3202,2))</f>
        <v/>
      </c>
      <c r="H3202" s="153">
        <f>IF(A3202="","",CHOOSE(WEEKDAY(A3202,2),"Pazartesi","Salı","Çarşamba","Perşembe","Cuma","Cumartesi","Pazar"))</f>
        <v/>
      </c>
    </row>
    <row r="3203" ht="10.5" customHeight="1" s="113">
      <c r="A3203" s="152" t="n">
        <v>45206</v>
      </c>
      <c r="B3203" s="153">
        <f>IF(A3203="","",YEAR(A3203))</f>
        <v/>
      </c>
      <c r="C3203" s="153">
        <f>IF(A3203="","",MONTH(A3203))</f>
        <v/>
      </c>
      <c r="D3203" s="153">
        <f>IF(A3203="","",CHOOSE(MONTH(A3203),"Ocak","Şubat","Mart","Nisan","Mayıs","Haziran","Temmuz","Ağustos","Eylül","Ekim","Kasım","Aralık"))</f>
        <v/>
      </c>
      <c r="E3203" s="153">
        <f>IF(A3203="","",ROUNDUP(MONTH(A3203)/3,0))</f>
        <v/>
      </c>
      <c r="F3203" s="153">
        <f>IF(A3203="","",WEEKNUM(A3203,2))</f>
        <v/>
      </c>
      <c r="G3203" s="153">
        <f>IF(A3203="","",WEEKDAY(A3203,2))</f>
        <v/>
      </c>
      <c r="H3203" s="153">
        <f>IF(A3203="","",CHOOSE(WEEKDAY(A3203,2),"Pazartesi","Salı","Çarşamba","Perşembe","Cuma","Cumartesi","Pazar"))</f>
        <v/>
      </c>
    </row>
    <row r="3204" ht="10.5" customHeight="1" s="113">
      <c r="A3204" s="152" t="n">
        <v>45207</v>
      </c>
      <c r="B3204" s="153">
        <f>IF(A3204="","",YEAR(A3204))</f>
        <v/>
      </c>
      <c r="C3204" s="153">
        <f>IF(A3204="","",MONTH(A3204))</f>
        <v/>
      </c>
      <c r="D3204" s="153">
        <f>IF(A3204="","",CHOOSE(MONTH(A3204),"Ocak","Şubat","Mart","Nisan","Mayıs","Haziran","Temmuz","Ağustos","Eylül","Ekim","Kasım","Aralık"))</f>
        <v/>
      </c>
      <c r="E3204" s="153">
        <f>IF(A3204="","",ROUNDUP(MONTH(A3204)/3,0))</f>
        <v/>
      </c>
      <c r="F3204" s="153">
        <f>IF(A3204="","",WEEKNUM(A3204,2))</f>
        <v/>
      </c>
      <c r="G3204" s="153">
        <f>IF(A3204="","",WEEKDAY(A3204,2))</f>
        <v/>
      </c>
      <c r="H3204" s="153">
        <f>IF(A3204="","",CHOOSE(WEEKDAY(A3204,2),"Pazartesi","Salı","Çarşamba","Perşembe","Cuma","Cumartesi","Pazar"))</f>
        <v/>
      </c>
    </row>
    <row r="3205" ht="10.5" customHeight="1" s="113">
      <c r="A3205" s="152" t="n">
        <v>45208</v>
      </c>
      <c r="B3205" s="153">
        <f>IF(A3205="","",YEAR(A3205))</f>
        <v/>
      </c>
      <c r="C3205" s="153">
        <f>IF(A3205="","",MONTH(A3205))</f>
        <v/>
      </c>
      <c r="D3205" s="153">
        <f>IF(A3205="","",CHOOSE(MONTH(A3205),"Ocak","Şubat","Mart","Nisan","Mayıs","Haziran","Temmuz","Ağustos","Eylül","Ekim","Kasım","Aralık"))</f>
        <v/>
      </c>
      <c r="E3205" s="153">
        <f>IF(A3205="","",ROUNDUP(MONTH(A3205)/3,0))</f>
        <v/>
      </c>
      <c r="F3205" s="153">
        <f>IF(A3205="","",WEEKNUM(A3205,2))</f>
        <v/>
      </c>
      <c r="G3205" s="153">
        <f>IF(A3205="","",WEEKDAY(A3205,2))</f>
        <v/>
      </c>
      <c r="H3205" s="153">
        <f>IF(A3205="","",CHOOSE(WEEKDAY(A3205,2),"Pazartesi","Salı","Çarşamba","Perşembe","Cuma","Cumartesi","Pazar"))</f>
        <v/>
      </c>
    </row>
    <row r="3206" ht="10.5" customHeight="1" s="113">
      <c r="A3206" s="152" t="n">
        <v>45209</v>
      </c>
      <c r="B3206" s="153">
        <f>IF(A3206="","",YEAR(A3206))</f>
        <v/>
      </c>
      <c r="C3206" s="153">
        <f>IF(A3206="","",MONTH(A3206))</f>
        <v/>
      </c>
      <c r="D3206" s="153">
        <f>IF(A3206="","",CHOOSE(MONTH(A3206),"Ocak","Şubat","Mart","Nisan","Mayıs","Haziran","Temmuz","Ağustos","Eylül","Ekim","Kasım","Aralık"))</f>
        <v/>
      </c>
      <c r="E3206" s="153">
        <f>IF(A3206="","",ROUNDUP(MONTH(A3206)/3,0))</f>
        <v/>
      </c>
      <c r="F3206" s="153">
        <f>IF(A3206="","",WEEKNUM(A3206,2))</f>
        <v/>
      </c>
      <c r="G3206" s="153">
        <f>IF(A3206="","",WEEKDAY(A3206,2))</f>
        <v/>
      </c>
      <c r="H3206" s="153">
        <f>IF(A3206="","",CHOOSE(WEEKDAY(A3206,2),"Pazartesi","Salı","Çarşamba","Perşembe","Cuma","Cumartesi","Pazar"))</f>
        <v/>
      </c>
    </row>
    <row r="3207" ht="10.5" customHeight="1" s="113">
      <c r="A3207" s="152" t="n">
        <v>45210</v>
      </c>
      <c r="B3207" s="153">
        <f>IF(A3207="","",YEAR(A3207))</f>
        <v/>
      </c>
      <c r="C3207" s="153">
        <f>IF(A3207="","",MONTH(A3207))</f>
        <v/>
      </c>
      <c r="D3207" s="153">
        <f>IF(A3207="","",CHOOSE(MONTH(A3207),"Ocak","Şubat","Mart","Nisan","Mayıs","Haziran","Temmuz","Ağustos","Eylül","Ekim","Kasım","Aralık"))</f>
        <v/>
      </c>
      <c r="E3207" s="153">
        <f>IF(A3207="","",ROUNDUP(MONTH(A3207)/3,0))</f>
        <v/>
      </c>
      <c r="F3207" s="153">
        <f>IF(A3207="","",WEEKNUM(A3207,2))</f>
        <v/>
      </c>
      <c r="G3207" s="153">
        <f>IF(A3207="","",WEEKDAY(A3207,2))</f>
        <v/>
      </c>
      <c r="H3207" s="153">
        <f>IF(A3207="","",CHOOSE(WEEKDAY(A3207,2),"Pazartesi","Salı","Çarşamba","Perşembe","Cuma","Cumartesi","Pazar"))</f>
        <v/>
      </c>
    </row>
    <row r="3208" ht="10.5" customHeight="1" s="113">
      <c r="A3208" s="152" t="n">
        <v>45211</v>
      </c>
      <c r="B3208" s="153">
        <f>IF(A3208="","",YEAR(A3208))</f>
        <v/>
      </c>
      <c r="C3208" s="153">
        <f>IF(A3208="","",MONTH(A3208))</f>
        <v/>
      </c>
      <c r="D3208" s="153">
        <f>IF(A3208="","",CHOOSE(MONTH(A3208),"Ocak","Şubat","Mart","Nisan","Mayıs","Haziran","Temmuz","Ağustos","Eylül","Ekim","Kasım","Aralık"))</f>
        <v/>
      </c>
      <c r="E3208" s="153">
        <f>IF(A3208="","",ROUNDUP(MONTH(A3208)/3,0))</f>
        <v/>
      </c>
      <c r="F3208" s="153">
        <f>IF(A3208="","",WEEKNUM(A3208,2))</f>
        <v/>
      </c>
      <c r="G3208" s="153">
        <f>IF(A3208="","",WEEKDAY(A3208,2))</f>
        <v/>
      </c>
      <c r="H3208" s="153">
        <f>IF(A3208="","",CHOOSE(WEEKDAY(A3208,2),"Pazartesi","Salı","Çarşamba","Perşembe","Cuma","Cumartesi","Pazar"))</f>
        <v/>
      </c>
    </row>
    <row r="3209" ht="10.5" customHeight="1" s="113">
      <c r="A3209" s="152" t="n">
        <v>45212</v>
      </c>
      <c r="B3209" s="153">
        <f>IF(A3209="","",YEAR(A3209))</f>
        <v/>
      </c>
      <c r="C3209" s="153">
        <f>IF(A3209="","",MONTH(A3209))</f>
        <v/>
      </c>
      <c r="D3209" s="153">
        <f>IF(A3209="","",CHOOSE(MONTH(A3209),"Ocak","Şubat","Mart","Nisan","Mayıs","Haziran","Temmuz","Ağustos","Eylül","Ekim","Kasım","Aralık"))</f>
        <v/>
      </c>
      <c r="E3209" s="153">
        <f>IF(A3209="","",ROUNDUP(MONTH(A3209)/3,0))</f>
        <v/>
      </c>
      <c r="F3209" s="153">
        <f>IF(A3209="","",WEEKNUM(A3209,2))</f>
        <v/>
      </c>
      <c r="G3209" s="153">
        <f>IF(A3209="","",WEEKDAY(A3209,2))</f>
        <v/>
      </c>
      <c r="H3209" s="153">
        <f>IF(A3209="","",CHOOSE(WEEKDAY(A3209,2),"Pazartesi","Salı","Çarşamba","Perşembe","Cuma","Cumartesi","Pazar"))</f>
        <v/>
      </c>
    </row>
    <row r="3210" ht="10.5" customHeight="1" s="113">
      <c r="A3210" s="152" t="n">
        <v>45213</v>
      </c>
      <c r="B3210" s="153">
        <f>IF(A3210="","",YEAR(A3210))</f>
        <v/>
      </c>
      <c r="C3210" s="153">
        <f>IF(A3210="","",MONTH(A3210))</f>
        <v/>
      </c>
      <c r="D3210" s="153">
        <f>IF(A3210="","",CHOOSE(MONTH(A3210),"Ocak","Şubat","Mart","Nisan","Mayıs","Haziran","Temmuz","Ağustos","Eylül","Ekim","Kasım","Aralık"))</f>
        <v/>
      </c>
      <c r="E3210" s="153">
        <f>IF(A3210="","",ROUNDUP(MONTH(A3210)/3,0))</f>
        <v/>
      </c>
      <c r="F3210" s="153">
        <f>IF(A3210="","",WEEKNUM(A3210,2))</f>
        <v/>
      </c>
      <c r="G3210" s="153">
        <f>IF(A3210="","",WEEKDAY(A3210,2))</f>
        <v/>
      </c>
      <c r="H3210" s="153">
        <f>IF(A3210="","",CHOOSE(WEEKDAY(A3210,2),"Pazartesi","Salı","Çarşamba","Perşembe","Cuma","Cumartesi","Pazar"))</f>
        <v/>
      </c>
    </row>
    <row r="3211" ht="10.5" customHeight="1" s="113">
      <c r="A3211" s="152" t="n">
        <v>45214</v>
      </c>
      <c r="B3211" s="153">
        <f>IF(A3211="","",YEAR(A3211))</f>
        <v/>
      </c>
      <c r="C3211" s="153">
        <f>IF(A3211="","",MONTH(A3211))</f>
        <v/>
      </c>
      <c r="D3211" s="153">
        <f>IF(A3211="","",CHOOSE(MONTH(A3211),"Ocak","Şubat","Mart","Nisan","Mayıs","Haziran","Temmuz","Ağustos","Eylül","Ekim","Kasım","Aralık"))</f>
        <v/>
      </c>
      <c r="E3211" s="153">
        <f>IF(A3211="","",ROUNDUP(MONTH(A3211)/3,0))</f>
        <v/>
      </c>
      <c r="F3211" s="153">
        <f>IF(A3211="","",WEEKNUM(A3211,2))</f>
        <v/>
      </c>
      <c r="G3211" s="153">
        <f>IF(A3211="","",WEEKDAY(A3211,2))</f>
        <v/>
      </c>
      <c r="H3211" s="153">
        <f>IF(A3211="","",CHOOSE(WEEKDAY(A3211,2),"Pazartesi","Salı","Çarşamba","Perşembe","Cuma","Cumartesi","Pazar"))</f>
        <v/>
      </c>
    </row>
    <row r="3212" ht="10.5" customHeight="1" s="113">
      <c r="A3212" s="152" t="n">
        <v>45215</v>
      </c>
      <c r="B3212" s="153">
        <f>IF(A3212="","",YEAR(A3212))</f>
        <v/>
      </c>
      <c r="C3212" s="153">
        <f>IF(A3212="","",MONTH(A3212))</f>
        <v/>
      </c>
      <c r="D3212" s="153">
        <f>IF(A3212="","",CHOOSE(MONTH(A3212),"Ocak","Şubat","Mart","Nisan","Mayıs","Haziran","Temmuz","Ağustos","Eylül","Ekim","Kasım","Aralık"))</f>
        <v/>
      </c>
      <c r="E3212" s="153">
        <f>IF(A3212="","",ROUNDUP(MONTH(A3212)/3,0))</f>
        <v/>
      </c>
      <c r="F3212" s="153">
        <f>IF(A3212="","",WEEKNUM(A3212,2))</f>
        <v/>
      </c>
      <c r="G3212" s="153">
        <f>IF(A3212="","",WEEKDAY(A3212,2))</f>
        <v/>
      </c>
      <c r="H3212" s="153">
        <f>IF(A3212="","",CHOOSE(WEEKDAY(A3212,2),"Pazartesi","Salı","Çarşamba","Perşembe","Cuma","Cumartesi","Pazar"))</f>
        <v/>
      </c>
    </row>
    <row r="3213" ht="10.5" customHeight="1" s="113">
      <c r="A3213" s="152" t="n">
        <v>45216</v>
      </c>
      <c r="B3213" s="153">
        <f>IF(A3213="","",YEAR(A3213))</f>
        <v/>
      </c>
      <c r="C3213" s="153">
        <f>IF(A3213="","",MONTH(A3213))</f>
        <v/>
      </c>
      <c r="D3213" s="153">
        <f>IF(A3213="","",CHOOSE(MONTH(A3213),"Ocak","Şubat","Mart","Nisan","Mayıs","Haziran","Temmuz","Ağustos","Eylül","Ekim","Kasım","Aralık"))</f>
        <v/>
      </c>
      <c r="E3213" s="153">
        <f>IF(A3213="","",ROUNDUP(MONTH(A3213)/3,0))</f>
        <v/>
      </c>
      <c r="F3213" s="153">
        <f>IF(A3213="","",WEEKNUM(A3213,2))</f>
        <v/>
      </c>
      <c r="G3213" s="153">
        <f>IF(A3213="","",WEEKDAY(A3213,2))</f>
        <v/>
      </c>
      <c r="H3213" s="153">
        <f>IF(A3213="","",CHOOSE(WEEKDAY(A3213,2),"Pazartesi","Salı","Çarşamba","Perşembe","Cuma","Cumartesi","Pazar"))</f>
        <v/>
      </c>
    </row>
    <row r="3214" ht="10.5" customHeight="1" s="113">
      <c r="A3214" s="152" t="n">
        <v>45217</v>
      </c>
      <c r="B3214" s="153">
        <f>IF(A3214="","",YEAR(A3214))</f>
        <v/>
      </c>
      <c r="C3214" s="153">
        <f>IF(A3214="","",MONTH(A3214))</f>
        <v/>
      </c>
      <c r="D3214" s="153">
        <f>IF(A3214="","",CHOOSE(MONTH(A3214),"Ocak","Şubat","Mart","Nisan","Mayıs","Haziran","Temmuz","Ağustos","Eylül","Ekim","Kasım","Aralık"))</f>
        <v/>
      </c>
      <c r="E3214" s="153">
        <f>IF(A3214="","",ROUNDUP(MONTH(A3214)/3,0))</f>
        <v/>
      </c>
      <c r="F3214" s="153">
        <f>IF(A3214="","",WEEKNUM(A3214,2))</f>
        <v/>
      </c>
      <c r="G3214" s="153">
        <f>IF(A3214="","",WEEKDAY(A3214,2))</f>
        <v/>
      </c>
      <c r="H3214" s="153">
        <f>IF(A3214="","",CHOOSE(WEEKDAY(A3214,2),"Pazartesi","Salı","Çarşamba","Perşembe","Cuma","Cumartesi","Pazar"))</f>
        <v/>
      </c>
    </row>
    <row r="3215" ht="10.5" customHeight="1" s="113">
      <c r="A3215" s="152" t="n">
        <v>45218</v>
      </c>
      <c r="B3215" s="153">
        <f>IF(A3215="","",YEAR(A3215))</f>
        <v/>
      </c>
      <c r="C3215" s="153">
        <f>IF(A3215="","",MONTH(A3215))</f>
        <v/>
      </c>
      <c r="D3215" s="153">
        <f>IF(A3215="","",CHOOSE(MONTH(A3215),"Ocak","Şubat","Mart","Nisan","Mayıs","Haziran","Temmuz","Ağustos","Eylül","Ekim","Kasım","Aralık"))</f>
        <v/>
      </c>
      <c r="E3215" s="153">
        <f>IF(A3215="","",ROUNDUP(MONTH(A3215)/3,0))</f>
        <v/>
      </c>
      <c r="F3215" s="153">
        <f>IF(A3215="","",WEEKNUM(A3215,2))</f>
        <v/>
      </c>
      <c r="G3215" s="153">
        <f>IF(A3215="","",WEEKDAY(A3215,2))</f>
        <v/>
      </c>
      <c r="H3215" s="153">
        <f>IF(A3215="","",CHOOSE(WEEKDAY(A3215,2),"Pazartesi","Salı","Çarşamba","Perşembe","Cuma","Cumartesi","Pazar"))</f>
        <v/>
      </c>
    </row>
    <row r="3216" ht="10.5" customHeight="1" s="113">
      <c r="A3216" s="152" t="n">
        <v>45219</v>
      </c>
      <c r="B3216" s="153">
        <f>IF(A3216="","",YEAR(A3216))</f>
        <v/>
      </c>
      <c r="C3216" s="153">
        <f>IF(A3216="","",MONTH(A3216))</f>
        <v/>
      </c>
      <c r="D3216" s="153">
        <f>IF(A3216="","",CHOOSE(MONTH(A3216),"Ocak","Şubat","Mart","Nisan","Mayıs","Haziran","Temmuz","Ağustos","Eylül","Ekim","Kasım","Aralık"))</f>
        <v/>
      </c>
      <c r="E3216" s="153">
        <f>IF(A3216="","",ROUNDUP(MONTH(A3216)/3,0))</f>
        <v/>
      </c>
      <c r="F3216" s="153">
        <f>IF(A3216="","",WEEKNUM(A3216,2))</f>
        <v/>
      </c>
      <c r="G3216" s="153">
        <f>IF(A3216="","",WEEKDAY(A3216,2))</f>
        <v/>
      </c>
      <c r="H3216" s="153">
        <f>IF(A3216="","",CHOOSE(WEEKDAY(A3216,2),"Pazartesi","Salı","Çarşamba","Perşembe","Cuma","Cumartesi","Pazar"))</f>
        <v/>
      </c>
    </row>
    <row r="3217" ht="10.5" customHeight="1" s="113">
      <c r="A3217" s="152" t="n">
        <v>45220</v>
      </c>
      <c r="B3217" s="153">
        <f>IF(A3217="","",YEAR(A3217))</f>
        <v/>
      </c>
      <c r="C3217" s="153">
        <f>IF(A3217="","",MONTH(A3217))</f>
        <v/>
      </c>
      <c r="D3217" s="153">
        <f>IF(A3217="","",CHOOSE(MONTH(A3217),"Ocak","Şubat","Mart","Nisan","Mayıs","Haziran","Temmuz","Ağustos","Eylül","Ekim","Kasım","Aralık"))</f>
        <v/>
      </c>
      <c r="E3217" s="153">
        <f>IF(A3217="","",ROUNDUP(MONTH(A3217)/3,0))</f>
        <v/>
      </c>
      <c r="F3217" s="153">
        <f>IF(A3217="","",WEEKNUM(A3217,2))</f>
        <v/>
      </c>
      <c r="G3217" s="153">
        <f>IF(A3217="","",WEEKDAY(A3217,2))</f>
        <v/>
      </c>
      <c r="H3217" s="153">
        <f>IF(A3217="","",CHOOSE(WEEKDAY(A3217,2),"Pazartesi","Salı","Çarşamba","Perşembe","Cuma","Cumartesi","Pazar"))</f>
        <v/>
      </c>
    </row>
    <row r="3218" ht="10.5" customHeight="1" s="113">
      <c r="A3218" s="152" t="n">
        <v>45221</v>
      </c>
      <c r="B3218" s="153">
        <f>IF(A3218="","",YEAR(A3218))</f>
        <v/>
      </c>
      <c r="C3218" s="153">
        <f>IF(A3218="","",MONTH(A3218))</f>
        <v/>
      </c>
      <c r="D3218" s="153">
        <f>IF(A3218="","",CHOOSE(MONTH(A3218),"Ocak","Şubat","Mart","Nisan","Mayıs","Haziran","Temmuz","Ağustos","Eylül","Ekim","Kasım","Aralık"))</f>
        <v/>
      </c>
      <c r="E3218" s="153">
        <f>IF(A3218="","",ROUNDUP(MONTH(A3218)/3,0))</f>
        <v/>
      </c>
      <c r="F3218" s="153">
        <f>IF(A3218="","",WEEKNUM(A3218,2))</f>
        <v/>
      </c>
      <c r="G3218" s="153">
        <f>IF(A3218="","",WEEKDAY(A3218,2))</f>
        <v/>
      </c>
      <c r="H3218" s="153">
        <f>IF(A3218="","",CHOOSE(WEEKDAY(A3218,2),"Pazartesi","Salı","Çarşamba","Perşembe","Cuma","Cumartesi","Pazar"))</f>
        <v/>
      </c>
    </row>
    <row r="3219" ht="10.5" customHeight="1" s="113">
      <c r="A3219" s="152" t="n">
        <v>45222</v>
      </c>
      <c r="B3219" s="153">
        <f>IF(A3219="","",YEAR(A3219))</f>
        <v/>
      </c>
      <c r="C3219" s="153">
        <f>IF(A3219="","",MONTH(A3219))</f>
        <v/>
      </c>
      <c r="D3219" s="153">
        <f>IF(A3219="","",CHOOSE(MONTH(A3219),"Ocak","Şubat","Mart","Nisan","Mayıs","Haziran","Temmuz","Ağustos","Eylül","Ekim","Kasım","Aralık"))</f>
        <v/>
      </c>
      <c r="E3219" s="153">
        <f>IF(A3219="","",ROUNDUP(MONTH(A3219)/3,0))</f>
        <v/>
      </c>
      <c r="F3219" s="153">
        <f>IF(A3219="","",WEEKNUM(A3219,2))</f>
        <v/>
      </c>
      <c r="G3219" s="153">
        <f>IF(A3219="","",WEEKDAY(A3219,2))</f>
        <v/>
      </c>
      <c r="H3219" s="153">
        <f>IF(A3219="","",CHOOSE(WEEKDAY(A3219,2),"Pazartesi","Salı","Çarşamba","Perşembe","Cuma","Cumartesi","Pazar"))</f>
        <v/>
      </c>
    </row>
    <row r="3220" ht="10.5" customHeight="1" s="113">
      <c r="A3220" s="152" t="n">
        <v>45223</v>
      </c>
      <c r="B3220" s="153">
        <f>IF(A3220="","",YEAR(A3220))</f>
        <v/>
      </c>
      <c r="C3220" s="153">
        <f>IF(A3220="","",MONTH(A3220))</f>
        <v/>
      </c>
      <c r="D3220" s="153">
        <f>IF(A3220="","",CHOOSE(MONTH(A3220),"Ocak","Şubat","Mart","Nisan","Mayıs","Haziran","Temmuz","Ağustos","Eylül","Ekim","Kasım","Aralık"))</f>
        <v/>
      </c>
      <c r="E3220" s="153">
        <f>IF(A3220="","",ROUNDUP(MONTH(A3220)/3,0))</f>
        <v/>
      </c>
      <c r="F3220" s="153">
        <f>IF(A3220="","",WEEKNUM(A3220,2))</f>
        <v/>
      </c>
      <c r="G3220" s="153">
        <f>IF(A3220="","",WEEKDAY(A3220,2))</f>
        <v/>
      </c>
      <c r="H3220" s="153">
        <f>IF(A3220="","",CHOOSE(WEEKDAY(A3220,2),"Pazartesi","Salı","Çarşamba","Perşembe","Cuma","Cumartesi","Pazar"))</f>
        <v/>
      </c>
    </row>
    <row r="3221" ht="10.5" customHeight="1" s="113">
      <c r="A3221" s="152" t="n">
        <v>45224</v>
      </c>
      <c r="B3221" s="153">
        <f>IF(A3221="","",YEAR(A3221))</f>
        <v/>
      </c>
      <c r="C3221" s="153">
        <f>IF(A3221="","",MONTH(A3221))</f>
        <v/>
      </c>
      <c r="D3221" s="153">
        <f>IF(A3221="","",CHOOSE(MONTH(A3221),"Ocak","Şubat","Mart","Nisan","Mayıs","Haziran","Temmuz","Ağustos","Eylül","Ekim","Kasım","Aralık"))</f>
        <v/>
      </c>
      <c r="E3221" s="153">
        <f>IF(A3221="","",ROUNDUP(MONTH(A3221)/3,0))</f>
        <v/>
      </c>
      <c r="F3221" s="153">
        <f>IF(A3221="","",WEEKNUM(A3221,2))</f>
        <v/>
      </c>
      <c r="G3221" s="153">
        <f>IF(A3221="","",WEEKDAY(A3221,2))</f>
        <v/>
      </c>
      <c r="H3221" s="153">
        <f>IF(A3221="","",CHOOSE(WEEKDAY(A3221,2),"Pazartesi","Salı","Çarşamba","Perşembe","Cuma","Cumartesi","Pazar"))</f>
        <v/>
      </c>
    </row>
    <row r="3222" ht="10.5" customHeight="1" s="113">
      <c r="A3222" s="152" t="n">
        <v>45225</v>
      </c>
      <c r="B3222" s="153">
        <f>IF(A3222="","",YEAR(A3222))</f>
        <v/>
      </c>
      <c r="C3222" s="153">
        <f>IF(A3222="","",MONTH(A3222))</f>
        <v/>
      </c>
      <c r="D3222" s="153">
        <f>IF(A3222="","",CHOOSE(MONTH(A3222),"Ocak","Şubat","Mart","Nisan","Mayıs","Haziran","Temmuz","Ağustos","Eylül","Ekim","Kasım","Aralık"))</f>
        <v/>
      </c>
      <c r="E3222" s="153">
        <f>IF(A3222="","",ROUNDUP(MONTH(A3222)/3,0))</f>
        <v/>
      </c>
      <c r="F3222" s="153">
        <f>IF(A3222="","",WEEKNUM(A3222,2))</f>
        <v/>
      </c>
      <c r="G3222" s="153">
        <f>IF(A3222="","",WEEKDAY(A3222,2))</f>
        <v/>
      </c>
      <c r="H3222" s="153">
        <f>IF(A3222="","",CHOOSE(WEEKDAY(A3222,2),"Pazartesi","Salı","Çarşamba","Perşembe","Cuma","Cumartesi","Pazar"))</f>
        <v/>
      </c>
    </row>
    <row r="3223" ht="10.5" customHeight="1" s="113">
      <c r="A3223" s="152" t="n">
        <v>45226</v>
      </c>
      <c r="B3223" s="153">
        <f>IF(A3223="","",YEAR(A3223))</f>
        <v/>
      </c>
      <c r="C3223" s="153">
        <f>IF(A3223="","",MONTH(A3223))</f>
        <v/>
      </c>
      <c r="D3223" s="153">
        <f>IF(A3223="","",CHOOSE(MONTH(A3223),"Ocak","Şubat","Mart","Nisan","Mayıs","Haziran","Temmuz","Ağustos","Eylül","Ekim","Kasım","Aralık"))</f>
        <v/>
      </c>
      <c r="E3223" s="153">
        <f>IF(A3223="","",ROUNDUP(MONTH(A3223)/3,0))</f>
        <v/>
      </c>
      <c r="F3223" s="153">
        <f>IF(A3223="","",WEEKNUM(A3223,2))</f>
        <v/>
      </c>
      <c r="G3223" s="153">
        <f>IF(A3223="","",WEEKDAY(A3223,2))</f>
        <v/>
      </c>
      <c r="H3223" s="153">
        <f>IF(A3223="","",CHOOSE(WEEKDAY(A3223,2),"Pazartesi","Salı","Çarşamba","Perşembe","Cuma","Cumartesi","Pazar"))</f>
        <v/>
      </c>
    </row>
    <row r="3224" ht="10.5" customHeight="1" s="113">
      <c r="A3224" s="152" t="n">
        <v>45227</v>
      </c>
      <c r="B3224" s="153">
        <f>IF(A3224="","",YEAR(A3224))</f>
        <v/>
      </c>
      <c r="C3224" s="153">
        <f>IF(A3224="","",MONTH(A3224))</f>
        <v/>
      </c>
      <c r="D3224" s="153">
        <f>IF(A3224="","",CHOOSE(MONTH(A3224),"Ocak","Şubat","Mart","Nisan","Mayıs","Haziran","Temmuz","Ağustos","Eylül","Ekim","Kasım","Aralık"))</f>
        <v/>
      </c>
      <c r="E3224" s="153">
        <f>IF(A3224="","",ROUNDUP(MONTH(A3224)/3,0))</f>
        <v/>
      </c>
      <c r="F3224" s="153">
        <f>IF(A3224="","",WEEKNUM(A3224,2))</f>
        <v/>
      </c>
      <c r="G3224" s="153">
        <f>IF(A3224="","",WEEKDAY(A3224,2))</f>
        <v/>
      </c>
      <c r="H3224" s="153">
        <f>IF(A3224="","",CHOOSE(WEEKDAY(A3224,2),"Pazartesi","Salı","Çarşamba","Perşembe","Cuma","Cumartesi","Pazar"))</f>
        <v/>
      </c>
    </row>
    <row r="3225" ht="10.5" customHeight="1" s="113">
      <c r="A3225" s="152" t="n">
        <v>45228</v>
      </c>
      <c r="B3225" s="153">
        <f>IF(A3225="","",YEAR(A3225))</f>
        <v/>
      </c>
      <c r="C3225" s="153">
        <f>IF(A3225="","",MONTH(A3225))</f>
        <v/>
      </c>
      <c r="D3225" s="153">
        <f>IF(A3225="","",CHOOSE(MONTH(A3225),"Ocak","Şubat","Mart","Nisan","Mayıs","Haziran","Temmuz","Ağustos","Eylül","Ekim","Kasım","Aralık"))</f>
        <v/>
      </c>
      <c r="E3225" s="153">
        <f>IF(A3225="","",ROUNDUP(MONTH(A3225)/3,0))</f>
        <v/>
      </c>
      <c r="F3225" s="153">
        <f>IF(A3225="","",WEEKNUM(A3225,2))</f>
        <v/>
      </c>
      <c r="G3225" s="153">
        <f>IF(A3225="","",WEEKDAY(A3225,2))</f>
        <v/>
      </c>
      <c r="H3225" s="153">
        <f>IF(A3225="","",CHOOSE(WEEKDAY(A3225,2),"Pazartesi","Salı","Çarşamba","Perşembe","Cuma","Cumartesi","Pazar"))</f>
        <v/>
      </c>
    </row>
    <row r="3226" ht="10.5" customHeight="1" s="113">
      <c r="A3226" s="152" t="n">
        <v>45229</v>
      </c>
      <c r="B3226" s="153">
        <f>IF(A3226="","",YEAR(A3226))</f>
        <v/>
      </c>
      <c r="C3226" s="153">
        <f>IF(A3226="","",MONTH(A3226))</f>
        <v/>
      </c>
      <c r="D3226" s="153">
        <f>IF(A3226="","",CHOOSE(MONTH(A3226),"Ocak","Şubat","Mart","Nisan","Mayıs","Haziran","Temmuz","Ağustos","Eylül","Ekim","Kasım","Aralık"))</f>
        <v/>
      </c>
      <c r="E3226" s="153">
        <f>IF(A3226="","",ROUNDUP(MONTH(A3226)/3,0))</f>
        <v/>
      </c>
      <c r="F3226" s="153">
        <f>IF(A3226="","",WEEKNUM(A3226,2))</f>
        <v/>
      </c>
      <c r="G3226" s="153">
        <f>IF(A3226="","",WEEKDAY(A3226,2))</f>
        <v/>
      </c>
      <c r="H3226" s="153">
        <f>IF(A3226="","",CHOOSE(WEEKDAY(A3226,2),"Pazartesi","Salı","Çarşamba","Perşembe","Cuma","Cumartesi","Pazar"))</f>
        <v/>
      </c>
    </row>
    <row r="3227" ht="10.5" customHeight="1" s="113">
      <c r="A3227" s="152" t="n">
        <v>45230</v>
      </c>
      <c r="B3227" s="153">
        <f>IF(A3227="","",YEAR(A3227))</f>
        <v/>
      </c>
      <c r="C3227" s="153">
        <f>IF(A3227="","",MONTH(A3227))</f>
        <v/>
      </c>
      <c r="D3227" s="153">
        <f>IF(A3227="","",CHOOSE(MONTH(A3227),"Ocak","Şubat","Mart","Nisan","Mayıs","Haziran","Temmuz","Ağustos","Eylül","Ekim","Kasım","Aralık"))</f>
        <v/>
      </c>
      <c r="E3227" s="153">
        <f>IF(A3227="","",ROUNDUP(MONTH(A3227)/3,0))</f>
        <v/>
      </c>
      <c r="F3227" s="153">
        <f>IF(A3227="","",WEEKNUM(A3227,2))</f>
        <v/>
      </c>
      <c r="G3227" s="153">
        <f>IF(A3227="","",WEEKDAY(A3227,2))</f>
        <v/>
      </c>
      <c r="H3227" s="153">
        <f>IF(A3227="","",CHOOSE(WEEKDAY(A3227,2),"Pazartesi","Salı","Çarşamba","Perşembe","Cuma","Cumartesi","Pazar"))</f>
        <v/>
      </c>
    </row>
    <row r="3228" ht="10.5" customHeight="1" s="113">
      <c r="A3228" s="152" t="n">
        <v>45231</v>
      </c>
      <c r="B3228" s="153">
        <f>IF(A3228="","",YEAR(A3228))</f>
        <v/>
      </c>
      <c r="C3228" s="153">
        <f>IF(A3228="","",MONTH(A3228))</f>
        <v/>
      </c>
      <c r="D3228" s="153">
        <f>IF(A3228="","",CHOOSE(MONTH(A3228),"Ocak","Şubat","Mart","Nisan","Mayıs","Haziran","Temmuz","Ağustos","Eylül","Ekim","Kasım","Aralık"))</f>
        <v/>
      </c>
      <c r="E3228" s="153">
        <f>IF(A3228="","",ROUNDUP(MONTH(A3228)/3,0))</f>
        <v/>
      </c>
      <c r="F3228" s="153">
        <f>IF(A3228="","",WEEKNUM(A3228,2))</f>
        <v/>
      </c>
      <c r="G3228" s="153">
        <f>IF(A3228="","",WEEKDAY(A3228,2))</f>
        <v/>
      </c>
      <c r="H3228" s="153">
        <f>IF(A3228="","",CHOOSE(WEEKDAY(A3228,2),"Pazartesi","Salı","Çarşamba","Perşembe","Cuma","Cumartesi","Pazar"))</f>
        <v/>
      </c>
    </row>
    <row r="3229" ht="10.5" customHeight="1" s="113">
      <c r="A3229" s="152" t="n">
        <v>45232</v>
      </c>
      <c r="B3229" s="153">
        <f>IF(A3229="","",YEAR(A3229))</f>
        <v/>
      </c>
      <c r="C3229" s="153">
        <f>IF(A3229="","",MONTH(A3229))</f>
        <v/>
      </c>
      <c r="D3229" s="153">
        <f>IF(A3229="","",CHOOSE(MONTH(A3229),"Ocak","Şubat","Mart","Nisan","Mayıs","Haziran","Temmuz","Ağustos","Eylül","Ekim","Kasım","Aralık"))</f>
        <v/>
      </c>
      <c r="E3229" s="153">
        <f>IF(A3229="","",ROUNDUP(MONTH(A3229)/3,0))</f>
        <v/>
      </c>
      <c r="F3229" s="153">
        <f>IF(A3229="","",WEEKNUM(A3229,2))</f>
        <v/>
      </c>
      <c r="G3229" s="153">
        <f>IF(A3229="","",WEEKDAY(A3229,2))</f>
        <v/>
      </c>
      <c r="H3229" s="153">
        <f>IF(A3229="","",CHOOSE(WEEKDAY(A3229,2),"Pazartesi","Salı","Çarşamba","Perşembe","Cuma","Cumartesi","Pazar"))</f>
        <v/>
      </c>
    </row>
    <row r="3230" ht="10.5" customHeight="1" s="113">
      <c r="A3230" s="152" t="n">
        <v>45233</v>
      </c>
      <c r="B3230" s="153">
        <f>IF(A3230="","",YEAR(A3230))</f>
        <v/>
      </c>
      <c r="C3230" s="153">
        <f>IF(A3230="","",MONTH(A3230))</f>
        <v/>
      </c>
      <c r="D3230" s="153">
        <f>IF(A3230="","",CHOOSE(MONTH(A3230),"Ocak","Şubat","Mart","Nisan","Mayıs","Haziran","Temmuz","Ağustos","Eylül","Ekim","Kasım","Aralık"))</f>
        <v/>
      </c>
      <c r="E3230" s="153">
        <f>IF(A3230="","",ROUNDUP(MONTH(A3230)/3,0))</f>
        <v/>
      </c>
      <c r="F3230" s="153">
        <f>IF(A3230="","",WEEKNUM(A3230,2))</f>
        <v/>
      </c>
      <c r="G3230" s="153">
        <f>IF(A3230="","",WEEKDAY(A3230,2))</f>
        <v/>
      </c>
      <c r="H3230" s="153">
        <f>IF(A3230="","",CHOOSE(WEEKDAY(A3230,2),"Pazartesi","Salı","Çarşamba","Perşembe","Cuma","Cumartesi","Pazar"))</f>
        <v/>
      </c>
    </row>
    <row r="3231" ht="10.5" customHeight="1" s="113">
      <c r="A3231" s="152" t="n">
        <v>45234</v>
      </c>
      <c r="B3231" s="153">
        <f>IF(A3231="","",YEAR(A3231))</f>
        <v/>
      </c>
      <c r="C3231" s="153">
        <f>IF(A3231="","",MONTH(A3231))</f>
        <v/>
      </c>
      <c r="D3231" s="153">
        <f>IF(A3231="","",CHOOSE(MONTH(A3231),"Ocak","Şubat","Mart","Nisan","Mayıs","Haziran","Temmuz","Ağustos","Eylül","Ekim","Kasım","Aralık"))</f>
        <v/>
      </c>
      <c r="E3231" s="153">
        <f>IF(A3231="","",ROUNDUP(MONTH(A3231)/3,0))</f>
        <v/>
      </c>
      <c r="F3231" s="153">
        <f>IF(A3231="","",WEEKNUM(A3231,2))</f>
        <v/>
      </c>
      <c r="G3231" s="153">
        <f>IF(A3231="","",WEEKDAY(A3231,2))</f>
        <v/>
      </c>
      <c r="H3231" s="153">
        <f>IF(A3231="","",CHOOSE(WEEKDAY(A3231,2),"Pazartesi","Salı","Çarşamba","Perşembe","Cuma","Cumartesi","Pazar"))</f>
        <v/>
      </c>
    </row>
    <row r="3232" ht="10.5" customHeight="1" s="113">
      <c r="A3232" s="152" t="n">
        <v>45235</v>
      </c>
      <c r="B3232" s="153">
        <f>IF(A3232="","",YEAR(A3232))</f>
        <v/>
      </c>
      <c r="C3232" s="153">
        <f>IF(A3232="","",MONTH(A3232))</f>
        <v/>
      </c>
      <c r="D3232" s="153">
        <f>IF(A3232="","",CHOOSE(MONTH(A3232),"Ocak","Şubat","Mart","Nisan","Mayıs","Haziran","Temmuz","Ağustos","Eylül","Ekim","Kasım","Aralık"))</f>
        <v/>
      </c>
      <c r="E3232" s="153">
        <f>IF(A3232="","",ROUNDUP(MONTH(A3232)/3,0))</f>
        <v/>
      </c>
      <c r="F3232" s="153">
        <f>IF(A3232="","",WEEKNUM(A3232,2))</f>
        <v/>
      </c>
      <c r="G3232" s="153">
        <f>IF(A3232="","",WEEKDAY(A3232,2))</f>
        <v/>
      </c>
      <c r="H3232" s="153">
        <f>IF(A3232="","",CHOOSE(WEEKDAY(A3232,2),"Pazartesi","Salı","Çarşamba","Perşembe","Cuma","Cumartesi","Pazar"))</f>
        <v/>
      </c>
    </row>
    <row r="3233" ht="10.5" customHeight="1" s="113">
      <c r="A3233" s="152" t="n">
        <v>45236</v>
      </c>
      <c r="B3233" s="153">
        <f>IF(A3233="","",YEAR(A3233))</f>
        <v/>
      </c>
      <c r="C3233" s="153">
        <f>IF(A3233="","",MONTH(A3233))</f>
        <v/>
      </c>
      <c r="D3233" s="153">
        <f>IF(A3233="","",CHOOSE(MONTH(A3233),"Ocak","Şubat","Mart","Nisan","Mayıs","Haziran","Temmuz","Ağustos","Eylül","Ekim","Kasım","Aralık"))</f>
        <v/>
      </c>
      <c r="E3233" s="153">
        <f>IF(A3233="","",ROUNDUP(MONTH(A3233)/3,0))</f>
        <v/>
      </c>
      <c r="F3233" s="153">
        <f>IF(A3233="","",WEEKNUM(A3233,2))</f>
        <v/>
      </c>
      <c r="G3233" s="153">
        <f>IF(A3233="","",WEEKDAY(A3233,2))</f>
        <v/>
      </c>
      <c r="H3233" s="153">
        <f>IF(A3233="","",CHOOSE(WEEKDAY(A3233,2),"Pazartesi","Salı","Çarşamba","Perşembe","Cuma","Cumartesi","Pazar"))</f>
        <v/>
      </c>
    </row>
    <row r="3234" ht="10.5" customHeight="1" s="113">
      <c r="A3234" s="152" t="n">
        <v>45237</v>
      </c>
      <c r="B3234" s="153">
        <f>IF(A3234="","",YEAR(A3234))</f>
        <v/>
      </c>
      <c r="C3234" s="153">
        <f>IF(A3234="","",MONTH(A3234))</f>
        <v/>
      </c>
      <c r="D3234" s="153">
        <f>IF(A3234="","",CHOOSE(MONTH(A3234),"Ocak","Şubat","Mart","Nisan","Mayıs","Haziran","Temmuz","Ağustos","Eylül","Ekim","Kasım","Aralık"))</f>
        <v/>
      </c>
      <c r="E3234" s="153">
        <f>IF(A3234="","",ROUNDUP(MONTH(A3234)/3,0))</f>
        <v/>
      </c>
      <c r="F3234" s="153">
        <f>IF(A3234="","",WEEKNUM(A3234,2))</f>
        <v/>
      </c>
      <c r="G3234" s="153">
        <f>IF(A3234="","",WEEKDAY(A3234,2))</f>
        <v/>
      </c>
      <c r="H3234" s="153">
        <f>IF(A3234="","",CHOOSE(WEEKDAY(A3234,2),"Pazartesi","Salı","Çarşamba","Perşembe","Cuma","Cumartesi","Pazar"))</f>
        <v/>
      </c>
    </row>
    <row r="3235" ht="10.5" customHeight="1" s="113">
      <c r="A3235" s="152" t="n">
        <v>45238</v>
      </c>
      <c r="B3235" s="153">
        <f>IF(A3235="","",YEAR(A3235))</f>
        <v/>
      </c>
      <c r="C3235" s="153">
        <f>IF(A3235="","",MONTH(A3235))</f>
        <v/>
      </c>
      <c r="D3235" s="153">
        <f>IF(A3235="","",CHOOSE(MONTH(A3235),"Ocak","Şubat","Mart","Nisan","Mayıs","Haziran","Temmuz","Ağustos","Eylül","Ekim","Kasım","Aralık"))</f>
        <v/>
      </c>
      <c r="E3235" s="153">
        <f>IF(A3235="","",ROUNDUP(MONTH(A3235)/3,0))</f>
        <v/>
      </c>
      <c r="F3235" s="153">
        <f>IF(A3235="","",WEEKNUM(A3235,2))</f>
        <v/>
      </c>
      <c r="G3235" s="153">
        <f>IF(A3235="","",WEEKDAY(A3235,2))</f>
        <v/>
      </c>
      <c r="H3235" s="153">
        <f>IF(A3235="","",CHOOSE(WEEKDAY(A3235,2),"Pazartesi","Salı","Çarşamba","Perşembe","Cuma","Cumartesi","Pazar"))</f>
        <v/>
      </c>
    </row>
    <row r="3236" ht="10.5" customHeight="1" s="113">
      <c r="A3236" s="152" t="n">
        <v>45239</v>
      </c>
      <c r="B3236" s="153">
        <f>IF(A3236="","",YEAR(A3236))</f>
        <v/>
      </c>
      <c r="C3236" s="153">
        <f>IF(A3236="","",MONTH(A3236))</f>
        <v/>
      </c>
      <c r="D3236" s="153">
        <f>IF(A3236="","",CHOOSE(MONTH(A3236),"Ocak","Şubat","Mart","Nisan","Mayıs","Haziran","Temmuz","Ağustos","Eylül","Ekim","Kasım","Aralık"))</f>
        <v/>
      </c>
      <c r="E3236" s="153">
        <f>IF(A3236="","",ROUNDUP(MONTH(A3236)/3,0))</f>
        <v/>
      </c>
      <c r="F3236" s="153">
        <f>IF(A3236="","",WEEKNUM(A3236,2))</f>
        <v/>
      </c>
      <c r="G3236" s="153">
        <f>IF(A3236="","",WEEKDAY(A3236,2))</f>
        <v/>
      </c>
      <c r="H3236" s="153">
        <f>IF(A3236="","",CHOOSE(WEEKDAY(A3236,2),"Pazartesi","Salı","Çarşamba","Perşembe","Cuma","Cumartesi","Pazar"))</f>
        <v/>
      </c>
    </row>
    <row r="3237" ht="10.5" customHeight="1" s="113">
      <c r="A3237" s="152" t="n">
        <v>45240</v>
      </c>
      <c r="B3237" s="153">
        <f>IF(A3237="","",YEAR(A3237))</f>
        <v/>
      </c>
      <c r="C3237" s="153">
        <f>IF(A3237="","",MONTH(A3237))</f>
        <v/>
      </c>
      <c r="D3237" s="153">
        <f>IF(A3237="","",CHOOSE(MONTH(A3237),"Ocak","Şubat","Mart","Nisan","Mayıs","Haziran","Temmuz","Ağustos","Eylül","Ekim","Kasım","Aralık"))</f>
        <v/>
      </c>
      <c r="E3237" s="153">
        <f>IF(A3237="","",ROUNDUP(MONTH(A3237)/3,0))</f>
        <v/>
      </c>
      <c r="F3237" s="153">
        <f>IF(A3237="","",WEEKNUM(A3237,2))</f>
        <v/>
      </c>
      <c r="G3237" s="153">
        <f>IF(A3237="","",WEEKDAY(A3237,2))</f>
        <v/>
      </c>
      <c r="H3237" s="153">
        <f>IF(A3237="","",CHOOSE(WEEKDAY(A3237,2),"Pazartesi","Salı","Çarşamba","Perşembe","Cuma","Cumartesi","Pazar"))</f>
        <v/>
      </c>
    </row>
    <row r="3238" ht="10.5" customHeight="1" s="113">
      <c r="A3238" s="152" t="n">
        <v>45241</v>
      </c>
      <c r="B3238" s="153">
        <f>IF(A3238="","",YEAR(A3238))</f>
        <v/>
      </c>
      <c r="C3238" s="153">
        <f>IF(A3238="","",MONTH(A3238))</f>
        <v/>
      </c>
      <c r="D3238" s="153">
        <f>IF(A3238="","",CHOOSE(MONTH(A3238),"Ocak","Şubat","Mart","Nisan","Mayıs","Haziran","Temmuz","Ağustos","Eylül","Ekim","Kasım","Aralık"))</f>
        <v/>
      </c>
      <c r="E3238" s="153">
        <f>IF(A3238="","",ROUNDUP(MONTH(A3238)/3,0))</f>
        <v/>
      </c>
      <c r="F3238" s="153">
        <f>IF(A3238="","",WEEKNUM(A3238,2))</f>
        <v/>
      </c>
      <c r="G3238" s="153">
        <f>IF(A3238="","",WEEKDAY(A3238,2))</f>
        <v/>
      </c>
      <c r="H3238" s="153">
        <f>IF(A3238="","",CHOOSE(WEEKDAY(A3238,2),"Pazartesi","Salı","Çarşamba","Perşembe","Cuma","Cumartesi","Pazar"))</f>
        <v/>
      </c>
    </row>
    <row r="3239" ht="10.5" customHeight="1" s="113">
      <c r="A3239" s="152" t="n">
        <v>45242</v>
      </c>
      <c r="B3239" s="153">
        <f>IF(A3239="","",YEAR(A3239))</f>
        <v/>
      </c>
      <c r="C3239" s="153">
        <f>IF(A3239="","",MONTH(A3239))</f>
        <v/>
      </c>
      <c r="D3239" s="153">
        <f>IF(A3239="","",CHOOSE(MONTH(A3239),"Ocak","Şubat","Mart","Nisan","Mayıs","Haziran","Temmuz","Ağustos","Eylül","Ekim","Kasım","Aralık"))</f>
        <v/>
      </c>
      <c r="E3239" s="153">
        <f>IF(A3239="","",ROUNDUP(MONTH(A3239)/3,0))</f>
        <v/>
      </c>
      <c r="F3239" s="153">
        <f>IF(A3239="","",WEEKNUM(A3239,2))</f>
        <v/>
      </c>
      <c r="G3239" s="153">
        <f>IF(A3239="","",WEEKDAY(A3239,2))</f>
        <v/>
      </c>
      <c r="H3239" s="153">
        <f>IF(A3239="","",CHOOSE(WEEKDAY(A3239,2),"Pazartesi","Salı","Çarşamba","Perşembe","Cuma","Cumartesi","Pazar"))</f>
        <v/>
      </c>
    </row>
    <row r="3240" ht="10.5" customHeight="1" s="113">
      <c r="A3240" s="152" t="n">
        <v>45243</v>
      </c>
      <c r="B3240" s="153">
        <f>IF(A3240="","",YEAR(A3240))</f>
        <v/>
      </c>
      <c r="C3240" s="153">
        <f>IF(A3240="","",MONTH(A3240))</f>
        <v/>
      </c>
      <c r="D3240" s="153">
        <f>IF(A3240="","",CHOOSE(MONTH(A3240),"Ocak","Şubat","Mart","Nisan","Mayıs","Haziran","Temmuz","Ağustos","Eylül","Ekim","Kasım","Aralık"))</f>
        <v/>
      </c>
      <c r="E3240" s="153">
        <f>IF(A3240="","",ROUNDUP(MONTH(A3240)/3,0))</f>
        <v/>
      </c>
      <c r="F3240" s="153">
        <f>IF(A3240="","",WEEKNUM(A3240,2))</f>
        <v/>
      </c>
      <c r="G3240" s="153">
        <f>IF(A3240="","",WEEKDAY(A3240,2))</f>
        <v/>
      </c>
      <c r="H3240" s="153">
        <f>IF(A3240="","",CHOOSE(WEEKDAY(A3240,2),"Pazartesi","Salı","Çarşamba","Perşembe","Cuma","Cumartesi","Pazar"))</f>
        <v/>
      </c>
    </row>
    <row r="3241" ht="10.5" customHeight="1" s="113">
      <c r="A3241" s="152" t="n">
        <v>45244</v>
      </c>
      <c r="B3241" s="153">
        <f>IF(A3241="","",YEAR(A3241))</f>
        <v/>
      </c>
      <c r="C3241" s="153">
        <f>IF(A3241="","",MONTH(A3241))</f>
        <v/>
      </c>
      <c r="D3241" s="153">
        <f>IF(A3241="","",CHOOSE(MONTH(A3241),"Ocak","Şubat","Mart","Nisan","Mayıs","Haziran","Temmuz","Ağustos","Eylül","Ekim","Kasım","Aralık"))</f>
        <v/>
      </c>
      <c r="E3241" s="153">
        <f>IF(A3241="","",ROUNDUP(MONTH(A3241)/3,0))</f>
        <v/>
      </c>
      <c r="F3241" s="153">
        <f>IF(A3241="","",WEEKNUM(A3241,2))</f>
        <v/>
      </c>
      <c r="G3241" s="153">
        <f>IF(A3241="","",WEEKDAY(A3241,2))</f>
        <v/>
      </c>
      <c r="H3241" s="153">
        <f>IF(A3241="","",CHOOSE(WEEKDAY(A3241,2),"Pazartesi","Salı","Çarşamba","Perşembe","Cuma","Cumartesi","Pazar"))</f>
        <v/>
      </c>
    </row>
    <row r="3242" ht="10.5" customHeight="1" s="113">
      <c r="A3242" s="152" t="n">
        <v>45245</v>
      </c>
      <c r="B3242" s="153">
        <f>IF(A3242="","",YEAR(A3242))</f>
        <v/>
      </c>
      <c r="C3242" s="153">
        <f>IF(A3242="","",MONTH(A3242))</f>
        <v/>
      </c>
      <c r="D3242" s="153">
        <f>IF(A3242="","",CHOOSE(MONTH(A3242),"Ocak","Şubat","Mart","Nisan","Mayıs","Haziran","Temmuz","Ağustos","Eylül","Ekim","Kasım","Aralık"))</f>
        <v/>
      </c>
      <c r="E3242" s="153">
        <f>IF(A3242="","",ROUNDUP(MONTH(A3242)/3,0))</f>
        <v/>
      </c>
      <c r="F3242" s="153">
        <f>IF(A3242="","",WEEKNUM(A3242,2))</f>
        <v/>
      </c>
      <c r="G3242" s="153">
        <f>IF(A3242="","",WEEKDAY(A3242,2))</f>
        <v/>
      </c>
      <c r="H3242" s="153">
        <f>IF(A3242="","",CHOOSE(WEEKDAY(A3242,2),"Pazartesi","Salı","Çarşamba","Perşembe","Cuma","Cumartesi","Pazar"))</f>
        <v/>
      </c>
    </row>
    <row r="3243" ht="10.5" customHeight="1" s="113">
      <c r="A3243" s="152" t="n">
        <v>45246</v>
      </c>
      <c r="B3243" s="153">
        <f>IF(A3243="","",YEAR(A3243))</f>
        <v/>
      </c>
      <c r="C3243" s="153">
        <f>IF(A3243="","",MONTH(A3243))</f>
        <v/>
      </c>
      <c r="D3243" s="153">
        <f>IF(A3243="","",CHOOSE(MONTH(A3243),"Ocak","Şubat","Mart","Nisan","Mayıs","Haziran","Temmuz","Ağustos","Eylül","Ekim","Kasım","Aralık"))</f>
        <v/>
      </c>
      <c r="E3243" s="153">
        <f>IF(A3243="","",ROUNDUP(MONTH(A3243)/3,0))</f>
        <v/>
      </c>
      <c r="F3243" s="153">
        <f>IF(A3243="","",WEEKNUM(A3243,2))</f>
        <v/>
      </c>
      <c r="G3243" s="153">
        <f>IF(A3243="","",WEEKDAY(A3243,2))</f>
        <v/>
      </c>
      <c r="H3243" s="153">
        <f>IF(A3243="","",CHOOSE(WEEKDAY(A3243,2),"Pazartesi","Salı","Çarşamba","Perşembe","Cuma","Cumartesi","Pazar"))</f>
        <v/>
      </c>
    </row>
    <row r="3244" ht="10.5" customHeight="1" s="113">
      <c r="A3244" s="152" t="n">
        <v>45247</v>
      </c>
      <c r="B3244" s="153">
        <f>IF(A3244="","",YEAR(A3244))</f>
        <v/>
      </c>
      <c r="C3244" s="153">
        <f>IF(A3244="","",MONTH(A3244))</f>
        <v/>
      </c>
      <c r="D3244" s="153">
        <f>IF(A3244="","",CHOOSE(MONTH(A3244),"Ocak","Şubat","Mart","Nisan","Mayıs","Haziran","Temmuz","Ağustos","Eylül","Ekim","Kasım","Aralık"))</f>
        <v/>
      </c>
      <c r="E3244" s="153">
        <f>IF(A3244="","",ROUNDUP(MONTH(A3244)/3,0))</f>
        <v/>
      </c>
      <c r="F3244" s="153">
        <f>IF(A3244="","",WEEKNUM(A3244,2))</f>
        <v/>
      </c>
      <c r="G3244" s="153">
        <f>IF(A3244="","",WEEKDAY(A3244,2))</f>
        <v/>
      </c>
      <c r="H3244" s="153">
        <f>IF(A3244="","",CHOOSE(WEEKDAY(A3244,2),"Pazartesi","Salı","Çarşamba","Perşembe","Cuma","Cumartesi","Pazar"))</f>
        <v/>
      </c>
    </row>
    <row r="3245" ht="10.5" customHeight="1" s="113">
      <c r="A3245" s="152" t="n">
        <v>45248</v>
      </c>
      <c r="B3245" s="153">
        <f>IF(A3245="","",YEAR(A3245))</f>
        <v/>
      </c>
      <c r="C3245" s="153">
        <f>IF(A3245="","",MONTH(A3245))</f>
        <v/>
      </c>
      <c r="D3245" s="153">
        <f>IF(A3245="","",CHOOSE(MONTH(A3245),"Ocak","Şubat","Mart","Nisan","Mayıs","Haziran","Temmuz","Ağustos","Eylül","Ekim","Kasım","Aralık"))</f>
        <v/>
      </c>
      <c r="E3245" s="153">
        <f>IF(A3245="","",ROUNDUP(MONTH(A3245)/3,0))</f>
        <v/>
      </c>
      <c r="F3245" s="153">
        <f>IF(A3245="","",WEEKNUM(A3245,2))</f>
        <v/>
      </c>
      <c r="G3245" s="153">
        <f>IF(A3245="","",WEEKDAY(A3245,2))</f>
        <v/>
      </c>
      <c r="H3245" s="153">
        <f>IF(A3245="","",CHOOSE(WEEKDAY(A3245,2),"Pazartesi","Salı","Çarşamba","Perşembe","Cuma","Cumartesi","Pazar"))</f>
        <v/>
      </c>
    </row>
    <row r="3246" ht="10.5" customHeight="1" s="113">
      <c r="A3246" s="152" t="n">
        <v>45249</v>
      </c>
      <c r="B3246" s="153">
        <f>IF(A3246="","",YEAR(A3246))</f>
        <v/>
      </c>
      <c r="C3246" s="153">
        <f>IF(A3246="","",MONTH(A3246))</f>
        <v/>
      </c>
      <c r="D3246" s="153">
        <f>IF(A3246="","",CHOOSE(MONTH(A3246),"Ocak","Şubat","Mart","Nisan","Mayıs","Haziran","Temmuz","Ağustos","Eylül","Ekim","Kasım","Aralık"))</f>
        <v/>
      </c>
      <c r="E3246" s="153">
        <f>IF(A3246="","",ROUNDUP(MONTH(A3246)/3,0))</f>
        <v/>
      </c>
      <c r="F3246" s="153">
        <f>IF(A3246="","",WEEKNUM(A3246,2))</f>
        <v/>
      </c>
      <c r="G3246" s="153">
        <f>IF(A3246="","",WEEKDAY(A3246,2))</f>
        <v/>
      </c>
      <c r="H3246" s="153">
        <f>IF(A3246="","",CHOOSE(WEEKDAY(A3246,2),"Pazartesi","Salı","Çarşamba","Perşembe","Cuma","Cumartesi","Pazar"))</f>
        <v/>
      </c>
    </row>
    <row r="3247" ht="10.5" customHeight="1" s="113">
      <c r="A3247" s="152" t="n">
        <v>45250</v>
      </c>
      <c r="B3247" s="153">
        <f>IF(A3247="","",YEAR(A3247))</f>
        <v/>
      </c>
      <c r="C3247" s="153">
        <f>IF(A3247="","",MONTH(A3247))</f>
        <v/>
      </c>
      <c r="D3247" s="153">
        <f>IF(A3247="","",CHOOSE(MONTH(A3247),"Ocak","Şubat","Mart","Nisan","Mayıs","Haziran","Temmuz","Ağustos","Eylül","Ekim","Kasım","Aralık"))</f>
        <v/>
      </c>
      <c r="E3247" s="153">
        <f>IF(A3247="","",ROUNDUP(MONTH(A3247)/3,0))</f>
        <v/>
      </c>
      <c r="F3247" s="153">
        <f>IF(A3247="","",WEEKNUM(A3247,2))</f>
        <v/>
      </c>
      <c r="G3247" s="153">
        <f>IF(A3247="","",WEEKDAY(A3247,2))</f>
        <v/>
      </c>
      <c r="H3247" s="153">
        <f>IF(A3247="","",CHOOSE(WEEKDAY(A3247,2),"Pazartesi","Salı","Çarşamba","Perşembe","Cuma","Cumartesi","Pazar"))</f>
        <v/>
      </c>
    </row>
    <row r="3248" ht="10.5" customHeight="1" s="113">
      <c r="A3248" s="152" t="n">
        <v>45251</v>
      </c>
      <c r="B3248" s="153">
        <f>IF(A3248="","",YEAR(A3248))</f>
        <v/>
      </c>
      <c r="C3248" s="153">
        <f>IF(A3248="","",MONTH(A3248))</f>
        <v/>
      </c>
      <c r="D3248" s="153">
        <f>IF(A3248="","",CHOOSE(MONTH(A3248),"Ocak","Şubat","Mart","Nisan","Mayıs","Haziran","Temmuz","Ağustos","Eylül","Ekim","Kasım","Aralık"))</f>
        <v/>
      </c>
      <c r="E3248" s="153">
        <f>IF(A3248="","",ROUNDUP(MONTH(A3248)/3,0))</f>
        <v/>
      </c>
      <c r="F3248" s="153">
        <f>IF(A3248="","",WEEKNUM(A3248,2))</f>
        <v/>
      </c>
      <c r="G3248" s="153">
        <f>IF(A3248="","",WEEKDAY(A3248,2))</f>
        <v/>
      </c>
      <c r="H3248" s="153">
        <f>IF(A3248="","",CHOOSE(WEEKDAY(A3248,2),"Pazartesi","Salı","Çarşamba","Perşembe","Cuma","Cumartesi","Pazar"))</f>
        <v/>
      </c>
    </row>
    <row r="3249" ht="10.5" customHeight="1" s="113">
      <c r="A3249" s="152" t="n">
        <v>45252</v>
      </c>
      <c r="B3249" s="153">
        <f>IF(A3249="","",YEAR(A3249))</f>
        <v/>
      </c>
      <c r="C3249" s="153">
        <f>IF(A3249="","",MONTH(A3249))</f>
        <v/>
      </c>
      <c r="D3249" s="153">
        <f>IF(A3249="","",CHOOSE(MONTH(A3249),"Ocak","Şubat","Mart","Nisan","Mayıs","Haziran","Temmuz","Ağustos","Eylül","Ekim","Kasım","Aralık"))</f>
        <v/>
      </c>
      <c r="E3249" s="153">
        <f>IF(A3249="","",ROUNDUP(MONTH(A3249)/3,0))</f>
        <v/>
      </c>
      <c r="F3249" s="153">
        <f>IF(A3249="","",WEEKNUM(A3249,2))</f>
        <v/>
      </c>
      <c r="G3249" s="153">
        <f>IF(A3249="","",WEEKDAY(A3249,2))</f>
        <v/>
      </c>
      <c r="H3249" s="153">
        <f>IF(A3249="","",CHOOSE(WEEKDAY(A3249,2),"Pazartesi","Salı","Çarşamba","Perşembe","Cuma","Cumartesi","Pazar"))</f>
        <v/>
      </c>
    </row>
    <row r="3250" ht="10.5" customHeight="1" s="113">
      <c r="A3250" s="152" t="n">
        <v>45253</v>
      </c>
      <c r="B3250" s="153">
        <f>IF(A3250="","",YEAR(A3250))</f>
        <v/>
      </c>
      <c r="C3250" s="153">
        <f>IF(A3250="","",MONTH(A3250))</f>
        <v/>
      </c>
      <c r="D3250" s="153">
        <f>IF(A3250="","",CHOOSE(MONTH(A3250),"Ocak","Şubat","Mart","Nisan","Mayıs","Haziran","Temmuz","Ağustos","Eylül","Ekim","Kasım","Aralık"))</f>
        <v/>
      </c>
      <c r="E3250" s="153">
        <f>IF(A3250="","",ROUNDUP(MONTH(A3250)/3,0))</f>
        <v/>
      </c>
      <c r="F3250" s="153">
        <f>IF(A3250="","",WEEKNUM(A3250,2))</f>
        <v/>
      </c>
      <c r="G3250" s="153">
        <f>IF(A3250="","",WEEKDAY(A3250,2))</f>
        <v/>
      </c>
      <c r="H3250" s="153">
        <f>IF(A3250="","",CHOOSE(WEEKDAY(A3250,2),"Pazartesi","Salı","Çarşamba","Perşembe","Cuma","Cumartesi","Pazar"))</f>
        <v/>
      </c>
    </row>
    <row r="3251" ht="10.5" customHeight="1" s="113">
      <c r="A3251" s="152" t="n">
        <v>45254</v>
      </c>
      <c r="B3251" s="153">
        <f>IF(A3251="","",YEAR(A3251))</f>
        <v/>
      </c>
      <c r="C3251" s="153">
        <f>IF(A3251="","",MONTH(A3251))</f>
        <v/>
      </c>
      <c r="D3251" s="153">
        <f>IF(A3251="","",CHOOSE(MONTH(A3251),"Ocak","Şubat","Mart","Nisan","Mayıs","Haziran","Temmuz","Ağustos","Eylül","Ekim","Kasım","Aralık"))</f>
        <v/>
      </c>
      <c r="E3251" s="153">
        <f>IF(A3251="","",ROUNDUP(MONTH(A3251)/3,0))</f>
        <v/>
      </c>
      <c r="F3251" s="153">
        <f>IF(A3251="","",WEEKNUM(A3251,2))</f>
        <v/>
      </c>
      <c r="G3251" s="153">
        <f>IF(A3251="","",WEEKDAY(A3251,2))</f>
        <v/>
      </c>
      <c r="H3251" s="153">
        <f>IF(A3251="","",CHOOSE(WEEKDAY(A3251,2),"Pazartesi","Salı","Çarşamba","Perşembe","Cuma","Cumartesi","Pazar"))</f>
        <v/>
      </c>
    </row>
    <row r="3252" ht="10.5" customHeight="1" s="113">
      <c r="A3252" s="152" t="n">
        <v>45255</v>
      </c>
      <c r="B3252" s="153">
        <f>IF(A3252="","",YEAR(A3252))</f>
        <v/>
      </c>
      <c r="C3252" s="153">
        <f>IF(A3252="","",MONTH(A3252))</f>
        <v/>
      </c>
      <c r="D3252" s="153">
        <f>IF(A3252="","",CHOOSE(MONTH(A3252),"Ocak","Şubat","Mart","Nisan","Mayıs","Haziran","Temmuz","Ağustos","Eylül","Ekim","Kasım","Aralık"))</f>
        <v/>
      </c>
      <c r="E3252" s="153">
        <f>IF(A3252="","",ROUNDUP(MONTH(A3252)/3,0))</f>
        <v/>
      </c>
      <c r="F3252" s="153">
        <f>IF(A3252="","",WEEKNUM(A3252,2))</f>
        <v/>
      </c>
      <c r="G3252" s="153">
        <f>IF(A3252="","",WEEKDAY(A3252,2))</f>
        <v/>
      </c>
      <c r="H3252" s="153">
        <f>IF(A3252="","",CHOOSE(WEEKDAY(A3252,2),"Pazartesi","Salı","Çarşamba","Perşembe","Cuma","Cumartesi","Pazar"))</f>
        <v/>
      </c>
    </row>
    <row r="3253" ht="10.5" customHeight="1" s="113">
      <c r="A3253" s="152" t="n">
        <v>45256</v>
      </c>
      <c r="B3253" s="153">
        <f>IF(A3253="","",YEAR(A3253))</f>
        <v/>
      </c>
      <c r="C3253" s="153">
        <f>IF(A3253="","",MONTH(A3253))</f>
        <v/>
      </c>
      <c r="D3253" s="153">
        <f>IF(A3253="","",CHOOSE(MONTH(A3253),"Ocak","Şubat","Mart","Nisan","Mayıs","Haziran","Temmuz","Ağustos","Eylül","Ekim","Kasım","Aralık"))</f>
        <v/>
      </c>
      <c r="E3253" s="153">
        <f>IF(A3253="","",ROUNDUP(MONTH(A3253)/3,0))</f>
        <v/>
      </c>
      <c r="F3253" s="153">
        <f>IF(A3253="","",WEEKNUM(A3253,2))</f>
        <v/>
      </c>
      <c r="G3253" s="153">
        <f>IF(A3253="","",WEEKDAY(A3253,2))</f>
        <v/>
      </c>
      <c r="H3253" s="153">
        <f>IF(A3253="","",CHOOSE(WEEKDAY(A3253,2),"Pazartesi","Salı","Çarşamba","Perşembe","Cuma","Cumartesi","Pazar"))</f>
        <v/>
      </c>
    </row>
    <row r="3254" ht="10.5" customHeight="1" s="113">
      <c r="A3254" s="152" t="n">
        <v>45257</v>
      </c>
      <c r="B3254" s="153">
        <f>IF(A3254="","",YEAR(A3254))</f>
        <v/>
      </c>
      <c r="C3254" s="153">
        <f>IF(A3254="","",MONTH(A3254))</f>
        <v/>
      </c>
      <c r="D3254" s="153">
        <f>IF(A3254="","",CHOOSE(MONTH(A3254),"Ocak","Şubat","Mart","Nisan","Mayıs","Haziran","Temmuz","Ağustos","Eylül","Ekim","Kasım","Aralık"))</f>
        <v/>
      </c>
      <c r="E3254" s="153">
        <f>IF(A3254="","",ROUNDUP(MONTH(A3254)/3,0))</f>
        <v/>
      </c>
      <c r="F3254" s="153">
        <f>IF(A3254="","",WEEKNUM(A3254,2))</f>
        <v/>
      </c>
      <c r="G3254" s="153">
        <f>IF(A3254="","",WEEKDAY(A3254,2))</f>
        <v/>
      </c>
      <c r="H3254" s="153">
        <f>IF(A3254="","",CHOOSE(WEEKDAY(A3254,2),"Pazartesi","Salı","Çarşamba","Perşembe","Cuma","Cumartesi","Pazar"))</f>
        <v/>
      </c>
    </row>
    <row r="3255" ht="10.5" customHeight="1" s="113">
      <c r="A3255" s="152" t="n">
        <v>45258</v>
      </c>
      <c r="B3255" s="153">
        <f>IF(A3255="","",YEAR(A3255))</f>
        <v/>
      </c>
      <c r="C3255" s="153">
        <f>IF(A3255="","",MONTH(A3255))</f>
        <v/>
      </c>
      <c r="D3255" s="153">
        <f>IF(A3255="","",CHOOSE(MONTH(A3255),"Ocak","Şubat","Mart","Nisan","Mayıs","Haziran","Temmuz","Ağustos","Eylül","Ekim","Kasım","Aralık"))</f>
        <v/>
      </c>
      <c r="E3255" s="153">
        <f>IF(A3255="","",ROUNDUP(MONTH(A3255)/3,0))</f>
        <v/>
      </c>
      <c r="F3255" s="153">
        <f>IF(A3255="","",WEEKNUM(A3255,2))</f>
        <v/>
      </c>
      <c r="G3255" s="153">
        <f>IF(A3255="","",WEEKDAY(A3255,2))</f>
        <v/>
      </c>
      <c r="H3255" s="153">
        <f>IF(A3255="","",CHOOSE(WEEKDAY(A3255,2),"Pazartesi","Salı","Çarşamba","Perşembe","Cuma","Cumartesi","Pazar"))</f>
        <v/>
      </c>
    </row>
    <row r="3256" ht="10.5" customHeight="1" s="113">
      <c r="A3256" s="152" t="n">
        <v>45259</v>
      </c>
      <c r="B3256" s="153">
        <f>IF(A3256="","",YEAR(A3256))</f>
        <v/>
      </c>
      <c r="C3256" s="153">
        <f>IF(A3256="","",MONTH(A3256))</f>
        <v/>
      </c>
      <c r="D3256" s="153">
        <f>IF(A3256="","",CHOOSE(MONTH(A3256),"Ocak","Şubat","Mart","Nisan","Mayıs","Haziran","Temmuz","Ağustos","Eylül","Ekim","Kasım","Aralık"))</f>
        <v/>
      </c>
      <c r="E3256" s="153">
        <f>IF(A3256="","",ROUNDUP(MONTH(A3256)/3,0))</f>
        <v/>
      </c>
      <c r="F3256" s="153">
        <f>IF(A3256="","",WEEKNUM(A3256,2))</f>
        <v/>
      </c>
      <c r="G3256" s="153">
        <f>IF(A3256="","",WEEKDAY(A3256,2))</f>
        <v/>
      </c>
      <c r="H3256" s="153">
        <f>IF(A3256="","",CHOOSE(WEEKDAY(A3256,2),"Pazartesi","Salı","Çarşamba","Perşembe","Cuma","Cumartesi","Pazar"))</f>
        <v/>
      </c>
    </row>
    <row r="3257" ht="10.5" customHeight="1" s="113">
      <c r="A3257" s="152" t="n">
        <v>45260</v>
      </c>
      <c r="B3257" s="153">
        <f>IF(A3257="","",YEAR(A3257))</f>
        <v/>
      </c>
      <c r="C3257" s="153">
        <f>IF(A3257="","",MONTH(A3257))</f>
        <v/>
      </c>
      <c r="D3257" s="153">
        <f>IF(A3257="","",CHOOSE(MONTH(A3257),"Ocak","Şubat","Mart","Nisan","Mayıs","Haziran","Temmuz","Ağustos","Eylül","Ekim","Kasım","Aralık"))</f>
        <v/>
      </c>
      <c r="E3257" s="153">
        <f>IF(A3257="","",ROUNDUP(MONTH(A3257)/3,0))</f>
        <v/>
      </c>
      <c r="F3257" s="153">
        <f>IF(A3257="","",WEEKNUM(A3257,2))</f>
        <v/>
      </c>
      <c r="G3257" s="153">
        <f>IF(A3257="","",WEEKDAY(A3257,2))</f>
        <v/>
      </c>
      <c r="H3257" s="153">
        <f>IF(A3257="","",CHOOSE(WEEKDAY(A3257,2),"Pazartesi","Salı","Çarşamba","Perşembe","Cuma","Cumartesi","Pazar"))</f>
        <v/>
      </c>
    </row>
    <row r="3258" ht="10.5" customHeight="1" s="113">
      <c r="A3258" s="152" t="n">
        <v>45261</v>
      </c>
      <c r="B3258" s="153">
        <f>IF(A3258="","",YEAR(A3258))</f>
        <v/>
      </c>
      <c r="C3258" s="153">
        <f>IF(A3258="","",MONTH(A3258))</f>
        <v/>
      </c>
      <c r="D3258" s="153">
        <f>IF(A3258="","",CHOOSE(MONTH(A3258),"Ocak","Şubat","Mart","Nisan","Mayıs","Haziran","Temmuz","Ağustos","Eylül","Ekim","Kasım","Aralık"))</f>
        <v/>
      </c>
      <c r="E3258" s="153">
        <f>IF(A3258="","",ROUNDUP(MONTH(A3258)/3,0))</f>
        <v/>
      </c>
      <c r="F3258" s="153">
        <f>IF(A3258="","",WEEKNUM(A3258,2))</f>
        <v/>
      </c>
      <c r="G3258" s="153">
        <f>IF(A3258="","",WEEKDAY(A3258,2))</f>
        <v/>
      </c>
      <c r="H3258" s="153">
        <f>IF(A3258="","",CHOOSE(WEEKDAY(A3258,2),"Pazartesi","Salı","Çarşamba","Perşembe","Cuma","Cumartesi","Pazar"))</f>
        <v/>
      </c>
    </row>
    <row r="3259" ht="10.5" customHeight="1" s="113">
      <c r="A3259" s="152" t="n">
        <v>45262</v>
      </c>
      <c r="B3259" s="153">
        <f>IF(A3259="","",YEAR(A3259))</f>
        <v/>
      </c>
      <c r="C3259" s="153">
        <f>IF(A3259="","",MONTH(A3259))</f>
        <v/>
      </c>
      <c r="D3259" s="153">
        <f>IF(A3259="","",CHOOSE(MONTH(A3259),"Ocak","Şubat","Mart","Nisan","Mayıs","Haziran","Temmuz","Ağustos","Eylül","Ekim","Kasım","Aralık"))</f>
        <v/>
      </c>
      <c r="E3259" s="153">
        <f>IF(A3259="","",ROUNDUP(MONTH(A3259)/3,0))</f>
        <v/>
      </c>
      <c r="F3259" s="153">
        <f>IF(A3259="","",WEEKNUM(A3259,2))</f>
        <v/>
      </c>
      <c r="G3259" s="153">
        <f>IF(A3259="","",WEEKDAY(A3259,2))</f>
        <v/>
      </c>
      <c r="H3259" s="153">
        <f>IF(A3259="","",CHOOSE(WEEKDAY(A3259,2),"Pazartesi","Salı","Çarşamba","Perşembe","Cuma","Cumartesi","Pazar"))</f>
        <v/>
      </c>
    </row>
    <row r="3260" ht="10.5" customHeight="1" s="113">
      <c r="A3260" s="152" t="n">
        <v>45263</v>
      </c>
      <c r="B3260" s="153">
        <f>IF(A3260="","",YEAR(A3260))</f>
        <v/>
      </c>
      <c r="C3260" s="153">
        <f>IF(A3260="","",MONTH(A3260))</f>
        <v/>
      </c>
      <c r="D3260" s="153">
        <f>IF(A3260="","",CHOOSE(MONTH(A3260),"Ocak","Şubat","Mart","Nisan","Mayıs","Haziran","Temmuz","Ağustos","Eylül","Ekim","Kasım","Aralık"))</f>
        <v/>
      </c>
      <c r="E3260" s="153">
        <f>IF(A3260="","",ROUNDUP(MONTH(A3260)/3,0))</f>
        <v/>
      </c>
      <c r="F3260" s="153">
        <f>IF(A3260="","",WEEKNUM(A3260,2))</f>
        <v/>
      </c>
      <c r="G3260" s="153">
        <f>IF(A3260="","",WEEKDAY(A3260,2))</f>
        <v/>
      </c>
      <c r="H3260" s="153">
        <f>IF(A3260="","",CHOOSE(WEEKDAY(A3260,2),"Pazartesi","Salı","Çarşamba","Perşembe","Cuma","Cumartesi","Pazar"))</f>
        <v/>
      </c>
    </row>
    <row r="3261" ht="10.5" customHeight="1" s="113">
      <c r="A3261" s="152" t="n">
        <v>45264</v>
      </c>
      <c r="B3261" s="153">
        <f>IF(A3261="","",YEAR(A3261))</f>
        <v/>
      </c>
      <c r="C3261" s="153">
        <f>IF(A3261="","",MONTH(A3261))</f>
        <v/>
      </c>
      <c r="D3261" s="153">
        <f>IF(A3261="","",CHOOSE(MONTH(A3261),"Ocak","Şubat","Mart","Nisan","Mayıs","Haziran","Temmuz","Ağustos","Eylül","Ekim","Kasım","Aralık"))</f>
        <v/>
      </c>
      <c r="E3261" s="153">
        <f>IF(A3261="","",ROUNDUP(MONTH(A3261)/3,0))</f>
        <v/>
      </c>
      <c r="F3261" s="153">
        <f>IF(A3261="","",WEEKNUM(A3261,2))</f>
        <v/>
      </c>
      <c r="G3261" s="153">
        <f>IF(A3261="","",WEEKDAY(A3261,2))</f>
        <v/>
      </c>
      <c r="H3261" s="153">
        <f>IF(A3261="","",CHOOSE(WEEKDAY(A3261,2),"Pazartesi","Salı","Çarşamba","Perşembe","Cuma","Cumartesi","Pazar"))</f>
        <v/>
      </c>
    </row>
    <row r="3262" ht="10.5" customHeight="1" s="113">
      <c r="A3262" s="152" t="n">
        <v>45265</v>
      </c>
      <c r="B3262" s="153">
        <f>IF(A3262="","",YEAR(A3262))</f>
        <v/>
      </c>
      <c r="C3262" s="153">
        <f>IF(A3262="","",MONTH(A3262))</f>
        <v/>
      </c>
      <c r="D3262" s="153">
        <f>IF(A3262="","",CHOOSE(MONTH(A3262),"Ocak","Şubat","Mart","Nisan","Mayıs","Haziran","Temmuz","Ağustos","Eylül","Ekim","Kasım","Aralık"))</f>
        <v/>
      </c>
      <c r="E3262" s="153">
        <f>IF(A3262="","",ROUNDUP(MONTH(A3262)/3,0))</f>
        <v/>
      </c>
      <c r="F3262" s="153">
        <f>IF(A3262="","",WEEKNUM(A3262,2))</f>
        <v/>
      </c>
      <c r="G3262" s="153">
        <f>IF(A3262="","",WEEKDAY(A3262,2))</f>
        <v/>
      </c>
      <c r="H3262" s="153">
        <f>IF(A3262="","",CHOOSE(WEEKDAY(A3262,2),"Pazartesi","Salı","Çarşamba","Perşembe","Cuma","Cumartesi","Pazar"))</f>
        <v/>
      </c>
    </row>
    <row r="3263" ht="10.5" customHeight="1" s="113">
      <c r="A3263" s="152" t="n">
        <v>45266</v>
      </c>
      <c r="B3263" s="153">
        <f>IF(A3263="","",YEAR(A3263))</f>
        <v/>
      </c>
      <c r="C3263" s="153">
        <f>IF(A3263="","",MONTH(A3263))</f>
        <v/>
      </c>
      <c r="D3263" s="153">
        <f>IF(A3263="","",CHOOSE(MONTH(A3263),"Ocak","Şubat","Mart","Nisan","Mayıs","Haziran","Temmuz","Ağustos","Eylül","Ekim","Kasım","Aralık"))</f>
        <v/>
      </c>
      <c r="E3263" s="153">
        <f>IF(A3263="","",ROUNDUP(MONTH(A3263)/3,0))</f>
        <v/>
      </c>
      <c r="F3263" s="153">
        <f>IF(A3263="","",WEEKNUM(A3263,2))</f>
        <v/>
      </c>
      <c r="G3263" s="153">
        <f>IF(A3263="","",WEEKDAY(A3263,2))</f>
        <v/>
      </c>
      <c r="H3263" s="153">
        <f>IF(A3263="","",CHOOSE(WEEKDAY(A3263,2),"Pazartesi","Salı","Çarşamba","Perşembe","Cuma","Cumartesi","Pazar"))</f>
        <v/>
      </c>
    </row>
    <row r="3264" ht="10.5" customHeight="1" s="113">
      <c r="A3264" s="152" t="n">
        <v>45267</v>
      </c>
      <c r="B3264" s="153">
        <f>IF(A3264="","",YEAR(A3264))</f>
        <v/>
      </c>
      <c r="C3264" s="153">
        <f>IF(A3264="","",MONTH(A3264))</f>
        <v/>
      </c>
      <c r="D3264" s="153">
        <f>IF(A3264="","",CHOOSE(MONTH(A3264),"Ocak","Şubat","Mart","Nisan","Mayıs","Haziran","Temmuz","Ağustos","Eylül","Ekim","Kasım","Aralık"))</f>
        <v/>
      </c>
      <c r="E3264" s="153">
        <f>IF(A3264="","",ROUNDUP(MONTH(A3264)/3,0))</f>
        <v/>
      </c>
      <c r="F3264" s="153">
        <f>IF(A3264="","",WEEKNUM(A3264,2))</f>
        <v/>
      </c>
      <c r="G3264" s="153">
        <f>IF(A3264="","",WEEKDAY(A3264,2))</f>
        <v/>
      </c>
      <c r="H3264" s="153">
        <f>IF(A3264="","",CHOOSE(WEEKDAY(A3264,2),"Pazartesi","Salı","Çarşamba","Perşembe","Cuma","Cumartesi","Pazar"))</f>
        <v/>
      </c>
    </row>
    <row r="3265" ht="10.5" customHeight="1" s="113">
      <c r="A3265" s="152" t="n">
        <v>45268</v>
      </c>
      <c r="B3265" s="153">
        <f>IF(A3265="","",YEAR(A3265))</f>
        <v/>
      </c>
      <c r="C3265" s="153">
        <f>IF(A3265="","",MONTH(A3265))</f>
        <v/>
      </c>
      <c r="D3265" s="153">
        <f>IF(A3265="","",CHOOSE(MONTH(A3265),"Ocak","Şubat","Mart","Nisan","Mayıs","Haziran","Temmuz","Ağustos","Eylül","Ekim","Kasım","Aralık"))</f>
        <v/>
      </c>
      <c r="E3265" s="153">
        <f>IF(A3265="","",ROUNDUP(MONTH(A3265)/3,0))</f>
        <v/>
      </c>
      <c r="F3265" s="153">
        <f>IF(A3265="","",WEEKNUM(A3265,2))</f>
        <v/>
      </c>
      <c r="G3265" s="153">
        <f>IF(A3265="","",WEEKDAY(A3265,2))</f>
        <v/>
      </c>
      <c r="H3265" s="153">
        <f>IF(A3265="","",CHOOSE(WEEKDAY(A3265,2),"Pazartesi","Salı","Çarşamba","Perşembe","Cuma","Cumartesi","Pazar"))</f>
        <v/>
      </c>
    </row>
    <row r="3266" ht="10.5" customHeight="1" s="113">
      <c r="A3266" s="152" t="n">
        <v>45269</v>
      </c>
      <c r="B3266" s="153">
        <f>IF(A3266="","",YEAR(A3266))</f>
        <v/>
      </c>
      <c r="C3266" s="153">
        <f>IF(A3266="","",MONTH(A3266))</f>
        <v/>
      </c>
      <c r="D3266" s="153">
        <f>IF(A3266="","",CHOOSE(MONTH(A3266),"Ocak","Şubat","Mart","Nisan","Mayıs","Haziran","Temmuz","Ağustos","Eylül","Ekim","Kasım","Aralık"))</f>
        <v/>
      </c>
      <c r="E3266" s="153">
        <f>IF(A3266="","",ROUNDUP(MONTH(A3266)/3,0))</f>
        <v/>
      </c>
      <c r="F3266" s="153">
        <f>IF(A3266="","",WEEKNUM(A3266,2))</f>
        <v/>
      </c>
      <c r="G3266" s="153">
        <f>IF(A3266="","",WEEKDAY(A3266,2))</f>
        <v/>
      </c>
      <c r="H3266" s="153">
        <f>IF(A3266="","",CHOOSE(WEEKDAY(A3266,2),"Pazartesi","Salı","Çarşamba","Perşembe","Cuma","Cumartesi","Pazar"))</f>
        <v/>
      </c>
    </row>
    <row r="3267" ht="10.5" customHeight="1" s="113">
      <c r="A3267" s="152" t="n">
        <v>45270</v>
      </c>
      <c r="B3267" s="153">
        <f>IF(A3267="","",YEAR(A3267))</f>
        <v/>
      </c>
      <c r="C3267" s="153">
        <f>IF(A3267="","",MONTH(A3267))</f>
        <v/>
      </c>
      <c r="D3267" s="153">
        <f>IF(A3267="","",CHOOSE(MONTH(A3267),"Ocak","Şubat","Mart","Nisan","Mayıs","Haziran","Temmuz","Ağustos","Eylül","Ekim","Kasım","Aralık"))</f>
        <v/>
      </c>
      <c r="E3267" s="153">
        <f>IF(A3267="","",ROUNDUP(MONTH(A3267)/3,0))</f>
        <v/>
      </c>
      <c r="F3267" s="153">
        <f>IF(A3267="","",WEEKNUM(A3267,2))</f>
        <v/>
      </c>
      <c r="G3267" s="153">
        <f>IF(A3267="","",WEEKDAY(A3267,2))</f>
        <v/>
      </c>
      <c r="H3267" s="153">
        <f>IF(A3267="","",CHOOSE(WEEKDAY(A3267,2),"Pazartesi","Salı","Çarşamba","Perşembe","Cuma","Cumartesi","Pazar"))</f>
        <v/>
      </c>
    </row>
    <row r="3268" ht="10.5" customHeight="1" s="113">
      <c r="A3268" s="152" t="n">
        <v>45271</v>
      </c>
      <c r="B3268" s="153">
        <f>IF(A3268="","",YEAR(A3268))</f>
        <v/>
      </c>
      <c r="C3268" s="153">
        <f>IF(A3268="","",MONTH(A3268))</f>
        <v/>
      </c>
      <c r="D3268" s="153">
        <f>IF(A3268="","",CHOOSE(MONTH(A3268),"Ocak","Şubat","Mart","Nisan","Mayıs","Haziran","Temmuz","Ağustos","Eylül","Ekim","Kasım","Aralık"))</f>
        <v/>
      </c>
      <c r="E3268" s="153">
        <f>IF(A3268="","",ROUNDUP(MONTH(A3268)/3,0))</f>
        <v/>
      </c>
      <c r="F3268" s="153">
        <f>IF(A3268="","",WEEKNUM(A3268,2))</f>
        <v/>
      </c>
      <c r="G3268" s="153">
        <f>IF(A3268="","",WEEKDAY(A3268,2))</f>
        <v/>
      </c>
      <c r="H3268" s="153">
        <f>IF(A3268="","",CHOOSE(WEEKDAY(A3268,2),"Pazartesi","Salı","Çarşamba","Perşembe","Cuma","Cumartesi","Pazar"))</f>
        <v/>
      </c>
    </row>
    <row r="3269" ht="10.5" customHeight="1" s="113">
      <c r="A3269" s="152" t="n">
        <v>45272</v>
      </c>
      <c r="B3269" s="153">
        <f>IF(A3269="","",YEAR(A3269))</f>
        <v/>
      </c>
      <c r="C3269" s="153">
        <f>IF(A3269="","",MONTH(A3269))</f>
        <v/>
      </c>
      <c r="D3269" s="153">
        <f>IF(A3269="","",CHOOSE(MONTH(A3269),"Ocak","Şubat","Mart","Nisan","Mayıs","Haziran","Temmuz","Ağustos","Eylül","Ekim","Kasım","Aralık"))</f>
        <v/>
      </c>
      <c r="E3269" s="153">
        <f>IF(A3269="","",ROUNDUP(MONTH(A3269)/3,0))</f>
        <v/>
      </c>
      <c r="F3269" s="153">
        <f>IF(A3269="","",WEEKNUM(A3269,2))</f>
        <v/>
      </c>
      <c r="G3269" s="153">
        <f>IF(A3269="","",WEEKDAY(A3269,2))</f>
        <v/>
      </c>
      <c r="H3269" s="153">
        <f>IF(A3269="","",CHOOSE(WEEKDAY(A3269,2),"Pazartesi","Salı","Çarşamba","Perşembe","Cuma","Cumartesi","Pazar"))</f>
        <v/>
      </c>
    </row>
    <row r="3270" ht="10.5" customHeight="1" s="113">
      <c r="A3270" s="152" t="n">
        <v>45273</v>
      </c>
      <c r="B3270" s="153">
        <f>IF(A3270="","",YEAR(A3270))</f>
        <v/>
      </c>
      <c r="C3270" s="153">
        <f>IF(A3270="","",MONTH(A3270))</f>
        <v/>
      </c>
      <c r="D3270" s="153">
        <f>IF(A3270="","",CHOOSE(MONTH(A3270),"Ocak","Şubat","Mart","Nisan","Mayıs","Haziran","Temmuz","Ağustos","Eylül","Ekim","Kasım","Aralık"))</f>
        <v/>
      </c>
      <c r="E3270" s="153">
        <f>IF(A3270="","",ROUNDUP(MONTH(A3270)/3,0))</f>
        <v/>
      </c>
      <c r="F3270" s="153">
        <f>IF(A3270="","",WEEKNUM(A3270,2))</f>
        <v/>
      </c>
      <c r="G3270" s="153">
        <f>IF(A3270="","",WEEKDAY(A3270,2))</f>
        <v/>
      </c>
      <c r="H3270" s="153">
        <f>IF(A3270="","",CHOOSE(WEEKDAY(A3270,2),"Pazartesi","Salı","Çarşamba","Perşembe","Cuma","Cumartesi","Pazar"))</f>
        <v/>
      </c>
    </row>
    <row r="3271" ht="10.5" customHeight="1" s="113">
      <c r="A3271" s="152" t="n">
        <v>45274</v>
      </c>
      <c r="B3271" s="153">
        <f>IF(A3271="","",YEAR(A3271))</f>
        <v/>
      </c>
      <c r="C3271" s="153">
        <f>IF(A3271="","",MONTH(A3271))</f>
        <v/>
      </c>
      <c r="D3271" s="153">
        <f>IF(A3271="","",CHOOSE(MONTH(A3271),"Ocak","Şubat","Mart","Nisan","Mayıs","Haziran","Temmuz","Ağustos","Eylül","Ekim","Kasım","Aralık"))</f>
        <v/>
      </c>
      <c r="E3271" s="153">
        <f>IF(A3271="","",ROUNDUP(MONTH(A3271)/3,0))</f>
        <v/>
      </c>
      <c r="F3271" s="153">
        <f>IF(A3271="","",WEEKNUM(A3271,2))</f>
        <v/>
      </c>
      <c r="G3271" s="153">
        <f>IF(A3271="","",WEEKDAY(A3271,2))</f>
        <v/>
      </c>
      <c r="H3271" s="153">
        <f>IF(A3271="","",CHOOSE(WEEKDAY(A3271,2),"Pazartesi","Salı","Çarşamba","Perşembe","Cuma","Cumartesi","Pazar"))</f>
        <v/>
      </c>
    </row>
    <row r="3272" ht="10.5" customHeight="1" s="113">
      <c r="A3272" s="152" t="n">
        <v>45275</v>
      </c>
      <c r="B3272" s="153">
        <f>IF(A3272="","",YEAR(A3272))</f>
        <v/>
      </c>
      <c r="C3272" s="153">
        <f>IF(A3272="","",MONTH(A3272))</f>
        <v/>
      </c>
      <c r="D3272" s="153">
        <f>IF(A3272="","",CHOOSE(MONTH(A3272),"Ocak","Şubat","Mart","Nisan","Mayıs","Haziran","Temmuz","Ağustos","Eylül","Ekim","Kasım","Aralık"))</f>
        <v/>
      </c>
      <c r="E3272" s="153">
        <f>IF(A3272="","",ROUNDUP(MONTH(A3272)/3,0))</f>
        <v/>
      </c>
      <c r="F3272" s="153">
        <f>IF(A3272="","",WEEKNUM(A3272,2))</f>
        <v/>
      </c>
      <c r="G3272" s="153">
        <f>IF(A3272="","",WEEKDAY(A3272,2))</f>
        <v/>
      </c>
      <c r="H3272" s="153">
        <f>IF(A3272="","",CHOOSE(WEEKDAY(A3272,2),"Pazartesi","Salı","Çarşamba","Perşembe","Cuma","Cumartesi","Pazar"))</f>
        <v/>
      </c>
    </row>
    <row r="3273" ht="10.5" customHeight="1" s="113">
      <c r="A3273" s="152" t="n">
        <v>45276</v>
      </c>
      <c r="B3273" s="153">
        <f>IF(A3273="","",YEAR(A3273))</f>
        <v/>
      </c>
      <c r="C3273" s="153">
        <f>IF(A3273="","",MONTH(A3273))</f>
        <v/>
      </c>
      <c r="D3273" s="153">
        <f>IF(A3273="","",CHOOSE(MONTH(A3273),"Ocak","Şubat","Mart","Nisan","Mayıs","Haziran","Temmuz","Ağustos","Eylül","Ekim","Kasım","Aralık"))</f>
        <v/>
      </c>
      <c r="E3273" s="153">
        <f>IF(A3273="","",ROUNDUP(MONTH(A3273)/3,0))</f>
        <v/>
      </c>
      <c r="F3273" s="153">
        <f>IF(A3273="","",WEEKNUM(A3273,2))</f>
        <v/>
      </c>
      <c r="G3273" s="153">
        <f>IF(A3273="","",WEEKDAY(A3273,2))</f>
        <v/>
      </c>
      <c r="H3273" s="153">
        <f>IF(A3273="","",CHOOSE(WEEKDAY(A3273,2),"Pazartesi","Salı","Çarşamba","Perşembe","Cuma","Cumartesi","Pazar"))</f>
        <v/>
      </c>
    </row>
    <row r="3274" ht="10.5" customHeight="1" s="113">
      <c r="A3274" s="152" t="n">
        <v>45277</v>
      </c>
      <c r="B3274" s="153">
        <f>IF(A3274="","",YEAR(A3274))</f>
        <v/>
      </c>
      <c r="C3274" s="153">
        <f>IF(A3274="","",MONTH(A3274))</f>
        <v/>
      </c>
      <c r="D3274" s="153">
        <f>IF(A3274="","",CHOOSE(MONTH(A3274),"Ocak","Şubat","Mart","Nisan","Mayıs","Haziran","Temmuz","Ağustos","Eylül","Ekim","Kasım","Aralık"))</f>
        <v/>
      </c>
      <c r="E3274" s="153">
        <f>IF(A3274="","",ROUNDUP(MONTH(A3274)/3,0))</f>
        <v/>
      </c>
      <c r="F3274" s="153">
        <f>IF(A3274="","",WEEKNUM(A3274,2))</f>
        <v/>
      </c>
      <c r="G3274" s="153">
        <f>IF(A3274="","",WEEKDAY(A3274,2))</f>
        <v/>
      </c>
      <c r="H3274" s="153">
        <f>IF(A3274="","",CHOOSE(WEEKDAY(A3274,2),"Pazartesi","Salı","Çarşamba","Perşembe","Cuma","Cumartesi","Pazar"))</f>
        <v/>
      </c>
    </row>
    <row r="3275" ht="10.5" customHeight="1" s="113">
      <c r="A3275" s="152" t="n">
        <v>45278</v>
      </c>
      <c r="B3275" s="153">
        <f>IF(A3275="","",YEAR(A3275))</f>
        <v/>
      </c>
      <c r="C3275" s="153">
        <f>IF(A3275="","",MONTH(A3275))</f>
        <v/>
      </c>
      <c r="D3275" s="153">
        <f>IF(A3275="","",CHOOSE(MONTH(A3275),"Ocak","Şubat","Mart","Nisan","Mayıs","Haziran","Temmuz","Ağustos","Eylül","Ekim","Kasım","Aralık"))</f>
        <v/>
      </c>
      <c r="E3275" s="153">
        <f>IF(A3275="","",ROUNDUP(MONTH(A3275)/3,0))</f>
        <v/>
      </c>
      <c r="F3275" s="153">
        <f>IF(A3275="","",WEEKNUM(A3275,2))</f>
        <v/>
      </c>
      <c r="G3275" s="153">
        <f>IF(A3275="","",WEEKDAY(A3275,2))</f>
        <v/>
      </c>
      <c r="H3275" s="153">
        <f>IF(A3275="","",CHOOSE(WEEKDAY(A3275,2),"Pazartesi","Salı","Çarşamba","Perşembe","Cuma","Cumartesi","Pazar"))</f>
        <v/>
      </c>
    </row>
    <row r="3276" ht="10.5" customHeight="1" s="113">
      <c r="A3276" s="152" t="n">
        <v>45279</v>
      </c>
      <c r="B3276" s="153">
        <f>IF(A3276="","",YEAR(A3276))</f>
        <v/>
      </c>
      <c r="C3276" s="153">
        <f>IF(A3276="","",MONTH(A3276))</f>
        <v/>
      </c>
      <c r="D3276" s="153">
        <f>IF(A3276="","",CHOOSE(MONTH(A3276),"Ocak","Şubat","Mart","Nisan","Mayıs","Haziran","Temmuz","Ağustos","Eylül","Ekim","Kasım","Aralık"))</f>
        <v/>
      </c>
      <c r="E3276" s="153">
        <f>IF(A3276="","",ROUNDUP(MONTH(A3276)/3,0))</f>
        <v/>
      </c>
      <c r="F3276" s="153">
        <f>IF(A3276="","",WEEKNUM(A3276,2))</f>
        <v/>
      </c>
      <c r="G3276" s="153">
        <f>IF(A3276="","",WEEKDAY(A3276,2))</f>
        <v/>
      </c>
      <c r="H3276" s="153">
        <f>IF(A3276="","",CHOOSE(WEEKDAY(A3276,2),"Pazartesi","Salı","Çarşamba","Perşembe","Cuma","Cumartesi","Pazar"))</f>
        <v/>
      </c>
    </row>
    <row r="3277" ht="10.5" customHeight="1" s="113">
      <c r="A3277" s="152" t="n">
        <v>45280</v>
      </c>
      <c r="B3277" s="153">
        <f>IF(A3277="","",YEAR(A3277))</f>
        <v/>
      </c>
      <c r="C3277" s="153">
        <f>IF(A3277="","",MONTH(A3277))</f>
        <v/>
      </c>
      <c r="D3277" s="153">
        <f>IF(A3277="","",CHOOSE(MONTH(A3277),"Ocak","Şubat","Mart","Nisan","Mayıs","Haziran","Temmuz","Ağustos","Eylül","Ekim","Kasım","Aralık"))</f>
        <v/>
      </c>
      <c r="E3277" s="153">
        <f>IF(A3277="","",ROUNDUP(MONTH(A3277)/3,0))</f>
        <v/>
      </c>
      <c r="F3277" s="153">
        <f>IF(A3277="","",WEEKNUM(A3277,2))</f>
        <v/>
      </c>
      <c r="G3277" s="153">
        <f>IF(A3277="","",WEEKDAY(A3277,2))</f>
        <v/>
      </c>
      <c r="H3277" s="153">
        <f>IF(A3277="","",CHOOSE(WEEKDAY(A3277,2),"Pazartesi","Salı","Çarşamba","Perşembe","Cuma","Cumartesi","Pazar"))</f>
        <v/>
      </c>
    </row>
    <row r="3278" ht="10.5" customHeight="1" s="113">
      <c r="A3278" s="152" t="n">
        <v>45281</v>
      </c>
      <c r="B3278" s="153">
        <f>IF(A3278="","",YEAR(A3278))</f>
        <v/>
      </c>
      <c r="C3278" s="153">
        <f>IF(A3278="","",MONTH(A3278))</f>
        <v/>
      </c>
      <c r="D3278" s="153">
        <f>IF(A3278="","",CHOOSE(MONTH(A3278),"Ocak","Şubat","Mart","Nisan","Mayıs","Haziran","Temmuz","Ağustos","Eylül","Ekim","Kasım","Aralık"))</f>
        <v/>
      </c>
      <c r="E3278" s="153">
        <f>IF(A3278="","",ROUNDUP(MONTH(A3278)/3,0))</f>
        <v/>
      </c>
      <c r="F3278" s="153">
        <f>IF(A3278="","",WEEKNUM(A3278,2))</f>
        <v/>
      </c>
      <c r="G3278" s="153">
        <f>IF(A3278="","",WEEKDAY(A3278,2))</f>
        <v/>
      </c>
      <c r="H3278" s="153">
        <f>IF(A3278="","",CHOOSE(WEEKDAY(A3278,2),"Pazartesi","Salı","Çarşamba","Perşembe","Cuma","Cumartesi","Pazar"))</f>
        <v/>
      </c>
    </row>
    <row r="3279" ht="10.5" customHeight="1" s="113">
      <c r="A3279" s="152" t="n">
        <v>45282</v>
      </c>
      <c r="B3279" s="153">
        <f>IF(A3279="","",YEAR(A3279))</f>
        <v/>
      </c>
      <c r="C3279" s="153">
        <f>IF(A3279="","",MONTH(A3279))</f>
        <v/>
      </c>
      <c r="D3279" s="153">
        <f>IF(A3279="","",CHOOSE(MONTH(A3279),"Ocak","Şubat","Mart","Nisan","Mayıs","Haziran","Temmuz","Ağustos","Eylül","Ekim","Kasım","Aralık"))</f>
        <v/>
      </c>
      <c r="E3279" s="153">
        <f>IF(A3279="","",ROUNDUP(MONTH(A3279)/3,0))</f>
        <v/>
      </c>
      <c r="F3279" s="153">
        <f>IF(A3279="","",WEEKNUM(A3279,2))</f>
        <v/>
      </c>
      <c r="G3279" s="153">
        <f>IF(A3279="","",WEEKDAY(A3279,2))</f>
        <v/>
      </c>
      <c r="H3279" s="153">
        <f>IF(A3279="","",CHOOSE(WEEKDAY(A3279,2),"Pazartesi","Salı","Çarşamba","Perşembe","Cuma","Cumartesi","Pazar"))</f>
        <v/>
      </c>
    </row>
    <row r="3280" ht="10.5" customHeight="1" s="113">
      <c r="A3280" s="152" t="n">
        <v>45283</v>
      </c>
      <c r="B3280" s="153">
        <f>IF(A3280="","",YEAR(A3280))</f>
        <v/>
      </c>
      <c r="C3280" s="153">
        <f>IF(A3280="","",MONTH(A3280))</f>
        <v/>
      </c>
      <c r="D3280" s="153">
        <f>IF(A3280="","",CHOOSE(MONTH(A3280),"Ocak","Şubat","Mart","Nisan","Mayıs","Haziran","Temmuz","Ağustos","Eylül","Ekim","Kasım","Aralık"))</f>
        <v/>
      </c>
      <c r="E3280" s="153">
        <f>IF(A3280="","",ROUNDUP(MONTH(A3280)/3,0))</f>
        <v/>
      </c>
      <c r="F3280" s="153">
        <f>IF(A3280="","",WEEKNUM(A3280,2))</f>
        <v/>
      </c>
      <c r="G3280" s="153">
        <f>IF(A3280="","",WEEKDAY(A3280,2))</f>
        <v/>
      </c>
      <c r="H3280" s="153">
        <f>IF(A3280="","",CHOOSE(WEEKDAY(A3280,2),"Pazartesi","Salı","Çarşamba","Perşembe","Cuma","Cumartesi","Pazar"))</f>
        <v/>
      </c>
    </row>
    <row r="3281" ht="10.5" customHeight="1" s="113">
      <c r="A3281" s="152" t="n">
        <v>45284</v>
      </c>
      <c r="B3281" s="153">
        <f>IF(A3281="","",YEAR(A3281))</f>
        <v/>
      </c>
      <c r="C3281" s="153">
        <f>IF(A3281="","",MONTH(A3281))</f>
        <v/>
      </c>
      <c r="D3281" s="153">
        <f>IF(A3281="","",CHOOSE(MONTH(A3281),"Ocak","Şubat","Mart","Nisan","Mayıs","Haziran","Temmuz","Ağustos","Eylül","Ekim","Kasım","Aralık"))</f>
        <v/>
      </c>
      <c r="E3281" s="153">
        <f>IF(A3281="","",ROUNDUP(MONTH(A3281)/3,0))</f>
        <v/>
      </c>
      <c r="F3281" s="153">
        <f>IF(A3281="","",WEEKNUM(A3281,2))</f>
        <v/>
      </c>
      <c r="G3281" s="153">
        <f>IF(A3281="","",WEEKDAY(A3281,2))</f>
        <v/>
      </c>
      <c r="H3281" s="153">
        <f>IF(A3281="","",CHOOSE(WEEKDAY(A3281,2),"Pazartesi","Salı","Çarşamba","Perşembe","Cuma","Cumartesi","Pazar"))</f>
        <v/>
      </c>
    </row>
    <row r="3282" ht="10.5" customHeight="1" s="113">
      <c r="A3282" s="152" t="n">
        <v>45285</v>
      </c>
      <c r="B3282" s="153">
        <f>IF(A3282="","",YEAR(A3282))</f>
        <v/>
      </c>
      <c r="C3282" s="153">
        <f>IF(A3282="","",MONTH(A3282))</f>
        <v/>
      </c>
      <c r="D3282" s="153">
        <f>IF(A3282="","",CHOOSE(MONTH(A3282),"Ocak","Şubat","Mart","Nisan","Mayıs","Haziran","Temmuz","Ağustos","Eylül","Ekim","Kasım","Aralık"))</f>
        <v/>
      </c>
      <c r="E3282" s="153">
        <f>IF(A3282="","",ROUNDUP(MONTH(A3282)/3,0))</f>
        <v/>
      </c>
      <c r="F3282" s="153">
        <f>IF(A3282="","",WEEKNUM(A3282,2))</f>
        <v/>
      </c>
      <c r="G3282" s="153">
        <f>IF(A3282="","",WEEKDAY(A3282,2))</f>
        <v/>
      </c>
      <c r="H3282" s="153">
        <f>IF(A3282="","",CHOOSE(WEEKDAY(A3282,2),"Pazartesi","Salı","Çarşamba","Perşembe","Cuma","Cumartesi","Pazar"))</f>
        <v/>
      </c>
    </row>
    <row r="3283" ht="10.5" customHeight="1" s="113">
      <c r="A3283" s="152" t="n">
        <v>45286</v>
      </c>
      <c r="B3283" s="153">
        <f>IF(A3283="","",YEAR(A3283))</f>
        <v/>
      </c>
      <c r="C3283" s="153">
        <f>IF(A3283="","",MONTH(A3283))</f>
        <v/>
      </c>
      <c r="D3283" s="153">
        <f>IF(A3283="","",CHOOSE(MONTH(A3283),"Ocak","Şubat","Mart","Nisan","Mayıs","Haziran","Temmuz","Ağustos","Eylül","Ekim","Kasım","Aralık"))</f>
        <v/>
      </c>
      <c r="E3283" s="153">
        <f>IF(A3283="","",ROUNDUP(MONTH(A3283)/3,0))</f>
        <v/>
      </c>
      <c r="F3283" s="153">
        <f>IF(A3283="","",WEEKNUM(A3283,2))</f>
        <v/>
      </c>
      <c r="G3283" s="153">
        <f>IF(A3283="","",WEEKDAY(A3283,2))</f>
        <v/>
      </c>
      <c r="H3283" s="153">
        <f>IF(A3283="","",CHOOSE(WEEKDAY(A3283,2),"Pazartesi","Salı","Çarşamba","Perşembe","Cuma","Cumartesi","Pazar"))</f>
        <v/>
      </c>
    </row>
    <row r="3284" ht="10.5" customHeight="1" s="113">
      <c r="A3284" s="152" t="n">
        <v>45287</v>
      </c>
      <c r="B3284" s="153">
        <f>IF(A3284="","",YEAR(A3284))</f>
        <v/>
      </c>
      <c r="C3284" s="153">
        <f>IF(A3284="","",MONTH(A3284))</f>
        <v/>
      </c>
      <c r="D3284" s="153">
        <f>IF(A3284="","",CHOOSE(MONTH(A3284),"Ocak","Şubat","Mart","Nisan","Mayıs","Haziran","Temmuz","Ağustos","Eylül","Ekim","Kasım","Aralık"))</f>
        <v/>
      </c>
      <c r="E3284" s="153">
        <f>IF(A3284="","",ROUNDUP(MONTH(A3284)/3,0))</f>
        <v/>
      </c>
      <c r="F3284" s="153">
        <f>IF(A3284="","",WEEKNUM(A3284,2))</f>
        <v/>
      </c>
      <c r="G3284" s="153">
        <f>IF(A3284="","",WEEKDAY(A3284,2))</f>
        <v/>
      </c>
      <c r="H3284" s="153">
        <f>IF(A3284="","",CHOOSE(WEEKDAY(A3284,2),"Pazartesi","Salı","Çarşamba","Perşembe","Cuma","Cumartesi","Pazar"))</f>
        <v/>
      </c>
    </row>
    <row r="3285" ht="10.5" customHeight="1" s="113">
      <c r="A3285" s="152" t="n">
        <v>45288</v>
      </c>
      <c r="B3285" s="153">
        <f>IF(A3285="","",YEAR(A3285))</f>
        <v/>
      </c>
      <c r="C3285" s="153">
        <f>IF(A3285="","",MONTH(A3285))</f>
        <v/>
      </c>
      <c r="D3285" s="153">
        <f>IF(A3285="","",CHOOSE(MONTH(A3285),"Ocak","Şubat","Mart","Nisan","Mayıs","Haziran","Temmuz","Ağustos","Eylül","Ekim","Kasım","Aralık"))</f>
        <v/>
      </c>
      <c r="E3285" s="153">
        <f>IF(A3285="","",ROUNDUP(MONTH(A3285)/3,0))</f>
        <v/>
      </c>
      <c r="F3285" s="153">
        <f>IF(A3285="","",WEEKNUM(A3285,2))</f>
        <v/>
      </c>
      <c r="G3285" s="153">
        <f>IF(A3285="","",WEEKDAY(A3285,2))</f>
        <v/>
      </c>
      <c r="H3285" s="153">
        <f>IF(A3285="","",CHOOSE(WEEKDAY(A3285,2),"Pazartesi","Salı","Çarşamba","Perşembe","Cuma","Cumartesi","Pazar"))</f>
        <v/>
      </c>
    </row>
    <row r="3286" ht="10.5" customHeight="1" s="113">
      <c r="A3286" s="152" t="n">
        <v>45289</v>
      </c>
      <c r="B3286" s="153">
        <f>IF(A3286="","",YEAR(A3286))</f>
        <v/>
      </c>
      <c r="C3286" s="153">
        <f>IF(A3286="","",MONTH(A3286))</f>
        <v/>
      </c>
      <c r="D3286" s="153">
        <f>IF(A3286="","",CHOOSE(MONTH(A3286),"Ocak","Şubat","Mart","Nisan","Mayıs","Haziran","Temmuz","Ağustos","Eylül","Ekim","Kasım","Aralık"))</f>
        <v/>
      </c>
      <c r="E3286" s="153">
        <f>IF(A3286="","",ROUNDUP(MONTH(A3286)/3,0))</f>
        <v/>
      </c>
      <c r="F3286" s="153">
        <f>IF(A3286="","",WEEKNUM(A3286,2))</f>
        <v/>
      </c>
      <c r="G3286" s="153">
        <f>IF(A3286="","",WEEKDAY(A3286,2))</f>
        <v/>
      </c>
      <c r="H3286" s="153">
        <f>IF(A3286="","",CHOOSE(WEEKDAY(A3286,2),"Pazartesi","Salı","Çarşamba","Perşembe","Cuma","Cumartesi","Pazar"))</f>
        <v/>
      </c>
    </row>
    <row r="3287" ht="10.5" customHeight="1" s="113">
      <c r="A3287" s="152" t="n">
        <v>45290</v>
      </c>
      <c r="B3287" s="153">
        <f>IF(A3287="","",YEAR(A3287))</f>
        <v/>
      </c>
      <c r="C3287" s="153">
        <f>IF(A3287="","",MONTH(A3287))</f>
        <v/>
      </c>
      <c r="D3287" s="153">
        <f>IF(A3287="","",CHOOSE(MONTH(A3287),"Ocak","Şubat","Mart","Nisan","Mayıs","Haziran","Temmuz","Ağustos","Eylül","Ekim","Kasım","Aralık"))</f>
        <v/>
      </c>
      <c r="E3287" s="153">
        <f>IF(A3287="","",ROUNDUP(MONTH(A3287)/3,0))</f>
        <v/>
      </c>
      <c r="F3287" s="153">
        <f>IF(A3287="","",WEEKNUM(A3287,2))</f>
        <v/>
      </c>
      <c r="G3287" s="153">
        <f>IF(A3287="","",WEEKDAY(A3287,2))</f>
        <v/>
      </c>
      <c r="H3287" s="153">
        <f>IF(A3287="","",CHOOSE(WEEKDAY(A3287,2),"Pazartesi","Salı","Çarşamba","Perşembe","Cuma","Cumartesi","Pazar"))</f>
        <v/>
      </c>
    </row>
    <row r="3288" ht="10.5" customHeight="1" s="113">
      <c r="A3288" s="152" t="n">
        <v>45291</v>
      </c>
      <c r="B3288" s="153">
        <f>IF(A3288="","",YEAR(A3288))</f>
        <v/>
      </c>
      <c r="C3288" s="153">
        <f>IF(A3288="","",MONTH(A3288))</f>
        <v/>
      </c>
      <c r="D3288" s="153">
        <f>IF(A3288="","",CHOOSE(MONTH(A3288),"Ocak","Şubat","Mart","Nisan","Mayıs","Haziran","Temmuz","Ağustos","Eylül","Ekim","Kasım","Aralık"))</f>
        <v/>
      </c>
      <c r="E3288" s="153">
        <f>IF(A3288="","",ROUNDUP(MONTH(A3288)/3,0))</f>
        <v/>
      </c>
      <c r="F3288" s="153">
        <f>IF(A3288="","",WEEKNUM(A3288,2))</f>
        <v/>
      </c>
      <c r="G3288" s="153">
        <f>IF(A3288="","",WEEKDAY(A3288,2))</f>
        <v/>
      </c>
      <c r="H3288" s="153">
        <f>IF(A3288="","",CHOOSE(WEEKDAY(A3288,2),"Pazartesi","Salı","Çarşamba","Perşembe","Cuma","Cumartesi","Pazar"))</f>
        <v/>
      </c>
    </row>
    <row r="3289" ht="10.5" customHeight="1" s="113">
      <c r="A3289" s="152" t="n">
        <v>45292</v>
      </c>
      <c r="B3289" s="153">
        <f>IF(A3289="","",YEAR(A3289))</f>
        <v/>
      </c>
      <c r="C3289" s="153">
        <f>IF(A3289="","",MONTH(A3289))</f>
        <v/>
      </c>
      <c r="D3289" s="153">
        <f>IF(A3289="","",CHOOSE(MONTH(A3289),"Ocak","Şubat","Mart","Nisan","Mayıs","Haziran","Temmuz","Ağustos","Eylül","Ekim","Kasım","Aralık"))</f>
        <v/>
      </c>
      <c r="E3289" s="153">
        <f>IF(A3289="","",ROUNDUP(MONTH(A3289)/3,0))</f>
        <v/>
      </c>
      <c r="F3289" s="153">
        <f>IF(A3289="","",WEEKNUM(A3289,2))</f>
        <v/>
      </c>
      <c r="G3289" s="153">
        <f>IF(A3289="","",WEEKDAY(A3289,2))</f>
        <v/>
      </c>
      <c r="H3289" s="153">
        <f>IF(A3289="","",CHOOSE(WEEKDAY(A3289,2),"Pazartesi","Salı","Çarşamba","Perşembe","Cuma","Cumartesi","Pazar"))</f>
        <v/>
      </c>
    </row>
    <row r="3290" ht="10.5" customHeight="1" s="113">
      <c r="A3290" s="152" t="n">
        <v>45293</v>
      </c>
      <c r="B3290" s="153">
        <f>IF(A3290="","",YEAR(A3290))</f>
        <v/>
      </c>
      <c r="C3290" s="153">
        <f>IF(A3290="","",MONTH(A3290))</f>
        <v/>
      </c>
      <c r="D3290" s="153">
        <f>IF(A3290="","",CHOOSE(MONTH(A3290),"Ocak","Şubat","Mart","Nisan","Mayıs","Haziran","Temmuz","Ağustos","Eylül","Ekim","Kasım","Aralık"))</f>
        <v/>
      </c>
      <c r="E3290" s="153">
        <f>IF(A3290="","",ROUNDUP(MONTH(A3290)/3,0))</f>
        <v/>
      </c>
      <c r="F3290" s="153">
        <f>IF(A3290="","",WEEKNUM(A3290,2))</f>
        <v/>
      </c>
      <c r="G3290" s="153">
        <f>IF(A3290="","",WEEKDAY(A3290,2))</f>
        <v/>
      </c>
      <c r="H3290" s="153">
        <f>IF(A3290="","",CHOOSE(WEEKDAY(A3290,2),"Pazartesi","Salı","Çarşamba","Perşembe","Cuma","Cumartesi","Pazar"))</f>
        <v/>
      </c>
    </row>
    <row r="3291" ht="10.5" customHeight="1" s="113">
      <c r="A3291" s="152" t="n">
        <v>45294</v>
      </c>
      <c r="B3291" s="153">
        <f>IF(A3291="","",YEAR(A3291))</f>
        <v/>
      </c>
      <c r="C3291" s="153">
        <f>IF(A3291="","",MONTH(A3291))</f>
        <v/>
      </c>
      <c r="D3291" s="153">
        <f>IF(A3291="","",CHOOSE(MONTH(A3291),"Ocak","Şubat","Mart","Nisan","Mayıs","Haziran","Temmuz","Ağustos","Eylül","Ekim","Kasım","Aralık"))</f>
        <v/>
      </c>
      <c r="E3291" s="153">
        <f>IF(A3291="","",ROUNDUP(MONTH(A3291)/3,0))</f>
        <v/>
      </c>
      <c r="F3291" s="153">
        <f>IF(A3291="","",WEEKNUM(A3291,2))</f>
        <v/>
      </c>
      <c r="G3291" s="153">
        <f>IF(A3291="","",WEEKDAY(A3291,2))</f>
        <v/>
      </c>
      <c r="H3291" s="153">
        <f>IF(A3291="","",CHOOSE(WEEKDAY(A3291,2),"Pazartesi","Salı","Çarşamba","Perşembe","Cuma","Cumartesi","Pazar"))</f>
        <v/>
      </c>
    </row>
    <row r="3292" ht="10.5" customHeight="1" s="113">
      <c r="A3292" s="152" t="n">
        <v>45295</v>
      </c>
      <c r="B3292" s="153">
        <f>IF(A3292="","",YEAR(A3292))</f>
        <v/>
      </c>
      <c r="C3292" s="153">
        <f>IF(A3292="","",MONTH(A3292))</f>
        <v/>
      </c>
      <c r="D3292" s="153">
        <f>IF(A3292="","",CHOOSE(MONTH(A3292),"Ocak","Şubat","Mart","Nisan","Mayıs","Haziran","Temmuz","Ağustos","Eylül","Ekim","Kasım","Aralık"))</f>
        <v/>
      </c>
      <c r="E3292" s="153">
        <f>IF(A3292="","",ROUNDUP(MONTH(A3292)/3,0))</f>
        <v/>
      </c>
      <c r="F3292" s="153">
        <f>IF(A3292="","",WEEKNUM(A3292,2))</f>
        <v/>
      </c>
      <c r="G3292" s="153">
        <f>IF(A3292="","",WEEKDAY(A3292,2))</f>
        <v/>
      </c>
      <c r="H3292" s="153">
        <f>IF(A3292="","",CHOOSE(WEEKDAY(A3292,2),"Pazartesi","Salı","Çarşamba","Perşembe","Cuma","Cumartesi","Pazar"))</f>
        <v/>
      </c>
    </row>
    <row r="3293" ht="10.5" customHeight="1" s="113">
      <c r="A3293" s="152" t="n">
        <v>45296</v>
      </c>
      <c r="B3293" s="153">
        <f>IF(A3293="","",YEAR(A3293))</f>
        <v/>
      </c>
      <c r="C3293" s="153">
        <f>IF(A3293="","",MONTH(A3293))</f>
        <v/>
      </c>
      <c r="D3293" s="153">
        <f>IF(A3293="","",CHOOSE(MONTH(A3293),"Ocak","Şubat","Mart","Nisan","Mayıs","Haziran","Temmuz","Ağustos","Eylül","Ekim","Kasım","Aralık"))</f>
        <v/>
      </c>
      <c r="E3293" s="153">
        <f>IF(A3293="","",ROUNDUP(MONTH(A3293)/3,0))</f>
        <v/>
      </c>
      <c r="F3293" s="153">
        <f>IF(A3293="","",WEEKNUM(A3293,2))</f>
        <v/>
      </c>
      <c r="G3293" s="153">
        <f>IF(A3293="","",WEEKDAY(A3293,2))</f>
        <v/>
      </c>
      <c r="H3293" s="153">
        <f>IF(A3293="","",CHOOSE(WEEKDAY(A3293,2),"Pazartesi","Salı","Çarşamba","Perşembe","Cuma","Cumartesi","Pazar"))</f>
        <v/>
      </c>
    </row>
    <row r="3294" ht="10.5" customHeight="1" s="113">
      <c r="A3294" s="152" t="n">
        <v>45297</v>
      </c>
      <c r="B3294" s="153">
        <f>IF(A3294="","",YEAR(A3294))</f>
        <v/>
      </c>
      <c r="C3294" s="153">
        <f>IF(A3294="","",MONTH(A3294))</f>
        <v/>
      </c>
      <c r="D3294" s="153">
        <f>IF(A3294="","",CHOOSE(MONTH(A3294),"Ocak","Şubat","Mart","Nisan","Mayıs","Haziran","Temmuz","Ağustos","Eylül","Ekim","Kasım","Aralık"))</f>
        <v/>
      </c>
      <c r="E3294" s="153">
        <f>IF(A3294="","",ROUNDUP(MONTH(A3294)/3,0))</f>
        <v/>
      </c>
      <c r="F3294" s="153">
        <f>IF(A3294="","",WEEKNUM(A3294,2))</f>
        <v/>
      </c>
      <c r="G3294" s="153">
        <f>IF(A3294="","",WEEKDAY(A3294,2))</f>
        <v/>
      </c>
      <c r="H3294" s="153">
        <f>IF(A3294="","",CHOOSE(WEEKDAY(A3294,2),"Pazartesi","Salı","Çarşamba","Perşembe","Cuma","Cumartesi","Pazar"))</f>
        <v/>
      </c>
    </row>
    <row r="3295" ht="10.5" customHeight="1" s="113">
      <c r="A3295" s="152" t="n">
        <v>45298</v>
      </c>
      <c r="B3295" s="153">
        <f>IF(A3295="","",YEAR(A3295))</f>
        <v/>
      </c>
      <c r="C3295" s="153">
        <f>IF(A3295="","",MONTH(A3295))</f>
        <v/>
      </c>
      <c r="D3295" s="153">
        <f>IF(A3295="","",CHOOSE(MONTH(A3295),"Ocak","Şubat","Mart","Nisan","Mayıs","Haziran","Temmuz","Ağustos","Eylül","Ekim","Kasım","Aralık"))</f>
        <v/>
      </c>
      <c r="E3295" s="153">
        <f>IF(A3295="","",ROUNDUP(MONTH(A3295)/3,0))</f>
        <v/>
      </c>
      <c r="F3295" s="153">
        <f>IF(A3295="","",WEEKNUM(A3295,2))</f>
        <v/>
      </c>
      <c r="G3295" s="153">
        <f>IF(A3295="","",WEEKDAY(A3295,2))</f>
        <v/>
      </c>
      <c r="H3295" s="153">
        <f>IF(A3295="","",CHOOSE(WEEKDAY(A3295,2),"Pazartesi","Salı","Çarşamba","Perşembe","Cuma","Cumartesi","Pazar"))</f>
        <v/>
      </c>
    </row>
    <row r="3296" ht="10.5" customHeight="1" s="113">
      <c r="A3296" s="152" t="n">
        <v>45299</v>
      </c>
      <c r="B3296" s="153">
        <f>IF(A3296="","",YEAR(A3296))</f>
        <v/>
      </c>
      <c r="C3296" s="153">
        <f>IF(A3296="","",MONTH(A3296))</f>
        <v/>
      </c>
      <c r="D3296" s="153">
        <f>IF(A3296="","",CHOOSE(MONTH(A3296),"Ocak","Şubat","Mart","Nisan","Mayıs","Haziran","Temmuz","Ağustos","Eylül","Ekim","Kasım","Aralık"))</f>
        <v/>
      </c>
      <c r="E3296" s="153">
        <f>IF(A3296="","",ROUNDUP(MONTH(A3296)/3,0))</f>
        <v/>
      </c>
      <c r="F3296" s="153">
        <f>IF(A3296="","",WEEKNUM(A3296,2))</f>
        <v/>
      </c>
      <c r="G3296" s="153">
        <f>IF(A3296="","",WEEKDAY(A3296,2))</f>
        <v/>
      </c>
      <c r="H3296" s="153">
        <f>IF(A3296="","",CHOOSE(WEEKDAY(A3296,2),"Pazartesi","Salı","Çarşamba","Perşembe","Cuma","Cumartesi","Pazar"))</f>
        <v/>
      </c>
    </row>
    <row r="3297" ht="10.5" customHeight="1" s="113">
      <c r="A3297" s="152" t="n">
        <v>45300</v>
      </c>
      <c r="B3297" s="153">
        <f>IF(A3297="","",YEAR(A3297))</f>
        <v/>
      </c>
      <c r="C3297" s="153">
        <f>IF(A3297="","",MONTH(A3297))</f>
        <v/>
      </c>
      <c r="D3297" s="153">
        <f>IF(A3297="","",CHOOSE(MONTH(A3297),"Ocak","Şubat","Mart","Nisan","Mayıs","Haziran","Temmuz","Ağustos","Eylül","Ekim","Kasım","Aralık"))</f>
        <v/>
      </c>
      <c r="E3297" s="153">
        <f>IF(A3297="","",ROUNDUP(MONTH(A3297)/3,0))</f>
        <v/>
      </c>
      <c r="F3297" s="153">
        <f>IF(A3297="","",WEEKNUM(A3297,2))</f>
        <v/>
      </c>
      <c r="G3297" s="153">
        <f>IF(A3297="","",WEEKDAY(A3297,2))</f>
        <v/>
      </c>
      <c r="H3297" s="153">
        <f>IF(A3297="","",CHOOSE(WEEKDAY(A3297,2),"Pazartesi","Salı","Çarşamba","Perşembe","Cuma","Cumartesi","Pazar"))</f>
        <v/>
      </c>
    </row>
    <row r="3298" ht="10.5" customHeight="1" s="113">
      <c r="A3298" s="152" t="n">
        <v>45301</v>
      </c>
      <c r="B3298" s="153">
        <f>IF(A3298="","",YEAR(A3298))</f>
        <v/>
      </c>
      <c r="C3298" s="153">
        <f>IF(A3298="","",MONTH(A3298))</f>
        <v/>
      </c>
      <c r="D3298" s="153">
        <f>IF(A3298="","",CHOOSE(MONTH(A3298),"Ocak","Şubat","Mart","Nisan","Mayıs","Haziran","Temmuz","Ağustos","Eylül","Ekim","Kasım","Aralık"))</f>
        <v/>
      </c>
      <c r="E3298" s="153">
        <f>IF(A3298="","",ROUNDUP(MONTH(A3298)/3,0))</f>
        <v/>
      </c>
      <c r="F3298" s="153">
        <f>IF(A3298="","",WEEKNUM(A3298,2))</f>
        <v/>
      </c>
      <c r="G3298" s="153">
        <f>IF(A3298="","",WEEKDAY(A3298,2))</f>
        <v/>
      </c>
      <c r="H3298" s="153">
        <f>IF(A3298="","",CHOOSE(WEEKDAY(A3298,2),"Pazartesi","Salı","Çarşamba","Perşembe","Cuma","Cumartesi","Pazar"))</f>
        <v/>
      </c>
    </row>
    <row r="3299" ht="10.5" customHeight="1" s="113">
      <c r="A3299" s="152" t="n">
        <v>45302</v>
      </c>
      <c r="B3299" s="153">
        <f>IF(A3299="","",YEAR(A3299))</f>
        <v/>
      </c>
      <c r="C3299" s="153">
        <f>IF(A3299="","",MONTH(A3299))</f>
        <v/>
      </c>
      <c r="D3299" s="153">
        <f>IF(A3299="","",CHOOSE(MONTH(A3299),"Ocak","Şubat","Mart","Nisan","Mayıs","Haziran","Temmuz","Ağustos","Eylül","Ekim","Kasım","Aralık"))</f>
        <v/>
      </c>
      <c r="E3299" s="153">
        <f>IF(A3299="","",ROUNDUP(MONTH(A3299)/3,0))</f>
        <v/>
      </c>
      <c r="F3299" s="153">
        <f>IF(A3299="","",WEEKNUM(A3299,2))</f>
        <v/>
      </c>
      <c r="G3299" s="153">
        <f>IF(A3299="","",WEEKDAY(A3299,2))</f>
        <v/>
      </c>
      <c r="H3299" s="153">
        <f>IF(A3299="","",CHOOSE(WEEKDAY(A3299,2),"Pazartesi","Salı","Çarşamba","Perşembe","Cuma","Cumartesi","Pazar"))</f>
        <v/>
      </c>
    </row>
    <row r="3300" ht="10.5" customHeight="1" s="113">
      <c r="A3300" s="152" t="n">
        <v>45303</v>
      </c>
      <c r="B3300" s="153">
        <f>IF(A3300="","",YEAR(A3300))</f>
        <v/>
      </c>
      <c r="C3300" s="153">
        <f>IF(A3300="","",MONTH(A3300))</f>
        <v/>
      </c>
      <c r="D3300" s="153">
        <f>IF(A3300="","",CHOOSE(MONTH(A3300),"Ocak","Şubat","Mart","Nisan","Mayıs","Haziran","Temmuz","Ağustos","Eylül","Ekim","Kasım","Aralık"))</f>
        <v/>
      </c>
      <c r="E3300" s="153">
        <f>IF(A3300="","",ROUNDUP(MONTH(A3300)/3,0))</f>
        <v/>
      </c>
      <c r="F3300" s="153">
        <f>IF(A3300="","",WEEKNUM(A3300,2))</f>
        <v/>
      </c>
      <c r="G3300" s="153">
        <f>IF(A3300="","",WEEKDAY(A3300,2))</f>
        <v/>
      </c>
      <c r="H3300" s="153">
        <f>IF(A3300="","",CHOOSE(WEEKDAY(A3300,2),"Pazartesi","Salı","Çarşamba","Perşembe","Cuma","Cumartesi","Pazar"))</f>
        <v/>
      </c>
    </row>
    <row r="3301" ht="10.5" customHeight="1" s="113">
      <c r="A3301" s="152" t="n">
        <v>45304</v>
      </c>
      <c r="B3301" s="153">
        <f>IF(A3301="","",YEAR(A3301))</f>
        <v/>
      </c>
      <c r="C3301" s="153">
        <f>IF(A3301="","",MONTH(A3301))</f>
        <v/>
      </c>
      <c r="D3301" s="153">
        <f>IF(A3301="","",CHOOSE(MONTH(A3301),"Ocak","Şubat","Mart","Nisan","Mayıs","Haziran","Temmuz","Ağustos","Eylül","Ekim","Kasım","Aralık"))</f>
        <v/>
      </c>
      <c r="E3301" s="153">
        <f>IF(A3301="","",ROUNDUP(MONTH(A3301)/3,0))</f>
        <v/>
      </c>
      <c r="F3301" s="153">
        <f>IF(A3301="","",WEEKNUM(A3301,2))</f>
        <v/>
      </c>
      <c r="G3301" s="153">
        <f>IF(A3301="","",WEEKDAY(A3301,2))</f>
        <v/>
      </c>
      <c r="H3301" s="153">
        <f>IF(A3301="","",CHOOSE(WEEKDAY(A3301,2),"Pazartesi","Salı","Çarşamba","Perşembe","Cuma","Cumartesi","Pazar"))</f>
        <v/>
      </c>
    </row>
    <row r="3302" ht="10.5" customHeight="1" s="113">
      <c r="A3302" s="152" t="n">
        <v>45305</v>
      </c>
      <c r="B3302" s="153">
        <f>IF(A3302="","",YEAR(A3302))</f>
        <v/>
      </c>
      <c r="C3302" s="153">
        <f>IF(A3302="","",MONTH(A3302))</f>
        <v/>
      </c>
      <c r="D3302" s="153">
        <f>IF(A3302="","",CHOOSE(MONTH(A3302),"Ocak","Şubat","Mart","Nisan","Mayıs","Haziran","Temmuz","Ağustos","Eylül","Ekim","Kasım","Aralık"))</f>
        <v/>
      </c>
      <c r="E3302" s="153">
        <f>IF(A3302="","",ROUNDUP(MONTH(A3302)/3,0))</f>
        <v/>
      </c>
      <c r="F3302" s="153">
        <f>IF(A3302="","",WEEKNUM(A3302,2))</f>
        <v/>
      </c>
      <c r="G3302" s="153">
        <f>IF(A3302="","",WEEKDAY(A3302,2))</f>
        <v/>
      </c>
      <c r="H3302" s="153">
        <f>IF(A3302="","",CHOOSE(WEEKDAY(A3302,2),"Pazartesi","Salı","Çarşamba","Perşembe","Cuma","Cumartesi","Pazar"))</f>
        <v/>
      </c>
    </row>
    <row r="3303" ht="10.5" customHeight="1" s="113">
      <c r="A3303" s="152" t="n">
        <v>45306</v>
      </c>
      <c r="B3303" s="153">
        <f>IF(A3303="","",YEAR(A3303))</f>
        <v/>
      </c>
      <c r="C3303" s="153">
        <f>IF(A3303="","",MONTH(A3303))</f>
        <v/>
      </c>
      <c r="D3303" s="153">
        <f>IF(A3303="","",CHOOSE(MONTH(A3303),"Ocak","Şubat","Mart","Nisan","Mayıs","Haziran","Temmuz","Ağustos","Eylül","Ekim","Kasım","Aralık"))</f>
        <v/>
      </c>
      <c r="E3303" s="153">
        <f>IF(A3303="","",ROUNDUP(MONTH(A3303)/3,0))</f>
        <v/>
      </c>
      <c r="F3303" s="153">
        <f>IF(A3303="","",WEEKNUM(A3303,2))</f>
        <v/>
      </c>
      <c r="G3303" s="153">
        <f>IF(A3303="","",WEEKDAY(A3303,2))</f>
        <v/>
      </c>
      <c r="H3303" s="153">
        <f>IF(A3303="","",CHOOSE(WEEKDAY(A3303,2),"Pazartesi","Salı","Çarşamba","Perşembe","Cuma","Cumartesi","Pazar"))</f>
        <v/>
      </c>
    </row>
    <row r="3304" ht="10.5" customHeight="1" s="113">
      <c r="A3304" s="152" t="n">
        <v>45307</v>
      </c>
      <c r="B3304" s="153">
        <f>IF(A3304="","",YEAR(A3304))</f>
        <v/>
      </c>
      <c r="C3304" s="153">
        <f>IF(A3304="","",MONTH(A3304))</f>
        <v/>
      </c>
      <c r="D3304" s="153">
        <f>IF(A3304="","",CHOOSE(MONTH(A3304),"Ocak","Şubat","Mart","Nisan","Mayıs","Haziran","Temmuz","Ağustos","Eylül","Ekim","Kasım","Aralık"))</f>
        <v/>
      </c>
      <c r="E3304" s="153">
        <f>IF(A3304="","",ROUNDUP(MONTH(A3304)/3,0))</f>
        <v/>
      </c>
      <c r="F3304" s="153">
        <f>IF(A3304="","",WEEKNUM(A3304,2))</f>
        <v/>
      </c>
      <c r="G3304" s="153">
        <f>IF(A3304="","",WEEKDAY(A3304,2))</f>
        <v/>
      </c>
      <c r="H3304" s="153">
        <f>IF(A3304="","",CHOOSE(WEEKDAY(A3304,2),"Pazartesi","Salı","Çarşamba","Perşembe","Cuma","Cumartesi","Pazar"))</f>
        <v/>
      </c>
    </row>
    <row r="3305" ht="10.5" customHeight="1" s="113">
      <c r="A3305" s="152" t="n">
        <v>45308</v>
      </c>
      <c r="B3305" s="153">
        <f>IF(A3305="","",YEAR(A3305))</f>
        <v/>
      </c>
      <c r="C3305" s="153">
        <f>IF(A3305="","",MONTH(A3305))</f>
        <v/>
      </c>
      <c r="D3305" s="153">
        <f>IF(A3305="","",CHOOSE(MONTH(A3305),"Ocak","Şubat","Mart","Nisan","Mayıs","Haziran","Temmuz","Ağustos","Eylül","Ekim","Kasım","Aralık"))</f>
        <v/>
      </c>
      <c r="E3305" s="153">
        <f>IF(A3305="","",ROUNDUP(MONTH(A3305)/3,0))</f>
        <v/>
      </c>
      <c r="F3305" s="153">
        <f>IF(A3305="","",WEEKNUM(A3305,2))</f>
        <v/>
      </c>
      <c r="G3305" s="153">
        <f>IF(A3305="","",WEEKDAY(A3305,2))</f>
        <v/>
      </c>
      <c r="H3305" s="153">
        <f>IF(A3305="","",CHOOSE(WEEKDAY(A3305,2),"Pazartesi","Salı","Çarşamba","Perşembe","Cuma","Cumartesi","Pazar"))</f>
        <v/>
      </c>
    </row>
    <row r="3306" ht="10.5" customHeight="1" s="113">
      <c r="A3306" s="152" t="n">
        <v>45309</v>
      </c>
      <c r="B3306" s="153">
        <f>IF(A3306="","",YEAR(A3306))</f>
        <v/>
      </c>
      <c r="C3306" s="153">
        <f>IF(A3306="","",MONTH(A3306))</f>
        <v/>
      </c>
      <c r="D3306" s="153">
        <f>IF(A3306="","",CHOOSE(MONTH(A3306),"Ocak","Şubat","Mart","Nisan","Mayıs","Haziran","Temmuz","Ağustos","Eylül","Ekim","Kasım","Aralık"))</f>
        <v/>
      </c>
      <c r="E3306" s="153">
        <f>IF(A3306="","",ROUNDUP(MONTH(A3306)/3,0))</f>
        <v/>
      </c>
      <c r="F3306" s="153">
        <f>IF(A3306="","",WEEKNUM(A3306,2))</f>
        <v/>
      </c>
      <c r="G3306" s="153">
        <f>IF(A3306="","",WEEKDAY(A3306,2))</f>
        <v/>
      </c>
      <c r="H3306" s="153">
        <f>IF(A3306="","",CHOOSE(WEEKDAY(A3306,2),"Pazartesi","Salı","Çarşamba","Perşembe","Cuma","Cumartesi","Pazar"))</f>
        <v/>
      </c>
    </row>
    <row r="3307" ht="10.5" customHeight="1" s="113">
      <c r="A3307" s="152" t="n">
        <v>45310</v>
      </c>
      <c r="B3307" s="153">
        <f>IF(A3307="","",YEAR(A3307))</f>
        <v/>
      </c>
      <c r="C3307" s="153">
        <f>IF(A3307="","",MONTH(A3307))</f>
        <v/>
      </c>
      <c r="D3307" s="153">
        <f>IF(A3307="","",CHOOSE(MONTH(A3307),"Ocak","Şubat","Mart","Nisan","Mayıs","Haziran","Temmuz","Ağustos","Eylül","Ekim","Kasım","Aralık"))</f>
        <v/>
      </c>
      <c r="E3307" s="153">
        <f>IF(A3307="","",ROUNDUP(MONTH(A3307)/3,0))</f>
        <v/>
      </c>
      <c r="F3307" s="153">
        <f>IF(A3307="","",WEEKNUM(A3307,2))</f>
        <v/>
      </c>
      <c r="G3307" s="153">
        <f>IF(A3307="","",WEEKDAY(A3307,2))</f>
        <v/>
      </c>
      <c r="H3307" s="153">
        <f>IF(A3307="","",CHOOSE(WEEKDAY(A3307,2),"Pazartesi","Salı","Çarşamba","Perşembe","Cuma","Cumartesi","Pazar"))</f>
        <v/>
      </c>
    </row>
    <row r="3308" ht="10.5" customHeight="1" s="113">
      <c r="A3308" s="152" t="n">
        <v>45311</v>
      </c>
      <c r="B3308" s="153">
        <f>IF(A3308="","",YEAR(A3308))</f>
        <v/>
      </c>
      <c r="C3308" s="153">
        <f>IF(A3308="","",MONTH(A3308))</f>
        <v/>
      </c>
      <c r="D3308" s="153">
        <f>IF(A3308="","",CHOOSE(MONTH(A3308),"Ocak","Şubat","Mart","Nisan","Mayıs","Haziran","Temmuz","Ağustos","Eylül","Ekim","Kasım","Aralık"))</f>
        <v/>
      </c>
      <c r="E3308" s="153">
        <f>IF(A3308="","",ROUNDUP(MONTH(A3308)/3,0))</f>
        <v/>
      </c>
      <c r="F3308" s="153">
        <f>IF(A3308="","",WEEKNUM(A3308,2))</f>
        <v/>
      </c>
      <c r="G3308" s="153">
        <f>IF(A3308="","",WEEKDAY(A3308,2))</f>
        <v/>
      </c>
      <c r="H3308" s="153">
        <f>IF(A3308="","",CHOOSE(WEEKDAY(A3308,2),"Pazartesi","Salı","Çarşamba","Perşembe","Cuma","Cumartesi","Pazar"))</f>
        <v/>
      </c>
    </row>
    <row r="3309" ht="10.5" customHeight="1" s="113">
      <c r="A3309" s="152" t="n">
        <v>45312</v>
      </c>
      <c r="B3309" s="153">
        <f>IF(A3309="","",YEAR(A3309))</f>
        <v/>
      </c>
      <c r="C3309" s="153">
        <f>IF(A3309="","",MONTH(A3309))</f>
        <v/>
      </c>
      <c r="D3309" s="153">
        <f>IF(A3309="","",CHOOSE(MONTH(A3309),"Ocak","Şubat","Mart","Nisan","Mayıs","Haziran","Temmuz","Ağustos","Eylül","Ekim","Kasım","Aralık"))</f>
        <v/>
      </c>
      <c r="E3309" s="153">
        <f>IF(A3309="","",ROUNDUP(MONTH(A3309)/3,0))</f>
        <v/>
      </c>
      <c r="F3309" s="153">
        <f>IF(A3309="","",WEEKNUM(A3309,2))</f>
        <v/>
      </c>
      <c r="G3309" s="153">
        <f>IF(A3309="","",WEEKDAY(A3309,2))</f>
        <v/>
      </c>
      <c r="H3309" s="153">
        <f>IF(A3309="","",CHOOSE(WEEKDAY(A3309,2),"Pazartesi","Salı","Çarşamba","Perşembe","Cuma","Cumartesi","Pazar"))</f>
        <v/>
      </c>
    </row>
    <row r="3310" ht="10.5" customHeight="1" s="113">
      <c r="A3310" s="152" t="n">
        <v>45313</v>
      </c>
      <c r="B3310" s="153">
        <f>IF(A3310="","",YEAR(A3310))</f>
        <v/>
      </c>
      <c r="C3310" s="153">
        <f>IF(A3310="","",MONTH(A3310))</f>
        <v/>
      </c>
      <c r="D3310" s="153">
        <f>IF(A3310="","",CHOOSE(MONTH(A3310),"Ocak","Şubat","Mart","Nisan","Mayıs","Haziran","Temmuz","Ağustos","Eylül","Ekim","Kasım","Aralık"))</f>
        <v/>
      </c>
      <c r="E3310" s="153">
        <f>IF(A3310="","",ROUNDUP(MONTH(A3310)/3,0))</f>
        <v/>
      </c>
      <c r="F3310" s="153">
        <f>IF(A3310="","",WEEKNUM(A3310,2))</f>
        <v/>
      </c>
      <c r="G3310" s="153">
        <f>IF(A3310="","",WEEKDAY(A3310,2))</f>
        <v/>
      </c>
      <c r="H3310" s="153">
        <f>IF(A3310="","",CHOOSE(WEEKDAY(A3310,2),"Pazartesi","Salı","Çarşamba","Perşembe","Cuma","Cumartesi","Pazar"))</f>
        <v/>
      </c>
    </row>
    <row r="3311" ht="10.5" customHeight="1" s="113">
      <c r="A3311" s="152" t="n">
        <v>45314</v>
      </c>
      <c r="B3311" s="153">
        <f>IF(A3311="","",YEAR(A3311))</f>
        <v/>
      </c>
      <c r="C3311" s="153">
        <f>IF(A3311="","",MONTH(A3311))</f>
        <v/>
      </c>
      <c r="D3311" s="153">
        <f>IF(A3311="","",CHOOSE(MONTH(A3311),"Ocak","Şubat","Mart","Nisan","Mayıs","Haziran","Temmuz","Ağustos","Eylül","Ekim","Kasım","Aralık"))</f>
        <v/>
      </c>
      <c r="E3311" s="153">
        <f>IF(A3311="","",ROUNDUP(MONTH(A3311)/3,0))</f>
        <v/>
      </c>
      <c r="F3311" s="153">
        <f>IF(A3311="","",WEEKNUM(A3311,2))</f>
        <v/>
      </c>
      <c r="G3311" s="153">
        <f>IF(A3311="","",WEEKDAY(A3311,2))</f>
        <v/>
      </c>
      <c r="H3311" s="153">
        <f>IF(A3311="","",CHOOSE(WEEKDAY(A3311,2),"Pazartesi","Salı","Çarşamba","Perşembe","Cuma","Cumartesi","Pazar"))</f>
        <v/>
      </c>
    </row>
    <row r="3312" ht="10.5" customHeight="1" s="113">
      <c r="A3312" s="152" t="n">
        <v>45315</v>
      </c>
      <c r="B3312" s="153">
        <f>IF(A3312="","",YEAR(A3312))</f>
        <v/>
      </c>
      <c r="C3312" s="153">
        <f>IF(A3312="","",MONTH(A3312))</f>
        <v/>
      </c>
      <c r="D3312" s="153">
        <f>IF(A3312="","",CHOOSE(MONTH(A3312),"Ocak","Şubat","Mart","Nisan","Mayıs","Haziran","Temmuz","Ağustos","Eylül","Ekim","Kasım","Aralık"))</f>
        <v/>
      </c>
      <c r="E3312" s="153">
        <f>IF(A3312="","",ROUNDUP(MONTH(A3312)/3,0))</f>
        <v/>
      </c>
      <c r="F3312" s="153">
        <f>IF(A3312="","",WEEKNUM(A3312,2))</f>
        <v/>
      </c>
      <c r="G3312" s="153">
        <f>IF(A3312="","",WEEKDAY(A3312,2))</f>
        <v/>
      </c>
      <c r="H3312" s="153">
        <f>IF(A3312="","",CHOOSE(WEEKDAY(A3312,2),"Pazartesi","Salı","Çarşamba","Perşembe","Cuma","Cumartesi","Pazar"))</f>
        <v/>
      </c>
    </row>
    <row r="3313" ht="10.5" customHeight="1" s="113">
      <c r="A3313" s="152" t="n">
        <v>45316</v>
      </c>
      <c r="B3313" s="153">
        <f>IF(A3313="","",YEAR(A3313))</f>
        <v/>
      </c>
      <c r="C3313" s="153">
        <f>IF(A3313="","",MONTH(A3313))</f>
        <v/>
      </c>
      <c r="D3313" s="153">
        <f>IF(A3313="","",CHOOSE(MONTH(A3313),"Ocak","Şubat","Mart","Nisan","Mayıs","Haziran","Temmuz","Ağustos","Eylül","Ekim","Kasım","Aralık"))</f>
        <v/>
      </c>
      <c r="E3313" s="153">
        <f>IF(A3313="","",ROUNDUP(MONTH(A3313)/3,0))</f>
        <v/>
      </c>
      <c r="F3313" s="153">
        <f>IF(A3313="","",WEEKNUM(A3313,2))</f>
        <v/>
      </c>
      <c r="G3313" s="153">
        <f>IF(A3313="","",WEEKDAY(A3313,2))</f>
        <v/>
      </c>
      <c r="H3313" s="153">
        <f>IF(A3313="","",CHOOSE(WEEKDAY(A3313,2),"Pazartesi","Salı","Çarşamba","Perşembe","Cuma","Cumartesi","Pazar"))</f>
        <v/>
      </c>
    </row>
    <row r="3314" ht="10.5" customHeight="1" s="113">
      <c r="A3314" s="152" t="n">
        <v>45317</v>
      </c>
      <c r="B3314" s="153">
        <f>IF(A3314="","",YEAR(A3314))</f>
        <v/>
      </c>
      <c r="C3314" s="153">
        <f>IF(A3314="","",MONTH(A3314))</f>
        <v/>
      </c>
      <c r="D3314" s="153">
        <f>IF(A3314="","",CHOOSE(MONTH(A3314),"Ocak","Şubat","Mart","Nisan","Mayıs","Haziran","Temmuz","Ağustos","Eylül","Ekim","Kasım","Aralık"))</f>
        <v/>
      </c>
      <c r="E3314" s="153">
        <f>IF(A3314="","",ROUNDUP(MONTH(A3314)/3,0))</f>
        <v/>
      </c>
      <c r="F3314" s="153">
        <f>IF(A3314="","",WEEKNUM(A3314,2))</f>
        <v/>
      </c>
      <c r="G3314" s="153">
        <f>IF(A3314="","",WEEKDAY(A3314,2))</f>
        <v/>
      </c>
      <c r="H3314" s="153">
        <f>IF(A3314="","",CHOOSE(WEEKDAY(A3314,2),"Pazartesi","Salı","Çarşamba","Perşembe","Cuma","Cumartesi","Pazar"))</f>
        <v/>
      </c>
    </row>
    <row r="3315" ht="10.5" customHeight="1" s="113">
      <c r="A3315" s="152" t="n">
        <v>45318</v>
      </c>
      <c r="B3315" s="153">
        <f>IF(A3315="","",YEAR(A3315))</f>
        <v/>
      </c>
      <c r="C3315" s="153">
        <f>IF(A3315="","",MONTH(A3315))</f>
        <v/>
      </c>
      <c r="D3315" s="153">
        <f>IF(A3315="","",CHOOSE(MONTH(A3315),"Ocak","Şubat","Mart","Nisan","Mayıs","Haziran","Temmuz","Ağustos","Eylül","Ekim","Kasım","Aralık"))</f>
        <v/>
      </c>
      <c r="E3315" s="153">
        <f>IF(A3315="","",ROUNDUP(MONTH(A3315)/3,0))</f>
        <v/>
      </c>
      <c r="F3315" s="153">
        <f>IF(A3315="","",WEEKNUM(A3315,2))</f>
        <v/>
      </c>
      <c r="G3315" s="153">
        <f>IF(A3315="","",WEEKDAY(A3315,2))</f>
        <v/>
      </c>
      <c r="H3315" s="153">
        <f>IF(A3315="","",CHOOSE(WEEKDAY(A3315,2),"Pazartesi","Salı","Çarşamba","Perşembe","Cuma","Cumartesi","Pazar"))</f>
        <v/>
      </c>
    </row>
    <row r="3316" ht="10.5" customHeight="1" s="113">
      <c r="A3316" s="152" t="n">
        <v>45319</v>
      </c>
      <c r="B3316" s="153">
        <f>IF(A3316="","",YEAR(A3316))</f>
        <v/>
      </c>
      <c r="C3316" s="153">
        <f>IF(A3316="","",MONTH(A3316))</f>
        <v/>
      </c>
      <c r="D3316" s="153">
        <f>IF(A3316="","",CHOOSE(MONTH(A3316),"Ocak","Şubat","Mart","Nisan","Mayıs","Haziran","Temmuz","Ağustos","Eylül","Ekim","Kasım","Aralık"))</f>
        <v/>
      </c>
      <c r="E3316" s="153">
        <f>IF(A3316="","",ROUNDUP(MONTH(A3316)/3,0))</f>
        <v/>
      </c>
      <c r="F3316" s="153">
        <f>IF(A3316="","",WEEKNUM(A3316,2))</f>
        <v/>
      </c>
      <c r="G3316" s="153">
        <f>IF(A3316="","",WEEKDAY(A3316,2))</f>
        <v/>
      </c>
      <c r="H3316" s="153">
        <f>IF(A3316="","",CHOOSE(WEEKDAY(A3316,2),"Pazartesi","Salı","Çarşamba","Perşembe","Cuma","Cumartesi","Pazar"))</f>
        <v/>
      </c>
    </row>
    <row r="3317" ht="10.5" customHeight="1" s="113">
      <c r="A3317" s="152" t="n">
        <v>45320</v>
      </c>
      <c r="B3317" s="153">
        <f>IF(A3317="","",YEAR(A3317))</f>
        <v/>
      </c>
      <c r="C3317" s="153">
        <f>IF(A3317="","",MONTH(A3317))</f>
        <v/>
      </c>
      <c r="D3317" s="153">
        <f>IF(A3317="","",CHOOSE(MONTH(A3317),"Ocak","Şubat","Mart","Nisan","Mayıs","Haziran","Temmuz","Ağustos","Eylül","Ekim","Kasım","Aralık"))</f>
        <v/>
      </c>
      <c r="E3317" s="153">
        <f>IF(A3317="","",ROUNDUP(MONTH(A3317)/3,0))</f>
        <v/>
      </c>
      <c r="F3317" s="153">
        <f>IF(A3317="","",WEEKNUM(A3317,2))</f>
        <v/>
      </c>
      <c r="G3317" s="153">
        <f>IF(A3317="","",WEEKDAY(A3317,2))</f>
        <v/>
      </c>
      <c r="H3317" s="153">
        <f>IF(A3317="","",CHOOSE(WEEKDAY(A3317,2),"Pazartesi","Salı","Çarşamba","Perşembe","Cuma","Cumartesi","Pazar"))</f>
        <v/>
      </c>
    </row>
    <row r="3318" ht="10.5" customHeight="1" s="113">
      <c r="A3318" s="152" t="n">
        <v>45321</v>
      </c>
      <c r="B3318" s="153">
        <f>IF(A3318="","",YEAR(A3318))</f>
        <v/>
      </c>
      <c r="C3318" s="153">
        <f>IF(A3318="","",MONTH(A3318))</f>
        <v/>
      </c>
      <c r="D3318" s="153">
        <f>IF(A3318="","",CHOOSE(MONTH(A3318),"Ocak","Şubat","Mart","Nisan","Mayıs","Haziran","Temmuz","Ağustos","Eylül","Ekim","Kasım","Aralık"))</f>
        <v/>
      </c>
      <c r="E3318" s="153">
        <f>IF(A3318="","",ROUNDUP(MONTH(A3318)/3,0))</f>
        <v/>
      </c>
      <c r="F3318" s="153">
        <f>IF(A3318="","",WEEKNUM(A3318,2))</f>
        <v/>
      </c>
      <c r="G3318" s="153">
        <f>IF(A3318="","",WEEKDAY(A3318,2))</f>
        <v/>
      </c>
      <c r="H3318" s="153">
        <f>IF(A3318="","",CHOOSE(WEEKDAY(A3318,2),"Pazartesi","Salı","Çarşamba","Perşembe","Cuma","Cumartesi","Pazar"))</f>
        <v/>
      </c>
    </row>
    <row r="3319" ht="10.5" customHeight="1" s="113">
      <c r="A3319" s="152" t="n">
        <v>45322</v>
      </c>
      <c r="B3319" s="153">
        <f>IF(A3319="","",YEAR(A3319))</f>
        <v/>
      </c>
      <c r="C3319" s="153">
        <f>IF(A3319="","",MONTH(A3319))</f>
        <v/>
      </c>
      <c r="D3319" s="153">
        <f>IF(A3319="","",CHOOSE(MONTH(A3319),"Ocak","Şubat","Mart","Nisan","Mayıs","Haziran","Temmuz","Ağustos","Eylül","Ekim","Kasım","Aralık"))</f>
        <v/>
      </c>
      <c r="E3319" s="153">
        <f>IF(A3319="","",ROUNDUP(MONTH(A3319)/3,0))</f>
        <v/>
      </c>
      <c r="F3319" s="153">
        <f>IF(A3319="","",WEEKNUM(A3319,2))</f>
        <v/>
      </c>
      <c r="G3319" s="153">
        <f>IF(A3319="","",WEEKDAY(A3319,2))</f>
        <v/>
      </c>
      <c r="H3319" s="153">
        <f>IF(A3319="","",CHOOSE(WEEKDAY(A3319,2),"Pazartesi","Salı","Çarşamba","Perşembe","Cuma","Cumartesi","Pazar"))</f>
        <v/>
      </c>
    </row>
    <row r="3320" ht="10.5" customHeight="1" s="113">
      <c r="A3320" s="152" t="n">
        <v>45323</v>
      </c>
      <c r="B3320" s="153">
        <f>IF(A3320="","",YEAR(A3320))</f>
        <v/>
      </c>
      <c r="C3320" s="153">
        <f>IF(A3320="","",MONTH(A3320))</f>
        <v/>
      </c>
      <c r="D3320" s="153">
        <f>IF(A3320="","",CHOOSE(MONTH(A3320),"Ocak","Şubat","Mart","Nisan","Mayıs","Haziran","Temmuz","Ağustos","Eylül","Ekim","Kasım","Aralık"))</f>
        <v/>
      </c>
      <c r="E3320" s="153">
        <f>IF(A3320="","",ROUNDUP(MONTH(A3320)/3,0))</f>
        <v/>
      </c>
      <c r="F3320" s="153">
        <f>IF(A3320="","",WEEKNUM(A3320,2))</f>
        <v/>
      </c>
      <c r="G3320" s="153">
        <f>IF(A3320="","",WEEKDAY(A3320,2))</f>
        <v/>
      </c>
      <c r="H3320" s="153">
        <f>IF(A3320="","",CHOOSE(WEEKDAY(A3320,2),"Pazartesi","Salı","Çarşamba","Perşembe","Cuma","Cumartesi","Pazar"))</f>
        <v/>
      </c>
    </row>
    <row r="3321" ht="10.5" customHeight="1" s="113">
      <c r="A3321" s="152" t="n">
        <v>45324</v>
      </c>
      <c r="B3321" s="153">
        <f>IF(A3321="","",YEAR(A3321))</f>
        <v/>
      </c>
      <c r="C3321" s="153">
        <f>IF(A3321="","",MONTH(A3321))</f>
        <v/>
      </c>
      <c r="D3321" s="153">
        <f>IF(A3321="","",CHOOSE(MONTH(A3321),"Ocak","Şubat","Mart","Nisan","Mayıs","Haziran","Temmuz","Ağustos","Eylül","Ekim","Kasım","Aralık"))</f>
        <v/>
      </c>
      <c r="E3321" s="153">
        <f>IF(A3321="","",ROUNDUP(MONTH(A3321)/3,0))</f>
        <v/>
      </c>
      <c r="F3321" s="153">
        <f>IF(A3321="","",WEEKNUM(A3321,2))</f>
        <v/>
      </c>
      <c r="G3321" s="153">
        <f>IF(A3321="","",WEEKDAY(A3321,2))</f>
        <v/>
      </c>
      <c r="H3321" s="153">
        <f>IF(A3321="","",CHOOSE(WEEKDAY(A3321,2),"Pazartesi","Salı","Çarşamba","Perşembe","Cuma","Cumartesi","Pazar"))</f>
        <v/>
      </c>
    </row>
    <row r="3322" ht="10.5" customHeight="1" s="113">
      <c r="A3322" s="152" t="n">
        <v>45325</v>
      </c>
      <c r="B3322" s="153">
        <f>IF(A3322="","",YEAR(A3322))</f>
        <v/>
      </c>
      <c r="C3322" s="153">
        <f>IF(A3322="","",MONTH(A3322))</f>
        <v/>
      </c>
      <c r="D3322" s="153">
        <f>IF(A3322="","",CHOOSE(MONTH(A3322),"Ocak","Şubat","Mart","Nisan","Mayıs","Haziran","Temmuz","Ağustos","Eylül","Ekim","Kasım","Aralık"))</f>
        <v/>
      </c>
      <c r="E3322" s="153">
        <f>IF(A3322="","",ROUNDUP(MONTH(A3322)/3,0))</f>
        <v/>
      </c>
      <c r="F3322" s="153">
        <f>IF(A3322="","",WEEKNUM(A3322,2))</f>
        <v/>
      </c>
      <c r="G3322" s="153">
        <f>IF(A3322="","",WEEKDAY(A3322,2))</f>
        <v/>
      </c>
      <c r="H3322" s="153">
        <f>IF(A3322="","",CHOOSE(WEEKDAY(A3322,2),"Pazartesi","Salı","Çarşamba","Perşembe","Cuma","Cumartesi","Pazar"))</f>
        <v/>
      </c>
    </row>
    <row r="3323" ht="10.5" customHeight="1" s="113">
      <c r="A3323" s="152" t="n">
        <v>45326</v>
      </c>
      <c r="B3323" s="153">
        <f>IF(A3323="","",YEAR(A3323))</f>
        <v/>
      </c>
      <c r="C3323" s="153">
        <f>IF(A3323="","",MONTH(A3323))</f>
        <v/>
      </c>
      <c r="D3323" s="153">
        <f>IF(A3323="","",CHOOSE(MONTH(A3323),"Ocak","Şubat","Mart","Nisan","Mayıs","Haziran","Temmuz","Ağustos","Eylül","Ekim","Kasım","Aralık"))</f>
        <v/>
      </c>
      <c r="E3323" s="153">
        <f>IF(A3323="","",ROUNDUP(MONTH(A3323)/3,0))</f>
        <v/>
      </c>
      <c r="F3323" s="153">
        <f>IF(A3323="","",WEEKNUM(A3323,2))</f>
        <v/>
      </c>
      <c r="G3323" s="153">
        <f>IF(A3323="","",WEEKDAY(A3323,2))</f>
        <v/>
      </c>
      <c r="H3323" s="153">
        <f>IF(A3323="","",CHOOSE(WEEKDAY(A3323,2),"Pazartesi","Salı","Çarşamba","Perşembe","Cuma","Cumartesi","Pazar"))</f>
        <v/>
      </c>
    </row>
    <row r="3324" ht="10.5" customHeight="1" s="113">
      <c r="A3324" s="152" t="n">
        <v>45327</v>
      </c>
      <c r="B3324" s="153">
        <f>IF(A3324="","",YEAR(A3324))</f>
        <v/>
      </c>
      <c r="C3324" s="153">
        <f>IF(A3324="","",MONTH(A3324))</f>
        <v/>
      </c>
      <c r="D3324" s="153">
        <f>IF(A3324="","",CHOOSE(MONTH(A3324),"Ocak","Şubat","Mart","Nisan","Mayıs","Haziran","Temmuz","Ağustos","Eylül","Ekim","Kasım","Aralık"))</f>
        <v/>
      </c>
      <c r="E3324" s="153">
        <f>IF(A3324="","",ROUNDUP(MONTH(A3324)/3,0))</f>
        <v/>
      </c>
      <c r="F3324" s="153">
        <f>IF(A3324="","",WEEKNUM(A3324,2))</f>
        <v/>
      </c>
      <c r="G3324" s="153">
        <f>IF(A3324="","",WEEKDAY(A3324,2))</f>
        <v/>
      </c>
      <c r="H3324" s="153">
        <f>IF(A3324="","",CHOOSE(WEEKDAY(A3324,2),"Pazartesi","Salı","Çarşamba","Perşembe","Cuma","Cumartesi","Pazar"))</f>
        <v/>
      </c>
    </row>
    <row r="3325" ht="10.5" customHeight="1" s="113">
      <c r="A3325" s="152" t="n">
        <v>45328</v>
      </c>
      <c r="B3325" s="153">
        <f>IF(A3325="","",YEAR(A3325))</f>
        <v/>
      </c>
      <c r="C3325" s="153">
        <f>IF(A3325="","",MONTH(A3325))</f>
        <v/>
      </c>
      <c r="D3325" s="153">
        <f>IF(A3325="","",CHOOSE(MONTH(A3325),"Ocak","Şubat","Mart","Nisan","Mayıs","Haziran","Temmuz","Ağustos","Eylül","Ekim","Kasım","Aralık"))</f>
        <v/>
      </c>
      <c r="E3325" s="153">
        <f>IF(A3325="","",ROUNDUP(MONTH(A3325)/3,0))</f>
        <v/>
      </c>
      <c r="F3325" s="153">
        <f>IF(A3325="","",WEEKNUM(A3325,2))</f>
        <v/>
      </c>
      <c r="G3325" s="153">
        <f>IF(A3325="","",WEEKDAY(A3325,2))</f>
        <v/>
      </c>
      <c r="H3325" s="153">
        <f>IF(A3325="","",CHOOSE(WEEKDAY(A3325,2),"Pazartesi","Salı","Çarşamba","Perşembe","Cuma","Cumartesi","Pazar"))</f>
        <v/>
      </c>
    </row>
    <row r="3326" ht="10.5" customHeight="1" s="113">
      <c r="A3326" s="152" t="n">
        <v>45329</v>
      </c>
      <c r="B3326" s="153">
        <f>IF(A3326="","",YEAR(A3326))</f>
        <v/>
      </c>
      <c r="C3326" s="153">
        <f>IF(A3326="","",MONTH(A3326))</f>
        <v/>
      </c>
      <c r="D3326" s="153">
        <f>IF(A3326="","",CHOOSE(MONTH(A3326),"Ocak","Şubat","Mart","Nisan","Mayıs","Haziran","Temmuz","Ağustos","Eylül","Ekim","Kasım","Aralık"))</f>
        <v/>
      </c>
      <c r="E3326" s="153">
        <f>IF(A3326="","",ROUNDUP(MONTH(A3326)/3,0))</f>
        <v/>
      </c>
      <c r="F3326" s="153">
        <f>IF(A3326="","",WEEKNUM(A3326,2))</f>
        <v/>
      </c>
      <c r="G3326" s="153">
        <f>IF(A3326="","",WEEKDAY(A3326,2))</f>
        <v/>
      </c>
      <c r="H3326" s="153">
        <f>IF(A3326="","",CHOOSE(WEEKDAY(A3326,2),"Pazartesi","Salı","Çarşamba","Perşembe","Cuma","Cumartesi","Pazar"))</f>
        <v/>
      </c>
    </row>
    <row r="3327" ht="10.5" customHeight="1" s="113">
      <c r="A3327" s="152" t="n">
        <v>45330</v>
      </c>
      <c r="B3327" s="153">
        <f>IF(A3327="","",YEAR(A3327))</f>
        <v/>
      </c>
      <c r="C3327" s="153">
        <f>IF(A3327="","",MONTH(A3327))</f>
        <v/>
      </c>
      <c r="D3327" s="153">
        <f>IF(A3327="","",CHOOSE(MONTH(A3327),"Ocak","Şubat","Mart","Nisan","Mayıs","Haziran","Temmuz","Ağustos","Eylül","Ekim","Kasım","Aralık"))</f>
        <v/>
      </c>
      <c r="E3327" s="153">
        <f>IF(A3327="","",ROUNDUP(MONTH(A3327)/3,0))</f>
        <v/>
      </c>
      <c r="F3327" s="153">
        <f>IF(A3327="","",WEEKNUM(A3327,2))</f>
        <v/>
      </c>
      <c r="G3327" s="153">
        <f>IF(A3327="","",WEEKDAY(A3327,2))</f>
        <v/>
      </c>
      <c r="H3327" s="153">
        <f>IF(A3327="","",CHOOSE(WEEKDAY(A3327,2),"Pazartesi","Salı","Çarşamba","Perşembe","Cuma","Cumartesi","Pazar"))</f>
        <v/>
      </c>
    </row>
    <row r="3328" ht="10.5" customHeight="1" s="113">
      <c r="A3328" s="152" t="n">
        <v>45331</v>
      </c>
      <c r="B3328" s="153">
        <f>IF(A3328="","",YEAR(A3328))</f>
        <v/>
      </c>
      <c r="C3328" s="153">
        <f>IF(A3328="","",MONTH(A3328))</f>
        <v/>
      </c>
      <c r="D3328" s="153">
        <f>IF(A3328="","",CHOOSE(MONTH(A3328),"Ocak","Şubat","Mart","Nisan","Mayıs","Haziran","Temmuz","Ağustos","Eylül","Ekim","Kasım","Aralık"))</f>
        <v/>
      </c>
      <c r="E3328" s="153">
        <f>IF(A3328="","",ROUNDUP(MONTH(A3328)/3,0))</f>
        <v/>
      </c>
      <c r="F3328" s="153">
        <f>IF(A3328="","",WEEKNUM(A3328,2))</f>
        <v/>
      </c>
      <c r="G3328" s="153">
        <f>IF(A3328="","",WEEKDAY(A3328,2))</f>
        <v/>
      </c>
      <c r="H3328" s="153">
        <f>IF(A3328="","",CHOOSE(WEEKDAY(A3328,2),"Pazartesi","Salı","Çarşamba","Perşembe","Cuma","Cumartesi","Pazar"))</f>
        <v/>
      </c>
    </row>
    <row r="3329" ht="10.5" customHeight="1" s="113">
      <c r="A3329" s="152" t="n">
        <v>45332</v>
      </c>
      <c r="B3329" s="153">
        <f>IF(A3329="","",YEAR(A3329))</f>
        <v/>
      </c>
      <c r="C3329" s="153">
        <f>IF(A3329="","",MONTH(A3329))</f>
        <v/>
      </c>
      <c r="D3329" s="153">
        <f>IF(A3329="","",CHOOSE(MONTH(A3329),"Ocak","Şubat","Mart","Nisan","Mayıs","Haziran","Temmuz","Ağustos","Eylül","Ekim","Kasım","Aralık"))</f>
        <v/>
      </c>
      <c r="E3329" s="153">
        <f>IF(A3329="","",ROUNDUP(MONTH(A3329)/3,0))</f>
        <v/>
      </c>
      <c r="F3329" s="153">
        <f>IF(A3329="","",WEEKNUM(A3329,2))</f>
        <v/>
      </c>
      <c r="G3329" s="153">
        <f>IF(A3329="","",WEEKDAY(A3329,2))</f>
        <v/>
      </c>
      <c r="H3329" s="153">
        <f>IF(A3329="","",CHOOSE(WEEKDAY(A3329,2),"Pazartesi","Salı","Çarşamba","Perşembe","Cuma","Cumartesi","Pazar"))</f>
        <v/>
      </c>
    </row>
    <row r="3330" ht="10.5" customHeight="1" s="113">
      <c r="A3330" s="152" t="n">
        <v>45333</v>
      </c>
      <c r="B3330" s="153">
        <f>IF(A3330="","",YEAR(A3330))</f>
        <v/>
      </c>
      <c r="C3330" s="153">
        <f>IF(A3330="","",MONTH(A3330))</f>
        <v/>
      </c>
      <c r="D3330" s="153">
        <f>IF(A3330="","",CHOOSE(MONTH(A3330),"Ocak","Şubat","Mart","Nisan","Mayıs","Haziran","Temmuz","Ağustos","Eylül","Ekim","Kasım","Aralık"))</f>
        <v/>
      </c>
      <c r="E3330" s="153">
        <f>IF(A3330="","",ROUNDUP(MONTH(A3330)/3,0))</f>
        <v/>
      </c>
      <c r="F3330" s="153">
        <f>IF(A3330="","",WEEKNUM(A3330,2))</f>
        <v/>
      </c>
      <c r="G3330" s="153">
        <f>IF(A3330="","",WEEKDAY(A3330,2))</f>
        <v/>
      </c>
      <c r="H3330" s="153">
        <f>IF(A3330="","",CHOOSE(WEEKDAY(A3330,2),"Pazartesi","Salı","Çarşamba","Perşembe","Cuma","Cumartesi","Pazar"))</f>
        <v/>
      </c>
    </row>
    <row r="3331" ht="10.5" customHeight="1" s="113">
      <c r="A3331" s="152" t="n">
        <v>45334</v>
      </c>
      <c r="B3331" s="153">
        <f>IF(A3331="","",YEAR(A3331))</f>
        <v/>
      </c>
      <c r="C3331" s="153">
        <f>IF(A3331="","",MONTH(A3331))</f>
        <v/>
      </c>
      <c r="D3331" s="153">
        <f>IF(A3331="","",CHOOSE(MONTH(A3331),"Ocak","Şubat","Mart","Nisan","Mayıs","Haziran","Temmuz","Ağustos","Eylül","Ekim","Kasım","Aralık"))</f>
        <v/>
      </c>
      <c r="E3331" s="153">
        <f>IF(A3331="","",ROUNDUP(MONTH(A3331)/3,0))</f>
        <v/>
      </c>
      <c r="F3331" s="153">
        <f>IF(A3331="","",WEEKNUM(A3331,2))</f>
        <v/>
      </c>
      <c r="G3331" s="153">
        <f>IF(A3331="","",WEEKDAY(A3331,2))</f>
        <v/>
      </c>
      <c r="H3331" s="153">
        <f>IF(A3331="","",CHOOSE(WEEKDAY(A3331,2),"Pazartesi","Salı","Çarşamba","Perşembe","Cuma","Cumartesi","Pazar"))</f>
        <v/>
      </c>
    </row>
    <row r="3332" ht="10.5" customHeight="1" s="113">
      <c r="A3332" s="152" t="n">
        <v>45335</v>
      </c>
      <c r="B3332" s="153">
        <f>IF(A3332="","",YEAR(A3332))</f>
        <v/>
      </c>
      <c r="C3332" s="153">
        <f>IF(A3332="","",MONTH(A3332))</f>
        <v/>
      </c>
      <c r="D3332" s="153">
        <f>IF(A3332="","",CHOOSE(MONTH(A3332),"Ocak","Şubat","Mart","Nisan","Mayıs","Haziran","Temmuz","Ağustos","Eylül","Ekim","Kasım","Aralık"))</f>
        <v/>
      </c>
      <c r="E3332" s="153">
        <f>IF(A3332="","",ROUNDUP(MONTH(A3332)/3,0))</f>
        <v/>
      </c>
      <c r="F3332" s="153">
        <f>IF(A3332="","",WEEKNUM(A3332,2))</f>
        <v/>
      </c>
      <c r="G3332" s="153">
        <f>IF(A3332="","",WEEKDAY(A3332,2))</f>
        <v/>
      </c>
      <c r="H3332" s="153">
        <f>IF(A3332="","",CHOOSE(WEEKDAY(A3332,2),"Pazartesi","Salı","Çarşamba","Perşembe","Cuma","Cumartesi","Pazar"))</f>
        <v/>
      </c>
    </row>
    <row r="3333" ht="10.5" customHeight="1" s="113">
      <c r="A3333" s="152" t="n">
        <v>45336</v>
      </c>
      <c r="B3333" s="153">
        <f>IF(A3333="","",YEAR(A3333))</f>
        <v/>
      </c>
      <c r="C3333" s="153">
        <f>IF(A3333="","",MONTH(A3333))</f>
        <v/>
      </c>
      <c r="D3333" s="153">
        <f>IF(A3333="","",CHOOSE(MONTH(A3333),"Ocak","Şubat","Mart","Nisan","Mayıs","Haziran","Temmuz","Ağustos","Eylül","Ekim","Kasım","Aralık"))</f>
        <v/>
      </c>
      <c r="E3333" s="153">
        <f>IF(A3333="","",ROUNDUP(MONTH(A3333)/3,0))</f>
        <v/>
      </c>
      <c r="F3333" s="153">
        <f>IF(A3333="","",WEEKNUM(A3333,2))</f>
        <v/>
      </c>
      <c r="G3333" s="153">
        <f>IF(A3333="","",WEEKDAY(A3333,2))</f>
        <v/>
      </c>
      <c r="H3333" s="153">
        <f>IF(A3333="","",CHOOSE(WEEKDAY(A3333,2),"Pazartesi","Salı","Çarşamba","Perşembe","Cuma","Cumartesi","Pazar"))</f>
        <v/>
      </c>
    </row>
    <row r="3334" ht="10.5" customHeight="1" s="113">
      <c r="A3334" s="152" t="n">
        <v>45337</v>
      </c>
      <c r="B3334" s="153">
        <f>IF(A3334="","",YEAR(A3334))</f>
        <v/>
      </c>
      <c r="C3334" s="153">
        <f>IF(A3334="","",MONTH(A3334))</f>
        <v/>
      </c>
      <c r="D3334" s="153">
        <f>IF(A3334="","",CHOOSE(MONTH(A3334),"Ocak","Şubat","Mart","Nisan","Mayıs","Haziran","Temmuz","Ağustos","Eylül","Ekim","Kasım","Aralık"))</f>
        <v/>
      </c>
      <c r="E3334" s="153">
        <f>IF(A3334="","",ROUNDUP(MONTH(A3334)/3,0))</f>
        <v/>
      </c>
      <c r="F3334" s="153">
        <f>IF(A3334="","",WEEKNUM(A3334,2))</f>
        <v/>
      </c>
      <c r="G3334" s="153">
        <f>IF(A3334="","",WEEKDAY(A3334,2))</f>
        <v/>
      </c>
      <c r="H3334" s="153">
        <f>IF(A3334="","",CHOOSE(WEEKDAY(A3334,2),"Pazartesi","Salı","Çarşamba","Perşembe","Cuma","Cumartesi","Pazar"))</f>
        <v/>
      </c>
    </row>
    <row r="3335" ht="10.5" customHeight="1" s="113">
      <c r="A3335" s="152" t="n">
        <v>45338</v>
      </c>
      <c r="B3335" s="153">
        <f>IF(A3335="","",YEAR(A3335))</f>
        <v/>
      </c>
      <c r="C3335" s="153">
        <f>IF(A3335="","",MONTH(A3335))</f>
        <v/>
      </c>
      <c r="D3335" s="153">
        <f>IF(A3335="","",CHOOSE(MONTH(A3335),"Ocak","Şubat","Mart","Nisan","Mayıs","Haziran","Temmuz","Ağustos","Eylül","Ekim","Kasım","Aralık"))</f>
        <v/>
      </c>
      <c r="E3335" s="153">
        <f>IF(A3335="","",ROUNDUP(MONTH(A3335)/3,0))</f>
        <v/>
      </c>
      <c r="F3335" s="153">
        <f>IF(A3335="","",WEEKNUM(A3335,2))</f>
        <v/>
      </c>
      <c r="G3335" s="153">
        <f>IF(A3335="","",WEEKDAY(A3335,2))</f>
        <v/>
      </c>
      <c r="H3335" s="153">
        <f>IF(A3335="","",CHOOSE(WEEKDAY(A3335,2),"Pazartesi","Salı","Çarşamba","Perşembe","Cuma","Cumartesi","Pazar"))</f>
        <v/>
      </c>
    </row>
    <row r="3336" ht="10.5" customHeight="1" s="113">
      <c r="A3336" s="152" t="n">
        <v>45339</v>
      </c>
      <c r="B3336" s="153">
        <f>IF(A3336="","",YEAR(A3336))</f>
        <v/>
      </c>
      <c r="C3336" s="153">
        <f>IF(A3336="","",MONTH(A3336))</f>
        <v/>
      </c>
      <c r="D3336" s="153">
        <f>IF(A3336="","",CHOOSE(MONTH(A3336),"Ocak","Şubat","Mart","Nisan","Mayıs","Haziran","Temmuz","Ağustos","Eylül","Ekim","Kasım","Aralık"))</f>
        <v/>
      </c>
      <c r="E3336" s="153">
        <f>IF(A3336="","",ROUNDUP(MONTH(A3336)/3,0))</f>
        <v/>
      </c>
      <c r="F3336" s="153">
        <f>IF(A3336="","",WEEKNUM(A3336,2))</f>
        <v/>
      </c>
      <c r="G3336" s="153">
        <f>IF(A3336="","",WEEKDAY(A3336,2))</f>
        <v/>
      </c>
      <c r="H3336" s="153">
        <f>IF(A3336="","",CHOOSE(WEEKDAY(A3336,2),"Pazartesi","Salı","Çarşamba","Perşembe","Cuma","Cumartesi","Pazar"))</f>
        <v/>
      </c>
    </row>
    <row r="3337" ht="10.5" customHeight="1" s="113">
      <c r="A3337" s="152" t="n">
        <v>45340</v>
      </c>
      <c r="B3337" s="153">
        <f>IF(A3337="","",YEAR(A3337))</f>
        <v/>
      </c>
      <c r="C3337" s="153">
        <f>IF(A3337="","",MONTH(A3337))</f>
        <v/>
      </c>
      <c r="D3337" s="153">
        <f>IF(A3337="","",CHOOSE(MONTH(A3337),"Ocak","Şubat","Mart","Nisan","Mayıs","Haziran","Temmuz","Ağustos","Eylül","Ekim","Kasım","Aralık"))</f>
        <v/>
      </c>
      <c r="E3337" s="153">
        <f>IF(A3337="","",ROUNDUP(MONTH(A3337)/3,0))</f>
        <v/>
      </c>
      <c r="F3337" s="153">
        <f>IF(A3337="","",WEEKNUM(A3337,2))</f>
        <v/>
      </c>
      <c r="G3337" s="153">
        <f>IF(A3337="","",WEEKDAY(A3337,2))</f>
        <v/>
      </c>
      <c r="H3337" s="153">
        <f>IF(A3337="","",CHOOSE(WEEKDAY(A3337,2),"Pazartesi","Salı","Çarşamba","Perşembe","Cuma","Cumartesi","Pazar"))</f>
        <v/>
      </c>
    </row>
    <row r="3338" ht="10.5" customHeight="1" s="113">
      <c r="A3338" s="152" t="n">
        <v>45341</v>
      </c>
      <c r="B3338" s="153">
        <f>IF(A3338="","",YEAR(A3338))</f>
        <v/>
      </c>
      <c r="C3338" s="153">
        <f>IF(A3338="","",MONTH(A3338))</f>
        <v/>
      </c>
      <c r="D3338" s="153">
        <f>IF(A3338="","",CHOOSE(MONTH(A3338),"Ocak","Şubat","Mart","Nisan","Mayıs","Haziran","Temmuz","Ağustos","Eylül","Ekim","Kasım","Aralık"))</f>
        <v/>
      </c>
      <c r="E3338" s="153">
        <f>IF(A3338="","",ROUNDUP(MONTH(A3338)/3,0))</f>
        <v/>
      </c>
      <c r="F3338" s="153">
        <f>IF(A3338="","",WEEKNUM(A3338,2))</f>
        <v/>
      </c>
      <c r="G3338" s="153">
        <f>IF(A3338="","",WEEKDAY(A3338,2))</f>
        <v/>
      </c>
      <c r="H3338" s="153">
        <f>IF(A3338="","",CHOOSE(WEEKDAY(A3338,2),"Pazartesi","Salı","Çarşamba","Perşembe","Cuma","Cumartesi","Pazar"))</f>
        <v/>
      </c>
    </row>
    <row r="3339" ht="10.5" customHeight="1" s="113">
      <c r="A3339" s="152" t="n">
        <v>45342</v>
      </c>
      <c r="B3339" s="153">
        <f>IF(A3339="","",YEAR(A3339))</f>
        <v/>
      </c>
      <c r="C3339" s="153">
        <f>IF(A3339="","",MONTH(A3339))</f>
        <v/>
      </c>
      <c r="D3339" s="153">
        <f>IF(A3339="","",CHOOSE(MONTH(A3339),"Ocak","Şubat","Mart","Nisan","Mayıs","Haziran","Temmuz","Ağustos","Eylül","Ekim","Kasım","Aralık"))</f>
        <v/>
      </c>
      <c r="E3339" s="153">
        <f>IF(A3339="","",ROUNDUP(MONTH(A3339)/3,0))</f>
        <v/>
      </c>
      <c r="F3339" s="153">
        <f>IF(A3339="","",WEEKNUM(A3339,2))</f>
        <v/>
      </c>
      <c r="G3339" s="153">
        <f>IF(A3339="","",WEEKDAY(A3339,2))</f>
        <v/>
      </c>
      <c r="H3339" s="153">
        <f>IF(A3339="","",CHOOSE(WEEKDAY(A3339,2),"Pazartesi","Salı","Çarşamba","Perşembe","Cuma","Cumartesi","Pazar"))</f>
        <v/>
      </c>
    </row>
    <row r="3340" ht="10.5" customHeight="1" s="113">
      <c r="A3340" s="152" t="n">
        <v>45343</v>
      </c>
      <c r="B3340" s="153">
        <f>IF(A3340="","",YEAR(A3340))</f>
        <v/>
      </c>
      <c r="C3340" s="153">
        <f>IF(A3340="","",MONTH(A3340))</f>
        <v/>
      </c>
      <c r="D3340" s="153">
        <f>IF(A3340="","",CHOOSE(MONTH(A3340),"Ocak","Şubat","Mart","Nisan","Mayıs","Haziran","Temmuz","Ağustos","Eylül","Ekim","Kasım","Aralık"))</f>
        <v/>
      </c>
      <c r="E3340" s="153">
        <f>IF(A3340="","",ROUNDUP(MONTH(A3340)/3,0))</f>
        <v/>
      </c>
      <c r="F3340" s="153">
        <f>IF(A3340="","",WEEKNUM(A3340,2))</f>
        <v/>
      </c>
      <c r="G3340" s="153">
        <f>IF(A3340="","",WEEKDAY(A3340,2))</f>
        <v/>
      </c>
      <c r="H3340" s="153">
        <f>IF(A3340="","",CHOOSE(WEEKDAY(A3340,2),"Pazartesi","Salı","Çarşamba","Perşembe","Cuma","Cumartesi","Pazar"))</f>
        <v/>
      </c>
    </row>
    <row r="3341" ht="10.5" customHeight="1" s="113">
      <c r="A3341" s="152" t="n">
        <v>45344</v>
      </c>
      <c r="B3341" s="153">
        <f>IF(A3341="","",YEAR(A3341))</f>
        <v/>
      </c>
      <c r="C3341" s="153">
        <f>IF(A3341="","",MONTH(A3341))</f>
        <v/>
      </c>
      <c r="D3341" s="153">
        <f>IF(A3341="","",CHOOSE(MONTH(A3341),"Ocak","Şubat","Mart","Nisan","Mayıs","Haziran","Temmuz","Ağustos","Eylül","Ekim","Kasım","Aralık"))</f>
        <v/>
      </c>
      <c r="E3341" s="153">
        <f>IF(A3341="","",ROUNDUP(MONTH(A3341)/3,0))</f>
        <v/>
      </c>
      <c r="F3341" s="153">
        <f>IF(A3341="","",WEEKNUM(A3341,2))</f>
        <v/>
      </c>
      <c r="G3341" s="153">
        <f>IF(A3341="","",WEEKDAY(A3341,2))</f>
        <v/>
      </c>
      <c r="H3341" s="153">
        <f>IF(A3341="","",CHOOSE(WEEKDAY(A3341,2),"Pazartesi","Salı","Çarşamba","Perşembe","Cuma","Cumartesi","Pazar"))</f>
        <v/>
      </c>
    </row>
    <row r="3342" ht="10.5" customHeight="1" s="113">
      <c r="A3342" s="152" t="n">
        <v>45345</v>
      </c>
      <c r="B3342" s="153">
        <f>IF(A3342="","",YEAR(A3342))</f>
        <v/>
      </c>
      <c r="C3342" s="153">
        <f>IF(A3342="","",MONTH(A3342))</f>
        <v/>
      </c>
      <c r="D3342" s="153">
        <f>IF(A3342="","",CHOOSE(MONTH(A3342),"Ocak","Şubat","Mart","Nisan","Mayıs","Haziran","Temmuz","Ağustos","Eylül","Ekim","Kasım","Aralık"))</f>
        <v/>
      </c>
      <c r="E3342" s="153">
        <f>IF(A3342="","",ROUNDUP(MONTH(A3342)/3,0))</f>
        <v/>
      </c>
      <c r="F3342" s="153">
        <f>IF(A3342="","",WEEKNUM(A3342,2))</f>
        <v/>
      </c>
      <c r="G3342" s="153">
        <f>IF(A3342="","",WEEKDAY(A3342,2))</f>
        <v/>
      </c>
      <c r="H3342" s="153">
        <f>IF(A3342="","",CHOOSE(WEEKDAY(A3342,2),"Pazartesi","Salı","Çarşamba","Perşembe","Cuma","Cumartesi","Pazar"))</f>
        <v/>
      </c>
    </row>
    <row r="3343" ht="10.5" customHeight="1" s="113">
      <c r="A3343" s="152" t="n">
        <v>45346</v>
      </c>
      <c r="B3343" s="153">
        <f>IF(A3343="","",YEAR(A3343))</f>
        <v/>
      </c>
      <c r="C3343" s="153">
        <f>IF(A3343="","",MONTH(A3343))</f>
        <v/>
      </c>
      <c r="D3343" s="153">
        <f>IF(A3343="","",CHOOSE(MONTH(A3343),"Ocak","Şubat","Mart","Nisan","Mayıs","Haziran","Temmuz","Ağustos","Eylül","Ekim","Kasım","Aralık"))</f>
        <v/>
      </c>
      <c r="E3343" s="153">
        <f>IF(A3343="","",ROUNDUP(MONTH(A3343)/3,0))</f>
        <v/>
      </c>
      <c r="F3343" s="153">
        <f>IF(A3343="","",WEEKNUM(A3343,2))</f>
        <v/>
      </c>
      <c r="G3343" s="153">
        <f>IF(A3343="","",WEEKDAY(A3343,2))</f>
        <v/>
      </c>
      <c r="H3343" s="153">
        <f>IF(A3343="","",CHOOSE(WEEKDAY(A3343,2),"Pazartesi","Salı","Çarşamba","Perşembe","Cuma","Cumartesi","Pazar"))</f>
        <v/>
      </c>
    </row>
    <row r="3344" ht="10.5" customHeight="1" s="113">
      <c r="A3344" s="152" t="n">
        <v>45347</v>
      </c>
      <c r="B3344" s="153">
        <f>IF(A3344="","",YEAR(A3344))</f>
        <v/>
      </c>
      <c r="C3344" s="153">
        <f>IF(A3344="","",MONTH(A3344))</f>
        <v/>
      </c>
      <c r="D3344" s="153">
        <f>IF(A3344="","",CHOOSE(MONTH(A3344),"Ocak","Şubat","Mart","Nisan","Mayıs","Haziran","Temmuz","Ağustos","Eylül","Ekim","Kasım","Aralık"))</f>
        <v/>
      </c>
      <c r="E3344" s="153">
        <f>IF(A3344="","",ROUNDUP(MONTH(A3344)/3,0))</f>
        <v/>
      </c>
      <c r="F3344" s="153">
        <f>IF(A3344="","",WEEKNUM(A3344,2))</f>
        <v/>
      </c>
      <c r="G3344" s="153">
        <f>IF(A3344="","",WEEKDAY(A3344,2))</f>
        <v/>
      </c>
      <c r="H3344" s="153">
        <f>IF(A3344="","",CHOOSE(WEEKDAY(A3344,2),"Pazartesi","Salı","Çarşamba","Perşembe","Cuma","Cumartesi","Pazar"))</f>
        <v/>
      </c>
    </row>
    <row r="3345" ht="10.5" customHeight="1" s="113">
      <c r="A3345" s="152" t="n">
        <v>45348</v>
      </c>
      <c r="B3345" s="153">
        <f>IF(A3345="","",YEAR(A3345))</f>
        <v/>
      </c>
      <c r="C3345" s="153">
        <f>IF(A3345="","",MONTH(A3345))</f>
        <v/>
      </c>
      <c r="D3345" s="153">
        <f>IF(A3345="","",CHOOSE(MONTH(A3345),"Ocak","Şubat","Mart","Nisan","Mayıs","Haziran","Temmuz","Ağustos","Eylül","Ekim","Kasım","Aralık"))</f>
        <v/>
      </c>
      <c r="E3345" s="153">
        <f>IF(A3345="","",ROUNDUP(MONTH(A3345)/3,0))</f>
        <v/>
      </c>
      <c r="F3345" s="153">
        <f>IF(A3345="","",WEEKNUM(A3345,2))</f>
        <v/>
      </c>
      <c r="G3345" s="153">
        <f>IF(A3345="","",WEEKDAY(A3345,2))</f>
        <v/>
      </c>
      <c r="H3345" s="153">
        <f>IF(A3345="","",CHOOSE(WEEKDAY(A3345,2),"Pazartesi","Salı","Çarşamba","Perşembe","Cuma","Cumartesi","Pazar"))</f>
        <v/>
      </c>
    </row>
    <row r="3346" ht="10.5" customHeight="1" s="113">
      <c r="A3346" s="152" t="n">
        <v>45349</v>
      </c>
      <c r="B3346" s="153">
        <f>IF(A3346="","",YEAR(A3346))</f>
        <v/>
      </c>
      <c r="C3346" s="153">
        <f>IF(A3346="","",MONTH(A3346))</f>
        <v/>
      </c>
      <c r="D3346" s="153">
        <f>IF(A3346="","",CHOOSE(MONTH(A3346),"Ocak","Şubat","Mart","Nisan","Mayıs","Haziran","Temmuz","Ağustos","Eylül","Ekim","Kasım","Aralık"))</f>
        <v/>
      </c>
      <c r="E3346" s="153">
        <f>IF(A3346="","",ROUNDUP(MONTH(A3346)/3,0))</f>
        <v/>
      </c>
      <c r="F3346" s="153">
        <f>IF(A3346="","",WEEKNUM(A3346,2))</f>
        <v/>
      </c>
      <c r="G3346" s="153">
        <f>IF(A3346="","",WEEKDAY(A3346,2))</f>
        <v/>
      </c>
      <c r="H3346" s="153">
        <f>IF(A3346="","",CHOOSE(WEEKDAY(A3346,2),"Pazartesi","Salı","Çarşamba","Perşembe","Cuma","Cumartesi","Pazar"))</f>
        <v/>
      </c>
    </row>
    <row r="3347" ht="10.5" customHeight="1" s="113">
      <c r="A3347" s="152" t="n">
        <v>45350</v>
      </c>
      <c r="B3347" s="153">
        <f>IF(A3347="","",YEAR(A3347))</f>
        <v/>
      </c>
      <c r="C3347" s="153">
        <f>IF(A3347="","",MONTH(A3347))</f>
        <v/>
      </c>
      <c r="D3347" s="153">
        <f>IF(A3347="","",CHOOSE(MONTH(A3347),"Ocak","Şubat","Mart","Nisan","Mayıs","Haziran","Temmuz","Ağustos","Eylül","Ekim","Kasım","Aralık"))</f>
        <v/>
      </c>
      <c r="E3347" s="153">
        <f>IF(A3347="","",ROUNDUP(MONTH(A3347)/3,0))</f>
        <v/>
      </c>
      <c r="F3347" s="153">
        <f>IF(A3347="","",WEEKNUM(A3347,2))</f>
        <v/>
      </c>
      <c r="G3347" s="153">
        <f>IF(A3347="","",WEEKDAY(A3347,2))</f>
        <v/>
      </c>
      <c r="H3347" s="153">
        <f>IF(A3347="","",CHOOSE(WEEKDAY(A3347,2),"Pazartesi","Salı","Çarşamba","Perşembe","Cuma","Cumartesi","Pazar"))</f>
        <v/>
      </c>
    </row>
    <row r="3348" ht="10.5" customHeight="1" s="113">
      <c r="A3348" s="152" t="n">
        <v>45351</v>
      </c>
      <c r="B3348" s="153">
        <f>IF(A3348="","",YEAR(A3348))</f>
        <v/>
      </c>
      <c r="C3348" s="153">
        <f>IF(A3348="","",MONTH(A3348))</f>
        <v/>
      </c>
      <c r="D3348" s="153">
        <f>IF(A3348="","",CHOOSE(MONTH(A3348),"Ocak","Şubat","Mart","Nisan","Mayıs","Haziran","Temmuz","Ağustos","Eylül","Ekim","Kasım","Aralık"))</f>
        <v/>
      </c>
      <c r="E3348" s="153">
        <f>IF(A3348="","",ROUNDUP(MONTH(A3348)/3,0))</f>
        <v/>
      </c>
      <c r="F3348" s="153">
        <f>IF(A3348="","",WEEKNUM(A3348,2))</f>
        <v/>
      </c>
      <c r="G3348" s="153">
        <f>IF(A3348="","",WEEKDAY(A3348,2))</f>
        <v/>
      </c>
      <c r="H3348" s="153">
        <f>IF(A3348="","",CHOOSE(WEEKDAY(A3348,2),"Pazartesi","Salı","Çarşamba","Perşembe","Cuma","Cumartesi","Pazar"))</f>
        <v/>
      </c>
    </row>
    <row r="3349" ht="10.5" customHeight="1" s="113">
      <c r="A3349" s="152" t="n">
        <v>45352</v>
      </c>
      <c r="B3349" s="153">
        <f>IF(A3349="","",YEAR(A3349))</f>
        <v/>
      </c>
      <c r="C3349" s="153">
        <f>IF(A3349="","",MONTH(A3349))</f>
        <v/>
      </c>
      <c r="D3349" s="153">
        <f>IF(A3349="","",CHOOSE(MONTH(A3349),"Ocak","Şubat","Mart","Nisan","Mayıs","Haziran","Temmuz","Ağustos","Eylül","Ekim","Kasım","Aralık"))</f>
        <v/>
      </c>
      <c r="E3349" s="153">
        <f>IF(A3349="","",ROUNDUP(MONTH(A3349)/3,0))</f>
        <v/>
      </c>
      <c r="F3349" s="153">
        <f>IF(A3349="","",WEEKNUM(A3349,2))</f>
        <v/>
      </c>
      <c r="G3349" s="153">
        <f>IF(A3349="","",WEEKDAY(A3349,2))</f>
        <v/>
      </c>
      <c r="H3349" s="153">
        <f>IF(A3349="","",CHOOSE(WEEKDAY(A3349,2),"Pazartesi","Salı","Çarşamba","Perşembe","Cuma","Cumartesi","Pazar"))</f>
        <v/>
      </c>
    </row>
    <row r="3350" ht="10.5" customHeight="1" s="113">
      <c r="A3350" s="152" t="n">
        <v>45353</v>
      </c>
      <c r="B3350" s="153">
        <f>IF(A3350="","",YEAR(A3350))</f>
        <v/>
      </c>
      <c r="C3350" s="153">
        <f>IF(A3350="","",MONTH(A3350))</f>
        <v/>
      </c>
      <c r="D3350" s="153">
        <f>IF(A3350="","",CHOOSE(MONTH(A3350),"Ocak","Şubat","Mart","Nisan","Mayıs","Haziran","Temmuz","Ağustos","Eylül","Ekim","Kasım","Aralık"))</f>
        <v/>
      </c>
      <c r="E3350" s="153">
        <f>IF(A3350="","",ROUNDUP(MONTH(A3350)/3,0))</f>
        <v/>
      </c>
      <c r="F3350" s="153">
        <f>IF(A3350="","",WEEKNUM(A3350,2))</f>
        <v/>
      </c>
      <c r="G3350" s="153">
        <f>IF(A3350="","",WEEKDAY(A3350,2))</f>
        <v/>
      </c>
      <c r="H3350" s="153">
        <f>IF(A3350="","",CHOOSE(WEEKDAY(A3350,2),"Pazartesi","Salı","Çarşamba","Perşembe","Cuma","Cumartesi","Pazar"))</f>
        <v/>
      </c>
    </row>
    <row r="3351" ht="10.5" customHeight="1" s="113">
      <c r="A3351" s="152" t="n">
        <v>45354</v>
      </c>
      <c r="B3351" s="153">
        <f>IF(A3351="","",YEAR(A3351))</f>
        <v/>
      </c>
      <c r="C3351" s="153">
        <f>IF(A3351="","",MONTH(A3351))</f>
        <v/>
      </c>
      <c r="D3351" s="153">
        <f>IF(A3351="","",CHOOSE(MONTH(A3351),"Ocak","Şubat","Mart","Nisan","Mayıs","Haziran","Temmuz","Ağustos","Eylül","Ekim","Kasım","Aralık"))</f>
        <v/>
      </c>
      <c r="E3351" s="153">
        <f>IF(A3351="","",ROUNDUP(MONTH(A3351)/3,0))</f>
        <v/>
      </c>
      <c r="F3351" s="153">
        <f>IF(A3351="","",WEEKNUM(A3351,2))</f>
        <v/>
      </c>
      <c r="G3351" s="153">
        <f>IF(A3351="","",WEEKDAY(A3351,2))</f>
        <v/>
      </c>
      <c r="H3351" s="153">
        <f>IF(A3351="","",CHOOSE(WEEKDAY(A3351,2),"Pazartesi","Salı","Çarşamba","Perşembe","Cuma","Cumartesi","Pazar"))</f>
        <v/>
      </c>
    </row>
    <row r="3352" ht="10.5" customHeight="1" s="113">
      <c r="A3352" s="152" t="n">
        <v>45355</v>
      </c>
      <c r="B3352" s="153">
        <f>IF(A3352="","",YEAR(A3352))</f>
        <v/>
      </c>
      <c r="C3352" s="153">
        <f>IF(A3352="","",MONTH(A3352))</f>
        <v/>
      </c>
      <c r="D3352" s="153">
        <f>IF(A3352="","",CHOOSE(MONTH(A3352),"Ocak","Şubat","Mart","Nisan","Mayıs","Haziran","Temmuz","Ağustos","Eylül","Ekim","Kasım","Aralık"))</f>
        <v/>
      </c>
      <c r="E3352" s="153">
        <f>IF(A3352="","",ROUNDUP(MONTH(A3352)/3,0))</f>
        <v/>
      </c>
      <c r="F3352" s="153">
        <f>IF(A3352="","",WEEKNUM(A3352,2))</f>
        <v/>
      </c>
      <c r="G3352" s="153">
        <f>IF(A3352="","",WEEKDAY(A3352,2))</f>
        <v/>
      </c>
      <c r="H3352" s="153">
        <f>IF(A3352="","",CHOOSE(WEEKDAY(A3352,2),"Pazartesi","Salı","Çarşamba","Perşembe","Cuma","Cumartesi","Pazar"))</f>
        <v/>
      </c>
    </row>
    <row r="3353" ht="10.5" customHeight="1" s="113">
      <c r="A3353" s="152" t="n">
        <v>45356</v>
      </c>
      <c r="B3353" s="153">
        <f>IF(A3353="","",YEAR(A3353))</f>
        <v/>
      </c>
      <c r="C3353" s="153">
        <f>IF(A3353="","",MONTH(A3353))</f>
        <v/>
      </c>
      <c r="D3353" s="153">
        <f>IF(A3353="","",CHOOSE(MONTH(A3353),"Ocak","Şubat","Mart","Nisan","Mayıs","Haziran","Temmuz","Ağustos","Eylül","Ekim","Kasım","Aralık"))</f>
        <v/>
      </c>
      <c r="E3353" s="153">
        <f>IF(A3353="","",ROUNDUP(MONTH(A3353)/3,0))</f>
        <v/>
      </c>
      <c r="F3353" s="153">
        <f>IF(A3353="","",WEEKNUM(A3353,2))</f>
        <v/>
      </c>
      <c r="G3353" s="153">
        <f>IF(A3353="","",WEEKDAY(A3353,2))</f>
        <v/>
      </c>
      <c r="H3353" s="153">
        <f>IF(A3353="","",CHOOSE(WEEKDAY(A3353,2),"Pazartesi","Salı","Çarşamba","Perşembe","Cuma","Cumartesi","Pazar"))</f>
        <v/>
      </c>
    </row>
    <row r="3354" ht="10.5" customHeight="1" s="113">
      <c r="A3354" s="152" t="n">
        <v>45357</v>
      </c>
      <c r="B3354" s="153">
        <f>IF(A3354="","",YEAR(A3354))</f>
        <v/>
      </c>
      <c r="C3354" s="153">
        <f>IF(A3354="","",MONTH(A3354))</f>
        <v/>
      </c>
      <c r="D3354" s="153">
        <f>IF(A3354="","",CHOOSE(MONTH(A3354),"Ocak","Şubat","Mart","Nisan","Mayıs","Haziran","Temmuz","Ağustos","Eylül","Ekim","Kasım","Aralık"))</f>
        <v/>
      </c>
      <c r="E3354" s="153">
        <f>IF(A3354="","",ROUNDUP(MONTH(A3354)/3,0))</f>
        <v/>
      </c>
      <c r="F3354" s="153">
        <f>IF(A3354="","",WEEKNUM(A3354,2))</f>
        <v/>
      </c>
      <c r="G3354" s="153">
        <f>IF(A3354="","",WEEKDAY(A3354,2))</f>
        <v/>
      </c>
      <c r="H3354" s="153">
        <f>IF(A3354="","",CHOOSE(WEEKDAY(A3354,2),"Pazartesi","Salı","Çarşamba","Perşembe","Cuma","Cumartesi","Pazar"))</f>
        <v/>
      </c>
    </row>
    <row r="3355" ht="10.5" customHeight="1" s="113">
      <c r="A3355" s="152" t="n">
        <v>45358</v>
      </c>
      <c r="B3355" s="153">
        <f>IF(A3355="","",YEAR(A3355))</f>
        <v/>
      </c>
      <c r="C3355" s="153">
        <f>IF(A3355="","",MONTH(A3355))</f>
        <v/>
      </c>
      <c r="D3355" s="153">
        <f>IF(A3355="","",CHOOSE(MONTH(A3355),"Ocak","Şubat","Mart","Nisan","Mayıs","Haziran","Temmuz","Ağustos","Eylül","Ekim","Kasım","Aralık"))</f>
        <v/>
      </c>
      <c r="E3355" s="153">
        <f>IF(A3355="","",ROUNDUP(MONTH(A3355)/3,0))</f>
        <v/>
      </c>
      <c r="F3355" s="153">
        <f>IF(A3355="","",WEEKNUM(A3355,2))</f>
        <v/>
      </c>
      <c r="G3355" s="153">
        <f>IF(A3355="","",WEEKDAY(A3355,2))</f>
        <v/>
      </c>
      <c r="H3355" s="153">
        <f>IF(A3355="","",CHOOSE(WEEKDAY(A3355,2),"Pazartesi","Salı","Çarşamba","Perşembe","Cuma","Cumartesi","Pazar"))</f>
        <v/>
      </c>
    </row>
    <row r="3356" ht="10.5" customHeight="1" s="113">
      <c r="A3356" s="152" t="n">
        <v>45359</v>
      </c>
      <c r="B3356" s="153">
        <f>IF(A3356="","",YEAR(A3356))</f>
        <v/>
      </c>
      <c r="C3356" s="153">
        <f>IF(A3356="","",MONTH(A3356))</f>
        <v/>
      </c>
      <c r="D3356" s="153">
        <f>IF(A3356="","",CHOOSE(MONTH(A3356),"Ocak","Şubat","Mart","Nisan","Mayıs","Haziran","Temmuz","Ağustos","Eylül","Ekim","Kasım","Aralık"))</f>
        <v/>
      </c>
      <c r="E3356" s="153">
        <f>IF(A3356="","",ROUNDUP(MONTH(A3356)/3,0))</f>
        <v/>
      </c>
      <c r="F3356" s="153">
        <f>IF(A3356="","",WEEKNUM(A3356,2))</f>
        <v/>
      </c>
      <c r="G3356" s="153">
        <f>IF(A3356="","",WEEKDAY(A3356,2))</f>
        <v/>
      </c>
      <c r="H3356" s="153">
        <f>IF(A3356="","",CHOOSE(WEEKDAY(A3356,2),"Pazartesi","Salı","Çarşamba","Perşembe","Cuma","Cumartesi","Pazar"))</f>
        <v/>
      </c>
    </row>
    <row r="3357" ht="10.5" customHeight="1" s="113">
      <c r="A3357" s="152" t="n">
        <v>45360</v>
      </c>
      <c r="B3357" s="153">
        <f>IF(A3357="","",YEAR(A3357))</f>
        <v/>
      </c>
      <c r="C3357" s="153">
        <f>IF(A3357="","",MONTH(A3357))</f>
        <v/>
      </c>
      <c r="D3357" s="153">
        <f>IF(A3357="","",CHOOSE(MONTH(A3357),"Ocak","Şubat","Mart","Nisan","Mayıs","Haziran","Temmuz","Ağustos","Eylül","Ekim","Kasım","Aralık"))</f>
        <v/>
      </c>
      <c r="E3357" s="153">
        <f>IF(A3357="","",ROUNDUP(MONTH(A3357)/3,0))</f>
        <v/>
      </c>
      <c r="F3357" s="153">
        <f>IF(A3357="","",WEEKNUM(A3357,2))</f>
        <v/>
      </c>
      <c r="G3357" s="153">
        <f>IF(A3357="","",WEEKDAY(A3357,2))</f>
        <v/>
      </c>
      <c r="H3357" s="153">
        <f>IF(A3357="","",CHOOSE(WEEKDAY(A3357,2),"Pazartesi","Salı","Çarşamba","Perşembe","Cuma","Cumartesi","Pazar"))</f>
        <v/>
      </c>
    </row>
    <row r="3358" ht="10.5" customHeight="1" s="113">
      <c r="A3358" s="152" t="n">
        <v>45361</v>
      </c>
      <c r="B3358" s="153">
        <f>IF(A3358="","",YEAR(A3358))</f>
        <v/>
      </c>
      <c r="C3358" s="153">
        <f>IF(A3358="","",MONTH(A3358))</f>
        <v/>
      </c>
      <c r="D3358" s="153">
        <f>IF(A3358="","",CHOOSE(MONTH(A3358),"Ocak","Şubat","Mart","Nisan","Mayıs","Haziran","Temmuz","Ağustos","Eylül","Ekim","Kasım","Aralık"))</f>
        <v/>
      </c>
      <c r="E3358" s="153">
        <f>IF(A3358="","",ROUNDUP(MONTH(A3358)/3,0))</f>
        <v/>
      </c>
      <c r="F3358" s="153">
        <f>IF(A3358="","",WEEKNUM(A3358,2))</f>
        <v/>
      </c>
      <c r="G3358" s="153">
        <f>IF(A3358="","",WEEKDAY(A3358,2))</f>
        <v/>
      </c>
      <c r="H3358" s="153">
        <f>IF(A3358="","",CHOOSE(WEEKDAY(A3358,2),"Pazartesi","Salı","Çarşamba","Perşembe","Cuma","Cumartesi","Pazar"))</f>
        <v/>
      </c>
    </row>
    <row r="3359" ht="10.5" customHeight="1" s="113">
      <c r="A3359" s="152" t="n">
        <v>45362</v>
      </c>
      <c r="B3359" s="153">
        <f>IF(A3359="","",YEAR(A3359))</f>
        <v/>
      </c>
      <c r="C3359" s="153">
        <f>IF(A3359="","",MONTH(A3359))</f>
        <v/>
      </c>
      <c r="D3359" s="153">
        <f>IF(A3359="","",CHOOSE(MONTH(A3359),"Ocak","Şubat","Mart","Nisan","Mayıs","Haziran","Temmuz","Ağustos","Eylül","Ekim","Kasım","Aralık"))</f>
        <v/>
      </c>
      <c r="E3359" s="153">
        <f>IF(A3359="","",ROUNDUP(MONTH(A3359)/3,0))</f>
        <v/>
      </c>
      <c r="F3359" s="153">
        <f>IF(A3359="","",WEEKNUM(A3359,2))</f>
        <v/>
      </c>
      <c r="G3359" s="153">
        <f>IF(A3359="","",WEEKDAY(A3359,2))</f>
        <v/>
      </c>
      <c r="H3359" s="153">
        <f>IF(A3359="","",CHOOSE(WEEKDAY(A3359,2),"Pazartesi","Salı","Çarşamba","Perşembe","Cuma","Cumartesi","Pazar"))</f>
        <v/>
      </c>
    </row>
    <row r="3360" ht="10.5" customHeight="1" s="113">
      <c r="A3360" s="152" t="n">
        <v>45363</v>
      </c>
      <c r="B3360" s="153">
        <f>IF(A3360="","",YEAR(A3360))</f>
        <v/>
      </c>
      <c r="C3360" s="153">
        <f>IF(A3360="","",MONTH(A3360))</f>
        <v/>
      </c>
      <c r="D3360" s="153">
        <f>IF(A3360="","",CHOOSE(MONTH(A3360),"Ocak","Şubat","Mart","Nisan","Mayıs","Haziran","Temmuz","Ağustos","Eylül","Ekim","Kasım","Aralık"))</f>
        <v/>
      </c>
      <c r="E3360" s="153">
        <f>IF(A3360="","",ROUNDUP(MONTH(A3360)/3,0))</f>
        <v/>
      </c>
      <c r="F3360" s="153">
        <f>IF(A3360="","",WEEKNUM(A3360,2))</f>
        <v/>
      </c>
      <c r="G3360" s="153">
        <f>IF(A3360="","",WEEKDAY(A3360,2))</f>
        <v/>
      </c>
      <c r="H3360" s="153">
        <f>IF(A3360="","",CHOOSE(WEEKDAY(A3360,2),"Pazartesi","Salı","Çarşamba","Perşembe","Cuma","Cumartesi","Pazar"))</f>
        <v/>
      </c>
    </row>
    <row r="3361" ht="10.5" customHeight="1" s="113">
      <c r="A3361" s="152" t="n">
        <v>45364</v>
      </c>
      <c r="B3361" s="153">
        <f>IF(A3361="","",YEAR(A3361))</f>
        <v/>
      </c>
      <c r="C3361" s="153">
        <f>IF(A3361="","",MONTH(A3361))</f>
        <v/>
      </c>
      <c r="D3361" s="153">
        <f>IF(A3361="","",CHOOSE(MONTH(A3361),"Ocak","Şubat","Mart","Nisan","Mayıs","Haziran","Temmuz","Ağustos","Eylül","Ekim","Kasım","Aralık"))</f>
        <v/>
      </c>
      <c r="E3361" s="153">
        <f>IF(A3361="","",ROUNDUP(MONTH(A3361)/3,0))</f>
        <v/>
      </c>
      <c r="F3361" s="153">
        <f>IF(A3361="","",WEEKNUM(A3361,2))</f>
        <v/>
      </c>
      <c r="G3361" s="153">
        <f>IF(A3361="","",WEEKDAY(A3361,2))</f>
        <v/>
      </c>
      <c r="H3361" s="153">
        <f>IF(A3361="","",CHOOSE(WEEKDAY(A3361,2),"Pazartesi","Salı","Çarşamba","Perşembe","Cuma","Cumartesi","Pazar"))</f>
        <v/>
      </c>
    </row>
    <row r="3362" ht="10.5" customHeight="1" s="113">
      <c r="A3362" s="152" t="n">
        <v>45365</v>
      </c>
      <c r="B3362" s="153">
        <f>IF(A3362="","",YEAR(A3362))</f>
        <v/>
      </c>
      <c r="C3362" s="153">
        <f>IF(A3362="","",MONTH(A3362))</f>
        <v/>
      </c>
      <c r="D3362" s="153">
        <f>IF(A3362="","",CHOOSE(MONTH(A3362),"Ocak","Şubat","Mart","Nisan","Mayıs","Haziran","Temmuz","Ağustos","Eylül","Ekim","Kasım","Aralık"))</f>
        <v/>
      </c>
      <c r="E3362" s="153">
        <f>IF(A3362="","",ROUNDUP(MONTH(A3362)/3,0))</f>
        <v/>
      </c>
      <c r="F3362" s="153">
        <f>IF(A3362="","",WEEKNUM(A3362,2))</f>
        <v/>
      </c>
      <c r="G3362" s="153">
        <f>IF(A3362="","",WEEKDAY(A3362,2))</f>
        <v/>
      </c>
      <c r="H3362" s="153">
        <f>IF(A3362="","",CHOOSE(WEEKDAY(A3362,2),"Pazartesi","Salı","Çarşamba","Perşembe","Cuma","Cumartesi","Pazar"))</f>
        <v/>
      </c>
    </row>
    <row r="3363" ht="10.5" customHeight="1" s="113">
      <c r="A3363" s="152" t="n">
        <v>45366</v>
      </c>
      <c r="B3363" s="153">
        <f>IF(A3363="","",YEAR(A3363))</f>
        <v/>
      </c>
      <c r="C3363" s="153">
        <f>IF(A3363="","",MONTH(A3363))</f>
        <v/>
      </c>
      <c r="D3363" s="153">
        <f>IF(A3363="","",CHOOSE(MONTH(A3363),"Ocak","Şubat","Mart","Nisan","Mayıs","Haziran","Temmuz","Ağustos","Eylül","Ekim","Kasım","Aralık"))</f>
        <v/>
      </c>
      <c r="E3363" s="153">
        <f>IF(A3363="","",ROUNDUP(MONTH(A3363)/3,0))</f>
        <v/>
      </c>
      <c r="F3363" s="153">
        <f>IF(A3363="","",WEEKNUM(A3363,2))</f>
        <v/>
      </c>
      <c r="G3363" s="153">
        <f>IF(A3363="","",WEEKDAY(A3363,2))</f>
        <v/>
      </c>
      <c r="H3363" s="153">
        <f>IF(A3363="","",CHOOSE(WEEKDAY(A3363,2),"Pazartesi","Salı","Çarşamba","Perşembe","Cuma","Cumartesi","Pazar"))</f>
        <v/>
      </c>
    </row>
    <row r="3364" ht="10.5" customHeight="1" s="113">
      <c r="A3364" s="152" t="n">
        <v>45367</v>
      </c>
      <c r="B3364" s="153">
        <f>IF(A3364="","",YEAR(A3364))</f>
        <v/>
      </c>
      <c r="C3364" s="153">
        <f>IF(A3364="","",MONTH(A3364))</f>
        <v/>
      </c>
      <c r="D3364" s="153">
        <f>IF(A3364="","",CHOOSE(MONTH(A3364),"Ocak","Şubat","Mart","Nisan","Mayıs","Haziran","Temmuz","Ağustos","Eylül","Ekim","Kasım","Aralık"))</f>
        <v/>
      </c>
      <c r="E3364" s="153">
        <f>IF(A3364="","",ROUNDUP(MONTH(A3364)/3,0))</f>
        <v/>
      </c>
      <c r="F3364" s="153">
        <f>IF(A3364="","",WEEKNUM(A3364,2))</f>
        <v/>
      </c>
      <c r="G3364" s="153">
        <f>IF(A3364="","",WEEKDAY(A3364,2))</f>
        <v/>
      </c>
      <c r="H3364" s="153">
        <f>IF(A3364="","",CHOOSE(WEEKDAY(A3364,2),"Pazartesi","Salı","Çarşamba","Perşembe","Cuma","Cumartesi","Pazar"))</f>
        <v/>
      </c>
    </row>
    <row r="3365" ht="10.5" customHeight="1" s="113">
      <c r="A3365" s="152" t="n">
        <v>45368</v>
      </c>
      <c r="B3365" s="153">
        <f>IF(A3365="","",YEAR(A3365))</f>
        <v/>
      </c>
      <c r="C3365" s="153">
        <f>IF(A3365="","",MONTH(A3365))</f>
        <v/>
      </c>
      <c r="D3365" s="153">
        <f>IF(A3365="","",CHOOSE(MONTH(A3365),"Ocak","Şubat","Mart","Nisan","Mayıs","Haziran","Temmuz","Ağustos","Eylül","Ekim","Kasım","Aralık"))</f>
        <v/>
      </c>
      <c r="E3365" s="153">
        <f>IF(A3365="","",ROUNDUP(MONTH(A3365)/3,0))</f>
        <v/>
      </c>
      <c r="F3365" s="153">
        <f>IF(A3365="","",WEEKNUM(A3365,2))</f>
        <v/>
      </c>
      <c r="G3365" s="153">
        <f>IF(A3365="","",WEEKDAY(A3365,2))</f>
        <v/>
      </c>
      <c r="H3365" s="153">
        <f>IF(A3365="","",CHOOSE(WEEKDAY(A3365,2),"Pazartesi","Salı","Çarşamba","Perşembe","Cuma","Cumartesi","Pazar"))</f>
        <v/>
      </c>
    </row>
    <row r="3366" ht="10.5" customHeight="1" s="113">
      <c r="A3366" s="152" t="n">
        <v>45369</v>
      </c>
      <c r="B3366" s="153">
        <f>IF(A3366="","",YEAR(A3366))</f>
        <v/>
      </c>
      <c r="C3366" s="153">
        <f>IF(A3366="","",MONTH(A3366))</f>
        <v/>
      </c>
      <c r="D3366" s="153">
        <f>IF(A3366="","",CHOOSE(MONTH(A3366),"Ocak","Şubat","Mart","Nisan","Mayıs","Haziran","Temmuz","Ağustos","Eylül","Ekim","Kasım","Aralık"))</f>
        <v/>
      </c>
      <c r="E3366" s="153">
        <f>IF(A3366="","",ROUNDUP(MONTH(A3366)/3,0))</f>
        <v/>
      </c>
      <c r="F3366" s="153">
        <f>IF(A3366="","",WEEKNUM(A3366,2))</f>
        <v/>
      </c>
      <c r="G3366" s="153">
        <f>IF(A3366="","",WEEKDAY(A3366,2))</f>
        <v/>
      </c>
      <c r="H3366" s="153">
        <f>IF(A3366="","",CHOOSE(WEEKDAY(A3366,2),"Pazartesi","Salı","Çarşamba","Perşembe","Cuma","Cumartesi","Pazar"))</f>
        <v/>
      </c>
    </row>
    <row r="3367" ht="10.5" customHeight="1" s="113">
      <c r="A3367" s="152" t="n">
        <v>45370</v>
      </c>
      <c r="B3367" s="153">
        <f>IF(A3367="","",YEAR(A3367))</f>
        <v/>
      </c>
      <c r="C3367" s="153">
        <f>IF(A3367="","",MONTH(A3367))</f>
        <v/>
      </c>
      <c r="D3367" s="153">
        <f>IF(A3367="","",CHOOSE(MONTH(A3367),"Ocak","Şubat","Mart","Nisan","Mayıs","Haziran","Temmuz","Ağustos","Eylül","Ekim","Kasım","Aralık"))</f>
        <v/>
      </c>
      <c r="E3367" s="153">
        <f>IF(A3367="","",ROUNDUP(MONTH(A3367)/3,0))</f>
        <v/>
      </c>
      <c r="F3367" s="153">
        <f>IF(A3367="","",WEEKNUM(A3367,2))</f>
        <v/>
      </c>
      <c r="G3367" s="153">
        <f>IF(A3367="","",WEEKDAY(A3367,2))</f>
        <v/>
      </c>
      <c r="H3367" s="153">
        <f>IF(A3367="","",CHOOSE(WEEKDAY(A3367,2),"Pazartesi","Salı","Çarşamba","Perşembe","Cuma","Cumartesi","Pazar"))</f>
        <v/>
      </c>
    </row>
    <row r="3368" ht="10.5" customHeight="1" s="113">
      <c r="A3368" s="152" t="n">
        <v>45371</v>
      </c>
      <c r="B3368" s="153">
        <f>IF(A3368="","",YEAR(A3368))</f>
        <v/>
      </c>
      <c r="C3368" s="153">
        <f>IF(A3368="","",MONTH(A3368))</f>
        <v/>
      </c>
      <c r="D3368" s="153">
        <f>IF(A3368="","",CHOOSE(MONTH(A3368),"Ocak","Şubat","Mart","Nisan","Mayıs","Haziran","Temmuz","Ağustos","Eylül","Ekim","Kasım","Aralık"))</f>
        <v/>
      </c>
      <c r="E3368" s="153">
        <f>IF(A3368="","",ROUNDUP(MONTH(A3368)/3,0))</f>
        <v/>
      </c>
      <c r="F3368" s="153">
        <f>IF(A3368="","",WEEKNUM(A3368,2))</f>
        <v/>
      </c>
      <c r="G3368" s="153">
        <f>IF(A3368="","",WEEKDAY(A3368,2))</f>
        <v/>
      </c>
      <c r="H3368" s="153">
        <f>IF(A3368="","",CHOOSE(WEEKDAY(A3368,2),"Pazartesi","Salı","Çarşamba","Perşembe","Cuma","Cumartesi","Pazar"))</f>
        <v/>
      </c>
    </row>
    <row r="3369" ht="10.5" customHeight="1" s="113">
      <c r="A3369" s="152" t="n">
        <v>45372</v>
      </c>
      <c r="B3369" s="153">
        <f>IF(A3369="","",YEAR(A3369))</f>
        <v/>
      </c>
      <c r="C3369" s="153">
        <f>IF(A3369="","",MONTH(A3369))</f>
        <v/>
      </c>
      <c r="D3369" s="153">
        <f>IF(A3369="","",CHOOSE(MONTH(A3369),"Ocak","Şubat","Mart","Nisan","Mayıs","Haziran","Temmuz","Ağustos","Eylül","Ekim","Kasım","Aralık"))</f>
        <v/>
      </c>
      <c r="E3369" s="153">
        <f>IF(A3369="","",ROUNDUP(MONTH(A3369)/3,0))</f>
        <v/>
      </c>
      <c r="F3369" s="153">
        <f>IF(A3369="","",WEEKNUM(A3369,2))</f>
        <v/>
      </c>
      <c r="G3369" s="153">
        <f>IF(A3369="","",WEEKDAY(A3369,2))</f>
        <v/>
      </c>
      <c r="H3369" s="153">
        <f>IF(A3369="","",CHOOSE(WEEKDAY(A3369,2),"Pazartesi","Salı","Çarşamba","Perşembe","Cuma","Cumartesi","Pazar"))</f>
        <v/>
      </c>
    </row>
    <row r="3370" ht="10.5" customHeight="1" s="113">
      <c r="A3370" s="152" t="n">
        <v>45373</v>
      </c>
      <c r="B3370" s="153">
        <f>IF(A3370="","",YEAR(A3370))</f>
        <v/>
      </c>
      <c r="C3370" s="153">
        <f>IF(A3370="","",MONTH(A3370))</f>
        <v/>
      </c>
      <c r="D3370" s="153">
        <f>IF(A3370="","",CHOOSE(MONTH(A3370),"Ocak","Şubat","Mart","Nisan","Mayıs","Haziran","Temmuz","Ağustos","Eylül","Ekim","Kasım","Aralık"))</f>
        <v/>
      </c>
      <c r="E3370" s="153">
        <f>IF(A3370="","",ROUNDUP(MONTH(A3370)/3,0))</f>
        <v/>
      </c>
      <c r="F3370" s="153">
        <f>IF(A3370="","",WEEKNUM(A3370,2))</f>
        <v/>
      </c>
      <c r="G3370" s="153">
        <f>IF(A3370="","",WEEKDAY(A3370,2))</f>
        <v/>
      </c>
      <c r="H3370" s="153">
        <f>IF(A3370="","",CHOOSE(WEEKDAY(A3370,2),"Pazartesi","Salı","Çarşamba","Perşembe","Cuma","Cumartesi","Pazar"))</f>
        <v/>
      </c>
    </row>
    <row r="3371" ht="10.5" customHeight="1" s="113">
      <c r="A3371" s="152" t="n">
        <v>45374</v>
      </c>
      <c r="B3371" s="153">
        <f>IF(A3371="","",YEAR(A3371))</f>
        <v/>
      </c>
      <c r="C3371" s="153">
        <f>IF(A3371="","",MONTH(A3371))</f>
        <v/>
      </c>
      <c r="D3371" s="153">
        <f>IF(A3371="","",CHOOSE(MONTH(A3371),"Ocak","Şubat","Mart","Nisan","Mayıs","Haziran","Temmuz","Ağustos","Eylül","Ekim","Kasım","Aralık"))</f>
        <v/>
      </c>
      <c r="E3371" s="153">
        <f>IF(A3371="","",ROUNDUP(MONTH(A3371)/3,0))</f>
        <v/>
      </c>
      <c r="F3371" s="153">
        <f>IF(A3371="","",WEEKNUM(A3371,2))</f>
        <v/>
      </c>
      <c r="G3371" s="153">
        <f>IF(A3371="","",WEEKDAY(A3371,2))</f>
        <v/>
      </c>
      <c r="H3371" s="153">
        <f>IF(A3371="","",CHOOSE(WEEKDAY(A3371,2),"Pazartesi","Salı","Çarşamba","Perşembe","Cuma","Cumartesi","Pazar"))</f>
        <v/>
      </c>
    </row>
    <row r="3372" ht="10.5" customHeight="1" s="113">
      <c r="A3372" s="152" t="n">
        <v>45375</v>
      </c>
      <c r="B3372" s="153">
        <f>IF(A3372="","",YEAR(A3372))</f>
        <v/>
      </c>
      <c r="C3372" s="153">
        <f>IF(A3372="","",MONTH(A3372))</f>
        <v/>
      </c>
      <c r="D3372" s="153">
        <f>IF(A3372="","",CHOOSE(MONTH(A3372),"Ocak","Şubat","Mart","Nisan","Mayıs","Haziran","Temmuz","Ağustos","Eylül","Ekim","Kasım","Aralık"))</f>
        <v/>
      </c>
      <c r="E3372" s="153">
        <f>IF(A3372="","",ROUNDUP(MONTH(A3372)/3,0))</f>
        <v/>
      </c>
      <c r="F3372" s="153">
        <f>IF(A3372="","",WEEKNUM(A3372,2))</f>
        <v/>
      </c>
      <c r="G3372" s="153">
        <f>IF(A3372="","",WEEKDAY(A3372,2))</f>
        <v/>
      </c>
      <c r="H3372" s="153">
        <f>IF(A3372="","",CHOOSE(WEEKDAY(A3372,2),"Pazartesi","Salı","Çarşamba","Perşembe","Cuma","Cumartesi","Pazar"))</f>
        <v/>
      </c>
    </row>
    <row r="3373" ht="10.5" customHeight="1" s="113">
      <c r="A3373" s="152" t="n">
        <v>45376</v>
      </c>
      <c r="B3373" s="153">
        <f>IF(A3373="","",YEAR(A3373))</f>
        <v/>
      </c>
      <c r="C3373" s="153">
        <f>IF(A3373="","",MONTH(A3373))</f>
        <v/>
      </c>
      <c r="D3373" s="153">
        <f>IF(A3373="","",CHOOSE(MONTH(A3373),"Ocak","Şubat","Mart","Nisan","Mayıs","Haziran","Temmuz","Ağustos","Eylül","Ekim","Kasım","Aralık"))</f>
        <v/>
      </c>
      <c r="E3373" s="153">
        <f>IF(A3373="","",ROUNDUP(MONTH(A3373)/3,0))</f>
        <v/>
      </c>
      <c r="F3373" s="153">
        <f>IF(A3373="","",WEEKNUM(A3373,2))</f>
        <v/>
      </c>
      <c r="G3373" s="153">
        <f>IF(A3373="","",WEEKDAY(A3373,2))</f>
        <v/>
      </c>
      <c r="H3373" s="153">
        <f>IF(A3373="","",CHOOSE(WEEKDAY(A3373,2),"Pazartesi","Salı","Çarşamba","Perşembe","Cuma","Cumartesi","Pazar"))</f>
        <v/>
      </c>
    </row>
    <row r="3374" ht="10.5" customHeight="1" s="113">
      <c r="A3374" s="152" t="n">
        <v>45377</v>
      </c>
      <c r="B3374" s="153">
        <f>IF(A3374="","",YEAR(A3374))</f>
        <v/>
      </c>
      <c r="C3374" s="153">
        <f>IF(A3374="","",MONTH(A3374))</f>
        <v/>
      </c>
      <c r="D3374" s="153">
        <f>IF(A3374="","",CHOOSE(MONTH(A3374),"Ocak","Şubat","Mart","Nisan","Mayıs","Haziran","Temmuz","Ağustos","Eylül","Ekim","Kasım","Aralık"))</f>
        <v/>
      </c>
      <c r="E3374" s="153">
        <f>IF(A3374="","",ROUNDUP(MONTH(A3374)/3,0))</f>
        <v/>
      </c>
      <c r="F3374" s="153">
        <f>IF(A3374="","",WEEKNUM(A3374,2))</f>
        <v/>
      </c>
      <c r="G3374" s="153">
        <f>IF(A3374="","",WEEKDAY(A3374,2))</f>
        <v/>
      </c>
      <c r="H3374" s="153">
        <f>IF(A3374="","",CHOOSE(WEEKDAY(A3374,2),"Pazartesi","Salı","Çarşamba","Perşembe","Cuma","Cumartesi","Pazar"))</f>
        <v/>
      </c>
    </row>
    <row r="3375" ht="10.5" customHeight="1" s="113">
      <c r="A3375" s="152" t="n">
        <v>45378</v>
      </c>
      <c r="B3375" s="153">
        <f>IF(A3375="","",YEAR(A3375))</f>
        <v/>
      </c>
      <c r="C3375" s="153">
        <f>IF(A3375="","",MONTH(A3375))</f>
        <v/>
      </c>
      <c r="D3375" s="153">
        <f>IF(A3375="","",CHOOSE(MONTH(A3375),"Ocak","Şubat","Mart","Nisan","Mayıs","Haziran","Temmuz","Ağustos","Eylül","Ekim","Kasım","Aralık"))</f>
        <v/>
      </c>
      <c r="E3375" s="153">
        <f>IF(A3375="","",ROUNDUP(MONTH(A3375)/3,0))</f>
        <v/>
      </c>
      <c r="F3375" s="153">
        <f>IF(A3375="","",WEEKNUM(A3375,2))</f>
        <v/>
      </c>
      <c r="G3375" s="153">
        <f>IF(A3375="","",WEEKDAY(A3375,2))</f>
        <v/>
      </c>
      <c r="H3375" s="153">
        <f>IF(A3375="","",CHOOSE(WEEKDAY(A3375,2),"Pazartesi","Salı","Çarşamba","Perşembe","Cuma","Cumartesi","Pazar"))</f>
        <v/>
      </c>
    </row>
    <row r="3376" ht="10.5" customHeight="1" s="113">
      <c r="A3376" s="152" t="n">
        <v>45379</v>
      </c>
      <c r="B3376" s="153">
        <f>IF(A3376="","",YEAR(A3376))</f>
        <v/>
      </c>
      <c r="C3376" s="153">
        <f>IF(A3376="","",MONTH(A3376))</f>
        <v/>
      </c>
      <c r="D3376" s="153">
        <f>IF(A3376="","",CHOOSE(MONTH(A3376),"Ocak","Şubat","Mart","Nisan","Mayıs","Haziran","Temmuz","Ağustos","Eylül","Ekim","Kasım","Aralık"))</f>
        <v/>
      </c>
      <c r="E3376" s="153">
        <f>IF(A3376="","",ROUNDUP(MONTH(A3376)/3,0))</f>
        <v/>
      </c>
      <c r="F3376" s="153">
        <f>IF(A3376="","",WEEKNUM(A3376,2))</f>
        <v/>
      </c>
      <c r="G3376" s="153">
        <f>IF(A3376="","",WEEKDAY(A3376,2))</f>
        <v/>
      </c>
      <c r="H3376" s="153">
        <f>IF(A3376="","",CHOOSE(WEEKDAY(A3376,2),"Pazartesi","Salı","Çarşamba","Perşembe","Cuma","Cumartesi","Pazar"))</f>
        <v/>
      </c>
    </row>
    <row r="3377" ht="10.5" customHeight="1" s="113">
      <c r="A3377" s="152" t="n">
        <v>45380</v>
      </c>
      <c r="B3377" s="153">
        <f>IF(A3377="","",YEAR(A3377))</f>
        <v/>
      </c>
      <c r="C3377" s="153">
        <f>IF(A3377="","",MONTH(A3377))</f>
        <v/>
      </c>
      <c r="D3377" s="153">
        <f>IF(A3377="","",CHOOSE(MONTH(A3377),"Ocak","Şubat","Mart","Nisan","Mayıs","Haziran","Temmuz","Ağustos","Eylül","Ekim","Kasım","Aralık"))</f>
        <v/>
      </c>
      <c r="E3377" s="153">
        <f>IF(A3377="","",ROUNDUP(MONTH(A3377)/3,0))</f>
        <v/>
      </c>
      <c r="F3377" s="153">
        <f>IF(A3377="","",WEEKNUM(A3377,2))</f>
        <v/>
      </c>
      <c r="G3377" s="153">
        <f>IF(A3377="","",WEEKDAY(A3377,2))</f>
        <v/>
      </c>
      <c r="H3377" s="153">
        <f>IF(A3377="","",CHOOSE(WEEKDAY(A3377,2),"Pazartesi","Salı","Çarşamba","Perşembe","Cuma","Cumartesi","Pazar"))</f>
        <v/>
      </c>
    </row>
    <row r="3378" ht="10.5" customHeight="1" s="113">
      <c r="A3378" s="152" t="n">
        <v>45381</v>
      </c>
      <c r="B3378" s="153">
        <f>IF(A3378="","",YEAR(A3378))</f>
        <v/>
      </c>
      <c r="C3378" s="153">
        <f>IF(A3378="","",MONTH(A3378))</f>
        <v/>
      </c>
      <c r="D3378" s="153">
        <f>IF(A3378="","",CHOOSE(MONTH(A3378),"Ocak","Şubat","Mart","Nisan","Mayıs","Haziran","Temmuz","Ağustos","Eylül","Ekim","Kasım","Aralık"))</f>
        <v/>
      </c>
      <c r="E3378" s="153">
        <f>IF(A3378="","",ROUNDUP(MONTH(A3378)/3,0))</f>
        <v/>
      </c>
      <c r="F3378" s="153">
        <f>IF(A3378="","",WEEKNUM(A3378,2))</f>
        <v/>
      </c>
      <c r="G3378" s="153">
        <f>IF(A3378="","",WEEKDAY(A3378,2))</f>
        <v/>
      </c>
      <c r="H3378" s="153">
        <f>IF(A3378="","",CHOOSE(WEEKDAY(A3378,2),"Pazartesi","Salı","Çarşamba","Perşembe","Cuma","Cumartesi","Pazar"))</f>
        <v/>
      </c>
    </row>
    <row r="3379" ht="10.5" customHeight="1" s="113">
      <c r="A3379" s="152" t="n">
        <v>45382</v>
      </c>
      <c r="B3379" s="153">
        <f>IF(A3379="","",YEAR(A3379))</f>
        <v/>
      </c>
      <c r="C3379" s="153">
        <f>IF(A3379="","",MONTH(A3379))</f>
        <v/>
      </c>
      <c r="D3379" s="153">
        <f>IF(A3379="","",CHOOSE(MONTH(A3379),"Ocak","Şubat","Mart","Nisan","Mayıs","Haziran","Temmuz","Ağustos","Eylül","Ekim","Kasım","Aralık"))</f>
        <v/>
      </c>
      <c r="E3379" s="153">
        <f>IF(A3379="","",ROUNDUP(MONTH(A3379)/3,0))</f>
        <v/>
      </c>
      <c r="F3379" s="153">
        <f>IF(A3379="","",WEEKNUM(A3379,2))</f>
        <v/>
      </c>
      <c r="G3379" s="153">
        <f>IF(A3379="","",WEEKDAY(A3379,2))</f>
        <v/>
      </c>
      <c r="H3379" s="153">
        <f>IF(A3379="","",CHOOSE(WEEKDAY(A3379,2),"Pazartesi","Salı","Çarşamba","Perşembe","Cuma","Cumartesi","Pazar"))</f>
        <v/>
      </c>
    </row>
    <row r="3380" ht="10.5" customHeight="1" s="113">
      <c r="A3380" s="152" t="n">
        <v>45383</v>
      </c>
      <c r="B3380" s="153">
        <f>IF(A3380="","",YEAR(A3380))</f>
        <v/>
      </c>
      <c r="C3380" s="153">
        <f>IF(A3380="","",MONTH(A3380))</f>
        <v/>
      </c>
      <c r="D3380" s="153">
        <f>IF(A3380="","",CHOOSE(MONTH(A3380),"Ocak","Şubat","Mart","Nisan","Mayıs","Haziran","Temmuz","Ağustos","Eylül","Ekim","Kasım","Aralık"))</f>
        <v/>
      </c>
      <c r="E3380" s="153">
        <f>IF(A3380="","",ROUNDUP(MONTH(A3380)/3,0))</f>
        <v/>
      </c>
      <c r="F3380" s="153">
        <f>IF(A3380="","",WEEKNUM(A3380,2))</f>
        <v/>
      </c>
      <c r="G3380" s="153">
        <f>IF(A3380="","",WEEKDAY(A3380,2))</f>
        <v/>
      </c>
      <c r="H3380" s="153">
        <f>IF(A3380="","",CHOOSE(WEEKDAY(A3380,2),"Pazartesi","Salı","Çarşamba","Perşembe","Cuma","Cumartesi","Pazar"))</f>
        <v/>
      </c>
    </row>
    <row r="3381" ht="10.5" customHeight="1" s="113">
      <c r="A3381" s="152" t="n">
        <v>45384</v>
      </c>
      <c r="B3381" s="153">
        <f>IF(A3381="","",YEAR(A3381))</f>
        <v/>
      </c>
      <c r="C3381" s="153">
        <f>IF(A3381="","",MONTH(A3381))</f>
        <v/>
      </c>
      <c r="D3381" s="153">
        <f>IF(A3381="","",CHOOSE(MONTH(A3381),"Ocak","Şubat","Mart","Nisan","Mayıs","Haziran","Temmuz","Ağustos","Eylül","Ekim","Kasım","Aralık"))</f>
        <v/>
      </c>
      <c r="E3381" s="153">
        <f>IF(A3381="","",ROUNDUP(MONTH(A3381)/3,0))</f>
        <v/>
      </c>
      <c r="F3381" s="153">
        <f>IF(A3381="","",WEEKNUM(A3381,2))</f>
        <v/>
      </c>
      <c r="G3381" s="153">
        <f>IF(A3381="","",WEEKDAY(A3381,2))</f>
        <v/>
      </c>
      <c r="H3381" s="153">
        <f>IF(A3381="","",CHOOSE(WEEKDAY(A3381,2),"Pazartesi","Salı","Çarşamba","Perşembe","Cuma","Cumartesi","Pazar"))</f>
        <v/>
      </c>
    </row>
    <row r="3382" ht="10.5" customHeight="1" s="113">
      <c r="A3382" s="152" t="n">
        <v>45385</v>
      </c>
      <c r="B3382" s="153">
        <f>IF(A3382="","",YEAR(A3382))</f>
        <v/>
      </c>
      <c r="C3382" s="153">
        <f>IF(A3382="","",MONTH(A3382))</f>
        <v/>
      </c>
      <c r="D3382" s="153">
        <f>IF(A3382="","",CHOOSE(MONTH(A3382),"Ocak","Şubat","Mart","Nisan","Mayıs","Haziran","Temmuz","Ağustos","Eylül","Ekim","Kasım","Aralık"))</f>
        <v/>
      </c>
      <c r="E3382" s="153">
        <f>IF(A3382="","",ROUNDUP(MONTH(A3382)/3,0))</f>
        <v/>
      </c>
      <c r="F3382" s="153">
        <f>IF(A3382="","",WEEKNUM(A3382,2))</f>
        <v/>
      </c>
      <c r="G3382" s="153">
        <f>IF(A3382="","",WEEKDAY(A3382,2))</f>
        <v/>
      </c>
      <c r="H3382" s="153">
        <f>IF(A3382="","",CHOOSE(WEEKDAY(A3382,2),"Pazartesi","Salı","Çarşamba","Perşembe","Cuma","Cumartesi","Pazar"))</f>
        <v/>
      </c>
    </row>
    <row r="3383" ht="10.5" customHeight="1" s="113">
      <c r="A3383" s="152" t="n">
        <v>45386</v>
      </c>
      <c r="B3383" s="153">
        <f>IF(A3383="","",YEAR(A3383))</f>
        <v/>
      </c>
      <c r="C3383" s="153">
        <f>IF(A3383="","",MONTH(A3383))</f>
        <v/>
      </c>
      <c r="D3383" s="153">
        <f>IF(A3383="","",CHOOSE(MONTH(A3383),"Ocak","Şubat","Mart","Nisan","Mayıs","Haziran","Temmuz","Ağustos","Eylül","Ekim","Kasım","Aralık"))</f>
        <v/>
      </c>
      <c r="E3383" s="153">
        <f>IF(A3383="","",ROUNDUP(MONTH(A3383)/3,0))</f>
        <v/>
      </c>
      <c r="F3383" s="153">
        <f>IF(A3383="","",WEEKNUM(A3383,2))</f>
        <v/>
      </c>
      <c r="G3383" s="153">
        <f>IF(A3383="","",WEEKDAY(A3383,2))</f>
        <v/>
      </c>
      <c r="H3383" s="153">
        <f>IF(A3383="","",CHOOSE(WEEKDAY(A3383,2),"Pazartesi","Salı","Çarşamba","Perşembe","Cuma","Cumartesi","Pazar"))</f>
        <v/>
      </c>
    </row>
    <row r="3384" ht="10.5" customHeight="1" s="113">
      <c r="A3384" s="152" t="n">
        <v>45387</v>
      </c>
      <c r="B3384" s="153">
        <f>IF(A3384="","",YEAR(A3384))</f>
        <v/>
      </c>
      <c r="C3384" s="153">
        <f>IF(A3384="","",MONTH(A3384))</f>
        <v/>
      </c>
      <c r="D3384" s="153">
        <f>IF(A3384="","",CHOOSE(MONTH(A3384),"Ocak","Şubat","Mart","Nisan","Mayıs","Haziran","Temmuz","Ağustos","Eylül","Ekim","Kasım","Aralık"))</f>
        <v/>
      </c>
      <c r="E3384" s="153">
        <f>IF(A3384="","",ROUNDUP(MONTH(A3384)/3,0))</f>
        <v/>
      </c>
      <c r="F3384" s="153">
        <f>IF(A3384="","",WEEKNUM(A3384,2))</f>
        <v/>
      </c>
      <c r="G3384" s="153">
        <f>IF(A3384="","",WEEKDAY(A3384,2))</f>
        <v/>
      </c>
      <c r="H3384" s="153">
        <f>IF(A3384="","",CHOOSE(WEEKDAY(A3384,2),"Pazartesi","Salı","Çarşamba","Perşembe","Cuma","Cumartesi","Pazar"))</f>
        <v/>
      </c>
    </row>
    <row r="3385" ht="10.5" customHeight="1" s="113">
      <c r="A3385" s="152" t="n">
        <v>45388</v>
      </c>
      <c r="B3385" s="153">
        <f>IF(A3385="","",YEAR(A3385))</f>
        <v/>
      </c>
      <c r="C3385" s="153">
        <f>IF(A3385="","",MONTH(A3385))</f>
        <v/>
      </c>
      <c r="D3385" s="153">
        <f>IF(A3385="","",CHOOSE(MONTH(A3385),"Ocak","Şubat","Mart","Nisan","Mayıs","Haziran","Temmuz","Ağustos","Eylül","Ekim","Kasım","Aralık"))</f>
        <v/>
      </c>
      <c r="E3385" s="153">
        <f>IF(A3385="","",ROUNDUP(MONTH(A3385)/3,0))</f>
        <v/>
      </c>
      <c r="F3385" s="153">
        <f>IF(A3385="","",WEEKNUM(A3385,2))</f>
        <v/>
      </c>
      <c r="G3385" s="153">
        <f>IF(A3385="","",WEEKDAY(A3385,2))</f>
        <v/>
      </c>
      <c r="H3385" s="153">
        <f>IF(A3385="","",CHOOSE(WEEKDAY(A3385,2),"Pazartesi","Salı","Çarşamba","Perşembe","Cuma","Cumartesi","Pazar"))</f>
        <v/>
      </c>
    </row>
    <row r="3386" ht="10.5" customHeight="1" s="113">
      <c r="A3386" s="152" t="n">
        <v>45389</v>
      </c>
      <c r="B3386" s="153">
        <f>IF(A3386="","",YEAR(A3386))</f>
        <v/>
      </c>
      <c r="C3386" s="153">
        <f>IF(A3386="","",MONTH(A3386))</f>
        <v/>
      </c>
      <c r="D3386" s="153">
        <f>IF(A3386="","",CHOOSE(MONTH(A3386),"Ocak","Şubat","Mart","Nisan","Mayıs","Haziran","Temmuz","Ağustos","Eylül","Ekim","Kasım","Aralık"))</f>
        <v/>
      </c>
      <c r="E3386" s="153">
        <f>IF(A3386="","",ROUNDUP(MONTH(A3386)/3,0))</f>
        <v/>
      </c>
      <c r="F3386" s="153">
        <f>IF(A3386="","",WEEKNUM(A3386,2))</f>
        <v/>
      </c>
      <c r="G3386" s="153">
        <f>IF(A3386="","",WEEKDAY(A3386,2))</f>
        <v/>
      </c>
      <c r="H3386" s="153">
        <f>IF(A3386="","",CHOOSE(WEEKDAY(A3386,2),"Pazartesi","Salı","Çarşamba","Perşembe","Cuma","Cumartesi","Pazar"))</f>
        <v/>
      </c>
    </row>
    <row r="3387" ht="10.5" customHeight="1" s="113">
      <c r="A3387" s="152" t="n">
        <v>45390</v>
      </c>
      <c r="B3387" s="153">
        <f>IF(A3387="","",YEAR(A3387))</f>
        <v/>
      </c>
      <c r="C3387" s="153">
        <f>IF(A3387="","",MONTH(A3387))</f>
        <v/>
      </c>
      <c r="D3387" s="153">
        <f>IF(A3387="","",CHOOSE(MONTH(A3387),"Ocak","Şubat","Mart","Nisan","Mayıs","Haziran","Temmuz","Ağustos","Eylül","Ekim","Kasım","Aralık"))</f>
        <v/>
      </c>
      <c r="E3387" s="153">
        <f>IF(A3387="","",ROUNDUP(MONTH(A3387)/3,0))</f>
        <v/>
      </c>
      <c r="F3387" s="153">
        <f>IF(A3387="","",WEEKNUM(A3387,2))</f>
        <v/>
      </c>
      <c r="G3387" s="153">
        <f>IF(A3387="","",WEEKDAY(A3387,2))</f>
        <v/>
      </c>
      <c r="H3387" s="153">
        <f>IF(A3387="","",CHOOSE(WEEKDAY(A3387,2),"Pazartesi","Salı","Çarşamba","Perşembe","Cuma","Cumartesi","Pazar"))</f>
        <v/>
      </c>
    </row>
    <row r="3388" ht="10.5" customHeight="1" s="113">
      <c r="A3388" s="152" t="n">
        <v>45391</v>
      </c>
      <c r="B3388" s="153">
        <f>IF(A3388="","",YEAR(A3388))</f>
        <v/>
      </c>
      <c r="C3388" s="153">
        <f>IF(A3388="","",MONTH(A3388))</f>
        <v/>
      </c>
      <c r="D3388" s="153">
        <f>IF(A3388="","",CHOOSE(MONTH(A3388),"Ocak","Şubat","Mart","Nisan","Mayıs","Haziran","Temmuz","Ağustos","Eylül","Ekim","Kasım","Aralık"))</f>
        <v/>
      </c>
      <c r="E3388" s="153">
        <f>IF(A3388="","",ROUNDUP(MONTH(A3388)/3,0))</f>
        <v/>
      </c>
      <c r="F3388" s="153">
        <f>IF(A3388="","",WEEKNUM(A3388,2))</f>
        <v/>
      </c>
      <c r="G3388" s="153">
        <f>IF(A3388="","",WEEKDAY(A3388,2))</f>
        <v/>
      </c>
      <c r="H3388" s="153">
        <f>IF(A3388="","",CHOOSE(WEEKDAY(A3388,2),"Pazartesi","Salı","Çarşamba","Perşembe","Cuma","Cumartesi","Pazar"))</f>
        <v/>
      </c>
    </row>
    <row r="3389" ht="10.5" customHeight="1" s="113">
      <c r="A3389" s="152" t="n">
        <v>45392</v>
      </c>
      <c r="B3389" s="153">
        <f>IF(A3389="","",YEAR(A3389))</f>
        <v/>
      </c>
      <c r="C3389" s="153">
        <f>IF(A3389="","",MONTH(A3389))</f>
        <v/>
      </c>
      <c r="D3389" s="153">
        <f>IF(A3389="","",CHOOSE(MONTH(A3389),"Ocak","Şubat","Mart","Nisan","Mayıs","Haziran","Temmuz","Ağustos","Eylül","Ekim","Kasım","Aralık"))</f>
        <v/>
      </c>
      <c r="E3389" s="153">
        <f>IF(A3389="","",ROUNDUP(MONTH(A3389)/3,0))</f>
        <v/>
      </c>
      <c r="F3389" s="153">
        <f>IF(A3389="","",WEEKNUM(A3389,2))</f>
        <v/>
      </c>
      <c r="G3389" s="153">
        <f>IF(A3389="","",WEEKDAY(A3389,2))</f>
        <v/>
      </c>
      <c r="H3389" s="153">
        <f>IF(A3389="","",CHOOSE(WEEKDAY(A3389,2),"Pazartesi","Salı","Çarşamba","Perşembe","Cuma","Cumartesi","Pazar"))</f>
        <v/>
      </c>
    </row>
    <row r="3390" ht="10.5" customHeight="1" s="113">
      <c r="A3390" s="152" t="n">
        <v>45393</v>
      </c>
      <c r="B3390" s="153">
        <f>IF(A3390="","",YEAR(A3390))</f>
        <v/>
      </c>
      <c r="C3390" s="153">
        <f>IF(A3390="","",MONTH(A3390))</f>
        <v/>
      </c>
      <c r="D3390" s="153">
        <f>IF(A3390="","",CHOOSE(MONTH(A3390),"Ocak","Şubat","Mart","Nisan","Mayıs","Haziran","Temmuz","Ağustos","Eylül","Ekim","Kasım","Aralık"))</f>
        <v/>
      </c>
      <c r="E3390" s="153">
        <f>IF(A3390="","",ROUNDUP(MONTH(A3390)/3,0))</f>
        <v/>
      </c>
      <c r="F3390" s="153">
        <f>IF(A3390="","",WEEKNUM(A3390,2))</f>
        <v/>
      </c>
      <c r="G3390" s="153">
        <f>IF(A3390="","",WEEKDAY(A3390,2))</f>
        <v/>
      </c>
      <c r="H3390" s="153">
        <f>IF(A3390="","",CHOOSE(WEEKDAY(A3390,2),"Pazartesi","Salı","Çarşamba","Perşembe","Cuma","Cumartesi","Pazar"))</f>
        <v/>
      </c>
    </row>
    <row r="3391" ht="10.5" customHeight="1" s="113">
      <c r="A3391" s="152" t="n">
        <v>45394</v>
      </c>
      <c r="B3391" s="153">
        <f>IF(A3391="","",YEAR(A3391))</f>
        <v/>
      </c>
      <c r="C3391" s="153">
        <f>IF(A3391="","",MONTH(A3391))</f>
        <v/>
      </c>
      <c r="D3391" s="153">
        <f>IF(A3391="","",CHOOSE(MONTH(A3391),"Ocak","Şubat","Mart","Nisan","Mayıs","Haziran","Temmuz","Ağustos","Eylül","Ekim","Kasım","Aralık"))</f>
        <v/>
      </c>
      <c r="E3391" s="153">
        <f>IF(A3391="","",ROUNDUP(MONTH(A3391)/3,0))</f>
        <v/>
      </c>
      <c r="F3391" s="153">
        <f>IF(A3391="","",WEEKNUM(A3391,2))</f>
        <v/>
      </c>
      <c r="G3391" s="153">
        <f>IF(A3391="","",WEEKDAY(A3391,2))</f>
        <v/>
      </c>
      <c r="H3391" s="153">
        <f>IF(A3391="","",CHOOSE(WEEKDAY(A3391,2),"Pazartesi","Salı","Çarşamba","Perşembe","Cuma","Cumartesi","Pazar"))</f>
        <v/>
      </c>
    </row>
    <row r="3392" ht="10.5" customHeight="1" s="113">
      <c r="A3392" s="152" t="n">
        <v>45395</v>
      </c>
      <c r="B3392" s="153">
        <f>IF(A3392="","",YEAR(A3392))</f>
        <v/>
      </c>
      <c r="C3392" s="153">
        <f>IF(A3392="","",MONTH(A3392))</f>
        <v/>
      </c>
      <c r="D3392" s="153">
        <f>IF(A3392="","",CHOOSE(MONTH(A3392),"Ocak","Şubat","Mart","Nisan","Mayıs","Haziran","Temmuz","Ağustos","Eylül","Ekim","Kasım","Aralık"))</f>
        <v/>
      </c>
      <c r="E3392" s="153">
        <f>IF(A3392="","",ROUNDUP(MONTH(A3392)/3,0))</f>
        <v/>
      </c>
      <c r="F3392" s="153">
        <f>IF(A3392="","",WEEKNUM(A3392,2))</f>
        <v/>
      </c>
      <c r="G3392" s="153">
        <f>IF(A3392="","",WEEKDAY(A3392,2))</f>
        <v/>
      </c>
      <c r="H3392" s="153">
        <f>IF(A3392="","",CHOOSE(WEEKDAY(A3392,2),"Pazartesi","Salı","Çarşamba","Perşembe","Cuma","Cumartesi","Pazar"))</f>
        <v/>
      </c>
    </row>
    <row r="3393" ht="10.5" customHeight="1" s="113">
      <c r="A3393" s="152" t="n">
        <v>45396</v>
      </c>
      <c r="B3393" s="153">
        <f>IF(A3393="","",YEAR(A3393))</f>
        <v/>
      </c>
      <c r="C3393" s="153">
        <f>IF(A3393="","",MONTH(A3393))</f>
        <v/>
      </c>
      <c r="D3393" s="153">
        <f>IF(A3393="","",CHOOSE(MONTH(A3393),"Ocak","Şubat","Mart","Nisan","Mayıs","Haziran","Temmuz","Ağustos","Eylül","Ekim","Kasım","Aralık"))</f>
        <v/>
      </c>
      <c r="E3393" s="153">
        <f>IF(A3393="","",ROUNDUP(MONTH(A3393)/3,0))</f>
        <v/>
      </c>
      <c r="F3393" s="153">
        <f>IF(A3393="","",WEEKNUM(A3393,2))</f>
        <v/>
      </c>
      <c r="G3393" s="153">
        <f>IF(A3393="","",WEEKDAY(A3393,2))</f>
        <v/>
      </c>
      <c r="H3393" s="153">
        <f>IF(A3393="","",CHOOSE(WEEKDAY(A3393,2),"Pazartesi","Salı","Çarşamba","Perşembe","Cuma","Cumartesi","Pazar"))</f>
        <v/>
      </c>
    </row>
    <row r="3394" ht="10.5" customHeight="1" s="113">
      <c r="A3394" s="152" t="n">
        <v>45397</v>
      </c>
      <c r="B3394" s="153">
        <f>IF(A3394="","",YEAR(A3394))</f>
        <v/>
      </c>
      <c r="C3394" s="153">
        <f>IF(A3394="","",MONTH(A3394))</f>
        <v/>
      </c>
      <c r="D3394" s="153">
        <f>IF(A3394="","",CHOOSE(MONTH(A3394),"Ocak","Şubat","Mart","Nisan","Mayıs","Haziran","Temmuz","Ağustos","Eylül","Ekim","Kasım","Aralık"))</f>
        <v/>
      </c>
      <c r="E3394" s="153">
        <f>IF(A3394="","",ROUNDUP(MONTH(A3394)/3,0))</f>
        <v/>
      </c>
      <c r="F3394" s="153">
        <f>IF(A3394="","",WEEKNUM(A3394,2))</f>
        <v/>
      </c>
      <c r="G3394" s="153">
        <f>IF(A3394="","",WEEKDAY(A3394,2))</f>
        <v/>
      </c>
      <c r="H3394" s="153">
        <f>IF(A3394="","",CHOOSE(WEEKDAY(A3394,2),"Pazartesi","Salı","Çarşamba","Perşembe","Cuma","Cumartesi","Pazar"))</f>
        <v/>
      </c>
    </row>
    <row r="3395" ht="10.5" customHeight="1" s="113">
      <c r="A3395" s="152" t="n">
        <v>45398</v>
      </c>
      <c r="B3395" s="153">
        <f>IF(A3395="","",YEAR(A3395))</f>
        <v/>
      </c>
      <c r="C3395" s="153">
        <f>IF(A3395="","",MONTH(A3395))</f>
        <v/>
      </c>
      <c r="D3395" s="153">
        <f>IF(A3395="","",CHOOSE(MONTH(A3395),"Ocak","Şubat","Mart","Nisan","Mayıs","Haziran","Temmuz","Ağustos","Eylül","Ekim","Kasım","Aralık"))</f>
        <v/>
      </c>
      <c r="E3395" s="153">
        <f>IF(A3395="","",ROUNDUP(MONTH(A3395)/3,0))</f>
        <v/>
      </c>
      <c r="F3395" s="153">
        <f>IF(A3395="","",WEEKNUM(A3395,2))</f>
        <v/>
      </c>
      <c r="G3395" s="153">
        <f>IF(A3395="","",WEEKDAY(A3395,2))</f>
        <v/>
      </c>
      <c r="H3395" s="153">
        <f>IF(A3395="","",CHOOSE(WEEKDAY(A3395,2),"Pazartesi","Salı","Çarşamba","Perşembe","Cuma","Cumartesi","Pazar"))</f>
        <v/>
      </c>
    </row>
    <row r="3396" ht="10.5" customHeight="1" s="113">
      <c r="A3396" s="152" t="n">
        <v>45399</v>
      </c>
      <c r="B3396" s="153">
        <f>IF(A3396="","",YEAR(A3396))</f>
        <v/>
      </c>
      <c r="C3396" s="153">
        <f>IF(A3396="","",MONTH(A3396))</f>
        <v/>
      </c>
      <c r="D3396" s="153">
        <f>IF(A3396="","",CHOOSE(MONTH(A3396),"Ocak","Şubat","Mart","Nisan","Mayıs","Haziran","Temmuz","Ağustos","Eylül","Ekim","Kasım","Aralık"))</f>
        <v/>
      </c>
      <c r="E3396" s="153">
        <f>IF(A3396="","",ROUNDUP(MONTH(A3396)/3,0))</f>
        <v/>
      </c>
      <c r="F3396" s="153">
        <f>IF(A3396="","",WEEKNUM(A3396,2))</f>
        <v/>
      </c>
      <c r="G3396" s="153">
        <f>IF(A3396="","",WEEKDAY(A3396,2))</f>
        <v/>
      </c>
      <c r="H3396" s="153">
        <f>IF(A3396="","",CHOOSE(WEEKDAY(A3396,2),"Pazartesi","Salı","Çarşamba","Perşembe","Cuma","Cumartesi","Pazar"))</f>
        <v/>
      </c>
    </row>
    <row r="3397" ht="10.5" customHeight="1" s="113">
      <c r="A3397" s="152" t="n">
        <v>45400</v>
      </c>
      <c r="B3397" s="153">
        <f>IF(A3397="","",YEAR(A3397))</f>
        <v/>
      </c>
      <c r="C3397" s="153">
        <f>IF(A3397="","",MONTH(A3397))</f>
        <v/>
      </c>
      <c r="D3397" s="153">
        <f>IF(A3397="","",CHOOSE(MONTH(A3397),"Ocak","Şubat","Mart","Nisan","Mayıs","Haziran","Temmuz","Ağustos","Eylül","Ekim","Kasım","Aralık"))</f>
        <v/>
      </c>
      <c r="E3397" s="153">
        <f>IF(A3397="","",ROUNDUP(MONTH(A3397)/3,0))</f>
        <v/>
      </c>
      <c r="F3397" s="153">
        <f>IF(A3397="","",WEEKNUM(A3397,2))</f>
        <v/>
      </c>
      <c r="G3397" s="153">
        <f>IF(A3397="","",WEEKDAY(A3397,2))</f>
        <v/>
      </c>
      <c r="H3397" s="153">
        <f>IF(A3397="","",CHOOSE(WEEKDAY(A3397,2),"Pazartesi","Salı","Çarşamba","Perşembe","Cuma","Cumartesi","Pazar"))</f>
        <v/>
      </c>
    </row>
    <row r="3398" ht="10.5" customHeight="1" s="113">
      <c r="A3398" s="152" t="n">
        <v>45401</v>
      </c>
      <c r="B3398" s="153">
        <f>IF(A3398="","",YEAR(A3398))</f>
        <v/>
      </c>
      <c r="C3398" s="153">
        <f>IF(A3398="","",MONTH(A3398))</f>
        <v/>
      </c>
      <c r="D3398" s="153">
        <f>IF(A3398="","",CHOOSE(MONTH(A3398),"Ocak","Şubat","Mart","Nisan","Mayıs","Haziran","Temmuz","Ağustos","Eylül","Ekim","Kasım","Aralık"))</f>
        <v/>
      </c>
      <c r="E3398" s="153">
        <f>IF(A3398="","",ROUNDUP(MONTH(A3398)/3,0))</f>
        <v/>
      </c>
      <c r="F3398" s="153">
        <f>IF(A3398="","",WEEKNUM(A3398,2))</f>
        <v/>
      </c>
      <c r="G3398" s="153">
        <f>IF(A3398="","",WEEKDAY(A3398,2))</f>
        <v/>
      </c>
      <c r="H3398" s="153">
        <f>IF(A3398="","",CHOOSE(WEEKDAY(A3398,2),"Pazartesi","Salı","Çarşamba","Perşembe","Cuma","Cumartesi","Pazar"))</f>
        <v/>
      </c>
    </row>
    <row r="3399" ht="10.5" customHeight="1" s="113">
      <c r="A3399" s="152" t="n">
        <v>45402</v>
      </c>
      <c r="B3399" s="153">
        <f>IF(A3399="","",YEAR(A3399))</f>
        <v/>
      </c>
      <c r="C3399" s="153">
        <f>IF(A3399="","",MONTH(A3399))</f>
        <v/>
      </c>
      <c r="D3399" s="153">
        <f>IF(A3399="","",CHOOSE(MONTH(A3399),"Ocak","Şubat","Mart","Nisan","Mayıs","Haziran","Temmuz","Ağustos","Eylül","Ekim","Kasım","Aralık"))</f>
        <v/>
      </c>
      <c r="E3399" s="153">
        <f>IF(A3399="","",ROUNDUP(MONTH(A3399)/3,0))</f>
        <v/>
      </c>
      <c r="F3399" s="153">
        <f>IF(A3399="","",WEEKNUM(A3399,2))</f>
        <v/>
      </c>
      <c r="G3399" s="153">
        <f>IF(A3399="","",WEEKDAY(A3399,2))</f>
        <v/>
      </c>
      <c r="H3399" s="153">
        <f>IF(A3399="","",CHOOSE(WEEKDAY(A3399,2),"Pazartesi","Salı","Çarşamba","Perşembe","Cuma","Cumartesi","Pazar"))</f>
        <v/>
      </c>
    </row>
    <row r="3400" ht="10.5" customHeight="1" s="113">
      <c r="A3400" s="152" t="n">
        <v>45403</v>
      </c>
      <c r="B3400" s="153">
        <f>IF(A3400="","",YEAR(A3400))</f>
        <v/>
      </c>
      <c r="C3400" s="153">
        <f>IF(A3400="","",MONTH(A3400))</f>
        <v/>
      </c>
      <c r="D3400" s="153">
        <f>IF(A3400="","",CHOOSE(MONTH(A3400),"Ocak","Şubat","Mart","Nisan","Mayıs","Haziran","Temmuz","Ağustos","Eylül","Ekim","Kasım","Aralık"))</f>
        <v/>
      </c>
      <c r="E3400" s="153">
        <f>IF(A3400="","",ROUNDUP(MONTH(A3400)/3,0))</f>
        <v/>
      </c>
      <c r="F3400" s="153">
        <f>IF(A3400="","",WEEKNUM(A3400,2))</f>
        <v/>
      </c>
      <c r="G3400" s="153">
        <f>IF(A3400="","",WEEKDAY(A3400,2))</f>
        <v/>
      </c>
      <c r="H3400" s="153">
        <f>IF(A3400="","",CHOOSE(WEEKDAY(A3400,2),"Pazartesi","Salı","Çarşamba","Perşembe","Cuma","Cumartesi","Pazar"))</f>
        <v/>
      </c>
    </row>
    <row r="3401" ht="10.5" customHeight="1" s="113">
      <c r="A3401" s="152" t="n">
        <v>45404</v>
      </c>
      <c r="B3401" s="153">
        <f>IF(A3401="","",YEAR(A3401))</f>
        <v/>
      </c>
      <c r="C3401" s="153">
        <f>IF(A3401="","",MONTH(A3401))</f>
        <v/>
      </c>
      <c r="D3401" s="153">
        <f>IF(A3401="","",CHOOSE(MONTH(A3401),"Ocak","Şubat","Mart","Nisan","Mayıs","Haziran","Temmuz","Ağustos","Eylül","Ekim","Kasım","Aralık"))</f>
        <v/>
      </c>
      <c r="E3401" s="153">
        <f>IF(A3401="","",ROUNDUP(MONTH(A3401)/3,0))</f>
        <v/>
      </c>
      <c r="F3401" s="153">
        <f>IF(A3401="","",WEEKNUM(A3401,2))</f>
        <v/>
      </c>
      <c r="G3401" s="153">
        <f>IF(A3401="","",WEEKDAY(A3401,2))</f>
        <v/>
      </c>
      <c r="H3401" s="153">
        <f>IF(A3401="","",CHOOSE(WEEKDAY(A3401,2),"Pazartesi","Salı","Çarşamba","Perşembe","Cuma","Cumartesi","Pazar"))</f>
        <v/>
      </c>
    </row>
    <row r="3402" ht="10.5" customHeight="1" s="113">
      <c r="A3402" s="152" t="n">
        <v>45405</v>
      </c>
      <c r="B3402" s="153">
        <f>IF(A3402="","",YEAR(A3402))</f>
        <v/>
      </c>
      <c r="C3402" s="153">
        <f>IF(A3402="","",MONTH(A3402))</f>
        <v/>
      </c>
      <c r="D3402" s="153">
        <f>IF(A3402="","",CHOOSE(MONTH(A3402),"Ocak","Şubat","Mart","Nisan","Mayıs","Haziran","Temmuz","Ağustos","Eylül","Ekim","Kasım","Aralık"))</f>
        <v/>
      </c>
      <c r="E3402" s="153">
        <f>IF(A3402="","",ROUNDUP(MONTH(A3402)/3,0))</f>
        <v/>
      </c>
      <c r="F3402" s="153">
        <f>IF(A3402="","",WEEKNUM(A3402,2))</f>
        <v/>
      </c>
      <c r="G3402" s="153">
        <f>IF(A3402="","",WEEKDAY(A3402,2))</f>
        <v/>
      </c>
      <c r="H3402" s="153">
        <f>IF(A3402="","",CHOOSE(WEEKDAY(A3402,2),"Pazartesi","Salı","Çarşamba","Perşembe","Cuma","Cumartesi","Pazar"))</f>
        <v/>
      </c>
    </row>
    <row r="3403" ht="10.5" customHeight="1" s="113">
      <c r="A3403" s="152" t="n">
        <v>45406</v>
      </c>
      <c r="B3403" s="153">
        <f>IF(A3403="","",YEAR(A3403))</f>
        <v/>
      </c>
      <c r="C3403" s="153">
        <f>IF(A3403="","",MONTH(A3403))</f>
        <v/>
      </c>
      <c r="D3403" s="153">
        <f>IF(A3403="","",CHOOSE(MONTH(A3403),"Ocak","Şubat","Mart","Nisan","Mayıs","Haziran","Temmuz","Ağustos","Eylül","Ekim","Kasım","Aralık"))</f>
        <v/>
      </c>
      <c r="E3403" s="153">
        <f>IF(A3403="","",ROUNDUP(MONTH(A3403)/3,0))</f>
        <v/>
      </c>
      <c r="F3403" s="153">
        <f>IF(A3403="","",WEEKNUM(A3403,2))</f>
        <v/>
      </c>
      <c r="G3403" s="153">
        <f>IF(A3403="","",WEEKDAY(A3403,2))</f>
        <v/>
      </c>
      <c r="H3403" s="153">
        <f>IF(A3403="","",CHOOSE(WEEKDAY(A3403,2),"Pazartesi","Salı","Çarşamba","Perşembe","Cuma","Cumartesi","Pazar"))</f>
        <v/>
      </c>
    </row>
    <row r="3404" ht="10.5" customHeight="1" s="113">
      <c r="A3404" s="152" t="n">
        <v>45407</v>
      </c>
      <c r="B3404" s="153">
        <f>IF(A3404="","",YEAR(A3404))</f>
        <v/>
      </c>
      <c r="C3404" s="153">
        <f>IF(A3404="","",MONTH(A3404))</f>
        <v/>
      </c>
      <c r="D3404" s="153">
        <f>IF(A3404="","",CHOOSE(MONTH(A3404),"Ocak","Şubat","Mart","Nisan","Mayıs","Haziran","Temmuz","Ağustos","Eylül","Ekim","Kasım","Aralık"))</f>
        <v/>
      </c>
      <c r="E3404" s="153">
        <f>IF(A3404="","",ROUNDUP(MONTH(A3404)/3,0))</f>
        <v/>
      </c>
      <c r="F3404" s="153">
        <f>IF(A3404="","",WEEKNUM(A3404,2))</f>
        <v/>
      </c>
      <c r="G3404" s="153">
        <f>IF(A3404="","",WEEKDAY(A3404,2))</f>
        <v/>
      </c>
      <c r="H3404" s="153">
        <f>IF(A3404="","",CHOOSE(WEEKDAY(A3404,2),"Pazartesi","Salı","Çarşamba","Perşembe","Cuma","Cumartesi","Pazar"))</f>
        <v/>
      </c>
    </row>
    <row r="3405" ht="10.5" customHeight="1" s="113">
      <c r="A3405" s="152" t="n">
        <v>45408</v>
      </c>
      <c r="B3405" s="153">
        <f>IF(A3405="","",YEAR(A3405))</f>
        <v/>
      </c>
      <c r="C3405" s="153">
        <f>IF(A3405="","",MONTH(A3405))</f>
        <v/>
      </c>
      <c r="D3405" s="153">
        <f>IF(A3405="","",CHOOSE(MONTH(A3405),"Ocak","Şubat","Mart","Nisan","Mayıs","Haziran","Temmuz","Ağustos","Eylül","Ekim","Kasım","Aralık"))</f>
        <v/>
      </c>
      <c r="E3405" s="153">
        <f>IF(A3405="","",ROUNDUP(MONTH(A3405)/3,0))</f>
        <v/>
      </c>
      <c r="F3405" s="153">
        <f>IF(A3405="","",WEEKNUM(A3405,2))</f>
        <v/>
      </c>
      <c r="G3405" s="153">
        <f>IF(A3405="","",WEEKDAY(A3405,2))</f>
        <v/>
      </c>
      <c r="H3405" s="153">
        <f>IF(A3405="","",CHOOSE(WEEKDAY(A3405,2),"Pazartesi","Salı","Çarşamba","Perşembe","Cuma","Cumartesi","Pazar"))</f>
        <v/>
      </c>
    </row>
    <row r="3406" ht="10.5" customHeight="1" s="113">
      <c r="A3406" s="152" t="n">
        <v>45409</v>
      </c>
      <c r="B3406" s="153">
        <f>IF(A3406="","",YEAR(A3406))</f>
        <v/>
      </c>
      <c r="C3406" s="153">
        <f>IF(A3406="","",MONTH(A3406))</f>
        <v/>
      </c>
      <c r="D3406" s="153">
        <f>IF(A3406="","",CHOOSE(MONTH(A3406),"Ocak","Şubat","Mart","Nisan","Mayıs","Haziran","Temmuz","Ağustos","Eylül","Ekim","Kasım","Aralık"))</f>
        <v/>
      </c>
      <c r="E3406" s="153">
        <f>IF(A3406="","",ROUNDUP(MONTH(A3406)/3,0))</f>
        <v/>
      </c>
      <c r="F3406" s="153">
        <f>IF(A3406="","",WEEKNUM(A3406,2))</f>
        <v/>
      </c>
      <c r="G3406" s="153">
        <f>IF(A3406="","",WEEKDAY(A3406,2))</f>
        <v/>
      </c>
      <c r="H3406" s="153">
        <f>IF(A3406="","",CHOOSE(WEEKDAY(A3406,2),"Pazartesi","Salı","Çarşamba","Perşembe","Cuma","Cumartesi","Pazar"))</f>
        <v/>
      </c>
    </row>
    <row r="3407" ht="10.5" customHeight="1" s="113">
      <c r="A3407" s="152" t="n">
        <v>45410</v>
      </c>
      <c r="B3407" s="153">
        <f>IF(A3407="","",YEAR(A3407))</f>
        <v/>
      </c>
      <c r="C3407" s="153">
        <f>IF(A3407="","",MONTH(A3407))</f>
        <v/>
      </c>
      <c r="D3407" s="153">
        <f>IF(A3407="","",CHOOSE(MONTH(A3407),"Ocak","Şubat","Mart","Nisan","Mayıs","Haziran","Temmuz","Ağustos","Eylül","Ekim","Kasım","Aralık"))</f>
        <v/>
      </c>
      <c r="E3407" s="153">
        <f>IF(A3407="","",ROUNDUP(MONTH(A3407)/3,0))</f>
        <v/>
      </c>
      <c r="F3407" s="153">
        <f>IF(A3407="","",WEEKNUM(A3407,2))</f>
        <v/>
      </c>
      <c r="G3407" s="153">
        <f>IF(A3407="","",WEEKDAY(A3407,2))</f>
        <v/>
      </c>
      <c r="H3407" s="153">
        <f>IF(A3407="","",CHOOSE(WEEKDAY(A3407,2),"Pazartesi","Salı","Çarşamba","Perşembe","Cuma","Cumartesi","Pazar"))</f>
        <v/>
      </c>
    </row>
    <row r="3408" ht="10.5" customHeight="1" s="113">
      <c r="A3408" s="152" t="n">
        <v>45411</v>
      </c>
      <c r="B3408" s="153">
        <f>IF(A3408="","",YEAR(A3408))</f>
        <v/>
      </c>
      <c r="C3408" s="153">
        <f>IF(A3408="","",MONTH(A3408))</f>
        <v/>
      </c>
      <c r="D3408" s="153">
        <f>IF(A3408="","",CHOOSE(MONTH(A3408),"Ocak","Şubat","Mart","Nisan","Mayıs","Haziran","Temmuz","Ağustos","Eylül","Ekim","Kasım","Aralık"))</f>
        <v/>
      </c>
      <c r="E3408" s="153">
        <f>IF(A3408="","",ROUNDUP(MONTH(A3408)/3,0))</f>
        <v/>
      </c>
      <c r="F3408" s="153">
        <f>IF(A3408="","",WEEKNUM(A3408,2))</f>
        <v/>
      </c>
      <c r="G3408" s="153">
        <f>IF(A3408="","",WEEKDAY(A3408,2))</f>
        <v/>
      </c>
      <c r="H3408" s="153">
        <f>IF(A3408="","",CHOOSE(WEEKDAY(A3408,2),"Pazartesi","Salı","Çarşamba","Perşembe","Cuma","Cumartesi","Pazar"))</f>
        <v/>
      </c>
    </row>
    <row r="3409" ht="10.5" customHeight="1" s="113">
      <c r="A3409" s="152" t="n">
        <v>45412</v>
      </c>
      <c r="B3409" s="153">
        <f>IF(A3409="","",YEAR(A3409))</f>
        <v/>
      </c>
      <c r="C3409" s="153">
        <f>IF(A3409="","",MONTH(A3409))</f>
        <v/>
      </c>
      <c r="D3409" s="153">
        <f>IF(A3409="","",CHOOSE(MONTH(A3409),"Ocak","Şubat","Mart","Nisan","Mayıs","Haziran","Temmuz","Ağustos","Eylül","Ekim","Kasım","Aralık"))</f>
        <v/>
      </c>
      <c r="E3409" s="153">
        <f>IF(A3409="","",ROUNDUP(MONTH(A3409)/3,0))</f>
        <v/>
      </c>
      <c r="F3409" s="153">
        <f>IF(A3409="","",WEEKNUM(A3409,2))</f>
        <v/>
      </c>
      <c r="G3409" s="153">
        <f>IF(A3409="","",WEEKDAY(A3409,2))</f>
        <v/>
      </c>
      <c r="H3409" s="153">
        <f>IF(A3409="","",CHOOSE(WEEKDAY(A3409,2),"Pazartesi","Salı","Çarşamba","Perşembe","Cuma","Cumartesi","Pazar"))</f>
        <v/>
      </c>
    </row>
    <row r="3410" ht="10.5" customHeight="1" s="113">
      <c r="A3410" s="152" t="n">
        <v>45413</v>
      </c>
      <c r="B3410" s="153">
        <f>IF(A3410="","",YEAR(A3410))</f>
        <v/>
      </c>
      <c r="C3410" s="153">
        <f>IF(A3410="","",MONTH(A3410))</f>
        <v/>
      </c>
      <c r="D3410" s="153">
        <f>IF(A3410="","",CHOOSE(MONTH(A3410),"Ocak","Şubat","Mart","Nisan","Mayıs","Haziran","Temmuz","Ağustos","Eylül","Ekim","Kasım","Aralık"))</f>
        <v/>
      </c>
      <c r="E3410" s="153">
        <f>IF(A3410="","",ROUNDUP(MONTH(A3410)/3,0))</f>
        <v/>
      </c>
      <c r="F3410" s="153">
        <f>IF(A3410="","",WEEKNUM(A3410,2))</f>
        <v/>
      </c>
      <c r="G3410" s="153">
        <f>IF(A3410="","",WEEKDAY(A3410,2))</f>
        <v/>
      </c>
      <c r="H3410" s="153">
        <f>IF(A3410="","",CHOOSE(WEEKDAY(A3410,2),"Pazartesi","Salı","Çarşamba","Perşembe","Cuma","Cumartesi","Pazar"))</f>
        <v/>
      </c>
    </row>
    <row r="3411" ht="10.5" customHeight="1" s="113">
      <c r="A3411" s="152" t="n">
        <v>45414</v>
      </c>
      <c r="B3411" s="153">
        <f>IF(A3411="","",YEAR(A3411))</f>
        <v/>
      </c>
      <c r="C3411" s="153">
        <f>IF(A3411="","",MONTH(A3411))</f>
        <v/>
      </c>
      <c r="D3411" s="153">
        <f>IF(A3411="","",CHOOSE(MONTH(A3411),"Ocak","Şubat","Mart","Nisan","Mayıs","Haziran","Temmuz","Ağustos","Eylül","Ekim","Kasım","Aralık"))</f>
        <v/>
      </c>
      <c r="E3411" s="153">
        <f>IF(A3411="","",ROUNDUP(MONTH(A3411)/3,0))</f>
        <v/>
      </c>
      <c r="F3411" s="153">
        <f>IF(A3411="","",WEEKNUM(A3411,2))</f>
        <v/>
      </c>
      <c r="G3411" s="153">
        <f>IF(A3411="","",WEEKDAY(A3411,2))</f>
        <v/>
      </c>
      <c r="H3411" s="153">
        <f>IF(A3411="","",CHOOSE(WEEKDAY(A3411,2),"Pazartesi","Salı","Çarşamba","Perşembe","Cuma","Cumartesi","Pazar"))</f>
        <v/>
      </c>
    </row>
    <row r="3412" ht="10.5" customHeight="1" s="113">
      <c r="A3412" s="152" t="n">
        <v>45415</v>
      </c>
      <c r="B3412" s="153">
        <f>IF(A3412="","",YEAR(A3412))</f>
        <v/>
      </c>
      <c r="C3412" s="153">
        <f>IF(A3412="","",MONTH(A3412))</f>
        <v/>
      </c>
      <c r="D3412" s="153">
        <f>IF(A3412="","",CHOOSE(MONTH(A3412),"Ocak","Şubat","Mart","Nisan","Mayıs","Haziran","Temmuz","Ağustos","Eylül","Ekim","Kasım","Aralık"))</f>
        <v/>
      </c>
      <c r="E3412" s="153">
        <f>IF(A3412="","",ROUNDUP(MONTH(A3412)/3,0))</f>
        <v/>
      </c>
      <c r="F3412" s="153">
        <f>IF(A3412="","",WEEKNUM(A3412,2))</f>
        <v/>
      </c>
      <c r="G3412" s="153">
        <f>IF(A3412="","",WEEKDAY(A3412,2))</f>
        <v/>
      </c>
      <c r="H3412" s="153">
        <f>IF(A3412="","",CHOOSE(WEEKDAY(A3412,2),"Pazartesi","Salı","Çarşamba","Perşembe","Cuma","Cumartesi","Pazar"))</f>
        <v/>
      </c>
    </row>
    <row r="3413" ht="10.5" customHeight="1" s="113">
      <c r="A3413" s="152" t="n">
        <v>45416</v>
      </c>
      <c r="B3413" s="153">
        <f>IF(A3413="","",YEAR(A3413))</f>
        <v/>
      </c>
      <c r="C3413" s="153">
        <f>IF(A3413="","",MONTH(A3413))</f>
        <v/>
      </c>
      <c r="D3413" s="153">
        <f>IF(A3413="","",CHOOSE(MONTH(A3413),"Ocak","Şubat","Mart","Nisan","Mayıs","Haziran","Temmuz","Ağustos","Eylül","Ekim","Kasım","Aralık"))</f>
        <v/>
      </c>
      <c r="E3413" s="153">
        <f>IF(A3413="","",ROUNDUP(MONTH(A3413)/3,0))</f>
        <v/>
      </c>
      <c r="F3413" s="153">
        <f>IF(A3413="","",WEEKNUM(A3413,2))</f>
        <v/>
      </c>
      <c r="G3413" s="153">
        <f>IF(A3413="","",WEEKDAY(A3413,2))</f>
        <v/>
      </c>
      <c r="H3413" s="153">
        <f>IF(A3413="","",CHOOSE(WEEKDAY(A3413,2),"Pazartesi","Salı","Çarşamba","Perşembe","Cuma","Cumartesi","Pazar"))</f>
        <v/>
      </c>
    </row>
    <row r="3414" ht="10.5" customHeight="1" s="113">
      <c r="A3414" s="152" t="n">
        <v>45417</v>
      </c>
      <c r="B3414" s="153">
        <f>IF(A3414="","",YEAR(A3414))</f>
        <v/>
      </c>
      <c r="C3414" s="153">
        <f>IF(A3414="","",MONTH(A3414))</f>
        <v/>
      </c>
      <c r="D3414" s="153">
        <f>IF(A3414="","",CHOOSE(MONTH(A3414),"Ocak","Şubat","Mart","Nisan","Mayıs","Haziran","Temmuz","Ağustos","Eylül","Ekim","Kasım","Aralık"))</f>
        <v/>
      </c>
      <c r="E3414" s="153">
        <f>IF(A3414="","",ROUNDUP(MONTH(A3414)/3,0))</f>
        <v/>
      </c>
      <c r="F3414" s="153">
        <f>IF(A3414="","",WEEKNUM(A3414,2))</f>
        <v/>
      </c>
      <c r="G3414" s="153">
        <f>IF(A3414="","",WEEKDAY(A3414,2))</f>
        <v/>
      </c>
      <c r="H3414" s="153">
        <f>IF(A3414="","",CHOOSE(WEEKDAY(A3414,2),"Pazartesi","Salı","Çarşamba","Perşembe","Cuma","Cumartesi","Pazar"))</f>
        <v/>
      </c>
    </row>
    <row r="3415" ht="10.5" customHeight="1" s="113">
      <c r="A3415" s="152" t="n">
        <v>45418</v>
      </c>
      <c r="B3415" s="153">
        <f>IF(A3415="","",YEAR(A3415))</f>
        <v/>
      </c>
      <c r="C3415" s="153">
        <f>IF(A3415="","",MONTH(A3415))</f>
        <v/>
      </c>
      <c r="D3415" s="153">
        <f>IF(A3415="","",CHOOSE(MONTH(A3415),"Ocak","Şubat","Mart","Nisan","Mayıs","Haziran","Temmuz","Ağustos","Eylül","Ekim","Kasım","Aralık"))</f>
        <v/>
      </c>
      <c r="E3415" s="153">
        <f>IF(A3415="","",ROUNDUP(MONTH(A3415)/3,0))</f>
        <v/>
      </c>
      <c r="F3415" s="153">
        <f>IF(A3415="","",WEEKNUM(A3415,2))</f>
        <v/>
      </c>
      <c r="G3415" s="153">
        <f>IF(A3415="","",WEEKDAY(A3415,2))</f>
        <v/>
      </c>
      <c r="H3415" s="153">
        <f>IF(A3415="","",CHOOSE(WEEKDAY(A3415,2),"Pazartesi","Salı","Çarşamba","Perşembe","Cuma","Cumartesi","Pazar"))</f>
        <v/>
      </c>
    </row>
    <row r="3416" ht="10.5" customHeight="1" s="113">
      <c r="A3416" s="152" t="n">
        <v>45419</v>
      </c>
      <c r="B3416" s="153">
        <f>IF(A3416="","",YEAR(A3416))</f>
        <v/>
      </c>
      <c r="C3416" s="153">
        <f>IF(A3416="","",MONTH(A3416))</f>
        <v/>
      </c>
      <c r="D3416" s="153">
        <f>IF(A3416="","",CHOOSE(MONTH(A3416),"Ocak","Şubat","Mart","Nisan","Mayıs","Haziran","Temmuz","Ağustos","Eylül","Ekim","Kasım","Aralık"))</f>
        <v/>
      </c>
      <c r="E3416" s="153">
        <f>IF(A3416="","",ROUNDUP(MONTH(A3416)/3,0))</f>
        <v/>
      </c>
      <c r="F3416" s="153">
        <f>IF(A3416="","",WEEKNUM(A3416,2))</f>
        <v/>
      </c>
      <c r="G3416" s="153">
        <f>IF(A3416="","",WEEKDAY(A3416,2))</f>
        <v/>
      </c>
      <c r="H3416" s="153">
        <f>IF(A3416="","",CHOOSE(WEEKDAY(A3416,2),"Pazartesi","Salı","Çarşamba","Perşembe","Cuma","Cumartesi","Pazar"))</f>
        <v/>
      </c>
    </row>
    <row r="3417" ht="10.5" customHeight="1" s="113">
      <c r="A3417" s="152" t="n">
        <v>45420</v>
      </c>
      <c r="B3417" s="153">
        <f>IF(A3417="","",YEAR(A3417))</f>
        <v/>
      </c>
      <c r="C3417" s="153">
        <f>IF(A3417="","",MONTH(A3417))</f>
        <v/>
      </c>
      <c r="D3417" s="153">
        <f>IF(A3417="","",CHOOSE(MONTH(A3417),"Ocak","Şubat","Mart","Nisan","Mayıs","Haziran","Temmuz","Ağustos","Eylül","Ekim","Kasım","Aralık"))</f>
        <v/>
      </c>
      <c r="E3417" s="153">
        <f>IF(A3417="","",ROUNDUP(MONTH(A3417)/3,0))</f>
        <v/>
      </c>
      <c r="F3417" s="153">
        <f>IF(A3417="","",WEEKNUM(A3417,2))</f>
        <v/>
      </c>
      <c r="G3417" s="153">
        <f>IF(A3417="","",WEEKDAY(A3417,2))</f>
        <v/>
      </c>
      <c r="H3417" s="153">
        <f>IF(A3417="","",CHOOSE(WEEKDAY(A3417,2),"Pazartesi","Salı","Çarşamba","Perşembe","Cuma","Cumartesi","Pazar"))</f>
        <v/>
      </c>
    </row>
    <row r="3418" ht="10.5" customHeight="1" s="113">
      <c r="A3418" s="152" t="n">
        <v>45421</v>
      </c>
      <c r="B3418" s="153">
        <f>IF(A3418="","",YEAR(A3418))</f>
        <v/>
      </c>
      <c r="C3418" s="153">
        <f>IF(A3418="","",MONTH(A3418))</f>
        <v/>
      </c>
      <c r="D3418" s="153">
        <f>IF(A3418="","",CHOOSE(MONTH(A3418),"Ocak","Şubat","Mart","Nisan","Mayıs","Haziran","Temmuz","Ağustos","Eylül","Ekim","Kasım","Aralık"))</f>
        <v/>
      </c>
      <c r="E3418" s="153">
        <f>IF(A3418="","",ROUNDUP(MONTH(A3418)/3,0))</f>
        <v/>
      </c>
      <c r="F3418" s="153">
        <f>IF(A3418="","",WEEKNUM(A3418,2))</f>
        <v/>
      </c>
      <c r="G3418" s="153">
        <f>IF(A3418="","",WEEKDAY(A3418,2))</f>
        <v/>
      </c>
      <c r="H3418" s="153">
        <f>IF(A3418="","",CHOOSE(WEEKDAY(A3418,2),"Pazartesi","Salı","Çarşamba","Perşembe","Cuma","Cumartesi","Pazar"))</f>
        <v/>
      </c>
    </row>
    <row r="3419" ht="10.5" customHeight="1" s="113">
      <c r="A3419" s="152" t="n">
        <v>45422</v>
      </c>
      <c r="B3419" s="153">
        <f>IF(A3419="","",YEAR(A3419))</f>
        <v/>
      </c>
      <c r="C3419" s="153">
        <f>IF(A3419="","",MONTH(A3419))</f>
        <v/>
      </c>
      <c r="D3419" s="153">
        <f>IF(A3419="","",CHOOSE(MONTH(A3419),"Ocak","Şubat","Mart","Nisan","Mayıs","Haziran","Temmuz","Ağustos","Eylül","Ekim","Kasım","Aralık"))</f>
        <v/>
      </c>
      <c r="E3419" s="153">
        <f>IF(A3419="","",ROUNDUP(MONTH(A3419)/3,0))</f>
        <v/>
      </c>
      <c r="F3419" s="153">
        <f>IF(A3419="","",WEEKNUM(A3419,2))</f>
        <v/>
      </c>
      <c r="G3419" s="153">
        <f>IF(A3419="","",WEEKDAY(A3419,2))</f>
        <v/>
      </c>
      <c r="H3419" s="153">
        <f>IF(A3419="","",CHOOSE(WEEKDAY(A3419,2),"Pazartesi","Salı","Çarşamba","Perşembe","Cuma","Cumartesi","Pazar"))</f>
        <v/>
      </c>
    </row>
    <row r="3420" ht="10.5" customHeight="1" s="113">
      <c r="A3420" s="152" t="n">
        <v>45423</v>
      </c>
      <c r="B3420" s="153">
        <f>IF(A3420="","",YEAR(A3420))</f>
        <v/>
      </c>
      <c r="C3420" s="153">
        <f>IF(A3420="","",MONTH(A3420))</f>
        <v/>
      </c>
      <c r="D3420" s="153">
        <f>IF(A3420="","",CHOOSE(MONTH(A3420),"Ocak","Şubat","Mart","Nisan","Mayıs","Haziran","Temmuz","Ağustos","Eylül","Ekim","Kasım","Aralık"))</f>
        <v/>
      </c>
      <c r="E3420" s="153">
        <f>IF(A3420="","",ROUNDUP(MONTH(A3420)/3,0))</f>
        <v/>
      </c>
      <c r="F3420" s="153">
        <f>IF(A3420="","",WEEKNUM(A3420,2))</f>
        <v/>
      </c>
      <c r="G3420" s="153">
        <f>IF(A3420="","",WEEKDAY(A3420,2))</f>
        <v/>
      </c>
      <c r="H3420" s="153">
        <f>IF(A3420="","",CHOOSE(WEEKDAY(A3420,2),"Pazartesi","Salı","Çarşamba","Perşembe","Cuma","Cumartesi","Pazar"))</f>
        <v/>
      </c>
    </row>
    <row r="3421" ht="10.5" customHeight="1" s="113">
      <c r="A3421" s="152" t="n">
        <v>45424</v>
      </c>
      <c r="B3421" s="153">
        <f>IF(A3421="","",YEAR(A3421))</f>
        <v/>
      </c>
      <c r="C3421" s="153">
        <f>IF(A3421="","",MONTH(A3421))</f>
        <v/>
      </c>
      <c r="D3421" s="153">
        <f>IF(A3421="","",CHOOSE(MONTH(A3421),"Ocak","Şubat","Mart","Nisan","Mayıs","Haziran","Temmuz","Ağustos","Eylül","Ekim","Kasım","Aralık"))</f>
        <v/>
      </c>
      <c r="E3421" s="153">
        <f>IF(A3421="","",ROUNDUP(MONTH(A3421)/3,0))</f>
        <v/>
      </c>
      <c r="F3421" s="153">
        <f>IF(A3421="","",WEEKNUM(A3421,2))</f>
        <v/>
      </c>
      <c r="G3421" s="153">
        <f>IF(A3421="","",WEEKDAY(A3421,2))</f>
        <v/>
      </c>
      <c r="H3421" s="153">
        <f>IF(A3421="","",CHOOSE(WEEKDAY(A3421,2),"Pazartesi","Salı","Çarşamba","Perşembe","Cuma","Cumartesi","Pazar"))</f>
        <v/>
      </c>
    </row>
    <row r="3422" ht="10.5" customHeight="1" s="113">
      <c r="A3422" s="152" t="n">
        <v>45425</v>
      </c>
      <c r="B3422" s="153">
        <f>IF(A3422="","",YEAR(A3422))</f>
        <v/>
      </c>
      <c r="C3422" s="153">
        <f>IF(A3422="","",MONTH(A3422))</f>
        <v/>
      </c>
      <c r="D3422" s="153">
        <f>IF(A3422="","",CHOOSE(MONTH(A3422),"Ocak","Şubat","Mart","Nisan","Mayıs","Haziran","Temmuz","Ağustos","Eylül","Ekim","Kasım","Aralık"))</f>
        <v/>
      </c>
      <c r="E3422" s="153">
        <f>IF(A3422="","",ROUNDUP(MONTH(A3422)/3,0))</f>
        <v/>
      </c>
      <c r="F3422" s="153">
        <f>IF(A3422="","",WEEKNUM(A3422,2))</f>
        <v/>
      </c>
      <c r="G3422" s="153">
        <f>IF(A3422="","",WEEKDAY(A3422,2))</f>
        <v/>
      </c>
      <c r="H3422" s="153">
        <f>IF(A3422="","",CHOOSE(WEEKDAY(A3422,2),"Pazartesi","Salı","Çarşamba","Perşembe","Cuma","Cumartesi","Pazar"))</f>
        <v/>
      </c>
    </row>
    <row r="3423" ht="10.5" customHeight="1" s="113">
      <c r="A3423" s="152" t="n">
        <v>45426</v>
      </c>
      <c r="B3423" s="153">
        <f>IF(A3423="","",YEAR(A3423))</f>
        <v/>
      </c>
      <c r="C3423" s="153">
        <f>IF(A3423="","",MONTH(A3423))</f>
        <v/>
      </c>
      <c r="D3423" s="153">
        <f>IF(A3423="","",CHOOSE(MONTH(A3423),"Ocak","Şubat","Mart","Nisan","Mayıs","Haziran","Temmuz","Ağustos","Eylül","Ekim","Kasım","Aralık"))</f>
        <v/>
      </c>
      <c r="E3423" s="153">
        <f>IF(A3423="","",ROUNDUP(MONTH(A3423)/3,0))</f>
        <v/>
      </c>
      <c r="F3423" s="153">
        <f>IF(A3423="","",WEEKNUM(A3423,2))</f>
        <v/>
      </c>
      <c r="G3423" s="153">
        <f>IF(A3423="","",WEEKDAY(A3423,2))</f>
        <v/>
      </c>
      <c r="H3423" s="153">
        <f>IF(A3423="","",CHOOSE(WEEKDAY(A3423,2),"Pazartesi","Salı","Çarşamba","Perşembe","Cuma","Cumartesi","Pazar"))</f>
        <v/>
      </c>
    </row>
    <row r="3424" ht="10.5" customHeight="1" s="113">
      <c r="A3424" s="152" t="n">
        <v>45427</v>
      </c>
      <c r="B3424" s="153">
        <f>IF(A3424="","",YEAR(A3424))</f>
        <v/>
      </c>
      <c r="C3424" s="153">
        <f>IF(A3424="","",MONTH(A3424))</f>
        <v/>
      </c>
      <c r="D3424" s="153">
        <f>IF(A3424="","",CHOOSE(MONTH(A3424),"Ocak","Şubat","Mart","Nisan","Mayıs","Haziran","Temmuz","Ağustos","Eylül","Ekim","Kasım","Aralık"))</f>
        <v/>
      </c>
      <c r="E3424" s="153">
        <f>IF(A3424="","",ROUNDUP(MONTH(A3424)/3,0))</f>
        <v/>
      </c>
      <c r="F3424" s="153">
        <f>IF(A3424="","",WEEKNUM(A3424,2))</f>
        <v/>
      </c>
      <c r="G3424" s="153">
        <f>IF(A3424="","",WEEKDAY(A3424,2))</f>
        <v/>
      </c>
      <c r="H3424" s="153">
        <f>IF(A3424="","",CHOOSE(WEEKDAY(A3424,2),"Pazartesi","Salı","Çarşamba","Perşembe","Cuma","Cumartesi","Pazar"))</f>
        <v/>
      </c>
    </row>
    <row r="3425" ht="10.5" customHeight="1" s="113">
      <c r="A3425" s="152" t="n">
        <v>45428</v>
      </c>
      <c r="B3425" s="153">
        <f>IF(A3425="","",YEAR(A3425))</f>
        <v/>
      </c>
      <c r="C3425" s="153">
        <f>IF(A3425="","",MONTH(A3425))</f>
        <v/>
      </c>
      <c r="D3425" s="153">
        <f>IF(A3425="","",CHOOSE(MONTH(A3425),"Ocak","Şubat","Mart","Nisan","Mayıs","Haziran","Temmuz","Ağustos","Eylül","Ekim","Kasım","Aralık"))</f>
        <v/>
      </c>
      <c r="E3425" s="153">
        <f>IF(A3425="","",ROUNDUP(MONTH(A3425)/3,0))</f>
        <v/>
      </c>
      <c r="F3425" s="153">
        <f>IF(A3425="","",WEEKNUM(A3425,2))</f>
        <v/>
      </c>
      <c r="G3425" s="153">
        <f>IF(A3425="","",WEEKDAY(A3425,2))</f>
        <v/>
      </c>
      <c r="H3425" s="153">
        <f>IF(A3425="","",CHOOSE(WEEKDAY(A3425,2),"Pazartesi","Salı","Çarşamba","Perşembe","Cuma","Cumartesi","Pazar"))</f>
        <v/>
      </c>
    </row>
    <row r="3426" ht="10.5" customHeight="1" s="113">
      <c r="A3426" s="152" t="n">
        <v>45429</v>
      </c>
      <c r="B3426" s="153">
        <f>IF(A3426="","",YEAR(A3426))</f>
        <v/>
      </c>
      <c r="C3426" s="153">
        <f>IF(A3426="","",MONTH(A3426))</f>
        <v/>
      </c>
      <c r="D3426" s="153">
        <f>IF(A3426="","",CHOOSE(MONTH(A3426),"Ocak","Şubat","Mart","Nisan","Mayıs","Haziran","Temmuz","Ağustos","Eylül","Ekim","Kasım","Aralık"))</f>
        <v/>
      </c>
      <c r="E3426" s="153">
        <f>IF(A3426="","",ROUNDUP(MONTH(A3426)/3,0))</f>
        <v/>
      </c>
      <c r="F3426" s="153">
        <f>IF(A3426="","",WEEKNUM(A3426,2))</f>
        <v/>
      </c>
      <c r="G3426" s="153">
        <f>IF(A3426="","",WEEKDAY(A3426,2))</f>
        <v/>
      </c>
      <c r="H3426" s="153">
        <f>IF(A3426="","",CHOOSE(WEEKDAY(A3426,2),"Pazartesi","Salı","Çarşamba","Perşembe","Cuma","Cumartesi","Pazar"))</f>
        <v/>
      </c>
    </row>
    <row r="3427" ht="10.5" customHeight="1" s="113">
      <c r="A3427" s="152" t="n">
        <v>45430</v>
      </c>
      <c r="B3427" s="153">
        <f>IF(A3427="","",YEAR(A3427))</f>
        <v/>
      </c>
      <c r="C3427" s="153">
        <f>IF(A3427="","",MONTH(A3427))</f>
        <v/>
      </c>
      <c r="D3427" s="153">
        <f>IF(A3427="","",CHOOSE(MONTH(A3427),"Ocak","Şubat","Mart","Nisan","Mayıs","Haziran","Temmuz","Ağustos","Eylül","Ekim","Kasım","Aralık"))</f>
        <v/>
      </c>
      <c r="E3427" s="153">
        <f>IF(A3427="","",ROUNDUP(MONTH(A3427)/3,0))</f>
        <v/>
      </c>
      <c r="F3427" s="153">
        <f>IF(A3427="","",WEEKNUM(A3427,2))</f>
        <v/>
      </c>
      <c r="G3427" s="153">
        <f>IF(A3427="","",WEEKDAY(A3427,2))</f>
        <v/>
      </c>
      <c r="H3427" s="153">
        <f>IF(A3427="","",CHOOSE(WEEKDAY(A3427,2),"Pazartesi","Salı","Çarşamba","Perşembe","Cuma","Cumartesi","Pazar"))</f>
        <v/>
      </c>
    </row>
    <row r="3428" ht="10.5" customHeight="1" s="113">
      <c r="A3428" s="152" t="n">
        <v>45431</v>
      </c>
      <c r="B3428" s="153">
        <f>IF(A3428="","",YEAR(A3428))</f>
        <v/>
      </c>
      <c r="C3428" s="153">
        <f>IF(A3428="","",MONTH(A3428))</f>
        <v/>
      </c>
      <c r="D3428" s="153">
        <f>IF(A3428="","",CHOOSE(MONTH(A3428),"Ocak","Şubat","Mart","Nisan","Mayıs","Haziran","Temmuz","Ağustos","Eylül","Ekim","Kasım","Aralık"))</f>
        <v/>
      </c>
      <c r="E3428" s="153">
        <f>IF(A3428="","",ROUNDUP(MONTH(A3428)/3,0))</f>
        <v/>
      </c>
      <c r="F3428" s="153">
        <f>IF(A3428="","",WEEKNUM(A3428,2))</f>
        <v/>
      </c>
      <c r="G3428" s="153">
        <f>IF(A3428="","",WEEKDAY(A3428,2))</f>
        <v/>
      </c>
      <c r="H3428" s="153">
        <f>IF(A3428="","",CHOOSE(WEEKDAY(A3428,2),"Pazartesi","Salı","Çarşamba","Perşembe","Cuma","Cumartesi","Pazar"))</f>
        <v/>
      </c>
    </row>
    <row r="3429" ht="10.5" customHeight="1" s="113">
      <c r="A3429" s="152" t="n">
        <v>45432</v>
      </c>
      <c r="B3429" s="153">
        <f>IF(A3429="","",YEAR(A3429))</f>
        <v/>
      </c>
      <c r="C3429" s="153">
        <f>IF(A3429="","",MONTH(A3429))</f>
        <v/>
      </c>
      <c r="D3429" s="153">
        <f>IF(A3429="","",CHOOSE(MONTH(A3429),"Ocak","Şubat","Mart","Nisan","Mayıs","Haziran","Temmuz","Ağustos","Eylül","Ekim","Kasım","Aralık"))</f>
        <v/>
      </c>
      <c r="E3429" s="153">
        <f>IF(A3429="","",ROUNDUP(MONTH(A3429)/3,0))</f>
        <v/>
      </c>
      <c r="F3429" s="153">
        <f>IF(A3429="","",WEEKNUM(A3429,2))</f>
        <v/>
      </c>
      <c r="G3429" s="153">
        <f>IF(A3429="","",WEEKDAY(A3429,2))</f>
        <v/>
      </c>
      <c r="H3429" s="153">
        <f>IF(A3429="","",CHOOSE(WEEKDAY(A3429,2),"Pazartesi","Salı","Çarşamba","Perşembe","Cuma","Cumartesi","Pazar"))</f>
        <v/>
      </c>
    </row>
    <row r="3430" ht="10.5" customHeight="1" s="113">
      <c r="A3430" s="152" t="n">
        <v>45433</v>
      </c>
      <c r="B3430" s="153">
        <f>IF(A3430="","",YEAR(A3430))</f>
        <v/>
      </c>
      <c r="C3430" s="153">
        <f>IF(A3430="","",MONTH(A3430))</f>
        <v/>
      </c>
      <c r="D3430" s="153">
        <f>IF(A3430="","",CHOOSE(MONTH(A3430),"Ocak","Şubat","Mart","Nisan","Mayıs","Haziran","Temmuz","Ağustos","Eylül","Ekim","Kasım","Aralık"))</f>
        <v/>
      </c>
      <c r="E3430" s="153">
        <f>IF(A3430="","",ROUNDUP(MONTH(A3430)/3,0))</f>
        <v/>
      </c>
      <c r="F3430" s="153">
        <f>IF(A3430="","",WEEKNUM(A3430,2))</f>
        <v/>
      </c>
      <c r="G3430" s="153">
        <f>IF(A3430="","",WEEKDAY(A3430,2))</f>
        <v/>
      </c>
      <c r="H3430" s="153">
        <f>IF(A3430="","",CHOOSE(WEEKDAY(A3430,2),"Pazartesi","Salı","Çarşamba","Perşembe","Cuma","Cumartesi","Pazar"))</f>
        <v/>
      </c>
    </row>
    <row r="3431" ht="10.5" customHeight="1" s="113">
      <c r="A3431" s="152" t="n">
        <v>45434</v>
      </c>
      <c r="B3431" s="153">
        <f>IF(A3431="","",YEAR(A3431))</f>
        <v/>
      </c>
      <c r="C3431" s="153">
        <f>IF(A3431="","",MONTH(A3431))</f>
        <v/>
      </c>
      <c r="D3431" s="153">
        <f>IF(A3431="","",CHOOSE(MONTH(A3431),"Ocak","Şubat","Mart","Nisan","Mayıs","Haziran","Temmuz","Ağustos","Eylül","Ekim","Kasım","Aralık"))</f>
        <v/>
      </c>
      <c r="E3431" s="153">
        <f>IF(A3431="","",ROUNDUP(MONTH(A3431)/3,0))</f>
        <v/>
      </c>
      <c r="F3431" s="153">
        <f>IF(A3431="","",WEEKNUM(A3431,2))</f>
        <v/>
      </c>
      <c r="G3431" s="153">
        <f>IF(A3431="","",WEEKDAY(A3431,2))</f>
        <v/>
      </c>
      <c r="H3431" s="153">
        <f>IF(A3431="","",CHOOSE(WEEKDAY(A3431,2),"Pazartesi","Salı","Çarşamba","Perşembe","Cuma","Cumartesi","Pazar"))</f>
        <v/>
      </c>
    </row>
    <row r="3432" ht="10.5" customHeight="1" s="113">
      <c r="A3432" s="152" t="n">
        <v>45435</v>
      </c>
      <c r="B3432" s="153">
        <f>IF(A3432="","",YEAR(A3432))</f>
        <v/>
      </c>
      <c r="C3432" s="153">
        <f>IF(A3432="","",MONTH(A3432))</f>
        <v/>
      </c>
      <c r="D3432" s="153">
        <f>IF(A3432="","",CHOOSE(MONTH(A3432),"Ocak","Şubat","Mart","Nisan","Mayıs","Haziran","Temmuz","Ağustos","Eylül","Ekim","Kasım","Aralık"))</f>
        <v/>
      </c>
      <c r="E3432" s="153">
        <f>IF(A3432="","",ROUNDUP(MONTH(A3432)/3,0))</f>
        <v/>
      </c>
      <c r="F3432" s="153">
        <f>IF(A3432="","",WEEKNUM(A3432,2))</f>
        <v/>
      </c>
      <c r="G3432" s="153">
        <f>IF(A3432="","",WEEKDAY(A3432,2))</f>
        <v/>
      </c>
      <c r="H3432" s="153">
        <f>IF(A3432="","",CHOOSE(WEEKDAY(A3432,2),"Pazartesi","Salı","Çarşamba","Perşembe","Cuma","Cumartesi","Pazar"))</f>
        <v/>
      </c>
    </row>
    <row r="3433" ht="10.5" customHeight="1" s="113">
      <c r="A3433" s="152" t="n">
        <v>45436</v>
      </c>
      <c r="B3433" s="153">
        <f>IF(A3433="","",YEAR(A3433))</f>
        <v/>
      </c>
      <c r="C3433" s="153">
        <f>IF(A3433="","",MONTH(A3433))</f>
        <v/>
      </c>
      <c r="D3433" s="153">
        <f>IF(A3433="","",CHOOSE(MONTH(A3433),"Ocak","Şubat","Mart","Nisan","Mayıs","Haziran","Temmuz","Ağustos","Eylül","Ekim","Kasım","Aralık"))</f>
        <v/>
      </c>
      <c r="E3433" s="153">
        <f>IF(A3433="","",ROUNDUP(MONTH(A3433)/3,0))</f>
        <v/>
      </c>
      <c r="F3433" s="153">
        <f>IF(A3433="","",WEEKNUM(A3433,2))</f>
        <v/>
      </c>
      <c r="G3433" s="153">
        <f>IF(A3433="","",WEEKDAY(A3433,2))</f>
        <v/>
      </c>
      <c r="H3433" s="153">
        <f>IF(A3433="","",CHOOSE(WEEKDAY(A3433,2),"Pazartesi","Salı","Çarşamba","Perşembe","Cuma","Cumartesi","Pazar"))</f>
        <v/>
      </c>
    </row>
    <row r="3434" ht="10.5" customHeight="1" s="113">
      <c r="A3434" s="152" t="n">
        <v>45437</v>
      </c>
      <c r="B3434" s="153">
        <f>IF(A3434="","",YEAR(A3434))</f>
        <v/>
      </c>
      <c r="C3434" s="153">
        <f>IF(A3434="","",MONTH(A3434))</f>
        <v/>
      </c>
      <c r="D3434" s="153">
        <f>IF(A3434="","",CHOOSE(MONTH(A3434),"Ocak","Şubat","Mart","Nisan","Mayıs","Haziran","Temmuz","Ağustos","Eylül","Ekim","Kasım","Aralık"))</f>
        <v/>
      </c>
      <c r="E3434" s="153">
        <f>IF(A3434="","",ROUNDUP(MONTH(A3434)/3,0))</f>
        <v/>
      </c>
      <c r="F3434" s="153">
        <f>IF(A3434="","",WEEKNUM(A3434,2))</f>
        <v/>
      </c>
      <c r="G3434" s="153">
        <f>IF(A3434="","",WEEKDAY(A3434,2))</f>
        <v/>
      </c>
      <c r="H3434" s="153">
        <f>IF(A3434="","",CHOOSE(WEEKDAY(A3434,2),"Pazartesi","Salı","Çarşamba","Perşembe","Cuma","Cumartesi","Pazar"))</f>
        <v/>
      </c>
    </row>
    <row r="3435" ht="10.5" customHeight="1" s="113">
      <c r="A3435" s="152" t="n">
        <v>45438</v>
      </c>
      <c r="B3435" s="153">
        <f>IF(A3435="","",YEAR(A3435))</f>
        <v/>
      </c>
      <c r="C3435" s="153">
        <f>IF(A3435="","",MONTH(A3435))</f>
        <v/>
      </c>
      <c r="D3435" s="153">
        <f>IF(A3435="","",CHOOSE(MONTH(A3435),"Ocak","Şubat","Mart","Nisan","Mayıs","Haziran","Temmuz","Ağustos","Eylül","Ekim","Kasım","Aralık"))</f>
        <v/>
      </c>
      <c r="E3435" s="153">
        <f>IF(A3435="","",ROUNDUP(MONTH(A3435)/3,0))</f>
        <v/>
      </c>
      <c r="F3435" s="153">
        <f>IF(A3435="","",WEEKNUM(A3435,2))</f>
        <v/>
      </c>
      <c r="G3435" s="153">
        <f>IF(A3435="","",WEEKDAY(A3435,2))</f>
        <v/>
      </c>
      <c r="H3435" s="153">
        <f>IF(A3435="","",CHOOSE(WEEKDAY(A3435,2),"Pazartesi","Salı","Çarşamba","Perşembe","Cuma","Cumartesi","Pazar"))</f>
        <v/>
      </c>
    </row>
    <row r="3436" ht="10.5" customHeight="1" s="113">
      <c r="A3436" s="152" t="n">
        <v>45439</v>
      </c>
      <c r="B3436" s="153">
        <f>IF(A3436="","",YEAR(A3436))</f>
        <v/>
      </c>
      <c r="C3436" s="153">
        <f>IF(A3436="","",MONTH(A3436))</f>
        <v/>
      </c>
      <c r="D3436" s="153">
        <f>IF(A3436="","",CHOOSE(MONTH(A3436),"Ocak","Şubat","Mart","Nisan","Mayıs","Haziran","Temmuz","Ağustos","Eylül","Ekim","Kasım","Aralık"))</f>
        <v/>
      </c>
      <c r="E3436" s="153">
        <f>IF(A3436="","",ROUNDUP(MONTH(A3436)/3,0))</f>
        <v/>
      </c>
      <c r="F3436" s="153">
        <f>IF(A3436="","",WEEKNUM(A3436,2))</f>
        <v/>
      </c>
      <c r="G3436" s="153">
        <f>IF(A3436="","",WEEKDAY(A3436,2))</f>
        <v/>
      </c>
      <c r="H3436" s="153">
        <f>IF(A3436="","",CHOOSE(WEEKDAY(A3436,2),"Pazartesi","Salı","Çarşamba","Perşembe","Cuma","Cumartesi","Pazar"))</f>
        <v/>
      </c>
    </row>
    <row r="3437" ht="10.5" customHeight="1" s="113">
      <c r="A3437" s="152" t="n">
        <v>45440</v>
      </c>
      <c r="B3437" s="153">
        <f>IF(A3437="","",YEAR(A3437))</f>
        <v/>
      </c>
      <c r="C3437" s="153">
        <f>IF(A3437="","",MONTH(A3437))</f>
        <v/>
      </c>
      <c r="D3437" s="153">
        <f>IF(A3437="","",CHOOSE(MONTH(A3437),"Ocak","Şubat","Mart","Nisan","Mayıs","Haziran","Temmuz","Ağustos","Eylül","Ekim","Kasım","Aralık"))</f>
        <v/>
      </c>
      <c r="E3437" s="153">
        <f>IF(A3437="","",ROUNDUP(MONTH(A3437)/3,0))</f>
        <v/>
      </c>
      <c r="F3437" s="153">
        <f>IF(A3437="","",WEEKNUM(A3437,2))</f>
        <v/>
      </c>
      <c r="G3437" s="153">
        <f>IF(A3437="","",WEEKDAY(A3437,2))</f>
        <v/>
      </c>
      <c r="H3437" s="153">
        <f>IF(A3437="","",CHOOSE(WEEKDAY(A3437,2),"Pazartesi","Salı","Çarşamba","Perşembe","Cuma","Cumartesi","Pazar"))</f>
        <v/>
      </c>
    </row>
    <row r="3438" ht="10.5" customHeight="1" s="113">
      <c r="A3438" s="152" t="n">
        <v>45441</v>
      </c>
      <c r="B3438" s="153">
        <f>IF(A3438="","",YEAR(A3438))</f>
        <v/>
      </c>
      <c r="C3438" s="153">
        <f>IF(A3438="","",MONTH(A3438))</f>
        <v/>
      </c>
      <c r="D3438" s="153">
        <f>IF(A3438="","",CHOOSE(MONTH(A3438),"Ocak","Şubat","Mart","Nisan","Mayıs","Haziran","Temmuz","Ağustos","Eylül","Ekim","Kasım","Aralık"))</f>
        <v/>
      </c>
      <c r="E3438" s="153">
        <f>IF(A3438="","",ROUNDUP(MONTH(A3438)/3,0))</f>
        <v/>
      </c>
      <c r="F3438" s="153">
        <f>IF(A3438="","",WEEKNUM(A3438,2))</f>
        <v/>
      </c>
      <c r="G3438" s="153">
        <f>IF(A3438="","",WEEKDAY(A3438,2))</f>
        <v/>
      </c>
      <c r="H3438" s="153">
        <f>IF(A3438="","",CHOOSE(WEEKDAY(A3438,2),"Pazartesi","Salı","Çarşamba","Perşembe","Cuma","Cumartesi","Pazar"))</f>
        <v/>
      </c>
    </row>
    <row r="3439" ht="10.5" customHeight="1" s="113">
      <c r="A3439" s="152" t="n">
        <v>45442</v>
      </c>
      <c r="B3439" s="153">
        <f>IF(A3439="","",YEAR(A3439))</f>
        <v/>
      </c>
      <c r="C3439" s="153">
        <f>IF(A3439="","",MONTH(A3439))</f>
        <v/>
      </c>
      <c r="D3439" s="153">
        <f>IF(A3439="","",CHOOSE(MONTH(A3439),"Ocak","Şubat","Mart","Nisan","Mayıs","Haziran","Temmuz","Ağustos","Eylül","Ekim","Kasım","Aralık"))</f>
        <v/>
      </c>
      <c r="E3439" s="153">
        <f>IF(A3439="","",ROUNDUP(MONTH(A3439)/3,0))</f>
        <v/>
      </c>
      <c r="F3439" s="153">
        <f>IF(A3439="","",WEEKNUM(A3439,2))</f>
        <v/>
      </c>
      <c r="G3439" s="153">
        <f>IF(A3439="","",WEEKDAY(A3439,2))</f>
        <v/>
      </c>
      <c r="H3439" s="153">
        <f>IF(A3439="","",CHOOSE(WEEKDAY(A3439,2),"Pazartesi","Salı","Çarşamba","Perşembe","Cuma","Cumartesi","Pazar"))</f>
        <v/>
      </c>
    </row>
    <row r="3440" ht="10.5" customHeight="1" s="113">
      <c r="A3440" s="152" t="n">
        <v>45443</v>
      </c>
      <c r="B3440" s="153">
        <f>IF(A3440="","",YEAR(A3440))</f>
        <v/>
      </c>
      <c r="C3440" s="153">
        <f>IF(A3440="","",MONTH(A3440))</f>
        <v/>
      </c>
      <c r="D3440" s="153">
        <f>IF(A3440="","",CHOOSE(MONTH(A3440),"Ocak","Şubat","Mart","Nisan","Mayıs","Haziran","Temmuz","Ağustos","Eylül","Ekim","Kasım","Aralık"))</f>
        <v/>
      </c>
      <c r="E3440" s="153">
        <f>IF(A3440="","",ROUNDUP(MONTH(A3440)/3,0))</f>
        <v/>
      </c>
      <c r="F3440" s="153">
        <f>IF(A3440="","",WEEKNUM(A3440,2))</f>
        <v/>
      </c>
      <c r="G3440" s="153">
        <f>IF(A3440="","",WEEKDAY(A3440,2))</f>
        <v/>
      </c>
      <c r="H3440" s="153">
        <f>IF(A3440="","",CHOOSE(WEEKDAY(A3440,2),"Pazartesi","Salı","Çarşamba","Perşembe","Cuma","Cumartesi","Pazar"))</f>
        <v/>
      </c>
    </row>
    <row r="3441" ht="10.5" customHeight="1" s="113">
      <c r="A3441" s="152" t="n">
        <v>45444</v>
      </c>
      <c r="B3441" s="153">
        <f>IF(A3441="","",YEAR(A3441))</f>
        <v/>
      </c>
      <c r="C3441" s="153">
        <f>IF(A3441="","",MONTH(A3441))</f>
        <v/>
      </c>
      <c r="D3441" s="153">
        <f>IF(A3441="","",CHOOSE(MONTH(A3441),"Ocak","Şubat","Mart","Nisan","Mayıs","Haziran","Temmuz","Ağustos","Eylül","Ekim","Kasım","Aralık"))</f>
        <v/>
      </c>
      <c r="E3441" s="153">
        <f>IF(A3441="","",ROUNDUP(MONTH(A3441)/3,0))</f>
        <v/>
      </c>
      <c r="F3441" s="153">
        <f>IF(A3441="","",WEEKNUM(A3441,2))</f>
        <v/>
      </c>
      <c r="G3441" s="153">
        <f>IF(A3441="","",WEEKDAY(A3441,2))</f>
        <v/>
      </c>
      <c r="H3441" s="153">
        <f>IF(A3441="","",CHOOSE(WEEKDAY(A3441,2),"Pazartesi","Salı","Çarşamba","Perşembe","Cuma","Cumartesi","Pazar"))</f>
        <v/>
      </c>
    </row>
    <row r="3442" ht="10.5" customHeight="1" s="113">
      <c r="A3442" s="152" t="n">
        <v>45445</v>
      </c>
      <c r="B3442" s="153">
        <f>IF(A3442="","",YEAR(A3442))</f>
        <v/>
      </c>
      <c r="C3442" s="153">
        <f>IF(A3442="","",MONTH(A3442))</f>
        <v/>
      </c>
      <c r="D3442" s="153">
        <f>IF(A3442="","",CHOOSE(MONTH(A3442),"Ocak","Şubat","Mart","Nisan","Mayıs","Haziran","Temmuz","Ağustos","Eylül","Ekim","Kasım","Aralık"))</f>
        <v/>
      </c>
      <c r="E3442" s="153">
        <f>IF(A3442="","",ROUNDUP(MONTH(A3442)/3,0))</f>
        <v/>
      </c>
      <c r="F3442" s="153">
        <f>IF(A3442="","",WEEKNUM(A3442,2))</f>
        <v/>
      </c>
      <c r="G3442" s="153">
        <f>IF(A3442="","",WEEKDAY(A3442,2))</f>
        <v/>
      </c>
      <c r="H3442" s="153">
        <f>IF(A3442="","",CHOOSE(WEEKDAY(A3442,2),"Pazartesi","Salı","Çarşamba","Perşembe","Cuma","Cumartesi","Pazar"))</f>
        <v/>
      </c>
    </row>
    <row r="3443" ht="10.5" customHeight="1" s="113">
      <c r="A3443" s="152" t="n">
        <v>45446</v>
      </c>
      <c r="B3443" s="153">
        <f>IF(A3443="","",YEAR(A3443))</f>
        <v/>
      </c>
      <c r="C3443" s="153">
        <f>IF(A3443="","",MONTH(A3443))</f>
        <v/>
      </c>
      <c r="D3443" s="153">
        <f>IF(A3443="","",CHOOSE(MONTH(A3443),"Ocak","Şubat","Mart","Nisan","Mayıs","Haziran","Temmuz","Ağustos","Eylül","Ekim","Kasım","Aralık"))</f>
        <v/>
      </c>
      <c r="E3443" s="153">
        <f>IF(A3443="","",ROUNDUP(MONTH(A3443)/3,0))</f>
        <v/>
      </c>
      <c r="F3443" s="153">
        <f>IF(A3443="","",WEEKNUM(A3443,2))</f>
        <v/>
      </c>
      <c r="G3443" s="153">
        <f>IF(A3443="","",WEEKDAY(A3443,2))</f>
        <v/>
      </c>
      <c r="H3443" s="153">
        <f>IF(A3443="","",CHOOSE(WEEKDAY(A3443,2),"Pazartesi","Salı","Çarşamba","Perşembe","Cuma","Cumartesi","Pazar"))</f>
        <v/>
      </c>
    </row>
    <row r="3444" ht="10.5" customHeight="1" s="113">
      <c r="A3444" s="152" t="n">
        <v>45447</v>
      </c>
      <c r="B3444" s="153">
        <f>IF(A3444="","",YEAR(A3444))</f>
        <v/>
      </c>
      <c r="C3444" s="153">
        <f>IF(A3444="","",MONTH(A3444))</f>
        <v/>
      </c>
      <c r="D3444" s="153">
        <f>IF(A3444="","",CHOOSE(MONTH(A3444),"Ocak","Şubat","Mart","Nisan","Mayıs","Haziran","Temmuz","Ağustos","Eylül","Ekim","Kasım","Aralık"))</f>
        <v/>
      </c>
      <c r="E3444" s="153">
        <f>IF(A3444="","",ROUNDUP(MONTH(A3444)/3,0))</f>
        <v/>
      </c>
      <c r="F3444" s="153">
        <f>IF(A3444="","",WEEKNUM(A3444,2))</f>
        <v/>
      </c>
      <c r="G3444" s="153">
        <f>IF(A3444="","",WEEKDAY(A3444,2))</f>
        <v/>
      </c>
      <c r="H3444" s="153">
        <f>IF(A3444="","",CHOOSE(WEEKDAY(A3444,2),"Pazartesi","Salı","Çarşamba","Perşembe","Cuma","Cumartesi","Pazar"))</f>
        <v/>
      </c>
    </row>
    <row r="3445" ht="10.5" customHeight="1" s="113">
      <c r="A3445" s="152" t="n">
        <v>45448</v>
      </c>
      <c r="B3445" s="153">
        <f>IF(A3445="","",YEAR(A3445))</f>
        <v/>
      </c>
      <c r="C3445" s="153">
        <f>IF(A3445="","",MONTH(A3445))</f>
        <v/>
      </c>
      <c r="D3445" s="153">
        <f>IF(A3445="","",CHOOSE(MONTH(A3445),"Ocak","Şubat","Mart","Nisan","Mayıs","Haziran","Temmuz","Ağustos","Eylül","Ekim","Kasım","Aralık"))</f>
        <v/>
      </c>
      <c r="E3445" s="153">
        <f>IF(A3445="","",ROUNDUP(MONTH(A3445)/3,0))</f>
        <v/>
      </c>
      <c r="F3445" s="153">
        <f>IF(A3445="","",WEEKNUM(A3445,2))</f>
        <v/>
      </c>
      <c r="G3445" s="153">
        <f>IF(A3445="","",WEEKDAY(A3445,2))</f>
        <v/>
      </c>
      <c r="H3445" s="153">
        <f>IF(A3445="","",CHOOSE(WEEKDAY(A3445,2),"Pazartesi","Salı","Çarşamba","Perşembe","Cuma","Cumartesi","Pazar"))</f>
        <v/>
      </c>
    </row>
    <row r="3446" ht="10.5" customHeight="1" s="113">
      <c r="A3446" s="152" t="n">
        <v>45449</v>
      </c>
      <c r="B3446" s="153">
        <f>IF(A3446="","",YEAR(A3446))</f>
        <v/>
      </c>
      <c r="C3446" s="153">
        <f>IF(A3446="","",MONTH(A3446))</f>
        <v/>
      </c>
      <c r="D3446" s="153">
        <f>IF(A3446="","",CHOOSE(MONTH(A3446),"Ocak","Şubat","Mart","Nisan","Mayıs","Haziran","Temmuz","Ağustos","Eylül","Ekim","Kasım","Aralık"))</f>
        <v/>
      </c>
      <c r="E3446" s="153">
        <f>IF(A3446="","",ROUNDUP(MONTH(A3446)/3,0))</f>
        <v/>
      </c>
      <c r="F3446" s="153">
        <f>IF(A3446="","",WEEKNUM(A3446,2))</f>
        <v/>
      </c>
      <c r="G3446" s="153">
        <f>IF(A3446="","",WEEKDAY(A3446,2))</f>
        <v/>
      </c>
      <c r="H3446" s="153">
        <f>IF(A3446="","",CHOOSE(WEEKDAY(A3446,2),"Pazartesi","Salı","Çarşamba","Perşembe","Cuma","Cumartesi","Pazar"))</f>
        <v/>
      </c>
    </row>
    <row r="3447" ht="10.5" customHeight="1" s="113">
      <c r="A3447" s="152" t="n">
        <v>45450</v>
      </c>
      <c r="B3447" s="153">
        <f>IF(A3447="","",YEAR(A3447))</f>
        <v/>
      </c>
      <c r="C3447" s="153">
        <f>IF(A3447="","",MONTH(A3447))</f>
        <v/>
      </c>
      <c r="D3447" s="153">
        <f>IF(A3447="","",CHOOSE(MONTH(A3447),"Ocak","Şubat","Mart","Nisan","Mayıs","Haziran","Temmuz","Ağustos","Eylül","Ekim","Kasım","Aralık"))</f>
        <v/>
      </c>
      <c r="E3447" s="153">
        <f>IF(A3447="","",ROUNDUP(MONTH(A3447)/3,0))</f>
        <v/>
      </c>
      <c r="F3447" s="153">
        <f>IF(A3447="","",WEEKNUM(A3447,2))</f>
        <v/>
      </c>
      <c r="G3447" s="153">
        <f>IF(A3447="","",WEEKDAY(A3447,2))</f>
        <v/>
      </c>
      <c r="H3447" s="153">
        <f>IF(A3447="","",CHOOSE(WEEKDAY(A3447,2),"Pazartesi","Salı","Çarşamba","Perşembe","Cuma","Cumartesi","Pazar"))</f>
        <v/>
      </c>
    </row>
    <row r="3448" ht="10.5" customHeight="1" s="113">
      <c r="A3448" s="152" t="n">
        <v>45451</v>
      </c>
      <c r="B3448" s="153">
        <f>IF(A3448="","",YEAR(A3448))</f>
        <v/>
      </c>
      <c r="C3448" s="153">
        <f>IF(A3448="","",MONTH(A3448))</f>
        <v/>
      </c>
      <c r="D3448" s="153">
        <f>IF(A3448="","",CHOOSE(MONTH(A3448),"Ocak","Şubat","Mart","Nisan","Mayıs","Haziran","Temmuz","Ağustos","Eylül","Ekim","Kasım","Aralık"))</f>
        <v/>
      </c>
      <c r="E3448" s="153">
        <f>IF(A3448="","",ROUNDUP(MONTH(A3448)/3,0))</f>
        <v/>
      </c>
      <c r="F3448" s="153">
        <f>IF(A3448="","",WEEKNUM(A3448,2))</f>
        <v/>
      </c>
      <c r="G3448" s="153">
        <f>IF(A3448="","",WEEKDAY(A3448,2))</f>
        <v/>
      </c>
      <c r="H3448" s="153">
        <f>IF(A3448="","",CHOOSE(WEEKDAY(A3448,2),"Pazartesi","Salı","Çarşamba","Perşembe","Cuma","Cumartesi","Pazar"))</f>
        <v/>
      </c>
    </row>
    <row r="3449" ht="10.5" customHeight="1" s="113">
      <c r="A3449" s="152" t="n">
        <v>45452</v>
      </c>
      <c r="B3449" s="153">
        <f>IF(A3449="","",YEAR(A3449))</f>
        <v/>
      </c>
      <c r="C3449" s="153">
        <f>IF(A3449="","",MONTH(A3449))</f>
        <v/>
      </c>
      <c r="D3449" s="153">
        <f>IF(A3449="","",CHOOSE(MONTH(A3449),"Ocak","Şubat","Mart","Nisan","Mayıs","Haziran","Temmuz","Ağustos","Eylül","Ekim","Kasım","Aralık"))</f>
        <v/>
      </c>
      <c r="E3449" s="153">
        <f>IF(A3449="","",ROUNDUP(MONTH(A3449)/3,0))</f>
        <v/>
      </c>
      <c r="F3449" s="153">
        <f>IF(A3449="","",WEEKNUM(A3449,2))</f>
        <v/>
      </c>
      <c r="G3449" s="153">
        <f>IF(A3449="","",WEEKDAY(A3449,2))</f>
        <v/>
      </c>
      <c r="H3449" s="153">
        <f>IF(A3449="","",CHOOSE(WEEKDAY(A3449,2),"Pazartesi","Salı","Çarşamba","Perşembe","Cuma","Cumartesi","Pazar"))</f>
        <v/>
      </c>
    </row>
    <row r="3450" ht="10.5" customHeight="1" s="113">
      <c r="A3450" s="152" t="n">
        <v>45453</v>
      </c>
      <c r="B3450" s="153">
        <f>IF(A3450="","",YEAR(A3450))</f>
        <v/>
      </c>
      <c r="C3450" s="153">
        <f>IF(A3450="","",MONTH(A3450))</f>
        <v/>
      </c>
      <c r="D3450" s="153">
        <f>IF(A3450="","",CHOOSE(MONTH(A3450),"Ocak","Şubat","Mart","Nisan","Mayıs","Haziran","Temmuz","Ağustos","Eylül","Ekim","Kasım","Aralık"))</f>
        <v/>
      </c>
      <c r="E3450" s="153">
        <f>IF(A3450="","",ROUNDUP(MONTH(A3450)/3,0))</f>
        <v/>
      </c>
      <c r="F3450" s="153">
        <f>IF(A3450="","",WEEKNUM(A3450,2))</f>
        <v/>
      </c>
      <c r="G3450" s="153">
        <f>IF(A3450="","",WEEKDAY(A3450,2))</f>
        <v/>
      </c>
      <c r="H3450" s="153">
        <f>IF(A3450="","",CHOOSE(WEEKDAY(A3450,2),"Pazartesi","Salı","Çarşamba","Perşembe","Cuma","Cumartesi","Pazar"))</f>
        <v/>
      </c>
    </row>
    <row r="3451" ht="10.5" customHeight="1" s="113">
      <c r="A3451" s="152" t="n">
        <v>45454</v>
      </c>
      <c r="B3451" s="153">
        <f>IF(A3451="","",YEAR(A3451))</f>
        <v/>
      </c>
      <c r="C3451" s="153">
        <f>IF(A3451="","",MONTH(A3451))</f>
        <v/>
      </c>
      <c r="D3451" s="153">
        <f>IF(A3451="","",CHOOSE(MONTH(A3451),"Ocak","Şubat","Mart","Nisan","Mayıs","Haziran","Temmuz","Ağustos","Eylül","Ekim","Kasım","Aralık"))</f>
        <v/>
      </c>
      <c r="E3451" s="153">
        <f>IF(A3451="","",ROUNDUP(MONTH(A3451)/3,0))</f>
        <v/>
      </c>
      <c r="F3451" s="153">
        <f>IF(A3451="","",WEEKNUM(A3451,2))</f>
        <v/>
      </c>
      <c r="G3451" s="153">
        <f>IF(A3451="","",WEEKDAY(A3451,2))</f>
        <v/>
      </c>
      <c r="H3451" s="153">
        <f>IF(A3451="","",CHOOSE(WEEKDAY(A3451,2),"Pazartesi","Salı","Çarşamba","Perşembe","Cuma","Cumartesi","Pazar"))</f>
        <v/>
      </c>
    </row>
    <row r="3452" ht="10.5" customHeight="1" s="113">
      <c r="A3452" s="152" t="n">
        <v>45455</v>
      </c>
      <c r="B3452" s="153">
        <f>IF(A3452="","",YEAR(A3452))</f>
        <v/>
      </c>
      <c r="C3452" s="153">
        <f>IF(A3452="","",MONTH(A3452))</f>
        <v/>
      </c>
      <c r="D3452" s="153">
        <f>IF(A3452="","",CHOOSE(MONTH(A3452),"Ocak","Şubat","Mart","Nisan","Mayıs","Haziran","Temmuz","Ağustos","Eylül","Ekim","Kasım","Aralık"))</f>
        <v/>
      </c>
      <c r="E3452" s="153">
        <f>IF(A3452="","",ROUNDUP(MONTH(A3452)/3,0))</f>
        <v/>
      </c>
      <c r="F3452" s="153">
        <f>IF(A3452="","",WEEKNUM(A3452,2))</f>
        <v/>
      </c>
      <c r="G3452" s="153">
        <f>IF(A3452="","",WEEKDAY(A3452,2))</f>
        <v/>
      </c>
      <c r="H3452" s="153">
        <f>IF(A3452="","",CHOOSE(WEEKDAY(A3452,2),"Pazartesi","Salı","Çarşamba","Perşembe","Cuma","Cumartesi","Pazar"))</f>
        <v/>
      </c>
    </row>
    <row r="3453" ht="10.5" customHeight="1" s="113">
      <c r="A3453" s="152" t="n">
        <v>45456</v>
      </c>
      <c r="B3453" s="153">
        <f>IF(A3453="","",YEAR(A3453))</f>
        <v/>
      </c>
      <c r="C3453" s="153">
        <f>IF(A3453="","",MONTH(A3453))</f>
        <v/>
      </c>
      <c r="D3453" s="153">
        <f>IF(A3453="","",CHOOSE(MONTH(A3453),"Ocak","Şubat","Mart","Nisan","Mayıs","Haziran","Temmuz","Ağustos","Eylül","Ekim","Kasım","Aralık"))</f>
        <v/>
      </c>
      <c r="E3453" s="153">
        <f>IF(A3453="","",ROUNDUP(MONTH(A3453)/3,0))</f>
        <v/>
      </c>
      <c r="F3453" s="153">
        <f>IF(A3453="","",WEEKNUM(A3453,2))</f>
        <v/>
      </c>
      <c r="G3453" s="153">
        <f>IF(A3453="","",WEEKDAY(A3453,2))</f>
        <v/>
      </c>
      <c r="H3453" s="153">
        <f>IF(A3453="","",CHOOSE(WEEKDAY(A3453,2),"Pazartesi","Salı","Çarşamba","Perşembe","Cuma","Cumartesi","Pazar"))</f>
        <v/>
      </c>
    </row>
    <row r="3454" ht="10.5" customHeight="1" s="113">
      <c r="A3454" s="152" t="n">
        <v>45457</v>
      </c>
      <c r="B3454" s="153">
        <f>IF(A3454="","",YEAR(A3454))</f>
        <v/>
      </c>
      <c r="C3454" s="153">
        <f>IF(A3454="","",MONTH(A3454))</f>
        <v/>
      </c>
      <c r="D3454" s="153">
        <f>IF(A3454="","",CHOOSE(MONTH(A3454),"Ocak","Şubat","Mart","Nisan","Mayıs","Haziran","Temmuz","Ağustos","Eylül","Ekim","Kasım","Aralık"))</f>
        <v/>
      </c>
      <c r="E3454" s="153">
        <f>IF(A3454="","",ROUNDUP(MONTH(A3454)/3,0))</f>
        <v/>
      </c>
      <c r="F3454" s="153">
        <f>IF(A3454="","",WEEKNUM(A3454,2))</f>
        <v/>
      </c>
      <c r="G3454" s="153">
        <f>IF(A3454="","",WEEKDAY(A3454,2))</f>
        <v/>
      </c>
      <c r="H3454" s="153">
        <f>IF(A3454="","",CHOOSE(WEEKDAY(A3454,2),"Pazartesi","Salı","Çarşamba","Perşembe","Cuma","Cumartesi","Pazar"))</f>
        <v/>
      </c>
    </row>
    <row r="3455" ht="10.5" customHeight="1" s="113">
      <c r="A3455" s="152" t="n">
        <v>45458</v>
      </c>
      <c r="B3455" s="153">
        <f>IF(A3455="","",YEAR(A3455))</f>
        <v/>
      </c>
      <c r="C3455" s="153">
        <f>IF(A3455="","",MONTH(A3455))</f>
        <v/>
      </c>
      <c r="D3455" s="153">
        <f>IF(A3455="","",CHOOSE(MONTH(A3455),"Ocak","Şubat","Mart","Nisan","Mayıs","Haziran","Temmuz","Ağustos","Eylül","Ekim","Kasım","Aralık"))</f>
        <v/>
      </c>
      <c r="E3455" s="153">
        <f>IF(A3455="","",ROUNDUP(MONTH(A3455)/3,0))</f>
        <v/>
      </c>
      <c r="F3455" s="153">
        <f>IF(A3455="","",WEEKNUM(A3455,2))</f>
        <v/>
      </c>
      <c r="G3455" s="153">
        <f>IF(A3455="","",WEEKDAY(A3455,2))</f>
        <v/>
      </c>
      <c r="H3455" s="153">
        <f>IF(A3455="","",CHOOSE(WEEKDAY(A3455,2),"Pazartesi","Salı","Çarşamba","Perşembe","Cuma","Cumartesi","Pazar"))</f>
        <v/>
      </c>
    </row>
    <row r="3456" ht="10.5" customHeight="1" s="113">
      <c r="A3456" s="152" t="n">
        <v>45459</v>
      </c>
      <c r="B3456" s="153">
        <f>IF(A3456="","",YEAR(A3456))</f>
        <v/>
      </c>
      <c r="C3456" s="153">
        <f>IF(A3456="","",MONTH(A3456))</f>
        <v/>
      </c>
      <c r="D3456" s="153">
        <f>IF(A3456="","",CHOOSE(MONTH(A3456),"Ocak","Şubat","Mart","Nisan","Mayıs","Haziran","Temmuz","Ağustos","Eylül","Ekim","Kasım","Aralık"))</f>
        <v/>
      </c>
      <c r="E3456" s="153">
        <f>IF(A3456="","",ROUNDUP(MONTH(A3456)/3,0))</f>
        <v/>
      </c>
      <c r="F3456" s="153">
        <f>IF(A3456="","",WEEKNUM(A3456,2))</f>
        <v/>
      </c>
      <c r="G3456" s="153">
        <f>IF(A3456="","",WEEKDAY(A3456,2))</f>
        <v/>
      </c>
      <c r="H3456" s="153">
        <f>IF(A3456="","",CHOOSE(WEEKDAY(A3456,2),"Pazartesi","Salı","Çarşamba","Perşembe","Cuma","Cumartesi","Pazar"))</f>
        <v/>
      </c>
    </row>
    <row r="3457" ht="10.5" customHeight="1" s="113">
      <c r="A3457" s="152" t="n">
        <v>45460</v>
      </c>
      <c r="B3457" s="153">
        <f>IF(A3457="","",YEAR(A3457))</f>
        <v/>
      </c>
      <c r="C3457" s="153">
        <f>IF(A3457="","",MONTH(A3457))</f>
        <v/>
      </c>
      <c r="D3457" s="153">
        <f>IF(A3457="","",CHOOSE(MONTH(A3457),"Ocak","Şubat","Mart","Nisan","Mayıs","Haziran","Temmuz","Ağustos","Eylül","Ekim","Kasım","Aralık"))</f>
        <v/>
      </c>
      <c r="E3457" s="153">
        <f>IF(A3457="","",ROUNDUP(MONTH(A3457)/3,0))</f>
        <v/>
      </c>
      <c r="F3457" s="153">
        <f>IF(A3457="","",WEEKNUM(A3457,2))</f>
        <v/>
      </c>
      <c r="G3457" s="153">
        <f>IF(A3457="","",WEEKDAY(A3457,2))</f>
        <v/>
      </c>
      <c r="H3457" s="153">
        <f>IF(A3457="","",CHOOSE(WEEKDAY(A3457,2),"Pazartesi","Salı","Çarşamba","Perşembe","Cuma","Cumartesi","Pazar"))</f>
        <v/>
      </c>
    </row>
    <row r="3458" ht="10.5" customHeight="1" s="113">
      <c r="A3458" s="152" t="n">
        <v>45461</v>
      </c>
      <c r="B3458" s="153">
        <f>IF(A3458="","",YEAR(A3458))</f>
        <v/>
      </c>
      <c r="C3458" s="153">
        <f>IF(A3458="","",MONTH(A3458))</f>
        <v/>
      </c>
      <c r="D3458" s="153">
        <f>IF(A3458="","",CHOOSE(MONTH(A3458),"Ocak","Şubat","Mart","Nisan","Mayıs","Haziran","Temmuz","Ağustos","Eylül","Ekim","Kasım","Aralık"))</f>
        <v/>
      </c>
      <c r="E3458" s="153">
        <f>IF(A3458="","",ROUNDUP(MONTH(A3458)/3,0))</f>
        <v/>
      </c>
      <c r="F3458" s="153">
        <f>IF(A3458="","",WEEKNUM(A3458,2))</f>
        <v/>
      </c>
      <c r="G3458" s="153">
        <f>IF(A3458="","",WEEKDAY(A3458,2))</f>
        <v/>
      </c>
      <c r="H3458" s="153">
        <f>IF(A3458="","",CHOOSE(WEEKDAY(A3458,2),"Pazartesi","Salı","Çarşamba","Perşembe","Cuma","Cumartesi","Pazar"))</f>
        <v/>
      </c>
    </row>
    <row r="3459" ht="10.5" customHeight="1" s="113">
      <c r="A3459" s="152" t="n">
        <v>45462</v>
      </c>
      <c r="B3459" s="153">
        <f>IF(A3459="","",YEAR(A3459))</f>
        <v/>
      </c>
      <c r="C3459" s="153">
        <f>IF(A3459="","",MONTH(A3459))</f>
        <v/>
      </c>
      <c r="D3459" s="153">
        <f>IF(A3459="","",CHOOSE(MONTH(A3459),"Ocak","Şubat","Mart","Nisan","Mayıs","Haziran","Temmuz","Ağustos","Eylül","Ekim","Kasım","Aralık"))</f>
        <v/>
      </c>
      <c r="E3459" s="153">
        <f>IF(A3459="","",ROUNDUP(MONTH(A3459)/3,0))</f>
        <v/>
      </c>
      <c r="F3459" s="153">
        <f>IF(A3459="","",WEEKNUM(A3459,2))</f>
        <v/>
      </c>
      <c r="G3459" s="153">
        <f>IF(A3459="","",WEEKDAY(A3459,2))</f>
        <v/>
      </c>
      <c r="H3459" s="153">
        <f>IF(A3459="","",CHOOSE(WEEKDAY(A3459,2),"Pazartesi","Salı","Çarşamba","Perşembe","Cuma","Cumartesi","Pazar"))</f>
        <v/>
      </c>
    </row>
    <row r="3460" ht="10.5" customHeight="1" s="113">
      <c r="A3460" s="152" t="n">
        <v>45463</v>
      </c>
      <c r="B3460" s="153">
        <f>IF(A3460="","",YEAR(A3460))</f>
        <v/>
      </c>
      <c r="C3460" s="153">
        <f>IF(A3460="","",MONTH(A3460))</f>
        <v/>
      </c>
      <c r="D3460" s="153">
        <f>IF(A3460="","",CHOOSE(MONTH(A3460),"Ocak","Şubat","Mart","Nisan","Mayıs","Haziran","Temmuz","Ağustos","Eylül","Ekim","Kasım","Aralık"))</f>
        <v/>
      </c>
      <c r="E3460" s="153">
        <f>IF(A3460="","",ROUNDUP(MONTH(A3460)/3,0))</f>
        <v/>
      </c>
      <c r="F3460" s="153">
        <f>IF(A3460="","",WEEKNUM(A3460,2))</f>
        <v/>
      </c>
      <c r="G3460" s="153">
        <f>IF(A3460="","",WEEKDAY(A3460,2))</f>
        <v/>
      </c>
      <c r="H3460" s="153">
        <f>IF(A3460="","",CHOOSE(WEEKDAY(A3460,2),"Pazartesi","Salı","Çarşamba","Perşembe","Cuma","Cumartesi","Pazar"))</f>
        <v/>
      </c>
    </row>
    <row r="3461" ht="10.5" customHeight="1" s="113">
      <c r="A3461" s="152" t="n">
        <v>45464</v>
      </c>
      <c r="B3461" s="153">
        <f>IF(A3461="","",YEAR(A3461))</f>
        <v/>
      </c>
      <c r="C3461" s="153">
        <f>IF(A3461="","",MONTH(A3461))</f>
        <v/>
      </c>
      <c r="D3461" s="153">
        <f>IF(A3461="","",CHOOSE(MONTH(A3461),"Ocak","Şubat","Mart","Nisan","Mayıs","Haziran","Temmuz","Ağustos","Eylül","Ekim","Kasım","Aralık"))</f>
        <v/>
      </c>
      <c r="E3461" s="153">
        <f>IF(A3461="","",ROUNDUP(MONTH(A3461)/3,0))</f>
        <v/>
      </c>
      <c r="F3461" s="153">
        <f>IF(A3461="","",WEEKNUM(A3461,2))</f>
        <v/>
      </c>
      <c r="G3461" s="153">
        <f>IF(A3461="","",WEEKDAY(A3461,2))</f>
        <v/>
      </c>
      <c r="H3461" s="153">
        <f>IF(A3461="","",CHOOSE(WEEKDAY(A3461,2),"Pazartesi","Salı","Çarşamba","Perşembe","Cuma","Cumartesi","Pazar"))</f>
        <v/>
      </c>
    </row>
    <row r="3462" ht="10.5" customHeight="1" s="113">
      <c r="A3462" s="152" t="n">
        <v>45465</v>
      </c>
      <c r="B3462" s="153">
        <f>IF(A3462="","",YEAR(A3462))</f>
        <v/>
      </c>
      <c r="C3462" s="153">
        <f>IF(A3462="","",MONTH(A3462))</f>
        <v/>
      </c>
      <c r="D3462" s="153">
        <f>IF(A3462="","",CHOOSE(MONTH(A3462),"Ocak","Şubat","Mart","Nisan","Mayıs","Haziran","Temmuz","Ağustos","Eylül","Ekim","Kasım","Aralık"))</f>
        <v/>
      </c>
      <c r="E3462" s="153">
        <f>IF(A3462="","",ROUNDUP(MONTH(A3462)/3,0))</f>
        <v/>
      </c>
      <c r="F3462" s="153">
        <f>IF(A3462="","",WEEKNUM(A3462,2))</f>
        <v/>
      </c>
      <c r="G3462" s="153">
        <f>IF(A3462="","",WEEKDAY(A3462,2))</f>
        <v/>
      </c>
      <c r="H3462" s="153">
        <f>IF(A3462="","",CHOOSE(WEEKDAY(A3462,2),"Pazartesi","Salı","Çarşamba","Perşembe","Cuma","Cumartesi","Pazar"))</f>
        <v/>
      </c>
    </row>
    <row r="3463" ht="10.5" customHeight="1" s="113">
      <c r="A3463" s="152" t="n">
        <v>45466</v>
      </c>
      <c r="B3463" s="153">
        <f>IF(A3463="","",YEAR(A3463))</f>
        <v/>
      </c>
      <c r="C3463" s="153">
        <f>IF(A3463="","",MONTH(A3463))</f>
        <v/>
      </c>
      <c r="D3463" s="153">
        <f>IF(A3463="","",CHOOSE(MONTH(A3463),"Ocak","Şubat","Mart","Nisan","Mayıs","Haziran","Temmuz","Ağustos","Eylül","Ekim","Kasım","Aralık"))</f>
        <v/>
      </c>
      <c r="E3463" s="153">
        <f>IF(A3463="","",ROUNDUP(MONTH(A3463)/3,0))</f>
        <v/>
      </c>
      <c r="F3463" s="153">
        <f>IF(A3463="","",WEEKNUM(A3463,2))</f>
        <v/>
      </c>
      <c r="G3463" s="153">
        <f>IF(A3463="","",WEEKDAY(A3463,2))</f>
        <v/>
      </c>
      <c r="H3463" s="153">
        <f>IF(A3463="","",CHOOSE(WEEKDAY(A3463,2),"Pazartesi","Salı","Çarşamba","Perşembe","Cuma","Cumartesi","Pazar"))</f>
        <v/>
      </c>
    </row>
    <row r="3464" ht="10.5" customHeight="1" s="113">
      <c r="A3464" s="152" t="n">
        <v>45467</v>
      </c>
      <c r="B3464" s="153">
        <f>IF(A3464="","",YEAR(A3464))</f>
        <v/>
      </c>
      <c r="C3464" s="153">
        <f>IF(A3464="","",MONTH(A3464))</f>
        <v/>
      </c>
      <c r="D3464" s="153">
        <f>IF(A3464="","",CHOOSE(MONTH(A3464),"Ocak","Şubat","Mart","Nisan","Mayıs","Haziran","Temmuz","Ağustos","Eylül","Ekim","Kasım","Aralık"))</f>
        <v/>
      </c>
      <c r="E3464" s="153">
        <f>IF(A3464="","",ROUNDUP(MONTH(A3464)/3,0))</f>
        <v/>
      </c>
      <c r="F3464" s="153">
        <f>IF(A3464="","",WEEKNUM(A3464,2))</f>
        <v/>
      </c>
      <c r="G3464" s="153">
        <f>IF(A3464="","",WEEKDAY(A3464,2))</f>
        <v/>
      </c>
      <c r="H3464" s="153">
        <f>IF(A3464="","",CHOOSE(WEEKDAY(A3464,2),"Pazartesi","Salı","Çarşamba","Perşembe","Cuma","Cumartesi","Pazar"))</f>
        <v/>
      </c>
    </row>
    <row r="3465" ht="10.5" customHeight="1" s="113">
      <c r="A3465" s="152" t="n">
        <v>45468</v>
      </c>
      <c r="B3465" s="153">
        <f>IF(A3465="","",YEAR(A3465))</f>
        <v/>
      </c>
      <c r="C3465" s="153">
        <f>IF(A3465="","",MONTH(A3465))</f>
        <v/>
      </c>
      <c r="D3465" s="153">
        <f>IF(A3465="","",CHOOSE(MONTH(A3465),"Ocak","Şubat","Mart","Nisan","Mayıs","Haziran","Temmuz","Ağustos","Eylül","Ekim","Kasım","Aralık"))</f>
        <v/>
      </c>
      <c r="E3465" s="153">
        <f>IF(A3465="","",ROUNDUP(MONTH(A3465)/3,0))</f>
        <v/>
      </c>
      <c r="F3465" s="153">
        <f>IF(A3465="","",WEEKNUM(A3465,2))</f>
        <v/>
      </c>
      <c r="G3465" s="153">
        <f>IF(A3465="","",WEEKDAY(A3465,2))</f>
        <v/>
      </c>
      <c r="H3465" s="153">
        <f>IF(A3465="","",CHOOSE(WEEKDAY(A3465,2),"Pazartesi","Salı","Çarşamba","Perşembe","Cuma","Cumartesi","Pazar"))</f>
        <v/>
      </c>
    </row>
    <row r="3466" ht="10.5" customHeight="1" s="113">
      <c r="A3466" s="152" t="n">
        <v>45469</v>
      </c>
      <c r="B3466" s="153">
        <f>IF(A3466="","",YEAR(A3466))</f>
        <v/>
      </c>
      <c r="C3466" s="153">
        <f>IF(A3466="","",MONTH(A3466))</f>
        <v/>
      </c>
      <c r="D3466" s="153">
        <f>IF(A3466="","",CHOOSE(MONTH(A3466),"Ocak","Şubat","Mart","Nisan","Mayıs","Haziran","Temmuz","Ağustos","Eylül","Ekim","Kasım","Aralık"))</f>
        <v/>
      </c>
      <c r="E3466" s="153">
        <f>IF(A3466="","",ROUNDUP(MONTH(A3466)/3,0))</f>
        <v/>
      </c>
      <c r="F3466" s="153">
        <f>IF(A3466="","",WEEKNUM(A3466,2))</f>
        <v/>
      </c>
      <c r="G3466" s="153">
        <f>IF(A3466="","",WEEKDAY(A3466,2))</f>
        <v/>
      </c>
      <c r="H3466" s="153">
        <f>IF(A3466="","",CHOOSE(WEEKDAY(A3466,2),"Pazartesi","Salı","Çarşamba","Perşembe","Cuma","Cumartesi","Pazar"))</f>
        <v/>
      </c>
    </row>
    <row r="3467" ht="10.5" customHeight="1" s="113">
      <c r="A3467" s="152" t="n">
        <v>45470</v>
      </c>
      <c r="B3467" s="153">
        <f>IF(A3467="","",YEAR(A3467))</f>
        <v/>
      </c>
      <c r="C3467" s="153">
        <f>IF(A3467="","",MONTH(A3467))</f>
        <v/>
      </c>
      <c r="D3467" s="153">
        <f>IF(A3467="","",CHOOSE(MONTH(A3467),"Ocak","Şubat","Mart","Nisan","Mayıs","Haziran","Temmuz","Ağustos","Eylül","Ekim","Kasım","Aralık"))</f>
        <v/>
      </c>
      <c r="E3467" s="153">
        <f>IF(A3467="","",ROUNDUP(MONTH(A3467)/3,0))</f>
        <v/>
      </c>
      <c r="F3467" s="153">
        <f>IF(A3467="","",WEEKNUM(A3467,2))</f>
        <v/>
      </c>
      <c r="G3467" s="153">
        <f>IF(A3467="","",WEEKDAY(A3467,2))</f>
        <v/>
      </c>
      <c r="H3467" s="153">
        <f>IF(A3467="","",CHOOSE(WEEKDAY(A3467,2),"Pazartesi","Salı","Çarşamba","Perşembe","Cuma","Cumartesi","Pazar"))</f>
        <v/>
      </c>
    </row>
    <row r="3468" ht="10.5" customHeight="1" s="113">
      <c r="A3468" s="152" t="n">
        <v>45471</v>
      </c>
      <c r="B3468" s="153">
        <f>IF(A3468="","",YEAR(A3468))</f>
        <v/>
      </c>
      <c r="C3468" s="153">
        <f>IF(A3468="","",MONTH(A3468))</f>
        <v/>
      </c>
      <c r="D3468" s="153">
        <f>IF(A3468="","",CHOOSE(MONTH(A3468),"Ocak","Şubat","Mart","Nisan","Mayıs","Haziran","Temmuz","Ağustos","Eylül","Ekim","Kasım","Aralık"))</f>
        <v/>
      </c>
      <c r="E3468" s="153">
        <f>IF(A3468="","",ROUNDUP(MONTH(A3468)/3,0))</f>
        <v/>
      </c>
      <c r="F3468" s="153">
        <f>IF(A3468="","",WEEKNUM(A3468,2))</f>
        <v/>
      </c>
      <c r="G3468" s="153">
        <f>IF(A3468="","",WEEKDAY(A3468,2))</f>
        <v/>
      </c>
      <c r="H3468" s="153">
        <f>IF(A3468="","",CHOOSE(WEEKDAY(A3468,2),"Pazartesi","Salı","Çarşamba","Perşembe","Cuma","Cumartesi","Pazar"))</f>
        <v/>
      </c>
    </row>
    <row r="3469" ht="10.5" customHeight="1" s="113">
      <c r="A3469" s="152" t="n">
        <v>45472</v>
      </c>
      <c r="B3469" s="153">
        <f>IF(A3469="","",YEAR(A3469))</f>
        <v/>
      </c>
      <c r="C3469" s="153">
        <f>IF(A3469="","",MONTH(A3469))</f>
        <v/>
      </c>
      <c r="D3469" s="153">
        <f>IF(A3469="","",CHOOSE(MONTH(A3469),"Ocak","Şubat","Mart","Nisan","Mayıs","Haziran","Temmuz","Ağustos","Eylül","Ekim","Kasım","Aralık"))</f>
        <v/>
      </c>
      <c r="E3469" s="153">
        <f>IF(A3469="","",ROUNDUP(MONTH(A3469)/3,0))</f>
        <v/>
      </c>
      <c r="F3469" s="153">
        <f>IF(A3469="","",WEEKNUM(A3469,2))</f>
        <v/>
      </c>
      <c r="G3469" s="153">
        <f>IF(A3469="","",WEEKDAY(A3469,2))</f>
        <v/>
      </c>
      <c r="H3469" s="153">
        <f>IF(A3469="","",CHOOSE(WEEKDAY(A3469,2),"Pazartesi","Salı","Çarşamba","Perşembe","Cuma","Cumartesi","Pazar"))</f>
        <v/>
      </c>
    </row>
    <row r="3470" ht="10.5" customHeight="1" s="113">
      <c r="A3470" s="152" t="n">
        <v>45473</v>
      </c>
      <c r="B3470" s="153">
        <f>IF(A3470="","",YEAR(A3470))</f>
        <v/>
      </c>
      <c r="C3470" s="153">
        <f>IF(A3470="","",MONTH(A3470))</f>
        <v/>
      </c>
      <c r="D3470" s="153">
        <f>IF(A3470="","",CHOOSE(MONTH(A3470),"Ocak","Şubat","Mart","Nisan","Mayıs","Haziran","Temmuz","Ağustos","Eylül","Ekim","Kasım","Aralık"))</f>
        <v/>
      </c>
      <c r="E3470" s="153">
        <f>IF(A3470="","",ROUNDUP(MONTH(A3470)/3,0))</f>
        <v/>
      </c>
      <c r="F3470" s="153">
        <f>IF(A3470="","",WEEKNUM(A3470,2))</f>
        <v/>
      </c>
      <c r="G3470" s="153">
        <f>IF(A3470="","",WEEKDAY(A3470,2))</f>
        <v/>
      </c>
      <c r="H3470" s="153">
        <f>IF(A3470="","",CHOOSE(WEEKDAY(A3470,2),"Pazartesi","Salı","Çarşamba","Perşembe","Cuma","Cumartesi","Pazar"))</f>
        <v/>
      </c>
    </row>
    <row r="3471" ht="10.5" customHeight="1" s="113">
      <c r="A3471" s="152" t="n">
        <v>45474</v>
      </c>
      <c r="B3471" s="153">
        <f>IF(A3471="","",YEAR(A3471))</f>
        <v/>
      </c>
      <c r="C3471" s="153">
        <f>IF(A3471="","",MONTH(A3471))</f>
        <v/>
      </c>
      <c r="D3471" s="153">
        <f>IF(A3471="","",CHOOSE(MONTH(A3471),"Ocak","Şubat","Mart","Nisan","Mayıs","Haziran","Temmuz","Ağustos","Eylül","Ekim","Kasım","Aralık"))</f>
        <v/>
      </c>
      <c r="E3471" s="153">
        <f>IF(A3471="","",ROUNDUP(MONTH(A3471)/3,0))</f>
        <v/>
      </c>
      <c r="F3471" s="153">
        <f>IF(A3471="","",WEEKNUM(A3471,2))</f>
        <v/>
      </c>
      <c r="G3471" s="153">
        <f>IF(A3471="","",WEEKDAY(A3471,2))</f>
        <v/>
      </c>
      <c r="H3471" s="153">
        <f>IF(A3471="","",CHOOSE(WEEKDAY(A3471,2),"Pazartesi","Salı","Çarşamba","Perşembe","Cuma","Cumartesi","Pazar"))</f>
        <v/>
      </c>
    </row>
    <row r="3472" ht="10.5" customHeight="1" s="113">
      <c r="A3472" s="152" t="n">
        <v>45475</v>
      </c>
      <c r="B3472" s="153">
        <f>IF(A3472="","",YEAR(A3472))</f>
        <v/>
      </c>
      <c r="C3472" s="153">
        <f>IF(A3472="","",MONTH(A3472))</f>
        <v/>
      </c>
      <c r="D3472" s="153">
        <f>IF(A3472="","",CHOOSE(MONTH(A3472),"Ocak","Şubat","Mart","Nisan","Mayıs","Haziran","Temmuz","Ağustos","Eylül","Ekim","Kasım","Aralık"))</f>
        <v/>
      </c>
      <c r="E3472" s="153">
        <f>IF(A3472="","",ROUNDUP(MONTH(A3472)/3,0))</f>
        <v/>
      </c>
      <c r="F3472" s="153">
        <f>IF(A3472="","",WEEKNUM(A3472,2))</f>
        <v/>
      </c>
      <c r="G3472" s="153">
        <f>IF(A3472="","",WEEKDAY(A3472,2))</f>
        <v/>
      </c>
      <c r="H3472" s="153">
        <f>IF(A3472="","",CHOOSE(WEEKDAY(A3472,2),"Pazartesi","Salı","Çarşamba","Perşembe","Cuma","Cumartesi","Pazar"))</f>
        <v/>
      </c>
    </row>
    <row r="3473" ht="10.5" customHeight="1" s="113">
      <c r="A3473" s="152" t="n">
        <v>45476</v>
      </c>
      <c r="B3473" s="153">
        <f>IF(A3473="","",YEAR(A3473))</f>
        <v/>
      </c>
      <c r="C3473" s="153">
        <f>IF(A3473="","",MONTH(A3473))</f>
        <v/>
      </c>
      <c r="D3473" s="153">
        <f>IF(A3473="","",CHOOSE(MONTH(A3473),"Ocak","Şubat","Mart","Nisan","Mayıs","Haziran","Temmuz","Ağustos","Eylül","Ekim","Kasım","Aralık"))</f>
        <v/>
      </c>
      <c r="E3473" s="153">
        <f>IF(A3473="","",ROUNDUP(MONTH(A3473)/3,0))</f>
        <v/>
      </c>
      <c r="F3473" s="153">
        <f>IF(A3473="","",WEEKNUM(A3473,2))</f>
        <v/>
      </c>
      <c r="G3473" s="153">
        <f>IF(A3473="","",WEEKDAY(A3473,2))</f>
        <v/>
      </c>
      <c r="H3473" s="153">
        <f>IF(A3473="","",CHOOSE(WEEKDAY(A3473,2),"Pazartesi","Salı","Çarşamba","Perşembe","Cuma","Cumartesi","Pazar"))</f>
        <v/>
      </c>
    </row>
    <row r="3474" ht="10.5" customHeight="1" s="113">
      <c r="A3474" s="152" t="n">
        <v>45477</v>
      </c>
      <c r="B3474" s="153">
        <f>IF(A3474="","",YEAR(A3474))</f>
        <v/>
      </c>
      <c r="C3474" s="153">
        <f>IF(A3474="","",MONTH(A3474))</f>
        <v/>
      </c>
      <c r="D3474" s="153">
        <f>IF(A3474="","",CHOOSE(MONTH(A3474),"Ocak","Şubat","Mart","Nisan","Mayıs","Haziran","Temmuz","Ağustos","Eylül","Ekim","Kasım","Aralık"))</f>
        <v/>
      </c>
      <c r="E3474" s="153">
        <f>IF(A3474="","",ROUNDUP(MONTH(A3474)/3,0))</f>
        <v/>
      </c>
      <c r="F3474" s="153">
        <f>IF(A3474="","",WEEKNUM(A3474,2))</f>
        <v/>
      </c>
      <c r="G3474" s="153">
        <f>IF(A3474="","",WEEKDAY(A3474,2))</f>
        <v/>
      </c>
      <c r="H3474" s="153">
        <f>IF(A3474="","",CHOOSE(WEEKDAY(A3474,2),"Pazartesi","Salı","Çarşamba","Perşembe","Cuma","Cumartesi","Pazar"))</f>
        <v/>
      </c>
    </row>
    <row r="3475" ht="10.5" customHeight="1" s="113">
      <c r="A3475" s="152" t="n">
        <v>45478</v>
      </c>
      <c r="B3475" s="153">
        <f>IF(A3475="","",YEAR(A3475))</f>
        <v/>
      </c>
      <c r="C3475" s="153">
        <f>IF(A3475="","",MONTH(A3475))</f>
        <v/>
      </c>
      <c r="D3475" s="153">
        <f>IF(A3475="","",CHOOSE(MONTH(A3475),"Ocak","Şubat","Mart","Nisan","Mayıs","Haziran","Temmuz","Ağustos","Eylül","Ekim","Kasım","Aralık"))</f>
        <v/>
      </c>
      <c r="E3475" s="153">
        <f>IF(A3475="","",ROUNDUP(MONTH(A3475)/3,0))</f>
        <v/>
      </c>
      <c r="F3475" s="153">
        <f>IF(A3475="","",WEEKNUM(A3475,2))</f>
        <v/>
      </c>
      <c r="G3475" s="153">
        <f>IF(A3475="","",WEEKDAY(A3475,2))</f>
        <v/>
      </c>
      <c r="H3475" s="153">
        <f>IF(A3475="","",CHOOSE(WEEKDAY(A3475,2),"Pazartesi","Salı","Çarşamba","Perşembe","Cuma","Cumartesi","Pazar"))</f>
        <v/>
      </c>
    </row>
    <row r="3476" ht="10.5" customHeight="1" s="113">
      <c r="A3476" s="152" t="n">
        <v>45479</v>
      </c>
      <c r="B3476" s="153">
        <f>IF(A3476="","",YEAR(A3476))</f>
        <v/>
      </c>
      <c r="C3476" s="153">
        <f>IF(A3476="","",MONTH(A3476))</f>
        <v/>
      </c>
      <c r="D3476" s="153">
        <f>IF(A3476="","",CHOOSE(MONTH(A3476),"Ocak","Şubat","Mart","Nisan","Mayıs","Haziran","Temmuz","Ağustos","Eylül","Ekim","Kasım","Aralık"))</f>
        <v/>
      </c>
      <c r="E3476" s="153">
        <f>IF(A3476="","",ROUNDUP(MONTH(A3476)/3,0))</f>
        <v/>
      </c>
      <c r="F3476" s="153">
        <f>IF(A3476="","",WEEKNUM(A3476,2))</f>
        <v/>
      </c>
      <c r="G3476" s="153">
        <f>IF(A3476="","",WEEKDAY(A3476,2))</f>
        <v/>
      </c>
      <c r="H3476" s="153">
        <f>IF(A3476="","",CHOOSE(WEEKDAY(A3476,2),"Pazartesi","Salı","Çarşamba","Perşembe","Cuma","Cumartesi","Pazar"))</f>
        <v/>
      </c>
    </row>
    <row r="3477" ht="10.5" customHeight="1" s="113">
      <c r="A3477" s="152" t="n">
        <v>45480</v>
      </c>
      <c r="B3477" s="153">
        <f>IF(A3477="","",YEAR(A3477))</f>
        <v/>
      </c>
      <c r="C3477" s="153">
        <f>IF(A3477="","",MONTH(A3477))</f>
        <v/>
      </c>
      <c r="D3477" s="153">
        <f>IF(A3477="","",CHOOSE(MONTH(A3477),"Ocak","Şubat","Mart","Nisan","Mayıs","Haziran","Temmuz","Ağustos","Eylül","Ekim","Kasım","Aralık"))</f>
        <v/>
      </c>
      <c r="E3477" s="153">
        <f>IF(A3477="","",ROUNDUP(MONTH(A3477)/3,0))</f>
        <v/>
      </c>
      <c r="F3477" s="153">
        <f>IF(A3477="","",WEEKNUM(A3477,2))</f>
        <v/>
      </c>
      <c r="G3477" s="153">
        <f>IF(A3477="","",WEEKDAY(A3477,2))</f>
        <v/>
      </c>
      <c r="H3477" s="153">
        <f>IF(A3477="","",CHOOSE(WEEKDAY(A3477,2),"Pazartesi","Salı","Çarşamba","Perşembe","Cuma","Cumartesi","Pazar"))</f>
        <v/>
      </c>
    </row>
    <row r="3478" ht="10.5" customHeight="1" s="113">
      <c r="A3478" s="152" t="n">
        <v>45481</v>
      </c>
      <c r="B3478" s="153">
        <f>IF(A3478="","",YEAR(A3478))</f>
        <v/>
      </c>
      <c r="C3478" s="153">
        <f>IF(A3478="","",MONTH(A3478))</f>
        <v/>
      </c>
      <c r="D3478" s="153">
        <f>IF(A3478="","",CHOOSE(MONTH(A3478),"Ocak","Şubat","Mart","Nisan","Mayıs","Haziran","Temmuz","Ağustos","Eylül","Ekim","Kasım","Aralık"))</f>
        <v/>
      </c>
      <c r="E3478" s="153">
        <f>IF(A3478="","",ROUNDUP(MONTH(A3478)/3,0))</f>
        <v/>
      </c>
      <c r="F3478" s="153">
        <f>IF(A3478="","",WEEKNUM(A3478,2))</f>
        <v/>
      </c>
      <c r="G3478" s="153">
        <f>IF(A3478="","",WEEKDAY(A3478,2))</f>
        <v/>
      </c>
      <c r="H3478" s="153">
        <f>IF(A3478="","",CHOOSE(WEEKDAY(A3478,2),"Pazartesi","Salı","Çarşamba","Perşembe","Cuma","Cumartesi","Pazar"))</f>
        <v/>
      </c>
    </row>
    <row r="3479" ht="10.5" customHeight="1" s="113">
      <c r="A3479" s="152" t="n">
        <v>45482</v>
      </c>
      <c r="B3479" s="153">
        <f>IF(A3479="","",YEAR(A3479))</f>
        <v/>
      </c>
      <c r="C3479" s="153">
        <f>IF(A3479="","",MONTH(A3479))</f>
        <v/>
      </c>
      <c r="D3479" s="153">
        <f>IF(A3479="","",CHOOSE(MONTH(A3479),"Ocak","Şubat","Mart","Nisan","Mayıs","Haziran","Temmuz","Ağustos","Eylül","Ekim","Kasım","Aralık"))</f>
        <v/>
      </c>
      <c r="E3479" s="153">
        <f>IF(A3479="","",ROUNDUP(MONTH(A3479)/3,0))</f>
        <v/>
      </c>
      <c r="F3479" s="153">
        <f>IF(A3479="","",WEEKNUM(A3479,2))</f>
        <v/>
      </c>
      <c r="G3479" s="153">
        <f>IF(A3479="","",WEEKDAY(A3479,2))</f>
        <v/>
      </c>
      <c r="H3479" s="153">
        <f>IF(A3479="","",CHOOSE(WEEKDAY(A3479,2),"Pazartesi","Salı","Çarşamba","Perşembe","Cuma","Cumartesi","Pazar"))</f>
        <v/>
      </c>
    </row>
    <row r="3480" ht="10.5" customHeight="1" s="113">
      <c r="A3480" s="152" t="n">
        <v>45483</v>
      </c>
      <c r="B3480" s="153">
        <f>IF(A3480="","",YEAR(A3480))</f>
        <v/>
      </c>
      <c r="C3480" s="153">
        <f>IF(A3480="","",MONTH(A3480))</f>
        <v/>
      </c>
      <c r="D3480" s="153">
        <f>IF(A3480="","",CHOOSE(MONTH(A3480),"Ocak","Şubat","Mart","Nisan","Mayıs","Haziran","Temmuz","Ağustos","Eylül","Ekim","Kasım","Aralık"))</f>
        <v/>
      </c>
      <c r="E3480" s="153">
        <f>IF(A3480="","",ROUNDUP(MONTH(A3480)/3,0))</f>
        <v/>
      </c>
      <c r="F3480" s="153">
        <f>IF(A3480="","",WEEKNUM(A3480,2))</f>
        <v/>
      </c>
      <c r="G3480" s="153">
        <f>IF(A3480="","",WEEKDAY(A3480,2))</f>
        <v/>
      </c>
      <c r="H3480" s="153">
        <f>IF(A3480="","",CHOOSE(WEEKDAY(A3480,2),"Pazartesi","Salı","Çarşamba","Perşembe","Cuma","Cumartesi","Pazar"))</f>
        <v/>
      </c>
    </row>
    <row r="3481" ht="10.5" customHeight="1" s="113">
      <c r="A3481" s="152" t="n">
        <v>45484</v>
      </c>
      <c r="B3481" s="153">
        <f>IF(A3481="","",YEAR(A3481))</f>
        <v/>
      </c>
      <c r="C3481" s="153">
        <f>IF(A3481="","",MONTH(A3481))</f>
        <v/>
      </c>
      <c r="D3481" s="153">
        <f>IF(A3481="","",CHOOSE(MONTH(A3481),"Ocak","Şubat","Mart","Nisan","Mayıs","Haziran","Temmuz","Ağustos","Eylül","Ekim","Kasım","Aralık"))</f>
        <v/>
      </c>
      <c r="E3481" s="153">
        <f>IF(A3481="","",ROUNDUP(MONTH(A3481)/3,0))</f>
        <v/>
      </c>
      <c r="F3481" s="153">
        <f>IF(A3481="","",WEEKNUM(A3481,2))</f>
        <v/>
      </c>
      <c r="G3481" s="153">
        <f>IF(A3481="","",WEEKDAY(A3481,2))</f>
        <v/>
      </c>
      <c r="H3481" s="153">
        <f>IF(A3481="","",CHOOSE(WEEKDAY(A3481,2),"Pazartesi","Salı","Çarşamba","Perşembe","Cuma","Cumartesi","Pazar"))</f>
        <v/>
      </c>
    </row>
    <row r="3482" ht="10.5" customHeight="1" s="113">
      <c r="A3482" s="152" t="n">
        <v>45485</v>
      </c>
      <c r="B3482" s="153">
        <f>IF(A3482="","",YEAR(A3482))</f>
        <v/>
      </c>
      <c r="C3482" s="153">
        <f>IF(A3482="","",MONTH(A3482))</f>
        <v/>
      </c>
      <c r="D3482" s="153">
        <f>IF(A3482="","",CHOOSE(MONTH(A3482),"Ocak","Şubat","Mart","Nisan","Mayıs","Haziran","Temmuz","Ağustos","Eylül","Ekim","Kasım","Aralık"))</f>
        <v/>
      </c>
      <c r="E3482" s="153">
        <f>IF(A3482="","",ROUNDUP(MONTH(A3482)/3,0))</f>
        <v/>
      </c>
      <c r="F3482" s="153">
        <f>IF(A3482="","",WEEKNUM(A3482,2))</f>
        <v/>
      </c>
      <c r="G3482" s="153">
        <f>IF(A3482="","",WEEKDAY(A3482,2))</f>
        <v/>
      </c>
      <c r="H3482" s="153">
        <f>IF(A3482="","",CHOOSE(WEEKDAY(A3482,2),"Pazartesi","Salı","Çarşamba","Perşembe","Cuma","Cumartesi","Pazar"))</f>
        <v/>
      </c>
    </row>
    <row r="3483" ht="10.5" customHeight="1" s="113">
      <c r="A3483" s="152" t="n">
        <v>45486</v>
      </c>
      <c r="B3483" s="153">
        <f>IF(A3483="","",YEAR(A3483))</f>
        <v/>
      </c>
      <c r="C3483" s="153">
        <f>IF(A3483="","",MONTH(A3483))</f>
        <v/>
      </c>
      <c r="D3483" s="153">
        <f>IF(A3483="","",CHOOSE(MONTH(A3483),"Ocak","Şubat","Mart","Nisan","Mayıs","Haziran","Temmuz","Ağustos","Eylül","Ekim","Kasım","Aralık"))</f>
        <v/>
      </c>
      <c r="E3483" s="153">
        <f>IF(A3483="","",ROUNDUP(MONTH(A3483)/3,0))</f>
        <v/>
      </c>
      <c r="F3483" s="153">
        <f>IF(A3483="","",WEEKNUM(A3483,2))</f>
        <v/>
      </c>
      <c r="G3483" s="153">
        <f>IF(A3483="","",WEEKDAY(A3483,2))</f>
        <v/>
      </c>
      <c r="H3483" s="153">
        <f>IF(A3483="","",CHOOSE(WEEKDAY(A3483,2),"Pazartesi","Salı","Çarşamba","Perşembe","Cuma","Cumartesi","Pazar"))</f>
        <v/>
      </c>
    </row>
    <row r="3484" ht="10.5" customHeight="1" s="113">
      <c r="A3484" s="152" t="n">
        <v>45487</v>
      </c>
      <c r="B3484" s="153">
        <f>IF(A3484="","",YEAR(A3484))</f>
        <v/>
      </c>
      <c r="C3484" s="153">
        <f>IF(A3484="","",MONTH(A3484))</f>
        <v/>
      </c>
      <c r="D3484" s="153">
        <f>IF(A3484="","",CHOOSE(MONTH(A3484),"Ocak","Şubat","Mart","Nisan","Mayıs","Haziran","Temmuz","Ağustos","Eylül","Ekim","Kasım","Aralık"))</f>
        <v/>
      </c>
      <c r="E3484" s="153">
        <f>IF(A3484="","",ROUNDUP(MONTH(A3484)/3,0))</f>
        <v/>
      </c>
      <c r="F3484" s="153">
        <f>IF(A3484="","",WEEKNUM(A3484,2))</f>
        <v/>
      </c>
      <c r="G3484" s="153">
        <f>IF(A3484="","",WEEKDAY(A3484,2))</f>
        <v/>
      </c>
      <c r="H3484" s="153">
        <f>IF(A3484="","",CHOOSE(WEEKDAY(A3484,2),"Pazartesi","Salı","Çarşamba","Perşembe","Cuma","Cumartesi","Pazar"))</f>
        <v/>
      </c>
    </row>
    <row r="3485" ht="10.5" customHeight="1" s="113">
      <c r="A3485" s="152" t="n">
        <v>45488</v>
      </c>
      <c r="B3485" s="153">
        <f>IF(A3485="","",YEAR(A3485))</f>
        <v/>
      </c>
      <c r="C3485" s="153">
        <f>IF(A3485="","",MONTH(A3485))</f>
        <v/>
      </c>
      <c r="D3485" s="153">
        <f>IF(A3485="","",CHOOSE(MONTH(A3485),"Ocak","Şubat","Mart","Nisan","Mayıs","Haziran","Temmuz","Ağustos","Eylül","Ekim","Kasım","Aralık"))</f>
        <v/>
      </c>
      <c r="E3485" s="153">
        <f>IF(A3485="","",ROUNDUP(MONTH(A3485)/3,0))</f>
        <v/>
      </c>
      <c r="F3485" s="153">
        <f>IF(A3485="","",WEEKNUM(A3485,2))</f>
        <v/>
      </c>
      <c r="G3485" s="153">
        <f>IF(A3485="","",WEEKDAY(A3485,2))</f>
        <v/>
      </c>
      <c r="H3485" s="153">
        <f>IF(A3485="","",CHOOSE(WEEKDAY(A3485,2),"Pazartesi","Salı","Çarşamba","Perşembe","Cuma","Cumartesi","Pazar"))</f>
        <v/>
      </c>
    </row>
    <row r="3486" ht="10.5" customHeight="1" s="113">
      <c r="A3486" s="152" t="n">
        <v>45489</v>
      </c>
      <c r="B3486" s="153">
        <f>IF(A3486="","",YEAR(A3486))</f>
        <v/>
      </c>
      <c r="C3486" s="153">
        <f>IF(A3486="","",MONTH(A3486))</f>
        <v/>
      </c>
      <c r="D3486" s="153">
        <f>IF(A3486="","",CHOOSE(MONTH(A3486),"Ocak","Şubat","Mart","Nisan","Mayıs","Haziran","Temmuz","Ağustos","Eylül","Ekim","Kasım","Aralık"))</f>
        <v/>
      </c>
      <c r="E3486" s="153">
        <f>IF(A3486="","",ROUNDUP(MONTH(A3486)/3,0))</f>
        <v/>
      </c>
      <c r="F3486" s="153">
        <f>IF(A3486="","",WEEKNUM(A3486,2))</f>
        <v/>
      </c>
      <c r="G3486" s="153">
        <f>IF(A3486="","",WEEKDAY(A3486,2))</f>
        <v/>
      </c>
      <c r="H3486" s="153">
        <f>IF(A3486="","",CHOOSE(WEEKDAY(A3486,2),"Pazartesi","Salı","Çarşamba","Perşembe","Cuma","Cumartesi","Pazar"))</f>
        <v/>
      </c>
    </row>
    <row r="3487" ht="10.5" customHeight="1" s="113">
      <c r="A3487" s="152" t="n">
        <v>45490</v>
      </c>
      <c r="B3487" s="153">
        <f>IF(A3487="","",YEAR(A3487))</f>
        <v/>
      </c>
      <c r="C3487" s="153">
        <f>IF(A3487="","",MONTH(A3487))</f>
        <v/>
      </c>
      <c r="D3487" s="153">
        <f>IF(A3487="","",CHOOSE(MONTH(A3487),"Ocak","Şubat","Mart","Nisan","Mayıs","Haziran","Temmuz","Ağustos","Eylül","Ekim","Kasım","Aralık"))</f>
        <v/>
      </c>
      <c r="E3487" s="153">
        <f>IF(A3487="","",ROUNDUP(MONTH(A3487)/3,0))</f>
        <v/>
      </c>
      <c r="F3487" s="153">
        <f>IF(A3487="","",WEEKNUM(A3487,2))</f>
        <v/>
      </c>
      <c r="G3487" s="153">
        <f>IF(A3487="","",WEEKDAY(A3487,2))</f>
        <v/>
      </c>
      <c r="H3487" s="153">
        <f>IF(A3487="","",CHOOSE(WEEKDAY(A3487,2),"Pazartesi","Salı","Çarşamba","Perşembe","Cuma","Cumartesi","Pazar"))</f>
        <v/>
      </c>
    </row>
    <row r="3488" ht="10.5" customHeight="1" s="113">
      <c r="A3488" s="152" t="n">
        <v>45491</v>
      </c>
      <c r="B3488" s="153">
        <f>IF(A3488="","",YEAR(A3488))</f>
        <v/>
      </c>
      <c r="C3488" s="153">
        <f>IF(A3488="","",MONTH(A3488))</f>
        <v/>
      </c>
      <c r="D3488" s="153">
        <f>IF(A3488="","",CHOOSE(MONTH(A3488),"Ocak","Şubat","Mart","Nisan","Mayıs","Haziran","Temmuz","Ağustos","Eylül","Ekim","Kasım","Aralık"))</f>
        <v/>
      </c>
      <c r="E3488" s="153">
        <f>IF(A3488="","",ROUNDUP(MONTH(A3488)/3,0))</f>
        <v/>
      </c>
      <c r="F3488" s="153">
        <f>IF(A3488="","",WEEKNUM(A3488,2))</f>
        <v/>
      </c>
      <c r="G3488" s="153">
        <f>IF(A3488="","",WEEKDAY(A3488,2))</f>
        <v/>
      </c>
      <c r="H3488" s="153">
        <f>IF(A3488="","",CHOOSE(WEEKDAY(A3488,2),"Pazartesi","Salı","Çarşamba","Perşembe","Cuma","Cumartesi","Pazar"))</f>
        <v/>
      </c>
    </row>
    <row r="3489" ht="10.5" customHeight="1" s="113">
      <c r="A3489" s="152" t="n">
        <v>45492</v>
      </c>
      <c r="B3489" s="153">
        <f>IF(A3489="","",YEAR(A3489))</f>
        <v/>
      </c>
      <c r="C3489" s="153">
        <f>IF(A3489="","",MONTH(A3489))</f>
        <v/>
      </c>
      <c r="D3489" s="153">
        <f>IF(A3489="","",CHOOSE(MONTH(A3489),"Ocak","Şubat","Mart","Nisan","Mayıs","Haziran","Temmuz","Ağustos","Eylül","Ekim","Kasım","Aralık"))</f>
        <v/>
      </c>
      <c r="E3489" s="153">
        <f>IF(A3489="","",ROUNDUP(MONTH(A3489)/3,0))</f>
        <v/>
      </c>
      <c r="F3489" s="153">
        <f>IF(A3489="","",WEEKNUM(A3489,2))</f>
        <v/>
      </c>
      <c r="G3489" s="153">
        <f>IF(A3489="","",WEEKDAY(A3489,2))</f>
        <v/>
      </c>
      <c r="H3489" s="153">
        <f>IF(A3489="","",CHOOSE(WEEKDAY(A3489,2),"Pazartesi","Salı","Çarşamba","Perşembe","Cuma","Cumartesi","Pazar"))</f>
        <v/>
      </c>
    </row>
    <row r="3490" ht="10.5" customHeight="1" s="113">
      <c r="A3490" s="152" t="n">
        <v>45493</v>
      </c>
      <c r="B3490" s="153">
        <f>IF(A3490="","",YEAR(A3490))</f>
        <v/>
      </c>
      <c r="C3490" s="153">
        <f>IF(A3490="","",MONTH(A3490))</f>
        <v/>
      </c>
      <c r="D3490" s="153">
        <f>IF(A3490="","",CHOOSE(MONTH(A3490),"Ocak","Şubat","Mart","Nisan","Mayıs","Haziran","Temmuz","Ağustos","Eylül","Ekim","Kasım","Aralık"))</f>
        <v/>
      </c>
      <c r="E3490" s="153">
        <f>IF(A3490="","",ROUNDUP(MONTH(A3490)/3,0))</f>
        <v/>
      </c>
      <c r="F3490" s="153">
        <f>IF(A3490="","",WEEKNUM(A3490,2))</f>
        <v/>
      </c>
      <c r="G3490" s="153">
        <f>IF(A3490="","",WEEKDAY(A3490,2))</f>
        <v/>
      </c>
      <c r="H3490" s="153">
        <f>IF(A3490="","",CHOOSE(WEEKDAY(A3490,2),"Pazartesi","Salı","Çarşamba","Perşembe","Cuma","Cumartesi","Pazar"))</f>
        <v/>
      </c>
    </row>
    <row r="3491" ht="10.5" customHeight="1" s="113">
      <c r="A3491" s="152" t="n">
        <v>45494</v>
      </c>
      <c r="B3491" s="153">
        <f>IF(A3491="","",YEAR(A3491))</f>
        <v/>
      </c>
      <c r="C3491" s="153">
        <f>IF(A3491="","",MONTH(A3491))</f>
        <v/>
      </c>
      <c r="D3491" s="153">
        <f>IF(A3491="","",CHOOSE(MONTH(A3491),"Ocak","Şubat","Mart","Nisan","Mayıs","Haziran","Temmuz","Ağustos","Eylül","Ekim","Kasım","Aralık"))</f>
        <v/>
      </c>
      <c r="E3491" s="153">
        <f>IF(A3491="","",ROUNDUP(MONTH(A3491)/3,0))</f>
        <v/>
      </c>
      <c r="F3491" s="153">
        <f>IF(A3491="","",WEEKNUM(A3491,2))</f>
        <v/>
      </c>
      <c r="G3491" s="153">
        <f>IF(A3491="","",WEEKDAY(A3491,2))</f>
        <v/>
      </c>
      <c r="H3491" s="153">
        <f>IF(A3491="","",CHOOSE(WEEKDAY(A3491,2),"Pazartesi","Salı","Çarşamba","Perşembe","Cuma","Cumartesi","Pazar"))</f>
        <v/>
      </c>
    </row>
    <row r="3492" ht="10.5" customHeight="1" s="113">
      <c r="A3492" s="152" t="n">
        <v>45495</v>
      </c>
      <c r="B3492" s="153">
        <f>IF(A3492="","",YEAR(A3492))</f>
        <v/>
      </c>
      <c r="C3492" s="153">
        <f>IF(A3492="","",MONTH(A3492))</f>
        <v/>
      </c>
      <c r="D3492" s="153">
        <f>IF(A3492="","",CHOOSE(MONTH(A3492),"Ocak","Şubat","Mart","Nisan","Mayıs","Haziran","Temmuz","Ağustos","Eylül","Ekim","Kasım","Aralık"))</f>
        <v/>
      </c>
      <c r="E3492" s="153">
        <f>IF(A3492="","",ROUNDUP(MONTH(A3492)/3,0))</f>
        <v/>
      </c>
      <c r="F3492" s="153">
        <f>IF(A3492="","",WEEKNUM(A3492,2))</f>
        <v/>
      </c>
      <c r="G3492" s="153">
        <f>IF(A3492="","",WEEKDAY(A3492,2))</f>
        <v/>
      </c>
      <c r="H3492" s="153">
        <f>IF(A3492="","",CHOOSE(WEEKDAY(A3492,2),"Pazartesi","Salı","Çarşamba","Perşembe","Cuma","Cumartesi","Pazar"))</f>
        <v/>
      </c>
    </row>
    <row r="3493" ht="10.5" customHeight="1" s="113">
      <c r="A3493" s="152" t="n">
        <v>45496</v>
      </c>
      <c r="B3493" s="153">
        <f>IF(A3493="","",YEAR(A3493))</f>
        <v/>
      </c>
      <c r="C3493" s="153">
        <f>IF(A3493="","",MONTH(A3493))</f>
        <v/>
      </c>
      <c r="D3493" s="153">
        <f>IF(A3493="","",CHOOSE(MONTH(A3493),"Ocak","Şubat","Mart","Nisan","Mayıs","Haziran","Temmuz","Ağustos","Eylül","Ekim","Kasım","Aralık"))</f>
        <v/>
      </c>
      <c r="E3493" s="153">
        <f>IF(A3493="","",ROUNDUP(MONTH(A3493)/3,0))</f>
        <v/>
      </c>
      <c r="F3493" s="153">
        <f>IF(A3493="","",WEEKNUM(A3493,2))</f>
        <v/>
      </c>
      <c r="G3493" s="153">
        <f>IF(A3493="","",WEEKDAY(A3493,2))</f>
        <v/>
      </c>
      <c r="H3493" s="153">
        <f>IF(A3493="","",CHOOSE(WEEKDAY(A3493,2),"Pazartesi","Salı","Çarşamba","Perşembe","Cuma","Cumartesi","Pazar"))</f>
        <v/>
      </c>
    </row>
    <row r="3494" ht="10.5" customHeight="1" s="113">
      <c r="A3494" s="152" t="n">
        <v>45497</v>
      </c>
      <c r="B3494" s="153">
        <f>IF(A3494="","",YEAR(A3494))</f>
        <v/>
      </c>
      <c r="C3494" s="153">
        <f>IF(A3494="","",MONTH(A3494))</f>
        <v/>
      </c>
      <c r="D3494" s="153">
        <f>IF(A3494="","",CHOOSE(MONTH(A3494),"Ocak","Şubat","Mart","Nisan","Mayıs","Haziran","Temmuz","Ağustos","Eylül","Ekim","Kasım","Aralık"))</f>
        <v/>
      </c>
      <c r="E3494" s="153">
        <f>IF(A3494="","",ROUNDUP(MONTH(A3494)/3,0))</f>
        <v/>
      </c>
      <c r="F3494" s="153">
        <f>IF(A3494="","",WEEKNUM(A3494,2))</f>
        <v/>
      </c>
      <c r="G3494" s="153">
        <f>IF(A3494="","",WEEKDAY(A3494,2))</f>
        <v/>
      </c>
      <c r="H3494" s="153">
        <f>IF(A3494="","",CHOOSE(WEEKDAY(A3494,2),"Pazartesi","Salı","Çarşamba","Perşembe","Cuma","Cumartesi","Pazar"))</f>
        <v/>
      </c>
    </row>
    <row r="3495" ht="10.5" customHeight="1" s="113">
      <c r="A3495" s="152" t="n">
        <v>45498</v>
      </c>
      <c r="B3495" s="153">
        <f>IF(A3495="","",YEAR(A3495))</f>
        <v/>
      </c>
      <c r="C3495" s="153">
        <f>IF(A3495="","",MONTH(A3495))</f>
        <v/>
      </c>
      <c r="D3495" s="153">
        <f>IF(A3495="","",CHOOSE(MONTH(A3495),"Ocak","Şubat","Mart","Nisan","Mayıs","Haziran","Temmuz","Ağustos","Eylül","Ekim","Kasım","Aralık"))</f>
        <v/>
      </c>
      <c r="E3495" s="153">
        <f>IF(A3495="","",ROUNDUP(MONTH(A3495)/3,0))</f>
        <v/>
      </c>
      <c r="F3495" s="153">
        <f>IF(A3495="","",WEEKNUM(A3495,2))</f>
        <v/>
      </c>
      <c r="G3495" s="153">
        <f>IF(A3495="","",WEEKDAY(A3495,2))</f>
        <v/>
      </c>
      <c r="H3495" s="153">
        <f>IF(A3495="","",CHOOSE(WEEKDAY(A3495,2),"Pazartesi","Salı","Çarşamba","Perşembe","Cuma","Cumartesi","Pazar"))</f>
        <v/>
      </c>
    </row>
    <row r="3496" ht="10.5" customHeight="1" s="113">
      <c r="A3496" s="152" t="n">
        <v>45499</v>
      </c>
      <c r="B3496" s="153">
        <f>IF(A3496="","",YEAR(A3496))</f>
        <v/>
      </c>
      <c r="C3496" s="153">
        <f>IF(A3496="","",MONTH(A3496))</f>
        <v/>
      </c>
      <c r="D3496" s="153">
        <f>IF(A3496="","",CHOOSE(MONTH(A3496),"Ocak","Şubat","Mart","Nisan","Mayıs","Haziran","Temmuz","Ağustos","Eylül","Ekim","Kasım","Aralık"))</f>
        <v/>
      </c>
      <c r="E3496" s="153">
        <f>IF(A3496="","",ROUNDUP(MONTH(A3496)/3,0))</f>
        <v/>
      </c>
      <c r="F3496" s="153">
        <f>IF(A3496="","",WEEKNUM(A3496,2))</f>
        <v/>
      </c>
      <c r="G3496" s="153">
        <f>IF(A3496="","",WEEKDAY(A3496,2))</f>
        <v/>
      </c>
      <c r="H3496" s="153">
        <f>IF(A3496="","",CHOOSE(WEEKDAY(A3496,2),"Pazartesi","Salı","Çarşamba","Perşembe","Cuma","Cumartesi","Pazar"))</f>
        <v/>
      </c>
    </row>
    <row r="3497" ht="10.5" customHeight="1" s="113">
      <c r="A3497" s="152" t="n">
        <v>45500</v>
      </c>
      <c r="B3497" s="153">
        <f>IF(A3497="","",YEAR(A3497))</f>
        <v/>
      </c>
      <c r="C3497" s="153">
        <f>IF(A3497="","",MONTH(A3497))</f>
        <v/>
      </c>
      <c r="D3497" s="153">
        <f>IF(A3497="","",CHOOSE(MONTH(A3497),"Ocak","Şubat","Mart","Nisan","Mayıs","Haziran","Temmuz","Ağustos","Eylül","Ekim","Kasım","Aralık"))</f>
        <v/>
      </c>
      <c r="E3497" s="153">
        <f>IF(A3497="","",ROUNDUP(MONTH(A3497)/3,0))</f>
        <v/>
      </c>
      <c r="F3497" s="153">
        <f>IF(A3497="","",WEEKNUM(A3497,2))</f>
        <v/>
      </c>
      <c r="G3497" s="153">
        <f>IF(A3497="","",WEEKDAY(A3497,2))</f>
        <v/>
      </c>
      <c r="H3497" s="153">
        <f>IF(A3497="","",CHOOSE(WEEKDAY(A3497,2),"Pazartesi","Salı","Çarşamba","Perşembe","Cuma","Cumartesi","Pazar"))</f>
        <v/>
      </c>
    </row>
    <row r="3498" ht="10.5" customHeight="1" s="113">
      <c r="A3498" s="152" t="n">
        <v>45501</v>
      </c>
      <c r="B3498" s="153">
        <f>IF(A3498="","",YEAR(A3498))</f>
        <v/>
      </c>
      <c r="C3498" s="153">
        <f>IF(A3498="","",MONTH(A3498))</f>
        <v/>
      </c>
      <c r="D3498" s="153">
        <f>IF(A3498="","",CHOOSE(MONTH(A3498),"Ocak","Şubat","Mart","Nisan","Mayıs","Haziran","Temmuz","Ağustos","Eylül","Ekim","Kasım","Aralık"))</f>
        <v/>
      </c>
      <c r="E3498" s="153">
        <f>IF(A3498="","",ROUNDUP(MONTH(A3498)/3,0))</f>
        <v/>
      </c>
      <c r="F3498" s="153">
        <f>IF(A3498="","",WEEKNUM(A3498,2))</f>
        <v/>
      </c>
      <c r="G3498" s="153">
        <f>IF(A3498="","",WEEKDAY(A3498,2))</f>
        <v/>
      </c>
      <c r="H3498" s="153">
        <f>IF(A3498="","",CHOOSE(WEEKDAY(A3498,2),"Pazartesi","Salı","Çarşamba","Perşembe","Cuma","Cumartesi","Pazar"))</f>
        <v/>
      </c>
    </row>
    <row r="3499" ht="10.5" customHeight="1" s="113">
      <c r="A3499" s="152" t="n">
        <v>45502</v>
      </c>
      <c r="B3499" s="153">
        <f>IF(A3499="","",YEAR(A3499))</f>
        <v/>
      </c>
      <c r="C3499" s="153">
        <f>IF(A3499="","",MONTH(A3499))</f>
        <v/>
      </c>
      <c r="D3499" s="153">
        <f>IF(A3499="","",CHOOSE(MONTH(A3499),"Ocak","Şubat","Mart","Nisan","Mayıs","Haziran","Temmuz","Ağustos","Eylül","Ekim","Kasım","Aralık"))</f>
        <v/>
      </c>
      <c r="E3499" s="153">
        <f>IF(A3499="","",ROUNDUP(MONTH(A3499)/3,0))</f>
        <v/>
      </c>
      <c r="F3499" s="153">
        <f>IF(A3499="","",WEEKNUM(A3499,2))</f>
        <v/>
      </c>
      <c r="G3499" s="153">
        <f>IF(A3499="","",WEEKDAY(A3499,2))</f>
        <v/>
      </c>
      <c r="H3499" s="153">
        <f>IF(A3499="","",CHOOSE(WEEKDAY(A3499,2),"Pazartesi","Salı","Çarşamba","Perşembe","Cuma","Cumartesi","Pazar"))</f>
        <v/>
      </c>
    </row>
    <row r="3500" ht="10.5" customHeight="1" s="113">
      <c r="A3500" s="152" t="n">
        <v>45503</v>
      </c>
      <c r="B3500" s="153">
        <f>IF(A3500="","",YEAR(A3500))</f>
        <v/>
      </c>
      <c r="C3500" s="153">
        <f>IF(A3500="","",MONTH(A3500))</f>
        <v/>
      </c>
      <c r="D3500" s="153">
        <f>IF(A3500="","",CHOOSE(MONTH(A3500),"Ocak","Şubat","Mart","Nisan","Mayıs","Haziran","Temmuz","Ağustos","Eylül","Ekim","Kasım","Aralık"))</f>
        <v/>
      </c>
      <c r="E3500" s="153">
        <f>IF(A3500="","",ROUNDUP(MONTH(A3500)/3,0))</f>
        <v/>
      </c>
      <c r="F3500" s="153">
        <f>IF(A3500="","",WEEKNUM(A3500,2))</f>
        <v/>
      </c>
      <c r="G3500" s="153">
        <f>IF(A3500="","",WEEKDAY(A3500,2))</f>
        <v/>
      </c>
      <c r="H3500" s="153">
        <f>IF(A3500="","",CHOOSE(WEEKDAY(A3500,2),"Pazartesi","Salı","Çarşamba","Perşembe","Cuma","Cumartesi","Pazar"))</f>
        <v/>
      </c>
    </row>
    <row r="3501" ht="10.5" customHeight="1" s="113">
      <c r="A3501" s="152" t="n">
        <v>45504</v>
      </c>
      <c r="B3501" s="153">
        <f>IF(A3501="","",YEAR(A3501))</f>
        <v/>
      </c>
      <c r="C3501" s="153">
        <f>IF(A3501="","",MONTH(A3501))</f>
        <v/>
      </c>
      <c r="D3501" s="153">
        <f>IF(A3501="","",CHOOSE(MONTH(A3501),"Ocak","Şubat","Mart","Nisan","Mayıs","Haziran","Temmuz","Ağustos","Eylül","Ekim","Kasım","Aralık"))</f>
        <v/>
      </c>
      <c r="E3501" s="153">
        <f>IF(A3501="","",ROUNDUP(MONTH(A3501)/3,0))</f>
        <v/>
      </c>
      <c r="F3501" s="153">
        <f>IF(A3501="","",WEEKNUM(A3501,2))</f>
        <v/>
      </c>
      <c r="G3501" s="153">
        <f>IF(A3501="","",WEEKDAY(A3501,2))</f>
        <v/>
      </c>
      <c r="H3501" s="153">
        <f>IF(A3501="","",CHOOSE(WEEKDAY(A3501,2),"Pazartesi","Salı","Çarşamba","Perşembe","Cuma","Cumartesi","Pazar"))</f>
        <v/>
      </c>
    </row>
    <row r="3502" ht="10.5" customHeight="1" s="113">
      <c r="A3502" s="152" t="n">
        <v>45505</v>
      </c>
      <c r="B3502" s="153">
        <f>IF(A3502="","",YEAR(A3502))</f>
        <v/>
      </c>
      <c r="C3502" s="153">
        <f>IF(A3502="","",MONTH(A3502))</f>
        <v/>
      </c>
      <c r="D3502" s="153">
        <f>IF(A3502="","",CHOOSE(MONTH(A3502),"Ocak","Şubat","Mart","Nisan","Mayıs","Haziran","Temmuz","Ağustos","Eylül","Ekim","Kasım","Aralık"))</f>
        <v/>
      </c>
      <c r="E3502" s="153">
        <f>IF(A3502="","",ROUNDUP(MONTH(A3502)/3,0))</f>
        <v/>
      </c>
      <c r="F3502" s="153">
        <f>IF(A3502="","",WEEKNUM(A3502,2))</f>
        <v/>
      </c>
      <c r="G3502" s="153">
        <f>IF(A3502="","",WEEKDAY(A3502,2))</f>
        <v/>
      </c>
      <c r="H3502" s="153">
        <f>IF(A3502="","",CHOOSE(WEEKDAY(A3502,2),"Pazartesi","Salı","Çarşamba","Perşembe","Cuma","Cumartesi","Pazar"))</f>
        <v/>
      </c>
    </row>
    <row r="3503" ht="10.5" customHeight="1" s="113">
      <c r="A3503" s="152" t="n">
        <v>45506</v>
      </c>
      <c r="B3503" s="153">
        <f>IF(A3503="","",YEAR(A3503))</f>
        <v/>
      </c>
      <c r="C3503" s="153">
        <f>IF(A3503="","",MONTH(A3503))</f>
        <v/>
      </c>
      <c r="D3503" s="153">
        <f>IF(A3503="","",CHOOSE(MONTH(A3503),"Ocak","Şubat","Mart","Nisan","Mayıs","Haziran","Temmuz","Ağustos","Eylül","Ekim","Kasım","Aralık"))</f>
        <v/>
      </c>
      <c r="E3503" s="153">
        <f>IF(A3503="","",ROUNDUP(MONTH(A3503)/3,0))</f>
        <v/>
      </c>
      <c r="F3503" s="153">
        <f>IF(A3503="","",WEEKNUM(A3503,2))</f>
        <v/>
      </c>
      <c r="G3503" s="153">
        <f>IF(A3503="","",WEEKDAY(A3503,2))</f>
        <v/>
      </c>
      <c r="H3503" s="153">
        <f>IF(A3503="","",CHOOSE(WEEKDAY(A3503,2),"Pazartesi","Salı","Çarşamba","Perşembe","Cuma","Cumartesi","Pazar"))</f>
        <v/>
      </c>
    </row>
    <row r="3504" ht="10.5" customHeight="1" s="113">
      <c r="A3504" s="152" t="n">
        <v>45507</v>
      </c>
      <c r="B3504" s="153">
        <f>IF(A3504="","",YEAR(A3504))</f>
        <v/>
      </c>
      <c r="C3504" s="153">
        <f>IF(A3504="","",MONTH(A3504))</f>
        <v/>
      </c>
      <c r="D3504" s="153">
        <f>IF(A3504="","",CHOOSE(MONTH(A3504),"Ocak","Şubat","Mart","Nisan","Mayıs","Haziran","Temmuz","Ağustos","Eylül","Ekim","Kasım","Aralık"))</f>
        <v/>
      </c>
      <c r="E3504" s="153">
        <f>IF(A3504="","",ROUNDUP(MONTH(A3504)/3,0))</f>
        <v/>
      </c>
      <c r="F3504" s="153">
        <f>IF(A3504="","",WEEKNUM(A3504,2))</f>
        <v/>
      </c>
      <c r="G3504" s="153">
        <f>IF(A3504="","",WEEKDAY(A3504,2))</f>
        <v/>
      </c>
      <c r="H3504" s="153">
        <f>IF(A3504="","",CHOOSE(WEEKDAY(A3504,2),"Pazartesi","Salı","Çarşamba","Perşembe","Cuma","Cumartesi","Pazar"))</f>
        <v/>
      </c>
    </row>
    <row r="3505" ht="10.5" customHeight="1" s="113">
      <c r="A3505" s="152" t="n">
        <v>45508</v>
      </c>
      <c r="B3505" s="153">
        <f>IF(A3505="","",YEAR(A3505))</f>
        <v/>
      </c>
      <c r="C3505" s="153">
        <f>IF(A3505="","",MONTH(A3505))</f>
        <v/>
      </c>
      <c r="D3505" s="153">
        <f>IF(A3505="","",CHOOSE(MONTH(A3505),"Ocak","Şubat","Mart","Nisan","Mayıs","Haziran","Temmuz","Ağustos","Eylül","Ekim","Kasım","Aralık"))</f>
        <v/>
      </c>
      <c r="E3505" s="153">
        <f>IF(A3505="","",ROUNDUP(MONTH(A3505)/3,0))</f>
        <v/>
      </c>
      <c r="F3505" s="153">
        <f>IF(A3505="","",WEEKNUM(A3505,2))</f>
        <v/>
      </c>
      <c r="G3505" s="153">
        <f>IF(A3505="","",WEEKDAY(A3505,2))</f>
        <v/>
      </c>
      <c r="H3505" s="153">
        <f>IF(A3505="","",CHOOSE(WEEKDAY(A3505,2),"Pazartesi","Salı","Çarşamba","Perşembe","Cuma","Cumartesi","Pazar"))</f>
        <v/>
      </c>
    </row>
    <row r="3506" ht="10.5" customHeight="1" s="113">
      <c r="A3506" s="152" t="n">
        <v>45509</v>
      </c>
      <c r="B3506" s="153">
        <f>IF(A3506="","",YEAR(A3506))</f>
        <v/>
      </c>
      <c r="C3506" s="153">
        <f>IF(A3506="","",MONTH(A3506))</f>
        <v/>
      </c>
      <c r="D3506" s="153">
        <f>IF(A3506="","",CHOOSE(MONTH(A3506),"Ocak","Şubat","Mart","Nisan","Mayıs","Haziran","Temmuz","Ağustos","Eylül","Ekim","Kasım","Aralık"))</f>
        <v/>
      </c>
      <c r="E3506" s="153">
        <f>IF(A3506="","",ROUNDUP(MONTH(A3506)/3,0))</f>
        <v/>
      </c>
      <c r="F3506" s="153">
        <f>IF(A3506="","",WEEKNUM(A3506,2))</f>
        <v/>
      </c>
      <c r="G3506" s="153">
        <f>IF(A3506="","",WEEKDAY(A3506,2))</f>
        <v/>
      </c>
      <c r="H3506" s="153">
        <f>IF(A3506="","",CHOOSE(WEEKDAY(A3506,2),"Pazartesi","Salı","Çarşamba","Perşembe","Cuma","Cumartesi","Pazar"))</f>
        <v/>
      </c>
    </row>
    <row r="3507" ht="10.5" customHeight="1" s="113">
      <c r="A3507" s="152" t="n">
        <v>45510</v>
      </c>
      <c r="B3507" s="153">
        <f>IF(A3507="","",YEAR(A3507))</f>
        <v/>
      </c>
      <c r="C3507" s="153">
        <f>IF(A3507="","",MONTH(A3507))</f>
        <v/>
      </c>
      <c r="D3507" s="153">
        <f>IF(A3507="","",CHOOSE(MONTH(A3507),"Ocak","Şubat","Mart","Nisan","Mayıs","Haziran","Temmuz","Ağustos","Eylül","Ekim","Kasım","Aralık"))</f>
        <v/>
      </c>
      <c r="E3507" s="153">
        <f>IF(A3507="","",ROUNDUP(MONTH(A3507)/3,0))</f>
        <v/>
      </c>
      <c r="F3507" s="153">
        <f>IF(A3507="","",WEEKNUM(A3507,2))</f>
        <v/>
      </c>
      <c r="G3507" s="153">
        <f>IF(A3507="","",WEEKDAY(A3507,2))</f>
        <v/>
      </c>
      <c r="H3507" s="153">
        <f>IF(A3507="","",CHOOSE(WEEKDAY(A3507,2),"Pazartesi","Salı","Çarşamba","Perşembe","Cuma","Cumartesi","Pazar"))</f>
        <v/>
      </c>
    </row>
    <row r="3508" ht="10.5" customHeight="1" s="113">
      <c r="A3508" s="152" t="n">
        <v>45511</v>
      </c>
      <c r="B3508" s="153">
        <f>IF(A3508="","",YEAR(A3508))</f>
        <v/>
      </c>
      <c r="C3508" s="153">
        <f>IF(A3508="","",MONTH(A3508))</f>
        <v/>
      </c>
      <c r="D3508" s="153">
        <f>IF(A3508="","",CHOOSE(MONTH(A3508),"Ocak","Şubat","Mart","Nisan","Mayıs","Haziran","Temmuz","Ağustos","Eylül","Ekim","Kasım","Aralık"))</f>
        <v/>
      </c>
      <c r="E3508" s="153">
        <f>IF(A3508="","",ROUNDUP(MONTH(A3508)/3,0))</f>
        <v/>
      </c>
      <c r="F3508" s="153">
        <f>IF(A3508="","",WEEKNUM(A3508,2))</f>
        <v/>
      </c>
      <c r="G3508" s="153">
        <f>IF(A3508="","",WEEKDAY(A3508,2))</f>
        <v/>
      </c>
      <c r="H3508" s="153">
        <f>IF(A3508="","",CHOOSE(WEEKDAY(A3508,2),"Pazartesi","Salı","Çarşamba","Perşembe","Cuma","Cumartesi","Pazar"))</f>
        <v/>
      </c>
    </row>
    <row r="3509" ht="10.5" customHeight="1" s="113">
      <c r="A3509" s="152" t="n">
        <v>45512</v>
      </c>
      <c r="B3509" s="153">
        <f>IF(A3509="","",YEAR(A3509))</f>
        <v/>
      </c>
      <c r="C3509" s="153">
        <f>IF(A3509="","",MONTH(A3509))</f>
        <v/>
      </c>
      <c r="D3509" s="153">
        <f>IF(A3509="","",CHOOSE(MONTH(A3509),"Ocak","Şubat","Mart","Nisan","Mayıs","Haziran","Temmuz","Ağustos","Eylül","Ekim","Kasım","Aralık"))</f>
        <v/>
      </c>
      <c r="E3509" s="153">
        <f>IF(A3509="","",ROUNDUP(MONTH(A3509)/3,0))</f>
        <v/>
      </c>
      <c r="F3509" s="153">
        <f>IF(A3509="","",WEEKNUM(A3509,2))</f>
        <v/>
      </c>
      <c r="G3509" s="153">
        <f>IF(A3509="","",WEEKDAY(A3509,2))</f>
        <v/>
      </c>
      <c r="H3509" s="153">
        <f>IF(A3509="","",CHOOSE(WEEKDAY(A3509,2),"Pazartesi","Salı","Çarşamba","Perşembe","Cuma","Cumartesi","Pazar"))</f>
        <v/>
      </c>
    </row>
    <row r="3510" ht="10.5" customHeight="1" s="113">
      <c r="A3510" s="152" t="n">
        <v>45513</v>
      </c>
      <c r="B3510" s="153">
        <f>IF(A3510="","",YEAR(A3510))</f>
        <v/>
      </c>
      <c r="C3510" s="153">
        <f>IF(A3510="","",MONTH(A3510))</f>
        <v/>
      </c>
      <c r="D3510" s="153">
        <f>IF(A3510="","",CHOOSE(MONTH(A3510),"Ocak","Şubat","Mart","Nisan","Mayıs","Haziran","Temmuz","Ağustos","Eylül","Ekim","Kasım","Aralık"))</f>
        <v/>
      </c>
      <c r="E3510" s="153">
        <f>IF(A3510="","",ROUNDUP(MONTH(A3510)/3,0))</f>
        <v/>
      </c>
      <c r="F3510" s="153">
        <f>IF(A3510="","",WEEKNUM(A3510,2))</f>
        <v/>
      </c>
      <c r="G3510" s="153">
        <f>IF(A3510="","",WEEKDAY(A3510,2))</f>
        <v/>
      </c>
      <c r="H3510" s="153">
        <f>IF(A3510="","",CHOOSE(WEEKDAY(A3510,2),"Pazartesi","Salı","Çarşamba","Perşembe","Cuma","Cumartesi","Pazar"))</f>
        <v/>
      </c>
    </row>
    <row r="3511" ht="10.5" customHeight="1" s="113">
      <c r="A3511" s="152" t="n">
        <v>45514</v>
      </c>
      <c r="B3511" s="153">
        <f>IF(A3511="","",YEAR(A3511))</f>
        <v/>
      </c>
      <c r="C3511" s="153">
        <f>IF(A3511="","",MONTH(A3511))</f>
        <v/>
      </c>
      <c r="D3511" s="153">
        <f>IF(A3511="","",CHOOSE(MONTH(A3511),"Ocak","Şubat","Mart","Nisan","Mayıs","Haziran","Temmuz","Ağustos","Eylül","Ekim","Kasım","Aralık"))</f>
        <v/>
      </c>
      <c r="E3511" s="153">
        <f>IF(A3511="","",ROUNDUP(MONTH(A3511)/3,0))</f>
        <v/>
      </c>
      <c r="F3511" s="153">
        <f>IF(A3511="","",WEEKNUM(A3511,2))</f>
        <v/>
      </c>
      <c r="G3511" s="153">
        <f>IF(A3511="","",WEEKDAY(A3511,2))</f>
        <v/>
      </c>
      <c r="H3511" s="153">
        <f>IF(A3511="","",CHOOSE(WEEKDAY(A3511,2),"Pazartesi","Salı","Çarşamba","Perşembe","Cuma","Cumartesi","Pazar"))</f>
        <v/>
      </c>
    </row>
    <row r="3512" ht="10.5" customHeight="1" s="113">
      <c r="A3512" s="152" t="n">
        <v>45515</v>
      </c>
      <c r="B3512" s="153">
        <f>IF(A3512="","",YEAR(A3512))</f>
        <v/>
      </c>
      <c r="C3512" s="153">
        <f>IF(A3512="","",MONTH(A3512))</f>
        <v/>
      </c>
      <c r="D3512" s="153">
        <f>IF(A3512="","",CHOOSE(MONTH(A3512),"Ocak","Şubat","Mart","Nisan","Mayıs","Haziran","Temmuz","Ağustos","Eylül","Ekim","Kasım","Aralık"))</f>
        <v/>
      </c>
      <c r="E3512" s="153">
        <f>IF(A3512="","",ROUNDUP(MONTH(A3512)/3,0))</f>
        <v/>
      </c>
      <c r="F3512" s="153">
        <f>IF(A3512="","",WEEKNUM(A3512,2))</f>
        <v/>
      </c>
      <c r="G3512" s="153">
        <f>IF(A3512="","",WEEKDAY(A3512,2))</f>
        <v/>
      </c>
      <c r="H3512" s="153">
        <f>IF(A3512="","",CHOOSE(WEEKDAY(A3512,2),"Pazartesi","Salı","Çarşamba","Perşembe","Cuma","Cumartesi","Pazar"))</f>
        <v/>
      </c>
    </row>
    <row r="3513" ht="10.5" customHeight="1" s="113">
      <c r="A3513" s="152" t="n">
        <v>45516</v>
      </c>
      <c r="B3513" s="153">
        <f>IF(A3513="","",YEAR(A3513))</f>
        <v/>
      </c>
      <c r="C3513" s="153">
        <f>IF(A3513="","",MONTH(A3513))</f>
        <v/>
      </c>
      <c r="D3513" s="153">
        <f>IF(A3513="","",CHOOSE(MONTH(A3513),"Ocak","Şubat","Mart","Nisan","Mayıs","Haziran","Temmuz","Ağustos","Eylül","Ekim","Kasım","Aralık"))</f>
        <v/>
      </c>
      <c r="E3513" s="153">
        <f>IF(A3513="","",ROUNDUP(MONTH(A3513)/3,0))</f>
        <v/>
      </c>
      <c r="F3513" s="153">
        <f>IF(A3513="","",WEEKNUM(A3513,2))</f>
        <v/>
      </c>
      <c r="G3513" s="153">
        <f>IF(A3513="","",WEEKDAY(A3513,2))</f>
        <v/>
      </c>
      <c r="H3513" s="153">
        <f>IF(A3513="","",CHOOSE(WEEKDAY(A3513,2),"Pazartesi","Salı","Çarşamba","Perşembe","Cuma","Cumartesi","Pazar"))</f>
        <v/>
      </c>
    </row>
    <row r="3514" ht="10.5" customHeight="1" s="113">
      <c r="A3514" s="152" t="n">
        <v>45517</v>
      </c>
      <c r="B3514" s="153">
        <f>IF(A3514="","",YEAR(A3514))</f>
        <v/>
      </c>
      <c r="C3514" s="153">
        <f>IF(A3514="","",MONTH(A3514))</f>
        <v/>
      </c>
      <c r="D3514" s="153">
        <f>IF(A3514="","",CHOOSE(MONTH(A3514),"Ocak","Şubat","Mart","Nisan","Mayıs","Haziran","Temmuz","Ağustos","Eylül","Ekim","Kasım","Aralık"))</f>
        <v/>
      </c>
      <c r="E3514" s="153">
        <f>IF(A3514="","",ROUNDUP(MONTH(A3514)/3,0))</f>
        <v/>
      </c>
      <c r="F3514" s="153">
        <f>IF(A3514="","",WEEKNUM(A3514,2))</f>
        <v/>
      </c>
      <c r="G3514" s="153">
        <f>IF(A3514="","",WEEKDAY(A3514,2))</f>
        <v/>
      </c>
      <c r="H3514" s="153">
        <f>IF(A3514="","",CHOOSE(WEEKDAY(A3514,2),"Pazartesi","Salı","Çarşamba","Perşembe","Cuma","Cumartesi","Pazar"))</f>
        <v/>
      </c>
    </row>
    <row r="3515" ht="10.5" customHeight="1" s="113">
      <c r="A3515" s="152" t="n">
        <v>45518</v>
      </c>
      <c r="B3515" s="153">
        <f>IF(A3515="","",YEAR(A3515))</f>
        <v/>
      </c>
      <c r="C3515" s="153">
        <f>IF(A3515="","",MONTH(A3515))</f>
        <v/>
      </c>
      <c r="D3515" s="153">
        <f>IF(A3515="","",CHOOSE(MONTH(A3515),"Ocak","Şubat","Mart","Nisan","Mayıs","Haziran","Temmuz","Ağustos","Eylül","Ekim","Kasım","Aralık"))</f>
        <v/>
      </c>
      <c r="E3515" s="153">
        <f>IF(A3515="","",ROUNDUP(MONTH(A3515)/3,0))</f>
        <v/>
      </c>
      <c r="F3515" s="153">
        <f>IF(A3515="","",WEEKNUM(A3515,2))</f>
        <v/>
      </c>
      <c r="G3515" s="153">
        <f>IF(A3515="","",WEEKDAY(A3515,2))</f>
        <v/>
      </c>
      <c r="H3515" s="153">
        <f>IF(A3515="","",CHOOSE(WEEKDAY(A3515,2),"Pazartesi","Salı","Çarşamba","Perşembe","Cuma","Cumartesi","Pazar"))</f>
        <v/>
      </c>
    </row>
    <row r="3516" ht="10.5" customHeight="1" s="113">
      <c r="A3516" s="152" t="n">
        <v>45519</v>
      </c>
      <c r="B3516" s="153">
        <f>IF(A3516="","",YEAR(A3516))</f>
        <v/>
      </c>
      <c r="C3516" s="153">
        <f>IF(A3516="","",MONTH(A3516))</f>
        <v/>
      </c>
      <c r="D3516" s="153">
        <f>IF(A3516="","",CHOOSE(MONTH(A3516),"Ocak","Şubat","Mart","Nisan","Mayıs","Haziran","Temmuz","Ağustos","Eylül","Ekim","Kasım","Aralık"))</f>
        <v/>
      </c>
      <c r="E3516" s="153">
        <f>IF(A3516="","",ROUNDUP(MONTH(A3516)/3,0))</f>
        <v/>
      </c>
      <c r="F3516" s="153">
        <f>IF(A3516="","",WEEKNUM(A3516,2))</f>
        <v/>
      </c>
      <c r="G3516" s="153">
        <f>IF(A3516="","",WEEKDAY(A3516,2))</f>
        <v/>
      </c>
      <c r="H3516" s="153">
        <f>IF(A3516="","",CHOOSE(WEEKDAY(A3516,2),"Pazartesi","Salı","Çarşamba","Perşembe","Cuma","Cumartesi","Pazar"))</f>
        <v/>
      </c>
    </row>
    <row r="3517" ht="10.5" customHeight="1" s="113">
      <c r="A3517" s="152" t="n">
        <v>45520</v>
      </c>
      <c r="B3517" s="153">
        <f>IF(A3517="","",YEAR(A3517))</f>
        <v/>
      </c>
      <c r="C3517" s="153">
        <f>IF(A3517="","",MONTH(A3517))</f>
        <v/>
      </c>
      <c r="D3517" s="153">
        <f>IF(A3517="","",CHOOSE(MONTH(A3517),"Ocak","Şubat","Mart","Nisan","Mayıs","Haziran","Temmuz","Ağustos","Eylül","Ekim","Kasım","Aralık"))</f>
        <v/>
      </c>
      <c r="E3517" s="153">
        <f>IF(A3517="","",ROUNDUP(MONTH(A3517)/3,0))</f>
        <v/>
      </c>
      <c r="F3517" s="153">
        <f>IF(A3517="","",WEEKNUM(A3517,2))</f>
        <v/>
      </c>
      <c r="G3517" s="153">
        <f>IF(A3517="","",WEEKDAY(A3517,2))</f>
        <v/>
      </c>
      <c r="H3517" s="153">
        <f>IF(A3517="","",CHOOSE(WEEKDAY(A3517,2),"Pazartesi","Salı","Çarşamba","Perşembe","Cuma","Cumartesi","Pazar"))</f>
        <v/>
      </c>
    </row>
    <row r="3518" ht="10.5" customHeight="1" s="113">
      <c r="A3518" s="152" t="n">
        <v>45521</v>
      </c>
      <c r="B3518" s="153">
        <f>IF(A3518="","",YEAR(A3518))</f>
        <v/>
      </c>
      <c r="C3518" s="153">
        <f>IF(A3518="","",MONTH(A3518))</f>
        <v/>
      </c>
      <c r="D3518" s="153">
        <f>IF(A3518="","",CHOOSE(MONTH(A3518),"Ocak","Şubat","Mart","Nisan","Mayıs","Haziran","Temmuz","Ağustos","Eylül","Ekim","Kasım","Aralık"))</f>
        <v/>
      </c>
      <c r="E3518" s="153">
        <f>IF(A3518="","",ROUNDUP(MONTH(A3518)/3,0))</f>
        <v/>
      </c>
      <c r="F3518" s="153">
        <f>IF(A3518="","",WEEKNUM(A3518,2))</f>
        <v/>
      </c>
      <c r="G3518" s="153">
        <f>IF(A3518="","",WEEKDAY(A3518,2))</f>
        <v/>
      </c>
      <c r="H3518" s="153">
        <f>IF(A3518="","",CHOOSE(WEEKDAY(A3518,2),"Pazartesi","Salı","Çarşamba","Perşembe","Cuma","Cumartesi","Pazar"))</f>
        <v/>
      </c>
    </row>
    <row r="3519" ht="10.5" customHeight="1" s="113">
      <c r="A3519" s="152" t="n">
        <v>45522</v>
      </c>
      <c r="B3519" s="153">
        <f>IF(A3519="","",YEAR(A3519))</f>
        <v/>
      </c>
      <c r="C3519" s="153">
        <f>IF(A3519="","",MONTH(A3519))</f>
        <v/>
      </c>
      <c r="D3519" s="153">
        <f>IF(A3519="","",CHOOSE(MONTH(A3519),"Ocak","Şubat","Mart","Nisan","Mayıs","Haziran","Temmuz","Ağustos","Eylül","Ekim","Kasım","Aralık"))</f>
        <v/>
      </c>
      <c r="E3519" s="153">
        <f>IF(A3519="","",ROUNDUP(MONTH(A3519)/3,0))</f>
        <v/>
      </c>
      <c r="F3519" s="153">
        <f>IF(A3519="","",WEEKNUM(A3519,2))</f>
        <v/>
      </c>
      <c r="G3519" s="153">
        <f>IF(A3519="","",WEEKDAY(A3519,2))</f>
        <v/>
      </c>
      <c r="H3519" s="153">
        <f>IF(A3519="","",CHOOSE(WEEKDAY(A3519,2),"Pazartesi","Salı","Çarşamba","Perşembe","Cuma","Cumartesi","Pazar"))</f>
        <v/>
      </c>
    </row>
    <row r="3520" ht="10.5" customHeight="1" s="113">
      <c r="A3520" s="152" t="n">
        <v>45523</v>
      </c>
      <c r="B3520" s="153">
        <f>IF(A3520="","",YEAR(A3520))</f>
        <v/>
      </c>
      <c r="C3520" s="153">
        <f>IF(A3520="","",MONTH(A3520))</f>
        <v/>
      </c>
      <c r="D3520" s="153">
        <f>IF(A3520="","",CHOOSE(MONTH(A3520),"Ocak","Şubat","Mart","Nisan","Mayıs","Haziran","Temmuz","Ağustos","Eylül","Ekim","Kasım","Aralık"))</f>
        <v/>
      </c>
      <c r="E3520" s="153">
        <f>IF(A3520="","",ROUNDUP(MONTH(A3520)/3,0))</f>
        <v/>
      </c>
      <c r="F3520" s="153">
        <f>IF(A3520="","",WEEKNUM(A3520,2))</f>
        <v/>
      </c>
      <c r="G3520" s="153">
        <f>IF(A3520="","",WEEKDAY(A3520,2))</f>
        <v/>
      </c>
      <c r="H3520" s="153">
        <f>IF(A3520="","",CHOOSE(WEEKDAY(A3520,2),"Pazartesi","Salı","Çarşamba","Perşembe","Cuma","Cumartesi","Pazar"))</f>
        <v/>
      </c>
    </row>
    <row r="3521" ht="10.5" customHeight="1" s="113">
      <c r="A3521" s="152" t="n">
        <v>45524</v>
      </c>
      <c r="B3521" s="153">
        <f>IF(A3521="","",YEAR(A3521))</f>
        <v/>
      </c>
      <c r="C3521" s="153">
        <f>IF(A3521="","",MONTH(A3521))</f>
        <v/>
      </c>
      <c r="D3521" s="153">
        <f>IF(A3521="","",CHOOSE(MONTH(A3521),"Ocak","Şubat","Mart","Nisan","Mayıs","Haziran","Temmuz","Ağustos","Eylül","Ekim","Kasım","Aralık"))</f>
        <v/>
      </c>
      <c r="E3521" s="153">
        <f>IF(A3521="","",ROUNDUP(MONTH(A3521)/3,0))</f>
        <v/>
      </c>
      <c r="F3521" s="153">
        <f>IF(A3521="","",WEEKNUM(A3521,2))</f>
        <v/>
      </c>
      <c r="G3521" s="153">
        <f>IF(A3521="","",WEEKDAY(A3521,2))</f>
        <v/>
      </c>
      <c r="H3521" s="153">
        <f>IF(A3521="","",CHOOSE(WEEKDAY(A3521,2),"Pazartesi","Salı","Çarşamba","Perşembe","Cuma","Cumartesi","Pazar"))</f>
        <v/>
      </c>
    </row>
    <row r="3522" ht="10.5" customHeight="1" s="113">
      <c r="A3522" s="152" t="n">
        <v>45525</v>
      </c>
      <c r="B3522" s="153">
        <f>IF(A3522="","",YEAR(A3522))</f>
        <v/>
      </c>
      <c r="C3522" s="153">
        <f>IF(A3522="","",MONTH(A3522))</f>
        <v/>
      </c>
      <c r="D3522" s="153">
        <f>IF(A3522="","",CHOOSE(MONTH(A3522),"Ocak","Şubat","Mart","Nisan","Mayıs","Haziran","Temmuz","Ağustos","Eylül","Ekim","Kasım","Aralık"))</f>
        <v/>
      </c>
      <c r="E3522" s="153">
        <f>IF(A3522="","",ROUNDUP(MONTH(A3522)/3,0))</f>
        <v/>
      </c>
      <c r="F3522" s="153">
        <f>IF(A3522="","",WEEKNUM(A3522,2))</f>
        <v/>
      </c>
      <c r="G3522" s="153">
        <f>IF(A3522="","",WEEKDAY(A3522,2))</f>
        <v/>
      </c>
      <c r="H3522" s="153">
        <f>IF(A3522="","",CHOOSE(WEEKDAY(A3522,2),"Pazartesi","Salı","Çarşamba","Perşembe","Cuma","Cumartesi","Pazar"))</f>
        <v/>
      </c>
    </row>
    <row r="3523" ht="10.5" customHeight="1" s="113">
      <c r="A3523" s="152" t="n">
        <v>45526</v>
      </c>
      <c r="B3523" s="153">
        <f>IF(A3523="","",YEAR(A3523))</f>
        <v/>
      </c>
      <c r="C3523" s="153">
        <f>IF(A3523="","",MONTH(A3523))</f>
        <v/>
      </c>
      <c r="D3523" s="153">
        <f>IF(A3523="","",CHOOSE(MONTH(A3523),"Ocak","Şubat","Mart","Nisan","Mayıs","Haziran","Temmuz","Ağustos","Eylül","Ekim","Kasım","Aralık"))</f>
        <v/>
      </c>
      <c r="E3523" s="153">
        <f>IF(A3523="","",ROUNDUP(MONTH(A3523)/3,0))</f>
        <v/>
      </c>
      <c r="F3523" s="153">
        <f>IF(A3523="","",WEEKNUM(A3523,2))</f>
        <v/>
      </c>
      <c r="G3523" s="153">
        <f>IF(A3523="","",WEEKDAY(A3523,2))</f>
        <v/>
      </c>
      <c r="H3523" s="153">
        <f>IF(A3523="","",CHOOSE(WEEKDAY(A3523,2),"Pazartesi","Salı","Çarşamba","Perşembe","Cuma","Cumartesi","Pazar"))</f>
        <v/>
      </c>
    </row>
    <row r="3524" ht="10.5" customHeight="1" s="113">
      <c r="A3524" s="152" t="n">
        <v>45527</v>
      </c>
      <c r="B3524" s="153">
        <f>IF(A3524="","",YEAR(A3524))</f>
        <v/>
      </c>
      <c r="C3524" s="153">
        <f>IF(A3524="","",MONTH(A3524))</f>
        <v/>
      </c>
      <c r="D3524" s="153">
        <f>IF(A3524="","",CHOOSE(MONTH(A3524),"Ocak","Şubat","Mart","Nisan","Mayıs","Haziran","Temmuz","Ağustos","Eylül","Ekim","Kasım","Aralık"))</f>
        <v/>
      </c>
      <c r="E3524" s="153">
        <f>IF(A3524="","",ROUNDUP(MONTH(A3524)/3,0))</f>
        <v/>
      </c>
      <c r="F3524" s="153">
        <f>IF(A3524="","",WEEKNUM(A3524,2))</f>
        <v/>
      </c>
      <c r="G3524" s="153">
        <f>IF(A3524="","",WEEKDAY(A3524,2))</f>
        <v/>
      </c>
      <c r="H3524" s="153">
        <f>IF(A3524="","",CHOOSE(WEEKDAY(A3524,2),"Pazartesi","Salı","Çarşamba","Perşembe","Cuma","Cumartesi","Pazar"))</f>
        <v/>
      </c>
    </row>
    <row r="3525" ht="10.5" customHeight="1" s="113">
      <c r="A3525" s="152" t="n">
        <v>45528</v>
      </c>
      <c r="B3525" s="153">
        <f>IF(A3525="","",YEAR(A3525))</f>
        <v/>
      </c>
      <c r="C3525" s="153">
        <f>IF(A3525="","",MONTH(A3525))</f>
        <v/>
      </c>
      <c r="D3525" s="153">
        <f>IF(A3525="","",CHOOSE(MONTH(A3525),"Ocak","Şubat","Mart","Nisan","Mayıs","Haziran","Temmuz","Ağustos","Eylül","Ekim","Kasım","Aralık"))</f>
        <v/>
      </c>
      <c r="E3525" s="153">
        <f>IF(A3525="","",ROUNDUP(MONTH(A3525)/3,0))</f>
        <v/>
      </c>
      <c r="F3525" s="153">
        <f>IF(A3525="","",WEEKNUM(A3525,2))</f>
        <v/>
      </c>
      <c r="G3525" s="153">
        <f>IF(A3525="","",WEEKDAY(A3525,2))</f>
        <v/>
      </c>
      <c r="H3525" s="153">
        <f>IF(A3525="","",CHOOSE(WEEKDAY(A3525,2),"Pazartesi","Salı","Çarşamba","Perşembe","Cuma","Cumartesi","Pazar"))</f>
        <v/>
      </c>
    </row>
    <row r="3526" ht="10.5" customHeight="1" s="113">
      <c r="A3526" s="152" t="n">
        <v>45529</v>
      </c>
      <c r="B3526" s="153">
        <f>IF(A3526="","",YEAR(A3526))</f>
        <v/>
      </c>
      <c r="C3526" s="153">
        <f>IF(A3526="","",MONTH(A3526))</f>
        <v/>
      </c>
      <c r="D3526" s="153">
        <f>IF(A3526="","",CHOOSE(MONTH(A3526),"Ocak","Şubat","Mart","Nisan","Mayıs","Haziran","Temmuz","Ağustos","Eylül","Ekim","Kasım","Aralık"))</f>
        <v/>
      </c>
      <c r="E3526" s="153">
        <f>IF(A3526="","",ROUNDUP(MONTH(A3526)/3,0))</f>
        <v/>
      </c>
      <c r="F3526" s="153">
        <f>IF(A3526="","",WEEKNUM(A3526,2))</f>
        <v/>
      </c>
      <c r="G3526" s="153">
        <f>IF(A3526="","",WEEKDAY(A3526,2))</f>
        <v/>
      </c>
      <c r="H3526" s="153">
        <f>IF(A3526="","",CHOOSE(WEEKDAY(A3526,2),"Pazartesi","Salı","Çarşamba","Perşembe","Cuma","Cumartesi","Pazar"))</f>
        <v/>
      </c>
    </row>
    <row r="3527" ht="10.5" customHeight="1" s="113">
      <c r="A3527" s="152" t="n">
        <v>45530</v>
      </c>
      <c r="B3527" s="153">
        <f>IF(A3527="","",YEAR(A3527))</f>
        <v/>
      </c>
      <c r="C3527" s="153">
        <f>IF(A3527="","",MONTH(A3527))</f>
        <v/>
      </c>
      <c r="D3527" s="153">
        <f>IF(A3527="","",CHOOSE(MONTH(A3527),"Ocak","Şubat","Mart","Nisan","Mayıs","Haziran","Temmuz","Ağustos","Eylül","Ekim","Kasım","Aralık"))</f>
        <v/>
      </c>
      <c r="E3527" s="153">
        <f>IF(A3527="","",ROUNDUP(MONTH(A3527)/3,0))</f>
        <v/>
      </c>
      <c r="F3527" s="153">
        <f>IF(A3527="","",WEEKNUM(A3527,2))</f>
        <v/>
      </c>
      <c r="G3527" s="153">
        <f>IF(A3527="","",WEEKDAY(A3527,2))</f>
        <v/>
      </c>
      <c r="H3527" s="153">
        <f>IF(A3527="","",CHOOSE(WEEKDAY(A3527,2),"Pazartesi","Salı","Çarşamba","Perşembe","Cuma","Cumartesi","Pazar"))</f>
        <v/>
      </c>
    </row>
    <row r="3528" ht="10.5" customHeight="1" s="113">
      <c r="A3528" s="152" t="n">
        <v>45531</v>
      </c>
      <c r="B3528" s="153">
        <f>IF(A3528="","",YEAR(A3528))</f>
        <v/>
      </c>
      <c r="C3528" s="153">
        <f>IF(A3528="","",MONTH(A3528))</f>
        <v/>
      </c>
      <c r="D3528" s="153">
        <f>IF(A3528="","",CHOOSE(MONTH(A3528),"Ocak","Şubat","Mart","Nisan","Mayıs","Haziran","Temmuz","Ağustos","Eylül","Ekim","Kasım","Aralık"))</f>
        <v/>
      </c>
      <c r="E3528" s="153">
        <f>IF(A3528="","",ROUNDUP(MONTH(A3528)/3,0))</f>
        <v/>
      </c>
      <c r="F3528" s="153">
        <f>IF(A3528="","",WEEKNUM(A3528,2))</f>
        <v/>
      </c>
      <c r="G3528" s="153">
        <f>IF(A3528="","",WEEKDAY(A3528,2))</f>
        <v/>
      </c>
      <c r="H3528" s="153">
        <f>IF(A3528="","",CHOOSE(WEEKDAY(A3528,2),"Pazartesi","Salı","Çarşamba","Perşembe","Cuma","Cumartesi","Pazar"))</f>
        <v/>
      </c>
    </row>
    <row r="3529" ht="10.5" customHeight="1" s="113">
      <c r="A3529" s="152" t="n">
        <v>45532</v>
      </c>
      <c r="B3529" s="153">
        <f>IF(A3529="","",YEAR(A3529))</f>
        <v/>
      </c>
      <c r="C3529" s="153">
        <f>IF(A3529="","",MONTH(A3529))</f>
        <v/>
      </c>
      <c r="D3529" s="153">
        <f>IF(A3529="","",CHOOSE(MONTH(A3529),"Ocak","Şubat","Mart","Nisan","Mayıs","Haziran","Temmuz","Ağustos","Eylül","Ekim","Kasım","Aralık"))</f>
        <v/>
      </c>
      <c r="E3529" s="153">
        <f>IF(A3529="","",ROUNDUP(MONTH(A3529)/3,0))</f>
        <v/>
      </c>
      <c r="F3529" s="153">
        <f>IF(A3529="","",WEEKNUM(A3529,2))</f>
        <v/>
      </c>
      <c r="G3529" s="153">
        <f>IF(A3529="","",WEEKDAY(A3529,2))</f>
        <v/>
      </c>
      <c r="H3529" s="153">
        <f>IF(A3529="","",CHOOSE(WEEKDAY(A3529,2),"Pazartesi","Salı","Çarşamba","Perşembe","Cuma","Cumartesi","Pazar"))</f>
        <v/>
      </c>
    </row>
    <row r="3530" ht="10.5" customHeight="1" s="113">
      <c r="A3530" s="152" t="n">
        <v>45533</v>
      </c>
      <c r="B3530" s="153">
        <f>IF(A3530="","",YEAR(A3530))</f>
        <v/>
      </c>
      <c r="C3530" s="153">
        <f>IF(A3530="","",MONTH(A3530))</f>
        <v/>
      </c>
      <c r="D3530" s="153">
        <f>IF(A3530="","",CHOOSE(MONTH(A3530),"Ocak","Şubat","Mart","Nisan","Mayıs","Haziran","Temmuz","Ağustos","Eylül","Ekim","Kasım","Aralık"))</f>
        <v/>
      </c>
      <c r="E3530" s="153">
        <f>IF(A3530="","",ROUNDUP(MONTH(A3530)/3,0))</f>
        <v/>
      </c>
      <c r="F3530" s="153">
        <f>IF(A3530="","",WEEKNUM(A3530,2))</f>
        <v/>
      </c>
      <c r="G3530" s="153">
        <f>IF(A3530="","",WEEKDAY(A3530,2))</f>
        <v/>
      </c>
      <c r="H3530" s="153">
        <f>IF(A3530="","",CHOOSE(WEEKDAY(A3530,2),"Pazartesi","Salı","Çarşamba","Perşembe","Cuma","Cumartesi","Pazar"))</f>
        <v/>
      </c>
    </row>
    <row r="3531" ht="10.5" customHeight="1" s="113">
      <c r="A3531" s="152" t="n">
        <v>45534</v>
      </c>
      <c r="B3531" s="153">
        <f>IF(A3531="","",YEAR(A3531))</f>
        <v/>
      </c>
      <c r="C3531" s="153">
        <f>IF(A3531="","",MONTH(A3531))</f>
        <v/>
      </c>
      <c r="D3531" s="153">
        <f>IF(A3531="","",CHOOSE(MONTH(A3531),"Ocak","Şubat","Mart","Nisan","Mayıs","Haziran","Temmuz","Ağustos","Eylül","Ekim","Kasım","Aralık"))</f>
        <v/>
      </c>
      <c r="E3531" s="153">
        <f>IF(A3531="","",ROUNDUP(MONTH(A3531)/3,0))</f>
        <v/>
      </c>
      <c r="F3531" s="153">
        <f>IF(A3531="","",WEEKNUM(A3531,2))</f>
        <v/>
      </c>
      <c r="G3531" s="153">
        <f>IF(A3531="","",WEEKDAY(A3531,2))</f>
        <v/>
      </c>
      <c r="H3531" s="153">
        <f>IF(A3531="","",CHOOSE(WEEKDAY(A3531,2),"Pazartesi","Salı","Çarşamba","Perşembe","Cuma","Cumartesi","Pazar"))</f>
        <v/>
      </c>
    </row>
    <row r="3532" ht="10.5" customHeight="1" s="113">
      <c r="A3532" s="152" t="n">
        <v>45535</v>
      </c>
      <c r="B3532" s="153">
        <f>IF(A3532="","",YEAR(A3532))</f>
        <v/>
      </c>
      <c r="C3532" s="153">
        <f>IF(A3532="","",MONTH(A3532))</f>
        <v/>
      </c>
      <c r="D3532" s="153">
        <f>IF(A3532="","",CHOOSE(MONTH(A3532),"Ocak","Şubat","Mart","Nisan","Mayıs","Haziran","Temmuz","Ağustos","Eylül","Ekim","Kasım","Aralık"))</f>
        <v/>
      </c>
      <c r="E3532" s="153">
        <f>IF(A3532="","",ROUNDUP(MONTH(A3532)/3,0))</f>
        <v/>
      </c>
      <c r="F3532" s="153">
        <f>IF(A3532="","",WEEKNUM(A3532,2))</f>
        <v/>
      </c>
      <c r="G3532" s="153">
        <f>IF(A3532="","",WEEKDAY(A3532,2))</f>
        <v/>
      </c>
      <c r="H3532" s="153">
        <f>IF(A3532="","",CHOOSE(WEEKDAY(A3532,2),"Pazartesi","Salı","Çarşamba","Perşembe","Cuma","Cumartesi","Pazar"))</f>
        <v/>
      </c>
    </row>
    <row r="3533" ht="10.5" customHeight="1" s="113">
      <c r="A3533" s="152" t="n">
        <v>45536</v>
      </c>
      <c r="B3533" s="153">
        <f>IF(A3533="","",YEAR(A3533))</f>
        <v/>
      </c>
      <c r="C3533" s="153">
        <f>IF(A3533="","",MONTH(A3533))</f>
        <v/>
      </c>
      <c r="D3533" s="153">
        <f>IF(A3533="","",CHOOSE(MONTH(A3533),"Ocak","Şubat","Mart","Nisan","Mayıs","Haziran","Temmuz","Ağustos","Eylül","Ekim","Kasım","Aralık"))</f>
        <v/>
      </c>
      <c r="E3533" s="153">
        <f>IF(A3533="","",ROUNDUP(MONTH(A3533)/3,0))</f>
        <v/>
      </c>
      <c r="F3533" s="153">
        <f>IF(A3533="","",WEEKNUM(A3533,2))</f>
        <v/>
      </c>
      <c r="G3533" s="153">
        <f>IF(A3533="","",WEEKDAY(A3533,2))</f>
        <v/>
      </c>
      <c r="H3533" s="153">
        <f>IF(A3533="","",CHOOSE(WEEKDAY(A3533,2),"Pazartesi","Salı","Çarşamba","Perşembe","Cuma","Cumartesi","Pazar"))</f>
        <v/>
      </c>
    </row>
    <row r="3534" ht="10.5" customHeight="1" s="113">
      <c r="A3534" s="152" t="n">
        <v>45537</v>
      </c>
      <c r="B3534" s="153">
        <f>IF(A3534="","",YEAR(A3534))</f>
        <v/>
      </c>
      <c r="C3534" s="153">
        <f>IF(A3534="","",MONTH(A3534))</f>
        <v/>
      </c>
      <c r="D3534" s="153">
        <f>IF(A3534="","",CHOOSE(MONTH(A3534),"Ocak","Şubat","Mart","Nisan","Mayıs","Haziran","Temmuz","Ağustos","Eylül","Ekim","Kasım","Aralık"))</f>
        <v/>
      </c>
      <c r="E3534" s="153">
        <f>IF(A3534="","",ROUNDUP(MONTH(A3534)/3,0))</f>
        <v/>
      </c>
      <c r="F3534" s="153">
        <f>IF(A3534="","",WEEKNUM(A3534,2))</f>
        <v/>
      </c>
      <c r="G3534" s="153">
        <f>IF(A3534="","",WEEKDAY(A3534,2))</f>
        <v/>
      </c>
      <c r="H3534" s="153">
        <f>IF(A3534="","",CHOOSE(WEEKDAY(A3534,2),"Pazartesi","Salı","Çarşamba","Perşembe","Cuma","Cumartesi","Pazar"))</f>
        <v/>
      </c>
    </row>
    <row r="3535" ht="10.5" customHeight="1" s="113">
      <c r="A3535" s="152" t="n">
        <v>45538</v>
      </c>
      <c r="B3535" s="153">
        <f>IF(A3535="","",YEAR(A3535))</f>
        <v/>
      </c>
      <c r="C3535" s="153">
        <f>IF(A3535="","",MONTH(A3535))</f>
        <v/>
      </c>
      <c r="D3535" s="153">
        <f>IF(A3535="","",CHOOSE(MONTH(A3535),"Ocak","Şubat","Mart","Nisan","Mayıs","Haziran","Temmuz","Ağustos","Eylül","Ekim","Kasım","Aralık"))</f>
        <v/>
      </c>
      <c r="E3535" s="153">
        <f>IF(A3535="","",ROUNDUP(MONTH(A3535)/3,0))</f>
        <v/>
      </c>
      <c r="F3535" s="153">
        <f>IF(A3535="","",WEEKNUM(A3535,2))</f>
        <v/>
      </c>
      <c r="G3535" s="153">
        <f>IF(A3535="","",WEEKDAY(A3535,2))</f>
        <v/>
      </c>
      <c r="H3535" s="153">
        <f>IF(A3535="","",CHOOSE(WEEKDAY(A3535,2),"Pazartesi","Salı","Çarşamba","Perşembe","Cuma","Cumartesi","Pazar"))</f>
        <v/>
      </c>
    </row>
    <row r="3536" ht="10.5" customHeight="1" s="113">
      <c r="A3536" s="152" t="n">
        <v>45539</v>
      </c>
      <c r="B3536" s="153">
        <f>IF(A3536="","",YEAR(A3536))</f>
        <v/>
      </c>
      <c r="C3536" s="153">
        <f>IF(A3536="","",MONTH(A3536))</f>
        <v/>
      </c>
      <c r="D3536" s="153">
        <f>IF(A3536="","",CHOOSE(MONTH(A3536),"Ocak","Şubat","Mart","Nisan","Mayıs","Haziran","Temmuz","Ağustos","Eylül","Ekim","Kasım","Aralık"))</f>
        <v/>
      </c>
      <c r="E3536" s="153">
        <f>IF(A3536="","",ROUNDUP(MONTH(A3536)/3,0))</f>
        <v/>
      </c>
      <c r="F3536" s="153">
        <f>IF(A3536="","",WEEKNUM(A3536,2))</f>
        <v/>
      </c>
      <c r="G3536" s="153">
        <f>IF(A3536="","",WEEKDAY(A3536,2))</f>
        <v/>
      </c>
      <c r="H3536" s="153">
        <f>IF(A3536="","",CHOOSE(WEEKDAY(A3536,2),"Pazartesi","Salı","Çarşamba","Perşembe","Cuma","Cumartesi","Pazar"))</f>
        <v/>
      </c>
    </row>
    <row r="3537" ht="10.5" customHeight="1" s="113">
      <c r="A3537" s="152" t="n">
        <v>45540</v>
      </c>
      <c r="B3537" s="153">
        <f>IF(A3537="","",YEAR(A3537))</f>
        <v/>
      </c>
      <c r="C3537" s="153">
        <f>IF(A3537="","",MONTH(A3537))</f>
        <v/>
      </c>
      <c r="D3537" s="153">
        <f>IF(A3537="","",CHOOSE(MONTH(A3537),"Ocak","Şubat","Mart","Nisan","Mayıs","Haziran","Temmuz","Ağustos","Eylül","Ekim","Kasım","Aralık"))</f>
        <v/>
      </c>
      <c r="E3537" s="153">
        <f>IF(A3537="","",ROUNDUP(MONTH(A3537)/3,0))</f>
        <v/>
      </c>
      <c r="F3537" s="153">
        <f>IF(A3537="","",WEEKNUM(A3537,2))</f>
        <v/>
      </c>
      <c r="G3537" s="153">
        <f>IF(A3537="","",WEEKDAY(A3537,2))</f>
        <v/>
      </c>
      <c r="H3537" s="153">
        <f>IF(A3537="","",CHOOSE(WEEKDAY(A3537,2),"Pazartesi","Salı","Çarşamba","Perşembe","Cuma","Cumartesi","Pazar"))</f>
        <v/>
      </c>
    </row>
    <row r="3538" ht="10.5" customHeight="1" s="113">
      <c r="A3538" s="152" t="n">
        <v>45541</v>
      </c>
      <c r="B3538" s="153">
        <f>IF(A3538="","",YEAR(A3538))</f>
        <v/>
      </c>
      <c r="C3538" s="153">
        <f>IF(A3538="","",MONTH(A3538))</f>
        <v/>
      </c>
      <c r="D3538" s="153">
        <f>IF(A3538="","",CHOOSE(MONTH(A3538),"Ocak","Şubat","Mart","Nisan","Mayıs","Haziran","Temmuz","Ağustos","Eylül","Ekim","Kasım","Aralık"))</f>
        <v/>
      </c>
      <c r="E3538" s="153">
        <f>IF(A3538="","",ROUNDUP(MONTH(A3538)/3,0))</f>
        <v/>
      </c>
      <c r="F3538" s="153">
        <f>IF(A3538="","",WEEKNUM(A3538,2))</f>
        <v/>
      </c>
      <c r="G3538" s="153">
        <f>IF(A3538="","",WEEKDAY(A3538,2))</f>
        <v/>
      </c>
      <c r="H3538" s="153">
        <f>IF(A3538="","",CHOOSE(WEEKDAY(A3538,2),"Pazartesi","Salı","Çarşamba","Perşembe","Cuma","Cumartesi","Pazar"))</f>
        <v/>
      </c>
    </row>
    <row r="3539" ht="10.5" customHeight="1" s="113">
      <c r="A3539" s="152" t="n">
        <v>45542</v>
      </c>
      <c r="B3539" s="153">
        <f>IF(A3539="","",YEAR(A3539))</f>
        <v/>
      </c>
      <c r="C3539" s="153">
        <f>IF(A3539="","",MONTH(A3539))</f>
        <v/>
      </c>
      <c r="D3539" s="153">
        <f>IF(A3539="","",CHOOSE(MONTH(A3539),"Ocak","Şubat","Mart","Nisan","Mayıs","Haziran","Temmuz","Ağustos","Eylül","Ekim","Kasım","Aralık"))</f>
        <v/>
      </c>
      <c r="E3539" s="153">
        <f>IF(A3539="","",ROUNDUP(MONTH(A3539)/3,0))</f>
        <v/>
      </c>
      <c r="F3539" s="153">
        <f>IF(A3539="","",WEEKNUM(A3539,2))</f>
        <v/>
      </c>
      <c r="G3539" s="153">
        <f>IF(A3539="","",WEEKDAY(A3539,2))</f>
        <v/>
      </c>
      <c r="H3539" s="153">
        <f>IF(A3539="","",CHOOSE(WEEKDAY(A3539,2),"Pazartesi","Salı","Çarşamba","Perşembe","Cuma","Cumartesi","Pazar"))</f>
        <v/>
      </c>
    </row>
    <row r="3540" ht="10.5" customHeight="1" s="113">
      <c r="A3540" s="152" t="n">
        <v>45543</v>
      </c>
      <c r="B3540" s="153">
        <f>IF(A3540="","",YEAR(A3540))</f>
        <v/>
      </c>
      <c r="C3540" s="153">
        <f>IF(A3540="","",MONTH(A3540))</f>
        <v/>
      </c>
      <c r="D3540" s="153">
        <f>IF(A3540="","",CHOOSE(MONTH(A3540),"Ocak","Şubat","Mart","Nisan","Mayıs","Haziran","Temmuz","Ağustos","Eylül","Ekim","Kasım","Aralık"))</f>
        <v/>
      </c>
      <c r="E3540" s="153">
        <f>IF(A3540="","",ROUNDUP(MONTH(A3540)/3,0))</f>
        <v/>
      </c>
      <c r="F3540" s="153">
        <f>IF(A3540="","",WEEKNUM(A3540,2))</f>
        <v/>
      </c>
      <c r="G3540" s="153">
        <f>IF(A3540="","",WEEKDAY(A3540,2))</f>
        <v/>
      </c>
      <c r="H3540" s="153">
        <f>IF(A3540="","",CHOOSE(WEEKDAY(A3540,2),"Pazartesi","Salı","Çarşamba","Perşembe","Cuma","Cumartesi","Pazar"))</f>
        <v/>
      </c>
    </row>
    <row r="3541" ht="10.5" customHeight="1" s="113">
      <c r="A3541" s="152" t="n">
        <v>45544</v>
      </c>
      <c r="B3541" s="153">
        <f>IF(A3541="","",YEAR(A3541))</f>
        <v/>
      </c>
      <c r="C3541" s="153">
        <f>IF(A3541="","",MONTH(A3541))</f>
        <v/>
      </c>
      <c r="D3541" s="153">
        <f>IF(A3541="","",CHOOSE(MONTH(A3541),"Ocak","Şubat","Mart","Nisan","Mayıs","Haziran","Temmuz","Ağustos","Eylül","Ekim","Kasım","Aralık"))</f>
        <v/>
      </c>
      <c r="E3541" s="153">
        <f>IF(A3541="","",ROUNDUP(MONTH(A3541)/3,0))</f>
        <v/>
      </c>
      <c r="F3541" s="153">
        <f>IF(A3541="","",WEEKNUM(A3541,2))</f>
        <v/>
      </c>
      <c r="G3541" s="153">
        <f>IF(A3541="","",WEEKDAY(A3541,2))</f>
        <v/>
      </c>
      <c r="H3541" s="153">
        <f>IF(A3541="","",CHOOSE(WEEKDAY(A3541,2),"Pazartesi","Salı","Çarşamba","Perşembe","Cuma","Cumartesi","Pazar"))</f>
        <v/>
      </c>
    </row>
    <row r="3542" ht="10.5" customHeight="1" s="113">
      <c r="A3542" s="152" t="n">
        <v>45545</v>
      </c>
      <c r="B3542" s="153">
        <f>IF(A3542="","",YEAR(A3542))</f>
        <v/>
      </c>
      <c r="C3542" s="153">
        <f>IF(A3542="","",MONTH(A3542))</f>
        <v/>
      </c>
      <c r="D3542" s="153">
        <f>IF(A3542="","",CHOOSE(MONTH(A3542),"Ocak","Şubat","Mart","Nisan","Mayıs","Haziran","Temmuz","Ağustos","Eylül","Ekim","Kasım","Aralık"))</f>
        <v/>
      </c>
      <c r="E3542" s="153">
        <f>IF(A3542="","",ROUNDUP(MONTH(A3542)/3,0))</f>
        <v/>
      </c>
      <c r="F3542" s="153">
        <f>IF(A3542="","",WEEKNUM(A3542,2))</f>
        <v/>
      </c>
      <c r="G3542" s="153">
        <f>IF(A3542="","",WEEKDAY(A3542,2))</f>
        <v/>
      </c>
      <c r="H3542" s="153">
        <f>IF(A3542="","",CHOOSE(WEEKDAY(A3542,2),"Pazartesi","Salı","Çarşamba","Perşembe","Cuma","Cumartesi","Pazar"))</f>
        <v/>
      </c>
    </row>
    <row r="3543" ht="10.5" customHeight="1" s="113">
      <c r="A3543" s="152" t="n">
        <v>45546</v>
      </c>
      <c r="B3543" s="153">
        <f>IF(A3543="","",YEAR(A3543))</f>
        <v/>
      </c>
      <c r="C3543" s="153">
        <f>IF(A3543="","",MONTH(A3543))</f>
        <v/>
      </c>
      <c r="D3543" s="153">
        <f>IF(A3543="","",CHOOSE(MONTH(A3543),"Ocak","Şubat","Mart","Nisan","Mayıs","Haziran","Temmuz","Ağustos","Eylül","Ekim","Kasım","Aralık"))</f>
        <v/>
      </c>
      <c r="E3543" s="153">
        <f>IF(A3543="","",ROUNDUP(MONTH(A3543)/3,0))</f>
        <v/>
      </c>
      <c r="F3543" s="153">
        <f>IF(A3543="","",WEEKNUM(A3543,2))</f>
        <v/>
      </c>
      <c r="G3543" s="153">
        <f>IF(A3543="","",WEEKDAY(A3543,2))</f>
        <v/>
      </c>
      <c r="H3543" s="153">
        <f>IF(A3543="","",CHOOSE(WEEKDAY(A3543,2),"Pazartesi","Salı","Çarşamba","Perşembe","Cuma","Cumartesi","Pazar"))</f>
        <v/>
      </c>
    </row>
    <row r="3544" ht="10.5" customHeight="1" s="113">
      <c r="A3544" s="152" t="n">
        <v>45547</v>
      </c>
      <c r="B3544" s="153">
        <f>IF(A3544="","",YEAR(A3544))</f>
        <v/>
      </c>
      <c r="C3544" s="153">
        <f>IF(A3544="","",MONTH(A3544))</f>
        <v/>
      </c>
      <c r="D3544" s="153">
        <f>IF(A3544="","",CHOOSE(MONTH(A3544),"Ocak","Şubat","Mart","Nisan","Mayıs","Haziran","Temmuz","Ağustos","Eylül","Ekim","Kasım","Aralık"))</f>
        <v/>
      </c>
      <c r="E3544" s="153">
        <f>IF(A3544="","",ROUNDUP(MONTH(A3544)/3,0))</f>
        <v/>
      </c>
      <c r="F3544" s="153">
        <f>IF(A3544="","",WEEKNUM(A3544,2))</f>
        <v/>
      </c>
      <c r="G3544" s="153">
        <f>IF(A3544="","",WEEKDAY(A3544,2))</f>
        <v/>
      </c>
      <c r="H3544" s="153">
        <f>IF(A3544="","",CHOOSE(WEEKDAY(A3544,2),"Pazartesi","Salı","Çarşamba","Perşembe","Cuma","Cumartesi","Pazar"))</f>
        <v/>
      </c>
    </row>
    <row r="3545" ht="10.5" customHeight="1" s="113">
      <c r="A3545" s="152" t="n">
        <v>45548</v>
      </c>
      <c r="B3545" s="153">
        <f>IF(A3545="","",YEAR(A3545))</f>
        <v/>
      </c>
      <c r="C3545" s="153">
        <f>IF(A3545="","",MONTH(A3545))</f>
        <v/>
      </c>
      <c r="D3545" s="153">
        <f>IF(A3545="","",CHOOSE(MONTH(A3545),"Ocak","Şubat","Mart","Nisan","Mayıs","Haziran","Temmuz","Ağustos","Eylül","Ekim","Kasım","Aralık"))</f>
        <v/>
      </c>
      <c r="E3545" s="153">
        <f>IF(A3545="","",ROUNDUP(MONTH(A3545)/3,0))</f>
        <v/>
      </c>
      <c r="F3545" s="153">
        <f>IF(A3545="","",WEEKNUM(A3545,2))</f>
        <v/>
      </c>
      <c r="G3545" s="153">
        <f>IF(A3545="","",WEEKDAY(A3545,2))</f>
        <v/>
      </c>
      <c r="H3545" s="153">
        <f>IF(A3545="","",CHOOSE(WEEKDAY(A3545,2),"Pazartesi","Salı","Çarşamba","Perşembe","Cuma","Cumartesi","Pazar"))</f>
        <v/>
      </c>
    </row>
    <row r="3546" ht="10.5" customHeight="1" s="113">
      <c r="A3546" s="152" t="n">
        <v>45549</v>
      </c>
      <c r="B3546" s="153">
        <f>IF(A3546="","",YEAR(A3546))</f>
        <v/>
      </c>
      <c r="C3546" s="153">
        <f>IF(A3546="","",MONTH(A3546))</f>
        <v/>
      </c>
      <c r="D3546" s="153">
        <f>IF(A3546="","",CHOOSE(MONTH(A3546),"Ocak","Şubat","Mart","Nisan","Mayıs","Haziran","Temmuz","Ağustos","Eylül","Ekim","Kasım","Aralık"))</f>
        <v/>
      </c>
      <c r="E3546" s="153">
        <f>IF(A3546="","",ROUNDUP(MONTH(A3546)/3,0))</f>
        <v/>
      </c>
      <c r="F3546" s="153">
        <f>IF(A3546="","",WEEKNUM(A3546,2))</f>
        <v/>
      </c>
      <c r="G3546" s="153">
        <f>IF(A3546="","",WEEKDAY(A3546,2))</f>
        <v/>
      </c>
      <c r="H3546" s="153">
        <f>IF(A3546="","",CHOOSE(WEEKDAY(A3546,2),"Pazartesi","Salı","Çarşamba","Perşembe","Cuma","Cumartesi","Pazar"))</f>
        <v/>
      </c>
    </row>
    <row r="3547" ht="10.5" customHeight="1" s="113">
      <c r="A3547" s="152" t="n">
        <v>45550</v>
      </c>
      <c r="B3547" s="153">
        <f>IF(A3547="","",YEAR(A3547))</f>
        <v/>
      </c>
      <c r="C3547" s="153">
        <f>IF(A3547="","",MONTH(A3547))</f>
        <v/>
      </c>
      <c r="D3547" s="153">
        <f>IF(A3547="","",CHOOSE(MONTH(A3547),"Ocak","Şubat","Mart","Nisan","Mayıs","Haziran","Temmuz","Ağustos","Eylül","Ekim","Kasım","Aralık"))</f>
        <v/>
      </c>
      <c r="E3547" s="153">
        <f>IF(A3547="","",ROUNDUP(MONTH(A3547)/3,0))</f>
        <v/>
      </c>
      <c r="F3547" s="153">
        <f>IF(A3547="","",WEEKNUM(A3547,2))</f>
        <v/>
      </c>
      <c r="G3547" s="153">
        <f>IF(A3547="","",WEEKDAY(A3547,2))</f>
        <v/>
      </c>
      <c r="H3547" s="153">
        <f>IF(A3547="","",CHOOSE(WEEKDAY(A3547,2),"Pazartesi","Salı","Çarşamba","Perşembe","Cuma","Cumartesi","Pazar"))</f>
        <v/>
      </c>
    </row>
    <row r="3548" ht="10.5" customHeight="1" s="113">
      <c r="A3548" s="152" t="n">
        <v>45551</v>
      </c>
      <c r="B3548" s="153">
        <f>IF(A3548="","",YEAR(A3548))</f>
        <v/>
      </c>
      <c r="C3548" s="153">
        <f>IF(A3548="","",MONTH(A3548))</f>
        <v/>
      </c>
      <c r="D3548" s="153">
        <f>IF(A3548="","",CHOOSE(MONTH(A3548),"Ocak","Şubat","Mart","Nisan","Mayıs","Haziran","Temmuz","Ağustos","Eylül","Ekim","Kasım","Aralık"))</f>
        <v/>
      </c>
      <c r="E3548" s="153">
        <f>IF(A3548="","",ROUNDUP(MONTH(A3548)/3,0))</f>
        <v/>
      </c>
      <c r="F3548" s="153">
        <f>IF(A3548="","",WEEKNUM(A3548,2))</f>
        <v/>
      </c>
      <c r="G3548" s="153">
        <f>IF(A3548="","",WEEKDAY(A3548,2))</f>
        <v/>
      </c>
      <c r="H3548" s="153">
        <f>IF(A3548="","",CHOOSE(WEEKDAY(A3548,2),"Pazartesi","Salı","Çarşamba","Perşembe","Cuma","Cumartesi","Pazar"))</f>
        <v/>
      </c>
    </row>
    <row r="3549" ht="10.5" customHeight="1" s="113">
      <c r="A3549" s="152" t="n">
        <v>45552</v>
      </c>
      <c r="B3549" s="153">
        <f>IF(A3549="","",YEAR(A3549))</f>
        <v/>
      </c>
      <c r="C3549" s="153">
        <f>IF(A3549="","",MONTH(A3549))</f>
        <v/>
      </c>
      <c r="D3549" s="153">
        <f>IF(A3549="","",CHOOSE(MONTH(A3549),"Ocak","Şubat","Mart","Nisan","Mayıs","Haziran","Temmuz","Ağustos","Eylül","Ekim","Kasım","Aralık"))</f>
        <v/>
      </c>
      <c r="E3549" s="153">
        <f>IF(A3549="","",ROUNDUP(MONTH(A3549)/3,0))</f>
        <v/>
      </c>
      <c r="F3549" s="153">
        <f>IF(A3549="","",WEEKNUM(A3549,2))</f>
        <v/>
      </c>
      <c r="G3549" s="153">
        <f>IF(A3549="","",WEEKDAY(A3549,2))</f>
        <v/>
      </c>
      <c r="H3549" s="153">
        <f>IF(A3549="","",CHOOSE(WEEKDAY(A3549,2),"Pazartesi","Salı","Çarşamba","Perşembe","Cuma","Cumartesi","Pazar"))</f>
        <v/>
      </c>
    </row>
    <row r="3550" ht="10.5" customHeight="1" s="113">
      <c r="A3550" s="152" t="n">
        <v>45553</v>
      </c>
      <c r="B3550" s="153">
        <f>IF(A3550="","",YEAR(A3550))</f>
        <v/>
      </c>
      <c r="C3550" s="153">
        <f>IF(A3550="","",MONTH(A3550))</f>
        <v/>
      </c>
      <c r="D3550" s="153">
        <f>IF(A3550="","",CHOOSE(MONTH(A3550),"Ocak","Şubat","Mart","Nisan","Mayıs","Haziran","Temmuz","Ağustos","Eylül","Ekim","Kasım","Aralık"))</f>
        <v/>
      </c>
      <c r="E3550" s="153">
        <f>IF(A3550="","",ROUNDUP(MONTH(A3550)/3,0))</f>
        <v/>
      </c>
      <c r="F3550" s="153">
        <f>IF(A3550="","",WEEKNUM(A3550,2))</f>
        <v/>
      </c>
      <c r="G3550" s="153">
        <f>IF(A3550="","",WEEKDAY(A3550,2))</f>
        <v/>
      </c>
      <c r="H3550" s="153">
        <f>IF(A3550="","",CHOOSE(WEEKDAY(A3550,2),"Pazartesi","Salı","Çarşamba","Perşembe","Cuma","Cumartesi","Pazar"))</f>
        <v/>
      </c>
    </row>
    <row r="3551" ht="10.5" customHeight="1" s="113">
      <c r="A3551" s="152" t="n">
        <v>45554</v>
      </c>
      <c r="B3551" s="153">
        <f>IF(A3551="","",YEAR(A3551))</f>
        <v/>
      </c>
      <c r="C3551" s="153">
        <f>IF(A3551="","",MONTH(A3551))</f>
        <v/>
      </c>
      <c r="D3551" s="153">
        <f>IF(A3551="","",CHOOSE(MONTH(A3551),"Ocak","Şubat","Mart","Nisan","Mayıs","Haziran","Temmuz","Ağustos","Eylül","Ekim","Kasım","Aralık"))</f>
        <v/>
      </c>
      <c r="E3551" s="153">
        <f>IF(A3551="","",ROUNDUP(MONTH(A3551)/3,0))</f>
        <v/>
      </c>
      <c r="F3551" s="153">
        <f>IF(A3551="","",WEEKNUM(A3551,2))</f>
        <v/>
      </c>
      <c r="G3551" s="153">
        <f>IF(A3551="","",WEEKDAY(A3551,2))</f>
        <v/>
      </c>
      <c r="H3551" s="153">
        <f>IF(A3551="","",CHOOSE(WEEKDAY(A3551,2),"Pazartesi","Salı","Çarşamba","Perşembe","Cuma","Cumartesi","Pazar"))</f>
        <v/>
      </c>
    </row>
    <row r="3552" ht="10.5" customHeight="1" s="113">
      <c r="A3552" s="152" t="n">
        <v>45555</v>
      </c>
      <c r="B3552" s="153">
        <f>IF(A3552="","",YEAR(A3552))</f>
        <v/>
      </c>
      <c r="C3552" s="153">
        <f>IF(A3552="","",MONTH(A3552))</f>
        <v/>
      </c>
      <c r="D3552" s="153">
        <f>IF(A3552="","",CHOOSE(MONTH(A3552),"Ocak","Şubat","Mart","Nisan","Mayıs","Haziran","Temmuz","Ağustos","Eylül","Ekim","Kasım","Aralık"))</f>
        <v/>
      </c>
      <c r="E3552" s="153">
        <f>IF(A3552="","",ROUNDUP(MONTH(A3552)/3,0))</f>
        <v/>
      </c>
      <c r="F3552" s="153">
        <f>IF(A3552="","",WEEKNUM(A3552,2))</f>
        <v/>
      </c>
      <c r="G3552" s="153">
        <f>IF(A3552="","",WEEKDAY(A3552,2))</f>
        <v/>
      </c>
      <c r="H3552" s="153">
        <f>IF(A3552="","",CHOOSE(WEEKDAY(A3552,2),"Pazartesi","Salı","Çarşamba","Perşembe","Cuma","Cumartesi","Pazar"))</f>
        <v/>
      </c>
    </row>
    <row r="3553" ht="10.5" customHeight="1" s="113">
      <c r="A3553" s="152" t="n">
        <v>45556</v>
      </c>
      <c r="B3553" s="153">
        <f>IF(A3553="","",YEAR(A3553))</f>
        <v/>
      </c>
      <c r="C3553" s="153">
        <f>IF(A3553="","",MONTH(A3553))</f>
        <v/>
      </c>
      <c r="D3553" s="153">
        <f>IF(A3553="","",CHOOSE(MONTH(A3553),"Ocak","Şubat","Mart","Nisan","Mayıs","Haziran","Temmuz","Ağustos","Eylül","Ekim","Kasım","Aralık"))</f>
        <v/>
      </c>
      <c r="E3553" s="153">
        <f>IF(A3553="","",ROUNDUP(MONTH(A3553)/3,0))</f>
        <v/>
      </c>
      <c r="F3553" s="153">
        <f>IF(A3553="","",WEEKNUM(A3553,2))</f>
        <v/>
      </c>
      <c r="G3553" s="153">
        <f>IF(A3553="","",WEEKDAY(A3553,2))</f>
        <v/>
      </c>
      <c r="H3553" s="153">
        <f>IF(A3553="","",CHOOSE(WEEKDAY(A3553,2),"Pazartesi","Salı","Çarşamba","Perşembe","Cuma","Cumartesi","Pazar"))</f>
        <v/>
      </c>
    </row>
    <row r="3554" ht="10.5" customHeight="1" s="113">
      <c r="A3554" s="152" t="n">
        <v>45557</v>
      </c>
      <c r="B3554" s="153">
        <f>IF(A3554="","",YEAR(A3554))</f>
        <v/>
      </c>
      <c r="C3554" s="153">
        <f>IF(A3554="","",MONTH(A3554))</f>
        <v/>
      </c>
      <c r="D3554" s="153">
        <f>IF(A3554="","",CHOOSE(MONTH(A3554),"Ocak","Şubat","Mart","Nisan","Mayıs","Haziran","Temmuz","Ağustos","Eylül","Ekim","Kasım","Aralık"))</f>
        <v/>
      </c>
      <c r="E3554" s="153">
        <f>IF(A3554="","",ROUNDUP(MONTH(A3554)/3,0))</f>
        <v/>
      </c>
      <c r="F3554" s="153">
        <f>IF(A3554="","",WEEKNUM(A3554,2))</f>
        <v/>
      </c>
      <c r="G3554" s="153">
        <f>IF(A3554="","",WEEKDAY(A3554,2))</f>
        <v/>
      </c>
      <c r="H3554" s="153">
        <f>IF(A3554="","",CHOOSE(WEEKDAY(A3554,2),"Pazartesi","Salı","Çarşamba","Perşembe","Cuma","Cumartesi","Pazar"))</f>
        <v/>
      </c>
    </row>
    <row r="3555" ht="10.5" customHeight="1" s="113">
      <c r="A3555" s="152" t="n">
        <v>45558</v>
      </c>
      <c r="B3555" s="153">
        <f>IF(A3555="","",YEAR(A3555))</f>
        <v/>
      </c>
      <c r="C3555" s="153">
        <f>IF(A3555="","",MONTH(A3555))</f>
        <v/>
      </c>
      <c r="D3555" s="153">
        <f>IF(A3555="","",CHOOSE(MONTH(A3555),"Ocak","Şubat","Mart","Nisan","Mayıs","Haziran","Temmuz","Ağustos","Eylül","Ekim","Kasım","Aralık"))</f>
        <v/>
      </c>
      <c r="E3555" s="153">
        <f>IF(A3555="","",ROUNDUP(MONTH(A3555)/3,0))</f>
        <v/>
      </c>
      <c r="F3555" s="153">
        <f>IF(A3555="","",WEEKNUM(A3555,2))</f>
        <v/>
      </c>
      <c r="G3555" s="153">
        <f>IF(A3555="","",WEEKDAY(A3555,2))</f>
        <v/>
      </c>
      <c r="H3555" s="153">
        <f>IF(A3555="","",CHOOSE(WEEKDAY(A3555,2),"Pazartesi","Salı","Çarşamba","Perşembe","Cuma","Cumartesi","Pazar"))</f>
        <v/>
      </c>
    </row>
    <row r="3556" ht="10.5" customHeight="1" s="113">
      <c r="A3556" s="152" t="n">
        <v>45559</v>
      </c>
      <c r="B3556" s="153">
        <f>IF(A3556="","",YEAR(A3556))</f>
        <v/>
      </c>
      <c r="C3556" s="153">
        <f>IF(A3556="","",MONTH(A3556))</f>
        <v/>
      </c>
      <c r="D3556" s="153">
        <f>IF(A3556="","",CHOOSE(MONTH(A3556),"Ocak","Şubat","Mart","Nisan","Mayıs","Haziran","Temmuz","Ağustos","Eylül","Ekim","Kasım","Aralık"))</f>
        <v/>
      </c>
      <c r="E3556" s="153">
        <f>IF(A3556="","",ROUNDUP(MONTH(A3556)/3,0))</f>
        <v/>
      </c>
      <c r="F3556" s="153">
        <f>IF(A3556="","",WEEKNUM(A3556,2))</f>
        <v/>
      </c>
      <c r="G3556" s="153">
        <f>IF(A3556="","",WEEKDAY(A3556,2))</f>
        <v/>
      </c>
      <c r="H3556" s="153">
        <f>IF(A3556="","",CHOOSE(WEEKDAY(A3556,2),"Pazartesi","Salı","Çarşamba","Perşembe","Cuma","Cumartesi","Pazar"))</f>
        <v/>
      </c>
    </row>
    <row r="3557" ht="10.5" customHeight="1" s="113">
      <c r="A3557" s="152" t="n">
        <v>45560</v>
      </c>
      <c r="B3557" s="153">
        <f>IF(A3557="","",YEAR(A3557))</f>
        <v/>
      </c>
      <c r="C3557" s="153">
        <f>IF(A3557="","",MONTH(A3557))</f>
        <v/>
      </c>
      <c r="D3557" s="153">
        <f>IF(A3557="","",CHOOSE(MONTH(A3557),"Ocak","Şubat","Mart","Nisan","Mayıs","Haziran","Temmuz","Ağustos","Eylül","Ekim","Kasım","Aralık"))</f>
        <v/>
      </c>
      <c r="E3557" s="153">
        <f>IF(A3557="","",ROUNDUP(MONTH(A3557)/3,0))</f>
        <v/>
      </c>
      <c r="F3557" s="153">
        <f>IF(A3557="","",WEEKNUM(A3557,2))</f>
        <v/>
      </c>
      <c r="G3557" s="153">
        <f>IF(A3557="","",WEEKDAY(A3557,2))</f>
        <v/>
      </c>
      <c r="H3557" s="153">
        <f>IF(A3557="","",CHOOSE(WEEKDAY(A3557,2),"Pazartesi","Salı","Çarşamba","Perşembe","Cuma","Cumartesi","Pazar"))</f>
        <v/>
      </c>
    </row>
    <row r="3558" ht="10.5" customHeight="1" s="113">
      <c r="A3558" s="152" t="n">
        <v>45561</v>
      </c>
      <c r="B3558" s="153">
        <f>IF(A3558="","",YEAR(A3558))</f>
        <v/>
      </c>
      <c r="C3558" s="153">
        <f>IF(A3558="","",MONTH(A3558))</f>
        <v/>
      </c>
      <c r="D3558" s="153">
        <f>IF(A3558="","",CHOOSE(MONTH(A3558),"Ocak","Şubat","Mart","Nisan","Mayıs","Haziran","Temmuz","Ağustos","Eylül","Ekim","Kasım","Aralık"))</f>
        <v/>
      </c>
      <c r="E3558" s="153">
        <f>IF(A3558="","",ROUNDUP(MONTH(A3558)/3,0))</f>
        <v/>
      </c>
      <c r="F3558" s="153">
        <f>IF(A3558="","",WEEKNUM(A3558,2))</f>
        <v/>
      </c>
      <c r="G3558" s="153">
        <f>IF(A3558="","",WEEKDAY(A3558,2))</f>
        <v/>
      </c>
      <c r="H3558" s="153">
        <f>IF(A3558="","",CHOOSE(WEEKDAY(A3558,2),"Pazartesi","Salı","Çarşamba","Perşembe","Cuma","Cumartesi","Pazar"))</f>
        <v/>
      </c>
    </row>
    <row r="3559" ht="10.5" customHeight="1" s="113">
      <c r="A3559" s="152" t="n">
        <v>45562</v>
      </c>
      <c r="B3559" s="153">
        <f>IF(A3559="","",YEAR(A3559))</f>
        <v/>
      </c>
      <c r="C3559" s="153">
        <f>IF(A3559="","",MONTH(A3559))</f>
        <v/>
      </c>
      <c r="D3559" s="153">
        <f>IF(A3559="","",CHOOSE(MONTH(A3559),"Ocak","Şubat","Mart","Nisan","Mayıs","Haziran","Temmuz","Ağustos","Eylül","Ekim","Kasım","Aralık"))</f>
        <v/>
      </c>
      <c r="E3559" s="153">
        <f>IF(A3559="","",ROUNDUP(MONTH(A3559)/3,0))</f>
        <v/>
      </c>
      <c r="F3559" s="153">
        <f>IF(A3559="","",WEEKNUM(A3559,2))</f>
        <v/>
      </c>
      <c r="G3559" s="153">
        <f>IF(A3559="","",WEEKDAY(A3559,2))</f>
        <v/>
      </c>
      <c r="H3559" s="153">
        <f>IF(A3559="","",CHOOSE(WEEKDAY(A3559,2),"Pazartesi","Salı","Çarşamba","Perşembe","Cuma","Cumartesi","Pazar"))</f>
        <v/>
      </c>
    </row>
    <row r="3560" ht="10.5" customHeight="1" s="113">
      <c r="A3560" s="152" t="n">
        <v>45563</v>
      </c>
      <c r="B3560" s="153">
        <f>IF(A3560="","",YEAR(A3560))</f>
        <v/>
      </c>
      <c r="C3560" s="153">
        <f>IF(A3560="","",MONTH(A3560))</f>
        <v/>
      </c>
      <c r="D3560" s="153">
        <f>IF(A3560="","",CHOOSE(MONTH(A3560),"Ocak","Şubat","Mart","Nisan","Mayıs","Haziran","Temmuz","Ağustos","Eylül","Ekim","Kasım","Aralık"))</f>
        <v/>
      </c>
      <c r="E3560" s="153">
        <f>IF(A3560="","",ROUNDUP(MONTH(A3560)/3,0))</f>
        <v/>
      </c>
      <c r="F3560" s="153">
        <f>IF(A3560="","",WEEKNUM(A3560,2))</f>
        <v/>
      </c>
      <c r="G3560" s="153">
        <f>IF(A3560="","",WEEKDAY(A3560,2))</f>
        <v/>
      </c>
      <c r="H3560" s="153">
        <f>IF(A3560="","",CHOOSE(WEEKDAY(A3560,2),"Pazartesi","Salı","Çarşamba","Perşembe","Cuma","Cumartesi","Pazar"))</f>
        <v/>
      </c>
    </row>
    <row r="3561" ht="10.5" customHeight="1" s="113">
      <c r="A3561" s="152" t="n">
        <v>45564</v>
      </c>
      <c r="B3561" s="153">
        <f>IF(A3561="","",YEAR(A3561))</f>
        <v/>
      </c>
      <c r="C3561" s="153">
        <f>IF(A3561="","",MONTH(A3561))</f>
        <v/>
      </c>
      <c r="D3561" s="153">
        <f>IF(A3561="","",CHOOSE(MONTH(A3561),"Ocak","Şubat","Mart","Nisan","Mayıs","Haziran","Temmuz","Ağustos","Eylül","Ekim","Kasım","Aralık"))</f>
        <v/>
      </c>
      <c r="E3561" s="153">
        <f>IF(A3561="","",ROUNDUP(MONTH(A3561)/3,0))</f>
        <v/>
      </c>
      <c r="F3561" s="153">
        <f>IF(A3561="","",WEEKNUM(A3561,2))</f>
        <v/>
      </c>
      <c r="G3561" s="153">
        <f>IF(A3561="","",WEEKDAY(A3561,2))</f>
        <v/>
      </c>
      <c r="H3561" s="153">
        <f>IF(A3561="","",CHOOSE(WEEKDAY(A3561,2),"Pazartesi","Salı","Çarşamba","Perşembe","Cuma","Cumartesi","Pazar"))</f>
        <v/>
      </c>
    </row>
    <row r="3562" ht="10.5" customHeight="1" s="113">
      <c r="A3562" s="152" t="n">
        <v>45565</v>
      </c>
      <c r="B3562" s="153">
        <f>IF(A3562="","",YEAR(A3562))</f>
        <v/>
      </c>
      <c r="C3562" s="153">
        <f>IF(A3562="","",MONTH(A3562))</f>
        <v/>
      </c>
      <c r="D3562" s="153">
        <f>IF(A3562="","",CHOOSE(MONTH(A3562),"Ocak","Şubat","Mart","Nisan","Mayıs","Haziran","Temmuz","Ağustos","Eylül","Ekim","Kasım","Aralık"))</f>
        <v/>
      </c>
      <c r="E3562" s="153">
        <f>IF(A3562="","",ROUNDUP(MONTH(A3562)/3,0))</f>
        <v/>
      </c>
      <c r="F3562" s="153">
        <f>IF(A3562="","",WEEKNUM(A3562,2))</f>
        <v/>
      </c>
      <c r="G3562" s="153">
        <f>IF(A3562="","",WEEKDAY(A3562,2))</f>
        <v/>
      </c>
      <c r="H3562" s="153">
        <f>IF(A3562="","",CHOOSE(WEEKDAY(A3562,2),"Pazartesi","Salı","Çarşamba","Perşembe","Cuma","Cumartesi","Pazar"))</f>
        <v/>
      </c>
    </row>
    <row r="3563" ht="10.5" customHeight="1" s="113">
      <c r="A3563" s="152" t="n">
        <v>45566</v>
      </c>
      <c r="B3563" s="153">
        <f>IF(A3563="","",YEAR(A3563))</f>
        <v/>
      </c>
      <c r="C3563" s="153">
        <f>IF(A3563="","",MONTH(A3563))</f>
        <v/>
      </c>
      <c r="D3563" s="153">
        <f>IF(A3563="","",CHOOSE(MONTH(A3563),"Ocak","Şubat","Mart","Nisan","Mayıs","Haziran","Temmuz","Ağustos","Eylül","Ekim","Kasım","Aralık"))</f>
        <v/>
      </c>
      <c r="E3563" s="153">
        <f>IF(A3563="","",ROUNDUP(MONTH(A3563)/3,0))</f>
        <v/>
      </c>
      <c r="F3563" s="153">
        <f>IF(A3563="","",WEEKNUM(A3563,2))</f>
        <v/>
      </c>
      <c r="G3563" s="153">
        <f>IF(A3563="","",WEEKDAY(A3563,2))</f>
        <v/>
      </c>
      <c r="H3563" s="153">
        <f>IF(A3563="","",CHOOSE(WEEKDAY(A3563,2),"Pazartesi","Salı","Çarşamba","Perşembe","Cuma","Cumartesi","Pazar"))</f>
        <v/>
      </c>
    </row>
    <row r="3564" ht="10.5" customHeight="1" s="113">
      <c r="A3564" s="152" t="n">
        <v>45567</v>
      </c>
      <c r="B3564" s="153">
        <f>IF(A3564="","",YEAR(A3564))</f>
        <v/>
      </c>
      <c r="C3564" s="153">
        <f>IF(A3564="","",MONTH(A3564))</f>
        <v/>
      </c>
      <c r="D3564" s="153">
        <f>IF(A3564="","",CHOOSE(MONTH(A3564),"Ocak","Şubat","Mart","Nisan","Mayıs","Haziran","Temmuz","Ağustos","Eylül","Ekim","Kasım","Aralık"))</f>
        <v/>
      </c>
      <c r="E3564" s="153">
        <f>IF(A3564="","",ROUNDUP(MONTH(A3564)/3,0))</f>
        <v/>
      </c>
      <c r="F3564" s="153">
        <f>IF(A3564="","",WEEKNUM(A3564,2))</f>
        <v/>
      </c>
      <c r="G3564" s="153">
        <f>IF(A3564="","",WEEKDAY(A3564,2))</f>
        <v/>
      </c>
      <c r="H3564" s="153">
        <f>IF(A3564="","",CHOOSE(WEEKDAY(A3564,2),"Pazartesi","Salı","Çarşamba","Perşembe","Cuma","Cumartesi","Pazar"))</f>
        <v/>
      </c>
    </row>
    <row r="3565" ht="10.5" customHeight="1" s="113">
      <c r="A3565" s="152" t="n">
        <v>45568</v>
      </c>
      <c r="B3565" s="153">
        <f>IF(A3565="","",YEAR(A3565))</f>
        <v/>
      </c>
      <c r="C3565" s="153">
        <f>IF(A3565="","",MONTH(A3565))</f>
        <v/>
      </c>
      <c r="D3565" s="153">
        <f>IF(A3565="","",CHOOSE(MONTH(A3565),"Ocak","Şubat","Mart","Nisan","Mayıs","Haziran","Temmuz","Ağustos","Eylül","Ekim","Kasım","Aralık"))</f>
        <v/>
      </c>
      <c r="E3565" s="153">
        <f>IF(A3565="","",ROUNDUP(MONTH(A3565)/3,0))</f>
        <v/>
      </c>
      <c r="F3565" s="153">
        <f>IF(A3565="","",WEEKNUM(A3565,2))</f>
        <v/>
      </c>
      <c r="G3565" s="153">
        <f>IF(A3565="","",WEEKDAY(A3565,2))</f>
        <v/>
      </c>
      <c r="H3565" s="153">
        <f>IF(A3565="","",CHOOSE(WEEKDAY(A3565,2),"Pazartesi","Salı","Çarşamba","Perşembe","Cuma","Cumartesi","Pazar"))</f>
        <v/>
      </c>
    </row>
    <row r="3566" ht="10.5" customHeight="1" s="113">
      <c r="A3566" s="152" t="n">
        <v>45569</v>
      </c>
      <c r="B3566" s="153">
        <f>IF(A3566="","",YEAR(A3566))</f>
        <v/>
      </c>
      <c r="C3566" s="153">
        <f>IF(A3566="","",MONTH(A3566))</f>
        <v/>
      </c>
      <c r="D3566" s="153">
        <f>IF(A3566="","",CHOOSE(MONTH(A3566),"Ocak","Şubat","Mart","Nisan","Mayıs","Haziran","Temmuz","Ağustos","Eylül","Ekim","Kasım","Aralık"))</f>
        <v/>
      </c>
      <c r="E3566" s="153">
        <f>IF(A3566="","",ROUNDUP(MONTH(A3566)/3,0))</f>
        <v/>
      </c>
      <c r="F3566" s="153">
        <f>IF(A3566="","",WEEKNUM(A3566,2))</f>
        <v/>
      </c>
      <c r="G3566" s="153">
        <f>IF(A3566="","",WEEKDAY(A3566,2))</f>
        <v/>
      </c>
      <c r="H3566" s="153">
        <f>IF(A3566="","",CHOOSE(WEEKDAY(A3566,2),"Pazartesi","Salı","Çarşamba","Perşembe","Cuma","Cumartesi","Pazar"))</f>
        <v/>
      </c>
    </row>
    <row r="3567" ht="10.5" customHeight="1" s="113">
      <c r="A3567" s="152" t="n">
        <v>45570</v>
      </c>
      <c r="B3567" s="153">
        <f>IF(A3567="","",YEAR(A3567))</f>
        <v/>
      </c>
      <c r="C3567" s="153">
        <f>IF(A3567="","",MONTH(A3567))</f>
        <v/>
      </c>
      <c r="D3567" s="153">
        <f>IF(A3567="","",CHOOSE(MONTH(A3567),"Ocak","Şubat","Mart","Nisan","Mayıs","Haziran","Temmuz","Ağustos","Eylül","Ekim","Kasım","Aralık"))</f>
        <v/>
      </c>
      <c r="E3567" s="153">
        <f>IF(A3567="","",ROUNDUP(MONTH(A3567)/3,0))</f>
        <v/>
      </c>
      <c r="F3567" s="153">
        <f>IF(A3567="","",WEEKNUM(A3567,2))</f>
        <v/>
      </c>
      <c r="G3567" s="153">
        <f>IF(A3567="","",WEEKDAY(A3567,2))</f>
        <v/>
      </c>
      <c r="H3567" s="153">
        <f>IF(A3567="","",CHOOSE(WEEKDAY(A3567,2),"Pazartesi","Salı","Çarşamba","Perşembe","Cuma","Cumartesi","Pazar"))</f>
        <v/>
      </c>
    </row>
    <row r="3568" ht="10.5" customHeight="1" s="113">
      <c r="A3568" s="152" t="n">
        <v>45571</v>
      </c>
      <c r="B3568" s="153">
        <f>IF(A3568="","",YEAR(A3568))</f>
        <v/>
      </c>
      <c r="C3568" s="153">
        <f>IF(A3568="","",MONTH(A3568))</f>
        <v/>
      </c>
      <c r="D3568" s="153">
        <f>IF(A3568="","",CHOOSE(MONTH(A3568),"Ocak","Şubat","Mart","Nisan","Mayıs","Haziran","Temmuz","Ağustos","Eylül","Ekim","Kasım","Aralık"))</f>
        <v/>
      </c>
      <c r="E3568" s="153">
        <f>IF(A3568="","",ROUNDUP(MONTH(A3568)/3,0))</f>
        <v/>
      </c>
      <c r="F3568" s="153">
        <f>IF(A3568="","",WEEKNUM(A3568,2))</f>
        <v/>
      </c>
      <c r="G3568" s="153">
        <f>IF(A3568="","",WEEKDAY(A3568,2))</f>
        <v/>
      </c>
      <c r="H3568" s="153">
        <f>IF(A3568="","",CHOOSE(WEEKDAY(A3568,2),"Pazartesi","Salı","Çarşamba","Perşembe","Cuma","Cumartesi","Pazar"))</f>
        <v/>
      </c>
    </row>
    <row r="3569" ht="10.5" customHeight="1" s="113">
      <c r="A3569" s="152" t="n">
        <v>45572</v>
      </c>
      <c r="B3569" s="153">
        <f>IF(A3569="","",YEAR(A3569))</f>
        <v/>
      </c>
      <c r="C3569" s="153">
        <f>IF(A3569="","",MONTH(A3569))</f>
        <v/>
      </c>
      <c r="D3569" s="153">
        <f>IF(A3569="","",CHOOSE(MONTH(A3569),"Ocak","Şubat","Mart","Nisan","Mayıs","Haziran","Temmuz","Ağustos","Eylül","Ekim","Kasım","Aralık"))</f>
        <v/>
      </c>
      <c r="E3569" s="153">
        <f>IF(A3569="","",ROUNDUP(MONTH(A3569)/3,0))</f>
        <v/>
      </c>
      <c r="F3569" s="153">
        <f>IF(A3569="","",WEEKNUM(A3569,2))</f>
        <v/>
      </c>
      <c r="G3569" s="153">
        <f>IF(A3569="","",WEEKDAY(A3569,2))</f>
        <v/>
      </c>
      <c r="H3569" s="153">
        <f>IF(A3569="","",CHOOSE(WEEKDAY(A3569,2),"Pazartesi","Salı","Çarşamba","Perşembe","Cuma","Cumartesi","Pazar"))</f>
        <v/>
      </c>
    </row>
    <row r="3570" ht="10.5" customHeight="1" s="113">
      <c r="A3570" s="152" t="n">
        <v>45573</v>
      </c>
      <c r="B3570" s="153">
        <f>IF(A3570="","",YEAR(A3570))</f>
        <v/>
      </c>
      <c r="C3570" s="153">
        <f>IF(A3570="","",MONTH(A3570))</f>
        <v/>
      </c>
      <c r="D3570" s="153">
        <f>IF(A3570="","",CHOOSE(MONTH(A3570),"Ocak","Şubat","Mart","Nisan","Mayıs","Haziran","Temmuz","Ağustos","Eylül","Ekim","Kasım","Aralık"))</f>
        <v/>
      </c>
      <c r="E3570" s="153">
        <f>IF(A3570="","",ROUNDUP(MONTH(A3570)/3,0))</f>
        <v/>
      </c>
      <c r="F3570" s="153">
        <f>IF(A3570="","",WEEKNUM(A3570,2))</f>
        <v/>
      </c>
      <c r="G3570" s="153">
        <f>IF(A3570="","",WEEKDAY(A3570,2))</f>
        <v/>
      </c>
      <c r="H3570" s="153">
        <f>IF(A3570="","",CHOOSE(WEEKDAY(A3570,2),"Pazartesi","Salı","Çarşamba","Perşembe","Cuma","Cumartesi","Pazar"))</f>
        <v/>
      </c>
    </row>
    <row r="3571" ht="10.5" customHeight="1" s="113">
      <c r="A3571" s="152" t="n">
        <v>45574</v>
      </c>
      <c r="B3571" s="153">
        <f>IF(A3571="","",YEAR(A3571))</f>
        <v/>
      </c>
      <c r="C3571" s="153">
        <f>IF(A3571="","",MONTH(A3571))</f>
        <v/>
      </c>
      <c r="D3571" s="153">
        <f>IF(A3571="","",CHOOSE(MONTH(A3571),"Ocak","Şubat","Mart","Nisan","Mayıs","Haziran","Temmuz","Ağustos","Eylül","Ekim","Kasım","Aralık"))</f>
        <v/>
      </c>
      <c r="E3571" s="153">
        <f>IF(A3571="","",ROUNDUP(MONTH(A3571)/3,0))</f>
        <v/>
      </c>
      <c r="F3571" s="153">
        <f>IF(A3571="","",WEEKNUM(A3571,2))</f>
        <v/>
      </c>
      <c r="G3571" s="153">
        <f>IF(A3571="","",WEEKDAY(A3571,2))</f>
        <v/>
      </c>
      <c r="H3571" s="153">
        <f>IF(A3571="","",CHOOSE(WEEKDAY(A3571,2),"Pazartesi","Salı","Çarşamba","Perşembe","Cuma","Cumartesi","Pazar"))</f>
        <v/>
      </c>
    </row>
    <row r="3572" ht="10.5" customHeight="1" s="113">
      <c r="A3572" s="152" t="n">
        <v>45575</v>
      </c>
      <c r="B3572" s="153">
        <f>IF(A3572="","",YEAR(A3572))</f>
        <v/>
      </c>
      <c r="C3572" s="153">
        <f>IF(A3572="","",MONTH(A3572))</f>
        <v/>
      </c>
      <c r="D3572" s="153">
        <f>IF(A3572="","",CHOOSE(MONTH(A3572),"Ocak","Şubat","Mart","Nisan","Mayıs","Haziran","Temmuz","Ağustos","Eylül","Ekim","Kasım","Aralık"))</f>
        <v/>
      </c>
      <c r="E3572" s="153">
        <f>IF(A3572="","",ROUNDUP(MONTH(A3572)/3,0))</f>
        <v/>
      </c>
      <c r="F3572" s="153">
        <f>IF(A3572="","",WEEKNUM(A3572,2))</f>
        <v/>
      </c>
      <c r="G3572" s="153">
        <f>IF(A3572="","",WEEKDAY(A3572,2))</f>
        <v/>
      </c>
      <c r="H3572" s="153">
        <f>IF(A3572="","",CHOOSE(WEEKDAY(A3572,2),"Pazartesi","Salı","Çarşamba","Perşembe","Cuma","Cumartesi","Pazar"))</f>
        <v/>
      </c>
    </row>
    <row r="3573" ht="10.5" customHeight="1" s="113">
      <c r="A3573" s="152" t="n">
        <v>45576</v>
      </c>
      <c r="B3573" s="153">
        <f>IF(A3573="","",YEAR(A3573))</f>
        <v/>
      </c>
      <c r="C3573" s="153">
        <f>IF(A3573="","",MONTH(A3573))</f>
        <v/>
      </c>
      <c r="D3573" s="153">
        <f>IF(A3573="","",CHOOSE(MONTH(A3573),"Ocak","Şubat","Mart","Nisan","Mayıs","Haziran","Temmuz","Ağustos","Eylül","Ekim","Kasım","Aralık"))</f>
        <v/>
      </c>
      <c r="E3573" s="153">
        <f>IF(A3573="","",ROUNDUP(MONTH(A3573)/3,0))</f>
        <v/>
      </c>
      <c r="F3573" s="153">
        <f>IF(A3573="","",WEEKNUM(A3573,2))</f>
        <v/>
      </c>
      <c r="G3573" s="153">
        <f>IF(A3573="","",WEEKDAY(A3573,2))</f>
        <v/>
      </c>
      <c r="H3573" s="153">
        <f>IF(A3573="","",CHOOSE(WEEKDAY(A3573,2),"Pazartesi","Salı","Çarşamba","Perşembe","Cuma","Cumartesi","Pazar"))</f>
        <v/>
      </c>
    </row>
    <row r="3574" ht="10.5" customHeight="1" s="113">
      <c r="A3574" s="152" t="n">
        <v>45577</v>
      </c>
      <c r="B3574" s="153">
        <f>IF(A3574="","",YEAR(A3574))</f>
        <v/>
      </c>
      <c r="C3574" s="153">
        <f>IF(A3574="","",MONTH(A3574))</f>
        <v/>
      </c>
      <c r="D3574" s="153">
        <f>IF(A3574="","",CHOOSE(MONTH(A3574),"Ocak","Şubat","Mart","Nisan","Mayıs","Haziran","Temmuz","Ağustos","Eylül","Ekim","Kasım","Aralık"))</f>
        <v/>
      </c>
      <c r="E3574" s="153">
        <f>IF(A3574="","",ROUNDUP(MONTH(A3574)/3,0))</f>
        <v/>
      </c>
      <c r="F3574" s="153">
        <f>IF(A3574="","",WEEKNUM(A3574,2))</f>
        <v/>
      </c>
      <c r="G3574" s="153">
        <f>IF(A3574="","",WEEKDAY(A3574,2))</f>
        <v/>
      </c>
      <c r="H3574" s="153">
        <f>IF(A3574="","",CHOOSE(WEEKDAY(A3574,2),"Pazartesi","Salı","Çarşamba","Perşembe","Cuma","Cumartesi","Pazar"))</f>
        <v/>
      </c>
    </row>
    <row r="3575" ht="10.5" customHeight="1" s="113">
      <c r="A3575" s="152" t="n">
        <v>45578</v>
      </c>
      <c r="B3575" s="153">
        <f>IF(A3575="","",YEAR(A3575))</f>
        <v/>
      </c>
      <c r="C3575" s="153">
        <f>IF(A3575="","",MONTH(A3575))</f>
        <v/>
      </c>
      <c r="D3575" s="153">
        <f>IF(A3575="","",CHOOSE(MONTH(A3575),"Ocak","Şubat","Mart","Nisan","Mayıs","Haziran","Temmuz","Ağustos","Eylül","Ekim","Kasım","Aralık"))</f>
        <v/>
      </c>
      <c r="E3575" s="153">
        <f>IF(A3575="","",ROUNDUP(MONTH(A3575)/3,0))</f>
        <v/>
      </c>
      <c r="F3575" s="153">
        <f>IF(A3575="","",WEEKNUM(A3575,2))</f>
        <v/>
      </c>
      <c r="G3575" s="153">
        <f>IF(A3575="","",WEEKDAY(A3575,2))</f>
        <v/>
      </c>
      <c r="H3575" s="153">
        <f>IF(A3575="","",CHOOSE(WEEKDAY(A3575,2),"Pazartesi","Salı","Çarşamba","Perşembe","Cuma","Cumartesi","Pazar"))</f>
        <v/>
      </c>
    </row>
    <row r="3576" ht="10.5" customHeight="1" s="113">
      <c r="A3576" s="152" t="n">
        <v>45579</v>
      </c>
      <c r="B3576" s="153">
        <f>IF(A3576="","",YEAR(A3576))</f>
        <v/>
      </c>
      <c r="C3576" s="153">
        <f>IF(A3576="","",MONTH(A3576))</f>
        <v/>
      </c>
      <c r="D3576" s="153">
        <f>IF(A3576="","",CHOOSE(MONTH(A3576),"Ocak","Şubat","Mart","Nisan","Mayıs","Haziran","Temmuz","Ağustos","Eylül","Ekim","Kasım","Aralık"))</f>
        <v/>
      </c>
      <c r="E3576" s="153">
        <f>IF(A3576="","",ROUNDUP(MONTH(A3576)/3,0))</f>
        <v/>
      </c>
      <c r="F3576" s="153">
        <f>IF(A3576="","",WEEKNUM(A3576,2))</f>
        <v/>
      </c>
      <c r="G3576" s="153">
        <f>IF(A3576="","",WEEKDAY(A3576,2))</f>
        <v/>
      </c>
      <c r="H3576" s="153">
        <f>IF(A3576="","",CHOOSE(WEEKDAY(A3576,2),"Pazartesi","Salı","Çarşamba","Perşembe","Cuma","Cumartesi","Pazar"))</f>
        <v/>
      </c>
    </row>
    <row r="3577" ht="10.5" customHeight="1" s="113">
      <c r="A3577" s="152" t="n">
        <v>45580</v>
      </c>
      <c r="B3577" s="153">
        <f>IF(A3577="","",YEAR(A3577))</f>
        <v/>
      </c>
      <c r="C3577" s="153">
        <f>IF(A3577="","",MONTH(A3577))</f>
        <v/>
      </c>
      <c r="D3577" s="153">
        <f>IF(A3577="","",CHOOSE(MONTH(A3577),"Ocak","Şubat","Mart","Nisan","Mayıs","Haziran","Temmuz","Ağustos","Eylül","Ekim","Kasım","Aralık"))</f>
        <v/>
      </c>
      <c r="E3577" s="153">
        <f>IF(A3577="","",ROUNDUP(MONTH(A3577)/3,0))</f>
        <v/>
      </c>
      <c r="F3577" s="153">
        <f>IF(A3577="","",WEEKNUM(A3577,2))</f>
        <v/>
      </c>
      <c r="G3577" s="153">
        <f>IF(A3577="","",WEEKDAY(A3577,2))</f>
        <v/>
      </c>
      <c r="H3577" s="153">
        <f>IF(A3577="","",CHOOSE(WEEKDAY(A3577,2),"Pazartesi","Salı","Çarşamba","Perşembe","Cuma","Cumartesi","Pazar"))</f>
        <v/>
      </c>
    </row>
    <row r="3578" ht="10.5" customHeight="1" s="113">
      <c r="A3578" s="152" t="n">
        <v>45581</v>
      </c>
      <c r="B3578" s="153">
        <f>IF(A3578="","",YEAR(A3578))</f>
        <v/>
      </c>
      <c r="C3578" s="153">
        <f>IF(A3578="","",MONTH(A3578))</f>
        <v/>
      </c>
      <c r="D3578" s="153">
        <f>IF(A3578="","",CHOOSE(MONTH(A3578),"Ocak","Şubat","Mart","Nisan","Mayıs","Haziran","Temmuz","Ağustos","Eylül","Ekim","Kasım","Aralık"))</f>
        <v/>
      </c>
      <c r="E3578" s="153">
        <f>IF(A3578="","",ROUNDUP(MONTH(A3578)/3,0))</f>
        <v/>
      </c>
      <c r="F3578" s="153">
        <f>IF(A3578="","",WEEKNUM(A3578,2))</f>
        <v/>
      </c>
      <c r="G3578" s="153">
        <f>IF(A3578="","",WEEKDAY(A3578,2))</f>
        <v/>
      </c>
      <c r="H3578" s="153">
        <f>IF(A3578="","",CHOOSE(WEEKDAY(A3578,2),"Pazartesi","Salı","Çarşamba","Perşembe","Cuma","Cumartesi","Pazar"))</f>
        <v/>
      </c>
    </row>
    <row r="3579" ht="10.5" customHeight="1" s="113">
      <c r="A3579" s="152" t="n">
        <v>45582</v>
      </c>
      <c r="B3579" s="153">
        <f>IF(A3579="","",YEAR(A3579))</f>
        <v/>
      </c>
      <c r="C3579" s="153">
        <f>IF(A3579="","",MONTH(A3579))</f>
        <v/>
      </c>
      <c r="D3579" s="153">
        <f>IF(A3579="","",CHOOSE(MONTH(A3579),"Ocak","Şubat","Mart","Nisan","Mayıs","Haziran","Temmuz","Ağustos","Eylül","Ekim","Kasım","Aralık"))</f>
        <v/>
      </c>
      <c r="E3579" s="153">
        <f>IF(A3579="","",ROUNDUP(MONTH(A3579)/3,0))</f>
        <v/>
      </c>
      <c r="F3579" s="153">
        <f>IF(A3579="","",WEEKNUM(A3579,2))</f>
        <v/>
      </c>
      <c r="G3579" s="153">
        <f>IF(A3579="","",WEEKDAY(A3579,2))</f>
        <v/>
      </c>
      <c r="H3579" s="153">
        <f>IF(A3579="","",CHOOSE(WEEKDAY(A3579,2),"Pazartesi","Salı","Çarşamba","Perşembe","Cuma","Cumartesi","Pazar"))</f>
        <v/>
      </c>
    </row>
    <row r="3580" ht="10.5" customHeight="1" s="113">
      <c r="A3580" s="152" t="n">
        <v>45583</v>
      </c>
      <c r="B3580" s="153">
        <f>IF(A3580="","",YEAR(A3580))</f>
        <v/>
      </c>
      <c r="C3580" s="153">
        <f>IF(A3580="","",MONTH(A3580))</f>
        <v/>
      </c>
      <c r="D3580" s="153">
        <f>IF(A3580="","",CHOOSE(MONTH(A3580),"Ocak","Şubat","Mart","Nisan","Mayıs","Haziran","Temmuz","Ağustos","Eylül","Ekim","Kasım","Aralık"))</f>
        <v/>
      </c>
      <c r="E3580" s="153">
        <f>IF(A3580="","",ROUNDUP(MONTH(A3580)/3,0))</f>
        <v/>
      </c>
      <c r="F3580" s="153">
        <f>IF(A3580="","",WEEKNUM(A3580,2))</f>
        <v/>
      </c>
      <c r="G3580" s="153">
        <f>IF(A3580="","",WEEKDAY(A3580,2))</f>
        <v/>
      </c>
      <c r="H3580" s="153">
        <f>IF(A3580="","",CHOOSE(WEEKDAY(A3580,2),"Pazartesi","Salı","Çarşamba","Perşembe","Cuma","Cumartesi","Pazar"))</f>
        <v/>
      </c>
    </row>
    <row r="3581" ht="10.5" customHeight="1" s="113">
      <c r="A3581" s="152" t="n">
        <v>45584</v>
      </c>
      <c r="B3581" s="153">
        <f>IF(A3581="","",YEAR(A3581))</f>
        <v/>
      </c>
      <c r="C3581" s="153">
        <f>IF(A3581="","",MONTH(A3581))</f>
        <v/>
      </c>
      <c r="D3581" s="153">
        <f>IF(A3581="","",CHOOSE(MONTH(A3581),"Ocak","Şubat","Mart","Nisan","Mayıs","Haziran","Temmuz","Ağustos","Eylül","Ekim","Kasım","Aralık"))</f>
        <v/>
      </c>
      <c r="E3581" s="153">
        <f>IF(A3581="","",ROUNDUP(MONTH(A3581)/3,0))</f>
        <v/>
      </c>
      <c r="F3581" s="153">
        <f>IF(A3581="","",WEEKNUM(A3581,2))</f>
        <v/>
      </c>
      <c r="G3581" s="153">
        <f>IF(A3581="","",WEEKDAY(A3581,2))</f>
        <v/>
      </c>
      <c r="H3581" s="153">
        <f>IF(A3581="","",CHOOSE(WEEKDAY(A3581,2),"Pazartesi","Salı","Çarşamba","Perşembe","Cuma","Cumartesi","Pazar"))</f>
        <v/>
      </c>
    </row>
    <row r="3582" ht="10.5" customHeight="1" s="113">
      <c r="A3582" s="152" t="n">
        <v>45585</v>
      </c>
      <c r="B3582" s="153">
        <f>IF(A3582="","",YEAR(A3582))</f>
        <v/>
      </c>
      <c r="C3582" s="153">
        <f>IF(A3582="","",MONTH(A3582))</f>
        <v/>
      </c>
      <c r="D3582" s="153">
        <f>IF(A3582="","",CHOOSE(MONTH(A3582),"Ocak","Şubat","Mart","Nisan","Mayıs","Haziran","Temmuz","Ağustos","Eylül","Ekim","Kasım","Aralık"))</f>
        <v/>
      </c>
      <c r="E3582" s="153">
        <f>IF(A3582="","",ROUNDUP(MONTH(A3582)/3,0))</f>
        <v/>
      </c>
      <c r="F3582" s="153">
        <f>IF(A3582="","",WEEKNUM(A3582,2))</f>
        <v/>
      </c>
      <c r="G3582" s="153">
        <f>IF(A3582="","",WEEKDAY(A3582,2))</f>
        <v/>
      </c>
      <c r="H3582" s="153">
        <f>IF(A3582="","",CHOOSE(WEEKDAY(A3582,2),"Pazartesi","Salı","Çarşamba","Perşembe","Cuma","Cumartesi","Pazar"))</f>
        <v/>
      </c>
    </row>
    <row r="3583" ht="10.5" customHeight="1" s="113">
      <c r="A3583" s="152" t="n">
        <v>45586</v>
      </c>
      <c r="B3583" s="153">
        <f>IF(A3583="","",YEAR(A3583))</f>
        <v/>
      </c>
      <c r="C3583" s="153">
        <f>IF(A3583="","",MONTH(A3583))</f>
        <v/>
      </c>
      <c r="D3583" s="153">
        <f>IF(A3583="","",CHOOSE(MONTH(A3583),"Ocak","Şubat","Mart","Nisan","Mayıs","Haziran","Temmuz","Ağustos","Eylül","Ekim","Kasım","Aralık"))</f>
        <v/>
      </c>
      <c r="E3583" s="153">
        <f>IF(A3583="","",ROUNDUP(MONTH(A3583)/3,0))</f>
        <v/>
      </c>
      <c r="F3583" s="153">
        <f>IF(A3583="","",WEEKNUM(A3583,2))</f>
        <v/>
      </c>
      <c r="G3583" s="153">
        <f>IF(A3583="","",WEEKDAY(A3583,2))</f>
        <v/>
      </c>
      <c r="H3583" s="153">
        <f>IF(A3583="","",CHOOSE(WEEKDAY(A3583,2),"Pazartesi","Salı","Çarşamba","Perşembe","Cuma","Cumartesi","Pazar"))</f>
        <v/>
      </c>
    </row>
    <row r="3584" ht="10.5" customHeight="1" s="113">
      <c r="A3584" s="152" t="n">
        <v>45587</v>
      </c>
      <c r="B3584" s="153">
        <f>IF(A3584="","",YEAR(A3584))</f>
        <v/>
      </c>
      <c r="C3584" s="153">
        <f>IF(A3584="","",MONTH(A3584))</f>
        <v/>
      </c>
      <c r="D3584" s="153">
        <f>IF(A3584="","",CHOOSE(MONTH(A3584),"Ocak","Şubat","Mart","Nisan","Mayıs","Haziran","Temmuz","Ağustos","Eylül","Ekim","Kasım","Aralık"))</f>
        <v/>
      </c>
      <c r="E3584" s="153">
        <f>IF(A3584="","",ROUNDUP(MONTH(A3584)/3,0))</f>
        <v/>
      </c>
      <c r="F3584" s="153">
        <f>IF(A3584="","",WEEKNUM(A3584,2))</f>
        <v/>
      </c>
      <c r="G3584" s="153">
        <f>IF(A3584="","",WEEKDAY(A3584,2))</f>
        <v/>
      </c>
      <c r="H3584" s="153">
        <f>IF(A3584="","",CHOOSE(WEEKDAY(A3584,2),"Pazartesi","Salı","Çarşamba","Perşembe","Cuma","Cumartesi","Pazar"))</f>
        <v/>
      </c>
    </row>
    <row r="3585" ht="10.5" customHeight="1" s="113">
      <c r="A3585" s="152" t="n">
        <v>45588</v>
      </c>
      <c r="B3585" s="153">
        <f>IF(A3585="","",YEAR(A3585))</f>
        <v/>
      </c>
      <c r="C3585" s="153">
        <f>IF(A3585="","",MONTH(A3585))</f>
        <v/>
      </c>
      <c r="D3585" s="153">
        <f>IF(A3585="","",CHOOSE(MONTH(A3585),"Ocak","Şubat","Mart","Nisan","Mayıs","Haziran","Temmuz","Ağustos","Eylül","Ekim","Kasım","Aralık"))</f>
        <v/>
      </c>
      <c r="E3585" s="153">
        <f>IF(A3585="","",ROUNDUP(MONTH(A3585)/3,0))</f>
        <v/>
      </c>
      <c r="F3585" s="153">
        <f>IF(A3585="","",WEEKNUM(A3585,2))</f>
        <v/>
      </c>
      <c r="G3585" s="153">
        <f>IF(A3585="","",WEEKDAY(A3585,2))</f>
        <v/>
      </c>
      <c r="H3585" s="153">
        <f>IF(A3585="","",CHOOSE(WEEKDAY(A3585,2),"Pazartesi","Salı","Çarşamba","Perşembe","Cuma","Cumartesi","Pazar"))</f>
        <v/>
      </c>
    </row>
    <row r="3586" ht="10.5" customHeight="1" s="113">
      <c r="A3586" s="152" t="n">
        <v>45589</v>
      </c>
      <c r="B3586" s="153">
        <f>IF(A3586="","",YEAR(A3586))</f>
        <v/>
      </c>
      <c r="C3586" s="153">
        <f>IF(A3586="","",MONTH(A3586))</f>
        <v/>
      </c>
      <c r="D3586" s="153">
        <f>IF(A3586="","",CHOOSE(MONTH(A3586),"Ocak","Şubat","Mart","Nisan","Mayıs","Haziran","Temmuz","Ağustos","Eylül","Ekim","Kasım","Aralık"))</f>
        <v/>
      </c>
      <c r="E3586" s="153">
        <f>IF(A3586="","",ROUNDUP(MONTH(A3586)/3,0))</f>
        <v/>
      </c>
      <c r="F3586" s="153">
        <f>IF(A3586="","",WEEKNUM(A3586,2))</f>
        <v/>
      </c>
      <c r="G3586" s="153">
        <f>IF(A3586="","",WEEKDAY(A3586,2))</f>
        <v/>
      </c>
      <c r="H3586" s="153">
        <f>IF(A3586="","",CHOOSE(WEEKDAY(A3586,2),"Pazartesi","Salı","Çarşamba","Perşembe","Cuma","Cumartesi","Pazar"))</f>
        <v/>
      </c>
    </row>
    <row r="3587" ht="10.5" customHeight="1" s="113">
      <c r="A3587" s="152" t="n">
        <v>45590</v>
      </c>
      <c r="B3587" s="153">
        <f>IF(A3587="","",YEAR(A3587))</f>
        <v/>
      </c>
      <c r="C3587" s="153">
        <f>IF(A3587="","",MONTH(A3587))</f>
        <v/>
      </c>
      <c r="D3587" s="153">
        <f>IF(A3587="","",CHOOSE(MONTH(A3587),"Ocak","Şubat","Mart","Nisan","Mayıs","Haziran","Temmuz","Ağustos","Eylül","Ekim","Kasım","Aralık"))</f>
        <v/>
      </c>
      <c r="E3587" s="153">
        <f>IF(A3587="","",ROUNDUP(MONTH(A3587)/3,0))</f>
        <v/>
      </c>
      <c r="F3587" s="153">
        <f>IF(A3587="","",WEEKNUM(A3587,2))</f>
        <v/>
      </c>
      <c r="G3587" s="153">
        <f>IF(A3587="","",WEEKDAY(A3587,2))</f>
        <v/>
      </c>
      <c r="H3587" s="153">
        <f>IF(A3587="","",CHOOSE(WEEKDAY(A3587,2),"Pazartesi","Salı","Çarşamba","Perşembe","Cuma","Cumartesi","Pazar"))</f>
        <v/>
      </c>
    </row>
    <row r="3588" ht="10.5" customHeight="1" s="113">
      <c r="A3588" s="152" t="n">
        <v>45591</v>
      </c>
      <c r="B3588" s="153">
        <f>IF(A3588="","",YEAR(A3588))</f>
        <v/>
      </c>
      <c r="C3588" s="153">
        <f>IF(A3588="","",MONTH(A3588))</f>
        <v/>
      </c>
      <c r="D3588" s="153">
        <f>IF(A3588="","",CHOOSE(MONTH(A3588),"Ocak","Şubat","Mart","Nisan","Mayıs","Haziran","Temmuz","Ağustos","Eylül","Ekim","Kasım","Aralık"))</f>
        <v/>
      </c>
      <c r="E3588" s="153">
        <f>IF(A3588="","",ROUNDUP(MONTH(A3588)/3,0))</f>
        <v/>
      </c>
      <c r="F3588" s="153">
        <f>IF(A3588="","",WEEKNUM(A3588,2))</f>
        <v/>
      </c>
      <c r="G3588" s="153">
        <f>IF(A3588="","",WEEKDAY(A3588,2))</f>
        <v/>
      </c>
      <c r="H3588" s="153">
        <f>IF(A3588="","",CHOOSE(WEEKDAY(A3588,2),"Pazartesi","Salı","Çarşamba","Perşembe","Cuma","Cumartesi","Pazar"))</f>
        <v/>
      </c>
    </row>
    <row r="3589" ht="10.5" customHeight="1" s="113">
      <c r="A3589" s="152" t="n">
        <v>45592</v>
      </c>
      <c r="B3589" s="153">
        <f>IF(A3589="","",YEAR(A3589))</f>
        <v/>
      </c>
      <c r="C3589" s="153">
        <f>IF(A3589="","",MONTH(A3589))</f>
        <v/>
      </c>
      <c r="D3589" s="153">
        <f>IF(A3589="","",CHOOSE(MONTH(A3589),"Ocak","Şubat","Mart","Nisan","Mayıs","Haziran","Temmuz","Ağustos","Eylül","Ekim","Kasım","Aralık"))</f>
        <v/>
      </c>
      <c r="E3589" s="153">
        <f>IF(A3589="","",ROUNDUP(MONTH(A3589)/3,0))</f>
        <v/>
      </c>
      <c r="F3589" s="153">
        <f>IF(A3589="","",WEEKNUM(A3589,2))</f>
        <v/>
      </c>
      <c r="G3589" s="153">
        <f>IF(A3589="","",WEEKDAY(A3589,2))</f>
        <v/>
      </c>
      <c r="H3589" s="153">
        <f>IF(A3589="","",CHOOSE(WEEKDAY(A3589,2),"Pazartesi","Salı","Çarşamba","Perşembe","Cuma","Cumartesi","Pazar"))</f>
        <v/>
      </c>
    </row>
    <row r="3590" ht="10.5" customHeight="1" s="113">
      <c r="A3590" s="152" t="n">
        <v>45593</v>
      </c>
      <c r="B3590" s="153">
        <f>IF(A3590="","",YEAR(A3590))</f>
        <v/>
      </c>
      <c r="C3590" s="153">
        <f>IF(A3590="","",MONTH(A3590))</f>
        <v/>
      </c>
      <c r="D3590" s="153">
        <f>IF(A3590="","",CHOOSE(MONTH(A3590),"Ocak","Şubat","Mart","Nisan","Mayıs","Haziran","Temmuz","Ağustos","Eylül","Ekim","Kasım","Aralık"))</f>
        <v/>
      </c>
      <c r="E3590" s="153">
        <f>IF(A3590="","",ROUNDUP(MONTH(A3590)/3,0))</f>
        <v/>
      </c>
      <c r="F3590" s="153">
        <f>IF(A3590="","",WEEKNUM(A3590,2))</f>
        <v/>
      </c>
      <c r="G3590" s="153">
        <f>IF(A3590="","",WEEKDAY(A3590,2))</f>
        <v/>
      </c>
      <c r="H3590" s="153">
        <f>IF(A3590="","",CHOOSE(WEEKDAY(A3590,2),"Pazartesi","Salı","Çarşamba","Perşembe","Cuma","Cumartesi","Pazar"))</f>
        <v/>
      </c>
    </row>
    <row r="3591" ht="10.5" customHeight="1" s="113">
      <c r="A3591" s="152" t="n">
        <v>45594</v>
      </c>
      <c r="B3591" s="153">
        <f>IF(A3591="","",YEAR(A3591))</f>
        <v/>
      </c>
      <c r="C3591" s="153">
        <f>IF(A3591="","",MONTH(A3591))</f>
        <v/>
      </c>
      <c r="D3591" s="153">
        <f>IF(A3591="","",CHOOSE(MONTH(A3591),"Ocak","Şubat","Mart","Nisan","Mayıs","Haziran","Temmuz","Ağustos","Eylül","Ekim","Kasım","Aralık"))</f>
        <v/>
      </c>
      <c r="E3591" s="153">
        <f>IF(A3591="","",ROUNDUP(MONTH(A3591)/3,0))</f>
        <v/>
      </c>
      <c r="F3591" s="153">
        <f>IF(A3591="","",WEEKNUM(A3591,2))</f>
        <v/>
      </c>
      <c r="G3591" s="153">
        <f>IF(A3591="","",WEEKDAY(A3591,2))</f>
        <v/>
      </c>
      <c r="H3591" s="153">
        <f>IF(A3591="","",CHOOSE(WEEKDAY(A3591,2),"Pazartesi","Salı","Çarşamba","Perşembe","Cuma","Cumartesi","Pazar"))</f>
        <v/>
      </c>
    </row>
    <row r="3592" ht="10.5" customHeight="1" s="113">
      <c r="A3592" s="152" t="n">
        <v>45595</v>
      </c>
      <c r="B3592" s="153">
        <f>IF(A3592="","",YEAR(A3592))</f>
        <v/>
      </c>
      <c r="C3592" s="153">
        <f>IF(A3592="","",MONTH(A3592))</f>
        <v/>
      </c>
      <c r="D3592" s="153">
        <f>IF(A3592="","",CHOOSE(MONTH(A3592),"Ocak","Şubat","Mart","Nisan","Mayıs","Haziran","Temmuz","Ağustos","Eylül","Ekim","Kasım","Aralık"))</f>
        <v/>
      </c>
      <c r="E3592" s="153">
        <f>IF(A3592="","",ROUNDUP(MONTH(A3592)/3,0))</f>
        <v/>
      </c>
      <c r="F3592" s="153">
        <f>IF(A3592="","",WEEKNUM(A3592,2))</f>
        <v/>
      </c>
      <c r="G3592" s="153">
        <f>IF(A3592="","",WEEKDAY(A3592,2))</f>
        <v/>
      </c>
      <c r="H3592" s="153">
        <f>IF(A3592="","",CHOOSE(WEEKDAY(A3592,2),"Pazartesi","Salı","Çarşamba","Perşembe","Cuma","Cumartesi","Pazar"))</f>
        <v/>
      </c>
    </row>
    <row r="3593" ht="10.5" customHeight="1" s="113">
      <c r="A3593" s="152" t="n">
        <v>45596</v>
      </c>
      <c r="B3593" s="153">
        <f>IF(A3593="","",YEAR(A3593))</f>
        <v/>
      </c>
      <c r="C3593" s="153">
        <f>IF(A3593="","",MONTH(A3593))</f>
        <v/>
      </c>
      <c r="D3593" s="153">
        <f>IF(A3593="","",CHOOSE(MONTH(A3593),"Ocak","Şubat","Mart","Nisan","Mayıs","Haziran","Temmuz","Ağustos","Eylül","Ekim","Kasım","Aralık"))</f>
        <v/>
      </c>
      <c r="E3593" s="153">
        <f>IF(A3593="","",ROUNDUP(MONTH(A3593)/3,0))</f>
        <v/>
      </c>
      <c r="F3593" s="153">
        <f>IF(A3593="","",WEEKNUM(A3593,2))</f>
        <v/>
      </c>
      <c r="G3593" s="153">
        <f>IF(A3593="","",WEEKDAY(A3593,2))</f>
        <v/>
      </c>
      <c r="H3593" s="153">
        <f>IF(A3593="","",CHOOSE(WEEKDAY(A3593,2),"Pazartesi","Salı","Çarşamba","Perşembe","Cuma","Cumartesi","Pazar"))</f>
        <v/>
      </c>
    </row>
    <row r="3594" ht="10.5" customHeight="1" s="113">
      <c r="A3594" s="152" t="n">
        <v>45597</v>
      </c>
      <c r="B3594" s="153">
        <f>IF(A3594="","",YEAR(A3594))</f>
        <v/>
      </c>
      <c r="C3594" s="153">
        <f>IF(A3594="","",MONTH(A3594))</f>
        <v/>
      </c>
      <c r="D3594" s="153">
        <f>IF(A3594="","",CHOOSE(MONTH(A3594),"Ocak","Şubat","Mart","Nisan","Mayıs","Haziran","Temmuz","Ağustos","Eylül","Ekim","Kasım","Aralık"))</f>
        <v/>
      </c>
      <c r="E3594" s="153">
        <f>IF(A3594="","",ROUNDUP(MONTH(A3594)/3,0))</f>
        <v/>
      </c>
      <c r="F3594" s="153">
        <f>IF(A3594="","",WEEKNUM(A3594,2))</f>
        <v/>
      </c>
      <c r="G3594" s="153">
        <f>IF(A3594="","",WEEKDAY(A3594,2))</f>
        <v/>
      </c>
      <c r="H3594" s="153">
        <f>IF(A3594="","",CHOOSE(WEEKDAY(A3594,2),"Pazartesi","Salı","Çarşamba","Perşembe","Cuma","Cumartesi","Pazar"))</f>
        <v/>
      </c>
    </row>
    <row r="3595" ht="10.5" customHeight="1" s="113">
      <c r="A3595" s="152" t="n">
        <v>45598</v>
      </c>
      <c r="B3595" s="153">
        <f>IF(A3595="","",YEAR(A3595))</f>
        <v/>
      </c>
      <c r="C3595" s="153">
        <f>IF(A3595="","",MONTH(A3595))</f>
        <v/>
      </c>
      <c r="D3595" s="153">
        <f>IF(A3595="","",CHOOSE(MONTH(A3595),"Ocak","Şubat","Mart","Nisan","Mayıs","Haziran","Temmuz","Ağustos","Eylül","Ekim","Kasım","Aralık"))</f>
        <v/>
      </c>
      <c r="E3595" s="153">
        <f>IF(A3595="","",ROUNDUP(MONTH(A3595)/3,0))</f>
        <v/>
      </c>
      <c r="F3595" s="153">
        <f>IF(A3595="","",WEEKNUM(A3595,2))</f>
        <v/>
      </c>
      <c r="G3595" s="153">
        <f>IF(A3595="","",WEEKDAY(A3595,2))</f>
        <v/>
      </c>
      <c r="H3595" s="153">
        <f>IF(A3595="","",CHOOSE(WEEKDAY(A3595,2),"Pazartesi","Salı","Çarşamba","Perşembe","Cuma","Cumartesi","Pazar"))</f>
        <v/>
      </c>
    </row>
    <row r="3596" ht="10.5" customHeight="1" s="113">
      <c r="A3596" s="152" t="n">
        <v>45599</v>
      </c>
      <c r="B3596" s="153">
        <f>IF(A3596="","",YEAR(A3596))</f>
        <v/>
      </c>
      <c r="C3596" s="153">
        <f>IF(A3596="","",MONTH(A3596))</f>
        <v/>
      </c>
      <c r="D3596" s="153">
        <f>IF(A3596="","",CHOOSE(MONTH(A3596),"Ocak","Şubat","Mart","Nisan","Mayıs","Haziran","Temmuz","Ağustos","Eylül","Ekim","Kasım","Aralık"))</f>
        <v/>
      </c>
      <c r="E3596" s="153">
        <f>IF(A3596="","",ROUNDUP(MONTH(A3596)/3,0))</f>
        <v/>
      </c>
      <c r="F3596" s="153">
        <f>IF(A3596="","",WEEKNUM(A3596,2))</f>
        <v/>
      </c>
      <c r="G3596" s="153">
        <f>IF(A3596="","",WEEKDAY(A3596,2))</f>
        <v/>
      </c>
      <c r="H3596" s="153">
        <f>IF(A3596="","",CHOOSE(WEEKDAY(A3596,2),"Pazartesi","Salı","Çarşamba","Perşembe","Cuma","Cumartesi","Pazar"))</f>
        <v/>
      </c>
    </row>
    <row r="3597" ht="10.5" customHeight="1" s="113">
      <c r="A3597" s="152" t="n">
        <v>45600</v>
      </c>
      <c r="B3597" s="153">
        <f>IF(A3597="","",YEAR(A3597))</f>
        <v/>
      </c>
      <c r="C3597" s="153">
        <f>IF(A3597="","",MONTH(A3597))</f>
        <v/>
      </c>
      <c r="D3597" s="153">
        <f>IF(A3597="","",CHOOSE(MONTH(A3597),"Ocak","Şubat","Mart","Nisan","Mayıs","Haziran","Temmuz","Ağustos","Eylül","Ekim","Kasım","Aralık"))</f>
        <v/>
      </c>
      <c r="E3597" s="153">
        <f>IF(A3597="","",ROUNDUP(MONTH(A3597)/3,0))</f>
        <v/>
      </c>
      <c r="F3597" s="153">
        <f>IF(A3597="","",WEEKNUM(A3597,2))</f>
        <v/>
      </c>
      <c r="G3597" s="153">
        <f>IF(A3597="","",WEEKDAY(A3597,2))</f>
        <v/>
      </c>
      <c r="H3597" s="153">
        <f>IF(A3597="","",CHOOSE(WEEKDAY(A3597,2),"Pazartesi","Salı","Çarşamba","Perşembe","Cuma","Cumartesi","Pazar"))</f>
        <v/>
      </c>
    </row>
    <row r="3598" ht="10.5" customHeight="1" s="113">
      <c r="A3598" s="152" t="n">
        <v>45601</v>
      </c>
      <c r="B3598" s="153">
        <f>IF(A3598="","",YEAR(A3598))</f>
        <v/>
      </c>
      <c r="C3598" s="153">
        <f>IF(A3598="","",MONTH(A3598))</f>
        <v/>
      </c>
      <c r="D3598" s="153">
        <f>IF(A3598="","",CHOOSE(MONTH(A3598),"Ocak","Şubat","Mart","Nisan","Mayıs","Haziran","Temmuz","Ağustos","Eylül","Ekim","Kasım","Aralık"))</f>
        <v/>
      </c>
      <c r="E3598" s="153">
        <f>IF(A3598="","",ROUNDUP(MONTH(A3598)/3,0))</f>
        <v/>
      </c>
      <c r="F3598" s="153">
        <f>IF(A3598="","",WEEKNUM(A3598,2))</f>
        <v/>
      </c>
      <c r="G3598" s="153">
        <f>IF(A3598="","",WEEKDAY(A3598,2))</f>
        <v/>
      </c>
      <c r="H3598" s="153">
        <f>IF(A3598="","",CHOOSE(WEEKDAY(A3598,2),"Pazartesi","Salı","Çarşamba","Perşembe","Cuma","Cumartesi","Pazar"))</f>
        <v/>
      </c>
    </row>
    <row r="3599" ht="10.5" customHeight="1" s="113">
      <c r="A3599" s="152" t="n">
        <v>45602</v>
      </c>
      <c r="B3599" s="153">
        <f>IF(A3599="","",YEAR(A3599))</f>
        <v/>
      </c>
      <c r="C3599" s="153">
        <f>IF(A3599="","",MONTH(A3599))</f>
        <v/>
      </c>
      <c r="D3599" s="153">
        <f>IF(A3599="","",CHOOSE(MONTH(A3599),"Ocak","Şubat","Mart","Nisan","Mayıs","Haziran","Temmuz","Ağustos","Eylül","Ekim","Kasım","Aralık"))</f>
        <v/>
      </c>
      <c r="E3599" s="153">
        <f>IF(A3599="","",ROUNDUP(MONTH(A3599)/3,0))</f>
        <v/>
      </c>
      <c r="F3599" s="153">
        <f>IF(A3599="","",WEEKNUM(A3599,2))</f>
        <v/>
      </c>
      <c r="G3599" s="153">
        <f>IF(A3599="","",WEEKDAY(A3599,2))</f>
        <v/>
      </c>
      <c r="H3599" s="153">
        <f>IF(A3599="","",CHOOSE(WEEKDAY(A3599,2),"Pazartesi","Salı","Çarşamba","Perşembe","Cuma","Cumartesi","Pazar"))</f>
        <v/>
      </c>
    </row>
    <row r="3600" ht="10.5" customHeight="1" s="113">
      <c r="A3600" s="152" t="n">
        <v>45603</v>
      </c>
      <c r="B3600" s="153">
        <f>IF(A3600="","",YEAR(A3600))</f>
        <v/>
      </c>
      <c r="C3600" s="153">
        <f>IF(A3600="","",MONTH(A3600))</f>
        <v/>
      </c>
      <c r="D3600" s="153">
        <f>IF(A3600="","",CHOOSE(MONTH(A3600),"Ocak","Şubat","Mart","Nisan","Mayıs","Haziran","Temmuz","Ağustos","Eylül","Ekim","Kasım","Aralık"))</f>
        <v/>
      </c>
      <c r="E3600" s="153">
        <f>IF(A3600="","",ROUNDUP(MONTH(A3600)/3,0))</f>
        <v/>
      </c>
      <c r="F3600" s="153">
        <f>IF(A3600="","",WEEKNUM(A3600,2))</f>
        <v/>
      </c>
      <c r="G3600" s="153">
        <f>IF(A3600="","",WEEKDAY(A3600,2))</f>
        <v/>
      </c>
      <c r="H3600" s="153">
        <f>IF(A3600="","",CHOOSE(WEEKDAY(A3600,2),"Pazartesi","Salı","Çarşamba","Perşembe","Cuma","Cumartesi","Pazar"))</f>
        <v/>
      </c>
    </row>
    <row r="3601" ht="10.5" customHeight="1" s="113">
      <c r="A3601" s="152" t="n">
        <v>45604</v>
      </c>
      <c r="B3601" s="153">
        <f>IF(A3601="","",YEAR(A3601))</f>
        <v/>
      </c>
      <c r="C3601" s="153">
        <f>IF(A3601="","",MONTH(A3601))</f>
        <v/>
      </c>
      <c r="D3601" s="153">
        <f>IF(A3601="","",CHOOSE(MONTH(A3601),"Ocak","Şubat","Mart","Nisan","Mayıs","Haziran","Temmuz","Ağustos","Eylül","Ekim","Kasım","Aralık"))</f>
        <v/>
      </c>
      <c r="E3601" s="153">
        <f>IF(A3601="","",ROUNDUP(MONTH(A3601)/3,0))</f>
        <v/>
      </c>
      <c r="F3601" s="153">
        <f>IF(A3601="","",WEEKNUM(A3601,2))</f>
        <v/>
      </c>
      <c r="G3601" s="153">
        <f>IF(A3601="","",WEEKDAY(A3601,2))</f>
        <v/>
      </c>
      <c r="H3601" s="153">
        <f>IF(A3601="","",CHOOSE(WEEKDAY(A3601,2),"Pazartesi","Salı","Çarşamba","Perşembe","Cuma","Cumartesi","Pazar"))</f>
        <v/>
      </c>
    </row>
    <row r="3602" ht="10.5" customHeight="1" s="113">
      <c r="A3602" s="152" t="n">
        <v>45605</v>
      </c>
      <c r="B3602" s="153">
        <f>IF(A3602="","",YEAR(A3602))</f>
        <v/>
      </c>
      <c r="C3602" s="153">
        <f>IF(A3602="","",MONTH(A3602))</f>
        <v/>
      </c>
      <c r="D3602" s="153">
        <f>IF(A3602="","",CHOOSE(MONTH(A3602),"Ocak","Şubat","Mart","Nisan","Mayıs","Haziran","Temmuz","Ağustos","Eylül","Ekim","Kasım","Aralık"))</f>
        <v/>
      </c>
      <c r="E3602" s="153">
        <f>IF(A3602="","",ROUNDUP(MONTH(A3602)/3,0))</f>
        <v/>
      </c>
      <c r="F3602" s="153">
        <f>IF(A3602="","",WEEKNUM(A3602,2))</f>
        <v/>
      </c>
      <c r="G3602" s="153">
        <f>IF(A3602="","",WEEKDAY(A3602,2))</f>
        <v/>
      </c>
      <c r="H3602" s="153">
        <f>IF(A3602="","",CHOOSE(WEEKDAY(A3602,2),"Pazartesi","Salı","Çarşamba","Perşembe","Cuma","Cumartesi","Pazar"))</f>
        <v/>
      </c>
    </row>
    <row r="3603" ht="10.5" customHeight="1" s="113">
      <c r="A3603" s="152" t="n">
        <v>45606</v>
      </c>
      <c r="B3603" s="153">
        <f>IF(A3603="","",YEAR(A3603))</f>
        <v/>
      </c>
      <c r="C3603" s="153">
        <f>IF(A3603="","",MONTH(A3603))</f>
        <v/>
      </c>
      <c r="D3603" s="153">
        <f>IF(A3603="","",CHOOSE(MONTH(A3603),"Ocak","Şubat","Mart","Nisan","Mayıs","Haziran","Temmuz","Ağustos","Eylül","Ekim","Kasım","Aralık"))</f>
        <v/>
      </c>
      <c r="E3603" s="153">
        <f>IF(A3603="","",ROUNDUP(MONTH(A3603)/3,0))</f>
        <v/>
      </c>
      <c r="F3603" s="153">
        <f>IF(A3603="","",WEEKNUM(A3603,2))</f>
        <v/>
      </c>
      <c r="G3603" s="153">
        <f>IF(A3603="","",WEEKDAY(A3603,2))</f>
        <v/>
      </c>
      <c r="H3603" s="153">
        <f>IF(A3603="","",CHOOSE(WEEKDAY(A3603,2),"Pazartesi","Salı","Çarşamba","Perşembe","Cuma","Cumartesi","Pazar"))</f>
        <v/>
      </c>
    </row>
    <row r="3604" ht="10.5" customHeight="1" s="113">
      <c r="A3604" s="152" t="n">
        <v>45607</v>
      </c>
      <c r="B3604" s="153">
        <f>IF(A3604="","",YEAR(A3604))</f>
        <v/>
      </c>
      <c r="C3604" s="153">
        <f>IF(A3604="","",MONTH(A3604))</f>
        <v/>
      </c>
      <c r="D3604" s="153">
        <f>IF(A3604="","",CHOOSE(MONTH(A3604),"Ocak","Şubat","Mart","Nisan","Mayıs","Haziran","Temmuz","Ağustos","Eylül","Ekim","Kasım","Aralık"))</f>
        <v/>
      </c>
      <c r="E3604" s="153">
        <f>IF(A3604="","",ROUNDUP(MONTH(A3604)/3,0))</f>
        <v/>
      </c>
      <c r="F3604" s="153">
        <f>IF(A3604="","",WEEKNUM(A3604,2))</f>
        <v/>
      </c>
      <c r="G3604" s="153">
        <f>IF(A3604="","",WEEKDAY(A3604,2))</f>
        <v/>
      </c>
      <c r="H3604" s="153">
        <f>IF(A3604="","",CHOOSE(WEEKDAY(A3604,2),"Pazartesi","Salı","Çarşamba","Perşembe","Cuma","Cumartesi","Pazar"))</f>
        <v/>
      </c>
    </row>
    <row r="3605" ht="10.5" customHeight="1" s="113">
      <c r="A3605" s="152" t="n">
        <v>45608</v>
      </c>
      <c r="B3605" s="153">
        <f>IF(A3605="","",YEAR(A3605))</f>
        <v/>
      </c>
      <c r="C3605" s="153">
        <f>IF(A3605="","",MONTH(A3605))</f>
        <v/>
      </c>
      <c r="D3605" s="153">
        <f>IF(A3605="","",CHOOSE(MONTH(A3605),"Ocak","Şubat","Mart","Nisan","Mayıs","Haziran","Temmuz","Ağustos","Eylül","Ekim","Kasım","Aralık"))</f>
        <v/>
      </c>
      <c r="E3605" s="153">
        <f>IF(A3605="","",ROUNDUP(MONTH(A3605)/3,0))</f>
        <v/>
      </c>
      <c r="F3605" s="153">
        <f>IF(A3605="","",WEEKNUM(A3605,2))</f>
        <v/>
      </c>
      <c r="G3605" s="153">
        <f>IF(A3605="","",WEEKDAY(A3605,2))</f>
        <v/>
      </c>
      <c r="H3605" s="153">
        <f>IF(A3605="","",CHOOSE(WEEKDAY(A3605,2),"Pazartesi","Salı","Çarşamba","Perşembe","Cuma","Cumartesi","Pazar"))</f>
        <v/>
      </c>
    </row>
    <row r="3606" ht="10.5" customHeight="1" s="113">
      <c r="A3606" s="152" t="n">
        <v>45609</v>
      </c>
      <c r="B3606" s="153">
        <f>IF(A3606="","",YEAR(A3606))</f>
        <v/>
      </c>
      <c r="C3606" s="153">
        <f>IF(A3606="","",MONTH(A3606))</f>
        <v/>
      </c>
      <c r="D3606" s="153">
        <f>IF(A3606="","",CHOOSE(MONTH(A3606),"Ocak","Şubat","Mart","Nisan","Mayıs","Haziran","Temmuz","Ağustos","Eylül","Ekim","Kasım","Aralık"))</f>
        <v/>
      </c>
      <c r="E3606" s="153">
        <f>IF(A3606="","",ROUNDUP(MONTH(A3606)/3,0))</f>
        <v/>
      </c>
      <c r="F3606" s="153">
        <f>IF(A3606="","",WEEKNUM(A3606,2))</f>
        <v/>
      </c>
      <c r="G3606" s="153">
        <f>IF(A3606="","",WEEKDAY(A3606,2))</f>
        <v/>
      </c>
      <c r="H3606" s="153">
        <f>IF(A3606="","",CHOOSE(WEEKDAY(A3606,2),"Pazartesi","Salı","Çarşamba","Perşembe","Cuma","Cumartesi","Pazar"))</f>
        <v/>
      </c>
    </row>
    <row r="3607" ht="10.5" customHeight="1" s="113">
      <c r="A3607" s="152" t="n">
        <v>45610</v>
      </c>
      <c r="B3607" s="153">
        <f>IF(A3607="","",YEAR(A3607))</f>
        <v/>
      </c>
      <c r="C3607" s="153">
        <f>IF(A3607="","",MONTH(A3607))</f>
        <v/>
      </c>
      <c r="D3607" s="153">
        <f>IF(A3607="","",CHOOSE(MONTH(A3607),"Ocak","Şubat","Mart","Nisan","Mayıs","Haziran","Temmuz","Ağustos","Eylül","Ekim","Kasım","Aralık"))</f>
        <v/>
      </c>
      <c r="E3607" s="153">
        <f>IF(A3607="","",ROUNDUP(MONTH(A3607)/3,0))</f>
        <v/>
      </c>
      <c r="F3607" s="153">
        <f>IF(A3607="","",WEEKNUM(A3607,2))</f>
        <v/>
      </c>
      <c r="G3607" s="153">
        <f>IF(A3607="","",WEEKDAY(A3607,2))</f>
        <v/>
      </c>
      <c r="H3607" s="153">
        <f>IF(A3607="","",CHOOSE(WEEKDAY(A3607,2),"Pazartesi","Salı","Çarşamba","Perşembe","Cuma","Cumartesi","Pazar"))</f>
        <v/>
      </c>
    </row>
    <row r="3608" ht="10.5" customHeight="1" s="113">
      <c r="A3608" s="152" t="n">
        <v>45611</v>
      </c>
      <c r="B3608" s="153">
        <f>IF(A3608="","",YEAR(A3608))</f>
        <v/>
      </c>
      <c r="C3608" s="153">
        <f>IF(A3608="","",MONTH(A3608))</f>
        <v/>
      </c>
      <c r="D3608" s="153">
        <f>IF(A3608="","",CHOOSE(MONTH(A3608),"Ocak","Şubat","Mart","Nisan","Mayıs","Haziran","Temmuz","Ağustos","Eylül","Ekim","Kasım","Aralık"))</f>
        <v/>
      </c>
      <c r="E3608" s="153">
        <f>IF(A3608="","",ROUNDUP(MONTH(A3608)/3,0))</f>
        <v/>
      </c>
      <c r="F3608" s="153">
        <f>IF(A3608="","",WEEKNUM(A3608,2))</f>
        <v/>
      </c>
      <c r="G3608" s="153">
        <f>IF(A3608="","",WEEKDAY(A3608,2))</f>
        <v/>
      </c>
      <c r="H3608" s="153">
        <f>IF(A3608="","",CHOOSE(WEEKDAY(A3608,2),"Pazartesi","Salı","Çarşamba","Perşembe","Cuma","Cumartesi","Pazar"))</f>
        <v/>
      </c>
    </row>
    <row r="3609" ht="10.5" customHeight="1" s="113">
      <c r="A3609" s="152" t="n">
        <v>45612</v>
      </c>
      <c r="B3609" s="153">
        <f>IF(A3609="","",YEAR(A3609))</f>
        <v/>
      </c>
      <c r="C3609" s="153">
        <f>IF(A3609="","",MONTH(A3609))</f>
        <v/>
      </c>
      <c r="D3609" s="153">
        <f>IF(A3609="","",CHOOSE(MONTH(A3609),"Ocak","Şubat","Mart","Nisan","Mayıs","Haziran","Temmuz","Ağustos","Eylül","Ekim","Kasım","Aralık"))</f>
        <v/>
      </c>
      <c r="E3609" s="153">
        <f>IF(A3609="","",ROUNDUP(MONTH(A3609)/3,0))</f>
        <v/>
      </c>
      <c r="F3609" s="153">
        <f>IF(A3609="","",WEEKNUM(A3609,2))</f>
        <v/>
      </c>
      <c r="G3609" s="153">
        <f>IF(A3609="","",WEEKDAY(A3609,2))</f>
        <v/>
      </c>
      <c r="H3609" s="153">
        <f>IF(A3609="","",CHOOSE(WEEKDAY(A3609,2),"Pazartesi","Salı","Çarşamba","Perşembe","Cuma","Cumartesi","Pazar"))</f>
        <v/>
      </c>
    </row>
    <row r="3610" ht="10.5" customHeight="1" s="113">
      <c r="A3610" s="152" t="n">
        <v>45613</v>
      </c>
      <c r="B3610" s="153">
        <f>IF(A3610="","",YEAR(A3610))</f>
        <v/>
      </c>
      <c r="C3610" s="153">
        <f>IF(A3610="","",MONTH(A3610))</f>
        <v/>
      </c>
      <c r="D3610" s="153">
        <f>IF(A3610="","",CHOOSE(MONTH(A3610),"Ocak","Şubat","Mart","Nisan","Mayıs","Haziran","Temmuz","Ağustos","Eylül","Ekim","Kasım","Aralık"))</f>
        <v/>
      </c>
      <c r="E3610" s="153">
        <f>IF(A3610="","",ROUNDUP(MONTH(A3610)/3,0))</f>
        <v/>
      </c>
      <c r="F3610" s="153">
        <f>IF(A3610="","",WEEKNUM(A3610,2))</f>
        <v/>
      </c>
      <c r="G3610" s="153">
        <f>IF(A3610="","",WEEKDAY(A3610,2))</f>
        <v/>
      </c>
      <c r="H3610" s="153">
        <f>IF(A3610="","",CHOOSE(WEEKDAY(A3610,2),"Pazartesi","Salı","Çarşamba","Perşembe","Cuma","Cumartesi","Pazar"))</f>
        <v/>
      </c>
    </row>
    <row r="3611" ht="10.5" customHeight="1" s="113">
      <c r="A3611" s="152" t="n">
        <v>45614</v>
      </c>
      <c r="B3611" s="153">
        <f>IF(A3611="","",YEAR(A3611))</f>
        <v/>
      </c>
      <c r="C3611" s="153">
        <f>IF(A3611="","",MONTH(A3611))</f>
        <v/>
      </c>
      <c r="D3611" s="153">
        <f>IF(A3611="","",CHOOSE(MONTH(A3611),"Ocak","Şubat","Mart","Nisan","Mayıs","Haziran","Temmuz","Ağustos","Eylül","Ekim","Kasım","Aralık"))</f>
        <v/>
      </c>
      <c r="E3611" s="153">
        <f>IF(A3611="","",ROUNDUP(MONTH(A3611)/3,0))</f>
        <v/>
      </c>
      <c r="F3611" s="153">
        <f>IF(A3611="","",WEEKNUM(A3611,2))</f>
        <v/>
      </c>
      <c r="G3611" s="153">
        <f>IF(A3611="","",WEEKDAY(A3611,2))</f>
        <v/>
      </c>
      <c r="H3611" s="153">
        <f>IF(A3611="","",CHOOSE(WEEKDAY(A3611,2),"Pazartesi","Salı","Çarşamba","Perşembe","Cuma","Cumartesi","Pazar"))</f>
        <v/>
      </c>
    </row>
    <row r="3612" ht="10.5" customHeight="1" s="113">
      <c r="A3612" s="152" t="n">
        <v>45615</v>
      </c>
      <c r="B3612" s="153">
        <f>IF(A3612="","",YEAR(A3612))</f>
        <v/>
      </c>
      <c r="C3612" s="153">
        <f>IF(A3612="","",MONTH(A3612))</f>
        <v/>
      </c>
      <c r="D3612" s="153">
        <f>IF(A3612="","",CHOOSE(MONTH(A3612),"Ocak","Şubat","Mart","Nisan","Mayıs","Haziran","Temmuz","Ağustos","Eylül","Ekim","Kasım","Aralık"))</f>
        <v/>
      </c>
      <c r="E3612" s="153">
        <f>IF(A3612="","",ROUNDUP(MONTH(A3612)/3,0))</f>
        <v/>
      </c>
      <c r="F3612" s="153">
        <f>IF(A3612="","",WEEKNUM(A3612,2))</f>
        <v/>
      </c>
      <c r="G3612" s="153">
        <f>IF(A3612="","",WEEKDAY(A3612,2))</f>
        <v/>
      </c>
      <c r="H3612" s="153">
        <f>IF(A3612="","",CHOOSE(WEEKDAY(A3612,2),"Pazartesi","Salı","Çarşamba","Perşembe","Cuma","Cumartesi","Pazar"))</f>
        <v/>
      </c>
    </row>
    <row r="3613" ht="10.5" customHeight="1" s="113">
      <c r="A3613" s="152" t="n">
        <v>45616</v>
      </c>
      <c r="B3613" s="153">
        <f>IF(A3613="","",YEAR(A3613))</f>
        <v/>
      </c>
      <c r="C3613" s="153">
        <f>IF(A3613="","",MONTH(A3613))</f>
        <v/>
      </c>
      <c r="D3613" s="153">
        <f>IF(A3613="","",CHOOSE(MONTH(A3613),"Ocak","Şubat","Mart","Nisan","Mayıs","Haziran","Temmuz","Ağustos","Eylül","Ekim","Kasım","Aralık"))</f>
        <v/>
      </c>
      <c r="E3613" s="153">
        <f>IF(A3613="","",ROUNDUP(MONTH(A3613)/3,0))</f>
        <v/>
      </c>
      <c r="F3613" s="153">
        <f>IF(A3613="","",WEEKNUM(A3613,2))</f>
        <v/>
      </c>
      <c r="G3613" s="153">
        <f>IF(A3613="","",WEEKDAY(A3613,2))</f>
        <v/>
      </c>
      <c r="H3613" s="153">
        <f>IF(A3613="","",CHOOSE(WEEKDAY(A3613,2),"Pazartesi","Salı","Çarşamba","Perşembe","Cuma","Cumartesi","Pazar"))</f>
        <v/>
      </c>
    </row>
    <row r="3614" ht="10.5" customHeight="1" s="113">
      <c r="A3614" s="152" t="n">
        <v>45617</v>
      </c>
      <c r="B3614" s="153">
        <f>IF(A3614="","",YEAR(A3614))</f>
        <v/>
      </c>
      <c r="C3614" s="153">
        <f>IF(A3614="","",MONTH(A3614))</f>
        <v/>
      </c>
      <c r="D3614" s="153">
        <f>IF(A3614="","",CHOOSE(MONTH(A3614),"Ocak","Şubat","Mart","Nisan","Mayıs","Haziran","Temmuz","Ağustos","Eylül","Ekim","Kasım","Aralık"))</f>
        <v/>
      </c>
      <c r="E3614" s="153">
        <f>IF(A3614="","",ROUNDUP(MONTH(A3614)/3,0))</f>
        <v/>
      </c>
      <c r="F3614" s="153">
        <f>IF(A3614="","",WEEKNUM(A3614,2))</f>
        <v/>
      </c>
      <c r="G3614" s="153">
        <f>IF(A3614="","",WEEKDAY(A3614,2))</f>
        <v/>
      </c>
      <c r="H3614" s="153">
        <f>IF(A3614="","",CHOOSE(WEEKDAY(A3614,2),"Pazartesi","Salı","Çarşamba","Perşembe","Cuma","Cumartesi","Pazar"))</f>
        <v/>
      </c>
    </row>
    <row r="3615" ht="10.5" customHeight="1" s="113">
      <c r="A3615" s="152" t="n">
        <v>45618</v>
      </c>
      <c r="B3615" s="153">
        <f>IF(A3615="","",YEAR(A3615))</f>
        <v/>
      </c>
      <c r="C3615" s="153">
        <f>IF(A3615="","",MONTH(A3615))</f>
        <v/>
      </c>
      <c r="D3615" s="153">
        <f>IF(A3615="","",CHOOSE(MONTH(A3615),"Ocak","Şubat","Mart","Nisan","Mayıs","Haziran","Temmuz","Ağustos","Eylül","Ekim","Kasım","Aralık"))</f>
        <v/>
      </c>
      <c r="E3615" s="153">
        <f>IF(A3615="","",ROUNDUP(MONTH(A3615)/3,0))</f>
        <v/>
      </c>
      <c r="F3615" s="153">
        <f>IF(A3615="","",WEEKNUM(A3615,2))</f>
        <v/>
      </c>
      <c r="G3615" s="153">
        <f>IF(A3615="","",WEEKDAY(A3615,2))</f>
        <v/>
      </c>
      <c r="H3615" s="153">
        <f>IF(A3615="","",CHOOSE(WEEKDAY(A3615,2),"Pazartesi","Salı","Çarşamba","Perşembe","Cuma","Cumartesi","Pazar"))</f>
        <v/>
      </c>
    </row>
    <row r="3616" ht="10.5" customHeight="1" s="113">
      <c r="A3616" s="152" t="n">
        <v>45619</v>
      </c>
      <c r="B3616" s="153">
        <f>IF(A3616="","",YEAR(A3616))</f>
        <v/>
      </c>
      <c r="C3616" s="153">
        <f>IF(A3616="","",MONTH(A3616))</f>
        <v/>
      </c>
      <c r="D3616" s="153">
        <f>IF(A3616="","",CHOOSE(MONTH(A3616),"Ocak","Şubat","Mart","Nisan","Mayıs","Haziran","Temmuz","Ağustos","Eylül","Ekim","Kasım","Aralık"))</f>
        <v/>
      </c>
      <c r="E3616" s="153">
        <f>IF(A3616="","",ROUNDUP(MONTH(A3616)/3,0))</f>
        <v/>
      </c>
      <c r="F3616" s="153">
        <f>IF(A3616="","",WEEKNUM(A3616,2))</f>
        <v/>
      </c>
      <c r="G3616" s="153">
        <f>IF(A3616="","",WEEKDAY(A3616,2))</f>
        <v/>
      </c>
      <c r="H3616" s="153">
        <f>IF(A3616="","",CHOOSE(WEEKDAY(A3616,2),"Pazartesi","Salı","Çarşamba","Perşembe","Cuma","Cumartesi","Pazar"))</f>
        <v/>
      </c>
    </row>
    <row r="3617" ht="10.5" customHeight="1" s="113">
      <c r="A3617" s="152" t="n">
        <v>45620</v>
      </c>
      <c r="B3617" s="153">
        <f>IF(A3617="","",YEAR(A3617))</f>
        <v/>
      </c>
      <c r="C3617" s="153">
        <f>IF(A3617="","",MONTH(A3617))</f>
        <v/>
      </c>
      <c r="D3617" s="153">
        <f>IF(A3617="","",CHOOSE(MONTH(A3617),"Ocak","Şubat","Mart","Nisan","Mayıs","Haziran","Temmuz","Ağustos","Eylül","Ekim","Kasım","Aralık"))</f>
        <v/>
      </c>
      <c r="E3617" s="153">
        <f>IF(A3617="","",ROUNDUP(MONTH(A3617)/3,0))</f>
        <v/>
      </c>
      <c r="F3617" s="153">
        <f>IF(A3617="","",WEEKNUM(A3617,2))</f>
        <v/>
      </c>
      <c r="G3617" s="153">
        <f>IF(A3617="","",WEEKDAY(A3617,2))</f>
        <v/>
      </c>
      <c r="H3617" s="153">
        <f>IF(A3617="","",CHOOSE(WEEKDAY(A3617,2),"Pazartesi","Salı","Çarşamba","Perşembe","Cuma","Cumartesi","Pazar"))</f>
        <v/>
      </c>
    </row>
    <row r="3618" ht="10.5" customHeight="1" s="113">
      <c r="A3618" s="152" t="n">
        <v>45621</v>
      </c>
      <c r="B3618" s="153">
        <f>IF(A3618="","",YEAR(A3618))</f>
        <v/>
      </c>
      <c r="C3618" s="153">
        <f>IF(A3618="","",MONTH(A3618))</f>
        <v/>
      </c>
      <c r="D3618" s="153">
        <f>IF(A3618="","",CHOOSE(MONTH(A3618),"Ocak","Şubat","Mart","Nisan","Mayıs","Haziran","Temmuz","Ağustos","Eylül","Ekim","Kasım","Aralık"))</f>
        <v/>
      </c>
      <c r="E3618" s="153">
        <f>IF(A3618="","",ROUNDUP(MONTH(A3618)/3,0))</f>
        <v/>
      </c>
      <c r="F3618" s="153">
        <f>IF(A3618="","",WEEKNUM(A3618,2))</f>
        <v/>
      </c>
      <c r="G3618" s="153">
        <f>IF(A3618="","",WEEKDAY(A3618,2))</f>
        <v/>
      </c>
      <c r="H3618" s="153">
        <f>IF(A3618="","",CHOOSE(WEEKDAY(A3618,2),"Pazartesi","Salı","Çarşamba","Perşembe","Cuma","Cumartesi","Pazar"))</f>
        <v/>
      </c>
    </row>
    <row r="3619" ht="10.5" customHeight="1" s="113">
      <c r="A3619" s="152" t="n">
        <v>45622</v>
      </c>
      <c r="B3619" s="153">
        <f>IF(A3619="","",YEAR(A3619))</f>
        <v/>
      </c>
      <c r="C3619" s="153">
        <f>IF(A3619="","",MONTH(A3619))</f>
        <v/>
      </c>
      <c r="D3619" s="153">
        <f>IF(A3619="","",CHOOSE(MONTH(A3619),"Ocak","Şubat","Mart","Nisan","Mayıs","Haziran","Temmuz","Ağustos","Eylül","Ekim","Kasım","Aralık"))</f>
        <v/>
      </c>
      <c r="E3619" s="153">
        <f>IF(A3619="","",ROUNDUP(MONTH(A3619)/3,0))</f>
        <v/>
      </c>
      <c r="F3619" s="153">
        <f>IF(A3619="","",WEEKNUM(A3619,2))</f>
        <v/>
      </c>
      <c r="G3619" s="153">
        <f>IF(A3619="","",WEEKDAY(A3619,2))</f>
        <v/>
      </c>
      <c r="H3619" s="153">
        <f>IF(A3619="","",CHOOSE(WEEKDAY(A3619,2),"Pazartesi","Salı","Çarşamba","Perşembe","Cuma","Cumartesi","Pazar"))</f>
        <v/>
      </c>
    </row>
    <row r="3620" ht="10.5" customHeight="1" s="113">
      <c r="A3620" s="152" t="n">
        <v>45623</v>
      </c>
      <c r="B3620" s="153">
        <f>IF(A3620="","",YEAR(A3620))</f>
        <v/>
      </c>
      <c r="C3620" s="153">
        <f>IF(A3620="","",MONTH(A3620))</f>
        <v/>
      </c>
      <c r="D3620" s="153">
        <f>IF(A3620="","",CHOOSE(MONTH(A3620),"Ocak","Şubat","Mart","Nisan","Mayıs","Haziran","Temmuz","Ağustos","Eylül","Ekim","Kasım","Aralık"))</f>
        <v/>
      </c>
      <c r="E3620" s="153">
        <f>IF(A3620="","",ROUNDUP(MONTH(A3620)/3,0))</f>
        <v/>
      </c>
      <c r="F3620" s="153">
        <f>IF(A3620="","",WEEKNUM(A3620,2))</f>
        <v/>
      </c>
      <c r="G3620" s="153">
        <f>IF(A3620="","",WEEKDAY(A3620,2))</f>
        <v/>
      </c>
      <c r="H3620" s="153">
        <f>IF(A3620="","",CHOOSE(WEEKDAY(A3620,2),"Pazartesi","Salı","Çarşamba","Perşembe","Cuma","Cumartesi","Pazar"))</f>
        <v/>
      </c>
    </row>
    <row r="3621" ht="10.5" customHeight="1" s="113">
      <c r="A3621" s="152" t="n">
        <v>45624</v>
      </c>
      <c r="B3621" s="153">
        <f>IF(A3621="","",YEAR(A3621))</f>
        <v/>
      </c>
      <c r="C3621" s="153">
        <f>IF(A3621="","",MONTH(A3621))</f>
        <v/>
      </c>
      <c r="D3621" s="153">
        <f>IF(A3621="","",CHOOSE(MONTH(A3621),"Ocak","Şubat","Mart","Nisan","Mayıs","Haziran","Temmuz","Ağustos","Eylül","Ekim","Kasım","Aralık"))</f>
        <v/>
      </c>
      <c r="E3621" s="153">
        <f>IF(A3621="","",ROUNDUP(MONTH(A3621)/3,0))</f>
        <v/>
      </c>
      <c r="F3621" s="153">
        <f>IF(A3621="","",WEEKNUM(A3621,2))</f>
        <v/>
      </c>
      <c r="G3621" s="153">
        <f>IF(A3621="","",WEEKDAY(A3621,2))</f>
        <v/>
      </c>
      <c r="H3621" s="153">
        <f>IF(A3621="","",CHOOSE(WEEKDAY(A3621,2),"Pazartesi","Salı","Çarşamba","Perşembe","Cuma","Cumartesi","Pazar"))</f>
        <v/>
      </c>
    </row>
    <row r="3622" ht="10.5" customHeight="1" s="113">
      <c r="A3622" s="152" t="n">
        <v>45625</v>
      </c>
      <c r="B3622" s="153">
        <f>IF(A3622="","",YEAR(A3622))</f>
        <v/>
      </c>
      <c r="C3622" s="153">
        <f>IF(A3622="","",MONTH(A3622))</f>
        <v/>
      </c>
      <c r="D3622" s="153">
        <f>IF(A3622="","",CHOOSE(MONTH(A3622),"Ocak","Şubat","Mart","Nisan","Mayıs","Haziran","Temmuz","Ağustos","Eylül","Ekim","Kasım","Aralık"))</f>
        <v/>
      </c>
      <c r="E3622" s="153">
        <f>IF(A3622="","",ROUNDUP(MONTH(A3622)/3,0))</f>
        <v/>
      </c>
      <c r="F3622" s="153">
        <f>IF(A3622="","",WEEKNUM(A3622,2))</f>
        <v/>
      </c>
      <c r="G3622" s="153">
        <f>IF(A3622="","",WEEKDAY(A3622,2))</f>
        <v/>
      </c>
      <c r="H3622" s="153">
        <f>IF(A3622="","",CHOOSE(WEEKDAY(A3622,2),"Pazartesi","Salı","Çarşamba","Perşembe","Cuma","Cumartesi","Pazar"))</f>
        <v/>
      </c>
    </row>
    <row r="3623" ht="10.5" customHeight="1" s="113">
      <c r="A3623" s="152" t="n">
        <v>45626</v>
      </c>
      <c r="B3623" s="153">
        <f>IF(A3623="","",YEAR(A3623))</f>
        <v/>
      </c>
      <c r="C3623" s="153">
        <f>IF(A3623="","",MONTH(A3623))</f>
        <v/>
      </c>
      <c r="D3623" s="153">
        <f>IF(A3623="","",CHOOSE(MONTH(A3623),"Ocak","Şubat","Mart","Nisan","Mayıs","Haziran","Temmuz","Ağustos","Eylül","Ekim","Kasım","Aralık"))</f>
        <v/>
      </c>
      <c r="E3623" s="153">
        <f>IF(A3623="","",ROUNDUP(MONTH(A3623)/3,0))</f>
        <v/>
      </c>
      <c r="F3623" s="153">
        <f>IF(A3623="","",WEEKNUM(A3623,2))</f>
        <v/>
      </c>
      <c r="G3623" s="153">
        <f>IF(A3623="","",WEEKDAY(A3623,2))</f>
        <v/>
      </c>
      <c r="H3623" s="153">
        <f>IF(A3623="","",CHOOSE(WEEKDAY(A3623,2),"Pazartesi","Salı","Çarşamba","Perşembe","Cuma","Cumartesi","Pazar"))</f>
        <v/>
      </c>
    </row>
    <row r="3624" ht="10.5" customHeight="1" s="113">
      <c r="A3624" s="152" t="n">
        <v>45627</v>
      </c>
      <c r="B3624" s="153">
        <f>IF(A3624="","",YEAR(A3624))</f>
        <v/>
      </c>
      <c r="C3624" s="153">
        <f>IF(A3624="","",MONTH(A3624))</f>
        <v/>
      </c>
      <c r="D3624" s="153">
        <f>IF(A3624="","",CHOOSE(MONTH(A3624),"Ocak","Şubat","Mart","Nisan","Mayıs","Haziran","Temmuz","Ağustos","Eylül","Ekim","Kasım","Aralık"))</f>
        <v/>
      </c>
      <c r="E3624" s="153">
        <f>IF(A3624="","",ROUNDUP(MONTH(A3624)/3,0))</f>
        <v/>
      </c>
      <c r="F3624" s="153">
        <f>IF(A3624="","",WEEKNUM(A3624,2))</f>
        <v/>
      </c>
      <c r="G3624" s="153">
        <f>IF(A3624="","",WEEKDAY(A3624,2))</f>
        <v/>
      </c>
      <c r="H3624" s="153">
        <f>IF(A3624="","",CHOOSE(WEEKDAY(A3624,2),"Pazartesi","Salı","Çarşamba","Perşembe","Cuma","Cumartesi","Pazar"))</f>
        <v/>
      </c>
    </row>
    <row r="3625" ht="10.5" customHeight="1" s="113">
      <c r="A3625" s="152" t="n">
        <v>45628</v>
      </c>
      <c r="B3625" s="153">
        <f>IF(A3625="","",YEAR(A3625))</f>
        <v/>
      </c>
      <c r="C3625" s="153">
        <f>IF(A3625="","",MONTH(A3625))</f>
        <v/>
      </c>
      <c r="D3625" s="153">
        <f>IF(A3625="","",CHOOSE(MONTH(A3625),"Ocak","Şubat","Mart","Nisan","Mayıs","Haziran","Temmuz","Ağustos","Eylül","Ekim","Kasım","Aralık"))</f>
        <v/>
      </c>
      <c r="E3625" s="153">
        <f>IF(A3625="","",ROUNDUP(MONTH(A3625)/3,0))</f>
        <v/>
      </c>
      <c r="F3625" s="153">
        <f>IF(A3625="","",WEEKNUM(A3625,2))</f>
        <v/>
      </c>
      <c r="G3625" s="153">
        <f>IF(A3625="","",WEEKDAY(A3625,2))</f>
        <v/>
      </c>
      <c r="H3625" s="153">
        <f>IF(A3625="","",CHOOSE(WEEKDAY(A3625,2),"Pazartesi","Salı","Çarşamba","Perşembe","Cuma","Cumartesi","Pazar"))</f>
        <v/>
      </c>
    </row>
    <row r="3626" ht="10.5" customHeight="1" s="113">
      <c r="A3626" s="152" t="n">
        <v>45629</v>
      </c>
      <c r="B3626" s="153">
        <f>IF(A3626="","",YEAR(A3626))</f>
        <v/>
      </c>
      <c r="C3626" s="153">
        <f>IF(A3626="","",MONTH(A3626))</f>
        <v/>
      </c>
      <c r="D3626" s="153">
        <f>IF(A3626="","",CHOOSE(MONTH(A3626),"Ocak","Şubat","Mart","Nisan","Mayıs","Haziran","Temmuz","Ağustos","Eylül","Ekim","Kasım","Aralık"))</f>
        <v/>
      </c>
      <c r="E3626" s="153">
        <f>IF(A3626="","",ROUNDUP(MONTH(A3626)/3,0))</f>
        <v/>
      </c>
      <c r="F3626" s="153">
        <f>IF(A3626="","",WEEKNUM(A3626,2))</f>
        <v/>
      </c>
      <c r="G3626" s="153">
        <f>IF(A3626="","",WEEKDAY(A3626,2))</f>
        <v/>
      </c>
      <c r="H3626" s="153">
        <f>IF(A3626="","",CHOOSE(WEEKDAY(A3626,2),"Pazartesi","Salı","Çarşamba","Perşembe","Cuma","Cumartesi","Pazar"))</f>
        <v/>
      </c>
    </row>
    <row r="3627" ht="10.5" customHeight="1" s="113">
      <c r="A3627" s="152" t="n">
        <v>45630</v>
      </c>
      <c r="B3627" s="153">
        <f>IF(A3627="","",YEAR(A3627))</f>
        <v/>
      </c>
      <c r="C3627" s="153">
        <f>IF(A3627="","",MONTH(A3627))</f>
        <v/>
      </c>
      <c r="D3627" s="153">
        <f>IF(A3627="","",CHOOSE(MONTH(A3627),"Ocak","Şubat","Mart","Nisan","Mayıs","Haziran","Temmuz","Ağustos","Eylül","Ekim","Kasım","Aralık"))</f>
        <v/>
      </c>
      <c r="E3627" s="153">
        <f>IF(A3627="","",ROUNDUP(MONTH(A3627)/3,0))</f>
        <v/>
      </c>
      <c r="F3627" s="153">
        <f>IF(A3627="","",WEEKNUM(A3627,2))</f>
        <v/>
      </c>
      <c r="G3627" s="153">
        <f>IF(A3627="","",WEEKDAY(A3627,2))</f>
        <v/>
      </c>
      <c r="H3627" s="153">
        <f>IF(A3627="","",CHOOSE(WEEKDAY(A3627,2),"Pazartesi","Salı","Çarşamba","Perşembe","Cuma","Cumartesi","Pazar"))</f>
        <v/>
      </c>
    </row>
    <row r="3628" ht="10.5" customHeight="1" s="113">
      <c r="A3628" s="152" t="n">
        <v>45631</v>
      </c>
      <c r="B3628" s="153">
        <f>IF(A3628="","",YEAR(A3628))</f>
        <v/>
      </c>
      <c r="C3628" s="153">
        <f>IF(A3628="","",MONTH(A3628))</f>
        <v/>
      </c>
      <c r="D3628" s="153">
        <f>IF(A3628="","",CHOOSE(MONTH(A3628),"Ocak","Şubat","Mart","Nisan","Mayıs","Haziran","Temmuz","Ağustos","Eylül","Ekim","Kasım","Aralık"))</f>
        <v/>
      </c>
      <c r="E3628" s="153">
        <f>IF(A3628="","",ROUNDUP(MONTH(A3628)/3,0))</f>
        <v/>
      </c>
      <c r="F3628" s="153">
        <f>IF(A3628="","",WEEKNUM(A3628,2))</f>
        <v/>
      </c>
      <c r="G3628" s="153">
        <f>IF(A3628="","",WEEKDAY(A3628,2))</f>
        <v/>
      </c>
      <c r="H3628" s="153">
        <f>IF(A3628="","",CHOOSE(WEEKDAY(A3628,2),"Pazartesi","Salı","Çarşamba","Perşembe","Cuma","Cumartesi","Pazar"))</f>
        <v/>
      </c>
    </row>
    <row r="3629" ht="10.5" customHeight="1" s="113">
      <c r="A3629" s="152" t="n">
        <v>45632</v>
      </c>
      <c r="B3629" s="153">
        <f>IF(A3629="","",YEAR(A3629))</f>
        <v/>
      </c>
      <c r="C3629" s="153">
        <f>IF(A3629="","",MONTH(A3629))</f>
        <v/>
      </c>
      <c r="D3629" s="153">
        <f>IF(A3629="","",CHOOSE(MONTH(A3629),"Ocak","Şubat","Mart","Nisan","Mayıs","Haziran","Temmuz","Ağustos","Eylül","Ekim","Kasım","Aralık"))</f>
        <v/>
      </c>
      <c r="E3629" s="153">
        <f>IF(A3629="","",ROUNDUP(MONTH(A3629)/3,0))</f>
        <v/>
      </c>
      <c r="F3629" s="153">
        <f>IF(A3629="","",WEEKNUM(A3629,2))</f>
        <v/>
      </c>
      <c r="G3629" s="153">
        <f>IF(A3629="","",WEEKDAY(A3629,2))</f>
        <v/>
      </c>
      <c r="H3629" s="153">
        <f>IF(A3629="","",CHOOSE(WEEKDAY(A3629,2),"Pazartesi","Salı","Çarşamba","Perşembe","Cuma","Cumartesi","Pazar"))</f>
        <v/>
      </c>
    </row>
    <row r="3630" ht="10.5" customHeight="1" s="113">
      <c r="A3630" s="152" t="n">
        <v>45633</v>
      </c>
      <c r="B3630" s="153">
        <f>IF(A3630="","",YEAR(A3630))</f>
        <v/>
      </c>
      <c r="C3630" s="153">
        <f>IF(A3630="","",MONTH(A3630))</f>
        <v/>
      </c>
      <c r="D3630" s="153">
        <f>IF(A3630="","",CHOOSE(MONTH(A3630),"Ocak","Şubat","Mart","Nisan","Mayıs","Haziran","Temmuz","Ağustos","Eylül","Ekim","Kasım","Aralık"))</f>
        <v/>
      </c>
      <c r="E3630" s="153">
        <f>IF(A3630="","",ROUNDUP(MONTH(A3630)/3,0))</f>
        <v/>
      </c>
      <c r="F3630" s="153">
        <f>IF(A3630="","",WEEKNUM(A3630,2))</f>
        <v/>
      </c>
      <c r="G3630" s="153">
        <f>IF(A3630="","",WEEKDAY(A3630,2))</f>
        <v/>
      </c>
      <c r="H3630" s="153">
        <f>IF(A3630="","",CHOOSE(WEEKDAY(A3630,2),"Pazartesi","Salı","Çarşamba","Perşembe","Cuma","Cumartesi","Pazar"))</f>
        <v/>
      </c>
    </row>
    <row r="3631" ht="10.5" customHeight="1" s="113">
      <c r="A3631" s="152" t="n">
        <v>45634</v>
      </c>
      <c r="B3631" s="153">
        <f>IF(A3631="","",YEAR(A3631))</f>
        <v/>
      </c>
      <c r="C3631" s="153">
        <f>IF(A3631="","",MONTH(A3631))</f>
        <v/>
      </c>
      <c r="D3631" s="153">
        <f>IF(A3631="","",CHOOSE(MONTH(A3631),"Ocak","Şubat","Mart","Nisan","Mayıs","Haziran","Temmuz","Ağustos","Eylül","Ekim","Kasım","Aralık"))</f>
        <v/>
      </c>
      <c r="E3631" s="153">
        <f>IF(A3631="","",ROUNDUP(MONTH(A3631)/3,0))</f>
        <v/>
      </c>
      <c r="F3631" s="153">
        <f>IF(A3631="","",WEEKNUM(A3631,2))</f>
        <v/>
      </c>
      <c r="G3631" s="153">
        <f>IF(A3631="","",WEEKDAY(A3631,2))</f>
        <v/>
      </c>
      <c r="H3631" s="153">
        <f>IF(A3631="","",CHOOSE(WEEKDAY(A3631,2),"Pazartesi","Salı","Çarşamba","Perşembe","Cuma","Cumartesi","Pazar"))</f>
        <v/>
      </c>
    </row>
    <row r="3632" ht="10.5" customHeight="1" s="113">
      <c r="A3632" s="152" t="n">
        <v>45635</v>
      </c>
      <c r="B3632" s="153">
        <f>IF(A3632="","",YEAR(A3632))</f>
        <v/>
      </c>
      <c r="C3632" s="153">
        <f>IF(A3632="","",MONTH(A3632))</f>
        <v/>
      </c>
      <c r="D3632" s="153">
        <f>IF(A3632="","",CHOOSE(MONTH(A3632),"Ocak","Şubat","Mart","Nisan","Mayıs","Haziran","Temmuz","Ağustos","Eylül","Ekim","Kasım","Aralık"))</f>
        <v/>
      </c>
      <c r="E3632" s="153">
        <f>IF(A3632="","",ROUNDUP(MONTH(A3632)/3,0))</f>
        <v/>
      </c>
      <c r="F3632" s="153">
        <f>IF(A3632="","",WEEKNUM(A3632,2))</f>
        <v/>
      </c>
      <c r="G3632" s="153">
        <f>IF(A3632="","",WEEKDAY(A3632,2))</f>
        <v/>
      </c>
      <c r="H3632" s="153">
        <f>IF(A3632="","",CHOOSE(WEEKDAY(A3632,2),"Pazartesi","Salı","Çarşamba","Perşembe","Cuma","Cumartesi","Pazar"))</f>
        <v/>
      </c>
    </row>
    <row r="3633" ht="10.5" customHeight="1" s="113">
      <c r="A3633" s="152" t="n">
        <v>45636</v>
      </c>
      <c r="B3633" s="153">
        <f>IF(A3633="","",YEAR(A3633))</f>
        <v/>
      </c>
      <c r="C3633" s="153">
        <f>IF(A3633="","",MONTH(A3633))</f>
        <v/>
      </c>
      <c r="D3633" s="153">
        <f>IF(A3633="","",CHOOSE(MONTH(A3633),"Ocak","Şubat","Mart","Nisan","Mayıs","Haziran","Temmuz","Ağustos","Eylül","Ekim","Kasım","Aralık"))</f>
        <v/>
      </c>
      <c r="E3633" s="153">
        <f>IF(A3633="","",ROUNDUP(MONTH(A3633)/3,0))</f>
        <v/>
      </c>
      <c r="F3633" s="153">
        <f>IF(A3633="","",WEEKNUM(A3633,2))</f>
        <v/>
      </c>
      <c r="G3633" s="153">
        <f>IF(A3633="","",WEEKDAY(A3633,2))</f>
        <v/>
      </c>
      <c r="H3633" s="153">
        <f>IF(A3633="","",CHOOSE(WEEKDAY(A3633,2),"Pazartesi","Salı","Çarşamba","Perşembe","Cuma","Cumartesi","Pazar"))</f>
        <v/>
      </c>
    </row>
    <row r="3634" ht="10.5" customHeight="1" s="113">
      <c r="A3634" s="152" t="n">
        <v>45637</v>
      </c>
      <c r="B3634" s="153">
        <f>IF(A3634="","",YEAR(A3634))</f>
        <v/>
      </c>
      <c r="C3634" s="153">
        <f>IF(A3634="","",MONTH(A3634))</f>
        <v/>
      </c>
      <c r="D3634" s="153">
        <f>IF(A3634="","",CHOOSE(MONTH(A3634),"Ocak","Şubat","Mart","Nisan","Mayıs","Haziran","Temmuz","Ağustos","Eylül","Ekim","Kasım","Aralık"))</f>
        <v/>
      </c>
      <c r="E3634" s="153">
        <f>IF(A3634="","",ROUNDUP(MONTH(A3634)/3,0))</f>
        <v/>
      </c>
      <c r="F3634" s="153">
        <f>IF(A3634="","",WEEKNUM(A3634,2))</f>
        <v/>
      </c>
      <c r="G3634" s="153">
        <f>IF(A3634="","",WEEKDAY(A3634,2))</f>
        <v/>
      </c>
      <c r="H3634" s="153">
        <f>IF(A3634="","",CHOOSE(WEEKDAY(A3634,2),"Pazartesi","Salı","Çarşamba","Perşembe","Cuma","Cumartesi","Pazar"))</f>
        <v/>
      </c>
    </row>
    <row r="3635" ht="10.5" customHeight="1" s="113">
      <c r="A3635" s="152" t="n">
        <v>45638</v>
      </c>
      <c r="B3635" s="153">
        <f>IF(A3635="","",YEAR(A3635))</f>
        <v/>
      </c>
      <c r="C3635" s="153">
        <f>IF(A3635="","",MONTH(A3635))</f>
        <v/>
      </c>
      <c r="D3635" s="153">
        <f>IF(A3635="","",CHOOSE(MONTH(A3635),"Ocak","Şubat","Mart","Nisan","Mayıs","Haziran","Temmuz","Ağustos","Eylül","Ekim","Kasım","Aralık"))</f>
        <v/>
      </c>
      <c r="E3635" s="153">
        <f>IF(A3635="","",ROUNDUP(MONTH(A3635)/3,0))</f>
        <v/>
      </c>
      <c r="F3635" s="153">
        <f>IF(A3635="","",WEEKNUM(A3635,2))</f>
        <v/>
      </c>
      <c r="G3635" s="153">
        <f>IF(A3635="","",WEEKDAY(A3635,2))</f>
        <v/>
      </c>
      <c r="H3635" s="153">
        <f>IF(A3635="","",CHOOSE(WEEKDAY(A3635,2),"Pazartesi","Salı","Çarşamba","Perşembe","Cuma","Cumartesi","Pazar"))</f>
        <v/>
      </c>
    </row>
    <row r="3636" ht="10.5" customHeight="1" s="113">
      <c r="A3636" s="152" t="n">
        <v>45639</v>
      </c>
      <c r="B3636" s="153">
        <f>IF(A3636="","",YEAR(A3636))</f>
        <v/>
      </c>
      <c r="C3636" s="153">
        <f>IF(A3636="","",MONTH(A3636))</f>
        <v/>
      </c>
      <c r="D3636" s="153">
        <f>IF(A3636="","",CHOOSE(MONTH(A3636),"Ocak","Şubat","Mart","Nisan","Mayıs","Haziran","Temmuz","Ağustos","Eylül","Ekim","Kasım","Aralık"))</f>
        <v/>
      </c>
      <c r="E3636" s="153">
        <f>IF(A3636="","",ROUNDUP(MONTH(A3636)/3,0))</f>
        <v/>
      </c>
      <c r="F3636" s="153">
        <f>IF(A3636="","",WEEKNUM(A3636,2))</f>
        <v/>
      </c>
      <c r="G3636" s="153">
        <f>IF(A3636="","",WEEKDAY(A3636,2))</f>
        <v/>
      </c>
      <c r="H3636" s="153">
        <f>IF(A3636="","",CHOOSE(WEEKDAY(A3636,2),"Pazartesi","Salı","Çarşamba","Perşembe","Cuma","Cumartesi","Pazar"))</f>
        <v/>
      </c>
    </row>
    <row r="3637" ht="10.5" customHeight="1" s="113">
      <c r="A3637" s="152" t="n">
        <v>45640</v>
      </c>
      <c r="B3637" s="153">
        <f>IF(A3637="","",YEAR(A3637))</f>
        <v/>
      </c>
      <c r="C3637" s="153">
        <f>IF(A3637="","",MONTH(A3637))</f>
        <v/>
      </c>
      <c r="D3637" s="153">
        <f>IF(A3637="","",CHOOSE(MONTH(A3637),"Ocak","Şubat","Mart","Nisan","Mayıs","Haziran","Temmuz","Ağustos","Eylül","Ekim","Kasım","Aralık"))</f>
        <v/>
      </c>
      <c r="E3637" s="153">
        <f>IF(A3637="","",ROUNDUP(MONTH(A3637)/3,0))</f>
        <v/>
      </c>
      <c r="F3637" s="153">
        <f>IF(A3637="","",WEEKNUM(A3637,2))</f>
        <v/>
      </c>
      <c r="G3637" s="153">
        <f>IF(A3637="","",WEEKDAY(A3637,2))</f>
        <v/>
      </c>
      <c r="H3637" s="153">
        <f>IF(A3637="","",CHOOSE(WEEKDAY(A3637,2),"Pazartesi","Salı","Çarşamba","Perşembe","Cuma","Cumartesi","Pazar"))</f>
        <v/>
      </c>
    </row>
    <row r="3638" ht="10.5" customHeight="1" s="113">
      <c r="A3638" s="152" t="n">
        <v>45641</v>
      </c>
      <c r="B3638" s="153">
        <f>IF(A3638="","",YEAR(A3638))</f>
        <v/>
      </c>
      <c r="C3638" s="153">
        <f>IF(A3638="","",MONTH(A3638))</f>
        <v/>
      </c>
      <c r="D3638" s="153">
        <f>IF(A3638="","",CHOOSE(MONTH(A3638),"Ocak","Şubat","Mart","Nisan","Mayıs","Haziran","Temmuz","Ağustos","Eylül","Ekim","Kasım","Aralık"))</f>
        <v/>
      </c>
      <c r="E3638" s="153">
        <f>IF(A3638="","",ROUNDUP(MONTH(A3638)/3,0))</f>
        <v/>
      </c>
      <c r="F3638" s="153">
        <f>IF(A3638="","",WEEKNUM(A3638,2))</f>
        <v/>
      </c>
      <c r="G3638" s="153">
        <f>IF(A3638="","",WEEKDAY(A3638,2))</f>
        <v/>
      </c>
      <c r="H3638" s="153">
        <f>IF(A3638="","",CHOOSE(WEEKDAY(A3638,2),"Pazartesi","Salı","Çarşamba","Perşembe","Cuma","Cumartesi","Pazar"))</f>
        <v/>
      </c>
    </row>
    <row r="3639" ht="10.5" customHeight="1" s="113">
      <c r="A3639" s="152" t="n">
        <v>45642</v>
      </c>
      <c r="B3639" s="153">
        <f>IF(A3639="","",YEAR(A3639))</f>
        <v/>
      </c>
      <c r="C3639" s="153">
        <f>IF(A3639="","",MONTH(A3639))</f>
        <v/>
      </c>
      <c r="D3639" s="153">
        <f>IF(A3639="","",CHOOSE(MONTH(A3639),"Ocak","Şubat","Mart","Nisan","Mayıs","Haziran","Temmuz","Ağustos","Eylül","Ekim","Kasım","Aralık"))</f>
        <v/>
      </c>
      <c r="E3639" s="153">
        <f>IF(A3639="","",ROUNDUP(MONTH(A3639)/3,0))</f>
        <v/>
      </c>
      <c r="F3639" s="153">
        <f>IF(A3639="","",WEEKNUM(A3639,2))</f>
        <v/>
      </c>
      <c r="G3639" s="153">
        <f>IF(A3639="","",WEEKDAY(A3639,2))</f>
        <v/>
      </c>
      <c r="H3639" s="153">
        <f>IF(A3639="","",CHOOSE(WEEKDAY(A3639,2),"Pazartesi","Salı","Çarşamba","Perşembe","Cuma","Cumartesi","Pazar"))</f>
        <v/>
      </c>
    </row>
    <row r="3640" ht="10.5" customHeight="1" s="113">
      <c r="A3640" s="152" t="n">
        <v>45643</v>
      </c>
      <c r="B3640" s="153">
        <f>IF(A3640="","",YEAR(A3640))</f>
        <v/>
      </c>
      <c r="C3640" s="153">
        <f>IF(A3640="","",MONTH(A3640))</f>
        <v/>
      </c>
      <c r="D3640" s="153">
        <f>IF(A3640="","",CHOOSE(MONTH(A3640),"Ocak","Şubat","Mart","Nisan","Mayıs","Haziran","Temmuz","Ağustos","Eylül","Ekim","Kasım","Aralık"))</f>
        <v/>
      </c>
      <c r="E3640" s="153">
        <f>IF(A3640="","",ROUNDUP(MONTH(A3640)/3,0))</f>
        <v/>
      </c>
      <c r="F3640" s="153">
        <f>IF(A3640="","",WEEKNUM(A3640,2))</f>
        <v/>
      </c>
      <c r="G3640" s="153">
        <f>IF(A3640="","",WEEKDAY(A3640,2))</f>
        <v/>
      </c>
      <c r="H3640" s="153">
        <f>IF(A3640="","",CHOOSE(WEEKDAY(A3640,2),"Pazartesi","Salı","Çarşamba","Perşembe","Cuma","Cumartesi","Pazar"))</f>
        <v/>
      </c>
    </row>
    <row r="3641" ht="10.5" customHeight="1" s="113">
      <c r="A3641" s="152" t="n">
        <v>45644</v>
      </c>
      <c r="B3641" s="153">
        <f>IF(A3641="","",YEAR(A3641))</f>
        <v/>
      </c>
      <c r="C3641" s="153">
        <f>IF(A3641="","",MONTH(A3641))</f>
        <v/>
      </c>
      <c r="D3641" s="153">
        <f>IF(A3641="","",CHOOSE(MONTH(A3641),"Ocak","Şubat","Mart","Nisan","Mayıs","Haziran","Temmuz","Ağustos","Eylül","Ekim","Kasım","Aralık"))</f>
        <v/>
      </c>
      <c r="E3641" s="153">
        <f>IF(A3641="","",ROUNDUP(MONTH(A3641)/3,0))</f>
        <v/>
      </c>
      <c r="F3641" s="153">
        <f>IF(A3641="","",WEEKNUM(A3641,2))</f>
        <v/>
      </c>
      <c r="G3641" s="153">
        <f>IF(A3641="","",WEEKDAY(A3641,2))</f>
        <v/>
      </c>
      <c r="H3641" s="153">
        <f>IF(A3641="","",CHOOSE(WEEKDAY(A3641,2),"Pazartesi","Salı","Çarşamba","Perşembe","Cuma","Cumartesi","Pazar"))</f>
        <v/>
      </c>
    </row>
    <row r="3642" ht="10.5" customHeight="1" s="113">
      <c r="A3642" s="152" t="n">
        <v>45645</v>
      </c>
      <c r="B3642" s="153">
        <f>IF(A3642="","",YEAR(A3642))</f>
        <v/>
      </c>
      <c r="C3642" s="153">
        <f>IF(A3642="","",MONTH(A3642))</f>
        <v/>
      </c>
      <c r="D3642" s="153">
        <f>IF(A3642="","",CHOOSE(MONTH(A3642),"Ocak","Şubat","Mart","Nisan","Mayıs","Haziran","Temmuz","Ağustos","Eylül","Ekim","Kasım","Aralık"))</f>
        <v/>
      </c>
      <c r="E3642" s="153">
        <f>IF(A3642="","",ROUNDUP(MONTH(A3642)/3,0))</f>
        <v/>
      </c>
      <c r="F3642" s="153">
        <f>IF(A3642="","",WEEKNUM(A3642,2))</f>
        <v/>
      </c>
      <c r="G3642" s="153">
        <f>IF(A3642="","",WEEKDAY(A3642,2))</f>
        <v/>
      </c>
      <c r="H3642" s="153">
        <f>IF(A3642="","",CHOOSE(WEEKDAY(A3642,2),"Pazartesi","Salı","Çarşamba","Perşembe","Cuma","Cumartesi","Pazar"))</f>
        <v/>
      </c>
    </row>
    <row r="3643" ht="10.5" customHeight="1" s="113">
      <c r="A3643" s="152" t="n">
        <v>45646</v>
      </c>
      <c r="B3643" s="153">
        <f>IF(A3643="","",YEAR(A3643))</f>
        <v/>
      </c>
      <c r="C3643" s="153">
        <f>IF(A3643="","",MONTH(A3643))</f>
        <v/>
      </c>
      <c r="D3643" s="153">
        <f>IF(A3643="","",CHOOSE(MONTH(A3643),"Ocak","Şubat","Mart","Nisan","Mayıs","Haziran","Temmuz","Ağustos","Eylül","Ekim","Kasım","Aralık"))</f>
        <v/>
      </c>
      <c r="E3643" s="153">
        <f>IF(A3643="","",ROUNDUP(MONTH(A3643)/3,0))</f>
        <v/>
      </c>
      <c r="F3643" s="153">
        <f>IF(A3643="","",WEEKNUM(A3643,2))</f>
        <v/>
      </c>
      <c r="G3643" s="153">
        <f>IF(A3643="","",WEEKDAY(A3643,2))</f>
        <v/>
      </c>
      <c r="H3643" s="153">
        <f>IF(A3643="","",CHOOSE(WEEKDAY(A3643,2),"Pazartesi","Salı","Çarşamba","Perşembe","Cuma","Cumartesi","Pazar"))</f>
        <v/>
      </c>
    </row>
    <row r="3644" ht="10.5" customHeight="1" s="113">
      <c r="A3644" s="152" t="n">
        <v>45647</v>
      </c>
      <c r="B3644" s="153">
        <f>IF(A3644="","",YEAR(A3644))</f>
        <v/>
      </c>
      <c r="C3644" s="153">
        <f>IF(A3644="","",MONTH(A3644))</f>
        <v/>
      </c>
      <c r="D3644" s="153">
        <f>IF(A3644="","",CHOOSE(MONTH(A3644),"Ocak","Şubat","Mart","Nisan","Mayıs","Haziran","Temmuz","Ağustos","Eylül","Ekim","Kasım","Aralık"))</f>
        <v/>
      </c>
      <c r="E3644" s="153">
        <f>IF(A3644="","",ROUNDUP(MONTH(A3644)/3,0))</f>
        <v/>
      </c>
      <c r="F3644" s="153">
        <f>IF(A3644="","",WEEKNUM(A3644,2))</f>
        <v/>
      </c>
      <c r="G3644" s="153">
        <f>IF(A3644="","",WEEKDAY(A3644,2))</f>
        <v/>
      </c>
      <c r="H3644" s="153">
        <f>IF(A3644="","",CHOOSE(WEEKDAY(A3644,2),"Pazartesi","Salı","Çarşamba","Perşembe","Cuma","Cumartesi","Pazar"))</f>
        <v/>
      </c>
    </row>
    <row r="3645" ht="10.5" customHeight="1" s="113">
      <c r="A3645" s="152" t="n">
        <v>45648</v>
      </c>
      <c r="B3645" s="153">
        <f>IF(A3645="","",YEAR(A3645))</f>
        <v/>
      </c>
      <c r="C3645" s="153">
        <f>IF(A3645="","",MONTH(A3645))</f>
        <v/>
      </c>
      <c r="D3645" s="153">
        <f>IF(A3645="","",CHOOSE(MONTH(A3645),"Ocak","Şubat","Mart","Nisan","Mayıs","Haziran","Temmuz","Ağustos","Eylül","Ekim","Kasım","Aralık"))</f>
        <v/>
      </c>
      <c r="E3645" s="153">
        <f>IF(A3645="","",ROUNDUP(MONTH(A3645)/3,0))</f>
        <v/>
      </c>
      <c r="F3645" s="153">
        <f>IF(A3645="","",WEEKNUM(A3645,2))</f>
        <v/>
      </c>
      <c r="G3645" s="153">
        <f>IF(A3645="","",WEEKDAY(A3645,2))</f>
        <v/>
      </c>
      <c r="H3645" s="153">
        <f>IF(A3645="","",CHOOSE(WEEKDAY(A3645,2),"Pazartesi","Salı","Çarşamba","Perşembe","Cuma","Cumartesi","Pazar"))</f>
        <v/>
      </c>
    </row>
    <row r="3646" ht="10.5" customHeight="1" s="113">
      <c r="A3646" s="152" t="n">
        <v>45649</v>
      </c>
      <c r="B3646" s="153">
        <f>IF(A3646="","",YEAR(A3646))</f>
        <v/>
      </c>
      <c r="C3646" s="153">
        <f>IF(A3646="","",MONTH(A3646))</f>
        <v/>
      </c>
      <c r="D3646" s="153">
        <f>IF(A3646="","",CHOOSE(MONTH(A3646),"Ocak","Şubat","Mart","Nisan","Mayıs","Haziran","Temmuz","Ağustos","Eylül","Ekim","Kasım","Aralık"))</f>
        <v/>
      </c>
      <c r="E3646" s="153">
        <f>IF(A3646="","",ROUNDUP(MONTH(A3646)/3,0))</f>
        <v/>
      </c>
      <c r="F3646" s="153">
        <f>IF(A3646="","",WEEKNUM(A3646,2))</f>
        <v/>
      </c>
      <c r="G3646" s="153">
        <f>IF(A3646="","",WEEKDAY(A3646,2))</f>
        <v/>
      </c>
      <c r="H3646" s="153">
        <f>IF(A3646="","",CHOOSE(WEEKDAY(A3646,2),"Pazartesi","Salı","Çarşamba","Perşembe","Cuma","Cumartesi","Pazar"))</f>
        <v/>
      </c>
    </row>
    <row r="3647" ht="10.5" customHeight="1" s="113">
      <c r="A3647" s="152" t="n">
        <v>45650</v>
      </c>
      <c r="B3647" s="153">
        <f>IF(A3647="","",YEAR(A3647))</f>
        <v/>
      </c>
      <c r="C3647" s="153">
        <f>IF(A3647="","",MONTH(A3647))</f>
        <v/>
      </c>
      <c r="D3647" s="153">
        <f>IF(A3647="","",CHOOSE(MONTH(A3647),"Ocak","Şubat","Mart","Nisan","Mayıs","Haziran","Temmuz","Ağustos","Eylül","Ekim","Kasım","Aralık"))</f>
        <v/>
      </c>
      <c r="E3647" s="153">
        <f>IF(A3647="","",ROUNDUP(MONTH(A3647)/3,0))</f>
        <v/>
      </c>
      <c r="F3647" s="153">
        <f>IF(A3647="","",WEEKNUM(A3647,2))</f>
        <v/>
      </c>
      <c r="G3647" s="153">
        <f>IF(A3647="","",WEEKDAY(A3647,2))</f>
        <v/>
      </c>
      <c r="H3647" s="153">
        <f>IF(A3647="","",CHOOSE(WEEKDAY(A3647,2),"Pazartesi","Salı","Çarşamba","Perşembe","Cuma","Cumartesi","Pazar"))</f>
        <v/>
      </c>
    </row>
    <row r="3648" ht="10.5" customHeight="1" s="113">
      <c r="A3648" s="152" t="n">
        <v>45651</v>
      </c>
      <c r="B3648" s="153">
        <f>IF(A3648="","",YEAR(A3648))</f>
        <v/>
      </c>
      <c r="C3648" s="153">
        <f>IF(A3648="","",MONTH(A3648))</f>
        <v/>
      </c>
      <c r="D3648" s="153">
        <f>IF(A3648="","",CHOOSE(MONTH(A3648),"Ocak","Şubat","Mart","Nisan","Mayıs","Haziran","Temmuz","Ağustos","Eylül","Ekim","Kasım","Aralık"))</f>
        <v/>
      </c>
      <c r="E3648" s="153">
        <f>IF(A3648="","",ROUNDUP(MONTH(A3648)/3,0))</f>
        <v/>
      </c>
      <c r="F3648" s="153">
        <f>IF(A3648="","",WEEKNUM(A3648,2))</f>
        <v/>
      </c>
      <c r="G3648" s="153">
        <f>IF(A3648="","",WEEKDAY(A3648,2))</f>
        <v/>
      </c>
      <c r="H3648" s="153">
        <f>IF(A3648="","",CHOOSE(WEEKDAY(A3648,2),"Pazartesi","Salı","Çarşamba","Perşembe","Cuma","Cumartesi","Pazar"))</f>
        <v/>
      </c>
    </row>
    <row r="3649" ht="10.5" customHeight="1" s="113">
      <c r="A3649" s="152" t="n">
        <v>45652</v>
      </c>
      <c r="B3649" s="153">
        <f>IF(A3649="","",YEAR(A3649))</f>
        <v/>
      </c>
      <c r="C3649" s="153">
        <f>IF(A3649="","",MONTH(A3649))</f>
        <v/>
      </c>
      <c r="D3649" s="153">
        <f>IF(A3649="","",CHOOSE(MONTH(A3649),"Ocak","Şubat","Mart","Nisan","Mayıs","Haziran","Temmuz","Ağustos","Eylül","Ekim","Kasım","Aralık"))</f>
        <v/>
      </c>
      <c r="E3649" s="153">
        <f>IF(A3649="","",ROUNDUP(MONTH(A3649)/3,0))</f>
        <v/>
      </c>
      <c r="F3649" s="153">
        <f>IF(A3649="","",WEEKNUM(A3649,2))</f>
        <v/>
      </c>
      <c r="G3649" s="153">
        <f>IF(A3649="","",WEEKDAY(A3649,2))</f>
        <v/>
      </c>
      <c r="H3649" s="153">
        <f>IF(A3649="","",CHOOSE(WEEKDAY(A3649,2),"Pazartesi","Salı","Çarşamba","Perşembe","Cuma","Cumartesi","Pazar"))</f>
        <v/>
      </c>
    </row>
    <row r="3650" ht="10.5" customHeight="1" s="113">
      <c r="A3650" s="152" t="n">
        <v>45653</v>
      </c>
      <c r="B3650" s="153">
        <f>IF(A3650="","",YEAR(A3650))</f>
        <v/>
      </c>
      <c r="C3650" s="153">
        <f>IF(A3650="","",MONTH(A3650))</f>
        <v/>
      </c>
      <c r="D3650" s="153">
        <f>IF(A3650="","",CHOOSE(MONTH(A3650),"Ocak","Şubat","Mart","Nisan","Mayıs","Haziran","Temmuz","Ağustos","Eylül","Ekim","Kasım","Aralık"))</f>
        <v/>
      </c>
      <c r="E3650" s="153">
        <f>IF(A3650="","",ROUNDUP(MONTH(A3650)/3,0))</f>
        <v/>
      </c>
      <c r="F3650" s="153">
        <f>IF(A3650="","",WEEKNUM(A3650,2))</f>
        <v/>
      </c>
      <c r="G3650" s="153">
        <f>IF(A3650="","",WEEKDAY(A3650,2))</f>
        <v/>
      </c>
      <c r="H3650" s="153">
        <f>IF(A3650="","",CHOOSE(WEEKDAY(A3650,2),"Pazartesi","Salı","Çarşamba","Perşembe","Cuma","Cumartesi","Pazar"))</f>
        <v/>
      </c>
    </row>
    <row r="3651" ht="10.5" customHeight="1" s="113">
      <c r="A3651" s="152" t="n">
        <v>45654</v>
      </c>
      <c r="B3651" s="153">
        <f>IF(A3651="","",YEAR(A3651))</f>
        <v/>
      </c>
      <c r="C3651" s="153">
        <f>IF(A3651="","",MONTH(A3651))</f>
        <v/>
      </c>
      <c r="D3651" s="153">
        <f>IF(A3651="","",CHOOSE(MONTH(A3651),"Ocak","Şubat","Mart","Nisan","Mayıs","Haziran","Temmuz","Ağustos","Eylül","Ekim","Kasım","Aralık"))</f>
        <v/>
      </c>
      <c r="E3651" s="153">
        <f>IF(A3651="","",ROUNDUP(MONTH(A3651)/3,0))</f>
        <v/>
      </c>
      <c r="F3651" s="153">
        <f>IF(A3651="","",WEEKNUM(A3651,2))</f>
        <v/>
      </c>
      <c r="G3651" s="153">
        <f>IF(A3651="","",WEEKDAY(A3651,2))</f>
        <v/>
      </c>
      <c r="H3651" s="153">
        <f>IF(A3651="","",CHOOSE(WEEKDAY(A3651,2),"Pazartesi","Salı","Çarşamba","Perşembe","Cuma","Cumartesi","Pazar"))</f>
        <v/>
      </c>
    </row>
    <row r="3652" ht="10.5" customHeight="1" s="113">
      <c r="A3652" s="152" t="n">
        <v>45655</v>
      </c>
      <c r="B3652" s="153">
        <f>IF(A3652="","",YEAR(A3652))</f>
        <v/>
      </c>
      <c r="C3652" s="153">
        <f>IF(A3652="","",MONTH(A3652))</f>
        <v/>
      </c>
      <c r="D3652" s="153">
        <f>IF(A3652="","",CHOOSE(MONTH(A3652),"Ocak","Şubat","Mart","Nisan","Mayıs","Haziran","Temmuz","Ağustos","Eylül","Ekim","Kasım","Aralık"))</f>
        <v/>
      </c>
      <c r="E3652" s="153">
        <f>IF(A3652="","",ROUNDUP(MONTH(A3652)/3,0))</f>
        <v/>
      </c>
      <c r="F3652" s="153">
        <f>IF(A3652="","",WEEKNUM(A3652,2))</f>
        <v/>
      </c>
      <c r="G3652" s="153">
        <f>IF(A3652="","",WEEKDAY(A3652,2))</f>
        <v/>
      </c>
      <c r="H3652" s="153">
        <f>IF(A3652="","",CHOOSE(WEEKDAY(A3652,2),"Pazartesi","Salı","Çarşamba","Perşembe","Cuma","Cumartesi","Pazar"))</f>
        <v/>
      </c>
    </row>
    <row r="3653" ht="10.5" customHeight="1" s="113">
      <c r="A3653" s="152" t="n">
        <v>45656</v>
      </c>
      <c r="B3653" s="153">
        <f>IF(A3653="","",YEAR(A3653))</f>
        <v/>
      </c>
      <c r="C3653" s="153">
        <f>IF(A3653="","",MONTH(A3653))</f>
        <v/>
      </c>
      <c r="D3653" s="153">
        <f>IF(A3653="","",CHOOSE(MONTH(A3653),"Ocak","Şubat","Mart","Nisan","Mayıs","Haziran","Temmuz","Ağustos","Eylül","Ekim","Kasım","Aralık"))</f>
        <v/>
      </c>
      <c r="E3653" s="153">
        <f>IF(A3653="","",ROUNDUP(MONTH(A3653)/3,0))</f>
        <v/>
      </c>
      <c r="F3653" s="153">
        <f>IF(A3653="","",WEEKNUM(A3653,2))</f>
        <v/>
      </c>
      <c r="G3653" s="153">
        <f>IF(A3653="","",WEEKDAY(A3653,2))</f>
        <v/>
      </c>
      <c r="H3653" s="153">
        <f>IF(A3653="","",CHOOSE(WEEKDAY(A3653,2),"Pazartesi","Salı","Çarşamba","Perşembe","Cuma","Cumartesi","Pazar"))</f>
        <v/>
      </c>
    </row>
    <row r="3654" ht="10.5" customHeight="1" s="113">
      <c r="A3654" s="152" t="n">
        <v>45657</v>
      </c>
      <c r="B3654" s="153">
        <f>IF(A3654="","",YEAR(A3654))</f>
        <v/>
      </c>
      <c r="C3654" s="153">
        <f>IF(A3654="","",MONTH(A3654))</f>
        <v/>
      </c>
      <c r="D3654" s="153">
        <f>IF(A3654="","",CHOOSE(MONTH(A3654),"Ocak","Şubat","Mart","Nisan","Mayıs","Haziran","Temmuz","Ağustos","Eylül","Ekim","Kasım","Aralık"))</f>
        <v/>
      </c>
      <c r="E3654" s="153">
        <f>IF(A3654="","",ROUNDUP(MONTH(A3654)/3,0))</f>
        <v/>
      </c>
      <c r="F3654" s="153">
        <f>IF(A3654="","",WEEKNUM(A3654,2))</f>
        <v/>
      </c>
      <c r="G3654" s="153">
        <f>IF(A3654="","",WEEKDAY(A3654,2))</f>
        <v/>
      </c>
      <c r="H3654" s="153">
        <f>IF(A3654="","",CHOOSE(WEEKDAY(A3654,2),"Pazartesi","Salı","Çarşamba","Perşembe","Cuma","Cumartesi","Pazar"))</f>
        <v/>
      </c>
    </row>
    <row r="3655" ht="10.5" customHeight="1" s="113">
      <c r="A3655" s="152" t="n">
        <v>45658</v>
      </c>
      <c r="B3655" s="153">
        <f>IF(A3655="","",YEAR(A3655))</f>
        <v/>
      </c>
      <c r="C3655" s="153">
        <f>IF(A3655="","",MONTH(A3655))</f>
        <v/>
      </c>
      <c r="D3655" s="153">
        <f>IF(A3655="","",CHOOSE(MONTH(A3655),"Ocak","Şubat","Mart","Nisan","Mayıs","Haziran","Temmuz","Ağustos","Eylül","Ekim","Kasım","Aralık"))</f>
        <v/>
      </c>
      <c r="E3655" s="153">
        <f>IF(A3655="","",ROUNDUP(MONTH(A3655)/3,0))</f>
        <v/>
      </c>
      <c r="F3655" s="153">
        <f>IF(A3655="","",WEEKNUM(A3655,2))</f>
        <v/>
      </c>
      <c r="G3655" s="153">
        <f>IF(A3655="","",WEEKDAY(A3655,2))</f>
        <v/>
      </c>
      <c r="H3655" s="153">
        <f>IF(A3655="","",CHOOSE(WEEKDAY(A3655,2),"Pazartesi","Salı","Çarşamba","Perşembe","Cuma","Cumartesi","Pazar"))</f>
        <v/>
      </c>
    </row>
    <row r="3656" ht="10.5" customHeight="1" s="113">
      <c r="A3656" s="152" t="n">
        <v>45659</v>
      </c>
      <c r="B3656" s="153">
        <f>IF(A3656="","",YEAR(A3656))</f>
        <v/>
      </c>
      <c r="C3656" s="153">
        <f>IF(A3656="","",MONTH(A3656))</f>
        <v/>
      </c>
      <c r="D3656" s="153">
        <f>IF(A3656="","",CHOOSE(MONTH(A3656),"Ocak","Şubat","Mart","Nisan","Mayıs","Haziran","Temmuz","Ağustos","Eylül","Ekim","Kasım","Aralık"))</f>
        <v/>
      </c>
      <c r="E3656" s="153">
        <f>IF(A3656="","",ROUNDUP(MONTH(A3656)/3,0))</f>
        <v/>
      </c>
      <c r="F3656" s="153">
        <f>IF(A3656="","",WEEKNUM(A3656,2))</f>
        <v/>
      </c>
      <c r="G3656" s="153">
        <f>IF(A3656="","",WEEKDAY(A3656,2))</f>
        <v/>
      </c>
      <c r="H3656" s="153">
        <f>IF(A3656="","",CHOOSE(WEEKDAY(A3656,2),"Pazartesi","Salı","Çarşamba","Perşembe","Cuma","Cumartesi","Pazar"))</f>
        <v/>
      </c>
    </row>
    <row r="3657" ht="10.5" customHeight="1" s="113">
      <c r="A3657" s="152" t="n">
        <v>45660</v>
      </c>
      <c r="B3657" s="153">
        <f>IF(A3657="","",YEAR(A3657))</f>
        <v/>
      </c>
      <c r="C3657" s="153">
        <f>IF(A3657="","",MONTH(A3657))</f>
        <v/>
      </c>
      <c r="D3657" s="153">
        <f>IF(A3657="","",CHOOSE(MONTH(A3657),"Ocak","Şubat","Mart","Nisan","Mayıs","Haziran","Temmuz","Ağustos","Eylül","Ekim","Kasım","Aralık"))</f>
        <v/>
      </c>
      <c r="E3657" s="153">
        <f>IF(A3657="","",ROUNDUP(MONTH(A3657)/3,0))</f>
        <v/>
      </c>
      <c r="F3657" s="153">
        <f>IF(A3657="","",WEEKNUM(A3657,2))</f>
        <v/>
      </c>
      <c r="G3657" s="153">
        <f>IF(A3657="","",WEEKDAY(A3657,2))</f>
        <v/>
      </c>
      <c r="H3657" s="153">
        <f>IF(A3657="","",CHOOSE(WEEKDAY(A3657,2),"Pazartesi","Salı","Çarşamba","Perşembe","Cuma","Cumartesi","Pazar"))</f>
        <v/>
      </c>
    </row>
    <row r="3658" ht="10.5" customHeight="1" s="113">
      <c r="A3658" s="152" t="n">
        <v>45661</v>
      </c>
      <c r="B3658" s="153">
        <f>IF(A3658="","",YEAR(A3658))</f>
        <v/>
      </c>
      <c r="C3658" s="153">
        <f>IF(A3658="","",MONTH(A3658))</f>
        <v/>
      </c>
      <c r="D3658" s="153">
        <f>IF(A3658="","",CHOOSE(MONTH(A3658),"Ocak","Şubat","Mart","Nisan","Mayıs","Haziran","Temmuz","Ağustos","Eylül","Ekim","Kasım","Aralık"))</f>
        <v/>
      </c>
      <c r="E3658" s="153">
        <f>IF(A3658="","",ROUNDUP(MONTH(A3658)/3,0))</f>
        <v/>
      </c>
      <c r="F3658" s="153">
        <f>IF(A3658="","",WEEKNUM(A3658,2))</f>
        <v/>
      </c>
      <c r="G3658" s="153">
        <f>IF(A3658="","",WEEKDAY(A3658,2))</f>
        <v/>
      </c>
      <c r="H3658" s="153">
        <f>IF(A3658="","",CHOOSE(WEEKDAY(A3658,2),"Pazartesi","Salı","Çarşamba","Perşembe","Cuma","Cumartesi","Pazar"))</f>
        <v/>
      </c>
    </row>
    <row r="3659" ht="10.5" customHeight="1" s="113">
      <c r="A3659" s="152" t="n">
        <v>45662</v>
      </c>
      <c r="B3659" s="153">
        <f>IF(A3659="","",YEAR(A3659))</f>
        <v/>
      </c>
      <c r="C3659" s="153">
        <f>IF(A3659="","",MONTH(A3659))</f>
        <v/>
      </c>
      <c r="D3659" s="153">
        <f>IF(A3659="","",CHOOSE(MONTH(A3659),"Ocak","Şubat","Mart","Nisan","Mayıs","Haziran","Temmuz","Ağustos","Eylül","Ekim","Kasım","Aralık"))</f>
        <v/>
      </c>
      <c r="E3659" s="153">
        <f>IF(A3659="","",ROUNDUP(MONTH(A3659)/3,0))</f>
        <v/>
      </c>
      <c r="F3659" s="153">
        <f>IF(A3659="","",WEEKNUM(A3659,2))</f>
        <v/>
      </c>
      <c r="G3659" s="153">
        <f>IF(A3659="","",WEEKDAY(A3659,2))</f>
        <v/>
      </c>
      <c r="H3659" s="153">
        <f>IF(A3659="","",CHOOSE(WEEKDAY(A3659,2),"Pazartesi","Salı","Çarşamba","Perşembe","Cuma","Cumartesi","Pazar"))</f>
        <v/>
      </c>
    </row>
    <row r="3660" ht="10.5" customHeight="1" s="113">
      <c r="A3660" s="152" t="n">
        <v>45663</v>
      </c>
      <c r="B3660" s="153">
        <f>IF(A3660="","",YEAR(A3660))</f>
        <v/>
      </c>
      <c r="C3660" s="153">
        <f>IF(A3660="","",MONTH(A3660))</f>
        <v/>
      </c>
      <c r="D3660" s="153">
        <f>IF(A3660="","",CHOOSE(MONTH(A3660),"Ocak","Şubat","Mart","Nisan","Mayıs","Haziran","Temmuz","Ağustos","Eylül","Ekim","Kasım","Aralık"))</f>
        <v/>
      </c>
      <c r="E3660" s="153">
        <f>IF(A3660="","",ROUNDUP(MONTH(A3660)/3,0))</f>
        <v/>
      </c>
      <c r="F3660" s="153">
        <f>IF(A3660="","",WEEKNUM(A3660,2))</f>
        <v/>
      </c>
      <c r="G3660" s="153">
        <f>IF(A3660="","",WEEKDAY(A3660,2))</f>
        <v/>
      </c>
      <c r="H3660" s="153">
        <f>IF(A3660="","",CHOOSE(WEEKDAY(A3660,2),"Pazartesi","Salı","Çarşamba","Perşembe","Cuma","Cumartesi","Pazar"))</f>
        <v/>
      </c>
    </row>
    <row r="3661" ht="10.5" customHeight="1" s="113">
      <c r="A3661" s="152" t="n">
        <v>45664</v>
      </c>
      <c r="B3661" s="153">
        <f>IF(A3661="","",YEAR(A3661))</f>
        <v/>
      </c>
      <c r="C3661" s="153">
        <f>IF(A3661="","",MONTH(A3661))</f>
        <v/>
      </c>
      <c r="D3661" s="153">
        <f>IF(A3661="","",CHOOSE(MONTH(A3661),"Ocak","Şubat","Mart","Nisan","Mayıs","Haziran","Temmuz","Ağustos","Eylül","Ekim","Kasım","Aralık"))</f>
        <v/>
      </c>
      <c r="E3661" s="153">
        <f>IF(A3661="","",ROUNDUP(MONTH(A3661)/3,0))</f>
        <v/>
      </c>
      <c r="F3661" s="153">
        <f>IF(A3661="","",WEEKNUM(A3661,2))</f>
        <v/>
      </c>
      <c r="G3661" s="153">
        <f>IF(A3661="","",WEEKDAY(A3661,2))</f>
        <v/>
      </c>
      <c r="H3661" s="153">
        <f>IF(A3661="","",CHOOSE(WEEKDAY(A3661,2),"Pazartesi","Salı","Çarşamba","Perşembe","Cuma","Cumartesi","Pazar"))</f>
        <v/>
      </c>
    </row>
    <row r="3662" ht="10.5" customHeight="1" s="113">
      <c r="A3662" s="152" t="n">
        <v>45665</v>
      </c>
      <c r="B3662" s="153">
        <f>IF(A3662="","",YEAR(A3662))</f>
        <v/>
      </c>
      <c r="C3662" s="153">
        <f>IF(A3662="","",MONTH(A3662))</f>
        <v/>
      </c>
      <c r="D3662" s="153">
        <f>IF(A3662="","",CHOOSE(MONTH(A3662),"Ocak","Şubat","Mart","Nisan","Mayıs","Haziran","Temmuz","Ağustos","Eylül","Ekim","Kasım","Aralık"))</f>
        <v/>
      </c>
      <c r="E3662" s="153">
        <f>IF(A3662="","",ROUNDUP(MONTH(A3662)/3,0))</f>
        <v/>
      </c>
      <c r="F3662" s="153">
        <f>IF(A3662="","",WEEKNUM(A3662,2))</f>
        <v/>
      </c>
      <c r="G3662" s="153">
        <f>IF(A3662="","",WEEKDAY(A3662,2))</f>
        <v/>
      </c>
      <c r="H3662" s="153">
        <f>IF(A3662="","",CHOOSE(WEEKDAY(A3662,2),"Pazartesi","Salı","Çarşamba","Perşembe","Cuma","Cumartesi","Pazar"))</f>
        <v/>
      </c>
    </row>
    <row r="3663" ht="10.5" customHeight="1" s="113">
      <c r="A3663" s="152" t="n">
        <v>45666</v>
      </c>
      <c r="B3663" s="153">
        <f>IF(A3663="","",YEAR(A3663))</f>
        <v/>
      </c>
      <c r="C3663" s="153">
        <f>IF(A3663="","",MONTH(A3663))</f>
        <v/>
      </c>
      <c r="D3663" s="153">
        <f>IF(A3663="","",CHOOSE(MONTH(A3663),"Ocak","Şubat","Mart","Nisan","Mayıs","Haziran","Temmuz","Ağustos","Eylül","Ekim","Kasım","Aralık"))</f>
        <v/>
      </c>
      <c r="E3663" s="153">
        <f>IF(A3663="","",ROUNDUP(MONTH(A3663)/3,0))</f>
        <v/>
      </c>
      <c r="F3663" s="153">
        <f>IF(A3663="","",WEEKNUM(A3663,2))</f>
        <v/>
      </c>
      <c r="G3663" s="153">
        <f>IF(A3663="","",WEEKDAY(A3663,2))</f>
        <v/>
      </c>
      <c r="H3663" s="153">
        <f>IF(A3663="","",CHOOSE(WEEKDAY(A3663,2),"Pazartesi","Salı","Çarşamba","Perşembe","Cuma","Cumartesi","Pazar"))</f>
        <v/>
      </c>
    </row>
    <row r="3664" ht="10.5" customHeight="1" s="113">
      <c r="A3664" s="152" t="n">
        <v>45667</v>
      </c>
      <c r="B3664" s="153">
        <f>IF(A3664="","",YEAR(A3664))</f>
        <v/>
      </c>
      <c r="C3664" s="153">
        <f>IF(A3664="","",MONTH(A3664))</f>
        <v/>
      </c>
      <c r="D3664" s="153">
        <f>IF(A3664="","",CHOOSE(MONTH(A3664),"Ocak","Şubat","Mart","Nisan","Mayıs","Haziran","Temmuz","Ağustos","Eylül","Ekim","Kasım","Aralık"))</f>
        <v/>
      </c>
      <c r="E3664" s="153">
        <f>IF(A3664="","",ROUNDUP(MONTH(A3664)/3,0))</f>
        <v/>
      </c>
      <c r="F3664" s="153">
        <f>IF(A3664="","",WEEKNUM(A3664,2))</f>
        <v/>
      </c>
      <c r="G3664" s="153">
        <f>IF(A3664="","",WEEKDAY(A3664,2))</f>
        <v/>
      </c>
      <c r="H3664" s="153">
        <f>IF(A3664="","",CHOOSE(WEEKDAY(A3664,2),"Pazartesi","Salı","Çarşamba","Perşembe","Cuma","Cumartesi","Pazar"))</f>
        <v/>
      </c>
    </row>
    <row r="3665" ht="10.5" customHeight="1" s="113">
      <c r="A3665" s="152" t="n">
        <v>45668</v>
      </c>
      <c r="B3665" s="153">
        <f>IF(A3665="","",YEAR(A3665))</f>
        <v/>
      </c>
      <c r="C3665" s="153">
        <f>IF(A3665="","",MONTH(A3665))</f>
        <v/>
      </c>
      <c r="D3665" s="153">
        <f>IF(A3665="","",CHOOSE(MONTH(A3665),"Ocak","Şubat","Mart","Nisan","Mayıs","Haziran","Temmuz","Ağustos","Eylül","Ekim","Kasım","Aralık"))</f>
        <v/>
      </c>
      <c r="E3665" s="153">
        <f>IF(A3665="","",ROUNDUP(MONTH(A3665)/3,0))</f>
        <v/>
      </c>
      <c r="F3665" s="153">
        <f>IF(A3665="","",WEEKNUM(A3665,2))</f>
        <v/>
      </c>
      <c r="G3665" s="153">
        <f>IF(A3665="","",WEEKDAY(A3665,2))</f>
        <v/>
      </c>
      <c r="H3665" s="153">
        <f>IF(A3665="","",CHOOSE(WEEKDAY(A3665,2),"Pazartesi","Salı","Çarşamba","Perşembe","Cuma","Cumartesi","Pazar"))</f>
        <v/>
      </c>
    </row>
    <row r="3666" ht="10.5" customHeight="1" s="113">
      <c r="A3666" s="152" t="n">
        <v>45669</v>
      </c>
      <c r="B3666" s="153">
        <f>IF(A3666="","",YEAR(A3666))</f>
        <v/>
      </c>
      <c r="C3666" s="153">
        <f>IF(A3666="","",MONTH(A3666))</f>
        <v/>
      </c>
      <c r="D3666" s="153">
        <f>IF(A3666="","",CHOOSE(MONTH(A3666),"Ocak","Şubat","Mart","Nisan","Mayıs","Haziran","Temmuz","Ağustos","Eylül","Ekim","Kasım","Aralık"))</f>
        <v/>
      </c>
      <c r="E3666" s="153">
        <f>IF(A3666="","",ROUNDUP(MONTH(A3666)/3,0))</f>
        <v/>
      </c>
      <c r="F3666" s="153">
        <f>IF(A3666="","",WEEKNUM(A3666,2))</f>
        <v/>
      </c>
      <c r="G3666" s="153">
        <f>IF(A3666="","",WEEKDAY(A3666,2))</f>
        <v/>
      </c>
      <c r="H3666" s="153">
        <f>IF(A3666="","",CHOOSE(WEEKDAY(A3666,2),"Pazartesi","Salı","Çarşamba","Perşembe","Cuma","Cumartesi","Pazar"))</f>
        <v/>
      </c>
    </row>
    <row r="3667" ht="10.5" customHeight="1" s="113">
      <c r="A3667" s="152" t="n">
        <v>45670</v>
      </c>
      <c r="B3667" s="153">
        <f>IF(A3667="","",YEAR(A3667))</f>
        <v/>
      </c>
      <c r="C3667" s="153">
        <f>IF(A3667="","",MONTH(A3667))</f>
        <v/>
      </c>
      <c r="D3667" s="153">
        <f>IF(A3667="","",CHOOSE(MONTH(A3667),"Ocak","Şubat","Mart","Nisan","Mayıs","Haziran","Temmuz","Ağustos","Eylül","Ekim","Kasım","Aralık"))</f>
        <v/>
      </c>
      <c r="E3667" s="153">
        <f>IF(A3667="","",ROUNDUP(MONTH(A3667)/3,0))</f>
        <v/>
      </c>
      <c r="F3667" s="153">
        <f>IF(A3667="","",WEEKNUM(A3667,2))</f>
        <v/>
      </c>
      <c r="G3667" s="153">
        <f>IF(A3667="","",WEEKDAY(A3667,2))</f>
        <v/>
      </c>
      <c r="H3667" s="153">
        <f>IF(A3667="","",CHOOSE(WEEKDAY(A3667,2),"Pazartesi","Salı","Çarşamba","Perşembe","Cuma","Cumartesi","Pazar"))</f>
        <v/>
      </c>
    </row>
    <row r="3668" ht="10.5" customHeight="1" s="113">
      <c r="A3668" s="152" t="n">
        <v>45671</v>
      </c>
      <c r="B3668" s="153">
        <f>IF(A3668="","",YEAR(A3668))</f>
        <v/>
      </c>
      <c r="C3668" s="153">
        <f>IF(A3668="","",MONTH(A3668))</f>
        <v/>
      </c>
      <c r="D3668" s="153">
        <f>IF(A3668="","",CHOOSE(MONTH(A3668),"Ocak","Şubat","Mart","Nisan","Mayıs","Haziran","Temmuz","Ağustos","Eylül","Ekim","Kasım","Aralık"))</f>
        <v/>
      </c>
      <c r="E3668" s="153">
        <f>IF(A3668="","",ROUNDUP(MONTH(A3668)/3,0))</f>
        <v/>
      </c>
      <c r="F3668" s="153">
        <f>IF(A3668="","",WEEKNUM(A3668,2))</f>
        <v/>
      </c>
      <c r="G3668" s="153">
        <f>IF(A3668="","",WEEKDAY(A3668,2))</f>
        <v/>
      </c>
      <c r="H3668" s="153">
        <f>IF(A3668="","",CHOOSE(WEEKDAY(A3668,2),"Pazartesi","Salı","Çarşamba","Perşembe","Cuma","Cumartesi","Pazar"))</f>
        <v/>
      </c>
    </row>
    <row r="3669" ht="10.5" customHeight="1" s="113">
      <c r="A3669" s="152" t="n">
        <v>45672</v>
      </c>
      <c r="B3669" s="153">
        <f>IF(A3669="","",YEAR(A3669))</f>
        <v/>
      </c>
      <c r="C3669" s="153">
        <f>IF(A3669="","",MONTH(A3669))</f>
        <v/>
      </c>
      <c r="D3669" s="153">
        <f>IF(A3669="","",CHOOSE(MONTH(A3669),"Ocak","Şubat","Mart","Nisan","Mayıs","Haziran","Temmuz","Ağustos","Eylül","Ekim","Kasım","Aralık"))</f>
        <v/>
      </c>
      <c r="E3669" s="153">
        <f>IF(A3669="","",ROUNDUP(MONTH(A3669)/3,0))</f>
        <v/>
      </c>
      <c r="F3669" s="153">
        <f>IF(A3669="","",WEEKNUM(A3669,2))</f>
        <v/>
      </c>
      <c r="G3669" s="153">
        <f>IF(A3669="","",WEEKDAY(A3669,2))</f>
        <v/>
      </c>
      <c r="H3669" s="153">
        <f>IF(A3669="","",CHOOSE(WEEKDAY(A3669,2),"Pazartesi","Salı","Çarşamba","Perşembe","Cuma","Cumartesi","Pazar"))</f>
        <v/>
      </c>
    </row>
    <row r="3670" ht="10.5" customHeight="1" s="113">
      <c r="A3670" s="152" t="n">
        <v>45673</v>
      </c>
      <c r="B3670" s="153">
        <f>IF(A3670="","",YEAR(A3670))</f>
        <v/>
      </c>
      <c r="C3670" s="153">
        <f>IF(A3670="","",MONTH(A3670))</f>
        <v/>
      </c>
      <c r="D3670" s="153">
        <f>IF(A3670="","",CHOOSE(MONTH(A3670),"Ocak","Şubat","Mart","Nisan","Mayıs","Haziran","Temmuz","Ağustos","Eylül","Ekim","Kasım","Aralık"))</f>
        <v/>
      </c>
      <c r="E3670" s="153">
        <f>IF(A3670="","",ROUNDUP(MONTH(A3670)/3,0))</f>
        <v/>
      </c>
      <c r="F3670" s="153">
        <f>IF(A3670="","",WEEKNUM(A3670,2))</f>
        <v/>
      </c>
      <c r="G3670" s="153">
        <f>IF(A3670="","",WEEKDAY(A3670,2))</f>
        <v/>
      </c>
      <c r="H3670" s="153">
        <f>IF(A3670="","",CHOOSE(WEEKDAY(A3670,2),"Pazartesi","Salı","Çarşamba","Perşembe","Cuma","Cumartesi","Pazar"))</f>
        <v/>
      </c>
    </row>
    <row r="3671" ht="10.5" customHeight="1" s="113">
      <c r="A3671" s="152" t="n">
        <v>45674</v>
      </c>
      <c r="B3671" s="153">
        <f>IF(A3671="","",YEAR(A3671))</f>
        <v/>
      </c>
      <c r="C3671" s="153">
        <f>IF(A3671="","",MONTH(A3671))</f>
        <v/>
      </c>
      <c r="D3671" s="153">
        <f>IF(A3671="","",CHOOSE(MONTH(A3671),"Ocak","Şubat","Mart","Nisan","Mayıs","Haziran","Temmuz","Ağustos","Eylül","Ekim","Kasım","Aralık"))</f>
        <v/>
      </c>
      <c r="E3671" s="153">
        <f>IF(A3671="","",ROUNDUP(MONTH(A3671)/3,0))</f>
        <v/>
      </c>
      <c r="F3671" s="153">
        <f>IF(A3671="","",WEEKNUM(A3671,2))</f>
        <v/>
      </c>
      <c r="G3671" s="153">
        <f>IF(A3671="","",WEEKDAY(A3671,2))</f>
        <v/>
      </c>
      <c r="H3671" s="153">
        <f>IF(A3671="","",CHOOSE(WEEKDAY(A3671,2),"Pazartesi","Salı","Çarşamba","Perşembe","Cuma","Cumartesi","Pazar"))</f>
        <v/>
      </c>
    </row>
    <row r="3672" ht="10.5" customHeight="1" s="113">
      <c r="A3672" s="152" t="n">
        <v>45675</v>
      </c>
      <c r="B3672" s="153">
        <f>IF(A3672="","",YEAR(A3672))</f>
        <v/>
      </c>
      <c r="C3672" s="153">
        <f>IF(A3672="","",MONTH(A3672))</f>
        <v/>
      </c>
      <c r="D3672" s="153">
        <f>IF(A3672="","",CHOOSE(MONTH(A3672),"Ocak","Şubat","Mart","Nisan","Mayıs","Haziran","Temmuz","Ağustos","Eylül","Ekim","Kasım","Aralık"))</f>
        <v/>
      </c>
      <c r="E3672" s="153">
        <f>IF(A3672="","",ROUNDUP(MONTH(A3672)/3,0))</f>
        <v/>
      </c>
      <c r="F3672" s="153">
        <f>IF(A3672="","",WEEKNUM(A3672,2))</f>
        <v/>
      </c>
      <c r="G3672" s="153">
        <f>IF(A3672="","",WEEKDAY(A3672,2))</f>
        <v/>
      </c>
      <c r="H3672" s="153">
        <f>IF(A3672="","",CHOOSE(WEEKDAY(A3672,2),"Pazartesi","Salı","Çarşamba","Perşembe","Cuma","Cumartesi","Pazar"))</f>
        <v/>
      </c>
    </row>
    <row r="3673" ht="10.5" customHeight="1" s="113">
      <c r="A3673" s="152" t="n">
        <v>45676</v>
      </c>
      <c r="B3673" s="153">
        <f>IF(A3673="","",YEAR(A3673))</f>
        <v/>
      </c>
      <c r="C3673" s="153">
        <f>IF(A3673="","",MONTH(A3673))</f>
        <v/>
      </c>
      <c r="D3673" s="153">
        <f>IF(A3673="","",CHOOSE(MONTH(A3673),"Ocak","Şubat","Mart","Nisan","Mayıs","Haziran","Temmuz","Ağustos","Eylül","Ekim","Kasım","Aralık"))</f>
        <v/>
      </c>
      <c r="E3673" s="153">
        <f>IF(A3673="","",ROUNDUP(MONTH(A3673)/3,0))</f>
        <v/>
      </c>
      <c r="F3673" s="153">
        <f>IF(A3673="","",WEEKNUM(A3673,2))</f>
        <v/>
      </c>
      <c r="G3673" s="153">
        <f>IF(A3673="","",WEEKDAY(A3673,2))</f>
        <v/>
      </c>
      <c r="H3673" s="153">
        <f>IF(A3673="","",CHOOSE(WEEKDAY(A3673,2),"Pazartesi","Salı","Çarşamba","Perşembe","Cuma","Cumartesi","Pazar"))</f>
        <v/>
      </c>
    </row>
    <row r="3674" ht="10.5" customHeight="1" s="113">
      <c r="A3674" s="152" t="n">
        <v>45677</v>
      </c>
      <c r="B3674" s="153">
        <f>IF(A3674="","",YEAR(A3674))</f>
        <v/>
      </c>
      <c r="C3674" s="153">
        <f>IF(A3674="","",MONTH(A3674))</f>
        <v/>
      </c>
      <c r="D3674" s="153">
        <f>IF(A3674="","",CHOOSE(MONTH(A3674),"Ocak","Şubat","Mart","Nisan","Mayıs","Haziran","Temmuz","Ağustos","Eylül","Ekim","Kasım","Aralık"))</f>
        <v/>
      </c>
      <c r="E3674" s="153">
        <f>IF(A3674="","",ROUNDUP(MONTH(A3674)/3,0))</f>
        <v/>
      </c>
      <c r="F3674" s="153">
        <f>IF(A3674="","",WEEKNUM(A3674,2))</f>
        <v/>
      </c>
      <c r="G3674" s="153">
        <f>IF(A3674="","",WEEKDAY(A3674,2))</f>
        <v/>
      </c>
      <c r="H3674" s="153">
        <f>IF(A3674="","",CHOOSE(WEEKDAY(A3674,2),"Pazartesi","Salı","Çarşamba","Perşembe","Cuma","Cumartesi","Pazar"))</f>
        <v/>
      </c>
    </row>
    <row r="3675" ht="10.5" customHeight="1" s="113">
      <c r="A3675" s="152" t="n">
        <v>45678</v>
      </c>
      <c r="B3675" s="153">
        <f>IF(A3675="","",YEAR(A3675))</f>
        <v/>
      </c>
      <c r="C3675" s="153">
        <f>IF(A3675="","",MONTH(A3675))</f>
        <v/>
      </c>
      <c r="D3675" s="153">
        <f>IF(A3675="","",CHOOSE(MONTH(A3675),"Ocak","Şubat","Mart","Nisan","Mayıs","Haziran","Temmuz","Ağustos","Eylül","Ekim","Kasım","Aralık"))</f>
        <v/>
      </c>
      <c r="E3675" s="153">
        <f>IF(A3675="","",ROUNDUP(MONTH(A3675)/3,0))</f>
        <v/>
      </c>
      <c r="F3675" s="153">
        <f>IF(A3675="","",WEEKNUM(A3675,2))</f>
        <v/>
      </c>
      <c r="G3675" s="153">
        <f>IF(A3675="","",WEEKDAY(A3675,2))</f>
        <v/>
      </c>
      <c r="H3675" s="153">
        <f>IF(A3675="","",CHOOSE(WEEKDAY(A3675,2),"Pazartesi","Salı","Çarşamba","Perşembe","Cuma","Cumartesi","Pazar"))</f>
        <v/>
      </c>
    </row>
    <row r="3676" ht="10.5" customHeight="1" s="113">
      <c r="A3676" s="152" t="n">
        <v>45679</v>
      </c>
      <c r="B3676" s="153">
        <f>IF(A3676="","",YEAR(A3676))</f>
        <v/>
      </c>
      <c r="C3676" s="153">
        <f>IF(A3676="","",MONTH(A3676))</f>
        <v/>
      </c>
      <c r="D3676" s="153">
        <f>IF(A3676="","",CHOOSE(MONTH(A3676),"Ocak","Şubat","Mart","Nisan","Mayıs","Haziran","Temmuz","Ağustos","Eylül","Ekim","Kasım","Aralık"))</f>
        <v/>
      </c>
      <c r="E3676" s="153">
        <f>IF(A3676="","",ROUNDUP(MONTH(A3676)/3,0))</f>
        <v/>
      </c>
      <c r="F3676" s="153">
        <f>IF(A3676="","",WEEKNUM(A3676,2))</f>
        <v/>
      </c>
      <c r="G3676" s="153">
        <f>IF(A3676="","",WEEKDAY(A3676,2))</f>
        <v/>
      </c>
      <c r="H3676" s="153">
        <f>IF(A3676="","",CHOOSE(WEEKDAY(A3676,2),"Pazartesi","Salı","Çarşamba","Perşembe","Cuma","Cumartesi","Pazar"))</f>
        <v/>
      </c>
    </row>
    <row r="3677" ht="10.5" customHeight="1" s="113">
      <c r="A3677" s="152" t="n">
        <v>45680</v>
      </c>
      <c r="B3677" s="153">
        <f>IF(A3677="","",YEAR(A3677))</f>
        <v/>
      </c>
      <c r="C3677" s="153">
        <f>IF(A3677="","",MONTH(A3677))</f>
        <v/>
      </c>
      <c r="D3677" s="153">
        <f>IF(A3677="","",CHOOSE(MONTH(A3677),"Ocak","Şubat","Mart","Nisan","Mayıs","Haziran","Temmuz","Ağustos","Eylül","Ekim","Kasım","Aralık"))</f>
        <v/>
      </c>
      <c r="E3677" s="153">
        <f>IF(A3677="","",ROUNDUP(MONTH(A3677)/3,0))</f>
        <v/>
      </c>
      <c r="F3677" s="153">
        <f>IF(A3677="","",WEEKNUM(A3677,2))</f>
        <v/>
      </c>
      <c r="G3677" s="153">
        <f>IF(A3677="","",WEEKDAY(A3677,2))</f>
        <v/>
      </c>
      <c r="H3677" s="153">
        <f>IF(A3677="","",CHOOSE(WEEKDAY(A3677,2),"Pazartesi","Salı","Çarşamba","Perşembe","Cuma","Cumartesi","Pazar"))</f>
        <v/>
      </c>
    </row>
    <row r="3678" ht="10.5" customHeight="1" s="113">
      <c r="A3678" s="152" t="n">
        <v>45681</v>
      </c>
      <c r="B3678" s="153">
        <f>IF(A3678="","",YEAR(A3678))</f>
        <v/>
      </c>
      <c r="C3678" s="153">
        <f>IF(A3678="","",MONTH(A3678))</f>
        <v/>
      </c>
      <c r="D3678" s="153">
        <f>IF(A3678="","",CHOOSE(MONTH(A3678),"Ocak","Şubat","Mart","Nisan","Mayıs","Haziran","Temmuz","Ağustos","Eylül","Ekim","Kasım","Aralık"))</f>
        <v/>
      </c>
      <c r="E3678" s="153">
        <f>IF(A3678="","",ROUNDUP(MONTH(A3678)/3,0))</f>
        <v/>
      </c>
      <c r="F3678" s="153">
        <f>IF(A3678="","",WEEKNUM(A3678,2))</f>
        <v/>
      </c>
      <c r="G3678" s="153">
        <f>IF(A3678="","",WEEKDAY(A3678,2))</f>
        <v/>
      </c>
      <c r="H3678" s="153">
        <f>IF(A3678="","",CHOOSE(WEEKDAY(A3678,2),"Pazartesi","Salı","Çarşamba","Perşembe","Cuma","Cumartesi","Pazar"))</f>
        <v/>
      </c>
    </row>
    <row r="3679" ht="10.5" customHeight="1" s="113">
      <c r="A3679" s="152" t="n">
        <v>45682</v>
      </c>
      <c r="B3679" s="153">
        <f>IF(A3679="","",YEAR(A3679))</f>
        <v/>
      </c>
      <c r="C3679" s="153">
        <f>IF(A3679="","",MONTH(A3679))</f>
        <v/>
      </c>
      <c r="D3679" s="153">
        <f>IF(A3679="","",CHOOSE(MONTH(A3679),"Ocak","Şubat","Mart","Nisan","Mayıs","Haziran","Temmuz","Ağustos","Eylül","Ekim","Kasım","Aralık"))</f>
        <v/>
      </c>
      <c r="E3679" s="153">
        <f>IF(A3679="","",ROUNDUP(MONTH(A3679)/3,0))</f>
        <v/>
      </c>
      <c r="F3679" s="153">
        <f>IF(A3679="","",WEEKNUM(A3679,2))</f>
        <v/>
      </c>
      <c r="G3679" s="153">
        <f>IF(A3679="","",WEEKDAY(A3679,2))</f>
        <v/>
      </c>
      <c r="H3679" s="153">
        <f>IF(A3679="","",CHOOSE(WEEKDAY(A3679,2),"Pazartesi","Salı","Çarşamba","Perşembe","Cuma","Cumartesi","Pazar"))</f>
        <v/>
      </c>
    </row>
    <row r="3680" ht="10.5" customHeight="1" s="113">
      <c r="A3680" s="152" t="n">
        <v>45683</v>
      </c>
      <c r="B3680" s="153">
        <f>IF(A3680="","",YEAR(A3680))</f>
        <v/>
      </c>
      <c r="C3680" s="153">
        <f>IF(A3680="","",MONTH(A3680))</f>
        <v/>
      </c>
      <c r="D3680" s="153">
        <f>IF(A3680="","",CHOOSE(MONTH(A3680),"Ocak","Şubat","Mart","Nisan","Mayıs","Haziran","Temmuz","Ağustos","Eylül","Ekim","Kasım","Aralık"))</f>
        <v/>
      </c>
      <c r="E3680" s="153">
        <f>IF(A3680="","",ROUNDUP(MONTH(A3680)/3,0))</f>
        <v/>
      </c>
      <c r="F3680" s="153">
        <f>IF(A3680="","",WEEKNUM(A3680,2))</f>
        <v/>
      </c>
      <c r="G3680" s="153">
        <f>IF(A3680="","",WEEKDAY(A3680,2))</f>
        <v/>
      </c>
      <c r="H3680" s="153">
        <f>IF(A3680="","",CHOOSE(WEEKDAY(A3680,2),"Pazartesi","Salı","Çarşamba","Perşembe","Cuma","Cumartesi","Pazar"))</f>
        <v/>
      </c>
    </row>
    <row r="3681" ht="10.5" customHeight="1" s="113">
      <c r="A3681" s="152" t="n">
        <v>45684</v>
      </c>
      <c r="B3681" s="153">
        <f>IF(A3681="","",YEAR(A3681))</f>
        <v/>
      </c>
      <c r="C3681" s="153">
        <f>IF(A3681="","",MONTH(A3681))</f>
        <v/>
      </c>
      <c r="D3681" s="153">
        <f>IF(A3681="","",CHOOSE(MONTH(A3681),"Ocak","Şubat","Mart","Nisan","Mayıs","Haziran","Temmuz","Ağustos","Eylül","Ekim","Kasım","Aralık"))</f>
        <v/>
      </c>
      <c r="E3681" s="153">
        <f>IF(A3681="","",ROUNDUP(MONTH(A3681)/3,0))</f>
        <v/>
      </c>
      <c r="F3681" s="153">
        <f>IF(A3681="","",WEEKNUM(A3681,2))</f>
        <v/>
      </c>
      <c r="G3681" s="153">
        <f>IF(A3681="","",WEEKDAY(A3681,2))</f>
        <v/>
      </c>
      <c r="H3681" s="153">
        <f>IF(A3681="","",CHOOSE(WEEKDAY(A3681,2),"Pazartesi","Salı","Çarşamba","Perşembe","Cuma","Cumartesi","Pazar"))</f>
        <v/>
      </c>
    </row>
    <row r="3682" ht="10.5" customHeight="1" s="113">
      <c r="A3682" s="152" t="n">
        <v>45685</v>
      </c>
      <c r="B3682" s="153">
        <f>IF(A3682="","",YEAR(A3682))</f>
        <v/>
      </c>
      <c r="C3682" s="153">
        <f>IF(A3682="","",MONTH(A3682))</f>
        <v/>
      </c>
      <c r="D3682" s="153">
        <f>IF(A3682="","",CHOOSE(MONTH(A3682),"Ocak","Şubat","Mart","Nisan","Mayıs","Haziran","Temmuz","Ağustos","Eylül","Ekim","Kasım","Aralık"))</f>
        <v/>
      </c>
      <c r="E3682" s="153">
        <f>IF(A3682="","",ROUNDUP(MONTH(A3682)/3,0))</f>
        <v/>
      </c>
      <c r="F3682" s="153">
        <f>IF(A3682="","",WEEKNUM(A3682,2))</f>
        <v/>
      </c>
      <c r="G3682" s="153">
        <f>IF(A3682="","",WEEKDAY(A3682,2))</f>
        <v/>
      </c>
      <c r="H3682" s="153">
        <f>IF(A3682="","",CHOOSE(WEEKDAY(A3682,2),"Pazartesi","Salı","Çarşamba","Perşembe","Cuma","Cumartesi","Pazar"))</f>
        <v/>
      </c>
    </row>
    <row r="3683" ht="10.5" customHeight="1" s="113">
      <c r="A3683" s="152" t="n">
        <v>45686</v>
      </c>
      <c r="B3683" s="153">
        <f>IF(A3683="","",YEAR(A3683))</f>
        <v/>
      </c>
      <c r="C3683" s="153">
        <f>IF(A3683="","",MONTH(A3683))</f>
        <v/>
      </c>
      <c r="D3683" s="153">
        <f>IF(A3683="","",CHOOSE(MONTH(A3683),"Ocak","Şubat","Mart","Nisan","Mayıs","Haziran","Temmuz","Ağustos","Eylül","Ekim","Kasım","Aralık"))</f>
        <v/>
      </c>
      <c r="E3683" s="153">
        <f>IF(A3683="","",ROUNDUP(MONTH(A3683)/3,0))</f>
        <v/>
      </c>
      <c r="F3683" s="153">
        <f>IF(A3683="","",WEEKNUM(A3683,2))</f>
        <v/>
      </c>
      <c r="G3683" s="153">
        <f>IF(A3683="","",WEEKDAY(A3683,2))</f>
        <v/>
      </c>
      <c r="H3683" s="153">
        <f>IF(A3683="","",CHOOSE(WEEKDAY(A3683,2),"Pazartesi","Salı","Çarşamba","Perşembe","Cuma","Cumartesi","Pazar"))</f>
        <v/>
      </c>
    </row>
    <row r="3684" ht="10.5" customHeight="1" s="113">
      <c r="A3684" s="152" t="n">
        <v>45687</v>
      </c>
      <c r="B3684" s="153">
        <f>IF(A3684="","",YEAR(A3684))</f>
        <v/>
      </c>
      <c r="C3684" s="153">
        <f>IF(A3684="","",MONTH(A3684))</f>
        <v/>
      </c>
      <c r="D3684" s="153">
        <f>IF(A3684="","",CHOOSE(MONTH(A3684),"Ocak","Şubat","Mart","Nisan","Mayıs","Haziran","Temmuz","Ağustos","Eylül","Ekim","Kasım","Aralık"))</f>
        <v/>
      </c>
      <c r="E3684" s="153">
        <f>IF(A3684="","",ROUNDUP(MONTH(A3684)/3,0))</f>
        <v/>
      </c>
      <c r="F3684" s="153">
        <f>IF(A3684="","",WEEKNUM(A3684,2))</f>
        <v/>
      </c>
      <c r="G3684" s="153">
        <f>IF(A3684="","",WEEKDAY(A3684,2))</f>
        <v/>
      </c>
      <c r="H3684" s="153">
        <f>IF(A3684="","",CHOOSE(WEEKDAY(A3684,2),"Pazartesi","Salı","Çarşamba","Perşembe","Cuma","Cumartesi","Pazar"))</f>
        <v/>
      </c>
    </row>
    <row r="3685" ht="10.5" customHeight="1" s="113">
      <c r="A3685" s="152" t="n">
        <v>45688</v>
      </c>
      <c r="B3685" s="153">
        <f>IF(A3685="","",YEAR(A3685))</f>
        <v/>
      </c>
      <c r="C3685" s="153">
        <f>IF(A3685="","",MONTH(A3685))</f>
        <v/>
      </c>
      <c r="D3685" s="153">
        <f>IF(A3685="","",CHOOSE(MONTH(A3685),"Ocak","Şubat","Mart","Nisan","Mayıs","Haziran","Temmuz","Ağustos","Eylül","Ekim","Kasım","Aralık"))</f>
        <v/>
      </c>
      <c r="E3685" s="153">
        <f>IF(A3685="","",ROUNDUP(MONTH(A3685)/3,0))</f>
        <v/>
      </c>
      <c r="F3685" s="153">
        <f>IF(A3685="","",WEEKNUM(A3685,2))</f>
        <v/>
      </c>
      <c r="G3685" s="153">
        <f>IF(A3685="","",WEEKDAY(A3685,2))</f>
        <v/>
      </c>
      <c r="H3685" s="153">
        <f>IF(A3685="","",CHOOSE(WEEKDAY(A3685,2),"Pazartesi","Salı","Çarşamba","Perşembe","Cuma","Cumartesi","Pazar"))</f>
        <v/>
      </c>
    </row>
    <row r="3686" ht="10.5" customHeight="1" s="113">
      <c r="A3686" s="152" t="n">
        <v>45689</v>
      </c>
      <c r="B3686" s="153">
        <f>IF(A3686="","",YEAR(A3686))</f>
        <v/>
      </c>
      <c r="C3686" s="153">
        <f>IF(A3686="","",MONTH(A3686))</f>
        <v/>
      </c>
      <c r="D3686" s="153">
        <f>IF(A3686="","",CHOOSE(MONTH(A3686),"Ocak","Şubat","Mart","Nisan","Mayıs","Haziran","Temmuz","Ağustos","Eylül","Ekim","Kasım","Aralık"))</f>
        <v/>
      </c>
      <c r="E3686" s="153">
        <f>IF(A3686="","",ROUNDUP(MONTH(A3686)/3,0))</f>
        <v/>
      </c>
      <c r="F3686" s="153">
        <f>IF(A3686="","",WEEKNUM(A3686,2))</f>
        <v/>
      </c>
      <c r="G3686" s="153">
        <f>IF(A3686="","",WEEKDAY(A3686,2))</f>
        <v/>
      </c>
      <c r="H3686" s="153">
        <f>IF(A3686="","",CHOOSE(WEEKDAY(A3686,2),"Pazartesi","Salı","Çarşamba","Perşembe","Cuma","Cumartesi","Pazar"))</f>
        <v/>
      </c>
    </row>
    <row r="3687" ht="10.5" customHeight="1" s="113">
      <c r="A3687" s="152" t="n">
        <v>45690</v>
      </c>
      <c r="B3687" s="153">
        <f>IF(A3687="","",YEAR(A3687))</f>
        <v/>
      </c>
      <c r="C3687" s="153">
        <f>IF(A3687="","",MONTH(A3687))</f>
        <v/>
      </c>
      <c r="D3687" s="153">
        <f>IF(A3687="","",CHOOSE(MONTH(A3687),"Ocak","Şubat","Mart","Nisan","Mayıs","Haziran","Temmuz","Ağustos","Eylül","Ekim","Kasım","Aralık"))</f>
        <v/>
      </c>
      <c r="E3687" s="153">
        <f>IF(A3687="","",ROUNDUP(MONTH(A3687)/3,0))</f>
        <v/>
      </c>
      <c r="F3687" s="153">
        <f>IF(A3687="","",WEEKNUM(A3687,2))</f>
        <v/>
      </c>
      <c r="G3687" s="153">
        <f>IF(A3687="","",WEEKDAY(A3687,2))</f>
        <v/>
      </c>
      <c r="H3687" s="153">
        <f>IF(A3687="","",CHOOSE(WEEKDAY(A3687,2),"Pazartesi","Salı","Çarşamba","Perşembe","Cuma","Cumartesi","Pazar"))</f>
        <v/>
      </c>
    </row>
    <row r="3688" ht="10.5" customHeight="1" s="113">
      <c r="A3688" s="152" t="n">
        <v>45691</v>
      </c>
      <c r="B3688" s="153">
        <f>IF(A3688="","",YEAR(A3688))</f>
        <v/>
      </c>
      <c r="C3688" s="153">
        <f>IF(A3688="","",MONTH(A3688))</f>
        <v/>
      </c>
      <c r="D3688" s="153">
        <f>IF(A3688="","",CHOOSE(MONTH(A3688),"Ocak","Şubat","Mart","Nisan","Mayıs","Haziran","Temmuz","Ağustos","Eylül","Ekim","Kasım","Aralık"))</f>
        <v/>
      </c>
      <c r="E3688" s="153">
        <f>IF(A3688="","",ROUNDUP(MONTH(A3688)/3,0))</f>
        <v/>
      </c>
      <c r="F3688" s="153">
        <f>IF(A3688="","",WEEKNUM(A3688,2))</f>
        <v/>
      </c>
      <c r="G3688" s="153">
        <f>IF(A3688="","",WEEKDAY(A3688,2))</f>
        <v/>
      </c>
      <c r="H3688" s="153">
        <f>IF(A3688="","",CHOOSE(WEEKDAY(A3688,2),"Pazartesi","Salı","Çarşamba","Perşembe","Cuma","Cumartesi","Pazar"))</f>
        <v/>
      </c>
    </row>
    <row r="3689" ht="10.5" customHeight="1" s="113">
      <c r="A3689" s="152" t="n">
        <v>45692</v>
      </c>
      <c r="B3689" s="153">
        <f>IF(A3689="","",YEAR(A3689))</f>
        <v/>
      </c>
      <c r="C3689" s="153">
        <f>IF(A3689="","",MONTH(A3689))</f>
        <v/>
      </c>
      <c r="D3689" s="153">
        <f>IF(A3689="","",CHOOSE(MONTH(A3689),"Ocak","Şubat","Mart","Nisan","Mayıs","Haziran","Temmuz","Ağustos","Eylül","Ekim","Kasım","Aralık"))</f>
        <v/>
      </c>
      <c r="E3689" s="153">
        <f>IF(A3689="","",ROUNDUP(MONTH(A3689)/3,0))</f>
        <v/>
      </c>
      <c r="F3689" s="153">
        <f>IF(A3689="","",WEEKNUM(A3689,2))</f>
        <v/>
      </c>
      <c r="G3689" s="153">
        <f>IF(A3689="","",WEEKDAY(A3689,2))</f>
        <v/>
      </c>
      <c r="H3689" s="153">
        <f>IF(A3689="","",CHOOSE(WEEKDAY(A3689,2),"Pazartesi","Salı","Çarşamba","Perşembe","Cuma","Cumartesi","Pazar"))</f>
        <v/>
      </c>
    </row>
    <row r="3690" ht="10.5" customHeight="1" s="113">
      <c r="A3690" s="152" t="n">
        <v>45693</v>
      </c>
      <c r="B3690" s="153">
        <f>IF(A3690="","",YEAR(A3690))</f>
        <v/>
      </c>
      <c r="C3690" s="153">
        <f>IF(A3690="","",MONTH(A3690))</f>
        <v/>
      </c>
      <c r="D3690" s="153">
        <f>IF(A3690="","",CHOOSE(MONTH(A3690),"Ocak","Şubat","Mart","Nisan","Mayıs","Haziran","Temmuz","Ağustos","Eylül","Ekim","Kasım","Aralık"))</f>
        <v/>
      </c>
      <c r="E3690" s="153">
        <f>IF(A3690="","",ROUNDUP(MONTH(A3690)/3,0))</f>
        <v/>
      </c>
      <c r="F3690" s="153">
        <f>IF(A3690="","",WEEKNUM(A3690,2))</f>
        <v/>
      </c>
      <c r="G3690" s="153">
        <f>IF(A3690="","",WEEKDAY(A3690,2))</f>
        <v/>
      </c>
      <c r="H3690" s="153">
        <f>IF(A3690="","",CHOOSE(WEEKDAY(A3690,2),"Pazartesi","Salı","Çarşamba","Perşembe","Cuma","Cumartesi","Pazar"))</f>
        <v/>
      </c>
    </row>
    <row r="3691" ht="10.5" customHeight="1" s="113">
      <c r="A3691" s="152" t="n">
        <v>45694</v>
      </c>
      <c r="B3691" s="153">
        <f>IF(A3691="","",YEAR(A3691))</f>
        <v/>
      </c>
      <c r="C3691" s="153">
        <f>IF(A3691="","",MONTH(A3691))</f>
        <v/>
      </c>
      <c r="D3691" s="153">
        <f>IF(A3691="","",CHOOSE(MONTH(A3691),"Ocak","Şubat","Mart","Nisan","Mayıs","Haziran","Temmuz","Ağustos","Eylül","Ekim","Kasım","Aralık"))</f>
        <v/>
      </c>
      <c r="E3691" s="153">
        <f>IF(A3691="","",ROUNDUP(MONTH(A3691)/3,0))</f>
        <v/>
      </c>
      <c r="F3691" s="153">
        <f>IF(A3691="","",WEEKNUM(A3691,2))</f>
        <v/>
      </c>
      <c r="G3691" s="153">
        <f>IF(A3691="","",WEEKDAY(A3691,2))</f>
        <v/>
      </c>
      <c r="H3691" s="153">
        <f>IF(A3691="","",CHOOSE(WEEKDAY(A3691,2),"Pazartesi","Salı","Çarşamba","Perşembe","Cuma","Cumartesi","Pazar"))</f>
        <v/>
      </c>
    </row>
    <row r="3692" ht="10.5" customHeight="1" s="113">
      <c r="A3692" s="152" t="n">
        <v>45695</v>
      </c>
      <c r="B3692" s="153">
        <f>IF(A3692="","",YEAR(A3692))</f>
        <v/>
      </c>
      <c r="C3692" s="153">
        <f>IF(A3692="","",MONTH(A3692))</f>
        <v/>
      </c>
      <c r="D3692" s="153">
        <f>IF(A3692="","",CHOOSE(MONTH(A3692),"Ocak","Şubat","Mart","Nisan","Mayıs","Haziran","Temmuz","Ağustos","Eylül","Ekim","Kasım","Aralık"))</f>
        <v/>
      </c>
      <c r="E3692" s="153">
        <f>IF(A3692="","",ROUNDUP(MONTH(A3692)/3,0))</f>
        <v/>
      </c>
      <c r="F3692" s="153">
        <f>IF(A3692="","",WEEKNUM(A3692,2))</f>
        <v/>
      </c>
      <c r="G3692" s="153">
        <f>IF(A3692="","",WEEKDAY(A3692,2))</f>
        <v/>
      </c>
      <c r="H3692" s="153">
        <f>IF(A3692="","",CHOOSE(WEEKDAY(A3692,2),"Pazartesi","Salı","Çarşamba","Perşembe","Cuma","Cumartesi","Pazar"))</f>
        <v/>
      </c>
    </row>
    <row r="3693" ht="10.5" customHeight="1" s="113">
      <c r="A3693" s="152" t="n">
        <v>45696</v>
      </c>
      <c r="B3693" s="153">
        <f>IF(A3693="","",YEAR(A3693))</f>
        <v/>
      </c>
      <c r="C3693" s="153">
        <f>IF(A3693="","",MONTH(A3693))</f>
        <v/>
      </c>
      <c r="D3693" s="153">
        <f>IF(A3693="","",CHOOSE(MONTH(A3693),"Ocak","Şubat","Mart","Nisan","Mayıs","Haziran","Temmuz","Ağustos","Eylül","Ekim","Kasım","Aralık"))</f>
        <v/>
      </c>
      <c r="E3693" s="153">
        <f>IF(A3693="","",ROUNDUP(MONTH(A3693)/3,0))</f>
        <v/>
      </c>
      <c r="F3693" s="153">
        <f>IF(A3693="","",WEEKNUM(A3693,2))</f>
        <v/>
      </c>
      <c r="G3693" s="153">
        <f>IF(A3693="","",WEEKDAY(A3693,2))</f>
        <v/>
      </c>
      <c r="H3693" s="153">
        <f>IF(A3693="","",CHOOSE(WEEKDAY(A3693,2),"Pazartesi","Salı","Çarşamba","Perşembe","Cuma","Cumartesi","Pazar"))</f>
        <v/>
      </c>
    </row>
    <row r="3694" ht="10.5" customHeight="1" s="113">
      <c r="A3694" s="152" t="n">
        <v>45697</v>
      </c>
      <c r="B3694" s="153">
        <f>IF(A3694="","",YEAR(A3694))</f>
        <v/>
      </c>
      <c r="C3694" s="153">
        <f>IF(A3694="","",MONTH(A3694))</f>
        <v/>
      </c>
      <c r="D3694" s="153">
        <f>IF(A3694="","",CHOOSE(MONTH(A3694),"Ocak","Şubat","Mart","Nisan","Mayıs","Haziran","Temmuz","Ağustos","Eylül","Ekim","Kasım","Aralık"))</f>
        <v/>
      </c>
      <c r="E3694" s="153">
        <f>IF(A3694="","",ROUNDUP(MONTH(A3694)/3,0))</f>
        <v/>
      </c>
      <c r="F3694" s="153">
        <f>IF(A3694="","",WEEKNUM(A3694,2))</f>
        <v/>
      </c>
      <c r="G3694" s="153">
        <f>IF(A3694="","",WEEKDAY(A3694,2))</f>
        <v/>
      </c>
      <c r="H3694" s="153">
        <f>IF(A3694="","",CHOOSE(WEEKDAY(A3694,2),"Pazartesi","Salı","Çarşamba","Perşembe","Cuma","Cumartesi","Pazar"))</f>
        <v/>
      </c>
    </row>
    <row r="3695" ht="10.5" customHeight="1" s="113">
      <c r="A3695" s="152" t="n">
        <v>45698</v>
      </c>
      <c r="B3695" s="153">
        <f>IF(A3695="","",YEAR(A3695))</f>
        <v/>
      </c>
      <c r="C3695" s="153">
        <f>IF(A3695="","",MONTH(A3695))</f>
        <v/>
      </c>
      <c r="D3695" s="153">
        <f>IF(A3695="","",CHOOSE(MONTH(A3695),"Ocak","Şubat","Mart","Nisan","Mayıs","Haziran","Temmuz","Ağustos","Eylül","Ekim","Kasım","Aralık"))</f>
        <v/>
      </c>
      <c r="E3695" s="153">
        <f>IF(A3695="","",ROUNDUP(MONTH(A3695)/3,0))</f>
        <v/>
      </c>
      <c r="F3695" s="153">
        <f>IF(A3695="","",WEEKNUM(A3695,2))</f>
        <v/>
      </c>
      <c r="G3695" s="153">
        <f>IF(A3695="","",WEEKDAY(A3695,2))</f>
        <v/>
      </c>
      <c r="H3695" s="153">
        <f>IF(A3695="","",CHOOSE(WEEKDAY(A3695,2),"Pazartesi","Salı","Çarşamba","Perşembe","Cuma","Cumartesi","Pazar"))</f>
        <v/>
      </c>
    </row>
    <row r="3696" ht="10.5" customHeight="1" s="113">
      <c r="A3696" s="152" t="n">
        <v>45699</v>
      </c>
      <c r="B3696" s="153">
        <f>IF(A3696="","",YEAR(A3696))</f>
        <v/>
      </c>
      <c r="C3696" s="153">
        <f>IF(A3696="","",MONTH(A3696))</f>
        <v/>
      </c>
      <c r="D3696" s="153">
        <f>IF(A3696="","",CHOOSE(MONTH(A3696),"Ocak","Şubat","Mart","Nisan","Mayıs","Haziran","Temmuz","Ağustos","Eylül","Ekim","Kasım","Aralık"))</f>
        <v/>
      </c>
      <c r="E3696" s="153">
        <f>IF(A3696="","",ROUNDUP(MONTH(A3696)/3,0))</f>
        <v/>
      </c>
      <c r="F3696" s="153">
        <f>IF(A3696="","",WEEKNUM(A3696,2))</f>
        <v/>
      </c>
      <c r="G3696" s="153">
        <f>IF(A3696="","",WEEKDAY(A3696,2))</f>
        <v/>
      </c>
      <c r="H3696" s="153">
        <f>IF(A3696="","",CHOOSE(WEEKDAY(A3696,2),"Pazartesi","Salı","Çarşamba","Perşembe","Cuma","Cumartesi","Pazar"))</f>
        <v/>
      </c>
    </row>
    <row r="3697" ht="10.5" customHeight="1" s="113">
      <c r="A3697" s="152" t="n">
        <v>45700</v>
      </c>
      <c r="B3697" s="153">
        <f>IF(A3697="","",YEAR(A3697))</f>
        <v/>
      </c>
      <c r="C3697" s="153">
        <f>IF(A3697="","",MONTH(A3697))</f>
        <v/>
      </c>
      <c r="D3697" s="153">
        <f>IF(A3697="","",CHOOSE(MONTH(A3697),"Ocak","Şubat","Mart","Nisan","Mayıs","Haziran","Temmuz","Ağustos","Eylül","Ekim","Kasım","Aralık"))</f>
        <v/>
      </c>
      <c r="E3697" s="153">
        <f>IF(A3697="","",ROUNDUP(MONTH(A3697)/3,0))</f>
        <v/>
      </c>
      <c r="F3697" s="153">
        <f>IF(A3697="","",WEEKNUM(A3697,2))</f>
        <v/>
      </c>
      <c r="G3697" s="153">
        <f>IF(A3697="","",WEEKDAY(A3697,2))</f>
        <v/>
      </c>
      <c r="H3697" s="153">
        <f>IF(A3697="","",CHOOSE(WEEKDAY(A3697,2),"Pazartesi","Salı","Çarşamba","Perşembe","Cuma","Cumartesi","Pazar"))</f>
        <v/>
      </c>
    </row>
    <row r="3698" ht="10.5" customHeight="1" s="113">
      <c r="A3698" s="152" t="n">
        <v>45701</v>
      </c>
      <c r="B3698" s="153">
        <f>IF(A3698="","",YEAR(A3698))</f>
        <v/>
      </c>
      <c r="C3698" s="153">
        <f>IF(A3698="","",MONTH(A3698))</f>
        <v/>
      </c>
      <c r="D3698" s="153">
        <f>IF(A3698="","",CHOOSE(MONTH(A3698),"Ocak","Şubat","Mart","Nisan","Mayıs","Haziran","Temmuz","Ağustos","Eylül","Ekim","Kasım","Aralık"))</f>
        <v/>
      </c>
      <c r="E3698" s="153">
        <f>IF(A3698="","",ROUNDUP(MONTH(A3698)/3,0))</f>
        <v/>
      </c>
      <c r="F3698" s="153">
        <f>IF(A3698="","",WEEKNUM(A3698,2))</f>
        <v/>
      </c>
      <c r="G3698" s="153">
        <f>IF(A3698="","",WEEKDAY(A3698,2))</f>
        <v/>
      </c>
      <c r="H3698" s="153">
        <f>IF(A3698="","",CHOOSE(WEEKDAY(A3698,2),"Pazartesi","Salı","Çarşamba","Perşembe","Cuma","Cumartesi","Pazar"))</f>
        <v/>
      </c>
    </row>
    <row r="3699" ht="10.5" customHeight="1" s="113">
      <c r="A3699" s="152" t="n">
        <v>45702</v>
      </c>
      <c r="B3699" s="153">
        <f>IF(A3699="","",YEAR(A3699))</f>
        <v/>
      </c>
      <c r="C3699" s="153">
        <f>IF(A3699="","",MONTH(A3699))</f>
        <v/>
      </c>
      <c r="D3699" s="153">
        <f>IF(A3699="","",CHOOSE(MONTH(A3699),"Ocak","Şubat","Mart","Nisan","Mayıs","Haziran","Temmuz","Ağustos","Eylül","Ekim","Kasım","Aralık"))</f>
        <v/>
      </c>
      <c r="E3699" s="153">
        <f>IF(A3699="","",ROUNDUP(MONTH(A3699)/3,0))</f>
        <v/>
      </c>
      <c r="F3699" s="153">
        <f>IF(A3699="","",WEEKNUM(A3699,2))</f>
        <v/>
      </c>
      <c r="G3699" s="153">
        <f>IF(A3699="","",WEEKDAY(A3699,2))</f>
        <v/>
      </c>
      <c r="H3699" s="153">
        <f>IF(A3699="","",CHOOSE(WEEKDAY(A3699,2),"Pazartesi","Salı","Çarşamba","Perşembe","Cuma","Cumartesi","Pazar"))</f>
        <v/>
      </c>
    </row>
    <row r="3700" ht="10.5" customHeight="1" s="113">
      <c r="A3700" s="152" t="n">
        <v>45703</v>
      </c>
      <c r="B3700" s="153">
        <f>IF(A3700="","",YEAR(A3700))</f>
        <v/>
      </c>
      <c r="C3700" s="153">
        <f>IF(A3700="","",MONTH(A3700))</f>
        <v/>
      </c>
      <c r="D3700" s="153">
        <f>IF(A3700="","",CHOOSE(MONTH(A3700),"Ocak","Şubat","Mart","Nisan","Mayıs","Haziran","Temmuz","Ağustos","Eylül","Ekim","Kasım","Aralık"))</f>
        <v/>
      </c>
      <c r="E3700" s="153">
        <f>IF(A3700="","",ROUNDUP(MONTH(A3700)/3,0))</f>
        <v/>
      </c>
      <c r="F3700" s="153">
        <f>IF(A3700="","",WEEKNUM(A3700,2))</f>
        <v/>
      </c>
      <c r="G3700" s="153">
        <f>IF(A3700="","",WEEKDAY(A3700,2))</f>
        <v/>
      </c>
      <c r="H3700" s="153">
        <f>IF(A3700="","",CHOOSE(WEEKDAY(A3700,2),"Pazartesi","Salı","Çarşamba","Perşembe","Cuma","Cumartesi","Pazar"))</f>
        <v/>
      </c>
    </row>
    <row r="3701" ht="10.5" customHeight="1" s="113">
      <c r="A3701" s="152" t="n">
        <v>45704</v>
      </c>
      <c r="B3701" s="153">
        <f>IF(A3701="","",YEAR(A3701))</f>
        <v/>
      </c>
      <c r="C3701" s="153">
        <f>IF(A3701="","",MONTH(A3701))</f>
        <v/>
      </c>
      <c r="D3701" s="153">
        <f>IF(A3701="","",CHOOSE(MONTH(A3701),"Ocak","Şubat","Mart","Nisan","Mayıs","Haziran","Temmuz","Ağustos","Eylül","Ekim","Kasım","Aralık"))</f>
        <v/>
      </c>
      <c r="E3701" s="153">
        <f>IF(A3701="","",ROUNDUP(MONTH(A3701)/3,0))</f>
        <v/>
      </c>
      <c r="F3701" s="153">
        <f>IF(A3701="","",WEEKNUM(A3701,2))</f>
        <v/>
      </c>
      <c r="G3701" s="153">
        <f>IF(A3701="","",WEEKDAY(A3701,2))</f>
        <v/>
      </c>
      <c r="H3701" s="153">
        <f>IF(A3701="","",CHOOSE(WEEKDAY(A3701,2),"Pazartesi","Salı","Çarşamba","Perşembe","Cuma","Cumartesi","Pazar"))</f>
        <v/>
      </c>
    </row>
    <row r="3702" ht="10.5" customHeight="1" s="113">
      <c r="A3702" s="152" t="n">
        <v>45705</v>
      </c>
      <c r="B3702" s="153">
        <f>IF(A3702="","",YEAR(A3702))</f>
        <v/>
      </c>
      <c r="C3702" s="153">
        <f>IF(A3702="","",MONTH(A3702))</f>
        <v/>
      </c>
      <c r="D3702" s="153">
        <f>IF(A3702="","",CHOOSE(MONTH(A3702),"Ocak","Şubat","Mart","Nisan","Mayıs","Haziran","Temmuz","Ağustos","Eylül","Ekim","Kasım","Aralık"))</f>
        <v/>
      </c>
      <c r="E3702" s="153">
        <f>IF(A3702="","",ROUNDUP(MONTH(A3702)/3,0))</f>
        <v/>
      </c>
      <c r="F3702" s="153">
        <f>IF(A3702="","",WEEKNUM(A3702,2))</f>
        <v/>
      </c>
      <c r="G3702" s="153">
        <f>IF(A3702="","",WEEKDAY(A3702,2))</f>
        <v/>
      </c>
      <c r="H3702" s="153">
        <f>IF(A3702="","",CHOOSE(WEEKDAY(A3702,2),"Pazartesi","Salı","Çarşamba","Perşembe","Cuma","Cumartesi","Pazar"))</f>
        <v/>
      </c>
    </row>
    <row r="3703" ht="10.5" customHeight="1" s="113">
      <c r="A3703" s="152" t="n">
        <v>45706</v>
      </c>
      <c r="B3703" s="153">
        <f>IF(A3703="","",YEAR(A3703))</f>
        <v/>
      </c>
      <c r="C3703" s="153">
        <f>IF(A3703="","",MONTH(A3703))</f>
        <v/>
      </c>
      <c r="D3703" s="153">
        <f>IF(A3703="","",CHOOSE(MONTH(A3703),"Ocak","Şubat","Mart","Nisan","Mayıs","Haziran","Temmuz","Ağustos","Eylül","Ekim","Kasım","Aralık"))</f>
        <v/>
      </c>
      <c r="E3703" s="153">
        <f>IF(A3703="","",ROUNDUP(MONTH(A3703)/3,0))</f>
        <v/>
      </c>
      <c r="F3703" s="153">
        <f>IF(A3703="","",WEEKNUM(A3703,2))</f>
        <v/>
      </c>
      <c r="G3703" s="153">
        <f>IF(A3703="","",WEEKDAY(A3703,2))</f>
        <v/>
      </c>
      <c r="H3703" s="153">
        <f>IF(A3703="","",CHOOSE(WEEKDAY(A3703,2),"Pazartesi","Salı","Çarşamba","Perşembe","Cuma","Cumartesi","Pazar"))</f>
        <v/>
      </c>
    </row>
    <row r="3704" ht="10.5" customHeight="1" s="113">
      <c r="A3704" s="152" t="n">
        <v>45707</v>
      </c>
      <c r="B3704" s="153">
        <f>IF(A3704="","",YEAR(A3704))</f>
        <v/>
      </c>
      <c r="C3704" s="153">
        <f>IF(A3704="","",MONTH(A3704))</f>
        <v/>
      </c>
      <c r="D3704" s="153">
        <f>IF(A3704="","",CHOOSE(MONTH(A3704),"Ocak","Şubat","Mart","Nisan","Mayıs","Haziran","Temmuz","Ağustos","Eylül","Ekim","Kasım","Aralık"))</f>
        <v/>
      </c>
      <c r="E3704" s="153">
        <f>IF(A3704="","",ROUNDUP(MONTH(A3704)/3,0))</f>
        <v/>
      </c>
      <c r="F3704" s="153">
        <f>IF(A3704="","",WEEKNUM(A3704,2))</f>
        <v/>
      </c>
      <c r="G3704" s="153">
        <f>IF(A3704="","",WEEKDAY(A3704,2))</f>
        <v/>
      </c>
      <c r="H3704" s="153">
        <f>IF(A3704="","",CHOOSE(WEEKDAY(A3704,2),"Pazartesi","Salı","Çarşamba","Perşembe","Cuma","Cumartesi","Pazar"))</f>
        <v/>
      </c>
    </row>
    <row r="3705" ht="10.5" customHeight="1" s="113">
      <c r="A3705" s="152" t="n">
        <v>45708</v>
      </c>
      <c r="B3705" s="153">
        <f>IF(A3705="","",YEAR(A3705))</f>
        <v/>
      </c>
      <c r="C3705" s="153">
        <f>IF(A3705="","",MONTH(A3705))</f>
        <v/>
      </c>
      <c r="D3705" s="153">
        <f>IF(A3705="","",CHOOSE(MONTH(A3705),"Ocak","Şubat","Mart","Nisan","Mayıs","Haziran","Temmuz","Ağustos","Eylül","Ekim","Kasım","Aralık"))</f>
        <v/>
      </c>
      <c r="E3705" s="153">
        <f>IF(A3705="","",ROUNDUP(MONTH(A3705)/3,0))</f>
        <v/>
      </c>
      <c r="F3705" s="153">
        <f>IF(A3705="","",WEEKNUM(A3705,2))</f>
        <v/>
      </c>
      <c r="G3705" s="153">
        <f>IF(A3705="","",WEEKDAY(A3705,2))</f>
        <v/>
      </c>
      <c r="H3705" s="153">
        <f>IF(A3705="","",CHOOSE(WEEKDAY(A3705,2),"Pazartesi","Salı","Çarşamba","Perşembe","Cuma","Cumartesi","Pazar"))</f>
        <v/>
      </c>
    </row>
    <row r="3706" ht="10.5" customHeight="1" s="113">
      <c r="A3706" s="152" t="n">
        <v>45709</v>
      </c>
      <c r="B3706" s="153">
        <f>IF(A3706="","",YEAR(A3706))</f>
        <v/>
      </c>
      <c r="C3706" s="153">
        <f>IF(A3706="","",MONTH(A3706))</f>
        <v/>
      </c>
      <c r="D3706" s="153">
        <f>IF(A3706="","",CHOOSE(MONTH(A3706),"Ocak","Şubat","Mart","Nisan","Mayıs","Haziran","Temmuz","Ağustos","Eylül","Ekim","Kasım","Aralık"))</f>
        <v/>
      </c>
      <c r="E3706" s="153">
        <f>IF(A3706="","",ROUNDUP(MONTH(A3706)/3,0))</f>
        <v/>
      </c>
      <c r="F3706" s="153">
        <f>IF(A3706="","",WEEKNUM(A3706,2))</f>
        <v/>
      </c>
      <c r="G3706" s="153">
        <f>IF(A3706="","",WEEKDAY(A3706,2))</f>
        <v/>
      </c>
      <c r="H3706" s="153">
        <f>IF(A3706="","",CHOOSE(WEEKDAY(A3706,2),"Pazartesi","Salı","Çarşamba","Perşembe","Cuma","Cumartesi","Pazar"))</f>
        <v/>
      </c>
    </row>
    <row r="3707" ht="10.5" customHeight="1" s="113">
      <c r="A3707" s="152" t="n">
        <v>45710</v>
      </c>
      <c r="B3707" s="153">
        <f>IF(A3707="","",YEAR(A3707))</f>
        <v/>
      </c>
      <c r="C3707" s="153">
        <f>IF(A3707="","",MONTH(A3707))</f>
        <v/>
      </c>
      <c r="D3707" s="153">
        <f>IF(A3707="","",CHOOSE(MONTH(A3707),"Ocak","Şubat","Mart","Nisan","Mayıs","Haziran","Temmuz","Ağustos","Eylül","Ekim","Kasım","Aralık"))</f>
        <v/>
      </c>
      <c r="E3707" s="153">
        <f>IF(A3707="","",ROUNDUP(MONTH(A3707)/3,0))</f>
        <v/>
      </c>
      <c r="F3707" s="153">
        <f>IF(A3707="","",WEEKNUM(A3707,2))</f>
        <v/>
      </c>
      <c r="G3707" s="153">
        <f>IF(A3707="","",WEEKDAY(A3707,2))</f>
        <v/>
      </c>
      <c r="H3707" s="153">
        <f>IF(A3707="","",CHOOSE(WEEKDAY(A3707,2),"Pazartesi","Salı","Çarşamba","Perşembe","Cuma","Cumartesi","Pazar"))</f>
        <v/>
      </c>
    </row>
    <row r="3708" ht="10.5" customHeight="1" s="113">
      <c r="A3708" s="152" t="n">
        <v>45711</v>
      </c>
      <c r="B3708" s="153">
        <f>IF(A3708="","",YEAR(A3708))</f>
        <v/>
      </c>
      <c r="C3708" s="153">
        <f>IF(A3708="","",MONTH(A3708))</f>
        <v/>
      </c>
      <c r="D3708" s="153">
        <f>IF(A3708="","",CHOOSE(MONTH(A3708),"Ocak","Şubat","Mart","Nisan","Mayıs","Haziran","Temmuz","Ağustos","Eylül","Ekim","Kasım","Aralık"))</f>
        <v/>
      </c>
      <c r="E3708" s="153">
        <f>IF(A3708="","",ROUNDUP(MONTH(A3708)/3,0))</f>
        <v/>
      </c>
      <c r="F3708" s="153">
        <f>IF(A3708="","",WEEKNUM(A3708,2))</f>
        <v/>
      </c>
      <c r="G3708" s="153">
        <f>IF(A3708="","",WEEKDAY(A3708,2))</f>
        <v/>
      </c>
      <c r="H3708" s="153">
        <f>IF(A3708="","",CHOOSE(WEEKDAY(A3708,2),"Pazartesi","Salı","Çarşamba","Perşembe","Cuma","Cumartesi","Pazar"))</f>
        <v/>
      </c>
    </row>
    <row r="3709" ht="10.5" customHeight="1" s="113">
      <c r="A3709" s="152" t="n">
        <v>45712</v>
      </c>
      <c r="B3709" s="153">
        <f>IF(A3709="","",YEAR(A3709))</f>
        <v/>
      </c>
      <c r="C3709" s="153">
        <f>IF(A3709="","",MONTH(A3709))</f>
        <v/>
      </c>
      <c r="D3709" s="153">
        <f>IF(A3709="","",CHOOSE(MONTH(A3709),"Ocak","Şubat","Mart","Nisan","Mayıs","Haziran","Temmuz","Ağustos","Eylül","Ekim","Kasım","Aralık"))</f>
        <v/>
      </c>
      <c r="E3709" s="153">
        <f>IF(A3709="","",ROUNDUP(MONTH(A3709)/3,0))</f>
        <v/>
      </c>
      <c r="F3709" s="153">
        <f>IF(A3709="","",WEEKNUM(A3709,2))</f>
        <v/>
      </c>
      <c r="G3709" s="153">
        <f>IF(A3709="","",WEEKDAY(A3709,2))</f>
        <v/>
      </c>
      <c r="H3709" s="153">
        <f>IF(A3709="","",CHOOSE(WEEKDAY(A3709,2),"Pazartesi","Salı","Çarşamba","Perşembe","Cuma","Cumartesi","Pazar"))</f>
        <v/>
      </c>
    </row>
    <row r="3710" ht="10.5" customHeight="1" s="113">
      <c r="A3710" s="152" t="n">
        <v>45713</v>
      </c>
      <c r="B3710" s="153">
        <f>IF(A3710="","",YEAR(A3710))</f>
        <v/>
      </c>
      <c r="C3710" s="153">
        <f>IF(A3710="","",MONTH(A3710))</f>
        <v/>
      </c>
      <c r="D3710" s="153">
        <f>IF(A3710="","",CHOOSE(MONTH(A3710),"Ocak","Şubat","Mart","Nisan","Mayıs","Haziran","Temmuz","Ağustos","Eylül","Ekim","Kasım","Aralık"))</f>
        <v/>
      </c>
      <c r="E3710" s="153">
        <f>IF(A3710="","",ROUNDUP(MONTH(A3710)/3,0))</f>
        <v/>
      </c>
      <c r="F3710" s="153">
        <f>IF(A3710="","",WEEKNUM(A3710,2))</f>
        <v/>
      </c>
      <c r="G3710" s="153">
        <f>IF(A3710="","",WEEKDAY(A3710,2))</f>
        <v/>
      </c>
      <c r="H3710" s="153">
        <f>IF(A3710="","",CHOOSE(WEEKDAY(A3710,2),"Pazartesi","Salı","Çarşamba","Perşembe","Cuma","Cumartesi","Pazar"))</f>
        <v/>
      </c>
    </row>
    <row r="3711" ht="10.5" customHeight="1" s="113">
      <c r="A3711" s="152" t="n">
        <v>45714</v>
      </c>
      <c r="B3711" s="153">
        <f>IF(A3711="","",YEAR(A3711))</f>
        <v/>
      </c>
      <c r="C3711" s="153">
        <f>IF(A3711="","",MONTH(A3711))</f>
        <v/>
      </c>
      <c r="D3711" s="153">
        <f>IF(A3711="","",CHOOSE(MONTH(A3711),"Ocak","Şubat","Mart","Nisan","Mayıs","Haziran","Temmuz","Ağustos","Eylül","Ekim","Kasım","Aralık"))</f>
        <v/>
      </c>
      <c r="E3711" s="153">
        <f>IF(A3711="","",ROUNDUP(MONTH(A3711)/3,0))</f>
        <v/>
      </c>
      <c r="F3711" s="153">
        <f>IF(A3711="","",WEEKNUM(A3711,2))</f>
        <v/>
      </c>
      <c r="G3711" s="153">
        <f>IF(A3711="","",WEEKDAY(A3711,2))</f>
        <v/>
      </c>
      <c r="H3711" s="153">
        <f>IF(A3711="","",CHOOSE(WEEKDAY(A3711,2),"Pazartesi","Salı","Çarşamba","Perşembe","Cuma","Cumartesi","Pazar"))</f>
        <v/>
      </c>
    </row>
    <row r="3712" ht="10.5" customHeight="1" s="113">
      <c r="A3712" s="152" t="n">
        <v>45715</v>
      </c>
      <c r="B3712" s="153">
        <f>IF(A3712="","",YEAR(A3712))</f>
        <v/>
      </c>
      <c r="C3712" s="153">
        <f>IF(A3712="","",MONTH(A3712))</f>
        <v/>
      </c>
      <c r="D3712" s="153">
        <f>IF(A3712="","",CHOOSE(MONTH(A3712),"Ocak","Şubat","Mart","Nisan","Mayıs","Haziran","Temmuz","Ağustos","Eylül","Ekim","Kasım","Aralık"))</f>
        <v/>
      </c>
      <c r="E3712" s="153">
        <f>IF(A3712="","",ROUNDUP(MONTH(A3712)/3,0))</f>
        <v/>
      </c>
      <c r="F3712" s="153">
        <f>IF(A3712="","",WEEKNUM(A3712,2))</f>
        <v/>
      </c>
      <c r="G3712" s="153">
        <f>IF(A3712="","",WEEKDAY(A3712,2))</f>
        <v/>
      </c>
      <c r="H3712" s="153">
        <f>IF(A3712="","",CHOOSE(WEEKDAY(A3712,2),"Pazartesi","Salı","Çarşamba","Perşembe","Cuma","Cumartesi","Pazar"))</f>
        <v/>
      </c>
    </row>
    <row r="3713" ht="10.5" customHeight="1" s="113">
      <c r="A3713" s="152" t="n">
        <v>45716</v>
      </c>
      <c r="B3713" s="153">
        <f>IF(A3713="","",YEAR(A3713))</f>
        <v/>
      </c>
      <c r="C3713" s="153">
        <f>IF(A3713="","",MONTH(A3713))</f>
        <v/>
      </c>
      <c r="D3713" s="153">
        <f>IF(A3713="","",CHOOSE(MONTH(A3713),"Ocak","Şubat","Mart","Nisan","Mayıs","Haziran","Temmuz","Ağustos","Eylül","Ekim","Kasım","Aralık"))</f>
        <v/>
      </c>
      <c r="E3713" s="153">
        <f>IF(A3713="","",ROUNDUP(MONTH(A3713)/3,0))</f>
        <v/>
      </c>
      <c r="F3713" s="153">
        <f>IF(A3713="","",WEEKNUM(A3713,2))</f>
        <v/>
      </c>
      <c r="G3713" s="153">
        <f>IF(A3713="","",WEEKDAY(A3713,2))</f>
        <v/>
      </c>
      <c r="H3713" s="153">
        <f>IF(A3713="","",CHOOSE(WEEKDAY(A3713,2),"Pazartesi","Salı","Çarşamba","Perşembe","Cuma","Cumartesi","Pazar"))</f>
        <v/>
      </c>
    </row>
    <row r="3714" ht="10.5" customHeight="1" s="113">
      <c r="A3714" s="152" t="n">
        <v>45717</v>
      </c>
      <c r="B3714" s="153">
        <f>IF(A3714="","",YEAR(A3714))</f>
        <v/>
      </c>
      <c r="C3714" s="153">
        <f>IF(A3714="","",MONTH(A3714))</f>
        <v/>
      </c>
      <c r="D3714" s="153">
        <f>IF(A3714="","",CHOOSE(MONTH(A3714),"Ocak","Şubat","Mart","Nisan","Mayıs","Haziran","Temmuz","Ağustos","Eylül","Ekim","Kasım","Aralık"))</f>
        <v/>
      </c>
      <c r="E3714" s="153">
        <f>IF(A3714="","",ROUNDUP(MONTH(A3714)/3,0))</f>
        <v/>
      </c>
      <c r="F3714" s="153">
        <f>IF(A3714="","",WEEKNUM(A3714,2))</f>
        <v/>
      </c>
      <c r="G3714" s="153">
        <f>IF(A3714="","",WEEKDAY(A3714,2))</f>
        <v/>
      </c>
      <c r="H3714" s="153">
        <f>IF(A3714="","",CHOOSE(WEEKDAY(A3714,2),"Pazartesi","Salı","Çarşamba","Perşembe","Cuma","Cumartesi","Pazar"))</f>
        <v/>
      </c>
    </row>
    <row r="3715" ht="10.5" customHeight="1" s="113">
      <c r="A3715" s="152" t="n">
        <v>45718</v>
      </c>
      <c r="B3715" s="153">
        <f>IF(A3715="","",YEAR(A3715))</f>
        <v/>
      </c>
      <c r="C3715" s="153">
        <f>IF(A3715="","",MONTH(A3715))</f>
        <v/>
      </c>
      <c r="D3715" s="153">
        <f>IF(A3715="","",CHOOSE(MONTH(A3715),"Ocak","Şubat","Mart","Nisan","Mayıs","Haziran","Temmuz","Ağustos","Eylül","Ekim","Kasım","Aralık"))</f>
        <v/>
      </c>
      <c r="E3715" s="153">
        <f>IF(A3715="","",ROUNDUP(MONTH(A3715)/3,0))</f>
        <v/>
      </c>
      <c r="F3715" s="153">
        <f>IF(A3715="","",WEEKNUM(A3715,2))</f>
        <v/>
      </c>
      <c r="G3715" s="153">
        <f>IF(A3715="","",WEEKDAY(A3715,2))</f>
        <v/>
      </c>
      <c r="H3715" s="153">
        <f>IF(A3715="","",CHOOSE(WEEKDAY(A3715,2),"Pazartesi","Salı","Çarşamba","Perşembe","Cuma","Cumartesi","Pazar"))</f>
        <v/>
      </c>
    </row>
    <row r="3716" ht="10.5" customHeight="1" s="113">
      <c r="A3716" s="152" t="n">
        <v>45719</v>
      </c>
      <c r="B3716" s="153">
        <f>IF(A3716="","",YEAR(A3716))</f>
        <v/>
      </c>
      <c r="C3716" s="153">
        <f>IF(A3716="","",MONTH(A3716))</f>
        <v/>
      </c>
      <c r="D3716" s="153">
        <f>IF(A3716="","",CHOOSE(MONTH(A3716),"Ocak","Şubat","Mart","Nisan","Mayıs","Haziran","Temmuz","Ağustos","Eylül","Ekim","Kasım","Aralık"))</f>
        <v/>
      </c>
      <c r="E3716" s="153">
        <f>IF(A3716="","",ROUNDUP(MONTH(A3716)/3,0))</f>
        <v/>
      </c>
      <c r="F3716" s="153">
        <f>IF(A3716="","",WEEKNUM(A3716,2))</f>
        <v/>
      </c>
      <c r="G3716" s="153">
        <f>IF(A3716="","",WEEKDAY(A3716,2))</f>
        <v/>
      </c>
      <c r="H3716" s="153">
        <f>IF(A3716="","",CHOOSE(WEEKDAY(A3716,2),"Pazartesi","Salı","Çarşamba","Perşembe","Cuma","Cumartesi","Pazar"))</f>
        <v/>
      </c>
    </row>
    <row r="3717" ht="10.5" customHeight="1" s="113">
      <c r="A3717" s="152" t="n">
        <v>45720</v>
      </c>
      <c r="B3717" s="153">
        <f>IF(A3717="","",YEAR(A3717))</f>
        <v/>
      </c>
      <c r="C3717" s="153">
        <f>IF(A3717="","",MONTH(A3717))</f>
        <v/>
      </c>
      <c r="D3717" s="153">
        <f>IF(A3717="","",CHOOSE(MONTH(A3717),"Ocak","Şubat","Mart","Nisan","Mayıs","Haziran","Temmuz","Ağustos","Eylül","Ekim","Kasım","Aralık"))</f>
        <v/>
      </c>
      <c r="E3717" s="153">
        <f>IF(A3717="","",ROUNDUP(MONTH(A3717)/3,0))</f>
        <v/>
      </c>
      <c r="F3717" s="153">
        <f>IF(A3717="","",WEEKNUM(A3717,2))</f>
        <v/>
      </c>
      <c r="G3717" s="153">
        <f>IF(A3717="","",WEEKDAY(A3717,2))</f>
        <v/>
      </c>
      <c r="H3717" s="153">
        <f>IF(A3717="","",CHOOSE(WEEKDAY(A3717,2),"Pazartesi","Salı","Çarşamba","Perşembe","Cuma","Cumartesi","Pazar"))</f>
        <v/>
      </c>
    </row>
    <row r="3718" ht="10.5" customHeight="1" s="113">
      <c r="A3718" s="152" t="n">
        <v>45721</v>
      </c>
      <c r="B3718" s="153">
        <f>IF(A3718="","",YEAR(A3718))</f>
        <v/>
      </c>
      <c r="C3718" s="153">
        <f>IF(A3718="","",MONTH(A3718))</f>
        <v/>
      </c>
      <c r="D3718" s="153">
        <f>IF(A3718="","",CHOOSE(MONTH(A3718),"Ocak","Şubat","Mart","Nisan","Mayıs","Haziran","Temmuz","Ağustos","Eylül","Ekim","Kasım","Aralık"))</f>
        <v/>
      </c>
      <c r="E3718" s="153">
        <f>IF(A3718="","",ROUNDUP(MONTH(A3718)/3,0))</f>
        <v/>
      </c>
      <c r="F3718" s="153">
        <f>IF(A3718="","",WEEKNUM(A3718,2))</f>
        <v/>
      </c>
      <c r="G3718" s="153">
        <f>IF(A3718="","",WEEKDAY(A3718,2))</f>
        <v/>
      </c>
      <c r="H3718" s="153">
        <f>IF(A3718="","",CHOOSE(WEEKDAY(A3718,2),"Pazartesi","Salı","Çarşamba","Perşembe","Cuma","Cumartesi","Pazar"))</f>
        <v/>
      </c>
    </row>
    <row r="3719" ht="10.5" customHeight="1" s="113">
      <c r="A3719" s="152" t="n">
        <v>45722</v>
      </c>
      <c r="B3719" s="153">
        <f>IF(A3719="","",YEAR(A3719))</f>
        <v/>
      </c>
      <c r="C3719" s="153">
        <f>IF(A3719="","",MONTH(A3719))</f>
        <v/>
      </c>
      <c r="D3719" s="153">
        <f>IF(A3719="","",CHOOSE(MONTH(A3719),"Ocak","Şubat","Mart","Nisan","Mayıs","Haziran","Temmuz","Ağustos","Eylül","Ekim","Kasım","Aralık"))</f>
        <v/>
      </c>
      <c r="E3719" s="153">
        <f>IF(A3719="","",ROUNDUP(MONTH(A3719)/3,0))</f>
        <v/>
      </c>
      <c r="F3719" s="153">
        <f>IF(A3719="","",WEEKNUM(A3719,2))</f>
        <v/>
      </c>
      <c r="G3719" s="153">
        <f>IF(A3719="","",WEEKDAY(A3719,2))</f>
        <v/>
      </c>
      <c r="H3719" s="153">
        <f>IF(A3719="","",CHOOSE(WEEKDAY(A3719,2),"Pazartesi","Salı","Çarşamba","Perşembe","Cuma","Cumartesi","Pazar"))</f>
        <v/>
      </c>
    </row>
    <row r="3720" ht="10.5" customHeight="1" s="113">
      <c r="A3720" s="152" t="n">
        <v>45723</v>
      </c>
      <c r="B3720" s="153">
        <f>IF(A3720="","",YEAR(A3720))</f>
        <v/>
      </c>
      <c r="C3720" s="153">
        <f>IF(A3720="","",MONTH(A3720))</f>
        <v/>
      </c>
      <c r="D3720" s="153">
        <f>IF(A3720="","",CHOOSE(MONTH(A3720),"Ocak","Şubat","Mart","Nisan","Mayıs","Haziran","Temmuz","Ağustos","Eylül","Ekim","Kasım","Aralık"))</f>
        <v/>
      </c>
      <c r="E3720" s="153">
        <f>IF(A3720="","",ROUNDUP(MONTH(A3720)/3,0))</f>
        <v/>
      </c>
      <c r="F3720" s="153">
        <f>IF(A3720="","",WEEKNUM(A3720,2))</f>
        <v/>
      </c>
      <c r="G3720" s="153">
        <f>IF(A3720="","",WEEKDAY(A3720,2))</f>
        <v/>
      </c>
      <c r="H3720" s="153">
        <f>IF(A3720="","",CHOOSE(WEEKDAY(A3720,2),"Pazartesi","Salı","Çarşamba","Perşembe","Cuma","Cumartesi","Pazar"))</f>
        <v/>
      </c>
    </row>
    <row r="3721" ht="10.5" customHeight="1" s="113">
      <c r="A3721" s="152" t="n">
        <v>45724</v>
      </c>
      <c r="B3721" s="153">
        <f>IF(A3721="","",YEAR(A3721))</f>
        <v/>
      </c>
      <c r="C3721" s="153">
        <f>IF(A3721="","",MONTH(A3721))</f>
        <v/>
      </c>
      <c r="D3721" s="153">
        <f>IF(A3721="","",CHOOSE(MONTH(A3721),"Ocak","Şubat","Mart","Nisan","Mayıs","Haziran","Temmuz","Ağustos","Eylül","Ekim","Kasım","Aralık"))</f>
        <v/>
      </c>
      <c r="E3721" s="153">
        <f>IF(A3721="","",ROUNDUP(MONTH(A3721)/3,0))</f>
        <v/>
      </c>
      <c r="F3721" s="153">
        <f>IF(A3721="","",WEEKNUM(A3721,2))</f>
        <v/>
      </c>
      <c r="G3721" s="153">
        <f>IF(A3721="","",WEEKDAY(A3721,2))</f>
        <v/>
      </c>
      <c r="H3721" s="153">
        <f>IF(A3721="","",CHOOSE(WEEKDAY(A3721,2),"Pazartesi","Salı","Çarşamba","Perşembe","Cuma","Cumartesi","Pazar"))</f>
        <v/>
      </c>
    </row>
    <row r="3722" ht="10.5" customHeight="1" s="113">
      <c r="A3722" s="152" t="n">
        <v>45725</v>
      </c>
      <c r="B3722" s="153">
        <f>IF(A3722="","",YEAR(A3722))</f>
        <v/>
      </c>
      <c r="C3722" s="153">
        <f>IF(A3722="","",MONTH(A3722))</f>
        <v/>
      </c>
      <c r="D3722" s="153">
        <f>IF(A3722="","",CHOOSE(MONTH(A3722),"Ocak","Şubat","Mart","Nisan","Mayıs","Haziran","Temmuz","Ağustos","Eylül","Ekim","Kasım","Aralık"))</f>
        <v/>
      </c>
      <c r="E3722" s="153">
        <f>IF(A3722="","",ROUNDUP(MONTH(A3722)/3,0))</f>
        <v/>
      </c>
      <c r="F3722" s="153">
        <f>IF(A3722="","",WEEKNUM(A3722,2))</f>
        <v/>
      </c>
      <c r="G3722" s="153">
        <f>IF(A3722="","",WEEKDAY(A3722,2))</f>
        <v/>
      </c>
      <c r="H3722" s="153">
        <f>IF(A3722="","",CHOOSE(WEEKDAY(A3722,2),"Pazartesi","Salı","Çarşamba","Perşembe","Cuma","Cumartesi","Pazar"))</f>
        <v/>
      </c>
    </row>
    <row r="3723" ht="10.5" customHeight="1" s="113">
      <c r="A3723" s="152" t="n">
        <v>45726</v>
      </c>
      <c r="B3723" s="153">
        <f>IF(A3723="","",YEAR(A3723))</f>
        <v/>
      </c>
      <c r="C3723" s="153">
        <f>IF(A3723="","",MONTH(A3723))</f>
        <v/>
      </c>
      <c r="D3723" s="153">
        <f>IF(A3723="","",CHOOSE(MONTH(A3723),"Ocak","Şubat","Mart","Nisan","Mayıs","Haziran","Temmuz","Ağustos","Eylül","Ekim","Kasım","Aralık"))</f>
        <v/>
      </c>
      <c r="E3723" s="153">
        <f>IF(A3723="","",ROUNDUP(MONTH(A3723)/3,0))</f>
        <v/>
      </c>
      <c r="F3723" s="153">
        <f>IF(A3723="","",WEEKNUM(A3723,2))</f>
        <v/>
      </c>
      <c r="G3723" s="153">
        <f>IF(A3723="","",WEEKDAY(A3723,2))</f>
        <v/>
      </c>
      <c r="H3723" s="153">
        <f>IF(A3723="","",CHOOSE(WEEKDAY(A3723,2),"Pazartesi","Salı","Çarşamba","Perşembe","Cuma","Cumartesi","Pazar"))</f>
        <v/>
      </c>
    </row>
    <row r="3724" ht="10.5" customHeight="1" s="113">
      <c r="A3724" s="152" t="n">
        <v>45727</v>
      </c>
      <c r="B3724" s="153">
        <f>IF(A3724="","",YEAR(A3724))</f>
        <v/>
      </c>
      <c r="C3724" s="153">
        <f>IF(A3724="","",MONTH(A3724))</f>
        <v/>
      </c>
      <c r="D3724" s="153">
        <f>IF(A3724="","",CHOOSE(MONTH(A3724),"Ocak","Şubat","Mart","Nisan","Mayıs","Haziran","Temmuz","Ağustos","Eylül","Ekim","Kasım","Aralık"))</f>
        <v/>
      </c>
      <c r="E3724" s="153">
        <f>IF(A3724="","",ROUNDUP(MONTH(A3724)/3,0))</f>
        <v/>
      </c>
      <c r="F3724" s="153">
        <f>IF(A3724="","",WEEKNUM(A3724,2))</f>
        <v/>
      </c>
      <c r="G3724" s="153">
        <f>IF(A3724="","",WEEKDAY(A3724,2))</f>
        <v/>
      </c>
      <c r="H3724" s="153">
        <f>IF(A3724="","",CHOOSE(WEEKDAY(A3724,2),"Pazartesi","Salı","Çarşamba","Perşembe","Cuma","Cumartesi","Pazar"))</f>
        <v/>
      </c>
    </row>
    <row r="3725" ht="10.5" customHeight="1" s="113">
      <c r="A3725" s="152" t="n">
        <v>45728</v>
      </c>
      <c r="B3725" s="153">
        <f>IF(A3725="","",YEAR(A3725))</f>
        <v/>
      </c>
      <c r="C3725" s="153">
        <f>IF(A3725="","",MONTH(A3725))</f>
        <v/>
      </c>
      <c r="D3725" s="153">
        <f>IF(A3725="","",CHOOSE(MONTH(A3725),"Ocak","Şubat","Mart","Nisan","Mayıs","Haziran","Temmuz","Ağustos","Eylül","Ekim","Kasım","Aralık"))</f>
        <v/>
      </c>
      <c r="E3725" s="153">
        <f>IF(A3725="","",ROUNDUP(MONTH(A3725)/3,0))</f>
        <v/>
      </c>
      <c r="F3725" s="153">
        <f>IF(A3725="","",WEEKNUM(A3725,2))</f>
        <v/>
      </c>
      <c r="G3725" s="153">
        <f>IF(A3725="","",WEEKDAY(A3725,2))</f>
        <v/>
      </c>
      <c r="H3725" s="153">
        <f>IF(A3725="","",CHOOSE(WEEKDAY(A3725,2),"Pazartesi","Salı","Çarşamba","Perşembe","Cuma","Cumartesi","Pazar"))</f>
        <v/>
      </c>
    </row>
    <row r="3726" ht="10.5" customHeight="1" s="113">
      <c r="A3726" s="152" t="n">
        <v>45729</v>
      </c>
      <c r="B3726" s="153">
        <f>IF(A3726="","",YEAR(A3726))</f>
        <v/>
      </c>
      <c r="C3726" s="153">
        <f>IF(A3726="","",MONTH(A3726))</f>
        <v/>
      </c>
      <c r="D3726" s="153">
        <f>IF(A3726="","",CHOOSE(MONTH(A3726),"Ocak","Şubat","Mart","Nisan","Mayıs","Haziran","Temmuz","Ağustos","Eylül","Ekim","Kasım","Aralık"))</f>
        <v/>
      </c>
      <c r="E3726" s="153">
        <f>IF(A3726="","",ROUNDUP(MONTH(A3726)/3,0))</f>
        <v/>
      </c>
      <c r="F3726" s="153">
        <f>IF(A3726="","",WEEKNUM(A3726,2))</f>
        <v/>
      </c>
      <c r="G3726" s="153">
        <f>IF(A3726="","",WEEKDAY(A3726,2))</f>
        <v/>
      </c>
      <c r="H3726" s="153">
        <f>IF(A3726="","",CHOOSE(WEEKDAY(A3726,2),"Pazartesi","Salı","Çarşamba","Perşembe","Cuma","Cumartesi","Pazar"))</f>
        <v/>
      </c>
    </row>
    <row r="3727" ht="10.5" customHeight="1" s="113">
      <c r="A3727" s="152" t="n">
        <v>45730</v>
      </c>
      <c r="B3727" s="153">
        <f>IF(A3727="","",YEAR(A3727))</f>
        <v/>
      </c>
      <c r="C3727" s="153">
        <f>IF(A3727="","",MONTH(A3727))</f>
        <v/>
      </c>
      <c r="D3727" s="153">
        <f>IF(A3727="","",CHOOSE(MONTH(A3727),"Ocak","Şubat","Mart","Nisan","Mayıs","Haziran","Temmuz","Ağustos","Eylül","Ekim","Kasım","Aralık"))</f>
        <v/>
      </c>
      <c r="E3727" s="153">
        <f>IF(A3727="","",ROUNDUP(MONTH(A3727)/3,0))</f>
        <v/>
      </c>
      <c r="F3727" s="153">
        <f>IF(A3727="","",WEEKNUM(A3727,2))</f>
        <v/>
      </c>
      <c r="G3727" s="153">
        <f>IF(A3727="","",WEEKDAY(A3727,2))</f>
        <v/>
      </c>
      <c r="H3727" s="153">
        <f>IF(A3727="","",CHOOSE(WEEKDAY(A3727,2),"Pazartesi","Salı","Çarşamba","Perşembe","Cuma","Cumartesi","Pazar"))</f>
        <v/>
      </c>
    </row>
    <row r="3728" ht="10.5" customHeight="1" s="113">
      <c r="A3728" s="152" t="n">
        <v>45731</v>
      </c>
      <c r="B3728" s="153">
        <f>IF(A3728="","",YEAR(A3728))</f>
        <v/>
      </c>
      <c r="C3728" s="153">
        <f>IF(A3728="","",MONTH(A3728))</f>
        <v/>
      </c>
      <c r="D3728" s="153">
        <f>IF(A3728="","",CHOOSE(MONTH(A3728),"Ocak","Şubat","Mart","Nisan","Mayıs","Haziran","Temmuz","Ağustos","Eylül","Ekim","Kasım","Aralık"))</f>
        <v/>
      </c>
      <c r="E3728" s="153">
        <f>IF(A3728="","",ROUNDUP(MONTH(A3728)/3,0))</f>
        <v/>
      </c>
      <c r="F3728" s="153">
        <f>IF(A3728="","",WEEKNUM(A3728,2))</f>
        <v/>
      </c>
      <c r="G3728" s="153">
        <f>IF(A3728="","",WEEKDAY(A3728,2))</f>
        <v/>
      </c>
      <c r="H3728" s="153">
        <f>IF(A3728="","",CHOOSE(WEEKDAY(A3728,2),"Pazartesi","Salı","Çarşamba","Perşembe","Cuma","Cumartesi","Pazar"))</f>
        <v/>
      </c>
    </row>
    <row r="3729" ht="10.5" customHeight="1" s="113">
      <c r="A3729" s="152" t="n">
        <v>45732</v>
      </c>
      <c r="B3729" s="153">
        <f>IF(A3729="","",YEAR(A3729))</f>
        <v/>
      </c>
      <c r="C3729" s="153">
        <f>IF(A3729="","",MONTH(A3729))</f>
        <v/>
      </c>
      <c r="D3729" s="153">
        <f>IF(A3729="","",CHOOSE(MONTH(A3729),"Ocak","Şubat","Mart","Nisan","Mayıs","Haziran","Temmuz","Ağustos","Eylül","Ekim","Kasım","Aralık"))</f>
        <v/>
      </c>
      <c r="E3729" s="153">
        <f>IF(A3729="","",ROUNDUP(MONTH(A3729)/3,0))</f>
        <v/>
      </c>
      <c r="F3729" s="153">
        <f>IF(A3729="","",WEEKNUM(A3729,2))</f>
        <v/>
      </c>
      <c r="G3729" s="153">
        <f>IF(A3729="","",WEEKDAY(A3729,2))</f>
        <v/>
      </c>
      <c r="H3729" s="153">
        <f>IF(A3729="","",CHOOSE(WEEKDAY(A3729,2),"Pazartesi","Salı","Çarşamba","Perşembe","Cuma","Cumartesi","Pazar"))</f>
        <v/>
      </c>
    </row>
    <row r="3730" ht="10.5" customHeight="1" s="113">
      <c r="A3730" s="152" t="n">
        <v>45733</v>
      </c>
      <c r="B3730" s="153">
        <f>IF(A3730="","",YEAR(A3730))</f>
        <v/>
      </c>
      <c r="C3730" s="153">
        <f>IF(A3730="","",MONTH(A3730))</f>
        <v/>
      </c>
      <c r="D3730" s="153">
        <f>IF(A3730="","",CHOOSE(MONTH(A3730),"Ocak","Şubat","Mart","Nisan","Mayıs","Haziran","Temmuz","Ağustos","Eylül","Ekim","Kasım","Aralık"))</f>
        <v/>
      </c>
      <c r="E3730" s="153">
        <f>IF(A3730="","",ROUNDUP(MONTH(A3730)/3,0))</f>
        <v/>
      </c>
      <c r="F3730" s="153">
        <f>IF(A3730="","",WEEKNUM(A3730,2))</f>
        <v/>
      </c>
      <c r="G3730" s="153">
        <f>IF(A3730="","",WEEKDAY(A3730,2))</f>
        <v/>
      </c>
      <c r="H3730" s="153">
        <f>IF(A3730="","",CHOOSE(WEEKDAY(A3730,2),"Pazartesi","Salı","Çarşamba","Perşembe","Cuma","Cumartesi","Pazar"))</f>
        <v/>
      </c>
    </row>
    <row r="3731" ht="10.5" customHeight="1" s="113">
      <c r="A3731" s="152" t="n">
        <v>45734</v>
      </c>
      <c r="B3731" s="153">
        <f>IF(A3731="","",YEAR(A3731))</f>
        <v/>
      </c>
      <c r="C3731" s="153">
        <f>IF(A3731="","",MONTH(A3731))</f>
        <v/>
      </c>
      <c r="D3731" s="153">
        <f>IF(A3731="","",CHOOSE(MONTH(A3731),"Ocak","Şubat","Mart","Nisan","Mayıs","Haziran","Temmuz","Ağustos","Eylül","Ekim","Kasım","Aralık"))</f>
        <v/>
      </c>
      <c r="E3731" s="153">
        <f>IF(A3731="","",ROUNDUP(MONTH(A3731)/3,0))</f>
        <v/>
      </c>
      <c r="F3731" s="153">
        <f>IF(A3731="","",WEEKNUM(A3731,2))</f>
        <v/>
      </c>
      <c r="G3731" s="153">
        <f>IF(A3731="","",WEEKDAY(A3731,2))</f>
        <v/>
      </c>
      <c r="H3731" s="153">
        <f>IF(A3731="","",CHOOSE(WEEKDAY(A3731,2),"Pazartesi","Salı","Çarşamba","Perşembe","Cuma","Cumartesi","Pazar"))</f>
        <v/>
      </c>
    </row>
    <row r="3732" ht="10.5" customHeight="1" s="113">
      <c r="A3732" s="152" t="n">
        <v>45735</v>
      </c>
      <c r="B3732" s="153">
        <f>IF(A3732="","",YEAR(A3732))</f>
        <v/>
      </c>
      <c r="C3732" s="153">
        <f>IF(A3732="","",MONTH(A3732))</f>
        <v/>
      </c>
      <c r="D3732" s="153">
        <f>IF(A3732="","",CHOOSE(MONTH(A3732),"Ocak","Şubat","Mart","Nisan","Mayıs","Haziran","Temmuz","Ağustos","Eylül","Ekim","Kasım","Aralık"))</f>
        <v/>
      </c>
      <c r="E3732" s="153">
        <f>IF(A3732="","",ROUNDUP(MONTH(A3732)/3,0))</f>
        <v/>
      </c>
      <c r="F3732" s="153">
        <f>IF(A3732="","",WEEKNUM(A3732,2))</f>
        <v/>
      </c>
      <c r="G3732" s="153">
        <f>IF(A3732="","",WEEKDAY(A3732,2))</f>
        <v/>
      </c>
      <c r="H3732" s="153">
        <f>IF(A3732="","",CHOOSE(WEEKDAY(A3732,2),"Pazartesi","Salı","Çarşamba","Perşembe","Cuma","Cumartesi","Pazar"))</f>
        <v/>
      </c>
    </row>
    <row r="3733" ht="10.5" customHeight="1" s="113">
      <c r="A3733" s="152" t="n">
        <v>45736</v>
      </c>
      <c r="B3733" s="153">
        <f>IF(A3733="","",YEAR(A3733))</f>
        <v/>
      </c>
      <c r="C3733" s="153">
        <f>IF(A3733="","",MONTH(A3733))</f>
        <v/>
      </c>
      <c r="D3733" s="153">
        <f>IF(A3733="","",CHOOSE(MONTH(A3733),"Ocak","Şubat","Mart","Nisan","Mayıs","Haziran","Temmuz","Ağustos","Eylül","Ekim","Kasım","Aralık"))</f>
        <v/>
      </c>
      <c r="E3733" s="153">
        <f>IF(A3733="","",ROUNDUP(MONTH(A3733)/3,0))</f>
        <v/>
      </c>
      <c r="F3733" s="153">
        <f>IF(A3733="","",WEEKNUM(A3733,2))</f>
        <v/>
      </c>
      <c r="G3733" s="153">
        <f>IF(A3733="","",WEEKDAY(A3733,2))</f>
        <v/>
      </c>
      <c r="H3733" s="153">
        <f>IF(A3733="","",CHOOSE(WEEKDAY(A3733,2),"Pazartesi","Salı","Çarşamba","Perşembe","Cuma","Cumartesi","Pazar"))</f>
        <v/>
      </c>
    </row>
    <row r="3734" ht="10.5" customHeight="1" s="113">
      <c r="A3734" s="152" t="n">
        <v>45737</v>
      </c>
      <c r="B3734" s="153">
        <f>IF(A3734="","",YEAR(A3734))</f>
        <v/>
      </c>
      <c r="C3734" s="153">
        <f>IF(A3734="","",MONTH(A3734))</f>
        <v/>
      </c>
      <c r="D3734" s="153">
        <f>IF(A3734="","",CHOOSE(MONTH(A3734),"Ocak","Şubat","Mart","Nisan","Mayıs","Haziran","Temmuz","Ağustos","Eylül","Ekim","Kasım","Aralık"))</f>
        <v/>
      </c>
      <c r="E3734" s="153">
        <f>IF(A3734="","",ROUNDUP(MONTH(A3734)/3,0))</f>
        <v/>
      </c>
      <c r="F3734" s="153">
        <f>IF(A3734="","",WEEKNUM(A3734,2))</f>
        <v/>
      </c>
      <c r="G3734" s="153">
        <f>IF(A3734="","",WEEKDAY(A3734,2))</f>
        <v/>
      </c>
      <c r="H3734" s="153">
        <f>IF(A3734="","",CHOOSE(WEEKDAY(A3734,2),"Pazartesi","Salı","Çarşamba","Perşembe","Cuma","Cumartesi","Pazar"))</f>
        <v/>
      </c>
    </row>
    <row r="3735" ht="10.5" customHeight="1" s="113">
      <c r="A3735" s="152" t="n">
        <v>45738</v>
      </c>
      <c r="B3735" s="153">
        <f>IF(A3735="","",YEAR(A3735))</f>
        <v/>
      </c>
      <c r="C3735" s="153">
        <f>IF(A3735="","",MONTH(A3735))</f>
        <v/>
      </c>
      <c r="D3735" s="153">
        <f>IF(A3735="","",CHOOSE(MONTH(A3735),"Ocak","Şubat","Mart","Nisan","Mayıs","Haziran","Temmuz","Ağustos","Eylül","Ekim","Kasım","Aralık"))</f>
        <v/>
      </c>
      <c r="E3735" s="153">
        <f>IF(A3735="","",ROUNDUP(MONTH(A3735)/3,0))</f>
        <v/>
      </c>
      <c r="F3735" s="153">
        <f>IF(A3735="","",WEEKNUM(A3735,2))</f>
        <v/>
      </c>
      <c r="G3735" s="153">
        <f>IF(A3735="","",WEEKDAY(A3735,2))</f>
        <v/>
      </c>
      <c r="H3735" s="153">
        <f>IF(A3735="","",CHOOSE(WEEKDAY(A3735,2),"Pazartesi","Salı","Çarşamba","Perşembe","Cuma","Cumartesi","Pazar"))</f>
        <v/>
      </c>
    </row>
    <row r="3736" ht="10.5" customHeight="1" s="113">
      <c r="A3736" s="152" t="n">
        <v>45739</v>
      </c>
      <c r="B3736" s="153">
        <f>IF(A3736="","",YEAR(A3736))</f>
        <v/>
      </c>
      <c r="C3736" s="153">
        <f>IF(A3736="","",MONTH(A3736))</f>
        <v/>
      </c>
      <c r="D3736" s="153">
        <f>IF(A3736="","",CHOOSE(MONTH(A3736),"Ocak","Şubat","Mart","Nisan","Mayıs","Haziran","Temmuz","Ağustos","Eylül","Ekim","Kasım","Aralık"))</f>
        <v/>
      </c>
      <c r="E3736" s="153">
        <f>IF(A3736="","",ROUNDUP(MONTH(A3736)/3,0))</f>
        <v/>
      </c>
      <c r="F3736" s="153">
        <f>IF(A3736="","",WEEKNUM(A3736,2))</f>
        <v/>
      </c>
      <c r="G3736" s="153">
        <f>IF(A3736="","",WEEKDAY(A3736,2))</f>
        <v/>
      </c>
      <c r="H3736" s="153">
        <f>IF(A3736="","",CHOOSE(WEEKDAY(A3736,2),"Pazartesi","Salı","Çarşamba","Perşembe","Cuma","Cumartesi","Pazar"))</f>
        <v/>
      </c>
    </row>
    <row r="3737" ht="10.5" customHeight="1" s="113">
      <c r="A3737" s="152" t="n">
        <v>45740</v>
      </c>
      <c r="B3737" s="153">
        <f>IF(A3737="","",YEAR(A3737))</f>
        <v/>
      </c>
      <c r="C3737" s="153">
        <f>IF(A3737="","",MONTH(A3737))</f>
        <v/>
      </c>
      <c r="D3737" s="153">
        <f>IF(A3737="","",CHOOSE(MONTH(A3737),"Ocak","Şubat","Mart","Nisan","Mayıs","Haziran","Temmuz","Ağustos","Eylül","Ekim","Kasım","Aralık"))</f>
        <v/>
      </c>
      <c r="E3737" s="153">
        <f>IF(A3737="","",ROUNDUP(MONTH(A3737)/3,0))</f>
        <v/>
      </c>
      <c r="F3737" s="153">
        <f>IF(A3737="","",WEEKNUM(A3737,2))</f>
        <v/>
      </c>
      <c r="G3737" s="153">
        <f>IF(A3737="","",WEEKDAY(A3737,2))</f>
        <v/>
      </c>
      <c r="H3737" s="153">
        <f>IF(A3737="","",CHOOSE(WEEKDAY(A3737,2),"Pazartesi","Salı","Çarşamba","Perşembe","Cuma","Cumartesi","Pazar"))</f>
        <v/>
      </c>
    </row>
    <row r="3738" ht="10.5" customHeight="1" s="113">
      <c r="A3738" s="152" t="n">
        <v>45741</v>
      </c>
      <c r="B3738" s="153">
        <f>IF(A3738="","",YEAR(A3738))</f>
        <v/>
      </c>
      <c r="C3738" s="153">
        <f>IF(A3738="","",MONTH(A3738))</f>
        <v/>
      </c>
      <c r="D3738" s="153">
        <f>IF(A3738="","",CHOOSE(MONTH(A3738),"Ocak","Şubat","Mart","Nisan","Mayıs","Haziran","Temmuz","Ağustos","Eylül","Ekim","Kasım","Aralık"))</f>
        <v/>
      </c>
      <c r="E3738" s="153">
        <f>IF(A3738="","",ROUNDUP(MONTH(A3738)/3,0))</f>
        <v/>
      </c>
      <c r="F3738" s="153">
        <f>IF(A3738="","",WEEKNUM(A3738,2))</f>
        <v/>
      </c>
      <c r="G3738" s="153">
        <f>IF(A3738="","",WEEKDAY(A3738,2))</f>
        <v/>
      </c>
      <c r="H3738" s="153">
        <f>IF(A3738="","",CHOOSE(WEEKDAY(A3738,2),"Pazartesi","Salı","Çarşamba","Perşembe","Cuma","Cumartesi","Pazar"))</f>
        <v/>
      </c>
    </row>
    <row r="3739" ht="10.5" customHeight="1" s="113">
      <c r="A3739" s="152" t="n">
        <v>45742</v>
      </c>
      <c r="B3739" s="153">
        <f>IF(A3739="","",YEAR(A3739))</f>
        <v/>
      </c>
      <c r="C3739" s="153">
        <f>IF(A3739="","",MONTH(A3739))</f>
        <v/>
      </c>
      <c r="D3739" s="153">
        <f>IF(A3739="","",CHOOSE(MONTH(A3739),"Ocak","Şubat","Mart","Nisan","Mayıs","Haziran","Temmuz","Ağustos","Eylül","Ekim","Kasım","Aralık"))</f>
        <v/>
      </c>
      <c r="E3739" s="153">
        <f>IF(A3739="","",ROUNDUP(MONTH(A3739)/3,0))</f>
        <v/>
      </c>
      <c r="F3739" s="153">
        <f>IF(A3739="","",WEEKNUM(A3739,2))</f>
        <v/>
      </c>
      <c r="G3739" s="153">
        <f>IF(A3739="","",WEEKDAY(A3739,2))</f>
        <v/>
      </c>
      <c r="H3739" s="153">
        <f>IF(A3739="","",CHOOSE(WEEKDAY(A3739,2),"Pazartesi","Salı","Çarşamba","Perşembe","Cuma","Cumartesi","Pazar"))</f>
        <v/>
      </c>
    </row>
    <row r="3740" ht="10.5" customHeight="1" s="113">
      <c r="A3740" s="152" t="n">
        <v>45743</v>
      </c>
      <c r="B3740" s="153">
        <f>IF(A3740="","",YEAR(A3740))</f>
        <v/>
      </c>
      <c r="C3740" s="153">
        <f>IF(A3740="","",MONTH(A3740))</f>
        <v/>
      </c>
      <c r="D3740" s="153">
        <f>IF(A3740="","",CHOOSE(MONTH(A3740),"Ocak","Şubat","Mart","Nisan","Mayıs","Haziran","Temmuz","Ağustos","Eylül","Ekim","Kasım","Aralık"))</f>
        <v/>
      </c>
      <c r="E3740" s="153">
        <f>IF(A3740="","",ROUNDUP(MONTH(A3740)/3,0))</f>
        <v/>
      </c>
      <c r="F3740" s="153">
        <f>IF(A3740="","",WEEKNUM(A3740,2))</f>
        <v/>
      </c>
      <c r="G3740" s="153">
        <f>IF(A3740="","",WEEKDAY(A3740,2))</f>
        <v/>
      </c>
      <c r="H3740" s="153">
        <f>IF(A3740="","",CHOOSE(WEEKDAY(A3740,2),"Pazartesi","Salı","Çarşamba","Perşembe","Cuma","Cumartesi","Pazar"))</f>
        <v/>
      </c>
    </row>
    <row r="3741" ht="10.5" customHeight="1" s="113">
      <c r="A3741" s="152" t="n">
        <v>45744</v>
      </c>
      <c r="B3741" s="153">
        <f>IF(A3741="","",YEAR(A3741))</f>
        <v/>
      </c>
      <c r="C3741" s="153">
        <f>IF(A3741="","",MONTH(A3741))</f>
        <v/>
      </c>
      <c r="D3741" s="153">
        <f>IF(A3741="","",CHOOSE(MONTH(A3741),"Ocak","Şubat","Mart","Nisan","Mayıs","Haziran","Temmuz","Ağustos","Eylül","Ekim","Kasım","Aralık"))</f>
        <v/>
      </c>
      <c r="E3741" s="153">
        <f>IF(A3741="","",ROUNDUP(MONTH(A3741)/3,0))</f>
        <v/>
      </c>
      <c r="F3741" s="153">
        <f>IF(A3741="","",WEEKNUM(A3741,2))</f>
        <v/>
      </c>
      <c r="G3741" s="153">
        <f>IF(A3741="","",WEEKDAY(A3741,2))</f>
        <v/>
      </c>
      <c r="H3741" s="153">
        <f>IF(A3741="","",CHOOSE(WEEKDAY(A3741,2),"Pazartesi","Salı","Çarşamba","Perşembe","Cuma","Cumartesi","Pazar"))</f>
        <v/>
      </c>
    </row>
    <row r="3742" ht="10.5" customHeight="1" s="113">
      <c r="A3742" s="152" t="n">
        <v>45745</v>
      </c>
      <c r="B3742" s="153">
        <f>IF(A3742="","",YEAR(A3742))</f>
        <v/>
      </c>
      <c r="C3742" s="153">
        <f>IF(A3742="","",MONTH(A3742))</f>
        <v/>
      </c>
      <c r="D3742" s="153">
        <f>IF(A3742="","",CHOOSE(MONTH(A3742),"Ocak","Şubat","Mart","Nisan","Mayıs","Haziran","Temmuz","Ağustos","Eylül","Ekim","Kasım","Aralık"))</f>
        <v/>
      </c>
      <c r="E3742" s="153">
        <f>IF(A3742="","",ROUNDUP(MONTH(A3742)/3,0))</f>
        <v/>
      </c>
      <c r="F3742" s="153">
        <f>IF(A3742="","",WEEKNUM(A3742,2))</f>
        <v/>
      </c>
      <c r="G3742" s="153">
        <f>IF(A3742="","",WEEKDAY(A3742,2))</f>
        <v/>
      </c>
      <c r="H3742" s="153">
        <f>IF(A3742="","",CHOOSE(WEEKDAY(A3742,2),"Pazartesi","Salı","Çarşamba","Perşembe","Cuma","Cumartesi","Pazar"))</f>
        <v/>
      </c>
    </row>
    <row r="3743" ht="10.5" customHeight="1" s="113">
      <c r="A3743" s="152" t="n">
        <v>45746</v>
      </c>
      <c r="B3743" s="153">
        <f>IF(A3743="","",YEAR(A3743))</f>
        <v/>
      </c>
      <c r="C3743" s="153">
        <f>IF(A3743="","",MONTH(A3743))</f>
        <v/>
      </c>
      <c r="D3743" s="153">
        <f>IF(A3743="","",CHOOSE(MONTH(A3743),"Ocak","Şubat","Mart","Nisan","Mayıs","Haziran","Temmuz","Ağustos","Eylül","Ekim","Kasım","Aralık"))</f>
        <v/>
      </c>
      <c r="E3743" s="153">
        <f>IF(A3743="","",ROUNDUP(MONTH(A3743)/3,0))</f>
        <v/>
      </c>
      <c r="F3743" s="153">
        <f>IF(A3743="","",WEEKNUM(A3743,2))</f>
        <v/>
      </c>
      <c r="G3743" s="153">
        <f>IF(A3743="","",WEEKDAY(A3743,2))</f>
        <v/>
      </c>
      <c r="H3743" s="153">
        <f>IF(A3743="","",CHOOSE(WEEKDAY(A3743,2),"Pazartesi","Salı","Çarşamba","Perşembe","Cuma","Cumartesi","Pazar"))</f>
        <v/>
      </c>
    </row>
    <row r="3744" ht="10.5" customHeight="1" s="113">
      <c r="A3744" s="152" t="n">
        <v>45747</v>
      </c>
      <c r="B3744" s="153">
        <f>IF(A3744="","",YEAR(A3744))</f>
        <v/>
      </c>
      <c r="C3744" s="153">
        <f>IF(A3744="","",MONTH(A3744))</f>
        <v/>
      </c>
      <c r="D3744" s="153">
        <f>IF(A3744="","",CHOOSE(MONTH(A3744),"Ocak","Şubat","Mart","Nisan","Mayıs","Haziran","Temmuz","Ağustos","Eylül","Ekim","Kasım","Aralık"))</f>
        <v/>
      </c>
      <c r="E3744" s="153">
        <f>IF(A3744="","",ROUNDUP(MONTH(A3744)/3,0))</f>
        <v/>
      </c>
      <c r="F3744" s="153">
        <f>IF(A3744="","",WEEKNUM(A3744,2))</f>
        <v/>
      </c>
      <c r="G3744" s="153">
        <f>IF(A3744="","",WEEKDAY(A3744,2))</f>
        <v/>
      </c>
      <c r="H3744" s="153">
        <f>IF(A3744="","",CHOOSE(WEEKDAY(A3744,2),"Pazartesi","Salı","Çarşamba","Perşembe","Cuma","Cumartesi","Pazar"))</f>
        <v/>
      </c>
    </row>
    <row r="3745" ht="10.5" customHeight="1" s="113">
      <c r="A3745" s="152" t="n">
        <v>45748</v>
      </c>
      <c r="B3745" s="153">
        <f>IF(A3745="","",YEAR(A3745))</f>
        <v/>
      </c>
      <c r="C3745" s="153">
        <f>IF(A3745="","",MONTH(A3745))</f>
        <v/>
      </c>
      <c r="D3745" s="153">
        <f>IF(A3745="","",CHOOSE(MONTH(A3745),"Ocak","Şubat","Mart","Nisan","Mayıs","Haziran","Temmuz","Ağustos","Eylül","Ekim","Kasım","Aralık"))</f>
        <v/>
      </c>
      <c r="E3745" s="153">
        <f>IF(A3745="","",ROUNDUP(MONTH(A3745)/3,0))</f>
        <v/>
      </c>
      <c r="F3745" s="153">
        <f>IF(A3745="","",WEEKNUM(A3745,2))</f>
        <v/>
      </c>
      <c r="G3745" s="153">
        <f>IF(A3745="","",WEEKDAY(A3745,2))</f>
        <v/>
      </c>
      <c r="H3745" s="153">
        <f>IF(A3745="","",CHOOSE(WEEKDAY(A3745,2),"Pazartesi","Salı","Çarşamba","Perşembe","Cuma","Cumartesi","Pazar"))</f>
        <v/>
      </c>
    </row>
    <row r="3746" ht="10.5" customHeight="1" s="113">
      <c r="A3746" s="152" t="n">
        <v>45749</v>
      </c>
      <c r="B3746" s="153">
        <f>IF(A3746="","",YEAR(A3746))</f>
        <v/>
      </c>
      <c r="C3746" s="153">
        <f>IF(A3746="","",MONTH(A3746))</f>
        <v/>
      </c>
      <c r="D3746" s="153">
        <f>IF(A3746="","",CHOOSE(MONTH(A3746),"Ocak","Şubat","Mart","Nisan","Mayıs","Haziran","Temmuz","Ağustos","Eylül","Ekim","Kasım","Aralık"))</f>
        <v/>
      </c>
      <c r="E3746" s="153">
        <f>IF(A3746="","",ROUNDUP(MONTH(A3746)/3,0))</f>
        <v/>
      </c>
      <c r="F3746" s="153">
        <f>IF(A3746="","",WEEKNUM(A3746,2))</f>
        <v/>
      </c>
      <c r="G3746" s="153">
        <f>IF(A3746="","",WEEKDAY(A3746,2))</f>
        <v/>
      </c>
      <c r="H3746" s="153">
        <f>IF(A3746="","",CHOOSE(WEEKDAY(A3746,2),"Pazartesi","Salı","Çarşamba","Perşembe","Cuma","Cumartesi","Pazar"))</f>
        <v/>
      </c>
    </row>
    <row r="3747" ht="10.5" customHeight="1" s="113">
      <c r="A3747" s="152" t="n">
        <v>45750</v>
      </c>
      <c r="B3747" s="153">
        <f>IF(A3747="","",YEAR(A3747))</f>
        <v/>
      </c>
      <c r="C3747" s="153">
        <f>IF(A3747="","",MONTH(A3747))</f>
        <v/>
      </c>
      <c r="D3747" s="153">
        <f>IF(A3747="","",CHOOSE(MONTH(A3747),"Ocak","Şubat","Mart","Nisan","Mayıs","Haziran","Temmuz","Ağustos","Eylül","Ekim","Kasım","Aralık"))</f>
        <v/>
      </c>
      <c r="E3747" s="153">
        <f>IF(A3747="","",ROUNDUP(MONTH(A3747)/3,0))</f>
        <v/>
      </c>
      <c r="F3747" s="153">
        <f>IF(A3747="","",WEEKNUM(A3747,2))</f>
        <v/>
      </c>
      <c r="G3747" s="153">
        <f>IF(A3747="","",WEEKDAY(A3747,2))</f>
        <v/>
      </c>
      <c r="H3747" s="153">
        <f>IF(A3747="","",CHOOSE(WEEKDAY(A3747,2),"Pazartesi","Salı","Çarşamba","Perşembe","Cuma","Cumartesi","Pazar"))</f>
        <v/>
      </c>
    </row>
    <row r="3748" ht="10.5" customHeight="1" s="113">
      <c r="A3748" s="152" t="n">
        <v>45751</v>
      </c>
      <c r="B3748" s="153">
        <f>IF(A3748="","",YEAR(A3748))</f>
        <v/>
      </c>
      <c r="C3748" s="153">
        <f>IF(A3748="","",MONTH(A3748))</f>
        <v/>
      </c>
      <c r="D3748" s="153">
        <f>IF(A3748="","",CHOOSE(MONTH(A3748),"Ocak","Şubat","Mart","Nisan","Mayıs","Haziran","Temmuz","Ağustos","Eylül","Ekim","Kasım","Aralık"))</f>
        <v/>
      </c>
      <c r="E3748" s="153">
        <f>IF(A3748="","",ROUNDUP(MONTH(A3748)/3,0))</f>
        <v/>
      </c>
      <c r="F3748" s="153">
        <f>IF(A3748="","",WEEKNUM(A3748,2))</f>
        <v/>
      </c>
      <c r="G3748" s="153">
        <f>IF(A3748="","",WEEKDAY(A3748,2))</f>
        <v/>
      </c>
      <c r="H3748" s="153">
        <f>IF(A3748="","",CHOOSE(WEEKDAY(A3748,2),"Pazartesi","Salı","Çarşamba","Perşembe","Cuma","Cumartesi","Pazar"))</f>
        <v/>
      </c>
    </row>
    <row r="3749" ht="10.5" customHeight="1" s="113">
      <c r="A3749" s="152" t="n">
        <v>45752</v>
      </c>
      <c r="B3749" s="153">
        <f>IF(A3749="","",YEAR(A3749))</f>
        <v/>
      </c>
      <c r="C3749" s="153">
        <f>IF(A3749="","",MONTH(A3749))</f>
        <v/>
      </c>
      <c r="D3749" s="153">
        <f>IF(A3749="","",CHOOSE(MONTH(A3749),"Ocak","Şubat","Mart","Nisan","Mayıs","Haziran","Temmuz","Ağustos","Eylül","Ekim","Kasım","Aralık"))</f>
        <v/>
      </c>
      <c r="E3749" s="153">
        <f>IF(A3749="","",ROUNDUP(MONTH(A3749)/3,0))</f>
        <v/>
      </c>
      <c r="F3749" s="153">
        <f>IF(A3749="","",WEEKNUM(A3749,2))</f>
        <v/>
      </c>
      <c r="G3749" s="153">
        <f>IF(A3749="","",WEEKDAY(A3749,2))</f>
        <v/>
      </c>
      <c r="H3749" s="153">
        <f>IF(A3749="","",CHOOSE(WEEKDAY(A3749,2),"Pazartesi","Salı","Çarşamba","Perşembe","Cuma","Cumartesi","Pazar"))</f>
        <v/>
      </c>
    </row>
    <row r="3750" ht="10.5" customHeight="1" s="113">
      <c r="A3750" s="152" t="n">
        <v>45753</v>
      </c>
      <c r="B3750" s="153">
        <f>IF(A3750="","",YEAR(A3750))</f>
        <v/>
      </c>
      <c r="C3750" s="153">
        <f>IF(A3750="","",MONTH(A3750))</f>
        <v/>
      </c>
      <c r="D3750" s="153">
        <f>IF(A3750="","",CHOOSE(MONTH(A3750),"Ocak","Şubat","Mart","Nisan","Mayıs","Haziran","Temmuz","Ağustos","Eylül","Ekim","Kasım","Aralık"))</f>
        <v/>
      </c>
      <c r="E3750" s="153">
        <f>IF(A3750="","",ROUNDUP(MONTH(A3750)/3,0))</f>
        <v/>
      </c>
      <c r="F3750" s="153">
        <f>IF(A3750="","",WEEKNUM(A3750,2))</f>
        <v/>
      </c>
      <c r="G3750" s="153">
        <f>IF(A3750="","",WEEKDAY(A3750,2))</f>
        <v/>
      </c>
      <c r="H3750" s="153">
        <f>IF(A3750="","",CHOOSE(WEEKDAY(A3750,2),"Pazartesi","Salı","Çarşamba","Perşembe","Cuma","Cumartesi","Pazar"))</f>
        <v/>
      </c>
    </row>
    <row r="3751" ht="10.5" customHeight="1" s="113">
      <c r="A3751" s="152" t="n">
        <v>45754</v>
      </c>
      <c r="B3751" s="153">
        <f>IF(A3751="","",YEAR(A3751))</f>
        <v/>
      </c>
      <c r="C3751" s="153">
        <f>IF(A3751="","",MONTH(A3751))</f>
        <v/>
      </c>
      <c r="D3751" s="153">
        <f>IF(A3751="","",CHOOSE(MONTH(A3751),"Ocak","Şubat","Mart","Nisan","Mayıs","Haziran","Temmuz","Ağustos","Eylül","Ekim","Kasım","Aralık"))</f>
        <v/>
      </c>
      <c r="E3751" s="153">
        <f>IF(A3751="","",ROUNDUP(MONTH(A3751)/3,0))</f>
        <v/>
      </c>
      <c r="F3751" s="153">
        <f>IF(A3751="","",WEEKNUM(A3751,2))</f>
        <v/>
      </c>
      <c r="G3751" s="153">
        <f>IF(A3751="","",WEEKDAY(A3751,2))</f>
        <v/>
      </c>
      <c r="H3751" s="153">
        <f>IF(A3751="","",CHOOSE(WEEKDAY(A3751,2),"Pazartesi","Salı","Çarşamba","Perşembe","Cuma","Cumartesi","Pazar"))</f>
        <v/>
      </c>
    </row>
    <row r="3752" ht="10.5" customHeight="1" s="113">
      <c r="A3752" s="152" t="n">
        <v>45755</v>
      </c>
      <c r="B3752" s="153">
        <f>IF(A3752="","",YEAR(A3752))</f>
        <v/>
      </c>
      <c r="C3752" s="153">
        <f>IF(A3752="","",MONTH(A3752))</f>
        <v/>
      </c>
      <c r="D3752" s="153">
        <f>IF(A3752="","",CHOOSE(MONTH(A3752),"Ocak","Şubat","Mart","Nisan","Mayıs","Haziran","Temmuz","Ağustos","Eylül","Ekim","Kasım","Aralık"))</f>
        <v/>
      </c>
      <c r="E3752" s="153">
        <f>IF(A3752="","",ROUNDUP(MONTH(A3752)/3,0))</f>
        <v/>
      </c>
      <c r="F3752" s="153">
        <f>IF(A3752="","",WEEKNUM(A3752,2))</f>
        <v/>
      </c>
      <c r="G3752" s="153">
        <f>IF(A3752="","",WEEKDAY(A3752,2))</f>
        <v/>
      </c>
      <c r="H3752" s="153">
        <f>IF(A3752="","",CHOOSE(WEEKDAY(A3752,2),"Pazartesi","Salı","Çarşamba","Perşembe","Cuma","Cumartesi","Pazar"))</f>
        <v/>
      </c>
    </row>
    <row r="3753" ht="10.5" customHeight="1" s="113">
      <c r="A3753" s="152" t="n">
        <v>45756</v>
      </c>
      <c r="B3753" s="153">
        <f>IF(A3753="","",YEAR(A3753))</f>
        <v/>
      </c>
      <c r="C3753" s="153">
        <f>IF(A3753="","",MONTH(A3753))</f>
        <v/>
      </c>
      <c r="D3753" s="153">
        <f>IF(A3753="","",CHOOSE(MONTH(A3753),"Ocak","Şubat","Mart","Nisan","Mayıs","Haziran","Temmuz","Ağustos","Eylül","Ekim","Kasım","Aralık"))</f>
        <v/>
      </c>
      <c r="E3753" s="153">
        <f>IF(A3753="","",ROUNDUP(MONTH(A3753)/3,0))</f>
        <v/>
      </c>
      <c r="F3753" s="153">
        <f>IF(A3753="","",WEEKNUM(A3753,2))</f>
        <v/>
      </c>
      <c r="G3753" s="153">
        <f>IF(A3753="","",WEEKDAY(A3753,2))</f>
        <v/>
      </c>
      <c r="H3753" s="153">
        <f>IF(A3753="","",CHOOSE(WEEKDAY(A3753,2),"Pazartesi","Salı","Çarşamba","Perşembe","Cuma","Cumartesi","Pazar"))</f>
        <v/>
      </c>
    </row>
    <row r="3754" ht="10.5" customHeight="1" s="113">
      <c r="A3754" s="152" t="n">
        <v>45757</v>
      </c>
      <c r="B3754" s="153">
        <f>IF(A3754="","",YEAR(A3754))</f>
        <v/>
      </c>
      <c r="C3754" s="153">
        <f>IF(A3754="","",MONTH(A3754))</f>
        <v/>
      </c>
      <c r="D3754" s="153">
        <f>IF(A3754="","",CHOOSE(MONTH(A3754),"Ocak","Şubat","Mart","Nisan","Mayıs","Haziran","Temmuz","Ağustos","Eylül","Ekim","Kasım","Aralık"))</f>
        <v/>
      </c>
      <c r="E3754" s="153">
        <f>IF(A3754="","",ROUNDUP(MONTH(A3754)/3,0))</f>
        <v/>
      </c>
      <c r="F3754" s="153">
        <f>IF(A3754="","",WEEKNUM(A3754,2))</f>
        <v/>
      </c>
      <c r="G3754" s="153">
        <f>IF(A3754="","",WEEKDAY(A3754,2))</f>
        <v/>
      </c>
      <c r="H3754" s="153">
        <f>IF(A3754="","",CHOOSE(WEEKDAY(A3754,2),"Pazartesi","Salı","Çarşamba","Perşembe","Cuma","Cumartesi","Pazar"))</f>
        <v/>
      </c>
    </row>
    <row r="3755" ht="10.5" customHeight="1" s="113">
      <c r="A3755" s="152" t="n">
        <v>45758</v>
      </c>
      <c r="B3755" s="153">
        <f>IF(A3755="","",YEAR(A3755))</f>
        <v/>
      </c>
      <c r="C3755" s="153">
        <f>IF(A3755="","",MONTH(A3755))</f>
        <v/>
      </c>
      <c r="D3755" s="153">
        <f>IF(A3755="","",CHOOSE(MONTH(A3755),"Ocak","Şubat","Mart","Nisan","Mayıs","Haziran","Temmuz","Ağustos","Eylül","Ekim","Kasım","Aralık"))</f>
        <v/>
      </c>
      <c r="E3755" s="153">
        <f>IF(A3755="","",ROUNDUP(MONTH(A3755)/3,0))</f>
        <v/>
      </c>
      <c r="F3755" s="153">
        <f>IF(A3755="","",WEEKNUM(A3755,2))</f>
        <v/>
      </c>
      <c r="G3755" s="153">
        <f>IF(A3755="","",WEEKDAY(A3755,2))</f>
        <v/>
      </c>
      <c r="H3755" s="153">
        <f>IF(A3755="","",CHOOSE(WEEKDAY(A3755,2),"Pazartesi","Salı","Çarşamba","Perşembe","Cuma","Cumartesi","Pazar"))</f>
        <v/>
      </c>
    </row>
    <row r="3756" ht="10.5" customHeight="1" s="113">
      <c r="A3756" s="152" t="n">
        <v>45759</v>
      </c>
      <c r="B3756" s="153">
        <f>IF(A3756="","",YEAR(A3756))</f>
        <v/>
      </c>
      <c r="C3756" s="153">
        <f>IF(A3756="","",MONTH(A3756))</f>
        <v/>
      </c>
      <c r="D3756" s="153">
        <f>IF(A3756="","",CHOOSE(MONTH(A3756),"Ocak","Şubat","Mart","Nisan","Mayıs","Haziran","Temmuz","Ağustos","Eylül","Ekim","Kasım","Aralık"))</f>
        <v/>
      </c>
      <c r="E3756" s="153">
        <f>IF(A3756="","",ROUNDUP(MONTH(A3756)/3,0))</f>
        <v/>
      </c>
      <c r="F3756" s="153">
        <f>IF(A3756="","",WEEKNUM(A3756,2))</f>
        <v/>
      </c>
      <c r="G3756" s="153">
        <f>IF(A3756="","",WEEKDAY(A3756,2))</f>
        <v/>
      </c>
      <c r="H3756" s="153">
        <f>IF(A3756="","",CHOOSE(WEEKDAY(A3756,2),"Pazartesi","Salı","Çarşamba","Perşembe","Cuma","Cumartesi","Pazar"))</f>
        <v/>
      </c>
    </row>
    <row r="3757" ht="10.5" customHeight="1" s="113">
      <c r="A3757" s="152" t="n">
        <v>45760</v>
      </c>
      <c r="B3757" s="153">
        <f>IF(A3757="","",YEAR(A3757))</f>
        <v/>
      </c>
      <c r="C3757" s="153">
        <f>IF(A3757="","",MONTH(A3757))</f>
        <v/>
      </c>
      <c r="D3757" s="153">
        <f>IF(A3757="","",CHOOSE(MONTH(A3757),"Ocak","Şubat","Mart","Nisan","Mayıs","Haziran","Temmuz","Ağustos","Eylül","Ekim","Kasım","Aralık"))</f>
        <v/>
      </c>
      <c r="E3757" s="153">
        <f>IF(A3757="","",ROUNDUP(MONTH(A3757)/3,0))</f>
        <v/>
      </c>
      <c r="F3757" s="153">
        <f>IF(A3757="","",WEEKNUM(A3757,2))</f>
        <v/>
      </c>
      <c r="G3757" s="153">
        <f>IF(A3757="","",WEEKDAY(A3757,2))</f>
        <v/>
      </c>
      <c r="H3757" s="153">
        <f>IF(A3757="","",CHOOSE(WEEKDAY(A3757,2),"Pazartesi","Salı","Çarşamba","Perşembe","Cuma","Cumartesi","Pazar"))</f>
        <v/>
      </c>
    </row>
    <row r="3758" ht="10.5" customHeight="1" s="113">
      <c r="A3758" s="152" t="n">
        <v>45761</v>
      </c>
      <c r="B3758" s="153">
        <f>IF(A3758="","",YEAR(A3758))</f>
        <v/>
      </c>
      <c r="C3758" s="153">
        <f>IF(A3758="","",MONTH(A3758))</f>
        <v/>
      </c>
      <c r="D3758" s="153">
        <f>IF(A3758="","",CHOOSE(MONTH(A3758),"Ocak","Şubat","Mart","Nisan","Mayıs","Haziran","Temmuz","Ağustos","Eylül","Ekim","Kasım","Aralık"))</f>
        <v/>
      </c>
      <c r="E3758" s="153">
        <f>IF(A3758="","",ROUNDUP(MONTH(A3758)/3,0))</f>
        <v/>
      </c>
      <c r="F3758" s="153">
        <f>IF(A3758="","",WEEKNUM(A3758,2))</f>
        <v/>
      </c>
      <c r="G3758" s="153">
        <f>IF(A3758="","",WEEKDAY(A3758,2))</f>
        <v/>
      </c>
      <c r="H3758" s="153">
        <f>IF(A3758="","",CHOOSE(WEEKDAY(A3758,2),"Pazartesi","Salı","Çarşamba","Perşembe","Cuma","Cumartesi","Pazar"))</f>
        <v/>
      </c>
    </row>
    <row r="3759" ht="10.5" customHeight="1" s="113">
      <c r="A3759" s="152" t="n">
        <v>45762</v>
      </c>
      <c r="B3759" s="153">
        <f>IF(A3759="","",YEAR(A3759))</f>
        <v/>
      </c>
      <c r="C3759" s="153">
        <f>IF(A3759="","",MONTH(A3759))</f>
        <v/>
      </c>
      <c r="D3759" s="153">
        <f>IF(A3759="","",CHOOSE(MONTH(A3759),"Ocak","Şubat","Mart","Nisan","Mayıs","Haziran","Temmuz","Ağustos","Eylül","Ekim","Kasım","Aralık"))</f>
        <v/>
      </c>
      <c r="E3759" s="153">
        <f>IF(A3759="","",ROUNDUP(MONTH(A3759)/3,0))</f>
        <v/>
      </c>
      <c r="F3759" s="153">
        <f>IF(A3759="","",WEEKNUM(A3759,2))</f>
        <v/>
      </c>
      <c r="G3759" s="153">
        <f>IF(A3759="","",WEEKDAY(A3759,2))</f>
        <v/>
      </c>
      <c r="H3759" s="153">
        <f>IF(A3759="","",CHOOSE(WEEKDAY(A3759,2),"Pazartesi","Salı","Çarşamba","Perşembe","Cuma","Cumartesi","Pazar"))</f>
        <v/>
      </c>
    </row>
    <row r="3760" ht="10.5" customHeight="1" s="113">
      <c r="A3760" s="152" t="n">
        <v>45763</v>
      </c>
      <c r="B3760" s="153">
        <f>IF(A3760="","",YEAR(A3760))</f>
        <v/>
      </c>
      <c r="C3760" s="153">
        <f>IF(A3760="","",MONTH(A3760))</f>
        <v/>
      </c>
      <c r="D3760" s="153">
        <f>IF(A3760="","",CHOOSE(MONTH(A3760),"Ocak","Şubat","Mart","Nisan","Mayıs","Haziran","Temmuz","Ağustos","Eylül","Ekim","Kasım","Aralık"))</f>
        <v/>
      </c>
      <c r="E3760" s="153">
        <f>IF(A3760="","",ROUNDUP(MONTH(A3760)/3,0))</f>
        <v/>
      </c>
      <c r="F3760" s="153">
        <f>IF(A3760="","",WEEKNUM(A3760,2))</f>
        <v/>
      </c>
      <c r="G3760" s="153">
        <f>IF(A3760="","",WEEKDAY(A3760,2))</f>
        <v/>
      </c>
      <c r="H3760" s="153">
        <f>IF(A3760="","",CHOOSE(WEEKDAY(A3760,2),"Pazartesi","Salı","Çarşamba","Perşembe","Cuma","Cumartesi","Pazar"))</f>
        <v/>
      </c>
    </row>
    <row r="3761" ht="10.5" customHeight="1" s="113">
      <c r="A3761" s="152" t="n">
        <v>45764</v>
      </c>
      <c r="B3761" s="153">
        <f>IF(A3761="","",YEAR(A3761))</f>
        <v/>
      </c>
      <c r="C3761" s="153">
        <f>IF(A3761="","",MONTH(A3761))</f>
        <v/>
      </c>
      <c r="D3761" s="153">
        <f>IF(A3761="","",CHOOSE(MONTH(A3761),"Ocak","Şubat","Mart","Nisan","Mayıs","Haziran","Temmuz","Ağustos","Eylül","Ekim","Kasım","Aralık"))</f>
        <v/>
      </c>
      <c r="E3761" s="153">
        <f>IF(A3761="","",ROUNDUP(MONTH(A3761)/3,0))</f>
        <v/>
      </c>
      <c r="F3761" s="153">
        <f>IF(A3761="","",WEEKNUM(A3761,2))</f>
        <v/>
      </c>
      <c r="G3761" s="153">
        <f>IF(A3761="","",WEEKDAY(A3761,2))</f>
        <v/>
      </c>
      <c r="H3761" s="153">
        <f>IF(A3761="","",CHOOSE(WEEKDAY(A3761,2),"Pazartesi","Salı","Çarşamba","Perşembe","Cuma","Cumartesi","Pazar"))</f>
        <v/>
      </c>
    </row>
    <row r="3762" ht="10.5" customHeight="1" s="113">
      <c r="A3762" s="152" t="n">
        <v>45765</v>
      </c>
      <c r="B3762" s="153">
        <f>IF(A3762="","",YEAR(A3762))</f>
        <v/>
      </c>
      <c r="C3762" s="153">
        <f>IF(A3762="","",MONTH(A3762))</f>
        <v/>
      </c>
      <c r="D3762" s="153">
        <f>IF(A3762="","",CHOOSE(MONTH(A3762),"Ocak","Şubat","Mart","Nisan","Mayıs","Haziran","Temmuz","Ağustos","Eylül","Ekim","Kasım","Aralık"))</f>
        <v/>
      </c>
      <c r="E3762" s="153">
        <f>IF(A3762="","",ROUNDUP(MONTH(A3762)/3,0))</f>
        <v/>
      </c>
      <c r="F3762" s="153">
        <f>IF(A3762="","",WEEKNUM(A3762,2))</f>
        <v/>
      </c>
      <c r="G3762" s="153">
        <f>IF(A3762="","",WEEKDAY(A3762,2))</f>
        <v/>
      </c>
      <c r="H3762" s="153">
        <f>IF(A3762="","",CHOOSE(WEEKDAY(A3762,2),"Pazartesi","Salı","Çarşamba","Perşembe","Cuma","Cumartesi","Pazar"))</f>
        <v/>
      </c>
    </row>
    <row r="3763" ht="10.5" customHeight="1" s="113">
      <c r="A3763" s="152" t="n">
        <v>45766</v>
      </c>
      <c r="B3763" s="153">
        <f>IF(A3763="","",YEAR(A3763))</f>
        <v/>
      </c>
      <c r="C3763" s="153">
        <f>IF(A3763="","",MONTH(A3763))</f>
        <v/>
      </c>
      <c r="D3763" s="153">
        <f>IF(A3763="","",CHOOSE(MONTH(A3763),"Ocak","Şubat","Mart","Nisan","Mayıs","Haziran","Temmuz","Ağustos","Eylül","Ekim","Kasım","Aralık"))</f>
        <v/>
      </c>
      <c r="E3763" s="153">
        <f>IF(A3763="","",ROUNDUP(MONTH(A3763)/3,0))</f>
        <v/>
      </c>
      <c r="F3763" s="153">
        <f>IF(A3763="","",WEEKNUM(A3763,2))</f>
        <v/>
      </c>
      <c r="G3763" s="153">
        <f>IF(A3763="","",WEEKDAY(A3763,2))</f>
        <v/>
      </c>
      <c r="H3763" s="153">
        <f>IF(A3763="","",CHOOSE(WEEKDAY(A3763,2),"Pazartesi","Salı","Çarşamba","Perşembe","Cuma","Cumartesi","Pazar"))</f>
        <v/>
      </c>
    </row>
    <row r="3764" ht="10.5" customHeight="1" s="113">
      <c r="A3764" s="152" t="n">
        <v>45767</v>
      </c>
      <c r="B3764" s="153">
        <f>IF(A3764="","",YEAR(A3764))</f>
        <v/>
      </c>
      <c r="C3764" s="153">
        <f>IF(A3764="","",MONTH(A3764))</f>
        <v/>
      </c>
      <c r="D3764" s="153">
        <f>IF(A3764="","",CHOOSE(MONTH(A3764),"Ocak","Şubat","Mart","Nisan","Mayıs","Haziran","Temmuz","Ağustos","Eylül","Ekim","Kasım","Aralık"))</f>
        <v/>
      </c>
      <c r="E3764" s="153">
        <f>IF(A3764="","",ROUNDUP(MONTH(A3764)/3,0))</f>
        <v/>
      </c>
      <c r="F3764" s="153">
        <f>IF(A3764="","",WEEKNUM(A3764,2))</f>
        <v/>
      </c>
      <c r="G3764" s="153">
        <f>IF(A3764="","",WEEKDAY(A3764,2))</f>
        <v/>
      </c>
      <c r="H3764" s="153">
        <f>IF(A3764="","",CHOOSE(WEEKDAY(A3764,2),"Pazartesi","Salı","Çarşamba","Perşembe","Cuma","Cumartesi","Pazar"))</f>
        <v/>
      </c>
    </row>
    <row r="3765" ht="10.5" customHeight="1" s="113">
      <c r="A3765" s="152" t="n">
        <v>45768</v>
      </c>
      <c r="B3765" s="153">
        <f>IF(A3765="","",YEAR(A3765))</f>
        <v/>
      </c>
      <c r="C3765" s="153">
        <f>IF(A3765="","",MONTH(A3765))</f>
        <v/>
      </c>
      <c r="D3765" s="153">
        <f>IF(A3765="","",CHOOSE(MONTH(A3765),"Ocak","Şubat","Mart","Nisan","Mayıs","Haziran","Temmuz","Ağustos","Eylül","Ekim","Kasım","Aralık"))</f>
        <v/>
      </c>
      <c r="E3765" s="153">
        <f>IF(A3765="","",ROUNDUP(MONTH(A3765)/3,0))</f>
        <v/>
      </c>
      <c r="F3765" s="153">
        <f>IF(A3765="","",WEEKNUM(A3765,2))</f>
        <v/>
      </c>
      <c r="G3765" s="153">
        <f>IF(A3765="","",WEEKDAY(A3765,2))</f>
        <v/>
      </c>
      <c r="H3765" s="153">
        <f>IF(A3765="","",CHOOSE(WEEKDAY(A3765,2),"Pazartesi","Salı","Çarşamba","Perşembe","Cuma","Cumartesi","Pazar"))</f>
        <v/>
      </c>
    </row>
    <row r="3766" ht="10.5" customHeight="1" s="113">
      <c r="A3766" s="152" t="n">
        <v>45769</v>
      </c>
      <c r="B3766" s="153">
        <f>IF(A3766="","",YEAR(A3766))</f>
        <v/>
      </c>
      <c r="C3766" s="153">
        <f>IF(A3766="","",MONTH(A3766))</f>
        <v/>
      </c>
      <c r="D3766" s="153">
        <f>IF(A3766="","",CHOOSE(MONTH(A3766),"Ocak","Şubat","Mart","Nisan","Mayıs","Haziran","Temmuz","Ağustos","Eylül","Ekim","Kasım","Aralık"))</f>
        <v/>
      </c>
      <c r="E3766" s="153">
        <f>IF(A3766="","",ROUNDUP(MONTH(A3766)/3,0))</f>
        <v/>
      </c>
      <c r="F3766" s="153">
        <f>IF(A3766="","",WEEKNUM(A3766,2))</f>
        <v/>
      </c>
      <c r="G3766" s="153">
        <f>IF(A3766="","",WEEKDAY(A3766,2))</f>
        <v/>
      </c>
      <c r="H3766" s="153">
        <f>IF(A3766="","",CHOOSE(WEEKDAY(A3766,2),"Pazartesi","Salı","Çarşamba","Perşembe","Cuma","Cumartesi","Pazar"))</f>
        <v/>
      </c>
    </row>
    <row r="3767" ht="10.5" customHeight="1" s="113">
      <c r="A3767" s="152" t="n">
        <v>45770</v>
      </c>
      <c r="B3767" s="153">
        <f>IF(A3767="","",YEAR(A3767))</f>
        <v/>
      </c>
      <c r="C3767" s="153">
        <f>IF(A3767="","",MONTH(A3767))</f>
        <v/>
      </c>
      <c r="D3767" s="153">
        <f>IF(A3767="","",CHOOSE(MONTH(A3767),"Ocak","Şubat","Mart","Nisan","Mayıs","Haziran","Temmuz","Ağustos","Eylül","Ekim","Kasım","Aralık"))</f>
        <v/>
      </c>
      <c r="E3767" s="153">
        <f>IF(A3767="","",ROUNDUP(MONTH(A3767)/3,0))</f>
        <v/>
      </c>
      <c r="F3767" s="153">
        <f>IF(A3767="","",WEEKNUM(A3767,2))</f>
        <v/>
      </c>
      <c r="G3767" s="153">
        <f>IF(A3767="","",WEEKDAY(A3767,2))</f>
        <v/>
      </c>
      <c r="H3767" s="153">
        <f>IF(A3767="","",CHOOSE(WEEKDAY(A3767,2),"Pazartesi","Salı","Çarşamba","Perşembe","Cuma","Cumartesi","Pazar"))</f>
        <v/>
      </c>
    </row>
    <row r="3768" ht="10.5" customHeight="1" s="113">
      <c r="A3768" s="152" t="n">
        <v>45771</v>
      </c>
      <c r="B3768" s="153">
        <f>IF(A3768="","",YEAR(A3768))</f>
        <v/>
      </c>
      <c r="C3768" s="153">
        <f>IF(A3768="","",MONTH(A3768))</f>
        <v/>
      </c>
      <c r="D3768" s="153">
        <f>IF(A3768="","",CHOOSE(MONTH(A3768),"Ocak","Şubat","Mart","Nisan","Mayıs","Haziran","Temmuz","Ağustos","Eylül","Ekim","Kasım","Aralık"))</f>
        <v/>
      </c>
      <c r="E3768" s="153">
        <f>IF(A3768="","",ROUNDUP(MONTH(A3768)/3,0))</f>
        <v/>
      </c>
      <c r="F3768" s="153">
        <f>IF(A3768="","",WEEKNUM(A3768,2))</f>
        <v/>
      </c>
      <c r="G3768" s="153">
        <f>IF(A3768="","",WEEKDAY(A3768,2))</f>
        <v/>
      </c>
      <c r="H3768" s="153">
        <f>IF(A3768="","",CHOOSE(WEEKDAY(A3768,2),"Pazartesi","Salı","Çarşamba","Perşembe","Cuma","Cumartesi","Pazar"))</f>
        <v/>
      </c>
    </row>
    <row r="3769" ht="10.5" customHeight="1" s="113">
      <c r="A3769" s="152" t="n">
        <v>45772</v>
      </c>
      <c r="B3769" s="153">
        <f>IF(A3769="","",YEAR(A3769))</f>
        <v/>
      </c>
      <c r="C3769" s="153">
        <f>IF(A3769="","",MONTH(A3769))</f>
        <v/>
      </c>
      <c r="D3769" s="153">
        <f>IF(A3769="","",CHOOSE(MONTH(A3769),"Ocak","Şubat","Mart","Nisan","Mayıs","Haziran","Temmuz","Ağustos","Eylül","Ekim","Kasım","Aralık"))</f>
        <v/>
      </c>
      <c r="E3769" s="153">
        <f>IF(A3769="","",ROUNDUP(MONTH(A3769)/3,0))</f>
        <v/>
      </c>
      <c r="F3769" s="153">
        <f>IF(A3769="","",WEEKNUM(A3769,2))</f>
        <v/>
      </c>
      <c r="G3769" s="153">
        <f>IF(A3769="","",WEEKDAY(A3769,2))</f>
        <v/>
      </c>
      <c r="H3769" s="153">
        <f>IF(A3769="","",CHOOSE(WEEKDAY(A3769,2),"Pazartesi","Salı","Çarşamba","Perşembe","Cuma","Cumartesi","Pazar"))</f>
        <v/>
      </c>
    </row>
    <row r="3770" ht="10.5" customHeight="1" s="113">
      <c r="A3770" s="152" t="n">
        <v>45773</v>
      </c>
      <c r="B3770" s="153">
        <f>IF(A3770="","",YEAR(A3770))</f>
        <v/>
      </c>
      <c r="C3770" s="153">
        <f>IF(A3770="","",MONTH(A3770))</f>
        <v/>
      </c>
      <c r="D3770" s="153">
        <f>IF(A3770="","",CHOOSE(MONTH(A3770),"Ocak","Şubat","Mart","Nisan","Mayıs","Haziran","Temmuz","Ağustos","Eylül","Ekim","Kasım","Aralık"))</f>
        <v/>
      </c>
      <c r="E3770" s="153">
        <f>IF(A3770="","",ROUNDUP(MONTH(A3770)/3,0))</f>
        <v/>
      </c>
      <c r="F3770" s="153">
        <f>IF(A3770="","",WEEKNUM(A3770,2))</f>
        <v/>
      </c>
      <c r="G3770" s="153">
        <f>IF(A3770="","",WEEKDAY(A3770,2))</f>
        <v/>
      </c>
      <c r="H3770" s="153">
        <f>IF(A3770="","",CHOOSE(WEEKDAY(A3770,2),"Pazartesi","Salı","Çarşamba","Perşembe","Cuma","Cumartesi","Pazar"))</f>
        <v/>
      </c>
    </row>
    <row r="3771" ht="10.5" customHeight="1" s="113">
      <c r="A3771" s="152" t="n">
        <v>45774</v>
      </c>
      <c r="B3771" s="153">
        <f>IF(A3771="","",YEAR(A3771))</f>
        <v/>
      </c>
      <c r="C3771" s="153">
        <f>IF(A3771="","",MONTH(A3771))</f>
        <v/>
      </c>
      <c r="D3771" s="153">
        <f>IF(A3771="","",CHOOSE(MONTH(A3771),"Ocak","Şubat","Mart","Nisan","Mayıs","Haziran","Temmuz","Ağustos","Eylül","Ekim","Kasım","Aralık"))</f>
        <v/>
      </c>
      <c r="E3771" s="153">
        <f>IF(A3771="","",ROUNDUP(MONTH(A3771)/3,0))</f>
        <v/>
      </c>
      <c r="F3771" s="153">
        <f>IF(A3771="","",WEEKNUM(A3771,2))</f>
        <v/>
      </c>
      <c r="G3771" s="153">
        <f>IF(A3771="","",WEEKDAY(A3771,2))</f>
        <v/>
      </c>
      <c r="H3771" s="153">
        <f>IF(A3771="","",CHOOSE(WEEKDAY(A3771,2),"Pazartesi","Salı","Çarşamba","Perşembe","Cuma","Cumartesi","Pazar"))</f>
        <v/>
      </c>
    </row>
    <row r="3772" ht="10.5" customHeight="1" s="113">
      <c r="A3772" s="152" t="n">
        <v>45775</v>
      </c>
      <c r="B3772" s="153">
        <f>IF(A3772="","",YEAR(A3772))</f>
        <v/>
      </c>
      <c r="C3772" s="153">
        <f>IF(A3772="","",MONTH(A3772))</f>
        <v/>
      </c>
      <c r="D3772" s="153">
        <f>IF(A3772="","",CHOOSE(MONTH(A3772),"Ocak","Şubat","Mart","Nisan","Mayıs","Haziran","Temmuz","Ağustos","Eylül","Ekim","Kasım","Aralık"))</f>
        <v/>
      </c>
      <c r="E3772" s="153">
        <f>IF(A3772="","",ROUNDUP(MONTH(A3772)/3,0))</f>
        <v/>
      </c>
      <c r="F3772" s="153">
        <f>IF(A3772="","",WEEKNUM(A3772,2))</f>
        <v/>
      </c>
      <c r="G3772" s="153">
        <f>IF(A3772="","",WEEKDAY(A3772,2))</f>
        <v/>
      </c>
      <c r="H3772" s="153">
        <f>IF(A3772="","",CHOOSE(WEEKDAY(A3772,2),"Pazartesi","Salı","Çarşamba","Perşembe","Cuma","Cumartesi","Pazar"))</f>
        <v/>
      </c>
    </row>
    <row r="3773" ht="10.5" customHeight="1" s="113">
      <c r="A3773" s="152" t="n">
        <v>45776</v>
      </c>
      <c r="B3773" s="153">
        <f>IF(A3773="","",YEAR(A3773))</f>
        <v/>
      </c>
      <c r="C3773" s="153">
        <f>IF(A3773="","",MONTH(A3773))</f>
        <v/>
      </c>
      <c r="D3773" s="153">
        <f>IF(A3773="","",CHOOSE(MONTH(A3773),"Ocak","Şubat","Mart","Nisan","Mayıs","Haziran","Temmuz","Ağustos","Eylül","Ekim","Kasım","Aralık"))</f>
        <v/>
      </c>
      <c r="E3773" s="153">
        <f>IF(A3773="","",ROUNDUP(MONTH(A3773)/3,0))</f>
        <v/>
      </c>
      <c r="F3773" s="153">
        <f>IF(A3773="","",WEEKNUM(A3773,2))</f>
        <v/>
      </c>
      <c r="G3773" s="153">
        <f>IF(A3773="","",WEEKDAY(A3773,2))</f>
        <v/>
      </c>
      <c r="H3773" s="153">
        <f>IF(A3773="","",CHOOSE(WEEKDAY(A3773,2),"Pazartesi","Salı","Çarşamba","Perşembe","Cuma","Cumartesi","Pazar"))</f>
        <v/>
      </c>
    </row>
    <row r="3774" ht="10.5" customHeight="1" s="113">
      <c r="A3774" s="152" t="n">
        <v>45777</v>
      </c>
      <c r="B3774" s="153">
        <f>IF(A3774="","",YEAR(A3774))</f>
        <v/>
      </c>
      <c r="C3774" s="153">
        <f>IF(A3774="","",MONTH(A3774))</f>
        <v/>
      </c>
      <c r="D3774" s="153">
        <f>IF(A3774="","",CHOOSE(MONTH(A3774),"Ocak","Şubat","Mart","Nisan","Mayıs","Haziran","Temmuz","Ağustos","Eylül","Ekim","Kasım","Aralık"))</f>
        <v/>
      </c>
      <c r="E3774" s="153">
        <f>IF(A3774="","",ROUNDUP(MONTH(A3774)/3,0))</f>
        <v/>
      </c>
      <c r="F3774" s="153">
        <f>IF(A3774="","",WEEKNUM(A3774,2))</f>
        <v/>
      </c>
      <c r="G3774" s="153">
        <f>IF(A3774="","",WEEKDAY(A3774,2))</f>
        <v/>
      </c>
      <c r="H3774" s="153">
        <f>IF(A3774="","",CHOOSE(WEEKDAY(A3774,2),"Pazartesi","Salı","Çarşamba","Perşembe","Cuma","Cumartesi","Pazar"))</f>
        <v/>
      </c>
    </row>
    <row r="3775" ht="10.5" customHeight="1" s="113">
      <c r="A3775" s="152" t="n">
        <v>45778</v>
      </c>
      <c r="B3775" s="153">
        <f>IF(A3775="","",YEAR(A3775))</f>
        <v/>
      </c>
      <c r="C3775" s="153">
        <f>IF(A3775="","",MONTH(A3775))</f>
        <v/>
      </c>
      <c r="D3775" s="153">
        <f>IF(A3775="","",CHOOSE(MONTH(A3775),"Ocak","Şubat","Mart","Nisan","Mayıs","Haziran","Temmuz","Ağustos","Eylül","Ekim","Kasım","Aralık"))</f>
        <v/>
      </c>
      <c r="E3775" s="153">
        <f>IF(A3775="","",ROUNDUP(MONTH(A3775)/3,0))</f>
        <v/>
      </c>
      <c r="F3775" s="153">
        <f>IF(A3775="","",WEEKNUM(A3775,2))</f>
        <v/>
      </c>
      <c r="G3775" s="153">
        <f>IF(A3775="","",WEEKDAY(A3775,2))</f>
        <v/>
      </c>
      <c r="H3775" s="153">
        <f>IF(A3775="","",CHOOSE(WEEKDAY(A3775,2),"Pazartesi","Salı","Çarşamba","Perşembe","Cuma","Cumartesi","Pazar"))</f>
        <v/>
      </c>
    </row>
    <row r="3776" ht="10.5" customHeight="1" s="113">
      <c r="A3776" s="152" t="n">
        <v>45779</v>
      </c>
      <c r="B3776" s="153">
        <f>IF(A3776="","",YEAR(A3776))</f>
        <v/>
      </c>
      <c r="C3776" s="153">
        <f>IF(A3776="","",MONTH(A3776))</f>
        <v/>
      </c>
      <c r="D3776" s="153">
        <f>IF(A3776="","",CHOOSE(MONTH(A3776),"Ocak","Şubat","Mart","Nisan","Mayıs","Haziran","Temmuz","Ağustos","Eylül","Ekim","Kasım","Aralık"))</f>
        <v/>
      </c>
      <c r="E3776" s="153">
        <f>IF(A3776="","",ROUNDUP(MONTH(A3776)/3,0))</f>
        <v/>
      </c>
      <c r="F3776" s="153">
        <f>IF(A3776="","",WEEKNUM(A3776,2))</f>
        <v/>
      </c>
      <c r="G3776" s="153">
        <f>IF(A3776="","",WEEKDAY(A3776,2))</f>
        <v/>
      </c>
      <c r="H3776" s="153">
        <f>IF(A3776="","",CHOOSE(WEEKDAY(A3776,2),"Pazartesi","Salı","Çarşamba","Perşembe","Cuma","Cumartesi","Pazar"))</f>
        <v/>
      </c>
    </row>
    <row r="3777" ht="10.5" customHeight="1" s="113">
      <c r="A3777" s="152" t="n">
        <v>45780</v>
      </c>
      <c r="B3777" s="153">
        <f>IF(A3777="","",YEAR(A3777))</f>
        <v/>
      </c>
      <c r="C3777" s="153">
        <f>IF(A3777="","",MONTH(A3777))</f>
        <v/>
      </c>
      <c r="D3777" s="153">
        <f>IF(A3777="","",CHOOSE(MONTH(A3777),"Ocak","Şubat","Mart","Nisan","Mayıs","Haziran","Temmuz","Ağustos","Eylül","Ekim","Kasım","Aralık"))</f>
        <v/>
      </c>
      <c r="E3777" s="153">
        <f>IF(A3777="","",ROUNDUP(MONTH(A3777)/3,0))</f>
        <v/>
      </c>
      <c r="F3777" s="153">
        <f>IF(A3777="","",WEEKNUM(A3777,2))</f>
        <v/>
      </c>
      <c r="G3777" s="153">
        <f>IF(A3777="","",WEEKDAY(A3777,2))</f>
        <v/>
      </c>
      <c r="H3777" s="153">
        <f>IF(A3777="","",CHOOSE(WEEKDAY(A3777,2),"Pazartesi","Salı","Çarşamba","Perşembe","Cuma","Cumartesi","Pazar"))</f>
        <v/>
      </c>
    </row>
    <row r="3778" ht="10.5" customHeight="1" s="113">
      <c r="A3778" s="152" t="n">
        <v>45781</v>
      </c>
      <c r="B3778" s="153">
        <f>IF(A3778="","",YEAR(A3778))</f>
        <v/>
      </c>
      <c r="C3778" s="153">
        <f>IF(A3778="","",MONTH(A3778))</f>
        <v/>
      </c>
      <c r="D3778" s="153">
        <f>IF(A3778="","",CHOOSE(MONTH(A3778),"Ocak","Şubat","Mart","Nisan","Mayıs","Haziran","Temmuz","Ağustos","Eylül","Ekim","Kasım","Aralık"))</f>
        <v/>
      </c>
      <c r="E3778" s="153">
        <f>IF(A3778="","",ROUNDUP(MONTH(A3778)/3,0))</f>
        <v/>
      </c>
      <c r="F3778" s="153">
        <f>IF(A3778="","",WEEKNUM(A3778,2))</f>
        <v/>
      </c>
      <c r="G3778" s="153">
        <f>IF(A3778="","",WEEKDAY(A3778,2))</f>
        <v/>
      </c>
      <c r="H3778" s="153">
        <f>IF(A3778="","",CHOOSE(WEEKDAY(A3778,2),"Pazartesi","Salı","Çarşamba","Perşembe","Cuma","Cumartesi","Pazar"))</f>
        <v/>
      </c>
    </row>
    <row r="3779" ht="10.5" customHeight="1" s="113">
      <c r="A3779" s="152" t="n">
        <v>45782</v>
      </c>
      <c r="B3779" s="153">
        <f>IF(A3779="","",YEAR(A3779))</f>
        <v/>
      </c>
      <c r="C3779" s="153">
        <f>IF(A3779="","",MONTH(A3779))</f>
        <v/>
      </c>
      <c r="D3779" s="153">
        <f>IF(A3779="","",CHOOSE(MONTH(A3779),"Ocak","Şubat","Mart","Nisan","Mayıs","Haziran","Temmuz","Ağustos","Eylül","Ekim","Kasım","Aralık"))</f>
        <v/>
      </c>
      <c r="E3779" s="153">
        <f>IF(A3779="","",ROUNDUP(MONTH(A3779)/3,0))</f>
        <v/>
      </c>
      <c r="F3779" s="153">
        <f>IF(A3779="","",WEEKNUM(A3779,2))</f>
        <v/>
      </c>
      <c r="G3779" s="153">
        <f>IF(A3779="","",WEEKDAY(A3779,2))</f>
        <v/>
      </c>
      <c r="H3779" s="153">
        <f>IF(A3779="","",CHOOSE(WEEKDAY(A3779,2),"Pazartesi","Salı","Çarşamba","Perşembe","Cuma","Cumartesi","Pazar"))</f>
        <v/>
      </c>
    </row>
    <row r="3780" ht="10.5" customHeight="1" s="113">
      <c r="A3780" s="152" t="n">
        <v>45783</v>
      </c>
      <c r="B3780" s="153">
        <f>IF(A3780="","",YEAR(A3780))</f>
        <v/>
      </c>
      <c r="C3780" s="153">
        <f>IF(A3780="","",MONTH(A3780))</f>
        <v/>
      </c>
      <c r="D3780" s="153">
        <f>IF(A3780="","",CHOOSE(MONTH(A3780),"Ocak","Şubat","Mart","Nisan","Mayıs","Haziran","Temmuz","Ağustos","Eylül","Ekim","Kasım","Aralık"))</f>
        <v/>
      </c>
      <c r="E3780" s="153">
        <f>IF(A3780="","",ROUNDUP(MONTH(A3780)/3,0))</f>
        <v/>
      </c>
      <c r="F3780" s="153">
        <f>IF(A3780="","",WEEKNUM(A3780,2))</f>
        <v/>
      </c>
      <c r="G3780" s="153">
        <f>IF(A3780="","",WEEKDAY(A3780,2))</f>
        <v/>
      </c>
      <c r="H3780" s="153">
        <f>IF(A3780="","",CHOOSE(WEEKDAY(A3780,2),"Pazartesi","Salı","Çarşamba","Perşembe","Cuma","Cumartesi","Pazar"))</f>
        <v/>
      </c>
    </row>
    <row r="3781" ht="10.5" customHeight="1" s="113">
      <c r="A3781" s="152" t="n">
        <v>45784</v>
      </c>
      <c r="B3781" s="153">
        <f>IF(A3781="","",YEAR(A3781))</f>
        <v/>
      </c>
      <c r="C3781" s="153">
        <f>IF(A3781="","",MONTH(A3781))</f>
        <v/>
      </c>
      <c r="D3781" s="153">
        <f>IF(A3781="","",CHOOSE(MONTH(A3781),"Ocak","Şubat","Mart","Nisan","Mayıs","Haziran","Temmuz","Ağustos","Eylül","Ekim","Kasım","Aralık"))</f>
        <v/>
      </c>
      <c r="E3781" s="153">
        <f>IF(A3781="","",ROUNDUP(MONTH(A3781)/3,0))</f>
        <v/>
      </c>
      <c r="F3781" s="153">
        <f>IF(A3781="","",WEEKNUM(A3781,2))</f>
        <v/>
      </c>
      <c r="G3781" s="153">
        <f>IF(A3781="","",WEEKDAY(A3781,2))</f>
        <v/>
      </c>
      <c r="H3781" s="153">
        <f>IF(A3781="","",CHOOSE(WEEKDAY(A3781,2),"Pazartesi","Salı","Çarşamba","Perşembe","Cuma","Cumartesi","Pazar"))</f>
        <v/>
      </c>
    </row>
    <row r="3782" ht="10.5" customHeight="1" s="113">
      <c r="A3782" s="152" t="n">
        <v>45785</v>
      </c>
      <c r="B3782" s="153">
        <f>IF(A3782="","",YEAR(A3782))</f>
        <v/>
      </c>
      <c r="C3782" s="153">
        <f>IF(A3782="","",MONTH(A3782))</f>
        <v/>
      </c>
      <c r="D3782" s="153">
        <f>IF(A3782="","",CHOOSE(MONTH(A3782),"Ocak","Şubat","Mart","Nisan","Mayıs","Haziran","Temmuz","Ağustos","Eylül","Ekim","Kasım","Aralık"))</f>
        <v/>
      </c>
      <c r="E3782" s="153">
        <f>IF(A3782="","",ROUNDUP(MONTH(A3782)/3,0))</f>
        <v/>
      </c>
      <c r="F3782" s="153">
        <f>IF(A3782="","",WEEKNUM(A3782,2))</f>
        <v/>
      </c>
      <c r="G3782" s="153">
        <f>IF(A3782="","",WEEKDAY(A3782,2))</f>
        <v/>
      </c>
      <c r="H3782" s="153">
        <f>IF(A3782="","",CHOOSE(WEEKDAY(A3782,2),"Pazartesi","Salı","Çarşamba","Perşembe","Cuma","Cumartesi","Pazar"))</f>
        <v/>
      </c>
    </row>
    <row r="3783" ht="10.5" customHeight="1" s="113">
      <c r="A3783" s="152" t="n">
        <v>45786</v>
      </c>
      <c r="B3783" s="153">
        <f>IF(A3783="","",YEAR(A3783))</f>
        <v/>
      </c>
      <c r="C3783" s="153">
        <f>IF(A3783="","",MONTH(A3783))</f>
        <v/>
      </c>
      <c r="D3783" s="153">
        <f>IF(A3783="","",CHOOSE(MONTH(A3783),"Ocak","Şubat","Mart","Nisan","Mayıs","Haziran","Temmuz","Ağustos","Eylül","Ekim","Kasım","Aralık"))</f>
        <v/>
      </c>
      <c r="E3783" s="153">
        <f>IF(A3783="","",ROUNDUP(MONTH(A3783)/3,0))</f>
        <v/>
      </c>
      <c r="F3783" s="153">
        <f>IF(A3783="","",WEEKNUM(A3783,2))</f>
        <v/>
      </c>
      <c r="G3783" s="153">
        <f>IF(A3783="","",WEEKDAY(A3783,2))</f>
        <v/>
      </c>
      <c r="H3783" s="153">
        <f>IF(A3783="","",CHOOSE(WEEKDAY(A3783,2),"Pazartesi","Salı","Çarşamba","Perşembe","Cuma","Cumartesi","Pazar"))</f>
        <v/>
      </c>
    </row>
    <row r="3784" ht="10.5" customHeight="1" s="113">
      <c r="A3784" s="152" t="n">
        <v>45787</v>
      </c>
      <c r="B3784" s="153">
        <f>IF(A3784="","",YEAR(A3784))</f>
        <v/>
      </c>
      <c r="C3784" s="153">
        <f>IF(A3784="","",MONTH(A3784))</f>
        <v/>
      </c>
      <c r="D3784" s="153">
        <f>IF(A3784="","",CHOOSE(MONTH(A3784),"Ocak","Şubat","Mart","Nisan","Mayıs","Haziran","Temmuz","Ağustos","Eylül","Ekim","Kasım","Aralık"))</f>
        <v/>
      </c>
      <c r="E3784" s="153">
        <f>IF(A3784="","",ROUNDUP(MONTH(A3784)/3,0))</f>
        <v/>
      </c>
      <c r="F3784" s="153">
        <f>IF(A3784="","",WEEKNUM(A3784,2))</f>
        <v/>
      </c>
      <c r="G3784" s="153">
        <f>IF(A3784="","",WEEKDAY(A3784,2))</f>
        <v/>
      </c>
      <c r="H3784" s="153">
        <f>IF(A3784="","",CHOOSE(WEEKDAY(A3784,2),"Pazartesi","Salı","Çarşamba","Perşembe","Cuma","Cumartesi","Pazar"))</f>
        <v/>
      </c>
    </row>
    <row r="3785" ht="10.5" customHeight="1" s="113">
      <c r="A3785" s="152" t="n">
        <v>45788</v>
      </c>
      <c r="B3785" s="153">
        <f>IF(A3785="","",YEAR(A3785))</f>
        <v/>
      </c>
      <c r="C3785" s="153">
        <f>IF(A3785="","",MONTH(A3785))</f>
        <v/>
      </c>
      <c r="D3785" s="153">
        <f>IF(A3785="","",CHOOSE(MONTH(A3785),"Ocak","Şubat","Mart","Nisan","Mayıs","Haziran","Temmuz","Ağustos","Eylül","Ekim","Kasım","Aralık"))</f>
        <v/>
      </c>
      <c r="E3785" s="153">
        <f>IF(A3785="","",ROUNDUP(MONTH(A3785)/3,0))</f>
        <v/>
      </c>
      <c r="F3785" s="153">
        <f>IF(A3785="","",WEEKNUM(A3785,2))</f>
        <v/>
      </c>
      <c r="G3785" s="153">
        <f>IF(A3785="","",WEEKDAY(A3785,2))</f>
        <v/>
      </c>
      <c r="H3785" s="153">
        <f>IF(A3785="","",CHOOSE(WEEKDAY(A3785,2),"Pazartesi","Salı","Çarşamba","Perşembe","Cuma","Cumartesi","Pazar"))</f>
        <v/>
      </c>
    </row>
    <row r="3786" ht="10.5" customHeight="1" s="113">
      <c r="A3786" s="152" t="n">
        <v>45789</v>
      </c>
      <c r="B3786" s="153">
        <f>IF(A3786="","",YEAR(A3786))</f>
        <v/>
      </c>
      <c r="C3786" s="153">
        <f>IF(A3786="","",MONTH(A3786))</f>
        <v/>
      </c>
      <c r="D3786" s="153">
        <f>IF(A3786="","",CHOOSE(MONTH(A3786),"Ocak","Şubat","Mart","Nisan","Mayıs","Haziran","Temmuz","Ağustos","Eylül","Ekim","Kasım","Aralık"))</f>
        <v/>
      </c>
      <c r="E3786" s="153">
        <f>IF(A3786="","",ROUNDUP(MONTH(A3786)/3,0))</f>
        <v/>
      </c>
      <c r="F3786" s="153">
        <f>IF(A3786="","",WEEKNUM(A3786,2))</f>
        <v/>
      </c>
      <c r="G3786" s="153">
        <f>IF(A3786="","",WEEKDAY(A3786,2))</f>
        <v/>
      </c>
      <c r="H3786" s="153">
        <f>IF(A3786="","",CHOOSE(WEEKDAY(A3786,2),"Pazartesi","Salı","Çarşamba","Perşembe","Cuma","Cumartesi","Pazar"))</f>
        <v/>
      </c>
    </row>
    <row r="3787" ht="10.5" customHeight="1" s="113">
      <c r="A3787" s="152" t="n">
        <v>45790</v>
      </c>
      <c r="B3787" s="153">
        <f>IF(A3787="","",YEAR(A3787))</f>
        <v/>
      </c>
      <c r="C3787" s="153">
        <f>IF(A3787="","",MONTH(A3787))</f>
        <v/>
      </c>
      <c r="D3787" s="153">
        <f>IF(A3787="","",CHOOSE(MONTH(A3787),"Ocak","Şubat","Mart","Nisan","Mayıs","Haziran","Temmuz","Ağustos","Eylül","Ekim","Kasım","Aralık"))</f>
        <v/>
      </c>
      <c r="E3787" s="153">
        <f>IF(A3787="","",ROUNDUP(MONTH(A3787)/3,0))</f>
        <v/>
      </c>
      <c r="F3787" s="153">
        <f>IF(A3787="","",WEEKNUM(A3787,2))</f>
        <v/>
      </c>
      <c r="G3787" s="153">
        <f>IF(A3787="","",WEEKDAY(A3787,2))</f>
        <v/>
      </c>
      <c r="H3787" s="153">
        <f>IF(A3787="","",CHOOSE(WEEKDAY(A3787,2),"Pazartesi","Salı","Çarşamba","Perşembe","Cuma","Cumartesi","Pazar"))</f>
        <v/>
      </c>
    </row>
    <row r="3788" ht="10.5" customHeight="1" s="113">
      <c r="A3788" s="152" t="n">
        <v>45791</v>
      </c>
      <c r="B3788" s="153">
        <f>IF(A3788="","",YEAR(A3788))</f>
        <v/>
      </c>
      <c r="C3788" s="153">
        <f>IF(A3788="","",MONTH(A3788))</f>
        <v/>
      </c>
      <c r="D3788" s="153">
        <f>IF(A3788="","",CHOOSE(MONTH(A3788),"Ocak","Şubat","Mart","Nisan","Mayıs","Haziran","Temmuz","Ağustos","Eylül","Ekim","Kasım","Aralık"))</f>
        <v/>
      </c>
      <c r="E3788" s="153">
        <f>IF(A3788="","",ROUNDUP(MONTH(A3788)/3,0))</f>
        <v/>
      </c>
      <c r="F3788" s="153">
        <f>IF(A3788="","",WEEKNUM(A3788,2))</f>
        <v/>
      </c>
      <c r="G3788" s="153">
        <f>IF(A3788="","",WEEKDAY(A3788,2))</f>
        <v/>
      </c>
      <c r="H3788" s="153">
        <f>IF(A3788="","",CHOOSE(WEEKDAY(A3788,2),"Pazartesi","Salı","Çarşamba","Perşembe","Cuma","Cumartesi","Pazar"))</f>
        <v/>
      </c>
    </row>
    <row r="3789" ht="10.5" customHeight="1" s="113">
      <c r="A3789" s="152" t="n">
        <v>45792</v>
      </c>
      <c r="B3789" s="153">
        <f>IF(A3789="","",YEAR(A3789))</f>
        <v/>
      </c>
      <c r="C3789" s="153">
        <f>IF(A3789="","",MONTH(A3789))</f>
        <v/>
      </c>
      <c r="D3789" s="153">
        <f>IF(A3789="","",CHOOSE(MONTH(A3789),"Ocak","Şubat","Mart","Nisan","Mayıs","Haziran","Temmuz","Ağustos","Eylül","Ekim","Kasım","Aralık"))</f>
        <v/>
      </c>
      <c r="E3789" s="153">
        <f>IF(A3789="","",ROUNDUP(MONTH(A3789)/3,0))</f>
        <v/>
      </c>
      <c r="F3789" s="153">
        <f>IF(A3789="","",WEEKNUM(A3789,2))</f>
        <v/>
      </c>
      <c r="G3789" s="153">
        <f>IF(A3789="","",WEEKDAY(A3789,2))</f>
        <v/>
      </c>
      <c r="H3789" s="153">
        <f>IF(A3789="","",CHOOSE(WEEKDAY(A3789,2),"Pazartesi","Salı","Çarşamba","Perşembe","Cuma","Cumartesi","Pazar"))</f>
        <v/>
      </c>
    </row>
    <row r="3790" ht="10.5" customHeight="1" s="113">
      <c r="A3790" s="152" t="n">
        <v>45793</v>
      </c>
      <c r="B3790" s="153">
        <f>IF(A3790="","",YEAR(A3790))</f>
        <v/>
      </c>
      <c r="C3790" s="153">
        <f>IF(A3790="","",MONTH(A3790))</f>
        <v/>
      </c>
      <c r="D3790" s="153">
        <f>IF(A3790="","",CHOOSE(MONTH(A3790),"Ocak","Şubat","Mart","Nisan","Mayıs","Haziran","Temmuz","Ağustos","Eylül","Ekim","Kasım","Aralık"))</f>
        <v/>
      </c>
      <c r="E3790" s="153">
        <f>IF(A3790="","",ROUNDUP(MONTH(A3790)/3,0))</f>
        <v/>
      </c>
      <c r="F3790" s="153">
        <f>IF(A3790="","",WEEKNUM(A3790,2))</f>
        <v/>
      </c>
      <c r="G3790" s="153">
        <f>IF(A3790="","",WEEKDAY(A3790,2))</f>
        <v/>
      </c>
      <c r="H3790" s="153">
        <f>IF(A3790="","",CHOOSE(WEEKDAY(A3790,2),"Pazartesi","Salı","Çarşamba","Perşembe","Cuma","Cumartesi","Pazar"))</f>
        <v/>
      </c>
    </row>
    <row r="3791" ht="10.5" customHeight="1" s="113">
      <c r="A3791" s="152" t="n">
        <v>45794</v>
      </c>
      <c r="B3791" s="153">
        <f>IF(A3791="","",YEAR(A3791))</f>
        <v/>
      </c>
      <c r="C3791" s="153">
        <f>IF(A3791="","",MONTH(A3791))</f>
        <v/>
      </c>
      <c r="D3791" s="153">
        <f>IF(A3791="","",CHOOSE(MONTH(A3791),"Ocak","Şubat","Mart","Nisan","Mayıs","Haziran","Temmuz","Ağustos","Eylül","Ekim","Kasım","Aralık"))</f>
        <v/>
      </c>
      <c r="E3791" s="153">
        <f>IF(A3791="","",ROUNDUP(MONTH(A3791)/3,0))</f>
        <v/>
      </c>
      <c r="F3791" s="153">
        <f>IF(A3791="","",WEEKNUM(A3791,2))</f>
        <v/>
      </c>
      <c r="G3791" s="153">
        <f>IF(A3791="","",WEEKDAY(A3791,2))</f>
        <v/>
      </c>
      <c r="H3791" s="153">
        <f>IF(A3791="","",CHOOSE(WEEKDAY(A3791,2),"Pazartesi","Salı","Çarşamba","Perşembe","Cuma","Cumartesi","Pazar"))</f>
        <v/>
      </c>
    </row>
    <row r="3792" ht="10.5" customHeight="1" s="113">
      <c r="A3792" s="152" t="n">
        <v>45795</v>
      </c>
      <c r="B3792" s="153">
        <f>IF(A3792="","",YEAR(A3792))</f>
        <v/>
      </c>
      <c r="C3792" s="153">
        <f>IF(A3792="","",MONTH(A3792))</f>
        <v/>
      </c>
      <c r="D3792" s="153">
        <f>IF(A3792="","",CHOOSE(MONTH(A3792),"Ocak","Şubat","Mart","Nisan","Mayıs","Haziran","Temmuz","Ağustos","Eylül","Ekim","Kasım","Aralık"))</f>
        <v/>
      </c>
      <c r="E3792" s="153">
        <f>IF(A3792="","",ROUNDUP(MONTH(A3792)/3,0))</f>
        <v/>
      </c>
      <c r="F3792" s="153">
        <f>IF(A3792="","",WEEKNUM(A3792,2))</f>
        <v/>
      </c>
      <c r="G3792" s="153">
        <f>IF(A3792="","",WEEKDAY(A3792,2))</f>
        <v/>
      </c>
      <c r="H3792" s="153">
        <f>IF(A3792="","",CHOOSE(WEEKDAY(A3792,2),"Pazartesi","Salı","Çarşamba","Perşembe","Cuma","Cumartesi","Pazar"))</f>
        <v/>
      </c>
    </row>
    <row r="3793" ht="10.5" customHeight="1" s="113">
      <c r="A3793" s="152" t="n">
        <v>45796</v>
      </c>
      <c r="B3793" s="153">
        <f>IF(A3793="","",YEAR(A3793))</f>
        <v/>
      </c>
      <c r="C3793" s="153">
        <f>IF(A3793="","",MONTH(A3793))</f>
        <v/>
      </c>
      <c r="D3793" s="153">
        <f>IF(A3793="","",CHOOSE(MONTH(A3793),"Ocak","Şubat","Mart","Nisan","Mayıs","Haziran","Temmuz","Ağustos","Eylül","Ekim","Kasım","Aralık"))</f>
        <v/>
      </c>
      <c r="E3793" s="153">
        <f>IF(A3793="","",ROUNDUP(MONTH(A3793)/3,0))</f>
        <v/>
      </c>
      <c r="F3793" s="153">
        <f>IF(A3793="","",WEEKNUM(A3793,2))</f>
        <v/>
      </c>
      <c r="G3793" s="153">
        <f>IF(A3793="","",WEEKDAY(A3793,2))</f>
        <v/>
      </c>
      <c r="H3793" s="153">
        <f>IF(A3793="","",CHOOSE(WEEKDAY(A3793,2),"Pazartesi","Salı","Çarşamba","Perşembe","Cuma","Cumartesi","Pazar"))</f>
        <v/>
      </c>
    </row>
    <row r="3794" ht="10.5" customHeight="1" s="113">
      <c r="A3794" s="152" t="n">
        <v>45797</v>
      </c>
      <c r="B3794" s="153">
        <f>IF(A3794="","",YEAR(A3794))</f>
        <v/>
      </c>
      <c r="C3794" s="153">
        <f>IF(A3794="","",MONTH(A3794))</f>
        <v/>
      </c>
      <c r="D3794" s="153">
        <f>IF(A3794="","",CHOOSE(MONTH(A3794),"Ocak","Şubat","Mart","Nisan","Mayıs","Haziran","Temmuz","Ağustos","Eylül","Ekim","Kasım","Aralık"))</f>
        <v/>
      </c>
      <c r="E3794" s="153">
        <f>IF(A3794="","",ROUNDUP(MONTH(A3794)/3,0))</f>
        <v/>
      </c>
      <c r="F3794" s="153">
        <f>IF(A3794="","",WEEKNUM(A3794,2))</f>
        <v/>
      </c>
      <c r="G3794" s="153">
        <f>IF(A3794="","",WEEKDAY(A3794,2))</f>
        <v/>
      </c>
      <c r="H3794" s="153">
        <f>IF(A3794="","",CHOOSE(WEEKDAY(A3794,2),"Pazartesi","Salı","Çarşamba","Perşembe","Cuma","Cumartesi","Pazar"))</f>
        <v/>
      </c>
    </row>
    <row r="3795" ht="10.5" customHeight="1" s="113">
      <c r="A3795" s="152" t="n">
        <v>45798</v>
      </c>
      <c r="B3795" s="153">
        <f>IF(A3795="","",YEAR(A3795))</f>
        <v/>
      </c>
      <c r="C3795" s="153">
        <f>IF(A3795="","",MONTH(A3795))</f>
        <v/>
      </c>
      <c r="D3795" s="153">
        <f>IF(A3795="","",CHOOSE(MONTH(A3795),"Ocak","Şubat","Mart","Nisan","Mayıs","Haziran","Temmuz","Ağustos","Eylül","Ekim","Kasım","Aralık"))</f>
        <v/>
      </c>
      <c r="E3795" s="153">
        <f>IF(A3795="","",ROUNDUP(MONTH(A3795)/3,0))</f>
        <v/>
      </c>
      <c r="F3795" s="153">
        <f>IF(A3795="","",WEEKNUM(A3795,2))</f>
        <v/>
      </c>
      <c r="G3795" s="153">
        <f>IF(A3795="","",WEEKDAY(A3795,2))</f>
        <v/>
      </c>
      <c r="H3795" s="153">
        <f>IF(A3795="","",CHOOSE(WEEKDAY(A3795,2),"Pazartesi","Salı","Çarşamba","Perşembe","Cuma","Cumartesi","Pazar"))</f>
        <v/>
      </c>
    </row>
    <row r="3796" ht="10.5" customHeight="1" s="113">
      <c r="A3796" s="152" t="n">
        <v>45799</v>
      </c>
      <c r="B3796" s="153">
        <f>IF(A3796="","",YEAR(A3796))</f>
        <v/>
      </c>
      <c r="C3796" s="153">
        <f>IF(A3796="","",MONTH(A3796))</f>
        <v/>
      </c>
      <c r="D3796" s="153">
        <f>IF(A3796="","",CHOOSE(MONTH(A3796),"Ocak","Şubat","Mart","Nisan","Mayıs","Haziran","Temmuz","Ağustos","Eylül","Ekim","Kasım","Aralık"))</f>
        <v/>
      </c>
      <c r="E3796" s="153">
        <f>IF(A3796="","",ROUNDUP(MONTH(A3796)/3,0))</f>
        <v/>
      </c>
      <c r="F3796" s="153">
        <f>IF(A3796="","",WEEKNUM(A3796,2))</f>
        <v/>
      </c>
      <c r="G3796" s="153">
        <f>IF(A3796="","",WEEKDAY(A3796,2))</f>
        <v/>
      </c>
      <c r="H3796" s="153">
        <f>IF(A3796="","",CHOOSE(WEEKDAY(A3796,2),"Pazartesi","Salı","Çarşamba","Perşembe","Cuma","Cumartesi","Pazar"))</f>
        <v/>
      </c>
    </row>
    <row r="3797" ht="10.5" customHeight="1" s="113">
      <c r="A3797" s="152" t="n">
        <v>45800</v>
      </c>
      <c r="B3797" s="153">
        <f>IF(A3797="","",YEAR(A3797))</f>
        <v/>
      </c>
      <c r="C3797" s="153">
        <f>IF(A3797="","",MONTH(A3797))</f>
        <v/>
      </c>
      <c r="D3797" s="153">
        <f>IF(A3797="","",CHOOSE(MONTH(A3797),"Ocak","Şubat","Mart","Nisan","Mayıs","Haziran","Temmuz","Ağustos","Eylül","Ekim","Kasım","Aralık"))</f>
        <v/>
      </c>
      <c r="E3797" s="153">
        <f>IF(A3797="","",ROUNDUP(MONTH(A3797)/3,0))</f>
        <v/>
      </c>
      <c r="F3797" s="153">
        <f>IF(A3797="","",WEEKNUM(A3797,2))</f>
        <v/>
      </c>
      <c r="G3797" s="153">
        <f>IF(A3797="","",WEEKDAY(A3797,2))</f>
        <v/>
      </c>
      <c r="H3797" s="153">
        <f>IF(A3797="","",CHOOSE(WEEKDAY(A3797,2),"Pazartesi","Salı","Çarşamba","Perşembe","Cuma","Cumartesi","Pazar"))</f>
        <v/>
      </c>
    </row>
    <row r="3798" ht="10.5" customHeight="1" s="113">
      <c r="A3798" s="152" t="n">
        <v>45801</v>
      </c>
      <c r="B3798" s="153">
        <f>IF(A3798="","",YEAR(A3798))</f>
        <v/>
      </c>
      <c r="C3798" s="153">
        <f>IF(A3798="","",MONTH(A3798))</f>
        <v/>
      </c>
      <c r="D3798" s="153">
        <f>IF(A3798="","",CHOOSE(MONTH(A3798),"Ocak","Şubat","Mart","Nisan","Mayıs","Haziran","Temmuz","Ağustos","Eylül","Ekim","Kasım","Aralık"))</f>
        <v/>
      </c>
      <c r="E3798" s="153">
        <f>IF(A3798="","",ROUNDUP(MONTH(A3798)/3,0))</f>
        <v/>
      </c>
      <c r="F3798" s="153">
        <f>IF(A3798="","",WEEKNUM(A3798,2))</f>
        <v/>
      </c>
      <c r="G3798" s="153">
        <f>IF(A3798="","",WEEKDAY(A3798,2))</f>
        <v/>
      </c>
      <c r="H3798" s="153">
        <f>IF(A3798="","",CHOOSE(WEEKDAY(A3798,2),"Pazartesi","Salı","Çarşamba","Perşembe","Cuma","Cumartesi","Pazar"))</f>
        <v/>
      </c>
    </row>
    <row r="3799" ht="10.5" customHeight="1" s="113">
      <c r="A3799" s="152" t="n">
        <v>45802</v>
      </c>
      <c r="B3799" s="153">
        <f>IF(A3799="","",YEAR(A3799))</f>
        <v/>
      </c>
      <c r="C3799" s="153">
        <f>IF(A3799="","",MONTH(A3799))</f>
        <v/>
      </c>
      <c r="D3799" s="153">
        <f>IF(A3799="","",CHOOSE(MONTH(A3799),"Ocak","Şubat","Mart","Nisan","Mayıs","Haziran","Temmuz","Ağustos","Eylül","Ekim","Kasım","Aralık"))</f>
        <v/>
      </c>
      <c r="E3799" s="153">
        <f>IF(A3799="","",ROUNDUP(MONTH(A3799)/3,0))</f>
        <v/>
      </c>
      <c r="F3799" s="153">
        <f>IF(A3799="","",WEEKNUM(A3799,2))</f>
        <v/>
      </c>
      <c r="G3799" s="153">
        <f>IF(A3799="","",WEEKDAY(A3799,2))</f>
        <v/>
      </c>
      <c r="H3799" s="153">
        <f>IF(A3799="","",CHOOSE(WEEKDAY(A3799,2),"Pazartesi","Salı","Çarşamba","Perşembe","Cuma","Cumartesi","Pazar"))</f>
        <v/>
      </c>
    </row>
    <row r="3800" ht="10.5" customHeight="1" s="113">
      <c r="A3800" s="152" t="n">
        <v>45803</v>
      </c>
      <c r="B3800" s="153">
        <f>IF(A3800="","",YEAR(A3800))</f>
        <v/>
      </c>
      <c r="C3800" s="153">
        <f>IF(A3800="","",MONTH(A3800))</f>
        <v/>
      </c>
      <c r="D3800" s="153">
        <f>IF(A3800="","",CHOOSE(MONTH(A3800),"Ocak","Şubat","Mart","Nisan","Mayıs","Haziran","Temmuz","Ağustos","Eylül","Ekim","Kasım","Aralık"))</f>
        <v/>
      </c>
      <c r="E3800" s="153">
        <f>IF(A3800="","",ROUNDUP(MONTH(A3800)/3,0))</f>
        <v/>
      </c>
      <c r="F3800" s="153">
        <f>IF(A3800="","",WEEKNUM(A3800,2))</f>
        <v/>
      </c>
      <c r="G3800" s="153">
        <f>IF(A3800="","",WEEKDAY(A3800,2))</f>
        <v/>
      </c>
      <c r="H3800" s="153">
        <f>IF(A3800="","",CHOOSE(WEEKDAY(A3800,2),"Pazartesi","Salı","Çarşamba","Perşembe","Cuma","Cumartesi","Pazar"))</f>
        <v/>
      </c>
    </row>
    <row r="3801" ht="10.5" customHeight="1" s="113">
      <c r="A3801" s="152" t="n">
        <v>45804</v>
      </c>
      <c r="B3801" s="153">
        <f>IF(A3801="","",YEAR(A3801))</f>
        <v/>
      </c>
      <c r="C3801" s="153">
        <f>IF(A3801="","",MONTH(A3801))</f>
        <v/>
      </c>
      <c r="D3801" s="153">
        <f>IF(A3801="","",CHOOSE(MONTH(A3801),"Ocak","Şubat","Mart","Nisan","Mayıs","Haziran","Temmuz","Ağustos","Eylül","Ekim","Kasım","Aralık"))</f>
        <v/>
      </c>
      <c r="E3801" s="153">
        <f>IF(A3801="","",ROUNDUP(MONTH(A3801)/3,0))</f>
        <v/>
      </c>
      <c r="F3801" s="153">
        <f>IF(A3801="","",WEEKNUM(A3801,2))</f>
        <v/>
      </c>
      <c r="G3801" s="153">
        <f>IF(A3801="","",WEEKDAY(A3801,2))</f>
        <v/>
      </c>
      <c r="H3801" s="153">
        <f>IF(A3801="","",CHOOSE(WEEKDAY(A3801,2),"Pazartesi","Salı","Çarşamba","Perşembe","Cuma","Cumartesi","Pazar"))</f>
        <v/>
      </c>
    </row>
    <row r="3802" ht="10.5" customHeight="1" s="113">
      <c r="A3802" s="152" t="n">
        <v>45805</v>
      </c>
      <c r="B3802" s="153">
        <f>IF(A3802="","",YEAR(A3802))</f>
        <v/>
      </c>
      <c r="C3802" s="153">
        <f>IF(A3802="","",MONTH(A3802))</f>
        <v/>
      </c>
      <c r="D3802" s="153">
        <f>IF(A3802="","",CHOOSE(MONTH(A3802),"Ocak","Şubat","Mart","Nisan","Mayıs","Haziran","Temmuz","Ağustos","Eylül","Ekim","Kasım","Aralık"))</f>
        <v/>
      </c>
      <c r="E3802" s="153">
        <f>IF(A3802="","",ROUNDUP(MONTH(A3802)/3,0))</f>
        <v/>
      </c>
      <c r="F3802" s="153">
        <f>IF(A3802="","",WEEKNUM(A3802,2))</f>
        <v/>
      </c>
      <c r="G3802" s="153">
        <f>IF(A3802="","",WEEKDAY(A3802,2))</f>
        <v/>
      </c>
      <c r="H3802" s="153">
        <f>IF(A3802="","",CHOOSE(WEEKDAY(A3802,2),"Pazartesi","Salı","Çarşamba","Perşembe","Cuma","Cumartesi","Pazar"))</f>
        <v/>
      </c>
    </row>
    <row r="3803" ht="10.5" customHeight="1" s="113">
      <c r="A3803" s="152" t="n">
        <v>45806</v>
      </c>
      <c r="B3803" s="153">
        <f>IF(A3803="","",YEAR(A3803))</f>
        <v/>
      </c>
      <c r="C3803" s="153">
        <f>IF(A3803="","",MONTH(A3803))</f>
        <v/>
      </c>
      <c r="D3803" s="153">
        <f>IF(A3803="","",CHOOSE(MONTH(A3803),"Ocak","Şubat","Mart","Nisan","Mayıs","Haziran","Temmuz","Ağustos","Eylül","Ekim","Kasım","Aralık"))</f>
        <v/>
      </c>
      <c r="E3803" s="153">
        <f>IF(A3803="","",ROUNDUP(MONTH(A3803)/3,0))</f>
        <v/>
      </c>
      <c r="F3803" s="153">
        <f>IF(A3803="","",WEEKNUM(A3803,2))</f>
        <v/>
      </c>
      <c r="G3803" s="153">
        <f>IF(A3803="","",WEEKDAY(A3803,2))</f>
        <v/>
      </c>
      <c r="H3803" s="153">
        <f>IF(A3803="","",CHOOSE(WEEKDAY(A3803,2),"Pazartesi","Salı","Çarşamba","Perşembe","Cuma","Cumartesi","Pazar"))</f>
        <v/>
      </c>
    </row>
    <row r="3804" ht="10.5" customHeight="1" s="113">
      <c r="A3804" s="152" t="n">
        <v>45807</v>
      </c>
      <c r="B3804" s="153">
        <f>IF(A3804="","",YEAR(A3804))</f>
        <v/>
      </c>
      <c r="C3804" s="153">
        <f>IF(A3804="","",MONTH(A3804))</f>
        <v/>
      </c>
      <c r="D3804" s="153">
        <f>IF(A3804="","",CHOOSE(MONTH(A3804),"Ocak","Şubat","Mart","Nisan","Mayıs","Haziran","Temmuz","Ağustos","Eylül","Ekim","Kasım","Aralık"))</f>
        <v/>
      </c>
      <c r="E3804" s="153">
        <f>IF(A3804="","",ROUNDUP(MONTH(A3804)/3,0))</f>
        <v/>
      </c>
      <c r="F3804" s="153">
        <f>IF(A3804="","",WEEKNUM(A3804,2))</f>
        <v/>
      </c>
      <c r="G3804" s="153">
        <f>IF(A3804="","",WEEKDAY(A3804,2))</f>
        <v/>
      </c>
      <c r="H3804" s="153">
        <f>IF(A3804="","",CHOOSE(WEEKDAY(A3804,2),"Pazartesi","Salı","Çarşamba","Perşembe","Cuma","Cumartesi","Pazar"))</f>
        <v/>
      </c>
    </row>
    <row r="3805" ht="10.5" customHeight="1" s="113">
      <c r="A3805" s="152" t="n">
        <v>45808</v>
      </c>
      <c r="B3805" s="153">
        <f>IF(A3805="","",YEAR(A3805))</f>
        <v/>
      </c>
      <c r="C3805" s="153">
        <f>IF(A3805="","",MONTH(A3805))</f>
        <v/>
      </c>
      <c r="D3805" s="153">
        <f>IF(A3805="","",CHOOSE(MONTH(A3805),"Ocak","Şubat","Mart","Nisan","Mayıs","Haziran","Temmuz","Ağustos","Eylül","Ekim","Kasım","Aralık"))</f>
        <v/>
      </c>
      <c r="E3805" s="153">
        <f>IF(A3805="","",ROUNDUP(MONTH(A3805)/3,0))</f>
        <v/>
      </c>
      <c r="F3805" s="153">
        <f>IF(A3805="","",WEEKNUM(A3805,2))</f>
        <v/>
      </c>
      <c r="G3805" s="153">
        <f>IF(A3805="","",WEEKDAY(A3805,2))</f>
        <v/>
      </c>
      <c r="H3805" s="153">
        <f>IF(A3805="","",CHOOSE(WEEKDAY(A3805,2),"Pazartesi","Salı","Çarşamba","Perşembe","Cuma","Cumartesi","Pazar"))</f>
        <v/>
      </c>
    </row>
    <row r="3806" ht="10.5" customHeight="1" s="113">
      <c r="A3806" s="152" t="n">
        <v>45809</v>
      </c>
      <c r="B3806" s="153">
        <f>IF(A3806="","",YEAR(A3806))</f>
        <v/>
      </c>
      <c r="C3806" s="153">
        <f>IF(A3806="","",MONTH(A3806))</f>
        <v/>
      </c>
      <c r="D3806" s="153">
        <f>IF(A3806="","",CHOOSE(MONTH(A3806),"Ocak","Şubat","Mart","Nisan","Mayıs","Haziran","Temmuz","Ağustos","Eylül","Ekim","Kasım","Aralık"))</f>
        <v/>
      </c>
      <c r="E3806" s="153">
        <f>IF(A3806="","",ROUNDUP(MONTH(A3806)/3,0))</f>
        <v/>
      </c>
      <c r="F3806" s="153">
        <f>IF(A3806="","",WEEKNUM(A3806,2))</f>
        <v/>
      </c>
      <c r="G3806" s="153">
        <f>IF(A3806="","",WEEKDAY(A3806,2))</f>
        <v/>
      </c>
      <c r="H3806" s="153">
        <f>IF(A3806="","",CHOOSE(WEEKDAY(A3806,2),"Pazartesi","Salı","Çarşamba","Perşembe","Cuma","Cumartesi","Pazar"))</f>
        <v/>
      </c>
    </row>
    <row r="3807" ht="10.5" customHeight="1" s="113">
      <c r="A3807" s="152" t="n">
        <v>45810</v>
      </c>
      <c r="B3807" s="153">
        <f>IF(A3807="","",YEAR(A3807))</f>
        <v/>
      </c>
      <c r="C3807" s="153">
        <f>IF(A3807="","",MONTH(A3807))</f>
        <v/>
      </c>
      <c r="D3807" s="153">
        <f>IF(A3807="","",CHOOSE(MONTH(A3807),"Ocak","Şubat","Mart","Nisan","Mayıs","Haziran","Temmuz","Ağustos","Eylül","Ekim","Kasım","Aralık"))</f>
        <v/>
      </c>
      <c r="E3807" s="153">
        <f>IF(A3807="","",ROUNDUP(MONTH(A3807)/3,0))</f>
        <v/>
      </c>
      <c r="F3807" s="153">
        <f>IF(A3807="","",WEEKNUM(A3807,2))</f>
        <v/>
      </c>
      <c r="G3807" s="153">
        <f>IF(A3807="","",WEEKDAY(A3807,2))</f>
        <v/>
      </c>
      <c r="H3807" s="153">
        <f>IF(A3807="","",CHOOSE(WEEKDAY(A3807,2),"Pazartesi","Salı","Çarşamba","Perşembe","Cuma","Cumartesi","Pazar"))</f>
        <v/>
      </c>
    </row>
    <row r="3808" ht="10.5" customHeight="1" s="113">
      <c r="A3808" s="152" t="n">
        <v>45811</v>
      </c>
      <c r="B3808" s="153">
        <f>IF(A3808="","",YEAR(A3808))</f>
        <v/>
      </c>
      <c r="C3808" s="153">
        <f>IF(A3808="","",MONTH(A3808))</f>
        <v/>
      </c>
      <c r="D3808" s="153">
        <f>IF(A3808="","",CHOOSE(MONTH(A3808),"Ocak","Şubat","Mart","Nisan","Mayıs","Haziran","Temmuz","Ağustos","Eylül","Ekim","Kasım","Aralık"))</f>
        <v/>
      </c>
      <c r="E3808" s="153">
        <f>IF(A3808="","",ROUNDUP(MONTH(A3808)/3,0))</f>
        <v/>
      </c>
      <c r="F3808" s="153">
        <f>IF(A3808="","",WEEKNUM(A3808,2))</f>
        <v/>
      </c>
      <c r="G3808" s="153">
        <f>IF(A3808="","",WEEKDAY(A3808,2))</f>
        <v/>
      </c>
      <c r="H3808" s="153">
        <f>IF(A3808="","",CHOOSE(WEEKDAY(A3808,2),"Pazartesi","Salı","Çarşamba","Perşembe","Cuma","Cumartesi","Pazar"))</f>
        <v/>
      </c>
    </row>
    <row r="3809" ht="10.5" customHeight="1" s="113">
      <c r="A3809" s="152" t="n">
        <v>45812</v>
      </c>
      <c r="B3809" s="153">
        <f>IF(A3809="","",YEAR(A3809))</f>
        <v/>
      </c>
      <c r="C3809" s="153">
        <f>IF(A3809="","",MONTH(A3809))</f>
        <v/>
      </c>
      <c r="D3809" s="153">
        <f>IF(A3809="","",CHOOSE(MONTH(A3809),"Ocak","Şubat","Mart","Nisan","Mayıs","Haziran","Temmuz","Ağustos","Eylül","Ekim","Kasım","Aralık"))</f>
        <v/>
      </c>
      <c r="E3809" s="153">
        <f>IF(A3809="","",ROUNDUP(MONTH(A3809)/3,0))</f>
        <v/>
      </c>
      <c r="F3809" s="153">
        <f>IF(A3809="","",WEEKNUM(A3809,2))</f>
        <v/>
      </c>
      <c r="G3809" s="153">
        <f>IF(A3809="","",WEEKDAY(A3809,2))</f>
        <v/>
      </c>
      <c r="H3809" s="153">
        <f>IF(A3809="","",CHOOSE(WEEKDAY(A3809,2),"Pazartesi","Salı","Çarşamba","Perşembe","Cuma","Cumartesi","Pazar"))</f>
        <v/>
      </c>
    </row>
    <row r="3810" ht="10.5" customHeight="1" s="113">
      <c r="A3810" s="152" t="n">
        <v>45813</v>
      </c>
      <c r="B3810" s="153">
        <f>IF(A3810="","",YEAR(A3810))</f>
        <v/>
      </c>
      <c r="C3810" s="153">
        <f>IF(A3810="","",MONTH(A3810))</f>
        <v/>
      </c>
      <c r="D3810" s="153">
        <f>IF(A3810="","",CHOOSE(MONTH(A3810),"Ocak","Şubat","Mart","Nisan","Mayıs","Haziran","Temmuz","Ağustos","Eylül","Ekim","Kasım","Aralık"))</f>
        <v/>
      </c>
      <c r="E3810" s="153">
        <f>IF(A3810="","",ROUNDUP(MONTH(A3810)/3,0))</f>
        <v/>
      </c>
      <c r="F3810" s="153">
        <f>IF(A3810="","",WEEKNUM(A3810,2))</f>
        <v/>
      </c>
      <c r="G3810" s="153">
        <f>IF(A3810="","",WEEKDAY(A3810,2))</f>
        <v/>
      </c>
      <c r="H3810" s="153">
        <f>IF(A3810="","",CHOOSE(WEEKDAY(A3810,2),"Pazartesi","Salı","Çarşamba","Perşembe","Cuma","Cumartesi","Pazar"))</f>
        <v/>
      </c>
    </row>
    <row r="3811" ht="10.5" customHeight="1" s="113">
      <c r="A3811" s="152" t="n">
        <v>45814</v>
      </c>
      <c r="B3811" s="153">
        <f>IF(A3811="","",YEAR(A3811))</f>
        <v/>
      </c>
      <c r="C3811" s="153">
        <f>IF(A3811="","",MONTH(A3811))</f>
        <v/>
      </c>
      <c r="D3811" s="153">
        <f>IF(A3811="","",CHOOSE(MONTH(A3811),"Ocak","Şubat","Mart","Nisan","Mayıs","Haziran","Temmuz","Ağustos","Eylül","Ekim","Kasım","Aralık"))</f>
        <v/>
      </c>
      <c r="E3811" s="153">
        <f>IF(A3811="","",ROUNDUP(MONTH(A3811)/3,0))</f>
        <v/>
      </c>
      <c r="F3811" s="153">
        <f>IF(A3811="","",WEEKNUM(A3811,2))</f>
        <v/>
      </c>
      <c r="G3811" s="153">
        <f>IF(A3811="","",WEEKDAY(A3811,2))</f>
        <v/>
      </c>
      <c r="H3811" s="153">
        <f>IF(A3811="","",CHOOSE(WEEKDAY(A3811,2),"Pazartesi","Salı","Çarşamba","Perşembe","Cuma","Cumartesi","Pazar"))</f>
        <v/>
      </c>
    </row>
    <row r="3812" ht="10.5" customHeight="1" s="113">
      <c r="A3812" s="152" t="n">
        <v>45815</v>
      </c>
      <c r="B3812" s="153">
        <f>IF(A3812="","",YEAR(A3812))</f>
        <v/>
      </c>
      <c r="C3812" s="153">
        <f>IF(A3812="","",MONTH(A3812))</f>
        <v/>
      </c>
      <c r="D3812" s="153">
        <f>IF(A3812="","",CHOOSE(MONTH(A3812),"Ocak","Şubat","Mart","Nisan","Mayıs","Haziran","Temmuz","Ağustos","Eylül","Ekim","Kasım","Aralık"))</f>
        <v/>
      </c>
      <c r="E3812" s="153">
        <f>IF(A3812="","",ROUNDUP(MONTH(A3812)/3,0))</f>
        <v/>
      </c>
      <c r="F3812" s="153">
        <f>IF(A3812="","",WEEKNUM(A3812,2))</f>
        <v/>
      </c>
      <c r="G3812" s="153">
        <f>IF(A3812="","",WEEKDAY(A3812,2))</f>
        <v/>
      </c>
      <c r="H3812" s="153">
        <f>IF(A3812="","",CHOOSE(WEEKDAY(A3812,2),"Pazartesi","Salı","Çarşamba","Perşembe","Cuma","Cumartesi","Pazar"))</f>
        <v/>
      </c>
    </row>
    <row r="3813" ht="10.5" customHeight="1" s="113">
      <c r="A3813" s="152" t="n">
        <v>45816</v>
      </c>
      <c r="B3813" s="153">
        <f>IF(A3813="","",YEAR(A3813))</f>
        <v/>
      </c>
      <c r="C3813" s="153">
        <f>IF(A3813="","",MONTH(A3813))</f>
        <v/>
      </c>
      <c r="D3813" s="153">
        <f>IF(A3813="","",CHOOSE(MONTH(A3813),"Ocak","Şubat","Mart","Nisan","Mayıs","Haziran","Temmuz","Ağustos","Eylül","Ekim","Kasım","Aralık"))</f>
        <v/>
      </c>
      <c r="E3813" s="153">
        <f>IF(A3813="","",ROUNDUP(MONTH(A3813)/3,0))</f>
        <v/>
      </c>
      <c r="F3813" s="153">
        <f>IF(A3813="","",WEEKNUM(A3813,2))</f>
        <v/>
      </c>
      <c r="G3813" s="153">
        <f>IF(A3813="","",WEEKDAY(A3813,2))</f>
        <v/>
      </c>
      <c r="H3813" s="153">
        <f>IF(A3813="","",CHOOSE(WEEKDAY(A3813,2),"Pazartesi","Salı","Çarşamba","Perşembe","Cuma","Cumartesi","Pazar"))</f>
        <v/>
      </c>
    </row>
    <row r="3814" ht="10.5" customHeight="1" s="113">
      <c r="A3814" s="152" t="n">
        <v>45817</v>
      </c>
      <c r="B3814" s="153">
        <f>IF(A3814="","",YEAR(A3814))</f>
        <v/>
      </c>
      <c r="C3814" s="153">
        <f>IF(A3814="","",MONTH(A3814))</f>
        <v/>
      </c>
      <c r="D3814" s="153">
        <f>IF(A3814="","",CHOOSE(MONTH(A3814),"Ocak","Şubat","Mart","Nisan","Mayıs","Haziran","Temmuz","Ağustos","Eylül","Ekim","Kasım","Aralık"))</f>
        <v/>
      </c>
      <c r="E3814" s="153">
        <f>IF(A3814="","",ROUNDUP(MONTH(A3814)/3,0))</f>
        <v/>
      </c>
      <c r="F3814" s="153">
        <f>IF(A3814="","",WEEKNUM(A3814,2))</f>
        <v/>
      </c>
      <c r="G3814" s="153">
        <f>IF(A3814="","",WEEKDAY(A3814,2))</f>
        <v/>
      </c>
      <c r="H3814" s="153">
        <f>IF(A3814="","",CHOOSE(WEEKDAY(A3814,2),"Pazartesi","Salı","Çarşamba","Perşembe","Cuma","Cumartesi","Pazar"))</f>
        <v/>
      </c>
    </row>
    <row r="3815" ht="10.5" customHeight="1" s="113">
      <c r="A3815" s="152" t="n">
        <v>45818</v>
      </c>
      <c r="B3815" s="153">
        <f>IF(A3815="","",YEAR(A3815))</f>
        <v/>
      </c>
      <c r="C3815" s="153">
        <f>IF(A3815="","",MONTH(A3815))</f>
        <v/>
      </c>
      <c r="D3815" s="153">
        <f>IF(A3815="","",CHOOSE(MONTH(A3815),"Ocak","Şubat","Mart","Nisan","Mayıs","Haziran","Temmuz","Ağustos","Eylül","Ekim","Kasım","Aralık"))</f>
        <v/>
      </c>
      <c r="E3815" s="153">
        <f>IF(A3815="","",ROUNDUP(MONTH(A3815)/3,0))</f>
        <v/>
      </c>
      <c r="F3815" s="153">
        <f>IF(A3815="","",WEEKNUM(A3815,2))</f>
        <v/>
      </c>
      <c r="G3815" s="153">
        <f>IF(A3815="","",WEEKDAY(A3815,2))</f>
        <v/>
      </c>
      <c r="H3815" s="153">
        <f>IF(A3815="","",CHOOSE(WEEKDAY(A3815,2),"Pazartesi","Salı","Çarşamba","Perşembe","Cuma","Cumartesi","Pazar"))</f>
        <v/>
      </c>
    </row>
    <row r="3816" ht="10.5" customHeight="1" s="113">
      <c r="A3816" s="152" t="n">
        <v>45819</v>
      </c>
      <c r="B3816" s="153">
        <f>IF(A3816="","",YEAR(A3816))</f>
        <v/>
      </c>
      <c r="C3816" s="153">
        <f>IF(A3816="","",MONTH(A3816))</f>
        <v/>
      </c>
      <c r="D3816" s="153">
        <f>IF(A3816="","",CHOOSE(MONTH(A3816),"Ocak","Şubat","Mart","Nisan","Mayıs","Haziran","Temmuz","Ağustos","Eylül","Ekim","Kasım","Aralık"))</f>
        <v/>
      </c>
      <c r="E3816" s="153">
        <f>IF(A3816="","",ROUNDUP(MONTH(A3816)/3,0))</f>
        <v/>
      </c>
      <c r="F3816" s="153">
        <f>IF(A3816="","",WEEKNUM(A3816,2))</f>
        <v/>
      </c>
      <c r="G3816" s="153">
        <f>IF(A3816="","",WEEKDAY(A3816,2))</f>
        <v/>
      </c>
      <c r="H3816" s="153">
        <f>IF(A3816="","",CHOOSE(WEEKDAY(A3816,2),"Pazartesi","Salı","Çarşamba","Perşembe","Cuma","Cumartesi","Pazar"))</f>
        <v/>
      </c>
    </row>
    <row r="3817" ht="10.5" customHeight="1" s="113">
      <c r="A3817" s="152" t="n">
        <v>45820</v>
      </c>
      <c r="B3817" s="153">
        <f>IF(A3817="","",YEAR(A3817))</f>
        <v/>
      </c>
      <c r="C3817" s="153">
        <f>IF(A3817="","",MONTH(A3817))</f>
        <v/>
      </c>
      <c r="D3817" s="153">
        <f>IF(A3817="","",CHOOSE(MONTH(A3817),"Ocak","Şubat","Mart","Nisan","Mayıs","Haziran","Temmuz","Ağustos","Eylül","Ekim","Kasım","Aralık"))</f>
        <v/>
      </c>
      <c r="E3817" s="153">
        <f>IF(A3817="","",ROUNDUP(MONTH(A3817)/3,0))</f>
        <v/>
      </c>
      <c r="F3817" s="153">
        <f>IF(A3817="","",WEEKNUM(A3817,2))</f>
        <v/>
      </c>
      <c r="G3817" s="153">
        <f>IF(A3817="","",WEEKDAY(A3817,2))</f>
        <v/>
      </c>
      <c r="H3817" s="153">
        <f>IF(A3817="","",CHOOSE(WEEKDAY(A3817,2),"Pazartesi","Salı","Çarşamba","Perşembe","Cuma","Cumartesi","Pazar"))</f>
        <v/>
      </c>
    </row>
    <row r="3818" ht="10.5" customHeight="1" s="113">
      <c r="A3818" s="152" t="n">
        <v>45821</v>
      </c>
      <c r="B3818" s="153">
        <f>IF(A3818="","",YEAR(A3818))</f>
        <v/>
      </c>
      <c r="C3818" s="153">
        <f>IF(A3818="","",MONTH(A3818))</f>
        <v/>
      </c>
      <c r="D3818" s="153">
        <f>IF(A3818="","",CHOOSE(MONTH(A3818),"Ocak","Şubat","Mart","Nisan","Mayıs","Haziran","Temmuz","Ağustos","Eylül","Ekim","Kasım","Aralık"))</f>
        <v/>
      </c>
      <c r="E3818" s="153">
        <f>IF(A3818="","",ROUNDUP(MONTH(A3818)/3,0))</f>
        <v/>
      </c>
      <c r="F3818" s="153">
        <f>IF(A3818="","",WEEKNUM(A3818,2))</f>
        <v/>
      </c>
      <c r="G3818" s="153">
        <f>IF(A3818="","",WEEKDAY(A3818,2))</f>
        <v/>
      </c>
      <c r="H3818" s="153">
        <f>IF(A3818="","",CHOOSE(WEEKDAY(A3818,2),"Pazartesi","Salı","Çarşamba","Perşembe","Cuma","Cumartesi","Pazar"))</f>
        <v/>
      </c>
    </row>
    <row r="3819" ht="10.5" customHeight="1" s="113">
      <c r="A3819" s="152" t="n">
        <v>45822</v>
      </c>
      <c r="B3819" s="153">
        <f>IF(A3819="","",YEAR(A3819))</f>
        <v/>
      </c>
      <c r="C3819" s="153">
        <f>IF(A3819="","",MONTH(A3819))</f>
        <v/>
      </c>
      <c r="D3819" s="153">
        <f>IF(A3819="","",CHOOSE(MONTH(A3819),"Ocak","Şubat","Mart","Nisan","Mayıs","Haziran","Temmuz","Ağustos","Eylül","Ekim","Kasım","Aralık"))</f>
        <v/>
      </c>
      <c r="E3819" s="153">
        <f>IF(A3819="","",ROUNDUP(MONTH(A3819)/3,0))</f>
        <v/>
      </c>
      <c r="F3819" s="153">
        <f>IF(A3819="","",WEEKNUM(A3819,2))</f>
        <v/>
      </c>
      <c r="G3819" s="153">
        <f>IF(A3819="","",WEEKDAY(A3819,2))</f>
        <v/>
      </c>
      <c r="H3819" s="153">
        <f>IF(A3819="","",CHOOSE(WEEKDAY(A3819,2),"Pazartesi","Salı","Çarşamba","Perşembe","Cuma","Cumartesi","Pazar"))</f>
        <v/>
      </c>
    </row>
    <row r="3820" ht="10.5" customHeight="1" s="113">
      <c r="A3820" s="152" t="n">
        <v>45823</v>
      </c>
      <c r="B3820" s="153">
        <f>IF(A3820="","",YEAR(A3820))</f>
        <v/>
      </c>
      <c r="C3820" s="153">
        <f>IF(A3820="","",MONTH(A3820))</f>
        <v/>
      </c>
      <c r="D3820" s="153">
        <f>IF(A3820="","",CHOOSE(MONTH(A3820),"Ocak","Şubat","Mart","Nisan","Mayıs","Haziran","Temmuz","Ağustos","Eylül","Ekim","Kasım","Aralık"))</f>
        <v/>
      </c>
      <c r="E3820" s="153">
        <f>IF(A3820="","",ROUNDUP(MONTH(A3820)/3,0))</f>
        <v/>
      </c>
      <c r="F3820" s="153">
        <f>IF(A3820="","",WEEKNUM(A3820,2))</f>
        <v/>
      </c>
      <c r="G3820" s="153">
        <f>IF(A3820="","",WEEKDAY(A3820,2))</f>
        <v/>
      </c>
      <c r="H3820" s="153">
        <f>IF(A3820="","",CHOOSE(WEEKDAY(A3820,2),"Pazartesi","Salı","Çarşamba","Perşembe","Cuma","Cumartesi","Pazar"))</f>
        <v/>
      </c>
    </row>
    <row r="3821" ht="10.5" customHeight="1" s="113">
      <c r="A3821" s="152" t="n">
        <v>45824</v>
      </c>
      <c r="B3821" s="153">
        <f>IF(A3821="","",YEAR(A3821))</f>
        <v/>
      </c>
      <c r="C3821" s="153">
        <f>IF(A3821="","",MONTH(A3821))</f>
        <v/>
      </c>
      <c r="D3821" s="153">
        <f>IF(A3821="","",CHOOSE(MONTH(A3821),"Ocak","Şubat","Mart","Nisan","Mayıs","Haziran","Temmuz","Ağustos","Eylül","Ekim","Kasım","Aralık"))</f>
        <v/>
      </c>
      <c r="E3821" s="153">
        <f>IF(A3821="","",ROUNDUP(MONTH(A3821)/3,0))</f>
        <v/>
      </c>
      <c r="F3821" s="153">
        <f>IF(A3821="","",WEEKNUM(A3821,2))</f>
        <v/>
      </c>
      <c r="G3821" s="153">
        <f>IF(A3821="","",WEEKDAY(A3821,2))</f>
        <v/>
      </c>
      <c r="H3821" s="153">
        <f>IF(A3821="","",CHOOSE(WEEKDAY(A3821,2),"Pazartesi","Salı","Çarşamba","Perşembe","Cuma","Cumartesi","Pazar"))</f>
        <v/>
      </c>
    </row>
    <row r="3822" ht="10.5" customHeight="1" s="113">
      <c r="A3822" s="152" t="n">
        <v>45825</v>
      </c>
      <c r="B3822" s="153">
        <f>IF(A3822="","",YEAR(A3822))</f>
        <v/>
      </c>
      <c r="C3822" s="153">
        <f>IF(A3822="","",MONTH(A3822))</f>
        <v/>
      </c>
      <c r="D3822" s="153">
        <f>IF(A3822="","",CHOOSE(MONTH(A3822),"Ocak","Şubat","Mart","Nisan","Mayıs","Haziran","Temmuz","Ağustos","Eylül","Ekim","Kasım","Aralık"))</f>
        <v/>
      </c>
      <c r="E3822" s="153">
        <f>IF(A3822="","",ROUNDUP(MONTH(A3822)/3,0))</f>
        <v/>
      </c>
      <c r="F3822" s="153">
        <f>IF(A3822="","",WEEKNUM(A3822,2))</f>
        <v/>
      </c>
      <c r="G3822" s="153">
        <f>IF(A3822="","",WEEKDAY(A3822,2))</f>
        <v/>
      </c>
      <c r="H3822" s="153">
        <f>IF(A3822="","",CHOOSE(WEEKDAY(A3822,2),"Pazartesi","Salı","Çarşamba","Perşembe","Cuma","Cumartesi","Pazar"))</f>
        <v/>
      </c>
    </row>
    <row r="3823" ht="10.5" customHeight="1" s="113">
      <c r="A3823" s="152" t="n">
        <v>45826</v>
      </c>
      <c r="B3823" s="153">
        <f>IF(A3823="","",YEAR(A3823))</f>
        <v/>
      </c>
      <c r="C3823" s="153">
        <f>IF(A3823="","",MONTH(A3823))</f>
        <v/>
      </c>
      <c r="D3823" s="153">
        <f>IF(A3823="","",CHOOSE(MONTH(A3823),"Ocak","Şubat","Mart","Nisan","Mayıs","Haziran","Temmuz","Ağustos","Eylül","Ekim","Kasım","Aralık"))</f>
        <v/>
      </c>
      <c r="E3823" s="153">
        <f>IF(A3823="","",ROUNDUP(MONTH(A3823)/3,0))</f>
        <v/>
      </c>
      <c r="F3823" s="153">
        <f>IF(A3823="","",WEEKNUM(A3823,2))</f>
        <v/>
      </c>
      <c r="G3823" s="153">
        <f>IF(A3823="","",WEEKDAY(A3823,2))</f>
        <v/>
      </c>
      <c r="H3823" s="153">
        <f>IF(A3823="","",CHOOSE(WEEKDAY(A3823,2),"Pazartesi","Salı","Çarşamba","Perşembe","Cuma","Cumartesi","Pazar"))</f>
        <v/>
      </c>
    </row>
    <row r="3824" ht="10.5" customHeight="1" s="113">
      <c r="A3824" s="152" t="n">
        <v>45827</v>
      </c>
      <c r="B3824" s="153">
        <f>IF(A3824="","",YEAR(A3824))</f>
        <v/>
      </c>
      <c r="C3824" s="153">
        <f>IF(A3824="","",MONTH(A3824))</f>
        <v/>
      </c>
      <c r="D3824" s="153">
        <f>IF(A3824="","",CHOOSE(MONTH(A3824),"Ocak","Şubat","Mart","Nisan","Mayıs","Haziran","Temmuz","Ağustos","Eylül","Ekim","Kasım","Aralık"))</f>
        <v/>
      </c>
      <c r="E3824" s="153">
        <f>IF(A3824="","",ROUNDUP(MONTH(A3824)/3,0))</f>
        <v/>
      </c>
      <c r="F3824" s="153">
        <f>IF(A3824="","",WEEKNUM(A3824,2))</f>
        <v/>
      </c>
      <c r="G3824" s="153">
        <f>IF(A3824="","",WEEKDAY(A3824,2))</f>
        <v/>
      </c>
      <c r="H3824" s="153">
        <f>IF(A3824="","",CHOOSE(WEEKDAY(A3824,2),"Pazartesi","Salı","Çarşamba","Perşembe","Cuma","Cumartesi","Pazar"))</f>
        <v/>
      </c>
    </row>
    <row r="3825" ht="10.5" customHeight="1" s="113">
      <c r="A3825" s="152" t="n">
        <v>45828</v>
      </c>
      <c r="B3825" s="153">
        <f>IF(A3825="","",YEAR(A3825))</f>
        <v/>
      </c>
      <c r="C3825" s="153">
        <f>IF(A3825="","",MONTH(A3825))</f>
        <v/>
      </c>
      <c r="D3825" s="153">
        <f>IF(A3825="","",CHOOSE(MONTH(A3825),"Ocak","Şubat","Mart","Nisan","Mayıs","Haziran","Temmuz","Ağustos","Eylül","Ekim","Kasım","Aralık"))</f>
        <v/>
      </c>
      <c r="E3825" s="153">
        <f>IF(A3825="","",ROUNDUP(MONTH(A3825)/3,0))</f>
        <v/>
      </c>
      <c r="F3825" s="153">
        <f>IF(A3825="","",WEEKNUM(A3825,2))</f>
        <v/>
      </c>
      <c r="G3825" s="153">
        <f>IF(A3825="","",WEEKDAY(A3825,2))</f>
        <v/>
      </c>
      <c r="H3825" s="153">
        <f>IF(A3825="","",CHOOSE(WEEKDAY(A3825,2),"Pazartesi","Salı","Çarşamba","Perşembe","Cuma","Cumartesi","Pazar"))</f>
        <v/>
      </c>
    </row>
    <row r="3826" ht="10.5" customHeight="1" s="113">
      <c r="A3826" s="152" t="n">
        <v>45829</v>
      </c>
      <c r="B3826" s="153">
        <f>IF(A3826="","",YEAR(A3826))</f>
        <v/>
      </c>
      <c r="C3826" s="153">
        <f>IF(A3826="","",MONTH(A3826))</f>
        <v/>
      </c>
      <c r="D3826" s="153">
        <f>IF(A3826="","",CHOOSE(MONTH(A3826),"Ocak","Şubat","Mart","Nisan","Mayıs","Haziran","Temmuz","Ağustos","Eylül","Ekim","Kasım","Aralık"))</f>
        <v/>
      </c>
      <c r="E3826" s="153">
        <f>IF(A3826="","",ROUNDUP(MONTH(A3826)/3,0))</f>
        <v/>
      </c>
      <c r="F3826" s="153">
        <f>IF(A3826="","",WEEKNUM(A3826,2))</f>
        <v/>
      </c>
      <c r="G3826" s="153">
        <f>IF(A3826="","",WEEKDAY(A3826,2))</f>
        <v/>
      </c>
      <c r="H3826" s="153">
        <f>IF(A3826="","",CHOOSE(WEEKDAY(A3826,2),"Pazartesi","Salı","Çarşamba","Perşembe","Cuma","Cumartesi","Pazar"))</f>
        <v/>
      </c>
    </row>
    <row r="3827" ht="10.5" customHeight="1" s="113">
      <c r="A3827" s="152" t="n">
        <v>45830</v>
      </c>
      <c r="B3827" s="153">
        <f>IF(A3827="","",YEAR(A3827))</f>
        <v/>
      </c>
      <c r="C3827" s="153">
        <f>IF(A3827="","",MONTH(A3827))</f>
        <v/>
      </c>
      <c r="D3827" s="153">
        <f>IF(A3827="","",CHOOSE(MONTH(A3827),"Ocak","Şubat","Mart","Nisan","Mayıs","Haziran","Temmuz","Ağustos","Eylül","Ekim","Kasım","Aralık"))</f>
        <v/>
      </c>
      <c r="E3827" s="153">
        <f>IF(A3827="","",ROUNDUP(MONTH(A3827)/3,0))</f>
        <v/>
      </c>
      <c r="F3827" s="153">
        <f>IF(A3827="","",WEEKNUM(A3827,2))</f>
        <v/>
      </c>
      <c r="G3827" s="153">
        <f>IF(A3827="","",WEEKDAY(A3827,2))</f>
        <v/>
      </c>
      <c r="H3827" s="153">
        <f>IF(A3827="","",CHOOSE(WEEKDAY(A3827,2),"Pazartesi","Salı","Çarşamba","Perşembe","Cuma","Cumartesi","Pazar"))</f>
        <v/>
      </c>
    </row>
    <row r="3828" ht="10.5" customHeight="1" s="113">
      <c r="A3828" s="152" t="n">
        <v>45831</v>
      </c>
      <c r="B3828" s="153">
        <f>IF(A3828="","",YEAR(A3828))</f>
        <v/>
      </c>
      <c r="C3828" s="153">
        <f>IF(A3828="","",MONTH(A3828))</f>
        <v/>
      </c>
      <c r="D3828" s="153">
        <f>IF(A3828="","",CHOOSE(MONTH(A3828),"Ocak","Şubat","Mart","Nisan","Mayıs","Haziran","Temmuz","Ağustos","Eylül","Ekim","Kasım","Aralık"))</f>
        <v/>
      </c>
      <c r="E3828" s="153">
        <f>IF(A3828="","",ROUNDUP(MONTH(A3828)/3,0))</f>
        <v/>
      </c>
      <c r="F3828" s="153">
        <f>IF(A3828="","",WEEKNUM(A3828,2))</f>
        <v/>
      </c>
      <c r="G3828" s="153">
        <f>IF(A3828="","",WEEKDAY(A3828,2))</f>
        <v/>
      </c>
      <c r="H3828" s="153">
        <f>IF(A3828="","",CHOOSE(WEEKDAY(A3828,2),"Pazartesi","Salı","Çarşamba","Perşembe","Cuma","Cumartesi","Pazar"))</f>
        <v/>
      </c>
    </row>
    <row r="3829" ht="10.5" customHeight="1" s="113">
      <c r="A3829" s="152" t="n">
        <v>45832</v>
      </c>
      <c r="B3829" s="153">
        <f>IF(A3829="","",YEAR(A3829))</f>
        <v/>
      </c>
      <c r="C3829" s="153">
        <f>IF(A3829="","",MONTH(A3829))</f>
        <v/>
      </c>
      <c r="D3829" s="153">
        <f>IF(A3829="","",CHOOSE(MONTH(A3829),"Ocak","Şubat","Mart","Nisan","Mayıs","Haziran","Temmuz","Ağustos","Eylül","Ekim","Kasım","Aralık"))</f>
        <v/>
      </c>
      <c r="E3829" s="153">
        <f>IF(A3829="","",ROUNDUP(MONTH(A3829)/3,0))</f>
        <v/>
      </c>
      <c r="F3829" s="153">
        <f>IF(A3829="","",WEEKNUM(A3829,2))</f>
        <v/>
      </c>
      <c r="G3829" s="153">
        <f>IF(A3829="","",WEEKDAY(A3829,2))</f>
        <v/>
      </c>
      <c r="H3829" s="153">
        <f>IF(A3829="","",CHOOSE(WEEKDAY(A3829,2),"Pazartesi","Salı","Çarşamba","Perşembe","Cuma","Cumartesi","Pazar"))</f>
        <v/>
      </c>
    </row>
    <row r="3830" ht="10.5" customHeight="1" s="113">
      <c r="A3830" s="152" t="n">
        <v>45833</v>
      </c>
      <c r="B3830" s="153">
        <f>IF(A3830="","",YEAR(A3830))</f>
        <v/>
      </c>
      <c r="C3830" s="153">
        <f>IF(A3830="","",MONTH(A3830))</f>
        <v/>
      </c>
      <c r="D3830" s="153">
        <f>IF(A3830="","",CHOOSE(MONTH(A3830),"Ocak","Şubat","Mart","Nisan","Mayıs","Haziran","Temmuz","Ağustos","Eylül","Ekim","Kasım","Aralık"))</f>
        <v/>
      </c>
      <c r="E3830" s="153">
        <f>IF(A3830="","",ROUNDUP(MONTH(A3830)/3,0))</f>
        <v/>
      </c>
      <c r="F3830" s="153">
        <f>IF(A3830="","",WEEKNUM(A3830,2))</f>
        <v/>
      </c>
      <c r="G3830" s="153">
        <f>IF(A3830="","",WEEKDAY(A3830,2))</f>
        <v/>
      </c>
      <c r="H3830" s="153">
        <f>IF(A3830="","",CHOOSE(WEEKDAY(A3830,2),"Pazartesi","Salı","Çarşamba","Perşembe","Cuma","Cumartesi","Pazar"))</f>
        <v/>
      </c>
    </row>
    <row r="3831" ht="10.5" customHeight="1" s="113">
      <c r="A3831" s="152" t="n">
        <v>45834</v>
      </c>
      <c r="B3831" s="153">
        <f>IF(A3831="","",YEAR(A3831))</f>
        <v/>
      </c>
      <c r="C3831" s="153">
        <f>IF(A3831="","",MONTH(A3831))</f>
        <v/>
      </c>
      <c r="D3831" s="153">
        <f>IF(A3831="","",CHOOSE(MONTH(A3831),"Ocak","Şubat","Mart","Nisan","Mayıs","Haziran","Temmuz","Ağustos","Eylül","Ekim","Kasım","Aralık"))</f>
        <v/>
      </c>
      <c r="E3831" s="153">
        <f>IF(A3831="","",ROUNDUP(MONTH(A3831)/3,0))</f>
        <v/>
      </c>
      <c r="F3831" s="153">
        <f>IF(A3831="","",WEEKNUM(A3831,2))</f>
        <v/>
      </c>
      <c r="G3831" s="153">
        <f>IF(A3831="","",WEEKDAY(A3831,2))</f>
        <v/>
      </c>
      <c r="H3831" s="153">
        <f>IF(A3831="","",CHOOSE(WEEKDAY(A3831,2),"Pazartesi","Salı","Çarşamba","Perşembe","Cuma","Cumartesi","Pazar"))</f>
        <v/>
      </c>
    </row>
    <row r="3832" ht="10.5" customHeight="1" s="113">
      <c r="A3832" s="152" t="n">
        <v>45835</v>
      </c>
      <c r="B3832" s="153">
        <f>IF(A3832="","",YEAR(A3832))</f>
        <v/>
      </c>
      <c r="C3832" s="153">
        <f>IF(A3832="","",MONTH(A3832))</f>
        <v/>
      </c>
      <c r="D3832" s="153">
        <f>IF(A3832="","",CHOOSE(MONTH(A3832),"Ocak","Şubat","Mart","Nisan","Mayıs","Haziran","Temmuz","Ağustos","Eylül","Ekim","Kasım","Aralık"))</f>
        <v/>
      </c>
      <c r="E3832" s="153">
        <f>IF(A3832="","",ROUNDUP(MONTH(A3832)/3,0))</f>
        <v/>
      </c>
      <c r="F3832" s="153">
        <f>IF(A3832="","",WEEKNUM(A3832,2))</f>
        <v/>
      </c>
      <c r="G3832" s="153">
        <f>IF(A3832="","",WEEKDAY(A3832,2))</f>
        <v/>
      </c>
      <c r="H3832" s="153">
        <f>IF(A3832="","",CHOOSE(WEEKDAY(A3832,2),"Pazartesi","Salı","Çarşamba","Perşembe","Cuma","Cumartesi","Pazar"))</f>
        <v/>
      </c>
    </row>
    <row r="3833" ht="10.5" customHeight="1" s="113">
      <c r="A3833" s="152" t="n">
        <v>45836</v>
      </c>
      <c r="B3833" s="153">
        <f>IF(A3833="","",YEAR(A3833))</f>
        <v/>
      </c>
      <c r="C3833" s="153">
        <f>IF(A3833="","",MONTH(A3833))</f>
        <v/>
      </c>
      <c r="D3833" s="153">
        <f>IF(A3833="","",CHOOSE(MONTH(A3833),"Ocak","Şubat","Mart","Nisan","Mayıs","Haziran","Temmuz","Ağustos","Eylül","Ekim","Kasım","Aralık"))</f>
        <v/>
      </c>
      <c r="E3833" s="153">
        <f>IF(A3833="","",ROUNDUP(MONTH(A3833)/3,0))</f>
        <v/>
      </c>
      <c r="F3833" s="153">
        <f>IF(A3833="","",WEEKNUM(A3833,2))</f>
        <v/>
      </c>
      <c r="G3833" s="153">
        <f>IF(A3833="","",WEEKDAY(A3833,2))</f>
        <v/>
      </c>
      <c r="H3833" s="153">
        <f>IF(A3833="","",CHOOSE(WEEKDAY(A3833,2),"Pazartesi","Salı","Çarşamba","Perşembe","Cuma","Cumartesi","Pazar"))</f>
        <v/>
      </c>
    </row>
    <row r="3834" ht="10.5" customHeight="1" s="113">
      <c r="A3834" s="152" t="n">
        <v>45837</v>
      </c>
      <c r="B3834" s="153">
        <f>IF(A3834="","",YEAR(A3834))</f>
        <v/>
      </c>
      <c r="C3834" s="153">
        <f>IF(A3834="","",MONTH(A3834))</f>
        <v/>
      </c>
      <c r="D3834" s="153">
        <f>IF(A3834="","",CHOOSE(MONTH(A3834),"Ocak","Şubat","Mart","Nisan","Mayıs","Haziran","Temmuz","Ağustos","Eylül","Ekim","Kasım","Aralık"))</f>
        <v/>
      </c>
      <c r="E3834" s="153">
        <f>IF(A3834="","",ROUNDUP(MONTH(A3834)/3,0))</f>
        <v/>
      </c>
      <c r="F3834" s="153">
        <f>IF(A3834="","",WEEKNUM(A3834,2))</f>
        <v/>
      </c>
      <c r="G3834" s="153">
        <f>IF(A3834="","",WEEKDAY(A3834,2))</f>
        <v/>
      </c>
      <c r="H3834" s="153">
        <f>IF(A3834="","",CHOOSE(WEEKDAY(A3834,2),"Pazartesi","Salı","Çarşamba","Perşembe","Cuma","Cumartesi","Pazar"))</f>
        <v/>
      </c>
    </row>
    <row r="3835" ht="10.5" customHeight="1" s="113">
      <c r="A3835" s="152" t="n">
        <v>45838</v>
      </c>
      <c r="B3835" s="153">
        <f>IF(A3835="","",YEAR(A3835))</f>
        <v/>
      </c>
      <c r="C3835" s="153">
        <f>IF(A3835="","",MONTH(A3835))</f>
        <v/>
      </c>
      <c r="D3835" s="153">
        <f>IF(A3835="","",CHOOSE(MONTH(A3835),"Ocak","Şubat","Mart","Nisan","Mayıs","Haziran","Temmuz","Ağustos","Eylül","Ekim","Kasım","Aralık"))</f>
        <v/>
      </c>
      <c r="E3835" s="153">
        <f>IF(A3835="","",ROUNDUP(MONTH(A3835)/3,0))</f>
        <v/>
      </c>
      <c r="F3835" s="153">
        <f>IF(A3835="","",WEEKNUM(A3835,2))</f>
        <v/>
      </c>
      <c r="G3835" s="153">
        <f>IF(A3835="","",WEEKDAY(A3835,2))</f>
        <v/>
      </c>
      <c r="H3835" s="153">
        <f>IF(A3835="","",CHOOSE(WEEKDAY(A3835,2),"Pazartesi","Salı","Çarşamba","Perşembe","Cuma","Cumartesi","Pazar"))</f>
        <v/>
      </c>
    </row>
    <row r="3836" ht="10.5" customHeight="1" s="113">
      <c r="A3836" s="152" t="n">
        <v>45839</v>
      </c>
      <c r="B3836" s="153">
        <f>IF(A3836="","",YEAR(A3836))</f>
        <v/>
      </c>
      <c r="C3836" s="153">
        <f>IF(A3836="","",MONTH(A3836))</f>
        <v/>
      </c>
      <c r="D3836" s="153">
        <f>IF(A3836="","",CHOOSE(MONTH(A3836),"Ocak","Şubat","Mart","Nisan","Mayıs","Haziran","Temmuz","Ağustos","Eylül","Ekim","Kasım","Aralık"))</f>
        <v/>
      </c>
      <c r="E3836" s="153">
        <f>IF(A3836="","",ROUNDUP(MONTH(A3836)/3,0))</f>
        <v/>
      </c>
      <c r="F3836" s="153">
        <f>IF(A3836="","",WEEKNUM(A3836,2))</f>
        <v/>
      </c>
      <c r="G3836" s="153">
        <f>IF(A3836="","",WEEKDAY(A3836,2))</f>
        <v/>
      </c>
      <c r="H3836" s="153">
        <f>IF(A3836="","",CHOOSE(WEEKDAY(A3836,2),"Pazartesi","Salı","Çarşamba","Perşembe","Cuma","Cumartesi","Pazar"))</f>
        <v/>
      </c>
    </row>
    <row r="3837" ht="10.5" customHeight="1" s="113">
      <c r="A3837" s="152" t="n">
        <v>45840</v>
      </c>
      <c r="B3837" s="153">
        <f>IF(A3837="","",YEAR(A3837))</f>
        <v/>
      </c>
      <c r="C3837" s="153">
        <f>IF(A3837="","",MONTH(A3837))</f>
        <v/>
      </c>
      <c r="D3837" s="153">
        <f>IF(A3837="","",CHOOSE(MONTH(A3837),"Ocak","Şubat","Mart","Nisan","Mayıs","Haziran","Temmuz","Ağustos","Eylül","Ekim","Kasım","Aralık"))</f>
        <v/>
      </c>
      <c r="E3837" s="153">
        <f>IF(A3837="","",ROUNDUP(MONTH(A3837)/3,0))</f>
        <v/>
      </c>
      <c r="F3837" s="153">
        <f>IF(A3837="","",WEEKNUM(A3837,2))</f>
        <v/>
      </c>
      <c r="G3837" s="153">
        <f>IF(A3837="","",WEEKDAY(A3837,2))</f>
        <v/>
      </c>
      <c r="H3837" s="153">
        <f>IF(A3837="","",CHOOSE(WEEKDAY(A3837,2),"Pazartesi","Salı","Çarşamba","Perşembe","Cuma","Cumartesi","Pazar"))</f>
        <v/>
      </c>
    </row>
    <row r="3838" ht="10.5" customHeight="1" s="113">
      <c r="A3838" s="152" t="n">
        <v>45841</v>
      </c>
      <c r="B3838" s="153">
        <f>IF(A3838="","",YEAR(A3838))</f>
        <v/>
      </c>
      <c r="C3838" s="153">
        <f>IF(A3838="","",MONTH(A3838))</f>
        <v/>
      </c>
      <c r="D3838" s="153">
        <f>IF(A3838="","",CHOOSE(MONTH(A3838),"Ocak","Şubat","Mart","Nisan","Mayıs","Haziran","Temmuz","Ağustos","Eylül","Ekim","Kasım","Aralık"))</f>
        <v/>
      </c>
      <c r="E3838" s="153">
        <f>IF(A3838="","",ROUNDUP(MONTH(A3838)/3,0))</f>
        <v/>
      </c>
      <c r="F3838" s="153">
        <f>IF(A3838="","",WEEKNUM(A3838,2))</f>
        <v/>
      </c>
      <c r="G3838" s="153">
        <f>IF(A3838="","",WEEKDAY(A3838,2))</f>
        <v/>
      </c>
      <c r="H3838" s="153">
        <f>IF(A3838="","",CHOOSE(WEEKDAY(A3838,2),"Pazartesi","Salı","Çarşamba","Perşembe","Cuma","Cumartesi","Pazar"))</f>
        <v/>
      </c>
    </row>
    <row r="3839" ht="10.5" customHeight="1" s="113">
      <c r="A3839" s="152" t="n">
        <v>45842</v>
      </c>
      <c r="B3839" s="153">
        <f>IF(A3839="","",YEAR(A3839))</f>
        <v/>
      </c>
      <c r="C3839" s="153">
        <f>IF(A3839="","",MONTH(A3839))</f>
        <v/>
      </c>
      <c r="D3839" s="153">
        <f>IF(A3839="","",CHOOSE(MONTH(A3839),"Ocak","Şubat","Mart","Nisan","Mayıs","Haziran","Temmuz","Ağustos","Eylül","Ekim","Kasım","Aralık"))</f>
        <v/>
      </c>
      <c r="E3839" s="153">
        <f>IF(A3839="","",ROUNDUP(MONTH(A3839)/3,0))</f>
        <v/>
      </c>
      <c r="F3839" s="153">
        <f>IF(A3839="","",WEEKNUM(A3839,2))</f>
        <v/>
      </c>
      <c r="G3839" s="153">
        <f>IF(A3839="","",WEEKDAY(A3839,2))</f>
        <v/>
      </c>
      <c r="H3839" s="153">
        <f>IF(A3839="","",CHOOSE(WEEKDAY(A3839,2),"Pazartesi","Salı","Çarşamba","Perşembe","Cuma","Cumartesi","Pazar"))</f>
        <v/>
      </c>
    </row>
    <row r="3840" ht="10.5" customHeight="1" s="113">
      <c r="A3840" s="152" t="n">
        <v>45843</v>
      </c>
      <c r="B3840" s="153">
        <f>IF(A3840="","",YEAR(A3840))</f>
        <v/>
      </c>
      <c r="C3840" s="153">
        <f>IF(A3840="","",MONTH(A3840))</f>
        <v/>
      </c>
      <c r="D3840" s="153">
        <f>IF(A3840="","",CHOOSE(MONTH(A3840),"Ocak","Şubat","Mart","Nisan","Mayıs","Haziran","Temmuz","Ağustos","Eylül","Ekim","Kasım","Aralık"))</f>
        <v/>
      </c>
      <c r="E3840" s="153">
        <f>IF(A3840="","",ROUNDUP(MONTH(A3840)/3,0))</f>
        <v/>
      </c>
      <c r="F3840" s="153">
        <f>IF(A3840="","",WEEKNUM(A3840,2))</f>
        <v/>
      </c>
      <c r="G3840" s="153">
        <f>IF(A3840="","",WEEKDAY(A3840,2))</f>
        <v/>
      </c>
      <c r="H3840" s="153">
        <f>IF(A3840="","",CHOOSE(WEEKDAY(A3840,2),"Pazartesi","Salı","Çarşamba","Perşembe","Cuma","Cumartesi","Pazar"))</f>
        <v/>
      </c>
    </row>
    <row r="3841" ht="10.5" customHeight="1" s="113">
      <c r="A3841" s="152" t="n">
        <v>45844</v>
      </c>
      <c r="B3841" s="153">
        <f>IF(A3841="","",YEAR(A3841))</f>
        <v/>
      </c>
      <c r="C3841" s="153">
        <f>IF(A3841="","",MONTH(A3841))</f>
        <v/>
      </c>
      <c r="D3841" s="153">
        <f>IF(A3841="","",CHOOSE(MONTH(A3841),"Ocak","Şubat","Mart","Nisan","Mayıs","Haziran","Temmuz","Ağustos","Eylül","Ekim","Kasım","Aralık"))</f>
        <v/>
      </c>
      <c r="E3841" s="153">
        <f>IF(A3841="","",ROUNDUP(MONTH(A3841)/3,0))</f>
        <v/>
      </c>
      <c r="F3841" s="153">
        <f>IF(A3841="","",WEEKNUM(A3841,2))</f>
        <v/>
      </c>
      <c r="G3841" s="153">
        <f>IF(A3841="","",WEEKDAY(A3841,2))</f>
        <v/>
      </c>
      <c r="H3841" s="153">
        <f>IF(A3841="","",CHOOSE(WEEKDAY(A3841,2),"Pazartesi","Salı","Çarşamba","Perşembe","Cuma","Cumartesi","Pazar"))</f>
        <v/>
      </c>
    </row>
    <row r="3842" ht="10.5" customHeight="1" s="113">
      <c r="A3842" s="152" t="n">
        <v>45845</v>
      </c>
      <c r="B3842" s="153">
        <f>IF(A3842="","",YEAR(A3842))</f>
        <v/>
      </c>
      <c r="C3842" s="153">
        <f>IF(A3842="","",MONTH(A3842))</f>
        <v/>
      </c>
      <c r="D3842" s="153">
        <f>IF(A3842="","",CHOOSE(MONTH(A3842),"Ocak","Şubat","Mart","Nisan","Mayıs","Haziran","Temmuz","Ağustos","Eylül","Ekim","Kasım","Aralık"))</f>
        <v/>
      </c>
      <c r="E3842" s="153">
        <f>IF(A3842="","",ROUNDUP(MONTH(A3842)/3,0))</f>
        <v/>
      </c>
      <c r="F3842" s="153">
        <f>IF(A3842="","",WEEKNUM(A3842,2))</f>
        <v/>
      </c>
      <c r="G3842" s="153">
        <f>IF(A3842="","",WEEKDAY(A3842,2))</f>
        <v/>
      </c>
      <c r="H3842" s="153">
        <f>IF(A3842="","",CHOOSE(WEEKDAY(A3842,2),"Pazartesi","Salı","Çarşamba","Perşembe","Cuma","Cumartesi","Pazar"))</f>
        <v/>
      </c>
    </row>
    <row r="3843" ht="10.5" customHeight="1" s="113">
      <c r="A3843" s="152" t="n">
        <v>45846</v>
      </c>
      <c r="B3843" s="153">
        <f>IF(A3843="","",YEAR(A3843))</f>
        <v/>
      </c>
      <c r="C3843" s="153">
        <f>IF(A3843="","",MONTH(A3843))</f>
        <v/>
      </c>
      <c r="D3843" s="153">
        <f>IF(A3843="","",CHOOSE(MONTH(A3843),"Ocak","Şubat","Mart","Nisan","Mayıs","Haziran","Temmuz","Ağustos","Eylül","Ekim","Kasım","Aralık"))</f>
        <v/>
      </c>
      <c r="E3843" s="153">
        <f>IF(A3843="","",ROUNDUP(MONTH(A3843)/3,0))</f>
        <v/>
      </c>
      <c r="F3843" s="153">
        <f>IF(A3843="","",WEEKNUM(A3843,2))</f>
        <v/>
      </c>
      <c r="G3843" s="153">
        <f>IF(A3843="","",WEEKDAY(A3843,2))</f>
        <v/>
      </c>
      <c r="H3843" s="153">
        <f>IF(A3843="","",CHOOSE(WEEKDAY(A3843,2),"Pazartesi","Salı","Çarşamba","Perşembe","Cuma","Cumartesi","Pazar"))</f>
        <v/>
      </c>
    </row>
    <row r="3844" ht="10.5" customHeight="1" s="113">
      <c r="A3844" s="152" t="n">
        <v>45847</v>
      </c>
      <c r="B3844" s="153">
        <f>IF(A3844="","",YEAR(A3844))</f>
        <v/>
      </c>
      <c r="C3844" s="153">
        <f>IF(A3844="","",MONTH(A3844))</f>
        <v/>
      </c>
      <c r="D3844" s="153">
        <f>IF(A3844="","",CHOOSE(MONTH(A3844),"Ocak","Şubat","Mart","Nisan","Mayıs","Haziran","Temmuz","Ağustos","Eylül","Ekim","Kasım","Aralık"))</f>
        <v/>
      </c>
      <c r="E3844" s="153">
        <f>IF(A3844="","",ROUNDUP(MONTH(A3844)/3,0))</f>
        <v/>
      </c>
      <c r="F3844" s="153">
        <f>IF(A3844="","",WEEKNUM(A3844,2))</f>
        <v/>
      </c>
      <c r="G3844" s="153">
        <f>IF(A3844="","",WEEKDAY(A3844,2))</f>
        <v/>
      </c>
      <c r="H3844" s="153">
        <f>IF(A3844="","",CHOOSE(WEEKDAY(A3844,2),"Pazartesi","Salı","Çarşamba","Perşembe","Cuma","Cumartesi","Pazar"))</f>
        <v/>
      </c>
    </row>
    <row r="3845" ht="10.5" customHeight="1" s="113">
      <c r="A3845" s="152" t="n">
        <v>45848</v>
      </c>
      <c r="B3845" s="153">
        <f>IF(A3845="","",YEAR(A3845))</f>
        <v/>
      </c>
      <c r="C3845" s="153">
        <f>IF(A3845="","",MONTH(A3845))</f>
        <v/>
      </c>
      <c r="D3845" s="153">
        <f>IF(A3845="","",CHOOSE(MONTH(A3845),"Ocak","Şubat","Mart","Nisan","Mayıs","Haziran","Temmuz","Ağustos","Eylül","Ekim","Kasım","Aralık"))</f>
        <v/>
      </c>
      <c r="E3845" s="153">
        <f>IF(A3845="","",ROUNDUP(MONTH(A3845)/3,0))</f>
        <v/>
      </c>
      <c r="F3845" s="153">
        <f>IF(A3845="","",WEEKNUM(A3845,2))</f>
        <v/>
      </c>
      <c r="G3845" s="153">
        <f>IF(A3845="","",WEEKDAY(A3845,2))</f>
        <v/>
      </c>
      <c r="H3845" s="153">
        <f>IF(A3845="","",CHOOSE(WEEKDAY(A3845,2),"Pazartesi","Salı","Çarşamba","Perşembe","Cuma","Cumartesi","Pazar"))</f>
        <v/>
      </c>
    </row>
    <row r="3846" ht="10.5" customHeight="1" s="113">
      <c r="A3846" s="152" t="n">
        <v>45849</v>
      </c>
      <c r="B3846" s="153">
        <f>IF(A3846="","",YEAR(A3846))</f>
        <v/>
      </c>
      <c r="C3846" s="153">
        <f>IF(A3846="","",MONTH(A3846))</f>
        <v/>
      </c>
      <c r="D3846" s="153">
        <f>IF(A3846="","",CHOOSE(MONTH(A3846),"Ocak","Şubat","Mart","Nisan","Mayıs","Haziran","Temmuz","Ağustos","Eylül","Ekim","Kasım","Aralık"))</f>
        <v/>
      </c>
      <c r="E3846" s="153">
        <f>IF(A3846="","",ROUNDUP(MONTH(A3846)/3,0))</f>
        <v/>
      </c>
      <c r="F3846" s="153">
        <f>IF(A3846="","",WEEKNUM(A3846,2))</f>
        <v/>
      </c>
      <c r="G3846" s="153">
        <f>IF(A3846="","",WEEKDAY(A3846,2))</f>
        <v/>
      </c>
      <c r="H3846" s="153">
        <f>IF(A3846="","",CHOOSE(WEEKDAY(A3846,2),"Pazartesi","Salı","Çarşamba","Perşembe","Cuma","Cumartesi","Pazar"))</f>
        <v/>
      </c>
    </row>
    <row r="3847" ht="10.5" customHeight="1" s="113">
      <c r="A3847" s="152" t="n">
        <v>45850</v>
      </c>
      <c r="B3847" s="153">
        <f>IF(A3847="","",YEAR(A3847))</f>
        <v/>
      </c>
      <c r="C3847" s="153">
        <f>IF(A3847="","",MONTH(A3847))</f>
        <v/>
      </c>
      <c r="D3847" s="153">
        <f>IF(A3847="","",CHOOSE(MONTH(A3847),"Ocak","Şubat","Mart","Nisan","Mayıs","Haziran","Temmuz","Ağustos","Eylül","Ekim","Kasım","Aralık"))</f>
        <v/>
      </c>
      <c r="E3847" s="153">
        <f>IF(A3847="","",ROUNDUP(MONTH(A3847)/3,0))</f>
        <v/>
      </c>
      <c r="F3847" s="153">
        <f>IF(A3847="","",WEEKNUM(A3847,2))</f>
        <v/>
      </c>
      <c r="G3847" s="153">
        <f>IF(A3847="","",WEEKDAY(A3847,2))</f>
        <v/>
      </c>
      <c r="H3847" s="153">
        <f>IF(A3847="","",CHOOSE(WEEKDAY(A3847,2),"Pazartesi","Salı","Çarşamba","Perşembe","Cuma","Cumartesi","Pazar"))</f>
        <v/>
      </c>
    </row>
    <row r="3848" ht="10.5" customHeight="1" s="113">
      <c r="A3848" s="152" t="n">
        <v>45851</v>
      </c>
      <c r="B3848" s="153">
        <f>IF(A3848="","",YEAR(A3848))</f>
        <v/>
      </c>
      <c r="C3848" s="153">
        <f>IF(A3848="","",MONTH(A3848))</f>
        <v/>
      </c>
      <c r="D3848" s="153">
        <f>IF(A3848="","",CHOOSE(MONTH(A3848),"Ocak","Şubat","Mart","Nisan","Mayıs","Haziran","Temmuz","Ağustos","Eylül","Ekim","Kasım","Aralık"))</f>
        <v/>
      </c>
      <c r="E3848" s="153">
        <f>IF(A3848="","",ROUNDUP(MONTH(A3848)/3,0))</f>
        <v/>
      </c>
      <c r="F3848" s="153">
        <f>IF(A3848="","",WEEKNUM(A3848,2))</f>
        <v/>
      </c>
      <c r="G3848" s="153">
        <f>IF(A3848="","",WEEKDAY(A3848,2))</f>
        <v/>
      </c>
      <c r="H3848" s="153">
        <f>IF(A3848="","",CHOOSE(WEEKDAY(A3848,2),"Pazartesi","Salı","Çarşamba","Perşembe","Cuma","Cumartesi","Pazar"))</f>
        <v/>
      </c>
    </row>
    <row r="3849" ht="10.5" customHeight="1" s="113">
      <c r="A3849" s="152" t="n">
        <v>45852</v>
      </c>
      <c r="B3849" s="153">
        <f>IF(A3849="","",YEAR(A3849))</f>
        <v/>
      </c>
      <c r="C3849" s="153">
        <f>IF(A3849="","",MONTH(A3849))</f>
        <v/>
      </c>
      <c r="D3849" s="153">
        <f>IF(A3849="","",CHOOSE(MONTH(A3849),"Ocak","Şubat","Mart","Nisan","Mayıs","Haziran","Temmuz","Ağustos","Eylül","Ekim","Kasım","Aralık"))</f>
        <v/>
      </c>
      <c r="E3849" s="153">
        <f>IF(A3849="","",ROUNDUP(MONTH(A3849)/3,0))</f>
        <v/>
      </c>
      <c r="F3849" s="153">
        <f>IF(A3849="","",WEEKNUM(A3849,2))</f>
        <v/>
      </c>
      <c r="G3849" s="153">
        <f>IF(A3849="","",WEEKDAY(A3849,2))</f>
        <v/>
      </c>
      <c r="H3849" s="153">
        <f>IF(A3849="","",CHOOSE(WEEKDAY(A3849,2),"Pazartesi","Salı","Çarşamba","Perşembe","Cuma","Cumartesi","Pazar"))</f>
        <v/>
      </c>
    </row>
    <row r="3850" ht="10.5" customHeight="1" s="113">
      <c r="A3850" s="152" t="n">
        <v>45853</v>
      </c>
      <c r="B3850" s="153">
        <f>IF(A3850="","",YEAR(A3850))</f>
        <v/>
      </c>
      <c r="C3850" s="153">
        <f>IF(A3850="","",MONTH(A3850))</f>
        <v/>
      </c>
      <c r="D3850" s="153">
        <f>IF(A3850="","",CHOOSE(MONTH(A3850),"Ocak","Şubat","Mart","Nisan","Mayıs","Haziran","Temmuz","Ağustos","Eylül","Ekim","Kasım","Aralık"))</f>
        <v/>
      </c>
      <c r="E3850" s="153">
        <f>IF(A3850="","",ROUNDUP(MONTH(A3850)/3,0))</f>
        <v/>
      </c>
      <c r="F3850" s="153">
        <f>IF(A3850="","",WEEKNUM(A3850,2))</f>
        <v/>
      </c>
      <c r="G3850" s="153">
        <f>IF(A3850="","",WEEKDAY(A3850,2))</f>
        <v/>
      </c>
      <c r="H3850" s="153">
        <f>IF(A3850="","",CHOOSE(WEEKDAY(A3850,2),"Pazartesi","Salı","Çarşamba","Perşembe","Cuma","Cumartesi","Pazar"))</f>
        <v/>
      </c>
    </row>
    <row r="3851" ht="10.5" customHeight="1" s="113">
      <c r="A3851" s="152" t="n">
        <v>45854</v>
      </c>
      <c r="B3851" s="153">
        <f>IF(A3851="","",YEAR(A3851))</f>
        <v/>
      </c>
      <c r="C3851" s="153">
        <f>IF(A3851="","",MONTH(A3851))</f>
        <v/>
      </c>
      <c r="D3851" s="153">
        <f>IF(A3851="","",CHOOSE(MONTH(A3851),"Ocak","Şubat","Mart","Nisan","Mayıs","Haziran","Temmuz","Ağustos","Eylül","Ekim","Kasım","Aralık"))</f>
        <v/>
      </c>
      <c r="E3851" s="153">
        <f>IF(A3851="","",ROUNDUP(MONTH(A3851)/3,0))</f>
        <v/>
      </c>
      <c r="F3851" s="153">
        <f>IF(A3851="","",WEEKNUM(A3851,2))</f>
        <v/>
      </c>
      <c r="G3851" s="153">
        <f>IF(A3851="","",WEEKDAY(A3851,2))</f>
        <v/>
      </c>
      <c r="H3851" s="153">
        <f>IF(A3851="","",CHOOSE(WEEKDAY(A3851,2),"Pazartesi","Salı","Çarşamba","Perşembe","Cuma","Cumartesi","Pazar"))</f>
        <v/>
      </c>
    </row>
    <row r="3852" ht="10.5" customHeight="1" s="113">
      <c r="A3852" s="152" t="n">
        <v>45855</v>
      </c>
      <c r="B3852" s="153">
        <f>IF(A3852="","",YEAR(A3852))</f>
        <v/>
      </c>
      <c r="C3852" s="153">
        <f>IF(A3852="","",MONTH(A3852))</f>
        <v/>
      </c>
      <c r="D3852" s="153">
        <f>IF(A3852="","",CHOOSE(MONTH(A3852),"Ocak","Şubat","Mart","Nisan","Mayıs","Haziran","Temmuz","Ağustos","Eylül","Ekim","Kasım","Aralık"))</f>
        <v/>
      </c>
      <c r="E3852" s="153">
        <f>IF(A3852="","",ROUNDUP(MONTH(A3852)/3,0))</f>
        <v/>
      </c>
      <c r="F3852" s="153">
        <f>IF(A3852="","",WEEKNUM(A3852,2))</f>
        <v/>
      </c>
      <c r="G3852" s="153">
        <f>IF(A3852="","",WEEKDAY(A3852,2))</f>
        <v/>
      </c>
      <c r="H3852" s="153">
        <f>IF(A3852="","",CHOOSE(WEEKDAY(A3852,2),"Pazartesi","Salı","Çarşamba","Perşembe","Cuma","Cumartesi","Pazar"))</f>
        <v/>
      </c>
    </row>
    <row r="3853" ht="10.5" customHeight="1" s="113">
      <c r="A3853" s="152" t="n">
        <v>45856</v>
      </c>
      <c r="B3853" s="153">
        <f>IF(A3853="","",YEAR(A3853))</f>
        <v/>
      </c>
      <c r="C3853" s="153">
        <f>IF(A3853="","",MONTH(A3853))</f>
        <v/>
      </c>
      <c r="D3853" s="153">
        <f>IF(A3853="","",CHOOSE(MONTH(A3853),"Ocak","Şubat","Mart","Nisan","Mayıs","Haziran","Temmuz","Ağustos","Eylül","Ekim","Kasım","Aralık"))</f>
        <v/>
      </c>
      <c r="E3853" s="153">
        <f>IF(A3853="","",ROUNDUP(MONTH(A3853)/3,0))</f>
        <v/>
      </c>
      <c r="F3853" s="153">
        <f>IF(A3853="","",WEEKNUM(A3853,2))</f>
        <v/>
      </c>
      <c r="G3853" s="153">
        <f>IF(A3853="","",WEEKDAY(A3853,2))</f>
        <v/>
      </c>
      <c r="H3853" s="153">
        <f>IF(A3853="","",CHOOSE(WEEKDAY(A3853,2),"Pazartesi","Salı","Çarşamba","Perşembe","Cuma","Cumartesi","Pazar"))</f>
        <v/>
      </c>
    </row>
    <row r="3854" ht="10.5" customHeight="1" s="113">
      <c r="A3854" s="152" t="n">
        <v>45857</v>
      </c>
      <c r="B3854" s="153">
        <f>IF(A3854="","",YEAR(A3854))</f>
        <v/>
      </c>
      <c r="C3854" s="153">
        <f>IF(A3854="","",MONTH(A3854))</f>
        <v/>
      </c>
      <c r="D3854" s="153">
        <f>IF(A3854="","",CHOOSE(MONTH(A3854),"Ocak","Şubat","Mart","Nisan","Mayıs","Haziran","Temmuz","Ağustos","Eylül","Ekim","Kasım","Aralık"))</f>
        <v/>
      </c>
      <c r="E3854" s="153">
        <f>IF(A3854="","",ROUNDUP(MONTH(A3854)/3,0))</f>
        <v/>
      </c>
      <c r="F3854" s="153">
        <f>IF(A3854="","",WEEKNUM(A3854,2))</f>
        <v/>
      </c>
      <c r="G3854" s="153">
        <f>IF(A3854="","",WEEKDAY(A3854,2))</f>
        <v/>
      </c>
      <c r="H3854" s="153">
        <f>IF(A3854="","",CHOOSE(WEEKDAY(A3854,2),"Pazartesi","Salı","Çarşamba","Perşembe","Cuma","Cumartesi","Pazar"))</f>
        <v/>
      </c>
    </row>
    <row r="3855" ht="10.5" customHeight="1" s="113">
      <c r="A3855" s="152" t="n">
        <v>45858</v>
      </c>
      <c r="B3855" s="153">
        <f>IF(A3855="","",YEAR(A3855))</f>
        <v/>
      </c>
      <c r="C3855" s="153">
        <f>IF(A3855="","",MONTH(A3855))</f>
        <v/>
      </c>
      <c r="D3855" s="153">
        <f>IF(A3855="","",CHOOSE(MONTH(A3855),"Ocak","Şubat","Mart","Nisan","Mayıs","Haziran","Temmuz","Ağustos","Eylül","Ekim","Kasım","Aralık"))</f>
        <v/>
      </c>
      <c r="E3855" s="153">
        <f>IF(A3855="","",ROUNDUP(MONTH(A3855)/3,0))</f>
        <v/>
      </c>
      <c r="F3855" s="153">
        <f>IF(A3855="","",WEEKNUM(A3855,2))</f>
        <v/>
      </c>
      <c r="G3855" s="153">
        <f>IF(A3855="","",WEEKDAY(A3855,2))</f>
        <v/>
      </c>
      <c r="H3855" s="153">
        <f>IF(A3855="","",CHOOSE(WEEKDAY(A3855,2),"Pazartesi","Salı","Çarşamba","Perşembe","Cuma","Cumartesi","Pazar"))</f>
        <v/>
      </c>
    </row>
    <row r="3856" ht="10.5" customHeight="1" s="113">
      <c r="A3856" s="152" t="n">
        <v>45859</v>
      </c>
      <c r="B3856" s="153">
        <f>IF(A3856="","",YEAR(A3856))</f>
        <v/>
      </c>
      <c r="C3856" s="153">
        <f>IF(A3856="","",MONTH(A3856))</f>
        <v/>
      </c>
      <c r="D3856" s="153">
        <f>IF(A3856="","",CHOOSE(MONTH(A3856),"Ocak","Şubat","Mart","Nisan","Mayıs","Haziran","Temmuz","Ağustos","Eylül","Ekim","Kasım","Aralık"))</f>
        <v/>
      </c>
      <c r="E3856" s="153">
        <f>IF(A3856="","",ROUNDUP(MONTH(A3856)/3,0))</f>
        <v/>
      </c>
      <c r="F3856" s="153">
        <f>IF(A3856="","",WEEKNUM(A3856,2))</f>
        <v/>
      </c>
      <c r="G3856" s="153">
        <f>IF(A3856="","",WEEKDAY(A3856,2))</f>
        <v/>
      </c>
      <c r="H3856" s="153">
        <f>IF(A3856="","",CHOOSE(WEEKDAY(A3856,2),"Pazartesi","Salı","Çarşamba","Perşembe","Cuma","Cumartesi","Pazar"))</f>
        <v/>
      </c>
    </row>
    <row r="3857" ht="10.5" customHeight="1" s="113">
      <c r="A3857" s="152" t="n">
        <v>45860</v>
      </c>
      <c r="B3857" s="153">
        <f>IF(A3857="","",YEAR(A3857))</f>
        <v/>
      </c>
      <c r="C3857" s="153">
        <f>IF(A3857="","",MONTH(A3857))</f>
        <v/>
      </c>
      <c r="D3857" s="153">
        <f>IF(A3857="","",CHOOSE(MONTH(A3857),"Ocak","Şubat","Mart","Nisan","Mayıs","Haziran","Temmuz","Ağustos","Eylül","Ekim","Kasım","Aralık"))</f>
        <v/>
      </c>
      <c r="E3857" s="153">
        <f>IF(A3857="","",ROUNDUP(MONTH(A3857)/3,0))</f>
        <v/>
      </c>
      <c r="F3857" s="153">
        <f>IF(A3857="","",WEEKNUM(A3857,2))</f>
        <v/>
      </c>
      <c r="G3857" s="153">
        <f>IF(A3857="","",WEEKDAY(A3857,2))</f>
        <v/>
      </c>
      <c r="H3857" s="153">
        <f>IF(A3857="","",CHOOSE(WEEKDAY(A3857,2),"Pazartesi","Salı","Çarşamba","Perşembe","Cuma","Cumartesi","Pazar"))</f>
        <v/>
      </c>
    </row>
    <row r="3858" ht="10.5" customHeight="1" s="113">
      <c r="A3858" s="152" t="n">
        <v>45861</v>
      </c>
      <c r="B3858" s="153">
        <f>IF(A3858="","",YEAR(A3858))</f>
        <v/>
      </c>
      <c r="C3858" s="153">
        <f>IF(A3858="","",MONTH(A3858))</f>
        <v/>
      </c>
      <c r="D3858" s="153">
        <f>IF(A3858="","",CHOOSE(MONTH(A3858),"Ocak","Şubat","Mart","Nisan","Mayıs","Haziran","Temmuz","Ağustos","Eylül","Ekim","Kasım","Aralık"))</f>
        <v/>
      </c>
      <c r="E3858" s="153">
        <f>IF(A3858="","",ROUNDUP(MONTH(A3858)/3,0))</f>
        <v/>
      </c>
      <c r="F3858" s="153">
        <f>IF(A3858="","",WEEKNUM(A3858,2))</f>
        <v/>
      </c>
      <c r="G3858" s="153">
        <f>IF(A3858="","",WEEKDAY(A3858,2))</f>
        <v/>
      </c>
      <c r="H3858" s="153">
        <f>IF(A3858="","",CHOOSE(WEEKDAY(A3858,2),"Pazartesi","Salı","Çarşamba","Perşembe","Cuma","Cumartesi","Pazar"))</f>
        <v/>
      </c>
    </row>
    <row r="3859" ht="10.5" customHeight="1" s="113">
      <c r="A3859" s="152" t="n">
        <v>45862</v>
      </c>
      <c r="B3859" s="153">
        <f>IF(A3859="","",YEAR(A3859))</f>
        <v/>
      </c>
      <c r="C3859" s="153">
        <f>IF(A3859="","",MONTH(A3859))</f>
        <v/>
      </c>
      <c r="D3859" s="153">
        <f>IF(A3859="","",CHOOSE(MONTH(A3859),"Ocak","Şubat","Mart","Nisan","Mayıs","Haziran","Temmuz","Ağustos","Eylül","Ekim","Kasım","Aralık"))</f>
        <v/>
      </c>
      <c r="E3859" s="153">
        <f>IF(A3859="","",ROUNDUP(MONTH(A3859)/3,0))</f>
        <v/>
      </c>
      <c r="F3859" s="153">
        <f>IF(A3859="","",WEEKNUM(A3859,2))</f>
        <v/>
      </c>
      <c r="G3859" s="153">
        <f>IF(A3859="","",WEEKDAY(A3859,2))</f>
        <v/>
      </c>
      <c r="H3859" s="153">
        <f>IF(A3859="","",CHOOSE(WEEKDAY(A3859,2),"Pazartesi","Salı","Çarşamba","Perşembe","Cuma","Cumartesi","Pazar"))</f>
        <v/>
      </c>
    </row>
    <row r="3860" ht="10.5" customHeight="1" s="113">
      <c r="A3860" s="152" t="n">
        <v>45863</v>
      </c>
      <c r="B3860" s="153">
        <f>IF(A3860="","",YEAR(A3860))</f>
        <v/>
      </c>
      <c r="C3860" s="153">
        <f>IF(A3860="","",MONTH(A3860))</f>
        <v/>
      </c>
      <c r="D3860" s="153">
        <f>IF(A3860="","",CHOOSE(MONTH(A3860),"Ocak","Şubat","Mart","Nisan","Mayıs","Haziran","Temmuz","Ağustos","Eylül","Ekim","Kasım","Aralık"))</f>
        <v/>
      </c>
      <c r="E3860" s="153">
        <f>IF(A3860="","",ROUNDUP(MONTH(A3860)/3,0))</f>
        <v/>
      </c>
      <c r="F3860" s="153">
        <f>IF(A3860="","",WEEKNUM(A3860,2))</f>
        <v/>
      </c>
      <c r="G3860" s="153">
        <f>IF(A3860="","",WEEKDAY(A3860,2))</f>
        <v/>
      </c>
      <c r="H3860" s="153">
        <f>IF(A3860="","",CHOOSE(WEEKDAY(A3860,2),"Pazartesi","Salı","Çarşamba","Perşembe","Cuma","Cumartesi","Pazar"))</f>
        <v/>
      </c>
    </row>
    <row r="3861" ht="10.5" customHeight="1" s="113">
      <c r="A3861" s="152" t="n">
        <v>45864</v>
      </c>
      <c r="B3861" s="153">
        <f>IF(A3861="","",YEAR(A3861))</f>
        <v/>
      </c>
      <c r="C3861" s="153">
        <f>IF(A3861="","",MONTH(A3861))</f>
        <v/>
      </c>
      <c r="D3861" s="153">
        <f>IF(A3861="","",CHOOSE(MONTH(A3861),"Ocak","Şubat","Mart","Nisan","Mayıs","Haziran","Temmuz","Ağustos","Eylül","Ekim","Kasım","Aralık"))</f>
        <v/>
      </c>
      <c r="E3861" s="153">
        <f>IF(A3861="","",ROUNDUP(MONTH(A3861)/3,0))</f>
        <v/>
      </c>
      <c r="F3861" s="153">
        <f>IF(A3861="","",WEEKNUM(A3861,2))</f>
        <v/>
      </c>
      <c r="G3861" s="153">
        <f>IF(A3861="","",WEEKDAY(A3861,2))</f>
        <v/>
      </c>
      <c r="H3861" s="153">
        <f>IF(A3861="","",CHOOSE(WEEKDAY(A3861,2),"Pazartesi","Salı","Çarşamba","Perşembe","Cuma","Cumartesi","Pazar"))</f>
        <v/>
      </c>
    </row>
    <row r="3862" ht="10.5" customHeight="1" s="113">
      <c r="A3862" s="152" t="n">
        <v>45865</v>
      </c>
      <c r="B3862" s="153">
        <f>IF(A3862="","",YEAR(A3862))</f>
        <v/>
      </c>
      <c r="C3862" s="153">
        <f>IF(A3862="","",MONTH(A3862))</f>
        <v/>
      </c>
      <c r="D3862" s="153">
        <f>IF(A3862="","",CHOOSE(MONTH(A3862),"Ocak","Şubat","Mart","Nisan","Mayıs","Haziran","Temmuz","Ağustos","Eylül","Ekim","Kasım","Aralık"))</f>
        <v/>
      </c>
      <c r="E3862" s="153">
        <f>IF(A3862="","",ROUNDUP(MONTH(A3862)/3,0))</f>
        <v/>
      </c>
      <c r="F3862" s="153">
        <f>IF(A3862="","",WEEKNUM(A3862,2))</f>
        <v/>
      </c>
      <c r="G3862" s="153">
        <f>IF(A3862="","",WEEKDAY(A3862,2))</f>
        <v/>
      </c>
      <c r="H3862" s="153">
        <f>IF(A3862="","",CHOOSE(WEEKDAY(A3862,2),"Pazartesi","Salı","Çarşamba","Perşembe","Cuma","Cumartesi","Pazar"))</f>
        <v/>
      </c>
    </row>
    <row r="3863" ht="10.5" customHeight="1" s="113">
      <c r="A3863" s="152" t="n">
        <v>45866</v>
      </c>
      <c r="B3863" s="153">
        <f>IF(A3863="","",YEAR(A3863))</f>
        <v/>
      </c>
      <c r="C3863" s="153">
        <f>IF(A3863="","",MONTH(A3863))</f>
        <v/>
      </c>
      <c r="D3863" s="153">
        <f>IF(A3863="","",CHOOSE(MONTH(A3863),"Ocak","Şubat","Mart","Nisan","Mayıs","Haziran","Temmuz","Ağustos","Eylül","Ekim","Kasım","Aralık"))</f>
        <v/>
      </c>
      <c r="E3863" s="153">
        <f>IF(A3863="","",ROUNDUP(MONTH(A3863)/3,0))</f>
        <v/>
      </c>
      <c r="F3863" s="153">
        <f>IF(A3863="","",WEEKNUM(A3863,2))</f>
        <v/>
      </c>
      <c r="G3863" s="153">
        <f>IF(A3863="","",WEEKDAY(A3863,2))</f>
        <v/>
      </c>
      <c r="H3863" s="153">
        <f>IF(A3863="","",CHOOSE(WEEKDAY(A3863,2),"Pazartesi","Salı","Çarşamba","Perşembe","Cuma","Cumartesi","Pazar"))</f>
        <v/>
      </c>
    </row>
    <row r="3864" ht="10.5" customHeight="1" s="113">
      <c r="A3864" s="152" t="n">
        <v>45867</v>
      </c>
      <c r="B3864" s="153">
        <f>IF(A3864="","",YEAR(A3864))</f>
        <v/>
      </c>
      <c r="C3864" s="153">
        <f>IF(A3864="","",MONTH(A3864))</f>
        <v/>
      </c>
      <c r="D3864" s="153">
        <f>IF(A3864="","",CHOOSE(MONTH(A3864),"Ocak","Şubat","Mart","Nisan","Mayıs","Haziran","Temmuz","Ağustos","Eylül","Ekim","Kasım","Aralık"))</f>
        <v/>
      </c>
      <c r="E3864" s="153">
        <f>IF(A3864="","",ROUNDUP(MONTH(A3864)/3,0))</f>
        <v/>
      </c>
      <c r="F3864" s="153">
        <f>IF(A3864="","",WEEKNUM(A3864,2))</f>
        <v/>
      </c>
      <c r="G3864" s="153">
        <f>IF(A3864="","",WEEKDAY(A3864,2))</f>
        <v/>
      </c>
      <c r="H3864" s="153">
        <f>IF(A3864="","",CHOOSE(WEEKDAY(A3864,2),"Pazartesi","Salı","Çarşamba","Perşembe","Cuma","Cumartesi","Pazar"))</f>
        <v/>
      </c>
    </row>
    <row r="3865" ht="10.5" customHeight="1" s="113">
      <c r="A3865" s="152" t="n">
        <v>45868</v>
      </c>
      <c r="B3865" s="153">
        <f>IF(A3865="","",YEAR(A3865))</f>
        <v/>
      </c>
      <c r="C3865" s="153">
        <f>IF(A3865="","",MONTH(A3865))</f>
        <v/>
      </c>
      <c r="D3865" s="153">
        <f>IF(A3865="","",CHOOSE(MONTH(A3865),"Ocak","Şubat","Mart","Nisan","Mayıs","Haziran","Temmuz","Ağustos","Eylül","Ekim","Kasım","Aralık"))</f>
        <v/>
      </c>
      <c r="E3865" s="153">
        <f>IF(A3865="","",ROUNDUP(MONTH(A3865)/3,0))</f>
        <v/>
      </c>
      <c r="F3865" s="153">
        <f>IF(A3865="","",WEEKNUM(A3865,2))</f>
        <v/>
      </c>
      <c r="G3865" s="153">
        <f>IF(A3865="","",WEEKDAY(A3865,2))</f>
        <v/>
      </c>
      <c r="H3865" s="153">
        <f>IF(A3865="","",CHOOSE(WEEKDAY(A3865,2),"Pazartesi","Salı","Çarşamba","Perşembe","Cuma","Cumartesi","Pazar"))</f>
        <v/>
      </c>
    </row>
    <row r="3866" ht="10.5" customHeight="1" s="113">
      <c r="A3866" s="152" t="n">
        <v>45869</v>
      </c>
      <c r="B3866" s="153">
        <f>IF(A3866="","",YEAR(A3866))</f>
        <v/>
      </c>
      <c r="C3866" s="153">
        <f>IF(A3866="","",MONTH(A3866))</f>
        <v/>
      </c>
      <c r="D3866" s="153">
        <f>IF(A3866="","",CHOOSE(MONTH(A3866),"Ocak","Şubat","Mart","Nisan","Mayıs","Haziran","Temmuz","Ağustos","Eylül","Ekim","Kasım","Aralık"))</f>
        <v/>
      </c>
      <c r="E3866" s="153">
        <f>IF(A3866="","",ROUNDUP(MONTH(A3866)/3,0))</f>
        <v/>
      </c>
      <c r="F3866" s="153">
        <f>IF(A3866="","",WEEKNUM(A3866,2))</f>
        <v/>
      </c>
      <c r="G3866" s="153">
        <f>IF(A3866="","",WEEKDAY(A3866,2))</f>
        <v/>
      </c>
      <c r="H3866" s="153">
        <f>IF(A3866="","",CHOOSE(WEEKDAY(A3866,2),"Pazartesi","Salı","Çarşamba","Perşembe","Cuma","Cumartesi","Pazar"))</f>
        <v/>
      </c>
    </row>
    <row r="3867" ht="10.5" customHeight="1" s="113">
      <c r="A3867" s="152" t="n">
        <v>45870</v>
      </c>
      <c r="B3867" s="153">
        <f>IF(A3867="","",YEAR(A3867))</f>
        <v/>
      </c>
      <c r="C3867" s="153">
        <f>IF(A3867="","",MONTH(A3867))</f>
        <v/>
      </c>
      <c r="D3867" s="153">
        <f>IF(A3867="","",CHOOSE(MONTH(A3867),"Ocak","Şubat","Mart","Nisan","Mayıs","Haziran","Temmuz","Ağustos","Eylül","Ekim","Kasım","Aralık"))</f>
        <v/>
      </c>
      <c r="E3867" s="153">
        <f>IF(A3867="","",ROUNDUP(MONTH(A3867)/3,0))</f>
        <v/>
      </c>
      <c r="F3867" s="153">
        <f>IF(A3867="","",WEEKNUM(A3867,2))</f>
        <v/>
      </c>
      <c r="G3867" s="153">
        <f>IF(A3867="","",WEEKDAY(A3867,2))</f>
        <v/>
      </c>
      <c r="H3867" s="153">
        <f>IF(A3867="","",CHOOSE(WEEKDAY(A3867,2),"Pazartesi","Salı","Çarşamba","Perşembe","Cuma","Cumartesi","Pazar"))</f>
        <v/>
      </c>
    </row>
    <row r="3868" ht="10.5" customHeight="1" s="113">
      <c r="A3868" s="152" t="n">
        <v>45871</v>
      </c>
      <c r="B3868" s="153">
        <f>IF(A3868="","",YEAR(A3868))</f>
        <v/>
      </c>
      <c r="C3868" s="153">
        <f>IF(A3868="","",MONTH(A3868))</f>
        <v/>
      </c>
      <c r="D3868" s="153">
        <f>IF(A3868="","",CHOOSE(MONTH(A3868),"Ocak","Şubat","Mart","Nisan","Mayıs","Haziran","Temmuz","Ağustos","Eylül","Ekim","Kasım","Aralık"))</f>
        <v/>
      </c>
      <c r="E3868" s="153">
        <f>IF(A3868="","",ROUNDUP(MONTH(A3868)/3,0))</f>
        <v/>
      </c>
      <c r="F3868" s="153">
        <f>IF(A3868="","",WEEKNUM(A3868,2))</f>
        <v/>
      </c>
      <c r="G3868" s="153">
        <f>IF(A3868="","",WEEKDAY(A3868,2))</f>
        <v/>
      </c>
      <c r="H3868" s="153">
        <f>IF(A3868="","",CHOOSE(WEEKDAY(A3868,2),"Pazartesi","Salı","Çarşamba","Perşembe","Cuma","Cumartesi","Pazar"))</f>
        <v/>
      </c>
    </row>
    <row r="3869" ht="10.5" customHeight="1" s="113">
      <c r="A3869" s="152" t="n">
        <v>45872</v>
      </c>
      <c r="B3869" s="153">
        <f>IF(A3869="","",YEAR(A3869))</f>
        <v/>
      </c>
      <c r="C3869" s="153">
        <f>IF(A3869="","",MONTH(A3869))</f>
        <v/>
      </c>
      <c r="D3869" s="153">
        <f>IF(A3869="","",CHOOSE(MONTH(A3869),"Ocak","Şubat","Mart","Nisan","Mayıs","Haziran","Temmuz","Ağustos","Eylül","Ekim","Kasım","Aralık"))</f>
        <v/>
      </c>
      <c r="E3869" s="153">
        <f>IF(A3869="","",ROUNDUP(MONTH(A3869)/3,0))</f>
        <v/>
      </c>
      <c r="F3869" s="153">
        <f>IF(A3869="","",WEEKNUM(A3869,2))</f>
        <v/>
      </c>
      <c r="G3869" s="153">
        <f>IF(A3869="","",WEEKDAY(A3869,2))</f>
        <v/>
      </c>
      <c r="H3869" s="153">
        <f>IF(A3869="","",CHOOSE(WEEKDAY(A3869,2),"Pazartesi","Salı","Çarşamba","Perşembe","Cuma","Cumartesi","Pazar"))</f>
        <v/>
      </c>
    </row>
    <row r="3870" ht="10.5" customHeight="1" s="113">
      <c r="A3870" s="152" t="n">
        <v>45873</v>
      </c>
      <c r="B3870" s="153">
        <f>IF(A3870="","",YEAR(A3870))</f>
        <v/>
      </c>
      <c r="C3870" s="153">
        <f>IF(A3870="","",MONTH(A3870))</f>
        <v/>
      </c>
      <c r="D3870" s="153">
        <f>IF(A3870="","",CHOOSE(MONTH(A3870),"Ocak","Şubat","Mart","Nisan","Mayıs","Haziran","Temmuz","Ağustos","Eylül","Ekim","Kasım","Aralık"))</f>
        <v/>
      </c>
      <c r="E3870" s="153">
        <f>IF(A3870="","",ROUNDUP(MONTH(A3870)/3,0))</f>
        <v/>
      </c>
      <c r="F3870" s="153">
        <f>IF(A3870="","",WEEKNUM(A3870,2))</f>
        <v/>
      </c>
      <c r="G3870" s="153">
        <f>IF(A3870="","",WEEKDAY(A3870,2))</f>
        <v/>
      </c>
      <c r="H3870" s="153">
        <f>IF(A3870="","",CHOOSE(WEEKDAY(A3870,2),"Pazartesi","Salı","Çarşamba","Perşembe","Cuma","Cumartesi","Pazar"))</f>
        <v/>
      </c>
    </row>
    <row r="3871" ht="10.5" customHeight="1" s="113">
      <c r="A3871" s="152" t="n">
        <v>45874</v>
      </c>
      <c r="B3871" s="153">
        <f>IF(A3871="","",YEAR(A3871))</f>
        <v/>
      </c>
      <c r="C3871" s="153">
        <f>IF(A3871="","",MONTH(A3871))</f>
        <v/>
      </c>
      <c r="D3871" s="153">
        <f>IF(A3871="","",CHOOSE(MONTH(A3871),"Ocak","Şubat","Mart","Nisan","Mayıs","Haziran","Temmuz","Ağustos","Eylül","Ekim","Kasım","Aralık"))</f>
        <v/>
      </c>
      <c r="E3871" s="153">
        <f>IF(A3871="","",ROUNDUP(MONTH(A3871)/3,0))</f>
        <v/>
      </c>
      <c r="F3871" s="153">
        <f>IF(A3871="","",WEEKNUM(A3871,2))</f>
        <v/>
      </c>
      <c r="G3871" s="153">
        <f>IF(A3871="","",WEEKDAY(A3871,2))</f>
        <v/>
      </c>
      <c r="H3871" s="153">
        <f>IF(A3871="","",CHOOSE(WEEKDAY(A3871,2),"Pazartesi","Salı","Çarşamba","Perşembe","Cuma","Cumartesi","Pazar"))</f>
        <v/>
      </c>
    </row>
    <row r="3872" ht="10.5" customHeight="1" s="113">
      <c r="A3872" s="152" t="n">
        <v>45875</v>
      </c>
      <c r="B3872" s="153">
        <f>IF(A3872="","",YEAR(A3872))</f>
        <v/>
      </c>
      <c r="C3872" s="153">
        <f>IF(A3872="","",MONTH(A3872))</f>
        <v/>
      </c>
      <c r="D3872" s="153">
        <f>IF(A3872="","",CHOOSE(MONTH(A3872),"Ocak","Şubat","Mart","Nisan","Mayıs","Haziran","Temmuz","Ağustos","Eylül","Ekim","Kasım","Aralık"))</f>
        <v/>
      </c>
      <c r="E3872" s="153">
        <f>IF(A3872="","",ROUNDUP(MONTH(A3872)/3,0))</f>
        <v/>
      </c>
      <c r="F3872" s="153">
        <f>IF(A3872="","",WEEKNUM(A3872,2))</f>
        <v/>
      </c>
      <c r="G3872" s="153">
        <f>IF(A3872="","",WEEKDAY(A3872,2))</f>
        <v/>
      </c>
      <c r="H3872" s="153">
        <f>IF(A3872="","",CHOOSE(WEEKDAY(A3872,2),"Pazartesi","Salı","Çarşamba","Perşembe","Cuma","Cumartesi","Pazar"))</f>
        <v/>
      </c>
    </row>
    <row r="3873" ht="10.5" customHeight="1" s="113">
      <c r="A3873" s="152" t="n">
        <v>45876</v>
      </c>
      <c r="B3873" s="153">
        <f>IF(A3873="","",YEAR(A3873))</f>
        <v/>
      </c>
      <c r="C3873" s="153">
        <f>IF(A3873="","",MONTH(A3873))</f>
        <v/>
      </c>
      <c r="D3873" s="153">
        <f>IF(A3873="","",CHOOSE(MONTH(A3873),"Ocak","Şubat","Mart","Nisan","Mayıs","Haziran","Temmuz","Ağustos","Eylül","Ekim","Kasım","Aralık"))</f>
        <v/>
      </c>
      <c r="E3873" s="153">
        <f>IF(A3873="","",ROUNDUP(MONTH(A3873)/3,0))</f>
        <v/>
      </c>
      <c r="F3873" s="153">
        <f>IF(A3873="","",WEEKNUM(A3873,2))</f>
        <v/>
      </c>
      <c r="G3873" s="153">
        <f>IF(A3873="","",WEEKDAY(A3873,2))</f>
        <v/>
      </c>
      <c r="H3873" s="153">
        <f>IF(A3873="","",CHOOSE(WEEKDAY(A3873,2),"Pazartesi","Salı","Çarşamba","Perşembe","Cuma","Cumartesi","Pazar"))</f>
        <v/>
      </c>
    </row>
    <row r="3874" ht="10.5" customHeight="1" s="113">
      <c r="A3874" s="152" t="n">
        <v>45877</v>
      </c>
      <c r="B3874" s="153">
        <f>IF(A3874="","",YEAR(A3874))</f>
        <v/>
      </c>
      <c r="C3874" s="153">
        <f>IF(A3874="","",MONTH(A3874))</f>
        <v/>
      </c>
      <c r="D3874" s="153">
        <f>IF(A3874="","",CHOOSE(MONTH(A3874),"Ocak","Şubat","Mart","Nisan","Mayıs","Haziran","Temmuz","Ağustos","Eylül","Ekim","Kasım","Aralık"))</f>
        <v/>
      </c>
      <c r="E3874" s="153">
        <f>IF(A3874="","",ROUNDUP(MONTH(A3874)/3,0))</f>
        <v/>
      </c>
      <c r="F3874" s="153">
        <f>IF(A3874="","",WEEKNUM(A3874,2))</f>
        <v/>
      </c>
      <c r="G3874" s="153">
        <f>IF(A3874="","",WEEKDAY(A3874,2))</f>
        <v/>
      </c>
      <c r="H3874" s="153">
        <f>IF(A3874="","",CHOOSE(WEEKDAY(A3874,2),"Pazartesi","Salı","Çarşamba","Perşembe","Cuma","Cumartesi","Pazar"))</f>
        <v/>
      </c>
    </row>
    <row r="3875" ht="10.5" customHeight="1" s="113">
      <c r="A3875" s="152" t="n">
        <v>45878</v>
      </c>
      <c r="B3875" s="153">
        <f>IF(A3875="","",YEAR(A3875))</f>
        <v/>
      </c>
      <c r="C3875" s="153">
        <f>IF(A3875="","",MONTH(A3875))</f>
        <v/>
      </c>
      <c r="D3875" s="153">
        <f>IF(A3875="","",CHOOSE(MONTH(A3875),"Ocak","Şubat","Mart","Nisan","Mayıs","Haziran","Temmuz","Ağustos","Eylül","Ekim","Kasım","Aralık"))</f>
        <v/>
      </c>
      <c r="E3875" s="153">
        <f>IF(A3875="","",ROUNDUP(MONTH(A3875)/3,0))</f>
        <v/>
      </c>
      <c r="F3875" s="153">
        <f>IF(A3875="","",WEEKNUM(A3875,2))</f>
        <v/>
      </c>
      <c r="G3875" s="153">
        <f>IF(A3875="","",WEEKDAY(A3875,2))</f>
        <v/>
      </c>
      <c r="H3875" s="153">
        <f>IF(A3875="","",CHOOSE(WEEKDAY(A3875,2),"Pazartesi","Salı","Çarşamba","Perşembe","Cuma","Cumartesi","Pazar"))</f>
        <v/>
      </c>
    </row>
    <row r="3876" ht="10.5" customHeight="1" s="113">
      <c r="A3876" s="152" t="n">
        <v>45879</v>
      </c>
      <c r="B3876" s="153">
        <f>IF(A3876="","",YEAR(A3876))</f>
        <v/>
      </c>
      <c r="C3876" s="153">
        <f>IF(A3876="","",MONTH(A3876))</f>
        <v/>
      </c>
      <c r="D3876" s="153">
        <f>IF(A3876="","",CHOOSE(MONTH(A3876),"Ocak","Şubat","Mart","Nisan","Mayıs","Haziran","Temmuz","Ağustos","Eylül","Ekim","Kasım","Aralık"))</f>
        <v/>
      </c>
      <c r="E3876" s="153">
        <f>IF(A3876="","",ROUNDUP(MONTH(A3876)/3,0))</f>
        <v/>
      </c>
      <c r="F3876" s="153">
        <f>IF(A3876="","",WEEKNUM(A3876,2))</f>
        <v/>
      </c>
      <c r="G3876" s="153">
        <f>IF(A3876="","",WEEKDAY(A3876,2))</f>
        <v/>
      </c>
      <c r="H3876" s="153">
        <f>IF(A3876="","",CHOOSE(WEEKDAY(A3876,2),"Pazartesi","Salı","Çarşamba","Perşembe","Cuma","Cumartesi","Pazar"))</f>
        <v/>
      </c>
    </row>
    <row r="3877" ht="10.5" customHeight="1" s="113">
      <c r="A3877" s="152" t="n">
        <v>45880</v>
      </c>
      <c r="B3877" s="153">
        <f>IF(A3877="","",YEAR(A3877))</f>
        <v/>
      </c>
      <c r="C3877" s="153">
        <f>IF(A3877="","",MONTH(A3877))</f>
        <v/>
      </c>
      <c r="D3877" s="153">
        <f>IF(A3877="","",CHOOSE(MONTH(A3877),"Ocak","Şubat","Mart","Nisan","Mayıs","Haziran","Temmuz","Ağustos","Eylül","Ekim","Kasım","Aralık"))</f>
        <v/>
      </c>
      <c r="E3877" s="153">
        <f>IF(A3877="","",ROUNDUP(MONTH(A3877)/3,0))</f>
        <v/>
      </c>
      <c r="F3877" s="153">
        <f>IF(A3877="","",WEEKNUM(A3877,2))</f>
        <v/>
      </c>
      <c r="G3877" s="153">
        <f>IF(A3877="","",WEEKDAY(A3877,2))</f>
        <v/>
      </c>
      <c r="H3877" s="153">
        <f>IF(A3877="","",CHOOSE(WEEKDAY(A3877,2),"Pazartesi","Salı","Çarşamba","Perşembe","Cuma","Cumartesi","Pazar"))</f>
        <v/>
      </c>
    </row>
    <row r="3878" ht="10.5" customHeight="1" s="113">
      <c r="A3878" s="152" t="n">
        <v>45881</v>
      </c>
      <c r="B3878" s="153">
        <f>IF(A3878="","",YEAR(A3878))</f>
        <v/>
      </c>
      <c r="C3878" s="153">
        <f>IF(A3878="","",MONTH(A3878))</f>
        <v/>
      </c>
      <c r="D3878" s="153">
        <f>IF(A3878="","",CHOOSE(MONTH(A3878),"Ocak","Şubat","Mart","Nisan","Mayıs","Haziran","Temmuz","Ağustos","Eylül","Ekim","Kasım","Aralık"))</f>
        <v/>
      </c>
      <c r="E3878" s="153">
        <f>IF(A3878="","",ROUNDUP(MONTH(A3878)/3,0))</f>
        <v/>
      </c>
      <c r="F3878" s="153">
        <f>IF(A3878="","",WEEKNUM(A3878,2))</f>
        <v/>
      </c>
      <c r="G3878" s="153">
        <f>IF(A3878="","",WEEKDAY(A3878,2))</f>
        <v/>
      </c>
      <c r="H3878" s="153">
        <f>IF(A3878="","",CHOOSE(WEEKDAY(A3878,2),"Pazartesi","Salı","Çarşamba","Perşembe","Cuma","Cumartesi","Pazar"))</f>
        <v/>
      </c>
    </row>
    <row r="3879" ht="10.5" customHeight="1" s="113">
      <c r="A3879" s="152" t="n">
        <v>45882</v>
      </c>
      <c r="B3879" s="153">
        <f>IF(A3879="","",YEAR(A3879))</f>
        <v/>
      </c>
      <c r="C3879" s="153">
        <f>IF(A3879="","",MONTH(A3879))</f>
        <v/>
      </c>
      <c r="D3879" s="153">
        <f>IF(A3879="","",CHOOSE(MONTH(A3879),"Ocak","Şubat","Mart","Nisan","Mayıs","Haziran","Temmuz","Ağustos","Eylül","Ekim","Kasım","Aralık"))</f>
        <v/>
      </c>
      <c r="E3879" s="153">
        <f>IF(A3879="","",ROUNDUP(MONTH(A3879)/3,0))</f>
        <v/>
      </c>
      <c r="F3879" s="153">
        <f>IF(A3879="","",WEEKNUM(A3879,2))</f>
        <v/>
      </c>
      <c r="G3879" s="153">
        <f>IF(A3879="","",WEEKDAY(A3879,2))</f>
        <v/>
      </c>
      <c r="H3879" s="153">
        <f>IF(A3879="","",CHOOSE(WEEKDAY(A3879,2),"Pazartesi","Salı","Çarşamba","Perşembe","Cuma","Cumartesi","Pazar"))</f>
        <v/>
      </c>
    </row>
    <row r="3880" ht="10.5" customHeight="1" s="113">
      <c r="A3880" s="152" t="n">
        <v>45883</v>
      </c>
      <c r="B3880" s="153">
        <f>IF(A3880="","",YEAR(A3880))</f>
        <v/>
      </c>
      <c r="C3880" s="153">
        <f>IF(A3880="","",MONTH(A3880))</f>
        <v/>
      </c>
      <c r="D3880" s="153">
        <f>IF(A3880="","",CHOOSE(MONTH(A3880),"Ocak","Şubat","Mart","Nisan","Mayıs","Haziran","Temmuz","Ağustos","Eylül","Ekim","Kasım","Aralık"))</f>
        <v/>
      </c>
      <c r="E3880" s="153">
        <f>IF(A3880="","",ROUNDUP(MONTH(A3880)/3,0))</f>
        <v/>
      </c>
      <c r="F3880" s="153">
        <f>IF(A3880="","",WEEKNUM(A3880,2))</f>
        <v/>
      </c>
      <c r="G3880" s="153">
        <f>IF(A3880="","",WEEKDAY(A3880,2))</f>
        <v/>
      </c>
      <c r="H3880" s="153">
        <f>IF(A3880="","",CHOOSE(WEEKDAY(A3880,2),"Pazartesi","Salı","Çarşamba","Perşembe","Cuma","Cumartesi","Pazar"))</f>
        <v/>
      </c>
    </row>
    <row r="3881" ht="10.5" customHeight="1" s="113">
      <c r="A3881" s="152" t="n">
        <v>45884</v>
      </c>
      <c r="B3881" s="153">
        <f>IF(A3881="","",YEAR(A3881))</f>
        <v/>
      </c>
      <c r="C3881" s="153">
        <f>IF(A3881="","",MONTH(A3881))</f>
        <v/>
      </c>
      <c r="D3881" s="153">
        <f>IF(A3881="","",CHOOSE(MONTH(A3881),"Ocak","Şubat","Mart","Nisan","Mayıs","Haziran","Temmuz","Ağustos","Eylül","Ekim","Kasım","Aralık"))</f>
        <v/>
      </c>
      <c r="E3881" s="153">
        <f>IF(A3881="","",ROUNDUP(MONTH(A3881)/3,0))</f>
        <v/>
      </c>
      <c r="F3881" s="153">
        <f>IF(A3881="","",WEEKNUM(A3881,2))</f>
        <v/>
      </c>
      <c r="G3881" s="153">
        <f>IF(A3881="","",WEEKDAY(A3881,2))</f>
        <v/>
      </c>
      <c r="H3881" s="153">
        <f>IF(A3881="","",CHOOSE(WEEKDAY(A3881,2),"Pazartesi","Salı","Çarşamba","Perşembe","Cuma","Cumartesi","Pazar"))</f>
        <v/>
      </c>
    </row>
    <row r="3882" ht="10.5" customHeight="1" s="113">
      <c r="A3882" s="152" t="n">
        <v>45885</v>
      </c>
      <c r="B3882" s="153">
        <f>IF(A3882="","",YEAR(A3882))</f>
        <v/>
      </c>
      <c r="C3882" s="153">
        <f>IF(A3882="","",MONTH(A3882))</f>
        <v/>
      </c>
      <c r="D3882" s="153">
        <f>IF(A3882="","",CHOOSE(MONTH(A3882),"Ocak","Şubat","Mart","Nisan","Mayıs","Haziran","Temmuz","Ağustos","Eylül","Ekim","Kasım","Aralık"))</f>
        <v/>
      </c>
      <c r="E3882" s="153">
        <f>IF(A3882="","",ROUNDUP(MONTH(A3882)/3,0))</f>
        <v/>
      </c>
      <c r="F3882" s="153">
        <f>IF(A3882="","",WEEKNUM(A3882,2))</f>
        <v/>
      </c>
      <c r="G3882" s="153">
        <f>IF(A3882="","",WEEKDAY(A3882,2))</f>
        <v/>
      </c>
      <c r="H3882" s="153">
        <f>IF(A3882="","",CHOOSE(WEEKDAY(A3882,2),"Pazartesi","Salı","Çarşamba","Perşembe","Cuma","Cumartesi","Pazar"))</f>
        <v/>
      </c>
    </row>
    <row r="3883" ht="10.5" customHeight="1" s="113">
      <c r="A3883" s="152" t="n">
        <v>45886</v>
      </c>
      <c r="B3883" s="153">
        <f>IF(A3883="","",YEAR(A3883))</f>
        <v/>
      </c>
      <c r="C3883" s="153">
        <f>IF(A3883="","",MONTH(A3883))</f>
        <v/>
      </c>
      <c r="D3883" s="153">
        <f>IF(A3883="","",CHOOSE(MONTH(A3883),"Ocak","Şubat","Mart","Nisan","Mayıs","Haziran","Temmuz","Ağustos","Eylül","Ekim","Kasım","Aralık"))</f>
        <v/>
      </c>
      <c r="E3883" s="153">
        <f>IF(A3883="","",ROUNDUP(MONTH(A3883)/3,0))</f>
        <v/>
      </c>
      <c r="F3883" s="153">
        <f>IF(A3883="","",WEEKNUM(A3883,2))</f>
        <v/>
      </c>
      <c r="G3883" s="153">
        <f>IF(A3883="","",WEEKDAY(A3883,2))</f>
        <v/>
      </c>
      <c r="H3883" s="153">
        <f>IF(A3883="","",CHOOSE(WEEKDAY(A3883,2),"Pazartesi","Salı","Çarşamba","Perşembe","Cuma","Cumartesi","Pazar"))</f>
        <v/>
      </c>
    </row>
    <row r="3884" ht="10.5" customHeight="1" s="113">
      <c r="A3884" s="152" t="n">
        <v>45887</v>
      </c>
      <c r="B3884" s="153">
        <f>IF(A3884="","",YEAR(A3884))</f>
        <v/>
      </c>
      <c r="C3884" s="153">
        <f>IF(A3884="","",MONTH(A3884))</f>
        <v/>
      </c>
      <c r="D3884" s="153">
        <f>IF(A3884="","",CHOOSE(MONTH(A3884),"Ocak","Şubat","Mart","Nisan","Mayıs","Haziran","Temmuz","Ağustos","Eylül","Ekim","Kasım","Aralık"))</f>
        <v/>
      </c>
      <c r="E3884" s="153">
        <f>IF(A3884="","",ROUNDUP(MONTH(A3884)/3,0))</f>
        <v/>
      </c>
      <c r="F3884" s="153">
        <f>IF(A3884="","",WEEKNUM(A3884,2))</f>
        <v/>
      </c>
      <c r="G3884" s="153">
        <f>IF(A3884="","",WEEKDAY(A3884,2))</f>
        <v/>
      </c>
      <c r="H3884" s="153">
        <f>IF(A3884="","",CHOOSE(WEEKDAY(A3884,2),"Pazartesi","Salı","Çarşamba","Perşembe","Cuma","Cumartesi","Pazar"))</f>
        <v/>
      </c>
    </row>
    <row r="3885" ht="10.5" customHeight="1" s="113">
      <c r="A3885" s="152" t="n">
        <v>45888</v>
      </c>
      <c r="B3885" s="153">
        <f>IF(A3885="","",YEAR(A3885))</f>
        <v/>
      </c>
      <c r="C3885" s="153">
        <f>IF(A3885="","",MONTH(A3885))</f>
        <v/>
      </c>
      <c r="D3885" s="153">
        <f>IF(A3885="","",CHOOSE(MONTH(A3885),"Ocak","Şubat","Mart","Nisan","Mayıs","Haziran","Temmuz","Ağustos","Eylül","Ekim","Kasım","Aralık"))</f>
        <v/>
      </c>
      <c r="E3885" s="153">
        <f>IF(A3885="","",ROUNDUP(MONTH(A3885)/3,0))</f>
        <v/>
      </c>
      <c r="F3885" s="153">
        <f>IF(A3885="","",WEEKNUM(A3885,2))</f>
        <v/>
      </c>
      <c r="G3885" s="153">
        <f>IF(A3885="","",WEEKDAY(A3885,2))</f>
        <v/>
      </c>
      <c r="H3885" s="153">
        <f>IF(A3885="","",CHOOSE(WEEKDAY(A3885,2),"Pazartesi","Salı","Çarşamba","Perşembe","Cuma","Cumartesi","Pazar"))</f>
        <v/>
      </c>
    </row>
    <row r="3886" ht="10.5" customHeight="1" s="113">
      <c r="A3886" s="152" t="n">
        <v>45889</v>
      </c>
      <c r="B3886" s="153">
        <f>IF(A3886="","",YEAR(A3886))</f>
        <v/>
      </c>
      <c r="C3886" s="153">
        <f>IF(A3886="","",MONTH(A3886))</f>
        <v/>
      </c>
      <c r="D3886" s="153">
        <f>IF(A3886="","",CHOOSE(MONTH(A3886),"Ocak","Şubat","Mart","Nisan","Mayıs","Haziran","Temmuz","Ağustos","Eylül","Ekim","Kasım","Aralık"))</f>
        <v/>
      </c>
      <c r="E3886" s="153">
        <f>IF(A3886="","",ROUNDUP(MONTH(A3886)/3,0))</f>
        <v/>
      </c>
      <c r="F3886" s="153">
        <f>IF(A3886="","",WEEKNUM(A3886,2))</f>
        <v/>
      </c>
      <c r="G3886" s="153">
        <f>IF(A3886="","",WEEKDAY(A3886,2))</f>
        <v/>
      </c>
      <c r="H3886" s="153">
        <f>IF(A3886="","",CHOOSE(WEEKDAY(A3886,2),"Pazartesi","Salı","Çarşamba","Perşembe","Cuma","Cumartesi","Pazar"))</f>
        <v/>
      </c>
    </row>
    <row r="3887" ht="10.5" customHeight="1" s="113">
      <c r="A3887" s="152" t="n">
        <v>45890</v>
      </c>
      <c r="B3887" s="153">
        <f>IF(A3887="","",YEAR(A3887))</f>
        <v/>
      </c>
      <c r="C3887" s="153">
        <f>IF(A3887="","",MONTH(A3887))</f>
        <v/>
      </c>
      <c r="D3887" s="153">
        <f>IF(A3887="","",CHOOSE(MONTH(A3887),"Ocak","Şubat","Mart","Nisan","Mayıs","Haziran","Temmuz","Ağustos","Eylül","Ekim","Kasım","Aralık"))</f>
        <v/>
      </c>
      <c r="E3887" s="153">
        <f>IF(A3887="","",ROUNDUP(MONTH(A3887)/3,0))</f>
        <v/>
      </c>
      <c r="F3887" s="153">
        <f>IF(A3887="","",WEEKNUM(A3887,2))</f>
        <v/>
      </c>
      <c r="G3887" s="153">
        <f>IF(A3887="","",WEEKDAY(A3887,2))</f>
        <v/>
      </c>
      <c r="H3887" s="153">
        <f>IF(A3887="","",CHOOSE(WEEKDAY(A3887,2),"Pazartesi","Salı","Çarşamba","Perşembe","Cuma","Cumartesi","Pazar"))</f>
        <v/>
      </c>
    </row>
    <row r="3888" ht="10.5" customHeight="1" s="113">
      <c r="A3888" s="152" t="n">
        <v>45891</v>
      </c>
      <c r="B3888" s="153">
        <f>IF(A3888="","",YEAR(A3888))</f>
        <v/>
      </c>
      <c r="C3888" s="153">
        <f>IF(A3888="","",MONTH(A3888))</f>
        <v/>
      </c>
      <c r="D3888" s="153">
        <f>IF(A3888="","",CHOOSE(MONTH(A3888),"Ocak","Şubat","Mart","Nisan","Mayıs","Haziran","Temmuz","Ağustos","Eylül","Ekim","Kasım","Aralık"))</f>
        <v/>
      </c>
      <c r="E3888" s="153">
        <f>IF(A3888="","",ROUNDUP(MONTH(A3888)/3,0))</f>
        <v/>
      </c>
      <c r="F3888" s="153">
        <f>IF(A3888="","",WEEKNUM(A3888,2))</f>
        <v/>
      </c>
      <c r="G3888" s="153">
        <f>IF(A3888="","",WEEKDAY(A3888,2))</f>
        <v/>
      </c>
      <c r="H3888" s="153">
        <f>IF(A3888="","",CHOOSE(WEEKDAY(A3888,2),"Pazartesi","Salı","Çarşamba","Perşembe","Cuma","Cumartesi","Pazar"))</f>
        <v/>
      </c>
    </row>
    <row r="3889" ht="10.5" customHeight="1" s="113">
      <c r="A3889" s="152" t="n">
        <v>45892</v>
      </c>
      <c r="B3889" s="153">
        <f>IF(A3889="","",YEAR(A3889))</f>
        <v/>
      </c>
      <c r="C3889" s="153">
        <f>IF(A3889="","",MONTH(A3889))</f>
        <v/>
      </c>
      <c r="D3889" s="153">
        <f>IF(A3889="","",CHOOSE(MONTH(A3889),"Ocak","Şubat","Mart","Nisan","Mayıs","Haziran","Temmuz","Ağustos","Eylül","Ekim","Kasım","Aralık"))</f>
        <v/>
      </c>
      <c r="E3889" s="153">
        <f>IF(A3889="","",ROUNDUP(MONTH(A3889)/3,0))</f>
        <v/>
      </c>
      <c r="F3889" s="153">
        <f>IF(A3889="","",WEEKNUM(A3889,2))</f>
        <v/>
      </c>
      <c r="G3889" s="153">
        <f>IF(A3889="","",WEEKDAY(A3889,2))</f>
        <v/>
      </c>
      <c r="H3889" s="153">
        <f>IF(A3889="","",CHOOSE(WEEKDAY(A3889,2),"Pazartesi","Salı","Çarşamba","Perşembe","Cuma","Cumartesi","Pazar"))</f>
        <v/>
      </c>
    </row>
    <row r="3890" ht="10.5" customHeight="1" s="113">
      <c r="A3890" s="152" t="n">
        <v>45893</v>
      </c>
      <c r="B3890" s="153">
        <f>IF(A3890="","",YEAR(A3890))</f>
        <v/>
      </c>
      <c r="C3890" s="153">
        <f>IF(A3890="","",MONTH(A3890))</f>
        <v/>
      </c>
      <c r="D3890" s="153">
        <f>IF(A3890="","",CHOOSE(MONTH(A3890),"Ocak","Şubat","Mart","Nisan","Mayıs","Haziran","Temmuz","Ağustos","Eylül","Ekim","Kasım","Aralık"))</f>
        <v/>
      </c>
      <c r="E3890" s="153">
        <f>IF(A3890="","",ROUNDUP(MONTH(A3890)/3,0))</f>
        <v/>
      </c>
      <c r="F3890" s="153">
        <f>IF(A3890="","",WEEKNUM(A3890,2))</f>
        <v/>
      </c>
      <c r="G3890" s="153">
        <f>IF(A3890="","",WEEKDAY(A3890,2))</f>
        <v/>
      </c>
      <c r="H3890" s="153">
        <f>IF(A3890="","",CHOOSE(WEEKDAY(A3890,2),"Pazartesi","Salı","Çarşamba","Perşembe","Cuma","Cumartesi","Pazar"))</f>
        <v/>
      </c>
    </row>
    <row r="3891" ht="10.5" customHeight="1" s="113">
      <c r="A3891" s="152" t="n">
        <v>45894</v>
      </c>
      <c r="B3891" s="153">
        <f>IF(A3891="","",YEAR(A3891))</f>
        <v/>
      </c>
      <c r="C3891" s="153">
        <f>IF(A3891="","",MONTH(A3891))</f>
        <v/>
      </c>
      <c r="D3891" s="153">
        <f>IF(A3891="","",CHOOSE(MONTH(A3891),"Ocak","Şubat","Mart","Nisan","Mayıs","Haziran","Temmuz","Ağustos","Eylül","Ekim","Kasım","Aralık"))</f>
        <v/>
      </c>
      <c r="E3891" s="153">
        <f>IF(A3891="","",ROUNDUP(MONTH(A3891)/3,0))</f>
        <v/>
      </c>
      <c r="F3891" s="153">
        <f>IF(A3891="","",WEEKNUM(A3891,2))</f>
        <v/>
      </c>
      <c r="G3891" s="153">
        <f>IF(A3891="","",WEEKDAY(A3891,2))</f>
        <v/>
      </c>
      <c r="H3891" s="153">
        <f>IF(A3891="","",CHOOSE(WEEKDAY(A3891,2),"Pazartesi","Salı","Çarşamba","Perşembe","Cuma","Cumartesi","Pazar"))</f>
        <v/>
      </c>
    </row>
    <row r="3892" ht="10.5" customHeight="1" s="113">
      <c r="A3892" s="152" t="n">
        <v>45895</v>
      </c>
      <c r="B3892" s="153">
        <f>IF(A3892="","",YEAR(A3892))</f>
        <v/>
      </c>
      <c r="C3892" s="153">
        <f>IF(A3892="","",MONTH(A3892))</f>
        <v/>
      </c>
      <c r="D3892" s="153">
        <f>IF(A3892="","",CHOOSE(MONTH(A3892),"Ocak","Şubat","Mart","Nisan","Mayıs","Haziran","Temmuz","Ağustos","Eylül","Ekim","Kasım","Aralık"))</f>
        <v/>
      </c>
      <c r="E3892" s="153">
        <f>IF(A3892="","",ROUNDUP(MONTH(A3892)/3,0))</f>
        <v/>
      </c>
      <c r="F3892" s="153">
        <f>IF(A3892="","",WEEKNUM(A3892,2))</f>
        <v/>
      </c>
      <c r="G3892" s="153">
        <f>IF(A3892="","",WEEKDAY(A3892,2))</f>
        <v/>
      </c>
      <c r="H3892" s="153">
        <f>IF(A3892="","",CHOOSE(WEEKDAY(A3892,2),"Pazartesi","Salı","Çarşamba","Perşembe","Cuma","Cumartesi","Pazar"))</f>
        <v/>
      </c>
    </row>
    <row r="3893" ht="10.5" customHeight="1" s="113">
      <c r="A3893" s="152" t="n">
        <v>45896</v>
      </c>
      <c r="B3893" s="153">
        <f>IF(A3893="","",YEAR(A3893))</f>
        <v/>
      </c>
      <c r="C3893" s="153">
        <f>IF(A3893="","",MONTH(A3893))</f>
        <v/>
      </c>
      <c r="D3893" s="153">
        <f>IF(A3893="","",CHOOSE(MONTH(A3893),"Ocak","Şubat","Mart","Nisan","Mayıs","Haziran","Temmuz","Ağustos","Eylül","Ekim","Kasım","Aralık"))</f>
        <v/>
      </c>
      <c r="E3893" s="153">
        <f>IF(A3893="","",ROUNDUP(MONTH(A3893)/3,0))</f>
        <v/>
      </c>
      <c r="F3893" s="153">
        <f>IF(A3893="","",WEEKNUM(A3893,2))</f>
        <v/>
      </c>
      <c r="G3893" s="153">
        <f>IF(A3893="","",WEEKDAY(A3893,2))</f>
        <v/>
      </c>
      <c r="H3893" s="153">
        <f>IF(A3893="","",CHOOSE(WEEKDAY(A3893,2),"Pazartesi","Salı","Çarşamba","Perşembe","Cuma","Cumartesi","Pazar"))</f>
        <v/>
      </c>
    </row>
    <row r="3894" ht="10.5" customHeight="1" s="113">
      <c r="A3894" s="152" t="n">
        <v>45897</v>
      </c>
      <c r="B3894" s="153">
        <f>IF(A3894="","",YEAR(A3894))</f>
        <v/>
      </c>
      <c r="C3894" s="153">
        <f>IF(A3894="","",MONTH(A3894))</f>
        <v/>
      </c>
      <c r="D3894" s="153">
        <f>IF(A3894="","",CHOOSE(MONTH(A3894),"Ocak","Şubat","Mart","Nisan","Mayıs","Haziran","Temmuz","Ağustos","Eylül","Ekim","Kasım","Aralık"))</f>
        <v/>
      </c>
      <c r="E3894" s="153">
        <f>IF(A3894="","",ROUNDUP(MONTH(A3894)/3,0))</f>
        <v/>
      </c>
      <c r="F3894" s="153">
        <f>IF(A3894="","",WEEKNUM(A3894,2))</f>
        <v/>
      </c>
      <c r="G3894" s="153">
        <f>IF(A3894="","",WEEKDAY(A3894,2))</f>
        <v/>
      </c>
      <c r="H3894" s="153">
        <f>IF(A3894="","",CHOOSE(WEEKDAY(A3894,2),"Pazartesi","Salı","Çarşamba","Perşembe","Cuma","Cumartesi","Pazar"))</f>
        <v/>
      </c>
    </row>
    <row r="3895" ht="10.5" customHeight="1" s="113">
      <c r="A3895" s="152" t="n">
        <v>45898</v>
      </c>
      <c r="B3895" s="153">
        <f>IF(A3895="","",YEAR(A3895))</f>
        <v/>
      </c>
      <c r="C3895" s="153">
        <f>IF(A3895="","",MONTH(A3895))</f>
        <v/>
      </c>
      <c r="D3895" s="153">
        <f>IF(A3895="","",CHOOSE(MONTH(A3895),"Ocak","Şubat","Mart","Nisan","Mayıs","Haziran","Temmuz","Ağustos","Eylül","Ekim","Kasım","Aralık"))</f>
        <v/>
      </c>
      <c r="E3895" s="153">
        <f>IF(A3895="","",ROUNDUP(MONTH(A3895)/3,0))</f>
        <v/>
      </c>
      <c r="F3895" s="153">
        <f>IF(A3895="","",WEEKNUM(A3895,2))</f>
        <v/>
      </c>
      <c r="G3895" s="153">
        <f>IF(A3895="","",WEEKDAY(A3895,2))</f>
        <v/>
      </c>
      <c r="H3895" s="153">
        <f>IF(A3895="","",CHOOSE(WEEKDAY(A3895,2),"Pazartesi","Salı","Çarşamba","Perşembe","Cuma","Cumartesi","Pazar"))</f>
        <v/>
      </c>
    </row>
    <row r="3896" ht="10.5" customHeight="1" s="113">
      <c r="A3896" s="152" t="n">
        <v>45899</v>
      </c>
      <c r="B3896" s="153">
        <f>IF(A3896="","",YEAR(A3896))</f>
        <v/>
      </c>
      <c r="C3896" s="153">
        <f>IF(A3896="","",MONTH(A3896))</f>
        <v/>
      </c>
      <c r="D3896" s="153">
        <f>IF(A3896="","",CHOOSE(MONTH(A3896),"Ocak","Şubat","Mart","Nisan","Mayıs","Haziran","Temmuz","Ağustos","Eylül","Ekim","Kasım","Aralık"))</f>
        <v/>
      </c>
      <c r="E3896" s="153">
        <f>IF(A3896="","",ROUNDUP(MONTH(A3896)/3,0))</f>
        <v/>
      </c>
      <c r="F3896" s="153">
        <f>IF(A3896="","",WEEKNUM(A3896,2))</f>
        <v/>
      </c>
      <c r="G3896" s="153">
        <f>IF(A3896="","",WEEKDAY(A3896,2))</f>
        <v/>
      </c>
      <c r="H3896" s="153">
        <f>IF(A3896="","",CHOOSE(WEEKDAY(A3896,2),"Pazartesi","Salı","Çarşamba","Perşembe","Cuma","Cumartesi","Pazar"))</f>
        <v/>
      </c>
    </row>
    <row r="3897" ht="10.5" customHeight="1" s="113">
      <c r="A3897" s="152" t="n">
        <v>45900</v>
      </c>
      <c r="B3897" s="153">
        <f>IF(A3897="","",YEAR(A3897))</f>
        <v/>
      </c>
      <c r="C3897" s="153">
        <f>IF(A3897="","",MONTH(A3897))</f>
        <v/>
      </c>
      <c r="D3897" s="153">
        <f>IF(A3897="","",CHOOSE(MONTH(A3897),"Ocak","Şubat","Mart","Nisan","Mayıs","Haziran","Temmuz","Ağustos","Eylül","Ekim","Kasım","Aralık"))</f>
        <v/>
      </c>
      <c r="E3897" s="153">
        <f>IF(A3897="","",ROUNDUP(MONTH(A3897)/3,0))</f>
        <v/>
      </c>
      <c r="F3897" s="153">
        <f>IF(A3897="","",WEEKNUM(A3897,2))</f>
        <v/>
      </c>
      <c r="G3897" s="153">
        <f>IF(A3897="","",WEEKDAY(A3897,2))</f>
        <v/>
      </c>
      <c r="H3897" s="153">
        <f>IF(A3897="","",CHOOSE(WEEKDAY(A3897,2),"Pazartesi","Salı","Çarşamba","Perşembe","Cuma","Cumartesi","Pazar"))</f>
        <v/>
      </c>
    </row>
    <row r="3898" ht="10.5" customHeight="1" s="113">
      <c r="A3898" s="152" t="n">
        <v>45901</v>
      </c>
      <c r="B3898" s="153">
        <f>IF(A3898="","",YEAR(A3898))</f>
        <v/>
      </c>
      <c r="C3898" s="153">
        <f>IF(A3898="","",MONTH(A3898))</f>
        <v/>
      </c>
      <c r="D3898" s="153">
        <f>IF(A3898="","",CHOOSE(MONTH(A3898),"Ocak","Şubat","Mart","Nisan","Mayıs","Haziran","Temmuz","Ağustos","Eylül","Ekim","Kasım","Aralık"))</f>
        <v/>
      </c>
      <c r="E3898" s="153">
        <f>IF(A3898="","",ROUNDUP(MONTH(A3898)/3,0))</f>
        <v/>
      </c>
      <c r="F3898" s="153">
        <f>IF(A3898="","",WEEKNUM(A3898,2))</f>
        <v/>
      </c>
      <c r="G3898" s="153">
        <f>IF(A3898="","",WEEKDAY(A3898,2))</f>
        <v/>
      </c>
      <c r="H3898" s="153">
        <f>IF(A3898="","",CHOOSE(WEEKDAY(A3898,2),"Pazartesi","Salı","Çarşamba","Perşembe","Cuma","Cumartesi","Pazar"))</f>
        <v/>
      </c>
    </row>
    <row r="3899" ht="10.5" customHeight="1" s="113">
      <c r="A3899" s="152" t="n">
        <v>45902</v>
      </c>
      <c r="B3899" s="153">
        <f>IF(A3899="","",YEAR(A3899))</f>
        <v/>
      </c>
      <c r="C3899" s="153">
        <f>IF(A3899="","",MONTH(A3899))</f>
        <v/>
      </c>
      <c r="D3899" s="153">
        <f>IF(A3899="","",CHOOSE(MONTH(A3899),"Ocak","Şubat","Mart","Nisan","Mayıs","Haziran","Temmuz","Ağustos","Eylül","Ekim","Kasım","Aralık"))</f>
        <v/>
      </c>
      <c r="E3899" s="153">
        <f>IF(A3899="","",ROUNDUP(MONTH(A3899)/3,0))</f>
        <v/>
      </c>
      <c r="F3899" s="153">
        <f>IF(A3899="","",WEEKNUM(A3899,2))</f>
        <v/>
      </c>
      <c r="G3899" s="153">
        <f>IF(A3899="","",WEEKDAY(A3899,2))</f>
        <v/>
      </c>
      <c r="H3899" s="153">
        <f>IF(A3899="","",CHOOSE(WEEKDAY(A3899,2),"Pazartesi","Salı","Çarşamba","Perşembe","Cuma","Cumartesi","Pazar"))</f>
        <v/>
      </c>
    </row>
    <row r="3900" ht="10.5" customHeight="1" s="113">
      <c r="A3900" s="152" t="n">
        <v>45903</v>
      </c>
      <c r="B3900" s="153">
        <f>IF(A3900="","",YEAR(A3900))</f>
        <v/>
      </c>
      <c r="C3900" s="153">
        <f>IF(A3900="","",MONTH(A3900))</f>
        <v/>
      </c>
      <c r="D3900" s="153">
        <f>IF(A3900="","",CHOOSE(MONTH(A3900),"Ocak","Şubat","Mart","Nisan","Mayıs","Haziran","Temmuz","Ağustos","Eylül","Ekim","Kasım","Aralık"))</f>
        <v/>
      </c>
      <c r="E3900" s="153">
        <f>IF(A3900="","",ROUNDUP(MONTH(A3900)/3,0))</f>
        <v/>
      </c>
      <c r="F3900" s="153">
        <f>IF(A3900="","",WEEKNUM(A3900,2))</f>
        <v/>
      </c>
      <c r="G3900" s="153">
        <f>IF(A3900="","",WEEKDAY(A3900,2))</f>
        <v/>
      </c>
      <c r="H3900" s="153">
        <f>IF(A3900="","",CHOOSE(WEEKDAY(A3900,2),"Pazartesi","Salı","Çarşamba","Perşembe","Cuma","Cumartesi","Pazar"))</f>
        <v/>
      </c>
    </row>
    <row r="3901" ht="10.5" customHeight="1" s="113">
      <c r="A3901" s="152" t="n">
        <v>45904</v>
      </c>
      <c r="B3901" s="153">
        <f>IF(A3901="","",YEAR(A3901))</f>
        <v/>
      </c>
      <c r="C3901" s="153">
        <f>IF(A3901="","",MONTH(A3901))</f>
        <v/>
      </c>
      <c r="D3901" s="153">
        <f>IF(A3901="","",CHOOSE(MONTH(A3901),"Ocak","Şubat","Mart","Nisan","Mayıs","Haziran","Temmuz","Ağustos","Eylül","Ekim","Kasım","Aralık"))</f>
        <v/>
      </c>
      <c r="E3901" s="153">
        <f>IF(A3901="","",ROUNDUP(MONTH(A3901)/3,0))</f>
        <v/>
      </c>
      <c r="F3901" s="153">
        <f>IF(A3901="","",WEEKNUM(A3901,2))</f>
        <v/>
      </c>
      <c r="G3901" s="153">
        <f>IF(A3901="","",WEEKDAY(A3901,2))</f>
        <v/>
      </c>
      <c r="H3901" s="153">
        <f>IF(A3901="","",CHOOSE(WEEKDAY(A3901,2),"Pazartesi","Salı","Çarşamba","Perşembe","Cuma","Cumartesi","Pazar"))</f>
        <v/>
      </c>
    </row>
    <row r="3902" ht="10.5" customHeight="1" s="113">
      <c r="A3902" s="152" t="n">
        <v>45905</v>
      </c>
      <c r="B3902" s="153">
        <f>IF(A3902="","",YEAR(A3902))</f>
        <v/>
      </c>
      <c r="C3902" s="153">
        <f>IF(A3902="","",MONTH(A3902))</f>
        <v/>
      </c>
      <c r="D3902" s="153">
        <f>IF(A3902="","",CHOOSE(MONTH(A3902),"Ocak","Şubat","Mart","Nisan","Mayıs","Haziran","Temmuz","Ağustos","Eylül","Ekim","Kasım","Aralık"))</f>
        <v/>
      </c>
      <c r="E3902" s="153">
        <f>IF(A3902="","",ROUNDUP(MONTH(A3902)/3,0))</f>
        <v/>
      </c>
      <c r="F3902" s="153">
        <f>IF(A3902="","",WEEKNUM(A3902,2))</f>
        <v/>
      </c>
      <c r="G3902" s="153">
        <f>IF(A3902="","",WEEKDAY(A3902,2))</f>
        <v/>
      </c>
      <c r="H3902" s="153">
        <f>IF(A3902="","",CHOOSE(WEEKDAY(A3902,2),"Pazartesi","Salı","Çarşamba","Perşembe","Cuma","Cumartesi","Pazar"))</f>
        <v/>
      </c>
    </row>
    <row r="3903" ht="10.5" customHeight="1" s="113">
      <c r="A3903" s="152" t="n">
        <v>45906</v>
      </c>
      <c r="B3903" s="153">
        <f>IF(A3903="","",YEAR(A3903))</f>
        <v/>
      </c>
      <c r="C3903" s="153">
        <f>IF(A3903="","",MONTH(A3903))</f>
        <v/>
      </c>
      <c r="D3903" s="153">
        <f>IF(A3903="","",CHOOSE(MONTH(A3903),"Ocak","Şubat","Mart","Nisan","Mayıs","Haziran","Temmuz","Ağustos","Eylül","Ekim","Kasım","Aralık"))</f>
        <v/>
      </c>
      <c r="E3903" s="153">
        <f>IF(A3903="","",ROUNDUP(MONTH(A3903)/3,0))</f>
        <v/>
      </c>
      <c r="F3903" s="153">
        <f>IF(A3903="","",WEEKNUM(A3903,2))</f>
        <v/>
      </c>
      <c r="G3903" s="153">
        <f>IF(A3903="","",WEEKDAY(A3903,2))</f>
        <v/>
      </c>
      <c r="H3903" s="153">
        <f>IF(A3903="","",CHOOSE(WEEKDAY(A3903,2),"Pazartesi","Salı","Çarşamba","Perşembe","Cuma","Cumartesi","Pazar"))</f>
        <v/>
      </c>
    </row>
    <row r="3904" ht="10.5" customHeight="1" s="113">
      <c r="A3904" s="152" t="n">
        <v>45907</v>
      </c>
      <c r="B3904" s="153">
        <f>IF(A3904="","",YEAR(A3904))</f>
        <v/>
      </c>
      <c r="C3904" s="153">
        <f>IF(A3904="","",MONTH(A3904))</f>
        <v/>
      </c>
      <c r="D3904" s="153">
        <f>IF(A3904="","",CHOOSE(MONTH(A3904),"Ocak","Şubat","Mart","Nisan","Mayıs","Haziran","Temmuz","Ağustos","Eylül","Ekim","Kasım","Aralık"))</f>
        <v/>
      </c>
      <c r="E3904" s="153">
        <f>IF(A3904="","",ROUNDUP(MONTH(A3904)/3,0))</f>
        <v/>
      </c>
      <c r="F3904" s="153">
        <f>IF(A3904="","",WEEKNUM(A3904,2))</f>
        <v/>
      </c>
      <c r="G3904" s="153">
        <f>IF(A3904="","",WEEKDAY(A3904,2))</f>
        <v/>
      </c>
      <c r="H3904" s="153">
        <f>IF(A3904="","",CHOOSE(WEEKDAY(A3904,2),"Pazartesi","Salı","Çarşamba","Perşembe","Cuma","Cumartesi","Pazar"))</f>
        <v/>
      </c>
    </row>
    <row r="3905" ht="10.5" customHeight="1" s="113">
      <c r="A3905" s="152" t="n">
        <v>45908</v>
      </c>
      <c r="B3905" s="153">
        <f>IF(A3905="","",YEAR(A3905))</f>
        <v/>
      </c>
      <c r="C3905" s="153">
        <f>IF(A3905="","",MONTH(A3905))</f>
        <v/>
      </c>
      <c r="D3905" s="153">
        <f>IF(A3905="","",CHOOSE(MONTH(A3905),"Ocak","Şubat","Mart","Nisan","Mayıs","Haziran","Temmuz","Ağustos","Eylül","Ekim","Kasım","Aralık"))</f>
        <v/>
      </c>
      <c r="E3905" s="153">
        <f>IF(A3905="","",ROUNDUP(MONTH(A3905)/3,0))</f>
        <v/>
      </c>
      <c r="F3905" s="153">
        <f>IF(A3905="","",WEEKNUM(A3905,2))</f>
        <v/>
      </c>
      <c r="G3905" s="153">
        <f>IF(A3905="","",WEEKDAY(A3905,2))</f>
        <v/>
      </c>
      <c r="H3905" s="153">
        <f>IF(A3905="","",CHOOSE(WEEKDAY(A3905,2),"Pazartesi","Salı","Çarşamba","Perşembe","Cuma","Cumartesi","Pazar"))</f>
        <v/>
      </c>
    </row>
    <row r="3906" ht="10.5" customHeight="1" s="113">
      <c r="A3906" s="152" t="n">
        <v>45909</v>
      </c>
      <c r="B3906" s="153">
        <f>IF(A3906="","",YEAR(A3906))</f>
        <v/>
      </c>
      <c r="C3906" s="153">
        <f>IF(A3906="","",MONTH(A3906))</f>
        <v/>
      </c>
      <c r="D3906" s="153">
        <f>IF(A3906="","",CHOOSE(MONTH(A3906),"Ocak","Şubat","Mart","Nisan","Mayıs","Haziran","Temmuz","Ağustos","Eylül","Ekim","Kasım","Aralık"))</f>
        <v/>
      </c>
      <c r="E3906" s="153">
        <f>IF(A3906="","",ROUNDUP(MONTH(A3906)/3,0))</f>
        <v/>
      </c>
      <c r="F3906" s="153">
        <f>IF(A3906="","",WEEKNUM(A3906,2))</f>
        <v/>
      </c>
      <c r="G3906" s="153">
        <f>IF(A3906="","",WEEKDAY(A3906,2))</f>
        <v/>
      </c>
      <c r="H3906" s="153">
        <f>IF(A3906="","",CHOOSE(WEEKDAY(A3906,2),"Pazartesi","Salı","Çarşamba","Perşembe","Cuma","Cumartesi","Pazar"))</f>
        <v/>
      </c>
    </row>
    <row r="3907" ht="10.5" customHeight="1" s="113">
      <c r="A3907" s="152" t="n">
        <v>45910</v>
      </c>
      <c r="B3907" s="153">
        <f>IF(A3907="","",YEAR(A3907))</f>
        <v/>
      </c>
      <c r="C3907" s="153">
        <f>IF(A3907="","",MONTH(A3907))</f>
        <v/>
      </c>
      <c r="D3907" s="153">
        <f>IF(A3907="","",CHOOSE(MONTH(A3907),"Ocak","Şubat","Mart","Nisan","Mayıs","Haziran","Temmuz","Ağustos","Eylül","Ekim","Kasım","Aralık"))</f>
        <v/>
      </c>
      <c r="E3907" s="153">
        <f>IF(A3907="","",ROUNDUP(MONTH(A3907)/3,0))</f>
        <v/>
      </c>
      <c r="F3907" s="153">
        <f>IF(A3907="","",WEEKNUM(A3907,2))</f>
        <v/>
      </c>
      <c r="G3907" s="153">
        <f>IF(A3907="","",WEEKDAY(A3907,2))</f>
        <v/>
      </c>
      <c r="H3907" s="153">
        <f>IF(A3907="","",CHOOSE(WEEKDAY(A3907,2),"Pazartesi","Salı","Çarşamba","Perşembe","Cuma","Cumartesi","Pazar"))</f>
        <v/>
      </c>
    </row>
    <row r="3908" ht="10.5" customHeight="1" s="113">
      <c r="A3908" s="152" t="n">
        <v>45911</v>
      </c>
      <c r="B3908" s="153">
        <f>IF(A3908="","",YEAR(A3908))</f>
        <v/>
      </c>
      <c r="C3908" s="153">
        <f>IF(A3908="","",MONTH(A3908))</f>
        <v/>
      </c>
      <c r="D3908" s="153">
        <f>IF(A3908="","",CHOOSE(MONTH(A3908),"Ocak","Şubat","Mart","Nisan","Mayıs","Haziran","Temmuz","Ağustos","Eylül","Ekim","Kasım","Aralık"))</f>
        <v/>
      </c>
      <c r="E3908" s="153">
        <f>IF(A3908="","",ROUNDUP(MONTH(A3908)/3,0))</f>
        <v/>
      </c>
      <c r="F3908" s="153">
        <f>IF(A3908="","",WEEKNUM(A3908,2))</f>
        <v/>
      </c>
      <c r="G3908" s="153">
        <f>IF(A3908="","",WEEKDAY(A3908,2))</f>
        <v/>
      </c>
      <c r="H3908" s="153">
        <f>IF(A3908="","",CHOOSE(WEEKDAY(A3908,2),"Pazartesi","Salı","Çarşamba","Perşembe","Cuma","Cumartesi","Pazar"))</f>
        <v/>
      </c>
    </row>
    <row r="3909" ht="10.5" customHeight="1" s="113">
      <c r="A3909" s="152" t="n">
        <v>45912</v>
      </c>
      <c r="B3909" s="153">
        <f>IF(A3909="","",YEAR(A3909))</f>
        <v/>
      </c>
      <c r="C3909" s="153">
        <f>IF(A3909="","",MONTH(A3909))</f>
        <v/>
      </c>
      <c r="D3909" s="153">
        <f>IF(A3909="","",CHOOSE(MONTH(A3909),"Ocak","Şubat","Mart","Nisan","Mayıs","Haziran","Temmuz","Ağustos","Eylül","Ekim","Kasım","Aralık"))</f>
        <v/>
      </c>
      <c r="E3909" s="153">
        <f>IF(A3909="","",ROUNDUP(MONTH(A3909)/3,0))</f>
        <v/>
      </c>
      <c r="F3909" s="153">
        <f>IF(A3909="","",WEEKNUM(A3909,2))</f>
        <v/>
      </c>
      <c r="G3909" s="153">
        <f>IF(A3909="","",WEEKDAY(A3909,2))</f>
        <v/>
      </c>
      <c r="H3909" s="153">
        <f>IF(A3909="","",CHOOSE(WEEKDAY(A3909,2),"Pazartesi","Salı","Çarşamba","Perşembe","Cuma","Cumartesi","Pazar"))</f>
        <v/>
      </c>
    </row>
    <row r="3910" ht="10.5" customHeight="1" s="113">
      <c r="A3910" s="152" t="n">
        <v>45913</v>
      </c>
      <c r="B3910" s="153">
        <f>IF(A3910="","",YEAR(A3910))</f>
        <v/>
      </c>
      <c r="C3910" s="153">
        <f>IF(A3910="","",MONTH(A3910))</f>
        <v/>
      </c>
      <c r="D3910" s="153">
        <f>IF(A3910="","",CHOOSE(MONTH(A3910),"Ocak","Şubat","Mart","Nisan","Mayıs","Haziran","Temmuz","Ağustos","Eylül","Ekim","Kasım","Aralık"))</f>
        <v/>
      </c>
      <c r="E3910" s="153">
        <f>IF(A3910="","",ROUNDUP(MONTH(A3910)/3,0))</f>
        <v/>
      </c>
      <c r="F3910" s="153">
        <f>IF(A3910="","",WEEKNUM(A3910,2))</f>
        <v/>
      </c>
      <c r="G3910" s="153">
        <f>IF(A3910="","",WEEKDAY(A3910,2))</f>
        <v/>
      </c>
      <c r="H3910" s="153">
        <f>IF(A3910="","",CHOOSE(WEEKDAY(A3910,2),"Pazartesi","Salı","Çarşamba","Perşembe","Cuma","Cumartesi","Pazar"))</f>
        <v/>
      </c>
    </row>
    <row r="3911" ht="10.5" customHeight="1" s="113">
      <c r="A3911" s="152" t="n">
        <v>45914</v>
      </c>
      <c r="B3911" s="153">
        <f>IF(A3911="","",YEAR(A3911))</f>
        <v/>
      </c>
      <c r="C3911" s="153">
        <f>IF(A3911="","",MONTH(A3911))</f>
        <v/>
      </c>
      <c r="D3911" s="153">
        <f>IF(A3911="","",CHOOSE(MONTH(A3911),"Ocak","Şubat","Mart","Nisan","Mayıs","Haziran","Temmuz","Ağustos","Eylül","Ekim","Kasım","Aralık"))</f>
        <v/>
      </c>
      <c r="E3911" s="153">
        <f>IF(A3911="","",ROUNDUP(MONTH(A3911)/3,0))</f>
        <v/>
      </c>
      <c r="F3911" s="153">
        <f>IF(A3911="","",WEEKNUM(A3911,2))</f>
        <v/>
      </c>
      <c r="G3911" s="153">
        <f>IF(A3911="","",WEEKDAY(A3911,2))</f>
        <v/>
      </c>
      <c r="H3911" s="153">
        <f>IF(A3911="","",CHOOSE(WEEKDAY(A3911,2),"Pazartesi","Salı","Çarşamba","Perşembe","Cuma","Cumartesi","Pazar"))</f>
        <v/>
      </c>
    </row>
    <row r="3912" ht="10.5" customHeight="1" s="113">
      <c r="A3912" s="152" t="n">
        <v>45915</v>
      </c>
      <c r="B3912" s="153">
        <f>IF(A3912="","",YEAR(A3912))</f>
        <v/>
      </c>
      <c r="C3912" s="153">
        <f>IF(A3912="","",MONTH(A3912))</f>
        <v/>
      </c>
      <c r="D3912" s="153">
        <f>IF(A3912="","",CHOOSE(MONTH(A3912),"Ocak","Şubat","Mart","Nisan","Mayıs","Haziran","Temmuz","Ağustos","Eylül","Ekim","Kasım","Aralık"))</f>
        <v/>
      </c>
      <c r="E3912" s="153">
        <f>IF(A3912="","",ROUNDUP(MONTH(A3912)/3,0))</f>
        <v/>
      </c>
      <c r="F3912" s="153">
        <f>IF(A3912="","",WEEKNUM(A3912,2))</f>
        <v/>
      </c>
      <c r="G3912" s="153">
        <f>IF(A3912="","",WEEKDAY(A3912,2))</f>
        <v/>
      </c>
      <c r="H3912" s="153">
        <f>IF(A3912="","",CHOOSE(WEEKDAY(A3912,2),"Pazartesi","Salı","Çarşamba","Perşembe","Cuma","Cumartesi","Pazar"))</f>
        <v/>
      </c>
    </row>
    <row r="3913" ht="10.5" customHeight="1" s="113">
      <c r="A3913" s="152" t="n">
        <v>45916</v>
      </c>
      <c r="B3913" s="153">
        <f>IF(A3913="","",YEAR(A3913))</f>
        <v/>
      </c>
      <c r="C3913" s="153">
        <f>IF(A3913="","",MONTH(A3913))</f>
        <v/>
      </c>
      <c r="D3913" s="153">
        <f>IF(A3913="","",CHOOSE(MONTH(A3913),"Ocak","Şubat","Mart","Nisan","Mayıs","Haziran","Temmuz","Ağustos","Eylül","Ekim","Kasım","Aralık"))</f>
        <v/>
      </c>
      <c r="E3913" s="153">
        <f>IF(A3913="","",ROUNDUP(MONTH(A3913)/3,0))</f>
        <v/>
      </c>
      <c r="F3913" s="153">
        <f>IF(A3913="","",WEEKNUM(A3913,2))</f>
        <v/>
      </c>
      <c r="G3913" s="153">
        <f>IF(A3913="","",WEEKDAY(A3913,2))</f>
        <v/>
      </c>
      <c r="H3913" s="153">
        <f>IF(A3913="","",CHOOSE(WEEKDAY(A3913,2),"Pazartesi","Salı","Çarşamba","Perşembe","Cuma","Cumartesi","Pazar"))</f>
        <v/>
      </c>
    </row>
    <row r="3914" ht="10.5" customHeight="1" s="113">
      <c r="A3914" s="152" t="n">
        <v>45917</v>
      </c>
      <c r="B3914" s="153">
        <f>IF(A3914="","",YEAR(A3914))</f>
        <v/>
      </c>
      <c r="C3914" s="153">
        <f>IF(A3914="","",MONTH(A3914))</f>
        <v/>
      </c>
      <c r="D3914" s="153">
        <f>IF(A3914="","",CHOOSE(MONTH(A3914),"Ocak","Şubat","Mart","Nisan","Mayıs","Haziran","Temmuz","Ağustos","Eylül","Ekim","Kasım","Aralık"))</f>
        <v/>
      </c>
      <c r="E3914" s="153">
        <f>IF(A3914="","",ROUNDUP(MONTH(A3914)/3,0))</f>
        <v/>
      </c>
      <c r="F3914" s="153">
        <f>IF(A3914="","",WEEKNUM(A3914,2))</f>
        <v/>
      </c>
      <c r="G3914" s="153">
        <f>IF(A3914="","",WEEKDAY(A3914,2))</f>
        <v/>
      </c>
      <c r="H3914" s="153">
        <f>IF(A3914="","",CHOOSE(WEEKDAY(A3914,2),"Pazartesi","Salı","Çarşamba","Perşembe","Cuma","Cumartesi","Pazar"))</f>
        <v/>
      </c>
    </row>
    <row r="3915" ht="10.5" customHeight="1" s="113">
      <c r="A3915" s="152" t="n">
        <v>45918</v>
      </c>
      <c r="B3915" s="153">
        <f>IF(A3915="","",YEAR(A3915))</f>
        <v/>
      </c>
      <c r="C3915" s="153">
        <f>IF(A3915="","",MONTH(A3915))</f>
        <v/>
      </c>
      <c r="D3915" s="153">
        <f>IF(A3915="","",CHOOSE(MONTH(A3915),"Ocak","Şubat","Mart","Nisan","Mayıs","Haziran","Temmuz","Ağustos","Eylül","Ekim","Kasım","Aralık"))</f>
        <v/>
      </c>
      <c r="E3915" s="153">
        <f>IF(A3915="","",ROUNDUP(MONTH(A3915)/3,0))</f>
        <v/>
      </c>
      <c r="F3915" s="153">
        <f>IF(A3915="","",WEEKNUM(A3915,2))</f>
        <v/>
      </c>
      <c r="G3915" s="153">
        <f>IF(A3915="","",WEEKDAY(A3915,2))</f>
        <v/>
      </c>
      <c r="H3915" s="153">
        <f>IF(A3915="","",CHOOSE(WEEKDAY(A3915,2),"Pazartesi","Salı","Çarşamba","Perşembe","Cuma","Cumartesi","Pazar"))</f>
        <v/>
      </c>
    </row>
    <row r="3916" ht="10.5" customHeight="1" s="113">
      <c r="A3916" s="152" t="n">
        <v>45919</v>
      </c>
      <c r="B3916" s="153">
        <f>IF(A3916="","",YEAR(A3916))</f>
        <v/>
      </c>
      <c r="C3916" s="153">
        <f>IF(A3916="","",MONTH(A3916))</f>
        <v/>
      </c>
      <c r="D3916" s="153">
        <f>IF(A3916="","",CHOOSE(MONTH(A3916),"Ocak","Şubat","Mart","Nisan","Mayıs","Haziran","Temmuz","Ağustos","Eylül","Ekim","Kasım","Aralık"))</f>
        <v/>
      </c>
      <c r="E3916" s="153">
        <f>IF(A3916="","",ROUNDUP(MONTH(A3916)/3,0))</f>
        <v/>
      </c>
      <c r="F3916" s="153">
        <f>IF(A3916="","",WEEKNUM(A3916,2))</f>
        <v/>
      </c>
      <c r="G3916" s="153">
        <f>IF(A3916="","",WEEKDAY(A3916,2))</f>
        <v/>
      </c>
      <c r="H3916" s="153">
        <f>IF(A3916="","",CHOOSE(WEEKDAY(A3916,2),"Pazartesi","Salı","Çarşamba","Perşembe","Cuma","Cumartesi","Pazar"))</f>
        <v/>
      </c>
    </row>
    <row r="3917" ht="10.5" customHeight="1" s="113">
      <c r="A3917" s="152" t="n">
        <v>45920</v>
      </c>
      <c r="B3917" s="153">
        <f>IF(A3917="","",YEAR(A3917))</f>
        <v/>
      </c>
      <c r="C3917" s="153">
        <f>IF(A3917="","",MONTH(A3917))</f>
        <v/>
      </c>
      <c r="D3917" s="153">
        <f>IF(A3917="","",CHOOSE(MONTH(A3917),"Ocak","Şubat","Mart","Nisan","Mayıs","Haziran","Temmuz","Ağustos","Eylül","Ekim","Kasım","Aralık"))</f>
        <v/>
      </c>
      <c r="E3917" s="153">
        <f>IF(A3917="","",ROUNDUP(MONTH(A3917)/3,0))</f>
        <v/>
      </c>
      <c r="F3917" s="153">
        <f>IF(A3917="","",WEEKNUM(A3917,2))</f>
        <v/>
      </c>
      <c r="G3917" s="153">
        <f>IF(A3917="","",WEEKDAY(A3917,2))</f>
        <v/>
      </c>
      <c r="H3917" s="153">
        <f>IF(A3917="","",CHOOSE(WEEKDAY(A3917,2),"Pazartesi","Salı","Çarşamba","Perşembe","Cuma","Cumartesi","Pazar"))</f>
        <v/>
      </c>
    </row>
    <row r="3918" ht="10.5" customHeight="1" s="113">
      <c r="A3918" s="152" t="n">
        <v>45921</v>
      </c>
      <c r="B3918" s="153">
        <f>IF(A3918="","",YEAR(A3918))</f>
        <v/>
      </c>
      <c r="C3918" s="153">
        <f>IF(A3918="","",MONTH(A3918))</f>
        <v/>
      </c>
      <c r="D3918" s="153">
        <f>IF(A3918="","",CHOOSE(MONTH(A3918),"Ocak","Şubat","Mart","Nisan","Mayıs","Haziran","Temmuz","Ağustos","Eylül","Ekim","Kasım","Aralık"))</f>
        <v/>
      </c>
      <c r="E3918" s="153">
        <f>IF(A3918="","",ROUNDUP(MONTH(A3918)/3,0))</f>
        <v/>
      </c>
      <c r="F3918" s="153">
        <f>IF(A3918="","",WEEKNUM(A3918,2))</f>
        <v/>
      </c>
      <c r="G3918" s="153">
        <f>IF(A3918="","",WEEKDAY(A3918,2))</f>
        <v/>
      </c>
      <c r="H3918" s="153">
        <f>IF(A3918="","",CHOOSE(WEEKDAY(A3918,2),"Pazartesi","Salı","Çarşamba","Perşembe","Cuma","Cumartesi","Pazar"))</f>
        <v/>
      </c>
    </row>
    <row r="3919" ht="10.5" customHeight="1" s="113">
      <c r="A3919" s="152" t="n">
        <v>45922</v>
      </c>
      <c r="B3919" s="153">
        <f>IF(A3919="","",YEAR(A3919))</f>
        <v/>
      </c>
      <c r="C3919" s="153">
        <f>IF(A3919="","",MONTH(A3919))</f>
        <v/>
      </c>
      <c r="D3919" s="153">
        <f>IF(A3919="","",CHOOSE(MONTH(A3919),"Ocak","Şubat","Mart","Nisan","Mayıs","Haziran","Temmuz","Ağustos","Eylül","Ekim","Kasım","Aralık"))</f>
        <v/>
      </c>
      <c r="E3919" s="153">
        <f>IF(A3919="","",ROUNDUP(MONTH(A3919)/3,0))</f>
        <v/>
      </c>
      <c r="F3919" s="153">
        <f>IF(A3919="","",WEEKNUM(A3919,2))</f>
        <v/>
      </c>
      <c r="G3919" s="153">
        <f>IF(A3919="","",WEEKDAY(A3919,2))</f>
        <v/>
      </c>
      <c r="H3919" s="153">
        <f>IF(A3919="","",CHOOSE(WEEKDAY(A3919,2),"Pazartesi","Salı","Çarşamba","Perşembe","Cuma","Cumartesi","Pazar"))</f>
        <v/>
      </c>
    </row>
    <row r="3920" ht="10.5" customHeight="1" s="113">
      <c r="A3920" s="152" t="n">
        <v>45923</v>
      </c>
      <c r="B3920" s="153">
        <f>IF(A3920="","",YEAR(A3920))</f>
        <v/>
      </c>
      <c r="C3920" s="153">
        <f>IF(A3920="","",MONTH(A3920))</f>
        <v/>
      </c>
      <c r="D3920" s="153">
        <f>IF(A3920="","",CHOOSE(MONTH(A3920),"Ocak","Şubat","Mart","Nisan","Mayıs","Haziran","Temmuz","Ağustos","Eylül","Ekim","Kasım","Aralık"))</f>
        <v/>
      </c>
      <c r="E3920" s="153">
        <f>IF(A3920="","",ROUNDUP(MONTH(A3920)/3,0))</f>
        <v/>
      </c>
      <c r="F3920" s="153">
        <f>IF(A3920="","",WEEKNUM(A3920,2))</f>
        <v/>
      </c>
      <c r="G3920" s="153">
        <f>IF(A3920="","",WEEKDAY(A3920,2))</f>
        <v/>
      </c>
      <c r="H3920" s="153">
        <f>IF(A3920="","",CHOOSE(WEEKDAY(A3920,2),"Pazartesi","Salı","Çarşamba","Perşembe","Cuma","Cumartesi","Pazar"))</f>
        <v/>
      </c>
    </row>
    <row r="3921" ht="10.5" customHeight="1" s="113">
      <c r="A3921" s="152" t="n">
        <v>45924</v>
      </c>
      <c r="B3921" s="153">
        <f>IF(A3921="","",YEAR(A3921))</f>
        <v/>
      </c>
      <c r="C3921" s="153">
        <f>IF(A3921="","",MONTH(A3921))</f>
        <v/>
      </c>
      <c r="D3921" s="153">
        <f>IF(A3921="","",CHOOSE(MONTH(A3921),"Ocak","Şubat","Mart","Nisan","Mayıs","Haziran","Temmuz","Ağustos","Eylül","Ekim","Kasım","Aralık"))</f>
        <v/>
      </c>
      <c r="E3921" s="153">
        <f>IF(A3921="","",ROUNDUP(MONTH(A3921)/3,0))</f>
        <v/>
      </c>
      <c r="F3921" s="153">
        <f>IF(A3921="","",WEEKNUM(A3921,2))</f>
        <v/>
      </c>
      <c r="G3921" s="153">
        <f>IF(A3921="","",WEEKDAY(A3921,2))</f>
        <v/>
      </c>
      <c r="H3921" s="153">
        <f>IF(A3921="","",CHOOSE(WEEKDAY(A3921,2),"Pazartesi","Salı","Çarşamba","Perşembe","Cuma","Cumartesi","Pazar"))</f>
        <v/>
      </c>
    </row>
    <row r="3922" ht="10.5" customHeight="1" s="113">
      <c r="A3922" s="152" t="n">
        <v>45925</v>
      </c>
      <c r="B3922" s="153">
        <f>IF(A3922="","",YEAR(A3922))</f>
        <v/>
      </c>
      <c r="C3922" s="153">
        <f>IF(A3922="","",MONTH(A3922))</f>
        <v/>
      </c>
      <c r="D3922" s="153">
        <f>IF(A3922="","",CHOOSE(MONTH(A3922),"Ocak","Şubat","Mart","Nisan","Mayıs","Haziran","Temmuz","Ağustos","Eylül","Ekim","Kasım","Aralık"))</f>
        <v/>
      </c>
      <c r="E3922" s="153">
        <f>IF(A3922="","",ROUNDUP(MONTH(A3922)/3,0))</f>
        <v/>
      </c>
      <c r="F3922" s="153">
        <f>IF(A3922="","",WEEKNUM(A3922,2))</f>
        <v/>
      </c>
      <c r="G3922" s="153">
        <f>IF(A3922="","",WEEKDAY(A3922,2))</f>
        <v/>
      </c>
      <c r="H3922" s="153">
        <f>IF(A3922="","",CHOOSE(WEEKDAY(A3922,2),"Pazartesi","Salı","Çarşamba","Perşembe","Cuma","Cumartesi","Pazar"))</f>
        <v/>
      </c>
    </row>
    <row r="3923" ht="10.5" customHeight="1" s="113">
      <c r="A3923" s="152" t="n">
        <v>45926</v>
      </c>
      <c r="B3923" s="153">
        <f>IF(A3923="","",YEAR(A3923))</f>
        <v/>
      </c>
      <c r="C3923" s="153">
        <f>IF(A3923="","",MONTH(A3923))</f>
        <v/>
      </c>
      <c r="D3923" s="153">
        <f>IF(A3923="","",CHOOSE(MONTH(A3923),"Ocak","Şubat","Mart","Nisan","Mayıs","Haziran","Temmuz","Ağustos","Eylül","Ekim","Kasım","Aralık"))</f>
        <v/>
      </c>
      <c r="E3923" s="153">
        <f>IF(A3923="","",ROUNDUP(MONTH(A3923)/3,0))</f>
        <v/>
      </c>
      <c r="F3923" s="153">
        <f>IF(A3923="","",WEEKNUM(A3923,2))</f>
        <v/>
      </c>
      <c r="G3923" s="153">
        <f>IF(A3923="","",WEEKDAY(A3923,2))</f>
        <v/>
      </c>
      <c r="H3923" s="153">
        <f>IF(A3923="","",CHOOSE(WEEKDAY(A3923,2),"Pazartesi","Salı","Çarşamba","Perşembe","Cuma","Cumartesi","Pazar"))</f>
        <v/>
      </c>
    </row>
    <row r="3924" ht="10.5" customHeight="1" s="113">
      <c r="A3924" s="152" t="n">
        <v>45927</v>
      </c>
      <c r="B3924" s="153">
        <f>IF(A3924="","",YEAR(A3924))</f>
        <v/>
      </c>
      <c r="C3924" s="153">
        <f>IF(A3924="","",MONTH(A3924))</f>
        <v/>
      </c>
      <c r="D3924" s="153">
        <f>IF(A3924="","",CHOOSE(MONTH(A3924),"Ocak","Şubat","Mart","Nisan","Mayıs","Haziran","Temmuz","Ağustos","Eylül","Ekim","Kasım","Aralık"))</f>
        <v/>
      </c>
      <c r="E3924" s="153">
        <f>IF(A3924="","",ROUNDUP(MONTH(A3924)/3,0))</f>
        <v/>
      </c>
      <c r="F3924" s="153">
        <f>IF(A3924="","",WEEKNUM(A3924,2))</f>
        <v/>
      </c>
      <c r="G3924" s="153">
        <f>IF(A3924="","",WEEKDAY(A3924,2))</f>
        <v/>
      </c>
      <c r="H3924" s="153">
        <f>IF(A3924="","",CHOOSE(WEEKDAY(A3924,2),"Pazartesi","Salı","Çarşamba","Perşembe","Cuma","Cumartesi","Pazar"))</f>
        <v/>
      </c>
    </row>
    <row r="3925" ht="10.5" customHeight="1" s="113">
      <c r="A3925" s="152" t="n">
        <v>45928</v>
      </c>
      <c r="B3925" s="153">
        <f>IF(A3925="","",YEAR(A3925))</f>
        <v/>
      </c>
      <c r="C3925" s="153">
        <f>IF(A3925="","",MONTH(A3925))</f>
        <v/>
      </c>
      <c r="D3925" s="153">
        <f>IF(A3925="","",CHOOSE(MONTH(A3925),"Ocak","Şubat","Mart","Nisan","Mayıs","Haziran","Temmuz","Ağustos","Eylül","Ekim","Kasım","Aralık"))</f>
        <v/>
      </c>
      <c r="E3925" s="153">
        <f>IF(A3925="","",ROUNDUP(MONTH(A3925)/3,0))</f>
        <v/>
      </c>
      <c r="F3925" s="153">
        <f>IF(A3925="","",WEEKNUM(A3925,2))</f>
        <v/>
      </c>
      <c r="G3925" s="153">
        <f>IF(A3925="","",WEEKDAY(A3925,2))</f>
        <v/>
      </c>
      <c r="H3925" s="153">
        <f>IF(A3925="","",CHOOSE(WEEKDAY(A3925,2),"Pazartesi","Salı","Çarşamba","Perşembe","Cuma","Cumartesi","Pazar"))</f>
        <v/>
      </c>
    </row>
    <row r="3926" ht="10.5" customHeight="1" s="113">
      <c r="A3926" s="152" t="n">
        <v>45929</v>
      </c>
      <c r="B3926" s="153">
        <f>IF(A3926="","",YEAR(A3926))</f>
        <v/>
      </c>
      <c r="C3926" s="153">
        <f>IF(A3926="","",MONTH(A3926))</f>
        <v/>
      </c>
      <c r="D3926" s="153">
        <f>IF(A3926="","",CHOOSE(MONTH(A3926),"Ocak","Şubat","Mart","Nisan","Mayıs","Haziran","Temmuz","Ağustos","Eylül","Ekim","Kasım","Aralık"))</f>
        <v/>
      </c>
      <c r="E3926" s="153">
        <f>IF(A3926="","",ROUNDUP(MONTH(A3926)/3,0))</f>
        <v/>
      </c>
      <c r="F3926" s="153">
        <f>IF(A3926="","",WEEKNUM(A3926,2))</f>
        <v/>
      </c>
      <c r="G3926" s="153">
        <f>IF(A3926="","",WEEKDAY(A3926,2))</f>
        <v/>
      </c>
      <c r="H3926" s="153">
        <f>IF(A3926="","",CHOOSE(WEEKDAY(A3926,2),"Pazartesi","Salı","Çarşamba","Perşembe","Cuma","Cumartesi","Pazar"))</f>
        <v/>
      </c>
    </row>
    <row r="3927" ht="10.5" customHeight="1" s="113">
      <c r="A3927" s="152" t="n">
        <v>45930</v>
      </c>
      <c r="B3927" s="153">
        <f>IF(A3927="","",YEAR(A3927))</f>
        <v/>
      </c>
      <c r="C3927" s="153">
        <f>IF(A3927="","",MONTH(A3927))</f>
        <v/>
      </c>
      <c r="D3927" s="153">
        <f>IF(A3927="","",CHOOSE(MONTH(A3927),"Ocak","Şubat","Mart","Nisan","Mayıs","Haziran","Temmuz","Ağustos","Eylül","Ekim","Kasım","Aralık"))</f>
        <v/>
      </c>
      <c r="E3927" s="153">
        <f>IF(A3927="","",ROUNDUP(MONTH(A3927)/3,0))</f>
        <v/>
      </c>
      <c r="F3927" s="153">
        <f>IF(A3927="","",WEEKNUM(A3927,2))</f>
        <v/>
      </c>
      <c r="G3927" s="153">
        <f>IF(A3927="","",WEEKDAY(A3927,2))</f>
        <v/>
      </c>
      <c r="H3927" s="153">
        <f>IF(A3927="","",CHOOSE(WEEKDAY(A3927,2),"Pazartesi","Salı","Çarşamba","Perşembe","Cuma","Cumartesi","Pazar"))</f>
        <v/>
      </c>
    </row>
    <row r="3928" ht="10.5" customHeight="1" s="113">
      <c r="A3928" s="152" t="n">
        <v>45931</v>
      </c>
      <c r="B3928" s="153">
        <f>IF(A3928="","",YEAR(A3928))</f>
        <v/>
      </c>
      <c r="C3928" s="153">
        <f>IF(A3928="","",MONTH(A3928))</f>
        <v/>
      </c>
      <c r="D3928" s="153">
        <f>IF(A3928="","",CHOOSE(MONTH(A3928),"Ocak","Şubat","Mart","Nisan","Mayıs","Haziran","Temmuz","Ağustos","Eylül","Ekim","Kasım","Aralık"))</f>
        <v/>
      </c>
      <c r="E3928" s="153">
        <f>IF(A3928="","",ROUNDUP(MONTH(A3928)/3,0))</f>
        <v/>
      </c>
      <c r="F3928" s="153">
        <f>IF(A3928="","",WEEKNUM(A3928,2))</f>
        <v/>
      </c>
      <c r="G3928" s="153">
        <f>IF(A3928="","",WEEKDAY(A3928,2))</f>
        <v/>
      </c>
      <c r="H3928" s="153">
        <f>IF(A3928="","",CHOOSE(WEEKDAY(A3928,2),"Pazartesi","Salı","Çarşamba","Perşembe","Cuma","Cumartesi","Pazar"))</f>
        <v/>
      </c>
    </row>
    <row r="3929" ht="10.5" customHeight="1" s="113">
      <c r="A3929" s="152" t="n">
        <v>45932</v>
      </c>
      <c r="B3929" s="153">
        <f>IF(A3929="","",YEAR(A3929))</f>
        <v/>
      </c>
      <c r="C3929" s="153">
        <f>IF(A3929="","",MONTH(A3929))</f>
        <v/>
      </c>
      <c r="D3929" s="153">
        <f>IF(A3929="","",CHOOSE(MONTH(A3929),"Ocak","Şubat","Mart","Nisan","Mayıs","Haziran","Temmuz","Ağustos","Eylül","Ekim","Kasım","Aralık"))</f>
        <v/>
      </c>
      <c r="E3929" s="153">
        <f>IF(A3929="","",ROUNDUP(MONTH(A3929)/3,0))</f>
        <v/>
      </c>
      <c r="F3929" s="153">
        <f>IF(A3929="","",WEEKNUM(A3929,2))</f>
        <v/>
      </c>
      <c r="G3929" s="153">
        <f>IF(A3929="","",WEEKDAY(A3929,2))</f>
        <v/>
      </c>
      <c r="H3929" s="153">
        <f>IF(A3929="","",CHOOSE(WEEKDAY(A3929,2),"Pazartesi","Salı","Çarşamba","Perşembe","Cuma","Cumartesi","Pazar"))</f>
        <v/>
      </c>
    </row>
    <row r="3930" ht="10.5" customHeight="1" s="113">
      <c r="A3930" s="152" t="n">
        <v>45933</v>
      </c>
      <c r="B3930" s="153">
        <f>IF(A3930="","",YEAR(A3930))</f>
        <v/>
      </c>
      <c r="C3930" s="153">
        <f>IF(A3930="","",MONTH(A3930))</f>
        <v/>
      </c>
      <c r="D3930" s="153">
        <f>IF(A3930="","",CHOOSE(MONTH(A3930),"Ocak","Şubat","Mart","Nisan","Mayıs","Haziran","Temmuz","Ağustos","Eylül","Ekim","Kasım","Aralık"))</f>
        <v/>
      </c>
      <c r="E3930" s="153">
        <f>IF(A3930="","",ROUNDUP(MONTH(A3930)/3,0))</f>
        <v/>
      </c>
      <c r="F3930" s="153">
        <f>IF(A3930="","",WEEKNUM(A3930,2))</f>
        <v/>
      </c>
      <c r="G3930" s="153">
        <f>IF(A3930="","",WEEKDAY(A3930,2))</f>
        <v/>
      </c>
      <c r="H3930" s="153">
        <f>IF(A3930="","",CHOOSE(WEEKDAY(A3930,2),"Pazartesi","Salı","Çarşamba","Perşembe","Cuma","Cumartesi","Pazar"))</f>
        <v/>
      </c>
    </row>
    <row r="3931" ht="10.5" customHeight="1" s="113">
      <c r="A3931" s="152" t="n">
        <v>45934</v>
      </c>
      <c r="B3931" s="153">
        <f>IF(A3931="","",YEAR(A3931))</f>
        <v/>
      </c>
      <c r="C3931" s="153">
        <f>IF(A3931="","",MONTH(A3931))</f>
        <v/>
      </c>
      <c r="D3931" s="153">
        <f>IF(A3931="","",CHOOSE(MONTH(A3931),"Ocak","Şubat","Mart","Nisan","Mayıs","Haziran","Temmuz","Ağustos","Eylül","Ekim","Kasım","Aralık"))</f>
        <v/>
      </c>
      <c r="E3931" s="153">
        <f>IF(A3931="","",ROUNDUP(MONTH(A3931)/3,0))</f>
        <v/>
      </c>
      <c r="F3931" s="153">
        <f>IF(A3931="","",WEEKNUM(A3931,2))</f>
        <v/>
      </c>
      <c r="G3931" s="153">
        <f>IF(A3931="","",WEEKDAY(A3931,2))</f>
        <v/>
      </c>
      <c r="H3931" s="153">
        <f>IF(A3931="","",CHOOSE(WEEKDAY(A3931,2),"Pazartesi","Salı","Çarşamba","Perşembe","Cuma","Cumartesi","Pazar"))</f>
        <v/>
      </c>
    </row>
    <row r="3932" ht="10.5" customHeight="1" s="113">
      <c r="A3932" s="152" t="n">
        <v>45935</v>
      </c>
      <c r="B3932" s="153">
        <f>IF(A3932="","",YEAR(A3932))</f>
        <v/>
      </c>
      <c r="C3932" s="153">
        <f>IF(A3932="","",MONTH(A3932))</f>
        <v/>
      </c>
      <c r="D3932" s="153">
        <f>IF(A3932="","",CHOOSE(MONTH(A3932),"Ocak","Şubat","Mart","Nisan","Mayıs","Haziran","Temmuz","Ağustos","Eylül","Ekim","Kasım","Aralık"))</f>
        <v/>
      </c>
      <c r="E3932" s="153">
        <f>IF(A3932="","",ROUNDUP(MONTH(A3932)/3,0))</f>
        <v/>
      </c>
      <c r="F3932" s="153">
        <f>IF(A3932="","",WEEKNUM(A3932,2))</f>
        <v/>
      </c>
      <c r="G3932" s="153">
        <f>IF(A3932="","",WEEKDAY(A3932,2))</f>
        <v/>
      </c>
      <c r="H3932" s="153">
        <f>IF(A3932="","",CHOOSE(WEEKDAY(A3932,2),"Pazartesi","Salı","Çarşamba","Perşembe","Cuma","Cumartesi","Pazar"))</f>
        <v/>
      </c>
    </row>
    <row r="3933" ht="10.5" customHeight="1" s="113">
      <c r="A3933" s="152" t="n">
        <v>45936</v>
      </c>
      <c r="B3933" s="153">
        <f>IF(A3933="","",YEAR(A3933))</f>
        <v/>
      </c>
      <c r="C3933" s="153">
        <f>IF(A3933="","",MONTH(A3933))</f>
        <v/>
      </c>
      <c r="D3933" s="153">
        <f>IF(A3933="","",CHOOSE(MONTH(A3933),"Ocak","Şubat","Mart","Nisan","Mayıs","Haziran","Temmuz","Ağustos","Eylül","Ekim","Kasım","Aralık"))</f>
        <v/>
      </c>
      <c r="E3933" s="153">
        <f>IF(A3933="","",ROUNDUP(MONTH(A3933)/3,0))</f>
        <v/>
      </c>
      <c r="F3933" s="153">
        <f>IF(A3933="","",WEEKNUM(A3933,2))</f>
        <v/>
      </c>
      <c r="G3933" s="153">
        <f>IF(A3933="","",WEEKDAY(A3933,2))</f>
        <v/>
      </c>
      <c r="H3933" s="153">
        <f>IF(A3933="","",CHOOSE(WEEKDAY(A3933,2),"Pazartesi","Salı","Çarşamba","Perşembe","Cuma","Cumartesi","Pazar"))</f>
        <v/>
      </c>
    </row>
    <row r="3934" ht="10.5" customHeight="1" s="113">
      <c r="A3934" s="152" t="n">
        <v>45937</v>
      </c>
      <c r="B3934" s="153">
        <f>IF(A3934="","",YEAR(A3934))</f>
        <v/>
      </c>
      <c r="C3934" s="153">
        <f>IF(A3934="","",MONTH(A3934))</f>
        <v/>
      </c>
      <c r="D3934" s="153">
        <f>IF(A3934="","",CHOOSE(MONTH(A3934),"Ocak","Şubat","Mart","Nisan","Mayıs","Haziran","Temmuz","Ağustos","Eylül","Ekim","Kasım","Aralık"))</f>
        <v/>
      </c>
      <c r="E3934" s="153">
        <f>IF(A3934="","",ROUNDUP(MONTH(A3934)/3,0))</f>
        <v/>
      </c>
      <c r="F3934" s="153">
        <f>IF(A3934="","",WEEKNUM(A3934,2))</f>
        <v/>
      </c>
      <c r="G3934" s="153">
        <f>IF(A3934="","",WEEKDAY(A3934,2))</f>
        <v/>
      </c>
      <c r="H3934" s="153">
        <f>IF(A3934="","",CHOOSE(WEEKDAY(A3934,2),"Pazartesi","Salı","Çarşamba","Perşembe","Cuma","Cumartesi","Pazar"))</f>
        <v/>
      </c>
    </row>
    <row r="3935" ht="10.5" customHeight="1" s="113">
      <c r="A3935" s="152" t="n">
        <v>45938</v>
      </c>
      <c r="B3935" s="153">
        <f>IF(A3935="","",YEAR(A3935))</f>
        <v/>
      </c>
      <c r="C3935" s="153">
        <f>IF(A3935="","",MONTH(A3935))</f>
        <v/>
      </c>
      <c r="D3935" s="153">
        <f>IF(A3935="","",CHOOSE(MONTH(A3935),"Ocak","Şubat","Mart","Nisan","Mayıs","Haziran","Temmuz","Ağustos","Eylül","Ekim","Kasım","Aralık"))</f>
        <v/>
      </c>
      <c r="E3935" s="153">
        <f>IF(A3935="","",ROUNDUP(MONTH(A3935)/3,0))</f>
        <v/>
      </c>
      <c r="F3935" s="153">
        <f>IF(A3935="","",WEEKNUM(A3935,2))</f>
        <v/>
      </c>
      <c r="G3935" s="153">
        <f>IF(A3935="","",WEEKDAY(A3935,2))</f>
        <v/>
      </c>
      <c r="H3935" s="153">
        <f>IF(A3935="","",CHOOSE(WEEKDAY(A3935,2),"Pazartesi","Salı","Çarşamba","Perşembe","Cuma","Cumartesi","Pazar"))</f>
        <v/>
      </c>
    </row>
    <row r="3936" ht="10.5" customHeight="1" s="113">
      <c r="A3936" s="152" t="n">
        <v>45939</v>
      </c>
      <c r="B3936" s="153">
        <f>IF(A3936="","",YEAR(A3936))</f>
        <v/>
      </c>
      <c r="C3936" s="153">
        <f>IF(A3936="","",MONTH(A3936))</f>
        <v/>
      </c>
      <c r="D3936" s="153">
        <f>IF(A3936="","",CHOOSE(MONTH(A3936),"Ocak","Şubat","Mart","Nisan","Mayıs","Haziran","Temmuz","Ağustos","Eylül","Ekim","Kasım","Aralık"))</f>
        <v/>
      </c>
      <c r="E3936" s="153">
        <f>IF(A3936="","",ROUNDUP(MONTH(A3936)/3,0))</f>
        <v/>
      </c>
      <c r="F3936" s="153">
        <f>IF(A3936="","",WEEKNUM(A3936,2))</f>
        <v/>
      </c>
      <c r="G3936" s="153">
        <f>IF(A3936="","",WEEKDAY(A3936,2))</f>
        <v/>
      </c>
      <c r="H3936" s="153">
        <f>IF(A3936="","",CHOOSE(WEEKDAY(A3936,2),"Pazartesi","Salı","Çarşamba","Perşembe","Cuma","Cumartesi","Pazar"))</f>
        <v/>
      </c>
    </row>
    <row r="3937" ht="10.5" customHeight="1" s="113">
      <c r="A3937" s="152" t="n">
        <v>45940</v>
      </c>
      <c r="B3937" s="153">
        <f>IF(A3937="","",YEAR(A3937))</f>
        <v/>
      </c>
      <c r="C3937" s="153">
        <f>IF(A3937="","",MONTH(A3937))</f>
        <v/>
      </c>
      <c r="D3937" s="153">
        <f>IF(A3937="","",CHOOSE(MONTH(A3937),"Ocak","Şubat","Mart","Nisan","Mayıs","Haziran","Temmuz","Ağustos","Eylül","Ekim","Kasım","Aralık"))</f>
        <v/>
      </c>
      <c r="E3937" s="153">
        <f>IF(A3937="","",ROUNDUP(MONTH(A3937)/3,0))</f>
        <v/>
      </c>
      <c r="F3937" s="153">
        <f>IF(A3937="","",WEEKNUM(A3937,2))</f>
        <v/>
      </c>
      <c r="G3937" s="153">
        <f>IF(A3937="","",WEEKDAY(A3937,2))</f>
        <v/>
      </c>
      <c r="H3937" s="153">
        <f>IF(A3937="","",CHOOSE(WEEKDAY(A3937,2),"Pazartesi","Salı","Çarşamba","Perşembe","Cuma","Cumartesi","Pazar"))</f>
        <v/>
      </c>
    </row>
    <row r="3938" ht="10.5" customHeight="1" s="113">
      <c r="A3938" s="152" t="n">
        <v>45941</v>
      </c>
      <c r="B3938" s="153">
        <f>IF(A3938="","",YEAR(A3938))</f>
        <v/>
      </c>
      <c r="C3938" s="153">
        <f>IF(A3938="","",MONTH(A3938))</f>
        <v/>
      </c>
      <c r="D3938" s="153">
        <f>IF(A3938="","",CHOOSE(MONTH(A3938),"Ocak","Şubat","Mart","Nisan","Mayıs","Haziran","Temmuz","Ağustos","Eylül","Ekim","Kasım","Aralık"))</f>
        <v/>
      </c>
      <c r="E3938" s="153">
        <f>IF(A3938="","",ROUNDUP(MONTH(A3938)/3,0))</f>
        <v/>
      </c>
      <c r="F3938" s="153">
        <f>IF(A3938="","",WEEKNUM(A3938,2))</f>
        <v/>
      </c>
      <c r="G3938" s="153">
        <f>IF(A3938="","",WEEKDAY(A3938,2))</f>
        <v/>
      </c>
      <c r="H3938" s="153">
        <f>IF(A3938="","",CHOOSE(WEEKDAY(A3938,2),"Pazartesi","Salı","Çarşamba","Perşembe","Cuma","Cumartesi","Pazar"))</f>
        <v/>
      </c>
    </row>
    <row r="3939" ht="10.5" customHeight="1" s="113">
      <c r="A3939" s="152" t="n">
        <v>45942</v>
      </c>
      <c r="B3939" s="153">
        <f>IF(A3939="","",YEAR(A3939))</f>
        <v/>
      </c>
      <c r="C3939" s="153">
        <f>IF(A3939="","",MONTH(A3939))</f>
        <v/>
      </c>
      <c r="D3939" s="153">
        <f>IF(A3939="","",CHOOSE(MONTH(A3939),"Ocak","Şubat","Mart","Nisan","Mayıs","Haziran","Temmuz","Ağustos","Eylül","Ekim","Kasım","Aralık"))</f>
        <v/>
      </c>
      <c r="E3939" s="153">
        <f>IF(A3939="","",ROUNDUP(MONTH(A3939)/3,0))</f>
        <v/>
      </c>
      <c r="F3939" s="153">
        <f>IF(A3939="","",WEEKNUM(A3939,2))</f>
        <v/>
      </c>
      <c r="G3939" s="153">
        <f>IF(A3939="","",WEEKDAY(A3939,2))</f>
        <v/>
      </c>
      <c r="H3939" s="153">
        <f>IF(A3939="","",CHOOSE(WEEKDAY(A3939,2),"Pazartesi","Salı","Çarşamba","Perşembe","Cuma","Cumartesi","Pazar"))</f>
        <v/>
      </c>
    </row>
    <row r="3940" ht="10.5" customHeight="1" s="113">
      <c r="A3940" s="152" t="n">
        <v>45943</v>
      </c>
      <c r="B3940" s="153">
        <f>IF(A3940="","",YEAR(A3940))</f>
        <v/>
      </c>
      <c r="C3940" s="153">
        <f>IF(A3940="","",MONTH(A3940))</f>
        <v/>
      </c>
      <c r="D3940" s="153">
        <f>IF(A3940="","",CHOOSE(MONTH(A3940),"Ocak","Şubat","Mart","Nisan","Mayıs","Haziran","Temmuz","Ağustos","Eylül","Ekim","Kasım","Aralık"))</f>
        <v/>
      </c>
      <c r="E3940" s="153">
        <f>IF(A3940="","",ROUNDUP(MONTH(A3940)/3,0))</f>
        <v/>
      </c>
      <c r="F3940" s="153">
        <f>IF(A3940="","",WEEKNUM(A3940,2))</f>
        <v/>
      </c>
      <c r="G3940" s="153">
        <f>IF(A3940="","",WEEKDAY(A3940,2))</f>
        <v/>
      </c>
      <c r="H3940" s="153">
        <f>IF(A3940="","",CHOOSE(WEEKDAY(A3940,2),"Pazartesi","Salı","Çarşamba","Perşembe","Cuma","Cumartesi","Pazar"))</f>
        <v/>
      </c>
    </row>
    <row r="3941" ht="10.5" customHeight="1" s="113">
      <c r="A3941" s="152" t="n">
        <v>45944</v>
      </c>
      <c r="B3941" s="153">
        <f>IF(A3941="","",YEAR(A3941))</f>
        <v/>
      </c>
      <c r="C3941" s="153">
        <f>IF(A3941="","",MONTH(A3941))</f>
        <v/>
      </c>
      <c r="D3941" s="153">
        <f>IF(A3941="","",CHOOSE(MONTH(A3941),"Ocak","Şubat","Mart","Nisan","Mayıs","Haziran","Temmuz","Ağustos","Eylül","Ekim","Kasım","Aralık"))</f>
        <v/>
      </c>
      <c r="E3941" s="153">
        <f>IF(A3941="","",ROUNDUP(MONTH(A3941)/3,0))</f>
        <v/>
      </c>
      <c r="F3941" s="153">
        <f>IF(A3941="","",WEEKNUM(A3941,2))</f>
        <v/>
      </c>
      <c r="G3941" s="153">
        <f>IF(A3941="","",WEEKDAY(A3941,2))</f>
        <v/>
      </c>
      <c r="H3941" s="153">
        <f>IF(A3941="","",CHOOSE(WEEKDAY(A3941,2),"Pazartesi","Salı","Çarşamba","Perşembe","Cuma","Cumartesi","Pazar"))</f>
        <v/>
      </c>
    </row>
    <row r="3942" ht="10.5" customHeight="1" s="113">
      <c r="A3942" s="152" t="n">
        <v>45945</v>
      </c>
      <c r="B3942" s="153">
        <f>IF(A3942="","",YEAR(A3942))</f>
        <v/>
      </c>
      <c r="C3942" s="153">
        <f>IF(A3942="","",MONTH(A3942))</f>
        <v/>
      </c>
      <c r="D3942" s="153">
        <f>IF(A3942="","",CHOOSE(MONTH(A3942),"Ocak","Şubat","Mart","Nisan","Mayıs","Haziran","Temmuz","Ağustos","Eylül","Ekim","Kasım","Aralık"))</f>
        <v/>
      </c>
      <c r="E3942" s="153">
        <f>IF(A3942="","",ROUNDUP(MONTH(A3942)/3,0))</f>
        <v/>
      </c>
      <c r="F3942" s="153">
        <f>IF(A3942="","",WEEKNUM(A3942,2))</f>
        <v/>
      </c>
      <c r="G3942" s="153">
        <f>IF(A3942="","",WEEKDAY(A3942,2))</f>
        <v/>
      </c>
      <c r="H3942" s="153">
        <f>IF(A3942="","",CHOOSE(WEEKDAY(A3942,2),"Pazartesi","Salı","Çarşamba","Perşembe","Cuma","Cumartesi","Pazar"))</f>
        <v/>
      </c>
    </row>
    <row r="3943" ht="10.5" customHeight="1" s="113">
      <c r="A3943" s="152" t="n">
        <v>45946</v>
      </c>
      <c r="B3943" s="153">
        <f>IF(A3943="","",YEAR(A3943))</f>
        <v/>
      </c>
      <c r="C3943" s="153">
        <f>IF(A3943="","",MONTH(A3943))</f>
        <v/>
      </c>
      <c r="D3943" s="153">
        <f>IF(A3943="","",CHOOSE(MONTH(A3943),"Ocak","Şubat","Mart","Nisan","Mayıs","Haziran","Temmuz","Ağustos","Eylül","Ekim","Kasım","Aralık"))</f>
        <v/>
      </c>
      <c r="E3943" s="153">
        <f>IF(A3943="","",ROUNDUP(MONTH(A3943)/3,0))</f>
        <v/>
      </c>
      <c r="F3943" s="153">
        <f>IF(A3943="","",WEEKNUM(A3943,2))</f>
        <v/>
      </c>
      <c r="G3943" s="153">
        <f>IF(A3943="","",WEEKDAY(A3943,2))</f>
        <v/>
      </c>
      <c r="H3943" s="153">
        <f>IF(A3943="","",CHOOSE(WEEKDAY(A3943,2),"Pazartesi","Salı","Çarşamba","Perşembe","Cuma","Cumartesi","Pazar"))</f>
        <v/>
      </c>
    </row>
    <row r="3944" ht="10.5" customHeight="1" s="113">
      <c r="A3944" s="152" t="n">
        <v>45947</v>
      </c>
      <c r="B3944" s="153">
        <f>IF(A3944="","",YEAR(A3944))</f>
        <v/>
      </c>
      <c r="C3944" s="153">
        <f>IF(A3944="","",MONTH(A3944))</f>
        <v/>
      </c>
      <c r="D3944" s="153">
        <f>IF(A3944="","",CHOOSE(MONTH(A3944),"Ocak","Şubat","Mart","Nisan","Mayıs","Haziran","Temmuz","Ağustos","Eylül","Ekim","Kasım","Aralık"))</f>
        <v/>
      </c>
      <c r="E3944" s="153">
        <f>IF(A3944="","",ROUNDUP(MONTH(A3944)/3,0))</f>
        <v/>
      </c>
      <c r="F3944" s="153">
        <f>IF(A3944="","",WEEKNUM(A3944,2))</f>
        <v/>
      </c>
      <c r="G3944" s="153">
        <f>IF(A3944="","",WEEKDAY(A3944,2))</f>
        <v/>
      </c>
      <c r="H3944" s="153">
        <f>IF(A3944="","",CHOOSE(WEEKDAY(A3944,2),"Pazartesi","Salı","Çarşamba","Perşembe","Cuma","Cumartesi","Pazar"))</f>
        <v/>
      </c>
    </row>
    <row r="3945" ht="10.5" customHeight="1" s="113">
      <c r="A3945" s="152" t="n">
        <v>45948</v>
      </c>
      <c r="B3945" s="153">
        <f>IF(A3945="","",YEAR(A3945))</f>
        <v/>
      </c>
      <c r="C3945" s="153">
        <f>IF(A3945="","",MONTH(A3945))</f>
        <v/>
      </c>
      <c r="D3945" s="153">
        <f>IF(A3945="","",CHOOSE(MONTH(A3945),"Ocak","Şubat","Mart","Nisan","Mayıs","Haziran","Temmuz","Ağustos","Eylül","Ekim","Kasım","Aralık"))</f>
        <v/>
      </c>
      <c r="E3945" s="153">
        <f>IF(A3945="","",ROUNDUP(MONTH(A3945)/3,0))</f>
        <v/>
      </c>
      <c r="F3945" s="153">
        <f>IF(A3945="","",WEEKNUM(A3945,2))</f>
        <v/>
      </c>
      <c r="G3945" s="153">
        <f>IF(A3945="","",WEEKDAY(A3945,2))</f>
        <v/>
      </c>
      <c r="H3945" s="153">
        <f>IF(A3945="","",CHOOSE(WEEKDAY(A3945,2),"Pazartesi","Salı","Çarşamba","Perşembe","Cuma","Cumartesi","Pazar"))</f>
        <v/>
      </c>
    </row>
    <row r="3946" ht="10.5" customHeight="1" s="113">
      <c r="A3946" s="152" t="n">
        <v>45949</v>
      </c>
      <c r="B3946" s="153">
        <f>IF(A3946="","",YEAR(A3946))</f>
        <v/>
      </c>
      <c r="C3946" s="153">
        <f>IF(A3946="","",MONTH(A3946))</f>
        <v/>
      </c>
      <c r="D3946" s="153">
        <f>IF(A3946="","",CHOOSE(MONTH(A3946),"Ocak","Şubat","Mart","Nisan","Mayıs","Haziran","Temmuz","Ağustos","Eylül","Ekim","Kasım","Aralık"))</f>
        <v/>
      </c>
      <c r="E3946" s="153">
        <f>IF(A3946="","",ROUNDUP(MONTH(A3946)/3,0))</f>
        <v/>
      </c>
      <c r="F3946" s="153">
        <f>IF(A3946="","",WEEKNUM(A3946,2))</f>
        <v/>
      </c>
      <c r="G3946" s="153">
        <f>IF(A3946="","",WEEKDAY(A3946,2))</f>
        <v/>
      </c>
      <c r="H3946" s="153">
        <f>IF(A3946="","",CHOOSE(WEEKDAY(A3946,2),"Pazartesi","Salı","Çarşamba","Perşembe","Cuma","Cumartesi","Pazar"))</f>
        <v/>
      </c>
    </row>
    <row r="3947" ht="10.5" customHeight="1" s="113">
      <c r="A3947" s="152" t="n">
        <v>45950</v>
      </c>
      <c r="B3947" s="153">
        <f>IF(A3947="","",YEAR(A3947))</f>
        <v/>
      </c>
      <c r="C3947" s="153">
        <f>IF(A3947="","",MONTH(A3947))</f>
        <v/>
      </c>
      <c r="D3947" s="153">
        <f>IF(A3947="","",CHOOSE(MONTH(A3947),"Ocak","Şubat","Mart","Nisan","Mayıs","Haziran","Temmuz","Ağustos","Eylül","Ekim","Kasım","Aralık"))</f>
        <v/>
      </c>
      <c r="E3947" s="153">
        <f>IF(A3947="","",ROUNDUP(MONTH(A3947)/3,0))</f>
        <v/>
      </c>
      <c r="F3947" s="153">
        <f>IF(A3947="","",WEEKNUM(A3947,2))</f>
        <v/>
      </c>
      <c r="G3947" s="153">
        <f>IF(A3947="","",WEEKDAY(A3947,2))</f>
        <v/>
      </c>
      <c r="H3947" s="153">
        <f>IF(A3947="","",CHOOSE(WEEKDAY(A3947,2),"Pazartesi","Salı","Çarşamba","Perşembe","Cuma","Cumartesi","Pazar"))</f>
        <v/>
      </c>
    </row>
    <row r="3948" ht="10.5" customHeight="1" s="113">
      <c r="A3948" s="152" t="n">
        <v>45951</v>
      </c>
      <c r="B3948" s="153">
        <f>IF(A3948="","",YEAR(A3948))</f>
        <v/>
      </c>
      <c r="C3948" s="153">
        <f>IF(A3948="","",MONTH(A3948))</f>
        <v/>
      </c>
      <c r="D3948" s="153">
        <f>IF(A3948="","",CHOOSE(MONTH(A3948),"Ocak","Şubat","Mart","Nisan","Mayıs","Haziran","Temmuz","Ağustos","Eylül","Ekim","Kasım","Aralık"))</f>
        <v/>
      </c>
      <c r="E3948" s="153">
        <f>IF(A3948="","",ROUNDUP(MONTH(A3948)/3,0))</f>
        <v/>
      </c>
      <c r="F3948" s="153">
        <f>IF(A3948="","",WEEKNUM(A3948,2))</f>
        <v/>
      </c>
      <c r="G3948" s="153">
        <f>IF(A3948="","",WEEKDAY(A3948,2))</f>
        <v/>
      </c>
      <c r="H3948" s="153">
        <f>IF(A3948="","",CHOOSE(WEEKDAY(A3948,2),"Pazartesi","Salı","Çarşamba","Perşembe","Cuma","Cumartesi","Pazar"))</f>
        <v/>
      </c>
    </row>
    <row r="3949" ht="10.5" customHeight="1" s="113">
      <c r="A3949" s="152" t="n">
        <v>45952</v>
      </c>
      <c r="B3949" s="153">
        <f>IF(A3949="","",YEAR(A3949))</f>
        <v/>
      </c>
      <c r="C3949" s="153">
        <f>IF(A3949="","",MONTH(A3949))</f>
        <v/>
      </c>
      <c r="D3949" s="153">
        <f>IF(A3949="","",CHOOSE(MONTH(A3949),"Ocak","Şubat","Mart","Nisan","Mayıs","Haziran","Temmuz","Ağustos","Eylül","Ekim","Kasım","Aralık"))</f>
        <v/>
      </c>
      <c r="E3949" s="153">
        <f>IF(A3949="","",ROUNDUP(MONTH(A3949)/3,0))</f>
        <v/>
      </c>
      <c r="F3949" s="153">
        <f>IF(A3949="","",WEEKNUM(A3949,2))</f>
        <v/>
      </c>
      <c r="G3949" s="153">
        <f>IF(A3949="","",WEEKDAY(A3949,2))</f>
        <v/>
      </c>
      <c r="H3949" s="153">
        <f>IF(A3949="","",CHOOSE(WEEKDAY(A3949,2),"Pazartesi","Salı","Çarşamba","Perşembe","Cuma","Cumartesi","Pazar"))</f>
        <v/>
      </c>
    </row>
    <row r="3950" ht="10.5" customHeight="1" s="113">
      <c r="A3950" s="152" t="n">
        <v>45953</v>
      </c>
      <c r="B3950" s="153">
        <f>IF(A3950="","",YEAR(A3950))</f>
        <v/>
      </c>
      <c r="C3950" s="153">
        <f>IF(A3950="","",MONTH(A3950))</f>
        <v/>
      </c>
      <c r="D3950" s="153">
        <f>IF(A3950="","",CHOOSE(MONTH(A3950),"Ocak","Şubat","Mart","Nisan","Mayıs","Haziran","Temmuz","Ağustos","Eylül","Ekim","Kasım","Aralık"))</f>
        <v/>
      </c>
      <c r="E3950" s="153">
        <f>IF(A3950="","",ROUNDUP(MONTH(A3950)/3,0))</f>
        <v/>
      </c>
      <c r="F3950" s="153">
        <f>IF(A3950="","",WEEKNUM(A3950,2))</f>
        <v/>
      </c>
      <c r="G3950" s="153">
        <f>IF(A3950="","",WEEKDAY(A3950,2))</f>
        <v/>
      </c>
      <c r="H3950" s="153">
        <f>IF(A3950="","",CHOOSE(WEEKDAY(A3950,2),"Pazartesi","Salı","Çarşamba","Perşembe","Cuma","Cumartesi","Pazar"))</f>
        <v/>
      </c>
    </row>
    <row r="3951" ht="10.5" customHeight="1" s="113">
      <c r="A3951" s="152" t="n">
        <v>45954</v>
      </c>
      <c r="B3951" s="153">
        <f>IF(A3951="","",YEAR(A3951))</f>
        <v/>
      </c>
      <c r="C3951" s="153">
        <f>IF(A3951="","",MONTH(A3951))</f>
        <v/>
      </c>
      <c r="D3951" s="153">
        <f>IF(A3951="","",CHOOSE(MONTH(A3951),"Ocak","Şubat","Mart","Nisan","Mayıs","Haziran","Temmuz","Ağustos","Eylül","Ekim","Kasım","Aralık"))</f>
        <v/>
      </c>
      <c r="E3951" s="153">
        <f>IF(A3951="","",ROUNDUP(MONTH(A3951)/3,0))</f>
        <v/>
      </c>
      <c r="F3951" s="153">
        <f>IF(A3951="","",WEEKNUM(A3951,2))</f>
        <v/>
      </c>
      <c r="G3951" s="153">
        <f>IF(A3951="","",WEEKDAY(A3951,2))</f>
        <v/>
      </c>
      <c r="H3951" s="153">
        <f>IF(A3951="","",CHOOSE(WEEKDAY(A3951,2),"Pazartesi","Salı","Çarşamba","Perşembe","Cuma","Cumartesi","Pazar"))</f>
        <v/>
      </c>
    </row>
    <row r="3952" ht="10.5" customHeight="1" s="113">
      <c r="A3952" s="152" t="n">
        <v>45955</v>
      </c>
      <c r="B3952" s="153">
        <f>IF(A3952="","",YEAR(A3952))</f>
        <v/>
      </c>
      <c r="C3952" s="153">
        <f>IF(A3952="","",MONTH(A3952))</f>
        <v/>
      </c>
      <c r="D3952" s="153">
        <f>IF(A3952="","",CHOOSE(MONTH(A3952),"Ocak","Şubat","Mart","Nisan","Mayıs","Haziran","Temmuz","Ağustos","Eylül","Ekim","Kasım","Aralık"))</f>
        <v/>
      </c>
      <c r="E3952" s="153">
        <f>IF(A3952="","",ROUNDUP(MONTH(A3952)/3,0))</f>
        <v/>
      </c>
      <c r="F3952" s="153">
        <f>IF(A3952="","",WEEKNUM(A3952,2))</f>
        <v/>
      </c>
      <c r="G3952" s="153">
        <f>IF(A3952="","",WEEKDAY(A3952,2))</f>
        <v/>
      </c>
      <c r="H3952" s="153">
        <f>IF(A3952="","",CHOOSE(WEEKDAY(A3952,2),"Pazartesi","Salı","Çarşamba","Perşembe","Cuma","Cumartesi","Pazar"))</f>
        <v/>
      </c>
    </row>
    <row r="3953" ht="10.5" customHeight="1" s="113">
      <c r="A3953" s="152" t="n">
        <v>45956</v>
      </c>
      <c r="B3953" s="153">
        <f>IF(A3953="","",YEAR(A3953))</f>
        <v/>
      </c>
      <c r="C3953" s="153">
        <f>IF(A3953="","",MONTH(A3953))</f>
        <v/>
      </c>
      <c r="D3953" s="153">
        <f>IF(A3953="","",CHOOSE(MONTH(A3953),"Ocak","Şubat","Mart","Nisan","Mayıs","Haziran","Temmuz","Ağustos","Eylül","Ekim","Kasım","Aralık"))</f>
        <v/>
      </c>
      <c r="E3953" s="153">
        <f>IF(A3953="","",ROUNDUP(MONTH(A3953)/3,0))</f>
        <v/>
      </c>
      <c r="F3953" s="153">
        <f>IF(A3953="","",WEEKNUM(A3953,2))</f>
        <v/>
      </c>
      <c r="G3953" s="153">
        <f>IF(A3953="","",WEEKDAY(A3953,2))</f>
        <v/>
      </c>
      <c r="H3953" s="153">
        <f>IF(A3953="","",CHOOSE(WEEKDAY(A3953,2),"Pazartesi","Salı","Çarşamba","Perşembe","Cuma","Cumartesi","Pazar"))</f>
        <v/>
      </c>
    </row>
    <row r="3954" ht="10.5" customHeight="1" s="113">
      <c r="A3954" s="152" t="n">
        <v>45957</v>
      </c>
      <c r="B3954" s="153">
        <f>IF(A3954="","",YEAR(A3954))</f>
        <v/>
      </c>
      <c r="C3954" s="153">
        <f>IF(A3954="","",MONTH(A3954))</f>
        <v/>
      </c>
      <c r="D3954" s="153">
        <f>IF(A3954="","",CHOOSE(MONTH(A3954),"Ocak","Şubat","Mart","Nisan","Mayıs","Haziran","Temmuz","Ağustos","Eylül","Ekim","Kasım","Aralık"))</f>
        <v/>
      </c>
      <c r="E3954" s="153">
        <f>IF(A3954="","",ROUNDUP(MONTH(A3954)/3,0))</f>
        <v/>
      </c>
      <c r="F3954" s="153">
        <f>IF(A3954="","",WEEKNUM(A3954,2))</f>
        <v/>
      </c>
      <c r="G3954" s="153">
        <f>IF(A3954="","",WEEKDAY(A3954,2))</f>
        <v/>
      </c>
      <c r="H3954" s="153">
        <f>IF(A3954="","",CHOOSE(WEEKDAY(A3954,2),"Pazartesi","Salı","Çarşamba","Perşembe","Cuma","Cumartesi","Pazar"))</f>
        <v/>
      </c>
    </row>
    <row r="3955" ht="10.5" customHeight="1" s="113">
      <c r="A3955" s="152" t="n">
        <v>45958</v>
      </c>
      <c r="B3955" s="153">
        <f>IF(A3955="","",YEAR(A3955))</f>
        <v/>
      </c>
      <c r="C3955" s="153">
        <f>IF(A3955="","",MONTH(A3955))</f>
        <v/>
      </c>
      <c r="D3955" s="153">
        <f>IF(A3955="","",CHOOSE(MONTH(A3955),"Ocak","Şubat","Mart","Nisan","Mayıs","Haziran","Temmuz","Ağustos","Eylül","Ekim","Kasım","Aralık"))</f>
        <v/>
      </c>
      <c r="E3955" s="153">
        <f>IF(A3955="","",ROUNDUP(MONTH(A3955)/3,0))</f>
        <v/>
      </c>
      <c r="F3955" s="153">
        <f>IF(A3955="","",WEEKNUM(A3955,2))</f>
        <v/>
      </c>
      <c r="G3955" s="153">
        <f>IF(A3955="","",WEEKDAY(A3955,2))</f>
        <v/>
      </c>
      <c r="H3955" s="153">
        <f>IF(A3955="","",CHOOSE(WEEKDAY(A3955,2),"Pazartesi","Salı","Çarşamba","Perşembe","Cuma","Cumartesi","Pazar"))</f>
        <v/>
      </c>
    </row>
    <row r="3956" ht="10.5" customHeight="1" s="113">
      <c r="A3956" s="152" t="n">
        <v>45959</v>
      </c>
      <c r="B3956" s="153">
        <f>IF(A3956="","",YEAR(A3956))</f>
        <v/>
      </c>
      <c r="C3956" s="153">
        <f>IF(A3956="","",MONTH(A3956))</f>
        <v/>
      </c>
      <c r="D3956" s="153">
        <f>IF(A3956="","",CHOOSE(MONTH(A3956),"Ocak","Şubat","Mart","Nisan","Mayıs","Haziran","Temmuz","Ağustos","Eylül","Ekim","Kasım","Aralık"))</f>
        <v/>
      </c>
      <c r="E3956" s="153">
        <f>IF(A3956="","",ROUNDUP(MONTH(A3956)/3,0))</f>
        <v/>
      </c>
      <c r="F3956" s="153">
        <f>IF(A3956="","",WEEKNUM(A3956,2))</f>
        <v/>
      </c>
      <c r="G3956" s="153">
        <f>IF(A3956="","",WEEKDAY(A3956,2))</f>
        <v/>
      </c>
      <c r="H3956" s="153">
        <f>IF(A3956="","",CHOOSE(WEEKDAY(A3956,2),"Pazartesi","Salı","Çarşamba","Perşembe","Cuma","Cumartesi","Pazar"))</f>
        <v/>
      </c>
    </row>
    <row r="3957" ht="10.5" customHeight="1" s="113">
      <c r="A3957" s="152" t="n">
        <v>45960</v>
      </c>
      <c r="B3957" s="153">
        <f>IF(A3957="","",YEAR(A3957))</f>
        <v/>
      </c>
      <c r="C3957" s="153">
        <f>IF(A3957="","",MONTH(A3957))</f>
        <v/>
      </c>
      <c r="D3957" s="153">
        <f>IF(A3957="","",CHOOSE(MONTH(A3957),"Ocak","Şubat","Mart","Nisan","Mayıs","Haziran","Temmuz","Ağustos","Eylül","Ekim","Kasım","Aralık"))</f>
        <v/>
      </c>
      <c r="E3957" s="153">
        <f>IF(A3957="","",ROUNDUP(MONTH(A3957)/3,0))</f>
        <v/>
      </c>
      <c r="F3957" s="153">
        <f>IF(A3957="","",WEEKNUM(A3957,2))</f>
        <v/>
      </c>
      <c r="G3957" s="153">
        <f>IF(A3957="","",WEEKDAY(A3957,2))</f>
        <v/>
      </c>
      <c r="H3957" s="153">
        <f>IF(A3957="","",CHOOSE(WEEKDAY(A3957,2),"Pazartesi","Salı","Çarşamba","Perşembe","Cuma","Cumartesi","Pazar"))</f>
        <v/>
      </c>
    </row>
    <row r="3958" ht="10.5" customHeight="1" s="113">
      <c r="A3958" s="152" t="n">
        <v>45961</v>
      </c>
      <c r="B3958" s="153">
        <f>IF(A3958="","",YEAR(A3958))</f>
        <v/>
      </c>
      <c r="C3958" s="153">
        <f>IF(A3958="","",MONTH(A3958))</f>
        <v/>
      </c>
      <c r="D3958" s="153">
        <f>IF(A3958="","",CHOOSE(MONTH(A3958),"Ocak","Şubat","Mart","Nisan","Mayıs","Haziran","Temmuz","Ağustos","Eylül","Ekim","Kasım","Aralık"))</f>
        <v/>
      </c>
      <c r="E3958" s="153">
        <f>IF(A3958="","",ROUNDUP(MONTH(A3958)/3,0))</f>
        <v/>
      </c>
      <c r="F3958" s="153">
        <f>IF(A3958="","",WEEKNUM(A3958,2))</f>
        <v/>
      </c>
      <c r="G3958" s="153">
        <f>IF(A3958="","",WEEKDAY(A3958,2))</f>
        <v/>
      </c>
      <c r="H3958" s="153">
        <f>IF(A3958="","",CHOOSE(WEEKDAY(A3958,2),"Pazartesi","Salı","Çarşamba","Perşembe","Cuma","Cumartesi","Pazar"))</f>
        <v/>
      </c>
    </row>
    <row r="3959" ht="10.5" customHeight="1" s="113">
      <c r="A3959" s="152" t="n">
        <v>45962</v>
      </c>
      <c r="B3959" s="153">
        <f>IF(A3959="","",YEAR(A3959))</f>
        <v/>
      </c>
      <c r="C3959" s="153">
        <f>IF(A3959="","",MONTH(A3959))</f>
        <v/>
      </c>
      <c r="D3959" s="153">
        <f>IF(A3959="","",CHOOSE(MONTH(A3959),"Ocak","Şubat","Mart","Nisan","Mayıs","Haziran","Temmuz","Ağustos","Eylül","Ekim","Kasım","Aralık"))</f>
        <v/>
      </c>
      <c r="E3959" s="153">
        <f>IF(A3959="","",ROUNDUP(MONTH(A3959)/3,0))</f>
        <v/>
      </c>
      <c r="F3959" s="153">
        <f>IF(A3959="","",WEEKNUM(A3959,2))</f>
        <v/>
      </c>
      <c r="G3959" s="153">
        <f>IF(A3959="","",WEEKDAY(A3959,2))</f>
        <v/>
      </c>
      <c r="H3959" s="153">
        <f>IF(A3959="","",CHOOSE(WEEKDAY(A3959,2),"Pazartesi","Salı","Çarşamba","Perşembe","Cuma","Cumartesi","Pazar"))</f>
        <v/>
      </c>
    </row>
    <row r="3960" ht="10.5" customHeight="1" s="113">
      <c r="A3960" s="152" t="n">
        <v>45963</v>
      </c>
      <c r="B3960" s="153">
        <f>IF(A3960="","",YEAR(A3960))</f>
        <v/>
      </c>
      <c r="C3960" s="153">
        <f>IF(A3960="","",MONTH(A3960))</f>
        <v/>
      </c>
      <c r="D3960" s="153">
        <f>IF(A3960="","",CHOOSE(MONTH(A3960),"Ocak","Şubat","Mart","Nisan","Mayıs","Haziran","Temmuz","Ağustos","Eylül","Ekim","Kasım","Aralık"))</f>
        <v/>
      </c>
      <c r="E3960" s="153">
        <f>IF(A3960="","",ROUNDUP(MONTH(A3960)/3,0))</f>
        <v/>
      </c>
      <c r="F3960" s="153">
        <f>IF(A3960="","",WEEKNUM(A3960,2))</f>
        <v/>
      </c>
      <c r="G3960" s="153">
        <f>IF(A3960="","",WEEKDAY(A3960,2))</f>
        <v/>
      </c>
      <c r="H3960" s="153">
        <f>IF(A3960="","",CHOOSE(WEEKDAY(A3960,2),"Pazartesi","Salı","Çarşamba","Perşembe","Cuma","Cumartesi","Pazar"))</f>
        <v/>
      </c>
    </row>
    <row r="3961" ht="10.5" customHeight="1" s="113">
      <c r="A3961" s="152" t="n">
        <v>45964</v>
      </c>
      <c r="B3961" s="153">
        <f>IF(A3961="","",YEAR(A3961))</f>
        <v/>
      </c>
      <c r="C3961" s="153">
        <f>IF(A3961="","",MONTH(A3961))</f>
        <v/>
      </c>
      <c r="D3961" s="153">
        <f>IF(A3961="","",CHOOSE(MONTH(A3961),"Ocak","Şubat","Mart","Nisan","Mayıs","Haziran","Temmuz","Ağustos","Eylül","Ekim","Kasım","Aralık"))</f>
        <v/>
      </c>
      <c r="E3961" s="153">
        <f>IF(A3961="","",ROUNDUP(MONTH(A3961)/3,0))</f>
        <v/>
      </c>
      <c r="F3961" s="153">
        <f>IF(A3961="","",WEEKNUM(A3961,2))</f>
        <v/>
      </c>
      <c r="G3961" s="153">
        <f>IF(A3961="","",WEEKDAY(A3961,2))</f>
        <v/>
      </c>
      <c r="H3961" s="153">
        <f>IF(A3961="","",CHOOSE(WEEKDAY(A3961,2),"Pazartesi","Salı","Çarşamba","Perşembe","Cuma","Cumartesi","Pazar"))</f>
        <v/>
      </c>
    </row>
    <row r="3962" ht="10.5" customHeight="1" s="113">
      <c r="A3962" s="152" t="n">
        <v>45965</v>
      </c>
      <c r="B3962" s="153">
        <f>IF(A3962="","",YEAR(A3962))</f>
        <v/>
      </c>
      <c r="C3962" s="153">
        <f>IF(A3962="","",MONTH(A3962))</f>
        <v/>
      </c>
      <c r="D3962" s="153">
        <f>IF(A3962="","",CHOOSE(MONTH(A3962),"Ocak","Şubat","Mart","Nisan","Mayıs","Haziran","Temmuz","Ağustos","Eylül","Ekim","Kasım","Aralık"))</f>
        <v/>
      </c>
      <c r="E3962" s="153">
        <f>IF(A3962="","",ROUNDUP(MONTH(A3962)/3,0))</f>
        <v/>
      </c>
      <c r="F3962" s="153">
        <f>IF(A3962="","",WEEKNUM(A3962,2))</f>
        <v/>
      </c>
      <c r="G3962" s="153">
        <f>IF(A3962="","",WEEKDAY(A3962,2))</f>
        <v/>
      </c>
      <c r="H3962" s="153">
        <f>IF(A3962="","",CHOOSE(WEEKDAY(A3962,2),"Pazartesi","Salı","Çarşamba","Perşembe","Cuma","Cumartesi","Pazar"))</f>
        <v/>
      </c>
    </row>
    <row r="3963" ht="10.5" customHeight="1" s="113">
      <c r="A3963" s="152" t="n">
        <v>45966</v>
      </c>
      <c r="B3963" s="153">
        <f>IF(A3963="","",YEAR(A3963))</f>
        <v/>
      </c>
      <c r="C3963" s="153">
        <f>IF(A3963="","",MONTH(A3963))</f>
        <v/>
      </c>
      <c r="D3963" s="153">
        <f>IF(A3963="","",CHOOSE(MONTH(A3963),"Ocak","Şubat","Mart","Nisan","Mayıs","Haziran","Temmuz","Ağustos","Eylül","Ekim","Kasım","Aralık"))</f>
        <v/>
      </c>
      <c r="E3963" s="153">
        <f>IF(A3963="","",ROUNDUP(MONTH(A3963)/3,0))</f>
        <v/>
      </c>
      <c r="F3963" s="153">
        <f>IF(A3963="","",WEEKNUM(A3963,2))</f>
        <v/>
      </c>
      <c r="G3963" s="153">
        <f>IF(A3963="","",WEEKDAY(A3963,2))</f>
        <v/>
      </c>
      <c r="H3963" s="153">
        <f>IF(A3963="","",CHOOSE(WEEKDAY(A3963,2),"Pazartesi","Salı","Çarşamba","Perşembe","Cuma","Cumartesi","Pazar"))</f>
        <v/>
      </c>
    </row>
    <row r="3964" ht="10.5" customHeight="1" s="113">
      <c r="A3964" s="152" t="n">
        <v>45967</v>
      </c>
      <c r="B3964" s="153">
        <f>IF(A3964="","",YEAR(A3964))</f>
        <v/>
      </c>
      <c r="C3964" s="153">
        <f>IF(A3964="","",MONTH(A3964))</f>
        <v/>
      </c>
      <c r="D3964" s="153">
        <f>IF(A3964="","",CHOOSE(MONTH(A3964),"Ocak","Şubat","Mart","Nisan","Mayıs","Haziran","Temmuz","Ağustos","Eylül","Ekim","Kasım","Aralık"))</f>
        <v/>
      </c>
      <c r="E3964" s="153">
        <f>IF(A3964="","",ROUNDUP(MONTH(A3964)/3,0))</f>
        <v/>
      </c>
      <c r="F3964" s="153">
        <f>IF(A3964="","",WEEKNUM(A3964,2))</f>
        <v/>
      </c>
      <c r="G3964" s="153">
        <f>IF(A3964="","",WEEKDAY(A3964,2))</f>
        <v/>
      </c>
      <c r="H3964" s="153">
        <f>IF(A3964="","",CHOOSE(WEEKDAY(A3964,2),"Pazartesi","Salı","Çarşamba","Perşembe","Cuma","Cumartesi","Pazar"))</f>
        <v/>
      </c>
    </row>
    <row r="3965" ht="10.5" customHeight="1" s="113">
      <c r="A3965" s="152" t="n">
        <v>45968</v>
      </c>
      <c r="B3965" s="153">
        <f>IF(A3965="","",YEAR(A3965))</f>
        <v/>
      </c>
      <c r="C3965" s="153">
        <f>IF(A3965="","",MONTH(A3965))</f>
        <v/>
      </c>
      <c r="D3965" s="153">
        <f>IF(A3965="","",CHOOSE(MONTH(A3965),"Ocak","Şubat","Mart","Nisan","Mayıs","Haziran","Temmuz","Ağustos","Eylül","Ekim","Kasım","Aralık"))</f>
        <v/>
      </c>
      <c r="E3965" s="153">
        <f>IF(A3965="","",ROUNDUP(MONTH(A3965)/3,0))</f>
        <v/>
      </c>
      <c r="F3965" s="153">
        <f>IF(A3965="","",WEEKNUM(A3965,2))</f>
        <v/>
      </c>
      <c r="G3965" s="153">
        <f>IF(A3965="","",WEEKDAY(A3965,2))</f>
        <v/>
      </c>
      <c r="H3965" s="153">
        <f>IF(A3965="","",CHOOSE(WEEKDAY(A3965,2),"Pazartesi","Salı","Çarşamba","Perşembe","Cuma","Cumartesi","Pazar"))</f>
        <v/>
      </c>
    </row>
    <row r="3966" ht="10.5" customHeight="1" s="113">
      <c r="A3966" s="152" t="n">
        <v>45969</v>
      </c>
      <c r="B3966" s="153">
        <f>IF(A3966="","",YEAR(A3966))</f>
        <v/>
      </c>
      <c r="C3966" s="153">
        <f>IF(A3966="","",MONTH(A3966))</f>
        <v/>
      </c>
      <c r="D3966" s="153">
        <f>IF(A3966="","",CHOOSE(MONTH(A3966),"Ocak","Şubat","Mart","Nisan","Mayıs","Haziran","Temmuz","Ağustos","Eylül","Ekim","Kasım","Aralık"))</f>
        <v/>
      </c>
      <c r="E3966" s="153">
        <f>IF(A3966="","",ROUNDUP(MONTH(A3966)/3,0))</f>
        <v/>
      </c>
      <c r="F3966" s="153">
        <f>IF(A3966="","",WEEKNUM(A3966,2))</f>
        <v/>
      </c>
      <c r="G3966" s="153">
        <f>IF(A3966="","",WEEKDAY(A3966,2))</f>
        <v/>
      </c>
      <c r="H3966" s="153">
        <f>IF(A3966="","",CHOOSE(WEEKDAY(A3966,2),"Pazartesi","Salı","Çarşamba","Perşembe","Cuma","Cumartesi","Pazar"))</f>
        <v/>
      </c>
    </row>
    <row r="3967" ht="10.5" customHeight="1" s="113">
      <c r="A3967" s="152" t="n">
        <v>45970</v>
      </c>
      <c r="B3967" s="153">
        <f>IF(A3967="","",YEAR(A3967))</f>
        <v/>
      </c>
      <c r="C3967" s="153">
        <f>IF(A3967="","",MONTH(A3967))</f>
        <v/>
      </c>
      <c r="D3967" s="153">
        <f>IF(A3967="","",CHOOSE(MONTH(A3967),"Ocak","Şubat","Mart","Nisan","Mayıs","Haziran","Temmuz","Ağustos","Eylül","Ekim","Kasım","Aralık"))</f>
        <v/>
      </c>
      <c r="E3967" s="153">
        <f>IF(A3967="","",ROUNDUP(MONTH(A3967)/3,0))</f>
        <v/>
      </c>
      <c r="F3967" s="153">
        <f>IF(A3967="","",WEEKNUM(A3967,2))</f>
        <v/>
      </c>
      <c r="G3967" s="153">
        <f>IF(A3967="","",WEEKDAY(A3967,2))</f>
        <v/>
      </c>
      <c r="H3967" s="153">
        <f>IF(A3967="","",CHOOSE(WEEKDAY(A3967,2),"Pazartesi","Salı","Çarşamba","Perşembe","Cuma","Cumartesi","Pazar"))</f>
        <v/>
      </c>
    </row>
    <row r="3968" ht="10.5" customHeight="1" s="113">
      <c r="A3968" s="152" t="n">
        <v>45971</v>
      </c>
      <c r="B3968" s="153">
        <f>IF(A3968="","",YEAR(A3968))</f>
        <v/>
      </c>
      <c r="C3968" s="153">
        <f>IF(A3968="","",MONTH(A3968))</f>
        <v/>
      </c>
      <c r="D3968" s="153">
        <f>IF(A3968="","",CHOOSE(MONTH(A3968),"Ocak","Şubat","Mart","Nisan","Mayıs","Haziran","Temmuz","Ağustos","Eylül","Ekim","Kasım","Aralık"))</f>
        <v/>
      </c>
      <c r="E3968" s="153">
        <f>IF(A3968="","",ROUNDUP(MONTH(A3968)/3,0))</f>
        <v/>
      </c>
      <c r="F3968" s="153">
        <f>IF(A3968="","",WEEKNUM(A3968,2))</f>
        <v/>
      </c>
      <c r="G3968" s="153">
        <f>IF(A3968="","",WEEKDAY(A3968,2))</f>
        <v/>
      </c>
      <c r="H3968" s="153">
        <f>IF(A3968="","",CHOOSE(WEEKDAY(A3968,2),"Pazartesi","Salı","Çarşamba","Perşembe","Cuma","Cumartesi","Pazar"))</f>
        <v/>
      </c>
    </row>
    <row r="3969" ht="10.5" customHeight="1" s="113">
      <c r="A3969" s="152" t="n">
        <v>45972</v>
      </c>
      <c r="B3969" s="153">
        <f>IF(A3969="","",YEAR(A3969))</f>
        <v/>
      </c>
      <c r="C3969" s="153">
        <f>IF(A3969="","",MONTH(A3969))</f>
        <v/>
      </c>
      <c r="D3969" s="153">
        <f>IF(A3969="","",CHOOSE(MONTH(A3969),"Ocak","Şubat","Mart","Nisan","Mayıs","Haziran","Temmuz","Ağustos","Eylül","Ekim","Kasım","Aralık"))</f>
        <v/>
      </c>
      <c r="E3969" s="153">
        <f>IF(A3969="","",ROUNDUP(MONTH(A3969)/3,0))</f>
        <v/>
      </c>
      <c r="F3969" s="153">
        <f>IF(A3969="","",WEEKNUM(A3969,2))</f>
        <v/>
      </c>
      <c r="G3969" s="153">
        <f>IF(A3969="","",WEEKDAY(A3969,2))</f>
        <v/>
      </c>
      <c r="H3969" s="153">
        <f>IF(A3969="","",CHOOSE(WEEKDAY(A3969,2),"Pazartesi","Salı","Çarşamba","Perşembe","Cuma","Cumartesi","Pazar"))</f>
        <v/>
      </c>
    </row>
    <row r="3970" ht="10.5" customHeight="1" s="113">
      <c r="A3970" s="152" t="n">
        <v>45973</v>
      </c>
      <c r="B3970" s="153">
        <f>IF(A3970="","",YEAR(A3970))</f>
        <v/>
      </c>
      <c r="C3970" s="153">
        <f>IF(A3970="","",MONTH(A3970))</f>
        <v/>
      </c>
      <c r="D3970" s="153">
        <f>IF(A3970="","",CHOOSE(MONTH(A3970),"Ocak","Şubat","Mart","Nisan","Mayıs","Haziran","Temmuz","Ağustos","Eylül","Ekim","Kasım","Aralık"))</f>
        <v/>
      </c>
      <c r="E3970" s="153">
        <f>IF(A3970="","",ROUNDUP(MONTH(A3970)/3,0))</f>
        <v/>
      </c>
      <c r="F3970" s="153">
        <f>IF(A3970="","",WEEKNUM(A3970,2))</f>
        <v/>
      </c>
      <c r="G3970" s="153">
        <f>IF(A3970="","",WEEKDAY(A3970,2))</f>
        <v/>
      </c>
      <c r="H3970" s="153">
        <f>IF(A3970="","",CHOOSE(WEEKDAY(A3970,2),"Pazartesi","Salı","Çarşamba","Perşembe","Cuma","Cumartesi","Pazar"))</f>
        <v/>
      </c>
    </row>
    <row r="3971" ht="10.5" customHeight="1" s="113">
      <c r="A3971" s="152" t="n">
        <v>45974</v>
      </c>
      <c r="B3971" s="153">
        <f>IF(A3971="","",YEAR(A3971))</f>
        <v/>
      </c>
      <c r="C3971" s="153">
        <f>IF(A3971="","",MONTH(A3971))</f>
        <v/>
      </c>
      <c r="D3971" s="153">
        <f>IF(A3971="","",CHOOSE(MONTH(A3971),"Ocak","Şubat","Mart","Nisan","Mayıs","Haziran","Temmuz","Ağustos","Eylül","Ekim","Kasım","Aralık"))</f>
        <v/>
      </c>
      <c r="E3971" s="153">
        <f>IF(A3971="","",ROUNDUP(MONTH(A3971)/3,0))</f>
        <v/>
      </c>
      <c r="F3971" s="153">
        <f>IF(A3971="","",WEEKNUM(A3971,2))</f>
        <v/>
      </c>
      <c r="G3971" s="153">
        <f>IF(A3971="","",WEEKDAY(A3971,2))</f>
        <v/>
      </c>
      <c r="H3971" s="153">
        <f>IF(A3971="","",CHOOSE(WEEKDAY(A3971,2),"Pazartesi","Salı","Çarşamba","Perşembe","Cuma","Cumartesi","Pazar"))</f>
        <v/>
      </c>
    </row>
    <row r="3972" ht="10.5" customHeight="1" s="113">
      <c r="A3972" s="152" t="n">
        <v>45975</v>
      </c>
      <c r="B3972" s="153">
        <f>IF(A3972="","",YEAR(A3972))</f>
        <v/>
      </c>
      <c r="C3972" s="153">
        <f>IF(A3972="","",MONTH(A3972))</f>
        <v/>
      </c>
      <c r="D3972" s="153">
        <f>IF(A3972="","",CHOOSE(MONTH(A3972),"Ocak","Şubat","Mart","Nisan","Mayıs","Haziran","Temmuz","Ağustos","Eylül","Ekim","Kasım","Aralık"))</f>
        <v/>
      </c>
      <c r="E3972" s="153">
        <f>IF(A3972="","",ROUNDUP(MONTH(A3972)/3,0))</f>
        <v/>
      </c>
      <c r="F3972" s="153">
        <f>IF(A3972="","",WEEKNUM(A3972,2))</f>
        <v/>
      </c>
      <c r="G3972" s="153">
        <f>IF(A3972="","",WEEKDAY(A3972,2))</f>
        <v/>
      </c>
      <c r="H3972" s="153">
        <f>IF(A3972="","",CHOOSE(WEEKDAY(A3972,2),"Pazartesi","Salı","Çarşamba","Perşembe","Cuma","Cumartesi","Pazar"))</f>
        <v/>
      </c>
    </row>
    <row r="3973" ht="10.5" customHeight="1" s="113">
      <c r="A3973" s="152" t="n">
        <v>45976</v>
      </c>
      <c r="B3973" s="153">
        <f>IF(A3973="","",YEAR(A3973))</f>
        <v/>
      </c>
      <c r="C3973" s="153">
        <f>IF(A3973="","",MONTH(A3973))</f>
        <v/>
      </c>
      <c r="D3973" s="153">
        <f>IF(A3973="","",CHOOSE(MONTH(A3973),"Ocak","Şubat","Mart","Nisan","Mayıs","Haziran","Temmuz","Ağustos","Eylül","Ekim","Kasım","Aralık"))</f>
        <v/>
      </c>
      <c r="E3973" s="153">
        <f>IF(A3973="","",ROUNDUP(MONTH(A3973)/3,0))</f>
        <v/>
      </c>
      <c r="F3973" s="153">
        <f>IF(A3973="","",WEEKNUM(A3973,2))</f>
        <v/>
      </c>
      <c r="G3973" s="153">
        <f>IF(A3973="","",WEEKDAY(A3973,2))</f>
        <v/>
      </c>
      <c r="H3973" s="153">
        <f>IF(A3973="","",CHOOSE(WEEKDAY(A3973,2),"Pazartesi","Salı","Çarşamba","Perşembe","Cuma","Cumartesi","Pazar"))</f>
        <v/>
      </c>
    </row>
    <row r="3974" ht="10.5" customHeight="1" s="113">
      <c r="A3974" s="152" t="n">
        <v>45977</v>
      </c>
      <c r="B3974" s="153">
        <f>IF(A3974="","",YEAR(A3974))</f>
        <v/>
      </c>
      <c r="C3974" s="153">
        <f>IF(A3974="","",MONTH(A3974))</f>
        <v/>
      </c>
      <c r="D3974" s="153">
        <f>IF(A3974="","",CHOOSE(MONTH(A3974),"Ocak","Şubat","Mart","Nisan","Mayıs","Haziran","Temmuz","Ağustos","Eylül","Ekim","Kasım","Aralık"))</f>
        <v/>
      </c>
      <c r="E3974" s="153">
        <f>IF(A3974="","",ROUNDUP(MONTH(A3974)/3,0))</f>
        <v/>
      </c>
      <c r="F3974" s="153">
        <f>IF(A3974="","",WEEKNUM(A3974,2))</f>
        <v/>
      </c>
      <c r="G3974" s="153">
        <f>IF(A3974="","",WEEKDAY(A3974,2))</f>
        <v/>
      </c>
      <c r="H3974" s="153">
        <f>IF(A3974="","",CHOOSE(WEEKDAY(A3974,2),"Pazartesi","Salı","Çarşamba","Perşembe","Cuma","Cumartesi","Pazar"))</f>
        <v/>
      </c>
    </row>
    <row r="3975" ht="10.5" customHeight="1" s="113">
      <c r="A3975" s="152" t="n">
        <v>45978</v>
      </c>
      <c r="B3975" s="153">
        <f>IF(A3975="","",YEAR(A3975))</f>
        <v/>
      </c>
      <c r="C3975" s="153">
        <f>IF(A3975="","",MONTH(A3975))</f>
        <v/>
      </c>
      <c r="D3975" s="153">
        <f>IF(A3975="","",CHOOSE(MONTH(A3975),"Ocak","Şubat","Mart","Nisan","Mayıs","Haziran","Temmuz","Ağustos","Eylül","Ekim","Kasım","Aralık"))</f>
        <v/>
      </c>
      <c r="E3975" s="153">
        <f>IF(A3975="","",ROUNDUP(MONTH(A3975)/3,0))</f>
        <v/>
      </c>
      <c r="F3975" s="153">
        <f>IF(A3975="","",WEEKNUM(A3975,2))</f>
        <v/>
      </c>
      <c r="G3975" s="153">
        <f>IF(A3975="","",WEEKDAY(A3975,2))</f>
        <v/>
      </c>
      <c r="H3975" s="153">
        <f>IF(A3975="","",CHOOSE(WEEKDAY(A3975,2),"Pazartesi","Salı","Çarşamba","Perşembe","Cuma","Cumartesi","Pazar"))</f>
        <v/>
      </c>
    </row>
    <row r="3976" ht="10.5" customHeight="1" s="113">
      <c r="A3976" s="152" t="n">
        <v>45979</v>
      </c>
      <c r="B3976" s="153">
        <f>IF(A3976="","",YEAR(A3976))</f>
        <v/>
      </c>
      <c r="C3976" s="153">
        <f>IF(A3976="","",MONTH(A3976))</f>
        <v/>
      </c>
      <c r="D3976" s="153">
        <f>IF(A3976="","",CHOOSE(MONTH(A3976),"Ocak","Şubat","Mart","Nisan","Mayıs","Haziran","Temmuz","Ağustos","Eylül","Ekim","Kasım","Aralık"))</f>
        <v/>
      </c>
      <c r="E3976" s="153">
        <f>IF(A3976="","",ROUNDUP(MONTH(A3976)/3,0))</f>
        <v/>
      </c>
      <c r="F3976" s="153">
        <f>IF(A3976="","",WEEKNUM(A3976,2))</f>
        <v/>
      </c>
      <c r="G3976" s="153">
        <f>IF(A3976="","",WEEKDAY(A3976,2))</f>
        <v/>
      </c>
      <c r="H3976" s="153">
        <f>IF(A3976="","",CHOOSE(WEEKDAY(A3976,2),"Pazartesi","Salı","Çarşamba","Perşembe","Cuma","Cumartesi","Pazar"))</f>
        <v/>
      </c>
    </row>
    <row r="3977" ht="10.5" customHeight="1" s="113">
      <c r="A3977" s="152" t="n">
        <v>45980</v>
      </c>
      <c r="B3977" s="153">
        <f>IF(A3977="","",YEAR(A3977))</f>
        <v/>
      </c>
      <c r="C3977" s="153">
        <f>IF(A3977="","",MONTH(A3977))</f>
        <v/>
      </c>
      <c r="D3977" s="153">
        <f>IF(A3977="","",CHOOSE(MONTH(A3977),"Ocak","Şubat","Mart","Nisan","Mayıs","Haziran","Temmuz","Ağustos","Eylül","Ekim","Kasım","Aralık"))</f>
        <v/>
      </c>
      <c r="E3977" s="153">
        <f>IF(A3977="","",ROUNDUP(MONTH(A3977)/3,0))</f>
        <v/>
      </c>
      <c r="F3977" s="153">
        <f>IF(A3977="","",WEEKNUM(A3977,2))</f>
        <v/>
      </c>
      <c r="G3977" s="153">
        <f>IF(A3977="","",WEEKDAY(A3977,2))</f>
        <v/>
      </c>
      <c r="H3977" s="153">
        <f>IF(A3977="","",CHOOSE(WEEKDAY(A3977,2),"Pazartesi","Salı","Çarşamba","Perşembe","Cuma","Cumartesi","Pazar"))</f>
        <v/>
      </c>
    </row>
    <row r="3978" ht="10.5" customHeight="1" s="113">
      <c r="A3978" s="152" t="n">
        <v>45981</v>
      </c>
      <c r="B3978" s="153">
        <f>IF(A3978="","",YEAR(A3978))</f>
        <v/>
      </c>
      <c r="C3978" s="153">
        <f>IF(A3978="","",MONTH(A3978))</f>
        <v/>
      </c>
      <c r="D3978" s="153">
        <f>IF(A3978="","",CHOOSE(MONTH(A3978),"Ocak","Şubat","Mart","Nisan","Mayıs","Haziran","Temmuz","Ağustos","Eylül","Ekim","Kasım","Aralık"))</f>
        <v/>
      </c>
      <c r="E3978" s="153">
        <f>IF(A3978="","",ROUNDUP(MONTH(A3978)/3,0))</f>
        <v/>
      </c>
      <c r="F3978" s="153">
        <f>IF(A3978="","",WEEKNUM(A3978,2))</f>
        <v/>
      </c>
      <c r="G3978" s="153">
        <f>IF(A3978="","",WEEKDAY(A3978,2))</f>
        <v/>
      </c>
      <c r="H3978" s="153">
        <f>IF(A3978="","",CHOOSE(WEEKDAY(A3978,2),"Pazartesi","Salı","Çarşamba","Perşembe","Cuma","Cumartesi","Pazar"))</f>
        <v/>
      </c>
    </row>
    <row r="3979" ht="10.5" customHeight="1" s="113">
      <c r="A3979" s="152" t="n">
        <v>45982</v>
      </c>
      <c r="B3979" s="153">
        <f>IF(A3979="","",YEAR(A3979))</f>
        <v/>
      </c>
      <c r="C3979" s="153">
        <f>IF(A3979="","",MONTH(A3979))</f>
        <v/>
      </c>
      <c r="D3979" s="153">
        <f>IF(A3979="","",CHOOSE(MONTH(A3979),"Ocak","Şubat","Mart","Nisan","Mayıs","Haziran","Temmuz","Ağustos","Eylül","Ekim","Kasım","Aralık"))</f>
        <v/>
      </c>
      <c r="E3979" s="153">
        <f>IF(A3979="","",ROUNDUP(MONTH(A3979)/3,0))</f>
        <v/>
      </c>
      <c r="F3979" s="153">
        <f>IF(A3979="","",WEEKNUM(A3979,2))</f>
        <v/>
      </c>
      <c r="G3979" s="153">
        <f>IF(A3979="","",WEEKDAY(A3979,2))</f>
        <v/>
      </c>
      <c r="H3979" s="153">
        <f>IF(A3979="","",CHOOSE(WEEKDAY(A3979,2),"Pazartesi","Salı","Çarşamba","Perşembe","Cuma","Cumartesi","Pazar"))</f>
        <v/>
      </c>
    </row>
    <row r="3980" ht="10.5" customHeight="1" s="113">
      <c r="A3980" s="152" t="n">
        <v>45983</v>
      </c>
      <c r="B3980" s="153">
        <f>IF(A3980="","",YEAR(A3980))</f>
        <v/>
      </c>
      <c r="C3980" s="153">
        <f>IF(A3980="","",MONTH(A3980))</f>
        <v/>
      </c>
      <c r="D3980" s="153">
        <f>IF(A3980="","",CHOOSE(MONTH(A3980),"Ocak","Şubat","Mart","Nisan","Mayıs","Haziran","Temmuz","Ağustos","Eylül","Ekim","Kasım","Aralık"))</f>
        <v/>
      </c>
      <c r="E3980" s="153">
        <f>IF(A3980="","",ROUNDUP(MONTH(A3980)/3,0))</f>
        <v/>
      </c>
      <c r="F3980" s="153">
        <f>IF(A3980="","",WEEKNUM(A3980,2))</f>
        <v/>
      </c>
      <c r="G3980" s="153">
        <f>IF(A3980="","",WEEKDAY(A3980,2))</f>
        <v/>
      </c>
      <c r="H3980" s="153">
        <f>IF(A3980="","",CHOOSE(WEEKDAY(A3980,2),"Pazartesi","Salı","Çarşamba","Perşembe","Cuma","Cumartesi","Pazar"))</f>
        <v/>
      </c>
    </row>
    <row r="3981" ht="10.5" customHeight="1" s="113">
      <c r="A3981" s="152" t="n">
        <v>45984</v>
      </c>
      <c r="B3981" s="153">
        <f>IF(A3981="","",YEAR(A3981))</f>
        <v/>
      </c>
      <c r="C3981" s="153">
        <f>IF(A3981="","",MONTH(A3981))</f>
        <v/>
      </c>
      <c r="D3981" s="153">
        <f>IF(A3981="","",CHOOSE(MONTH(A3981),"Ocak","Şubat","Mart","Nisan","Mayıs","Haziran","Temmuz","Ağustos","Eylül","Ekim","Kasım","Aralık"))</f>
        <v/>
      </c>
      <c r="E3981" s="153">
        <f>IF(A3981="","",ROUNDUP(MONTH(A3981)/3,0))</f>
        <v/>
      </c>
      <c r="F3981" s="153">
        <f>IF(A3981="","",WEEKNUM(A3981,2))</f>
        <v/>
      </c>
      <c r="G3981" s="153">
        <f>IF(A3981="","",WEEKDAY(A3981,2))</f>
        <v/>
      </c>
      <c r="H3981" s="153">
        <f>IF(A3981="","",CHOOSE(WEEKDAY(A3981,2),"Pazartesi","Salı","Çarşamba","Perşembe","Cuma","Cumartesi","Pazar"))</f>
        <v/>
      </c>
    </row>
    <row r="3982" ht="10.5" customHeight="1" s="113">
      <c r="A3982" s="152" t="n">
        <v>45985</v>
      </c>
      <c r="B3982" s="153">
        <f>IF(A3982="","",YEAR(A3982))</f>
        <v/>
      </c>
      <c r="C3982" s="153">
        <f>IF(A3982="","",MONTH(A3982))</f>
        <v/>
      </c>
      <c r="D3982" s="153">
        <f>IF(A3982="","",CHOOSE(MONTH(A3982),"Ocak","Şubat","Mart","Nisan","Mayıs","Haziran","Temmuz","Ağustos","Eylül","Ekim","Kasım","Aralık"))</f>
        <v/>
      </c>
      <c r="E3982" s="153">
        <f>IF(A3982="","",ROUNDUP(MONTH(A3982)/3,0))</f>
        <v/>
      </c>
      <c r="F3982" s="153">
        <f>IF(A3982="","",WEEKNUM(A3982,2))</f>
        <v/>
      </c>
      <c r="G3982" s="153">
        <f>IF(A3982="","",WEEKDAY(A3982,2))</f>
        <v/>
      </c>
      <c r="H3982" s="153">
        <f>IF(A3982="","",CHOOSE(WEEKDAY(A3982,2),"Pazartesi","Salı","Çarşamba","Perşembe","Cuma","Cumartesi","Pazar"))</f>
        <v/>
      </c>
    </row>
    <row r="3983" ht="10.5" customHeight="1" s="113">
      <c r="A3983" s="152" t="n">
        <v>45986</v>
      </c>
      <c r="B3983" s="153">
        <f>IF(A3983="","",YEAR(A3983))</f>
        <v/>
      </c>
      <c r="C3983" s="153">
        <f>IF(A3983="","",MONTH(A3983))</f>
        <v/>
      </c>
      <c r="D3983" s="153">
        <f>IF(A3983="","",CHOOSE(MONTH(A3983),"Ocak","Şubat","Mart","Nisan","Mayıs","Haziran","Temmuz","Ağustos","Eylül","Ekim","Kasım","Aralık"))</f>
        <v/>
      </c>
      <c r="E3983" s="153">
        <f>IF(A3983="","",ROUNDUP(MONTH(A3983)/3,0))</f>
        <v/>
      </c>
      <c r="F3983" s="153">
        <f>IF(A3983="","",WEEKNUM(A3983,2))</f>
        <v/>
      </c>
      <c r="G3983" s="153">
        <f>IF(A3983="","",WEEKDAY(A3983,2))</f>
        <v/>
      </c>
      <c r="H3983" s="153">
        <f>IF(A3983="","",CHOOSE(WEEKDAY(A3983,2),"Pazartesi","Salı","Çarşamba","Perşembe","Cuma","Cumartesi","Pazar"))</f>
        <v/>
      </c>
    </row>
    <row r="3984" ht="10.5" customHeight="1" s="113">
      <c r="A3984" s="152" t="n">
        <v>45987</v>
      </c>
      <c r="B3984" s="153">
        <f>IF(A3984="","",YEAR(A3984))</f>
        <v/>
      </c>
      <c r="C3984" s="153">
        <f>IF(A3984="","",MONTH(A3984))</f>
        <v/>
      </c>
      <c r="D3984" s="153">
        <f>IF(A3984="","",CHOOSE(MONTH(A3984),"Ocak","Şubat","Mart","Nisan","Mayıs","Haziran","Temmuz","Ağustos","Eylül","Ekim","Kasım","Aralık"))</f>
        <v/>
      </c>
      <c r="E3984" s="153">
        <f>IF(A3984="","",ROUNDUP(MONTH(A3984)/3,0))</f>
        <v/>
      </c>
      <c r="F3984" s="153">
        <f>IF(A3984="","",WEEKNUM(A3984,2))</f>
        <v/>
      </c>
      <c r="G3984" s="153">
        <f>IF(A3984="","",WEEKDAY(A3984,2))</f>
        <v/>
      </c>
      <c r="H3984" s="153">
        <f>IF(A3984="","",CHOOSE(WEEKDAY(A3984,2),"Pazartesi","Salı","Çarşamba","Perşembe","Cuma","Cumartesi","Pazar"))</f>
        <v/>
      </c>
    </row>
    <row r="3985" ht="10.5" customHeight="1" s="113">
      <c r="A3985" s="152" t="n">
        <v>45988</v>
      </c>
      <c r="B3985" s="153">
        <f>IF(A3985="","",YEAR(A3985))</f>
        <v/>
      </c>
      <c r="C3985" s="153">
        <f>IF(A3985="","",MONTH(A3985))</f>
        <v/>
      </c>
      <c r="D3985" s="153">
        <f>IF(A3985="","",CHOOSE(MONTH(A3985),"Ocak","Şubat","Mart","Nisan","Mayıs","Haziran","Temmuz","Ağustos","Eylül","Ekim","Kasım","Aralık"))</f>
        <v/>
      </c>
      <c r="E3985" s="153">
        <f>IF(A3985="","",ROUNDUP(MONTH(A3985)/3,0))</f>
        <v/>
      </c>
      <c r="F3985" s="153">
        <f>IF(A3985="","",WEEKNUM(A3985,2))</f>
        <v/>
      </c>
      <c r="G3985" s="153">
        <f>IF(A3985="","",WEEKDAY(A3985,2))</f>
        <v/>
      </c>
      <c r="H3985" s="153">
        <f>IF(A3985="","",CHOOSE(WEEKDAY(A3985,2),"Pazartesi","Salı","Çarşamba","Perşembe","Cuma","Cumartesi","Pazar"))</f>
        <v/>
      </c>
    </row>
    <row r="3986" ht="10.5" customHeight="1" s="113">
      <c r="A3986" s="152" t="n">
        <v>45989</v>
      </c>
      <c r="B3986" s="153">
        <f>IF(A3986="","",YEAR(A3986))</f>
        <v/>
      </c>
      <c r="C3986" s="153">
        <f>IF(A3986="","",MONTH(A3986))</f>
        <v/>
      </c>
      <c r="D3986" s="153">
        <f>IF(A3986="","",CHOOSE(MONTH(A3986),"Ocak","Şubat","Mart","Nisan","Mayıs","Haziran","Temmuz","Ağustos","Eylül","Ekim","Kasım","Aralık"))</f>
        <v/>
      </c>
      <c r="E3986" s="153">
        <f>IF(A3986="","",ROUNDUP(MONTH(A3986)/3,0))</f>
        <v/>
      </c>
      <c r="F3986" s="153">
        <f>IF(A3986="","",WEEKNUM(A3986,2))</f>
        <v/>
      </c>
      <c r="G3986" s="153">
        <f>IF(A3986="","",WEEKDAY(A3986,2))</f>
        <v/>
      </c>
      <c r="H3986" s="153">
        <f>IF(A3986="","",CHOOSE(WEEKDAY(A3986,2),"Pazartesi","Salı","Çarşamba","Perşembe","Cuma","Cumartesi","Pazar"))</f>
        <v/>
      </c>
    </row>
    <row r="3987" ht="10.5" customHeight="1" s="113">
      <c r="A3987" s="152" t="n">
        <v>45990</v>
      </c>
      <c r="B3987" s="153">
        <f>IF(A3987="","",YEAR(A3987))</f>
        <v/>
      </c>
      <c r="C3987" s="153">
        <f>IF(A3987="","",MONTH(A3987))</f>
        <v/>
      </c>
      <c r="D3987" s="153">
        <f>IF(A3987="","",CHOOSE(MONTH(A3987),"Ocak","Şubat","Mart","Nisan","Mayıs","Haziran","Temmuz","Ağustos","Eylül","Ekim","Kasım","Aralık"))</f>
        <v/>
      </c>
      <c r="E3987" s="153">
        <f>IF(A3987="","",ROUNDUP(MONTH(A3987)/3,0))</f>
        <v/>
      </c>
      <c r="F3987" s="153">
        <f>IF(A3987="","",WEEKNUM(A3987,2))</f>
        <v/>
      </c>
      <c r="G3987" s="153">
        <f>IF(A3987="","",WEEKDAY(A3987,2))</f>
        <v/>
      </c>
      <c r="H3987" s="153">
        <f>IF(A3987="","",CHOOSE(WEEKDAY(A3987,2),"Pazartesi","Salı","Çarşamba","Perşembe","Cuma","Cumartesi","Pazar"))</f>
        <v/>
      </c>
    </row>
    <row r="3988" ht="10.5" customHeight="1" s="113">
      <c r="A3988" s="152" t="n">
        <v>45991</v>
      </c>
      <c r="B3988" s="153">
        <f>IF(A3988="","",YEAR(A3988))</f>
        <v/>
      </c>
      <c r="C3988" s="153">
        <f>IF(A3988="","",MONTH(A3988))</f>
        <v/>
      </c>
      <c r="D3988" s="153">
        <f>IF(A3988="","",CHOOSE(MONTH(A3988),"Ocak","Şubat","Mart","Nisan","Mayıs","Haziran","Temmuz","Ağustos","Eylül","Ekim","Kasım","Aralık"))</f>
        <v/>
      </c>
      <c r="E3988" s="153">
        <f>IF(A3988="","",ROUNDUP(MONTH(A3988)/3,0))</f>
        <v/>
      </c>
      <c r="F3988" s="153">
        <f>IF(A3988="","",WEEKNUM(A3988,2))</f>
        <v/>
      </c>
      <c r="G3988" s="153">
        <f>IF(A3988="","",WEEKDAY(A3988,2))</f>
        <v/>
      </c>
      <c r="H3988" s="153">
        <f>IF(A3988="","",CHOOSE(WEEKDAY(A3988,2),"Pazartesi","Salı","Çarşamba","Perşembe","Cuma","Cumartesi","Pazar"))</f>
        <v/>
      </c>
    </row>
    <row r="3989" ht="10.5" customHeight="1" s="113">
      <c r="A3989" s="152" t="n">
        <v>45992</v>
      </c>
      <c r="B3989" s="153">
        <f>IF(A3989="","",YEAR(A3989))</f>
        <v/>
      </c>
      <c r="C3989" s="153">
        <f>IF(A3989="","",MONTH(A3989))</f>
        <v/>
      </c>
      <c r="D3989" s="153">
        <f>IF(A3989="","",CHOOSE(MONTH(A3989),"Ocak","Şubat","Mart","Nisan","Mayıs","Haziran","Temmuz","Ağustos","Eylül","Ekim","Kasım","Aralık"))</f>
        <v/>
      </c>
      <c r="E3989" s="153">
        <f>IF(A3989="","",ROUNDUP(MONTH(A3989)/3,0))</f>
        <v/>
      </c>
      <c r="F3989" s="153">
        <f>IF(A3989="","",WEEKNUM(A3989,2))</f>
        <v/>
      </c>
      <c r="G3989" s="153">
        <f>IF(A3989="","",WEEKDAY(A3989,2))</f>
        <v/>
      </c>
      <c r="H3989" s="153">
        <f>IF(A3989="","",CHOOSE(WEEKDAY(A3989,2),"Pazartesi","Salı","Çarşamba","Perşembe","Cuma","Cumartesi","Pazar"))</f>
        <v/>
      </c>
    </row>
    <row r="3990" ht="10.5" customHeight="1" s="113">
      <c r="A3990" s="152" t="n">
        <v>45993</v>
      </c>
      <c r="B3990" s="153">
        <f>IF(A3990="","",YEAR(A3990))</f>
        <v/>
      </c>
      <c r="C3990" s="153">
        <f>IF(A3990="","",MONTH(A3990))</f>
        <v/>
      </c>
      <c r="D3990" s="153">
        <f>IF(A3990="","",CHOOSE(MONTH(A3990),"Ocak","Şubat","Mart","Nisan","Mayıs","Haziran","Temmuz","Ağustos","Eylül","Ekim","Kasım","Aralık"))</f>
        <v/>
      </c>
      <c r="E3990" s="153">
        <f>IF(A3990="","",ROUNDUP(MONTH(A3990)/3,0))</f>
        <v/>
      </c>
      <c r="F3990" s="153">
        <f>IF(A3990="","",WEEKNUM(A3990,2))</f>
        <v/>
      </c>
      <c r="G3990" s="153">
        <f>IF(A3990="","",WEEKDAY(A3990,2))</f>
        <v/>
      </c>
      <c r="H3990" s="153">
        <f>IF(A3990="","",CHOOSE(WEEKDAY(A3990,2),"Pazartesi","Salı","Çarşamba","Perşembe","Cuma","Cumartesi","Pazar"))</f>
        <v/>
      </c>
    </row>
    <row r="3991" ht="10.5" customHeight="1" s="113">
      <c r="A3991" s="152" t="n">
        <v>45994</v>
      </c>
      <c r="B3991" s="153">
        <f>IF(A3991="","",YEAR(A3991))</f>
        <v/>
      </c>
      <c r="C3991" s="153">
        <f>IF(A3991="","",MONTH(A3991))</f>
        <v/>
      </c>
      <c r="D3991" s="153">
        <f>IF(A3991="","",CHOOSE(MONTH(A3991),"Ocak","Şubat","Mart","Nisan","Mayıs","Haziran","Temmuz","Ağustos","Eylül","Ekim","Kasım","Aralık"))</f>
        <v/>
      </c>
      <c r="E3991" s="153">
        <f>IF(A3991="","",ROUNDUP(MONTH(A3991)/3,0))</f>
        <v/>
      </c>
      <c r="F3991" s="153">
        <f>IF(A3991="","",WEEKNUM(A3991,2))</f>
        <v/>
      </c>
      <c r="G3991" s="153">
        <f>IF(A3991="","",WEEKDAY(A3991,2))</f>
        <v/>
      </c>
      <c r="H3991" s="153">
        <f>IF(A3991="","",CHOOSE(WEEKDAY(A3991,2),"Pazartesi","Salı","Çarşamba","Perşembe","Cuma","Cumartesi","Pazar"))</f>
        <v/>
      </c>
    </row>
    <row r="3992" ht="10.5" customHeight="1" s="113">
      <c r="A3992" s="152" t="n">
        <v>45995</v>
      </c>
      <c r="B3992" s="153">
        <f>IF(A3992="","",YEAR(A3992))</f>
        <v/>
      </c>
      <c r="C3992" s="153">
        <f>IF(A3992="","",MONTH(A3992))</f>
        <v/>
      </c>
      <c r="D3992" s="153">
        <f>IF(A3992="","",CHOOSE(MONTH(A3992),"Ocak","Şubat","Mart","Nisan","Mayıs","Haziran","Temmuz","Ağustos","Eylül","Ekim","Kasım","Aralık"))</f>
        <v/>
      </c>
      <c r="E3992" s="153">
        <f>IF(A3992="","",ROUNDUP(MONTH(A3992)/3,0))</f>
        <v/>
      </c>
      <c r="F3992" s="153">
        <f>IF(A3992="","",WEEKNUM(A3992,2))</f>
        <v/>
      </c>
      <c r="G3992" s="153">
        <f>IF(A3992="","",WEEKDAY(A3992,2))</f>
        <v/>
      </c>
      <c r="H3992" s="153">
        <f>IF(A3992="","",CHOOSE(WEEKDAY(A3992,2),"Pazartesi","Salı","Çarşamba","Perşembe","Cuma","Cumartesi","Pazar"))</f>
        <v/>
      </c>
    </row>
    <row r="3993" ht="10.5" customHeight="1" s="113">
      <c r="A3993" s="152" t="n">
        <v>45996</v>
      </c>
      <c r="B3993" s="153">
        <f>IF(A3993="","",YEAR(A3993))</f>
        <v/>
      </c>
      <c r="C3993" s="153">
        <f>IF(A3993="","",MONTH(A3993))</f>
        <v/>
      </c>
      <c r="D3993" s="153">
        <f>IF(A3993="","",CHOOSE(MONTH(A3993),"Ocak","Şubat","Mart","Nisan","Mayıs","Haziran","Temmuz","Ağustos","Eylül","Ekim","Kasım","Aralık"))</f>
        <v/>
      </c>
      <c r="E3993" s="153">
        <f>IF(A3993="","",ROUNDUP(MONTH(A3993)/3,0))</f>
        <v/>
      </c>
      <c r="F3993" s="153">
        <f>IF(A3993="","",WEEKNUM(A3993,2))</f>
        <v/>
      </c>
      <c r="G3993" s="153">
        <f>IF(A3993="","",WEEKDAY(A3993,2))</f>
        <v/>
      </c>
      <c r="H3993" s="153">
        <f>IF(A3993="","",CHOOSE(WEEKDAY(A3993,2),"Pazartesi","Salı","Çarşamba","Perşembe","Cuma","Cumartesi","Pazar"))</f>
        <v/>
      </c>
    </row>
    <row r="3994" ht="10.5" customHeight="1" s="113">
      <c r="A3994" s="152" t="n">
        <v>45997</v>
      </c>
      <c r="B3994" s="153">
        <f>IF(A3994="","",YEAR(A3994))</f>
        <v/>
      </c>
      <c r="C3994" s="153">
        <f>IF(A3994="","",MONTH(A3994))</f>
        <v/>
      </c>
      <c r="D3994" s="153">
        <f>IF(A3994="","",CHOOSE(MONTH(A3994),"Ocak","Şubat","Mart","Nisan","Mayıs","Haziran","Temmuz","Ağustos","Eylül","Ekim","Kasım","Aralık"))</f>
        <v/>
      </c>
      <c r="E3994" s="153">
        <f>IF(A3994="","",ROUNDUP(MONTH(A3994)/3,0))</f>
        <v/>
      </c>
      <c r="F3994" s="153">
        <f>IF(A3994="","",WEEKNUM(A3994,2))</f>
        <v/>
      </c>
      <c r="G3994" s="153">
        <f>IF(A3994="","",WEEKDAY(A3994,2))</f>
        <v/>
      </c>
      <c r="H3994" s="153">
        <f>IF(A3994="","",CHOOSE(WEEKDAY(A3994,2),"Pazartesi","Salı","Çarşamba","Perşembe","Cuma","Cumartesi","Pazar"))</f>
        <v/>
      </c>
    </row>
    <row r="3995" ht="10.5" customHeight="1" s="113">
      <c r="A3995" s="152" t="n">
        <v>45998</v>
      </c>
      <c r="B3995" s="153">
        <f>IF(A3995="","",YEAR(A3995))</f>
        <v/>
      </c>
      <c r="C3995" s="153">
        <f>IF(A3995="","",MONTH(A3995))</f>
        <v/>
      </c>
      <c r="D3995" s="153">
        <f>IF(A3995="","",CHOOSE(MONTH(A3995),"Ocak","Şubat","Mart","Nisan","Mayıs","Haziran","Temmuz","Ağustos","Eylül","Ekim","Kasım","Aralık"))</f>
        <v/>
      </c>
      <c r="E3995" s="153">
        <f>IF(A3995="","",ROUNDUP(MONTH(A3995)/3,0))</f>
        <v/>
      </c>
      <c r="F3995" s="153">
        <f>IF(A3995="","",WEEKNUM(A3995,2))</f>
        <v/>
      </c>
      <c r="G3995" s="153">
        <f>IF(A3995="","",WEEKDAY(A3995,2))</f>
        <v/>
      </c>
      <c r="H3995" s="153">
        <f>IF(A3995="","",CHOOSE(WEEKDAY(A3995,2),"Pazartesi","Salı","Çarşamba","Perşembe","Cuma","Cumartesi","Pazar"))</f>
        <v/>
      </c>
    </row>
    <row r="3996" ht="10.5" customHeight="1" s="113">
      <c r="A3996" s="152" t="n">
        <v>45999</v>
      </c>
      <c r="B3996" s="153">
        <f>IF(A3996="","",YEAR(A3996))</f>
        <v/>
      </c>
      <c r="C3996" s="153">
        <f>IF(A3996="","",MONTH(A3996))</f>
        <v/>
      </c>
      <c r="D3996" s="153">
        <f>IF(A3996="","",CHOOSE(MONTH(A3996),"Ocak","Şubat","Mart","Nisan","Mayıs","Haziran","Temmuz","Ağustos","Eylül","Ekim","Kasım","Aralık"))</f>
        <v/>
      </c>
      <c r="E3996" s="153">
        <f>IF(A3996="","",ROUNDUP(MONTH(A3996)/3,0))</f>
        <v/>
      </c>
      <c r="F3996" s="153">
        <f>IF(A3996="","",WEEKNUM(A3996,2))</f>
        <v/>
      </c>
      <c r="G3996" s="153">
        <f>IF(A3996="","",WEEKDAY(A3996,2))</f>
        <v/>
      </c>
      <c r="H3996" s="153">
        <f>IF(A3996="","",CHOOSE(WEEKDAY(A3996,2),"Pazartesi","Salı","Çarşamba","Perşembe","Cuma","Cumartesi","Pazar"))</f>
        <v/>
      </c>
    </row>
    <row r="3997" ht="10.5" customHeight="1" s="113">
      <c r="A3997" s="152" t="n">
        <v>46000</v>
      </c>
      <c r="B3997" s="153">
        <f>IF(A3997="","",YEAR(A3997))</f>
        <v/>
      </c>
      <c r="C3997" s="153">
        <f>IF(A3997="","",MONTH(A3997))</f>
        <v/>
      </c>
      <c r="D3997" s="153">
        <f>IF(A3997="","",CHOOSE(MONTH(A3997),"Ocak","Şubat","Mart","Nisan","Mayıs","Haziran","Temmuz","Ağustos","Eylül","Ekim","Kasım","Aralık"))</f>
        <v/>
      </c>
      <c r="E3997" s="153">
        <f>IF(A3997="","",ROUNDUP(MONTH(A3997)/3,0))</f>
        <v/>
      </c>
      <c r="F3997" s="153">
        <f>IF(A3997="","",WEEKNUM(A3997,2))</f>
        <v/>
      </c>
      <c r="G3997" s="153">
        <f>IF(A3997="","",WEEKDAY(A3997,2))</f>
        <v/>
      </c>
      <c r="H3997" s="153">
        <f>IF(A3997="","",CHOOSE(WEEKDAY(A3997,2),"Pazartesi","Salı","Çarşamba","Perşembe","Cuma","Cumartesi","Pazar"))</f>
        <v/>
      </c>
    </row>
    <row r="3998" ht="10.5" customHeight="1" s="113">
      <c r="A3998" s="152" t="n">
        <v>46001</v>
      </c>
      <c r="B3998" s="153">
        <f>IF(A3998="","",YEAR(A3998))</f>
        <v/>
      </c>
      <c r="C3998" s="153">
        <f>IF(A3998="","",MONTH(A3998))</f>
        <v/>
      </c>
      <c r="D3998" s="153">
        <f>IF(A3998="","",CHOOSE(MONTH(A3998),"Ocak","Şubat","Mart","Nisan","Mayıs","Haziran","Temmuz","Ağustos","Eylül","Ekim","Kasım","Aralık"))</f>
        <v/>
      </c>
      <c r="E3998" s="153">
        <f>IF(A3998="","",ROUNDUP(MONTH(A3998)/3,0))</f>
        <v/>
      </c>
      <c r="F3998" s="153">
        <f>IF(A3998="","",WEEKNUM(A3998,2))</f>
        <v/>
      </c>
      <c r="G3998" s="153">
        <f>IF(A3998="","",WEEKDAY(A3998,2))</f>
        <v/>
      </c>
      <c r="H3998" s="153">
        <f>IF(A3998="","",CHOOSE(WEEKDAY(A3998,2),"Pazartesi","Salı","Çarşamba","Perşembe","Cuma","Cumartesi","Pazar"))</f>
        <v/>
      </c>
    </row>
    <row r="3999" ht="10.5" customHeight="1" s="113">
      <c r="A3999" s="152" t="n">
        <v>46002</v>
      </c>
      <c r="B3999" s="153">
        <f>IF(A3999="","",YEAR(A3999))</f>
        <v/>
      </c>
      <c r="C3999" s="153">
        <f>IF(A3999="","",MONTH(A3999))</f>
        <v/>
      </c>
      <c r="D3999" s="153">
        <f>IF(A3999="","",CHOOSE(MONTH(A3999),"Ocak","Şubat","Mart","Nisan","Mayıs","Haziran","Temmuz","Ağustos","Eylül","Ekim","Kasım","Aralık"))</f>
        <v/>
      </c>
      <c r="E3999" s="153">
        <f>IF(A3999="","",ROUNDUP(MONTH(A3999)/3,0))</f>
        <v/>
      </c>
      <c r="F3999" s="153">
        <f>IF(A3999="","",WEEKNUM(A3999,2))</f>
        <v/>
      </c>
      <c r="G3999" s="153">
        <f>IF(A3999="","",WEEKDAY(A3999,2))</f>
        <v/>
      </c>
      <c r="H3999" s="153">
        <f>IF(A3999="","",CHOOSE(WEEKDAY(A3999,2),"Pazartesi","Salı","Çarşamba","Perşembe","Cuma","Cumartesi","Pazar"))</f>
        <v/>
      </c>
    </row>
    <row r="4000" ht="10.5" customHeight="1" s="113">
      <c r="A4000" s="152" t="n">
        <v>46003</v>
      </c>
      <c r="B4000" s="153">
        <f>IF(A4000="","",YEAR(A4000))</f>
        <v/>
      </c>
      <c r="C4000" s="153">
        <f>IF(A4000="","",MONTH(A4000))</f>
        <v/>
      </c>
      <c r="D4000" s="153">
        <f>IF(A4000="","",CHOOSE(MONTH(A4000),"Ocak","Şubat","Mart","Nisan","Mayıs","Haziran","Temmuz","Ağustos","Eylül","Ekim","Kasım","Aralık"))</f>
        <v/>
      </c>
      <c r="E4000" s="153">
        <f>IF(A4000="","",ROUNDUP(MONTH(A4000)/3,0))</f>
        <v/>
      </c>
      <c r="F4000" s="153">
        <f>IF(A4000="","",WEEKNUM(A4000,2))</f>
        <v/>
      </c>
      <c r="G4000" s="153">
        <f>IF(A4000="","",WEEKDAY(A4000,2))</f>
        <v/>
      </c>
      <c r="H4000" s="153">
        <f>IF(A4000="","",CHOOSE(WEEKDAY(A4000,2),"Pazartesi","Salı","Çarşamba","Perşembe","Cuma","Cumartesi","Pazar"))</f>
        <v/>
      </c>
    </row>
    <row r="4001" ht="10.5" customHeight="1" s="113">
      <c r="A4001" s="152" t="n">
        <v>46004</v>
      </c>
      <c r="B4001" s="153">
        <f>IF(A4001="","",YEAR(A4001))</f>
        <v/>
      </c>
      <c r="C4001" s="153">
        <f>IF(A4001="","",MONTH(A4001))</f>
        <v/>
      </c>
      <c r="D4001" s="153">
        <f>IF(A4001="","",CHOOSE(MONTH(A4001),"Ocak","Şubat","Mart","Nisan","Mayıs","Haziran","Temmuz","Ağustos","Eylül","Ekim","Kasım","Aralık"))</f>
        <v/>
      </c>
      <c r="E4001" s="153">
        <f>IF(A4001="","",ROUNDUP(MONTH(A4001)/3,0))</f>
        <v/>
      </c>
      <c r="F4001" s="153">
        <f>IF(A4001="","",WEEKNUM(A4001,2))</f>
        <v/>
      </c>
      <c r="G4001" s="153">
        <f>IF(A4001="","",WEEKDAY(A4001,2))</f>
        <v/>
      </c>
      <c r="H4001" s="153">
        <f>IF(A4001="","",CHOOSE(WEEKDAY(A4001,2),"Pazartesi","Salı","Çarşamba","Perşembe","Cuma","Cumartesi","Pazar"))</f>
        <v/>
      </c>
    </row>
    <row r="4002" ht="10.5" customHeight="1" s="113">
      <c r="A4002" s="152" t="n">
        <v>46005</v>
      </c>
      <c r="B4002" s="153">
        <f>IF(A4002="","",YEAR(A4002))</f>
        <v/>
      </c>
      <c r="C4002" s="153">
        <f>IF(A4002="","",MONTH(A4002))</f>
        <v/>
      </c>
      <c r="D4002" s="153">
        <f>IF(A4002="","",CHOOSE(MONTH(A4002),"Ocak","Şubat","Mart","Nisan","Mayıs","Haziran","Temmuz","Ağustos","Eylül","Ekim","Kasım","Aralık"))</f>
        <v/>
      </c>
      <c r="E4002" s="153">
        <f>IF(A4002="","",ROUNDUP(MONTH(A4002)/3,0))</f>
        <v/>
      </c>
      <c r="F4002" s="153">
        <f>IF(A4002="","",WEEKNUM(A4002,2))</f>
        <v/>
      </c>
      <c r="G4002" s="153">
        <f>IF(A4002="","",WEEKDAY(A4002,2))</f>
        <v/>
      </c>
      <c r="H4002" s="153">
        <f>IF(A4002="","",CHOOSE(WEEKDAY(A4002,2),"Pazartesi","Salı","Çarşamba","Perşembe","Cuma","Cumartesi","Pazar"))</f>
        <v/>
      </c>
    </row>
    <row r="4003" ht="10.5" customHeight="1" s="113">
      <c r="A4003" s="152" t="n">
        <v>46006</v>
      </c>
      <c r="B4003" s="153">
        <f>IF(A4003="","",YEAR(A4003))</f>
        <v/>
      </c>
      <c r="C4003" s="153">
        <f>IF(A4003="","",MONTH(A4003))</f>
        <v/>
      </c>
      <c r="D4003" s="153">
        <f>IF(A4003="","",CHOOSE(MONTH(A4003),"Ocak","Şubat","Mart","Nisan","Mayıs","Haziran","Temmuz","Ağustos","Eylül","Ekim","Kasım","Aralık"))</f>
        <v/>
      </c>
      <c r="E4003" s="153">
        <f>IF(A4003="","",ROUNDUP(MONTH(A4003)/3,0))</f>
        <v/>
      </c>
      <c r="F4003" s="153">
        <f>IF(A4003="","",WEEKNUM(A4003,2))</f>
        <v/>
      </c>
      <c r="G4003" s="153">
        <f>IF(A4003="","",WEEKDAY(A4003,2))</f>
        <v/>
      </c>
      <c r="H4003" s="153">
        <f>IF(A4003="","",CHOOSE(WEEKDAY(A4003,2),"Pazartesi","Salı","Çarşamba","Perşembe","Cuma","Cumartesi","Pazar"))</f>
        <v/>
      </c>
    </row>
    <row r="4004" ht="10.5" customHeight="1" s="113">
      <c r="A4004" s="152" t="n">
        <v>46007</v>
      </c>
      <c r="B4004" s="153">
        <f>IF(A4004="","",YEAR(A4004))</f>
        <v/>
      </c>
      <c r="C4004" s="153">
        <f>IF(A4004="","",MONTH(A4004))</f>
        <v/>
      </c>
      <c r="D4004" s="153">
        <f>IF(A4004="","",CHOOSE(MONTH(A4004),"Ocak","Şubat","Mart","Nisan","Mayıs","Haziran","Temmuz","Ağustos","Eylül","Ekim","Kasım","Aralık"))</f>
        <v/>
      </c>
      <c r="E4004" s="153">
        <f>IF(A4004="","",ROUNDUP(MONTH(A4004)/3,0))</f>
        <v/>
      </c>
      <c r="F4004" s="153">
        <f>IF(A4004="","",WEEKNUM(A4004,2))</f>
        <v/>
      </c>
      <c r="G4004" s="153">
        <f>IF(A4004="","",WEEKDAY(A4004,2))</f>
        <v/>
      </c>
      <c r="H4004" s="153">
        <f>IF(A4004="","",CHOOSE(WEEKDAY(A4004,2),"Pazartesi","Salı","Çarşamba","Perşembe","Cuma","Cumartesi","Pazar"))</f>
        <v/>
      </c>
    </row>
    <row r="4005" ht="10.5" customHeight="1" s="113">
      <c r="A4005" s="152" t="n">
        <v>46008</v>
      </c>
      <c r="B4005" s="153">
        <f>IF(A4005="","",YEAR(A4005))</f>
        <v/>
      </c>
      <c r="C4005" s="153">
        <f>IF(A4005="","",MONTH(A4005))</f>
        <v/>
      </c>
      <c r="D4005" s="153">
        <f>IF(A4005="","",CHOOSE(MONTH(A4005),"Ocak","Şubat","Mart","Nisan","Mayıs","Haziran","Temmuz","Ağustos","Eylül","Ekim","Kasım","Aralık"))</f>
        <v/>
      </c>
      <c r="E4005" s="153">
        <f>IF(A4005="","",ROUNDUP(MONTH(A4005)/3,0))</f>
        <v/>
      </c>
      <c r="F4005" s="153">
        <f>IF(A4005="","",WEEKNUM(A4005,2))</f>
        <v/>
      </c>
      <c r="G4005" s="153">
        <f>IF(A4005="","",WEEKDAY(A4005,2))</f>
        <v/>
      </c>
      <c r="H4005" s="153">
        <f>IF(A4005="","",CHOOSE(WEEKDAY(A4005,2),"Pazartesi","Salı","Çarşamba","Perşembe","Cuma","Cumartesi","Pazar"))</f>
        <v/>
      </c>
    </row>
    <row r="4006" ht="10.5" customHeight="1" s="113">
      <c r="A4006" s="152" t="n">
        <v>46009</v>
      </c>
      <c r="B4006" s="153">
        <f>IF(A4006="","",YEAR(A4006))</f>
        <v/>
      </c>
      <c r="C4006" s="153">
        <f>IF(A4006="","",MONTH(A4006))</f>
        <v/>
      </c>
      <c r="D4006" s="153">
        <f>IF(A4006="","",CHOOSE(MONTH(A4006),"Ocak","Şubat","Mart","Nisan","Mayıs","Haziran","Temmuz","Ağustos","Eylül","Ekim","Kasım","Aralık"))</f>
        <v/>
      </c>
      <c r="E4006" s="153">
        <f>IF(A4006="","",ROUNDUP(MONTH(A4006)/3,0))</f>
        <v/>
      </c>
      <c r="F4006" s="153">
        <f>IF(A4006="","",WEEKNUM(A4006,2))</f>
        <v/>
      </c>
      <c r="G4006" s="153">
        <f>IF(A4006="","",WEEKDAY(A4006,2))</f>
        <v/>
      </c>
      <c r="H4006" s="153">
        <f>IF(A4006="","",CHOOSE(WEEKDAY(A4006,2),"Pazartesi","Salı","Çarşamba","Perşembe","Cuma","Cumartesi","Pazar"))</f>
        <v/>
      </c>
    </row>
    <row r="4007" ht="10.5" customHeight="1" s="113">
      <c r="A4007" s="152" t="n">
        <v>46010</v>
      </c>
      <c r="B4007" s="153">
        <f>IF(A4007="","",YEAR(A4007))</f>
        <v/>
      </c>
      <c r="C4007" s="153">
        <f>IF(A4007="","",MONTH(A4007))</f>
        <v/>
      </c>
      <c r="D4007" s="153">
        <f>IF(A4007="","",CHOOSE(MONTH(A4007),"Ocak","Şubat","Mart","Nisan","Mayıs","Haziran","Temmuz","Ağustos","Eylül","Ekim","Kasım","Aralık"))</f>
        <v/>
      </c>
      <c r="E4007" s="153">
        <f>IF(A4007="","",ROUNDUP(MONTH(A4007)/3,0))</f>
        <v/>
      </c>
      <c r="F4007" s="153">
        <f>IF(A4007="","",WEEKNUM(A4007,2))</f>
        <v/>
      </c>
      <c r="G4007" s="153">
        <f>IF(A4007="","",WEEKDAY(A4007,2))</f>
        <v/>
      </c>
      <c r="H4007" s="153">
        <f>IF(A4007="","",CHOOSE(WEEKDAY(A4007,2),"Pazartesi","Salı","Çarşamba","Perşembe","Cuma","Cumartesi","Pazar"))</f>
        <v/>
      </c>
    </row>
    <row r="4008" ht="10.5" customHeight="1" s="113">
      <c r="A4008" s="152" t="n">
        <v>46011</v>
      </c>
      <c r="B4008" s="153">
        <f>IF(A4008="","",YEAR(A4008))</f>
        <v/>
      </c>
      <c r="C4008" s="153">
        <f>IF(A4008="","",MONTH(A4008))</f>
        <v/>
      </c>
      <c r="D4008" s="153">
        <f>IF(A4008="","",CHOOSE(MONTH(A4008),"Ocak","Şubat","Mart","Nisan","Mayıs","Haziran","Temmuz","Ağustos","Eylül","Ekim","Kasım","Aralık"))</f>
        <v/>
      </c>
      <c r="E4008" s="153">
        <f>IF(A4008="","",ROUNDUP(MONTH(A4008)/3,0))</f>
        <v/>
      </c>
      <c r="F4008" s="153">
        <f>IF(A4008="","",WEEKNUM(A4008,2))</f>
        <v/>
      </c>
      <c r="G4008" s="153">
        <f>IF(A4008="","",WEEKDAY(A4008,2))</f>
        <v/>
      </c>
      <c r="H4008" s="153">
        <f>IF(A4008="","",CHOOSE(WEEKDAY(A4008,2),"Pazartesi","Salı","Çarşamba","Perşembe","Cuma","Cumartesi","Pazar"))</f>
        <v/>
      </c>
    </row>
    <row r="4009" ht="10.5" customHeight="1" s="113">
      <c r="A4009" s="152" t="n">
        <v>46012</v>
      </c>
      <c r="B4009" s="153">
        <f>IF(A4009="","",YEAR(A4009))</f>
        <v/>
      </c>
      <c r="C4009" s="153">
        <f>IF(A4009="","",MONTH(A4009))</f>
        <v/>
      </c>
      <c r="D4009" s="153">
        <f>IF(A4009="","",CHOOSE(MONTH(A4009),"Ocak","Şubat","Mart","Nisan","Mayıs","Haziran","Temmuz","Ağustos","Eylül","Ekim","Kasım","Aralık"))</f>
        <v/>
      </c>
      <c r="E4009" s="153">
        <f>IF(A4009="","",ROUNDUP(MONTH(A4009)/3,0))</f>
        <v/>
      </c>
      <c r="F4009" s="153">
        <f>IF(A4009="","",WEEKNUM(A4009,2))</f>
        <v/>
      </c>
      <c r="G4009" s="153">
        <f>IF(A4009="","",WEEKDAY(A4009,2))</f>
        <v/>
      </c>
      <c r="H4009" s="153">
        <f>IF(A4009="","",CHOOSE(WEEKDAY(A4009,2),"Pazartesi","Salı","Çarşamba","Perşembe","Cuma","Cumartesi","Pazar"))</f>
        <v/>
      </c>
    </row>
    <row r="4010" ht="10.5" customHeight="1" s="113">
      <c r="A4010" s="152" t="n">
        <v>46013</v>
      </c>
      <c r="B4010" s="153">
        <f>IF(A4010="","",YEAR(A4010))</f>
        <v/>
      </c>
      <c r="C4010" s="153">
        <f>IF(A4010="","",MONTH(A4010))</f>
        <v/>
      </c>
      <c r="D4010" s="153">
        <f>IF(A4010="","",CHOOSE(MONTH(A4010),"Ocak","Şubat","Mart","Nisan","Mayıs","Haziran","Temmuz","Ağustos","Eylül","Ekim","Kasım","Aralık"))</f>
        <v/>
      </c>
      <c r="E4010" s="153">
        <f>IF(A4010="","",ROUNDUP(MONTH(A4010)/3,0))</f>
        <v/>
      </c>
      <c r="F4010" s="153">
        <f>IF(A4010="","",WEEKNUM(A4010,2))</f>
        <v/>
      </c>
      <c r="G4010" s="153">
        <f>IF(A4010="","",WEEKDAY(A4010,2))</f>
        <v/>
      </c>
      <c r="H4010" s="153">
        <f>IF(A4010="","",CHOOSE(WEEKDAY(A4010,2),"Pazartesi","Salı","Çarşamba","Perşembe","Cuma","Cumartesi","Pazar"))</f>
        <v/>
      </c>
    </row>
    <row r="4011" ht="10.5" customHeight="1" s="113">
      <c r="A4011" s="152" t="n">
        <v>46014</v>
      </c>
      <c r="B4011" s="153">
        <f>IF(A4011="","",YEAR(A4011))</f>
        <v/>
      </c>
      <c r="C4011" s="153">
        <f>IF(A4011="","",MONTH(A4011))</f>
        <v/>
      </c>
      <c r="D4011" s="153">
        <f>IF(A4011="","",CHOOSE(MONTH(A4011),"Ocak","Şubat","Mart","Nisan","Mayıs","Haziran","Temmuz","Ağustos","Eylül","Ekim","Kasım","Aralık"))</f>
        <v/>
      </c>
      <c r="E4011" s="153">
        <f>IF(A4011="","",ROUNDUP(MONTH(A4011)/3,0))</f>
        <v/>
      </c>
      <c r="F4011" s="153">
        <f>IF(A4011="","",WEEKNUM(A4011,2))</f>
        <v/>
      </c>
      <c r="G4011" s="153">
        <f>IF(A4011="","",WEEKDAY(A4011,2))</f>
        <v/>
      </c>
      <c r="H4011" s="153">
        <f>IF(A4011="","",CHOOSE(WEEKDAY(A4011,2),"Pazartesi","Salı","Çarşamba","Perşembe","Cuma","Cumartesi","Pazar"))</f>
        <v/>
      </c>
    </row>
    <row r="4012" ht="10.5" customHeight="1" s="113">
      <c r="A4012" s="152" t="n">
        <v>46015</v>
      </c>
      <c r="B4012" s="153">
        <f>IF(A4012="","",YEAR(A4012))</f>
        <v/>
      </c>
      <c r="C4012" s="153">
        <f>IF(A4012="","",MONTH(A4012))</f>
        <v/>
      </c>
      <c r="D4012" s="153">
        <f>IF(A4012="","",CHOOSE(MONTH(A4012),"Ocak","Şubat","Mart","Nisan","Mayıs","Haziran","Temmuz","Ağustos","Eylül","Ekim","Kasım","Aralık"))</f>
        <v/>
      </c>
      <c r="E4012" s="153">
        <f>IF(A4012="","",ROUNDUP(MONTH(A4012)/3,0))</f>
        <v/>
      </c>
      <c r="F4012" s="153">
        <f>IF(A4012="","",WEEKNUM(A4012,2))</f>
        <v/>
      </c>
      <c r="G4012" s="153">
        <f>IF(A4012="","",WEEKDAY(A4012,2))</f>
        <v/>
      </c>
      <c r="H4012" s="153">
        <f>IF(A4012="","",CHOOSE(WEEKDAY(A4012,2),"Pazartesi","Salı","Çarşamba","Perşembe","Cuma","Cumartesi","Pazar"))</f>
        <v/>
      </c>
    </row>
    <row r="4013" ht="10.5" customHeight="1" s="113">
      <c r="A4013" s="152" t="n">
        <v>46016</v>
      </c>
      <c r="B4013" s="153">
        <f>IF(A4013="","",YEAR(A4013))</f>
        <v/>
      </c>
      <c r="C4013" s="153">
        <f>IF(A4013="","",MONTH(A4013))</f>
        <v/>
      </c>
      <c r="D4013" s="153">
        <f>IF(A4013="","",CHOOSE(MONTH(A4013),"Ocak","Şubat","Mart","Nisan","Mayıs","Haziran","Temmuz","Ağustos","Eylül","Ekim","Kasım","Aralık"))</f>
        <v/>
      </c>
      <c r="E4013" s="153">
        <f>IF(A4013="","",ROUNDUP(MONTH(A4013)/3,0))</f>
        <v/>
      </c>
      <c r="F4013" s="153">
        <f>IF(A4013="","",WEEKNUM(A4013,2))</f>
        <v/>
      </c>
      <c r="G4013" s="153">
        <f>IF(A4013="","",WEEKDAY(A4013,2))</f>
        <v/>
      </c>
      <c r="H4013" s="153">
        <f>IF(A4013="","",CHOOSE(WEEKDAY(A4013,2),"Pazartesi","Salı","Çarşamba","Perşembe","Cuma","Cumartesi","Pazar"))</f>
        <v/>
      </c>
    </row>
    <row r="4014" ht="10.5" customHeight="1" s="113">
      <c r="A4014" s="152" t="n">
        <v>46017</v>
      </c>
      <c r="B4014" s="153">
        <f>IF(A4014="","",YEAR(A4014))</f>
        <v/>
      </c>
      <c r="C4014" s="153">
        <f>IF(A4014="","",MONTH(A4014))</f>
        <v/>
      </c>
      <c r="D4014" s="153">
        <f>IF(A4014="","",CHOOSE(MONTH(A4014),"Ocak","Şubat","Mart","Nisan","Mayıs","Haziran","Temmuz","Ağustos","Eylül","Ekim","Kasım","Aralık"))</f>
        <v/>
      </c>
      <c r="E4014" s="153">
        <f>IF(A4014="","",ROUNDUP(MONTH(A4014)/3,0))</f>
        <v/>
      </c>
      <c r="F4014" s="153">
        <f>IF(A4014="","",WEEKNUM(A4014,2))</f>
        <v/>
      </c>
      <c r="G4014" s="153">
        <f>IF(A4014="","",WEEKDAY(A4014,2))</f>
        <v/>
      </c>
      <c r="H4014" s="153">
        <f>IF(A4014="","",CHOOSE(WEEKDAY(A4014,2),"Pazartesi","Salı","Çarşamba","Perşembe","Cuma","Cumartesi","Pazar"))</f>
        <v/>
      </c>
    </row>
    <row r="4015" ht="10.5" customHeight="1" s="113">
      <c r="A4015" s="152" t="n">
        <v>46018</v>
      </c>
      <c r="B4015" s="153">
        <f>IF(A4015="","",YEAR(A4015))</f>
        <v/>
      </c>
      <c r="C4015" s="153">
        <f>IF(A4015="","",MONTH(A4015))</f>
        <v/>
      </c>
      <c r="D4015" s="153">
        <f>IF(A4015="","",CHOOSE(MONTH(A4015),"Ocak","Şubat","Mart","Nisan","Mayıs","Haziran","Temmuz","Ağustos","Eylül","Ekim","Kasım","Aralık"))</f>
        <v/>
      </c>
      <c r="E4015" s="153">
        <f>IF(A4015="","",ROUNDUP(MONTH(A4015)/3,0))</f>
        <v/>
      </c>
      <c r="F4015" s="153">
        <f>IF(A4015="","",WEEKNUM(A4015,2))</f>
        <v/>
      </c>
      <c r="G4015" s="153">
        <f>IF(A4015="","",WEEKDAY(A4015,2))</f>
        <v/>
      </c>
      <c r="H4015" s="153">
        <f>IF(A4015="","",CHOOSE(WEEKDAY(A4015,2),"Pazartesi","Salı","Çarşamba","Perşembe","Cuma","Cumartesi","Pazar"))</f>
        <v/>
      </c>
    </row>
    <row r="4016" ht="10.5" customHeight="1" s="113">
      <c r="A4016" s="152" t="n">
        <v>46019</v>
      </c>
      <c r="B4016" s="153">
        <f>IF(A4016="","",YEAR(A4016))</f>
        <v/>
      </c>
      <c r="C4016" s="153">
        <f>IF(A4016="","",MONTH(A4016))</f>
        <v/>
      </c>
      <c r="D4016" s="153">
        <f>IF(A4016="","",CHOOSE(MONTH(A4016),"Ocak","Şubat","Mart","Nisan","Mayıs","Haziran","Temmuz","Ağustos","Eylül","Ekim","Kasım","Aralık"))</f>
        <v/>
      </c>
      <c r="E4016" s="153">
        <f>IF(A4016="","",ROUNDUP(MONTH(A4016)/3,0))</f>
        <v/>
      </c>
      <c r="F4016" s="153">
        <f>IF(A4016="","",WEEKNUM(A4016,2))</f>
        <v/>
      </c>
      <c r="G4016" s="153">
        <f>IF(A4016="","",WEEKDAY(A4016,2))</f>
        <v/>
      </c>
      <c r="H4016" s="153">
        <f>IF(A4016="","",CHOOSE(WEEKDAY(A4016,2),"Pazartesi","Salı","Çarşamba","Perşembe","Cuma","Cumartesi","Pazar"))</f>
        <v/>
      </c>
    </row>
    <row r="4017" ht="10.5" customHeight="1" s="113">
      <c r="A4017" s="152" t="n">
        <v>46020</v>
      </c>
      <c r="B4017" s="153">
        <f>IF(A4017="","",YEAR(A4017))</f>
        <v/>
      </c>
      <c r="C4017" s="153">
        <f>IF(A4017="","",MONTH(A4017))</f>
        <v/>
      </c>
      <c r="D4017" s="153">
        <f>IF(A4017="","",CHOOSE(MONTH(A4017),"Ocak","Şubat","Mart","Nisan","Mayıs","Haziran","Temmuz","Ağustos","Eylül","Ekim","Kasım","Aralık"))</f>
        <v/>
      </c>
      <c r="E4017" s="153">
        <f>IF(A4017="","",ROUNDUP(MONTH(A4017)/3,0))</f>
        <v/>
      </c>
      <c r="F4017" s="153">
        <f>IF(A4017="","",WEEKNUM(A4017,2))</f>
        <v/>
      </c>
      <c r="G4017" s="153">
        <f>IF(A4017="","",WEEKDAY(A4017,2))</f>
        <v/>
      </c>
      <c r="H4017" s="153">
        <f>IF(A4017="","",CHOOSE(WEEKDAY(A4017,2),"Pazartesi","Salı","Çarşamba","Perşembe","Cuma","Cumartesi","Pazar"))</f>
        <v/>
      </c>
    </row>
    <row r="4018" ht="10.5" customHeight="1" s="113">
      <c r="A4018" s="152" t="n">
        <v>46021</v>
      </c>
      <c r="B4018" s="153">
        <f>IF(A4018="","",YEAR(A4018))</f>
        <v/>
      </c>
      <c r="C4018" s="153">
        <f>IF(A4018="","",MONTH(A4018))</f>
        <v/>
      </c>
      <c r="D4018" s="153">
        <f>IF(A4018="","",CHOOSE(MONTH(A4018),"Ocak","Şubat","Mart","Nisan","Mayıs","Haziran","Temmuz","Ağustos","Eylül","Ekim","Kasım","Aralık"))</f>
        <v/>
      </c>
      <c r="E4018" s="153">
        <f>IF(A4018="","",ROUNDUP(MONTH(A4018)/3,0))</f>
        <v/>
      </c>
      <c r="F4018" s="153">
        <f>IF(A4018="","",WEEKNUM(A4018,2))</f>
        <v/>
      </c>
      <c r="G4018" s="153">
        <f>IF(A4018="","",WEEKDAY(A4018,2))</f>
        <v/>
      </c>
      <c r="H4018" s="153">
        <f>IF(A4018="","",CHOOSE(WEEKDAY(A4018,2),"Pazartesi","Salı","Çarşamba","Perşembe","Cuma","Cumartesi","Pazar"))</f>
        <v/>
      </c>
    </row>
    <row r="4019" ht="10.5" customHeight="1" s="113">
      <c r="A4019" s="152" t="n">
        <v>46022</v>
      </c>
      <c r="B4019" s="153">
        <f>IF(A4019="","",YEAR(A4019))</f>
        <v/>
      </c>
      <c r="C4019" s="153">
        <f>IF(A4019="","",MONTH(A4019))</f>
        <v/>
      </c>
      <c r="D4019" s="153">
        <f>IF(A4019="","",CHOOSE(MONTH(A4019),"Ocak","Şubat","Mart","Nisan","Mayıs","Haziran","Temmuz","Ağustos","Eylül","Ekim","Kasım","Aralık"))</f>
        <v/>
      </c>
      <c r="E4019" s="153">
        <f>IF(A4019="","",ROUNDUP(MONTH(A4019)/3,0))</f>
        <v/>
      </c>
      <c r="F4019" s="153">
        <f>IF(A4019="","",WEEKNUM(A4019,2))</f>
        <v/>
      </c>
      <c r="G4019" s="153">
        <f>IF(A4019="","",WEEKDAY(A4019,2))</f>
        <v/>
      </c>
      <c r="H4019" s="153">
        <f>IF(A4019="","",CHOOSE(WEEKDAY(A4019,2),"Pazartesi","Salı","Çarşamba","Perşembe","Cuma","Cumartesi","Pazar"))</f>
        <v/>
      </c>
    </row>
    <row r="4020" ht="10.5" customHeight="1" s="113">
      <c r="A4020" s="152" t="n">
        <v>46023</v>
      </c>
      <c r="B4020" s="153">
        <f>IF(A4020="","",YEAR(A4020))</f>
        <v/>
      </c>
      <c r="C4020" s="153">
        <f>IF(A4020="","",MONTH(A4020))</f>
        <v/>
      </c>
      <c r="D4020" s="153">
        <f>IF(A4020="","",CHOOSE(MONTH(A4020),"Ocak","Şubat","Mart","Nisan","Mayıs","Haziran","Temmuz","Ağustos","Eylül","Ekim","Kasım","Aralık"))</f>
        <v/>
      </c>
      <c r="E4020" s="153">
        <f>IF(A4020="","",ROUNDUP(MONTH(A4020)/3,0))</f>
        <v/>
      </c>
      <c r="F4020" s="153">
        <f>IF(A4020="","",WEEKNUM(A4020,2))</f>
        <v/>
      </c>
      <c r="G4020" s="153">
        <f>IF(A4020="","",WEEKDAY(A4020,2))</f>
        <v/>
      </c>
      <c r="H4020" s="153">
        <f>IF(A4020="","",CHOOSE(WEEKDAY(A4020,2),"Pazartesi","Salı","Çarşamba","Perşembe","Cuma","Cumartesi","Pazar"))</f>
        <v/>
      </c>
    </row>
    <row r="4021" ht="10.5" customHeight="1" s="113">
      <c r="A4021" s="152" t="n">
        <v>46024</v>
      </c>
      <c r="B4021" s="153">
        <f>IF(A4021="","",YEAR(A4021))</f>
        <v/>
      </c>
      <c r="C4021" s="153">
        <f>IF(A4021="","",MONTH(A4021))</f>
        <v/>
      </c>
      <c r="D4021" s="153">
        <f>IF(A4021="","",CHOOSE(MONTH(A4021),"Ocak","Şubat","Mart","Nisan","Mayıs","Haziran","Temmuz","Ağustos","Eylül","Ekim","Kasım","Aralık"))</f>
        <v/>
      </c>
      <c r="E4021" s="153">
        <f>IF(A4021="","",ROUNDUP(MONTH(A4021)/3,0))</f>
        <v/>
      </c>
      <c r="F4021" s="153">
        <f>IF(A4021="","",WEEKNUM(A4021,2))</f>
        <v/>
      </c>
      <c r="G4021" s="153">
        <f>IF(A4021="","",WEEKDAY(A4021,2))</f>
        <v/>
      </c>
      <c r="H4021" s="153">
        <f>IF(A4021="","",CHOOSE(WEEKDAY(A4021,2),"Pazartesi","Salı","Çarşamba","Perşembe","Cuma","Cumartesi","Pazar"))</f>
        <v/>
      </c>
    </row>
    <row r="4022" ht="10.5" customHeight="1" s="113">
      <c r="A4022" s="152" t="n">
        <v>46025</v>
      </c>
      <c r="B4022" s="153">
        <f>IF(A4022="","",YEAR(A4022))</f>
        <v/>
      </c>
      <c r="C4022" s="153">
        <f>IF(A4022="","",MONTH(A4022))</f>
        <v/>
      </c>
      <c r="D4022" s="153">
        <f>IF(A4022="","",CHOOSE(MONTH(A4022),"Ocak","Şubat","Mart","Nisan","Mayıs","Haziran","Temmuz","Ağustos","Eylül","Ekim","Kasım","Aralık"))</f>
        <v/>
      </c>
      <c r="E4022" s="153">
        <f>IF(A4022="","",ROUNDUP(MONTH(A4022)/3,0))</f>
        <v/>
      </c>
      <c r="F4022" s="153">
        <f>IF(A4022="","",WEEKNUM(A4022,2))</f>
        <v/>
      </c>
      <c r="G4022" s="153">
        <f>IF(A4022="","",WEEKDAY(A4022,2))</f>
        <v/>
      </c>
      <c r="H4022" s="153">
        <f>IF(A4022="","",CHOOSE(WEEKDAY(A4022,2),"Pazartesi","Salı","Çarşamba","Perşembe","Cuma","Cumartesi","Pazar"))</f>
        <v/>
      </c>
    </row>
    <row r="4023" ht="10.5" customHeight="1" s="113">
      <c r="A4023" s="152" t="n">
        <v>46026</v>
      </c>
      <c r="B4023" s="153">
        <f>IF(A4023="","",YEAR(A4023))</f>
        <v/>
      </c>
      <c r="C4023" s="153">
        <f>IF(A4023="","",MONTH(A4023))</f>
        <v/>
      </c>
      <c r="D4023" s="153">
        <f>IF(A4023="","",CHOOSE(MONTH(A4023),"Ocak","Şubat","Mart","Nisan","Mayıs","Haziran","Temmuz","Ağustos","Eylül","Ekim","Kasım","Aralık"))</f>
        <v/>
      </c>
      <c r="E4023" s="153">
        <f>IF(A4023="","",ROUNDUP(MONTH(A4023)/3,0))</f>
        <v/>
      </c>
      <c r="F4023" s="153">
        <f>IF(A4023="","",WEEKNUM(A4023,2))</f>
        <v/>
      </c>
      <c r="G4023" s="153">
        <f>IF(A4023="","",WEEKDAY(A4023,2))</f>
        <v/>
      </c>
      <c r="H4023" s="153">
        <f>IF(A4023="","",CHOOSE(WEEKDAY(A4023,2),"Pazartesi","Salı","Çarşamba","Perşembe","Cuma","Cumartesi","Pazar"))</f>
        <v/>
      </c>
    </row>
    <row r="4024" ht="10.5" customHeight="1" s="113">
      <c r="A4024" s="152" t="n">
        <v>46027</v>
      </c>
      <c r="B4024" s="153">
        <f>IF(A4024="","",YEAR(A4024))</f>
        <v/>
      </c>
      <c r="C4024" s="153">
        <f>IF(A4024="","",MONTH(A4024))</f>
        <v/>
      </c>
      <c r="D4024" s="153">
        <f>IF(A4024="","",CHOOSE(MONTH(A4024),"Ocak","Şubat","Mart","Nisan","Mayıs","Haziran","Temmuz","Ağustos","Eylül","Ekim","Kasım","Aralık"))</f>
        <v/>
      </c>
      <c r="E4024" s="153">
        <f>IF(A4024="","",ROUNDUP(MONTH(A4024)/3,0))</f>
        <v/>
      </c>
      <c r="F4024" s="153">
        <f>IF(A4024="","",WEEKNUM(A4024,2))</f>
        <v/>
      </c>
      <c r="G4024" s="153">
        <f>IF(A4024="","",WEEKDAY(A4024,2))</f>
        <v/>
      </c>
      <c r="H4024" s="153">
        <f>IF(A4024="","",CHOOSE(WEEKDAY(A4024,2),"Pazartesi","Salı","Çarşamba","Perşembe","Cuma","Cumartesi","Pazar"))</f>
        <v/>
      </c>
    </row>
    <row r="4025" ht="10.5" customHeight="1" s="113">
      <c r="A4025" s="152" t="n">
        <v>46028</v>
      </c>
      <c r="B4025" s="153">
        <f>IF(A4025="","",YEAR(A4025))</f>
        <v/>
      </c>
      <c r="C4025" s="153">
        <f>IF(A4025="","",MONTH(A4025))</f>
        <v/>
      </c>
      <c r="D4025" s="153">
        <f>IF(A4025="","",CHOOSE(MONTH(A4025),"Ocak","Şubat","Mart","Nisan","Mayıs","Haziran","Temmuz","Ağustos","Eylül","Ekim","Kasım","Aralık"))</f>
        <v/>
      </c>
      <c r="E4025" s="153">
        <f>IF(A4025="","",ROUNDUP(MONTH(A4025)/3,0))</f>
        <v/>
      </c>
      <c r="F4025" s="153">
        <f>IF(A4025="","",WEEKNUM(A4025,2))</f>
        <v/>
      </c>
      <c r="G4025" s="153">
        <f>IF(A4025="","",WEEKDAY(A4025,2))</f>
        <v/>
      </c>
      <c r="H4025" s="153">
        <f>IF(A4025="","",CHOOSE(WEEKDAY(A4025,2),"Pazartesi","Salı","Çarşamba","Perşembe","Cuma","Cumartesi","Pazar"))</f>
        <v/>
      </c>
    </row>
    <row r="4026" ht="10.5" customHeight="1" s="113">
      <c r="A4026" s="152" t="n">
        <v>46029</v>
      </c>
      <c r="B4026" s="153">
        <f>IF(A4026="","",YEAR(A4026))</f>
        <v/>
      </c>
      <c r="C4026" s="153">
        <f>IF(A4026="","",MONTH(A4026))</f>
        <v/>
      </c>
      <c r="D4026" s="153">
        <f>IF(A4026="","",CHOOSE(MONTH(A4026),"Ocak","Şubat","Mart","Nisan","Mayıs","Haziran","Temmuz","Ağustos","Eylül","Ekim","Kasım","Aralık"))</f>
        <v/>
      </c>
      <c r="E4026" s="153">
        <f>IF(A4026="","",ROUNDUP(MONTH(A4026)/3,0))</f>
        <v/>
      </c>
      <c r="F4026" s="153">
        <f>IF(A4026="","",WEEKNUM(A4026,2))</f>
        <v/>
      </c>
      <c r="G4026" s="153">
        <f>IF(A4026="","",WEEKDAY(A4026,2))</f>
        <v/>
      </c>
      <c r="H4026" s="153">
        <f>IF(A4026="","",CHOOSE(WEEKDAY(A4026,2),"Pazartesi","Salı","Çarşamba","Perşembe","Cuma","Cumartesi","Pazar"))</f>
        <v/>
      </c>
    </row>
    <row r="4027" ht="10.5" customHeight="1" s="113">
      <c r="A4027" s="152" t="n">
        <v>46030</v>
      </c>
      <c r="B4027" s="153">
        <f>IF(A4027="","",YEAR(A4027))</f>
        <v/>
      </c>
      <c r="C4027" s="153">
        <f>IF(A4027="","",MONTH(A4027))</f>
        <v/>
      </c>
      <c r="D4027" s="153">
        <f>IF(A4027="","",CHOOSE(MONTH(A4027),"Ocak","Şubat","Mart","Nisan","Mayıs","Haziran","Temmuz","Ağustos","Eylül","Ekim","Kasım","Aralık"))</f>
        <v/>
      </c>
      <c r="E4027" s="153">
        <f>IF(A4027="","",ROUNDUP(MONTH(A4027)/3,0))</f>
        <v/>
      </c>
      <c r="F4027" s="153">
        <f>IF(A4027="","",WEEKNUM(A4027,2))</f>
        <v/>
      </c>
      <c r="G4027" s="153">
        <f>IF(A4027="","",WEEKDAY(A4027,2))</f>
        <v/>
      </c>
      <c r="H4027" s="153">
        <f>IF(A4027="","",CHOOSE(WEEKDAY(A4027,2),"Pazartesi","Salı","Çarşamba","Perşembe","Cuma","Cumartesi","Pazar"))</f>
        <v/>
      </c>
    </row>
    <row r="4028" ht="10.5" customHeight="1" s="113">
      <c r="A4028" s="152" t="n">
        <v>46031</v>
      </c>
      <c r="B4028" s="153">
        <f>IF(A4028="","",YEAR(A4028))</f>
        <v/>
      </c>
      <c r="C4028" s="153">
        <f>IF(A4028="","",MONTH(A4028))</f>
        <v/>
      </c>
      <c r="D4028" s="153">
        <f>IF(A4028="","",CHOOSE(MONTH(A4028),"Ocak","Şubat","Mart","Nisan","Mayıs","Haziran","Temmuz","Ağustos","Eylül","Ekim","Kasım","Aralık"))</f>
        <v/>
      </c>
      <c r="E4028" s="153">
        <f>IF(A4028="","",ROUNDUP(MONTH(A4028)/3,0))</f>
        <v/>
      </c>
      <c r="F4028" s="153">
        <f>IF(A4028="","",WEEKNUM(A4028,2))</f>
        <v/>
      </c>
      <c r="G4028" s="153">
        <f>IF(A4028="","",WEEKDAY(A4028,2))</f>
        <v/>
      </c>
      <c r="H4028" s="153">
        <f>IF(A4028="","",CHOOSE(WEEKDAY(A4028,2),"Pazartesi","Salı","Çarşamba","Perşembe","Cuma","Cumartesi","Pazar"))</f>
        <v/>
      </c>
    </row>
    <row r="4029" ht="10.5" customHeight="1" s="113">
      <c r="A4029" s="152" t="n">
        <v>46032</v>
      </c>
      <c r="B4029" s="153">
        <f>IF(A4029="","",YEAR(A4029))</f>
        <v/>
      </c>
      <c r="C4029" s="153">
        <f>IF(A4029="","",MONTH(A4029))</f>
        <v/>
      </c>
      <c r="D4029" s="153">
        <f>IF(A4029="","",CHOOSE(MONTH(A4029),"Ocak","Şubat","Mart","Nisan","Mayıs","Haziran","Temmuz","Ağustos","Eylül","Ekim","Kasım","Aralık"))</f>
        <v/>
      </c>
      <c r="E4029" s="153">
        <f>IF(A4029="","",ROUNDUP(MONTH(A4029)/3,0))</f>
        <v/>
      </c>
      <c r="F4029" s="153">
        <f>IF(A4029="","",WEEKNUM(A4029,2))</f>
        <v/>
      </c>
      <c r="G4029" s="153">
        <f>IF(A4029="","",WEEKDAY(A4029,2))</f>
        <v/>
      </c>
      <c r="H4029" s="153">
        <f>IF(A4029="","",CHOOSE(WEEKDAY(A4029,2),"Pazartesi","Salı","Çarşamba","Perşembe","Cuma","Cumartesi","Pazar"))</f>
        <v/>
      </c>
    </row>
    <row r="4030" ht="10.5" customHeight="1" s="113">
      <c r="A4030" s="152" t="n">
        <v>46033</v>
      </c>
      <c r="B4030" s="153">
        <f>IF(A4030="","",YEAR(A4030))</f>
        <v/>
      </c>
      <c r="C4030" s="153">
        <f>IF(A4030="","",MONTH(A4030))</f>
        <v/>
      </c>
      <c r="D4030" s="153">
        <f>IF(A4030="","",CHOOSE(MONTH(A4030),"Ocak","Şubat","Mart","Nisan","Mayıs","Haziran","Temmuz","Ağustos","Eylül","Ekim","Kasım","Aralık"))</f>
        <v/>
      </c>
      <c r="E4030" s="153">
        <f>IF(A4030="","",ROUNDUP(MONTH(A4030)/3,0))</f>
        <v/>
      </c>
      <c r="F4030" s="153">
        <f>IF(A4030="","",WEEKNUM(A4030,2))</f>
        <v/>
      </c>
      <c r="G4030" s="153">
        <f>IF(A4030="","",WEEKDAY(A4030,2))</f>
        <v/>
      </c>
      <c r="H4030" s="153">
        <f>IF(A4030="","",CHOOSE(WEEKDAY(A4030,2),"Pazartesi","Salı","Çarşamba","Perşembe","Cuma","Cumartesi","Pazar"))</f>
        <v/>
      </c>
    </row>
    <row r="4031" ht="10.5" customHeight="1" s="113">
      <c r="A4031" s="152" t="n">
        <v>46034</v>
      </c>
      <c r="B4031" s="153">
        <f>IF(A4031="","",YEAR(A4031))</f>
        <v/>
      </c>
      <c r="C4031" s="153">
        <f>IF(A4031="","",MONTH(A4031))</f>
        <v/>
      </c>
      <c r="D4031" s="153">
        <f>IF(A4031="","",CHOOSE(MONTH(A4031),"Ocak","Şubat","Mart","Nisan","Mayıs","Haziran","Temmuz","Ağustos","Eylül","Ekim","Kasım","Aralık"))</f>
        <v/>
      </c>
      <c r="E4031" s="153">
        <f>IF(A4031="","",ROUNDUP(MONTH(A4031)/3,0))</f>
        <v/>
      </c>
      <c r="F4031" s="153">
        <f>IF(A4031="","",WEEKNUM(A4031,2))</f>
        <v/>
      </c>
      <c r="G4031" s="153">
        <f>IF(A4031="","",WEEKDAY(A4031,2))</f>
        <v/>
      </c>
      <c r="H4031" s="153">
        <f>IF(A4031="","",CHOOSE(WEEKDAY(A4031,2),"Pazartesi","Salı","Çarşamba","Perşembe","Cuma","Cumartesi","Pazar"))</f>
        <v/>
      </c>
    </row>
    <row r="4032" ht="10.5" customHeight="1" s="113">
      <c r="A4032" s="152" t="n">
        <v>46035</v>
      </c>
      <c r="B4032" s="153">
        <f>IF(A4032="","",YEAR(A4032))</f>
        <v/>
      </c>
      <c r="C4032" s="153">
        <f>IF(A4032="","",MONTH(A4032))</f>
        <v/>
      </c>
      <c r="D4032" s="153">
        <f>IF(A4032="","",CHOOSE(MONTH(A4032),"Ocak","Şubat","Mart","Nisan","Mayıs","Haziran","Temmuz","Ağustos","Eylül","Ekim","Kasım","Aralık"))</f>
        <v/>
      </c>
      <c r="E4032" s="153">
        <f>IF(A4032="","",ROUNDUP(MONTH(A4032)/3,0))</f>
        <v/>
      </c>
      <c r="F4032" s="153">
        <f>IF(A4032="","",WEEKNUM(A4032,2))</f>
        <v/>
      </c>
      <c r="G4032" s="153">
        <f>IF(A4032="","",WEEKDAY(A4032,2))</f>
        <v/>
      </c>
      <c r="H4032" s="153">
        <f>IF(A4032="","",CHOOSE(WEEKDAY(A4032,2),"Pazartesi","Salı","Çarşamba","Perşembe","Cuma","Cumartesi","Pazar"))</f>
        <v/>
      </c>
    </row>
    <row r="4033" ht="10.5" customHeight="1" s="113">
      <c r="A4033" s="152" t="n">
        <v>46036</v>
      </c>
      <c r="B4033" s="153">
        <f>IF(A4033="","",YEAR(A4033))</f>
        <v/>
      </c>
      <c r="C4033" s="153">
        <f>IF(A4033="","",MONTH(A4033))</f>
        <v/>
      </c>
      <c r="D4033" s="153">
        <f>IF(A4033="","",CHOOSE(MONTH(A4033),"Ocak","Şubat","Mart","Nisan","Mayıs","Haziran","Temmuz","Ağustos","Eylül","Ekim","Kasım","Aralık"))</f>
        <v/>
      </c>
      <c r="E4033" s="153">
        <f>IF(A4033="","",ROUNDUP(MONTH(A4033)/3,0))</f>
        <v/>
      </c>
      <c r="F4033" s="153">
        <f>IF(A4033="","",WEEKNUM(A4033,2))</f>
        <v/>
      </c>
      <c r="G4033" s="153">
        <f>IF(A4033="","",WEEKDAY(A4033,2))</f>
        <v/>
      </c>
      <c r="H4033" s="153">
        <f>IF(A4033="","",CHOOSE(WEEKDAY(A4033,2),"Pazartesi","Salı","Çarşamba","Perşembe","Cuma","Cumartesi","Pazar"))</f>
        <v/>
      </c>
    </row>
    <row r="4034" ht="10.5" customHeight="1" s="113">
      <c r="A4034" s="152" t="n">
        <v>46037</v>
      </c>
      <c r="B4034" s="153">
        <f>IF(A4034="","",YEAR(A4034))</f>
        <v/>
      </c>
      <c r="C4034" s="153">
        <f>IF(A4034="","",MONTH(A4034))</f>
        <v/>
      </c>
      <c r="D4034" s="153">
        <f>IF(A4034="","",CHOOSE(MONTH(A4034),"Ocak","Şubat","Mart","Nisan","Mayıs","Haziran","Temmuz","Ağustos","Eylül","Ekim","Kasım","Aralık"))</f>
        <v/>
      </c>
      <c r="E4034" s="153">
        <f>IF(A4034="","",ROUNDUP(MONTH(A4034)/3,0))</f>
        <v/>
      </c>
      <c r="F4034" s="153">
        <f>IF(A4034="","",WEEKNUM(A4034,2))</f>
        <v/>
      </c>
      <c r="G4034" s="153">
        <f>IF(A4034="","",WEEKDAY(A4034,2))</f>
        <v/>
      </c>
      <c r="H4034" s="153">
        <f>IF(A4034="","",CHOOSE(WEEKDAY(A4034,2),"Pazartesi","Salı","Çarşamba","Perşembe","Cuma","Cumartesi","Pazar"))</f>
        <v/>
      </c>
    </row>
    <row r="4035" ht="10.5" customHeight="1" s="113">
      <c r="A4035" s="152" t="n">
        <v>46038</v>
      </c>
      <c r="B4035" s="153">
        <f>IF(A4035="","",YEAR(A4035))</f>
        <v/>
      </c>
      <c r="C4035" s="153">
        <f>IF(A4035="","",MONTH(A4035))</f>
        <v/>
      </c>
      <c r="D4035" s="153">
        <f>IF(A4035="","",CHOOSE(MONTH(A4035),"Ocak","Şubat","Mart","Nisan","Mayıs","Haziran","Temmuz","Ağustos","Eylül","Ekim","Kasım","Aralık"))</f>
        <v/>
      </c>
      <c r="E4035" s="153">
        <f>IF(A4035="","",ROUNDUP(MONTH(A4035)/3,0))</f>
        <v/>
      </c>
      <c r="F4035" s="153">
        <f>IF(A4035="","",WEEKNUM(A4035,2))</f>
        <v/>
      </c>
      <c r="G4035" s="153">
        <f>IF(A4035="","",WEEKDAY(A4035,2))</f>
        <v/>
      </c>
      <c r="H4035" s="153">
        <f>IF(A4035="","",CHOOSE(WEEKDAY(A4035,2),"Pazartesi","Salı","Çarşamba","Perşembe","Cuma","Cumartesi","Pazar"))</f>
        <v/>
      </c>
    </row>
    <row r="4036" ht="10.5" customHeight="1" s="113">
      <c r="A4036" s="152" t="n">
        <v>46039</v>
      </c>
      <c r="B4036" s="153">
        <f>IF(A4036="","",YEAR(A4036))</f>
        <v/>
      </c>
      <c r="C4036" s="153">
        <f>IF(A4036="","",MONTH(A4036))</f>
        <v/>
      </c>
      <c r="D4036" s="153">
        <f>IF(A4036="","",CHOOSE(MONTH(A4036),"Ocak","Şubat","Mart","Nisan","Mayıs","Haziran","Temmuz","Ağustos","Eylül","Ekim","Kasım","Aralık"))</f>
        <v/>
      </c>
      <c r="E4036" s="153">
        <f>IF(A4036="","",ROUNDUP(MONTH(A4036)/3,0))</f>
        <v/>
      </c>
      <c r="F4036" s="153">
        <f>IF(A4036="","",WEEKNUM(A4036,2))</f>
        <v/>
      </c>
      <c r="G4036" s="153">
        <f>IF(A4036="","",WEEKDAY(A4036,2))</f>
        <v/>
      </c>
      <c r="H4036" s="153">
        <f>IF(A4036="","",CHOOSE(WEEKDAY(A4036,2),"Pazartesi","Salı","Çarşamba","Perşembe","Cuma","Cumartesi","Pazar"))</f>
        <v/>
      </c>
    </row>
    <row r="4037" ht="10.5" customHeight="1" s="113">
      <c r="A4037" s="152" t="n">
        <v>46040</v>
      </c>
      <c r="B4037" s="153">
        <f>IF(A4037="","",YEAR(A4037))</f>
        <v/>
      </c>
      <c r="C4037" s="153">
        <f>IF(A4037="","",MONTH(A4037))</f>
        <v/>
      </c>
      <c r="D4037" s="153">
        <f>IF(A4037="","",CHOOSE(MONTH(A4037),"Ocak","Şubat","Mart","Nisan","Mayıs","Haziran","Temmuz","Ağustos","Eylül","Ekim","Kasım","Aralık"))</f>
        <v/>
      </c>
      <c r="E4037" s="153">
        <f>IF(A4037="","",ROUNDUP(MONTH(A4037)/3,0))</f>
        <v/>
      </c>
      <c r="F4037" s="153">
        <f>IF(A4037="","",WEEKNUM(A4037,2))</f>
        <v/>
      </c>
      <c r="G4037" s="153">
        <f>IF(A4037="","",WEEKDAY(A4037,2))</f>
        <v/>
      </c>
      <c r="H4037" s="153">
        <f>IF(A4037="","",CHOOSE(WEEKDAY(A4037,2),"Pazartesi","Salı","Çarşamba","Perşembe","Cuma","Cumartesi","Pazar"))</f>
        <v/>
      </c>
    </row>
    <row r="4038" ht="10.5" customHeight="1" s="113">
      <c r="A4038" s="152" t="n">
        <v>46041</v>
      </c>
      <c r="B4038" s="153">
        <f>IF(A4038="","",YEAR(A4038))</f>
        <v/>
      </c>
      <c r="C4038" s="153">
        <f>IF(A4038="","",MONTH(A4038))</f>
        <v/>
      </c>
      <c r="D4038" s="153">
        <f>IF(A4038="","",CHOOSE(MONTH(A4038),"Ocak","Şubat","Mart","Nisan","Mayıs","Haziran","Temmuz","Ağustos","Eylül","Ekim","Kasım","Aralık"))</f>
        <v/>
      </c>
      <c r="E4038" s="153">
        <f>IF(A4038="","",ROUNDUP(MONTH(A4038)/3,0))</f>
        <v/>
      </c>
      <c r="F4038" s="153">
        <f>IF(A4038="","",WEEKNUM(A4038,2))</f>
        <v/>
      </c>
      <c r="G4038" s="153">
        <f>IF(A4038="","",WEEKDAY(A4038,2))</f>
        <v/>
      </c>
      <c r="H4038" s="153">
        <f>IF(A4038="","",CHOOSE(WEEKDAY(A4038,2),"Pazartesi","Salı","Çarşamba","Perşembe","Cuma","Cumartesi","Pazar"))</f>
        <v/>
      </c>
    </row>
    <row r="4039" ht="10.5" customHeight="1" s="113">
      <c r="A4039" s="152" t="n">
        <v>46042</v>
      </c>
      <c r="B4039" s="153">
        <f>IF(A4039="","",YEAR(A4039))</f>
        <v/>
      </c>
      <c r="C4039" s="153">
        <f>IF(A4039="","",MONTH(A4039))</f>
        <v/>
      </c>
      <c r="D4039" s="153">
        <f>IF(A4039="","",CHOOSE(MONTH(A4039),"Ocak","Şubat","Mart","Nisan","Mayıs","Haziran","Temmuz","Ağustos","Eylül","Ekim","Kasım","Aralık"))</f>
        <v/>
      </c>
      <c r="E4039" s="153">
        <f>IF(A4039="","",ROUNDUP(MONTH(A4039)/3,0))</f>
        <v/>
      </c>
      <c r="F4039" s="153">
        <f>IF(A4039="","",WEEKNUM(A4039,2))</f>
        <v/>
      </c>
      <c r="G4039" s="153">
        <f>IF(A4039="","",WEEKDAY(A4039,2))</f>
        <v/>
      </c>
      <c r="H4039" s="153">
        <f>IF(A4039="","",CHOOSE(WEEKDAY(A4039,2),"Pazartesi","Salı","Çarşamba","Perşembe","Cuma","Cumartesi","Pazar"))</f>
        <v/>
      </c>
    </row>
    <row r="4040" ht="10.5" customHeight="1" s="113">
      <c r="A4040" s="152" t="n">
        <v>46043</v>
      </c>
      <c r="B4040" s="153">
        <f>IF(A4040="","",YEAR(A4040))</f>
        <v/>
      </c>
      <c r="C4040" s="153">
        <f>IF(A4040="","",MONTH(A4040))</f>
        <v/>
      </c>
      <c r="D4040" s="153">
        <f>IF(A4040="","",CHOOSE(MONTH(A4040),"Ocak","Şubat","Mart","Nisan","Mayıs","Haziran","Temmuz","Ağustos","Eylül","Ekim","Kasım","Aralık"))</f>
        <v/>
      </c>
      <c r="E4040" s="153">
        <f>IF(A4040="","",ROUNDUP(MONTH(A4040)/3,0))</f>
        <v/>
      </c>
      <c r="F4040" s="153">
        <f>IF(A4040="","",WEEKNUM(A4040,2))</f>
        <v/>
      </c>
      <c r="G4040" s="153">
        <f>IF(A4040="","",WEEKDAY(A4040,2))</f>
        <v/>
      </c>
      <c r="H4040" s="153">
        <f>IF(A4040="","",CHOOSE(WEEKDAY(A4040,2),"Pazartesi","Salı","Çarşamba","Perşembe","Cuma","Cumartesi","Pazar"))</f>
        <v/>
      </c>
    </row>
    <row r="4041" ht="10.5" customHeight="1" s="113">
      <c r="A4041" s="152" t="n">
        <v>46044</v>
      </c>
      <c r="B4041" s="153">
        <f>IF(A4041="","",YEAR(A4041))</f>
        <v/>
      </c>
      <c r="C4041" s="153">
        <f>IF(A4041="","",MONTH(A4041))</f>
        <v/>
      </c>
      <c r="D4041" s="153">
        <f>IF(A4041="","",CHOOSE(MONTH(A4041),"Ocak","Şubat","Mart","Nisan","Mayıs","Haziran","Temmuz","Ağustos","Eylül","Ekim","Kasım","Aralık"))</f>
        <v/>
      </c>
      <c r="E4041" s="153">
        <f>IF(A4041="","",ROUNDUP(MONTH(A4041)/3,0))</f>
        <v/>
      </c>
      <c r="F4041" s="153">
        <f>IF(A4041="","",WEEKNUM(A4041,2))</f>
        <v/>
      </c>
      <c r="G4041" s="153">
        <f>IF(A4041="","",WEEKDAY(A4041,2))</f>
        <v/>
      </c>
      <c r="H4041" s="153">
        <f>IF(A4041="","",CHOOSE(WEEKDAY(A4041,2),"Pazartesi","Salı","Çarşamba","Perşembe","Cuma","Cumartesi","Pazar"))</f>
        <v/>
      </c>
    </row>
    <row r="4042" ht="10.5" customHeight="1" s="113">
      <c r="A4042" s="152" t="n">
        <v>46045</v>
      </c>
      <c r="B4042" s="153">
        <f>IF(A4042="","",YEAR(A4042))</f>
        <v/>
      </c>
      <c r="C4042" s="153">
        <f>IF(A4042="","",MONTH(A4042))</f>
        <v/>
      </c>
      <c r="D4042" s="153">
        <f>IF(A4042="","",CHOOSE(MONTH(A4042),"Ocak","Şubat","Mart","Nisan","Mayıs","Haziran","Temmuz","Ağustos","Eylül","Ekim","Kasım","Aralık"))</f>
        <v/>
      </c>
      <c r="E4042" s="153">
        <f>IF(A4042="","",ROUNDUP(MONTH(A4042)/3,0))</f>
        <v/>
      </c>
      <c r="F4042" s="153">
        <f>IF(A4042="","",WEEKNUM(A4042,2))</f>
        <v/>
      </c>
      <c r="G4042" s="153">
        <f>IF(A4042="","",WEEKDAY(A4042,2))</f>
        <v/>
      </c>
      <c r="H4042" s="153">
        <f>IF(A4042="","",CHOOSE(WEEKDAY(A4042,2),"Pazartesi","Salı","Çarşamba","Perşembe","Cuma","Cumartesi","Pazar"))</f>
        <v/>
      </c>
    </row>
    <row r="4043" ht="10.5" customHeight="1" s="113">
      <c r="A4043" s="152" t="n">
        <v>46046</v>
      </c>
      <c r="B4043" s="153">
        <f>IF(A4043="","",YEAR(A4043))</f>
        <v/>
      </c>
      <c r="C4043" s="153">
        <f>IF(A4043="","",MONTH(A4043))</f>
        <v/>
      </c>
      <c r="D4043" s="153">
        <f>IF(A4043="","",CHOOSE(MONTH(A4043),"Ocak","Şubat","Mart","Nisan","Mayıs","Haziran","Temmuz","Ağustos","Eylül","Ekim","Kasım","Aralık"))</f>
        <v/>
      </c>
      <c r="E4043" s="153">
        <f>IF(A4043="","",ROUNDUP(MONTH(A4043)/3,0))</f>
        <v/>
      </c>
      <c r="F4043" s="153">
        <f>IF(A4043="","",WEEKNUM(A4043,2))</f>
        <v/>
      </c>
      <c r="G4043" s="153">
        <f>IF(A4043="","",WEEKDAY(A4043,2))</f>
        <v/>
      </c>
      <c r="H4043" s="153">
        <f>IF(A4043="","",CHOOSE(WEEKDAY(A4043,2),"Pazartesi","Salı","Çarşamba","Perşembe","Cuma","Cumartesi","Pazar"))</f>
        <v/>
      </c>
    </row>
    <row r="4044" ht="10.5" customHeight="1" s="113">
      <c r="A4044" s="152" t="n">
        <v>46047</v>
      </c>
      <c r="B4044" s="153">
        <f>IF(A4044="","",YEAR(A4044))</f>
        <v/>
      </c>
      <c r="C4044" s="153">
        <f>IF(A4044="","",MONTH(A4044))</f>
        <v/>
      </c>
      <c r="D4044" s="153">
        <f>IF(A4044="","",CHOOSE(MONTH(A4044),"Ocak","Şubat","Mart","Nisan","Mayıs","Haziran","Temmuz","Ağustos","Eylül","Ekim","Kasım","Aralık"))</f>
        <v/>
      </c>
      <c r="E4044" s="153">
        <f>IF(A4044="","",ROUNDUP(MONTH(A4044)/3,0))</f>
        <v/>
      </c>
      <c r="F4044" s="153">
        <f>IF(A4044="","",WEEKNUM(A4044,2))</f>
        <v/>
      </c>
      <c r="G4044" s="153">
        <f>IF(A4044="","",WEEKDAY(A4044,2))</f>
        <v/>
      </c>
      <c r="H4044" s="153">
        <f>IF(A4044="","",CHOOSE(WEEKDAY(A4044,2),"Pazartesi","Salı","Çarşamba","Perşembe","Cuma","Cumartesi","Pazar"))</f>
        <v/>
      </c>
    </row>
    <row r="4045" ht="10.5" customHeight="1" s="113">
      <c r="A4045" s="152" t="n">
        <v>46048</v>
      </c>
      <c r="B4045" s="153">
        <f>IF(A4045="","",YEAR(A4045))</f>
        <v/>
      </c>
      <c r="C4045" s="153">
        <f>IF(A4045="","",MONTH(A4045))</f>
        <v/>
      </c>
      <c r="D4045" s="153">
        <f>IF(A4045="","",CHOOSE(MONTH(A4045),"Ocak","Şubat","Mart","Nisan","Mayıs","Haziran","Temmuz","Ağustos","Eylül","Ekim","Kasım","Aralık"))</f>
        <v/>
      </c>
      <c r="E4045" s="153">
        <f>IF(A4045="","",ROUNDUP(MONTH(A4045)/3,0))</f>
        <v/>
      </c>
      <c r="F4045" s="153">
        <f>IF(A4045="","",WEEKNUM(A4045,2))</f>
        <v/>
      </c>
      <c r="G4045" s="153">
        <f>IF(A4045="","",WEEKDAY(A4045,2))</f>
        <v/>
      </c>
      <c r="H4045" s="153">
        <f>IF(A4045="","",CHOOSE(WEEKDAY(A4045,2),"Pazartesi","Salı","Çarşamba","Perşembe","Cuma","Cumartesi","Pazar"))</f>
        <v/>
      </c>
    </row>
    <row r="4046" ht="10.5" customHeight="1" s="113">
      <c r="A4046" s="152" t="n">
        <v>46049</v>
      </c>
      <c r="B4046" s="153">
        <f>IF(A4046="","",YEAR(A4046))</f>
        <v/>
      </c>
      <c r="C4046" s="153">
        <f>IF(A4046="","",MONTH(A4046))</f>
        <v/>
      </c>
      <c r="D4046" s="153">
        <f>IF(A4046="","",CHOOSE(MONTH(A4046),"Ocak","Şubat","Mart","Nisan","Mayıs","Haziran","Temmuz","Ağustos","Eylül","Ekim","Kasım","Aralık"))</f>
        <v/>
      </c>
      <c r="E4046" s="153">
        <f>IF(A4046="","",ROUNDUP(MONTH(A4046)/3,0))</f>
        <v/>
      </c>
      <c r="F4046" s="153">
        <f>IF(A4046="","",WEEKNUM(A4046,2))</f>
        <v/>
      </c>
      <c r="G4046" s="153">
        <f>IF(A4046="","",WEEKDAY(A4046,2))</f>
        <v/>
      </c>
      <c r="H4046" s="153">
        <f>IF(A4046="","",CHOOSE(WEEKDAY(A4046,2),"Pazartesi","Salı","Çarşamba","Perşembe","Cuma","Cumartesi","Pazar"))</f>
        <v/>
      </c>
    </row>
    <row r="4047" ht="10.5" customHeight="1" s="113">
      <c r="A4047" s="152" t="n">
        <v>46050</v>
      </c>
      <c r="B4047" s="153">
        <f>IF(A4047="","",YEAR(A4047))</f>
        <v/>
      </c>
      <c r="C4047" s="153">
        <f>IF(A4047="","",MONTH(A4047))</f>
        <v/>
      </c>
      <c r="D4047" s="153">
        <f>IF(A4047="","",CHOOSE(MONTH(A4047),"Ocak","Şubat","Mart","Nisan","Mayıs","Haziran","Temmuz","Ağustos","Eylül","Ekim","Kasım","Aralık"))</f>
        <v/>
      </c>
      <c r="E4047" s="153">
        <f>IF(A4047="","",ROUNDUP(MONTH(A4047)/3,0))</f>
        <v/>
      </c>
      <c r="F4047" s="153">
        <f>IF(A4047="","",WEEKNUM(A4047,2))</f>
        <v/>
      </c>
      <c r="G4047" s="153">
        <f>IF(A4047="","",WEEKDAY(A4047,2))</f>
        <v/>
      </c>
      <c r="H4047" s="153">
        <f>IF(A4047="","",CHOOSE(WEEKDAY(A4047,2),"Pazartesi","Salı","Çarşamba","Perşembe","Cuma","Cumartesi","Pazar"))</f>
        <v/>
      </c>
    </row>
    <row r="4048" ht="10.5" customHeight="1" s="113">
      <c r="A4048" s="152" t="n">
        <v>46051</v>
      </c>
      <c r="B4048" s="153">
        <f>IF(A4048="","",YEAR(A4048))</f>
        <v/>
      </c>
      <c r="C4048" s="153">
        <f>IF(A4048="","",MONTH(A4048))</f>
        <v/>
      </c>
      <c r="D4048" s="153">
        <f>IF(A4048="","",CHOOSE(MONTH(A4048),"Ocak","Şubat","Mart","Nisan","Mayıs","Haziran","Temmuz","Ağustos","Eylül","Ekim","Kasım","Aralık"))</f>
        <v/>
      </c>
      <c r="E4048" s="153">
        <f>IF(A4048="","",ROUNDUP(MONTH(A4048)/3,0))</f>
        <v/>
      </c>
      <c r="F4048" s="153">
        <f>IF(A4048="","",WEEKNUM(A4048,2))</f>
        <v/>
      </c>
      <c r="G4048" s="153">
        <f>IF(A4048="","",WEEKDAY(A4048,2))</f>
        <v/>
      </c>
      <c r="H4048" s="153">
        <f>IF(A4048="","",CHOOSE(WEEKDAY(A4048,2),"Pazartesi","Salı","Çarşamba","Perşembe","Cuma","Cumartesi","Pazar"))</f>
        <v/>
      </c>
    </row>
    <row r="4049" ht="10.5" customHeight="1" s="113">
      <c r="A4049" s="152" t="n">
        <v>46052</v>
      </c>
      <c r="B4049" s="153">
        <f>IF(A4049="","",YEAR(A4049))</f>
        <v/>
      </c>
      <c r="C4049" s="153">
        <f>IF(A4049="","",MONTH(A4049))</f>
        <v/>
      </c>
      <c r="D4049" s="153">
        <f>IF(A4049="","",CHOOSE(MONTH(A4049),"Ocak","Şubat","Mart","Nisan","Mayıs","Haziran","Temmuz","Ağustos","Eylül","Ekim","Kasım","Aralık"))</f>
        <v/>
      </c>
      <c r="E4049" s="153">
        <f>IF(A4049="","",ROUNDUP(MONTH(A4049)/3,0))</f>
        <v/>
      </c>
      <c r="F4049" s="153">
        <f>IF(A4049="","",WEEKNUM(A4049,2))</f>
        <v/>
      </c>
      <c r="G4049" s="153">
        <f>IF(A4049="","",WEEKDAY(A4049,2))</f>
        <v/>
      </c>
      <c r="H4049" s="153">
        <f>IF(A4049="","",CHOOSE(WEEKDAY(A4049,2),"Pazartesi","Salı","Çarşamba","Perşembe","Cuma","Cumartesi","Pazar"))</f>
        <v/>
      </c>
    </row>
    <row r="4050" ht="10.5" customHeight="1" s="113">
      <c r="A4050" s="152" t="n">
        <v>46053</v>
      </c>
      <c r="B4050" s="153">
        <f>IF(A4050="","",YEAR(A4050))</f>
        <v/>
      </c>
      <c r="C4050" s="153">
        <f>IF(A4050="","",MONTH(A4050))</f>
        <v/>
      </c>
      <c r="D4050" s="153">
        <f>IF(A4050="","",CHOOSE(MONTH(A4050),"Ocak","Şubat","Mart","Nisan","Mayıs","Haziran","Temmuz","Ağustos","Eylül","Ekim","Kasım","Aralık"))</f>
        <v/>
      </c>
      <c r="E4050" s="153">
        <f>IF(A4050="","",ROUNDUP(MONTH(A4050)/3,0))</f>
        <v/>
      </c>
      <c r="F4050" s="153">
        <f>IF(A4050="","",WEEKNUM(A4050,2))</f>
        <v/>
      </c>
      <c r="G4050" s="153">
        <f>IF(A4050="","",WEEKDAY(A4050,2))</f>
        <v/>
      </c>
      <c r="H4050" s="153">
        <f>IF(A4050="","",CHOOSE(WEEKDAY(A4050,2),"Pazartesi","Salı","Çarşamba","Perşembe","Cuma","Cumartesi","Pazar"))</f>
        <v/>
      </c>
    </row>
    <row r="4051" ht="10.5" customHeight="1" s="113">
      <c r="A4051" s="152" t="n">
        <v>46054</v>
      </c>
      <c r="B4051" s="153">
        <f>IF(A4051="","",YEAR(A4051))</f>
        <v/>
      </c>
      <c r="C4051" s="153">
        <f>IF(A4051="","",MONTH(A4051))</f>
        <v/>
      </c>
      <c r="D4051" s="153">
        <f>IF(A4051="","",CHOOSE(MONTH(A4051),"Ocak","Şubat","Mart","Nisan","Mayıs","Haziran","Temmuz","Ağustos","Eylül","Ekim","Kasım","Aralık"))</f>
        <v/>
      </c>
      <c r="E4051" s="153">
        <f>IF(A4051="","",ROUNDUP(MONTH(A4051)/3,0))</f>
        <v/>
      </c>
      <c r="F4051" s="153">
        <f>IF(A4051="","",WEEKNUM(A4051,2))</f>
        <v/>
      </c>
      <c r="G4051" s="153">
        <f>IF(A4051="","",WEEKDAY(A4051,2))</f>
        <v/>
      </c>
      <c r="H4051" s="153">
        <f>IF(A4051="","",CHOOSE(WEEKDAY(A4051,2),"Pazartesi","Salı","Çarşamba","Perşembe","Cuma","Cumartesi","Pazar"))</f>
        <v/>
      </c>
    </row>
    <row r="4052" ht="10.5" customHeight="1" s="113">
      <c r="A4052" s="152" t="n">
        <v>46055</v>
      </c>
      <c r="B4052" s="153">
        <f>IF(A4052="","",YEAR(A4052))</f>
        <v/>
      </c>
      <c r="C4052" s="153">
        <f>IF(A4052="","",MONTH(A4052))</f>
        <v/>
      </c>
      <c r="D4052" s="153">
        <f>IF(A4052="","",CHOOSE(MONTH(A4052),"Ocak","Şubat","Mart","Nisan","Mayıs","Haziran","Temmuz","Ağustos","Eylül","Ekim","Kasım","Aralık"))</f>
        <v/>
      </c>
      <c r="E4052" s="153">
        <f>IF(A4052="","",ROUNDUP(MONTH(A4052)/3,0))</f>
        <v/>
      </c>
      <c r="F4052" s="153">
        <f>IF(A4052="","",WEEKNUM(A4052,2))</f>
        <v/>
      </c>
      <c r="G4052" s="153">
        <f>IF(A4052="","",WEEKDAY(A4052,2))</f>
        <v/>
      </c>
      <c r="H4052" s="153">
        <f>IF(A4052="","",CHOOSE(WEEKDAY(A4052,2),"Pazartesi","Salı","Çarşamba","Perşembe","Cuma","Cumartesi","Pazar"))</f>
        <v/>
      </c>
    </row>
    <row r="4053" ht="10.5" customHeight="1" s="113">
      <c r="A4053" s="152" t="n">
        <v>46056</v>
      </c>
      <c r="B4053" s="153">
        <f>IF(A4053="","",YEAR(A4053))</f>
        <v/>
      </c>
      <c r="C4053" s="153">
        <f>IF(A4053="","",MONTH(A4053))</f>
        <v/>
      </c>
      <c r="D4053" s="153">
        <f>IF(A4053="","",CHOOSE(MONTH(A4053),"Ocak","Şubat","Mart","Nisan","Mayıs","Haziran","Temmuz","Ağustos","Eylül","Ekim","Kasım","Aralık"))</f>
        <v/>
      </c>
      <c r="E4053" s="153">
        <f>IF(A4053="","",ROUNDUP(MONTH(A4053)/3,0))</f>
        <v/>
      </c>
      <c r="F4053" s="153">
        <f>IF(A4053="","",WEEKNUM(A4053,2))</f>
        <v/>
      </c>
      <c r="G4053" s="153">
        <f>IF(A4053="","",WEEKDAY(A4053,2))</f>
        <v/>
      </c>
      <c r="H4053" s="153">
        <f>IF(A4053="","",CHOOSE(WEEKDAY(A4053,2),"Pazartesi","Salı","Çarşamba","Perşembe","Cuma","Cumartesi","Pazar"))</f>
        <v/>
      </c>
    </row>
    <row r="4054" ht="10.5" customHeight="1" s="113">
      <c r="A4054" s="152" t="n">
        <v>46057</v>
      </c>
      <c r="B4054" s="153">
        <f>IF(A4054="","",YEAR(A4054))</f>
        <v/>
      </c>
      <c r="C4054" s="153">
        <f>IF(A4054="","",MONTH(A4054))</f>
        <v/>
      </c>
      <c r="D4054" s="153">
        <f>IF(A4054="","",CHOOSE(MONTH(A4054),"Ocak","Şubat","Mart","Nisan","Mayıs","Haziran","Temmuz","Ağustos","Eylül","Ekim","Kasım","Aralık"))</f>
        <v/>
      </c>
      <c r="E4054" s="153">
        <f>IF(A4054="","",ROUNDUP(MONTH(A4054)/3,0))</f>
        <v/>
      </c>
      <c r="F4054" s="153">
        <f>IF(A4054="","",WEEKNUM(A4054,2))</f>
        <v/>
      </c>
      <c r="G4054" s="153">
        <f>IF(A4054="","",WEEKDAY(A4054,2))</f>
        <v/>
      </c>
      <c r="H4054" s="153">
        <f>IF(A4054="","",CHOOSE(WEEKDAY(A4054,2),"Pazartesi","Salı","Çarşamba","Perşembe","Cuma","Cumartesi","Pazar"))</f>
        <v/>
      </c>
    </row>
    <row r="4055" ht="10.5" customHeight="1" s="113">
      <c r="A4055" s="152" t="n">
        <v>46058</v>
      </c>
      <c r="B4055" s="153">
        <f>IF(A4055="","",YEAR(A4055))</f>
        <v/>
      </c>
      <c r="C4055" s="153">
        <f>IF(A4055="","",MONTH(A4055))</f>
        <v/>
      </c>
      <c r="D4055" s="153">
        <f>IF(A4055="","",CHOOSE(MONTH(A4055),"Ocak","Şubat","Mart","Nisan","Mayıs","Haziran","Temmuz","Ağustos","Eylül","Ekim","Kasım","Aralık"))</f>
        <v/>
      </c>
      <c r="E4055" s="153">
        <f>IF(A4055="","",ROUNDUP(MONTH(A4055)/3,0))</f>
        <v/>
      </c>
      <c r="F4055" s="153">
        <f>IF(A4055="","",WEEKNUM(A4055,2))</f>
        <v/>
      </c>
      <c r="G4055" s="153">
        <f>IF(A4055="","",WEEKDAY(A4055,2))</f>
        <v/>
      </c>
      <c r="H4055" s="153">
        <f>IF(A4055="","",CHOOSE(WEEKDAY(A4055,2),"Pazartesi","Salı","Çarşamba","Perşembe","Cuma","Cumartesi","Pazar"))</f>
        <v/>
      </c>
    </row>
    <row r="4056" ht="10.5" customHeight="1" s="113">
      <c r="A4056" s="152" t="n">
        <v>46059</v>
      </c>
      <c r="B4056" s="153">
        <f>IF(A4056="","",YEAR(A4056))</f>
        <v/>
      </c>
      <c r="C4056" s="153">
        <f>IF(A4056="","",MONTH(A4056))</f>
        <v/>
      </c>
      <c r="D4056" s="153">
        <f>IF(A4056="","",CHOOSE(MONTH(A4056),"Ocak","Şubat","Mart","Nisan","Mayıs","Haziran","Temmuz","Ağustos","Eylül","Ekim","Kasım","Aralık"))</f>
        <v/>
      </c>
      <c r="E4056" s="153">
        <f>IF(A4056="","",ROUNDUP(MONTH(A4056)/3,0))</f>
        <v/>
      </c>
      <c r="F4056" s="153">
        <f>IF(A4056="","",WEEKNUM(A4056,2))</f>
        <v/>
      </c>
      <c r="G4056" s="153">
        <f>IF(A4056="","",WEEKDAY(A4056,2))</f>
        <v/>
      </c>
      <c r="H4056" s="153">
        <f>IF(A4056="","",CHOOSE(WEEKDAY(A4056,2),"Pazartesi","Salı","Çarşamba","Perşembe","Cuma","Cumartesi","Pazar"))</f>
        <v/>
      </c>
    </row>
    <row r="4057" ht="10.5" customHeight="1" s="113">
      <c r="A4057" s="152" t="n">
        <v>46060</v>
      </c>
      <c r="B4057" s="153">
        <f>IF(A4057="","",YEAR(A4057))</f>
        <v/>
      </c>
      <c r="C4057" s="153">
        <f>IF(A4057="","",MONTH(A4057))</f>
        <v/>
      </c>
      <c r="D4057" s="153">
        <f>IF(A4057="","",CHOOSE(MONTH(A4057),"Ocak","Şubat","Mart","Nisan","Mayıs","Haziran","Temmuz","Ağustos","Eylül","Ekim","Kasım","Aralık"))</f>
        <v/>
      </c>
      <c r="E4057" s="153">
        <f>IF(A4057="","",ROUNDUP(MONTH(A4057)/3,0))</f>
        <v/>
      </c>
      <c r="F4057" s="153">
        <f>IF(A4057="","",WEEKNUM(A4057,2))</f>
        <v/>
      </c>
      <c r="G4057" s="153">
        <f>IF(A4057="","",WEEKDAY(A4057,2))</f>
        <v/>
      </c>
      <c r="H4057" s="153">
        <f>IF(A4057="","",CHOOSE(WEEKDAY(A4057,2),"Pazartesi","Salı","Çarşamba","Perşembe","Cuma","Cumartesi","Pazar"))</f>
        <v/>
      </c>
    </row>
    <row r="4058" ht="10.5" customHeight="1" s="113">
      <c r="A4058" s="152" t="n">
        <v>46061</v>
      </c>
      <c r="B4058" s="153">
        <f>IF(A4058="","",YEAR(A4058))</f>
        <v/>
      </c>
      <c r="C4058" s="153">
        <f>IF(A4058="","",MONTH(A4058))</f>
        <v/>
      </c>
      <c r="D4058" s="153">
        <f>IF(A4058="","",CHOOSE(MONTH(A4058),"Ocak","Şubat","Mart","Nisan","Mayıs","Haziran","Temmuz","Ağustos","Eylül","Ekim","Kasım","Aralık"))</f>
        <v/>
      </c>
      <c r="E4058" s="153">
        <f>IF(A4058="","",ROUNDUP(MONTH(A4058)/3,0))</f>
        <v/>
      </c>
      <c r="F4058" s="153">
        <f>IF(A4058="","",WEEKNUM(A4058,2))</f>
        <v/>
      </c>
      <c r="G4058" s="153">
        <f>IF(A4058="","",WEEKDAY(A4058,2))</f>
        <v/>
      </c>
      <c r="H4058" s="153">
        <f>IF(A4058="","",CHOOSE(WEEKDAY(A4058,2),"Pazartesi","Salı","Çarşamba","Perşembe","Cuma","Cumartesi","Pazar"))</f>
        <v/>
      </c>
    </row>
    <row r="4059" ht="10.5" customHeight="1" s="113">
      <c r="A4059" s="152" t="n">
        <v>46062</v>
      </c>
      <c r="B4059" s="153">
        <f>IF(A4059="","",YEAR(A4059))</f>
        <v/>
      </c>
      <c r="C4059" s="153">
        <f>IF(A4059="","",MONTH(A4059))</f>
        <v/>
      </c>
      <c r="D4059" s="153">
        <f>IF(A4059="","",CHOOSE(MONTH(A4059),"Ocak","Şubat","Mart","Nisan","Mayıs","Haziran","Temmuz","Ağustos","Eylül","Ekim","Kasım","Aralık"))</f>
        <v/>
      </c>
      <c r="E4059" s="153">
        <f>IF(A4059="","",ROUNDUP(MONTH(A4059)/3,0))</f>
        <v/>
      </c>
      <c r="F4059" s="153">
        <f>IF(A4059="","",WEEKNUM(A4059,2))</f>
        <v/>
      </c>
      <c r="G4059" s="153">
        <f>IF(A4059="","",WEEKDAY(A4059,2))</f>
        <v/>
      </c>
      <c r="H4059" s="153">
        <f>IF(A4059="","",CHOOSE(WEEKDAY(A4059,2),"Pazartesi","Salı","Çarşamba","Perşembe","Cuma","Cumartesi","Pazar"))</f>
        <v/>
      </c>
    </row>
    <row r="4060" ht="10.5" customHeight="1" s="113">
      <c r="A4060" s="152" t="n">
        <v>46063</v>
      </c>
      <c r="B4060" s="153">
        <f>IF(A4060="","",YEAR(A4060))</f>
        <v/>
      </c>
      <c r="C4060" s="153">
        <f>IF(A4060="","",MONTH(A4060))</f>
        <v/>
      </c>
      <c r="D4060" s="153">
        <f>IF(A4060="","",CHOOSE(MONTH(A4060),"Ocak","Şubat","Mart","Nisan","Mayıs","Haziran","Temmuz","Ağustos","Eylül","Ekim","Kasım","Aralık"))</f>
        <v/>
      </c>
      <c r="E4060" s="153">
        <f>IF(A4060="","",ROUNDUP(MONTH(A4060)/3,0))</f>
        <v/>
      </c>
      <c r="F4060" s="153">
        <f>IF(A4060="","",WEEKNUM(A4060,2))</f>
        <v/>
      </c>
      <c r="G4060" s="153">
        <f>IF(A4060="","",WEEKDAY(A4060,2))</f>
        <v/>
      </c>
      <c r="H4060" s="153">
        <f>IF(A4060="","",CHOOSE(WEEKDAY(A4060,2),"Pazartesi","Salı","Çarşamba","Perşembe","Cuma","Cumartesi","Pazar"))</f>
        <v/>
      </c>
    </row>
    <row r="4061" ht="10.5" customHeight="1" s="113">
      <c r="A4061" s="152" t="n">
        <v>46064</v>
      </c>
      <c r="B4061" s="153">
        <f>IF(A4061="","",YEAR(A4061))</f>
        <v/>
      </c>
      <c r="C4061" s="153">
        <f>IF(A4061="","",MONTH(A4061))</f>
        <v/>
      </c>
      <c r="D4061" s="153">
        <f>IF(A4061="","",CHOOSE(MONTH(A4061),"Ocak","Şubat","Mart","Nisan","Mayıs","Haziran","Temmuz","Ağustos","Eylül","Ekim","Kasım","Aralık"))</f>
        <v/>
      </c>
      <c r="E4061" s="153">
        <f>IF(A4061="","",ROUNDUP(MONTH(A4061)/3,0))</f>
        <v/>
      </c>
      <c r="F4061" s="153">
        <f>IF(A4061="","",WEEKNUM(A4061,2))</f>
        <v/>
      </c>
      <c r="G4061" s="153">
        <f>IF(A4061="","",WEEKDAY(A4061,2))</f>
        <v/>
      </c>
      <c r="H4061" s="153">
        <f>IF(A4061="","",CHOOSE(WEEKDAY(A4061,2),"Pazartesi","Salı","Çarşamba","Perşembe","Cuma","Cumartesi","Pazar"))</f>
        <v/>
      </c>
    </row>
    <row r="4062" ht="10.5" customHeight="1" s="113">
      <c r="A4062" s="152" t="n">
        <v>46065</v>
      </c>
      <c r="B4062" s="153">
        <f>IF(A4062="","",YEAR(A4062))</f>
        <v/>
      </c>
      <c r="C4062" s="153">
        <f>IF(A4062="","",MONTH(A4062))</f>
        <v/>
      </c>
      <c r="D4062" s="153">
        <f>IF(A4062="","",CHOOSE(MONTH(A4062),"Ocak","Şubat","Mart","Nisan","Mayıs","Haziran","Temmuz","Ağustos","Eylül","Ekim","Kasım","Aralık"))</f>
        <v/>
      </c>
      <c r="E4062" s="153">
        <f>IF(A4062="","",ROUNDUP(MONTH(A4062)/3,0))</f>
        <v/>
      </c>
      <c r="F4062" s="153">
        <f>IF(A4062="","",WEEKNUM(A4062,2))</f>
        <v/>
      </c>
      <c r="G4062" s="153">
        <f>IF(A4062="","",WEEKDAY(A4062,2))</f>
        <v/>
      </c>
      <c r="H4062" s="153">
        <f>IF(A4062="","",CHOOSE(WEEKDAY(A4062,2),"Pazartesi","Salı","Çarşamba","Perşembe","Cuma","Cumartesi","Pazar"))</f>
        <v/>
      </c>
    </row>
    <row r="4063" ht="10.5" customHeight="1" s="113">
      <c r="A4063" s="152" t="n">
        <v>46066</v>
      </c>
      <c r="B4063" s="153">
        <f>IF(A4063="","",YEAR(A4063))</f>
        <v/>
      </c>
      <c r="C4063" s="153">
        <f>IF(A4063="","",MONTH(A4063))</f>
        <v/>
      </c>
      <c r="D4063" s="153">
        <f>IF(A4063="","",CHOOSE(MONTH(A4063),"Ocak","Şubat","Mart","Nisan","Mayıs","Haziran","Temmuz","Ağustos","Eylül","Ekim","Kasım","Aralık"))</f>
        <v/>
      </c>
      <c r="E4063" s="153">
        <f>IF(A4063="","",ROUNDUP(MONTH(A4063)/3,0))</f>
        <v/>
      </c>
      <c r="F4063" s="153">
        <f>IF(A4063="","",WEEKNUM(A4063,2))</f>
        <v/>
      </c>
      <c r="G4063" s="153">
        <f>IF(A4063="","",WEEKDAY(A4063,2))</f>
        <v/>
      </c>
      <c r="H4063" s="153">
        <f>IF(A4063="","",CHOOSE(WEEKDAY(A4063,2),"Pazartesi","Salı","Çarşamba","Perşembe","Cuma","Cumartesi","Pazar"))</f>
        <v/>
      </c>
    </row>
    <row r="4064" ht="10.5" customHeight="1" s="113">
      <c r="A4064" s="152" t="n">
        <v>46067</v>
      </c>
      <c r="B4064" s="153">
        <f>IF(A4064="","",YEAR(A4064))</f>
        <v/>
      </c>
      <c r="C4064" s="153">
        <f>IF(A4064="","",MONTH(A4064))</f>
        <v/>
      </c>
      <c r="D4064" s="153">
        <f>IF(A4064="","",CHOOSE(MONTH(A4064),"Ocak","Şubat","Mart","Nisan","Mayıs","Haziran","Temmuz","Ağustos","Eylül","Ekim","Kasım","Aralık"))</f>
        <v/>
      </c>
      <c r="E4064" s="153">
        <f>IF(A4064="","",ROUNDUP(MONTH(A4064)/3,0))</f>
        <v/>
      </c>
      <c r="F4064" s="153">
        <f>IF(A4064="","",WEEKNUM(A4064,2))</f>
        <v/>
      </c>
      <c r="G4064" s="153">
        <f>IF(A4064="","",WEEKDAY(A4064,2))</f>
        <v/>
      </c>
      <c r="H4064" s="153">
        <f>IF(A4064="","",CHOOSE(WEEKDAY(A4064,2),"Pazartesi","Salı","Çarşamba","Perşembe","Cuma","Cumartesi","Pazar"))</f>
        <v/>
      </c>
    </row>
    <row r="4065" ht="10.5" customHeight="1" s="113">
      <c r="A4065" s="152" t="n">
        <v>46068</v>
      </c>
      <c r="B4065" s="153">
        <f>IF(A4065="","",YEAR(A4065))</f>
        <v/>
      </c>
      <c r="C4065" s="153">
        <f>IF(A4065="","",MONTH(A4065))</f>
        <v/>
      </c>
      <c r="D4065" s="153">
        <f>IF(A4065="","",CHOOSE(MONTH(A4065),"Ocak","Şubat","Mart","Nisan","Mayıs","Haziran","Temmuz","Ağustos","Eylül","Ekim","Kasım","Aralık"))</f>
        <v/>
      </c>
      <c r="E4065" s="153">
        <f>IF(A4065="","",ROUNDUP(MONTH(A4065)/3,0))</f>
        <v/>
      </c>
      <c r="F4065" s="153">
        <f>IF(A4065="","",WEEKNUM(A4065,2))</f>
        <v/>
      </c>
      <c r="G4065" s="153">
        <f>IF(A4065="","",WEEKDAY(A4065,2))</f>
        <v/>
      </c>
      <c r="H4065" s="153">
        <f>IF(A4065="","",CHOOSE(WEEKDAY(A4065,2),"Pazartesi","Salı","Çarşamba","Perşembe","Cuma","Cumartesi","Pazar"))</f>
        <v/>
      </c>
    </row>
    <row r="4066" ht="10.5" customHeight="1" s="113">
      <c r="A4066" s="152" t="n">
        <v>46069</v>
      </c>
      <c r="B4066" s="153">
        <f>IF(A4066="","",YEAR(A4066))</f>
        <v/>
      </c>
      <c r="C4066" s="153">
        <f>IF(A4066="","",MONTH(A4066))</f>
        <v/>
      </c>
      <c r="D4066" s="153">
        <f>IF(A4066="","",CHOOSE(MONTH(A4066),"Ocak","Şubat","Mart","Nisan","Mayıs","Haziran","Temmuz","Ağustos","Eylül","Ekim","Kasım","Aralık"))</f>
        <v/>
      </c>
      <c r="E4066" s="153">
        <f>IF(A4066="","",ROUNDUP(MONTH(A4066)/3,0))</f>
        <v/>
      </c>
      <c r="F4066" s="153">
        <f>IF(A4066="","",WEEKNUM(A4066,2))</f>
        <v/>
      </c>
      <c r="G4066" s="153">
        <f>IF(A4066="","",WEEKDAY(A4066,2))</f>
        <v/>
      </c>
      <c r="H4066" s="153">
        <f>IF(A4066="","",CHOOSE(WEEKDAY(A4066,2),"Pazartesi","Salı","Çarşamba","Perşembe","Cuma","Cumartesi","Pazar"))</f>
        <v/>
      </c>
    </row>
    <row r="4067" ht="10.5" customHeight="1" s="113">
      <c r="A4067" s="152" t="n">
        <v>46070</v>
      </c>
      <c r="B4067" s="153">
        <f>IF(A4067="","",YEAR(A4067))</f>
        <v/>
      </c>
      <c r="C4067" s="153">
        <f>IF(A4067="","",MONTH(A4067))</f>
        <v/>
      </c>
      <c r="D4067" s="153">
        <f>IF(A4067="","",CHOOSE(MONTH(A4067),"Ocak","Şubat","Mart","Nisan","Mayıs","Haziran","Temmuz","Ağustos","Eylül","Ekim","Kasım","Aralık"))</f>
        <v/>
      </c>
      <c r="E4067" s="153">
        <f>IF(A4067="","",ROUNDUP(MONTH(A4067)/3,0))</f>
        <v/>
      </c>
      <c r="F4067" s="153">
        <f>IF(A4067="","",WEEKNUM(A4067,2))</f>
        <v/>
      </c>
      <c r="G4067" s="153">
        <f>IF(A4067="","",WEEKDAY(A4067,2))</f>
        <v/>
      </c>
      <c r="H4067" s="153">
        <f>IF(A4067="","",CHOOSE(WEEKDAY(A4067,2),"Pazartesi","Salı","Çarşamba","Perşembe","Cuma","Cumartesi","Pazar"))</f>
        <v/>
      </c>
    </row>
    <row r="4068" ht="10.5" customHeight="1" s="113">
      <c r="A4068" s="152" t="n">
        <v>46071</v>
      </c>
      <c r="B4068" s="153">
        <f>IF(A4068="","",YEAR(A4068))</f>
        <v/>
      </c>
      <c r="C4068" s="153">
        <f>IF(A4068="","",MONTH(A4068))</f>
        <v/>
      </c>
      <c r="D4068" s="153">
        <f>IF(A4068="","",CHOOSE(MONTH(A4068),"Ocak","Şubat","Mart","Nisan","Mayıs","Haziran","Temmuz","Ağustos","Eylül","Ekim","Kasım","Aralık"))</f>
        <v/>
      </c>
      <c r="E4068" s="153">
        <f>IF(A4068="","",ROUNDUP(MONTH(A4068)/3,0))</f>
        <v/>
      </c>
      <c r="F4068" s="153">
        <f>IF(A4068="","",WEEKNUM(A4068,2))</f>
        <v/>
      </c>
      <c r="G4068" s="153">
        <f>IF(A4068="","",WEEKDAY(A4068,2))</f>
        <v/>
      </c>
      <c r="H4068" s="153">
        <f>IF(A4068="","",CHOOSE(WEEKDAY(A4068,2),"Pazartesi","Salı","Çarşamba","Perşembe","Cuma","Cumartesi","Pazar"))</f>
        <v/>
      </c>
    </row>
    <row r="4069" ht="10.5" customHeight="1" s="113">
      <c r="A4069" s="152" t="n">
        <v>46072</v>
      </c>
      <c r="B4069" s="153">
        <f>IF(A4069="","",YEAR(A4069))</f>
        <v/>
      </c>
      <c r="C4069" s="153">
        <f>IF(A4069="","",MONTH(A4069))</f>
        <v/>
      </c>
      <c r="D4069" s="153">
        <f>IF(A4069="","",CHOOSE(MONTH(A4069),"Ocak","Şubat","Mart","Nisan","Mayıs","Haziran","Temmuz","Ağustos","Eylül","Ekim","Kasım","Aralık"))</f>
        <v/>
      </c>
      <c r="E4069" s="153">
        <f>IF(A4069="","",ROUNDUP(MONTH(A4069)/3,0))</f>
        <v/>
      </c>
      <c r="F4069" s="153">
        <f>IF(A4069="","",WEEKNUM(A4069,2))</f>
        <v/>
      </c>
      <c r="G4069" s="153">
        <f>IF(A4069="","",WEEKDAY(A4069,2))</f>
        <v/>
      </c>
      <c r="H4069" s="153">
        <f>IF(A4069="","",CHOOSE(WEEKDAY(A4069,2),"Pazartesi","Salı","Çarşamba","Perşembe","Cuma","Cumartesi","Pazar"))</f>
        <v/>
      </c>
    </row>
    <row r="4070" ht="10.5" customHeight="1" s="113">
      <c r="A4070" s="152" t="n">
        <v>46073</v>
      </c>
      <c r="B4070" s="153">
        <f>IF(A4070="","",YEAR(A4070))</f>
        <v/>
      </c>
      <c r="C4070" s="153">
        <f>IF(A4070="","",MONTH(A4070))</f>
        <v/>
      </c>
      <c r="D4070" s="153">
        <f>IF(A4070="","",CHOOSE(MONTH(A4070),"Ocak","Şubat","Mart","Nisan","Mayıs","Haziran","Temmuz","Ağustos","Eylül","Ekim","Kasım","Aralık"))</f>
        <v/>
      </c>
      <c r="E4070" s="153">
        <f>IF(A4070="","",ROUNDUP(MONTH(A4070)/3,0))</f>
        <v/>
      </c>
      <c r="F4070" s="153">
        <f>IF(A4070="","",WEEKNUM(A4070,2))</f>
        <v/>
      </c>
      <c r="G4070" s="153">
        <f>IF(A4070="","",WEEKDAY(A4070,2))</f>
        <v/>
      </c>
      <c r="H4070" s="153">
        <f>IF(A4070="","",CHOOSE(WEEKDAY(A4070,2),"Pazartesi","Salı","Çarşamba","Perşembe","Cuma","Cumartesi","Pazar"))</f>
        <v/>
      </c>
    </row>
    <row r="4071" ht="10.5" customHeight="1" s="113">
      <c r="A4071" s="152" t="n">
        <v>46074</v>
      </c>
      <c r="B4071" s="153">
        <f>IF(A4071="","",YEAR(A4071))</f>
        <v/>
      </c>
      <c r="C4071" s="153">
        <f>IF(A4071="","",MONTH(A4071))</f>
        <v/>
      </c>
      <c r="D4071" s="153">
        <f>IF(A4071="","",CHOOSE(MONTH(A4071),"Ocak","Şubat","Mart","Nisan","Mayıs","Haziran","Temmuz","Ağustos","Eylül","Ekim","Kasım","Aralık"))</f>
        <v/>
      </c>
      <c r="E4071" s="153">
        <f>IF(A4071="","",ROUNDUP(MONTH(A4071)/3,0))</f>
        <v/>
      </c>
      <c r="F4071" s="153">
        <f>IF(A4071="","",WEEKNUM(A4071,2))</f>
        <v/>
      </c>
      <c r="G4071" s="153">
        <f>IF(A4071="","",WEEKDAY(A4071,2))</f>
        <v/>
      </c>
      <c r="H4071" s="153">
        <f>IF(A4071="","",CHOOSE(WEEKDAY(A4071,2),"Pazartesi","Salı","Çarşamba","Perşembe","Cuma","Cumartesi","Pazar"))</f>
        <v/>
      </c>
    </row>
    <row r="4072" ht="10.5" customHeight="1" s="113">
      <c r="A4072" s="152" t="n">
        <v>46075</v>
      </c>
      <c r="B4072" s="153">
        <f>IF(A4072="","",YEAR(A4072))</f>
        <v/>
      </c>
      <c r="C4072" s="153">
        <f>IF(A4072="","",MONTH(A4072))</f>
        <v/>
      </c>
      <c r="D4072" s="153">
        <f>IF(A4072="","",CHOOSE(MONTH(A4072),"Ocak","Şubat","Mart","Nisan","Mayıs","Haziran","Temmuz","Ağustos","Eylül","Ekim","Kasım","Aralık"))</f>
        <v/>
      </c>
      <c r="E4072" s="153">
        <f>IF(A4072="","",ROUNDUP(MONTH(A4072)/3,0))</f>
        <v/>
      </c>
      <c r="F4072" s="153">
        <f>IF(A4072="","",WEEKNUM(A4072,2))</f>
        <v/>
      </c>
      <c r="G4072" s="153">
        <f>IF(A4072="","",WEEKDAY(A4072,2))</f>
        <v/>
      </c>
      <c r="H4072" s="153">
        <f>IF(A4072="","",CHOOSE(WEEKDAY(A4072,2),"Pazartesi","Salı","Çarşamba","Perşembe","Cuma","Cumartesi","Pazar"))</f>
        <v/>
      </c>
    </row>
    <row r="4073" ht="10.5" customHeight="1" s="113">
      <c r="A4073" s="152" t="n">
        <v>46076</v>
      </c>
      <c r="B4073" s="153">
        <f>IF(A4073="","",YEAR(A4073))</f>
        <v/>
      </c>
      <c r="C4073" s="153">
        <f>IF(A4073="","",MONTH(A4073))</f>
        <v/>
      </c>
      <c r="D4073" s="153">
        <f>IF(A4073="","",CHOOSE(MONTH(A4073),"Ocak","Şubat","Mart","Nisan","Mayıs","Haziran","Temmuz","Ağustos","Eylül","Ekim","Kasım","Aralık"))</f>
        <v/>
      </c>
      <c r="E4073" s="153">
        <f>IF(A4073="","",ROUNDUP(MONTH(A4073)/3,0))</f>
        <v/>
      </c>
      <c r="F4073" s="153">
        <f>IF(A4073="","",WEEKNUM(A4073,2))</f>
        <v/>
      </c>
      <c r="G4073" s="153">
        <f>IF(A4073="","",WEEKDAY(A4073,2))</f>
        <v/>
      </c>
      <c r="H4073" s="153">
        <f>IF(A4073="","",CHOOSE(WEEKDAY(A4073,2),"Pazartesi","Salı","Çarşamba","Perşembe","Cuma","Cumartesi","Pazar"))</f>
        <v/>
      </c>
    </row>
    <row r="4074" ht="10.5" customHeight="1" s="113">
      <c r="A4074" s="152" t="n">
        <v>46077</v>
      </c>
      <c r="B4074" s="153">
        <f>IF(A4074="","",YEAR(A4074))</f>
        <v/>
      </c>
      <c r="C4074" s="153">
        <f>IF(A4074="","",MONTH(A4074))</f>
        <v/>
      </c>
      <c r="D4074" s="153">
        <f>IF(A4074="","",CHOOSE(MONTH(A4074),"Ocak","Şubat","Mart","Nisan","Mayıs","Haziran","Temmuz","Ağustos","Eylül","Ekim","Kasım","Aralık"))</f>
        <v/>
      </c>
      <c r="E4074" s="153">
        <f>IF(A4074="","",ROUNDUP(MONTH(A4074)/3,0))</f>
        <v/>
      </c>
      <c r="F4074" s="153">
        <f>IF(A4074="","",WEEKNUM(A4074,2))</f>
        <v/>
      </c>
      <c r="G4074" s="153">
        <f>IF(A4074="","",WEEKDAY(A4074,2))</f>
        <v/>
      </c>
      <c r="H4074" s="153">
        <f>IF(A4074="","",CHOOSE(WEEKDAY(A4074,2),"Pazartesi","Salı","Çarşamba","Perşembe","Cuma","Cumartesi","Pazar"))</f>
        <v/>
      </c>
    </row>
    <row r="4075" ht="10.5" customHeight="1" s="113">
      <c r="A4075" s="152" t="n">
        <v>46078</v>
      </c>
      <c r="B4075" s="153">
        <f>IF(A4075="","",YEAR(A4075))</f>
        <v/>
      </c>
      <c r="C4075" s="153">
        <f>IF(A4075="","",MONTH(A4075))</f>
        <v/>
      </c>
      <c r="D4075" s="153">
        <f>IF(A4075="","",CHOOSE(MONTH(A4075),"Ocak","Şubat","Mart","Nisan","Mayıs","Haziran","Temmuz","Ağustos","Eylül","Ekim","Kasım","Aralık"))</f>
        <v/>
      </c>
      <c r="E4075" s="153">
        <f>IF(A4075="","",ROUNDUP(MONTH(A4075)/3,0))</f>
        <v/>
      </c>
      <c r="F4075" s="153">
        <f>IF(A4075="","",WEEKNUM(A4075,2))</f>
        <v/>
      </c>
      <c r="G4075" s="153">
        <f>IF(A4075="","",WEEKDAY(A4075,2))</f>
        <v/>
      </c>
      <c r="H4075" s="153">
        <f>IF(A4075="","",CHOOSE(WEEKDAY(A4075,2),"Pazartesi","Salı","Çarşamba","Perşembe","Cuma","Cumartesi","Pazar"))</f>
        <v/>
      </c>
    </row>
    <row r="4076" ht="10.5" customHeight="1" s="113">
      <c r="A4076" s="152" t="n">
        <v>46079</v>
      </c>
      <c r="B4076" s="153">
        <f>IF(A4076="","",YEAR(A4076))</f>
        <v/>
      </c>
      <c r="C4076" s="153">
        <f>IF(A4076="","",MONTH(A4076))</f>
        <v/>
      </c>
      <c r="D4076" s="153">
        <f>IF(A4076="","",CHOOSE(MONTH(A4076),"Ocak","Şubat","Mart","Nisan","Mayıs","Haziran","Temmuz","Ağustos","Eylül","Ekim","Kasım","Aralık"))</f>
        <v/>
      </c>
      <c r="E4076" s="153">
        <f>IF(A4076="","",ROUNDUP(MONTH(A4076)/3,0))</f>
        <v/>
      </c>
      <c r="F4076" s="153">
        <f>IF(A4076="","",WEEKNUM(A4076,2))</f>
        <v/>
      </c>
      <c r="G4076" s="153">
        <f>IF(A4076="","",WEEKDAY(A4076,2))</f>
        <v/>
      </c>
      <c r="H4076" s="153">
        <f>IF(A4076="","",CHOOSE(WEEKDAY(A4076,2),"Pazartesi","Salı","Çarşamba","Perşembe","Cuma","Cumartesi","Pazar"))</f>
        <v/>
      </c>
    </row>
    <row r="4077" ht="10.5" customHeight="1" s="113">
      <c r="A4077" s="152" t="n">
        <v>46080</v>
      </c>
      <c r="B4077" s="153">
        <f>IF(A4077="","",YEAR(A4077))</f>
        <v/>
      </c>
      <c r="C4077" s="153">
        <f>IF(A4077="","",MONTH(A4077))</f>
        <v/>
      </c>
      <c r="D4077" s="153">
        <f>IF(A4077="","",CHOOSE(MONTH(A4077),"Ocak","Şubat","Mart","Nisan","Mayıs","Haziran","Temmuz","Ağustos","Eylül","Ekim","Kasım","Aralık"))</f>
        <v/>
      </c>
      <c r="E4077" s="153">
        <f>IF(A4077="","",ROUNDUP(MONTH(A4077)/3,0))</f>
        <v/>
      </c>
      <c r="F4077" s="153">
        <f>IF(A4077="","",WEEKNUM(A4077,2))</f>
        <v/>
      </c>
      <c r="G4077" s="153">
        <f>IF(A4077="","",WEEKDAY(A4077,2))</f>
        <v/>
      </c>
      <c r="H4077" s="153">
        <f>IF(A4077="","",CHOOSE(WEEKDAY(A4077,2),"Pazartesi","Salı","Çarşamba","Perşembe","Cuma","Cumartesi","Pazar"))</f>
        <v/>
      </c>
    </row>
    <row r="4078" ht="10.5" customHeight="1" s="113">
      <c r="A4078" s="152" t="n">
        <v>46081</v>
      </c>
      <c r="B4078" s="153">
        <f>IF(A4078="","",YEAR(A4078))</f>
        <v/>
      </c>
      <c r="C4078" s="153">
        <f>IF(A4078="","",MONTH(A4078))</f>
        <v/>
      </c>
      <c r="D4078" s="153">
        <f>IF(A4078="","",CHOOSE(MONTH(A4078),"Ocak","Şubat","Mart","Nisan","Mayıs","Haziran","Temmuz","Ağustos","Eylül","Ekim","Kasım","Aralık"))</f>
        <v/>
      </c>
      <c r="E4078" s="153">
        <f>IF(A4078="","",ROUNDUP(MONTH(A4078)/3,0))</f>
        <v/>
      </c>
      <c r="F4078" s="153">
        <f>IF(A4078="","",WEEKNUM(A4078,2))</f>
        <v/>
      </c>
      <c r="G4078" s="153">
        <f>IF(A4078="","",WEEKDAY(A4078,2))</f>
        <v/>
      </c>
      <c r="H4078" s="153">
        <f>IF(A4078="","",CHOOSE(WEEKDAY(A4078,2),"Pazartesi","Salı","Çarşamba","Perşembe","Cuma","Cumartesi","Pazar"))</f>
        <v/>
      </c>
    </row>
    <row r="4079" ht="10.5" customHeight="1" s="113">
      <c r="A4079" s="152" t="n">
        <v>46082</v>
      </c>
      <c r="B4079" s="153">
        <f>IF(A4079="","",YEAR(A4079))</f>
        <v/>
      </c>
      <c r="C4079" s="153">
        <f>IF(A4079="","",MONTH(A4079))</f>
        <v/>
      </c>
      <c r="D4079" s="153">
        <f>IF(A4079="","",CHOOSE(MONTH(A4079),"Ocak","Şubat","Mart","Nisan","Mayıs","Haziran","Temmuz","Ağustos","Eylül","Ekim","Kasım","Aralık"))</f>
        <v/>
      </c>
      <c r="E4079" s="153">
        <f>IF(A4079="","",ROUNDUP(MONTH(A4079)/3,0))</f>
        <v/>
      </c>
      <c r="F4079" s="153">
        <f>IF(A4079="","",WEEKNUM(A4079,2))</f>
        <v/>
      </c>
      <c r="G4079" s="153">
        <f>IF(A4079="","",WEEKDAY(A4079,2))</f>
        <v/>
      </c>
      <c r="H4079" s="153">
        <f>IF(A4079="","",CHOOSE(WEEKDAY(A4079,2),"Pazartesi","Salı","Çarşamba","Perşembe","Cuma","Cumartesi","Pazar"))</f>
        <v/>
      </c>
    </row>
    <row r="4080" ht="10.5" customHeight="1" s="113">
      <c r="A4080" s="152" t="n">
        <v>46083</v>
      </c>
      <c r="B4080" s="153">
        <f>IF(A4080="","",YEAR(A4080))</f>
        <v/>
      </c>
      <c r="C4080" s="153">
        <f>IF(A4080="","",MONTH(A4080))</f>
        <v/>
      </c>
      <c r="D4080" s="153">
        <f>IF(A4080="","",CHOOSE(MONTH(A4080),"Ocak","Şubat","Mart","Nisan","Mayıs","Haziran","Temmuz","Ağustos","Eylül","Ekim","Kasım","Aralık"))</f>
        <v/>
      </c>
      <c r="E4080" s="153">
        <f>IF(A4080="","",ROUNDUP(MONTH(A4080)/3,0))</f>
        <v/>
      </c>
      <c r="F4080" s="153">
        <f>IF(A4080="","",WEEKNUM(A4080,2))</f>
        <v/>
      </c>
      <c r="G4080" s="153">
        <f>IF(A4080="","",WEEKDAY(A4080,2))</f>
        <v/>
      </c>
      <c r="H4080" s="153">
        <f>IF(A4080="","",CHOOSE(WEEKDAY(A4080,2),"Pazartesi","Salı","Çarşamba","Perşembe","Cuma","Cumartesi","Pazar"))</f>
        <v/>
      </c>
    </row>
    <row r="4081" ht="10.5" customHeight="1" s="113">
      <c r="A4081" s="152" t="n">
        <v>46084</v>
      </c>
      <c r="B4081" s="153">
        <f>IF(A4081="","",YEAR(A4081))</f>
        <v/>
      </c>
      <c r="C4081" s="153">
        <f>IF(A4081="","",MONTH(A4081))</f>
        <v/>
      </c>
      <c r="D4081" s="153">
        <f>IF(A4081="","",CHOOSE(MONTH(A4081),"Ocak","Şubat","Mart","Nisan","Mayıs","Haziran","Temmuz","Ağustos","Eylül","Ekim","Kasım","Aralık"))</f>
        <v/>
      </c>
      <c r="E4081" s="153">
        <f>IF(A4081="","",ROUNDUP(MONTH(A4081)/3,0))</f>
        <v/>
      </c>
      <c r="F4081" s="153">
        <f>IF(A4081="","",WEEKNUM(A4081,2))</f>
        <v/>
      </c>
      <c r="G4081" s="153">
        <f>IF(A4081="","",WEEKDAY(A4081,2))</f>
        <v/>
      </c>
      <c r="H4081" s="153">
        <f>IF(A4081="","",CHOOSE(WEEKDAY(A4081,2),"Pazartesi","Salı","Çarşamba","Perşembe","Cuma","Cumartesi","Pazar"))</f>
        <v/>
      </c>
    </row>
    <row r="4082" ht="10.5" customHeight="1" s="113">
      <c r="A4082" s="152" t="n">
        <v>46085</v>
      </c>
      <c r="B4082" s="153">
        <f>IF(A4082="","",YEAR(A4082))</f>
        <v/>
      </c>
      <c r="C4082" s="153">
        <f>IF(A4082="","",MONTH(A4082))</f>
        <v/>
      </c>
      <c r="D4082" s="153">
        <f>IF(A4082="","",CHOOSE(MONTH(A4082),"Ocak","Şubat","Mart","Nisan","Mayıs","Haziran","Temmuz","Ağustos","Eylül","Ekim","Kasım","Aralık"))</f>
        <v/>
      </c>
      <c r="E4082" s="153">
        <f>IF(A4082="","",ROUNDUP(MONTH(A4082)/3,0))</f>
        <v/>
      </c>
      <c r="F4082" s="153">
        <f>IF(A4082="","",WEEKNUM(A4082,2))</f>
        <v/>
      </c>
      <c r="G4082" s="153">
        <f>IF(A4082="","",WEEKDAY(A4082,2))</f>
        <v/>
      </c>
      <c r="H4082" s="153">
        <f>IF(A4082="","",CHOOSE(WEEKDAY(A4082,2),"Pazartesi","Salı","Çarşamba","Perşembe","Cuma","Cumartesi","Pazar"))</f>
        <v/>
      </c>
    </row>
    <row r="4083" ht="10.5" customHeight="1" s="113">
      <c r="A4083" s="152" t="n">
        <v>46086</v>
      </c>
      <c r="B4083" s="153">
        <f>IF(A4083="","",YEAR(A4083))</f>
        <v/>
      </c>
      <c r="C4083" s="153">
        <f>IF(A4083="","",MONTH(A4083))</f>
        <v/>
      </c>
      <c r="D4083" s="153">
        <f>IF(A4083="","",CHOOSE(MONTH(A4083),"Ocak","Şubat","Mart","Nisan","Mayıs","Haziran","Temmuz","Ağustos","Eylül","Ekim","Kasım","Aralık"))</f>
        <v/>
      </c>
      <c r="E4083" s="153">
        <f>IF(A4083="","",ROUNDUP(MONTH(A4083)/3,0))</f>
        <v/>
      </c>
      <c r="F4083" s="153">
        <f>IF(A4083="","",WEEKNUM(A4083,2))</f>
        <v/>
      </c>
      <c r="G4083" s="153">
        <f>IF(A4083="","",WEEKDAY(A4083,2))</f>
        <v/>
      </c>
      <c r="H4083" s="153">
        <f>IF(A4083="","",CHOOSE(WEEKDAY(A4083,2),"Pazartesi","Salı","Çarşamba","Perşembe","Cuma","Cumartesi","Pazar"))</f>
        <v/>
      </c>
    </row>
    <row r="4084" ht="10.5" customHeight="1" s="113">
      <c r="A4084" s="152" t="n">
        <v>46087</v>
      </c>
      <c r="B4084" s="153">
        <f>IF(A4084="","",YEAR(A4084))</f>
        <v/>
      </c>
      <c r="C4084" s="153">
        <f>IF(A4084="","",MONTH(A4084))</f>
        <v/>
      </c>
      <c r="D4084" s="153">
        <f>IF(A4084="","",CHOOSE(MONTH(A4084),"Ocak","Şubat","Mart","Nisan","Mayıs","Haziran","Temmuz","Ağustos","Eylül","Ekim","Kasım","Aralık"))</f>
        <v/>
      </c>
      <c r="E4084" s="153">
        <f>IF(A4084="","",ROUNDUP(MONTH(A4084)/3,0))</f>
        <v/>
      </c>
      <c r="F4084" s="153">
        <f>IF(A4084="","",WEEKNUM(A4084,2))</f>
        <v/>
      </c>
      <c r="G4084" s="153">
        <f>IF(A4084="","",WEEKDAY(A4084,2))</f>
        <v/>
      </c>
      <c r="H4084" s="153">
        <f>IF(A4084="","",CHOOSE(WEEKDAY(A4084,2),"Pazartesi","Salı","Çarşamba","Perşembe","Cuma","Cumartesi","Pazar"))</f>
        <v/>
      </c>
    </row>
    <row r="4085" ht="10.5" customHeight="1" s="113">
      <c r="A4085" s="152" t="n">
        <v>46088</v>
      </c>
      <c r="B4085" s="153">
        <f>IF(A4085="","",YEAR(A4085))</f>
        <v/>
      </c>
      <c r="C4085" s="153">
        <f>IF(A4085="","",MONTH(A4085))</f>
        <v/>
      </c>
      <c r="D4085" s="153">
        <f>IF(A4085="","",CHOOSE(MONTH(A4085),"Ocak","Şubat","Mart","Nisan","Mayıs","Haziran","Temmuz","Ağustos","Eylül","Ekim","Kasım","Aralık"))</f>
        <v/>
      </c>
      <c r="E4085" s="153">
        <f>IF(A4085="","",ROUNDUP(MONTH(A4085)/3,0))</f>
        <v/>
      </c>
      <c r="F4085" s="153">
        <f>IF(A4085="","",WEEKNUM(A4085,2))</f>
        <v/>
      </c>
      <c r="G4085" s="153">
        <f>IF(A4085="","",WEEKDAY(A4085,2))</f>
        <v/>
      </c>
      <c r="H4085" s="153">
        <f>IF(A4085="","",CHOOSE(WEEKDAY(A4085,2),"Pazartesi","Salı","Çarşamba","Perşembe","Cuma","Cumartesi","Pazar"))</f>
        <v/>
      </c>
    </row>
    <row r="4086" ht="10.5" customHeight="1" s="113">
      <c r="A4086" s="152" t="n">
        <v>46089</v>
      </c>
      <c r="B4086" s="153">
        <f>IF(A4086="","",YEAR(A4086))</f>
        <v/>
      </c>
      <c r="C4086" s="153">
        <f>IF(A4086="","",MONTH(A4086))</f>
        <v/>
      </c>
      <c r="D4086" s="153">
        <f>IF(A4086="","",CHOOSE(MONTH(A4086),"Ocak","Şubat","Mart","Nisan","Mayıs","Haziran","Temmuz","Ağustos","Eylül","Ekim","Kasım","Aralık"))</f>
        <v/>
      </c>
      <c r="E4086" s="153">
        <f>IF(A4086="","",ROUNDUP(MONTH(A4086)/3,0))</f>
        <v/>
      </c>
      <c r="F4086" s="153">
        <f>IF(A4086="","",WEEKNUM(A4086,2))</f>
        <v/>
      </c>
      <c r="G4086" s="153">
        <f>IF(A4086="","",WEEKDAY(A4086,2))</f>
        <v/>
      </c>
      <c r="H4086" s="153">
        <f>IF(A4086="","",CHOOSE(WEEKDAY(A4086,2),"Pazartesi","Salı","Çarşamba","Perşembe","Cuma","Cumartesi","Pazar"))</f>
        <v/>
      </c>
    </row>
    <row r="4087" ht="10.5" customHeight="1" s="113">
      <c r="A4087" s="152" t="n">
        <v>46090</v>
      </c>
      <c r="B4087" s="153">
        <f>IF(A4087="","",YEAR(A4087))</f>
        <v/>
      </c>
      <c r="C4087" s="153">
        <f>IF(A4087="","",MONTH(A4087))</f>
        <v/>
      </c>
      <c r="D4087" s="153">
        <f>IF(A4087="","",CHOOSE(MONTH(A4087),"Ocak","Şubat","Mart","Nisan","Mayıs","Haziran","Temmuz","Ağustos","Eylül","Ekim","Kasım","Aralık"))</f>
        <v/>
      </c>
      <c r="E4087" s="153">
        <f>IF(A4087="","",ROUNDUP(MONTH(A4087)/3,0))</f>
        <v/>
      </c>
      <c r="F4087" s="153">
        <f>IF(A4087="","",WEEKNUM(A4087,2))</f>
        <v/>
      </c>
      <c r="G4087" s="153">
        <f>IF(A4087="","",WEEKDAY(A4087,2))</f>
        <v/>
      </c>
      <c r="H4087" s="153">
        <f>IF(A4087="","",CHOOSE(WEEKDAY(A4087,2),"Pazartesi","Salı","Çarşamba","Perşembe","Cuma","Cumartesi","Pazar"))</f>
        <v/>
      </c>
    </row>
    <row r="4088" ht="10.5" customHeight="1" s="113">
      <c r="A4088" s="152" t="n">
        <v>46091</v>
      </c>
      <c r="B4088" s="153">
        <f>IF(A4088="","",YEAR(A4088))</f>
        <v/>
      </c>
      <c r="C4088" s="153">
        <f>IF(A4088="","",MONTH(A4088))</f>
        <v/>
      </c>
      <c r="D4088" s="153">
        <f>IF(A4088="","",CHOOSE(MONTH(A4088),"Ocak","Şubat","Mart","Nisan","Mayıs","Haziran","Temmuz","Ağustos","Eylül","Ekim","Kasım","Aralık"))</f>
        <v/>
      </c>
      <c r="E4088" s="153">
        <f>IF(A4088="","",ROUNDUP(MONTH(A4088)/3,0))</f>
        <v/>
      </c>
      <c r="F4088" s="153">
        <f>IF(A4088="","",WEEKNUM(A4088,2))</f>
        <v/>
      </c>
      <c r="G4088" s="153">
        <f>IF(A4088="","",WEEKDAY(A4088,2))</f>
        <v/>
      </c>
      <c r="H4088" s="153">
        <f>IF(A4088="","",CHOOSE(WEEKDAY(A4088,2),"Pazartesi","Salı","Çarşamba","Perşembe","Cuma","Cumartesi","Pazar"))</f>
        <v/>
      </c>
    </row>
    <row r="4089" ht="10.5" customHeight="1" s="113">
      <c r="A4089" s="152" t="n">
        <v>46092</v>
      </c>
      <c r="B4089" s="153">
        <f>IF(A4089="","",YEAR(A4089))</f>
        <v/>
      </c>
      <c r="C4089" s="153">
        <f>IF(A4089="","",MONTH(A4089))</f>
        <v/>
      </c>
      <c r="D4089" s="153">
        <f>IF(A4089="","",CHOOSE(MONTH(A4089),"Ocak","Şubat","Mart","Nisan","Mayıs","Haziran","Temmuz","Ağustos","Eylül","Ekim","Kasım","Aralık"))</f>
        <v/>
      </c>
      <c r="E4089" s="153">
        <f>IF(A4089="","",ROUNDUP(MONTH(A4089)/3,0))</f>
        <v/>
      </c>
      <c r="F4089" s="153">
        <f>IF(A4089="","",WEEKNUM(A4089,2))</f>
        <v/>
      </c>
      <c r="G4089" s="153">
        <f>IF(A4089="","",WEEKDAY(A4089,2))</f>
        <v/>
      </c>
      <c r="H4089" s="153">
        <f>IF(A4089="","",CHOOSE(WEEKDAY(A4089,2),"Pazartesi","Salı","Çarşamba","Perşembe","Cuma","Cumartesi","Pazar"))</f>
        <v/>
      </c>
    </row>
    <row r="4090" ht="10.5" customHeight="1" s="113">
      <c r="A4090" s="152" t="n">
        <v>46093</v>
      </c>
      <c r="B4090" s="153">
        <f>IF(A4090="","",YEAR(A4090))</f>
        <v/>
      </c>
      <c r="C4090" s="153">
        <f>IF(A4090="","",MONTH(A4090))</f>
        <v/>
      </c>
      <c r="D4090" s="153">
        <f>IF(A4090="","",CHOOSE(MONTH(A4090),"Ocak","Şubat","Mart","Nisan","Mayıs","Haziran","Temmuz","Ağustos","Eylül","Ekim","Kasım","Aralık"))</f>
        <v/>
      </c>
      <c r="E4090" s="153">
        <f>IF(A4090="","",ROUNDUP(MONTH(A4090)/3,0))</f>
        <v/>
      </c>
      <c r="F4090" s="153">
        <f>IF(A4090="","",WEEKNUM(A4090,2))</f>
        <v/>
      </c>
      <c r="G4090" s="153">
        <f>IF(A4090="","",WEEKDAY(A4090,2))</f>
        <v/>
      </c>
      <c r="H4090" s="153">
        <f>IF(A4090="","",CHOOSE(WEEKDAY(A4090,2),"Pazartesi","Salı","Çarşamba","Perşembe","Cuma","Cumartesi","Pazar"))</f>
        <v/>
      </c>
    </row>
    <row r="4091" ht="10.5" customHeight="1" s="113">
      <c r="A4091" s="152" t="n">
        <v>46094</v>
      </c>
      <c r="B4091" s="153">
        <f>IF(A4091="","",YEAR(A4091))</f>
        <v/>
      </c>
      <c r="C4091" s="153">
        <f>IF(A4091="","",MONTH(A4091))</f>
        <v/>
      </c>
      <c r="D4091" s="153">
        <f>IF(A4091="","",CHOOSE(MONTH(A4091),"Ocak","Şubat","Mart","Nisan","Mayıs","Haziran","Temmuz","Ağustos","Eylül","Ekim","Kasım","Aralık"))</f>
        <v/>
      </c>
      <c r="E4091" s="153">
        <f>IF(A4091="","",ROUNDUP(MONTH(A4091)/3,0))</f>
        <v/>
      </c>
      <c r="F4091" s="153">
        <f>IF(A4091="","",WEEKNUM(A4091,2))</f>
        <v/>
      </c>
      <c r="G4091" s="153">
        <f>IF(A4091="","",WEEKDAY(A4091,2))</f>
        <v/>
      </c>
      <c r="H4091" s="153">
        <f>IF(A4091="","",CHOOSE(WEEKDAY(A4091,2),"Pazartesi","Salı","Çarşamba","Perşembe","Cuma","Cumartesi","Pazar"))</f>
        <v/>
      </c>
    </row>
    <row r="4092" ht="10.5" customHeight="1" s="113">
      <c r="A4092" s="152" t="n">
        <v>46095</v>
      </c>
      <c r="B4092" s="153">
        <f>IF(A4092="","",YEAR(A4092))</f>
        <v/>
      </c>
      <c r="C4092" s="153">
        <f>IF(A4092="","",MONTH(A4092))</f>
        <v/>
      </c>
      <c r="D4092" s="153">
        <f>IF(A4092="","",CHOOSE(MONTH(A4092),"Ocak","Şubat","Mart","Nisan","Mayıs","Haziran","Temmuz","Ağustos","Eylül","Ekim","Kasım","Aralık"))</f>
        <v/>
      </c>
      <c r="E4092" s="153">
        <f>IF(A4092="","",ROUNDUP(MONTH(A4092)/3,0))</f>
        <v/>
      </c>
      <c r="F4092" s="153">
        <f>IF(A4092="","",WEEKNUM(A4092,2))</f>
        <v/>
      </c>
      <c r="G4092" s="153">
        <f>IF(A4092="","",WEEKDAY(A4092,2))</f>
        <v/>
      </c>
      <c r="H4092" s="153">
        <f>IF(A4092="","",CHOOSE(WEEKDAY(A4092,2),"Pazartesi","Salı","Çarşamba","Perşembe","Cuma","Cumartesi","Pazar"))</f>
        <v/>
      </c>
    </row>
    <row r="4093" ht="10.5" customHeight="1" s="113">
      <c r="A4093" s="152" t="n">
        <v>46096</v>
      </c>
      <c r="B4093" s="153">
        <f>IF(A4093="","",YEAR(A4093))</f>
        <v/>
      </c>
      <c r="C4093" s="153">
        <f>IF(A4093="","",MONTH(A4093))</f>
        <v/>
      </c>
      <c r="D4093" s="153">
        <f>IF(A4093="","",CHOOSE(MONTH(A4093),"Ocak","Şubat","Mart","Nisan","Mayıs","Haziran","Temmuz","Ağustos","Eylül","Ekim","Kasım","Aralık"))</f>
        <v/>
      </c>
      <c r="E4093" s="153">
        <f>IF(A4093="","",ROUNDUP(MONTH(A4093)/3,0))</f>
        <v/>
      </c>
      <c r="F4093" s="153">
        <f>IF(A4093="","",WEEKNUM(A4093,2))</f>
        <v/>
      </c>
      <c r="G4093" s="153">
        <f>IF(A4093="","",WEEKDAY(A4093,2))</f>
        <v/>
      </c>
      <c r="H4093" s="153">
        <f>IF(A4093="","",CHOOSE(WEEKDAY(A4093,2),"Pazartesi","Salı","Çarşamba","Perşembe","Cuma","Cumartesi","Pazar"))</f>
        <v/>
      </c>
    </row>
    <row r="4094" ht="10.5" customHeight="1" s="113">
      <c r="A4094" s="152" t="n">
        <v>46097</v>
      </c>
      <c r="B4094" s="153">
        <f>IF(A4094="","",YEAR(A4094))</f>
        <v/>
      </c>
      <c r="C4094" s="153">
        <f>IF(A4094="","",MONTH(A4094))</f>
        <v/>
      </c>
      <c r="D4094" s="153">
        <f>IF(A4094="","",CHOOSE(MONTH(A4094),"Ocak","Şubat","Mart","Nisan","Mayıs","Haziran","Temmuz","Ağustos","Eylül","Ekim","Kasım","Aralık"))</f>
        <v/>
      </c>
      <c r="E4094" s="153">
        <f>IF(A4094="","",ROUNDUP(MONTH(A4094)/3,0))</f>
        <v/>
      </c>
      <c r="F4094" s="153">
        <f>IF(A4094="","",WEEKNUM(A4094,2))</f>
        <v/>
      </c>
      <c r="G4094" s="153">
        <f>IF(A4094="","",WEEKDAY(A4094,2))</f>
        <v/>
      </c>
      <c r="H4094" s="153">
        <f>IF(A4094="","",CHOOSE(WEEKDAY(A4094,2),"Pazartesi","Salı","Çarşamba","Perşembe","Cuma","Cumartesi","Pazar"))</f>
        <v/>
      </c>
    </row>
    <row r="4095" ht="10.5" customHeight="1" s="113">
      <c r="A4095" s="152" t="n">
        <v>46098</v>
      </c>
      <c r="B4095" s="153">
        <f>IF(A4095="","",YEAR(A4095))</f>
        <v/>
      </c>
      <c r="C4095" s="153">
        <f>IF(A4095="","",MONTH(A4095))</f>
        <v/>
      </c>
      <c r="D4095" s="153">
        <f>IF(A4095="","",CHOOSE(MONTH(A4095),"Ocak","Şubat","Mart","Nisan","Mayıs","Haziran","Temmuz","Ağustos","Eylül","Ekim","Kasım","Aralık"))</f>
        <v/>
      </c>
      <c r="E4095" s="153">
        <f>IF(A4095="","",ROUNDUP(MONTH(A4095)/3,0))</f>
        <v/>
      </c>
      <c r="F4095" s="153">
        <f>IF(A4095="","",WEEKNUM(A4095,2))</f>
        <v/>
      </c>
      <c r="G4095" s="153">
        <f>IF(A4095="","",WEEKDAY(A4095,2))</f>
        <v/>
      </c>
      <c r="H4095" s="153">
        <f>IF(A4095="","",CHOOSE(WEEKDAY(A4095,2),"Pazartesi","Salı","Çarşamba","Perşembe","Cuma","Cumartesi","Pazar"))</f>
        <v/>
      </c>
    </row>
    <row r="4096" ht="10.5" customHeight="1" s="113">
      <c r="A4096" s="152" t="n">
        <v>46099</v>
      </c>
      <c r="B4096" s="153">
        <f>IF(A4096="","",YEAR(A4096))</f>
        <v/>
      </c>
      <c r="C4096" s="153">
        <f>IF(A4096="","",MONTH(A4096))</f>
        <v/>
      </c>
      <c r="D4096" s="153">
        <f>IF(A4096="","",CHOOSE(MONTH(A4096),"Ocak","Şubat","Mart","Nisan","Mayıs","Haziran","Temmuz","Ağustos","Eylül","Ekim","Kasım","Aralık"))</f>
        <v/>
      </c>
      <c r="E4096" s="153">
        <f>IF(A4096="","",ROUNDUP(MONTH(A4096)/3,0))</f>
        <v/>
      </c>
      <c r="F4096" s="153">
        <f>IF(A4096="","",WEEKNUM(A4096,2))</f>
        <v/>
      </c>
      <c r="G4096" s="153">
        <f>IF(A4096="","",WEEKDAY(A4096,2))</f>
        <v/>
      </c>
      <c r="H4096" s="153">
        <f>IF(A4096="","",CHOOSE(WEEKDAY(A4096,2),"Pazartesi","Salı","Çarşamba","Perşembe","Cuma","Cumartesi","Pazar"))</f>
        <v/>
      </c>
    </row>
    <row r="4097" ht="10.5" customHeight="1" s="113">
      <c r="A4097" s="152" t="n">
        <v>46100</v>
      </c>
      <c r="B4097" s="153">
        <f>IF(A4097="","",YEAR(A4097))</f>
        <v/>
      </c>
      <c r="C4097" s="153">
        <f>IF(A4097="","",MONTH(A4097))</f>
        <v/>
      </c>
      <c r="D4097" s="153">
        <f>IF(A4097="","",CHOOSE(MONTH(A4097),"Ocak","Şubat","Mart","Nisan","Mayıs","Haziran","Temmuz","Ağustos","Eylül","Ekim","Kasım","Aralık"))</f>
        <v/>
      </c>
      <c r="E4097" s="153">
        <f>IF(A4097="","",ROUNDUP(MONTH(A4097)/3,0))</f>
        <v/>
      </c>
      <c r="F4097" s="153">
        <f>IF(A4097="","",WEEKNUM(A4097,2))</f>
        <v/>
      </c>
      <c r="G4097" s="153">
        <f>IF(A4097="","",WEEKDAY(A4097,2))</f>
        <v/>
      </c>
      <c r="H4097" s="153">
        <f>IF(A4097="","",CHOOSE(WEEKDAY(A4097,2),"Pazartesi","Salı","Çarşamba","Perşembe","Cuma","Cumartesi","Pazar"))</f>
        <v/>
      </c>
    </row>
    <row r="4098" ht="10.5" customHeight="1" s="113">
      <c r="A4098" s="152" t="n">
        <v>46101</v>
      </c>
      <c r="B4098" s="153">
        <f>IF(A4098="","",YEAR(A4098))</f>
        <v/>
      </c>
      <c r="C4098" s="153">
        <f>IF(A4098="","",MONTH(A4098))</f>
        <v/>
      </c>
      <c r="D4098" s="153">
        <f>IF(A4098="","",CHOOSE(MONTH(A4098),"Ocak","Şubat","Mart","Nisan","Mayıs","Haziran","Temmuz","Ağustos","Eylül","Ekim","Kasım","Aralık"))</f>
        <v/>
      </c>
      <c r="E4098" s="153">
        <f>IF(A4098="","",ROUNDUP(MONTH(A4098)/3,0))</f>
        <v/>
      </c>
      <c r="F4098" s="153">
        <f>IF(A4098="","",WEEKNUM(A4098,2))</f>
        <v/>
      </c>
      <c r="G4098" s="153">
        <f>IF(A4098="","",WEEKDAY(A4098,2))</f>
        <v/>
      </c>
      <c r="H4098" s="153">
        <f>IF(A4098="","",CHOOSE(WEEKDAY(A4098,2),"Pazartesi","Salı","Çarşamba","Perşembe","Cuma","Cumartesi","Pazar"))</f>
        <v/>
      </c>
    </row>
    <row r="4099" ht="10.5" customHeight="1" s="113">
      <c r="A4099" s="152" t="n">
        <v>46102</v>
      </c>
      <c r="B4099" s="153">
        <f>IF(A4099="","",YEAR(A4099))</f>
        <v/>
      </c>
      <c r="C4099" s="153">
        <f>IF(A4099="","",MONTH(A4099))</f>
        <v/>
      </c>
      <c r="D4099" s="153">
        <f>IF(A4099="","",CHOOSE(MONTH(A4099),"Ocak","Şubat","Mart","Nisan","Mayıs","Haziran","Temmuz","Ağustos","Eylül","Ekim","Kasım","Aralık"))</f>
        <v/>
      </c>
      <c r="E4099" s="153">
        <f>IF(A4099="","",ROUNDUP(MONTH(A4099)/3,0))</f>
        <v/>
      </c>
      <c r="F4099" s="153">
        <f>IF(A4099="","",WEEKNUM(A4099,2))</f>
        <v/>
      </c>
      <c r="G4099" s="153">
        <f>IF(A4099="","",WEEKDAY(A4099,2))</f>
        <v/>
      </c>
      <c r="H4099" s="153">
        <f>IF(A4099="","",CHOOSE(WEEKDAY(A4099,2),"Pazartesi","Salı","Çarşamba","Perşembe","Cuma","Cumartesi","Pazar"))</f>
        <v/>
      </c>
    </row>
    <row r="4100" ht="10.5" customHeight="1" s="113">
      <c r="A4100" s="152" t="n">
        <v>46103</v>
      </c>
      <c r="B4100" s="153">
        <f>IF(A4100="","",YEAR(A4100))</f>
        <v/>
      </c>
      <c r="C4100" s="153">
        <f>IF(A4100="","",MONTH(A4100))</f>
        <v/>
      </c>
      <c r="D4100" s="153">
        <f>IF(A4100="","",CHOOSE(MONTH(A4100),"Ocak","Şubat","Mart","Nisan","Mayıs","Haziran","Temmuz","Ağustos","Eylül","Ekim","Kasım","Aralık"))</f>
        <v/>
      </c>
      <c r="E4100" s="153">
        <f>IF(A4100="","",ROUNDUP(MONTH(A4100)/3,0))</f>
        <v/>
      </c>
      <c r="F4100" s="153">
        <f>IF(A4100="","",WEEKNUM(A4100,2))</f>
        <v/>
      </c>
      <c r="G4100" s="153">
        <f>IF(A4100="","",WEEKDAY(A4100,2))</f>
        <v/>
      </c>
      <c r="H4100" s="153">
        <f>IF(A4100="","",CHOOSE(WEEKDAY(A4100,2),"Pazartesi","Salı","Çarşamba","Perşembe","Cuma","Cumartesi","Pazar"))</f>
        <v/>
      </c>
    </row>
    <row r="4101" ht="10.5" customHeight="1" s="113">
      <c r="A4101" s="152" t="n">
        <v>46104</v>
      </c>
      <c r="B4101" s="153">
        <f>IF(A4101="","",YEAR(A4101))</f>
        <v/>
      </c>
      <c r="C4101" s="153">
        <f>IF(A4101="","",MONTH(A4101))</f>
        <v/>
      </c>
      <c r="D4101" s="153">
        <f>IF(A4101="","",CHOOSE(MONTH(A4101),"Ocak","Şubat","Mart","Nisan","Mayıs","Haziran","Temmuz","Ağustos","Eylül","Ekim","Kasım","Aralık"))</f>
        <v/>
      </c>
      <c r="E4101" s="153">
        <f>IF(A4101="","",ROUNDUP(MONTH(A4101)/3,0))</f>
        <v/>
      </c>
      <c r="F4101" s="153">
        <f>IF(A4101="","",WEEKNUM(A4101,2))</f>
        <v/>
      </c>
      <c r="G4101" s="153">
        <f>IF(A4101="","",WEEKDAY(A4101,2))</f>
        <v/>
      </c>
      <c r="H4101" s="153">
        <f>IF(A4101="","",CHOOSE(WEEKDAY(A4101,2),"Pazartesi","Salı","Çarşamba","Perşembe","Cuma","Cumartesi","Pazar"))</f>
        <v/>
      </c>
    </row>
    <row r="4102" ht="10.5" customHeight="1" s="113">
      <c r="A4102" s="152" t="n">
        <v>46105</v>
      </c>
      <c r="B4102" s="153">
        <f>IF(A4102="","",YEAR(A4102))</f>
        <v/>
      </c>
      <c r="C4102" s="153">
        <f>IF(A4102="","",MONTH(A4102))</f>
        <v/>
      </c>
      <c r="D4102" s="153">
        <f>IF(A4102="","",CHOOSE(MONTH(A4102),"Ocak","Şubat","Mart","Nisan","Mayıs","Haziran","Temmuz","Ağustos","Eylül","Ekim","Kasım","Aralık"))</f>
        <v/>
      </c>
      <c r="E4102" s="153">
        <f>IF(A4102="","",ROUNDUP(MONTH(A4102)/3,0))</f>
        <v/>
      </c>
      <c r="F4102" s="153">
        <f>IF(A4102="","",WEEKNUM(A4102,2))</f>
        <v/>
      </c>
      <c r="G4102" s="153">
        <f>IF(A4102="","",WEEKDAY(A4102,2))</f>
        <v/>
      </c>
      <c r="H4102" s="153">
        <f>IF(A4102="","",CHOOSE(WEEKDAY(A4102,2),"Pazartesi","Salı","Çarşamba","Perşembe","Cuma","Cumartesi","Pazar"))</f>
        <v/>
      </c>
    </row>
    <row r="4103" ht="10.5" customHeight="1" s="113">
      <c r="A4103" s="152" t="n">
        <v>46106</v>
      </c>
      <c r="B4103" s="153">
        <f>IF(A4103="","",YEAR(A4103))</f>
        <v/>
      </c>
      <c r="C4103" s="153">
        <f>IF(A4103="","",MONTH(A4103))</f>
        <v/>
      </c>
      <c r="D4103" s="153">
        <f>IF(A4103="","",CHOOSE(MONTH(A4103),"Ocak","Şubat","Mart","Nisan","Mayıs","Haziran","Temmuz","Ağustos","Eylül","Ekim","Kasım","Aralık"))</f>
        <v/>
      </c>
      <c r="E4103" s="153">
        <f>IF(A4103="","",ROUNDUP(MONTH(A4103)/3,0))</f>
        <v/>
      </c>
      <c r="F4103" s="153">
        <f>IF(A4103="","",WEEKNUM(A4103,2))</f>
        <v/>
      </c>
      <c r="G4103" s="153">
        <f>IF(A4103="","",WEEKDAY(A4103,2))</f>
        <v/>
      </c>
      <c r="H4103" s="153">
        <f>IF(A4103="","",CHOOSE(WEEKDAY(A4103,2),"Pazartesi","Salı","Çarşamba","Perşembe","Cuma","Cumartesi","Pazar"))</f>
        <v/>
      </c>
    </row>
    <row r="4104" ht="10.5" customHeight="1" s="113">
      <c r="A4104" s="152" t="n">
        <v>46107</v>
      </c>
      <c r="B4104" s="153">
        <f>IF(A4104="","",YEAR(A4104))</f>
        <v/>
      </c>
      <c r="C4104" s="153">
        <f>IF(A4104="","",MONTH(A4104))</f>
        <v/>
      </c>
      <c r="D4104" s="153">
        <f>IF(A4104="","",CHOOSE(MONTH(A4104),"Ocak","Şubat","Mart","Nisan","Mayıs","Haziran","Temmuz","Ağustos","Eylül","Ekim","Kasım","Aralık"))</f>
        <v/>
      </c>
      <c r="E4104" s="153">
        <f>IF(A4104="","",ROUNDUP(MONTH(A4104)/3,0))</f>
        <v/>
      </c>
      <c r="F4104" s="153">
        <f>IF(A4104="","",WEEKNUM(A4104,2))</f>
        <v/>
      </c>
      <c r="G4104" s="153">
        <f>IF(A4104="","",WEEKDAY(A4104,2))</f>
        <v/>
      </c>
      <c r="H4104" s="153">
        <f>IF(A4104="","",CHOOSE(WEEKDAY(A4104,2),"Pazartesi","Salı","Çarşamba","Perşembe","Cuma","Cumartesi","Pazar"))</f>
        <v/>
      </c>
    </row>
    <row r="4105" ht="10.5" customHeight="1" s="113">
      <c r="A4105" s="152" t="n">
        <v>46108</v>
      </c>
      <c r="B4105" s="153">
        <f>IF(A4105="","",YEAR(A4105))</f>
        <v/>
      </c>
      <c r="C4105" s="153">
        <f>IF(A4105="","",MONTH(A4105))</f>
        <v/>
      </c>
      <c r="D4105" s="153">
        <f>IF(A4105="","",CHOOSE(MONTH(A4105),"Ocak","Şubat","Mart","Nisan","Mayıs","Haziran","Temmuz","Ağustos","Eylül","Ekim","Kasım","Aralık"))</f>
        <v/>
      </c>
      <c r="E4105" s="153">
        <f>IF(A4105="","",ROUNDUP(MONTH(A4105)/3,0))</f>
        <v/>
      </c>
      <c r="F4105" s="153">
        <f>IF(A4105="","",WEEKNUM(A4105,2))</f>
        <v/>
      </c>
      <c r="G4105" s="153">
        <f>IF(A4105="","",WEEKDAY(A4105,2))</f>
        <v/>
      </c>
      <c r="H4105" s="153">
        <f>IF(A4105="","",CHOOSE(WEEKDAY(A4105,2),"Pazartesi","Salı","Çarşamba","Perşembe","Cuma","Cumartesi","Pazar"))</f>
        <v/>
      </c>
    </row>
    <row r="4106" ht="10.5" customHeight="1" s="113">
      <c r="A4106" s="152" t="n">
        <v>46109</v>
      </c>
      <c r="B4106" s="153">
        <f>IF(A4106="","",YEAR(A4106))</f>
        <v/>
      </c>
      <c r="C4106" s="153">
        <f>IF(A4106="","",MONTH(A4106))</f>
        <v/>
      </c>
      <c r="D4106" s="153">
        <f>IF(A4106="","",CHOOSE(MONTH(A4106),"Ocak","Şubat","Mart","Nisan","Mayıs","Haziran","Temmuz","Ağustos","Eylül","Ekim","Kasım","Aralık"))</f>
        <v/>
      </c>
      <c r="E4106" s="153">
        <f>IF(A4106="","",ROUNDUP(MONTH(A4106)/3,0))</f>
        <v/>
      </c>
      <c r="F4106" s="153">
        <f>IF(A4106="","",WEEKNUM(A4106,2))</f>
        <v/>
      </c>
      <c r="G4106" s="153">
        <f>IF(A4106="","",WEEKDAY(A4106,2))</f>
        <v/>
      </c>
      <c r="H4106" s="153">
        <f>IF(A4106="","",CHOOSE(WEEKDAY(A4106,2),"Pazartesi","Salı","Çarşamba","Perşembe","Cuma","Cumartesi","Pazar"))</f>
        <v/>
      </c>
    </row>
    <row r="4107" ht="10.5" customHeight="1" s="113">
      <c r="A4107" s="152" t="n">
        <v>46110</v>
      </c>
      <c r="B4107" s="153">
        <f>IF(A4107="","",YEAR(A4107))</f>
        <v/>
      </c>
      <c r="C4107" s="153">
        <f>IF(A4107="","",MONTH(A4107))</f>
        <v/>
      </c>
      <c r="D4107" s="153">
        <f>IF(A4107="","",CHOOSE(MONTH(A4107),"Ocak","Şubat","Mart","Nisan","Mayıs","Haziran","Temmuz","Ağustos","Eylül","Ekim","Kasım","Aralık"))</f>
        <v/>
      </c>
      <c r="E4107" s="153">
        <f>IF(A4107="","",ROUNDUP(MONTH(A4107)/3,0))</f>
        <v/>
      </c>
      <c r="F4107" s="153">
        <f>IF(A4107="","",WEEKNUM(A4107,2))</f>
        <v/>
      </c>
      <c r="G4107" s="153">
        <f>IF(A4107="","",WEEKDAY(A4107,2))</f>
        <v/>
      </c>
      <c r="H4107" s="153">
        <f>IF(A4107="","",CHOOSE(WEEKDAY(A4107,2),"Pazartesi","Salı","Çarşamba","Perşembe","Cuma","Cumartesi","Pazar"))</f>
        <v/>
      </c>
    </row>
    <row r="4108" ht="10.5" customHeight="1" s="113">
      <c r="A4108" s="152" t="n">
        <v>46111</v>
      </c>
      <c r="B4108" s="153">
        <f>IF(A4108="","",YEAR(A4108))</f>
        <v/>
      </c>
      <c r="C4108" s="153">
        <f>IF(A4108="","",MONTH(A4108))</f>
        <v/>
      </c>
      <c r="D4108" s="153">
        <f>IF(A4108="","",CHOOSE(MONTH(A4108),"Ocak","Şubat","Mart","Nisan","Mayıs","Haziran","Temmuz","Ağustos","Eylül","Ekim","Kasım","Aralık"))</f>
        <v/>
      </c>
      <c r="E4108" s="153">
        <f>IF(A4108="","",ROUNDUP(MONTH(A4108)/3,0))</f>
        <v/>
      </c>
      <c r="F4108" s="153">
        <f>IF(A4108="","",WEEKNUM(A4108,2))</f>
        <v/>
      </c>
      <c r="G4108" s="153">
        <f>IF(A4108="","",WEEKDAY(A4108,2))</f>
        <v/>
      </c>
      <c r="H4108" s="153">
        <f>IF(A4108="","",CHOOSE(WEEKDAY(A4108,2),"Pazartesi","Salı","Çarşamba","Perşembe","Cuma","Cumartesi","Pazar"))</f>
        <v/>
      </c>
    </row>
    <row r="4109" ht="10.5" customHeight="1" s="113">
      <c r="A4109" s="152" t="n">
        <v>46112</v>
      </c>
      <c r="B4109" s="153">
        <f>IF(A4109="","",YEAR(A4109))</f>
        <v/>
      </c>
      <c r="C4109" s="153">
        <f>IF(A4109="","",MONTH(A4109))</f>
        <v/>
      </c>
      <c r="D4109" s="153">
        <f>IF(A4109="","",CHOOSE(MONTH(A4109),"Ocak","Şubat","Mart","Nisan","Mayıs","Haziran","Temmuz","Ağustos","Eylül","Ekim","Kasım","Aralık"))</f>
        <v/>
      </c>
      <c r="E4109" s="153">
        <f>IF(A4109="","",ROUNDUP(MONTH(A4109)/3,0))</f>
        <v/>
      </c>
      <c r="F4109" s="153">
        <f>IF(A4109="","",WEEKNUM(A4109,2))</f>
        <v/>
      </c>
      <c r="G4109" s="153">
        <f>IF(A4109="","",WEEKDAY(A4109,2))</f>
        <v/>
      </c>
      <c r="H4109" s="153">
        <f>IF(A4109="","",CHOOSE(WEEKDAY(A4109,2),"Pazartesi","Salı","Çarşamba","Perşembe","Cuma","Cumartesi","Pazar"))</f>
        <v/>
      </c>
    </row>
    <row r="4110" ht="10.5" customHeight="1" s="113">
      <c r="A4110" s="152" t="n">
        <v>46113</v>
      </c>
      <c r="B4110" s="153">
        <f>IF(A4110="","",YEAR(A4110))</f>
        <v/>
      </c>
      <c r="C4110" s="153">
        <f>IF(A4110="","",MONTH(A4110))</f>
        <v/>
      </c>
      <c r="D4110" s="153">
        <f>IF(A4110="","",CHOOSE(MONTH(A4110),"Ocak","Şubat","Mart","Nisan","Mayıs","Haziran","Temmuz","Ağustos","Eylül","Ekim","Kasım","Aralık"))</f>
        <v/>
      </c>
      <c r="E4110" s="153">
        <f>IF(A4110="","",ROUNDUP(MONTH(A4110)/3,0))</f>
        <v/>
      </c>
      <c r="F4110" s="153">
        <f>IF(A4110="","",WEEKNUM(A4110,2))</f>
        <v/>
      </c>
      <c r="G4110" s="153">
        <f>IF(A4110="","",WEEKDAY(A4110,2))</f>
        <v/>
      </c>
      <c r="H4110" s="153">
        <f>IF(A4110="","",CHOOSE(WEEKDAY(A4110,2),"Pazartesi","Salı","Çarşamba","Perşembe","Cuma","Cumartesi","Pazar"))</f>
        <v/>
      </c>
    </row>
    <row r="4111" ht="10.5" customHeight="1" s="113">
      <c r="A4111" s="152" t="n">
        <v>46114</v>
      </c>
      <c r="B4111" s="153">
        <f>IF(A4111="","",YEAR(A4111))</f>
        <v/>
      </c>
      <c r="C4111" s="153">
        <f>IF(A4111="","",MONTH(A4111))</f>
        <v/>
      </c>
      <c r="D4111" s="153">
        <f>IF(A4111="","",CHOOSE(MONTH(A4111),"Ocak","Şubat","Mart","Nisan","Mayıs","Haziran","Temmuz","Ağustos","Eylül","Ekim","Kasım","Aralık"))</f>
        <v/>
      </c>
      <c r="E4111" s="153">
        <f>IF(A4111="","",ROUNDUP(MONTH(A4111)/3,0))</f>
        <v/>
      </c>
      <c r="F4111" s="153">
        <f>IF(A4111="","",WEEKNUM(A4111,2))</f>
        <v/>
      </c>
      <c r="G4111" s="153">
        <f>IF(A4111="","",WEEKDAY(A4111,2))</f>
        <v/>
      </c>
      <c r="H4111" s="153">
        <f>IF(A4111="","",CHOOSE(WEEKDAY(A4111,2),"Pazartesi","Salı","Çarşamba","Perşembe","Cuma","Cumartesi","Pazar"))</f>
        <v/>
      </c>
    </row>
    <row r="4112" ht="10.5" customHeight="1" s="113">
      <c r="A4112" s="152" t="n">
        <v>46115</v>
      </c>
      <c r="B4112" s="153">
        <f>IF(A4112="","",YEAR(A4112))</f>
        <v/>
      </c>
      <c r="C4112" s="153">
        <f>IF(A4112="","",MONTH(A4112))</f>
        <v/>
      </c>
      <c r="D4112" s="153">
        <f>IF(A4112="","",CHOOSE(MONTH(A4112),"Ocak","Şubat","Mart","Nisan","Mayıs","Haziran","Temmuz","Ağustos","Eylül","Ekim","Kasım","Aralık"))</f>
        <v/>
      </c>
      <c r="E4112" s="153">
        <f>IF(A4112="","",ROUNDUP(MONTH(A4112)/3,0))</f>
        <v/>
      </c>
      <c r="F4112" s="153">
        <f>IF(A4112="","",WEEKNUM(A4112,2))</f>
        <v/>
      </c>
      <c r="G4112" s="153">
        <f>IF(A4112="","",WEEKDAY(A4112,2))</f>
        <v/>
      </c>
      <c r="H4112" s="153">
        <f>IF(A4112="","",CHOOSE(WEEKDAY(A4112,2),"Pazartesi","Salı","Çarşamba","Perşembe","Cuma","Cumartesi","Pazar"))</f>
        <v/>
      </c>
    </row>
    <row r="4113" ht="10.5" customHeight="1" s="113">
      <c r="A4113" s="152" t="n">
        <v>46116</v>
      </c>
      <c r="B4113" s="153">
        <f>IF(A4113="","",YEAR(A4113))</f>
        <v/>
      </c>
      <c r="C4113" s="153">
        <f>IF(A4113="","",MONTH(A4113))</f>
        <v/>
      </c>
      <c r="D4113" s="153">
        <f>IF(A4113="","",CHOOSE(MONTH(A4113),"Ocak","Şubat","Mart","Nisan","Mayıs","Haziran","Temmuz","Ağustos","Eylül","Ekim","Kasım","Aralık"))</f>
        <v/>
      </c>
      <c r="E4113" s="153">
        <f>IF(A4113="","",ROUNDUP(MONTH(A4113)/3,0))</f>
        <v/>
      </c>
      <c r="F4113" s="153">
        <f>IF(A4113="","",WEEKNUM(A4113,2))</f>
        <v/>
      </c>
      <c r="G4113" s="153">
        <f>IF(A4113="","",WEEKDAY(A4113,2))</f>
        <v/>
      </c>
      <c r="H4113" s="153">
        <f>IF(A4113="","",CHOOSE(WEEKDAY(A4113,2),"Pazartesi","Salı","Çarşamba","Perşembe","Cuma","Cumartesi","Pazar"))</f>
        <v/>
      </c>
    </row>
    <row r="4114" ht="10.5" customHeight="1" s="113">
      <c r="A4114" s="152" t="n">
        <v>46117</v>
      </c>
      <c r="B4114" s="153">
        <f>IF(A4114="","",YEAR(A4114))</f>
        <v/>
      </c>
      <c r="C4114" s="153">
        <f>IF(A4114="","",MONTH(A4114))</f>
        <v/>
      </c>
      <c r="D4114" s="153">
        <f>IF(A4114="","",CHOOSE(MONTH(A4114),"Ocak","Şubat","Mart","Nisan","Mayıs","Haziran","Temmuz","Ağustos","Eylül","Ekim","Kasım","Aralık"))</f>
        <v/>
      </c>
      <c r="E4114" s="153">
        <f>IF(A4114="","",ROUNDUP(MONTH(A4114)/3,0))</f>
        <v/>
      </c>
      <c r="F4114" s="153">
        <f>IF(A4114="","",WEEKNUM(A4114,2))</f>
        <v/>
      </c>
      <c r="G4114" s="153">
        <f>IF(A4114="","",WEEKDAY(A4114,2))</f>
        <v/>
      </c>
      <c r="H4114" s="153">
        <f>IF(A4114="","",CHOOSE(WEEKDAY(A4114,2),"Pazartesi","Salı","Çarşamba","Perşembe","Cuma","Cumartesi","Pazar"))</f>
        <v/>
      </c>
    </row>
    <row r="4115" ht="10.5" customHeight="1" s="113">
      <c r="A4115" s="152" t="n">
        <v>46118</v>
      </c>
      <c r="B4115" s="153">
        <f>IF(A4115="","",YEAR(A4115))</f>
        <v/>
      </c>
      <c r="C4115" s="153">
        <f>IF(A4115="","",MONTH(A4115))</f>
        <v/>
      </c>
      <c r="D4115" s="153">
        <f>IF(A4115="","",CHOOSE(MONTH(A4115),"Ocak","Şubat","Mart","Nisan","Mayıs","Haziran","Temmuz","Ağustos","Eylül","Ekim","Kasım","Aralık"))</f>
        <v/>
      </c>
      <c r="E4115" s="153">
        <f>IF(A4115="","",ROUNDUP(MONTH(A4115)/3,0))</f>
        <v/>
      </c>
      <c r="F4115" s="153">
        <f>IF(A4115="","",WEEKNUM(A4115,2))</f>
        <v/>
      </c>
      <c r="G4115" s="153">
        <f>IF(A4115="","",WEEKDAY(A4115,2))</f>
        <v/>
      </c>
      <c r="H4115" s="153">
        <f>IF(A4115="","",CHOOSE(WEEKDAY(A4115,2),"Pazartesi","Salı","Çarşamba","Perşembe","Cuma","Cumartesi","Pazar"))</f>
        <v/>
      </c>
    </row>
    <row r="4116" ht="10.5" customHeight="1" s="113">
      <c r="A4116" s="152" t="n">
        <v>46119</v>
      </c>
      <c r="B4116" s="153">
        <f>IF(A4116="","",YEAR(A4116))</f>
        <v/>
      </c>
      <c r="C4116" s="153">
        <f>IF(A4116="","",MONTH(A4116))</f>
        <v/>
      </c>
      <c r="D4116" s="153">
        <f>IF(A4116="","",CHOOSE(MONTH(A4116),"Ocak","Şubat","Mart","Nisan","Mayıs","Haziran","Temmuz","Ağustos","Eylül","Ekim","Kasım","Aralık"))</f>
        <v/>
      </c>
      <c r="E4116" s="153">
        <f>IF(A4116="","",ROUNDUP(MONTH(A4116)/3,0))</f>
        <v/>
      </c>
      <c r="F4116" s="153">
        <f>IF(A4116="","",WEEKNUM(A4116,2))</f>
        <v/>
      </c>
      <c r="G4116" s="153">
        <f>IF(A4116="","",WEEKDAY(A4116,2))</f>
        <v/>
      </c>
      <c r="H4116" s="153">
        <f>IF(A4116="","",CHOOSE(WEEKDAY(A4116,2),"Pazartesi","Salı","Çarşamba","Perşembe","Cuma","Cumartesi","Pazar"))</f>
        <v/>
      </c>
    </row>
    <row r="4117" ht="10.5" customHeight="1" s="113">
      <c r="A4117" s="152" t="n">
        <v>46120</v>
      </c>
      <c r="B4117" s="153">
        <f>IF(A4117="","",YEAR(A4117))</f>
        <v/>
      </c>
      <c r="C4117" s="153">
        <f>IF(A4117="","",MONTH(A4117))</f>
        <v/>
      </c>
      <c r="D4117" s="153">
        <f>IF(A4117="","",CHOOSE(MONTH(A4117),"Ocak","Şubat","Mart","Nisan","Mayıs","Haziran","Temmuz","Ağustos","Eylül","Ekim","Kasım","Aralık"))</f>
        <v/>
      </c>
      <c r="E4117" s="153">
        <f>IF(A4117="","",ROUNDUP(MONTH(A4117)/3,0))</f>
        <v/>
      </c>
      <c r="F4117" s="153">
        <f>IF(A4117="","",WEEKNUM(A4117,2))</f>
        <v/>
      </c>
      <c r="G4117" s="153">
        <f>IF(A4117="","",WEEKDAY(A4117,2))</f>
        <v/>
      </c>
      <c r="H4117" s="153">
        <f>IF(A4117="","",CHOOSE(WEEKDAY(A4117,2),"Pazartesi","Salı","Çarşamba","Perşembe","Cuma","Cumartesi","Pazar"))</f>
        <v/>
      </c>
    </row>
    <row r="4118" ht="10.5" customHeight="1" s="113">
      <c r="A4118" s="152" t="n">
        <v>46121</v>
      </c>
      <c r="B4118" s="153">
        <f>IF(A4118="","",YEAR(A4118))</f>
        <v/>
      </c>
      <c r="C4118" s="153">
        <f>IF(A4118="","",MONTH(A4118))</f>
        <v/>
      </c>
      <c r="D4118" s="153">
        <f>IF(A4118="","",CHOOSE(MONTH(A4118),"Ocak","Şubat","Mart","Nisan","Mayıs","Haziran","Temmuz","Ağustos","Eylül","Ekim","Kasım","Aralık"))</f>
        <v/>
      </c>
      <c r="E4118" s="153">
        <f>IF(A4118="","",ROUNDUP(MONTH(A4118)/3,0))</f>
        <v/>
      </c>
      <c r="F4118" s="153">
        <f>IF(A4118="","",WEEKNUM(A4118,2))</f>
        <v/>
      </c>
      <c r="G4118" s="153">
        <f>IF(A4118="","",WEEKDAY(A4118,2))</f>
        <v/>
      </c>
      <c r="H4118" s="153">
        <f>IF(A4118="","",CHOOSE(WEEKDAY(A4118,2),"Pazartesi","Salı","Çarşamba","Perşembe","Cuma","Cumartesi","Pazar"))</f>
        <v/>
      </c>
    </row>
    <row r="4119" ht="10.5" customHeight="1" s="113">
      <c r="A4119" s="152" t="n">
        <v>46122</v>
      </c>
      <c r="B4119" s="153">
        <f>IF(A4119="","",YEAR(A4119))</f>
        <v/>
      </c>
      <c r="C4119" s="153">
        <f>IF(A4119="","",MONTH(A4119))</f>
        <v/>
      </c>
      <c r="D4119" s="153">
        <f>IF(A4119="","",CHOOSE(MONTH(A4119),"Ocak","Şubat","Mart","Nisan","Mayıs","Haziran","Temmuz","Ağustos","Eylül","Ekim","Kasım","Aralık"))</f>
        <v/>
      </c>
      <c r="E4119" s="153">
        <f>IF(A4119="","",ROUNDUP(MONTH(A4119)/3,0))</f>
        <v/>
      </c>
      <c r="F4119" s="153">
        <f>IF(A4119="","",WEEKNUM(A4119,2))</f>
        <v/>
      </c>
      <c r="G4119" s="153">
        <f>IF(A4119="","",WEEKDAY(A4119,2))</f>
        <v/>
      </c>
      <c r="H4119" s="153">
        <f>IF(A4119="","",CHOOSE(WEEKDAY(A4119,2),"Pazartesi","Salı","Çarşamba","Perşembe","Cuma","Cumartesi","Pazar"))</f>
        <v/>
      </c>
    </row>
    <row r="4120" ht="10.5" customHeight="1" s="113">
      <c r="A4120" s="152" t="n">
        <v>46123</v>
      </c>
      <c r="B4120" s="153">
        <f>IF(A4120="","",YEAR(A4120))</f>
        <v/>
      </c>
      <c r="C4120" s="153">
        <f>IF(A4120="","",MONTH(A4120))</f>
        <v/>
      </c>
      <c r="D4120" s="153">
        <f>IF(A4120="","",CHOOSE(MONTH(A4120),"Ocak","Şubat","Mart","Nisan","Mayıs","Haziran","Temmuz","Ağustos","Eylül","Ekim","Kasım","Aralık"))</f>
        <v/>
      </c>
      <c r="E4120" s="153">
        <f>IF(A4120="","",ROUNDUP(MONTH(A4120)/3,0))</f>
        <v/>
      </c>
      <c r="F4120" s="153">
        <f>IF(A4120="","",WEEKNUM(A4120,2))</f>
        <v/>
      </c>
      <c r="G4120" s="153">
        <f>IF(A4120="","",WEEKDAY(A4120,2))</f>
        <v/>
      </c>
      <c r="H4120" s="153">
        <f>IF(A4120="","",CHOOSE(WEEKDAY(A4120,2),"Pazartesi","Salı","Çarşamba","Perşembe","Cuma","Cumartesi","Pazar"))</f>
        <v/>
      </c>
    </row>
    <row r="4121" ht="10.5" customHeight="1" s="113">
      <c r="A4121" s="152" t="n">
        <v>46124</v>
      </c>
      <c r="B4121" s="153">
        <f>IF(A4121="","",YEAR(A4121))</f>
        <v/>
      </c>
      <c r="C4121" s="153">
        <f>IF(A4121="","",MONTH(A4121))</f>
        <v/>
      </c>
      <c r="D4121" s="153">
        <f>IF(A4121="","",CHOOSE(MONTH(A4121),"Ocak","Şubat","Mart","Nisan","Mayıs","Haziran","Temmuz","Ağustos","Eylül","Ekim","Kasım","Aralık"))</f>
        <v/>
      </c>
      <c r="E4121" s="153">
        <f>IF(A4121="","",ROUNDUP(MONTH(A4121)/3,0))</f>
        <v/>
      </c>
      <c r="F4121" s="153">
        <f>IF(A4121="","",WEEKNUM(A4121,2))</f>
        <v/>
      </c>
      <c r="G4121" s="153">
        <f>IF(A4121="","",WEEKDAY(A4121,2))</f>
        <v/>
      </c>
      <c r="H4121" s="153">
        <f>IF(A4121="","",CHOOSE(WEEKDAY(A4121,2),"Pazartesi","Salı","Çarşamba","Perşembe","Cuma","Cumartesi","Pazar"))</f>
        <v/>
      </c>
    </row>
    <row r="4122" ht="10.5" customHeight="1" s="113">
      <c r="A4122" s="152" t="n">
        <v>46125</v>
      </c>
      <c r="B4122" s="153">
        <f>IF(A4122="","",YEAR(A4122))</f>
        <v/>
      </c>
      <c r="C4122" s="153">
        <f>IF(A4122="","",MONTH(A4122))</f>
        <v/>
      </c>
      <c r="D4122" s="153">
        <f>IF(A4122="","",CHOOSE(MONTH(A4122),"Ocak","Şubat","Mart","Nisan","Mayıs","Haziran","Temmuz","Ağustos","Eylül","Ekim","Kasım","Aralık"))</f>
        <v/>
      </c>
      <c r="E4122" s="153">
        <f>IF(A4122="","",ROUNDUP(MONTH(A4122)/3,0))</f>
        <v/>
      </c>
      <c r="F4122" s="153">
        <f>IF(A4122="","",WEEKNUM(A4122,2))</f>
        <v/>
      </c>
      <c r="G4122" s="153">
        <f>IF(A4122="","",WEEKDAY(A4122,2))</f>
        <v/>
      </c>
      <c r="H4122" s="153">
        <f>IF(A4122="","",CHOOSE(WEEKDAY(A4122,2),"Pazartesi","Salı","Çarşamba","Perşembe","Cuma","Cumartesi","Pazar"))</f>
        <v/>
      </c>
    </row>
    <row r="4123" ht="10.5" customHeight="1" s="113">
      <c r="A4123" s="152" t="n">
        <v>46126</v>
      </c>
      <c r="B4123" s="153">
        <f>IF(A4123="","",YEAR(A4123))</f>
        <v/>
      </c>
      <c r="C4123" s="153">
        <f>IF(A4123="","",MONTH(A4123))</f>
        <v/>
      </c>
      <c r="D4123" s="153">
        <f>IF(A4123="","",CHOOSE(MONTH(A4123),"Ocak","Şubat","Mart","Nisan","Mayıs","Haziran","Temmuz","Ağustos","Eylül","Ekim","Kasım","Aralık"))</f>
        <v/>
      </c>
      <c r="E4123" s="153">
        <f>IF(A4123="","",ROUNDUP(MONTH(A4123)/3,0))</f>
        <v/>
      </c>
      <c r="F4123" s="153">
        <f>IF(A4123="","",WEEKNUM(A4123,2))</f>
        <v/>
      </c>
      <c r="G4123" s="153">
        <f>IF(A4123="","",WEEKDAY(A4123,2))</f>
        <v/>
      </c>
      <c r="H4123" s="153">
        <f>IF(A4123="","",CHOOSE(WEEKDAY(A4123,2),"Pazartesi","Salı","Çarşamba","Perşembe","Cuma","Cumartesi","Pazar"))</f>
        <v/>
      </c>
    </row>
    <row r="4124" ht="10.5" customHeight="1" s="113">
      <c r="A4124" s="152" t="n">
        <v>46127</v>
      </c>
      <c r="B4124" s="153">
        <f>IF(A4124="","",YEAR(A4124))</f>
        <v/>
      </c>
      <c r="C4124" s="153">
        <f>IF(A4124="","",MONTH(A4124))</f>
        <v/>
      </c>
      <c r="D4124" s="153">
        <f>IF(A4124="","",CHOOSE(MONTH(A4124),"Ocak","Şubat","Mart","Nisan","Mayıs","Haziran","Temmuz","Ağustos","Eylül","Ekim","Kasım","Aralık"))</f>
        <v/>
      </c>
      <c r="E4124" s="153">
        <f>IF(A4124="","",ROUNDUP(MONTH(A4124)/3,0))</f>
        <v/>
      </c>
      <c r="F4124" s="153">
        <f>IF(A4124="","",WEEKNUM(A4124,2))</f>
        <v/>
      </c>
      <c r="G4124" s="153">
        <f>IF(A4124="","",WEEKDAY(A4124,2))</f>
        <v/>
      </c>
      <c r="H4124" s="153">
        <f>IF(A4124="","",CHOOSE(WEEKDAY(A4124,2),"Pazartesi","Salı","Çarşamba","Perşembe","Cuma","Cumartesi","Pazar"))</f>
        <v/>
      </c>
    </row>
    <row r="4125" ht="10.5" customHeight="1" s="113">
      <c r="A4125" s="152" t="n">
        <v>46128</v>
      </c>
      <c r="B4125" s="153">
        <f>IF(A4125="","",YEAR(A4125))</f>
        <v/>
      </c>
      <c r="C4125" s="153">
        <f>IF(A4125="","",MONTH(A4125))</f>
        <v/>
      </c>
      <c r="D4125" s="153">
        <f>IF(A4125="","",CHOOSE(MONTH(A4125),"Ocak","Şubat","Mart","Nisan","Mayıs","Haziran","Temmuz","Ağustos","Eylül","Ekim","Kasım","Aralık"))</f>
        <v/>
      </c>
      <c r="E4125" s="153">
        <f>IF(A4125="","",ROUNDUP(MONTH(A4125)/3,0))</f>
        <v/>
      </c>
      <c r="F4125" s="153">
        <f>IF(A4125="","",WEEKNUM(A4125,2))</f>
        <v/>
      </c>
      <c r="G4125" s="153">
        <f>IF(A4125="","",WEEKDAY(A4125,2))</f>
        <v/>
      </c>
      <c r="H4125" s="153">
        <f>IF(A4125="","",CHOOSE(WEEKDAY(A4125,2),"Pazartesi","Salı","Çarşamba","Perşembe","Cuma","Cumartesi","Pazar"))</f>
        <v/>
      </c>
    </row>
    <row r="4126" ht="10.5" customHeight="1" s="113">
      <c r="A4126" s="152" t="n">
        <v>46129</v>
      </c>
      <c r="B4126" s="153">
        <f>IF(A4126="","",YEAR(A4126))</f>
        <v/>
      </c>
      <c r="C4126" s="153">
        <f>IF(A4126="","",MONTH(A4126))</f>
        <v/>
      </c>
      <c r="D4126" s="153">
        <f>IF(A4126="","",CHOOSE(MONTH(A4126),"Ocak","Şubat","Mart","Nisan","Mayıs","Haziran","Temmuz","Ağustos","Eylül","Ekim","Kasım","Aralık"))</f>
        <v/>
      </c>
      <c r="E4126" s="153">
        <f>IF(A4126="","",ROUNDUP(MONTH(A4126)/3,0))</f>
        <v/>
      </c>
      <c r="F4126" s="153">
        <f>IF(A4126="","",WEEKNUM(A4126,2))</f>
        <v/>
      </c>
      <c r="G4126" s="153">
        <f>IF(A4126="","",WEEKDAY(A4126,2))</f>
        <v/>
      </c>
      <c r="H4126" s="153">
        <f>IF(A4126="","",CHOOSE(WEEKDAY(A4126,2),"Pazartesi","Salı","Çarşamba","Perşembe","Cuma","Cumartesi","Pazar"))</f>
        <v/>
      </c>
    </row>
    <row r="4127" ht="10.5" customHeight="1" s="113">
      <c r="A4127" s="152" t="n">
        <v>46130</v>
      </c>
      <c r="B4127" s="153">
        <f>IF(A4127="","",YEAR(A4127))</f>
        <v/>
      </c>
      <c r="C4127" s="153">
        <f>IF(A4127="","",MONTH(A4127))</f>
        <v/>
      </c>
      <c r="D4127" s="153">
        <f>IF(A4127="","",CHOOSE(MONTH(A4127),"Ocak","Şubat","Mart","Nisan","Mayıs","Haziran","Temmuz","Ağustos","Eylül","Ekim","Kasım","Aralık"))</f>
        <v/>
      </c>
      <c r="E4127" s="153">
        <f>IF(A4127="","",ROUNDUP(MONTH(A4127)/3,0))</f>
        <v/>
      </c>
      <c r="F4127" s="153">
        <f>IF(A4127="","",WEEKNUM(A4127,2))</f>
        <v/>
      </c>
      <c r="G4127" s="153">
        <f>IF(A4127="","",WEEKDAY(A4127,2))</f>
        <v/>
      </c>
      <c r="H4127" s="153">
        <f>IF(A4127="","",CHOOSE(WEEKDAY(A4127,2),"Pazartesi","Salı","Çarşamba","Perşembe","Cuma","Cumartesi","Pazar"))</f>
        <v/>
      </c>
    </row>
    <row r="4128" ht="10.5" customHeight="1" s="113">
      <c r="A4128" s="152" t="n">
        <v>46131</v>
      </c>
      <c r="B4128" s="153">
        <f>IF(A4128="","",YEAR(A4128))</f>
        <v/>
      </c>
      <c r="C4128" s="153">
        <f>IF(A4128="","",MONTH(A4128))</f>
        <v/>
      </c>
      <c r="D4128" s="153">
        <f>IF(A4128="","",CHOOSE(MONTH(A4128),"Ocak","Şubat","Mart","Nisan","Mayıs","Haziran","Temmuz","Ağustos","Eylül","Ekim","Kasım","Aralık"))</f>
        <v/>
      </c>
      <c r="E4128" s="153">
        <f>IF(A4128="","",ROUNDUP(MONTH(A4128)/3,0))</f>
        <v/>
      </c>
      <c r="F4128" s="153">
        <f>IF(A4128="","",WEEKNUM(A4128,2))</f>
        <v/>
      </c>
      <c r="G4128" s="153">
        <f>IF(A4128="","",WEEKDAY(A4128,2))</f>
        <v/>
      </c>
      <c r="H4128" s="153">
        <f>IF(A4128="","",CHOOSE(WEEKDAY(A4128,2),"Pazartesi","Salı","Çarşamba","Perşembe","Cuma","Cumartesi","Pazar"))</f>
        <v/>
      </c>
    </row>
    <row r="4129" ht="10.5" customHeight="1" s="113">
      <c r="A4129" s="152" t="n">
        <v>46132</v>
      </c>
      <c r="B4129" s="153">
        <f>IF(A4129="","",YEAR(A4129))</f>
        <v/>
      </c>
      <c r="C4129" s="153">
        <f>IF(A4129="","",MONTH(A4129))</f>
        <v/>
      </c>
      <c r="D4129" s="153">
        <f>IF(A4129="","",CHOOSE(MONTH(A4129),"Ocak","Şubat","Mart","Nisan","Mayıs","Haziran","Temmuz","Ağustos","Eylül","Ekim","Kasım","Aralık"))</f>
        <v/>
      </c>
      <c r="E4129" s="153">
        <f>IF(A4129="","",ROUNDUP(MONTH(A4129)/3,0))</f>
        <v/>
      </c>
      <c r="F4129" s="153">
        <f>IF(A4129="","",WEEKNUM(A4129,2))</f>
        <v/>
      </c>
      <c r="G4129" s="153">
        <f>IF(A4129="","",WEEKDAY(A4129,2))</f>
        <v/>
      </c>
      <c r="H4129" s="153">
        <f>IF(A4129="","",CHOOSE(WEEKDAY(A4129,2),"Pazartesi","Salı","Çarşamba","Perşembe","Cuma","Cumartesi","Pazar"))</f>
        <v/>
      </c>
    </row>
    <row r="4130" ht="10.5" customHeight="1" s="113">
      <c r="A4130" s="152" t="n">
        <v>46133</v>
      </c>
      <c r="B4130" s="153">
        <f>IF(A4130="","",YEAR(A4130))</f>
        <v/>
      </c>
      <c r="C4130" s="153">
        <f>IF(A4130="","",MONTH(A4130))</f>
        <v/>
      </c>
      <c r="D4130" s="153">
        <f>IF(A4130="","",CHOOSE(MONTH(A4130),"Ocak","Şubat","Mart","Nisan","Mayıs","Haziran","Temmuz","Ağustos","Eylül","Ekim","Kasım","Aralık"))</f>
        <v/>
      </c>
      <c r="E4130" s="153">
        <f>IF(A4130="","",ROUNDUP(MONTH(A4130)/3,0))</f>
        <v/>
      </c>
      <c r="F4130" s="153">
        <f>IF(A4130="","",WEEKNUM(A4130,2))</f>
        <v/>
      </c>
      <c r="G4130" s="153">
        <f>IF(A4130="","",WEEKDAY(A4130,2))</f>
        <v/>
      </c>
      <c r="H4130" s="153">
        <f>IF(A4130="","",CHOOSE(WEEKDAY(A4130,2),"Pazartesi","Salı","Çarşamba","Perşembe","Cuma","Cumartesi","Pazar"))</f>
        <v/>
      </c>
    </row>
    <row r="4131" ht="10.5" customHeight="1" s="113">
      <c r="A4131" s="152" t="n">
        <v>46134</v>
      </c>
      <c r="B4131" s="153">
        <f>IF(A4131="","",YEAR(A4131))</f>
        <v/>
      </c>
      <c r="C4131" s="153">
        <f>IF(A4131="","",MONTH(A4131))</f>
        <v/>
      </c>
      <c r="D4131" s="153">
        <f>IF(A4131="","",CHOOSE(MONTH(A4131),"Ocak","Şubat","Mart","Nisan","Mayıs","Haziran","Temmuz","Ağustos","Eylül","Ekim","Kasım","Aralık"))</f>
        <v/>
      </c>
      <c r="E4131" s="153">
        <f>IF(A4131="","",ROUNDUP(MONTH(A4131)/3,0))</f>
        <v/>
      </c>
      <c r="F4131" s="153">
        <f>IF(A4131="","",WEEKNUM(A4131,2))</f>
        <v/>
      </c>
      <c r="G4131" s="153">
        <f>IF(A4131="","",WEEKDAY(A4131,2))</f>
        <v/>
      </c>
      <c r="H4131" s="153">
        <f>IF(A4131="","",CHOOSE(WEEKDAY(A4131,2),"Pazartesi","Salı","Çarşamba","Perşembe","Cuma","Cumartesi","Pazar"))</f>
        <v/>
      </c>
    </row>
    <row r="4132" ht="10.5" customHeight="1" s="113">
      <c r="A4132" s="152" t="n">
        <v>46135</v>
      </c>
      <c r="B4132" s="153">
        <f>IF(A4132="","",YEAR(A4132))</f>
        <v/>
      </c>
      <c r="C4132" s="153">
        <f>IF(A4132="","",MONTH(A4132))</f>
        <v/>
      </c>
      <c r="D4132" s="153">
        <f>IF(A4132="","",CHOOSE(MONTH(A4132),"Ocak","Şubat","Mart","Nisan","Mayıs","Haziran","Temmuz","Ağustos","Eylül","Ekim","Kasım","Aralık"))</f>
        <v/>
      </c>
      <c r="E4132" s="153">
        <f>IF(A4132="","",ROUNDUP(MONTH(A4132)/3,0))</f>
        <v/>
      </c>
      <c r="F4132" s="153">
        <f>IF(A4132="","",WEEKNUM(A4132,2))</f>
        <v/>
      </c>
      <c r="G4132" s="153">
        <f>IF(A4132="","",WEEKDAY(A4132,2))</f>
        <v/>
      </c>
      <c r="H4132" s="153">
        <f>IF(A4132="","",CHOOSE(WEEKDAY(A4132,2),"Pazartesi","Salı","Çarşamba","Perşembe","Cuma","Cumartesi","Pazar"))</f>
        <v/>
      </c>
    </row>
    <row r="4133" ht="10.5" customHeight="1" s="113">
      <c r="A4133" s="152" t="n">
        <v>46136</v>
      </c>
      <c r="B4133" s="153">
        <f>IF(A4133="","",YEAR(A4133))</f>
        <v/>
      </c>
      <c r="C4133" s="153">
        <f>IF(A4133="","",MONTH(A4133))</f>
        <v/>
      </c>
      <c r="D4133" s="153">
        <f>IF(A4133="","",CHOOSE(MONTH(A4133),"Ocak","Şubat","Mart","Nisan","Mayıs","Haziran","Temmuz","Ağustos","Eylül","Ekim","Kasım","Aralık"))</f>
        <v/>
      </c>
      <c r="E4133" s="153">
        <f>IF(A4133="","",ROUNDUP(MONTH(A4133)/3,0))</f>
        <v/>
      </c>
      <c r="F4133" s="153">
        <f>IF(A4133="","",WEEKNUM(A4133,2))</f>
        <v/>
      </c>
      <c r="G4133" s="153">
        <f>IF(A4133="","",WEEKDAY(A4133,2))</f>
        <v/>
      </c>
      <c r="H4133" s="153">
        <f>IF(A4133="","",CHOOSE(WEEKDAY(A4133,2),"Pazartesi","Salı","Çarşamba","Perşembe","Cuma","Cumartesi","Pazar"))</f>
        <v/>
      </c>
    </row>
    <row r="4134" ht="10.5" customHeight="1" s="113">
      <c r="A4134" s="152" t="n">
        <v>46137</v>
      </c>
      <c r="B4134" s="153">
        <f>IF(A4134="","",YEAR(A4134))</f>
        <v/>
      </c>
      <c r="C4134" s="153">
        <f>IF(A4134="","",MONTH(A4134))</f>
        <v/>
      </c>
      <c r="D4134" s="153">
        <f>IF(A4134="","",CHOOSE(MONTH(A4134),"Ocak","Şubat","Mart","Nisan","Mayıs","Haziran","Temmuz","Ağustos","Eylül","Ekim","Kasım","Aralık"))</f>
        <v/>
      </c>
      <c r="E4134" s="153">
        <f>IF(A4134="","",ROUNDUP(MONTH(A4134)/3,0))</f>
        <v/>
      </c>
      <c r="F4134" s="153">
        <f>IF(A4134="","",WEEKNUM(A4134,2))</f>
        <v/>
      </c>
      <c r="G4134" s="153">
        <f>IF(A4134="","",WEEKDAY(A4134,2))</f>
        <v/>
      </c>
      <c r="H4134" s="153">
        <f>IF(A4134="","",CHOOSE(WEEKDAY(A4134,2),"Pazartesi","Salı","Çarşamba","Perşembe","Cuma","Cumartesi","Pazar"))</f>
        <v/>
      </c>
    </row>
    <row r="4135" ht="10.5" customHeight="1" s="113">
      <c r="A4135" s="152" t="n">
        <v>46138</v>
      </c>
      <c r="B4135" s="153">
        <f>IF(A4135="","",YEAR(A4135))</f>
        <v/>
      </c>
      <c r="C4135" s="153">
        <f>IF(A4135="","",MONTH(A4135))</f>
        <v/>
      </c>
      <c r="D4135" s="153">
        <f>IF(A4135="","",CHOOSE(MONTH(A4135),"Ocak","Şubat","Mart","Nisan","Mayıs","Haziran","Temmuz","Ağustos","Eylül","Ekim","Kasım","Aralık"))</f>
        <v/>
      </c>
      <c r="E4135" s="153">
        <f>IF(A4135="","",ROUNDUP(MONTH(A4135)/3,0))</f>
        <v/>
      </c>
      <c r="F4135" s="153">
        <f>IF(A4135="","",WEEKNUM(A4135,2))</f>
        <v/>
      </c>
      <c r="G4135" s="153">
        <f>IF(A4135="","",WEEKDAY(A4135,2))</f>
        <v/>
      </c>
      <c r="H4135" s="153">
        <f>IF(A4135="","",CHOOSE(WEEKDAY(A4135,2),"Pazartesi","Salı","Çarşamba","Perşembe","Cuma","Cumartesi","Pazar"))</f>
        <v/>
      </c>
    </row>
    <row r="4136" ht="10.5" customHeight="1" s="113">
      <c r="A4136" s="152" t="n">
        <v>46139</v>
      </c>
      <c r="B4136" s="153">
        <f>IF(A4136="","",YEAR(A4136))</f>
        <v/>
      </c>
      <c r="C4136" s="153">
        <f>IF(A4136="","",MONTH(A4136))</f>
        <v/>
      </c>
      <c r="D4136" s="153">
        <f>IF(A4136="","",CHOOSE(MONTH(A4136),"Ocak","Şubat","Mart","Nisan","Mayıs","Haziran","Temmuz","Ağustos","Eylül","Ekim","Kasım","Aralık"))</f>
        <v/>
      </c>
      <c r="E4136" s="153">
        <f>IF(A4136="","",ROUNDUP(MONTH(A4136)/3,0))</f>
        <v/>
      </c>
      <c r="F4136" s="153">
        <f>IF(A4136="","",WEEKNUM(A4136,2))</f>
        <v/>
      </c>
      <c r="G4136" s="153">
        <f>IF(A4136="","",WEEKDAY(A4136,2))</f>
        <v/>
      </c>
      <c r="H4136" s="153">
        <f>IF(A4136="","",CHOOSE(WEEKDAY(A4136,2),"Pazartesi","Salı","Çarşamba","Perşembe","Cuma","Cumartesi","Pazar"))</f>
        <v/>
      </c>
    </row>
    <row r="4137" ht="10.5" customHeight="1" s="113">
      <c r="A4137" s="152" t="n">
        <v>46140</v>
      </c>
      <c r="B4137" s="153">
        <f>IF(A4137="","",YEAR(A4137))</f>
        <v/>
      </c>
      <c r="C4137" s="153">
        <f>IF(A4137="","",MONTH(A4137))</f>
        <v/>
      </c>
      <c r="D4137" s="153">
        <f>IF(A4137="","",CHOOSE(MONTH(A4137),"Ocak","Şubat","Mart","Nisan","Mayıs","Haziran","Temmuz","Ağustos","Eylül","Ekim","Kasım","Aralık"))</f>
        <v/>
      </c>
      <c r="E4137" s="153">
        <f>IF(A4137="","",ROUNDUP(MONTH(A4137)/3,0))</f>
        <v/>
      </c>
      <c r="F4137" s="153">
        <f>IF(A4137="","",WEEKNUM(A4137,2))</f>
        <v/>
      </c>
      <c r="G4137" s="153">
        <f>IF(A4137="","",WEEKDAY(A4137,2))</f>
        <v/>
      </c>
      <c r="H4137" s="153">
        <f>IF(A4137="","",CHOOSE(WEEKDAY(A4137,2),"Pazartesi","Salı","Çarşamba","Perşembe","Cuma","Cumartesi","Pazar"))</f>
        <v/>
      </c>
    </row>
    <row r="4138" ht="10.5" customHeight="1" s="113">
      <c r="A4138" s="152" t="n">
        <v>46141</v>
      </c>
      <c r="B4138" s="153">
        <f>IF(A4138="","",YEAR(A4138))</f>
        <v/>
      </c>
      <c r="C4138" s="153">
        <f>IF(A4138="","",MONTH(A4138))</f>
        <v/>
      </c>
      <c r="D4138" s="153">
        <f>IF(A4138="","",CHOOSE(MONTH(A4138),"Ocak","Şubat","Mart","Nisan","Mayıs","Haziran","Temmuz","Ağustos","Eylül","Ekim","Kasım","Aralık"))</f>
        <v/>
      </c>
      <c r="E4138" s="153">
        <f>IF(A4138="","",ROUNDUP(MONTH(A4138)/3,0))</f>
        <v/>
      </c>
      <c r="F4138" s="153">
        <f>IF(A4138="","",WEEKNUM(A4138,2))</f>
        <v/>
      </c>
      <c r="G4138" s="153">
        <f>IF(A4138="","",WEEKDAY(A4138,2))</f>
        <v/>
      </c>
      <c r="H4138" s="153">
        <f>IF(A4138="","",CHOOSE(WEEKDAY(A4138,2),"Pazartesi","Salı","Çarşamba","Perşembe","Cuma","Cumartesi","Pazar"))</f>
        <v/>
      </c>
    </row>
    <row r="4139" ht="10.5" customHeight="1" s="113">
      <c r="A4139" s="152" t="n">
        <v>46142</v>
      </c>
      <c r="B4139" s="153">
        <f>IF(A4139="","",YEAR(A4139))</f>
        <v/>
      </c>
      <c r="C4139" s="153">
        <f>IF(A4139="","",MONTH(A4139))</f>
        <v/>
      </c>
      <c r="D4139" s="153">
        <f>IF(A4139="","",CHOOSE(MONTH(A4139),"Ocak","Şubat","Mart","Nisan","Mayıs","Haziran","Temmuz","Ağustos","Eylül","Ekim","Kasım","Aralık"))</f>
        <v/>
      </c>
      <c r="E4139" s="153">
        <f>IF(A4139="","",ROUNDUP(MONTH(A4139)/3,0))</f>
        <v/>
      </c>
      <c r="F4139" s="153">
        <f>IF(A4139="","",WEEKNUM(A4139,2))</f>
        <v/>
      </c>
      <c r="G4139" s="153">
        <f>IF(A4139="","",WEEKDAY(A4139,2))</f>
        <v/>
      </c>
      <c r="H4139" s="153">
        <f>IF(A4139="","",CHOOSE(WEEKDAY(A4139,2),"Pazartesi","Salı","Çarşamba","Perşembe","Cuma","Cumartesi","Pazar"))</f>
        <v/>
      </c>
    </row>
    <row r="4140" ht="10.5" customHeight="1" s="113">
      <c r="A4140" s="152" t="n">
        <v>46143</v>
      </c>
      <c r="B4140" s="153">
        <f>IF(A4140="","",YEAR(A4140))</f>
        <v/>
      </c>
      <c r="C4140" s="153">
        <f>IF(A4140="","",MONTH(A4140))</f>
        <v/>
      </c>
      <c r="D4140" s="153">
        <f>IF(A4140="","",CHOOSE(MONTH(A4140),"Ocak","Şubat","Mart","Nisan","Mayıs","Haziran","Temmuz","Ağustos","Eylül","Ekim","Kasım","Aralık"))</f>
        <v/>
      </c>
      <c r="E4140" s="153">
        <f>IF(A4140="","",ROUNDUP(MONTH(A4140)/3,0))</f>
        <v/>
      </c>
      <c r="F4140" s="153">
        <f>IF(A4140="","",WEEKNUM(A4140,2))</f>
        <v/>
      </c>
      <c r="G4140" s="153">
        <f>IF(A4140="","",WEEKDAY(A4140,2))</f>
        <v/>
      </c>
      <c r="H4140" s="153">
        <f>IF(A4140="","",CHOOSE(WEEKDAY(A4140,2),"Pazartesi","Salı","Çarşamba","Perşembe","Cuma","Cumartesi","Pazar"))</f>
        <v/>
      </c>
    </row>
    <row r="4141" ht="10.5" customHeight="1" s="113">
      <c r="A4141" s="152" t="n">
        <v>46144</v>
      </c>
      <c r="B4141" s="153">
        <f>IF(A4141="","",YEAR(A4141))</f>
        <v/>
      </c>
      <c r="C4141" s="153">
        <f>IF(A4141="","",MONTH(A4141))</f>
        <v/>
      </c>
      <c r="D4141" s="153">
        <f>IF(A4141="","",CHOOSE(MONTH(A4141),"Ocak","Şubat","Mart","Nisan","Mayıs","Haziran","Temmuz","Ağustos","Eylül","Ekim","Kasım","Aralık"))</f>
        <v/>
      </c>
      <c r="E4141" s="153">
        <f>IF(A4141="","",ROUNDUP(MONTH(A4141)/3,0))</f>
        <v/>
      </c>
      <c r="F4141" s="153">
        <f>IF(A4141="","",WEEKNUM(A4141,2))</f>
        <v/>
      </c>
      <c r="G4141" s="153">
        <f>IF(A4141="","",WEEKDAY(A4141,2))</f>
        <v/>
      </c>
      <c r="H4141" s="153">
        <f>IF(A4141="","",CHOOSE(WEEKDAY(A4141,2),"Pazartesi","Salı","Çarşamba","Perşembe","Cuma","Cumartesi","Pazar"))</f>
        <v/>
      </c>
    </row>
    <row r="4142" ht="10.5" customHeight="1" s="113">
      <c r="A4142" s="152" t="n">
        <v>46145</v>
      </c>
      <c r="B4142" s="153">
        <f>IF(A4142="","",YEAR(A4142))</f>
        <v/>
      </c>
      <c r="C4142" s="153">
        <f>IF(A4142="","",MONTH(A4142))</f>
        <v/>
      </c>
      <c r="D4142" s="153">
        <f>IF(A4142="","",CHOOSE(MONTH(A4142),"Ocak","Şubat","Mart","Nisan","Mayıs","Haziran","Temmuz","Ağustos","Eylül","Ekim","Kasım","Aralık"))</f>
        <v/>
      </c>
      <c r="E4142" s="153">
        <f>IF(A4142="","",ROUNDUP(MONTH(A4142)/3,0))</f>
        <v/>
      </c>
      <c r="F4142" s="153">
        <f>IF(A4142="","",WEEKNUM(A4142,2))</f>
        <v/>
      </c>
      <c r="G4142" s="153">
        <f>IF(A4142="","",WEEKDAY(A4142,2))</f>
        <v/>
      </c>
      <c r="H4142" s="153">
        <f>IF(A4142="","",CHOOSE(WEEKDAY(A4142,2),"Pazartesi","Salı","Çarşamba","Perşembe","Cuma","Cumartesi","Pazar"))</f>
        <v/>
      </c>
    </row>
    <row r="4143" ht="10.5" customHeight="1" s="113">
      <c r="A4143" s="152" t="n">
        <v>46146</v>
      </c>
      <c r="B4143" s="153">
        <f>IF(A4143="","",YEAR(A4143))</f>
        <v/>
      </c>
      <c r="C4143" s="153">
        <f>IF(A4143="","",MONTH(A4143))</f>
        <v/>
      </c>
      <c r="D4143" s="153">
        <f>IF(A4143="","",CHOOSE(MONTH(A4143),"Ocak","Şubat","Mart","Nisan","Mayıs","Haziran","Temmuz","Ağustos","Eylül","Ekim","Kasım","Aralık"))</f>
        <v/>
      </c>
      <c r="E4143" s="153">
        <f>IF(A4143="","",ROUNDUP(MONTH(A4143)/3,0))</f>
        <v/>
      </c>
      <c r="F4143" s="153">
        <f>IF(A4143="","",WEEKNUM(A4143,2))</f>
        <v/>
      </c>
      <c r="G4143" s="153">
        <f>IF(A4143="","",WEEKDAY(A4143,2))</f>
        <v/>
      </c>
      <c r="H4143" s="153">
        <f>IF(A4143="","",CHOOSE(WEEKDAY(A4143,2),"Pazartesi","Salı","Çarşamba","Perşembe","Cuma","Cumartesi","Pazar"))</f>
        <v/>
      </c>
    </row>
    <row r="4144" ht="10.5" customHeight="1" s="113">
      <c r="A4144" s="152" t="n">
        <v>46147</v>
      </c>
      <c r="B4144" s="153">
        <f>IF(A4144="","",YEAR(A4144))</f>
        <v/>
      </c>
      <c r="C4144" s="153">
        <f>IF(A4144="","",MONTH(A4144))</f>
        <v/>
      </c>
      <c r="D4144" s="153">
        <f>IF(A4144="","",CHOOSE(MONTH(A4144),"Ocak","Şubat","Mart","Nisan","Mayıs","Haziran","Temmuz","Ağustos","Eylül","Ekim","Kasım","Aralık"))</f>
        <v/>
      </c>
      <c r="E4144" s="153">
        <f>IF(A4144="","",ROUNDUP(MONTH(A4144)/3,0))</f>
        <v/>
      </c>
      <c r="F4144" s="153">
        <f>IF(A4144="","",WEEKNUM(A4144,2))</f>
        <v/>
      </c>
      <c r="G4144" s="153">
        <f>IF(A4144="","",WEEKDAY(A4144,2))</f>
        <v/>
      </c>
      <c r="H4144" s="153">
        <f>IF(A4144="","",CHOOSE(WEEKDAY(A4144,2),"Pazartesi","Salı","Çarşamba","Perşembe","Cuma","Cumartesi","Pazar"))</f>
        <v/>
      </c>
    </row>
    <row r="4145" ht="10.5" customHeight="1" s="113">
      <c r="A4145" s="152" t="n">
        <v>46148</v>
      </c>
      <c r="B4145" s="153">
        <f>IF(A4145="","",YEAR(A4145))</f>
        <v/>
      </c>
      <c r="C4145" s="153">
        <f>IF(A4145="","",MONTH(A4145))</f>
        <v/>
      </c>
      <c r="D4145" s="153">
        <f>IF(A4145="","",CHOOSE(MONTH(A4145),"Ocak","Şubat","Mart","Nisan","Mayıs","Haziran","Temmuz","Ağustos","Eylül","Ekim","Kasım","Aralık"))</f>
        <v/>
      </c>
      <c r="E4145" s="153">
        <f>IF(A4145="","",ROUNDUP(MONTH(A4145)/3,0))</f>
        <v/>
      </c>
      <c r="F4145" s="153">
        <f>IF(A4145="","",WEEKNUM(A4145,2))</f>
        <v/>
      </c>
      <c r="G4145" s="153">
        <f>IF(A4145="","",WEEKDAY(A4145,2))</f>
        <v/>
      </c>
      <c r="H4145" s="153">
        <f>IF(A4145="","",CHOOSE(WEEKDAY(A4145,2),"Pazartesi","Salı","Çarşamba","Perşembe","Cuma","Cumartesi","Pazar"))</f>
        <v/>
      </c>
    </row>
    <row r="4146" ht="10.5" customHeight="1" s="113">
      <c r="A4146" s="152" t="n">
        <v>46149</v>
      </c>
      <c r="B4146" s="153">
        <f>IF(A4146="","",YEAR(A4146))</f>
        <v/>
      </c>
      <c r="C4146" s="153">
        <f>IF(A4146="","",MONTH(A4146))</f>
        <v/>
      </c>
      <c r="D4146" s="153">
        <f>IF(A4146="","",CHOOSE(MONTH(A4146),"Ocak","Şubat","Mart","Nisan","Mayıs","Haziran","Temmuz","Ağustos","Eylül","Ekim","Kasım","Aralık"))</f>
        <v/>
      </c>
      <c r="E4146" s="153">
        <f>IF(A4146="","",ROUNDUP(MONTH(A4146)/3,0))</f>
        <v/>
      </c>
      <c r="F4146" s="153">
        <f>IF(A4146="","",WEEKNUM(A4146,2))</f>
        <v/>
      </c>
      <c r="G4146" s="153">
        <f>IF(A4146="","",WEEKDAY(A4146,2))</f>
        <v/>
      </c>
      <c r="H4146" s="153">
        <f>IF(A4146="","",CHOOSE(WEEKDAY(A4146,2),"Pazartesi","Salı","Çarşamba","Perşembe","Cuma","Cumartesi","Pazar"))</f>
        <v/>
      </c>
    </row>
    <row r="4147" ht="10.5" customHeight="1" s="113">
      <c r="A4147" s="152" t="n">
        <v>46150</v>
      </c>
      <c r="B4147" s="153">
        <f>IF(A4147="","",YEAR(A4147))</f>
        <v/>
      </c>
      <c r="C4147" s="153">
        <f>IF(A4147="","",MONTH(A4147))</f>
        <v/>
      </c>
      <c r="D4147" s="153">
        <f>IF(A4147="","",CHOOSE(MONTH(A4147),"Ocak","Şubat","Mart","Nisan","Mayıs","Haziran","Temmuz","Ağustos","Eylül","Ekim","Kasım","Aralık"))</f>
        <v/>
      </c>
      <c r="E4147" s="153">
        <f>IF(A4147="","",ROUNDUP(MONTH(A4147)/3,0))</f>
        <v/>
      </c>
      <c r="F4147" s="153">
        <f>IF(A4147="","",WEEKNUM(A4147,2))</f>
        <v/>
      </c>
      <c r="G4147" s="153">
        <f>IF(A4147="","",WEEKDAY(A4147,2))</f>
        <v/>
      </c>
      <c r="H4147" s="153">
        <f>IF(A4147="","",CHOOSE(WEEKDAY(A4147,2),"Pazartesi","Salı","Çarşamba","Perşembe","Cuma","Cumartesi","Pazar"))</f>
        <v/>
      </c>
    </row>
    <row r="4148" ht="10.5" customHeight="1" s="113">
      <c r="A4148" s="152" t="n">
        <v>46151</v>
      </c>
      <c r="B4148" s="153">
        <f>IF(A4148="","",YEAR(A4148))</f>
        <v/>
      </c>
      <c r="C4148" s="153">
        <f>IF(A4148="","",MONTH(A4148))</f>
        <v/>
      </c>
      <c r="D4148" s="153">
        <f>IF(A4148="","",CHOOSE(MONTH(A4148),"Ocak","Şubat","Mart","Nisan","Mayıs","Haziran","Temmuz","Ağustos","Eylül","Ekim","Kasım","Aralık"))</f>
        <v/>
      </c>
      <c r="E4148" s="153">
        <f>IF(A4148="","",ROUNDUP(MONTH(A4148)/3,0))</f>
        <v/>
      </c>
      <c r="F4148" s="153">
        <f>IF(A4148="","",WEEKNUM(A4148,2))</f>
        <v/>
      </c>
      <c r="G4148" s="153">
        <f>IF(A4148="","",WEEKDAY(A4148,2))</f>
        <v/>
      </c>
      <c r="H4148" s="153">
        <f>IF(A4148="","",CHOOSE(WEEKDAY(A4148,2),"Pazartesi","Salı","Çarşamba","Perşembe","Cuma","Cumartesi","Pazar"))</f>
        <v/>
      </c>
    </row>
    <row r="4149" ht="10.5" customHeight="1" s="113">
      <c r="A4149" s="152" t="n">
        <v>46152</v>
      </c>
      <c r="B4149" s="153">
        <f>IF(A4149="","",YEAR(A4149))</f>
        <v/>
      </c>
      <c r="C4149" s="153">
        <f>IF(A4149="","",MONTH(A4149))</f>
        <v/>
      </c>
      <c r="D4149" s="153">
        <f>IF(A4149="","",CHOOSE(MONTH(A4149),"Ocak","Şubat","Mart","Nisan","Mayıs","Haziran","Temmuz","Ağustos","Eylül","Ekim","Kasım","Aralık"))</f>
        <v/>
      </c>
      <c r="E4149" s="153">
        <f>IF(A4149="","",ROUNDUP(MONTH(A4149)/3,0))</f>
        <v/>
      </c>
      <c r="F4149" s="153">
        <f>IF(A4149="","",WEEKNUM(A4149,2))</f>
        <v/>
      </c>
      <c r="G4149" s="153">
        <f>IF(A4149="","",WEEKDAY(A4149,2))</f>
        <v/>
      </c>
      <c r="H4149" s="153">
        <f>IF(A4149="","",CHOOSE(WEEKDAY(A4149,2),"Pazartesi","Salı","Çarşamba","Perşembe","Cuma","Cumartesi","Pazar"))</f>
        <v/>
      </c>
    </row>
    <row r="4150" ht="10.5" customHeight="1" s="113">
      <c r="A4150" s="152" t="n">
        <v>46153</v>
      </c>
      <c r="B4150" s="153">
        <f>IF(A4150="","",YEAR(A4150))</f>
        <v/>
      </c>
      <c r="C4150" s="153">
        <f>IF(A4150="","",MONTH(A4150))</f>
        <v/>
      </c>
      <c r="D4150" s="153">
        <f>IF(A4150="","",CHOOSE(MONTH(A4150),"Ocak","Şubat","Mart","Nisan","Mayıs","Haziran","Temmuz","Ağustos","Eylül","Ekim","Kasım","Aralık"))</f>
        <v/>
      </c>
      <c r="E4150" s="153">
        <f>IF(A4150="","",ROUNDUP(MONTH(A4150)/3,0))</f>
        <v/>
      </c>
      <c r="F4150" s="153">
        <f>IF(A4150="","",WEEKNUM(A4150,2))</f>
        <v/>
      </c>
      <c r="G4150" s="153">
        <f>IF(A4150="","",WEEKDAY(A4150,2))</f>
        <v/>
      </c>
      <c r="H4150" s="153">
        <f>IF(A4150="","",CHOOSE(WEEKDAY(A4150,2),"Pazartesi","Salı","Çarşamba","Perşembe","Cuma","Cumartesi","Pazar"))</f>
        <v/>
      </c>
    </row>
    <row r="4151" ht="10.5" customHeight="1" s="113">
      <c r="A4151" s="152" t="n">
        <v>46154</v>
      </c>
      <c r="B4151" s="153">
        <f>IF(A4151="","",YEAR(A4151))</f>
        <v/>
      </c>
      <c r="C4151" s="153">
        <f>IF(A4151="","",MONTH(A4151))</f>
        <v/>
      </c>
      <c r="D4151" s="153">
        <f>IF(A4151="","",CHOOSE(MONTH(A4151),"Ocak","Şubat","Mart","Nisan","Mayıs","Haziran","Temmuz","Ağustos","Eylül","Ekim","Kasım","Aralık"))</f>
        <v/>
      </c>
      <c r="E4151" s="153">
        <f>IF(A4151="","",ROUNDUP(MONTH(A4151)/3,0))</f>
        <v/>
      </c>
      <c r="F4151" s="153">
        <f>IF(A4151="","",WEEKNUM(A4151,2))</f>
        <v/>
      </c>
      <c r="G4151" s="153">
        <f>IF(A4151="","",WEEKDAY(A4151,2))</f>
        <v/>
      </c>
      <c r="H4151" s="153">
        <f>IF(A4151="","",CHOOSE(WEEKDAY(A4151,2),"Pazartesi","Salı","Çarşamba","Perşembe","Cuma","Cumartesi","Pazar"))</f>
        <v/>
      </c>
    </row>
    <row r="4152" ht="10.5" customHeight="1" s="113">
      <c r="A4152" s="152" t="n">
        <v>46155</v>
      </c>
      <c r="B4152" s="153">
        <f>IF(A4152="","",YEAR(A4152))</f>
        <v/>
      </c>
      <c r="C4152" s="153">
        <f>IF(A4152="","",MONTH(A4152))</f>
        <v/>
      </c>
      <c r="D4152" s="153">
        <f>IF(A4152="","",CHOOSE(MONTH(A4152),"Ocak","Şubat","Mart","Nisan","Mayıs","Haziran","Temmuz","Ağustos","Eylül","Ekim","Kasım","Aralık"))</f>
        <v/>
      </c>
      <c r="E4152" s="153">
        <f>IF(A4152="","",ROUNDUP(MONTH(A4152)/3,0))</f>
        <v/>
      </c>
      <c r="F4152" s="153">
        <f>IF(A4152="","",WEEKNUM(A4152,2))</f>
        <v/>
      </c>
      <c r="G4152" s="153">
        <f>IF(A4152="","",WEEKDAY(A4152,2))</f>
        <v/>
      </c>
      <c r="H4152" s="153">
        <f>IF(A4152="","",CHOOSE(WEEKDAY(A4152,2),"Pazartesi","Salı","Çarşamba","Perşembe","Cuma","Cumartesi","Pazar"))</f>
        <v/>
      </c>
    </row>
    <row r="4153" ht="10.5" customHeight="1" s="113">
      <c r="A4153" s="152" t="n">
        <v>46156</v>
      </c>
      <c r="B4153" s="153">
        <f>IF(A4153="","",YEAR(A4153))</f>
        <v/>
      </c>
      <c r="C4153" s="153">
        <f>IF(A4153="","",MONTH(A4153))</f>
        <v/>
      </c>
      <c r="D4153" s="153">
        <f>IF(A4153="","",CHOOSE(MONTH(A4153),"Ocak","Şubat","Mart","Nisan","Mayıs","Haziran","Temmuz","Ağustos","Eylül","Ekim","Kasım","Aralık"))</f>
        <v/>
      </c>
      <c r="E4153" s="153">
        <f>IF(A4153="","",ROUNDUP(MONTH(A4153)/3,0))</f>
        <v/>
      </c>
      <c r="F4153" s="153">
        <f>IF(A4153="","",WEEKNUM(A4153,2))</f>
        <v/>
      </c>
      <c r="G4153" s="153">
        <f>IF(A4153="","",WEEKDAY(A4153,2))</f>
        <v/>
      </c>
      <c r="H4153" s="153">
        <f>IF(A4153="","",CHOOSE(WEEKDAY(A4153,2),"Pazartesi","Salı","Çarşamba","Perşembe","Cuma","Cumartesi","Pazar"))</f>
        <v/>
      </c>
    </row>
    <row r="4154" ht="10.5" customHeight="1" s="113">
      <c r="A4154" s="152" t="n">
        <v>46157</v>
      </c>
      <c r="B4154" s="153">
        <f>IF(A4154="","",YEAR(A4154))</f>
        <v/>
      </c>
      <c r="C4154" s="153">
        <f>IF(A4154="","",MONTH(A4154))</f>
        <v/>
      </c>
      <c r="D4154" s="153">
        <f>IF(A4154="","",CHOOSE(MONTH(A4154),"Ocak","Şubat","Mart","Nisan","Mayıs","Haziran","Temmuz","Ağustos","Eylül","Ekim","Kasım","Aralık"))</f>
        <v/>
      </c>
      <c r="E4154" s="153">
        <f>IF(A4154="","",ROUNDUP(MONTH(A4154)/3,0))</f>
        <v/>
      </c>
      <c r="F4154" s="153">
        <f>IF(A4154="","",WEEKNUM(A4154,2))</f>
        <v/>
      </c>
      <c r="G4154" s="153">
        <f>IF(A4154="","",WEEKDAY(A4154,2))</f>
        <v/>
      </c>
      <c r="H4154" s="153">
        <f>IF(A4154="","",CHOOSE(WEEKDAY(A4154,2),"Pazartesi","Salı","Çarşamba","Perşembe","Cuma","Cumartesi","Pazar"))</f>
        <v/>
      </c>
    </row>
    <row r="4155" ht="10.5" customHeight="1" s="113">
      <c r="A4155" s="152" t="n">
        <v>46158</v>
      </c>
      <c r="B4155" s="153">
        <f>IF(A4155="","",YEAR(A4155))</f>
        <v/>
      </c>
      <c r="C4155" s="153">
        <f>IF(A4155="","",MONTH(A4155))</f>
        <v/>
      </c>
      <c r="D4155" s="153">
        <f>IF(A4155="","",CHOOSE(MONTH(A4155),"Ocak","Şubat","Mart","Nisan","Mayıs","Haziran","Temmuz","Ağustos","Eylül","Ekim","Kasım","Aralık"))</f>
        <v/>
      </c>
      <c r="E4155" s="153">
        <f>IF(A4155="","",ROUNDUP(MONTH(A4155)/3,0))</f>
        <v/>
      </c>
      <c r="F4155" s="153">
        <f>IF(A4155="","",WEEKNUM(A4155,2))</f>
        <v/>
      </c>
      <c r="G4155" s="153">
        <f>IF(A4155="","",WEEKDAY(A4155,2))</f>
        <v/>
      </c>
      <c r="H4155" s="153">
        <f>IF(A4155="","",CHOOSE(WEEKDAY(A4155,2),"Pazartesi","Salı","Çarşamba","Perşembe","Cuma","Cumartesi","Pazar"))</f>
        <v/>
      </c>
    </row>
    <row r="4156" ht="10.5" customHeight="1" s="113">
      <c r="A4156" s="152" t="n">
        <v>46159</v>
      </c>
      <c r="B4156" s="153">
        <f>IF(A4156="","",YEAR(A4156))</f>
        <v/>
      </c>
      <c r="C4156" s="153">
        <f>IF(A4156="","",MONTH(A4156))</f>
        <v/>
      </c>
      <c r="D4156" s="153">
        <f>IF(A4156="","",CHOOSE(MONTH(A4156),"Ocak","Şubat","Mart","Nisan","Mayıs","Haziran","Temmuz","Ağustos","Eylül","Ekim","Kasım","Aralık"))</f>
        <v/>
      </c>
      <c r="E4156" s="153">
        <f>IF(A4156="","",ROUNDUP(MONTH(A4156)/3,0))</f>
        <v/>
      </c>
      <c r="F4156" s="153">
        <f>IF(A4156="","",WEEKNUM(A4156,2))</f>
        <v/>
      </c>
      <c r="G4156" s="153">
        <f>IF(A4156="","",WEEKDAY(A4156,2))</f>
        <v/>
      </c>
      <c r="H4156" s="153">
        <f>IF(A4156="","",CHOOSE(WEEKDAY(A4156,2),"Pazartesi","Salı","Çarşamba","Perşembe","Cuma","Cumartesi","Pazar"))</f>
        <v/>
      </c>
    </row>
    <row r="4157" ht="10.5" customHeight="1" s="113">
      <c r="A4157" s="152" t="n">
        <v>46160</v>
      </c>
      <c r="B4157" s="153">
        <f>IF(A4157="","",YEAR(A4157))</f>
        <v/>
      </c>
      <c r="C4157" s="153">
        <f>IF(A4157="","",MONTH(A4157))</f>
        <v/>
      </c>
      <c r="D4157" s="153">
        <f>IF(A4157="","",CHOOSE(MONTH(A4157),"Ocak","Şubat","Mart","Nisan","Mayıs","Haziran","Temmuz","Ağustos","Eylül","Ekim","Kasım","Aralık"))</f>
        <v/>
      </c>
      <c r="E4157" s="153">
        <f>IF(A4157="","",ROUNDUP(MONTH(A4157)/3,0))</f>
        <v/>
      </c>
      <c r="F4157" s="153">
        <f>IF(A4157="","",WEEKNUM(A4157,2))</f>
        <v/>
      </c>
      <c r="G4157" s="153">
        <f>IF(A4157="","",WEEKDAY(A4157,2))</f>
        <v/>
      </c>
      <c r="H4157" s="153">
        <f>IF(A4157="","",CHOOSE(WEEKDAY(A4157,2),"Pazartesi","Salı","Çarşamba","Perşembe","Cuma","Cumartesi","Pazar"))</f>
        <v/>
      </c>
    </row>
    <row r="4158" ht="10.5" customHeight="1" s="113">
      <c r="A4158" s="152" t="n">
        <v>46161</v>
      </c>
      <c r="B4158" s="153">
        <f>IF(A4158="","",YEAR(A4158))</f>
        <v/>
      </c>
      <c r="C4158" s="153">
        <f>IF(A4158="","",MONTH(A4158))</f>
        <v/>
      </c>
      <c r="D4158" s="153">
        <f>IF(A4158="","",CHOOSE(MONTH(A4158),"Ocak","Şubat","Mart","Nisan","Mayıs","Haziran","Temmuz","Ağustos","Eylül","Ekim","Kasım","Aralık"))</f>
        <v/>
      </c>
      <c r="E4158" s="153">
        <f>IF(A4158="","",ROUNDUP(MONTH(A4158)/3,0))</f>
        <v/>
      </c>
      <c r="F4158" s="153">
        <f>IF(A4158="","",WEEKNUM(A4158,2))</f>
        <v/>
      </c>
      <c r="G4158" s="153">
        <f>IF(A4158="","",WEEKDAY(A4158,2))</f>
        <v/>
      </c>
      <c r="H4158" s="153">
        <f>IF(A4158="","",CHOOSE(WEEKDAY(A4158,2),"Pazartesi","Salı","Çarşamba","Perşembe","Cuma","Cumartesi","Pazar"))</f>
        <v/>
      </c>
    </row>
    <row r="4159" ht="10.5" customHeight="1" s="113">
      <c r="A4159" s="152" t="n">
        <v>46162</v>
      </c>
      <c r="B4159" s="153">
        <f>IF(A4159="","",YEAR(A4159))</f>
        <v/>
      </c>
      <c r="C4159" s="153">
        <f>IF(A4159="","",MONTH(A4159))</f>
        <v/>
      </c>
      <c r="D4159" s="153">
        <f>IF(A4159="","",CHOOSE(MONTH(A4159),"Ocak","Şubat","Mart","Nisan","Mayıs","Haziran","Temmuz","Ağustos","Eylül","Ekim","Kasım","Aralık"))</f>
        <v/>
      </c>
      <c r="E4159" s="153">
        <f>IF(A4159="","",ROUNDUP(MONTH(A4159)/3,0))</f>
        <v/>
      </c>
      <c r="F4159" s="153">
        <f>IF(A4159="","",WEEKNUM(A4159,2))</f>
        <v/>
      </c>
      <c r="G4159" s="153">
        <f>IF(A4159="","",WEEKDAY(A4159,2))</f>
        <v/>
      </c>
      <c r="H4159" s="153">
        <f>IF(A4159="","",CHOOSE(WEEKDAY(A4159,2),"Pazartesi","Salı","Çarşamba","Perşembe","Cuma","Cumartesi","Pazar"))</f>
        <v/>
      </c>
    </row>
    <row r="4160" ht="10.5" customHeight="1" s="113">
      <c r="A4160" s="152" t="n">
        <v>46163</v>
      </c>
      <c r="B4160" s="153">
        <f>IF(A4160="","",YEAR(A4160))</f>
        <v/>
      </c>
      <c r="C4160" s="153">
        <f>IF(A4160="","",MONTH(A4160))</f>
        <v/>
      </c>
      <c r="D4160" s="153">
        <f>IF(A4160="","",CHOOSE(MONTH(A4160),"Ocak","Şubat","Mart","Nisan","Mayıs","Haziran","Temmuz","Ağustos","Eylül","Ekim","Kasım","Aralık"))</f>
        <v/>
      </c>
      <c r="E4160" s="153">
        <f>IF(A4160="","",ROUNDUP(MONTH(A4160)/3,0))</f>
        <v/>
      </c>
      <c r="F4160" s="153">
        <f>IF(A4160="","",WEEKNUM(A4160,2))</f>
        <v/>
      </c>
      <c r="G4160" s="153">
        <f>IF(A4160="","",WEEKDAY(A4160,2))</f>
        <v/>
      </c>
      <c r="H4160" s="153">
        <f>IF(A4160="","",CHOOSE(WEEKDAY(A4160,2),"Pazartesi","Salı","Çarşamba","Perşembe","Cuma","Cumartesi","Pazar"))</f>
        <v/>
      </c>
    </row>
    <row r="4161" ht="10.5" customHeight="1" s="113">
      <c r="A4161" s="152" t="n">
        <v>46164</v>
      </c>
      <c r="B4161" s="153">
        <f>IF(A4161="","",YEAR(A4161))</f>
        <v/>
      </c>
      <c r="C4161" s="153">
        <f>IF(A4161="","",MONTH(A4161))</f>
        <v/>
      </c>
      <c r="D4161" s="153">
        <f>IF(A4161="","",CHOOSE(MONTH(A4161),"Ocak","Şubat","Mart","Nisan","Mayıs","Haziran","Temmuz","Ağustos","Eylül","Ekim","Kasım","Aralık"))</f>
        <v/>
      </c>
      <c r="E4161" s="153">
        <f>IF(A4161="","",ROUNDUP(MONTH(A4161)/3,0))</f>
        <v/>
      </c>
      <c r="F4161" s="153">
        <f>IF(A4161="","",WEEKNUM(A4161,2))</f>
        <v/>
      </c>
      <c r="G4161" s="153">
        <f>IF(A4161="","",WEEKDAY(A4161,2))</f>
        <v/>
      </c>
      <c r="H4161" s="153">
        <f>IF(A4161="","",CHOOSE(WEEKDAY(A4161,2),"Pazartesi","Salı","Çarşamba","Perşembe","Cuma","Cumartesi","Pazar"))</f>
        <v/>
      </c>
    </row>
    <row r="4162" ht="10.5" customHeight="1" s="113">
      <c r="A4162" s="152" t="n">
        <v>46165</v>
      </c>
      <c r="B4162" s="153">
        <f>IF(A4162="","",YEAR(A4162))</f>
        <v/>
      </c>
      <c r="C4162" s="153">
        <f>IF(A4162="","",MONTH(A4162))</f>
        <v/>
      </c>
      <c r="D4162" s="153">
        <f>IF(A4162="","",CHOOSE(MONTH(A4162),"Ocak","Şubat","Mart","Nisan","Mayıs","Haziran","Temmuz","Ağustos","Eylül","Ekim","Kasım","Aralık"))</f>
        <v/>
      </c>
      <c r="E4162" s="153">
        <f>IF(A4162="","",ROUNDUP(MONTH(A4162)/3,0))</f>
        <v/>
      </c>
      <c r="F4162" s="153">
        <f>IF(A4162="","",WEEKNUM(A4162,2))</f>
        <v/>
      </c>
      <c r="G4162" s="153">
        <f>IF(A4162="","",WEEKDAY(A4162,2))</f>
        <v/>
      </c>
      <c r="H4162" s="153">
        <f>IF(A4162="","",CHOOSE(WEEKDAY(A4162,2),"Pazartesi","Salı","Çarşamba","Perşembe","Cuma","Cumartesi","Pazar"))</f>
        <v/>
      </c>
    </row>
    <row r="4163" ht="10.5" customHeight="1" s="113">
      <c r="A4163" s="152" t="n">
        <v>46166</v>
      </c>
      <c r="B4163" s="153">
        <f>IF(A4163="","",YEAR(A4163))</f>
        <v/>
      </c>
      <c r="C4163" s="153">
        <f>IF(A4163="","",MONTH(A4163))</f>
        <v/>
      </c>
      <c r="D4163" s="153">
        <f>IF(A4163="","",CHOOSE(MONTH(A4163),"Ocak","Şubat","Mart","Nisan","Mayıs","Haziran","Temmuz","Ağustos","Eylül","Ekim","Kasım","Aralık"))</f>
        <v/>
      </c>
      <c r="E4163" s="153">
        <f>IF(A4163="","",ROUNDUP(MONTH(A4163)/3,0))</f>
        <v/>
      </c>
      <c r="F4163" s="153">
        <f>IF(A4163="","",WEEKNUM(A4163,2))</f>
        <v/>
      </c>
      <c r="G4163" s="153">
        <f>IF(A4163="","",WEEKDAY(A4163,2))</f>
        <v/>
      </c>
      <c r="H4163" s="153">
        <f>IF(A4163="","",CHOOSE(WEEKDAY(A4163,2),"Pazartesi","Salı","Çarşamba","Perşembe","Cuma","Cumartesi","Pazar"))</f>
        <v/>
      </c>
    </row>
    <row r="4164" ht="10.5" customHeight="1" s="113">
      <c r="A4164" s="152" t="n">
        <v>46167</v>
      </c>
      <c r="B4164" s="153">
        <f>IF(A4164="","",YEAR(A4164))</f>
        <v/>
      </c>
      <c r="C4164" s="153">
        <f>IF(A4164="","",MONTH(A4164))</f>
        <v/>
      </c>
      <c r="D4164" s="153">
        <f>IF(A4164="","",CHOOSE(MONTH(A4164),"Ocak","Şubat","Mart","Nisan","Mayıs","Haziran","Temmuz","Ağustos","Eylül","Ekim","Kasım","Aralık"))</f>
        <v/>
      </c>
      <c r="E4164" s="153">
        <f>IF(A4164="","",ROUNDUP(MONTH(A4164)/3,0))</f>
        <v/>
      </c>
      <c r="F4164" s="153">
        <f>IF(A4164="","",WEEKNUM(A4164,2))</f>
        <v/>
      </c>
      <c r="G4164" s="153">
        <f>IF(A4164="","",WEEKDAY(A4164,2))</f>
        <v/>
      </c>
      <c r="H4164" s="153">
        <f>IF(A4164="","",CHOOSE(WEEKDAY(A4164,2),"Pazartesi","Salı","Çarşamba","Perşembe","Cuma","Cumartesi","Pazar"))</f>
        <v/>
      </c>
    </row>
    <row r="4165" ht="10.5" customHeight="1" s="113">
      <c r="A4165" s="152" t="n">
        <v>46168</v>
      </c>
      <c r="B4165" s="153">
        <f>IF(A4165="","",YEAR(A4165))</f>
        <v/>
      </c>
      <c r="C4165" s="153">
        <f>IF(A4165="","",MONTH(A4165))</f>
        <v/>
      </c>
      <c r="D4165" s="153">
        <f>IF(A4165="","",CHOOSE(MONTH(A4165),"Ocak","Şubat","Mart","Nisan","Mayıs","Haziran","Temmuz","Ağustos","Eylül","Ekim","Kasım","Aralık"))</f>
        <v/>
      </c>
      <c r="E4165" s="153">
        <f>IF(A4165="","",ROUNDUP(MONTH(A4165)/3,0))</f>
        <v/>
      </c>
      <c r="F4165" s="153">
        <f>IF(A4165="","",WEEKNUM(A4165,2))</f>
        <v/>
      </c>
      <c r="G4165" s="153">
        <f>IF(A4165="","",WEEKDAY(A4165,2))</f>
        <v/>
      </c>
      <c r="H4165" s="153">
        <f>IF(A4165="","",CHOOSE(WEEKDAY(A4165,2),"Pazartesi","Salı","Çarşamba","Perşembe","Cuma","Cumartesi","Pazar"))</f>
        <v/>
      </c>
    </row>
    <row r="4166" ht="10.5" customHeight="1" s="113">
      <c r="A4166" s="152" t="n">
        <v>46169</v>
      </c>
      <c r="B4166" s="153">
        <f>IF(A4166="","",YEAR(A4166))</f>
        <v/>
      </c>
      <c r="C4166" s="153">
        <f>IF(A4166="","",MONTH(A4166))</f>
        <v/>
      </c>
      <c r="D4166" s="153">
        <f>IF(A4166="","",CHOOSE(MONTH(A4166),"Ocak","Şubat","Mart","Nisan","Mayıs","Haziran","Temmuz","Ağustos","Eylül","Ekim","Kasım","Aralık"))</f>
        <v/>
      </c>
      <c r="E4166" s="153">
        <f>IF(A4166="","",ROUNDUP(MONTH(A4166)/3,0))</f>
        <v/>
      </c>
      <c r="F4166" s="153">
        <f>IF(A4166="","",WEEKNUM(A4166,2))</f>
        <v/>
      </c>
      <c r="G4166" s="153">
        <f>IF(A4166="","",WEEKDAY(A4166,2))</f>
        <v/>
      </c>
      <c r="H4166" s="153">
        <f>IF(A4166="","",CHOOSE(WEEKDAY(A4166,2),"Pazartesi","Salı","Çarşamba","Perşembe","Cuma","Cumartesi","Pazar"))</f>
        <v/>
      </c>
    </row>
    <row r="4167" ht="10.5" customHeight="1" s="113">
      <c r="A4167" s="152" t="n">
        <v>46170</v>
      </c>
      <c r="B4167" s="153">
        <f>IF(A4167="","",YEAR(A4167))</f>
        <v/>
      </c>
      <c r="C4167" s="153">
        <f>IF(A4167="","",MONTH(A4167))</f>
        <v/>
      </c>
      <c r="D4167" s="153">
        <f>IF(A4167="","",CHOOSE(MONTH(A4167),"Ocak","Şubat","Mart","Nisan","Mayıs","Haziran","Temmuz","Ağustos","Eylül","Ekim","Kasım","Aralık"))</f>
        <v/>
      </c>
      <c r="E4167" s="153">
        <f>IF(A4167="","",ROUNDUP(MONTH(A4167)/3,0))</f>
        <v/>
      </c>
      <c r="F4167" s="153">
        <f>IF(A4167="","",WEEKNUM(A4167,2))</f>
        <v/>
      </c>
      <c r="G4167" s="153">
        <f>IF(A4167="","",WEEKDAY(A4167,2))</f>
        <v/>
      </c>
      <c r="H4167" s="153">
        <f>IF(A4167="","",CHOOSE(WEEKDAY(A4167,2),"Pazartesi","Salı","Çarşamba","Perşembe","Cuma","Cumartesi","Pazar"))</f>
        <v/>
      </c>
    </row>
    <row r="4168" ht="10.5" customHeight="1" s="113">
      <c r="A4168" s="152" t="n">
        <v>46171</v>
      </c>
      <c r="B4168" s="153">
        <f>IF(A4168="","",YEAR(A4168))</f>
        <v/>
      </c>
      <c r="C4168" s="153">
        <f>IF(A4168="","",MONTH(A4168))</f>
        <v/>
      </c>
      <c r="D4168" s="153">
        <f>IF(A4168="","",CHOOSE(MONTH(A4168),"Ocak","Şubat","Mart","Nisan","Mayıs","Haziran","Temmuz","Ağustos","Eylül","Ekim","Kasım","Aralık"))</f>
        <v/>
      </c>
      <c r="E4168" s="153">
        <f>IF(A4168="","",ROUNDUP(MONTH(A4168)/3,0))</f>
        <v/>
      </c>
      <c r="F4168" s="153">
        <f>IF(A4168="","",WEEKNUM(A4168,2))</f>
        <v/>
      </c>
      <c r="G4168" s="153">
        <f>IF(A4168="","",WEEKDAY(A4168,2))</f>
        <v/>
      </c>
      <c r="H4168" s="153">
        <f>IF(A4168="","",CHOOSE(WEEKDAY(A4168,2),"Pazartesi","Salı","Çarşamba","Perşembe","Cuma","Cumartesi","Pazar"))</f>
        <v/>
      </c>
    </row>
    <row r="4169" ht="10.5" customHeight="1" s="113">
      <c r="A4169" s="152" t="n">
        <v>46172</v>
      </c>
      <c r="B4169" s="153">
        <f>IF(A4169="","",YEAR(A4169))</f>
        <v/>
      </c>
      <c r="C4169" s="153">
        <f>IF(A4169="","",MONTH(A4169))</f>
        <v/>
      </c>
      <c r="D4169" s="153">
        <f>IF(A4169="","",CHOOSE(MONTH(A4169),"Ocak","Şubat","Mart","Nisan","Mayıs","Haziran","Temmuz","Ağustos","Eylül","Ekim","Kasım","Aralık"))</f>
        <v/>
      </c>
      <c r="E4169" s="153">
        <f>IF(A4169="","",ROUNDUP(MONTH(A4169)/3,0))</f>
        <v/>
      </c>
      <c r="F4169" s="153">
        <f>IF(A4169="","",WEEKNUM(A4169,2))</f>
        <v/>
      </c>
      <c r="G4169" s="153">
        <f>IF(A4169="","",WEEKDAY(A4169,2))</f>
        <v/>
      </c>
      <c r="H4169" s="153">
        <f>IF(A4169="","",CHOOSE(WEEKDAY(A4169,2),"Pazartesi","Salı","Çarşamba","Perşembe","Cuma","Cumartesi","Pazar"))</f>
        <v/>
      </c>
    </row>
    <row r="4170" ht="10.5" customHeight="1" s="113">
      <c r="A4170" s="152" t="n">
        <v>46173</v>
      </c>
      <c r="B4170" s="153">
        <f>IF(A4170="","",YEAR(A4170))</f>
        <v/>
      </c>
      <c r="C4170" s="153">
        <f>IF(A4170="","",MONTH(A4170))</f>
        <v/>
      </c>
      <c r="D4170" s="153">
        <f>IF(A4170="","",CHOOSE(MONTH(A4170),"Ocak","Şubat","Mart","Nisan","Mayıs","Haziran","Temmuz","Ağustos","Eylül","Ekim","Kasım","Aralık"))</f>
        <v/>
      </c>
      <c r="E4170" s="153">
        <f>IF(A4170="","",ROUNDUP(MONTH(A4170)/3,0))</f>
        <v/>
      </c>
      <c r="F4170" s="153">
        <f>IF(A4170="","",WEEKNUM(A4170,2))</f>
        <v/>
      </c>
      <c r="G4170" s="153">
        <f>IF(A4170="","",WEEKDAY(A4170,2))</f>
        <v/>
      </c>
      <c r="H4170" s="153">
        <f>IF(A4170="","",CHOOSE(WEEKDAY(A4170,2),"Pazartesi","Salı","Çarşamba","Perşembe","Cuma","Cumartesi","Pazar"))</f>
        <v/>
      </c>
    </row>
    <row r="4171" ht="10.5" customHeight="1" s="113">
      <c r="A4171" s="152" t="n">
        <v>46174</v>
      </c>
      <c r="B4171" s="153">
        <f>IF(A4171="","",YEAR(A4171))</f>
        <v/>
      </c>
      <c r="C4171" s="153">
        <f>IF(A4171="","",MONTH(A4171))</f>
        <v/>
      </c>
      <c r="D4171" s="153">
        <f>IF(A4171="","",CHOOSE(MONTH(A4171),"Ocak","Şubat","Mart","Nisan","Mayıs","Haziran","Temmuz","Ağustos","Eylül","Ekim","Kasım","Aralık"))</f>
        <v/>
      </c>
      <c r="E4171" s="153">
        <f>IF(A4171="","",ROUNDUP(MONTH(A4171)/3,0))</f>
        <v/>
      </c>
      <c r="F4171" s="153">
        <f>IF(A4171="","",WEEKNUM(A4171,2))</f>
        <v/>
      </c>
      <c r="G4171" s="153">
        <f>IF(A4171="","",WEEKDAY(A4171,2))</f>
        <v/>
      </c>
      <c r="H4171" s="153">
        <f>IF(A4171="","",CHOOSE(WEEKDAY(A4171,2),"Pazartesi","Salı","Çarşamba","Perşembe","Cuma","Cumartesi","Pazar"))</f>
        <v/>
      </c>
    </row>
    <row r="4172" ht="10.5" customHeight="1" s="113">
      <c r="A4172" s="152" t="n">
        <v>46175</v>
      </c>
      <c r="B4172" s="153">
        <f>IF(A4172="","",YEAR(A4172))</f>
        <v/>
      </c>
      <c r="C4172" s="153">
        <f>IF(A4172="","",MONTH(A4172))</f>
        <v/>
      </c>
      <c r="D4172" s="153">
        <f>IF(A4172="","",CHOOSE(MONTH(A4172),"Ocak","Şubat","Mart","Nisan","Mayıs","Haziran","Temmuz","Ağustos","Eylül","Ekim","Kasım","Aralık"))</f>
        <v/>
      </c>
      <c r="E4172" s="153">
        <f>IF(A4172="","",ROUNDUP(MONTH(A4172)/3,0))</f>
        <v/>
      </c>
      <c r="F4172" s="153">
        <f>IF(A4172="","",WEEKNUM(A4172,2))</f>
        <v/>
      </c>
      <c r="G4172" s="153">
        <f>IF(A4172="","",WEEKDAY(A4172,2))</f>
        <v/>
      </c>
      <c r="H4172" s="153">
        <f>IF(A4172="","",CHOOSE(WEEKDAY(A4172,2),"Pazartesi","Salı","Çarşamba","Perşembe","Cuma","Cumartesi","Pazar"))</f>
        <v/>
      </c>
    </row>
    <row r="4173" ht="10.5" customHeight="1" s="113">
      <c r="A4173" s="152" t="n">
        <v>46176</v>
      </c>
      <c r="B4173" s="153">
        <f>IF(A4173="","",YEAR(A4173))</f>
        <v/>
      </c>
      <c r="C4173" s="153">
        <f>IF(A4173="","",MONTH(A4173))</f>
        <v/>
      </c>
      <c r="D4173" s="153">
        <f>IF(A4173="","",CHOOSE(MONTH(A4173),"Ocak","Şubat","Mart","Nisan","Mayıs","Haziran","Temmuz","Ağustos","Eylül","Ekim","Kasım","Aralık"))</f>
        <v/>
      </c>
      <c r="E4173" s="153">
        <f>IF(A4173="","",ROUNDUP(MONTH(A4173)/3,0))</f>
        <v/>
      </c>
      <c r="F4173" s="153">
        <f>IF(A4173="","",WEEKNUM(A4173,2))</f>
        <v/>
      </c>
      <c r="G4173" s="153">
        <f>IF(A4173="","",WEEKDAY(A4173,2))</f>
        <v/>
      </c>
      <c r="H4173" s="153">
        <f>IF(A4173="","",CHOOSE(WEEKDAY(A4173,2),"Pazartesi","Salı","Çarşamba","Perşembe","Cuma","Cumartesi","Pazar"))</f>
        <v/>
      </c>
    </row>
    <row r="4174" ht="10.5" customHeight="1" s="113">
      <c r="A4174" s="152" t="n">
        <v>46177</v>
      </c>
      <c r="B4174" s="153">
        <f>IF(A4174="","",YEAR(A4174))</f>
        <v/>
      </c>
      <c r="C4174" s="153">
        <f>IF(A4174="","",MONTH(A4174))</f>
        <v/>
      </c>
      <c r="D4174" s="153">
        <f>IF(A4174="","",CHOOSE(MONTH(A4174),"Ocak","Şubat","Mart","Nisan","Mayıs","Haziran","Temmuz","Ağustos","Eylül","Ekim","Kasım","Aralık"))</f>
        <v/>
      </c>
      <c r="E4174" s="153">
        <f>IF(A4174="","",ROUNDUP(MONTH(A4174)/3,0))</f>
        <v/>
      </c>
      <c r="F4174" s="153">
        <f>IF(A4174="","",WEEKNUM(A4174,2))</f>
        <v/>
      </c>
      <c r="G4174" s="153">
        <f>IF(A4174="","",WEEKDAY(A4174,2))</f>
        <v/>
      </c>
      <c r="H4174" s="153">
        <f>IF(A4174="","",CHOOSE(WEEKDAY(A4174,2),"Pazartesi","Salı","Çarşamba","Perşembe","Cuma","Cumartesi","Pazar"))</f>
        <v/>
      </c>
    </row>
    <row r="4175" ht="10.5" customHeight="1" s="113">
      <c r="A4175" s="152" t="n">
        <v>46178</v>
      </c>
      <c r="B4175" s="153">
        <f>IF(A4175="","",YEAR(A4175))</f>
        <v/>
      </c>
      <c r="C4175" s="153">
        <f>IF(A4175="","",MONTH(A4175))</f>
        <v/>
      </c>
      <c r="D4175" s="153">
        <f>IF(A4175="","",CHOOSE(MONTH(A4175),"Ocak","Şubat","Mart","Nisan","Mayıs","Haziran","Temmuz","Ağustos","Eylül","Ekim","Kasım","Aralık"))</f>
        <v/>
      </c>
      <c r="E4175" s="153">
        <f>IF(A4175="","",ROUNDUP(MONTH(A4175)/3,0))</f>
        <v/>
      </c>
      <c r="F4175" s="153">
        <f>IF(A4175="","",WEEKNUM(A4175,2))</f>
        <v/>
      </c>
      <c r="G4175" s="153">
        <f>IF(A4175="","",WEEKDAY(A4175,2))</f>
        <v/>
      </c>
      <c r="H4175" s="153">
        <f>IF(A4175="","",CHOOSE(WEEKDAY(A4175,2),"Pazartesi","Salı","Çarşamba","Perşembe","Cuma","Cumartesi","Pazar"))</f>
        <v/>
      </c>
    </row>
    <row r="4176" ht="10.5" customHeight="1" s="113">
      <c r="A4176" s="152" t="n">
        <v>46179</v>
      </c>
      <c r="B4176" s="153">
        <f>IF(A4176="","",YEAR(A4176))</f>
        <v/>
      </c>
      <c r="C4176" s="153">
        <f>IF(A4176="","",MONTH(A4176))</f>
        <v/>
      </c>
      <c r="D4176" s="153">
        <f>IF(A4176="","",CHOOSE(MONTH(A4176),"Ocak","Şubat","Mart","Nisan","Mayıs","Haziran","Temmuz","Ağustos","Eylül","Ekim","Kasım","Aralık"))</f>
        <v/>
      </c>
      <c r="E4176" s="153">
        <f>IF(A4176="","",ROUNDUP(MONTH(A4176)/3,0))</f>
        <v/>
      </c>
      <c r="F4176" s="153">
        <f>IF(A4176="","",WEEKNUM(A4176,2))</f>
        <v/>
      </c>
      <c r="G4176" s="153">
        <f>IF(A4176="","",WEEKDAY(A4176,2))</f>
        <v/>
      </c>
      <c r="H4176" s="153">
        <f>IF(A4176="","",CHOOSE(WEEKDAY(A4176,2),"Pazartesi","Salı","Çarşamba","Perşembe","Cuma","Cumartesi","Pazar"))</f>
        <v/>
      </c>
    </row>
    <row r="4177" ht="10.5" customHeight="1" s="113">
      <c r="A4177" s="152" t="n">
        <v>46180</v>
      </c>
      <c r="B4177" s="153">
        <f>IF(A4177="","",YEAR(A4177))</f>
        <v/>
      </c>
      <c r="C4177" s="153">
        <f>IF(A4177="","",MONTH(A4177))</f>
        <v/>
      </c>
      <c r="D4177" s="153">
        <f>IF(A4177="","",CHOOSE(MONTH(A4177),"Ocak","Şubat","Mart","Nisan","Mayıs","Haziran","Temmuz","Ağustos","Eylül","Ekim","Kasım","Aralık"))</f>
        <v/>
      </c>
      <c r="E4177" s="153">
        <f>IF(A4177="","",ROUNDUP(MONTH(A4177)/3,0))</f>
        <v/>
      </c>
      <c r="F4177" s="153">
        <f>IF(A4177="","",WEEKNUM(A4177,2))</f>
        <v/>
      </c>
      <c r="G4177" s="153">
        <f>IF(A4177="","",WEEKDAY(A4177,2))</f>
        <v/>
      </c>
      <c r="H4177" s="153">
        <f>IF(A4177="","",CHOOSE(WEEKDAY(A4177,2),"Pazartesi","Salı","Çarşamba","Perşembe","Cuma","Cumartesi","Pazar"))</f>
        <v/>
      </c>
    </row>
    <row r="4178" ht="10.5" customHeight="1" s="113">
      <c r="A4178" s="152" t="n">
        <v>46181</v>
      </c>
      <c r="B4178" s="153">
        <f>IF(A4178="","",YEAR(A4178))</f>
        <v/>
      </c>
      <c r="C4178" s="153">
        <f>IF(A4178="","",MONTH(A4178))</f>
        <v/>
      </c>
      <c r="D4178" s="153">
        <f>IF(A4178="","",CHOOSE(MONTH(A4178),"Ocak","Şubat","Mart","Nisan","Mayıs","Haziran","Temmuz","Ağustos","Eylül","Ekim","Kasım","Aralık"))</f>
        <v/>
      </c>
      <c r="E4178" s="153">
        <f>IF(A4178="","",ROUNDUP(MONTH(A4178)/3,0))</f>
        <v/>
      </c>
      <c r="F4178" s="153">
        <f>IF(A4178="","",WEEKNUM(A4178,2))</f>
        <v/>
      </c>
      <c r="G4178" s="153">
        <f>IF(A4178="","",WEEKDAY(A4178,2))</f>
        <v/>
      </c>
      <c r="H4178" s="153">
        <f>IF(A4178="","",CHOOSE(WEEKDAY(A4178,2),"Pazartesi","Salı","Çarşamba","Perşembe","Cuma","Cumartesi","Pazar"))</f>
        <v/>
      </c>
    </row>
    <row r="4179" ht="10.5" customHeight="1" s="113">
      <c r="A4179" s="152" t="n">
        <v>46182</v>
      </c>
      <c r="B4179" s="153">
        <f>IF(A4179="","",YEAR(A4179))</f>
        <v/>
      </c>
      <c r="C4179" s="153">
        <f>IF(A4179="","",MONTH(A4179))</f>
        <v/>
      </c>
      <c r="D4179" s="153">
        <f>IF(A4179="","",CHOOSE(MONTH(A4179),"Ocak","Şubat","Mart","Nisan","Mayıs","Haziran","Temmuz","Ağustos","Eylül","Ekim","Kasım","Aralık"))</f>
        <v/>
      </c>
      <c r="E4179" s="153">
        <f>IF(A4179="","",ROUNDUP(MONTH(A4179)/3,0))</f>
        <v/>
      </c>
      <c r="F4179" s="153">
        <f>IF(A4179="","",WEEKNUM(A4179,2))</f>
        <v/>
      </c>
      <c r="G4179" s="153">
        <f>IF(A4179="","",WEEKDAY(A4179,2))</f>
        <v/>
      </c>
      <c r="H4179" s="153">
        <f>IF(A4179="","",CHOOSE(WEEKDAY(A4179,2),"Pazartesi","Salı","Çarşamba","Perşembe","Cuma","Cumartesi","Pazar"))</f>
        <v/>
      </c>
    </row>
    <row r="4180" ht="10.5" customHeight="1" s="113">
      <c r="A4180" s="152" t="n">
        <v>46183</v>
      </c>
      <c r="B4180" s="153">
        <f>IF(A4180="","",YEAR(A4180))</f>
        <v/>
      </c>
      <c r="C4180" s="153">
        <f>IF(A4180="","",MONTH(A4180))</f>
        <v/>
      </c>
      <c r="D4180" s="153">
        <f>IF(A4180="","",CHOOSE(MONTH(A4180),"Ocak","Şubat","Mart","Nisan","Mayıs","Haziran","Temmuz","Ağustos","Eylül","Ekim","Kasım","Aralık"))</f>
        <v/>
      </c>
      <c r="E4180" s="153">
        <f>IF(A4180="","",ROUNDUP(MONTH(A4180)/3,0))</f>
        <v/>
      </c>
      <c r="F4180" s="153">
        <f>IF(A4180="","",WEEKNUM(A4180,2))</f>
        <v/>
      </c>
      <c r="G4180" s="153">
        <f>IF(A4180="","",WEEKDAY(A4180,2))</f>
        <v/>
      </c>
      <c r="H4180" s="153">
        <f>IF(A4180="","",CHOOSE(WEEKDAY(A4180,2),"Pazartesi","Salı","Çarşamba","Perşembe","Cuma","Cumartesi","Pazar"))</f>
        <v/>
      </c>
    </row>
    <row r="4181" ht="10.5" customHeight="1" s="113">
      <c r="A4181" s="152" t="n">
        <v>46184</v>
      </c>
      <c r="B4181" s="153">
        <f>IF(A4181="","",YEAR(A4181))</f>
        <v/>
      </c>
      <c r="C4181" s="153">
        <f>IF(A4181="","",MONTH(A4181))</f>
        <v/>
      </c>
      <c r="D4181" s="153">
        <f>IF(A4181="","",CHOOSE(MONTH(A4181),"Ocak","Şubat","Mart","Nisan","Mayıs","Haziran","Temmuz","Ağustos","Eylül","Ekim","Kasım","Aralık"))</f>
        <v/>
      </c>
      <c r="E4181" s="153">
        <f>IF(A4181="","",ROUNDUP(MONTH(A4181)/3,0))</f>
        <v/>
      </c>
      <c r="F4181" s="153">
        <f>IF(A4181="","",WEEKNUM(A4181,2))</f>
        <v/>
      </c>
      <c r="G4181" s="153">
        <f>IF(A4181="","",WEEKDAY(A4181,2))</f>
        <v/>
      </c>
      <c r="H4181" s="153">
        <f>IF(A4181="","",CHOOSE(WEEKDAY(A4181,2),"Pazartesi","Salı","Çarşamba","Perşembe","Cuma","Cumartesi","Pazar"))</f>
        <v/>
      </c>
    </row>
    <row r="4182" ht="10.5" customHeight="1" s="113">
      <c r="A4182" s="152" t="n">
        <v>46185</v>
      </c>
      <c r="B4182" s="153">
        <f>IF(A4182="","",YEAR(A4182))</f>
        <v/>
      </c>
      <c r="C4182" s="153">
        <f>IF(A4182="","",MONTH(A4182))</f>
        <v/>
      </c>
      <c r="D4182" s="153">
        <f>IF(A4182="","",CHOOSE(MONTH(A4182),"Ocak","Şubat","Mart","Nisan","Mayıs","Haziran","Temmuz","Ağustos","Eylül","Ekim","Kasım","Aralık"))</f>
        <v/>
      </c>
      <c r="E4182" s="153">
        <f>IF(A4182="","",ROUNDUP(MONTH(A4182)/3,0))</f>
        <v/>
      </c>
      <c r="F4182" s="153">
        <f>IF(A4182="","",WEEKNUM(A4182,2))</f>
        <v/>
      </c>
      <c r="G4182" s="153">
        <f>IF(A4182="","",WEEKDAY(A4182,2))</f>
        <v/>
      </c>
      <c r="H4182" s="153">
        <f>IF(A4182="","",CHOOSE(WEEKDAY(A4182,2),"Pazartesi","Salı","Çarşamba","Perşembe","Cuma","Cumartesi","Pazar"))</f>
        <v/>
      </c>
    </row>
    <row r="4183" ht="10.5" customHeight="1" s="113">
      <c r="A4183" s="152" t="n">
        <v>46186</v>
      </c>
      <c r="B4183" s="153">
        <f>IF(A4183="","",YEAR(A4183))</f>
        <v/>
      </c>
      <c r="C4183" s="153">
        <f>IF(A4183="","",MONTH(A4183))</f>
        <v/>
      </c>
      <c r="D4183" s="153">
        <f>IF(A4183="","",CHOOSE(MONTH(A4183),"Ocak","Şubat","Mart","Nisan","Mayıs","Haziran","Temmuz","Ağustos","Eylül","Ekim","Kasım","Aralık"))</f>
        <v/>
      </c>
      <c r="E4183" s="153">
        <f>IF(A4183="","",ROUNDUP(MONTH(A4183)/3,0))</f>
        <v/>
      </c>
      <c r="F4183" s="153">
        <f>IF(A4183="","",WEEKNUM(A4183,2))</f>
        <v/>
      </c>
      <c r="G4183" s="153">
        <f>IF(A4183="","",WEEKDAY(A4183,2))</f>
        <v/>
      </c>
      <c r="H4183" s="153">
        <f>IF(A4183="","",CHOOSE(WEEKDAY(A4183,2),"Pazartesi","Salı","Çarşamba","Perşembe","Cuma","Cumartesi","Pazar"))</f>
        <v/>
      </c>
    </row>
    <row r="4184" ht="10.5" customHeight="1" s="113">
      <c r="A4184" s="152" t="n">
        <v>46187</v>
      </c>
      <c r="B4184" s="153">
        <f>IF(A4184="","",YEAR(A4184))</f>
        <v/>
      </c>
      <c r="C4184" s="153">
        <f>IF(A4184="","",MONTH(A4184))</f>
        <v/>
      </c>
      <c r="D4184" s="153">
        <f>IF(A4184="","",CHOOSE(MONTH(A4184),"Ocak","Şubat","Mart","Nisan","Mayıs","Haziran","Temmuz","Ağustos","Eylül","Ekim","Kasım","Aralık"))</f>
        <v/>
      </c>
      <c r="E4184" s="153">
        <f>IF(A4184="","",ROUNDUP(MONTH(A4184)/3,0))</f>
        <v/>
      </c>
      <c r="F4184" s="153">
        <f>IF(A4184="","",WEEKNUM(A4184,2))</f>
        <v/>
      </c>
      <c r="G4184" s="153">
        <f>IF(A4184="","",WEEKDAY(A4184,2))</f>
        <v/>
      </c>
      <c r="H4184" s="153">
        <f>IF(A4184="","",CHOOSE(WEEKDAY(A4184,2),"Pazartesi","Salı","Çarşamba","Perşembe","Cuma","Cumartesi","Pazar"))</f>
        <v/>
      </c>
    </row>
    <row r="4185" ht="10.5" customHeight="1" s="113">
      <c r="A4185" s="152" t="n">
        <v>46188</v>
      </c>
      <c r="B4185" s="153">
        <f>IF(A4185="","",YEAR(A4185))</f>
        <v/>
      </c>
      <c r="C4185" s="153">
        <f>IF(A4185="","",MONTH(A4185))</f>
        <v/>
      </c>
      <c r="D4185" s="153">
        <f>IF(A4185="","",CHOOSE(MONTH(A4185),"Ocak","Şubat","Mart","Nisan","Mayıs","Haziran","Temmuz","Ağustos","Eylül","Ekim","Kasım","Aralık"))</f>
        <v/>
      </c>
      <c r="E4185" s="153">
        <f>IF(A4185="","",ROUNDUP(MONTH(A4185)/3,0))</f>
        <v/>
      </c>
      <c r="F4185" s="153">
        <f>IF(A4185="","",WEEKNUM(A4185,2))</f>
        <v/>
      </c>
      <c r="G4185" s="153">
        <f>IF(A4185="","",WEEKDAY(A4185,2))</f>
        <v/>
      </c>
      <c r="H4185" s="153">
        <f>IF(A4185="","",CHOOSE(WEEKDAY(A4185,2),"Pazartesi","Salı","Çarşamba","Perşembe","Cuma","Cumartesi","Pazar"))</f>
        <v/>
      </c>
    </row>
    <row r="4186" ht="10.5" customHeight="1" s="113">
      <c r="A4186" s="152" t="n">
        <v>46189</v>
      </c>
      <c r="B4186" s="153">
        <f>IF(A4186="","",YEAR(A4186))</f>
        <v/>
      </c>
      <c r="C4186" s="153">
        <f>IF(A4186="","",MONTH(A4186))</f>
        <v/>
      </c>
      <c r="D4186" s="153">
        <f>IF(A4186="","",CHOOSE(MONTH(A4186),"Ocak","Şubat","Mart","Nisan","Mayıs","Haziran","Temmuz","Ağustos","Eylül","Ekim","Kasım","Aralık"))</f>
        <v/>
      </c>
      <c r="E4186" s="153">
        <f>IF(A4186="","",ROUNDUP(MONTH(A4186)/3,0))</f>
        <v/>
      </c>
      <c r="F4186" s="153">
        <f>IF(A4186="","",WEEKNUM(A4186,2))</f>
        <v/>
      </c>
      <c r="G4186" s="153">
        <f>IF(A4186="","",WEEKDAY(A4186,2))</f>
        <v/>
      </c>
      <c r="H4186" s="153">
        <f>IF(A4186="","",CHOOSE(WEEKDAY(A4186,2),"Pazartesi","Salı","Çarşamba","Perşembe","Cuma","Cumartesi","Pazar"))</f>
        <v/>
      </c>
    </row>
    <row r="4187" ht="10.5" customHeight="1" s="113">
      <c r="A4187" s="152" t="n">
        <v>46190</v>
      </c>
      <c r="B4187" s="153">
        <f>IF(A4187="","",YEAR(A4187))</f>
        <v/>
      </c>
      <c r="C4187" s="153">
        <f>IF(A4187="","",MONTH(A4187))</f>
        <v/>
      </c>
      <c r="D4187" s="153">
        <f>IF(A4187="","",CHOOSE(MONTH(A4187),"Ocak","Şubat","Mart","Nisan","Mayıs","Haziran","Temmuz","Ağustos","Eylül","Ekim","Kasım","Aralık"))</f>
        <v/>
      </c>
      <c r="E4187" s="153">
        <f>IF(A4187="","",ROUNDUP(MONTH(A4187)/3,0))</f>
        <v/>
      </c>
      <c r="F4187" s="153">
        <f>IF(A4187="","",WEEKNUM(A4187,2))</f>
        <v/>
      </c>
      <c r="G4187" s="153">
        <f>IF(A4187="","",WEEKDAY(A4187,2))</f>
        <v/>
      </c>
      <c r="H4187" s="153">
        <f>IF(A4187="","",CHOOSE(WEEKDAY(A4187,2),"Pazartesi","Salı","Çarşamba","Perşembe","Cuma","Cumartesi","Pazar"))</f>
        <v/>
      </c>
    </row>
    <row r="4188" ht="10.5" customHeight="1" s="113">
      <c r="A4188" s="152" t="n">
        <v>46191</v>
      </c>
      <c r="B4188" s="153">
        <f>IF(A4188="","",YEAR(A4188))</f>
        <v/>
      </c>
      <c r="C4188" s="153">
        <f>IF(A4188="","",MONTH(A4188))</f>
        <v/>
      </c>
      <c r="D4188" s="153">
        <f>IF(A4188="","",CHOOSE(MONTH(A4188),"Ocak","Şubat","Mart","Nisan","Mayıs","Haziran","Temmuz","Ağustos","Eylül","Ekim","Kasım","Aralık"))</f>
        <v/>
      </c>
      <c r="E4188" s="153">
        <f>IF(A4188="","",ROUNDUP(MONTH(A4188)/3,0))</f>
        <v/>
      </c>
      <c r="F4188" s="153">
        <f>IF(A4188="","",WEEKNUM(A4188,2))</f>
        <v/>
      </c>
      <c r="G4188" s="153">
        <f>IF(A4188="","",WEEKDAY(A4188,2))</f>
        <v/>
      </c>
      <c r="H4188" s="153">
        <f>IF(A4188="","",CHOOSE(WEEKDAY(A4188,2),"Pazartesi","Salı","Çarşamba","Perşembe","Cuma","Cumartesi","Pazar"))</f>
        <v/>
      </c>
    </row>
    <row r="4189" ht="10.5" customHeight="1" s="113">
      <c r="A4189" s="152" t="n">
        <v>46192</v>
      </c>
      <c r="B4189" s="153">
        <f>IF(A4189="","",YEAR(A4189))</f>
        <v/>
      </c>
      <c r="C4189" s="153">
        <f>IF(A4189="","",MONTH(A4189))</f>
        <v/>
      </c>
      <c r="D4189" s="153">
        <f>IF(A4189="","",CHOOSE(MONTH(A4189),"Ocak","Şubat","Mart","Nisan","Mayıs","Haziran","Temmuz","Ağustos","Eylül","Ekim","Kasım","Aralık"))</f>
        <v/>
      </c>
      <c r="E4189" s="153">
        <f>IF(A4189="","",ROUNDUP(MONTH(A4189)/3,0))</f>
        <v/>
      </c>
      <c r="F4189" s="153">
        <f>IF(A4189="","",WEEKNUM(A4189,2))</f>
        <v/>
      </c>
      <c r="G4189" s="153">
        <f>IF(A4189="","",WEEKDAY(A4189,2))</f>
        <v/>
      </c>
      <c r="H4189" s="153">
        <f>IF(A4189="","",CHOOSE(WEEKDAY(A4189,2),"Pazartesi","Salı","Çarşamba","Perşembe","Cuma","Cumartesi","Pazar"))</f>
        <v/>
      </c>
    </row>
    <row r="4190" ht="10.5" customHeight="1" s="113">
      <c r="A4190" s="152" t="n">
        <v>46193</v>
      </c>
      <c r="B4190" s="153">
        <f>IF(A4190="","",YEAR(A4190))</f>
        <v/>
      </c>
      <c r="C4190" s="153">
        <f>IF(A4190="","",MONTH(A4190))</f>
        <v/>
      </c>
      <c r="D4190" s="153">
        <f>IF(A4190="","",CHOOSE(MONTH(A4190),"Ocak","Şubat","Mart","Nisan","Mayıs","Haziran","Temmuz","Ağustos","Eylül","Ekim","Kasım","Aralık"))</f>
        <v/>
      </c>
      <c r="E4190" s="153">
        <f>IF(A4190="","",ROUNDUP(MONTH(A4190)/3,0))</f>
        <v/>
      </c>
      <c r="F4190" s="153">
        <f>IF(A4190="","",WEEKNUM(A4190,2))</f>
        <v/>
      </c>
      <c r="G4190" s="153">
        <f>IF(A4190="","",WEEKDAY(A4190,2))</f>
        <v/>
      </c>
      <c r="H4190" s="153">
        <f>IF(A4190="","",CHOOSE(WEEKDAY(A4190,2),"Pazartesi","Salı","Çarşamba","Perşembe","Cuma","Cumartesi","Pazar"))</f>
        <v/>
      </c>
    </row>
    <row r="4191" ht="10.5" customHeight="1" s="113">
      <c r="A4191" s="152" t="n">
        <v>46194</v>
      </c>
      <c r="B4191" s="153">
        <f>IF(A4191="","",YEAR(A4191))</f>
        <v/>
      </c>
      <c r="C4191" s="153">
        <f>IF(A4191="","",MONTH(A4191))</f>
        <v/>
      </c>
      <c r="D4191" s="153">
        <f>IF(A4191="","",CHOOSE(MONTH(A4191),"Ocak","Şubat","Mart","Nisan","Mayıs","Haziran","Temmuz","Ağustos","Eylül","Ekim","Kasım","Aralık"))</f>
        <v/>
      </c>
      <c r="E4191" s="153">
        <f>IF(A4191="","",ROUNDUP(MONTH(A4191)/3,0))</f>
        <v/>
      </c>
      <c r="F4191" s="153">
        <f>IF(A4191="","",WEEKNUM(A4191,2))</f>
        <v/>
      </c>
      <c r="G4191" s="153">
        <f>IF(A4191="","",WEEKDAY(A4191,2))</f>
        <v/>
      </c>
      <c r="H4191" s="153">
        <f>IF(A4191="","",CHOOSE(WEEKDAY(A4191,2),"Pazartesi","Salı","Çarşamba","Perşembe","Cuma","Cumartesi","Pazar"))</f>
        <v/>
      </c>
    </row>
    <row r="4192" ht="10.5" customHeight="1" s="113">
      <c r="A4192" s="152" t="n">
        <v>46195</v>
      </c>
      <c r="B4192" s="153">
        <f>IF(A4192="","",YEAR(A4192))</f>
        <v/>
      </c>
      <c r="C4192" s="153">
        <f>IF(A4192="","",MONTH(A4192))</f>
        <v/>
      </c>
      <c r="D4192" s="153">
        <f>IF(A4192="","",CHOOSE(MONTH(A4192),"Ocak","Şubat","Mart","Nisan","Mayıs","Haziran","Temmuz","Ağustos","Eylül","Ekim","Kasım","Aralık"))</f>
        <v/>
      </c>
      <c r="E4192" s="153">
        <f>IF(A4192="","",ROUNDUP(MONTH(A4192)/3,0))</f>
        <v/>
      </c>
      <c r="F4192" s="153">
        <f>IF(A4192="","",WEEKNUM(A4192,2))</f>
        <v/>
      </c>
      <c r="G4192" s="153">
        <f>IF(A4192="","",WEEKDAY(A4192,2))</f>
        <v/>
      </c>
      <c r="H4192" s="153">
        <f>IF(A4192="","",CHOOSE(WEEKDAY(A4192,2),"Pazartesi","Salı","Çarşamba","Perşembe","Cuma","Cumartesi","Pazar"))</f>
        <v/>
      </c>
    </row>
    <row r="4193" ht="10.5" customHeight="1" s="113">
      <c r="A4193" s="152" t="n">
        <v>46196</v>
      </c>
      <c r="B4193" s="153">
        <f>IF(A4193="","",YEAR(A4193))</f>
        <v/>
      </c>
      <c r="C4193" s="153">
        <f>IF(A4193="","",MONTH(A4193))</f>
        <v/>
      </c>
      <c r="D4193" s="153">
        <f>IF(A4193="","",CHOOSE(MONTH(A4193),"Ocak","Şubat","Mart","Nisan","Mayıs","Haziran","Temmuz","Ağustos","Eylül","Ekim","Kasım","Aralık"))</f>
        <v/>
      </c>
      <c r="E4193" s="153">
        <f>IF(A4193="","",ROUNDUP(MONTH(A4193)/3,0))</f>
        <v/>
      </c>
      <c r="F4193" s="153">
        <f>IF(A4193="","",WEEKNUM(A4193,2))</f>
        <v/>
      </c>
      <c r="G4193" s="153">
        <f>IF(A4193="","",WEEKDAY(A4193,2))</f>
        <v/>
      </c>
      <c r="H4193" s="153">
        <f>IF(A4193="","",CHOOSE(WEEKDAY(A4193,2),"Pazartesi","Salı","Çarşamba","Perşembe","Cuma","Cumartesi","Pazar"))</f>
        <v/>
      </c>
    </row>
    <row r="4194" ht="10.5" customHeight="1" s="113">
      <c r="A4194" s="152" t="n">
        <v>46197</v>
      </c>
      <c r="B4194" s="153">
        <f>IF(A4194="","",YEAR(A4194))</f>
        <v/>
      </c>
      <c r="C4194" s="153">
        <f>IF(A4194="","",MONTH(A4194))</f>
        <v/>
      </c>
      <c r="D4194" s="153">
        <f>IF(A4194="","",CHOOSE(MONTH(A4194),"Ocak","Şubat","Mart","Nisan","Mayıs","Haziran","Temmuz","Ağustos","Eylül","Ekim","Kasım","Aralık"))</f>
        <v/>
      </c>
      <c r="E4194" s="153">
        <f>IF(A4194="","",ROUNDUP(MONTH(A4194)/3,0))</f>
        <v/>
      </c>
      <c r="F4194" s="153">
        <f>IF(A4194="","",WEEKNUM(A4194,2))</f>
        <v/>
      </c>
      <c r="G4194" s="153">
        <f>IF(A4194="","",WEEKDAY(A4194,2))</f>
        <v/>
      </c>
      <c r="H4194" s="153">
        <f>IF(A4194="","",CHOOSE(WEEKDAY(A4194,2),"Pazartesi","Salı","Çarşamba","Perşembe","Cuma","Cumartesi","Pazar"))</f>
        <v/>
      </c>
    </row>
    <row r="4195" ht="10.5" customHeight="1" s="113">
      <c r="A4195" s="152" t="n">
        <v>46198</v>
      </c>
      <c r="B4195" s="153">
        <f>IF(A4195="","",YEAR(A4195))</f>
        <v/>
      </c>
      <c r="C4195" s="153">
        <f>IF(A4195="","",MONTH(A4195))</f>
        <v/>
      </c>
      <c r="D4195" s="153">
        <f>IF(A4195="","",CHOOSE(MONTH(A4195),"Ocak","Şubat","Mart","Nisan","Mayıs","Haziran","Temmuz","Ağustos","Eylül","Ekim","Kasım","Aralık"))</f>
        <v/>
      </c>
      <c r="E4195" s="153">
        <f>IF(A4195="","",ROUNDUP(MONTH(A4195)/3,0))</f>
        <v/>
      </c>
      <c r="F4195" s="153">
        <f>IF(A4195="","",WEEKNUM(A4195,2))</f>
        <v/>
      </c>
      <c r="G4195" s="153">
        <f>IF(A4195="","",WEEKDAY(A4195,2))</f>
        <v/>
      </c>
      <c r="H4195" s="153">
        <f>IF(A4195="","",CHOOSE(WEEKDAY(A4195,2),"Pazartesi","Salı","Çarşamba","Perşembe","Cuma","Cumartesi","Pazar"))</f>
        <v/>
      </c>
    </row>
    <row r="4196" ht="10.5" customHeight="1" s="113">
      <c r="A4196" s="152" t="n">
        <v>46199</v>
      </c>
      <c r="B4196" s="153">
        <f>IF(A4196="","",YEAR(A4196))</f>
        <v/>
      </c>
      <c r="C4196" s="153">
        <f>IF(A4196="","",MONTH(A4196))</f>
        <v/>
      </c>
      <c r="D4196" s="153">
        <f>IF(A4196="","",CHOOSE(MONTH(A4196),"Ocak","Şubat","Mart","Nisan","Mayıs","Haziran","Temmuz","Ağustos","Eylül","Ekim","Kasım","Aralık"))</f>
        <v/>
      </c>
      <c r="E4196" s="153">
        <f>IF(A4196="","",ROUNDUP(MONTH(A4196)/3,0))</f>
        <v/>
      </c>
      <c r="F4196" s="153">
        <f>IF(A4196="","",WEEKNUM(A4196,2))</f>
        <v/>
      </c>
      <c r="G4196" s="153">
        <f>IF(A4196="","",WEEKDAY(A4196,2))</f>
        <v/>
      </c>
      <c r="H4196" s="153">
        <f>IF(A4196="","",CHOOSE(WEEKDAY(A4196,2),"Pazartesi","Salı","Çarşamba","Perşembe","Cuma","Cumartesi","Pazar"))</f>
        <v/>
      </c>
    </row>
    <row r="4197" ht="10.5" customHeight="1" s="113">
      <c r="A4197" s="152" t="n">
        <v>46200</v>
      </c>
      <c r="B4197" s="153">
        <f>IF(A4197="","",YEAR(A4197))</f>
        <v/>
      </c>
      <c r="C4197" s="153">
        <f>IF(A4197="","",MONTH(A4197))</f>
        <v/>
      </c>
      <c r="D4197" s="153">
        <f>IF(A4197="","",CHOOSE(MONTH(A4197),"Ocak","Şubat","Mart","Nisan","Mayıs","Haziran","Temmuz","Ağustos","Eylül","Ekim","Kasım","Aralık"))</f>
        <v/>
      </c>
      <c r="E4197" s="153">
        <f>IF(A4197="","",ROUNDUP(MONTH(A4197)/3,0))</f>
        <v/>
      </c>
      <c r="F4197" s="153">
        <f>IF(A4197="","",WEEKNUM(A4197,2))</f>
        <v/>
      </c>
      <c r="G4197" s="153">
        <f>IF(A4197="","",WEEKDAY(A4197,2))</f>
        <v/>
      </c>
      <c r="H4197" s="153">
        <f>IF(A4197="","",CHOOSE(WEEKDAY(A4197,2),"Pazartesi","Salı","Çarşamba","Perşembe","Cuma","Cumartesi","Pazar"))</f>
        <v/>
      </c>
    </row>
    <row r="4198" ht="10.5" customHeight="1" s="113">
      <c r="A4198" s="152" t="n">
        <v>46201</v>
      </c>
      <c r="B4198" s="153">
        <f>IF(A4198="","",YEAR(A4198))</f>
        <v/>
      </c>
      <c r="C4198" s="153">
        <f>IF(A4198="","",MONTH(A4198))</f>
        <v/>
      </c>
      <c r="D4198" s="153">
        <f>IF(A4198="","",CHOOSE(MONTH(A4198),"Ocak","Şubat","Mart","Nisan","Mayıs","Haziran","Temmuz","Ağustos","Eylül","Ekim","Kasım","Aralık"))</f>
        <v/>
      </c>
      <c r="E4198" s="153">
        <f>IF(A4198="","",ROUNDUP(MONTH(A4198)/3,0))</f>
        <v/>
      </c>
      <c r="F4198" s="153">
        <f>IF(A4198="","",WEEKNUM(A4198,2))</f>
        <v/>
      </c>
      <c r="G4198" s="153">
        <f>IF(A4198="","",WEEKDAY(A4198,2))</f>
        <v/>
      </c>
      <c r="H4198" s="153">
        <f>IF(A4198="","",CHOOSE(WEEKDAY(A4198,2),"Pazartesi","Salı","Çarşamba","Perşembe","Cuma","Cumartesi","Pazar"))</f>
        <v/>
      </c>
    </row>
    <row r="4199" ht="10.5" customHeight="1" s="113">
      <c r="A4199" s="152" t="n">
        <v>46202</v>
      </c>
      <c r="B4199" s="153">
        <f>IF(A4199="","",YEAR(A4199))</f>
        <v/>
      </c>
      <c r="C4199" s="153">
        <f>IF(A4199="","",MONTH(A4199))</f>
        <v/>
      </c>
      <c r="D4199" s="153">
        <f>IF(A4199="","",CHOOSE(MONTH(A4199),"Ocak","Şubat","Mart","Nisan","Mayıs","Haziran","Temmuz","Ağustos","Eylül","Ekim","Kasım","Aralık"))</f>
        <v/>
      </c>
      <c r="E4199" s="153">
        <f>IF(A4199="","",ROUNDUP(MONTH(A4199)/3,0))</f>
        <v/>
      </c>
      <c r="F4199" s="153">
        <f>IF(A4199="","",WEEKNUM(A4199,2))</f>
        <v/>
      </c>
      <c r="G4199" s="153">
        <f>IF(A4199="","",WEEKDAY(A4199,2))</f>
        <v/>
      </c>
      <c r="H4199" s="153">
        <f>IF(A4199="","",CHOOSE(WEEKDAY(A4199,2),"Pazartesi","Salı","Çarşamba","Perşembe","Cuma","Cumartesi","Pazar"))</f>
        <v/>
      </c>
    </row>
    <row r="4200" ht="10.5" customHeight="1" s="113">
      <c r="A4200" s="152" t="n">
        <v>46203</v>
      </c>
      <c r="B4200" s="153">
        <f>IF(A4200="","",YEAR(A4200))</f>
        <v/>
      </c>
      <c r="C4200" s="153">
        <f>IF(A4200="","",MONTH(A4200))</f>
        <v/>
      </c>
      <c r="D4200" s="153">
        <f>IF(A4200="","",CHOOSE(MONTH(A4200),"Ocak","Şubat","Mart","Nisan","Mayıs","Haziran","Temmuz","Ağustos","Eylül","Ekim","Kasım","Aralık"))</f>
        <v/>
      </c>
      <c r="E4200" s="153">
        <f>IF(A4200="","",ROUNDUP(MONTH(A4200)/3,0))</f>
        <v/>
      </c>
      <c r="F4200" s="153">
        <f>IF(A4200="","",WEEKNUM(A4200,2))</f>
        <v/>
      </c>
      <c r="G4200" s="153">
        <f>IF(A4200="","",WEEKDAY(A4200,2))</f>
        <v/>
      </c>
      <c r="H4200" s="153">
        <f>IF(A4200="","",CHOOSE(WEEKDAY(A4200,2),"Pazartesi","Salı","Çarşamba","Perşembe","Cuma","Cumartesi","Pazar"))</f>
        <v/>
      </c>
    </row>
    <row r="4201" ht="10.5" customHeight="1" s="113">
      <c r="A4201" s="152" t="n">
        <v>46204</v>
      </c>
      <c r="B4201" s="153">
        <f>IF(A4201="","",YEAR(A4201))</f>
        <v/>
      </c>
      <c r="C4201" s="153">
        <f>IF(A4201="","",MONTH(A4201))</f>
        <v/>
      </c>
      <c r="D4201" s="153">
        <f>IF(A4201="","",CHOOSE(MONTH(A4201),"Ocak","Şubat","Mart","Nisan","Mayıs","Haziran","Temmuz","Ağustos","Eylül","Ekim","Kasım","Aralık"))</f>
        <v/>
      </c>
      <c r="E4201" s="153">
        <f>IF(A4201="","",ROUNDUP(MONTH(A4201)/3,0))</f>
        <v/>
      </c>
      <c r="F4201" s="153">
        <f>IF(A4201="","",WEEKNUM(A4201,2))</f>
        <v/>
      </c>
      <c r="G4201" s="153">
        <f>IF(A4201="","",WEEKDAY(A4201,2))</f>
        <v/>
      </c>
      <c r="H4201" s="153">
        <f>IF(A4201="","",CHOOSE(WEEKDAY(A4201,2),"Pazartesi","Salı","Çarşamba","Perşembe","Cuma","Cumartesi","Pazar"))</f>
        <v/>
      </c>
    </row>
    <row r="4202" ht="10.5" customHeight="1" s="113">
      <c r="A4202" s="152" t="n">
        <v>46205</v>
      </c>
      <c r="B4202" s="153">
        <f>IF(A4202="","",YEAR(A4202))</f>
        <v/>
      </c>
      <c r="C4202" s="153">
        <f>IF(A4202="","",MONTH(A4202))</f>
        <v/>
      </c>
      <c r="D4202" s="153">
        <f>IF(A4202="","",CHOOSE(MONTH(A4202),"Ocak","Şubat","Mart","Nisan","Mayıs","Haziran","Temmuz","Ağustos","Eylül","Ekim","Kasım","Aralık"))</f>
        <v/>
      </c>
      <c r="E4202" s="153">
        <f>IF(A4202="","",ROUNDUP(MONTH(A4202)/3,0))</f>
        <v/>
      </c>
      <c r="F4202" s="153">
        <f>IF(A4202="","",WEEKNUM(A4202,2))</f>
        <v/>
      </c>
      <c r="G4202" s="153">
        <f>IF(A4202="","",WEEKDAY(A4202,2))</f>
        <v/>
      </c>
      <c r="H4202" s="153">
        <f>IF(A4202="","",CHOOSE(WEEKDAY(A4202,2),"Pazartesi","Salı","Çarşamba","Perşembe","Cuma","Cumartesi","Pazar"))</f>
        <v/>
      </c>
    </row>
    <row r="4203" ht="10.5" customHeight="1" s="113">
      <c r="A4203" s="152" t="n">
        <v>46206</v>
      </c>
      <c r="B4203" s="153">
        <f>IF(A4203="","",YEAR(A4203))</f>
        <v/>
      </c>
      <c r="C4203" s="153">
        <f>IF(A4203="","",MONTH(A4203))</f>
        <v/>
      </c>
      <c r="D4203" s="153">
        <f>IF(A4203="","",CHOOSE(MONTH(A4203),"Ocak","Şubat","Mart","Nisan","Mayıs","Haziran","Temmuz","Ağustos","Eylül","Ekim","Kasım","Aralık"))</f>
        <v/>
      </c>
      <c r="E4203" s="153">
        <f>IF(A4203="","",ROUNDUP(MONTH(A4203)/3,0))</f>
        <v/>
      </c>
      <c r="F4203" s="153">
        <f>IF(A4203="","",WEEKNUM(A4203,2))</f>
        <v/>
      </c>
      <c r="G4203" s="153">
        <f>IF(A4203="","",WEEKDAY(A4203,2))</f>
        <v/>
      </c>
      <c r="H4203" s="153">
        <f>IF(A4203="","",CHOOSE(WEEKDAY(A4203,2),"Pazartesi","Salı","Çarşamba","Perşembe","Cuma","Cumartesi","Pazar"))</f>
        <v/>
      </c>
    </row>
    <row r="4204" ht="10.5" customHeight="1" s="113">
      <c r="A4204" s="152" t="n">
        <v>46207</v>
      </c>
      <c r="B4204" s="153">
        <f>IF(A4204="","",YEAR(A4204))</f>
        <v/>
      </c>
      <c r="C4204" s="153">
        <f>IF(A4204="","",MONTH(A4204))</f>
        <v/>
      </c>
      <c r="D4204" s="153">
        <f>IF(A4204="","",CHOOSE(MONTH(A4204),"Ocak","Şubat","Mart","Nisan","Mayıs","Haziran","Temmuz","Ağustos","Eylül","Ekim","Kasım","Aralık"))</f>
        <v/>
      </c>
      <c r="E4204" s="153">
        <f>IF(A4204="","",ROUNDUP(MONTH(A4204)/3,0))</f>
        <v/>
      </c>
      <c r="F4204" s="153">
        <f>IF(A4204="","",WEEKNUM(A4204,2))</f>
        <v/>
      </c>
      <c r="G4204" s="153">
        <f>IF(A4204="","",WEEKDAY(A4204,2))</f>
        <v/>
      </c>
      <c r="H4204" s="153">
        <f>IF(A4204="","",CHOOSE(WEEKDAY(A4204,2),"Pazartesi","Salı","Çarşamba","Perşembe","Cuma","Cumartesi","Pazar"))</f>
        <v/>
      </c>
    </row>
    <row r="4205" ht="10.5" customHeight="1" s="113">
      <c r="A4205" s="152" t="n">
        <v>46208</v>
      </c>
      <c r="B4205" s="153">
        <f>IF(A4205="","",YEAR(A4205))</f>
        <v/>
      </c>
      <c r="C4205" s="153">
        <f>IF(A4205="","",MONTH(A4205))</f>
        <v/>
      </c>
      <c r="D4205" s="153">
        <f>IF(A4205="","",CHOOSE(MONTH(A4205),"Ocak","Şubat","Mart","Nisan","Mayıs","Haziran","Temmuz","Ağustos","Eylül","Ekim","Kasım","Aralık"))</f>
        <v/>
      </c>
      <c r="E4205" s="153">
        <f>IF(A4205="","",ROUNDUP(MONTH(A4205)/3,0))</f>
        <v/>
      </c>
      <c r="F4205" s="153">
        <f>IF(A4205="","",WEEKNUM(A4205,2))</f>
        <v/>
      </c>
      <c r="G4205" s="153">
        <f>IF(A4205="","",WEEKDAY(A4205,2))</f>
        <v/>
      </c>
      <c r="H4205" s="153">
        <f>IF(A4205="","",CHOOSE(WEEKDAY(A4205,2),"Pazartesi","Salı","Çarşamba","Perşembe","Cuma","Cumartesi","Pazar"))</f>
        <v/>
      </c>
    </row>
    <row r="4206" ht="10.5" customHeight="1" s="113">
      <c r="A4206" s="152" t="n">
        <v>46209</v>
      </c>
      <c r="B4206" s="153">
        <f>IF(A4206="","",YEAR(A4206))</f>
        <v/>
      </c>
      <c r="C4206" s="153">
        <f>IF(A4206="","",MONTH(A4206))</f>
        <v/>
      </c>
      <c r="D4206" s="153">
        <f>IF(A4206="","",CHOOSE(MONTH(A4206),"Ocak","Şubat","Mart","Nisan","Mayıs","Haziran","Temmuz","Ağustos","Eylül","Ekim","Kasım","Aralık"))</f>
        <v/>
      </c>
      <c r="E4206" s="153">
        <f>IF(A4206="","",ROUNDUP(MONTH(A4206)/3,0))</f>
        <v/>
      </c>
      <c r="F4206" s="153">
        <f>IF(A4206="","",WEEKNUM(A4206,2))</f>
        <v/>
      </c>
      <c r="G4206" s="153">
        <f>IF(A4206="","",WEEKDAY(A4206,2))</f>
        <v/>
      </c>
      <c r="H4206" s="153">
        <f>IF(A4206="","",CHOOSE(WEEKDAY(A4206,2),"Pazartesi","Salı","Çarşamba","Perşembe","Cuma","Cumartesi","Pazar"))</f>
        <v/>
      </c>
    </row>
    <row r="4207" ht="10.5" customHeight="1" s="113">
      <c r="A4207" s="152" t="n">
        <v>46210</v>
      </c>
      <c r="B4207" s="153">
        <f>IF(A4207="","",YEAR(A4207))</f>
        <v/>
      </c>
      <c r="C4207" s="153">
        <f>IF(A4207="","",MONTH(A4207))</f>
        <v/>
      </c>
      <c r="D4207" s="153">
        <f>IF(A4207="","",CHOOSE(MONTH(A4207),"Ocak","Şubat","Mart","Nisan","Mayıs","Haziran","Temmuz","Ağustos","Eylül","Ekim","Kasım","Aralık"))</f>
        <v/>
      </c>
      <c r="E4207" s="153">
        <f>IF(A4207="","",ROUNDUP(MONTH(A4207)/3,0))</f>
        <v/>
      </c>
      <c r="F4207" s="153">
        <f>IF(A4207="","",WEEKNUM(A4207,2))</f>
        <v/>
      </c>
      <c r="G4207" s="153">
        <f>IF(A4207="","",WEEKDAY(A4207,2))</f>
        <v/>
      </c>
      <c r="H4207" s="153">
        <f>IF(A4207="","",CHOOSE(WEEKDAY(A4207,2),"Pazartesi","Salı","Çarşamba","Perşembe","Cuma","Cumartesi","Pazar"))</f>
        <v/>
      </c>
    </row>
    <row r="4208" ht="10.5" customHeight="1" s="113">
      <c r="A4208" s="152" t="n">
        <v>46211</v>
      </c>
      <c r="B4208" s="153">
        <f>IF(A4208="","",YEAR(A4208))</f>
        <v/>
      </c>
      <c r="C4208" s="153">
        <f>IF(A4208="","",MONTH(A4208))</f>
        <v/>
      </c>
      <c r="D4208" s="153">
        <f>IF(A4208="","",CHOOSE(MONTH(A4208),"Ocak","Şubat","Mart","Nisan","Mayıs","Haziran","Temmuz","Ağustos","Eylül","Ekim","Kasım","Aralık"))</f>
        <v/>
      </c>
      <c r="E4208" s="153">
        <f>IF(A4208="","",ROUNDUP(MONTH(A4208)/3,0))</f>
        <v/>
      </c>
      <c r="F4208" s="153">
        <f>IF(A4208="","",WEEKNUM(A4208,2))</f>
        <v/>
      </c>
      <c r="G4208" s="153">
        <f>IF(A4208="","",WEEKDAY(A4208,2))</f>
        <v/>
      </c>
      <c r="H4208" s="153">
        <f>IF(A4208="","",CHOOSE(WEEKDAY(A4208,2),"Pazartesi","Salı","Çarşamba","Perşembe","Cuma","Cumartesi","Pazar"))</f>
        <v/>
      </c>
    </row>
    <row r="4209" ht="10.5" customHeight="1" s="113">
      <c r="A4209" s="152" t="n">
        <v>46212</v>
      </c>
      <c r="B4209" s="153">
        <f>IF(A4209="","",YEAR(A4209))</f>
        <v/>
      </c>
      <c r="C4209" s="153">
        <f>IF(A4209="","",MONTH(A4209))</f>
        <v/>
      </c>
      <c r="D4209" s="153">
        <f>IF(A4209="","",CHOOSE(MONTH(A4209),"Ocak","Şubat","Mart","Nisan","Mayıs","Haziran","Temmuz","Ağustos","Eylül","Ekim","Kasım","Aralık"))</f>
        <v/>
      </c>
      <c r="E4209" s="153">
        <f>IF(A4209="","",ROUNDUP(MONTH(A4209)/3,0))</f>
        <v/>
      </c>
      <c r="F4209" s="153">
        <f>IF(A4209="","",WEEKNUM(A4209,2))</f>
        <v/>
      </c>
      <c r="G4209" s="153">
        <f>IF(A4209="","",WEEKDAY(A4209,2))</f>
        <v/>
      </c>
      <c r="H4209" s="153">
        <f>IF(A4209="","",CHOOSE(WEEKDAY(A4209,2),"Pazartesi","Salı","Çarşamba","Perşembe","Cuma","Cumartesi","Pazar"))</f>
        <v/>
      </c>
    </row>
    <row r="4210" ht="10.5" customHeight="1" s="113">
      <c r="A4210" s="152" t="n">
        <v>46213</v>
      </c>
      <c r="B4210" s="153">
        <f>IF(A4210="","",YEAR(A4210))</f>
        <v/>
      </c>
      <c r="C4210" s="153">
        <f>IF(A4210="","",MONTH(A4210))</f>
        <v/>
      </c>
      <c r="D4210" s="153">
        <f>IF(A4210="","",CHOOSE(MONTH(A4210),"Ocak","Şubat","Mart","Nisan","Mayıs","Haziran","Temmuz","Ağustos","Eylül","Ekim","Kasım","Aralık"))</f>
        <v/>
      </c>
      <c r="E4210" s="153">
        <f>IF(A4210="","",ROUNDUP(MONTH(A4210)/3,0))</f>
        <v/>
      </c>
      <c r="F4210" s="153">
        <f>IF(A4210="","",WEEKNUM(A4210,2))</f>
        <v/>
      </c>
      <c r="G4210" s="153">
        <f>IF(A4210="","",WEEKDAY(A4210,2))</f>
        <v/>
      </c>
      <c r="H4210" s="153">
        <f>IF(A4210="","",CHOOSE(WEEKDAY(A4210,2),"Pazartesi","Salı","Çarşamba","Perşembe","Cuma","Cumartesi","Pazar"))</f>
        <v/>
      </c>
    </row>
    <row r="4211" ht="10.5" customHeight="1" s="113">
      <c r="A4211" s="152" t="n">
        <v>46214</v>
      </c>
      <c r="B4211" s="153">
        <f>IF(A4211="","",YEAR(A4211))</f>
        <v/>
      </c>
      <c r="C4211" s="153">
        <f>IF(A4211="","",MONTH(A4211))</f>
        <v/>
      </c>
      <c r="D4211" s="153">
        <f>IF(A4211="","",CHOOSE(MONTH(A4211),"Ocak","Şubat","Mart","Nisan","Mayıs","Haziran","Temmuz","Ağustos","Eylül","Ekim","Kasım","Aralık"))</f>
        <v/>
      </c>
      <c r="E4211" s="153">
        <f>IF(A4211="","",ROUNDUP(MONTH(A4211)/3,0))</f>
        <v/>
      </c>
      <c r="F4211" s="153">
        <f>IF(A4211="","",WEEKNUM(A4211,2))</f>
        <v/>
      </c>
      <c r="G4211" s="153">
        <f>IF(A4211="","",WEEKDAY(A4211,2))</f>
        <v/>
      </c>
      <c r="H4211" s="153">
        <f>IF(A4211="","",CHOOSE(WEEKDAY(A4211,2),"Pazartesi","Salı","Çarşamba","Perşembe","Cuma","Cumartesi","Pazar"))</f>
        <v/>
      </c>
    </row>
    <row r="4212" ht="10.5" customHeight="1" s="113">
      <c r="A4212" s="152" t="n">
        <v>46215</v>
      </c>
      <c r="B4212" s="153">
        <f>IF(A4212="","",YEAR(A4212))</f>
        <v/>
      </c>
      <c r="C4212" s="153">
        <f>IF(A4212="","",MONTH(A4212))</f>
        <v/>
      </c>
      <c r="D4212" s="153">
        <f>IF(A4212="","",CHOOSE(MONTH(A4212),"Ocak","Şubat","Mart","Nisan","Mayıs","Haziran","Temmuz","Ağustos","Eylül","Ekim","Kasım","Aralık"))</f>
        <v/>
      </c>
      <c r="E4212" s="153">
        <f>IF(A4212="","",ROUNDUP(MONTH(A4212)/3,0))</f>
        <v/>
      </c>
      <c r="F4212" s="153">
        <f>IF(A4212="","",WEEKNUM(A4212,2))</f>
        <v/>
      </c>
      <c r="G4212" s="153">
        <f>IF(A4212="","",WEEKDAY(A4212,2))</f>
        <v/>
      </c>
      <c r="H4212" s="153">
        <f>IF(A4212="","",CHOOSE(WEEKDAY(A4212,2),"Pazartesi","Salı","Çarşamba","Perşembe","Cuma","Cumartesi","Pazar"))</f>
        <v/>
      </c>
    </row>
    <row r="4213" ht="10.5" customHeight="1" s="113">
      <c r="A4213" s="152" t="n">
        <v>46216</v>
      </c>
      <c r="B4213" s="153">
        <f>IF(A4213="","",YEAR(A4213))</f>
        <v/>
      </c>
      <c r="C4213" s="153">
        <f>IF(A4213="","",MONTH(A4213))</f>
        <v/>
      </c>
      <c r="D4213" s="153">
        <f>IF(A4213="","",CHOOSE(MONTH(A4213),"Ocak","Şubat","Mart","Nisan","Mayıs","Haziran","Temmuz","Ağustos","Eylül","Ekim","Kasım","Aralık"))</f>
        <v/>
      </c>
      <c r="E4213" s="153">
        <f>IF(A4213="","",ROUNDUP(MONTH(A4213)/3,0))</f>
        <v/>
      </c>
      <c r="F4213" s="153">
        <f>IF(A4213="","",WEEKNUM(A4213,2))</f>
        <v/>
      </c>
      <c r="G4213" s="153">
        <f>IF(A4213="","",WEEKDAY(A4213,2))</f>
        <v/>
      </c>
      <c r="H4213" s="153">
        <f>IF(A4213="","",CHOOSE(WEEKDAY(A4213,2),"Pazartesi","Salı","Çarşamba","Perşembe","Cuma","Cumartesi","Pazar"))</f>
        <v/>
      </c>
    </row>
    <row r="4214" ht="10.5" customHeight="1" s="113">
      <c r="A4214" s="152" t="n">
        <v>46217</v>
      </c>
      <c r="B4214" s="153">
        <f>IF(A4214="","",YEAR(A4214))</f>
        <v/>
      </c>
      <c r="C4214" s="153">
        <f>IF(A4214="","",MONTH(A4214))</f>
        <v/>
      </c>
      <c r="D4214" s="153">
        <f>IF(A4214="","",CHOOSE(MONTH(A4214),"Ocak","Şubat","Mart","Nisan","Mayıs","Haziran","Temmuz","Ağustos","Eylül","Ekim","Kasım","Aralık"))</f>
        <v/>
      </c>
      <c r="E4214" s="153">
        <f>IF(A4214="","",ROUNDUP(MONTH(A4214)/3,0))</f>
        <v/>
      </c>
      <c r="F4214" s="153">
        <f>IF(A4214="","",WEEKNUM(A4214,2))</f>
        <v/>
      </c>
      <c r="G4214" s="153">
        <f>IF(A4214="","",WEEKDAY(A4214,2))</f>
        <v/>
      </c>
      <c r="H4214" s="153">
        <f>IF(A4214="","",CHOOSE(WEEKDAY(A4214,2),"Pazartesi","Salı","Çarşamba","Perşembe","Cuma","Cumartesi","Pazar"))</f>
        <v/>
      </c>
    </row>
    <row r="4215" ht="10.5" customHeight="1" s="113">
      <c r="A4215" s="152" t="n">
        <v>46218</v>
      </c>
      <c r="B4215" s="153">
        <f>IF(A4215="","",YEAR(A4215))</f>
        <v/>
      </c>
      <c r="C4215" s="153">
        <f>IF(A4215="","",MONTH(A4215))</f>
        <v/>
      </c>
      <c r="D4215" s="153">
        <f>IF(A4215="","",CHOOSE(MONTH(A4215),"Ocak","Şubat","Mart","Nisan","Mayıs","Haziran","Temmuz","Ağustos","Eylül","Ekim","Kasım","Aralık"))</f>
        <v/>
      </c>
      <c r="E4215" s="153">
        <f>IF(A4215="","",ROUNDUP(MONTH(A4215)/3,0))</f>
        <v/>
      </c>
      <c r="F4215" s="153">
        <f>IF(A4215="","",WEEKNUM(A4215,2))</f>
        <v/>
      </c>
      <c r="G4215" s="153">
        <f>IF(A4215="","",WEEKDAY(A4215,2))</f>
        <v/>
      </c>
      <c r="H4215" s="153">
        <f>IF(A4215="","",CHOOSE(WEEKDAY(A4215,2),"Pazartesi","Salı","Çarşamba","Perşembe","Cuma","Cumartesi","Pazar"))</f>
        <v/>
      </c>
    </row>
    <row r="4216" ht="10.5" customHeight="1" s="113">
      <c r="A4216" s="152" t="n">
        <v>46219</v>
      </c>
      <c r="B4216" s="153">
        <f>IF(A4216="","",YEAR(A4216))</f>
        <v/>
      </c>
      <c r="C4216" s="153">
        <f>IF(A4216="","",MONTH(A4216))</f>
        <v/>
      </c>
      <c r="D4216" s="153">
        <f>IF(A4216="","",CHOOSE(MONTH(A4216),"Ocak","Şubat","Mart","Nisan","Mayıs","Haziran","Temmuz","Ağustos","Eylül","Ekim","Kasım","Aralık"))</f>
        <v/>
      </c>
      <c r="E4216" s="153">
        <f>IF(A4216="","",ROUNDUP(MONTH(A4216)/3,0))</f>
        <v/>
      </c>
      <c r="F4216" s="153">
        <f>IF(A4216="","",WEEKNUM(A4216,2))</f>
        <v/>
      </c>
      <c r="G4216" s="153">
        <f>IF(A4216="","",WEEKDAY(A4216,2))</f>
        <v/>
      </c>
      <c r="H4216" s="153">
        <f>IF(A4216="","",CHOOSE(WEEKDAY(A4216,2),"Pazartesi","Salı","Çarşamba","Perşembe","Cuma","Cumartesi","Pazar"))</f>
        <v/>
      </c>
    </row>
    <row r="4217" ht="10.5" customHeight="1" s="113">
      <c r="A4217" s="152" t="n">
        <v>46220</v>
      </c>
      <c r="B4217" s="153">
        <f>IF(A4217="","",YEAR(A4217))</f>
        <v/>
      </c>
      <c r="C4217" s="153">
        <f>IF(A4217="","",MONTH(A4217))</f>
        <v/>
      </c>
      <c r="D4217" s="153">
        <f>IF(A4217="","",CHOOSE(MONTH(A4217),"Ocak","Şubat","Mart","Nisan","Mayıs","Haziran","Temmuz","Ağustos","Eylül","Ekim","Kasım","Aralık"))</f>
        <v/>
      </c>
      <c r="E4217" s="153">
        <f>IF(A4217="","",ROUNDUP(MONTH(A4217)/3,0))</f>
        <v/>
      </c>
      <c r="F4217" s="153">
        <f>IF(A4217="","",WEEKNUM(A4217,2))</f>
        <v/>
      </c>
      <c r="G4217" s="153">
        <f>IF(A4217="","",WEEKDAY(A4217,2))</f>
        <v/>
      </c>
      <c r="H4217" s="153">
        <f>IF(A4217="","",CHOOSE(WEEKDAY(A4217,2),"Pazartesi","Salı","Çarşamba","Perşembe","Cuma","Cumartesi","Pazar"))</f>
        <v/>
      </c>
    </row>
    <row r="4218" ht="10.5" customHeight="1" s="113">
      <c r="A4218" s="152" t="n">
        <v>46221</v>
      </c>
      <c r="B4218" s="153">
        <f>IF(A4218="","",YEAR(A4218))</f>
        <v/>
      </c>
      <c r="C4218" s="153">
        <f>IF(A4218="","",MONTH(A4218))</f>
        <v/>
      </c>
      <c r="D4218" s="153">
        <f>IF(A4218="","",CHOOSE(MONTH(A4218),"Ocak","Şubat","Mart","Nisan","Mayıs","Haziran","Temmuz","Ağustos","Eylül","Ekim","Kasım","Aralık"))</f>
        <v/>
      </c>
      <c r="E4218" s="153">
        <f>IF(A4218="","",ROUNDUP(MONTH(A4218)/3,0))</f>
        <v/>
      </c>
      <c r="F4218" s="153">
        <f>IF(A4218="","",WEEKNUM(A4218,2))</f>
        <v/>
      </c>
      <c r="G4218" s="153">
        <f>IF(A4218="","",WEEKDAY(A4218,2))</f>
        <v/>
      </c>
      <c r="H4218" s="153">
        <f>IF(A4218="","",CHOOSE(WEEKDAY(A4218,2),"Pazartesi","Salı","Çarşamba","Perşembe","Cuma","Cumartesi","Pazar"))</f>
        <v/>
      </c>
    </row>
    <row r="4219" ht="10.5" customHeight="1" s="113">
      <c r="A4219" s="152" t="n">
        <v>46222</v>
      </c>
      <c r="B4219" s="153">
        <f>IF(A4219="","",YEAR(A4219))</f>
        <v/>
      </c>
      <c r="C4219" s="153">
        <f>IF(A4219="","",MONTH(A4219))</f>
        <v/>
      </c>
      <c r="D4219" s="153">
        <f>IF(A4219="","",CHOOSE(MONTH(A4219),"Ocak","Şubat","Mart","Nisan","Mayıs","Haziran","Temmuz","Ağustos","Eylül","Ekim","Kasım","Aralık"))</f>
        <v/>
      </c>
      <c r="E4219" s="153">
        <f>IF(A4219="","",ROUNDUP(MONTH(A4219)/3,0))</f>
        <v/>
      </c>
      <c r="F4219" s="153">
        <f>IF(A4219="","",WEEKNUM(A4219,2))</f>
        <v/>
      </c>
      <c r="G4219" s="153">
        <f>IF(A4219="","",WEEKDAY(A4219,2))</f>
        <v/>
      </c>
      <c r="H4219" s="153">
        <f>IF(A4219="","",CHOOSE(WEEKDAY(A4219,2),"Pazartesi","Salı","Çarşamba","Perşembe","Cuma","Cumartesi","Pazar"))</f>
        <v/>
      </c>
    </row>
    <row r="4220" ht="10.5" customHeight="1" s="113">
      <c r="A4220" s="152" t="n">
        <v>46223</v>
      </c>
      <c r="B4220" s="153">
        <f>IF(A4220="","",YEAR(A4220))</f>
        <v/>
      </c>
      <c r="C4220" s="153">
        <f>IF(A4220="","",MONTH(A4220))</f>
        <v/>
      </c>
      <c r="D4220" s="153">
        <f>IF(A4220="","",CHOOSE(MONTH(A4220),"Ocak","Şubat","Mart","Nisan","Mayıs","Haziran","Temmuz","Ağustos","Eylül","Ekim","Kasım","Aralık"))</f>
        <v/>
      </c>
      <c r="E4220" s="153">
        <f>IF(A4220="","",ROUNDUP(MONTH(A4220)/3,0))</f>
        <v/>
      </c>
      <c r="F4220" s="153">
        <f>IF(A4220="","",WEEKNUM(A4220,2))</f>
        <v/>
      </c>
      <c r="G4220" s="153">
        <f>IF(A4220="","",WEEKDAY(A4220,2))</f>
        <v/>
      </c>
      <c r="H4220" s="153">
        <f>IF(A4220="","",CHOOSE(WEEKDAY(A4220,2),"Pazartesi","Salı","Çarşamba","Perşembe","Cuma","Cumartesi","Pazar"))</f>
        <v/>
      </c>
    </row>
    <row r="4221" ht="10.5" customHeight="1" s="113">
      <c r="A4221" s="152" t="n">
        <v>46224</v>
      </c>
      <c r="B4221" s="153">
        <f>IF(A4221="","",YEAR(A4221))</f>
        <v/>
      </c>
      <c r="C4221" s="153">
        <f>IF(A4221="","",MONTH(A4221))</f>
        <v/>
      </c>
      <c r="D4221" s="153">
        <f>IF(A4221="","",CHOOSE(MONTH(A4221),"Ocak","Şubat","Mart","Nisan","Mayıs","Haziran","Temmuz","Ağustos","Eylül","Ekim","Kasım","Aralık"))</f>
        <v/>
      </c>
      <c r="E4221" s="153">
        <f>IF(A4221="","",ROUNDUP(MONTH(A4221)/3,0))</f>
        <v/>
      </c>
      <c r="F4221" s="153">
        <f>IF(A4221="","",WEEKNUM(A4221,2))</f>
        <v/>
      </c>
      <c r="G4221" s="153">
        <f>IF(A4221="","",WEEKDAY(A4221,2))</f>
        <v/>
      </c>
      <c r="H4221" s="153">
        <f>IF(A4221="","",CHOOSE(WEEKDAY(A4221,2),"Pazartesi","Salı","Çarşamba","Perşembe","Cuma","Cumartesi","Pazar"))</f>
        <v/>
      </c>
    </row>
    <row r="4222" ht="10.5" customHeight="1" s="113">
      <c r="A4222" s="152" t="n">
        <v>46225</v>
      </c>
      <c r="B4222" s="153">
        <f>IF(A4222="","",YEAR(A4222))</f>
        <v/>
      </c>
      <c r="C4222" s="153">
        <f>IF(A4222="","",MONTH(A4222))</f>
        <v/>
      </c>
      <c r="D4222" s="153">
        <f>IF(A4222="","",CHOOSE(MONTH(A4222),"Ocak","Şubat","Mart","Nisan","Mayıs","Haziran","Temmuz","Ağustos","Eylül","Ekim","Kasım","Aralık"))</f>
        <v/>
      </c>
      <c r="E4222" s="153">
        <f>IF(A4222="","",ROUNDUP(MONTH(A4222)/3,0))</f>
        <v/>
      </c>
      <c r="F4222" s="153">
        <f>IF(A4222="","",WEEKNUM(A4222,2))</f>
        <v/>
      </c>
      <c r="G4222" s="153">
        <f>IF(A4222="","",WEEKDAY(A4222,2))</f>
        <v/>
      </c>
      <c r="H4222" s="153">
        <f>IF(A4222="","",CHOOSE(WEEKDAY(A4222,2),"Pazartesi","Salı","Çarşamba","Perşembe","Cuma","Cumartesi","Pazar"))</f>
        <v/>
      </c>
    </row>
    <row r="4223" ht="10.5" customHeight="1" s="113">
      <c r="A4223" s="152" t="n">
        <v>46226</v>
      </c>
      <c r="B4223" s="153">
        <f>IF(A4223="","",YEAR(A4223))</f>
        <v/>
      </c>
      <c r="C4223" s="153">
        <f>IF(A4223="","",MONTH(A4223))</f>
        <v/>
      </c>
      <c r="D4223" s="153">
        <f>IF(A4223="","",CHOOSE(MONTH(A4223),"Ocak","Şubat","Mart","Nisan","Mayıs","Haziran","Temmuz","Ağustos","Eylül","Ekim","Kasım","Aralık"))</f>
        <v/>
      </c>
      <c r="E4223" s="153">
        <f>IF(A4223="","",ROUNDUP(MONTH(A4223)/3,0))</f>
        <v/>
      </c>
      <c r="F4223" s="153">
        <f>IF(A4223="","",WEEKNUM(A4223,2))</f>
        <v/>
      </c>
      <c r="G4223" s="153">
        <f>IF(A4223="","",WEEKDAY(A4223,2))</f>
        <v/>
      </c>
      <c r="H4223" s="153">
        <f>IF(A4223="","",CHOOSE(WEEKDAY(A4223,2),"Pazartesi","Salı","Çarşamba","Perşembe","Cuma","Cumartesi","Pazar"))</f>
        <v/>
      </c>
    </row>
    <row r="4224" ht="10.5" customHeight="1" s="113">
      <c r="A4224" s="152" t="n">
        <v>46227</v>
      </c>
      <c r="B4224" s="153">
        <f>IF(A4224="","",YEAR(A4224))</f>
        <v/>
      </c>
      <c r="C4224" s="153">
        <f>IF(A4224="","",MONTH(A4224))</f>
        <v/>
      </c>
      <c r="D4224" s="153">
        <f>IF(A4224="","",CHOOSE(MONTH(A4224),"Ocak","Şubat","Mart","Nisan","Mayıs","Haziran","Temmuz","Ağustos","Eylül","Ekim","Kasım","Aralık"))</f>
        <v/>
      </c>
      <c r="E4224" s="153">
        <f>IF(A4224="","",ROUNDUP(MONTH(A4224)/3,0))</f>
        <v/>
      </c>
      <c r="F4224" s="153">
        <f>IF(A4224="","",WEEKNUM(A4224,2))</f>
        <v/>
      </c>
      <c r="G4224" s="153">
        <f>IF(A4224="","",WEEKDAY(A4224,2))</f>
        <v/>
      </c>
      <c r="H4224" s="153">
        <f>IF(A4224="","",CHOOSE(WEEKDAY(A4224,2),"Pazartesi","Salı","Çarşamba","Perşembe","Cuma","Cumartesi","Pazar"))</f>
        <v/>
      </c>
    </row>
    <row r="4225" ht="10.5" customHeight="1" s="113">
      <c r="A4225" s="152" t="n">
        <v>46228</v>
      </c>
      <c r="B4225" s="153">
        <f>IF(A4225="","",YEAR(A4225))</f>
        <v/>
      </c>
      <c r="C4225" s="153">
        <f>IF(A4225="","",MONTH(A4225))</f>
        <v/>
      </c>
      <c r="D4225" s="153">
        <f>IF(A4225="","",CHOOSE(MONTH(A4225),"Ocak","Şubat","Mart","Nisan","Mayıs","Haziran","Temmuz","Ağustos","Eylül","Ekim","Kasım","Aralık"))</f>
        <v/>
      </c>
      <c r="E4225" s="153">
        <f>IF(A4225="","",ROUNDUP(MONTH(A4225)/3,0))</f>
        <v/>
      </c>
      <c r="F4225" s="153">
        <f>IF(A4225="","",WEEKNUM(A4225,2))</f>
        <v/>
      </c>
      <c r="G4225" s="153">
        <f>IF(A4225="","",WEEKDAY(A4225,2))</f>
        <v/>
      </c>
      <c r="H4225" s="153">
        <f>IF(A4225="","",CHOOSE(WEEKDAY(A4225,2),"Pazartesi","Salı","Çarşamba","Perşembe","Cuma","Cumartesi","Pazar"))</f>
        <v/>
      </c>
    </row>
    <row r="4226" ht="10.5" customHeight="1" s="113">
      <c r="A4226" s="152" t="n">
        <v>46229</v>
      </c>
      <c r="B4226" s="153">
        <f>IF(A4226="","",YEAR(A4226))</f>
        <v/>
      </c>
      <c r="C4226" s="153">
        <f>IF(A4226="","",MONTH(A4226))</f>
        <v/>
      </c>
      <c r="D4226" s="153">
        <f>IF(A4226="","",CHOOSE(MONTH(A4226),"Ocak","Şubat","Mart","Nisan","Mayıs","Haziran","Temmuz","Ağustos","Eylül","Ekim","Kasım","Aralık"))</f>
        <v/>
      </c>
      <c r="E4226" s="153">
        <f>IF(A4226="","",ROUNDUP(MONTH(A4226)/3,0))</f>
        <v/>
      </c>
      <c r="F4226" s="153">
        <f>IF(A4226="","",WEEKNUM(A4226,2))</f>
        <v/>
      </c>
      <c r="G4226" s="153">
        <f>IF(A4226="","",WEEKDAY(A4226,2))</f>
        <v/>
      </c>
      <c r="H4226" s="153">
        <f>IF(A4226="","",CHOOSE(WEEKDAY(A4226,2),"Pazartesi","Salı","Çarşamba","Perşembe","Cuma","Cumartesi","Pazar"))</f>
        <v/>
      </c>
    </row>
    <row r="4227" ht="10.5" customHeight="1" s="113">
      <c r="A4227" s="152" t="n">
        <v>46230</v>
      </c>
      <c r="B4227" s="153">
        <f>IF(A4227="","",YEAR(A4227))</f>
        <v/>
      </c>
      <c r="C4227" s="153">
        <f>IF(A4227="","",MONTH(A4227))</f>
        <v/>
      </c>
      <c r="D4227" s="153">
        <f>IF(A4227="","",CHOOSE(MONTH(A4227),"Ocak","Şubat","Mart","Nisan","Mayıs","Haziran","Temmuz","Ağustos","Eylül","Ekim","Kasım","Aralık"))</f>
        <v/>
      </c>
      <c r="E4227" s="153">
        <f>IF(A4227="","",ROUNDUP(MONTH(A4227)/3,0))</f>
        <v/>
      </c>
      <c r="F4227" s="153">
        <f>IF(A4227="","",WEEKNUM(A4227,2))</f>
        <v/>
      </c>
      <c r="G4227" s="153">
        <f>IF(A4227="","",WEEKDAY(A4227,2))</f>
        <v/>
      </c>
      <c r="H4227" s="153">
        <f>IF(A4227="","",CHOOSE(WEEKDAY(A4227,2),"Pazartesi","Salı","Çarşamba","Perşembe","Cuma","Cumartesi","Pazar"))</f>
        <v/>
      </c>
    </row>
    <row r="4228" ht="10.5" customHeight="1" s="113">
      <c r="A4228" s="152" t="n">
        <v>46231</v>
      </c>
      <c r="B4228" s="153">
        <f>IF(A4228="","",YEAR(A4228))</f>
        <v/>
      </c>
      <c r="C4228" s="153">
        <f>IF(A4228="","",MONTH(A4228))</f>
        <v/>
      </c>
      <c r="D4228" s="153">
        <f>IF(A4228="","",CHOOSE(MONTH(A4228),"Ocak","Şubat","Mart","Nisan","Mayıs","Haziran","Temmuz","Ağustos","Eylül","Ekim","Kasım","Aralık"))</f>
        <v/>
      </c>
      <c r="E4228" s="153">
        <f>IF(A4228="","",ROUNDUP(MONTH(A4228)/3,0))</f>
        <v/>
      </c>
      <c r="F4228" s="153">
        <f>IF(A4228="","",WEEKNUM(A4228,2))</f>
        <v/>
      </c>
      <c r="G4228" s="153">
        <f>IF(A4228="","",WEEKDAY(A4228,2))</f>
        <v/>
      </c>
      <c r="H4228" s="153">
        <f>IF(A4228="","",CHOOSE(WEEKDAY(A4228,2),"Pazartesi","Salı","Çarşamba","Perşembe","Cuma","Cumartesi","Pazar"))</f>
        <v/>
      </c>
    </row>
    <row r="4229" ht="10.5" customHeight="1" s="113">
      <c r="A4229" s="152" t="n">
        <v>46232</v>
      </c>
      <c r="B4229" s="153">
        <f>IF(A4229="","",YEAR(A4229))</f>
        <v/>
      </c>
      <c r="C4229" s="153">
        <f>IF(A4229="","",MONTH(A4229))</f>
        <v/>
      </c>
      <c r="D4229" s="153">
        <f>IF(A4229="","",CHOOSE(MONTH(A4229),"Ocak","Şubat","Mart","Nisan","Mayıs","Haziran","Temmuz","Ağustos","Eylül","Ekim","Kasım","Aralık"))</f>
        <v/>
      </c>
      <c r="E4229" s="153">
        <f>IF(A4229="","",ROUNDUP(MONTH(A4229)/3,0))</f>
        <v/>
      </c>
      <c r="F4229" s="153">
        <f>IF(A4229="","",WEEKNUM(A4229,2))</f>
        <v/>
      </c>
      <c r="G4229" s="153">
        <f>IF(A4229="","",WEEKDAY(A4229,2))</f>
        <v/>
      </c>
      <c r="H4229" s="153">
        <f>IF(A4229="","",CHOOSE(WEEKDAY(A4229,2),"Pazartesi","Salı","Çarşamba","Perşembe","Cuma","Cumartesi","Pazar"))</f>
        <v/>
      </c>
    </row>
    <row r="4230" ht="10.5" customHeight="1" s="113">
      <c r="A4230" s="152" t="n">
        <v>46233</v>
      </c>
      <c r="B4230" s="153">
        <f>IF(A4230="","",YEAR(A4230))</f>
        <v/>
      </c>
      <c r="C4230" s="153">
        <f>IF(A4230="","",MONTH(A4230))</f>
        <v/>
      </c>
      <c r="D4230" s="153">
        <f>IF(A4230="","",CHOOSE(MONTH(A4230),"Ocak","Şubat","Mart","Nisan","Mayıs","Haziran","Temmuz","Ağustos","Eylül","Ekim","Kasım","Aralık"))</f>
        <v/>
      </c>
      <c r="E4230" s="153">
        <f>IF(A4230="","",ROUNDUP(MONTH(A4230)/3,0))</f>
        <v/>
      </c>
      <c r="F4230" s="153">
        <f>IF(A4230="","",WEEKNUM(A4230,2))</f>
        <v/>
      </c>
      <c r="G4230" s="153">
        <f>IF(A4230="","",WEEKDAY(A4230,2))</f>
        <v/>
      </c>
      <c r="H4230" s="153">
        <f>IF(A4230="","",CHOOSE(WEEKDAY(A4230,2),"Pazartesi","Salı","Çarşamba","Perşembe","Cuma","Cumartesi","Pazar"))</f>
        <v/>
      </c>
    </row>
    <row r="4231" ht="10.5" customHeight="1" s="113">
      <c r="A4231" s="152" t="n">
        <v>46234</v>
      </c>
      <c r="B4231" s="153">
        <f>IF(A4231="","",YEAR(A4231))</f>
        <v/>
      </c>
      <c r="C4231" s="153">
        <f>IF(A4231="","",MONTH(A4231))</f>
        <v/>
      </c>
      <c r="D4231" s="153">
        <f>IF(A4231="","",CHOOSE(MONTH(A4231),"Ocak","Şubat","Mart","Nisan","Mayıs","Haziran","Temmuz","Ağustos","Eylül","Ekim","Kasım","Aralık"))</f>
        <v/>
      </c>
      <c r="E4231" s="153">
        <f>IF(A4231="","",ROUNDUP(MONTH(A4231)/3,0))</f>
        <v/>
      </c>
      <c r="F4231" s="153">
        <f>IF(A4231="","",WEEKNUM(A4231,2))</f>
        <v/>
      </c>
      <c r="G4231" s="153">
        <f>IF(A4231="","",WEEKDAY(A4231,2))</f>
        <v/>
      </c>
      <c r="H4231" s="153">
        <f>IF(A4231="","",CHOOSE(WEEKDAY(A4231,2),"Pazartesi","Salı","Çarşamba","Perşembe","Cuma","Cumartesi","Pazar"))</f>
        <v/>
      </c>
    </row>
    <row r="4232" ht="10.5" customHeight="1" s="113">
      <c r="A4232" s="152" t="n">
        <v>46235</v>
      </c>
      <c r="B4232" s="153">
        <f>IF(A4232="","",YEAR(A4232))</f>
        <v/>
      </c>
      <c r="C4232" s="153">
        <f>IF(A4232="","",MONTH(A4232))</f>
        <v/>
      </c>
      <c r="D4232" s="153">
        <f>IF(A4232="","",CHOOSE(MONTH(A4232),"Ocak","Şubat","Mart","Nisan","Mayıs","Haziran","Temmuz","Ağustos","Eylül","Ekim","Kasım","Aralık"))</f>
        <v/>
      </c>
      <c r="E4232" s="153">
        <f>IF(A4232="","",ROUNDUP(MONTH(A4232)/3,0))</f>
        <v/>
      </c>
      <c r="F4232" s="153">
        <f>IF(A4232="","",WEEKNUM(A4232,2))</f>
        <v/>
      </c>
      <c r="G4232" s="153">
        <f>IF(A4232="","",WEEKDAY(A4232,2))</f>
        <v/>
      </c>
      <c r="H4232" s="153">
        <f>IF(A4232="","",CHOOSE(WEEKDAY(A4232,2),"Pazartesi","Salı","Çarşamba","Perşembe","Cuma","Cumartesi","Pazar"))</f>
        <v/>
      </c>
    </row>
    <row r="4233" ht="10.5" customHeight="1" s="113">
      <c r="A4233" s="152" t="n">
        <v>46236</v>
      </c>
      <c r="B4233" s="153">
        <f>IF(A4233="","",YEAR(A4233))</f>
        <v/>
      </c>
      <c r="C4233" s="153">
        <f>IF(A4233="","",MONTH(A4233))</f>
        <v/>
      </c>
      <c r="D4233" s="153">
        <f>IF(A4233="","",CHOOSE(MONTH(A4233),"Ocak","Şubat","Mart","Nisan","Mayıs","Haziran","Temmuz","Ağustos","Eylül","Ekim","Kasım","Aralık"))</f>
        <v/>
      </c>
      <c r="E4233" s="153">
        <f>IF(A4233="","",ROUNDUP(MONTH(A4233)/3,0))</f>
        <v/>
      </c>
      <c r="F4233" s="153">
        <f>IF(A4233="","",WEEKNUM(A4233,2))</f>
        <v/>
      </c>
      <c r="G4233" s="153">
        <f>IF(A4233="","",WEEKDAY(A4233,2))</f>
        <v/>
      </c>
      <c r="H4233" s="153">
        <f>IF(A4233="","",CHOOSE(WEEKDAY(A4233,2),"Pazartesi","Salı","Çarşamba","Perşembe","Cuma","Cumartesi","Pazar"))</f>
        <v/>
      </c>
    </row>
    <row r="4234" ht="10.5" customHeight="1" s="113">
      <c r="A4234" s="152" t="n">
        <v>46237</v>
      </c>
      <c r="B4234" s="153">
        <f>IF(A4234="","",YEAR(A4234))</f>
        <v/>
      </c>
      <c r="C4234" s="153">
        <f>IF(A4234="","",MONTH(A4234))</f>
        <v/>
      </c>
      <c r="D4234" s="153">
        <f>IF(A4234="","",CHOOSE(MONTH(A4234),"Ocak","Şubat","Mart","Nisan","Mayıs","Haziran","Temmuz","Ağustos","Eylül","Ekim","Kasım","Aralık"))</f>
        <v/>
      </c>
      <c r="E4234" s="153">
        <f>IF(A4234="","",ROUNDUP(MONTH(A4234)/3,0))</f>
        <v/>
      </c>
      <c r="F4234" s="153">
        <f>IF(A4234="","",WEEKNUM(A4234,2))</f>
        <v/>
      </c>
      <c r="G4234" s="153">
        <f>IF(A4234="","",WEEKDAY(A4234,2))</f>
        <v/>
      </c>
      <c r="H4234" s="153">
        <f>IF(A4234="","",CHOOSE(WEEKDAY(A4234,2),"Pazartesi","Salı","Çarşamba","Perşembe","Cuma","Cumartesi","Pazar"))</f>
        <v/>
      </c>
    </row>
    <row r="4235" ht="10.5" customHeight="1" s="113">
      <c r="A4235" s="152" t="n">
        <v>46238</v>
      </c>
      <c r="B4235" s="153">
        <f>IF(A4235="","",YEAR(A4235))</f>
        <v/>
      </c>
      <c r="C4235" s="153">
        <f>IF(A4235="","",MONTH(A4235))</f>
        <v/>
      </c>
      <c r="D4235" s="153">
        <f>IF(A4235="","",CHOOSE(MONTH(A4235),"Ocak","Şubat","Mart","Nisan","Mayıs","Haziran","Temmuz","Ağustos","Eylül","Ekim","Kasım","Aralık"))</f>
        <v/>
      </c>
      <c r="E4235" s="153">
        <f>IF(A4235="","",ROUNDUP(MONTH(A4235)/3,0))</f>
        <v/>
      </c>
      <c r="F4235" s="153">
        <f>IF(A4235="","",WEEKNUM(A4235,2))</f>
        <v/>
      </c>
      <c r="G4235" s="153">
        <f>IF(A4235="","",WEEKDAY(A4235,2))</f>
        <v/>
      </c>
      <c r="H4235" s="153">
        <f>IF(A4235="","",CHOOSE(WEEKDAY(A4235,2),"Pazartesi","Salı","Çarşamba","Perşembe","Cuma","Cumartesi","Pazar"))</f>
        <v/>
      </c>
    </row>
    <row r="4236" ht="10.5" customHeight="1" s="113">
      <c r="A4236" s="152" t="n">
        <v>46239</v>
      </c>
      <c r="B4236" s="153">
        <f>IF(A4236="","",YEAR(A4236))</f>
        <v/>
      </c>
      <c r="C4236" s="153">
        <f>IF(A4236="","",MONTH(A4236))</f>
        <v/>
      </c>
      <c r="D4236" s="153">
        <f>IF(A4236="","",CHOOSE(MONTH(A4236),"Ocak","Şubat","Mart","Nisan","Mayıs","Haziran","Temmuz","Ağustos","Eylül","Ekim","Kasım","Aralık"))</f>
        <v/>
      </c>
      <c r="E4236" s="153">
        <f>IF(A4236="","",ROUNDUP(MONTH(A4236)/3,0))</f>
        <v/>
      </c>
      <c r="F4236" s="153">
        <f>IF(A4236="","",WEEKNUM(A4236,2))</f>
        <v/>
      </c>
      <c r="G4236" s="153">
        <f>IF(A4236="","",WEEKDAY(A4236,2))</f>
        <v/>
      </c>
      <c r="H4236" s="153">
        <f>IF(A4236="","",CHOOSE(WEEKDAY(A4236,2),"Pazartesi","Salı","Çarşamba","Perşembe","Cuma","Cumartesi","Pazar"))</f>
        <v/>
      </c>
    </row>
    <row r="4237" ht="10.5" customHeight="1" s="113">
      <c r="A4237" s="152" t="n">
        <v>46240</v>
      </c>
      <c r="B4237" s="153">
        <f>IF(A4237="","",YEAR(A4237))</f>
        <v/>
      </c>
      <c r="C4237" s="153">
        <f>IF(A4237="","",MONTH(A4237))</f>
        <v/>
      </c>
      <c r="D4237" s="153">
        <f>IF(A4237="","",CHOOSE(MONTH(A4237),"Ocak","Şubat","Mart","Nisan","Mayıs","Haziran","Temmuz","Ağustos","Eylül","Ekim","Kasım","Aralık"))</f>
        <v/>
      </c>
      <c r="E4237" s="153">
        <f>IF(A4237="","",ROUNDUP(MONTH(A4237)/3,0))</f>
        <v/>
      </c>
      <c r="F4237" s="153">
        <f>IF(A4237="","",WEEKNUM(A4237,2))</f>
        <v/>
      </c>
      <c r="G4237" s="153">
        <f>IF(A4237="","",WEEKDAY(A4237,2))</f>
        <v/>
      </c>
      <c r="H4237" s="153">
        <f>IF(A4237="","",CHOOSE(WEEKDAY(A4237,2),"Pazartesi","Salı","Çarşamba","Perşembe","Cuma","Cumartesi","Pazar"))</f>
        <v/>
      </c>
    </row>
    <row r="4238" ht="10.5" customHeight="1" s="113">
      <c r="A4238" s="152" t="n">
        <v>46241</v>
      </c>
      <c r="B4238" s="153">
        <f>IF(A4238="","",YEAR(A4238))</f>
        <v/>
      </c>
      <c r="C4238" s="153">
        <f>IF(A4238="","",MONTH(A4238))</f>
        <v/>
      </c>
      <c r="D4238" s="153">
        <f>IF(A4238="","",CHOOSE(MONTH(A4238),"Ocak","Şubat","Mart","Nisan","Mayıs","Haziran","Temmuz","Ağustos","Eylül","Ekim","Kasım","Aralık"))</f>
        <v/>
      </c>
      <c r="E4238" s="153">
        <f>IF(A4238="","",ROUNDUP(MONTH(A4238)/3,0))</f>
        <v/>
      </c>
      <c r="F4238" s="153">
        <f>IF(A4238="","",WEEKNUM(A4238,2))</f>
        <v/>
      </c>
      <c r="G4238" s="153">
        <f>IF(A4238="","",WEEKDAY(A4238,2))</f>
        <v/>
      </c>
      <c r="H4238" s="153">
        <f>IF(A4238="","",CHOOSE(WEEKDAY(A4238,2),"Pazartesi","Salı","Çarşamba","Perşembe","Cuma","Cumartesi","Pazar"))</f>
        <v/>
      </c>
    </row>
    <row r="4239" ht="10.5" customHeight="1" s="113">
      <c r="A4239" s="152" t="n">
        <v>46242</v>
      </c>
      <c r="B4239" s="153">
        <f>IF(A4239="","",YEAR(A4239))</f>
        <v/>
      </c>
      <c r="C4239" s="153">
        <f>IF(A4239="","",MONTH(A4239))</f>
        <v/>
      </c>
      <c r="D4239" s="153">
        <f>IF(A4239="","",CHOOSE(MONTH(A4239),"Ocak","Şubat","Mart","Nisan","Mayıs","Haziran","Temmuz","Ağustos","Eylül","Ekim","Kasım","Aralık"))</f>
        <v/>
      </c>
      <c r="E4239" s="153">
        <f>IF(A4239="","",ROUNDUP(MONTH(A4239)/3,0))</f>
        <v/>
      </c>
      <c r="F4239" s="153">
        <f>IF(A4239="","",WEEKNUM(A4239,2))</f>
        <v/>
      </c>
      <c r="G4239" s="153">
        <f>IF(A4239="","",WEEKDAY(A4239,2))</f>
        <v/>
      </c>
      <c r="H4239" s="153">
        <f>IF(A4239="","",CHOOSE(WEEKDAY(A4239,2),"Pazartesi","Salı","Çarşamba","Perşembe","Cuma","Cumartesi","Pazar"))</f>
        <v/>
      </c>
    </row>
    <row r="4240" ht="10.5" customHeight="1" s="113">
      <c r="A4240" s="152" t="n">
        <v>46243</v>
      </c>
      <c r="B4240" s="153">
        <f>IF(A4240="","",YEAR(A4240))</f>
        <v/>
      </c>
      <c r="C4240" s="153">
        <f>IF(A4240="","",MONTH(A4240))</f>
        <v/>
      </c>
      <c r="D4240" s="153">
        <f>IF(A4240="","",CHOOSE(MONTH(A4240),"Ocak","Şubat","Mart","Nisan","Mayıs","Haziran","Temmuz","Ağustos","Eylül","Ekim","Kasım","Aralık"))</f>
        <v/>
      </c>
      <c r="E4240" s="153">
        <f>IF(A4240="","",ROUNDUP(MONTH(A4240)/3,0))</f>
        <v/>
      </c>
      <c r="F4240" s="153">
        <f>IF(A4240="","",WEEKNUM(A4240,2))</f>
        <v/>
      </c>
      <c r="G4240" s="153">
        <f>IF(A4240="","",WEEKDAY(A4240,2))</f>
        <v/>
      </c>
      <c r="H4240" s="153">
        <f>IF(A4240="","",CHOOSE(WEEKDAY(A4240,2),"Pazartesi","Salı","Çarşamba","Perşembe","Cuma","Cumartesi","Pazar"))</f>
        <v/>
      </c>
    </row>
    <row r="4241" ht="10.5" customHeight="1" s="113">
      <c r="A4241" s="152" t="n">
        <v>46244</v>
      </c>
      <c r="B4241" s="153">
        <f>IF(A4241="","",YEAR(A4241))</f>
        <v/>
      </c>
      <c r="C4241" s="153">
        <f>IF(A4241="","",MONTH(A4241))</f>
        <v/>
      </c>
      <c r="D4241" s="153">
        <f>IF(A4241="","",CHOOSE(MONTH(A4241),"Ocak","Şubat","Mart","Nisan","Mayıs","Haziran","Temmuz","Ağustos","Eylül","Ekim","Kasım","Aralık"))</f>
        <v/>
      </c>
      <c r="E4241" s="153">
        <f>IF(A4241="","",ROUNDUP(MONTH(A4241)/3,0))</f>
        <v/>
      </c>
      <c r="F4241" s="153">
        <f>IF(A4241="","",WEEKNUM(A4241,2))</f>
        <v/>
      </c>
      <c r="G4241" s="153">
        <f>IF(A4241="","",WEEKDAY(A4241,2))</f>
        <v/>
      </c>
      <c r="H4241" s="153">
        <f>IF(A4241="","",CHOOSE(WEEKDAY(A4241,2),"Pazartesi","Salı","Çarşamba","Perşembe","Cuma","Cumartesi","Pazar"))</f>
        <v/>
      </c>
    </row>
    <row r="4242" ht="10.5" customHeight="1" s="113">
      <c r="A4242" s="152" t="n">
        <v>46245</v>
      </c>
      <c r="B4242" s="153">
        <f>IF(A4242="","",YEAR(A4242))</f>
        <v/>
      </c>
      <c r="C4242" s="153">
        <f>IF(A4242="","",MONTH(A4242))</f>
        <v/>
      </c>
      <c r="D4242" s="153">
        <f>IF(A4242="","",CHOOSE(MONTH(A4242),"Ocak","Şubat","Mart","Nisan","Mayıs","Haziran","Temmuz","Ağustos","Eylül","Ekim","Kasım","Aralık"))</f>
        <v/>
      </c>
      <c r="E4242" s="153">
        <f>IF(A4242="","",ROUNDUP(MONTH(A4242)/3,0))</f>
        <v/>
      </c>
      <c r="F4242" s="153">
        <f>IF(A4242="","",WEEKNUM(A4242,2))</f>
        <v/>
      </c>
      <c r="G4242" s="153">
        <f>IF(A4242="","",WEEKDAY(A4242,2))</f>
        <v/>
      </c>
      <c r="H4242" s="153">
        <f>IF(A4242="","",CHOOSE(WEEKDAY(A4242,2),"Pazartesi","Salı","Çarşamba","Perşembe","Cuma","Cumartesi","Pazar"))</f>
        <v/>
      </c>
    </row>
    <row r="4243" ht="10.5" customHeight="1" s="113">
      <c r="A4243" s="152" t="n">
        <v>46246</v>
      </c>
      <c r="B4243" s="153">
        <f>IF(A4243="","",YEAR(A4243))</f>
        <v/>
      </c>
      <c r="C4243" s="153">
        <f>IF(A4243="","",MONTH(A4243))</f>
        <v/>
      </c>
      <c r="D4243" s="153">
        <f>IF(A4243="","",CHOOSE(MONTH(A4243),"Ocak","Şubat","Mart","Nisan","Mayıs","Haziran","Temmuz","Ağustos","Eylül","Ekim","Kasım","Aralık"))</f>
        <v/>
      </c>
      <c r="E4243" s="153">
        <f>IF(A4243="","",ROUNDUP(MONTH(A4243)/3,0))</f>
        <v/>
      </c>
      <c r="F4243" s="153">
        <f>IF(A4243="","",WEEKNUM(A4243,2))</f>
        <v/>
      </c>
      <c r="G4243" s="153">
        <f>IF(A4243="","",WEEKDAY(A4243,2))</f>
        <v/>
      </c>
      <c r="H4243" s="153">
        <f>IF(A4243="","",CHOOSE(WEEKDAY(A4243,2),"Pazartesi","Salı","Çarşamba","Perşembe","Cuma","Cumartesi","Pazar"))</f>
        <v/>
      </c>
    </row>
    <row r="4244" ht="10.5" customHeight="1" s="113">
      <c r="A4244" s="152" t="n">
        <v>46247</v>
      </c>
      <c r="B4244" s="153">
        <f>IF(A4244="","",YEAR(A4244))</f>
        <v/>
      </c>
      <c r="C4244" s="153">
        <f>IF(A4244="","",MONTH(A4244))</f>
        <v/>
      </c>
      <c r="D4244" s="153">
        <f>IF(A4244="","",CHOOSE(MONTH(A4244),"Ocak","Şubat","Mart","Nisan","Mayıs","Haziran","Temmuz","Ağustos","Eylül","Ekim","Kasım","Aralık"))</f>
        <v/>
      </c>
      <c r="E4244" s="153">
        <f>IF(A4244="","",ROUNDUP(MONTH(A4244)/3,0))</f>
        <v/>
      </c>
      <c r="F4244" s="153">
        <f>IF(A4244="","",WEEKNUM(A4244,2))</f>
        <v/>
      </c>
      <c r="G4244" s="153">
        <f>IF(A4244="","",WEEKDAY(A4244,2))</f>
        <v/>
      </c>
      <c r="H4244" s="153">
        <f>IF(A4244="","",CHOOSE(WEEKDAY(A4244,2),"Pazartesi","Salı","Çarşamba","Perşembe","Cuma","Cumartesi","Pazar"))</f>
        <v/>
      </c>
    </row>
    <row r="4245" ht="10.5" customHeight="1" s="113">
      <c r="A4245" s="152" t="n">
        <v>46248</v>
      </c>
      <c r="B4245" s="153">
        <f>IF(A4245="","",YEAR(A4245))</f>
        <v/>
      </c>
      <c r="C4245" s="153">
        <f>IF(A4245="","",MONTH(A4245))</f>
        <v/>
      </c>
      <c r="D4245" s="153">
        <f>IF(A4245="","",CHOOSE(MONTH(A4245),"Ocak","Şubat","Mart","Nisan","Mayıs","Haziran","Temmuz","Ağustos","Eylül","Ekim","Kasım","Aralık"))</f>
        <v/>
      </c>
      <c r="E4245" s="153">
        <f>IF(A4245="","",ROUNDUP(MONTH(A4245)/3,0))</f>
        <v/>
      </c>
      <c r="F4245" s="153">
        <f>IF(A4245="","",WEEKNUM(A4245,2))</f>
        <v/>
      </c>
      <c r="G4245" s="153">
        <f>IF(A4245="","",WEEKDAY(A4245,2))</f>
        <v/>
      </c>
      <c r="H4245" s="153">
        <f>IF(A4245="","",CHOOSE(WEEKDAY(A4245,2),"Pazartesi","Salı","Çarşamba","Perşembe","Cuma","Cumartesi","Pazar"))</f>
        <v/>
      </c>
    </row>
    <row r="4246" ht="10.5" customHeight="1" s="113">
      <c r="A4246" s="152" t="n">
        <v>46249</v>
      </c>
      <c r="B4246" s="153">
        <f>IF(A4246="","",YEAR(A4246))</f>
        <v/>
      </c>
      <c r="C4246" s="153">
        <f>IF(A4246="","",MONTH(A4246))</f>
        <v/>
      </c>
      <c r="D4246" s="153">
        <f>IF(A4246="","",CHOOSE(MONTH(A4246),"Ocak","Şubat","Mart","Nisan","Mayıs","Haziran","Temmuz","Ağustos","Eylül","Ekim","Kasım","Aralık"))</f>
        <v/>
      </c>
      <c r="E4246" s="153">
        <f>IF(A4246="","",ROUNDUP(MONTH(A4246)/3,0))</f>
        <v/>
      </c>
      <c r="F4246" s="153">
        <f>IF(A4246="","",WEEKNUM(A4246,2))</f>
        <v/>
      </c>
      <c r="G4246" s="153">
        <f>IF(A4246="","",WEEKDAY(A4246,2))</f>
        <v/>
      </c>
      <c r="H4246" s="153">
        <f>IF(A4246="","",CHOOSE(WEEKDAY(A4246,2),"Pazartesi","Salı","Çarşamba","Perşembe","Cuma","Cumartesi","Pazar"))</f>
        <v/>
      </c>
    </row>
    <row r="4247" ht="10.5" customHeight="1" s="113">
      <c r="A4247" s="152" t="n">
        <v>46250</v>
      </c>
      <c r="B4247" s="153">
        <f>IF(A4247="","",YEAR(A4247))</f>
        <v/>
      </c>
      <c r="C4247" s="153">
        <f>IF(A4247="","",MONTH(A4247))</f>
        <v/>
      </c>
      <c r="D4247" s="153">
        <f>IF(A4247="","",CHOOSE(MONTH(A4247),"Ocak","Şubat","Mart","Nisan","Mayıs","Haziran","Temmuz","Ağustos","Eylül","Ekim","Kasım","Aralık"))</f>
        <v/>
      </c>
      <c r="E4247" s="153">
        <f>IF(A4247="","",ROUNDUP(MONTH(A4247)/3,0))</f>
        <v/>
      </c>
      <c r="F4247" s="153">
        <f>IF(A4247="","",WEEKNUM(A4247,2))</f>
        <v/>
      </c>
      <c r="G4247" s="153">
        <f>IF(A4247="","",WEEKDAY(A4247,2))</f>
        <v/>
      </c>
      <c r="H4247" s="153">
        <f>IF(A4247="","",CHOOSE(WEEKDAY(A4247,2),"Pazartesi","Salı","Çarşamba","Perşembe","Cuma","Cumartesi","Pazar"))</f>
        <v/>
      </c>
    </row>
    <row r="4248" ht="10.5" customHeight="1" s="113">
      <c r="A4248" s="152" t="n">
        <v>46251</v>
      </c>
      <c r="B4248" s="153">
        <f>IF(A4248="","",YEAR(A4248))</f>
        <v/>
      </c>
      <c r="C4248" s="153">
        <f>IF(A4248="","",MONTH(A4248))</f>
        <v/>
      </c>
      <c r="D4248" s="153">
        <f>IF(A4248="","",CHOOSE(MONTH(A4248),"Ocak","Şubat","Mart","Nisan","Mayıs","Haziran","Temmuz","Ağustos","Eylül","Ekim","Kasım","Aralık"))</f>
        <v/>
      </c>
      <c r="E4248" s="153">
        <f>IF(A4248="","",ROUNDUP(MONTH(A4248)/3,0))</f>
        <v/>
      </c>
      <c r="F4248" s="153">
        <f>IF(A4248="","",WEEKNUM(A4248,2))</f>
        <v/>
      </c>
      <c r="G4248" s="153">
        <f>IF(A4248="","",WEEKDAY(A4248,2))</f>
        <v/>
      </c>
      <c r="H4248" s="153">
        <f>IF(A4248="","",CHOOSE(WEEKDAY(A4248,2),"Pazartesi","Salı","Çarşamba","Perşembe","Cuma","Cumartesi","Pazar"))</f>
        <v/>
      </c>
    </row>
    <row r="4249" ht="10.5" customHeight="1" s="113">
      <c r="A4249" s="152" t="n">
        <v>46252</v>
      </c>
      <c r="B4249" s="153">
        <f>IF(A4249="","",YEAR(A4249))</f>
        <v/>
      </c>
      <c r="C4249" s="153">
        <f>IF(A4249="","",MONTH(A4249))</f>
        <v/>
      </c>
      <c r="D4249" s="153">
        <f>IF(A4249="","",CHOOSE(MONTH(A4249),"Ocak","Şubat","Mart","Nisan","Mayıs","Haziran","Temmuz","Ağustos","Eylül","Ekim","Kasım","Aralık"))</f>
        <v/>
      </c>
      <c r="E4249" s="153">
        <f>IF(A4249="","",ROUNDUP(MONTH(A4249)/3,0))</f>
        <v/>
      </c>
      <c r="F4249" s="153">
        <f>IF(A4249="","",WEEKNUM(A4249,2))</f>
        <v/>
      </c>
      <c r="G4249" s="153">
        <f>IF(A4249="","",WEEKDAY(A4249,2))</f>
        <v/>
      </c>
      <c r="H4249" s="153">
        <f>IF(A4249="","",CHOOSE(WEEKDAY(A4249,2),"Pazartesi","Salı","Çarşamba","Perşembe","Cuma","Cumartesi","Pazar"))</f>
        <v/>
      </c>
    </row>
    <row r="4250" ht="10.5" customHeight="1" s="113">
      <c r="A4250" s="152" t="n">
        <v>46253</v>
      </c>
      <c r="B4250" s="153">
        <f>IF(A4250="","",YEAR(A4250))</f>
        <v/>
      </c>
      <c r="C4250" s="153">
        <f>IF(A4250="","",MONTH(A4250))</f>
        <v/>
      </c>
      <c r="D4250" s="153">
        <f>IF(A4250="","",CHOOSE(MONTH(A4250),"Ocak","Şubat","Mart","Nisan","Mayıs","Haziran","Temmuz","Ağustos","Eylül","Ekim","Kasım","Aralık"))</f>
        <v/>
      </c>
      <c r="E4250" s="153">
        <f>IF(A4250="","",ROUNDUP(MONTH(A4250)/3,0))</f>
        <v/>
      </c>
      <c r="F4250" s="153">
        <f>IF(A4250="","",WEEKNUM(A4250,2))</f>
        <v/>
      </c>
      <c r="G4250" s="153">
        <f>IF(A4250="","",WEEKDAY(A4250,2))</f>
        <v/>
      </c>
      <c r="H4250" s="153">
        <f>IF(A4250="","",CHOOSE(WEEKDAY(A4250,2),"Pazartesi","Salı","Çarşamba","Perşembe","Cuma","Cumartesi","Pazar"))</f>
        <v/>
      </c>
    </row>
    <row r="4251" ht="10.5" customHeight="1" s="113">
      <c r="A4251" s="152" t="n">
        <v>46254</v>
      </c>
      <c r="B4251" s="153">
        <f>IF(A4251="","",YEAR(A4251))</f>
        <v/>
      </c>
      <c r="C4251" s="153">
        <f>IF(A4251="","",MONTH(A4251))</f>
        <v/>
      </c>
      <c r="D4251" s="153">
        <f>IF(A4251="","",CHOOSE(MONTH(A4251),"Ocak","Şubat","Mart","Nisan","Mayıs","Haziran","Temmuz","Ağustos","Eylül","Ekim","Kasım","Aralık"))</f>
        <v/>
      </c>
      <c r="E4251" s="153">
        <f>IF(A4251="","",ROUNDUP(MONTH(A4251)/3,0))</f>
        <v/>
      </c>
      <c r="F4251" s="153">
        <f>IF(A4251="","",WEEKNUM(A4251,2))</f>
        <v/>
      </c>
      <c r="G4251" s="153">
        <f>IF(A4251="","",WEEKDAY(A4251,2))</f>
        <v/>
      </c>
      <c r="H4251" s="153">
        <f>IF(A4251="","",CHOOSE(WEEKDAY(A4251,2),"Pazartesi","Salı","Çarşamba","Perşembe","Cuma","Cumartesi","Pazar"))</f>
        <v/>
      </c>
    </row>
    <row r="4252" ht="10.5" customHeight="1" s="113">
      <c r="A4252" s="152" t="n">
        <v>46255</v>
      </c>
      <c r="B4252" s="153">
        <f>IF(A4252="","",YEAR(A4252))</f>
        <v/>
      </c>
      <c r="C4252" s="153">
        <f>IF(A4252="","",MONTH(A4252))</f>
        <v/>
      </c>
      <c r="D4252" s="153">
        <f>IF(A4252="","",CHOOSE(MONTH(A4252),"Ocak","Şubat","Mart","Nisan","Mayıs","Haziran","Temmuz","Ağustos","Eylül","Ekim","Kasım","Aralık"))</f>
        <v/>
      </c>
      <c r="E4252" s="153">
        <f>IF(A4252="","",ROUNDUP(MONTH(A4252)/3,0))</f>
        <v/>
      </c>
      <c r="F4252" s="153">
        <f>IF(A4252="","",WEEKNUM(A4252,2))</f>
        <v/>
      </c>
      <c r="G4252" s="153">
        <f>IF(A4252="","",WEEKDAY(A4252,2))</f>
        <v/>
      </c>
      <c r="H4252" s="153">
        <f>IF(A4252="","",CHOOSE(WEEKDAY(A4252,2),"Pazartesi","Salı","Çarşamba","Perşembe","Cuma","Cumartesi","Pazar"))</f>
        <v/>
      </c>
    </row>
    <row r="4253" ht="10.5" customHeight="1" s="113">
      <c r="A4253" s="152" t="n">
        <v>46256</v>
      </c>
      <c r="B4253" s="153">
        <f>IF(A4253="","",YEAR(A4253))</f>
        <v/>
      </c>
      <c r="C4253" s="153">
        <f>IF(A4253="","",MONTH(A4253))</f>
        <v/>
      </c>
      <c r="D4253" s="153">
        <f>IF(A4253="","",CHOOSE(MONTH(A4253),"Ocak","Şubat","Mart","Nisan","Mayıs","Haziran","Temmuz","Ağustos","Eylül","Ekim","Kasım","Aralık"))</f>
        <v/>
      </c>
      <c r="E4253" s="153">
        <f>IF(A4253="","",ROUNDUP(MONTH(A4253)/3,0))</f>
        <v/>
      </c>
      <c r="F4253" s="153">
        <f>IF(A4253="","",WEEKNUM(A4253,2))</f>
        <v/>
      </c>
      <c r="G4253" s="153">
        <f>IF(A4253="","",WEEKDAY(A4253,2))</f>
        <v/>
      </c>
      <c r="H4253" s="153">
        <f>IF(A4253="","",CHOOSE(WEEKDAY(A4253,2),"Pazartesi","Salı","Çarşamba","Perşembe","Cuma","Cumartesi","Pazar"))</f>
        <v/>
      </c>
    </row>
    <row r="4254" ht="10.5" customHeight="1" s="113">
      <c r="A4254" s="152" t="n">
        <v>46257</v>
      </c>
      <c r="B4254" s="153">
        <f>IF(A4254="","",YEAR(A4254))</f>
        <v/>
      </c>
      <c r="C4254" s="153">
        <f>IF(A4254="","",MONTH(A4254))</f>
        <v/>
      </c>
      <c r="D4254" s="153">
        <f>IF(A4254="","",CHOOSE(MONTH(A4254),"Ocak","Şubat","Mart","Nisan","Mayıs","Haziran","Temmuz","Ağustos","Eylül","Ekim","Kasım","Aralık"))</f>
        <v/>
      </c>
      <c r="E4254" s="153">
        <f>IF(A4254="","",ROUNDUP(MONTH(A4254)/3,0))</f>
        <v/>
      </c>
      <c r="F4254" s="153">
        <f>IF(A4254="","",WEEKNUM(A4254,2))</f>
        <v/>
      </c>
      <c r="G4254" s="153">
        <f>IF(A4254="","",WEEKDAY(A4254,2))</f>
        <v/>
      </c>
      <c r="H4254" s="153">
        <f>IF(A4254="","",CHOOSE(WEEKDAY(A4254,2),"Pazartesi","Salı","Çarşamba","Perşembe","Cuma","Cumartesi","Pazar"))</f>
        <v/>
      </c>
    </row>
    <row r="4255" ht="10.5" customHeight="1" s="113">
      <c r="A4255" s="152" t="n">
        <v>46258</v>
      </c>
      <c r="B4255" s="153">
        <f>IF(A4255="","",YEAR(A4255))</f>
        <v/>
      </c>
      <c r="C4255" s="153">
        <f>IF(A4255="","",MONTH(A4255))</f>
        <v/>
      </c>
      <c r="D4255" s="153">
        <f>IF(A4255="","",CHOOSE(MONTH(A4255),"Ocak","Şubat","Mart","Nisan","Mayıs","Haziran","Temmuz","Ağustos","Eylül","Ekim","Kasım","Aralık"))</f>
        <v/>
      </c>
      <c r="E4255" s="153">
        <f>IF(A4255="","",ROUNDUP(MONTH(A4255)/3,0))</f>
        <v/>
      </c>
      <c r="F4255" s="153">
        <f>IF(A4255="","",WEEKNUM(A4255,2))</f>
        <v/>
      </c>
      <c r="G4255" s="153">
        <f>IF(A4255="","",WEEKDAY(A4255,2))</f>
        <v/>
      </c>
      <c r="H4255" s="153">
        <f>IF(A4255="","",CHOOSE(WEEKDAY(A4255,2),"Pazartesi","Salı","Çarşamba","Perşembe","Cuma","Cumartesi","Pazar"))</f>
        <v/>
      </c>
    </row>
    <row r="4256" ht="10.5" customHeight="1" s="113">
      <c r="A4256" s="152" t="n">
        <v>46259</v>
      </c>
      <c r="B4256" s="153">
        <f>IF(A4256="","",YEAR(A4256))</f>
        <v/>
      </c>
      <c r="C4256" s="153">
        <f>IF(A4256="","",MONTH(A4256))</f>
        <v/>
      </c>
      <c r="D4256" s="153">
        <f>IF(A4256="","",CHOOSE(MONTH(A4256),"Ocak","Şubat","Mart","Nisan","Mayıs","Haziran","Temmuz","Ağustos","Eylül","Ekim","Kasım","Aralık"))</f>
        <v/>
      </c>
      <c r="E4256" s="153">
        <f>IF(A4256="","",ROUNDUP(MONTH(A4256)/3,0))</f>
        <v/>
      </c>
      <c r="F4256" s="153">
        <f>IF(A4256="","",WEEKNUM(A4256,2))</f>
        <v/>
      </c>
      <c r="G4256" s="153">
        <f>IF(A4256="","",WEEKDAY(A4256,2))</f>
        <v/>
      </c>
      <c r="H4256" s="153">
        <f>IF(A4256="","",CHOOSE(WEEKDAY(A4256,2),"Pazartesi","Salı","Çarşamba","Perşembe","Cuma","Cumartesi","Pazar"))</f>
        <v/>
      </c>
    </row>
    <row r="4257" ht="10.5" customHeight="1" s="113">
      <c r="A4257" s="152" t="n">
        <v>46260</v>
      </c>
      <c r="B4257" s="153">
        <f>IF(A4257="","",YEAR(A4257))</f>
        <v/>
      </c>
      <c r="C4257" s="153">
        <f>IF(A4257="","",MONTH(A4257))</f>
        <v/>
      </c>
      <c r="D4257" s="153">
        <f>IF(A4257="","",CHOOSE(MONTH(A4257),"Ocak","Şubat","Mart","Nisan","Mayıs","Haziran","Temmuz","Ağustos","Eylül","Ekim","Kasım","Aralık"))</f>
        <v/>
      </c>
      <c r="E4257" s="153">
        <f>IF(A4257="","",ROUNDUP(MONTH(A4257)/3,0))</f>
        <v/>
      </c>
      <c r="F4257" s="153">
        <f>IF(A4257="","",WEEKNUM(A4257,2))</f>
        <v/>
      </c>
      <c r="G4257" s="153">
        <f>IF(A4257="","",WEEKDAY(A4257,2))</f>
        <v/>
      </c>
      <c r="H4257" s="153">
        <f>IF(A4257="","",CHOOSE(WEEKDAY(A4257,2),"Pazartesi","Salı","Çarşamba","Perşembe","Cuma","Cumartesi","Pazar"))</f>
        <v/>
      </c>
    </row>
    <row r="4258" ht="10.5" customHeight="1" s="113">
      <c r="A4258" s="152" t="n">
        <v>46261</v>
      </c>
      <c r="B4258" s="153">
        <f>IF(A4258="","",YEAR(A4258))</f>
        <v/>
      </c>
      <c r="C4258" s="153">
        <f>IF(A4258="","",MONTH(A4258))</f>
        <v/>
      </c>
      <c r="D4258" s="153">
        <f>IF(A4258="","",CHOOSE(MONTH(A4258),"Ocak","Şubat","Mart","Nisan","Mayıs","Haziran","Temmuz","Ağustos","Eylül","Ekim","Kasım","Aralık"))</f>
        <v/>
      </c>
      <c r="E4258" s="153">
        <f>IF(A4258="","",ROUNDUP(MONTH(A4258)/3,0))</f>
        <v/>
      </c>
      <c r="F4258" s="153">
        <f>IF(A4258="","",WEEKNUM(A4258,2))</f>
        <v/>
      </c>
      <c r="G4258" s="153">
        <f>IF(A4258="","",WEEKDAY(A4258,2))</f>
        <v/>
      </c>
      <c r="H4258" s="153">
        <f>IF(A4258="","",CHOOSE(WEEKDAY(A4258,2),"Pazartesi","Salı","Çarşamba","Perşembe","Cuma","Cumartesi","Pazar"))</f>
        <v/>
      </c>
    </row>
    <row r="4259" ht="10.5" customHeight="1" s="113">
      <c r="A4259" s="152" t="n">
        <v>46262</v>
      </c>
      <c r="B4259" s="153">
        <f>IF(A4259="","",YEAR(A4259))</f>
        <v/>
      </c>
      <c r="C4259" s="153">
        <f>IF(A4259="","",MONTH(A4259))</f>
        <v/>
      </c>
      <c r="D4259" s="153">
        <f>IF(A4259="","",CHOOSE(MONTH(A4259),"Ocak","Şubat","Mart","Nisan","Mayıs","Haziran","Temmuz","Ağustos","Eylül","Ekim","Kasım","Aralık"))</f>
        <v/>
      </c>
      <c r="E4259" s="153">
        <f>IF(A4259="","",ROUNDUP(MONTH(A4259)/3,0))</f>
        <v/>
      </c>
      <c r="F4259" s="153">
        <f>IF(A4259="","",WEEKNUM(A4259,2))</f>
        <v/>
      </c>
      <c r="G4259" s="153">
        <f>IF(A4259="","",WEEKDAY(A4259,2))</f>
        <v/>
      </c>
      <c r="H4259" s="153">
        <f>IF(A4259="","",CHOOSE(WEEKDAY(A4259,2),"Pazartesi","Salı","Çarşamba","Perşembe","Cuma","Cumartesi","Pazar"))</f>
        <v/>
      </c>
    </row>
    <row r="4260" ht="10.5" customHeight="1" s="113">
      <c r="A4260" s="152" t="n">
        <v>46263</v>
      </c>
      <c r="B4260" s="153">
        <f>IF(A4260="","",YEAR(A4260))</f>
        <v/>
      </c>
      <c r="C4260" s="153">
        <f>IF(A4260="","",MONTH(A4260))</f>
        <v/>
      </c>
      <c r="D4260" s="153">
        <f>IF(A4260="","",CHOOSE(MONTH(A4260),"Ocak","Şubat","Mart","Nisan","Mayıs","Haziran","Temmuz","Ağustos","Eylül","Ekim","Kasım","Aralık"))</f>
        <v/>
      </c>
      <c r="E4260" s="153">
        <f>IF(A4260="","",ROUNDUP(MONTH(A4260)/3,0))</f>
        <v/>
      </c>
      <c r="F4260" s="153">
        <f>IF(A4260="","",WEEKNUM(A4260,2))</f>
        <v/>
      </c>
      <c r="G4260" s="153">
        <f>IF(A4260="","",WEEKDAY(A4260,2))</f>
        <v/>
      </c>
      <c r="H4260" s="153">
        <f>IF(A4260="","",CHOOSE(WEEKDAY(A4260,2),"Pazartesi","Salı","Çarşamba","Perşembe","Cuma","Cumartesi","Pazar"))</f>
        <v/>
      </c>
    </row>
    <row r="4261" ht="10.5" customHeight="1" s="113">
      <c r="A4261" s="152" t="n">
        <v>46264</v>
      </c>
      <c r="B4261" s="153">
        <f>IF(A4261="","",YEAR(A4261))</f>
        <v/>
      </c>
      <c r="C4261" s="153">
        <f>IF(A4261="","",MONTH(A4261))</f>
        <v/>
      </c>
      <c r="D4261" s="153">
        <f>IF(A4261="","",CHOOSE(MONTH(A4261),"Ocak","Şubat","Mart","Nisan","Mayıs","Haziran","Temmuz","Ağustos","Eylül","Ekim","Kasım","Aralık"))</f>
        <v/>
      </c>
      <c r="E4261" s="153">
        <f>IF(A4261="","",ROUNDUP(MONTH(A4261)/3,0))</f>
        <v/>
      </c>
      <c r="F4261" s="153">
        <f>IF(A4261="","",WEEKNUM(A4261,2))</f>
        <v/>
      </c>
      <c r="G4261" s="153">
        <f>IF(A4261="","",WEEKDAY(A4261,2))</f>
        <v/>
      </c>
      <c r="H4261" s="153">
        <f>IF(A4261="","",CHOOSE(WEEKDAY(A4261,2),"Pazartesi","Salı","Çarşamba","Perşembe","Cuma","Cumartesi","Pazar"))</f>
        <v/>
      </c>
    </row>
    <row r="4262" ht="10.5" customHeight="1" s="113">
      <c r="A4262" s="152" t="n">
        <v>46265</v>
      </c>
      <c r="B4262" s="153">
        <f>IF(A4262="","",YEAR(A4262))</f>
        <v/>
      </c>
      <c r="C4262" s="153">
        <f>IF(A4262="","",MONTH(A4262))</f>
        <v/>
      </c>
      <c r="D4262" s="153">
        <f>IF(A4262="","",CHOOSE(MONTH(A4262),"Ocak","Şubat","Mart","Nisan","Mayıs","Haziran","Temmuz","Ağustos","Eylül","Ekim","Kasım","Aralık"))</f>
        <v/>
      </c>
      <c r="E4262" s="153">
        <f>IF(A4262="","",ROUNDUP(MONTH(A4262)/3,0))</f>
        <v/>
      </c>
      <c r="F4262" s="153">
        <f>IF(A4262="","",WEEKNUM(A4262,2))</f>
        <v/>
      </c>
      <c r="G4262" s="153">
        <f>IF(A4262="","",WEEKDAY(A4262,2))</f>
        <v/>
      </c>
      <c r="H4262" s="153">
        <f>IF(A4262="","",CHOOSE(WEEKDAY(A4262,2),"Pazartesi","Salı","Çarşamba","Perşembe","Cuma","Cumartesi","Pazar"))</f>
        <v/>
      </c>
    </row>
    <row r="4263" ht="10.5" customHeight="1" s="113">
      <c r="A4263" s="152" t="n">
        <v>46266</v>
      </c>
      <c r="B4263" s="153">
        <f>IF(A4263="","",YEAR(A4263))</f>
        <v/>
      </c>
      <c r="C4263" s="153">
        <f>IF(A4263="","",MONTH(A4263))</f>
        <v/>
      </c>
      <c r="D4263" s="153">
        <f>IF(A4263="","",CHOOSE(MONTH(A4263),"Ocak","Şubat","Mart","Nisan","Mayıs","Haziran","Temmuz","Ağustos","Eylül","Ekim","Kasım","Aralık"))</f>
        <v/>
      </c>
      <c r="E4263" s="153">
        <f>IF(A4263="","",ROUNDUP(MONTH(A4263)/3,0))</f>
        <v/>
      </c>
      <c r="F4263" s="153">
        <f>IF(A4263="","",WEEKNUM(A4263,2))</f>
        <v/>
      </c>
      <c r="G4263" s="153">
        <f>IF(A4263="","",WEEKDAY(A4263,2))</f>
        <v/>
      </c>
      <c r="H4263" s="153">
        <f>IF(A4263="","",CHOOSE(WEEKDAY(A4263,2),"Pazartesi","Salı","Çarşamba","Perşembe","Cuma","Cumartesi","Pazar"))</f>
        <v/>
      </c>
    </row>
    <row r="4264" ht="10.5" customHeight="1" s="113">
      <c r="A4264" s="152" t="n">
        <v>46267</v>
      </c>
      <c r="B4264" s="153">
        <f>IF(A4264="","",YEAR(A4264))</f>
        <v/>
      </c>
      <c r="C4264" s="153">
        <f>IF(A4264="","",MONTH(A4264))</f>
        <v/>
      </c>
      <c r="D4264" s="153">
        <f>IF(A4264="","",CHOOSE(MONTH(A4264),"Ocak","Şubat","Mart","Nisan","Mayıs","Haziran","Temmuz","Ağustos","Eylül","Ekim","Kasım","Aralık"))</f>
        <v/>
      </c>
      <c r="E4264" s="153">
        <f>IF(A4264="","",ROUNDUP(MONTH(A4264)/3,0))</f>
        <v/>
      </c>
      <c r="F4264" s="153">
        <f>IF(A4264="","",WEEKNUM(A4264,2))</f>
        <v/>
      </c>
      <c r="G4264" s="153">
        <f>IF(A4264="","",WEEKDAY(A4264,2))</f>
        <v/>
      </c>
      <c r="H4264" s="153">
        <f>IF(A4264="","",CHOOSE(WEEKDAY(A4264,2),"Pazartesi","Salı","Çarşamba","Perşembe","Cuma","Cumartesi","Pazar"))</f>
        <v/>
      </c>
    </row>
    <row r="4265" ht="10.5" customHeight="1" s="113">
      <c r="A4265" s="152" t="n">
        <v>46268</v>
      </c>
      <c r="B4265" s="153">
        <f>IF(A4265="","",YEAR(A4265))</f>
        <v/>
      </c>
      <c r="C4265" s="153">
        <f>IF(A4265="","",MONTH(A4265))</f>
        <v/>
      </c>
      <c r="D4265" s="153">
        <f>IF(A4265="","",CHOOSE(MONTH(A4265),"Ocak","Şubat","Mart","Nisan","Mayıs","Haziran","Temmuz","Ağustos","Eylül","Ekim","Kasım","Aralık"))</f>
        <v/>
      </c>
      <c r="E4265" s="153">
        <f>IF(A4265="","",ROUNDUP(MONTH(A4265)/3,0))</f>
        <v/>
      </c>
      <c r="F4265" s="153">
        <f>IF(A4265="","",WEEKNUM(A4265,2))</f>
        <v/>
      </c>
      <c r="G4265" s="153">
        <f>IF(A4265="","",WEEKDAY(A4265,2))</f>
        <v/>
      </c>
      <c r="H4265" s="153">
        <f>IF(A4265="","",CHOOSE(WEEKDAY(A4265,2),"Pazartesi","Salı","Çarşamba","Perşembe","Cuma","Cumartesi","Pazar"))</f>
        <v/>
      </c>
    </row>
    <row r="4266" ht="10.5" customHeight="1" s="113">
      <c r="A4266" s="152" t="n">
        <v>46269</v>
      </c>
      <c r="B4266" s="153">
        <f>IF(A4266="","",YEAR(A4266))</f>
        <v/>
      </c>
      <c r="C4266" s="153">
        <f>IF(A4266="","",MONTH(A4266))</f>
        <v/>
      </c>
      <c r="D4266" s="153">
        <f>IF(A4266="","",CHOOSE(MONTH(A4266),"Ocak","Şubat","Mart","Nisan","Mayıs","Haziran","Temmuz","Ağustos","Eylül","Ekim","Kasım","Aralık"))</f>
        <v/>
      </c>
      <c r="E4266" s="153">
        <f>IF(A4266="","",ROUNDUP(MONTH(A4266)/3,0))</f>
        <v/>
      </c>
      <c r="F4266" s="153">
        <f>IF(A4266="","",WEEKNUM(A4266,2))</f>
        <v/>
      </c>
      <c r="G4266" s="153">
        <f>IF(A4266="","",WEEKDAY(A4266,2))</f>
        <v/>
      </c>
      <c r="H4266" s="153">
        <f>IF(A4266="","",CHOOSE(WEEKDAY(A4266,2),"Pazartesi","Salı","Çarşamba","Perşembe","Cuma","Cumartesi","Pazar"))</f>
        <v/>
      </c>
    </row>
    <row r="4267" ht="10.5" customHeight="1" s="113">
      <c r="A4267" s="152" t="n">
        <v>46270</v>
      </c>
      <c r="B4267" s="153">
        <f>IF(A4267="","",YEAR(A4267))</f>
        <v/>
      </c>
      <c r="C4267" s="153">
        <f>IF(A4267="","",MONTH(A4267))</f>
        <v/>
      </c>
      <c r="D4267" s="153">
        <f>IF(A4267="","",CHOOSE(MONTH(A4267),"Ocak","Şubat","Mart","Nisan","Mayıs","Haziran","Temmuz","Ağustos","Eylül","Ekim","Kasım","Aralık"))</f>
        <v/>
      </c>
      <c r="E4267" s="153">
        <f>IF(A4267="","",ROUNDUP(MONTH(A4267)/3,0))</f>
        <v/>
      </c>
      <c r="F4267" s="153">
        <f>IF(A4267="","",WEEKNUM(A4267,2))</f>
        <v/>
      </c>
      <c r="G4267" s="153">
        <f>IF(A4267="","",WEEKDAY(A4267,2))</f>
        <v/>
      </c>
      <c r="H4267" s="153">
        <f>IF(A4267="","",CHOOSE(WEEKDAY(A4267,2),"Pazartesi","Salı","Çarşamba","Perşembe","Cuma","Cumartesi","Pazar"))</f>
        <v/>
      </c>
    </row>
    <row r="4268" ht="10.5" customHeight="1" s="113">
      <c r="A4268" s="152" t="n">
        <v>46271</v>
      </c>
      <c r="B4268" s="153">
        <f>IF(A4268="","",YEAR(A4268))</f>
        <v/>
      </c>
      <c r="C4268" s="153">
        <f>IF(A4268="","",MONTH(A4268))</f>
        <v/>
      </c>
      <c r="D4268" s="153">
        <f>IF(A4268="","",CHOOSE(MONTH(A4268),"Ocak","Şubat","Mart","Nisan","Mayıs","Haziran","Temmuz","Ağustos","Eylül","Ekim","Kasım","Aralık"))</f>
        <v/>
      </c>
      <c r="E4268" s="153">
        <f>IF(A4268="","",ROUNDUP(MONTH(A4268)/3,0))</f>
        <v/>
      </c>
      <c r="F4268" s="153">
        <f>IF(A4268="","",WEEKNUM(A4268,2))</f>
        <v/>
      </c>
      <c r="G4268" s="153">
        <f>IF(A4268="","",WEEKDAY(A4268,2))</f>
        <v/>
      </c>
      <c r="H4268" s="153">
        <f>IF(A4268="","",CHOOSE(WEEKDAY(A4268,2),"Pazartesi","Salı","Çarşamba","Perşembe","Cuma","Cumartesi","Pazar"))</f>
        <v/>
      </c>
    </row>
    <row r="4269" ht="10.5" customHeight="1" s="113">
      <c r="A4269" s="152" t="n">
        <v>46272</v>
      </c>
      <c r="B4269" s="153">
        <f>IF(A4269="","",YEAR(A4269))</f>
        <v/>
      </c>
      <c r="C4269" s="153">
        <f>IF(A4269="","",MONTH(A4269))</f>
        <v/>
      </c>
      <c r="D4269" s="153">
        <f>IF(A4269="","",CHOOSE(MONTH(A4269),"Ocak","Şubat","Mart","Nisan","Mayıs","Haziran","Temmuz","Ağustos","Eylül","Ekim","Kasım","Aralık"))</f>
        <v/>
      </c>
      <c r="E4269" s="153">
        <f>IF(A4269="","",ROUNDUP(MONTH(A4269)/3,0))</f>
        <v/>
      </c>
      <c r="F4269" s="153">
        <f>IF(A4269="","",WEEKNUM(A4269,2))</f>
        <v/>
      </c>
      <c r="G4269" s="153">
        <f>IF(A4269="","",WEEKDAY(A4269,2))</f>
        <v/>
      </c>
      <c r="H4269" s="153">
        <f>IF(A4269="","",CHOOSE(WEEKDAY(A4269,2),"Pazartesi","Salı","Çarşamba","Perşembe","Cuma","Cumartesi","Pazar"))</f>
        <v/>
      </c>
    </row>
    <row r="4270" ht="10.5" customHeight="1" s="113">
      <c r="A4270" s="152" t="n">
        <v>46273</v>
      </c>
      <c r="B4270" s="153">
        <f>IF(A4270="","",YEAR(A4270))</f>
        <v/>
      </c>
      <c r="C4270" s="153">
        <f>IF(A4270="","",MONTH(A4270))</f>
        <v/>
      </c>
      <c r="D4270" s="153">
        <f>IF(A4270="","",CHOOSE(MONTH(A4270),"Ocak","Şubat","Mart","Nisan","Mayıs","Haziran","Temmuz","Ağustos","Eylül","Ekim","Kasım","Aralık"))</f>
        <v/>
      </c>
      <c r="E4270" s="153">
        <f>IF(A4270="","",ROUNDUP(MONTH(A4270)/3,0))</f>
        <v/>
      </c>
      <c r="F4270" s="153">
        <f>IF(A4270="","",WEEKNUM(A4270,2))</f>
        <v/>
      </c>
      <c r="G4270" s="153">
        <f>IF(A4270="","",WEEKDAY(A4270,2))</f>
        <v/>
      </c>
      <c r="H4270" s="153">
        <f>IF(A4270="","",CHOOSE(WEEKDAY(A4270,2),"Pazartesi","Salı","Çarşamba","Perşembe","Cuma","Cumartesi","Pazar"))</f>
        <v/>
      </c>
    </row>
    <row r="4271" ht="10.5" customHeight="1" s="113">
      <c r="A4271" s="152" t="n">
        <v>46274</v>
      </c>
      <c r="B4271" s="153">
        <f>IF(A4271="","",YEAR(A4271))</f>
        <v/>
      </c>
      <c r="C4271" s="153">
        <f>IF(A4271="","",MONTH(A4271))</f>
        <v/>
      </c>
      <c r="D4271" s="153">
        <f>IF(A4271="","",CHOOSE(MONTH(A4271),"Ocak","Şubat","Mart","Nisan","Mayıs","Haziran","Temmuz","Ağustos","Eylül","Ekim","Kasım","Aralık"))</f>
        <v/>
      </c>
      <c r="E4271" s="153">
        <f>IF(A4271="","",ROUNDUP(MONTH(A4271)/3,0))</f>
        <v/>
      </c>
      <c r="F4271" s="153">
        <f>IF(A4271="","",WEEKNUM(A4271,2))</f>
        <v/>
      </c>
      <c r="G4271" s="153">
        <f>IF(A4271="","",WEEKDAY(A4271,2))</f>
        <v/>
      </c>
      <c r="H4271" s="153">
        <f>IF(A4271="","",CHOOSE(WEEKDAY(A4271,2),"Pazartesi","Salı","Çarşamba","Perşembe","Cuma","Cumartesi","Pazar"))</f>
        <v/>
      </c>
    </row>
    <row r="4272" ht="10.5" customHeight="1" s="113">
      <c r="A4272" s="152" t="n">
        <v>46275</v>
      </c>
      <c r="B4272" s="153">
        <f>IF(A4272="","",YEAR(A4272))</f>
        <v/>
      </c>
      <c r="C4272" s="153">
        <f>IF(A4272="","",MONTH(A4272))</f>
        <v/>
      </c>
      <c r="D4272" s="153">
        <f>IF(A4272="","",CHOOSE(MONTH(A4272),"Ocak","Şubat","Mart","Nisan","Mayıs","Haziran","Temmuz","Ağustos","Eylül","Ekim","Kasım","Aralık"))</f>
        <v/>
      </c>
      <c r="E4272" s="153">
        <f>IF(A4272="","",ROUNDUP(MONTH(A4272)/3,0))</f>
        <v/>
      </c>
      <c r="F4272" s="153">
        <f>IF(A4272="","",WEEKNUM(A4272,2))</f>
        <v/>
      </c>
      <c r="G4272" s="153">
        <f>IF(A4272="","",WEEKDAY(A4272,2))</f>
        <v/>
      </c>
      <c r="H4272" s="153">
        <f>IF(A4272="","",CHOOSE(WEEKDAY(A4272,2),"Pazartesi","Salı","Çarşamba","Perşembe","Cuma","Cumartesi","Pazar"))</f>
        <v/>
      </c>
    </row>
    <row r="4273" ht="10.5" customHeight="1" s="113">
      <c r="A4273" s="152" t="n">
        <v>46276</v>
      </c>
      <c r="B4273" s="153">
        <f>IF(A4273="","",YEAR(A4273))</f>
        <v/>
      </c>
      <c r="C4273" s="153">
        <f>IF(A4273="","",MONTH(A4273))</f>
        <v/>
      </c>
      <c r="D4273" s="153">
        <f>IF(A4273="","",CHOOSE(MONTH(A4273),"Ocak","Şubat","Mart","Nisan","Mayıs","Haziran","Temmuz","Ağustos","Eylül","Ekim","Kasım","Aralık"))</f>
        <v/>
      </c>
      <c r="E4273" s="153">
        <f>IF(A4273="","",ROUNDUP(MONTH(A4273)/3,0))</f>
        <v/>
      </c>
      <c r="F4273" s="153">
        <f>IF(A4273="","",WEEKNUM(A4273,2))</f>
        <v/>
      </c>
      <c r="G4273" s="153">
        <f>IF(A4273="","",WEEKDAY(A4273,2))</f>
        <v/>
      </c>
      <c r="H4273" s="153">
        <f>IF(A4273="","",CHOOSE(WEEKDAY(A4273,2),"Pazartesi","Salı","Çarşamba","Perşembe","Cuma","Cumartesi","Pazar"))</f>
        <v/>
      </c>
    </row>
    <row r="4274" ht="10.5" customHeight="1" s="113">
      <c r="A4274" s="152" t="n">
        <v>46277</v>
      </c>
      <c r="B4274" s="153">
        <f>IF(A4274="","",YEAR(A4274))</f>
        <v/>
      </c>
      <c r="C4274" s="153">
        <f>IF(A4274="","",MONTH(A4274))</f>
        <v/>
      </c>
      <c r="D4274" s="153">
        <f>IF(A4274="","",CHOOSE(MONTH(A4274),"Ocak","Şubat","Mart","Nisan","Mayıs","Haziran","Temmuz","Ağustos","Eylül","Ekim","Kasım","Aralık"))</f>
        <v/>
      </c>
      <c r="E4274" s="153">
        <f>IF(A4274="","",ROUNDUP(MONTH(A4274)/3,0))</f>
        <v/>
      </c>
      <c r="F4274" s="153">
        <f>IF(A4274="","",WEEKNUM(A4274,2))</f>
        <v/>
      </c>
      <c r="G4274" s="153">
        <f>IF(A4274="","",WEEKDAY(A4274,2))</f>
        <v/>
      </c>
      <c r="H4274" s="153">
        <f>IF(A4274="","",CHOOSE(WEEKDAY(A4274,2),"Pazartesi","Salı","Çarşamba","Perşembe","Cuma","Cumartesi","Pazar"))</f>
        <v/>
      </c>
    </row>
    <row r="4275" ht="10.5" customHeight="1" s="113">
      <c r="A4275" s="152" t="n">
        <v>46278</v>
      </c>
      <c r="B4275" s="153">
        <f>IF(A4275="","",YEAR(A4275))</f>
        <v/>
      </c>
      <c r="C4275" s="153">
        <f>IF(A4275="","",MONTH(A4275))</f>
        <v/>
      </c>
      <c r="D4275" s="153">
        <f>IF(A4275="","",CHOOSE(MONTH(A4275),"Ocak","Şubat","Mart","Nisan","Mayıs","Haziran","Temmuz","Ağustos","Eylül","Ekim","Kasım","Aralık"))</f>
        <v/>
      </c>
      <c r="E4275" s="153">
        <f>IF(A4275="","",ROUNDUP(MONTH(A4275)/3,0))</f>
        <v/>
      </c>
      <c r="F4275" s="153">
        <f>IF(A4275="","",WEEKNUM(A4275,2))</f>
        <v/>
      </c>
      <c r="G4275" s="153">
        <f>IF(A4275="","",WEEKDAY(A4275,2))</f>
        <v/>
      </c>
      <c r="H4275" s="153">
        <f>IF(A4275="","",CHOOSE(WEEKDAY(A4275,2),"Pazartesi","Salı","Çarşamba","Perşembe","Cuma","Cumartesi","Pazar"))</f>
        <v/>
      </c>
    </row>
    <row r="4276" ht="10.5" customHeight="1" s="113">
      <c r="A4276" s="152" t="n">
        <v>46279</v>
      </c>
      <c r="B4276" s="153">
        <f>IF(A4276="","",YEAR(A4276))</f>
        <v/>
      </c>
      <c r="C4276" s="153">
        <f>IF(A4276="","",MONTH(A4276))</f>
        <v/>
      </c>
      <c r="D4276" s="153">
        <f>IF(A4276="","",CHOOSE(MONTH(A4276),"Ocak","Şubat","Mart","Nisan","Mayıs","Haziran","Temmuz","Ağustos","Eylül","Ekim","Kasım","Aralık"))</f>
        <v/>
      </c>
      <c r="E4276" s="153">
        <f>IF(A4276="","",ROUNDUP(MONTH(A4276)/3,0))</f>
        <v/>
      </c>
      <c r="F4276" s="153">
        <f>IF(A4276="","",WEEKNUM(A4276,2))</f>
        <v/>
      </c>
      <c r="G4276" s="153">
        <f>IF(A4276="","",WEEKDAY(A4276,2))</f>
        <v/>
      </c>
      <c r="H4276" s="153">
        <f>IF(A4276="","",CHOOSE(WEEKDAY(A4276,2),"Pazartesi","Salı","Çarşamba","Perşembe","Cuma","Cumartesi","Pazar"))</f>
        <v/>
      </c>
    </row>
    <row r="4277" ht="10.5" customHeight="1" s="113">
      <c r="A4277" s="152" t="n">
        <v>46280</v>
      </c>
      <c r="B4277" s="153">
        <f>IF(A4277="","",YEAR(A4277))</f>
        <v/>
      </c>
      <c r="C4277" s="153">
        <f>IF(A4277="","",MONTH(A4277))</f>
        <v/>
      </c>
      <c r="D4277" s="153">
        <f>IF(A4277="","",CHOOSE(MONTH(A4277),"Ocak","Şubat","Mart","Nisan","Mayıs","Haziran","Temmuz","Ağustos","Eylül","Ekim","Kasım","Aralık"))</f>
        <v/>
      </c>
      <c r="E4277" s="153">
        <f>IF(A4277="","",ROUNDUP(MONTH(A4277)/3,0))</f>
        <v/>
      </c>
      <c r="F4277" s="153">
        <f>IF(A4277="","",WEEKNUM(A4277,2))</f>
        <v/>
      </c>
      <c r="G4277" s="153">
        <f>IF(A4277="","",WEEKDAY(A4277,2))</f>
        <v/>
      </c>
      <c r="H4277" s="153">
        <f>IF(A4277="","",CHOOSE(WEEKDAY(A4277,2),"Pazartesi","Salı","Çarşamba","Perşembe","Cuma","Cumartesi","Pazar"))</f>
        <v/>
      </c>
    </row>
    <row r="4278" ht="10.5" customHeight="1" s="113">
      <c r="A4278" s="152" t="n">
        <v>46281</v>
      </c>
      <c r="B4278" s="153">
        <f>IF(A4278="","",YEAR(A4278))</f>
        <v/>
      </c>
      <c r="C4278" s="153">
        <f>IF(A4278="","",MONTH(A4278))</f>
        <v/>
      </c>
      <c r="D4278" s="153">
        <f>IF(A4278="","",CHOOSE(MONTH(A4278),"Ocak","Şubat","Mart","Nisan","Mayıs","Haziran","Temmuz","Ağustos","Eylül","Ekim","Kasım","Aralık"))</f>
        <v/>
      </c>
      <c r="E4278" s="153">
        <f>IF(A4278="","",ROUNDUP(MONTH(A4278)/3,0))</f>
        <v/>
      </c>
      <c r="F4278" s="153">
        <f>IF(A4278="","",WEEKNUM(A4278,2))</f>
        <v/>
      </c>
      <c r="G4278" s="153">
        <f>IF(A4278="","",WEEKDAY(A4278,2))</f>
        <v/>
      </c>
      <c r="H4278" s="153">
        <f>IF(A4278="","",CHOOSE(WEEKDAY(A4278,2),"Pazartesi","Salı","Çarşamba","Perşembe","Cuma","Cumartesi","Pazar"))</f>
        <v/>
      </c>
    </row>
    <row r="4279" ht="10.5" customHeight="1" s="113">
      <c r="A4279" s="152" t="n">
        <v>46282</v>
      </c>
      <c r="B4279" s="153">
        <f>IF(A4279="","",YEAR(A4279))</f>
        <v/>
      </c>
      <c r="C4279" s="153">
        <f>IF(A4279="","",MONTH(A4279))</f>
        <v/>
      </c>
      <c r="D4279" s="153">
        <f>IF(A4279="","",CHOOSE(MONTH(A4279),"Ocak","Şubat","Mart","Nisan","Mayıs","Haziran","Temmuz","Ağustos","Eylül","Ekim","Kasım","Aralık"))</f>
        <v/>
      </c>
      <c r="E4279" s="153">
        <f>IF(A4279="","",ROUNDUP(MONTH(A4279)/3,0))</f>
        <v/>
      </c>
      <c r="F4279" s="153">
        <f>IF(A4279="","",WEEKNUM(A4279,2))</f>
        <v/>
      </c>
      <c r="G4279" s="153">
        <f>IF(A4279="","",WEEKDAY(A4279,2))</f>
        <v/>
      </c>
      <c r="H4279" s="153">
        <f>IF(A4279="","",CHOOSE(WEEKDAY(A4279,2),"Pazartesi","Salı","Çarşamba","Perşembe","Cuma","Cumartesi","Pazar"))</f>
        <v/>
      </c>
    </row>
    <row r="4280" ht="10.5" customHeight="1" s="113">
      <c r="A4280" s="152" t="n">
        <v>46283</v>
      </c>
      <c r="B4280" s="153">
        <f>IF(A4280="","",YEAR(A4280))</f>
        <v/>
      </c>
      <c r="C4280" s="153">
        <f>IF(A4280="","",MONTH(A4280))</f>
        <v/>
      </c>
      <c r="D4280" s="153">
        <f>IF(A4280="","",CHOOSE(MONTH(A4280),"Ocak","Şubat","Mart","Nisan","Mayıs","Haziran","Temmuz","Ağustos","Eylül","Ekim","Kasım","Aralık"))</f>
        <v/>
      </c>
      <c r="E4280" s="153">
        <f>IF(A4280="","",ROUNDUP(MONTH(A4280)/3,0))</f>
        <v/>
      </c>
      <c r="F4280" s="153">
        <f>IF(A4280="","",WEEKNUM(A4280,2))</f>
        <v/>
      </c>
      <c r="G4280" s="153">
        <f>IF(A4280="","",WEEKDAY(A4280,2))</f>
        <v/>
      </c>
      <c r="H4280" s="153">
        <f>IF(A4280="","",CHOOSE(WEEKDAY(A4280,2),"Pazartesi","Salı","Çarşamba","Perşembe","Cuma","Cumartesi","Pazar"))</f>
        <v/>
      </c>
    </row>
    <row r="4281" ht="10.5" customHeight="1" s="113">
      <c r="A4281" s="152" t="n">
        <v>46284</v>
      </c>
      <c r="B4281" s="153">
        <f>IF(A4281="","",YEAR(A4281))</f>
        <v/>
      </c>
      <c r="C4281" s="153">
        <f>IF(A4281="","",MONTH(A4281))</f>
        <v/>
      </c>
      <c r="D4281" s="153">
        <f>IF(A4281="","",CHOOSE(MONTH(A4281),"Ocak","Şubat","Mart","Nisan","Mayıs","Haziran","Temmuz","Ağustos","Eylül","Ekim","Kasım","Aralık"))</f>
        <v/>
      </c>
      <c r="E4281" s="153">
        <f>IF(A4281="","",ROUNDUP(MONTH(A4281)/3,0))</f>
        <v/>
      </c>
      <c r="F4281" s="153">
        <f>IF(A4281="","",WEEKNUM(A4281,2))</f>
        <v/>
      </c>
      <c r="G4281" s="153">
        <f>IF(A4281="","",WEEKDAY(A4281,2))</f>
        <v/>
      </c>
      <c r="H4281" s="153">
        <f>IF(A4281="","",CHOOSE(WEEKDAY(A4281,2),"Pazartesi","Salı","Çarşamba","Perşembe","Cuma","Cumartesi","Pazar"))</f>
        <v/>
      </c>
    </row>
    <row r="4282" ht="10.5" customHeight="1" s="113">
      <c r="A4282" s="152" t="n">
        <v>46285</v>
      </c>
      <c r="B4282" s="153">
        <f>IF(A4282="","",YEAR(A4282))</f>
        <v/>
      </c>
      <c r="C4282" s="153">
        <f>IF(A4282="","",MONTH(A4282))</f>
        <v/>
      </c>
      <c r="D4282" s="153">
        <f>IF(A4282="","",CHOOSE(MONTH(A4282),"Ocak","Şubat","Mart","Nisan","Mayıs","Haziran","Temmuz","Ağustos","Eylül","Ekim","Kasım","Aralık"))</f>
        <v/>
      </c>
      <c r="E4282" s="153">
        <f>IF(A4282="","",ROUNDUP(MONTH(A4282)/3,0))</f>
        <v/>
      </c>
      <c r="F4282" s="153">
        <f>IF(A4282="","",WEEKNUM(A4282,2))</f>
        <v/>
      </c>
      <c r="G4282" s="153">
        <f>IF(A4282="","",WEEKDAY(A4282,2))</f>
        <v/>
      </c>
      <c r="H4282" s="153">
        <f>IF(A4282="","",CHOOSE(WEEKDAY(A4282,2),"Pazartesi","Salı","Çarşamba","Perşembe","Cuma","Cumartesi","Pazar"))</f>
        <v/>
      </c>
    </row>
    <row r="4283" ht="10.5" customHeight="1" s="113">
      <c r="A4283" s="152" t="n">
        <v>46286</v>
      </c>
      <c r="B4283" s="153">
        <f>IF(A4283="","",YEAR(A4283))</f>
        <v/>
      </c>
      <c r="C4283" s="153">
        <f>IF(A4283="","",MONTH(A4283))</f>
        <v/>
      </c>
      <c r="D4283" s="153">
        <f>IF(A4283="","",CHOOSE(MONTH(A4283),"Ocak","Şubat","Mart","Nisan","Mayıs","Haziran","Temmuz","Ağustos","Eylül","Ekim","Kasım","Aralık"))</f>
        <v/>
      </c>
      <c r="E4283" s="153">
        <f>IF(A4283="","",ROUNDUP(MONTH(A4283)/3,0))</f>
        <v/>
      </c>
      <c r="F4283" s="153">
        <f>IF(A4283="","",WEEKNUM(A4283,2))</f>
        <v/>
      </c>
      <c r="G4283" s="153">
        <f>IF(A4283="","",WEEKDAY(A4283,2))</f>
        <v/>
      </c>
      <c r="H4283" s="153">
        <f>IF(A4283="","",CHOOSE(WEEKDAY(A4283,2),"Pazartesi","Salı","Çarşamba","Perşembe","Cuma","Cumartesi","Pazar"))</f>
        <v/>
      </c>
    </row>
    <row r="4284" ht="10.5" customHeight="1" s="113">
      <c r="A4284" s="152" t="n">
        <v>46287</v>
      </c>
      <c r="B4284" s="153">
        <f>IF(A4284="","",YEAR(A4284))</f>
        <v/>
      </c>
      <c r="C4284" s="153">
        <f>IF(A4284="","",MONTH(A4284))</f>
        <v/>
      </c>
      <c r="D4284" s="153">
        <f>IF(A4284="","",CHOOSE(MONTH(A4284),"Ocak","Şubat","Mart","Nisan","Mayıs","Haziran","Temmuz","Ağustos","Eylül","Ekim","Kasım","Aralık"))</f>
        <v/>
      </c>
      <c r="E4284" s="153">
        <f>IF(A4284="","",ROUNDUP(MONTH(A4284)/3,0))</f>
        <v/>
      </c>
      <c r="F4284" s="153">
        <f>IF(A4284="","",WEEKNUM(A4284,2))</f>
        <v/>
      </c>
      <c r="G4284" s="153">
        <f>IF(A4284="","",WEEKDAY(A4284,2))</f>
        <v/>
      </c>
      <c r="H4284" s="153">
        <f>IF(A4284="","",CHOOSE(WEEKDAY(A4284,2),"Pazartesi","Salı","Çarşamba","Perşembe","Cuma","Cumartesi","Pazar"))</f>
        <v/>
      </c>
    </row>
    <row r="4285" ht="10.5" customHeight="1" s="113">
      <c r="A4285" s="152" t="n">
        <v>46288</v>
      </c>
      <c r="B4285" s="153">
        <f>IF(A4285="","",YEAR(A4285))</f>
        <v/>
      </c>
      <c r="C4285" s="153">
        <f>IF(A4285="","",MONTH(A4285))</f>
        <v/>
      </c>
      <c r="D4285" s="153">
        <f>IF(A4285="","",CHOOSE(MONTH(A4285),"Ocak","Şubat","Mart","Nisan","Mayıs","Haziran","Temmuz","Ağustos","Eylül","Ekim","Kasım","Aralık"))</f>
        <v/>
      </c>
      <c r="E4285" s="153">
        <f>IF(A4285="","",ROUNDUP(MONTH(A4285)/3,0))</f>
        <v/>
      </c>
      <c r="F4285" s="153">
        <f>IF(A4285="","",WEEKNUM(A4285,2))</f>
        <v/>
      </c>
      <c r="G4285" s="153">
        <f>IF(A4285="","",WEEKDAY(A4285,2))</f>
        <v/>
      </c>
      <c r="H4285" s="153">
        <f>IF(A4285="","",CHOOSE(WEEKDAY(A4285,2),"Pazartesi","Salı","Çarşamba","Perşembe","Cuma","Cumartesi","Pazar"))</f>
        <v/>
      </c>
    </row>
    <row r="4286" ht="10.5" customHeight="1" s="113">
      <c r="A4286" s="152" t="n">
        <v>46289</v>
      </c>
      <c r="B4286" s="153">
        <f>IF(A4286="","",YEAR(A4286))</f>
        <v/>
      </c>
      <c r="C4286" s="153">
        <f>IF(A4286="","",MONTH(A4286))</f>
        <v/>
      </c>
      <c r="D4286" s="153">
        <f>IF(A4286="","",CHOOSE(MONTH(A4286),"Ocak","Şubat","Mart","Nisan","Mayıs","Haziran","Temmuz","Ağustos","Eylül","Ekim","Kasım","Aralık"))</f>
        <v/>
      </c>
      <c r="E4286" s="153">
        <f>IF(A4286="","",ROUNDUP(MONTH(A4286)/3,0))</f>
        <v/>
      </c>
      <c r="F4286" s="153">
        <f>IF(A4286="","",WEEKNUM(A4286,2))</f>
        <v/>
      </c>
      <c r="G4286" s="153">
        <f>IF(A4286="","",WEEKDAY(A4286,2))</f>
        <v/>
      </c>
      <c r="H4286" s="153">
        <f>IF(A4286="","",CHOOSE(WEEKDAY(A4286,2),"Pazartesi","Salı","Çarşamba","Perşembe","Cuma","Cumartesi","Pazar"))</f>
        <v/>
      </c>
    </row>
    <row r="4287" ht="10.5" customHeight="1" s="113">
      <c r="A4287" s="152" t="n">
        <v>46290</v>
      </c>
      <c r="B4287" s="153">
        <f>IF(A4287="","",YEAR(A4287))</f>
        <v/>
      </c>
      <c r="C4287" s="153">
        <f>IF(A4287="","",MONTH(A4287))</f>
        <v/>
      </c>
      <c r="D4287" s="153">
        <f>IF(A4287="","",CHOOSE(MONTH(A4287),"Ocak","Şubat","Mart","Nisan","Mayıs","Haziran","Temmuz","Ağustos","Eylül","Ekim","Kasım","Aralık"))</f>
        <v/>
      </c>
      <c r="E4287" s="153">
        <f>IF(A4287="","",ROUNDUP(MONTH(A4287)/3,0))</f>
        <v/>
      </c>
      <c r="F4287" s="153">
        <f>IF(A4287="","",WEEKNUM(A4287,2))</f>
        <v/>
      </c>
      <c r="G4287" s="153">
        <f>IF(A4287="","",WEEKDAY(A4287,2))</f>
        <v/>
      </c>
      <c r="H4287" s="153">
        <f>IF(A4287="","",CHOOSE(WEEKDAY(A4287,2),"Pazartesi","Salı","Çarşamba","Perşembe","Cuma","Cumartesi","Pazar"))</f>
        <v/>
      </c>
    </row>
    <row r="4288" ht="10.5" customHeight="1" s="113">
      <c r="A4288" s="152" t="n">
        <v>46291</v>
      </c>
      <c r="B4288" s="153">
        <f>IF(A4288="","",YEAR(A4288))</f>
        <v/>
      </c>
      <c r="C4288" s="153">
        <f>IF(A4288="","",MONTH(A4288))</f>
        <v/>
      </c>
      <c r="D4288" s="153">
        <f>IF(A4288="","",CHOOSE(MONTH(A4288),"Ocak","Şubat","Mart","Nisan","Mayıs","Haziran","Temmuz","Ağustos","Eylül","Ekim","Kasım","Aralık"))</f>
        <v/>
      </c>
      <c r="E4288" s="153">
        <f>IF(A4288="","",ROUNDUP(MONTH(A4288)/3,0))</f>
        <v/>
      </c>
      <c r="F4288" s="153">
        <f>IF(A4288="","",WEEKNUM(A4288,2))</f>
        <v/>
      </c>
      <c r="G4288" s="153">
        <f>IF(A4288="","",WEEKDAY(A4288,2))</f>
        <v/>
      </c>
      <c r="H4288" s="153">
        <f>IF(A4288="","",CHOOSE(WEEKDAY(A4288,2),"Pazartesi","Salı","Çarşamba","Perşembe","Cuma","Cumartesi","Pazar"))</f>
        <v/>
      </c>
    </row>
    <row r="4289" ht="10.5" customHeight="1" s="113">
      <c r="A4289" s="152" t="n">
        <v>46292</v>
      </c>
      <c r="B4289" s="153">
        <f>IF(A4289="","",YEAR(A4289))</f>
        <v/>
      </c>
      <c r="C4289" s="153">
        <f>IF(A4289="","",MONTH(A4289))</f>
        <v/>
      </c>
      <c r="D4289" s="153">
        <f>IF(A4289="","",CHOOSE(MONTH(A4289),"Ocak","Şubat","Mart","Nisan","Mayıs","Haziran","Temmuz","Ağustos","Eylül","Ekim","Kasım","Aralık"))</f>
        <v/>
      </c>
      <c r="E4289" s="153">
        <f>IF(A4289="","",ROUNDUP(MONTH(A4289)/3,0))</f>
        <v/>
      </c>
      <c r="F4289" s="153">
        <f>IF(A4289="","",WEEKNUM(A4289,2))</f>
        <v/>
      </c>
      <c r="G4289" s="153">
        <f>IF(A4289="","",WEEKDAY(A4289,2))</f>
        <v/>
      </c>
      <c r="H4289" s="153">
        <f>IF(A4289="","",CHOOSE(WEEKDAY(A4289,2),"Pazartesi","Salı","Çarşamba","Perşembe","Cuma","Cumartesi","Pazar"))</f>
        <v/>
      </c>
    </row>
    <row r="4290" ht="10.5" customHeight="1" s="113">
      <c r="A4290" s="152" t="n">
        <v>46293</v>
      </c>
      <c r="B4290" s="153">
        <f>IF(A4290="","",YEAR(A4290))</f>
        <v/>
      </c>
      <c r="C4290" s="153">
        <f>IF(A4290="","",MONTH(A4290))</f>
        <v/>
      </c>
      <c r="D4290" s="153">
        <f>IF(A4290="","",CHOOSE(MONTH(A4290),"Ocak","Şubat","Mart","Nisan","Mayıs","Haziran","Temmuz","Ağustos","Eylül","Ekim","Kasım","Aralık"))</f>
        <v/>
      </c>
      <c r="E4290" s="153">
        <f>IF(A4290="","",ROUNDUP(MONTH(A4290)/3,0))</f>
        <v/>
      </c>
      <c r="F4290" s="153">
        <f>IF(A4290="","",WEEKNUM(A4290,2))</f>
        <v/>
      </c>
      <c r="G4290" s="153">
        <f>IF(A4290="","",WEEKDAY(A4290,2))</f>
        <v/>
      </c>
      <c r="H4290" s="153">
        <f>IF(A4290="","",CHOOSE(WEEKDAY(A4290,2),"Pazartesi","Salı","Çarşamba","Perşembe","Cuma","Cumartesi","Pazar"))</f>
        <v/>
      </c>
    </row>
    <row r="4291" ht="10.5" customHeight="1" s="113">
      <c r="A4291" s="152" t="n">
        <v>46294</v>
      </c>
      <c r="B4291" s="153">
        <f>IF(A4291="","",YEAR(A4291))</f>
        <v/>
      </c>
      <c r="C4291" s="153">
        <f>IF(A4291="","",MONTH(A4291))</f>
        <v/>
      </c>
      <c r="D4291" s="153">
        <f>IF(A4291="","",CHOOSE(MONTH(A4291),"Ocak","Şubat","Mart","Nisan","Mayıs","Haziran","Temmuz","Ağustos","Eylül","Ekim","Kasım","Aralık"))</f>
        <v/>
      </c>
      <c r="E4291" s="153">
        <f>IF(A4291="","",ROUNDUP(MONTH(A4291)/3,0))</f>
        <v/>
      </c>
      <c r="F4291" s="153">
        <f>IF(A4291="","",WEEKNUM(A4291,2))</f>
        <v/>
      </c>
      <c r="G4291" s="153">
        <f>IF(A4291="","",WEEKDAY(A4291,2))</f>
        <v/>
      </c>
      <c r="H4291" s="153">
        <f>IF(A4291="","",CHOOSE(WEEKDAY(A4291,2),"Pazartesi","Salı","Çarşamba","Perşembe","Cuma","Cumartesi","Pazar"))</f>
        <v/>
      </c>
    </row>
    <row r="4292" ht="10.5" customHeight="1" s="113">
      <c r="A4292" s="152" t="n">
        <v>46295</v>
      </c>
      <c r="B4292" s="153">
        <f>IF(A4292="","",YEAR(A4292))</f>
        <v/>
      </c>
      <c r="C4292" s="153">
        <f>IF(A4292="","",MONTH(A4292))</f>
        <v/>
      </c>
      <c r="D4292" s="153">
        <f>IF(A4292="","",CHOOSE(MONTH(A4292),"Ocak","Şubat","Mart","Nisan","Mayıs","Haziran","Temmuz","Ağustos","Eylül","Ekim","Kasım","Aralık"))</f>
        <v/>
      </c>
      <c r="E4292" s="153">
        <f>IF(A4292="","",ROUNDUP(MONTH(A4292)/3,0))</f>
        <v/>
      </c>
      <c r="F4292" s="153">
        <f>IF(A4292="","",WEEKNUM(A4292,2))</f>
        <v/>
      </c>
      <c r="G4292" s="153">
        <f>IF(A4292="","",WEEKDAY(A4292,2))</f>
        <v/>
      </c>
      <c r="H4292" s="153">
        <f>IF(A4292="","",CHOOSE(WEEKDAY(A4292,2),"Pazartesi","Salı","Çarşamba","Perşembe","Cuma","Cumartesi","Pazar"))</f>
        <v/>
      </c>
    </row>
    <row r="4293" ht="10.5" customHeight="1" s="113">
      <c r="A4293" s="152" t="n">
        <v>46296</v>
      </c>
      <c r="B4293" s="153">
        <f>IF(A4293="","",YEAR(A4293))</f>
        <v/>
      </c>
      <c r="C4293" s="153">
        <f>IF(A4293="","",MONTH(A4293))</f>
        <v/>
      </c>
      <c r="D4293" s="153">
        <f>IF(A4293="","",CHOOSE(MONTH(A4293),"Ocak","Şubat","Mart","Nisan","Mayıs","Haziran","Temmuz","Ağustos","Eylül","Ekim","Kasım","Aralık"))</f>
        <v/>
      </c>
      <c r="E4293" s="153">
        <f>IF(A4293="","",ROUNDUP(MONTH(A4293)/3,0))</f>
        <v/>
      </c>
      <c r="F4293" s="153">
        <f>IF(A4293="","",WEEKNUM(A4293,2))</f>
        <v/>
      </c>
      <c r="G4293" s="153">
        <f>IF(A4293="","",WEEKDAY(A4293,2))</f>
        <v/>
      </c>
      <c r="H4293" s="153">
        <f>IF(A4293="","",CHOOSE(WEEKDAY(A4293,2),"Pazartesi","Salı","Çarşamba","Perşembe","Cuma","Cumartesi","Pazar"))</f>
        <v/>
      </c>
    </row>
    <row r="4294" ht="10.5" customHeight="1" s="113">
      <c r="A4294" s="152" t="n">
        <v>46297</v>
      </c>
      <c r="B4294" s="153">
        <f>IF(A4294="","",YEAR(A4294))</f>
        <v/>
      </c>
      <c r="C4294" s="153">
        <f>IF(A4294="","",MONTH(A4294))</f>
        <v/>
      </c>
      <c r="D4294" s="153">
        <f>IF(A4294="","",CHOOSE(MONTH(A4294),"Ocak","Şubat","Mart","Nisan","Mayıs","Haziran","Temmuz","Ağustos","Eylül","Ekim","Kasım","Aralık"))</f>
        <v/>
      </c>
      <c r="E4294" s="153">
        <f>IF(A4294="","",ROUNDUP(MONTH(A4294)/3,0))</f>
        <v/>
      </c>
      <c r="F4294" s="153">
        <f>IF(A4294="","",WEEKNUM(A4294,2))</f>
        <v/>
      </c>
      <c r="G4294" s="153">
        <f>IF(A4294="","",WEEKDAY(A4294,2))</f>
        <v/>
      </c>
      <c r="H4294" s="153">
        <f>IF(A4294="","",CHOOSE(WEEKDAY(A4294,2),"Pazartesi","Salı","Çarşamba","Perşembe","Cuma","Cumartesi","Pazar"))</f>
        <v/>
      </c>
    </row>
    <row r="4295" ht="10.5" customHeight="1" s="113">
      <c r="A4295" s="152" t="n">
        <v>46298</v>
      </c>
      <c r="B4295" s="153">
        <f>IF(A4295="","",YEAR(A4295))</f>
        <v/>
      </c>
      <c r="C4295" s="153">
        <f>IF(A4295="","",MONTH(A4295))</f>
        <v/>
      </c>
      <c r="D4295" s="153">
        <f>IF(A4295="","",CHOOSE(MONTH(A4295),"Ocak","Şubat","Mart","Nisan","Mayıs","Haziran","Temmuz","Ağustos","Eylül","Ekim","Kasım","Aralık"))</f>
        <v/>
      </c>
      <c r="E4295" s="153">
        <f>IF(A4295="","",ROUNDUP(MONTH(A4295)/3,0))</f>
        <v/>
      </c>
      <c r="F4295" s="153">
        <f>IF(A4295="","",WEEKNUM(A4295,2))</f>
        <v/>
      </c>
      <c r="G4295" s="153">
        <f>IF(A4295="","",WEEKDAY(A4295,2))</f>
        <v/>
      </c>
      <c r="H4295" s="153">
        <f>IF(A4295="","",CHOOSE(WEEKDAY(A4295,2),"Pazartesi","Salı","Çarşamba","Perşembe","Cuma","Cumartesi","Pazar"))</f>
        <v/>
      </c>
    </row>
    <row r="4296" ht="10.5" customHeight="1" s="113">
      <c r="A4296" s="152" t="n">
        <v>46299</v>
      </c>
      <c r="B4296" s="153">
        <f>IF(A4296="","",YEAR(A4296))</f>
        <v/>
      </c>
      <c r="C4296" s="153">
        <f>IF(A4296="","",MONTH(A4296))</f>
        <v/>
      </c>
      <c r="D4296" s="153">
        <f>IF(A4296="","",CHOOSE(MONTH(A4296),"Ocak","Şubat","Mart","Nisan","Mayıs","Haziran","Temmuz","Ağustos","Eylül","Ekim","Kasım","Aralık"))</f>
        <v/>
      </c>
      <c r="E4296" s="153">
        <f>IF(A4296="","",ROUNDUP(MONTH(A4296)/3,0))</f>
        <v/>
      </c>
      <c r="F4296" s="153">
        <f>IF(A4296="","",WEEKNUM(A4296,2))</f>
        <v/>
      </c>
      <c r="G4296" s="153">
        <f>IF(A4296="","",WEEKDAY(A4296,2))</f>
        <v/>
      </c>
      <c r="H4296" s="153">
        <f>IF(A4296="","",CHOOSE(WEEKDAY(A4296,2),"Pazartesi","Salı","Çarşamba","Perşembe","Cuma","Cumartesi","Pazar"))</f>
        <v/>
      </c>
    </row>
    <row r="4297" ht="10.5" customHeight="1" s="113">
      <c r="A4297" s="152" t="n">
        <v>46300</v>
      </c>
      <c r="B4297" s="153">
        <f>IF(A4297="","",YEAR(A4297))</f>
        <v/>
      </c>
      <c r="C4297" s="153">
        <f>IF(A4297="","",MONTH(A4297))</f>
        <v/>
      </c>
      <c r="D4297" s="153">
        <f>IF(A4297="","",CHOOSE(MONTH(A4297),"Ocak","Şubat","Mart","Nisan","Mayıs","Haziran","Temmuz","Ağustos","Eylül","Ekim","Kasım","Aralık"))</f>
        <v/>
      </c>
      <c r="E4297" s="153">
        <f>IF(A4297="","",ROUNDUP(MONTH(A4297)/3,0))</f>
        <v/>
      </c>
      <c r="F4297" s="153">
        <f>IF(A4297="","",WEEKNUM(A4297,2))</f>
        <v/>
      </c>
      <c r="G4297" s="153">
        <f>IF(A4297="","",WEEKDAY(A4297,2))</f>
        <v/>
      </c>
      <c r="H4297" s="153">
        <f>IF(A4297="","",CHOOSE(WEEKDAY(A4297,2),"Pazartesi","Salı","Çarşamba","Perşembe","Cuma","Cumartesi","Pazar"))</f>
        <v/>
      </c>
    </row>
    <row r="4298" ht="10.5" customHeight="1" s="113">
      <c r="A4298" s="152" t="n">
        <v>46301</v>
      </c>
      <c r="B4298" s="153">
        <f>IF(A4298="","",YEAR(A4298))</f>
        <v/>
      </c>
      <c r="C4298" s="153">
        <f>IF(A4298="","",MONTH(A4298))</f>
        <v/>
      </c>
      <c r="D4298" s="153">
        <f>IF(A4298="","",CHOOSE(MONTH(A4298),"Ocak","Şubat","Mart","Nisan","Mayıs","Haziran","Temmuz","Ağustos","Eylül","Ekim","Kasım","Aralık"))</f>
        <v/>
      </c>
      <c r="E4298" s="153">
        <f>IF(A4298="","",ROUNDUP(MONTH(A4298)/3,0))</f>
        <v/>
      </c>
      <c r="F4298" s="153">
        <f>IF(A4298="","",WEEKNUM(A4298,2))</f>
        <v/>
      </c>
      <c r="G4298" s="153">
        <f>IF(A4298="","",WEEKDAY(A4298,2))</f>
        <v/>
      </c>
      <c r="H4298" s="153">
        <f>IF(A4298="","",CHOOSE(WEEKDAY(A4298,2),"Pazartesi","Salı","Çarşamba","Perşembe","Cuma","Cumartesi","Pazar"))</f>
        <v/>
      </c>
    </row>
    <row r="4299" ht="10.5" customHeight="1" s="113">
      <c r="A4299" s="152" t="n">
        <v>46302</v>
      </c>
      <c r="B4299" s="153">
        <f>IF(A4299="","",YEAR(A4299))</f>
        <v/>
      </c>
      <c r="C4299" s="153">
        <f>IF(A4299="","",MONTH(A4299))</f>
        <v/>
      </c>
      <c r="D4299" s="153">
        <f>IF(A4299="","",CHOOSE(MONTH(A4299),"Ocak","Şubat","Mart","Nisan","Mayıs","Haziran","Temmuz","Ağustos","Eylül","Ekim","Kasım","Aralık"))</f>
        <v/>
      </c>
      <c r="E4299" s="153">
        <f>IF(A4299="","",ROUNDUP(MONTH(A4299)/3,0))</f>
        <v/>
      </c>
      <c r="F4299" s="153">
        <f>IF(A4299="","",WEEKNUM(A4299,2))</f>
        <v/>
      </c>
      <c r="G4299" s="153">
        <f>IF(A4299="","",WEEKDAY(A4299,2))</f>
        <v/>
      </c>
      <c r="H4299" s="153">
        <f>IF(A4299="","",CHOOSE(WEEKDAY(A4299,2),"Pazartesi","Salı","Çarşamba","Perşembe","Cuma","Cumartesi","Pazar"))</f>
        <v/>
      </c>
    </row>
    <row r="4300" ht="10.5" customHeight="1" s="113">
      <c r="A4300" s="152" t="n">
        <v>46303</v>
      </c>
      <c r="B4300" s="153">
        <f>IF(A4300="","",YEAR(A4300))</f>
        <v/>
      </c>
      <c r="C4300" s="153">
        <f>IF(A4300="","",MONTH(A4300))</f>
        <v/>
      </c>
      <c r="D4300" s="153">
        <f>IF(A4300="","",CHOOSE(MONTH(A4300),"Ocak","Şubat","Mart","Nisan","Mayıs","Haziran","Temmuz","Ağustos","Eylül","Ekim","Kasım","Aralık"))</f>
        <v/>
      </c>
      <c r="E4300" s="153">
        <f>IF(A4300="","",ROUNDUP(MONTH(A4300)/3,0))</f>
        <v/>
      </c>
      <c r="F4300" s="153">
        <f>IF(A4300="","",WEEKNUM(A4300,2))</f>
        <v/>
      </c>
      <c r="G4300" s="153">
        <f>IF(A4300="","",WEEKDAY(A4300,2))</f>
        <v/>
      </c>
      <c r="H4300" s="153">
        <f>IF(A4300="","",CHOOSE(WEEKDAY(A4300,2),"Pazartesi","Salı","Çarşamba","Perşembe","Cuma","Cumartesi","Pazar"))</f>
        <v/>
      </c>
    </row>
    <row r="4301" ht="10.5" customHeight="1" s="113">
      <c r="A4301" s="152" t="n">
        <v>46304</v>
      </c>
      <c r="B4301" s="153">
        <f>IF(A4301="","",YEAR(A4301))</f>
        <v/>
      </c>
      <c r="C4301" s="153">
        <f>IF(A4301="","",MONTH(A4301))</f>
        <v/>
      </c>
      <c r="D4301" s="153">
        <f>IF(A4301="","",CHOOSE(MONTH(A4301),"Ocak","Şubat","Mart","Nisan","Mayıs","Haziran","Temmuz","Ağustos","Eylül","Ekim","Kasım","Aralık"))</f>
        <v/>
      </c>
      <c r="E4301" s="153">
        <f>IF(A4301="","",ROUNDUP(MONTH(A4301)/3,0))</f>
        <v/>
      </c>
      <c r="F4301" s="153">
        <f>IF(A4301="","",WEEKNUM(A4301,2))</f>
        <v/>
      </c>
      <c r="G4301" s="153">
        <f>IF(A4301="","",WEEKDAY(A4301,2))</f>
        <v/>
      </c>
      <c r="H4301" s="153">
        <f>IF(A4301="","",CHOOSE(WEEKDAY(A4301,2),"Pazartesi","Salı","Çarşamba","Perşembe","Cuma","Cumartesi","Pazar"))</f>
        <v/>
      </c>
    </row>
    <row r="4302" ht="10.5" customHeight="1" s="113">
      <c r="A4302" s="152" t="n">
        <v>46305</v>
      </c>
      <c r="B4302" s="153">
        <f>IF(A4302="","",YEAR(A4302))</f>
        <v/>
      </c>
      <c r="C4302" s="153">
        <f>IF(A4302="","",MONTH(A4302))</f>
        <v/>
      </c>
      <c r="D4302" s="153">
        <f>IF(A4302="","",CHOOSE(MONTH(A4302),"Ocak","Şubat","Mart","Nisan","Mayıs","Haziran","Temmuz","Ağustos","Eylül","Ekim","Kasım","Aralık"))</f>
        <v/>
      </c>
      <c r="E4302" s="153">
        <f>IF(A4302="","",ROUNDUP(MONTH(A4302)/3,0))</f>
        <v/>
      </c>
      <c r="F4302" s="153">
        <f>IF(A4302="","",WEEKNUM(A4302,2))</f>
        <v/>
      </c>
      <c r="G4302" s="153">
        <f>IF(A4302="","",WEEKDAY(A4302,2))</f>
        <v/>
      </c>
      <c r="H4302" s="153">
        <f>IF(A4302="","",CHOOSE(WEEKDAY(A4302,2),"Pazartesi","Salı","Çarşamba","Perşembe","Cuma","Cumartesi","Pazar"))</f>
        <v/>
      </c>
    </row>
    <row r="4303" ht="10.5" customHeight="1" s="113">
      <c r="A4303" s="152" t="n">
        <v>46306</v>
      </c>
      <c r="B4303" s="153">
        <f>IF(A4303="","",YEAR(A4303))</f>
        <v/>
      </c>
      <c r="C4303" s="153">
        <f>IF(A4303="","",MONTH(A4303))</f>
        <v/>
      </c>
      <c r="D4303" s="153">
        <f>IF(A4303="","",CHOOSE(MONTH(A4303),"Ocak","Şubat","Mart","Nisan","Mayıs","Haziran","Temmuz","Ağustos","Eylül","Ekim","Kasım","Aralık"))</f>
        <v/>
      </c>
      <c r="E4303" s="153">
        <f>IF(A4303="","",ROUNDUP(MONTH(A4303)/3,0))</f>
        <v/>
      </c>
      <c r="F4303" s="153">
        <f>IF(A4303="","",WEEKNUM(A4303,2))</f>
        <v/>
      </c>
      <c r="G4303" s="153">
        <f>IF(A4303="","",WEEKDAY(A4303,2))</f>
        <v/>
      </c>
      <c r="H4303" s="153">
        <f>IF(A4303="","",CHOOSE(WEEKDAY(A4303,2),"Pazartesi","Salı","Çarşamba","Perşembe","Cuma","Cumartesi","Pazar"))</f>
        <v/>
      </c>
    </row>
    <row r="4304" ht="10.5" customHeight="1" s="113">
      <c r="A4304" s="152" t="n">
        <v>46307</v>
      </c>
      <c r="B4304" s="153">
        <f>IF(A4304="","",YEAR(A4304))</f>
        <v/>
      </c>
      <c r="C4304" s="153">
        <f>IF(A4304="","",MONTH(A4304))</f>
        <v/>
      </c>
      <c r="D4304" s="153">
        <f>IF(A4304="","",CHOOSE(MONTH(A4304),"Ocak","Şubat","Mart","Nisan","Mayıs","Haziran","Temmuz","Ağustos","Eylül","Ekim","Kasım","Aralık"))</f>
        <v/>
      </c>
      <c r="E4304" s="153">
        <f>IF(A4304="","",ROUNDUP(MONTH(A4304)/3,0))</f>
        <v/>
      </c>
      <c r="F4304" s="153">
        <f>IF(A4304="","",WEEKNUM(A4304,2))</f>
        <v/>
      </c>
      <c r="G4304" s="153">
        <f>IF(A4304="","",WEEKDAY(A4304,2))</f>
        <v/>
      </c>
      <c r="H4304" s="153">
        <f>IF(A4304="","",CHOOSE(WEEKDAY(A4304,2),"Pazartesi","Salı","Çarşamba","Perşembe","Cuma","Cumartesi","Pazar"))</f>
        <v/>
      </c>
    </row>
    <row r="4305" ht="10.5" customHeight="1" s="113">
      <c r="A4305" s="152" t="n">
        <v>46308</v>
      </c>
      <c r="B4305" s="153">
        <f>IF(A4305="","",YEAR(A4305))</f>
        <v/>
      </c>
      <c r="C4305" s="153">
        <f>IF(A4305="","",MONTH(A4305))</f>
        <v/>
      </c>
      <c r="D4305" s="153">
        <f>IF(A4305="","",CHOOSE(MONTH(A4305),"Ocak","Şubat","Mart","Nisan","Mayıs","Haziran","Temmuz","Ağustos","Eylül","Ekim","Kasım","Aralık"))</f>
        <v/>
      </c>
      <c r="E4305" s="153">
        <f>IF(A4305="","",ROUNDUP(MONTH(A4305)/3,0))</f>
        <v/>
      </c>
      <c r="F4305" s="153">
        <f>IF(A4305="","",WEEKNUM(A4305,2))</f>
        <v/>
      </c>
      <c r="G4305" s="153">
        <f>IF(A4305="","",WEEKDAY(A4305,2))</f>
        <v/>
      </c>
      <c r="H4305" s="153">
        <f>IF(A4305="","",CHOOSE(WEEKDAY(A4305,2),"Pazartesi","Salı","Çarşamba","Perşembe","Cuma","Cumartesi","Pazar"))</f>
        <v/>
      </c>
    </row>
    <row r="4306" ht="10.5" customHeight="1" s="113">
      <c r="A4306" s="152" t="n">
        <v>46309</v>
      </c>
      <c r="B4306" s="153">
        <f>IF(A4306="","",YEAR(A4306))</f>
        <v/>
      </c>
      <c r="C4306" s="153">
        <f>IF(A4306="","",MONTH(A4306))</f>
        <v/>
      </c>
      <c r="D4306" s="153">
        <f>IF(A4306="","",CHOOSE(MONTH(A4306),"Ocak","Şubat","Mart","Nisan","Mayıs","Haziran","Temmuz","Ağustos","Eylül","Ekim","Kasım","Aralık"))</f>
        <v/>
      </c>
      <c r="E4306" s="153">
        <f>IF(A4306="","",ROUNDUP(MONTH(A4306)/3,0))</f>
        <v/>
      </c>
      <c r="F4306" s="153">
        <f>IF(A4306="","",WEEKNUM(A4306,2))</f>
        <v/>
      </c>
      <c r="G4306" s="153">
        <f>IF(A4306="","",WEEKDAY(A4306,2))</f>
        <v/>
      </c>
      <c r="H4306" s="153">
        <f>IF(A4306="","",CHOOSE(WEEKDAY(A4306,2),"Pazartesi","Salı","Çarşamba","Perşembe","Cuma","Cumartesi","Pazar"))</f>
        <v/>
      </c>
    </row>
    <row r="4307" ht="10.5" customHeight="1" s="113">
      <c r="A4307" s="152" t="n">
        <v>46310</v>
      </c>
      <c r="B4307" s="153">
        <f>IF(A4307="","",YEAR(A4307))</f>
        <v/>
      </c>
      <c r="C4307" s="153">
        <f>IF(A4307="","",MONTH(A4307))</f>
        <v/>
      </c>
      <c r="D4307" s="153">
        <f>IF(A4307="","",CHOOSE(MONTH(A4307),"Ocak","Şubat","Mart","Nisan","Mayıs","Haziran","Temmuz","Ağustos","Eylül","Ekim","Kasım","Aralık"))</f>
        <v/>
      </c>
      <c r="E4307" s="153">
        <f>IF(A4307="","",ROUNDUP(MONTH(A4307)/3,0))</f>
        <v/>
      </c>
      <c r="F4307" s="153">
        <f>IF(A4307="","",WEEKNUM(A4307,2))</f>
        <v/>
      </c>
      <c r="G4307" s="153">
        <f>IF(A4307="","",WEEKDAY(A4307,2))</f>
        <v/>
      </c>
      <c r="H4307" s="153">
        <f>IF(A4307="","",CHOOSE(WEEKDAY(A4307,2),"Pazartesi","Salı","Çarşamba","Perşembe","Cuma","Cumartesi","Pazar"))</f>
        <v/>
      </c>
    </row>
    <row r="4308" ht="10.5" customHeight="1" s="113">
      <c r="A4308" s="152" t="n">
        <v>46311</v>
      </c>
      <c r="B4308" s="153">
        <f>IF(A4308="","",YEAR(A4308))</f>
        <v/>
      </c>
      <c r="C4308" s="153">
        <f>IF(A4308="","",MONTH(A4308))</f>
        <v/>
      </c>
      <c r="D4308" s="153">
        <f>IF(A4308="","",CHOOSE(MONTH(A4308),"Ocak","Şubat","Mart","Nisan","Mayıs","Haziran","Temmuz","Ağustos","Eylül","Ekim","Kasım","Aralık"))</f>
        <v/>
      </c>
      <c r="E4308" s="153">
        <f>IF(A4308="","",ROUNDUP(MONTH(A4308)/3,0))</f>
        <v/>
      </c>
      <c r="F4308" s="153">
        <f>IF(A4308="","",WEEKNUM(A4308,2))</f>
        <v/>
      </c>
      <c r="G4308" s="153">
        <f>IF(A4308="","",WEEKDAY(A4308,2))</f>
        <v/>
      </c>
      <c r="H4308" s="153">
        <f>IF(A4308="","",CHOOSE(WEEKDAY(A4308,2),"Pazartesi","Salı","Çarşamba","Perşembe","Cuma","Cumartesi","Pazar"))</f>
        <v/>
      </c>
    </row>
    <row r="4309" ht="10.5" customHeight="1" s="113">
      <c r="A4309" s="152" t="n">
        <v>46312</v>
      </c>
      <c r="B4309" s="153">
        <f>IF(A4309="","",YEAR(A4309))</f>
        <v/>
      </c>
      <c r="C4309" s="153">
        <f>IF(A4309="","",MONTH(A4309))</f>
        <v/>
      </c>
      <c r="D4309" s="153">
        <f>IF(A4309="","",CHOOSE(MONTH(A4309),"Ocak","Şubat","Mart","Nisan","Mayıs","Haziran","Temmuz","Ağustos","Eylül","Ekim","Kasım","Aralık"))</f>
        <v/>
      </c>
      <c r="E4309" s="153">
        <f>IF(A4309="","",ROUNDUP(MONTH(A4309)/3,0))</f>
        <v/>
      </c>
      <c r="F4309" s="153">
        <f>IF(A4309="","",WEEKNUM(A4309,2))</f>
        <v/>
      </c>
      <c r="G4309" s="153">
        <f>IF(A4309="","",WEEKDAY(A4309,2))</f>
        <v/>
      </c>
      <c r="H4309" s="153">
        <f>IF(A4309="","",CHOOSE(WEEKDAY(A4309,2),"Pazartesi","Salı","Çarşamba","Perşembe","Cuma","Cumartesi","Pazar"))</f>
        <v/>
      </c>
    </row>
    <row r="4310" ht="10.5" customHeight="1" s="113">
      <c r="A4310" s="152" t="n">
        <v>46313</v>
      </c>
      <c r="B4310" s="153">
        <f>IF(A4310="","",YEAR(A4310))</f>
        <v/>
      </c>
      <c r="C4310" s="153">
        <f>IF(A4310="","",MONTH(A4310))</f>
        <v/>
      </c>
      <c r="D4310" s="153">
        <f>IF(A4310="","",CHOOSE(MONTH(A4310),"Ocak","Şubat","Mart","Nisan","Mayıs","Haziran","Temmuz","Ağustos","Eylül","Ekim","Kasım","Aralık"))</f>
        <v/>
      </c>
      <c r="E4310" s="153">
        <f>IF(A4310="","",ROUNDUP(MONTH(A4310)/3,0))</f>
        <v/>
      </c>
      <c r="F4310" s="153">
        <f>IF(A4310="","",WEEKNUM(A4310,2))</f>
        <v/>
      </c>
      <c r="G4310" s="153">
        <f>IF(A4310="","",WEEKDAY(A4310,2))</f>
        <v/>
      </c>
      <c r="H4310" s="153">
        <f>IF(A4310="","",CHOOSE(WEEKDAY(A4310,2),"Pazartesi","Salı","Çarşamba","Perşembe","Cuma","Cumartesi","Pazar"))</f>
        <v/>
      </c>
    </row>
    <row r="4311" ht="10.5" customHeight="1" s="113">
      <c r="A4311" s="152" t="n">
        <v>46314</v>
      </c>
      <c r="B4311" s="153">
        <f>IF(A4311="","",YEAR(A4311))</f>
        <v/>
      </c>
      <c r="C4311" s="153">
        <f>IF(A4311="","",MONTH(A4311))</f>
        <v/>
      </c>
      <c r="D4311" s="153">
        <f>IF(A4311="","",CHOOSE(MONTH(A4311),"Ocak","Şubat","Mart","Nisan","Mayıs","Haziran","Temmuz","Ağustos","Eylül","Ekim","Kasım","Aralık"))</f>
        <v/>
      </c>
      <c r="E4311" s="153">
        <f>IF(A4311="","",ROUNDUP(MONTH(A4311)/3,0))</f>
        <v/>
      </c>
      <c r="F4311" s="153">
        <f>IF(A4311="","",WEEKNUM(A4311,2))</f>
        <v/>
      </c>
      <c r="G4311" s="153">
        <f>IF(A4311="","",WEEKDAY(A4311,2))</f>
        <v/>
      </c>
      <c r="H4311" s="153">
        <f>IF(A4311="","",CHOOSE(WEEKDAY(A4311,2),"Pazartesi","Salı","Çarşamba","Perşembe","Cuma","Cumartesi","Pazar"))</f>
        <v/>
      </c>
    </row>
    <row r="4312" ht="10.5" customHeight="1" s="113">
      <c r="A4312" s="152" t="n">
        <v>46315</v>
      </c>
      <c r="B4312" s="153">
        <f>IF(A4312="","",YEAR(A4312))</f>
        <v/>
      </c>
      <c r="C4312" s="153">
        <f>IF(A4312="","",MONTH(A4312))</f>
        <v/>
      </c>
      <c r="D4312" s="153">
        <f>IF(A4312="","",CHOOSE(MONTH(A4312),"Ocak","Şubat","Mart","Nisan","Mayıs","Haziran","Temmuz","Ağustos","Eylül","Ekim","Kasım","Aralık"))</f>
        <v/>
      </c>
      <c r="E4312" s="153">
        <f>IF(A4312="","",ROUNDUP(MONTH(A4312)/3,0))</f>
        <v/>
      </c>
      <c r="F4312" s="153">
        <f>IF(A4312="","",WEEKNUM(A4312,2))</f>
        <v/>
      </c>
      <c r="G4312" s="153">
        <f>IF(A4312="","",WEEKDAY(A4312,2))</f>
        <v/>
      </c>
      <c r="H4312" s="153">
        <f>IF(A4312="","",CHOOSE(WEEKDAY(A4312,2),"Pazartesi","Salı","Çarşamba","Perşembe","Cuma","Cumartesi","Pazar"))</f>
        <v/>
      </c>
    </row>
    <row r="4313" ht="10.5" customHeight="1" s="113">
      <c r="A4313" s="152" t="n">
        <v>46316</v>
      </c>
      <c r="B4313" s="153">
        <f>IF(A4313="","",YEAR(A4313))</f>
        <v/>
      </c>
      <c r="C4313" s="153">
        <f>IF(A4313="","",MONTH(A4313))</f>
        <v/>
      </c>
      <c r="D4313" s="153">
        <f>IF(A4313="","",CHOOSE(MONTH(A4313),"Ocak","Şubat","Mart","Nisan","Mayıs","Haziran","Temmuz","Ağustos","Eylül","Ekim","Kasım","Aralık"))</f>
        <v/>
      </c>
      <c r="E4313" s="153">
        <f>IF(A4313="","",ROUNDUP(MONTH(A4313)/3,0))</f>
        <v/>
      </c>
      <c r="F4313" s="153">
        <f>IF(A4313="","",WEEKNUM(A4313,2))</f>
        <v/>
      </c>
      <c r="G4313" s="153">
        <f>IF(A4313="","",WEEKDAY(A4313,2))</f>
        <v/>
      </c>
      <c r="H4313" s="153">
        <f>IF(A4313="","",CHOOSE(WEEKDAY(A4313,2),"Pazartesi","Salı","Çarşamba","Perşembe","Cuma","Cumartesi","Pazar"))</f>
        <v/>
      </c>
    </row>
    <row r="4314" ht="10.5" customHeight="1" s="113">
      <c r="A4314" s="152" t="n">
        <v>46317</v>
      </c>
      <c r="B4314" s="153">
        <f>IF(A4314="","",YEAR(A4314))</f>
        <v/>
      </c>
      <c r="C4314" s="153">
        <f>IF(A4314="","",MONTH(A4314))</f>
        <v/>
      </c>
      <c r="D4314" s="153">
        <f>IF(A4314="","",CHOOSE(MONTH(A4314),"Ocak","Şubat","Mart","Nisan","Mayıs","Haziran","Temmuz","Ağustos","Eylül","Ekim","Kasım","Aralık"))</f>
        <v/>
      </c>
      <c r="E4314" s="153">
        <f>IF(A4314="","",ROUNDUP(MONTH(A4314)/3,0))</f>
        <v/>
      </c>
      <c r="F4314" s="153">
        <f>IF(A4314="","",WEEKNUM(A4314,2))</f>
        <v/>
      </c>
      <c r="G4314" s="153">
        <f>IF(A4314="","",WEEKDAY(A4314,2))</f>
        <v/>
      </c>
      <c r="H4314" s="153">
        <f>IF(A4314="","",CHOOSE(WEEKDAY(A4314,2),"Pazartesi","Salı","Çarşamba","Perşembe","Cuma","Cumartesi","Pazar"))</f>
        <v/>
      </c>
    </row>
    <row r="4315" ht="10.5" customHeight="1" s="113">
      <c r="A4315" s="152" t="n">
        <v>46318</v>
      </c>
      <c r="B4315" s="153">
        <f>IF(A4315="","",YEAR(A4315))</f>
        <v/>
      </c>
      <c r="C4315" s="153">
        <f>IF(A4315="","",MONTH(A4315))</f>
        <v/>
      </c>
      <c r="D4315" s="153">
        <f>IF(A4315="","",CHOOSE(MONTH(A4315),"Ocak","Şubat","Mart","Nisan","Mayıs","Haziran","Temmuz","Ağustos","Eylül","Ekim","Kasım","Aralık"))</f>
        <v/>
      </c>
      <c r="E4315" s="153">
        <f>IF(A4315="","",ROUNDUP(MONTH(A4315)/3,0))</f>
        <v/>
      </c>
      <c r="F4315" s="153">
        <f>IF(A4315="","",WEEKNUM(A4315,2))</f>
        <v/>
      </c>
      <c r="G4315" s="153">
        <f>IF(A4315="","",WEEKDAY(A4315,2))</f>
        <v/>
      </c>
      <c r="H4315" s="153">
        <f>IF(A4315="","",CHOOSE(WEEKDAY(A4315,2),"Pazartesi","Salı","Çarşamba","Perşembe","Cuma","Cumartesi","Pazar"))</f>
        <v/>
      </c>
    </row>
    <row r="4316" ht="10.5" customHeight="1" s="113">
      <c r="A4316" s="152" t="n">
        <v>46319</v>
      </c>
      <c r="B4316" s="153">
        <f>IF(A4316="","",YEAR(A4316))</f>
        <v/>
      </c>
      <c r="C4316" s="153">
        <f>IF(A4316="","",MONTH(A4316))</f>
        <v/>
      </c>
      <c r="D4316" s="153">
        <f>IF(A4316="","",CHOOSE(MONTH(A4316),"Ocak","Şubat","Mart","Nisan","Mayıs","Haziran","Temmuz","Ağustos","Eylül","Ekim","Kasım","Aralık"))</f>
        <v/>
      </c>
      <c r="E4316" s="153">
        <f>IF(A4316="","",ROUNDUP(MONTH(A4316)/3,0))</f>
        <v/>
      </c>
      <c r="F4316" s="153">
        <f>IF(A4316="","",WEEKNUM(A4316,2))</f>
        <v/>
      </c>
      <c r="G4316" s="153">
        <f>IF(A4316="","",WEEKDAY(A4316,2))</f>
        <v/>
      </c>
      <c r="H4316" s="153">
        <f>IF(A4316="","",CHOOSE(WEEKDAY(A4316,2),"Pazartesi","Salı","Çarşamba","Perşembe","Cuma","Cumartesi","Pazar"))</f>
        <v/>
      </c>
    </row>
    <row r="4317" ht="10.5" customHeight="1" s="113">
      <c r="A4317" s="152" t="n">
        <v>46320</v>
      </c>
      <c r="B4317" s="153">
        <f>IF(A4317="","",YEAR(A4317))</f>
        <v/>
      </c>
      <c r="C4317" s="153">
        <f>IF(A4317="","",MONTH(A4317))</f>
        <v/>
      </c>
      <c r="D4317" s="153">
        <f>IF(A4317="","",CHOOSE(MONTH(A4317),"Ocak","Şubat","Mart","Nisan","Mayıs","Haziran","Temmuz","Ağustos","Eylül","Ekim","Kasım","Aralık"))</f>
        <v/>
      </c>
      <c r="E4317" s="153">
        <f>IF(A4317="","",ROUNDUP(MONTH(A4317)/3,0))</f>
        <v/>
      </c>
      <c r="F4317" s="153">
        <f>IF(A4317="","",WEEKNUM(A4317,2))</f>
        <v/>
      </c>
      <c r="G4317" s="153">
        <f>IF(A4317="","",WEEKDAY(A4317,2))</f>
        <v/>
      </c>
      <c r="H4317" s="153">
        <f>IF(A4317="","",CHOOSE(WEEKDAY(A4317,2),"Pazartesi","Salı","Çarşamba","Perşembe","Cuma","Cumartesi","Pazar"))</f>
        <v/>
      </c>
    </row>
    <row r="4318" ht="10.5" customHeight="1" s="113">
      <c r="A4318" s="152" t="n">
        <v>46321</v>
      </c>
      <c r="B4318" s="153">
        <f>IF(A4318="","",YEAR(A4318))</f>
        <v/>
      </c>
      <c r="C4318" s="153">
        <f>IF(A4318="","",MONTH(A4318))</f>
        <v/>
      </c>
      <c r="D4318" s="153">
        <f>IF(A4318="","",CHOOSE(MONTH(A4318),"Ocak","Şubat","Mart","Nisan","Mayıs","Haziran","Temmuz","Ağustos","Eylül","Ekim","Kasım","Aralık"))</f>
        <v/>
      </c>
      <c r="E4318" s="153">
        <f>IF(A4318="","",ROUNDUP(MONTH(A4318)/3,0))</f>
        <v/>
      </c>
      <c r="F4318" s="153">
        <f>IF(A4318="","",WEEKNUM(A4318,2))</f>
        <v/>
      </c>
      <c r="G4318" s="153">
        <f>IF(A4318="","",WEEKDAY(A4318,2))</f>
        <v/>
      </c>
      <c r="H4318" s="153">
        <f>IF(A4318="","",CHOOSE(WEEKDAY(A4318,2),"Pazartesi","Salı","Çarşamba","Perşembe","Cuma","Cumartesi","Pazar"))</f>
        <v/>
      </c>
    </row>
    <row r="4319" ht="10.5" customHeight="1" s="113">
      <c r="A4319" s="152" t="n">
        <v>46322</v>
      </c>
      <c r="B4319" s="153">
        <f>IF(A4319="","",YEAR(A4319))</f>
        <v/>
      </c>
      <c r="C4319" s="153">
        <f>IF(A4319="","",MONTH(A4319))</f>
        <v/>
      </c>
      <c r="D4319" s="153">
        <f>IF(A4319="","",CHOOSE(MONTH(A4319),"Ocak","Şubat","Mart","Nisan","Mayıs","Haziran","Temmuz","Ağustos","Eylül","Ekim","Kasım","Aralık"))</f>
        <v/>
      </c>
      <c r="E4319" s="153">
        <f>IF(A4319="","",ROUNDUP(MONTH(A4319)/3,0))</f>
        <v/>
      </c>
      <c r="F4319" s="153">
        <f>IF(A4319="","",WEEKNUM(A4319,2))</f>
        <v/>
      </c>
      <c r="G4319" s="153">
        <f>IF(A4319="","",WEEKDAY(A4319,2))</f>
        <v/>
      </c>
      <c r="H4319" s="153">
        <f>IF(A4319="","",CHOOSE(WEEKDAY(A4319,2),"Pazartesi","Salı","Çarşamba","Perşembe","Cuma","Cumartesi","Pazar"))</f>
        <v/>
      </c>
    </row>
    <row r="4320" ht="10.5" customHeight="1" s="113">
      <c r="A4320" s="152" t="n">
        <v>46323</v>
      </c>
      <c r="B4320" s="153">
        <f>IF(A4320="","",YEAR(A4320))</f>
        <v/>
      </c>
      <c r="C4320" s="153">
        <f>IF(A4320="","",MONTH(A4320))</f>
        <v/>
      </c>
      <c r="D4320" s="153">
        <f>IF(A4320="","",CHOOSE(MONTH(A4320),"Ocak","Şubat","Mart","Nisan","Mayıs","Haziran","Temmuz","Ağustos","Eylül","Ekim","Kasım","Aralık"))</f>
        <v/>
      </c>
      <c r="E4320" s="153">
        <f>IF(A4320="","",ROUNDUP(MONTH(A4320)/3,0))</f>
        <v/>
      </c>
      <c r="F4320" s="153">
        <f>IF(A4320="","",WEEKNUM(A4320,2))</f>
        <v/>
      </c>
      <c r="G4320" s="153">
        <f>IF(A4320="","",WEEKDAY(A4320,2))</f>
        <v/>
      </c>
      <c r="H4320" s="153">
        <f>IF(A4320="","",CHOOSE(WEEKDAY(A4320,2),"Pazartesi","Salı","Çarşamba","Perşembe","Cuma","Cumartesi","Pazar"))</f>
        <v/>
      </c>
    </row>
    <row r="4321" ht="10.5" customHeight="1" s="113">
      <c r="A4321" s="152" t="n">
        <v>46324</v>
      </c>
      <c r="B4321" s="153">
        <f>IF(A4321="","",YEAR(A4321))</f>
        <v/>
      </c>
      <c r="C4321" s="153">
        <f>IF(A4321="","",MONTH(A4321))</f>
        <v/>
      </c>
      <c r="D4321" s="153">
        <f>IF(A4321="","",CHOOSE(MONTH(A4321),"Ocak","Şubat","Mart","Nisan","Mayıs","Haziran","Temmuz","Ağustos","Eylül","Ekim","Kasım","Aralık"))</f>
        <v/>
      </c>
      <c r="E4321" s="153">
        <f>IF(A4321="","",ROUNDUP(MONTH(A4321)/3,0))</f>
        <v/>
      </c>
      <c r="F4321" s="153">
        <f>IF(A4321="","",WEEKNUM(A4321,2))</f>
        <v/>
      </c>
      <c r="G4321" s="153">
        <f>IF(A4321="","",WEEKDAY(A4321,2))</f>
        <v/>
      </c>
      <c r="H4321" s="153">
        <f>IF(A4321="","",CHOOSE(WEEKDAY(A4321,2),"Pazartesi","Salı","Çarşamba","Perşembe","Cuma","Cumartesi","Pazar"))</f>
        <v/>
      </c>
    </row>
    <row r="4322" ht="10.5" customHeight="1" s="113">
      <c r="A4322" s="152" t="n">
        <v>46325</v>
      </c>
      <c r="B4322" s="153">
        <f>IF(A4322="","",YEAR(A4322))</f>
        <v/>
      </c>
      <c r="C4322" s="153">
        <f>IF(A4322="","",MONTH(A4322))</f>
        <v/>
      </c>
      <c r="D4322" s="153">
        <f>IF(A4322="","",CHOOSE(MONTH(A4322),"Ocak","Şubat","Mart","Nisan","Mayıs","Haziran","Temmuz","Ağustos","Eylül","Ekim","Kasım","Aralık"))</f>
        <v/>
      </c>
      <c r="E4322" s="153">
        <f>IF(A4322="","",ROUNDUP(MONTH(A4322)/3,0))</f>
        <v/>
      </c>
      <c r="F4322" s="153">
        <f>IF(A4322="","",WEEKNUM(A4322,2))</f>
        <v/>
      </c>
      <c r="G4322" s="153">
        <f>IF(A4322="","",WEEKDAY(A4322,2))</f>
        <v/>
      </c>
      <c r="H4322" s="153">
        <f>IF(A4322="","",CHOOSE(WEEKDAY(A4322,2),"Pazartesi","Salı","Çarşamba","Perşembe","Cuma","Cumartesi","Pazar"))</f>
        <v/>
      </c>
    </row>
    <row r="4323" ht="10.5" customHeight="1" s="113">
      <c r="A4323" s="152" t="n">
        <v>46326</v>
      </c>
      <c r="B4323" s="153">
        <f>IF(A4323="","",YEAR(A4323))</f>
        <v/>
      </c>
      <c r="C4323" s="153">
        <f>IF(A4323="","",MONTH(A4323))</f>
        <v/>
      </c>
      <c r="D4323" s="153">
        <f>IF(A4323="","",CHOOSE(MONTH(A4323),"Ocak","Şubat","Mart","Nisan","Mayıs","Haziran","Temmuz","Ağustos","Eylül","Ekim","Kasım","Aralık"))</f>
        <v/>
      </c>
      <c r="E4323" s="153">
        <f>IF(A4323="","",ROUNDUP(MONTH(A4323)/3,0))</f>
        <v/>
      </c>
      <c r="F4323" s="153">
        <f>IF(A4323="","",WEEKNUM(A4323,2))</f>
        <v/>
      </c>
      <c r="G4323" s="153">
        <f>IF(A4323="","",WEEKDAY(A4323,2))</f>
        <v/>
      </c>
      <c r="H4323" s="153">
        <f>IF(A4323="","",CHOOSE(WEEKDAY(A4323,2),"Pazartesi","Salı","Çarşamba","Perşembe","Cuma","Cumartesi","Pazar"))</f>
        <v/>
      </c>
    </row>
    <row r="4324" ht="10.5" customHeight="1" s="113">
      <c r="A4324" s="152" t="n">
        <v>46327</v>
      </c>
      <c r="B4324" s="153">
        <f>IF(A4324="","",YEAR(A4324))</f>
        <v/>
      </c>
      <c r="C4324" s="153">
        <f>IF(A4324="","",MONTH(A4324))</f>
        <v/>
      </c>
      <c r="D4324" s="153">
        <f>IF(A4324="","",CHOOSE(MONTH(A4324),"Ocak","Şubat","Mart","Nisan","Mayıs","Haziran","Temmuz","Ağustos","Eylül","Ekim","Kasım","Aralık"))</f>
        <v/>
      </c>
      <c r="E4324" s="153">
        <f>IF(A4324="","",ROUNDUP(MONTH(A4324)/3,0))</f>
        <v/>
      </c>
      <c r="F4324" s="153">
        <f>IF(A4324="","",WEEKNUM(A4324,2))</f>
        <v/>
      </c>
      <c r="G4324" s="153">
        <f>IF(A4324="","",WEEKDAY(A4324,2))</f>
        <v/>
      </c>
      <c r="H4324" s="153">
        <f>IF(A4324="","",CHOOSE(WEEKDAY(A4324,2),"Pazartesi","Salı","Çarşamba","Perşembe","Cuma","Cumartesi","Pazar"))</f>
        <v/>
      </c>
    </row>
    <row r="4325" ht="10.5" customHeight="1" s="113">
      <c r="A4325" s="152" t="n">
        <v>46328</v>
      </c>
      <c r="B4325" s="153">
        <f>IF(A4325="","",YEAR(A4325))</f>
        <v/>
      </c>
      <c r="C4325" s="153">
        <f>IF(A4325="","",MONTH(A4325))</f>
        <v/>
      </c>
      <c r="D4325" s="153">
        <f>IF(A4325="","",CHOOSE(MONTH(A4325),"Ocak","Şubat","Mart","Nisan","Mayıs","Haziran","Temmuz","Ağustos","Eylül","Ekim","Kasım","Aralık"))</f>
        <v/>
      </c>
      <c r="E4325" s="153">
        <f>IF(A4325="","",ROUNDUP(MONTH(A4325)/3,0))</f>
        <v/>
      </c>
      <c r="F4325" s="153">
        <f>IF(A4325="","",WEEKNUM(A4325,2))</f>
        <v/>
      </c>
      <c r="G4325" s="153">
        <f>IF(A4325="","",WEEKDAY(A4325,2))</f>
        <v/>
      </c>
      <c r="H4325" s="153">
        <f>IF(A4325="","",CHOOSE(WEEKDAY(A4325,2),"Pazartesi","Salı","Çarşamba","Perşembe","Cuma","Cumartesi","Pazar"))</f>
        <v/>
      </c>
    </row>
    <row r="4326" ht="10.5" customHeight="1" s="113">
      <c r="A4326" s="152" t="n">
        <v>46329</v>
      </c>
      <c r="B4326" s="153">
        <f>IF(A4326="","",YEAR(A4326))</f>
        <v/>
      </c>
      <c r="C4326" s="153">
        <f>IF(A4326="","",MONTH(A4326))</f>
        <v/>
      </c>
      <c r="D4326" s="153">
        <f>IF(A4326="","",CHOOSE(MONTH(A4326),"Ocak","Şubat","Mart","Nisan","Mayıs","Haziran","Temmuz","Ağustos","Eylül","Ekim","Kasım","Aralık"))</f>
        <v/>
      </c>
      <c r="E4326" s="153">
        <f>IF(A4326="","",ROUNDUP(MONTH(A4326)/3,0))</f>
        <v/>
      </c>
      <c r="F4326" s="153">
        <f>IF(A4326="","",WEEKNUM(A4326,2))</f>
        <v/>
      </c>
      <c r="G4326" s="153">
        <f>IF(A4326="","",WEEKDAY(A4326,2))</f>
        <v/>
      </c>
      <c r="H4326" s="153">
        <f>IF(A4326="","",CHOOSE(WEEKDAY(A4326,2),"Pazartesi","Salı","Çarşamba","Perşembe","Cuma","Cumartesi","Pazar"))</f>
        <v/>
      </c>
    </row>
    <row r="4327" ht="10.5" customHeight="1" s="113">
      <c r="A4327" s="152" t="n">
        <v>46330</v>
      </c>
      <c r="B4327" s="153">
        <f>IF(A4327="","",YEAR(A4327))</f>
        <v/>
      </c>
      <c r="C4327" s="153">
        <f>IF(A4327="","",MONTH(A4327))</f>
        <v/>
      </c>
      <c r="D4327" s="153">
        <f>IF(A4327="","",CHOOSE(MONTH(A4327),"Ocak","Şubat","Mart","Nisan","Mayıs","Haziran","Temmuz","Ağustos","Eylül","Ekim","Kasım","Aralık"))</f>
        <v/>
      </c>
      <c r="E4327" s="153">
        <f>IF(A4327="","",ROUNDUP(MONTH(A4327)/3,0))</f>
        <v/>
      </c>
      <c r="F4327" s="153">
        <f>IF(A4327="","",WEEKNUM(A4327,2))</f>
        <v/>
      </c>
      <c r="G4327" s="153">
        <f>IF(A4327="","",WEEKDAY(A4327,2))</f>
        <v/>
      </c>
      <c r="H4327" s="153">
        <f>IF(A4327="","",CHOOSE(WEEKDAY(A4327,2),"Pazartesi","Salı","Çarşamba","Perşembe","Cuma","Cumartesi","Pazar"))</f>
        <v/>
      </c>
    </row>
    <row r="4328" ht="10.5" customHeight="1" s="113">
      <c r="A4328" s="152" t="n">
        <v>46331</v>
      </c>
      <c r="B4328" s="153">
        <f>IF(A4328="","",YEAR(A4328))</f>
        <v/>
      </c>
      <c r="C4328" s="153">
        <f>IF(A4328="","",MONTH(A4328))</f>
        <v/>
      </c>
      <c r="D4328" s="153">
        <f>IF(A4328="","",CHOOSE(MONTH(A4328),"Ocak","Şubat","Mart","Nisan","Mayıs","Haziran","Temmuz","Ağustos","Eylül","Ekim","Kasım","Aralık"))</f>
        <v/>
      </c>
      <c r="E4328" s="153">
        <f>IF(A4328="","",ROUNDUP(MONTH(A4328)/3,0))</f>
        <v/>
      </c>
      <c r="F4328" s="153">
        <f>IF(A4328="","",WEEKNUM(A4328,2))</f>
        <v/>
      </c>
      <c r="G4328" s="153">
        <f>IF(A4328="","",WEEKDAY(A4328,2))</f>
        <v/>
      </c>
      <c r="H4328" s="153">
        <f>IF(A4328="","",CHOOSE(WEEKDAY(A4328,2),"Pazartesi","Salı","Çarşamba","Perşembe","Cuma","Cumartesi","Pazar"))</f>
        <v/>
      </c>
    </row>
    <row r="4329" ht="10.5" customHeight="1" s="113">
      <c r="A4329" s="152" t="n">
        <v>46332</v>
      </c>
      <c r="B4329" s="153">
        <f>IF(A4329="","",YEAR(A4329))</f>
        <v/>
      </c>
      <c r="C4329" s="153">
        <f>IF(A4329="","",MONTH(A4329))</f>
        <v/>
      </c>
      <c r="D4329" s="153">
        <f>IF(A4329="","",CHOOSE(MONTH(A4329),"Ocak","Şubat","Mart","Nisan","Mayıs","Haziran","Temmuz","Ağustos","Eylül","Ekim","Kasım","Aralık"))</f>
        <v/>
      </c>
      <c r="E4329" s="153">
        <f>IF(A4329="","",ROUNDUP(MONTH(A4329)/3,0))</f>
        <v/>
      </c>
      <c r="F4329" s="153">
        <f>IF(A4329="","",WEEKNUM(A4329,2))</f>
        <v/>
      </c>
      <c r="G4329" s="153">
        <f>IF(A4329="","",WEEKDAY(A4329,2))</f>
        <v/>
      </c>
      <c r="H4329" s="153">
        <f>IF(A4329="","",CHOOSE(WEEKDAY(A4329,2),"Pazartesi","Salı","Çarşamba","Perşembe","Cuma","Cumartesi","Pazar"))</f>
        <v/>
      </c>
    </row>
    <row r="4330" ht="10.5" customHeight="1" s="113">
      <c r="A4330" s="152" t="n">
        <v>46333</v>
      </c>
      <c r="B4330" s="153">
        <f>IF(A4330="","",YEAR(A4330))</f>
        <v/>
      </c>
      <c r="C4330" s="153">
        <f>IF(A4330="","",MONTH(A4330))</f>
        <v/>
      </c>
      <c r="D4330" s="153">
        <f>IF(A4330="","",CHOOSE(MONTH(A4330),"Ocak","Şubat","Mart","Nisan","Mayıs","Haziran","Temmuz","Ağustos","Eylül","Ekim","Kasım","Aralık"))</f>
        <v/>
      </c>
      <c r="E4330" s="153">
        <f>IF(A4330="","",ROUNDUP(MONTH(A4330)/3,0))</f>
        <v/>
      </c>
      <c r="F4330" s="153">
        <f>IF(A4330="","",WEEKNUM(A4330,2))</f>
        <v/>
      </c>
      <c r="G4330" s="153">
        <f>IF(A4330="","",WEEKDAY(A4330,2))</f>
        <v/>
      </c>
      <c r="H4330" s="153">
        <f>IF(A4330="","",CHOOSE(WEEKDAY(A4330,2),"Pazartesi","Salı","Çarşamba","Perşembe","Cuma","Cumartesi","Pazar"))</f>
        <v/>
      </c>
    </row>
    <row r="4331" ht="10.5" customHeight="1" s="113">
      <c r="A4331" s="152" t="n">
        <v>46334</v>
      </c>
      <c r="B4331" s="153">
        <f>IF(A4331="","",YEAR(A4331))</f>
        <v/>
      </c>
      <c r="C4331" s="153">
        <f>IF(A4331="","",MONTH(A4331))</f>
        <v/>
      </c>
      <c r="D4331" s="153">
        <f>IF(A4331="","",CHOOSE(MONTH(A4331),"Ocak","Şubat","Mart","Nisan","Mayıs","Haziran","Temmuz","Ağustos","Eylül","Ekim","Kasım","Aralık"))</f>
        <v/>
      </c>
      <c r="E4331" s="153">
        <f>IF(A4331="","",ROUNDUP(MONTH(A4331)/3,0))</f>
        <v/>
      </c>
      <c r="F4331" s="153">
        <f>IF(A4331="","",WEEKNUM(A4331,2))</f>
        <v/>
      </c>
      <c r="G4331" s="153">
        <f>IF(A4331="","",WEEKDAY(A4331,2))</f>
        <v/>
      </c>
      <c r="H4331" s="153">
        <f>IF(A4331="","",CHOOSE(WEEKDAY(A4331,2),"Pazartesi","Salı","Çarşamba","Perşembe","Cuma","Cumartesi","Pazar"))</f>
        <v/>
      </c>
    </row>
    <row r="4332" ht="10.5" customHeight="1" s="113">
      <c r="A4332" s="152" t="n">
        <v>46335</v>
      </c>
      <c r="B4332" s="153">
        <f>IF(A4332="","",YEAR(A4332))</f>
        <v/>
      </c>
      <c r="C4332" s="153">
        <f>IF(A4332="","",MONTH(A4332))</f>
        <v/>
      </c>
      <c r="D4332" s="153">
        <f>IF(A4332="","",CHOOSE(MONTH(A4332),"Ocak","Şubat","Mart","Nisan","Mayıs","Haziran","Temmuz","Ağustos","Eylül","Ekim","Kasım","Aralık"))</f>
        <v/>
      </c>
      <c r="E4332" s="153">
        <f>IF(A4332="","",ROUNDUP(MONTH(A4332)/3,0))</f>
        <v/>
      </c>
      <c r="F4332" s="153">
        <f>IF(A4332="","",WEEKNUM(A4332,2))</f>
        <v/>
      </c>
      <c r="G4332" s="153">
        <f>IF(A4332="","",WEEKDAY(A4332,2))</f>
        <v/>
      </c>
      <c r="H4332" s="153">
        <f>IF(A4332="","",CHOOSE(WEEKDAY(A4332,2),"Pazartesi","Salı","Çarşamba","Perşembe","Cuma","Cumartesi","Pazar"))</f>
        <v/>
      </c>
    </row>
    <row r="4333" ht="10.5" customHeight="1" s="113">
      <c r="A4333" s="152" t="n">
        <v>46336</v>
      </c>
      <c r="B4333" s="153">
        <f>IF(A4333="","",YEAR(A4333))</f>
        <v/>
      </c>
      <c r="C4333" s="153">
        <f>IF(A4333="","",MONTH(A4333))</f>
        <v/>
      </c>
      <c r="D4333" s="153">
        <f>IF(A4333="","",CHOOSE(MONTH(A4333),"Ocak","Şubat","Mart","Nisan","Mayıs","Haziran","Temmuz","Ağustos","Eylül","Ekim","Kasım","Aralık"))</f>
        <v/>
      </c>
      <c r="E4333" s="153">
        <f>IF(A4333="","",ROUNDUP(MONTH(A4333)/3,0))</f>
        <v/>
      </c>
      <c r="F4333" s="153">
        <f>IF(A4333="","",WEEKNUM(A4333,2))</f>
        <v/>
      </c>
      <c r="G4333" s="153">
        <f>IF(A4333="","",WEEKDAY(A4333,2))</f>
        <v/>
      </c>
      <c r="H4333" s="153">
        <f>IF(A4333="","",CHOOSE(WEEKDAY(A4333,2),"Pazartesi","Salı","Çarşamba","Perşembe","Cuma","Cumartesi","Pazar"))</f>
        <v/>
      </c>
    </row>
    <row r="4334" ht="10.5" customHeight="1" s="113">
      <c r="A4334" s="152" t="n">
        <v>46337</v>
      </c>
      <c r="B4334" s="153">
        <f>IF(A4334="","",YEAR(A4334))</f>
        <v/>
      </c>
      <c r="C4334" s="153">
        <f>IF(A4334="","",MONTH(A4334))</f>
        <v/>
      </c>
      <c r="D4334" s="153">
        <f>IF(A4334="","",CHOOSE(MONTH(A4334),"Ocak","Şubat","Mart","Nisan","Mayıs","Haziran","Temmuz","Ağustos","Eylül","Ekim","Kasım","Aralık"))</f>
        <v/>
      </c>
      <c r="E4334" s="153">
        <f>IF(A4334="","",ROUNDUP(MONTH(A4334)/3,0))</f>
        <v/>
      </c>
      <c r="F4334" s="153">
        <f>IF(A4334="","",WEEKNUM(A4334,2))</f>
        <v/>
      </c>
      <c r="G4334" s="153">
        <f>IF(A4334="","",WEEKDAY(A4334,2))</f>
        <v/>
      </c>
      <c r="H4334" s="153">
        <f>IF(A4334="","",CHOOSE(WEEKDAY(A4334,2),"Pazartesi","Salı","Çarşamba","Perşembe","Cuma","Cumartesi","Pazar"))</f>
        <v/>
      </c>
    </row>
    <row r="4335" ht="10.5" customHeight="1" s="113">
      <c r="A4335" s="152" t="n">
        <v>46338</v>
      </c>
      <c r="B4335" s="153">
        <f>IF(A4335="","",YEAR(A4335))</f>
        <v/>
      </c>
      <c r="C4335" s="153">
        <f>IF(A4335="","",MONTH(A4335))</f>
        <v/>
      </c>
      <c r="D4335" s="153">
        <f>IF(A4335="","",CHOOSE(MONTH(A4335),"Ocak","Şubat","Mart","Nisan","Mayıs","Haziran","Temmuz","Ağustos","Eylül","Ekim","Kasım","Aralık"))</f>
        <v/>
      </c>
      <c r="E4335" s="153">
        <f>IF(A4335="","",ROUNDUP(MONTH(A4335)/3,0))</f>
        <v/>
      </c>
      <c r="F4335" s="153">
        <f>IF(A4335="","",WEEKNUM(A4335,2))</f>
        <v/>
      </c>
      <c r="G4335" s="153">
        <f>IF(A4335="","",WEEKDAY(A4335,2))</f>
        <v/>
      </c>
      <c r="H4335" s="153">
        <f>IF(A4335="","",CHOOSE(WEEKDAY(A4335,2),"Pazartesi","Salı","Çarşamba","Perşembe","Cuma","Cumartesi","Pazar"))</f>
        <v/>
      </c>
    </row>
    <row r="4336" ht="10.5" customHeight="1" s="113">
      <c r="A4336" s="152" t="n">
        <v>46339</v>
      </c>
      <c r="B4336" s="153">
        <f>IF(A4336="","",YEAR(A4336))</f>
        <v/>
      </c>
      <c r="C4336" s="153">
        <f>IF(A4336="","",MONTH(A4336))</f>
        <v/>
      </c>
      <c r="D4336" s="153">
        <f>IF(A4336="","",CHOOSE(MONTH(A4336),"Ocak","Şubat","Mart","Nisan","Mayıs","Haziran","Temmuz","Ağustos","Eylül","Ekim","Kasım","Aralık"))</f>
        <v/>
      </c>
      <c r="E4336" s="153">
        <f>IF(A4336="","",ROUNDUP(MONTH(A4336)/3,0))</f>
        <v/>
      </c>
      <c r="F4336" s="153">
        <f>IF(A4336="","",WEEKNUM(A4336,2))</f>
        <v/>
      </c>
      <c r="G4336" s="153">
        <f>IF(A4336="","",WEEKDAY(A4336,2))</f>
        <v/>
      </c>
      <c r="H4336" s="153">
        <f>IF(A4336="","",CHOOSE(WEEKDAY(A4336,2),"Pazartesi","Salı","Çarşamba","Perşembe","Cuma","Cumartesi","Pazar"))</f>
        <v/>
      </c>
    </row>
    <row r="4337" ht="10.5" customHeight="1" s="113">
      <c r="A4337" s="152" t="n">
        <v>46340</v>
      </c>
      <c r="B4337" s="153">
        <f>IF(A4337="","",YEAR(A4337))</f>
        <v/>
      </c>
      <c r="C4337" s="153">
        <f>IF(A4337="","",MONTH(A4337))</f>
        <v/>
      </c>
      <c r="D4337" s="153">
        <f>IF(A4337="","",CHOOSE(MONTH(A4337),"Ocak","Şubat","Mart","Nisan","Mayıs","Haziran","Temmuz","Ağustos","Eylül","Ekim","Kasım","Aralık"))</f>
        <v/>
      </c>
      <c r="E4337" s="153">
        <f>IF(A4337="","",ROUNDUP(MONTH(A4337)/3,0))</f>
        <v/>
      </c>
      <c r="F4337" s="153">
        <f>IF(A4337="","",WEEKNUM(A4337,2))</f>
        <v/>
      </c>
      <c r="G4337" s="153">
        <f>IF(A4337="","",WEEKDAY(A4337,2))</f>
        <v/>
      </c>
      <c r="H4337" s="153">
        <f>IF(A4337="","",CHOOSE(WEEKDAY(A4337,2),"Pazartesi","Salı","Çarşamba","Perşembe","Cuma","Cumartesi","Pazar"))</f>
        <v/>
      </c>
    </row>
    <row r="4338" ht="10.5" customHeight="1" s="113">
      <c r="A4338" s="152" t="n">
        <v>46341</v>
      </c>
      <c r="B4338" s="153">
        <f>IF(A4338="","",YEAR(A4338))</f>
        <v/>
      </c>
      <c r="C4338" s="153">
        <f>IF(A4338="","",MONTH(A4338))</f>
        <v/>
      </c>
      <c r="D4338" s="153">
        <f>IF(A4338="","",CHOOSE(MONTH(A4338),"Ocak","Şubat","Mart","Nisan","Mayıs","Haziran","Temmuz","Ağustos","Eylül","Ekim","Kasım","Aralık"))</f>
        <v/>
      </c>
      <c r="E4338" s="153">
        <f>IF(A4338="","",ROUNDUP(MONTH(A4338)/3,0))</f>
        <v/>
      </c>
      <c r="F4338" s="153">
        <f>IF(A4338="","",WEEKNUM(A4338,2))</f>
        <v/>
      </c>
      <c r="G4338" s="153">
        <f>IF(A4338="","",WEEKDAY(A4338,2))</f>
        <v/>
      </c>
      <c r="H4338" s="153">
        <f>IF(A4338="","",CHOOSE(WEEKDAY(A4338,2),"Pazartesi","Salı","Çarşamba","Perşembe","Cuma","Cumartesi","Pazar"))</f>
        <v/>
      </c>
    </row>
    <row r="4339" ht="10.5" customHeight="1" s="113">
      <c r="A4339" s="152" t="n">
        <v>46342</v>
      </c>
      <c r="B4339" s="153">
        <f>IF(A4339="","",YEAR(A4339))</f>
        <v/>
      </c>
      <c r="C4339" s="153">
        <f>IF(A4339="","",MONTH(A4339))</f>
        <v/>
      </c>
      <c r="D4339" s="153">
        <f>IF(A4339="","",CHOOSE(MONTH(A4339),"Ocak","Şubat","Mart","Nisan","Mayıs","Haziran","Temmuz","Ağustos","Eylül","Ekim","Kasım","Aralık"))</f>
        <v/>
      </c>
      <c r="E4339" s="153">
        <f>IF(A4339="","",ROUNDUP(MONTH(A4339)/3,0))</f>
        <v/>
      </c>
      <c r="F4339" s="153">
        <f>IF(A4339="","",WEEKNUM(A4339,2))</f>
        <v/>
      </c>
      <c r="G4339" s="153">
        <f>IF(A4339="","",WEEKDAY(A4339,2))</f>
        <v/>
      </c>
      <c r="H4339" s="153">
        <f>IF(A4339="","",CHOOSE(WEEKDAY(A4339,2),"Pazartesi","Salı","Çarşamba","Perşembe","Cuma","Cumartesi","Pazar"))</f>
        <v/>
      </c>
    </row>
    <row r="4340" ht="10.5" customHeight="1" s="113">
      <c r="A4340" s="152" t="n">
        <v>46343</v>
      </c>
      <c r="B4340" s="153">
        <f>IF(A4340="","",YEAR(A4340))</f>
        <v/>
      </c>
      <c r="C4340" s="153">
        <f>IF(A4340="","",MONTH(A4340))</f>
        <v/>
      </c>
      <c r="D4340" s="153">
        <f>IF(A4340="","",CHOOSE(MONTH(A4340),"Ocak","Şubat","Mart","Nisan","Mayıs","Haziran","Temmuz","Ağustos","Eylül","Ekim","Kasım","Aralık"))</f>
        <v/>
      </c>
      <c r="E4340" s="153">
        <f>IF(A4340="","",ROUNDUP(MONTH(A4340)/3,0))</f>
        <v/>
      </c>
      <c r="F4340" s="153">
        <f>IF(A4340="","",WEEKNUM(A4340,2))</f>
        <v/>
      </c>
      <c r="G4340" s="153">
        <f>IF(A4340="","",WEEKDAY(A4340,2))</f>
        <v/>
      </c>
      <c r="H4340" s="153">
        <f>IF(A4340="","",CHOOSE(WEEKDAY(A4340,2),"Pazartesi","Salı","Çarşamba","Perşembe","Cuma","Cumartesi","Pazar"))</f>
        <v/>
      </c>
    </row>
    <row r="4341" ht="10.5" customHeight="1" s="113">
      <c r="A4341" s="152" t="n">
        <v>46344</v>
      </c>
      <c r="B4341" s="153">
        <f>IF(A4341="","",YEAR(A4341))</f>
        <v/>
      </c>
      <c r="C4341" s="153">
        <f>IF(A4341="","",MONTH(A4341))</f>
        <v/>
      </c>
      <c r="D4341" s="153">
        <f>IF(A4341="","",CHOOSE(MONTH(A4341),"Ocak","Şubat","Mart","Nisan","Mayıs","Haziran","Temmuz","Ağustos","Eylül","Ekim","Kasım","Aralık"))</f>
        <v/>
      </c>
      <c r="E4341" s="153">
        <f>IF(A4341="","",ROUNDUP(MONTH(A4341)/3,0))</f>
        <v/>
      </c>
      <c r="F4341" s="153">
        <f>IF(A4341="","",WEEKNUM(A4341,2))</f>
        <v/>
      </c>
      <c r="G4341" s="153">
        <f>IF(A4341="","",WEEKDAY(A4341,2))</f>
        <v/>
      </c>
      <c r="H4341" s="153">
        <f>IF(A4341="","",CHOOSE(WEEKDAY(A4341,2),"Pazartesi","Salı","Çarşamba","Perşembe","Cuma","Cumartesi","Pazar"))</f>
        <v/>
      </c>
    </row>
    <row r="4342" ht="10.5" customHeight="1" s="113">
      <c r="A4342" s="152" t="n">
        <v>46345</v>
      </c>
      <c r="B4342" s="153">
        <f>IF(A4342="","",YEAR(A4342))</f>
        <v/>
      </c>
      <c r="C4342" s="153">
        <f>IF(A4342="","",MONTH(A4342))</f>
        <v/>
      </c>
      <c r="D4342" s="153">
        <f>IF(A4342="","",CHOOSE(MONTH(A4342),"Ocak","Şubat","Mart","Nisan","Mayıs","Haziran","Temmuz","Ağustos","Eylül","Ekim","Kasım","Aralık"))</f>
        <v/>
      </c>
      <c r="E4342" s="153">
        <f>IF(A4342="","",ROUNDUP(MONTH(A4342)/3,0))</f>
        <v/>
      </c>
      <c r="F4342" s="153">
        <f>IF(A4342="","",WEEKNUM(A4342,2))</f>
        <v/>
      </c>
      <c r="G4342" s="153">
        <f>IF(A4342="","",WEEKDAY(A4342,2))</f>
        <v/>
      </c>
      <c r="H4342" s="153">
        <f>IF(A4342="","",CHOOSE(WEEKDAY(A4342,2),"Pazartesi","Salı","Çarşamba","Perşembe","Cuma","Cumartesi","Pazar"))</f>
        <v/>
      </c>
    </row>
    <row r="4343" ht="10.5" customHeight="1" s="113">
      <c r="A4343" s="152" t="n">
        <v>46346</v>
      </c>
      <c r="B4343" s="153">
        <f>IF(A4343="","",YEAR(A4343))</f>
        <v/>
      </c>
      <c r="C4343" s="153">
        <f>IF(A4343="","",MONTH(A4343))</f>
        <v/>
      </c>
      <c r="D4343" s="153">
        <f>IF(A4343="","",CHOOSE(MONTH(A4343),"Ocak","Şubat","Mart","Nisan","Mayıs","Haziran","Temmuz","Ağustos","Eylül","Ekim","Kasım","Aralık"))</f>
        <v/>
      </c>
      <c r="E4343" s="153">
        <f>IF(A4343="","",ROUNDUP(MONTH(A4343)/3,0))</f>
        <v/>
      </c>
      <c r="F4343" s="153">
        <f>IF(A4343="","",WEEKNUM(A4343,2))</f>
        <v/>
      </c>
      <c r="G4343" s="153">
        <f>IF(A4343="","",WEEKDAY(A4343,2))</f>
        <v/>
      </c>
      <c r="H4343" s="153">
        <f>IF(A4343="","",CHOOSE(WEEKDAY(A4343,2),"Pazartesi","Salı","Çarşamba","Perşembe","Cuma","Cumartesi","Pazar"))</f>
        <v/>
      </c>
    </row>
    <row r="4344" ht="10.5" customHeight="1" s="113">
      <c r="A4344" s="152" t="n">
        <v>46347</v>
      </c>
      <c r="B4344" s="153">
        <f>IF(A4344="","",YEAR(A4344))</f>
        <v/>
      </c>
      <c r="C4344" s="153">
        <f>IF(A4344="","",MONTH(A4344))</f>
        <v/>
      </c>
      <c r="D4344" s="153">
        <f>IF(A4344="","",CHOOSE(MONTH(A4344),"Ocak","Şubat","Mart","Nisan","Mayıs","Haziran","Temmuz","Ağustos","Eylül","Ekim","Kasım","Aralık"))</f>
        <v/>
      </c>
      <c r="E4344" s="153">
        <f>IF(A4344="","",ROUNDUP(MONTH(A4344)/3,0))</f>
        <v/>
      </c>
      <c r="F4344" s="153">
        <f>IF(A4344="","",WEEKNUM(A4344,2))</f>
        <v/>
      </c>
      <c r="G4344" s="153">
        <f>IF(A4344="","",WEEKDAY(A4344,2))</f>
        <v/>
      </c>
      <c r="H4344" s="153">
        <f>IF(A4344="","",CHOOSE(WEEKDAY(A4344,2),"Pazartesi","Salı","Çarşamba","Perşembe","Cuma","Cumartesi","Pazar"))</f>
        <v/>
      </c>
    </row>
    <row r="4345" ht="10.5" customHeight="1" s="113">
      <c r="A4345" s="152" t="n">
        <v>46348</v>
      </c>
      <c r="B4345" s="153">
        <f>IF(A4345="","",YEAR(A4345))</f>
        <v/>
      </c>
      <c r="C4345" s="153">
        <f>IF(A4345="","",MONTH(A4345))</f>
        <v/>
      </c>
      <c r="D4345" s="153">
        <f>IF(A4345="","",CHOOSE(MONTH(A4345),"Ocak","Şubat","Mart","Nisan","Mayıs","Haziran","Temmuz","Ağustos","Eylül","Ekim","Kasım","Aralık"))</f>
        <v/>
      </c>
      <c r="E4345" s="153">
        <f>IF(A4345="","",ROUNDUP(MONTH(A4345)/3,0))</f>
        <v/>
      </c>
      <c r="F4345" s="153">
        <f>IF(A4345="","",WEEKNUM(A4345,2))</f>
        <v/>
      </c>
      <c r="G4345" s="153">
        <f>IF(A4345="","",WEEKDAY(A4345,2))</f>
        <v/>
      </c>
      <c r="H4345" s="153">
        <f>IF(A4345="","",CHOOSE(WEEKDAY(A4345,2),"Pazartesi","Salı","Çarşamba","Perşembe","Cuma","Cumartesi","Pazar"))</f>
        <v/>
      </c>
    </row>
    <row r="4346" ht="10.5" customHeight="1" s="113">
      <c r="A4346" s="152" t="n">
        <v>46349</v>
      </c>
      <c r="B4346" s="153">
        <f>IF(A4346="","",YEAR(A4346))</f>
        <v/>
      </c>
      <c r="C4346" s="153">
        <f>IF(A4346="","",MONTH(A4346))</f>
        <v/>
      </c>
      <c r="D4346" s="153">
        <f>IF(A4346="","",CHOOSE(MONTH(A4346),"Ocak","Şubat","Mart","Nisan","Mayıs","Haziran","Temmuz","Ağustos","Eylül","Ekim","Kasım","Aralık"))</f>
        <v/>
      </c>
      <c r="E4346" s="153">
        <f>IF(A4346="","",ROUNDUP(MONTH(A4346)/3,0))</f>
        <v/>
      </c>
      <c r="F4346" s="153">
        <f>IF(A4346="","",WEEKNUM(A4346,2))</f>
        <v/>
      </c>
      <c r="G4346" s="153">
        <f>IF(A4346="","",WEEKDAY(A4346,2))</f>
        <v/>
      </c>
      <c r="H4346" s="153">
        <f>IF(A4346="","",CHOOSE(WEEKDAY(A4346,2),"Pazartesi","Salı","Çarşamba","Perşembe","Cuma","Cumartesi","Pazar"))</f>
        <v/>
      </c>
    </row>
    <row r="4347" ht="10.5" customHeight="1" s="113">
      <c r="A4347" s="152" t="n">
        <v>46350</v>
      </c>
      <c r="B4347" s="153">
        <f>IF(A4347="","",YEAR(A4347))</f>
        <v/>
      </c>
      <c r="C4347" s="153">
        <f>IF(A4347="","",MONTH(A4347))</f>
        <v/>
      </c>
      <c r="D4347" s="153">
        <f>IF(A4347="","",CHOOSE(MONTH(A4347),"Ocak","Şubat","Mart","Nisan","Mayıs","Haziran","Temmuz","Ağustos","Eylül","Ekim","Kasım","Aralık"))</f>
        <v/>
      </c>
      <c r="E4347" s="153">
        <f>IF(A4347="","",ROUNDUP(MONTH(A4347)/3,0))</f>
        <v/>
      </c>
      <c r="F4347" s="153">
        <f>IF(A4347="","",WEEKNUM(A4347,2))</f>
        <v/>
      </c>
      <c r="G4347" s="153">
        <f>IF(A4347="","",WEEKDAY(A4347,2))</f>
        <v/>
      </c>
      <c r="H4347" s="153">
        <f>IF(A4347="","",CHOOSE(WEEKDAY(A4347,2),"Pazartesi","Salı","Çarşamba","Perşembe","Cuma","Cumartesi","Pazar"))</f>
        <v/>
      </c>
    </row>
    <row r="4348" ht="10.5" customHeight="1" s="113">
      <c r="A4348" s="152" t="n">
        <v>46351</v>
      </c>
      <c r="B4348" s="153">
        <f>IF(A4348="","",YEAR(A4348))</f>
        <v/>
      </c>
      <c r="C4348" s="153">
        <f>IF(A4348="","",MONTH(A4348))</f>
        <v/>
      </c>
      <c r="D4348" s="153">
        <f>IF(A4348="","",CHOOSE(MONTH(A4348),"Ocak","Şubat","Mart","Nisan","Mayıs","Haziran","Temmuz","Ağustos","Eylül","Ekim","Kasım","Aralık"))</f>
        <v/>
      </c>
      <c r="E4348" s="153">
        <f>IF(A4348="","",ROUNDUP(MONTH(A4348)/3,0))</f>
        <v/>
      </c>
      <c r="F4348" s="153">
        <f>IF(A4348="","",WEEKNUM(A4348,2))</f>
        <v/>
      </c>
      <c r="G4348" s="153">
        <f>IF(A4348="","",WEEKDAY(A4348,2))</f>
        <v/>
      </c>
      <c r="H4348" s="153">
        <f>IF(A4348="","",CHOOSE(WEEKDAY(A4348,2),"Pazartesi","Salı","Çarşamba","Perşembe","Cuma","Cumartesi","Pazar"))</f>
        <v/>
      </c>
    </row>
    <row r="4349" ht="10.5" customHeight="1" s="113">
      <c r="A4349" s="152" t="n">
        <v>46352</v>
      </c>
      <c r="B4349" s="153">
        <f>IF(A4349="","",YEAR(A4349))</f>
        <v/>
      </c>
      <c r="C4349" s="153">
        <f>IF(A4349="","",MONTH(A4349))</f>
        <v/>
      </c>
      <c r="D4349" s="153">
        <f>IF(A4349="","",CHOOSE(MONTH(A4349),"Ocak","Şubat","Mart","Nisan","Mayıs","Haziran","Temmuz","Ağustos","Eylül","Ekim","Kasım","Aralık"))</f>
        <v/>
      </c>
      <c r="E4349" s="153">
        <f>IF(A4349="","",ROUNDUP(MONTH(A4349)/3,0))</f>
        <v/>
      </c>
      <c r="F4349" s="153">
        <f>IF(A4349="","",WEEKNUM(A4349,2))</f>
        <v/>
      </c>
      <c r="G4349" s="153">
        <f>IF(A4349="","",WEEKDAY(A4349,2))</f>
        <v/>
      </c>
      <c r="H4349" s="153">
        <f>IF(A4349="","",CHOOSE(WEEKDAY(A4349,2),"Pazartesi","Salı","Çarşamba","Perşembe","Cuma","Cumartesi","Pazar"))</f>
        <v/>
      </c>
    </row>
    <row r="4350" ht="10.5" customHeight="1" s="113">
      <c r="A4350" s="152" t="n">
        <v>46353</v>
      </c>
      <c r="B4350" s="153">
        <f>IF(A4350="","",YEAR(A4350))</f>
        <v/>
      </c>
      <c r="C4350" s="153">
        <f>IF(A4350="","",MONTH(A4350))</f>
        <v/>
      </c>
      <c r="D4350" s="153">
        <f>IF(A4350="","",CHOOSE(MONTH(A4350),"Ocak","Şubat","Mart","Nisan","Mayıs","Haziran","Temmuz","Ağustos","Eylül","Ekim","Kasım","Aralık"))</f>
        <v/>
      </c>
      <c r="E4350" s="153">
        <f>IF(A4350="","",ROUNDUP(MONTH(A4350)/3,0))</f>
        <v/>
      </c>
      <c r="F4350" s="153">
        <f>IF(A4350="","",WEEKNUM(A4350,2))</f>
        <v/>
      </c>
      <c r="G4350" s="153">
        <f>IF(A4350="","",WEEKDAY(A4350,2))</f>
        <v/>
      </c>
      <c r="H4350" s="153">
        <f>IF(A4350="","",CHOOSE(WEEKDAY(A4350,2),"Pazartesi","Salı","Çarşamba","Perşembe","Cuma","Cumartesi","Pazar"))</f>
        <v/>
      </c>
    </row>
    <row r="4351" ht="10.5" customHeight="1" s="113">
      <c r="A4351" s="152" t="n">
        <v>46354</v>
      </c>
      <c r="B4351" s="153">
        <f>IF(A4351="","",YEAR(A4351))</f>
        <v/>
      </c>
      <c r="C4351" s="153">
        <f>IF(A4351="","",MONTH(A4351))</f>
        <v/>
      </c>
      <c r="D4351" s="153">
        <f>IF(A4351="","",CHOOSE(MONTH(A4351),"Ocak","Şubat","Mart","Nisan","Mayıs","Haziran","Temmuz","Ağustos","Eylül","Ekim","Kasım","Aralık"))</f>
        <v/>
      </c>
      <c r="E4351" s="153">
        <f>IF(A4351="","",ROUNDUP(MONTH(A4351)/3,0))</f>
        <v/>
      </c>
      <c r="F4351" s="153">
        <f>IF(A4351="","",WEEKNUM(A4351,2))</f>
        <v/>
      </c>
      <c r="G4351" s="153">
        <f>IF(A4351="","",WEEKDAY(A4351,2))</f>
        <v/>
      </c>
      <c r="H4351" s="153">
        <f>IF(A4351="","",CHOOSE(WEEKDAY(A4351,2),"Pazartesi","Salı","Çarşamba","Perşembe","Cuma","Cumartesi","Pazar"))</f>
        <v/>
      </c>
    </row>
    <row r="4352" ht="10.5" customHeight="1" s="113">
      <c r="A4352" s="152" t="n">
        <v>46355</v>
      </c>
      <c r="B4352" s="153">
        <f>IF(A4352="","",YEAR(A4352))</f>
        <v/>
      </c>
      <c r="C4352" s="153">
        <f>IF(A4352="","",MONTH(A4352))</f>
        <v/>
      </c>
      <c r="D4352" s="153">
        <f>IF(A4352="","",CHOOSE(MONTH(A4352),"Ocak","Şubat","Mart","Nisan","Mayıs","Haziran","Temmuz","Ağustos","Eylül","Ekim","Kasım","Aralık"))</f>
        <v/>
      </c>
      <c r="E4352" s="153">
        <f>IF(A4352="","",ROUNDUP(MONTH(A4352)/3,0))</f>
        <v/>
      </c>
      <c r="F4352" s="153">
        <f>IF(A4352="","",WEEKNUM(A4352,2))</f>
        <v/>
      </c>
      <c r="G4352" s="153">
        <f>IF(A4352="","",WEEKDAY(A4352,2))</f>
        <v/>
      </c>
      <c r="H4352" s="153">
        <f>IF(A4352="","",CHOOSE(WEEKDAY(A4352,2),"Pazartesi","Salı","Çarşamba","Perşembe","Cuma","Cumartesi","Pazar"))</f>
        <v/>
      </c>
    </row>
    <row r="4353" ht="10.5" customHeight="1" s="113">
      <c r="A4353" s="152" t="n">
        <v>46356</v>
      </c>
      <c r="B4353" s="153">
        <f>IF(A4353="","",YEAR(A4353))</f>
        <v/>
      </c>
      <c r="C4353" s="153">
        <f>IF(A4353="","",MONTH(A4353))</f>
        <v/>
      </c>
      <c r="D4353" s="153">
        <f>IF(A4353="","",CHOOSE(MONTH(A4353),"Ocak","Şubat","Mart","Nisan","Mayıs","Haziran","Temmuz","Ağustos","Eylül","Ekim","Kasım","Aralık"))</f>
        <v/>
      </c>
      <c r="E4353" s="153">
        <f>IF(A4353="","",ROUNDUP(MONTH(A4353)/3,0))</f>
        <v/>
      </c>
      <c r="F4353" s="153">
        <f>IF(A4353="","",WEEKNUM(A4353,2))</f>
        <v/>
      </c>
      <c r="G4353" s="153">
        <f>IF(A4353="","",WEEKDAY(A4353,2))</f>
        <v/>
      </c>
      <c r="H4353" s="153">
        <f>IF(A4353="","",CHOOSE(WEEKDAY(A4353,2),"Pazartesi","Salı","Çarşamba","Perşembe","Cuma","Cumartesi","Pazar"))</f>
        <v/>
      </c>
    </row>
    <row r="4354" ht="10.5" customHeight="1" s="113">
      <c r="A4354" s="152" t="n">
        <v>46357</v>
      </c>
      <c r="B4354" s="153">
        <f>IF(A4354="","",YEAR(A4354))</f>
        <v/>
      </c>
      <c r="C4354" s="153">
        <f>IF(A4354="","",MONTH(A4354))</f>
        <v/>
      </c>
      <c r="D4354" s="153">
        <f>IF(A4354="","",CHOOSE(MONTH(A4354),"Ocak","Şubat","Mart","Nisan","Mayıs","Haziran","Temmuz","Ağustos","Eylül","Ekim","Kasım","Aralık"))</f>
        <v/>
      </c>
      <c r="E4354" s="153">
        <f>IF(A4354="","",ROUNDUP(MONTH(A4354)/3,0))</f>
        <v/>
      </c>
      <c r="F4354" s="153">
        <f>IF(A4354="","",WEEKNUM(A4354,2))</f>
        <v/>
      </c>
      <c r="G4354" s="153">
        <f>IF(A4354="","",WEEKDAY(A4354,2))</f>
        <v/>
      </c>
      <c r="H4354" s="153">
        <f>IF(A4354="","",CHOOSE(WEEKDAY(A4354,2),"Pazartesi","Salı","Çarşamba","Perşembe","Cuma","Cumartesi","Pazar"))</f>
        <v/>
      </c>
    </row>
    <row r="4355" ht="10.5" customHeight="1" s="113">
      <c r="A4355" s="152" t="n">
        <v>46358</v>
      </c>
      <c r="B4355" s="153">
        <f>IF(A4355="","",YEAR(A4355))</f>
        <v/>
      </c>
      <c r="C4355" s="153">
        <f>IF(A4355="","",MONTH(A4355))</f>
        <v/>
      </c>
      <c r="D4355" s="153">
        <f>IF(A4355="","",CHOOSE(MONTH(A4355),"Ocak","Şubat","Mart","Nisan","Mayıs","Haziran","Temmuz","Ağustos","Eylül","Ekim","Kasım","Aralık"))</f>
        <v/>
      </c>
      <c r="E4355" s="153">
        <f>IF(A4355="","",ROUNDUP(MONTH(A4355)/3,0))</f>
        <v/>
      </c>
      <c r="F4355" s="153">
        <f>IF(A4355="","",WEEKNUM(A4355,2))</f>
        <v/>
      </c>
      <c r="G4355" s="153">
        <f>IF(A4355="","",WEEKDAY(A4355,2))</f>
        <v/>
      </c>
      <c r="H4355" s="153">
        <f>IF(A4355="","",CHOOSE(WEEKDAY(A4355,2),"Pazartesi","Salı","Çarşamba","Perşembe","Cuma","Cumartesi","Pazar"))</f>
        <v/>
      </c>
    </row>
    <row r="4356" ht="10.5" customHeight="1" s="113">
      <c r="A4356" s="152" t="n">
        <v>46359</v>
      </c>
      <c r="B4356" s="153">
        <f>IF(A4356="","",YEAR(A4356))</f>
        <v/>
      </c>
      <c r="C4356" s="153">
        <f>IF(A4356="","",MONTH(A4356))</f>
        <v/>
      </c>
      <c r="D4356" s="153">
        <f>IF(A4356="","",CHOOSE(MONTH(A4356),"Ocak","Şubat","Mart","Nisan","Mayıs","Haziran","Temmuz","Ağustos","Eylül","Ekim","Kasım","Aralık"))</f>
        <v/>
      </c>
      <c r="E4356" s="153">
        <f>IF(A4356="","",ROUNDUP(MONTH(A4356)/3,0))</f>
        <v/>
      </c>
      <c r="F4356" s="153">
        <f>IF(A4356="","",WEEKNUM(A4356,2))</f>
        <v/>
      </c>
      <c r="G4356" s="153">
        <f>IF(A4356="","",WEEKDAY(A4356,2))</f>
        <v/>
      </c>
      <c r="H4356" s="153">
        <f>IF(A4356="","",CHOOSE(WEEKDAY(A4356,2),"Pazartesi","Salı","Çarşamba","Perşembe","Cuma","Cumartesi","Pazar"))</f>
        <v/>
      </c>
    </row>
    <row r="4357" ht="10.5" customHeight="1" s="113">
      <c r="A4357" s="152" t="n">
        <v>46360</v>
      </c>
      <c r="B4357" s="153">
        <f>IF(A4357="","",YEAR(A4357))</f>
        <v/>
      </c>
      <c r="C4357" s="153">
        <f>IF(A4357="","",MONTH(A4357))</f>
        <v/>
      </c>
      <c r="D4357" s="153">
        <f>IF(A4357="","",CHOOSE(MONTH(A4357),"Ocak","Şubat","Mart","Nisan","Mayıs","Haziran","Temmuz","Ağustos","Eylül","Ekim","Kasım","Aralık"))</f>
        <v/>
      </c>
      <c r="E4357" s="153">
        <f>IF(A4357="","",ROUNDUP(MONTH(A4357)/3,0))</f>
        <v/>
      </c>
      <c r="F4357" s="153">
        <f>IF(A4357="","",WEEKNUM(A4357,2))</f>
        <v/>
      </c>
      <c r="G4357" s="153">
        <f>IF(A4357="","",WEEKDAY(A4357,2))</f>
        <v/>
      </c>
      <c r="H4357" s="153">
        <f>IF(A4357="","",CHOOSE(WEEKDAY(A4357,2),"Pazartesi","Salı","Çarşamba","Perşembe","Cuma","Cumartesi","Pazar"))</f>
        <v/>
      </c>
    </row>
    <row r="4358" ht="10.5" customHeight="1" s="113">
      <c r="A4358" s="152" t="n">
        <v>46361</v>
      </c>
      <c r="B4358" s="153">
        <f>IF(A4358="","",YEAR(A4358))</f>
        <v/>
      </c>
      <c r="C4358" s="153">
        <f>IF(A4358="","",MONTH(A4358))</f>
        <v/>
      </c>
      <c r="D4358" s="153">
        <f>IF(A4358="","",CHOOSE(MONTH(A4358),"Ocak","Şubat","Mart","Nisan","Mayıs","Haziran","Temmuz","Ağustos","Eylül","Ekim","Kasım","Aralık"))</f>
        <v/>
      </c>
      <c r="E4358" s="153">
        <f>IF(A4358="","",ROUNDUP(MONTH(A4358)/3,0))</f>
        <v/>
      </c>
      <c r="F4358" s="153">
        <f>IF(A4358="","",WEEKNUM(A4358,2))</f>
        <v/>
      </c>
      <c r="G4358" s="153">
        <f>IF(A4358="","",WEEKDAY(A4358,2))</f>
        <v/>
      </c>
      <c r="H4358" s="153">
        <f>IF(A4358="","",CHOOSE(WEEKDAY(A4358,2),"Pazartesi","Salı","Çarşamba","Perşembe","Cuma","Cumartesi","Pazar"))</f>
        <v/>
      </c>
    </row>
    <row r="4359" ht="10.5" customHeight="1" s="113">
      <c r="A4359" s="152" t="n">
        <v>46362</v>
      </c>
      <c r="B4359" s="153">
        <f>IF(A4359="","",YEAR(A4359))</f>
        <v/>
      </c>
      <c r="C4359" s="153">
        <f>IF(A4359="","",MONTH(A4359))</f>
        <v/>
      </c>
      <c r="D4359" s="153">
        <f>IF(A4359="","",CHOOSE(MONTH(A4359),"Ocak","Şubat","Mart","Nisan","Mayıs","Haziran","Temmuz","Ağustos","Eylül","Ekim","Kasım","Aralık"))</f>
        <v/>
      </c>
      <c r="E4359" s="153">
        <f>IF(A4359="","",ROUNDUP(MONTH(A4359)/3,0))</f>
        <v/>
      </c>
      <c r="F4359" s="153">
        <f>IF(A4359="","",WEEKNUM(A4359,2))</f>
        <v/>
      </c>
      <c r="G4359" s="153">
        <f>IF(A4359="","",WEEKDAY(A4359,2))</f>
        <v/>
      </c>
      <c r="H4359" s="153">
        <f>IF(A4359="","",CHOOSE(WEEKDAY(A4359,2),"Pazartesi","Salı","Çarşamba","Perşembe","Cuma","Cumartesi","Pazar"))</f>
        <v/>
      </c>
    </row>
    <row r="4360" ht="10.5" customHeight="1" s="113">
      <c r="A4360" s="152" t="n">
        <v>46363</v>
      </c>
      <c r="B4360" s="153">
        <f>IF(A4360="","",YEAR(A4360))</f>
        <v/>
      </c>
      <c r="C4360" s="153">
        <f>IF(A4360="","",MONTH(A4360))</f>
        <v/>
      </c>
      <c r="D4360" s="153">
        <f>IF(A4360="","",CHOOSE(MONTH(A4360),"Ocak","Şubat","Mart","Nisan","Mayıs","Haziran","Temmuz","Ağustos","Eylül","Ekim","Kasım","Aralık"))</f>
        <v/>
      </c>
      <c r="E4360" s="153">
        <f>IF(A4360="","",ROUNDUP(MONTH(A4360)/3,0))</f>
        <v/>
      </c>
      <c r="F4360" s="153">
        <f>IF(A4360="","",WEEKNUM(A4360,2))</f>
        <v/>
      </c>
      <c r="G4360" s="153">
        <f>IF(A4360="","",WEEKDAY(A4360,2))</f>
        <v/>
      </c>
      <c r="H4360" s="153">
        <f>IF(A4360="","",CHOOSE(WEEKDAY(A4360,2),"Pazartesi","Salı","Çarşamba","Perşembe","Cuma","Cumartesi","Pazar"))</f>
        <v/>
      </c>
    </row>
    <row r="4361" ht="10.5" customHeight="1" s="113">
      <c r="A4361" s="152" t="n">
        <v>46364</v>
      </c>
      <c r="B4361" s="153">
        <f>IF(A4361="","",YEAR(A4361))</f>
        <v/>
      </c>
      <c r="C4361" s="153">
        <f>IF(A4361="","",MONTH(A4361))</f>
        <v/>
      </c>
      <c r="D4361" s="153">
        <f>IF(A4361="","",CHOOSE(MONTH(A4361),"Ocak","Şubat","Mart","Nisan","Mayıs","Haziran","Temmuz","Ağustos","Eylül","Ekim","Kasım","Aralık"))</f>
        <v/>
      </c>
      <c r="E4361" s="153">
        <f>IF(A4361="","",ROUNDUP(MONTH(A4361)/3,0))</f>
        <v/>
      </c>
      <c r="F4361" s="153">
        <f>IF(A4361="","",WEEKNUM(A4361,2))</f>
        <v/>
      </c>
      <c r="G4361" s="153">
        <f>IF(A4361="","",WEEKDAY(A4361,2))</f>
        <v/>
      </c>
      <c r="H4361" s="153">
        <f>IF(A4361="","",CHOOSE(WEEKDAY(A4361,2),"Pazartesi","Salı","Çarşamba","Perşembe","Cuma","Cumartesi","Pazar"))</f>
        <v/>
      </c>
    </row>
    <row r="4362" ht="10.5" customHeight="1" s="113">
      <c r="A4362" s="152" t="n">
        <v>46365</v>
      </c>
      <c r="B4362" s="153">
        <f>IF(A4362="","",YEAR(A4362))</f>
        <v/>
      </c>
      <c r="C4362" s="153">
        <f>IF(A4362="","",MONTH(A4362))</f>
        <v/>
      </c>
      <c r="D4362" s="153">
        <f>IF(A4362="","",CHOOSE(MONTH(A4362),"Ocak","Şubat","Mart","Nisan","Mayıs","Haziran","Temmuz","Ağustos","Eylül","Ekim","Kasım","Aralık"))</f>
        <v/>
      </c>
      <c r="E4362" s="153">
        <f>IF(A4362="","",ROUNDUP(MONTH(A4362)/3,0))</f>
        <v/>
      </c>
      <c r="F4362" s="153">
        <f>IF(A4362="","",WEEKNUM(A4362,2))</f>
        <v/>
      </c>
      <c r="G4362" s="153">
        <f>IF(A4362="","",WEEKDAY(A4362,2))</f>
        <v/>
      </c>
      <c r="H4362" s="153">
        <f>IF(A4362="","",CHOOSE(WEEKDAY(A4362,2),"Pazartesi","Salı","Çarşamba","Perşembe","Cuma","Cumartesi","Pazar"))</f>
        <v/>
      </c>
    </row>
    <row r="4363" ht="10.5" customHeight="1" s="113">
      <c r="A4363" s="152" t="n">
        <v>46366</v>
      </c>
      <c r="B4363" s="153">
        <f>IF(A4363="","",YEAR(A4363))</f>
        <v/>
      </c>
      <c r="C4363" s="153">
        <f>IF(A4363="","",MONTH(A4363))</f>
        <v/>
      </c>
      <c r="D4363" s="153">
        <f>IF(A4363="","",CHOOSE(MONTH(A4363),"Ocak","Şubat","Mart","Nisan","Mayıs","Haziran","Temmuz","Ağustos","Eylül","Ekim","Kasım","Aralık"))</f>
        <v/>
      </c>
      <c r="E4363" s="153">
        <f>IF(A4363="","",ROUNDUP(MONTH(A4363)/3,0))</f>
        <v/>
      </c>
      <c r="F4363" s="153">
        <f>IF(A4363="","",WEEKNUM(A4363,2))</f>
        <v/>
      </c>
      <c r="G4363" s="153">
        <f>IF(A4363="","",WEEKDAY(A4363,2))</f>
        <v/>
      </c>
      <c r="H4363" s="153">
        <f>IF(A4363="","",CHOOSE(WEEKDAY(A4363,2),"Pazartesi","Salı","Çarşamba","Perşembe","Cuma","Cumartesi","Pazar"))</f>
        <v/>
      </c>
    </row>
    <row r="4364" ht="10.5" customHeight="1" s="113">
      <c r="A4364" s="152" t="n">
        <v>46367</v>
      </c>
      <c r="B4364" s="153">
        <f>IF(A4364="","",YEAR(A4364))</f>
        <v/>
      </c>
      <c r="C4364" s="153">
        <f>IF(A4364="","",MONTH(A4364))</f>
        <v/>
      </c>
      <c r="D4364" s="153">
        <f>IF(A4364="","",CHOOSE(MONTH(A4364),"Ocak","Şubat","Mart","Nisan","Mayıs","Haziran","Temmuz","Ağustos","Eylül","Ekim","Kasım","Aralık"))</f>
        <v/>
      </c>
      <c r="E4364" s="153">
        <f>IF(A4364="","",ROUNDUP(MONTH(A4364)/3,0))</f>
        <v/>
      </c>
      <c r="F4364" s="153">
        <f>IF(A4364="","",WEEKNUM(A4364,2))</f>
        <v/>
      </c>
      <c r="G4364" s="153">
        <f>IF(A4364="","",WEEKDAY(A4364,2))</f>
        <v/>
      </c>
      <c r="H4364" s="153">
        <f>IF(A4364="","",CHOOSE(WEEKDAY(A4364,2),"Pazartesi","Salı","Çarşamba","Perşembe","Cuma","Cumartesi","Pazar"))</f>
        <v/>
      </c>
    </row>
    <row r="4365" ht="10.5" customHeight="1" s="113">
      <c r="A4365" s="152" t="n">
        <v>46368</v>
      </c>
      <c r="B4365" s="153">
        <f>IF(A4365="","",YEAR(A4365))</f>
        <v/>
      </c>
      <c r="C4365" s="153">
        <f>IF(A4365="","",MONTH(A4365))</f>
        <v/>
      </c>
      <c r="D4365" s="153">
        <f>IF(A4365="","",CHOOSE(MONTH(A4365),"Ocak","Şubat","Mart","Nisan","Mayıs","Haziran","Temmuz","Ağustos","Eylül","Ekim","Kasım","Aralık"))</f>
        <v/>
      </c>
      <c r="E4365" s="153">
        <f>IF(A4365="","",ROUNDUP(MONTH(A4365)/3,0))</f>
        <v/>
      </c>
      <c r="F4365" s="153">
        <f>IF(A4365="","",WEEKNUM(A4365,2))</f>
        <v/>
      </c>
      <c r="G4365" s="153">
        <f>IF(A4365="","",WEEKDAY(A4365,2))</f>
        <v/>
      </c>
      <c r="H4365" s="153">
        <f>IF(A4365="","",CHOOSE(WEEKDAY(A4365,2),"Pazartesi","Salı","Çarşamba","Perşembe","Cuma","Cumartesi","Pazar"))</f>
        <v/>
      </c>
    </row>
    <row r="4366" ht="10.5" customHeight="1" s="113">
      <c r="A4366" s="152" t="n">
        <v>46369</v>
      </c>
      <c r="B4366" s="153">
        <f>IF(A4366="","",YEAR(A4366))</f>
        <v/>
      </c>
      <c r="C4366" s="153">
        <f>IF(A4366="","",MONTH(A4366))</f>
        <v/>
      </c>
      <c r="D4366" s="153">
        <f>IF(A4366="","",CHOOSE(MONTH(A4366),"Ocak","Şubat","Mart","Nisan","Mayıs","Haziran","Temmuz","Ağustos","Eylül","Ekim","Kasım","Aralık"))</f>
        <v/>
      </c>
      <c r="E4366" s="153">
        <f>IF(A4366="","",ROUNDUP(MONTH(A4366)/3,0))</f>
        <v/>
      </c>
      <c r="F4366" s="153">
        <f>IF(A4366="","",WEEKNUM(A4366,2))</f>
        <v/>
      </c>
      <c r="G4366" s="153">
        <f>IF(A4366="","",WEEKDAY(A4366,2))</f>
        <v/>
      </c>
      <c r="H4366" s="153">
        <f>IF(A4366="","",CHOOSE(WEEKDAY(A4366,2),"Pazartesi","Salı","Çarşamba","Perşembe","Cuma","Cumartesi","Pazar"))</f>
        <v/>
      </c>
    </row>
    <row r="4367" ht="10.5" customHeight="1" s="113">
      <c r="A4367" s="152" t="n">
        <v>46370</v>
      </c>
      <c r="B4367" s="153">
        <f>IF(A4367="","",YEAR(A4367))</f>
        <v/>
      </c>
      <c r="C4367" s="153">
        <f>IF(A4367="","",MONTH(A4367))</f>
        <v/>
      </c>
      <c r="D4367" s="153">
        <f>IF(A4367="","",CHOOSE(MONTH(A4367),"Ocak","Şubat","Mart","Nisan","Mayıs","Haziran","Temmuz","Ağustos","Eylül","Ekim","Kasım","Aralık"))</f>
        <v/>
      </c>
      <c r="E4367" s="153">
        <f>IF(A4367="","",ROUNDUP(MONTH(A4367)/3,0))</f>
        <v/>
      </c>
      <c r="F4367" s="153">
        <f>IF(A4367="","",WEEKNUM(A4367,2))</f>
        <v/>
      </c>
      <c r="G4367" s="153">
        <f>IF(A4367="","",WEEKDAY(A4367,2))</f>
        <v/>
      </c>
      <c r="H4367" s="153">
        <f>IF(A4367="","",CHOOSE(WEEKDAY(A4367,2),"Pazartesi","Salı","Çarşamba","Perşembe","Cuma","Cumartesi","Pazar"))</f>
        <v/>
      </c>
    </row>
    <row r="4368" ht="10.5" customHeight="1" s="113">
      <c r="A4368" s="152" t="n">
        <v>46371</v>
      </c>
      <c r="B4368" s="153">
        <f>IF(A4368="","",YEAR(A4368))</f>
        <v/>
      </c>
      <c r="C4368" s="153">
        <f>IF(A4368="","",MONTH(A4368))</f>
        <v/>
      </c>
      <c r="D4368" s="153">
        <f>IF(A4368="","",CHOOSE(MONTH(A4368),"Ocak","Şubat","Mart","Nisan","Mayıs","Haziran","Temmuz","Ağustos","Eylül","Ekim","Kasım","Aralık"))</f>
        <v/>
      </c>
      <c r="E4368" s="153">
        <f>IF(A4368="","",ROUNDUP(MONTH(A4368)/3,0))</f>
        <v/>
      </c>
      <c r="F4368" s="153">
        <f>IF(A4368="","",WEEKNUM(A4368,2))</f>
        <v/>
      </c>
      <c r="G4368" s="153">
        <f>IF(A4368="","",WEEKDAY(A4368,2))</f>
        <v/>
      </c>
      <c r="H4368" s="153">
        <f>IF(A4368="","",CHOOSE(WEEKDAY(A4368,2),"Pazartesi","Salı","Çarşamba","Perşembe","Cuma","Cumartesi","Pazar"))</f>
        <v/>
      </c>
    </row>
    <row r="4369" ht="10.5" customHeight="1" s="113">
      <c r="A4369" s="152" t="n">
        <v>46372</v>
      </c>
      <c r="B4369" s="153">
        <f>IF(A4369="","",YEAR(A4369))</f>
        <v/>
      </c>
      <c r="C4369" s="153">
        <f>IF(A4369="","",MONTH(A4369))</f>
        <v/>
      </c>
      <c r="D4369" s="153">
        <f>IF(A4369="","",CHOOSE(MONTH(A4369),"Ocak","Şubat","Mart","Nisan","Mayıs","Haziran","Temmuz","Ağustos","Eylül","Ekim","Kasım","Aralık"))</f>
        <v/>
      </c>
      <c r="E4369" s="153">
        <f>IF(A4369="","",ROUNDUP(MONTH(A4369)/3,0))</f>
        <v/>
      </c>
      <c r="F4369" s="153">
        <f>IF(A4369="","",WEEKNUM(A4369,2))</f>
        <v/>
      </c>
      <c r="G4369" s="153">
        <f>IF(A4369="","",WEEKDAY(A4369,2))</f>
        <v/>
      </c>
      <c r="H4369" s="153">
        <f>IF(A4369="","",CHOOSE(WEEKDAY(A4369,2),"Pazartesi","Salı","Çarşamba","Perşembe","Cuma","Cumartesi","Pazar"))</f>
        <v/>
      </c>
    </row>
    <row r="4370" ht="10.5" customHeight="1" s="113">
      <c r="A4370" s="152" t="n">
        <v>46373</v>
      </c>
      <c r="B4370" s="153">
        <f>IF(A4370="","",YEAR(A4370))</f>
        <v/>
      </c>
      <c r="C4370" s="153">
        <f>IF(A4370="","",MONTH(A4370))</f>
        <v/>
      </c>
      <c r="D4370" s="153">
        <f>IF(A4370="","",CHOOSE(MONTH(A4370),"Ocak","Şubat","Mart","Nisan","Mayıs","Haziran","Temmuz","Ağustos","Eylül","Ekim","Kasım","Aralık"))</f>
        <v/>
      </c>
      <c r="E4370" s="153">
        <f>IF(A4370="","",ROUNDUP(MONTH(A4370)/3,0))</f>
        <v/>
      </c>
      <c r="F4370" s="153">
        <f>IF(A4370="","",WEEKNUM(A4370,2))</f>
        <v/>
      </c>
      <c r="G4370" s="153">
        <f>IF(A4370="","",WEEKDAY(A4370,2))</f>
        <v/>
      </c>
      <c r="H4370" s="153">
        <f>IF(A4370="","",CHOOSE(WEEKDAY(A4370,2),"Pazartesi","Salı","Çarşamba","Perşembe","Cuma","Cumartesi","Pazar"))</f>
        <v/>
      </c>
    </row>
    <row r="4371" ht="10.5" customHeight="1" s="113">
      <c r="A4371" s="152" t="n">
        <v>46374</v>
      </c>
      <c r="B4371" s="153">
        <f>IF(A4371="","",YEAR(A4371))</f>
        <v/>
      </c>
      <c r="C4371" s="153">
        <f>IF(A4371="","",MONTH(A4371))</f>
        <v/>
      </c>
      <c r="D4371" s="153">
        <f>IF(A4371="","",CHOOSE(MONTH(A4371),"Ocak","Şubat","Mart","Nisan","Mayıs","Haziran","Temmuz","Ağustos","Eylül","Ekim","Kasım","Aralık"))</f>
        <v/>
      </c>
      <c r="E4371" s="153">
        <f>IF(A4371="","",ROUNDUP(MONTH(A4371)/3,0))</f>
        <v/>
      </c>
      <c r="F4371" s="153">
        <f>IF(A4371="","",WEEKNUM(A4371,2))</f>
        <v/>
      </c>
      <c r="G4371" s="153">
        <f>IF(A4371="","",WEEKDAY(A4371,2))</f>
        <v/>
      </c>
      <c r="H4371" s="153">
        <f>IF(A4371="","",CHOOSE(WEEKDAY(A4371,2),"Pazartesi","Salı","Çarşamba","Perşembe","Cuma","Cumartesi","Pazar"))</f>
        <v/>
      </c>
    </row>
    <row r="4372" ht="10.5" customHeight="1" s="113">
      <c r="A4372" s="152" t="n">
        <v>46375</v>
      </c>
      <c r="B4372" s="153">
        <f>IF(A4372="","",YEAR(A4372))</f>
        <v/>
      </c>
      <c r="C4372" s="153">
        <f>IF(A4372="","",MONTH(A4372))</f>
        <v/>
      </c>
      <c r="D4372" s="153">
        <f>IF(A4372="","",CHOOSE(MONTH(A4372),"Ocak","Şubat","Mart","Nisan","Mayıs","Haziran","Temmuz","Ağustos","Eylül","Ekim","Kasım","Aralık"))</f>
        <v/>
      </c>
      <c r="E4372" s="153">
        <f>IF(A4372="","",ROUNDUP(MONTH(A4372)/3,0))</f>
        <v/>
      </c>
      <c r="F4372" s="153">
        <f>IF(A4372="","",WEEKNUM(A4372,2))</f>
        <v/>
      </c>
      <c r="G4372" s="153">
        <f>IF(A4372="","",WEEKDAY(A4372,2))</f>
        <v/>
      </c>
      <c r="H4372" s="153">
        <f>IF(A4372="","",CHOOSE(WEEKDAY(A4372,2),"Pazartesi","Salı","Çarşamba","Perşembe","Cuma","Cumartesi","Pazar"))</f>
        <v/>
      </c>
    </row>
    <row r="4373" ht="10.5" customHeight="1" s="113">
      <c r="A4373" s="152" t="n">
        <v>46376</v>
      </c>
      <c r="B4373" s="153">
        <f>IF(A4373="","",YEAR(A4373))</f>
        <v/>
      </c>
      <c r="C4373" s="153">
        <f>IF(A4373="","",MONTH(A4373))</f>
        <v/>
      </c>
      <c r="D4373" s="153">
        <f>IF(A4373="","",CHOOSE(MONTH(A4373),"Ocak","Şubat","Mart","Nisan","Mayıs","Haziran","Temmuz","Ağustos","Eylül","Ekim","Kasım","Aralık"))</f>
        <v/>
      </c>
      <c r="E4373" s="153">
        <f>IF(A4373="","",ROUNDUP(MONTH(A4373)/3,0))</f>
        <v/>
      </c>
      <c r="F4373" s="153">
        <f>IF(A4373="","",WEEKNUM(A4373,2))</f>
        <v/>
      </c>
      <c r="G4373" s="153">
        <f>IF(A4373="","",WEEKDAY(A4373,2))</f>
        <v/>
      </c>
      <c r="H4373" s="153">
        <f>IF(A4373="","",CHOOSE(WEEKDAY(A4373,2),"Pazartesi","Salı","Çarşamba","Perşembe","Cuma","Cumartesi","Pazar"))</f>
        <v/>
      </c>
    </row>
    <row r="4374" ht="10.5" customHeight="1" s="113">
      <c r="A4374" s="152" t="n">
        <v>46377</v>
      </c>
      <c r="B4374" s="153">
        <f>IF(A4374="","",YEAR(A4374))</f>
        <v/>
      </c>
      <c r="C4374" s="153">
        <f>IF(A4374="","",MONTH(A4374))</f>
        <v/>
      </c>
      <c r="D4374" s="153">
        <f>IF(A4374="","",CHOOSE(MONTH(A4374),"Ocak","Şubat","Mart","Nisan","Mayıs","Haziran","Temmuz","Ağustos","Eylül","Ekim","Kasım","Aralık"))</f>
        <v/>
      </c>
      <c r="E4374" s="153">
        <f>IF(A4374="","",ROUNDUP(MONTH(A4374)/3,0))</f>
        <v/>
      </c>
      <c r="F4374" s="153">
        <f>IF(A4374="","",WEEKNUM(A4374,2))</f>
        <v/>
      </c>
      <c r="G4374" s="153">
        <f>IF(A4374="","",WEEKDAY(A4374,2))</f>
        <v/>
      </c>
      <c r="H4374" s="153">
        <f>IF(A4374="","",CHOOSE(WEEKDAY(A4374,2),"Pazartesi","Salı","Çarşamba","Perşembe","Cuma","Cumartesi","Pazar"))</f>
        <v/>
      </c>
    </row>
    <row r="4375" ht="10.5" customHeight="1" s="113">
      <c r="A4375" s="152" t="n">
        <v>46378</v>
      </c>
      <c r="B4375" s="153">
        <f>IF(A4375="","",YEAR(A4375))</f>
        <v/>
      </c>
      <c r="C4375" s="153">
        <f>IF(A4375="","",MONTH(A4375))</f>
        <v/>
      </c>
      <c r="D4375" s="153">
        <f>IF(A4375="","",CHOOSE(MONTH(A4375),"Ocak","Şubat","Mart","Nisan","Mayıs","Haziran","Temmuz","Ağustos","Eylül","Ekim","Kasım","Aralık"))</f>
        <v/>
      </c>
      <c r="E4375" s="153">
        <f>IF(A4375="","",ROUNDUP(MONTH(A4375)/3,0))</f>
        <v/>
      </c>
      <c r="F4375" s="153">
        <f>IF(A4375="","",WEEKNUM(A4375,2))</f>
        <v/>
      </c>
      <c r="G4375" s="153">
        <f>IF(A4375="","",WEEKDAY(A4375,2))</f>
        <v/>
      </c>
      <c r="H4375" s="153">
        <f>IF(A4375="","",CHOOSE(WEEKDAY(A4375,2),"Pazartesi","Salı","Çarşamba","Perşembe","Cuma","Cumartesi","Pazar"))</f>
        <v/>
      </c>
    </row>
    <row r="4376" ht="10.5" customHeight="1" s="113">
      <c r="A4376" s="152" t="n">
        <v>46379</v>
      </c>
      <c r="B4376" s="153">
        <f>IF(A4376="","",YEAR(A4376))</f>
        <v/>
      </c>
      <c r="C4376" s="153">
        <f>IF(A4376="","",MONTH(A4376))</f>
        <v/>
      </c>
      <c r="D4376" s="153">
        <f>IF(A4376="","",CHOOSE(MONTH(A4376),"Ocak","Şubat","Mart","Nisan","Mayıs","Haziran","Temmuz","Ağustos","Eylül","Ekim","Kasım","Aralık"))</f>
        <v/>
      </c>
      <c r="E4376" s="153">
        <f>IF(A4376="","",ROUNDUP(MONTH(A4376)/3,0))</f>
        <v/>
      </c>
      <c r="F4376" s="153">
        <f>IF(A4376="","",WEEKNUM(A4376,2))</f>
        <v/>
      </c>
      <c r="G4376" s="153">
        <f>IF(A4376="","",WEEKDAY(A4376,2))</f>
        <v/>
      </c>
      <c r="H4376" s="153">
        <f>IF(A4376="","",CHOOSE(WEEKDAY(A4376,2),"Pazartesi","Salı","Çarşamba","Perşembe","Cuma","Cumartesi","Pazar"))</f>
        <v/>
      </c>
    </row>
    <row r="4377" ht="10.5" customHeight="1" s="113">
      <c r="A4377" s="152" t="n">
        <v>46380</v>
      </c>
      <c r="B4377" s="153">
        <f>IF(A4377="","",YEAR(A4377))</f>
        <v/>
      </c>
      <c r="C4377" s="153">
        <f>IF(A4377="","",MONTH(A4377))</f>
        <v/>
      </c>
      <c r="D4377" s="153">
        <f>IF(A4377="","",CHOOSE(MONTH(A4377),"Ocak","Şubat","Mart","Nisan","Mayıs","Haziran","Temmuz","Ağustos","Eylül","Ekim","Kasım","Aralık"))</f>
        <v/>
      </c>
      <c r="E4377" s="153">
        <f>IF(A4377="","",ROUNDUP(MONTH(A4377)/3,0))</f>
        <v/>
      </c>
      <c r="F4377" s="153">
        <f>IF(A4377="","",WEEKNUM(A4377,2))</f>
        <v/>
      </c>
      <c r="G4377" s="153">
        <f>IF(A4377="","",WEEKDAY(A4377,2))</f>
        <v/>
      </c>
      <c r="H4377" s="153">
        <f>IF(A4377="","",CHOOSE(WEEKDAY(A4377,2),"Pazartesi","Salı","Çarşamba","Perşembe","Cuma","Cumartesi","Pazar"))</f>
        <v/>
      </c>
    </row>
    <row r="4378" ht="10.5" customHeight="1" s="113">
      <c r="A4378" s="152" t="n">
        <v>46381</v>
      </c>
      <c r="B4378" s="153">
        <f>IF(A4378="","",YEAR(A4378))</f>
        <v/>
      </c>
      <c r="C4378" s="153">
        <f>IF(A4378="","",MONTH(A4378))</f>
        <v/>
      </c>
      <c r="D4378" s="153">
        <f>IF(A4378="","",CHOOSE(MONTH(A4378),"Ocak","Şubat","Mart","Nisan","Mayıs","Haziran","Temmuz","Ağustos","Eylül","Ekim","Kasım","Aralık"))</f>
        <v/>
      </c>
      <c r="E4378" s="153">
        <f>IF(A4378="","",ROUNDUP(MONTH(A4378)/3,0))</f>
        <v/>
      </c>
      <c r="F4378" s="153">
        <f>IF(A4378="","",WEEKNUM(A4378,2))</f>
        <v/>
      </c>
      <c r="G4378" s="153">
        <f>IF(A4378="","",WEEKDAY(A4378,2))</f>
        <v/>
      </c>
      <c r="H4378" s="153">
        <f>IF(A4378="","",CHOOSE(WEEKDAY(A4378,2),"Pazartesi","Salı","Çarşamba","Perşembe","Cuma","Cumartesi","Pazar"))</f>
        <v/>
      </c>
    </row>
    <row r="4379" ht="10.5" customHeight="1" s="113">
      <c r="A4379" s="152" t="n">
        <v>46382</v>
      </c>
      <c r="B4379" s="153">
        <f>IF(A4379="","",YEAR(A4379))</f>
        <v/>
      </c>
      <c r="C4379" s="153">
        <f>IF(A4379="","",MONTH(A4379))</f>
        <v/>
      </c>
      <c r="D4379" s="153">
        <f>IF(A4379="","",CHOOSE(MONTH(A4379),"Ocak","Şubat","Mart","Nisan","Mayıs","Haziran","Temmuz","Ağustos","Eylül","Ekim","Kasım","Aralık"))</f>
        <v/>
      </c>
      <c r="E4379" s="153">
        <f>IF(A4379="","",ROUNDUP(MONTH(A4379)/3,0))</f>
        <v/>
      </c>
      <c r="F4379" s="153">
        <f>IF(A4379="","",WEEKNUM(A4379,2))</f>
        <v/>
      </c>
      <c r="G4379" s="153">
        <f>IF(A4379="","",WEEKDAY(A4379,2))</f>
        <v/>
      </c>
      <c r="H4379" s="153">
        <f>IF(A4379="","",CHOOSE(WEEKDAY(A4379,2),"Pazartesi","Salı","Çarşamba","Perşembe","Cuma","Cumartesi","Pazar"))</f>
        <v/>
      </c>
    </row>
    <row r="4380" ht="10.5" customHeight="1" s="113">
      <c r="A4380" s="152" t="n">
        <v>46383</v>
      </c>
      <c r="B4380" s="153">
        <f>IF(A4380="","",YEAR(A4380))</f>
        <v/>
      </c>
      <c r="C4380" s="153">
        <f>IF(A4380="","",MONTH(A4380))</f>
        <v/>
      </c>
      <c r="D4380" s="153">
        <f>IF(A4380="","",CHOOSE(MONTH(A4380),"Ocak","Şubat","Mart","Nisan","Mayıs","Haziran","Temmuz","Ağustos","Eylül","Ekim","Kasım","Aralık"))</f>
        <v/>
      </c>
      <c r="E4380" s="153">
        <f>IF(A4380="","",ROUNDUP(MONTH(A4380)/3,0))</f>
        <v/>
      </c>
      <c r="F4380" s="153">
        <f>IF(A4380="","",WEEKNUM(A4380,2))</f>
        <v/>
      </c>
      <c r="G4380" s="153">
        <f>IF(A4380="","",WEEKDAY(A4380,2))</f>
        <v/>
      </c>
      <c r="H4380" s="153">
        <f>IF(A4380="","",CHOOSE(WEEKDAY(A4380,2),"Pazartesi","Salı","Çarşamba","Perşembe","Cuma","Cumartesi","Pazar"))</f>
        <v/>
      </c>
    </row>
    <row r="4381" ht="10.5" customHeight="1" s="113">
      <c r="A4381" s="152" t="n">
        <v>46384</v>
      </c>
      <c r="B4381" s="153">
        <f>IF(A4381="","",YEAR(A4381))</f>
        <v/>
      </c>
      <c r="C4381" s="153">
        <f>IF(A4381="","",MONTH(A4381))</f>
        <v/>
      </c>
      <c r="D4381" s="153">
        <f>IF(A4381="","",CHOOSE(MONTH(A4381),"Ocak","Şubat","Mart","Nisan","Mayıs","Haziran","Temmuz","Ağustos","Eylül","Ekim","Kasım","Aralık"))</f>
        <v/>
      </c>
      <c r="E4381" s="153">
        <f>IF(A4381="","",ROUNDUP(MONTH(A4381)/3,0))</f>
        <v/>
      </c>
      <c r="F4381" s="153">
        <f>IF(A4381="","",WEEKNUM(A4381,2))</f>
        <v/>
      </c>
      <c r="G4381" s="153">
        <f>IF(A4381="","",WEEKDAY(A4381,2))</f>
        <v/>
      </c>
      <c r="H4381" s="153">
        <f>IF(A4381="","",CHOOSE(WEEKDAY(A4381,2),"Pazartesi","Salı","Çarşamba","Perşembe","Cuma","Cumartesi","Pazar"))</f>
        <v/>
      </c>
    </row>
    <row r="4382" ht="10.5" customHeight="1" s="113">
      <c r="A4382" s="152" t="n">
        <v>46385</v>
      </c>
      <c r="B4382" s="153">
        <f>IF(A4382="","",YEAR(A4382))</f>
        <v/>
      </c>
      <c r="C4382" s="153">
        <f>IF(A4382="","",MONTH(A4382))</f>
        <v/>
      </c>
      <c r="D4382" s="153">
        <f>IF(A4382="","",CHOOSE(MONTH(A4382),"Ocak","Şubat","Mart","Nisan","Mayıs","Haziran","Temmuz","Ağustos","Eylül","Ekim","Kasım","Aralık"))</f>
        <v/>
      </c>
      <c r="E4382" s="153">
        <f>IF(A4382="","",ROUNDUP(MONTH(A4382)/3,0))</f>
        <v/>
      </c>
      <c r="F4382" s="153">
        <f>IF(A4382="","",WEEKNUM(A4382,2))</f>
        <v/>
      </c>
      <c r="G4382" s="153">
        <f>IF(A4382="","",WEEKDAY(A4382,2))</f>
        <v/>
      </c>
      <c r="H4382" s="153">
        <f>IF(A4382="","",CHOOSE(WEEKDAY(A4382,2),"Pazartesi","Salı","Çarşamba","Perşembe","Cuma","Cumartesi","Pazar"))</f>
        <v/>
      </c>
    </row>
    <row r="4383" ht="10.5" customHeight="1" s="113">
      <c r="A4383" s="152" t="n">
        <v>46386</v>
      </c>
      <c r="B4383" s="153">
        <f>IF(A4383="","",YEAR(A4383))</f>
        <v/>
      </c>
      <c r="C4383" s="153">
        <f>IF(A4383="","",MONTH(A4383))</f>
        <v/>
      </c>
      <c r="D4383" s="153">
        <f>IF(A4383="","",CHOOSE(MONTH(A4383),"Ocak","Şubat","Mart","Nisan","Mayıs","Haziran","Temmuz","Ağustos","Eylül","Ekim","Kasım","Aralık"))</f>
        <v/>
      </c>
      <c r="E4383" s="153">
        <f>IF(A4383="","",ROUNDUP(MONTH(A4383)/3,0))</f>
        <v/>
      </c>
      <c r="F4383" s="153">
        <f>IF(A4383="","",WEEKNUM(A4383,2))</f>
        <v/>
      </c>
      <c r="G4383" s="153">
        <f>IF(A4383="","",WEEKDAY(A4383,2))</f>
        <v/>
      </c>
      <c r="H4383" s="153">
        <f>IF(A4383="","",CHOOSE(WEEKDAY(A4383,2),"Pazartesi","Salı","Çarşamba","Perşembe","Cuma","Cumartesi","Pazar"))</f>
        <v/>
      </c>
    </row>
    <row r="4384" ht="10.5" customHeight="1" s="113">
      <c r="A4384" s="152" t="n">
        <v>46387</v>
      </c>
      <c r="B4384" s="153">
        <f>IF(A4384="","",YEAR(A4384))</f>
        <v/>
      </c>
      <c r="C4384" s="153">
        <f>IF(A4384="","",MONTH(A4384))</f>
        <v/>
      </c>
      <c r="D4384" s="153">
        <f>IF(A4384="","",CHOOSE(MONTH(A4384),"Ocak","Şubat","Mart","Nisan","Mayıs","Haziran","Temmuz","Ağustos","Eylül","Ekim","Kasım","Aralık"))</f>
        <v/>
      </c>
      <c r="E4384" s="153">
        <f>IF(A4384="","",ROUNDUP(MONTH(A4384)/3,0))</f>
        <v/>
      </c>
      <c r="F4384" s="153">
        <f>IF(A4384="","",WEEKNUM(A4384,2))</f>
        <v/>
      </c>
      <c r="G4384" s="153">
        <f>IF(A4384="","",WEEKDAY(A4384,2))</f>
        <v/>
      </c>
      <c r="H4384" s="153">
        <f>IF(A4384="","",CHOOSE(WEEKDAY(A4384,2),"Pazartesi","Salı","Çarşamba","Perşembe","Cuma","Cumartesi","Pazar"))</f>
        <v/>
      </c>
    </row>
    <row r="4385" ht="10.5" customHeight="1" s="113">
      <c r="A4385" s="152" t="n">
        <v>46388</v>
      </c>
      <c r="B4385" s="153">
        <f>IF(A4385="","",YEAR(A4385))</f>
        <v/>
      </c>
      <c r="C4385" s="153">
        <f>IF(A4385="","",MONTH(A4385))</f>
        <v/>
      </c>
      <c r="D4385" s="153">
        <f>IF(A4385="","",CHOOSE(MONTH(A4385),"Ocak","Şubat","Mart","Nisan","Mayıs","Haziran","Temmuz","Ağustos","Eylül","Ekim","Kasım","Aralık"))</f>
        <v/>
      </c>
      <c r="E4385" s="153">
        <f>IF(A4385="","",ROUNDUP(MONTH(A4385)/3,0))</f>
        <v/>
      </c>
      <c r="F4385" s="153">
        <f>IF(A4385="","",WEEKNUM(A4385,2))</f>
        <v/>
      </c>
      <c r="G4385" s="153">
        <f>IF(A4385="","",WEEKDAY(A4385,2))</f>
        <v/>
      </c>
      <c r="H4385" s="153">
        <f>IF(A4385="","",CHOOSE(WEEKDAY(A4385,2),"Pazartesi","Salı","Çarşamba","Perşembe","Cuma","Cumartesi","Pazar"))</f>
        <v/>
      </c>
    </row>
    <row r="4386" ht="10.5" customHeight="1" s="113">
      <c r="A4386" s="152" t="n">
        <v>46389</v>
      </c>
      <c r="B4386" s="153">
        <f>IF(A4386="","",YEAR(A4386))</f>
        <v/>
      </c>
      <c r="C4386" s="153">
        <f>IF(A4386="","",MONTH(A4386))</f>
        <v/>
      </c>
      <c r="D4386" s="153">
        <f>IF(A4386="","",CHOOSE(MONTH(A4386),"Ocak","Şubat","Mart","Nisan","Mayıs","Haziran","Temmuz","Ağustos","Eylül","Ekim","Kasım","Aralık"))</f>
        <v/>
      </c>
      <c r="E4386" s="153">
        <f>IF(A4386="","",ROUNDUP(MONTH(A4386)/3,0))</f>
        <v/>
      </c>
      <c r="F4386" s="153">
        <f>IF(A4386="","",WEEKNUM(A4386,2))</f>
        <v/>
      </c>
      <c r="G4386" s="153">
        <f>IF(A4386="","",WEEKDAY(A4386,2))</f>
        <v/>
      </c>
      <c r="H4386" s="153">
        <f>IF(A4386="","",CHOOSE(WEEKDAY(A4386,2),"Pazartesi","Salı","Çarşamba","Perşembe","Cuma","Cumartesi","Pazar"))</f>
        <v/>
      </c>
    </row>
    <row r="4387" ht="10.5" customHeight="1" s="113">
      <c r="A4387" s="152" t="n">
        <v>46390</v>
      </c>
      <c r="B4387" s="153">
        <f>IF(A4387="","",YEAR(A4387))</f>
        <v/>
      </c>
      <c r="C4387" s="153">
        <f>IF(A4387="","",MONTH(A4387))</f>
        <v/>
      </c>
      <c r="D4387" s="153">
        <f>IF(A4387="","",CHOOSE(MONTH(A4387),"Ocak","Şubat","Mart","Nisan","Mayıs","Haziran","Temmuz","Ağustos","Eylül","Ekim","Kasım","Aralık"))</f>
        <v/>
      </c>
      <c r="E4387" s="153">
        <f>IF(A4387="","",ROUNDUP(MONTH(A4387)/3,0))</f>
        <v/>
      </c>
      <c r="F4387" s="153">
        <f>IF(A4387="","",WEEKNUM(A4387,2))</f>
        <v/>
      </c>
      <c r="G4387" s="153">
        <f>IF(A4387="","",WEEKDAY(A4387,2))</f>
        <v/>
      </c>
      <c r="H4387" s="153">
        <f>IF(A4387="","",CHOOSE(WEEKDAY(A4387,2),"Pazartesi","Salı","Çarşamba","Perşembe","Cuma","Cumartesi","Pazar"))</f>
        <v/>
      </c>
    </row>
    <row r="4388" ht="10.5" customHeight="1" s="113">
      <c r="A4388" s="152" t="n">
        <v>46391</v>
      </c>
      <c r="B4388" s="153">
        <f>IF(A4388="","",YEAR(A4388))</f>
        <v/>
      </c>
      <c r="C4388" s="153">
        <f>IF(A4388="","",MONTH(A4388))</f>
        <v/>
      </c>
      <c r="D4388" s="153">
        <f>IF(A4388="","",CHOOSE(MONTH(A4388),"Ocak","Şubat","Mart","Nisan","Mayıs","Haziran","Temmuz","Ağustos","Eylül","Ekim","Kasım","Aralık"))</f>
        <v/>
      </c>
      <c r="E4388" s="153">
        <f>IF(A4388="","",ROUNDUP(MONTH(A4388)/3,0))</f>
        <v/>
      </c>
      <c r="F4388" s="153">
        <f>IF(A4388="","",WEEKNUM(A4388,2))</f>
        <v/>
      </c>
      <c r="G4388" s="153">
        <f>IF(A4388="","",WEEKDAY(A4388,2))</f>
        <v/>
      </c>
      <c r="H4388" s="153">
        <f>IF(A4388="","",CHOOSE(WEEKDAY(A4388,2),"Pazartesi","Salı","Çarşamba","Perşembe","Cuma","Cumartesi","Pazar"))</f>
        <v/>
      </c>
    </row>
    <row r="4389" ht="10.5" customHeight="1" s="113">
      <c r="A4389" s="152" t="n">
        <v>46392</v>
      </c>
      <c r="B4389" s="153">
        <f>IF(A4389="","",YEAR(A4389))</f>
        <v/>
      </c>
      <c r="C4389" s="153">
        <f>IF(A4389="","",MONTH(A4389))</f>
        <v/>
      </c>
      <c r="D4389" s="153">
        <f>IF(A4389="","",CHOOSE(MONTH(A4389),"Ocak","Şubat","Mart","Nisan","Mayıs","Haziran","Temmuz","Ağustos","Eylül","Ekim","Kasım","Aralık"))</f>
        <v/>
      </c>
      <c r="E4389" s="153">
        <f>IF(A4389="","",ROUNDUP(MONTH(A4389)/3,0))</f>
        <v/>
      </c>
      <c r="F4389" s="153">
        <f>IF(A4389="","",WEEKNUM(A4389,2))</f>
        <v/>
      </c>
      <c r="G4389" s="153">
        <f>IF(A4389="","",WEEKDAY(A4389,2))</f>
        <v/>
      </c>
      <c r="H4389" s="153">
        <f>IF(A4389="","",CHOOSE(WEEKDAY(A4389,2),"Pazartesi","Salı","Çarşamba","Perşembe","Cuma","Cumartesi","Pazar"))</f>
        <v/>
      </c>
    </row>
    <row r="4390" ht="10.5" customHeight="1" s="113">
      <c r="A4390" s="152" t="n">
        <v>46393</v>
      </c>
      <c r="B4390" s="153">
        <f>IF(A4390="","",YEAR(A4390))</f>
        <v/>
      </c>
      <c r="C4390" s="153">
        <f>IF(A4390="","",MONTH(A4390))</f>
        <v/>
      </c>
      <c r="D4390" s="153">
        <f>IF(A4390="","",CHOOSE(MONTH(A4390),"Ocak","Şubat","Mart","Nisan","Mayıs","Haziran","Temmuz","Ağustos","Eylül","Ekim","Kasım","Aralık"))</f>
        <v/>
      </c>
      <c r="E4390" s="153">
        <f>IF(A4390="","",ROUNDUP(MONTH(A4390)/3,0))</f>
        <v/>
      </c>
      <c r="F4390" s="153">
        <f>IF(A4390="","",WEEKNUM(A4390,2))</f>
        <v/>
      </c>
      <c r="G4390" s="153">
        <f>IF(A4390="","",WEEKDAY(A4390,2))</f>
        <v/>
      </c>
      <c r="H4390" s="153">
        <f>IF(A4390="","",CHOOSE(WEEKDAY(A4390,2),"Pazartesi","Salı","Çarşamba","Perşembe","Cuma","Cumartesi","Pazar"))</f>
        <v/>
      </c>
    </row>
    <row r="4391" ht="10.5" customHeight="1" s="113">
      <c r="A4391" s="152" t="n">
        <v>46394</v>
      </c>
      <c r="B4391" s="153">
        <f>IF(A4391="","",YEAR(A4391))</f>
        <v/>
      </c>
      <c r="C4391" s="153">
        <f>IF(A4391="","",MONTH(A4391))</f>
        <v/>
      </c>
      <c r="D4391" s="153">
        <f>IF(A4391="","",CHOOSE(MONTH(A4391),"Ocak","Şubat","Mart","Nisan","Mayıs","Haziran","Temmuz","Ağustos","Eylül","Ekim","Kasım","Aralık"))</f>
        <v/>
      </c>
      <c r="E4391" s="153">
        <f>IF(A4391="","",ROUNDUP(MONTH(A4391)/3,0))</f>
        <v/>
      </c>
      <c r="F4391" s="153">
        <f>IF(A4391="","",WEEKNUM(A4391,2))</f>
        <v/>
      </c>
      <c r="G4391" s="153">
        <f>IF(A4391="","",WEEKDAY(A4391,2))</f>
        <v/>
      </c>
      <c r="H4391" s="153">
        <f>IF(A4391="","",CHOOSE(WEEKDAY(A4391,2),"Pazartesi","Salı","Çarşamba","Perşembe","Cuma","Cumartesi","Pazar"))</f>
        <v/>
      </c>
    </row>
    <row r="4392" ht="10.5" customHeight="1" s="113">
      <c r="A4392" s="152" t="n">
        <v>46395</v>
      </c>
      <c r="B4392" s="153">
        <f>IF(A4392="","",YEAR(A4392))</f>
        <v/>
      </c>
      <c r="C4392" s="153">
        <f>IF(A4392="","",MONTH(A4392))</f>
        <v/>
      </c>
      <c r="D4392" s="153">
        <f>IF(A4392="","",CHOOSE(MONTH(A4392),"Ocak","Şubat","Mart","Nisan","Mayıs","Haziran","Temmuz","Ağustos","Eylül","Ekim","Kasım","Aralık"))</f>
        <v/>
      </c>
      <c r="E4392" s="153">
        <f>IF(A4392="","",ROUNDUP(MONTH(A4392)/3,0))</f>
        <v/>
      </c>
      <c r="F4392" s="153">
        <f>IF(A4392="","",WEEKNUM(A4392,2))</f>
        <v/>
      </c>
      <c r="G4392" s="153">
        <f>IF(A4392="","",WEEKDAY(A4392,2))</f>
        <v/>
      </c>
      <c r="H4392" s="153">
        <f>IF(A4392="","",CHOOSE(WEEKDAY(A4392,2),"Pazartesi","Salı","Çarşamba","Perşembe","Cuma","Cumartesi","Pazar"))</f>
        <v/>
      </c>
    </row>
    <row r="4393" ht="10.5" customHeight="1" s="113">
      <c r="A4393" s="152" t="n">
        <v>46396</v>
      </c>
      <c r="B4393" s="153">
        <f>IF(A4393="","",YEAR(A4393))</f>
        <v/>
      </c>
      <c r="C4393" s="153">
        <f>IF(A4393="","",MONTH(A4393))</f>
        <v/>
      </c>
      <c r="D4393" s="153">
        <f>IF(A4393="","",CHOOSE(MONTH(A4393),"Ocak","Şubat","Mart","Nisan","Mayıs","Haziran","Temmuz","Ağustos","Eylül","Ekim","Kasım","Aralık"))</f>
        <v/>
      </c>
      <c r="E4393" s="153">
        <f>IF(A4393="","",ROUNDUP(MONTH(A4393)/3,0))</f>
        <v/>
      </c>
      <c r="F4393" s="153">
        <f>IF(A4393="","",WEEKNUM(A4393,2))</f>
        <v/>
      </c>
      <c r="G4393" s="153">
        <f>IF(A4393="","",WEEKDAY(A4393,2))</f>
        <v/>
      </c>
      <c r="H4393" s="153">
        <f>IF(A4393="","",CHOOSE(WEEKDAY(A4393,2),"Pazartesi","Salı","Çarşamba","Perşembe","Cuma","Cumartesi","Pazar"))</f>
        <v/>
      </c>
    </row>
    <row r="4394" ht="10.5" customHeight="1" s="113">
      <c r="A4394" s="152" t="n">
        <v>46397</v>
      </c>
      <c r="B4394" s="153">
        <f>IF(A4394="","",YEAR(A4394))</f>
        <v/>
      </c>
      <c r="C4394" s="153">
        <f>IF(A4394="","",MONTH(A4394))</f>
        <v/>
      </c>
      <c r="D4394" s="153">
        <f>IF(A4394="","",CHOOSE(MONTH(A4394),"Ocak","Şubat","Mart","Nisan","Mayıs","Haziran","Temmuz","Ağustos","Eylül","Ekim","Kasım","Aralık"))</f>
        <v/>
      </c>
      <c r="E4394" s="153">
        <f>IF(A4394="","",ROUNDUP(MONTH(A4394)/3,0))</f>
        <v/>
      </c>
      <c r="F4394" s="153">
        <f>IF(A4394="","",WEEKNUM(A4394,2))</f>
        <v/>
      </c>
      <c r="G4394" s="153">
        <f>IF(A4394="","",WEEKDAY(A4394,2))</f>
        <v/>
      </c>
      <c r="H4394" s="153">
        <f>IF(A4394="","",CHOOSE(WEEKDAY(A4394,2),"Pazartesi","Salı","Çarşamba","Perşembe","Cuma","Cumartesi","Pazar"))</f>
        <v/>
      </c>
    </row>
    <row r="4395" ht="10.5" customHeight="1" s="113">
      <c r="A4395" s="152" t="n">
        <v>46398</v>
      </c>
      <c r="B4395" s="153">
        <f>IF(A4395="","",YEAR(A4395))</f>
        <v/>
      </c>
      <c r="C4395" s="153">
        <f>IF(A4395="","",MONTH(A4395))</f>
        <v/>
      </c>
      <c r="D4395" s="153">
        <f>IF(A4395="","",CHOOSE(MONTH(A4395),"Ocak","Şubat","Mart","Nisan","Mayıs","Haziran","Temmuz","Ağustos","Eylül","Ekim","Kasım","Aralık"))</f>
        <v/>
      </c>
      <c r="E4395" s="153">
        <f>IF(A4395="","",ROUNDUP(MONTH(A4395)/3,0))</f>
        <v/>
      </c>
      <c r="F4395" s="153">
        <f>IF(A4395="","",WEEKNUM(A4395,2))</f>
        <v/>
      </c>
      <c r="G4395" s="153">
        <f>IF(A4395="","",WEEKDAY(A4395,2))</f>
        <v/>
      </c>
      <c r="H4395" s="153">
        <f>IF(A4395="","",CHOOSE(WEEKDAY(A4395,2),"Pazartesi","Salı","Çarşamba","Perşembe","Cuma","Cumartesi","Pazar"))</f>
        <v/>
      </c>
    </row>
    <row r="4396" ht="10.5" customHeight="1" s="113">
      <c r="A4396" s="152" t="n">
        <v>46399</v>
      </c>
      <c r="B4396" s="153">
        <f>IF(A4396="","",YEAR(A4396))</f>
        <v/>
      </c>
      <c r="C4396" s="153">
        <f>IF(A4396="","",MONTH(A4396))</f>
        <v/>
      </c>
      <c r="D4396" s="153">
        <f>IF(A4396="","",CHOOSE(MONTH(A4396),"Ocak","Şubat","Mart","Nisan","Mayıs","Haziran","Temmuz","Ağustos","Eylül","Ekim","Kasım","Aralık"))</f>
        <v/>
      </c>
      <c r="E4396" s="153">
        <f>IF(A4396="","",ROUNDUP(MONTH(A4396)/3,0))</f>
        <v/>
      </c>
      <c r="F4396" s="153">
        <f>IF(A4396="","",WEEKNUM(A4396,2))</f>
        <v/>
      </c>
      <c r="G4396" s="153">
        <f>IF(A4396="","",WEEKDAY(A4396,2))</f>
        <v/>
      </c>
      <c r="H4396" s="153">
        <f>IF(A4396="","",CHOOSE(WEEKDAY(A4396,2),"Pazartesi","Salı","Çarşamba","Perşembe","Cuma","Cumartesi","Pazar"))</f>
        <v/>
      </c>
    </row>
    <row r="4397" ht="10.5" customHeight="1" s="113">
      <c r="A4397" s="152" t="n">
        <v>46400</v>
      </c>
      <c r="B4397" s="153">
        <f>IF(A4397="","",YEAR(A4397))</f>
        <v/>
      </c>
      <c r="C4397" s="153">
        <f>IF(A4397="","",MONTH(A4397))</f>
        <v/>
      </c>
      <c r="D4397" s="153">
        <f>IF(A4397="","",CHOOSE(MONTH(A4397),"Ocak","Şubat","Mart","Nisan","Mayıs","Haziran","Temmuz","Ağustos","Eylül","Ekim","Kasım","Aralık"))</f>
        <v/>
      </c>
      <c r="E4397" s="153">
        <f>IF(A4397="","",ROUNDUP(MONTH(A4397)/3,0))</f>
        <v/>
      </c>
      <c r="F4397" s="153">
        <f>IF(A4397="","",WEEKNUM(A4397,2))</f>
        <v/>
      </c>
      <c r="G4397" s="153">
        <f>IF(A4397="","",WEEKDAY(A4397,2))</f>
        <v/>
      </c>
      <c r="H4397" s="153">
        <f>IF(A4397="","",CHOOSE(WEEKDAY(A4397,2),"Pazartesi","Salı","Çarşamba","Perşembe","Cuma","Cumartesi","Pazar"))</f>
        <v/>
      </c>
    </row>
    <row r="4398" ht="10.5" customHeight="1" s="113">
      <c r="A4398" s="152" t="n">
        <v>46401</v>
      </c>
      <c r="B4398" s="153">
        <f>IF(A4398="","",YEAR(A4398))</f>
        <v/>
      </c>
      <c r="C4398" s="153">
        <f>IF(A4398="","",MONTH(A4398))</f>
        <v/>
      </c>
      <c r="D4398" s="153">
        <f>IF(A4398="","",CHOOSE(MONTH(A4398),"Ocak","Şubat","Mart","Nisan","Mayıs","Haziran","Temmuz","Ağustos","Eylül","Ekim","Kasım","Aralık"))</f>
        <v/>
      </c>
      <c r="E4398" s="153">
        <f>IF(A4398="","",ROUNDUP(MONTH(A4398)/3,0))</f>
        <v/>
      </c>
      <c r="F4398" s="153">
        <f>IF(A4398="","",WEEKNUM(A4398,2))</f>
        <v/>
      </c>
      <c r="G4398" s="153">
        <f>IF(A4398="","",WEEKDAY(A4398,2))</f>
        <v/>
      </c>
      <c r="H4398" s="153">
        <f>IF(A4398="","",CHOOSE(WEEKDAY(A4398,2),"Pazartesi","Salı","Çarşamba","Perşembe","Cuma","Cumartesi","Pazar"))</f>
        <v/>
      </c>
    </row>
    <row r="4399" ht="10.5" customHeight="1" s="113">
      <c r="A4399" s="152" t="n">
        <v>46402</v>
      </c>
      <c r="B4399" s="153">
        <f>IF(A4399="","",YEAR(A4399))</f>
        <v/>
      </c>
      <c r="C4399" s="153">
        <f>IF(A4399="","",MONTH(A4399))</f>
        <v/>
      </c>
      <c r="D4399" s="153">
        <f>IF(A4399="","",CHOOSE(MONTH(A4399),"Ocak","Şubat","Mart","Nisan","Mayıs","Haziran","Temmuz","Ağustos","Eylül","Ekim","Kasım","Aralık"))</f>
        <v/>
      </c>
      <c r="E4399" s="153">
        <f>IF(A4399="","",ROUNDUP(MONTH(A4399)/3,0))</f>
        <v/>
      </c>
      <c r="F4399" s="153">
        <f>IF(A4399="","",WEEKNUM(A4399,2))</f>
        <v/>
      </c>
      <c r="G4399" s="153">
        <f>IF(A4399="","",WEEKDAY(A4399,2))</f>
        <v/>
      </c>
      <c r="H4399" s="153">
        <f>IF(A4399="","",CHOOSE(WEEKDAY(A4399,2),"Pazartesi","Salı","Çarşamba","Perşembe","Cuma","Cumartesi","Pazar"))</f>
        <v/>
      </c>
    </row>
    <row r="4400" ht="10.5" customHeight="1" s="113">
      <c r="A4400" s="152" t="n">
        <v>46403</v>
      </c>
      <c r="B4400" s="153">
        <f>IF(A4400="","",YEAR(A4400))</f>
        <v/>
      </c>
      <c r="C4400" s="153">
        <f>IF(A4400="","",MONTH(A4400))</f>
        <v/>
      </c>
      <c r="D4400" s="153">
        <f>IF(A4400="","",CHOOSE(MONTH(A4400),"Ocak","Şubat","Mart","Nisan","Mayıs","Haziran","Temmuz","Ağustos","Eylül","Ekim","Kasım","Aralık"))</f>
        <v/>
      </c>
      <c r="E4400" s="153">
        <f>IF(A4400="","",ROUNDUP(MONTH(A4400)/3,0))</f>
        <v/>
      </c>
      <c r="F4400" s="153">
        <f>IF(A4400="","",WEEKNUM(A4400,2))</f>
        <v/>
      </c>
      <c r="G4400" s="153">
        <f>IF(A4400="","",WEEKDAY(A4400,2))</f>
        <v/>
      </c>
      <c r="H4400" s="153">
        <f>IF(A4400="","",CHOOSE(WEEKDAY(A4400,2),"Pazartesi","Salı","Çarşamba","Perşembe","Cuma","Cumartesi","Pazar"))</f>
        <v/>
      </c>
    </row>
    <row r="4401" ht="10.5" customHeight="1" s="113">
      <c r="A4401" s="152" t="n">
        <v>46404</v>
      </c>
      <c r="B4401" s="153">
        <f>IF(A4401="","",YEAR(A4401))</f>
        <v/>
      </c>
      <c r="C4401" s="153">
        <f>IF(A4401="","",MONTH(A4401))</f>
        <v/>
      </c>
      <c r="D4401" s="153">
        <f>IF(A4401="","",CHOOSE(MONTH(A4401),"Ocak","Şubat","Mart","Nisan","Mayıs","Haziran","Temmuz","Ağustos","Eylül","Ekim","Kasım","Aralık"))</f>
        <v/>
      </c>
      <c r="E4401" s="153">
        <f>IF(A4401="","",ROUNDUP(MONTH(A4401)/3,0))</f>
        <v/>
      </c>
      <c r="F4401" s="153">
        <f>IF(A4401="","",WEEKNUM(A4401,2))</f>
        <v/>
      </c>
      <c r="G4401" s="153">
        <f>IF(A4401="","",WEEKDAY(A4401,2))</f>
        <v/>
      </c>
      <c r="H4401" s="153">
        <f>IF(A4401="","",CHOOSE(WEEKDAY(A4401,2),"Pazartesi","Salı","Çarşamba","Perşembe","Cuma","Cumartesi","Pazar"))</f>
        <v/>
      </c>
    </row>
    <row r="4402" ht="10.5" customHeight="1" s="113">
      <c r="A4402" s="152" t="n">
        <v>46405</v>
      </c>
      <c r="B4402" s="153">
        <f>IF(A4402="","",YEAR(A4402))</f>
        <v/>
      </c>
      <c r="C4402" s="153">
        <f>IF(A4402="","",MONTH(A4402))</f>
        <v/>
      </c>
      <c r="D4402" s="153">
        <f>IF(A4402="","",CHOOSE(MONTH(A4402),"Ocak","Şubat","Mart","Nisan","Mayıs","Haziran","Temmuz","Ağustos","Eylül","Ekim","Kasım","Aralık"))</f>
        <v/>
      </c>
      <c r="E4402" s="153">
        <f>IF(A4402="","",ROUNDUP(MONTH(A4402)/3,0))</f>
        <v/>
      </c>
      <c r="F4402" s="153">
        <f>IF(A4402="","",WEEKNUM(A4402,2))</f>
        <v/>
      </c>
      <c r="G4402" s="153">
        <f>IF(A4402="","",WEEKDAY(A4402,2))</f>
        <v/>
      </c>
      <c r="H4402" s="153">
        <f>IF(A4402="","",CHOOSE(WEEKDAY(A4402,2),"Pazartesi","Salı","Çarşamba","Perşembe","Cuma","Cumartesi","Pazar"))</f>
        <v/>
      </c>
    </row>
    <row r="4403" ht="10.5" customHeight="1" s="113">
      <c r="A4403" s="152" t="n">
        <v>46406</v>
      </c>
      <c r="B4403" s="153">
        <f>IF(A4403="","",YEAR(A4403))</f>
        <v/>
      </c>
      <c r="C4403" s="153">
        <f>IF(A4403="","",MONTH(A4403))</f>
        <v/>
      </c>
      <c r="D4403" s="153">
        <f>IF(A4403="","",CHOOSE(MONTH(A4403),"Ocak","Şubat","Mart","Nisan","Mayıs","Haziran","Temmuz","Ağustos","Eylül","Ekim","Kasım","Aralık"))</f>
        <v/>
      </c>
      <c r="E4403" s="153">
        <f>IF(A4403="","",ROUNDUP(MONTH(A4403)/3,0))</f>
        <v/>
      </c>
      <c r="F4403" s="153">
        <f>IF(A4403="","",WEEKNUM(A4403,2))</f>
        <v/>
      </c>
      <c r="G4403" s="153">
        <f>IF(A4403="","",WEEKDAY(A4403,2))</f>
        <v/>
      </c>
      <c r="H4403" s="153">
        <f>IF(A4403="","",CHOOSE(WEEKDAY(A4403,2),"Pazartesi","Salı","Çarşamba","Perşembe","Cuma","Cumartesi","Pazar"))</f>
        <v/>
      </c>
    </row>
    <row r="4404" ht="10.5" customHeight="1" s="113">
      <c r="A4404" s="152" t="n">
        <v>46407</v>
      </c>
      <c r="B4404" s="153">
        <f>IF(A4404="","",YEAR(A4404))</f>
        <v/>
      </c>
      <c r="C4404" s="153">
        <f>IF(A4404="","",MONTH(A4404))</f>
        <v/>
      </c>
      <c r="D4404" s="153">
        <f>IF(A4404="","",CHOOSE(MONTH(A4404),"Ocak","Şubat","Mart","Nisan","Mayıs","Haziran","Temmuz","Ağustos","Eylül","Ekim","Kasım","Aralık"))</f>
        <v/>
      </c>
      <c r="E4404" s="153">
        <f>IF(A4404="","",ROUNDUP(MONTH(A4404)/3,0))</f>
        <v/>
      </c>
      <c r="F4404" s="153">
        <f>IF(A4404="","",WEEKNUM(A4404,2))</f>
        <v/>
      </c>
      <c r="G4404" s="153">
        <f>IF(A4404="","",WEEKDAY(A4404,2))</f>
        <v/>
      </c>
      <c r="H4404" s="153">
        <f>IF(A4404="","",CHOOSE(WEEKDAY(A4404,2),"Pazartesi","Salı","Çarşamba","Perşembe","Cuma","Cumartesi","Pazar"))</f>
        <v/>
      </c>
    </row>
    <row r="4405" ht="10.5" customHeight="1" s="113">
      <c r="A4405" s="152" t="n">
        <v>46408</v>
      </c>
      <c r="B4405" s="153">
        <f>IF(A4405="","",YEAR(A4405))</f>
        <v/>
      </c>
      <c r="C4405" s="153">
        <f>IF(A4405="","",MONTH(A4405))</f>
        <v/>
      </c>
      <c r="D4405" s="153">
        <f>IF(A4405="","",CHOOSE(MONTH(A4405),"Ocak","Şubat","Mart","Nisan","Mayıs","Haziran","Temmuz","Ağustos","Eylül","Ekim","Kasım","Aralık"))</f>
        <v/>
      </c>
      <c r="E4405" s="153">
        <f>IF(A4405="","",ROUNDUP(MONTH(A4405)/3,0))</f>
        <v/>
      </c>
      <c r="F4405" s="153">
        <f>IF(A4405="","",WEEKNUM(A4405,2))</f>
        <v/>
      </c>
      <c r="G4405" s="153">
        <f>IF(A4405="","",WEEKDAY(A4405,2))</f>
        <v/>
      </c>
      <c r="H4405" s="153">
        <f>IF(A4405="","",CHOOSE(WEEKDAY(A4405,2),"Pazartesi","Salı","Çarşamba","Perşembe","Cuma","Cumartesi","Pazar"))</f>
        <v/>
      </c>
    </row>
    <row r="4406" ht="10.5" customHeight="1" s="113">
      <c r="A4406" s="152" t="n">
        <v>46409</v>
      </c>
      <c r="B4406" s="153">
        <f>IF(A4406="","",YEAR(A4406))</f>
        <v/>
      </c>
      <c r="C4406" s="153">
        <f>IF(A4406="","",MONTH(A4406))</f>
        <v/>
      </c>
      <c r="D4406" s="153">
        <f>IF(A4406="","",CHOOSE(MONTH(A4406),"Ocak","Şubat","Mart","Nisan","Mayıs","Haziran","Temmuz","Ağustos","Eylül","Ekim","Kasım","Aralık"))</f>
        <v/>
      </c>
      <c r="E4406" s="153">
        <f>IF(A4406="","",ROUNDUP(MONTH(A4406)/3,0))</f>
        <v/>
      </c>
      <c r="F4406" s="153">
        <f>IF(A4406="","",WEEKNUM(A4406,2))</f>
        <v/>
      </c>
      <c r="G4406" s="153">
        <f>IF(A4406="","",WEEKDAY(A4406,2))</f>
        <v/>
      </c>
      <c r="H4406" s="153">
        <f>IF(A4406="","",CHOOSE(WEEKDAY(A4406,2),"Pazartesi","Salı","Çarşamba","Perşembe","Cuma","Cumartesi","Pazar"))</f>
        <v/>
      </c>
    </row>
    <row r="4407" ht="10.5" customHeight="1" s="113">
      <c r="A4407" s="152" t="n">
        <v>46410</v>
      </c>
      <c r="B4407" s="153">
        <f>IF(A4407="","",YEAR(A4407))</f>
        <v/>
      </c>
      <c r="C4407" s="153">
        <f>IF(A4407="","",MONTH(A4407))</f>
        <v/>
      </c>
      <c r="D4407" s="153">
        <f>IF(A4407="","",CHOOSE(MONTH(A4407),"Ocak","Şubat","Mart","Nisan","Mayıs","Haziran","Temmuz","Ağustos","Eylül","Ekim","Kasım","Aralık"))</f>
        <v/>
      </c>
      <c r="E4407" s="153">
        <f>IF(A4407="","",ROUNDUP(MONTH(A4407)/3,0))</f>
        <v/>
      </c>
      <c r="F4407" s="153">
        <f>IF(A4407="","",WEEKNUM(A4407,2))</f>
        <v/>
      </c>
      <c r="G4407" s="153">
        <f>IF(A4407="","",WEEKDAY(A4407,2))</f>
        <v/>
      </c>
      <c r="H4407" s="153">
        <f>IF(A4407="","",CHOOSE(WEEKDAY(A4407,2),"Pazartesi","Salı","Çarşamba","Perşembe","Cuma","Cumartesi","Pazar"))</f>
        <v/>
      </c>
    </row>
    <row r="4408" ht="10.5" customHeight="1" s="113">
      <c r="A4408" s="152" t="n">
        <v>46411</v>
      </c>
      <c r="B4408" s="153">
        <f>IF(A4408="","",YEAR(A4408))</f>
        <v/>
      </c>
      <c r="C4408" s="153">
        <f>IF(A4408="","",MONTH(A4408))</f>
        <v/>
      </c>
      <c r="D4408" s="153">
        <f>IF(A4408="","",CHOOSE(MONTH(A4408),"Ocak","Şubat","Mart","Nisan","Mayıs","Haziran","Temmuz","Ağustos","Eylül","Ekim","Kasım","Aralık"))</f>
        <v/>
      </c>
      <c r="E4408" s="153">
        <f>IF(A4408="","",ROUNDUP(MONTH(A4408)/3,0))</f>
        <v/>
      </c>
      <c r="F4408" s="153">
        <f>IF(A4408="","",WEEKNUM(A4408,2))</f>
        <v/>
      </c>
      <c r="G4408" s="153">
        <f>IF(A4408="","",WEEKDAY(A4408,2))</f>
        <v/>
      </c>
      <c r="H4408" s="153">
        <f>IF(A4408="","",CHOOSE(WEEKDAY(A4408,2),"Pazartesi","Salı","Çarşamba","Perşembe","Cuma","Cumartesi","Pazar"))</f>
        <v/>
      </c>
    </row>
    <row r="4409" ht="10.5" customHeight="1" s="113">
      <c r="A4409" s="152" t="n">
        <v>46412</v>
      </c>
      <c r="B4409" s="153">
        <f>IF(A4409="","",YEAR(A4409))</f>
        <v/>
      </c>
      <c r="C4409" s="153">
        <f>IF(A4409="","",MONTH(A4409))</f>
        <v/>
      </c>
      <c r="D4409" s="153">
        <f>IF(A4409="","",CHOOSE(MONTH(A4409),"Ocak","Şubat","Mart","Nisan","Mayıs","Haziran","Temmuz","Ağustos","Eylül","Ekim","Kasım","Aralık"))</f>
        <v/>
      </c>
      <c r="E4409" s="153">
        <f>IF(A4409="","",ROUNDUP(MONTH(A4409)/3,0))</f>
        <v/>
      </c>
      <c r="F4409" s="153">
        <f>IF(A4409="","",WEEKNUM(A4409,2))</f>
        <v/>
      </c>
      <c r="G4409" s="153">
        <f>IF(A4409="","",WEEKDAY(A4409,2))</f>
        <v/>
      </c>
      <c r="H4409" s="153">
        <f>IF(A4409="","",CHOOSE(WEEKDAY(A4409,2),"Pazartesi","Salı","Çarşamba","Perşembe","Cuma","Cumartesi","Pazar"))</f>
        <v/>
      </c>
    </row>
    <row r="4410" ht="10.5" customHeight="1" s="113">
      <c r="A4410" s="152" t="n">
        <v>46413</v>
      </c>
      <c r="B4410" s="153">
        <f>IF(A4410="","",YEAR(A4410))</f>
        <v/>
      </c>
      <c r="C4410" s="153">
        <f>IF(A4410="","",MONTH(A4410))</f>
        <v/>
      </c>
      <c r="D4410" s="153">
        <f>IF(A4410="","",CHOOSE(MONTH(A4410),"Ocak","Şubat","Mart","Nisan","Mayıs","Haziran","Temmuz","Ağustos","Eylül","Ekim","Kasım","Aralık"))</f>
        <v/>
      </c>
      <c r="E4410" s="153">
        <f>IF(A4410="","",ROUNDUP(MONTH(A4410)/3,0))</f>
        <v/>
      </c>
      <c r="F4410" s="153">
        <f>IF(A4410="","",WEEKNUM(A4410,2))</f>
        <v/>
      </c>
      <c r="G4410" s="153">
        <f>IF(A4410="","",WEEKDAY(A4410,2))</f>
        <v/>
      </c>
      <c r="H4410" s="153">
        <f>IF(A4410="","",CHOOSE(WEEKDAY(A4410,2),"Pazartesi","Salı","Çarşamba","Perşembe","Cuma","Cumartesi","Pazar"))</f>
        <v/>
      </c>
    </row>
    <row r="4411" ht="10.5" customHeight="1" s="113">
      <c r="A4411" s="152" t="n">
        <v>46414</v>
      </c>
      <c r="B4411" s="153">
        <f>IF(A4411="","",YEAR(A4411))</f>
        <v/>
      </c>
      <c r="C4411" s="153">
        <f>IF(A4411="","",MONTH(A4411))</f>
        <v/>
      </c>
      <c r="D4411" s="153">
        <f>IF(A4411="","",CHOOSE(MONTH(A4411),"Ocak","Şubat","Mart","Nisan","Mayıs","Haziran","Temmuz","Ağustos","Eylül","Ekim","Kasım","Aralık"))</f>
        <v/>
      </c>
      <c r="E4411" s="153">
        <f>IF(A4411="","",ROUNDUP(MONTH(A4411)/3,0))</f>
        <v/>
      </c>
      <c r="F4411" s="153">
        <f>IF(A4411="","",WEEKNUM(A4411,2))</f>
        <v/>
      </c>
      <c r="G4411" s="153">
        <f>IF(A4411="","",WEEKDAY(A4411,2))</f>
        <v/>
      </c>
      <c r="H4411" s="153">
        <f>IF(A4411="","",CHOOSE(WEEKDAY(A4411,2),"Pazartesi","Salı","Çarşamba","Perşembe","Cuma","Cumartesi","Pazar"))</f>
        <v/>
      </c>
    </row>
    <row r="4412" ht="10.5" customHeight="1" s="113">
      <c r="A4412" s="152" t="n">
        <v>46415</v>
      </c>
      <c r="B4412" s="153">
        <f>IF(A4412="","",YEAR(A4412))</f>
        <v/>
      </c>
      <c r="C4412" s="153">
        <f>IF(A4412="","",MONTH(A4412))</f>
        <v/>
      </c>
      <c r="D4412" s="153">
        <f>IF(A4412="","",CHOOSE(MONTH(A4412),"Ocak","Şubat","Mart","Nisan","Mayıs","Haziran","Temmuz","Ağustos","Eylül","Ekim","Kasım","Aralık"))</f>
        <v/>
      </c>
      <c r="E4412" s="153">
        <f>IF(A4412="","",ROUNDUP(MONTH(A4412)/3,0))</f>
        <v/>
      </c>
      <c r="F4412" s="153">
        <f>IF(A4412="","",WEEKNUM(A4412,2))</f>
        <v/>
      </c>
      <c r="G4412" s="153">
        <f>IF(A4412="","",WEEKDAY(A4412,2))</f>
        <v/>
      </c>
      <c r="H4412" s="153">
        <f>IF(A4412="","",CHOOSE(WEEKDAY(A4412,2),"Pazartesi","Salı","Çarşamba","Perşembe","Cuma","Cumartesi","Pazar"))</f>
        <v/>
      </c>
    </row>
    <row r="4413" ht="10.5" customHeight="1" s="113">
      <c r="A4413" s="152" t="n">
        <v>46416</v>
      </c>
      <c r="B4413" s="153">
        <f>IF(A4413="","",YEAR(A4413))</f>
        <v/>
      </c>
      <c r="C4413" s="153">
        <f>IF(A4413="","",MONTH(A4413))</f>
        <v/>
      </c>
      <c r="D4413" s="153">
        <f>IF(A4413="","",CHOOSE(MONTH(A4413),"Ocak","Şubat","Mart","Nisan","Mayıs","Haziran","Temmuz","Ağustos","Eylül","Ekim","Kasım","Aralık"))</f>
        <v/>
      </c>
      <c r="E4413" s="153">
        <f>IF(A4413="","",ROUNDUP(MONTH(A4413)/3,0))</f>
        <v/>
      </c>
      <c r="F4413" s="153">
        <f>IF(A4413="","",WEEKNUM(A4413,2))</f>
        <v/>
      </c>
      <c r="G4413" s="153">
        <f>IF(A4413="","",WEEKDAY(A4413,2))</f>
        <v/>
      </c>
      <c r="H4413" s="153">
        <f>IF(A4413="","",CHOOSE(WEEKDAY(A4413,2),"Pazartesi","Salı","Çarşamba","Perşembe","Cuma","Cumartesi","Pazar"))</f>
        <v/>
      </c>
    </row>
    <row r="4414" ht="10.5" customHeight="1" s="113">
      <c r="A4414" s="152" t="n">
        <v>46417</v>
      </c>
      <c r="B4414" s="153">
        <f>IF(A4414="","",YEAR(A4414))</f>
        <v/>
      </c>
      <c r="C4414" s="153">
        <f>IF(A4414="","",MONTH(A4414))</f>
        <v/>
      </c>
      <c r="D4414" s="153">
        <f>IF(A4414="","",CHOOSE(MONTH(A4414),"Ocak","Şubat","Mart","Nisan","Mayıs","Haziran","Temmuz","Ağustos","Eylül","Ekim","Kasım","Aralık"))</f>
        <v/>
      </c>
      <c r="E4414" s="153">
        <f>IF(A4414="","",ROUNDUP(MONTH(A4414)/3,0))</f>
        <v/>
      </c>
      <c r="F4414" s="153">
        <f>IF(A4414="","",WEEKNUM(A4414,2))</f>
        <v/>
      </c>
      <c r="G4414" s="153">
        <f>IF(A4414="","",WEEKDAY(A4414,2))</f>
        <v/>
      </c>
      <c r="H4414" s="153">
        <f>IF(A4414="","",CHOOSE(WEEKDAY(A4414,2),"Pazartesi","Salı","Çarşamba","Perşembe","Cuma","Cumartesi","Pazar"))</f>
        <v/>
      </c>
    </row>
    <row r="4415" ht="10.5" customHeight="1" s="113">
      <c r="A4415" s="152" t="n">
        <v>46418</v>
      </c>
      <c r="B4415" s="153">
        <f>IF(A4415="","",YEAR(A4415))</f>
        <v/>
      </c>
      <c r="C4415" s="153">
        <f>IF(A4415="","",MONTH(A4415))</f>
        <v/>
      </c>
      <c r="D4415" s="153">
        <f>IF(A4415="","",CHOOSE(MONTH(A4415),"Ocak","Şubat","Mart","Nisan","Mayıs","Haziran","Temmuz","Ağustos","Eylül","Ekim","Kasım","Aralık"))</f>
        <v/>
      </c>
      <c r="E4415" s="153">
        <f>IF(A4415="","",ROUNDUP(MONTH(A4415)/3,0))</f>
        <v/>
      </c>
      <c r="F4415" s="153">
        <f>IF(A4415="","",WEEKNUM(A4415,2))</f>
        <v/>
      </c>
      <c r="G4415" s="153">
        <f>IF(A4415="","",WEEKDAY(A4415,2))</f>
        <v/>
      </c>
      <c r="H4415" s="153">
        <f>IF(A4415="","",CHOOSE(WEEKDAY(A4415,2),"Pazartesi","Salı","Çarşamba","Perşembe","Cuma","Cumartesi","Pazar"))</f>
        <v/>
      </c>
    </row>
    <row r="4416" ht="10.5" customHeight="1" s="113">
      <c r="A4416" s="152" t="n">
        <v>46419</v>
      </c>
      <c r="B4416" s="153">
        <f>IF(A4416="","",YEAR(A4416))</f>
        <v/>
      </c>
      <c r="C4416" s="153">
        <f>IF(A4416="","",MONTH(A4416))</f>
        <v/>
      </c>
      <c r="D4416" s="153">
        <f>IF(A4416="","",CHOOSE(MONTH(A4416),"Ocak","Şubat","Mart","Nisan","Mayıs","Haziran","Temmuz","Ağustos","Eylül","Ekim","Kasım","Aralık"))</f>
        <v/>
      </c>
      <c r="E4416" s="153">
        <f>IF(A4416="","",ROUNDUP(MONTH(A4416)/3,0))</f>
        <v/>
      </c>
      <c r="F4416" s="153">
        <f>IF(A4416="","",WEEKNUM(A4416,2))</f>
        <v/>
      </c>
      <c r="G4416" s="153">
        <f>IF(A4416="","",WEEKDAY(A4416,2))</f>
        <v/>
      </c>
      <c r="H4416" s="153">
        <f>IF(A4416="","",CHOOSE(WEEKDAY(A4416,2),"Pazartesi","Salı","Çarşamba","Perşembe","Cuma","Cumartesi","Pazar"))</f>
        <v/>
      </c>
    </row>
    <row r="4417" ht="10.5" customHeight="1" s="113">
      <c r="A4417" s="152" t="n">
        <v>46420</v>
      </c>
      <c r="B4417" s="153">
        <f>IF(A4417="","",YEAR(A4417))</f>
        <v/>
      </c>
      <c r="C4417" s="153">
        <f>IF(A4417="","",MONTH(A4417))</f>
        <v/>
      </c>
      <c r="D4417" s="153">
        <f>IF(A4417="","",CHOOSE(MONTH(A4417),"Ocak","Şubat","Mart","Nisan","Mayıs","Haziran","Temmuz","Ağustos","Eylül","Ekim","Kasım","Aralık"))</f>
        <v/>
      </c>
      <c r="E4417" s="153">
        <f>IF(A4417="","",ROUNDUP(MONTH(A4417)/3,0))</f>
        <v/>
      </c>
      <c r="F4417" s="153">
        <f>IF(A4417="","",WEEKNUM(A4417,2))</f>
        <v/>
      </c>
      <c r="G4417" s="153">
        <f>IF(A4417="","",WEEKDAY(A4417,2))</f>
        <v/>
      </c>
      <c r="H4417" s="153">
        <f>IF(A4417="","",CHOOSE(WEEKDAY(A4417,2),"Pazartesi","Salı","Çarşamba","Perşembe","Cuma","Cumartesi","Pazar"))</f>
        <v/>
      </c>
    </row>
    <row r="4418" ht="10.5" customHeight="1" s="113">
      <c r="A4418" s="152" t="n">
        <v>46421</v>
      </c>
      <c r="B4418" s="153">
        <f>IF(A4418="","",YEAR(A4418))</f>
        <v/>
      </c>
      <c r="C4418" s="153">
        <f>IF(A4418="","",MONTH(A4418))</f>
        <v/>
      </c>
      <c r="D4418" s="153">
        <f>IF(A4418="","",CHOOSE(MONTH(A4418),"Ocak","Şubat","Mart","Nisan","Mayıs","Haziran","Temmuz","Ağustos","Eylül","Ekim","Kasım","Aralık"))</f>
        <v/>
      </c>
      <c r="E4418" s="153">
        <f>IF(A4418="","",ROUNDUP(MONTH(A4418)/3,0))</f>
        <v/>
      </c>
      <c r="F4418" s="153">
        <f>IF(A4418="","",WEEKNUM(A4418,2))</f>
        <v/>
      </c>
      <c r="G4418" s="153">
        <f>IF(A4418="","",WEEKDAY(A4418,2))</f>
        <v/>
      </c>
      <c r="H4418" s="153">
        <f>IF(A4418="","",CHOOSE(WEEKDAY(A4418,2),"Pazartesi","Salı","Çarşamba","Perşembe","Cuma","Cumartesi","Pazar"))</f>
        <v/>
      </c>
    </row>
    <row r="4419" ht="10.5" customHeight="1" s="113">
      <c r="A4419" s="152" t="n">
        <v>46422</v>
      </c>
      <c r="B4419" s="153">
        <f>IF(A4419="","",YEAR(A4419))</f>
        <v/>
      </c>
      <c r="C4419" s="153">
        <f>IF(A4419="","",MONTH(A4419))</f>
        <v/>
      </c>
      <c r="D4419" s="153">
        <f>IF(A4419="","",CHOOSE(MONTH(A4419),"Ocak","Şubat","Mart","Nisan","Mayıs","Haziran","Temmuz","Ağustos","Eylül","Ekim","Kasım","Aralık"))</f>
        <v/>
      </c>
      <c r="E4419" s="153">
        <f>IF(A4419="","",ROUNDUP(MONTH(A4419)/3,0))</f>
        <v/>
      </c>
      <c r="F4419" s="153">
        <f>IF(A4419="","",WEEKNUM(A4419,2))</f>
        <v/>
      </c>
      <c r="G4419" s="153">
        <f>IF(A4419="","",WEEKDAY(A4419,2))</f>
        <v/>
      </c>
      <c r="H4419" s="153">
        <f>IF(A4419="","",CHOOSE(WEEKDAY(A4419,2),"Pazartesi","Salı","Çarşamba","Perşembe","Cuma","Cumartesi","Pazar"))</f>
        <v/>
      </c>
    </row>
    <row r="4420" ht="10.5" customHeight="1" s="113">
      <c r="A4420" s="152" t="n">
        <v>46423</v>
      </c>
      <c r="B4420" s="153">
        <f>IF(A4420="","",YEAR(A4420))</f>
        <v/>
      </c>
      <c r="C4420" s="153">
        <f>IF(A4420="","",MONTH(A4420))</f>
        <v/>
      </c>
      <c r="D4420" s="153">
        <f>IF(A4420="","",CHOOSE(MONTH(A4420),"Ocak","Şubat","Mart","Nisan","Mayıs","Haziran","Temmuz","Ağustos","Eylül","Ekim","Kasım","Aralık"))</f>
        <v/>
      </c>
      <c r="E4420" s="153">
        <f>IF(A4420="","",ROUNDUP(MONTH(A4420)/3,0))</f>
        <v/>
      </c>
      <c r="F4420" s="153">
        <f>IF(A4420="","",WEEKNUM(A4420,2))</f>
        <v/>
      </c>
      <c r="G4420" s="153">
        <f>IF(A4420="","",WEEKDAY(A4420,2))</f>
        <v/>
      </c>
      <c r="H4420" s="153">
        <f>IF(A4420="","",CHOOSE(WEEKDAY(A4420,2),"Pazartesi","Salı","Çarşamba","Perşembe","Cuma","Cumartesi","Pazar"))</f>
        <v/>
      </c>
    </row>
    <row r="4421" ht="10.5" customHeight="1" s="113">
      <c r="A4421" s="152" t="n">
        <v>46424</v>
      </c>
      <c r="B4421" s="153">
        <f>IF(A4421="","",YEAR(A4421))</f>
        <v/>
      </c>
      <c r="C4421" s="153">
        <f>IF(A4421="","",MONTH(A4421))</f>
        <v/>
      </c>
      <c r="D4421" s="153">
        <f>IF(A4421="","",CHOOSE(MONTH(A4421),"Ocak","Şubat","Mart","Nisan","Mayıs","Haziran","Temmuz","Ağustos","Eylül","Ekim","Kasım","Aralık"))</f>
        <v/>
      </c>
      <c r="E4421" s="153">
        <f>IF(A4421="","",ROUNDUP(MONTH(A4421)/3,0))</f>
        <v/>
      </c>
      <c r="F4421" s="153">
        <f>IF(A4421="","",WEEKNUM(A4421,2))</f>
        <v/>
      </c>
      <c r="G4421" s="153">
        <f>IF(A4421="","",WEEKDAY(A4421,2))</f>
        <v/>
      </c>
      <c r="H4421" s="153">
        <f>IF(A4421="","",CHOOSE(WEEKDAY(A4421,2),"Pazartesi","Salı","Çarşamba","Perşembe","Cuma","Cumartesi","Pazar"))</f>
        <v/>
      </c>
    </row>
    <row r="4422" ht="10.5" customHeight="1" s="113">
      <c r="A4422" s="152" t="n">
        <v>46425</v>
      </c>
      <c r="B4422" s="153">
        <f>IF(A4422="","",YEAR(A4422))</f>
        <v/>
      </c>
      <c r="C4422" s="153">
        <f>IF(A4422="","",MONTH(A4422))</f>
        <v/>
      </c>
      <c r="D4422" s="153">
        <f>IF(A4422="","",CHOOSE(MONTH(A4422),"Ocak","Şubat","Mart","Nisan","Mayıs","Haziran","Temmuz","Ağustos","Eylül","Ekim","Kasım","Aralık"))</f>
        <v/>
      </c>
      <c r="E4422" s="153">
        <f>IF(A4422="","",ROUNDUP(MONTH(A4422)/3,0))</f>
        <v/>
      </c>
      <c r="F4422" s="153">
        <f>IF(A4422="","",WEEKNUM(A4422,2))</f>
        <v/>
      </c>
      <c r="G4422" s="153">
        <f>IF(A4422="","",WEEKDAY(A4422,2))</f>
        <v/>
      </c>
      <c r="H4422" s="153">
        <f>IF(A4422="","",CHOOSE(WEEKDAY(A4422,2),"Pazartesi","Salı","Çarşamba","Perşembe","Cuma","Cumartesi","Pazar"))</f>
        <v/>
      </c>
    </row>
    <row r="4423" ht="10.5" customHeight="1" s="113">
      <c r="A4423" s="152" t="n">
        <v>46426</v>
      </c>
      <c r="B4423" s="153">
        <f>IF(A4423="","",YEAR(A4423))</f>
        <v/>
      </c>
      <c r="C4423" s="153">
        <f>IF(A4423="","",MONTH(A4423))</f>
        <v/>
      </c>
      <c r="D4423" s="153">
        <f>IF(A4423="","",CHOOSE(MONTH(A4423),"Ocak","Şubat","Mart","Nisan","Mayıs","Haziran","Temmuz","Ağustos","Eylül","Ekim","Kasım","Aralık"))</f>
        <v/>
      </c>
      <c r="E4423" s="153">
        <f>IF(A4423="","",ROUNDUP(MONTH(A4423)/3,0))</f>
        <v/>
      </c>
      <c r="F4423" s="153">
        <f>IF(A4423="","",WEEKNUM(A4423,2))</f>
        <v/>
      </c>
      <c r="G4423" s="153">
        <f>IF(A4423="","",WEEKDAY(A4423,2))</f>
        <v/>
      </c>
      <c r="H4423" s="153">
        <f>IF(A4423="","",CHOOSE(WEEKDAY(A4423,2),"Pazartesi","Salı","Çarşamba","Perşembe","Cuma","Cumartesi","Pazar"))</f>
        <v/>
      </c>
    </row>
    <row r="4424" ht="10.5" customHeight="1" s="113">
      <c r="A4424" s="152" t="n">
        <v>46427</v>
      </c>
      <c r="B4424" s="153">
        <f>IF(A4424="","",YEAR(A4424))</f>
        <v/>
      </c>
      <c r="C4424" s="153">
        <f>IF(A4424="","",MONTH(A4424))</f>
        <v/>
      </c>
      <c r="D4424" s="153">
        <f>IF(A4424="","",CHOOSE(MONTH(A4424),"Ocak","Şubat","Mart","Nisan","Mayıs","Haziran","Temmuz","Ağustos","Eylül","Ekim","Kasım","Aralık"))</f>
        <v/>
      </c>
      <c r="E4424" s="153">
        <f>IF(A4424="","",ROUNDUP(MONTH(A4424)/3,0))</f>
        <v/>
      </c>
      <c r="F4424" s="153">
        <f>IF(A4424="","",WEEKNUM(A4424,2))</f>
        <v/>
      </c>
      <c r="G4424" s="153">
        <f>IF(A4424="","",WEEKDAY(A4424,2))</f>
        <v/>
      </c>
      <c r="H4424" s="153">
        <f>IF(A4424="","",CHOOSE(WEEKDAY(A4424,2),"Pazartesi","Salı","Çarşamba","Perşembe","Cuma","Cumartesi","Pazar"))</f>
        <v/>
      </c>
    </row>
    <row r="4425" ht="10.5" customHeight="1" s="113">
      <c r="A4425" s="152" t="n">
        <v>46428</v>
      </c>
      <c r="B4425" s="153">
        <f>IF(A4425="","",YEAR(A4425))</f>
        <v/>
      </c>
      <c r="C4425" s="153">
        <f>IF(A4425="","",MONTH(A4425))</f>
        <v/>
      </c>
      <c r="D4425" s="153">
        <f>IF(A4425="","",CHOOSE(MONTH(A4425),"Ocak","Şubat","Mart","Nisan","Mayıs","Haziran","Temmuz","Ağustos","Eylül","Ekim","Kasım","Aralık"))</f>
        <v/>
      </c>
      <c r="E4425" s="153">
        <f>IF(A4425="","",ROUNDUP(MONTH(A4425)/3,0))</f>
        <v/>
      </c>
      <c r="F4425" s="153">
        <f>IF(A4425="","",WEEKNUM(A4425,2))</f>
        <v/>
      </c>
      <c r="G4425" s="153">
        <f>IF(A4425="","",WEEKDAY(A4425,2))</f>
        <v/>
      </c>
      <c r="H4425" s="153">
        <f>IF(A4425="","",CHOOSE(WEEKDAY(A4425,2),"Pazartesi","Salı","Çarşamba","Perşembe","Cuma","Cumartesi","Pazar"))</f>
        <v/>
      </c>
    </row>
    <row r="4426" ht="10.5" customHeight="1" s="113">
      <c r="A4426" s="152" t="n">
        <v>46429</v>
      </c>
      <c r="B4426" s="153">
        <f>IF(A4426="","",YEAR(A4426))</f>
        <v/>
      </c>
      <c r="C4426" s="153">
        <f>IF(A4426="","",MONTH(A4426))</f>
        <v/>
      </c>
      <c r="D4426" s="153">
        <f>IF(A4426="","",CHOOSE(MONTH(A4426),"Ocak","Şubat","Mart","Nisan","Mayıs","Haziran","Temmuz","Ağustos","Eylül","Ekim","Kasım","Aralık"))</f>
        <v/>
      </c>
      <c r="E4426" s="153">
        <f>IF(A4426="","",ROUNDUP(MONTH(A4426)/3,0))</f>
        <v/>
      </c>
      <c r="F4426" s="153">
        <f>IF(A4426="","",WEEKNUM(A4426,2))</f>
        <v/>
      </c>
      <c r="G4426" s="153">
        <f>IF(A4426="","",WEEKDAY(A4426,2))</f>
        <v/>
      </c>
      <c r="H4426" s="153">
        <f>IF(A4426="","",CHOOSE(WEEKDAY(A4426,2),"Pazartesi","Salı","Çarşamba","Perşembe","Cuma","Cumartesi","Pazar"))</f>
        <v/>
      </c>
    </row>
    <row r="4427" ht="10.5" customHeight="1" s="113">
      <c r="A4427" s="152" t="n">
        <v>46430</v>
      </c>
      <c r="B4427" s="153">
        <f>IF(A4427="","",YEAR(A4427))</f>
        <v/>
      </c>
      <c r="C4427" s="153">
        <f>IF(A4427="","",MONTH(A4427))</f>
        <v/>
      </c>
      <c r="D4427" s="153">
        <f>IF(A4427="","",CHOOSE(MONTH(A4427),"Ocak","Şubat","Mart","Nisan","Mayıs","Haziran","Temmuz","Ağustos","Eylül","Ekim","Kasım","Aralık"))</f>
        <v/>
      </c>
      <c r="E4427" s="153">
        <f>IF(A4427="","",ROUNDUP(MONTH(A4427)/3,0))</f>
        <v/>
      </c>
      <c r="F4427" s="153">
        <f>IF(A4427="","",WEEKNUM(A4427,2))</f>
        <v/>
      </c>
      <c r="G4427" s="153">
        <f>IF(A4427="","",WEEKDAY(A4427,2))</f>
        <v/>
      </c>
      <c r="H4427" s="153">
        <f>IF(A4427="","",CHOOSE(WEEKDAY(A4427,2),"Pazartesi","Salı","Çarşamba","Perşembe","Cuma","Cumartesi","Pazar"))</f>
        <v/>
      </c>
    </row>
    <row r="4428" ht="10.5" customHeight="1" s="113">
      <c r="A4428" s="152" t="n">
        <v>46431</v>
      </c>
      <c r="B4428" s="153">
        <f>IF(A4428="","",YEAR(A4428))</f>
        <v/>
      </c>
      <c r="C4428" s="153">
        <f>IF(A4428="","",MONTH(A4428))</f>
        <v/>
      </c>
      <c r="D4428" s="153">
        <f>IF(A4428="","",CHOOSE(MONTH(A4428),"Ocak","Şubat","Mart","Nisan","Mayıs","Haziran","Temmuz","Ağustos","Eylül","Ekim","Kasım","Aralık"))</f>
        <v/>
      </c>
      <c r="E4428" s="153">
        <f>IF(A4428="","",ROUNDUP(MONTH(A4428)/3,0))</f>
        <v/>
      </c>
      <c r="F4428" s="153">
        <f>IF(A4428="","",WEEKNUM(A4428,2))</f>
        <v/>
      </c>
      <c r="G4428" s="153">
        <f>IF(A4428="","",WEEKDAY(A4428,2))</f>
        <v/>
      </c>
      <c r="H4428" s="153">
        <f>IF(A4428="","",CHOOSE(WEEKDAY(A4428,2),"Pazartesi","Salı","Çarşamba","Perşembe","Cuma","Cumartesi","Pazar"))</f>
        <v/>
      </c>
    </row>
    <row r="4429" ht="10.5" customHeight="1" s="113">
      <c r="A4429" s="152" t="n">
        <v>46432</v>
      </c>
      <c r="B4429" s="153">
        <f>IF(A4429="","",YEAR(A4429))</f>
        <v/>
      </c>
      <c r="C4429" s="153">
        <f>IF(A4429="","",MONTH(A4429))</f>
        <v/>
      </c>
      <c r="D4429" s="153">
        <f>IF(A4429="","",CHOOSE(MONTH(A4429),"Ocak","Şubat","Mart","Nisan","Mayıs","Haziran","Temmuz","Ağustos","Eylül","Ekim","Kasım","Aralık"))</f>
        <v/>
      </c>
      <c r="E4429" s="153">
        <f>IF(A4429="","",ROUNDUP(MONTH(A4429)/3,0))</f>
        <v/>
      </c>
      <c r="F4429" s="153">
        <f>IF(A4429="","",WEEKNUM(A4429,2))</f>
        <v/>
      </c>
      <c r="G4429" s="153">
        <f>IF(A4429="","",WEEKDAY(A4429,2))</f>
        <v/>
      </c>
      <c r="H4429" s="153">
        <f>IF(A4429="","",CHOOSE(WEEKDAY(A4429,2),"Pazartesi","Salı","Çarşamba","Perşembe","Cuma","Cumartesi","Pazar"))</f>
        <v/>
      </c>
    </row>
    <row r="4430" ht="10.5" customHeight="1" s="113">
      <c r="A4430" s="152" t="n">
        <v>46433</v>
      </c>
      <c r="B4430" s="153">
        <f>IF(A4430="","",YEAR(A4430))</f>
        <v/>
      </c>
      <c r="C4430" s="153">
        <f>IF(A4430="","",MONTH(A4430))</f>
        <v/>
      </c>
      <c r="D4430" s="153">
        <f>IF(A4430="","",CHOOSE(MONTH(A4430),"Ocak","Şubat","Mart","Nisan","Mayıs","Haziran","Temmuz","Ağustos","Eylül","Ekim","Kasım","Aralık"))</f>
        <v/>
      </c>
      <c r="E4430" s="153">
        <f>IF(A4430="","",ROUNDUP(MONTH(A4430)/3,0))</f>
        <v/>
      </c>
      <c r="F4430" s="153">
        <f>IF(A4430="","",WEEKNUM(A4430,2))</f>
        <v/>
      </c>
      <c r="G4430" s="153">
        <f>IF(A4430="","",WEEKDAY(A4430,2))</f>
        <v/>
      </c>
      <c r="H4430" s="153">
        <f>IF(A4430="","",CHOOSE(WEEKDAY(A4430,2),"Pazartesi","Salı","Çarşamba","Perşembe","Cuma","Cumartesi","Pazar"))</f>
        <v/>
      </c>
    </row>
    <row r="4431" ht="10.5" customHeight="1" s="113">
      <c r="A4431" s="152" t="n">
        <v>46434</v>
      </c>
      <c r="B4431" s="153">
        <f>IF(A4431="","",YEAR(A4431))</f>
        <v/>
      </c>
      <c r="C4431" s="153">
        <f>IF(A4431="","",MONTH(A4431))</f>
        <v/>
      </c>
      <c r="D4431" s="153">
        <f>IF(A4431="","",CHOOSE(MONTH(A4431),"Ocak","Şubat","Mart","Nisan","Mayıs","Haziran","Temmuz","Ağustos","Eylül","Ekim","Kasım","Aralık"))</f>
        <v/>
      </c>
      <c r="E4431" s="153">
        <f>IF(A4431="","",ROUNDUP(MONTH(A4431)/3,0))</f>
        <v/>
      </c>
      <c r="F4431" s="153">
        <f>IF(A4431="","",WEEKNUM(A4431,2))</f>
        <v/>
      </c>
      <c r="G4431" s="153">
        <f>IF(A4431="","",WEEKDAY(A4431,2))</f>
        <v/>
      </c>
      <c r="H4431" s="153">
        <f>IF(A4431="","",CHOOSE(WEEKDAY(A4431,2),"Pazartesi","Salı","Çarşamba","Perşembe","Cuma","Cumartesi","Pazar"))</f>
        <v/>
      </c>
    </row>
    <row r="4432" ht="10.5" customHeight="1" s="113">
      <c r="A4432" s="152" t="n">
        <v>46435</v>
      </c>
      <c r="B4432" s="153">
        <f>IF(A4432="","",YEAR(A4432))</f>
        <v/>
      </c>
      <c r="C4432" s="153">
        <f>IF(A4432="","",MONTH(A4432))</f>
        <v/>
      </c>
      <c r="D4432" s="153">
        <f>IF(A4432="","",CHOOSE(MONTH(A4432),"Ocak","Şubat","Mart","Nisan","Mayıs","Haziran","Temmuz","Ağustos","Eylül","Ekim","Kasım","Aralık"))</f>
        <v/>
      </c>
      <c r="E4432" s="153">
        <f>IF(A4432="","",ROUNDUP(MONTH(A4432)/3,0))</f>
        <v/>
      </c>
      <c r="F4432" s="153">
        <f>IF(A4432="","",WEEKNUM(A4432,2))</f>
        <v/>
      </c>
      <c r="G4432" s="153">
        <f>IF(A4432="","",WEEKDAY(A4432,2))</f>
        <v/>
      </c>
      <c r="H4432" s="153">
        <f>IF(A4432="","",CHOOSE(WEEKDAY(A4432,2),"Pazartesi","Salı","Çarşamba","Perşembe","Cuma","Cumartesi","Pazar"))</f>
        <v/>
      </c>
    </row>
    <row r="4433" ht="10.5" customHeight="1" s="113">
      <c r="A4433" s="152" t="n">
        <v>46436</v>
      </c>
      <c r="B4433" s="153">
        <f>IF(A4433="","",YEAR(A4433))</f>
        <v/>
      </c>
      <c r="C4433" s="153">
        <f>IF(A4433="","",MONTH(A4433))</f>
        <v/>
      </c>
      <c r="D4433" s="153">
        <f>IF(A4433="","",CHOOSE(MONTH(A4433),"Ocak","Şubat","Mart","Nisan","Mayıs","Haziran","Temmuz","Ağustos","Eylül","Ekim","Kasım","Aralık"))</f>
        <v/>
      </c>
      <c r="E4433" s="153">
        <f>IF(A4433="","",ROUNDUP(MONTH(A4433)/3,0))</f>
        <v/>
      </c>
      <c r="F4433" s="153">
        <f>IF(A4433="","",WEEKNUM(A4433,2))</f>
        <v/>
      </c>
      <c r="G4433" s="153">
        <f>IF(A4433="","",WEEKDAY(A4433,2))</f>
        <v/>
      </c>
      <c r="H4433" s="153">
        <f>IF(A4433="","",CHOOSE(WEEKDAY(A4433,2),"Pazartesi","Salı","Çarşamba","Perşembe","Cuma","Cumartesi","Pazar"))</f>
        <v/>
      </c>
    </row>
    <row r="4434" ht="10.5" customHeight="1" s="113">
      <c r="A4434" s="152" t="n">
        <v>46437</v>
      </c>
      <c r="B4434" s="153">
        <f>IF(A4434="","",YEAR(A4434))</f>
        <v/>
      </c>
      <c r="C4434" s="153">
        <f>IF(A4434="","",MONTH(A4434))</f>
        <v/>
      </c>
      <c r="D4434" s="153">
        <f>IF(A4434="","",CHOOSE(MONTH(A4434),"Ocak","Şubat","Mart","Nisan","Mayıs","Haziran","Temmuz","Ağustos","Eylül","Ekim","Kasım","Aralık"))</f>
        <v/>
      </c>
      <c r="E4434" s="153">
        <f>IF(A4434="","",ROUNDUP(MONTH(A4434)/3,0))</f>
        <v/>
      </c>
      <c r="F4434" s="153">
        <f>IF(A4434="","",WEEKNUM(A4434,2))</f>
        <v/>
      </c>
      <c r="G4434" s="153">
        <f>IF(A4434="","",WEEKDAY(A4434,2))</f>
        <v/>
      </c>
      <c r="H4434" s="153">
        <f>IF(A4434="","",CHOOSE(WEEKDAY(A4434,2),"Pazartesi","Salı","Çarşamba","Perşembe","Cuma","Cumartesi","Pazar"))</f>
        <v/>
      </c>
    </row>
    <row r="4435" ht="10.5" customHeight="1" s="113">
      <c r="A4435" s="152" t="n">
        <v>46438</v>
      </c>
      <c r="B4435" s="153">
        <f>IF(A4435="","",YEAR(A4435))</f>
        <v/>
      </c>
      <c r="C4435" s="153">
        <f>IF(A4435="","",MONTH(A4435))</f>
        <v/>
      </c>
      <c r="D4435" s="153">
        <f>IF(A4435="","",CHOOSE(MONTH(A4435),"Ocak","Şubat","Mart","Nisan","Mayıs","Haziran","Temmuz","Ağustos","Eylül","Ekim","Kasım","Aralık"))</f>
        <v/>
      </c>
      <c r="E4435" s="153">
        <f>IF(A4435="","",ROUNDUP(MONTH(A4435)/3,0))</f>
        <v/>
      </c>
      <c r="F4435" s="153">
        <f>IF(A4435="","",WEEKNUM(A4435,2))</f>
        <v/>
      </c>
      <c r="G4435" s="153">
        <f>IF(A4435="","",WEEKDAY(A4435,2))</f>
        <v/>
      </c>
      <c r="H4435" s="153">
        <f>IF(A4435="","",CHOOSE(WEEKDAY(A4435,2),"Pazartesi","Salı","Çarşamba","Perşembe","Cuma","Cumartesi","Pazar"))</f>
        <v/>
      </c>
    </row>
    <row r="4436" ht="10.5" customHeight="1" s="113">
      <c r="A4436" s="152" t="n">
        <v>46439</v>
      </c>
      <c r="B4436" s="153">
        <f>IF(A4436="","",YEAR(A4436))</f>
        <v/>
      </c>
      <c r="C4436" s="153">
        <f>IF(A4436="","",MONTH(A4436))</f>
        <v/>
      </c>
      <c r="D4436" s="153">
        <f>IF(A4436="","",CHOOSE(MONTH(A4436),"Ocak","Şubat","Mart","Nisan","Mayıs","Haziran","Temmuz","Ağustos","Eylül","Ekim","Kasım","Aralık"))</f>
        <v/>
      </c>
      <c r="E4436" s="153">
        <f>IF(A4436="","",ROUNDUP(MONTH(A4436)/3,0))</f>
        <v/>
      </c>
      <c r="F4436" s="153">
        <f>IF(A4436="","",WEEKNUM(A4436,2))</f>
        <v/>
      </c>
      <c r="G4436" s="153">
        <f>IF(A4436="","",WEEKDAY(A4436,2))</f>
        <v/>
      </c>
      <c r="H4436" s="153">
        <f>IF(A4436="","",CHOOSE(WEEKDAY(A4436,2),"Pazartesi","Salı","Çarşamba","Perşembe","Cuma","Cumartesi","Pazar"))</f>
        <v/>
      </c>
    </row>
    <row r="4437" ht="10.5" customHeight="1" s="113">
      <c r="A4437" s="152" t="n">
        <v>46440</v>
      </c>
      <c r="B4437" s="153">
        <f>IF(A4437="","",YEAR(A4437))</f>
        <v/>
      </c>
      <c r="C4437" s="153">
        <f>IF(A4437="","",MONTH(A4437))</f>
        <v/>
      </c>
      <c r="D4437" s="153">
        <f>IF(A4437="","",CHOOSE(MONTH(A4437),"Ocak","Şubat","Mart","Nisan","Mayıs","Haziran","Temmuz","Ağustos","Eylül","Ekim","Kasım","Aralık"))</f>
        <v/>
      </c>
      <c r="E4437" s="153">
        <f>IF(A4437="","",ROUNDUP(MONTH(A4437)/3,0))</f>
        <v/>
      </c>
      <c r="F4437" s="153">
        <f>IF(A4437="","",WEEKNUM(A4437,2))</f>
        <v/>
      </c>
      <c r="G4437" s="153">
        <f>IF(A4437="","",WEEKDAY(A4437,2))</f>
        <v/>
      </c>
      <c r="H4437" s="153">
        <f>IF(A4437="","",CHOOSE(WEEKDAY(A4437,2),"Pazartesi","Salı","Çarşamba","Perşembe","Cuma","Cumartesi","Pazar"))</f>
        <v/>
      </c>
    </row>
    <row r="4438" ht="10.5" customHeight="1" s="113">
      <c r="A4438" s="152" t="n">
        <v>46441</v>
      </c>
      <c r="B4438" s="153">
        <f>IF(A4438="","",YEAR(A4438))</f>
        <v/>
      </c>
      <c r="C4438" s="153">
        <f>IF(A4438="","",MONTH(A4438))</f>
        <v/>
      </c>
      <c r="D4438" s="153">
        <f>IF(A4438="","",CHOOSE(MONTH(A4438),"Ocak","Şubat","Mart","Nisan","Mayıs","Haziran","Temmuz","Ağustos","Eylül","Ekim","Kasım","Aralık"))</f>
        <v/>
      </c>
      <c r="E4438" s="153">
        <f>IF(A4438="","",ROUNDUP(MONTH(A4438)/3,0))</f>
        <v/>
      </c>
      <c r="F4438" s="153">
        <f>IF(A4438="","",WEEKNUM(A4438,2))</f>
        <v/>
      </c>
      <c r="G4438" s="153">
        <f>IF(A4438="","",WEEKDAY(A4438,2))</f>
        <v/>
      </c>
      <c r="H4438" s="153">
        <f>IF(A4438="","",CHOOSE(WEEKDAY(A4438,2),"Pazartesi","Salı","Çarşamba","Perşembe","Cuma","Cumartesi","Pazar"))</f>
        <v/>
      </c>
    </row>
    <row r="4439" ht="10.5" customHeight="1" s="113">
      <c r="A4439" s="152" t="n">
        <v>46442</v>
      </c>
      <c r="B4439" s="153">
        <f>IF(A4439="","",YEAR(A4439))</f>
        <v/>
      </c>
      <c r="C4439" s="153">
        <f>IF(A4439="","",MONTH(A4439))</f>
        <v/>
      </c>
      <c r="D4439" s="153">
        <f>IF(A4439="","",CHOOSE(MONTH(A4439),"Ocak","Şubat","Mart","Nisan","Mayıs","Haziran","Temmuz","Ağustos","Eylül","Ekim","Kasım","Aralık"))</f>
        <v/>
      </c>
      <c r="E4439" s="153">
        <f>IF(A4439="","",ROUNDUP(MONTH(A4439)/3,0))</f>
        <v/>
      </c>
      <c r="F4439" s="153">
        <f>IF(A4439="","",WEEKNUM(A4439,2))</f>
        <v/>
      </c>
      <c r="G4439" s="153">
        <f>IF(A4439="","",WEEKDAY(A4439,2))</f>
        <v/>
      </c>
      <c r="H4439" s="153">
        <f>IF(A4439="","",CHOOSE(WEEKDAY(A4439,2),"Pazartesi","Salı","Çarşamba","Perşembe","Cuma","Cumartesi","Pazar"))</f>
        <v/>
      </c>
    </row>
    <row r="4440" ht="10.5" customHeight="1" s="113">
      <c r="A4440" s="152" t="n">
        <v>46443</v>
      </c>
      <c r="B4440" s="153">
        <f>IF(A4440="","",YEAR(A4440))</f>
        <v/>
      </c>
      <c r="C4440" s="153">
        <f>IF(A4440="","",MONTH(A4440))</f>
        <v/>
      </c>
      <c r="D4440" s="153">
        <f>IF(A4440="","",CHOOSE(MONTH(A4440),"Ocak","Şubat","Mart","Nisan","Mayıs","Haziran","Temmuz","Ağustos","Eylül","Ekim","Kasım","Aralık"))</f>
        <v/>
      </c>
      <c r="E4440" s="153">
        <f>IF(A4440="","",ROUNDUP(MONTH(A4440)/3,0))</f>
        <v/>
      </c>
      <c r="F4440" s="153">
        <f>IF(A4440="","",WEEKNUM(A4440,2))</f>
        <v/>
      </c>
      <c r="G4440" s="153">
        <f>IF(A4440="","",WEEKDAY(A4440,2))</f>
        <v/>
      </c>
      <c r="H4440" s="153">
        <f>IF(A4440="","",CHOOSE(WEEKDAY(A4440,2),"Pazartesi","Salı","Çarşamba","Perşembe","Cuma","Cumartesi","Pazar"))</f>
        <v/>
      </c>
    </row>
    <row r="4441" ht="10.5" customHeight="1" s="113">
      <c r="A4441" s="152" t="n">
        <v>46444</v>
      </c>
      <c r="B4441" s="153">
        <f>IF(A4441="","",YEAR(A4441))</f>
        <v/>
      </c>
      <c r="C4441" s="153">
        <f>IF(A4441="","",MONTH(A4441))</f>
        <v/>
      </c>
      <c r="D4441" s="153">
        <f>IF(A4441="","",CHOOSE(MONTH(A4441),"Ocak","Şubat","Mart","Nisan","Mayıs","Haziran","Temmuz","Ağustos","Eylül","Ekim","Kasım","Aralık"))</f>
        <v/>
      </c>
      <c r="E4441" s="153">
        <f>IF(A4441="","",ROUNDUP(MONTH(A4441)/3,0))</f>
        <v/>
      </c>
      <c r="F4441" s="153">
        <f>IF(A4441="","",WEEKNUM(A4441,2))</f>
        <v/>
      </c>
      <c r="G4441" s="153">
        <f>IF(A4441="","",WEEKDAY(A4441,2))</f>
        <v/>
      </c>
      <c r="H4441" s="153">
        <f>IF(A4441="","",CHOOSE(WEEKDAY(A4441,2),"Pazartesi","Salı","Çarşamba","Perşembe","Cuma","Cumartesi","Pazar"))</f>
        <v/>
      </c>
    </row>
    <row r="4442" ht="10.5" customHeight="1" s="113">
      <c r="A4442" s="152" t="n">
        <v>46445</v>
      </c>
      <c r="B4442" s="153">
        <f>IF(A4442="","",YEAR(A4442))</f>
        <v/>
      </c>
      <c r="C4442" s="153">
        <f>IF(A4442="","",MONTH(A4442))</f>
        <v/>
      </c>
      <c r="D4442" s="153">
        <f>IF(A4442="","",CHOOSE(MONTH(A4442),"Ocak","Şubat","Mart","Nisan","Mayıs","Haziran","Temmuz","Ağustos","Eylül","Ekim","Kasım","Aralık"))</f>
        <v/>
      </c>
      <c r="E4442" s="153">
        <f>IF(A4442="","",ROUNDUP(MONTH(A4442)/3,0))</f>
        <v/>
      </c>
      <c r="F4442" s="153">
        <f>IF(A4442="","",WEEKNUM(A4442,2))</f>
        <v/>
      </c>
      <c r="G4442" s="153">
        <f>IF(A4442="","",WEEKDAY(A4442,2))</f>
        <v/>
      </c>
      <c r="H4442" s="153">
        <f>IF(A4442="","",CHOOSE(WEEKDAY(A4442,2),"Pazartesi","Salı","Çarşamba","Perşembe","Cuma","Cumartesi","Pazar"))</f>
        <v/>
      </c>
    </row>
    <row r="4443" ht="10.5" customHeight="1" s="113">
      <c r="A4443" s="152" t="n">
        <v>46446</v>
      </c>
      <c r="B4443" s="153">
        <f>IF(A4443="","",YEAR(A4443))</f>
        <v/>
      </c>
      <c r="C4443" s="153">
        <f>IF(A4443="","",MONTH(A4443))</f>
        <v/>
      </c>
      <c r="D4443" s="153">
        <f>IF(A4443="","",CHOOSE(MONTH(A4443),"Ocak","Şubat","Mart","Nisan","Mayıs","Haziran","Temmuz","Ağustos","Eylül","Ekim","Kasım","Aralık"))</f>
        <v/>
      </c>
      <c r="E4443" s="153">
        <f>IF(A4443="","",ROUNDUP(MONTH(A4443)/3,0))</f>
        <v/>
      </c>
      <c r="F4443" s="153">
        <f>IF(A4443="","",WEEKNUM(A4443,2))</f>
        <v/>
      </c>
      <c r="G4443" s="153">
        <f>IF(A4443="","",WEEKDAY(A4443,2))</f>
        <v/>
      </c>
      <c r="H4443" s="153">
        <f>IF(A4443="","",CHOOSE(WEEKDAY(A4443,2),"Pazartesi","Salı","Çarşamba","Perşembe","Cuma","Cumartesi","Pazar"))</f>
        <v/>
      </c>
    </row>
    <row r="4444" ht="10.5" customHeight="1" s="113">
      <c r="A4444" s="152" t="n">
        <v>46447</v>
      </c>
      <c r="B4444" s="153">
        <f>IF(A4444="","",YEAR(A4444))</f>
        <v/>
      </c>
      <c r="C4444" s="153">
        <f>IF(A4444="","",MONTH(A4444))</f>
        <v/>
      </c>
      <c r="D4444" s="153">
        <f>IF(A4444="","",CHOOSE(MONTH(A4444),"Ocak","Şubat","Mart","Nisan","Mayıs","Haziran","Temmuz","Ağustos","Eylül","Ekim","Kasım","Aralık"))</f>
        <v/>
      </c>
      <c r="E4444" s="153">
        <f>IF(A4444="","",ROUNDUP(MONTH(A4444)/3,0))</f>
        <v/>
      </c>
      <c r="F4444" s="153">
        <f>IF(A4444="","",WEEKNUM(A4444,2))</f>
        <v/>
      </c>
      <c r="G4444" s="153">
        <f>IF(A4444="","",WEEKDAY(A4444,2))</f>
        <v/>
      </c>
      <c r="H4444" s="153">
        <f>IF(A4444="","",CHOOSE(WEEKDAY(A4444,2),"Pazartesi","Salı","Çarşamba","Perşembe","Cuma","Cumartesi","Pazar"))</f>
        <v/>
      </c>
    </row>
    <row r="4445" ht="10.5" customHeight="1" s="113">
      <c r="A4445" s="152" t="n">
        <v>46448</v>
      </c>
      <c r="B4445" s="153">
        <f>IF(A4445="","",YEAR(A4445))</f>
        <v/>
      </c>
      <c r="C4445" s="153">
        <f>IF(A4445="","",MONTH(A4445))</f>
        <v/>
      </c>
      <c r="D4445" s="153">
        <f>IF(A4445="","",CHOOSE(MONTH(A4445),"Ocak","Şubat","Mart","Nisan","Mayıs","Haziran","Temmuz","Ağustos","Eylül","Ekim","Kasım","Aralık"))</f>
        <v/>
      </c>
      <c r="E4445" s="153">
        <f>IF(A4445="","",ROUNDUP(MONTH(A4445)/3,0))</f>
        <v/>
      </c>
      <c r="F4445" s="153">
        <f>IF(A4445="","",WEEKNUM(A4445,2))</f>
        <v/>
      </c>
      <c r="G4445" s="153">
        <f>IF(A4445="","",WEEKDAY(A4445,2))</f>
        <v/>
      </c>
      <c r="H4445" s="153">
        <f>IF(A4445="","",CHOOSE(WEEKDAY(A4445,2),"Pazartesi","Salı","Çarşamba","Perşembe","Cuma","Cumartesi","Pazar"))</f>
        <v/>
      </c>
    </row>
    <row r="4446" ht="10.5" customHeight="1" s="113">
      <c r="A4446" s="152" t="n">
        <v>46449</v>
      </c>
      <c r="B4446" s="153">
        <f>IF(A4446="","",YEAR(A4446))</f>
        <v/>
      </c>
      <c r="C4446" s="153">
        <f>IF(A4446="","",MONTH(A4446))</f>
        <v/>
      </c>
      <c r="D4446" s="153">
        <f>IF(A4446="","",CHOOSE(MONTH(A4446),"Ocak","Şubat","Mart","Nisan","Mayıs","Haziran","Temmuz","Ağustos","Eylül","Ekim","Kasım","Aralık"))</f>
        <v/>
      </c>
      <c r="E4446" s="153">
        <f>IF(A4446="","",ROUNDUP(MONTH(A4446)/3,0))</f>
        <v/>
      </c>
      <c r="F4446" s="153">
        <f>IF(A4446="","",WEEKNUM(A4446,2))</f>
        <v/>
      </c>
      <c r="G4446" s="153">
        <f>IF(A4446="","",WEEKDAY(A4446,2))</f>
        <v/>
      </c>
      <c r="H4446" s="153">
        <f>IF(A4446="","",CHOOSE(WEEKDAY(A4446,2),"Pazartesi","Salı","Çarşamba","Perşembe","Cuma","Cumartesi","Pazar"))</f>
        <v/>
      </c>
    </row>
    <row r="4447" ht="10.5" customHeight="1" s="113">
      <c r="A4447" s="152" t="n">
        <v>46450</v>
      </c>
      <c r="B4447" s="153">
        <f>IF(A4447="","",YEAR(A4447))</f>
        <v/>
      </c>
      <c r="C4447" s="153">
        <f>IF(A4447="","",MONTH(A4447))</f>
        <v/>
      </c>
      <c r="D4447" s="153">
        <f>IF(A4447="","",CHOOSE(MONTH(A4447),"Ocak","Şubat","Mart","Nisan","Mayıs","Haziran","Temmuz","Ağustos","Eylül","Ekim","Kasım","Aralık"))</f>
        <v/>
      </c>
      <c r="E4447" s="153">
        <f>IF(A4447="","",ROUNDUP(MONTH(A4447)/3,0))</f>
        <v/>
      </c>
      <c r="F4447" s="153">
        <f>IF(A4447="","",WEEKNUM(A4447,2))</f>
        <v/>
      </c>
      <c r="G4447" s="153">
        <f>IF(A4447="","",WEEKDAY(A4447,2))</f>
        <v/>
      </c>
      <c r="H4447" s="153">
        <f>IF(A4447="","",CHOOSE(WEEKDAY(A4447,2),"Pazartesi","Salı","Çarşamba","Perşembe","Cuma","Cumartesi","Pazar"))</f>
        <v/>
      </c>
    </row>
    <row r="4448" ht="10.5" customHeight="1" s="113">
      <c r="A4448" s="152" t="n">
        <v>46451</v>
      </c>
      <c r="B4448" s="153">
        <f>IF(A4448="","",YEAR(A4448))</f>
        <v/>
      </c>
      <c r="C4448" s="153">
        <f>IF(A4448="","",MONTH(A4448))</f>
        <v/>
      </c>
      <c r="D4448" s="153">
        <f>IF(A4448="","",CHOOSE(MONTH(A4448),"Ocak","Şubat","Mart","Nisan","Mayıs","Haziran","Temmuz","Ağustos","Eylül","Ekim","Kasım","Aralık"))</f>
        <v/>
      </c>
      <c r="E4448" s="153">
        <f>IF(A4448="","",ROUNDUP(MONTH(A4448)/3,0))</f>
        <v/>
      </c>
      <c r="F4448" s="153">
        <f>IF(A4448="","",WEEKNUM(A4448,2))</f>
        <v/>
      </c>
      <c r="G4448" s="153">
        <f>IF(A4448="","",WEEKDAY(A4448,2))</f>
        <v/>
      </c>
      <c r="H4448" s="153">
        <f>IF(A4448="","",CHOOSE(WEEKDAY(A4448,2),"Pazartesi","Salı","Çarşamba","Perşembe","Cuma","Cumartesi","Pazar"))</f>
        <v/>
      </c>
    </row>
    <row r="4449" ht="10.5" customHeight="1" s="113">
      <c r="A4449" s="152" t="n">
        <v>46452</v>
      </c>
      <c r="B4449" s="153">
        <f>IF(A4449="","",YEAR(A4449))</f>
        <v/>
      </c>
      <c r="C4449" s="153">
        <f>IF(A4449="","",MONTH(A4449))</f>
        <v/>
      </c>
      <c r="D4449" s="153">
        <f>IF(A4449="","",CHOOSE(MONTH(A4449),"Ocak","Şubat","Mart","Nisan","Mayıs","Haziran","Temmuz","Ağustos","Eylül","Ekim","Kasım","Aralık"))</f>
        <v/>
      </c>
      <c r="E4449" s="153">
        <f>IF(A4449="","",ROUNDUP(MONTH(A4449)/3,0))</f>
        <v/>
      </c>
      <c r="F4449" s="153">
        <f>IF(A4449="","",WEEKNUM(A4449,2))</f>
        <v/>
      </c>
      <c r="G4449" s="153">
        <f>IF(A4449="","",WEEKDAY(A4449,2))</f>
        <v/>
      </c>
      <c r="H4449" s="153">
        <f>IF(A4449="","",CHOOSE(WEEKDAY(A4449,2),"Pazartesi","Salı","Çarşamba","Perşembe","Cuma","Cumartesi","Pazar"))</f>
        <v/>
      </c>
    </row>
    <row r="4450" ht="10.5" customHeight="1" s="113">
      <c r="A4450" s="152" t="n">
        <v>46453</v>
      </c>
      <c r="B4450" s="153">
        <f>IF(A4450="","",YEAR(A4450))</f>
        <v/>
      </c>
      <c r="C4450" s="153">
        <f>IF(A4450="","",MONTH(A4450))</f>
        <v/>
      </c>
      <c r="D4450" s="153">
        <f>IF(A4450="","",CHOOSE(MONTH(A4450),"Ocak","Şubat","Mart","Nisan","Mayıs","Haziran","Temmuz","Ağustos","Eylül","Ekim","Kasım","Aralık"))</f>
        <v/>
      </c>
      <c r="E4450" s="153">
        <f>IF(A4450="","",ROUNDUP(MONTH(A4450)/3,0))</f>
        <v/>
      </c>
      <c r="F4450" s="153">
        <f>IF(A4450="","",WEEKNUM(A4450,2))</f>
        <v/>
      </c>
      <c r="G4450" s="153">
        <f>IF(A4450="","",WEEKDAY(A4450,2))</f>
        <v/>
      </c>
      <c r="H4450" s="153">
        <f>IF(A4450="","",CHOOSE(WEEKDAY(A4450,2),"Pazartesi","Salı","Çarşamba","Perşembe","Cuma","Cumartesi","Pazar"))</f>
        <v/>
      </c>
    </row>
    <row r="4451" ht="10.5" customHeight="1" s="113">
      <c r="A4451" s="152" t="n">
        <v>46454</v>
      </c>
      <c r="B4451" s="153">
        <f>IF(A4451="","",YEAR(A4451))</f>
        <v/>
      </c>
      <c r="C4451" s="153">
        <f>IF(A4451="","",MONTH(A4451))</f>
        <v/>
      </c>
      <c r="D4451" s="153">
        <f>IF(A4451="","",CHOOSE(MONTH(A4451),"Ocak","Şubat","Mart","Nisan","Mayıs","Haziran","Temmuz","Ağustos","Eylül","Ekim","Kasım","Aralık"))</f>
        <v/>
      </c>
      <c r="E4451" s="153">
        <f>IF(A4451="","",ROUNDUP(MONTH(A4451)/3,0))</f>
        <v/>
      </c>
      <c r="F4451" s="153">
        <f>IF(A4451="","",WEEKNUM(A4451,2))</f>
        <v/>
      </c>
      <c r="G4451" s="153">
        <f>IF(A4451="","",WEEKDAY(A4451,2))</f>
        <v/>
      </c>
      <c r="H4451" s="153">
        <f>IF(A4451="","",CHOOSE(WEEKDAY(A4451,2),"Pazartesi","Salı","Çarşamba","Perşembe","Cuma","Cumartesi","Pazar"))</f>
        <v/>
      </c>
    </row>
    <row r="4452" ht="10.5" customHeight="1" s="113">
      <c r="A4452" s="152" t="n">
        <v>46455</v>
      </c>
      <c r="B4452" s="153">
        <f>IF(A4452="","",YEAR(A4452))</f>
        <v/>
      </c>
      <c r="C4452" s="153">
        <f>IF(A4452="","",MONTH(A4452))</f>
        <v/>
      </c>
      <c r="D4452" s="153">
        <f>IF(A4452="","",CHOOSE(MONTH(A4452),"Ocak","Şubat","Mart","Nisan","Mayıs","Haziran","Temmuz","Ağustos","Eylül","Ekim","Kasım","Aralık"))</f>
        <v/>
      </c>
      <c r="E4452" s="153">
        <f>IF(A4452="","",ROUNDUP(MONTH(A4452)/3,0))</f>
        <v/>
      </c>
      <c r="F4452" s="153">
        <f>IF(A4452="","",WEEKNUM(A4452,2))</f>
        <v/>
      </c>
      <c r="G4452" s="153">
        <f>IF(A4452="","",WEEKDAY(A4452,2))</f>
        <v/>
      </c>
      <c r="H4452" s="153">
        <f>IF(A4452="","",CHOOSE(WEEKDAY(A4452,2),"Pazartesi","Salı","Çarşamba","Perşembe","Cuma","Cumartesi","Pazar"))</f>
        <v/>
      </c>
    </row>
    <row r="4453" ht="10.5" customHeight="1" s="113">
      <c r="A4453" s="152" t="n">
        <v>46456</v>
      </c>
      <c r="B4453" s="153">
        <f>IF(A4453="","",YEAR(A4453))</f>
        <v/>
      </c>
      <c r="C4453" s="153">
        <f>IF(A4453="","",MONTH(A4453))</f>
        <v/>
      </c>
      <c r="D4453" s="153">
        <f>IF(A4453="","",CHOOSE(MONTH(A4453),"Ocak","Şubat","Mart","Nisan","Mayıs","Haziran","Temmuz","Ağustos","Eylül","Ekim","Kasım","Aralık"))</f>
        <v/>
      </c>
      <c r="E4453" s="153">
        <f>IF(A4453="","",ROUNDUP(MONTH(A4453)/3,0))</f>
        <v/>
      </c>
      <c r="F4453" s="153">
        <f>IF(A4453="","",WEEKNUM(A4453,2))</f>
        <v/>
      </c>
      <c r="G4453" s="153">
        <f>IF(A4453="","",WEEKDAY(A4453,2))</f>
        <v/>
      </c>
      <c r="H4453" s="153">
        <f>IF(A4453="","",CHOOSE(WEEKDAY(A4453,2),"Pazartesi","Salı","Çarşamba","Perşembe","Cuma","Cumartesi","Pazar"))</f>
        <v/>
      </c>
    </row>
    <row r="4454" ht="10.5" customHeight="1" s="113">
      <c r="A4454" s="152" t="n">
        <v>46457</v>
      </c>
      <c r="B4454" s="153">
        <f>IF(A4454="","",YEAR(A4454))</f>
        <v/>
      </c>
      <c r="C4454" s="153">
        <f>IF(A4454="","",MONTH(A4454))</f>
        <v/>
      </c>
      <c r="D4454" s="153">
        <f>IF(A4454="","",CHOOSE(MONTH(A4454),"Ocak","Şubat","Mart","Nisan","Mayıs","Haziran","Temmuz","Ağustos","Eylül","Ekim","Kasım","Aralık"))</f>
        <v/>
      </c>
      <c r="E4454" s="153">
        <f>IF(A4454="","",ROUNDUP(MONTH(A4454)/3,0))</f>
        <v/>
      </c>
      <c r="F4454" s="153">
        <f>IF(A4454="","",WEEKNUM(A4454,2))</f>
        <v/>
      </c>
      <c r="G4454" s="153">
        <f>IF(A4454="","",WEEKDAY(A4454,2))</f>
        <v/>
      </c>
      <c r="H4454" s="153">
        <f>IF(A4454="","",CHOOSE(WEEKDAY(A4454,2),"Pazartesi","Salı","Çarşamba","Perşembe","Cuma","Cumartesi","Pazar"))</f>
        <v/>
      </c>
    </row>
    <row r="4455" ht="10.5" customHeight="1" s="113">
      <c r="A4455" s="152" t="n">
        <v>46458</v>
      </c>
      <c r="B4455" s="153">
        <f>IF(A4455="","",YEAR(A4455))</f>
        <v/>
      </c>
      <c r="C4455" s="153">
        <f>IF(A4455="","",MONTH(A4455))</f>
        <v/>
      </c>
      <c r="D4455" s="153">
        <f>IF(A4455="","",CHOOSE(MONTH(A4455),"Ocak","Şubat","Mart","Nisan","Mayıs","Haziran","Temmuz","Ağustos","Eylül","Ekim","Kasım","Aralık"))</f>
        <v/>
      </c>
      <c r="E4455" s="153">
        <f>IF(A4455="","",ROUNDUP(MONTH(A4455)/3,0))</f>
        <v/>
      </c>
      <c r="F4455" s="153">
        <f>IF(A4455="","",WEEKNUM(A4455,2))</f>
        <v/>
      </c>
      <c r="G4455" s="153">
        <f>IF(A4455="","",WEEKDAY(A4455,2))</f>
        <v/>
      </c>
      <c r="H4455" s="153">
        <f>IF(A4455="","",CHOOSE(WEEKDAY(A4455,2),"Pazartesi","Salı","Çarşamba","Perşembe","Cuma","Cumartesi","Pazar"))</f>
        <v/>
      </c>
    </row>
    <row r="4456" ht="10.5" customHeight="1" s="113">
      <c r="A4456" s="152" t="n">
        <v>46459</v>
      </c>
      <c r="B4456" s="153">
        <f>IF(A4456="","",YEAR(A4456))</f>
        <v/>
      </c>
      <c r="C4456" s="153">
        <f>IF(A4456="","",MONTH(A4456))</f>
        <v/>
      </c>
      <c r="D4456" s="153">
        <f>IF(A4456="","",CHOOSE(MONTH(A4456),"Ocak","Şubat","Mart","Nisan","Mayıs","Haziran","Temmuz","Ağustos","Eylül","Ekim","Kasım","Aralık"))</f>
        <v/>
      </c>
      <c r="E4456" s="153">
        <f>IF(A4456="","",ROUNDUP(MONTH(A4456)/3,0))</f>
        <v/>
      </c>
      <c r="F4456" s="153">
        <f>IF(A4456="","",WEEKNUM(A4456,2))</f>
        <v/>
      </c>
      <c r="G4456" s="153">
        <f>IF(A4456="","",WEEKDAY(A4456,2))</f>
        <v/>
      </c>
      <c r="H4456" s="153">
        <f>IF(A4456="","",CHOOSE(WEEKDAY(A4456,2),"Pazartesi","Salı","Çarşamba","Perşembe","Cuma","Cumartesi","Pazar"))</f>
        <v/>
      </c>
    </row>
    <row r="4457" ht="10.5" customHeight="1" s="113">
      <c r="A4457" s="152" t="n">
        <v>46460</v>
      </c>
      <c r="B4457" s="153">
        <f>IF(A4457="","",YEAR(A4457))</f>
        <v/>
      </c>
      <c r="C4457" s="153">
        <f>IF(A4457="","",MONTH(A4457))</f>
        <v/>
      </c>
      <c r="D4457" s="153">
        <f>IF(A4457="","",CHOOSE(MONTH(A4457),"Ocak","Şubat","Mart","Nisan","Mayıs","Haziran","Temmuz","Ağustos","Eylül","Ekim","Kasım","Aralık"))</f>
        <v/>
      </c>
      <c r="E4457" s="153">
        <f>IF(A4457="","",ROUNDUP(MONTH(A4457)/3,0))</f>
        <v/>
      </c>
      <c r="F4457" s="153">
        <f>IF(A4457="","",WEEKNUM(A4457,2))</f>
        <v/>
      </c>
      <c r="G4457" s="153">
        <f>IF(A4457="","",WEEKDAY(A4457,2))</f>
        <v/>
      </c>
      <c r="H4457" s="153">
        <f>IF(A4457="","",CHOOSE(WEEKDAY(A4457,2),"Pazartesi","Salı","Çarşamba","Perşembe","Cuma","Cumartesi","Pazar"))</f>
        <v/>
      </c>
    </row>
    <row r="4458" ht="10.5" customHeight="1" s="113">
      <c r="A4458" s="152" t="n">
        <v>46461</v>
      </c>
      <c r="B4458" s="153">
        <f>IF(A4458="","",YEAR(A4458))</f>
        <v/>
      </c>
      <c r="C4458" s="153">
        <f>IF(A4458="","",MONTH(A4458))</f>
        <v/>
      </c>
      <c r="D4458" s="153">
        <f>IF(A4458="","",CHOOSE(MONTH(A4458),"Ocak","Şubat","Mart","Nisan","Mayıs","Haziran","Temmuz","Ağustos","Eylül","Ekim","Kasım","Aralık"))</f>
        <v/>
      </c>
      <c r="E4458" s="153">
        <f>IF(A4458="","",ROUNDUP(MONTH(A4458)/3,0))</f>
        <v/>
      </c>
      <c r="F4458" s="153">
        <f>IF(A4458="","",WEEKNUM(A4458,2))</f>
        <v/>
      </c>
      <c r="G4458" s="153">
        <f>IF(A4458="","",WEEKDAY(A4458,2))</f>
        <v/>
      </c>
      <c r="H4458" s="153">
        <f>IF(A4458="","",CHOOSE(WEEKDAY(A4458,2),"Pazartesi","Salı","Çarşamba","Perşembe","Cuma","Cumartesi","Pazar"))</f>
        <v/>
      </c>
    </row>
    <row r="4459" ht="10.5" customHeight="1" s="113">
      <c r="A4459" s="152" t="n">
        <v>46462</v>
      </c>
      <c r="B4459" s="153">
        <f>IF(A4459="","",YEAR(A4459))</f>
        <v/>
      </c>
      <c r="C4459" s="153">
        <f>IF(A4459="","",MONTH(A4459))</f>
        <v/>
      </c>
      <c r="D4459" s="153">
        <f>IF(A4459="","",CHOOSE(MONTH(A4459),"Ocak","Şubat","Mart","Nisan","Mayıs","Haziran","Temmuz","Ağustos","Eylül","Ekim","Kasım","Aralık"))</f>
        <v/>
      </c>
      <c r="E4459" s="153">
        <f>IF(A4459="","",ROUNDUP(MONTH(A4459)/3,0))</f>
        <v/>
      </c>
      <c r="F4459" s="153">
        <f>IF(A4459="","",WEEKNUM(A4459,2))</f>
        <v/>
      </c>
      <c r="G4459" s="153">
        <f>IF(A4459="","",WEEKDAY(A4459,2))</f>
        <v/>
      </c>
      <c r="H4459" s="153">
        <f>IF(A4459="","",CHOOSE(WEEKDAY(A4459,2),"Pazartesi","Salı","Çarşamba","Perşembe","Cuma","Cumartesi","Pazar"))</f>
        <v/>
      </c>
    </row>
    <row r="4460" ht="10.5" customHeight="1" s="113">
      <c r="A4460" s="152" t="n">
        <v>46463</v>
      </c>
      <c r="B4460" s="153">
        <f>IF(A4460="","",YEAR(A4460))</f>
        <v/>
      </c>
      <c r="C4460" s="153">
        <f>IF(A4460="","",MONTH(A4460))</f>
        <v/>
      </c>
      <c r="D4460" s="153">
        <f>IF(A4460="","",CHOOSE(MONTH(A4460),"Ocak","Şubat","Mart","Nisan","Mayıs","Haziran","Temmuz","Ağustos","Eylül","Ekim","Kasım","Aralık"))</f>
        <v/>
      </c>
      <c r="E4460" s="153">
        <f>IF(A4460="","",ROUNDUP(MONTH(A4460)/3,0))</f>
        <v/>
      </c>
      <c r="F4460" s="153">
        <f>IF(A4460="","",WEEKNUM(A4460,2))</f>
        <v/>
      </c>
      <c r="G4460" s="153">
        <f>IF(A4460="","",WEEKDAY(A4460,2))</f>
        <v/>
      </c>
      <c r="H4460" s="153">
        <f>IF(A4460="","",CHOOSE(WEEKDAY(A4460,2),"Pazartesi","Salı","Çarşamba","Perşembe","Cuma","Cumartesi","Pazar"))</f>
        <v/>
      </c>
    </row>
    <row r="4461" ht="10.5" customHeight="1" s="113">
      <c r="A4461" s="152" t="n">
        <v>46464</v>
      </c>
      <c r="B4461" s="153">
        <f>IF(A4461="","",YEAR(A4461))</f>
        <v/>
      </c>
      <c r="C4461" s="153">
        <f>IF(A4461="","",MONTH(A4461))</f>
        <v/>
      </c>
      <c r="D4461" s="153">
        <f>IF(A4461="","",CHOOSE(MONTH(A4461),"Ocak","Şubat","Mart","Nisan","Mayıs","Haziran","Temmuz","Ağustos","Eylül","Ekim","Kasım","Aralık"))</f>
        <v/>
      </c>
      <c r="E4461" s="153">
        <f>IF(A4461="","",ROUNDUP(MONTH(A4461)/3,0))</f>
        <v/>
      </c>
      <c r="F4461" s="153">
        <f>IF(A4461="","",WEEKNUM(A4461,2))</f>
        <v/>
      </c>
      <c r="G4461" s="153">
        <f>IF(A4461="","",WEEKDAY(A4461,2))</f>
        <v/>
      </c>
      <c r="H4461" s="153">
        <f>IF(A4461="","",CHOOSE(WEEKDAY(A4461,2),"Pazartesi","Salı","Çarşamba","Perşembe","Cuma","Cumartesi","Pazar"))</f>
        <v/>
      </c>
    </row>
    <row r="4462" ht="10.5" customHeight="1" s="113">
      <c r="A4462" s="152" t="n">
        <v>46465</v>
      </c>
      <c r="B4462" s="153">
        <f>IF(A4462="","",YEAR(A4462))</f>
        <v/>
      </c>
      <c r="C4462" s="153">
        <f>IF(A4462="","",MONTH(A4462))</f>
        <v/>
      </c>
      <c r="D4462" s="153">
        <f>IF(A4462="","",CHOOSE(MONTH(A4462),"Ocak","Şubat","Mart","Nisan","Mayıs","Haziran","Temmuz","Ağustos","Eylül","Ekim","Kasım","Aralık"))</f>
        <v/>
      </c>
      <c r="E4462" s="153">
        <f>IF(A4462="","",ROUNDUP(MONTH(A4462)/3,0))</f>
        <v/>
      </c>
      <c r="F4462" s="153">
        <f>IF(A4462="","",WEEKNUM(A4462,2))</f>
        <v/>
      </c>
      <c r="G4462" s="153">
        <f>IF(A4462="","",WEEKDAY(A4462,2))</f>
        <v/>
      </c>
      <c r="H4462" s="153">
        <f>IF(A4462="","",CHOOSE(WEEKDAY(A4462,2),"Pazartesi","Salı","Çarşamba","Perşembe","Cuma","Cumartesi","Pazar"))</f>
        <v/>
      </c>
    </row>
    <row r="4463" ht="10.5" customHeight="1" s="113">
      <c r="A4463" s="152" t="n">
        <v>46466</v>
      </c>
      <c r="B4463" s="153">
        <f>IF(A4463="","",YEAR(A4463))</f>
        <v/>
      </c>
      <c r="C4463" s="153">
        <f>IF(A4463="","",MONTH(A4463))</f>
        <v/>
      </c>
      <c r="D4463" s="153">
        <f>IF(A4463="","",CHOOSE(MONTH(A4463),"Ocak","Şubat","Mart","Nisan","Mayıs","Haziran","Temmuz","Ağustos","Eylül","Ekim","Kasım","Aralık"))</f>
        <v/>
      </c>
      <c r="E4463" s="153">
        <f>IF(A4463="","",ROUNDUP(MONTH(A4463)/3,0))</f>
        <v/>
      </c>
      <c r="F4463" s="153">
        <f>IF(A4463="","",WEEKNUM(A4463,2))</f>
        <v/>
      </c>
      <c r="G4463" s="153">
        <f>IF(A4463="","",WEEKDAY(A4463,2))</f>
        <v/>
      </c>
      <c r="H4463" s="153">
        <f>IF(A4463="","",CHOOSE(WEEKDAY(A4463,2),"Pazartesi","Salı","Çarşamba","Perşembe","Cuma","Cumartesi","Pazar"))</f>
        <v/>
      </c>
    </row>
    <row r="4464" ht="10.5" customHeight="1" s="113">
      <c r="A4464" s="152" t="n">
        <v>46467</v>
      </c>
      <c r="B4464" s="153">
        <f>IF(A4464="","",YEAR(A4464))</f>
        <v/>
      </c>
      <c r="C4464" s="153">
        <f>IF(A4464="","",MONTH(A4464))</f>
        <v/>
      </c>
      <c r="D4464" s="153">
        <f>IF(A4464="","",CHOOSE(MONTH(A4464),"Ocak","Şubat","Mart","Nisan","Mayıs","Haziran","Temmuz","Ağustos","Eylül","Ekim","Kasım","Aralık"))</f>
        <v/>
      </c>
      <c r="E4464" s="153">
        <f>IF(A4464="","",ROUNDUP(MONTH(A4464)/3,0))</f>
        <v/>
      </c>
      <c r="F4464" s="153">
        <f>IF(A4464="","",WEEKNUM(A4464,2))</f>
        <v/>
      </c>
      <c r="G4464" s="153">
        <f>IF(A4464="","",WEEKDAY(A4464,2))</f>
        <v/>
      </c>
      <c r="H4464" s="153">
        <f>IF(A4464="","",CHOOSE(WEEKDAY(A4464,2),"Pazartesi","Salı","Çarşamba","Perşembe","Cuma","Cumartesi","Pazar"))</f>
        <v/>
      </c>
    </row>
    <row r="4465" ht="10.5" customHeight="1" s="113">
      <c r="A4465" s="152" t="n">
        <v>46468</v>
      </c>
      <c r="B4465" s="153">
        <f>IF(A4465="","",YEAR(A4465))</f>
        <v/>
      </c>
      <c r="C4465" s="153">
        <f>IF(A4465="","",MONTH(A4465))</f>
        <v/>
      </c>
      <c r="D4465" s="153">
        <f>IF(A4465="","",CHOOSE(MONTH(A4465),"Ocak","Şubat","Mart","Nisan","Mayıs","Haziran","Temmuz","Ağustos","Eylül","Ekim","Kasım","Aralık"))</f>
        <v/>
      </c>
      <c r="E4465" s="153">
        <f>IF(A4465="","",ROUNDUP(MONTH(A4465)/3,0))</f>
        <v/>
      </c>
      <c r="F4465" s="153">
        <f>IF(A4465="","",WEEKNUM(A4465,2))</f>
        <v/>
      </c>
      <c r="G4465" s="153">
        <f>IF(A4465="","",WEEKDAY(A4465,2))</f>
        <v/>
      </c>
      <c r="H4465" s="153">
        <f>IF(A4465="","",CHOOSE(WEEKDAY(A4465,2),"Pazartesi","Salı","Çarşamba","Perşembe","Cuma","Cumartesi","Pazar"))</f>
        <v/>
      </c>
    </row>
    <row r="4466" ht="10.5" customHeight="1" s="113">
      <c r="A4466" s="152" t="n">
        <v>46469</v>
      </c>
      <c r="B4466" s="153">
        <f>IF(A4466="","",YEAR(A4466))</f>
        <v/>
      </c>
      <c r="C4466" s="153">
        <f>IF(A4466="","",MONTH(A4466))</f>
        <v/>
      </c>
      <c r="D4466" s="153">
        <f>IF(A4466="","",CHOOSE(MONTH(A4466),"Ocak","Şubat","Mart","Nisan","Mayıs","Haziran","Temmuz","Ağustos","Eylül","Ekim","Kasım","Aralık"))</f>
        <v/>
      </c>
      <c r="E4466" s="153">
        <f>IF(A4466="","",ROUNDUP(MONTH(A4466)/3,0))</f>
        <v/>
      </c>
      <c r="F4466" s="153">
        <f>IF(A4466="","",WEEKNUM(A4466,2))</f>
        <v/>
      </c>
      <c r="G4466" s="153">
        <f>IF(A4466="","",WEEKDAY(A4466,2))</f>
        <v/>
      </c>
      <c r="H4466" s="153">
        <f>IF(A4466="","",CHOOSE(WEEKDAY(A4466,2),"Pazartesi","Salı","Çarşamba","Perşembe","Cuma","Cumartesi","Pazar"))</f>
        <v/>
      </c>
    </row>
    <row r="4467" ht="10.5" customHeight="1" s="113">
      <c r="A4467" s="152" t="n">
        <v>46470</v>
      </c>
      <c r="B4467" s="153">
        <f>IF(A4467="","",YEAR(A4467))</f>
        <v/>
      </c>
      <c r="C4467" s="153">
        <f>IF(A4467="","",MONTH(A4467))</f>
        <v/>
      </c>
      <c r="D4467" s="153">
        <f>IF(A4467="","",CHOOSE(MONTH(A4467),"Ocak","Şubat","Mart","Nisan","Mayıs","Haziran","Temmuz","Ağustos","Eylül","Ekim","Kasım","Aralık"))</f>
        <v/>
      </c>
      <c r="E4467" s="153">
        <f>IF(A4467="","",ROUNDUP(MONTH(A4467)/3,0))</f>
        <v/>
      </c>
      <c r="F4467" s="153">
        <f>IF(A4467="","",WEEKNUM(A4467,2))</f>
        <v/>
      </c>
      <c r="G4467" s="153">
        <f>IF(A4467="","",WEEKDAY(A4467,2))</f>
        <v/>
      </c>
      <c r="H4467" s="153">
        <f>IF(A4467="","",CHOOSE(WEEKDAY(A4467,2),"Pazartesi","Salı","Çarşamba","Perşembe","Cuma","Cumartesi","Pazar"))</f>
        <v/>
      </c>
    </row>
    <row r="4468" ht="10.5" customHeight="1" s="113">
      <c r="A4468" s="152" t="n">
        <v>46471</v>
      </c>
      <c r="B4468" s="153">
        <f>IF(A4468="","",YEAR(A4468))</f>
        <v/>
      </c>
      <c r="C4468" s="153">
        <f>IF(A4468="","",MONTH(A4468))</f>
        <v/>
      </c>
      <c r="D4468" s="153">
        <f>IF(A4468="","",CHOOSE(MONTH(A4468),"Ocak","Şubat","Mart","Nisan","Mayıs","Haziran","Temmuz","Ağustos","Eylül","Ekim","Kasım","Aralık"))</f>
        <v/>
      </c>
      <c r="E4468" s="153">
        <f>IF(A4468="","",ROUNDUP(MONTH(A4468)/3,0))</f>
        <v/>
      </c>
      <c r="F4468" s="153">
        <f>IF(A4468="","",WEEKNUM(A4468,2))</f>
        <v/>
      </c>
      <c r="G4468" s="153">
        <f>IF(A4468="","",WEEKDAY(A4468,2))</f>
        <v/>
      </c>
      <c r="H4468" s="153">
        <f>IF(A4468="","",CHOOSE(WEEKDAY(A4468,2),"Pazartesi","Salı","Çarşamba","Perşembe","Cuma","Cumartesi","Pazar"))</f>
        <v/>
      </c>
    </row>
    <row r="4469" ht="10.5" customHeight="1" s="113">
      <c r="A4469" s="152" t="n">
        <v>46472</v>
      </c>
      <c r="B4469" s="153">
        <f>IF(A4469="","",YEAR(A4469))</f>
        <v/>
      </c>
      <c r="C4469" s="153">
        <f>IF(A4469="","",MONTH(A4469))</f>
        <v/>
      </c>
      <c r="D4469" s="153">
        <f>IF(A4469="","",CHOOSE(MONTH(A4469),"Ocak","Şubat","Mart","Nisan","Mayıs","Haziran","Temmuz","Ağustos","Eylül","Ekim","Kasım","Aralık"))</f>
        <v/>
      </c>
      <c r="E4469" s="153">
        <f>IF(A4469="","",ROUNDUP(MONTH(A4469)/3,0))</f>
        <v/>
      </c>
      <c r="F4469" s="153">
        <f>IF(A4469="","",WEEKNUM(A4469,2))</f>
        <v/>
      </c>
      <c r="G4469" s="153">
        <f>IF(A4469="","",WEEKDAY(A4469,2))</f>
        <v/>
      </c>
      <c r="H4469" s="153">
        <f>IF(A4469="","",CHOOSE(WEEKDAY(A4469,2),"Pazartesi","Salı","Çarşamba","Perşembe","Cuma","Cumartesi","Pazar"))</f>
        <v/>
      </c>
    </row>
    <row r="4470" ht="10.5" customHeight="1" s="113">
      <c r="A4470" s="152" t="n">
        <v>46473</v>
      </c>
      <c r="B4470" s="153">
        <f>IF(A4470="","",YEAR(A4470))</f>
        <v/>
      </c>
      <c r="C4470" s="153">
        <f>IF(A4470="","",MONTH(A4470))</f>
        <v/>
      </c>
      <c r="D4470" s="153">
        <f>IF(A4470="","",CHOOSE(MONTH(A4470),"Ocak","Şubat","Mart","Nisan","Mayıs","Haziran","Temmuz","Ağustos","Eylül","Ekim","Kasım","Aralık"))</f>
        <v/>
      </c>
      <c r="E4470" s="153">
        <f>IF(A4470="","",ROUNDUP(MONTH(A4470)/3,0))</f>
        <v/>
      </c>
      <c r="F4470" s="153">
        <f>IF(A4470="","",WEEKNUM(A4470,2))</f>
        <v/>
      </c>
      <c r="G4470" s="153">
        <f>IF(A4470="","",WEEKDAY(A4470,2))</f>
        <v/>
      </c>
      <c r="H4470" s="153">
        <f>IF(A4470="","",CHOOSE(WEEKDAY(A4470,2),"Pazartesi","Salı","Çarşamba","Perşembe","Cuma","Cumartesi","Pazar"))</f>
        <v/>
      </c>
    </row>
    <row r="4471" ht="10.5" customHeight="1" s="113">
      <c r="A4471" s="152" t="n">
        <v>46474</v>
      </c>
      <c r="B4471" s="153">
        <f>IF(A4471="","",YEAR(A4471))</f>
        <v/>
      </c>
      <c r="C4471" s="153">
        <f>IF(A4471="","",MONTH(A4471))</f>
        <v/>
      </c>
      <c r="D4471" s="153">
        <f>IF(A4471="","",CHOOSE(MONTH(A4471),"Ocak","Şubat","Mart","Nisan","Mayıs","Haziran","Temmuz","Ağustos","Eylül","Ekim","Kasım","Aralık"))</f>
        <v/>
      </c>
      <c r="E4471" s="153">
        <f>IF(A4471="","",ROUNDUP(MONTH(A4471)/3,0))</f>
        <v/>
      </c>
      <c r="F4471" s="153">
        <f>IF(A4471="","",WEEKNUM(A4471,2))</f>
        <v/>
      </c>
      <c r="G4471" s="153">
        <f>IF(A4471="","",WEEKDAY(A4471,2))</f>
        <v/>
      </c>
      <c r="H4471" s="153">
        <f>IF(A4471="","",CHOOSE(WEEKDAY(A4471,2),"Pazartesi","Salı","Çarşamba","Perşembe","Cuma","Cumartesi","Pazar"))</f>
        <v/>
      </c>
    </row>
    <row r="4472" ht="10.5" customHeight="1" s="113">
      <c r="A4472" s="152" t="n">
        <v>46475</v>
      </c>
      <c r="B4472" s="153">
        <f>IF(A4472="","",YEAR(A4472))</f>
        <v/>
      </c>
      <c r="C4472" s="153">
        <f>IF(A4472="","",MONTH(A4472))</f>
        <v/>
      </c>
      <c r="D4472" s="153">
        <f>IF(A4472="","",CHOOSE(MONTH(A4472),"Ocak","Şubat","Mart","Nisan","Mayıs","Haziran","Temmuz","Ağustos","Eylül","Ekim","Kasım","Aralık"))</f>
        <v/>
      </c>
      <c r="E4472" s="153">
        <f>IF(A4472="","",ROUNDUP(MONTH(A4472)/3,0))</f>
        <v/>
      </c>
      <c r="F4472" s="153">
        <f>IF(A4472="","",WEEKNUM(A4472,2))</f>
        <v/>
      </c>
      <c r="G4472" s="153">
        <f>IF(A4472="","",WEEKDAY(A4472,2))</f>
        <v/>
      </c>
      <c r="H4472" s="153">
        <f>IF(A4472="","",CHOOSE(WEEKDAY(A4472,2),"Pazartesi","Salı","Çarşamba","Perşembe","Cuma","Cumartesi","Pazar"))</f>
        <v/>
      </c>
    </row>
    <row r="4473" ht="10.5" customHeight="1" s="113">
      <c r="A4473" s="152" t="n">
        <v>46476</v>
      </c>
      <c r="B4473" s="153">
        <f>IF(A4473="","",YEAR(A4473))</f>
        <v/>
      </c>
      <c r="C4473" s="153">
        <f>IF(A4473="","",MONTH(A4473))</f>
        <v/>
      </c>
      <c r="D4473" s="153">
        <f>IF(A4473="","",CHOOSE(MONTH(A4473),"Ocak","Şubat","Mart","Nisan","Mayıs","Haziran","Temmuz","Ağustos","Eylül","Ekim","Kasım","Aralık"))</f>
        <v/>
      </c>
      <c r="E4473" s="153">
        <f>IF(A4473="","",ROUNDUP(MONTH(A4473)/3,0))</f>
        <v/>
      </c>
      <c r="F4473" s="153">
        <f>IF(A4473="","",WEEKNUM(A4473,2))</f>
        <v/>
      </c>
      <c r="G4473" s="153">
        <f>IF(A4473="","",WEEKDAY(A4473,2))</f>
        <v/>
      </c>
      <c r="H4473" s="153">
        <f>IF(A4473="","",CHOOSE(WEEKDAY(A4473,2),"Pazartesi","Salı","Çarşamba","Perşembe","Cuma","Cumartesi","Pazar"))</f>
        <v/>
      </c>
    </row>
    <row r="4474" ht="10.5" customHeight="1" s="113">
      <c r="A4474" s="152" t="n">
        <v>46477</v>
      </c>
      <c r="B4474" s="153">
        <f>IF(A4474="","",YEAR(A4474))</f>
        <v/>
      </c>
      <c r="C4474" s="153">
        <f>IF(A4474="","",MONTH(A4474))</f>
        <v/>
      </c>
      <c r="D4474" s="153">
        <f>IF(A4474="","",CHOOSE(MONTH(A4474),"Ocak","Şubat","Mart","Nisan","Mayıs","Haziran","Temmuz","Ağustos","Eylül","Ekim","Kasım","Aralık"))</f>
        <v/>
      </c>
      <c r="E4474" s="153">
        <f>IF(A4474="","",ROUNDUP(MONTH(A4474)/3,0))</f>
        <v/>
      </c>
      <c r="F4474" s="153">
        <f>IF(A4474="","",WEEKNUM(A4474,2))</f>
        <v/>
      </c>
      <c r="G4474" s="153">
        <f>IF(A4474="","",WEEKDAY(A4474,2))</f>
        <v/>
      </c>
      <c r="H4474" s="153">
        <f>IF(A4474="","",CHOOSE(WEEKDAY(A4474,2),"Pazartesi","Salı","Çarşamba","Perşembe","Cuma","Cumartesi","Pazar"))</f>
        <v/>
      </c>
    </row>
    <row r="4475" ht="10.5" customHeight="1" s="113">
      <c r="A4475" s="152" t="n">
        <v>46478</v>
      </c>
      <c r="B4475" s="153">
        <f>IF(A4475="","",YEAR(A4475))</f>
        <v/>
      </c>
      <c r="C4475" s="153">
        <f>IF(A4475="","",MONTH(A4475))</f>
        <v/>
      </c>
      <c r="D4475" s="153">
        <f>IF(A4475="","",CHOOSE(MONTH(A4475),"Ocak","Şubat","Mart","Nisan","Mayıs","Haziran","Temmuz","Ağustos","Eylül","Ekim","Kasım","Aralık"))</f>
        <v/>
      </c>
      <c r="E4475" s="153">
        <f>IF(A4475="","",ROUNDUP(MONTH(A4475)/3,0))</f>
        <v/>
      </c>
      <c r="F4475" s="153">
        <f>IF(A4475="","",WEEKNUM(A4475,2))</f>
        <v/>
      </c>
      <c r="G4475" s="153">
        <f>IF(A4475="","",WEEKDAY(A4475,2))</f>
        <v/>
      </c>
      <c r="H4475" s="153">
        <f>IF(A4475="","",CHOOSE(WEEKDAY(A4475,2),"Pazartesi","Salı","Çarşamba","Perşembe","Cuma","Cumartesi","Pazar"))</f>
        <v/>
      </c>
    </row>
    <row r="4476" ht="10.5" customHeight="1" s="113">
      <c r="A4476" s="152" t="n">
        <v>46479</v>
      </c>
      <c r="B4476" s="153">
        <f>IF(A4476="","",YEAR(A4476))</f>
        <v/>
      </c>
      <c r="C4476" s="153">
        <f>IF(A4476="","",MONTH(A4476))</f>
        <v/>
      </c>
      <c r="D4476" s="153">
        <f>IF(A4476="","",CHOOSE(MONTH(A4476),"Ocak","Şubat","Mart","Nisan","Mayıs","Haziran","Temmuz","Ağustos","Eylül","Ekim","Kasım","Aralık"))</f>
        <v/>
      </c>
      <c r="E4476" s="153">
        <f>IF(A4476="","",ROUNDUP(MONTH(A4476)/3,0))</f>
        <v/>
      </c>
      <c r="F4476" s="153">
        <f>IF(A4476="","",WEEKNUM(A4476,2))</f>
        <v/>
      </c>
      <c r="G4476" s="153">
        <f>IF(A4476="","",WEEKDAY(A4476,2))</f>
        <v/>
      </c>
      <c r="H4476" s="153">
        <f>IF(A4476="","",CHOOSE(WEEKDAY(A4476,2),"Pazartesi","Salı","Çarşamba","Perşembe","Cuma","Cumartesi","Pazar"))</f>
        <v/>
      </c>
    </row>
    <row r="4477" ht="10.5" customHeight="1" s="113">
      <c r="A4477" s="152" t="n">
        <v>46480</v>
      </c>
      <c r="B4477" s="153">
        <f>IF(A4477="","",YEAR(A4477))</f>
        <v/>
      </c>
      <c r="C4477" s="153">
        <f>IF(A4477="","",MONTH(A4477))</f>
        <v/>
      </c>
      <c r="D4477" s="153">
        <f>IF(A4477="","",CHOOSE(MONTH(A4477),"Ocak","Şubat","Mart","Nisan","Mayıs","Haziran","Temmuz","Ağustos","Eylül","Ekim","Kasım","Aralık"))</f>
        <v/>
      </c>
      <c r="E4477" s="153">
        <f>IF(A4477="","",ROUNDUP(MONTH(A4477)/3,0))</f>
        <v/>
      </c>
      <c r="F4477" s="153">
        <f>IF(A4477="","",WEEKNUM(A4477,2))</f>
        <v/>
      </c>
      <c r="G4477" s="153">
        <f>IF(A4477="","",WEEKDAY(A4477,2))</f>
        <v/>
      </c>
      <c r="H4477" s="153">
        <f>IF(A4477="","",CHOOSE(WEEKDAY(A4477,2),"Pazartesi","Salı","Çarşamba","Perşembe","Cuma","Cumartesi","Pazar"))</f>
        <v/>
      </c>
    </row>
    <row r="4478" ht="10.5" customHeight="1" s="113">
      <c r="A4478" s="152" t="n">
        <v>46481</v>
      </c>
      <c r="B4478" s="153">
        <f>IF(A4478="","",YEAR(A4478))</f>
        <v/>
      </c>
      <c r="C4478" s="153">
        <f>IF(A4478="","",MONTH(A4478))</f>
        <v/>
      </c>
      <c r="D4478" s="153">
        <f>IF(A4478="","",CHOOSE(MONTH(A4478),"Ocak","Şubat","Mart","Nisan","Mayıs","Haziran","Temmuz","Ağustos","Eylül","Ekim","Kasım","Aralık"))</f>
        <v/>
      </c>
      <c r="E4478" s="153">
        <f>IF(A4478="","",ROUNDUP(MONTH(A4478)/3,0))</f>
        <v/>
      </c>
      <c r="F4478" s="153">
        <f>IF(A4478="","",WEEKNUM(A4478,2))</f>
        <v/>
      </c>
      <c r="G4478" s="153">
        <f>IF(A4478="","",WEEKDAY(A4478,2))</f>
        <v/>
      </c>
      <c r="H4478" s="153">
        <f>IF(A4478="","",CHOOSE(WEEKDAY(A4478,2),"Pazartesi","Salı","Çarşamba","Perşembe","Cuma","Cumartesi","Pazar"))</f>
        <v/>
      </c>
    </row>
    <row r="4479" ht="10.5" customHeight="1" s="113">
      <c r="A4479" s="152" t="n">
        <v>46482</v>
      </c>
      <c r="B4479" s="153">
        <f>IF(A4479="","",YEAR(A4479))</f>
        <v/>
      </c>
      <c r="C4479" s="153">
        <f>IF(A4479="","",MONTH(A4479))</f>
        <v/>
      </c>
      <c r="D4479" s="153">
        <f>IF(A4479="","",CHOOSE(MONTH(A4479),"Ocak","Şubat","Mart","Nisan","Mayıs","Haziran","Temmuz","Ağustos","Eylül","Ekim","Kasım","Aralık"))</f>
        <v/>
      </c>
      <c r="E4479" s="153">
        <f>IF(A4479="","",ROUNDUP(MONTH(A4479)/3,0))</f>
        <v/>
      </c>
      <c r="F4479" s="153">
        <f>IF(A4479="","",WEEKNUM(A4479,2))</f>
        <v/>
      </c>
      <c r="G4479" s="153">
        <f>IF(A4479="","",WEEKDAY(A4479,2))</f>
        <v/>
      </c>
      <c r="H4479" s="153">
        <f>IF(A4479="","",CHOOSE(WEEKDAY(A4479,2),"Pazartesi","Salı","Çarşamba","Perşembe","Cuma","Cumartesi","Pazar"))</f>
        <v/>
      </c>
    </row>
    <row r="4480" ht="10.5" customHeight="1" s="113">
      <c r="A4480" s="152" t="n">
        <v>46483</v>
      </c>
      <c r="B4480" s="153">
        <f>IF(A4480="","",YEAR(A4480))</f>
        <v/>
      </c>
      <c r="C4480" s="153">
        <f>IF(A4480="","",MONTH(A4480))</f>
        <v/>
      </c>
      <c r="D4480" s="153">
        <f>IF(A4480="","",CHOOSE(MONTH(A4480),"Ocak","Şubat","Mart","Nisan","Mayıs","Haziran","Temmuz","Ağustos","Eylül","Ekim","Kasım","Aralık"))</f>
        <v/>
      </c>
      <c r="E4480" s="153">
        <f>IF(A4480="","",ROUNDUP(MONTH(A4480)/3,0))</f>
        <v/>
      </c>
      <c r="F4480" s="153">
        <f>IF(A4480="","",WEEKNUM(A4480,2))</f>
        <v/>
      </c>
      <c r="G4480" s="153">
        <f>IF(A4480="","",WEEKDAY(A4480,2))</f>
        <v/>
      </c>
      <c r="H4480" s="153">
        <f>IF(A4480="","",CHOOSE(WEEKDAY(A4480,2),"Pazartesi","Salı","Çarşamba","Perşembe","Cuma","Cumartesi","Pazar"))</f>
        <v/>
      </c>
    </row>
    <row r="4481" ht="10.5" customHeight="1" s="113">
      <c r="A4481" s="152" t="n">
        <v>46484</v>
      </c>
      <c r="B4481" s="153">
        <f>IF(A4481="","",YEAR(A4481))</f>
        <v/>
      </c>
      <c r="C4481" s="153">
        <f>IF(A4481="","",MONTH(A4481))</f>
        <v/>
      </c>
      <c r="D4481" s="153">
        <f>IF(A4481="","",CHOOSE(MONTH(A4481),"Ocak","Şubat","Mart","Nisan","Mayıs","Haziran","Temmuz","Ağustos","Eylül","Ekim","Kasım","Aralık"))</f>
        <v/>
      </c>
      <c r="E4481" s="153">
        <f>IF(A4481="","",ROUNDUP(MONTH(A4481)/3,0))</f>
        <v/>
      </c>
      <c r="F4481" s="153">
        <f>IF(A4481="","",WEEKNUM(A4481,2))</f>
        <v/>
      </c>
      <c r="G4481" s="153">
        <f>IF(A4481="","",WEEKDAY(A4481,2))</f>
        <v/>
      </c>
      <c r="H4481" s="153">
        <f>IF(A4481="","",CHOOSE(WEEKDAY(A4481,2),"Pazartesi","Salı","Çarşamba","Perşembe","Cuma","Cumartesi","Pazar"))</f>
        <v/>
      </c>
    </row>
    <row r="4482" ht="10.5" customHeight="1" s="113">
      <c r="A4482" s="152" t="n">
        <v>46485</v>
      </c>
      <c r="B4482" s="153">
        <f>IF(A4482="","",YEAR(A4482))</f>
        <v/>
      </c>
      <c r="C4482" s="153">
        <f>IF(A4482="","",MONTH(A4482))</f>
        <v/>
      </c>
      <c r="D4482" s="153">
        <f>IF(A4482="","",CHOOSE(MONTH(A4482),"Ocak","Şubat","Mart","Nisan","Mayıs","Haziran","Temmuz","Ağustos","Eylül","Ekim","Kasım","Aralık"))</f>
        <v/>
      </c>
      <c r="E4482" s="153">
        <f>IF(A4482="","",ROUNDUP(MONTH(A4482)/3,0))</f>
        <v/>
      </c>
      <c r="F4482" s="153">
        <f>IF(A4482="","",WEEKNUM(A4482,2))</f>
        <v/>
      </c>
      <c r="G4482" s="153">
        <f>IF(A4482="","",WEEKDAY(A4482,2))</f>
        <v/>
      </c>
      <c r="H4482" s="153">
        <f>IF(A4482="","",CHOOSE(WEEKDAY(A4482,2),"Pazartesi","Salı","Çarşamba","Perşembe","Cuma","Cumartesi","Pazar"))</f>
        <v/>
      </c>
    </row>
    <row r="4483" ht="10.5" customHeight="1" s="113">
      <c r="A4483" s="152" t="n">
        <v>46486</v>
      </c>
      <c r="B4483" s="153">
        <f>IF(A4483="","",YEAR(A4483))</f>
        <v/>
      </c>
      <c r="C4483" s="153">
        <f>IF(A4483="","",MONTH(A4483))</f>
        <v/>
      </c>
      <c r="D4483" s="153">
        <f>IF(A4483="","",CHOOSE(MONTH(A4483),"Ocak","Şubat","Mart","Nisan","Mayıs","Haziran","Temmuz","Ağustos","Eylül","Ekim","Kasım","Aralık"))</f>
        <v/>
      </c>
      <c r="E4483" s="153">
        <f>IF(A4483="","",ROUNDUP(MONTH(A4483)/3,0))</f>
        <v/>
      </c>
      <c r="F4483" s="153">
        <f>IF(A4483="","",WEEKNUM(A4483,2))</f>
        <v/>
      </c>
      <c r="G4483" s="153">
        <f>IF(A4483="","",WEEKDAY(A4483,2))</f>
        <v/>
      </c>
      <c r="H4483" s="153">
        <f>IF(A4483="","",CHOOSE(WEEKDAY(A4483,2),"Pazartesi","Salı","Çarşamba","Perşembe","Cuma","Cumartesi","Pazar"))</f>
        <v/>
      </c>
    </row>
    <row r="4484" ht="10.5" customHeight="1" s="113">
      <c r="A4484" s="152" t="n">
        <v>46487</v>
      </c>
      <c r="B4484" s="153">
        <f>IF(A4484="","",YEAR(A4484))</f>
        <v/>
      </c>
      <c r="C4484" s="153">
        <f>IF(A4484="","",MONTH(A4484))</f>
        <v/>
      </c>
      <c r="D4484" s="153">
        <f>IF(A4484="","",CHOOSE(MONTH(A4484),"Ocak","Şubat","Mart","Nisan","Mayıs","Haziran","Temmuz","Ağustos","Eylül","Ekim","Kasım","Aralık"))</f>
        <v/>
      </c>
      <c r="E4484" s="153">
        <f>IF(A4484="","",ROUNDUP(MONTH(A4484)/3,0))</f>
        <v/>
      </c>
      <c r="F4484" s="153">
        <f>IF(A4484="","",WEEKNUM(A4484,2))</f>
        <v/>
      </c>
      <c r="G4484" s="153">
        <f>IF(A4484="","",WEEKDAY(A4484,2))</f>
        <v/>
      </c>
      <c r="H4484" s="153">
        <f>IF(A4484="","",CHOOSE(WEEKDAY(A4484,2),"Pazartesi","Salı","Çarşamba","Perşembe","Cuma","Cumartesi","Pazar"))</f>
        <v/>
      </c>
    </row>
    <row r="4485" ht="10.5" customHeight="1" s="113">
      <c r="A4485" s="152" t="n">
        <v>46488</v>
      </c>
      <c r="B4485" s="153">
        <f>IF(A4485="","",YEAR(A4485))</f>
        <v/>
      </c>
      <c r="C4485" s="153">
        <f>IF(A4485="","",MONTH(A4485))</f>
        <v/>
      </c>
      <c r="D4485" s="153">
        <f>IF(A4485="","",CHOOSE(MONTH(A4485),"Ocak","Şubat","Mart","Nisan","Mayıs","Haziran","Temmuz","Ağustos","Eylül","Ekim","Kasım","Aralık"))</f>
        <v/>
      </c>
      <c r="E4485" s="153">
        <f>IF(A4485="","",ROUNDUP(MONTH(A4485)/3,0))</f>
        <v/>
      </c>
      <c r="F4485" s="153">
        <f>IF(A4485="","",WEEKNUM(A4485,2))</f>
        <v/>
      </c>
      <c r="G4485" s="153">
        <f>IF(A4485="","",WEEKDAY(A4485,2))</f>
        <v/>
      </c>
      <c r="H4485" s="153">
        <f>IF(A4485="","",CHOOSE(WEEKDAY(A4485,2),"Pazartesi","Salı","Çarşamba","Perşembe","Cuma","Cumartesi","Pazar"))</f>
        <v/>
      </c>
    </row>
    <row r="4486" ht="10.5" customHeight="1" s="113">
      <c r="A4486" s="152" t="n">
        <v>46489</v>
      </c>
      <c r="B4486" s="153">
        <f>IF(A4486="","",YEAR(A4486))</f>
        <v/>
      </c>
      <c r="C4486" s="153">
        <f>IF(A4486="","",MONTH(A4486))</f>
        <v/>
      </c>
      <c r="D4486" s="153">
        <f>IF(A4486="","",CHOOSE(MONTH(A4486),"Ocak","Şubat","Mart","Nisan","Mayıs","Haziran","Temmuz","Ağustos","Eylül","Ekim","Kasım","Aralık"))</f>
        <v/>
      </c>
      <c r="E4486" s="153">
        <f>IF(A4486="","",ROUNDUP(MONTH(A4486)/3,0))</f>
        <v/>
      </c>
      <c r="F4486" s="153">
        <f>IF(A4486="","",WEEKNUM(A4486,2))</f>
        <v/>
      </c>
      <c r="G4486" s="153">
        <f>IF(A4486="","",WEEKDAY(A4486,2))</f>
        <v/>
      </c>
      <c r="H4486" s="153">
        <f>IF(A4486="","",CHOOSE(WEEKDAY(A4486,2),"Pazartesi","Salı","Çarşamba","Perşembe","Cuma","Cumartesi","Pazar"))</f>
        <v/>
      </c>
    </row>
    <row r="4487" ht="10.5" customHeight="1" s="113">
      <c r="A4487" s="152" t="n">
        <v>46490</v>
      </c>
      <c r="B4487" s="153">
        <f>IF(A4487="","",YEAR(A4487))</f>
        <v/>
      </c>
      <c r="C4487" s="153">
        <f>IF(A4487="","",MONTH(A4487))</f>
        <v/>
      </c>
      <c r="D4487" s="153">
        <f>IF(A4487="","",CHOOSE(MONTH(A4487),"Ocak","Şubat","Mart","Nisan","Mayıs","Haziran","Temmuz","Ağustos","Eylül","Ekim","Kasım","Aralık"))</f>
        <v/>
      </c>
      <c r="E4487" s="153">
        <f>IF(A4487="","",ROUNDUP(MONTH(A4487)/3,0))</f>
        <v/>
      </c>
      <c r="F4487" s="153">
        <f>IF(A4487="","",WEEKNUM(A4487,2))</f>
        <v/>
      </c>
      <c r="G4487" s="153">
        <f>IF(A4487="","",WEEKDAY(A4487,2))</f>
        <v/>
      </c>
      <c r="H4487" s="153">
        <f>IF(A4487="","",CHOOSE(WEEKDAY(A4487,2),"Pazartesi","Salı","Çarşamba","Perşembe","Cuma","Cumartesi","Pazar"))</f>
        <v/>
      </c>
    </row>
    <row r="4488" ht="10.5" customHeight="1" s="113">
      <c r="A4488" s="152" t="n">
        <v>46491</v>
      </c>
      <c r="B4488" s="153">
        <f>IF(A4488="","",YEAR(A4488))</f>
        <v/>
      </c>
      <c r="C4488" s="153">
        <f>IF(A4488="","",MONTH(A4488))</f>
        <v/>
      </c>
      <c r="D4488" s="153">
        <f>IF(A4488="","",CHOOSE(MONTH(A4488),"Ocak","Şubat","Mart","Nisan","Mayıs","Haziran","Temmuz","Ağustos","Eylül","Ekim","Kasım","Aralık"))</f>
        <v/>
      </c>
      <c r="E4488" s="153">
        <f>IF(A4488="","",ROUNDUP(MONTH(A4488)/3,0))</f>
        <v/>
      </c>
      <c r="F4488" s="153">
        <f>IF(A4488="","",WEEKNUM(A4488,2))</f>
        <v/>
      </c>
      <c r="G4488" s="153">
        <f>IF(A4488="","",WEEKDAY(A4488,2))</f>
        <v/>
      </c>
      <c r="H4488" s="153">
        <f>IF(A4488="","",CHOOSE(WEEKDAY(A4488,2),"Pazartesi","Salı","Çarşamba","Perşembe","Cuma","Cumartesi","Pazar"))</f>
        <v/>
      </c>
    </row>
    <row r="4489" ht="10.5" customHeight="1" s="113">
      <c r="A4489" s="152" t="n">
        <v>46492</v>
      </c>
      <c r="B4489" s="153">
        <f>IF(A4489="","",YEAR(A4489))</f>
        <v/>
      </c>
      <c r="C4489" s="153">
        <f>IF(A4489="","",MONTH(A4489))</f>
        <v/>
      </c>
      <c r="D4489" s="153">
        <f>IF(A4489="","",CHOOSE(MONTH(A4489),"Ocak","Şubat","Mart","Nisan","Mayıs","Haziran","Temmuz","Ağustos","Eylül","Ekim","Kasım","Aralık"))</f>
        <v/>
      </c>
      <c r="E4489" s="153">
        <f>IF(A4489="","",ROUNDUP(MONTH(A4489)/3,0))</f>
        <v/>
      </c>
      <c r="F4489" s="153">
        <f>IF(A4489="","",WEEKNUM(A4489,2))</f>
        <v/>
      </c>
      <c r="G4489" s="153">
        <f>IF(A4489="","",WEEKDAY(A4489,2))</f>
        <v/>
      </c>
      <c r="H4489" s="153">
        <f>IF(A4489="","",CHOOSE(WEEKDAY(A4489,2),"Pazartesi","Salı","Çarşamba","Perşembe","Cuma","Cumartesi","Pazar"))</f>
        <v/>
      </c>
    </row>
    <row r="4490" ht="10.5" customHeight="1" s="113">
      <c r="A4490" s="152" t="n">
        <v>46493</v>
      </c>
      <c r="B4490" s="153">
        <f>IF(A4490="","",YEAR(A4490))</f>
        <v/>
      </c>
      <c r="C4490" s="153">
        <f>IF(A4490="","",MONTH(A4490))</f>
        <v/>
      </c>
      <c r="D4490" s="153">
        <f>IF(A4490="","",CHOOSE(MONTH(A4490),"Ocak","Şubat","Mart","Nisan","Mayıs","Haziran","Temmuz","Ağustos","Eylül","Ekim","Kasım","Aralık"))</f>
        <v/>
      </c>
      <c r="E4490" s="153">
        <f>IF(A4490="","",ROUNDUP(MONTH(A4490)/3,0))</f>
        <v/>
      </c>
      <c r="F4490" s="153">
        <f>IF(A4490="","",WEEKNUM(A4490,2))</f>
        <v/>
      </c>
      <c r="G4490" s="153">
        <f>IF(A4490="","",WEEKDAY(A4490,2))</f>
        <v/>
      </c>
      <c r="H4490" s="153">
        <f>IF(A4490="","",CHOOSE(WEEKDAY(A4490,2),"Pazartesi","Salı","Çarşamba","Perşembe","Cuma","Cumartesi","Pazar"))</f>
        <v/>
      </c>
    </row>
    <row r="4491" ht="10.5" customHeight="1" s="113">
      <c r="A4491" s="152" t="n">
        <v>46494</v>
      </c>
      <c r="B4491" s="153">
        <f>IF(A4491="","",YEAR(A4491))</f>
        <v/>
      </c>
      <c r="C4491" s="153">
        <f>IF(A4491="","",MONTH(A4491))</f>
        <v/>
      </c>
      <c r="D4491" s="153">
        <f>IF(A4491="","",CHOOSE(MONTH(A4491),"Ocak","Şubat","Mart","Nisan","Mayıs","Haziran","Temmuz","Ağustos","Eylül","Ekim","Kasım","Aralık"))</f>
        <v/>
      </c>
      <c r="E4491" s="153">
        <f>IF(A4491="","",ROUNDUP(MONTH(A4491)/3,0))</f>
        <v/>
      </c>
      <c r="F4491" s="153">
        <f>IF(A4491="","",WEEKNUM(A4491,2))</f>
        <v/>
      </c>
      <c r="G4491" s="153">
        <f>IF(A4491="","",WEEKDAY(A4491,2))</f>
        <v/>
      </c>
      <c r="H4491" s="153">
        <f>IF(A4491="","",CHOOSE(WEEKDAY(A4491,2),"Pazartesi","Salı","Çarşamba","Perşembe","Cuma","Cumartesi","Pazar"))</f>
        <v/>
      </c>
    </row>
    <row r="4492" ht="10.5" customHeight="1" s="113">
      <c r="A4492" s="152" t="n">
        <v>46495</v>
      </c>
      <c r="B4492" s="153">
        <f>IF(A4492="","",YEAR(A4492))</f>
        <v/>
      </c>
      <c r="C4492" s="153">
        <f>IF(A4492="","",MONTH(A4492))</f>
        <v/>
      </c>
      <c r="D4492" s="153">
        <f>IF(A4492="","",CHOOSE(MONTH(A4492),"Ocak","Şubat","Mart","Nisan","Mayıs","Haziran","Temmuz","Ağustos","Eylül","Ekim","Kasım","Aralık"))</f>
        <v/>
      </c>
      <c r="E4492" s="153">
        <f>IF(A4492="","",ROUNDUP(MONTH(A4492)/3,0))</f>
        <v/>
      </c>
      <c r="F4492" s="153">
        <f>IF(A4492="","",WEEKNUM(A4492,2))</f>
        <v/>
      </c>
      <c r="G4492" s="153">
        <f>IF(A4492="","",WEEKDAY(A4492,2))</f>
        <v/>
      </c>
      <c r="H4492" s="153">
        <f>IF(A4492="","",CHOOSE(WEEKDAY(A4492,2),"Pazartesi","Salı","Çarşamba","Perşembe","Cuma","Cumartesi","Pazar"))</f>
        <v/>
      </c>
    </row>
    <row r="4493" ht="10.5" customHeight="1" s="113">
      <c r="A4493" s="152" t="n">
        <v>46496</v>
      </c>
      <c r="B4493" s="153">
        <f>IF(A4493="","",YEAR(A4493))</f>
        <v/>
      </c>
      <c r="C4493" s="153">
        <f>IF(A4493="","",MONTH(A4493))</f>
        <v/>
      </c>
      <c r="D4493" s="153">
        <f>IF(A4493="","",CHOOSE(MONTH(A4493),"Ocak","Şubat","Mart","Nisan","Mayıs","Haziran","Temmuz","Ağustos","Eylül","Ekim","Kasım","Aralık"))</f>
        <v/>
      </c>
      <c r="E4493" s="153">
        <f>IF(A4493="","",ROUNDUP(MONTH(A4493)/3,0))</f>
        <v/>
      </c>
      <c r="F4493" s="153">
        <f>IF(A4493="","",WEEKNUM(A4493,2))</f>
        <v/>
      </c>
      <c r="G4493" s="153">
        <f>IF(A4493="","",WEEKDAY(A4493,2))</f>
        <v/>
      </c>
      <c r="H4493" s="153">
        <f>IF(A4493="","",CHOOSE(WEEKDAY(A4493,2),"Pazartesi","Salı","Çarşamba","Perşembe","Cuma","Cumartesi","Pazar"))</f>
        <v/>
      </c>
    </row>
    <row r="4494" ht="10.5" customHeight="1" s="113">
      <c r="A4494" s="152" t="n">
        <v>46497</v>
      </c>
      <c r="B4494" s="153">
        <f>IF(A4494="","",YEAR(A4494))</f>
        <v/>
      </c>
      <c r="C4494" s="153">
        <f>IF(A4494="","",MONTH(A4494))</f>
        <v/>
      </c>
      <c r="D4494" s="153">
        <f>IF(A4494="","",CHOOSE(MONTH(A4494),"Ocak","Şubat","Mart","Nisan","Mayıs","Haziran","Temmuz","Ağustos","Eylül","Ekim","Kasım","Aralık"))</f>
        <v/>
      </c>
      <c r="E4494" s="153">
        <f>IF(A4494="","",ROUNDUP(MONTH(A4494)/3,0))</f>
        <v/>
      </c>
      <c r="F4494" s="153">
        <f>IF(A4494="","",WEEKNUM(A4494,2))</f>
        <v/>
      </c>
      <c r="G4494" s="153">
        <f>IF(A4494="","",WEEKDAY(A4494,2))</f>
        <v/>
      </c>
      <c r="H4494" s="153">
        <f>IF(A4494="","",CHOOSE(WEEKDAY(A4494,2),"Pazartesi","Salı","Çarşamba","Perşembe","Cuma","Cumartesi","Pazar"))</f>
        <v/>
      </c>
    </row>
    <row r="4495" ht="10.5" customHeight="1" s="113">
      <c r="A4495" s="152" t="n">
        <v>46498</v>
      </c>
      <c r="B4495" s="153">
        <f>IF(A4495="","",YEAR(A4495))</f>
        <v/>
      </c>
      <c r="C4495" s="153">
        <f>IF(A4495="","",MONTH(A4495))</f>
        <v/>
      </c>
      <c r="D4495" s="153">
        <f>IF(A4495="","",CHOOSE(MONTH(A4495),"Ocak","Şubat","Mart","Nisan","Mayıs","Haziran","Temmuz","Ağustos","Eylül","Ekim","Kasım","Aralık"))</f>
        <v/>
      </c>
      <c r="E4495" s="153">
        <f>IF(A4495="","",ROUNDUP(MONTH(A4495)/3,0))</f>
        <v/>
      </c>
      <c r="F4495" s="153">
        <f>IF(A4495="","",WEEKNUM(A4495,2))</f>
        <v/>
      </c>
      <c r="G4495" s="153">
        <f>IF(A4495="","",WEEKDAY(A4495,2))</f>
        <v/>
      </c>
      <c r="H4495" s="153">
        <f>IF(A4495="","",CHOOSE(WEEKDAY(A4495,2),"Pazartesi","Salı","Çarşamba","Perşembe","Cuma","Cumartesi","Pazar"))</f>
        <v/>
      </c>
    </row>
    <row r="4496" ht="10.5" customHeight="1" s="113">
      <c r="A4496" s="152" t="n">
        <v>46499</v>
      </c>
      <c r="B4496" s="153">
        <f>IF(A4496="","",YEAR(A4496))</f>
        <v/>
      </c>
      <c r="C4496" s="153">
        <f>IF(A4496="","",MONTH(A4496))</f>
        <v/>
      </c>
      <c r="D4496" s="153">
        <f>IF(A4496="","",CHOOSE(MONTH(A4496),"Ocak","Şubat","Mart","Nisan","Mayıs","Haziran","Temmuz","Ağustos","Eylül","Ekim","Kasım","Aralık"))</f>
        <v/>
      </c>
      <c r="E4496" s="153">
        <f>IF(A4496="","",ROUNDUP(MONTH(A4496)/3,0))</f>
        <v/>
      </c>
      <c r="F4496" s="153">
        <f>IF(A4496="","",WEEKNUM(A4496,2))</f>
        <v/>
      </c>
      <c r="G4496" s="153">
        <f>IF(A4496="","",WEEKDAY(A4496,2))</f>
        <v/>
      </c>
      <c r="H4496" s="153">
        <f>IF(A4496="","",CHOOSE(WEEKDAY(A4496,2),"Pazartesi","Salı","Çarşamba","Perşembe","Cuma","Cumartesi","Pazar"))</f>
        <v/>
      </c>
    </row>
    <row r="4497" ht="10.5" customHeight="1" s="113">
      <c r="A4497" s="152" t="n">
        <v>46500</v>
      </c>
      <c r="B4497" s="153">
        <f>IF(A4497="","",YEAR(A4497))</f>
        <v/>
      </c>
      <c r="C4497" s="153">
        <f>IF(A4497="","",MONTH(A4497))</f>
        <v/>
      </c>
      <c r="D4497" s="153">
        <f>IF(A4497="","",CHOOSE(MONTH(A4497),"Ocak","Şubat","Mart","Nisan","Mayıs","Haziran","Temmuz","Ağustos","Eylül","Ekim","Kasım","Aralık"))</f>
        <v/>
      </c>
      <c r="E4497" s="153">
        <f>IF(A4497="","",ROUNDUP(MONTH(A4497)/3,0))</f>
        <v/>
      </c>
      <c r="F4497" s="153">
        <f>IF(A4497="","",WEEKNUM(A4497,2))</f>
        <v/>
      </c>
      <c r="G4497" s="153">
        <f>IF(A4497="","",WEEKDAY(A4497,2))</f>
        <v/>
      </c>
      <c r="H4497" s="153">
        <f>IF(A4497="","",CHOOSE(WEEKDAY(A4497,2),"Pazartesi","Salı","Çarşamba","Perşembe","Cuma","Cumartesi","Pazar"))</f>
        <v/>
      </c>
    </row>
    <row r="4498" ht="10.5" customHeight="1" s="113">
      <c r="A4498" s="152" t="n">
        <v>46501</v>
      </c>
      <c r="B4498" s="153">
        <f>IF(A4498="","",YEAR(A4498))</f>
        <v/>
      </c>
      <c r="C4498" s="153">
        <f>IF(A4498="","",MONTH(A4498))</f>
        <v/>
      </c>
      <c r="D4498" s="153">
        <f>IF(A4498="","",CHOOSE(MONTH(A4498),"Ocak","Şubat","Mart","Nisan","Mayıs","Haziran","Temmuz","Ağustos","Eylül","Ekim","Kasım","Aralık"))</f>
        <v/>
      </c>
      <c r="E4498" s="153">
        <f>IF(A4498="","",ROUNDUP(MONTH(A4498)/3,0))</f>
        <v/>
      </c>
      <c r="F4498" s="153">
        <f>IF(A4498="","",WEEKNUM(A4498,2))</f>
        <v/>
      </c>
      <c r="G4498" s="153">
        <f>IF(A4498="","",WEEKDAY(A4498,2))</f>
        <v/>
      </c>
      <c r="H4498" s="153">
        <f>IF(A4498="","",CHOOSE(WEEKDAY(A4498,2),"Pazartesi","Salı","Çarşamba","Perşembe","Cuma","Cumartesi","Pazar"))</f>
        <v/>
      </c>
    </row>
    <row r="4499" ht="10.5" customHeight="1" s="113">
      <c r="A4499" s="152" t="n">
        <v>46502</v>
      </c>
      <c r="B4499" s="153">
        <f>IF(A4499="","",YEAR(A4499))</f>
        <v/>
      </c>
      <c r="C4499" s="153">
        <f>IF(A4499="","",MONTH(A4499))</f>
        <v/>
      </c>
      <c r="D4499" s="153">
        <f>IF(A4499="","",CHOOSE(MONTH(A4499),"Ocak","Şubat","Mart","Nisan","Mayıs","Haziran","Temmuz","Ağustos","Eylül","Ekim","Kasım","Aralık"))</f>
        <v/>
      </c>
      <c r="E4499" s="153">
        <f>IF(A4499="","",ROUNDUP(MONTH(A4499)/3,0))</f>
        <v/>
      </c>
      <c r="F4499" s="153">
        <f>IF(A4499="","",WEEKNUM(A4499,2))</f>
        <v/>
      </c>
      <c r="G4499" s="153">
        <f>IF(A4499="","",WEEKDAY(A4499,2))</f>
        <v/>
      </c>
      <c r="H4499" s="153">
        <f>IF(A4499="","",CHOOSE(WEEKDAY(A4499,2),"Pazartesi","Salı","Çarşamba","Perşembe","Cuma","Cumartesi","Pazar"))</f>
        <v/>
      </c>
    </row>
    <row r="4500" ht="10.5" customHeight="1" s="113">
      <c r="A4500" s="152" t="n">
        <v>46503</v>
      </c>
      <c r="B4500" s="153">
        <f>IF(A4500="","",YEAR(A4500))</f>
        <v/>
      </c>
      <c r="C4500" s="153">
        <f>IF(A4500="","",MONTH(A4500))</f>
        <v/>
      </c>
      <c r="D4500" s="153">
        <f>IF(A4500="","",CHOOSE(MONTH(A4500),"Ocak","Şubat","Mart","Nisan","Mayıs","Haziran","Temmuz","Ağustos","Eylül","Ekim","Kasım","Aralık"))</f>
        <v/>
      </c>
      <c r="E4500" s="153">
        <f>IF(A4500="","",ROUNDUP(MONTH(A4500)/3,0))</f>
        <v/>
      </c>
      <c r="F4500" s="153">
        <f>IF(A4500="","",WEEKNUM(A4500,2))</f>
        <v/>
      </c>
      <c r="G4500" s="153">
        <f>IF(A4500="","",WEEKDAY(A4500,2))</f>
        <v/>
      </c>
      <c r="H4500" s="153">
        <f>IF(A4500="","",CHOOSE(WEEKDAY(A4500,2),"Pazartesi","Salı","Çarşamba","Perşembe","Cuma","Cumartesi","Pazar"))</f>
        <v/>
      </c>
    </row>
    <row r="4501" ht="10.5" customHeight="1" s="113">
      <c r="A4501" s="152" t="n">
        <v>46504</v>
      </c>
      <c r="B4501" s="153">
        <f>IF(A4501="","",YEAR(A4501))</f>
        <v/>
      </c>
      <c r="C4501" s="153">
        <f>IF(A4501="","",MONTH(A4501))</f>
        <v/>
      </c>
      <c r="D4501" s="153">
        <f>IF(A4501="","",CHOOSE(MONTH(A4501),"Ocak","Şubat","Mart","Nisan","Mayıs","Haziran","Temmuz","Ağustos","Eylül","Ekim","Kasım","Aralık"))</f>
        <v/>
      </c>
      <c r="E4501" s="153">
        <f>IF(A4501="","",ROUNDUP(MONTH(A4501)/3,0))</f>
        <v/>
      </c>
      <c r="F4501" s="153">
        <f>IF(A4501="","",WEEKNUM(A4501,2))</f>
        <v/>
      </c>
      <c r="G4501" s="153">
        <f>IF(A4501="","",WEEKDAY(A4501,2))</f>
        <v/>
      </c>
      <c r="H4501" s="153">
        <f>IF(A4501="","",CHOOSE(WEEKDAY(A4501,2),"Pazartesi","Salı","Çarşamba","Perşembe","Cuma","Cumartesi","Pazar"))</f>
        <v/>
      </c>
    </row>
    <row r="4502" ht="10.5" customHeight="1" s="113">
      <c r="A4502" s="152" t="n">
        <v>46505</v>
      </c>
      <c r="B4502" s="153">
        <f>IF(A4502="","",YEAR(A4502))</f>
        <v/>
      </c>
      <c r="C4502" s="153">
        <f>IF(A4502="","",MONTH(A4502))</f>
        <v/>
      </c>
      <c r="D4502" s="153">
        <f>IF(A4502="","",CHOOSE(MONTH(A4502),"Ocak","Şubat","Mart","Nisan","Mayıs","Haziran","Temmuz","Ağustos","Eylül","Ekim","Kasım","Aralık"))</f>
        <v/>
      </c>
      <c r="E4502" s="153">
        <f>IF(A4502="","",ROUNDUP(MONTH(A4502)/3,0))</f>
        <v/>
      </c>
      <c r="F4502" s="153">
        <f>IF(A4502="","",WEEKNUM(A4502,2))</f>
        <v/>
      </c>
      <c r="G4502" s="153">
        <f>IF(A4502="","",WEEKDAY(A4502,2))</f>
        <v/>
      </c>
      <c r="H4502" s="153">
        <f>IF(A4502="","",CHOOSE(WEEKDAY(A4502,2),"Pazartesi","Salı","Çarşamba","Perşembe","Cuma","Cumartesi","Pazar"))</f>
        <v/>
      </c>
    </row>
    <row r="4503" ht="10.5" customHeight="1" s="113">
      <c r="A4503" s="152" t="n">
        <v>46506</v>
      </c>
      <c r="B4503" s="153">
        <f>IF(A4503="","",YEAR(A4503))</f>
        <v/>
      </c>
      <c r="C4503" s="153">
        <f>IF(A4503="","",MONTH(A4503))</f>
        <v/>
      </c>
      <c r="D4503" s="153">
        <f>IF(A4503="","",CHOOSE(MONTH(A4503),"Ocak","Şubat","Mart","Nisan","Mayıs","Haziran","Temmuz","Ağustos","Eylül","Ekim","Kasım","Aralık"))</f>
        <v/>
      </c>
      <c r="E4503" s="153">
        <f>IF(A4503="","",ROUNDUP(MONTH(A4503)/3,0))</f>
        <v/>
      </c>
      <c r="F4503" s="153">
        <f>IF(A4503="","",WEEKNUM(A4503,2))</f>
        <v/>
      </c>
      <c r="G4503" s="153">
        <f>IF(A4503="","",WEEKDAY(A4503,2))</f>
        <v/>
      </c>
      <c r="H4503" s="153">
        <f>IF(A4503="","",CHOOSE(WEEKDAY(A4503,2),"Pazartesi","Salı","Çarşamba","Perşembe","Cuma","Cumartesi","Pazar"))</f>
        <v/>
      </c>
    </row>
    <row r="4504" ht="10.5" customHeight="1" s="113">
      <c r="A4504" s="152" t="n">
        <v>46507</v>
      </c>
      <c r="B4504" s="153">
        <f>IF(A4504="","",YEAR(A4504))</f>
        <v/>
      </c>
      <c r="C4504" s="153">
        <f>IF(A4504="","",MONTH(A4504))</f>
        <v/>
      </c>
      <c r="D4504" s="153">
        <f>IF(A4504="","",CHOOSE(MONTH(A4504),"Ocak","Şubat","Mart","Nisan","Mayıs","Haziran","Temmuz","Ağustos","Eylül","Ekim","Kasım","Aralık"))</f>
        <v/>
      </c>
      <c r="E4504" s="153">
        <f>IF(A4504="","",ROUNDUP(MONTH(A4504)/3,0))</f>
        <v/>
      </c>
      <c r="F4504" s="153">
        <f>IF(A4504="","",WEEKNUM(A4504,2))</f>
        <v/>
      </c>
      <c r="G4504" s="153">
        <f>IF(A4504="","",WEEKDAY(A4504,2))</f>
        <v/>
      </c>
      <c r="H4504" s="153">
        <f>IF(A4504="","",CHOOSE(WEEKDAY(A4504,2),"Pazartesi","Salı","Çarşamba","Perşembe","Cuma","Cumartesi","Pazar"))</f>
        <v/>
      </c>
    </row>
    <row r="4505" ht="10.5" customHeight="1" s="113">
      <c r="A4505" s="152" t="n">
        <v>46508</v>
      </c>
      <c r="B4505" s="153">
        <f>IF(A4505="","",YEAR(A4505))</f>
        <v/>
      </c>
      <c r="C4505" s="153">
        <f>IF(A4505="","",MONTH(A4505))</f>
        <v/>
      </c>
      <c r="D4505" s="153">
        <f>IF(A4505="","",CHOOSE(MONTH(A4505),"Ocak","Şubat","Mart","Nisan","Mayıs","Haziran","Temmuz","Ağustos","Eylül","Ekim","Kasım","Aralık"))</f>
        <v/>
      </c>
      <c r="E4505" s="153">
        <f>IF(A4505="","",ROUNDUP(MONTH(A4505)/3,0))</f>
        <v/>
      </c>
      <c r="F4505" s="153">
        <f>IF(A4505="","",WEEKNUM(A4505,2))</f>
        <v/>
      </c>
      <c r="G4505" s="153">
        <f>IF(A4505="","",WEEKDAY(A4505,2))</f>
        <v/>
      </c>
      <c r="H4505" s="153">
        <f>IF(A4505="","",CHOOSE(WEEKDAY(A4505,2),"Pazartesi","Salı","Çarşamba","Perşembe","Cuma","Cumartesi","Pazar"))</f>
        <v/>
      </c>
    </row>
    <row r="4506" ht="10.5" customHeight="1" s="113">
      <c r="A4506" s="152" t="n">
        <v>46509</v>
      </c>
      <c r="B4506" s="153">
        <f>IF(A4506="","",YEAR(A4506))</f>
        <v/>
      </c>
      <c r="C4506" s="153">
        <f>IF(A4506="","",MONTH(A4506))</f>
        <v/>
      </c>
      <c r="D4506" s="153">
        <f>IF(A4506="","",CHOOSE(MONTH(A4506),"Ocak","Şubat","Mart","Nisan","Mayıs","Haziran","Temmuz","Ağustos","Eylül","Ekim","Kasım","Aralık"))</f>
        <v/>
      </c>
      <c r="E4506" s="153">
        <f>IF(A4506="","",ROUNDUP(MONTH(A4506)/3,0))</f>
        <v/>
      </c>
      <c r="F4506" s="153">
        <f>IF(A4506="","",WEEKNUM(A4506,2))</f>
        <v/>
      </c>
      <c r="G4506" s="153">
        <f>IF(A4506="","",WEEKDAY(A4506,2))</f>
        <v/>
      </c>
      <c r="H4506" s="153">
        <f>IF(A4506="","",CHOOSE(WEEKDAY(A4506,2),"Pazartesi","Salı","Çarşamba","Perşembe","Cuma","Cumartesi","Pazar"))</f>
        <v/>
      </c>
    </row>
    <row r="4507" ht="10.5" customHeight="1" s="113">
      <c r="A4507" s="152" t="n">
        <v>46510</v>
      </c>
      <c r="B4507" s="153">
        <f>IF(A4507="","",YEAR(A4507))</f>
        <v/>
      </c>
      <c r="C4507" s="153">
        <f>IF(A4507="","",MONTH(A4507))</f>
        <v/>
      </c>
      <c r="D4507" s="153">
        <f>IF(A4507="","",CHOOSE(MONTH(A4507),"Ocak","Şubat","Mart","Nisan","Mayıs","Haziran","Temmuz","Ağustos","Eylül","Ekim","Kasım","Aralık"))</f>
        <v/>
      </c>
      <c r="E4507" s="153">
        <f>IF(A4507="","",ROUNDUP(MONTH(A4507)/3,0))</f>
        <v/>
      </c>
      <c r="F4507" s="153">
        <f>IF(A4507="","",WEEKNUM(A4507,2))</f>
        <v/>
      </c>
      <c r="G4507" s="153">
        <f>IF(A4507="","",WEEKDAY(A4507,2))</f>
        <v/>
      </c>
      <c r="H4507" s="153">
        <f>IF(A4507="","",CHOOSE(WEEKDAY(A4507,2),"Pazartesi","Salı","Çarşamba","Perşembe","Cuma","Cumartesi","Pazar"))</f>
        <v/>
      </c>
    </row>
    <row r="4508" ht="10.5" customHeight="1" s="113">
      <c r="A4508" s="152" t="n">
        <v>46511</v>
      </c>
      <c r="B4508" s="153">
        <f>IF(A4508="","",YEAR(A4508))</f>
        <v/>
      </c>
      <c r="C4508" s="153">
        <f>IF(A4508="","",MONTH(A4508))</f>
        <v/>
      </c>
      <c r="D4508" s="153">
        <f>IF(A4508="","",CHOOSE(MONTH(A4508),"Ocak","Şubat","Mart","Nisan","Mayıs","Haziran","Temmuz","Ağustos","Eylül","Ekim","Kasım","Aralık"))</f>
        <v/>
      </c>
      <c r="E4508" s="153">
        <f>IF(A4508="","",ROUNDUP(MONTH(A4508)/3,0))</f>
        <v/>
      </c>
      <c r="F4508" s="153">
        <f>IF(A4508="","",WEEKNUM(A4508,2))</f>
        <v/>
      </c>
      <c r="G4508" s="153">
        <f>IF(A4508="","",WEEKDAY(A4508,2))</f>
        <v/>
      </c>
      <c r="H4508" s="153">
        <f>IF(A4508="","",CHOOSE(WEEKDAY(A4508,2),"Pazartesi","Salı","Çarşamba","Perşembe","Cuma","Cumartesi","Pazar"))</f>
        <v/>
      </c>
    </row>
    <row r="4509" ht="10.5" customHeight="1" s="113">
      <c r="A4509" s="152" t="n">
        <v>46512</v>
      </c>
      <c r="B4509" s="153">
        <f>IF(A4509="","",YEAR(A4509))</f>
        <v/>
      </c>
      <c r="C4509" s="153">
        <f>IF(A4509="","",MONTH(A4509))</f>
        <v/>
      </c>
      <c r="D4509" s="153">
        <f>IF(A4509="","",CHOOSE(MONTH(A4509),"Ocak","Şubat","Mart","Nisan","Mayıs","Haziran","Temmuz","Ağustos","Eylül","Ekim","Kasım","Aralık"))</f>
        <v/>
      </c>
      <c r="E4509" s="153">
        <f>IF(A4509="","",ROUNDUP(MONTH(A4509)/3,0))</f>
        <v/>
      </c>
      <c r="F4509" s="153">
        <f>IF(A4509="","",WEEKNUM(A4509,2))</f>
        <v/>
      </c>
      <c r="G4509" s="153">
        <f>IF(A4509="","",WEEKDAY(A4509,2))</f>
        <v/>
      </c>
      <c r="H4509" s="153">
        <f>IF(A4509="","",CHOOSE(WEEKDAY(A4509,2),"Pazartesi","Salı","Çarşamba","Perşembe","Cuma","Cumartesi","Pazar"))</f>
        <v/>
      </c>
    </row>
    <row r="4510" ht="10.5" customHeight="1" s="113">
      <c r="A4510" s="152" t="n">
        <v>46513</v>
      </c>
      <c r="B4510" s="153">
        <f>IF(A4510="","",YEAR(A4510))</f>
        <v/>
      </c>
      <c r="C4510" s="153">
        <f>IF(A4510="","",MONTH(A4510))</f>
        <v/>
      </c>
      <c r="D4510" s="153">
        <f>IF(A4510="","",CHOOSE(MONTH(A4510),"Ocak","Şubat","Mart","Nisan","Mayıs","Haziran","Temmuz","Ağustos","Eylül","Ekim","Kasım","Aralık"))</f>
        <v/>
      </c>
      <c r="E4510" s="153">
        <f>IF(A4510="","",ROUNDUP(MONTH(A4510)/3,0))</f>
        <v/>
      </c>
      <c r="F4510" s="153">
        <f>IF(A4510="","",WEEKNUM(A4510,2))</f>
        <v/>
      </c>
      <c r="G4510" s="153">
        <f>IF(A4510="","",WEEKDAY(A4510,2))</f>
        <v/>
      </c>
      <c r="H4510" s="153">
        <f>IF(A4510="","",CHOOSE(WEEKDAY(A4510,2),"Pazartesi","Salı","Çarşamba","Perşembe","Cuma","Cumartesi","Pazar"))</f>
        <v/>
      </c>
    </row>
    <row r="4511" ht="10.5" customHeight="1" s="113">
      <c r="A4511" s="152" t="n">
        <v>46514</v>
      </c>
      <c r="B4511" s="153">
        <f>IF(A4511="","",YEAR(A4511))</f>
        <v/>
      </c>
      <c r="C4511" s="153">
        <f>IF(A4511="","",MONTH(A4511))</f>
        <v/>
      </c>
      <c r="D4511" s="153">
        <f>IF(A4511="","",CHOOSE(MONTH(A4511),"Ocak","Şubat","Mart","Nisan","Mayıs","Haziran","Temmuz","Ağustos","Eylül","Ekim","Kasım","Aralık"))</f>
        <v/>
      </c>
      <c r="E4511" s="153">
        <f>IF(A4511="","",ROUNDUP(MONTH(A4511)/3,0))</f>
        <v/>
      </c>
      <c r="F4511" s="153">
        <f>IF(A4511="","",WEEKNUM(A4511,2))</f>
        <v/>
      </c>
      <c r="G4511" s="153">
        <f>IF(A4511="","",WEEKDAY(A4511,2))</f>
        <v/>
      </c>
      <c r="H4511" s="153">
        <f>IF(A4511="","",CHOOSE(WEEKDAY(A4511,2),"Pazartesi","Salı","Çarşamba","Perşembe","Cuma","Cumartesi","Pazar"))</f>
        <v/>
      </c>
    </row>
    <row r="4512" ht="10.5" customHeight="1" s="113">
      <c r="A4512" s="152" t="n">
        <v>46515</v>
      </c>
      <c r="B4512" s="153">
        <f>IF(A4512="","",YEAR(A4512))</f>
        <v/>
      </c>
      <c r="C4512" s="153">
        <f>IF(A4512="","",MONTH(A4512))</f>
        <v/>
      </c>
      <c r="D4512" s="153">
        <f>IF(A4512="","",CHOOSE(MONTH(A4512),"Ocak","Şubat","Mart","Nisan","Mayıs","Haziran","Temmuz","Ağustos","Eylül","Ekim","Kasım","Aralık"))</f>
        <v/>
      </c>
      <c r="E4512" s="153">
        <f>IF(A4512="","",ROUNDUP(MONTH(A4512)/3,0))</f>
        <v/>
      </c>
      <c r="F4512" s="153">
        <f>IF(A4512="","",WEEKNUM(A4512,2))</f>
        <v/>
      </c>
      <c r="G4512" s="153">
        <f>IF(A4512="","",WEEKDAY(A4512,2))</f>
        <v/>
      </c>
      <c r="H4512" s="153">
        <f>IF(A4512="","",CHOOSE(WEEKDAY(A4512,2),"Pazartesi","Salı","Çarşamba","Perşembe","Cuma","Cumartesi","Pazar"))</f>
        <v/>
      </c>
    </row>
    <row r="4513" ht="10.5" customHeight="1" s="113">
      <c r="A4513" s="152" t="n">
        <v>46516</v>
      </c>
      <c r="B4513" s="153">
        <f>IF(A4513="","",YEAR(A4513))</f>
        <v/>
      </c>
      <c r="C4513" s="153">
        <f>IF(A4513="","",MONTH(A4513))</f>
        <v/>
      </c>
      <c r="D4513" s="153">
        <f>IF(A4513="","",CHOOSE(MONTH(A4513),"Ocak","Şubat","Mart","Nisan","Mayıs","Haziran","Temmuz","Ağustos","Eylül","Ekim","Kasım","Aralık"))</f>
        <v/>
      </c>
      <c r="E4513" s="153">
        <f>IF(A4513="","",ROUNDUP(MONTH(A4513)/3,0))</f>
        <v/>
      </c>
      <c r="F4513" s="153">
        <f>IF(A4513="","",WEEKNUM(A4513,2))</f>
        <v/>
      </c>
      <c r="G4513" s="153">
        <f>IF(A4513="","",WEEKDAY(A4513,2))</f>
        <v/>
      </c>
      <c r="H4513" s="153">
        <f>IF(A4513="","",CHOOSE(WEEKDAY(A4513,2),"Pazartesi","Salı","Çarşamba","Perşembe","Cuma","Cumartesi","Pazar"))</f>
        <v/>
      </c>
    </row>
    <row r="4514" ht="10.5" customHeight="1" s="113">
      <c r="A4514" s="152" t="n">
        <v>46517</v>
      </c>
      <c r="B4514" s="153">
        <f>IF(A4514="","",YEAR(A4514))</f>
        <v/>
      </c>
      <c r="C4514" s="153">
        <f>IF(A4514="","",MONTH(A4514))</f>
        <v/>
      </c>
      <c r="D4514" s="153">
        <f>IF(A4514="","",CHOOSE(MONTH(A4514),"Ocak","Şubat","Mart","Nisan","Mayıs","Haziran","Temmuz","Ağustos","Eylül","Ekim","Kasım","Aralık"))</f>
        <v/>
      </c>
      <c r="E4514" s="153">
        <f>IF(A4514="","",ROUNDUP(MONTH(A4514)/3,0))</f>
        <v/>
      </c>
      <c r="F4514" s="153">
        <f>IF(A4514="","",WEEKNUM(A4514,2))</f>
        <v/>
      </c>
      <c r="G4514" s="153">
        <f>IF(A4514="","",WEEKDAY(A4514,2))</f>
        <v/>
      </c>
      <c r="H4514" s="153">
        <f>IF(A4514="","",CHOOSE(WEEKDAY(A4514,2),"Pazartesi","Salı","Çarşamba","Perşembe","Cuma","Cumartesi","Pazar"))</f>
        <v/>
      </c>
    </row>
    <row r="4515" ht="10.5" customHeight="1" s="113">
      <c r="A4515" s="152" t="n">
        <v>46518</v>
      </c>
      <c r="B4515" s="153">
        <f>IF(A4515="","",YEAR(A4515))</f>
        <v/>
      </c>
      <c r="C4515" s="153">
        <f>IF(A4515="","",MONTH(A4515))</f>
        <v/>
      </c>
      <c r="D4515" s="153">
        <f>IF(A4515="","",CHOOSE(MONTH(A4515),"Ocak","Şubat","Mart","Nisan","Mayıs","Haziran","Temmuz","Ağustos","Eylül","Ekim","Kasım","Aralık"))</f>
        <v/>
      </c>
      <c r="E4515" s="153">
        <f>IF(A4515="","",ROUNDUP(MONTH(A4515)/3,0))</f>
        <v/>
      </c>
      <c r="F4515" s="153">
        <f>IF(A4515="","",WEEKNUM(A4515,2))</f>
        <v/>
      </c>
      <c r="G4515" s="153">
        <f>IF(A4515="","",WEEKDAY(A4515,2))</f>
        <v/>
      </c>
      <c r="H4515" s="153">
        <f>IF(A4515="","",CHOOSE(WEEKDAY(A4515,2),"Pazartesi","Salı","Çarşamba","Perşembe","Cuma","Cumartesi","Pazar"))</f>
        <v/>
      </c>
    </row>
    <row r="4516" ht="10.5" customHeight="1" s="113">
      <c r="A4516" s="152" t="n">
        <v>46519</v>
      </c>
      <c r="B4516" s="153">
        <f>IF(A4516="","",YEAR(A4516))</f>
        <v/>
      </c>
      <c r="C4516" s="153">
        <f>IF(A4516="","",MONTH(A4516))</f>
        <v/>
      </c>
      <c r="D4516" s="153">
        <f>IF(A4516="","",CHOOSE(MONTH(A4516),"Ocak","Şubat","Mart","Nisan","Mayıs","Haziran","Temmuz","Ağustos","Eylül","Ekim","Kasım","Aralık"))</f>
        <v/>
      </c>
      <c r="E4516" s="153">
        <f>IF(A4516="","",ROUNDUP(MONTH(A4516)/3,0))</f>
        <v/>
      </c>
      <c r="F4516" s="153">
        <f>IF(A4516="","",WEEKNUM(A4516,2))</f>
        <v/>
      </c>
      <c r="G4516" s="153">
        <f>IF(A4516="","",WEEKDAY(A4516,2))</f>
        <v/>
      </c>
      <c r="H4516" s="153">
        <f>IF(A4516="","",CHOOSE(WEEKDAY(A4516,2),"Pazartesi","Salı","Çarşamba","Perşembe","Cuma","Cumartesi","Pazar"))</f>
        <v/>
      </c>
    </row>
    <row r="4517" ht="10.5" customHeight="1" s="113">
      <c r="A4517" s="152" t="n">
        <v>46520</v>
      </c>
      <c r="B4517" s="153">
        <f>IF(A4517="","",YEAR(A4517))</f>
        <v/>
      </c>
      <c r="C4517" s="153">
        <f>IF(A4517="","",MONTH(A4517))</f>
        <v/>
      </c>
      <c r="D4517" s="153">
        <f>IF(A4517="","",CHOOSE(MONTH(A4517),"Ocak","Şubat","Mart","Nisan","Mayıs","Haziran","Temmuz","Ağustos","Eylül","Ekim","Kasım","Aralık"))</f>
        <v/>
      </c>
      <c r="E4517" s="153">
        <f>IF(A4517="","",ROUNDUP(MONTH(A4517)/3,0))</f>
        <v/>
      </c>
      <c r="F4517" s="153">
        <f>IF(A4517="","",WEEKNUM(A4517,2))</f>
        <v/>
      </c>
      <c r="G4517" s="153">
        <f>IF(A4517="","",WEEKDAY(A4517,2))</f>
        <v/>
      </c>
      <c r="H4517" s="153">
        <f>IF(A4517="","",CHOOSE(WEEKDAY(A4517,2),"Pazartesi","Salı","Çarşamba","Perşembe","Cuma","Cumartesi","Pazar"))</f>
        <v/>
      </c>
    </row>
    <row r="4518" ht="10.5" customHeight="1" s="113">
      <c r="A4518" s="152" t="n">
        <v>46521</v>
      </c>
      <c r="B4518" s="153">
        <f>IF(A4518="","",YEAR(A4518))</f>
        <v/>
      </c>
      <c r="C4518" s="153">
        <f>IF(A4518="","",MONTH(A4518))</f>
        <v/>
      </c>
      <c r="D4518" s="153">
        <f>IF(A4518="","",CHOOSE(MONTH(A4518),"Ocak","Şubat","Mart","Nisan","Mayıs","Haziran","Temmuz","Ağustos","Eylül","Ekim","Kasım","Aralık"))</f>
        <v/>
      </c>
      <c r="E4518" s="153">
        <f>IF(A4518="","",ROUNDUP(MONTH(A4518)/3,0))</f>
        <v/>
      </c>
      <c r="F4518" s="153">
        <f>IF(A4518="","",WEEKNUM(A4518,2))</f>
        <v/>
      </c>
      <c r="G4518" s="153">
        <f>IF(A4518="","",WEEKDAY(A4518,2))</f>
        <v/>
      </c>
      <c r="H4518" s="153">
        <f>IF(A4518="","",CHOOSE(WEEKDAY(A4518,2),"Pazartesi","Salı","Çarşamba","Perşembe","Cuma","Cumartesi","Pazar"))</f>
        <v/>
      </c>
    </row>
    <row r="4519" ht="10.5" customHeight="1" s="113">
      <c r="A4519" s="152" t="n">
        <v>46522</v>
      </c>
      <c r="B4519" s="153">
        <f>IF(A4519="","",YEAR(A4519))</f>
        <v/>
      </c>
      <c r="C4519" s="153">
        <f>IF(A4519="","",MONTH(A4519))</f>
        <v/>
      </c>
      <c r="D4519" s="153">
        <f>IF(A4519="","",CHOOSE(MONTH(A4519),"Ocak","Şubat","Mart","Nisan","Mayıs","Haziran","Temmuz","Ağustos","Eylül","Ekim","Kasım","Aralık"))</f>
        <v/>
      </c>
      <c r="E4519" s="153">
        <f>IF(A4519="","",ROUNDUP(MONTH(A4519)/3,0))</f>
        <v/>
      </c>
      <c r="F4519" s="153">
        <f>IF(A4519="","",WEEKNUM(A4519,2))</f>
        <v/>
      </c>
      <c r="G4519" s="153">
        <f>IF(A4519="","",WEEKDAY(A4519,2))</f>
        <v/>
      </c>
      <c r="H4519" s="153">
        <f>IF(A4519="","",CHOOSE(WEEKDAY(A4519,2),"Pazartesi","Salı","Çarşamba","Perşembe","Cuma","Cumartesi","Pazar"))</f>
        <v/>
      </c>
    </row>
    <row r="4520" ht="10.5" customHeight="1" s="113">
      <c r="A4520" s="152" t="n">
        <v>46523</v>
      </c>
      <c r="B4520" s="153">
        <f>IF(A4520="","",YEAR(A4520))</f>
        <v/>
      </c>
      <c r="C4520" s="153">
        <f>IF(A4520="","",MONTH(A4520))</f>
        <v/>
      </c>
      <c r="D4520" s="153">
        <f>IF(A4520="","",CHOOSE(MONTH(A4520),"Ocak","Şubat","Mart","Nisan","Mayıs","Haziran","Temmuz","Ağustos","Eylül","Ekim","Kasım","Aralık"))</f>
        <v/>
      </c>
      <c r="E4520" s="153">
        <f>IF(A4520="","",ROUNDUP(MONTH(A4520)/3,0))</f>
        <v/>
      </c>
      <c r="F4520" s="153">
        <f>IF(A4520="","",WEEKNUM(A4520,2))</f>
        <v/>
      </c>
      <c r="G4520" s="153">
        <f>IF(A4520="","",WEEKDAY(A4520,2))</f>
        <v/>
      </c>
      <c r="H4520" s="153">
        <f>IF(A4520="","",CHOOSE(WEEKDAY(A4520,2),"Pazartesi","Salı","Çarşamba","Perşembe","Cuma","Cumartesi","Pazar"))</f>
        <v/>
      </c>
    </row>
    <row r="4521" ht="10.5" customHeight="1" s="113">
      <c r="A4521" s="152" t="n">
        <v>46524</v>
      </c>
      <c r="B4521" s="153">
        <f>IF(A4521="","",YEAR(A4521))</f>
        <v/>
      </c>
      <c r="C4521" s="153">
        <f>IF(A4521="","",MONTH(A4521))</f>
        <v/>
      </c>
      <c r="D4521" s="153">
        <f>IF(A4521="","",CHOOSE(MONTH(A4521),"Ocak","Şubat","Mart","Nisan","Mayıs","Haziran","Temmuz","Ağustos","Eylül","Ekim","Kasım","Aralık"))</f>
        <v/>
      </c>
      <c r="E4521" s="153">
        <f>IF(A4521="","",ROUNDUP(MONTH(A4521)/3,0))</f>
        <v/>
      </c>
      <c r="F4521" s="153">
        <f>IF(A4521="","",WEEKNUM(A4521,2))</f>
        <v/>
      </c>
      <c r="G4521" s="153">
        <f>IF(A4521="","",WEEKDAY(A4521,2))</f>
        <v/>
      </c>
      <c r="H4521" s="153">
        <f>IF(A4521="","",CHOOSE(WEEKDAY(A4521,2),"Pazartesi","Salı","Çarşamba","Perşembe","Cuma","Cumartesi","Pazar"))</f>
        <v/>
      </c>
    </row>
    <row r="4522" ht="10.5" customHeight="1" s="113">
      <c r="A4522" s="152" t="n">
        <v>46525</v>
      </c>
      <c r="B4522" s="153">
        <f>IF(A4522="","",YEAR(A4522))</f>
        <v/>
      </c>
      <c r="C4522" s="153">
        <f>IF(A4522="","",MONTH(A4522))</f>
        <v/>
      </c>
      <c r="D4522" s="153">
        <f>IF(A4522="","",CHOOSE(MONTH(A4522),"Ocak","Şubat","Mart","Nisan","Mayıs","Haziran","Temmuz","Ağustos","Eylül","Ekim","Kasım","Aralık"))</f>
        <v/>
      </c>
      <c r="E4522" s="153">
        <f>IF(A4522="","",ROUNDUP(MONTH(A4522)/3,0))</f>
        <v/>
      </c>
      <c r="F4522" s="153">
        <f>IF(A4522="","",WEEKNUM(A4522,2))</f>
        <v/>
      </c>
      <c r="G4522" s="153">
        <f>IF(A4522="","",WEEKDAY(A4522,2))</f>
        <v/>
      </c>
      <c r="H4522" s="153">
        <f>IF(A4522="","",CHOOSE(WEEKDAY(A4522,2),"Pazartesi","Salı","Çarşamba","Perşembe","Cuma","Cumartesi","Pazar"))</f>
        <v/>
      </c>
    </row>
    <row r="4523" ht="10.5" customHeight="1" s="113">
      <c r="A4523" s="152" t="n">
        <v>46526</v>
      </c>
      <c r="B4523" s="153">
        <f>IF(A4523="","",YEAR(A4523))</f>
        <v/>
      </c>
      <c r="C4523" s="153">
        <f>IF(A4523="","",MONTH(A4523))</f>
        <v/>
      </c>
      <c r="D4523" s="153">
        <f>IF(A4523="","",CHOOSE(MONTH(A4523),"Ocak","Şubat","Mart","Nisan","Mayıs","Haziran","Temmuz","Ağustos","Eylül","Ekim","Kasım","Aralık"))</f>
        <v/>
      </c>
      <c r="E4523" s="153">
        <f>IF(A4523="","",ROUNDUP(MONTH(A4523)/3,0))</f>
        <v/>
      </c>
      <c r="F4523" s="153">
        <f>IF(A4523="","",WEEKNUM(A4523,2))</f>
        <v/>
      </c>
      <c r="G4523" s="153">
        <f>IF(A4523="","",WEEKDAY(A4523,2))</f>
        <v/>
      </c>
      <c r="H4523" s="153">
        <f>IF(A4523="","",CHOOSE(WEEKDAY(A4523,2),"Pazartesi","Salı","Çarşamba","Perşembe","Cuma","Cumartesi","Pazar"))</f>
        <v/>
      </c>
    </row>
    <row r="4524" ht="10.5" customHeight="1" s="113">
      <c r="A4524" s="152" t="n">
        <v>46527</v>
      </c>
      <c r="B4524" s="153">
        <f>IF(A4524="","",YEAR(A4524))</f>
        <v/>
      </c>
      <c r="C4524" s="153">
        <f>IF(A4524="","",MONTH(A4524))</f>
        <v/>
      </c>
      <c r="D4524" s="153">
        <f>IF(A4524="","",CHOOSE(MONTH(A4524),"Ocak","Şubat","Mart","Nisan","Mayıs","Haziran","Temmuz","Ağustos","Eylül","Ekim","Kasım","Aralık"))</f>
        <v/>
      </c>
      <c r="E4524" s="153">
        <f>IF(A4524="","",ROUNDUP(MONTH(A4524)/3,0))</f>
        <v/>
      </c>
      <c r="F4524" s="153">
        <f>IF(A4524="","",WEEKNUM(A4524,2))</f>
        <v/>
      </c>
      <c r="G4524" s="153">
        <f>IF(A4524="","",WEEKDAY(A4524,2))</f>
        <v/>
      </c>
      <c r="H4524" s="153">
        <f>IF(A4524="","",CHOOSE(WEEKDAY(A4524,2),"Pazartesi","Salı","Çarşamba","Perşembe","Cuma","Cumartesi","Pazar"))</f>
        <v/>
      </c>
    </row>
    <row r="4525" ht="10.5" customHeight="1" s="113">
      <c r="A4525" s="152" t="n">
        <v>46528</v>
      </c>
      <c r="B4525" s="153">
        <f>IF(A4525="","",YEAR(A4525))</f>
        <v/>
      </c>
      <c r="C4525" s="153">
        <f>IF(A4525="","",MONTH(A4525))</f>
        <v/>
      </c>
      <c r="D4525" s="153">
        <f>IF(A4525="","",CHOOSE(MONTH(A4525),"Ocak","Şubat","Mart","Nisan","Mayıs","Haziran","Temmuz","Ağustos","Eylül","Ekim","Kasım","Aralık"))</f>
        <v/>
      </c>
      <c r="E4525" s="153">
        <f>IF(A4525="","",ROUNDUP(MONTH(A4525)/3,0))</f>
        <v/>
      </c>
      <c r="F4525" s="153">
        <f>IF(A4525="","",WEEKNUM(A4525,2))</f>
        <v/>
      </c>
      <c r="G4525" s="153">
        <f>IF(A4525="","",WEEKDAY(A4525,2))</f>
        <v/>
      </c>
      <c r="H4525" s="153">
        <f>IF(A4525="","",CHOOSE(WEEKDAY(A4525,2),"Pazartesi","Salı","Çarşamba","Perşembe","Cuma","Cumartesi","Pazar"))</f>
        <v/>
      </c>
    </row>
    <row r="4526" ht="10.5" customHeight="1" s="113">
      <c r="A4526" s="152" t="n">
        <v>46529</v>
      </c>
      <c r="B4526" s="153">
        <f>IF(A4526="","",YEAR(A4526))</f>
        <v/>
      </c>
      <c r="C4526" s="153">
        <f>IF(A4526="","",MONTH(A4526))</f>
        <v/>
      </c>
      <c r="D4526" s="153">
        <f>IF(A4526="","",CHOOSE(MONTH(A4526),"Ocak","Şubat","Mart","Nisan","Mayıs","Haziran","Temmuz","Ağustos","Eylül","Ekim","Kasım","Aralık"))</f>
        <v/>
      </c>
      <c r="E4526" s="153">
        <f>IF(A4526="","",ROUNDUP(MONTH(A4526)/3,0))</f>
        <v/>
      </c>
      <c r="F4526" s="153">
        <f>IF(A4526="","",WEEKNUM(A4526,2))</f>
        <v/>
      </c>
      <c r="G4526" s="153">
        <f>IF(A4526="","",WEEKDAY(A4526,2))</f>
        <v/>
      </c>
      <c r="H4526" s="153">
        <f>IF(A4526="","",CHOOSE(WEEKDAY(A4526,2),"Pazartesi","Salı","Çarşamba","Perşembe","Cuma","Cumartesi","Pazar"))</f>
        <v/>
      </c>
    </row>
    <row r="4527" ht="10.5" customHeight="1" s="113">
      <c r="A4527" s="152" t="n">
        <v>46530</v>
      </c>
      <c r="B4527" s="153">
        <f>IF(A4527="","",YEAR(A4527))</f>
        <v/>
      </c>
      <c r="C4527" s="153">
        <f>IF(A4527="","",MONTH(A4527))</f>
        <v/>
      </c>
      <c r="D4527" s="153">
        <f>IF(A4527="","",CHOOSE(MONTH(A4527),"Ocak","Şubat","Mart","Nisan","Mayıs","Haziran","Temmuz","Ağustos","Eylül","Ekim","Kasım","Aralık"))</f>
        <v/>
      </c>
      <c r="E4527" s="153">
        <f>IF(A4527="","",ROUNDUP(MONTH(A4527)/3,0))</f>
        <v/>
      </c>
      <c r="F4527" s="153">
        <f>IF(A4527="","",WEEKNUM(A4527,2))</f>
        <v/>
      </c>
      <c r="G4527" s="153">
        <f>IF(A4527="","",WEEKDAY(A4527,2))</f>
        <v/>
      </c>
      <c r="H4527" s="153">
        <f>IF(A4527="","",CHOOSE(WEEKDAY(A4527,2),"Pazartesi","Salı","Çarşamba","Perşembe","Cuma","Cumartesi","Pazar"))</f>
        <v/>
      </c>
    </row>
    <row r="4528" ht="10.5" customHeight="1" s="113">
      <c r="A4528" s="152" t="n">
        <v>46531</v>
      </c>
      <c r="B4528" s="153">
        <f>IF(A4528="","",YEAR(A4528))</f>
        <v/>
      </c>
      <c r="C4528" s="153">
        <f>IF(A4528="","",MONTH(A4528))</f>
        <v/>
      </c>
      <c r="D4528" s="153">
        <f>IF(A4528="","",CHOOSE(MONTH(A4528),"Ocak","Şubat","Mart","Nisan","Mayıs","Haziran","Temmuz","Ağustos","Eylül","Ekim","Kasım","Aralık"))</f>
        <v/>
      </c>
      <c r="E4528" s="153">
        <f>IF(A4528="","",ROUNDUP(MONTH(A4528)/3,0))</f>
        <v/>
      </c>
      <c r="F4528" s="153">
        <f>IF(A4528="","",WEEKNUM(A4528,2))</f>
        <v/>
      </c>
      <c r="G4528" s="153">
        <f>IF(A4528="","",WEEKDAY(A4528,2))</f>
        <v/>
      </c>
      <c r="H4528" s="153">
        <f>IF(A4528="","",CHOOSE(WEEKDAY(A4528,2),"Pazartesi","Salı","Çarşamba","Perşembe","Cuma","Cumartesi","Pazar"))</f>
        <v/>
      </c>
    </row>
    <row r="4529" ht="10.5" customHeight="1" s="113">
      <c r="A4529" s="152" t="n">
        <v>46532</v>
      </c>
      <c r="B4529" s="153">
        <f>IF(A4529="","",YEAR(A4529))</f>
        <v/>
      </c>
      <c r="C4529" s="153">
        <f>IF(A4529="","",MONTH(A4529))</f>
        <v/>
      </c>
      <c r="D4529" s="153">
        <f>IF(A4529="","",CHOOSE(MONTH(A4529),"Ocak","Şubat","Mart","Nisan","Mayıs","Haziran","Temmuz","Ağustos","Eylül","Ekim","Kasım","Aralık"))</f>
        <v/>
      </c>
      <c r="E4529" s="153">
        <f>IF(A4529="","",ROUNDUP(MONTH(A4529)/3,0))</f>
        <v/>
      </c>
      <c r="F4529" s="153">
        <f>IF(A4529="","",WEEKNUM(A4529,2))</f>
        <v/>
      </c>
      <c r="G4529" s="153">
        <f>IF(A4529="","",WEEKDAY(A4529,2))</f>
        <v/>
      </c>
      <c r="H4529" s="153">
        <f>IF(A4529="","",CHOOSE(WEEKDAY(A4529,2),"Pazartesi","Salı","Çarşamba","Perşembe","Cuma","Cumartesi","Pazar"))</f>
        <v/>
      </c>
    </row>
    <row r="4530" ht="10.5" customHeight="1" s="113">
      <c r="A4530" s="152" t="n">
        <v>46533</v>
      </c>
      <c r="B4530" s="153">
        <f>IF(A4530="","",YEAR(A4530))</f>
        <v/>
      </c>
      <c r="C4530" s="153">
        <f>IF(A4530="","",MONTH(A4530))</f>
        <v/>
      </c>
      <c r="D4530" s="153">
        <f>IF(A4530="","",CHOOSE(MONTH(A4530),"Ocak","Şubat","Mart","Nisan","Mayıs","Haziran","Temmuz","Ağustos","Eylül","Ekim","Kasım","Aralık"))</f>
        <v/>
      </c>
      <c r="E4530" s="153">
        <f>IF(A4530="","",ROUNDUP(MONTH(A4530)/3,0))</f>
        <v/>
      </c>
      <c r="F4530" s="153">
        <f>IF(A4530="","",WEEKNUM(A4530,2))</f>
        <v/>
      </c>
      <c r="G4530" s="153">
        <f>IF(A4530="","",WEEKDAY(A4530,2))</f>
        <v/>
      </c>
      <c r="H4530" s="153">
        <f>IF(A4530="","",CHOOSE(WEEKDAY(A4530,2),"Pazartesi","Salı","Çarşamba","Perşembe","Cuma","Cumartesi","Pazar"))</f>
        <v/>
      </c>
    </row>
    <row r="4531" ht="10.5" customHeight="1" s="113">
      <c r="A4531" s="152" t="n">
        <v>46534</v>
      </c>
      <c r="B4531" s="153">
        <f>IF(A4531="","",YEAR(A4531))</f>
        <v/>
      </c>
      <c r="C4531" s="153">
        <f>IF(A4531="","",MONTH(A4531))</f>
        <v/>
      </c>
      <c r="D4531" s="153">
        <f>IF(A4531="","",CHOOSE(MONTH(A4531),"Ocak","Şubat","Mart","Nisan","Mayıs","Haziran","Temmuz","Ağustos","Eylül","Ekim","Kasım","Aralık"))</f>
        <v/>
      </c>
      <c r="E4531" s="153">
        <f>IF(A4531="","",ROUNDUP(MONTH(A4531)/3,0))</f>
        <v/>
      </c>
      <c r="F4531" s="153">
        <f>IF(A4531="","",WEEKNUM(A4531,2))</f>
        <v/>
      </c>
      <c r="G4531" s="153">
        <f>IF(A4531="","",WEEKDAY(A4531,2))</f>
        <v/>
      </c>
      <c r="H4531" s="153">
        <f>IF(A4531="","",CHOOSE(WEEKDAY(A4531,2),"Pazartesi","Salı","Çarşamba","Perşembe","Cuma","Cumartesi","Pazar"))</f>
        <v/>
      </c>
    </row>
    <row r="4532" ht="10.5" customHeight="1" s="113">
      <c r="A4532" s="152" t="n">
        <v>46535</v>
      </c>
      <c r="B4532" s="153">
        <f>IF(A4532="","",YEAR(A4532))</f>
        <v/>
      </c>
      <c r="C4532" s="153">
        <f>IF(A4532="","",MONTH(A4532))</f>
        <v/>
      </c>
      <c r="D4532" s="153">
        <f>IF(A4532="","",CHOOSE(MONTH(A4532),"Ocak","Şubat","Mart","Nisan","Mayıs","Haziran","Temmuz","Ağustos","Eylül","Ekim","Kasım","Aralık"))</f>
        <v/>
      </c>
      <c r="E4532" s="153">
        <f>IF(A4532="","",ROUNDUP(MONTH(A4532)/3,0))</f>
        <v/>
      </c>
      <c r="F4532" s="153">
        <f>IF(A4532="","",WEEKNUM(A4532,2))</f>
        <v/>
      </c>
      <c r="G4532" s="153">
        <f>IF(A4532="","",WEEKDAY(A4532,2))</f>
        <v/>
      </c>
      <c r="H4532" s="153">
        <f>IF(A4532="","",CHOOSE(WEEKDAY(A4532,2),"Pazartesi","Salı","Çarşamba","Perşembe","Cuma","Cumartesi","Pazar"))</f>
        <v/>
      </c>
    </row>
    <row r="4533" ht="10.5" customHeight="1" s="113">
      <c r="A4533" s="152" t="n">
        <v>46536</v>
      </c>
      <c r="B4533" s="153">
        <f>IF(A4533="","",YEAR(A4533))</f>
        <v/>
      </c>
      <c r="C4533" s="153">
        <f>IF(A4533="","",MONTH(A4533))</f>
        <v/>
      </c>
      <c r="D4533" s="153">
        <f>IF(A4533="","",CHOOSE(MONTH(A4533),"Ocak","Şubat","Mart","Nisan","Mayıs","Haziran","Temmuz","Ağustos","Eylül","Ekim","Kasım","Aralık"))</f>
        <v/>
      </c>
      <c r="E4533" s="153">
        <f>IF(A4533="","",ROUNDUP(MONTH(A4533)/3,0))</f>
        <v/>
      </c>
      <c r="F4533" s="153">
        <f>IF(A4533="","",WEEKNUM(A4533,2))</f>
        <v/>
      </c>
      <c r="G4533" s="153">
        <f>IF(A4533="","",WEEKDAY(A4533,2))</f>
        <v/>
      </c>
      <c r="H4533" s="153">
        <f>IF(A4533="","",CHOOSE(WEEKDAY(A4533,2),"Pazartesi","Salı","Çarşamba","Perşembe","Cuma","Cumartesi","Pazar"))</f>
        <v/>
      </c>
    </row>
    <row r="4534" ht="10.5" customHeight="1" s="113">
      <c r="A4534" s="152" t="n">
        <v>46537</v>
      </c>
      <c r="B4534" s="153">
        <f>IF(A4534="","",YEAR(A4534))</f>
        <v/>
      </c>
      <c r="C4534" s="153">
        <f>IF(A4534="","",MONTH(A4534))</f>
        <v/>
      </c>
      <c r="D4534" s="153">
        <f>IF(A4534="","",CHOOSE(MONTH(A4534),"Ocak","Şubat","Mart","Nisan","Mayıs","Haziran","Temmuz","Ağustos","Eylül","Ekim","Kasım","Aralık"))</f>
        <v/>
      </c>
      <c r="E4534" s="153">
        <f>IF(A4534="","",ROUNDUP(MONTH(A4534)/3,0))</f>
        <v/>
      </c>
      <c r="F4534" s="153">
        <f>IF(A4534="","",WEEKNUM(A4534,2))</f>
        <v/>
      </c>
      <c r="G4534" s="153">
        <f>IF(A4534="","",WEEKDAY(A4534,2))</f>
        <v/>
      </c>
      <c r="H4534" s="153">
        <f>IF(A4534="","",CHOOSE(WEEKDAY(A4534,2),"Pazartesi","Salı","Çarşamba","Perşembe","Cuma","Cumartesi","Pazar"))</f>
        <v/>
      </c>
    </row>
    <row r="4535" ht="10.5" customHeight="1" s="113">
      <c r="A4535" s="152" t="n">
        <v>46538</v>
      </c>
      <c r="B4535" s="153">
        <f>IF(A4535="","",YEAR(A4535))</f>
        <v/>
      </c>
      <c r="C4535" s="153">
        <f>IF(A4535="","",MONTH(A4535))</f>
        <v/>
      </c>
      <c r="D4535" s="153">
        <f>IF(A4535="","",CHOOSE(MONTH(A4535),"Ocak","Şubat","Mart","Nisan","Mayıs","Haziran","Temmuz","Ağustos","Eylül","Ekim","Kasım","Aralık"))</f>
        <v/>
      </c>
      <c r="E4535" s="153">
        <f>IF(A4535="","",ROUNDUP(MONTH(A4535)/3,0))</f>
        <v/>
      </c>
      <c r="F4535" s="153">
        <f>IF(A4535="","",WEEKNUM(A4535,2))</f>
        <v/>
      </c>
      <c r="G4535" s="153">
        <f>IF(A4535="","",WEEKDAY(A4535,2))</f>
        <v/>
      </c>
      <c r="H4535" s="153">
        <f>IF(A4535="","",CHOOSE(WEEKDAY(A4535,2),"Pazartesi","Salı","Çarşamba","Perşembe","Cuma","Cumartesi","Pazar"))</f>
        <v/>
      </c>
    </row>
    <row r="4536" ht="10.5" customHeight="1" s="113">
      <c r="A4536" s="152" t="n">
        <v>46539</v>
      </c>
      <c r="B4536" s="153">
        <f>IF(A4536="","",YEAR(A4536))</f>
        <v/>
      </c>
      <c r="C4536" s="153">
        <f>IF(A4536="","",MONTH(A4536))</f>
        <v/>
      </c>
      <c r="D4536" s="153">
        <f>IF(A4536="","",CHOOSE(MONTH(A4536),"Ocak","Şubat","Mart","Nisan","Mayıs","Haziran","Temmuz","Ağustos","Eylül","Ekim","Kasım","Aralık"))</f>
        <v/>
      </c>
      <c r="E4536" s="153">
        <f>IF(A4536="","",ROUNDUP(MONTH(A4536)/3,0))</f>
        <v/>
      </c>
      <c r="F4536" s="153">
        <f>IF(A4536="","",WEEKNUM(A4536,2))</f>
        <v/>
      </c>
      <c r="G4536" s="153">
        <f>IF(A4536="","",WEEKDAY(A4536,2))</f>
        <v/>
      </c>
      <c r="H4536" s="153">
        <f>IF(A4536="","",CHOOSE(WEEKDAY(A4536,2),"Pazartesi","Salı","Çarşamba","Perşembe","Cuma","Cumartesi","Pazar"))</f>
        <v/>
      </c>
    </row>
    <row r="4537" ht="10.5" customHeight="1" s="113">
      <c r="A4537" s="152" t="n">
        <v>46540</v>
      </c>
      <c r="B4537" s="153">
        <f>IF(A4537="","",YEAR(A4537))</f>
        <v/>
      </c>
      <c r="C4537" s="153">
        <f>IF(A4537="","",MONTH(A4537))</f>
        <v/>
      </c>
      <c r="D4537" s="153">
        <f>IF(A4537="","",CHOOSE(MONTH(A4537),"Ocak","Şubat","Mart","Nisan","Mayıs","Haziran","Temmuz","Ağustos","Eylül","Ekim","Kasım","Aralık"))</f>
        <v/>
      </c>
      <c r="E4537" s="153">
        <f>IF(A4537="","",ROUNDUP(MONTH(A4537)/3,0))</f>
        <v/>
      </c>
      <c r="F4537" s="153">
        <f>IF(A4537="","",WEEKNUM(A4537,2))</f>
        <v/>
      </c>
      <c r="G4537" s="153">
        <f>IF(A4537="","",WEEKDAY(A4537,2))</f>
        <v/>
      </c>
      <c r="H4537" s="153">
        <f>IF(A4537="","",CHOOSE(WEEKDAY(A4537,2),"Pazartesi","Salı","Çarşamba","Perşembe","Cuma","Cumartesi","Pazar"))</f>
        <v/>
      </c>
    </row>
    <row r="4538" ht="10.5" customHeight="1" s="113">
      <c r="A4538" s="152" t="n">
        <v>46541</v>
      </c>
      <c r="B4538" s="153">
        <f>IF(A4538="","",YEAR(A4538))</f>
        <v/>
      </c>
      <c r="C4538" s="153">
        <f>IF(A4538="","",MONTH(A4538))</f>
        <v/>
      </c>
      <c r="D4538" s="153">
        <f>IF(A4538="","",CHOOSE(MONTH(A4538),"Ocak","Şubat","Mart","Nisan","Mayıs","Haziran","Temmuz","Ağustos","Eylül","Ekim","Kasım","Aralık"))</f>
        <v/>
      </c>
      <c r="E4538" s="153">
        <f>IF(A4538="","",ROUNDUP(MONTH(A4538)/3,0))</f>
        <v/>
      </c>
      <c r="F4538" s="153">
        <f>IF(A4538="","",WEEKNUM(A4538,2))</f>
        <v/>
      </c>
      <c r="G4538" s="153">
        <f>IF(A4538="","",WEEKDAY(A4538,2))</f>
        <v/>
      </c>
      <c r="H4538" s="153">
        <f>IF(A4538="","",CHOOSE(WEEKDAY(A4538,2),"Pazartesi","Salı","Çarşamba","Perşembe","Cuma","Cumartesi","Pazar"))</f>
        <v/>
      </c>
    </row>
    <row r="4539" ht="10.5" customHeight="1" s="113">
      <c r="A4539" s="152" t="n">
        <v>46542</v>
      </c>
      <c r="B4539" s="153">
        <f>IF(A4539="","",YEAR(A4539))</f>
        <v/>
      </c>
      <c r="C4539" s="153">
        <f>IF(A4539="","",MONTH(A4539))</f>
        <v/>
      </c>
      <c r="D4539" s="153">
        <f>IF(A4539="","",CHOOSE(MONTH(A4539),"Ocak","Şubat","Mart","Nisan","Mayıs","Haziran","Temmuz","Ağustos","Eylül","Ekim","Kasım","Aralık"))</f>
        <v/>
      </c>
      <c r="E4539" s="153">
        <f>IF(A4539="","",ROUNDUP(MONTH(A4539)/3,0))</f>
        <v/>
      </c>
      <c r="F4539" s="153">
        <f>IF(A4539="","",WEEKNUM(A4539,2))</f>
        <v/>
      </c>
      <c r="G4539" s="153">
        <f>IF(A4539="","",WEEKDAY(A4539,2))</f>
        <v/>
      </c>
      <c r="H4539" s="153">
        <f>IF(A4539="","",CHOOSE(WEEKDAY(A4539,2),"Pazartesi","Salı","Çarşamba","Perşembe","Cuma","Cumartesi","Pazar"))</f>
        <v/>
      </c>
    </row>
    <row r="4540" ht="10.5" customHeight="1" s="113">
      <c r="A4540" s="152" t="n">
        <v>46543</v>
      </c>
      <c r="B4540" s="153">
        <f>IF(A4540="","",YEAR(A4540))</f>
        <v/>
      </c>
      <c r="C4540" s="153">
        <f>IF(A4540="","",MONTH(A4540))</f>
        <v/>
      </c>
      <c r="D4540" s="153">
        <f>IF(A4540="","",CHOOSE(MONTH(A4540),"Ocak","Şubat","Mart","Nisan","Mayıs","Haziran","Temmuz","Ağustos","Eylül","Ekim","Kasım","Aralık"))</f>
        <v/>
      </c>
      <c r="E4540" s="153">
        <f>IF(A4540="","",ROUNDUP(MONTH(A4540)/3,0))</f>
        <v/>
      </c>
      <c r="F4540" s="153">
        <f>IF(A4540="","",WEEKNUM(A4540,2))</f>
        <v/>
      </c>
      <c r="G4540" s="153">
        <f>IF(A4540="","",WEEKDAY(A4540,2))</f>
        <v/>
      </c>
      <c r="H4540" s="153">
        <f>IF(A4540="","",CHOOSE(WEEKDAY(A4540,2),"Pazartesi","Salı","Çarşamba","Perşembe","Cuma","Cumartesi","Pazar"))</f>
        <v/>
      </c>
    </row>
    <row r="4541" ht="10.5" customHeight="1" s="113">
      <c r="A4541" s="152" t="n">
        <v>46544</v>
      </c>
      <c r="B4541" s="153">
        <f>IF(A4541="","",YEAR(A4541))</f>
        <v/>
      </c>
      <c r="C4541" s="153">
        <f>IF(A4541="","",MONTH(A4541))</f>
        <v/>
      </c>
      <c r="D4541" s="153">
        <f>IF(A4541="","",CHOOSE(MONTH(A4541),"Ocak","Şubat","Mart","Nisan","Mayıs","Haziran","Temmuz","Ağustos","Eylül","Ekim","Kasım","Aralık"))</f>
        <v/>
      </c>
      <c r="E4541" s="153">
        <f>IF(A4541="","",ROUNDUP(MONTH(A4541)/3,0))</f>
        <v/>
      </c>
      <c r="F4541" s="153">
        <f>IF(A4541="","",WEEKNUM(A4541,2))</f>
        <v/>
      </c>
      <c r="G4541" s="153">
        <f>IF(A4541="","",WEEKDAY(A4541,2))</f>
        <v/>
      </c>
      <c r="H4541" s="153">
        <f>IF(A4541="","",CHOOSE(WEEKDAY(A4541,2),"Pazartesi","Salı","Çarşamba","Perşembe","Cuma","Cumartesi","Pazar"))</f>
        <v/>
      </c>
    </row>
    <row r="4542" ht="10.5" customHeight="1" s="113">
      <c r="A4542" s="152" t="n">
        <v>46545</v>
      </c>
      <c r="B4542" s="153">
        <f>IF(A4542="","",YEAR(A4542))</f>
        <v/>
      </c>
      <c r="C4542" s="153">
        <f>IF(A4542="","",MONTH(A4542))</f>
        <v/>
      </c>
      <c r="D4542" s="153">
        <f>IF(A4542="","",CHOOSE(MONTH(A4542),"Ocak","Şubat","Mart","Nisan","Mayıs","Haziran","Temmuz","Ağustos","Eylül","Ekim","Kasım","Aralık"))</f>
        <v/>
      </c>
      <c r="E4542" s="153">
        <f>IF(A4542="","",ROUNDUP(MONTH(A4542)/3,0))</f>
        <v/>
      </c>
      <c r="F4542" s="153">
        <f>IF(A4542="","",WEEKNUM(A4542,2))</f>
        <v/>
      </c>
      <c r="G4542" s="153">
        <f>IF(A4542="","",WEEKDAY(A4542,2))</f>
        <v/>
      </c>
      <c r="H4542" s="153">
        <f>IF(A4542="","",CHOOSE(WEEKDAY(A4542,2),"Pazartesi","Salı","Çarşamba","Perşembe","Cuma","Cumartesi","Pazar"))</f>
        <v/>
      </c>
    </row>
    <row r="4543" ht="10.5" customHeight="1" s="113">
      <c r="A4543" s="152" t="n">
        <v>46546</v>
      </c>
      <c r="B4543" s="153">
        <f>IF(A4543="","",YEAR(A4543))</f>
        <v/>
      </c>
      <c r="C4543" s="153">
        <f>IF(A4543="","",MONTH(A4543))</f>
        <v/>
      </c>
      <c r="D4543" s="153">
        <f>IF(A4543="","",CHOOSE(MONTH(A4543),"Ocak","Şubat","Mart","Nisan","Mayıs","Haziran","Temmuz","Ağustos","Eylül","Ekim","Kasım","Aralık"))</f>
        <v/>
      </c>
      <c r="E4543" s="153">
        <f>IF(A4543="","",ROUNDUP(MONTH(A4543)/3,0))</f>
        <v/>
      </c>
      <c r="F4543" s="153">
        <f>IF(A4543="","",WEEKNUM(A4543,2))</f>
        <v/>
      </c>
      <c r="G4543" s="153">
        <f>IF(A4543="","",WEEKDAY(A4543,2))</f>
        <v/>
      </c>
      <c r="H4543" s="153">
        <f>IF(A4543="","",CHOOSE(WEEKDAY(A4543,2),"Pazartesi","Salı","Çarşamba","Perşembe","Cuma","Cumartesi","Pazar"))</f>
        <v/>
      </c>
    </row>
    <row r="4544" ht="10.5" customHeight="1" s="113">
      <c r="A4544" s="152" t="n">
        <v>46547</v>
      </c>
      <c r="B4544" s="153">
        <f>IF(A4544="","",YEAR(A4544))</f>
        <v/>
      </c>
      <c r="C4544" s="153">
        <f>IF(A4544="","",MONTH(A4544))</f>
        <v/>
      </c>
      <c r="D4544" s="153">
        <f>IF(A4544="","",CHOOSE(MONTH(A4544),"Ocak","Şubat","Mart","Nisan","Mayıs","Haziran","Temmuz","Ağustos","Eylül","Ekim","Kasım","Aralık"))</f>
        <v/>
      </c>
      <c r="E4544" s="153">
        <f>IF(A4544="","",ROUNDUP(MONTH(A4544)/3,0))</f>
        <v/>
      </c>
      <c r="F4544" s="153">
        <f>IF(A4544="","",WEEKNUM(A4544,2))</f>
        <v/>
      </c>
      <c r="G4544" s="153">
        <f>IF(A4544="","",WEEKDAY(A4544,2))</f>
        <v/>
      </c>
      <c r="H4544" s="153">
        <f>IF(A4544="","",CHOOSE(WEEKDAY(A4544,2),"Pazartesi","Salı","Çarşamba","Perşembe","Cuma","Cumartesi","Pazar"))</f>
        <v/>
      </c>
    </row>
    <row r="4545" ht="10.5" customHeight="1" s="113">
      <c r="A4545" s="152" t="n">
        <v>46548</v>
      </c>
      <c r="B4545" s="153">
        <f>IF(A4545="","",YEAR(A4545))</f>
        <v/>
      </c>
      <c r="C4545" s="153">
        <f>IF(A4545="","",MONTH(A4545))</f>
        <v/>
      </c>
      <c r="D4545" s="153">
        <f>IF(A4545="","",CHOOSE(MONTH(A4545),"Ocak","Şubat","Mart","Nisan","Mayıs","Haziran","Temmuz","Ağustos","Eylül","Ekim","Kasım","Aralık"))</f>
        <v/>
      </c>
      <c r="E4545" s="153">
        <f>IF(A4545="","",ROUNDUP(MONTH(A4545)/3,0))</f>
        <v/>
      </c>
      <c r="F4545" s="153">
        <f>IF(A4545="","",WEEKNUM(A4545,2))</f>
        <v/>
      </c>
      <c r="G4545" s="153">
        <f>IF(A4545="","",WEEKDAY(A4545,2))</f>
        <v/>
      </c>
      <c r="H4545" s="153">
        <f>IF(A4545="","",CHOOSE(WEEKDAY(A4545,2),"Pazartesi","Salı","Çarşamba","Perşembe","Cuma","Cumartesi","Pazar"))</f>
        <v/>
      </c>
    </row>
    <row r="4546" ht="10.5" customHeight="1" s="113">
      <c r="A4546" s="152" t="n">
        <v>46549</v>
      </c>
      <c r="B4546" s="153">
        <f>IF(A4546="","",YEAR(A4546))</f>
        <v/>
      </c>
      <c r="C4546" s="153">
        <f>IF(A4546="","",MONTH(A4546))</f>
        <v/>
      </c>
      <c r="D4546" s="153">
        <f>IF(A4546="","",CHOOSE(MONTH(A4546),"Ocak","Şubat","Mart","Nisan","Mayıs","Haziran","Temmuz","Ağustos","Eylül","Ekim","Kasım","Aralık"))</f>
        <v/>
      </c>
      <c r="E4546" s="153">
        <f>IF(A4546="","",ROUNDUP(MONTH(A4546)/3,0))</f>
        <v/>
      </c>
      <c r="F4546" s="153">
        <f>IF(A4546="","",WEEKNUM(A4546,2))</f>
        <v/>
      </c>
      <c r="G4546" s="153">
        <f>IF(A4546="","",WEEKDAY(A4546,2))</f>
        <v/>
      </c>
      <c r="H4546" s="153">
        <f>IF(A4546="","",CHOOSE(WEEKDAY(A4546,2),"Pazartesi","Salı","Çarşamba","Perşembe","Cuma","Cumartesi","Pazar"))</f>
        <v/>
      </c>
    </row>
    <row r="4547" ht="10.5" customHeight="1" s="113">
      <c r="A4547" s="152" t="n">
        <v>46550</v>
      </c>
      <c r="B4547" s="153">
        <f>IF(A4547="","",YEAR(A4547))</f>
        <v/>
      </c>
      <c r="C4547" s="153">
        <f>IF(A4547="","",MONTH(A4547))</f>
        <v/>
      </c>
      <c r="D4547" s="153">
        <f>IF(A4547="","",CHOOSE(MONTH(A4547),"Ocak","Şubat","Mart","Nisan","Mayıs","Haziran","Temmuz","Ağustos","Eylül","Ekim","Kasım","Aralık"))</f>
        <v/>
      </c>
      <c r="E4547" s="153">
        <f>IF(A4547="","",ROUNDUP(MONTH(A4547)/3,0))</f>
        <v/>
      </c>
      <c r="F4547" s="153">
        <f>IF(A4547="","",WEEKNUM(A4547,2))</f>
        <v/>
      </c>
      <c r="G4547" s="153">
        <f>IF(A4547="","",WEEKDAY(A4547,2))</f>
        <v/>
      </c>
      <c r="H4547" s="153">
        <f>IF(A4547="","",CHOOSE(WEEKDAY(A4547,2),"Pazartesi","Salı","Çarşamba","Perşembe","Cuma","Cumartesi","Pazar"))</f>
        <v/>
      </c>
    </row>
    <row r="4548" ht="10.5" customHeight="1" s="113">
      <c r="A4548" s="152" t="n">
        <v>46551</v>
      </c>
      <c r="B4548" s="153">
        <f>IF(A4548="","",YEAR(A4548))</f>
        <v/>
      </c>
      <c r="C4548" s="153">
        <f>IF(A4548="","",MONTH(A4548))</f>
        <v/>
      </c>
      <c r="D4548" s="153">
        <f>IF(A4548="","",CHOOSE(MONTH(A4548),"Ocak","Şubat","Mart","Nisan","Mayıs","Haziran","Temmuz","Ağustos","Eylül","Ekim","Kasım","Aralık"))</f>
        <v/>
      </c>
      <c r="E4548" s="153">
        <f>IF(A4548="","",ROUNDUP(MONTH(A4548)/3,0))</f>
        <v/>
      </c>
      <c r="F4548" s="153">
        <f>IF(A4548="","",WEEKNUM(A4548,2))</f>
        <v/>
      </c>
      <c r="G4548" s="153">
        <f>IF(A4548="","",WEEKDAY(A4548,2))</f>
        <v/>
      </c>
      <c r="H4548" s="153">
        <f>IF(A4548="","",CHOOSE(WEEKDAY(A4548,2),"Pazartesi","Salı","Çarşamba","Perşembe","Cuma","Cumartesi","Pazar"))</f>
        <v/>
      </c>
    </row>
    <row r="4549" ht="10.5" customHeight="1" s="113">
      <c r="A4549" s="152" t="n">
        <v>46552</v>
      </c>
      <c r="B4549" s="153">
        <f>IF(A4549="","",YEAR(A4549))</f>
        <v/>
      </c>
      <c r="C4549" s="153">
        <f>IF(A4549="","",MONTH(A4549))</f>
        <v/>
      </c>
      <c r="D4549" s="153">
        <f>IF(A4549="","",CHOOSE(MONTH(A4549),"Ocak","Şubat","Mart","Nisan","Mayıs","Haziran","Temmuz","Ağustos","Eylül","Ekim","Kasım","Aralık"))</f>
        <v/>
      </c>
      <c r="E4549" s="153">
        <f>IF(A4549="","",ROUNDUP(MONTH(A4549)/3,0))</f>
        <v/>
      </c>
      <c r="F4549" s="153">
        <f>IF(A4549="","",WEEKNUM(A4549,2))</f>
        <v/>
      </c>
      <c r="G4549" s="153">
        <f>IF(A4549="","",WEEKDAY(A4549,2))</f>
        <v/>
      </c>
      <c r="H4549" s="153">
        <f>IF(A4549="","",CHOOSE(WEEKDAY(A4549,2),"Pazartesi","Salı","Çarşamba","Perşembe","Cuma","Cumartesi","Pazar"))</f>
        <v/>
      </c>
    </row>
    <row r="4550" ht="10.5" customHeight="1" s="113">
      <c r="A4550" s="152" t="n">
        <v>46553</v>
      </c>
      <c r="B4550" s="153">
        <f>IF(A4550="","",YEAR(A4550))</f>
        <v/>
      </c>
      <c r="C4550" s="153">
        <f>IF(A4550="","",MONTH(A4550))</f>
        <v/>
      </c>
      <c r="D4550" s="153">
        <f>IF(A4550="","",CHOOSE(MONTH(A4550),"Ocak","Şubat","Mart","Nisan","Mayıs","Haziran","Temmuz","Ağustos","Eylül","Ekim","Kasım","Aralık"))</f>
        <v/>
      </c>
      <c r="E4550" s="153">
        <f>IF(A4550="","",ROUNDUP(MONTH(A4550)/3,0))</f>
        <v/>
      </c>
      <c r="F4550" s="153">
        <f>IF(A4550="","",WEEKNUM(A4550,2))</f>
        <v/>
      </c>
      <c r="G4550" s="153">
        <f>IF(A4550="","",WEEKDAY(A4550,2))</f>
        <v/>
      </c>
      <c r="H4550" s="153">
        <f>IF(A4550="","",CHOOSE(WEEKDAY(A4550,2),"Pazartesi","Salı","Çarşamba","Perşembe","Cuma","Cumartesi","Pazar"))</f>
        <v/>
      </c>
    </row>
    <row r="4551" ht="10.5" customHeight="1" s="113">
      <c r="A4551" s="152" t="n">
        <v>46554</v>
      </c>
      <c r="B4551" s="153">
        <f>IF(A4551="","",YEAR(A4551))</f>
        <v/>
      </c>
      <c r="C4551" s="153">
        <f>IF(A4551="","",MONTH(A4551))</f>
        <v/>
      </c>
      <c r="D4551" s="153">
        <f>IF(A4551="","",CHOOSE(MONTH(A4551),"Ocak","Şubat","Mart","Nisan","Mayıs","Haziran","Temmuz","Ağustos","Eylül","Ekim","Kasım","Aralık"))</f>
        <v/>
      </c>
      <c r="E4551" s="153">
        <f>IF(A4551="","",ROUNDUP(MONTH(A4551)/3,0))</f>
        <v/>
      </c>
      <c r="F4551" s="153">
        <f>IF(A4551="","",WEEKNUM(A4551,2))</f>
        <v/>
      </c>
      <c r="G4551" s="153">
        <f>IF(A4551="","",WEEKDAY(A4551,2))</f>
        <v/>
      </c>
      <c r="H4551" s="153">
        <f>IF(A4551="","",CHOOSE(WEEKDAY(A4551,2),"Pazartesi","Salı","Çarşamba","Perşembe","Cuma","Cumartesi","Pazar"))</f>
        <v/>
      </c>
    </row>
    <row r="4552" ht="10.5" customHeight="1" s="113">
      <c r="A4552" s="152" t="n">
        <v>46555</v>
      </c>
      <c r="B4552" s="153">
        <f>IF(A4552="","",YEAR(A4552))</f>
        <v/>
      </c>
      <c r="C4552" s="153">
        <f>IF(A4552="","",MONTH(A4552))</f>
        <v/>
      </c>
      <c r="D4552" s="153">
        <f>IF(A4552="","",CHOOSE(MONTH(A4552),"Ocak","Şubat","Mart","Nisan","Mayıs","Haziran","Temmuz","Ağustos","Eylül","Ekim","Kasım","Aralık"))</f>
        <v/>
      </c>
      <c r="E4552" s="153">
        <f>IF(A4552="","",ROUNDUP(MONTH(A4552)/3,0))</f>
        <v/>
      </c>
      <c r="F4552" s="153">
        <f>IF(A4552="","",WEEKNUM(A4552,2))</f>
        <v/>
      </c>
      <c r="G4552" s="153">
        <f>IF(A4552="","",WEEKDAY(A4552,2))</f>
        <v/>
      </c>
      <c r="H4552" s="153">
        <f>IF(A4552="","",CHOOSE(WEEKDAY(A4552,2),"Pazartesi","Salı","Çarşamba","Perşembe","Cuma","Cumartesi","Pazar"))</f>
        <v/>
      </c>
    </row>
    <row r="4553" ht="10.5" customHeight="1" s="113">
      <c r="A4553" s="152" t="n">
        <v>46556</v>
      </c>
      <c r="B4553" s="153">
        <f>IF(A4553="","",YEAR(A4553))</f>
        <v/>
      </c>
      <c r="C4553" s="153">
        <f>IF(A4553="","",MONTH(A4553))</f>
        <v/>
      </c>
      <c r="D4553" s="153">
        <f>IF(A4553="","",CHOOSE(MONTH(A4553),"Ocak","Şubat","Mart","Nisan","Mayıs","Haziran","Temmuz","Ağustos","Eylül","Ekim","Kasım","Aralık"))</f>
        <v/>
      </c>
      <c r="E4553" s="153">
        <f>IF(A4553="","",ROUNDUP(MONTH(A4553)/3,0))</f>
        <v/>
      </c>
      <c r="F4553" s="153">
        <f>IF(A4553="","",WEEKNUM(A4553,2))</f>
        <v/>
      </c>
      <c r="G4553" s="153">
        <f>IF(A4553="","",WEEKDAY(A4553,2))</f>
        <v/>
      </c>
      <c r="H4553" s="153">
        <f>IF(A4553="","",CHOOSE(WEEKDAY(A4553,2),"Pazartesi","Salı","Çarşamba","Perşembe","Cuma","Cumartesi","Pazar"))</f>
        <v/>
      </c>
    </row>
    <row r="4554" ht="10.5" customHeight="1" s="113">
      <c r="A4554" s="152" t="n">
        <v>46557</v>
      </c>
      <c r="B4554" s="153">
        <f>IF(A4554="","",YEAR(A4554))</f>
        <v/>
      </c>
      <c r="C4554" s="153">
        <f>IF(A4554="","",MONTH(A4554))</f>
        <v/>
      </c>
      <c r="D4554" s="153">
        <f>IF(A4554="","",CHOOSE(MONTH(A4554),"Ocak","Şubat","Mart","Nisan","Mayıs","Haziran","Temmuz","Ağustos","Eylül","Ekim","Kasım","Aralık"))</f>
        <v/>
      </c>
      <c r="E4554" s="153">
        <f>IF(A4554="","",ROUNDUP(MONTH(A4554)/3,0))</f>
        <v/>
      </c>
      <c r="F4554" s="153">
        <f>IF(A4554="","",WEEKNUM(A4554,2))</f>
        <v/>
      </c>
      <c r="G4554" s="153">
        <f>IF(A4554="","",WEEKDAY(A4554,2))</f>
        <v/>
      </c>
      <c r="H4554" s="153">
        <f>IF(A4554="","",CHOOSE(WEEKDAY(A4554,2),"Pazartesi","Salı","Çarşamba","Perşembe","Cuma","Cumartesi","Pazar"))</f>
        <v/>
      </c>
    </row>
    <row r="4555" ht="10.5" customHeight="1" s="113">
      <c r="A4555" s="152" t="n">
        <v>46558</v>
      </c>
      <c r="B4555" s="153">
        <f>IF(A4555="","",YEAR(A4555))</f>
        <v/>
      </c>
      <c r="C4555" s="153">
        <f>IF(A4555="","",MONTH(A4555))</f>
        <v/>
      </c>
      <c r="D4555" s="153">
        <f>IF(A4555="","",CHOOSE(MONTH(A4555),"Ocak","Şubat","Mart","Nisan","Mayıs","Haziran","Temmuz","Ağustos","Eylül","Ekim","Kasım","Aralık"))</f>
        <v/>
      </c>
      <c r="E4555" s="153">
        <f>IF(A4555="","",ROUNDUP(MONTH(A4555)/3,0))</f>
        <v/>
      </c>
      <c r="F4555" s="153">
        <f>IF(A4555="","",WEEKNUM(A4555,2))</f>
        <v/>
      </c>
      <c r="G4555" s="153">
        <f>IF(A4555="","",WEEKDAY(A4555,2))</f>
        <v/>
      </c>
      <c r="H4555" s="153">
        <f>IF(A4555="","",CHOOSE(WEEKDAY(A4555,2),"Pazartesi","Salı","Çarşamba","Perşembe","Cuma","Cumartesi","Pazar"))</f>
        <v/>
      </c>
    </row>
    <row r="4556" ht="10.5" customHeight="1" s="113">
      <c r="A4556" s="152" t="n">
        <v>46559</v>
      </c>
      <c r="B4556" s="153">
        <f>IF(A4556="","",YEAR(A4556))</f>
        <v/>
      </c>
      <c r="C4556" s="153">
        <f>IF(A4556="","",MONTH(A4556))</f>
        <v/>
      </c>
      <c r="D4556" s="153">
        <f>IF(A4556="","",CHOOSE(MONTH(A4556),"Ocak","Şubat","Mart","Nisan","Mayıs","Haziran","Temmuz","Ağustos","Eylül","Ekim","Kasım","Aralık"))</f>
        <v/>
      </c>
      <c r="E4556" s="153">
        <f>IF(A4556="","",ROUNDUP(MONTH(A4556)/3,0))</f>
        <v/>
      </c>
      <c r="F4556" s="153">
        <f>IF(A4556="","",WEEKNUM(A4556,2))</f>
        <v/>
      </c>
      <c r="G4556" s="153">
        <f>IF(A4556="","",WEEKDAY(A4556,2))</f>
        <v/>
      </c>
      <c r="H4556" s="153">
        <f>IF(A4556="","",CHOOSE(WEEKDAY(A4556,2),"Pazartesi","Salı","Çarşamba","Perşembe","Cuma","Cumartesi","Pazar"))</f>
        <v/>
      </c>
    </row>
    <row r="4557" ht="10.5" customHeight="1" s="113">
      <c r="A4557" s="152" t="n">
        <v>46560</v>
      </c>
      <c r="B4557" s="153">
        <f>IF(A4557="","",YEAR(A4557))</f>
        <v/>
      </c>
      <c r="C4557" s="153">
        <f>IF(A4557="","",MONTH(A4557))</f>
        <v/>
      </c>
      <c r="D4557" s="153">
        <f>IF(A4557="","",CHOOSE(MONTH(A4557),"Ocak","Şubat","Mart","Nisan","Mayıs","Haziran","Temmuz","Ağustos","Eylül","Ekim","Kasım","Aralık"))</f>
        <v/>
      </c>
      <c r="E4557" s="153">
        <f>IF(A4557="","",ROUNDUP(MONTH(A4557)/3,0))</f>
        <v/>
      </c>
      <c r="F4557" s="153">
        <f>IF(A4557="","",WEEKNUM(A4557,2))</f>
        <v/>
      </c>
      <c r="G4557" s="153">
        <f>IF(A4557="","",WEEKDAY(A4557,2))</f>
        <v/>
      </c>
      <c r="H4557" s="153">
        <f>IF(A4557="","",CHOOSE(WEEKDAY(A4557,2),"Pazartesi","Salı","Çarşamba","Perşembe","Cuma","Cumartesi","Pazar"))</f>
        <v/>
      </c>
    </row>
    <row r="4558" ht="10.5" customHeight="1" s="113">
      <c r="A4558" s="152" t="n">
        <v>46561</v>
      </c>
      <c r="B4558" s="153">
        <f>IF(A4558="","",YEAR(A4558))</f>
        <v/>
      </c>
      <c r="C4558" s="153">
        <f>IF(A4558="","",MONTH(A4558))</f>
        <v/>
      </c>
      <c r="D4558" s="153">
        <f>IF(A4558="","",CHOOSE(MONTH(A4558),"Ocak","Şubat","Mart","Nisan","Mayıs","Haziran","Temmuz","Ağustos","Eylül","Ekim","Kasım","Aralık"))</f>
        <v/>
      </c>
      <c r="E4558" s="153">
        <f>IF(A4558="","",ROUNDUP(MONTH(A4558)/3,0))</f>
        <v/>
      </c>
      <c r="F4558" s="153">
        <f>IF(A4558="","",WEEKNUM(A4558,2))</f>
        <v/>
      </c>
      <c r="G4558" s="153">
        <f>IF(A4558="","",WEEKDAY(A4558,2))</f>
        <v/>
      </c>
      <c r="H4558" s="153">
        <f>IF(A4558="","",CHOOSE(WEEKDAY(A4558,2),"Pazartesi","Salı","Çarşamba","Perşembe","Cuma","Cumartesi","Pazar"))</f>
        <v/>
      </c>
    </row>
    <row r="4559" ht="10.5" customHeight="1" s="113">
      <c r="A4559" s="152" t="n">
        <v>46562</v>
      </c>
      <c r="B4559" s="153">
        <f>IF(A4559="","",YEAR(A4559))</f>
        <v/>
      </c>
      <c r="C4559" s="153">
        <f>IF(A4559="","",MONTH(A4559))</f>
        <v/>
      </c>
      <c r="D4559" s="153">
        <f>IF(A4559="","",CHOOSE(MONTH(A4559),"Ocak","Şubat","Mart","Nisan","Mayıs","Haziran","Temmuz","Ağustos","Eylül","Ekim","Kasım","Aralık"))</f>
        <v/>
      </c>
      <c r="E4559" s="153">
        <f>IF(A4559="","",ROUNDUP(MONTH(A4559)/3,0))</f>
        <v/>
      </c>
      <c r="F4559" s="153">
        <f>IF(A4559="","",WEEKNUM(A4559,2))</f>
        <v/>
      </c>
      <c r="G4559" s="153">
        <f>IF(A4559="","",WEEKDAY(A4559,2))</f>
        <v/>
      </c>
      <c r="H4559" s="153">
        <f>IF(A4559="","",CHOOSE(WEEKDAY(A4559,2),"Pazartesi","Salı","Çarşamba","Perşembe","Cuma","Cumartesi","Pazar"))</f>
        <v/>
      </c>
    </row>
    <row r="4560" ht="10.5" customHeight="1" s="113">
      <c r="A4560" s="152" t="n">
        <v>46563</v>
      </c>
      <c r="B4560" s="153">
        <f>IF(A4560="","",YEAR(A4560))</f>
        <v/>
      </c>
      <c r="C4560" s="153">
        <f>IF(A4560="","",MONTH(A4560))</f>
        <v/>
      </c>
      <c r="D4560" s="153">
        <f>IF(A4560="","",CHOOSE(MONTH(A4560),"Ocak","Şubat","Mart","Nisan","Mayıs","Haziran","Temmuz","Ağustos","Eylül","Ekim","Kasım","Aralık"))</f>
        <v/>
      </c>
      <c r="E4560" s="153">
        <f>IF(A4560="","",ROUNDUP(MONTH(A4560)/3,0))</f>
        <v/>
      </c>
      <c r="F4560" s="153">
        <f>IF(A4560="","",WEEKNUM(A4560,2))</f>
        <v/>
      </c>
      <c r="G4560" s="153">
        <f>IF(A4560="","",WEEKDAY(A4560,2))</f>
        <v/>
      </c>
      <c r="H4560" s="153">
        <f>IF(A4560="","",CHOOSE(WEEKDAY(A4560,2),"Pazartesi","Salı","Çarşamba","Perşembe","Cuma","Cumartesi","Pazar"))</f>
        <v/>
      </c>
    </row>
    <row r="4561" ht="10.5" customHeight="1" s="113">
      <c r="A4561" s="152" t="n">
        <v>46564</v>
      </c>
      <c r="B4561" s="153">
        <f>IF(A4561="","",YEAR(A4561))</f>
        <v/>
      </c>
      <c r="C4561" s="153">
        <f>IF(A4561="","",MONTH(A4561))</f>
        <v/>
      </c>
      <c r="D4561" s="153">
        <f>IF(A4561="","",CHOOSE(MONTH(A4561),"Ocak","Şubat","Mart","Nisan","Mayıs","Haziran","Temmuz","Ağustos","Eylül","Ekim","Kasım","Aralık"))</f>
        <v/>
      </c>
      <c r="E4561" s="153">
        <f>IF(A4561="","",ROUNDUP(MONTH(A4561)/3,0))</f>
        <v/>
      </c>
      <c r="F4561" s="153">
        <f>IF(A4561="","",WEEKNUM(A4561,2))</f>
        <v/>
      </c>
      <c r="G4561" s="153">
        <f>IF(A4561="","",WEEKDAY(A4561,2))</f>
        <v/>
      </c>
      <c r="H4561" s="153">
        <f>IF(A4561="","",CHOOSE(WEEKDAY(A4561,2),"Pazartesi","Salı","Çarşamba","Perşembe","Cuma","Cumartesi","Pazar"))</f>
        <v/>
      </c>
    </row>
    <row r="4562" ht="10.5" customHeight="1" s="113">
      <c r="A4562" s="152" t="n">
        <v>46565</v>
      </c>
      <c r="B4562" s="153">
        <f>IF(A4562="","",YEAR(A4562))</f>
        <v/>
      </c>
      <c r="C4562" s="153">
        <f>IF(A4562="","",MONTH(A4562))</f>
        <v/>
      </c>
      <c r="D4562" s="153">
        <f>IF(A4562="","",CHOOSE(MONTH(A4562),"Ocak","Şubat","Mart","Nisan","Mayıs","Haziran","Temmuz","Ağustos","Eylül","Ekim","Kasım","Aralık"))</f>
        <v/>
      </c>
      <c r="E4562" s="153">
        <f>IF(A4562="","",ROUNDUP(MONTH(A4562)/3,0))</f>
        <v/>
      </c>
      <c r="F4562" s="153">
        <f>IF(A4562="","",WEEKNUM(A4562,2))</f>
        <v/>
      </c>
      <c r="G4562" s="153">
        <f>IF(A4562="","",WEEKDAY(A4562,2))</f>
        <v/>
      </c>
      <c r="H4562" s="153">
        <f>IF(A4562="","",CHOOSE(WEEKDAY(A4562,2),"Pazartesi","Salı","Çarşamba","Perşembe","Cuma","Cumartesi","Pazar"))</f>
        <v/>
      </c>
    </row>
    <row r="4563" ht="10.5" customHeight="1" s="113">
      <c r="A4563" s="152" t="n">
        <v>46566</v>
      </c>
      <c r="B4563" s="153">
        <f>IF(A4563="","",YEAR(A4563))</f>
        <v/>
      </c>
      <c r="C4563" s="153">
        <f>IF(A4563="","",MONTH(A4563))</f>
        <v/>
      </c>
      <c r="D4563" s="153">
        <f>IF(A4563="","",CHOOSE(MONTH(A4563),"Ocak","Şubat","Mart","Nisan","Mayıs","Haziran","Temmuz","Ağustos","Eylül","Ekim","Kasım","Aralık"))</f>
        <v/>
      </c>
      <c r="E4563" s="153">
        <f>IF(A4563="","",ROUNDUP(MONTH(A4563)/3,0))</f>
        <v/>
      </c>
      <c r="F4563" s="153">
        <f>IF(A4563="","",WEEKNUM(A4563,2))</f>
        <v/>
      </c>
      <c r="G4563" s="153">
        <f>IF(A4563="","",WEEKDAY(A4563,2))</f>
        <v/>
      </c>
      <c r="H4563" s="153">
        <f>IF(A4563="","",CHOOSE(WEEKDAY(A4563,2),"Pazartesi","Salı","Çarşamba","Perşembe","Cuma","Cumartesi","Pazar"))</f>
        <v/>
      </c>
    </row>
    <row r="4564" ht="10.5" customHeight="1" s="113">
      <c r="A4564" s="152" t="n">
        <v>46567</v>
      </c>
      <c r="B4564" s="153">
        <f>IF(A4564="","",YEAR(A4564))</f>
        <v/>
      </c>
      <c r="C4564" s="153">
        <f>IF(A4564="","",MONTH(A4564))</f>
        <v/>
      </c>
      <c r="D4564" s="153">
        <f>IF(A4564="","",CHOOSE(MONTH(A4564),"Ocak","Şubat","Mart","Nisan","Mayıs","Haziran","Temmuz","Ağustos","Eylül","Ekim","Kasım","Aralık"))</f>
        <v/>
      </c>
      <c r="E4564" s="153">
        <f>IF(A4564="","",ROUNDUP(MONTH(A4564)/3,0))</f>
        <v/>
      </c>
      <c r="F4564" s="153">
        <f>IF(A4564="","",WEEKNUM(A4564,2))</f>
        <v/>
      </c>
      <c r="G4564" s="153">
        <f>IF(A4564="","",WEEKDAY(A4564,2))</f>
        <v/>
      </c>
      <c r="H4564" s="153">
        <f>IF(A4564="","",CHOOSE(WEEKDAY(A4564,2),"Pazartesi","Salı","Çarşamba","Perşembe","Cuma","Cumartesi","Pazar"))</f>
        <v/>
      </c>
    </row>
    <row r="4565" ht="10.5" customHeight="1" s="113">
      <c r="A4565" s="152" t="n">
        <v>46568</v>
      </c>
      <c r="B4565" s="153">
        <f>IF(A4565="","",YEAR(A4565))</f>
        <v/>
      </c>
      <c r="C4565" s="153">
        <f>IF(A4565="","",MONTH(A4565))</f>
        <v/>
      </c>
      <c r="D4565" s="153">
        <f>IF(A4565="","",CHOOSE(MONTH(A4565),"Ocak","Şubat","Mart","Nisan","Mayıs","Haziran","Temmuz","Ağustos","Eylül","Ekim","Kasım","Aralık"))</f>
        <v/>
      </c>
      <c r="E4565" s="153">
        <f>IF(A4565="","",ROUNDUP(MONTH(A4565)/3,0))</f>
        <v/>
      </c>
      <c r="F4565" s="153">
        <f>IF(A4565="","",WEEKNUM(A4565,2))</f>
        <v/>
      </c>
      <c r="G4565" s="153">
        <f>IF(A4565="","",WEEKDAY(A4565,2))</f>
        <v/>
      </c>
      <c r="H4565" s="153">
        <f>IF(A4565="","",CHOOSE(WEEKDAY(A4565,2),"Pazartesi","Salı","Çarşamba","Perşembe","Cuma","Cumartesi","Pazar"))</f>
        <v/>
      </c>
    </row>
    <row r="4566" ht="10.5" customHeight="1" s="113">
      <c r="A4566" s="152" t="n">
        <v>46569</v>
      </c>
      <c r="B4566" s="153">
        <f>IF(A4566="","",YEAR(A4566))</f>
        <v/>
      </c>
      <c r="C4566" s="153">
        <f>IF(A4566="","",MONTH(A4566))</f>
        <v/>
      </c>
      <c r="D4566" s="153">
        <f>IF(A4566="","",CHOOSE(MONTH(A4566),"Ocak","Şubat","Mart","Nisan","Mayıs","Haziran","Temmuz","Ağustos","Eylül","Ekim","Kasım","Aralık"))</f>
        <v/>
      </c>
      <c r="E4566" s="153">
        <f>IF(A4566="","",ROUNDUP(MONTH(A4566)/3,0))</f>
        <v/>
      </c>
      <c r="F4566" s="153">
        <f>IF(A4566="","",WEEKNUM(A4566,2))</f>
        <v/>
      </c>
      <c r="G4566" s="153">
        <f>IF(A4566="","",WEEKDAY(A4566,2))</f>
        <v/>
      </c>
      <c r="H4566" s="153">
        <f>IF(A4566="","",CHOOSE(WEEKDAY(A4566,2),"Pazartesi","Salı","Çarşamba","Perşembe","Cuma","Cumartesi","Pazar"))</f>
        <v/>
      </c>
    </row>
    <row r="4567" ht="10.5" customHeight="1" s="113">
      <c r="A4567" s="152" t="n">
        <v>46570</v>
      </c>
      <c r="B4567" s="153">
        <f>IF(A4567="","",YEAR(A4567))</f>
        <v/>
      </c>
      <c r="C4567" s="153">
        <f>IF(A4567="","",MONTH(A4567))</f>
        <v/>
      </c>
      <c r="D4567" s="153">
        <f>IF(A4567="","",CHOOSE(MONTH(A4567),"Ocak","Şubat","Mart","Nisan","Mayıs","Haziran","Temmuz","Ağustos","Eylül","Ekim","Kasım","Aralık"))</f>
        <v/>
      </c>
      <c r="E4567" s="153">
        <f>IF(A4567="","",ROUNDUP(MONTH(A4567)/3,0))</f>
        <v/>
      </c>
      <c r="F4567" s="153">
        <f>IF(A4567="","",WEEKNUM(A4567,2))</f>
        <v/>
      </c>
      <c r="G4567" s="153">
        <f>IF(A4567="","",WEEKDAY(A4567,2))</f>
        <v/>
      </c>
      <c r="H4567" s="153">
        <f>IF(A4567="","",CHOOSE(WEEKDAY(A4567,2),"Pazartesi","Salı","Çarşamba","Perşembe","Cuma","Cumartesi","Pazar"))</f>
        <v/>
      </c>
    </row>
    <row r="4568" ht="10.5" customHeight="1" s="113">
      <c r="A4568" s="152" t="n">
        <v>46571</v>
      </c>
      <c r="B4568" s="153">
        <f>IF(A4568="","",YEAR(A4568))</f>
        <v/>
      </c>
      <c r="C4568" s="153">
        <f>IF(A4568="","",MONTH(A4568))</f>
        <v/>
      </c>
      <c r="D4568" s="153">
        <f>IF(A4568="","",CHOOSE(MONTH(A4568),"Ocak","Şubat","Mart","Nisan","Mayıs","Haziran","Temmuz","Ağustos","Eylül","Ekim","Kasım","Aralık"))</f>
        <v/>
      </c>
      <c r="E4568" s="153">
        <f>IF(A4568="","",ROUNDUP(MONTH(A4568)/3,0))</f>
        <v/>
      </c>
      <c r="F4568" s="153">
        <f>IF(A4568="","",WEEKNUM(A4568,2))</f>
        <v/>
      </c>
      <c r="G4568" s="153">
        <f>IF(A4568="","",WEEKDAY(A4568,2))</f>
        <v/>
      </c>
      <c r="H4568" s="153">
        <f>IF(A4568="","",CHOOSE(WEEKDAY(A4568,2),"Pazartesi","Salı","Çarşamba","Perşembe","Cuma","Cumartesi","Pazar"))</f>
        <v/>
      </c>
    </row>
    <row r="4569" ht="10.5" customHeight="1" s="113">
      <c r="A4569" s="152" t="n">
        <v>46572</v>
      </c>
      <c r="B4569" s="153">
        <f>IF(A4569="","",YEAR(A4569))</f>
        <v/>
      </c>
      <c r="C4569" s="153">
        <f>IF(A4569="","",MONTH(A4569))</f>
        <v/>
      </c>
      <c r="D4569" s="153">
        <f>IF(A4569="","",CHOOSE(MONTH(A4569),"Ocak","Şubat","Mart","Nisan","Mayıs","Haziran","Temmuz","Ağustos","Eylül","Ekim","Kasım","Aralık"))</f>
        <v/>
      </c>
      <c r="E4569" s="153">
        <f>IF(A4569="","",ROUNDUP(MONTH(A4569)/3,0))</f>
        <v/>
      </c>
      <c r="F4569" s="153">
        <f>IF(A4569="","",WEEKNUM(A4569,2))</f>
        <v/>
      </c>
      <c r="G4569" s="153">
        <f>IF(A4569="","",WEEKDAY(A4569,2))</f>
        <v/>
      </c>
      <c r="H4569" s="153">
        <f>IF(A4569="","",CHOOSE(WEEKDAY(A4569,2),"Pazartesi","Salı","Çarşamba","Perşembe","Cuma","Cumartesi","Pazar"))</f>
        <v/>
      </c>
    </row>
    <row r="4570" ht="10.5" customHeight="1" s="113">
      <c r="A4570" s="152" t="n">
        <v>46573</v>
      </c>
      <c r="B4570" s="153">
        <f>IF(A4570="","",YEAR(A4570))</f>
        <v/>
      </c>
      <c r="C4570" s="153">
        <f>IF(A4570="","",MONTH(A4570))</f>
        <v/>
      </c>
      <c r="D4570" s="153">
        <f>IF(A4570="","",CHOOSE(MONTH(A4570),"Ocak","Şubat","Mart","Nisan","Mayıs","Haziran","Temmuz","Ağustos","Eylül","Ekim","Kasım","Aralık"))</f>
        <v/>
      </c>
      <c r="E4570" s="153">
        <f>IF(A4570="","",ROUNDUP(MONTH(A4570)/3,0))</f>
        <v/>
      </c>
      <c r="F4570" s="153">
        <f>IF(A4570="","",WEEKNUM(A4570,2))</f>
        <v/>
      </c>
      <c r="G4570" s="153">
        <f>IF(A4570="","",WEEKDAY(A4570,2))</f>
        <v/>
      </c>
      <c r="H4570" s="153">
        <f>IF(A4570="","",CHOOSE(WEEKDAY(A4570,2),"Pazartesi","Salı","Çarşamba","Perşembe","Cuma","Cumartesi","Pazar"))</f>
        <v/>
      </c>
    </row>
    <row r="4571" ht="10.5" customHeight="1" s="113">
      <c r="A4571" s="152" t="n">
        <v>46574</v>
      </c>
      <c r="B4571" s="153">
        <f>IF(A4571="","",YEAR(A4571))</f>
        <v/>
      </c>
      <c r="C4571" s="153">
        <f>IF(A4571="","",MONTH(A4571))</f>
        <v/>
      </c>
      <c r="D4571" s="153">
        <f>IF(A4571="","",CHOOSE(MONTH(A4571),"Ocak","Şubat","Mart","Nisan","Mayıs","Haziran","Temmuz","Ağustos","Eylül","Ekim","Kasım","Aralık"))</f>
        <v/>
      </c>
      <c r="E4571" s="153">
        <f>IF(A4571="","",ROUNDUP(MONTH(A4571)/3,0))</f>
        <v/>
      </c>
      <c r="F4571" s="153">
        <f>IF(A4571="","",WEEKNUM(A4571,2))</f>
        <v/>
      </c>
      <c r="G4571" s="153">
        <f>IF(A4571="","",WEEKDAY(A4571,2))</f>
        <v/>
      </c>
      <c r="H4571" s="153">
        <f>IF(A4571="","",CHOOSE(WEEKDAY(A4571,2),"Pazartesi","Salı","Çarşamba","Perşembe","Cuma","Cumartesi","Pazar"))</f>
        <v/>
      </c>
    </row>
    <row r="4572" ht="10.5" customHeight="1" s="113">
      <c r="A4572" s="152" t="n">
        <v>46575</v>
      </c>
      <c r="B4572" s="153">
        <f>IF(A4572="","",YEAR(A4572))</f>
        <v/>
      </c>
      <c r="C4572" s="153">
        <f>IF(A4572="","",MONTH(A4572))</f>
        <v/>
      </c>
      <c r="D4572" s="153">
        <f>IF(A4572="","",CHOOSE(MONTH(A4572),"Ocak","Şubat","Mart","Nisan","Mayıs","Haziran","Temmuz","Ağustos","Eylül","Ekim","Kasım","Aralık"))</f>
        <v/>
      </c>
      <c r="E4572" s="153">
        <f>IF(A4572="","",ROUNDUP(MONTH(A4572)/3,0))</f>
        <v/>
      </c>
      <c r="F4572" s="153">
        <f>IF(A4572="","",WEEKNUM(A4572,2))</f>
        <v/>
      </c>
      <c r="G4572" s="153">
        <f>IF(A4572="","",WEEKDAY(A4572,2))</f>
        <v/>
      </c>
      <c r="H4572" s="153">
        <f>IF(A4572="","",CHOOSE(WEEKDAY(A4572,2),"Pazartesi","Salı","Çarşamba","Perşembe","Cuma","Cumartesi","Pazar"))</f>
        <v/>
      </c>
    </row>
    <row r="4573" ht="10.5" customHeight="1" s="113">
      <c r="A4573" s="152" t="n">
        <v>46576</v>
      </c>
      <c r="B4573" s="153">
        <f>IF(A4573="","",YEAR(A4573))</f>
        <v/>
      </c>
      <c r="C4573" s="153">
        <f>IF(A4573="","",MONTH(A4573))</f>
        <v/>
      </c>
      <c r="D4573" s="153">
        <f>IF(A4573="","",CHOOSE(MONTH(A4573),"Ocak","Şubat","Mart","Nisan","Mayıs","Haziran","Temmuz","Ağustos","Eylül","Ekim","Kasım","Aralık"))</f>
        <v/>
      </c>
      <c r="E4573" s="153">
        <f>IF(A4573="","",ROUNDUP(MONTH(A4573)/3,0))</f>
        <v/>
      </c>
      <c r="F4573" s="153">
        <f>IF(A4573="","",WEEKNUM(A4573,2))</f>
        <v/>
      </c>
      <c r="G4573" s="153">
        <f>IF(A4573="","",WEEKDAY(A4573,2))</f>
        <v/>
      </c>
      <c r="H4573" s="153">
        <f>IF(A4573="","",CHOOSE(WEEKDAY(A4573,2),"Pazartesi","Salı","Çarşamba","Perşembe","Cuma","Cumartesi","Pazar"))</f>
        <v/>
      </c>
    </row>
    <row r="4574" ht="10.5" customHeight="1" s="113">
      <c r="A4574" s="152" t="n">
        <v>46577</v>
      </c>
      <c r="B4574" s="153">
        <f>IF(A4574="","",YEAR(A4574))</f>
        <v/>
      </c>
      <c r="C4574" s="153">
        <f>IF(A4574="","",MONTH(A4574))</f>
        <v/>
      </c>
      <c r="D4574" s="153">
        <f>IF(A4574="","",CHOOSE(MONTH(A4574),"Ocak","Şubat","Mart","Nisan","Mayıs","Haziran","Temmuz","Ağustos","Eylül","Ekim","Kasım","Aralık"))</f>
        <v/>
      </c>
      <c r="E4574" s="153">
        <f>IF(A4574="","",ROUNDUP(MONTH(A4574)/3,0))</f>
        <v/>
      </c>
      <c r="F4574" s="153">
        <f>IF(A4574="","",WEEKNUM(A4574,2))</f>
        <v/>
      </c>
      <c r="G4574" s="153">
        <f>IF(A4574="","",WEEKDAY(A4574,2))</f>
        <v/>
      </c>
      <c r="H4574" s="153">
        <f>IF(A4574="","",CHOOSE(WEEKDAY(A4574,2),"Pazartesi","Salı","Çarşamba","Perşembe","Cuma","Cumartesi","Pazar"))</f>
        <v/>
      </c>
    </row>
    <row r="4575" ht="10.5" customHeight="1" s="113">
      <c r="A4575" s="152" t="n">
        <v>46578</v>
      </c>
      <c r="B4575" s="153">
        <f>IF(A4575="","",YEAR(A4575))</f>
        <v/>
      </c>
      <c r="C4575" s="153">
        <f>IF(A4575="","",MONTH(A4575))</f>
        <v/>
      </c>
      <c r="D4575" s="153">
        <f>IF(A4575="","",CHOOSE(MONTH(A4575),"Ocak","Şubat","Mart","Nisan","Mayıs","Haziran","Temmuz","Ağustos","Eylül","Ekim","Kasım","Aralık"))</f>
        <v/>
      </c>
      <c r="E4575" s="153">
        <f>IF(A4575="","",ROUNDUP(MONTH(A4575)/3,0))</f>
        <v/>
      </c>
      <c r="F4575" s="153">
        <f>IF(A4575="","",WEEKNUM(A4575,2))</f>
        <v/>
      </c>
      <c r="G4575" s="153">
        <f>IF(A4575="","",WEEKDAY(A4575,2))</f>
        <v/>
      </c>
      <c r="H4575" s="153">
        <f>IF(A4575="","",CHOOSE(WEEKDAY(A4575,2),"Pazartesi","Salı","Çarşamba","Perşembe","Cuma","Cumartesi","Pazar"))</f>
        <v/>
      </c>
    </row>
    <row r="4576" ht="10.5" customHeight="1" s="113">
      <c r="A4576" s="152" t="n">
        <v>46579</v>
      </c>
      <c r="B4576" s="153">
        <f>IF(A4576="","",YEAR(A4576))</f>
        <v/>
      </c>
      <c r="C4576" s="153">
        <f>IF(A4576="","",MONTH(A4576))</f>
        <v/>
      </c>
      <c r="D4576" s="153">
        <f>IF(A4576="","",CHOOSE(MONTH(A4576),"Ocak","Şubat","Mart","Nisan","Mayıs","Haziran","Temmuz","Ağustos","Eylül","Ekim","Kasım","Aralık"))</f>
        <v/>
      </c>
      <c r="E4576" s="153">
        <f>IF(A4576="","",ROUNDUP(MONTH(A4576)/3,0))</f>
        <v/>
      </c>
      <c r="F4576" s="153">
        <f>IF(A4576="","",WEEKNUM(A4576,2))</f>
        <v/>
      </c>
      <c r="G4576" s="153">
        <f>IF(A4576="","",WEEKDAY(A4576,2))</f>
        <v/>
      </c>
      <c r="H4576" s="153">
        <f>IF(A4576="","",CHOOSE(WEEKDAY(A4576,2),"Pazartesi","Salı","Çarşamba","Perşembe","Cuma","Cumartesi","Pazar"))</f>
        <v/>
      </c>
    </row>
    <row r="4577" ht="10.5" customHeight="1" s="113">
      <c r="A4577" s="152" t="n">
        <v>46580</v>
      </c>
      <c r="B4577" s="153">
        <f>IF(A4577="","",YEAR(A4577))</f>
        <v/>
      </c>
      <c r="C4577" s="153">
        <f>IF(A4577="","",MONTH(A4577))</f>
        <v/>
      </c>
      <c r="D4577" s="153">
        <f>IF(A4577="","",CHOOSE(MONTH(A4577),"Ocak","Şubat","Mart","Nisan","Mayıs","Haziran","Temmuz","Ağustos","Eylül","Ekim","Kasım","Aralık"))</f>
        <v/>
      </c>
      <c r="E4577" s="153">
        <f>IF(A4577="","",ROUNDUP(MONTH(A4577)/3,0))</f>
        <v/>
      </c>
      <c r="F4577" s="153">
        <f>IF(A4577="","",WEEKNUM(A4577,2))</f>
        <v/>
      </c>
      <c r="G4577" s="153">
        <f>IF(A4577="","",WEEKDAY(A4577,2))</f>
        <v/>
      </c>
      <c r="H4577" s="153">
        <f>IF(A4577="","",CHOOSE(WEEKDAY(A4577,2),"Pazartesi","Salı","Çarşamba","Perşembe","Cuma","Cumartesi","Pazar"))</f>
        <v/>
      </c>
    </row>
    <row r="4578" ht="10.5" customHeight="1" s="113">
      <c r="A4578" s="152" t="n">
        <v>46581</v>
      </c>
      <c r="B4578" s="153">
        <f>IF(A4578="","",YEAR(A4578))</f>
        <v/>
      </c>
      <c r="C4578" s="153">
        <f>IF(A4578="","",MONTH(A4578))</f>
        <v/>
      </c>
      <c r="D4578" s="153">
        <f>IF(A4578="","",CHOOSE(MONTH(A4578),"Ocak","Şubat","Mart","Nisan","Mayıs","Haziran","Temmuz","Ağustos","Eylül","Ekim","Kasım","Aralık"))</f>
        <v/>
      </c>
      <c r="E4578" s="153">
        <f>IF(A4578="","",ROUNDUP(MONTH(A4578)/3,0))</f>
        <v/>
      </c>
      <c r="F4578" s="153">
        <f>IF(A4578="","",WEEKNUM(A4578,2))</f>
        <v/>
      </c>
      <c r="G4578" s="153">
        <f>IF(A4578="","",WEEKDAY(A4578,2))</f>
        <v/>
      </c>
      <c r="H4578" s="153">
        <f>IF(A4578="","",CHOOSE(WEEKDAY(A4578,2),"Pazartesi","Salı","Çarşamba","Perşembe","Cuma","Cumartesi","Pazar"))</f>
        <v/>
      </c>
    </row>
    <row r="4579" ht="10.5" customHeight="1" s="113">
      <c r="A4579" s="152" t="n">
        <v>46582</v>
      </c>
      <c r="B4579" s="153">
        <f>IF(A4579="","",YEAR(A4579))</f>
        <v/>
      </c>
      <c r="C4579" s="153">
        <f>IF(A4579="","",MONTH(A4579))</f>
        <v/>
      </c>
      <c r="D4579" s="153">
        <f>IF(A4579="","",CHOOSE(MONTH(A4579),"Ocak","Şubat","Mart","Nisan","Mayıs","Haziran","Temmuz","Ağustos","Eylül","Ekim","Kasım","Aralık"))</f>
        <v/>
      </c>
      <c r="E4579" s="153">
        <f>IF(A4579="","",ROUNDUP(MONTH(A4579)/3,0))</f>
        <v/>
      </c>
      <c r="F4579" s="153">
        <f>IF(A4579="","",WEEKNUM(A4579,2))</f>
        <v/>
      </c>
      <c r="G4579" s="153">
        <f>IF(A4579="","",WEEKDAY(A4579,2))</f>
        <v/>
      </c>
      <c r="H4579" s="153">
        <f>IF(A4579="","",CHOOSE(WEEKDAY(A4579,2),"Pazartesi","Salı","Çarşamba","Perşembe","Cuma","Cumartesi","Pazar"))</f>
        <v/>
      </c>
    </row>
    <row r="4580" ht="10.5" customHeight="1" s="113">
      <c r="A4580" s="152" t="n">
        <v>46583</v>
      </c>
      <c r="B4580" s="153">
        <f>IF(A4580="","",YEAR(A4580))</f>
        <v/>
      </c>
      <c r="C4580" s="153">
        <f>IF(A4580="","",MONTH(A4580))</f>
        <v/>
      </c>
      <c r="D4580" s="153">
        <f>IF(A4580="","",CHOOSE(MONTH(A4580),"Ocak","Şubat","Mart","Nisan","Mayıs","Haziran","Temmuz","Ağustos","Eylül","Ekim","Kasım","Aralık"))</f>
        <v/>
      </c>
      <c r="E4580" s="153">
        <f>IF(A4580="","",ROUNDUP(MONTH(A4580)/3,0))</f>
        <v/>
      </c>
      <c r="F4580" s="153">
        <f>IF(A4580="","",WEEKNUM(A4580,2))</f>
        <v/>
      </c>
      <c r="G4580" s="153">
        <f>IF(A4580="","",WEEKDAY(A4580,2))</f>
        <v/>
      </c>
      <c r="H4580" s="153">
        <f>IF(A4580="","",CHOOSE(WEEKDAY(A4580,2),"Pazartesi","Salı","Çarşamba","Perşembe","Cuma","Cumartesi","Pazar"))</f>
        <v/>
      </c>
    </row>
    <row r="4581" ht="10.5" customHeight="1" s="113">
      <c r="A4581" s="152" t="n">
        <v>46584</v>
      </c>
      <c r="B4581" s="153">
        <f>IF(A4581="","",YEAR(A4581))</f>
        <v/>
      </c>
      <c r="C4581" s="153">
        <f>IF(A4581="","",MONTH(A4581))</f>
        <v/>
      </c>
      <c r="D4581" s="153">
        <f>IF(A4581="","",CHOOSE(MONTH(A4581),"Ocak","Şubat","Mart","Nisan","Mayıs","Haziran","Temmuz","Ağustos","Eylül","Ekim","Kasım","Aralık"))</f>
        <v/>
      </c>
      <c r="E4581" s="153">
        <f>IF(A4581="","",ROUNDUP(MONTH(A4581)/3,0))</f>
        <v/>
      </c>
      <c r="F4581" s="153">
        <f>IF(A4581="","",WEEKNUM(A4581,2))</f>
        <v/>
      </c>
      <c r="G4581" s="153">
        <f>IF(A4581="","",WEEKDAY(A4581,2))</f>
        <v/>
      </c>
      <c r="H4581" s="153">
        <f>IF(A4581="","",CHOOSE(WEEKDAY(A4581,2),"Pazartesi","Salı","Çarşamba","Perşembe","Cuma","Cumartesi","Pazar"))</f>
        <v/>
      </c>
    </row>
    <row r="4582" ht="10.5" customHeight="1" s="113">
      <c r="A4582" s="152" t="n">
        <v>46585</v>
      </c>
      <c r="B4582" s="153">
        <f>IF(A4582="","",YEAR(A4582))</f>
        <v/>
      </c>
      <c r="C4582" s="153">
        <f>IF(A4582="","",MONTH(A4582))</f>
        <v/>
      </c>
      <c r="D4582" s="153">
        <f>IF(A4582="","",CHOOSE(MONTH(A4582),"Ocak","Şubat","Mart","Nisan","Mayıs","Haziran","Temmuz","Ağustos","Eylül","Ekim","Kasım","Aralık"))</f>
        <v/>
      </c>
      <c r="E4582" s="153">
        <f>IF(A4582="","",ROUNDUP(MONTH(A4582)/3,0))</f>
        <v/>
      </c>
      <c r="F4582" s="153">
        <f>IF(A4582="","",WEEKNUM(A4582,2))</f>
        <v/>
      </c>
      <c r="G4582" s="153">
        <f>IF(A4582="","",WEEKDAY(A4582,2))</f>
        <v/>
      </c>
      <c r="H4582" s="153">
        <f>IF(A4582="","",CHOOSE(WEEKDAY(A4582,2),"Pazartesi","Salı","Çarşamba","Perşembe","Cuma","Cumartesi","Pazar"))</f>
        <v/>
      </c>
    </row>
    <row r="4583" ht="10.5" customHeight="1" s="113">
      <c r="A4583" s="152" t="n">
        <v>46586</v>
      </c>
      <c r="B4583" s="153">
        <f>IF(A4583="","",YEAR(A4583))</f>
        <v/>
      </c>
      <c r="C4583" s="153">
        <f>IF(A4583="","",MONTH(A4583))</f>
        <v/>
      </c>
      <c r="D4583" s="153">
        <f>IF(A4583="","",CHOOSE(MONTH(A4583),"Ocak","Şubat","Mart","Nisan","Mayıs","Haziran","Temmuz","Ağustos","Eylül","Ekim","Kasım","Aralık"))</f>
        <v/>
      </c>
      <c r="E4583" s="153">
        <f>IF(A4583="","",ROUNDUP(MONTH(A4583)/3,0))</f>
        <v/>
      </c>
      <c r="F4583" s="153">
        <f>IF(A4583="","",WEEKNUM(A4583,2))</f>
        <v/>
      </c>
      <c r="G4583" s="153">
        <f>IF(A4583="","",WEEKDAY(A4583,2))</f>
        <v/>
      </c>
      <c r="H4583" s="153">
        <f>IF(A4583="","",CHOOSE(WEEKDAY(A4583,2),"Pazartesi","Salı","Çarşamba","Perşembe","Cuma","Cumartesi","Pazar"))</f>
        <v/>
      </c>
    </row>
    <row r="4584" ht="10.5" customHeight="1" s="113">
      <c r="A4584" s="152" t="n">
        <v>46587</v>
      </c>
      <c r="B4584" s="153">
        <f>IF(A4584="","",YEAR(A4584))</f>
        <v/>
      </c>
      <c r="C4584" s="153">
        <f>IF(A4584="","",MONTH(A4584))</f>
        <v/>
      </c>
      <c r="D4584" s="153">
        <f>IF(A4584="","",CHOOSE(MONTH(A4584),"Ocak","Şubat","Mart","Nisan","Mayıs","Haziran","Temmuz","Ağustos","Eylül","Ekim","Kasım","Aralık"))</f>
        <v/>
      </c>
      <c r="E4584" s="153">
        <f>IF(A4584="","",ROUNDUP(MONTH(A4584)/3,0))</f>
        <v/>
      </c>
      <c r="F4584" s="153">
        <f>IF(A4584="","",WEEKNUM(A4584,2))</f>
        <v/>
      </c>
      <c r="G4584" s="153">
        <f>IF(A4584="","",WEEKDAY(A4584,2))</f>
        <v/>
      </c>
      <c r="H4584" s="153">
        <f>IF(A4584="","",CHOOSE(WEEKDAY(A4584,2),"Pazartesi","Salı","Çarşamba","Perşembe","Cuma","Cumartesi","Pazar"))</f>
        <v/>
      </c>
    </row>
    <row r="4585" ht="10.5" customHeight="1" s="113">
      <c r="A4585" s="152" t="n">
        <v>46588</v>
      </c>
      <c r="B4585" s="153">
        <f>IF(A4585="","",YEAR(A4585))</f>
        <v/>
      </c>
      <c r="C4585" s="153">
        <f>IF(A4585="","",MONTH(A4585))</f>
        <v/>
      </c>
      <c r="D4585" s="153">
        <f>IF(A4585="","",CHOOSE(MONTH(A4585),"Ocak","Şubat","Mart","Nisan","Mayıs","Haziran","Temmuz","Ağustos","Eylül","Ekim","Kasım","Aralık"))</f>
        <v/>
      </c>
      <c r="E4585" s="153">
        <f>IF(A4585="","",ROUNDUP(MONTH(A4585)/3,0))</f>
        <v/>
      </c>
      <c r="F4585" s="153">
        <f>IF(A4585="","",WEEKNUM(A4585,2))</f>
        <v/>
      </c>
      <c r="G4585" s="153">
        <f>IF(A4585="","",WEEKDAY(A4585,2))</f>
        <v/>
      </c>
      <c r="H4585" s="153">
        <f>IF(A4585="","",CHOOSE(WEEKDAY(A4585,2),"Pazartesi","Salı","Çarşamba","Perşembe","Cuma","Cumartesi","Pazar"))</f>
        <v/>
      </c>
    </row>
    <row r="4586" ht="10.5" customHeight="1" s="113">
      <c r="A4586" s="152" t="n">
        <v>46589</v>
      </c>
      <c r="B4586" s="153">
        <f>IF(A4586="","",YEAR(A4586))</f>
        <v/>
      </c>
      <c r="C4586" s="153">
        <f>IF(A4586="","",MONTH(A4586))</f>
        <v/>
      </c>
      <c r="D4586" s="153">
        <f>IF(A4586="","",CHOOSE(MONTH(A4586),"Ocak","Şubat","Mart","Nisan","Mayıs","Haziran","Temmuz","Ağustos","Eylül","Ekim","Kasım","Aralık"))</f>
        <v/>
      </c>
      <c r="E4586" s="153">
        <f>IF(A4586="","",ROUNDUP(MONTH(A4586)/3,0))</f>
        <v/>
      </c>
      <c r="F4586" s="153">
        <f>IF(A4586="","",WEEKNUM(A4586,2))</f>
        <v/>
      </c>
      <c r="G4586" s="153">
        <f>IF(A4586="","",WEEKDAY(A4586,2))</f>
        <v/>
      </c>
      <c r="H4586" s="153">
        <f>IF(A4586="","",CHOOSE(WEEKDAY(A4586,2),"Pazartesi","Salı","Çarşamba","Perşembe","Cuma","Cumartesi","Pazar"))</f>
        <v/>
      </c>
    </row>
    <row r="4587" ht="10.5" customHeight="1" s="113">
      <c r="A4587" s="152" t="n">
        <v>46590</v>
      </c>
      <c r="B4587" s="153">
        <f>IF(A4587="","",YEAR(A4587))</f>
        <v/>
      </c>
      <c r="C4587" s="153">
        <f>IF(A4587="","",MONTH(A4587))</f>
        <v/>
      </c>
      <c r="D4587" s="153">
        <f>IF(A4587="","",CHOOSE(MONTH(A4587),"Ocak","Şubat","Mart","Nisan","Mayıs","Haziran","Temmuz","Ağustos","Eylül","Ekim","Kasım","Aralık"))</f>
        <v/>
      </c>
      <c r="E4587" s="153">
        <f>IF(A4587="","",ROUNDUP(MONTH(A4587)/3,0))</f>
        <v/>
      </c>
      <c r="F4587" s="153">
        <f>IF(A4587="","",WEEKNUM(A4587,2))</f>
        <v/>
      </c>
      <c r="G4587" s="153">
        <f>IF(A4587="","",WEEKDAY(A4587,2))</f>
        <v/>
      </c>
      <c r="H4587" s="153">
        <f>IF(A4587="","",CHOOSE(WEEKDAY(A4587,2),"Pazartesi","Salı","Çarşamba","Perşembe","Cuma","Cumartesi","Pazar"))</f>
        <v/>
      </c>
    </row>
    <row r="4588" ht="10.5" customHeight="1" s="113">
      <c r="A4588" s="152" t="n">
        <v>46591</v>
      </c>
      <c r="B4588" s="153">
        <f>IF(A4588="","",YEAR(A4588))</f>
        <v/>
      </c>
      <c r="C4588" s="153">
        <f>IF(A4588="","",MONTH(A4588))</f>
        <v/>
      </c>
      <c r="D4588" s="153">
        <f>IF(A4588="","",CHOOSE(MONTH(A4588),"Ocak","Şubat","Mart","Nisan","Mayıs","Haziran","Temmuz","Ağustos","Eylül","Ekim","Kasım","Aralık"))</f>
        <v/>
      </c>
      <c r="E4588" s="153">
        <f>IF(A4588="","",ROUNDUP(MONTH(A4588)/3,0))</f>
        <v/>
      </c>
      <c r="F4588" s="153">
        <f>IF(A4588="","",WEEKNUM(A4588,2))</f>
        <v/>
      </c>
      <c r="G4588" s="153">
        <f>IF(A4588="","",WEEKDAY(A4588,2))</f>
        <v/>
      </c>
      <c r="H4588" s="153">
        <f>IF(A4588="","",CHOOSE(WEEKDAY(A4588,2),"Pazartesi","Salı","Çarşamba","Perşembe","Cuma","Cumartesi","Pazar"))</f>
        <v/>
      </c>
    </row>
    <row r="4589" ht="10.5" customHeight="1" s="113">
      <c r="A4589" s="152" t="n">
        <v>46592</v>
      </c>
      <c r="B4589" s="153">
        <f>IF(A4589="","",YEAR(A4589))</f>
        <v/>
      </c>
      <c r="C4589" s="153">
        <f>IF(A4589="","",MONTH(A4589))</f>
        <v/>
      </c>
      <c r="D4589" s="153">
        <f>IF(A4589="","",CHOOSE(MONTH(A4589),"Ocak","Şubat","Mart","Nisan","Mayıs","Haziran","Temmuz","Ağustos","Eylül","Ekim","Kasım","Aralık"))</f>
        <v/>
      </c>
      <c r="E4589" s="153">
        <f>IF(A4589="","",ROUNDUP(MONTH(A4589)/3,0))</f>
        <v/>
      </c>
      <c r="F4589" s="153">
        <f>IF(A4589="","",WEEKNUM(A4589,2))</f>
        <v/>
      </c>
      <c r="G4589" s="153">
        <f>IF(A4589="","",WEEKDAY(A4589,2))</f>
        <v/>
      </c>
      <c r="H4589" s="153">
        <f>IF(A4589="","",CHOOSE(WEEKDAY(A4589,2),"Pazartesi","Salı","Çarşamba","Perşembe","Cuma","Cumartesi","Pazar"))</f>
        <v/>
      </c>
    </row>
    <row r="4590" ht="10.5" customHeight="1" s="113">
      <c r="A4590" s="152" t="n">
        <v>46593</v>
      </c>
      <c r="B4590" s="153">
        <f>IF(A4590="","",YEAR(A4590))</f>
        <v/>
      </c>
      <c r="C4590" s="153">
        <f>IF(A4590="","",MONTH(A4590))</f>
        <v/>
      </c>
      <c r="D4590" s="153">
        <f>IF(A4590="","",CHOOSE(MONTH(A4590),"Ocak","Şubat","Mart","Nisan","Mayıs","Haziran","Temmuz","Ağustos","Eylül","Ekim","Kasım","Aralık"))</f>
        <v/>
      </c>
      <c r="E4590" s="153">
        <f>IF(A4590="","",ROUNDUP(MONTH(A4590)/3,0))</f>
        <v/>
      </c>
      <c r="F4590" s="153">
        <f>IF(A4590="","",WEEKNUM(A4590,2))</f>
        <v/>
      </c>
      <c r="G4590" s="153">
        <f>IF(A4590="","",WEEKDAY(A4590,2))</f>
        <v/>
      </c>
      <c r="H4590" s="153">
        <f>IF(A4590="","",CHOOSE(WEEKDAY(A4590,2),"Pazartesi","Salı","Çarşamba","Perşembe","Cuma","Cumartesi","Pazar"))</f>
        <v/>
      </c>
    </row>
    <row r="4591" ht="10.5" customHeight="1" s="113">
      <c r="A4591" s="152" t="n">
        <v>46594</v>
      </c>
      <c r="B4591" s="153">
        <f>IF(A4591="","",YEAR(A4591))</f>
        <v/>
      </c>
      <c r="C4591" s="153">
        <f>IF(A4591="","",MONTH(A4591))</f>
        <v/>
      </c>
      <c r="D4591" s="153">
        <f>IF(A4591="","",CHOOSE(MONTH(A4591),"Ocak","Şubat","Mart","Nisan","Mayıs","Haziran","Temmuz","Ağustos","Eylül","Ekim","Kasım","Aralık"))</f>
        <v/>
      </c>
      <c r="E4591" s="153">
        <f>IF(A4591="","",ROUNDUP(MONTH(A4591)/3,0))</f>
        <v/>
      </c>
      <c r="F4591" s="153">
        <f>IF(A4591="","",WEEKNUM(A4591,2))</f>
        <v/>
      </c>
      <c r="G4591" s="153">
        <f>IF(A4591="","",WEEKDAY(A4591,2))</f>
        <v/>
      </c>
      <c r="H4591" s="153">
        <f>IF(A4591="","",CHOOSE(WEEKDAY(A4591,2),"Pazartesi","Salı","Çarşamba","Perşembe","Cuma","Cumartesi","Pazar"))</f>
        <v/>
      </c>
    </row>
    <row r="4592" ht="10.5" customHeight="1" s="113">
      <c r="A4592" s="152" t="n">
        <v>46595</v>
      </c>
      <c r="B4592" s="153">
        <f>IF(A4592="","",YEAR(A4592))</f>
        <v/>
      </c>
      <c r="C4592" s="153">
        <f>IF(A4592="","",MONTH(A4592))</f>
        <v/>
      </c>
      <c r="D4592" s="153">
        <f>IF(A4592="","",CHOOSE(MONTH(A4592),"Ocak","Şubat","Mart","Nisan","Mayıs","Haziran","Temmuz","Ağustos","Eylül","Ekim","Kasım","Aralık"))</f>
        <v/>
      </c>
      <c r="E4592" s="153">
        <f>IF(A4592="","",ROUNDUP(MONTH(A4592)/3,0))</f>
        <v/>
      </c>
      <c r="F4592" s="153">
        <f>IF(A4592="","",WEEKNUM(A4592,2))</f>
        <v/>
      </c>
      <c r="G4592" s="153">
        <f>IF(A4592="","",WEEKDAY(A4592,2))</f>
        <v/>
      </c>
      <c r="H4592" s="153">
        <f>IF(A4592="","",CHOOSE(WEEKDAY(A4592,2),"Pazartesi","Salı","Çarşamba","Perşembe","Cuma","Cumartesi","Pazar"))</f>
        <v/>
      </c>
    </row>
    <row r="4593" ht="10.5" customHeight="1" s="113">
      <c r="A4593" s="152" t="n">
        <v>46596</v>
      </c>
      <c r="B4593" s="153">
        <f>IF(A4593="","",YEAR(A4593))</f>
        <v/>
      </c>
      <c r="C4593" s="153">
        <f>IF(A4593="","",MONTH(A4593))</f>
        <v/>
      </c>
      <c r="D4593" s="153">
        <f>IF(A4593="","",CHOOSE(MONTH(A4593),"Ocak","Şubat","Mart","Nisan","Mayıs","Haziran","Temmuz","Ağustos","Eylül","Ekim","Kasım","Aralık"))</f>
        <v/>
      </c>
      <c r="E4593" s="153">
        <f>IF(A4593="","",ROUNDUP(MONTH(A4593)/3,0))</f>
        <v/>
      </c>
      <c r="F4593" s="153">
        <f>IF(A4593="","",WEEKNUM(A4593,2))</f>
        <v/>
      </c>
      <c r="G4593" s="153">
        <f>IF(A4593="","",WEEKDAY(A4593,2))</f>
        <v/>
      </c>
      <c r="H4593" s="153">
        <f>IF(A4593="","",CHOOSE(WEEKDAY(A4593,2),"Pazartesi","Salı","Çarşamba","Perşembe","Cuma","Cumartesi","Pazar"))</f>
        <v/>
      </c>
    </row>
    <row r="4594" ht="10.5" customHeight="1" s="113">
      <c r="A4594" s="152" t="n">
        <v>46597</v>
      </c>
      <c r="B4594" s="153">
        <f>IF(A4594="","",YEAR(A4594))</f>
        <v/>
      </c>
      <c r="C4594" s="153">
        <f>IF(A4594="","",MONTH(A4594))</f>
        <v/>
      </c>
      <c r="D4594" s="153">
        <f>IF(A4594="","",CHOOSE(MONTH(A4594),"Ocak","Şubat","Mart","Nisan","Mayıs","Haziran","Temmuz","Ağustos","Eylül","Ekim","Kasım","Aralık"))</f>
        <v/>
      </c>
      <c r="E4594" s="153">
        <f>IF(A4594="","",ROUNDUP(MONTH(A4594)/3,0))</f>
        <v/>
      </c>
      <c r="F4594" s="153">
        <f>IF(A4594="","",WEEKNUM(A4594,2))</f>
        <v/>
      </c>
      <c r="G4594" s="153">
        <f>IF(A4594="","",WEEKDAY(A4594,2))</f>
        <v/>
      </c>
      <c r="H4594" s="153">
        <f>IF(A4594="","",CHOOSE(WEEKDAY(A4594,2),"Pazartesi","Salı","Çarşamba","Perşembe","Cuma","Cumartesi","Pazar"))</f>
        <v/>
      </c>
    </row>
    <row r="4595" ht="10.5" customHeight="1" s="113">
      <c r="A4595" s="152" t="n">
        <v>46598</v>
      </c>
      <c r="B4595" s="153">
        <f>IF(A4595="","",YEAR(A4595))</f>
        <v/>
      </c>
      <c r="C4595" s="153">
        <f>IF(A4595="","",MONTH(A4595))</f>
        <v/>
      </c>
      <c r="D4595" s="153">
        <f>IF(A4595="","",CHOOSE(MONTH(A4595),"Ocak","Şubat","Mart","Nisan","Mayıs","Haziran","Temmuz","Ağustos","Eylül","Ekim","Kasım","Aralık"))</f>
        <v/>
      </c>
      <c r="E4595" s="153">
        <f>IF(A4595="","",ROUNDUP(MONTH(A4595)/3,0))</f>
        <v/>
      </c>
      <c r="F4595" s="153">
        <f>IF(A4595="","",WEEKNUM(A4595,2))</f>
        <v/>
      </c>
      <c r="G4595" s="153">
        <f>IF(A4595="","",WEEKDAY(A4595,2))</f>
        <v/>
      </c>
      <c r="H4595" s="153">
        <f>IF(A4595="","",CHOOSE(WEEKDAY(A4595,2),"Pazartesi","Salı","Çarşamba","Perşembe","Cuma","Cumartesi","Pazar"))</f>
        <v/>
      </c>
    </row>
    <row r="4596" ht="10.5" customHeight="1" s="113">
      <c r="A4596" s="152" t="n">
        <v>46599</v>
      </c>
      <c r="B4596" s="153">
        <f>IF(A4596="","",YEAR(A4596))</f>
        <v/>
      </c>
      <c r="C4596" s="153">
        <f>IF(A4596="","",MONTH(A4596))</f>
        <v/>
      </c>
      <c r="D4596" s="153">
        <f>IF(A4596="","",CHOOSE(MONTH(A4596),"Ocak","Şubat","Mart","Nisan","Mayıs","Haziran","Temmuz","Ağustos","Eylül","Ekim","Kasım","Aralık"))</f>
        <v/>
      </c>
      <c r="E4596" s="153">
        <f>IF(A4596="","",ROUNDUP(MONTH(A4596)/3,0))</f>
        <v/>
      </c>
      <c r="F4596" s="153">
        <f>IF(A4596="","",WEEKNUM(A4596,2))</f>
        <v/>
      </c>
      <c r="G4596" s="153">
        <f>IF(A4596="","",WEEKDAY(A4596,2))</f>
        <v/>
      </c>
      <c r="H4596" s="153">
        <f>IF(A4596="","",CHOOSE(WEEKDAY(A4596,2),"Pazartesi","Salı","Çarşamba","Perşembe","Cuma","Cumartesi","Pazar"))</f>
        <v/>
      </c>
    </row>
    <row r="4597" ht="10.5" customHeight="1" s="113">
      <c r="A4597" s="152" t="n">
        <v>46600</v>
      </c>
      <c r="B4597" s="153">
        <f>IF(A4597="","",YEAR(A4597))</f>
        <v/>
      </c>
      <c r="C4597" s="153">
        <f>IF(A4597="","",MONTH(A4597))</f>
        <v/>
      </c>
      <c r="D4597" s="153">
        <f>IF(A4597="","",CHOOSE(MONTH(A4597),"Ocak","Şubat","Mart","Nisan","Mayıs","Haziran","Temmuz","Ağustos","Eylül","Ekim","Kasım","Aralık"))</f>
        <v/>
      </c>
      <c r="E4597" s="153">
        <f>IF(A4597="","",ROUNDUP(MONTH(A4597)/3,0))</f>
        <v/>
      </c>
      <c r="F4597" s="153">
        <f>IF(A4597="","",WEEKNUM(A4597,2))</f>
        <v/>
      </c>
      <c r="G4597" s="153">
        <f>IF(A4597="","",WEEKDAY(A4597,2))</f>
        <v/>
      </c>
      <c r="H4597" s="153">
        <f>IF(A4597="","",CHOOSE(WEEKDAY(A4597,2),"Pazartesi","Salı","Çarşamba","Perşembe","Cuma","Cumartesi","Pazar"))</f>
        <v/>
      </c>
    </row>
    <row r="4598" ht="10.5" customHeight="1" s="113">
      <c r="A4598" s="152" t="n">
        <v>46601</v>
      </c>
      <c r="B4598" s="153">
        <f>IF(A4598="","",YEAR(A4598))</f>
        <v/>
      </c>
      <c r="C4598" s="153">
        <f>IF(A4598="","",MONTH(A4598))</f>
        <v/>
      </c>
      <c r="D4598" s="153">
        <f>IF(A4598="","",CHOOSE(MONTH(A4598),"Ocak","Şubat","Mart","Nisan","Mayıs","Haziran","Temmuz","Ağustos","Eylül","Ekim","Kasım","Aralık"))</f>
        <v/>
      </c>
      <c r="E4598" s="153">
        <f>IF(A4598="","",ROUNDUP(MONTH(A4598)/3,0))</f>
        <v/>
      </c>
      <c r="F4598" s="153">
        <f>IF(A4598="","",WEEKNUM(A4598,2))</f>
        <v/>
      </c>
      <c r="G4598" s="153">
        <f>IF(A4598="","",WEEKDAY(A4598,2))</f>
        <v/>
      </c>
      <c r="H4598" s="153">
        <f>IF(A4598="","",CHOOSE(WEEKDAY(A4598,2),"Pazartesi","Salı","Çarşamba","Perşembe","Cuma","Cumartesi","Pazar"))</f>
        <v/>
      </c>
    </row>
    <row r="4599" ht="10.5" customHeight="1" s="113">
      <c r="A4599" s="152" t="n">
        <v>46602</v>
      </c>
      <c r="B4599" s="153">
        <f>IF(A4599="","",YEAR(A4599))</f>
        <v/>
      </c>
      <c r="C4599" s="153">
        <f>IF(A4599="","",MONTH(A4599))</f>
        <v/>
      </c>
      <c r="D4599" s="153">
        <f>IF(A4599="","",CHOOSE(MONTH(A4599),"Ocak","Şubat","Mart","Nisan","Mayıs","Haziran","Temmuz","Ağustos","Eylül","Ekim","Kasım","Aralık"))</f>
        <v/>
      </c>
      <c r="E4599" s="153">
        <f>IF(A4599="","",ROUNDUP(MONTH(A4599)/3,0))</f>
        <v/>
      </c>
      <c r="F4599" s="153">
        <f>IF(A4599="","",WEEKNUM(A4599,2))</f>
        <v/>
      </c>
      <c r="G4599" s="153">
        <f>IF(A4599="","",WEEKDAY(A4599,2))</f>
        <v/>
      </c>
      <c r="H4599" s="153">
        <f>IF(A4599="","",CHOOSE(WEEKDAY(A4599,2),"Pazartesi","Salı","Çarşamba","Perşembe","Cuma","Cumartesi","Pazar"))</f>
        <v/>
      </c>
    </row>
    <row r="4600" ht="10.5" customHeight="1" s="113">
      <c r="A4600" s="152" t="n">
        <v>46603</v>
      </c>
      <c r="B4600" s="153">
        <f>IF(A4600="","",YEAR(A4600))</f>
        <v/>
      </c>
      <c r="C4600" s="153">
        <f>IF(A4600="","",MONTH(A4600))</f>
        <v/>
      </c>
      <c r="D4600" s="153">
        <f>IF(A4600="","",CHOOSE(MONTH(A4600),"Ocak","Şubat","Mart","Nisan","Mayıs","Haziran","Temmuz","Ağustos","Eylül","Ekim","Kasım","Aralık"))</f>
        <v/>
      </c>
      <c r="E4600" s="153">
        <f>IF(A4600="","",ROUNDUP(MONTH(A4600)/3,0))</f>
        <v/>
      </c>
      <c r="F4600" s="153">
        <f>IF(A4600="","",WEEKNUM(A4600,2))</f>
        <v/>
      </c>
      <c r="G4600" s="153">
        <f>IF(A4600="","",WEEKDAY(A4600,2))</f>
        <v/>
      </c>
      <c r="H4600" s="153">
        <f>IF(A4600="","",CHOOSE(WEEKDAY(A4600,2),"Pazartesi","Salı","Çarşamba","Perşembe","Cuma","Cumartesi","Pazar"))</f>
        <v/>
      </c>
    </row>
    <row r="4601" ht="10.5" customHeight="1" s="113">
      <c r="A4601" s="152" t="n">
        <v>46604</v>
      </c>
      <c r="B4601" s="153">
        <f>IF(A4601="","",YEAR(A4601))</f>
        <v/>
      </c>
      <c r="C4601" s="153">
        <f>IF(A4601="","",MONTH(A4601))</f>
        <v/>
      </c>
      <c r="D4601" s="153">
        <f>IF(A4601="","",CHOOSE(MONTH(A4601),"Ocak","Şubat","Mart","Nisan","Mayıs","Haziran","Temmuz","Ağustos","Eylül","Ekim","Kasım","Aralık"))</f>
        <v/>
      </c>
      <c r="E4601" s="153">
        <f>IF(A4601="","",ROUNDUP(MONTH(A4601)/3,0))</f>
        <v/>
      </c>
      <c r="F4601" s="153">
        <f>IF(A4601="","",WEEKNUM(A4601,2))</f>
        <v/>
      </c>
      <c r="G4601" s="153">
        <f>IF(A4601="","",WEEKDAY(A4601,2))</f>
        <v/>
      </c>
      <c r="H4601" s="153">
        <f>IF(A4601="","",CHOOSE(WEEKDAY(A4601,2),"Pazartesi","Salı","Çarşamba","Perşembe","Cuma","Cumartesi","Pazar"))</f>
        <v/>
      </c>
    </row>
    <row r="4602" ht="10.5" customHeight="1" s="113">
      <c r="A4602" s="152" t="n">
        <v>46605</v>
      </c>
      <c r="B4602" s="153">
        <f>IF(A4602="","",YEAR(A4602))</f>
        <v/>
      </c>
      <c r="C4602" s="153">
        <f>IF(A4602="","",MONTH(A4602))</f>
        <v/>
      </c>
      <c r="D4602" s="153">
        <f>IF(A4602="","",CHOOSE(MONTH(A4602),"Ocak","Şubat","Mart","Nisan","Mayıs","Haziran","Temmuz","Ağustos","Eylül","Ekim","Kasım","Aralık"))</f>
        <v/>
      </c>
      <c r="E4602" s="153">
        <f>IF(A4602="","",ROUNDUP(MONTH(A4602)/3,0))</f>
        <v/>
      </c>
      <c r="F4602" s="153">
        <f>IF(A4602="","",WEEKNUM(A4602,2))</f>
        <v/>
      </c>
      <c r="G4602" s="153">
        <f>IF(A4602="","",WEEKDAY(A4602,2))</f>
        <v/>
      </c>
      <c r="H4602" s="153">
        <f>IF(A4602="","",CHOOSE(WEEKDAY(A4602,2),"Pazartesi","Salı","Çarşamba","Perşembe","Cuma","Cumartesi","Pazar"))</f>
        <v/>
      </c>
    </row>
    <row r="4603" ht="10.5" customHeight="1" s="113">
      <c r="A4603" s="152" t="n">
        <v>46606</v>
      </c>
      <c r="B4603" s="153">
        <f>IF(A4603="","",YEAR(A4603))</f>
        <v/>
      </c>
      <c r="C4603" s="153">
        <f>IF(A4603="","",MONTH(A4603))</f>
        <v/>
      </c>
      <c r="D4603" s="153">
        <f>IF(A4603="","",CHOOSE(MONTH(A4603),"Ocak","Şubat","Mart","Nisan","Mayıs","Haziran","Temmuz","Ağustos","Eylül","Ekim","Kasım","Aralık"))</f>
        <v/>
      </c>
      <c r="E4603" s="153">
        <f>IF(A4603="","",ROUNDUP(MONTH(A4603)/3,0))</f>
        <v/>
      </c>
      <c r="F4603" s="153">
        <f>IF(A4603="","",WEEKNUM(A4603,2))</f>
        <v/>
      </c>
      <c r="G4603" s="153">
        <f>IF(A4603="","",WEEKDAY(A4603,2))</f>
        <v/>
      </c>
      <c r="H4603" s="153">
        <f>IF(A4603="","",CHOOSE(WEEKDAY(A4603,2),"Pazartesi","Salı","Çarşamba","Perşembe","Cuma","Cumartesi","Pazar"))</f>
        <v/>
      </c>
    </row>
    <row r="4604" ht="10.5" customHeight="1" s="113">
      <c r="A4604" s="152" t="n">
        <v>46607</v>
      </c>
      <c r="B4604" s="153">
        <f>IF(A4604="","",YEAR(A4604))</f>
        <v/>
      </c>
      <c r="C4604" s="153">
        <f>IF(A4604="","",MONTH(A4604))</f>
        <v/>
      </c>
      <c r="D4604" s="153">
        <f>IF(A4604="","",CHOOSE(MONTH(A4604),"Ocak","Şubat","Mart","Nisan","Mayıs","Haziran","Temmuz","Ağustos","Eylül","Ekim","Kasım","Aralık"))</f>
        <v/>
      </c>
      <c r="E4604" s="153">
        <f>IF(A4604="","",ROUNDUP(MONTH(A4604)/3,0))</f>
        <v/>
      </c>
      <c r="F4604" s="153">
        <f>IF(A4604="","",WEEKNUM(A4604,2))</f>
        <v/>
      </c>
      <c r="G4604" s="153">
        <f>IF(A4604="","",WEEKDAY(A4604,2))</f>
        <v/>
      </c>
      <c r="H4604" s="153">
        <f>IF(A4604="","",CHOOSE(WEEKDAY(A4604,2),"Pazartesi","Salı","Çarşamba","Perşembe","Cuma","Cumartesi","Pazar"))</f>
        <v/>
      </c>
    </row>
    <row r="4605" ht="10.5" customHeight="1" s="113">
      <c r="A4605" s="152" t="n">
        <v>46608</v>
      </c>
      <c r="B4605" s="153">
        <f>IF(A4605="","",YEAR(A4605))</f>
        <v/>
      </c>
      <c r="C4605" s="153">
        <f>IF(A4605="","",MONTH(A4605))</f>
        <v/>
      </c>
      <c r="D4605" s="153">
        <f>IF(A4605="","",CHOOSE(MONTH(A4605),"Ocak","Şubat","Mart","Nisan","Mayıs","Haziran","Temmuz","Ağustos","Eylül","Ekim","Kasım","Aralık"))</f>
        <v/>
      </c>
      <c r="E4605" s="153">
        <f>IF(A4605="","",ROUNDUP(MONTH(A4605)/3,0))</f>
        <v/>
      </c>
      <c r="F4605" s="153">
        <f>IF(A4605="","",WEEKNUM(A4605,2))</f>
        <v/>
      </c>
      <c r="G4605" s="153">
        <f>IF(A4605="","",WEEKDAY(A4605,2))</f>
        <v/>
      </c>
      <c r="H4605" s="153">
        <f>IF(A4605="","",CHOOSE(WEEKDAY(A4605,2),"Pazartesi","Salı","Çarşamba","Perşembe","Cuma","Cumartesi","Pazar"))</f>
        <v/>
      </c>
    </row>
    <row r="4606" ht="10.5" customHeight="1" s="113">
      <c r="A4606" s="152" t="n">
        <v>46609</v>
      </c>
      <c r="B4606" s="153">
        <f>IF(A4606="","",YEAR(A4606))</f>
        <v/>
      </c>
      <c r="C4606" s="153">
        <f>IF(A4606="","",MONTH(A4606))</f>
        <v/>
      </c>
      <c r="D4606" s="153">
        <f>IF(A4606="","",CHOOSE(MONTH(A4606),"Ocak","Şubat","Mart","Nisan","Mayıs","Haziran","Temmuz","Ağustos","Eylül","Ekim","Kasım","Aralık"))</f>
        <v/>
      </c>
      <c r="E4606" s="153">
        <f>IF(A4606="","",ROUNDUP(MONTH(A4606)/3,0))</f>
        <v/>
      </c>
      <c r="F4606" s="153">
        <f>IF(A4606="","",WEEKNUM(A4606,2))</f>
        <v/>
      </c>
      <c r="G4606" s="153">
        <f>IF(A4606="","",WEEKDAY(A4606,2))</f>
        <v/>
      </c>
      <c r="H4606" s="153">
        <f>IF(A4606="","",CHOOSE(WEEKDAY(A4606,2),"Pazartesi","Salı","Çarşamba","Perşembe","Cuma","Cumartesi","Pazar"))</f>
        <v/>
      </c>
    </row>
    <row r="4607" ht="10.5" customHeight="1" s="113">
      <c r="A4607" s="152" t="n">
        <v>46610</v>
      </c>
      <c r="B4607" s="153">
        <f>IF(A4607="","",YEAR(A4607))</f>
        <v/>
      </c>
      <c r="C4607" s="153">
        <f>IF(A4607="","",MONTH(A4607))</f>
        <v/>
      </c>
      <c r="D4607" s="153">
        <f>IF(A4607="","",CHOOSE(MONTH(A4607),"Ocak","Şubat","Mart","Nisan","Mayıs","Haziran","Temmuz","Ağustos","Eylül","Ekim","Kasım","Aralık"))</f>
        <v/>
      </c>
      <c r="E4607" s="153">
        <f>IF(A4607="","",ROUNDUP(MONTH(A4607)/3,0))</f>
        <v/>
      </c>
      <c r="F4607" s="153">
        <f>IF(A4607="","",WEEKNUM(A4607,2))</f>
        <v/>
      </c>
      <c r="G4607" s="153">
        <f>IF(A4607="","",WEEKDAY(A4607,2))</f>
        <v/>
      </c>
      <c r="H4607" s="153">
        <f>IF(A4607="","",CHOOSE(WEEKDAY(A4607,2),"Pazartesi","Salı","Çarşamba","Perşembe","Cuma","Cumartesi","Pazar"))</f>
        <v/>
      </c>
    </row>
    <row r="4608" ht="10.5" customHeight="1" s="113">
      <c r="A4608" s="152" t="n">
        <v>46611</v>
      </c>
      <c r="B4608" s="153">
        <f>IF(A4608="","",YEAR(A4608))</f>
        <v/>
      </c>
      <c r="C4608" s="153">
        <f>IF(A4608="","",MONTH(A4608))</f>
        <v/>
      </c>
      <c r="D4608" s="153">
        <f>IF(A4608="","",CHOOSE(MONTH(A4608),"Ocak","Şubat","Mart","Nisan","Mayıs","Haziran","Temmuz","Ağustos","Eylül","Ekim","Kasım","Aralık"))</f>
        <v/>
      </c>
      <c r="E4608" s="153">
        <f>IF(A4608="","",ROUNDUP(MONTH(A4608)/3,0))</f>
        <v/>
      </c>
      <c r="F4608" s="153">
        <f>IF(A4608="","",WEEKNUM(A4608,2))</f>
        <v/>
      </c>
      <c r="G4608" s="153">
        <f>IF(A4608="","",WEEKDAY(A4608,2))</f>
        <v/>
      </c>
      <c r="H4608" s="153">
        <f>IF(A4608="","",CHOOSE(WEEKDAY(A4608,2),"Pazartesi","Salı","Çarşamba","Perşembe","Cuma","Cumartesi","Pazar"))</f>
        <v/>
      </c>
    </row>
    <row r="4609" ht="10.5" customHeight="1" s="113">
      <c r="A4609" s="152" t="n">
        <v>46612</v>
      </c>
      <c r="B4609" s="153">
        <f>IF(A4609="","",YEAR(A4609))</f>
        <v/>
      </c>
      <c r="C4609" s="153">
        <f>IF(A4609="","",MONTH(A4609))</f>
        <v/>
      </c>
      <c r="D4609" s="153">
        <f>IF(A4609="","",CHOOSE(MONTH(A4609),"Ocak","Şubat","Mart","Nisan","Mayıs","Haziran","Temmuz","Ağustos","Eylül","Ekim","Kasım","Aralık"))</f>
        <v/>
      </c>
      <c r="E4609" s="153">
        <f>IF(A4609="","",ROUNDUP(MONTH(A4609)/3,0))</f>
        <v/>
      </c>
      <c r="F4609" s="153">
        <f>IF(A4609="","",WEEKNUM(A4609,2))</f>
        <v/>
      </c>
      <c r="G4609" s="153">
        <f>IF(A4609="","",WEEKDAY(A4609,2))</f>
        <v/>
      </c>
      <c r="H4609" s="153">
        <f>IF(A4609="","",CHOOSE(WEEKDAY(A4609,2),"Pazartesi","Salı","Çarşamba","Perşembe","Cuma","Cumartesi","Pazar"))</f>
        <v/>
      </c>
    </row>
    <row r="4610" ht="10.5" customHeight="1" s="113">
      <c r="A4610" s="152" t="n">
        <v>46613</v>
      </c>
      <c r="B4610" s="153">
        <f>IF(A4610="","",YEAR(A4610))</f>
        <v/>
      </c>
      <c r="C4610" s="153">
        <f>IF(A4610="","",MONTH(A4610))</f>
        <v/>
      </c>
      <c r="D4610" s="153">
        <f>IF(A4610="","",CHOOSE(MONTH(A4610),"Ocak","Şubat","Mart","Nisan","Mayıs","Haziran","Temmuz","Ağustos","Eylül","Ekim","Kasım","Aralık"))</f>
        <v/>
      </c>
      <c r="E4610" s="153">
        <f>IF(A4610="","",ROUNDUP(MONTH(A4610)/3,0))</f>
        <v/>
      </c>
      <c r="F4610" s="153">
        <f>IF(A4610="","",WEEKNUM(A4610,2))</f>
        <v/>
      </c>
      <c r="G4610" s="153">
        <f>IF(A4610="","",WEEKDAY(A4610,2))</f>
        <v/>
      </c>
      <c r="H4610" s="153">
        <f>IF(A4610="","",CHOOSE(WEEKDAY(A4610,2),"Pazartesi","Salı","Çarşamba","Perşembe","Cuma","Cumartesi","Pazar"))</f>
        <v/>
      </c>
    </row>
    <row r="4611" ht="10.5" customHeight="1" s="113">
      <c r="A4611" s="152" t="n">
        <v>46614</v>
      </c>
      <c r="B4611" s="153">
        <f>IF(A4611="","",YEAR(A4611))</f>
        <v/>
      </c>
      <c r="C4611" s="153">
        <f>IF(A4611="","",MONTH(A4611))</f>
        <v/>
      </c>
      <c r="D4611" s="153">
        <f>IF(A4611="","",CHOOSE(MONTH(A4611),"Ocak","Şubat","Mart","Nisan","Mayıs","Haziran","Temmuz","Ağustos","Eylül","Ekim","Kasım","Aralık"))</f>
        <v/>
      </c>
      <c r="E4611" s="153">
        <f>IF(A4611="","",ROUNDUP(MONTH(A4611)/3,0))</f>
        <v/>
      </c>
      <c r="F4611" s="153">
        <f>IF(A4611="","",WEEKNUM(A4611,2))</f>
        <v/>
      </c>
      <c r="G4611" s="153">
        <f>IF(A4611="","",WEEKDAY(A4611,2))</f>
        <v/>
      </c>
      <c r="H4611" s="153">
        <f>IF(A4611="","",CHOOSE(WEEKDAY(A4611,2),"Pazartesi","Salı","Çarşamba","Perşembe","Cuma","Cumartesi","Pazar"))</f>
        <v/>
      </c>
    </row>
    <row r="4612" ht="10.5" customHeight="1" s="113">
      <c r="A4612" s="152" t="n">
        <v>46615</v>
      </c>
      <c r="B4612" s="153">
        <f>IF(A4612="","",YEAR(A4612))</f>
        <v/>
      </c>
      <c r="C4612" s="153">
        <f>IF(A4612="","",MONTH(A4612))</f>
        <v/>
      </c>
      <c r="D4612" s="153">
        <f>IF(A4612="","",CHOOSE(MONTH(A4612),"Ocak","Şubat","Mart","Nisan","Mayıs","Haziran","Temmuz","Ağustos","Eylül","Ekim","Kasım","Aralık"))</f>
        <v/>
      </c>
      <c r="E4612" s="153">
        <f>IF(A4612="","",ROUNDUP(MONTH(A4612)/3,0))</f>
        <v/>
      </c>
      <c r="F4612" s="153">
        <f>IF(A4612="","",WEEKNUM(A4612,2))</f>
        <v/>
      </c>
      <c r="G4612" s="153">
        <f>IF(A4612="","",WEEKDAY(A4612,2))</f>
        <v/>
      </c>
      <c r="H4612" s="153">
        <f>IF(A4612="","",CHOOSE(WEEKDAY(A4612,2),"Pazartesi","Salı","Çarşamba","Perşembe","Cuma","Cumartesi","Pazar"))</f>
        <v/>
      </c>
    </row>
    <row r="4613" ht="10.5" customHeight="1" s="113">
      <c r="A4613" s="152" t="n">
        <v>46616</v>
      </c>
      <c r="B4613" s="153">
        <f>IF(A4613="","",YEAR(A4613))</f>
        <v/>
      </c>
      <c r="C4613" s="153">
        <f>IF(A4613="","",MONTH(A4613))</f>
        <v/>
      </c>
      <c r="D4613" s="153">
        <f>IF(A4613="","",CHOOSE(MONTH(A4613),"Ocak","Şubat","Mart","Nisan","Mayıs","Haziran","Temmuz","Ağustos","Eylül","Ekim","Kasım","Aralık"))</f>
        <v/>
      </c>
      <c r="E4613" s="153">
        <f>IF(A4613="","",ROUNDUP(MONTH(A4613)/3,0))</f>
        <v/>
      </c>
      <c r="F4613" s="153">
        <f>IF(A4613="","",WEEKNUM(A4613,2))</f>
        <v/>
      </c>
      <c r="G4613" s="153">
        <f>IF(A4613="","",WEEKDAY(A4613,2))</f>
        <v/>
      </c>
      <c r="H4613" s="153">
        <f>IF(A4613="","",CHOOSE(WEEKDAY(A4613,2),"Pazartesi","Salı","Çarşamba","Perşembe","Cuma","Cumartesi","Pazar"))</f>
        <v/>
      </c>
    </row>
    <row r="4614" ht="10.5" customHeight="1" s="113">
      <c r="A4614" s="152" t="n">
        <v>46617</v>
      </c>
      <c r="B4614" s="153">
        <f>IF(A4614="","",YEAR(A4614))</f>
        <v/>
      </c>
      <c r="C4614" s="153">
        <f>IF(A4614="","",MONTH(A4614))</f>
        <v/>
      </c>
      <c r="D4614" s="153">
        <f>IF(A4614="","",CHOOSE(MONTH(A4614),"Ocak","Şubat","Mart","Nisan","Mayıs","Haziran","Temmuz","Ağustos","Eylül","Ekim","Kasım","Aralık"))</f>
        <v/>
      </c>
      <c r="E4614" s="153">
        <f>IF(A4614="","",ROUNDUP(MONTH(A4614)/3,0))</f>
        <v/>
      </c>
      <c r="F4614" s="153">
        <f>IF(A4614="","",WEEKNUM(A4614,2))</f>
        <v/>
      </c>
      <c r="G4614" s="153">
        <f>IF(A4614="","",WEEKDAY(A4614,2))</f>
        <v/>
      </c>
      <c r="H4614" s="153">
        <f>IF(A4614="","",CHOOSE(WEEKDAY(A4614,2),"Pazartesi","Salı","Çarşamba","Perşembe","Cuma","Cumartesi","Pazar"))</f>
        <v/>
      </c>
    </row>
    <row r="4615" ht="10.5" customHeight="1" s="113">
      <c r="A4615" s="152" t="n">
        <v>46618</v>
      </c>
      <c r="B4615" s="153">
        <f>IF(A4615="","",YEAR(A4615))</f>
        <v/>
      </c>
      <c r="C4615" s="153">
        <f>IF(A4615="","",MONTH(A4615))</f>
        <v/>
      </c>
      <c r="D4615" s="153">
        <f>IF(A4615="","",CHOOSE(MONTH(A4615),"Ocak","Şubat","Mart","Nisan","Mayıs","Haziran","Temmuz","Ağustos","Eylül","Ekim","Kasım","Aralık"))</f>
        <v/>
      </c>
      <c r="E4615" s="153">
        <f>IF(A4615="","",ROUNDUP(MONTH(A4615)/3,0))</f>
        <v/>
      </c>
      <c r="F4615" s="153">
        <f>IF(A4615="","",WEEKNUM(A4615,2))</f>
        <v/>
      </c>
      <c r="G4615" s="153">
        <f>IF(A4615="","",WEEKDAY(A4615,2))</f>
        <v/>
      </c>
      <c r="H4615" s="153">
        <f>IF(A4615="","",CHOOSE(WEEKDAY(A4615,2),"Pazartesi","Salı","Çarşamba","Perşembe","Cuma","Cumartesi","Pazar"))</f>
        <v/>
      </c>
    </row>
    <row r="4616" ht="10.5" customHeight="1" s="113">
      <c r="A4616" s="152" t="n">
        <v>46619</v>
      </c>
      <c r="B4616" s="153">
        <f>IF(A4616="","",YEAR(A4616))</f>
        <v/>
      </c>
      <c r="C4616" s="153">
        <f>IF(A4616="","",MONTH(A4616))</f>
        <v/>
      </c>
      <c r="D4616" s="153">
        <f>IF(A4616="","",CHOOSE(MONTH(A4616),"Ocak","Şubat","Mart","Nisan","Mayıs","Haziran","Temmuz","Ağustos","Eylül","Ekim","Kasım","Aralık"))</f>
        <v/>
      </c>
      <c r="E4616" s="153">
        <f>IF(A4616="","",ROUNDUP(MONTH(A4616)/3,0))</f>
        <v/>
      </c>
      <c r="F4616" s="153">
        <f>IF(A4616="","",WEEKNUM(A4616,2))</f>
        <v/>
      </c>
      <c r="G4616" s="153">
        <f>IF(A4616="","",WEEKDAY(A4616,2))</f>
        <v/>
      </c>
      <c r="H4616" s="153">
        <f>IF(A4616="","",CHOOSE(WEEKDAY(A4616,2),"Pazartesi","Salı","Çarşamba","Perşembe","Cuma","Cumartesi","Pazar"))</f>
        <v/>
      </c>
    </row>
    <row r="4617" ht="10.5" customHeight="1" s="113">
      <c r="A4617" s="152" t="n">
        <v>46620</v>
      </c>
      <c r="B4617" s="153">
        <f>IF(A4617="","",YEAR(A4617))</f>
        <v/>
      </c>
      <c r="C4617" s="153">
        <f>IF(A4617="","",MONTH(A4617))</f>
        <v/>
      </c>
      <c r="D4617" s="153">
        <f>IF(A4617="","",CHOOSE(MONTH(A4617),"Ocak","Şubat","Mart","Nisan","Mayıs","Haziran","Temmuz","Ağustos","Eylül","Ekim","Kasım","Aralık"))</f>
        <v/>
      </c>
      <c r="E4617" s="153">
        <f>IF(A4617="","",ROUNDUP(MONTH(A4617)/3,0))</f>
        <v/>
      </c>
      <c r="F4617" s="153">
        <f>IF(A4617="","",WEEKNUM(A4617,2))</f>
        <v/>
      </c>
      <c r="G4617" s="153">
        <f>IF(A4617="","",WEEKDAY(A4617,2))</f>
        <v/>
      </c>
      <c r="H4617" s="153">
        <f>IF(A4617="","",CHOOSE(WEEKDAY(A4617,2),"Pazartesi","Salı","Çarşamba","Perşembe","Cuma","Cumartesi","Pazar"))</f>
        <v/>
      </c>
    </row>
    <row r="4618" ht="10.5" customHeight="1" s="113">
      <c r="A4618" s="152" t="n">
        <v>46621</v>
      </c>
      <c r="B4618" s="153">
        <f>IF(A4618="","",YEAR(A4618))</f>
        <v/>
      </c>
      <c r="C4618" s="153">
        <f>IF(A4618="","",MONTH(A4618))</f>
        <v/>
      </c>
      <c r="D4618" s="153">
        <f>IF(A4618="","",CHOOSE(MONTH(A4618),"Ocak","Şubat","Mart","Nisan","Mayıs","Haziran","Temmuz","Ağustos","Eylül","Ekim","Kasım","Aralık"))</f>
        <v/>
      </c>
      <c r="E4618" s="153">
        <f>IF(A4618="","",ROUNDUP(MONTH(A4618)/3,0))</f>
        <v/>
      </c>
      <c r="F4618" s="153">
        <f>IF(A4618="","",WEEKNUM(A4618,2))</f>
        <v/>
      </c>
      <c r="G4618" s="153">
        <f>IF(A4618="","",WEEKDAY(A4618,2))</f>
        <v/>
      </c>
      <c r="H4618" s="153">
        <f>IF(A4618="","",CHOOSE(WEEKDAY(A4618,2),"Pazartesi","Salı","Çarşamba","Perşembe","Cuma","Cumartesi","Pazar"))</f>
        <v/>
      </c>
    </row>
    <row r="4619" ht="10.5" customHeight="1" s="113">
      <c r="A4619" s="152" t="n">
        <v>46622</v>
      </c>
      <c r="B4619" s="153">
        <f>IF(A4619="","",YEAR(A4619))</f>
        <v/>
      </c>
      <c r="C4619" s="153">
        <f>IF(A4619="","",MONTH(A4619))</f>
        <v/>
      </c>
      <c r="D4619" s="153">
        <f>IF(A4619="","",CHOOSE(MONTH(A4619),"Ocak","Şubat","Mart","Nisan","Mayıs","Haziran","Temmuz","Ağustos","Eylül","Ekim","Kasım","Aralık"))</f>
        <v/>
      </c>
      <c r="E4619" s="153">
        <f>IF(A4619="","",ROUNDUP(MONTH(A4619)/3,0))</f>
        <v/>
      </c>
      <c r="F4619" s="153">
        <f>IF(A4619="","",WEEKNUM(A4619,2))</f>
        <v/>
      </c>
      <c r="G4619" s="153">
        <f>IF(A4619="","",WEEKDAY(A4619,2))</f>
        <v/>
      </c>
      <c r="H4619" s="153">
        <f>IF(A4619="","",CHOOSE(WEEKDAY(A4619,2),"Pazartesi","Salı","Çarşamba","Perşembe","Cuma","Cumartesi","Pazar"))</f>
        <v/>
      </c>
    </row>
    <row r="4620" ht="10.5" customHeight="1" s="113">
      <c r="A4620" s="152" t="n">
        <v>46623</v>
      </c>
      <c r="B4620" s="153">
        <f>IF(A4620="","",YEAR(A4620))</f>
        <v/>
      </c>
      <c r="C4620" s="153">
        <f>IF(A4620="","",MONTH(A4620))</f>
        <v/>
      </c>
      <c r="D4620" s="153">
        <f>IF(A4620="","",CHOOSE(MONTH(A4620),"Ocak","Şubat","Mart","Nisan","Mayıs","Haziran","Temmuz","Ağustos","Eylül","Ekim","Kasım","Aralık"))</f>
        <v/>
      </c>
      <c r="E4620" s="153">
        <f>IF(A4620="","",ROUNDUP(MONTH(A4620)/3,0))</f>
        <v/>
      </c>
      <c r="F4620" s="153">
        <f>IF(A4620="","",WEEKNUM(A4620,2))</f>
        <v/>
      </c>
      <c r="G4620" s="153">
        <f>IF(A4620="","",WEEKDAY(A4620,2))</f>
        <v/>
      </c>
      <c r="H4620" s="153">
        <f>IF(A4620="","",CHOOSE(WEEKDAY(A4620,2),"Pazartesi","Salı","Çarşamba","Perşembe","Cuma","Cumartesi","Pazar"))</f>
        <v/>
      </c>
    </row>
    <row r="4621" ht="10.5" customHeight="1" s="113">
      <c r="A4621" s="152" t="n">
        <v>46624</v>
      </c>
      <c r="B4621" s="153">
        <f>IF(A4621="","",YEAR(A4621))</f>
        <v/>
      </c>
      <c r="C4621" s="153">
        <f>IF(A4621="","",MONTH(A4621))</f>
        <v/>
      </c>
      <c r="D4621" s="153">
        <f>IF(A4621="","",CHOOSE(MONTH(A4621),"Ocak","Şubat","Mart","Nisan","Mayıs","Haziran","Temmuz","Ağustos","Eylül","Ekim","Kasım","Aralık"))</f>
        <v/>
      </c>
      <c r="E4621" s="153">
        <f>IF(A4621="","",ROUNDUP(MONTH(A4621)/3,0))</f>
        <v/>
      </c>
      <c r="F4621" s="153">
        <f>IF(A4621="","",WEEKNUM(A4621,2))</f>
        <v/>
      </c>
      <c r="G4621" s="153">
        <f>IF(A4621="","",WEEKDAY(A4621,2))</f>
        <v/>
      </c>
      <c r="H4621" s="153">
        <f>IF(A4621="","",CHOOSE(WEEKDAY(A4621,2),"Pazartesi","Salı","Çarşamba","Perşembe","Cuma","Cumartesi","Pazar"))</f>
        <v/>
      </c>
    </row>
    <row r="4622" ht="10.5" customHeight="1" s="113">
      <c r="A4622" s="152" t="n">
        <v>46625</v>
      </c>
      <c r="B4622" s="153">
        <f>IF(A4622="","",YEAR(A4622))</f>
        <v/>
      </c>
      <c r="C4622" s="153">
        <f>IF(A4622="","",MONTH(A4622))</f>
        <v/>
      </c>
      <c r="D4622" s="153">
        <f>IF(A4622="","",CHOOSE(MONTH(A4622),"Ocak","Şubat","Mart","Nisan","Mayıs","Haziran","Temmuz","Ağustos","Eylül","Ekim","Kasım","Aralık"))</f>
        <v/>
      </c>
      <c r="E4622" s="153">
        <f>IF(A4622="","",ROUNDUP(MONTH(A4622)/3,0))</f>
        <v/>
      </c>
      <c r="F4622" s="153">
        <f>IF(A4622="","",WEEKNUM(A4622,2))</f>
        <v/>
      </c>
      <c r="G4622" s="153">
        <f>IF(A4622="","",WEEKDAY(A4622,2))</f>
        <v/>
      </c>
      <c r="H4622" s="153">
        <f>IF(A4622="","",CHOOSE(WEEKDAY(A4622,2),"Pazartesi","Salı","Çarşamba","Perşembe","Cuma","Cumartesi","Pazar"))</f>
        <v/>
      </c>
    </row>
    <row r="4623" ht="10.5" customHeight="1" s="113">
      <c r="A4623" s="152" t="n">
        <v>46626</v>
      </c>
      <c r="B4623" s="153">
        <f>IF(A4623="","",YEAR(A4623))</f>
        <v/>
      </c>
      <c r="C4623" s="153">
        <f>IF(A4623="","",MONTH(A4623))</f>
        <v/>
      </c>
      <c r="D4623" s="153">
        <f>IF(A4623="","",CHOOSE(MONTH(A4623),"Ocak","Şubat","Mart","Nisan","Mayıs","Haziran","Temmuz","Ağustos","Eylül","Ekim","Kasım","Aralık"))</f>
        <v/>
      </c>
      <c r="E4623" s="153">
        <f>IF(A4623="","",ROUNDUP(MONTH(A4623)/3,0))</f>
        <v/>
      </c>
      <c r="F4623" s="153">
        <f>IF(A4623="","",WEEKNUM(A4623,2))</f>
        <v/>
      </c>
      <c r="G4623" s="153">
        <f>IF(A4623="","",WEEKDAY(A4623,2))</f>
        <v/>
      </c>
      <c r="H4623" s="153">
        <f>IF(A4623="","",CHOOSE(WEEKDAY(A4623,2),"Pazartesi","Salı","Çarşamba","Perşembe","Cuma","Cumartesi","Pazar"))</f>
        <v/>
      </c>
    </row>
    <row r="4624" ht="10.5" customHeight="1" s="113">
      <c r="A4624" s="152" t="n">
        <v>46627</v>
      </c>
      <c r="B4624" s="153">
        <f>IF(A4624="","",YEAR(A4624))</f>
        <v/>
      </c>
      <c r="C4624" s="153">
        <f>IF(A4624="","",MONTH(A4624))</f>
        <v/>
      </c>
      <c r="D4624" s="153">
        <f>IF(A4624="","",CHOOSE(MONTH(A4624),"Ocak","Şubat","Mart","Nisan","Mayıs","Haziran","Temmuz","Ağustos","Eylül","Ekim","Kasım","Aralık"))</f>
        <v/>
      </c>
      <c r="E4624" s="153">
        <f>IF(A4624="","",ROUNDUP(MONTH(A4624)/3,0))</f>
        <v/>
      </c>
      <c r="F4624" s="153">
        <f>IF(A4624="","",WEEKNUM(A4624,2))</f>
        <v/>
      </c>
      <c r="G4624" s="153">
        <f>IF(A4624="","",WEEKDAY(A4624,2))</f>
        <v/>
      </c>
      <c r="H4624" s="153">
        <f>IF(A4624="","",CHOOSE(WEEKDAY(A4624,2),"Pazartesi","Salı","Çarşamba","Perşembe","Cuma","Cumartesi","Pazar"))</f>
        <v/>
      </c>
    </row>
    <row r="4625" ht="10.5" customHeight="1" s="113">
      <c r="A4625" s="152" t="n">
        <v>46628</v>
      </c>
      <c r="B4625" s="153">
        <f>IF(A4625="","",YEAR(A4625))</f>
        <v/>
      </c>
      <c r="C4625" s="153">
        <f>IF(A4625="","",MONTH(A4625))</f>
        <v/>
      </c>
      <c r="D4625" s="153">
        <f>IF(A4625="","",CHOOSE(MONTH(A4625),"Ocak","Şubat","Mart","Nisan","Mayıs","Haziran","Temmuz","Ağustos","Eylül","Ekim","Kasım","Aralık"))</f>
        <v/>
      </c>
      <c r="E4625" s="153">
        <f>IF(A4625="","",ROUNDUP(MONTH(A4625)/3,0))</f>
        <v/>
      </c>
      <c r="F4625" s="153">
        <f>IF(A4625="","",WEEKNUM(A4625,2))</f>
        <v/>
      </c>
      <c r="G4625" s="153">
        <f>IF(A4625="","",WEEKDAY(A4625,2))</f>
        <v/>
      </c>
      <c r="H4625" s="153">
        <f>IF(A4625="","",CHOOSE(WEEKDAY(A4625,2),"Pazartesi","Salı","Çarşamba","Perşembe","Cuma","Cumartesi","Pazar"))</f>
        <v/>
      </c>
    </row>
    <row r="4626" ht="10.5" customHeight="1" s="113">
      <c r="A4626" s="152" t="n">
        <v>46629</v>
      </c>
      <c r="B4626" s="153">
        <f>IF(A4626="","",YEAR(A4626))</f>
        <v/>
      </c>
      <c r="C4626" s="153">
        <f>IF(A4626="","",MONTH(A4626))</f>
        <v/>
      </c>
      <c r="D4626" s="153">
        <f>IF(A4626="","",CHOOSE(MONTH(A4626),"Ocak","Şubat","Mart","Nisan","Mayıs","Haziran","Temmuz","Ağustos","Eylül","Ekim","Kasım","Aralık"))</f>
        <v/>
      </c>
      <c r="E4626" s="153">
        <f>IF(A4626="","",ROUNDUP(MONTH(A4626)/3,0))</f>
        <v/>
      </c>
      <c r="F4626" s="153">
        <f>IF(A4626="","",WEEKNUM(A4626,2))</f>
        <v/>
      </c>
      <c r="G4626" s="153">
        <f>IF(A4626="","",WEEKDAY(A4626,2))</f>
        <v/>
      </c>
      <c r="H4626" s="153">
        <f>IF(A4626="","",CHOOSE(WEEKDAY(A4626,2),"Pazartesi","Salı","Çarşamba","Perşembe","Cuma","Cumartesi","Pazar"))</f>
        <v/>
      </c>
    </row>
    <row r="4627" ht="10.5" customHeight="1" s="113">
      <c r="A4627" s="152" t="n">
        <v>46630</v>
      </c>
      <c r="B4627" s="153">
        <f>IF(A4627="","",YEAR(A4627))</f>
        <v/>
      </c>
      <c r="C4627" s="153">
        <f>IF(A4627="","",MONTH(A4627))</f>
        <v/>
      </c>
      <c r="D4627" s="153">
        <f>IF(A4627="","",CHOOSE(MONTH(A4627),"Ocak","Şubat","Mart","Nisan","Mayıs","Haziran","Temmuz","Ağustos","Eylül","Ekim","Kasım","Aralık"))</f>
        <v/>
      </c>
      <c r="E4627" s="153">
        <f>IF(A4627="","",ROUNDUP(MONTH(A4627)/3,0))</f>
        <v/>
      </c>
      <c r="F4627" s="153">
        <f>IF(A4627="","",WEEKNUM(A4627,2))</f>
        <v/>
      </c>
      <c r="G4627" s="153">
        <f>IF(A4627="","",WEEKDAY(A4627,2))</f>
        <v/>
      </c>
      <c r="H4627" s="153">
        <f>IF(A4627="","",CHOOSE(WEEKDAY(A4627,2),"Pazartesi","Salı","Çarşamba","Perşembe","Cuma","Cumartesi","Pazar"))</f>
        <v/>
      </c>
    </row>
    <row r="4628" ht="10.5" customHeight="1" s="113">
      <c r="A4628" s="152" t="n">
        <v>46631</v>
      </c>
      <c r="B4628" s="153">
        <f>IF(A4628="","",YEAR(A4628))</f>
        <v/>
      </c>
      <c r="C4628" s="153">
        <f>IF(A4628="","",MONTH(A4628))</f>
        <v/>
      </c>
      <c r="D4628" s="153">
        <f>IF(A4628="","",CHOOSE(MONTH(A4628),"Ocak","Şubat","Mart","Nisan","Mayıs","Haziran","Temmuz","Ağustos","Eylül","Ekim","Kasım","Aralık"))</f>
        <v/>
      </c>
      <c r="E4628" s="153">
        <f>IF(A4628="","",ROUNDUP(MONTH(A4628)/3,0))</f>
        <v/>
      </c>
      <c r="F4628" s="153">
        <f>IF(A4628="","",WEEKNUM(A4628,2))</f>
        <v/>
      </c>
      <c r="G4628" s="153">
        <f>IF(A4628="","",WEEKDAY(A4628,2))</f>
        <v/>
      </c>
      <c r="H4628" s="153">
        <f>IF(A4628="","",CHOOSE(WEEKDAY(A4628,2),"Pazartesi","Salı","Çarşamba","Perşembe","Cuma","Cumartesi","Pazar"))</f>
        <v/>
      </c>
    </row>
    <row r="4629" ht="10.5" customHeight="1" s="113">
      <c r="A4629" s="152" t="n">
        <v>46632</v>
      </c>
      <c r="B4629" s="153">
        <f>IF(A4629="","",YEAR(A4629))</f>
        <v/>
      </c>
      <c r="C4629" s="153">
        <f>IF(A4629="","",MONTH(A4629))</f>
        <v/>
      </c>
      <c r="D4629" s="153">
        <f>IF(A4629="","",CHOOSE(MONTH(A4629),"Ocak","Şubat","Mart","Nisan","Mayıs","Haziran","Temmuz","Ağustos","Eylül","Ekim","Kasım","Aralık"))</f>
        <v/>
      </c>
      <c r="E4629" s="153">
        <f>IF(A4629="","",ROUNDUP(MONTH(A4629)/3,0))</f>
        <v/>
      </c>
      <c r="F4629" s="153">
        <f>IF(A4629="","",WEEKNUM(A4629,2))</f>
        <v/>
      </c>
      <c r="G4629" s="153">
        <f>IF(A4629="","",WEEKDAY(A4629,2))</f>
        <v/>
      </c>
      <c r="H4629" s="153">
        <f>IF(A4629="","",CHOOSE(WEEKDAY(A4629,2),"Pazartesi","Salı","Çarşamba","Perşembe","Cuma","Cumartesi","Pazar"))</f>
        <v/>
      </c>
    </row>
    <row r="4630" ht="10.5" customHeight="1" s="113">
      <c r="A4630" s="152" t="n">
        <v>46633</v>
      </c>
      <c r="B4630" s="153">
        <f>IF(A4630="","",YEAR(A4630))</f>
        <v/>
      </c>
      <c r="C4630" s="153">
        <f>IF(A4630="","",MONTH(A4630))</f>
        <v/>
      </c>
      <c r="D4630" s="153">
        <f>IF(A4630="","",CHOOSE(MONTH(A4630),"Ocak","Şubat","Mart","Nisan","Mayıs","Haziran","Temmuz","Ağustos","Eylül","Ekim","Kasım","Aralık"))</f>
        <v/>
      </c>
      <c r="E4630" s="153">
        <f>IF(A4630="","",ROUNDUP(MONTH(A4630)/3,0))</f>
        <v/>
      </c>
      <c r="F4630" s="153">
        <f>IF(A4630="","",WEEKNUM(A4630,2))</f>
        <v/>
      </c>
      <c r="G4630" s="153">
        <f>IF(A4630="","",WEEKDAY(A4630,2))</f>
        <v/>
      </c>
      <c r="H4630" s="153">
        <f>IF(A4630="","",CHOOSE(WEEKDAY(A4630,2),"Pazartesi","Salı","Çarşamba","Perşembe","Cuma","Cumartesi","Pazar"))</f>
        <v/>
      </c>
    </row>
    <row r="4631" ht="10.5" customHeight="1" s="113">
      <c r="A4631" s="152" t="n">
        <v>46634</v>
      </c>
      <c r="B4631" s="153">
        <f>IF(A4631="","",YEAR(A4631))</f>
        <v/>
      </c>
      <c r="C4631" s="153">
        <f>IF(A4631="","",MONTH(A4631))</f>
        <v/>
      </c>
      <c r="D4631" s="153">
        <f>IF(A4631="","",CHOOSE(MONTH(A4631),"Ocak","Şubat","Mart","Nisan","Mayıs","Haziran","Temmuz","Ağustos","Eylül","Ekim","Kasım","Aralık"))</f>
        <v/>
      </c>
      <c r="E4631" s="153">
        <f>IF(A4631="","",ROUNDUP(MONTH(A4631)/3,0))</f>
        <v/>
      </c>
      <c r="F4631" s="153">
        <f>IF(A4631="","",WEEKNUM(A4631,2))</f>
        <v/>
      </c>
      <c r="G4631" s="153">
        <f>IF(A4631="","",WEEKDAY(A4631,2))</f>
        <v/>
      </c>
      <c r="H4631" s="153">
        <f>IF(A4631="","",CHOOSE(WEEKDAY(A4631,2),"Pazartesi","Salı","Çarşamba","Perşembe","Cuma","Cumartesi","Pazar"))</f>
        <v/>
      </c>
    </row>
    <row r="4632" ht="10.5" customHeight="1" s="113">
      <c r="A4632" s="152" t="n">
        <v>46635</v>
      </c>
      <c r="B4632" s="153">
        <f>IF(A4632="","",YEAR(A4632))</f>
        <v/>
      </c>
      <c r="C4632" s="153">
        <f>IF(A4632="","",MONTH(A4632))</f>
        <v/>
      </c>
      <c r="D4632" s="153">
        <f>IF(A4632="","",CHOOSE(MONTH(A4632),"Ocak","Şubat","Mart","Nisan","Mayıs","Haziran","Temmuz","Ağustos","Eylül","Ekim","Kasım","Aralık"))</f>
        <v/>
      </c>
      <c r="E4632" s="153">
        <f>IF(A4632="","",ROUNDUP(MONTH(A4632)/3,0))</f>
        <v/>
      </c>
      <c r="F4632" s="153">
        <f>IF(A4632="","",WEEKNUM(A4632,2))</f>
        <v/>
      </c>
      <c r="G4632" s="153">
        <f>IF(A4632="","",WEEKDAY(A4632,2))</f>
        <v/>
      </c>
      <c r="H4632" s="153">
        <f>IF(A4632="","",CHOOSE(WEEKDAY(A4632,2),"Pazartesi","Salı","Çarşamba","Perşembe","Cuma","Cumartesi","Pazar"))</f>
        <v/>
      </c>
    </row>
    <row r="4633" ht="10.5" customHeight="1" s="113">
      <c r="A4633" s="152" t="n">
        <v>46636</v>
      </c>
      <c r="B4633" s="153">
        <f>IF(A4633="","",YEAR(A4633))</f>
        <v/>
      </c>
      <c r="C4633" s="153">
        <f>IF(A4633="","",MONTH(A4633))</f>
        <v/>
      </c>
      <c r="D4633" s="153">
        <f>IF(A4633="","",CHOOSE(MONTH(A4633),"Ocak","Şubat","Mart","Nisan","Mayıs","Haziran","Temmuz","Ağustos","Eylül","Ekim","Kasım","Aralık"))</f>
        <v/>
      </c>
      <c r="E4633" s="153">
        <f>IF(A4633="","",ROUNDUP(MONTH(A4633)/3,0))</f>
        <v/>
      </c>
      <c r="F4633" s="153">
        <f>IF(A4633="","",WEEKNUM(A4633,2))</f>
        <v/>
      </c>
      <c r="G4633" s="153">
        <f>IF(A4633="","",WEEKDAY(A4633,2))</f>
        <v/>
      </c>
      <c r="H4633" s="153">
        <f>IF(A4633="","",CHOOSE(WEEKDAY(A4633,2),"Pazartesi","Salı","Çarşamba","Perşembe","Cuma","Cumartesi","Pazar"))</f>
        <v/>
      </c>
    </row>
    <row r="4634" ht="10.5" customHeight="1" s="113">
      <c r="A4634" s="152" t="n">
        <v>46637</v>
      </c>
      <c r="B4634" s="153">
        <f>IF(A4634="","",YEAR(A4634))</f>
        <v/>
      </c>
      <c r="C4634" s="153">
        <f>IF(A4634="","",MONTH(A4634))</f>
        <v/>
      </c>
      <c r="D4634" s="153">
        <f>IF(A4634="","",CHOOSE(MONTH(A4634),"Ocak","Şubat","Mart","Nisan","Mayıs","Haziran","Temmuz","Ağustos","Eylül","Ekim","Kasım","Aralık"))</f>
        <v/>
      </c>
      <c r="E4634" s="153">
        <f>IF(A4634="","",ROUNDUP(MONTH(A4634)/3,0))</f>
        <v/>
      </c>
      <c r="F4634" s="153">
        <f>IF(A4634="","",WEEKNUM(A4634,2))</f>
        <v/>
      </c>
      <c r="G4634" s="153">
        <f>IF(A4634="","",WEEKDAY(A4634,2))</f>
        <v/>
      </c>
      <c r="H4634" s="153">
        <f>IF(A4634="","",CHOOSE(WEEKDAY(A4634,2),"Pazartesi","Salı","Çarşamba","Perşembe","Cuma","Cumartesi","Pazar"))</f>
        <v/>
      </c>
    </row>
    <row r="4635" ht="10.5" customHeight="1" s="113">
      <c r="A4635" s="152" t="n">
        <v>46638</v>
      </c>
      <c r="B4635" s="153">
        <f>IF(A4635="","",YEAR(A4635))</f>
        <v/>
      </c>
      <c r="C4635" s="153">
        <f>IF(A4635="","",MONTH(A4635))</f>
        <v/>
      </c>
      <c r="D4635" s="153">
        <f>IF(A4635="","",CHOOSE(MONTH(A4635),"Ocak","Şubat","Mart","Nisan","Mayıs","Haziran","Temmuz","Ağustos","Eylül","Ekim","Kasım","Aralık"))</f>
        <v/>
      </c>
      <c r="E4635" s="153">
        <f>IF(A4635="","",ROUNDUP(MONTH(A4635)/3,0))</f>
        <v/>
      </c>
      <c r="F4635" s="153">
        <f>IF(A4635="","",WEEKNUM(A4635,2))</f>
        <v/>
      </c>
      <c r="G4635" s="153">
        <f>IF(A4635="","",WEEKDAY(A4635,2))</f>
        <v/>
      </c>
      <c r="H4635" s="153">
        <f>IF(A4635="","",CHOOSE(WEEKDAY(A4635,2),"Pazartesi","Salı","Çarşamba","Perşembe","Cuma","Cumartesi","Pazar"))</f>
        <v/>
      </c>
    </row>
    <row r="4636" ht="10.5" customHeight="1" s="113">
      <c r="A4636" s="152" t="n">
        <v>46639</v>
      </c>
      <c r="B4636" s="153">
        <f>IF(A4636="","",YEAR(A4636))</f>
        <v/>
      </c>
      <c r="C4636" s="153">
        <f>IF(A4636="","",MONTH(A4636))</f>
        <v/>
      </c>
      <c r="D4636" s="153">
        <f>IF(A4636="","",CHOOSE(MONTH(A4636),"Ocak","Şubat","Mart","Nisan","Mayıs","Haziran","Temmuz","Ağustos","Eylül","Ekim","Kasım","Aralık"))</f>
        <v/>
      </c>
      <c r="E4636" s="153">
        <f>IF(A4636="","",ROUNDUP(MONTH(A4636)/3,0))</f>
        <v/>
      </c>
      <c r="F4636" s="153">
        <f>IF(A4636="","",WEEKNUM(A4636,2))</f>
        <v/>
      </c>
      <c r="G4636" s="153">
        <f>IF(A4636="","",WEEKDAY(A4636,2))</f>
        <v/>
      </c>
      <c r="H4636" s="153">
        <f>IF(A4636="","",CHOOSE(WEEKDAY(A4636,2),"Pazartesi","Salı","Çarşamba","Perşembe","Cuma","Cumartesi","Pazar"))</f>
        <v/>
      </c>
    </row>
    <row r="4637" ht="10.5" customHeight="1" s="113">
      <c r="A4637" s="152" t="n">
        <v>46640</v>
      </c>
      <c r="B4637" s="153">
        <f>IF(A4637="","",YEAR(A4637))</f>
        <v/>
      </c>
      <c r="C4637" s="153">
        <f>IF(A4637="","",MONTH(A4637))</f>
        <v/>
      </c>
      <c r="D4637" s="153">
        <f>IF(A4637="","",CHOOSE(MONTH(A4637),"Ocak","Şubat","Mart","Nisan","Mayıs","Haziran","Temmuz","Ağustos","Eylül","Ekim","Kasım","Aralık"))</f>
        <v/>
      </c>
      <c r="E4637" s="153">
        <f>IF(A4637="","",ROUNDUP(MONTH(A4637)/3,0))</f>
        <v/>
      </c>
      <c r="F4637" s="153">
        <f>IF(A4637="","",WEEKNUM(A4637,2))</f>
        <v/>
      </c>
      <c r="G4637" s="153">
        <f>IF(A4637="","",WEEKDAY(A4637,2))</f>
        <v/>
      </c>
      <c r="H4637" s="153">
        <f>IF(A4637="","",CHOOSE(WEEKDAY(A4637,2),"Pazartesi","Salı","Çarşamba","Perşembe","Cuma","Cumartesi","Pazar"))</f>
        <v/>
      </c>
    </row>
    <row r="4638" ht="10.5" customHeight="1" s="113">
      <c r="A4638" s="152" t="n">
        <v>46641</v>
      </c>
      <c r="B4638" s="153">
        <f>IF(A4638="","",YEAR(A4638))</f>
        <v/>
      </c>
      <c r="C4638" s="153">
        <f>IF(A4638="","",MONTH(A4638))</f>
        <v/>
      </c>
      <c r="D4638" s="153">
        <f>IF(A4638="","",CHOOSE(MONTH(A4638),"Ocak","Şubat","Mart","Nisan","Mayıs","Haziran","Temmuz","Ağustos","Eylül","Ekim","Kasım","Aralık"))</f>
        <v/>
      </c>
      <c r="E4638" s="153">
        <f>IF(A4638="","",ROUNDUP(MONTH(A4638)/3,0))</f>
        <v/>
      </c>
      <c r="F4638" s="153">
        <f>IF(A4638="","",WEEKNUM(A4638,2))</f>
        <v/>
      </c>
      <c r="G4638" s="153">
        <f>IF(A4638="","",WEEKDAY(A4638,2))</f>
        <v/>
      </c>
      <c r="H4638" s="153">
        <f>IF(A4638="","",CHOOSE(WEEKDAY(A4638,2),"Pazartesi","Salı","Çarşamba","Perşembe","Cuma","Cumartesi","Pazar"))</f>
        <v/>
      </c>
    </row>
    <row r="4639" ht="10.5" customHeight="1" s="113">
      <c r="A4639" s="152" t="n">
        <v>46642</v>
      </c>
      <c r="B4639" s="153">
        <f>IF(A4639="","",YEAR(A4639))</f>
        <v/>
      </c>
      <c r="C4639" s="153">
        <f>IF(A4639="","",MONTH(A4639))</f>
        <v/>
      </c>
      <c r="D4639" s="153">
        <f>IF(A4639="","",CHOOSE(MONTH(A4639),"Ocak","Şubat","Mart","Nisan","Mayıs","Haziran","Temmuz","Ağustos","Eylül","Ekim","Kasım","Aralık"))</f>
        <v/>
      </c>
      <c r="E4639" s="153">
        <f>IF(A4639="","",ROUNDUP(MONTH(A4639)/3,0))</f>
        <v/>
      </c>
      <c r="F4639" s="153">
        <f>IF(A4639="","",WEEKNUM(A4639,2))</f>
        <v/>
      </c>
      <c r="G4639" s="153">
        <f>IF(A4639="","",WEEKDAY(A4639,2))</f>
        <v/>
      </c>
      <c r="H4639" s="153">
        <f>IF(A4639="","",CHOOSE(WEEKDAY(A4639,2),"Pazartesi","Salı","Çarşamba","Perşembe","Cuma","Cumartesi","Pazar"))</f>
        <v/>
      </c>
    </row>
    <row r="4640" ht="10.5" customHeight="1" s="113">
      <c r="A4640" s="152" t="n">
        <v>46643</v>
      </c>
      <c r="B4640" s="153">
        <f>IF(A4640="","",YEAR(A4640))</f>
        <v/>
      </c>
      <c r="C4640" s="153">
        <f>IF(A4640="","",MONTH(A4640))</f>
        <v/>
      </c>
      <c r="D4640" s="153">
        <f>IF(A4640="","",CHOOSE(MONTH(A4640),"Ocak","Şubat","Mart","Nisan","Mayıs","Haziran","Temmuz","Ağustos","Eylül","Ekim","Kasım","Aralık"))</f>
        <v/>
      </c>
      <c r="E4640" s="153">
        <f>IF(A4640="","",ROUNDUP(MONTH(A4640)/3,0))</f>
        <v/>
      </c>
      <c r="F4640" s="153">
        <f>IF(A4640="","",WEEKNUM(A4640,2))</f>
        <v/>
      </c>
      <c r="G4640" s="153">
        <f>IF(A4640="","",WEEKDAY(A4640,2))</f>
        <v/>
      </c>
      <c r="H4640" s="153">
        <f>IF(A4640="","",CHOOSE(WEEKDAY(A4640,2),"Pazartesi","Salı","Çarşamba","Perşembe","Cuma","Cumartesi","Pazar"))</f>
        <v/>
      </c>
    </row>
    <row r="4641" ht="10.5" customHeight="1" s="113">
      <c r="A4641" s="152" t="n">
        <v>46644</v>
      </c>
      <c r="B4641" s="153">
        <f>IF(A4641="","",YEAR(A4641))</f>
        <v/>
      </c>
      <c r="C4641" s="153">
        <f>IF(A4641="","",MONTH(A4641))</f>
        <v/>
      </c>
      <c r="D4641" s="153">
        <f>IF(A4641="","",CHOOSE(MONTH(A4641),"Ocak","Şubat","Mart","Nisan","Mayıs","Haziran","Temmuz","Ağustos","Eylül","Ekim","Kasım","Aralık"))</f>
        <v/>
      </c>
      <c r="E4641" s="153">
        <f>IF(A4641="","",ROUNDUP(MONTH(A4641)/3,0))</f>
        <v/>
      </c>
      <c r="F4641" s="153">
        <f>IF(A4641="","",WEEKNUM(A4641,2))</f>
        <v/>
      </c>
      <c r="G4641" s="153">
        <f>IF(A4641="","",WEEKDAY(A4641,2))</f>
        <v/>
      </c>
      <c r="H4641" s="153">
        <f>IF(A4641="","",CHOOSE(WEEKDAY(A4641,2),"Pazartesi","Salı","Çarşamba","Perşembe","Cuma","Cumartesi","Pazar"))</f>
        <v/>
      </c>
    </row>
    <row r="4642" ht="10.5" customHeight="1" s="113">
      <c r="A4642" s="152" t="n">
        <v>46645</v>
      </c>
      <c r="B4642" s="153">
        <f>IF(A4642="","",YEAR(A4642))</f>
        <v/>
      </c>
      <c r="C4642" s="153">
        <f>IF(A4642="","",MONTH(A4642))</f>
        <v/>
      </c>
      <c r="D4642" s="153">
        <f>IF(A4642="","",CHOOSE(MONTH(A4642),"Ocak","Şubat","Mart","Nisan","Mayıs","Haziran","Temmuz","Ağustos","Eylül","Ekim","Kasım","Aralık"))</f>
        <v/>
      </c>
      <c r="E4642" s="153">
        <f>IF(A4642="","",ROUNDUP(MONTH(A4642)/3,0))</f>
        <v/>
      </c>
      <c r="F4642" s="153">
        <f>IF(A4642="","",WEEKNUM(A4642,2))</f>
        <v/>
      </c>
      <c r="G4642" s="153">
        <f>IF(A4642="","",WEEKDAY(A4642,2))</f>
        <v/>
      </c>
      <c r="H4642" s="153">
        <f>IF(A4642="","",CHOOSE(WEEKDAY(A4642,2),"Pazartesi","Salı","Çarşamba","Perşembe","Cuma","Cumartesi","Pazar"))</f>
        <v/>
      </c>
    </row>
    <row r="4643" ht="10.5" customHeight="1" s="113">
      <c r="A4643" s="152" t="n">
        <v>46646</v>
      </c>
      <c r="B4643" s="153">
        <f>IF(A4643="","",YEAR(A4643))</f>
        <v/>
      </c>
      <c r="C4643" s="153">
        <f>IF(A4643="","",MONTH(A4643))</f>
        <v/>
      </c>
      <c r="D4643" s="153">
        <f>IF(A4643="","",CHOOSE(MONTH(A4643),"Ocak","Şubat","Mart","Nisan","Mayıs","Haziran","Temmuz","Ağustos","Eylül","Ekim","Kasım","Aralık"))</f>
        <v/>
      </c>
      <c r="E4643" s="153">
        <f>IF(A4643="","",ROUNDUP(MONTH(A4643)/3,0))</f>
        <v/>
      </c>
      <c r="F4643" s="153">
        <f>IF(A4643="","",WEEKNUM(A4643,2))</f>
        <v/>
      </c>
      <c r="G4643" s="153">
        <f>IF(A4643="","",WEEKDAY(A4643,2))</f>
        <v/>
      </c>
      <c r="H4643" s="153">
        <f>IF(A4643="","",CHOOSE(WEEKDAY(A4643,2),"Pazartesi","Salı","Çarşamba","Perşembe","Cuma","Cumartesi","Pazar"))</f>
        <v/>
      </c>
    </row>
    <row r="4644" ht="10.5" customHeight="1" s="113">
      <c r="A4644" s="152" t="n">
        <v>46647</v>
      </c>
      <c r="B4644" s="153">
        <f>IF(A4644="","",YEAR(A4644))</f>
        <v/>
      </c>
      <c r="C4644" s="153">
        <f>IF(A4644="","",MONTH(A4644))</f>
        <v/>
      </c>
      <c r="D4644" s="153">
        <f>IF(A4644="","",CHOOSE(MONTH(A4644),"Ocak","Şubat","Mart","Nisan","Mayıs","Haziran","Temmuz","Ağustos","Eylül","Ekim","Kasım","Aralık"))</f>
        <v/>
      </c>
      <c r="E4644" s="153">
        <f>IF(A4644="","",ROUNDUP(MONTH(A4644)/3,0))</f>
        <v/>
      </c>
      <c r="F4644" s="153">
        <f>IF(A4644="","",WEEKNUM(A4644,2))</f>
        <v/>
      </c>
      <c r="G4644" s="153">
        <f>IF(A4644="","",WEEKDAY(A4644,2))</f>
        <v/>
      </c>
      <c r="H4644" s="153">
        <f>IF(A4644="","",CHOOSE(WEEKDAY(A4644,2),"Pazartesi","Salı","Çarşamba","Perşembe","Cuma","Cumartesi","Pazar"))</f>
        <v/>
      </c>
    </row>
    <row r="4645" ht="10.5" customHeight="1" s="113">
      <c r="A4645" s="152" t="n">
        <v>46648</v>
      </c>
      <c r="B4645" s="153">
        <f>IF(A4645="","",YEAR(A4645))</f>
        <v/>
      </c>
      <c r="C4645" s="153">
        <f>IF(A4645="","",MONTH(A4645))</f>
        <v/>
      </c>
      <c r="D4645" s="153">
        <f>IF(A4645="","",CHOOSE(MONTH(A4645),"Ocak","Şubat","Mart","Nisan","Mayıs","Haziran","Temmuz","Ağustos","Eylül","Ekim","Kasım","Aralık"))</f>
        <v/>
      </c>
      <c r="E4645" s="153">
        <f>IF(A4645="","",ROUNDUP(MONTH(A4645)/3,0))</f>
        <v/>
      </c>
      <c r="F4645" s="153">
        <f>IF(A4645="","",WEEKNUM(A4645,2))</f>
        <v/>
      </c>
      <c r="G4645" s="153">
        <f>IF(A4645="","",WEEKDAY(A4645,2))</f>
        <v/>
      </c>
      <c r="H4645" s="153">
        <f>IF(A4645="","",CHOOSE(WEEKDAY(A4645,2),"Pazartesi","Salı","Çarşamba","Perşembe","Cuma","Cumartesi","Pazar"))</f>
        <v/>
      </c>
    </row>
    <row r="4646" ht="10.5" customHeight="1" s="113">
      <c r="A4646" s="152" t="n">
        <v>46649</v>
      </c>
      <c r="B4646" s="153">
        <f>IF(A4646="","",YEAR(A4646))</f>
        <v/>
      </c>
      <c r="C4646" s="153">
        <f>IF(A4646="","",MONTH(A4646))</f>
        <v/>
      </c>
      <c r="D4646" s="153">
        <f>IF(A4646="","",CHOOSE(MONTH(A4646),"Ocak","Şubat","Mart","Nisan","Mayıs","Haziran","Temmuz","Ağustos","Eylül","Ekim","Kasım","Aralık"))</f>
        <v/>
      </c>
      <c r="E4646" s="153">
        <f>IF(A4646="","",ROUNDUP(MONTH(A4646)/3,0))</f>
        <v/>
      </c>
      <c r="F4646" s="153">
        <f>IF(A4646="","",WEEKNUM(A4646,2))</f>
        <v/>
      </c>
      <c r="G4646" s="153">
        <f>IF(A4646="","",WEEKDAY(A4646,2))</f>
        <v/>
      </c>
      <c r="H4646" s="153">
        <f>IF(A4646="","",CHOOSE(WEEKDAY(A4646,2),"Pazartesi","Salı","Çarşamba","Perşembe","Cuma","Cumartesi","Pazar"))</f>
        <v/>
      </c>
    </row>
    <row r="4647" ht="10.5" customHeight="1" s="113">
      <c r="A4647" s="152" t="n">
        <v>46650</v>
      </c>
      <c r="B4647" s="153">
        <f>IF(A4647="","",YEAR(A4647))</f>
        <v/>
      </c>
      <c r="C4647" s="153">
        <f>IF(A4647="","",MONTH(A4647))</f>
        <v/>
      </c>
      <c r="D4647" s="153">
        <f>IF(A4647="","",CHOOSE(MONTH(A4647),"Ocak","Şubat","Mart","Nisan","Mayıs","Haziran","Temmuz","Ağustos","Eylül","Ekim","Kasım","Aralık"))</f>
        <v/>
      </c>
      <c r="E4647" s="153">
        <f>IF(A4647="","",ROUNDUP(MONTH(A4647)/3,0))</f>
        <v/>
      </c>
      <c r="F4647" s="153">
        <f>IF(A4647="","",WEEKNUM(A4647,2))</f>
        <v/>
      </c>
      <c r="G4647" s="153">
        <f>IF(A4647="","",WEEKDAY(A4647,2))</f>
        <v/>
      </c>
      <c r="H4647" s="153">
        <f>IF(A4647="","",CHOOSE(WEEKDAY(A4647,2),"Pazartesi","Salı","Çarşamba","Perşembe","Cuma","Cumartesi","Pazar"))</f>
        <v/>
      </c>
    </row>
    <row r="4648" ht="10.5" customHeight="1" s="113">
      <c r="A4648" s="152" t="n">
        <v>46651</v>
      </c>
      <c r="B4648" s="153">
        <f>IF(A4648="","",YEAR(A4648))</f>
        <v/>
      </c>
      <c r="C4648" s="153">
        <f>IF(A4648="","",MONTH(A4648))</f>
        <v/>
      </c>
      <c r="D4648" s="153">
        <f>IF(A4648="","",CHOOSE(MONTH(A4648),"Ocak","Şubat","Mart","Nisan","Mayıs","Haziran","Temmuz","Ağustos","Eylül","Ekim","Kasım","Aralık"))</f>
        <v/>
      </c>
      <c r="E4648" s="153">
        <f>IF(A4648="","",ROUNDUP(MONTH(A4648)/3,0))</f>
        <v/>
      </c>
      <c r="F4648" s="153">
        <f>IF(A4648="","",WEEKNUM(A4648,2))</f>
        <v/>
      </c>
      <c r="G4648" s="153">
        <f>IF(A4648="","",WEEKDAY(A4648,2))</f>
        <v/>
      </c>
      <c r="H4648" s="153">
        <f>IF(A4648="","",CHOOSE(WEEKDAY(A4648,2),"Pazartesi","Salı","Çarşamba","Perşembe","Cuma","Cumartesi","Pazar"))</f>
        <v/>
      </c>
    </row>
    <row r="4649" ht="10.5" customHeight="1" s="113">
      <c r="A4649" s="152" t="n">
        <v>46652</v>
      </c>
      <c r="B4649" s="153">
        <f>IF(A4649="","",YEAR(A4649))</f>
        <v/>
      </c>
      <c r="C4649" s="153">
        <f>IF(A4649="","",MONTH(A4649))</f>
        <v/>
      </c>
      <c r="D4649" s="153">
        <f>IF(A4649="","",CHOOSE(MONTH(A4649),"Ocak","Şubat","Mart","Nisan","Mayıs","Haziran","Temmuz","Ağustos","Eylül","Ekim","Kasım","Aralık"))</f>
        <v/>
      </c>
      <c r="E4649" s="153">
        <f>IF(A4649="","",ROUNDUP(MONTH(A4649)/3,0))</f>
        <v/>
      </c>
      <c r="F4649" s="153">
        <f>IF(A4649="","",WEEKNUM(A4649,2))</f>
        <v/>
      </c>
      <c r="G4649" s="153">
        <f>IF(A4649="","",WEEKDAY(A4649,2))</f>
        <v/>
      </c>
      <c r="H4649" s="153">
        <f>IF(A4649="","",CHOOSE(WEEKDAY(A4649,2),"Pazartesi","Salı","Çarşamba","Perşembe","Cuma","Cumartesi","Pazar"))</f>
        <v/>
      </c>
    </row>
    <row r="4650" ht="10.5" customHeight="1" s="113">
      <c r="A4650" s="152" t="n">
        <v>46653</v>
      </c>
      <c r="B4650" s="153">
        <f>IF(A4650="","",YEAR(A4650))</f>
        <v/>
      </c>
      <c r="C4650" s="153">
        <f>IF(A4650="","",MONTH(A4650))</f>
        <v/>
      </c>
      <c r="D4650" s="153">
        <f>IF(A4650="","",CHOOSE(MONTH(A4650),"Ocak","Şubat","Mart","Nisan","Mayıs","Haziran","Temmuz","Ağustos","Eylül","Ekim","Kasım","Aralık"))</f>
        <v/>
      </c>
      <c r="E4650" s="153">
        <f>IF(A4650="","",ROUNDUP(MONTH(A4650)/3,0))</f>
        <v/>
      </c>
      <c r="F4650" s="153">
        <f>IF(A4650="","",WEEKNUM(A4650,2))</f>
        <v/>
      </c>
      <c r="G4650" s="153">
        <f>IF(A4650="","",WEEKDAY(A4650,2))</f>
        <v/>
      </c>
      <c r="H4650" s="153">
        <f>IF(A4650="","",CHOOSE(WEEKDAY(A4650,2),"Pazartesi","Salı","Çarşamba","Perşembe","Cuma","Cumartesi","Pazar"))</f>
        <v/>
      </c>
    </row>
    <row r="4651" ht="10.5" customHeight="1" s="113">
      <c r="A4651" s="152" t="n">
        <v>46654</v>
      </c>
      <c r="B4651" s="153">
        <f>IF(A4651="","",YEAR(A4651))</f>
        <v/>
      </c>
      <c r="C4651" s="153">
        <f>IF(A4651="","",MONTH(A4651))</f>
        <v/>
      </c>
      <c r="D4651" s="153">
        <f>IF(A4651="","",CHOOSE(MONTH(A4651),"Ocak","Şubat","Mart","Nisan","Mayıs","Haziran","Temmuz","Ağustos","Eylül","Ekim","Kasım","Aralık"))</f>
        <v/>
      </c>
      <c r="E4651" s="153">
        <f>IF(A4651="","",ROUNDUP(MONTH(A4651)/3,0))</f>
        <v/>
      </c>
      <c r="F4651" s="153">
        <f>IF(A4651="","",WEEKNUM(A4651,2))</f>
        <v/>
      </c>
      <c r="G4651" s="153">
        <f>IF(A4651="","",WEEKDAY(A4651,2))</f>
        <v/>
      </c>
      <c r="H4651" s="153">
        <f>IF(A4651="","",CHOOSE(WEEKDAY(A4651,2),"Pazartesi","Salı","Çarşamba","Perşembe","Cuma","Cumartesi","Pazar"))</f>
        <v/>
      </c>
    </row>
    <row r="4652" ht="10.5" customHeight="1" s="113">
      <c r="A4652" s="152" t="n">
        <v>46655</v>
      </c>
      <c r="B4652" s="153">
        <f>IF(A4652="","",YEAR(A4652))</f>
        <v/>
      </c>
      <c r="C4652" s="153">
        <f>IF(A4652="","",MONTH(A4652))</f>
        <v/>
      </c>
      <c r="D4652" s="153">
        <f>IF(A4652="","",CHOOSE(MONTH(A4652),"Ocak","Şubat","Mart","Nisan","Mayıs","Haziran","Temmuz","Ağustos","Eylül","Ekim","Kasım","Aralık"))</f>
        <v/>
      </c>
      <c r="E4652" s="153">
        <f>IF(A4652="","",ROUNDUP(MONTH(A4652)/3,0))</f>
        <v/>
      </c>
      <c r="F4652" s="153">
        <f>IF(A4652="","",WEEKNUM(A4652,2))</f>
        <v/>
      </c>
      <c r="G4652" s="153">
        <f>IF(A4652="","",WEEKDAY(A4652,2))</f>
        <v/>
      </c>
      <c r="H4652" s="153">
        <f>IF(A4652="","",CHOOSE(WEEKDAY(A4652,2),"Pazartesi","Salı","Çarşamba","Perşembe","Cuma","Cumartesi","Pazar"))</f>
        <v/>
      </c>
    </row>
    <row r="4653" ht="10.5" customHeight="1" s="113">
      <c r="A4653" s="152" t="n">
        <v>46656</v>
      </c>
      <c r="B4653" s="153">
        <f>IF(A4653="","",YEAR(A4653))</f>
        <v/>
      </c>
      <c r="C4653" s="153">
        <f>IF(A4653="","",MONTH(A4653))</f>
        <v/>
      </c>
      <c r="D4653" s="153">
        <f>IF(A4653="","",CHOOSE(MONTH(A4653),"Ocak","Şubat","Mart","Nisan","Mayıs","Haziran","Temmuz","Ağustos","Eylül","Ekim","Kasım","Aralık"))</f>
        <v/>
      </c>
      <c r="E4653" s="153">
        <f>IF(A4653="","",ROUNDUP(MONTH(A4653)/3,0))</f>
        <v/>
      </c>
      <c r="F4653" s="153">
        <f>IF(A4653="","",WEEKNUM(A4653,2))</f>
        <v/>
      </c>
      <c r="G4653" s="153">
        <f>IF(A4653="","",WEEKDAY(A4653,2))</f>
        <v/>
      </c>
      <c r="H4653" s="153">
        <f>IF(A4653="","",CHOOSE(WEEKDAY(A4653,2),"Pazartesi","Salı","Çarşamba","Perşembe","Cuma","Cumartesi","Pazar"))</f>
        <v/>
      </c>
    </row>
    <row r="4654" ht="10.5" customHeight="1" s="113">
      <c r="A4654" s="152" t="n">
        <v>46657</v>
      </c>
      <c r="B4654" s="153">
        <f>IF(A4654="","",YEAR(A4654))</f>
        <v/>
      </c>
      <c r="C4654" s="153">
        <f>IF(A4654="","",MONTH(A4654))</f>
        <v/>
      </c>
      <c r="D4654" s="153">
        <f>IF(A4654="","",CHOOSE(MONTH(A4654),"Ocak","Şubat","Mart","Nisan","Mayıs","Haziran","Temmuz","Ağustos","Eylül","Ekim","Kasım","Aralık"))</f>
        <v/>
      </c>
      <c r="E4654" s="153">
        <f>IF(A4654="","",ROUNDUP(MONTH(A4654)/3,0))</f>
        <v/>
      </c>
      <c r="F4654" s="153">
        <f>IF(A4654="","",WEEKNUM(A4654,2))</f>
        <v/>
      </c>
      <c r="G4654" s="153">
        <f>IF(A4654="","",WEEKDAY(A4654,2))</f>
        <v/>
      </c>
      <c r="H4654" s="153">
        <f>IF(A4654="","",CHOOSE(WEEKDAY(A4654,2),"Pazartesi","Salı","Çarşamba","Perşembe","Cuma","Cumartesi","Pazar"))</f>
        <v/>
      </c>
    </row>
    <row r="4655" ht="10.5" customHeight="1" s="113">
      <c r="A4655" s="152" t="n">
        <v>46658</v>
      </c>
      <c r="B4655" s="153">
        <f>IF(A4655="","",YEAR(A4655))</f>
        <v/>
      </c>
      <c r="C4655" s="153">
        <f>IF(A4655="","",MONTH(A4655))</f>
        <v/>
      </c>
      <c r="D4655" s="153">
        <f>IF(A4655="","",CHOOSE(MONTH(A4655),"Ocak","Şubat","Mart","Nisan","Mayıs","Haziran","Temmuz","Ağustos","Eylül","Ekim","Kasım","Aralık"))</f>
        <v/>
      </c>
      <c r="E4655" s="153">
        <f>IF(A4655="","",ROUNDUP(MONTH(A4655)/3,0))</f>
        <v/>
      </c>
      <c r="F4655" s="153">
        <f>IF(A4655="","",WEEKNUM(A4655,2))</f>
        <v/>
      </c>
      <c r="G4655" s="153">
        <f>IF(A4655="","",WEEKDAY(A4655,2))</f>
        <v/>
      </c>
      <c r="H4655" s="153">
        <f>IF(A4655="","",CHOOSE(WEEKDAY(A4655,2),"Pazartesi","Salı","Çarşamba","Perşembe","Cuma","Cumartesi","Pazar"))</f>
        <v/>
      </c>
    </row>
    <row r="4656" ht="10.5" customHeight="1" s="113">
      <c r="A4656" s="152" t="n">
        <v>46659</v>
      </c>
      <c r="B4656" s="153">
        <f>IF(A4656="","",YEAR(A4656))</f>
        <v/>
      </c>
      <c r="C4656" s="153">
        <f>IF(A4656="","",MONTH(A4656))</f>
        <v/>
      </c>
      <c r="D4656" s="153">
        <f>IF(A4656="","",CHOOSE(MONTH(A4656),"Ocak","Şubat","Mart","Nisan","Mayıs","Haziran","Temmuz","Ağustos","Eylül","Ekim","Kasım","Aralık"))</f>
        <v/>
      </c>
      <c r="E4656" s="153">
        <f>IF(A4656="","",ROUNDUP(MONTH(A4656)/3,0))</f>
        <v/>
      </c>
      <c r="F4656" s="153">
        <f>IF(A4656="","",WEEKNUM(A4656,2))</f>
        <v/>
      </c>
      <c r="G4656" s="153">
        <f>IF(A4656="","",WEEKDAY(A4656,2))</f>
        <v/>
      </c>
      <c r="H4656" s="153">
        <f>IF(A4656="","",CHOOSE(WEEKDAY(A4656,2),"Pazartesi","Salı","Çarşamba","Perşembe","Cuma","Cumartesi","Pazar"))</f>
        <v/>
      </c>
    </row>
    <row r="4657" ht="10.5" customHeight="1" s="113">
      <c r="A4657" s="152" t="n">
        <v>46660</v>
      </c>
      <c r="B4657" s="153">
        <f>IF(A4657="","",YEAR(A4657))</f>
        <v/>
      </c>
      <c r="C4657" s="153">
        <f>IF(A4657="","",MONTH(A4657))</f>
        <v/>
      </c>
      <c r="D4657" s="153">
        <f>IF(A4657="","",CHOOSE(MONTH(A4657),"Ocak","Şubat","Mart","Nisan","Mayıs","Haziran","Temmuz","Ağustos","Eylül","Ekim","Kasım","Aralık"))</f>
        <v/>
      </c>
      <c r="E4657" s="153">
        <f>IF(A4657="","",ROUNDUP(MONTH(A4657)/3,0))</f>
        <v/>
      </c>
      <c r="F4657" s="153">
        <f>IF(A4657="","",WEEKNUM(A4657,2))</f>
        <v/>
      </c>
      <c r="G4657" s="153">
        <f>IF(A4657="","",WEEKDAY(A4657,2))</f>
        <v/>
      </c>
      <c r="H4657" s="153">
        <f>IF(A4657="","",CHOOSE(WEEKDAY(A4657,2),"Pazartesi","Salı","Çarşamba","Perşembe","Cuma","Cumartesi","Pazar"))</f>
        <v/>
      </c>
    </row>
    <row r="4658" ht="10.5" customHeight="1" s="113">
      <c r="A4658" s="152" t="n">
        <v>46661</v>
      </c>
      <c r="B4658" s="153">
        <f>IF(A4658="","",YEAR(A4658))</f>
        <v/>
      </c>
      <c r="C4658" s="153">
        <f>IF(A4658="","",MONTH(A4658))</f>
        <v/>
      </c>
      <c r="D4658" s="153">
        <f>IF(A4658="","",CHOOSE(MONTH(A4658),"Ocak","Şubat","Mart","Nisan","Mayıs","Haziran","Temmuz","Ağustos","Eylül","Ekim","Kasım","Aralık"))</f>
        <v/>
      </c>
      <c r="E4658" s="153">
        <f>IF(A4658="","",ROUNDUP(MONTH(A4658)/3,0))</f>
        <v/>
      </c>
      <c r="F4658" s="153">
        <f>IF(A4658="","",WEEKNUM(A4658,2))</f>
        <v/>
      </c>
      <c r="G4658" s="153">
        <f>IF(A4658="","",WEEKDAY(A4658,2))</f>
        <v/>
      </c>
      <c r="H4658" s="153">
        <f>IF(A4658="","",CHOOSE(WEEKDAY(A4658,2),"Pazartesi","Salı","Çarşamba","Perşembe","Cuma","Cumartesi","Pazar"))</f>
        <v/>
      </c>
    </row>
    <row r="4659" ht="10.5" customHeight="1" s="113">
      <c r="A4659" s="152" t="n">
        <v>46662</v>
      </c>
      <c r="B4659" s="153">
        <f>IF(A4659="","",YEAR(A4659))</f>
        <v/>
      </c>
      <c r="C4659" s="153">
        <f>IF(A4659="","",MONTH(A4659))</f>
        <v/>
      </c>
      <c r="D4659" s="153">
        <f>IF(A4659="","",CHOOSE(MONTH(A4659),"Ocak","Şubat","Mart","Nisan","Mayıs","Haziran","Temmuz","Ağustos","Eylül","Ekim","Kasım","Aralık"))</f>
        <v/>
      </c>
      <c r="E4659" s="153">
        <f>IF(A4659="","",ROUNDUP(MONTH(A4659)/3,0))</f>
        <v/>
      </c>
      <c r="F4659" s="153">
        <f>IF(A4659="","",WEEKNUM(A4659,2))</f>
        <v/>
      </c>
      <c r="G4659" s="153">
        <f>IF(A4659="","",WEEKDAY(A4659,2))</f>
        <v/>
      </c>
      <c r="H4659" s="153">
        <f>IF(A4659="","",CHOOSE(WEEKDAY(A4659,2),"Pazartesi","Salı","Çarşamba","Perşembe","Cuma","Cumartesi","Pazar"))</f>
        <v/>
      </c>
    </row>
    <row r="4660" ht="10.5" customHeight="1" s="113">
      <c r="A4660" s="152" t="n">
        <v>46663</v>
      </c>
      <c r="B4660" s="153">
        <f>IF(A4660="","",YEAR(A4660))</f>
        <v/>
      </c>
      <c r="C4660" s="153">
        <f>IF(A4660="","",MONTH(A4660))</f>
        <v/>
      </c>
      <c r="D4660" s="153">
        <f>IF(A4660="","",CHOOSE(MONTH(A4660),"Ocak","Şubat","Mart","Nisan","Mayıs","Haziran","Temmuz","Ağustos","Eylül","Ekim","Kasım","Aralık"))</f>
        <v/>
      </c>
      <c r="E4660" s="153">
        <f>IF(A4660="","",ROUNDUP(MONTH(A4660)/3,0))</f>
        <v/>
      </c>
      <c r="F4660" s="153">
        <f>IF(A4660="","",WEEKNUM(A4660,2))</f>
        <v/>
      </c>
      <c r="G4660" s="153">
        <f>IF(A4660="","",WEEKDAY(A4660,2))</f>
        <v/>
      </c>
      <c r="H4660" s="153">
        <f>IF(A4660="","",CHOOSE(WEEKDAY(A4660,2),"Pazartesi","Salı","Çarşamba","Perşembe","Cuma","Cumartesi","Pazar"))</f>
        <v/>
      </c>
    </row>
    <row r="4661" ht="10.5" customHeight="1" s="113">
      <c r="A4661" s="152" t="n">
        <v>46664</v>
      </c>
      <c r="B4661" s="153">
        <f>IF(A4661="","",YEAR(A4661))</f>
        <v/>
      </c>
      <c r="C4661" s="153">
        <f>IF(A4661="","",MONTH(A4661))</f>
        <v/>
      </c>
      <c r="D4661" s="153">
        <f>IF(A4661="","",CHOOSE(MONTH(A4661),"Ocak","Şubat","Mart","Nisan","Mayıs","Haziran","Temmuz","Ağustos","Eylül","Ekim","Kasım","Aralık"))</f>
        <v/>
      </c>
      <c r="E4661" s="153">
        <f>IF(A4661="","",ROUNDUP(MONTH(A4661)/3,0))</f>
        <v/>
      </c>
      <c r="F4661" s="153">
        <f>IF(A4661="","",WEEKNUM(A4661,2))</f>
        <v/>
      </c>
      <c r="G4661" s="153">
        <f>IF(A4661="","",WEEKDAY(A4661,2))</f>
        <v/>
      </c>
      <c r="H4661" s="153">
        <f>IF(A4661="","",CHOOSE(WEEKDAY(A4661,2),"Pazartesi","Salı","Çarşamba","Perşembe","Cuma","Cumartesi","Pazar"))</f>
        <v/>
      </c>
    </row>
    <row r="4662" ht="10.5" customHeight="1" s="113">
      <c r="A4662" s="152" t="n">
        <v>46665</v>
      </c>
      <c r="B4662" s="153">
        <f>IF(A4662="","",YEAR(A4662))</f>
        <v/>
      </c>
      <c r="C4662" s="153">
        <f>IF(A4662="","",MONTH(A4662))</f>
        <v/>
      </c>
      <c r="D4662" s="153">
        <f>IF(A4662="","",CHOOSE(MONTH(A4662),"Ocak","Şubat","Mart","Nisan","Mayıs","Haziran","Temmuz","Ağustos","Eylül","Ekim","Kasım","Aralık"))</f>
        <v/>
      </c>
      <c r="E4662" s="153">
        <f>IF(A4662="","",ROUNDUP(MONTH(A4662)/3,0))</f>
        <v/>
      </c>
      <c r="F4662" s="153">
        <f>IF(A4662="","",WEEKNUM(A4662,2))</f>
        <v/>
      </c>
      <c r="G4662" s="153">
        <f>IF(A4662="","",WEEKDAY(A4662,2))</f>
        <v/>
      </c>
      <c r="H4662" s="153">
        <f>IF(A4662="","",CHOOSE(WEEKDAY(A4662,2),"Pazartesi","Salı","Çarşamba","Perşembe","Cuma","Cumartesi","Pazar"))</f>
        <v/>
      </c>
    </row>
    <row r="4663" ht="10.5" customHeight="1" s="113">
      <c r="A4663" s="152" t="n">
        <v>46666</v>
      </c>
      <c r="B4663" s="153">
        <f>IF(A4663="","",YEAR(A4663))</f>
        <v/>
      </c>
      <c r="C4663" s="153">
        <f>IF(A4663="","",MONTH(A4663))</f>
        <v/>
      </c>
      <c r="D4663" s="153">
        <f>IF(A4663="","",CHOOSE(MONTH(A4663),"Ocak","Şubat","Mart","Nisan","Mayıs","Haziran","Temmuz","Ağustos","Eylül","Ekim","Kasım","Aralık"))</f>
        <v/>
      </c>
      <c r="E4663" s="153">
        <f>IF(A4663="","",ROUNDUP(MONTH(A4663)/3,0))</f>
        <v/>
      </c>
      <c r="F4663" s="153">
        <f>IF(A4663="","",WEEKNUM(A4663,2))</f>
        <v/>
      </c>
      <c r="G4663" s="153">
        <f>IF(A4663="","",WEEKDAY(A4663,2))</f>
        <v/>
      </c>
      <c r="H4663" s="153">
        <f>IF(A4663="","",CHOOSE(WEEKDAY(A4663,2),"Pazartesi","Salı","Çarşamba","Perşembe","Cuma","Cumartesi","Pazar"))</f>
        <v/>
      </c>
    </row>
    <row r="4664" ht="10.5" customHeight="1" s="113">
      <c r="A4664" s="152" t="n">
        <v>46667</v>
      </c>
      <c r="B4664" s="153">
        <f>IF(A4664="","",YEAR(A4664))</f>
        <v/>
      </c>
      <c r="C4664" s="153">
        <f>IF(A4664="","",MONTH(A4664))</f>
        <v/>
      </c>
      <c r="D4664" s="153">
        <f>IF(A4664="","",CHOOSE(MONTH(A4664),"Ocak","Şubat","Mart","Nisan","Mayıs","Haziran","Temmuz","Ağustos","Eylül","Ekim","Kasım","Aralık"))</f>
        <v/>
      </c>
      <c r="E4664" s="153">
        <f>IF(A4664="","",ROUNDUP(MONTH(A4664)/3,0))</f>
        <v/>
      </c>
      <c r="F4664" s="153">
        <f>IF(A4664="","",WEEKNUM(A4664,2))</f>
        <v/>
      </c>
      <c r="G4664" s="153">
        <f>IF(A4664="","",WEEKDAY(A4664,2))</f>
        <v/>
      </c>
      <c r="H4664" s="153">
        <f>IF(A4664="","",CHOOSE(WEEKDAY(A4664,2),"Pazartesi","Salı","Çarşamba","Perşembe","Cuma","Cumartesi","Pazar"))</f>
        <v/>
      </c>
    </row>
    <row r="4665" ht="10.5" customHeight="1" s="113">
      <c r="A4665" s="152" t="n">
        <v>46668</v>
      </c>
      <c r="B4665" s="153">
        <f>IF(A4665="","",YEAR(A4665))</f>
        <v/>
      </c>
      <c r="C4665" s="153">
        <f>IF(A4665="","",MONTH(A4665))</f>
        <v/>
      </c>
      <c r="D4665" s="153">
        <f>IF(A4665="","",CHOOSE(MONTH(A4665),"Ocak","Şubat","Mart","Nisan","Mayıs","Haziran","Temmuz","Ağustos","Eylül","Ekim","Kasım","Aralık"))</f>
        <v/>
      </c>
      <c r="E4665" s="153">
        <f>IF(A4665="","",ROUNDUP(MONTH(A4665)/3,0))</f>
        <v/>
      </c>
      <c r="F4665" s="153">
        <f>IF(A4665="","",WEEKNUM(A4665,2))</f>
        <v/>
      </c>
      <c r="G4665" s="153">
        <f>IF(A4665="","",WEEKDAY(A4665,2))</f>
        <v/>
      </c>
      <c r="H4665" s="153">
        <f>IF(A4665="","",CHOOSE(WEEKDAY(A4665,2),"Pazartesi","Salı","Çarşamba","Perşembe","Cuma","Cumartesi","Pazar"))</f>
        <v/>
      </c>
    </row>
    <row r="4666" ht="10.5" customHeight="1" s="113">
      <c r="A4666" s="152" t="n">
        <v>46669</v>
      </c>
      <c r="B4666" s="153">
        <f>IF(A4666="","",YEAR(A4666))</f>
        <v/>
      </c>
      <c r="C4666" s="153">
        <f>IF(A4666="","",MONTH(A4666))</f>
        <v/>
      </c>
      <c r="D4666" s="153">
        <f>IF(A4666="","",CHOOSE(MONTH(A4666),"Ocak","Şubat","Mart","Nisan","Mayıs","Haziran","Temmuz","Ağustos","Eylül","Ekim","Kasım","Aralık"))</f>
        <v/>
      </c>
      <c r="E4666" s="153">
        <f>IF(A4666="","",ROUNDUP(MONTH(A4666)/3,0))</f>
        <v/>
      </c>
      <c r="F4666" s="153">
        <f>IF(A4666="","",WEEKNUM(A4666,2))</f>
        <v/>
      </c>
      <c r="G4666" s="153">
        <f>IF(A4666="","",WEEKDAY(A4666,2))</f>
        <v/>
      </c>
      <c r="H4666" s="153">
        <f>IF(A4666="","",CHOOSE(WEEKDAY(A4666,2),"Pazartesi","Salı","Çarşamba","Perşembe","Cuma","Cumartesi","Pazar"))</f>
        <v/>
      </c>
    </row>
    <row r="4667" ht="10.5" customHeight="1" s="113">
      <c r="A4667" s="152" t="n">
        <v>46670</v>
      </c>
      <c r="B4667" s="153">
        <f>IF(A4667="","",YEAR(A4667))</f>
        <v/>
      </c>
      <c r="C4667" s="153">
        <f>IF(A4667="","",MONTH(A4667))</f>
        <v/>
      </c>
      <c r="D4667" s="153">
        <f>IF(A4667="","",CHOOSE(MONTH(A4667),"Ocak","Şubat","Mart","Nisan","Mayıs","Haziran","Temmuz","Ağustos","Eylül","Ekim","Kasım","Aralık"))</f>
        <v/>
      </c>
      <c r="E4667" s="153">
        <f>IF(A4667="","",ROUNDUP(MONTH(A4667)/3,0))</f>
        <v/>
      </c>
      <c r="F4667" s="153">
        <f>IF(A4667="","",WEEKNUM(A4667,2))</f>
        <v/>
      </c>
      <c r="G4667" s="153">
        <f>IF(A4667="","",WEEKDAY(A4667,2))</f>
        <v/>
      </c>
      <c r="H4667" s="153">
        <f>IF(A4667="","",CHOOSE(WEEKDAY(A4667,2),"Pazartesi","Salı","Çarşamba","Perşembe","Cuma","Cumartesi","Pazar"))</f>
        <v/>
      </c>
    </row>
    <row r="4668" ht="10.5" customHeight="1" s="113">
      <c r="A4668" s="152" t="n">
        <v>46671</v>
      </c>
      <c r="B4668" s="153">
        <f>IF(A4668="","",YEAR(A4668))</f>
        <v/>
      </c>
      <c r="C4668" s="153">
        <f>IF(A4668="","",MONTH(A4668))</f>
        <v/>
      </c>
      <c r="D4668" s="153">
        <f>IF(A4668="","",CHOOSE(MONTH(A4668),"Ocak","Şubat","Mart","Nisan","Mayıs","Haziran","Temmuz","Ağustos","Eylül","Ekim","Kasım","Aralık"))</f>
        <v/>
      </c>
      <c r="E4668" s="153">
        <f>IF(A4668="","",ROUNDUP(MONTH(A4668)/3,0))</f>
        <v/>
      </c>
      <c r="F4668" s="153">
        <f>IF(A4668="","",WEEKNUM(A4668,2))</f>
        <v/>
      </c>
      <c r="G4668" s="153">
        <f>IF(A4668="","",WEEKDAY(A4668,2))</f>
        <v/>
      </c>
      <c r="H4668" s="153">
        <f>IF(A4668="","",CHOOSE(WEEKDAY(A4668,2),"Pazartesi","Salı","Çarşamba","Perşembe","Cuma","Cumartesi","Pazar"))</f>
        <v/>
      </c>
    </row>
    <row r="4669" ht="10.5" customHeight="1" s="113">
      <c r="A4669" s="152" t="n">
        <v>46672</v>
      </c>
      <c r="B4669" s="153">
        <f>IF(A4669="","",YEAR(A4669))</f>
        <v/>
      </c>
      <c r="C4669" s="153">
        <f>IF(A4669="","",MONTH(A4669))</f>
        <v/>
      </c>
      <c r="D4669" s="153">
        <f>IF(A4669="","",CHOOSE(MONTH(A4669),"Ocak","Şubat","Mart","Nisan","Mayıs","Haziran","Temmuz","Ağustos","Eylül","Ekim","Kasım","Aralık"))</f>
        <v/>
      </c>
      <c r="E4669" s="153">
        <f>IF(A4669="","",ROUNDUP(MONTH(A4669)/3,0))</f>
        <v/>
      </c>
      <c r="F4669" s="153">
        <f>IF(A4669="","",WEEKNUM(A4669,2))</f>
        <v/>
      </c>
      <c r="G4669" s="153">
        <f>IF(A4669="","",WEEKDAY(A4669,2))</f>
        <v/>
      </c>
      <c r="H4669" s="153">
        <f>IF(A4669="","",CHOOSE(WEEKDAY(A4669,2),"Pazartesi","Salı","Çarşamba","Perşembe","Cuma","Cumartesi","Pazar"))</f>
        <v/>
      </c>
    </row>
    <row r="4670" ht="10.5" customHeight="1" s="113">
      <c r="A4670" s="152" t="n">
        <v>46673</v>
      </c>
      <c r="B4670" s="153">
        <f>IF(A4670="","",YEAR(A4670))</f>
        <v/>
      </c>
      <c r="C4670" s="153">
        <f>IF(A4670="","",MONTH(A4670))</f>
        <v/>
      </c>
      <c r="D4670" s="153">
        <f>IF(A4670="","",CHOOSE(MONTH(A4670),"Ocak","Şubat","Mart","Nisan","Mayıs","Haziran","Temmuz","Ağustos","Eylül","Ekim","Kasım","Aralık"))</f>
        <v/>
      </c>
      <c r="E4670" s="153">
        <f>IF(A4670="","",ROUNDUP(MONTH(A4670)/3,0))</f>
        <v/>
      </c>
      <c r="F4670" s="153">
        <f>IF(A4670="","",WEEKNUM(A4670,2))</f>
        <v/>
      </c>
      <c r="G4670" s="153">
        <f>IF(A4670="","",WEEKDAY(A4670,2))</f>
        <v/>
      </c>
      <c r="H4670" s="153">
        <f>IF(A4670="","",CHOOSE(WEEKDAY(A4670,2),"Pazartesi","Salı","Çarşamba","Perşembe","Cuma","Cumartesi","Pazar"))</f>
        <v/>
      </c>
    </row>
    <row r="4671" ht="10.5" customHeight="1" s="113">
      <c r="A4671" s="152" t="n">
        <v>46674</v>
      </c>
      <c r="B4671" s="153">
        <f>IF(A4671="","",YEAR(A4671))</f>
        <v/>
      </c>
      <c r="C4671" s="153">
        <f>IF(A4671="","",MONTH(A4671))</f>
        <v/>
      </c>
      <c r="D4671" s="153">
        <f>IF(A4671="","",CHOOSE(MONTH(A4671),"Ocak","Şubat","Mart","Nisan","Mayıs","Haziran","Temmuz","Ağustos","Eylül","Ekim","Kasım","Aralık"))</f>
        <v/>
      </c>
      <c r="E4671" s="153">
        <f>IF(A4671="","",ROUNDUP(MONTH(A4671)/3,0))</f>
        <v/>
      </c>
      <c r="F4671" s="153">
        <f>IF(A4671="","",WEEKNUM(A4671,2))</f>
        <v/>
      </c>
      <c r="G4671" s="153">
        <f>IF(A4671="","",WEEKDAY(A4671,2))</f>
        <v/>
      </c>
      <c r="H4671" s="153">
        <f>IF(A4671="","",CHOOSE(WEEKDAY(A4671,2),"Pazartesi","Salı","Çarşamba","Perşembe","Cuma","Cumartesi","Pazar"))</f>
        <v/>
      </c>
    </row>
    <row r="4672" ht="10.5" customHeight="1" s="113">
      <c r="A4672" s="152" t="n">
        <v>46675</v>
      </c>
      <c r="B4672" s="153">
        <f>IF(A4672="","",YEAR(A4672))</f>
        <v/>
      </c>
      <c r="C4672" s="153">
        <f>IF(A4672="","",MONTH(A4672))</f>
        <v/>
      </c>
      <c r="D4672" s="153">
        <f>IF(A4672="","",CHOOSE(MONTH(A4672),"Ocak","Şubat","Mart","Nisan","Mayıs","Haziran","Temmuz","Ağustos","Eylül","Ekim","Kasım","Aralık"))</f>
        <v/>
      </c>
      <c r="E4672" s="153">
        <f>IF(A4672="","",ROUNDUP(MONTH(A4672)/3,0))</f>
        <v/>
      </c>
      <c r="F4672" s="153">
        <f>IF(A4672="","",WEEKNUM(A4672,2))</f>
        <v/>
      </c>
      <c r="G4672" s="153">
        <f>IF(A4672="","",WEEKDAY(A4672,2))</f>
        <v/>
      </c>
      <c r="H4672" s="153">
        <f>IF(A4672="","",CHOOSE(WEEKDAY(A4672,2),"Pazartesi","Salı","Çarşamba","Perşembe","Cuma","Cumartesi","Pazar"))</f>
        <v/>
      </c>
    </row>
    <row r="4673" ht="10.5" customHeight="1" s="113">
      <c r="A4673" s="152" t="n">
        <v>46676</v>
      </c>
      <c r="B4673" s="153">
        <f>IF(A4673="","",YEAR(A4673))</f>
        <v/>
      </c>
      <c r="C4673" s="153">
        <f>IF(A4673="","",MONTH(A4673))</f>
        <v/>
      </c>
      <c r="D4673" s="153">
        <f>IF(A4673="","",CHOOSE(MONTH(A4673),"Ocak","Şubat","Mart","Nisan","Mayıs","Haziran","Temmuz","Ağustos","Eylül","Ekim","Kasım","Aralık"))</f>
        <v/>
      </c>
      <c r="E4673" s="153">
        <f>IF(A4673="","",ROUNDUP(MONTH(A4673)/3,0))</f>
        <v/>
      </c>
      <c r="F4673" s="153">
        <f>IF(A4673="","",WEEKNUM(A4673,2))</f>
        <v/>
      </c>
      <c r="G4673" s="153">
        <f>IF(A4673="","",WEEKDAY(A4673,2))</f>
        <v/>
      </c>
      <c r="H4673" s="153">
        <f>IF(A4673="","",CHOOSE(WEEKDAY(A4673,2),"Pazartesi","Salı","Çarşamba","Perşembe","Cuma","Cumartesi","Pazar"))</f>
        <v/>
      </c>
    </row>
    <row r="4674" ht="10.5" customHeight="1" s="113">
      <c r="A4674" s="152" t="n">
        <v>46677</v>
      </c>
      <c r="B4674" s="153">
        <f>IF(A4674="","",YEAR(A4674))</f>
        <v/>
      </c>
      <c r="C4674" s="153">
        <f>IF(A4674="","",MONTH(A4674))</f>
        <v/>
      </c>
      <c r="D4674" s="153">
        <f>IF(A4674="","",CHOOSE(MONTH(A4674),"Ocak","Şubat","Mart","Nisan","Mayıs","Haziran","Temmuz","Ağustos","Eylül","Ekim","Kasım","Aralık"))</f>
        <v/>
      </c>
      <c r="E4674" s="153">
        <f>IF(A4674="","",ROUNDUP(MONTH(A4674)/3,0))</f>
        <v/>
      </c>
      <c r="F4674" s="153">
        <f>IF(A4674="","",WEEKNUM(A4674,2))</f>
        <v/>
      </c>
      <c r="G4674" s="153">
        <f>IF(A4674="","",WEEKDAY(A4674,2))</f>
        <v/>
      </c>
      <c r="H4674" s="153">
        <f>IF(A4674="","",CHOOSE(WEEKDAY(A4674,2),"Pazartesi","Salı","Çarşamba","Perşembe","Cuma","Cumartesi","Pazar"))</f>
        <v/>
      </c>
    </row>
    <row r="4675" ht="10.5" customHeight="1" s="113">
      <c r="A4675" s="152" t="n">
        <v>46678</v>
      </c>
      <c r="B4675" s="153">
        <f>IF(A4675="","",YEAR(A4675))</f>
        <v/>
      </c>
      <c r="C4675" s="153">
        <f>IF(A4675="","",MONTH(A4675))</f>
        <v/>
      </c>
      <c r="D4675" s="153">
        <f>IF(A4675="","",CHOOSE(MONTH(A4675),"Ocak","Şubat","Mart","Nisan","Mayıs","Haziran","Temmuz","Ağustos","Eylül","Ekim","Kasım","Aralık"))</f>
        <v/>
      </c>
      <c r="E4675" s="153">
        <f>IF(A4675="","",ROUNDUP(MONTH(A4675)/3,0))</f>
        <v/>
      </c>
      <c r="F4675" s="153">
        <f>IF(A4675="","",WEEKNUM(A4675,2))</f>
        <v/>
      </c>
      <c r="G4675" s="153">
        <f>IF(A4675="","",WEEKDAY(A4675,2))</f>
        <v/>
      </c>
      <c r="H4675" s="153">
        <f>IF(A4675="","",CHOOSE(WEEKDAY(A4675,2),"Pazartesi","Salı","Çarşamba","Perşembe","Cuma","Cumartesi","Pazar"))</f>
        <v/>
      </c>
    </row>
    <row r="4676" ht="10.5" customHeight="1" s="113">
      <c r="A4676" s="152" t="n">
        <v>46679</v>
      </c>
      <c r="B4676" s="153">
        <f>IF(A4676="","",YEAR(A4676))</f>
        <v/>
      </c>
      <c r="C4676" s="153">
        <f>IF(A4676="","",MONTH(A4676))</f>
        <v/>
      </c>
      <c r="D4676" s="153">
        <f>IF(A4676="","",CHOOSE(MONTH(A4676),"Ocak","Şubat","Mart","Nisan","Mayıs","Haziran","Temmuz","Ağustos","Eylül","Ekim","Kasım","Aralık"))</f>
        <v/>
      </c>
      <c r="E4676" s="153">
        <f>IF(A4676="","",ROUNDUP(MONTH(A4676)/3,0))</f>
        <v/>
      </c>
      <c r="F4676" s="153">
        <f>IF(A4676="","",WEEKNUM(A4676,2))</f>
        <v/>
      </c>
      <c r="G4676" s="153">
        <f>IF(A4676="","",WEEKDAY(A4676,2))</f>
        <v/>
      </c>
      <c r="H4676" s="153">
        <f>IF(A4676="","",CHOOSE(WEEKDAY(A4676,2),"Pazartesi","Salı","Çarşamba","Perşembe","Cuma","Cumartesi","Pazar"))</f>
        <v/>
      </c>
    </row>
    <row r="4677" ht="10.5" customHeight="1" s="113">
      <c r="A4677" s="152" t="n">
        <v>46680</v>
      </c>
      <c r="B4677" s="153">
        <f>IF(A4677="","",YEAR(A4677))</f>
        <v/>
      </c>
      <c r="C4677" s="153">
        <f>IF(A4677="","",MONTH(A4677))</f>
        <v/>
      </c>
      <c r="D4677" s="153">
        <f>IF(A4677="","",CHOOSE(MONTH(A4677),"Ocak","Şubat","Mart","Nisan","Mayıs","Haziran","Temmuz","Ağustos","Eylül","Ekim","Kasım","Aralık"))</f>
        <v/>
      </c>
      <c r="E4677" s="153">
        <f>IF(A4677="","",ROUNDUP(MONTH(A4677)/3,0))</f>
        <v/>
      </c>
      <c r="F4677" s="153">
        <f>IF(A4677="","",WEEKNUM(A4677,2))</f>
        <v/>
      </c>
      <c r="G4677" s="153">
        <f>IF(A4677="","",WEEKDAY(A4677,2))</f>
        <v/>
      </c>
      <c r="H4677" s="153">
        <f>IF(A4677="","",CHOOSE(WEEKDAY(A4677,2),"Pazartesi","Salı","Çarşamba","Perşembe","Cuma","Cumartesi","Pazar"))</f>
        <v/>
      </c>
    </row>
    <row r="4678" ht="10.5" customHeight="1" s="113">
      <c r="A4678" s="152" t="n">
        <v>46681</v>
      </c>
      <c r="B4678" s="153">
        <f>IF(A4678="","",YEAR(A4678))</f>
        <v/>
      </c>
      <c r="C4678" s="153">
        <f>IF(A4678="","",MONTH(A4678))</f>
        <v/>
      </c>
      <c r="D4678" s="153">
        <f>IF(A4678="","",CHOOSE(MONTH(A4678),"Ocak","Şubat","Mart","Nisan","Mayıs","Haziran","Temmuz","Ağustos","Eylül","Ekim","Kasım","Aralık"))</f>
        <v/>
      </c>
      <c r="E4678" s="153">
        <f>IF(A4678="","",ROUNDUP(MONTH(A4678)/3,0))</f>
        <v/>
      </c>
      <c r="F4678" s="153">
        <f>IF(A4678="","",WEEKNUM(A4678,2))</f>
        <v/>
      </c>
      <c r="G4678" s="153">
        <f>IF(A4678="","",WEEKDAY(A4678,2))</f>
        <v/>
      </c>
      <c r="H4678" s="153">
        <f>IF(A4678="","",CHOOSE(WEEKDAY(A4678,2),"Pazartesi","Salı","Çarşamba","Perşembe","Cuma","Cumartesi","Pazar"))</f>
        <v/>
      </c>
    </row>
    <row r="4679" ht="10.5" customHeight="1" s="113">
      <c r="A4679" s="152" t="n">
        <v>46682</v>
      </c>
      <c r="B4679" s="153">
        <f>IF(A4679="","",YEAR(A4679))</f>
        <v/>
      </c>
      <c r="C4679" s="153">
        <f>IF(A4679="","",MONTH(A4679))</f>
        <v/>
      </c>
      <c r="D4679" s="153">
        <f>IF(A4679="","",CHOOSE(MONTH(A4679),"Ocak","Şubat","Mart","Nisan","Mayıs","Haziran","Temmuz","Ağustos","Eylül","Ekim","Kasım","Aralık"))</f>
        <v/>
      </c>
      <c r="E4679" s="153">
        <f>IF(A4679="","",ROUNDUP(MONTH(A4679)/3,0))</f>
        <v/>
      </c>
      <c r="F4679" s="153">
        <f>IF(A4679="","",WEEKNUM(A4679,2))</f>
        <v/>
      </c>
      <c r="G4679" s="153">
        <f>IF(A4679="","",WEEKDAY(A4679,2))</f>
        <v/>
      </c>
      <c r="H4679" s="153">
        <f>IF(A4679="","",CHOOSE(WEEKDAY(A4679,2),"Pazartesi","Salı","Çarşamba","Perşembe","Cuma","Cumartesi","Pazar"))</f>
        <v/>
      </c>
    </row>
    <row r="4680" ht="10.5" customHeight="1" s="113">
      <c r="A4680" s="152" t="n">
        <v>46683</v>
      </c>
      <c r="B4680" s="153">
        <f>IF(A4680="","",YEAR(A4680))</f>
        <v/>
      </c>
      <c r="C4680" s="153">
        <f>IF(A4680="","",MONTH(A4680))</f>
        <v/>
      </c>
      <c r="D4680" s="153">
        <f>IF(A4680="","",CHOOSE(MONTH(A4680),"Ocak","Şubat","Mart","Nisan","Mayıs","Haziran","Temmuz","Ağustos","Eylül","Ekim","Kasım","Aralık"))</f>
        <v/>
      </c>
      <c r="E4680" s="153">
        <f>IF(A4680="","",ROUNDUP(MONTH(A4680)/3,0))</f>
        <v/>
      </c>
      <c r="F4680" s="153">
        <f>IF(A4680="","",WEEKNUM(A4680,2))</f>
        <v/>
      </c>
      <c r="G4680" s="153">
        <f>IF(A4680="","",WEEKDAY(A4680,2))</f>
        <v/>
      </c>
      <c r="H4680" s="153">
        <f>IF(A4680="","",CHOOSE(WEEKDAY(A4680,2),"Pazartesi","Salı","Çarşamba","Perşembe","Cuma","Cumartesi","Pazar"))</f>
        <v/>
      </c>
    </row>
    <row r="4681" ht="10.5" customHeight="1" s="113">
      <c r="A4681" s="152" t="n">
        <v>46684</v>
      </c>
      <c r="B4681" s="153">
        <f>IF(A4681="","",YEAR(A4681))</f>
        <v/>
      </c>
      <c r="C4681" s="153">
        <f>IF(A4681="","",MONTH(A4681))</f>
        <v/>
      </c>
      <c r="D4681" s="153">
        <f>IF(A4681="","",CHOOSE(MONTH(A4681),"Ocak","Şubat","Mart","Nisan","Mayıs","Haziran","Temmuz","Ağustos","Eylül","Ekim","Kasım","Aralık"))</f>
        <v/>
      </c>
      <c r="E4681" s="153">
        <f>IF(A4681="","",ROUNDUP(MONTH(A4681)/3,0))</f>
        <v/>
      </c>
      <c r="F4681" s="153">
        <f>IF(A4681="","",WEEKNUM(A4681,2))</f>
        <v/>
      </c>
      <c r="G4681" s="153">
        <f>IF(A4681="","",WEEKDAY(A4681,2))</f>
        <v/>
      </c>
      <c r="H4681" s="153">
        <f>IF(A4681="","",CHOOSE(WEEKDAY(A4681,2),"Pazartesi","Salı","Çarşamba","Perşembe","Cuma","Cumartesi","Pazar"))</f>
        <v/>
      </c>
    </row>
    <row r="4682" ht="10.5" customHeight="1" s="113">
      <c r="A4682" s="152" t="n">
        <v>46685</v>
      </c>
      <c r="B4682" s="153">
        <f>IF(A4682="","",YEAR(A4682))</f>
        <v/>
      </c>
      <c r="C4682" s="153">
        <f>IF(A4682="","",MONTH(A4682))</f>
        <v/>
      </c>
      <c r="D4682" s="153">
        <f>IF(A4682="","",CHOOSE(MONTH(A4682),"Ocak","Şubat","Mart","Nisan","Mayıs","Haziran","Temmuz","Ağustos","Eylül","Ekim","Kasım","Aralık"))</f>
        <v/>
      </c>
      <c r="E4682" s="153">
        <f>IF(A4682="","",ROUNDUP(MONTH(A4682)/3,0))</f>
        <v/>
      </c>
      <c r="F4682" s="153">
        <f>IF(A4682="","",WEEKNUM(A4682,2))</f>
        <v/>
      </c>
      <c r="G4682" s="153">
        <f>IF(A4682="","",WEEKDAY(A4682,2))</f>
        <v/>
      </c>
      <c r="H4682" s="153">
        <f>IF(A4682="","",CHOOSE(WEEKDAY(A4682,2),"Pazartesi","Salı","Çarşamba","Perşembe","Cuma","Cumartesi","Pazar"))</f>
        <v/>
      </c>
    </row>
    <row r="4683" ht="10.5" customHeight="1" s="113">
      <c r="A4683" s="152" t="n">
        <v>46686</v>
      </c>
      <c r="B4683" s="153">
        <f>IF(A4683="","",YEAR(A4683))</f>
        <v/>
      </c>
      <c r="C4683" s="153">
        <f>IF(A4683="","",MONTH(A4683))</f>
        <v/>
      </c>
      <c r="D4683" s="153">
        <f>IF(A4683="","",CHOOSE(MONTH(A4683),"Ocak","Şubat","Mart","Nisan","Mayıs","Haziran","Temmuz","Ağustos","Eylül","Ekim","Kasım","Aralık"))</f>
        <v/>
      </c>
      <c r="E4683" s="153">
        <f>IF(A4683="","",ROUNDUP(MONTH(A4683)/3,0))</f>
        <v/>
      </c>
      <c r="F4683" s="153">
        <f>IF(A4683="","",WEEKNUM(A4683,2))</f>
        <v/>
      </c>
      <c r="G4683" s="153">
        <f>IF(A4683="","",WEEKDAY(A4683,2))</f>
        <v/>
      </c>
      <c r="H4683" s="153">
        <f>IF(A4683="","",CHOOSE(WEEKDAY(A4683,2),"Pazartesi","Salı","Çarşamba","Perşembe","Cuma","Cumartesi","Pazar"))</f>
        <v/>
      </c>
    </row>
    <row r="4684" ht="10.5" customHeight="1" s="113">
      <c r="A4684" s="152" t="n">
        <v>46687</v>
      </c>
      <c r="B4684" s="153">
        <f>IF(A4684="","",YEAR(A4684))</f>
        <v/>
      </c>
      <c r="C4684" s="153">
        <f>IF(A4684="","",MONTH(A4684))</f>
        <v/>
      </c>
      <c r="D4684" s="153">
        <f>IF(A4684="","",CHOOSE(MONTH(A4684),"Ocak","Şubat","Mart","Nisan","Mayıs","Haziran","Temmuz","Ağustos","Eylül","Ekim","Kasım","Aralık"))</f>
        <v/>
      </c>
      <c r="E4684" s="153">
        <f>IF(A4684="","",ROUNDUP(MONTH(A4684)/3,0))</f>
        <v/>
      </c>
      <c r="F4684" s="153">
        <f>IF(A4684="","",WEEKNUM(A4684,2))</f>
        <v/>
      </c>
      <c r="G4684" s="153">
        <f>IF(A4684="","",WEEKDAY(A4684,2))</f>
        <v/>
      </c>
      <c r="H4684" s="153">
        <f>IF(A4684="","",CHOOSE(WEEKDAY(A4684,2),"Pazartesi","Salı","Çarşamba","Perşembe","Cuma","Cumartesi","Pazar"))</f>
        <v/>
      </c>
    </row>
    <row r="4685" ht="10.5" customHeight="1" s="113">
      <c r="A4685" s="152" t="n">
        <v>46688</v>
      </c>
      <c r="B4685" s="153">
        <f>IF(A4685="","",YEAR(A4685))</f>
        <v/>
      </c>
      <c r="C4685" s="153">
        <f>IF(A4685="","",MONTH(A4685))</f>
        <v/>
      </c>
      <c r="D4685" s="153">
        <f>IF(A4685="","",CHOOSE(MONTH(A4685),"Ocak","Şubat","Mart","Nisan","Mayıs","Haziran","Temmuz","Ağustos","Eylül","Ekim","Kasım","Aralık"))</f>
        <v/>
      </c>
      <c r="E4685" s="153">
        <f>IF(A4685="","",ROUNDUP(MONTH(A4685)/3,0))</f>
        <v/>
      </c>
      <c r="F4685" s="153">
        <f>IF(A4685="","",WEEKNUM(A4685,2))</f>
        <v/>
      </c>
      <c r="G4685" s="153">
        <f>IF(A4685="","",WEEKDAY(A4685,2))</f>
        <v/>
      </c>
      <c r="H4685" s="153">
        <f>IF(A4685="","",CHOOSE(WEEKDAY(A4685,2),"Pazartesi","Salı","Çarşamba","Perşembe","Cuma","Cumartesi","Pazar"))</f>
        <v/>
      </c>
    </row>
    <row r="4686" ht="10.5" customHeight="1" s="113">
      <c r="A4686" s="152" t="n">
        <v>46689</v>
      </c>
      <c r="B4686" s="153">
        <f>IF(A4686="","",YEAR(A4686))</f>
        <v/>
      </c>
      <c r="C4686" s="153">
        <f>IF(A4686="","",MONTH(A4686))</f>
        <v/>
      </c>
      <c r="D4686" s="153">
        <f>IF(A4686="","",CHOOSE(MONTH(A4686),"Ocak","Şubat","Mart","Nisan","Mayıs","Haziran","Temmuz","Ağustos","Eylül","Ekim","Kasım","Aralık"))</f>
        <v/>
      </c>
      <c r="E4686" s="153">
        <f>IF(A4686="","",ROUNDUP(MONTH(A4686)/3,0))</f>
        <v/>
      </c>
      <c r="F4686" s="153">
        <f>IF(A4686="","",WEEKNUM(A4686,2))</f>
        <v/>
      </c>
      <c r="G4686" s="153">
        <f>IF(A4686="","",WEEKDAY(A4686,2))</f>
        <v/>
      </c>
      <c r="H4686" s="153">
        <f>IF(A4686="","",CHOOSE(WEEKDAY(A4686,2),"Pazartesi","Salı","Çarşamba","Perşembe","Cuma","Cumartesi","Pazar"))</f>
        <v/>
      </c>
    </row>
    <row r="4687" ht="10.5" customHeight="1" s="113">
      <c r="A4687" s="152" t="n">
        <v>46690</v>
      </c>
      <c r="B4687" s="153">
        <f>IF(A4687="","",YEAR(A4687))</f>
        <v/>
      </c>
      <c r="C4687" s="153">
        <f>IF(A4687="","",MONTH(A4687))</f>
        <v/>
      </c>
      <c r="D4687" s="153">
        <f>IF(A4687="","",CHOOSE(MONTH(A4687),"Ocak","Şubat","Mart","Nisan","Mayıs","Haziran","Temmuz","Ağustos","Eylül","Ekim","Kasım","Aralık"))</f>
        <v/>
      </c>
      <c r="E4687" s="153">
        <f>IF(A4687="","",ROUNDUP(MONTH(A4687)/3,0))</f>
        <v/>
      </c>
      <c r="F4687" s="153">
        <f>IF(A4687="","",WEEKNUM(A4687,2))</f>
        <v/>
      </c>
      <c r="G4687" s="153">
        <f>IF(A4687="","",WEEKDAY(A4687,2))</f>
        <v/>
      </c>
      <c r="H4687" s="153">
        <f>IF(A4687="","",CHOOSE(WEEKDAY(A4687,2),"Pazartesi","Salı","Çarşamba","Perşembe","Cuma","Cumartesi","Pazar"))</f>
        <v/>
      </c>
    </row>
    <row r="4688" ht="10.5" customHeight="1" s="113">
      <c r="A4688" s="152" t="n">
        <v>46691</v>
      </c>
      <c r="B4688" s="153">
        <f>IF(A4688="","",YEAR(A4688))</f>
        <v/>
      </c>
      <c r="C4688" s="153">
        <f>IF(A4688="","",MONTH(A4688))</f>
        <v/>
      </c>
      <c r="D4688" s="153">
        <f>IF(A4688="","",CHOOSE(MONTH(A4688),"Ocak","Şubat","Mart","Nisan","Mayıs","Haziran","Temmuz","Ağustos","Eylül","Ekim","Kasım","Aralık"))</f>
        <v/>
      </c>
      <c r="E4688" s="153">
        <f>IF(A4688="","",ROUNDUP(MONTH(A4688)/3,0))</f>
        <v/>
      </c>
      <c r="F4688" s="153">
        <f>IF(A4688="","",WEEKNUM(A4688,2))</f>
        <v/>
      </c>
      <c r="G4688" s="153">
        <f>IF(A4688="","",WEEKDAY(A4688,2))</f>
        <v/>
      </c>
      <c r="H4688" s="153">
        <f>IF(A4688="","",CHOOSE(WEEKDAY(A4688,2),"Pazartesi","Salı","Çarşamba","Perşembe","Cuma","Cumartesi","Pazar"))</f>
        <v/>
      </c>
    </row>
    <row r="4689" ht="10.5" customHeight="1" s="113">
      <c r="A4689" s="152" t="n">
        <v>46692</v>
      </c>
      <c r="B4689" s="153">
        <f>IF(A4689="","",YEAR(A4689))</f>
        <v/>
      </c>
      <c r="C4689" s="153">
        <f>IF(A4689="","",MONTH(A4689))</f>
        <v/>
      </c>
      <c r="D4689" s="153">
        <f>IF(A4689="","",CHOOSE(MONTH(A4689),"Ocak","Şubat","Mart","Nisan","Mayıs","Haziran","Temmuz","Ağustos","Eylül","Ekim","Kasım","Aralık"))</f>
        <v/>
      </c>
      <c r="E4689" s="153">
        <f>IF(A4689="","",ROUNDUP(MONTH(A4689)/3,0))</f>
        <v/>
      </c>
      <c r="F4689" s="153">
        <f>IF(A4689="","",WEEKNUM(A4689,2))</f>
        <v/>
      </c>
      <c r="G4689" s="153">
        <f>IF(A4689="","",WEEKDAY(A4689,2))</f>
        <v/>
      </c>
      <c r="H4689" s="153">
        <f>IF(A4689="","",CHOOSE(WEEKDAY(A4689,2),"Pazartesi","Salı","Çarşamba","Perşembe","Cuma","Cumartesi","Pazar"))</f>
        <v/>
      </c>
    </row>
    <row r="4690" ht="10.5" customHeight="1" s="113">
      <c r="A4690" s="152" t="n">
        <v>46693</v>
      </c>
      <c r="B4690" s="153">
        <f>IF(A4690="","",YEAR(A4690))</f>
        <v/>
      </c>
      <c r="C4690" s="153">
        <f>IF(A4690="","",MONTH(A4690))</f>
        <v/>
      </c>
      <c r="D4690" s="153">
        <f>IF(A4690="","",CHOOSE(MONTH(A4690),"Ocak","Şubat","Mart","Nisan","Mayıs","Haziran","Temmuz","Ağustos","Eylül","Ekim","Kasım","Aralık"))</f>
        <v/>
      </c>
      <c r="E4690" s="153">
        <f>IF(A4690="","",ROUNDUP(MONTH(A4690)/3,0))</f>
        <v/>
      </c>
      <c r="F4690" s="153">
        <f>IF(A4690="","",WEEKNUM(A4690,2))</f>
        <v/>
      </c>
      <c r="G4690" s="153">
        <f>IF(A4690="","",WEEKDAY(A4690,2))</f>
        <v/>
      </c>
      <c r="H4690" s="153">
        <f>IF(A4690="","",CHOOSE(WEEKDAY(A4690,2),"Pazartesi","Salı","Çarşamba","Perşembe","Cuma","Cumartesi","Pazar"))</f>
        <v/>
      </c>
    </row>
    <row r="4691" ht="10.5" customHeight="1" s="113">
      <c r="A4691" s="152" t="n">
        <v>46694</v>
      </c>
      <c r="B4691" s="153">
        <f>IF(A4691="","",YEAR(A4691))</f>
        <v/>
      </c>
      <c r="C4691" s="153">
        <f>IF(A4691="","",MONTH(A4691))</f>
        <v/>
      </c>
      <c r="D4691" s="153">
        <f>IF(A4691="","",CHOOSE(MONTH(A4691),"Ocak","Şubat","Mart","Nisan","Mayıs","Haziran","Temmuz","Ağustos","Eylül","Ekim","Kasım","Aralık"))</f>
        <v/>
      </c>
      <c r="E4691" s="153">
        <f>IF(A4691="","",ROUNDUP(MONTH(A4691)/3,0))</f>
        <v/>
      </c>
      <c r="F4691" s="153">
        <f>IF(A4691="","",WEEKNUM(A4691,2))</f>
        <v/>
      </c>
      <c r="G4691" s="153">
        <f>IF(A4691="","",WEEKDAY(A4691,2))</f>
        <v/>
      </c>
      <c r="H4691" s="153">
        <f>IF(A4691="","",CHOOSE(WEEKDAY(A4691,2),"Pazartesi","Salı","Çarşamba","Perşembe","Cuma","Cumartesi","Pazar"))</f>
        <v/>
      </c>
    </row>
    <row r="4692" ht="10.5" customHeight="1" s="113">
      <c r="A4692" s="152" t="n">
        <v>46695</v>
      </c>
      <c r="B4692" s="153">
        <f>IF(A4692="","",YEAR(A4692))</f>
        <v/>
      </c>
      <c r="C4692" s="153">
        <f>IF(A4692="","",MONTH(A4692))</f>
        <v/>
      </c>
      <c r="D4692" s="153">
        <f>IF(A4692="","",CHOOSE(MONTH(A4692),"Ocak","Şubat","Mart","Nisan","Mayıs","Haziran","Temmuz","Ağustos","Eylül","Ekim","Kasım","Aralık"))</f>
        <v/>
      </c>
      <c r="E4692" s="153">
        <f>IF(A4692="","",ROUNDUP(MONTH(A4692)/3,0))</f>
        <v/>
      </c>
      <c r="F4692" s="153">
        <f>IF(A4692="","",WEEKNUM(A4692,2))</f>
        <v/>
      </c>
      <c r="G4692" s="153">
        <f>IF(A4692="","",WEEKDAY(A4692,2))</f>
        <v/>
      </c>
      <c r="H4692" s="153">
        <f>IF(A4692="","",CHOOSE(WEEKDAY(A4692,2),"Pazartesi","Salı","Çarşamba","Perşembe","Cuma","Cumartesi","Pazar"))</f>
        <v/>
      </c>
    </row>
    <row r="4693" ht="10.5" customHeight="1" s="113">
      <c r="A4693" s="152" t="n">
        <v>46696</v>
      </c>
      <c r="B4693" s="153">
        <f>IF(A4693="","",YEAR(A4693))</f>
        <v/>
      </c>
      <c r="C4693" s="153">
        <f>IF(A4693="","",MONTH(A4693))</f>
        <v/>
      </c>
      <c r="D4693" s="153">
        <f>IF(A4693="","",CHOOSE(MONTH(A4693),"Ocak","Şubat","Mart","Nisan","Mayıs","Haziran","Temmuz","Ağustos","Eylül","Ekim","Kasım","Aralık"))</f>
        <v/>
      </c>
      <c r="E4693" s="153">
        <f>IF(A4693="","",ROUNDUP(MONTH(A4693)/3,0))</f>
        <v/>
      </c>
      <c r="F4693" s="153">
        <f>IF(A4693="","",WEEKNUM(A4693,2))</f>
        <v/>
      </c>
      <c r="G4693" s="153">
        <f>IF(A4693="","",WEEKDAY(A4693,2))</f>
        <v/>
      </c>
      <c r="H4693" s="153">
        <f>IF(A4693="","",CHOOSE(WEEKDAY(A4693,2),"Pazartesi","Salı","Çarşamba","Perşembe","Cuma","Cumartesi","Pazar"))</f>
        <v/>
      </c>
    </row>
    <row r="4694" ht="10.5" customHeight="1" s="113">
      <c r="A4694" s="152" t="n">
        <v>46697</v>
      </c>
      <c r="B4694" s="153">
        <f>IF(A4694="","",YEAR(A4694))</f>
        <v/>
      </c>
      <c r="C4694" s="153">
        <f>IF(A4694="","",MONTH(A4694))</f>
        <v/>
      </c>
      <c r="D4694" s="153">
        <f>IF(A4694="","",CHOOSE(MONTH(A4694),"Ocak","Şubat","Mart","Nisan","Mayıs","Haziran","Temmuz","Ağustos","Eylül","Ekim","Kasım","Aralık"))</f>
        <v/>
      </c>
      <c r="E4694" s="153">
        <f>IF(A4694="","",ROUNDUP(MONTH(A4694)/3,0))</f>
        <v/>
      </c>
      <c r="F4694" s="153">
        <f>IF(A4694="","",WEEKNUM(A4694,2))</f>
        <v/>
      </c>
      <c r="G4694" s="153">
        <f>IF(A4694="","",WEEKDAY(A4694,2))</f>
        <v/>
      </c>
      <c r="H4694" s="153">
        <f>IF(A4694="","",CHOOSE(WEEKDAY(A4694,2),"Pazartesi","Salı","Çarşamba","Perşembe","Cuma","Cumartesi","Pazar"))</f>
        <v/>
      </c>
    </row>
    <row r="4695" ht="10.5" customHeight="1" s="113">
      <c r="A4695" s="152" t="n">
        <v>46698</v>
      </c>
      <c r="B4695" s="153">
        <f>IF(A4695="","",YEAR(A4695))</f>
        <v/>
      </c>
      <c r="C4695" s="153">
        <f>IF(A4695="","",MONTH(A4695))</f>
        <v/>
      </c>
      <c r="D4695" s="153">
        <f>IF(A4695="","",CHOOSE(MONTH(A4695),"Ocak","Şubat","Mart","Nisan","Mayıs","Haziran","Temmuz","Ağustos","Eylül","Ekim","Kasım","Aralık"))</f>
        <v/>
      </c>
      <c r="E4695" s="153">
        <f>IF(A4695="","",ROUNDUP(MONTH(A4695)/3,0))</f>
        <v/>
      </c>
      <c r="F4695" s="153">
        <f>IF(A4695="","",WEEKNUM(A4695,2))</f>
        <v/>
      </c>
      <c r="G4695" s="153">
        <f>IF(A4695="","",WEEKDAY(A4695,2))</f>
        <v/>
      </c>
      <c r="H4695" s="153">
        <f>IF(A4695="","",CHOOSE(WEEKDAY(A4695,2),"Pazartesi","Salı","Çarşamba","Perşembe","Cuma","Cumartesi","Pazar"))</f>
        <v/>
      </c>
    </row>
    <row r="4696" ht="10.5" customHeight="1" s="113">
      <c r="A4696" s="152" t="n">
        <v>46699</v>
      </c>
      <c r="B4696" s="153">
        <f>IF(A4696="","",YEAR(A4696))</f>
        <v/>
      </c>
      <c r="C4696" s="153">
        <f>IF(A4696="","",MONTH(A4696))</f>
        <v/>
      </c>
      <c r="D4696" s="153">
        <f>IF(A4696="","",CHOOSE(MONTH(A4696),"Ocak","Şubat","Mart","Nisan","Mayıs","Haziran","Temmuz","Ağustos","Eylül","Ekim","Kasım","Aralık"))</f>
        <v/>
      </c>
      <c r="E4696" s="153">
        <f>IF(A4696="","",ROUNDUP(MONTH(A4696)/3,0))</f>
        <v/>
      </c>
      <c r="F4696" s="153">
        <f>IF(A4696="","",WEEKNUM(A4696,2))</f>
        <v/>
      </c>
      <c r="G4696" s="153">
        <f>IF(A4696="","",WEEKDAY(A4696,2))</f>
        <v/>
      </c>
      <c r="H4696" s="153">
        <f>IF(A4696="","",CHOOSE(WEEKDAY(A4696,2),"Pazartesi","Salı","Çarşamba","Perşembe","Cuma","Cumartesi","Pazar"))</f>
        <v/>
      </c>
    </row>
    <row r="4697" ht="10.5" customHeight="1" s="113">
      <c r="A4697" s="152" t="n">
        <v>46700</v>
      </c>
      <c r="B4697" s="153">
        <f>IF(A4697="","",YEAR(A4697))</f>
        <v/>
      </c>
      <c r="C4697" s="153">
        <f>IF(A4697="","",MONTH(A4697))</f>
        <v/>
      </c>
      <c r="D4697" s="153">
        <f>IF(A4697="","",CHOOSE(MONTH(A4697),"Ocak","Şubat","Mart","Nisan","Mayıs","Haziran","Temmuz","Ağustos","Eylül","Ekim","Kasım","Aralık"))</f>
        <v/>
      </c>
      <c r="E4697" s="153">
        <f>IF(A4697="","",ROUNDUP(MONTH(A4697)/3,0))</f>
        <v/>
      </c>
      <c r="F4697" s="153">
        <f>IF(A4697="","",WEEKNUM(A4697,2))</f>
        <v/>
      </c>
      <c r="G4697" s="153">
        <f>IF(A4697="","",WEEKDAY(A4697,2))</f>
        <v/>
      </c>
      <c r="H4697" s="153">
        <f>IF(A4697="","",CHOOSE(WEEKDAY(A4697,2),"Pazartesi","Salı","Çarşamba","Perşembe","Cuma","Cumartesi","Pazar"))</f>
        <v/>
      </c>
    </row>
    <row r="4698" ht="10.5" customHeight="1" s="113">
      <c r="A4698" s="152" t="n">
        <v>46701</v>
      </c>
      <c r="B4698" s="153">
        <f>IF(A4698="","",YEAR(A4698))</f>
        <v/>
      </c>
      <c r="C4698" s="153">
        <f>IF(A4698="","",MONTH(A4698))</f>
        <v/>
      </c>
      <c r="D4698" s="153">
        <f>IF(A4698="","",CHOOSE(MONTH(A4698),"Ocak","Şubat","Mart","Nisan","Mayıs","Haziran","Temmuz","Ağustos","Eylül","Ekim","Kasım","Aralık"))</f>
        <v/>
      </c>
      <c r="E4698" s="153">
        <f>IF(A4698="","",ROUNDUP(MONTH(A4698)/3,0))</f>
        <v/>
      </c>
      <c r="F4698" s="153">
        <f>IF(A4698="","",WEEKNUM(A4698,2))</f>
        <v/>
      </c>
      <c r="G4698" s="153">
        <f>IF(A4698="","",WEEKDAY(A4698,2))</f>
        <v/>
      </c>
      <c r="H4698" s="153">
        <f>IF(A4698="","",CHOOSE(WEEKDAY(A4698,2),"Pazartesi","Salı","Çarşamba","Perşembe","Cuma","Cumartesi","Pazar"))</f>
        <v/>
      </c>
    </row>
    <row r="4699" ht="10.5" customHeight="1" s="113">
      <c r="A4699" s="152" t="n">
        <v>46702</v>
      </c>
      <c r="B4699" s="153">
        <f>IF(A4699="","",YEAR(A4699))</f>
        <v/>
      </c>
      <c r="C4699" s="153">
        <f>IF(A4699="","",MONTH(A4699))</f>
        <v/>
      </c>
      <c r="D4699" s="153">
        <f>IF(A4699="","",CHOOSE(MONTH(A4699),"Ocak","Şubat","Mart","Nisan","Mayıs","Haziran","Temmuz","Ağustos","Eylül","Ekim","Kasım","Aralık"))</f>
        <v/>
      </c>
      <c r="E4699" s="153">
        <f>IF(A4699="","",ROUNDUP(MONTH(A4699)/3,0))</f>
        <v/>
      </c>
      <c r="F4699" s="153">
        <f>IF(A4699="","",WEEKNUM(A4699,2))</f>
        <v/>
      </c>
      <c r="G4699" s="153">
        <f>IF(A4699="","",WEEKDAY(A4699,2))</f>
        <v/>
      </c>
      <c r="H4699" s="153">
        <f>IF(A4699="","",CHOOSE(WEEKDAY(A4699,2),"Pazartesi","Salı","Çarşamba","Perşembe","Cuma","Cumartesi","Pazar"))</f>
        <v/>
      </c>
    </row>
    <row r="4700" ht="10.5" customHeight="1" s="113">
      <c r="A4700" s="152" t="n">
        <v>46703</v>
      </c>
      <c r="B4700" s="153">
        <f>IF(A4700="","",YEAR(A4700))</f>
        <v/>
      </c>
      <c r="C4700" s="153">
        <f>IF(A4700="","",MONTH(A4700))</f>
        <v/>
      </c>
      <c r="D4700" s="153">
        <f>IF(A4700="","",CHOOSE(MONTH(A4700),"Ocak","Şubat","Mart","Nisan","Mayıs","Haziran","Temmuz","Ağustos","Eylül","Ekim","Kasım","Aralık"))</f>
        <v/>
      </c>
      <c r="E4700" s="153">
        <f>IF(A4700="","",ROUNDUP(MONTH(A4700)/3,0))</f>
        <v/>
      </c>
      <c r="F4700" s="153">
        <f>IF(A4700="","",WEEKNUM(A4700,2))</f>
        <v/>
      </c>
      <c r="G4700" s="153">
        <f>IF(A4700="","",WEEKDAY(A4700,2))</f>
        <v/>
      </c>
      <c r="H4700" s="153">
        <f>IF(A4700="","",CHOOSE(WEEKDAY(A4700,2),"Pazartesi","Salı","Çarşamba","Perşembe","Cuma","Cumartesi","Pazar"))</f>
        <v/>
      </c>
    </row>
    <row r="4701" ht="10.5" customHeight="1" s="113">
      <c r="A4701" s="152" t="n">
        <v>46704</v>
      </c>
      <c r="B4701" s="153">
        <f>IF(A4701="","",YEAR(A4701))</f>
        <v/>
      </c>
      <c r="C4701" s="153">
        <f>IF(A4701="","",MONTH(A4701))</f>
        <v/>
      </c>
      <c r="D4701" s="153">
        <f>IF(A4701="","",CHOOSE(MONTH(A4701),"Ocak","Şubat","Mart","Nisan","Mayıs","Haziran","Temmuz","Ağustos","Eylül","Ekim","Kasım","Aralık"))</f>
        <v/>
      </c>
      <c r="E4701" s="153">
        <f>IF(A4701="","",ROUNDUP(MONTH(A4701)/3,0))</f>
        <v/>
      </c>
      <c r="F4701" s="153">
        <f>IF(A4701="","",WEEKNUM(A4701,2))</f>
        <v/>
      </c>
      <c r="G4701" s="153">
        <f>IF(A4701="","",WEEKDAY(A4701,2))</f>
        <v/>
      </c>
      <c r="H4701" s="153">
        <f>IF(A4701="","",CHOOSE(WEEKDAY(A4701,2),"Pazartesi","Salı","Çarşamba","Perşembe","Cuma","Cumartesi","Pazar"))</f>
        <v/>
      </c>
    </row>
    <row r="4702" ht="10.5" customHeight="1" s="113">
      <c r="A4702" s="152" t="n">
        <v>46705</v>
      </c>
      <c r="B4702" s="153">
        <f>IF(A4702="","",YEAR(A4702))</f>
        <v/>
      </c>
      <c r="C4702" s="153">
        <f>IF(A4702="","",MONTH(A4702))</f>
        <v/>
      </c>
      <c r="D4702" s="153">
        <f>IF(A4702="","",CHOOSE(MONTH(A4702),"Ocak","Şubat","Mart","Nisan","Mayıs","Haziran","Temmuz","Ağustos","Eylül","Ekim","Kasım","Aralık"))</f>
        <v/>
      </c>
      <c r="E4702" s="153">
        <f>IF(A4702="","",ROUNDUP(MONTH(A4702)/3,0))</f>
        <v/>
      </c>
      <c r="F4702" s="153">
        <f>IF(A4702="","",WEEKNUM(A4702,2))</f>
        <v/>
      </c>
      <c r="G4702" s="153">
        <f>IF(A4702="","",WEEKDAY(A4702,2))</f>
        <v/>
      </c>
      <c r="H4702" s="153">
        <f>IF(A4702="","",CHOOSE(WEEKDAY(A4702,2),"Pazartesi","Salı","Çarşamba","Perşembe","Cuma","Cumartesi","Pazar"))</f>
        <v/>
      </c>
    </row>
    <row r="4703" ht="10.5" customHeight="1" s="113">
      <c r="A4703" s="152" t="n">
        <v>46706</v>
      </c>
      <c r="B4703" s="153">
        <f>IF(A4703="","",YEAR(A4703))</f>
        <v/>
      </c>
      <c r="C4703" s="153">
        <f>IF(A4703="","",MONTH(A4703))</f>
        <v/>
      </c>
      <c r="D4703" s="153">
        <f>IF(A4703="","",CHOOSE(MONTH(A4703),"Ocak","Şubat","Mart","Nisan","Mayıs","Haziran","Temmuz","Ağustos","Eylül","Ekim","Kasım","Aralık"))</f>
        <v/>
      </c>
      <c r="E4703" s="153">
        <f>IF(A4703="","",ROUNDUP(MONTH(A4703)/3,0))</f>
        <v/>
      </c>
      <c r="F4703" s="153">
        <f>IF(A4703="","",WEEKNUM(A4703,2))</f>
        <v/>
      </c>
      <c r="G4703" s="153">
        <f>IF(A4703="","",WEEKDAY(A4703,2))</f>
        <v/>
      </c>
      <c r="H4703" s="153">
        <f>IF(A4703="","",CHOOSE(WEEKDAY(A4703,2),"Pazartesi","Salı","Çarşamba","Perşembe","Cuma","Cumartesi","Pazar"))</f>
        <v/>
      </c>
    </row>
    <row r="4704" ht="10.5" customHeight="1" s="113">
      <c r="A4704" s="152" t="n">
        <v>46707</v>
      </c>
      <c r="B4704" s="153">
        <f>IF(A4704="","",YEAR(A4704))</f>
        <v/>
      </c>
      <c r="C4704" s="153">
        <f>IF(A4704="","",MONTH(A4704))</f>
        <v/>
      </c>
      <c r="D4704" s="153">
        <f>IF(A4704="","",CHOOSE(MONTH(A4704),"Ocak","Şubat","Mart","Nisan","Mayıs","Haziran","Temmuz","Ağustos","Eylül","Ekim","Kasım","Aralık"))</f>
        <v/>
      </c>
      <c r="E4704" s="153">
        <f>IF(A4704="","",ROUNDUP(MONTH(A4704)/3,0))</f>
        <v/>
      </c>
      <c r="F4704" s="153">
        <f>IF(A4704="","",WEEKNUM(A4704,2))</f>
        <v/>
      </c>
      <c r="G4704" s="153">
        <f>IF(A4704="","",WEEKDAY(A4704,2))</f>
        <v/>
      </c>
      <c r="H4704" s="153">
        <f>IF(A4704="","",CHOOSE(WEEKDAY(A4704,2),"Pazartesi","Salı","Çarşamba","Perşembe","Cuma","Cumartesi","Pazar"))</f>
        <v/>
      </c>
    </row>
    <row r="4705" ht="10.5" customHeight="1" s="113">
      <c r="A4705" s="152" t="n">
        <v>46708</v>
      </c>
      <c r="B4705" s="153">
        <f>IF(A4705="","",YEAR(A4705))</f>
        <v/>
      </c>
      <c r="C4705" s="153">
        <f>IF(A4705="","",MONTH(A4705))</f>
        <v/>
      </c>
      <c r="D4705" s="153">
        <f>IF(A4705="","",CHOOSE(MONTH(A4705),"Ocak","Şubat","Mart","Nisan","Mayıs","Haziran","Temmuz","Ağustos","Eylül","Ekim","Kasım","Aralık"))</f>
        <v/>
      </c>
      <c r="E4705" s="153">
        <f>IF(A4705="","",ROUNDUP(MONTH(A4705)/3,0))</f>
        <v/>
      </c>
      <c r="F4705" s="153">
        <f>IF(A4705="","",WEEKNUM(A4705,2))</f>
        <v/>
      </c>
      <c r="G4705" s="153">
        <f>IF(A4705="","",WEEKDAY(A4705,2))</f>
        <v/>
      </c>
      <c r="H4705" s="153">
        <f>IF(A4705="","",CHOOSE(WEEKDAY(A4705,2),"Pazartesi","Salı","Çarşamba","Perşembe","Cuma","Cumartesi","Pazar"))</f>
        <v/>
      </c>
    </row>
    <row r="4706" ht="10.5" customHeight="1" s="113">
      <c r="A4706" s="152" t="n">
        <v>46709</v>
      </c>
      <c r="B4706" s="153">
        <f>IF(A4706="","",YEAR(A4706))</f>
        <v/>
      </c>
      <c r="C4706" s="153">
        <f>IF(A4706="","",MONTH(A4706))</f>
        <v/>
      </c>
      <c r="D4706" s="153">
        <f>IF(A4706="","",CHOOSE(MONTH(A4706),"Ocak","Şubat","Mart","Nisan","Mayıs","Haziran","Temmuz","Ağustos","Eylül","Ekim","Kasım","Aralık"))</f>
        <v/>
      </c>
      <c r="E4706" s="153">
        <f>IF(A4706="","",ROUNDUP(MONTH(A4706)/3,0))</f>
        <v/>
      </c>
      <c r="F4706" s="153">
        <f>IF(A4706="","",WEEKNUM(A4706,2))</f>
        <v/>
      </c>
      <c r="G4706" s="153">
        <f>IF(A4706="","",WEEKDAY(A4706,2))</f>
        <v/>
      </c>
      <c r="H4706" s="153">
        <f>IF(A4706="","",CHOOSE(WEEKDAY(A4706,2),"Pazartesi","Salı","Çarşamba","Perşembe","Cuma","Cumartesi","Pazar"))</f>
        <v/>
      </c>
    </row>
    <row r="4707" ht="10.5" customHeight="1" s="113">
      <c r="A4707" s="152" t="n">
        <v>46710</v>
      </c>
      <c r="B4707" s="153">
        <f>IF(A4707="","",YEAR(A4707))</f>
        <v/>
      </c>
      <c r="C4707" s="153">
        <f>IF(A4707="","",MONTH(A4707))</f>
        <v/>
      </c>
      <c r="D4707" s="153">
        <f>IF(A4707="","",CHOOSE(MONTH(A4707),"Ocak","Şubat","Mart","Nisan","Mayıs","Haziran","Temmuz","Ağustos","Eylül","Ekim","Kasım","Aralık"))</f>
        <v/>
      </c>
      <c r="E4707" s="153">
        <f>IF(A4707="","",ROUNDUP(MONTH(A4707)/3,0))</f>
        <v/>
      </c>
      <c r="F4707" s="153">
        <f>IF(A4707="","",WEEKNUM(A4707,2))</f>
        <v/>
      </c>
      <c r="G4707" s="153">
        <f>IF(A4707="","",WEEKDAY(A4707,2))</f>
        <v/>
      </c>
      <c r="H4707" s="153">
        <f>IF(A4707="","",CHOOSE(WEEKDAY(A4707,2),"Pazartesi","Salı","Çarşamba","Perşembe","Cuma","Cumartesi","Pazar"))</f>
        <v/>
      </c>
    </row>
    <row r="4708" ht="10.5" customHeight="1" s="113">
      <c r="A4708" s="152" t="n">
        <v>46711</v>
      </c>
      <c r="B4708" s="153">
        <f>IF(A4708="","",YEAR(A4708))</f>
        <v/>
      </c>
      <c r="C4708" s="153">
        <f>IF(A4708="","",MONTH(A4708))</f>
        <v/>
      </c>
      <c r="D4708" s="153">
        <f>IF(A4708="","",CHOOSE(MONTH(A4708),"Ocak","Şubat","Mart","Nisan","Mayıs","Haziran","Temmuz","Ağustos","Eylül","Ekim","Kasım","Aralık"))</f>
        <v/>
      </c>
      <c r="E4708" s="153">
        <f>IF(A4708="","",ROUNDUP(MONTH(A4708)/3,0))</f>
        <v/>
      </c>
      <c r="F4708" s="153">
        <f>IF(A4708="","",WEEKNUM(A4708,2))</f>
        <v/>
      </c>
      <c r="G4708" s="153">
        <f>IF(A4708="","",WEEKDAY(A4708,2))</f>
        <v/>
      </c>
      <c r="H4708" s="153">
        <f>IF(A4708="","",CHOOSE(WEEKDAY(A4708,2),"Pazartesi","Salı","Çarşamba","Perşembe","Cuma","Cumartesi","Pazar"))</f>
        <v/>
      </c>
    </row>
    <row r="4709" ht="10.5" customHeight="1" s="113">
      <c r="A4709" s="152" t="n">
        <v>46712</v>
      </c>
      <c r="B4709" s="153">
        <f>IF(A4709="","",YEAR(A4709))</f>
        <v/>
      </c>
      <c r="C4709" s="153">
        <f>IF(A4709="","",MONTH(A4709))</f>
        <v/>
      </c>
      <c r="D4709" s="153">
        <f>IF(A4709="","",CHOOSE(MONTH(A4709),"Ocak","Şubat","Mart","Nisan","Mayıs","Haziran","Temmuz","Ağustos","Eylül","Ekim","Kasım","Aralık"))</f>
        <v/>
      </c>
      <c r="E4709" s="153">
        <f>IF(A4709="","",ROUNDUP(MONTH(A4709)/3,0))</f>
        <v/>
      </c>
      <c r="F4709" s="153">
        <f>IF(A4709="","",WEEKNUM(A4709,2))</f>
        <v/>
      </c>
      <c r="G4709" s="153">
        <f>IF(A4709="","",WEEKDAY(A4709,2))</f>
        <v/>
      </c>
      <c r="H4709" s="153">
        <f>IF(A4709="","",CHOOSE(WEEKDAY(A4709,2),"Pazartesi","Salı","Çarşamba","Perşembe","Cuma","Cumartesi","Pazar"))</f>
        <v/>
      </c>
    </row>
    <row r="4710" ht="10.5" customHeight="1" s="113">
      <c r="A4710" s="152" t="n">
        <v>46713</v>
      </c>
      <c r="B4710" s="153">
        <f>IF(A4710="","",YEAR(A4710))</f>
        <v/>
      </c>
      <c r="C4710" s="153">
        <f>IF(A4710="","",MONTH(A4710))</f>
        <v/>
      </c>
      <c r="D4710" s="153">
        <f>IF(A4710="","",CHOOSE(MONTH(A4710),"Ocak","Şubat","Mart","Nisan","Mayıs","Haziran","Temmuz","Ağustos","Eylül","Ekim","Kasım","Aralık"))</f>
        <v/>
      </c>
      <c r="E4710" s="153">
        <f>IF(A4710="","",ROUNDUP(MONTH(A4710)/3,0))</f>
        <v/>
      </c>
      <c r="F4710" s="153">
        <f>IF(A4710="","",WEEKNUM(A4710,2))</f>
        <v/>
      </c>
      <c r="G4710" s="153">
        <f>IF(A4710="","",WEEKDAY(A4710,2))</f>
        <v/>
      </c>
      <c r="H4710" s="153">
        <f>IF(A4710="","",CHOOSE(WEEKDAY(A4710,2),"Pazartesi","Salı","Çarşamba","Perşembe","Cuma","Cumartesi","Pazar"))</f>
        <v/>
      </c>
    </row>
    <row r="4711" ht="10.5" customHeight="1" s="113">
      <c r="A4711" s="152" t="n">
        <v>46714</v>
      </c>
      <c r="B4711" s="153">
        <f>IF(A4711="","",YEAR(A4711))</f>
        <v/>
      </c>
      <c r="C4711" s="153">
        <f>IF(A4711="","",MONTH(A4711))</f>
        <v/>
      </c>
      <c r="D4711" s="153">
        <f>IF(A4711="","",CHOOSE(MONTH(A4711),"Ocak","Şubat","Mart","Nisan","Mayıs","Haziran","Temmuz","Ağustos","Eylül","Ekim","Kasım","Aralık"))</f>
        <v/>
      </c>
      <c r="E4711" s="153">
        <f>IF(A4711="","",ROUNDUP(MONTH(A4711)/3,0))</f>
        <v/>
      </c>
      <c r="F4711" s="153">
        <f>IF(A4711="","",WEEKNUM(A4711,2))</f>
        <v/>
      </c>
      <c r="G4711" s="153">
        <f>IF(A4711="","",WEEKDAY(A4711,2))</f>
        <v/>
      </c>
      <c r="H4711" s="153">
        <f>IF(A4711="","",CHOOSE(WEEKDAY(A4711,2),"Pazartesi","Salı","Çarşamba","Perşembe","Cuma","Cumartesi","Pazar"))</f>
        <v/>
      </c>
    </row>
    <row r="4712" ht="10.5" customHeight="1" s="113">
      <c r="A4712" s="152" t="n">
        <v>46715</v>
      </c>
      <c r="B4712" s="153">
        <f>IF(A4712="","",YEAR(A4712))</f>
        <v/>
      </c>
      <c r="C4712" s="153">
        <f>IF(A4712="","",MONTH(A4712))</f>
        <v/>
      </c>
      <c r="D4712" s="153">
        <f>IF(A4712="","",CHOOSE(MONTH(A4712),"Ocak","Şubat","Mart","Nisan","Mayıs","Haziran","Temmuz","Ağustos","Eylül","Ekim","Kasım","Aralık"))</f>
        <v/>
      </c>
      <c r="E4712" s="153">
        <f>IF(A4712="","",ROUNDUP(MONTH(A4712)/3,0))</f>
        <v/>
      </c>
      <c r="F4712" s="153">
        <f>IF(A4712="","",WEEKNUM(A4712,2))</f>
        <v/>
      </c>
      <c r="G4712" s="153">
        <f>IF(A4712="","",WEEKDAY(A4712,2))</f>
        <v/>
      </c>
      <c r="H4712" s="153">
        <f>IF(A4712="","",CHOOSE(WEEKDAY(A4712,2),"Pazartesi","Salı","Çarşamba","Perşembe","Cuma","Cumartesi","Pazar"))</f>
        <v/>
      </c>
    </row>
    <row r="4713" ht="10.5" customHeight="1" s="113">
      <c r="A4713" s="152" t="n">
        <v>46716</v>
      </c>
      <c r="B4713" s="153">
        <f>IF(A4713="","",YEAR(A4713))</f>
        <v/>
      </c>
      <c r="C4713" s="153">
        <f>IF(A4713="","",MONTH(A4713))</f>
        <v/>
      </c>
      <c r="D4713" s="153">
        <f>IF(A4713="","",CHOOSE(MONTH(A4713),"Ocak","Şubat","Mart","Nisan","Mayıs","Haziran","Temmuz","Ağustos","Eylül","Ekim","Kasım","Aralık"))</f>
        <v/>
      </c>
      <c r="E4713" s="153">
        <f>IF(A4713="","",ROUNDUP(MONTH(A4713)/3,0))</f>
        <v/>
      </c>
      <c r="F4713" s="153">
        <f>IF(A4713="","",WEEKNUM(A4713,2))</f>
        <v/>
      </c>
      <c r="G4713" s="153">
        <f>IF(A4713="","",WEEKDAY(A4713,2))</f>
        <v/>
      </c>
      <c r="H4713" s="153">
        <f>IF(A4713="","",CHOOSE(WEEKDAY(A4713,2),"Pazartesi","Salı","Çarşamba","Perşembe","Cuma","Cumartesi","Pazar"))</f>
        <v/>
      </c>
    </row>
    <row r="4714" ht="10.5" customHeight="1" s="113">
      <c r="A4714" s="152" t="n">
        <v>46717</v>
      </c>
      <c r="B4714" s="153">
        <f>IF(A4714="","",YEAR(A4714))</f>
        <v/>
      </c>
      <c r="C4714" s="153">
        <f>IF(A4714="","",MONTH(A4714))</f>
        <v/>
      </c>
      <c r="D4714" s="153">
        <f>IF(A4714="","",CHOOSE(MONTH(A4714),"Ocak","Şubat","Mart","Nisan","Mayıs","Haziran","Temmuz","Ağustos","Eylül","Ekim","Kasım","Aralık"))</f>
        <v/>
      </c>
      <c r="E4714" s="153">
        <f>IF(A4714="","",ROUNDUP(MONTH(A4714)/3,0))</f>
        <v/>
      </c>
      <c r="F4714" s="153">
        <f>IF(A4714="","",WEEKNUM(A4714,2))</f>
        <v/>
      </c>
      <c r="G4714" s="153">
        <f>IF(A4714="","",WEEKDAY(A4714,2))</f>
        <v/>
      </c>
      <c r="H4714" s="153">
        <f>IF(A4714="","",CHOOSE(WEEKDAY(A4714,2),"Pazartesi","Salı","Çarşamba","Perşembe","Cuma","Cumartesi","Pazar"))</f>
        <v/>
      </c>
    </row>
    <row r="4715" ht="10.5" customHeight="1" s="113">
      <c r="A4715" s="152" t="n">
        <v>46718</v>
      </c>
      <c r="B4715" s="153">
        <f>IF(A4715="","",YEAR(A4715))</f>
        <v/>
      </c>
      <c r="C4715" s="153">
        <f>IF(A4715="","",MONTH(A4715))</f>
        <v/>
      </c>
      <c r="D4715" s="153">
        <f>IF(A4715="","",CHOOSE(MONTH(A4715),"Ocak","Şubat","Mart","Nisan","Mayıs","Haziran","Temmuz","Ağustos","Eylül","Ekim","Kasım","Aralık"))</f>
        <v/>
      </c>
      <c r="E4715" s="153">
        <f>IF(A4715="","",ROUNDUP(MONTH(A4715)/3,0))</f>
        <v/>
      </c>
      <c r="F4715" s="153">
        <f>IF(A4715="","",WEEKNUM(A4715,2))</f>
        <v/>
      </c>
      <c r="G4715" s="153">
        <f>IF(A4715="","",WEEKDAY(A4715,2))</f>
        <v/>
      </c>
      <c r="H4715" s="153">
        <f>IF(A4715="","",CHOOSE(WEEKDAY(A4715,2),"Pazartesi","Salı","Çarşamba","Perşembe","Cuma","Cumartesi","Pazar"))</f>
        <v/>
      </c>
    </row>
    <row r="4716" ht="10.5" customHeight="1" s="113">
      <c r="A4716" s="152" t="n">
        <v>46719</v>
      </c>
      <c r="B4716" s="153">
        <f>IF(A4716="","",YEAR(A4716))</f>
        <v/>
      </c>
      <c r="C4716" s="153">
        <f>IF(A4716="","",MONTH(A4716))</f>
        <v/>
      </c>
      <c r="D4716" s="153">
        <f>IF(A4716="","",CHOOSE(MONTH(A4716),"Ocak","Şubat","Mart","Nisan","Mayıs","Haziran","Temmuz","Ağustos","Eylül","Ekim","Kasım","Aralık"))</f>
        <v/>
      </c>
      <c r="E4716" s="153">
        <f>IF(A4716="","",ROUNDUP(MONTH(A4716)/3,0))</f>
        <v/>
      </c>
      <c r="F4716" s="153">
        <f>IF(A4716="","",WEEKNUM(A4716,2))</f>
        <v/>
      </c>
      <c r="G4716" s="153">
        <f>IF(A4716="","",WEEKDAY(A4716,2))</f>
        <v/>
      </c>
      <c r="H4716" s="153">
        <f>IF(A4716="","",CHOOSE(WEEKDAY(A4716,2),"Pazartesi","Salı","Çarşamba","Perşembe","Cuma","Cumartesi","Pazar"))</f>
        <v/>
      </c>
    </row>
    <row r="4717" ht="10.5" customHeight="1" s="113">
      <c r="A4717" s="152" t="n">
        <v>46720</v>
      </c>
      <c r="B4717" s="153">
        <f>IF(A4717="","",YEAR(A4717))</f>
        <v/>
      </c>
      <c r="C4717" s="153">
        <f>IF(A4717="","",MONTH(A4717))</f>
        <v/>
      </c>
      <c r="D4717" s="153">
        <f>IF(A4717="","",CHOOSE(MONTH(A4717),"Ocak","Şubat","Mart","Nisan","Mayıs","Haziran","Temmuz","Ağustos","Eylül","Ekim","Kasım","Aralık"))</f>
        <v/>
      </c>
      <c r="E4717" s="153">
        <f>IF(A4717="","",ROUNDUP(MONTH(A4717)/3,0))</f>
        <v/>
      </c>
      <c r="F4717" s="153">
        <f>IF(A4717="","",WEEKNUM(A4717,2))</f>
        <v/>
      </c>
      <c r="G4717" s="153">
        <f>IF(A4717="","",WEEKDAY(A4717,2))</f>
        <v/>
      </c>
      <c r="H4717" s="153">
        <f>IF(A4717="","",CHOOSE(WEEKDAY(A4717,2),"Pazartesi","Salı","Çarşamba","Perşembe","Cuma","Cumartesi","Pazar"))</f>
        <v/>
      </c>
    </row>
    <row r="4718" ht="10.5" customHeight="1" s="113">
      <c r="A4718" s="152" t="n">
        <v>46721</v>
      </c>
      <c r="B4718" s="153">
        <f>IF(A4718="","",YEAR(A4718))</f>
        <v/>
      </c>
      <c r="C4718" s="153">
        <f>IF(A4718="","",MONTH(A4718))</f>
        <v/>
      </c>
      <c r="D4718" s="153">
        <f>IF(A4718="","",CHOOSE(MONTH(A4718),"Ocak","Şubat","Mart","Nisan","Mayıs","Haziran","Temmuz","Ağustos","Eylül","Ekim","Kasım","Aralık"))</f>
        <v/>
      </c>
      <c r="E4718" s="153">
        <f>IF(A4718="","",ROUNDUP(MONTH(A4718)/3,0))</f>
        <v/>
      </c>
      <c r="F4718" s="153">
        <f>IF(A4718="","",WEEKNUM(A4718,2))</f>
        <v/>
      </c>
      <c r="G4718" s="153">
        <f>IF(A4718="","",WEEKDAY(A4718,2))</f>
        <v/>
      </c>
      <c r="H4718" s="153">
        <f>IF(A4718="","",CHOOSE(WEEKDAY(A4718,2),"Pazartesi","Salı","Çarşamba","Perşembe","Cuma","Cumartesi","Pazar"))</f>
        <v/>
      </c>
    </row>
    <row r="4719" ht="10.5" customHeight="1" s="113">
      <c r="A4719" s="152" t="n">
        <v>46722</v>
      </c>
      <c r="B4719" s="153">
        <f>IF(A4719="","",YEAR(A4719))</f>
        <v/>
      </c>
      <c r="C4719" s="153">
        <f>IF(A4719="","",MONTH(A4719))</f>
        <v/>
      </c>
      <c r="D4719" s="153">
        <f>IF(A4719="","",CHOOSE(MONTH(A4719),"Ocak","Şubat","Mart","Nisan","Mayıs","Haziran","Temmuz","Ağustos","Eylül","Ekim","Kasım","Aralık"))</f>
        <v/>
      </c>
      <c r="E4719" s="153">
        <f>IF(A4719="","",ROUNDUP(MONTH(A4719)/3,0))</f>
        <v/>
      </c>
      <c r="F4719" s="153">
        <f>IF(A4719="","",WEEKNUM(A4719,2))</f>
        <v/>
      </c>
      <c r="G4719" s="153">
        <f>IF(A4719="","",WEEKDAY(A4719,2))</f>
        <v/>
      </c>
      <c r="H4719" s="153">
        <f>IF(A4719="","",CHOOSE(WEEKDAY(A4719,2),"Pazartesi","Salı","Çarşamba","Perşembe","Cuma","Cumartesi","Pazar"))</f>
        <v/>
      </c>
    </row>
    <row r="4720" ht="10.5" customHeight="1" s="113">
      <c r="A4720" s="152" t="n">
        <v>46723</v>
      </c>
      <c r="B4720" s="153">
        <f>IF(A4720="","",YEAR(A4720))</f>
        <v/>
      </c>
      <c r="C4720" s="153">
        <f>IF(A4720="","",MONTH(A4720))</f>
        <v/>
      </c>
      <c r="D4720" s="153">
        <f>IF(A4720="","",CHOOSE(MONTH(A4720),"Ocak","Şubat","Mart","Nisan","Mayıs","Haziran","Temmuz","Ağustos","Eylül","Ekim","Kasım","Aralık"))</f>
        <v/>
      </c>
      <c r="E4720" s="153">
        <f>IF(A4720="","",ROUNDUP(MONTH(A4720)/3,0))</f>
        <v/>
      </c>
      <c r="F4720" s="153">
        <f>IF(A4720="","",WEEKNUM(A4720,2))</f>
        <v/>
      </c>
      <c r="G4720" s="153">
        <f>IF(A4720="","",WEEKDAY(A4720,2))</f>
        <v/>
      </c>
      <c r="H4720" s="153">
        <f>IF(A4720="","",CHOOSE(WEEKDAY(A4720,2),"Pazartesi","Salı","Çarşamba","Perşembe","Cuma","Cumartesi","Pazar"))</f>
        <v/>
      </c>
    </row>
    <row r="4721" ht="10.5" customHeight="1" s="113">
      <c r="A4721" s="152" t="n">
        <v>46724</v>
      </c>
      <c r="B4721" s="153">
        <f>IF(A4721="","",YEAR(A4721))</f>
        <v/>
      </c>
      <c r="C4721" s="153">
        <f>IF(A4721="","",MONTH(A4721))</f>
        <v/>
      </c>
      <c r="D4721" s="153">
        <f>IF(A4721="","",CHOOSE(MONTH(A4721),"Ocak","Şubat","Mart","Nisan","Mayıs","Haziran","Temmuz","Ağustos","Eylül","Ekim","Kasım","Aralık"))</f>
        <v/>
      </c>
      <c r="E4721" s="153">
        <f>IF(A4721="","",ROUNDUP(MONTH(A4721)/3,0))</f>
        <v/>
      </c>
      <c r="F4721" s="153">
        <f>IF(A4721="","",WEEKNUM(A4721,2))</f>
        <v/>
      </c>
      <c r="G4721" s="153">
        <f>IF(A4721="","",WEEKDAY(A4721,2))</f>
        <v/>
      </c>
      <c r="H4721" s="153">
        <f>IF(A4721="","",CHOOSE(WEEKDAY(A4721,2),"Pazartesi","Salı","Çarşamba","Perşembe","Cuma","Cumartesi","Pazar"))</f>
        <v/>
      </c>
    </row>
    <row r="4722" ht="10.5" customHeight="1" s="113">
      <c r="A4722" s="152" t="n">
        <v>46725</v>
      </c>
      <c r="B4722" s="153">
        <f>IF(A4722="","",YEAR(A4722))</f>
        <v/>
      </c>
      <c r="C4722" s="153">
        <f>IF(A4722="","",MONTH(A4722))</f>
        <v/>
      </c>
      <c r="D4722" s="153">
        <f>IF(A4722="","",CHOOSE(MONTH(A4722),"Ocak","Şubat","Mart","Nisan","Mayıs","Haziran","Temmuz","Ağustos","Eylül","Ekim","Kasım","Aralık"))</f>
        <v/>
      </c>
      <c r="E4722" s="153">
        <f>IF(A4722="","",ROUNDUP(MONTH(A4722)/3,0))</f>
        <v/>
      </c>
      <c r="F4722" s="153">
        <f>IF(A4722="","",WEEKNUM(A4722,2))</f>
        <v/>
      </c>
      <c r="G4722" s="153">
        <f>IF(A4722="","",WEEKDAY(A4722,2))</f>
        <v/>
      </c>
      <c r="H4722" s="153">
        <f>IF(A4722="","",CHOOSE(WEEKDAY(A4722,2),"Pazartesi","Salı","Çarşamba","Perşembe","Cuma","Cumartesi","Pazar"))</f>
        <v/>
      </c>
    </row>
    <row r="4723" ht="10.5" customHeight="1" s="113">
      <c r="A4723" s="152" t="n">
        <v>46726</v>
      </c>
      <c r="B4723" s="153">
        <f>IF(A4723="","",YEAR(A4723))</f>
        <v/>
      </c>
      <c r="C4723" s="153">
        <f>IF(A4723="","",MONTH(A4723))</f>
        <v/>
      </c>
      <c r="D4723" s="153">
        <f>IF(A4723="","",CHOOSE(MONTH(A4723),"Ocak","Şubat","Mart","Nisan","Mayıs","Haziran","Temmuz","Ağustos","Eylül","Ekim","Kasım","Aralık"))</f>
        <v/>
      </c>
      <c r="E4723" s="153">
        <f>IF(A4723="","",ROUNDUP(MONTH(A4723)/3,0))</f>
        <v/>
      </c>
      <c r="F4723" s="153">
        <f>IF(A4723="","",WEEKNUM(A4723,2))</f>
        <v/>
      </c>
      <c r="G4723" s="153">
        <f>IF(A4723="","",WEEKDAY(A4723,2))</f>
        <v/>
      </c>
      <c r="H4723" s="153">
        <f>IF(A4723="","",CHOOSE(WEEKDAY(A4723,2),"Pazartesi","Salı","Çarşamba","Perşembe","Cuma","Cumartesi","Pazar"))</f>
        <v/>
      </c>
    </row>
    <row r="4724" ht="10.5" customHeight="1" s="113">
      <c r="A4724" s="152" t="n">
        <v>46727</v>
      </c>
      <c r="B4724" s="153">
        <f>IF(A4724="","",YEAR(A4724))</f>
        <v/>
      </c>
      <c r="C4724" s="153">
        <f>IF(A4724="","",MONTH(A4724))</f>
        <v/>
      </c>
      <c r="D4724" s="153">
        <f>IF(A4724="","",CHOOSE(MONTH(A4724),"Ocak","Şubat","Mart","Nisan","Mayıs","Haziran","Temmuz","Ağustos","Eylül","Ekim","Kasım","Aralık"))</f>
        <v/>
      </c>
      <c r="E4724" s="153">
        <f>IF(A4724="","",ROUNDUP(MONTH(A4724)/3,0))</f>
        <v/>
      </c>
      <c r="F4724" s="153">
        <f>IF(A4724="","",WEEKNUM(A4724,2))</f>
        <v/>
      </c>
      <c r="G4724" s="153">
        <f>IF(A4724="","",WEEKDAY(A4724,2))</f>
        <v/>
      </c>
      <c r="H4724" s="153">
        <f>IF(A4724="","",CHOOSE(WEEKDAY(A4724,2),"Pazartesi","Salı","Çarşamba","Perşembe","Cuma","Cumartesi","Pazar"))</f>
        <v/>
      </c>
    </row>
    <row r="4725" ht="10.5" customHeight="1" s="113">
      <c r="A4725" s="152" t="n">
        <v>46728</v>
      </c>
      <c r="B4725" s="153">
        <f>IF(A4725="","",YEAR(A4725))</f>
        <v/>
      </c>
      <c r="C4725" s="153">
        <f>IF(A4725="","",MONTH(A4725))</f>
        <v/>
      </c>
      <c r="D4725" s="153">
        <f>IF(A4725="","",CHOOSE(MONTH(A4725),"Ocak","Şubat","Mart","Nisan","Mayıs","Haziran","Temmuz","Ağustos","Eylül","Ekim","Kasım","Aralık"))</f>
        <v/>
      </c>
      <c r="E4725" s="153">
        <f>IF(A4725="","",ROUNDUP(MONTH(A4725)/3,0))</f>
        <v/>
      </c>
      <c r="F4725" s="153">
        <f>IF(A4725="","",WEEKNUM(A4725,2))</f>
        <v/>
      </c>
      <c r="G4725" s="153">
        <f>IF(A4725="","",WEEKDAY(A4725,2))</f>
        <v/>
      </c>
      <c r="H4725" s="153">
        <f>IF(A4725="","",CHOOSE(WEEKDAY(A4725,2),"Pazartesi","Salı","Çarşamba","Perşembe","Cuma","Cumartesi","Pazar"))</f>
        <v/>
      </c>
    </row>
    <row r="4726" ht="10.5" customHeight="1" s="113">
      <c r="A4726" s="152" t="n">
        <v>46729</v>
      </c>
      <c r="B4726" s="153">
        <f>IF(A4726="","",YEAR(A4726))</f>
        <v/>
      </c>
      <c r="C4726" s="153">
        <f>IF(A4726="","",MONTH(A4726))</f>
        <v/>
      </c>
      <c r="D4726" s="153">
        <f>IF(A4726="","",CHOOSE(MONTH(A4726),"Ocak","Şubat","Mart","Nisan","Mayıs","Haziran","Temmuz","Ağustos","Eylül","Ekim","Kasım","Aralık"))</f>
        <v/>
      </c>
      <c r="E4726" s="153">
        <f>IF(A4726="","",ROUNDUP(MONTH(A4726)/3,0))</f>
        <v/>
      </c>
      <c r="F4726" s="153">
        <f>IF(A4726="","",WEEKNUM(A4726,2))</f>
        <v/>
      </c>
      <c r="G4726" s="153">
        <f>IF(A4726="","",WEEKDAY(A4726,2))</f>
        <v/>
      </c>
      <c r="H4726" s="153">
        <f>IF(A4726="","",CHOOSE(WEEKDAY(A4726,2),"Pazartesi","Salı","Çarşamba","Perşembe","Cuma","Cumartesi","Pazar"))</f>
        <v/>
      </c>
    </row>
    <row r="4727" ht="10.5" customHeight="1" s="113">
      <c r="A4727" s="152" t="n">
        <v>46730</v>
      </c>
      <c r="B4727" s="153">
        <f>IF(A4727="","",YEAR(A4727))</f>
        <v/>
      </c>
      <c r="C4727" s="153">
        <f>IF(A4727="","",MONTH(A4727))</f>
        <v/>
      </c>
      <c r="D4727" s="153">
        <f>IF(A4727="","",CHOOSE(MONTH(A4727),"Ocak","Şubat","Mart","Nisan","Mayıs","Haziran","Temmuz","Ağustos","Eylül","Ekim","Kasım","Aralık"))</f>
        <v/>
      </c>
      <c r="E4727" s="153">
        <f>IF(A4727="","",ROUNDUP(MONTH(A4727)/3,0))</f>
        <v/>
      </c>
      <c r="F4727" s="153">
        <f>IF(A4727="","",WEEKNUM(A4727,2))</f>
        <v/>
      </c>
      <c r="G4727" s="153">
        <f>IF(A4727="","",WEEKDAY(A4727,2))</f>
        <v/>
      </c>
      <c r="H4727" s="153">
        <f>IF(A4727="","",CHOOSE(WEEKDAY(A4727,2),"Pazartesi","Salı","Çarşamba","Perşembe","Cuma","Cumartesi","Pazar"))</f>
        <v/>
      </c>
    </row>
    <row r="4728" ht="10.5" customHeight="1" s="113">
      <c r="A4728" s="152" t="n">
        <v>46731</v>
      </c>
      <c r="B4728" s="153">
        <f>IF(A4728="","",YEAR(A4728))</f>
        <v/>
      </c>
      <c r="C4728" s="153">
        <f>IF(A4728="","",MONTH(A4728))</f>
        <v/>
      </c>
      <c r="D4728" s="153">
        <f>IF(A4728="","",CHOOSE(MONTH(A4728),"Ocak","Şubat","Mart","Nisan","Mayıs","Haziran","Temmuz","Ağustos","Eylül","Ekim","Kasım","Aralık"))</f>
        <v/>
      </c>
      <c r="E4728" s="153">
        <f>IF(A4728="","",ROUNDUP(MONTH(A4728)/3,0))</f>
        <v/>
      </c>
      <c r="F4728" s="153">
        <f>IF(A4728="","",WEEKNUM(A4728,2))</f>
        <v/>
      </c>
      <c r="G4728" s="153">
        <f>IF(A4728="","",WEEKDAY(A4728,2))</f>
        <v/>
      </c>
      <c r="H4728" s="153">
        <f>IF(A4728="","",CHOOSE(WEEKDAY(A4728,2),"Pazartesi","Salı","Çarşamba","Perşembe","Cuma","Cumartesi","Pazar"))</f>
        <v/>
      </c>
    </row>
    <row r="4729" ht="10.5" customHeight="1" s="113">
      <c r="A4729" s="152" t="n">
        <v>46732</v>
      </c>
      <c r="B4729" s="153">
        <f>IF(A4729="","",YEAR(A4729))</f>
        <v/>
      </c>
      <c r="C4729" s="153">
        <f>IF(A4729="","",MONTH(A4729))</f>
        <v/>
      </c>
      <c r="D4729" s="153">
        <f>IF(A4729="","",CHOOSE(MONTH(A4729),"Ocak","Şubat","Mart","Nisan","Mayıs","Haziran","Temmuz","Ağustos","Eylül","Ekim","Kasım","Aralık"))</f>
        <v/>
      </c>
      <c r="E4729" s="153">
        <f>IF(A4729="","",ROUNDUP(MONTH(A4729)/3,0))</f>
        <v/>
      </c>
      <c r="F4729" s="153">
        <f>IF(A4729="","",WEEKNUM(A4729,2))</f>
        <v/>
      </c>
      <c r="G4729" s="153">
        <f>IF(A4729="","",WEEKDAY(A4729,2))</f>
        <v/>
      </c>
      <c r="H4729" s="153">
        <f>IF(A4729="","",CHOOSE(WEEKDAY(A4729,2),"Pazartesi","Salı","Çarşamba","Perşembe","Cuma","Cumartesi","Pazar"))</f>
        <v/>
      </c>
    </row>
    <row r="4730" ht="10.5" customHeight="1" s="113">
      <c r="A4730" s="152" t="n">
        <v>46733</v>
      </c>
      <c r="B4730" s="153">
        <f>IF(A4730="","",YEAR(A4730))</f>
        <v/>
      </c>
      <c r="C4730" s="153">
        <f>IF(A4730="","",MONTH(A4730))</f>
        <v/>
      </c>
      <c r="D4730" s="153">
        <f>IF(A4730="","",CHOOSE(MONTH(A4730),"Ocak","Şubat","Mart","Nisan","Mayıs","Haziran","Temmuz","Ağustos","Eylül","Ekim","Kasım","Aralık"))</f>
        <v/>
      </c>
      <c r="E4730" s="153">
        <f>IF(A4730="","",ROUNDUP(MONTH(A4730)/3,0))</f>
        <v/>
      </c>
      <c r="F4730" s="153">
        <f>IF(A4730="","",WEEKNUM(A4730,2))</f>
        <v/>
      </c>
      <c r="G4730" s="153">
        <f>IF(A4730="","",WEEKDAY(A4730,2))</f>
        <v/>
      </c>
      <c r="H4730" s="153">
        <f>IF(A4730="","",CHOOSE(WEEKDAY(A4730,2),"Pazartesi","Salı","Çarşamba","Perşembe","Cuma","Cumartesi","Pazar"))</f>
        <v/>
      </c>
    </row>
    <row r="4731" ht="10.5" customHeight="1" s="113">
      <c r="A4731" s="152" t="n">
        <v>46734</v>
      </c>
      <c r="B4731" s="153">
        <f>IF(A4731="","",YEAR(A4731))</f>
        <v/>
      </c>
      <c r="C4731" s="153">
        <f>IF(A4731="","",MONTH(A4731))</f>
        <v/>
      </c>
      <c r="D4731" s="153">
        <f>IF(A4731="","",CHOOSE(MONTH(A4731),"Ocak","Şubat","Mart","Nisan","Mayıs","Haziran","Temmuz","Ağustos","Eylül","Ekim","Kasım","Aralık"))</f>
        <v/>
      </c>
      <c r="E4731" s="153">
        <f>IF(A4731="","",ROUNDUP(MONTH(A4731)/3,0))</f>
        <v/>
      </c>
      <c r="F4731" s="153">
        <f>IF(A4731="","",WEEKNUM(A4731,2))</f>
        <v/>
      </c>
      <c r="G4731" s="153">
        <f>IF(A4731="","",WEEKDAY(A4731,2))</f>
        <v/>
      </c>
      <c r="H4731" s="153">
        <f>IF(A4731="","",CHOOSE(WEEKDAY(A4731,2),"Pazartesi","Salı","Çarşamba","Perşembe","Cuma","Cumartesi","Pazar"))</f>
        <v/>
      </c>
    </row>
    <row r="4732" ht="10.5" customHeight="1" s="113">
      <c r="A4732" s="152" t="n">
        <v>46735</v>
      </c>
      <c r="B4732" s="153">
        <f>IF(A4732="","",YEAR(A4732))</f>
        <v/>
      </c>
      <c r="C4732" s="153">
        <f>IF(A4732="","",MONTH(A4732))</f>
        <v/>
      </c>
      <c r="D4732" s="153">
        <f>IF(A4732="","",CHOOSE(MONTH(A4732),"Ocak","Şubat","Mart","Nisan","Mayıs","Haziran","Temmuz","Ağustos","Eylül","Ekim","Kasım","Aralık"))</f>
        <v/>
      </c>
      <c r="E4732" s="153">
        <f>IF(A4732="","",ROUNDUP(MONTH(A4732)/3,0))</f>
        <v/>
      </c>
      <c r="F4732" s="153">
        <f>IF(A4732="","",WEEKNUM(A4732,2))</f>
        <v/>
      </c>
      <c r="G4732" s="153">
        <f>IF(A4732="","",WEEKDAY(A4732,2))</f>
        <v/>
      </c>
      <c r="H4732" s="153">
        <f>IF(A4732="","",CHOOSE(WEEKDAY(A4732,2),"Pazartesi","Salı","Çarşamba","Perşembe","Cuma","Cumartesi","Pazar"))</f>
        <v/>
      </c>
    </row>
    <row r="4733" ht="10.5" customHeight="1" s="113">
      <c r="A4733" s="152" t="n">
        <v>46736</v>
      </c>
      <c r="B4733" s="153">
        <f>IF(A4733="","",YEAR(A4733))</f>
        <v/>
      </c>
      <c r="C4733" s="153">
        <f>IF(A4733="","",MONTH(A4733))</f>
        <v/>
      </c>
      <c r="D4733" s="153">
        <f>IF(A4733="","",CHOOSE(MONTH(A4733),"Ocak","Şubat","Mart","Nisan","Mayıs","Haziran","Temmuz","Ağustos","Eylül","Ekim","Kasım","Aralık"))</f>
        <v/>
      </c>
      <c r="E4733" s="153">
        <f>IF(A4733="","",ROUNDUP(MONTH(A4733)/3,0))</f>
        <v/>
      </c>
      <c r="F4733" s="153">
        <f>IF(A4733="","",WEEKNUM(A4733,2))</f>
        <v/>
      </c>
      <c r="G4733" s="153">
        <f>IF(A4733="","",WEEKDAY(A4733,2))</f>
        <v/>
      </c>
      <c r="H4733" s="153">
        <f>IF(A4733="","",CHOOSE(WEEKDAY(A4733,2),"Pazartesi","Salı","Çarşamba","Perşembe","Cuma","Cumartesi","Pazar"))</f>
        <v/>
      </c>
    </row>
    <row r="4734" ht="10.5" customHeight="1" s="113">
      <c r="A4734" s="152" t="n">
        <v>46737</v>
      </c>
      <c r="B4734" s="153">
        <f>IF(A4734="","",YEAR(A4734))</f>
        <v/>
      </c>
      <c r="C4734" s="153">
        <f>IF(A4734="","",MONTH(A4734))</f>
        <v/>
      </c>
      <c r="D4734" s="153">
        <f>IF(A4734="","",CHOOSE(MONTH(A4734),"Ocak","Şubat","Mart","Nisan","Mayıs","Haziran","Temmuz","Ağustos","Eylül","Ekim","Kasım","Aralık"))</f>
        <v/>
      </c>
      <c r="E4734" s="153">
        <f>IF(A4734="","",ROUNDUP(MONTH(A4734)/3,0))</f>
        <v/>
      </c>
      <c r="F4734" s="153">
        <f>IF(A4734="","",WEEKNUM(A4734,2))</f>
        <v/>
      </c>
      <c r="G4734" s="153">
        <f>IF(A4734="","",WEEKDAY(A4734,2))</f>
        <v/>
      </c>
      <c r="H4734" s="153">
        <f>IF(A4734="","",CHOOSE(WEEKDAY(A4734,2),"Pazartesi","Salı","Çarşamba","Perşembe","Cuma","Cumartesi","Pazar"))</f>
        <v/>
      </c>
    </row>
    <row r="4735" ht="10.5" customHeight="1" s="113">
      <c r="A4735" s="152" t="n">
        <v>46738</v>
      </c>
      <c r="B4735" s="153">
        <f>IF(A4735="","",YEAR(A4735))</f>
        <v/>
      </c>
      <c r="C4735" s="153">
        <f>IF(A4735="","",MONTH(A4735))</f>
        <v/>
      </c>
      <c r="D4735" s="153">
        <f>IF(A4735="","",CHOOSE(MONTH(A4735),"Ocak","Şubat","Mart","Nisan","Mayıs","Haziran","Temmuz","Ağustos","Eylül","Ekim","Kasım","Aralık"))</f>
        <v/>
      </c>
      <c r="E4735" s="153">
        <f>IF(A4735="","",ROUNDUP(MONTH(A4735)/3,0))</f>
        <v/>
      </c>
      <c r="F4735" s="153">
        <f>IF(A4735="","",WEEKNUM(A4735,2))</f>
        <v/>
      </c>
      <c r="G4735" s="153">
        <f>IF(A4735="","",WEEKDAY(A4735,2))</f>
        <v/>
      </c>
      <c r="H4735" s="153">
        <f>IF(A4735="","",CHOOSE(WEEKDAY(A4735,2),"Pazartesi","Salı","Çarşamba","Perşembe","Cuma","Cumartesi","Pazar"))</f>
        <v/>
      </c>
    </row>
    <row r="4736" ht="10.5" customHeight="1" s="113">
      <c r="A4736" s="152" t="n">
        <v>46739</v>
      </c>
      <c r="B4736" s="153">
        <f>IF(A4736="","",YEAR(A4736))</f>
        <v/>
      </c>
      <c r="C4736" s="153">
        <f>IF(A4736="","",MONTH(A4736))</f>
        <v/>
      </c>
      <c r="D4736" s="153">
        <f>IF(A4736="","",CHOOSE(MONTH(A4736),"Ocak","Şubat","Mart","Nisan","Mayıs","Haziran","Temmuz","Ağustos","Eylül","Ekim","Kasım","Aralık"))</f>
        <v/>
      </c>
      <c r="E4736" s="153">
        <f>IF(A4736="","",ROUNDUP(MONTH(A4736)/3,0))</f>
        <v/>
      </c>
      <c r="F4736" s="153">
        <f>IF(A4736="","",WEEKNUM(A4736,2))</f>
        <v/>
      </c>
      <c r="G4736" s="153">
        <f>IF(A4736="","",WEEKDAY(A4736,2))</f>
        <v/>
      </c>
      <c r="H4736" s="153">
        <f>IF(A4736="","",CHOOSE(WEEKDAY(A4736,2),"Pazartesi","Salı","Çarşamba","Perşembe","Cuma","Cumartesi","Pazar"))</f>
        <v/>
      </c>
    </row>
    <row r="4737" ht="10.5" customHeight="1" s="113">
      <c r="A4737" s="152" t="n">
        <v>46740</v>
      </c>
      <c r="B4737" s="153">
        <f>IF(A4737="","",YEAR(A4737))</f>
        <v/>
      </c>
      <c r="C4737" s="153">
        <f>IF(A4737="","",MONTH(A4737))</f>
        <v/>
      </c>
      <c r="D4737" s="153">
        <f>IF(A4737="","",CHOOSE(MONTH(A4737),"Ocak","Şubat","Mart","Nisan","Mayıs","Haziran","Temmuz","Ağustos","Eylül","Ekim","Kasım","Aralık"))</f>
        <v/>
      </c>
      <c r="E4737" s="153">
        <f>IF(A4737="","",ROUNDUP(MONTH(A4737)/3,0))</f>
        <v/>
      </c>
      <c r="F4737" s="153">
        <f>IF(A4737="","",WEEKNUM(A4737,2))</f>
        <v/>
      </c>
      <c r="G4737" s="153">
        <f>IF(A4737="","",WEEKDAY(A4737,2))</f>
        <v/>
      </c>
      <c r="H4737" s="153">
        <f>IF(A4737="","",CHOOSE(WEEKDAY(A4737,2),"Pazartesi","Salı","Çarşamba","Perşembe","Cuma","Cumartesi","Pazar"))</f>
        <v/>
      </c>
    </row>
    <row r="4738" ht="10.5" customHeight="1" s="113">
      <c r="A4738" s="152" t="n">
        <v>46741</v>
      </c>
      <c r="B4738" s="153">
        <f>IF(A4738="","",YEAR(A4738))</f>
        <v/>
      </c>
      <c r="C4738" s="153">
        <f>IF(A4738="","",MONTH(A4738))</f>
        <v/>
      </c>
      <c r="D4738" s="153">
        <f>IF(A4738="","",CHOOSE(MONTH(A4738),"Ocak","Şubat","Mart","Nisan","Mayıs","Haziran","Temmuz","Ağustos","Eylül","Ekim","Kasım","Aralık"))</f>
        <v/>
      </c>
      <c r="E4738" s="153">
        <f>IF(A4738="","",ROUNDUP(MONTH(A4738)/3,0))</f>
        <v/>
      </c>
      <c r="F4738" s="153">
        <f>IF(A4738="","",WEEKNUM(A4738,2))</f>
        <v/>
      </c>
      <c r="G4738" s="153">
        <f>IF(A4738="","",WEEKDAY(A4738,2))</f>
        <v/>
      </c>
      <c r="H4738" s="153">
        <f>IF(A4738="","",CHOOSE(WEEKDAY(A4738,2),"Pazartesi","Salı","Çarşamba","Perşembe","Cuma","Cumartesi","Pazar"))</f>
        <v/>
      </c>
    </row>
    <row r="4739" ht="10.5" customHeight="1" s="113">
      <c r="A4739" s="152" t="n">
        <v>46742</v>
      </c>
      <c r="B4739" s="153">
        <f>IF(A4739="","",YEAR(A4739))</f>
        <v/>
      </c>
      <c r="C4739" s="153">
        <f>IF(A4739="","",MONTH(A4739))</f>
        <v/>
      </c>
      <c r="D4739" s="153">
        <f>IF(A4739="","",CHOOSE(MONTH(A4739),"Ocak","Şubat","Mart","Nisan","Mayıs","Haziran","Temmuz","Ağustos","Eylül","Ekim","Kasım","Aralık"))</f>
        <v/>
      </c>
      <c r="E4739" s="153">
        <f>IF(A4739="","",ROUNDUP(MONTH(A4739)/3,0))</f>
        <v/>
      </c>
      <c r="F4739" s="153">
        <f>IF(A4739="","",WEEKNUM(A4739,2))</f>
        <v/>
      </c>
      <c r="G4739" s="153">
        <f>IF(A4739="","",WEEKDAY(A4739,2))</f>
        <v/>
      </c>
      <c r="H4739" s="153">
        <f>IF(A4739="","",CHOOSE(WEEKDAY(A4739,2),"Pazartesi","Salı","Çarşamba","Perşembe","Cuma","Cumartesi","Pazar"))</f>
        <v/>
      </c>
    </row>
    <row r="4740" ht="10.5" customHeight="1" s="113">
      <c r="A4740" s="152" t="n">
        <v>46743</v>
      </c>
      <c r="B4740" s="153">
        <f>IF(A4740="","",YEAR(A4740))</f>
        <v/>
      </c>
      <c r="C4740" s="153">
        <f>IF(A4740="","",MONTH(A4740))</f>
        <v/>
      </c>
      <c r="D4740" s="153">
        <f>IF(A4740="","",CHOOSE(MONTH(A4740),"Ocak","Şubat","Mart","Nisan","Mayıs","Haziran","Temmuz","Ağustos","Eylül","Ekim","Kasım","Aralık"))</f>
        <v/>
      </c>
      <c r="E4740" s="153">
        <f>IF(A4740="","",ROUNDUP(MONTH(A4740)/3,0))</f>
        <v/>
      </c>
      <c r="F4740" s="153">
        <f>IF(A4740="","",WEEKNUM(A4740,2))</f>
        <v/>
      </c>
      <c r="G4740" s="153">
        <f>IF(A4740="","",WEEKDAY(A4740,2))</f>
        <v/>
      </c>
      <c r="H4740" s="153">
        <f>IF(A4740="","",CHOOSE(WEEKDAY(A4740,2),"Pazartesi","Salı","Çarşamba","Perşembe","Cuma","Cumartesi","Pazar"))</f>
        <v/>
      </c>
    </row>
    <row r="4741" ht="10.5" customHeight="1" s="113">
      <c r="A4741" s="152" t="n">
        <v>46744</v>
      </c>
      <c r="B4741" s="153">
        <f>IF(A4741="","",YEAR(A4741))</f>
        <v/>
      </c>
      <c r="C4741" s="153">
        <f>IF(A4741="","",MONTH(A4741))</f>
        <v/>
      </c>
      <c r="D4741" s="153">
        <f>IF(A4741="","",CHOOSE(MONTH(A4741),"Ocak","Şubat","Mart","Nisan","Mayıs","Haziran","Temmuz","Ağustos","Eylül","Ekim","Kasım","Aralık"))</f>
        <v/>
      </c>
      <c r="E4741" s="153">
        <f>IF(A4741="","",ROUNDUP(MONTH(A4741)/3,0))</f>
        <v/>
      </c>
      <c r="F4741" s="153">
        <f>IF(A4741="","",WEEKNUM(A4741,2))</f>
        <v/>
      </c>
      <c r="G4741" s="153">
        <f>IF(A4741="","",WEEKDAY(A4741,2))</f>
        <v/>
      </c>
      <c r="H4741" s="153">
        <f>IF(A4741="","",CHOOSE(WEEKDAY(A4741,2),"Pazartesi","Salı","Çarşamba","Perşembe","Cuma","Cumartesi","Pazar"))</f>
        <v/>
      </c>
    </row>
    <row r="4742" ht="10.5" customHeight="1" s="113">
      <c r="A4742" s="152" t="n">
        <v>46745</v>
      </c>
      <c r="B4742" s="153">
        <f>IF(A4742="","",YEAR(A4742))</f>
        <v/>
      </c>
      <c r="C4742" s="153">
        <f>IF(A4742="","",MONTH(A4742))</f>
        <v/>
      </c>
      <c r="D4742" s="153">
        <f>IF(A4742="","",CHOOSE(MONTH(A4742),"Ocak","Şubat","Mart","Nisan","Mayıs","Haziran","Temmuz","Ağustos","Eylül","Ekim","Kasım","Aralık"))</f>
        <v/>
      </c>
      <c r="E4742" s="153">
        <f>IF(A4742="","",ROUNDUP(MONTH(A4742)/3,0))</f>
        <v/>
      </c>
      <c r="F4742" s="153">
        <f>IF(A4742="","",WEEKNUM(A4742,2))</f>
        <v/>
      </c>
      <c r="G4742" s="153">
        <f>IF(A4742="","",WEEKDAY(A4742,2))</f>
        <v/>
      </c>
      <c r="H4742" s="153">
        <f>IF(A4742="","",CHOOSE(WEEKDAY(A4742,2),"Pazartesi","Salı","Çarşamba","Perşembe","Cuma","Cumartesi","Pazar"))</f>
        <v/>
      </c>
    </row>
    <row r="4743" ht="10.5" customHeight="1" s="113">
      <c r="A4743" s="152" t="n">
        <v>46746</v>
      </c>
      <c r="B4743" s="153">
        <f>IF(A4743="","",YEAR(A4743))</f>
        <v/>
      </c>
      <c r="C4743" s="153">
        <f>IF(A4743="","",MONTH(A4743))</f>
        <v/>
      </c>
      <c r="D4743" s="153">
        <f>IF(A4743="","",CHOOSE(MONTH(A4743),"Ocak","Şubat","Mart","Nisan","Mayıs","Haziran","Temmuz","Ağustos","Eylül","Ekim","Kasım","Aralık"))</f>
        <v/>
      </c>
      <c r="E4743" s="153">
        <f>IF(A4743="","",ROUNDUP(MONTH(A4743)/3,0))</f>
        <v/>
      </c>
      <c r="F4743" s="153">
        <f>IF(A4743="","",WEEKNUM(A4743,2))</f>
        <v/>
      </c>
      <c r="G4743" s="153">
        <f>IF(A4743="","",WEEKDAY(A4743,2))</f>
        <v/>
      </c>
      <c r="H4743" s="153">
        <f>IF(A4743="","",CHOOSE(WEEKDAY(A4743,2),"Pazartesi","Salı","Çarşamba","Perşembe","Cuma","Cumartesi","Pazar"))</f>
        <v/>
      </c>
    </row>
    <row r="4744" ht="10.5" customHeight="1" s="113">
      <c r="A4744" s="152" t="n">
        <v>46747</v>
      </c>
      <c r="B4744" s="153">
        <f>IF(A4744="","",YEAR(A4744))</f>
        <v/>
      </c>
      <c r="C4744" s="153">
        <f>IF(A4744="","",MONTH(A4744))</f>
        <v/>
      </c>
      <c r="D4744" s="153">
        <f>IF(A4744="","",CHOOSE(MONTH(A4744),"Ocak","Şubat","Mart","Nisan","Mayıs","Haziran","Temmuz","Ağustos","Eylül","Ekim","Kasım","Aralık"))</f>
        <v/>
      </c>
      <c r="E4744" s="153">
        <f>IF(A4744="","",ROUNDUP(MONTH(A4744)/3,0))</f>
        <v/>
      </c>
      <c r="F4744" s="153">
        <f>IF(A4744="","",WEEKNUM(A4744,2))</f>
        <v/>
      </c>
      <c r="G4744" s="153">
        <f>IF(A4744="","",WEEKDAY(A4744,2))</f>
        <v/>
      </c>
      <c r="H4744" s="153">
        <f>IF(A4744="","",CHOOSE(WEEKDAY(A4744,2),"Pazartesi","Salı","Çarşamba","Perşembe","Cuma","Cumartesi","Pazar"))</f>
        <v/>
      </c>
    </row>
    <row r="4745" ht="10.5" customHeight="1" s="113">
      <c r="A4745" s="152" t="n">
        <v>46748</v>
      </c>
      <c r="B4745" s="153">
        <f>IF(A4745="","",YEAR(A4745))</f>
        <v/>
      </c>
      <c r="C4745" s="153">
        <f>IF(A4745="","",MONTH(A4745))</f>
        <v/>
      </c>
      <c r="D4745" s="153">
        <f>IF(A4745="","",CHOOSE(MONTH(A4745),"Ocak","Şubat","Mart","Nisan","Mayıs","Haziran","Temmuz","Ağustos","Eylül","Ekim","Kasım","Aralık"))</f>
        <v/>
      </c>
      <c r="E4745" s="153">
        <f>IF(A4745="","",ROUNDUP(MONTH(A4745)/3,0))</f>
        <v/>
      </c>
      <c r="F4745" s="153">
        <f>IF(A4745="","",WEEKNUM(A4745,2))</f>
        <v/>
      </c>
      <c r="G4745" s="153">
        <f>IF(A4745="","",WEEKDAY(A4745,2))</f>
        <v/>
      </c>
      <c r="H4745" s="153">
        <f>IF(A4745="","",CHOOSE(WEEKDAY(A4745,2),"Pazartesi","Salı","Çarşamba","Perşembe","Cuma","Cumartesi","Pazar"))</f>
        <v/>
      </c>
    </row>
    <row r="4746" ht="10.5" customHeight="1" s="113">
      <c r="A4746" s="152" t="n">
        <v>46749</v>
      </c>
      <c r="B4746" s="153">
        <f>IF(A4746="","",YEAR(A4746))</f>
        <v/>
      </c>
      <c r="C4746" s="153">
        <f>IF(A4746="","",MONTH(A4746))</f>
        <v/>
      </c>
      <c r="D4746" s="153">
        <f>IF(A4746="","",CHOOSE(MONTH(A4746),"Ocak","Şubat","Mart","Nisan","Mayıs","Haziran","Temmuz","Ağustos","Eylül","Ekim","Kasım","Aralık"))</f>
        <v/>
      </c>
      <c r="E4746" s="153">
        <f>IF(A4746="","",ROUNDUP(MONTH(A4746)/3,0))</f>
        <v/>
      </c>
      <c r="F4746" s="153">
        <f>IF(A4746="","",WEEKNUM(A4746,2))</f>
        <v/>
      </c>
      <c r="G4746" s="153">
        <f>IF(A4746="","",WEEKDAY(A4746,2))</f>
        <v/>
      </c>
      <c r="H4746" s="153">
        <f>IF(A4746="","",CHOOSE(WEEKDAY(A4746,2),"Pazartesi","Salı","Çarşamba","Perşembe","Cuma","Cumartesi","Pazar"))</f>
        <v/>
      </c>
    </row>
    <row r="4747" ht="10.5" customHeight="1" s="113">
      <c r="A4747" s="152" t="n">
        <v>46750</v>
      </c>
      <c r="B4747" s="153">
        <f>IF(A4747="","",YEAR(A4747))</f>
        <v/>
      </c>
      <c r="C4747" s="153">
        <f>IF(A4747="","",MONTH(A4747))</f>
        <v/>
      </c>
      <c r="D4747" s="153">
        <f>IF(A4747="","",CHOOSE(MONTH(A4747),"Ocak","Şubat","Mart","Nisan","Mayıs","Haziran","Temmuz","Ağustos","Eylül","Ekim","Kasım","Aralık"))</f>
        <v/>
      </c>
      <c r="E4747" s="153">
        <f>IF(A4747="","",ROUNDUP(MONTH(A4747)/3,0))</f>
        <v/>
      </c>
      <c r="F4747" s="153">
        <f>IF(A4747="","",WEEKNUM(A4747,2))</f>
        <v/>
      </c>
      <c r="G4747" s="153">
        <f>IF(A4747="","",WEEKDAY(A4747,2))</f>
        <v/>
      </c>
      <c r="H4747" s="153">
        <f>IF(A4747="","",CHOOSE(WEEKDAY(A4747,2),"Pazartesi","Salı","Çarşamba","Perşembe","Cuma","Cumartesi","Pazar"))</f>
        <v/>
      </c>
    </row>
    <row r="4748" ht="10.5" customHeight="1" s="113">
      <c r="A4748" s="152" t="n">
        <v>46751</v>
      </c>
      <c r="B4748" s="153">
        <f>IF(A4748="","",YEAR(A4748))</f>
        <v/>
      </c>
      <c r="C4748" s="153">
        <f>IF(A4748="","",MONTH(A4748))</f>
        <v/>
      </c>
      <c r="D4748" s="153">
        <f>IF(A4748="","",CHOOSE(MONTH(A4748),"Ocak","Şubat","Mart","Nisan","Mayıs","Haziran","Temmuz","Ağustos","Eylül","Ekim","Kasım","Aralık"))</f>
        <v/>
      </c>
      <c r="E4748" s="153">
        <f>IF(A4748="","",ROUNDUP(MONTH(A4748)/3,0))</f>
        <v/>
      </c>
      <c r="F4748" s="153">
        <f>IF(A4748="","",WEEKNUM(A4748,2))</f>
        <v/>
      </c>
      <c r="G4748" s="153">
        <f>IF(A4748="","",WEEKDAY(A4748,2))</f>
        <v/>
      </c>
      <c r="H4748" s="153">
        <f>IF(A4748="","",CHOOSE(WEEKDAY(A4748,2),"Pazartesi","Salı","Çarşamba","Perşembe","Cuma","Cumartesi","Pazar"))</f>
        <v/>
      </c>
    </row>
    <row r="4749" ht="10.5" customHeight="1" s="113">
      <c r="A4749" s="152" t="n">
        <v>46752</v>
      </c>
      <c r="B4749" s="153">
        <f>IF(A4749="","",YEAR(A4749))</f>
        <v/>
      </c>
      <c r="C4749" s="153">
        <f>IF(A4749="","",MONTH(A4749))</f>
        <v/>
      </c>
      <c r="D4749" s="153">
        <f>IF(A4749="","",CHOOSE(MONTH(A4749),"Ocak","Şubat","Mart","Nisan","Mayıs","Haziran","Temmuz","Ağustos","Eylül","Ekim","Kasım","Aralık"))</f>
        <v/>
      </c>
      <c r="E4749" s="153">
        <f>IF(A4749="","",ROUNDUP(MONTH(A4749)/3,0))</f>
        <v/>
      </c>
      <c r="F4749" s="153">
        <f>IF(A4749="","",WEEKNUM(A4749,2))</f>
        <v/>
      </c>
      <c r="G4749" s="153">
        <f>IF(A4749="","",WEEKDAY(A4749,2))</f>
        <v/>
      </c>
      <c r="H4749" s="153">
        <f>IF(A4749="","",CHOOSE(WEEKDAY(A4749,2),"Pazartesi","Salı","Çarşamba","Perşembe","Cuma","Cumartesi","Pazar"))</f>
        <v/>
      </c>
    </row>
    <row r="4750" ht="10.5" customHeight="1" s="113">
      <c r="A4750" s="152" t="n">
        <v>46753</v>
      </c>
      <c r="B4750" s="153">
        <f>IF(A4750="","",YEAR(A4750))</f>
        <v/>
      </c>
      <c r="C4750" s="153">
        <f>IF(A4750="","",MONTH(A4750))</f>
        <v/>
      </c>
      <c r="D4750" s="153">
        <f>IF(A4750="","",CHOOSE(MONTH(A4750),"Ocak","Şubat","Mart","Nisan","Mayıs","Haziran","Temmuz","Ağustos","Eylül","Ekim","Kasım","Aralık"))</f>
        <v/>
      </c>
      <c r="E4750" s="153">
        <f>IF(A4750="","",ROUNDUP(MONTH(A4750)/3,0))</f>
        <v/>
      </c>
      <c r="F4750" s="153">
        <f>IF(A4750="","",WEEKNUM(A4750,2))</f>
        <v/>
      </c>
      <c r="G4750" s="153">
        <f>IF(A4750="","",WEEKDAY(A4750,2))</f>
        <v/>
      </c>
      <c r="H4750" s="153">
        <f>IF(A4750="","",CHOOSE(WEEKDAY(A4750,2),"Pazartesi","Salı","Çarşamba","Perşembe","Cuma","Cumartesi","Pazar"))</f>
        <v/>
      </c>
    </row>
    <row r="4751" ht="10.5" customHeight="1" s="113">
      <c r="A4751" s="152" t="n">
        <v>46754</v>
      </c>
      <c r="B4751" s="153">
        <f>IF(A4751="","",YEAR(A4751))</f>
        <v/>
      </c>
      <c r="C4751" s="153">
        <f>IF(A4751="","",MONTH(A4751))</f>
        <v/>
      </c>
      <c r="D4751" s="153">
        <f>IF(A4751="","",CHOOSE(MONTH(A4751),"Ocak","Şubat","Mart","Nisan","Mayıs","Haziran","Temmuz","Ağustos","Eylül","Ekim","Kasım","Aralık"))</f>
        <v/>
      </c>
      <c r="E4751" s="153">
        <f>IF(A4751="","",ROUNDUP(MONTH(A4751)/3,0))</f>
        <v/>
      </c>
      <c r="F4751" s="153">
        <f>IF(A4751="","",WEEKNUM(A4751,2))</f>
        <v/>
      </c>
      <c r="G4751" s="153">
        <f>IF(A4751="","",WEEKDAY(A4751,2))</f>
        <v/>
      </c>
      <c r="H4751" s="153">
        <f>IF(A4751="","",CHOOSE(WEEKDAY(A4751,2),"Pazartesi","Salı","Çarşamba","Perşembe","Cuma","Cumartesi","Pazar"))</f>
        <v/>
      </c>
    </row>
    <row r="4752" ht="10.5" customHeight="1" s="113">
      <c r="A4752" s="152" t="n">
        <v>46755</v>
      </c>
      <c r="B4752" s="153">
        <f>IF(A4752="","",YEAR(A4752))</f>
        <v/>
      </c>
      <c r="C4752" s="153">
        <f>IF(A4752="","",MONTH(A4752))</f>
        <v/>
      </c>
      <c r="D4752" s="153">
        <f>IF(A4752="","",CHOOSE(MONTH(A4752),"Ocak","Şubat","Mart","Nisan","Mayıs","Haziran","Temmuz","Ağustos","Eylül","Ekim","Kasım","Aralık"))</f>
        <v/>
      </c>
      <c r="E4752" s="153">
        <f>IF(A4752="","",ROUNDUP(MONTH(A4752)/3,0))</f>
        <v/>
      </c>
      <c r="F4752" s="153">
        <f>IF(A4752="","",WEEKNUM(A4752,2))</f>
        <v/>
      </c>
      <c r="G4752" s="153">
        <f>IF(A4752="","",WEEKDAY(A4752,2))</f>
        <v/>
      </c>
      <c r="H4752" s="153">
        <f>IF(A4752="","",CHOOSE(WEEKDAY(A4752,2),"Pazartesi","Salı","Çarşamba","Perşembe","Cuma","Cumartesi","Pazar"))</f>
        <v/>
      </c>
    </row>
    <row r="4753" ht="10.5" customHeight="1" s="113">
      <c r="A4753" s="152" t="n">
        <v>46756</v>
      </c>
      <c r="B4753" s="153">
        <f>IF(A4753="","",YEAR(A4753))</f>
        <v/>
      </c>
      <c r="C4753" s="153">
        <f>IF(A4753="","",MONTH(A4753))</f>
        <v/>
      </c>
      <c r="D4753" s="153">
        <f>IF(A4753="","",CHOOSE(MONTH(A4753),"Ocak","Şubat","Mart","Nisan","Mayıs","Haziran","Temmuz","Ağustos","Eylül","Ekim","Kasım","Aralık"))</f>
        <v/>
      </c>
      <c r="E4753" s="153">
        <f>IF(A4753="","",ROUNDUP(MONTH(A4753)/3,0))</f>
        <v/>
      </c>
      <c r="F4753" s="153">
        <f>IF(A4753="","",WEEKNUM(A4753,2))</f>
        <v/>
      </c>
      <c r="G4753" s="153">
        <f>IF(A4753="","",WEEKDAY(A4753,2))</f>
        <v/>
      </c>
      <c r="H4753" s="153">
        <f>IF(A4753="","",CHOOSE(WEEKDAY(A4753,2),"Pazartesi","Salı","Çarşamba","Perşembe","Cuma","Cumartesi","Pazar"))</f>
        <v/>
      </c>
    </row>
    <row r="4754" ht="10.5" customHeight="1" s="113">
      <c r="A4754" s="152" t="n">
        <v>46757</v>
      </c>
      <c r="B4754" s="153">
        <f>IF(A4754="","",YEAR(A4754))</f>
        <v/>
      </c>
      <c r="C4754" s="153">
        <f>IF(A4754="","",MONTH(A4754))</f>
        <v/>
      </c>
      <c r="D4754" s="153">
        <f>IF(A4754="","",CHOOSE(MONTH(A4754),"Ocak","Şubat","Mart","Nisan","Mayıs","Haziran","Temmuz","Ağustos","Eylül","Ekim","Kasım","Aralık"))</f>
        <v/>
      </c>
      <c r="E4754" s="153">
        <f>IF(A4754="","",ROUNDUP(MONTH(A4754)/3,0))</f>
        <v/>
      </c>
      <c r="F4754" s="153">
        <f>IF(A4754="","",WEEKNUM(A4754,2))</f>
        <v/>
      </c>
      <c r="G4754" s="153">
        <f>IF(A4754="","",WEEKDAY(A4754,2))</f>
        <v/>
      </c>
      <c r="H4754" s="153">
        <f>IF(A4754="","",CHOOSE(WEEKDAY(A4754,2),"Pazartesi","Salı","Çarşamba","Perşembe","Cuma","Cumartesi","Pazar"))</f>
        <v/>
      </c>
    </row>
    <row r="4755" ht="10.5" customHeight="1" s="113">
      <c r="A4755" s="152" t="n">
        <v>46758</v>
      </c>
      <c r="B4755" s="153">
        <f>IF(A4755="","",YEAR(A4755))</f>
        <v/>
      </c>
      <c r="C4755" s="153">
        <f>IF(A4755="","",MONTH(A4755))</f>
        <v/>
      </c>
      <c r="D4755" s="153">
        <f>IF(A4755="","",CHOOSE(MONTH(A4755),"Ocak","Şubat","Mart","Nisan","Mayıs","Haziran","Temmuz","Ağustos","Eylül","Ekim","Kasım","Aralık"))</f>
        <v/>
      </c>
      <c r="E4755" s="153">
        <f>IF(A4755="","",ROUNDUP(MONTH(A4755)/3,0))</f>
        <v/>
      </c>
      <c r="F4755" s="153">
        <f>IF(A4755="","",WEEKNUM(A4755,2))</f>
        <v/>
      </c>
      <c r="G4755" s="153">
        <f>IF(A4755="","",WEEKDAY(A4755,2))</f>
        <v/>
      </c>
      <c r="H4755" s="153">
        <f>IF(A4755="","",CHOOSE(WEEKDAY(A4755,2),"Pazartesi","Salı","Çarşamba","Perşembe","Cuma","Cumartesi","Pazar"))</f>
        <v/>
      </c>
    </row>
    <row r="4756" ht="10.5" customHeight="1" s="113">
      <c r="A4756" s="152" t="n">
        <v>46759</v>
      </c>
      <c r="B4756" s="153">
        <f>IF(A4756="","",YEAR(A4756))</f>
        <v/>
      </c>
      <c r="C4756" s="153">
        <f>IF(A4756="","",MONTH(A4756))</f>
        <v/>
      </c>
      <c r="D4756" s="153">
        <f>IF(A4756="","",CHOOSE(MONTH(A4756),"Ocak","Şubat","Mart","Nisan","Mayıs","Haziran","Temmuz","Ağustos","Eylül","Ekim","Kasım","Aralık"))</f>
        <v/>
      </c>
      <c r="E4756" s="153">
        <f>IF(A4756="","",ROUNDUP(MONTH(A4756)/3,0))</f>
        <v/>
      </c>
      <c r="F4756" s="153">
        <f>IF(A4756="","",WEEKNUM(A4756,2))</f>
        <v/>
      </c>
      <c r="G4756" s="153">
        <f>IF(A4756="","",WEEKDAY(A4756,2))</f>
        <v/>
      </c>
      <c r="H4756" s="153">
        <f>IF(A4756="","",CHOOSE(WEEKDAY(A4756,2),"Pazartesi","Salı","Çarşamba","Perşembe","Cuma","Cumartesi","Pazar"))</f>
        <v/>
      </c>
    </row>
    <row r="4757" ht="10.5" customHeight="1" s="113">
      <c r="A4757" s="152" t="n">
        <v>46760</v>
      </c>
      <c r="B4757" s="153">
        <f>IF(A4757="","",YEAR(A4757))</f>
        <v/>
      </c>
      <c r="C4757" s="153">
        <f>IF(A4757="","",MONTH(A4757))</f>
        <v/>
      </c>
      <c r="D4757" s="153">
        <f>IF(A4757="","",CHOOSE(MONTH(A4757),"Ocak","Şubat","Mart","Nisan","Mayıs","Haziran","Temmuz","Ağustos","Eylül","Ekim","Kasım","Aralık"))</f>
        <v/>
      </c>
      <c r="E4757" s="153">
        <f>IF(A4757="","",ROUNDUP(MONTH(A4757)/3,0))</f>
        <v/>
      </c>
      <c r="F4757" s="153">
        <f>IF(A4757="","",WEEKNUM(A4757,2))</f>
        <v/>
      </c>
      <c r="G4757" s="153">
        <f>IF(A4757="","",WEEKDAY(A4757,2))</f>
        <v/>
      </c>
      <c r="H4757" s="153">
        <f>IF(A4757="","",CHOOSE(WEEKDAY(A4757,2),"Pazartesi","Salı","Çarşamba","Perşembe","Cuma","Cumartesi","Pazar"))</f>
        <v/>
      </c>
    </row>
    <row r="4758" ht="10.5" customHeight="1" s="113">
      <c r="A4758" s="152" t="n">
        <v>46761</v>
      </c>
      <c r="B4758" s="153">
        <f>IF(A4758="","",YEAR(A4758))</f>
        <v/>
      </c>
      <c r="C4758" s="153">
        <f>IF(A4758="","",MONTH(A4758))</f>
        <v/>
      </c>
      <c r="D4758" s="153">
        <f>IF(A4758="","",CHOOSE(MONTH(A4758),"Ocak","Şubat","Mart","Nisan","Mayıs","Haziran","Temmuz","Ağustos","Eylül","Ekim","Kasım","Aralık"))</f>
        <v/>
      </c>
      <c r="E4758" s="153">
        <f>IF(A4758="","",ROUNDUP(MONTH(A4758)/3,0))</f>
        <v/>
      </c>
      <c r="F4758" s="153">
        <f>IF(A4758="","",WEEKNUM(A4758,2))</f>
        <v/>
      </c>
      <c r="G4758" s="153">
        <f>IF(A4758="","",WEEKDAY(A4758,2))</f>
        <v/>
      </c>
      <c r="H4758" s="153">
        <f>IF(A4758="","",CHOOSE(WEEKDAY(A4758,2),"Pazartesi","Salı","Çarşamba","Perşembe","Cuma","Cumartesi","Pazar"))</f>
        <v/>
      </c>
    </row>
    <row r="4759" ht="10.5" customHeight="1" s="113">
      <c r="A4759" s="152" t="n">
        <v>46762</v>
      </c>
      <c r="B4759" s="153">
        <f>IF(A4759="","",YEAR(A4759))</f>
        <v/>
      </c>
      <c r="C4759" s="153">
        <f>IF(A4759="","",MONTH(A4759))</f>
        <v/>
      </c>
      <c r="D4759" s="153">
        <f>IF(A4759="","",CHOOSE(MONTH(A4759),"Ocak","Şubat","Mart","Nisan","Mayıs","Haziran","Temmuz","Ağustos","Eylül","Ekim","Kasım","Aralık"))</f>
        <v/>
      </c>
      <c r="E4759" s="153">
        <f>IF(A4759="","",ROUNDUP(MONTH(A4759)/3,0))</f>
        <v/>
      </c>
      <c r="F4759" s="153">
        <f>IF(A4759="","",WEEKNUM(A4759,2))</f>
        <v/>
      </c>
      <c r="G4759" s="153">
        <f>IF(A4759="","",WEEKDAY(A4759,2))</f>
        <v/>
      </c>
      <c r="H4759" s="153">
        <f>IF(A4759="","",CHOOSE(WEEKDAY(A4759,2),"Pazartesi","Salı","Çarşamba","Perşembe","Cuma","Cumartesi","Pazar"))</f>
        <v/>
      </c>
    </row>
    <row r="4760" ht="10.5" customHeight="1" s="113">
      <c r="A4760" s="152" t="n">
        <v>46763</v>
      </c>
      <c r="B4760" s="153">
        <f>IF(A4760="","",YEAR(A4760))</f>
        <v/>
      </c>
      <c r="C4760" s="153">
        <f>IF(A4760="","",MONTH(A4760))</f>
        <v/>
      </c>
      <c r="D4760" s="153">
        <f>IF(A4760="","",CHOOSE(MONTH(A4760),"Ocak","Şubat","Mart","Nisan","Mayıs","Haziran","Temmuz","Ağustos","Eylül","Ekim","Kasım","Aralık"))</f>
        <v/>
      </c>
      <c r="E4760" s="153">
        <f>IF(A4760="","",ROUNDUP(MONTH(A4760)/3,0))</f>
        <v/>
      </c>
      <c r="F4760" s="153">
        <f>IF(A4760="","",WEEKNUM(A4760,2))</f>
        <v/>
      </c>
      <c r="G4760" s="153">
        <f>IF(A4760="","",WEEKDAY(A4760,2))</f>
        <v/>
      </c>
      <c r="H4760" s="153">
        <f>IF(A4760="","",CHOOSE(WEEKDAY(A4760,2),"Pazartesi","Salı","Çarşamba","Perşembe","Cuma","Cumartesi","Pazar"))</f>
        <v/>
      </c>
    </row>
    <row r="4761" ht="10.5" customHeight="1" s="113">
      <c r="A4761" s="152" t="n">
        <v>46764</v>
      </c>
      <c r="B4761" s="153">
        <f>IF(A4761="","",YEAR(A4761))</f>
        <v/>
      </c>
      <c r="C4761" s="153">
        <f>IF(A4761="","",MONTH(A4761))</f>
        <v/>
      </c>
      <c r="D4761" s="153">
        <f>IF(A4761="","",CHOOSE(MONTH(A4761),"Ocak","Şubat","Mart","Nisan","Mayıs","Haziran","Temmuz","Ağustos","Eylül","Ekim","Kasım","Aralık"))</f>
        <v/>
      </c>
      <c r="E4761" s="153">
        <f>IF(A4761="","",ROUNDUP(MONTH(A4761)/3,0))</f>
        <v/>
      </c>
      <c r="F4761" s="153">
        <f>IF(A4761="","",WEEKNUM(A4761,2))</f>
        <v/>
      </c>
      <c r="G4761" s="153">
        <f>IF(A4761="","",WEEKDAY(A4761,2))</f>
        <v/>
      </c>
      <c r="H4761" s="153">
        <f>IF(A4761="","",CHOOSE(WEEKDAY(A4761,2),"Pazartesi","Salı","Çarşamba","Perşembe","Cuma","Cumartesi","Pazar"))</f>
        <v/>
      </c>
    </row>
    <row r="4762" ht="10.5" customHeight="1" s="113">
      <c r="A4762" s="152" t="n">
        <v>46765</v>
      </c>
      <c r="B4762" s="153">
        <f>IF(A4762="","",YEAR(A4762))</f>
        <v/>
      </c>
      <c r="C4762" s="153">
        <f>IF(A4762="","",MONTH(A4762))</f>
        <v/>
      </c>
      <c r="D4762" s="153">
        <f>IF(A4762="","",CHOOSE(MONTH(A4762),"Ocak","Şubat","Mart","Nisan","Mayıs","Haziran","Temmuz","Ağustos","Eylül","Ekim","Kasım","Aralık"))</f>
        <v/>
      </c>
      <c r="E4762" s="153">
        <f>IF(A4762="","",ROUNDUP(MONTH(A4762)/3,0))</f>
        <v/>
      </c>
      <c r="F4762" s="153">
        <f>IF(A4762="","",WEEKNUM(A4762,2))</f>
        <v/>
      </c>
      <c r="G4762" s="153">
        <f>IF(A4762="","",WEEKDAY(A4762,2))</f>
        <v/>
      </c>
      <c r="H4762" s="153">
        <f>IF(A4762="","",CHOOSE(WEEKDAY(A4762,2),"Pazartesi","Salı","Çarşamba","Perşembe","Cuma","Cumartesi","Pazar"))</f>
        <v/>
      </c>
    </row>
    <row r="4763" ht="10.5" customHeight="1" s="113">
      <c r="A4763" s="152" t="n">
        <v>46766</v>
      </c>
      <c r="B4763" s="153">
        <f>IF(A4763="","",YEAR(A4763))</f>
        <v/>
      </c>
      <c r="C4763" s="153">
        <f>IF(A4763="","",MONTH(A4763))</f>
        <v/>
      </c>
      <c r="D4763" s="153">
        <f>IF(A4763="","",CHOOSE(MONTH(A4763),"Ocak","Şubat","Mart","Nisan","Mayıs","Haziran","Temmuz","Ağustos","Eylül","Ekim","Kasım","Aralık"))</f>
        <v/>
      </c>
      <c r="E4763" s="153">
        <f>IF(A4763="","",ROUNDUP(MONTH(A4763)/3,0))</f>
        <v/>
      </c>
      <c r="F4763" s="153">
        <f>IF(A4763="","",WEEKNUM(A4763,2))</f>
        <v/>
      </c>
      <c r="G4763" s="153">
        <f>IF(A4763="","",WEEKDAY(A4763,2))</f>
        <v/>
      </c>
      <c r="H4763" s="153">
        <f>IF(A4763="","",CHOOSE(WEEKDAY(A4763,2),"Pazartesi","Salı","Çarşamba","Perşembe","Cuma","Cumartesi","Pazar"))</f>
        <v/>
      </c>
    </row>
    <row r="4764" ht="10.5" customHeight="1" s="113">
      <c r="A4764" s="152" t="n">
        <v>46767</v>
      </c>
      <c r="B4764" s="153">
        <f>IF(A4764="","",YEAR(A4764))</f>
        <v/>
      </c>
      <c r="C4764" s="153">
        <f>IF(A4764="","",MONTH(A4764))</f>
        <v/>
      </c>
      <c r="D4764" s="153">
        <f>IF(A4764="","",CHOOSE(MONTH(A4764),"Ocak","Şubat","Mart","Nisan","Mayıs","Haziran","Temmuz","Ağustos","Eylül","Ekim","Kasım","Aralık"))</f>
        <v/>
      </c>
      <c r="E4764" s="153">
        <f>IF(A4764="","",ROUNDUP(MONTH(A4764)/3,0))</f>
        <v/>
      </c>
      <c r="F4764" s="153">
        <f>IF(A4764="","",WEEKNUM(A4764,2))</f>
        <v/>
      </c>
      <c r="G4764" s="153">
        <f>IF(A4764="","",WEEKDAY(A4764,2))</f>
        <v/>
      </c>
      <c r="H4764" s="153">
        <f>IF(A4764="","",CHOOSE(WEEKDAY(A4764,2),"Pazartesi","Salı","Çarşamba","Perşembe","Cuma","Cumartesi","Pazar"))</f>
        <v/>
      </c>
    </row>
    <row r="4765" ht="10.5" customHeight="1" s="113">
      <c r="A4765" s="152" t="n">
        <v>46768</v>
      </c>
      <c r="B4765" s="153">
        <f>IF(A4765="","",YEAR(A4765))</f>
        <v/>
      </c>
      <c r="C4765" s="153">
        <f>IF(A4765="","",MONTH(A4765))</f>
        <v/>
      </c>
      <c r="D4765" s="153">
        <f>IF(A4765="","",CHOOSE(MONTH(A4765),"Ocak","Şubat","Mart","Nisan","Mayıs","Haziran","Temmuz","Ağustos","Eylül","Ekim","Kasım","Aralık"))</f>
        <v/>
      </c>
      <c r="E4765" s="153">
        <f>IF(A4765="","",ROUNDUP(MONTH(A4765)/3,0))</f>
        <v/>
      </c>
      <c r="F4765" s="153">
        <f>IF(A4765="","",WEEKNUM(A4765,2))</f>
        <v/>
      </c>
      <c r="G4765" s="153">
        <f>IF(A4765="","",WEEKDAY(A4765,2))</f>
        <v/>
      </c>
      <c r="H4765" s="153">
        <f>IF(A4765="","",CHOOSE(WEEKDAY(A4765,2),"Pazartesi","Salı","Çarşamba","Perşembe","Cuma","Cumartesi","Pazar"))</f>
        <v/>
      </c>
    </row>
    <row r="4766" ht="10.5" customHeight="1" s="113">
      <c r="A4766" s="152" t="n">
        <v>46769</v>
      </c>
      <c r="B4766" s="153">
        <f>IF(A4766="","",YEAR(A4766))</f>
        <v/>
      </c>
      <c r="C4766" s="153">
        <f>IF(A4766="","",MONTH(A4766))</f>
        <v/>
      </c>
      <c r="D4766" s="153">
        <f>IF(A4766="","",CHOOSE(MONTH(A4766),"Ocak","Şubat","Mart","Nisan","Mayıs","Haziran","Temmuz","Ağustos","Eylül","Ekim","Kasım","Aralık"))</f>
        <v/>
      </c>
      <c r="E4766" s="153">
        <f>IF(A4766="","",ROUNDUP(MONTH(A4766)/3,0))</f>
        <v/>
      </c>
      <c r="F4766" s="153">
        <f>IF(A4766="","",WEEKNUM(A4766,2))</f>
        <v/>
      </c>
      <c r="G4766" s="153">
        <f>IF(A4766="","",WEEKDAY(A4766,2))</f>
        <v/>
      </c>
      <c r="H4766" s="153">
        <f>IF(A4766="","",CHOOSE(WEEKDAY(A4766,2),"Pazartesi","Salı","Çarşamba","Perşembe","Cuma","Cumartesi","Pazar"))</f>
        <v/>
      </c>
    </row>
    <row r="4767" ht="10.5" customHeight="1" s="113">
      <c r="A4767" s="152" t="n">
        <v>46770</v>
      </c>
      <c r="B4767" s="153">
        <f>IF(A4767="","",YEAR(A4767))</f>
        <v/>
      </c>
      <c r="C4767" s="153">
        <f>IF(A4767="","",MONTH(A4767))</f>
        <v/>
      </c>
      <c r="D4767" s="153">
        <f>IF(A4767="","",CHOOSE(MONTH(A4767),"Ocak","Şubat","Mart","Nisan","Mayıs","Haziran","Temmuz","Ağustos","Eylül","Ekim","Kasım","Aralık"))</f>
        <v/>
      </c>
      <c r="E4767" s="153">
        <f>IF(A4767="","",ROUNDUP(MONTH(A4767)/3,0))</f>
        <v/>
      </c>
      <c r="F4767" s="153">
        <f>IF(A4767="","",WEEKNUM(A4767,2))</f>
        <v/>
      </c>
      <c r="G4767" s="153">
        <f>IF(A4767="","",WEEKDAY(A4767,2))</f>
        <v/>
      </c>
      <c r="H4767" s="153">
        <f>IF(A4767="","",CHOOSE(WEEKDAY(A4767,2),"Pazartesi","Salı","Çarşamba","Perşembe","Cuma","Cumartesi","Pazar"))</f>
        <v/>
      </c>
    </row>
    <row r="4768" ht="10.5" customHeight="1" s="113">
      <c r="A4768" s="152" t="n">
        <v>46771</v>
      </c>
      <c r="B4768" s="153">
        <f>IF(A4768="","",YEAR(A4768))</f>
        <v/>
      </c>
      <c r="C4768" s="153">
        <f>IF(A4768="","",MONTH(A4768))</f>
        <v/>
      </c>
      <c r="D4768" s="153">
        <f>IF(A4768="","",CHOOSE(MONTH(A4768),"Ocak","Şubat","Mart","Nisan","Mayıs","Haziran","Temmuz","Ağustos","Eylül","Ekim","Kasım","Aralık"))</f>
        <v/>
      </c>
      <c r="E4768" s="153">
        <f>IF(A4768="","",ROUNDUP(MONTH(A4768)/3,0))</f>
        <v/>
      </c>
      <c r="F4768" s="153">
        <f>IF(A4768="","",WEEKNUM(A4768,2))</f>
        <v/>
      </c>
      <c r="G4768" s="153">
        <f>IF(A4768="","",WEEKDAY(A4768,2))</f>
        <v/>
      </c>
      <c r="H4768" s="153">
        <f>IF(A4768="","",CHOOSE(WEEKDAY(A4768,2),"Pazartesi","Salı","Çarşamba","Perşembe","Cuma","Cumartesi","Pazar"))</f>
        <v/>
      </c>
    </row>
    <row r="4769" ht="10.5" customHeight="1" s="113">
      <c r="A4769" s="152" t="n">
        <v>46772</v>
      </c>
      <c r="B4769" s="153">
        <f>IF(A4769="","",YEAR(A4769))</f>
        <v/>
      </c>
      <c r="C4769" s="153">
        <f>IF(A4769="","",MONTH(A4769))</f>
        <v/>
      </c>
      <c r="D4769" s="153">
        <f>IF(A4769="","",CHOOSE(MONTH(A4769),"Ocak","Şubat","Mart","Nisan","Mayıs","Haziran","Temmuz","Ağustos","Eylül","Ekim","Kasım","Aralık"))</f>
        <v/>
      </c>
      <c r="E4769" s="153">
        <f>IF(A4769="","",ROUNDUP(MONTH(A4769)/3,0))</f>
        <v/>
      </c>
      <c r="F4769" s="153">
        <f>IF(A4769="","",WEEKNUM(A4769,2))</f>
        <v/>
      </c>
      <c r="G4769" s="153">
        <f>IF(A4769="","",WEEKDAY(A4769,2))</f>
        <v/>
      </c>
      <c r="H4769" s="153">
        <f>IF(A4769="","",CHOOSE(WEEKDAY(A4769,2),"Pazartesi","Salı","Çarşamba","Perşembe","Cuma","Cumartesi","Pazar"))</f>
        <v/>
      </c>
    </row>
    <row r="4770" ht="10.5" customHeight="1" s="113">
      <c r="A4770" s="152" t="n">
        <v>46773</v>
      </c>
      <c r="B4770" s="153">
        <f>IF(A4770="","",YEAR(A4770))</f>
        <v/>
      </c>
      <c r="C4770" s="153">
        <f>IF(A4770="","",MONTH(A4770))</f>
        <v/>
      </c>
      <c r="D4770" s="153">
        <f>IF(A4770="","",CHOOSE(MONTH(A4770),"Ocak","Şubat","Mart","Nisan","Mayıs","Haziran","Temmuz","Ağustos","Eylül","Ekim","Kasım","Aralık"))</f>
        <v/>
      </c>
      <c r="E4770" s="153">
        <f>IF(A4770="","",ROUNDUP(MONTH(A4770)/3,0))</f>
        <v/>
      </c>
      <c r="F4770" s="153">
        <f>IF(A4770="","",WEEKNUM(A4770,2))</f>
        <v/>
      </c>
      <c r="G4770" s="153">
        <f>IF(A4770="","",WEEKDAY(A4770,2))</f>
        <v/>
      </c>
      <c r="H4770" s="153">
        <f>IF(A4770="","",CHOOSE(WEEKDAY(A4770,2),"Pazartesi","Salı","Çarşamba","Perşembe","Cuma","Cumartesi","Pazar"))</f>
        <v/>
      </c>
    </row>
    <row r="4771" ht="10.5" customHeight="1" s="113">
      <c r="A4771" s="152" t="n">
        <v>46774</v>
      </c>
      <c r="B4771" s="153">
        <f>IF(A4771="","",YEAR(A4771))</f>
        <v/>
      </c>
      <c r="C4771" s="153">
        <f>IF(A4771="","",MONTH(A4771))</f>
        <v/>
      </c>
      <c r="D4771" s="153">
        <f>IF(A4771="","",CHOOSE(MONTH(A4771),"Ocak","Şubat","Mart","Nisan","Mayıs","Haziran","Temmuz","Ağustos","Eylül","Ekim","Kasım","Aralık"))</f>
        <v/>
      </c>
      <c r="E4771" s="153">
        <f>IF(A4771="","",ROUNDUP(MONTH(A4771)/3,0))</f>
        <v/>
      </c>
      <c r="F4771" s="153">
        <f>IF(A4771="","",WEEKNUM(A4771,2))</f>
        <v/>
      </c>
      <c r="G4771" s="153">
        <f>IF(A4771="","",WEEKDAY(A4771,2))</f>
        <v/>
      </c>
      <c r="H4771" s="153">
        <f>IF(A4771="","",CHOOSE(WEEKDAY(A4771,2),"Pazartesi","Salı","Çarşamba","Perşembe","Cuma","Cumartesi","Pazar"))</f>
        <v/>
      </c>
    </row>
    <row r="4772" ht="10.5" customHeight="1" s="113">
      <c r="A4772" s="152" t="n">
        <v>46775</v>
      </c>
      <c r="B4772" s="153">
        <f>IF(A4772="","",YEAR(A4772))</f>
        <v/>
      </c>
      <c r="C4772" s="153">
        <f>IF(A4772="","",MONTH(A4772))</f>
        <v/>
      </c>
      <c r="D4772" s="153">
        <f>IF(A4772="","",CHOOSE(MONTH(A4772),"Ocak","Şubat","Mart","Nisan","Mayıs","Haziran","Temmuz","Ağustos","Eylül","Ekim","Kasım","Aralık"))</f>
        <v/>
      </c>
      <c r="E4772" s="153">
        <f>IF(A4772="","",ROUNDUP(MONTH(A4772)/3,0))</f>
        <v/>
      </c>
      <c r="F4772" s="153">
        <f>IF(A4772="","",WEEKNUM(A4772,2))</f>
        <v/>
      </c>
      <c r="G4772" s="153">
        <f>IF(A4772="","",WEEKDAY(A4772,2))</f>
        <v/>
      </c>
      <c r="H4772" s="153">
        <f>IF(A4772="","",CHOOSE(WEEKDAY(A4772,2),"Pazartesi","Salı","Çarşamba","Perşembe","Cuma","Cumartesi","Pazar"))</f>
        <v/>
      </c>
    </row>
    <row r="4773" ht="10.5" customHeight="1" s="113">
      <c r="A4773" s="152" t="n">
        <v>46776</v>
      </c>
      <c r="B4773" s="153">
        <f>IF(A4773="","",YEAR(A4773))</f>
        <v/>
      </c>
      <c r="C4773" s="153">
        <f>IF(A4773="","",MONTH(A4773))</f>
        <v/>
      </c>
      <c r="D4773" s="153">
        <f>IF(A4773="","",CHOOSE(MONTH(A4773),"Ocak","Şubat","Mart","Nisan","Mayıs","Haziran","Temmuz","Ağustos","Eylül","Ekim","Kasım","Aralık"))</f>
        <v/>
      </c>
      <c r="E4773" s="153">
        <f>IF(A4773="","",ROUNDUP(MONTH(A4773)/3,0))</f>
        <v/>
      </c>
      <c r="F4773" s="153">
        <f>IF(A4773="","",WEEKNUM(A4773,2))</f>
        <v/>
      </c>
      <c r="G4773" s="153">
        <f>IF(A4773="","",WEEKDAY(A4773,2))</f>
        <v/>
      </c>
      <c r="H4773" s="153">
        <f>IF(A4773="","",CHOOSE(WEEKDAY(A4773,2),"Pazartesi","Salı","Çarşamba","Perşembe","Cuma","Cumartesi","Pazar"))</f>
        <v/>
      </c>
    </row>
    <row r="4774" ht="10.5" customHeight="1" s="113">
      <c r="A4774" s="152" t="n">
        <v>46777</v>
      </c>
      <c r="B4774" s="153">
        <f>IF(A4774="","",YEAR(A4774))</f>
        <v/>
      </c>
      <c r="C4774" s="153">
        <f>IF(A4774="","",MONTH(A4774))</f>
        <v/>
      </c>
      <c r="D4774" s="153">
        <f>IF(A4774="","",CHOOSE(MONTH(A4774),"Ocak","Şubat","Mart","Nisan","Mayıs","Haziran","Temmuz","Ağustos","Eylül","Ekim","Kasım","Aralık"))</f>
        <v/>
      </c>
      <c r="E4774" s="153">
        <f>IF(A4774="","",ROUNDUP(MONTH(A4774)/3,0))</f>
        <v/>
      </c>
      <c r="F4774" s="153">
        <f>IF(A4774="","",WEEKNUM(A4774,2))</f>
        <v/>
      </c>
      <c r="G4774" s="153">
        <f>IF(A4774="","",WEEKDAY(A4774,2))</f>
        <v/>
      </c>
      <c r="H4774" s="153">
        <f>IF(A4774="","",CHOOSE(WEEKDAY(A4774,2),"Pazartesi","Salı","Çarşamba","Perşembe","Cuma","Cumartesi","Pazar"))</f>
        <v/>
      </c>
    </row>
    <row r="4775" ht="10.5" customHeight="1" s="113">
      <c r="A4775" s="152" t="n">
        <v>46778</v>
      </c>
      <c r="B4775" s="153">
        <f>IF(A4775="","",YEAR(A4775))</f>
        <v/>
      </c>
      <c r="C4775" s="153">
        <f>IF(A4775="","",MONTH(A4775))</f>
        <v/>
      </c>
      <c r="D4775" s="153">
        <f>IF(A4775="","",CHOOSE(MONTH(A4775),"Ocak","Şubat","Mart","Nisan","Mayıs","Haziran","Temmuz","Ağustos","Eylül","Ekim","Kasım","Aralık"))</f>
        <v/>
      </c>
      <c r="E4775" s="153">
        <f>IF(A4775="","",ROUNDUP(MONTH(A4775)/3,0))</f>
        <v/>
      </c>
      <c r="F4775" s="153">
        <f>IF(A4775="","",WEEKNUM(A4775,2))</f>
        <v/>
      </c>
      <c r="G4775" s="153">
        <f>IF(A4775="","",WEEKDAY(A4775,2))</f>
        <v/>
      </c>
      <c r="H4775" s="153">
        <f>IF(A4775="","",CHOOSE(WEEKDAY(A4775,2),"Pazartesi","Salı","Çarşamba","Perşembe","Cuma","Cumartesi","Pazar"))</f>
        <v/>
      </c>
    </row>
    <row r="4776" ht="10.5" customHeight="1" s="113">
      <c r="A4776" s="152" t="n">
        <v>46779</v>
      </c>
      <c r="B4776" s="153">
        <f>IF(A4776="","",YEAR(A4776))</f>
        <v/>
      </c>
      <c r="C4776" s="153">
        <f>IF(A4776="","",MONTH(A4776))</f>
        <v/>
      </c>
      <c r="D4776" s="153">
        <f>IF(A4776="","",CHOOSE(MONTH(A4776),"Ocak","Şubat","Mart","Nisan","Mayıs","Haziran","Temmuz","Ağustos","Eylül","Ekim","Kasım","Aralık"))</f>
        <v/>
      </c>
      <c r="E4776" s="153">
        <f>IF(A4776="","",ROUNDUP(MONTH(A4776)/3,0))</f>
        <v/>
      </c>
      <c r="F4776" s="153">
        <f>IF(A4776="","",WEEKNUM(A4776,2))</f>
        <v/>
      </c>
      <c r="G4776" s="153">
        <f>IF(A4776="","",WEEKDAY(A4776,2))</f>
        <v/>
      </c>
      <c r="H4776" s="153">
        <f>IF(A4776="","",CHOOSE(WEEKDAY(A4776,2),"Pazartesi","Salı","Çarşamba","Perşembe","Cuma","Cumartesi","Pazar"))</f>
        <v/>
      </c>
    </row>
    <row r="4777" ht="10.5" customHeight="1" s="113">
      <c r="A4777" s="152" t="n">
        <v>46780</v>
      </c>
      <c r="B4777" s="153">
        <f>IF(A4777="","",YEAR(A4777))</f>
        <v/>
      </c>
      <c r="C4777" s="153">
        <f>IF(A4777="","",MONTH(A4777))</f>
        <v/>
      </c>
      <c r="D4777" s="153">
        <f>IF(A4777="","",CHOOSE(MONTH(A4777),"Ocak","Şubat","Mart","Nisan","Mayıs","Haziran","Temmuz","Ağustos","Eylül","Ekim","Kasım","Aralık"))</f>
        <v/>
      </c>
      <c r="E4777" s="153">
        <f>IF(A4777="","",ROUNDUP(MONTH(A4777)/3,0))</f>
        <v/>
      </c>
      <c r="F4777" s="153">
        <f>IF(A4777="","",WEEKNUM(A4777,2))</f>
        <v/>
      </c>
      <c r="G4777" s="153">
        <f>IF(A4777="","",WEEKDAY(A4777,2))</f>
        <v/>
      </c>
      <c r="H4777" s="153">
        <f>IF(A4777="","",CHOOSE(WEEKDAY(A4777,2),"Pazartesi","Salı","Çarşamba","Perşembe","Cuma","Cumartesi","Pazar"))</f>
        <v/>
      </c>
    </row>
    <row r="4778" ht="10.5" customHeight="1" s="113">
      <c r="A4778" s="152" t="n">
        <v>46781</v>
      </c>
      <c r="B4778" s="153">
        <f>IF(A4778="","",YEAR(A4778))</f>
        <v/>
      </c>
      <c r="C4778" s="153">
        <f>IF(A4778="","",MONTH(A4778))</f>
        <v/>
      </c>
      <c r="D4778" s="153">
        <f>IF(A4778="","",CHOOSE(MONTH(A4778),"Ocak","Şubat","Mart","Nisan","Mayıs","Haziran","Temmuz","Ağustos","Eylül","Ekim","Kasım","Aralık"))</f>
        <v/>
      </c>
      <c r="E4778" s="153">
        <f>IF(A4778="","",ROUNDUP(MONTH(A4778)/3,0))</f>
        <v/>
      </c>
      <c r="F4778" s="153">
        <f>IF(A4778="","",WEEKNUM(A4778,2))</f>
        <v/>
      </c>
      <c r="G4778" s="153">
        <f>IF(A4778="","",WEEKDAY(A4778,2))</f>
        <v/>
      </c>
      <c r="H4778" s="153">
        <f>IF(A4778="","",CHOOSE(WEEKDAY(A4778,2),"Pazartesi","Salı","Çarşamba","Perşembe","Cuma","Cumartesi","Pazar"))</f>
        <v/>
      </c>
    </row>
    <row r="4779" ht="10.5" customHeight="1" s="113">
      <c r="A4779" s="152" t="n">
        <v>46782</v>
      </c>
      <c r="B4779" s="153">
        <f>IF(A4779="","",YEAR(A4779))</f>
        <v/>
      </c>
      <c r="C4779" s="153">
        <f>IF(A4779="","",MONTH(A4779))</f>
        <v/>
      </c>
      <c r="D4779" s="153">
        <f>IF(A4779="","",CHOOSE(MONTH(A4779),"Ocak","Şubat","Mart","Nisan","Mayıs","Haziran","Temmuz","Ağustos","Eylül","Ekim","Kasım","Aralık"))</f>
        <v/>
      </c>
      <c r="E4779" s="153">
        <f>IF(A4779="","",ROUNDUP(MONTH(A4779)/3,0))</f>
        <v/>
      </c>
      <c r="F4779" s="153">
        <f>IF(A4779="","",WEEKNUM(A4779,2))</f>
        <v/>
      </c>
      <c r="G4779" s="153">
        <f>IF(A4779="","",WEEKDAY(A4779,2))</f>
        <v/>
      </c>
      <c r="H4779" s="153">
        <f>IF(A4779="","",CHOOSE(WEEKDAY(A4779,2),"Pazartesi","Salı","Çarşamba","Perşembe","Cuma","Cumartesi","Pazar"))</f>
        <v/>
      </c>
    </row>
    <row r="4780" ht="10.5" customHeight="1" s="113">
      <c r="A4780" s="152" t="n">
        <v>46783</v>
      </c>
      <c r="B4780" s="153">
        <f>IF(A4780="","",YEAR(A4780))</f>
        <v/>
      </c>
      <c r="C4780" s="153">
        <f>IF(A4780="","",MONTH(A4780))</f>
        <v/>
      </c>
      <c r="D4780" s="153">
        <f>IF(A4780="","",CHOOSE(MONTH(A4780),"Ocak","Şubat","Mart","Nisan","Mayıs","Haziran","Temmuz","Ağustos","Eylül","Ekim","Kasım","Aralık"))</f>
        <v/>
      </c>
      <c r="E4780" s="153">
        <f>IF(A4780="","",ROUNDUP(MONTH(A4780)/3,0))</f>
        <v/>
      </c>
      <c r="F4780" s="153">
        <f>IF(A4780="","",WEEKNUM(A4780,2))</f>
        <v/>
      </c>
      <c r="G4780" s="153">
        <f>IF(A4780="","",WEEKDAY(A4780,2))</f>
        <v/>
      </c>
      <c r="H4780" s="153">
        <f>IF(A4780="","",CHOOSE(WEEKDAY(A4780,2),"Pazartesi","Salı","Çarşamba","Perşembe","Cuma","Cumartesi","Pazar"))</f>
        <v/>
      </c>
    </row>
    <row r="4781" ht="10.5" customHeight="1" s="113">
      <c r="A4781" s="152" t="n">
        <v>46784</v>
      </c>
      <c r="B4781" s="153">
        <f>IF(A4781="","",YEAR(A4781))</f>
        <v/>
      </c>
      <c r="C4781" s="153">
        <f>IF(A4781="","",MONTH(A4781))</f>
        <v/>
      </c>
      <c r="D4781" s="153">
        <f>IF(A4781="","",CHOOSE(MONTH(A4781),"Ocak","Şubat","Mart","Nisan","Mayıs","Haziran","Temmuz","Ağustos","Eylül","Ekim","Kasım","Aralık"))</f>
        <v/>
      </c>
      <c r="E4781" s="153">
        <f>IF(A4781="","",ROUNDUP(MONTH(A4781)/3,0))</f>
        <v/>
      </c>
      <c r="F4781" s="153">
        <f>IF(A4781="","",WEEKNUM(A4781,2))</f>
        <v/>
      </c>
      <c r="G4781" s="153">
        <f>IF(A4781="","",WEEKDAY(A4781,2))</f>
        <v/>
      </c>
      <c r="H4781" s="153">
        <f>IF(A4781="","",CHOOSE(WEEKDAY(A4781,2),"Pazartesi","Salı","Çarşamba","Perşembe","Cuma","Cumartesi","Pazar"))</f>
        <v/>
      </c>
    </row>
    <row r="4782" ht="10.5" customHeight="1" s="113">
      <c r="A4782" s="152" t="n">
        <v>46785</v>
      </c>
      <c r="B4782" s="153">
        <f>IF(A4782="","",YEAR(A4782))</f>
        <v/>
      </c>
      <c r="C4782" s="153">
        <f>IF(A4782="","",MONTH(A4782))</f>
        <v/>
      </c>
      <c r="D4782" s="153">
        <f>IF(A4782="","",CHOOSE(MONTH(A4782),"Ocak","Şubat","Mart","Nisan","Mayıs","Haziran","Temmuz","Ağustos","Eylül","Ekim","Kasım","Aralık"))</f>
        <v/>
      </c>
      <c r="E4782" s="153">
        <f>IF(A4782="","",ROUNDUP(MONTH(A4782)/3,0))</f>
        <v/>
      </c>
      <c r="F4782" s="153">
        <f>IF(A4782="","",WEEKNUM(A4782,2))</f>
        <v/>
      </c>
      <c r="G4782" s="153">
        <f>IF(A4782="","",WEEKDAY(A4782,2))</f>
        <v/>
      </c>
      <c r="H4782" s="153">
        <f>IF(A4782="","",CHOOSE(WEEKDAY(A4782,2),"Pazartesi","Salı","Çarşamba","Perşembe","Cuma","Cumartesi","Pazar"))</f>
        <v/>
      </c>
    </row>
    <row r="4783" ht="10.5" customHeight="1" s="113">
      <c r="A4783" s="152" t="n">
        <v>46786</v>
      </c>
      <c r="B4783" s="153">
        <f>IF(A4783="","",YEAR(A4783))</f>
        <v/>
      </c>
      <c r="C4783" s="153">
        <f>IF(A4783="","",MONTH(A4783))</f>
        <v/>
      </c>
      <c r="D4783" s="153">
        <f>IF(A4783="","",CHOOSE(MONTH(A4783),"Ocak","Şubat","Mart","Nisan","Mayıs","Haziran","Temmuz","Ağustos","Eylül","Ekim","Kasım","Aralık"))</f>
        <v/>
      </c>
      <c r="E4783" s="153">
        <f>IF(A4783="","",ROUNDUP(MONTH(A4783)/3,0))</f>
        <v/>
      </c>
      <c r="F4783" s="153">
        <f>IF(A4783="","",WEEKNUM(A4783,2))</f>
        <v/>
      </c>
      <c r="G4783" s="153">
        <f>IF(A4783="","",WEEKDAY(A4783,2))</f>
        <v/>
      </c>
      <c r="H4783" s="153">
        <f>IF(A4783="","",CHOOSE(WEEKDAY(A4783,2),"Pazartesi","Salı","Çarşamba","Perşembe","Cuma","Cumartesi","Pazar"))</f>
        <v/>
      </c>
    </row>
    <row r="4784" ht="10.5" customHeight="1" s="113">
      <c r="A4784" s="152" t="n">
        <v>46787</v>
      </c>
      <c r="B4784" s="153">
        <f>IF(A4784="","",YEAR(A4784))</f>
        <v/>
      </c>
      <c r="C4784" s="153">
        <f>IF(A4784="","",MONTH(A4784))</f>
        <v/>
      </c>
      <c r="D4784" s="153">
        <f>IF(A4784="","",CHOOSE(MONTH(A4784),"Ocak","Şubat","Mart","Nisan","Mayıs","Haziran","Temmuz","Ağustos","Eylül","Ekim","Kasım","Aralık"))</f>
        <v/>
      </c>
      <c r="E4784" s="153">
        <f>IF(A4784="","",ROUNDUP(MONTH(A4784)/3,0))</f>
        <v/>
      </c>
      <c r="F4784" s="153">
        <f>IF(A4784="","",WEEKNUM(A4784,2))</f>
        <v/>
      </c>
      <c r="G4784" s="153">
        <f>IF(A4784="","",WEEKDAY(A4784,2))</f>
        <v/>
      </c>
      <c r="H4784" s="153">
        <f>IF(A4784="","",CHOOSE(WEEKDAY(A4784,2),"Pazartesi","Salı","Çarşamba","Perşembe","Cuma","Cumartesi","Pazar"))</f>
        <v/>
      </c>
    </row>
    <row r="4785" ht="10.5" customHeight="1" s="113">
      <c r="A4785" s="152" t="n">
        <v>46788</v>
      </c>
      <c r="B4785" s="153">
        <f>IF(A4785="","",YEAR(A4785))</f>
        <v/>
      </c>
      <c r="C4785" s="153">
        <f>IF(A4785="","",MONTH(A4785))</f>
        <v/>
      </c>
      <c r="D4785" s="153">
        <f>IF(A4785="","",CHOOSE(MONTH(A4785),"Ocak","Şubat","Mart","Nisan","Mayıs","Haziran","Temmuz","Ağustos","Eylül","Ekim","Kasım","Aralık"))</f>
        <v/>
      </c>
      <c r="E4785" s="153">
        <f>IF(A4785="","",ROUNDUP(MONTH(A4785)/3,0))</f>
        <v/>
      </c>
      <c r="F4785" s="153">
        <f>IF(A4785="","",WEEKNUM(A4785,2))</f>
        <v/>
      </c>
      <c r="G4785" s="153">
        <f>IF(A4785="","",WEEKDAY(A4785,2))</f>
        <v/>
      </c>
      <c r="H4785" s="153">
        <f>IF(A4785="","",CHOOSE(WEEKDAY(A4785,2),"Pazartesi","Salı","Çarşamba","Perşembe","Cuma","Cumartesi","Pazar"))</f>
        <v/>
      </c>
    </row>
    <row r="4786" ht="10.5" customHeight="1" s="113">
      <c r="A4786" s="152" t="n">
        <v>46789</v>
      </c>
      <c r="B4786" s="153">
        <f>IF(A4786="","",YEAR(A4786))</f>
        <v/>
      </c>
      <c r="C4786" s="153">
        <f>IF(A4786="","",MONTH(A4786))</f>
        <v/>
      </c>
      <c r="D4786" s="153">
        <f>IF(A4786="","",CHOOSE(MONTH(A4786),"Ocak","Şubat","Mart","Nisan","Mayıs","Haziran","Temmuz","Ağustos","Eylül","Ekim","Kasım","Aralık"))</f>
        <v/>
      </c>
      <c r="E4786" s="153">
        <f>IF(A4786="","",ROUNDUP(MONTH(A4786)/3,0))</f>
        <v/>
      </c>
      <c r="F4786" s="153">
        <f>IF(A4786="","",WEEKNUM(A4786,2))</f>
        <v/>
      </c>
      <c r="G4786" s="153">
        <f>IF(A4786="","",WEEKDAY(A4786,2))</f>
        <v/>
      </c>
      <c r="H4786" s="153">
        <f>IF(A4786="","",CHOOSE(WEEKDAY(A4786,2),"Pazartesi","Salı","Çarşamba","Perşembe","Cuma","Cumartesi","Pazar"))</f>
        <v/>
      </c>
    </row>
    <row r="4787" ht="10.5" customHeight="1" s="113">
      <c r="A4787" s="152" t="n">
        <v>46790</v>
      </c>
      <c r="B4787" s="153">
        <f>IF(A4787="","",YEAR(A4787))</f>
        <v/>
      </c>
      <c r="C4787" s="153">
        <f>IF(A4787="","",MONTH(A4787))</f>
        <v/>
      </c>
      <c r="D4787" s="153">
        <f>IF(A4787="","",CHOOSE(MONTH(A4787),"Ocak","Şubat","Mart","Nisan","Mayıs","Haziran","Temmuz","Ağustos","Eylül","Ekim","Kasım","Aralık"))</f>
        <v/>
      </c>
      <c r="E4787" s="153">
        <f>IF(A4787="","",ROUNDUP(MONTH(A4787)/3,0))</f>
        <v/>
      </c>
      <c r="F4787" s="153">
        <f>IF(A4787="","",WEEKNUM(A4787,2))</f>
        <v/>
      </c>
      <c r="G4787" s="153">
        <f>IF(A4787="","",WEEKDAY(A4787,2))</f>
        <v/>
      </c>
      <c r="H4787" s="153">
        <f>IF(A4787="","",CHOOSE(WEEKDAY(A4787,2),"Pazartesi","Salı","Çarşamba","Perşembe","Cuma","Cumartesi","Pazar"))</f>
        <v/>
      </c>
    </row>
    <row r="4788" ht="10.5" customHeight="1" s="113">
      <c r="A4788" s="152" t="n">
        <v>46791</v>
      </c>
      <c r="B4788" s="153">
        <f>IF(A4788="","",YEAR(A4788))</f>
        <v/>
      </c>
      <c r="C4788" s="153">
        <f>IF(A4788="","",MONTH(A4788))</f>
        <v/>
      </c>
      <c r="D4788" s="153">
        <f>IF(A4788="","",CHOOSE(MONTH(A4788),"Ocak","Şubat","Mart","Nisan","Mayıs","Haziran","Temmuz","Ağustos","Eylül","Ekim","Kasım","Aralık"))</f>
        <v/>
      </c>
      <c r="E4788" s="153">
        <f>IF(A4788="","",ROUNDUP(MONTH(A4788)/3,0))</f>
        <v/>
      </c>
      <c r="F4788" s="153">
        <f>IF(A4788="","",WEEKNUM(A4788,2))</f>
        <v/>
      </c>
      <c r="G4788" s="153">
        <f>IF(A4788="","",WEEKDAY(A4788,2))</f>
        <v/>
      </c>
      <c r="H4788" s="153">
        <f>IF(A4788="","",CHOOSE(WEEKDAY(A4788,2),"Pazartesi","Salı","Çarşamba","Perşembe","Cuma","Cumartesi","Pazar"))</f>
        <v/>
      </c>
    </row>
    <row r="4789" ht="10.5" customHeight="1" s="113">
      <c r="A4789" s="152" t="n">
        <v>46792</v>
      </c>
      <c r="B4789" s="153">
        <f>IF(A4789="","",YEAR(A4789))</f>
        <v/>
      </c>
      <c r="C4789" s="153">
        <f>IF(A4789="","",MONTH(A4789))</f>
        <v/>
      </c>
      <c r="D4789" s="153">
        <f>IF(A4789="","",CHOOSE(MONTH(A4789),"Ocak","Şubat","Mart","Nisan","Mayıs","Haziran","Temmuz","Ağustos","Eylül","Ekim","Kasım","Aralık"))</f>
        <v/>
      </c>
      <c r="E4789" s="153">
        <f>IF(A4789="","",ROUNDUP(MONTH(A4789)/3,0))</f>
        <v/>
      </c>
      <c r="F4789" s="153">
        <f>IF(A4789="","",WEEKNUM(A4789,2))</f>
        <v/>
      </c>
      <c r="G4789" s="153">
        <f>IF(A4789="","",WEEKDAY(A4789,2))</f>
        <v/>
      </c>
      <c r="H4789" s="153">
        <f>IF(A4789="","",CHOOSE(WEEKDAY(A4789,2),"Pazartesi","Salı","Çarşamba","Perşembe","Cuma","Cumartesi","Pazar"))</f>
        <v/>
      </c>
    </row>
    <row r="4790" ht="10.5" customHeight="1" s="113">
      <c r="A4790" s="152" t="n">
        <v>46793</v>
      </c>
      <c r="B4790" s="153">
        <f>IF(A4790="","",YEAR(A4790))</f>
        <v/>
      </c>
      <c r="C4790" s="153">
        <f>IF(A4790="","",MONTH(A4790))</f>
        <v/>
      </c>
      <c r="D4790" s="153">
        <f>IF(A4790="","",CHOOSE(MONTH(A4790),"Ocak","Şubat","Mart","Nisan","Mayıs","Haziran","Temmuz","Ağustos","Eylül","Ekim","Kasım","Aralık"))</f>
        <v/>
      </c>
      <c r="E4790" s="153">
        <f>IF(A4790="","",ROUNDUP(MONTH(A4790)/3,0))</f>
        <v/>
      </c>
      <c r="F4790" s="153">
        <f>IF(A4790="","",WEEKNUM(A4790,2))</f>
        <v/>
      </c>
      <c r="G4790" s="153">
        <f>IF(A4790="","",WEEKDAY(A4790,2))</f>
        <v/>
      </c>
      <c r="H4790" s="153">
        <f>IF(A4790="","",CHOOSE(WEEKDAY(A4790,2),"Pazartesi","Salı","Çarşamba","Perşembe","Cuma","Cumartesi","Pazar"))</f>
        <v/>
      </c>
    </row>
    <row r="4791" ht="10.5" customHeight="1" s="113">
      <c r="A4791" s="152" t="n">
        <v>46794</v>
      </c>
      <c r="B4791" s="153">
        <f>IF(A4791="","",YEAR(A4791))</f>
        <v/>
      </c>
      <c r="C4791" s="153">
        <f>IF(A4791="","",MONTH(A4791))</f>
        <v/>
      </c>
      <c r="D4791" s="153">
        <f>IF(A4791="","",CHOOSE(MONTH(A4791),"Ocak","Şubat","Mart","Nisan","Mayıs","Haziran","Temmuz","Ağustos","Eylül","Ekim","Kasım","Aralık"))</f>
        <v/>
      </c>
      <c r="E4791" s="153">
        <f>IF(A4791="","",ROUNDUP(MONTH(A4791)/3,0))</f>
        <v/>
      </c>
      <c r="F4791" s="153">
        <f>IF(A4791="","",WEEKNUM(A4791,2))</f>
        <v/>
      </c>
      <c r="G4791" s="153">
        <f>IF(A4791="","",WEEKDAY(A4791,2))</f>
        <v/>
      </c>
      <c r="H4791" s="153">
        <f>IF(A4791="","",CHOOSE(WEEKDAY(A4791,2),"Pazartesi","Salı","Çarşamba","Perşembe","Cuma","Cumartesi","Pazar"))</f>
        <v/>
      </c>
    </row>
    <row r="4792" ht="10.5" customHeight="1" s="113">
      <c r="A4792" s="152" t="n">
        <v>46795</v>
      </c>
      <c r="B4792" s="153">
        <f>IF(A4792="","",YEAR(A4792))</f>
        <v/>
      </c>
      <c r="C4792" s="153">
        <f>IF(A4792="","",MONTH(A4792))</f>
        <v/>
      </c>
      <c r="D4792" s="153">
        <f>IF(A4792="","",CHOOSE(MONTH(A4792),"Ocak","Şubat","Mart","Nisan","Mayıs","Haziran","Temmuz","Ağustos","Eylül","Ekim","Kasım","Aralık"))</f>
        <v/>
      </c>
      <c r="E4792" s="153">
        <f>IF(A4792="","",ROUNDUP(MONTH(A4792)/3,0))</f>
        <v/>
      </c>
      <c r="F4792" s="153">
        <f>IF(A4792="","",WEEKNUM(A4792,2))</f>
        <v/>
      </c>
      <c r="G4792" s="153">
        <f>IF(A4792="","",WEEKDAY(A4792,2))</f>
        <v/>
      </c>
      <c r="H4792" s="153">
        <f>IF(A4792="","",CHOOSE(WEEKDAY(A4792,2),"Pazartesi","Salı","Çarşamba","Perşembe","Cuma","Cumartesi","Pazar"))</f>
        <v/>
      </c>
    </row>
    <row r="4793" ht="10.5" customHeight="1" s="113">
      <c r="A4793" s="152" t="n">
        <v>46796</v>
      </c>
      <c r="B4793" s="153">
        <f>IF(A4793="","",YEAR(A4793))</f>
        <v/>
      </c>
      <c r="C4793" s="153">
        <f>IF(A4793="","",MONTH(A4793))</f>
        <v/>
      </c>
      <c r="D4793" s="153">
        <f>IF(A4793="","",CHOOSE(MONTH(A4793),"Ocak","Şubat","Mart","Nisan","Mayıs","Haziran","Temmuz","Ağustos","Eylül","Ekim","Kasım","Aralık"))</f>
        <v/>
      </c>
      <c r="E4793" s="153">
        <f>IF(A4793="","",ROUNDUP(MONTH(A4793)/3,0))</f>
        <v/>
      </c>
      <c r="F4793" s="153">
        <f>IF(A4793="","",WEEKNUM(A4793,2))</f>
        <v/>
      </c>
      <c r="G4793" s="153">
        <f>IF(A4793="","",WEEKDAY(A4793,2))</f>
        <v/>
      </c>
      <c r="H4793" s="153">
        <f>IF(A4793="","",CHOOSE(WEEKDAY(A4793,2),"Pazartesi","Salı","Çarşamba","Perşembe","Cuma","Cumartesi","Pazar"))</f>
        <v/>
      </c>
    </row>
    <row r="4794" ht="10.5" customHeight="1" s="113">
      <c r="A4794" s="152" t="n">
        <v>46797</v>
      </c>
      <c r="B4794" s="153">
        <f>IF(A4794="","",YEAR(A4794))</f>
        <v/>
      </c>
      <c r="C4794" s="153">
        <f>IF(A4794="","",MONTH(A4794))</f>
        <v/>
      </c>
      <c r="D4794" s="153">
        <f>IF(A4794="","",CHOOSE(MONTH(A4794),"Ocak","Şubat","Mart","Nisan","Mayıs","Haziran","Temmuz","Ağustos","Eylül","Ekim","Kasım","Aralık"))</f>
        <v/>
      </c>
      <c r="E4794" s="153">
        <f>IF(A4794="","",ROUNDUP(MONTH(A4794)/3,0))</f>
        <v/>
      </c>
      <c r="F4794" s="153">
        <f>IF(A4794="","",WEEKNUM(A4794,2))</f>
        <v/>
      </c>
      <c r="G4794" s="153">
        <f>IF(A4794="","",WEEKDAY(A4794,2))</f>
        <v/>
      </c>
      <c r="H4794" s="153">
        <f>IF(A4794="","",CHOOSE(WEEKDAY(A4794,2),"Pazartesi","Salı","Çarşamba","Perşembe","Cuma","Cumartesi","Pazar"))</f>
        <v/>
      </c>
    </row>
    <row r="4795" ht="10.5" customHeight="1" s="113">
      <c r="A4795" s="152" t="n">
        <v>46798</v>
      </c>
      <c r="B4795" s="153">
        <f>IF(A4795="","",YEAR(A4795))</f>
        <v/>
      </c>
      <c r="C4795" s="153">
        <f>IF(A4795="","",MONTH(A4795))</f>
        <v/>
      </c>
      <c r="D4795" s="153">
        <f>IF(A4795="","",CHOOSE(MONTH(A4795),"Ocak","Şubat","Mart","Nisan","Mayıs","Haziran","Temmuz","Ağustos","Eylül","Ekim","Kasım","Aralık"))</f>
        <v/>
      </c>
      <c r="E4795" s="153">
        <f>IF(A4795="","",ROUNDUP(MONTH(A4795)/3,0))</f>
        <v/>
      </c>
      <c r="F4795" s="153">
        <f>IF(A4795="","",WEEKNUM(A4795,2))</f>
        <v/>
      </c>
      <c r="G4795" s="153">
        <f>IF(A4795="","",WEEKDAY(A4795,2))</f>
        <v/>
      </c>
      <c r="H4795" s="153">
        <f>IF(A4795="","",CHOOSE(WEEKDAY(A4795,2),"Pazartesi","Salı","Çarşamba","Perşembe","Cuma","Cumartesi","Pazar"))</f>
        <v/>
      </c>
    </row>
    <row r="4796" ht="10.5" customHeight="1" s="113">
      <c r="A4796" s="152" t="n">
        <v>46799</v>
      </c>
      <c r="B4796" s="153">
        <f>IF(A4796="","",YEAR(A4796))</f>
        <v/>
      </c>
      <c r="C4796" s="153">
        <f>IF(A4796="","",MONTH(A4796))</f>
        <v/>
      </c>
      <c r="D4796" s="153">
        <f>IF(A4796="","",CHOOSE(MONTH(A4796),"Ocak","Şubat","Mart","Nisan","Mayıs","Haziran","Temmuz","Ağustos","Eylül","Ekim","Kasım","Aralık"))</f>
        <v/>
      </c>
      <c r="E4796" s="153">
        <f>IF(A4796="","",ROUNDUP(MONTH(A4796)/3,0))</f>
        <v/>
      </c>
      <c r="F4796" s="153">
        <f>IF(A4796="","",WEEKNUM(A4796,2))</f>
        <v/>
      </c>
      <c r="G4796" s="153">
        <f>IF(A4796="","",WEEKDAY(A4796,2))</f>
        <v/>
      </c>
      <c r="H4796" s="153">
        <f>IF(A4796="","",CHOOSE(WEEKDAY(A4796,2),"Pazartesi","Salı","Çarşamba","Perşembe","Cuma","Cumartesi","Pazar"))</f>
        <v/>
      </c>
    </row>
    <row r="4797" ht="10.5" customHeight="1" s="113">
      <c r="A4797" s="152" t="n">
        <v>46800</v>
      </c>
      <c r="B4797" s="153">
        <f>IF(A4797="","",YEAR(A4797))</f>
        <v/>
      </c>
      <c r="C4797" s="153">
        <f>IF(A4797="","",MONTH(A4797))</f>
        <v/>
      </c>
      <c r="D4797" s="153">
        <f>IF(A4797="","",CHOOSE(MONTH(A4797),"Ocak","Şubat","Mart","Nisan","Mayıs","Haziran","Temmuz","Ağustos","Eylül","Ekim","Kasım","Aralık"))</f>
        <v/>
      </c>
      <c r="E4797" s="153">
        <f>IF(A4797="","",ROUNDUP(MONTH(A4797)/3,0))</f>
        <v/>
      </c>
      <c r="F4797" s="153">
        <f>IF(A4797="","",WEEKNUM(A4797,2))</f>
        <v/>
      </c>
      <c r="G4797" s="153">
        <f>IF(A4797="","",WEEKDAY(A4797,2))</f>
        <v/>
      </c>
      <c r="H4797" s="153">
        <f>IF(A4797="","",CHOOSE(WEEKDAY(A4797,2),"Pazartesi","Salı","Çarşamba","Perşembe","Cuma","Cumartesi","Pazar"))</f>
        <v/>
      </c>
    </row>
    <row r="4798" ht="10.5" customHeight="1" s="113">
      <c r="A4798" s="152" t="n">
        <v>46801</v>
      </c>
      <c r="B4798" s="153">
        <f>IF(A4798="","",YEAR(A4798))</f>
        <v/>
      </c>
      <c r="C4798" s="153">
        <f>IF(A4798="","",MONTH(A4798))</f>
        <v/>
      </c>
      <c r="D4798" s="153">
        <f>IF(A4798="","",CHOOSE(MONTH(A4798),"Ocak","Şubat","Mart","Nisan","Mayıs","Haziran","Temmuz","Ağustos","Eylül","Ekim","Kasım","Aralık"))</f>
        <v/>
      </c>
      <c r="E4798" s="153">
        <f>IF(A4798="","",ROUNDUP(MONTH(A4798)/3,0))</f>
        <v/>
      </c>
      <c r="F4798" s="153">
        <f>IF(A4798="","",WEEKNUM(A4798,2))</f>
        <v/>
      </c>
      <c r="G4798" s="153">
        <f>IF(A4798="","",WEEKDAY(A4798,2))</f>
        <v/>
      </c>
      <c r="H4798" s="153">
        <f>IF(A4798="","",CHOOSE(WEEKDAY(A4798,2),"Pazartesi","Salı","Çarşamba","Perşembe","Cuma","Cumartesi","Pazar"))</f>
        <v/>
      </c>
    </row>
    <row r="4799" ht="10.5" customHeight="1" s="113">
      <c r="A4799" s="152" t="n">
        <v>46802</v>
      </c>
      <c r="B4799" s="153">
        <f>IF(A4799="","",YEAR(A4799))</f>
        <v/>
      </c>
      <c r="C4799" s="153">
        <f>IF(A4799="","",MONTH(A4799))</f>
        <v/>
      </c>
      <c r="D4799" s="153">
        <f>IF(A4799="","",CHOOSE(MONTH(A4799),"Ocak","Şubat","Mart","Nisan","Mayıs","Haziran","Temmuz","Ağustos","Eylül","Ekim","Kasım","Aralık"))</f>
        <v/>
      </c>
      <c r="E4799" s="153">
        <f>IF(A4799="","",ROUNDUP(MONTH(A4799)/3,0))</f>
        <v/>
      </c>
      <c r="F4799" s="153">
        <f>IF(A4799="","",WEEKNUM(A4799,2))</f>
        <v/>
      </c>
      <c r="G4799" s="153">
        <f>IF(A4799="","",WEEKDAY(A4799,2))</f>
        <v/>
      </c>
      <c r="H4799" s="153">
        <f>IF(A4799="","",CHOOSE(WEEKDAY(A4799,2),"Pazartesi","Salı","Çarşamba","Perşembe","Cuma","Cumartesi","Pazar"))</f>
        <v/>
      </c>
    </row>
    <row r="4800" ht="10.5" customHeight="1" s="113">
      <c r="A4800" s="152" t="n">
        <v>46803</v>
      </c>
      <c r="B4800" s="153">
        <f>IF(A4800="","",YEAR(A4800))</f>
        <v/>
      </c>
      <c r="C4800" s="153">
        <f>IF(A4800="","",MONTH(A4800))</f>
        <v/>
      </c>
      <c r="D4800" s="153">
        <f>IF(A4800="","",CHOOSE(MONTH(A4800),"Ocak","Şubat","Mart","Nisan","Mayıs","Haziran","Temmuz","Ağustos","Eylül","Ekim","Kasım","Aralık"))</f>
        <v/>
      </c>
      <c r="E4800" s="153">
        <f>IF(A4800="","",ROUNDUP(MONTH(A4800)/3,0))</f>
        <v/>
      </c>
      <c r="F4800" s="153">
        <f>IF(A4800="","",WEEKNUM(A4800,2))</f>
        <v/>
      </c>
      <c r="G4800" s="153">
        <f>IF(A4800="","",WEEKDAY(A4800,2))</f>
        <v/>
      </c>
      <c r="H4800" s="153">
        <f>IF(A4800="","",CHOOSE(WEEKDAY(A4800,2),"Pazartesi","Salı","Çarşamba","Perşembe","Cuma","Cumartesi","Pazar"))</f>
        <v/>
      </c>
    </row>
    <row r="4801" ht="10.5" customHeight="1" s="113">
      <c r="A4801" s="152" t="n">
        <v>46804</v>
      </c>
      <c r="B4801" s="153">
        <f>IF(A4801="","",YEAR(A4801))</f>
        <v/>
      </c>
      <c r="C4801" s="153">
        <f>IF(A4801="","",MONTH(A4801))</f>
        <v/>
      </c>
      <c r="D4801" s="153">
        <f>IF(A4801="","",CHOOSE(MONTH(A4801),"Ocak","Şubat","Mart","Nisan","Mayıs","Haziran","Temmuz","Ağustos","Eylül","Ekim","Kasım","Aralık"))</f>
        <v/>
      </c>
      <c r="E4801" s="153">
        <f>IF(A4801="","",ROUNDUP(MONTH(A4801)/3,0))</f>
        <v/>
      </c>
      <c r="F4801" s="153">
        <f>IF(A4801="","",WEEKNUM(A4801,2))</f>
        <v/>
      </c>
      <c r="G4801" s="153">
        <f>IF(A4801="","",WEEKDAY(A4801,2))</f>
        <v/>
      </c>
      <c r="H4801" s="153">
        <f>IF(A4801="","",CHOOSE(WEEKDAY(A4801,2),"Pazartesi","Salı","Çarşamba","Perşembe","Cuma","Cumartesi","Pazar"))</f>
        <v/>
      </c>
    </row>
    <row r="4802" ht="10.5" customHeight="1" s="113">
      <c r="A4802" s="152" t="n">
        <v>46805</v>
      </c>
      <c r="B4802" s="153">
        <f>IF(A4802="","",YEAR(A4802))</f>
        <v/>
      </c>
      <c r="C4802" s="153">
        <f>IF(A4802="","",MONTH(A4802))</f>
        <v/>
      </c>
      <c r="D4802" s="153">
        <f>IF(A4802="","",CHOOSE(MONTH(A4802),"Ocak","Şubat","Mart","Nisan","Mayıs","Haziran","Temmuz","Ağustos","Eylül","Ekim","Kasım","Aralık"))</f>
        <v/>
      </c>
      <c r="E4802" s="153">
        <f>IF(A4802="","",ROUNDUP(MONTH(A4802)/3,0))</f>
        <v/>
      </c>
      <c r="F4802" s="153">
        <f>IF(A4802="","",WEEKNUM(A4802,2))</f>
        <v/>
      </c>
      <c r="G4802" s="153">
        <f>IF(A4802="","",WEEKDAY(A4802,2))</f>
        <v/>
      </c>
      <c r="H4802" s="153">
        <f>IF(A4802="","",CHOOSE(WEEKDAY(A4802,2),"Pazartesi","Salı","Çarşamba","Perşembe","Cuma","Cumartesi","Pazar"))</f>
        <v/>
      </c>
    </row>
    <row r="4803" ht="10.5" customHeight="1" s="113">
      <c r="A4803" s="152" t="n">
        <v>46806</v>
      </c>
      <c r="B4803" s="153">
        <f>IF(A4803="","",YEAR(A4803))</f>
        <v/>
      </c>
      <c r="C4803" s="153">
        <f>IF(A4803="","",MONTH(A4803))</f>
        <v/>
      </c>
      <c r="D4803" s="153">
        <f>IF(A4803="","",CHOOSE(MONTH(A4803),"Ocak","Şubat","Mart","Nisan","Mayıs","Haziran","Temmuz","Ağustos","Eylül","Ekim","Kasım","Aralık"))</f>
        <v/>
      </c>
      <c r="E4803" s="153">
        <f>IF(A4803="","",ROUNDUP(MONTH(A4803)/3,0))</f>
        <v/>
      </c>
      <c r="F4803" s="153">
        <f>IF(A4803="","",WEEKNUM(A4803,2))</f>
        <v/>
      </c>
      <c r="G4803" s="153">
        <f>IF(A4803="","",WEEKDAY(A4803,2))</f>
        <v/>
      </c>
      <c r="H4803" s="153">
        <f>IF(A4803="","",CHOOSE(WEEKDAY(A4803,2),"Pazartesi","Salı","Çarşamba","Perşembe","Cuma","Cumartesi","Pazar"))</f>
        <v/>
      </c>
    </row>
    <row r="4804" ht="10.5" customHeight="1" s="113">
      <c r="A4804" s="152" t="n">
        <v>46807</v>
      </c>
      <c r="B4804" s="153">
        <f>IF(A4804="","",YEAR(A4804))</f>
        <v/>
      </c>
      <c r="C4804" s="153">
        <f>IF(A4804="","",MONTH(A4804))</f>
        <v/>
      </c>
      <c r="D4804" s="153">
        <f>IF(A4804="","",CHOOSE(MONTH(A4804),"Ocak","Şubat","Mart","Nisan","Mayıs","Haziran","Temmuz","Ağustos","Eylül","Ekim","Kasım","Aralık"))</f>
        <v/>
      </c>
      <c r="E4804" s="153">
        <f>IF(A4804="","",ROUNDUP(MONTH(A4804)/3,0))</f>
        <v/>
      </c>
      <c r="F4804" s="153">
        <f>IF(A4804="","",WEEKNUM(A4804,2))</f>
        <v/>
      </c>
      <c r="G4804" s="153">
        <f>IF(A4804="","",WEEKDAY(A4804,2))</f>
        <v/>
      </c>
      <c r="H4804" s="153">
        <f>IF(A4804="","",CHOOSE(WEEKDAY(A4804,2),"Pazartesi","Salı","Çarşamba","Perşembe","Cuma","Cumartesi","Pazar"))</f>
        <v/>
      </c>
    </row>
    <row r="4805" ht="10.5" customHeight="1" s="113">
      <c r="A4805" s="152" t="n">
        <v>46808</v>
      </c>
      <c r="B4805" s="153">
        <f>IF(A4805="","",YEAR(A4805))</f>
        <v/>
      </c>
      <c r="C4805" s="153">
        <f>IF(A4805="","",MONTH(A4805))</f>
        <v/>
      </c>
      <c r="D4805" s="153">
        <f>IF(A4805="","",CHOOSE(MONTH(A4805),"Ocak","Şubat","Mart","Nisan","Mayıs","Haziran","Temmuz","Ağustos","Eylül","Ekim","Kasım","Aralık"))</f>
        <v/>
      </c>
      <c r="E4805" s="153">
        <f>IF(A4805="","",ROUNDUP(MONTH(A4805)/3,0))</f>
        <v/>
      </c>
      <c r="F4805" s="153">
        <f>IF(A4805="","",WEEKNUM(A4805,2))</f>
        <v/>
      </c>
      <c r="G4805" s="153">
        <f>IF(A4805="","",WEEKDAY(A4805,2))</f>
        <v/>
      </c>
      <c r="H4805" s="153">
        <f>IF(A4805="","",CHOOSE(WEEKDAY(A4805,2),"Pazartesi","Salı","Çarşamba","Perşembe","Cuma","Cumartesi","Pazar"))</f>
        <v/>
      </c>
    </row>
    <row r="4806" ht="10.5" customHeight="1" s="113">
      <c r="A4806" s="152" t="n">
        <v>46809</v>
      </c>
      <c r="B4806" s="153">
        <f>IF(A4806="","",YEAR(A4806))</f>
        <v/>
      </c>
      <c r="C4806" s="153">
        <f>IF(A4806="","",MONTH(A4806))</f>
        <v/>
      </c>
      <c r="D4806" s="153">
        <f>IF(A4806="","",CHOOSE(MONTH(A4806),"Ocak","Şubat","Mart","Nisan","Mayıs","Haziran","Temmuz","Ağustos","Eylül","Ekim","Kasım","Aralık"))</f>
        <v/>
      </c>
      <c r="E4806" s="153">
        <f>IF(A4806="","",ROUNDUP(MONTH(A4806)/3,0))</f>
        <v/>
      </c>
      <c r="F4806" s="153">
        <f>IF(A4806="","",WEEKNUM(A4806,2))</f>
        <v/>
      </c>
      <c r="G4806" s="153">
        <f>IF(A4806="","",WEEKDAY(A4806,2))</f>
        <v/>
      </c>
      <c r="H4806" s="153">
        <f>IF(A4806="","",CHOOSE(WEEKDAY(A4806,2),"Pazartesi","Salı","Çarşamba","Perşembe","Cuma","Cumartesi","Pazar"))</f>
        <v/>
      </c>
    </row>
    <row r="4807" ht="10.5" customHeight="1" s="113">
      <c r="A4807" s="152" t="n">
        <v>46810</v>
      </c>
      <c r="B4807" s="153">
        <f>IF(A4807="","",YEAR(A4807))</f>
        <v/>
      </c>
      <c r="C4807" s="153">
        <f>IF(A4807="","",MONTH(A4807))</f>
        <v/>
      </c>
      <c r="D4807" s="153">
        <f>IF(A4807="","",CHOOSE(MONTH(A4807),"Ocak","Şubat","Mart","Nisan","Mayıs","Haziran","Temmuz","Ağustos","Eylül","Ekim","Kasım","Aralık"))</f>
        <v/>
      </c>
      <c r="E4807" s="153">
        <f>IF(A4807="","",ROUNDUP(MONTH(A4807)/3,0))</f>
        <v/>
      </c>
      <c r="F4807" s="153">
        <f>IF(A4807="","",WEEKNUM(A4807,2))</f>
        <v/>
      </c>
      <c r="G4807" s="153">
        <f>IF(A4807="","",WEEKDAY(A4807,2))</f>
        <v/>
      </c>
      <c r="H4807" s="153">
        <f>IF(A4807="","",CHOOSE(WEEKDAY(A4807,2),"Pazartesi","Salı","Çarşamba","Perşembe","Cuma","Cumartesi","Pazar"))</f>
        <v/>
      </c>
    </row>
    <row r="4808" ht="10.5" customHeight="1" s="113">
      <c r="A4808" s="152" t="n">
        <v>46811</v>
      </c>
      <c r="B4808" s="153">
        <f>IF(A4808="","",YEAR(A4808))</f>
        <v/>
      </c>
      <c r="C4808" s="153">
        <f>IF(A4808="","",MONTH(A4808))</f>
        <v/>
      </c>
      <c r="D4808" s="153">
        <f>IF(A4808="","",CHOOSE(MONTH(A4808),"Ocak","Şubat","Mart","Nisan","Mayıs","Haziran","Temmuz","Ağustos","Eylül","Ekim","Kasım","Aralık"))</f>
        <v/>
      </c>
      <c r="E4808" s="153">
        <f>IF(A4808="","",ROUNDUP(MONTH(A4808)/3,0))</f>
        <v/>
      </c>
      <c r="F4808" s="153">
        <f>IF(A4808="","",WEEKNUM(A4808,2))</f>
        <v/>
      </c>
      <c r="G4808" s="153">
        <f>IF(A4808="","",WEEKDAY(A4808,2))</f>
        <v/>
      </c>
      <c r="H4808" s="153">
        <f>IF(A4808="","",CHOOSE(WEEKDAY(A4808,2),"Pazartesi","Salı","Çarşamba","Perşembe","Cuma","Cumartesi","Pazar"))</f>
        <v/>
      </c>
    </row>
    <row r="4809" ht="10.5" customHeight="1" s="113">
      <c r="A4809" s="152" t="n">
        <v>46812</v>
      </c>
      <c r="B4809" s="153">
        <f>IF(A4809="","",YEAR(A4809))</f>
        <v/>
      </c>
      <c r="C4809" s="153">
        <f>IF(A4809="","",MONTH(A4809))</f>
        <v/>
      </c>
      <c r="D4809" s="153">
        <f>IF(A4809="","",CHOOSE(MONTH(A4809),"Ocak","Şubat","Mart","Nisan","Mayıs","Haziran","Temmuz","Ağustos","Eylül","Ekim","Kasım","Aralık"))</f>
        <v/>
      </c>
      <c r="E4809" s="153">
        <f>IF(A4809="","",ROUNDUP(MONTH(A4809)/3,0))</f>
        <v/>
      </c>
      <c r="F4809" s="153">
        <f>IF(A4809="","",WEEKNUM(A4809,2))</f>
        <v/>
      </c>
      <c r="G4809" s="153">
        <f>IF(A4809="","",WEEKDAY(A4809,2))</f>
        <v/>
      </c>
      <c r="H4809" s="153">
        <f>IF(A4809="","",CHOOSE(WEEKDAY(A4809,2),"Pazartesi","Salı","Çarşamba","Perşembe","Cuma","Cumartesi","Pazar"))</f>
        <v/>
      </c>
    </row>
    <row r="4810" ht="10.5" customHeight="1" s="113">
      <c r="A4810" s="152" t="n">
        <v>46813</v>
      </c>
      <c r="B4810" s="153">
        <f>IF(A4810="","",YEAR(A4810))</f>
        <v/>
      </c>
      <c r="C4810" s="153">
        <f>IF(A4810="","",MONTH(A4810))</f>
        <v/>
      </c>
      <c r="D4810" s="153">
        <f>IF(A4810="","",CHOOSE(MONTH(A4810),"Ocak","Şubat","Mart","Nisan","Mayıs","Haziran","Temmuz","Ağustos","Eylül","Ekim","Kasım","Aralık"))</f>
        <v/>
      </c>
      <c r="E4810" s="153">
        <f>IF(A4810="","",ROUNDUP(MONTH(A4810)/3,0))</f>
        <v/>
      </c>
      <c r="F4810" s="153">
        <f>IF(A4810="","",WEEKNUM(A4810,2))</f>
        <v/>
      </c>
      <c r="G4810" s="153">
        <f>IF(A4810="","",WEEKDAY(A4810,2))</f>
        <v/>
      </c>
      <c r="H4810" s="153">
        <f>IF(A4810="","",CHOOSE(WEEKDAY(A4810,2),"Pazartesi","Salı","Çarşamba","Perşembe","Cuma","Cumartesi","Pazar"))</f>
        <v/>
      </c>
    </row>
    <row r="4811" ht="10.5" customHeight="1" s="113">
      <c r="A4811" s="152" t="n">
        <v>46814</v>
      </c>
      <c r="B4811" s="153">
        <f>IF(A4811="","",YEAR(A4811))</f>
        <v/>
      </c>
      <c r="C4811" s="153">
        <f>IF(A4811="","",MONTH(A4811))</f>
        <v/>
      </c>
      <c r="D4811" s="153">
        <f>IF(A4811="","",CHOOSE(MONTH(A4811),"Ocak","Şubat","Mart","Nisan","Mayıs","Haziran","Temmuz","Ağustos","Eylül","Ekim","Kasım","Aralık"))</f>
        <v/>
      </c>
      <c r="E4811" s="153">
        <f>IF(A4811="","",ROUNDUP(MONTH(A4811)/3,0))</f>
        <v/>
      </c>
      <c r="F4811" s="153">
        <f>IF(A4811="","",WEEKNUM(A4811,2))</f>
        <v/>
      </c>
      <c r="G4811" s="153">
        <f>IF(A4811="","",WEEKDAY(A4811,2))</f>
        <v/>
      </c>
      <c r="H4811" s="153">
        <f>IF(A4811="","",CHOOSE(WEEKDAY(A4811,2),"Pazartesi","Salı","Çarşamba","Perşembe","Cuma","Cumartesi","Pazar"))</f>
        <v/>
      </c>
    </row>
    <row r="4812" ht="10.5" customHeight="1" s="113">
      <c r="A4812" s="152" t="n">
        <v>46815</v>
      </c>
      <c r="B4812" s="153">
        <f>IF(A4812="","",YEAR(A4812))</f>
        <v/>
      </c>
      <c r="C4812" s="153">
        <f>IF(A4812="","",MONTH(A4812))</f>
        <v/>
      </c>
      <c r="D4812" s="153">
        <f>IF(A4812="","",CHOOSE(MONTH(A4812),"Ocak","Şubat","Mart","Nisan","Mayıs","Haziran","Temmuz","Ağustos","Eylül","Ekim","Kasım","Aralık"))</f>
        <v/>
      </c>
      <c r="E4812" s="153">
        <f>IF(A4812="","",ROUNDUP(MONTH(A4812)/3,0))</f>
        <v/>
      </c>
      <c r="F4812" s="153">
        <f>IF(A4812="","",WEEKNUM(A4812,2))</f>
        <v/>
      </c>
      <c r="G4812" s="153">
        <f>IF(A4812="","",WEEKDAY(A4812,2))</f>
        <v/>
      </c>
      <c r="H4812" s="153">
        <f>IF(A4812="","",CHOOSE(WEEKDAY(A4812,2),"Pazartesi","Salı","Çarşamba","Perşembe","Cuma","Cumartesi","Pazar"))</f>
        <v/>
      </c>
    </row>
    <row r="4813" ht="10.5" customHeight="1" s="113">
      <c r="A4813" s="152" t="n">
        <v>46816</v>
      </c>
      <c r="B4813" s="153">
        <f>IF(A4813="","",YEAR(A4813))</f>
        <v/>
      </c>
      <c r="C4813" s="153">
        <f>IF(A4813="","",MONTH(A4813))</f>
        <v/>
      </c>
      <c r="D4813" s="153">
        <f>IF(A4813="","",CHOOSE(MONTH(A4813),"Ocak","Şubat","Mart","Nisan","Mayıs","Haziran","Temmuz","Ağustos","Eylül","Ekim","Kasım","Aralık"))</f>
        <v/>
      </c>
      <c r="E4813" s="153">
        <f>IF(A4813="","",ROUNDUP(MONTH(A4813)/3,0))</f>
        <v/>
      </c>
      <c r="F4813" s="153">
        <f>IF(A4813="","",WEEKNUM(A4813,2))</f>
        <v/>
      </c>
      <c r="G4813" s="153">
        <f>IF(A4813="","",WEEKDAY(A4813,2))</f>
        <v/>
      </c>
      <c r="H4813" s="153">
        <f>IF(A4813="","",CHOOSE(WEEKDAY(A4813,2),"Pazartesi","Salı","Çarşamba","Perşembe","Cuma","Cumartesi","Pazar"))</f>
        <v/>
      </c>
    </row>
    <row r="4814" ht="10.5" customHeight="1" s="113">
      <c r="A4814" s="152" t="n">
        <v>46817</v>
      </c>
      <c r="B4814" s="153">
        <f>IF(A4814="","",YEAR(A4814))</f>
        <v/>
      </c>
      <c r="C4814" s="153">
        <f>IF(A4814="","",MONTH(A4814))</f>
        <v/>
      </c>
      <c r="D4814" s="153">
        <f>IF(A4814="","",CHOOSE(MONTH(A4814),"Ocak","Şubat","Mart","Nisan","Mayıs","Haziran","Temmuz","Ağustos","Eylül","Ekim","Kasım","Aralık"))</f>
        <v/>
      </c>
      <c r="E4814" s="153">
        <f>IF(A4814="","",ROUNDUP(MONTH(A4814)/3,0))</f>
        <v/>
      </c>
      <c r="F4814" s="153">
        <f>IF(A4814="","",WEEKNUM(A4814,2))</f>
        <v/>
      </c>
      <c r="G4814" s="153">
        <f>IF(A4814="","",WEEKDAY(A4814,2))</f>
        <v/>
      </c>
      <c r="H4814" s="153">
        <f>IF(A4814="","",CHOOSE(WEEKDAY(A4814,2),"Pazartesi","Salı","Çarşamba","Perşembe","Cuma","Cumartesi","Pazar"))</f>
        <v/>
      </c>
    </row>
    <row r="4815" ht="10.5" customHeight="1" s="113">
      <c r="A4815" s="152" t="n">
        <v>46818</v>
      </c>
      <c r="B4815" s="153">
        <f>IF(A4815="","",YEAR(A4815))</f>
        <v/>
      </c>
      <c r="C4815" s="153">
        <f>IF(A4815="","",MONTH(A4815))</f>
        <v/>
      </c>
      <c r="D4815" s="153">
        <f>IF(A4815="","",CHOOSE(MONTH(A4815),"Ocak","Şubat","Mart","Nisan","Mayıs","Haziran","Temmuz","Ağustos","Eylül","Ekim","Kasım","Aralık"))</f>
        <v/>
      </c>
      <c r="E4815" s="153">
        <f>IF(A4815="","",ROUNDUP(MONTH(A4815)/3,0))</f>
        <v/>
      </c>
      <c r="F4815" s="153">
        <f>IF(A4815="","",WEEKNUM(A4815,2))</f>
        <v/>
      </c>
      <c r="G4815" s="153">
        <f>IF(A4815="","",WEEKDAY(A4815,2))</f>
        <v/>
      </c>
      <c r="H4815" s="153">
        <f>IF(A4815="","",CHOOSE(WEEKDAY(A4815,2),"Pazartesi","Salı","Çarşamba","Perşembe","Cuma","Cumartesi","Pazar"))</f>
        <v/>
      </c>
    </row>
    <row r="4816" ht="10.5" customHeight="1" s="113">
      <c r="A4816" s="152" t="n">
        <v>46819</v>
      </c>
      <c r="B4816" s="153">
        <f>IF(A4816="","",YEAR(A4816))</f>
        <v/>
      </c>
      <c r="C4816" s="153">
        <f>IF(A4816="","",MONTH(A4816))</f>
        <v/>
      </c>
      <c r="D4816" s="153">
        <f>IF(A4816="","",CHOOSE(MONTH(A4816),"Ocak","Şubat","Mart","Nisan","Mayıs","Haziran","Temmuz","Ağustos","Eylül","Ekim","Kasım","Aralık"))</f>
        <v/>
      </c>
      <c r="E4816" s="153">
        <f>IF(A4816="","",ROUNDUP(MONTH(A4816)/3,0))</f>
        <v/>
      </c>
      <c r="F4816" s="153">
        <f>IF(A4816="","",WEEKNUM(A4816,2))</f>
        <v/>
      </c>
      <c r="G4816" s="153">
        <f>IF(A4816="","",WEEKDAY(A4816,2))</f>
        <v/>
      </c>
      <c r="H4816" s="153">
        <f>IF(A4816="","",CHOOSE(WEEKDAY(A4816,2),"Pazartesi","Salı","Çarşamba","Perşembe","Cuma","Cumartesi","Pazar"))</f>
        <v/>
      </c>
    </row>
    <row r="4817" ht="10.5" customHeight="1" s="113">
      <c r="A4817" s="152" t="n">
        <v>46820</v>
      </c>
      <c r="B4817" s="153">
        <f>IF(A4817="","",YEAR(A4817))</f>
        <v/>
      </c>
      <c r="C4817" s="153">
        <f>IF(A4817="","",MONTH(A4817))</f>
        <v/>
      </c>
      <c r="D4817" s="153">
        <f>IF(A4817="","",CHOOSE(MONTH(A4817),"Ocak","Şubat","Mart","Nisan","Mayıs","Haziran","Temmuz","Ağustos","Eylül","Ekim","Kasım","Aralık"))</f>
        <v/>
      </c>
      <c r="E4817" s="153">
        <f>IF(A4817="","",ROUNDUP(MONTH(A4817)/3,0))</f>
        <v/>
      </c>
      <c r="F4817" s="153">
        <f>IF(A4817="","",WEEKNUM(A4817,2))</f>
        <v/>
      </c>
      <c r="G4817" s="153">
        <f>IF(A4817="","",WEEKDAY(A4817,2))</f>
        <v/>
      </c>
      <c r="H4817" s="153">
        <f>IF(A4817="","",CHOOSE(WEEKDAY(A4817,2),"Pazartesi","Salı","Çarşamba","Perşembe","Cuma","Cumartesi","Pazar"))</f>
        <v/>
      </c>
    </row>
    <row r="4818" ht="10.5" customHeight="1" s="113">
      <c r="A4818" s="152" t="n">
        <v>46821</v>
      </c>
      <c r="B4818" s="153">
        <f>IF(A4818="","",YEAR(A4818))</f>
        <v/>
      </c>
      <c r="C4818" s="153">
        <f>IF(A4818="","",MONTH(A4818))</f>
        <v/>
      </c>
      <c r="D4818" s="153">
        <f>IF(A4818="","",CHOOSE(MONTH(A4818),"Ocak","Şubat","Mart","Nisan","Mayıs","Haziran","Temmuz","Ağustos","Eylül","Ekim","Kasım","Aralık"))</f>
        <v/>
      </c>
      <c r="E4818" s="153">
        <f>IF(A4818="","",ROUNDUP(MONTH(A4818)/3,0))</f>
        <v/>
      </c>
      <c r="F4818" s="153">
        <f>IF(A4818="","",WEEKNUM(A4818,2))</f>
        <v/>
      </c>
      <c r="G4818" s="153">
        <f>IF(A4818="","",WEEKDAY(A4818,2))</f>
        <v/>
      </c>
      <c r="H4818" s="153">
        <f>IF(A4818="","",CHOOSE(WEEKDAY(A4818,2),"Pazartesi","Salı","Çarşamba","Perşembe","Cuma","Cumartesi","Pazar"))</f>
        <v/>
      </c>
    </row>
    <row r="4819" ht="10.5" customHeight="1" s="113">
      <c r="A4819" s="152" t="n">
        <v>46822</v>
      </c>
      <c r="B4819" s="153">
        <f>IF(A4819="","",YEAR(A4819))</f>
        <v/>
      </c>
      <c r="C4819" s="153">
        <f>IF(A4819="","",MONTH(A4819))</f>
        <v/>
      </c>
      <c r="D4819" s="153">
        <f>IF(A4819="","",CHOOSE(MONTH(A4819),"Ocak","Şubat","Mart","Nisan","Mayıs","Haziran","Temmuz","Ağustos","Eylül","Ekim","Kasım","Aralık"))</f>
        <v/>
      </c>
      <c r="E4819" s="153">
        <f>IF(A4819="","",ROUNDUP(MONTH(A4819)/3,0))</f>
        <v/>
      </c>
      <c r="F4819" s="153">
        <f>IF(A4819="","",WEEKNUM(A4819,2))</f>
        <v/>
      </c>
      <c r="G4819" s="153">
        <f>IF(A4819="","",WEEKDAY(A4819,2))</f>
        <v/>
      </c>
      <c r="H4819" s="153">
        <f>IF(A4819="","",CHOOSE(WEEKDAY(A4819,2),"Pazartesi","Salı","Çarşamba","Perşembe","Cuma","Cumartesi","Pazar"))</f>
        <v/>
      </c>
    </row>
    <row r="4820" ht="10.5" customHeight="1" s="113">
      <c r="A4820" s="152" t="n">
        <v>46823</v>
      </c>
      <c r="B4820" s="153">
        <f>IF(A4820="","",YEAR(A4820))</f>
        <v/>
      </c>
      <c r="C4820" s="153">
        <f>IF(A4820="","",MONTH(A4820))</f>
        <v/>
      </c>
      <c r="D4820" s="153">
        <f>IF(A4820="","",CHOOSE(MONTH(A4820),"Ocak","Şubat","Mart","Nisan","Mayıs","Haziran","Temmuz","Ağustos","Eylül","Ekim","Kasım","Aralık"))</f>
        <v/>
      </c>
      <c r="E4820" s="153">
        <f>IF(A4820="","",ROUNDUP(MONTH(A4820)/3,0))</f>
        <v/>
      </c>
      <c r="F4820" s="153">
        <f>IF(A4820="","",WEEKNUM(A4820,2))</f>
        <v/>
      </c>
      <c r="G4820" s="153">
        <f>IF(A4820="","",WEEKDAY(A4820,2))</f>
        <v/>
      </c>
      <c r="H4820" s="153">
        <f>IF(A4820="","",CHOOSE(WEEKDAY(A4820,2),"Pazartesi","Salı","Çarşamba","Perşembe","Cuma","Cumartesi","Pazar"))</f>
        <v/>
      </c>
    </row>
    <row r="4821" ht="10.5" customHeight="1" s="113">
      <c r="A4821" s="152" t="n">
        <v>46824</v>
      </c>
      <c r="B4821" s="153">
        <f>IF(A4821="","",YEAR(A4821))</f>
        <v/>
      </c>
      <c r="C4821" s="153">
        <f>IF(A4821="","",MONTH(A4821))</f>
        <v/>
      </c>
      <c r="D4821" s="153">
        <f>IF(A4821="","",CHOOSE(MONTH(A4821),"Ocak","Şubat","Mart","Nisan","Mayıs","Haziran","Temmuz","Ağustos","Eylül","Ekim","Kasım","Aralık"))</f>
        <v/>
      </c>
      <c r="E4821" s="153">
        <f>IF(A4821="","",ROUNDUP(MONTH(A4821)/3,0))</f>
        <v/>
      </c>
      <c r="F4821" s="153">
        <f>IF(A4821="","",WEEKNUM(A4821,2))</f>
        <v/>
      </c>
      <c r="G4821" s="153">
        <f>IF(A4821="","",WEEKDAY(A4821,2))</f>
        <v/>
      </c>
      <c r="H4821" s="153">
        <f>IF(A4821="","",CHOOSE(WEEKDAY(A4821,2),"Pazartesi","Salı","Çarşamba","Perşembe","Cuma","Cumartesi","Pazar"))</f>
        <v/>
      </c>
    </row>
    <row r="4822" ht="10.5" customHeight="1" s="113">
      <c r="A4822" s="152" t="n">
        <v>46825</v>
      </c>
      <c r="B4822" s="153">
        <f>IF(A4822="","",YEAR(A4822))</f>
        <v/>
      </c>
      <c r="C4822" s="153">
        <f>IF(A4822="","",MONTH(A4822))</f>
        <v/>
      </c>
      <c r="D4822" s="153">
        <f>IF(A4822="","",CHOOSE(MONTH(A4822),"Ocak","Şubat","Mart","Nisan","Mayıs","Haziran","Temmuz","Ağustos","Eylül","Ekim","Kasım","Aralık"))</f>
        <v/>
      </c>
      <c r="E4822" s="153">
        <f>IF(A4822="","",ROUNDUP(MONTH(A4822)/3,0))</f>
        <v/>
      </c>
      <c r="F4822" s="153">
        <f>IF(A4822="","",WEEKNUM(A4822,2))</f>
        <v/>
      </c>
      <c r="G4822" s="153">
        <f>IF(A4822="","",WEEKDAY(A4822,2))</f>
        <v/>
      </c>
      <c r="H4822" s="153">
        <f>IF(A4822="","",CHOOSE(WEEKDAY(A4822,2),"Pazartesi","Salı","Çarşamba","Perşembe","Cuma","Cumartesi","Pazar"))</f>
        <v/>
      </c>
    </row>
    <row r="4823" ht="10.5" customHeight="1" s="113">
      <c r="A4823" s="152" t="n">
        <v>46826</v>
      </c>
      <c r="B4823" s="153">
        <f>IF(A4823="","",YEAR(A4823))</f>
        <v/>
      </c>
      <c r="C4823" s="153">
        <f>IF(A4823="","",MONTH(A4823))</f>
        <v/>
      </c>
      <c r="D4823" s="153">
        <f>IF(A4823="","",CHOOSE(MONTH(A4823),"Ocak","Şubat","Mart","Nisan","Mayıs","Haziran","Temmuz","Ağustos","Eylül","Ekim","Kasım","Aralık"))</f>
        <v/>
      </c>
      <c r="E4823" s="153">
        <f>IF(A4823="","",ROUNDUP(MONTH(A4823)/3,0))</f>
        <v/>
      </c>
      <c r="F4823" s="153">
        <f>IF(A4823="","",WEEKNUM(A4823,2))</f>
        <v/>
      </c>
      <c r="G4823" s="153">
        <f>IF(A4823="","",WEEKDAY(A4823,2))</f>
        <v/>
      </c>
      <c r="H4823" s="153">
        <f>IF(A4823="","",CHOOSE(WEEKDAY(A4823,2),"Pazartesi","Salı","Çarşamba","Perşembe","Cuma","Cumartesi","Pazar"))</f>
        <v/>
      </c>
    </row>
    <row r="4824" ht="10.5" customHeight="1" s="113">
      <c r="A4824" s="152" t="n">
        <v>46827</v>
      </c>
      <c r="B4824" s="153">
        <f>IF(A4824="","",YEAR(A4824))</f>
        <v/>
      </c>
      <c r="C4824" s="153">
        <f>IF(A4824="","",MONTH(A4824))</f>
        <v/>
      </c>
      <c r="D4824" s="153">
        <f>IF(A4824="","",CHOOSE(MONTH(A4824),"Ocak","Şubat","Mart","Nisan","Mayıs","Haziran","Temmuz","Ağustos","Eylül","Ekim","Kasım","Aralık"))</f>
        <v/>
      </c>
      <c r="E4824" s="153">
        <f>IF(A4824="","",ROUNDUP(MONTH(A4824)/3,0))</f>
        <v/>
      </c>
      <c r="F4824" s="153">
        <f>IF(A4824="","",WEEKNUM(A4824,2))</f>
        <v/>
      </c>
      <c r="G4824" s="153">
        <f>IF(A4824="","",WEEKDAY(A4824,2))</f>
        <v/>
      </c>
      <c r="H4824" s="153">
        <f>IF(A4824="","",CHOOSE(WEEKDAY(A4824,2),"Pazartesi","Salı","Çarşamba","Perşembe","Cuma","Cumartesi","Pazar"))</f>
        <v/>
      </c>
    </row>
    <row r="4825" ht="10.5" customHeight="1" s="113">
      <c r="A4825" s="152" t="n">
        <v>46828</v>
      </c>
      <c r="B4825" s="153">
        <f>IF(A4825="","",YEAR(A4825))</f>
        <v/>
      </c>
      <c r="C4825" s="153">
        <f>IF(A4825="","",MONTH(A4825))</f>
        <v/>
      </c>
      <c r="D4825" s="153">
        <f>IF(A4825="","",CHOOSE(MONTH(A4825),"Ocak","Şubat","Mart","Nisan","Mayıs","Haziran","Temmuz","Ağustos","Eylül","Ekim","Kasım","Aralık"))</f>
        <v/>
      </c>
      <c r="E4825" s="153">
        <f>IF(A4825="","",ROUNDUP(MONTH(A4825)/3,0))</f>
        <v/>
      </c>
      <c r="F4825" s="153">
        <f>IF(A4825="","",WEEKNUM(A4825,2))</f>
        <v/>
      </c>
      <c r="G4825" s="153">
        <f>IF(A4825="","",WEEKDAY(A4825,2))</f>
        <v/>
      </c>
      <c r="H4825" s="153">
        <f>IF(A4825="","",CHOOSE(WEEKDAY(A4825,2),"Pazartesi","Salı","Çarşamba","Perşembe","Cuma","Cumartesi","Pazar"))</f>
        <v/>
      </c>
    </row>
    <row r="4826" ht="10.5" customHeight="1" s="113">
      <c r="A4826" s="152" t="n">
        <v>46829</v>
      </c>
      <c r="B4826" s="153">
        <f>IF(A4826="","",YEAR(A4826))</f>
        <v/>
      </c>
      <c r="C4826" s="153">
        <f>IF(A4826="","",MONTH(A4826))</f>
        <v/>
      </c>
      <c r="D4826" s="153">
        <f>IF(A4826="","",CHOOSE(MONTH(A4826),"Ocak","Şubat","Mart","Nisan","Mayıs","Haziran","Temmuz","Ağustos","Eylül","Ekim","Kasım","Aralık"))</f>
        <v/>
      </c>
      <c r="E4826" s="153">
        <f>IF(A4826="","",ROUNDUP(MONTH(A4826)/3,0))</f>
        <v/>
      </c>
      <c r="F4826" s="153">
        <f>IF(A4826="","",WEEKNUM(A4826,2))</f>
        <v/>
      </c>
      <c r="G4826" s="153">
        <f>IF(A4826="","",WEEKDAY(A4826,2))</f>
        <v/>
      </c>
      <c r="H4826" s="153">
        <f>IF(A4826="","",CHOOSE(WEEKDAY(A4826,2),"Pazartesi","Salı","Çarşamba","Perşembe","Cuma","Cumartesi","Pazar"))</f>
        <v/>
      </c>
    </row>
    <row r="4827" ht="10.5" customHeight="1" s="113">
      <c r="A4827" s="152" t="n">
        <v>46830</v>
      </c>
      <c r="B4827" s="153">
        <f>IF(A4827="","",YEAR(A4827))</f>
        <v/>
      </c>
      <c r="C4827" s="153">
        <f>IF(A4827="","",MONTH(A4827))</f>
        <v/>
      </c>
      <c r="D4827" s="153">
        <f>IF(A4827="","",CHOOSE(MONTH(A4827),"Ocak","Şubat","Mart","Nisan","Mayıs","Haziran","Temmuz","Ağustos","Eylül","Ekim","Kasım","Aralık"))</f>
        <v/>
      </c>
      <c r="E4827" s="153">
        <f>IF(A4827="","",ROUNDUP(MONTH(A4827)/3,0))</f>
        <v/>
      </c>
      <c r="F4827" s="153">
        <f>IF(A4827="","",WEEKNUM(A4827,2))</f>
        <v/>
      </c>
      <c r="G4827" s="153">
        <f>IF(A4827="","",WEEKDAY(A4827,2))</f>
        <v/>
      </c>
      <c r="H4827" s="153">
        <f>IF(A4827="","",CHOOSE(WEEKDAY(A4827,2),"Pazartesi","Salı","Çarşamba","Perşembe","Cuma","Cumartesi","Pazar"))</f>
        <v/>
      </c>
    </row>
    <row r="4828" ht="10.5" customHeight="1" s="113">
      <c r="A4828" s="152" t="n">
        <v>46831</v>
      </c>
      <c r="B4828" s="153">
        <f>IF(A4828="","",YEAR(A4828))</f>
        <v/>
      </c>
      <c r="C4828" s="153">
        <f>IF(A4828="","",MONTH(A4828))</f>
        <v/>
      </c>
      <c r="D4828" s="153">
        <f>IF(A4828="","",CHOOSE(MONTH(A4828),"Ocak","Şubat","Mart","Nisan","Mayıs","Haziran","Temmuz","Ağustos","Eylül","Ekim","Kasım","Aralık"))</f>
        <v/>
      </c>
      <c r="E4828" s="153">
        <f>IF(A4828="","",ROUNDUP(MONTH(A4828)/3,0))</f>
        <v/>
      </c>
      <c r="F4828" s="153">
        <f>IF(A4828="","",WEEKNUM(A4828,2))</f>
        <v/>
      </c>
      <c r="G4828" s="153">
        <f>IF(A4828="","",WEEKDAY(A4828,2))</f>
        <v/>
      </c>
      <c r="H4828" s="153">
        <f>IF(A4828="","",CHOOSE(WEEKDAY(A4828,2),"Pazartesi","Salı","Çarşamba","Perşembe","Cuma","Cumartesi","Pazar"))</f>
        <v/>
      </c>
    </row>
    <row r="4829" ht="10.5" customHeight="1" s="113">
      <c r="A4829" s="152" t="n">
        <v>46832</v>
      </c>
      <c r="B4829" s="153">
        <f>IF(A4829="","",YEAR(A4829))</f>
        <v/>
      </c>
      <c r="C4829" s="153">
        <f>IF(A4829="","",MONTH(A4829))</f>
        <v/>
      </c>
      <c r="D4829" s="153">
        <f>IF(A4829="","",CHOOSE(MONTH(A4829),"Ocak","Şubat","Mart","Nisan","Mayıs","Haziran","Temmuz","Ağustos","Eylül","Ekim","Kasım","Aralık"))</f>
        <v/>
      </c>
      <c r="E4829" s="153">
        <f>IF(A4829="","",ROUNDUP(MONTH(A4829)/3,0))</f>
        <v/>
      </c>
      <c r="F4829" s="153">
        <f>IF(A4829="","",WEEKNUM(A4829,2))</f>
        <v/>
      </c>
      <c r="G4829" s="153">
        <f>IF(A4829="","",WEEKDAY(A4829,2))</f>
        <v/>
      </c>
      <c r="H4829" s="153">
        <f>IF(A4829="","",CHOOSE(WEEKDAY(A4829,2),"Pazartesi","Salı","Çarşamba","Perşembe","Cuma","Cumartesi","Pazar"))</f>
        <v/>
      </c>
    </row>
    <row r="4830" ht="10.5" customHeight="1" s="113">
      <c r="A4830" s="152" t="n">
        <v>46833</v>
      </c>
      <c r="B4830" s="153">
        <f>IF(A4830="","",YEAR(A4830))</f>
        <v/>
      </c>
      <c r="C4830" s="153">
        <f>IF(A4830="","",MONTH(A4830))</f>
        <v/>
      </c>
      <c r="D4830" s="153">
        <f>IF(A4830="","",CHOOSE(MONTH(A4830),"Ocak","Şubat","Mart","Nisan","Mayıs","Haziran","Temmuz","Ağustos","Eylül","Ekim","Kasım","Aralık"))</f>
        <v/>
      </c>
      <c r="E4830" s="153">
        <f>IF(A4830="","",ROUNDUP(MONTH(A4830)/3,0))</f>
        <v/>
      </c>
      <c r="F4830" s="153">
        <f>IF(A4830="","",WEEKNUM(A4830,2))</f>
        <v/>
      </c>
      <c r="G4830" s="153">
        <f>IF(A4830="","",WEEKDAY(A4830,2))</f>
        <v/>
      </c>
      <c r="H4830" s="153">
        <f>IF(A4830="","",CHOOSE(WEEKDAY(A4830,2),"Pazartesi","Salı","Çarşamba","Perşembe","Cuma","Cumartesi","Pazar"))</f>
        <v/>
      </c>
    </row>
    <row r="4831" ht="10.5" customHeight="1" s="113">
      <c r="A4831" s="152" t="n">
        <v>46834</v>
      </c>
      <c r="B4831" s="153">
        <f>IF(A4831="","",YEAR(A4831))</f>
        <v/>
      </c>
      <c r="C4831" s="153">
        <f>IF(A4831="","",MONTH(A4831))</f>
        <v/>
      </c>
      <c r="D4831" s="153">
        <f>IF(A4831="","",CHOOSE(MONTH(A4831),"Ocak","Şubat","Mart","Nisan","Mayıs","Haziran","Temmuz","Ağustos","Eylül","Ekim","Kasım","Aralık"))</f>
        <v/>
      </c>
      <c r="E4831" s="153">
        <f>IF(A4831="","",ROUNDUP(MONTH(A4831)/3,0))</f>
        <v/>
      </c>
      <c r="F4831" s="153">
        <f>IF(A4831="","",WEEKNUM(A4831,2))</f>
        <v/>
      </c>
      <c r="G4831" s="153">
        <f>IF(A4831="","",WEEKDAY(A4831,2))</f>
        <v/>
      </c>
      <c r="H4831" s="153">
        <f>IF(A4831="","",CHOOSE(WEEKDAY(A4831,2),"Pazartesi","Salı","Çarşamba","Perşembe","Cuma","Cumartesi","Pazar"))</f>
        <v/>
      </c>
    </row>
    <row r="4832" ht="10.5" customHeight="1" s="113">
      <c r="A4832" s="152" t="n">
        <v>46835</v>
      </c>
      <c r="B4832" s="153">
        <f>IF(A4832="","",YEAR(A4832))</f>
        <v/>
      </c>
      <c r="C4832" s="153">
        <f>IF(A4832="","",MONTH(A4832))</f>
        <v/>
      </c>
      <c r="D4832" s="153">
        <f>IF(A4832="","",CHOOSE(MONTH(A4832),"Ocak","Şubat","Mart","Nisan","Mayıs","Haziran","Temmuz","Ağustos","Eylül","Ekim","Kasım","Aralık"))</f>
        <v/>
      </c>
      <c r="E4832" s="153">
        <f>IF(A4832="","",ROUNDUP(MONTH(A4832)/3,0))</f>
        <v/>
      </c>
      <c r="F4832" s="153">
        <f>IF(A4832="","",WEEKNUM(A4832,2))</f>
        <v/>
      </c>
      <c r="G4832" s="153">
        <f>IF(A4832="","",WEEKDAY(A4832,2))</f>
        <v/>
      </c>
      <c r="H4832" s="153">
        <f>IF(A4832="","",CHOOSE(WEEKDAY(A4832,2),"Pazartesi","Salı","Çarşamba","Perşembe","Cuma","Cumartesi","Pazar"))</f>
        <v/>
      </c>
    </row>
    <row r="4833" ht="10.5" customHeight="1" s="113">
      <c r="A4833" s="152" t="n">
        <v>46836</v>
      </c>
      <c r="B4833" s="153">
        <f>IF(A4833="","",YEAR(A4833))</f>
        <v/>
      </c>
      <c r="C4833" s="153">
        <f>IF(A4833="","",MONTH(A4833))</f>
        <v/>
      </c>
      <c r="D4833" s="153">
        <f>IF(A4833="","",CHOOSE(MONTH(A4833),"Ocak","Şubat","Mart","Nisan","Mayıs","Haziran","Temmuz","Ağustos","Eylül","Ekim","Kasım","Aralık"))</f>
        <v/>
      </c>
      <c r="E4833" s="153">
        <f>IF(A4833="","",ROUNDUP(MONTH(A4833)/3,0))</f>
        <v/>
      </c>
      <c r="F4833" s="153">
        <f>IF(A4833="","",WEEKNUM(A4833,2))</f>
        <v/>
      </c>
      <c r="G4833" s="153">
        <f>IF(A4833="","",WEEKDAY(A4833,2))</f>
        <v/>
      </c>
      <c r="H4833" s="153">
        <f>IF(A4833="","",CHOOSE(WEEKDAY(A4833,2),"Pazartesi","Salı","Çarşamba","Perşembe","Cuma","Cumartesi","Pazar"))</f>
        <v/>
      </c>
    </row>
    <row r="4834" ht="10.5" customHeight="1" s="113">
      <c r="A4834" s="152" t="n">
        <v>46837</v>
      </c>
      <c r="B4834" s="153">
        <f>IF(A4834="","",YEAR(A4834))</f>
        <v/>
      </c>
      <c r="C4834" s="153">
        <f>IF(A4834="","",MONTH(A4834))</f>
        <v/>
      </c>
      <c r="D4834" s="153">
        <f>IF(A4834="","",CHOOSE(MONTH(A4834),"Ocak","Şubat","Mart","Nisan","Mayıs","Haziran","Temmuz","Ağustos","Eylül","Ekim","Kasım","Aralık"))</f>
        <v/>
      </c>
      <c r="E4834" s="153">
        <f>IF(A4834="","",ROUNDUP(MONTH(A4834)/3,0))</f>
        <v/>
      </c>
      <c r="F4834" s="153">
        <f>IF(A4834="","",WEEKNUM(A4834,2))</f>
        <v/>
      </c>
      <c r="G4834" s="153">
        <f>IF(A4834="","",WEEKDAY(A4834,2))</f>
        <v/>
      </c>
      <c r="H4834" s="153">
        <f>IF(A4834="","",CHOOSE(WEEKDAY(A4834,2),"Pazartesi","Salı","Çarşamba","Perşembe","Cuma","Cumartesi","Pazar"))</f>
        <v/>
      </c>
    </row>
    <row r="4835" ht="10.5" customHeight="1" s="113">
      <c r="A4835" s="152" t="n">
        <v>46838</v>
      </c>
      <c r="B4835" s="153">
        <f>IF(A4835="","",YEAR(A4835))</f>
        <v/>
      </c>
      <c r="C4835" s="153">
        <f>IF(A4835="","",MONTH(A4835))</f>
        <v/>
      </c>
      <c r="D4835" s="153">
        <f>IF(A4835="","",CHOOSE(MONTH(A4835),"Ocak","Şubat","Mart","Nisan","Mayıs","Haziran","Temmuz","Ağustos","Eylül","Ekim","Kasım","Aralık"))</f>
        <v/>
      </c>
      <c r="E4835" s="153">
        <f>IF(A4835="","",ROUNDUP(MONTH(A4835)/3,0))</f>
        <v/>
      </c>
      <c r="F4835" s="153">
        <f>IF(A4835="","",WEEKNUM(A4835,2))</f>
        <v/>
      </c>
      <c r="G4835" s="153">
        <f>IF(A4835="","",WEEKDAY(A4835,2))</f>
        <v/>
      </c>
      <c r="H4835" s="153">
        <f>IF(A4835="","",CHOOSE(WEEKDAY(A4835,2),"Pazartesi","Salı","Çarşamba","Perşembe","Cuma","Cumartesi","Pazar"))</f>
        <v/>
      </c>
    </row>
    <row r="4836" ht="10.5" customHeight="1" s="113">
      <c r="A4836" s="152" t="n">
        <v>46839</v>
      </c>
      <c r="B4836" s="153">
        <f>IF(A4836="","",YEAR(A4836))</f>
        <v/>
      </c>
      <c r="C4836" s="153">
        <f>IF(A4836="","",MONTH(A4836))</f>
        <v/>
      </c>
      <c r="D4836" s="153">
        <f>IF(A4836="","",CHOOSE(MONTH(A4836),"Ocak","Şubat","Mart","Nisan","Mayıs","Haziran","Temmuz","Ağustos","Eylül","Ekim","Kasım","Aralık"))</f>
        <v/>
      </c>
      <c r="E4836" s="153">
        <f>IF(A4836="","",ROUNDUP(MONTH(A4836)/3,0))</f>
        <v/>
      </c>
      <c r="F4836" s="153">
        <f>IF(A4836="","",WEEKNUM(A4836,2))</f>
        <v/>
      </c>
      <c r="G4836" s="153">
        <f>IF(A4836="","",WEEKDAY(A4836,2))</f>
        <v/>
      </c>
      <c r="H4836" s="153">
        <f>IF(A4836="","",CHOOSE(WEEKDAY(A4836,2),"Pazartesi","Salı","Çarşamba","Perşembe","Cuma","Cumartesi","Pazar"))</f>
        <v/>
      </c>
    </row>
    <row r="4837" ht="10.5" customHeight="1" s="113">
      <c r="A4837" s="152" t="n">
        <v>46840</v>
      </c>
      <c r="B4837" s="153">
        <f>IF(A4837="","",YEAR(A4837))</f>
        <v/>
      </c>
      <c r="C4837" s="153">
        <f>IF(A4837="","",MONTH(A4837))</f>
        <v/>
      </c>
      <c r="D4837" s="153">
        <f>IF(A4837="","",CHOOSE(MONTH(A4837),"Ocak","Şubat","Mart","Nisan","Mayıs","Haziran","Temmuz","Ağustos","Eylül","Ekim","Kasım","Aralık"))</f>
        <v/>
      </c>
      <c r="E4837" s="153">
        <f>IF(A4837="","",ROUNDUP(MONTH(A4837)/3,0))</f>
        <v/>
      </c>
      <c r="F4837" s="153">
        <f>IF(A4837="","",WEEKNUM(A4837,2))</f>
        <v/>
      </c>
      <c r="G4837" s="153">
        <f>IF(A4837="","",WEEKDAY(A4837,2))</f>
        <v/>
      </c>
      <c r="H4837" s="153">
        <f>IF(A4837="","",CHOOSE(WEEKDAY(A4837,2),"Pazartesi","Salı","Çarşamba","Perşembe","Cuma","Cumartesi","Pazar"))</f>
        <v/>
      </c>
    </row>
    <row r="4838" ht="10.5" customHeight="1" s="113">
      <c r="A4838" s="152" t="n">
        <v>46841</v>
      </c>
      <c r="B4838" s="153">
        <f>IF(A4838="","",YEAR(A4838))</f>
        <v/>
      </c>
      <c r="C4838" s="153">
        <f>IF(A4838="","",MONTH(A4838))</f>
        <v/>
      </c>
      <c r="D4838" s="153">
        <f>IF(A4838="","",CHOOSE(MONTH(A4838),"Ocak","Şubat","Mart","Nisan","Mayıs","Haziran","Temmuz","Ağustos","Eylül","Ekim","Kasım","Aralık"))</f>
        <v/>
      </c>
      <c r="E4838" s="153">
        <f>IF(A4838="","",ROUNDUP(MONTH(A4838)/3,0))</f>
        <v/>
      </c>
      <c r="F4838" s="153">
        <f>IF(A4838="","",WEEKNUM(A4838,2))</f>
        <v/>
      </c>
      <c r="G4838" s="153">
        <f>IF(A4838="","",WEEKDAY(A4838,2))</f>
        <v/>
      </c>
      <c r="H4838" s="153">
        <f>IF(A4838="","",CHOOSE(WEEKDAY(A4838,2),"Pazartesi","Salı","Çarşamba","Perşembe","Cuma","Cumartesi","Pazar"))</f>
        <v/>
      </c>
    </row>
    <row r="4839" ht="10.5" customHeight="1" s="113">
      <c r="A4839" s="152" t="n">
        <v>46842</v>
      </c>
      <c r="B4839" s="153">
        <f>IF(A4839="","",YEAR(A4839))</f>
        <v/>
      </c>
      <c r="C4839" s="153">
        <f>IF(A4839="","",MONTH(A4839))</f>
        <v/>
      </c>
      <c r="D4839" s="153">
        <f>IF(A4839="","",CHOOSE(MONTH(A4839),"Ocak","Şubat","Mart","Nisan","Mayıs","Haziran","Temmuz","Ağustos","Eylül","Ekim","Kasım","Aralık"))</f>
        <v/>
      </c>
      <c r="E4839" s="153">
        <f>IF(A4839="","",ROUNDUP(MONTH(A4839)/3,0))</f>
        <v/>
      </c>
      <c r="F4839" s="153">
        <f>IF(A4839="","",WEEKNUM(A4839,2))</f>
        <v/>
      </c>
      <c r="G4839" s="153">
        <f>IF(A4839="","",WEEKDAY(A4839,2))</f>
        <v/>
      </c>
      <c r="H4839" s="153">
        <f>IF(A4839="","",CHOOSE(WEEKDAY(A4839,2),"Pazartesi","Salı","Çarşamba","Perşembe","Cuma","Cumartesi","Pazar"))</f>
        <v/>
      </c>
    </row>
    <row r="4840" ht="10.5" customHeight="1" s="113">
      <c r="A4840" s="152" t="n">
        <v>46843</v>
      </c>
      <c r="B4840" s="153">
        <f>IF(A4840="","",YEAR(A4840))</f>
        <v/>
      </c>
      <c r="C4840" s="153">
        <f>IF(A4840="","",MONTH(A4840))</f>
        <v/>
      </c>
      <c r="D4840" s="153">
        <f>IF(A4840="","",CHOOSE(MONTH(A4840),"Ocak","Şubat","Mart","Nisan","Mayıs","Haziran","Temmuz","Ağustos","Eylül","Ekim","Kasım","Aralık"))</f>
        <v/>
      </c>
      <c r="E4840" s="153">
        <f>IF(A4840="","",ROUNDUP(MONTH(A4840)/3,0))</f>
        <v/>
      </c>
      <c r="F4840" s="153">
        <f>IF(A4840="","",WEEKNUM(A4840,2))</f>
        <v/>
      </c>
      <c r="G4840" s="153">
        <f>IF(A4840="","",WEEKDAY(A4840,2))</f>
        <v/>
      </c>
      <c r="H4840" s="153">
        <f>IF(A4840="","",CHOOSE(WEEKDAY(A4840,2),"Pazartesi","Salı","Çarşamba","Perşembe","Cuma","Cumartesi","Pazar"))</f>
        <v/>
      </c>
    </row>
    <row r="4841" ht="10.5" customHeight="1" s="113">
      <c r="A4841" s="152" t="n">
        <v>46844</v>
      </c>
      <c r="B4841" s="153">
        <f>IF(A4841="","",YEAR(A4841))</f>
        <v/>
      </c>
      <c r="C4841" s="153">
        <f>IF(A4841="","",MONTH(A4841))</f>
        <v/>
      </c>
      <c r="D4841" s="153">
        <f>IF(A4841="","",CHOOSE(MONTH(A4841),"Ocak","Şubat","Mart","Nisan","Mayıs","Haziran","Temmuz","Ağustos","Eylül","Ekim","Kasım","Aralık"))</f>
        <v/>
      </c>
      <c r="E4841" s="153">
        <f>IF(A4841="","",ROUNDUP(MONTH(A4841)/3,0))</f>
        <v/>
      </c>
      <c r="F4841" s="153">
        <f>IF(A4841="","",WEEKNUM(A4841,2))</f>
        <v/>
      </c>
      <c r="G4841" s="153">
        <f>IF(A4841="","",WEEKDAY(A4841,2))</f>
        <v/>
      </c>
      <c r="H4841" s="153">
        <f>IF(A4841="","",CHOOSE(WEEKDAY(A4841,2),"Pazartesi","Salı","Çarşamba","Perşembe","Cuma","Cumartesi","Pazar"))</f>
        <v/>
      </c>
    </row>
    <row r="4842" ht="10.5" customHeight="1" s="113">
      <c r="A4842" s="152" t="n">
        <v>46845</v>
      </c>
      <c r="B4842" s="153">
        <f>IF(A4842="","",YEAR(A4842))</f>
        <v/>
      </c>
      <c r="C4842" s="153">
        <f>IF(A4842="","",MONTH(A4842))</f>
        <v/>
      </c>
      <c r="D4842" s="153">
        <f>IF(A4842="","",CHOOSE(MONTH(A4842),"Ocak","Şubat","Mart","Nisan","Mayıs","Haziran","Temmuz","Ağustos","Eylül","Ekim","Kasım","Aralık"))</f>
        <v/>
      </c>
      <c r="E4842" s="153">
        <f>IF(A4842="","",ROUNDUP(MONTH(A4842)/3,0))</f>
        <v/>
      </c>
      <c r="F4842" s="153">
        <f>IF(A4842="","",WEEKNUM(A4842,2))</f>
        <v/>
      </c>
      <c r="G4842" s="153">
        <f>IF(A4842="","",WEEKDAY(A4842,2))</f>
        <v/>
      </c>
      <c r="H4842" s="153">
        <f>IF(A4842="","",CHOOSE(WEEKDAY(A4842,2),"Pazartesi","Salı","Çarşamba","Perşembe","Cuma","Cumartesi","Pazar"))</f>
        <v/>
      </c>
    </row>
    <row r="4843" ht="10.5" customHeight="1" s="113">
      <c r="A4843" s="152" t="n">
        <v>46846</v>
      </c>
      <c r="B4843" s="153">
        <f>IF(A4843="","",YEAR(A4843))</f>
        <v/>
      </c>
      <c r="C4843" s="153">
        <f>IF(A4843="","",MONTH(A4843))</f>
        <v/>
      </c>
      <c r="D4843" s="153">
        <f>IF(A4843="","",CHOOSE(MONTH(A4843),"Ocak","Şubat","Mart","Nisan","Mayıs","Haziran","Temmuz","Ağustos","Eylül","Ekim","Kasım","Aralık"))</f>
        <v/>
      </c>
      <c r="E4843" s="153">
        <f>IF(A4843="","",ROUNDUP(MONTH(A4843)/3,0))</f>
        <v/>
      </c>
      <c r="F4843" s="153">
        <f>IF(A4843="","",WEEKNUM(A4843,2))</f>
        <v/>
      </c>
      <c r="G4843" s="153">
        <f>IF(A4843="","",WEEKDAY(A4843,2))</f>
        <v/>
      </c>
      <c r="H4843" s="153">
        <f>IF(A4843="","",CHOOSE(WEEKDAY(A4843,2),"Pazartesi","Salı","Çarşamba","Perşembe","Cuma","Cumartesi","Pazar"))</f>
        <v/>
      </c>
    </row>
    <row r="4844" ht="10.5" customHeight="1" s="113">
      <c r="A4844" s="152" t="n">
        <v>46847</v>
      </c>
      <c r="B4844" s="153">
        <f>IF(A4844="","",YEAR(A4844))</f>
        <v/>
      </c>
      <c r="C4844" s="153">
        <f>IF(A4844="","",MONTH(A4844))</f>
        <v/>
      </c>
      <c r="D4844" s="153">
        <f>IF(A4844="","",CHOOSE(MONTH(A4844),"Ocak","Şubat","Mart","Nisan","Mayıs","Haziran","Temmuz","Ağustos","Eylül","Ekim","Kasım","Aralık"))</f>
        <v/>
      </c>
      <c r="E4844" s="153">
        <f>IF(A4844="","",ROUNDUP(MONTH(A4844)/3,0))</f>
        <v/>
      </c>
      <c r="F4844" s="153">
        <f>IF(A4844="","",WEEKNUM(A4844,2))</f>
        <v/>
      </c>
      <c r="G4844" s="153">
        <f>IF(A4844="","",WEEKDAY(A4844,2))</f>
        <v/>
      </c>
      <c r="H4844" s="153">
        <f>IF(A4844="","",CHOOSE(WEEKDAY(A4844,2),"Pazartesi","Salı","Çarşamba","Perşembe","Cuma","Cumartesi","Pazar"))</f>
        <v/>
      </c>
    </row>
    <row r="4845" ht="10.5" customHeight="1" s="113">
      <c r="A4845" s="152" t="n">
        <v>46848</v>
      </c>
      <c r="B4845" s="153">
        <f>IF(A4845="","",YEAR(A4845))</f>
        <v/>
      </c>
      <c r="C4845" s="153">
        <f>IF(A4845="","",MONTH(A4845))</f>
        <v/>
      </c>
      <c r="D4845" s="153">
        <f>IF(A4845="","",CHOOSE(MONTH(A4845),"Ocak","Şubat","Mart","Nisan","Mayıs","Haziran","Temmuz","Ağustos","Eylül","Ekim","Kasım","Aralık"))</f>
        <v/>
      </c>
      <c r="E4845" s="153">
        <f>IF(A4845="","",ROUNDUP(MONTH(A4845)/3,0))</f>
        <v/>
      </c>
      <c r="F4845" s="153">
        <f>IF(A4845="","",WEEKNUM(A4845,2))</f>
        <v/>
      </c>
      <c r="G4845" s="153">
        <f>IF(A4845="","",WEEKDAY(A4845,2))</f>
        <v/>
      </c>
      <c r="H4845" s="153">
        <f>IF(A4845="","",CHOOSE(WEEKDAY(A4845,2),"Pazartesi","Salı","Çarşamba","Perşembe","Cuma","Cumartesi","Pazar"))</f>
        <v/>
      </c>
    </row>
    <row r="4846" ht="10.5" customHeight="1" s="113">
      <c r="A4846" s="152" t="n">
        <v>46849</v>
      </c>
      <c r="B4846" s="153">
        <f>IF(A4846="","",YEAR(A4846))</f>
        <v/>
      </c>
      <c r="C4846" s="153">
        <f>IF(A4846="","",MONTH(A4846))</f>
        <v/>
      </c>
      <c r="D4846" s="153">
        <f>IF(A4846="","",CHOOSE(MONTH(A4846),"Ocak","Şubat","Mart","Nisan","Mayıs","Haziran","Temmuz","Ağustos","Eylül","Ekim","Kasım","Aralık"))</f>
        <v/>
      </c>
      <c r="E4846" s="153">
        <f>IF(A4846="","",ROUNDUP(MONTH(A4846)/3,0))</f>
        <v/>
      </c>
      <c r="F4846" s="153">
        <f>IF(A4846="","",WEEKNUM(A4846,2))</f>
        <v/>
      </c>
      <c r="G4846" s="153">
        <f>IF(A4846="","",WEEKDAY(A4846,2))</f>
        <v/>
      </c>
      <c r="H4846" s="153">
        <f>IF(A4846="","",CHOOSE(WEEKDAY(A4846,2),"Pazartesi","Salı","Çarşamba","Perşembe","Cuma","Cumartesi","Pazar"))</f>
        <v/>
      </c>
    </row>
    <row r="4847" ht="10.5" customHeight="1" s="113">
      <c r="A4847" s="152" t="n">
        <v>46850</v>
      </c>
      <c r="B4847" s="153">
        <f>IF(A4847="","",YEAR(A4847))</f>
        <v/>
      </c>
      <c r="C4847" s="153">
        <f>IF(A4847="","",MONTH(A4847))</f>
        <v/>
      </c>
      <c r="D4847" s="153">
        <f>IF(A4847="","",CHOOSE(MONTH(A4847),"Ocak","Şubat","Mart","Nisan","Mayıs","Haziran","Temmuz","Ağustos","Eylül","Ekim","Kasım","Aralık"))</f>
        <v/>
      </c>
      <c r="E4847" s="153">
        <f>IF(A4847="","",ROUNDUP(MONTH(A4847)/3,0))</f>
        <v/>
      </c>
      <c r="F4847" s="153">
        <f>IF(A4847="","",WEEKNUM(A4847,2))</f>
        <v/>
      </c>
      <c r="G4847" s="153">
        <f>IF(A4847="","",WEEKDAY(A4847,2))</f>
        <v/>
      </c>
      <c r="H4847" s="153">
        <f>IF(A4847="","",CHOOSE(WEEKDAY(A4847,2),"Pazartesi","Salı","Çarşamba","Perşembe","Cuma","Cumartesi","Pazar"))</f>
        <v/>
      </c>
    </row>
    <row r="4848" ht="10.5" customHeight="1" s="113">
      <c r="A4848" s="152" t="n">
        <v>46851</v>
      </c>
      <c r="B4848" s="153">
        <f>IF(A4848="","",YEAR(A4848))</f>
        <v/>
      </c>
      <c r="C4848" s="153">
        <f>IF(A4848="","",MONTH(A4848))</f>
        <v/>
      </c>
      <c r="D4848" s="153">
        <f>IF(A4848="","",CHOOSE(MONTH(A4848),"Ocak","Şubat","Mart","Nisan","Mayıs","Haziran","Temmuz","Ağustos","Eylül","Ekim","Kasım","Aralık"))</f>
        <v/>
      </c>
      <c r="E4848" s="153">
        <f>IF(A4848="","",ROUNDUP(MONTH(A4848)/3,0))</f>
        <v/>
      </c>
      <c r="F4848" s="153">
        <f>IF(A4848="","",WEEKNUM(A4848,2))</f>
        <v/>
      </c>
      <c r="G4848" s="153">
        <f>IF(A4848="","",WEEKDAY(A4848,2))</f>
        <v/>
      </c>
      <c r="H4848" s="153">
        <f>IF(A4848="","",CHOOSE(WEEKDAY(A4848,2),"Pazartesi","Salı","Çarşamba","Perşembe","Cuma","Cumartesi","Pazar"))</f>
        <v/>
      </c>
    </row>
    <row r="4849" ht="10.5" customHeight="1" s="113">
      <c r="A4849" s="152" t="n">
        <v>46852</v>
      </c>
      <c r="B4849" s="153">
        <f>IF(A4849="","",YEAR(A4849))</f>
        <v/>
      </c>
      <c r="C4849" s="153">
        <f>IF(A4849="","",MONTH(A4849))</f>
        <v/>
      </c>
      <c r="D4849" s="153">
        <f>IF(A4849="","",CHOOSE(MONTH(A4849),"Ocak","Şubat","Mart","Nisan","Mayıs","Haziran","Temmuz","Ağustos","Eylül","Ekim","Kasım","Aralık"))</f>
        <v/>
      </c>
      <c r="E4849" s="153">
        <f>IF(A4849="","",ROUNDUP(MONTH(A4849)/3,0))</f>
        <v/>
      </c>
      <c r="F4849" s="153">
        <f>IF(A4849="","",WEEKNUM(A4849,2))</f>
        <v/>
      </c>
      <c r="G4849" s="153">
        <f>IF(A4849="","",WEEKDAY(A4849,2))</f>
        <v/>
      </c>
      <c r="H4849" s="153">
        <f>IF(A4849="","",CHOOSE(WEEKDAY(A4849,2),"Pazartesi","Salı","Çarşamba","Perşembe","Cuma","Cumartesi","Pazar"))</f>
        <v/>
      </c>
    </row>
    <row r="4850" ht="10.5" customHeight="1" s="113">
      <c r="A4850" s="152" t="n">
        <v>46853</v>
      </c>
      <c r="B4850" s="153">
        <f>IF(A4850="","",YEAR(A4850))</f>
        <v/>
      </c>
      <c r="C4850" s="153">
        <f>IF(A4850="","",MONTH(A4850))</f>
        <v/>
      </c>
      <c r="D4850" s="153">
        <f>IF(A4850="","",CHOOSE(MONTH(A4850),"Ocak","Şubat","Mart","Nisan","Mayıs","Haziran","Temmuz","Ağustos","Eylül","Ekim","Kasım","Aralık"))</f>
        <v/>
      </c>
      <c r="E4850" s="153">
        <f>IF(A4850="","",ROUNDUP(MONTH(A4850)/3,0))</f>
        <v/>
      </c>
      <c r="F4850" s="153">
        <f>IF(A4850="","",WEEKNUM(A4850,2))</f>
        <v/>
      </c>
      <c r="G4850" s="153">
        <f>IF(A4850="","",WEEKDAY(A4850,2))</f>
        <v/>
      </c>
      <c r="H4850" s="153">
        <f>IF(A4850="","",CHOOSE(WEEKDAY(A4850,2),"Pazartesi","Salı","Çarşamba","Perşembe","Cuma","Cumartesi","Pazar"))</f>
        <v/>
      </c>
    </row>
    <row r="4851" ht="10.5" customHeight="1" s="113">
      <c r="A4851" s="152" t="n">
        <v>46854</v>
      </c>
      <c r="B4851" s="153">
        <f>IF(A4851="","",YEAR(A4851))</f>
        <v/>
      </c>
      <c r="C4851" s="153">
        <f>IF(A4851="","",MONTH(A4851))</f>
        <v/>
      </c>
      <c r="D4851" s="153">
        <f>IF(A4851="","",CHOOSE(MONTH(A4851),"Ocak","Şubat","Mart","Nisan","Mayıs","Haziran","Temmuz","Ağustos","Eylül","Ekim","Kasım","Aralık"))</f>
        <v/>
      </c>
      <c r="E4851" s="153">
        <f>IF(A4851="","",ROUNDUP(MONTH(A4851)/3,0))</f>
        <v/>
      </c>
      <c r="F4851" s="153">
        <f>IF(A4851="","",WEEKNUM(A4851,2))</f>
        <v/>
      </c>
      <c r="G4851" s="153">
        <f>IF(A4851="","",WEEKDAY(A4851,2))</f>
        <v/>
      </c>
      <c r="H4851" s="153">
        <f>IF(A4851="","",CHOOSE(WEEKDAY(A4851,2),"Pazartesi","Salı","Çarşamba","Perşembe","Cuma","Cumartesi","Pazar"))</f>
        <v/>
      </c>
    </row>
    <row r="4852" ht="10.5" customHeight="1" s="113">
      <c r="A4852" s="152" t="n">
        <v>46855</v>
      </c>
      <c r="B4852" s="153">
        <f>IF(A4852="","",YEAR(A4852))</f>
        <v/>
      </c>
      <c r="C4852" s="153">
        <f>IF(A4852="","",MONTH(A4852))</f>
        <v/>
      </c>
      <c r="D4852" s="153">
        <f>IF(A4852="","",CHOOSE(MONTH(A4852),"Ocak","Şubat","Mart","Nisan","Mayıs","Haziran","Temmuz","Ağustos","Eylül","Ekim","Kasım","Aralık"))</f>
        <v/>
      </c>
      <c r="E4852" s="153">
        <f>IF(A4852="","",ROUNDUP(MONTH(A4852)/3,0))</f>
        <v/>
      </c>
      <c r="F4852" s="153">
        <f>IF(A4852="","",WEEKNUM(A4852,2))</f>
        <v/>
      </c>
      <c r="G4852" s="153">
        <f>IF(A4852="","",WEEKDAY(A4852,2))</f>
        <v/>
      </c>
      <c r="H4852" s="153">
        <f>IF(A4852="","",CHOOSE(WEEKDAY(A4852,2),"Pazartesi","Salı","Çarşamba","Perşembe","Cuma","Cumartesi","Pazar"))</f>
        <v/>
      </c>
    </row>
    <row r="4853" ht="10.5" customHeight="1" s="113">
      <c r="A4853" s="152" t="n">
        <v>46856</v>
      </c>
      <c r="B4853" s="153">
        <f>IF(A4853="","",YEAR(A4853))</f>
        <v/>
      </c>
      <c r="C4853" s="153">
        <f>IF(A4853="","",MONTH(A4853))</f>
        <v/>
      </c>
      <c r="D4853" s="153">
        <f>IF(A4853="","",CHOOSE(MONTH(A4853),"Ocak","Şubat","Mart","Nisan","Mayıs","Haziran","Temmuz","Ağustos","Eylül","Ekim","Kasım","Aralık"))</f>
        <v/>
      </c>
      <c r="E4853" s="153">
        <f>IF(A4853="","",ROUNDUP(MONTH(A4853)/3,0))</f>
        <v/>
      </c>
      <c r="F4853" s="153">
        <f>IF(A4853="","",WEEKNUM(A4853,2))</f>
        <v/>
      </c>
      <c r="G4853" s="153">
        <f>IF(A4853="","",WEEKDAY(A4853,2))</f>
        <v/>
      </c>
      <c r="H4853" s="153">
        <f>IF(A4853="","",CHOOSE(WEEKDAY(A4853,2),"Pazartesi","Salı","Çarşamba","Perşembe","Cuma","Cumartesi","Pazar"))</f>
        <v/>
      </c>
    </row>
    <row r="4854" ht="10.5" customHeight="1" s="113">
      <c r="A4854" s="152" t="n">
        <v>46857</v>
      </c>
      <c r="B4854" s="153">
        <f>IF(A4854="","",YEAR(A4854))</f>
        <v/>
      </c>
      <c r="C4854" s="153">
        <f>IF(A4854="","",MONTH(A4854))</f>
        <v/>
      </c>
      <c r="D4854" s="153">
        <f>IF(A4854="","",CHOOSE(MONTH(A4854),"Ocak","Şubat","Mart","Nisan","Mayıs","Haziran","Temmuz","Ağustos","Eylül","Ekim","Kasım","Aralık"))</f>
        <v/>
      </c>
      <c r="E4854" s="153">
        <f>IF(A4854="","",ROUNDUP(MONTH(A4854)/3,0))</f>
        <v/>
      </c>
      <c r="F4854" s="153">
        <f>IF(A4854="","",WEEKNUM(A4854,2))</f>
        <v/>
      </c>
      <c r="G4854" s="153">
        <f>IF(A4854="","",WEEKDAY(A4854,2))</f>
        <v/>
      </c>
      <c r="H4854" s="153">
        <f>IF(A4854="","",CHOOSE(WEEKDAY(A4854,2),"Pazartesi","Salı","Çarşamba","Perşembe","Cuma","Cumartesi","Pazar"))</f>
        <v/>
      </c>
    </row>
    <row r="4855" ht="10.5" customHeight="1" s="113">
      <c r="A4855" s="152" t="n">
        <v>46858</v>
      </c>
      <c r="B4855" s="153">
        <f>IF(A4855="","",YEAR(A4855))</f>
        <v/>
      </c>
      <c r="C4855" s="153">
        <f>IF(A4855="","",MONTH(A4855))</f>
        <v/>
      </c>
      <c r="D4855" s="153">
        <f>IF(A4855="","",CHOOSE(MONTH(A4855),"Ocak","Şubat","Mart","Nisan","Mayıs","Haziran","Temmuz","Ağustos","Eylül","Ekim","Kasım","Aralık"))</f>
        <v/>
      </c>
      <c r="E4855" s="153">
        <f>IF(A4855="","",ROUNDUP(MONTH(A4855)/3,0))</f>
        <v/>
      </c>
      <c r="F4855" s="153">
        <f>IF(A4855="","",WEEKNUM(A4855,2))</f>
        <v/>
      </c>
      <c r="G4855" s="153">
        <f>IF(A4855="","",WEEKDAY(A4855,2))</f>
        <v/>
      </c>
      <c r="H4855" s="153">
        <f>IF(A4855="","",CHOOSE(WEEKDAY(A4855,2),"Pazartesi","Salı","Çarşamba","Perşembe","Cuma","Cumartesi","Pazar"))</f>
        <v/>
      </c>
    </row>
    <row r="4856" ht="10.5" customHeight="1" s="113">
      <c r="A4856" s="152" t="n">
        <v>46859</v>
      </c>
      <c r="B4856" s="153">
        <f>IF(A4856="","",YEAR(A4856))</f>
        <v/>
      </c>
      <c r="C4856" s="153">
        <f>IF(A4856="","",MONTH(A4856))</f>
        <v/>
      </c>
      <c r="D4856" s="153">
        <f>IF(A4856="","",CHOOSE(MONTH(A4856),"Ocak","Şubat","Mart","Nisan","Mayıs","Haziran","Temmuz","Ağustos","Eylül","Ekim","Kasım","Aralık"))</f>
        <v/>
      </c>
      <c r="E4856" s="153">
        <f>IF(A4856="","",ROUNDUP(MONTH(A4856)/3,0))</f>
        <v/>
      </c>
      <c r="F4856" s="153">
        <f>IF(A4856="","",WEEKNUM(A4856,2))</f>
        <v/>
      </c>
      <c r="G4856" s="153">
        <f>IF(A4856="","",WEEKDAY(A4856,2))</f>
        <v/>
      </c>
      <c r="H4856" s="153">
        <f>IF(A4856="","",CHOOSE(WEEKDAY(A4856,2),"Pazartesi","Salı","Çarşamba","Perşembe","Cuma","Cumartesi","Pazar"))</f>
        <v/>
      </c>
    </row>
    <row r="4857" ht="10.5" customHeight="1" s="113">
      <c r="A4857" s="152" t="n">
        <v>46860</v>
      </c>
      <c r="B4857" s="153">
        <f>IF(A4857="","",YEAR(A4857))</f>
        <v/>
      </c>
      <c r="C4857" s="153">
        <f>IF(A4857="","",MONTH(A4857))</f>
        <v/>
      </c>
      <c r="D4857" s="153">
        <f>IF(A4857="","",CHOOSE(MONTH(A4857),"Ocak","Şubat","Mart","Nisan","Mayıs","Haziran","Temmuz","Ağustos","Eylül","Ekim","Kasım","Aralık"))</f>
        <v/>
      </c>
      <c r="E4857" s="153">
        <f>IF(A4857="","",ROUNDUP(MONTH(A4857)/3,0))</f>
        <v/>
      </c>
      <c r="F4857" s="153">
        <f>IF(A4857="","",WEEKNUM(A4857,2))</f>
        <v/>
      </c>
      <c r="G4857" s="153">
        <f>IF(A4857="","",WEEKDAY(A4857,2))</f>
        <v/>
      </c>
      <c r="H4857" s="153">
        <f>IF(A4857="","",CHOOSE(WEEKDAY(A4857,2),"Pazartesi","Salı","Çarşamba","Perşembe","Cuma","Cumartesi","Pazar"))</f>
        <v/>
      </c>
    </row>
    <row r="4858" ht="10.5" customHeight="1" s="113">
      <c r="A4858" s="152" t="n">
        <v>46861</v>
      </c>
      <c r="B4858" s="153">
        <f>IF(A4858="","",YEAR(A4858))</f>
        <v/>
      </c>
      <c r="C4858" s="153">
        <f>IF(A4858="","",MONTH(A4858))</f>
        <v/>
      </c>
      <c r="D4858" s="153">
        <f>IF(A4858="","",CHOOSE(MONTH(A4858),"Ocak","Şubat","Mart","Nisan","Mayıs","Haziran","Temmuz","Ağustos","Eylül","Ekim","Kasım","Aralık"))</f>
        <v/>
      </c>
      <c r="E4858" s="153">
        <f>IF(A4858="","",ROUNDUP(MONTH(A4858)/3,0))</f>
        <v/>
      </c>
      <c r="F4858" s="153">
        <f>IF(A4858="","",WEEKNUM(A4858,2))</f>
        <v/>
      </c>
      <c r="G4858" s="153">
        <f>IF(A4858="","",WEEKDAY(A4858,2))</f>
        <v/>
      </c>
      <c r="H4858" s="153">
        <f>IF(A4858="","",CHOOSE(WEEKDAY(A4858,2),"Pazartesi","Salı","Çarşamba","Perşembe","Cuma","Cumartesi","Pazar"))</f>
        <v/>
      </c>
    </row>
    <row r="4859" ht="10.5" customHeight="1" s="113">
      <c r="A4859" s="152" t="n">
        <v>46862</v>
      </c>
      <c r="B4859" s="153">
        <f>IF(A4859="","",YEAR(A4859))</f>
        <v/>
      </c>
      <c r="C4859" s="153">
        <f>IF(A4859="","",MONTH(A4859))</f>
        <v/>
      </c>
      <c r="D4859" s="153">
        <f>IF(A4859="","",CHOOSE(MONTH(A4859),"Ocak","Şubat","Mart","Nisan","Mayıs","Haziran","Temmuz","Ağustos","Eylül","Ekim","Kasım","Aralık"))</f>
        <v/>
      </c>
      <c r="E4859" s="153">
        <f>IF(A4859="","",ROUNDUP(MONTH(A4859)/3,0))</f>
        <v/>
      </c>
      <c r="F4859" s="153">
        <f>IF(A4859="","",WEEKNUM(A4859,2))</f>
        <v/>
      </c>
      <c r="G4859" s="153">
        <f>IF(A4859="","",WEEKDAY(A4859,2))</f>
        <v/>
      </c>
      <c r="H4859" s="153">
        <f>IF(A4859="","",CHOOSE(WEEKDAY(A4859,2),"Pazartesi","Salı","Çarşamba","Perşembe","Cuma","Cumartesi","Pazar"))</f>
        <v/>
      </c>
    </row>
    <row r="4860" ht="10.5" customHeight="1" s="113">
      <c r="A4860" s="152" t="n">
        <v>46863</v>
      </c>
      <c r="B4860" s="153">
        <f>IF(A4860="","",YEAR(A4860))</f>
        <v/>
      </c>
      <c r="C4860" s="153">
        <f>IF(A4860="","",MONTH(A4860))</f>
        <v/>
      </c>
      <c r="D4860" s="153">
        <f>IF(A4860="","",CHOOSE(MONTH(A4860),"Ocak","Şubat","Mart","Nisan","Mayıs","Haziran","Temmuz","Ağustos","Eylül","Ekim","Kasım","Aralık"))</f>
        <v/>
      </c>
      <c r="E4860" s="153">
        <f>IF(A4860="","",ROUNDUP(MONTH(A4860)/3,0))</f>
        <v/>
      </c>
      <c r="F4860" s="153">
        <f>IF(A4860="","",WEEKNUM(A4860,2))</f>
        <v/>
      </c>
      <c r="G4860" s="153">
        <f>IF(A4860="","",WEEKDAY(A4860,2))</f>
        <v/>
      </c>
      <c r="H4860" s="153">
        <f>IF(A4860="","",CHOOSE(WEEKDAY(A4860,2),"Pazartesi","Salı","Çarşamba","Perşembe","Cuma","Cumartesi","Pazar"))</f>
        <v/>
      </c>
    </row>
    <row r="4861" ht="10.5" customHeight="1" s="113">
      <c r="A4861" s="152" t="n">
        <v>46864</v>
      </c>
      <c r="B4861" s="153">
        <f>IF(A4861="","",YEAR(A4861))</f>
        <v/>
      </c>
      <c r="C4861" s="153">
        <f>IF(A4861="","",MONTH(A4861))</f>
        <v/>
      </c>
      <c r="D4861" s="153">
        <f>IF(A4861="","",CHOOSE(MONTH(A4861),"Ocak","Şubat","Mart","Nisan","Mayıs","Haziran","Temmuz","Ağustos","Eylül","Ekim","Kasım","Aralık"))</f>
        <v/>
      </c>
      <c r="E4861" s="153">
        <f>IF(A4861="","",ROUNDUP(MONTH(A4861)/3,0))</f>
        <v/>
      </c>
      <c r="F4861" s="153">
        <f>IF(A4861="","",WEEKNUM(A4861,2))</f>
        <v/>
      </c>
      <c r="G4861" s="153">
        <f>IF(A4861="","",WEEKDAY(A4861,2))</f>
        <v/>
      </c>
      <c r="H4861" s="153">
        <f>IF(A4861="","",CHOOSE(WEEKDAY(A4861,2),"Pazartesi","Salı","Çarşamba","Perşembe","Cuma","Cumartesi","Pazar"))</f>
        <v/>
      </c>
    </row>
    <row r="4862" ht="10.5" customHeight="1" s="113">
      <c r="A4862" s="152" t="n">
        <v>46865</v>
      </c>
      <c r="B4862" s="153">
        <f>IF(A4862="","",YEAR(A4862))</f>
        <v/>
      </c>
      <c r="C4862" s="153">
        <f>IF(A4862="","",MONTH(A4862))</f>
        <v/>
      </c>
      <c r="D4862" s="153">
        <f>IF(A4862="","",CHOOSE(MONTH(A4862),"Ocak","Şubat","Mart","Nisan","Mayıs","Haziran","Temmuz","Ağustos","Eylül","Ekim","Kasım","Aralık"))</f>
        <v/>
      </c>
      <c r="E4862" s="153">
        <f>IF(A4862="","",ROUNDUP(MONTH(A4862)/3,0))</f>
        <v/>
      </c>
      <c r="F4862" s="153">
        <f>IF(A4862="","",WEEKNUM(A4862,2))</f>
        <v/>
      </c>
      <c r="G4862" s="153">
        <f>IF(A4862="","",WEEKDAY(A4862,2))</f>
        <v/>
      </c>
      <c r="H4862" s="153">
        <f>IF(A4862="","",CHOOSE(WEEKDAY(A4862,2),"Pazartesi","Salı","Çarşamba","Perşembe","Cuma","Cumartesi","Pazar"))</f>
        <v/>
      </c>
    </row>
    <row r="4863" ht="10.5" customHeight="1" s="113">
      <c r="A4863" s="152" t="n">
        <v>46866</v>
      </c>
      <c r="B4863" s="153">
        <f>IF(A4863="","",YEAR(A4863))</f>
        <v/>
      </c>
      <c r="C4863" s="153">
        <f>IF(A4863="","",MONTH(A4863))</f>
        <v/>
      </c>
      <c r="D4863" s="153">
        <f>IF(A4863="","",CHOOSE(MONTH(A4863),"Ocak","Şubat","Mart","Nisan","Mayıs","Haziran","Temmuz","Ağustos","Eylül","Ekim","Kasım","Aralık"))</f>
        <v/>
      </c>
      <c r="E4863" s="153">
        <f>IF(A4863="","",ROUNDUP(MONTH(A4863)/3,0))</f>
        <v/>
      </c>
      <c r="F4863" s="153">
        <f>IF(A4863="","",WEEKNUM(A4863,2))</f>
        <v/>
      </c>
      <c r="G4863" s="153">
        <f>IF(A4863="","",WEEKDAY(A4863,2))</f>
        <v/>
      </c>
      <c r="H4863" s="153">
        <f>IF(A4863="","",CHOOSE(WEEKDAY(A4863,2),"Pazartesi","Salı","Çarşamba","Perşembe","Cuma","Cumartesi","Pazar"))</f>
        <v/>
      </c>
    </row>
    <row r="4864" ht="10.5" customHeight="1" s="113">
      <c r="A4864" s="152" t="n">
        <v>46867</v>
      </c>
      <c r="B4864" s="153">
        <f>IF(A4864="","",YEAR(A4864))</f>
        <v/>
      </c>
      <c r="C4864" s="153">
        <f>IF(A4864="","",MONTH(A4864))</f>
        <v/>
      </c>
      <c r="D4864" s="153">
        <f>IF(A4864="","",CHOOSE(MONTH(A4864),"Ocak","Şubat","Mart","Nisan","Mayıs","Haziran","Temmuz","Ağustos","Eylül","Ekim","Kasım","Aralık"))</f>
        <v/>
      </c>
      <c r="E4864" s="153">
        <f>IF(A4864="","",ROUNDUP(MONTH(A4864)/3,0))</f>
        <v/>
      </c>
      <c r="F4864" s="153">
        <f>IF(A4864="","",WEEKNUM(A4864,2))</f>
        <v/>
      </c>
      <c r="G4864" s="153">
        <f>IF(A4864="","",WEEKDAY(A4864,2))</f>
        <v/>
      </c>
      <c r="H4864" s="153">
        <f>IF(A4864="","",CHOOSE(WEEKDAY(A4864,2),"Pazartesi","Salı","Çarşamba","Perşembe","Cuma","Cumartesi","Pazar"))</f>
        <v/>
      </c>
    </row>
    <row r="4865" ht="10.5" customHeight="1" s="113">
      <c r="A4865" s="152" t="n">
        <v>46868</v>
      </c>
      <c r="B4865" s="153">
        <f>IF(A4865="","",YEAR(A4865))</f>
        <v/>
      </c>
      <c r="C4865" s="153">
        <f>IF(A4865="","",MONTH(A4865))</f>
        <v/>
      </c>
      <c r="D4865" s="153">
        <f>IF(A4865="","",CHOOSE(MONTH(A4865),"Ocak","Şubat","Mart","Nisan","Mayıs","Haziran","Temmuz","Ağustos","Eylül","Ekim","Kasım","Aralık"))</f>
        <v/>
      </c>
      <c r="E4865" s="153">
        <f>IF(A4865="","",ROUNDUP(MONTH(A4865)/3,0))</f>
        <v/>
      </c>
      <c r="F4865" s="153">
        <f>IF(A4865="","",WEEKNUM(A4865,2))</f>
        <v/>
      </c>
      <c r="G4865" s="153">
        <f>IF(A4865="","",WEEKDAY(A4865,2))</f>
        <v/>
      </c>
      <c r="H4865" s="153">
        <f>IF(A4865="","",CHOOSE(WEEKDAY(A4865,2),"Pazartesi","Salı","Çarşamba","Perşembe","Cuma","Cumartesi","Pazar"))</f>
        <v/>
      </c>
    </row>
    <row r="4866" ht="10.5" customHeight="1" s="113">
      <c r="A4866" s="152" t="n">
        <v>46869</v>
      </c>
      <c r="B4866" s="153">
        <f>IF(A4866="","",YEAR(A4866))</f>
        <v/>
      </c>
      <c r="C4866" s="153">
        <f>IF(A4866="","",MONTH(A4866))</f>
        <v/>
      </c>
      <c r="D4866" s="153">
        <f>IF(A4866="","",CHOOSE(MONTH(A4866),"Ocak","Şubat","Mart","Nisan","Mayıs","Haziran","Temmuz","Ağustos","Eylül","Ekim","Kasım","Aralık"))</f>
        <v/>
      </c>
      <c r="E4866" s="153">
        <f>IF(A4866="","",ROUNDUP(MONTH(A4866)/3,0))</f>
        <v/>
      </c>
      <c r="F4866" s="153">
        <f>IF(A4866="","",WEEKNUM(A4866,2))</f>
        <v/>
      </c>
      <c r="G4866" s="153">
        <f>IF(A4866="","",WEEKDAY(A4866,2))</f>
        <v/>
      </c>
      <c r="H4866" s="153">
        <f>IF(A4866="","",CHOOSE(WEEKDAY(A4866,2),"Pazartesi","Salı","Çarşamba","Perşembe","Cuma","Cumartesi","Pazar"))</f>
        <v/>
      </c>
    </row>
    <row r="4867" ht="10.5" customHeight="1" s="113">
      <c r="A4867" s="152" t="n">
        <v>46870</v>
      </c>
      <c r="B4867" s="153">
        <f>IF(A4867="","",YEAR(A4867))</f>
        <v/>
      </c>
      <c r="C4867" s="153">
        <f>IF(A4867="","",MONTH(A4867))</f>
        <v/>
      </c>
      <c r="D4867" s="153">
        <f>IF(A4867="","",CHOOSE(MONTH(A4867),"Ocak","Şubat","Mart","Nisan","Mayıs","Haziran","Temmuz","Ağustos","Eylül","Ekim","Kasım","Aralık"))</f>
        <v/>
      </c>
      <c r="E4867" s="153">
        <f>IF(A4867="","",ROUNDUP(MONTH(A4867)/3,0))</f>
        <v/>
      </c>
      <c r="F4867" s="153">
        <f>IF(A4867="","",WEEKNUM(A4867,2))</f>
        <v/>
      </c>
      <c r="G4867" s="153">
        <f>IF(A4867="","",WEEKDAY(A4867,2))</f>
        <v/>
      </c>
      <c r="H4867" s="153">
        <f>IF(A4867="","",CHOOSE(WEEKDAY(A4867,2),"Pazartesi","Salı","Çarşamba","Perşembe","Cuma","Cumartesi","Pazar"))</f>
        <v/>
      </c>
    </row>
    <row r="4868" ht="10.5" customHeight="1" s="113">
      <c r="A4868" s="152" t="n">
        <v>46871</v>
      </c>
      <c r="B4868" s="153">
        <f>IF(A4868="","",YEAR(A4868))</f>
        <v/>
      </c>
      <c r="C4868" s="153">
        <f>IF(A4868="","",MONTH(A4868))</f>
        <v/>
      </c>
      <c r="D4868" s="153">
        <f>IF(A4868="","",CHOOSE(MONTH(A4868),"Ocak","Şubat","Mart","Nisan","Mayıs","Haziran","Temmuz","Ağustos","Eylül","Ekim","Kasım","Aralık"))</f>
        <v/>
      </c>
      <c r="E4868" s="153">
        <f>IF(A4868="","",ROUNDUP(MONTH(A4868)/3,0))</f>
        <v/>
      </c>
      <c r="F4868" s="153">
        <f>IF(A4868="","",WEEKNUM(A4868,2))</f>
        <v/>
      </c>
      <c r="G4868" s="153">
        <f>IF(A4868="","",WEEKDAY(A4868,2))</f>
        <v/>
      </c>
      <c r="H4868" s="153">
        <f>IF(A4868="","",CHOOSE(WEEKDAY(A4868,2),"Pazartesi","Salı","Çarşamba","Perşembe","Cuma","Cumartesi","Pazar"))</f>
        <v/>
      </c>
    </row>
    <row r="4869" ht="10.5" customHeight="1" s="113">
      <c r="A4869" s="152" t="n">
        <v>46872</v>
      </c>
      <c r="B4869" s="153">
        <f>IF(A4869="","",YEAR(A4869))</f>
        <v/>
      </c>
      <c r="C4869" s="153">
        <f>IF(A4869="","",MONTH(A4869))</f>
        <v/>
      </c>
      <c r="D4869" s="153">
        <f>IF(A4869="","",CHOOSE(MONTH(A4869),"Ocak","Şubat","Mart","Nisan","Mayıs","Haziran","Temmuz","Ağustos","Eylül","Ekim","Kasım","Aralık"))</f>
        <v/>
      </c>
      <c r="E4869" s="153">
        <f>IF(A4869="","",ROUNDUP(MONTH(A4869)/3,0))</f>
        <v/>
      </c>
      <c r="F4869" s="153">
        <f>IF(A4869="","",WEEKNUM(A4869,2))</f>
        <v/>
      </c>
      <c r="G4869" s="153">
        <f>IF(A4869="","",WEEKDAY(A4869,2))</f>
        <v/>
      </c>
      <c r="H4869" s="153">
        <f>IF(A4869="","",CHOOSE(WEEKDAY(A4869,2),"Pazartesi","Salı","Çarşamba","Perşembe","Cuma","Cumartesi","Pazar"))</f>
        <v/>
      </c>
    </row>
    <row r="4870" ht="10.5" customHeight="1" s="113">
      <c r="A4870" s="152" t="n">
        <v>46873</v>
      </c>
      <c r="B4870" s="153">
        <f>IF(A4870="","",YEAR(A4870))</f>
        <v/>
      </c>
      <c r="C4870" s="153">
        <f>IF(A4870="","",MONTH(A4870))</f>
        <v/>
      </c>
      <c r="D4870" s="153">
        <f>IF(A4870="","",CHOOSE(MONTH(A4870),"Ocak","Şubat","Mart","Nisan","Mayıs","Haziran","Temmuz","Ağustos","Eylül","Ekim","Kasım","Aralık"))</f>
        <v/>
      </c>
      <c r="E4870" s="153">
        <f>IF(A4870="","",ROUNDUP(MONTH(A4870)/3,0))</f>
        <v/>
      </c>
      <c r="F4870" s="153">
        <f>IF(A4870="","",WEEKNUM(A4870,2))</f>
        <v/>
      </c>
      <c r="G4870" s="153">
        <f>IF(A4870="","",WEEKDAY(A4870,2))</f>
        <v/>
      </c>
      <c r="H4870" s="153">
        <f>IF(A4870="","",CHOOSE(WEEKDAY(A4870,2),"Pazartesi","Salı","Çarşamba","Perşembe","Cuma","Cumartesi","Pazar"))</f>
        <v/>
      </c>
    </row>
    <row r="4871" ht="10.5" customHeight="1" s="113">
      <c r="A4871" s="152" t="n">
        <v>46874</v>
      </c>
      <c r="B4871" s="153">
        <f>IF(A4871="","",YEAR(A4871))</f>
        <v/>
      </c>
      <c r="C4871" s="153">
        <f>IF(A4871="","",MONTH(A4871))</f>
        <v/>
      </c>
      <c r="D4871" s="153">
        <f>IF(A4871="","",CHOOSE(MONTH(A4871),"Ocak","Şubat","Mart","Nisan","Mayıs","Haziran","Temmuz","Ağustos","Eylül","Ekim","Kasım","Aralık"))</f>
        <v/>
      </c>
      <c r="E4871" s="153">
        <f>IF(A4871="","",ROUNDUP(MONTH(A4871)/3,0))</f>
        <v/>
      </c>
      <c r="F4871" s="153">
        <f>IF(A4871="","",WEEKNUM(A4871,2))</f>
        <v/>
      </c>
      <c r="G4871" s="153">
        <f>IF(A4871="","",WEEKDAY(A4871,2))</f>
        <v/>
      </c>
      <c r="H4871" s="153">
        <f>IF(A4871="","",CHOOSE(WEEKDAY(A4871,2),"Pazartesi","Salı","Çarşamba","Perşembe","Cuma","Cumartesi","Pazar"))</f>
        <v/>
      </c>
    </row>
    <row r="4872" ht="10.5" customHeight="1" s="113">
      <c r="A4872" s="152" t="n">
        <v>46875</v>
      </c>
      <c r="B4872" s="153">
        <f>IF(A4872="","",YEAR(A4872))</f>
        <v/>
      </c>
      <c r="C4872" s="153">
        <f>IF(A4872="","",MONTH(A4872))</f>
        <v/>
      </c>
      <c r="D4872" s="153">
        <f>IF(A4872="","",CHOOSE(MONTH(A4872),"Ocak","Şubat","Mart","Nisan","Mayıs","Haziran","Temmuz","Ağustos","Eylül","Ekim","Kasım","Aralık"))</f>
        <v/>
      </c>
      <c r="E4872" s="153">
        <f>IF(A4872="","",ROUNDUP(MONTH(A4872)/3,0))</f>
        <v/>
      </c>
      <c r="F4872" s="153">
        <f>IF(A4872="","",WEEKNUM(A4872,2))</f>
        <v/>
      </c>
      <c r="G4872" s="153">
        <f>IF(A4872="","",WEEKDAY(A4872,2))</f>
        <v/>
      </c>
      <c r="H4872" s="153">
        <f>IF(A4872="","",CHOOSE(WEEKDAY(A4872,2),"Pazartesi","Salı","Çarşamba","Perşembe","Cuma","Cumartesi","Pazar"))</f>
        <v/>
      </c>
    </row>
    <row r="4873" ht="10.5" customHeight="1" s="113">
      <c r="A4873" s="152" t="n">
        <v>46876</v>
      </c>
      <c r="B4873" s="153">
        <f>IF(A4873="","",YEAR(A4873))</f>
        <v/>
      </c>
      <c r="C4873" s="153">
        <f>IF(A4873="","",MONTH(A4873))</f>
        <v/>
      </c>
      <c r="D4873" s="153">
        <f>IF(A4873="","",CHOOSE(MONTH(A4873),"Ocak","Şubat","Mart","Nisan","Mayıs","Haziran","Temmuz","Ağustos","Eylül","Ekim","Kasım","Aralık"))</f>
        <v/>
      </c>
      <c r="E4873" s="153">
        <f>IF(A4873="","",ROUNDUP(MONTH(A4873)/3,0))</f>
        <v/>
      </c>
      <c r="F4873" s="153">
        <f>IF(A4873="","",WEEKNUM(A4873,2))</f>
        <v/>
      </c>
      <c r="G4873" s="153">
        <f>IF(A4873="","",WEEKDAY(A4873,2))</f>
        <v/>
      </c>
      <c r="H4873" s="153">
        <f>IF(A4873="","",CHOOSE(WEEKDAY(A4873,2),"Pazartesi","Salı","Çarşamba","Perşembe","Cuma","Cumartesi","Pazar"))</f>
        <v/>
      </c>
    </row>
    <row r="4874" ht="10.5" customHeight="1" s="113">
      <c r="A4874" s="152" t="n">
        <v>46877</v>
      </c>
      <c r="B4874" s="153">
        <f>IF(A4874="","",YEAR(A4874))</f>
        <v/>
      </c>
      <c r="C4874" s="153">
        <f>IF(A4874="","",MONTH(A4874))</f>
        <v/>
      </c>
      <c r="D4874" s="153">
        <f>IF(A4874="","",CHOOSE(MONTH(A4874),"Ocak","Şubat","Mart","Nisan","Mayıs","Haziran","Temmuz","Ağustos","Eylül","Ekim","Kasım","Aralık"))</f>
        <v/>
      </c>
      <c r="E4874" s="153">
        <f>IF(A4874="","",ROUNDUP(MONTH(A4874)/3,0))</f>
        <v/>
      </c>
      <c r="F4874" s="153">
        <f>IF(A4874="","",WEEKNUM(A4874,2))</f>
        <v/>
      </c>
      <c r="G4874" s="153">
        <f>IF(A4874="","",WEEKDAY(A4874,2))</f>
        <v/>
      </c>
      <c r="H4874" s="153">
        <f>IF(A4874="","",CHOOSE(WEEKDAY(A4874,2),"Pazartesi","Salı","Çarşamba","Perşembe","Cuma","Cumartesi","Pazar"))</f>
        <v/>
      </c>
    </row>
    <row r="4875" ht="10.5" customHeight="1" s="113">
      <c r="A4875" s="152" t="n">
        <v>46878</v>
      </c>
      <c r="B4875" s="153">
        <f>IF(A4875="","",YEAR(A4875))</f>
        <v/>
      </c>
      <c r="C4875" s="153">
        <f>IF(A4875="","",MONTH(A4875))</f>
        <v/>
      </c>
      <c r="D4875" s="153">
        <f>IF(A4875="","",CHOOSE(MONTH(A4875),"Ocak","Şubat","Mart","Nisan","Mayıs","Haziran","Temmuz","Ağustos","Eylül","Ekim","Kasım","Aralık"))</f>
        <v/>
      </c>
      <c r="E4875" s="153">
        <f>IF(A4875="","",ROUNDUP(MONTH(A4875)/3,0))</f>
        <v/>
      </c>
      <c r="F4875" s="153">
        <f>IF(A4875="","",WEEKNUM(A4875,2))</f>
        <v/>
      </c>
      <c r="G4875" s="153">
        <f>IF(A4875="","",WEEKDAY(A4875,2))</f>
        <v/>
      </c>
      <c r="H4875" s="153">
        <f>IF(A4875="","",CHOOSE(WEEKDAY(A4875,2),"Pazartesi","Salı","Çarşamba","Perşembe","Cuma","Cumartesi","Pazar"))</f>
        <v/>
      </c>
    </row>
    <row r="4876" ht="10.5" customHeight="1" s="113">
      <c r="A4876" s="152" t="n">
        <v>46879</v>
      </c>
      <c r="B4876" s="153">
        <f>IF(A4876="","",YEAR(A4876))</f>
        <v/>
      </c>
      <c r="C4876" s="153">
        <f>IF(A4876="","",MONTH(A4876))</f>
        <v/>
      </c>
      <c r="D4876" s="153">
        <f>IF(A4876="","",CHOOSE(MONTH(A4876),"Ocak","Şubat","Mart","Nisan","Mayıs","Haziran","Temmuz","Ağustos","Eylül","Ekim","Kasım","Aralık"))</f>
        <v/>
      </c>
      <c r="E4876" s="153">
        <f>IF(A4876="","",ROUNDUP(MONTH(A4876)/3,0))</f>
        <v/>
      </c>
      <c r="F4876" s="153">
        <f>IF(A4876="","",WEEKNUM(A4876,2))</f>
        <v/>
      </c>
      <c r="G4876" s="153">
        <f>IF(A4876="","",WEEKDAY(A4876,2))</f>
        <v/>
      </c>
      <c r="H4876" s="153">
        <f>IF(A4876="","",CHOOSE(WEEKDAY(A4876,2),"Pazartesi","Salı","Çarşamba","Perşembe","Cuma","Cumartesi","Pazar"))</f>
        <v/>
      </c>
    </row>
    <row r="4877" ht="10.5" customHeight="1" s="113">
      <c r="A4877" s="152" t="n">
        <v>46880</v>
      </c>
      <c r="B4877" s="153">
        <f>IF(A4877="","",YEAR(A4877))</f>
        <v/>
      </c>
      <c r="C4877" s="153">
        <f>IF(A4877="","",MONTH(A4877))</f>
        <v/>
      </c>
      <c r="D4877" s="153">
        <f>IF(A4877="","",CHOOSE(MONTH(A4877),"Ocak","Şubat","Mart","Nisan","Mayıs","Haziran","Temmuz","Ağustos","Eylül","Ekim","Kasım","Aralık"))</f>
        <v/>
      </c>
      <c r="E4877" s="153">
        <f>IF(A4877="","",ROUNDUP(MONTH(A4877)/3,0))</f>
        <v/>
      </c>
      <c r="F4877" s="153">
        <f>IF(A4877="","",WEEKNUM(A4877,2))</f>
        <v/>
      </c>
      <c r="G4877" s="153">
        <f>IF(A4877="","",WEEKDAY(A4877,2))</f>
        <v/>
      </c>
      <c r="H4877" s="153">
        <f>IF(A4877="","",CHOOSE(WEEKDAY(A4877,2),"Pazartesi","Salı","Çarşamba","Perşembe","Cuma","Cumartesi","Pazar"))</f>
        <v/>
      </c>
    </row>
    <row r="4878" ht="10.5" customHeight="1" s="113">
      <c r="A4878" s="152" t="n">
        <v>46881</v>
      </c>
      <c r="B4878" s="153">
        <f>IF(A4878="","",YEAR(A4878))</f>
        <v/>
      </c>
      <c r="C4878" s="153">
        <f>IF(A4878="","",MONTH(A4878))</f>
        <v/>
      </c>
      <c r="D4878" s="153">
        <f>IF(A4878="","",CHOOSE(MONTH(A4878),"Ocak","Şubat","Mart","Nisan","Mayıs","Haziran","Temmuz","Ağustos","Eylül","Ekim","Kasım","Aralık"))</f>
        <v/>
      </c>
      <c r="E4878" s="153">
        <f>IF(A4878="","",ROUNDUP(MONTH(A4878)/3,0))</f>
        <v/>
      </c>
      <c r="F4878" s="153">
        <f>IF(A4878="","",WEEKNUM(A4878,2))</f>
        <v/>
      </c>
      <c r="G4878" s="153">
        <f>IF(A4878="","",WEEKDAY(A4878,2))</f>
        <v/>
      </c>
      <c r="H4878" s="153">
        <f>IF(A4878="","",CHOOSE(WEEKDAY(A4878,2),"Pazartesi","Salı","Çarşamba","Perşembe","Cuma","Cumartesi","Pazar"))</f>
        <v/>
      </c>
    </row>
    <row r="4879" ht="10.5" customHeight="1" s="113">
      <c r="A4879" s="152" t="n">
        <v>46882</v>
      </c>
      <c r="B4879" s="153">
        <f>IF(A4879="","",YEAR(A4879))</f>
        <v/>
      </c>
      <c r="C4879" s="153">
        <f>IF(A4879="","",MONTH(A4879))</f>
        <v/>
      </c>
      <c r="D4879" s="153">
        <f>IF(A4879="","",CHOOSE(MONTH(A4879),"Ocak","Şubat","Mart","Nisan","Mayıs","Haziran","Temmuz","Ağustos","Eylül","Ekim","Kasım","Aralık"))</f>
        <v/>
      </c>
      <c r="E4879" s="153">
        <f>IF(A4879="","",ROUNDUP(MONTH(A4879)/3,0))</f>
        <v/>
      </c>
      <c r="F4879" s="153">
        <f>IF(A4879="","",WEEKNUM(A4879,2))</f>
        <v/>
      </c>
      <c r="G4879" s="153">
        <f>IF(A4879="","",WEEKDAY(A4879,2))</f>
        <v/>
      </c>
      <c r="H4879" s="153">
        <f>IF(A4879="","",CHOOSE(WEEKDAY(A4879,2),"Pazartesi","Salı","Çarşamba","Perşembe","Cuma","Cumartesi","Pazar"))</f>
        <v/>
      </c>
    </row>
    <row r="4880" ht="10.5" customHeight="1" s="113">
      <c r="A4880" s="152" t="n">
        <v>46883</v>
      </c>
      <c r="B4880" s="153">
        <f>IF(A4880="","",YEAR(A4880))</f>
        <v/>
      </c>
      <c r="C4880" s="153">
        <f>IF(A4880="","",MONTH(A4880))</f>
        <v/>
      </c>
      <c r="D4880" s="153">
        <f>IF(A4880="","",CHOOSE(MONTH(A4880),"Ocak","Şubat","Mart","Nisan","Mayıs","Haziran","Temmuz","Ağustos","Eylül","Ekim","Kasım","Aralık"))</f>
        <v/>
      </c>
      <c r="E4880" s="153">
        <f>IF(A4880="","",ROUNDUP(MONTH(A4880)/3,0))</f>
        <v/>
      </c>
      <c r="F4880" s="153">
        <f>IF(A4880="","",WEEKNUM(A4880,2))</f>
        <v/>
      </c>
      <c r="G4880" s="153">
        <f>IF(A4880="","",WEEKDAY(A4880,2))</f>
        <v/>
      </c>
      <c r="H4880" s="153">
        <f>IF(A4880="","",CHOOSE(WEEKDAY(A4880,2),"Pazartesi","Salı","Çarşamba","Perşembe","Cuma","Cumartesi","Pazar"))</f>
        <v/>
      </c>
    </row>
    <row r="4881" ht="10.5" customHeight="1" s="113">
      <c r="A4881" s="152" t="n">
        <v>46884</v>
      </c>
      <c r="B4881" s="153">
        <f>IF(A4881="","",YEAR(A4881))</f>
        <v/>
      </c>
      <c r="C4881" s="153">
        <f>IF(A4881="","",MONTH(A4881))</f>
        <v/>
      </c>
      <c r="D4881" s="153">
        <f>IF(A4881="","",CHOOSE(MONTH(A4881),"Ocak","Şubat","Mart","Nisan","Mayıs","Haziran","Temmuz","Ağustos","Eylül","Ekim","Kasım","Aralık"))</f>
        <v/>
      </c>
      <c r="E4881" s="153">
        <f>IF(A4881="","",ROUNDUP(MONTH(A4881)/3,0))</f>
        <v/>
      </c>
      <c r="F4881" s="153">
        <f>IF(A4881="","",WEEKNUM(A4881,2))</f>
        <v/>
      </c>
      <c r="G4881" s="153">
        <f>IF(A4881="","",WEEKDAY(A4881,2))</f>
        <v/>
      </c>
      <c r="H4881" s="153">
        <f>IF(A4881="","",CHOOSE(WEEKDAY(A4881,2),"Pazartesi","Salı","Çarşamba","Perşembe","Cuma","Cumartesi","Pazar"))</f>
        <v/>
      </c>
    </row>
    <row r="4882" ht="10.5" customHeight="1" s="113">
      <c r="A4882" s="152" t="n">
        <v>46885</v>
      </c>
      <c r="B4882" s="153">
        <f>IF(A4882="","",YEAR(A4882))</f>
        <v/>
      </c>
      <c r="C4882" s="153">
        <f>IF(A4882="","",MONTH(A4882))</f>
        <v/>
      </c>
      <c r="D4882" s="153">
        <f>IF(A4882="","",CHOOSE(MONTH(A4882),"Ocak","Şubat","Mart","Nisan","Mayıs","Haziran","Temmuz","Ağustos","Eylül","Ekim","Kasım","Aralık"))</f>
        <v/>
      </c>
      <c r="E4882" s="153">
        <f>IF(A4882="","",ROUNDUP(MONTH(A4882)/3,0))</f>
        <v/>
      </c>
      <c r="F4882" s="153">
        <f>IF(A4882="","",WEEKNUM(A4882,2))</f>
        <v/>
      </c>
      <c r="G4882" s="153">
        <f>IF(A4882="","",WEEKDAY(A4882,2))</f>
        <v/>
      </c>
      <c r="H4882" s="153">
        <f>IF(A4882="","",CHOOSE(WEEKDAY(A4882,2),"Pazartesi","Salı","Çarşamba","Perşembe","Cuma","Cumartesi","Pazar"))</f>
        <v/>
      </c>
    </row>
    <row r="4883" ht="10.5" customHeight="1" s="113">
      <c r="A4883" s="152" t="n">
        <v>46886</v>
      </c>
      <c r="B4883" s="153">
        <f>IF(A4883="","",YEAR(A4883))</f>
        <v/>
      </c>
      <c r="C4883" s="153">
        <f>IF(A4883="","",MONTH(A4883))</f>
        <v/>
      </c>
      <c r="D4883" s="153">
        <f>IF(A4883="","",CHOOSE(MONTH(A4883),"Ocak","Şubat","Mart","Nisan","Mayıs","Haziran","Temmuz","Ağustos","Eylül","Ekim","Kasım","Aralık"))</f>
        <v/>
      </c>
      <c r="E4883" s="153">
        <f>IF(A4883="","",ROUNDUP(MONTH(A4883)/3,0))</f>
        <v/>
      </c>
      <c r="F4883" s="153">
        <f>IF(A4883="","",WEEKNUM(A4883,2))</f>
        <v/>
      </c>
      <c r="G4883" s="153">
        <f>IF(A4883="","",WEEKDAY(A4883,2))</f>
        <v/>
      </c>
      <c r="H4883" s="153">
        <f>IF(A4883="","",CHOOSE(WEEKDAY(A4883,2),"Pazartesi","Salı","Çarşamba","Perşembe","Cuma","Cumartesi","Pazar"))</f>
        <v/>
      </c>
    </row>
    <row r="4884" ht="10.5" customHeight="1" s="113">
      <c r="A4884" s="152" t="n">
        <v>46887</v>
      </c>
      <c r="B4884" s="153">
        <f>IF(A4884="","",YEAR(A4884))</f>
        <v/>
      </c>
      <c r="C4884" s="153">
        <f>IF(A4884="","",MONTH(A4884))</f>
        <v/>
      </c>
      <c r="D4884" s="153">
        <f>IF(A4884="","",CHOOSE(MONTH(A4884),"Ocak","Şubat","Mart","Nisan","Mayıs","Haziran","Temmuz","Ağustos","Eylül","Ekim","Kasım","Aralık"))</f>
        <v/>
      </c>
      <c r="E4884" s="153">
        <f>IF(A4884="","",ROUNDUP(MONTH(A4884)/3,0))</f>
        <v/>
      </c>
      <c r="F4884" s="153">
        <f>IF(A4884="","",WEEKNUM(A4884,2))</f>
        <v/>
      </c>
      <c r="G4884" s="153">
        <f>IF(A4884="","",WEEKDAY(A4884,2))</f>
        <v/>
      </c>
      <c r="H4884" s="153">
        <f>IF(A4884="","",CHOOSE(WEEKDAY(A4884,2),"Pazartesi","Salı","Çarşamba","Perşembe","Cuma","Cumartesi","Pazar"))</f>
        <v/>
      </c>
    </row>
    <row r="4885" ht="10.5" customHeight="1" s="113">
      <c r="A4885" s="152" t="n">
        <v>46888</v>
      </c>
      <c r="B4885" s="153">
        <f>IF(A4885="","",YEAR(A4885))</f>
        <v/>
      </c>
      <c r="C4885" s="153">
        <f>IF(A4885="","",MONTH(A4885))</f>
        <v/>
      </c>
      <c r="D4885" s="153">
        <f>IF(A4885="","",CHOOSE(MONTH(A4885),"Ocak","Şubat","Mart","Nisan","Mayıs","Haziran","Temmuz","Ağustos","Eylül","Ekim","Kasım","Aralık"))</f>
        <v/>
      </c>
      <c r="E4885" s="153">
        <f>IF(A4885="","",ROUNDUP(MONTH(A4885)/3,0))</f>
        <v/>
      </c>
      <c r="F4885" s="153">
        <f>IF(A4885="","",WEEKNUM(A4885,2))</f>
        <v/>
      </c>
      <c r="G4885" s="153">
        <f>IF(A4885="","",WEEKDAY(A4885,2))</f>
        <v/>
      </c>
      <c r="H4885" s="153">
        <f>IF(A4885="","",CHOOSE(WEEKDAY(A4885,2),"Pazartesi","Salı","Çarşamba","Perşembe","Cuma","Cumartesi","Pazar"))</f>
        <v/>
      </c>
    </row>
    <row r="4886" ht="10.5" customHeight="1" s="113">
      <c r="A4886" s="152" t="n">
        <v>46889</v>
      </c>
      <c r="B4886" s="153">
        <f>IF(A4886="","",YEAR(A4886))</f>
        <v/>
      </c>
      <c r="C4886" s="153">
        <f>IF(A4886="","",MONTH(A4886))</f>
        <v/>
      </c>
      <c r="D4886" s="153">
        <f>IF(A4886="","",CHOOSE(MONTH(A4886),"Ocak","Şubat","Mart","Nisan","Mayıs","Haziran","Temmuz","Ağustos","Eylül","Ekim","Kasım","Aralık"))</f>
        <v/>
      </c>
      <c r="E4886" s="153">
        <f>IF(A4886="","",ROUNDUP(MONTH(A4886)/3,0))</f>
        <v/>
      </c>
      <c r="F4886" s="153">
        <f>IF(A4886="","",WEEKNUM(A4886,2))</f>
        <v/>
      </c>
      <c r="G4886" s="153">
        <f>IF(A4886="","",WEEKDAY(A4886,2))</f>
        <v/>
      </c>
      <c r="H4886" s="153">
        <f>IF(A4886="","",CHOOSE(WEEKDAY(A4886,2),"Pazartesi","Salı","Çarşamba","Perşembe","Cuma","Cumartesi","Pazar"))</f>
        <v/>
      </c>
    </row>
    <row r="4887" ht="10.5" customHeight="1" s="113">
      <c r="A4887" s="152" t="n">
        <v>46890</v>
      </c>
      <c r="B4887" s="153">
        <f>IF(A4887="","",YEAR(A4887))</f>
        <v/>
      </c>
      <c r="C4887" s="153">
        <f>IF(A4887="","",MONTH(A4887))</f>
        <v/>
      </c>
      <c r="D4887" s="153">
        <f>IF(A4887="","",CHOOSE(MONTH(A4887),"Ocak","Şubat","Mart","Nisan","Mayıs","Haziran","Temmuz","Ağustos","Eylül","Ekim","Kasım","Aralık"))</f>
        <v/>
      </c>
      <c r="E4887" s="153">
        <f>IF(A4887="","",ROUNDUP(MONTH(A4887)/3,0))</f>
        <v/>
      </c>
      <c r="F4887" s="153">
        <f>IF(A4887="","",WEEKNUM(A4887,2))</f>
        <v/>
      </c>
      <c r="G4887" s="153">
        <f>IF(A4887="","",WEEKDAY(A4887,2))</f>
        <v/>
      </c>
      <c r="H4887" s="153">
        <f>IF(A4887="","",CHOOSE(WEEKDAY(A4887,2),"Pazartesi","Salı","Çarşamba","Perşembe","Cuma","Cumartesi","Pazar"))</f>
        <v/>
      </c>
    </row>
    <row r="4888" ht="10.5" customHeight="1" s="113">
      <c r="A4888" s="152" t="n">
        <v>46891</v>
      </c>
      <c r="B4888" s="153">
        <f>IF(A4888="","",YEAR(A4888))</f>
        <v/>
      </c>
      <c r="C4888" s="153">
        <f>IF(A4888="","",MONTH(A4888))</f>
        <v/>
      </c>
      <c r="D4888" s="153">
        <f>IF(A4888="","",CHOOSE(MONTH(A4888),"Ocak","Şubat","Mart","Nisan","Mayıs","Haziran","Temmuz","Ağustos","Eylül","Ekim","Kasım","Aralık"))</f>
        <v/>
      </c>
      <c r="E4888" s="153">
        <f>IF(A4888="","",ROUNDUP(MONTH(A4888)/3,0))</f>
        <v/>
      </c>
      <c r="F4888" s="153">
        <f>IF(A4888="","",WEEKNUM(A4888,2))</f>
        <v/>
      </c>
      <c r="G4888" s="153">
        <f>IF(A4888="","",WEEKDAY(A4888,2))</f>
        <v/>
      </c>
      <c r="H4888" s="153">
        <f>IF(A4888="","",CHOOSE(WEEKDAY(A4888,2),"Pazartesi","Salı","Çarşamba","Perşembe","Cuma","Cumartesi","Pazar"))</f>
        <v/>
      </c>
    </row>
    <row r="4889" ht="10.5" customHeight="1" s="113">
      <c r="A4889" s="152" t="n">
        <v>46892</v>
      </c>
      <c r="B4889" s="153">
        <f>IF(A4889="","",YEAR(A4889))</f>
        <v/>
      </c>
      <c r="C4889" s="153">
        <f>IF(A4889="","",MONTH(A4889))</f>
        <v/>
      </c>
      <c r="D4889" s="153">
        <f>IF(A4889="","",CHOOSE(MONTH(A4889),"Ocak","Şubat","Mart","Nisan","Mayıs","Haziran","Temmuz","Ağustos","Eylül","Ekim","Kasım","Aralık"))</f>
        <v/>
      </c>
      <c r="E4889" s="153">
        <f>IF(A4889="","",ROUNDUP(MONTH(A4889)/3,0))</f>
        <v/>
      </c>
      <c r="F4889" s="153">
        <f>IF(A4889="","",WEEKNUM(A4889,2))</f>
        <v/>
      </c>
      <c r="G4889" s="153">
        <f>IF(A4889="","",WEEKDAY(A4889,2))</f>
        <v/>
      </c>
      <c r="H4889" s="153">
        <f>IF(A4889="","",CHOOSE(WEEKDAY(A4889,2),"Pazartesi","Salı","Çarşamba","Perşembe","Cuma","Cumartesi","Pazar"))</f>
        <v/>
      </c>
    </row>
    <row r="4890" ht="10.5" customHeight="1" s="113">
      <c r="A4890" s="152" t="n">
        <v>46893</v>
      </c>
      <c r="B4890" s="153">
        <f>IF(A4890="","",YEAR(A4890))</f>
        <v/>
      </c>
      <c r="C4890" s="153">
        <f>IF(A4890="","",MONTH(A4890))</f>
        <v/>
      </c>
      <c r="D4890" s="153">
        <f>IF(A4890="","",CHOOSE(MONTH(A4890),"Ocak","Şubat","Mart","Nisan","Mayıs","Haziran","Temmuz","Ağustos","Eylül","Ekim","Kasım","Aralık"))</f>
        <v/>
      </c>
      <c r="E4890" s="153">
        <f>IF(A4890="","",ROUNDUP(MONTH(A4890)/3,0))</f>
        <v/>
      </c>
      <c r="F4890" s="153">
        <f>IF(A4890="","",WEEKNUM(A4890,2))</f>
        <v/>
      </c>
      <c r="G4890" s="153">
        <f>IF(A4890="","",WEEKDAY(A4890,2))</f>
        <v/>
      </c>
      <c r="H4890" s="153">
        <f>IF(A4890="","",CHOOSE(WEEKDAY(A4890,2),"Pazartesi","Salı","Çarşamba","Perşembe","Cuma","Cumartesi","Pazar"))</f>
        <v/>
      </c>
    </row>
    <row r="4891" ht="10.5" customHeight="1" s="113">
      <c r="A4891" s="152" t="n">
        <v>46894</v>
      </c>
      <c r="B4891" s="153">
        <f>IF(A4891="","",YEAR(A4891))</f>
        <v/>
      </c>
      <c r="C4891" s="153">
        <f>IF(A4891="","",MONTH(A4891))</f>
        <v/>
      </c>
      <c r="D4891" s="153">
        <f>IF(A4891="","",CHOOSE(MONTH(A4891),"Ocak","Şubat","Mart","Nisan","Mayıs","Haziran","Temmuz","Ağustos","Eylül","Ekim","Kasım","Aralık"))</f>
        <v/>
      </c>
      <c r="E4891" s="153">
        <f>IF(A4891="","",ROUNDUP(MONTH(A4891)/3,0))</f>
        <v/>
      </c>
      <c r="F4891" s="153">
        <f>IF(A4891="","",WEEKNUM(A4891,2))</f>
        <v/>
      </c>
      <c r="G4891" s="153">
        <f>IF(A4891="","",WEEKDAY(A4891,2))</f>
        <v/>
      </c>
      <c r="H4891" s="153">
        <f>IF(A4891="","",CHOOSE(WEEKDAY(A4891,2),"Pazartesi","Salı","Çarşamba","Perşembe","Cuma","Cumartesi","Pazar"))</f>
        <v/>
      </c>
    </row>
    <row r="4892" ht="10.5" customHeight="1" s="113">
      <c r="A4892" s="152" t="n">
        <v>46895</v>
      </c>
      <c r="B4892" s="153">
        <f>IF(A4892="","",YEAR(A4892))</f>
        <v/>
      </c>
      <c r="C4892" s="153">
        <f>IF(A4892="","",MONTH(A4892))</f>
        <v/>
      </c>
      <c r="D4892" s="153">
        <f>IF(A4892="","",CHOOSE(MONTH(A4892),"Ocak","Şubat","Mart","Nisan","Mayıs","Haziran","Temmuz","Ağustos","Eylül","Ekim","Kasım","Aralık"))</f>
        <v/>
      </c>
      <c r="E4892" s="153">
        <f>IF(A4892="","",ROUNDUP(MONTH(A4892)/3,0))</f>
        <v/>
      </c>
      <c r="F4892" s="153">
        <f>IF(A4892="","",WEEKNUM(A4892,2))</f>
        <v/>
      </c>
      <c r="G4892" s="153">
        <f>IF(A4892="","",WEEKDAY(A4892,2))</f>
        <v/>
      </c>
      <c r="H4892" s="153">
        <f>IF(A4892="","",CHOOSE(WEEKDAY(A4892,2),"Pazartesi","Salı","Çarşamba","Perşembe","Cuma","Cumartesi","Pazar"))</f>
        <v/>
      </c>
    </row>
    <row r="4893" ht="10.5" customHeight="1" s="113">
      <c r="A4893" s="152" t="n">
        <v>46896</v>
      </c>
      <c r="B4893" s="153">
        <f>IF(A4893="","",YEAR(A4893))</f>
        <v/>
      </c>
      <c r="C4893" s="153">
        <f>IF(A4893="","",MONTH(A4893))</f>
        <v/>
      </c>
      <c r="D4893" s="153">
        <f>IF(A4893="","",CHOOSE(MONTH(A4893),"Ocak","Şubat","Mart","Nisan","Mayıs","Haziran","Temmuz","Ağustos","Eylül","Ekim","Kasım","Aralık"))</f>
        <v/>
      </c>
      <c r="E4893" s="153">
        <f>IF(A4893="","",ROUNDUP(MONTH(A4893)/3,0))</f>
        <v/>
      </c>
      <c r="F4893" s="153">
        <f>IF(A4893="","",WEEKNUM(A4893,2))</f>
        <v/>
      </c>
      <c r="G4893" s="153">
        <f>IF(A4893="","",WEEKDAY(A4893,2))</f>
        <v/>
      </c>
      <c r="H4893" s="153">
        <f>IF(A4893="","",CHOOSE(WEEKDAY(A4893,2),"Pazartesi","Salı","Çarşamba","Perşembe","Cuma","Cumartesi","Pazar"))</f>
        <v/>
      </c>
    </row>
    <row r="4894" ht="10.5" customHeight="1" s="113">
      <c r="A4894" s="152" t="n">
        <v>46897</v>
      </c>
      <c r="B4894" s="153">
        <f>IF(A4894="","",YEAR(A4894))</f>
        <v/>
      </c>
      <c r="C4894" s="153">
        <f>IF(A4894="","",MONTH(A4894))</f>
        <v/>
      </c>
      <c r="D4894" s="153">
        <f>IF(A4894="","",CHOOSE(MONTH(A4894),"Ocak","Şubat","Mart","Nisan","Mayıs","Haziran","Temmuz","Ağustos","Eylül","Ekim","Kasım","Aralık"))</f>
        <v/>
      </c>
      <c r="E4894" s="153">
        <f>IF(A4894="","",ROUNDUP(MONTH(A4894)/3,0))</f>
        <v/>
      </c>
      <c r="F4894" s="153">
        <f>IF(A4894="","",WEEKNUM(A4894,2))</f>
        <v/>
      </c>
      <c r="G4894" s="153">
        <f>IF(A4894="","",WEEKDAY(A4894,2))</f>
        <v/>
      </c>
      <c r="H4894" s="153">
        <f>IF(A4894="","",CHOOSE(WEEKDAY(A4894,2),"Pazartesi","Salı","Çarşamba","Perşembe","Cuma","Cumartesi","Pazar"))</f>
        <v/>
      </c>
    </row>
    <row r="4895" ht="10.5" customHeight="1" s="113">
      <c r="A4895" s="152" t="n">
        <v>46898</v>
      </c>
      <c r="B4895" s="153">
        <f>IF(A4895="","",YEAR(A4895))</f>
        <v/>
      </c>
      <c r="C4895" s="153">
        <f>IF(A4895="","",MONTH(A4895))</f>
        <v/>
      </c>
      <c r="D4895" s="153">
        <f>IF(A4895="","",CHOOSE(MONTH(A4895),"Ocak","Şubat","Mart","Nisan","Mayıs","Haziran","Temmuz","Ağustos","Eylül","Ekim","Kasım","Aralık"))</f>
        <v/>
      </c>
      <c r="E4895" s="153">
        <f>IF(A4895="","",ROUNDUP(MONTH(A4895)/3,0))</f>
        <v/>
      </c>
      <c r="F4895" s="153">
        <f>IF(A4895="","",WEEKNUM(A4895,2))</f>
        <v/>
      </c>
      <c r="G4895" s="153">
        <f>IF(A4895="","",WEEKDAY(A4895,2))</f>
        <v/>
      </c>
      <c r="H4895" s="153">
        <f>IF(A4895="","",CHOOSE(WEEKDAY(A4895,2),"Pazartesi","Salı","Çarşamba","Perşembe","Cuma","Cumartesi","Pazar"))</f>
        <v/>
      </c>
    </row>
    <row r="4896" ht="10.5" customHeight="1" s="113">
      <c r="A4896" s="152" t="n">
        <v>46899</v>
      </c>
      <c r="B4896" s="153">
        <f>IF(A4896="","",YEAR(A4896))</f>
        <v/>
      </c>
      <c r="C4896" s="153">
        <f>IF(A4896="","",MONTH(A4896))</f>
        <v/>
      </c>
      <c r="D4896" s="153">
        <f>IF(A4896="","",CHOOSE(MONTH(A4896),"Ocak","Şubat","Mart","Nisan","Mayıs","Haziran","Temmuz","Ağustos","Eylül","Ekim","Kasım","Aralık"))</f>
        <v/>
      </c>
      <c r="E4896" s="153">
        <f>IF(A4896="","",ROUNDUP(MONTH(A4896)/3,0))</f>
        <v/>
      </c>
      <c r="F4896" s="153">
        <f>IF(A4896="","",WEEKNUM(A4896,2))</f>
        <v/>
      </c>
      <c r="G4896" s="153">
        <f>IF(A4896="","",WEEKDAY(A4896,2))</f>
        <v/>
      </c>
      <c r="H4896" s="153">
        <f>IF(A4896="","",CHOOSE(WEEKDAY(A4896,2),"Pazartesi","Salı","Çarşamba","Perşembe","Cuma","Cumartesi","Pazar"))</f>
        <v/>
      </c>
    </row>
    <row r="4897" ht="10.5" customHeight="1" s="113">
      <c r="A4897" s="152" t="n">
        <v>46900</v>
      </c>
      <c r="B4897" s="153">
        <f>IF(A4897="","",YEAR(A4897))</f>
        <v/>
      </c>
      <c r="C4897" s="153">
        <f>IF(A4897="","",MONTH(A4897))</f>
        <v/>
      </c>
      <c r="D4897" s="153">
        <f>IF(A4897="","",CHOOSE(MONTH(A4897),"Ocak","Şubat","Mart","Nisan","Mayıs","Haziran","Temmuz","Ağustos","Eylül","Ekim","Kasım","Aralık"))</f>
        <v/>
      </c>
      <c r="E4897" s="153">
        <f>IF(A4897="","",ROUNDUP(MONTH(A4897)/3,0))</f>
        <v/>
      </c>
      <c r="F4897" s="153">
        <f>IF(A4897="","",WEEKNUM(A4897,2))</f>
        <v/>
      </c>
      <c r="G4897" s="153">
        <f>IF(A4897="","",WEEKDAY(A4897,2))</f>
        <v/>
      </c>
      <c r="H4897" s="153">
        <f>IF(A4897="","",CHOOSE(WEEKDAY(A4897,2),"Pazartesi","Salı","Çarşamba","Perşembe","Cuma","Cumartesi","Pazar"))</f>
        <v/>
      </c>
    </row>
    <row r="4898" ht="10.5" customHeight="1" s="113">
      <c r="A4898" s="152" t="n">
        <v>46901</v>
      </c>
      <c r="B4898" s="153">
        <f>IF(A4898="","",YEAR(A4898))</f>
        <v/>
      </c>
      <c r="C4898" s="153">
        <f>IF(A4898="","",MONTH(A4898))</f>
        <v/>
      </c>
      <c r="D4898" s="153">
        <f>IF(A4898="","",CHOOSE(MONTH(A4898),"Ocak","Şubat","Mart","Nisan","Mayıs","Haziran","Temmuz","Ağustos","Eylül","Ekim","Kasım","Aralık"))</f>
        <v/>
      </c>
      <c r="E4898" s="153">
        <f>IF(A4898="","",ROUNDUP(MONTH(A4898)/3,0))</f>
        <v/>
      </c>
      <c r="F4898" s="153">
        <f>IF(A4898="","",WEEKNUM(A4898,2))</f>
        <v/>
      </c>
      <c r="G4898" s="153">
        <f>IF(A4898="","",WEEKDAY(A4898,2))</f>
        <v/>
      </c>
      <c r="H4898" s="153">
        <f>IF(A4898="","",CHOOSE(WEEKDAY(A4898,2),"Pazartesi","Salı","Çarşamba","Perşembe","Cuma","Cumartesi","Pazar"))</f>
        <v/>
      </c>
    </row>
    <row r="4899" ht="10.5" customHeight="1" s="113">
      <c r="A4899" s="152" t="n">
        <v>46902</v>
      </c>
      <c r="B4899" s="153">
        <f>IF(A4899="","",YEAR(A4899))</f>
        <v/>
      </c>
      <c r="C4899" s="153">
        <f>IF(A4899="","",MONTH(A4899))</f>
        <v/>
      </c>
      <c r="D4899" s="153">
        <f>IF(A4899="","",CHOOSE(MONTH(A4899),"Ocak","Şubat","Mart","Nisan","Mayıs","Haziran","Temmuz","Ağustos","Eylül","Ekim","Kasım","Aralık"))</f>
        <v/>
      </c>
      <c r="E4899" s="153">
        <f>IF(A4899="","",ROUNDUP(MONTH(A4899)/3,0))</f>
        <v/>
      </c>
      <c r="F4899" s="153">
        <f>IF(A4899="","",WEEKNUM(A4899,2))</f>
        <v/>
      </c>
      <c r="G4899" s="153">
        <f>IF(A4899="","",WEEKDAY(A4899,2))</f>
        <v/>
      </c>
      <c r="H4899" s="153">
        <f>IF(A4899="","",CHOOSE(WEEKDAY(A4899,2),"Pazartesi","Salı","Çarşamba","Perşembe","Cuma","Cumartesi","Pazar"))</f>
        <v/>
      </c>
    </row>
    <row r="4900" ht="10.5" customHeight="1" s="113">
      <c r="A4900" s="152" t="n">
        <v>46903</v>
      </c>
      <c r="B4900" s="153">
        <f>IF(A4900="","",YEAR(A4900))</f>
        <v/>
      </c>
      <c r="C4900" s="153">
        <f>IF(A4900="","",MONTH(A4900))</f>
        <v/>
      </c>
      <c r="D4900" s="153">
        <f>IF(A4900="","",CHOOSE(MONTH(A4900),"Ocak","Şubat","Mart","Nisan","Mayıs","Haziran","Temmuz","Ağustos","Eylül","Ekim","Kasım","Aralık"))</f>
        <v/>
      </c>
      <c r="E4900" s="153">
        <f>IF(A4900="","",ROUNDUP(MONTH(A4900)/3,0))</f>
        <v/>
      </c>
      <c r="F4900" s="153">
        <f>IF(A4900="","",WEEKNUM(A4900,2))</f>
        <v/>
      </c>
      <c r="G4900" s="153">
        <f>IF(A4900="","",WEEKDAY(A4900,2))</f>
        <v/>
      </c>
      <c r="H4900" s="153">
        <f>IF(A4900="","",CHOOSE(WEEKDAY(A4900,2),"Pazartesi","Salı","Çarşamba","Perşembe","Cuma","Cumartesi","Pazar"))</f>
        <v/>
      </c>
    </row>
    <row r="4901" ht="10.5" customHeight="1" s="113">
      <c r="A4901" s="152" t="n">
        <v>46904</v>
      </c>
      <c r="B4901" s="153">
        <f>IF(A4901="","",YEAR(A4901))</f>
        <v/>
      </c>
      <c r="C4901" s="153">
        <f>IF(A4901="","",MONTH(A4901))</f>
        <v/>
      </c>
      <c r="D4901" s="153">
        <f>IF(A4901="","",CHOOSE(MONTH(A4901),"Ocak","Şubat","Mart","Nisan","Mayıs","Haziran","Temmuz","Ağustos","Eylül","Ekim","Kasım","Aralık"))</f>
        <v/>
      </c>
      <c r="E4901" s="153">
        <f>IF(A4901="","",ROUNDUP(MONTH(A4901)/3,0))</f>
        <v/>
      </c>
      <c r="F4901" s="153">
        <f>IF(A4901="","",WEEKNUM(A4901,2))</f>
        <v/>
      </c>
      <c r="G4901" s="153">
        <f>IF(A4901="","",WEEKDAY(A4901,2))</f>
        <v/>
      </c>
      <c r="H4901" s="153">
        <f>IF(A4901="","",CHOOSE(WEEKDAY(A4901,2),"Pazartesi","Salı","Çarşamba","Perşembe","Cuma","Cumartesi","Pazar"))</f>
        <v/>
      </c>
    </row>
    <row r="4902" ht="10.5" customHeight="1" s="113">
      <c r="A4902" s="152" t="n">
        <v>46905</v>
      </c>
      <c r="B4902" s="153">
        <f>IF(A4902="","",YEAR(A4902))</f>
        <v/>
      </c>
      <c r="C4902" s="153">
        <f>IF(A4902="","",MONTH(A4902))</f>
        <v/>
      </c>
      <c r="D4902" s="153">
        <f>IF(A4902="","",CHOOSE(MONTH(A4902),"Ocak","Şubat","Mart","Nisan","Mayıs","Haziran","Temmuz","Ağustos","Eylül","Ekim","Kasım","Aralık"))</f>
        <v/>
      </c>
      <c r="E4902" s="153">
        <f>IF(A4902="","",ROUNDUP(MONTH(A4902)/3,0))</f>
        <v/>
      </c>
      <c r="F4902" s="153">
        <f>IF(A4902="","",WEEKNUM(A4902,2))</f>
        <v/>
      </c>
      <c r="G4902" s="153">
        <f>IF(A4902="","",WEEKDAY(A4902,2))</f>
        <v/>
      </c>
      <c r="H4902" s="153">
        <f>IF(A4902="","",CHOOSE(WEEKDAY(A4902,2),"Pazartesi","Salı","Çarşamba","Perşembe","Cuma","Cumartesi","Pazar"))</f>
        <v/>
      </c>
    </row>
    <row r="4903" ht="10.5" customHeight="1" s="113">
      <c r="A4903" s="152" t="n">
        <v>46906</v>
      </c>
      <c r="B4903" s="153">
        <f>IF(A4903="","",YEAR(A4903))</f>
        <v/>
      </c>
      <c r="C4903" s="153">
        <f>IF(A4903="","",MONTH(A4903))</f>
        <v/>
      </c>
      <c r="D4903" s="153">
        <f>IF(A4903="","",CHOOSE(MONTH(A4903),"Ocak","Şubat","Mart","Nisan","Mayıs","Haziran","Temmuz","Ağustos","Eylül","Ekim","Kasım","Aralık"))</f>
        <v/>
      </c>
      <c r="E4903" s="153">
        <f>IF(A4903="","",ROUNDUP(MONTH(A4903)/3,0))</f>
        <v/>
      </c>
      <c r="F4903" s="153">
        <f>IF(A4903="","",WEEKNUM(A4903,2))</f>
        <v/>
      </c>
      <c r="G4903" s="153">
        <f>IF(A4903="","",WEEKDAY(A4903,2))</f>
        <v/>
      </c>
      <c r="H4903" s="153">
        <f>IF(A4903="","",CHOOSE(WEEKDAY(A4903,2),"Pazartesi","Salı","Çarşamba","Perşembe","Cuma","Cumartesi","Pazar"))</f>
        <v/>
      </c>
    </row>
    <row r="4904" ht="10.5" customHeight="1" s="113">
      <c r="A4904" s="152" t="n">
        <v>46907</v>
      </c>
      <c r="B4904" s="153">
        <f>IF(A4904="","",YEAR(A4904))</f>
        <v/>
      </c>
      <c r="C4904" s="153">
        <f>IF(A4904="","",MONTH(A4904))</f>
        <v/>
      </c>
      <c r="D4904" s="153">
        <f>IF(A4904="","",CHOOSE(MONTH(A4904),"Ocak","Şubat","Mart","Nisan","Mayıs","Haziran","Temmuz","Ağustos","Eylül","Ekim","Kasım","Aralık"))</f>
        <v/>
      </c>
      <c r="E4904" s="153">
        <f>IF(A4904="","",ROUNDUP(MONTH(A4904)/3,0))</f>
        <v/>
      </c>
      <c r="F4904" s="153">
        <f>IF(A4904="","",WEEKNUM(A4904,2))</f>
        <v/>
      </c>
      <c r="G4904" s="153">
        <f>IF(A4904="","",WEEKDAY(A4904,2))</f>
        <v/>
      </c>
      <c r="H4904" s="153">
        <f>IF(A4904="","",CHOOSE(WEEKDAY(A4904,2),"Pazartesi","Salı","Çarşamba","Perşembe","Cuma","Cumartesi","Pazar"))</f>
        <v/>
      </c>
    </row>
    <row r="4905" ht="10.5" customHeight="1" s="113">
      <c r="A4905" s="152" t="n">
        <v>46908</v>
      </c>
      <c r="B4905" s="153">
        <f>IF(A4905="","",YEAR(A4905))</f>
        <v/>
      </c>
      <c r="C4905" s="153">
        <f>IF(A4905="","",MONTH(A4905))</f>
        <v/>
      </c>
      <c r="D4905" s="153">
        <f>IF(A4905="","",CHOOSE(MONTH(A4905),"Ocak","Şubat","Mart","Nisan","Mayıs","Haziran","Temmuz","Ağustos","Eylül","Ekim","Kasım","Aralık"))</f>
        <v/>
      </c>
      <c r="E4905" s="153">
        <f>IF(A4905="","",ROUNDUP(MONTH(A4905)/3,0))</f>
        <v/>
      </c>
      <c r="F4905" s="153">
        <f>IF(A4905="","",WEEKNUM(A4905,2))</f>
        <v/>
      </c>
      <c r="G4905" s="153">
        <f>IF(A4905="","",WEEKDAY(A4905,2))</f>
        <v/>
      </c>
      <c r="H4905" s="153">
        <f>IF(A4905="","",CHOOSE(WEEKDAY(A4905,2),"Pazartesi","Salı","Çarşamba","Perşembe","Cuma","Cumartesi","Pazar"))</f>
        <v/>
      </c>
    </row>
    <row r="4906" ht="10.5" customHeight="1" s="113">
      <c r="A4906" s="152" t="n">
        <v>46909</v>
      </c>
      <c r="B4906" s="153">
        <f>IF(A4906="","",YEAR(A4906))</f>
        <v/>
      </c>
      <c r="C4906" s="153">
        <f>IF(A4906="","",MONTH(A4906))</f>
        <v/>
      </c>
      <c r="D4906" s="153">
        <f>IF(A4906="","",CHOOSE(MONTH(A4906),"Ocak","Şubat","Mart","Nisan","Mayıs","Haziran","Temmuz","Ağustos","Eylül","Ekim","Kasım","Aralık"))</f>
        <v/>
      </c>
      <c r="E4906" s="153">
        <f>IF(A4906="","",ROUNDUP(MONTH(A4906)/3,0))</f>
        <v/>
      </c>
      <c r="F4906" s="153">
        <f>IF(A4906="","",WEEKNUM(A4906,2))</f>
        <v/>
      </c>
      <c r="G4906" s="153">
        <f>IF(A4906="","",WEEKDAY(A4906,2))</f>
        <v/>
      </c>
      <c r="H4906" s="153">
        <f>IF(A4906="","",CHOOSE(WEEKDAY(A4906,2),"Pazartesi","Salı","Çarşamba","Perşembe","Cuma","Cumartesi","Pazar"))</f>
        <v/>
      </c>
    </row>
    <row r="4907" ht="10.5" customHeight="1" s="113">
      <c r="A4907" s="152" t="n">
        <v>46910</v>
      </c>
      <c r="B4907" s="153">
        <f>IF(A4907="","",YEAR(A4907))</f>
        <v/>
      </c>
      <c r="C4907" s="153">
        <f>IF(A4907="","",MONTH(A4907))</f>
        <v/>
      </c>
      <c r="D4907" s="153">
        <f>IF(A4907="","",CHOOSE(MONTH(A4907),"Ocak","Şubat","Mart","Nisan","Mayıs","Haziran","Temmuz","Ağustos","Eylül","Ekim","Kasım","Aralık"))</f>
        <v/>
      </c>
      <c r="E4907" s="153">
        <f>IF(A4907="","",ROUNDUP(MONTH(A4907)/3,0))</f>
        <v/>
      </c>
      <c r="F4907" s="153">
        <f>IF(A4907="","",WEEKNUM(A4907,2))</f>
        <v/>
      </c>
      <c r="G4907" s="153">
        <f>IF(A4907="","",WEEKDAY(A4907,2))</f>
        <v/>
      </c>
      <c r="H4907" s="153">
        <f>IF(A4907="","",CHOOSE(WEEKDAY(A4907,2),"Pazartesi","Salı","Çarşamba","Perşembe","Cuma","Cumartesi","Pazar"))</f>
        <v/>
      </c>
    </row>
    <row r="4908" ht="10.5" customHeight="1" s="113">
      <c r="A4908" s="152" t="n">
        <v>46911</v>
      </c>
      <c r="B4908" s="153">
        <f>IF(A4908="","",YEAR(A4908))</f>
        <v/>
      </c>
      <c r="C4908" s="153">
        <f>IF(A4908="","",MONTH(A4908))</f>
        <v/>
      </c>
      <c r="D4908" s="153">
        <f>IF(A4908="","",CHOOSE(MONTH(A4908),"Ocak","Şubat","Mart","Nisan","Mayıs","Haziran","Temmuz","Ağustos","Eylül","Ekim","Kasım","Aralık"))</f>
        <v/>
      </c>
      <c r="E4908" s="153">
        <f>IF(A4908="","",ROUNDUP(MONTH(A4908)/3,0))</f>
        <v/>
      </c>
      <c r="F4908" s="153">
        <f>IF(A4908="","",WEEKNUM(A4908,2))</f>
        <v/>
      </c>
      <c r="G4908" s="153">
        <f>IF(A4908="","",WEEKDAY(A4908,2))</f>
        <v/>
      </c>
      <c r="H4908" s="153">
        <f>IF(A4908="","",CHOOSE(WEEKDAY(A4908,2),"Pazartesi","Salı","Çarşamba","Perşembe","Cuma","Cumartesi","Pazar"))</f>
        <v/>
      </c>
    </row>
    <row r="4909" ht="10.5" customHeight="1" s="113">
      <c r="A4909" s="152" t="n">
        <v>46912</v>
      </c>
      <c r="B4909" s="153">
        <f>IF(A4909="","",YEAR(A4909))</f>
        <v/>
      </c>
      <c r="C4909" s="153">
        <f>IF(A4909="","",MONTH(A4909))</f>
        <v/>
      </c>
      <c r="D4909" s="153">
        <f>IF(A4909="","",CHOOSE(MONTH(A4909),"Ocak","Şubat","Mart","Nisan","Mayıs","Haziran","Temmuz","Ağustos","Eylül","Ekim","Kasım","Aralık"))</f>
        <v/>
      </c>
      <c r="E4909" s="153">
        <f>IF(A4909="","",ROUNDUP(MONTH(A4909)/3,0))</f>
        <v/>
      </c>
      <c r="F4909" s="153">
        <f>IF(A4909="","",WEEKNUM(A4909,2))</f>
        <v/>
      </c>
      <c r="G4909" s="153">
        <f>IF(A4909="","",WEEKDAY(A4909,2))</f>
        <v/>
      </c>
      <c r="H4909" s="153">
        <f>IF(A4909="","",CHOOSE(WEEKDAY(A4909,2),"Pazartesi","Salı","Çarşamba","Perşembe","Cuma","Cumartesi","Pazar"))</f>
        <v/>
      </c>
    </row>
    <row r="4910" ht="10.5" customHeight="1" s="113">
      <c r="A4910" s="152" t="n">
        <v>46913</v>
      </c>
      <c r="B4910" s="153">
        <f>IF(A4910="","",YEAR(A4910))</f>
        <v/>
      </c>
      <c r="C4910" s="153">
        <f>IF(A4910="","",MONTH(A4910))</f>
        <v/>
      </c>
      <c r="D4910" s="153">
        <f>IF(A4910="","",CHOOSE(MONTH(A4910),"Ocak","Şubat","Mart","Nisan","Mayıs","Haziran","Temmuz","Ağustos","Eylül","Ekim","Kasım","Aralık"))</f>
        <v/>
      </c>
      <c r="E4910" s="153">
        <f>IF(A4910="","",ROUNDUP(MONTH(A4910)/3,0))</f>
        <v/>
      </c>
      <c r="F4910" s="153">
        <f>IF(A4910="","",WEEKNUM(A4910,2))</f>
        <v/>
      </c>
      <c r="G4910" s="153">
        <f>IF(A4910="","",WEEKDAY(A4910,2))</f>
        <v/>
      </c>
      <c r="H4910" s="153">
        <f>IF(A4910="","",CHOOSE(WEEKDAY(A4910,2),"Pazartesi","Salı","Çarşamba","Perşembe","Cuma","Cumartesi","Pazar"))</f>
        <v/>
      </c>
    </row>
    <row r="4911" ht="10.5" customHeight="1" s="113">
      <c r="A4911" s="152" t="n">
        <v>46914</v>
      </c>
      <c r="B4911" s="153">
        <f>IF(A4911="","",YEAR(A4911))</f>
        <v/>
      </c>
      <c r="C4911" s="153">
        <f>IF(A4911="","",MONTH(A4911))</f>
        <v/>
      </c>
      <c r="D4911" s="153">
        <f>IF(A4911="","",CHOOSE(MONTH(A4911),"Ocak","Şubat","Mart","Nisan","Mayıs","Haziran","Temmuz","Ağustos","Eylül","Ekim","Kasım","Aralık"))</f>
        <v/>
      </c>
      <c r="E4911" s="153">
        <f>IF(A4911="","",ROUNDUP(MONTH(A4911)/3,0))</f>
        <v/>
      </c>
      <c r="F4911" s="153">
        <f>IF(A4911="","",WEEKNUM(A4911,2))</f>
        <v/>
      </c>
      <c r="G4911" s="153">
        <f>IF(A4911="","",WEEKDAY(A4911,2))</f>
        <v/>
      </c>
      <c r="H4911" s="153">
        <f>IF(A4911="","",CHOOSE(WEEKDAY(A4911,2),"Pazartesi","Salı","Çarşamba","Perşembe","Cuma","Cumartesi","Pazar"))</f>
        <v/>
      </c>
    </row>
    <row r="4912" ht="10.5" customHeight="1" s="113">
      <c r="A4912" s="152" t="n">
        <v>46915</v>
      </c>
      <c r="B4912" s="153">
        <f>IF(A4912="","",YEAR(A4912))</f>
        <v/>
      </c>
      <c r="C4912" s="153">
        <f>IF(A4912="","",MONTH(A4912))</f>
        <v/>
      </c>
      <c r="D4912" s="153">
        <f>IF(A4912="","",CHOOSE(MONTH(A4912),"Ocak","Şubat","Mart","Nisan","Mayıs","Haziran","Temmuz","Ağustos","Eylül","Ekim","Kasım","Aralık"))</f>
        <v/>
      </c>
      <c r="E4912" s="153">
        <f>IF(A4912="","",ROUNDUP(MONTH(A4912)/3,0))</f>
        <v/>
      </c>
      <c r="F4912" s="153">
        <f>IF(A4912="","",WEEKNUM(A4912,2))</f>
        <v/>
      </c>
      <c r="G4912" s="153">
        <f>IF(A4912="","",WEEKDAY(A4912,2))</f>
        <v/>
      </c>
      <c r="H4912" s="153">
        <f>IF(A4912="","",CHOOSE(WEEKDAY(A4912,2),"Pazartesi","Salı","Çarşamba","Perşembe","Cuma","Cumartesi","Pazar"))</f>
        <v/>
      </c>
    </row>
    <row r="4913" ht="10.5" customHeight="1" s="113">
      <c r="A4913" s="152" t="n">
        <v>46916</v>
      </c>
      <c r="B4913" s="153">
        <f>IF(A4913="","",YEAR(A4913))</f>
        <v/>
      </c>
      <c r="C4913" s="153">
        <f>IF(A4913="","",MONTH(A4913))</f>
        <v/>
      </c>
      <c r="D4913" s="153">
        <f>IF(A4913="","",CHOOSE(MONTH(A4913),"Ocak","Şubat","Mart","Nisan","Mayıs","Haziran","Temmuz","Ağustos","Eylül","Ekim","Kasım","Aralık"))</f>
        <v/>
      </c>
      <c r="E4913" s="153">
        <f>IF(A4913="","",ROUNDUP(MONTH(A4913)/3,0))</f>
        <v/>
      </c>
      <c r="F4913" s="153">
        <f>IF(A4913="","",WEEKNUM(A4913,2))</f>
        <v/>
      </c>
      <c r="G4913" s="153">
        <f>IF(A4913="","",WEEKDAY(A4913,2))</f>
        <v/>
      </c>
      <c r="H4913" s="153">
        <f>IF(A4913="","",CHOOSE(WEEKDAY(A4913,2),"Pazartesi","Salı","Çarşamba","Perşembe","Cuma","Cumartesi","Pazar"))</f>
        <v/>
      </c>
    </row>
    <row r="4914" ht="10.5" customHeight="1" s="113">
      <c r="A4914" s="152" t="n">
        <v>46917</v>
      </c>
      <c r="B4914" s="153">
        <f>IF(A4914="","",YEAR(A4914))</f>
        <v/>
      </c>
      <c r="C4914" s="153">
        <f>IF(A4914="","",MONTH(A4914))</f>
        <v/>
      </c>
      <c r="D4914" s="153">
        <f>IF(A4914="","",CHOOSE(MONTH(A4914),"Ocak","Şubat","Mart","Nisan","Mayıs","Haziran","Temmuz","Ağustos","Eylül","Ekim","Kasım","Aralık"))</f>
        <v/>
      </c>
      <c r="E4914" s="153">
        <f>IF(A4914="","",ROUNDUP(MONTH(A4914)/3,0))</f>
        <v/>
      </c>
      <c r="F4914" s="153">
        <f>IF(A4914="","",WEEKNUM(A4914,2))</f>
        <v/>
      </c>
      <c r="G4914" s="153">
        <f>IF(A4914="","",WEEKDAY(A4914,2))</f>
        <v/>
      </c>
      <c r="H4914" s="153">
        <f>IF(A4914="","",CHOOSE(WEEKDAY(A4914,2),"Pazartesi","Salı","Çarşamba","Perşembe","Cuma","Cumartesi","Pazar"))</f>
        <v/>
      </c>
    </row>
    <row r="4915" ht="10.5" customHeight="1" s="113">
      <c r="A4915" s="152" t="n">
        <v>46918</v>
      </c>
      <c r="B4915" s="153">
        <f>IF(A4915="","",YEAR(A4915))</f>
        <v/>
      </c>
      <c r="C4915" s="153">
        <f>IF(A4915="","",MONTH(A4915))</f>
        <v/>
      </c>
      <c r="D4915" s="153">
        <f>IF(A4915="","",CHOOSE(MONTH(A4915),"Ocak","Şubat","Mart","Nisan","Mayıs","Haziran","Temmuz","Ağustos","Eylül","Ekim","Kasım","Aralık"))</f>
        <v/>
      </c>
      <c r="E4915" s="153">
        <f>IF(A4915="","",ROUNDUP(MONTH(A4915)/3,0))</f>
        <v/>
      </c>
      <c r="F4915" s="153">
        <f>IF(A4915="","",WEEKNUM(A4915,2))</f>
        <v/>
      </c>
      <c r="G4915" s="153">
        <f>IF(A4915="","",WEEKDAY(A4915,2))</f>
        <v/>
      </c>
      <c r="H4915" s="153">
        <f>IF(A4915="","",CHOOSE(WEEKDAY(A4915,2),"Pazartesi","Salı","Çarşamba","Perşembe","Cuma","Cumartesi","Pazar"))</f>
        <v/>
      </c>
    </row>
    <row r="4916" ht="10.5" customHeight="1" s="113">
      <c r="A4916" s="152" t="n">
        <v>46919</v>
      </c>
      <c r="B4916" s="153">
        <f>IF(A4916="","",YEAR(A4916))</f>
        <v/>
      </c>
      <c r="C4916" s="153">
        <f>IF(A4916="","",MONTH(A4916))</f>
        <v/>
      </c>
      <c r="D4916" s="153">
        <f>IF(A4916="","",CHOOSE(MONTH(A4916),"Ocak","Şubat","Mart","Nisan","Mayıs","Haziran","Temmuz","Ağustos","Eylül","Ekim","Kasım","Aralık"))</f>
        <v/>
      </c>
      <c r="E4916" s="153">
        <f>IF(A4916="","",ROUNDUP(MONTH(A4916)/3,0))</f>
        <v/>
      </c>
      <c r="F4916" s="153">
        <f>IF(A4916="","",WEEKNUM(A4916,2))</f>
        <v/>
      </c>
      <c r="G4916" s="153">
        <f>IF(A4916="","",WEEKDAY(A4916,2))</f>
        <v/>
      </c>
      <c r="H4916" s="153">
        <f>IF(A4916="","",CHOOSE(WEEKDAY(A4916,2),"Pazartesi","Salı","Çarşamba","Perşembe","Cuma","Cumartesi","Pazar"))</f>
        <v/>
      </c>
    </row>
    <row r="4917" ht="10.5" customHeight="1" s="113">
      <c r="A4917" s="152" t="n">
        <v>46920</v>
      </c>
      <c r="B4917" s="153">
        <f>IF(A4917="","",YEAR(A4917))</f>
        <v/>
      </c>
      <c r="C4917" s="153">
        <f>IF(A4917="","",MONTH(A4917))</f>
        <v/>
      </c>
      <c r="D4917" s="153">
        <f>IF(A4917="","",CHOOSE(MONTH(A4917),"Ocak","Şubat","Mart","Nisan","Mayıs","Haziran","Temmuz","Ağustos","Eylül","Ekim","Kasım","Aralık"))</f>
        <v/>
      </c>
      <c r="E4917" s="153">
        <f>IF(A4917="","",ROUNDUP(MONTH(A4917)/3,0))</f>
        <v/>
      </c>
      <c r="F4917" s="153">
        <f>IF(A4917="","",WEEKNUM(A4917,2))</f>
        <v/>
      </c>
      <c r="G4917" s="153">
        <f>IF(A4917="","",WEEKDAY(A4917,2))</f>
        <v/>
      </c>
      <c r="H4917" s="153">
        <f>IF(A4917="","",CHOOSE(WEEKDAY(A4917,2),"Pazartesi","Salı","Çarşamba","Perşembe","Cuma","Cumartesi","Pazar"))</f>
        <v/>
      </c>
    </row>
    <row r="4918" ht="10.5" customHeight="1" s="113">
      <c r="A4918" s="152" t="n">
        <v>46921</v>
      </c>
      <c r="B4918" s="153">
        <f>IF(A4918="","",YEAR(A4918))</f>
        <v/>
      </c>
      <c r="C4918" s="153">
        <f>IF(A4918="","",MONTH(A4918))</f>
        <v/>
      </c>
      <c r="D4918" s="153">
        <f>IF(A4918="","",CHOOSE(MONTH(A4918),"Ocak","Şubat","Mart","Nisan","Mayıs","Haziran","Temmuz","Ağustos","Eylül","Ekim","Kasım","Aralık"))</f>
        <v/>
      </c>
      <c r="E4918" s="153">
        <f>IF(A4918="","",ROUNDUP(MONTH(A4918)/3,0))</f>
        <v/>
      </c>
      <c r="F4918" s="153">
        <f>IF(A4918="","",WEEKNUM(A4918,2))</f>
        <v/>
      </c>
      <c r="G4918" s="153">
        <f>IF(A4918="","",WEEKDAY(A4918,2))</f>
        <v/>
      </c>
      <c r="H4918" s="153">
        <f>IF(A4918="","",CHOOSE(WEEKDAY(A4918,2),"Pazartesi","Salı","Çarşamba","Perşembe","Cuma","Cumartesi","Pazar"))</f>
        <v/>
      </c>
    </row>
    <row r="4919" ht="10.5" customHeight="1" s="113">
      <c r="A4919" s="152" t="n">
        <v>46922</v>
      </c>
      <c r="B4919" s="153">
        <f>IF(A4919="","",YEAR(A4919))</f>
        <v/>
      </c>
      <c r="C4919" s="153">
        <f>IF(A4919="","",MONTH(A4919))</f>
        <v/>
      </c>
      <c r="D4919" s="153">
        <f>IF(A4919="","",CHOOSE(MONTH(A4919),"Ocak","Şubat","Mart","Nisan","Mayıs","Haziran","Temmuz","Ağustos","Eylül","Ekim","Kasım","Aralık"))</f>
        <v/>
      </c>
      <c r="E4919" s="153">
        <f>IF(A4919="","",ROUNDUP(MONTH(A4919)/3,0))</f>
        <v/>
      </c>
      <c r="F4919" s="153">
        <f>IF(A4919="","",WEEKNUM(A4919,2))</f>
        <v/>
      </c>
      <c r="G4919" s="153">
        <f>IF(A4919="","",WEEKDAY(A4919,2))</f>
        <v/>
      </c>
      <c r="H4919" s="153">
        <f>IF(A4919="","",CHOOSE(WEEKDAY(A4919,2),"Pazartesi","Salı","Çarşamba","Perşembe","Cuma","Cumartesi","Pazar"))</f>
        <v/>
      </c>
    </row>
    <row r="4920" ht="10.5" customHeight="1" s="113">
      <c r="A4920" s="152" t="n">
        <v>46923</v>
      </c>
      <c r="B4920" s="153">
        <f>IF(A4920="","",YEAR(A4920))</f>
        <v/>
      </c>
      <c r="C4920" s="153">
        <f>IF(A4920="","",MONTH(A4920))</f>
        <v/>
      </c>
      <c r="D4920" s="153">
        <f>IF(A4920="","",CHOOSE(MONTH(A4920),"Ocak","Şubat","Mart","Nisan","Mayıs","Haziran","Temmuz","Ağustos","Eylül","Ekim","Kasım","Aralık"))</f>
        <v/>
      </c>
      <c r="E4920" s="153">
        <f>IF(A4920="","",ROUNDUP(MONTH(A4920)/3,0))</f>
        <v/>
      </c>
      <c r="F4920" s="153">
        <f>IF(A4920="","",WEEKNUM(A4920,2))</f>
        <v/>
      </c>
      <c r="G4920" s="153">
        <f>IF(A4920="","",WEEKDAY(A4920,2))</f>
        <v/>
      </c>
      <c r="H4920" s="153">
        <f>IF(A4920="","",CHOOSE(WEEKDAY(A4920,2),"Pazartesi","Salı","Çarşamba","Perşembe","Cuma","Cumartesi","Pazar"))</f>
        <v/>
      </c>
    </row>
    <row r="4921" ht="10.5" customHeight="1" s="113">
      <c r="A4921" s="152" t="n">
        <v>46924</v>
      </c>
      <c r="B4921" s="153">
        <f>IF(A4921="","",YEAR(A4921))</f>
        <v/>
      </c>
      <c r="C4921" s="153">
        <f>IF(A4921="","",MONTH(A4921))</f>
        <v/>
      </c>
      <c r="D4921" s="153">
        <f>IF(A4921="","",CHOOSE(MONTH(A4921),"Ocak","Şubat","Mart","Nisan","Mayıs","Haziran","Temmuz","Ağustos","Eylül","Ekim","Kasım","Aralık"))</f>
        <v/>
      </c>
      <c r="E4921" s="153">
        <f>IF(A4921="","",ROUNDUP(MONTH(A4921)/3,0))</f>
        <v/>
      </c>
      <c r="F4921" s="153">
        <f>IF(A4921="","",WEEKNUM(A4921,2))</f>
        <v/>
      </c>
      <c r="G4921" s="153">
        <f>IF(A4921="","",WEEKDAY(A4921,2))</f>
        <v/>
      </c>
      <c r="H4921" s="153">
        <f>IF(A4921="","",CHOOSE(WEEKDAY(A4921,2),"Pazartesi","Salı","Çarşamba","Perşembe","Cuma","Cumartesi","Pazar"))</f>
        <v/>
      </c>
    </row>
    <row r="4922" ht="10.5" customHeight="1" s="113">
      <c r="A4922" s="152" t="n">
        <v>46925</v>
      </c>
      <c r="B4922" s="153">
        <f>IF(A4922="","",YEAR(A4922))</f>
        <v/>
      </c>
      <c r="C4922" s="153">
        <f>IF(A4922="","",MONTH(A4922))</f>
        <v/>
      </c>
      <c r="D4922" s="153">
        <f>IF(A4922="","",CHOOSE(MONTH(A4922),"Ocak","Şubat","Mart","Nisan","Mayıs","Haziran","Temmuz","Ağustos","Eylül","Ekim","Kasım","Aralık"))</f>
        <v/>
      </c>
      <c r="E4922" s="153">
        <f>IF(A4922="","",ROUNDUP(MONTH(A4922)/3,0))</f>
        <v/>
      </c>
      <c r="F4922" s="153">
        <f>IF(A4922="","",WEEKNUM(A4922,2))</f>
        <v/>
      </c>
      <c r="G4922" s="153">
        <f>IF(A4922="","",WEEKDAY(A4922,2))</f>
        <v/>
      </c>
      <c r="H4922" s="153">
        <f>IF(A4922="","",CHOOSE(WEEKDAY(A4922,2),"Pazartesi","Salı","Çarşamba","Perşembe","Cuma","Cumartesi","Pazar"))</f>
        <v/>
      </c>
    </row>
    <row r="4923" ht="10.5" customHeight="1" s="113">
      <c r="A4923" s="152" t="n">
        <v>46926</v>
      </c>
      <c r="B4923" s="153">
        <f>IF(A4923="","",YEAR(A4923))</f>
        <v/>
      </c>
      <c r="C4923" s="153">
        <f>IF(A4923="","",MONTH(A4923))</f>
        <v/>
      </c>
      <c r="D4923" s="153">
        <f>IF(A4923="","",CHOOSE(MONTH(A4923),"Ocak","Şubat","Mart","Nisan","Mayıs","Haziran","Temmuz","Ağustos","Eylül","Ekim","Kasım","Aralık"))</f>
        <v/>
      </c>
      <c r="E4923" s="153">
        <f>IF(A4923="","",ROUNDUP(MONTH(A4923)/3,0))</f>
        <v/>
      </c>
      <c r="F4923" s="153">
        <f>IF(A4923="","",WEEKNUM(A4923,2))</f>
        <v/>
      </c>
      <c r="G4923" s="153">
        <f>IF(A4923="","",WEEKDAY(A4923,2))</f>
        <v/>
      </c>
      <c r="H4923" s="153">
        <f>IF(A4923="","",CHOOSE(WEEKDAY(A4923,2),"Pazartesi","Salı","Çarşamba","Perşembe","Cuma","Cumartesi","Pazar"))</f>
        <v/>
      </c>
    </row>
    <row r="4924" ht="10.5" customHeight="1" s="113">
      <c r="A4924" s="152" t="n">
        <v>46927</v>
      </c>
      <c r="B4924" s="153">
        <f>IF(A4924="","",YEAR(A4924))</f>
        <v/>
      </c>
      <c r="C4924" s="153">
        <f>IF(A4924="","",MONTH(A4924))</f>
        <v/>
      </c>
      <c r="D4924" s="153">
        <f>IF(A4924="","",CHOOSE(MONTH(A4924),"Ocak","Şubat","Mart","Nisan","Mayıs","Haziran","Temmuz","Ağustos","Eylül","Ekim","Kasım","Aralık"))</f>
        <v/>
      </c>
      <c r="E4924" s="153">
        <f>IF(A4924="","",ROUNDUP(MONTH(A4924)/3,0))</f>
        <v/>
      </c>
      <c r="F4924" s="153">
        <f>IF(A4924="","",WEEKNUM(A4924,2))</f>
        <v/>
      </c>
      <c r="G4924" s="153">
        <f>IF(A4924="","",WEEKDAY(A4924,2))</f>
        <v/>
      </c>
      <c r="H4924" s="153">
        <f>IF(A4924="","",CHOOSE(WEEKDAY(A4924,2),"Pazartesi","Salı","Çarşamba","Perşembe","Cuma","Cumartesi","Pazar"))</f>
        <v/>
      </c>
    </row>
    <row r="4925" ht="10.5" customHeight="1" s="113">
      <c r="A4925" s="152" t="n">
        <v>46928</v>
      </c>
      <c r="B4925" s="153">
        <f>IF(A4925="","",YEAR(A4925))</f>
        <v/>
      </c>
      <c r="C4925" s="153">
        <f>IF(A4925="","",MONTH(A4925))</f>
        <v/>
      </c>
      <c r="D4925" s="153">
        <f>IF(A4925="","",CHOOSE(MONTH(A4925),"Ocak","Şubat","Mart","Nisan","Mayıs","Haziran","Temmuz","Ağustos","Eylül","Ekim","Kasım","Aralık"))</f>
        <v/>
      </c>
      <c r="E4925" s="153">
        <f>IF(A4925="","",ROUNDUP(MONTH(A4925)/3,0))</f>
        <v/>
      </c>
      <c r="F4925" s="153">
        <f>IF(A4925="","",WEEKNUM(A4925,2))</f>
        <v/>
      </c>
      <c r="G4925" s="153">
        <f>IF(A4925="","",WEEKDAY(A4925,2))</f>
        <v/>
      </c>
      <c r="H4925" s="153">
        <f>IF(A4925="","",CHOOSE(WEEKDAY(A4925,2),"Pazartesi","Salı","Çarşamba","Perşembe","Cuma","Cumartesi","Pazar"))</f>
        <v/>
      </c>
    </row>
    <row r="4926" ht="10.5" customHeight="1" s="113">
      <c r="A4926" s="152" t="n">
        <v>46929</v>
      </c>
      <c r="B4926" s="153">
        <f>IF(A4926="","",YEAR(A4926))</f>
        <v/>
      </c>
      <c r="C4926" s="153">
        <f>IF(A4926="","",MONTH(A4926))</f>
        <v/>
      </c>
      <c r="D4926" s="153">
        <f>IF(A4926="","",CHOOSE(MONTH(A4926),"Ocak","Şubat","Mart","Nisan","Mayıs","Haziran","Temmuz","Ağustos","Eylül","Ekim","Kasım","Aralık"))</f>
        <v/>
      </c>
      <c r="E4926" s="153">
        <f>IF(A4926="","",ROUNDUP(MONTH(A4926)/3,0))</f>
        <v/>
      </c>
      <c r="F4926" s="153">
        <f>IF(A4926="","",WEEKNUM(A4926,2))</f>
        <v/>
      </c>
      <c r="G4926" s="153">
        <f>IF(A4926="","",WEEKDAY(A4926,2))</f>
        <v/>
      </c>
      <c r="H4926" s="153">
        <f>IF(A4926="","",CHOOSE(WEEKDAY(A4926,2),"Pazartesi","Salı","Çarşamba","Perşembe","Cuma","Cumartesi","Pazar"))</f>
        <v/>
      </c>
    </row>
    <row r="4927" ht="10.5" customHeight="1" s="113">
      <c r="A4927" s="152" t="n">
        <v>46930</v>
      </c>
      <c r="B4927" s="153">
        <f>IF(A4927="","",YEAR(A4927))</f>
        <v/>
      </c>
      <c r="C4927" s="153">
        <f>IF(A4927="","",MONTH(A4927))</f>
        <v/>
      </c>
      <c r="D4927" s="153">
        <f>IF(A4927="","",CHOOSE(MONTH(A4927),"Ocak","Şubat","Mart","Nisan","Mayıs","Haziran","Temmuz","Ağustos","Eylül","Ekim","Kasım","Aralık"))</f>
        <v/>
      </c>
      <c r="E4927" s="153">
        <f>IF(A4927="","",ROUNDUP(MONTH(A4927)/3,0))</f>
        <v/>
      </c>
      <c r="F4927" s="153">
        <f>IF(A4927="","",WEEKNUM(A4927,2))</f>
        <v/>
      </c>
      <c r="G4927" s="153">
        <f>IF(A4927="","",WEEKDAY(A4927,2))</f>
        <v/>
      </c>
      <c r="H4927" s="153">
        <f>IF(A4927="","",CHOOSE(WEEKDAY(A4927,2),"Pazartesi","Salı","Çarşamba","Perşembe","Cuma","Cumartesi","Pazar"))</f>
        <v/>
      </c>
    </row>
    <row r="4928" ht="10.5" customHeight="1" s="113">
      <c r="A4928" s="152" t="n">
        <v>46931</v>
      </c>
      <c r="B4928" s="153">
        <f>IF(A4928="","",YEAR(A4928))</f>
        <v/>
      </c>
      <c r="C4928" s="153">
        <f>IF(A4928="","",MONTH(A4928))</f>
        <v/>
      </c>
      <c r="D4928" s="153">
        <f>IF(A4928="","",CHOOSE(MONTH(A4928),"Ocak","Şubat","Mart","Nisan","Mayıs","Haziran","Temmuz","Ağustos","Eylül","Ekim","Kasım","Aralık"))</f>
        <v/>
      </c>
      <c r="E4928" s="153">
        <f>IF(A4928="","",ROUNDUP(MONTH(A4928)/3,0))</f>
        <v/>
      </c>
      <c r="F4928" s="153">
        <f>IF(A4928="","",WEEKNUM(A4928,2))</f>
        <v/>
      </c>
      <c r="G4928" s="153">
        <f>IF(A4928="","",WEEKDAY(A4928,2))</f>
        <v/>
      </c>
      <c r="H4928" s="153">
        <f>IF(A4928="","",CHOOSE(WEEKDAY(A4928,2),"Pazartesi","Salı","Çarşamba","Perşembe","Cuma","Cumartesi","Pazar"))</f>
        <v/>
      </c>
    </row>
    <row r="4929" ht="10.5" customHeight="1" s="113">
      <c r="A4929" s="152" t="n">
        <v>46932</v>
      </c>
      <c r="B4929" s="153">
        <f>IF(A4929="","",YEAR(A4929))</f>
        <v/>
      </c>
      <c r="C4929" s="153">
        <f>IF(A4929="","",MONTH(A4929))</f>
        <v/>
      </c>
      <c r="D4929" s="153">
        <f>IF(A4929="","",CHOOSE(MONTH(A4929),"Ocak","Şubat","Mart","Nisan","Mayıs","Haziran","Temmuz","Ağustos","Eylül","Ekim","Kasım","Aralık"))</f>
        <v/>
      </c>
      <c r="E4929" s="153">
        <f>IF(A4929="","",ROUNDUP(MONTH(A4929)/3,0))</f>
        <v/>
      </c>
      <c r="F4929" s="153">
        <f>IF(A4929="","",WEEKNUM(A4929,2))</f>
        <v/>
      </c>
      <c r="G4929" s="153">
        <f>IF(A4929="","",WEEKDAY(A4929,2))</f>
        <v/>
      </c>
      <c r="H4929" s="153">
        <f>IF(A4929="","",CHOOSE(WEEKDAY(A4929,2),"Pazartesi","Salı","Çarşamba","Perşembe","Cuma","Cumartesi","Pazar"))</f>
        <v/>
      </c>
    </row>
    <row r="4930" ht="10.5" customHeight="1" s="113">
      <c r="A4930" s="152" t="n">
        <v>46933</v>
      </c>
      <c r="B4930" s="153">
        <f>IF(A4930="","",YEAR(A4930))</f>
        <v/>
      </c>
      <c r="C4930" s="153">
        <f>IF(A4930="","",MONTH(A4930))</f>
        <v/>
      </c>
      <c r="D4930" s="153">
        <f>IF(A4930="","",CHOOSE(MONTH(A4930),"Ocak","Şubat","Mart","Nisan","Mayıs","Haziran","Temmuz","Ağustos","Eylül","Ekim","Kasım","Aralık"))</f>
        <v/>
      </c>
      <c r="E4930" s="153">
        <f>IF(A4930="","",ROUNDUP(MONTH(A4930)/3,0))</f>
        <v/>
      </c>
      <c r="F4930" s="153">
        <f>IF(A4930="","",WEEKNUM(A4930,2))</f>
        <v/>
      </c>
      <c r="G4930" s="153">
        <f>IF(A4930="","",WEEKDAY(A4930,2))</f>
        <v/>
      </c>
      <c r="H4930" s="153">
        <f>IF(A4930="","",CHOOSE(WEEKDAY(A4930,2),"Pazartesi","Salı","Çarşamba","Perşembe","Cuma","Cumartesi","Pazar"))</f>
        <v/>
      </c>
    </row>
    <row r="4931" ht="10.5" customHeight="1" s="113">
      <c r="A4931" s="152" t="n">
        <v>46934</v>
      </c>
      <c r="B4931" s="153">
        <f>IF(A4931="","",YEAR(A4931))</f>
        <v/>
      </c>
      <c r="C4931" s="153">
        <f>IF(A4931="","",MONTH(A4931))</f>
        <v/>
      </c>
      <c r="D4931" s="153">
        <f>IF(A4931="","",CHOOSE(MONTH(A4931),"Ocak","Şubat","Mart","Nisan","Mayıs","Haziran","Temmuz","Ağustos","Eylül","Ekim","Kasım","Aralık"))</f>
        <v/>
      </c>
      <c r="E4931" s="153">
        <f>IF(A4931="","",ROUNDUP(MONTH(A4931)/3,0))</f>
        <v/>
      </c>
      <c r="F4931" s="153">
        <f>IF(A4931="","",WEEKNUM(A4931,2))</f>
        <v/>
      </c>
      <c r="G4931" s="153">
        <f>IF(A4931="","",WEEKDAY(A4931,2))</f>
        <v/>
      </c>
      <c r="H4931" s="153">
        <f>IF(A4931="","",CHOOSE(WEEKDAY(A4931,2),"Pazartesi","Salı","Çarşamba","Perşembe","Cuma","Cumartesi","Pazar"))</f>
        <v/>
      </c>
    </row>
    <row r="4932" ht="10.5" customHeight="1" s="113">
      <c r="A4932" s="152" t="n">
        <v>46935</v>
      </c>
      <c r="B4932" s="153">
        <f>IF(A4932="","",YEAR(A4932))</f>
        <v/>
      </c>
      <c r="C4932" s="153">
        <f>IF(A4932="","",MONTH(A4932))</f>
        <v/>
      </c>
      <c r="D4932" s="153">
        <f>IF(A4932="","",CHOOSE(MONTH(A4932),"Ocak","Şubat","Mart","Nisan","Mayıs","Haziran","Temmuz","Ağustos","Eylül","Ekim","Kasım","Aralık"))</f>
        <v/>
      </c>
      <c r="E4932" s="153">
        <f>IF(A4932="","",ROUNDUP(MONTH(A4932)/3,0))</f>
        <v/>
      </c>
      <c r="F4932" s="153">
        <f>IF(A4932="","",WEEKNUM(A4932,2))</f>
        <v/>
      </c>
      <c r="G4932" s="153">
        <f>IF(A4932="","",WEEKDAY(A4932,2))</f>
        <v/>
      </c>
      <c r="H4932" s="153">
        <f>IF(A4932="","",CHOOSE(WEEKDAY(A4932,2),"Pazartesi","Salı","Çarşamba","Perşembe","Cuma","Cumartesi","Pazar"))</f>
        <v/>
      </c>
    </row>
    <row r="4933" ht="10.5" customHeight="1" s="113">
      <c r="A4933" s="152" t="n">
        <v>46936</v>
      </c>
      <c r="B4933" s="153">
        <f>IF(A4933="","",YEAR(A4933))</f>
        <v/>
      </c>
      <c r="C4933" s="153">
        <f>IF(A4933="","",MONTH(A4933))</f>
        <v/>
      </c>
      <c r="D4933" s="153">
        <f>IF(A4933="","",CHOOSE(MONTH(A4933),"Ocak","Şubat","Mart","Nisan","Mayıs","Haziran","Temmuz","Ağustos","Eylül","Ekim","Kasım","Aralık"))</f>
        <v/>
      </c>
      <c r="E4933" s="153">
        <f>IF(A4933="","",ROUNDUP(MONTH(A4933)/3,0))</f>
        <v/>
      </c>
      <c r="F4933" s="153">
        <f>IF(A4933="","",WEEKNUM(A4933,2))</f>
        <v/>
      </c>
      <c r="G4933" s="153">
        <f>IF(A4933="","",WEEKDAY(A4933,2))</f>
        <v/>
      </c>
      <c r="H4933" s="153">
        <f>IF(A4933="","",CHOOSE(WEEKDAY(A4933,2),"Pazartesi","Salı","Çarşamba","Perşembe","Cuma","Cumartesi","Pazar"))</f>
        <v/>
      </c>
    </row>
    <row r="4934" ht="10.5" customHeight="1" s="113">
      <c r="A4934" s="152" t="n">
        <v>46937</v>
      </c>
      <c r="B4934" s="153">
        <f>IF(A4934="","",YEAR(A4934))</f>
        <v/>
      </c>
      <c r="C4934" s="153">
        <f>IF(A4934="","",MONTH(A4934))</f>
        <v/>
      </c>
      <c r="D4934" s="153">
        <f>IF(A4934="","",CHOOSE(MONTH(A4934),"Ocak","Şubat","Mart","Nisan","Mayıs","Haziran","Temmuz","Ağustos","Eylül","Ekim","Kasım","Aralık"))</f>
        <v/>
      </c>
      <c r="E4934" s="153">
        <f>IF(A4934="","",ROUNDUP(MONTH(A4934)/3,0))</f>
        <v/>
      </c>
      <c r="F4934" s="153">
        <f>IF(A4934="","",WEEKNUM(A4934,2))</f>
        <v/>
      </c>
      <c r="G4934" s="153">
        <f>IF(A4934="","",WEEKDAY(A4934,2))</f>
        <v/>
      </c>
      <c r="H4934" s="153">
        <f>IF(A4934="","",CHOOSE(WEEKDAY(A4934,2),"Pazartesi","Salı","Çarşamba","Perşembe","Cuma","Cumartesi","Pazar"))</f>
        <v/>
      </c>
    </row>
    <row r="4935" ht="10.5" customHeight="1" s="113">
      <c r="A4935" s="152" t="n">
        <v>46938</v>
      </c>
      <c r="B4935" s="153">
        <f>IF(A4935="","",YEAR(A4935))</f>
        <v/>
      </c>
      <c r="C4935" s="153">
        <f>IF(A4935="","",MONTH(A4935))</f>
        <v/>
      </c>
      <c r="D4935" s="153">
        <f>IF(A4935="","",CHOOSE(MONTH(A4935),"Ocak","Şubat","Mart","Nisan","Mayıs","Haziran","Temmuz","Ağustos","Eylül","Ekim","Kasım","Aralık"))</f>
        <v/>
      </c>
      <c r="E4935" s="153">
        <f>IF(A4935="","",ROUNDUP(MONTH(A4935)/3,0))</f>
        <v/>
      </c>
      <c r="F4935" s="153">
        <f>IF(A4935="","",WEEKNUM(A4935,2))</f>
        <v/>
      </c>
      <c r="G4935" s="153">
        <f>IF(A4935="","",WEEKDAY(A4935,2))</f>
        <v/>
      </c>
      <c r="H4935" s="153">
        <f>IF(A4935="","",CHOOSE(WEEKDAY(A4935,2),"Pazartesi","Salı","Çarşamba","Perşembe","Cuma","Cumartesi","Pazar"))</f>
        <v/>
      </c>
    </row>
    <row r="4936" ht="10.5" customHeight="1" s="113">
      <c r="A4936" s="152" t="n">
        <v>46939</v>
      </c>
      <c r="B4936" s="153">
        <f>IF(A4936="","",YEAR(A4936))</f>
        <v/>
      </c>
      <c r="C4936" s="153">
        <f>IF(A4936="","",MONTH(A4936))</f>
        <v/>
      </c>
      <c r="D4936" s="153">
        <f>IF(A4936="","",CHOOSE(MONTH(A4936),"Ocak","Şubat","Mart","Nisan","Mayıs","Haziran","Temmuz","Ağustos","Eylül","Ekim","Kasım","Aralık"))</f>
        <v/>
      </c>
      <c r="E4936" s="153">
        <f>IF(A4936="","",ROUNDUP(MONTH(A4936)/3,0))</f>
        <v/>
      </c>
      <c r="F4936" s="153">
        <f>IF(A4936="","",WEEKNUM(A4936,2))</f>
        <v/>
      </c>
      <c r="G4936" s="153">
        <f>IF(A4936="","",WEEKDAY(A4936,2))</f>
        <v/>
      </c>
      <c r="H4936" s="153">
        <f>IF(A4936="","",CHOOSE(WEEKDAY(A4936,2),"Pazartesi","Salı","Çarşamba","Perşembe","Cuma","Cumartesi","Pazar"))</f>
        <v/>
      </c>
    </row>
    <row r="4937" ht="10.5" customHeight="1" s="113">
      <c r="A4937" s="152" t="n">
        <v>46940</v>
      </c>
      <c r="B4937" s="153">
        <f>IF(A4937="","",YEAR(A4937))</f>
        <v/>
      </c>
      <c r="C4937" s="153">
        <f>IF(A4937="","",MONTH(A4937))</f>
        <v/>
      </c>
      <c r="D4937" s="153">
        <f>IF(A4937="","",CHOOSE(MONTH(A4937),"Ocak","Şubat","Mart","Nisan","Mayıs","Haziran","Temmuz","Ağustos","Eylül","Ekim","Kasım","Aralık"))</f>
        <v/>
      </c>
      <c r="E4937" s="153">
        <f>IF(A4937="","",ROUNDUP(MONTH(A4937)/3,0))</f>
        <v/>
      </c>
      <c r="F4937" s="153">
        <f>IF(A4937="","",WEEKNUM(A4937,2))</f>
        <v/>
      </c>
      <c r="G4937" s="153">
        <f>IF(A4937="","",WEEKDAY(A4937,2))</f>
        <v/>
      </c>
      <c r="H4937" s="153">
        <f>IF(A4937="","",CHOOSE(WEEKDAY(A4937,2),"Pazartesi","Salı","Çarşamba","Perşembe","Cuma","Cumartesi","Pazar"))</f>
        <v/>
      </c>
    </row>
    <row r="4938" ht="10.5" customHeight="1" s="113">
      <c r="A4938" s="152" t="n">
        <v>46941</v>
      </c>
      <c r="B4938" s="153">
        <f>IF(A4938="","",YEAR(A4938))</f>
        <v/>
      </c>
      <c r="C4938" s="153">
        <f>IF(A4938="","",MONTH(A4938))</f>
        <v/>
      </c>
      <c r="D4938" s="153">
        <f>IF(A4938="","",CHOOSE(MONTH(A4938),"Ocak","Şubat","Mart","Nisan","Mayıs","Haziran","Temmuz","Ağustos","Eylül","Ekim","Kasım","Aralık"))</f>
        <v/>
      </c>
      <c r="E4938" s="153">
        <f>IF(A4938="","",ROUNDUP(MONTH(A4938)/3,0))</f>
        <v/>
      </c>
      <c r="F4938" s="153">
        <f>IF(A4938="","",WEEKNUM(A4938,2))</f>
        <v/>
      </c>
      <c r="G4938" s="153">
        <f>IF(A4938="","",WEEKDAY(A4938,2))</f>
        <v/>
      </c>
      <c r="H4938" s="153">
        <f>IF(A4938="","",CHOOSE(WEEKDAY(A4938,2),"Pazartesi","Salı","Çarşamba","Perşembe","Cuma","Cumartesi","Pazar"))</f>
        <v/>
      </c>
    </row>
    <row r="4939" ht="10.5" customHeight="1" s="113">
      <c r="A4939" s="152" t="n">
        <v>46942</v>
      </c>
      <c r="B4939" s="153">
        <f>IF(A4939="","",YEAR(A4939))</f>
        <v/>
      </c>
      <c r="C4939" s="153">
        <f>IF(A4939="","",MONTH(A4939))</f>
        <v/>
      </c>
      <c r="D4939" s="153">
        <f>IF(A4939="","",CHOOSE(MONTH(A4939),"Ocak","Şubat","Mart","Nisan","Mayıs","Haziran","Temmuz","Ağustos","Eylül","Ekim","Kasım","Aralık"))</f>
        <v/>
      </c>
      <c r="E4939" s="153">
        <f>IF(A4939="","",ROUNDUP(MONTH(A4939)/3,0))</f>
        <v/>
      </c>
      <c r="F4939" s="153">
        <f>IF(A4939="","",WEEKNUM(A4939,2))</f>
        <v/>
      </c>
      <c r="G4939" s="153">
        <f>IF(A4939="","",WEEKDAY(A4939,2))</f>
        <v/>
      </c>
      <c r="H4939" s="153">
        <f>IF(A4939="","",CHOOSE(WEEKDAY(A4939,2),"Pazartesi","Salı","Çarşamba","Perşembe","Cuma","Cumartesi","Pazar"))</f>
        <v/>
      </c>
    </row>
    <row r="4940" ht="10.5" customHeight="1" s="113">
      <c r="A4940" s="152" t="n">
        <v>46943</v>
      </c>
      <c r="B4940" s="153">
        <f>IF(A4940="","",YEAR(A4940))</f>
        <v/>
      </c>
      <c r="C4940" s="153">
        <f>IF(A4940="","",MONTH(A4940))</f>
        <v/>
      </c>
      <c r="D4940" s="153">
        <f>IF(A4940="","",CHOOSE(MONTH(A4940),"Ocak","Şubat","Mart","Nisan","Mayıs","Haziran","Temmuz","Ağustos","Eylül","Ekim","Kasım","Aralık"))</f>
        <v/>
      </c>
      <c r="E4940" s="153">
        <f>IF(A4940="","",ROUNDUP(MONTH(A4940)/3,0))</f>
        <v/>
      </c>
      <c r="F4940" s="153">
        <f>IF(A4940="","",WEEKNUM(A4940,2))</f>
        <v/>
      </c>
      <c r="G4940" s="153">
        <f>IF(A4940="","",WEEKDAY(A4940,2))</f>
        <v/>
      </c>
      <c r="H4940" s="153">
        <f>IF(A4940="","",CHOOSE(WEEKDAY(A4940,2),"Pazartesi","Salı","Çarşamba","Perşembe","Cuma","Cumartesi","Pazar"))</f>
        <v/>
      </c>
    </row>
    <row r="4941" ht="10.5" customHeight="1" s="113">
      <c r="A4941" s="152" t="n">
        <v>46944</v>
      </c>
      <c r="B4941" s="153">
        <f>IF(A4941="","",YEAR(A4941))</f>
        <v/>
      </c>
      <c r="C4941" s="153">
        <f>IF(A4941="","",MONTH(A4941))</f>
        <v/>
      </c>
      <c r="D4941" s="153">
        <f>IF(A4941="","",CHOOSE(MONTH(A4941),"Ocak","Şubat","Mart","Nisan","Mayıs","Haziran","Temmuz","Ağustos","Eylül","Ekim","Kasım","Aralık"))</f>
        <v/>
      </c>
      <c r="E4941" s="153">
        <f>IF(A4941="","",ROUNDUP(MONTH(A4941)/3,0))</f>
        <v/>
      </c>
      <c r="F4941" s="153">
        <f>IF(A4941="","",WEEKNUM(A4941,2))</f>
        <v/>
      </c>
      <c r="G4941" s="153">
        <f>IF(A4941="","",WEEKDAY(A4941,2))</f>
        <v/>
      </c>
      <c r="H4941" s="153">
        <f>IF(A4941="","",CHOOSE(WEEKDAY(A4941,2),"Pazartesi","Salı","Çarşamba","Perşembe","Cuma","Cumartesi","Pazar"))</f>
        <v/>
      </c>
    </row>
    <row r="4942" ht="10.5" customHeight="1" s="113">
      <c r="A4942" s="152" t="n">
        <v>46945</v>
      </c>
      <c r="B4942" s="153">
        <f>IF(A4942="","",YEAR(A4942))</f>
        <v/>
      </c>
      <c r="C4942" s="153">
        <f>IF(A4942="","",MONTH(A4942))</f>
        <v/>
      </c>
      <c r="D4942" s="153">
        <f>IF(A4942="","",CHOOSE(MONTH(A4942),"Ocak","Şubat","Mart","Nisan","Mayıs","Haziran","Temmuz","Ağustos","Eylül","Ekim","Kasım","Aralık"))</f>
        <v/>
      </c>
      <c r="E4942" s="153">
        <f>IF(A4942="","",ROUNDUP(MONTH(A4942)/3,0))</f>
        <v/>
      </c>
      <c r="F4942" s="153">
        <f>IF(A4942="","",WEEKNUM(A4942,2))</f>
        <v/>
      </c>
      <c r="G4942" s="153">
        <f>IF(A4942="","",WEEKDAY(A4942,2))</f>
        <v/>
      </c>
      <c r="H4942" s="153">
        <f>IF(A4942="","",CHOOSE(WEEKDAY(A4942,2),"Pazartesi","Salı","Çarşamba","Perşembe","Cuma","Cumartesi","Pazar"))</f>
        <v/>
      </c>
    </row>
    <row r="4943" ht="10.5" customHeight="1" s="113">
      <c r="A4943" s="152" t="n">
        <v>46946</v>
      </c>
      <c r="B4943" s="153">
        <f>IF(A4943="","",YEAR(A4943))</f>
        <v/>
      </c>
      <c r="C4943" s="153">
        <f>IF(A4943="","",MONTH(A4943))</f>
        <v/>
      </c>
      <c r="D4943" s="153">
        <f>IF(A4943="","",CHOOSE(MONTH(A4943),"Ocak","Şubat","Mart","Nisan","Mayıs","Haziran","Temmuz","Ağustos","Eylül","Ekim","Kasım","Aralık"))</f>
        <v/>
      </c>
      <c r="E4943" s="153">
        <f>IF(A4943="","",ROUNDUP(MONTH(A4943)/3,0))</f>
        <v/>
      </c>
      <c r="F4943" s="153">
        <f>IF(A4943="","",WEEKNUM(A4943,2))</f>
        <v/>
      </c>
      <c r="G4943" s="153">
        <f>IF(A4943="","",WEEKDAY(A4943,2))</f>
        <v/>
      </c>
      <c r="H4943" s="153">
        <f>IF(A4943="","",CHOOSE(WEEKDAY(A4943,2),"Pazartesi","Salı","Çarşamba","Perşembe","Cuma","Cumartesi","Pazar"))</f>
        <v/>
      </c>
    </row>
    <row r="4944" ht="10.5" customHeight="1" s="113">
      <c r="A4944" s="152" t="n">
        <v>46947</v>
      </c>
      <c r="B4944" s="153">
        <f>IF(A4944="","",YEAR(A4944))</f>
        <v/>
      </c>
      <c r="C4944" s="153">
        <f>IF(A4944="","",MONTH(A4944))</f>
        <v/>
      </c>
      <c r="D4944" s="153">
        <f>IF(A4944="","",CHOOSE(MONTH(A4944),"Ocak","Şubat","Mart","Nisan","Mayıs","Haziran","Temmuz","Ağustos","Eylül","Ekim","Kasım","Aralık"))</f>
        <v/>
      </c>
      <c r="E4944" s="153">
        <f>IF(A4944="","",ROUNDUP(MONTH(A4944)/3,0))</f>
        <v/>
      </c>
      <c r="F4944" s="153">
        <f>IF(A4944="","",WEEKNUM(A4944,2))</f>
        <v/>
      </c>
      <c r="G4944" s="153">
        <f>IF(A4944="","",WEEKDAY(A4944,2))</f>
        <v/>
      </c>
      <c r="H4944" s="153">
        <f>IF(A4944="","",CHOOSE(WEEKDAY(A4944,2),"Pazartesi","Salı","Çarşamba","Perşembe","Cuma","Cumartesi","Pazar"))</f>
        <v/>
      </c>
    </row>
    <row r="4945" ht="10.5" customHeight="1" s="113">
      <c r="A4945" s="152" t="n">
        <v>46948</v>
      </c>
      <c r="B4945" s="153">
        <f>IF(A4945="","",YEAR(A4945))</f>
        <v/>
      </c>
      <c r="C4945" s="153">
        <f>IF(A4945="","",MONTH(A4945))</f>
        <v/>
      </c>
      <c r="D4945" s="153">
        <f>IF(A4945="","",CHOOSE(MONTH(A4945),"Ocak","Şubat","Mart","Nisan","Mayıs","Haziran","Temmuz","Ağustos","Eylül","Ekim","Kasım","Aralık"))</f>
        <v/>
      </c>
      <c r="E4945" s="153">
        <f>IF(A4945="","",ROUNDUP(MONTH(A4945)/3,0))</f>
        <v/>
      </c>
      <c r="F4945" s="153">
        <f>IF(A4945="","",WEEKNUM(A4945,2))</f>
        <v/>
      </c>
      <c r="G4945" s="153">
        <f>IF(A4945="","",WEEKDAY(A4945,2))</f>
        <v/>
      </c>
      <c r="H4945" s="153">
        <f>IF(A4945="","",CHOOSE(WEEKDAY(A4945,2),"Pazartesi","Salı","Çarşamba","Perşembe","Cuma","Cumartesi","Pazar"))</f>
        <v/>
      </c>
    </row>
    <row r="4946" ht="10.5" customHeight="1" s="113">
      <c r="A4946" s="152" t="n">
        <v>46949</v>
      </c>
      <c r="B4946" s="153">
        <f>IF(A4946="","",YEAR(A4946))</f>
        <v/>
      </c>
      <c r="C4946" s="153">
        <f>IF(A4946="","",MONTH(A4946))</f>
        <v/>
      </c>
      <c r="D4946" s="153">
        <f>IF(A4946="","",CHOOSE(MONTH(A4946),"Ocak","Şubat","Mart","Nisan","Mayıs","Haziran","Temmuz","Ağustos","Eylül","Ekim","Kasım","Aralık"))</f>
        <v/>
      </c>
      <c r="E4946" s="153">
        <f>IF(A4946="","",ROUNDUP(MONTH(A4946)/3,0))</f>
        <v/>
      </c>
      <c r="F4946" s="153">
        <f>IF(A4946="","",WEEKNUM(A4946,2))</f>
        <v/>
      </c>
      <c r="G4946" s="153">
        <f>IF(A4946="","",WEEKDAY(A4946,2))</f>
        <v/>
      </c>
      <c r="H4946" s="153">
        <f>IF(A4946="","",CHOOSE(WEEKDAY(A4946,2),"Pazartesi","Salı","Çarşamba","Perşembe","Cuma","Cumartesi","Pazar"))</f>
        <v/>
      </c>
    </row>
    <row r="4947" ht="10.5" customHeight="1" s="113">
      <c r="A4947" s="152" t="n">
        <v>46950</v>
      </c>
      <c r="B4947" s="153">
        <f>IF(A4947="","",YEAR(A4947))</f>
        <v/>
      </c>
      <c r="C4947" s="153">
        <f>IF(A4947="","",MONTH(A4947))</f>
        <v/>
      </c>
      <c r="D4947" s="153">
        <f>IF(A4947="","",CHOOSE(MONTH(A4947),"Ocak","Şubat","Mart","Nisan","Mayıs","Haziran","Temmuz","Ağustos","Eylül","Ekim","Kasım","Aralık"))</f>
        <v/>
      </c>
      <c r="E4947" s="153">
        <f>IF(A4947="","",ROUNDUP(MONTH(A4947)/3,0))</f>
        <v/>
      </c>
      <c r="F4947" s="153">
        <f>IF(A4947="","",WEEKNUM(A4947,2))</f>
        <v/>
      </c>
      <c r="G4947" s="153">
        <f>IF(A4947="","",WEEKDAY(A4947,2))</f>
        <v/>
      </c>
      <c r="H4947" s="153">
        <f>IF(A4947="","",CHOOSE(WEEKDAY(A4947,2),"Pazartesi","Salı","Çarşamba","Perşembe","Cuma","Cumartesi","Pazar"))</f>
        <v/>
      </c>
    </row>
    <row r="4948" ht="10.5" customHeight="1" s="113">
      <c r="A4948" s="152" t="n">
        <v>46951</v>
      </c>
      <c r="B4948" s="153">
        <f>IF(A4948="","",YEAR(A4948))</f>
        <v/>
      </c>
      <c r="C4948" s="153">
        <f>IF(A4948="","",MONTH(A4948))</f>
        <v/>
      </c>
      <c r="D4948" s="153">
        <f>IF(A4948="","",CHOOSE(MONTH(A4948),"Ocak","Şubat","Mart","Nisan","Mayıs","Haziran","Temmuz","Ağustos","Eylül","Ekim","Kasım","Aralık"))</f>
        <v/>
      </c>
      <c r="E4948" s="153">
        <f>IF(A4948="","",ROUNDUP(MONTH(A4948)/3,0))</f>
        <v/>
      </c>
      <c r="F4948" s="153">
        <f>IF(A4948="","",WEEKNUM(A4948,2))</f>
        <v/>
      </c>
      <c r="G4948" s="153">
        <f>IF(A4948="","",WEEKDAY(A4948,2))</f>
        <v/>
      </c>
      <c r="H4948" s="153">
        <f>IF(A4948="","",CHOOSE(WEEKDAY(A4948,2),"Pazartesi","Salı","Çarşamba","Perşembe","Cuma","Cumartesi","Pazar"))</f>
        <v/>
      </c>
    </row>
    <row r="4949" ht="10.5" customHeight="1" s="113">
      <c r="A4949" s="152" t="n">
        <v>46952</v>
      </c>
      <c r="B4949" s="153">
        <f>IF(A4949="","",YEAR(A4949))</f>
        <v/>
      </c>
      <c r="C4949" s="153">
        <f>IF(A4949="","",MONTH(A4949))</f>
        <v/>
      </c>
      <c r="D4949" s="153">
        <f>IF(A4949="","",CHOOSE(MONTH(A4949),"Ocak","Şubat","Mart","Nisan","Mayıs","Haziran","Temmuz","Ağustos","Eylül","Ekim","Kasım","Aralık"))</f>
        <v/>
      </c>
      <c r="E4949" s="153">
        <f>IF(A4949="","",ROUNDUP(MONTH(A4949)/3,0))</f>
        <v/>
      </c>
      <c r="F4949" s="153">
        <f>IF(A4949="","",WEEKNUM(A4949,2))</f>
        <v/>
      </c>
      <c r="G4949" s="153">
        <f>IF(A4949="","",WEEKDAY(A4949,2))</f>
        <v/>
      </c>
      <c r="H4949" s="153">
        <f>IF(A4949="","",CHOOSE(WEEKDAY(A4949,2),"Pazartesi","Salı","Çarşamba","Perşembe","Cuma","Cumartesi","Pazar"))</f>
        <v/>
      </c>
    </row>
    <row r="4950" ht="10.5" customHeight="1" s="113">
      <c r="A4950" s="152" t="n">
        <v>46953</v>
      </c>
      <c r="B4950" s="153">
        <f>IF(A4950="","",YEAR(A4950))</f>
        <v/>
      </c>
      <c r="C4950" s="153">
        <f>IF(A4950="","",MONTH(A4950))</f>
        <v/>
      </c>
      <c r="D4950" s="153">
        <f>IF(A4950="","",CHOOSE(MONTH(A4950),"Ocak","Şubat","Mart","Nisan","Mayıs","Haziran","Temmuz","Ağustos","Eylül","Ekim","Kasım","Aralık"))</f>
        <v/>
      </c>
      <c r="E4950" s="153">
        <f>IF(A4950="","",ROUNDUP(MONTH(A4950)/3,0))</f>
        <v/>
      </c>
      <c r="F4950" s="153">
        <f>IF(A4950="","",WEEKNUM(A4950,2))</f>
        <v/>
      </c>
      <c r="G4950" s="153">
        <f>IF(A4950="","",WEEKDAY(A4950,2))</f>
        <v/>
      </c>
      <c r="H4950" s="153">
        <f>IF(A4950="","",CHOOSE(WEEKDAY(A4950,2),"Pazartesi","Salı","Çarşamba","Perşembe","Cuma","Cumartesi","Pazar"))</f>
        <v/>
      </c>
    </row>
    <row r="4951" ht="10.5" customHeight="1" s="113">
      <c r="A4951" s="152" t="n">
        <v>46954</v>
      </c>
      <c r="B4951" s="153">
        <f>IF(A4951="","",YEAR(A4951))</f>
        <v/>
      </c>
      <c r="C4951" s="153">
        <f>IF(A4951="","",MONTH(A4951))</f>
        <v/>
      </c>
      <c r="D4951" s="153">
        <f>IF(A4951="","",CHOOSE(MONTH(A4951),"Ocak","Şubat","Mart","Nisan","Mayıs","Haziran","Temmuz","Ağustos","Eylül","Ekim","Kasım","Aralık"))</f>
        <v/>
      </c>
      <c r="E4951" s="153">
        <f>IF(A4951="","",ROUNDUP(MONTH(A4951)/3,0))</f>
        <v/>
      </c>
      <c r="F4951" s="153">
        <f>IF(A4951="","",WEEKNUM(A4951,2))</f>
        <v/>
      </c>
      <c r="G4951" s="153">
        <f>IF(A4951="","",WEEKDAY(A4951,2))</f>
        <v/>
      </c>
      <c r="H4951" s="153">
        <f>IF(A4951="","",CHOOSE(WEEKDAY(A4951,2),"Pazartesi","Salı","Çarşamba","Perşembe","Cuma","Cumartesi","Pazar"))</f>
        <v/>
      </c>
    </row>
    <row r="4952" ht="10.5" customHeight="1" s="113">
      <c r="A4952" s="152" t="n">
        <v>46955</v>
      </c>
      <c r="B4952" s="153">
        <f>IF(A4952="","",YEAR(A4952))</f>
        <v/>
      </c>
      <c r="C4952" s="153">
        <f>IF(A4952="","",MONTH(A4952))</f>
        <v/>
      </c>
      <c r="D4952" s="153">
        <f>IF(A4952="","",CHOOSE(MONTH(A4952),"Ocak","Şubat","Mart","Nisan","Mayıs","Haziran","Temmuz","Ağustos","Eylül","Ekim","Kasım","Aralık"))</f>
        <v/>
      </c>
      <c r="E4952" s="153">
        <f>IF(A4952="","",ROUNDUP(MONTH(A4952)/3,0))</f>
        <v/>
      </c>
      <c r="F4952" s="153">
        <f>IF(A4952="","",WEEKNUM(A4952,2))</f>
        <v/>
      </c>
      <c r="G4952" s="153">
        <f>IF(A4952="","",WEEKDAY(A4952,2))</f>
        <v/>
      </c>
      <c r="H4952" s="153">
        <f>IF(A4952="","",CHOOSE(WEEKDAY(A4952,2),"Pazartesi","Salı","Çarşamba","Perşembe","Cuma","Cumartesi","Pazar"))</f>
        <v/>
      </c>
    </row>
    <row r="4953" ht="10.5" customHeight="1" s="113">
      <c r="A4953" s="152" t="n">
        <v>46956</v>
      </c>
      <c r="B4953" s="153">
        <f>IF(A4953="","",YEAR(A4953))</f>
        <v/>
      </c>
      <c r="C4953" s="153">
        <f>IF(A4953="","",MONTH(A4953))</f>
        <v/>
      </c>
      <c r="D4953" s="153">
        <f>IF(A4953="","",CHOOSE(MONTH(A4953),"Ocak","Şubat","Mart","Nisan","Mayıs","Haziran","Temmuz","Ağustos","Eylül","Ekim","Kasım","Aralık"))</f>
        <v/>
      </c>
      <c r="E4953" s="153">
        <f>IF(A4953="","",ROUNDUP(MONTH(A4953)/3,0))</f>
        <v/>
      </c>
      <c r="F4953" s="153">
        <f>IF(A4953="","",WEEKNUM(A4953,2))</f>
        <v/>
      </c>
      <c r="G4953" s="153">
        <f>IF(A4953="","",WEEKDAY(A4953,2))</f>
        <v/>
      </c>
      <c r="H4953" s="153">
        <f>IF(A4953="","",CHOOSE(WEEKDAY(A4953,2),"Pazartesi","Salı","Çarşamba","Perşembe","Cuma","Cumartesi","Pazar"))</f>
        <v/>
      </c>
    </row>
    <row r="4954" ht="10.5" customHeight="1" s="113">
      <c r="A4954" s="152" t="n">
        <v>46957</v>
      </c>
      <c r="B4954" s="153">
        <f>IF(A4954="","",YEAR(A4954))</f>
        <v/>
      </c>
      <c r="C4954" s="153">
        <f>IF(A4954="","",MONTH(A4954))</f>
        <v/>
      </c>
      <c r="D4954" s="153">
        <f>IF(A4954="","",CHOOSE(MONTH(A4954),"Ocak","Şubat","Mart","Nisan","Mayıs","Haziran","Temmuz","Ağustos","Eylül","Ekim","Kasım","Aralık"))</f>
        <v/>
      </c>
      <c r="E4954" s="153">
        <f>IF(A4954="","",ROUNDUP(MONTH(A4954)/3,0))</f>
        <v/>
      </c>
      <c r="F4954" s="153">
        <f>IF(A4954="","",WEEKNUM(A4954,2))</f>
        <v/>
      </c>
      <c r="G4954" s="153">
        <f>IF(A4954="","",WEEKDAY(A4954,2))</f>
        <v/>
      </c>
      <c r="H4954" s="153">
        <f>IF(A4954="","",CHOOSE(WEEKDAY(A4954,2),"Pazartesi","Salı","Çarşamba","Perşembe","Cuma","Cumartesi","Pazar"))</f>
        <v/>
      </c>
    </row>
    <row r="4955" ht="10.5" customHeight="1" s="113">
      <c r="A4955" s="152" t="n">
        <v>46958</v>
      </c>
      <c r="B4955" s="153">
        <f>IF(A4955="","",YEAR(A4955))</f>
        <v/>
      </c>
      <c r="C4955" s="153">
        <f>IF(A4955="","",MONTH(A4955))</f>
        <v/>
      </c>
      <c r="D4955" s="153">
        <f>IF(A4955="","",CHOOSE(MONTH(A4955),"Ocak","Şubat","Mart","Nisan","Mayıs","Haziran","Temmuz","Ağustos","Eylül","Ekim","Kasım","Aralık"))</f>
        <v/>
      </c>
      <c r="E4955" s="153">
        <f>IF(A4955="","",ROUNDUP(MONTH(A4955)/3,0))</f>
        <v/>
      </c>
      <c r="F4955" s="153">
        <f>IF(A4955="","",WEEKNUM(A4955,2))</f>
        <v/>
      </c>
      <c r="G4955" s="153">
        <f>IF(A4955="","",WEEKDAY(A4955,2))</f>
        <v/>
      </c>
      <c r="H4955" s="153">
        <f>IF(A4955="","",CHOOSE(WEEKDAY(A4955,2),"Pazartesi","Salı","Çarşamba","Perşembe","Cuma","Cumartesi","Pazar"))</f>
        <v/>
      </c>
    </row>
    <row r="4956" ht="10.5" customHeight="1" s="113">
      <c r="A4956" s="152" t="n">
        <v>46959</v>
      </c>
      <c r="B4956" s="153">
        <f>IF(A4956="","",YEAR(A4956))</f>
        <v/>
      </c>
      <c r="C4956" s="153">
        <f>IF(A4956="","",MONTH(A4956))</f>
        <v/>
      </c>
      <c r="D4956" s="153">
        <f>IF(A4956="","",CHOOSE(MONTH(A4956),"Ocak","Şubat","Mart","Nisan","Mayıs","Haziran","Temmuz","Ağustos","Eylül","Ekim","Kasım","Aralık"))</f>
        <v/>
      </c>
      <c r="E4956" s="153">
        <f>IF(A4956="","",ROUNDUP(MONTH(A4956)/3,0))</f>
        <v/>
      </c>
      <c r="F4956" s="153">
        <f>IF(A4956="","",WEEKNUM(A4956,2))</f>
        <v/>
      </c>
      <c r="G4956" s="153">
        <f>IF(A4956="","",WEEKDAY(A4956,2))</f>
        <v/>
      </c>
      <c r="H4956" s="153">
        <f>IF(A4956="","",CHOOSE(WEEKDAY(A4956,2),"Pazartesi","Salı","Çarşamba","Perşembe","Cuma","Cumartesi","Pazar"))</f>
        <v/>
      </c>
    </row>
    <row r="4957" ht="10.5" customHeight="1" s="113">
      <c r="A4957" s="152" t="n">
        <v>46960</v>
      </c>
      <c r="B4957" s="153">
        <f>IF(A4957="","",YEAR(A4957))</f>
        <v/>
      </c>
      <c r="C4957" s="153">
        <f>IF(A4957="","",MONTH(A4957))</f>
        <v/>
      </c>
      <c r="D4957" s="153">
        <f>IF(A4957="","",CHOOSE(MONTH(A4957),"Ocak","Şubat","Mart","Nisan","Mayıs","Haziran","Temmuz","Ağustos","Eylül","Ekim","Kasım","Aralık"))</f>
        <v/>
      </c>
      <c r="E4957" s="153">
        <f>IF(A4957="","",ROUNDUP(MONTH(A4957)/3,0))</f>
        <v/>
      </c>
      <c r="F4957" s="153">
        <f>IF(A4957="","",WEEKNUM(A4957,2))</f>
        <v/>
      </c>
      <c r="G4957" s="153">
        <f>IF(A4957="","",WEEKDAY(A4957,2))</f>
        <v/>
      </c>
      <c r="H4957" s="153">
        <f>IF(A4957="","",CHOOSE(WEEKDAY(A4957,2),"Pazartesi","Salı","Çarşamba","Perşembe","Cuma","Cumartesi","Pazar"))</f>
        <v/>
      </c>
    </row>
    <row r="4958" ht="10.5" customHeight="1" s="113">
      <c r="A4958" s="152" t="n">
        <v>46961</v>
      </c>
      <c r="B4958" s="153">
        <f>IF(A4958="","",YEAR(A4958))</f>
        <v/>
      </c>
      <c r="C4958" s="153">
        <f>IF(A4958="","",MONTH(A4958))</f>
        <v/>
      </c>
      <c r="D4958" s="153">
        <f>IF(A4958="","",CHOOSE(MONTH(A4958),"Ocak","Şubat","Mart","Nisan","Mayıs","Haziran","Temmuz","Ağustos","Eylül","Ekim","Kasım","Aralık"))</f>
        <v/>
      </c>
      <c r="E4958" s="153">
        <f>IF(A4958="","",ROUNDUP(MONTH(A4958)/3,0))</f>
        <v/>
      </c>
      <c r="F4958" s="153">
        <f>IF(A4958="","",WEEKNUM(A4958,2))</f>
        <v/>
      </c>
      <c r="G4958" s="153">
        <f>IF(A4958="","",WEEKDAY(A4958,2))</f>
        <v/>
      </c>
      <c r="H4958" s="153">
        <f>IF(A4958="","",CHOOSE(WEEKDAY(A4958,2),"Pazartesi","Salı","Çarşamba","Perşembe","Cuma","Cumartesi","Pazar"))</f>
        <v/>
      </c>
    </row>
    <row r="4959" ht="10.5" customHeight="1" s="113">
      <c r="A4959" s="152" t="n">
        <v>46962</v>
      </c>
      <c r="B4959" s="153">
        <f>IF(A4959="","",YEAR(A4959))</f>
        <v/>
      </c>
      <c r="C4959" s="153">
        <f>IF(A4959="","",MONTH(A4959))</f>
        <v/>
      </c>
      <c r="D4959" s="153">
        <f>IF(A4959="","",CHOOSE(MONTH(A4959),"Ocak","Şubat","Mart","Nisan","Mayıs","Haziran","Temmuz","Ağustos","Eylül","Ekim","Kasım","Aralık"))</f>
        <v/>
      </c>
      <c r="E4959" s="153">
        <f>IF(A4959="","",ROUNDUP(MONTH(A4959)/3,0))</f>
        <v/>
      </c>
      <c r="F4959" s="153">
        <f>IF(A4959="","",WEEKNUM(A4959,2))</f>
        <v/>
      </c>
      <c r="G4959" s="153">
        <f>IF(A4959="","",WEEKDAY(A4959,2))</f>
        <v/>
      </c>
      <c r="H4959" s="153">
        <f>IF(A4959="","",CHOOSE(WEEKDAY(A4959,2),"Pazartesi","Salı","Çarşamba","Perşembe","Cuma","Cumartesi","Pazar"))</f>
        <v/>
      </c>
    </row>
    <row r="4960" ht="10.5" customHeight="1" s="113">
      <c r="A4960" s="152" t="n">
        <v>46963</v>
      </c>
      <c r="B4960" s="153">
        <f>IF(A4960="","",YEAR(A4960))</f>
        <v/>
      </c>
      <c r="C4960" s="153">
        <f>IF(A4960="","",MONTH(A4960))</f>
        <v/>
      </c>
      <c r="D4960" s="153">
        <f>IF(A4960="","",CHOOSE(MONTH(A4960),"Ocak","Şubat","Mart","Nisan","Mayıs","Haziran","Temmuz","Ağustos","Eylül","Ekim","Kasım","Aralık"))</f>
        <v/>
      </c>
      <c r="E4960" s="153">
        <f>IF(A4960="","",ROUNDUP(MONTH(A4960)/3,0))</f>
        <v/>
      </c>
      <c r="F4960" s="153">
        <f>IF(A4960="","",WEEKNUM(A4960,2))</f>
        <v/>
      </c>
      <c r="G4960" s="153">
        <f>IF(A4960="","",WEEKDAY(A4960,2))</f>
        <v/>
      </c>
      <c r="H4960" s="153">
        <f>IF(A4960="","",CHOOSE(WEEKDAY(A4960,2),"Pazartesi","Salı","Çarşamba","Perşembe","Cuma","Cumartesi","Pazar"))</f>
        <v/>
      </c>
    </row>
    <row r="4961" ht="10.5" customHeight="1" s="113">
      <c r="A4961" s="152" t="n">
        <v>46964</v>
      </c>
      <c r="B4961" s="153">
        <f>IF(A4961="","",YEAR(A4961))</f>
        <v/>
      </c>
      <c r="C4961" s="153">
        <f>IF(A4961="","",MONTH(A4961))</f>
        <v/>
      </c>
      <c r="D4961" s="153">
        <f>IF(A4961="","",CHOOSE(MONTH(A4961),"Ocak","Şubat","Mart","Nisan","Mayıs","Haziran","Temmuz","Ağustos","Eylül","Ekim","Kasım","Aralık"))</f>
        <v/>
      </c>
      <c r="E4961" s="153">
        <f>IF(A4961="","",ROUNDUP(MONTH(A4961)/3,0))</f>
        <v/>
      </c>
      <c r="F4961" s="153">
        <f>IF(A4961="","",WEEKNUM(A4961,2))</f>
        <v/>
      </c>
      <c r="G4961" s="153">
        <f>IF(A4961="","",WEEKDAY(A4961,2))</f>
        <v/>
      </c>
      <c r="H4961" s="153">
        <f>IF(A4961="","",CHOOSE(WEEKDAY(A4961,2),"Pazartesi","Salı","Çarşamba","Perşembe","Cuma","Cumartesi","Pazar"))</f>
        <v/>
      </c>
    </row>
    <row r="4962" ht="10.5" customHeight="1" s="113">
      <c r="A4962" s="152" t="n">
        <v>46965</v>
      </c>
      <c r="B4962" s="153">
        <f>IF(A4962="","",YEAR(A4962))</f>
        <v/>
      </c>
      <c r="C4962" s="153">
        <f>IF(A4962="","",MONTH(A4962))</f>
        <v/>
      </c>
      <c r="D4962" s="153">
        <f>IF(A4962="","",CHOOSE(MONTH(A4962),"Ocak","Şubat","Mart","Nisan","Mayıs","Haziran","Temmuz","Ağustos","Eylül","Ekim","Kasım","Aralık"))</f>
        <v/>
      </c>
      <c r="E4962" s="153">
        <f>IF(A4962="","",ROUNDUP(MONTH(A4962)/3,0))</f>
        <v/>
      </c>
      <c r="F4962" s="153">
        <f>IF(A4962="","",WEEKNUM(A4962,2))</f>
        <v/>
      </c>
      <c r="G4962" s="153">
        <f>IF(A4962="","",WEEKDAY(A4962,2))</f>
        <v/>
      </c>
      <c r="H4962" s="153">
        <f>IF(A4962="","",CHOOSE(WEEKDAY(A4962,2),"Pazartesi","Salı","Çarşamba","Perşembe","Cuma","Cumartesi","Pazar"))</f>
        <v/>
      </c>
    </row>
    <row r="4963" ht="10.5" customHeight="1" s="113">
      <c r="A4963" s="152" t="n">
        <v>46966</v>
      </c>
      <c r="B4963" s="153">
        <f>IF(A4963="","",YEAR(A4963))</f>
        <v/>
      </c>
      <c r="C4963" s="153">
        <f>IF(A4963="","",MONTH(A4963))</f>
        <v/>
      </c>
      <c r="D4963" s="153">
        <f>IF(A4963="","",CHOOSE(MONTH(A4963),"Ocak","Şubat","Mart","Nisan","Mayıs","Haziran","Temmuz","Ağustos","Eylül","Ekim","Kasım","Aralık"))</f>
        <v/>
      </c>
      <c r="E4963" s="153">
        <f>IF(A4963="","",ROUNDUP(MONTH(A4963)/3,0))</f>
        <v/>
      </c>
      <c r="F4963" s="153">
        <f>IF(A4963="","",WEEKNUM(A4963,2))</f>
        <v/>
      </c>
      <c r="G4963" s="153">
        <f>IF(A4963="","",WEEKDAY(A4963,2))</f>
        <v/>
      </c>
      <c r="H4963" s="153">
        <f>IF(A4963="","",CHOOSE(WEEKDAY(A4963,2),"Pazartesi","Salı","Çarşamba","Perşembe","Cuma","Cumartesi","Pazar"))</f>
        <v/>
      </c>
    </row>
    <row r="4964" ht="10.5" customHeight="1" s="113">
      <c r="A4964" s="152" t="n">
        <v>46967</v>
      </c>
      <c r="B4964" s="153">
        <f>IF(A4964="","",YEAR(A4964))</f>
        <v/>
      </c>
      <c r="C4964" s="153">
        <f>IF(A4964="","",MONTH(A4964))</f>
        <v/>
      </c>
      <c r="D4964" s="153">
        <f>IF(A4964="","",CHOOSE(MONTH(A4964),"Ocak","Şubat","Mart","Nisan","Mayıs","Haziran","Temmuz","Ağustos","Eylül","Ekim","Kasım","Aralık"))</f>
        <v/>
      </c>
      <c r="E4964" s="153">
        <f>IF(A4964="","",ROUNDUP(MONTH(A4964)/3,0))</f>
        <v/>
      </c>
      <c r="F4964" s="153">
        <f>IF(A4964="","",WEEKNUM(A4964,2))</f>
        <v/>
      </c>
      <c r="G4964" s="153">
        <f>IF(A4964="","",WEEKDAY(A4964,2))</f>
        <v/>
      </c>
      <c r="H4964" s="153">
        <f>IF(A4964="","",CHOOSE(WEEKDAY(A4964,2),"Pazartesi","Salı","Çarşamba","Perşembe","Cuma","Cumartesi","Pazar"))</f>
        <v/>
      </c>
    </row>
    <row r="4965" ht="10.5" customHeight="1" s="113">
      <c r="A4965" s="152" t="n">
        <v>46968</v>
      </c>
      <c r="B4965" s="153">
        <f>IF(A4965="","",YEAR(A4965))</f>
        <v/>
      </c>
      <c r="C4965" s="153">
        <f>IF(A4965="","",MONTH(A4965))</f>
        <v/>
      </c>
      <c r="D4965" s="153">
        <f>IF(A4965="","",CHOOSE(MONTH(A4965),"Ocak","Şubat","Mart","Nisan","Mayıs","Haziran","Temmuz","Ağustos","Eylül","Ekim","Kasım","Aralık"))</f>
        <v/>
      </c>
      <c r="E4965" s="153">
        <f>IF(A4965="","",ROUNDUP(MONTH(A4965)/3,0))</f>
        <v/>
      </c>
      <c r="F4965" s="153">
        <f>IF(A4965="","",WEEKNUM(A4965,2))</f>
        <v/>
      </c>
      <c r="G4965" s="153">
        <f>IF(A4965="","",WEEKDAY(A4965,2))</f>
        <v/>
      </c>
      <c r="H4965" s="153">
        <f>IF(A4965="","",CHOOSE(WEEKDAY(A4965,2),"Pazartesi","Salı","Çarşamba","Perşembe","Cuma","Cumartesi","Pazar"))</f>
        <v/>
      </c>
    </row>
    <row r="4966" ht="10.5" customHeight="1" s="113">
      <c r="A4966" s="152" t="n">
        <v>46969</v>
      </c>
      <c r="B4966" s="153">
        <f>IF(A4966="","",YEAR(A4966))</f>
        <v/>
      </c>
      <c r="C4966" s="153">
        <f>IF(A4966="","",MONTH(A4966))</f>
        <v/>
      </c>
      <c r="D4966" s="153">
        <f>IF(A4966="","",CHOOSE(MONTH(A4966),"Ocak","Şubat","Mart","Nisan","Mayıs","Haziran","Temmuz","Ağustos","Eylül","Ekim","Kasım","Aralık"))</f>
        <v/>
      </c>
      <c r="E4966" s="153">
        <f>IF(A4966="","",ROUNDUP(MONTH(A4966)/3,0))</f>
        <v/>
      </c>
      <c r="F4966" s="153">
        <f>IF(A4966="","",WEEKNUM(A4966,2))</f>
        <v/>
      </c>
      <c r="G4966" s="153">
        <f>IF(A4966="","",WEEKDAY(A4966,2))</f>
        <v/>
      </c>
      <c r="H4966" s="153">
        <f>IF(A4966="","",CHOOSE(WEEKDAY(A4966,2),"Pazartesi","Salı","Çarşamba","Perşembe","Cuma","Cumartesi","Pazar"))</f>
        <v/>
      </c>
    </row>
    <row r="4967" ht="10.5" customHeight="1" s="113">
      <c r="A4967" s="152" t="n">
        <v>46970</v>
      </c>
      <c r="B4967" s="153">
        <f>IF(A4967="","",YEAR(A4967))</f>
        <v/>
      </c>
      <c r="C4967" s="153">
        <f>IF(A4967="","",MONTH(A4967))</f>
        <v/>
      </c>
      <c r="D4967" s="153">
        <f>IF(A4967="","",CHOOSE(MONTH(A4967),"Ocak","Şubat","Mart","Nisan","Mayıs","Haziran","Temmuz","Ağustos","Eylül","Ekim","Kasım","Aralık"))</f>
        <v/>
      </c>
      <c r="E4967" s="153">
        <f>IF(A4967="","",ROUNDUP(MONTH(A4967)/3,0))</f>
        <v/>
      </c>
      <c r="F4967" s="153">
        <f>IF(A4967="","",WEEKNUM(A4967,2))</f>
        <v/>
      </c>
      <c r="G4967" s="153">
        <f>IF(A4967="","",WEEKDAY(A4967,2))</f>
        <v/>
      </c>
      <c r="H4967" s="153">
        <f>IF(A4967="","",CHOOSE(WEEKDAY(A4967,2),"Pazartesi","Salı","Çarşamba","Perşembe","Cuma","Cumartesi","Pazar"))</f>
        <v/>
      </c>
    </row>
    <row r="4968" ht="10.5" customHeight="1" s="113">
      <c r="A4968" s="152" t="n">
        <v>46971</v>
      </c>
      <c r="B4968" s="153">
        <f>IF(A4968="","",YEAR(A4968))</f>
        <v/>
      </c>
      <c r="C4968" s="153">
        <f>IF(A4968="","",MONTH(A4968))</f>
        <v/>
      </c>
      <c r="D4968" s="153">
        <f>IF(A4968="","",CHOOSE(MONTH(A4968),"Ocak","Şubat","Mart","Nisan","Mayıs","Haziran","Temmuz","Ağustos","Eylül","Ekim","Kasım","Aralık"))</f>
        <v/>
      </c>
      <c r="E4968" s="153">
        <f>IF(A4968="","",ROUNDUP(MONTH(A4968)/3,0))</f>
        <v/>
      </c>
      <c r="F4968" s="153">
        <f>IF(A4968="","",WEEKNUM(A4968,2))</f>
        <v/>
      </c>
      <c r="G4968" s="153">
        <f>IF(A4968="","",WEEKDAY(A4968,2))</f>
        <v/>
      </c>
      <c r="H4968" s="153">
        <f>IF(A4968="","",CHOOSE(WEEKDAY(A4968,2),"Pazartesi","Salı","Çarşamba","Perşembe","Cuma","Cumartesi","Pazar"))</f>
        <v/>
      </c>
    </row>
    <row r="4969" ht="10.5" customHeight="1" s="113">
      <c r="A4969" s="152" t="n">
        <v>46972</v>
      </c>
      <c r="B4969" s="153">
        <f>IF(A4969="","",YEAR(A4969))</f>
        <v/>
      </c>
      <c r="C4969" s="153">
        <f>IF(A4969="","",MONTH(A4969))</f>
        <v/>
      </c>
      <c r="D4969" s="153">
        <f>IF(A4969="","",CHOOSE(MONTH(A4969),"Ocak","Şubat","Mart","Nisan","Mayıs","Haziran","Temmuz","Ağustos","Eylül","Ekim","Kasım","Aralık"))</f>
        <v/>
      </c>
      <c r="E4969" s="153">
        <f>IF(A4969="","",ROUNDUP(MONTH(A4969)/3,0))</f>
        <v/>
      </c>
      <c r="F4969" s="153">
        <f>IF(A4969="","",WEEKNUM(A4969,2))</f>
        <v/>
      </c>
      <c r="G4969" s="153">
        <f>IF(A4969="","",WEEKDAY(A4969,2))</f>
        <v/>
      </c>
      <c r="H4969" s="153">
        <f>IF(A4969="","",CHOOSE(WEEKDAY(A4969,2),"Pazartesi","Salı","Çarşamba","Perşembe","Cuma","Cumartesi","Pazar"))</f>
        <v/>
      </c>
    </row>
    <row r="4970" ht="10.5" customHeight="1" s="113">
      <c r="A4970" s="152" t="n">
        <v>46973</v>
      </c>
      <c r="B4970" s="153">
        <f>IF(A4970="","",YEAR(A4970))</f>
        <v/>
      </c>
      <c r="C4970" s="153">
        <f>IF(A4970="","",MONTH(A4970))</f>
        <v/>
      </c>
      <c r="D4970" s="153">
        <f>IF(A4970="","",CHOOSE(MONTH(A4970),"Ocak","Şubat","Mart","Nisan","Mayıs","Haziran","Temmuz","Ağustos","Eylül","Ekim","Kasım","Aralık"))</f>
        <v/>
      </c>
      <c r="E4970" s="153">
        <f>IF(A4970="","",ROUNDUP(MONTH(A4970)/3,0))</f>
        <v/>
      </c>
      <c r="F4970" s="153">
        <f>IF(A4970="","",WEEKNUM(A4970,2))</f>
        <v/>
      </c>
      <c r="G4970" s="153">
        <f>IF(A4970="","",WEEKDAY(A4970,2))</f>
        <v/>
      </c>
      <c r="H4970" s="153">
        <f>IF(A4970="","",CHOOSE(WEEKDAY(A4970,2),"Pazartesi","Salı","Çarşamba","Perşembe","Cuma","Cumartesi","Pazar"))</f>
        <v/>
      </c>
    </row>
    <row r="4971" ht="10.5" customHeight="1" s="113">
      <c r="A4971" s="152" t="n">
        <v>46974</v>
      </c>
      <c r="B4971" s="153">
        <f>IF(A4971="","",YEAR(A4971))</f>
        <v/>
      </c>
      <c r="C4971" s="153">
        <f>IF(A4971="","",MONTH(A4971))</f>
        <v/>
      </c>
      <c r="D4971" s="153">
        <f>IF(A4971="","",CHOOSE(MONTH(A4971),"Ocak","Şubat","Mart","Nisan","Mayıs","Haziran","Temmuz","Ağustos","Eylül","Ekim","Kasım","Aralık"))</f>
        <v/>
      </c>
      <c r="E4971" s="153">
        <f>IF(A4971="","",ROUNDUP(MONTH(A4971)/3,0))</f>
        <v/>
      </c>
      <c r="F4971" s="153">
        <f>IF(A4971="","",WEEKNUM(A4971,2))</f>
        <v/>
      </c>
      <c r="G4971" s="153">
        <f>IF(A4971="","",WEEKDAY(A4971,2))</f>
        <v/>
      </c>
      <c r="H4971" s="153">
        <f>IF(A4971="","",CHOOSE(WEEKDAY(A4971,2),"Pazartesi","Salı","Çarşamba","Perşembe","Cuma","Cumartesi","Pazar"))</f>
        <v/>
      </c>
    </row>
    <row r="4972" ht="10.5" customHeight="1" s="113">
      <c r="A4972" s="152" t="n">
        <v>46975</v>
      </c>
      <c r="B4972" s="153">
        <f>IF(A4972="","",YEAR(A4972))</f>
        <v/>
      </c>
      <c r="C4972" s="153">
        <f>IF(A4972="","",MONTH(A4972))</f>
        <v/>
      </c>
      <c r="D4972" s="153">
        <f>IF(A4972="","",CHOOSE(MONTH(A4972),"Ocak","Şubat","Mart","Nisan","Mayıs","Haziran","Temmuz","Ağustos","Eylül","Ekim","Kasım","Aralık"))</f>
        <v/>
      </c>
      <c r="E4972" s="153">
        <f>IF(A4972="","",ROUNDUP(MONTH(A4972)/3,0))</f>
        <v/>
      </c>
      <c r="F4972" s="153">
        <f>IF(A4972="","",WEEKNUM(A4972,2))</f>
        <v/>
      </c>
      <c r="G4972" s="153">
        <f>IF(A4972="","",WEEKDAY(A4972,2))</f>
        <v/>
      </c>
      <c r="H4972" s="153">
        <f>IF(A4972="","",CHOOSE(WEEKDAY(A4972,2),"Pazartesi","Salı","Çarşamba","Perşembe","Cuma","Cumartesi","Pazar"))</f>
        <v/>
      </c>
    </row>
    <row r="4973" ht="10.5" customHeight="1" s="113">
      <c r="A4973" s="152" t="n">
        <v>46976</v>
      </c>
      <c r="B4973" s="153">
        <f>IF(A4973="","",YEAR(A4973))</f>
        <v/>
      </c>
      <c r="C4973" s="153">
        <f>IF(A4973="","",MONTH(A4973))</f>
        <v/>
      </c>
      <c r="D4973" s="153">
        <f>IF(A4973="","",CHOOSE(MONTH(A4973),"Ocak","Şubat","Mart","Nisan","Mayıs","Haziran","Temmuz","Ağustos","Eylül","Ekim","Kasım","Aralık"))</f>
        <v/>
      </c>
      <c r="E4973" s="153">
        <f>IF(A4973="","",ROUNDUP(MONTH(A4973)/3,0))</f>
        <v/>
      </c>
      <c r="F4973" s="153">
        <f>IF(A4973="","",WEEKNUM(A4973,2))</f>
        <v/>
      </c>
      <c r="G4973" s="153">
        <f>IF(A4973="","",WEEKDAY(A4973,2))</f>
        <v/>
      </c>
      <c r="H4973" s="153">
        <f>IF(A4973="","",CHOOSE(WEEKDAY(A4973,2),"Pazartesi","Salı","Çarşamba","Perşembe","Cuma","Cumartesi","Pazar"))</f>
        <v/>
      </c>
    </row>
    <row r="4974" ht="10.5" customHeight="1" s="113">
      <c r="A4974" s="152" t="n">
        <v>46977</v>
      </c>
      <c r="B4974" s="153">
        <f>IF(A4974="","",YEAR(A4974))</f>
        <v/>
      </c>
      <c r="C4974" s="153">
        <f>IF(A4974="","",MONTH(A4974))</f>
        <v/>
      </c>
      <c r="D4974" s="153">
        <f>IF(A4974="","",CHOOSE(MONTH(A4974),"Ocak","Şubat","Mart","Nisan","Mayıs","Haziran","Temmuz","Ağustos","Eylül","Ekim","Kasım","Aralık"))</f>
        <v/>
      </c>
      <c r="E4974" s="153">
        <f>IF(A4974="","",ROUNDUP(MONTH(A4974)/3,0))</f>
        <v/>
      </c>
      <c r="F4974" s="153">
        <f>IF(A4974="","",WEEKNUM(A4974,2))</f>
        <v/>
      </c>
      <c r="G4974" s="153">
        <f>IF(A4974="","",WEEKDAY(A4974,2))</f>
        <v/>
      </c>
      <c r="H4974" s="153">
        <f>IF(A4974="","",CHOOSE(WEEKDAY(A4974,2),"Pazartesi","Salı","Çarşamba","Perşembe","Cuma","Cumartesi","Pazar"))</f>
        <v/>
      </c>
    </row>
    <row r="4975" ht="10.5" customHeight="1" s="113">
      <c r="A4975" s="152" t="n">
        <v>46978</v>
      </c>
      <c r="B4975" s="153">
        <f>IF(A4975="","",YEAR(A4975))</f>
        <v/>
      </c>
      <c r="C4975" s="153">
        <f>IF(A4975="","",MONTH(A4975))</f>
        <v/>
      </c>
      <c r="D4975" s="153">
        <f>IF(A4975="","",CHOOSE(MONTH(A4975),"Ocak","Şubat","Mart","Nisan","Mayıs","Haziran","Temmuz","Ağustos","Eylül","Ekim","Kasım","Aralık"))</f>
        <v/>
      </c>
      <c r="E4975" s="153">
        <f>IF(A4975="","",ROUNDUP(MONTH(A4975)/3,0))</f>
        <v/>
      </c>
      <c r="F4975" s="153">
        <f>IF(A4975="","",WEEKNUM(A4975,2))</f>
        <v/>
      </c>
      <c r="G4975" s="153">
        <f>IF(A4975="","",WEEKDAY(A4975,2))</f>
        <v/>
      </c>
      <c r="H4975" s="153">
        <f>IF(A4975="","",CHOOSE(WEEKDAY(A4975,2),"Pazartesi","Salı","Çarşamba","Perşembe","Cuma","Cumartesi","Pazar"))</f>
        <v/>
      </c>
    </row>
    <row r="4976" ht="10.5" customHeight="1" s="113">
      <c r="A4976" s="152" t="n">
        <v>46979</v>
      </c>
      <c r="B4976" s="153">
        <f>IF(A4976="","",YEAR(A4976))</f>
        <v/>
      </c>
      <c r="C4976" s="153">
        <f>IF(A4976="","",MONTH(A4976))</f>
        <v/>
      </c>
      <c r="D4976" s="153">
        <f>IF(A4976="","",CHOOSE(MONTH(A4976),"Ocak","Şubat","Mart","Nisan","Mayıs","Haziran","Temmuz","Ağustos","Eylül","Ekim","Kasım","Aralık"))</f>
        <v/>
      </c>
      <c r="E4976" s="153">
        <f>IF(A4976="","",ROUNDUP(MONTH(A4976)/3,0))</f>
        <v/>
      </c>
      <c r="F4976" s="153">
        <f>IF(A4976="","",WEEKNUM(A4976,2))</f>
        <v/>
      </c>
      <c r="G4976" s="153">
        <f>IF(A4976="","",WEEKDAY(A4976,2))</f>
        <v/>
      </c>
      <c r="H4976" s="153">
        <f>IF(A4976="","",CHOOSE(WEEKDAY(A4976,2),"Pazartesi","Salı","Çarşamba","Perşembe","Cuma","Cumartesi","Pazar"))</f>
        <v/>
      </c>
    </row>
    <row r="4977" ht="10.5" customHeight="1" s="113">
      <c r="A4977" s="152" t="n">
        <v>46980</v>
      </c>
      <c r="B4977" s="153">
        <f>IF(A4977="","",YEAR(A4977))</f>
        <v/>
      </c>
      <c r="C4977" s="153">
        <f>IF(A4977="","",MONTH(A4977))</f>
        <v/>
      </c>
      <c r="D4977" s="153">
        <f>IF(A4977="","",CHOOSE(MONTH(A4977),"Ocak","Şubat","Mart","Nisan","Mayıs","Haziran","Temmuz","Ağustos","Eylül","Ekim","Kasım","Aralık"))</f>
        <v/>
      </c>
      <c r="E4977" s="153">
        <f>IF(A4977="","",ROUNDUP(MONTH(A4977)/3,0))</f>
        <v/>
      </c>
      <c r="F4977" s="153">
        <f>IF(A4977="","",WEEKNUM(A4977,2))</f>
        <v/>
      </c>
      <c r="G4977" s="153">
        <f>IF(A4977="","",WEEKDAY(A4977,2))</f>
        <v/>
      </c>
      <c r="H4977" s="153">
        <f>IF(A4977="","",CHOOSE(WEEKDAY(A4977,2),"Pazartesi","Salı","Çarşamba","Perşembe","Cuma","Cumartesi","Pazar"))</f>
        <v/>
      </c>
    </row>
    <row r="4978" ht="10.5" customHeight="1" s="113">
      <c r="A4978" s="152" t="n">
        <v>46981</v>
      </c>
      <c r="B4978" s="153">
        <f>IF(A4978="","",YEAR(A4978))</f>
        <v/>
      </c>
      <c r="C4978" s="153">
        <f>IF(A4978="","",MONTH(A4978))</f>
        <v/>
      </c>
      <c r="D4978" s="153">
        <f>IF(A4978="","",CHOOSE(MONTH(A4978),"Ocak","Şubat","Mart","Nisan","Mayıs","Haziran","Temmuz","Ağustos","Eylül","Ekim","Kasım","Aralık"))</f>
        <v/>
      </c>
      <c r="E4978" s="153">
        <f>IF(A4978="","",ROUNDUP(MONTH(A4978)/3,0))</f>
        <v/>
      </c>
      <c r="F4978" s="153">
        <f>IF(A4978="","",WEEKNUM(A4978,2))</f>
        <v/>
      </c>
      <c r="G4978" s="153">
        <f>IF(A4978="","",WEEKDAY(A4978,2))</f>
        <v/>
      </c>
      <c r="H4978" s="153">
        <f>IF(A4978="","",CHOOSE(WEEKDAY(A4978,2),"Pazartesi","Salı","Çarşamba","Perşembe","Cuma","Cumartesi","Pazar"))</f>
        <v/>
      </c>
    </row>
    <row r="4979" ht="10.5" customHeight="1" s="113">
      <c r="A4979" s="152" t="n">
        <v>46982</v>
      </c>
      <c r="B4979" s="153">
        <f>IF(A4979="","",YEAR(A4979))</f>
        <v/>
      </c>
      <c r="C4979" s="153">
        <f>IF(A4979="","",MONTH(A4979))</f>
        <v/>
      </c>
      <c r="D4979" s="153">
        <f>IF(A4979="","",CHOOSE(MONTH(A4979),"Ocak","Şubat","Mart","Nisan","Mayıs","Haziran","Temmuz","Ağustos","Eylül","Ekim","Kasım","Aralık"))</f>
        <v/>
      </c>
      <c r="E4979" s="153">
        <f>IF(A4979="","",ROUNDUP(MONTH(A4979)/3,0))</f>
        <v/>
      </c>
      <c r="F4979" s="153">
        <f>IF(A4979="","",WEEKNUM(A4979,2))</f>
        <v/>
      </c>
      <c r="G4979" s="153">
        <f>IF(A4979="","",WEEKDAY(A4979,2))</f>
        <v/>
      </c>
      <c r="H4979" s="153">
        <f>IF(A4979="","",CHOOSE(WEEKDAY(A4979,2),"Pazartesi","Salı","Çarşamba","Perşembe","Cuma","Cumartesi","Pazar"))</f>
        <v/>
      </c>
    </row>
    <row r="4980" ht="10.5" customHeight="1" s="113">
      <c r="A4980" s="152" t="n">
        <v>46983</v>
      </c>
      <c r="B4980" s="153">
        <f>IF(A4980="","",YEAR(A4980))</f>
        <v/>
      </c>
      <c r="C4980" s="153">
        <f>IF(A4980="","",MONTH(A4980))</f>
        <v/>
      </c>
      <c r="D4980" s="153">
        <f>IF(A4980="","",CHOOSE(MONTH(A4980),"Ocak","Şubat","Mart","Nisan","Mayıs","Haziran","Temmuz","Ağustos","Eylül","Ekim","Kasım","Aralık"))</f>
        <v/>
      </c>
      <c r="E4980" s="153">
        <f>IF(A4980="","",ROUNDUP(MONTH(A4980)/3,0))</f>
        <v/>
      </c>
      <c r="F4980" s="153">
        <f>IF(A4980="","",WEEKNUM(A4980,2))</f>
        <v/>
      </c>
      <c r="G4980" s="153">
        <f>IF(A4980="","",WEEKDAY(A4980,2))</f>
        <v/>
      </c>
      <c r="H4980" s="153">
        <f>IF(A4980="","",CHOOSE(WEEKDAY(A4980,2),"Pazartesi","Salı","Çarşamba","Perşembe","Cuma","Cumartesi","Pazar"))</f>
        <v/>
      </c>
    </row>
    <row r="4981" ht="10.5" customHeight="1" s="113">
      <c r="A4981" s="152" t="n">
        <v>46984</v>
      </c>
      <c r="B4981" s="153">
        <f>IF(A4981="","",YEAR(A4981))</f>
        <v/>
      </c>
      <c r="C4981" s="153">
        <f>IF(A4981="","",MONTH(A4981))</f>
        <v/>
      </c>
      <c r="D4981" s="153">
        <f>IF(A4981="","",CHOOSE(MONTH(A4981),"Ocak","Şubat","Mart","Nisan","Mayıs","Haziran","Temmuz","Ağustos","Eylül","Ekim","Kasım","Aralık"))</f>
        <v/>
      </c>
      <c r="E4981" s="153">
        <f>IF(A4981="","",ROUNDUP(MONTH(A4981)/3,0))</f>
        <v/>
      </c>
      <c r="F4981" s="153">
        <f>IF(A4981="","",WEEKNUM(A4981,2))</f>
        <v/>
      </c>
      <c r="G4981" s="153">
        <f>IF(A4981="","",WEEKDAY(A4981,2))</f>
        <v/>
      </c>
      <c r="H4981" s="153">
        <f>IF(A4981="","",CHOOSE(WEEKDAY(A4981,2),"Pazartesi","Salı","Çarşamba","Perşembe","Cuma","Cumartesi","Pazar"))</f>
        <v/>
      </c>
    </row>
    <row r="4982" ht="10.5" customHeight="1" s="113">
      <c r="A4982" s="152" t="n">
        <v>46985</v>
      </c>
      <c r="B4982" s="153">
        <f>IF(A4982="","",YEAR(A4982))</f>
        <v/>
      </c>
      <c r="C4982" s="153">
        <f>IF(A4982="","",MONTH(A4982))</f>
        <v/>
      </c>
      <c r="D4982" s="153">
        <f>IF(A4982="","",CHOOSE(MONTH(A4982),"Ocak","Şubat","Mart","Nisan","Mayıs","Haziran","Temmuz","Ağustos","Eylül","Ekim","Kasım","Aralık"))</f>
        <v/>
      </c>
      <c r="E4982" s="153">
        <f>IF(A4982="","",ROUNDUP(MONTH(A4982)/3,0))</f>
        <v/>
      </c>
      <c r="F4982" s="153">
        <f>IF(A4982="","",WEEKNUM(A4982,2))</f>
        <v/>
      </c>
      <c r="G4982" s="153">
        <f>IF(A4982="","",WEEKDAY(A4982,2))</f>
        <v/>
      </c>
      <c r="H4982" s="153">
        <f>IF(A4982="","",CHOOSE(WEEKDAY(A4982,2),"Pazartesi","Salı","Çarşamba","Perşembe","Cuma","Cumartesi","Pazar"))</f>
        <v/>
      </c>
    </row>
    <row r="4983" ht="10.5" customHeight="1" s="113">
      <c r="A4983" s="152" t="n">
        <v>46986</v>
      </c>
      <c r="B4983" s="153">
        <f>IF(A4983="","",YEAR(A4983))</f>
        <v/>
      </c>
      <c r="C4983" s="153">
        <f>IF(A4983="","",MONTH(A4983))</f>
        <v/>
      </c>
      <c r="D4983" s="153">
        <f>IF(A4983="","",CHOOSE(MONTH(A4983),"Ocak","Şubat","Mart","Nisan","Mayıs","Haziran","Temmuz","Ağustos","Eylül","Ekim","Kasım","Aralık"))</f>
        <v/>
      </c>
      <c r="E4983" s="153">
        <f>IF(A4983="","",ROUNDUP(MONTH(A4983)/3,0))</f>
        <v/>
      </c>
      <c r="F4983" s="153">
        <f>IF(A4983="","",WEEKNUM(A4983,2))</f>
        <v/>
      </c>
      <c r="G4983" s="153">
        <f>IF(A4983="","",WEEKDAY(A4983,2))</f>
        <v/>
      </c>
      <c r="H4983" s="153">
        <f>IF(A4983="","",CHOOSE(WEEKDAY(A4983,2),"Pazartesi","Salı","Çarşamba","Perşembe","Cuma","Cumartesi","Pazar"))</f>
        <v/>
      </c>
    </row>
    <row r="4984" ht="10.5" customHeight="1" s="113">
      <c r="A4984" s="152" t="n">
        <v>46987</v>
      </c>
      <c r="B4984" s="153">
        <f>IF(A4984="","",YEAR(A4984))</f>
        <v/>
      </c>
      <c r="C4984" s="153">
        <f>IF(A4984="","",MONTH(A4984))</f>
        <v/>
      </c>
      <c r="D4984" s="153">
        <f>IF(A4984="","",CHOOSE(MONTH(A4984),"Ocak","Şubat","Mart","Nisan","Mayıs","Haziran","Temmuz","Ağustos","Eylül","Ekim","Kasım","Aralık"))</f>
        <v/>
      </c>
      <c r="E4984" s="153">
        <f>IF(A4984="","",ROUNDUP(MONTH(A4984)/3,0))</f>
        <v/>
      </c>
      <c r="F4984" s="153">
        <f>IF(A4984="","",WEEKNUM(A4984,2))</f>
        <v/>
      </c>
      <c r="G4984" s="153">
        <f>IF(A4984="","",WEEKDAY(A4984,2))</f>
        <v/>
      </c>
      <c r="H4984" s="153">
        <f>IF(A4984="","",CHOOSE(WEEKDAY(A4984,2),"Pazartesi","Salı","Çarşamba","Perşembe","Cuma","Cumartesi","Pazar"))</f>
        <v/>
      </c>
    </row>
    <row r="4985" ht="10.5" customHeight="1" s="113">
      <c r="A4985" s="152" t="n">
        <v>46988</v>
      </c>
      <c r="B4985" s="153">
        <f>IF(A4985="","",YEAR(A4985))</f>
        <v/>
      </c>
      <c r="C4985" s="153">
        <f>IF(A4985="","",MONTH(A4985))</f>
        <v/>
      </c>
      <c r="D4985" s="153">
        <f>IF(A4985="","",CHOOSE(MONTH(A4985),"Ocak","Şubat","Mart","Nisan","Mayıs","Haziran","Temmuz","Ağustos","Eylül","Ekim","Kasım","Aralık"))</f>
        <v/>
      </c>
      <c r="E4985" s="153">
        <f>IF(A4985="","",ROUNDUP(MONTH(A4985)/3,0))</f>
        <v/>
      </c>
      <c r="F4985" s="153">
        <f>IF(A4985="","",WEEKNUM(A4985,2))</f>
        <v/>
      </c>
      <c r="G4985" s="153">
        <f>IF(A4985="","",WEEKDAY(A4985,2))</f>
        <v/>
      </c>
      <c r="H4985" s="153">
        <f>IF(A4985="","",CHOOSE(WEEKDAY(A4985,2),"Pazartesi","Salı","Çarşamba","Perşembe","Cuma","Cumartesi","Pazar"))</f>
        <v/>
      </c>
    </row>
    <row r="4986" ht="10.5" customHeight="1" s="113">
      <c r="A4986" s="152" t="n">
        <v>46989</v>
      </c>
      <c r="B4986" s="153">
        <f>IF(A4986="","",YEAR(A4986))</f>
        <v/>
      </c>
      <c r="C4986" s="153">
        <f>IF(A4986="","",MONTH(A4986))</f>
        <v/>
      </c>
      <c r="D4986" s="153">
        <f>IF(A4986="","",CHOOSE(MONTH(A4986),"Ocak","Şubat","Mart","Nisan","Mayıs","Haziran","Temmuz","Ağustos","Eylül","Ekim","Kasım","Aralık"))</f>
        <v/>
      </c>
      <c r="E4986" s="153">
        <f>IF(A4986="","",ROUNDUP(MONTH(A4986)/3,0))</f>
        <v/>
      </c>
      <c r="F4986" s="153">
        <f>IF(A4986="","",WEEKNUM(A4986,2))</f>
        <v/>
      </c>
      <c r="G4986" s="153">
        <f>IF(A4986="","",WEEKDAY(A4986,2))</f>
        <v/>
      </c>
      <c r="H4986" s="153">
        <f>IF(A4986="","",CHOOSE(WEEKDAY(A4986,2),"Pazartesi","Salı","Çarşamba","Perşembe","Cuma","Cumartesi","Pazar"))</f>
        <v/>
      </c>
    </row>
    <row r="4987" ht="10.5" customHeight="1" s="113">
      <c r="A4987" s="152" t="n">
        <v>46990</v>
      </c>
      <c r="B4987" s="153">
        <f>IF(A4987="","",YEAR(A4987))</f>
        <v/>
      </c>
      <c r="C4987" s="153">
        <f>IF(A4987="","",MONTH(A4987))</f>
        <v/>
      </c>
      <c r="D4987" s="153">
        <f>IF(A4987="","",CHOOSE(MONTH(A4987),"Ocak","Şubat","Mart","Nisan","Mayıs","Haziran","Temmuz","Ağustos","Eylül","Ekim","Kasım","Aralık"))</f>
        <v/>
      </c>
      <c r="E4987" s="153">
        <f>IF(A4987="","",ROUNDUP(MONTH(A4987)/3,0))</f>
        <v/>
      </c>
      <c r="F4987" s="153">
        <f>IF(A4987="","",WEEKNUM(A4987,2))</f>
        <v/>
      </c>
      <c r="G4987" s="153">
        <f>IF(A4987="","",WEEKDAY(A4987,2))</f>
        <v/>
      </c>
      <c r="H4987" s="153">
        <f>IF(A4987="","",CHOOSE(WEEKDAY(A4987,2),"Pazartesi","Salı","Çarşamba","Perşembe","Cuma","Cumartesi","Pazar"))</f>
        <v/>
      </c>
    </row>
    <row r="4988" ht="10.5" customHeight="1" s="113">
      <c r="A4988" s="152" t="n">
        <v>46991</v>
      </c>
      <c r="B4988" s="153">
        <f>IF(A4988="","",YEAR(A4988))</f>
        <v/>
      </c>
      <c r="C4988" s="153">
        <f>IF(A4988="","",MONTH(A4988))</f>
        <v/>
      </c>
      <c r="D4988" s="153">
        <f>IF(A4988="","",CHOOSE(MONTH(A4988),"Ocak","Şubat","Mart","Nisan","Mayıs","Haziran","Temmuz","Ağustos","Eylül","Ekim","Kasım","Aralık"))</f>
        <v/>
      </c>
      <c r="E4988" s="153">
        <f>IF(A4988="","",ROUNDUP(MONTH(A4988)/3,0))</f>
        <v/>
      </c>
      <c r="F4988" s="153">
        <f>IF(A4988="","",WEEKNUM(A4988,2))</f>
        <v/>
      </c>
      <c r="G4988" s="153">
        <f>IF(A4988="","",WEEKDAY(A4988,2))</f>
        <v/>
      </c>
      <c r="H4988" s="153">
        <f>IF(A4988="","",CHOOSE(WEEKDAY(A4988,2),"Pazartesi","Salı","Çarşamba","Perşembe","Cuma","Cumartesi","Pazar"))</f>
        <v/>
      </c>
    </row>
    <row r="4989" ht="10.5" customHeight="1" s="113">
      <c r="A4989" s="152" t="n">
        <v>46992</v>
      </c>
      <c r="B4989" s="153">
        <f>IF(A4989="","",YEAR(A4989))</f>
        <v/>
      </c>
      <c r="C4989" s="153">
        <f>IF(A4989="","",MONTH(A4989))</f>
        <v/>
      </c>
      <c r="D4989" s="153">
        <f>IF(A4989="","",CHOOSE(MONTH(A4989),"Ocak","Şubat","Mart","Nisan","Mayıs","Haziran","Temmuz","Ağustos","Eylül","Ekim","Kasım","Aralık"))</f>
        <v/>
      </c>
      <c r="E4989" s="153">
        <f>IF(A4989="","",ROUNDUP(MONTH(A4989)/3,0))</f>
        <v/>
      </c>
      <c r="F4989" s="153">
        <f>IF(A4989="","",WEEKNUM(A4989,2))</f>
        <v/>
      </c>
      <c r="G4989" s="153">
        <f>IF(A4989="","",WEEKDAY(A4989,2))</f>
        <v/>
      </c>
      <c r="H4989" s="153">
        <f>IF(A4989="","",CHOOSE(WEEKDAY(A4989,2),"Pazartesi","Salı","Çarşamba","Perşembe","Cuma","Cumartesi","Pazar"))</f>
        <v/>
      </c>
    </row>
    <row r="4990" ht="10.5" customHeight="1" s="113">
      <c r="A4990" s="152" t="n">
        <v>46993</v>
      </c>
      <c r="B4990" s="153">
        <f>IF(A4990="","",YEAR(A4990))</f>
        <v/>
      </c>
      <c r="C4990" s="153">
        <f>IF(A4990="","",MONTH(A4990))</f>
        <v/>
      </c>
      <c r="D4990" s="153">
        <f>IF(A4990="","",CHOOSE(MONTH(A4990),"Ocak","Şubat","Mart","Nisan","Mayıs","Haziran","Temmuz","Ağustos","Eylül","Ekim","Kasım","Aralık"))</f>
        <v/>
      </c>
      <c r="E4990" s="153">
        <f>IF(A4990="","",ROUNDUP(MONTH(A4990)/3,0))</f>
        <v/>
      </c>
      <c r="F4990" s="153">
        <f>IF(A4990="","",WEEKNUM(A4990,2))</f>
        <v/>
      </c>
      <c r="G4990" s="153">
        <f>IF(A4990="","",WEEKDAY(A4990,2))</f>
        <v/>
      </c>
      <c r="H4990" s="153">
        <f>IF(A4990="","",CHOOSE(WEEKDAY(A4990,2),"Pazartesi","Salı","Çarşamba","Perşembe","Cuma","Cumartesi","Pazar"))</f>
        <v/>
      </c>
    </row>
    <row r="4991" ht="10.5" customHeight="1" s="113">
      <c r="A4991" s="152" t="n">
        <v>46994</v>
      </c>
      <c r="B4991" s="153">
        <f>IF(A4991="","",YEAR(A4991))</f>
        <v/>
      </c>
      <c r="C4991" s="153">
        <f>IF(A4991="","",MONTH(A4991))</f>
        <v/>
      </c>
      <c r="D4991" s="153">
        <f>IF(A4991="","",CHOOSE(MONTH(A4991),"Ocak","Şubat","Mart","Nisan","Mayıs","Haziran","Temmuz","Ağustos","Eylül","Ekim","Kasım","Aralık"))</f>
        <v/>
      </c>
      <c r="E4991" s="153">
        <f>IF(A4991="","",ROUNDUP(MONTH(A4991)/3,0))</f>
        <v/>
      </c>
      <c r="F4991" s="153">
        <f>IF(A4991="","",WEEKNUM(A4991,2))</f>
        <v/>
      </c>
      <c r="G4991" s="153">
        <f>IF(A4991="","",WEEKDAY(A4991,2))</f>
        <v/>
      </c>
      <c r="H4991" s="153">
        <f>IF(A4991="","",CHOOSE(WEEKDAY(A4991,2),"Pazartesi","Salı","Çarşamba","Perşembe","Cuma","Cumartesi","Pazar"))</f>
        <v/>
      </c>
    </row>
    <row r="4992" ht="10.5" customHeight="1" s="113">
      <c r="A4992" s="152" t="n">
        <v>46995</v>
      </c>
      <c r="B4992" s="153">
        <f>IF(A4992="","",YEAR(A4992))</f>
        <v/>
      </c>
      <c r="C4992" s="153">
        <f>IF(A4992="","",MONTH(A4992))</f>
        <v/>
      </c>
      <c r="D4992" s="153">
        <f>IF(A4992="","",CHOOSE(MONTH(A4992),"Ocak","Şubat","Mart","Nisan","Mayıs","Haziran","Temmuz","Ağustos","Eylül","Ekim","Kasım","Aralık"))</f>
        <v/>
      </c>
      <c r="E4992" s="153">
        <f>IF(A4992="","",ROUNDUP(MONTH(A4992)/3,0))</f>
        <v/>
      </c>
      <c r="F4992" s="153">
        <f>IF(A4992="","",WEEKNUM(A4992,2))</f>
        <v/>
      </c>
      <c r="G4992" s="153">
        <f>IF(A4992="","",WEEKDAY(A4992,2))</f>
        <v/>
      </c>
      <c r="H4992" s="153">
        <f>IF(A4992="","",CHOOSE(WEEKDAY(A4992,2),"Pazartesi","Salı","Çarşamba","Perşembe","Cuma","Cumartesi","Pazar"))</f>
        <v/>
      </c>
    </row>
    <row r="4993" ht="10.5" customHeight="1" s="113">
      <c r="A4993" s="152" t="n">
        <v>46996</v>
      </c>
      <c r="B4993" s="153">
        <f>IF(A4993="","",YEAR(A4993))</f>
        <v/>
      </c>
      <c r="C4993" s="153">
        <f>IF(A4993="","",MONTH(A4993))</f>
        <v/>
      </c>
      <c r="D4993" s="153">
        <f>IF(A4993="","",CHOOSE(MONTH(A4993),"Ocak","Şubat","Mart","Nisan","Mayıs","Haziran","Temmuz","Ağustos","Eylül","Ekim","Kasım","Aralık"))</f>
        <v/>
      </c>
      <c r="E4993" s="153">
        <f>IF(A4993="","",ROUNDUP(MONTH(A4993)/3,0))</f>
        <v/>
      </c>
      <c r="F4993" s="153">
        <f>IF(A4993="","",WEEKNUM(A4993,2))</f>
        <v/>
      </c>
      <c r="G4993" s="153">
        <f>IF(A4993="","",WEEKDAY(A4993,2))</f>
        <v/>
      </c>
      <c r="H4993" s="153">
        <f>IF(A4993="","",CHOOSE(WEEKDAY(A4993,2),"Pazartesi","Salı","Çarşamba","Perşembe","Cuma","Cumartesi","Pazar"))</f>
        <v/>
      </c>
    </row>
    <row r="4994" ht="10.5" customHeight="1" s="113">
      <c r="A4994" s="152" t="n">
        <v>46997</v>
      </c>
      <c r="B4994" s="153">
        <f>IF(A4994="","",YEAR(A4994))</f>
        <v/>
      </c>
      <c r="C4994" s="153">
        <f>IF(A4994="","",MONTH(A4994))</f>
        <v/>
      </c>
      <c r="D4994" s="153">
        <f>IF(A4994="","",CHOOSE(MONTH(A4994),"Ocak","Şubat","Mart","Nisan","Mayıs","Haziran","Temmuz","Ağustos","Eylül","Ekim","Kasım","Aralık"))</f>
        <v/>
      </c>
      <c r="E4994" s="153">
        <f>IF(A4994="","",ROUNDUP(MONTH(A4994)/3,0))</f>
        <v/>
      </c>
      <c r="F4994" s="153">
        <f>IF(A4994="","",WEEKNUM(A4994,2))</f>
        <v/>
      </c>
      <c r="G4994" s="153">
        <f>IF(A4994="","",WEEKDAY(A4994,2))</f>
        <v/>
      </c>
      <c r="H4994" s="153">
        <f>IF(A4994="","",CHOOSE(WEEKDAY(A4994,2),"Pazartesi","Salı","Çarşamba","Perşembe","Cuma","Cumartesi","Pazar"))</f>
        <v/>
      </c>
    </row>
    <row r="4995" ht="10.5" customHeight="1" s="113">
      <c r="A4995" s="152" t="n">
        <v>46998</v>
      </c>
      <c r="B4995" s="153">
        <f>IF(A4995="","",YEAR(A4995))</f>
        <v/>
      </c>
      <c r="C4995" s="153">
        <f>IF(A4995="","",MONTH(A4995))</f>
        <v/>
      </c>
      <c r="D4995" s="153">
        <f>IF(A4995="","",CHOOSE(MONTH(A4995),"Ocak","Şubat","Mart","Nisan","Mayıs","Haziran","Temmuz","Ağustos","Eylül","Ekim","Kasım","Aralık"))</f>
        <v/>
      </c>
      <c r="E4995" s="153">
        <f>IF(A4995="","",ROUNDUP(MONTH(A4995)/3,0))</f>
        <v/>
      </c>
      <c r="F4995" s="153">
        <f>IF(A4995="","",WEEKNUM(A4995,2))</f>
        <v/>
      </c>
      <c r="G4995" s="153">
        <f>IF(A4995="","",WEEKDAY(A4995,2))</f>
        <v/>
      </c>
      <c r="H4995" s="153">
        <f>IF(A4995="","",CHOOSE(WEEKDAY(A4995,2),"Pazartesi","Salı","Çarşamba","Perşembe","Cuma","Cumartesi","Pazar"))</f>
        <v/>
      </c>
    </row>
    <row r="4996" ht="10.5" customHeight="1" s="113">
      <c r="A4996" s="152" t="n">
        <v>46999</v>
      </c>
      <c r="B4996" s="153">
        <f>IF(A4996="","",YEAR(A4996))</f>
        <v/>
      </c>
      <c r="C4996" s="153">
        <f>IF(A4996="","",MONTH(A4996))</f>
        <v/>
      </c>
      <c r="D4996" s="153">
        <f>IF(A4996="","",CHOOSE(MONTH(A4996),"Ocak","Şubat","Mart","Nisan","Mayıs","Haziran","Temmuz","Ağustos","Eylül","Ekim","Kasım","Aralık"))</f>
        <v/>
      </c>
      <c r="E4996" s="153">
        <f>IF(A4996="","",ROUNDUP(MONTH(A4996)/3,0))</f>
        <v/>
      </c>
      <c r="F4996" s="153">
        <f>IF(A4996="","",WEEKNUM(A4996,2))</f>
        <v/>
      </c>
      <c r="G4996" s="153">
        <f>IF(A4996="","",WEEKDAY(A4996,2))</f>
        <v/>
      </c>
      <c r="H4996" s="153">
        <f>IF(A4996="","",CHOOSE(WEEKDAY(A4996,2),"Pazartesi","Salı","Çarşamba","Perşembe","Cuma","Cumartesi","Pazar"))</f>
        <v/>
      </c>
    </row>
    <row r="4997" ht="10.5" customHeight="1" s="113">
      <c r="A4997" s="152" t="n">
        <v>47000</v>
      </c>
      <c r="B4997" s="153">
        <f>IF(A4997="","",YEAR(A4997))</f>
        <v/>
      </c>
      <c r="C4997" s="153">
        <f>IF(A4997="","",MONTH(A4997))</f>
        <v/>
      </c>
      <c r="D4997" s="153">
        <f>IF(A4997="","",CHOOSE(MONTH(A4997),"Ocak","Şubat","Mart","Nisan","Mayıs","Haziran","Temmuz","Ağustos","Eylül","Ekim","Kasım","Aralık"))</f>
        <v/>
      </c>
      <c r="E4997" s="153">
        <f>IF(A4997="","",ROUNDUP(MONTH(A4997)/3,0))</f>
        <v/>
      </c>
      <c r="F4997" s="153">
        <f>IF(A4997="","",WEEKNUM(A4997,2))</f>
        <v/>
      </c>
      <c r="G4997" s="153">
        <f>IF(A4997="","",WEEKDAY(A4997,2))</f>
        <v/>
      </c>
      <c r="H4997" s="153">
        <f>IF(A4997="","",CHOOSE(WEEKDAY(A4997,2),"Pazartesi","Salı","Çarşamba","Perşembe","Cuma","Cumartesi","Pazar"))</f>
        <v/>
      </c>
    </row>
    <row r="4998" ht="10.5" customHeight="1" s="113">
      <c r="A4998" s="152" t="n">
        <v>47001</v>
      </c>
      <c r="B4998" s="153">
        <f>IF(A4998="","",YEAR(A4998))</f>
        <v/>
      </c>
      <c r="C4998" s="153">
        <f>IF(A4998="","",MONTH(A4998))</f>
        <v/>
      </c>
      <c r="D4998" s="153">
        <f>IF(A4998="","",CHOOSE(MONTH(A4998),"Ocak","Şubat","Mart","Nisan","Mayıs","Haziran","Temmuz","Ağustos","Eylül","Ekim","Kasım","Aralık"))</f>
        <v/>
      </c>
      <c r="E4998" s="153">
        <f>IF(A4998="","",ROUNDUP(MONTH(A4998)/3,0))</f>
        <v/>
      </c>
      <c r="F4998" s="153">
        <f>IF(A4998="","",WEEKNUM(A4998,2))</f>
        <v/>
      </c>
      <c r="G4998" s="153">
        <f>IF(A4998="","",WEEKDAY(A4998,2))</f>
        <v/>
      </c>
      <c r="H4998" s="153">
        <f>IF(A4998="","",CHOOSE(WEEKDAY(A4998,2),"Pazartesi","Salı","Çarşamba","Perşembe","Cuma","Cumartesi","Pazar"))</f>
        <v/>
      </c>
    </row>
    <row r="4999" ht="10.5" customHeight="1" s="113">
      <c r="A4999" s="152" t="n">
        <v>47002</v>
      </c>
      <c r="B4999" s="153">
        <f>IF(A4999="","",YEAR(A4999))</f>
        <v/>
      </c>
      <c r="C4999" s="153">
        <f>IF(A4999="","",MONTH(A4999))</f>
        <v/>
      </c>
      <c r="D4999" s="153">
        <f>IF(A4999="","",CHOOSE(MONTH(A4999),"Ocak","Şubat","Mart","Nisan","Mayıs","Haziran","Temmuz","Ağustos","Eylül","Ekim","Kasım","Aralık"))</f>
        <v/>
      </c>
      <c r="E4999" s="153">
        <f>IF(A4999="","",ROUNDUP(MONTH(A4999)/3,0))</f>
        <v/>
      </c>
      <c r="F4999" s="153">
        <f>IF(A4999="","",WEEKNUM(A4999,2))</f>
        <v/>
      </c>
      <c r="G4999" s="153">
        <f>IF(A4999="","",WEEKDAY(A4999,2))</f>
        <v/>
      </c>
      <c r="H4999" s="153">
        <f>IF(A4999="","",CHOOSE(WEEKDAY(A4999,2),"Pazartesi","Salı","Çarşamba","Perşembe","Cuma","Cumartesi","Pazar"))</f>
        <v/>
      </c>
    </row>
    <row r="5000" ht="10.5" customHeight="1" s="113">
      <c r="A5000" s="152" t="n">
        <v>47003</v>
      </c>
      <c r="B5000" s="153">
        <f>IF(A5000="","",YEAR(A5000))</f>
        <v/>
      </c>
      <c r="C5000" s="153">
        <f>IF(A5000="","",MONTH(A5000))</f>
        <v/>
      </c>
      <c r="D5000" s="153">
        <f>IF(A5000="","",CHOOSE(MONTH(A5000),"Ocak","Şubat","Mart","Nisan","Mayıs","Haziran","Temmuz","Ağustos","Eylül","Ekim","Kasım","Aralık"))</f>
        <v/>
      </c>
      <c r="E5000" s="153">
        <f>IF(A5000="","",ROUNDUP(MONTH(A5000)/3,0))</f>
        <v/>
      </c>
      <c r="F5000" s="153">
        <f>IF(A5000="","",WEEKNUM(A5000,2))</f>
        <v/>
      </c>
      <c r="G5000" s="153">
        <f>IF(A5000="","",WEEKDAY(A5000,2))</f>
        <v/>
      </c>
      <c r="H5000" s="153">
        <f>IF(A5000="","",CHOOSE(WEEKDAY(A5000,2),"Pazartesi","Salı","Çarşamba","Perşembe","Cuma","Cumartesi","Pazar"))</f>
        <v/>
      </c>
    </row>
    <row r="5001" ht="10.5" customHeight="1" s="113">
      <c r="A5001" s="152" t="n">
        <v>47004</v>
      </c>
      <c r="B5001" s="153">
        <f>IF(A5001="","",YEAR(A5001))</f>
        <v/>
      </c>
      <c r="C5001" s="153">
        <f>IF(A5001="","",MONTH(A5001))</f>
        <v/>
      </c>
      <c r="D5001" s="153">
        <f>IF(A5001="","",CHOOSE(MONTH(A5001),"Ocak","Şubat","Mart","Nisan","Mayıs","Haziran","Temmuz","Ağustos","Eylül","Ekim","Kasım","Aralık"))</f>
        <v/>
      </c>
      <c r="E5001" s="153">
        <f>IF(A5001="","",ROUNDUP(MONTH(A5001)/3,0))</f>
        <v/>
      </c>
      <c r="F5001" s="153">
        <f>IF(A5001="","",WEEKNUM(A5001,2))</f>
        <v/>
      </c>
      <c r="G5001" s="153">
        <f>IF(A5001="","",WEEKDAY(A5001,2))</f>
        <v/>
      </c>
      <c r="H5001" s="153">
        <f>IF(A5001="","",CHOOSE(WEEKDAY(A5001,2),"Pazartesi","Salı","Çarşamba","Perşembe","Cuma","Cumartesi","Pazar"))</f>
        <v/>
      </c>
    </row>
    <row r="5002" ht="10.5" customHeight="1" s="113">
      <c r="A5002" s="152" t="n">
        <v>47005</v>
      </c>
      <c r="B5002" s="153">
        <f>IF(A5002="","",YEAR(A5002))</f>
        <v/>
      </c>
      <c r="C5002" s="153">
        <f>IF(A5002="","",MONTH(A5002))</f>
        <v/>
      </c>
      <c r="D5002" s="153">
        <f>IF(A5002="","",CHOOSE(MONTH(A5002),"Ocak","Şubat","Mart","Nisan","Mayıs","Haziran","Temmuz","Ağustos","Eylül","Ekim","Kasım","Aralık"))</f>
        <v/>
      </c>
      <c r="E5002" s="153">
        <f>IF(A5002="","",ROUNDUP(MONTH(A5002)/3,0))</f>
        <v/>
      </c>
      <c r="F5002" s="153">
        <f>IF(A5002="","",WEEKNUM(A5002,2))</f>
        <v/>
      </c>
      <c r="G5002" s="153">
        <f>IF(A5002="","",WEEKDAY(A5002,2))</f>
        <v/>
      </c>
      <c r="H5002" s="153">
        <f>IF(A5002="","",CHOOSE(WEEKDAY(A5002,2),"Pazartesi","Salı","Çarşamba","Perşembe","Cuma","Cumartesi","Pazar"))</f>
        <v/>
      </c>
    </row>
    <row r="5003" ht="10.5" customHeight="1" s="113">
      <c r="A5003" s="152" t="n">
        <v>47006</v>
      </c>
      <c r="B5003" s="153">
        <f>IF(A5003="","",YEAR(A5003))</f>
        <v/>
      </c>
      <c r="C5003" s="153">
        <f>IF(A5003="","",MONTH(A5003))</f>
        <v/>
      </c>
      <c r="D5003" s="153">
        <f>IF(A5003="","",CHOOSE(MONTH(A5003),"Ocak","Şubat","Mart","Nisan","Mayıs","Haziran","Temmuz","Ağustos","Eylül","Ekim","Kasım","Aralık"))</f>
        <v/>
      </c>
      <c r="E5003" s="153">
        <f>IF(A5003="","",ROUNDUP(MONTH(A5003)/3,0))</f>
        <v/>
      </c>
      <c r="F5003" s="153">
        <f>IF(A5003="","",WEEKNUM(A5003,2))</f>
        <v/>
      </c>
      <c r="G5003" s="153">
        <f>IF(A5003="","",WEEKDAY(A5003,2))</f>
        <v/>
      </c>
      <c r="H5003" s="153">
        <f>IF(A5003="","",CHOOSE(WEEKDAY(A5003,2),"Pazartesi","Salı","Çarşamba","Perşembe","Cuma","Cumartesi","Pazar"))</f>
        <v/>
      </c>
    </row>
    <row r="5004" ht="10.5" customHeight="1" s="113">
      <c r="A5004" s="152" t="n">
        <v>47007</v>
      </c>
      <c r="B5004" s="153">
        <f>IF(A5004="","",YEAR(A5004))</f>
        <v/>
      </c>
      <c r="C5004" s="153">
        <f>IF(A5004="","",MONTH(A5004))</f>
        <v/>
      </c>
      <c r="D5004" s="153">
        <f>IF(A5004="","",CHOOSE(MONTH(A5004),"Ocak","Şubat","Mart","Nisan","Mayıs","Haziran","Temmuz","Ağustos","Eylül","Ekim","Kasım","Aralık"))</f>
        <v/>
      </c>
      <c r="E5004" s="153">
        <f>IF(A5004="","",ROUNDUP(MONTH(A5004)/3,0))</f>
        <v/>
      </c>
      <c r="F5004" s="153">
        <f>IF(A5004="","",WEEKNUM(A5004,2))</f>
        <v/>
      </c>
      <c r="G5004" s="153">
        <f>IF(A5004="","",WEEKDAY(A5004,2))</f>
        <v/>
      </c>
      <c r="H5004" s="153">
        <f>IF(A5004="","",CHOOSE(WEEKDAY(A5004,2),"Pazartesi","Salı","Çarşamba","Perşembe","Cuma","Cumartesi","Pazar"))</f>
        <v/>
      </c>
    </row>
    <row r="5005" ht="10.5" customHeight="1" s="113">
      <c r="A5005" s="152" t="n">
        <v>47008</v>
      </c>
      <c r="B5005" s="153">
        <f>IF(A5005="","",YEAR(A5005))</f>
        <v/>
      </c>
      <c r="C5005" s="153">
        <f>IF(A5005="","",MONTH(A5005))</f>
        <v/>
      </c>
      <c r="D5005" s="153">
        <f>IF(A5005="","",CHOOSE(MONTH(A5005),"Ocak","Şubat","Mart","Nisan","Mayıs","Haziran","Temmuz","Ağustos","Eylül","Ekim","Kasım","Aralık"))</f>
        <v/>
      </c>
      <c r="E5005" s="153">
        <f>IF(A5005="","",ROUNDUP(MONTH(A5005)/3,0))</f>
        <v/>
      </c>
      <c r="F5005" s="153">
        <f>IF(A5005="","",WEEKNUM(A5005,2))</f>
        <v/>
      </c>
      <c r="G5005" s="153">
        <f>IF(A5005="","",WEEKDAY(A5005,2))</f>
        <v/>
      </c>
      <c r="H5005" s="153">
        <f>IF(A5005="","",CHOOSE(WEEKDAY(A5005,2),"Pazartesi","Salı","Çarşamba","Perşembe","Cuma","Cumartesi","Pazar"))</f>
        <v/>
      </c>
    </row>
    <row r="5006" ht="10.5" customHeight="1" s="113">
      <c r="A5006" s="152" t="n">
        <v>47009</v>
      </c>
      <c r="B5006" s="153">
        <f>IF(A5006="","",YEAR(A5006))</f>
        <v/>
      </c>
      <c r="C5006" s="153">
        <f>IF(A5006="","",MONTH(A5006))</f>
        <v/>
      </c>
      <c r="D5006" s="153">
        <f>IF(A5006="","",CHOOSE(MONTH(A5006),"Ocak","Şubat","Mart","Nisan","Mayıs","Haziran","Temmuz","Ağustos","Eylül","Ekim","Kasım","Aralık"))</f>
        <v/>
      </c>
      <c r="E5006" s="153">
        <f>IF(A5006="","",ROUNDUP(MONTH(A5006)/3,0))</f>
        <v/>
      </c>
      <c r="F5006" s="153">
        <f>IF(A5006="","",WEEKNUM(A5006,2))</f>
        <v/>
      </c>
      <c r="G5006" s="153">
        <f>IF(A5006="","",WEEKDAY(A5006,2))</f>
        <v/>
      </c>
      <c r="H5006" s="153">
        <f>IF(A5006="","",CHOOSE(WEEKDAY(A5006,2),"Pazartesi","Salı","Çarşamba","Perşembe","Cuma","Cumartesi","Pazar"))</f>
        <v/>
      </c>
    </row>
    <row r="5007" ht="10.5" customHeight="1" s="113">
      <c r="A5007" s="152" t="n">
        <v>47010</v>
      </c>
      <c r="B5007" s="153">
        <f>IF(A5007="","",YEAR(A5007))</f>
        <v/>
      </c>
      <c r="C5007" s="153">
        <f>IF(A5007="","",MONTH(A5007))</f>
        <v/>
      </c>
      <c r="D5007" s="153">
        <f>IF(A5007="","",CHOOSE(MONTH(A5007),"Ocak","Şubat","Mart","Nisan","Mayıs","Haziran","Temmuz","Ağustos","Eylül","Ekim","Kasım","Aralık"))</f>
        <v/>
      </c>
      <c r="E5007" s="153">
        <f>IF(A5007="","",ROUNDUP(MONTH(A5007)/3,0))</f>
        <v/>
      </c>
      <c r="F5007" s="153">
        <f>IF(A5007="","",WEEKNUM(A5007,2))</f>
        <v/>
      </c>
      <c r="G5007" s="153">
        <f>IF(A5007="","",WEEKDAY(A5007,2))</f>
        <v/>
      </c>
      <c r="H5007" s="153">
        <f>IF(A5007="","",CHOOSE(WEEKDAY(A5007,2),"Pazartesi","Salı","Çarşamba","Perşembe","Cuma","Cumartesi","Pazar"))</f>
        <v/>
      </c>
    </row>
    <row r="5008" ht="10.5" customHeight="1" s="113">
      <c r="A5008" s="152" t="n">
        <v>47011</v>
      </c>
      <c r="B5008" s="153">
        <f>IF(A5008="","",YEAR(A5008))</f>
        <v/>
      </c>
      <c r="C5008" s="153">
        <f>IF(A5008="","",MONTH(A5008))</f>
        <v/>
      </c>
      <c r="D5008" s="153">
        <f>IF(A5008="","",CHOOSE(MONTH(A5008),"Ocak","Şubat","Mart","Nisan","Mayıs","Haziran","Temmuz","Ağustos","Eylül","Ekim","Kasım","Aralık"))</f>
        <v/>
      </c>
      <c r="E5008" s="153">
        <f>IF(A5008="","",ROUNDUP(MONTH(A5008)/3,0))</f>
        <v/>
      </c>
      <c r="F5008" s="153">
        <f>IF(A5008="","",WEEKNUM(A5008,2))</f>
        <v/>
      </c>
      <c r="G5008" s="153">
        <f>IF(A5008="","",WEEKDAY(A5008,2))</f>
        <v/>
      </c>
      <c r="H5008" s="153">
        <f>IF(A5008="","",CHOOSE(WEEKDAY(A5008,2),"Pazartesi","Salı","Çarşamba","Perşembe","Cuma","Cumartesi","Pazar"))</f>
        <v/>
      </c>
    </row>
    <row r="5009" ht="10.5" customHeight="1" s="113">
      <c r="A5009" s="152" t="n">
        <v>47012</v>
      </c>
      <c r="B5009" s="153">
        <f>IF(A5009="","",YEAR(A5009))</f>
        <v/>
      </c>
      <c r="C5009" s="153">
        <f>IF(A5009="","",MONTH(A5009))</f>
        <v/>
      </c>
      <c r="D5009" s="153">
        <f>IF(A5009="","",CHOOSE(MONTH(A5009),"Ocak","Şubat","Mart","Nisan","Mayıs","Haziran","Temmuz","Ağustos","Eylül","Ekim","Kasım","Aralık"))</f>
        <v/>
      </c>
      <c r="E5009" s="153">
        <f>IF(A5009="","",ROUNDUP(MONTH(A5009)/3,0))</f>
        <v/>
      </c>
      <c r="F5009" s="153">
        <f>IF(A5009="","",WEEKNUM(A5009,2))</f>
        <v/>
      </c>
      <c r="G5009" s="153">
        <f>IF(A5009="","",WEEKDAY(A5009,2))</f>
        <v/>
      </c>
      <c r="H5009" s="153">
        <f>IF(A5009="","",CHOOSE(WEEKDAY(A5009,2),"Pazartesi","Salı","Çarşamba","Perşembe","Cuma","Cumartesi","Pazar"))</f>
        <v/>
      </c>
    </row>
    <row r="5010" ht="10.5" customHeight="1" s="113">
      <c r="A5010" s="152" t="n">
        <v>47013</v>
      </c>
      <c r="B5010" s="153">
        <f>IF(A5010="","",YEAR(A5010))</f>
        <v/>
      </c>
      <c r="C5010" s="153">
        <f>IF(A5010="","",MONTH(A5010))</f>
        <v/>
      </c>
      <c r="D5010" s="153">
        <f>IF(A5010="","",CHOOSE(MONTH(A5010),"Ocak","Şubat","Mart","Nisan","Mayıs","Haziran","Temmuz","Ağustos","Eylül","Ekim","Kasım","Aralık"))</f>
        <v/>
      </c>
      <c r="E5010" s="153">
        <f>IF(A5010="","",ROUNDUP(MONTH(A5010)/3,0))</f>
        <v/>
      </c>
      <c r="F5010" s="153">
        <f>IF(A5010="","",WEEKNUM(A5010,2))</f>
        <v/>
      </c>
      <c r="G5010" s="153">
        <f>IF(A5010="","",WEEKDAY(A5010,2))</f>
        <v/>
      </c>
      <c r="H5010" s="153">
        <f>IF(A5010="","",CHOOSE(WEEKDAY(A5010,2),"Pazartesi","Salı","Çarşamba","Perşembe","Cuma","Cumartesi","Pazar"))</f>
        <v/>
      </c>
    </row>
    <row r="5011" ht="10.5" customHeight="1" s="113">
      <c r="A5011" s="152" t="n">
        <v>47014</v>
      </c>
      <c r="B5011" s="153">
        <f>IF(A5011="","",YEAR(A5011))</f>
        <v/>
      </c>
      <c r="C5011" s="153">
        <f>IF(A5011="","",MONTH(A5011))</f>
        <v/>
      </c>
      <c r="D5011" s="153">
        <f>IF(A5011="","",CHOOSE(MONTH(A5011),"Ocak","Şubat","Mart","Nisan","Mayıs","Haziran","Temmuz","Ağustos","Eylül","Ekim","Kasım","Aralık"))</f>
        <v/>
      </c>
      <c r="E5011" s="153">
        <f>IF(A5011="","",ROUNDUP(MONTH(A5011)/3,0))</f>
        <v/>
      </c>
      <c r="F5011" s="153">
        <f>IF(A5011="","",WEEKNUM(A5011,2))</f>
        <v/>
      </c>
      <c r="G5011" s="153">
        <f>IF(A5011="","",WEEKDAY(A5011,2))</f>
        <v/>
      </c>
      <c r="H5011" s="153">
        <f>IF(A5011="","",CHOOSE(WEEKDAY(A5011,2),"Pazartesi","Salı","Çarşamba","Perşembe","Cuma","Cumartesi","Pazar"))</f>
        <v/>
      </c>
    </row>
    <row r="5012" ht="10.5" customHeight="1" s="113">
      <c r="A5012" s="152" t="n">
        <v>47015</v>
      </c>
      <c r="B5012" s="153">
        <f>IF(A5012="","",YEAR(A5012))</f>
        <v/>
      </c>
      <c r="C5012" s="153">
        <f>IF(A5012="","",MONTH(A5012))</f>
        <v/>
      </c>
      <c r="D5012" s="153">
        <f>IF(A5012="","",CHOOSE(MONTH(A5012),"Ocak","Şubat","Mart","Nisan","Mayıs","Haziran","Temmuz","Ağustos","Eylül","Ekim","Kasım","Aralık"))</f>
        <v/>
      </c>
      <c r="E5012" s="153">
        <f>IF(A5012="","",ROUNDUP(MONTH(A5012)/3,0))</f>
        <v/>
      </c>
      <c r="F5012" s="153">
        <f>IF(A5012="","",WEEKNUM(A5012,2))</f>
        <v/>
      </c>
      <c r="G5012" s="153">
        <f>IF(A5012="","",WEEKDAY(A5012,2))</f>
        <v/>
      </c>
      <c r="H5012" s="153">
        <f>IF(A5012="","",CHOOSE(WEEKDAY(A5012,2),"Pazartesi","Salı","Çarşamba","Perşembe","Cuma","Cumartesi","Pazar"))</f>
        <v/>
      </c>
    </row>
    <row r="5013" ht="10.5" customHeight="1" s="113">
      <c r="A5013" s="152" t="n">
        <v>47016</v>
      </c>
      <c r="B5013" s="153">
        <f>IF(A5013="","",YEAR(A5013))</f>
        <v/>
      </c>
      <c r="C5013" s="153">
        <f>IF(A5013="","",MONTH(A5013))</f>
        <v/>
      </c>
      <c r="D5013" s="153">
        <f>IF(A5013="","",CHOOSE(MONTH(A5013),"Ocak","Şubat","Mart","Nisan","Mayıs","Haziran","Temmuz","Ağustos","Eylül","Ekim","Kasım","Aralık"))</f>
        <v/>
      </c>
      <c r="E5013" s="153">
        <f>IF(A5013="","",ROUNDUP(MONTH(A5013)/3,0))</f>
        <v/>
      </c>
      <c r="F5013" s="153">
        <f>IF(A5013="","",WEEKNUM(A5013,2))</f>
        <v/>
      </c>
      <c r="G5013" s="153">
        <f>IF(A5013="","",WEEKDAY(A5013,2))</f>
        <v/>
      </c>
      <c r="H5013" s="153">
        <f>IF(A5013="","",CHOOSE(WEEKDAY(A5013,2),"Pazartesi","Salı","Çarşamba","Perşembe","Cuma","Cumartesi","Pazar"))</f>
        <v/>
      </c>
    </row>
    <row r="5014" ht="10.5" customHeight="1" s="113">
      <c r="A5014" s="152" t="n">
        <v>47017</v>
      </c>
      <c r="B5014" s="153">
        <f>IF(A5014="","",YEAR(A5014))</f>
        <v/>
      </c>
      <c r="C5014" s="153">
        <f>IF(A5014="","",MONTH(A5014))</f>
        <v/>
      </c>
      <c r="D5014" s="153">
        <f>IF(A5014="","",CHOOSE(MONTH(A5014),"Ocak","Şubat","Mart","Nisan","Mayıs","Haziran","Temmuz","Ağustos","Eylül","Ekim","Kasım","Aralık"))</f>
        <v/>
      </c>
      <c r="E5014" s="153">
        <f>IF(A5014="","",ROUNDUP(MONTH(A5014)/3,0))</f>
        <v/>
      </c>
      <c r="F5014" s="153">
        <f>IF(A5014="","",WEEKNUM(A5014,2))</f>
        <v/>
      </c>
      <c r="G5014" s="153">
        <f>IF(A5014="","",WEEKDAY(A5014,2))</f>
        <v/>
      </c>
      <c r="H5014" s="153">
        <f>IF(A5014="","",CHOOSE(WEEKDAY(A5014,2),"Pazartesi","Salı","Çarşamba","Perşembe","Cuma","Cumartesi","Pazar"))</f>
        <v/>
      </c>
    </row>
    <row r="5015" ht="10.5" customHeight="1" s="113">
      <c r="A5015" s="152" t="n">
        <v>47018</v>
      </c>
      <c r="B5015" s="153">
        <f>IF(A5015="","",YEAR(A5015))</f>
        <v/>
      </c>
      <c r="C5015" s="153">
        <f>IF(A5015="","",MONTH(A5015))</f>
        <v/>
      </c>
      <c r="D5015" s="153">
        <f>IF(A5015="","",CHOOSE(MONTH(A5015),"Ocak","Şubat","Mart","Nisan","Mayıs","Haziran","Temmuz","Ağustos","Eylül","Ekim","Kasım","Aralık"))</f>
        <v/>
      </c>
      <c r="E5015" s="153">
        <f>IF(A5015="","",ROUNDUP(MONTH(A5015)/3,0))</f>
        <v/>
      </c>
      <c r="F5015" s="153">
        <f>IF(A5015="","",WEEKNUM(A5015,2))</f>
        <v/>
      </c>
      <c r="G5015" s="153">
        <f>IF(A5015="","",WEEKDAY(A5015,2))</f>
        <v/>
      </c>
      <c r="H5015" s="153">
        <f>IF(A5015="","",CHOOSE(WEEKDAY(A5015,2),"Pazartesi","Salı","Çarşamba","Perşembe","Cuma","Cumartesi","Pazar"))</f>
        <v/>
      </c>
    </row>
    <row r="5016" ht="10.5" customHeight="1" s="113">
      <c r="A5016" s="152" t="n">
        <v>47019</v>
      </c>
      <c r="B5016" s="153">
        <f>IF(A5016="","",YEAR(A5016))</f>
        <v/>
      </c>
      <c r="C5016" s="153">
        <f>IF(A5016="","",MONTH(A5016))</f>
        <v/>
      </c>
      <c r="D5016" s="153">
        <f>IF(A5016="","",CHOOSE(MONTH(A5016),"Ocak","Şubat","Mart","Nisan","Mayıs","Haziran","Temmuz","Ağustos","Eylül","Ekim","Kasım","Aralık"))</f>
        <v/>
      </c>
      <c r="E5016" s="153">
        <f>IF(A5016="","",ROUNDUP(MONTH(A5016)/3,0))</f>
        <v/>
      </c>
      <c r="F5016" s="153">
        <f>IF(A5016="","",WEEKNUM(A5016,2))</f>
        <v/>
      </c>
      <c r="G5016" s="153">
        <f>IF(A5016="","",WEEKDAY(A5016,2))</f>
        <v/>
      </c>
      <c r="H5016" s="153">
        <f>IF(A5016="","",CHOOSE(WEEKDAY(A5016,2),"Pazartesi","Salı","Çarşamba","Perşembe","Cuma","Cumartesi","Pazar"))</f>
        <v/>
      </c>
    </row>
    <row r="5017" ht="10.5" customHeight="1" s="113">
      <c r="A5017" s="152" t="n">
        <v>47020</v>
      </c>
      <c r="B5017" s="153">
        <f>IF(A5017="","",YEAR(A5017))</f>
        <v/>
      </c>
      <c r="C5017" s="153">
        <f>IF(A5017="","",MONTH(A5017))</f>
        <v/>
      </c>
      <c r="D5017" s="153">
        <f>IF(A5017="","",CHOOSE(MONTH(A5017),"Ocak","Şubat","Mart","Nisan","Mayıs","Haziran","Temmuz","Ağustos","Eylül","Ekim","Kasım","Aralık"))</f>
        <v/>
      </c>
      <c r="E5017" s="153">
        <f>IF(A5017="","",ROUNDUP(MONTH(A5017)/3,0))</f>
        <v/>
      </c>
      <c r="F5017" s="153">
        <f>IF(A5017="","",WEEKNUM(A5017,2))</f>
        <v/>
      </c>
      <c r="G5017" s="153">
        <f>IF(A5017="","",WEEKDAY(A5017,2))</f>
        <v/>
      </c>
      <c r="H5017" s="153">
        <f>IF(A5017="","",CHOOSE(WEEKDAY(A5017,2),"Pazartesi","Salı","Çarşamba","Perşembe","Cuma","Cumartesi","Pazar"))</f>
        <v/>
      </c>
    </row>
    <row r="5018" ht="10.5" customHeight="1" s="113">
      <c r="A5018" s="152" t="n">
        <v>47021</v>
      </c>
      <c r="B5018" s="153">
        <f>IF(A5018="","",YEAR(A5018))</f>
        <v/>
      </c>
      <c r="C5018" s="153">
        <f>IF(A5018="","",MONTH(A5018))</f>
        <v/>
      </c>
      <c r="D5018" s="153">
        <f>IF(A5018="","",CHOOSE(MONTH(A5018),"Ocak","Şubat","Mart","Nisan","Mayıs","Haziran","Temmuz","Ağustos","Eylül","Ekim","Kasım","Aralık"))</f>
        <v/>
      </c>
      <c r="E5018" s="153">
        <f>IF(A5018="","",ROUNDUP(MONTH(A5018)/3,0))</f>
        <v/>
      </c>
      <c r="F5018" s="153">
        <f>IF(A5018="","",WEEKNUM(A5018,2))</f>
        <v/>
      </c>
      <c r="G5018" s="153">
        <f>IF(A5018="","",WEEKDAY(A5018,2))</f>
        <v/>
      </c>
      <c r="H5018" s="153">
        <f>IF(A5018="","",CHOOSE(WEEKDAY(A5018,2),"Pazartesi","Salı","Çarşamba","Perşembe","Cuma","Cumartesi","Pazar"))</f>
        <v/>
      </c>
    </row>
    <row r="5019" ht="10.5" customHeight="1" s="113">
      <c r="A5019" s="152" t="n">
        <v>47022</v>
      </c>
      <c r="B5019" s="153">
        <f>IF(A5019="","",YEAR(A5019))</f>
        <v/>
      </c>
      <c r="C5019" s="153">
        <f>IF(A5019="","",MONTH(A5019))</f>
        <v/>
      </c>
      <c r="D5019" s="153">
        <f>IF(A5019="","",CHOOSE(MONTH(A5019),"Ocak","Şubat","Mart","Nisan","Mayıs","Haziran","Temmuz","Ağustos","Eylül","Ekim","Kasım","Aralık"))</f>
        <v/>
      </c>
      <c r="E5019" s="153">
        <f>IF(A5019="","",ROUNDUP(MONTH(A5019)/3,0))</f>
        <v/>
      </c>
      <c r="F5019" s="153">
        <f>IF(A5019="","",WEEKNUM(A5019,2))</f>
        <v/>
      </c>
      <c r="G5019" s="153">
        <f>IF(A5019="","",WEEKDAY(A5019,2))</f>
        <v/>
      </c>
      <c r="H5019" s="153">
        <f>IF(A5019="","",CHOOSE(WEEKDAY(A5019,2),"Pazartesi","Salı","Çarşamba","Perşembe","Cuma","Cumartesi","Pazar"))</f>
        <v/>
      </c>
    </row>
    <row r="5020" ht="10.5" customHeight="1" s="113">
      <c r="A5020" s="152" t="n">
        <v>47023</v>
      </c>
      <c r="B5020" s="153">
        <f>IF(A5020="","",YEAR(A5020))</f>
        <v/>
      </c>
      <c r="C5020" s="153">
        <f>IF(A5020="","",MONTH(A5020))</f>
        <v/>
      </c>
      <c r="D5020" s="153">
        <f>IF(A5020="","",CHOOSE(MONTH(A5020),"Ocak","Şubat","Mart","Nisan","Mayıs","Haziran","Temmuz","Ağustos","Eylül","Ekim","Kasım","Aralık"))</f>
        <v/>
      </c>
      <c r="E5020" s="153">
        <f>IF(A5020="","",ROUNDUP(MONTH(A5020)/3,0))</f>
        <v/>
      </c>
      <c r="F5020" s="153">
        <f>IF(A5020="","",WEEKNUM(A5020,2))</f>
        <v/>
      </c>
      <c r="G5020" s="153">
        <f>IF(A5020="","",WEEKDAY(A5020,2))</f>
        <v/>
      </c>
      <c r="H5020" s="153">
        <f>IF(A5020="","",CHOOSE(WEEKDAY(A5020,2),"Pazartesi","Salı","Çarşamba","Perşembe","Cuma","Cumartesi","Pazar"))</f>
        <v/>
      </c>
    </row>
    <row r="5021" ht="10.5" customHeight="1" s="113">
      <c r="A5021" s="152" t="n">
        <v>47024</v>
      </c>
      <c r="B5021" s="153">
        <f>IF(A5021="","",YEAR(A5021))</f>
        <v/>
      </c>
      <c r="C5021" s="153">
        <f>IF(A5021="","",MONTH(A5021))</f>
        <v/>
      </c>
      <c r="D5021" s="153">
        <f>IF(A5021="","",CHOOSE(MONTH(A5021),"Ocak","Şubat","Mart","Nisan","Mayıs","Haziran","Temmuz","Ağustos","Eylül","Ekim","Kasım","Aralık"))</f>
        <v/>
      </c>
      <c r="E5021" s="153">
        <f>IF(A5021="","",ROUNDUP(MONTH(A5021)/3,0))</f>
        <v/>
      </c>
      <c r="F5021" s="153">
        <f>IF(A5021="","",WEEKNUM(A5021,2))</f>
        <v/>
      </c>
      <c r="G5021" s="153">
        <f>IF(A5021="","",WEEKDAY(A5021,2))</f>
        <v/>
      </c>
      <c r="H5021" s="153">
        <f>IF(A5021="","",CHOOSE(WEEKDAY(A5021,2),"Pazartesi","Salı","Çarşamba","Perşembe","Cuma","Cumartesi","Pazar"))</f>
        <v/>
      </c>
    </row>
    <row r="5022" ht="10.5" customHeight="1" s="113">
      <c r="A5022" s="152" t="n">
        <v>47025</v>
      </c>
      <c r="B5022" s="153">
        <f>IF(A5022="","",YEAR(A5022))</f>
        <v/>
      </c>
      <c r="C5022" s="153">
        <f>IF(A5022="","",MONTH(A5022))</f>
        <v/>
      </c>
      <c r="D5022" s="153">
        <f>IF(A5022="","",CHOOSE(MONTH(A5022),"Ocak","Şubat","Mart","Nisan","Mayıs","Haziran","Temmuz","Ağustos","Eylül","Ekim","Kasım","Aralık"))</f>
        <v/>
      </c>
      <c r="E5022" s="153">
        <f>IF(A5022="","",ROUNDUP(MONTH(A5022)/3,0))</f>
        <v/>
      </c>
      <c r="F5022" s="153">
        <f>IF(A5022="","",WEEKNUM(A5022,2))</f>
        <v/>
      </c>
      <c r="G5022" s="153">
        <f>IF(A5022="","",WEEKDAY(A5022,2))</f>
        <v/>
      </c>
      <c r="H5022" s="153">
        <f>IF(A5022="","",CHOOSE(WEEKDAY(A5022,2),"Pazartesi","Salı","Çarşamba","Perşembe","Cuma","Cumartesi","Pazar"))</f>
        <v/>
      </c>
    </row>
    <row r="5023" ht="10.5" customHeight="1" s="113">
      <c r="A5023" s="152" t="n">
        <v>47026</v>
      </c>
      <c r="B5023" s="153">
        <f>IF(A5023="","",YEAR(A5023))</f>
        <v/>
      </c>
      <c r="C5023" s="153">
        <f>IF(A5023="","",MONTH(A5023))</f>
        <v/>
      </c>
      <c r="D5023" s="153">
        <f>IF(A5023="","",CHOOSE(MONTH(A5023),"Ocak","Şubat","Mart","Nisan","Mayıs","Haziran","Temmuz","Ağustos","Eylül","Ekim","Kasım","Aralık"))</f>
        <v/>
      </c>
      <c r="E5023" s="153">
        <f>IF(A5023="","",ROUNDUP(MONTH(A5023)/3,0))</f>
        <v/>
      </c>
      <c r="F5023" s="153">
        <f>IF(A5023="","",WEEKNUM(A5023,2))</f>
        <v/>
      </c>
      <c r="G5023" s="153">
        <f>IF(A5023="","",WEEKDAY(A5023,2))</f>
        <v/>
      </c>
      <c r="H5023" s="153">
        <f>IF(A5023="","",CHOOSE(WEEKDAY(A5023,2),"Pazartesi","Salı","Çarşamba","Perşembe","Cuma","Cumartesi","Pazar"))</f>
        <v/>
      </c>
    </row>
    <row r="5024" ht="10.5" customHeight="1" s="113">
      <c r="A5024" s="152" t="n">
        <v>47027</v>
      </c>
      <c r="B5024" s="153">
        <f>IF(A5024="","",YEAR(A5024))</f>
        <v/>
      </c>
      <c r="C5024" s="153">
        <f>IF(A5024="","",MONTH(A5024))</f>
        <v/>
      </c>
      <c r="D5024" s="153">
        <f>IF(A5024="","",CHOOSE(MONTH(A5024),"Ocak","Şubat","Mart","Nisan","Mayıs","Haziran","Temmuz","Ağustos","Eylül","Ekim","Kasım","Aralık"))</f>
        <v/>
      </c>
      <c r="E5024" s="153">
        <f>IF(A5024="","",ROUNDUP(MONTH(A5024)/3,0))</f>
        <v/>
      </c>
      <c r="F5024" s="153">
        <f>IF(A5024="","",WEEKNUM(A5024,2))</f>
        <v/>
      </c>
      <c r="G5024" s="153">
        <f>IF(A5024="","",WEEKDAY(A5024,2))</f>
        <v/>
      </c>
      <c r="H5024" s="153">
        <f>IF(A5024="","",CHOOSE(WEEKDAY(A5024,2),"Pazartesi","Salı","Çarşamba","Perşembe","Cuma","Cumartesi","Pazar"))</f>
        <v/>
      </c>
    </row>
    <row r="5025" ht="10.5" customHeight="1" s="113">
      <c r="A5025" s="152" t="n">
        <v>47028</v>
      </c>
      <c r="B5025" s="153">
        <f>IF(A5025="","",YEAR(A5025))</f>
        <v/>
      </c>
      <c r="C5025" s="153">
        <f>IF(A5025="","",MONTH(A5025))</f>
        <v/>
      </c>
      <c r="D5025" s="153">
        <f>IF(A5025="","",CHOOSE(MONTH(A5025),"Ocak","Şubat","Mart","Nisan","Mayıs","Haziran","Temmuz","Ağustos","Eylül","Ekim","Kasım","Aralık"))</f>
        <v/>
      </c>
      <c r="E5025" s="153">
        <f>IF(A5025="","",ROUNDUP(MONTH(A5025)/3,0))</f>
        <v/>
      </c>
      <c r="F5025" s="153">
        <f>IF(A5025="","",WEEKNUM(A5025,2))</f>
        <v/>
      </c>
      <c r="G5025" s="153">
        <f>IF(A5025="","",WEEKDAY(A5025,2))</f>
        <v/>
      </c>
      <c r="H5025" s="153">
        <f>IF(A5025="","",CHOOSE(WEEKDAY(A5025,2),"Pazartesi","Salı","Çarşamba","Perşembe","Cuma","Cumartesi","Pazar"))</f>
        <v/>
      </c>
    </row>
    <row r="5026" ht="10.5" customHeight="1" s="113">
      <c r="A5026" s="152" t="n">
        <v>47029</v>
      </c>
      <c r="B5026" s="153">
        <f>IF(A5026="","",YEAR(A5026))</f>
        <v/>
      </c>
      <c r="C5026" s="153">
        <f>IF(A5026="","",MONTH(A5026))</f>
        <v/>
      </c>
      <c r="D5026" s="153">
        <f>IF(A5026="","",CHOOSE(MONTH(A5026),"Ocak","Şubat","Mart","Nisan","Mayıs","Haziran","Temmuz","Ağustos","Eylül","Ekim","Kasım","Aralık"))</f>
        <v/>
      </c>
      <c r="E5026" s="153">
        <f>IF(A5026="","",ROUNDUP(MONTH(A5026)/3,0))</f>
        <v/>
      </c>
      <c r="F5026" s="153">
        <f>IF(A5026="","",WEEKNUM(A5026,2))</f>
        <v/>
      </c>
      <c r="G5026" s="153">
        <f>IF(A5026="","",WEEKDAY(A5026,2))</f>
        <v/>
      </c>
      <c r="H5026" s="153">
        <f>IF(A5026="","",CHOOSE(WEEKDAY(A5026,2),"Pazartesi","Salı","Çarşamba","Perşembe","Cuma","Cumartesi","Pazar"))</f>
        <v/>
      </c>
    </row>
    <row r="5027" ht="10.5" customHeight="1" s="113">
      <c r="A5027" s="152" t="n">
        <v>47030</v>
      </c>
      <c r="B5027" s="153">
        <f>IF(A5027="","",YEAR(A5027))</f>
        <v/>
      </c>
      <c r="C5027" s="153">
        <f>IF(A5027="","",MONTH(A5027))</f>
        <v/>
      </c>
      <c r="D5027" s="153">
        <f>IF(A5027="","",CHOOSE(MONTH(A5027),"Ocak","Şubat","Mart","Nisan","Mayıs","Haziran","Temmuz","Ağustos","Eylül","Ekim","Kasım","Aralık"))</f>
        <v/>
      </c>
      <c r="E5027" s="153">
        <f>IF(A5027="","",ROUNDUP(MONTH(A5027)/3,0))</f>
        <v/>
      </c>
      <c r="F5027" s="153">
        <f>IF(A5027="","",WEEKNUM(A5027,2))</f>
        <v/>
      </c>
      <c r="G5027" s="153">
        <f>IF(A5027="","",WEEKDAY(A5027,2))</f>
        <v/>
      </c>
      <c r="H5027" s="153">
        <f>IF(A5027="","",CHOOSE(WEEKDAY(A5027,2),"Pazartesi","Salı","Çarşamba","Perşembe","Cuma","Cumartesi","Pazar"))</f>
        <v/>
      </c>
    </row>
    <row r="5028" ht="10.5" customHeight="1" s="113">
      <c r="A5028" s="152" t="n">
        <v>47031</v>
      </c>
      <c r="B5028" s="153">
        <f>IF(A5028="","",YEAR(A5028))</f>
        <v/>
      </c>
      <c r="C5028" s="153">
        <f>IF(A5028="","",MONTH(A5028))</f>
        <v/>
      </c>
      <c r="D5028" s="153">
        <f>IF(A5028="","",CHOOSE(MONTH(A5028),"Ocak","Şubat","Mart","Nisan","Mayıs","Haziran","Temmuz","Ağustos","Eylül","Ekim","Kasım","Aralık"))</f>
        <v/>
      </c>
      <c r="E5028" s="153">
        <f>IF(A5028="","",ROUNDUP(MONTH(A5028)/3,0))</f>
        <v/>
      </c>
      <c r="F5028" s="153">
        <f>IF(A5028="","",WEEKNUM(A5028,2))</f>
        <v/>
      </c>
      <c r="G5028" s="153">
        <f>IF(A5028="","",WEEKDAY(A5028,2))</f>
        <v/>
      </c>
      <c r="H5028" s="153">
        <f>IF(A5028="","",CHOOSE(WEEKDAY(A5028,2),"Pazartesi","Salı","Çarşamba","Perşembe","Cuma","Cumartesi","Pazar"))</f>
        <v/>
      </c>
    </row>
    <row r="5029" ht="10.5" customHeight="1" s="113">
      <c r="A5029" s="152" t="n">
        <v>47032</v>
      </c>
      <c r="B5029" s="153">
        <f>IF(A5029="","",YEAR(A5029))</f>
        <v/>
      </c>
      <c r="C5029" s="153">
        <f>IF(A5029="","",MONTH(A5029))</f>
        <v/>
      </c>
      <c r="D5029" s="153">
        <f>IF(A5029="","",CHOOSE(MONTH(A5029),"Ocak","Şubat","Mart","Nisan","Mayıs","Haziran","Temmuz","Ağustos","Eylül","Ekim","Kasım","Aralık"))</f>
        <v/>
      </c>
      <c r="E5029" s="153">
        <f>IF(A5029="","",ROUNDUP(MONTH(A5029)/3,0))</f>
        <v/>
      </c>
      <c r="F5029" s="153">
        <f>IF(A5029="","",WEEKNUM(A5029,2))</f>
        <v/>
      </c>
      <c r="G5029" s="153">
        <f>IF(A5029="","",WEEKDAY(A5029,2))</f>
        <v/>
      </c>
      <c r="H5029" s="153">
        <f>IF(A5029="","",CHOOSE(WEEKDAY(A5029,2),"Pazartesi","Salı","Çarşamba","Perşembe","Cuma","Cumartesi","Pazar"))</f>
        <v/>
      </c>
    </row>
    <row r="5030" ht="10.5" customHeight="1" s="113">
      <c r="A5030" s="152" t="n">
        <v>47033</v>
      </c>
      <c r="B5030" s="153">
        <f>IF(A5030="","",YEAR(A5030))</f>
        <v/>
      </c>
      <c r="C5030" s="153">
        <f>IF(A5030="","",MONTH(A5030))</f>
        <v/>
      </c>
      <c r="D5030" s="153">
        <f>IF(A5030="","",CHOOSE(MONTH(A5030),"Ocak","Şubat","Mart","Nisan","Mayıs","Haziran","Temmuz","Ağustos","Eylül","Ekim","Kasım","Aralık"))</f>
        <v/>
      </c>
      <c r="E5030" s="153">
        <f>IF(A5030="","",ROUNDUP(MONTH(A5030)/3,0))</f>
        <v/>
      </c>
      <c r="F5030" s="153">
        <f>IF(A5030="","",WEEKNUM(A5030,2))</f>
        <v/>
      </c>
      <c r="G5030" s="153">
        <f>IF(A5030="","",WEEKDAY(A5030,2))</f>
        <v/>
      </c>
      <c r="H5030" s="153">
        <f>IF(A5030="","",CHOOSE(WEEKDAY(A5030,2),"Pazartesi","Salı","Çarşamba","Perşembe","Cuma","Cumartesi","Pazar"))</f>
        <v/>
      </c>
    </row>
    <row r="5031" ht="10.5" customHeight="1" s="113">
      <c r="A5031" s="152" t="n">
        <v>47034</v>
      </c>
      <c r="B5031" s="153">
        <f>IF(A5031="","",YEAR(A5031))</f>
        <v/>
      </c>
      <c r="C5031" s="153">
        <f>IF(A5031="","",MONTH(A5031))</f>
        <v/>
      </c>
      <c r="D5031" s="153">
        <f>IF(A5031="","",CHOOSE(MONTH(A5031),"Ocak","Şubat","Mart","Nisan","Mayıs","Haziran","Temmuz","Ağustos","Eylül","Ekim","Kasım","Aralık"))</f>
        <v/>
      </c>
      <c r="E5031" s="153">
        <f>IF(A5031="","",ROUNDUP(MONTH(A5031)/3,0))</f>
        <v/>
      </c>
      <c r="F5031" s="153">
        <f>IF(A5031="","",WEEKNUM(A5031,2))</f>
        <v/>
      </c>
      <c r="G5031" s="153">
        <f>IF(A5031="","",WEEKDAY(A5031,2))</f>
        <v/>
      </c>
      <c r="H5031" s="153">
        <f>IF(A5031="","",CHOOSE(WEEKDAY(A5031,2),"Pazartesi","Salı","Çarşamba","Perşembe","Cuma","Cumartesi","Pazar"))</f>
        <v/>
      </c>
    </row>
    <row r="5032" ht="10.5" customHeight="1" s="113">
      <c r="A5032" s="152" t="n">
        <v>47035</v>
      </c>
      <c r="B5032" s="153">
        <f>IF(A5032="","",YEAR(A5032))</f>
        <v/>
      </c>
      <c r="C5032" s="153">
        <f>IF(A5032="","",MONTH(A5032))</f>
        <v/>
      </c>
      <c r="D5032" s="153">
        <f>IF(A5032="","",CHOOSE(MONTH(A5032),"Ocak","Şubat","Mart","Nisan","Mayıs","Haziran","Temmuz","Ağustos","Eylül","Ekim","Kasım","Aralık"))</f>
        <v/>
      </c>
      <c r="E5032" s="153">
        <f>IF(A5032="","",ROUNDUP(MONTH(A5032)/3,0))</f>
        <v/>
      </c>
      <c r="F5032" s="153">
        <f>IF(A5032="","",WEEKNUM(A5032,2))</f>
        <v/>
      </c>
      <c r="G5032" s="153">
        <f>IF(A5032="","",WEEKDAY(A5032,2))</f>
        <v/>
      </c>
      <c r="H5032" s="153">
        <f>IF(A5032="","",CHOOSE(WEEKDAY(A5032,2),"Pazartesi","Salı","Çarşamba","Perşembe","Cuma","Cumartesi","Pazar"))</f>
        <v/>
      </c>
    </row>
    <row r="5033" ht="10.5" customHeight="1" s="113">
      <c r="A5033" s="152" t="n">
        <v>47036</v>
      </c>
      <c r="B5033" s="153">
        <f>IF(A5033="","",YEAR(A5033))</f>
        <v/>
      </c>
      <c r="C5033" s="153">
        <f>IF(A5033="","",MONTH(A5033))</f>
        <v/>
      </c>
      <c r="D5033" s="153">
        <f>IF(A5033="","",CHOOSE(MONTH(A5033),"Ocak","Şubat","Mart","Nisan","Mayıs","Haziran","Temmuz","Ağustos","Eylül","Ekim","Kasım","Aralık"))</f>
        <v/>
      </c>
      <c r="E5033" s="153">
        <f>IF(A5033="","",ROUNDUP(MONTH(A5033)/3,0))</f>
        <v/>
      </c>
      <c r="F5033" s="153">
        <f>IF(A5033="","",WEEKNUM(A5033,2))</f>
        <v/>
      </c>
      <c r="G5033" s="153">
        <f>IF(A5033="","",WEEKDAY(A5033,2))</f>
        <v/>
      </c>
      <c r="H5033" s="153">
        <f>IF(A5033="","",CHOOSE(WEEKDAY(A5033,2),"Pazartesi","Salı","Çarşamba","Perşembe","Cuma","Cumartesi","Pazar"))</f>
        <v/>
      </c>
    </row>
    <row r="5034" ht="10.5" customHeight="1" s="113">
      <c r="A5034" s="152" t="n">
        <v>47037</v>
      </c>
      <c r="B5034" s="153">
        <f>IF(A5034="","",YEAR(A5034))</f>
        <v/>
      </c>
      <c r="C5034" s="153">
        <f>IF(A5034="","",MONTH(A5034))</f>
        <v/>
      </c>
      <c r="D5034" s="153">
        <f>IF(A5034="","",CHOOSE(MONTH(A5034),"Ocak","Şubat","Mart","Nisan","Mayıs","Haziran","Temmuz","Ağustos","Eylül","Ekim","Kasım","Aralık"))</f>
        <v/>
      </c>
      <c r="E5034" s="153">
        <f>IF(A5034="","",ROUNDUP(MONTH(A5034)/3,0))</f>
        <v/>
      </c>
      <c r="F5034" s="153">
        <f>IF(A5034="","",WEEKNUM(A5034,2))</f>
        <v/>
      </c>
      <c r="G5034" s="153">
        <f>IF(A5034="","",WEEKDAY(A5034,2))</f>
        <v/>
      </c>
      <c r="H5034" s="153">
        <f>IF(A5034="","",CHOOSE(WEEKDAY(A5034,2),"Pazartesi","Salı","Çarşamba","Perşembe","Cuma","Cumartesi","Pazar"))</f>
        <v/>
      </c>
    </row>
    <row r="5035" ht="10.5" customHeight="1" s="113">
      <c r="A5035" s="152" t="n">
        <v>47038</v>
      </c>
      <c r="B5035" s="153">
        <f>IF(A5035="","",YEAR(A5035))</f>
        <v/>
      </c>
      <c r="C5035" s="153">
        <f>IF(A5035="","",MONTH(A5035))</f>
        <v/>
      </c>
      <c r="D5035" s="153">
        <f>IF(A5035="","",CHOOSE(MONTH(A5035),"Ocak","Şubat","Mart","Nisan","Mayıs","Haziran","Temmuz","Ağustos","Eylül","Ekim","Kasım","Aralık"))</f>
        <v/>
      </c>
      <c r="E5035" s="153">
        <f>IF(A5035="","",ROUNDUP(MONTH(A5035)/3,0))</f>
        <v/>
      </c>
      <c r="F5035" s="153">
        <f>IF(A5035="","",WEEKNUM(A5035,2))</f>
        <v/>
      </c>
      <c r="G5035" s="153">
        <f>IF(A5035="","",WEEKDAY(A5035,2))</f>
        <v/>
      </c>
      <c r="H5035" s="153">
        <f>IF(A5035="","",CHOOSE(WEEKDAY(A5035,2),"Pazartesi","Salı","Çarşamba","Perşembe","Cuma","Cumartesi","Pazar"))</f>
        <v/>
      </c>
    </row>
    <row r="5036" ht="10.5" customHeight="1" s="113">
      <c r="A5036" s="152" t="n">
        <v>47039</v>
      </c>
      <c r="B5036" s="153">
        <f>IF(A5036="","",YEAR(A5036))</f>
        <v/>
      </c>
      <c r="C5036" s="153">
        <f>IF(A5036="","",MONTH(A5036))</f>
        <v/>
      </c>
      <c r="D5036" s="153">
        <f>IF(A5036="","",CHOOSE(MONTH(A5036),"Ocak","Şubat","Mart","Nisan","Mayıs","Haziran","Temmuz","Ağustos","Eylül","Ekim","Kasım","Aralık"))</f>
        <v/>
      </c>
      <c r="E5036" s="153">
        <f>IF(A5036="","",ROUNDUP(MONTH(A5036)/3,0))</f>
        <v/>
      </c>
      <c r="F5036" s="153">
        <f>IF(A5036="","",WEEKNUM(A5036,2))</f>
        <v/>
      </c>
      <c r="G5036" s="153">
        <f>IF(A5036="","",WEEKDAY(A5036,2))</f>
        <v/>
      </c>
      <c r="H5036" s="153">
        <f>IF(A5036="","",CHOOSE(WEEKDAY(A5036,2),"Pazartesi","Salı","Çarşamba","Perşembe","Cuma","Cumartesi","Pazar"))</f>
        <v/>
      </c>
    </row>
    <row r="5037" ht="10.5" customHeight="1" s="113">
      <c r="A5037" s="152" t="n">
        <v>47040</v>
      </c>
      <c r="B5037" s="153">
        <f>IF(A5037="","",YEAR(A5037))</f>
        <v/>
      </c>
      <c r="C5037" s="153">
        <f>IF(A5037="","",MONTH(A5037))</f>
        <v/>
      </c>
      <c r="D5037" s="153">
        <f>IF(A5037="","",CHOOSE(MONTH(A5037),"Ocak","Şubat","Mart","Nisan","Mayıs","Haziran","Temmuz","Ağustos","Eylül","Ekim","Kasım","Aralık"))</f>
        <v/>
      </c>
      <c r="E5037" s="153">
        <f>IF(A5037="","",ROUNDUP(MONTH(A5037)/3,0))</f>
        <v/>
      </c>
      <c r="F5037" s="153">
        <f>IF(A5037="","",WEEKNUM(A5037,2))</f>
        <v/>
      </c>
      <c r="G5037" s="153">
        <f>IF(A5037="","",WEEKDAY(A5037,2))</f>
        <v/>
      </c>
      <c r="H5037" s="153">
        <f>IF(A5037="","",CHOOSE(WEEKDAY(A5037,2),"Pazartesi","Salı","Çarşamba","Perşembe","Cuma","Cumartesi","Pazar"))</f>
        <v/>
      </c>
    </row>
    <row r="5038" ht="10.5" customHeight="1" s="113">
      <c r="A5038" s="152" t="n">
        <v>47041</v>
      </c>
      <c r="B5038" s="153">
        <f>IF(A5038="","",YEAR(A5038))</f>
        <v/>
      </c>
      <c r="C5038" s="153">
        <f>IF(A5038="","",MONTH(A5038))</f>
        <v/>
      </c>
      <c r="D5038" s="153">
        <f>IF(A5038="","",CHOOSE(MONTH(A5038),"Ocak","Şubat","Mart","Nisan","Mayıs","Haziran","Temmuz","Ağustos","Eylül","Ekim","Kasım","Aralık"))</f>
        <v/>
      </c>
      <c r="E5038" s="153">
        <f>IF(A5038="","",ROUNDUP(MONTH(A5038)/3,0))</f>
        <v/>
      </c>
      <c r="F5038" s="153">
        <f>IF(A5038="","",WEEKNUM(A5038,2))</f>
        <v/>
      </c>
      <c r="G5038" s="153">
        <f>IF(A5038="","",WEEKDAY(A5038,2))</f>
        <v/>
      </c>
      <c r="H5038" s="153">
        <f>IF(A5038="","",CHOOSE(WEEKDAY(A5038,2),"Pazartesi","Salı","Çarşamba","Perşembe","Cuma","Cumartesi","Pazar"))</f>
        <v/>
      </c>
    </row>
    <row r="5039" ht="10.5" customHeight="1" s="113">
      <c r="A5039" s="152" t="n">
        <v>47042</v>
      </c>
      <c r="B5039" s="153">
        <f>IF(A5039="","",YEAR(A5039))</f>
        <v/>
      </c>
      <c r="C5039" s="153">
        <f>IF(A5039="","",MONTH(A5039))</f>
        <v/>
      </c>
      <c r="D5039" s="153">
        <f>IF(A5039="","",CHOOSE(MONTH(A5039),"Ocak","Şubat","Mart","Nisan","Mayıs","Haziran","Temmuz","Ağustos","Eylül","Ekim","Kasım","Aralık"))</f>
        <v/>
      </c>
      <c r="E5039" s="153">
        <f>IF(A5039="","",ROUNDUP(MONTH(A5039)/3,0))</f>
        <v/>
      </c>
      <c r="F5039" s="153">
        <f>IF(A5039="","",WEEKNUM(A5039,2))</f>
        <v/>
      </c>
      <c r="G5039" s="153">
        <f>IF(A5039="","",WEEKDAY(A5039,2))</f>
        <v/>
      </c>
      <c r="H5039" s="153">
        <f>IF(A5039="","",CHOOSE(WEEKDAY(A5039,2),"Pazartesi","Salı","Çarşamba","Perşembe","Cuma","Cumartesi","Pazar"))</f>
        <v/>
      </c>
    </row>
    <row r="5040" ht="10.5" customHeight="1" s="113">
      <c r="A5040" s="152" t="n">
        <v>47043</v>
      </c>
      <c r="B5040" s="153">
        <f>IF(A5040="","",YEAR(A5040))</f>
        <v/>
      </c>
      <c r="C5040" s="153">
        <f>IF(A5040="","",MONTH(A5040))</f>
        <v/>
      </c>
      <c r="D5040" s="153">
        <f>IF(A5040="","",CHOOSE(MONTH(A5040),"Ocak","Şubat","Mart","Nisan","Mayıs","Haziran","Temmuz","Ağustos","Eylül","Ekim","Kasım","Aralık"))</f>
        <v/>
      </c>
      <c r="E5040" s="153">
        <f>IF(A5040="","",ROUNDUP(MONTH(A5040)/3,0))</f>
        <v/>
      </c>
      <c r="F5040" s="153">
        <f>IF(A5040="","",WEEKNUM(A5040,2))</f>
        <v/>
      </c>
      <c r="G5040" s="153">
        <f>IF(A5040="","",WEEKDAY(A5040,2))</f>
        <v/>
      </c>
      <c r="H5040" s="153">
        <f>IF(A5040="","",CHOOSE(WEEKDAY(A5040,2),"Pazartesi","Salı","Çarşamba","Perşembe","Cuma","Cumartesi","Pazar"))</f>
        <v/>
      </c>
    </row>
    <row r="5041" ht="10.5" customHeight="1" s="113">
      <c r="A5041" s="152" t="n">
        <v>47044</v>
      </c>
      <c r="B5041" s="153">
        <f>IF(A5041="","",YEAR(A5041))</f>
        <v/>
      </c>
      <c r="C5041" s="153">
        <f>IF(A5041="","",MONTH(A5041))</f>
        <v/>
      </c>
      <c r="D5041" s="153">
        <f>IF(A5041="","",CHOOSE(MONTH(A5041),"Ocak","Şubat","Mart","Nisan","Mayıs","Haziran","Temmuz","Ağustos","Eylül","Ekim","Kasım","Aralık"))</f>
        <v/>
      </c>
      <c r="E5041" s="153">
        <f>IF(A5041="","",ROUNDUP(MONTH(A5041)/3,0))</f>
        <v/>
      </c>
      <c r="F5041" s="153">
        <f>IF(A5041="","",WEEKNUM(A5041,2))</f>
        <v/>
      </c>
      <c r="G5041" s="153">
        <f>IF(A5041="","",WEEKDAY(A5041,2))</f>
        <v/>
      </c>
      <c r="H5041" s="153">
        <f>IF(A5041="","",CHOOSE(WEEKDAY(A5041,2),"Pazartesi","Salı","Çarşamba","Perşembe","Cuma","Cumartesi","Pazar"))</f>
        <v/>
      </c>
    </row>
    <row r="5042" ht="10.5" customHeight="1" s="113">
      <c r="A5042" s="152" t="n">
        <v>47045</v>
      </c>
      <c r="B5042" s="153">
        <f>IF(A5042="","",YEAR(A5042))</f>
        <v/>
      </c>
      <c r="C5042" s="153">
        <f>IF(A5042="","",MONTH(A5042))</f>
        <v/>
      </c>
      <c r="D5042" s="153">
        <f>IF(A5042="","",CHOOSE(MONTH(A5042),"Ocak","Şubat","Mart","Nisan","Mayıs","Haziran","Temmuz","Ağustos","Eylül","Ekim","Kasım","Aralık"))</f>
        <v/>
      </c>
      <c r="E5042" s="153">
        <f>IF(A5042="","",ROUNDUP(MONTH(A5042)/3,0))</f>
        <v/>
      </c>
      <c r="F5042" s="153">
        <f>IF(A5042="","",WEEKNUM(A5042,2))</f>
        <v/>
      </c>
      <c r="G5042" s="153">
        <f>IF(A5042="","",WEEKDAY(A5042,2))</f>
        <v/>
      </c>
      <c r="H5042" s="153">
        <f>IF(A5042="","",CHOOSE(WEEKDAY(A5042,2),"Pazartesi","Salı","Çarşamba","Perşembe","Cuma","Cumartesi","Pazar"))</f>
        <v/>
      </c>
    </row>
    <row r="5043" ht="10.5" customHeight="1" s="113">
      <c r="A5043" s="152" t="n">
        <v>47046</v>
      </c>
      <c r="B5043" s="153">
        <f>IF(A5043="","",YEAR(A5043))</f>
        <v/>
      </c>
      <c r="C5043" s="153">
        <f>IF(A5043="","",MONTH(A5043))</f>
        <v/>
      </c>
      <c r="D5043" s="153">
        <f>IF(A5043="","",CHOOSE(MONTH(A5043),"Ocak","Şubat","Mart","Nisan","Mayıs","Haziran","Temmuz","Ağustos","Eylül","Ekim","Kasım","Aralık"))</f>
        <v/>
      </c>
      <c r="E5043" s="153">
        <f>IF(A5043="","",ROUNDUP(MONTH(A5043)/3,0))</f>
        <v/>
      </c>
      <c r="F5043" s="153">
        <f>IF(A5043="","",WEEKNUM(A5043,2))</f>
        <v/>
      </c>
      <c r="G5043" s="153">
        <f>IF(A5043="","",WEEKDAY(A5043,2))</f>
        <v/>
      </c>
      <c r="H5043" s="153">
        <f>IF(A5043="","",CHOOSE(WEEKDAY(A5043,2),"Pazartesi","Salı","Çarşamba","Perşembe","Cuma","Cumartesi","Pazar"))</f>
        <v/>
      </c>
    </row>
    <row r="5044" ht="10.5" customHeight="1" s="113">
      <c r="A5044" s="152" t="n">
        <v>47047</v>
      </c>
      <c r="B5044" s="153">
        <f>IF(A5044="","",YEAR(A5044))</f>
        <v/>
      </c>
      <c r="C5044" s="153">
        <f>IF(A5044="","",MONTH(A5044))</f>
        <v/>
      </c>
      <c r="D5044" s="153">
        <f>IF(A5044="","",CHOOSE(MONTH(A5044),"Ocak","Şubat","Mart","Nisan","Mayıs","Haziran","Temmuz","Ağustos","Eylül","Ekim","Kasım","Aralık"))</f>
        <v/>
      </c>
      <c r="E5044" s="153">
        <f>IF(A5044="","",ROUNDUP(MONTH(A5044)/3,0))</f>
        <v/>
      </c>
      <c r="F5044" s="153">
        <f>IF(A5044="","",WEEKNUM(A5044,2))</f>
        <v/>
      </c>
      <c r="G5044" s="153">
        <f>IF(A5044="","",WEEKDAY(A5044,2))</f>
        <v/>
      </c>
      <c r="H5044" s="153">
        <f>IF(A5044="","",CHOOSE(WEEKDAY(A5044,2),"Pazartesi","Salı","Çarşamba","Perşembe","Cuma","Cumartesi","Pazar"))</f>
        <v/>
      </c>
    </row>
    <row r="5045" ht="10.5" customHeight="1" s="113">
      <c r="A5045" s="152" t="n">
        <v>47048</v>
      </c>
      <c r="B5045" s="153">
        <f>IF(A5045="","",YEAR(A5045))</f>
        <v/>
      </c>
      <c r="C5045" s="153">
        <f>IF(A5045="","",MONTH(A5045))</f>
        <v/>
      </c>
      <c r="D5045" s="153">
        <f>IF(A5045="","",CHOOSE(MONTH(A5045),"Ocak","Şubat","Mart","Nisan","Mayıs","Haziran","Temmuz","Ağustos","Eylül","Ekim","Kasım","Aralık"))</f>
        <v/>
      </c>
      <c r="E5045" s="153">
        <f>IF(A5045="","",ROUNDUP(MONTH(A5045)/3,0))</f>
        <v/>
      </c>
      <c r="F5045" s="153">
        <f>IF(A5045="","",WEEKNUM(A5045,2))</f>
        <v/>
      </c>
      <c r="G5045" s="153">
        <f>IF(A5045="","",WEEKDAY(A5045,2))</f>
        <v/>
      </c>
      <c r="H5045" s="153">
        <f>IF(A5045="","",CHOOSE(WEEKDAY(A5045,2),"Pazartesi","Salı","Çarşamba","Perşembe","Cuma","Cumartesi","Pazar"))</f>
        <v/>
      </c>
    </row>
    <row r="5046" ht="10.5" customHeight="1" s="113">
      <c r="A5046" s="152" t="n">
        <v>47049</v>
      </c>
      <c r="B5046" s="153">
        <f>IF(A5046="","",YEAR(A5046))</f>
        <v/>
      </c>
      <c r="C5046" s="153">
        <f>IF(A5046="","",MONTH(A5046))</f>
        <v/>
      </c>
      <c r="D5046" s="153">
        <f>IF(A5046="","",CHOOSE(MONTH(A5046),"Ocak","Şubat","Mart","Nisan","Mayıs","Haziran","Temmuz","Ağustos","Eylül","Ekim","Kasım","Aralık"))</f>
        <v/>
      </c>
      <c r="E5046" s="153">
        <f>IF(A5046="","",ROUNDUP(MONTH(A5046)/3,0))</f>
        <v/>
      </c>
      <c r="F5046" s="153">
        <f>IF(A5046="","",WEEKNUM(A5046,2))</f>
        <v/>
      </c>
      <c r="G5046" s="153">
        <f>IF(A5046="","",WEEKDAY(A5046,2))</f>
        <v/>
      </c>
      <c r="H5046" s="153">
        <f>IF(A5046="","",CHOOSE(WEEKDAY(A5046,2),"Pazartesi","Salı","Çarşamba","Perşembe","Cuma","Cumartesi","Pazar"))</f>
        <v/>
      </c>
    </row>
    <row r="5047" ht="10.5" customHeight="1" s="113">
      <c r="A5047" s="152" t="n">
        <v>47050</v>
      </c>
      <c r="B5047" s="153">
        <f>IF(A5047="","",YEAR(A5047))</f>
        <v/>
      </c>
      <c r="C5047" s="153">
        <f>IF(A5047="","",MONTH(A5047))</f>
        <v/>
      </c>
      <c r="D5047" s="153">
        <f>IF(A5047="","",CHOOSE(MONTH(A5047),"Ocak","Şubat","Mart","Nisan","Mayıs","Haziran","Temmuz","Ağustos","Eylül","Ekim","Kasım","Aralık"))</f>
        <v/>
      </c>
      <c r="E5047" s="153">
        <f>IF(A5047="","",ROUNDUP(MONTH(A5047)/3,0))</f>
        <v/>
      </c>
      <c r="F5047" s="153">
        <f>IF(A5047="","",WEEKNUM(A5047,2))</f>
        <v/>
      </c>
      <c r="G5047" s="153">
        <f>IF(A5047="","",WEEKDAY(A5047,2))</f>
        <v/>
      </c>
      <c r="H5047" s="153">
        <f>IF(A5047="","",CHOOSE(WEEKDAY(A5047,2),"Pazartesi","Salı","Çarşamba","Perşembe","Cuma","Cumartesi","Pazar"))</f>
        <v/>
      </c>
    </row>
    <row r="5048" ht="10.5" customHeight="1" s="113">
      <c r="A5048" s="152" t="n">
        <v>47051</v>
      </c>
      <c r="B5048" s="153">
        <f>IF(A5048="","",YEAR(A5048))</f>
        <v/>
      </c>
      <c r="C5048" s="153">
        <f>IF(A5048="","",MONTH(A5048))</f>
        <v/>
      </c>
      <c r="D5048" s="153">
        <f>IF(A5048="","",CHOOSE(MONTH(A5048),"Ocak","Şubat","Mart","Nisan","Mayıs","Haziran","Temmuz","Ağustos","Eylül","Ekim","Kasım","Aralık"))</f>
        <v/>
      </c>
      <c r="E5048" s="153">
        <f>IF(A5048="","",ROUNDUP(MONTH(A5048)/3,0))</f>
        <v/>
      </c>
      <c r="F5048" s="153">
        <f>IF(A5048="","",WEEKNUM(A5048,2))</f>
        <v/>
      </c>
      <c r="G5048" s="153">
        <f>IF(A5048="","",WEEKDAY(A5048,2))</f>
        <v/>
      </c>
      <c r="H5048" s="153">
        <f>IF(A5048="","",CHOOSE(WEEKDAY(A5048,2),"Pazartesi","Salı","Çarşamba","Perşembe","Cuma","Cumartesi","Pazar"))</f>
        <v/>
      </c>
    </row>
    <row r="5049" ht="10.5" customHeight="1" s="113">
      <c r="A5049" s="152" t="n">
        <v>47052</v>
      </c>
      <c r="B5049" s="153">
        <f>IF(A5049="","",YEAR(A5049))</f>
        <v/>
      </c>
      <c r="C5049" s="153">
        <f>IF(A5049="","",MONTH(A5049))</f>
        <v/>
      </c>
      <c r="D5049" s="153">
        <f>IF(A5049="","",CHOOSE(MONTH(A5049),"Ocak","Şubat","Mart","Nisan","Mayıs","Haziran","Temmuz","Ağustos","Eylül","Ekim","Kasım","Aralık"))</f>
        <v/>
      </c>
      <c r="E5049" s="153">
        <f>IF(A5049="","",ROUNDUP(MONTH(A5049)/3,0))</f>
        <v/>
      </c>
      <c r="F5049" s="153">
        <f>IF(A5049="","",WEEKNUM(A5049,2))</f>
        <v/>
      </c>
      <c r="G5049" s="153">
        <f>IF(A5049="","",WEEKDAY(A5049,2))</f>
        <v/>
      </c>
      <c r="H5049" s="153">
        <f>IF(A5049="","",CHOOSE(WEEKDAY(A5049,2),"Pazartesi","Salı","Çarşamba","Perşembe","Cuma","Cumartesi","Pazar"))</f>
        <v/>
      </c>
    </row>
    <row r="5050" ht="10.5" customHeight="1" s="113">
      <c r="A5050" s="152" t="n">
        <v>47053</v>
      </c>
      <c r="B5050" s="153">
        <f>IF(A5050="","",YEAR(A5050))</f>
        <v/>
      </c>
      <c r="C5050" s="153">
        <f>IF(A5050="","",MONTH(A5050))</f>
        <v/>
      </c>
      <c r="D5050" s="153">
        <f>IF(A5050="","",CHOOSE(MONTH(A5050),"Ocak","Şubat","Mart","Nisan","Mayıs","Haziran","Temmuz","Ağustos","Eylül","Ekim","Kasım","Aralık"))</f>
        <v/>
      </c>
      <c r="E5050" s="153">
        <f>IF(A5050="","",ROUNDUP(MONTH(A5050)/3,0))</f>
        <v/>
      </c>
      <c r="F5050" s="153">
        <f>IF(A5050="","",WEEKNUM(A5050,2))</f>
        <v/>
      </c>
      <c r="G5050" s="153">
        <f>IF(A5050="","",WEEKDAY(A5050,2))</f>
        <v/>
      </c>
      <c r="H5050" s="153">
        <f>IF(A5050="","",CHOOSE(WEEKDAY(A5050,2),"Pazartesi","Salı","Çarşamba","Perşembe","Cuma","Cumartesi","Pazar"))</f>
        <v/>
      </c>
    </row>
    <row r="5051" ht="10.5" customHeight="1" s="113">
      <c r="A5051" s="152" t="n">
        <v>47054</v>
      </c>
      <c r="B5051" s="153">
        <f>IF(A5051="","",YEAR(A5051))</f>
        <v/>
      </c>
      <c r="C5051" s="153">
        <f>IF(A5051="","",MONTH(A5051))</f>
        <v/>
      </c>
      <c r="D5051" s="153">
        <f>IF(A5051="","",CHOOSE(MONTH(A5051),"Ocak","Şubat","Mart","Nisan","Mayıs","Haziran","Temmuz","Ağustos","Eylül","Ekim","Kasım","Aralık"))</f>
        <v/>
      </c>
      <c r="E5051" s="153">
        <f>IF(A5051="","",ROUNDUP(MONTH(A5051)/3,0))</f>
        <v/>
      </c>
      <c r="F5051" s="153">
        <f>IF(A5051="","",WEEKNUM(A5051,2))</f>
        <v/>
      </c>
      <c r="G5051" s="153">
        <f>IF(A5051="","",WEEKDAY(A5051,2))</f>
        <v/>
      </c>
      <c r="H5051" s="153">
        <f>IF(A5051="","",CHOOSE(WEEKDAY(A5051,2),"Pazartesi","Salı","Çarşamba","Perşembe","Cuma","Cumartesi","Pazar"))</f>
        <v/>
      </c>
    </row>
    <row r="5052" ht="10.5" customHeight="1" s="113">
      <c r="A5052" s="152" t="n">
        <v>47055</v>
      </c>
      <c r="B5052" s="153">
        <f>IF(A5052="","",YEAR(A5052))</f>
        <v/>
      </c>
      <c r="C5052" s="153">
        <f>IF(A5052="","",MONTH(A5052))</f>
        <v/>
      </c>
      <c r="D5052" s="153">
        <f>IF(A5052="","",CHOOSE(MONTH(A5052),"Ocak","Şubat","Mart","Nisan","Mayıs","Haziran","Temmuz","Ağustos","Eylül","Ekim","Kasım","Aralık"))</f>
        <v/>
      </c>
      <c r="E5052" s="153">
        <f>IF(A5052="","",ROUNDUP(MONTH(A5052)/3,0))</f>
        <v/>
      </c>
      <c r="F5052" s="153">
        <f>IF(A5052="","",WEEKNUM(A5052,2))</f>
        <v/>
      </c>
      <c r="G5052" s="153">
        <f>IF(A5052="","",WEEKDAY(A5052,2))</f>
        <v/>
      </c>
      <c r="H5052" s="153">
        <f>IF(A5052="","",CHOOSE(WEEKDAY(A5052,2),"Pazartesi","Salı","Çarşamba","Perşembe","Cuma","Cumartesi","Pazar"))</f>
        <v/>
      </c>
    </row>
    <row r="5053" ht="10.5" customHeight="1" s="113">
      <c r="A5053" s="152" t="n">
        <v>47056</v>
      </c>
      <c r="B5053" s="153">
        <f>IF(A5053="","",YEAR(A5053))</f>
        <v/>
      </c>
      <c r="C5053" s="153">
        <f>IF(A5053="","",MONTH(A5053))</f>
        <v/>
      </c>
      <c r="D5053" s="153">
        <f>IF(A5053="","",CHOOSE(MONTH(A5053),"Ocak","Şubat","Mart","Nisan","Mayıs","Haziran","Temmuz","Ağustos","Eylül","Ekim","Kasım","Aralık"))</f>
        <v/>
      </c>
      <c r="E5053" s="153">
        <f>IF(A5053="","",ROUNDUP(MONTH(A5053)/3,0))</f>
        <v/>
      </c>
      <c r="F5053" s="153">
        <f>IF(A5053="","",WEEKNUM(A5053,2))</f>
        <v/>
      </c>
      <c r="G5053" s="153">
        <f>IF(A5053="","",WEEKDAY(A5053,2))</f>
        <v/>
      </c>
      <c r="H5053" s="153">
        <f>IF(A5053="","",CHOOSE(WEEKDAY(A5053,2),"Pazartesi","Salı","Çarşamba","Perşembe","Cuma","Cumartesi","Pazar"))</f>
        <v/>
      </c>
    </row>
    <row r="5054" ht="10.5" customHeight="1" s="113">
      <c r="A5054" s="152" t="n">
        <v>47057</v>
      </c>
      <c r="B5054" s="153">
        <f>IF(A5054="","",YEAR(A5054))</f>
        <v/>
      </c>
      <c r="C5054" s="153">
        <f>IF(A5054="","",MONTH(A5054))</f>
        <v/>
      </c>
      <c r="D5054" s="153">
        <f>IF(A5054="","",CHOOSE(MONTH(A5054),"Ocak","Şubat","Mart","Nisan","Mayıs","Haziran","Temmuz","Ağustos","Eylül","Ekim","Kasım","Aralık"))</f>
        <v/>
      </c>
      <c r="E5054" s="153">
        <f>IF(A5054="","",ROUNDUP(MONTH(A5054)/3,0))</f>
        <v/>
      </c>
      <c r="F5054" s="153">
        <f>IF(A5054="","",WEEKNUM(A5054,2))</f>
        <v/>
      </c>
      <c r="G5054" s="153">
        <f>IF(A5054="","",WEEKDAY(A5054,2))</f>
        <v/>
      </c>
      <c r="H5054" s="153">
        <f>IF(A5054="","",CHOOSE(WEEKDAY(A5054,2),"Pazartesi","Salı","Çarşamba","Perşembe","Cuma","Cumartesi","Pazar"))</f>
        <v/>
      </c>
    </row>
    <row r="5055" ht="10.5" customHeight="1" s="113">
      <c r="A5055" s="152" t="n">
        <v>47058</v>
      </c>
      <c r="B5055" s="153">
        <f>IF(A5055="","",YEAR(A5055))</f>
        <v/>
      </c>
      <c r="C5055" s="153">
        <f>IF(A5055="","",MONTH(A5055))</f>
        <v/>
      </c>
      <c r="D5055" s="153">
        <f>IF(A5055="","",CHOOSE(MONTH(A5055),"Ocak","Şubat","Mart","Nisan","Mayıs","Haziran","Temmuz","Ağustos","Eylül","Ekim","Kasım","Aralık"))</f>
        <v/>
      </c>
      <c r="E5055" s="153">
        <f>IF(A5055="","",ROUNDUP(MONTH(A5055)/3,0))</f>
        <v/>
      </c>
      <c r="F5055" s="153">
        <f>IF(A5055="","",WEEKNUM(A5055,2))</f>
        <v/>
      </c>
      <c r="G5055" s="153">
        <f>IF(A5055="","",WEEKDAY(A5055,2))</f>
        <v/>
      </c>
      <c r="H5055" s="153">
        <f>IF(A5055="","",CHOOSE(WEEKDAY(A5055,2),"Pazartesi","Salı","Çarşamba","Perşembe","Cuma","Cumartesi","Pazar"))</f>
        <v/>
      </c>
    </row>
    <row r="5056" ht="10.5" customHeight="1" s="113">
      <c r="A5056" s="152" t="n">
        <v>47059</v>
      </c>
      <c r="B5056" s="153">
        <f>IF(A5056="","",YEAR(A5056))</f>
        <v/>
      </c>
      <c r="C5056" s="153">
        <f>IF(A5056="","",MONTH(A5056))</f>
        <v/>
      </c>
      <c r="D5056" s="153">
        <f>IF(A5056="","",CHOOSE(MONTH(A5056),"Ocak","Şubat","Mart","Nisan","Mayıs","Haziran","Temmuz","Ağustos","Eylül","Ekim","Kasım","Aralık"))</f>
        <v/>
      </c>
      <c r="E5056" s="153">
        <f>IF(A5056="","",ROUNDUP(MONTH(A5056)/3,0))</f>
        <v/>
      </c>
      <c r="F5056" s="153">
        <f>IF(A5056="","",WEEKNUM(A5056,2))</f>
        <v/>
      </c>
      <c r="G5056" s="153">
        <f>IF(A5056="","",WEEKDAY(A5056,2))</f>
        <v/>
      </c>
      <c r="H5056" s="153">
        <f>IF(A5056="","",CHOOSE(WEEKDAY(A5056,2),"Pazartesi","Salı","Çarşamba","Perşembe","Cuma","Cumartesi","Pazar"))</f>
        <v/>
      </c>
    </row>
    <row r="5057" ht="10.5" customHeight="1" s="113">
      <c r="A5057" s="152" t="n">
        <v>47060</v>
      </c>
      <c r="B5057" s="153">
        <f>IF(A5057="","",YEAR(A5057))</f>
        <v/>
      </c>
      <c r="C5057" s="153">
        <f>IF(A5057="","",MONTH(A5057))</f>
        <v/>
      </c>
      <c r="D5057" s="153">
        <f>IF(A5057="","",CHOOSE(MONTH(A5057),"Ocak","Şubat","Mart","Nisan","Mayıs","Haziran","Temmuz","Ağustos","Eylül","Ekim","Kasım","Aralık"))</f>
        <v/>
      </c>
      <c r="E5057" s="153">
        <f>IF(A5057="","",ROUNDUP(MONTH(A5057)/3,0))</f>
        <v/>
      </c>
      <c r="F5057" s="153">
        <f>IF(A5057="","",WEEKNUM(A5057,2))</f>
        <v/>
      </c>
      <c r="G5057" s="153">
        <f>IF(A5057="","",WEEKDAY(A5057,2))</f>
        <v/>
      </c>
      <c r="H5057" s="153">
        <f>IF(A5057="","",CHOOSE(WEEKDAY(A5057,2),"Pazartesi","Salı","Çarşamba","Perşembe","Cuma","Cumartesi","Pazar"))</f>
        <v/>
      </c>
    </row>
    <row r="5058" ht="10.5" customHeight="1" s="113">
      <c r="A5058" s="152" t="n">
        <v>47061</v>
      </c>
      <c r="B5058" s="153">
        <f>IF(A5058="","",YEAR(A5058))</f>
        <v/>
      </c>
      <c r="C5058" s="153">
        <f>IF(A5058="","",MONTH(A5058))</f>
        <v/>
      </c>
      <c r="D5058" s="153">
        <f>IF(A5058="","",CHOOSE(MONTH(A5058),"Ocak","Şubat","Mart","Nisan","Mayıs","Haziran","Temmuz","Ağustos","Eylül","Ekim","Kasım","Aralık"))</f>
        <v/>
      </c>
      <c r="E5058" s="153">
        <f>IF(A5058="","",ROUNDUP(MONTH(A5058)/3,0))</f>
        <v/>
      </c>
      <c r="F5058" s="153">
        <f>IF(A5058="","",WEEKNUM(A5058,2))</f>
        <v/>
      </c>
      <c r="G5058" s="153">
        <f>IF(A5058="","",WEEKDAY(A5058,2))</f>
        <v/>
      </c>
      <c r="H5058" s="153">
        <f>IF(A5058="","",CHOOSE(WEEKDAY(A5058,2),"Pazartesi","Salı","Çarşamba","Perşembe","Cuma","Cumartesi","Pazar"))</f>
        <v/>
      </c>
    </row>
    <row r="5059" ht="10.5" customHeight="1" s="113">
      <c r="A5059" s="152" t="n">
        <v>47062</v>
      </c>
      <c r="B5059" s="153">
        <f>IF(A5059="","",YEAR(A5059))</f>
        <v/>
      </c>
      <c r="C5059" s="153">
        <f>IF(A5059="","",MONTH(A5059))</f>
        <v/>
      </c>
      <c r="D5059" s="153">
        <f>IF(A5059="","",CHOOSE(MONTH(A5059),"Ocak","Şubat","Mart","Nisan","Mayıs","Haziran","Temmuz","Ağustos","Eylül","Ekim","Kasım","Aralık"))</f>
        <v/>
      </c>
      <c r="E5059" s="153">
        <f>IF(A5059="","",ROUNDUP(MONTH(A5059)/3,0))</f>
        <v/>
      </c>
      <c r="F5059" s="153">
        <f>IF(A5059="","",WEEKNUM(A5059,2))</f>
        <v/>
      </c>
      <c r="G5059" s="153">
        <f>IF(A5059="","",WEEKDAY(A5059,2))</f>
        <v/>
      </c>
      <c r="H5059" s="153">
        <f>IF(A5059="","",CHOOSE(WEEKDAY(A5059,2),"Pazartesi","Salı","Çarşamba","Perşembe","Cuma","Cumartesi","Pazar"))</f>
        <v/>
      </c>
    </row>
    <row r="5060" ht="10.5" customHeight="1" s="113">
      <c r="A5060" s="152" t="n">
        <v>47063</v>
      </c>
      <c r="B5060" s="153">
        <f>IF(A5060="","",YEAR(A5060))</f>
        <v/>
      </c>
      <c r="C5060" s="153">
        <f>IF(A5060="","",MONTH(A5060))</f>
        <v/>
      </c>
      <c r="D5060" s="153">
        <f>IF(A5060="","",CHOOSE(MONTH(A5060),"Ocak","Şubat","Mart","Nisan","Mayıs","Haziran","Temmuz","Ağustos","Eylül","Ekim","Kasım","Aralık"))</f>
        <v/>
      </c>
      <c r="E5060" s="153">
        <f>IF(A5060="","",ROUNDUP(MONTH(A5060)/3,0))</f>
        <v/>
      </c>
      <c r="F5060" s="153">
        <f>IF(A5060="","",WEEKNUM(A5060,2))</f>
        <v/>
      </c>
      <c r="G5060" s="153">
        <f>IF(A5060="","",WEEKDAY(A5060,2))</f>
        <v/>
      </c>
      <c r="H5060" s="153">
        <f>IF(A5060="","",CHOOSE(WEEKDAY(A5060,2),"Pazartesi","Salı","Çarşamba","Perşembe","Cuma","Cumartesi","Pazar"))</f>
        <v/>
      </c>
    </row>
    <row r="5061" ht="10.5" customHeight="1" s="113">
      <c r="A5061" s="152" t="n">
        <v>47064</v>
      </c>
      <c r="B5061" s="153">
        <f>IF(A5061="","",YEAR(A5061))</f>
        <v/>
      </c>
      <c r="C5061" s="153">
        <f>IF(A5061="","",MONTH(A5061))</f>
        <v/>
      </c>
      <c r="D5061" s="153">
        <f>IF(A5061="","",CHOOSE(MONTH(A5061),"Ocak","Şubat","Mart","Nisan","Mayıs","Haziran","Temmuz","Ağustos","Eylül","Ekim","Kasım","Aralık"))</f>
        <v/>
      </c>
      <c r="E5061" s="153">
        <f>IF(A5061="","",ROUNDUP(MONTH(A5061)/3,0))</f>
        <v/>
      </c>
      <c r="F5061" s="153">
        <f>IF(A5061="","",WEEKNUM(A5061,2))</f>
        <v/>
      </c>
      <c r="G5061" s="153">
        <f>IF(A5061="","",WEEKDAY(A5061,2))</f>
        <v/>
      </c>
      <c r="H5061" s="153">
        <f>IF(A5061="","",CHOOSE(WEEKDAY(A5061,2),"Pazartesi","Salı","Çarşamba","Perşembe","Cuma","Cumartesi","Pazar"))</f>
        <v/>
      </c>
    </row>
    <row r="5062" ht="10.5" customHeight="1" s="113">
      <c r="A5062" s="152" t="n">
        <v>47065</v>
      </c>
      <c r="B5062" s="153">
        <f>IF(A5062="","",YEAR(A5062))</f>
        <v/>
      </c>
      <c r="C5062" s="153">
        <f>IF(A5062="","",MONTH(A5062))</f>
        <v/>
      </c>
      <c r="D5062" s="153">
        <f>IF(A5062="","",CHOOSE(MONTH(A5062),"Ocak","Şubat","Mart","Nisan","Mayıs","Haziran","Temmuz","Ağustos","Eylül","Ekim","Kasım","Aralık"))</f>
        <v/>
      </c>
      <c r="E5062" s="153">
        <f>IF(A5062="","",ROUNDUP(MONTH(A5062)/3,0))</f>
        <v/>
      </c>
      <c r="F5062" s="153">
        <f>IF(A5062="","",WEEKNUM(A5062,2))</f>
        <v/>
      </c>
      <c r="G5062" s="153">
        <f>IF(A5062="","",WEEKDAY(A5062,2))</f>
        <v/>
      </c>
      <c r="H5062" s="153">
        <f>IF(A5062="","",CHOOSE(WEEKDAY(A5062,2),"Pazartesi","Salı","Çarşamba","Perşembe","Cuma","Cumartesi","Pazar"))</f>
        <v/>
      </c>
    </row>
    <row r="5063" ht="10.5" customHeight="1" s="113">
      <c r="A5063" s="152" t="n">
        <v>47066</v>
      </c>
      <c r="B5063" s="153">
        <f>IF(A5063="","",YEAR(A5063))</f>
        <v/>
      </c>
      <c r="C5063" s="153">
        <f>IF(A5063="","",MONTH(A5063))</f>
        <v/>
      </c>
      <c r="D5063" s="153">
        <f>IF(A5063="","",CHOOSE(MONTH(A5063),"Ocak","Şubat","Mart","Nisan","Mayıs","Haziran","Temmuz","Ağustos","Eylül","Ekim","Kasım","Aralık"))</f>
        <v/>
      </c>
      <c r="E5063" s="153">
        <f>IF(A5063="","",ROUNDUP(MONTH(A5063)/3,0))</f>
        <v/>
      </c>
      <c r="F5063" s="153">
        <f>IF(A5063="","",WEEKNUM(A5063,2))</f>
        <v/>
      </c>
      <c r="G5063" s="153">
        <f>IF(A5063="","",WEEKDAY(A5063,2))</f>
        <v/>
      </c>
      <c r="H5063" s="153">
        <f>IF(A5063="","",CHOOSE(WEEKDAY(A5063,2),"Pazartesi","Salı","Çarşamba","Perşembe","Cuma","Cumartesi","Pazar"))</f>
        <v/>
      </c>
    </row>
    <row r="5064" ht="10.5" customHeight="1" s="113">
      <c r="A5064" s="152" t="n">
        <v>47067</v>
      </c>
      <c r="B5064" s="153">
        <f>IF(A5064="","",YEAR(A5064))</f>
        <v/>
      </c>
      <c r="C5064" s="153">
        <f>IF(A5064="","",MONTH(A5064))</f>
        <v/>
      </c>
      <c r="D5064" s="153">
        <f>IF(A5064="","",CHOOSE(MONTH(A5064),"Ocak","Şubat","Mart","Nisan","Mayıs","Haziran","Temmuz","Ağustos","Eylül","Ekim","Kasım","Aralık"))</f>
        <v/>
      </c>
      <c r="E5064" s="153">
        <f>IF(A5064="","",ROUNDUP(MONTH(A5064)/3,0))</f>
        <v/>
      </c>
      <c r="F5064" s="153">
        <f>IF(A5064="","",WEEKNUM(A5064,2))</f>
        <v/>
      </c>
      <c r="G5064" s="153">
        <f>IF(A5064="","",WEEKDAY(A5064,2))</f>
        <v/>
      </c>
      <c r="H5064" s="153">
        <f>IF(A5064="","",CHOOSE(WEEKDAY(A5064,2),"Pazartesi","Salı","Çarşamba","Perşembe","Cuma","Cumartesi","Pazar"))</f>
        <v/>
      </c>
    </row>
    <row r="5065" ht="10.5" customHeight="1" s="113">
      <c r="A5065" s="152" t="n">
        <v>47068</v>
      </c>
      <c r="B5065" s="153">
        <f>IF(A5065="","",YEAR(A5065))</f>
        <v/>
      </c>
      <c r="C5065" s="153">
        <f>IF(A5065="","",MONTH(A5065))</f>
        <v/>
      </c>
      <c r="D5065" s="153">
        <f>IF(A5065="","",CHOOSE(MONTH(A5065),"Ocak","Şubat","Mart","Nisan","Mayıs","Haziran","Temmuz","Ağustos","Eylül","Ekim","Kasım","Aralık"))</f>
        <v/>
      </c>
      <c r="E5065" s="153">
        <f>IF(A5065="","",ROUNDUP(MONTH(A5065)/3,0))</f>
        <v/>
      </c>
      <c r="F5065" s="153">
        <f>IF(A5065="","",WEEKNUM(A5065,2))</f>
        <v/>
      </c>
      <c r="G5065" s="153">
        <f>IF(A5065="","",WEEKDAY(A5065,2))</f>
        <v/>
      </c>
      <c r="H5065" s="153">
        <f>IF(A5065="","",CHOOSE(WEEKDAY(A5065,2),"Pazartesi","Salı","Çarşamba","Perşembe","Cuma","Cumartesi","Pazar"))</f>
        <v/>
      </c>
    </row>
    <row r="5066" ht="10.5" customHeight="1" s="113">
      <c r="A5066" s="152" t="n">
        <v>47069</v>
      </c>
      <c r="B5066" s="153">
        <f>IF(A5066="","",YEAR(A5066))</f>
        <v/>
      </c>
      <c r="C5066" s="153">
        <f>IF(A5066="","",MONTH(A5066))</f>
        <v/>
      </c>
      <c r="D5066" s="153">
        <f>IF(A5066="","",CHOOSE(MONTH(A5066),"Ocak","Şubat","Mart","Nisan","Mayıs","Haziran","Temmuz","Ağustos","Eylül","Ekim","Kasım","Aralık"))</f>
        <v/>
      </c>
      <c r="E5066" s="153">
        <f>IF(A5066="","",ROUNDUP(MONTH(A5066)/3,0))</f>
        <v/>
      </c>
      <c r="F5066" s="153">
        <f>IF(A5066="","",WEEKNUM(A5066,2))</f>
        <v/>
      </c>
      <c r="G5066" s="153">
        <f>IF(A5066="","",WEEKDAY(A5066,2))</f>
        <v/>
      </c>
      <c r="H5066" s="153">
        <f>IF(A5066="","",CHOOSE(WEEKDAY(A5066,2),"Pazartesi","Salı","Çarşamba","Perşembe","Cuma","Cumartesi","Pazar"))</f>
        <v/>
      </c>
    </row>
    <row r="5067" ht="10.5" customHeight="1" s="113">
      <c r="A5067" s="152" t="n">
        <v>47070</v>
      </c>
      <c r="B5067" s="153">
        <f>IF(A5067="","",YEAR(A5067))</f>
        <v/>
      </c>
      <c r="C5067" s="153">
        <f>IF(A5067="","",MONTH(A5067))</f>
        <v/>
      </c>
      <c r="D5067" s="153">
        <f>IF(A5067="","",CHOOSE(MONTH(A5067),"Ocak","Şubat","Mart","Nisan","Mayıs","Haziran","Temmuz","Ağustos","Eylül","Ekim","Kasım","Aralık"))</f>
        <v/>
      </c>
      <c r="E5067" s="153">
        <f>IF(A5067="","",ROUNDUP(MONTH(A5067)/3,0))</f>
        <v/>
      </c>
      <c r="F5067" s="153">
        <f>IF(A5067="","",WEEKNUM(A5067,2))</f>
        <v/>
      </c>
      <c r="G5067" s="153">
        <f>IF(A5067="","",WEEKDAY(A5067,2))</f>
        <v/>
      </c>
      <c r="H5067" s="153">
        <f>IF(A5067="","",CHOOSE(WEEKDAY(A5067,2),"Pazartesi","Salı","Çarşamba","Perşembe","Cuma","Cumartesi","Pazar"))</f>
        <v/>
      </c>
    </row>
    <row r="5068" ht="10.5" customHeight="1" s="113">
      <c r="A5068" s="152" t="n">
        <v>47071</v>
      </c>
      <c r="B5068" s="153">
        <f>IF(A5068="","",YEAR(A5068))</f>
        <v/>
      </c>
      <c r="C5068" s="153">
        <f>IF(A5068="","",MONTH(A5068))</f>
        <v/>
      </c>
      <c r="D5068" s="153">
        <f>IF(A5068="","",CHOOSE(MONTH(A5068),"Ocak","Şubat","Mart","Nisan","Mayıs","Haziran","Temmuz","Ağustos","Eylül","Ekim","Kasım","Aralık"))</f>
        <v/>
      </c>
      <c r="E5068" s="153">
        <f>IF(A5068="","",ROUNDUP(MONTH(A5068)/3,0))</f>
        <v/>
      </c>
      <c r="F5068" s="153">
        <f>IF(A5068="","",WEEKNUM(A5068,2))</f>
        <v/>
      </c>
      <c r="G5068" s="153">
        <f>IF(A5068="","",WEEKDAY(A5068,2))</f>
        <v/>
      </c>
      <c r="H5068" s="153">
        <f>IF(A5068="","",CHOOSE(WEEKDAY(A5068,2),"Pazartesi","Salı","Çarşamba","Perşembe","Cuma","Cumartesi","Pazar"))</f>
        <v/>
      </c>
    </row>
    <row r="5069" ht="10.5" customHeight="1" s="113">
      <c r="A5069" s="152" t="n">
        <v>47072</v>
      </c>
      <c r="B5069" s="153">
        <f>IF(A5069="","",YEAR(A5069))</f>
        <v/>
      </c>
      <c r="C5069" s="153">
        <f>IF(A5069="","",MONTH(A5069))</f>
        <v/>
      </c>
      <c r="D5069" s="153">
        <f>IF(A5069="","",CHOOSE(MONTH(A5069),"Ocak","Şubat","Mart","Nisan","Mayıs","Haziran","Temmuz","Ağustos","Eylül","Ekim","Kasım","Aralık"))</f>
        <v/>
      </c>
      <c r="E5069" s="153">
        <f>IF(A5069="","",ROUNDUP(MONTH(A5069)/3,0))</f>
        <v/>
      </c>
      <c r="F5069" s="153">
        <f>IF(A5069="","",WEEKNUM(A5069,2))</f>
        <v/>
      </c>
      <c r="G5069" s="153">
        <f>IF(A5069="","",WEEKDAY(A5069,2))</f>
        <v/>
      </c>
      <c r="H5069" s="153">
        <f>IF(A5069="","",CHOOSE(WEEKDAY(A5069,2),"Pazartesi","Salı","Çarşamba","Perşembe","Cuma","Cumartesi","Pazar"))</f>
        <v/>
      </c>
    </row>
    <row r="5070" ht="10.5" customHeight="1" s="113">
      <c r="A5070" s="152" t="n">
        <v>47073</v>
      </c>
      <c r="B5070" s="153">
        <f>IF(A5070="","",YEAR(A5070))</f>
        <v/>
      </c>
      <c r="C5070" s="153">
        <f>IF(A5070="","",MONTH(A5070))</f>
        <v/>
      </c>
      <c r="D5070" s="153">
        <f>IF(A5070="","",CHOOSE(MONTH(A5070),"Ocak","Şubat","Mart","Nisan","Mayıs","Haziran","Temmuz","Ağustos","Eylül","Ekim","Kasım","Aralık"))</f>
        <v/>
      </c>
      <c r="E5070" s="153">
        <f>IF(A5070="","",ROUNDUP(MONTH(A5070)/3,0))</f>
        <v/>
      </c>
      <c r="F5070" s="153">
        <f>IF(A5070="","",WEEKNUM(A5070,2))</f>
        <v/>
      </c>
      <c r="G5070" s="153">
        <f>IF(A5070="","",WEEKDAY(A5070,2))</f>
        <v/>
      </c>
      <c r="H5070" s="153">
        <f>IF(A5070="","",CHOOSE(WEEKDAY(A5070,2),"Pazartesi","Salı","Çarşamba","Perşembe","Cuma","Cumartesi","Pazar"))</f>
        <v/>
      </c>
    </row>
    <row r="5071" ht="10.5" customHeight="1" s="113">
      <c r="A5071" s="152" t="n">
        <v>47074</v>
      </c>
      <c r="B5071" s="153">
        <f>IF(A5071="","",YEAR(A5071))</f>
        <v/>
      </c>
      <c r="C5071" s="153">
        <f>IF(A5071="","",MONTH(A5071))</f>
        <v/>
      </c>
      <c r="D5071" s="153">
        <f>IF(A5071="","",CHOOSE(MONTH(A5071),"Ocak","Şubat","Mart","Nisan","Mayıs","Haziran","Temmuz","Ağustos","Eylül","Ekim","Kasım","Aralık"))</f>
        <v/>
      </c>
      <c r="E5071" s="153">
        <f>IF(A5071="","",ROUNDUP(MONTH(A5071)/3,0))</f>
        <v/>
      </c>
      <c r="F5071" s="153">
        <f>IF(A5071="","",WEEKNUM(A5071,2))</f>
        <v/>
      </c>
      <c r="G5071" s="153">
        <f>IF(A5071="","",WEEKDAY(A5071,2))</f>
        <v/>
      </c>
      <c r="H5071" s="153">
        <f>IF(A5071="","",CHOOSE(WEEKDAY(A5071,2),"Pazartesi","Salı","Çarşamba","Perşembe","Cuma","Cumartesi","Pazar"))</f>
        <v/>
      </c>
    </row>
    <row r="5072" ht="10.5" customHeight="1" s="113">
      <c r="A5072" s="152" t="n">
        <v>47075</v>
      </c>
      <c r="B5072" s="153">
        <f>IF(A5072="","",YEAR(A5072))</f>
        <v/>
      </c>
      <c r="C5072" s="153">
        <f>IF(A5072="","",MONTH(A5072))</f>
        <v/>
      </c>
      <c r="D5072" s="153">
        <f>IF(A5072="","",CHOOSE(MONTH(A5072),"Ocak","Şubat","Mart","Nisan","Mayıs","Haziran","Temmuz","Ağustos","Eylül","Ekim","Kasım","Aralık"))</f>
        <v/>
      </c>
      <c r="E5072" s="153">
        <f>IF(A5072="","",ROUNDUP(MONTH(A5072)/3,0))</f>
        <v/>
      </c>
      <c r="F5072" s="153">
        <f>IF(A5072="","",WEEKNUM(A5072,2))</f>
        <v/>
      </c>
      <c r="G5072" s="153">
        <f>IF(A5072="","",WEEKDAY(A5072,2))</f>
        <v/>
      </c>
      <c r="H5072" s="153">
        <f>IF(A5072="","",CHOOSE(WEEKDAY(A5072,2),"Pazartesi","Salı","Çarşamba","Perşembe","Cuma","Cumartesi","Pazar"))</f>
        <v/>
      </c>
    </row>
    <row r="5073" ht="10.5" customHeight="1" s="113">
      <c r="A5073" s="152" t="n">
        <v>47076</v>
      </c>
      <c r="B5073" s="153">
        <f>IF(A5073="","",YEAR(A5073))</f>
        <v/>
      </c>
      <c r="C5073" s="153">
        <f>IF(A5073="","",MONTH(A5073))</f>
        <v/>
      </c>
      <c r="D5073" s="153">
        <f>IF(A5073="","",CHOOSE(MONTH(A5073),"Ocak","Şubat","Mart","Nisan","Mayıs","Haziran","Temmuz","Ağustos","Eylül","Ekim","Kasım","Aralık"))</f>
        <v/>
      </c>
      <c r="E5073" s="153">
        <f>IF(A5073="","",ROUNDUP(MONTH(A5073)/3,0))</f>
        <v/>
      </c>
      <c r="F5073" s="153">
        <f>IF(A5073="","",WEEKNUM(A5073,2))</f>
        <v/>
      </c>
      <c r="G5073" s="153">
        <f>IF(A5073="","",WEEKDAY(A5073,2))</f>
        <v/>
      </c>
      <c r="H5073" s="153">
        <f>IF(A5073="","",CHOOSE(WEEKDAY(A5073,2),"Pazartesi","Salı","Çarşamba","Perşembe","Cuma","Cumartesi","Pazar"))</f>
        <v/>
      </c>
    </row>
    <row r="5074" ht="10.5" customHeight="1" s="113">
      <c r="A5074" s="152" t="n">
        <v>47077</v>
      </c>
      <c r="B5074" s="153">
        <f>IF(A5074="","",YEAR(A5074))</f>
        <v/>
      </c>
      <c r="C5074" s="153">
        <f>IF(A5074="","",MONTH(A5074))</f>
        <v/>
      </c>
      <c r="D5074" s="153">
        <f>IF(A5074="","",CHOOSE(MONTH(A5074),"Ocak","Şubat","Mart","Nisan","Mayıs","Haziran","Temmuz","Ağustos","Eylül","Ekim","Kasım","Aralık"))</f>
        <v/>
      </c>
      <c r="E5074" s="153">
        <f>IF(A5074="","",ROUNDUP(MONTH(A5074)/3,0))</f>
        <v/>
      </c>
      <c r="F5074" s="153">
        <f>IF(A5074="","",WEEKNUM(A5074,2))</f>
        <v/>
      </c>
      <c r="G5074" s="153">
        <f>IF(A5074="","",WEEKDAY(A5074,2))</f>
        <v/>
      </c>
      <c r="H5074" s="153">
        <f>IF(A5074="","",CHOOSE(WEEKDAY(A5074,2),"Pazartesi","Salı","Çarşamba","Perşembe","Cuma","Cumartesi","Pazar"))</f>
        <v/>
      </c>
    </row>
    <row r="5075" ht="10.5" customHeight="1" s="113">
      <c r="A5075" s="152" t="n">
        <v>47078</v>
      </c>
      <c r="B5075" s="153">
        <f>IF(A5075="","",YEAR(A5075))</f>
        <v/>
      </c>
      <c r="C5075" s="153">
        <f>IF(A5075="","",MONTH(A5075))</f>
        <v/>
      </c>
      <c r="D5075" s="153">
        <f>IF(A5075="","",CHOOSE(MONTH(A5075),"Ocak","Şubat","Mart","Nisan","Mayıs","Haziran","Temmuz","Ağustos","Eylül","Ekim","Kasım","Aralık"))</f>
        <v/>
      </c>
      <c r="E5075" s="153">
        <f>IF(A5075="","",ROUNDUP(MONTH(A5075)/3,0))</f>
        <v/>
      </c>
      <c r="F5075" s="153">
        <f>IF(A5075="","",WEEKNUM(A5075,2))</f>
        <v/>
      </c>
      <c r="G5075" s="153">
        <f>IF(A5075="","",WEEKDAY(A5075,2))</f>
        <v/>
      </c>
      <c r="H5075" s="153">
        <f>IF(A5075="","",CHOOSE(WEEKDAY(A5075,2),"Pazartesi","Salı","Çarşamba","Perşembe","Cuma","Cumartesi","Pazar"))</f>
        <v/>
      </c>
    </row>
    <row r="5076" ht="10.5" customHeight="1" s="113">
      <c r="A5076" s="152" t="n">
        <v>47079</v>
      </c>
      <c r="B5076" s="153">
        <f>IF(A5076="","",YEAR(A5076))</f>
        <v/>
      </c>
      <c r="C5076" s="153">
        <f>IF(A5076="","",MONTH(A5076))</f>
        <v/>
      </c>
      <c r="D5076" s="153">
        <f>IF(A5076="","",CHOOSE(MONTH(A5076),"Ocak","Şubat","Mart","Nisan","Mayıs","Haziran","Temmuz","Ağustos","Eylül","Ekim","Kasım","Aralık"))</f>
        <v/>
      </c>
      <c r="E5076" s="153">
        <f>IF(A5076="","",ROUNDUP(MONTH(A5076)/3,0))</f>
        <v/>
      </c>
      <c r="F5076" s="153">
        <f>IF(A5076="","",WEEKNUM(A5076,2))</f>
        <v/>
      </c>
      <c r="G5076" s="153">
        <f>IF(A5076="","",WEEKDAY(A5076,2))</f>
        <v/>
      </c>
      <c r="H5076" s="153">
        <f>IF(A5076="","",CHOOSE(WEEKDAY(A5076,2),"Pazartesi","Salı","Çarşamba","Perşembe","Cuma","Cumartesi","Pazar"))</f>
        <v/>
      </c>
    </row>
    <row r="5077" ht="10.5" customHeight="1" s="113">
      <c r="A5077" s="152" t="n">
        <v>47080</v>
      </c>
      <c r="B5077" s="153">
        <f>IF(A5077="","",YEAR(A5077))</f>
        <v/>
      </c>
      <c r="C5077" s="153">
        <f>IF(A5077="","",MONTH(A5077))</f>
        <v/>
      </c>
      <c r="D5077" s="153">
        <f>IF(A5077="","",CHOOSE(MONTH(A5077),"Ocak","Şubat","Mart","Nisan","Mayıs","Haziran","Temmuz","Ağustos","Eylül","Ekim","Kasım","Aralık"))</f>
        <v/>
      </c>
      <c r="E5077" s="153">
        <f>IF(A5077="","",ROUNDUP(MONTH(A5077)/3,0))</f>
        <v/>
      </c>
      <c r="F5077" s="153">
        <f>IF(A5077="","",WEEKNUM(A5077,2))</f>
        <v/>
      </c>
      <c r="G5077" s="153">
        <f>IF(A5077="","",WEEKDAY(A5077,2))</f>
        <v/>
      </c>
      <c r="H5077" s="153">
        <f>IF(A5077="","",CHOOSE(WEEKDAY(A5077,2),"Pazartesi","Salı","Çarşamba","Perşembe","Cuma","Cumartesi","Pazar"))</f>
        <v/>
      </c>
    </row>
    <row r="5078" ht="10.5" customHeight="1" s="113">
      <c r="A5078" s="152" t="n">
        <v>47081</v>
      </c>
      <c r="B5078" s="153">
        <f>IF(A5078="","",YEAR(A5078))</f>
        <v/>
      </c>
      <c r="C5078" s="153">
        <f>IF(A5078="","",MONTH(A5078))</f>
        <v/>
      </c>
      <c r="D5078" s="153">
        <f>IF(A5078="","",CHOOSE(MONTH(A5078),"Ocak","Şubat","Mart","Nisan","Mayıs","Haziran","Temmuz","Ağustos","Eylül","Ekim","Kasım","Aralık"))</f>
        <v/>
      </c>
      <c r="E5078" s="153">
        <f>IF(A5078="","",ROUNDUP(MONTH(A5078)/3,0))</f>
        <v/>
      </c>
      <c r="F5078" s="153">
        <f>IF(A5078="","",WEEKNUM(A5078,2))</f>
        <v/>
      </c>
      <c r="G5078" s="153">
        <f>IF(A5078="","",WEEKDAY(A5078,2))</f>
        <v/>
      </c>
      <c r="H5078" s="153">
        <f>IF(A5078="","",CHOOSE(WEEKDAY(A5078,2),"Pazartesi","Salı","Çarşamba","Perşembe","Cuma","Cumartesi","Pazar"))</f>
        <v/>
      </c>
    </row>
    <row r="5079" ht="10.5" customHeight="1" s="113">
      <c r="A5079" s="152" t="n">
        <v>47082</v>
      </c>
      <c r="B5079" s="153">
        <f>IF(A5079="","",YEAR(A5079))</f>
        <v/>
      </c>
      <c r="C5079" s="153">
        <f>IF(A5079="","",MONTH(A5079))</f>
        <v/>
      </c>
      <c r="D5079" s="153">
        <f>IF(A5079="","",CHOOSE(MONTH(A5079),"Ocak","Şubat","Mart","Nisan","Mayıs","Haziran","Temmuz","Ağustos","Eylül","Ekim","Kasım","Aralık"))</f>
        <v/>
      </c>
      <c r="E5079" s="153">
        <f>IF(A5079="","",ROUNDUP(MONTH(A5079)/3,0))</f>
        <v/>
      </c>
      <c r="F5079" s="153">
        <f>IF(A5079="","",WEEKNUM(A5079,2))</f>
        <v/>
      </c>
      <c r="G5079" s="153">
        <f>IF(A5079="","",WEEKDAY(A5079,2))</f>
        <v/>
      </c>
      <c r="H5079" s="153">
        <f>IF(A5079="","",CHOOSE(WEEKDAY(A5079,2),"Pazartesi","Salı","Çarşamba","Perşembe","Cuma","Cumartesi","Pazar"))</f>
        <v/>
      </c>
    </row>
    <row r="5080" ht="10.5" customHeight="1" s="113">
      <c r="A5080" s="152" t="n">
        <v>47083</v>
      </c>
      <c r="B5080" s="153">
        <f>IF(A5080="","",YEAR(A5080))</f>
        <v/>
      </c>
      <c r="C5080" s="153">
        <f>IF(A5080="","",MONTH(A5080))</f>
        <v/>
      </c>
      <c r="D5080" s="153">
        <f>IF(A5080="","",CHOOSE(MONTH(A5080),"Ocak","Şubat","Mart","Nisan","Mayıs","Haziran","Temmuz","Ağustos","Eylül","Ekim","Kasım","Aralık"))</f>
        <v/>
      </c>
      <c r="E5080" s="153">
        <f>IF(A5080="","",ROUNDUP(MONTH(A5080)/3,0))</f>
        <v/>
      </c>
      <c r="F5080" s="153">
        <f>IF(A5080="","",WEEKNUM(A5080,2))</f>
        <v/>
      </c>
      <c r="G5080" s="153">
        <f>IF(A5080="","",WEEKDAY(A5080,2))</f>
        <v/>
      </c>
      <c r="H5080" s="153">
        <f>IF(A5080="","",CHOOSE(WEEKDAY(A5080,2),"Pazartesi","Salı","Çarşamba","Perşembe","Cuma","Cumartesi","Pazar"))</f>
        <v/>
      </c>
    </row>
    <row r="5081" ht="10.5" customHeight="1" s="113">
      <c r="A5081" s="152" t="n">
        <v>47084</v>
      </c>
      <c r="B5081" s="153">
        <f>IF(A5081="","",YEAR(A5081))</f>
        <v/>
      </c>
      <c r="C5081" s="153">
        <f>IF(A5081="","",MONTH(A5081))</f>
        <v/>
      </c>
      <c r="D5081" s="153">
        <f>IF(A5081="","",CHOOSE(MONTH(A5081),"Ocak","Şubat","Mart","Nisan","Mayıs","Haziran","Temmuz","Ağustos","Eylül","Ekim","Kasım","Aralık"))</f>
        <v/>
      </c>
      <c r="E5081" s="153">
        <f>IF(A5081="","",ROUNDUP(MONTH(A5081)/3,0))</f>
        <v/>
      </c>
      <c r="F5081" s="153">
        <f>IF(A5081="","",WEEKNUM(A5081,2))</f>
        <v/>
      </c>
      <c r="G5081" s="153">
        <f>IF(A5081="","",WEEKDAY(A5081,2))</f>
        <v/>
      </c>
      <c r="H5081" s="153">
        <f>IF(A5081="","",CHOOSE(WEEKDAY(A5081,2),"Pazartesi","Salı","Çarşamba","Perşembe","Cuma","Cumartesi","Pazar"))</f>
        <v/>
      </c>
    </row>
    <row r="5082" ht="10.5" customHeight="1" s="113">
      <c r="A5082" s="152" t="n">
        <v>47085</v>
      </c>
      <c r="B5082" s="153">
        <f>IF(A5082="","",YEAR(A5082))</f>
        <v/>
      </c>
      <c r="C5082" s="153">
        <f>IF(A5082="","",MONTH(A5082))</f>
        <v/>
      </c>
      <c r="D5082" s="153">
        <f>IF(A5082="","",CHOOSE(MONTH(A5082),"Ocak","Şubat","Mart","Nisan","Mayıs","Haziran","Temmuz","Ağustos","Eylül","Ekim","Kasım","Aralık"))</f>
        <v/>
      </c>
      <c r="E5082" s="153">
        <f>IF(A5082="","",ROUNDUP(MONTH(A5082)/3,0))</f>
        <v/>
      </c>
      <c r="F5082" s="153">
        <f>IF(A5082="","",WEEKNUM(A5082,2))</f>
        <v/>
      </c>
      <c r="G5082" s="153">
        <f>IF(A5082="","",WEEKDAY(A5082,2))</f>
        <v/>
      </c>
      <c r="H5082" s="153">
        <f>IF(A5082="","",CHOOSE(WEEKDAY(A5082,2),"Pazartesi","Salı","Çarşamba","Perşembe","Cuma","Cumartesi","Pazar"))</f>
        <v/>
      </c>
    </row>
    <row r="5083" ht="10.5" customHeight="1" s="113">
      <c r="A5083" s="152" t="n">
        <v>47086</v>
      </c>
      <c r="B5083" s="153">
        <f>IF(A5083="","",YEAR(A5083))</f>
        <v/>
      </c>
      <c r="C5083" s="153">
        <f>IF(A5083="","",MONTH(A5083))</f>
        <v/>
      </c>
      <c r="D5083" s="153">
        <f>IF(A5083="","",CHOOSE(MONTH(A5083),"Ocak","Şubat","Mart","Nisan","Mayıs","Haziran","Temmuz","Ağustos","Eylül","Ekim","Kasım","Aralık"))</f>
        <v/>
      </c>
      <c r="E5083" s="153">
        <f>IF(A5083="","",ROUNDUP(MONTH(A5083)/3,0))</f>
        <v/>
      </c>
      <c r="F5083" s="153">
        <f>IF(A5083="","",WEEKNUM(A5083,2))</f>
        <v/>
      </c>
      <c r="G5083" s="153">
        <f>IF(A5083="","",WEEKDAY(A5083,2))</f>
        <v/>
      </c>
      <c r="H5083" s="153">
        <f>IF(A5083="","",CHOOSE(WEEKDAY(A5083,2),"Pazartesi","Salı","Çarşamba","Perşembe","Cuma","Cumartesi","Pazar"))</f>
        <v/>
      </c>
    </row>
    <row r="5084" ht="10.5" customHeight="1" s="113">
      <c r="A5084" s="152" t="n">
        <v>47087</v>
      </c>
      <c r="B5084" s="153">
        <f>IF(A5084="","",YEAR(A5084))</f>
        <v/>
      </c>
      <c r="C5084" s="153">
        <f>IF(A5084="","",MONTH(A5084))</f>
        <v/>
      </c>
      <c r="D5084" s="153">
        <f>IF(A5084="","",CHOOSE(MONTH(A5084),"Ocak","Şubat","Mart","Nisan","Mayıs","Haziran","Temmuz","Ağustos","Eylül","Ekim","Kasım","Aralık"))</f>
        <v/>
      </c>
      <c r="E5084" s="153">
        <f>IF(A5084="","",ROUNDUP(MONTH(A5084)/3,0))</f>
        <v/>
      </c>
      <c r="F5084" s="153">
        <f>IF(A5084="","",WEEKNUM(A5084,2))</f>
        <v/>
      </c>
      <c r="G5084" s="153">
        <f>IF(A5084="","",WEEKDAY(A5084,2))</f>
        <v/>
      </c>
      <c r="H5084" s="153">
        <f>IF(A5084="","",CHOOSE(WEEKDAY(A5084,2),"Pazartesi","Salı","Çarşamba","Perşembe","Cuma","Cumartesi","Pazar"))</f>
        <v/>
      </c>
    </row>
    <row r="5085" ht="10.5" customHeight="1" s="113">
      <c r="A5085" s="152" t="n">
        <v>47088</v>
      </c>
      <c r="B5085" s="153">
        <f>IF(A5085="","",YEAR(A5085))</f>
        <v/>
      </c>
      <c r="C5085" s="153">
        <f>IF(A5085="","",MONTH(A5085))</f>
        <v/>
      </c>
      <c r="D5085" s="153">
        <f>IF(A5085="","",CHOOSE(MONTH(A5085),"Ocak","Şubat","Mart","Nisan","Mayıs","Haziran","Temmuz","Ağustos","Eylül","Ekim","Kasım","Aralık"))</f>
        <v/>
      </c>
      <c r="E5085" s="153">
        <f>IF(A5085="","",ROUNDUP(MONTH(A5085)/3,0))</f>
        <v/>
      </c>
      <c r="F5085" s="153">
        <f>IF(A5085="","",WEEKNUM(A5085,2))</f>
        <v/>
      </c>
      <c r="G5085" s="153">
        <f>IF(A5085="","",WEEKDAY(A5085,2))</f>
        <v/>
      </c>
      <c r="H5085" s="153">
        <f>IF(A5085="","",CHOOSE(WEEKDAY(A5085,2),"Pazartesi","Salı","Çarşamba","Perşembe","Cuma","Cumartesi","Pazar"))</f>
        <v/>
      </c>
    </row>
    <row r="5086" ht="10.5" customHeight="1" s="113">
      <c r="A5086" s="152" t="n">
        <v>47089</v>
      </c>
      <c r="B5086" s="153">
        <f>IF(A5086="","",YEAR(A5086))</f>
        <v/>
      </c>
      <c r="C5086" s="153">
        <f>IF(A5086="","",MONTH(A5086))</f>
        <v/>
      </c>
      <c r="D5086" s="153">
        <f>IF(A5086="","",CHOOSE(MONTH(A5086),"Ocak","Şubat","Mart","Nisan","Mayıs","Haziran","Temmuz","Ağustos","Eylül","Ekim","Kasım","Aralık"))</f>
        <v/>
      </c>
      <c r="E5086" s="153">
        <f>IF(A5086="","",ROUNDUP(MONTH(A5086)/3,0))</f>
        <v/>
      </c>
      <c r="F5086" s="153">
        <f>IF(A5086="","",WEEKNUM(A5086,2))</f>
        <v/>
      </c>
      <c r="G5086" s="153">
        <f>IF(A5086="","",WEEKDAY(A5086,2))</f>
        <v/>
      </c>
      <c r="H5086" s="153">
        <f>IF(A5086="","",CHOOSE(WEEKDAY(A5086,2),"Pazartesi","Salı","Çarşamba","Perşembe","Cuma","Cumartesi","Pazar"))</f>
        <v/>
      </c>
    </row>
    <row r="5087" ht="10.5" customHeight="1" s="113">
      <c r="A5087" s="152" t="n">
        <v>47090</v>
      </c>
      <c r="B5087" s="153">
        <f>IF(A5087="","",YEAR(A5087))</f>
        <v/>
      </c>
      <c r="C5087" s="153">
        <f>IF(A5087="","",MONTH(A5087))</f>
        <v/>
      </c>
      <c r="D5087" s="153">
        <f>IF(A5087="","",CHOOSE(MONTH(A5087),"Ocak","Şubat","Mart","Nisan","Mayıs","Haziran","Temmuz","Ağustos","Eylül","Ekim","Kasım","Aralık"))</f>
        <v/>
      </c>
      <c r="E5087" s="153">
        <f>IF(A5087="","",ROUNDUP(MONTH(A5087)/3,0))</f>
        <v/>
      </c>
      <c r="F5087" s="153">
        <f>IF(A5087="","",WEEKNUM(A5087,2))</f>
        <v/>
      </c>
      <c r="G5087" s="153">
        <f>IF(A5087="","",WEEKDAY(A5087,2))</f>
        <v/>
      </c>
      <c r="H5087" s="153">
        <f>IF(A5087="","",CHOOSE(WEEKDAY(A5087,2),"Pazartesi","Salı","Çarşamba","Perşembe","Cuma","Cumartesi","Pazar"))</f>
        <v/>
      </c>
    </row>
    <row r="5088" ht="10.5" customHeight="1" s="113">
      <c r="A5088" s="152" t="n">
        <v>47091</v>
      </c>
      <c r="B5088" s="153">
        <f>IF(A5088="","",YEAR(A5088))</f>
        <v/>
      </c>
      <c r="C5088" s="153">
        <f>IF(A5088="","",MONTH(A5088))</f>
        <v/>
      </c>
      <c r="D5088" s="153">
        <f>IF(A5088="","",CHOOSE(MONTH(A5088),"Ocak","Şubat","Mart","Nisan","Mayıs","Haziran","Temmuz","Ağustos","Eylül","Ekim","Kasım","Aralık"))</f>
        <v/>
      </c>
      <c r="E5088" s="153">
        <f>IF(A5088="","",ROUNDUP(MONTH(A5088)/3,0))</f>
        <v/>
      </c>
      <c r="F5088" s="153">
        <f>IF(A5088="","",WEEKNUM(A5088,2))</f>
        <v/>
      </c>
      <c r="G5088" s="153">
        <f>IF(A5088="","",WEEKDAY(A5088,2))</f>
        <v/>
      </c>
      <c r="H5088" s="153">
        <f>IF(A5088="","",CHOOSE(WEEKDAY(A5088,2),"Pazartesi","Salı","Çarşamba","Perşembe","Cuma","Cumartesi","Pazar"))</f>
        <v/>
      </c>
    </row>
    <row r="5089" ht="10.5" customHeight="1" s="113">
      <c r="A5089" s="152" t="n">
        <v>47092</v>
      </c>
      <c r="B5089" s="153">
        <f>IF(A5089="","",YEAR(A5089))</f>
        <v/>
      </c>
      <c r="C5089" s="153">
        <f>IF(A5089="","",MONTH(A5089))</f>
        <v/>
      </c>
      <c r="D5089" s="153">
        <f>IF(A5089="","",CHOOSE(MONTH(A5089),"Ocak","Şubat","Mart","Nisan","Mayıs","Haziran","Temmuz","Ağustos","Eylül","Ekim","Kasım","Aralık"))</f>
        <v/>
      </c>
      <c r="E5089" s="153">
        <f>IF(A5089="","",ROUNDUP(MONTH(A5089)/3,0))</f>
        <v/>
      </c>
      <c r="F5089" s="153">
        <f>IF(A5089="","",WEEKNUM(A5089,2))</f>
        <v/>
      </c>
      <c r="G5089" s="153">
        <f>IF(A5089="","",WEEKDAY(A5089,2))</f>
        <v/>
      </c>
      <c r="H5089" s="153">
        <f>IF(A5089="","",CHOOSE(WEEKDAY(A5089,2),"Pazartesi","Salı","Çarşamba","Perşembe","Cuma","Cumartesi","Pazar"))</f>
        <v/>
      </c>
    </row>
    <row r="5090" ht="10.5" customHeight="1" s="113">
      <c r="A5090" s="152" t="n">
        <v>47093</v>
      </c>
      <c r="B5090" s="153">
        <f>IF(A5090="","",YEAR(A5090))</f>
        <v/>
      </c>
      <c r="C5090" s="153">
        <f>IF(A5090="","",MONTH(A5090))</f>
        <v/>
      </c>
      <c r="D5090" s="153">
        <f>IF(A5090="","",CHOOSE(MONTH(A5090),"Ocak","Şubat","Mart","Nisan","Mayıs","Haziran","Temmuz","Ağustos","Eylül","Ekim","Kasım","Aralık"))</f>
        <v/>
      </c>
      <c r="E5090" s="153">
        <f>IF(A5090="","",ROUNDUP(MONTH(A5090)/3,0))</f>
        <v/>
      </c>
      <c r="F5090" s="153">
        <f>IF(A5090="","",WEEKNUM(A5090,2))</f>
        <v/>
      </c>
      <c r="G5090" s="153">
        <f>IF(A5090="","",WEEKDAY(A5090,2))</f>
        <v/>
      </c>
      <c r="H5090" s="153">
        <f>IF(A5090="","",CHOOSE(WEEKDAY(A5090,2),"Pazartesi","Salı","Çarşamba","Perşembe","Cuma","Cumartesi","Pazar"))</f>
        <v/>
      </c>
    </row>
    <row r="5091" ht="10.5" customHeight="1" s="113">
      <c r="A5091" s="152" t="n">
        <v>47094</v>
      </c>
      <c r="B5091" s="153">
        <f>IF(A5091="","",YEAR(A5091))</f>
        <v/>
      </c>
      <c r="C5091" s="153">
        <f>IF(A5091="","",MONTH(A5091))</f>
        <v/>
      </c>
      <c r="D5091" s="153">
        <f>IF(A5091="","",CHOOSE(MONTH(A5091),"Ocak","Şubat","Mart","Nisan","Mayıs","Haziran","Temmuz","Ağustos","Eylül","Ekim","Kasım","Aralık"))</f>
        <v/>
      </c>
      <c r="E5091" s="153">
        <f>IF(A5091="","",ROUNDUP(MONTH(A5091)/3,0))</f>
        <v/>
      </c>
      <c r="F5091" s="153">
        <f>IF(A5091="","",WEEKNUM(A5091,2))</f>
        <v/>
      </c>
      <c r="G5091" s="153">
        <f>IF(A5091="","",WEEKDAY(A5091,2))</f>
        <v/>
      </c>
      <c r="H5091" s="153">
        <f>IF(A5091="","",CHOOSE(WEEKDAY(A5091,2),"Pazartesi","Salı","Çarşamba","Perşembe","Cuma","Cumartesi","Pazar"))</f>
        <v/>
      </c>
    </row>
    <row r="5092" ht="10.5" customHeight="1" s="113">
      <c r="A5092" s="152" t="n">
        <v>47095</v>
      </c>
      <c r="B5092" s="153">
        <f>IF(A5092="","",YEAR(A5092))</f>
        <v/>
      </c>
      <c r="C5092" s="153">
        <f>IF(A5092="","",MONTH(A5092))</f>
        <v/>
      </c>
      <c r="D5092" s="153">
        <f>IF(A5092="","",CHOOSE(MONTH(A5092),"Ocak","Şubat","Mart","Nisan","Mayıs","Haziran","Temmuz","Ağustos","Eylül","Ekim","Kasım","Aralık"))</f>
        <v/>
      </c>
      <c r="E5092" s="153">
        <f>IF(A5092="","",ROUNDUP(MONTH(A5092)/3,0))</f>
        <v/>
      </c>
      <c r="F5092" s="153">
        <f>IF(A5092="","",WEEKNUM(A5092,2))</f>
        <v/>
      </c>
      <c r="G5092" s="153">
        <f>IF(A5092="","",WEEKDAY(A5092,2))</f>
        <v/>
      </c>
      <c r="H5092" s="153">
        <f>IF(A5092="","",CHOOSE(WEEKDAY(A5092,2),"Pazartesi","Salı","Çarşamba","Perşembe","Cuma","Cumartesi","Pazar"))</f>
        <v/>
      </c>
    </row>
    <row r="5093" ht="10.5" customHeight="1" s="113">
      <c r="A5093" s="152" t="n">
        <v>47096</v>
      </c>
      <c r="B5093" s="153">
        <f>IF(A5093="","",YEAR(A5093))</f>
        <v/>
      </c>
      <c r="C5093" s="153">
        <f>IF(A5093="","",MONTH(A5093))</f>
        <v/>
      </c>
      <c r="D5093" s="153">
        <f>IF(A5093="","",CHOOSE(MONTH(A5093),"Ocak","Şubat","Mart","Nisan","Mayıs","Haziran","Temmuz","Ağustos","Eylül","Ekim","Kasım","Aralık"))</f>
        <v/>
      </c>
      <c r="E5093" s="153">
        <f>IF(A5093="","",ROUNDUP(MONTH(A5093)/3,0))</f>
        <v/>
      </c>
      <c r="F5093" s="153">
        <f>IF(A5093="","",WEEKNUM(A5093,2))</f>
        <v/>
      </c>
      <c r="G5093" s="153">
        <f>IF(A5093="","",WEEKDAY(A5093,2))</f>
        <v/>
      </c>
      <c r="H5093" s="153">
        <f>IF(A5093="","",CHOOSE(WEEKDAY(A5093,2),"Pazartesi","Salı","Çarşamba","Perşembe","Cuma","Cumartesi","Pazar"))</f>
        <v/>
      </c>
    </row>
    <row r="5094" ht="10.5" customHeight="1" s="113">
      <c r="A5094" s="152" t="n">
        <v>47097</v>
      </c>
      <c r="B5094" s="153">
        <f>IF(A5094="","",YEAR(A5094))</f>
        <v/>
      </c>
      <c r="C5094" s="153">
        <f>IF(A5094="","",MONTH(A5094))</f>
        <v/>
      </c>
      <c r="D5094" s="153">
        <f>IF(A5094="","",CHOOSE(MONTH(A5094),"Ocak","Şubat","Mart","Nisan","Mayıs","Haziran","Temmuz","Ağustos","Eylül","Ekim","Kasım","Aralık"))</f>
        <v/>
      </c>
      <c r="E5094" s="153">
        <f>IF(A5094="","",ROUNDUP(MONTH(A5094)/3,0))</f>
        <v/>
      </c>
      <c r="F5094" s="153">
        <f>IF(A5094="","",WEEKNUM(A5094,2))</f>
        <v/>
      </c>
      <c r="G5094" s="153">
        <f>IF(A5094="","",WEEKDAY(A5094,2))</f>
        <v/>
      </c>
      <c r="H5094" s="153">
        <f>IF(A5094="","",CHOOSE(WEEKDAY(A5094,2),"Pazartesi","Salı","Çarşamba","Perşembe","Cuma","Cumartesi","Pazar"))</f>
        <v/>
      </c>
    </row>
    <row r="5095" ht="10.5" customHeight="1" s="113">
      <c r="A5095" s="152" t="n">
        <v>47098</v>
      </c>
      <c r="B5095" s="153">
        <f>IF(A5095="","",YEAR(A5095))</f>
        <v/>
      </c>
      <c r="C5095" s="153">
        <f>IF(A5095="","",MONTH(A5095))</f>
        <v/>
      </c>
      <c r="D5095" s="153">
        <f>IF(A5095="","",CHOOSE(MONTH(A5095),"Ocak","Şubat","Mart","Nisan","Mayıs","Haziran","Temmuz","Ağustos","Eylül","Ekim","Kasım","Aralık"))</f>
        <v/>
      </c>
      <c r="E5095" s="153">
        <f>IF(A5095="","",ROUNDUP(MONTH(A5095)/3,0))</f>
        <v/>
      </c>
      <c r="F5095" s="153">
        <f>IF(A5095="","",WEEKNUM(A5095,2))</f>
        <v/>
      </c>
      <c r="G5095" s="153">
        <f>IF(A5095="","",WEEKDAY(A5095,2))</f>
        <v/>
      </c>
      <c r="H5095" s="153">
        <f>IF(A5095="","",CHOOSE(WEEKDAY(A5095,2),"Pazartesi","Salı","Çarşamba","Perşembe","Cuma","Cumartesi","Pazar"))</f>
        <v/>
      </c>
    </row>
    <row r="5096" ht="10.5" customHeight="1" s="113">
      <c r="A5096" s="152" t="n">
        <v>47099</v>
      </c>
      <c r="B5096" s="153">
        <f>IF(A5096="","",YEAR(A5096))</f>
        <v/>
      </c>
      <c r="C5096" s="153">
        <f>IF(A5096="","",MONTH(A5096))</f>
        <v/>
      </c>
      <c r="D5096" s="153">
        <f>IF(A5096="","",CHOOSE(MONTH(A5096),"Ocak","Şubat","Mart","Nisan","Mayıs","Haziran","Temmuz","Ağustos","Eylül","Ekim","Kasım","Aralık"))</f>
        <v/>
      </c>
      <c r="E5096" s="153">
        <f>IF(A5096="","",ROUNDUP(MONTH(A5096)/3,0))</f>
        <v/>
      </c>
      <c r="F5096" s="153">
        <f>IF(A5096="","",WEEKNUM(A5096,2))</f>
        <v/>
      </c>
      <c r="G5096" s="153">
        <f>IF(A5096="","",WEEKDAY(A5096,2))</f>
        <v/>
      </c>
      <c r="H5096" s="153">
        <f>IF(A5096="","",CHOOSE(WEEKDAY(A5096,2),"Pazartesi","Salı","Çarşamba","Perşembe","Cuma","Cumartesi","Pazar"))</f>
        <v/>
      </c>
    </row>
    <row r="5097" ht="10.5" customHeight="1" s="113">
      <c r="A5097" s="152" t="n">
        <v>47100</v>
      </c>
      <c r="B5097" s="153">
        <f>IF(A5097="","",YEAR(A5097))</f>
        <v/>
      </c>
      <c r="C5097" s="153">
        <f>IF(A5097="","",MONTH(A5097))</f>
        <v/>
      </c>
      <c r="D5097" s="153">
        <f>IF(A5097="","",CHOOSE(MONTH(A5097),"Ocak","Şubat","Mart","Nisan","Mayıs","Haziran","Temmuz","Ağustos","Eylül","Ekim","Kasım","Aralık"))</f>
        <v/>
      </c>
      <c r="E5097" s="153">
        <f>IF(A5097="","",ROUNDUP(MONTH(A5097)/3,0))</f>
        <v/>
      </c>
      <c r="F5097" s="153">
        <f>IF(A5097="","",WEEKNUM(A5097,2))</f>
        <v/>
      </c>
      <c r="G5097" s="153">
        <f>IF(A5097="","",WEEKDAY(A5097,2))</f>
        <v/>
      </c>
      <c r="H5097" s="153">
        <f>IF(A5097="","",CHOOSE(WEEKDAY(A5097,2),"Pazartesi","Salı","Çarşamba","Perşembe","Cuma","Cumartesi","Pazar"))</f>
        <v/>
      </c>
    </row>
    <row r="5098" ht="10.5" customHeight="1" s="113">
      <c r="A5098" s="152" t="n">
        <v>47101</v>
      </c>
      <c r="B5098" s="153">
        <f>IF(A5098="","",YEAR(A5098))</f>
        <v/>
      </c>
      <c r="C5098" s="153">
        <f>IF(A5098="","",MONTH(A5098))</f>
        <v/>
      </c>
      <c r="D5098" s="153">
        <f>IF(A5098="","",CHOOSE(MONTH(A5098),"Ocak","Şubat","Mart","Nisan","Mayıs","Haziran","Temmuz","Ağustos","Eylül","Ekim","Kasım","Aralık"))</f>
        <v/>
      </c>
      <c r="E5098" s="153">
        <f>IF(A5098="","",ROUNDUP(MONTH(A5098)/3,0))</f>
        <v/>
      </c>
      <c r="F5098" s="153">
        <f>IF(A5098="","",WEEKNUM(A5098,2))</f>
        <v/>
      </c>
      <c r="G5098" s="153">
        <f>IF(A5098="","",WEEKDAY(A5098,2))</f>
        <v/>
      </c>
      <c r="H5098" s="153">
        <f>IF(A5098="","",CHOOSE(WEEKDAY(A5098,2),"Pazartesi","Salı","Çarşamba","Perşembe","Cuma","Cumartesi","Pazar"))</f>
        <v/>
      </c>
    </row>
    <row r="5099" ht="10.5" customHeight="1" s="113">
      <c r="A5099" s="152" t="n">
        <v>47102</v>
      </c>
      <c r="B5099" s="153">
        <f>IF(A5099="","",YEAR(A5099))</f>
        <v/>
      </c>
      <c r="C5099" s="153">
        <f>IF(A5099="","",MONTH(A5099))</f>
        <v/>
      </c>
      <c r="D5099" s="153">
        <f>IF(A5099="","",CHOOSE(MONTH(A5099),"Ocak","Şubat","Mart","Nisan","Mayıs","Haziran","Temmuz","Ağustos","Eylül","Ekim","Kasım","Aralık"))</f>
        <v/>
      </c>
      <c r="E5099" s="153">
        <f>IF(A5099="","",ROUNDUP(MONTH(A5099)/3,0))</f>
        <v/>
      </c>
      <c r="F5099" s="153">
        <f>IF(A5099="","",WEEKNUM(A5099,2))</f>
        <v/>
      </c>
      <c r="G5099" s="153">
        <f>IF(A5099="","",WEEKDAY(A5099,2))</f>
        <v/>
      </c>
      <c r="H5099" s="153">
        <f>IF(A5099="","",CHOOSE(WEEKDAY(A5099,2),"Pazartesi","Salı","Çarşamba","Perşembe","Cuma","Cumartesi","Pazar"))</f>
        <v/>
      </c>
    </row>
    <row r="5100" ht="10.5" customHeight="1" s="113">
      <c r="A5100" s="152" t="n">
        <v>47103</v>
      </c>
      <c r="B5100" s="153">
        <f>IF(A5100="","",YEAR(A5100))</f>
        <v/>
      </c>
      <c r="C5100" s="153">
        <f>IF(A5100="","",MONTH(A5100))</f>
        <v/>
      </c>
      <c r="D5100" s="153">
        <f>IF(A5100="","",CHOOSE(MONTH(A5100),"Ocak","Şubat","Mart","Nisan","Mayıs","Haziran","Temmuz","Ağustos","Eylül","Ekim","Kasım","Aralık"))</f>
        <v/>
      </c>
      <c r="E5100" s="153">
        <f>IF(A5100="","",ROUNDUP(MONTH(A5100)/3,0))</f>
        <v/>
      </c>
      <c r="F5100" s="153">
        <f>IF(A5100="","",WEEKNUM(A5100,2))</f>
        <v/>
      </c>
      <c r="G5100" s="153">
        <f>IF(A5100="","",WEEKDAY(A5100,2))</f>
        <v/>
      </c>
      <c r="H5100" s="153">
        <f>IF(A5100="","",CHOOSE(WEEKDAY(A5100,2),"Pazartesi","Salı","Çarşamba","Perşembe","Cuma","Cumartesi","Pazar"))</f>
        <v/>
      </c>
    </row>
    <row r="5101" ht="10.5" customHeight="1" s="113">
      <c r="A5101" s="152" t="n">
        <v>47104</v>
      </c>
      <c r="B5101" s="153">
        <f>IF(A5101="","",YEAR(A5101))</f>
        <v/>
      </c>
      <c r="C5101" s="153">
        <f>IF(A5101="","",MONTH(A5101))</f>
        <v/>
      </c>
      <c r="D5101" s="153">
        <f>IF(A5101="","",CHOOSE(MONTH(A5101),"Ocak","Şubat","Mart","Nisan","Mayıs","Haziran","Temmuz","Ağustos","Eylül","Ekim","Kasım","Aralık"))</f>
        <v/>
      </c>
      <c r="E5101" s="153">
        <f>IF(A5101="","",ROUNDUP(MONTH(A5101)/3,0))</f>
        <v/>
      </c>
      <c r="F5101" s="153">
        <f>IF(A5101="","",WEEKNUM(A5101,2))</f>
        <v/>
      </c>
      <c r="G5101" s="153">
        <f>IF(A5101="","",WEEKDAY(A5101,2))</f>
        <v/>
      </c>
      <c r="H5101" s="153">
        <f>IF(A5101="","",CHOOSE(WEEKDAY(A5101,2),"Pazartesi","Salı","Çarşamba","Perşembe","Cuma","Cumartesi","Pazar"))</f>
        <v/>
      </c>
    </row>
    <row r="5102" ht="10.5" customHeight="1" s="113">
      <c r="A5102" s="152" t="n">
        <v>47105</v>
      </c>
      <c r="B5102" s="153">
        <f>IF(A5102="","",YEAR(A5102))</f>
        <v/>
      </c>
      <c r="C5102" s="153">
        <f>IF(A5102="","",MONTH(A5102))</f>
        <v/>
      </c>
      <c r="D5102" s="153">
        <f>IF(A5102="","",CHOOSE(MONTH(A5102),"Ocak","Şubat","Mart","Nisan","Mayıs","Haziran","Temmuz","Ağustos","Eylül","Ekim","Kasım","Aralık"))</f>
        <v/>
      </c>
      <c r="E5102" s="153">
        <f>IF(A5102="","",ROUNDUP(MONTH(A5102)/3,0))</f>
        <v/>
      </c>
      <c r="F5102" s="153">
        <f>IF(A5102="","",WEEKNUM(A5102,2))</f>
        <v/>
      </c>
      <c r="G5102" s="153">
        <f>IF(A5102="","",WEEKDAY(A5102,2))</f>
        <v/>
      </c>
      <c r="H5102" s="153">
        <f>IF(A5102="","",CHOOSE(WEEKDAY(A5102,2),"Pazartesi","Salı","Çarşamba","Perşembe","Cuma","Cumartesi","Pazar"))</f>
        <v/>
      </c>
    </row>
    <row r="5103" ht="10.5" customHeight="1" s="113">
      <c r="A5103" s="152" t="n">
        <v>47106</v>
      </c>
      <c r="B5103" s="153">
        <f>IF(A5103="","",YEAR(A5103))</f>
        <v/>
      </c>
      <c r="C5103" s="153">
        <f>IF(A5103="","",MONTH(A5103))</f>
        <v/>
      </c>
      <c r="D5103" s="153">
        <f>IF(A5103="","",CHOOSE(MONTH(A5103),"Ocak","Şubat","Mart","Nisan","Mayıs","Haziran","Temmuz","Ağustos","Eylül","Ekim","Kasım","Aralık"))</f>
        <v/>
      </c>
      <c r="E5103" s="153">
        <f>IF(A5103="","",ROUNDUP(MONTH(A5103)/3,0))</f>
        <v/>
      </c>
      <c r="F5103" s="153">
        <f>IF(A5103="","",WEEKNUM(A5103,2))</f>
        <v/>
      </c>
      <c r="G5103" s="153">
        <f>IF(A5103="","",WEEKDAY(A5103,2))</f>
        <v/>
      </c>
      <c r="H5103" s="153">
        <f>IF(A5103="","",CHOOSE(WEEKDAY(A5103,2),"Pazartesi","Salı","Çarşamba","Perşembe","Cuma","Cumartesi","Pazar"))</f>
        <v/>
      </c>
    </row>
    <row r="5104" ht="10.5" customHeight="1" s="113">
      <c r="A5104" s="152" t="n">
        <v>47107</v>
      </c>
      <c r="B5104" s="153">
        <f>IF(A5104="","",YEAR(A5104))</f>
        <v/>
      </c>
      <c r="C5104" s="153">
        <f>IF(A5104="","",MONTH(A5104))</f>
        <v/>
      </c>
      <c r="D5104" s="153">
        <f>IF(A5104="","",CHOOSE(MONTH(A5104),"Ocak","Şubat","Mart","Nisan","Mayıs","Haziran","Temmuz","Ağustos","Eylül","Ekim","Kasım","Aralık"))</f>
        <v/>
      </c>
      <c r="E5104" s="153">
        <f>IF(A5104="","",ROUNDUP(MONTH(A5104)/3,0))</f>
        <v/>
      </c>
      <c r="F5104" s="153">
        <f>IF(A5104="","",WEEKNUM(A5104,2))</f>
        <v/>
      </c>
      <c r="G5104" s="153">
        <f>IF(A5104="","",WEEKDAY(A5104,2))</f>
        <v/>
      </c>
      <c r="H5104" s="153">
        <f>IF(A5104="","",CHOOSE(WEEKDAY(A5104,2),"Pazartesi","Salı","Çarşamba","Perşembe","Cuma","Cumartesi","Pazar"))</f>
        <v/>
      </c>
    </row>
    <row r="5105" ht="10.5" customHeight="1" s="113">
      <c r="A5105" s="152" t="n">
        <v>47108</v>
      </c>
      <c r="B5105" s="153">
        <f>IF(A5105="","",YEAR(A5105))</f>
        <v/>
      </c>
      <c r="C5105" s="153">
        <f>IF(A5105="","",MONTH(A5105))</f>
        <v/>
      </c>
      <c r="D5105" s="153">
        <f>IF(A5105="","",CHOOSE(MONTH(A5105),"Ocak","Şubat","Mart","Nisan","Mayıs","Haziran","Temmuz","Ağustos","Eylül","Ekim","Kasım","Aralık"))</f>
        <v/>
      </c>
      <c r="E5105" s="153">
        <f>IF(A5105="","",ROUNDUP(MONTH(A5105)/3,0))</f>
        <v/>
      </c>
      <c r="F5105" s="153">
        <f>IF(A5105="","",WEEKNUM(A5105,2))</f>
        <v/>
      </c>
      <c r="G5105" s="153">
        <f>IF(A5105="","",WEEKDAY(A5105,2))</f>
        <v/>
      </c>
      <c r="H5105" s="153">
        <f>IF(A5105="","",CHOOSE(WEEKDAY(A5105,2),"Pazartesi","Salı","Çarşamba","Perşembe","Cuma","Cumartesi","Pazar"))</f>
        <v/>
      </c>
    </row>
    <row r="5106" ht="10.5" customHeight="1" s="113">
      <c r="A5106" s="152" t="n">
        <v>47109</v>
      </c>
      <c r="B5106" s="153">
        <f>IF(A5106="","",YEAR(A5106))</f>
        <v/>
      </c>
      <c r="C5106" s="153">
        <f>IF(A5106="","",MONTH(A5106))</f>
        <v/>
      </c>
      <c r="D5106" s="153">
        <f>IF(A5106="","",CHOOSE(MONTH(A5106),"Ocak","Şubat","Mart","Nisan","Mayıs","Haziran","Temmuz","Ağustos","Eylül","Ekim","Kasım","Aralık"))</f>
        <v/>
      </c>
      <c r="E5106" s="153">
        <f>IF(A5106="","",ROUNDUP(MONTH(A5106)/3,0))</f>
        <v/>
      </c>
      <c r="F5106" s="153">
        <f>IF(A5106="","",WEEKNUM(A5106,2))</f>
        <v/>
      </c>
      <c r="G5106" s="153">
        <f>IF(A5106="","",WEEKDAY(A5106,2))</f>
        <v/>
      </c>
      <c r="H5106" s="153">
        <f>IF(A5106="","",CHOOSE(WEEKDAY(A5106,2),"Pazartesi","Salı","Çarşamba","Perşembe","Cuma","Cumartesi","Pazar"))</f>
        <v/>
      </c>
    </row>
    <row r="5107" ht="10.5" customHeight="1" s="113">
      <c r="A5107" s="152" t="n">
        <v>47110</v>
      </c>
      <c r="B5107" s="153">
        <f>IF(A5107="","",YEAR(A5107))</f>
        <v/>
      </c>
      <c r="C5107" s="153">
        <f>IF(A5107="","",MONTH(A5107))</f>
        <v/>
      </c>
      <c r="D5107" s="153">
        <f>IF(A5107="","",CHOOSE(MONTH(A5107),"Ocak","Şubat","Mart","Nisan","Mayıs","Haziran","Temmuz","Ağustos","Eylül","Ekim","Kasım","Aralık"))</f>
        <v/>
      </c>
      <c r="E5107" s="153">
        <f>IF(A5107="","",ROUNDUP(MONTH(A5107)/3,0))</f>
        <v/>
      </c>
      <c r="F5107" s="153">
        <f>IF(A5107="","",WEEKNUM(A5107,2))</f>
        <v/>
      </c>
      <c r="G5107" s="153">
        <f>IF(A5107="","",WEEKDAY(A5107,2))</f>
        <v/>
      </c>
      <c r="H5107" s="153">
        <f>IF(A5107="","",CHOOSE(WEEKDAY(A5107,2),"Pazartesi","Salı","Çarşamba","Perşembe","Cuma","Cumartesi","Pazar"))</f>
        <v/>
      </c>
    </row>
    <row r="5108" ht="10.5" customHeight="1" s="113">
      <c r="A5108" s="152" t="n">
        <v>47111</v>
      </c>
      <c r="B5108" s="153">
        <f>IF(A5108="","",YEAR(A5108))</f>
        <v/>
      </c>
      <c r="C5108" s="153">
        <f>IF(A5108="","",MONTH(A5108))</f>
        <v/>
      </c>
      <c r="D5108" s="153">
        <f>IF(A5108="","",CHOOSE(MONTH(A5108),"Ocak","Şubat","Mart","Nisan","Mayıs","Haziran","Temmuz","Ağustos","Eylül","Ekim","Kasım","Aralık"))</f>
        <v/>
      </c>
      <c r="E5108" s="153">
        <f>IF(A5108="","",ROUNDUP(MONTH(A5108)/3,0))</f>
        <v/>
      </c>
      <c r="F5108" s="153">
        <f>IF(A5108="","",WEEKNUM(A5108,2))</f>
        <v/>
      </c>
      <c r="G5108" s="153">
        <f>IF(A5108="","",WEEKDAY(A5108,2))</f>
        <v/>
      </c>
      <c r="H5108" s="153">
        <f>IF(A5108="","",CHOOSE(WEEKDAY(A5108,2),"Pazartesi","Salı","Çarşamba","Perşembe","Cuma","Cumartesi","Pazar"))</f>
        <v/>
      </c>
    </row>
    <row r="5109" ht="10.5" customHeight="1" s="113">
      <c r="A5109" s="152" t="n">
        <v>47112</v>
      </c>
      <c r="B5109" s="153">
        <f>IF(A5109="","",YEAR(A5109))</f>
        <v/>
      </c>
      <c r="C5109" s="153">
        <f>IF(A5109="","",MONTH(A5109))</f>
        <v/>
      </c>
      <c r="D5109" s="153">
        <f>IF(A5109="","",CHOOSE(MONTH(A5109),"Ocak","Şubat","Mart","Nisan","Mayıs","Haziran","Temmuz","Ağustos","Eylül","Ekim","Kasım","Aralık"))</f>
        <v/>
      </c>
      <c r="E5109" s="153">
        <f>IF(A5109="","",ROUNDUP(MONTH(A5109)/3,0))</f>
        <v/>
      </c>
      <c r="F5109" s="153">
        <f>IF(A5109="","",WEEKNUM(A5109,2))</f>
        <v/>
      </c>
      <c r="G5109" s="153">
        <f>IF(A5109="","",WEEKDAY(A5109,2))</f>
        <v/>
      </c>
      <c r="H5109" s="153">
        <f>IF(A5109="","",CHOOSE(WEEKDAY(A5109,2),"Pazartesi","Salı","Çarşamba","Perşembe","Cuma","Cumartesi","Pazar"))</f>
        <v/>
      </c>
    </row>
    <row r="5110" ht="10.5" customHeight="1" s="113">
      <c r="A5110" s="152" t="n">
        <v>47113</v>
      </c>
      <c r="B5110" s="153">
        <f>IF(A5110="","",YEAR(A5110))</f>
        <v/>
      </c>
      <c r="C5110" s="153">
        <f>IF(A5110="","",MONTH(A5110))</f>
        <v/>
      </c>
      <c r="D5110" s="153">
        <f>IF(A5110="","",CHOOSE(MONTH(A5110),"Ocak","Şubat","Mart","Nisan","Mayıs","Haziran","Temmuz","Ağustos","Eylül","Ekim","Kasım","Aralık"))</f>
        <v/>
      </c>
      <c r="E5110" s="153">
        <f>IF(A5110="","",ROUNDUP(MONTH(A5110)/3,0))</f>
        <v/>
      </c>
      <c r="F5110" s="153">
        <f>IF(A5110="","",WEEKNUM(A5110,2))</f>
        <v/>
      </c>
      <c r="G5110" s="153">
        <f>IF(A5110="","",WEEKDAY(A5110,2))</f>
        <v/>
      </c>
      <c r="H5110" s="153">
        <f>IF(A5110="","",CHOOSE(WEEKDAY(A5110,2),"Pazartesi","Salı","Çarşamba","Perşembe","Cuma","Cumartesi","Pazar"))</f>
        <v/>
      </c>
    </row>
    <row r="5111" ht="10.5" customHeight="1" s="113">
      <c r="A5111" s="152" t="n">
        <v>47114</v>
      </c>
      <c r="B5111" s="153">
        <f>IF(A5111="","",YEAR(A5111))</f>
        <v/>
      </c>
      <c r="C5111" s="153">
        <f>IF(A5111="","",MONTH(A5111))</f>
        <v/>
      </c>
      <c r="D5111" s="153">
        <f>IF(A5111="","",CHOOSE(MONTH(A5111),"Ocak","Şubat","Mart","Nisan","Mayıs","Haziran","Temmuz","Ağustos","Eylül","Ekim","Kasım","Aralık"))</f>
        <v/>
      </c>
      <c r="E5111" s="153">
        <f>IF(A5111="","",ROUNDUP(MONTH(A5111)/3,0))</f>
        <v/>
      </c>
      <c r="F5111" s="153">
        <f>IF(A5111="","",WEEKNUM(A5111,2))</f>
        <v/>
      </c>
      <c r="G5111" s="153">
        <f>IF(A5111="","",WEEKDAY(A5111,2))</f>
        <v/>
      </c>
      <c r="H5111" s="153">
        <f>IF(A5111="","",CHOOSE(WEEKDAY(A5111,2),"Pazartesi","Salı","Çarşamba","Perşembe","Cuma","Cumartesi","Pazar"))</f>
        <v/>
      </c>
    </row>
    <row r="5112" ht="10.5" customHeight="1" s="113">
      <c r="A5112" s="152" t="n">
        <v>47115</v>
      </c>
      <c r="B5112" s="153">
        <f>IF(A5112="","",YEAR(A5112))</f>
        <v/>
      </c>
      <c r="C5112" s="153">
        <f>IF(A5112="","",MONTH(A5112))</f>
        <v/>
      </c>
      <c r="D5112" s="153">
        <f>IF(A5112="","",CHOOSE(MONTH(A5112),"Ocak","Şubat","Mart","Nisan","Mayıs","Haziran","Temmuz","Ağustos","Eylül","Ekim","Kasım","Aralık"))</f>
        <v/>
      </c>
      <c r="E5112" s="153">
        <f>IF(A5112="","",ROUNDUP(MONTH(A5112)/3,0))</f>
        <v/>
      </c>
      <c r="F5112" s="153">
        <f>IF(A5112="","",WEEKNUM(A5112,2))</f>
        <v/>
      </c>
      <c r="G5112" s="153">
        <f>IF(A5112="","",WEEKDAY(A5112,2))</f>
        <v/>
      </c>
      <c r="H5112" s="153">
        <f>IF(A5112="","",CHOOSE(WEEKDAY(A5112,2),"Pazartesi","Salı","Çarşamba","Perşembe","Cuma","Cumartesi","Pazar"))</f>
        <v/>
      </c>
    </row>
    <row r="5113" ht="10.5" customHeight="1" s="113">
      <c r="A5113" s="152" t="n">
        <v>47116</v>
      </c>
      <c r="B5113" s="153">
        <f>IF(A5113="","",YEAR(A5113))</f>
        <v/>
      </c>
      <c r="C5113" s="153">
        <f>IF(A5113="","",MONTH(A5113))</f>
        <v/>
      </c>
      <c r="D5113" s="153">
        <f>IF(A5113="","",CHOOSE(MONTH(A5113),"Ocak","Şubat","Mart","Nisan","Mayıs","Haziran","Temmuz","Ağustos","Eylül","Ekim","Kasım","Aralık"))</f>
        <v/>
      </c>
      <c r="E5113" s="153">
        <f>IF(A5113="","",ROUNDUP(MONTH(A5113)/3,0))</f>
        <v/>
      </c>
      <c r="F5113" s="153">
        <f>IF(A5113="","",WEEKNUM(A5113,2))</f>
        <v/>
      </c>
      <c r="G5113" s="153">
        <f>IF(A5113="","",WEEKDAY(A5113,2))</f>
        <v/>
      </c>
      <c r="H5113" s="153">
        <f>IF(A5113="","",CHOOSE(WEEKDAY(A5113,2),"Pazartesi","Salı","Çarşamba","Perşembe","Cuma","Cumartesi","Pazar"))</f>
        <v/>
      </c>
    </row>
    <row r="5114" ht="10.5" customHeight="1" s="113">
      <c r="A5114" s="152" t="n">
        <v>47117</v>
      </c>
      <c r="B5114" s="153">
        <f>IF(A5114="","",YEAR(A5114))</f>
        <v/>
      </c>
      <c r="C5114" s="153">
        <f>IF(A5114="","",MONTH(A5114))</f>
        <v/>
      </c>
      <c r="D5114" s="153">
        <f>IF(A5114="","",CHOOSE(MONTH(A5114),"Ocak","Şubat","Mart","Nisan","Mayıs","Haziran","Temmuz","Ağustos","Eylül","Ekim","Kasım","Aralık"))</f>
        <v/>
      </c>
      <c r="E5114" s="153">
        <f>IF(A5114="","",ROUNDUP(MONTH(A5114)/3,0))</f>
        <v/>
      </c>
      <c r="F5114" s="153">
        <f>IF(A5114="","",WEEKNUM(A5114,2))</f>
        <v/>
      </c>
      <c r="G5114" s="153">
        <f>IF(A5114="","",WEEKDAY(A5114,2))</f>
        <v/>
      </c>
      <c r="H5114" s="153">
        <f>IF(A5114="","",CHOOSE(WEEKDAY(A5114,2),"Pazartesi","Salı","Çarşamba","Perşembe","Cuma","Cumartesi","Pazar"))</f>
        <v/>
      </c>
    </row>
    <row r="5115" ht="10.5" customHeight="1" s="113">
      <c r="A5115" s="152" t="n">
        <v>47118</v>
      </c>
      <c r="B5115" s="153">
        <f>IF(A5115="","",YEAR(A5115))</f>
        <v/>
      </c>
      <c r="C5115" s="153">
        <f>IF(A5115="","",MONTH(A5115))</f>
        <v/>
      </c>
      <c r="D5115" s="153">
        <f>IF(A5115="","",CHOOSE(MONTH(A5115),"Ocak","Şubat","Mart","Nisan","Mayıs","Haziran","Temmuz","Ağustos","Eylül","Ekim","Kasım","Aralık"))</f>
        <v/>
      </c>
      <c r="E5115" s="153">
        <f>IF(A5115="","",ROUNDUP(MONTH(A5115)/3,0))</f>
        <v/>
      </c>
      <c r="F5115" s="153">
        <f>IF(A5115="","",WEEKNUM(A5115,2))</f>
        <v/>
      </c>
      <c r="G5115" s="153">
        <f>IF(A5115="","",WEEKDAY(A5115,2))</f>
        <v/>
      </c>
      <c r="H5115" s="153">
        <f>IF(A5115="","",CHOOSE(WEEKDAY(A5115,2),"Pazartesi","Salı","Çarşamba","Perşembe","Cuma","Cumartesi","Pazar"))</f>
        <v/>
      </c>
    </row>
    <row r="5116" ht="10.5" customHeight="1" s="113">
      <c r="A5116" s="152" t="n">
        <v>47119</v>
      </c>
      <c r="B5116" s="153">
        <f>IF(A5116="","",YEAR(A5116))</f>
        <v/>
      </c>
      <c r="C5116" s="153">
        <f>IF(A5116="","",MONTH(A5116))</f>
        <v/>
      </c>
      <c r="D5116" s="153">
        <f>IF(A5116="","",CHOOSE(MONTH(A5116),"Ocak","Şubat","Mart","Nisan","Mayıs","Haziran","Temmuz","Ağustos","Eylül","Ekim","Kasım","Aralık"))</f>
        <v/>
      </c>
      <c r="E5116" s="153">
        <f>IF(A5116="","",ROUNDUP(MONTH(A5116)/3,0))</f>
        <v/>
      </c>
      <c r="F5116" s="153">
        <f>IF(A5116="","",WEEKNUM(A5116,2))</f>
        <v/>
      </c>
      <c r="G5116" s="153">
        <f>IF(A5116="","",WEEKDAY(A5116,2))</f>
        <v/>
      </c>
      <c r="H5116" s="153">
        <f>IF(A5116="","",CHOOSE(WEEKDAY(A5116,2),"Pazartesi","Salı","Çarşamba","Perşembe","Cuma","Cumartesi","Pazar"))</f>
        <v/>
      </c>
    </row>
    <row r="5117" ht="10.5" customHeight="1" s="113">
      <c r="A5117" s="152" t="n">
        <v>47120</v>
      </c>
      <c r="B5117" s="153">
        <f>IF(A5117="","",YEAR(A5117))</f>
        <v/>
      </c>
      <c r="C5117" s="153">
        <f>IF(A5117="","",MONTH(A5117))</f>
        <v/>
      </c>
      <c r="D5117" s="153">
        <f>IF(A5117="","",CHOOSE(MONTH(A5117),"Ocak","Şubat","Mart","Nisan","Mayıs","Haziran","Temmuz","Ağustos","Eylül","Ekim","Kasım","Aralık"))</f>
        <v/>
      </c>
      <c r="E5117" s="153">
        <f>IF(A5117="","",ROUNDUP(MONTH(A5117)/3,0))</f>
        <v/>
      </c>
      <c r="F5117" s="153">
        <f>IF(A5117="","",WEEKNUM(A5117,2))</f>
        <v/>
      </c>
      <c r="G5117" s="153">
        <f>IF(A5117="","",WEEKDAY(A5117,2))</f>
        <v/>
      </c>
      <c r="H5117" s="153">
        <f>IF(A5117="","",CHOOSE(WEEKDAY(A5117,2),"Pazartesi","Salı","Çarşamba","Perşembe","Cuma","Cumartesi","Pazar"))</f>
        <v/>
      </c>
    </row>
    <row r="5118" ht="10.5" customHeight="1" s="113">
      <c r="A5118" s="152" t="n">
        <v>47121</v>
      </c>
      <c r="B5118" s="153">
        <f>IF(A5118="","",YEAR(A5118))</f>
        <v/>
      </c>
      <c r="C5118" s="153">
        <f>IF(A5118="","",MONTH(A5118))</f>
        <v/>
      </c>
      <c r="D5118" s="153">
        <f>IF(A5118="","",CHOOSE(MONTH(A5118),"Ocak","Şubat","Mart","Nisan","Mayıs","Haziran","Temmuz","Ağustos","Eylül","Ekim","Kasım","Aralık"))</f>
        <v/>
      </c>
      <c r="E5118" s="153">
        <f>IF(A5118="","",ROUNDUP(MONTH(A5118)/3,0))</f>
        <v/>
      </c>
      <c r="F5118" s="153">
        <f>IF(A5118="","",WEEKNUM(A5118,2))</f>
        <v/>
      </c>
      <c r="G5118" s="153">
        <f>IF(A5118="","",WEEKDAY(A5118,2))</f>
        <v/>
      </c>
      <c r="H5118" s="153">
        <f>IF(A5118="","",CHOOSE(WEEKDAY(A5118,2),"Pazartesi","Salı","Çarşamba","Perşembe","Cuma","Cumartesi","Pazar"))</f>
        <v/>
      </c>
    </row>
    <row r="5119" ht="10.5" customHeight="1" s="113">
      <c r="A5119" s="152" t="n">
        <v>47122</v>
      </c>
      <c r="B5119" s="153">
        <f>IF(A5119="","",YEAR(A5119))</f>
        <v/>
      </c>
      <c r="C5119" s="153">
        <f>IF(A5119="","",MONTH(A5119))</f>
        <v/>
      </c>
      <c r="D5119" s="153">
        <f>IF(A5119="","",CHOOSE(MONTH(A5119),"Ocak","Şubat","Mart","Nisan","Mayıs","Haziran","Temmuz","Ağustos","Eylül","Ekim","Kasım","Aralık"))</f>
        <v/>
      </c>
      <c r="E5119" s="153">
        <f>IF(A5119="","",ROUNDUP(MONTH(A5119)/3,0))</f>
        <v/>
      </c>
      <c r="F5119" s="153">
        <f>IF(A5119="","",WEEKNUM(A5119,2))</f>
        <v/>
      </c>
      <c r="G5119" s="153">
        <f>IF(A5119="","",WEEKDAY(A5119,2))</f>
        <v/>
      </c>
      <c r="H5119" s="153">
        <f>IF(A5119="","",CHOOSE(WEEKDAY(A5119,2),"Pazartesi","Salı","Çarşamba","Perşembe","Cuma","Cumartesi","Pazar"))</f>
        <v/>
      </c>
    </row>
    <row r="5120" ht="10.5" customHeight="1" s="113">
      <c r="A5120" s="152" t="n">
        <v>47123</v>
      </c>
      <c r="B5120" s="153">
        <f>IF(A5120="","",YEAR(A5120))</f>
        <v/>
      </c>
      <c r="C5120" s="153">
        <f>IF(A5120="","",MONTH(A5120))</f>
        <v/>
      </c>
      <c r="D5120" s="153">
        <f>IF(A5120="","",CHOOSE(MONTH(A5120),"Ocak","Şubat","Mart","Nisan","Mayıs","Haziran","Temmuz","Ağustos","Eylül","Ekim","Kasım","Aralık"))</f>
        <v/>
      </c>
      <c r="E5120" s="153">
        <f>IF(A5120="","",ROUNDUP(MONTH(A5120)/3,0))</f>
        <v/>
      </c>
      <c r="F5120" s="153">
        <f>IF(A5120="","",WEEKNUM(A5120,2))</f>
        <v/>
      </c>
      <c r="G5120" s="153">
        <f>IF(A5120="","",WEEKDAY(A5120,2))</f>
        <v/>
      </c>
      <c r="H5120" s="153">
        <f>IF(A5120="","",CHOOSE(WEEKDAY(A5120,2),"Pazartesi","Salı","Çarşamba","Perşembe","Cuma","Cumartesi","Pazar"))</f>
        <v/>
      </c>
    </row>
    <row r="5121" ht="10.5" customHeight="1" s="113">
      <c r="A5121" s="152" t="n">
        <v>47124</v>
      </c>
      <c r="B5121" s="153">
        <f>IF(A5121="","",YEAR(A5121))</f>
        <v/>
      </c>
      <c r="C5121" s="153">
        <f>IF(A5121="","",MONTH(A5121))</f>
        <v/>
      </c>
      <c r="D5121" s="153">
        <f>IF(A5121="","",CHOOSE(MONTH(A5121),"Ocak","Şubat","Mart","Nisan","Mayıs","Haziran","Temmuz","Ağustos","Eylül","Ekim","Kasım","Aralık"))</f>
        <v/>
      </c>
      <c r="E5121" s="153">
        <f>IF(A5121="","",ROUNDUP(MONTH(A5121)/3,0))</f>
        <v/>
      </c>
      <c r="F5121" s="153">
        <f>IF(A5121="","",WEEKNUM(A5121,2))</f>
        <v/>
      </c>
      <c r="G5121" s="153">
        <f>IF(A5121="","",WEEKDAY(A5121,2))</f>
        <v/>
      </c>
      <c r="H5121" s="153">
        <f>IF(A5121="","",CHOOSE(WEEKDAY(A5121,2),"Pazartesi","Salı","Çarşamba","Perşembe","Cuma","Cumartesi","Pazar"))</f>
        <v/>
      </c>
    </row>
    <row r="5122" ht="10.5" customHeight="1" s="113">
      <c r="A5122" s="152" t="n">
        <v>47125</v>
      </c>
      <c r="B5122" s="153">
        <f>IF(A5122="","",YEAR(A5122))</f>
        <v/>
      </c>
      <c r="C5122" s="153">
        <f>IF(A5122="","",MONTH(A5122))</f>
        <v/>
      </c>
      <c r="D5122" s="153">
        <f>IF(A5122="","",CHOOSE(MONTH(A5122),"Ocak","Şubat","Mart","Nisan","Mayıs","Haziran","Temmuz","Ağustos","Eylül","Ekim","Kasım","Aralık"))</f>
        <v/>
      </c>
      <c r="E5122" s="153">
        <f>IF(A5122="","",ROUNDUP(MONTH(A5122)/3,0))</f>
        <v/>
      </c>
      <c r="F5122" s="153">
        <f>IF(A5122="","",WEEKNUM(A5122,2))</f>
        <v/>
      </c>
      <c r="G5122" s="153">
        <f>IF(A5122="","",WEEKDAY(A5122,2))</f>
        <v/>
      </c>
      <c r="H5122" s="153">
        <f>IF(A5122="","",CHOOSE(WEEKDAY(A5122,2),"Pazartesi","Salı","Çarşamba","Perşembe","Cuma","Cumartesi","Pazar"))</f>
        <v/>
      </c>
    </row>
    <row r="5123" ht="10.5" customHeight="1" s="113">
      <c r="A5123" s="152" t="n">
        <v>47126</v>
      </c>
      <c r="B5123" s="153">
        <f>IF(A5123="","",YEAR(A5123))</f>
        <v/>
      </c>
      <c r="C5123" s="153">
        <f>IF(A5123="","",MONTH(A5123))</f>
        <v/>
      </c>
      <c r="D5123" s="153">
        <f>IF(A5123="","",CHOOSE(MONTH(A5123),"Ocak","Şubat","Mart","Nisan","Mayıs","Haziran","Temmuz","Ağustos","Eylül","Ekim","Kasım","Aralık"))</f>
        <v/>
      </c>
      <c r="E5123" s="153">
        <f>IF(A5123="","",ROUNDUP(MONTH(A5123)/3,0))</f>
        <v/>
      </c>
      <c r="F5123" s="153">
        <f>IF(A5123="","",WEEKNUM(A5123,2))</f>
        <v/>
      </c>
      <c r="G5123" s="153">
        <f>IF(A5123="","",WEEKDAY(A5123,2))</f>
        <v/>
      </c>
      <c r="H5123" s="153">
        <f>IF(A5123="","",CHOOSE(WEEKDAY(A5123,2),"Pazartesi","Salı","Çarşamba","Perşembe","Cuma","Cumartesi","Pazar"))</f>
        <v/>
      </c>
    </row>
    <row r="5124" ht="10.5" customHeight="1" s="113">
      <c r="A5124" s="152" t="n">
        <v>47127</v>
      </c>
      <c r="B5124" s="153">
        <f>IF(A5124="","",YEAR(A5124))</f>
        <v/>
      </c>
      <c r="C5124" s="153">
        <f>IF(A5124="","",MONTH(A5124))</f>
        <v/>
      </c>
      <c r="D5124" s="153">
        <f>IF(A5124="","",CHOOSE(MONTH(A5124),"Ocak","Şubat","Mart","Nisan","Mayıs","Haziran","Temmuz","Ağustos","Eylül","Ekim","Kasım","Aralık"))</f>
        <v/>
      </c>
      <c r="E5124" s="153">
        <f>IF(A5124="","",ROUNDUP(MONTH(A5124)/3,0))</f>
        <v/>
      </c>
      <c r="F5124" s="153">
        <f>IF(A5124="","",WEEKNUM(A5124,2))</f>
        <v/>
      </c>
      <c r="G5124" s="153">
        <f>IF(A5124="","",WEEKDAY(A5124,2))</f>
        <v/>
      </c>
      <c r="H5124" s="153">
        <f>IF(A5124="","",CHOOSE(WEEKDAY(A5124,2),"Pazartesi","Salı","Çarşamba","Perşembe","Cuma","Cumartesi","Pazar"))</f>
        <v/>
      </c>
    </row>
    <row r="5125" ht="10.5" customHeight="1" s="113">
      <c r="A5125" s="152" t="n">
        <v>47128</v>
      </c>
      <c r="B5125" s="153">
        <f>IF(A5125="","",YEAR(A5125))</f>
        <v/>
      </c>
      <c r="C5125" s="153">
        <f>IF(A5125="","",MONTH(A5125))</f>
        <v/>
      </c>
      <c r="D5125" s="153">
        <f>IF(A5125="","",CHOOSE(MONTH(A5125),"Ocak","Şubat","Mart","Nisan","Mayıs","Haziran","Temmuz","Ağustos","Eylül","Ekim","Kasım","Aralık"))</f>
        <v/>
      </c>
      <c r="E5125" s="153">
        <f>IF(A5125="","",ROUNDUP(MONTH(A5125)/3,0))</f>
        <v/>
      </c>
      <c r="F5125" s="153">
        <f>IF(A5125="","",WEEKNUM(A5125,2))</f>
        <v/>
      </c>
      <c r="G5125" s="153">
        <f>IF(A5125="","",WEEKDAY(A5125,2))</f>
        <v/>
      </c>
      <c r="H5125" s="153">
        <f>IF(A5125="","",CHOOSE(WEEKDAY(A5125,2),"Pazartesi","Salı","Çarşamba","Perşembe","Cuma","Cumartesi","Pazar"))</f>
        <v/>
      </c>
    </row>
    <row r="5126" ht="10.5" customHeight="1" s="113">
      <c r="A5126" s="152" t="n">
        <v>47129</v>
      </c>
      <c r="B5126" s="153">
        <f>IF(A5126="","",YEAR(A5126))</f>
        <v/>
      </c>
      <c r="C5126" s="153">
        <f>IF(A5126="","",MONTH(A5126))</f>
        <v/>
      </c>
      <c r="D5126" s="153">
        <f>IF(A5126="","",CHOOSE(MONTH(A5126),"Ocak","Şubat","Mart","Nisan","Mayıs","Haziran","Temmuz","Ağustos","Eylül","Ekim","Kasım","Aralık"))</f>
        <v/>
      </c>
      <c r="E5126" s="153">
        <f>IF(A5126="","",ROUNDUP(MONTH(A5126)/3,0))</f>
        <v/>
      </c>
      <c r="F5126" s="153">
        <f>IF(A5126="","",WEEKNUM(A5126,2))</f>
        <v/>
      </c>
      <c r="G5126" s="153">
        <f>IF(A5126="","",WEEKDAY(A5126,2))</f>
        <v/>
      </c>
      <c r="H5126" s="153">
        <f>IF(A5126="","",CHOOSE(WEEKDAY(A5126,2),"Pazartesi","Salı","Çarşamba","Perşembe","Cuma","Cumartesi","Pazar"))</f>
        <v/>
      </c>
    </row>
    <row r="5127" ht="10.5" customHeight="1" s="113">
      <c r="A5127" s="152" t="n">
        <v>47130</v>
      </c>
      <c r="B5127" s="153">
        <f>IF(A5127="","",YEAR(A5127))</f>
        <v/>
      </c>
      <c r="C5127" s="153">
        <f>IF(A5127="","",MONTH(A5127))</f>
        <v/>
      </c>
      <c r="D5127" s="153">
        <f>IF(A5127="","",CHOOSE(MONTH(A5127),"Ocak","Şubat","Mart","Nisan","Mayıs","Haziran","Temmuz","Ağustos","Eylül","Ekim","Kasım","Aralık"))</f>
        <v/>
      </c>
      <c r="E5127" s="153">
        <f>IF(A5127="","",ROUNDUP(MONTH(A5127)/3,0))</f>
        <v/>
      </c>
      <c r="F5127" s="153">
        <f>IF(A5127="","",WEEKNUM(A5127,2))</f>
        <v/>
      </c>
      <c r="G5127" s="153">
        <f>IF(A5127="","",WEEKDAY(A5127,2))</f>
        <v/>
      </c>
      <c r="H5127" s="153">
        <f>IF(A5127="","",CHOOSE(WEEKDAY(A5127,2),"Pazartesi","Salı","Çarşamba","Perşembe","Cuma","Cumartesi","Pazar"))</f>
        <v/>
      </c>
    </row>
    <row r="5128" ht="10.5" customHeight="1" s="113">
      <c r="A5128" s="152" t="n">
        <v>47131</v>
      </c>
      <c r="B5128" s="153">
        <f>IF(A5128="","",YEAR(A5128))</f>
        <v/>
      </c>
      <c r="C5128" s="153">
        <f>IF(A5128="","",MONTH(A5128))</f>
        <v/>
      </c>
      <c r="D5128" s="153">
        <f>IF(A5128="","",CHOOSE(MONTH(A5128),"Ocak","Şubat","Mart","Nisan","Mayıs","Haziran","Temmuz","Ağustos","Eylül","Ekim","Kasım","Aralık"))</f>
        <v/>
      </c>
      <c r="E5128" s="153">
        <f>IF(A5128="","",ROUNDUP(MONTH(A5128)/3,0))</f>
        <v/>
      </c>
      <c r="F5128" s="153">
        <f>IF(A5128="","",WEEKNUM(A5128,2))</f>
        <v/>
      </c>
      <c r="G5128" s="153">
        <f>IF(A5128="","",WEEKDAY(A5128,2))</f>
        <v/>
      </c>
      <c r="H5128" s="153">
        <f>IF(A5128="","",CHOOSE(WEEKDAY(A5128,2),"Pazartesi","Salı","Çarşamba","Perşembe","Cuma","Cumartesi","Pazar"))</f>
        <v/>
      </c>
    </row>
    <row r="5129" ht="10.5" customHeight="1" s="113">
      <c r="A5129" s="152" t="n">
        <v>47132</v>
      </c>
      <c r="B5129" s="153">
        <f>IF(A5129="","",YEAR(A5129))</f>
        <v/>
      </c>
      <c r="C5129" s="153">
        <f>IF(A5129="","",MONTH(A5129))</f>
        <v/>
      </c>
      <c r="D5129" s="153">
        <f>IF(A5129="","",CHOOSE(MONTH(A5129),"Ocak","Şubat","Mart","Nisan","Mayıs","Haziran","Temmuz","Ağustos","Eylül","Ekim","Kasım","Aralık"))</f>
        <v/>
      </c>
      <c r="E5129" s="153">
        <f>IF(A5129="","",ROUNDUP(MONTH(A5129)/3,0))</f>
        <v/>
      </c>
      <c r="F5129" s="153">
        <f>IF(A5129="","",WEEKNUM(A5129,2))</f>
        <v/>
      </c>
      <c r="G5129" s="153">
        <f>IF(A5129="","",WEEKDAY(A5129,2))</f>
        <v/>
      </c>
      <c r="H5129" s="153">
        <f>IF(A5129="","",CHOOSE(WEEKDAY(A5129,2),"Pazartesi","Salı","Çarşamba","Perşembe","Cuma","Cumartesi","Pazar"))</f>
        <v/>
      </c>
    </row>
    <row r="5130" ht="10.5" customHeight="1" s="113">
      <c r="A5130" s="152" t="n">
        <v>47133</v>
      </c>
      <c r="B5130" s="153">
        <f>IF(A5130="","",YEAR(A5130))</f>
        <v/>
      </c>
      <c r="C5130" s="153">
        <f>IF(A5130="","",MONTH(A5130))</f>
        <v/>
      </c>
      <c r="D5130" s="153">
        <f>IF(A5130="","",CHOOSE(MONTH(A5130),"Ocak","Şubat","Mart","Nisan","Mayıs","Haziran","Temmuz","Ağustos","Eylül","Ekim","Kasım","Aralık"))</f>
        <v/>
      </c>
      <c r="E5130" s="153">
        <f>IF(A5130="","",ROUNDUP(MONTH(A5130)/3,0))</f>
        <v/>
      </c>
      <c r="F5130" s="153">
        <f>IF(A5130="","",WEEKNUM(A5130,2))</f>
        <v/>
      </c>
      <c r="G5130" s="153">
        <f>IF(A5130="","",WEEKDAY(A5130,2))</f>
        <v/>
      </c>
      <c r="H5130" s="153">
        <f>IF(A5130="","",CHOOSE(WEEKDAY(A5130,2),"Pazartesi","Salı","Çarşamba","Perşembe","Cuma","Cumartesi","Pazar"))</f>
        <v/>
      </c>
    </row>
    <row r="5131" ht="10.5" customHeight="1" s="113">
      <c r="A5131" s="152" t="n">
        <v>47134</v>
      </c>
      <c r="B5131" s="153">
        <f>IF(A5131="","",YEAR(A5131))</f>
        <v/>
      </c>
      <c r="C5131" s="153">
        <f>IF(A5131="","",MONTH(A5131))</f>
        <v/>
      </c>
      <c r="D5131" s="153">
        <f>IF(A5131="","",CHOOSE(MONTH(A5131),"Ocak","Şubat","Mart","Nisan","Mayıs","Haziran","Temmuz","Ağustos","Eylül","Ekim","Kasım","Aralık"))</f>
        <v/>
      </c>
      <c r="E5131" s="153">
        <f>IF(A5131="","",ROUNDUP(MONTH(A5131)/3,0))</f>
        <v/>
      </c>
      <c r="F5131" s="153">
        <f>IF(A5131="","",WEEKNUM(A5131,2))</f>
        <v/>
      </c>
      <c r="G5131" s="153">
        <f>IF(A5131="","",WEEKDAY(A5131,2))</f>
        <v/>
      </c>
      <c r="H5131" s="153">
        <f>IF(A5131="","",CHOOSE(WEEKDAY(A5131,2),"Pazartesi","Salı","Çarşamba","Perşembe","Cuma","Cumartesi","Pazar"))</f>
        <v/>
      </c>
    </row>
    <row r="5132" ht="10.5" customHeight="1" s="113">
      <c r="A5132" s="152" t="n">
        <v>47135</v>
      </c>
      <c r="B5132" s="153">
        <f>IF(A5132="","",YEAR(A5132))</f>
        <v/>
      </c>
      <c r="C5132" s="153">
        <f>IF(A5132="","",MONTH(A5132))</f>
        <v/>
      </c>
      <c r="D5132" s="153">
        <f>IF(A5132="","",CHOOSE(MONTH(A5132),"Ocak","Şubat","Mart","Nisan","Mayıs","Haziran","Temmuz","Ağustos","Eylül","Ekim","Kasım","Aralık"))</f>
        <v/>
      </c>
      <c r="E5132" s="153">
        <f>IF(A5132="","",ROUNDUP(MONTH(A5132)/3,0))</f>
        <v/>
      </c>
      <c r="F5132" s="153">
        <f>IF(A5132="","",WEEKNUM(A5132,2))</f>
        <v/>
      </c>
      <c r="G5132" s="153">
        <f>IF(A5132="","",WEEKDAY(A5132,2))</f>
        <v/>
      </c>
      <c r="H5132" s="153">
        <f>IF(A5132="","",CHOOSE(WEEKDAY(A5132,2),"Pazartesi","Salı","Çarşamba","Perşembe","Cuma","Cumartesi","Pazar"))</f>
        <v/>
      </c>
    </row>
    <row r="5133" ht="10.5" customHeight="1" s="113">
      <c r="A5133" s="152" t="n">
        <v>47136</v>
      </c>
      <c r="B5133" s="153">
        <f>IF(A5133="","",YEAR(A5133))</f>
        <v/>
      </c>
      <c r="C5133" s="153">
        <f>IF(A5133="","",MONTH(A5133))</f>
        <v/>
      </c>
      <c r="D5133" s="153">
        <f>IF(A5133="","",CHOOSE(MONTH(A5133),"Ocak","Şubat","Mart","Nisan","Mayıs","Haziran","Temmuz","Ağustos","Eylül","Ekim","Kasım","Aralık"))</f>
        <v/>
      </c>
      <c r="E5133" s="153">
        <f>IF(A5133="","",ROUNDUP(MONTH(A5133)/3,0))</f>
        <v/>
      </c>
      <c r="F5133" s="153">
        <f>IF(A5133="","",WEEKNUM(A5133,2))</f>
        <v/>
      </c>
      <c r="G5133" s="153">
        <f>IF(A5133="","",WEEKDAY(A5133,2))</f>
        <v/>
      </c>
      <c r="H5133" s="153">
        <f>IF(A5133="","",CHOOSE(WEEKDAY(A5133,2),"Pazartesi","Salı","Çarşamba","Perşembe","Cuma","Cumartesi","Pazar"))</f>
        <v/>
      </c>
    </row>
    <row r="5134" ht="10.5" customHeight="1" s="113">
      <c r="A5134" s="152" t="n">
        <v>47137</v>
      </c>
      <c r="B5134" s="153">
        <f>IF(A5134="","",YEAR(A5134))</f>
        <v/>
      </c>
      <c r="C5134" s="153">
        <f>IF(A5134="","",MONTH(A5134))</f>
        <v/>
      </c>
      <c r="D5134" s="153">
        <f>IF(A5134="","",CHOOSE(MONTH(A5134),"Ocak","Şubat","Mart","Nisan","Mayıs","Haziran","Temmuz","Ağustos","Eylül","Ekim","Kasım","Aralık"))</f>
        <v/>
      </c>
      <c r="E5134" s="153">
        <f>IF(A5134="","",ROUNDUP(MONTH(A5134)/3,0))</f>
        <v/>
      </c>
      <c r="F5134" s="153">
        <f>IF(A5134="","",WEEKNUM(A5134,2))</f>
        <v/>
      </c>
      <c r="G5134" s="153">
        <f>IF(A5134="","",WEEKDAY(A5134,2))</f>
        <v/>
      </c>
      <c r="H5134" s="153">
        <f>IF(A5134="","",CHOOSE(WEEKDAY(A5134,2),"Pazartesi","Salı","Çarşamba","Perşembe","Cuma","Cumartesi","Pazar"))</f>
        <v/>
      </c>
    </row>
    <row r="5135" ht="10.5" customHeight="1" s="113">
      <c r="A5135" s="152" t="n">
        <v>47138</v>
      </c>
      <c r="B5135" s="153">
        <f>IF(A5135="","",YEAR(A5135))</f>
        <v/>
      </c>
      <c r="C5135" s="153">
        <f>IF(A5135="","",MONTH(A5135))</f>
        <v/>
      </c>
      <c r="D5135" s="153">
        <f>IF(A5135="","",CHOOSE(MONTH(A5135),"Ocak","Şubat","Mart","Nisan","Mayıs","Haziran","Temmuz","Ağustos","Eylül","Ekim","Kasım","Aralık"))</f>
        <v/>
      </c>
      <c r="E5135" s="153">
        <f>IF(A5135="","",ROUNDUP(MONTH(A5135)/3,0))</f>
        <v/>
      </c>
      <c r="F5135" s="153">
        <f>IF(A5135="","",WEEKNUM(A5135,2))</f>
        <v/>
      </c>
      <c r="G5135" s="153">
        <f>IF(A5135="","",WEEKDAY(A5135,2))</f>
        <v/>
      </c>
      <c r="H5135" s="153">
        <f>IF(A5135="","",CHOOSE(WEEKDAY(A5135,2),"Pazartesi","Salı","Çarşamba","Perşembe","Cuma","Cumartesi","Pazar"))</f>
        <v/>
      </c>
    </row>
    <row r="5136" ht="10.5" customHeight="1" s="113">
      <c r="A5136" s="152" t="n">
        <v>47139</v>
      </c>
      <c r="B5136" s="153">
        <f>IF(A5136="","",YEAR(A5136))</f>
        <v/>
      </c>
      <c r="C5136" s="153">
        <f>IF(A5136="","",MONTH(A5136))</f>
        <v/>
      </c>
      <c r="D5136" s="153">
        <f>IF(A5136="","",CHOOSE(MONTH(A5136),"Ocak","Şubat","Mart","Nisan","Mayıs","Haziran","Temmuz","Ağustos","Eylül","Ekim","Kasım","Aralık"))</f>
        <v/>
      </c>
      <c r="E5136" s="153">
        <f>IF(A5136="","",ROUNDUP(MONTH(A5136)/3,0))</f>
        <v/>
      </c>
      <c r="F5136" s="153">
        <f>IF(A5136="","",WEEKNUM(A5136,2))</f>
        <v/>
      </c>
      <c r="G5136" s="153">
        <f>IF(A5136="","",WEEKDAY(A5136,2))</f>
        <v/>
      </c>
      <c r="H5136" s="153">
        <f>IF(A5136="","",CHOOSE(WEEKDAY(A5136,2),"Pazartesi","Salı","Çarşamba","Perşembe","Cuma","Cumartesi","Pazar"))</f>
        <v/>
      </c>
    </row>
    <row r="5137" ht="10.5" customHeight="1" s="113">
      <c r="A5137" s="152" t="n">
        <v>47140</v>
      </c>
      <c r="B5137" s="153">
        <f>IF(A5137="","",YEAR(A5137))</f>
        <v/>
      </c>
      <c r="C5137" s="153">
        <f>IF(A5137="","",MONTH(A5137))</f>
        <v/>
      </c>
      <c r="D5137" s="153">
        <f>IF(A5137="","",CHOOSE(MONTH(A5137),"Ocak","Şubat","Mart","Nisan","Mayıs","Haziran","Temmuz","Ağustos","Eylül","Ekim","Kasım","Aralık"))</f>
        <v/>
      </c>
      <c r="E5137" s="153">
        <f>IF(A5137="","",ROUNDUP(MONTH(A5137)/3,0))</f>
        <v/>
      </c>
      <c r="F5137" s="153">
        <f>IF(A5137="","",WEEKNUM(A5137,2))</f>
        <v/>
      </c>
      <c r="G5137" s="153">
        <f>IF(A5137="","",WEEKDAY(A5137,2))</f>
        <v/>
      </c>
      <c r="H5137" s="153">
        <f>IF(A5137="","",CHOOSE(WEEKDAY(A5137,2),"Pazartesi","Salı","Çarşamba","Perşembe","Cuma","Cumartesi","Pazar"))</f>
        <v/>
      </c>
    </row>
    <row r="5138" ht="10.5" customHeight="1" s="113">
      <c r="A5138" s="152" t="n">
        <v>47141</v>
      </c>
      <c r="B5138" s="153">
        <f>IF(A5138="","",YEAR(A5138))</f>
        <v/>
      </c>
      <c r="C5138" s="153">
        <f>IF(A5138="","",MONTH(A5138))</f>
        <v/>
      </c>
      <c r="D5138" s="153">
        <f>IF(A5138="","",CHOOSE(MONTH(A5138),"Ocak","Şubat","Mart","Nisan","Mayıs","Haziran","Temmuz","Ağustos","Eylül","Ekim","Kasım","Aralık"))</f>
        <v/>
      </c>
      <c r="E5138" s="153">
        <f>IF(A5138="","",ROUNDUP(MONTH(A5138)/3,0))</f>
        <v/>
      </c>
      <c r="F5138" s="153">
        <f>IF(A5138="","",WEEKNUM(A5138,2))</f>
        <v/>
      </c>
      <c r="G5138" s="153">
        <f>IF(A5138="","",WEEKDAY(A5138,2))</f>
        <v/>
      </c>
      <c r="H5138" s="153">
        <f>IF(A5138="","",CHOOSE(WEEKDAY(A5138,2),"Pazartesi","Salı","Çarşamba","Perşembe","Cuma","Cumartesi","Pazar"))</f>
        <v/>
      </c>
    </row>
    <row r="5139" ht="10.5" customHeight="1" s="113">
      <c r="A5139" s="152" t="n">
        <v>47142</v>
      </c>
      <c r="B5139" s="153">
        <f>IF(A5139="","",YEAR(A5139))</f>
        <v/>
      </c>
      <c r="C5139" s="153">
        <f>IF(A5139="","",MONTH(A5139))</f>
        <v/>
      </c>
      <c r="D5139" s="153">
        <f>IF(A5139="","",CHOOSE(MONTH(A5139),"Ocak","Şubat","Mart","Nisan","Mayıs","Haziran","Temmuz","Ağustos","Eylül","Ekim","Kasım","Aralık"))</f>
        <v/>
      </c>
      <c r="E5139" s="153">
        <f>IF(A5139="","",ROUNDUP(MONTH(A5139)/3,0))</f>
        <v/>
      </c>
      <c r="F5139" s="153">
        <f>IF(A5139="","",WEEKNUM(A5139,2))</f>
        <v/>
      </c>
      <c r="G5139" s="153">
        <f>IF(A5139="","",WEEKDAY(A5139,2))</f>
        <v/>
      </c>
      <c r="H5139" s="153">
        <f>IF(A5139="","",CHOOSE(WEEKDAY(A5139,2),"Pazartesi","Salı","Çarşamba","Perşembe","Cuma","Cumartesi","Pazar"))</f>
        <v/>
      </c>
    </row>
    <row r="5140" ht="10.5" customHeight="1" s="113">
      <c r="A5140" s="152" t="n">
        <v>47143</v>
      </c>
      <c r="B5140" s="153">
        <f>IF(A5140="","",YEAR(A5140))</f>
        <v/>
      </c>
      <c r="C5140" s="153">
        <f>IF(A5140="","",MONTH(A5140))</f>
        <v/>
      </c>
      <c r="D5140" s="153">
        <f>IF(A5140="","",CHOOSE(MONTH(A5140),"Ocak","Şubat","Mart","Nisan","Mayıs","Haziran","Temmuz","Ağustos","Eylül","Ekim","Kasım","Aralık"))</f>
        <v/>
      </c>
      <c r="E5140" s="153">
        <f>IF(A5140="","",ROUNDUP(MONTH(A5140)/3,0))</f>
        <v/>
      </c>
      <c r="F5140" s="153">
        <f>IF(A5140="","",WEEKNUM(A5140,2))</f>
        <v/>
      </c>
      <c r="G5140" s="153">
        <f>IF(A5140="","",WEEKDAY(A5140,2))</f>
        <v/>
      </c>
      <c r="H5140" s="153">
        <f>IF(A5140="","",CHOOSE(WEEKDAY(A5140,2),"Pazartesi","Salı","Çarşamba","Perşembe","Cuma","Cumartesi","Pazar"))</f>
        <v/>
      </c>
    </row>
    <row r="5141" ht="10.5" customHeight="1" s="113">
      <c r="A5141" s="152" t="n">
        <v>47144</v>
      </c>
      <c r="B5141" s="153">
        <f>IF(A5141="","",YEAR(A5141))</f>
        <v/>
      </c>
      <c r="C5141" s="153">
        <f>IF(A5141="","",MONTH(A5141))</f>
        <v/>
      </c>
      <c r="D5141" s="153">
        <f>IF(A5141="","",CHOOSE(MONTH(A5141),"Ocak","Şubat","Mart","Nisan","Mayıs","Haziran","Temmuz","Ağustos","Eylül","Ekim","Kasım","Aralık"))</f>
        <v/>
      </c>
      <c r="E5141" s="153">
        <f>IF(A5141="","",ROUNDUP(MONTH(A5141)/3,0))</f>
        <v/>
      </c>
      <c r="F5141" s="153">
        <f>IF(A5141="","",WEEKNUM(A5141,2))</f>
        <v/>
      </c>
      <c r="G5141" s="153">
        <f>IF(A5141="","",WEEKDAY(A5141,2))</f>
        <v/>
      </c>
      <c r="H5141" s="153">
        <f>IF(A5141="","",CHOOSE(WEEKDAY(A5141,2),"Pazartesi","Salı","Çarşamba","Perşembe","Cuma","Cumartesi","Pazar"))</f>
        <v/>
      </c>
    </row>
    <row r="5142" ht="10.5" customHeight="1" s="113">
      <c r="A5142" s="152" t="n">
        <v>47145</v>
      </c>
      <c r="B5142" s="153">
        <f>IF(A5142="","",YEAR(A5142))</f>
        <v/>
      </c>
      <c r="C5142" s="153">
        <f>IF(A5142="","",MONTH(A5142))</f>
        <v/>
      </c>
      <c r="D5142" s="153">
        <f>IF(A5142="","",CHOOSE(MONTH(A5142),"Ocak","Şubat","Mart","Nisan","Mayıs","Haziran","Temmuz","Ağustos","Eylül","Ekim","Kasım","Aralık"))</f>
        <v/>
      </c>
      <c r="E5142" s="153">
        <f>IF(A5142="","",ROUNDUP(MONTH(A5142)/3,0))</f>
        <v/>
      </c>
      <c r="F5142" s="153">
        <f>IF(A5142="","",WEEKNUM(A5142,2))</f>
        <v/>
      </c>
      <c r="G5142" s="153">
        <f>IF(A5142="","",WEEKDAY(A5142,2))</f>
        <v/>
      </c>
      <c r="H5142" s="153">
        <f>IF(A5142="","",CHOOSE(WEEKDAY(A5142,2),"Pazartesi","Salı","Çarşamba","Perşembe","Cuma","Cumartesi","Pazar"))</f>
        <v/>
      </c>
    </row>
    <row r="5143" ht="10.5" customHeight="1" s="113">
      <c r="A5143" s="152" t="n">
        <v>47146</v>
      </c>
      <c r="B5143" s="153">
        <f>IF(A5143="","",YEAR(A5143))</f>
        <v/>
      </c>
      <c r="C5143" s="153">
        <f>IF(A5143="","",MONTH(A5143))</f>
        <v/>
      </c>
      <c r="D5143" s="153">
        <f>IF(A5143="","",CHOOSE(MONTH(A5143),"Ocak","Şubat","Mart","Nisan","Mayıs","Haziran","Temmuz","Ağustos","Eylül","Ekim","Kasım","Aralık"))</f>
        <v/>
      </c>
      <c r="E5143" s="153">
        <f>IF(A5143="","",ROUNDUP(MONTH(A5143)/3,0))</f>
        <v/>
      </c>
      <c r="F5143" s="153">
        <f>IF(A5143="","",WEEKNUM(A5143,2))</f>
        <v/>
      </c>
      <c r="G5143" s="153">
        <f>IF(A5143="","",WEEKDAY(A5143,2))</f>
        <v/>
      </c>
      <c r="H5143" s="153">
        <f>IF(A5143="","",CHOOSE(WEEKDAY(A5143,2),"Pazartesi","Salı","Çarşamba","Perşembe","Cuma","Cumartesi","Pazar"))</f>
        <v/>
      </c>
    </row>
    <row r="5144" ht="10.5" customHeight="1" s="113">
      <c r="A5144" s="152" t="n">
        <v>47147</v>
      </c>
      <c r="B5144" s="153">
        <f>IF(A5144="","",YEAR(A5144))</f>
        <v/>
      </c>
      <c r="C5144" s="153">
        <f>IF(A5144="","",MONTH(A5144))</f>
        <v/>
      </c>
      <c r="D5144" s="153">
        <f>IF(A5144="","",CHOOSE(MONTH(A5144),"Ocak","Şubat","Mart","Nisan","Mayıs","Haziran","Temmuz","Ağustos","Eylül","Ekim","Kasım","Aralık"))</f>
        <v/>
      </c>
      <c r="E5144" s="153">
        <f>IF(A5144="","",ROUNDUP(MONTH(A5144)/3,0))</f>
        <v/>
      </c>
      <c r="F5144" s="153">
        <f>IF(A5144="","",WEEKNUM(A5144,2))</f>
        <v/>
      </c>
      <c r="G5144" s="153">
        <f>IF(A5144="","",WEEKDAY(A5144,2))</f>
        <v/>
      </c>
      <c r="H5144" s="153">
        <f>IF(A5144="","",CHOOSE(WEEKDAY(A5144,2),"Pazartesi","Salı","Çarşamba","Perşembe","Cuma","Cumartesi","Pazar"))</f>
        <v/>
      </c>
    </row>
    <row r="5145" ht="10.5" customHeight="1" s="113">
      <c r="A5145" s="152" t="n">
        <v>47148</v>
      </c>
      <c r="B5145" s="153">
        <f>IF(A5145="","",YEAR(A5145))</f>
        <v/>
      </c>
      <c r="C5145" s="153">
        <f>IF(A5145="","",MONTH(A5145))</f>
        <v/>
      </c>
      <c r="D5145" s="153">
        <f>IF(A5145="","",CHOOSE(MONTH(A5145),"Ocak","Şubat","Mart","Nisan","Mayıs","Haziran","Temmuz","Ağustos","Eylül","Ekim","Kasım","Aralık"))</f>
        <v/>
      </c>
      <c r="E5145" s="153">
        <f>IF(A5145="","",ROUNDUP(MONTH(A5145)/3,0))</f>
        <v/>
      </c>
      <c r="F5145" s="153">
        <f>IF(A5145="","",WEEKNUM(A5145,2))</f>
        <v/>
      </c>
      <c r="G5145" s="153">
        <f>IF(A5145="","",WEEKDAY(A5145,2))</f>
        <v/>
      </c>
      <c r="H5145" s="153">
        <f>IF(A5145="","",CHOOSE(WEEKDAY(A5145,2),"Pazartesi","Salı","Çarşamba","Perşembe","Cuma","Cumartesi","Pazar"))</f>
        <v/>
      </c>
    </row>
    <row r="5146" ht="10.5" customHeight="1" s="113">
      <c r="A5146" s="152" t="n">
        <v>47149</v>
      </c>
      <c r="B5146" s="153">
        <f>IF(A5146="","",YEAR(A5146))</f>
        <v/>
      </c>
      <c r="C5146" s="153">
        <f>IF(A5146="","",MONTH(A5146))</f>
        <v/>
      </c>
      <c r="D5146" s="153">
        <f>IF(A5146="","",CHOOSE(MONTH(A5146),"Ocak","Şubat","Mart","Nisan","Mayıs","Haziran","Temmuz","Ağustos","Eylül","Ekim","Kasım","Aralık"))</f>
        <v/>
      </c>
      <c r="E5146" s="153">
        <f>IF(A5146="","",ROUNDUP(MONTH(A5146)/3,0))</f>
        <v/>
      </c>
      <c r="F5146" s="153">
        <f>IF(A5146="","",WEEKNUM(A5146,2))</f>
        <v/>
      </c>
      <c r="G5146" s="153">
        <f>IF(A5146="","",WEEKDAY(A5146,2))</f>
        <v/>
      </c>
      <c r="H5146" s="153">
        <f>IF(A5146="","",CHOOSE(WEEKDAY(A5146,2),"Pazartesi","Salı","Çarşamba","Perşembe","Cuma","Cumartesi","Pazar"))</f>
        <v/>
      </c>
    </row>
    <row r="5147" ht="10.5" customHeight="1" s="113">
      <c r="A5147" s="152" t="n">
        <v>47150</v>
      </c>
      <c r="B5147" s="153">
        <f>IF(A5147="","",YEAR(A5147))</f>
        <v/>
      </c>
      <c r="C5147" s="153">
        <f>IF(A5147="","",MONTH(A5147))</f>
        <v/>
      </c>
      <c r="D5147" s="153">
        <f>IF(A5147="","",CHOOSE(MONTH(A5147),"Ocak","Şubat","Mart","Nisan","Mayıs","Haziran","Temmuz","Ağustos","Eylül","Ekim","Kasım","Aralık"))</f>
        <v/>
      </c>
      <c r="E5147" s="153">
        <f>IF(A5147="","",ROUNDUP(MONTH(A5147)/3,0))</f>
        <v/>
      </c>
      <c r="F5147" s="153">
        <f>IF(A5147="","",WEEKNUM(A5147,2))</f>
        <v/>
      </c>
      <c r="G5147" s="153">
        <f>IF(A5147="","",WEEKDAY(A5147,2))</f>
        <v/>
      </c>
      <c r="H5147" s="153">
        <f>IF(A5147="","",CHOOSE(WEEKDAY(A5147,2),"Pazartesi","Salı","Çarşamba","Perşembe","Cuma","Cumartesi","Pazar"))</f>
        <v/>
      </c>
    </row>
    <row r="5148" ht="10.5" customHeight="1" s="113">
      <c r="A5148" s="152" t="n">
        <v>47151</v>
      </c>
      <c r="B5148" s="153">
        <f>IF(A5148="","",YEAR(A5148))</f>
        <v/>
      </c>
      <c r="C5148" s="153">
        <f>IF(A5148="","",MONTH(A5148))</f>
        <v/>
      </c>
      <c r="D5148" s="153">
        <f>IF(A5148="","",CHOOSE(MONTH(A5148),"Ocak","Şubat","Mart","Nisan","Mayıs","Haziran","Temmuz","Ağustos","Eylül","Ekim","Kasım","Aralık"))</f>
        <v/>
      </c>
      <c r="E5148" s="153">
        <f>IF(A5148="","",ROUNDUP(MONTH(A5148)/3,0))</f>
        <v/>
      </c>
      <c r="F5148" s="153">
        <f>IF(A5148="","",WEEKNUM(A5148,2))</f>
        <v/>
      </c>
      <c r="G5148" s="153">
        <f>IF(A5148="","",WEEKDAY(A5148,2))</f>
        <v/>
      </c>
      <c r="H5148" s="153">
        <f>IF(A5148="","",CHOOSE(WEEKDAY(A5148,2),"Pazartesi","Salı","Çarşamba","Perşembe","Cuma","Cumartesi","Pazar"))</f>
        <v/>
      </c>
    </row>
    <row r="5149" ht="10.5" customHeight="1" s="113">
      <c r="A5149" s="152" t="n">
        <v>47152</v>
      </c>
      <c r="B5149" s="153">
        <f>IF(A5149="","",YEAR(A5149))</f>
        <v/>
      </c>
      <c r="C5149" s="153">
        <f>IF(A5149="","",MONTH(A5149))</f>
        <v/>
      </c>
      <c r="D5149" s="153">
        <f>IF(A5149="","",CHOOSE(MONTH(A5149),"Ocak","Şubat","Mart","Nisan","Mayıs","Haziran","Temmuz","Ağustos","Eylül","Ekim","Kasım","Aralık"))</f>
        <v/>
      </c>
      <c r="E5149" s="153">
        <f>IF(A5149="","",ROUNDUP(MONTH(A5149)/3,0))</f>
        <v/>
      </c>
      <c r="F5149" s="153">
        <f>IF(A5149="","",WEEKNUM(A5149,2))</f>
        <v/>
      </c>
      <c r="G5149" s="153">
        <f>IF(A5149="","",WEEKDAY(A5149,2))</f>
        <v/>
      </c>
      <c r="H5149" s="153">
        <f>IF(A5149="","",CHOOSE(WEEKDAY(A5149,2),"Pazartesi","Salı","Çarşamba","Perşembe","Cuma","Cumartesi","Pazar"))</f>
        <v/>
      </c>
    </row>
    <row r="5150" ht="10.5" customHeight="1" s="113">
      <c r="A5150" s="152" t="n">
        <v>47153</v>
      </c>
      <c r="B5150" s="153">
        <f>IF(A5150="","",YEAR(A5150))</f>
        <v/>
      </c>
      <c r="C5150" s="153">
        <f>IF(A5150="","",MONTH(A5150))</f>
        <v/>
      </c>
      <c r="D5150" s="153">
        <f>IF(A5150="","",CHOOSE(MONTH(A5150),"Ocak","Şubat","Mart","Nisan","Mayıs","Haziran","Temmuz","Ağustos","Eylül","Ekim","Kasım","Aralık"))</f>
        <v/>
      </c>
      <c r="E5150" s="153">
        <f>IF(A5150="","",ROUNDUP(MONTH(A5150)/3,0))</f>
        <v/>
      </c>
      <c r="F5150" s="153">
        <f>IF(A5150="","",WEEKNUM(A5150,2))</f>
        <v/>
      </c>
      <c r="G5150" s="153">
        <f>IF(A5150="","",WEEKDAY(A5150,2))</f>
        <v/>
      </c>
      <c r="H5150" s="153">
        <f>IF(A5150="","",CHOOSE(WEEKDAY(A5150,2),"Pazartesi","Salı","Çarşamba","Perşembe","Cuma","Cumartesi","Pazar"))</f>
        <v/>
      </c>
    </row>
    <row r="5151" ht="10.5" customHeight="1" s="113">
      <c r="A5151" s="152" t="n">
        <v>47154</v>
      </c>
      <c r="B5151" s="153">
        <f>IF(A5151="","",YEAR(A5151))</f>
        <v/>
      </c>
      <c r="C5151" s="153">
        <f>IF(A5151="","",MONTH(A5151))</f>
        <v/>
      </c>
      <c r="D5151" s="153">
        <f>IF(A5151="","",CHOOSE(MONTH(A5151),"Ocak","Şubat","Mart","Nisan","Mayıs","Haziran","Temmuz","Ağustos","Eylül","Ekim","Kasım","Aralık"))</f>
        <v/>
      </c>
      <c r="E5151" s="153">
        <f>IF(A5151="","",ROUNDUP(MONTH(A5151)/3,0))</f>
        <v/>
      </c>
      <c r="F5151" s="153">
        <f>IF(A5151="","",WEEKNUM(A5151,2))</f>
        <v/>
      </c>
      <c r="G5151" s="153">
        <f>IF(A5151="","",WEEKDAY(A5151,2))</f>
        <v/>
      </c>
      <c r="H5151" s="153">
        <f>IF(A5151="","",CHOOSE(WEEKDAY(A5151,2),"Pazartesi","Salı","Çarşamba","Perşembe","Cuma","Cumartesi","Pazar"))</f>
        <v/>
      </c>
    </row>
    <row r="5152" ht="10.5" customHeight="1" s="113">
      <c r="A5152" s="152" t="n">
        <v>47155</v>
      </c>
      <c r="B5152" s="153">
        <f>IF(A5152="","",YEAR(A5152))</f>
        <v/>
      </c>
      <c r="C5152" s="153">
        <f>IF(A5152="","",MONTH(A5152))</f>
        <v/>
      </c>
      <c r="D5152" s="153">
        <f>IF(A5152="","",CHOOSE(MONTH(A5152),"Ocak","Şubat","Mart","Nisan","Mayıs","Haziran","Temmuz","Ağustos","Eylül","Ekim","Kasım","Aralık"))</f>
        <v/>
      </c>
      <c r="E5152" s="153">
        <f>IF(A5152="","",ROUNDUP(MONTH(A5152)/3,0))</f>
        <v/>
      </c>
      <c r="F5152" s="153">
        <f>IF(A5152="","",WEEKNUM(A5152,2))</f>
        <v/>
      </c>
      <c r="G5152" s="153">
        <f>IF(A5152="","",WEEKDAY(A5152,2))</f>
        <v/>
      </c>
      <c r="H5152" s="153">
        <f>IF(A5152="","",CHOOSE(WEEKDAY(A5152,2),"Pazartesi","Salı","Çarşamba","Perşembe","Cuma","Cumartesi","Pazar"))</f>
        <v/>
      </c>
    </row>
    <row r="5153" ht="10.5" customHeight="1" s="113">
      <c r="A5153" s="152" t="n">
        <v>47156</v>
      </c>
      <c r="B5153" s="153">
        <f>IF(A5153="","",YEAR(A5153))</f>
        <v/>
      </c>
      <c r="C5153" s="153">
        <f>IF(A5153="","",MONTH(A5153))</f>
        <v/>
      </c>
      <c r="D5153" s="153">
        <f>IF(A5153="","",CHOOSE(MONTH(A5153),"Ocak","Şubat","Mart","Nisan","Mayıs","Haziran","Temmuz","Ağustos","Eylül","Ekim","Kasım","Aralık"))</f>
        <v/>
      </c>
      <c r="E5153" s="153">
        <f>IF(A5153="","",ROUNDUP(MONTH(A5153)/3,0))</f>
        <v/>
      </c>
      <c r="F5153" s="153">
        <f>IF(A5153="","",WEEKNUM(A5153,2))</f>
        <v/>
      </c>
      <c r="G5153" s="153">
        <f>IF(A5153="","",WEEKDAY(A5153,2))</f>
        <v/>
      </c>
      <c r="H5153" s="153">
        <f>IF(A5153="","",CHOOSE(WEEKDAY(A5153,2),"Pazartesi","Salı","Çarşamba","Perşembe","Cuma","Cumartesi","Pazar"))</f>
        <v/>
      </c>
    </row>
    <row r="5154" ht="10.5" customHeight="1" s="113">
      <c r="A5154" s="152" t="n">
        <v>47157</v>
      </c>
      <c r="B5154" s="153">
        <f>IF(A5154="","",YEAR(A5154))</f>
        <v/>
      </c>
      <c r="C5154" s="153">
        <f>IF(A5154="","",MONTH(A5154))</f>
        <v/>
      </c>
      <c r="D5154" s="153">
        <f>IF(A5154="","",CHOOSE(MONTH(A5154),"Ocak","Şubat","Mart","Nisan","Mayıs","Haziran","Temmuz","Ağustos","Eylül","Ekim","Kasım","Aralık"))</f>
        <v/>
      </c>
      <c r="E5154" s="153">
        <f>IF(A5154="","",ROUNDUP(MONTH(A5154)/3,0))</f>
        <v/>
      </c>
      <c r="F5154" s="153">
        <f>IF(A5154="","",WEEKNUM(A5154,2))</f>
        <v/>
      </c>
      <c r="G5154" s="153">
        <f>IF(A5154="","",WEEKDAY(A5154,2))</f>
        <v/>
      </c>
      <c r="H5154" s="153">
        <f>IF(A5154="","",CHOOSE(WEEKDAY(A5154,2),"Pazartesi","Salı","Çarşamba","Perşembe","Cuma","Cumartesi","Pazar"))</f>
        <v/>
      </c>
    </row>
    <row r="5155" ht="10.5" customHeight="1" s="113">
      <c r="A5155" s="152" t="n">
        <v>47158</v>
      </c>
      <c r="B5155" s="153">
        <f>IF(A5155="","",YEAR(A5155))</f>
        <v/>
      </c>
      <c r="C5155" s="153">
        <f>IF(A5155="","",MONTH(A5155))</f>
        <v/>
      </c>
      <c r="D5155" s="153">
        <f>IF(A5155="","",CHOOSE(MONTH(A5155),"Ocak","Şubat","Mart","Nisan","Mayıs","Haziran","Temmuz","Ağustos","Eylül","Ekim","Kasım","Aralık"))</f>
        <v/>
      </c>
      <c r="E5155" s="153">
        <f>IF(A5155="","",ROUNDUP(MONTH(A5155)/3,0))</f>
        <v/>
      </c>
      <c r="F5155" s="153">
        <f>IF(A5155="","",WEEKNUM(A5155,2))</f>
        <v/>
      </c>
      <c r="G5155" s="153">
        <f>IF(A5155="","",WEEKDAY(A5155,2))</f>
        <v/>
      </c>
      <c r="H5155" s="153">
        <f>IF(A5155="","",CHOOSE(WEEKDAY(A5155,2),"Pazartesi","Salı","Çarşamba","Perşembe","Cuma","Cumartesi","Pazar"))</f>
        <v/>
      </c>
    </row>
    <row r="5156" ht="10.5" customHeight="1" s="113">
      <c r="A5156" s="152" t="n">
        <v>47159</v>
      </c>
      <c r="B5156" s="153">
        <f>IF(A5156="","",YEAR(A5156))</f>
        <v/>
      </c>
      <c r="C5156" s="153">
        <f>IF(A5156="","",MONTH(A5156))</f>
        <v/>
      </c>
      <c r="D5156" s="153">
        <f>IF(A5156="","",CHOOSE(MONTH(A5156),"Ocak","Şubat","Mart","Nisan","Mayıs","Haziran","Temmuz","Ağustos","Eylül","Ekim","Kasım","Aralık"))</f>
        <v/>
      </c>
      <c r="E5156" s="153">
        <f>IF(A5156="","",ROUNDUP(MONTH(A5156)/3,0))</f>
        <v/>
      </c>
      <c r="F5156" s="153">
        <f>IF(A5156="","",WEEKNUM(A5156,2))</f>
        <v/>
      </c>
      <c r="G5156" s="153">
        <f>IF(A5156="","",WEEKDAY(A5156,2))</f>
        <v/>
      </c>
      <c r="H5156" s="153">
        <f>IF(A5156="","",CHOOSE(WEEKDAY(A5156,2),"Pazartesi","Salı","Çarşamba","Perşembe","Cuma","Cumartesi","Pazar"))</f>
        <v/>
      </c>
    </row>
    <row r="5157" ht="10.5" customHeight="1" s="113">
      <c r="A5157" s="152" t="n">
        <v>47160</v>
      </c>
      <c r="B5157" s="153">
        <f>IF(A5157="","",YEAR(A5157))</f>
        <v/>
      </c>
      <c r="C5157" s="153">
        <f>IF(A5157="","",MONTH(A5157))</f>
        <v/>
      </c>
      <c r="D5157" s="153">
        <f>IF(A5157="","",CHOOSE(MONTH(A5157),"Ocak","Şubat","Mart","Nisan","Mayıs","Haziran","Temmuz","Ağustos","Eylül","Ekim","Kasım","Aralık"))</f>
        <v/>
      </c>
      <c r="E5157" s="153">
        <f>IF(A5157="","",ROUNDUP(MONTH(A5157)/3,0))</f>
        <v/>
      </c>
      <c r="F5157" s="153">
        <f>IF(A5157="","",WEEKNUM(A5157,2))</f>
        <v/>
      </c>
      <c r="G5157" s="153">
        <f>IF(A5157="","",WEEKDAY(A5157,2))</f>
        <v/>
      </c>
      <c r="H5157" s="153">
        <f>IF(A5157="","",CHOOSE(WEEKDAY(A5157,2),"Pazartesi","Salı","Çarşamba","Perşembe","Cuma","Cumartesi","Pazar"))</f>
        <v/>
      </c>
    </row>
    <row r="5158" ht="10.5" customHeight="1" s="113">
      <c r="A5158" s="152" t="n">
        <v>47161</v>
      </c>
      <c r="B5158" s="153">
        <f>IF(A5158="","",YEAR(A5158))</f>
        <v/>
      </c>
      <c r="C5158" s="153">
        <f>IF(A5158="","",MONTH(A5158))</f>
        <v/>
      </c>
      <c r="D5158" s="153">
        <f>IF(A5158="","",CHOOSE(MONTH(A5158),"Ocak","Şubat","Mart","Nisan","Mayıs","Haziran","Temmuz","Ağustos","Eylül","Ekim","Kasım","Aralık"))</f>
        <v/>
      </c>
      <c r="E5158" s="153">
        <f>IF(A5158="","",ROUNDUP(MONTH(A5158)/3,0))</f>
        <v/>
      </c>
      <c r="F5158" s="153">
        <f>IF(A5158="","",WEEKNUM(A5158,2))</f>
        <v/>
      </c>
      <c r="G5158" s="153">
        <f>IF(A5158="","",WEEKDAY(A5158,2))</f>
        <v/>
      </c>
      <c r="H5158" s="153">
        <f>IF(A5158="","",CHOOSE(WEEKDAY(A5158,2),"Pazartesi","Salı","Çarşamba","Perşembe","Cuma","Cumartesi","Pazar"))</f>
        <v/>
      </c>
    </row>
    <row r="5159" ht="10.5" customHeight="1" s="113">
      <c r="A5159" s="152" t="n">
        <v>47162</v>
      </c>
      <c r="B5159" s="153">
        <f>IF(A5159="","",YEAR(A5159))</f>
        <v/>
      </c>
      <c r="C5159" s="153">
        <f>IF(A5159="","",MONTH(A5159))</f>
        <v/>
      </c>
      <c r="D5159" s="153">
        <f>IF(A5159="","",CHOOSE(MONTH(A5159),"Ocak","Şubat","Mart","Nisan","Mayıs","Haziran","Temmuz","Ağustos","Eylül","Ekim","Kasım","Aralık"))</f>
        <v/>
      </c>
      <c r="E5159" s="153">
        <f>IF(A5159="","",ROUNDUP(MONTH(A5159)/3,0))</f>
        <v/>
      </c>
      <c r="F5159" s="153">
        <f>IF(A5159="","",WEEKNUM(A5159,2))</f>
        <v/>
      </c>
      <c r="G5159" s="153">
        <f>IF(A5159="","",WEEKDAY(A5159,2))</f>
        <v/>
      </c>
      <c r="H5159" s="153">
        <f>IF(A5159="","",CHOOSE(WEEKDAY(A5159,2),"Pazartesi","Salı","Çarşamba","Perşembe","Cuma","Cumartesi","Pazar"))</f>
        <v/>
      </c>
    </row>
    <row r="5160" ht="10.5" customHeight="1" s="113">
      <c r="A5160" s="152" t="n">
        <v>47163</v>
      </c>
      <c r="B5160" s="153">
        <f>IF(A5160="","",YEAR(A5160))</f>
        <v/>
      </c>
      <c r="C5160" s="153">
        <f>IF(A5160="","",MONTH(A5160))</f>
        <v/>
      </c>
      <c r="D5160" s="153">
        <f>IF(A5160="","",CHOOSE(MONTH(A5160),"Ocak","Şubat","Mart","Nisan","Mayıs","Haziran","Temmuz","Ağustos","Eylül","Ekim","Kasım","Aralık"))</f>
        <v/>
      </c>
      <c r="E5160" s="153">
        <f>IF(A5160="","",ROUNDUP(MONTH(A5160)/3,0))</f>
        <v/>
      </c>
      <c r="F5160" s="153">
        <f>IF(A5160="","",WEEKNUM(A5160,2))</f>
        <v/>
      </c>
      <c r="G5160" s="153">
        <f>IF(A5160="","",WEEKDAY(A5160,2))</f>
        <v/>
      </c>
      <c r="H5160" s="153">
        <f>IF(A5160="","",CHOOSE(WEEKDAY(A5160,2),"Pazartesi","Salı","Çarşamba","Perşembe","Cuma","Cumartesi","Pazar"))</f>
        <v/>
      </c>
    </row>
    <row r="5161" ht="10.5" customHeight="1" s="113">
      <c r="A5161" s="152" t="n">
        <v>47164</v>
      </c>
      <c r="B5161" s="153">
        <f>IF(A5161="","",YEAR(A5161))</f>
        <v/>
      </c>
      <c r="C5161" s="153">
        <f>IF(A5161="","",MONTH(A5161))</f>
        <v/>
      </c>
      <c r="D5161" s="153">
        <f>IF(A5161="","",CHOOSE(MONTH(A5161),"Ocak","Şubat","Mart","Nisan","Mayıs","Haziran","Temmuz","Ağustos","Eylül","Ekim","Kasım","Aralık"))</f>
        <v/>
      </c>
      <c r="E5161" s="153">
        <f>IF(A5161="","",ROUNDUP(MONTH(A5161)/3,0))</f>
        <v/>
      </c>
      <c r="F5161" s="153">
        <f>IF(A5161="","",WEEKNUM(A5161,2))</f>
        <v/>
      </c>
      <c r="G5161" s="153">
        <f>IF(A5161="","",WEEKDAY(A5161,2))</f>
        <v/>
      </c>
      <c r="H5161" s="153">
        <f>IF(A5161="","",CHOOSE(WEEKDAY(A5161,2),"Pazartesi","Salı","Çarşamba","Perşembe","Cuma","Cumartesi","Pazar"))</f>
        <v/>
      </c>
    </row>
    <row r="5162" ht="10.5" customHeight="1" s="113">
      <c r="A5162" s="152" t="n">
        <v>47165</v>
      </c>
      <c r="B5162" s="153">
        <f>IF(A5162="","",YEAR(A5162))</f>
        <v/>
      </c>
      <c r="C5162" s="153">
        <f>IF(A5162="","",MONTH(A5162))</f>
        <v/>
      </c>
      <c r="D5162" s="153">
        <f>IF(A5162="","",CHOOSE(MONTH(A5162),"Ocak","Şubat","Mart","Nisan","Mayıs","Haziran","Temmuz","Ağustos","Eylül","Ekim","Kasım","Aralık"))</f>
        <v/>
      </c>
      <c r="E5162" s="153">
        <f>IF(A5162="","",ROUNDUP(MONTH(A5162)/3,0))</f>
        <v/>
      </c>
      <c r="F5162" s="153">
        <f>IF(A5162="","",WEEKNUM(A5162,2))</f>
        <v/>
      </c>
      <c r="G5162" s="153">
        <f>IF(A5162="","",WEEKDAY(A5162,2))</f>
        <v/>
      </c>
      <c r="H5162" s="153">
        <f>IF(A5162="","",CHOOSE(WEEKDAY(A5162,2),"Pazartesi","Salı","Çarşamba","Perşembe","Cuma","Cumartesi","Pazar"))</f>
        <v/>
      </c>
    </row>
    <row r="5163" ht="10.5" customHeight="1" s="113">
      <c r="A5163" s="152" t="n">
        <v>47166</v>
      </c>
      <c r="B5163" s="153">
        <f>IF(A5163="","",YEAR(A5163))</f>
        <v/>
      </c>
      <c r="C5163" s="153">
        <f>IF(A5163="","",MONTH(A5163))</f>
        <v/>
      </c>
      <c r="D5163" s="153">
        <f>IF(A5163="","",CHOOSE(MONTH(A5163),"Ocak","Şubat","Mart","Nisan","Mayıs","Haziran","Temmuz","Ağustos","Eylül","Ekim","Kasım","Aralık"))</f>
        <v/>
      </c>
      <c r="E5163" s="153">
        <f>IF(A5163="","",ROUNDUP(MONTH(A5163)/3,0))</f>
        <v/>
      </c>
      <c r="F5163" s="153">
        <f>IF(A5163="","",WEEKNUM(A5163,2))</f>
        <v/>
      </c>
      <c r="G5163" s="153">
        <f>IF(A5163="","",WEEKDAY(A5163,2))</f>
        <v/>
      </c>
      <c r="H5163" s="153">
        <f>IF(A5163="","",CHOOSE(WEEKDAY(A5163,2),"Pazartesi","Salı","Çarşamba","Perşembe","Cuma","Cumartesi","Pazar"))</f>
        <v/>
      </c>
    </row>
    <row r="5164" ht="10.5" customHeight="1" s="113">
      <c r="A5164" s="152" t="n">
        <v>47167</v>
      </c>
      <c r="B5164" s="153">
        <f>IF(A5164="","",YEAR(A5164))</f>
        <v/>
      </c>
      <c r="C5164" s="153">
        <f>IF(A5164="","",MONTH(A5164))</f>
        <v/>
      </c>
      <c r="D5164" s="153">
        <f>IF(A5164="","",CHOOSE(MONTH(A5164),"Ocak","Şubat","Mart","Nisan","Mayıs","Haziran","Temmuz","Ağustos","Eylül","Ekim","Kasım","Aralık"))</f>
        <v/>
      </c>
      <c r="E5164" s="153">
        <f>IF(A5164="","",ROUNDUP(MONTH(A5164)/3,0))</f>
        <v/>
      </c>
      <c r="F5164" s="153">
        <f>IF(A5164="","",WEEKNUM(A5164,2))</f>
        <v/>
      </c>
      <c r="G5164" s="153">
        <f>IF(A5164="","",WEEKDAY(A5164,2))</f>
        <v/>
      </c>
      <c r="H5164" s="153">
        <f>IF(A5164="","",CHOOSE(WEEKDAY(A5164,2),"Pazartesi","Salı","Çarşamba","Perşembe","Cuma","Cumartesi","Pazar"))</f>
        <v/>
      </c>
    </row>
    <row r="5165" ht="10.5" customHeight="1" s="113">
      <c r="A5165" s="152" t="n">
        <v>47168</v>
      </c>
      <c r="B5165" s="153">
        <f>IF(A5165="","",YEAR(A5165))</f>
        <v/>
      </c>
      <c r="C5165" s="153">
        <f>IF(A5165="","",MONTH(A5165))</f>
        <v/>
      </c>
      <c r="D5165" s="153">
        <f>IF(A5165="","",CHOOSE(MONTH(A5165),"Ocak","Şubat","Mart","Nisan","Mayıs","Haziran","Temmuz","Ağustos","Eylül","Ekim","Kasım","Aralık"))</f>
        <v/>
      </c>
      <c r="E5165" s="153">
        <f>IF(A5165="","",ROUNDUP(MONTH(A5165)/3,0))</f>
        <v/>
      </c>
      <c r="F5165" s="153">
        <f>IF(A5165="","",WEEKNUM(A5165,2))</f>
        <v/>
      </c>
      <c r="G5165" s="153">
        <f>IF(A5165="","",WEEKDAY(A5165,2))</f>
        <v/>
      </c>
      <c r="H5165" s="153">
        <f>IF(A5165="","",CHOOSE(WEEKDAY(A5165,2),"Pazartesi","Salı","Çarşamba","Perşembe","Cuma","Cumartesi","Pazar"))</f>
        <v/>
      </c>
    </row>
    <row r="5166" ht="10.5" customHeight="1" s="113">
      <c r="A5166" s="152" t="n">
        <v>47169</v>
      </c>
      <c r="B5166" s="153">
        <f>IF(A5166="","",YEAR(A5166))</f>
        <v/>
      </c>
      <c r="C5166" s="153">
        <f>IF(A5166="","",MONTH(A5166))</f>
        <v/>
      </c>
      <c r="D5166" s="153">
        <f>IF(A5166="","",CHOOSE(MONTH(A5166),"Ocak","Şubat","Mart","Nisan","Mayıs","Haziran","Temmuz","Ağustos","Eylül","Ekim","Kasım","Aralık"))</f>
        <v/>
      </c>
      <c r="E5166" s="153">
        <f>IF(A5166="","",ROUNDUP(MONTH(A5166)/3,0))</f>
        <v/>
      </c>
      <c r="F5166" s="153">
        <f>IF(A5166="","",WEEKNUM(A5166,2))</f>
        <v/>
      </c>
      <c r="G5166" s="153">
        <f>IF(A5166="","",WEEKDAY(A5166,2))</f>
        <v/>
      </c>
      <c r="H5166" s="153">
        <f>IF(A5166="","",CHOOSE(WEEKDAY(A5166,2),"Pazartesi","Salı","Çarşamba","Perşembe","Cuma","Cumartesi","Pazar"))</f>
        <v/>
      </c>
    </row>
    <row r="5167" ht="10.5" customHeight="1" s="113">
      <c r="A5167" s="152" t="n">
        <v>47170</v>
      </c>
      <c r="B5167" s="153">
        <f>IF(A5167="","",YEAR(A5167))</f>
        <v/>
      </c>
      <c r="C5167" s="153">
        <f>IF(A5167="","",MONTH(A5167))</f>
        <v/>
      </c>
      <c r="D5167" s="153">
        <f>IF(A5167="","",CHOOSE(MONTH(A5167),"Ocak","Şubat","Mart","Nisan","Mayıs","Haziran","Temmuz","Ağustos","Eylül","Ekim","Kasım","Aralık"))</f>
        <v/>
      </c>
      <c r="E5167" s="153">
        <f>IF(A5167="","",ROUNDUP(MONTH(A5167)/3,0))</f>
        <v/>
      </c>
      <c r="F5167" s="153">
        <f>IF(A5167="","",WEEKNUM(A5167,2))</f>
        <v/>
      </c>
      <c r="G5167" s="153">
        <f>IF(A5167="","",WEEKDAY(A5167,2))</f>
        <v/>
      </c>
      <c r="H5167" s="153">
        <f>IF(A5167="","",CHOOSE(WEEKDAY(A5167,2),"Pazartesi","Salı","Çarşamba","Perşembe","Cuma","Cumartesi","Pazar"))</f>
        <v/>
      </c>
    </row>
    <row r="5168" ht="10.5" customHeight="1" s="113">
      <c r="A5168" s="152" t="n">
        <v>47171</v>
      </c>
      <c r="B5168" s="153">
        <f>IF(A5168="","",YEAR(A5168))</f>
        <v/>
      </c>
      <c r="C5168" s="153">
        <f>IF(A5168="","",MONTH(A5168))</f>
        <v/>
      </c>
      <c r="D5168" s="153">
        <f>IF(A5168="","",CHOOSE(MONTH(A5168),"Ocak","Şubat","Mart","Nisan","Mayıs","Haziran","Temmuz","Ağustos","Eylül","Ekim","Kasım","Aralık"))</f>
        <v/>
      </c>
      <c r="E5168" s="153">
        <f>IF(A5168="","",ROUNDUP(MONTH(A5168)/3,0))</f>
        <v/>
      </c>
      <c r="F5168" s="153">
        <f>IF(A5168="","",WEEKNUM(A5168,2))</f>
        <v/>
      </c>
      <c r="G5168" s="153">
        <f>IF(A5168="","",WEEKDAY(A5168,2))</f>
        <v/>
      </c>
      <c r="H5168" s="153">
        <f>IF(A5168="","",CHOOSE(WEEKDAY(A5168,2),"Pazartesi","Salı","Çarşamba","Perşembe","Cuma","Cumartesi","Pazar"))</f>
        <v/>
      </c>
    </row>
    <row r="5169" ht="10.5" customHeight="1" s="113">
      <c r="A5169" s="152" t="n">
        <v>47172</v>
      </c>
      <c r="B5169" s="153">
        <f>IF(A5169="","",YEAR(A5169))</f>
        <v/>
      </c>
      <c r="C5169" s="153">
        <f>IF(A5169="","",MONTH(A5169))</f>
        <v/>
      </c>
      <c r="D5169" s="153">
        <f>IF(A5169="","",CHOOSE(MONTH(A5169),"Ocak","Şubat","Mart","Nisan","Mayıs","Haziran","Temmuz","Ağustos","Eylül","Ekim","Kasım","Aralık"))</f>
        <v/>
      </c>
      <c r="E5169" s="153">
        <f>IF(A5169="","",ROUNDUP(MONTH(A5169)/3,0))</f>
        <v/>
      </c>
      <c r="F5169" s="153">
        <f>IF(A5169="","",WEEKNUM(A5169,2))</f>
        <v/>
      </c>
      <c r="G5169" s="153">
        <f>IF(A5169="","",WEEKDAY(A5169,2))</f>
        <v/>
      </c>
      <c r="H5169" s="153">
        <f>IF(A5169="","",CHOOSE(WEEKDAY(A5169,2),"Pazartesi","Salı","Çarşamba","Perşembe","Cuma","Cumartesi","Pazar"))</f>
        <v/>
      </c>
    </row>
    <row r="5170" ht="10.5" customHeight="1" s="113">
      <c r="A5170" s="152" t="n">
        <v>47173</v>
      </c>
      <c r="B5170" s="153">
        <f>IF(A5170="","",YEAR(A5170))</f>
        <v/>
      </c>
      <c r="C5170" s="153">
        <f>IF(A5170="","",MONTH(A5170))</f>
        <v/>
      </c>
      <c r="D5170" s="153">
        <f>IF(A5170="","",CHOOSE(MONTH(A5170),"Ocak","Şubat","Mart","Nisan","Mayıs","Haziran","Temmuz","Ağustos","Eylül","Ekim","Kasım","Aralık"))</f>
        <v/>
      </c>
      <c r="E5170" s="153">
        <f>IF(A5170="","",ROUNDUP(MONTH(A5170)/3,0))</f>
        <v/>
      </c>
      <c r="F5170" s="153">
        <f>IF(A5170="","",WEEKNUM(A5170,2))</f>
        <v/>
      </c>
      <c r="G5170" s="153">
        <f>IF(A5170="","",WEEKDAY(A5170,2))</f>
        <v/>
      </c>
      <c r="H5170" s="153">
        <f>IF(A5170="","",CHOOSE(WEEKDAY(A5170,2),"Pazartesi","Salı","Çarşamba","Perşembe","Cuma","Cumartesi","Pazar"))</f>
        <v/>
      </c>
    </row>
    <row r="5171" ht="10.5" customHeight="1" s="113">
      <c r="A5171" s="152" t="n">
        <v>47174</v>
      </c>
      <c r="B5171" s="153">
        <f>IF(A5171="","",YEAR(A5171))</f>
        <v/>
      </c>
      <c r="C5171" s="153">
        <f>IF(A5171="","",MONTH(A5171))</f>
        <v/>
      </c>
      <c r="D5171" s="153">
        <f>IF(A5171="","",CHOOSE(MONTH(A5171),"Ocak","Şubat","Mart","Nisan","Mayıs","Haziran","Temmuz","Ağustos","Eylül","Ekim","Kasım","Aralık"))</f>
        <v/>
      </c>
      <c r="E5171" s="153">
        <f>IF(A5171="","",ROUNDUP(MONTH(A5171)/3,0))</f>
        <v/>
      </c>
      <c r="F5171" s="153">
        <f>IF(A5171="","",WEEKNUM(A5171,2))</f>
        <v/>
      </c>
      <c r="G5171" s="153">
        <f>IF(A5171="","",WEEKDAY(A5171,2))</f>
        <v/>
      </c>
      <c r="H5171" s="153">
        <f>IF(A5171="","",CHOOSE(WEEKDAY(A5171,2),"Pazartesi","Salı","Çarşamba","Perşembe","Cuma","Cumartesi","Pazar"))</f>
        <v/>
      </c>
    </row>
    <row r="5172" ht="10.5" customHeight="1" s="113">
      <c r="A5172" s="152" t="n">
        <v>47175</v>
      </c>
      <c r="B5172" s="153">
        <f>IF(A5172="","",YEAR(A5172))</f>
        <v/>
      </c>
      <c r="C5172" s="153">
        <f>IF(A5172="","",MONTH(A5172))</f>
        <v/>
      </c>
      <c r="D5172" s="153">
        <f>IF(A5172="","",CHOOSE(MONTH(A5172),"Ocak","Şubat","Mart","Nisan","Mayıs","Haziran","Temmuz","Ağustos","Eylül","Ekim","Kasım","Aralık"))</f>
        <v/>
      </c>
      <c r="E5172" s="153">
        <f>IF(A5172="","",ROUNDUP(MONTH(A5172)/3,0))</f>
        <v/>
      </c>
      <c r="F5172" s="153">
        <f>IF(A5172="","",WEEKNUM(A5172,2))</f>
        <v/>
      </c>
      <c r="G5172" s="153">
        <f>IF(A5172="","",WEEKDAY(A5172,2))</f>
        <v/>
      </c>
      <c r="H5172" s="153">
        <f>IF(A5172="","",CHOOSE(WEEKDAY(A5172,2),"Pazartesi","Salı","Çarşamba","Perşembe","Cuma","Cumartesi","Pazar"))</f>
        <v/>
      </c>
    </row>
    <row r="5173" ht="10.5" customHeight="1" s="113">
      <c r="A5173" s="152" t="n">
        <v>47176</v>
      </c>
      <c r="B5173" s="153">
        <f>IF(A5173="","",YEAR(A5173))</f>
        <v/>
      </c>
      <c r="C5173" s="153">
        <f>IF(A5173="","",MONTH(A5173))</f>
        <v/>
      </c>
      <c r="D5173" s="153">
        <f>IF(A5173="","",CHOOSE(MONTH(A5173),"Ocak","Şubat","Mart","Nisan","Mayıs","Haziran","Temmuz","Ağustos","Eylül","Ekim","Kasım","Aralık"))</f>
        <v/>
      </c>
      <c r="E5173" s="153">
        <f>IF(A5173="","",ROUNDUP(MONTH(A5173)/3,0))</f>
        <v/>
      </c>
      <c r="F5173" s="153">
        <f>IF(A5173="","",WEEKNUM(A5173,2))</f>
        <v/>
      </c>
      <c r="G5173" s="153">
        <f>IF(A5173="","",WEEKDAY(A5173,2))</f>
        <v/>
      </c>
      <c r="H5173" s="153">
        <f>IF(A5173="","",CHOOSE(WEEKDAY(A5173,2),"Pazartesi","Salı","Çarşamba","Perşembe","Cuma","Cumartesi","Pazar"))</f>
        <v/>
      </c>
    </row>
    <row r="5174" ht="10.5" customHeight="1" s="113">
      <c r="A5174" s="152" t="n">
        <v>47177</v>
      </c>
      <c r="B5174" s="153">
        <f>IF(A5174="","",YEAR(A5174))</f>
        <v/>
      </c>
      <c r="C5174" s="153">
        <f>IF(A5174="","",MONTH(A5174))</f>
        <v/>
      </c>
      <c r="D5174" s="153">
        <f>IF(A5174="","",CHOOSE(MONTH(A5174),"Ocak","Şubat","Mart","Nisan","Mayıs","Haziran","Temmuz","Ağustos","Eylül","Ekim","Kasım","Aralık"))</f>
        <v/>
      </c>
      <c r="E5174" s="153">
        <f>IF(A5174="","",ROUNDUP(MONTH(A5174)/3,0))</f>
        <v/>
      </c>
      <c r="F5174" s="153">
        <f>IF(A5174="","",WEEKNUM(A5174,2))</f>
        <v/>
      </c>
      <c r="G5174" s="153">
        <f>IF(A5174="","",WEEKDAY(A5174,2))</f>
        <v/>
      </c>
      <c r="H5174" s="153">
        <f>IF(A5174="","",CHOOSE(WEEKDAY(A5174,2),"Pazartesi","Salı","Çarşamba","Perşembe","Cuma","Cumartesi","Pazar"))</f>
        <v/>
      </c>
    </row>
    <row r="5175" ht="10.5" customHeight="1" s="113">
      <c r="A5175" s="152" t="n">
        <v>47178</v>
      </c>
      <c r="B5175" s="153">
        <f>IF(A5175="","",YEAR(A5175))</f>
        <v/>
      </c>
      <c r="C5175" s="153">
        <f>IF(A5175="","",MONTH(A5175))</f>
        <v/>
      </c>
      <c r="D5175" s="153">
        <f>IF(A5175="","",CHOOSE(MONTH(A5175),"Ocak","Şubat","Mart","Nisan","Mayıs","Haziran","Temmuz","Ağustos","Eylül","Ekim","Kasım","Aralık"))</f>
        <v/>
      </c>
      <c r="E5175" s="153">
        <f>IF(A5175="","",ROUNDUP(MONTH(A5175)/3,0))</f>
        <v/>
      </c>
      <c r="F5175" s="153">
        <f>IF(A5175="","",WEEKNUM(A5175,2))</f>
        <v/>
      </c>
      <c r="G5175" s="153">
        <f>IF(A5175="","",WEEKDAY(A5175,2))</f>
        <v/>
      </c>
      <c r="H5175" s="153">
        <f>IF(A5175="","",CHOOSE(WEEKDAY(A5175,2),"Pazartesi","Salı","Çarşamba","Perşembe","Cuma","Cumartesi","Pazar"))</f>
        <v/>
      </c>
    </row>
    <row r="5176" ht="10.5" customHeight="1" s="113">
      <c r="A5176" s="152" t="n">
        <v>47179</v>
      </c>
      <c r="B5176" s="153">
        <f>IF(A5176="","",YEAR(A5176))</f>
        <v/>
      </c>
      <c r="C5176" s="153">
        <f>IF(A5176="","",MONTH(A5176))</f>
        <v/>
      </c>
      <c r="D5176" s="153">
        <f>IF(A5176="","",CHOOSE(MONTH(A5176),"Ocak","Şubat","Mart","Nisan","Mayıs","Haziran","Temmuz","Ağustos","Eylül","Ekim","Kasım","Aralık"))</f>
        <v/>
      </c>
      <c r="E5176" s="153">
        <f>IF(A5176="","",ROUNDUP(MONTH(A5176)/3,0))</f>
        <v/>
      </c>
      <c r="F5176" s="153">
        <f>IF(A5176="","",WEEKNUM(A5176,2))</f>
        <v/>
      </c>
      <c r="G5176" s="153">
        <f>IF(A5176="","",WEEKDAY(A5176,2))</f>
        <v/>
      </c>
      <c r="H5176" s="153">
        <f>IF(A5176="","",CHOOSE(WEEKDAY(A5176,2),"Pazartesi","Salı","Çarşamba","Perşembe","Cuma","Cumartesi","Pazar"))</f>
        <v/>
      </c>
    </row>
    <row r="5177" ht="10.5" customHeight="1" s="113">
      <c r="A5177" s="152" t="n">
        <v>47180</v>
      </c>
      <c r="B5177" s="153">
        <f>IF(A5177="","",YEAR(A5177))</f>
        <v/>
      </c>
      <c r="C5177" s="153">
        <f>IF(A5177="","",MONTH(A5177))</f>
        <v/>
      </c>
      <c r="D5177" s="153">
        <f>IF(A5177="","",CHOOSE(MONTH(A5177),"Ocak","Şubat","Mart","Nisan","Mayıs","Haziran","Temmuz","Ağustos","Eylül","Ekim","Kasım","Aralık"))</f>
        <v/>
      </c>
      <c r="E5177" s="153">
        <f>IF(A5177="","",ROUNDUP(MONTH(A5177)/3,0))</f>
        <v/>
      </c>
      <c r="F5177" s="153">
        <f>IF(A5177="","",WEEKNUM(A5177,2))</f>
        <v/>
      </c>
      <c r="G5177" s="153">
        <f>IF(A5177="","",WEEKDAY(A5177,2))</f>
        <v/>
      </c>
      <c r="H5177" s="153">
        <f>IF(A5177="","",CHOOSE(WEEKDAY(A5177,2),"Pazartesi","Salı","Çarşamba","Perşembe","Cuma","Cumartesi","Pazar"))</f>
        <v/>
      </c>
    </row>
    <row r="5178" ht="10.5" customHeight="1" s="113">
      <c r="A5178" s="152" t="n">
        <v>47181</v>
      </c>
      <c r="B5178" s="153">
        <f>IF(A5178="","",YEAR(A5178))</f>
        <v/>
      </c>
      <c r="C5178" s="153">
        <f>IF(A5178="","",MONTH(A5178))</f>
        <v/>
      </c>
      <c r="D5178" s="153">
        <f>IF(A5178="","",CHOOSE(MONTH(A5178),"Ocak","Şubat","Mart","Nisan","Mayıs","Haziran","Temmuz","Ağustos","Eylül","Ekim","Kasım","Aralık"))</f>
        <v/>
      </c>
      <c r="E5178" s="153">
        <f>IF(A5178="","",ROUNDUP(MONTH(A5178)/3,0))</f>
        <v/>
      </c>
      <c r="F5178" s="153">
        <f>IF(A5178="","",WEEKNUM(A5178,2))</f>
        <v/>
      </c>
      <c r="G5178" s="153">
        <f>IF(A5178="","",WEEKDAY(A5178,2))</f>
        <v/>
      </c>
      <c r="H5178" s="153">
        <f>IF(A5178="","",CHOOSE(WEEKDAY(A5178,2),"Pazartesi","Salı","Çarşamba","Perşembe","Cuma","Cumartesi","Pazar"))</f>
        <v/>
      </c>
    </row>
    <row r="5179" ht="10.5" customHeight="1" s="113">
      <c r="A5179" s="152" t="n">
        <v>47182</v>
      </c>
      <c r="B5179" s="153">
        <f>IF(A5179="","",YEAR(A5179))</f>
        <v/>
      </c>
      <c r="C5179" s="153">
        <f>IF(A5179="","",MONTH(A5179))</f>
        <v/>
      </c>
      <c r="D5179" s="153">
        <f>IF(A5179="","",CHOOSE(MONTH(A5179),"Ocak","Şubat","Mart","Nisan","Mayıs","Haziran","Temmuz","Ağustos","Eylül","Ekim","Kasım","Aralık"))</f>
        <v/>
      </c>
      <c r="E5179" s="153">
        <f>IF(A5179="","",ROUNDUP(MONTH(A5179)/3,0))</f>
        <v/>
      </c>
      <c r="F5179" s="153">
        <f>IF(A5179="","",WEEKNUM(A5179,2))</f>
        <v/>
      </c>
      <c r="G5179" s="153">
        <f>IF(A5179="","",WEEKDAY(A5179,2))</f>
        <v/>
      </c>
      <c r="H5179" s="153">
        <f>IF(A5179="","",CHOOSE(WEEKDAY(A5179,2),"Pazartesi","Salı","Çarşamba","Perşembe","Cuma","Cumartesi","Pazar"))</f>
        <v/>
      </c>
    </row>
    <row r="5180" ht="10.5" customHeight="1" s="113">
      <c r="A5180" s="152" t="n">
        <v>47183</v>
      </c>
      <c r="B5180" s="153">
        <f>IF(A5180="","",YEAR(A5180))</f>
        <v/>
      </c>
      <c r="C5180" s="153">
        <f>IF(A5180="","",MONTH(A5180))</f>
        <v/>
      </c>
      <c r="D5180" s="153">
        <f>IF(A5180="","",CHOOSE(MONTH(A5180),"Ocak","Şubat","Mart","Nisan","Mayıs","Haziran","Temmuz","Ağustos","Eylül","Ekim","Kasım","Aralık"))</f>
        <v/>
      </c>
      <c r="E5180" s="153">
        <f>IF(A5180="","",ROUNDUP(MONTH(A5180)/3,0))</f>
        <v/>
      </c>
      <c r="F5180" s="153">
        <f>IF(A5180="","",WEEKNUM(A5180,2))</f>
        <v/>
      </c>
      <c r="G5180" s="153">
        <f>IF(A5180="","",WEEKDAY(A5180,2))</f>
        <v/>
      </c>
      <c r="H5180" s="153">
        <f>IF(A5180="","",CHOOSE(WEEKDAY(A5180,2),"Pazartesi","Salı","Çarşamba","Perşembe","Cuma","Cumartesi","Pazar"))</f>
        <v/>
      </c>
    </row>
    <row r="5181" ht="10.5" customHeight="1" s="113">
      <c r="A5181" s="152" t="n">
        <v>47184</v>
      </c>
      <c r="B5181" s="153">
        <f>IF(A5181="","",YEAR(A5181))</f>
        <v/>
      </c>
      <c r="C5181" s="153">
        <f>IF(A5181="","",MONTH(A5181))</f>
        <v/>
      </c>
      <c r="D5181" s="153">
        <f>IF(A5181="","",CHOOSE(MONTH(A5181),"Ocak","Şubat","Mart","Nisan","Mayıs","Haziran","Temmuz","Ağustos","Eylül","Ekim","Kasım","Aralık"))</f>
        <v/>
      </c>
      <c r="E5181" s="153">
        <f>IF(A5181="","",ROUNDUP(MONTH(A5181)/3,0))</f>
        <v/>
      </c>
      <c r="F5181" s="153">
        <f>IF(A5181="","",WEEKNUM(A5181,2))</f>
        <v/>
      </c>
      <c r="G5181" s="153">
        <f>IF(A5181="","",WEEKDAY(A5181,2))</f>
        <v/>
      </c>
      <c r="H5181" s="153">
        <f>IF(A5181="","",CHOOSE(WEEKDAY(A5181,2),"Pazartesi","Salı","Çarşamba","Perşembe","Cuma","Cumartesi","Pazar"))</f>
        <v/>
      </c>
    </row>
    <row r="5182" ht="10.5" customHeight="1" s="113">
      <c r="A5182" s="152" t="n">
        <v>47185</v>
      </c>
      <c r="B5182" s="153">
        <f>IF(A5182="","",YEAR(A5182))</f>
        <v/>
      </c>
      <c r="C5182" s="153">
        <f>IF(A5182="","",MONTH(A5182))</f>
        <v/>
      </c>
      <c r="D5182" s="153">
        <f>IF(A5182="","",CHOOSE(MONTH(A5182),"Ocak","Şubat","Mart","Nisan","Mayıs","Haziran","Temmuz","Ağustos","Eylül","Ekim","Kasım","Aralık"))</f>
        <v/>
      </c>
      <c r="E5182" s="153">
        <f>IF(A5182="","",ROUNDUP(MONTH(A5182)/3,0))</f>
        <v/>
      </c>
      <c r="F5182" s="153">
        <f>IF(A5182="","",WEEKNUM(A5182,2))</f>
        <v/>
      </c>
      <c r="G5182" s="153">
        <f>IF(A5182="","",WEEKDAY(A5182,2))</f>
        <v/>
      </c>
      <c r="H5182" s="153">
        <f>IF(A5182="","",CHOOSE(WEEKDAY(A5182,2),"Pazartesi","Salı","Çarşamba","Perşembe","Cuma","Cumartesi","Pazar"))</f>
        <v/>
      </c>
    </row>
    <row r="5183" ht="10.5" customHeight="1" s="113">
      <c r="A5183" s="152" t="n">
        <v>47186</v>
      </c>
      <c r="B5183" s="153">
        <f>IF(A5183="","",YEAR(A5183))</f>
        <v/>
      </c>
      <c r="C5183" s="153">
        <f>IF(A5183="","",MONTH(A5183))</f>
        <v/>
      </c>
      <c r="D5183" s="153">
        <f>IF(A5183="","",CHOOSE(MONTH(A5183),"Ocak","Şubat","Mart","Nisan","Mayıs","Haziran","Temmuz","Ağustos","Eylül","Ekim","Kasım","Aralık"))</f>
        <v/>
      </c>
      <c r="E5183" s="153">
        <f>IF(A5183="","",ROUNDUP(MONTH(A5183)/3,0))</f>
        <v/>
      </c>
      <c r="F5183" s="153">
        <f>IF(A5183="","",WEEKNUM(A5183,2))</f>
        <v/>
      </c>
      <c r="G5183" s="153">
        <f>IF(A5183="","",WEEKDAY(A5183,2))</f>
        <v/>
      </c>
      <c r="H5183" s="153">
        <f>IF(A5183="","",CHOOSE(WEEKDAY(A5183,2),"Pazartesi","Salı","Çarşamba","Perşembe","Cuma","Cumartesi","Pazar"))</f>
        <v/>
      </c>
    </row>
    <row r="5184" ht="10.5" customHeight="1" s="113">
      <c r="A5184" s="152" t="n">
        <v>47187</v>
      </c>
      <c r="B5184" s="153">
        <f>IF(A5184="","",YEAR(A5184))</f>
        <v/>
      </c>
      <c r="C5184" s="153">
        <f>IF(A5184="","",MONTH(A5184))</f>
        <v/>
      </c>
      <c r="D5184" s="153">
        <f>IF(A5184="","",CHOOSE(MONTH(A5184),"Ocak","Şubat","Mart","Nisan","Mayıs","Haziran","Temmuz","Ağustos","Eylül","Ekim","Kasım","Aralık"))</f>
        <v/>
      </c>
      <c r="E5184" s="153">
        <f>IF(A5184="","",ROUNDUP(MONTH(A5184)/3,0))</f>
        <v/>
      </c>
      <c r="F5184" s="153">
        <f>IF(A5184="","",WEEKNUM(A5184,2))</f>
        <v/>
      </c>
      <c r="G5184" s="153">
        <f>IF(A5184="","",WEEKDAY(A5184,2))</f>
        <v/>
      </c>
      <c r="H5184" s="153">
        <f>IF(A5184="","",CHOOSE(WEEKDAY(A5184,2),"Pazartesi","Salı","Çarşamba","Perşembe","Cuma","Cumartesi","Pazar"))</f>
        <v/>
      </c>
    </row>
    <row r="5185" ht="10.5" customHeight="1" s="113">
      <c r="A5185" s="152" t="n">
        <v>47188</v>
      </c>
      <c r="B5185" s="153">
        <f>IF(A5185="","",YEAR(A5185))</f>
        <v/>
      </c>
      <c r="C5185" s="153">
        <f>IF(A5185="","",MONTH(A5185))</f>
        <v/>
      </c>
      <c r="D5185" s="153">
        <f>IF(A5185="","",CHOOSE(MONTH(A5185),"Ocak","Şubat","Mart","Nisan","Mayıs","Haziran","Temmuz","Ağustos","Eylül","Ekim","Kasım","Aralık"))</f>
        <v/>
      </c>
      <c r="E5185" s="153">
        <f>IF(A5185="","",ROUNDUP(MONTH(A5185)/3,0))</f>
        <v/>
      </c>
      <c r="F5185" s="153">
        <f>IF(A5185="","",WEEKNUM(A5185,2))</f>
        <v/>
      </c>
      <c r="G5185" s="153">
        <f>IF(A5185="","",WEEKDAY(A5185,2))</f>
        <v/>
      </c>
      <c r="H5185" s="153">
        <f>IF(A5185="","",CHOOSE(WEEKDAY(A5185,2),"Pazartesi","Salı","Çarşamba","Perşembe","Cuma","Cumartesi","Pazar"))</f>
        <v/>
      </c>
    </row>
    <row r="5186" ht="10.5" customHeight="1" s="113">
      <c r="A5186" s="152" t="n">
        <v>47189</v>
      </c>
      <c r="B5186" s="153">
        <f>IF(A5186="","",YEAR(A5186))</f>
        <v/>
      </c>
      <c r="C5186" s="153">
        <f>IF(A5186="","",MONTH(A5186))</f>
        <v/>
      </c>
      <c r="D5186" s="153">
        <f>IF(A5186="","",CHOOSE(MONTH(A5186),"Ocak","Şubat","Mart","Nisan","Mayıs","Haziran","Temmuz","Ağustos","Eylül","Ekim","Kasım","Aralık"))</f>
        <v/>
      </c>
      <c r="E5186" s="153">
        <f>IF(A5186="","",ROUNDUP(MONTH(A5186)/3,0))</f>
        <v/>
      </c>
      <c r="F5186" s="153">
        <f>IF(A5186="","",WEEKNUM(A5186,2))</f>
        <v/>
      </c>
      <c r="G5186" s="153">
        <f>IF(A5186="","",WEEKDAY(A5186,2))</f>
        <v/>
      </c>
      <c r="H5186" s="153">
        <f>IF(A5186="","",CHOOSE(WEEKDAY(A5186,2),"Pazartesi","Salı","Çarşamba","Perşembe","Cuma","Cumartesi","Pazar"))</f>
        <v/>
      </c>
    </row>
    <row r="5187" ht="10.5" customHeight="1" s="113">
      <c r="A5187" s="152" t="n">
        <v>47190</v>
      </c>
      <c r="B5187" s="153">
        <f>IF(A5187="","",YEAR(A5187))</f>
        <v/>
      </c>
      <c r="C5187" s="153">
        <f>IF(A5187="","",MONTH(A5187))</f>
        <v/>
      </c>
      <c r="D5187" s="153">
        <f>IF(A5187="","",CHOOSE(MONTH(A5187),"Ocak","Şubat","Mart","Nisan","Mayıs","Haziran","Temmuz","Ağustos","Eylül","Ekim","Kasım","Aralık"))</f>
        <v/>
      </c>
      <c r="E5187" s="153">
        <f>IF(A5187="","",ROUNDUP(MONTH(A5187)/3,0))</f>
        <v/>
      </c>
      <c r="F5187" s="153">
        <f>IF(A5187="","",WEEKNUM(A5187,2))</f>
        <v/>
      </c>
      <c r="G5187" s="153">
        <f>IF(A5187="","",WEEKDAY(A5187,2))</f>
        <v/>
      </c>
      <c r="H5187" s="153">
        <f>IF(A5187="","",CHOOSE(WEEKDAY(A5187,2),"Pazartesi","Salı","Çarşamba","Perşembe","Cuma","Cumartesi","Pazar"))</f>
        <v/>
      </c>
    </row>
    <row r="5188" ht="10.5" customHeight="1" s="113">
      <c r="A5188" s="152" t="n">
        <v>47191</v>
      </c>
      <c r="B5188" s="153">
        <f>IF(A5188="","",YEAR(A5188))</f>
        <v/>
      </c>
      <c r="C5188" s="153">
        <f>IF(A5188="","",MONTH(A5188))</f>
        <v/>
      </c>
      <c r="D5188" s="153">
        <f>IF(A5188="","",CHOOSE(MONTH(A5188),"Ocak","Şubat","Mart","Nisan","Mayıs","Haziran","Temmuz","Ağustos","Eylül","Ekim","Kasım","Aralık"))</f>
        <v/>
      </c>
      <c r="E5188" s="153">
        <f>IF(A5188="","",ROUNDUP(MONTH(A5188)/3,0))</f>
        <v/>
      </c>
      <c r="F5188" s="153">
        <f>IF(A5188="","",WEEKNUM(A5188,2))</f>
        <v/>
      </c>
      <c r="G5188" s="153">
        <f>IF(A5188="","",WEEKDAY(A5188,2))</f>
        <v/>
      </c>
      <c r="H5188" s="153">
        <f>IF(A5188="","",CHOOSE(WEEKDAY(A5188,2),"Pazartesi","Salı","Çarşamba","Perşembe","Cuma","Cumartesi","Pazar"))</f>
        <v/>
      </c>
    </row>
    <row r="5189" ht="10.5" customHeight="1" s="113">
      <c r="A5189" s="152" t="n">
        <v>47192</v>
      </c>
      <c r="B5189" s="153">
        <f>IF(A5189="","",YEAR(A5189))</f>
        <v/>
      </c>
      <c r="C5189" s="153">
        <f>IF(A5189="","",MONTH(A5189))</f>
        <v/>
      </c>
      <c r="D5189" s="153">
        <f>IF(A5189="","",CHOOSE(MONTH(A5189),"Ocak","Şubat","Mart","Nisan","Mayıs","Haziran","Temmuz","Ağustos","Eylül","Ekim","Kasım","Aralık"))</f>
        <v/>
      </c>
      <c r="E5189" s="153">
        <f>IF(A5189="","",ROUNDUP(MONTH(A5189)/3,0))</f>
        <v/>
      </c>
      <c r="F5189" s="153">
        <f>IF(A5189="","",WEEKNUM(A5189,2))</f>
        <v/>
      </c>
      <c r="G5189" s="153">
        <f>IF(A5189="","",WEEKDAY(A5189,2))</f>
        <v/>
      </c>
      <c r="H5189" s="153">
        <f>IF(A5189="","",CHOOSE(WEEKDAY(A5189,2),"Pazartesi","Salı","Çarşamba","Perşembe","Cuma","Cumartesi","Pazar"))</f>
        <v/>
      </c>
    </row>
    <row r="5190" ht="10.5" customHeight="1" s="113">
      <c r="A5190" s="152" t="n">
        <v>47193</v>
      </c>
      <c r="B5190" s="153">
        <f>IF(A5190="","",YEAR(A5190))</f>
        <v/>
      </c>
      <c r="C5190" s="153">
        <f>IF(A5190="","",MONTH(A5190))</f>
        <v/>
      </c>
      <c r="D5190" s="153">
        <f>IF(A5190="","",CHOOSE(MONTH(A5190),"Ocak","Şubat","Mart","Nisan","Mayıs","Haziran","Temmuz","Ağustos","Eylül","Ekim","Kasım","Aralık"))</f>
        <v/>
      </c>
      <c r="E5190" s="153">
        <f>IF(A5190="","",ROUNDUP(MONTH(A5190)/3,0))</f>
        <v/>
      </c>
      <c r="F5190" s="153">
        <f>IF(A5190="","",WEEKNUM(A5190,2))</f>
        <v/>
      </c>
      <c r="G5190" s="153">
        <f>IF(A5190="","",WEEKDAY(A5190,2))</f>
        <v/>
      </c>
      <c r="H5190" s="153">
        <f>IF(A5190="","",CHOOSE(WEEKDAY(A5190,2),"Pazartesi","Salı","Çarşamba","Perşembe","Cuma","Cumartesi","Pazar"))</f>
        <v/>
      </c>
    </row>
    <row r="5191" ht="10.5" customHeight="1" s="113">
      <c r="A5191" s="152" t="n">
        <v>47194</v>
      </c>
      <c r="B5191" s="153">
        <f>IF(A5191="","",YEAR(A5191))</f>
        <v/>
      </c>
      <c r="C5191" s="153">
        <f>IF(A5191="","",MONTH(A5191))</f>
        <v/>
      </c>
      <c r="D5191" s="153">
        <f>IF(A5191="","",CHOOSE(MONTH(A5191),"Ocak","Şubat","Mart","Nisan","Mayıs","Haziran","Temmuz","Ağustos","Eylül","Ekim","Kasım","Aralık"))</f>
        <v/>
      </c>
      <c r="E5191" s="153">
        <f>IF(A5191="","",ROUNDUP(MONTH(A5191)/3,0))</f>
        <v/>
      </c>
      <c r="F5191" s="153">
        <f>IF(A5191="","",WEEKNUM(A5191,2))</f>
        <v/>
      </c>
      <c r="G5191" s="153">
        <f>IF(A5191="","",WEEKDAY(A5191,2))</f>
        <v/>
      </c>
      <c r="H5191" s="153">
        <f>IF(A5191="","",CHOOSE(WEEKDAY(A5191,2),"Pazartesi","Salı","Çarşamba","Perşembe","Cuma","Cumartesi","Pazar"))</f>
        <v/>
      </c>
    </row>
    <row r="5192" ht="10.5" customHeight="1" s="113">
      <c r="A5192" s="152" t="n">
        <v>47195</v>
      </c>
      <c r="B5192" s="153">
        <f>IF(A5192="","",YEAR(A5192))</f>
        <v/>
      </c>
      <c r="C5192" s="153">
        <f>IF(A5192="","",MONTH(A5192))</f>
        <v/>
      </c>
      <c r="D5192" s="153">
        <f>IF(A5192="","",CHOOSE(MONTH(A5192),"Ocak","Şubat","Mart","Nisan","Mayıs","Haziran","Temmuz","Ağustos","Eylül","Ekim","Kasım","Aralık"))</f>
        <v/>
      </c>
      <c r="E5192" s="153">
        <f>IF(A5192="","",ROUNDUP(MONTH(A5192)/3,0))</f>
        <v/>
      </c>
      <c r="F5192" s="153">
        <f>IF(A5192="","",WEEKNUM(A5192,2))</f>
        <v/>
      </c>
      <c r="G5192" s="153">
        <f>IF(A5192="","",WEEKDAY(A5192,2))</f>
        <v/>
      </c>
      <c r="H5192" s="153">
        <f>IF(A5192="","",CHOOSE(WEEKDAY(A5192,2),"Pazartesi","Salı","Çarşamba","Perşembe","Cuma","Cumartesi","Pazar"))</f>
        <v/>
      </c>
    </row>
    <row r="5193" ht="10.5" customHeight="1" s="113">
      <c r="A5193" s="152" t="n">
        <v>47196</v>
      </c>
      <c r="B5193" s="153">
        <f>IF(A5193="","",YEAR(A5193))</f>
        <v/>
      </c>
      <c r="C5193" s="153">
        <f>IF(A5193="","",MONTH(A5193))</f>
        <v/>
      </c>
      <c r="D5193" s="153">
        <f>IF(A5193="","",CHOOSE(MONTH(A5193),"Ocak","Şubat","Mart","Nisan","Mayıs","Haziran","Temmuz","Ağustos","Eylül","Ekim","Kasım","Aralık"))</f>
        <v/>
      </c>
      <c r="E5193" s="153">
        <f>IF(A5193="","",ROUNDUP(MONTH(A5193)/3,0))</f>
        <v/>
      </c>
      <c r="F5193" s="153">
        <f>IF(A5193="","",WEEKNUM(A5193,2))</f>
        <v/>
      </c>
      <c r="G5193" s="153">
        <f>IF(A5193="","",WEEKDAY(A5193,2))</f>
        <v/>
      </c>
      <c r="H5193" s="153">
        <f>IF(A5193="","",CHOOSE(WEEKDAY(A5193,2),"Pazartesi","Salı","Çarşamba","Perşembe","Cuma","Cumartesi","Pazar"))</f>
        <v/>
      </c>
    </row>
    <row r="5194" ht="10.5" customHeight="1" s="113">
      <c r="A5194" s="152" t="n">
        <v>47197</v>
      </c>
      <c r="B5194" s="153">
        <f>IF(A5194="","",YEAR(A5194))</f>
        <v/>
      </c>
      <c r="C5194" s="153">
        <f>IF(A5194="","",MONTH(A5194))</f>
        <v/>
      </c>
      <c r="D5194" s="153">
        <f>IF(A5194="","",CHOOSE(MONTH(A5194),"Ocak","Şubat","Mart","Nisan","Mayıs","Haziran","Temmuz","Ağustos","Eylül","Ekim","Kasım","Aralık"))</f>
        <v/>
      </c>
      <c r="E5194" s="153">
        <f>IF(A5194="","",ROUNDUP(MONTH(A5194)/3,0))</f>
        <v/>
      </c>
      <c r="F5194" s="153">
        <f>IF(A5194="","",WEEKNUM(A5194,2))</f>
        <v/>
      </c>
      <c r="G5194" s="153">
        <f>IF(A5194="","",WEEKDAY(A5194,2))</f>
        <v/>
      </c>
      <c r="H5194" s="153">
        <f>IF(A5194="","",CHOOSE(WEEKDAY(A5194,2),"Pazartesi","Salı","Çarşamba","Perşembe","Cuma","Cumartesi","Pazar"))</f>
        <v/>
      </c>
    </row>
    <row r="5195" ht="10.5" customHeight="1" s="113">
      <c r="A5195" s="152" t="n">
        <v>47198</v>
      </c>
      <c r="B5195" s="153">
        <f>IF(A5195="","",YEAR(A5195))</f>
        <v/>
      </c>
      <c r="C5195" s="153">
        <f>IF(A5195="","",MONTH(A5195))</f>
        <v/>
      </c>
      <c r="D5195" s="153">
        <f>IF(A5195="","",CHOOSE(MONTH(A5195),"Ocak","Şubat","Mart","Nisan","Mayıs","Haziran","Temmuz","Ağustos","Eylül","Ekim","Kasım","Aralık"))</f>
        <v/>
      </c>
      <c r="E5195" s="153">
        <f>IF(A5195="","",ROUNDUP(MONTH(A5195)/3,0))</f>
        <v/>
      </c>
      <c r="F5195" s="153">
        <f>IF(A5195="","",WEEKNUM(A5195,2))</f>
        <v/>
      </c>
      <c r="G5195" s="153">
        <f>IF(A5195="","",WEEKDAY(A5195,2))</f>
        <v/>
      </c>
      <c r="H5195" s="153">
        <f>IF(A5195="","",CHOOSE(WEEKDAY(A5195,2),"Pazartesi","Salı","Çarşamba","Perşembe","Cuma","Cumartesi","Pazar"))</f>
        <v/>
      </c>
    </row>
    <row r="5196" ht="10.5" customHeight="1" s="113">
      <c r="A5196" s="152" t="n">
        <v>47199</v>
      </c>
      <c r="B5196" s="153">
        <f>IF(A5196="","",YEAR(A5196))</f>
        <v/>
      </c>
      <c r="C5196" s="153">
        <f>IF(A5196="","",MONTH(A5196))</f>
        <v/>
      </c>
      <c r="D5196" s="153">
        <f>IF(A5196="","",CHOOSE(MONTH(A5196),"Ocak","Şubat","Mart","Nisan","Mayıs","Haziran","Temmuz","Ağustos","Eylül","Ekim","Kasım","Aralık"))</f>
        <v/>
      </c>
      <c r="E5196" s="153">
        <f>IF(A5196="","",ROUNDUP(MONTH(A5196)/3,0))</f>
        <v/>
      </c>
      <c r="F5196" s="153">
        <f>IF(A5196="","",WEEKNUM(A5196,2))</f>
        <v/>
      </c>
      <c r="G5196" s="153">
        <f>IF(A5196="","",WEEKDAY(A5196,2))</f>
        <v/>
      </c>
      <c r="H5196" s="153">
        <f>IF(A5196="","",CHOOSE(WEEKDAY(A5196,2),"Pazartesi","Salı","Çarşamba","Perşembe","Cuma","Cumartesi","Pazar"))</f>
        <v/>
      </c>
    </row>
    <row r="5197" ht="10.5" customHeight="1" s="113">
      <c r="A5197" s="152" t="n">
        <v>47200</v>
      </c>
      <c r="B5197" s="153">
        <f>IF(A5197="","",YEAR(A5197))</f>
        <v/>
      </c>
      <c r="C5197" s="153">
        <f>IF(A5197="","",MONTH(A5197))</f>
        <v/>
      </c>
      <c r="D5197" s="153">
        <f>IF(A5197="","",CHOOSE(MONTH(A5197),"Ocak","Şubat","Mart","Nisan","Mayıs","Haziran","Temmuz","Ağustos","Eylül","Ekim","Kasım","Aralık"))</f>
        <v/>
      </c>
      <c r="E5197" s="153">
        <f>IF(A5197="","",ROUNDUP(MONTH(A5197)/3,0))</f>
        <v/>
      </c>
      <c r="F5197" s="153">
        <f>IF(A5197="","",WEEKNUM(A5197,2))</f>
        <v/>
      </c>
      <c r="G5197" s="153">
        <f>IF(A5197="","",WEEKDAY(A5197,2))</f>
        <v/>
      </c>
      <c r="H5197" s="153">
        <f>IF(A5197="","",CHOOSE(WEEKDAY(A5197,2),"Pazartesi","Salı","Çarşamba","Perşembe","Cuma","Cumartesi","Pazar"))</f>
        <v/>
      </c>
    </row>
    <row r="5198" ht="10.5" customHeight="1" s="113">
      <c r="A5198" s="152" t="n">
        <v>47201</v>
      </c>
      <c r="B5198" s="153">
        <f>IF(A5198="","",YEAR(A5198))</f>
        <v/>
      </c>
      <c r="C5198" s="153">
        <f>IF(A5198="","",MONTH(A5198))</f>
        <v/>
      </c>
      <c r="D5198" s="153">
        <f>IF(A5198="","",CHOOSE(MONTH(A5198),"Ocak","Şubat","Mart","Nisan","Mayıs","Haziran","Temmuz","Ağustos","Eylül","Ekim","Kasım","Aralık"))</f>
        <v/>
      </c>
      <c r="E5198" s="153">
        <f>IF(A5198="","",ROUNDUP(MONTH(A5198)/3,0))</f>
        <v/>
      </c>
      <c r="F5198" s="153">
        <f>IF(A5198="","",WEEKNUM(A5198,2))</f>
        <v/>
      </c>
      <c r="G5198" s="153">
        <f>IF(A5198="","",WEEKDAY(A5198,2))</f>
        <v/>
      </c>
      <c r="H5198" s="153">
        <f>IF(A5198="","",CHOOSE(WEEKDAY(A5198,2),"Pazartesi","Salı","Çarşamba","Perşembe","Cuma","Cumartesi","Pazar"))</f>
        <v/>
      </c>
    </row>
    <row r="5199" ht="10.5" customHeight="1" s="113">
      <c r="A5199" s="152" t="n">
        <v>47202</v>
      </c>
      <c r="B5199" s="153">
        <f>IF(A5199="","",YEAR(A5199))</f>
        <v/>
      </c>
      <c r="C5199" s="153">
        <f>IF(A5199="","",MONTH(A5199))</f>
        <v/>
      </c>
      <c r="D5199" s="153">
        <f>IF(A5199="","",CHOOSE(MONTH(A5199),"Ocak","Şubat","Mart","Nisan","Mayıs","Haziran","Temmuz","Ağustos","Eylül","Ekim","Kasım","Aralık"))</f>
        <v/>
      </c>
      <c r="E5199" s="153">
        <f>IF(A5199="","",ROUNDUP(MONTH(A5199)/3,0))</f>
        <v/>
      </c>
      <c r="F5199" s="153">
        <f>IF(A5199="","",WEEKNUM(A5199,2))</f>
        <v/>
      </c>
      <c r="G5199" s="153">
        <f>IF(A5199="","",WEEKDAY(A5199,2))</f>
        <v/>
      </c>
      <c r="H5199" s="153">
        <f>IF(A5199="","",CHOOSE(WEEKDAY(A5199,2),"Pazartesi","Salı","Çarşamba","Perşembe","Cuma","Cumartesi","Pazar"))</f>
        <v/>
      </c>
    </row>
    <row r="5200" ht="10.5" customHeight="1" s="113">
      <c r="A5200" s="152" t="n">
        <v>47203</v>
      </c>
      <c r="B5200" s="153">
        <f>IF(A5200="","",YEAR(A5200))</f>
        <v/>
      </c>
      <c r="C5200" s="153">
        <f>IF(A5200="","",MONTH(A5200))</f>
        <v/>
      </c>
      <c r="D5200" s="153">
        <f>IF(A5200="","",CHOOSE(MONTH(A5200),"Ocak","Şubat","Mart","Nisan","Mayıs","Haziran","Temmuz","Ağustos","Eylül","Ekim","Kasım","Aralık"))</f>
        <v/>
      </c>
      <c r="E5200" s="153">
        <f>IF(A5200="","",ROUNDUP(MONTH(A5200)/3,0))</f>
        <v/>
      </c>
      <c r="F5200" s="153">
        <f>IF(A5200="","",WEEKNUM(A5200,2))</f>
        <v/>
      </c>
      <c r="G5200" s="153">
        <f>IF(A5200="","",WEEKDAY(A5200,2))</f>
        <v/>
      </c>
      <c r="H5200" s="153">
        <f>IF(A5200="","",CHOOSE(WEEKDAY(A5200,2),"Pazartesi","Salı","Çarşamba","Perşembe","Cuma","Cumartesi","Pazar"))</f>
        <v/>
      </c>
    </row>
    <row r="5201" ht="10.5" customHeight="1" s="113">
      <c r="A5201" s="152" t="n">
        <v>47204</v>
      </c>
      <c r="B5201" s="153">
        <f>IF(A5201="","",YEAR(A5201))</f>
        <v/>
      </c>
      <c r="C5201" s="153">
        <f>IF(A5201="","",MONTH(A5201))</f>
        <v/>
      </c>
      <c r="D5201" s="153">
        <f>IF(A5201="","",CHOOSE(MONTH(A5201),"Ocak","Şubat","Mart","Nisan","Mayıs","Haziran","Temmuz","Ağustos","Eylül","Ekim","Kasım","Aralık"))</f>
        <v/>
      </c>
      <c r="E5201" s="153">
        <f>IF(A5201="","",ROUNDUP(MONTH(A5201)/3,0))</f>
        <v/>
      </c>
      <c r="F5201" s="153">
        <f>IF(A5201="","",WEEKNUM(A5201,2))</f>
        <v/>
      </c>
      <c r="G5201" s="153">
        <f>IF(A5201="","",WEEKDAY(A5201,2))</f>
        <v/>
      </c>
      <c r="H5201" s="153">
        <f>IF(A5201="","",CHOOSE(WEEKDAY(A5201,2),"Pazartesi","Salı","Çarşamba","Perşembe","Cuma","Cumartesi","Pazar"))</f>
        <v/>
      </c>
    </row>
    <row r="5202" ht="10.5" customHeight="1" s="113">
      <c r="A5202" s="152" t="n">
        <v>47205</v>
      </c>
      <c r="B5202" s="153">
        <f>IF(A5202="","",YEAR(A5202))</f>
        <v/>
      </c>
      <c r="C5202" s="153">
        <f>IF(A5202="","",MONTH(A5202))</f>
        <v/>
      </c>
      <c r="D5202" s="153">
        <f>IF(A5202="","",CHOOSE(MONTH(A5202),"Ocak","Şubat","Mart","Nisan","Mayıs","Haziran","Temmuz","Ağustos","Eylül","Ekim","Kasım","Aralık"))</f>
        <v/>
      </c>
      <c r="E5202" s="153">
        <f>IF(A5202="","",ROUNDUP(MONTH(A5202)/3,0))</f>
        <v/>
      </c>
      <c r="F5202" s="153">
        <f>IF(A5202="","",WEEKNUM(A5202,2))</f>
        <v/>
      </c>
      <c r="G5202" s="153">
        <f>IF(A5202="","",WEEKDAY(A5202,2))</f>
        <v/>
      </c>
      <c r="H5202" s="153">
        <f>IF(A5202="","",CHOOSE(WEEKDAY(A5202,2),"Pazartesi","Salı","Çarşamba","Perşembe","Cuma","Cumartesi","Pazar"))</f>
        <v/>
      </c>
    </row>
    <row r="5203" ht="10.5" customHeight="1" s="113">
      <c r="A5203" s="152" t="n">
        <v>47206</v>
      </c>
      <c r="B5203" s="153">
        <f>IF(A5203="","",YEAR(A5203))</f>
        <v/>
      </c>
      <c r="C5203" s="153">
        <f>IF(A5203="","",MONTH(A5203))</f>
        <v/>
      </c>
      <c r="D5203" s="153">
        <f>IF(A5203="","",CHOOSE(MONTH(A5203),"Ocak","Şubat","Mart","Nisan","Mayıs","Haziran","Temmuz","Ağustos","Eylül","Ekim","Kasım","Aralık"))</f>
        <v/>
      </c>
      <c r="E5203" s="153">
        <f>IF(A5203="","",ROUNDUP(MONTH(A5203)/3,0))</f>
        <v/>
      </c>
      <c r="F5203" s="153">
        <f>IF(A5203="","",WEEKNUM(A5203,2))</f>
        <v/>
      </c>
      <c r="G5203" s="153">
        <f>IF(A5203="","",WEEKDAY(A5203,2))</f>
        <v/>
      </c>
      <c r="H5203" s="153">
        <f>IF(A5203="","",CHOOSE(WEEKDAY(A5203,2),"Pazartesi","Salı","Çarşamba","Perşembe","Cuma","Cumartesi","Pazar"))</f>
        <v/>
      </c>
    </row>
    <row r="5204" ht="10.5" customHeight="1" s="113">
      <c r="A5204" s="152" t="n">
        <v>47207</v>
      </c>
      <c r="B5204" s="153">
        <f>IF(A5204="","",YEAR(A5204))</f>
        <v/>
      </c>
      <c r="C5204" s="153">
        <f>IF(A5204="","",MONTH(A5204))</f>
        <v/>
      </c>
      <c r="D5204" s="153">
        <f>IF(A5204="","",CHOOSE(MONTH(A5204),"Ocak","Şubat","Mart","Nisan","Mayıs","Haziran","Temmuz","Ağustos","Eylül","Ekim","Kasım","Aralık"))</f>
        <v/>
      </c>
      <c r="E5204" s="153">
        <f>IF(A5204="","",ROUNDUP(MONTH(A5204)/3,0))</f>
        <v/>
      </c>
      <c r="F5204" s="153">
        <f>IF(A5204="","",WEEKNUM(A5204,2))</f>
        <v/>
      </c>
      <c r="G5204" s="153">
        <f>IF(A5204="","",WEEKDAY(A5204,2))</f>
        <v/>
      </c>
      <c r="H5204" s="153">
        <f>IF(A5204="","",CHOOSE(WEEKDAY(A5204,2),"Pazartesi","Salı","Çarşamba","Perşembe","Cuma","Cumartesi","Pazar"))</f>
        <v/>
      </c>
    </row>
    <row r="5205" ht="10.5" customHeight="1" s="113">
      <c r="A5205" s="152" t="n">
        <v>47208</v>
      </c>
      <c r="B5205" s="153">
        <f>IF(A5205="","",YEAR(A5205))</f>
        <v/>
      </c>
      <c r="C5205" s="153">
        <f>IF(A5205="","",MONTH(A5205))</f>
        <v/>
      </c>
      <c r="D5205" s="153">
        <f>IF(A5205="","",CHOOSE(MONTH(A5205),"Ocak","Şubat","Mart","Nisan","Mayıs","Haziran","Temmuz","Ağustos","Eylül","Ekim","Kasım","Aralık"))</f>
        <v/>
      </c>
      <c r="E5205" s="153">
        <f>IF(A5205="","",ROUNDUP(MONTH(A5205)/3,0))</f>
        <v/>
      </c>
      <c r="F5205" s="153">
        <f>IF(A5205="","",WEEKNUM(A5205,2))</f>
        <v/>
      </c>
      <c r="G5205" s="153">
        <f>IF(A5205="","",WEEKDAY(A5205,2))</f>
        <v/>
      </c>
      <c r="H5205" s="153">
        <f>IF(A5205="","",CHOOSE(WEEKDAY(A5205,2),"Pazartesi","Salı","Çarşamba","Perşembe","Cuma","Cumartesi","Pazar"))</f>
        <v/>
      </c>
    </row>
    <row r="5206" ht="10.5" customHeight="1" s="113">
      <c r="A5206" s="152" t="n">
        <v>47209</v>
      </c>
      <c r="B5206" s="153">
        <f>IF(A5206="","",YEAR(A5206))</f>
        <v/>
      </c>
      <c r="C5206" s="153">
        <f>IF(A5206="","",MONTH(A5206))</f>
        <v/>
      </c>
      <c r="D5206" s="153">
        <f>IF(A5206="","",CHOOSE(MONTH(A5206),"Ocak","Şubat","Mart","Nisan","Mayıs","Haziran","Temmuz","Ağustos","Eylül","Ekim","Kasım","Aralık"))</f>
        <v/>
      </c>
      <c r="E5206" s="153">
        <f>IF(A5206="","",ROUNDUP(MONTH(A5206)/3,0))</f>
        <v/>
      </c>
      <c r="F5206" s="153">
        <f>IF(A5206="","",WEEKNUM(A5206,2))</f>
        <v/>
      </c>
      <c r="G5206" s="153">
        <f>IF(A5206="","",WEEKDAY(A5206,2))</f>
        <v/>
      </c>
      <c r="H5206" s="153">
        <f>IF(A5206="","",CHOOSE(WEEKDAY(A5206,2),"Pazartesi","Salı","Çarşamba","Perşembe","Cuma","Cumartesi","Pazar"))</f>
        <v/>
      </c>
    </row>
    <row r="5207" ht="10.5" customHeight="1" s="113">
      <c r="A5207" s="152" t="n">
        <v>47210</v>
      </c>
      <c r="B5207" s="153">
        <f>IF(A5207="","",YEAR(A5207))</f>
        <v/>
      </c>
      <c r="C5207" s="153">
        <f>IF(A5207="","",MONTH(A5207))</f>
        <v/>
      </c>
      <c r="D5207" s="153">
        <f>IF(A5207="","",CHOOSE(MONTH(A5207),"Ocak","Şubat","Mart","Nisan","Mayıs","Haziran","Temmuz","Ağustos","Eylül","Ekim","Kasım","Aralık"))</f>
        <v/>
      </c>
      <c r="E5207" s="153">
        <f>IF(A5207="","",ROUNDUP(MONTH(A5207)/3,0))</f>
        <v/>
      </c>
      <c r="F5207" s="153">
        <f>IF(A5207="","",WEEKNUM(A5207,2))</f>
        <v/>
      </c>
      <c r="G5207" s="153">
        <f>IF(A5207="","",WEEKDAY(A5207,2))</f>
        <v/>
      </c>
      <c r="H5207" s="153">
        <f>IF(A5207="","",CHOOSE(WEEKDAY(A5207,2),"Pazartesi","Salı","Çarşamba","Perşembe","Cuma","Cumartesi","Pazar"))</f>
        <v/>
      </c>
    </row>
    <row r="5208" ht="10.5" customHeight="1" s="113">
      <c r="A5208" s="152" t="n">
        <v>47211</v>
      </c>
      <c r="B5208" s="153">
        <f>IF(A5208="","",YEAR(A5208))</f>
        <v/>
      </c>
      <c r="C5208" s="153">
        <f>IF(A5208="","",MONTH(A5208))</f>
        <v/>
      </c>
      <c r="D5208" s="153">
        <f>IF(A5208="","",CHOOSE(MONTH(A5208),"Ocak","Şubat","Mart","Nisan","Mayıs","Haziran","Temmuz","Ağustos","Eylül","Ekim","Kasım","Aralık"))</f>
        <v/>
      </c>
      <c r="E5208" s="153">
        <f>IF(A5208="","",ROUNDUP(MONTH(A5208)/3,0))</f>
        <v/>
      </c>
      <c r="F5208" s="153">
        <f>IF(A5208="","",WEEKNUM(A5208,2))</f>
        <v/>
      </c>
      <c r="G5208" s="153">
        <f>IF(A5208="","",WEEKDAY(A5208,2))</f>
        <v/>
      </c>
      <c r="H5208" s="153">
        <f>IF(A5208="","",CHOOSE(WEEKDAY(A5208,2),"Pazartesi","Salı","Çarşamba","Perşembe","Cuma","Cumartesi","Pazar"))</f>
        <v/>
      </c>
    </row>
    <row r="5209" ht="10.5" customHeight="1" s="113">
      <c r="A5209" s="152" t="n">
        <v>47212</v>
      </c>
      <c r="B5209" s="153">
        <f>IF(A5209="","",YEAR(A5209))</f>
        <v/>
      </c>
      <c r="C5209" s="153">
        <f>IF(A5209="","",MONTH(A5209))</f>
        <v/>
      </c>
      <c r="D5209" s="153">
        <f>IF(A5209="","",CHOOSE(MONTH(A5209),"Ocak","Şubat","Mart","Nisan","Mayıs","Haziran","Temmuz","Ağustos","Eylül","Ekim","Kasım","Aralık"))</f>
        <v/>
      </c>
      <c r="E5209" s="153">
        <f>IF(A5209="","",ROUNDUP(MONTH(A5209)/3,0))</f>
        <v/>
      </c>
      <c r="F5209" s="153">
        <f>IF(A5209="","",WEEKNUM(A5209,2))</f>
        <v/>
      </c>
      <c r="G5209" s="153">
        <f>IF(A5209="","",WEEKDAY(A5209,2))</f>
        <v/>
      </c>
      <c r="H5209" s="153">
        <f>IF(A5209="","",CHOOSE(WEEKDAY(A5209,2),"Pazartesi","Salı","Çarşamba","Perşembe","Cuma","Cumartesi","Pazar"))</f>
        <v/>
      </c>
    </row>
    <row r="5210" ht="10.5" customHeight="1" s="113">
      <c r="A5210" s="152" t="n">
        <v>47213</v>
      </c>
      <c r="B5210" s="153">
        <f>IF(A5210="","",YEAR(A5210))</f>
        <v/>
      </c>
      <c r="C5210" s="153">
        <f>IF(A5210="","",MONTH(A5210))</f>
        <v/>
      </c>
      <c r="D5210" s="153">
        <f>IF(A5210="","",CHOOSE(MONTH(A5210),"Ocak","Şubat","Mart","Nisan","Mayıs","Haziran","Temmuz","Ağustos","Eylül","Ekim","Kasım","Aralık"))</f>
        <v/>
      </c>
      <c r="E5210" s="153">
        <f>IF(A5210="","",ROUNDUP(MONTH(A5210)/3,0))</f>
        <v/>
      </c>
      <c r="F5210" s="153">
        <f>IF(A5210="","",WEEKNUM(A5210,2))</f>
        <v/>
      </c>
      <c r="G5210" s="153">
        <f>IF(A5210="","",WEEKDAY(A5210,2))</f>
        <v/>
      </c>
      <c r="H5210" s="153">
        <f>IF(A5210="","",CHOOSE(WEEKDAY(A5210,2),"Pazartesi","Salı","Çarşamba","Perşembe","Cuma","Cumartesi","Pazar"))</f>
        <v/>
      </c>
    </row>
    <row r="5211" ht="10.5" customHeight="1" s="113">
      <c r="A5211" s="152" t="n">
        <v>47214</v>
      </c>
      <c r="B5211" s="153">
        <f>IF(A5211="","",YEAR(A5211))</f>
        <v/>
      </c>
      <c r="C5211" s="153">
        <f>IF(A5211="","",MONTH(A5211))</f>
        <v/>
      </c>
      <c r="D5211" s="153">
        <f>IF(A5211="","",CHOOSE(MONTH(A5211),"Ocak","Şubat","Mart","Nisan","Mayıs","Haziran","Temmuz","Ağustos","Eylül","Ekim","Kasım","Aralık"))</f>
        <v/>
      </c>
      <c r="E5211" s="153">
        <f>IF(A5211="","",ROUNDUP(MONTH(A5211)/3,0))</f>
        <v/>
      </c>
      <c r="F5211" s="153">
        <f>IF(A5211="","",WEEKNUM(A5211,2))</f>
        <v/>
      </c>
      <c r="G5211" s="153">
        <f>IF(A5211="","",WEEKDAY(A5211,2))</f>
        <v/>
      </c>
      <c r="H5211" s="153">
        <f>IF(A5211="","",CHOOSE(WEEKDAY(A5211,2),"Pazartesi","Salı","Çarşamba","Perşembe","Cuma","Cumartesi","Pazar"))</f>
        <v/>
      </c>
    </row>
    <row r="5212" ht="10.5" customHeight="1" s="113">
      <c r="A5212" s="152" t="n">
        <v>47215</v>
      </c>
      <c r="B5212" s="153">
        <f>IF(A5212="","",YEAR(A5212))</f>
        <v/>
      </c>
      <c r="C5212" s="153">
        <f>IF(A5212="","",MONTH(A5212))</f>
        <v/>
      </c>
      <c r="D5212" s="153">
        <f>IF(A5212="","",CHOOSE(MONTH(A5212),"Ocak","Şubat","Mart","Nisan","Mayıs","Haziran","Temmuz","Ağustos","Eylül","Ekim","Kasım","Aralık"))</f>
        <v/>
      </c>
      <c r="E5212" s="153">
        <f>IF(A5212="","",ROUNDUP(MONTH(A5212)/3,0))</f>
        <v/>
      </c>
      <c r="F5212" s="153">
        <f>IF(A5212="","",WEEKNUM(A5212,2))</f>
        <v/>
      </c>
      <c r="G5212" s="153">
        <f>IF(A5212="","",WEEKDAY(A5212,2))</f>
        <v/>
      </c>
      <c r="H5212" s="153">
        <f>IF(A5212="","",CHOOSE(WEEKDAY(A5212,2),"Pazartesi","Salı","Çarşamba","Perşembe","Cuma","Cumartesi","Pazar"))</f>
        <v/>
      </c>
    </row>
    <row r="5213" ht="10.5" customHeight="1" s="113">
      <c r="A5213" s="152" t="n">
        <v>47216</v>
      </c>
      <c r="B5213" s="153">
        <f>IF(A5213="","",YEAR(A5213))</f>
        <v/>
      </c>
      <c r="C5213" s="153">
        <f>IF(A5213="","",MONTH(A5213))</f>
        <v/>
      </c>
      <c r="D5213" s="153">
        <f>IF(A5213="","",CHOOSE(MONTH(A5213),"Ocak","Şubat","Mart","Nisan","Mayıs","Haziran","Temmuz","Ağustos","Eylül","Ekim","Kasım","Aralık"))</f>
        <v/>
      </c>
      <c r="E5213" s="153">
        <f>IF(A5213="","",ROUNDUP(MONTH(A5213)/3,0))</f>
        <v/>
      </c>
      <c r="F5213" s="153">
        <f>IF(A5213="","",WEEKNUM(A5213,2))</f>
        <v/>
      </c>
      <c r="G5213" s="153">
        <f>IF(A5213="","",WEEKDAY(A5213,2))</f>
        <v/>
      </c>
      <c r="H5213" s="153">
        <f>IF(A5213="","",CHOOSE(WEEKDAY(A5213,2),"Pazartesi","Salı","Çarşamba","Perşembe","Cuma","Cumartesi","Pazar"))</f>
        <v/>
      </c>
    </row>
    <row r="5214" ht="10.5" customHeight="1" s="113">
      <c r="A5214" s="152" t="n">
        <v>47217</v>
      </c>
      <c r="B5214" s="153">
        <f>IF(A5214="","",YEAR(A5214))</f>
        <v/>
      </c>
      <c r="C5214" s="153">
        <f>IF(A5214="","",MONTH(A5214))</f>
        <v/>
      </c>
      <c r="D5214" s="153">
        <f>IF(A5214="","",CHOOSE(MONTH(A5214),"Ocak","Şubat","Mart","Nisan","Mayıs","Haziran","Temmuz","Ağustos","Eylül","Ekim","Kasım","Aralık"))</f>
        <v/>
      </c>
      <c r="E5214" s="153">
        <f>IF(A5214="","",ROUNDUP(MONTH(A5214)/3,0))</f>
        <v/>
      </c>
      <c r="F5214" s="153">
        <f>IF(A5214="","",WEEKNUM(A5214,2))</f>
        <v/>
      </c>
      <c r="G5214" s="153">
        <f>IF(A5214="","",WEEKDAY(A5214,2))</f>
        <v/>
      </c>
      <c r="H5214" s="153">
        <f>IF(A5214="","",CHOOSE(WEEKDAY(A5214,2),"Pazartesi","Salı","Çarşamba","Perşembe","Cuma","Cumartesi","Pazar"))</f>
        <v/>
      </c>
    </row>
    <row r="5215" ht="10.5" customHeight="1" s="113">
      <c r="A5215" s="152" t="n">
        <v>47218</v>
      </c>
      <c r="B5215" s="153">
        <f>IF(A5215="","",YEAR(A5215))</f>
        <v/>
      </c>
      <c r="C5215" s="153">
        <f>IF(A5215="","",MONTH(A5215))</f>
        <v/>
      </c>
      <c r="D5215" s="153">
        <f>IF(A5215="","",CHOOSE(MONTH(A5215),"Ocak","Şubat","Mart","Nisan","Mayıs","Haziran","Temmuz","Ağustos","Eylül","Ekim","Kasım","Aralık"))</f>
        <v/>
      </c>
      <c r="E5215" s="153">
        <f>IF(A5215="","",ROUNDUP(MONTH(A5215)/3,0))</f>
        <v/>
      </c>
      <c r="F5215" s="153">
        <f>IF(A5215="","",WEEKNUM(A5215,2))</f>
        <v/>
      </c>
      <c r="G5215" s="153">
        <f>IF(A5215="","",WEEKDAY(A5215,2))</f>
        <v/>
      </c>
      <c r="H5215" s="153">
        <f>IF(A5215="","",CHOOSE(WEEKDAY(A5215,2),"Pazartesi","Salı","Çarşamba","Perşembe","Cuma","Cumartesi","Pazar"))</f>
        <v/>
      </c>
    </row>
    <row r="5216" ht="10.5" customHeight="1" s="113">
      <c r="A5216" s="152" t="n">
        <v>47219</v>
      </c>
      <c r="B5216" s="153">
        <f>IF(A5216="","",YEAR(A5216))</f>
        <v/>
      </c>
      <c r="C5216" s="153">
        <f>IF(A5216="","",MONTH(A5216))</f>
        <v/>
      </c>
      <c r="D5216" s="153">
        <f>IF(A5216="","",CHOOSE(MONTH(A5216),"Ocak","Şubat","Mart","Nisan","Mayıs","Haziran","Temmuz","Ağustos","Eylül","Ekim","Kasım","Aralık"))</f>
        <v/>
      </c>
      <c r="E5216" s="153">
        <f>IF(A5216="","",ROUNDUP(MONTH(A5216)/3,0))</f>
        <v/>
      </c>
      <c r="F5216" s="153">
        <f>IF(A5216="","",WEEKNUM(A5216,2))</f>
        <v/>
      </c>
      <c r="G5216" s="153">
        <f>IF(A5216="","",WEEKDAY(A5216,2))</f>
        <v/>
      </c>
      <c r="H5216" s="153">
        <f>IF(A5216="","",CHOOSE(WEEKDAY(A5216,2),"Pazartesi","Salı","Çarşamba","Perşembe","Cuma","Cumartesi","Pazar"))</f>
        <v/>
      </c>
    </row>
    <row r="5217" ht="10.5" customHeight="1" s="113">
      <c r="A5217" s="152" t="n">
        <v>47220</v>
      </c>
      <c r="B5217" s="153">
        <f>IF(A5217="","",YEAR(A5217))</f>
        <v/>
      </c>
      <c r="C5217" s="153">
        <f>IF(A5217="","",MONTH(A5217))</f>
        <v/>
      </c>
      <c r="D5217" s="153">
        <f>IF(A5217="","",CHOOSE(MONTH(A5217),"Ocak","Şubat","Mart","Nisan","Mayıs","Haziran","Temmuz","Ağustos","Eylül","Ekim","Kasım","Aralık"))</f>
        <v/>
      </c>
      <c r="E5217" s="153">
        <f>IF(A5217="","",ROUNDUP(MONTH(A5217)/3,0))</f>
        <v/>
      </c>
      <c r="F5217" s="153">
        <f>IF(A5217="","",WEEKNUM(A5217,2))</f>
        <v/>
      </c>
      <c r="G5217" s="153">
        <f>IF(A5217="","",WEEKDAY(A5217,2))</f>
        <v/>
      </c>
      <c r="H5217" s="153">
        <f>IF(A5217="","",CHOOSE(WEEKDAY(A5217,2),"Pazartesi","Salı","Çarşamba","Perşembe","Cuma","Cumartesi","Pazar"))</f>
        <v/>
      </c>
    </row>
    <row r="5218" ht="10.5" customHeight="1" s="113">
      <c r="A5218" s="152" t="n">
        <v>47221</v>
      </c>
      <c r="B5218" s="153">
        <f>IF(A5218="","",YEAR(A5218))</f>
        <v/>
      </c>
      <c r="C5218" s="153">
        <f>IF(A5218="","",MONTH(A5218))</f>
        <v/>
      </c>
      <c r="D5218" s="153">
        <f>IF(A5218="","",CHOOSE(MONTH(A5218),"Ocak","Şubat","Mart","Nisan","Mayıs","Haziran","Temmuz","Ağustos","Eylül","Ekim","Kasım","Aralık"))</f>
        <v/>
      </c>
      <c r="E5218" s="153">
        <f>IF(A5218="","",ROUNDUP(MONTH(A5218)/3,0))</f>
        <v/>
      </c>
      <c r="F5218" s="153">
        <f>IF(A5218="","",WEEKNUM(A5218,2))</f>
        <v/>
      </c>
      <c r="G5218" s="153">
        <f>IF(A5218="","",WEEKDAY(A5218,2))</f>
        <v/>
      </c>
      <c r="H5218" s="153">
        <f>IF(A5218="","",CHOOSE(WEEKDAY(A5218,2),"Pazartesi","Salı","Çarşamba","Perşembe","Cuma","Cumartesi","Pazar"))</f>
        <v/>
      </c>
    </row>
    <row r="5219" ht="10.5" customHeight="1" s="113">
      <c r="A5219" s="152" t="n">
        <v>47222</v>
      </c>
      <c r="B5219" s="153">
        <f>IF(A5219="","",YEAR(A5219))</f>
        <v/>
      </c>
      <c r="C5219" s="153">
        <f>IF(A5219="","",MONTH(A5219))</f>
        <v/>
      </c>
      <c r="D5219" s="153">
        <f>IF(A5219="","",CHOOSE(MONTH(A5219),"Ocak","Şubat","Mart","Nisan","Mayıs","Haziran","Temmuz","Ağustos","Eylül","Ekim","Kasım","Aralık"))</f>
        <v/>
      </c>
      <c r="E5219" s="153">
        <f>IF(A5219="","",ROUNDUP(MONTH(A5219)/3,0))</f>
        <v/>
      </c>
      <c r="F5219" s="153">
        <f>IF(A5219="","",WEEKNUM(A5219,2))</f>
        <v/>
      </c>
      <c r="G5219" s="153">
        <f>IF(A5219="","",WEEKDAY(A5219,2))</f>
        <v/>
      </c>
      <c r="H5219" s="153">
        <f>IF(A5219="","",CHOOSE(WEEKDAY(A5219,2),"Pazartesi","Salı","Çarşamba","Perşembe","Cuma","Cumartesi","Pazar"))</f>
        <v/>
      </c>
    </row>
    <row r="5220" ht="10.5" customHeight="1" s="113">
      <c r="A5220" s="152" t="n">
        <v>47223</v>
      </c>
      <c r="B5220" s="153">
        <f>IF(A5220="","",YEAR(A5220))</f>
        <v/>
      </c>
      <c r="C5220" s="153">
        <f>IF(A5220="","",MONTH(A5220))</f>
        <v/>
      </c>
      <c r="D5220" s="153">
        <f>IF(A5220="","",CHOOSE(MONTH(A5220),"Ocak","Şubat","Mart","Nisan","Mayıs","Haziran","Temmuz","Ağustos","Eylül","Ekim","Kasım","Aralık"))</f>
        <v/>
      </c>
      <c r="E5220" s="153">
        <f>IF(A5220="","",ROUNDUP(MONTH(A5220)/3,0))</f>
        <v/>
      </c>
      <c r="F5220" s="153">
        <f>IF(A5220="","",WEEKNUM(A5220,2))</f>
        <v/>
      </c>
      <c r="G5220" s="153">
        <f>IF(A5220="","",WEEKDAY(A5220,2))</f>
        <v/>
      </c>
      <c r="H5220" s="153">
        <f>IF(A5220="","",CHOOSE(WEEKDAY(A5220,2),"Pazartesi","Salı","Çarşamba","Perşembe","Cuma","Cumartesi","Pazar"))</f>
        <v/>
      </c>
    </row>
    <row r="5221" ht="10.5" customHeight="1" s="113">
      <c r="A5221" s="152" t="n">
        <v>47224</v>
      </c>
      <c r="B5221" s="153">
        <f>IF(A5221="","",YEAR(A5221))</f>
        <v/>
      </c>
      <c r="C5221" s="153">
        <f>IF(A5221="","",MONTH(A5221))</f>
        <v/>
      </c>
      <c r="D5221" s="153">
        <f>IF(A5221="","",CHOOSE(MONTH(A5221),"Ocak","Şubat","Mart","Nisan","Mayıs","Haziran","Temmuz","Ağustos","Eylül","Ekim","Kasım","Aralık"))</f>
        <v/>
      </c>
      <c r="E5221" s="153">
        <f>IF(A5221="","",ROUNDUP(MONTH(A5221)/3,0))</f>
        <v/>
      </c>
      <c r="F5221" s="153">
        <f>IF(A5221="","",WEEKNUM(A5221,2))</f>
        <v/>
      </c>
      <c r="G5221" s="153">
        <f>IF(A5221="","",WEEKDAY(A5221,2))</f>
        <v/>
      </c>
      <c r="H5221" s="153">
        <f>IF(A5221="","",CHOOSE(WEEKDAY(A5221,2),"Pazartesi","Salı","Çarşamba","Perşembe","Cuma","Cumartesi","Pazar"))</f>
        <v/>
      </c>
    </row>
    <row r="5222" ht="10.5" customHeight="1" s="113">
      <c r="A5222" s="152" t="n">
        <v>47225</v>
      </c>
      <c r="B5222" s="153">
        <f>IF(A5222="","",YEAR(A5222))</f>
        <v/>
      </c>
      <c r="C5222" s="153">
        <f>IF(A5222="","",MONTH(A5222))</f>
        <v/>
      </c>
      <c r="D5222" s="153">
        <f>IF(A5222="","",CHOOSE(MONTH(A5222),"Ocak","Şubat","Mart","Nisan","Mayıs","Haziran","Temmuz","Ağustos","Eylül","Ekim","Kasım","Aralık"))</f>
        <v/>
      </c>
      <c r="E5222" s="153">
        <f>IF(A5222="","",ROUNDUP(MONTH(A5222)/3,0))</f>
        <v/>
      </c>
      <c r="F5222" s="153">
        <f>IF(A5222="","",WEEKNUM(A5222,2))</f>
        <v/>
      </c>
      <c r="G5222" s="153">
        <f>IF(A5222="","",WEEKDAY(A5222,2))</f>
        <v/>
      </c>
      <c r="H5222" s="153">
        <f>IF(A5222="","",CHOOSE(WEEKDAY(A5222,2),"Pazartesi","Salı","Çarşamba","Perşembe","Cuma","Cumartesi","Pazar"))</f>
        <v/>
      </c>
    </row>
    <row r="5223" ht="10.5" customHeight="1" s="113">
      <c r="A5223" s="152" t="n">
        <v>47226</v>
      </c>
      <c r="B5223" s="153">
        <f>IF(A5223="","",YEAR(A5223))</f>
        <v/>
      </c>
      <c r="C5223" s="153">
        <f>IF(A5223="","",MONTH(A5223))</f>
        <v/>
      </c>
      <c r="D5223" s="153">
        <f>IF(A5223="","",CHOOSE(MONTH(A5223),"Ocak","Şubat","Mart","Nisan","Mayıs","Haziran","Temmuz","Ağustos","Eylül","Ekim","Kasım","Aralık"))</f>
        <v/>
      </c>
      <c r="E5223" s="153">
        <f>IF(A5223="","",ROUNDUP(MONTH(A5223)/3,0))</f>
        <v/>
      </c>
      <c r="F5223" s="153">
        <f>IF(A5223="","",WEEKNUM(A5223,2))</f>
        <v/>
      </c>
      <c r="G5223" s="153">
        <f>IF(A5223="","",WEEKDAY(A5223,2))</f>
        <v/>
      </c>
      <c r="H5223" s="153">
        <f>IF(A5223="","",CHOOSE(WEEKDAY(A5223,2),"Pazartesi","Salı","Çarşamba","Perşembe","Cuma","Cumartesi","Pazar"))</f>
        <v/>
      </c>
    </row>
    <row r="5224" ht="10.5" customHeight="1" s="113">
      <c r="A5224" s="152" t="n">
        <v>47227</v>
      </c>
      <c r="B5224" s="153">
        <f>IF(A5224="","",YEAR(A5224))</f>
        <v/>
      </c>
      <c r="C5224" s="153">
        <f>IF(A5224="","",MONTH(A5224))</f>
        <v/>
      </c>
      <c r="D5224" s="153">
        <f>IF(A5224="","",CHOOSE(MONTH(A5224),"Ocak","Şubat","Mart","Nisan","Mayıs","Haziran","Temmuz","Ağustos","Eylül","Ekim","Kasım","Aralık"))</f>
        <v/>
      </c>
      <c r="E5224" s="153">
        <f>IF(A5224="","",ROUNDUP(MONTH(A5224)/3,0))</f>
        <v/>
      </c>
      <c r="F5224" s="153">
        <f>IF(A5224="","",WEEKNUM(A5224,2))</f>
        <v/>
      </c>
      <c r="G5224" s="153">
        <f>IF(A5224="","",WEEKDAY(A5224,2))</f>
        <v/>
      </c>
      <c r="H5224" s="153">
        <f>IF(A5224="","",CHOOSE(WEEKDAY(A5224,2),"Pazartesi","Salı","Çarşamba","Perşembe","Cuma","Cumartesi","Pazar"))</f>
        <v/>
      </c>
    </row>
    <row r="5225" ht="10.5" customHeight="1" s="113">
      <c r="A5225" s="152" t="n">
        <v>47228</v>
      </c>
      <c r="B5225" s="153">
        <f>IF(A5225="","",YEAR(A5225))</f>
        <v/>
      </c>
      <c r="C5225" s="153">
        <f>IF(A5225="","",MONTH(A5225))</f>
        <v/>
      </c>
      <c r="D5225" s="153">
        <f>IF(A5225="","",CHOOSE(MONTH(A5225),"Ocak","Şubat","Mart","Nisan","Mayıs","Haziran","Temmuz","Ağustos","Eylül","Ekim","Kasım","Aralık"))</f>
        <v/>
      </c>
      <c r="E5225" s="153">
        <f>IF(A5225="","",ROUNDUP(MONTH(A5225)/3,0))</f>
        <v/>
      </c>
      <c r="F5225" s="153">
        <f>IF(A5225="","",WEEKNUM(A5225,2))</f>
        <v/>
      </c>
      <c r="G5225" s="153">
        <f>IF(A5225="","",WEEKDAY(A5225,2))</f>
        <v/>
      </c>
      <c r="H5225" s="153">
        <f>IF(A5225="","",CHOOSE(WEEKDAY(A5225,2),"Pazartesi","Salı","Çarşamba","Perşembe","Cuma","Cumartesi","Pazar"))</f>
        <v/>
      </c>
    </row>
    <row r="5226" ht="10.5" customHeight="1" s="113">
      <c r="A5226" s="152" t="n">
        <v>47229</v>
      </c>
      <c r="B5226" s="153">
        <f>IF(A5226="","",YEAR(A5226))</f>
        <v/>
      </c>
      <c r="C5226" s="153">
        <f>IF(A5226="","",MONTH(A5226))</f>
        <v/>
      </c>
      <c r="D5226" s="153">
        <f>IF(A5226="","",CHOOSE(MONTH(A5226),"Ocak","Şubat","Mart","Nisan","Mayıs","Haziran","Temmuz","Ağustos","Eylül","Ekim","Kasım","Aralık"))</f>
        <v/>
      </c>
      <c r="E5226" s="153">
        <f>IF(A5226="","",ROUNDUP(MONTH(A5226)/3,0))</f>
        <v/>
      </c>
      <c r="F5226" s="153">
        <f>IF(A5226="","",WEEKNUM(A5226,2))</f>
        <v/>
      </c>
      <c r="G5226" s="153">
        <f>IF(A5226="","",WEEKDAY(A5226,2))</f>
        <v/>
      </c>
      <c r="H5226" s="153">
        <f>IF(A5226="","",CHOOSE(WEEKDAY(A5226,2),"Pazartesi","Salı","Çarşamba","Perşembe","Cuma","Cumartesi","Pazar"))</f>
        <v/>
      </c>
    </row>
    <row r="5227" ht="10.5" customHeight="1" s="113">
      <c r="A5227" s="152" t="n">
        <v>47230</v>
      </c>
      <c r="B5227" s="153">
        <f>IF(A5227="","",YEAR(A5227))</f>
        <v/>
      </c>
      <c r="C5227" s="153">
        <f>IF(A5227="","",MONTH(A5227))</f>
        <v/>
      </c>
      <c r="D5227" s="153">
        <f>IF(A5227="","",CHOOSE(MONTH(A5227),"Ocak","Şubat","Mart","Nisan","Mayıs","Haziran","Temmuz","Ağustos","Eylül","Ekim","Kasım","Aralık"))</f>
        <v/>
      </c>
      <c r="E5227" s="153">
        <f>IF(A5227="","",ROUNDUP(MONTH(A5227)/3,0))</f>
        <v/>
      </c>
      <c r="F5227" s="153">
        <f>IF(A5227="","",WEEKNUM(A5227,2))</f>
        <v/>
      </c>
      <c r="G5227" s="153">
        <f>IF(A5227="","",WEEKDAY(A5227,2))</f>
        <v/>
      </c>
      <c r="H5227" s="153">
        <f>IF(A5227="","",CHOOSE(WEEKDAY(A5227,2),"Pazartesi","Salı","Çarşamba","Perşembe","Cuma","Cumartesi","Pazar"))</f>
        <v/>
      </c>
    </row>
    <row r="5228" ht="10.5" customHeight="1" s="113">
      <c r="A5228" s="152" t="n">
        <v>47231</v>
      </c>
      <c r="B5228" s="153">
        <f>IF(A5228="","",YEAR(A5228))</f>
        <v/>
      </c>
      <c r="C5228" s="153">
        <f>IF(A5228="","",MONTH(A5228))</f>
        <v/>
      </c>
      <c r="D5228" s="153">
        <f>IF(A5228="","",CHOOSE(MONTH(A5228),"Ocak","Şubat","Mart","Nisan","Mayıs","Haziran","Temmuz","Ağustos","Eylül","Ekim","Kasım","Aralık"))</f>
        <v/>
      </c>
      <c r="E5228" s="153">
        <f>IF(A5228="","",ROUNDUP(MONTH(A5228)/3,0))</f>
        <v/>
      </c>
      <c r="F5228" s="153">
        <f>IF(A5228="","",WEEKNUM(A5228,2))</f>
        <v/>
      </c>
      <c r="G5228" s="153">
        <f>IF(A5228="","",WEEKDAY(A5228,2))</f>
        <v/>
      </c>
      <c r="H5228" s="153">
        <f>IF(A5228="","",CHOOSE(WEEKDAY(A5228,2),"Pazartesi","Salı","Çarşamba","Perşembe","Cuma","Cumartesi","Pazar"))</f>
        <v/>
      </c>
    </row>
    <row r="5229" ht="10.5" customHeight="1" s="113">
      <c r="A5229" s="152" t="n">
        <v>47232</v>
      </c>
      <c r="B5229" s="153">
        <f>IF(A5229="","",YEAR(A5229))</f>
        <v/>
      </c>
      <c r="C5229" s="153">
        <f>IF(A5229="","",MONTH(A5229))</f>
        <v/>
      </c>
      <c r="D5229" s="153">
        <f>IF(A5229="","",CHOOSE(MONTH(A5229),"Ocak","Şubat","Mart","Nisan","Mayıs","Haziran","Temmuz","Ağustos","Eylül","Ekim","Kasım","Aralık"))</f>
        <v/>
      </c>
      <c r="E5229" s="153">
        <f>IF(A5229="","",ROUNDUP(MONTH(A5229)/3,0))</f>
        <v/>
      </c>
      <c r="F5229" s="153">
        <f>IF(A5229="","",WEEKNUM(A5229,2))</f>
        <v/>
      </c>
      <c r="G5229" s="153">
        <f>IF(A5229="","",WEEKDAY(A5229,2))</f>
        <v/>
      </c>
      <c r="H5229" s="153">
        <f>IF(A5229="","",CHOOSE(WEEKDAY(A5229,2),"Pazartesi","Salı","Çarşamba","Perşembe","Cuma","Cumartesi","Pazar"))</f>
        <v/>
      </c>
    </row>
    <row r="5230" ht="10.5" customHeight="1" s="113">
      <c r="A5230" s="152" t="n">
        <v>47233</v>
      </c>
      <c r="B5230" s="153">
        <f>IF(A5230="","",YEAR(A5230))</f>
        <v/>
      </c>
      <c r="C5230" s="153">
        <f>IF(A5230="","",MONTH(A5230))</f>
        <v/>
      </c>
      <c r="D5230" s="153">
        <f>IF(A5230="","",CHOOSE(MONTH(A5230),"Ocak","Şubat","Mart","Nisan","Mayıs","Haziran","Temmuz","Ağustos","Eylül","Ekim","Kasım","Aralık"))</f>
        <v/>
      </c>
      <c r="E5230" s="153">
        <f>IF(A5230="","",ROUNDUP(MONTH(A5230)/3,0))</f>
        <v/>
      </c>
      <c r="F5230" s="153">
        <f>IF(A5230="","",WEEKNUM(A5230,2))</f>
        <v/>
      </c>
      <c r="G5230" s="153">
        <f>IF(A5230="","",WEEKDAY(A5230,2))</f>
        <v/>
      </c>
      <c r="H5230" s="153">
        <f>IF(A5230="","",CHOOSE(WEEKDAY(A5230,2),"Pazartesi","Salı","Çarşamba","Perşembe","Cuma","Cumartesi","Pazar"))</f>
        <v/>
      </c>
    </row>
    <row r="5231" ht="10.5" customHeight="1" s="113">
      <c r="A5231" s="152" t="n">
        <v>47234</v>
      </c>
      <c r="B5231" s="153">
        <f>IF(A5231="","",YEAR(A5231))</f>
        <v/>
      </c>
      <c r="C5231" s="153">
        <f>IF(A5231="","",MONTH(A5231))</f>
        <v/>
      </c>
      <c r="D5231" s="153">
        <f>IF(A5231="","",CHOOSE(MONTH(A5231),"Ocak","Şubat","Mart","Nisan","Mayıs","Haziran","Temmuz","Ağustos","Eylül","Ekim","Kasım","Aralık"))</f>
        <v/>
      </c>
      <c r="E5231" s="153">
        <f>IF(A5231="","",ROUNDUP(MONTH(A5231)/3,0))</f>
        <v/>
      </c>
      <c r="F5231" s="153">
        <f>IF(A5231="","",WEEKNUM(A5231,2))</f>
        <v/>
      </c>
      <c r="G5231" s="153">
        <f>IF(A5231="","",WEEKDAY(A5231,2))</f>
        <v/>
      </c>
      <c r="H5231" s="153">
        <f>IF(A5231="","",CHOOSE(WEEKDAY(A5231,2),"Pazartesi","Salı","Çarşamba","Perşembe","Cuma","Cumartesi","Pazar"))</f>
        <v/>
      </c>
    </row>
    <row r="5232" ht="10.5" customHeight="1" s="113">
      <c r="A5232" s="152" t="n">
        <v>47235</v>
      </c>
      <c r="B5232" s="153">
        <f>IF(A5232="","",YEAR(A5232))</f>
        <v/>
      </c>
      <c r="C5232" s="153">
        <f>IF(A5232="","",MONTH(A5232))</f>
        <v/>
      </c>
      <c r="D5232" s="153">
        <f>IF(A5232="","",CHOOSE(MONTH(A5232),"Ocak","Şubat","Mart","Nisan","Mayıs","Haziran","Temmuz","Ağustos","Eylül","Ekim","Kasım","Aralık"))</f>
        <v/>
      </c>
      <c r="E5232" s="153">
        <f>IF(A5232="","",ROUNDUP(MONTH(A5232)/3,0))</f>
        <v/>
      </c>
      <c r="F5232" s="153">
        <f>IF(A5232="","",WEEKNUM(A5232,2))</f>
        <v/>
      </c>
      <c r="G5232" s="153">
        <f>IF(A5232="","",WEEKDAY(A5232,2))</f>
        <v/>
      </c>
      <c r="H5232" s="153">
        <f>IF(A5232="","",CHOOSE(WEEKDAY(A5232,2),"Pazartesi","Salı","Çarşamba","Perşembe","Cuma","Cumartesi","Pazar"))</f>
        <v/>
      </c>
    </row>
    <row r="5233" ht="10.5" customHeight="1" s="113">
      <c r="A5233" s="152" t="n">
        <v>47236</v>
      </c>
      <c r="B5233" s="153">
        <f>IF(A5233="","",YEAR(A5233))</f>
        <v/>
      </c>
      <c r="C5233" s="153">
        <f>IF(A5233="","",MONTH(A5233))</f>
        <v/>
      </c>
      <c r="D5233" s="153">
        <f>IF(A5233="","",CHOOSE(MONTH(A5233),"Ocak","Şubat","Mart","Nisan","Mayıs","Haziran","Temmuz","Ağustos","Eylül","Ekim","Kasım","Aralık"))</f>
        <v/>
      </c>
      <c r="E5233" s="153">
        <f>IF(A5233="","",ROUNDUP(MONTH(A5233)/3,0))</f>
        <v/>
      </c>
      <c r="F5233" s="153">
        <f>IF(A5233="","",WEEKNUM(A5233,2))</f>
        <v/>
      </c>
      <c r="G5233" s="153">
        <f>IF(A5233="","",WEEKDAY(A5233,2))</f>
        <v/>
      </c>
      <c r="H5233" s="153">
        <f>IF(A5233="","",CHOOSE(WEEKDAY(A5233,2),"Pazartesi","Salı","Çarşamba","Perşembe","Cuma","Cumartesi","Pazar"))</f>
        <v/>
      </c>
    </row>
    <row r="5234" ht="10.5" customHeight="1" s="113">
      <c r="A5234" s="152" t="n">
        <v>47237</v>
      </c>
      <c r="B5234" s="153">
        <f>IF(A5234="","",YEAR(A5234))</f>
        <v/>
      </c>
      <c r="C5234" s="153">
        <f>IF(A5234="","",MONTH(A5234))</f>
        <v/>
      </c>
      <c r="D5234" s="153">
        <f>IF(A5234="","",CHOOSE(MONTH(A5234),"Ocak","Şubat","Mart","Nisan","Mayıs","Haziran","Temmuz","Ağustos","Eylül","Ekim","Kasım","Aralık"))</f>
        <v/>
      </c>
      <c r="E5234" s="153">
        <f>IF(A5234="","",ROUNDUP(MONTH(A5234)/3,0))</f>
        <v/>
      </c>
      <c r="F5234" s="153">
        <f>IF(A5234="","",WEEKNUM(A5234,2))</f>
        <v/>
      </c>
      <c r="G5234" s="153">
        <f>IF(A5234="","",WEEKDAY(A5234,2))</f>
        <v/>
      </c>
      <c r="H5234" s="153">
        <f>IF(A5234="","",CHOOSE(WEEKDAY(A5234,2),"Pazartesi","Salı","Çarşamba","Perşembe","Cuma","Cumartesi","Pazar"))</f>
        <v/>
      </c>
    </row>
    <row r="5235" ht="10.5" customHeight="1" s="113">
      <c r="A5235" s="152" t="n">
        <v>47238</v>
      </c>
      <c r="B5235" s="153">
        <f>IF(A5235="","",YEAR(A5235))</f>
        <v/>
      </c>
      <c r="C5235" s="153">
        <f>IF(A5235="","",MONTH(A5235))</f>
        <v/>
      </c>
      <c r="D5235" s="153">
        <f>IF(A5235="","",CHOOSE(MONTH(A5235),"Ocak","Şubat","Mart","Nisan","Mayıs","Haziran","Temmuz","Ağustos","Eylül","Ekim","Kasım","Aralık"))</f>
        <v/>
      </c>
      <c r="E5235" s="153">
        <f>IF(A5235="","",ROUNDUP(MONTH(A5235)/3,0))</f>
        <v/>
      </c>
      <c r="F5235" s="153">
        <f>IF(A5235="","",WEEKNUM(A5235,2))</f>
        <v/>
      </c>
      <c r="G5235" s="153">
        <f>IF(A5235="","",WEEKDAY(A5235,2))</f>
        <v/>
      </c>
      <c r="H5235" s="153">
        <f>IF(A5235="","",CHOOSE(WEEKDAY(A5235,2),"Pazartesi","Salı","Çarşamba","Perşembe","Cuma","Cumartesi","Pazar"))</f>
        <v/>
      </c>
    </row>
    <row r="5236" ht="10.5" customHeight="1" s="113">
      <c r="A5236" s="152" t="n">
        <v>47239</v>
      </c>
      <c r="B5236" s="153">
        <f>IF(A5236="","",YEAR(A5236))</f>
        <v/>
      </c>
      <c r="C5236" s="153">
        <f>IF(A5236="","",MONTH(A5236))</f>
        <v/>
      </c>
      <c r="D5236" s="153">
        <f>IF(A5236="","",CHOOSE(MONTH(A5236),"Ocak","Şubat","Mart","Nisan","Mayıs","Haziran","Temmuz","Ağustos","Eylül","Ekim","Kasım","Aralık"))</f>
        <v/>
      </c>
      <c r="E5236" s="153">
        <f>IF(A5236="","",ROUNDUP(MONTH(A5236)/3,0))</f>
        <v/>
      </c>
      <c r="F5236" s="153">
        <f>IF(A5236="","",WEEKNUM(A5236,2))</f>
        <v/>
      </c>
      <c r="G5236" s="153">
        <f>IF(A5236="","",WEEKDAY(A5236,2))</f>
        <v/>
      </c>
      <c r="H5236" s="153">
        <f>IF(A5236="","",CHOOSE(WEEKDAY(A5236,2),"Pazartesi","Salı","Çarşamba","Perşembe","Cuma","Cumartesi","Pazar"))</f>
        <v/>
      </c>
    </row>
    <row r="5237" ht="10.5" customHeight="1" s="113">
      <c r="A5237" s="152" t="n">
        <v>47240</v>
      </c>
      <c r="B5237" s="153">
        <f>IF(A5237="","",YEAR(A5237))</f>
        <v/>
      </c>
      <c r="C5237" s="153">
        <f>IF(A5237="","",MONTH(A5237))</f>
        <v/>
      </c>
      <c r="D5237" s="153">
        <f>IF(A5237="","",CHOOSE(MONTH(A5237),"Ocak","Şubat","Mart","Nisan","Mayıs","Haziran","Temmuz","Ağustos","Eylül","Ekim","Kasım","Aralık"))</f>
        <v/>
      </c>
      <c r="E5237" s="153">
        <f>IF(A5237="","",ROUNDUP(MONTH(A5237)/3,0))</f>
        <v/>
      </c>
      <c r="F5237" s="153">
        <f>IF(A5237="","",WEEKNUM(A5237,2))</f>
        <v/>
      </c>
      <c r="G5237" s="153">
        <f>IF(A5237="","",WEEKDAY(A5237,2))</f>
        <v/>
      </c>
      <c r="H5237" s="153">
        <f>IF(A5237="","",CHOOSE(WEEKDAY(A5237,2),"Pazartesi","Salı","Çarşamba","Perşembe","Cuma","Cumartesi","Pazar"))</f>
        <v/>
      </c>
    </row>
    <row r="5238" ht="10.5" customHeight="1" s="113">
      <c r="A5238" s="152" t="n">
        <v>47241</v>
      </c>
      <c r="B5238" s="153">
        <f>IF(A5238="","",YEAR(A5238))</f>
        <v/>
      </c>
      <c r="C5238" s="153">
        <f>IF(A5238="","",MONTH(A5238))</f>
        <v/>
      </c>
      <c r="D5238" s="153">
        <f>IF(A5238="","",CHOOSE(MONTH(A5238),"Ocak","Şubat","Mart","Nisan","Mayıs","Haziran","Temmuz","Ağustos","Eylül","Ekim","Kasım","Aralık"))</f>
        <v/>
      </c>
      <c r="E5238" s="153">
        <f>IF(A5238="","",ROUNDUP(MONTH(A5238)/3,0))</f>
        <v/>
      </c>
      <c r="F5238" s="153">
        <f>IF(A5238="","",WEEKNUM(A5238,2))</f>
        <v/>
      </c>
      <c r="G5238" s="153">
        <f>IF(A5238="","",WEEKDAY(A5238,2))</f>
        <v/>
      </c>
      <c r="H5238" s="153">
        <f>IF(A5238="","",CHOOSE(WEEKDAY(A5238,2),"Pazartesi","Salı","Çarşamba","Perşembe","Cuma","Cumartesi","Pazar"))</f>
        <v/>
      </c>
    </row>
    <row r="5239" ht="10.5" customHeight="1" s="113">
      <c r="A5239" s="152" t="n">
        <v>47242</v>
      </c>
      <c r="B5239" s="153">
        <f>IF(A5239="","",YEAR(A5239))</f>
        <v/>
      </c>
      <c r="C5239" s="153">
        <f>IF(A5239="","",MONTH(A5239))</f>
        <v/>
      </c>
      <c r="D5239" s="153">
        <f>IF(A5239="","",CHOOSE(MONTH(A5239),"Ocak","Şubat","Mart","Nisan","Mayıs","Haziran","Temmuz","Ağustos","Eylül","Ekim","Kasım","Aralık"))</f>
        <v/>
      </c>
      <c r="E5239" s="153">
        <f>IF(A5239="","",ROUNDUP(MONTH(A5239)/3,0))</f>
        <v/>
      </c>
      <c r="F5239" s="153">
        <f>IF(A5239="","",WEEKNUM(A5239,2))</f>
        <v/>
      </c>
      <c r="G5239" s="153">
        <f>IF(A5239="","",WEEKDAY(A5239,2))</f>
        <v/>
      </c>
      <c r="H5239" s="153">
        <f>IF(A5239="","",CHOOSE(WEEKDAY(A5239,2),"Pazartesi","Salı","Çarşamba","Perşembe","Cuma","Cumartesi","Pazar"))</f>
        <v/>
      </c>
    </row>
    <row r="5240" ht="10.5" customHeight="1" s="113">
      <c r="A5240" s="152" t="n">
        <v>47243</v>
      </c>
      <c r="B5240" s="153">
        <f>IF(A5240="","",YEAR(A5240))</f>
        <v/>
      </c>
      <c r="C5240" s="153">
        <f>IF(A5240="","",MONTH(A5240))</f>
        <v/>
      </c>
      <c r="D5240" s="153">
        <f>IF(A5240="","",CHOOSE(MONTH(A5240),"Ocak","Şubat","Mart","Nisan","Mayıs","Haziran","Temmuz","Ağustos","Eylül","Ekim","Kasım","Aralık"))</f>
        <v/>
      </c>
      <c r="E5240" s="153">
        <f>IF(A5240="","",ROUNDUP(MONTH(A5240)/3,0))</f>
        <v/>
      </c>
      <c r="F5240" s="153">
        <f>IF(A5240="","",WEEKNUM(A5240,2))</f>
        <v/>
      </c>
      <c r="G5240" s="153">
        <f>IF(A5240="","",WEEKDAY(A5240,2))</f>
        <v/>
      </c>
      <c r="H5240" s="153">
        <f>IF(A5240="","",CHOOSE(WEEKDAY(A5240,2),"Pazartesi","Salı","Çarşamba","Perşembe","Cuma","Cumartesi","Pazar"))</f>
        <v/>
      </c>
    </row>
    <row r="5241" ht="10.5" customHeight="1" s="113">
      <c r="A5241" s="152" t="n">
        <v>47244</v>
      </c>
      <c r="B5241" s="153">
        <f>IF(A5241="","",YEAR(A5241))</f>
        <v/>
      </c>
      <c r="C5241" s="153">
        <f>IF(A5241="","",MONTH(A5241))</f>
        <v/>
      </c>
      <c r="D5241" s="153">
        <f>IF(A5241="","",CHOOSE(MONTH(A5241),"Ocak","Şubat","Mart","Nisan","Mayıs","Haziran","Temmuz","Ağustos","Eylül","Ekim","Kasım","Aralık"))</f>
        <v/>
      </c>
      <c r="E5241" s="153">
        <f>IF(A5241="","",ROUNDUP(MONTH(A5241)/3,0))</f>
        <v/>
      </c>
      <c r="F5241" s="153">
        <f>IF(A5241="","",WEEKNUM(A5241,2))</f>
        <v/>
      </c>
      <c r="G5241" s="153">
        <f>IF(A5241="","",WEEKDAY(A5241,2))</f>
        <v/>
      </c>
      <c r="H5241" s="153">
        <f>IF(A5241="","",CHOOSE(WEEKDAY(A5241,2),"Pazartesi","Salı","Çarşamba","Perşembe","Cuma","Cumartesi","Pazar"))</f>
        <v/>
      </c>
    </row>
    <row r="5242" ht="10.5" customHeight="1" s="113">
      <c r="A5242" s="152" t="n">
        <v>47245</v>
      </c>
      <c r="B5242" s="153">
        <f>IF(A5242="","",YEAR(A5242))</f>
        <v/>
      </c>
      <c r="C5242" s="153">
        <f>IF(A5242="","",MONTH(A5242))</f>
        <v/>
      </c>
      <c r="D5242" s="153">
        <f>IF(A5242="","",CHOOSE(MONTH(A5242),"Ocak","Şubat","Mart","Nisan","Mayıs","Haziran","Temmuz","Ağustos","Eylül","Ekim","Kasım","Aralık"))</f>
        <v/>
      </c>
      <c r="E5242" s="153">
        <f>IF(A5242="","",ROUNDUP(MONTH(A5242)/3,0))</f>
        <v/>
      </c>
      <c r="F5242" s="153">
        <f>IF(A5242="","",WEEKNUM(A5242,2))</f>
        <v/>
      </c>
      <c r="G5242" s="153">
        <f>IF(A5242="","",WEEKDAY(A5242,2))</f>
        <v/>
      </c>
      <c r="H5242" s="153">
        <f>IF(A5242="","",CHOOSE(WEEKDAY(A5242,2),"Pazartesi","Salı","Çarşamba","Perşembe","Cuma","Cumartesi","Pazar"))</f>
        <v/>
      </c>
    </row>
    <row r="5243" ht="10.5" customHeight="1" s="113">
      <c r="A5243" s="152" t="n">
        <v>47246</v>
      </c>
      <c r="B5243" s="153">
        <f>IF(A5243="","",YEAR(A5243))</f>
        <v/>
      </c>
      <c r="C5243" s="153">
        <f>IF(A5243="","",MONTH(A5243))</f>
        <v/>
      </c>
      <c r="D5243" s="153">
        <f>IF(A5243="","",CHOOSE(MONTH(A5243),"Ocak","Şubat","Mart","Nisan","Mayıs","Haziran","Temmuz","Ağustos","Eylül","Ekim","Kasım","Aralık"))</f>
        <v/>
      </c>
      <c r="E5243" s="153">
        <f>IF(A5243="","",ROUNDUP(MONTH(A5243)/3,0))</f>
        <v/>
      </c>
      <c r="F5243" s="153">
        <f>IF(A5243="","",WEEKNUM(A5243,2))</f>
        <v/>
      </c>
      <c r="G5243" s="153">
        <f>IF(A5243="","",WEEKDAY(A5243,2))</f>
        <v/>
      </c>
      <c r="H5243" s="153">
        <f>IF(A5243="","",CHOOSE(WEEKDAY(A5243,2),"Pazartesi","Salı","Çarşamba","Perşembe","Cuma","Cumartesi","Pazar"))</f>
        <v/>
      </c>
    </row>
    <row r="5244" ht="10.5" customHeight="1" s="113">
      <c r="A5244" s="152" t="n">
        <v>47247</v>
      </c>
      <c r="B5244" s="153">
        <f>IF(A5244="","",YEAR(A5244))</f>
        <v/>
      </c>
      <c r="C5244" s="153">
        <f>IF(A5244="","",MONTH(A5244))</f>
        <v/>
      </c>
      <c r="D5244" s="153">
        <f>IF(A5244="","",CHOOSE(MONTH(A5244),"Ocak","Şubat","Mart","Nisan","Mayıs","Haziran","Temmuz","Ağustos","Eylül","Ekim","Kasım","Aralık"))</f>
        <v/>
      </c>
      <c r="E5244" s="153">
        <f>IF(A5244="","",ROUNDUP(MONTH(A5244)/3,0))</f>
        <v/>
      </c>
      <c r="F5244" s="153">
        <f>IF(A5244="","",WEEKNUM(A5244,2))</f>
        <v/>
      </c>
      <c r="G5244" s="153">
        <f>IF(A5244="","",WEEKDAY(A5244,2))</f>
        <v/>
      </c>
      <c r="H5244" s="153">
        <f>IF(A5244="","",CHOOSE(WEEKDAY(A5244,2),"Pazartesi","Salı","Çarşamba","Perşembe","Cuma","Cumartesi","Pazar"))</f>
        <v/>
      </c>
    </row>
    <row r="5245" ht="10.5" customHeight="1" s="113">
      <c r="A5245" s="152" t="n">
        <v>47248</v>
      </c>
      <c r="B5245" s="153">
        <f>IF(A5245="","",YEAR(A5245))</f>
        <v/>
      </c>
      <c r="C5245" s="153">
        <f>IF(A5245="","",MONTH(A5245))</f>
        <v/>
      </c>
      <c r="D5245" s="153">
        <f>IF(A5245="","",CHOOSE(MONTH(A5245),"Ocak","Şubat","Mart","Nisan","Mayıs","Haziran","Temmuz","Ağustos","Eylül","Ekim","Kasım","Aralık"))</f>
        <v/>
      </c>
      <c r="E5245" s="153">
        <f>IF(A5245="","",ROUNDUP(MONTH(A5245)/3,0))</f>
        <v/>
      </c>
      <c r="F5245" s="153">
        <f>IF(A5245="","",WEEKNUM(A5245,2))</f>
        <v/>
      </c>
      <c r="G5245" s="153">
        <f>IF(A5245="","",WEEKDAY(A5245,2))</f>
        <v/>
      </c>
      <c r="H5245" s="153">
        <f>IF(A5245="","",CHOOSE(WEEKDAY(A5245,2),"Pazartesi","Salı","Çarşamba","Perşembe","Cuma","Cumartesi","Pazar"))</f>
        <v/>
      </c>
    </row>
    <row r="5246" ht="10.5" customHeight="1" s="113">
      <c r="A5246" s="152" t="n">
        <v>47249</v>
      </c>
      <c r="B5246" s="153">
        <f>IF(A5246="","",YEAR(A5246))</f>
        <v/>
      </c>
      <c r="C5246" s="153">
        <f>IF(A5246="","",MONTH(A5246))</f>
        <v/>
      </c>
      <c r="D5246" s="153">
        <f>IF(A5246="","",CHOOSE(MONTH(A5246),"Ocak","Şubat","Mart","Nisan","Mayıs","Haziran","Temmuz","Ağustos","Eylül","Ekim","Kasım","Aralık"))</f>
        <v/>
      </c>
      <c r="E5246" s="153">
        <f>IF(A5246="","",ROUNDUP(MONTH(A5246)/3,0))</f>
        <v/>
      </c>
      <c r="F5246" s="153">
        <f>IF(A5246="","",WEEKNUM(A5246,2))</f>
        <v/>
      </c>
      <c r="G5246" s="153">
        <f>IF(A5246="","",WEEKDAY(A5246,2))</f>
        <v/>
      </c>
      <c r="H5246" s="153">
        <f>IF(A5246="","",CHOOSE(WEEKDAY(A5246,2),"Pazartesi","Salı","Çarşamba","Perşembe","Cuma","Cumartesi","Pazar"))</f>
        <v/>
      </c>
    </row>
    <row r="5247" ht="10.5" customHeight="1" s="113">
      <c r="A5247" s="152" t="n">
        <v>47250</v>
      </c>
      <c r="B5247" s="153">
        <f>IF(A5247="","",YEAR(A5247))</f>
        <v/>
      </c>
      <c r="C5247" s="153">
        <f>IF(A5247="","",MONTH(A5247))</f>
        <v/>
      </c>
      <c r="D5247" s="153">
        <f>IF(A5247="","",CHOOSE(MONTH(A5247),"Ocak","Şubat","Mart","Nisan","Mayıs","Haziran","Temmuz","Ağustos","Eylül","Ekim","Kasım","Aralık"))</f>
        <v/>
      </c>
      <c r="E5247" s="153">
        <f>IF(A5247="","",ROUNDUP(MONTH(A5247)/3,0))</f>
        <v/>
      </c>
      <c r="F5247" s="153">
        <f>IF(A5247="","",WEEKNUM(A5247,2))</f>
        <v/>
      </c>
      <c r="G5247" s="153">
        <f>IF(A5247="","",WEEKDAY(A5247,2))</f>
        <v/>
      </c>
      <c r="H5247" s="153">
        <f>IF(A5247="","",CHOOSE(WEEKDAY(A5247,2),"Pazartesi","Salı","Çarşamba","Perşembe","Cuma","Cumartesi","Pazar"))</f>
        <v/>
      </c>
    </row>
    <row r="5248" ht="10.5" customHeight="1" s="113">
      <c r="A5248" s="152" t="n">
        <v>47251</v>
      </c>
      <c r="B5248" s="153">
        <f>IF(A5248="","",YEAR(A5248))</f>
        <v/>
      </c>
      <c r="C5248" s="153">
        <f>IF(A5248="","",MONTH(A5248))</f>
        <v/>
      </c>
      <c r="D5248" s="153">
        <f>IF(A5248="","",CHOOSE(MONTH(A5248),"Ocak","Şubat","Mart","Nisan","Mayıs","Haziran","Temmuz","Ağustos","Eylül","Ekim","Kasım","Aralık"))</f>
        <v/>
      </c>
      <c r="E5248" s="153">
        <f>IF(A5248="","",ROUNDUP(MONTH(A5248)/3,0))</f>
        <v/>
      </c>
      <c r="F5248" s="153">
        <f>IF(A5248="","",WEEKNUM(A5248,2))</f>
        <v/>
      </c>
      <c r="G5248" s="153">
        <f>IF(A5248="","",WEEKDAY(A5248,2))</f>
        <v/>
      </c>
      <c r="H5248" s="153">
        <f>IF(A5248="","",CHOOSE(WEEKDAY(A5248,2),"Pazartesi","Salı","Çarşamba","Perşembe","Cuma","Cumartesi","Pazar"))</f>
        <v/>
      </c>
    </row>
    <row r="5249" ht="10.5" customHeight="1" s="113">
      <c r="A5249" s="152" t="n">
        <v>47252</v>
      </c>
      <c r="B5249" s="153">
        <f>IF(A5249="","",YEAR(A5249))</f>
        <v/>
      </c>
      <c r="C5249" s="153">
        <f>IF(A5249="","",MONTH(A5249))</f>
        <v/>
      </c>
      <c r="D5249" s="153">
        <f>IF(A5249="","",CHOOSE(MONTH(A5249),"Ocak","Şubat","Mart","Nisan","Mayıs","Haziran","Temmuz","Ağustos","Eylül","Ekim","Kasım","Aralık"))</f>
        <v/>
      </c>
      <c r="E5249" s="153">
        <f>IF(A5249="","",ROUNDUP(MONTH(A5249)/3,0))</f>
        <v/>
      </c>
      <c r="F5249" s="153">
        <f>IF(A5249="","",WEEKNUM(A5249,2))</f>
        <v/>
      </c>
      <c r="G5249" s="153">
        <f>IF(A5249="","",WEEKDAY(A5249,2))</f>
        <v/>
      </c>
      <c r="H5249" s="153">
        <f>IF(A5249="","",CHOOSE(WEEKDAY(A5249,2),"Pazartesi","Salı","Çarşamba","Perşembe","Cuma","Cumartesi","Pazar"))</f>
        <v/>
      </c>
    </row>
    <row r="5250" ht="10.5" customHeight="1" s="113">
      <c r="A5250" s="152" t="n">
        <v>47253</v>
      </c>
      <c r="B5250" s="153">
        <f>IF(A5250="","",YEAR(A5250))</f>
        <v/>
      </c>
      <c r="C5250" s="153">
        <f>IF(A5250="","",MONTH(A5250))</f>
        <v/>
      </c>
      <c r="D5250" s="153">
        <f>IF(A5250="","",CHOOSE(MONTH(A5250),"Ocak","Şubat","Mart","Nisan","Mayıs","Haziran","Temmuz","Ağustos","Eylül","Ekim","Kasım","Aralık"))</f>
        <v/>
      </c>
      <c r="E5250" s="153">
        <f>IF(A5250="","",ROUNDUP(MONTH(A5250)/3,0))</f>
        <v/>
      </c>
      <c r="F5250" s="153">
        <f>IF(A5250="","",WEEKNUM(A5250,2))</f>
        <v/>
      </c>
      <c r="G5250" s="153">
        <f>IF(A5250="","",WEEKDAY(A5250,2))</f>
        <v/>
      </c>
      <c r="H5250" s="153">
        <f>IF(A5250="","",CHOOSE(WEEKDAY(A5250,2),"Pazartesi","Salı","Çarşamba","Perşembe","Cuma","Cumartesi","Pazar"))</f>
        <v/>
      </c>
    </row>
    <row r="5251" ht="10.5" customHeight="1" s="113">
      <c r="A5251" s="152" t="n">
        <v>47254</v>
      </c>
      <c r="B5251" s="153">
        <f>IF(A5251="","",YEAR(A5251))</f>
        <v/>
      </c>
      <c r="C5251" s="153">
        <f>IF(A5251="","",MONTH(A5251))</f>
        <v/>
      </c>
      <c r="D5251" s="153">
        <f>IF(A5251="","",CHOOSE(MONTH(A5251),"Ocak","Şubat","Mart","Nisan","Mayıs","Haziran","Temmuz","Ağustos","Eylül","Ekim","Kasım","Aralık"))</f>
        <v/>
      </c>
      <c r="E5251" s="153">
        <f>IF(A5251="","",ROUNDUP(MONTH(A5251)/3,0))</f>
        <v/>
      </c>
      <c r="F5251" s="153">
        <f>IF(A5251="","",WEEKNUM(A5251,2))</f>
        <v/>
      </c>
      <c r="G5251" s="153">
        <f>IF(A5251="","",WEEKDAY(A5251,2))</f>
        <v/>
      </c>
      <c r="H5251" s="153">
        <f>IF(A5251="","",CHOOSE(WEEKDAY(A5251,2),"Pazartesi","Salı","Çarşamba","Perşembe","Cuma","Cumartesi","Pazar"))</f>
        <v/>
      </c>
    </row>
    <row r="5252" ht="10.5" customHeight="1" s="113">
      <c r="A5252" s="152" t="n">
        <v>47255</v>
      </c>
      <c r="B5252" s="153">
        <f>IF(A5252="","",YEAR(A5252))</f>
        <v/>
      </c>
      <c r="C5252" s="153">
        <f>IF(A5252="","",MONTH(A5252))</f>
        <v/>
      </c>
      <c r="D5252" s="153">
        <f>IF(A5252="","",CHOOSE(MONTH(A5252),"Ocak","Şubat","Mart","Nisan","Mayıs","Haziran","Temmuz","Ağustos","Eylül","Ekim","Kasım","Aralık"))</f>
        <v/>
      </c>
      <c r="E5252" s="153">
        <f>IF(A5252="","",ROUNDUP(MONTH(A5252)/3,0))</f>
        <v/>
      </c>
      <c r="F5252" s="153">
        <f>IF(A5252="","",WEEKNUM(A5252,2))</f>
        <v/>
      </c>
      <c r="G5252" s="153">
        <f>IF(A5252="","",WEEKDAY(A5252,2))</f>
        <v/>
      </c>
      <c r="H5252" s="153">
        <f>IF(A5252="","",CHOOSE(WEEKDAY(A5252,2),"Pazartesi","Salı","Çarşamba","Perşembe","Cuma","Cumartesi","Pazar"))</f>
        <v/>
      </c>
    </row>
    <row r="5253" ht="10.5" customHeight="1" s="113">
      <c r="A5253" s="152" t="n">
        <v>47256</v>
      </c>
      <c r="B5253" s="153">
        <f>IF(A5253="","",YEAR(A5253))</f>
        <v/>
      </c>
      <c r="C5253" s="153">
        <f>IF(A5253="","",MONTH(A5253))</f>
        <v/>
      </c>
      <c r="D5253" s="153">
        <f>IF(A5253="","",CHOOSE(MONTH(A5253),"Ocak","Şubat","Mart","Nisan","Mayıs","Haziran","Temmuz","Ağustos","Eylül","Ekim","Kasım","Aralık"))</f>
        <v/>
      </c>
      <c r="E5253" s="153">
        <f>IF(A5253="","",ROUNDUP(MONTH(A5253)/3,0))</f>
        <v/>
      </c>
      <c r="F5253" s="153">
        <f>IF(A5253="","",WEEKNUM(A5253,2))</f>
        <v/>
      </c>
      <c r="G5253" s="153">
        <f>IF(A5253="","",WEEKDAY(A5253,2))</f>
        <v/>
      </c>
      <c r="H5253" s="153">
        <f>IF(A5253="","",CHOOSE(WEEKDAY(A5253,2),"Pazartesi","Salı","Çarşamba","Perşembe","Cuma","Cumartesi","Pazar"))</f>
        <v/>
      </c>
    </row>
    <row r="5254" ht="10.5" customHeight="1" s="113">
      <c r="A5254" s="152" t="n">
        <v>47257</v>
      </c>
      <c r="B5254" s="153">
        <f>IF(A5254="","",YEAR(A5254))</f>
        <v/>
      </c>
      <c r="C5254" s="153">
        <f>IF(A5254="","",MONTH(A5254))</f>
        <v/>
      </c>
      <c r="D5254" s="153">
        <f>IF(A5254="","",CHOOSE(MONTH(A5254),"Ocak","Şubat","Mart","Nisan","Mayıs","Haziran","Temmuz","Ağustos","Eylül","Ekim","Kasım","Aralık"))</f>
        <v/>
      </c>
      <c r="E5254" s="153">
        <f>IF(A5254="","",ROUNDUP(MONTH(A5254)/3,0))</f>
        <v/>
      </c>
      <c r="F5254" s="153">
        <f>IF(A5254="","",WEEKNUM(A5254,2))</f>
        <v/>
      </c>
      <c r="G5254" s="153">
        <f>IF(A5254="","",WEEKDAY(A5254,2))</f>
        <v/>
      </c>
      <c r="H5254" s="153">
        <f>IF(A5254="","",CHOOSE(WEEKDAY(A5254,2),"Pazartesi","Salı","Çarşamba","Perşembe","Cuma","Cumartesi","Pazar"))</f>
        <v/>
      </c>
    </row>
    <row r="5255" ht="10.5" customHeight="1" s="113">
      <c r="A5255" s="152" t="n">
        <v>47258</v>
      </c>
      <c r="B5255" s="153">
        <f>IF(A5255="","",YEAR(A5255))</f>
        <v/>
      </c>
      <c r="C5255" s="153">
        <f>IF(A5255="","",MONTH(A5255))</f>
        <v/>
      </c>
      <c r="D5255" s="153">
        <f>IF(A5255="","",CHOOSE(MONTH(A5255),"Ocak","Şubat","Mart","Nisan","Mayıs","Haziran","Temmuz","Ağustos","Eylül","Ekim","Kasım","Aralık"))</f>
        <v/>
      </c>
      <c r="E5255" s="153">
        <f>IF(A5255="","",ROUNDUP(MONTH(A5255)/3,0))</f>
        <v/>
      </c>
      <c r="F5255" s="153">
        <f>IF(A5255="","",WEEKNUM(A5255,2))</f>
        <v/>
      </c>
      <c r="G5255" s="153">
        <f>IF(A5255="","",WEEKDAY(A5255,2))</f>
        <v/>
      </c>
      <c r="H5255" s="153">
        <f>IF(A5255="","",CHOOSE(WEEKDAY(A5255,2),"Pazartesi","Salı","Çarşamba","Perşembe","Cuma","Cumartesi","Pazar"))</f>
        <v/>
      </c>
    </row>
    <row r="5256" ht="10.5" customHeight="1" s="113">
      <c r="A5256" s="152" t="n">
        <v>47259</v>
      </c>
      <c r="B5256" s="153">
        <f>IF(A5256="","",YEAR(A5256))</f>
        <v/>
      </c>
      <c r="C5256" s="153">
        <f>IF(A5256="","",MONTH(A5256))</f>
        <v/>
      </c>
      <c r="D5256" s="153">
        <f>IF(A5256="","",CHOOSE(MONTH(A5256),"Ocak","Şubat","Mart","Nisan","Mayıs","Haziran","Temmuz","Ağustos","Eylül","Ekim","Kasım","Aralık"))</f>
        <v/>
      </c>
      <c r="E5256" s="153">
        <f>IF(A5256="","",ROUNDUP(MONTH(A5256)/3,0))</f>
        <v/>
      </c>
      <c r="F5256" s="153">
        <f>IF(A5256="","",WEEKNUM(A5256,2))</f>
        <v/>
      </c>
      <c r="G5256" s="153">
        <f>IF(A5256="","",WEEKDAY(A5256,2))</f>
        <v/>
      </c>
      <c r="H5256" s="153">
        <f>IF(A5256="","",CHOOSE(WEEKDAY(A5256,2),"Pazartesi","Salı","Çarşamba","Perşembe","Cuma","Cumartesi","Pazar"))</f>
        <v/>
      </c>
    </row>
    <row r="5257" ht="10.5" customHeight="1" s="113">
      <c r="A5257" s="152" t="n">
        <v>47260</v>
      </c>
      <c r="B5257" s="153">
        <f>IF(A5257="","",YEAR(A5257))</f>
        <v/>
      </c>
      <c r="C5257" s="153">
        <f>IF(A5257="","",MONTH(A5257))</f>
        <v/>
      </c>
      <c r="D5257" s="153">
        <f>IF(A5257="","",CHOOSE(MONTH(A5257),"Ocak","Şubat","Mart","Nisan","Mayıs","Haziran","Temmuz","Ağustos","Eylül","Ekim","Kasım","Aralık"))</f>
        <v/>
      </c>
      <c r="E5257" s="153">
        <f>IF(A5257="","",ROUNDUP(MONTH(A5257)/3,0))</f>
        <v/>
      </c>
      <c r="F5257" s="153">
        <f>IF(A5257="","",WEEKNUM(A5257,2))</f>
        <v/>
      </c>
      <c r="G5257" s="153">
        <f>IF(A5257="","",WEEKDAY(A5257,2))</f>
        <v/>
      </c>
      <c r="H5257" s="153">
        <f>IF(A5257="","",CHOOSE(WEEKDAY(A5257,2),"Pazartesi","Salı","Çarşamba","Perşembe","Cuma","Cumartesi","Pazar"))</f>
        <v/>
      </c>
    </row>
    <row r="5258" ht="10.5" customHeight="1" s="113">
      <c r="A5258" s="152" t="n">
        <v>47261</v>
      </c>
      <c r="B5258" s="153">
        <f>IF(A5258="","",YEAR(A5258))</f>
        <v/>
      </c>
      <c r="C5258" s="153">
        <f>IF(A5258="","",MONTH(A5258))</f>
        <v/>
      </c>
      <c r="D5258" s="153">
        <f>IF(A5258="","",CHOOSE(MONTH(A5258),"Ocak","Şubat","Mart","Nisan","Mayıs","Haziran","Temmuz","Ağustos","Eylül","Ekim","Kasım","Aralık"))</f>
        <v/>
      </c>
      <c r="E5258" s="153">
        <f>IF(A5258="","",ROUNDUP(MONTH(A5258)/3,0))</f>
        <v/>
      </c>
      <c r="F5258" s="153">
        <f>IF(A5258="","",WEEKNUM(A5258,2))</f>
        <v/>
      </c>
      <c r="G5258" s="153">
        <f>IF(A5258="","",WEEKDAY(A5258,2))</f>
        <v/>
      </c>
      <c r="H5258" s="153">
        <f>IF(A5258="","",CHOOSE(WEEKDAY(A5258,2),"Pazartesi","Salı","Çarşamba","Perşembe","Cuma","Cumartesi","Pazar"))</f>
        <v/>
      </c>
    </row>
    <row r="5259" ht="10.5" customHeight="1" s="113">
      <c r="A5259" s="152" t="n">
        <v>47262</v>
      </c>
      <c r="B5259" s="153">
        <f>IF(A5259="","",YEAR(A5259))</f>
        <v/>
      </c>
      <c r="C5259" s="153">
        <f>IF(A5259="","",MONTH(A5259))</f>
        <v/>
      </c>
      <c r="D5259" s="153">
        <f>IF(A5259="","",CHOOSE(MONTH(A5259),"Ocak","Şubat","Mart","Nisan","Mayıs","Haziran","Temmuz","Ağustos","Eylül","Ekim","Kasım","Aralık"))</f>
        <v/>
      </c>
      <c r="E5259" s="153">
        <f>IF(A5259="","",ROUNDUP(MONTH(A5259)/3,0))</f>
        <v/>
      </c>
      <c r="F5259" s="153">
        <f>IF(A5259="","",WEEKNUM(A5259,2))</f>
        <v/>
      </c>
      <c r="G5259" s="153">
        <f>IF(A5259="","",WEEKDAY(A5259,2))</f>
        <v/>
      </c>
      <c r="H5259" s="153">
        <f>IF(A5259="","",CHOOSE(WEEKDAY(A5259,2),"Pazartesi","Salı","Çarşamba","Perşembe","Cuma","Cumartesi","Pazar"))</f>
        <v/>
      </c>
    </row>
    <row r="5260" ht="10.5" customHeight="1" s="113">
      <c r="A5260" s="152" t="n">
        <v>47263</v>
      </c>
      <c r="B5260" s="153">
        <f>IF(A5260="","",YEAR(A5260))</f>
        <v/>
      </c>
      <c r="C5260" s="153">
        <f>IF(A5260="","",MONTH(A5260))</f>
        <v/>
      </c>
      <c r="D5260" s="153">
        <f>IF(A5260="","",CHOOSE(MONTH(A5260),"Ocak","Şubat","Mart","Nisan","Mayıs","Haziran","Temmuz","Ağustos","Eylül","Ekim","Kasım","Aralık"))</f>
        <v/>
      </c>
      <c r="E5260" s="153">
        <f>IF(A5260="","",ROUNDUP(MONTH(A5260)/3,0))</f>
        <v/>
      </c>
      <c r="F5260" s="153">
        <f>IF(A5260="","",WEEKNUM(A5260,2))</f>
        <v/>
      </c>
      <c r="G5260" s="153">
        <f>IF(A5260="","",WEEKDAY(A5260,2))</f>
        <v/>
      </c>
      <c r="H5260" s="153">
        <f>IF(A5260="","",CHOOSE(WEEKDAY(A5260,2),"Pazartesi","Salı","Çarşamba","Perşembe","Cuma","Cumartesi","Pazar"))</f>
        <v/>
      </c>
    </row>
    <row r="5261" ht="10.5" customHeight="1" s="113">
      <c r="A5261" s="152" t="n">
        <v>47264</v>
      </c>
      <c r="B5261" s="153">
        <f>IF(A5261="","",YEAR(A5261))</f>
        <v/>
      </c>
      <c r="C5261" s="153">
        <f>IF(A5261="","",MONTH(A5261))</f>
        <v/>
      </c>
      <c r="D5261" s="153">
        <f>IF(A5261="","",CHOOSE(MONTH(A5261),"Ocak","Şubat","Mart","Nisan","Mayıs","Haziran","Temmuz","Ağustos","Eylül","Ekim","Kasım","Aralık"))</f>
        <v/>
      </c>
      <c r="E5261" s="153">
        <f>IF(A5261="","",ROUNDUP(MONTH(A5261)/3,0))</f>
        <v/>
      </c>
      <c r="F5261" s="153">
        <f>IF(A5261="","",WEEKNUM(A5261,2))</f>
        <v/>
      </c>
      <c r="G5261" s="153">
        <f>IF(A5261="","",WEEKDAY(A5261,2))</f>
        <v/>
      </c>
      <c r="H5261" s="153">
        <f>IF(A5261="","",CHOOSE(WEEKDAY(A5261,2),"Pazartesi","Salı","Çarşamba","Perşembe","Cuma","Cumartesi","Pazar"))</f>
        <v/>
      </c>
    </row>
    <row r="5262" ht="10.5" customHeight="1" s="113">
      <c r="A5262" s="152" t="n">
        <v>47265</v>
      </c>
      <c r="B5262" s="153">
        <f>IF(A5262="","",YEAR(A5262))</f>
        <v/>
      </c>
      <c r="C5262" s="153">
        <f>IF(A5262="","",MONTH(A5262))</f>
        <v/>
      </c>
      <c r="D5262" s="153">
        <f>IF(A5262="","",CHOOSE(MONTH(A5262),"Ocak","Şubat","Mart","Nisan","Mayıs","Haziran","Temmuz","Ağustos","Eylül","Ekim","Kasım","Aralık"))</f>
        <v/>
      </c>
      <c r="E5262" s="153">
        <f>IF(A5262="","",ROUNDUP(MONTH(A5262)/3,0))</f>
        <v/>
      </c>
      <c r="F5262" s="153">
        <f>IF(A5262="","",WEEKNUM(A5262,2))</f>
        <v/>
      </c>
      <c r="G5262" s="153">
        <f>IF(A5262="","",WEEKDAY(A5262,2))</f>
        <v/>
      </c>
      <c r="H5262" s="153">
        <f>IF(A5262="","",CHOOSE(WEEKDAY(A5262,2),"Pazartesi","Salı","Çarşamba","Perşembe","Cuma","Cumartesi","Pazar"))</f>
        <v/>
      </c>
    </row>
    <row r="5263" ht="10.5" customHeight="1" s="113">
      <c r="A5263" s="152" t="n">
        <v>47266</v>
      </c>
      <c r="B5263" s="153">
        <f>IF(A5263="","",YEAR(A5263))</f>
        <v/>
      </c>
      <c r="C5263" s="153">
        <f>IF(A5263="","",MONTH(A5263))</f>
        <v/>
      </c>
      <c r="D5263" s="153">
        <f>IF(A5263="","",CHOOSE(MONTH(A5263),"Ocak","Şubat","Mart","Nisan","Mayıs","Haziran","Temmuz","Ağustos","Eylül","Ekim","Kasım","Aralık"))</f>
        <v/>
      </c>
      <c r="E5263" s="153">
        <f>IF(A5263="","",ROUNDUP(MONTH(A5263)/3,0))</f>
        <v/>
      </c>
      <c r="F5263" s="153">
        <f>IF(A5263="","",WEEKNUM(A5263,2))</f>
        <v/>
      </c>
      <c r="G5263" s="153">
        <f>IF(A5263="","",WEEKDAY(A5263,2))</f>
        <v/>
      </c>
      <c r="H5263" s="153">
        <f>IF(A5263="","",CHOOSE(WEEKDAY(A5263,2),"Pazartesi","Salı","Çarşamba","Perşembe","Cuma","Cumartesi","Pazar"))</f>
        <v/>
      </c>
    </row>
    <row r="5264" ht="10.5" customHeight="1" s="113">
      <c r="A5264" s="152" t="n">
        <v>47267</v>
      </c>
      <c r="B5264" s="153">
        <f>IF(A5264="","",YEAR(A5264))</f>
        <v/>
      </c>
      <c r="C5264" s="153">
        <f>IF(A5264="","",MONTH(A5264))</f>
        <v/>
      </c>
      <c r="D5264" s="153">
        <f>IF(A5264="","",CHOOSE(MONTH(A5264),"Ocak","Şubat","Mart","Nisan","Mayıs","Haziran","Temmuz","Ağustos","Eylül","Ekim","Kasım","Aralık"))</f>
        <v/>
      </c>
      <c r="E5264" s="153">
        <f>IF(A5264="","",ROUNDUP(MONTH(A5264)/3,0))</f>
        <v/>
      </c>
      <c r="F5264" s="153">
        <f>IF(A5264="","",WEEKNUM(A5264,2))</f>
        <v/>
      </c>
      <c r="G5264" s="153">
        <f>IF(A5264="","",WEEKDAY(A5264,2))</f>
        <v/>
      </c>
      <c r="H5264" s="153">
        <f>IF(A5264="","",CHOOSE(WEEKDAY(A5264,2),"Pazartesi","Salı","Çarşamba","Perşembe","Cuma","Cumartesi","Pazar"))</f>
        <v/>
      </c>
    </row>
    <row r="5265" ht="10.5" customHeight="1" s="113">
      <c r="A5265" s="152" t="n">
        <v>47268</v>
      </c>
      <c r="B5265" s="153">
        <f>IF(A5265="","",YEAR(A5265))</f>
        <v/>
      </c>
      <c r="C5265" s="153">
        <f>IF(A5265="","",MONTH(A5265))</f>
        <v/>
      </c>
      <c r="D5265" s="153">
        <f>IF(A5265="","",CHOOSE(MONTH(A5265),"Ocak","Şubat","Mart","Nisan","Mayıs","Haziran","Temmuz","Ağustos","Eylül","Ekim","Kasım","Aralık"))</f>
        <v/>
      </c>
      <c r="E5265" s="153">
        <f>IF(A5265="","",ROUNDUP(MONTH(A5265)/3,0))</f>
        <v/>
      </c>
      <c r="F5265" s="153">
        <f>IF(A5265="","",WEEKNUM(A5265,2))</f>
        <v/>
      </c>
      <c r="G5265" s="153">
        <f>IF(A5265="","",WEEKDAY(A5265,2))</f>
        <v/>
      </c>
      <c r="H5265" s="153">
        <f>IF(A5265="","",CHOOSE(WEEKDAY(A5265,2),"Pazartesi","Salı","Çarşamba","Perşembe","Cuma","Cumartesi","Pazar"))</f>
        <v/>
      </c>
    </row>
    <row r="5266" ht="10.5" customHeight="1" s="113">
      <c r="A5266" s="152" t="n">
        <v>47269</v>
      </c>
      <c r="B5266" s="153">
        <f>IF(A5266="","",YEAR(A5266))</f>
        <v/>
      </c>
      <c r="C5266" s="153">
        <f>IF(A5266="","",MONTH(A5266))</f>
        <v/>
      </c>
      <c r="D5266" s="153">
        <f>IF(A5266="","",CHOOSE(MONTH(A5266),"Ocak","Şubat","Mart","Nisan","Mayıs","Haziran","Temmuz","Ağustos","Eylül","Ekim","Kasım","Aralık"))</f>
        <v/>
      </c>
      <c r="E5266" s="153">
        <f>IF(A5266="","",ROUNDUP(MONTH(A5266)/3,0))</f>
        <v/>
      </c>
      <c r="F5266" s="153">
        <f>IF(A5266="","",WEEKNUM(A5266,2))</f>
        <v/>
      </c>
      <c r="G5266" s="153">
        <f>IF(A5266="","",WEEKDAY(A5266,2))</f>
        <v/>
      </c>
      <c r="H5266" s="153">
        <f>IF(A5266="","",CHOOSE(WEEKDAY(A5266,2),"Pazartesi","Salı","Çarşamba","Perşembe","Cuma","Cumartesi","Pazar"))</f>
        <v/>
      </c>
    </row>
    <row r="5267" ht="10.5" customHeight="1" s="113">
      <c r="A5267" s="152" t="n">
        <v>47270</v>
      </c>
      <c r="B5267" s="153">
        <f>IF(A5267="","",YEAR(A5267))</f>
        <v/>
      </c>
      <c r="C5267" s="153">
        <f>IF(A5267="","",MONTH(A5267))</f>
        <v/>
      </c>
      <c r="D5267" s="153">
        <f>IF(A5267="","",CHOOSE(MONTH(A5267),"Ocak","Şubat","Mart","Nisan","Mayıs","Haziran","Temmuz","Ağustos","Eylül","Ekim","Kasım","Aralık"))</f>
        <v/>
      </c>
      <c r="E5267" s="153">
        <f>IF(A5267="","",ROUNDUP(MONTH(A5267)/3,0))</f>
        <v/>
      </c>
      <c r="F5267" s="153">
        <f>IF(A5267="","",WEEKNUM(A5267,2))</f>
        <v/>
      </c>
      <c r="G5267" s="153">
        <f>IF(A5267="","",WEEKDAY(A5267,2))</f>
        <v/>
      </c>
      <c r="H5267" s="153">
        <f>IF(A5267="","",CHOOSE(WEEKDAY(A5267,2),"Pazartesi","Salı","Çarşamba","Perşembe","Cuma","Cumartesi","Pazar"))</f>
        <v/>
      </c>
    </row>
    <row r="5268" ht="10.5" customHeight="1" s="113">
      <c r="A5268" s="152" t="n">
        <v>47271</v>
      </c>
      <c r="B5268" s="153">
        <f>IF(A5268="","",YEAR(A5268))</f>
        <v/>
      </c>
      <c r="C5268" s="153">
        <f>IF(A5268="","",MONTH(A5268))</f>
        <v/>
      </c>
      <c r="D5268" s="153">
        <f>IF(A5268="","",CHOOSE(MONTH(A5268),"Ocak","Şubat","Mart","Nisan","Mayıs","Haziran","Temmuz","Ağustos","Eylül","Ekim","Kasım","Aralık"))</f>
        <v/>
      </c>
      <c r="E5268" s="153">
        <f>IF(A5268="","",ROUNDUP(MONTH(A5268)/3,0))</f>
        <v/>
      </c>
      <c r="F5268" s="153">
        <f>IF(A5268="","",WEEKNUM(A5268,2))</f>
        <v/>
      </c>
      <c r="G5268" s="153">
        <f>IF(A5268="","",WEEKDAY(A5268,2))</f>
        <v/>
      </c>
      <c r="H5268" s="153">
        <f>IF(A5268="","",CHOOSE(WEEKDAY(A5268,2),"Pazartesi","Salı","Çarşamba","Perşembe","Cuma","Cumartesi","Pazar"))</f>
        <v/>
      </c>
    </row>
    <row r="5269" ht="10.5" customHeight="1" s="113">
      <c r="A5269" s="152" t="n">
        <v>47272</v>
      </c>
      <c r="B5269" s="153">
        <f>IF(A5269="","",YEAR(A5269))</f>
        <v/>
      </c>
      <c r="C5269" s="153">
        <f>IF(A5269="","",MONTH(A5269))</f>
        <v/>
      </c>
      <c r="D5269" s="153">
        <f>IF(A5269="","",CHOOSE(MONTH(A5269),"Ocak","Şubat","Mart","Nisan","Mayıs","Haziran","Temmuz","Ağustos","Eylül","Ekim","Kasım","Aralık"))</f>
        <v/>
      </c>
      <c r="E5269" s="153">
        <f>IF(A5269="","",ROUNDUP(MONTH(A5269)/3,0))</f>
        <v/>
      </c>
      <c r="F5269" s="153">
        <f>IF(A5269="","",WEEKNUM(A5269,2))</f>
        <v/>
      </c>
      <c r="G5269" s="153">
        <f>IF(A5269="","",WEEKDAY(A5269,2))</f>
        <v/>
      </c>
      <c r="H5269" s="153">
        <f>IF(A5269="","",CHOOSE(WEEKDAY(A5269,2),"Pazartesi","Salı","Çarşamba","Perşembe","Cuma","Cumartesi","Pazar"))</f>
        <v/>
      </c>
    </row>
    <row r="5270" ht="10.5" customHeight="1" s="113">
      <c r="A5270" s="152" t="n">
        <v>47273</v>
      </c>
      <c r="B5270" s="153">
        <f>IF(A5270="","",YEAR(A5270))</f>
        <v/>
      </c>
      <c r="C5270" s="153">
        <f>IF(A5270="","",MONTH(A5270))</f>
        <v/>
      </c>
      <c r="D5270" s="153">
        <f>IF(A5270="","",CHOOSE(MONTH(A5270),"Ocak","Şubat","Mart","Nisan","Mayıs","Haziran","Temmuz","Ağustos","Eylül","Ekim","Kasım","Aralık"))</f>
        <v/>
      </c>
      <c r="E5270" s="153">
        <f>IF(A5270="","",ROUNDUP(MONTH(A5270)/3,0))</f>
        <v/>
      </c>
      <c r="F5270" s="153">
        <f>IF(A5270="","",WEEKNUM(A5270,2))</f>
        <v/>
      </c>
      <c r="G5270" s="153">
        <f>IF(A5270="","",WEEKDAY(A5270,2))</f>
        <v/>
      </c>
      <c r="H5270" s="153">
        <f>IF(A5270="","",CHOOSE(WEEKDAY(A5270,2),"Pazartesi","Salı","Çarşamba","Perşembe","Cuma","Cumartesi","Pazar"))</f>
        <v/>
      </c>
    </row>
    <row r="5271" ht="10.5" customHeight="1" s="113">
      <c r="A5271" s="152" t="n">
        <v>47274</v>
      </c>
      <c r="B5271" s="153">
        <f>IF(A5271="","",YEAR(A5271))</f>
        <v/>
      </c>
      <c r="C5271" s="153">
        <f>IF(A5271="","",MONTH(A5271))</f>
        <v/>
      </c>
      <c r="D5271" s="153">
        <f>IF(A5271="","",CHOOSE(MONTH(A5271),"Ocak","Şubat","Mart","Nisan","Mayıs","Haziran","Temmuz","Ağustos","Eylül","Ekim","Kasım","Aralık"))</f>
        <v/>
      </c>
      <c r="E5271" s="153">
        <f>IF(A5271="","",ROUNDUP(MONTH(A5271)/3,0))</f>
        <v/>
      </c>
      <c r="F5271" s="153">
        <f>IF(A5271="","",WEEKNUM(A5271,2))</f>
        <v/>
      </c>
      <c r="G5271" s="153">
        <f>IF(A5271="","",WEEKDAY(A5271,2))</f>
        <v/>
      </c>
      <c r="H5271" s="153">
        <f>IF(A5271="","",CHOOSE(WEEKDAY(A5271,2),"Pazartesi","Salı","Çarşamba","Perşembe","Cuma","Cumartesi","Pazar"))</f>
        <v/>
      </c>
    </row>
    <row r="5272" ht="10.5" customHeight="1" s="113">
      <c r="A5272" s="152" t="n">
        <v>47275</v>
      </c>
      <c r="B5272" s="153">
        <f>IF(A5272="","",YEAR(A5272))</f>
        <v/>
      </c>
      <c r="C5272" s="153">
        <f>IF(A5272="","",MONTH(A5272))</f>
        <v/>
      </c>
      <c r="D5272" s="153">
        <f>IF(A5272="","",CHOOSE(MONTH(A5272),"Ocak","Şubat","Mart","Nisan","Mayıs","Haziran","Temmuz","Ağustos","Eylül","Ekim","Kasım","Aralık"))</f>
        <v/>
      </c>
      <c r="E5272" s="153">
        <f>IF(A5272="","",ROUNDUP(MONTH(A5272)/3,0))</f>
        <v/>
      </c>
      <c r="F5272" s="153">
        <f>IF(A5272="","",WEEKNUM(A5272,2))</f>
        <v/>
      </c>
      <c r="G5272" s="153">
        <f>IF(A5272="","",WEEKDAY(A5272,2))</f>
        <v/>
      </c>
      <c r="H5272" s="153">
        <f>IF(A5272="","",CHOOSE(WEEKDAY(A5272,2),"Pazartesi","Salı","Çarşamba","Perşembe","Cuma","Cumartesi","Pazar"))</f>
        <v/>
      </c>
    </row>
    <row r="5273" ht="10.5" customHeight="1" s="113">
      <c r="A5273" s="152" t="n">
        <v>47276</v>
      </c>
      <c r="B5273" s="153">
        <f>IF(A5273="","",YEAR(A5273))</f>
        <v/>
      </c>
      <c r="C5273" s="153">
        <f>IF(A5273="","",MONTH(A5273))</f>
        <v/>
      </c>
      <c r="D5273" s="153">
        <f>IF(A5273="","",CHOOSE(MONTH(A5273),"Ocak","Şubat","Mart","Nisan","Mayıs","Haziran","Temmuz","Ağustos","Eylül","Ekim","Kasım","Aralık"))</f>
        <v/>
      </c>
      <c r="E5273" s="153">
        <f>IF(A5273="","",ROUNDUP(MONTH(A5273)/3,0))</f>
        <v/>
      </c>
      <c r="F5273" s="153">
        <f>IF(A5273="","",WEEKNUM(A5273,2))</f>
        <v/>
      </c>
      <c r="G5273" s="153">
        <f>IF(A5273="","",WEEKDAY(A5273,2))</f>
        <v/>
      </c>
      <c r="H5273" s="153">
        <f>IF(A5273="","",CHOOSE(WEEKDAY(A5273,2),"Pazartesi","Salı","Çarşamba","Perşembe","Cuma","Cumartesi","Pazar"))</f>
        <v/>
      </c>
    </row>
    <row r="5274" ht="10.5" customHeight="1" s="113">
      <c r="A5274" s="152" t="n">
        <v>47277</v>
      </c>
      <c r="B5274" s="153">
        <f>IF(A5274="","",YEAR(A5274))</f>
        <v/>
      </c>
      <c r="C5274" s="153">
        <f>IF(A5274="","",MONTH(A5274))</f>
        <v/>
      </c>
      <c r="D5274" s="153">
        <f>IF(A5274="","",CHOOSE(MONTH(A5274),"Ocak","Şubat","Mart","Nisan","Mayıs","Haziran","Temmuz","Ağustos","Eylül","Ekim","Kasım","Aralık"))</f>
        <v/>
      </c>
      <c r="E5274" s="153">
        <f>IF(A5274="","",ROUNDUP(MONTH(A5274)/3,0))</f>
        <v/>
      </c>
      <c r="F5274" s="153">
        <f>IF(A5274="","",WEEKNUM(A5274,2))</f>
        <v/>
      </c>
      <c r="G5274" s="153">
        <f>IF(A5274="","",WEEKDAY(A5274,2))</f>
        <v/>
      </c>
      <c r="H5274" s="153">
        <f>IF(A5274="","",CHOOSE(WEEKDAY(A5274,2),"Pazartesi","Salı","Çarşamba","Perşembe","Cuma","Cumartesi","Pazar"))</f>
        <v/>
      </c>
    </row>
    <row r="5275" ht="10.5" customHeight="1" s="113">
      <c r="A5275" s="152" t="n">
        <v>47278</v>
      </c>
      <c r="B5275" s="153">
        <f>IF(A5275="","",YEAR(A5275))</f>
        <v/>
      </c>
      <c r="C5275" s="153">
        <f>IF(A5275="","",MONTH(A5275))</f>
        <v/>
      </c>
      <c r="D5275" s="153">
        <f>IF(A5275="","",CHOOSE(MONTH(A5275),"Ocak","Şubat","Mart","Nisan","Mayıs","Haziran","Temmuz","Ağustos","Eylül","Ekim","Kasım","Aralık"))</f>
        <v/>
      </c>
      <c r="E5275" s="153">
        <f>IF(A5275="","",ROUNDUP(MONTH(A5275)/3,0))</f>
        <v/>
      </c>
      <c r="F5275" s="153">
        <f>IF(A5275="","",WEEKNUM(A5275,2))</f>
        <v/>
      </c>
      <c r="G5275" s="153">
        <f>IF(A5275="","",WEEKDAY(A5275,2))</f>
        <v/>
      </c>
      <c r="H5275" s="153">
        <f>IF(A5275="","",CHOOSE(WEEKDAY(A5275,2),"Pazartesi","Salı","Çarşamba","Perşembe","Cuma","Cumartesi","Pazar"))</f>
        <v/>
      </c>
    </row>
    <row r="5276" ht="10.5" customHeight="1" s="113">
      <c r="A5276" s="152" t="n">
        <v>47279</v>
      </c>
      <c r="B5276" s="153">
        <f>IF(A5276="","",YEAR(A5276))</f>
        <v/>
      </c>
      <c r="C5276" s="153">
        <f>IF(A5276="","",MONTH(A5276))</f>
        <v/>
      </c>
      <c r="D5276" s="153">
        <f>IF(A5276="","",CHOOSE(MONTH(A5276),"Ocak","Şubat","Mart","Nisan","Mayıs","Haziran","Temmuz","Ağustos","Eylül","Ekim","Kasım","Aralık"))</f>
        <v/>
      </c>
      <c r="E5276" s="153">
        <f>IF(A5276="","",ROUNDUP(MONTH(A5276)/3,0))</f>
        <v/>
      </c>
      <c r="F5276" s="153">
        <f>IF(A5276="","",WEEKNUM(A5276,2))</f>
        <v/>
      </c>
      <c r="G5276" s="153">
        <f>IF(A5276="","",WEEKDAY(A5276,2))</f>
        <v/>
      </c>
      <c r="H5276" s="153">
        <f>IF(A5276="","",CHOOSE(WEEKDAY(A5276,2),"Pazartesi","Salı","Çarşamba","Perşembe","Cuma","Cumartesi","Pazar"))</f>
        <v/>
      </c>
    </row>
    <row r="5277" ht="10.5" customHeight="1" s="113">
      <c r="A5277" s="152" t="n">
        <v>47280</v>
      </c>
      <c r="B5277" s="153">
        <f>IF(A5277="","",YEAR(A5277))</f>
        <v/>
      </c>
      <c r="C5277" s="153">
        <f>IF(A5277="","",MONTH(A5277))</f>
        <v/>
      </c>
      <c r="D5277" s="153">
        <f>IF(A5277="","",CHOOSE(MONTH(A5277),"Ocak","Şubat","Mart","Nisan","Mayıs","Haziran","Temmuz","Ağustos","Eylül","Ekim","Kasım","Aralık"))</f>
        <v/>
      </c>
      <c r="E5277" s="153">
        <f>IF(A5277="","",ROUNDUP(MONTH(A5277)/3,0))</f>
        <v/>
      </c>
      <c r="F5277" s="153">
        <f>IF(A5277="","",WEEKNUM(A5277,2))</f>
        <v/>
      </c>
      <c r="G5277" s="153">
        <f>IF(A5277="","",WEEKDAY(A5277,2))</f>
        <v/>
      </c>
      <c r="H5277" s="153">
        <f>IF(A5277="","",CHOOSE(WEEKDAY(A5277,2),"Pazartesi","Salı","Çarşamba","Perşembe","Cuma","Cumartesi","Pazar"))</f>
        <v/>
      </c>
    </row>
    <row r="5278" ht="10.5" customHeight="1" s="113">
      <c r="A5278" s="152" t="n">
        <v>47281</v>
      </c>
      <c r="B5278" s="153">
        <f>IF(A5278="","",YEAR(A5278))</f>
        <v/>
      </c>
      <c r="C5278" s="153">
        <f>IF(A5278="","",MONTH(A5278))</f>
        <v/>
      </c>
      <c r="D5278" s="153">
        <f>IF(A5278="","",CHOOSE(MONTH(A5278),"Ocak","Şubat","Mart","Nisan","Mayıs","Haziran","Temmuz","Ağustos","Eylül","Ekim","Kasım","Aralık"))</f>
        <v/>
      </c>
      <c r="E5278" s="153">
        <f>IF(A5278="","",ROUNDUP(MONTH(A5278)/3,0))</f>
        <v/>
      </c>
      <c r="F5278" s="153">
        <f>IF(A5278="","",WEEKNUM(A5278,2))</f>
        <v/>
      </c>
      <c r="G5278" s="153">
        <f>IF(A5278="","",WEEKDAY(A5278,2))</f>
        <v/>
      </c>
      <c r="H5278" s="153">
        <f>IF(A5278="","",CHOOSE(WEEKDAY(A5278,2),"Pazartesi","Salı","Çarşamba","Perşembe","Cuma","Cumartesi","Pazar"))</f>
        <v/>
      </c>
    </row>
    <row r="5279" ht="10.5" customHeight="1" s="113">
      <c r="A5279" s="152" t="n">
        <v>47282</v>
      </c>
      <c r="B5279" s="153">
        <f>IF(A5279="","",YEAR(A5279))</f>
        <v/>
      </c>
      <c r="C5279" s="153">
        <f>IF(A5279="","",MONTH(A5279))</f>
        <v/>
      </c>
      <c r="D5279" s="153">
        <f>IF(A5279="","",CHOOSE(MONTH(A5279),"Ocak","Şubat","Mart","Nisan","Mayıs","Haziran","Temmuz","Ağustos","Eylül","Ekim","Kasım","Aralık"))</f>
        <v/>
      </c>
      <c r="E5279" s="153">
        <f>IF(A5279="","",ROUNDUP(MONTH(A5279)/3,0))</f>
        <v/>
      </c>
      <c r="F5279" s="153">
        <f>IF(A5279="","",WEEKNUM(A5279,2))</f>
        <v/>
      </c>
      <c r="G5279" s="153">
        <f>IF(A5279="","",WEEKDAY(A5279,2))</f>
        <v/>
      </c>
      <c r="H5279" s="153">
        <f>IF(A5279="","",CHOOSE(WEEKDAY(A5279,2),"Pazartesi","Salı","Çarşamba","Perşembe","Cuma","Cumartesi","Pazar"))</f>
        <v/>
      </c>
    </row>
    <row r="5280" ht="10.5" customHeight="1" s="113">
      <c r="A5280" s="152" t="n">
        <v>47283</v>
      </c>
      <c r="B5280" s="153">
        <f>IF(A5280="","",YEAR(A5280))</f>
        <v/>
      </c>
      <c r="C5280" s="153">
        <f>IF(A5280="","",MONTH(A5280))</f>
        <v/>
      </c>
      <c r="D5280" s="153">
        <f>IF(A5280="","",CHOOSE(MONTH(A5280),"Ocak","Şubat","Mart","Nisan","Mayıs","Haziran","Temmuz","Ağustos","Eylül","Ekim","Kasım","Aralık"))</f>
        <v/>
      </c>
      <c r="E5280" s="153">
        <f>IF(A5280="","",ROUNDUP(MONTH(A5280)/3,0))</f>
        <v/>
      </c>
      <c r="F5280" s="153">
        <f>IF(A5280="","",WEEKNUM(A5280,2))</f>
        <v/>
      </c>
      <c r="G5280" s="153">
        <f>IF(A5280="","",WEEKDAY(A5280,2))</f>
        <v/>
      </c>
      <c r="H5280" s="153">
        <f>IF(A5280="","",CHOOSE(WEEKDAY(A5280,2),"Pazartesi","Salı","Çarşamba","Perşembe","Cuma","Cumartesi","Pazar"))</f>
        <v/>
      </c>
    </row>
    <row r="5281" ht="10.5" customHeight="1" s="113">
      <c r="A5281" s="152" t="n">
        <v>47284</v>
      </c>
      <c r="B5281" s="153">
        <f>IF(A5281="","",YEAR(A5281))</f>
        <v/>
      </c>
      <c r="C5281" s="153">
        <f>IF(A5281="","",MONTH(A5281))</f>
        <v/>
      </c>
      <c r="D5281" s="153">
        <f>IF(A5281="","",CHOOSE(MONTH(A5281),"Ocak","Şubat","Mart","Nisan","Mayıs","Haziran","Temmuz","Ağustos","Eylül","Ekim","Kasım","Aralık"))</f>
        <v/>
      </c>
      <c r="E5281" s="153">
        <f>IF(A5281="","",ROUNDUP(MONTH(A5281)/3,0))</f>
        <v/>
      </c>
      <c r="F5281" s="153">
        <f>IF(A5281="","",WEEKNUM(A5281,2))</f>
        <v/>
      </c>
      <c r="G5281" s="153">
        <f>IF(A5281="","",WEEKDAY(A5281,2))</f>
        <v/>
      </c>
      <c r="H5281" s="153">
        <f>IF(A5281="","",CHOOSE(WEEKDAY(A5281,2),"Pazartesi","Salı","Çarşamba","Perşembe","Cuma","Cumartesi","Pazar"))</f>
        <v/>
      </c>
    </row>
    <row r="5282" ht="10.5" customHeight="1" s="113">
      <c r="A5282" s="152" t="n">
        <v>47285</v>
      </c>
      <c r="B5282" s="153">
        <f>IF(A5282="","",YEAR(A5282))</f>
        <v/>
      </c>
      <c r="C5282" s="153">
        <f>IF(A5282="","",MONTH(A5282))</f>
        <v/>
      </c>
      <c r="D5282" s="153">
        <f>IF(A5282="","",CHOOSE(MONTH(A5282),"Ocak","Şubat","Mart","Nisan","Mayıs","Haziran","Temmuz","Ağustos","Eylül","Ekim","Kasım","Aralık"))</f>
        <v/>
      </c>
      <c r="E5282" s="153">
        <f>IF(A5282="","",ROUNDUP(MONTH(A5282)/3,0))</f>
        <v/>
      </c>
      <c r="F5282" s="153">
        <f>IF(A5282="","",WEEKNUM(A5282,2))</f>
        <v/>
      </c>
      <c r="G5282" s="153">
        <f>IF(A5282="","",WEEKDAY(A5282,2))</f>
        <v/>
      </c>
      <c r="H5282" s="153">
        <f>IF(A5282="","",CHOOSE(WEEKDAY(A5282,2),"Pazartesi","Salı","Çarşamba","Perşembe","Cuma","Cumartesi","Pazar"))</f>
        <v/>
      </c>
    </row>
    <row r="5283" ht="10.5" customHeight="1" s="113">
      <c r="A5283" s="152" t="n">
        <v>47286</v>
      </c>
      <c r="B5283" s="153">
        <f>IF(A5283="","",YEAR(A5283))</f>
        <v/>
      </c>
      <c r="C5283" s="153">
        <f>IF(A5283="","",MONTH(A5283))</f>
        <v/>
      </c>
      <c r="D5283" s="153">
        <f>IF(A5283="","",CHOOSE(MONTH(A5283),"Ocak","Şubat","Mart","Nisan","Mayıs","Haziran","Temmuz","Ağustos","Eylül","Ekim","Kasım","Aralık"))</f>
        <v/>
      </c>
      <c r="E5283" s="153">
        <f>IF(A5283="","",ROUNDUP(MONTH(A5283)/3,0))</f>
        <v/>
      </c>
      <c r="F5283" s="153">
        <f>IF(A5283="","",WEEKNUM(A5283,2))</f>
        <v/>
      </c>
      <c r="G5283" s="153">
        <f>IF(A5283="","",WEEKDAY(A5283,2))</f>
        <v/>
      </c>
      <c r="H5283" s="153">
        <f>IF(A5283="","",CHOOSE(WEEKDAY(A5283,2),"Pazartesi","Salı","Çarşamba","Perşembe","Cuma","Cumartesi","Pazar"))</f>
        <v/>
      </c>
    </row>
    <row r="5284" ht="10.5" customHeight="1" s="113">
      <c r="A5284" s="152" t="n">
        <v>47287</v>
      </c>
      <c r="B5284" s="153">
        <f>IF(A5284="","",YEAR(A5284))</f>
        <v/>
      </c>
      <c r="C5284" s="153">
        <f>IF(A5284="","",MONTH(A5284))</f>
        <v/>
      </c>
      <c r="D5284" s="153">
        <f>IF(A5284="","",CHOOSE(MONTH(A5284),"Ocak","Şubat","Mart","Nisan","Mayıs","Haziran","Temmuz","Ağustos","Eylül","Ekim","Kasım","Aralık"))</f>
        <v/>
      </c>
      <c r="E5284" s="153">
        <f>IF(A5284="","",ROUNDUP(MONTH(A5284)/3,0))</f>
        <v/>
      </c>
      <c r="F5284" s="153">
        <f>IF(A5284="","",WEEKNUM(A5284,2))</f>
        <v/>
      </c>
      <c r="G5284" s="153">
        <f>IF(A5284="","",WEEKDAY(A5284,2))</f>
        <v/>
      </c>
      <c r="H5284" s="153">
        <f>IF(A5284="","",CHOOSE(WEEKDAY(A5284,2),"Pazartesi","Salı","Çarşamba","Perşembe","Cuma","Cumartesi","Pazar"))</f>
        <v/>
      </c>
    </row>
    <row r="5285" ht="10.5" customHeight="1" s="113">
      <c r="A5285" s="152" t="n">
        <v>47288</v>
      </c>
      <c r="B5285" s="153">
        <f>IF(A5285="","",YEAR(A5285))</f>
        <v/>
      </c>
      <c r="C5285" s="153">
        <f>IF(A5285="","",MONTH(A5285))</f>
        <v/>
      </c>
      <c r="D5285" s="153">
        <f>IF(A5285="","",CHOOSE(MONTH(A5285),"Ocak","Şubat","Mart","Nisan","Mayıs","Haziran","Temmuz","Ağustos","Eylül","Ekim","Kasım","Aralık"))</f>
        <v/>
      </c>
      <c r="E5285" s="153">
        <f>IF(A5285="","",ROUNDUP(MONTH(A5285)/3,0))</f>
        <v/>
      </c>
      <c r="F5285" s="153">
        <f>IF(A5285="","",WEEKNUM(A5285,2))</f>
        <v/>
      </c>
      <c r="G5285" s="153">
        <f>IF(A5285="","",WEEKDAY(A5285,2))</f>
        <v/>
      </c>
      <c r="H5285" s="153">
        <f>IF(A5285="","",CHOOSE(WEEKDAY(A5285,2),"Pazartesi","Salı","Çarşamba","Perşembe","Cuma","Cumartesi","Pazar"))</f>
        <v/>
      </c>
    </row>
    <row r="5286" ht="10.5" customHeight="1" s="113">
      <c r="A5286" s="152" t="n">
        <v>47289</v>
      </c>
      <c r="B5286" s="153">
        <f>IF(A5286="","",YEAR(A5286))</f>
        <v/>
      </c>
      <c r="C5286" s="153">
        <f>IF(A5286="","",MONTH(A5286))</f>
        <v/>
      </c>
      <c r="D5286" s="153">
        <f>IF(A5286="","",CHOOSE(MONTH(A5286),"Ocak","Şubat","Mart","Nisan","Mayıs","Haziran","Temmuz","Ağustos","Eylül","Ekim","Kasım","Aralık"))</f>
        <v/>
      </c>
      <c r="E5286" s="153">
        <f>IF(A5286="","",ROUNDUP(MONTH(A5286)/3,0))</f>
        <v/>
      </c>
      <c r="F5286" s="153">
        <f>IF(A5286="","",WEEKNUM(A5286,2))</f>
        <v/>
      </c>
      <c r="G5286" s="153">
        <f>IF(A5286="","",WEEKDAY(A5286,2))</f>
        <v/>
      </c>
      <c r="H5286" s="153">
        <f>IF(A5286="","",CHOOSE(WEEKDAY(A5286,2),"Pazartesi","Salı","Çarşamba","Perşembe","Cuma","Cumartesi","Pazar"))</f>
        <v/>
      </c>
    </row>
    <row r="5287" ht="10.5" customHeight="1" s="113">
      <c r="A5287" s="152" t="n">
        <v>47290</v>
      </c>
      <c r="B5287" s="153">
        <f>IF(A5287="","",YEAR(A5287))</f>
        <v/>
      </c>
      <c r="C5287" s="153">
        <f>IF(A5287="","",MONTH(A5287))</f>
        <v/>
      </c>
      <c r="D5287" s="153">
        <f>IF(A5287="","",CHOOSE(MONTH(A5287),"Ocak","Şubat","Mart","Nisan","Mayıs","Haziran","Temmuz","Ağustos","Eylül","Ekim","Kasım","Aralık"))</f>
        <v/>
      </c>
      <c r="E5287" s="153">
        <f>IF(A5287="","",ROUNDUP(MONTH(A5287)/3,0))</f>
        <v/>
      </c>
      <c r="F5287" s="153">
        <f>IF(A5287="","",WEEKNUM(A5287,2))</f>
        <v/>
      </c>
      <c r="G5287" s="153">
        <f>IF(A5287="","",WEEKDAY(A5287,2))</f>
        <v/>
      </c>
      <c r="H5287" s="153">
        <f>IF(A5287="","",CHOOSE(WEEKDAY(A5287,2),"Pazartesi","Salı","Çarşamba","Perşembe","Cuma","Cumartesi","Pazar"))</f>
        <v/>
      </c>
    </row>
    <row r="5288" ht="10.5" customHeight="1" s="113">
      <c r="A5288" s="152" t="n">
        <v>47291</v>
      </c>
      <c r="B5288" s="153">
        <f>IF(A5288="","",YEAR(A5288))</f>
        <v/>
      </c>
      <c r="C5288" s="153">
        <f>IF(A5288="","",MONTH(A5288))</f>
        <v/>
      </c>
      <c r="D5288" s="153">
        <f>IF(A5288="","",CHOOSE(MONTH(A5288),"Ocak","Şubat","Mart","Nisan","Mayıs","Haziran","Temmuz","Ağustos","Eylül","Ekim","Kasım","Aralık"))</f>
        <v/>
      </c>
      <c r="E5288" s="153">
        <f>IF(A5288="","",ROUNDUP(MONTH(A5288)/3,0))</f>
        <v/>
      </c>
      <c r="F5288" s="153">
        <f>IF(A5288="","",WEEKNUM(A5288,2))</f>
        <v/>
      </c>
      <c r="G5288" s="153">
        <f>IF(A5288="","",WEEKDAY(A5288,2))</f>
        <v/>
      </c>
      <c r="H5288" s="153">
        <f>IF(A5288="","",CHOOSE(WEEKDAY(A5288,2),"Pazartesi","Salı","Çarşamba","Perşembe","Cuma","Cumartesi","Pazar"))</f>
        <v/>
      </c>
    </row>
    <row r="5289" ht="10.5" customHeight="1" s="113">
      <c r="A5289" s="152" t="n">
        <v>47292</v>
      </c>
      <c r="B5289" s="153">
        <f>IF(A5289="","",YEAR(A5289))</f>
        <v/>
      </c>
      <c r="C5289" s="153">
        <f>IF(A5289="","",MONTH(A5289))</f>
        <v/>
      </c>
      <c r="D5289" s="153">
        <f>IF(A5289="","",CHOOSE(MONTH(A5289),"Ocak","Şubat","Mart","Nisan","Mayıs","Haziran","Temmuz","Ağustos","Eylül","Ekim","Kasım","Aralık"))</f>
        <v/>
      </c>
      <c r="E5289" s="153">
        <f>IF(A5289="","",ROUNDUP(MONTH(A5289)/3,0))</f>
        <v/>
      </c>
      <c r="F5289" s="153">
        <f>IF(A5289="","",WEEKNUM(A5289,2))</f>
        <v/>
      </c>
      <c r="G5289" s="153">
        <f>IF(A5289="","",WEEKDAY(A5289,2))</f>
        <v/>
      </c>
      <c r="H5289" s="153">
        <f>IF(A5289="","",CHOOSE(WEEKDAY(A5289,2),"Pazartesi","Salı","Çarşamba","Perşembe","Cuma","Cumartesi","Pazar"))</f>
        <v/>
      </c>
    </row>
    <row r="5290" ht="10.5" customHeight="1" s="113">
      <c r="A5290" s="152" t="n">
        <v>47293</v>
      </c>
      <c r="B5290" s="153">
        <f>IF(A5290="","",YEAR(A5290))</f>
        <v/>
      </c>
      <c r="C5290" s="153">
        <f>IF(A5290="","",MONTH(A5290))</f>
        <v/>
      </c>
      <c r="D5290" s="153">
        <f>IF(A5290="","",CHOOSE(MONTH(A5290),"Ocak","Şubat","Mart","Nisan","Mayıs","Haziran","Temmuz","Ağustos","Eylül","Ekim","Kasım","Aralık"))</f>
        <v/>
      </c>
      <c r="E5290" s="153">
        <f>IF(A5290="","",ROUNDUP(MONTH(A5290)/3,0))</f>
        <v/>
      </c>
      <c r="F5290" s="153">
        <f>IF(A5290="","",WEEKNUM(A5290,2))</f>
        <v/>
      </c>
      <c r="G5290" s="153">
        <f>IF(A5290="","",WEEKDAY(A5290,2))</f>
        <v/>
      </c>
      <c r="H5290" s="153">
        <f>IF(A5290="","",CHOOSE(WEEKDAY(A5290,2),"Pazartesi","Salı","Çarşamba","Perşembe","Cuma","Cumartesi","Pazar"))</f>
        <v/>
      </c>
    </row>
    <row r="5291" ht="10.5" customHeight="1" s="113">
      <c r="A5291" s="152" t="n">
        <v>47294</v>
      </c>
      <c r="B5291" s="153">
        <f>IF(A5291="","",YEAR(A5291))</f>
        <v/>
      </c>
      <c r="C5291" s="153">
        <f>IF(A5291="","",MONTH(A5291))</f>
        <v/>
      </c>
      <c r="D5291" s="153">
        <f>IF(A5291="","",CHOOSE(MONTH(A5291),"Ocak","Şubat","Mart","Nisan","Mayıs","Haziran","Temmuz","Ağustos","Eylül","Ekim","Kasım","Aralık"))</f>
        <v/>
      </c>
      <c r="E5291" s="153">
        <f>IF(A5291="","",ROUNDUP(MONTH(A5291)/3,0))</f>
        <v/>
      </c>
      <c r="F5291" s="153">
        <f>IF(A5291="","",WEEKNUM(A5291,2))</f>
        <v/>
      </c>
      <c r="G5291" s="153">
        <f>IF(A5291="","",WEEKDAY(A5291,2))</f>
        <v/>
      </c>
      <c r="H5291" s="153">
        <f>IF(A5291="","",CHOOSE(WEEKDAY(A5291,2),"Pazartesi","Salı","Çarşamba","Perşembe","Cuma","Cumartesi","Pazar"))</f>
        <v/>
      </c>
    </row>
    <row r="5292" ht="10.5" customHeight="1" s="113">
      <c r="A5292" s="152" t="n">
        <v>47295</v>
      </c>
      <c r="B5292" s="153">
        <f>IF(A5292="","",YEAR(A5292))</f>
        <v/>
      </c>
      <c r="C5292" s="153">
        <f>IF(A5292="","",MONTH(A5292))</f>
        <v/>
      </c>
      <c r="D5292" s="153">
        <f>IF(A5292="","",CHOOSE(MONTH(A5292),"Ocak","Şubat","Mart","Nisan","Mayıs","Haziran","Temmuz","Ağustos","Eylül","Ekim","Kasım","Aralık"))</f>
        <v/>
      </c>
      <c r="E5292" s="153">
        <f>IF(A5292="","",ROUNDUP(MONTH(A5292)/3,0))</f>
        <v/>
      </c>
      <c r="F5292" s="153">
        <f>IF(A5292="","",WEEKNUM(A5292,2))</f>
        <v/>
      </c>
      <c r="G5292" s="153">
        <f>IF(A5292="","",WEEKDAY(A5292,2))</f>
        <v/>
      </c>
      <c r="H5292" s="153">
        <f>IF(A5292="","",CHOOSE(WEEKDAY(A5292,2),"Pazartesi","Salı","Çarşamba","Perşembe","Cuma","Cumartesi","Pazar"))</f>
        <v/>
      </c>
    </row>
    <row r="5293" ht="10.5" customHeight="1" s="113">
      <c r="A5293" s="152" t="n">
        <v>47296</v>
      </c>
      <c r="B5293" s="153">
        <f>IF(A5293="","",YEAR(A5293))</f>
        <v/>
      </c>
      <c r="C5293" s="153">
        <f>IF(A5293="","",MONTH(A5293))</f>
        <v/>
      </c>
      <c r="D5293" s="153">
        <f>IF(A5293="","",CHOOSE(MONTH(A5293),"Ocak","Şubat","Mart","Nisan","Mayıs","Haziran","Temmuz","Ağustos","Eylül","Ekim","Kasım","Aralık"))</f>
        <v/>
      </c>
      <c r="E5293" s="153">
        <f>IF(A5293="","",ROUNDUP(MONTH(A5293)/3,0))</f>
        <v/>
      </c>
      <c r="F5293" s="153">
        <f>IF(A5293="","",WEEKNUM(A5293,2))</f>
        <v/>
      </c>
      <c r="G5293" s="153">
        <f>IF(A5293="","",WEEKDAY(A5293,2))</f>
        <v/>
      </c>
      <c r="H5293" s="153">
        <f>IF(A5293="","",CHOOSE(WEEKDAY(A5293,2),"Pazartesi","Salı","Çarşamba","Perşembe","Cuma","Cumartesi","Pazar"))</f>
        <v/>
      </c>
    </row>
    <row r="5294" ht="10.5" customHeight="1" s="113">
      <c r="A5294" s="152" t="n">
        <v>47297</v>
      </c>
      <c r="B5294" s="153">
        <f>IF(A5294="","",YEAR(A5294))</f>
        <v/>
      </c>
      <c r="C5294" s="153">
        <f>IF(A5294="","",MONTH(A5294))</f>
        <v/>
      </c>
      <c r="D5294" s="153">
        <f>IF(A5294="","",CHOOSE(MONTH(A5294),"Ocak","Şubat","Mart","Nisan","Mayıs","Haziran","Temmuz","Ağustos","Eylül","Ekim","Kasım","Aralık"))</f>
        <v/>
      </c>
      <c r="E5294" s="153">
        <f>IF(A5294="","",ROUNDUP(MONTH(A5294)/3,0))</f>
        <v/>
      </c>
      <c r="F5294" s="153">
        <f>IF(A5294="","",WEEKNUM(A5294,2))</f>
        <v/>
      </c>
      <c r="G5294" s="153">
        <f>IF(A5294="","",WEEKDAY(A5294,2))</f>
        <v/>
      </c>
      <c r="H5294" s="153">
        <f>IF(A5294="","",CHOOSE(WEEKDAY(A5294,2),"Pazartesi","Salı","Çarşamba","Perşembe","Cuma","Cumartesi","Pazar"))</f>
        <v/>
      </c>
    </row>
    <row r="5295" ht="10.5" customHeight="1" s="113">
      <c r="A5295" s="152" t="n">
        <v>47298</v>
      </c>
      <c r="B5295" s="153">
        <f>IF(A5295="","",YEAR(A5295))</f>
        <v/>
      </c>
      <c r="C5295" s="153">
        <f>IF(A5295="","",MONTH(A5295))</f>
        <v/>
      </c>
      <c r="D5295" s="153">
        <f>IF(A5295="","",CHOOSE(MONTH(A5295),"Ocak","Şubat","Mart","Nisan","Mayıs","Haziran","Temmuz","Ağustos","Eylül","Ekim","Kasım","Aralık"))</f>
        <v/>
      </c>
      <c r="E5295" s="153">
        <f>IF(A5295="","",ROUNDUP(MONTH(A5295)/3,0))</f>
        <v/>
      </c>
      <c r="F5295" s="153">
        <f>IF(A5295="","",WEEKNUM(A5295,2))</f>
        <v/>
      </c>
      <c r="G5295" s="153">
        <f>IF(A5295="","",WEEKDAY(A5295,2))</f>
        <v/>
      </c>
      <c r="H5295" s="153">
        <f>IF(A5295="","",CHOOSE(WEEKDAY(A5295,2),"Pazartesi","Salı","Çarşamba","Perşembe","Cuma","Cumartesi","Pazar"))</f>
        <v/>
      </c>
    </row>
    <row r="5296" ht="10.5" customHeight="1" s="113">
      <c r="A5296" s="152" t="n">
        <v>47299</v>
      </c>
      <c r="B5296" s="153">
        <f>IF(A5296="","",YEAR(A5296))</f>
        <v/>
      </c>
      <c r="C5296" s="153">
        <f>IF(A5296="","",MONTH(A5296))</f>
        <v/>
      </c>
      <c r="D5296" s="153">
        <f>IF(A5296="","",CHOOSE(MONTH(A5296),"Ocak","Şubat","Mart","Nisan","Mayıs","Haziran","Temmuz","Ağustos","Eylül","Ekim","Kasım","Aralık"))</f>
        <v/>
      </c>
      <c r="E5296" s="153">
        <f>IF(A5296="","",ROUNDUP(MONTH(A5296)/3,0))</f>
        <v/>
      </c>
      <c r="F5296" s="153">
        <f>IF(A5296="","",WEEKNUM(A5296,2))</f>
        <v/>
      </c>
      <c r="G5296" s="153">
        <f>IF(A5296="","",WEEKDAY(A5296,2))</f>
        <v/>
      </c>
      <c r="H5296" s="153">
        <f>IF(A5296="","",CHOOSE(WEEKDAY(A5296,2),"Pazartesi","Salı","Çarşamba","Perşembe","Cuma","Cumartesi","Pazar"))</f>
        <v/>
      </c>
    </row>
    <row r="5297" ht="10.5" customHeight="1" s="113">
      <c r="A5297" s="152" t="n">
        <v>47300</v>
      </c>
      <c r="B5297" s="153">
        <f>IF(A5297="","",YEAR(A5297))</f>
        <v/>
      </c>
      <c r="C5297" s="153">
        <f>IF(A5297="","",MONTH(A5297))</f>
        <v/>
      </c>
      <c r="D5297" s="153">
        <f>IF(A5297="","",CHOOSE(MONTH(A5297),"Ocak","Şubat","Mart","Nisan","Mayıs","Haziran","Temmuz","Ağustos","Eylül","Ekim","Kasım","Aralık"))</f>
        <v/>
      </c>
      <c r="E5297" s="153">
        <f>IF(A5297="","",ROUNDUP(MONTH(A5297)/3,0))</f>
        <v/>
      </c>
      <c r="F5297" s="153">
        <f>IF(A5297="","",WEEKNUM(A5297,2))</f>
        <v/>
      </c>
      <c r="G5297" s="153">
        <f>IF(A5297="","",WEEKDAY(A5297,2))</f>
        <v/>
      </c>
      <c r="H5297" s="153">
        <f>IF(A5297="","",CHOOSE(WEEKDAY(A5297,2),"Pazartesi","Salı","Çarşamba","Perşembe","Cuma","Cumartesi","Pazar"))</f>
        <v/>
      </c>
    </row>
    <row r="5298" ht="10.5" customHeight="1" s="113">
      <c r="A5298" s="152" t="n">
        <v>47301</v>
      </c>
      <c r="B5298" s="153">
        <f>IF(A5298="","",YEAR(A5298))</f>
        <v/>
      </c>
      <c r="C5298" s="153">
        <f>IF(A5298="","",MONTH(A5298))</f>
        <v/>
      </c>
      <c r="D5298" s="153">
        <f>IF(A5298="","",CHOOSE(MONTH(A5298),"Ocak","Şubat","Mart","Nisan","Mayıs","Haziran","Temmuz","Ağustos","Eylül","Ekim","Kasım","Aralık"))</f>
        <v/>
      </c>
      <c r="E5298" s="153">
        <f>IF(A5298="","",ROUNDUP(MONTH(A5298)/3,0))</f>
        <v/>
      </c>
      <c r="F5298" s="153">
        <f>IF(A5298="","",WEEKNUM(A5298,2))</f>
        <v/>
      </c>
      <c r="G5298" s="153">
        <f>IF(A5298="","",WEEKDAY(A5298,2))</f>
        <v/>
      </c>
      <c r="H5298" s="153">
        <f>IF(A5298="","",CHOOSE(WEEKDAY(A5298,2),"Pazartesi","Salı","Çarşamba","Perşembe","Cuma","Cumartesi","Pazar"))</f>
        <v/>
      </c>
    </row>
    <row r="5299" ht="10.5" customHeight="1" s="113">
      <c r="A5299" s="152" t="n">
        <v>47302</v>
      </c>
      <c r="B5299" s="153">
        <f>IF(A5299="","",YEAR(A5299))</f>
        <v/>
      </c>
      <c r="C5299" s="153">
        <f>IF(A5299="","",MONTH(A5299))</f>
        <v/>
      </c>
      <c r="D5299" s="153">
        <f>IF(A5299="","",CHOOSE(MONTH(A5299),"Ocak","Şubat","Mart","Nisan","Mayıs","Haziran","Temmuz","Ağustos","Eylül","Ekim","Kasım","Aralık"))</f>
        <v/>
      </c>
      <c r="E5299" s="153">
        <f>IF(A5299="","",ROUNDUP(MONTH(A5299)/3,0))</f>
        <v/>
      </c>
      <c r="F5299" s="153">
        <f>IF(A5299="","",WEEKNUM(A5299,2))</f>
        <v/>
      </c>
      <c r="G5299" s="153">
        <f>IF(A5299="","",WEEKDAY(A5299,2))</f>
        <v/>
      </c>
      <c r="H5299" s="153">
        <f>IF(A5299="","",CHOOSE(WEEKDAY(A5299,2),"Pazartesi","Salı","Çarşamba","Perşembe","Cuma","Cumartesi","Pazar"))</f>
        <v/>
      </c>
    </row>
    <row r="5300" ht="10.5" customHeight="1" s="113">
      <c r="A5300" s="152" t="n">
        <v>47303</v>
      </c>
      <c r="B5300" s="153">
        <f>IF(A5300="","",YEAR(A5300))</f>
        <v/>
      </c>
      <c r="C5300" s="153">
        <f>IF(A5300="","",MONTH(A5300))</f>
        <v/>
      </c>
      <c r="D5300" s="153">
        <f>IF(A5300="","",CHOOSE(MONTH(A5300),"Ocak","Şubat","Mart","Nisan","Mayıs","Haziran","Temmuz","Ağustos","Eylül","Ekim","Kasım","Aralık"))</f>
        <v/>
      </c>
      <c r="E5300" s="153">
        <f>IF(A5300="","",ROUNDUP(MONTH(A5300)/3,0))</f>
        <v/>
      </c>
      <c r="F5300" s="153">
        <f>IF(A5300="","",WEEKNUM(A5300,2))</f>
        <v/>
      </c>
      <c r="G5300" s="153">
        <f>IF(A5300="","",WEEKDAY(A5300,2))</f>
        <v/>
      </c>
      <c r="H5300" s="153">
        <f>IF(A5300="","",CHOOSE(WEEKDAY(A5300,2),"Pazartesi","Salı","Çarşamba","Perşembe","Cuma","Cumartesi","Pazar"))</f>
        <v/>
      </c>
    </row>
    <row r="5301" ht="10.5" customHeight="1" s="113">
      <c r="A5301" s="152" t="n">
        <v>47304</v>
      </c>
      <c r="B5301" s="153">
        <f>IF(A5301="","",YEAR(A5301))</f>
        <v/>
      </c>
      <c r="C5301" s="153">
        <f>IF(A5301="","",MONTH(A5301))</f>
        <v/>
      </c>
      <c r="D5301" s="153">
        <f>IF(A5301="","",CHOOSE(MONTH(A5301),"Ocak","Şubat","Mart","Nisan","Mayıs","Haziran","Temmuz","Ağustos","Eylül","Ekim","Kasım","Aralık"))</f>
        <v/>
      </c>
      <c r="E5301" s="153">
        <f>IF(A5301="","",ROUNDUP(MONTH(A5301)/3,0))</f>
        <v/>
      </c>
      <c r="F5301" s="153">
        <f>IF(A5301="","",WEEKNUM(A5301,2))</f>
        <v/>
      </c>
      <c r="G5301" s="153">
        <f>IF(A5301="","",WEEKDAY(A5301,2))</f>
        <v/>
      </c>
      <c r="H5301" s="153">
        <f>IF(A5301="","",CHOOSE(WEEKDAY(A5301,2),"Pazartesi","Salı","Çarşamba","Perşembe","Cuma","Cumartesi","Pazar"))</f>
        <v/>
      </c>
    </row>
    <row r="5302" ht="10.5" customHeight="1" s="113">
      <c r="A5302" s="152" t="n">
        <v>47305</v>
      </c>
      <c r="B5302" s="153">
        <f>IF(A5302="","",YEAR(A5302))</f>
        <v/>
      </c>
      <c r="C5302" s="153">
        <f>IF(A5302="","",MONTH(A5302))</f>
        <v/>
      </c>
      <c r="D5302" s="153">
        <f>IF(A5302="","",CHOOSE(MONTH(A5302),"Ocak","Şubat","Mart","Nisan","Mayıs","Haziran","Temmuz","Ağustos","Eylül","Ekim","Kasım","Aralık"))</f>
        <v/>
      </c>
      <c r="E5302" s="153">
        <f>IF(A5302="","",ROUNDUP(MONTH(A5302)/3,0))</f>
        <v/>
      </c>
      <c r="F5302" s="153">
        <f>IF(A5302="","",WEEKNUM(A5302,2))</f>
        <v/>
      </c>
      <c r="G5302" s="153">
        <f>IF(A5302="","",WEEKDAY(A5302,2))</f>
        <v/>
      </c>
      <c r="H5302" s="153">
        <f>IF(A5302="","",CHOOSE(WEEKDAY(A5302,2),"Pazartesi","Salı","Çarşamba","Perşembe","Cuma","Cumartesi","Pazar"))</f>
        <v/>
      </c>
    </row>
    <row r="5303" ht="10.5" customHeight="1" s="113">
      <c r="A5303" s="152" t="n">
        <v>47306</v>
      </c>
      <c r="B5303" s="153">
        <f>IF(A5303="","",YEAR(A5303))</f>
        <v/>
      </c>
      <c r="C5303" s="153">
        <f>IF(A5303="","",MONTH(A5303))</f>
        <v/>
      </c>
      <c r="D5303" s="153">
        <f>IF(A5303="","",CHOOSE(MONTH(A5303),"Ocak","Şubat","Mart","Nisan","Mayıs","Haziran","Temmuz","Ağustos","Eylül","Ekim","Kasım","Aralık"))</f>
        <v/>
      </c>
      <c r="E5303" s="153">
        <f>IF(A5303="","",ROUNDUP(MONTH(A5303)/3,0))</f>
        <v/>
      </c>
      <c r="F5303" s="153">
        <f>IF(A5303="","",WEEKNUM(A5303,2))</f>
        <v/>
      </c>
      <c r="G5303" s="153">
        <f>IF(A5303="","",WEEKDAY(A5303,2))</f>
        <v/>
      </c>
      <c r="H5303" s="153">
        <f>IF(A5303="","",CHOOSE(WEEKDAY(A5303,2),"Pazartesi","Salı","Çarşamba","Perşembe","Cuma","Cumartesi","Pazar"))</f>
        <v/>
      </c>
    </row>
    <row r="5304" ht="10.5" customHeight="1" s="113">
      <c r="A5304" s="152" t="n">
        <v>47307</v>
      </c>
      <c r="B5304" s="153">
        <f>IF(A5304="","",YEAR(A5304))</f>
        <v/>
      </c>
      <c r="C5304" s="153">
        <f>IF(A5304="","",MONTH(A5304))</f>
        <v/>
      </c>
      <c r="D5304" s="153">
        <f>IF(A5304="","",CHOOSE(MONTH(A5304),"Ocak","Şubat","Mart","Nisan","Mayıs","Haziran","Temmuz","Ağustos","Eylül","Ekim","Kasım","Aralık"))</f>
        <v/>
      </c>
      <c r="E5304" s="153">
        <f>IF(A5304="","",ROUNDUP(MONTH(A5304)/3,0))</f>
        <v/>
      </c>
      <c r="F5304" s="153">
        <f>IF(A5304="","",WEEKNUM(A5304,2))</f>
        <v/>
      </c>
      <c r="G5304" s="153">
        <f>IF(A5304="","",WEEKDAY(A5304,2))</f>
        <v/>
      </c>
      <c r="H5304" s="153">
        <f>IF(A5304="","",CHOOSE(WEEKDAY(A5304,2),"Pazartesi","Salı","Çarşamba","Perşembe","Cuma","Cumartesi","Pazar"))</f>
        <v/>
      </c>
    </row>
    <row r="5305" ht="10.5" customHeight="1" s="113">
      <c r="A5305" s="152" t="n">
        <v>47308</v>
      </c>
      <c r="B5305" s="153">
        <f>IF(A5305="","",YEAR(A5305))</f>
        <v/>
      </c>
      <c r="C5305" s="153">
        <f>IF(A5305="","",MONTH(A5305))</f>
        <v/>
      </c>
      <c r="D5305" s="153">
        <f>IF(A5305="","",CHOOSE(MONTH(A5305),"Ocak","Şubat","Mart","Nisan","Mayıs","Haziran","Temmuz","Ağustos","Eylül","Ekim","Kasım","Aralık"))</f>
        <v/>
      </c>
      <c r="E5305" s="153">
        <f>IF(A5305="","",ROUNDUP(MONTH(A5305)/3,0))</f>
        <v/>
      </c>
      <c r="F5305" s="153">
        <f>IF(A5305="","",WEEKNUM(A5305,2))</f>
        <v/>
      </c>
      <c r="G5305" s="153">
        <f>IF(A5305="","",WEEKDAY(A5305,2))</f>
        <v/>
      </c>
      <c r="H5305" s="153">
        <f>IF(A5305="","",CHOOSE(WEEKDAY(A5305,2),"Pazartesi","Salı","Çarşamba","Perşembe","Cuma","Cumartesi","Pazar"))</f>
        <v/>
      </c>
    </row>
    <row r="5306" ht="10.5" customHeight="1" s="113">
      <c r="A5306" s="152" t="n">
        <v>47309</v>
      </c>
      <c r="B5306" s="153">
        <f>IF(A5306="","",YEAR(A5306))</f>
        <v/>
      </c>
      <c r="C5306" s="153">
        <f>IF(A5306="","",MONTH(A5306))</f>
        <v/>
      </c>
      <c r="D5306" s="153">
        <f>IF(A5306="","",CHOOSE(MONTH(A5306),"Ocak","Şubat","Mart","Nisan","Mayıs","Haziran","Temmuz","Ağustos","Eylül","Ekim","Kasım","Aralık"))</f>
        <v/>
      </c>
      <c r="E5306" s="153">
        <f>IF(A5306="","",ROUNDUP(MONTH(A5306)/3,0))</f>
        <v/>
      </c>
      <c r="F5306" s="153">
        <f>IF(A5306="","",WEEKNUM(A5306,2))</f>
        <v/>
      </c>
      <c r="G5306" s="153">
        <f>IF(A5306="","",WEEKDAY(A5306,2))</f>
        <v/>
      </c>
      <c r="H5306" s="153">
        <f>IF(A5306="","",CHOOSE(WEEKDAY(A5306,2),"Pazartesi","Salı","Çarşamba","Perşembe","Cuma","Cumartesi","Pazar"))</f>
        <v/>
      </c>
    </row>
    <row r="5307" ht="10.5" customHeight="1" s="113">
      <c r="A5307" s="152" t="n">
        <v>47310</v>
      </c>
      <c r="B5307" s="153">
        <f>IF(A5307="","",YEAR(A5307))</f>
        <v/>
      </c>
      <c r="C5307" s="153">
        <f>IF(A5307="","",MONTH(A5307))</f>
        <v/>
      </c>
      <c r="D5307" s="153">
        <f>IF(A5307="","",CHOOSE(MONTH(A5307),"Ocak","Şubat","Mart","Nisan","Mayıs","Haziran","Temmuz","Ağustos","Eylül","Ekim","Kasım","Aralık"))</f>
        <v/>
      </c>
      <c r="E5307" s="153">
        <f>IF(A5307="","",ROUNDUP(MONTH(A5307)/3,0))</f>
        <v/>
      </c>
      <c r="F5307" s="153">
        <f>IF(A5307="","",WEEKNUM(A5307,2))</f>
        <v/>
      </c>
      <c r="G5307" s="153">
        <f>IF(A5307="","",WEEKDAY(A5307,2))</f>
        <v/>
      </c>
      <c r="H5307" s="153">
        <f>IF(A5307="","",CHOOSE(WEEKDAY(A5307,2),"Pazartesi","Salı","Çarşamba","Perşembe","Cuma","Cumartesi","Pazar"))</f>
        <v/>
      </c>
    </row>
    <row r="5308" ht="10.5" customHeight="1" s="113">
      <c r="A5308" s="152" t="n">
        <v>47311</v>
      </c>
      <c r="B5308" s="153">
        <f>IF(A5308="","",YEAR(A5308))</f>
        <v/>
      </c>
      <c r="C5308" s="153">
        <f>IF(A5308="","",MONTH(A5308))</f>
        <v/>
      </c>
      <c r="D5308" s="153">
        <f>IF(A5308="","",CHOOSE(MONTH(A5308),"Ocak","Şubat","Mart","Nisan","Mayıs","Haziran","Temmuz","Ağustos","Eylül","Ekim","Kasım","Aralık"))</f>
        <v/>
      </c>
      <c r="E5308" s="153">
        <f>IF(A5308="","",ROUNDUP(MONTH(A5308)/3,0))</f>
        <v/>
      </c>
      <c r="F5308" s="153">
        <f>IF(A5308="","",WEEKNUM(A5308,2))</f>
        <v/>
      </c>
      <c r="G5308" s="153">
        <f>IF(A5308="","",WEEKDAY(A5308,2))</f>
        <v/>
      </c>
      <c r="H5308" s="153">
        <f>IF(A5308="","",CHOOSE(WEEKDAY(A5308,2),"Pazartesi","Salı","Çarşamba","Perşembe","Cuma","Cumartesi","Pazar"))</f>
        <v/>
      </c>
    </row>
    <row r="5309" ht="10.5" customHeight="1" s="113">
      <c r="A5309" s="152" t="n">
        <v>47312</v>
      </c>
      <c r="B5309" s="153">
        <f>IF(A5309="","",YEAR(A5309))</f>
        <v/>
      </c>
      <c r="C5309" s="153">
        <f>IF(A5309="","",MONTH(A5309))</f>
        <v/>
      </c>
      <c r="D5309" s="153">
        <f>IF(A5309="","",CHOOSE(MONTH(A5309),"Ocak","Şubat","Mart","Nisan","Mayıs","Haziran","Temmuz","Ağustos","Eylül","Ekim","Kasım","Aralık"))</f>
        <v/>
      </c>
      <c r="E5309" s="153">
        <f>IF(A5309="","",ROUNDUP(MONTH(A5309)/3,0))</f>
        <v/>
      </c>
      <c r="F5309" s="153">
        <f>IF(A5309="","",WEEKNUM(A5309,2))</f>
        <v/>
      </c>
      <c r="G5309" s="153">
        <f>IF(A5309="","",WEEKDAY(A5309,2))</f>
        <v/>
      </c>
      <c r="H5309" s="153">
        <f>IF(A5309="","",CHOOSE(WEEKDAY(A5309,2),"Pazartesi","Salı","Çarşamba","Perşembe","Cuma","Cumartesi","Pazar"))</f>
        <v/>
      </c>
    </row>
    <row r="5310" ht="10.5" customHeight="1" s="113">
      <c r="A5310" s="152" t="n">
        <v>47313</v>
      </c>
      <c r="B5310" s="153">
        <f>IF(A5310="","",YEAR(A5310))</f>
        <v/>
      </c>
      <c r="C5310" s="153">
        <f>IF(A5310="","",MONTH(A5310))</f>
        <v/>
      </c>
      <c r="D5310" s="153">
        <f>IF(A5310="","",CHOOSE(MONTH(A5310),"Ocak","Şubat","Mart","Nisan","Mayıs","Haziran","Temmuz","Ağustos","Eylül","Ekim","Kasım","Aralık"))</f>
        <v/>
      </c>
      <c r="E5310" s="153">
        <f>IF(A5310="","",ROUNDUP(MONTH(A5310)/3,0))</f>
        <v/>
      </c>
      <c r="F5310" s="153">
        <f>IF(A5310="","",WEEKNUM(A5310,2))</f>
        <v/>
      </c>
      <c r="G5310" s="153">
        <f>IF(A5310="","",WEEKDAY(A5310,2))</f>
        <v/>
      </c>
      <c r="H5310" s="153">
        <f>IF(A5310="","",CHOOSE(WEEKDAY(A5310,2),"Pazartesi","Salı","Çarşamba","Perşembe","Cuma","Cumartesi","Pazar"))</f>
        <v/>
      </c>
    </row>
    <row r="5311" ht="10.5" customHeight="1" s="113">
      <c r="A5311" s="152" t="n">
        <v>47314</v>
      </c>
      <c r="B5311" s="153">
        <f>IF(A5311="","",YEAR(A5311))</f>
        <v/>
      </c>
      <c r="C5311" s="153">
        <f>IF(A5311="","",MONTH(A5311))</f>
        <v/>
      </c>
      <c r="D5311" s="153">
        <f>IF(A5311="","",CHOOSE(MONTH(A5311),"Ocak","Şubat","Mart","Nisan","Mayıs","Haziran","Temmuz","Ağustos","Eylül","Ekim","Kasım","Aralık"))</f>
        <v/>
      </c>
      <c r="E5311" s="153">
        <f>IF(A5311="","",ROUNDUP(MONTH(A5311)/3,0))</f>
        <v/>
      </c>
      <c r="F5311" s="153">
        <f>IF(A5311="","",WEEKNUM(A5311,2))</f>
        <v/>
      </c>
      <c r="G5311" s="153">
        <f>IF(A5311="","",WEEKDAY(A5311,2))</f>
        <v/>
      </c>
      <c r="H5311" s="153">
        <f>IF(A5311="","",CHOOSE(WEEKDAY(A5311,2),"Pazartesi","Salı","Çarşamba","Perşembe","Cuma","Cumartesi","Pazar"))</f>
        <v/>
      </c>
    </row>
    <row r="5312" ht="10.5" customHeight="1" s="113">
      <c r="A5312" s="152" t="n">
        <v>47315</v>
      </c>
      <c r="B5312" s="153">
        <f>IF(A5312="","",YEAR(A5312))</f>
        <v/>
      </c>
      <c r="C5312" s="153">
        <f>IF(A5312="","",MONTH(A5312))</f>
        <v/>
      </c>
      <c r="D5312" s="153">
        <f>IF(A5312="","",CHOOSE(MONTH(A5312),"Ocak","Şubat","Mart","Nisan","Mayıs","Haziran","Temmuz","Ağustos","Eylül","Ekim","Kasım","Aralık"))</f>
        <v/>
      </c>
      <c r="E5312" s="153">
        <f>IF(A5312="","",ROUNDUP(MONTH(A5312)/3,0))</f>
        <v/>
      </c>
      <c r="F5312" s="153">
        <f>IF(A5312="","",WEEKNUM(A5312,2))</f>
        <v/>
      </c>
      <c r="G5312" s="153">
        <f>IF(A5312="","",WEEKDAY(A5312,2))</f>
        <v/>
      </c>
      <c r="H5312" s="153">
        <f>IF(A5312="","",CHOOSE(WEEKDAY(A5312,2),"Pazartesi","Salı","Çarşamba","Perşembe","Cuma","Cumartesi","Pazar"))</f>
        <v/>
      </c>
    </row>
    <row r="5313" ht="10.5" customHeight="1" s="113">
      <c r="A5313" s="152" t="n">
        <v>47316</v>
      </c>
      <c r="B5313" s="153">
        <f>IF(A5313="","",YEAR(A5313))</f>
        <v/>
      </c>
      <c r="C5313" s="153">
        <f>IF(A5313="","",MONTH(A5313))</f>
        <v/>
      </c>
      <c r="D5313" s="153">
        <f>IF(A5313="","",CHOOSE(MONTH(A5313),"Ocak","Şubat","Mart","Nisan","Mayıs","Haziran","Temmuz","Ağustos","Eylül","Ekim","Kasım","Aralık"))</f>
        <v/>
      </c>
      <c r="E5313" s="153">
        <f>IF(A5313="","",ROUNDUP(MONTH(A5313)/3,0))</f>
        <v/>
      </c>
      <c r="F5313" s="153">
        <f>IF(A5313="","",WEEKNUM(A5313,2))</f>
        <v/>
      </c>
      <c r="G5313" s="153">
        <f>IF(A5313="","",WEEKDAY(A5313,2))</f>
        <v/>
      </c>
      <c r="H5313" s="153">
        <f>IF(A5313="","",CHOOSE(WEEKDAY(A5313,2),"Pazartesi","Salı","Çarşamba","Perşembe","Cuma","Cumartesi","Pazar"))</f>
        <v/>
      </c>
    </row>
    <row r="5314" ht="10.5" customHeight="1" s="113">
      <c r="A5314" s="152" t="n">
        <v>47317</v>
      </c>
      <c r="B5314" s="153">
        <f>IF(A5314="","",YEAR(A5314))</f>
        <v/>
      </c>
      <c r="C5314" s="153">
        <f>IF(A5314="","",MONTH(A5314))</f>
        <v/>
      </c>
      <c r="D5314" s="153">
        <f>IF(A5314="","",CHOOSE(MONTH(A5314),"Ocak","Şubat","Mart","Nisan","Mayıs","Haziran","Temmuz","Ağustos","Eylül","Ekim","Kasım","Aralık"))</f>
        <v/>
      </c>
      <c r="E5314" s="153">
        <f>IF(A5314="","",ROUNDUP(MONTH(A5314)/3,0))</f>
        <v/>
      </c>
      <c r="F5314" s="153">
        <f>IF(A5314="","",WEEKNUM(A5314,2))</f>
        <v/>
      </c>
      <c r="G5314" s="153">
        <f>IF(A5314="","",WEEKDAY(A5314,2))</f>
        <v/>
      </c>
      <c r="H5314" s="153">
        <f>IF(A5314="","",CHOOSE(WEEKDAY(A5314,2),"Pazartesi","Salı","Çarşamba","Perşembe","Cuma","Cumartesi","Pazar"))</f>
        <v/>
      </c>
    </row>
    <row r="5315" ht="10.5" customHeight="1" s="113">
      <c r="A5315" s="152" t="n">
        <v>47318</v>
      </c>
      <c r="B5315" s="153">
        <f>IF(A5315="","",YEAR(A5315))</f>
        <v/>
      </c>
      <c r="C5315" s="153">
        <f>IF(A5315="","",MONTH(A5315))</f>
        <v/>
      </c>
      <c r="D5315" s="153">
        <f>IF(A5315="","",CHOOSE(MONTH(A5315),"Ocak","Şubat","Mart","Nisan","Mayıs","Haziran","Temmuz","Ağustos","Eylül","Ekim","Kasım","Aralık"))</f>
        <v/>
      </c>
      <c r="E5315" s="153">
        <f>IF(A5315="","",ROUNDUP(MONTH(A5315)/3,0))</f>
        <v/>
      </c>
      <c r="F5315" s="153">
        <f>IF(A5315="","",WEEKNUM(A5315,2))</f>
        <v/>
      </c>
      <c r="G5315" s="153">
        <f>IF(A5315="","",WEEKDAY(A5315,2))</f>
        <v/>
      </c>
      <c r="H5315" s="153">
        <f>IF(A5315="","",CHOOSE(WEEKDAY(A5315,2),"Pazartesi","Salı","Çarşamba","Perşembe","Cuma","Cumartesi","Pazar"))</f>
        <v/>
      </c>
    </row>
    <row r="5316" ht="10.5" customHeight="1" s="113">
      <c r="A5316" s="152" t="n">
        <v>47319</v>
      </c>
      <c r="B5316" s="153">
        <f>IF(A5316="","",YEAR(A5316))</f>
        <v/>
      </c>
      <c r="C5316" s="153">
        <f>IF(A5316="","",MONTH(A5316))</f>
        <v/>
      </c>
      <c r="D5316" s="153">
        <f>IF(A5316="","",CHOOSE(MONTH(A5316),"Ocak","Şubat","Mart","Nisan","Mayıs","Haziran","Temmuz","Ağustos","Eylül","Ekim","Kasım","Aralık"))</f>
        <v/>
      </c>
      <c r="E5316" s="153">
        <f>IF(A5316="","",ROUNDUP(MONTH(A5316)/3,0))</f>
        <v/>
      </c>
      <c r="F5316" s="153">
        <f>IF(A5316="","",WEEKNUM(A5316,2))</f>
        <v/>
      </c>
      <c r="G5316" s="153">
        <f>IF(A5316="","",WEEKDAY(A5316,2))</f>
        <v/>
      </c>
      <c r="H5316" s="153">
        <f>IF(A5316="","",CHOOSE(WEEKDAY(A5316,2),"Pazartesi","Salı","Çarşamba","Perşembe","Cuma","Cumartesi","Pazar"))</f>
        <v/>
      </c>
    </row>
    <row r="5317" ht="10.5" customHeight="1" s="113">
      <c r="A5317" s="152" t="n">
        <v>47320</v>
      </c>
      <c r="B5317" s="153">
        <f>IF(A5317="","",YEAR(A5317))</f>
        <v/>
      </c>
      <c r="C5317" s="153">
        <f>IF(A5317="","",MONTH(A5317))</f>
        <v/>
      </c>
      <c r="D5317" s="153">
        <f>IF(A5317="","",CHOOSE(MONTH(A5317),"Ocak","Şubat","Mart","Nisan","Mayıs","Haziran","Temmuz","Ağustos","Eylül","Ekim","Kasım","Aralık"))</f>
        <v/>
      </c>
      <c r="E5317" s="153">
        <f>IF(A5317="","",ROUNDUP(MONTH(A5317)/3,0))</f>
        <v/>
      </c>
      <c r="F5317" s="153">
        <f>IF(A5317="","",WEEKNUM(A5317,2))</f>
        <v/>
      </c>
      <c r="G5317" s="153">
        <f>IF(A5317="","",WEEKDAY(A5317,2))</f>
        <v/>
      </c>
      <c r="H5317" s="153">
        <f>IF(A5317="","",CHOOSE(WEEKDAY(A5317,2),"Pazartesi","Salı","Çarşamba","Perşembe","Cuma","Cumartesi","Pazar"))</f>
        <v/>
      </c>
    </row>
    <row r="5318" ht="10.5" customHeight="1" s="113">
      <c r="A5318" s="152" t="n">
        <v>47321</v>
      </c>
      <c r="B5318" s="153">
        <f>IF(A5318="","",YEAR(A5318))</f>
        <v/>
      </c>
      <c r="C5318" s="153">
        <f>IF(A5318="","",MONTH(A5318))</f>
        <v/>
      </c>
      <c r="D5318" s="153">
        <f>IF(A5318="","",CHOOSE(MONTH(A5318),"Ocak","Şubat","Mart","Nisan","Mayıs","Haziran","Temmuz","Ağustos","Eylül","Ekim","Kasım","Aralık"))</f>
        <v/>
      </c>
      <c r="E5318" s="153">
        <f>IF(A5318="","",ROUNDUP(MONTH(A5318)/3,0))</f>
        <v/>
      </c>
      <c r="F5318" s="153">
        <f>IF(A5318="","",WEEKNUM(A5318,2))</f>
        <v/>
      </c>
      <c r="G5318" s="153">
        <f>IF(A5318="","",WEEKDAY(A5318,2))</f>
        <v/>
      </c>
      <c r="H5318" s="153">
        <f>IF(A5318="","",CHOOSE(WEEKDAY(A5318,2),"Pazartesi","Salı","Çarşamba","Perşembe","Cuma","Cumartesi","Pazar"))</f>
        <v/>
      </c>
    </row>
    <row r="5319" ht="10.5" customHeight="1" s="113">
      <c r="A5319" s="152" t="n">
        <v>47322</v>
      </c>
      <c r="B5319" s="153">
        <f>IF(A5319="","",YEAR(A5319))</f>
        <v/>
      </c>
      <c r="C5319" s="153">
        <f>IF(A5319="","",MONTH(A5319))</f>
        <v/>
      </c>
      <c r="D5319" s="153">
        <f>IF(A5319="","",CHOOSE(MONTH(A5319),"Ocak","Şubat","Mart","Nisan","Mayıs","Haziran","Temmuz","Ağustos","Eylül","Ekim","Kasım","Aralık"))</f>
        <v/>
      </c>
      <c r="E5319" s="153">
        <f>IF(A5319="","",ROUNDUP(MONTH(A5319)/3,0))</f>
        <v/>
      </c>
      <c r="F5319" s="153">
        <f>IF(A5319="","",WEEKNUM(A5319,2))</f>
        <v/>
      </c>
      <c r="G5319" s="153">
        <f>IF(A5319="","",WEEKDAY(A5319,2))</f>
        <v/>
      </c>
      <c r="H5319" s="153">
        <f>IF(A5319="","",CHOOSE(WEEKDAY(A5319,2),"Pazartesi","Salı","Çarşamba","Perşembe","Cuma","Cumartesi","Pazar"))</f>
        <v/>
      </c>
    </row>
    <row r="5320" ht="10.5" customHeight="1" s="113">
      <c r="A5320" s="152" t="n">
        <v>47323</v>
      </c>
      <c r="B5320" s="153">
        <f>IF(A5320="","",YEAR(A5320))</f>
        <v/>
      </c>
      <c r="C5320" s="153">
        <f>IF(A5320="","",MONTH(A5320))</f>
        <v/>
      </c>
      <c r="D5320" s="153">
        <f>IF(A5320="","",CHOOSE(MONTH(A5320),"Ocak","Şubat","Mart","Nisan","Mayıs","Haziran","Temmuz","Ağustos","Eylül","Ekim","Kasım","Aralık"))</f>
        <v/>
      </c>
      <c r="E5320" s="153">
        <f>IF(A5320="","",ROUNDUP(MONTH(A5320)/3,0))</f>
        <v/>
      </c>
      <c r="F5320" s="153">
        <f>IF(A5320="","",WEEKNUM(A5320,2))</f>
        <v/>
      </c>
      <c r="G5320" s="153">
        <f>IF(A5320="","",WEEKDAY(A5320,2))</f>
        <v/>
      </c>
      <c r="H5320" s="153">
        <f>IF(A5320="","",CHOOSE(WEEKDAY(A5320,2),"Pazartesi","Salı","Çarşamba","Perşembe","Cuma","Cumartesi","Pazar"))</f>
        <v/>
      </c>
    </row>
    <row r="5321" ht="10.5" customHeight="1" s="113">
      <c r="A5321" s="152" t="n">
        <v>47324</v>
      </c>
      <c r="B5321" s="153">
        <f>IF(A5321="","",YEAR(A5321))</f>
        <v/>
      </c>
      <c r="C5321" s="153">
        <f>IF(A5321="","",MONTH(A5321))</f>
        <v/>
      </c>
      <c r="D5321" s="153">
        <f>IF(A5321="","",CHOOSE(MONTH(A5321),"Ocak","Şubat","Mart","Nisan","Mayıs","Haziran","Temmuz","Ağustos","Eylül","Ekim","Kasım","Aralık"))</f>
        <v/>
      </c>
      <c r="E5321" s="153">
        <f>IF(A5321="","",ROUNDUP(MONTH(A5321)/3,0))</f>
        <v/>
      </c>
      <c r="F5321" s="153">
        <f>IF(A5321="","",WEEKNUM(A5321,2))</f>
        <v/>
      </c>
      <c r="G5321" s="153">
        <f>IF(A5321="","",WEEKDAY(A5321,2))</f>
        <v/>
      </c>
      <c r="H5321" s="153">
        <f>IF(A5321="","",CHOOSE(WEEKDAY(A5321,2),"Pazartesi","Salı","Çarşamba","Perşembe","Cuma","Cumartesi","Pazar"))</f>
        <v/>
      </c>
    </row>
    <row r="5322" ht="10.5" customHeight="1" s="113">
      <c r="A5322" s="152" t="n">
        <v>47325</v>
      </c>
      <c r="B5322" s="153">
        <f>IF(A5322="","",YEAR(A5322))</f>
        <v/>
      </c>
      <c r="C5322" s="153">
        <f>IF(A5322="","",MONTH(A5322))</f>
        <v/>
      </c>
      <c r="D5322" s="153">
        <f>IF(A5322="","",CHOOSE(MONTH(A5322),"Ocak","Şubat","Mart","Nisan","Mayıs","Haziran","Temmuz","Ağustos","Eylül","Ekim","Kasım","Aralık"))</f>
        <v/>
      </c>
      <c r="E5322" s="153">
        <f>IF(A5322="","",ROUNDUP(MONTH(A5322)/3,0))</f>
        <v/>
      </c>
      <c r="F5322" s="153">
        <f>IF(A5322="","",WEEKNUM(A5322,2))</f>
        <v/>
      </c>
      <c r="G5322" s="153">
        <f>IF(A5322="","",WEEKDAY(A5322,2))</f>
        <v/>
      </c>
      <c r="H5322" s="153">
        <f>IF(A5322="","",CHOOSE(WEEKDAY(A5322,2),"Pazartesi","Salı","Çarşamba","Perşembe","Cuma","Cumartesi","Pazar"))</f>
        <v/>
      </c>
    </row>
    <row r="5323" ht="10.5" customHeight="1" s="113">
      <c r="A5323" s="152" t="n">
        <v>47326</v>
      </c>
      <c r="B5323" s="153">
        <f>IF(A5323="","",YEAR(A5323))</f>
        <v/>
      </c>
      <c r="C5323" s="153">
        <f>IF(A5323="","",MONTH(A5323))</f>
        <v/>
      </c>
      <c r="D5323" s="153">
        <f>IF(A5323="","",CHOOSE(MONTH(A5323),"Ocak","Şubat","Mart","Nisan","Mayıs","Haziran","Temmuz","Ağustos","Eylül","Ekim","Kasım","Aralık"))</f>
        <v/>
      </c>
      <c r="E5323" s="153">
        <f>IF(A5323="","",ROUNDUP(MONTH(A5323)/3,0))</f>
        <v/>
      </c>
      <c r="F5323" s="153">
        <f>IF(A5323="","",WEEKNUM(A5323,2))</f>
        <v/>
      </c>
      <c r="G5323" s="153">
        <f>IF(A5323="","",WEEKDAY(A5323,2))</f>
        <v/>
      </c>
      <c r="H5323" s="153">
        <f>IF(A5323="","",CHOOSE(WEEKDAY(A5323,2),"Pazartesi","Salı","Çarşamba","Perşembe","Cuma","Cumartesi","Pazar"))</f>
        <v/>
      </c>
    </row>
    <row r="5324" ht="10.5" customHeight="1" s="113">
      <c r="A5324" s="152" t="n">
        <v>47327</v>
      </c>
      <c r="B5324" s="153">
        <f>IF(A5324="","",YEAR(A5324))</f>
        <v/>
      </c>
      <c r="C5324" s="153">
        <f>IF(A5324="","",MONTH(A5324))</f>
        <v/>
      </c>
      <c r="D5324" s="153">
        <f>IF(A5324="","",CHOOSE(MONTH(A5324),"Ocak","Şubat","Mart","Nisan","Mayıs","Haziran","Temmuz","Ağustos","Eylül","Ekim","Kasım","Aralık"))</f>
        <v/>
      </c>
      <c r="E5324" s="153">
        <f>IF(A5324="","",ROUNDUP(MONTH(A5324)/3,0))</f>
        <v/>
      </c>
      <c r="F5324" s="153">
        <f>IF(A5324="","",WEEKNUM(A5324,2))</f>
        <v/>
      </c>
      <c r="G5324" s="153">
        <f>IF(A5324="","",WEEKDAY(A5324,2))</f>
        <v/>
      </c>
      <c r="H5324" s="153">
        <f>IF(A5324="","",CHOOSE(WEEKDAY(A5324,2),"Pazartesi","Salı","Çarşamba","Perşembe","Cuma","Cumartesi","Pazar"))</f>
        <v/>
      </c>
    </row>
    <row r="5325" ht="10.5" customHeight="1" s="113">
      <c r="A5325" s="152" t="n">
        <v>47328</v>
      </c>
      <c r="B5325" s="153">
        <f>IF(A5325="","",YEAR(A5325))</f>
        <v/>
      </c>
      <c r="C5325" s="153">
        <f>IF(A5325="","",MONTH(A5325))</f>
        <v/>
      </c>
      <c r="D5325" s="153">
        <f>IF(A5325="","",CHOOSE(MONTH(A5325),"Ocak","Şubat","Mart","Nisan","Mayıs","Haziran","Temmuz","Ağustos","Eylül","Ekim","Kasım","Aralık"))</f>
        <v/>
      </c>
      <c r="E5325" s="153">
        <f>IF(A5325="","",ROUNDUP(MONTH(A5325)/3,0))</f>
        <v/>
      </c>
      <c r="F5325" s="153">
        <f>IF(A5325="","",WEEKNUM(A5325,2))</f>
        <v/>
      </c>
      <c r="G5325" s="153">
        <f>IF(A5325="","",WEEKDAY(A5325,2))</f>
        <v/>
      </c>
      <c r="H5325" s="153">
        <f>IF(A5325="","",CHOOSE(WEEKDAY(A5325,2),"Pazartesi","Salı","Çarşamba","Perşembe","Cuma","Cumartesi","Pazar"))</f>
        <v/>
      </c>
    </row>
    <row r="5326" ht="10.5" customHeight="1" s="113">
      <c r="A5326" s="152" t="n">
        <v>47329</v>
      </c>
      <c r="B5326" s="153">
        <f>IF(A5326="","",YEAR(A5326))</f>
        <v/>
      </c>
      <c r="C5326" s="153">
        <f>IF(A5326="","",MONTH(A5326))</f>
        <v/>
      </c>
      <c r="D5326" s="153">
        <f>IF(A5326="","",CHOOSE(MONTH(A5326),"Ocak","Şubat","Mart","Nisan","Mayıs","Haziran","Temmuz","Ağustos","Eylül","Ekim","Kasım","Aralık"))</f>
        <v/>
      </c>
      <c r="E5326" s="153">
        <f>IF(A5326="","",ROUNDUP(MONTH(A5326)/3,0))</f>
        <v/>
      </c>
      <c r="F5326" s="153">
        <f>IF(A5326="","",WEEKNUM(A5326,2))</f>
        <v/>
      </c>
      <c r="G5326" s="153">
        <f>IF(A5326="","",WEEKDAY(A5326,2))</f>
        <v/>
      </c>
      <c r="H5326" s="153">
        <f>IF(A5326="","",CHOOSE(WEEKDAY(A5326,2),"Pazartesi","Salı","Çarşamba","Perşembe","Cuma","Cumartesi","Pazar"))</f>
        <v/>
      </c>
    </row>
    <row r="5327" ht="10.5" customHeight="1" s="113">
      <c r="A5327" s="152" t="n">
        <v>47330</v>
      </c>
      <c r="B5327" s="153">
        <f>IF(A5327="","",YEAR(A5327))</f>
        <v/>
      </c>
      <c r="C5327" s="153">
        <f>IF(A5327="","",MONTH(A5327))</f>
        <v/>
      </c>
      <c r="D5327" s="153">
        <f>IF(A5327="","",CHOOSE(MONTH(A5327),"Ocak","Şubat","Mart","Nisan","Mayıs","Haziran","Temmuz","Ağustos","Eylül","Ekim","Kasım","Aralık"))</f>
        <v/>
      </c>
      <c r="E5327" s="153">
        <f>IF(A5327="","",ROUNDUP(MONTH(A5327)/3,0))</f>
        <v/>
      </c>
      <c r="F5327" s="153">
        <f>IF(A5327="","",WEEKNUM(A5327,2))</f>
        <v/>
      </c>
      <c r="G5327" s="153">
        <f>IF(A5327="","",WEEKDAY(A5327,2))</f>
        <v/>
      </c>
      <c r="H5327" s="153">
        <f>IF(A5327="","",CHOOSE(WEEKDAY(A5327,2),"Pazartesi","Salı","Çarşamba","Perşembe","Cuma","Cumartesi","Pazar"))</f>
        <v/>
      </c>
    </row>
    <row r="5328" ht="10.5" customHeight="1" s="113">
      <c r="A5328" s="152" t="n">
        <v>47331</v>
      </c>
      <c r="B5328" s="153">
        <f>IF(A5328="","",YEAR(A5328))</f>
        <v/>
      </c>
      <c r="C5328" s="153">
        <f>IF(A5328="","",MONTH(A5328))</f>
        <v/>
      </c>
      <c r="D5328" s="153">
        <f>IF(A5328="","",CHOOSE(MONTH(A5328),"Ocak","Şubat","Mart","Nisan","Mayıs","Haziran","Temmuz","Ağustos","Eylül","Ekim","Kasım","Aralık"))</f>
        <v/>
      </c>
      <c r="E5328" s="153">
        <f>IF(A5328="","",ROUNDUP(MONTH(A5328)/3,0))</f>
        <v/>
      </c>
      <c r="F5328" s="153">
        <f>IF(A5328="","",WEEKNUM(A5328,2))</f>
        <v/>
      </c>
      <c r="G5328" s="153">
        <f>IF(A5328="","",WEEKDAY(A5328,2))</f>
        <v/>
      </c>
      <c r="H5328" s="153">
        <f>IF(A5328="","",CHOOSE(WEEKDAY(A5328,2),"Pazartesi","Salı","Çarşamba","Perşembe","Cuma","Cumartesi","Pazar"))</f>
        <v/>
      </c>
    </row>
    <row r="5329" ht="10.5" customHeight="1" s="113">
      <c r="A5329" s="152" t="n">
        <v>47332</v>
      </c>
      <c r="B5329" s="153">
        <f>IF(A5329="","",YEAR(A5329))</f>
        <v/>
      </c>
      <c r="C5329" s="153">
        <f>IF(A5329="","",MONTH(A5329))</f>
        <v/>
      </c>
      <c r="D5329" s="153">
        <f>IF(A5329="","",CHOOSE(MONTH(A5329),"Ocak","Şubat","Mart","Nisan","Mayıs","Haziran","Temmuz","Ağustos","Eylül","Ekim","Kasım","Aralık"))</f>
        <v/>
      </c>
      <c r="E5329" s="153">
        <f>IF(A5329="","",ROUNDUP(MONTH(A5329)/3,0))</f>
        <v/>
      </c>
      <c r="F5329" s="153">
        <f>IF(A5329="","",WEEKNUM(A5329,2))</f>
        <v/>
      </c>
      <c r="G5329" s="153">
        <f>IF(A5329="","",WEEKDAY(A5329,2))</f>
        <v/>
      </c>
      <c r="H5329" s="153">
        <f>IF(A5329="","",CHOOSE(WEEKDAY(A5329,2),"Pazartesi","Salı","Çarşamba","Perşembe","Cuma","Cumartesi","Pazar"))</f>
        <v/>
      </c>
    </row>
    <row r="5330" ht="10.5" customHeight="1" s="113">
      <c r="A5330" s="152" t="n">
        <v>47333</v>
      </c>
      <c r="B5330" s="153">
        <f>IF(A5330="","",YEAR(A5330))</f>
        <v/>
      </c>
      <c r="C5330" s="153">
        <f>IF(A5330="","",MONTH(A5330))</f>
        <v/>
      </c>
      <c r="D5330" s="153">
        <f>IF(A5330="","",CHOOSE(MONTH(A5330),"Ocak","Şubat","Mart","Nisan","Mayıs","Haziran","Temmuz","Ağustos","Eylül","Ekim","Kasım","Aralık"))</f>
        <v/>
      </c>
      <c r="E5330" s="153">
        <f>IF(A5330="","",ROUNDUP(MONTH(A5330)/3,0))</f>
        <v/>
      </c>
      <c r="F5330" s="153">
        <f>IF(A5330="","",WEEKNUM(A5330,2))</f>
        <v/>
      </c>
      <c r="G5330" s="153">
        <f>IF(A5330="","",WEEKDAY(A5330,2))</f>
        <v/>
      </c>
      <c r="H5330" s="153">
        <f>IF(A5330="","",CHOOSE(WEEKDAY(A5330,2),"Pazartesi","Salı","Çarşamba","Perşembe","Cuma","Cumartesi","Pazar"))</f>
        <v/>
      </c>
    </row>
    <row r="5331" ht="10.5" customHeight="1" s="113">
      <c r="A5331" s="152" t="n">
        <v>47334</v>
      </c>
      <c r="B5331" s="153">
        <f>IF(A5331="","",YEAR(A5331))</f>
        <v/>
      </c>
      <c r="C5331" s="153">
        <f>IF(A5331="","",MONTH(A5331))</f>
        <v/>
      </c>
      <c r="D5331" s="153">
        <f>IF(A5331="","",CHOOSE(MONTH(A5331),"Ocak","Şubat","Mart","Nisan","Mayıs","Haziran","Temmuz","Ağustos","Eylül","Ekim","Kasım","Aralık"))</f>
        <v/>
      </c>
      <c r="E5331" s="153">
        <f>IF(A5331="","",ROUNDUP(MONTH(A5331)/3,0))</f>
        <v/>
      </c>
      <c r="F5331" s="153">
        <f>IF(A5331="","",WEEKNUM(A5331,2))</f>
        <v/>
      </c>
      <c r="G5331" s="153">
        <f>IF(A5331="","",WEEKDAY(A5331,2))</f>
        <v/>
      </c>
      <c r="H5331" s="153">
        <f>IF(A5331="","",CHOOSE(WEEKDAY(A5331,2),"Pazartesi","Salı","Çarşamba","Perşembe","Cuma","Cumartesi","Pazar"))</f>
        <v/>
      </c>
    </row>
    <row r="5332" ht="10.5" customHeight="1" s="113">
      <c r="A5332" s="152" t="n">
        <v>47335</v>
      </c>
      <c r="B5332" s="153">
        <f>IF(A5332="","",YEAR(A5332))</f>
        <v/>
      </c>
      <c r="C5332" s="153">
        <f>IF(A5332="","",MONTH(A5332))</f>
        <v/>
      </c>
      <c r="D5332" s="153">
        <f>IF(A5332="","",CHOOSE(MONTH(A5332),"Ocak","Şubat","Mart","Nisan","Mayıs","Haziran","Temmuz","Ağustos","Eylül","Ekim","Kasım","Aralık"))</f>
        <v/>
      </c>
      <c r="E5332" s="153">
        <f>IF(A5332="","",ROUNDUP(MONTH(A5332)/3,0))</f>
        <v/>
      </c>
      <c r="F5332" s="153">
        <f>IF(A5332="","",WEEKNUM(A5332,2))</f>
        <v/>
      </c>
      <c r="G5332" s="153">
        <f>IF(A5332="","",WEEKDAY(A5332,2))</f>
        <v/>
      </c>
      <c r="H5332" s="153">
        <f>IF(A5332="","",CHOOSE(WEEKDAY(A5332,2),"Pazartesi","Salı","Çarşamba","Perşembe","Cuma","Cumartesi","Pazar"))</f>
        <v/>
      </c>
    </row>
    <row r="5333" ht="10.5" customHeight="1" s="113">
      <c r="A5333" s="152" t="n">
        <v>47336</v>
      </c>
      <c r="B5333" s="153">
        <f>IF(A5333="","",YEAR(A5333))</f>
        <v/>
      </c>
      <c r="C5333" s="153">
        <f>IF(A5333="","",MONTH(A5333))</f>
        <v/>
      </c>
      <c r="D5333" s="153">
        <f>IF(A5333="","",CHOOSE(MONTH(A5333),"Ocak","Şubat","Mart","Nisan","Mayıs","Haziran","Temmuz","Ağustos","Eylül","Ekim","Kasım","Aralık"))</f>
        <v/>
      </c>
      <c r="E5333" s="153">
        <f>IF(A5333="","",ROUNDUP(MONTH(A5333)/3,0))</f>
        <v/>
      </c>
      <c r="F5333" s="153">
        <f>IF(A5333="","",WEEKNUM(A5333,2))</f>
        <v/>
      </c>
      <c r="G5333" s="153">
        <f>IF(A5333="","",WEEKDAY(A5333,2))</f>
        <v/>
      </c>
      <c r="H5333" s="153">
        <f>IF(A5333="","",CHOOSE(WEEKDAY(A5333,2),"Pazartesi","Salı","Çarşamba","Perşembe","Cuma","Cumartesi","Pazar"))</f>
        <v/>
      </c>
    </row>
    <row r="5334" ht="10.5" customHeight="1" s="113">
      <c r="A5334" s="152" t="n">
        <v>47337</v>
      </c>
      <c r="B5334" s="153">
        <f>IF(A5334="","",YEAR(A5334))</f>
        <v/>
      </c>
      <c r="C5334" s="153">
        <f>IF(A5334="","",MONTH(A5334))</f>
        <v/>
      </c>
      <c r="D5334" s="153">
        <f>IF(A5334="","",CHOOSE(MONTH(A5334),"Ocak","Şubat","Mart","Nisan","Mayıs","Haziran","Temmuz","Ağustos","Eylül","Ekim","Kasım","Aralık"))</f>
        <v/>
      </c>
      <c r="E5334" s="153">
        <f>IF(A5334="","",ROUNDUP(MONTH(A5334)/3,0))</f>
        <v/>
      </c>
      <c r="F5334" s="153">
        <f>IF(A5334="","",WEEKNUM(A5334,2))</f>
        <v/>
      </c>
      <c r="G5334" s="153">
        <f>IF(A5334="","",WEEKDAY(A5334,2))</f>
        <v/>
      </c>
      <c r="H5334" s="153">
        <f>IF(A5334="","",CHOOSE(WEEKDAY(A5334,2),"Pazartesi","Salı","Çarşamba","Perşembe","Cuma","Cumartesi","Pazar"))</f>
        <v/>
      </c>
    </row>
    <row r="5335" ht="10.5" customHeight="1" s="113">
      <c r="A5335" s="152" t="n">
        <v>47338</v>
      </c>
      <c r="B5335" s="153">
        <f>IF(A5335="","",YEAR(A5335))</f>
        <v/>
      </c>
      <c r="C5335" s="153">
        <f>IF(A5335="","",MONTH(A5335))</f>
        <v/>
      </c>
      <c r="D5335" s="153">
        <f>IF(A5335="","",CHOOSE(MONTH(A5335),"Ocak","Şubat","Mart","Nisan","Mayıs","Haziran","Temmuz","Ağustos","Eylül","Ekim","Kasım","Aralık"))</f>
        <v/>
      </c>
      <c r="E5335" s="153">
        <f>IF(A5335="","",ROUNDUP(MONTH(A5335)/3,0))</f>
        <v/>
      </c>
      <c r="F5335" s="153">
        <f>IF(A5335="","",WEEKNUM(A5335,2))</f>
        <v/>
      </c>
      <c r="G5335" s="153">
        <f>IF(A5335="","",WEEKDAY(A5335,2))</f>
        <v/>
      </c>
      <c r="H5335" s="153">
        <f>IF(A5335="","",CHOOSE(WEEKDAY(A5335,2),"Pazartesi","Salı","Çarşamba","Perşembe","Cuma","Cumartesi","Pazar"))</f>
        <v/>
      </c>
    </row>
    <row r="5336" ht="10.5" customHeight="1" s="113">
      <c r="A5336" s="152" t="n">
        <v>47339</v>
      </c>
      <c r="B5336" s="153">
        <f>IF(A5336="","",YEAR(A5336))</f>
        <v/>
      </c>
      <c r="C5336" s="153">
        <f>IF(A5336="","",MONTH(A5336))</f>
        <v/>
      </c>
      <c r="D5336" s="153">
        <f>IF(A5336="","",CHOOSE(MONTH(A5336),"Ocak","Şubat","Mart","Nisan","Mayıs","Haziran","Temmuz","Ağustos","Eylül","Ekim","Kasım","Aralık"))</f>
        <v/>
      </c>
      <c r="E5336" s="153">
        <f>IF(A5336="","",ROUNDUP(MONTH(A5336)/3,0))</f>
        <v/>
      </c>
      <c r="F5336" s="153">
        <f>IF(A5336="","",WEEKNUM(A5336,2))</f>
        <v/>
      </c>
      <c r="G5336" s="153">
        <f>IF(A5336="","",WEEKDAY(A5336,2))</f>
        <v/>
      </c>
      <c r="H5336" s="153">
        <f>IF(A5336="","",CHOOSE(WEEKDAY(A5336,2),"Pazartesi","Salı","Çarşamba","Perşembe","Cuma","Cumartesi","Pazar"))</f>
        <v/>
      </c>
    </row>
    <row r="5337" ht="10.5" customHeight="1" s="113">
      <c r="A5337" s="152" t="n">
        <v>47340</v>
      </c>
      <c r="B5337" s="153">
        <f>IF(A5337="","",YEAR(A5337))</f>
        <v/>
      </c>
      <c r="C5337" s="153">
        <f>IF(A5337="","",MONTH(A5337))</f>
        <v/>
      </c>
      <c r="D5337" s="153">
        <f>IF(A5337="","",CHOOSE(MONTH(A5337),"Ocak","Şubat","Mart","Nisan","Mayıs","Haziran","Temmuz","Ağustos","Eylül","Ekim","Kasım","Aralık"))</f>
        <v/>
      </c>
      <c r="E5337" s="153">
        <f>IF(A5337="","",ROUNDUP(MONTH(A5337)/3,0))</f>
        <v/>
      </c>
      <c r="F5337" s="153">
        <f>IF(A5337="","",WEEKNUM(A5337,2))</f>
        <v/>
      </c>
      <c r="G5337" s="153">
        <f>IF(A5337="","",WEEKDAY(A5337,2))</f>
        <v/>
      </c>
      <c r="H5337" s="153">
        <f>IF(A5337="","",CHOOSE(WEEKDAY(A5337,2),"Pazartesi","Salı","Çarşamba","Perşembe","Cuma","Cumartesi","Pazar"))</f>
        <v/>
      </c>
    </row>
    <row r="5338" ht="10.5" customHeight="1" s="113">
      <c r="A5338" s="152" t="n">
        <v>47341</v>
      </c>
      <c r="B5338" s="153">
        <f>IF(A5338="","",YEAR(A5338))</f>
        <v/>
      </c>
      <c r="C5338" s="153">
        <f>IF(A5338="","",MONTH(A5338))</f>
        <v/>
      </c>
      <c r="D5338" s="153">
        <f>IF(A5338="","",CHOOSE(MONTH(A5338),"Ocak","Şubat","Mart","Nisan","Mayıs","Haziran","Temmuz","Ağustos","Eylül","Ekim","Kasım","Aralık"))</f>
        <v/>
      </c>
      <c r="E5338" s="153">
        <f>IF(A5338="","",ROUNDUP(MONTH(A5338)/3,0))</f>
        <v/>
      </c>
      <c r="F5338" s="153">
        <f>IF(A5338="","",WEEKNUM(A5338,2))</f>
        <v/>
      </c>
      <c r="G5338" s="153">
        <f>IF(A5338="","",WEEKDAY(A5338,2))</f>
        <v/>
      </c>
      <c r="H5338" s="153">
        <f>IF(A5338="","",CHOOSE(WEEKDAY(A5338,2),"Pazartesi","Salı","Çarşamba","Perşembe","Cuma","Cumartesi","Pazar"))</f>
        <v/>
      </c>
    </row>
    <row r="5339" ht="10.5" customHeight="1" s="113">
      <c r="A5339" s="152" t="n">
        <v>47342</v>
      </c>
      <c r="B5339" s="153">
        <f>IF(A5339="","",YEAR(A5339))</f>
        <v/>
      </c>
      <c r="C5339" s="153">
        <f>IF(A5339="","",MONTH(A5339))</f>
        <v/>
      </c>
      <c r="D5339" s="153">
        <f>IF(A5339="","",CHOOSE(MONTH(A5339),"Ocak","Şubat","Mart","Nisan","Mayıs","Haziran","Temmuz","Ağustos","Eylül","Ekim","Kasım","Aralık"))</f>
        <v/>
      </c>
      <c r="E5339" s="153">
        <f>IF(A5339="","",ROUNDUP(MONTH(A5339)/3,0))</f>
        <v/>
      </c>
      <c r="F5339" s="153">
        <f>IF(A5339="","",WEEKNUM(A5339,2))</f>
        <v/>
      </c>
      <c r="G5339" s="153">
        <f>IF(A5339="","",WEEKDAY(A5339,2))</f>
        <v/>
      </c>
      <c r="H5339" s="153">
        <f>IF(A5339="","",CHOOSE(WEEKDAY(A5339,2),"Pazartesi","Salı","Çarşamba","Perşembe","Cuma","Cumartesi","Pazar"))</f>
        <v/>
      </c>
    </row>
    <row r="5340" ht="10.5" customHeight="1" s="113">
      <c r="A5340" s="152" t="n">
        <v>47343</v>
      </c>
      <c r="B5340" s="153">
        <f>IF(A5340="","",YEAR(A5340))</f>
        <v/>
      </c>
      <c r="C5340" s="153">
        <f>IF(A5340="","",MONTH(A5340))</f>
        <v/>
      </c>
      <c r="D5340" s="153">
        <f>IF(A5340="","",CHOOSE(MONTH(A5340),"Ocak","Şubat","Mart","Nisan","Mayıs","Haziran","Temmuz","Ağustos","Eylül","Ekim","Kasım","Aralık"))</f>
        <v/>
      </c>
      <c r="E5340" s="153">
        <f>IF(A5340="","",ROUNDUP(MONTH(A5340)/3,0))</f>
        <v/>
      </c>
      <c r="F5340" s="153">
        <f>IF(A5340="","",WEEKNUM(A5340,2))</f>
        <v/>
      </c>
      <c r="G5340" s="153">
        <f>IF(A5340="","",WEEKDAY(A5340,2))</f>
        <v/>
      </c>
      <c r="H5340" s="153">
        <f>IF(A5340="","",CHOOSE(WEEKDAY(A5340,2),"Pazartesi","Salı","Çarşamba","Perşembe","Cuma","Cumartesi","Pazar"))</f>
        <v/>
      </c>
    </row>
    <row r="5341" ht="10.5" customHeight="1" s="113">
      <c r="A5341" s="152" t="n">
        <v>47344</v>
      </c>
      <c r="B5341" s="153">
        <f>IF(A5341="","",YEAR(A5341))</f>
        <v/>
      </c>
      <c r="C5341" s="153">
        <f>IF(A5341="","",MONTH(A5341))</f>
        <v/>
      </c>
      <c r="D5341" s="153">
        <f>IF(A5341="","",CHOOSE(MONTH(A5341),"Ocak","Şubat","Mart","Nisan","Mayıs","Haziran","Temmuz","Ağustos","Eylül","Ekim","Kasım","Aralık"))</f>
        <v/>
      </c>
      <c r="E5341" s="153">
        <f>IF(A5341="","",ROUNDUP(MONTH(A5341)/3,0))</f>
        <v/>
      </c>
      <c r="F5341" s="153">
        <f>IF(A5341="","",WEEKNUM(A5341,2))</f>
        <v/>
      </c>
      <c r="G5341" s="153">
        <f>IF(A5341="","",WEEKDAY(A5341,2))</f>
        <v/>
      </c>
      <c r="H5341" s="153">
        <f>IF(A5341="","",CHOOSE(WEEKDAY(A5341,2),"Pazartesi","Salı","Çarşamba","Perşembe","Cuma","Cumartesi","Pazar"))</f>
        <v/>
      </c>
    </row>
    <row r="5342" ht="10.5" customHeight="1" s="113">
      <c r="A5342" s="152" t="n">
        <v>47345</v>
      </c>
      <c r="B5342" s="153">
        <f>IF(A5342="","",YEAR(A5342))</f>
        <v/>
      </c>
      <c r="C5342" s="153">
        <f>IF(A5342="","",MONTH(A5342))</f>
        <v/>
      </c>
      <c r="D5342" s="153">
        <f>IF(A5342="","",CHOOSE(MONTH(A5342),"Ocak","Şubat","Mart","Nisan","Mayıs","Haziran","Temmuz","Ağustos","Eylül","Ekim","Kasım","Aralık"))</f>
        <v/>
      </c>
      <c r="E5342" s="153">
        <f>IF(A5342="","",ROUNDUP(MONTH(A5342)/3,0))</f>
        <v/>
      </c>
      <c r="F5342" s="153">
        <f>IF(A5342="","",WEEKNUM(A5342,2))</f>
        <v/>
      </c>
      <c r="G5342" s="153">
        <f>IF(A5342="","",WEEKDAY(A5342,2))</f>
        <v/>
      </c>
      <c r="H5342" s="153">
        <f>IF(A5342="","",CHOOSE(WEEKDAY(A5342,2),"Pazartesi","Salı","Çarşamba","Perşembe","Cuma","Cumartesi","Pazar"))</f>
        <v/>
      </c>
    </row>
    <row r="5343" ht="10.5" customHeight="1" s="113">
      <c r="A5343" s="152" t="n">
        <v>47346</v>
      </c>
      <c r="B5343" s="153">
        <f>IF(A5343="","",YEAR(A5343))</f>
        <v/>
      </c>
      <c r="C5343" s="153">
        <f>IF(A5343="","",MONTH(A5343))</f>
        <v/>
      </c>
      <c r="D5343" s="153">
        <f>IF(A5343="","",CHOOSE(MONTH(A5343),"Ocak","Şubat","Mart","Nisan","Mayıs","Haziran","Temmuz","Ağustos","Eylül","Ekim","Kasım","Aralık"))</f>
        <v/>
      </c>
      <c r="E5343" s="153">
        <f>IF(A5343="","",ROUNDUP(MONTH(A5343)/3,0))</f>
        <v/>
      </c>
      <c r="F5343" s="153">
        <f>IF(A5343="","",WEEKNUM(A5343,2))</f>
        <v/>
      </c>
      <c r="G5343" s="153">
        <f>IF(A5343="","",WEEKDAY(A5343,2))</f>
        <v/>
      </c>
      <c r="H5343" s="153">
        <f>IF(A5343="","",CHOOSE(WEEKDAY(A5343,2),"Pazartesi","Salı","Çarşamba","Perşembe","Cuma","Cumartesi","Pazar"))</f>
        <v/>
      </c>
    </row>
    <row r="5344" ht="10.5" customHeight="1" s="113">
      <c r="A5344" s="152" t="n">
        <v>47347</v>
      </c>
      <c r="B5344" s="153">
        <f>IF(A5344="","",YEAR(A5344))</f>
        <v/>
      </c>
      <c r="C5344" s="153">
        <f>IF(A5344="","",MONTH(A5344))</f>
        <v/>
      </c>
      <c r="D5344" s="153">
        <f>IF(A5344="","",CHOOSE(MONTH(A5344),"Ocak","Şubat","Mart","Nisan","Mayıs","Haziran","Temmuz","Ağustos","Eylül","Ekim","Kasım","Aralık"))</f>
        <v/>
      </c>
      <c r="E5344" s="153">
        <f>IF(A5344="","",ROUNDUP(MONTH(A5344)/3,0))</f>
        <v/>
      </c>
      <c r="F5344" s="153">
        <f>IF(A5344="","",WEEKNUM(A5344,2))</f>
        <v/>
      </c>
      <c r="G5344" s="153">
        <f>IF(A5344="","",WEEKDAY(A5344,2))</f>
        <v/>
      </c>
      <c r="H5344" s="153">
        <f>IF(A5344="","",CHOOSE(WEEKDAY(A5344,2),"Pazartesi","Salı","Çarşamba","Perşembe","Cuma","Cumartesi","Pazar"))</f>
        <v/>
      </c>
    </row>
    <row r="5345" ht="10.5" customHeight="1" s="113">
      <c r="A5345" s="152" t="n">
        <v>47348</v>
      </c>
      <c r="B5345" s="153">
        <f>IF(A5345="","",YEAR(A5345))</f>
        <v/>
      </c>
      <c r="C5345" s="153">
        <f>IF(A5345="","",MONTH(A5345))</f>
        <v/>
      </c>
      <c r="D5345" s="153">
        <f>IF(A5345="","",CHOOSE(MONTH(A5345),"Ocak","Şubat","Mart","Nisan","Mayıs","Haziran","Temmuz","Ağustos","Eylül","Ekim","Kasım","Aralık"))</f>
        <v/>
      </c>
      <c r="E5345" s="153">
        <f>IF(A5345="","",ROUNDUP(MONTH(A5345)/3,0))</f>
        <v/>
      </c>
      <c r="F5345" s="153">
        <f>IF(A5345="","",WEEKNUM(A5345,2))</f>
        <v/>
      </c>
      <c r="G5345" s="153">
        <f>IF(A5345="","",WEEKDAY(A5345,2))</f>
        <v/>
      </c>
      <c r="H5345" s="153">
        <f>IF(A5345="","",CHOOSE(WEEKDAY(A5345,2),"Pazartesi","Salı","Çarşamba","Perşembe","Cuma","Cumartesi","Pazar"))</f>
        <v/>
      </c>
    </row>
    <row r="5346" ht="10.5" customHeight="1" s="113">
      <c r="A5346" s="152" t="n">
        <v>47349</v>
      </c>
      <c r="B5346" s="153">
        <f>IF(A5346="","",YEAR(A5346))</f>
        <v/>
      </c>
      <c r="C5346" s="153">
        <f>IF(A5346="","",MONTH(A5346))</f>
        <v/>
      </c>
      <c r="D5346" s="153">
        <f>IF(A5346="","",CHOOSE(MONTH(A5346),"Ocak","Şubat","Mart","Nisan","Mayıs","Haziran","Temmuz","Ağustos","Eylül","Ekim","Kasım","Aralık"))</f>
        <v/>
      </c>
      <c r="E5346" s="153">
        <f>IF(A5346="","",ROUNDUP(MONTH(A5346)/3,0))</f>
        <v/>
      </c>
      <c r="F5346" s="153">
        <f>IF(A5346="","",WEEKNUM(A5346,2))</f>
        <v/>
      </c>
      <c r="G5346" s="153">
        <f>IF(A5346="","",WEEKDAY(A5346,2))</f>
        <v/>
      </c>
      <c r="H5346" s="153">
        <f>IF(A5346="","",CHOOSE(WEEKDAY(A5346,2),"Pazartesi","Salı","Çarşamba","Perşembe","Cuma","Cumartesi","Pazar"))</f>
        <v/>
      </c>
    </row>
    <row r="5347" ht="10.5" customHeight="1" s="113">
      <c r="A5347" s="152" t="n">
        <v>47350</v>
      </c>
      <c r="B5347" s="153">
        <f>IF(A5347="","",YEAR(A5347))</f>
        <v/>
      </c>
      <c r="C5347" s="153">
        <f>IF(A5347="","",MONTH(A5347))</f>
        <v/>
      </c>
      <c r="D5347" s="153">
        <f>IF(A5347="","",CHOOSE(MONTH(A5347),"Ocak","Şubat","Mart","Nisan","Mayıs","Haziran","Temmuz","Ağustos","Eylül","Ekim","Kasım","Aralık"))</f>
        <v/>
      </c>
      <c r="E5347" s="153">
        <f>IF(A5347="","",ROUNDUP(MONTH(A5347)/3,0))</f>
        <v/>
      </c>
      <c r="F5347" s="153">
        <f>IF(A5347="","",WEEKNUM(A5347,2))</f>
        <v/>
      </c>
      <c r="G5347" s="153">
        <f>IF(A5347="","",WEEKDAY(A5347,2))</f>
        <v/>
      </c>
      <c r="H5347" s="153">
        <f>IF(A5347="","",CHOOSE(WEEKDAY(A5347,2),"Pazartesi","Salı","Çarşamba","Perşembe","Cuma","Cumartesi","Pazar"))</f>
        <v/>
      </c>
    </row>
    <row r="5348" ht="10.5" customHeight="1" s="113">
      <c r="A5348" s="152" t="n">
        <v>47351</v>
      </c>
      <c r="B5348" s="153">
        <f>IF(A5348="","",YEAR(A5348))</f>
        <v/>
      </c>
      <c r="C5348" s="153">
        <f>IF(A5348="","",MONTH(A5348))</f>
        <v/>
      </c>
      <c r="D5348" s="153">
        <f>IF(A5348="","",CHOOSE(MONTH(A5348),"Ocak","Şubat","Mart","Nisan","Mayıs","Haziran","Temmuz","Ağustos","Eylül","Ekim","Kasım","Aralık"))</f>
        <v/>
      </c>
      <c r="E5348" s="153">
        <f>IF(A5348="","",ROUNDUP(MONTH(A5348)/3,0))</f>
        <v/>
      </c>
      <c r="F5348" s="153">
        <f>IF(A5348="","",WEEKNUM(A5348,2))</f>
        <v/>
      </c>
      <c r="G5348" s="153">
        <f>IF(A5348="","",WEEKDAY(A5348,2))</f>
        <v/>
      </c>
      <c r="H5348" s="153">
        <f>IF(A5348="","",CHOOSE(WEEKDAY(A5348,2),"Pazartesi","Salı","Çarşamba","Perşembe","Cuma","Cumartesi","Pazar"))</f>
        <v/>
      </c>
    </row>
    <row r="5349" ht="10.5" customHeight="1" s="113">
      <c r="A5349" s="152" t="n">
        <v>47352</v>
      </c>
      <c r="B5349" s="153">
        <f>IF(A5349="","",YEAR(A5349))</f>
        <v/>
      </c>
      <c r="C5349" s="153">
        <f>IF(A5349="","",MONTH(A5349))</f>
        <v/>
      </c>
      <c r="D5349" s="153">
        <f>IF(A5349="","",CHOOSE(MONTH(A5349),"Ocak","Şubat","Mart","Nisan","Mayıs","Haziran","Temmuz","Ağustos","Eylül","Ekim","Kasım","Aralık"))</f>
        <v/>
      </c>
      <c r="E5349" s="153">
        <f>IF(A5349="","",ROUNDUP(MONTH(A5349)/3,0))</f>
        <v/>
      </c>
      <c r="F5349" s="153">
        <f>IF(A5349="","",WEEKNUM(A5349,2))</f>
        <v/>
      </c>
      <c r="G5349" s="153">
        <f>IF(A5349="","",WEEKDAY(A5349,2))</f>
        <v/>
      </c>
      <c r="H5349" s="153">
        <f>IF(A5349="","",CHOOSE(WEEKDAY(A5349,2),"Pazartesi","Salı","Çarşamba","Perşembe","Cuma","Cumartesi","Pazar"))</f>
        <v/>
      </c>
    </row>
    <row r="5350" ht="10.5" customHeight="1" s="113">
      <c r="A5350" s="152" t="n">
        <v>47353</v>
      </c>
      <c r="B5350" s="153">
        <f>IF(A5350="","",YEAR(A5350))</f>
        <v/>
      </c>
      <c r="C5350" s="153">
        <f>IF(A5350="","",MONTH(A5350))</f>
        <v/>
      </c>
      <c r="D5350" s="153">
        <f>IF(A5350="","",CHOOSE(MONTH(A5350),"Ocak","Şubat","Mart","Nisan","Mayıs","Haziran","Temmuz","Ağustos","Eylül","Ekim","Kasım","Aralık"))</f>
        <v/>
      </c>
      <c r="E5350" s="153">
        <f>IF(A5350="","",ROUNDUP(MONTH(A5350)/3,0))</f>
        <v/>
      </c>
      <c r="F5350" s="153">
        <f>IF(A5350="","",WEEKNUM(A5350,2))</f>
        <v/>
      </c>
      <c r="G5350" s="153">
        <f>IF(A5350="","",WEEKDAY(A5350,2))</f>
        <v/>
      </c>
      <c r="H5350" s="153">
        <f>IF(A5350="","",CHOOSE(WEEKDAY(A5350,2),"Pazartesi","Salı","Çarşamba","Perşembe","Cuma","Cumartesi","Pazar"))</f>
        <v/>
      </c>
    </row>
    <row r="5351" ht="10.5" customHeight="1" s="113">
      <c r="A5351" s="152" t="n">
        <v>47354</v>
      </c>
      <c r="B5351" s="153">
        <f>IF(A5351="","",YEAR(A5351))</f>
        <v/>
      </c>
      <c r="C5351" s="153">
        <f>IF(A5351="","",MONTH(A5351))</f>
        <v/>
      </c>
      <c r="D5351" s="153">
        <f>IF(A5351="","",CHOOSE(MONTH(A5351),"Ocak","Şubat","Mart","Nisan","Mayıs","Haziran","Temmuz","Ağustos","Eylül","Ekim","Kasım","Aralık"))</f>
        <v/>
      </c>
      <c r="E5351" s="153">
        <f>IF(A5351="","",ROUNDUP(MONTH(A5351)/3,0))</f>
        <v/>
      </c>
      <c r="F5351" s="153">
        <f>IF(A5351="","",WEEKNUM(A5351,2))</f>
        <v/>
      </c>
      <c r="G5351" s="153">
        <f>IF(A5351="","",WEEKDAY(A5351,2))</f>
        <v/>
      </c>
      <c r="H5351" s="153">
        <f>IF(A5351="","",CHOOSE(WEEKDAY(A5351,2),"Pazartesi","Salı","Çarşamba","Perşembe","Cuma","Cumartesi","Pazar"))</f>
        <v/>
      </c>
    </row>
    <row r="5352" ht="10.5" customHeight="1" s="113">
      <c r="A5352" s="152" t="n">
        <v>47355</v>
      </c>
      <c r="B5352" s="153">
        <f>IF(A5352="","",YEAR(A5352))</f>
        <v/>
      </c>
      <c r="C5352" s="153">
        <f>IF(A5352="","",MONTH(A5352))</f>
        <v/>
      </c>
      <c r="D5352" s="153">
        <f>IF(A5352="","",CHOOSE(MONTH(A5352),"Ocak","Şubat","Mart","Nisan","Mayıs","Haziran","Temmuz","Ağustos","Eylül","Ekim","Kasım","Aralık"))</f>
        <v/>
      </c>
      <c r="E5352" s="153">
        <f>IF(A5352="","",ROUNDUP(MONTH(A5352)/3,0))</f>
        <v/>
      </c>
      <c r="F5352" s="153">
        <f>IF(A5352="","",WEEKNUM(A5352,2))</f>
        <v/>
      </c>
      <c r="G5352" s="153">
        <f>IF(A5352="","",WEEKDAY(A5352,2))</f>
        <v/>
      </c>
      <c r="H5352" s="153">
        <f>IF(A5352="","",CHOOSE(WEEKDAY(A5352,2),"Pazartesi","Salı","Çarşamba","Perşembe","Cuma","Cumartesi","Pazar"))</f>
        <v/>
      </c>
    </row>
    <row r="5353" ht="10.5" customHeight="1" s="113">
      <c r="A5353" s="152" t="n">
        <v>47356</v>
      </c>
      <c r="B5353" s="153">
        <f>IF(A5353="","",YEAR(A5353))</f>
        <v/>
      </c>
      <c r="C5353" s="153">
        <f>IF(A5353="","",MONTH(A5353))</f>
        <v/>
      </c>
      <c r="D5353" s="153">
        <f>IF(A5353="","",CHOOSE(MONTH(A5353),"Ocak","Şubat","Mart","Nisan","Mayıs","Haziran","Temmuz","Ağustos","Eylül","Ekim","Kasım","Aralık"))</f>
        <v/>
      </c>
      <c r="E5353" s="153">
        <f>IF(A5353="","",ROUNDUP(MONTH(A5353)/3,0))</f>
        <v/>
      </c>
      <c r="F5353" s="153">
        <f>IF(A5353="","",WEEKNUM(A5353,2))</f>
        <v/>
      </c>
      <c r="G5353" s="153">
        <f>IF(A5353="","",WEEKDAY(A5353,2))</f>
        <v/>
      </c>
      <c r="H5353" s="153">
        <f>IF(A5353="","",CHOOSE(WEEKDAY(A5353,2),"Pazartesi","Salı","Çarşamba","Perşembe","Cuma","Cumartesi","Pazar"))</f>
        <v/>
      </c>
    </row>
    <row r="5354" ht="10.5" customHeight="1" s="113">
      <c r="A5354" s="152" t="n">
        <v>47357</v>
      </c>
      <c r="B5354" s="153">
        <f>IF(A5354="","",YEAR(A5354))</f>
        <v/>
      </c>
      <c r="C5354" s="153">
        <f>IF(A5354="","",MONTH(A5354))</f>
        <v/>
      </c>
      <c r="D5354" s="153">
        <f>IF(A5354="","",CHOOSE(MONTH(A5354),"Ocak","Şubat","Mart","Nisan","Mayıs","Haziran","Temmuz","Ağustos","Eylül","Ekim","Kasım","Aralık"))</f>
        <v/>
      </c>
      <c r="E5354" s="153">
        <f>IF(A5354="","",ROUNDUP(MONTH(A5354)/3,0))</f>
        <v/>
      </c>
      <c r="F5354" s="153">
        <f>IF(A5354="","",WEEKNUM(A5354,2))</f>
        <v/>
      </c>
      <c r="G5354" s="153">
        <f>IF(A5354="","",WEEKDAY(A5354,2))</f>
        <v/>
      </c>
      <c r="H5354" s="153">
        <f>IF(A5354="","",CHOOSE(WEEKDAY(A5354,2),"Pazartesi","Salı","Çarşamba","Perşembe","Cuma","Cumartesi","Pazar"))</f>
        <v/>
      </c>
    </row>
    <row r="5355" ht="10.5" customHeight="1" s="113">
      <c r="A5355" s="152" t="n">
        <v>47358</v>
      </c>
      <c r="B5355" s="153">
        <f>IF(A5355="","",YEAR(A5355))</f>
        <v/>
      </c>
      <c r="C5355" s="153">
        <f>IF(A5355="","",MONTH(A5355))</f>
        <v/>
      </c>
      <c r="D5355" s="153">
        <f>IF(A5355="","",CHOOSE(MONTH(A5355),"Ocak","Şubat","Mart","Nisan","Mayıs","Haziran","Temmuz","Ağustos","Eylül","Ekim","Kasım","Aralık"))</f>
        <v/>
      </c>
      <c r="E5355" s="153">
        <f>IF(A5355="","",ROUNDUP(MONTH(A5355)/3,0))</f>
        <v/>
      </c>
      <c r="F5355" s="153">
        <f>IF(A5355="","",WEEKNUM(A5355,2))</f>
        <v/>
      </c>
      <c r="G5355" s="153">
        <f>IF(A5355="","",WEEKDAY(A5355,2))</f>
        <v/>
      </c>
      <c r="H5355" s="153">
        <f>IF(A5355="","",CHOOSE(WEEKDAY(A5355,2),"Pazartesi","Salı","Çarşamba","Perşembe","Cuma","Cumartesi","Pazar"))</f>
        <v/>
      </c>
    </row>
    <row r="5356" ht="10.5" customHeight="1" s="113">
      <c r="A5356" s="152" t="n">
        <v>47359</v>
      </c>
      <c r="B5356" s="153">
        <f>IF(A5356="","",YEAR(A5356))</f>
        <v/>
      </c>
      <c r="C5356" s="153">
        <f>IF(A5356="","",MONTH(A5356))</f>
        <v/>
      </c>
      <c r="D5356" s="153">
        <f>IF(A5356="","",CHOOSE(MONTH(A5356),"Ocak","Şubat","Mart","Nisan","Mayıs","Haziran","Temmuz","Ağustos","Eylül","Ekim","Kasım","Aralık"))</f>
        <v/>
      </c>
      <c r="E5356" s="153">
        <f>IF(A5356="","",ROUNDUP(MONTH(A5356)/3,0))</f>
        <v/>
      </c>
      <c r="F5356" s="153">
        <f>IF(A5356="","",WEEKNUM(A5356,2))</f>
        <v/>
      </c>
      <c r="G5356" s="153">
        <f>IF(A5356="","",WEEKDAY(A5356,2))</f>
        <v/>
      </c>
      <c r="H5356" s="153">
        <f>IF(A5356="","",CHOOSE(WEEKDAY(A5356,2),"Pazartesi","Salı","Çarşamba","Perşembe","Cuma","Cumartesi","Pazar"))</f>
        <v/>
      </c>
    </row>
    <row r="5357" ht="10.5" customHeight="1" s="113">
      <c r="A5357" s="152" t="n">
        <v>47360</v>
      </c>
      <c r="B5357" s="153">
        <f>IF(A5357="","",YEAR(A5357))</f>
        <v/>
      </c>
      <c r="C5357" s="153">
        <f>IF(A5357="","",MONTH(A5357))</f>
        <v/>
      </c>
      <c r="D5357" s="153">
        <f>IF(A5357="","",CHOOSE(MONTH(A5357),"Ocak","Şubat","Mart","Nisan","Mayıs","Haziran","Temmuz","Ağustos","Eylül","Ekim","Kasım","Aralık"))</f>
        <v/>
      </c>
      <c r="E5357" s="153">
        <f>IF(A5357="","",ROUNDUP(MONTH(A5357)/3,0))</f>
        <v/>
      </c>
      <c r="F5357" s="153">
        <f>IF(A5357="","",WEEKNUM(A5357,2))</f>
        <v/>
      </c>
      <c r="G5357" s="153">
        <f>IF(A5357="","",WEEKDAY(A5357,2))</f>
        <v/>
      </c>
      <c r="H5357" s="153">
        <f>IF(A5357="","",CHOOSE(WEEKDAY(A5357,2),"Pazartesi","Salı","Çarşamba","Perşembe","Cuma","Cumartesi","Pazar"))</f>
        <v/>
      </c>
    </row>
    <row r="5358" ht="10.5" customHeight="1" s="113">
      <c r="A5358" s="152" t="n">
        <v>47361</v>
      </c>
      <c r="B5358" s="153">
        <f>IF(A5358="","",YEAR(A5358))</f>
        <v/>
      </c>
      <c r="C5358" s="153">
        <f>IF(A5358="","",MONTH(A5358))</f>
        <v/>
      </c>
      <c r="D5358" s="153">
        <f>IF(A5358="","",CHOOSE(MONTH(A5358),"Ocak","Şubat","Mart","Nisan","Mayıs","Haziran","Temmuz","Ağustos","Eylül","Ekim","Kasım","Aralık"))</f>
        <v/>
      </c>
      <c r="E5358" s="153">
        <f>IF(A5358="","",ROUNDUP(MONTH(A5358)/3,0))</f>
        <v/>
      </c>
      <c r="F5358" s="153">
        <f>IF(A5358="","",WEEKNUM(A5358,2))</f>
        <v/>
      </c>
      <c r="G5358" s="153">
        <f>IF(A5358="","",WEEKDAY(A5358,2))</f>
        <v/>
      </c>
      <c r="H5358" s="153">
        <f>IF(A5358="","",CHOOSE(WEEKDAY(A5358,2),"Pazartesi","Salı","Çarşamba","Perşembe","Cuma","Cumartesi","Pazar"))</f>
        <v/>
      </c>
    </row>
    <row r="5359" ht="10.5" customHeight="1" s="113">
      <c r="A5359" s="152" t="n">
        <v>47362</v>
      </c>
      <c r="B5359" s="153">
        <f>IF(A5359="","",YEAR(A5359))</f>
        <v/>
      </c>
      <c r="C5359" s="153">
        <f>IF(A5359="","",MONTH(A5359))</f>
        <v/>
      </c>
      <c r="D5359" s="153">
        <f>IF(A5359="","",CHOOSE(MONTH(A5359),"Ocak","Şubat","Mart","Nisan","Mayıs","Haziran","Temmuz","Ağustos","Eylül","Ekim","Kasım","Aralık"))</f>
        <v/>
      </c>
      <c r="E5359" s="153">
        <f>IF(A5359="","",ROUNDUP(MONTH(A5359)/3,0))</f>
        <v/>
      </c>
      <c r="F5359" s="153">
        <f>IF(A5359="","",WEEKNUM(A5359,2))</f>
        <v/>
      </c>
      <c r="G5359" s="153">
        <f>IF(A5359="","",WEEKDAY(A5359,2))</f>
        <v/>
      </c>
      <c r="H5359" s="153">
        <f>IF(A5359="","",CHOOSE(WEEKDAY(A5359,2),"Pazartesi","Salı","Çarşamba","Perşembe","Cuma","Cumartesi","Pazar"))</f>
        <v/>
      </c>
    </row>
    <row r="5360" ht="10.5" customHeight="1" s="113">
      <c r="A5360" s="152" t="n">
        <v>47363</v>
      </c>
      <c r="B5360" s="153">
        <f>IF(A5360="","",YEAR(A5360))</f>
        <v/>
      </c>
      <c r="C5360" s="153">
        <f>IF(A5360="","",MONTH(A5360))</f>
        <v/>
      </c>
      <c r="D5360" s="153">
        <f>IF(A5360="","",CHOOSE(MONTH(A5360),"Ocak","Şubat","Mart","Nisan","Mayıs","Haziran","Temmuz","Ağustos","Eylül","Ekim","Kasım","Aralık"))</f>
        <v/>
      </c>
      <c r="E5360" s="153">
        <f>IF(A5360="","",ROUNDUP(MONTH(A5360)/3,0))</f>
        <v/>
      </c>
      <c r="F5360" s="153">
        <f>IF(A5360="","",WEEKNUM(A5360,2))</f>
        <v/>
      </c>
      <c r="G5360" s="153">
        <f>IF(A5360="","",WEEKDAY(A5360,2))</f>
        <v/>
      </c>
      <c r="H5360" s="153">
        <f>IF(A5360="","",CHOOSE(WEEKDAY(A5360,2),"Pazartesi","Salı","Çarşamba","Perşembe","Cuma","Cumartesi","Pazar"))</f>
        <v/>
      </c>
    </row>
    <row r="5361" ht="10.5" customHeight="1" s="113">
      <c r="A5361" s="152" t="n">
        <v>47364</v>
      </c>
      <c r="B5361" s="153">
        <f>IF(A5361="","",YEAR(A5361))</f>
        <v/>
      </c>
      <c r="C5361" s="153">
        <f>IF(A5361="","",MONTH(A5361))</f>
        <v/>
      </c>
      <c r="D5361" s="153">
        <f>IF(A5361="","",CHOOSE(MONTH(A5361),"Ocak","Şubat","Mart","Nisan","Mayıs","Haziran","Temmuz","Ağustos","Eylül","Ekim","Kasım","Aralık"))</f>
        <v/>
      </c>
      <c r="E5361" s="153">
        <f>IF(A5361="","",ROUNDUP(MONTH(A5361)/3,0))</f>
        <v/>
      </c>
      <c r="F5361" s="153">
        <f>IF(A5361="","",WEEKNUM(A5361,2))</f>
        <v/>
      </c>
      <c r="G5361" s="153">
        <f>IF(A5361="","",WEEKDAY(A5361,2))</f>
        <v/>
      </c>
      <c r="H5361" s="153">
        <f>IF(A5361="","",CHOOSE(WEEKDAY(A5361,2),"Pazartesi","Salı","Çarşamba","Perşembe","Cuma","Cumartesi","Pazar"))</f>
        <v/>
      </c>
    </row>
    <row r="5362" ht="10.5" customHeight="1" s="113">
      <c r="A5362" s="152" t="n">
        <v>47365</v>
      </c>
      <c r="B5362" s="153">
        <f>IF(A5362="","",YEAR(A5362))</f>
        <v/>
      </c>
      <c r="C5362" s="153">
        <f>IF(A5362="","",MONTH(A5362))</f>
        <v/>
      </c>
      <c r="D5362" s="153">
        <f>IF(A5362="","",CHOOSE(MONTH(A5362),"Ocak","Şubat","Mart","Nisan","Mayıs","Haziran","Temmuz","Ağustos","Eylül","Ekim","Kasım","Aralık"))</f>
        <v/>
      </c>
      <c r="E5362" s="153">
        <f>IF(A5362="","",ROUNDUP(MONTH(A5362)/3,0))</f>
        <v/>
      </c>
      <c r="F5362" s="153">
        <f>IF(A5362="","",WEEKNUM(A5362,2))</f>
        <v/>
      </c>
      <c r="G5362" s="153">
        <f>IF(A5362="","",WEEKDAY(A5362,2))</f>
        <v/>
      </c>
      <c r="H5362" s="153">
        <f>IF(A5362="","",CHOOSE(WEEKDAY(A5362,2),"Pazartesi","Salı","Çarşamba","Perşembe","Cuma","Cumartesi","Pazar"))</f>
        <v/>
      </c>
    </row>
    <row r="5363" ht="10.5" customHeight="1" s="113">
      <c r="A5363" s="152" t="n">
        <v>47366</v>
      </c>
      <c r="B5363" s="153">
        <f>IF(A5363="","",YEAR(A5363))</f>
        <v/>
      </c>
      <c r="C5363" s="153">
        <f>IF(A5363="","",MONTH(A5363))</f>
        <v/>
      </c>
      <c r="D5363" s="153">
        <f>IF(A5363="","",CHOOSE(MONTH(A5363),"Ocak","Şubat","Mart","Nisan","Mayıs","Haziran","Temmuz","Ağustos","Eylül","Ekim","Kasım","Aralık"))</f>
        <v/>
      </c>
      <c r="E5363" s="153">
        <f>IF(A5363="","",ROUNDUP(MONTH(A5363)/3,0))</f>
        <v/>
      </c>
      <c r="F5363" s="153">
        <f>IF(A5363="","",WEEKNUM(A5363,2))</f>
        <v/>
      </c>
      <c r="G5363" s="153">
        <f>IF(A5363="","",WEEKDAY(A5363,2))</f>
        <v/>
      </c>
      <c r="H5363" s="153">
        <f>IF(A5363="","",CHOOSE(WEEKDAY(A5363,2),"Pazartesi","Salı","Çarşamba","Perşembe","Cuma","Cumartesi","Pazar"))</f>
        <v/>
      </c>
    </row>
    <row r="5364" ht="10.5" customHeight="1" s="113">
      <c r="A5364" s="152" t="n">
        <v>47367</v>
      </c>
      <c r="B5364" s="153">
        <f>IF(A5364="","",YEAR(A5364))</f>
        <v/>
      </c>
      <c r="C5364" s="153">
        <f>IF(A5364="","",MONTH(A5364))</f>
        <v/>
      </c>
      <c r="D5364" s="153">
        <f>IF(A5364="","",CHOOSE(MONTH(A5364),"Ocak","Şubat","Mart","Nisan","Mayıs","Haziran","Temmuz","Ağustos","Eylül","Ekim","Kasım","Aralık"))</f>
        <v/>
      </c>
      <c r="E5364" s="153">
        <f>IF(A5364="","",ROUNDUP(MONTH(A5364)/3,0))</f>
        <v/>
      </c>
      <c r="F5364" s="153">
        <f>IF(A5364="","",WEEKNUM(A5364,2))</f>
        <v/>
      </c>
      <c r="G5364" s="153">
        <f>IF(A5364="","",WEEKDAY(A5364,2))</f>
        <v/>
      </c>
      <c r="H5364" s="153">
        <f>IF(A5364="","",CHOOSE(WEEKDAY(A5364,2),"Pazartesi","Salı","Çarşamba","Perşembe","Cuma","Cumartesi","Pazar"))</f>
        <v/>
      </c>
    </row>
    <row r="5365" ht="10.5" customHeight="1" s="113">
      <c r="A5365" s="152" t="n">
        <v>47368</v>
      </c>
      <c r="B5365" s="153">
        <f>IF(A5365="","",YEAR(A5365))</f>
        <v/>
      </c>
      <c r="C5365" s="153">
        <f>IF(A5365="","",MONTH(A5365))</f>
        <v/>
      </c>
      <c r="D5365" s="153">
        <f>IF(A5365="","",CHOOSE(MONTH(A5365),"Ocak","Şubat","Mart","Nisan","Mayıs","Haziran","Temmuz","Ağustos","Eylül","Ekim","Kasım","Aralık"))</f>
        <v/>
      </c>
      <c r="E5365" s="153">
        <f>IF(A5365="","",ROUNDUP(MONTH(A5365)/3,0))</f>
        <v/>
      </c>
      <c r="F5365" s="153">
        <f>IF(A5365="","",WEEKNUM(A5365,2))</f>
        <v/>
      </c>
      <c r="G5365" s="153">
        <f>IF(A5365="","",WEEKDAY(A5365,2))</f>
        <v/>
      </c>
      <c r="H5365" s="153">
        <f>IF(A5365="","",CHOOSE(WEEKDAY(A5365,2),"Pazartesi","Salı","Çarşamba","Perşembe","Cuma","Cumartesi","Pazar"))</f>
        <v/>
      </c>
    </row>
    <row r="5366" ht="10.5" customHeight="1" s="113">
      <c r="A5366" s="152" t="n">
        <v>47369</v>
      </c>
      <c r="B5366" s="153">
        <f>IF(A5366="","",YEAR(A5366))</f>
        <v/>
      </c>
      <c r="C5366" s="153">
        <f>IF(A5366="","",MONTH(A5366))</f>
        <v/>
      </c>
      <c r="D5366" s="153">
        <f>IF(A5366="","",CHOOSE(MONTH(A5366),"Ocak","Şubat","Mart","Nisan","Mayıs","Haziran","Temmuz","Ağustos","Eylül","Ekim","Kasım","Aralık"))</f>
        <v/>
      </c>
      <c r="E5366" s="153">
        <f>IF(A5366="","",ROUNDUP(MONTH(A5366)/3,0))</f>
        <v/>
      </c>
      <c r="F5366" s="153">
        <f>IF(A5366="","",WEEKNUM(A5366,2))</f>
        <v/>
      </c>
      <c r="G5366" s="153">
        <f>IF(A5366="","",WEEKDAY(A5366,2))</f>
        <v/>
      </c>
      <c r="H5366" s="153">
        <f>IF(A5366="","",CHOOSE(WEEKDAY(A5366,2),"Pazartesi","Salı","Çarşamba","Perşembe","Cuma","Cumartesi","Pazar"))</f>
        <v/>
      </c>
    </row>
    <row r="5367" ht="10.5" customHeight="1" s="113">
      <c r="A5367" s="152" t="n">
        <v>47370</v>
      </c>
      <c r="B5367" s="153">
        <f>IF(A5367="","",YEAR(A5367))</f>
        <v/>
      </c>
      <c r="C5367" s="153">
        <f>IF(A5367="","",MONTH(A5367))</f>
        <v/>
      </c>
      <c r="D5367" s="153">
        <f>IF(A5367="","",CHOOSE(MONTH(A5367),"Ocak","Şubat","Mart","Nisan","Mayıs","Haziran","Temmuz","Ağustos","Eylül","Ekim","Kasım","Aralık"))</f>
        <v/>
      </c>
      <c r="E5367" s="153">
        <f>IF(A5367="","",ROUNDUP(MONTH(A5367)/3,0))</f>
        <v/>
      </c>
      <c r="F5367" s="153">
        <f>IF(A5367="","",WEEKNUM(A5367,2))</f>
        <v/>
      </c>
      <c r="G5367" s="153">
        <f>IF(A5367="","",WEEKDAY(A5367,2))</f>
        <v/>
      </c>
      <c r="H5367" s="153">
        <f>IF(A5367="","",CHOOSE(WEEKDAY(A5367,2),"Pazartesi","Salı","Çarşamba","Perşembe","Cuma","Cumartesi","Pazar"))</f>
        <v/>
      </c>
    </row>
    <row r="5368" ht="10.5" customHeight="1" s="113">
      <c r="A5368" s="152" t="n">
        <v>47371</v>
      </c>
      <c r="B5368" s="153">
        <f>IF(A5368="","",YEAR(A5368))</f>
        <v/>
      </c>
      <c r="C5368" s="153">
        <f>IF(A5368="","",MONTH(A5368))</f>
        <v/>
      </c>
      <c r="D5368" s="153">
        <f>IF(A5368="","",CHOOSE(MONTH(A5368),"Ocak","Şubat","Mart","Nisan","Mayıs","Haziran","Temmuz","Ağustos","Eylül","Ekim","Kasım","Aralık"))</f>
        <v/>
      </c>
      <c r="E5368" s="153">
        <f>IF(A5368="","",ROUNDUP(MONTH(A5368)/3,0))</f>
        <v/>
      </c>
      <c r="F5368" s="153">
        <f>IF(A5368="","",WEEKNUM(A5368,2))</f>
        <v/>
      </c>
      <c r="G5368" s="153">
        <f>IF(A5368="","",WEEKDAY(A5368,2))</f>
        <v/>
      </c>
      <c r="H5368" s="153">
        <f>IF(A5368="","",CHOOSE(WEEKDAY(A5368,2),"Pazartesi","Salı","Çarşamba","Perşembe","Cuma","Cumartesi","Pazar"))</f>
        <v/>
      </c>
    </row>
    <row r="5369" ht="10.5" customHeight="1" s="113">
      <c r="A5369" s="152" t="n">
        <v>47372</v>
      </c>
      <c r="B5369" s="153">
        <f>IF(A5369="","",YEAR(A5369))</f>
        <v/>
      </c>
      <c r="C5369" s="153">
        <f>IF(A5369="","",MONTH(A5369))</f>
        <v/>
      </c>
      <c r="D5369" s="153">
        <f>IF(A5369="","",CHOOSE(MONTH(A5369),"Ocak","Şubat","Mart","Nisan","Mayıs","Haziran","Temmuz","Ağustos","Eylül","Ekim","Kasım","Aralık"))</f>
        <v/>
      </c>
      <c r="E5369" s="153">
        <f>IF(A5369="","",ROUNDUP(MONTH(A5369)/3,0))</f>
        <v/>
      </c>
      <c r="F5369" s="153">
        <f>IF(A5369="","",WEEKNUM(A5369,2))</f>
        <v/>
      </c>
      <c r="G5369" s="153">
        <f>IF(A5369="","",WEEKDAY(A5369,2))</f>
        <v/>
      </c>
      <c r="H5369" s="153">
        <f>IF(A5369="","",CHOOSE(WEEKDAY(A5369,2),"Pazartesi","Salı","Çarşamba","Perşembe","Cuma","Cumartesi","Pazar"))</f>
        <v/>
      </c>
    </row>
    <row r="5370" ht="10.5" customHeight="1" s="113">
      <c r="A5370" s="152" t="n">
        <v>47373</v>
      </c>
      <c r="B5370" s="153">
        <f>IF(A5370="","",YEAR(A5370))</f>
        <v/>
      </c>
      <c r="C5370" s="153">
        <f>IF(A5370="","",MONTH(A5370))</f>
        <v/>
      </c>
      <c r="D5370" s="153">
        <f>IF(A5370="","",CHOOSE(MONTH(A5370),"Ocak","Şubat","Mart","Nisan","Mayıs","Haziran","Temmuz","Ağustos","Eylül","Ekim","Kasım","Aralık"))</f>
        <v/>
      </c>
      <c r="E5370" s="153">
        <f>IF(A5370="","",ROUNDUP(MONTH(A5370)/3,0))</f>
        <v/>
      </c>
      <c r="F5370" s="153">
        <f>IF(A5370="","",WEEKNUM(A5370,2))</f>
        <v/>
      </c>
      <c r="G5370" s="153">
        <f>IF(A5370="","",WEEKDAY(A5370,2))</f>
        <v/>
      </c>
      <c r="H5370" s="153">
        <f>IF(A5370="","",CHOOSE(WEEKDAY(A5370,2),"Pazartesi","Salı","Çarşamba","Perşembe","Cuma","Cumartesi","Pazar"))</f>
        <v/>
      </c>
    </row>
    <row r="5371" ht="10.5" customHeight="1" s="113">
      <c r="A5371" s="152" t="n">
        <v>47374</v>
      </c>
      <c r="B5371" s="153">
        <f>IF(A5371="","",YEAR(A5371))</f>
        <v/>
      </c>
      <c r="C5371" s="153">
        <f>IF(A5371="","",MONTH(A5371))</f>
        <v/>
      </c>
      <c r="D5371" s="153">
        <f>IF(A5371="","",CHOOSE(MONTH(A5371),"Ocak","Şubat","Mart","Nisan","Mayıs","Haziran","Temmuz","Ağustos","Eylül","Ekim","Kasım","Aralık"))</f>
        <v/>
      </c>
      <c r="E5371" s="153">
        <f>IF(A5371="","",ROUNDUP(MONTH(A5371)/3,0))</f>
        <v/>
      </c>
      <c r="F5371" s="153">
        <f>IF(A5371="","",WEEKNUM(A5371,2))</f>
        <v/>
      </c>
      <c r="G5371" s="153">
        <f>IF(A5371="","",WEEKDAY(A5371,2))</f>
        <v/>
      </c>
      <c r="H5371" s="153">
        <f>IF(A5371="","",CHOOSE(WEEKDAY(A5371,2),"Pazartesi","Salı","Çarşamba","Perşembe","Cuma","Cumartesi","Pazar"))</f>
        <v/>
      </c>
    </row>
    <row r="5372" ht="10.5" customHeight="1" s="113">
      <c r="A5372" s="152" t="n">
        <v>47375</v>
      </c>
      <c r="B5372" s="153">
        <f>IF(A5372="","",YEAR(A5372))</f>
        <v/>
      </c>
      <c r="C5372" s="153">
        <f>IF(A5372="","",MONTH(A5372))</f>
        <v/>
      </c>
      <c r="D5372" s="153">
        <f>IF(A5372="","",CHOOSE(MONTH(A5372),"Ocak","Şubat","Mart","Nisan","Mayıs","Haziran","Temmuz","Ağustos","Eylül","Ekim","Kasım","Aralık"))</f>
        <v/>
      </c>
      <c r="E5372" s="153">
        <f>IF(A5372="","",ROUNDUP(MONTH(A5372)/3,0))</f>
        <v/>
      </c>
      <c r="F5372" s="153">
        <f>IF(A5372="","",WEEKNUM(A5372,2))</f>
        <v/>
      </c>
      <c r="G5372" s="153">
        <f>IF(A5372="","",WEEKDAY(A5372,2))</f>
        <v/>
      </c>
      <c r="H5372" s="153">
        <f>IF(A5372="","",CHOOSE(WEEKDAY(A5372,2),"Pazartesi","Salı","Çarşamba","Perşembe","Cuma","Cumartesi","Pazar"))</f>
        <v/>
      </c>
    </row>
    <row r="5373" ht="10.5" customHeight="1" s="113">
      <c r="A5373" s="152" t="n">
        <v>47376</v>
      </c>
      <c r="B5373" s="153">
        <f>IF(A5373="","",YEAR(A5373))</f>
        <v/>
      </c>
      <c r="C5373" s="153">
        <f>IF(A5373="","",MONTH(A5373))</f>
        <v/>
      </c>
      <c r="D5373" s="153">
        <f>IF(A5373="","",CHOOSE(MONTH(A5373),"Ocak","Şubat","Mart","Nisan","Mayıs","Haziran","Temmuz","Ağustos","Eylül","Ekim","Kasım","Aralık"))</f>
        <v/>
      </c>
      <c r="E5373" s="153">
        <f>IF(A5373="","",ROUNDUP(MONTH(A5373)/3,0))</f>
        <v/>
      </c>
      <c r="F5373" s="153">
        <f>IF(A5373="","",WEEKNUM(A5373,2))</f>
        <v/>
      </c>
      <c r="G5373" s="153">
        <f>IF(A5373="","",WEEKDAY(A5373,2))</f>
        <v/>
      </c>
      <c r="H5373" s="153">
        <f>IF(A5373="","",CHOOSE(WEEKDAY(A5373,2),"Pazartesi","Salı","Çarşamba","Perşembe","Cuma","Cumartesi","Pazar"))</f>
        <v/>
      </c>
    </row>
    <row r="5374" ht="10.5" customHeight="1" s="113">
      <c r="A5374" s="152" t="n">
        <v>47377</v>
      </c>
      <c r="B5374" s="153">
        <f>IF(A5374="","",YEAR(A5374))</f>
        <v/>
      </c>
      <c r="C5374" s="153">
        <f>IF(A5374="","",MONTH(A5374))</f>
        <v/>
      </c>
      <c r="D5374" s="153">
        <f>IF(A5374="","",CHOOSE(MONTH(A5374),"Ocak","Şubat","Mart","Nisan","Mayıs","Haziran","Temmuz","Ağustos","Eylül","Ekim","Kasım","Aralık"))</f>
        <v/>
      </c>
      <c r="E5374" s="153">
        <f>IF(A5374="","",ROUNDUP(MONTH(A5374)/3,0))</f>
        <v/>
      </c>
      <c r="F5374" s="153">
        <f>IF(A5374="","",WEEKNUM(A5374,2))</f>
        <v/>
      </c>
      <c r="G5374" s="153">
        <f>IF(A5374="","",WEEKDAY(A5374,2))</f>
        <v/>
      </c>
      <c r="H5374" s="153">
        <f>IF(A5374="","",CHOOSE(WEEKDAY(A5374,2),"Pazartesi","Salı","Çarşamba","Perşembe","Cuma","Cumartesi","Pazar"))</f>
        <v/>
      </c>
    </row>
    <row r="5375" ht="10.5" customHeight="1" s="113">
      <c r="A5375" s="152" t="n">
        <v>47378</v>
      </c>
      <c r="B5375" s="153">
        <f>IF(A5375="","",YEAR(A5375))</f>
        <v/>
      </c>
      <c r="C5375" s="153">
        <f>IF(A5375="","",MONTH(A5375))</f>
        <v/>
      </c>
      <c r="D5375" s="153">
        <f>IF(A5375="","",CHOOSE(MONTH(A5375),"Ocak","Şubat","Mart","Nisan","Mayıs","Haziran","Temmuz","Ağustos","Eylül","Ekim","Kasım","Aralık"))</f>
        <v/>
      </c>
      <c r="E5375" s="153">
        <f>IF(A5375="","",ROUNDUP(MONTH(A5375)/3,0))</f>
        <v/>
      </c>
      <c r="F5375" s="153">
        <f>IF(A5375="","",WEEKNUM(A5375,2))</f>
        <v/>
      </c>
      <c r="G5375" s="153">
        <f>IF(A5375="","",WEEKDAY(A5375,2))</f>
        <v/>
      </c>
      <c r="H5375" s="153">
        <f>IF(A5375="","",CHOOSE(WEEKDAY(A5375,2),"Pazartesi","Salı","Çarşamba","Perşembe","Cuma","Cumartesi","Pazar"))</f>
        <v/>
      </c>
    </row>
    <row r="5376" ht="10.5" customHeight="1" s="113">
      <c r="A5376" s="152" t="n">
        <v>47379</v>
      </c>
      <c r="B5376" s="153">
        <f>IF(A5376="","",YEAR(A5376))</f>
        <v/>
      </c>
      <c r="C5376" s="153">
        <f>IF(A5376="","",MONTH(A5376))</f>
        <v/>
      </c>
      <c r="D5376" s="153">
        <f>IF(A5376="","",CHOOSE(MONTH(A5376),"Ocak","Şubat","Mart","Nisan","Mayıs","Haziran","Temmuz","Ağustos","Eylül","Ekim","Kasım","Aralık"))</f>
        <v/>
      </c>
      <c r="E5376" s="153">
        <f>IF(A5376="","",ROUNDUP(MONTH(A5376)/3,0))</f>
        <v/>
      </c>
      <c r="F5376" s="153">
        <f>IF(A5376="","",WEEKNUM(A5376,2))</f>
        <v/>
      </c>
      <c r="G5376" s="153">
        <f>IF(A5376="","",WEEKDAY(A5376,2))</f>
        <v/>
      </c>
      <c r="H5376" s="153">
        <f>IF(A5376="","",CHOOSE(WEEKDAY(A5376,2),"Pazartesi","Salı","Çarşamba","Perşembe","Cuma","Cumartesi","Pazar"))</f>
        <v/>
      </c>
    </row>
    <row r="5377" ht="10.5" customHeight="1" s="113">
      <c r="A5377" s="152" t="n">
        <v>47380</v>
      </c>
      <c r="B5377" s="153">
        <f>IF(A5377="","",YEAR(A5377))</f>
        <v/>
      </c>
      <c r="C5377" s="153">
        <f>IF(A5377="","",MONTH(A5377))</f>
        <v/>
      </c>
      <c r="D5377" s="153">
        <f>IF(A5377="","",CHOOSE(MONTH(A5377),"Ocak","Şubat","Mart","Nisan","Mayıs","Haziran","Temmuz","Ağustos","Eylül","Ekim","Kasım","Aralık"))</f>
        <v/>
      </c>
      <c r="E5377" s="153">
        <f>IF(A5377="","",ROUNDUP(MONTH(A5377)/3,0))</f>
        <v/>
      </c>
      <c r="F5377" s="153">
        <f>IF(A5377="","",WEEKNUM(A5377,2))</f>
        <v/>
      </c>
      <c r="G5377" s="153">
        <f>IF(A5377="","",WEEKDAY(A5377,2))</f>
        <v/>
      </c>
      <c r="H5377" s="153">
        <f>IF(A5377="","",CHOOSE(WEEKDAY(A5377,2),"Pazartesi","Salı","Çarşamba","Perşembe","Cuma","Cumartesi","Pazar"))</f>
        <v/>
      </c>
    </row>
    <row r="5378" ht="10.5" customHeight="1" s="113">
      <c r="A5378" s="152" t="n">
        <v>47381</v>
      </c>
      <c r="B5378" s="153">
        <f>IF(A5378="","",YEAR(A5378))</f>
        <v/>
      </c>
      <c r="C5378" s="153">
        <f>IF(A5378="","",MONTH(A5378))</f>
        <v/>
      </c>
      <c r="D5378" s="153">
        <f>IF(A5378="","",CHOOSE(MONTH(A5378),"Ocak","Şubat","Mart","Nisan","Mayıs","Haziran","Temmuz","Ağustos","Eylül","Ekim","Kasım","Aralık"))</f>
        <v/>
      </c>
      <c r="E5378" s="153">
        <f>IF(A5378="","",ROUNDUP(MONTH(A5378)/3,0))</f>
        <v/>
      </c>
      <c r="F5378" s="153">
        <f>IF(A5378="","",WEEKNUM(A5378,2))</f>
        <v/>
      </c>
      <c r="G5378" s="153">
        <f>IF(A5378="","",WEEKDAY(A5378,2))</f>
        <v/>
      </c>
      <c r="H5378" s="153">
        <f>IF(A5378="","",CHOOSE(WEEKDAY(A5378,2),"Pazartesi","Salı","Çarşamba","Perşembe","Cuma","Cumartesi","Pazar"))</f>
        <v/>
      </c>
    </row>
    <row r="5379" ht="10.5" customHeight="1" s="113">
      <c r="A5379" s="152" t="n">
        <v>47382</v>
      </c>
      <c r="B5379" s="153">
        <f>IF(A5379="","",YEAR(A5379))</f>
        <v/>
      </c>
      <c r="C5379" s="153">
        <f>IF(A5379="","",MONTH(A5379))</f>
        <v/>
      </c>
      <c r="D5379" s="153">
        <f>IF(A5379="","",CHOOSE(MONTH(A5379),"Ocak","Şubat","Mart","Nisan","Mayıs","Haziran","Temmuz","Ağustos","Eylül","Ekim","Kasım","Aralık"))</f>
        <v/>
      </c>
      <c r="E5379" s="153">
        <f>IF(A5379="","",ROUNDUP(MONTH(A5379)/3,0))</f>
        <v/>
      </c>
      <c r="F5379" s="153">
        <f>IF(A5379="","",WEEKNUM(A5379,2))</f>
        <v/>
      </c>
      <c r="G5379" s="153">
        <f>IF(A5379="","",WEEKDAY(A5379,2))</f>
        <v/>
      </c>
      <c r="H5379" s="153">
        <f>IF(A5379="","",CHOOSE(WEEKDAY(A5379,2),"Pazartesi","Salı","Çarşamba","Perşembe","Cuma","Cumartesi","Pazar"))</f>
        <v/>
      </c>
    </row>
    <row r="5380" ht="10.5" customHeight="1" s="113">
      <c r="A5380" s="152" t="n">
        <v>47383</v>
      </c>
      <c r="B5380" s="153">
        <f>IF(A5380="","",YEAR(A5380))</f>
        <v/>
      </c>
      <c r="C5380" s="153">
        <f>IF(A5380="","",MONTH(A5380))</f>
        <v/>
      </c>
      <c r="D5380" s="153">
        <f>IF(A5380="","",CHOOSE(MONTH(A5380),"Ocak","Şubat","Mart","Nisan","Mayıs","Haziran","Temmuz","Ağustos","Eylül","Ekim","Kasım","Aralık"))</f>
        <v/>
      </c>
      <c r="E5380" s="153">
        <f>IF(A5380="","",ROUNDUP(MONTH(A5380)/3,0))</f>
        <v/>
      </c>
      <c r="F5380" s="153">
        <f>IF(A5380="","",WEEKNUM(A5380,2))</f>
        <v/>
      </c>
      <c r="G5380" s="153">
        <f>IF(A5380="","",WEEKDAY(A5380,2))</f>
        <v/>
      </c>
      <c r="H5380" s="153">
        <f>IF(A5380="","",CHOOSE(WEEKDAY(A5380,2),"Pazartesi","Salı","Çarşamba","Perşembe","Cuma","Cumartesi","Pazar"))</f>
        <v/>
      </c>
    </row>
    <row r="5381" ht="10.5" customHeight="1" s="113">
      <c r="A5381" s="152" t="n">
        <v>47384</v>
      </c>
      <c r="B5381" s="153">
        <f>IF(A5381="","",YEAR(A5381))</f>
        <v/>
      </c>
      <c r="C5381" s="153">
        <f>IF(A5381="","",MONTH(A5381))</f>
        <v/>
      </c>
      <c r="D5381" s="153">
        <f>IF(A5381="","",CHOOSE(MONTH(A5381),"Ocak","Şubat","Mart","Nisan","Mayıs","Haziran","Temmuz","Ağustos","Eylül","Ekim","Kasım","Aralık"))</f>
        <v/>
      </c>
      <c r="E5381" s="153">
        <f>IF(A5381="","",ROUNDUP(MONTH(A5381)/3,0))</f>
        <v/>
      </c>
      <c r="F5381" s="153">
        <f>IF(A5381="","",WEEKNUM(A5381,2))</f>
        <v/>
      </c>
      <c r="G5381" s="153">
        <f>IF(A5381="","",WEEKDAY(A5381,2))</f>
        <v/>
      </c>
      <c r="H5381" s="153">
        <f>IF(A5381="","",CHOOSE(WEEKDAY(A5381,2),"Pazartesi","Salı","Çarşamba","Perşembe","Cuma","Cumartesi","Pazar"))</f>
        <v/>
      </c>
    </row>
    <row r="5382" ht="10.5" customHeight="1" s="113">
      <c r="A5382" s="152" t="n">
        <v>47385</v>
      </c>
      <c r="B5382" s="153">
        <f>IF(A5382="","",YEAR(A5382))</f>
        <v/>
      </c>
      <c r="C5382" s="153">
        <f>IF(A5382="","",MONTH(A5382))</f>
        <v/>
      </c>
      <c r="D5382" s="153">
        <f>IF(A5382="","",CHOOSE(MONTH(A5382),"Ocak","Şubat","Mart","Nisan","Mayıs","Haziran","Temmuz","Ağustos","Eylül","Ekim","Kasım","Aralık"))</f>
        <v/>
      </c>
      <c r="E5382" s="153">
        <f>IF(A5382="","",ROUNDUP(MONTH(A5382)/3,0))</f>
        <v/>
      </c>
      <c r="F5382" s="153">
        <f>IF(A5382="","",WEEKNUM(A5382,2))</f>
        <v/>
      </c>
      <c r="G5382" s="153">
        <f>IF(A5382="","",WEEKDAY(A5382,2))</f>
        <v/>
      </c>
      <c r="H5382" s="153">
        <f>IF(A5382="","",CHOOSE(WEEKDAY(A5382,2),"Pazartesi","Salı","Çarşamba","Perşembe","Cuma","Cumartesi","Pazar"))</f>
        <v/>
      </c>
    </row>
    <row r="5383" ht="10.5" customHeight="1" s="113">
      <c r="A5383" s="152" t="n">
        <v>47386</v>
      </c>
      <c r="B5383" s="153">
        <f>IF(A5383="","",YEAR(A5383))</f>
        <v/>
      </c>
      <c r="C5383" s="153">
        <f>IF(A5383="","",MONTH(A5383))</f>
        <v/>
      </c>
      <c r="D5383" s="153">
        <f>IF(A5383="","",CHOOSE(MONTH(A5383),"Ocak","Şubat","Mart","Nisan","Mayıs","Haziran","Temmuz","Ağustos","Eylül","Ekim","Kasım","Aralık"))</f>
        <v/>
      </c>
      <c r="E5383" s="153">
        <f>IF(A5383="","",ROUNDUP(MONTH(A5383)/3,0))</f>
        <v/>
      </c>
      <c r="F5383" s="153">
        <f>IF(A5383="","",WEEKNUM(A5383,2))</f>
        <v/>
      </c>
      <c r="G5383" s="153">
        <f>IF(A5383="","",WEEKDAY(A5383,2))</f>
        <v/>
      </c>
      <c r="H5383" s="153">
        <f>IF(A5383="","",CHOOSE(WEEKDAY(A5383,2),"Pazartesi","Salı","Çarşamba","Perşembe","Cuma","Cumartesi","Pazar"))</f>
        <v/>
      </c>
    </row>
    <row r="5384" ht="10.5" customHeight="1" s="113">
      <c r="A5384" s="152" t="n">
        <v>47387</v>
      </c>
      <c r="B5384" s="153">
        <f>IF(A5384="","",YEAR(A5384))</f>
        <v/>
      </c>
      <c r="C5384" s="153">
        <f>IF(A5384="","",MONTH(A5384))</f>
        <v/>
      </c>
      <c r="D5384" s="153">
        <f>IF(A5384="","",CHOOSE(MONTH(A5384),"Ocak","Şubat","Mart","Nisan","Mayıs","Haziran","Temmuz","Ağustos","Eylül","Ekim","Kasım","Aralık"))</f>
        <v/>
      </c>
      <c r="E5384" s="153">
        <f>IF(A5384="","",ROUNDUP(MONTH(A5384)/3,0))</f>
        <v/>
      </c>
      <c r="F5384" s="153">
        <f>IF(A5384="","",WEEKNUM(A5384,2))</f>
        <v/>
      </c>
      <c r="G5384" s="153">
        <f>IF(A5384="","",WEEKDAY(A5384,2))</f>
        <v/>
      </c>
      <c r="H5384" s="153">
        <f>IF(A5384="","",CHOOSE(WEEKDAY(A5384,2),"Pazartesi","Salı","Çarşamba","Perşembe","Cuma","Cumartesi","Pazar"))</f>
        <v/>
      </c>
    </row>
    <row r="5385" ht="10.5" customHeight="1" s="113">
      <c r="A5385" s="152" t="n">
        <v>47388</v>
      </c>
      <c r="B5385" s="153">
        <f>IF(A5385="","",YEAR(A5385))</f>
        <v/>
      </c>
      <c r="C5385" s="153">
        <f>IF(A5385="","",MONTH(A5385))</f>
        <v/>
      </c>
      <c r="D5385" s="153">
        <f>IF(A5385="","",CHOOSE(MONTH(A5385),"Ocak","Şubat","Mart","Nisan","Mayıs","Haziran","Temmuz","Ağustos","Eylül","Ekim","Kasım","Aralık"))</f>
        <v/>
      </c>
      <c r="E5385" s="153">
        <f>IF(A5385="","",ROUNDUP(MONTH(A5385)/3,0))</f>
        <v/>
      </c>
      <c r="F5385" s="153">
        <f>IF(A5385="","",WEEKNUM(A5385,2))</f>
        <v/>
      </c>
      <c r="G5385" s="153">
        <f>IF(A5385="","",WEEKDAY(A5385,2))</f>
        <v/>
      </c>
      <c r="H5385" s="153">
        <f>IF(A5385="","",CHOOSE(WEEKDAY(A5385,2),"Pazartesi","Salı","Çarşamba","Perşembe","Cuma","Cumartesi","Pazar"))</f>
        <v/>
      </c>
    </row>
    <row r="5386" ht="10.5" customHeight="1" s="113">
      <c r="A5386" s="152" t="n">
        <v>47389</v>
      </c>
      <c r="B5386" s="153">
        <f>IF(A5386="","",YEAR(A5386))</f>
        <v/>
      </c>
      <c r="C5386" s="153">
        <f>IF(A5386="","",MONTH(A5386))</f>
        <v/>
      </c>
      <c r="D5386" s="153">
        <f>IF(A5386="","",CHOOSE(MONTH(A5386),"Ocak","Şubat","Mart","Nisan","Mayıs","Haziran","Temmuz","Ağustos","Eylül","Ekim","Kasım","Aralık"))</f>
        <v/>
      </c>
      <c r="E5386" s="153">
        <f>IF(A5386="","",ROUNDUP(MONTH(A5386)/3,0))</f>
        <v/>
      </c>
      <c r="F5386" s="153">
        <f>IF(A5386="","",WEEKNUM(A5386,2))</f>
        <v/>
      </c>
      <c r="G5386" s="153">
        <f>IF(A5386="","",WEEKDAY(A5386,2))</f>
        <v/>
      </c>
      <c r="H5386" s="153">
        <f>IF(A5386="","",CHOOSE(WEEKDAY(A5386,2),"Pazartesi","Salı","Çarşamba","Perşembe","Cuma","Cumartesi","Pazar"))</f>
        <v/>
      </c>
    </row>
    <row r="5387" ht="10.5" customHeight="1" s="113">
      <c r="A5387" s="152" t="n">
        <v>47390</v>
      </c>
      <c r="B5387" s="153">
        <f>IF(A5387="","",YEAR(A5387))</f>
        <v/>
      </c>
      <c r="C5387" s="153">
        <f>IF(A5387="","",MONTH(A5387))</f>
        <v/>
      </c>
      <c r="D5387" s="153">
        <f>IF(A5387="","",CHOOSE(MONTH(A5387),"Ocak","Şubat","Mart","Nisan","Mayıs","Haziran","Temmuz","Ağustos","Eylül","Ekim","Kasım","Aralık"))</f>
        <v/>
      </c>
      <c r="E5387" s="153">
        <f>IF(A5387="","",ROUNDUP(MONTH(A5387)/3,0))</f>
        <v/>
      </c>
      <c r="F5387" s="153">
        <f>IF(A5387="","",WEEKNUM(A5387,2))</f>
        <v/>
      </c>
      <c r="G5387" s="153">
        <f>IF(A5387="","",WEEKDAY(A5387,2))</f>
        <v/>
      </c>
      <c r="H5387" s="153">
        <f>IF(A5387="","",CHOOSE(WEEKDAY(A5387,2),"Pazartesi","Salı","Çarşamba","Perşembe","Cuma","Cumartesi","Pazar"))</f>
        <v/>
      </c>
    </row>
    <row r="5388" ht="10.5" customHeight="1" s="113">
      <c r="A5388" s="152" t="n">
        <v>47391</v>
      </c>
      <c r="B5388" s="153">
        <f>IF(A5388="","",YEAR(A5388))</f>
        <v/>
      </c>
      <c r="C5388" s="153">
        <f>IF(A5388="","",MONTH(A5388))</f>
        <v/>
      </c>
      <c r="D5388" s="153">
        <f>IF(A5388="","",CHOOSE(MONTH(A5388),"Ocak","Şubat","Mart","Nisan","Mayıs","Haziran","Temmuz","Ağustos","Eylül","Ekim","Kasım","Aralık"))</f>
        <v/>
      </c>
      <c r="E5388" s="153">
        <f>IF(A5388="","",ROUNDUP(MONTH(A5388)/3,0))</f>
        <v/>
      </c>
      <c r="F5388" s="153">
        <f>IF(A5388="","",WEEKNUM(A5388,2))</f>
        <v/>
      </c>
      <c r="G5388" s="153">
        <f>IF(A5388="","",WEEKDAY(A5388,2))</f>
        <v/>
      </c>
      <c r="H5388" s="153">
        <f>IF(A5388="","",CHOOSE(WEEKDAY(A5388,2),"Pazartesi","Salı","Çarşamba","Perşembe","Cuma","Cumartesi","Pazar"))</f>
        <v/>
      </c>
    </row>
    <row r="5389" ht="10.5" customHeight="1" s="113">
      <c r="A5389" s="152" t="n">
        <v>47392</v>
      </c>
      <c r="B5389" s="153">
        <f>IF(A5389="","",YEAR(A5389))</f>
        <v/>
      </c>
      <c r="C5389" s="153">
        <f>IF(A5389="","",MONTH(A5389))</f>
        <v/>
      </c>
      <c r="D5389" s="153">
        <f>IF(A5389="","",CHOOSE(MONTH(A5389),"Ocak","Şubat","Mart","Nisan","Mayıs","Haziran","Temmuz","Ağustos","Eylül","Ekim","Kasım","Aralık"))</f>
        <v/>
      </c>
      <c r="E5389" s="153">
        <f>IF(A5389="","",ROUNDUP(MONTH(A5389)/3,0))</f>
        <v/>
      </c>
      <c r="F5389" s="153">
        <f>IF(A5389="","",WEEKNUM(A5389,2))</f>
        <v/>
      </c>
      <c r="G5389" s="153">
        <f>IF(A5389="","",WEEKDAY(A5389,2))</f>
        <v/>
      </c>
      <c r="H5389" s="153">
        <f>IF(A5389="","",CHOOSE(WEEKDAY(A5389,2),"Pazartesi","Salı","Çarşamba","Perşembe","Cuma","Cumartesi","Pazar"))</f>
        <v/>
      </c>
    </row>
    <row r="5390" ht="10.5" customHeight="1" s="113">
      <c r="A5390" s="152" t="n">
        <v>47393</v>
      </c>
      <c r="B5390" s="153">
        <f>IF(A5390="","",YEAR(A5390))</f>
        <v/>
      </c>
      <c r="C5390" s="153">
        <f>IF(A5390="","",MONTH(A5390))</f>
        <v/>
      </c>
      <c r="D5390" s="153">
        <f>IF(A5390="","",CHOOSE(MONTH(A5390),"Ocak","Şubat","Mart","Nisan","Mayıs","Haziran","Temmuz","Ağustos","Eylül","Ekim","Kasım","Aralık"))</f>
        <v/>
      </c>
      <c r="E5390" s="153">
        <f>IF(A5390="","",ROUNDUP(MONTH(A5390)/3,0))</f>
        <v/>
      </c>
      <c r="F5390" s="153">
        <f>IF(A5390="","",WEEKNUM(A5390,2))</f>
        <v/>
      </c>
      <c r="G5390" s="153">
        <f>IF(A5390="","",WEEKDAY(A5390,2))</f>
        <v/>
      </c>
      <c r="H5390" s="153">
        <f>IF(A5390="","",CHOOSE(WEEKDAY(A5390,2),"Pazartesi","Salı","Çarşamba","Perşembe","Cuma","Cumartesi","Pazar"))</f>
        <v/>
      </c>
    </row>
    <row r="5391" ht="10.5" customHeight="1" s="113">
      <c r="A5391" s="152" t="n">
        <v>47394</v>
      </c>
      <c r="B5391" s="153">
        <f>IF(A5391="","",YEAR(A5391))</f>
        <v/>
      </c>
      <c r="C5391" s="153">
        <f>IF(A5391="","",MONTH(A5391))</f>
        <v/>
      </c>
      <c r="D5391" s="153">
        <f>IF(A5391="","",CHOOSE(MONTH(A5391),"Ocak","Şubat","Mart","Nisan","Mayıs","Haziran","Temmuz","Ağustos","Eylül","Ekim","Kasım","Aralık"))</f>
        <v/>
      </c>
      <c r="E5391" s="153">
        <f>IF(A5391="","",ROUNDUP(MONTH(A5391)/3,0))</f>
        <v/>
      </c>
      <c r="F5391" s="153">
        <f>IF(A5391="","",WEEKNUM(A5391,2))</f>
        <v/>
      </c>
      <c r="G5391" s="153">
        <f>IF(A5391="","",WEEKDAY(A5391,2))</f>
        <v/>
      </c>
      <c r="H5391" s="153">
        <f>IF(A5391="","",CHOOSE(WEEKDAY(A5391,2),"Pazartesi","Salı","Çarşamba","Perşembe","Cuma","Cumartesi","Pazar"))</f>
        <v/>
      </c>
    </row>
    <row r="5392" ht="10.5" customHeight="1" s="113">
      <c r="A5392" s="152" t="n">
        <v>47395</v>
      </c>
      <c r="B5392" s="153">
        <f>IF(A5392="","",YEAR(A5392))</f>
        <v/>
      </c>
      <c r="C5392" s="153">
        <f>IF(A5392="","",MONTH(A5392))</f>
        <v/>
      </c>
      <c r="D5392" s="153">
        <f>IF(A5392="","",CHOOSE(MONTH(A5392),"Ocak","Şubat","Mart","Nisan","Mayıs","Haziran","Temmuz","Ağustos","Eylül","Ekim","Kasım","Aralık"))</f>
        <v/>
      </c>
      <c r="E5392" s="153">
        <f>IF(A5392="","",ROUNDUP(MONTH(A5392)/3,0))</f>
        <v/>
      </c>
      <c r="F5392" s="153">
        <f>IF(A5392="","",WEEKNUM(A5392,2))</f>
        <v/>
      </c>
      <c r="G5392" s="153">
        <f>IF(A5392="","",WEEKDAY(A5392,2))</f>
        <v/>
      </c>
      <c r="H5392" s="153">
        <f>IF(A5392="","",CHOOSE(WEEKDAY(A5392,2),"Pazartesi","Salı","Çarşamba","Perşembe","Cuma","Cumartesi","Pazar"))</f>
        <v/>
      </c>
    </row>
    <row r="5393" ht="10.5" customHeight="1" s="113">
      <c r="A5393" s="152" t="n">
        <v>47396</v>
      </c>
      <c r="B5393" s="153">
        <f>IF(A5393="","",YEAR(A5393))</f>
        <v/>
      </c>
      <c r="C5393" s="153">
        <f>IF(A5393="","",MONTH(A5393))</f>
        <v/>
      </c>
      <c r="D5393" s="153">
        <f>IF(A5393="","",CHOOSE(MONTH(A5393),"Ocak","Şubat","Mart","Nisan","Mayıs","Haziran","Temmuz","Ağustos","Eylül","Ekim","Kasım","Aralık"))</f>
        <v/>
      </c>
      <c r="E5393" s="153">
        <f>IF(A5393="","",ROUNDUP(MONTH(A5393)/3,0))</f>
        <v/>
      </c>
      <c r="F5393" s="153">
        <f>IF(A5393="","",WEEKNUM(A5393,2))</f>
        <v/>
      </c>
      <c r="G5393" s="153">
        <f>IF(A5393="","",WEEKDAY(A5393,2))</f>
        <v/>
      </c>
      <c r="H5393" s="153">
        <f>IF(A5393="","",CHOOSE(WEEKDAY(A5393,2),"Pazartesi","Salı","Çarşamba","Perşembe","Cuma","Cumartesi","Pazar"))</f>
        <v/>
      </c>
    </row>
    <row r="5394" ht="10.5" customHeight="1" s="113">
      <c r="A5394" s="152" t="n">
        <v>47397</v>
      </c>
      <c r="B5394" s="153">
        <f>IF(A5394="","",YEAR(A5394))</f>
        <v/>
      </c>
      <c r="C5394" s="153">
        <f>IF(A5394="","",MONTH(A5394))</f>
        <v/>
      </c>
      <c r="D5394" s="153">
        <f>IF(A5394="","",CHOOSE(MONTH(A5394),"Ocak","Şubat","Mart","Nisan","Mayıs","Haziran","Temmuz","Ağustos","Eylül","Ekim","Kasım","Aralık"))</f>
        <v/>
      </c>
      <c r="E5394" s="153">
        <f>IF(A5394="","",ROUNDUP(MONTH(A5394)/3,0))</f>
        <v/>
      </c>
      <c r="F5394" s="153">
        <f>IF(A5394="","",WEEKNUM(A5394,2))</f>
        <v/>
      </c>
      <c r="G5394" s="153">
        <f>IF(A5394="","",WEEKDAY(A5394,2))</f>
        <v/>
      </c>
      <c r="H5394" s="153">
        <f>IF(A5394="","",CHOOSE(WEEKDAY(A5394,2),"Pazartesi","Salı","Çarşamba","Perşembe","Cuma","Cumartesi","Pazar"))</f>
        <v/>
      </c>
    </row>
    <row r="5395" ht="10.5" customHeight="1" s="113">
      <c r="A5395" s="152" t="n">
        <v>47398</v>
      </c>
      <c r="B5395" s="153">
        <f>IF(A5395="","",YEAR(A5395))</f>
        <v/>
      </c>
      <c r="C5395" s="153">
        <f>IF(A5395="","",MONTH(A5395))</f>
        <v/>
      </c>
      <c r="D5395" s="153">
        <f>IF(A5395="","",CHOOSE(MONTH(A5395),"Ocak","Şubat","Mart","Nisan","Mayıs","Haziran","Temmuz","Ağustos","Eylül","Ekim","Kasım","Aralık"))</f>
        <v/>
      </c>
      <c r="E5395" s="153">
        <f>IF(A5395="","",ROUNDUP(MONTH(A5395)/3,0))</f>
        <v/>
      </c>
      <c r="F5395" s="153">
        <f>IF(A5395="","",WEEKNUM(A5395,2))</f>
        <v/>
      </c>
      <c r="G5395" s="153">
        <f>IF(A5395="","",WEEKDAY(A5395,2))</f>
        <v/>
      </c>
      <c r="H5395" s="153">
        <f>IF(A5395="","",CHOOSE(WEEKDAY(A5395,2),"Pazartesi","Salı","Çarşamba","Perşembe","Cuma","Cumartesi","Pazar"))</f>
        <v/>
      </c>
    </row>
    <row r="5396" ht="10.5" customHeight="1" s="113">
      <c r="A5396" s="152" t="n">
        <v>47399</v>
      </c>
      <c r="B5396" s="153">
        <f>IF(A5396="","",YEAR(A5396))</f>
        <v/>
      </c>
      <c r="C5396" s="153">
        <f>IF(A5396="","",MONTH(A5396))</f>
        <v/>
      </c>
      <c r="D5396" s="153">
        <f>IF(A5396="","",CHOOSE(MONTH(A5396),"Ocak","Şubat","Mart","Nisan","Mayıs","Haziran","Temmuz","Ağustos","Eylül","Ekim","Kasım","Aralık"))</f>
        <v/>
      </c>
      <c r="E5396" s="153">
        <f>IF(A5396="","",ROUNDUP(MONTH(A5396)/3,0))</f>
        <v/>
      </c>
      <c r="F5396" s="153">
        <f>IF(A5396="","",WEEKNUM(A5396,2))</f>
        <v/>
      </c>
      <c r="G5396" s="153">
        <f>IF(A5396="","",WEEKDAY(A5396,2))</f>
        <v/>
      </c>
      <c r="H5396" s="153">
        <f>IF(A5396="","",CHOOSE(WEEKDAY(A5396,2),"Pazartesi","Salı","Çarşamba","Perşembe","Cuma","Cumartesi","Pazar"))</f>
        <v/>
      </c>
    </row>
    <row r="5397" ht="10.5" customHeight="1" s="113">
      <c r="A5397" s="152" t="n">
        <v>47400</v>
      </c>
      <c r="B5397" s="153">
        <f>IF(A5397="","",YEAR(A5397))</f>
        <v/>
      </c>
      <c r="C5397" s="153">
        <f>IF(A5397="","",MONTH(A5397))</f>
        <v/>
      </c>
      <c r="D5397" s="153">
        <f>IF(A5397="","",CHOOSE(MONTH(A5397),"Ocak","Şubat","Mart","Nisan","Mayıs","Haziran","Temmuz","Ağustos","Eylül","Ekim","Kasım","Aralık"))</f>
        <v/>
      </c>
      <c r="E5397" s="153">
        <f>IF(A5397="","",ROUNDUP(MONTH(A5397)/3,0))</f>
        <v/>
      </c>
      <c r="F5397" s="153">
        <f>IF(A5397="","",WEEKNUM(A5397,2))</f>
        <v/>
      </c>
      <c r="G5397" s="153">
        <f>IF(A5397="","",WEEKDAY(A5397,2))</f>
        <v/>
      </c>
      <c r="H5397" s="153">
        <f>IF(A5397="","",CHOOSE(WEEKDAY(A5397,2),"Pazartesi","Salı","Çarşamba","Perşembe","Cuma","Cumartesi","Pazar"))</f>
        <v/>
      </c>
    </row>
    <row r="5398" ht="10.5" customHeight="1" s="113">
      <c r="A5398" s="152" t="n">
        <v>47401</v>
      </c>
      <c r="B5398" s="153">
        <f>IF(A5398="","",YEAR(A5398))</f>
        <v/>
      </c>
      <c r="C5398" s="153">
        <f>IF(A5398="","",MONTH(A5398))</f>
        <v/>
      </c>
      <c r="D5398" s="153">
        <f>IF(A5398="","",CHOOSE(MONTH(A5398),"Ocak","Şubat","Mart","Nisan","Mayıs","Haziran","Temmuz","Ağustos","Eylül","Ekim","Kasım","Aralık"))</f>
        <v/>
      </c>
      <c r="E5398" s="153">
        <f>IF(A5398="","",ROUNDUP(MONTH(A5398)/3,0))</f>
        <v/>
      </c>
      <c r="F5398" s="153">
        <f>IF(A5398="","",WEEKNUM(A5398,2))</f>
        <v/>
      </c>
      <c r="G5398" s="153">
        <f>IF(A5398="","",WEEKDAY(A5398,2))</f>
        <v/>
      </c>
      <c r="H5398" s="153">
        <f>IF(A5398="","",CHOOSE(WEEKDAY(A5398,2),"Pazartesi","Salı","Çarşamba","Perşembe","Cuma","Cumartesi","Pazar"))</f>
        <v/>
      </c>
    </row>
    <row r="5399" ht="10.5" customHeight="1" s="113">
      <c r="A5399" s="152" t="n">
        <v>47402</v>
      </c>
      <c r="B5399" s="153">
        <f>IF(A5399="","",YEAR(A5399))</f>
        <v/>
      </c>
      <c r="C5399" s="153">
        <f>IF(A5399="","",MONTH(A5399))</f>
        <v/>
      </c>
      <c r="D5399" s="153">
        <f>IF(A5399="","",CHOOSE(MONTH(A5399),"Ocak","Şubat","Mart","Nisan","Mayıs","Haziran","Temmuz","Ağustos","Eylül","Ekim","Kasım","Aralık"))</f>
        <v/>
      </c>
      <c r="E5399" s="153">
        <f>IF(A5399="","",ROUNDUP(MONTH(A5399)/3,0))</f>
        <v/>
      </c>
      <c r="F5399" s="153">
        <f>IF(A5399="","",WEEKNUM(A5399,2))</f>
        <v/>
      </c>
      <c r="G5399" s="153">
        <f>IF(A5399="","",WEEKDAY(A5399,2))</f>
        <v/>
      </c>
      <c r="H5399" s="153">
        <f>IF(A5399="","",CHOOSE(WEEKDAY(A5399,2),"Pazartesi","Salı","Çarşamba","Perşembe","Cuma","Cumartesi","Pazar"))</f>
        <v/>
      </c>
    </row>
    <row r="5400" ht="10.5" customHeight="1" s="113">
      <c r="A5400" s="152" t="n">
        <v>47403</v>
      </c>
      <c r="B5400" s="153">
        <f>IF(A5400="","",YEAR(A5400))</f>
        <v/>
      </c>
      <c r="C5400" s="153">
        <f>IF(A5400="","",MONTH(A5400))</f>
        <v/>
      </c>
      <c r="D5400" s="153">
        <f>IF(A5400="","",CHOOSE(MONTH(A5400),"Ocak","Şubat","Mart","Nisan","Mayıs","Haziran","Temmuz","Ağustos","Eylül","Ekim","Kasım","Aralık"))</f>
        <v/>
      </c>
      <c r="E5400" s="153">
        <f>IF(A5400="","",ROUNDUP(MONTH(A5400)/3,0))</f>
        <v/>
      </c>
      <c r="F5400" s="153">
        <f>IF(A5400="","",WEEKNUM(A5400,2))</f>
        <v/>
      </c>
      <c r="G5400" s="153">
        <f>IF(A5400="","",WEEKDAY(A5400,2))</f>
        <v/>
      </c>
      <c r="H5400" s="153">
        <f>IF(A5400="","",CHOOSE(WEEKDAY(A5400,2),"Pazartesi","Salı","Çarşamba","Perşembe","Cuma","Cumartesi","Pazar"))</f>
        <v/>
      </c>
    </row>
    <row r="5401" ht="10.5" customHeight="1" s="113">
      <c r="A5401" s="152" t="n">
        <v>47404</v>
      </c>
      <c r="B5401" s="153">
        <f>IF(A5401="","",YEAR(A5401))</f>
        <v/>
      </c>
      <c r="C5401" s="153">
        <f>IF(A5401="","",MONTH(A5401))</f>
        <v/>
      </c>
      <c r="D5401" s="153">
        <f>IF(A5401="","",CHOOSE(MONTH(A5401),"Ocak","Şubat","Mart","Nisan","Mayıs","Haziran","Temmuz","Ağustos","Eylül","Ekim","Kasım","Aralık"))</f>
        <v/>
      </c>
      <c r="E5401" s="153">
        <f>IF(A5401="","",ROUNDUP(MONTH(A5401)/3,0))</f>
        <v/>
      </c>
      <c r="F5401" s="153">
        <f>IF(A5401="","",WEEKNUM(A5401,2))</f>
        <v/>
      </c>
      <c r="G5401" s="153">
        <f>IF(A5401="","",WEEKDAY(A5401,2))</f>
        <v/>
      </c>
      <c r="H5401" s="153">
        <f>IF(A5401="","",CHOOSE(WEEKDAY(A5401,2),"Pazartesi","Salı","Çarşamba","Perşembe","Cuma","Cumartesi","Pazar"))</f>
        <v/>
      </c>
    </row>
    <row r="5402" ht="10.5" customHeight="1" s="113">
      <c r="A5402" s="152" t="n">
        <v>47405</v>
      </c>
      <c r="B5402" s="153">
        <f>IF(A5402="","",YEAR(A5402))</f>
        <v/>
      </c>
      <c r="C5402" s="153">
        <f>IF(A5402="","",MONTH(A5402))</f>
        <v/>
      </c>
      <c r="D5402" s="153">
        <f>IF(A5402="","",CHOOSE(MONTH(A5402),"Ocak","Şubat","Mart","Nisan","Mayıs","Haziran","Temmuz","Ağustos","Eylül","Ekim","Kasım","Aralık"))</f>
        <v/>
      </c>
      <c r="E5402" s="153">
        <f>IF(A5402="","",ROUNDUP(MONTH(A5402)/3,0))</f>
        <v/>
      </c>
      <c r="F5402" s="153">
        <f>IF(A5402="","",WEEKNUM(A5402,2))</f>
        <v/>
      </c>
      <c r="G5402" s="153">
        <f>IF(A5402="","",WEEKDAY(A5402,2))</f>
        <v/>
      </c>
      <c r="H5402" s="153">
        <f>IF(A5402="","",CHOOSE(WEEKDAY(A5402,2),"Pazartesi","Salı","Çarşamba","Perşembe","Cuma","Cumartesi","Pazar"))</f>
        <v/>
      </c>
    </row>
    <row r="5403" ht="10.5" customHeight="1" s="113">
      <c r="A5403" s="152" t="n">
        <v>47406</v>
      </c>
      <c r="B5403" s="153">
        <f>IF(A5403="","",YEAR(A5403))</f>
        <v/>
      </c>
      <c r="C5403" s="153">
        <f>IF(A5403="","",MONTH(A5403))</f>
        <v/>
      </c>
      <c r="D5403" s="153">
        <f>IF(A5403="","",CHOOSE(MONTH(A5403),"Ocak","Şubat","Mart","Nisan","Mayıs","Haziran","Temmuz","Ağustos","Eylül","Ekim","Kasım","Aralık"))</f>
        <v/>
      </c>
      <c r="E5403" s="153">
        <f>IF(A5403="","",ROUNDUP(MONTH(A5403)/3,0))</f>
        <v/>
      </c>
      <c r="F5403" s="153">
        <f>IF(A5403="","",WEEKNUM(A5403,2))</f>
        <v/>
      </c>
      <c r="G5403" s="153">
        <f>IF(A5403="","",WEEKDAY(A5403,2))</f>
        <v/>
      </c>
      <c r="H5403" s="153">
        <f>IF(A5403="","",CHOOSE(WEEKDAY(A5403,2),"Pazartesi","Salı","Çarşamba","Perşembe","Cuma","Cumartesi","Pazar"))</f>
        <v/>
      </c>
    </row>
    <row r="5404" ht="10.5" customHeight="1" s="113">
      <c r="A5404" s="152" t="n">
        <v>47407</v>
      </c>
      <c r="B5404" s="153">
        <f>IF(A5404="","",YEAR(A5404))</f>
        <v/>
      </c>
      <c r="C5404" s="153">
        <f>IF(A5404="","",MONTH(A5404))</f>
        <v/>
      </c>
      <c r="D5404" s="153">
        <f>IF(A5404="","",CHOOSE(MONTH(A5404),"Ocak","Şubat","Mart","Nisan","Mayıs","Haziran","Temmuz","Ağustos","Eylül","Ekim","Kasım","Aralık"))</f>
        <v/>
      </c>
      <c r="E5404" s="153">
        <f>IF(A5404="","",ROUNDUP(MONTH(A5404)/3,0))</f>
        <v/>
      </c>
      <c r="F5404" s="153">
        <f>IF(A5404="","",WEEKNUM(A5404,2))</f>
        <v/>
      </c>
      <c r="G5404" s="153">
        <f>IF(A5404="","",WEEKDAY(A5404,2))</f>
        <v/>
      </c>
      <c r="H5404" s="153">
        <f>IF(A5404="","",CHOOSE(WEEKDAY(A5404,2),"Pazartesi","Salı","Çarşamba","Perşembe","Cuma","Cumartesi","Pazar"))</f>
        <v/>
      </c>
    </row>
    <row r="5405" ht="10.5" customHeight="1" s="113">
      <c r="A5405" s="152" t="n">
        <v>47408</v>
      </c>
      <c r="B5405" s="153">
        <f>IF(A5405="","",YEAR(A5405))</f>
        <v/>
      </c>
      <c r="C5405" s="153">
        <f>IF(A5405="","",MONTH(A5405))</f>
        <v/>
      </c>
      <c r="D5405" s="153">
        <f>IF(A5405="","",CHOOSE(MONTH(A5405),"Ocak","Şubat","Mart","Nisan","Mayıs","Haziran","Temmuz","Ağustos","Eylül","Ekim","Kasım","Aralık"))</f>
        <v/>
      </c>
      <c r="E5405" s="153">
        <f>IF(A5405="","",ROUNDUP(MONTH(A5405)/3,0))</f>
        <v/>
      </c>
      <c r="F5405" s="153">
        <f>IF(A5405="","",WEEKNUM(A5405,2))</f>
        <v/>
      </c>
      <c r="G5405" s="153">
        <f>IF(A5405="","",WEEKDAY(A5405,2))</f>
        <v/>
      </c>
      <c r="H5405" s="153">
        <f>IF(A5405="","",CHOOSE(WEEKDAY(A5405,2),"Pazartesi","Salı","Çarşamba","Perşembe","Cuma","Cumartesi","Pazar"))</f>
        <v/>
      </c>
    </row>
    <row r="5406" ht="10.5" customHeight="1" s="113">
      <c r="A5406" s="152" t="n">
        <v>47409</v>
      </c>
      <c r="B5406" s="153">
        <f>IF(A5406="","",YEAR(A5406))</f>
        <v/>
      </c>
      <c r="C5406" s="153">
        <f>IF(A5406="","",MONTH(A5406))</f>
        <v/>
      </c>
      <c r="D5406" s="153">
        <f>IF(A5406="","",CHOOSE(MONTH(A5406),"Ocak","Şubat","Mart","Nisan","Mayıs","Haziran","Temmuz","Ağustos","Eylül","Ekim","Kasım","Aralık"))</f>
        <v/>
      </c>
      <c r="E5406" s="153">
        <f>IF(A5406="","",ROUNDUP(MONTH(A5406)/3,0))</f>
        <v/>
      </c>
      <c r="F5406" s="153">
        <f>IF(A5406="","",WEEKNUM(A5406,2))</f>
        <v/>
      </c>
      <c r="G5406" s="153">
        <f>IF(A5406="","",WEEKDAY(A5406,2))</f>
        <v/>
      </c>
      <c r="H5406" s="153">
        <f>IF(A5406="","",CHOOSE(WEEKDAY(A5406,2),"Pazartesi","Salı","Çarşamba","Perşembe","Cuma","Cumartesi","Pazar"))</f>
        <v/>
      </c>
    </row>
    <row r="5407" ht="10.5" customHeight="1" s="113">
      <c r="A5407" s="152" t="n">
        <v>47410</v>
      </c>
      <c r="B5407" s="153">
        <f>IF(A5407="","",YEAR(A5407))</f>
        <v/>
      </c>
      <c r="C5407" s="153">
        <f>IF(A5407="","",MONTH(A5407))</f>
        <v/>
      </c>
      <c r="D5407" s="153">
        <f>IF(A5407="","",CHOOSE(MONTH(A5407),"Ocak","Şubat","Mart","Nisan","Mayıs","Haziran","Temmuz","Ağustos","Eylül","Ekim","Kasım","Aralık"))</f>
        <v/>
      </c>
      <c r="E5407" s="153">
        <f>IF(A5407="","",ROUNDUP(MONTH(A5407)/3,0))</f>
        <v/>
      </c>
      <c r="F5407" s="153">
        <f>IF(A5407="","",WEEKNUM(A5407,2))</f>
        <v/>
      </c>
      <c r="G5407" s="153">
        <f>IF(A5407="","",WEEKDAY(A5407,2))</f>
        <v/>
      </c>
      <c r="H5407" s="153">
        <f>IF(A5407="","",CHOOSE(WEEKDAY(A5407,2),"Pazartesi","Salı","Çarşamba","Perşembe","Cuma","Cumartesi","Pazar"))</f>
        <v/>
      </c>
    </row>
    <row r="5408" ht="10.5" customHeight="1" s="113">
      <c r="A5408" s="152" t="n">
        <v>47411</v>
      </c>
      <c r="B5408" s="153">
        <f>IF(A5408="","",YEAR(A5408))</f>
        <v/>
      </c>
      <c r="C5408" s="153">
        <f>IF(A5408="","",MONTH(A5408))</f>
        <v/>
      </c>
      <c r="D5408" s="153">
        <f>IF(A5408="","",CHOOSE(MONTH(A5408),"Ocak","Şubat","Mart","Nisan","Mayıs","Haziran","Temmuz","Ağustos","Eylül","Ekim","Kasım","Aralık"))</f>
        <v/>
      </c>
      <c r="E5408" s="153">
        <f>IF(A5408="","",ROUNDUP(MONTH(A5408)/3,0))</f>
        <v/>
      </c>
      <c r="F5408" s="153">
        <f>IF(A5408="","",WEEKNUM(A5408,2))</f>
        <v/>
      </c>
      <c r="G5408" s="153">
        <f>IF(A5408="","",WEEKDAY(A5408,2))</f>
        <v/>
      </c>
      <c r="H5408" s="153">
        <f>IF(A5408="","",CHOOSE(WEEKDAY(A5408,2),"Pazartesi","Salı","Çarşamba","Perşembe","Cuma","Cumartesi","Pazar"))</f>
        <v/>
      </c>
    </row>
    <row r="5409" ht="10.5" customHeight="1" s="113">
      <c r="A5409" s="152" t="n">
        <v>47412</v>
      </c>
      <c r="B5409" s="153">
        <f>IF(A5409="","",YEAR(A5409))</f>
        <v/>
      </c>
      <c r="C5409" s="153">
        <f>IF(A5409="","",MONTH(A5409))</f>
        <v/>
      </c>
      <c r="D5409" s="153">
        <f>IF(A5409="","",CHOOSE(MONTH(A5409),"Ocak","Şubat","Mart","Nisan","Mayıs","Haziran","Temmuz","Ağustos","Eylül","Ekim","Kasım","Aralık"))</f>
        <v/>
      </c>
      <c r="E5409" s="153">
        <f>IF(A5409="","",ROUNDUP(MONTH(A5409)/3,0))</f>
        <v/>
      </c>
      <c r="F5409" s="153">
        <f>IF(A5409="","",WEEKNUM(A5409,2))</f>
        <v/>
      </c>
      <c r="G5409" s="153">
        <f>IF(A5409="","",WEEKDAY(A5409,2))</f>
        <v/>
      </c>
      <c r="H5409" s="153">
        <f>IF(A5409="","",CHOOSE(WEEKDAY(A5409,2),"Pazartesi","Salı","Çarşamba","Perşembe","Cuma","Cumartesi","Pazar"))</f>
        <v/>
      </c>
    </row>
    <row r="5410" ht="10.5" customHeight="1" s="113">
      <c r="A5410" s="152" t="n">
        <v>47413</v>
      </c>
      <c r="B5410" s="153">
        <f>IF(A5410="","",YEAR(A5410))</f>
        <v/>
      </c>
      <c r="C5410" s="153">
        <f>IF(A5410="","",MONTH(A5410))</f>
        <v/>
      </c>
      <c r="D5410" s="153">
        <f>IF(A5410="","",CHOOSE(MONTH(A5410),"Ocak","Şubat","Mart","Nisan","Mayıs","Haziran","Temmuz","Ağustos","Eylül","Ekim","Kasım","Aralık"))</f>
        <v/>
      </c>
      <c r="E5410" s="153">
        <f>IF(A5410="","",ROUNDUP(MONTH(A5410)/3,0))</f>
        <v/>
      </c>
      <c r="F5410" s="153">
        <f>IF(A5410="","",WEEKNUM(A5410,2))</f>
        <v/>
      </c>
      <c r="G5410" s="153">
        <f>IF(A5410="","",WEEKDAY(A5410,2))</f>
        <v/>
      </c>
      <c r="H5410" s="153">
        <f>IF(A5410="","",CHOOSE(WEEKDAY(A5410,2),"Pazartesi","Salı","Çarşamba","Perşembe","Cuma","Cumartesi","Pazar"))</f>
        <v/>
      </c>
    </row>
    <row r="5411" ht="10.5" customHeight="1" s="113">
      <c r="A5411" s="152" t="n">
        <v>47414</v>
      </c>
      <c r="B5411" s="153">
        <f>IF(A5411="","",YEAR(A5411))</f>
        <v/>
      </c>
      <c r="C5411" s="153">
        <f>IF(A5411="","",MONTH(A5411))</f>
        <v/>
      </c>
      <c r="D5411" s="153">
        <f>IF(A5411="","",CHOOSE(MONTH(A5411),"Ocak","Şubat","Mart","Nisan","Mayıs","Haziran","Temmuz","Ağustos","Eylül","Ekim","Kasım","Aralık"))</f>
        <v/>
      </c>
      <c r="E5411" s="153">
        <f>IF(A5411="","",ROUNDUP(MONTH(A5411)/3,0))</f>
        <v/>
      </c>
      <c r="F5411" s="153">
        <f>IF(A5411="","",WEEKNUM(A5411,2))</f>
        <v/>
      </c>
      <c r="G5411" s="153">
        <f>IF(A5411="","",WEEKDAY(A5411,2))</f>
        <v/>
      </c>
      <c r="H5411" s="153">
        <f>IF(A5411="","",CHOOSE(WEEKDAY(A5411,2),"Pazartesi","Salı","Çarşamba","Perşembe","Cuma","Cumartesi","Pazar"))</f>
        <v/>
      </c>
    </row>
    <row r="5412" ht="10.5" customHeight="1" s="113">
      <c r="A5412" s="152" t="n">
        <v>47415</v>
      </c>
      <c r="B5412" s="153">
        <f>IF(A5412="","",YEAR(A5412))</f>
        <v/>
      </c>
      <c r="C5412" s="153">
        <f>IF(A5412="","",MONTH(A5412))</f>
        <v/>
      </c>
      <c r="D5412" s="153">
        <f>IF(A5412="","",CHOOSE(MONTH(A5412),"Ocak","Şubat","Mart","Nisan","Mayıs","Haziran","Temmuz","Ağustos","Eylül","Ekim","Kasım","Aralık"))</f>
        <v/>
      </c>
      <c r="E5412" s="153">
        <f>IF(A5412="","",ROUNDUP(MONTH(A5412)/3,0))</f>
        <v/>
      </c>
      <c r="F5412" s="153">
        <f>IF(A5412="","",WEEKNUM(A5412,2))</f>
        <v/>
      </c>
      <c r="G5412" s="153">
        <f>IF(A5412="","",WEEKDAY(A5412,2))</f>
        <v/>
      </c>
      <c r="H5412" s="153">
        <f>IF(A5412="","",CHOOSE(WEEKDAY(A5412,2),"Pazartesi","Salı","Çarşamba","Perşembe","Cuma","Cumartesi","Pazar"))</f>
        <v/>
      </c>
    </row>
    <row r="5413" ht="10.5" customHeight="1" s="113">
      <c r="A5413" s="152" t="n">
        <v>47416</v>
      </c>
      <c r="B5413" s="153">
        <f>IF(A5413="","",YEAR(A5413))</f>
        <v/>
      </c>
      <c r="C5413" s="153">
        <f>IF(A5413="","",MONTH(A5413))</f>
        <v/>
      </c>
      <c r="D5413" s="153">
        <f>IF(A5413="","",CHOOSE(MONTH(A5413),"Ocak","Şubat","Mart","Nisan","Mayıs","Haziran","Temmuz","Ağustos","Eylül","Ekim","Kasım","Aralık"))</f>
        <v/>
      </c>
      <c r="E5413" s="153">
        <f>IF(A5413="","",ROUNDUP(MONTH(A5413)/3,0))</f>
        <v/>
      </c>
      <c r="F5413" s="153">
        <f>IF(A5413="","",WEEKNUM(A5413,2))</f>
        <v/>
      </c>
      <c r="G5413" s="153">
        <f>IF(A5413="","",WEEKDAY(A5413,2))</f>
        <v/>
      </c>
      <c r="H5413" s="153">
        <f>IF(A5413="","",CHOOSE(WEEKDAY(A5413,2),"Pazartesi","Salı","Çarşamba","Perşembe","Cuma","Cumartesi","Pazar"))</f>
        <v/>
      </c>
    </row>
    <row r="5414" ht="10.5" customHeight="1" s="113">
      <c r="A5414" s="152" t="n">
        <v>47417</v>
      </c>
      <c r="B5414" s="153">
        <f>IF(A5414="","",YEAR(A5414))</f>
        <v/>
      </c>
      <c r="C5414" s="153">
        <f>IF(A5414="","",MONTH(A5414))</f>
        <v/>
      </c>
      <c r="D5414" s="153">
        <f>IF(A5414="","",CHOOSE(MONTH(A5414),"Ocak","Şubat","Mart","Nisan","Mayıs","Haziran","Temmuz","Ağustos","Eylül","Ekim","Kasım","Aralık"))</f>
        <v/>
      </c>
      <c r="E5414" s="153">
        <f>IF(A5414="","",ROUNDUP(MONTH(A5414)/3,0))</f>
        <v/>
      </c>
      <c r="F5414" s="153">
        <f>IF(A5414="","",WEEKNUM(A5414,2))</f>
        <v/>
      </c>
      <c r="G5414" s="153">
        <f>IF(A5414="","",WEEKDAY(A5414,2))</f>
        <v/>
      </c>
      <c r="H5414" s="153">
        <f>IF(A5414="","",CHOOSE(WEEKDAY(A5414,2),"Pazartesi","Salı","Çarşamba","Perşembe","Cuma","Cumartesi","Pazar"))</f>
        <v/>
      </c>
    </row>
    <row r="5415" ht="10.5" customHeight="1" s="113">
      <c r="A5415" s="152" t="n">
        <v>47418</v>
      </c>
      <c r="B5415" s="153">
        <f>IF(A5415="","",YEAR(A5415))</f>
        <v/>
      </c>
      <c r="C5415" s="153">
        <f>IF(A5415="","",MONTH(A5415))</f>
        <v/>
      </c>
      <c r="D5415" s="153">
        <f>IF(A5415="","",CHOOSE(MONTH(A5415),"Ocak","Şubat","Mart","Nisan","Mayıs","Haziran","Temmuz","Ağustos","Eylül","Ekim","Kasım","Aralık"))</f>
        <v/>
      </c>
      <c r="E5415" s="153">
        <f>IF(A5415="","",ROUNDUP(MONTH(A5415)/3,0))</f>
        <v/>
      </c>
      <c r="F5415" s="153">
        <f>IF(A5415="","",WEEKNUM(A5415,2))</f>
        <v/>
      </c>
      <c r="G5415" s="153">
        <f>IF(A5415="","",WEEKDAY(A5415,2))</f>
        <v/>
      </c>
      <c r="H5415" s="153">
        <f>IF(A5415="","",CHOOSE(WEEKDAY(A5415,2),"Pazartesi","Salı","Çarşamba","Perşembe","Cuma","Cumartesi","Pazar"))</f>
        <v/>
      </c>
    </row>
    <row r="5416" ht="10.5" customHeight="1" s="113">
      <c r="A5416" s="152" t="n">
        <v>47419</v>
      </c>
      <c r="B5416" s="153">
        <f>IF(A5416="","",YEAR(A5416))</f>
        <v/>
      </c>
      <c r="C5416" s="153">
        <f>IF(A5416="","",MONTH(A5416))</f>
        <v/>
      </c>
      <c r="D5416" s="153">
        <f>IF(A5416="","",CHOOSE(MONTH(A5416),"Ocak","Şubat","Mart","Nisan","Mayıs","Haziran","Temmuz","Ağustos","Eylül","Ekim","Kasım","Aralık"))</f>
        <v/>
      </c>
      <c r="E5416" s="153">
        <f>IF(A5416="","",ROUNDUP(MONTH(A5416)/3,0))</f>
        <v/>
      </c>
      <c r="F5416" s="153">
        <f>IF(A5416="","",WEEKNUM(A5416,2))</f>
        <v/>
      </c>
      <c r="G5416" s="153">
        <f>IF(A5416="","",WEEKDAY(A5416,2))</f>
        <v/>
      </c>
      <c r="H5416" s="153">
        <f>IF(A5416="","",CHOOSE(WEEKDAY(A5416,2),"Pazartesi","Salı","Çarşamba","Perşembe","Cuma","Cumartesi","Pazar"))</f>
        <v/>
      </c>
    </row>
    <row r="5417" ht="10.5" customHeight="1" s="113">
      <c r="A5417" s="152" t="n">
        <v>47420</v>
      </c>
      <c r="B5417" s="153">
        <f>IF(A5417="","",YEAR(A5417))</f>
        <v/>
      </c>
      <c r="C5417" s="153">
        <f>IF(A5417="","",MONTH(A5417))</f>
        <v/>
      </c>
      <c r="D5417" s="153">
        <f>IF(A5417="","",CHOOSE(MONTH(A5417),"Ocak","Şubat","Mart","Nisan","Mayıs","Haziran","Temmuz","Ağustos","Eylül","Ekim","Kasım","Aralık"))</f>
        <v/>
      </c>
      <c r="E5417" s="153">
        <f>IF(A5417="","",ROUNDUP(MONTH(A5417)/3,0))</f>
        <v/>
      </c>
      <c r="F5417" s="153">
        <f>IF(A5417="","",WEEKNUM(A5417,2))</f>
        <v/>
      </c>
      <c r="G5417" s="153">
        <f>IF(A5417="","",WEEKDAY(A5417,2))</f>
        <v/>
      </c>
      <c r="H5417" s="153">
        <f>IF(A5417="","",CHOOSE(WEEKDAY(A5417,2),"Pazartesi","Salı","Çarşamba","Perşembe","Cuma","Cumartesi","Pazar"))</f>
        <v/>
      </c>
    </row>
    <row r="5418" ht="10.5" customHeight="1" s="113">
      <c r="A5418" s="152" t="n">
        <v>47421</v>
      </c>
      <c r="B5418" s="153">
        <f>IF(A5418="","",YEAR(A5418))</f>
        <v/>
      </c>
      <c r="C5418" s="153">
        <f>IF(A5418="","",MONTH(A5418))</f>
        <v/>
      </c>
      <c r="D5418" s="153">
        <f>IF(A5418="","",CHOOSE(MONTH(A5418),"Ocak","Şubat","Mart","Nisan","Mayıs","Haziran","Temmuz","Ağustos","Eylül","Ekim","Kasım","Aralık"))</f>
        <v/>
      </c>
      <c r="E5418" s="153">
        <f>IF(A5418="","",ROUNDUP(MONTH(A5418)/3,0))</f>
        <v/>
      </c>
      <c r="F5418" s="153">
        <f>IF(A5418="","",WEEKNUM(A5418,2))</f>
        <v/>
      </c>
      <c r="G5418" s="153">
        <f>IF(A5418="","",WEEKDAY(A5418,2))</f>
        <v/>
      </c>
      <c r="H5418" s="153">
        <f>IF(A5418="","",CHOOSE(WEEKDAY(A5418,2),"Pazartesi","Salı","Çarşamba","Perşembe","Cuma","Cumartesi","Pazar"))</f>
        <v/>
      </c>
    </row>
    <row r="5419" ht="10.5" customHeight="1" s="113">
      <c r="A5419" s="152" t="n">
        <v>47422</v>
      </c>
      <c r="B5419" s="153">
        <f>IF(A5419="","",YEAR(A5419))</f>
        <v/>
      </c>
      <c r="C5419" s="153">
        <f>IF(A5419="","",MONTH(A5419))</f>
        <v/>
      </c>
      <c r="D5419" s="153">
        <f>IF(A5419="","",CHOOSE(MONTH(A5419),"Ocak","Şubat","Mart","Nisan","Mayıs","Haziran","Temmuz","Ağustos","Eylül","Ekim","Kasım","Aralık"))</f>
        <v/>
      </c>
      <c r="E5419" s="153">
        <f>IF(A5419="","",ROUNDUP(MONTH(A5419)/3,0))</f>
        <v/>
      </c>
      <c r="F5419" s="153">
        <f>IF(A5419="","",WEEKNUM(A5419,2))</f>
        <v/>
      </c>
      <c r="G5419" s="153">
        <f>IF(A5419="","",WEEKDAY(A5419,2))</f>
        <v/>
      </c>
      <c r="H5419" s="153">
        <f>IF(A5419="","",CHOOSE(WEEKDAY(A5419,2),"Pazartesi","Salı","Çarşamba","Perşembe","Cuma","Cumartesi","Pazar"))</f>
        <v/>
      </c>
    </row>
    <row r="5420" ht="10.5" customHeight="1" s="113">
      <c r="A5420" s="152" t="n">
        <v>47423</v>
      </c>
      <c r="B5420" s="153">
        <f>IF(A5420="","",YEAR(A5420))</f>
        <v/>
      </c>
      <c r="C5420" s="153">
        <f>IF(A5420="","",MONTH(A5420))</f>
        <v/>
      </c>
      <c r="D5420" s="153">
        <f>IF(A5420="","",CHOOSE(MONTH(A5420),"Ocak","Şubat","Mart","Nisan","Mayıs","Haziran","Temmuz","Ağustos","Eylül","Ekim","Kasım","Aralık"))</f>
        <v/>
      </c>
      <c r="E5420" s="153">
        <f>IF(A5420="","",ROUNDUP(MONTH(A5420)/3,0))</f>
        <v/>
      </c>
      <c r="F5420" s="153">
        <f>IF(A5420="","",WEEKNUM(A5420,2))</f>
        <v/>
      </c>
      <c r="G5420" s="153">
        <f>IF(A5420="","",WEEKDAY(A5420,2))</f>
        <v/>
      </c>
      <c r="H5420" s="153">
        <f>IF(A5420="","",CHOOSE(WEEKDAY(A5420,2),"Pazartesi","Salı","Çarşamba","Perşembe","Cuma","Cumartesi","Pazar"))</f>
        <v/>
      </c>
    </row>
    <row r="5421" ht="10.5" customHeight="1" s="113">
      <c r="A5421" s="152" t="n">
        <v>47424</v>
      </c>
      <c r="B5421" s="153">
        <f>IF(A5421="","",YEAR(A5421))</f>
        <v/>
      </c>
      <c r="C5421" s="153">
        <f>IF(A5421="","",MONTH(A5421))</f>
        <v/>
      </c>
      <c r="D5421" s="153">
        <f>IF(A5421="","",CHOOSE(MONTH(A5421),"Ocak","Şubat","Mart","Nisan","Mayıs","Haziran","Temmuz","Ağustos","Eylül","Ekim","Kasım","Aralık"))</f>
        <v/>
      </c>
      <c r="E5421" s="153">
        <f>IF(A5421="","",ROUNDUP(MONTH(A5421)/3,0))</f>
        <v/>
      </c>
      <c r="F5421" s="153">
        <f>IF(A5421="","",WEEKNUM(A5421,2))</f>
        <v/>
      </c>
      <c r="G5421" s="153">
        <f>IF(A5421="","",WEEKDAY(A5421,2))</f>
        <v/>
      </c>
      <c r="H5421" s="153">
        <f>IF(A5421="","",CHOOSE(WEEKDAY(A5421,2),"Pazartesi","Salı","Çarşamba","Perşembe","Cuma","Cumartesi","Pazar"))</f>
        <v/>
      </c>
    </row>
    <row r="5422" ht="10.5" customHeight="1" s="113">
      <c r="A5422" s="152" t="n">
        <v>47425</v>
      </c>
      <c r="B5422" s="153">
        <f>IF(A5422="","",YEAR(A5422))</f>
        <v/>
      </c>
      <c r="C5422" s="153">
        <f>IF(A5422="","",MONTH(A5422))</f>
        <v/>
      </c>
      <c r="D5422" s="153">
        <f>IF(A5422="","",CHOOSE(MONTH(A5422),"Ocak","Şubat","Mart","Nisan","Mayıs","Haziran","Temmuz","Ağustos","Eylül","Ekim","Kasım","Aralık"))</f>
        <v/>
      </c>
      <c r="E5422" s="153">
        <f>IF(A5422="","",ROUNDUP(MONTH(A5422)/3,0))</f>
        <v/>
      </c>
      <c r="F5422" s="153">
        <f>IF(A5422="","",WEEKNUM(A5422,2))</f>
        <v/>
      </c>
      <c r="G5422" s="153">
        <f>IF(A5422="","",WEEKDAY(A5422,2))</f>
        <v/>
      </c>
      <c r="H5422" s="153">
        <f>IF(A5422="","",CHOOSE(WEEKDAY(A5422,2),"Pazartesi","Salı","Çarşamba","Perşembe","Cuma","Cumartesi","Pazar"))</f>
        <v/>
      </c>
    </row>
    <row r="5423" ht="10.5" customHeight="1" s="113">
      <c r="A5423" s="152" t="n">
        <v>47426</v>
      </c>
      <c r="B5423" s="153">
        <f>IF(A5423="","",YEAR(A5423))</f>
        <v/>
      </c>
      <c r="C5423" s="153">
        <f>IF(A5423="","",MONTH(A5423))</f>
        <v/>
      </c>
      <c r="D5423" s="153">
        <f>IF(A5423="","",CHOOSE(MONTH(A5423),"Ocak","Şubat","Mart","Nisan","Mayıs","Haziran","Temmuz","Ağustos","Eylül","Ekim","Kasım","Aralık"))</f>
        <v/>
      </c>
      <c r="E5423" s="153">
        <f>IF(A5423="","",ROUNDUP(MONTH(A5423)/3,0))</f>
        <v/>
      </c>
      <c r="F5423" s="153">
        <f>IF(A5423="","",WEEKNUM(A5423,2))</f>
        <v/>
      </c>
      <c r="G5423" s="153">
        <f>IF(A5423="","",WEEKDAY(A5423,2))</f>
        <v/>
      </c>
      <c r="H5423" s="153">
        <f>IF(A5423="","",CHOOSE(WEEKDAY(A5423,2),"Pazartesi","Salı","Çarşamba","Perşembe","Cuma","Cumartesi","Pazar"))</f>
        <v/>
      </c>
    </row>
    <row r="5424" ht="10.5" customHeight="1" s="113">
      <c r="A5424" s="152" t="n">
        <v>47427</v>
      </c>
      <c r="B5424" s="153">
        <f>IF(A5424="","",YEAR(A5424))</f>
        <v/>
      </c>
      <c r="C5424" s="153">
        <f>IF(A5424="","",MONTH(A5424))</f>
        <v/>
      </c>
      <c r="D5424" s="153">
        <f>IF(A5424="","",CHOOSE(MONTH(A5424),"Ocak","Şubat","Mart","Nisan","Mayıs","Haziran","Temmuz","Ağustos","Eylül","Ekim","Kasım","Aralık"))</f>
        <v/>
      </c>
      <c r="E5424" s="153">
        <f>IF(A5424="","",ROUNDUP(MONTH(A5424)/3,0))</f>
        <v/>
      </c>
      <c r="F5424" s="153">
        <f>IF(A5424="","",WEEKNUM(A5424,2))</f>
        <v/>
      </c>
      <c r="G5424" s="153">
        <f>IF(A5424="","",WEEKDAY(A5424,2))</f>
        <v/>
      </c>
      <c r="H5424" s="153">
        <f>IF(A5424="","",CHOOSE(WEEKDAY(A5424,2),"Pazartesi","Salı","Çarşamba","Perşembe","Cuma","Cumartesi","Pazar"))</f>
        <v/>
      </c>
    </row>
    <row r="5425" ht="10.5" customHeight="1" s="113">
      <c r="A5425" s="152" t="n">
        <v>47428</v>
      </c>
      <c r="B5425" s="153">
        <f>IF(A5425="","",YEAR(A5425))</f>
        <v/>
      </c>
      <c r="C5425" s="153">
        <f>IF(A5425="","",MONTH(A5425))</f>
        <v/>
      </c>
      <c r="D5425" s="153">
        <f>IF(A5425="","",CHOOSE(MONTH(A5425),"Ocak","Şubat","Mart","Nisan","Mayıs","Haziran","Temmuz","Ağustos","Eylül","Ekim","Kasım","Aralık"))</f>
        <v/>
      </c>
      <c r="E5425" s="153">
        <f>IF(A5425="","",ROUNDUP(MONTH(A5425)/3,0))</f>
        <v/>
      </c>
      <c r="F5425" s="153">
        <f>IF(A5425="","",WEEKNUM(A5425,2))</f>
        <v/>
      </c>
      <c r="G5425" s="153">
        <f>IF(A5425="","",WEEKDAY(A5425,2))</f>
        <v/>
      </c>
      <c r="H5425" s="153">
        <f>IF(A5425="","",CHOOSE(WEEKDAY(A5425,2),"Pazartesi","Salı","Çarşamba","Perşembe","Cuma","Cumartesi","Pazar"))</f>
        <v/>
      </c>
    </row>
    <row r="5426" ht="10.5" customHeight="1" s="113">
      <c r="A5426" s="152" t="n">
        <v>47429</v>
      </c>
      <c r="B5426" s="153">
        <f>IF(A5426="","",YEAR(A5426))</f>
        <v/>
      </c>
      <c r="C5426" s="153">
        <f>IF(A5426="","",MONTH(A5426))</f>
        <v/>
      </c>
      <c r="D5426" s="153">
        <f>IF(A5426="","",CHOOSE(MONTH(A5426),"Ocak","Şubat","Mart","Nisan","Mayıs","Haziran","Temmuz","Ağustos","Eylül","Ekim","Kasım","Aralık"))</f>
        <v/>
      </c>
      <c r="E5426" s="153">
        <f>IF(A5426="","",ROUNDUP(MONTH(A5426)/3,0))</f>
        <v/>
      </c>
      <c r="F5426" s="153">
        <f>IF(A5426="","",WEEKNUM(A5426,2))</f>
        <v/>
      </c>
      <c r="G5426" s="153">
        <f>IF(A5426="","",WEEKDAY(A5426,2))</f>
        <v/>
      </c>
      <c r="H5426" s="153">
        <f>IF(A5426="","",CHOOSE(WEEKDAY(A5426,2),"Pazartesi","Salı","Çarşamba","Perşembe","Cuma","Cumartesi","Pazar"))</f>
        <v/>
      </c>
    </row>
    <row r="5427" ht="10.5" customHeight="1" s="113">
      <c r="A5427" s="152" t="n">
        <v>47430</v>
      </c>
      <c r="B5427" s="153">
        <f>IF(A5427="","",YEAR(A5427))</f>
        <v/>
      </c>
      <c r="C5427" s="153">
        <f>IF(A5427="","",MONTH(A5427))</f>
        <v/>
      </c>
      <c r="D5427" s="153">
        <f>IF(A5427="","",CHOOSE(MONTH(A5427),"Ocak","Şubat","Mart","Nisan","Mayıs","Haziran","Temmuz","Ağustos","Eylül","Ekim","Kasım","Aralık"))</f>
        <v/>
      </c>
      <c r="E5427" s="153">
        <f>IF(A5427="","",ROUNDUP(MONTH(A5427)/3,0))</f>
        <v/>
      </c>
      <c r="F5427" s="153">
        <f>IF(A5427="","",WEEKNUM(A5427,2))</f>
        <v/>
      </c>
      <c r="G5427" s="153">
        <f>IF(A5427="","",WEEKDAY(A5427,2))</f>
        <v/>
      </c>
      <c r="H5427" s="153">
        <f>IF(A5427="","",CHOOSE(WEEKDAY(A5427,2),"Pazartesi","Salı","Çarşamba","Perşembe","Cuma","Cumartesi","Pazar"))</f>
        <v/>
      </c>
    </row>
    <row r="5428" ht="10.5" customHeight="1" s="113">
      <c r="A5428" s="152" t="n">
        <v>47431</v>
      </c>
      <c r="B5428" s="153">
        <f>IF(A5428="","",YEAR(A5428))</f>
        <v/>
      </c>
      <c r="C5428" s="153">
        <f>IF(A5428="","",MONTH(A5428))</f>
        <v/>
      </c>
      <c r="D5428" s="153">
        <f>IF(A5428="","",CHOOSE(MONTH(A5428),"Ocak","Şubat","Mart","Nisan","Mayıs","Haziran","Temmuz","Ağustos","Eylül","Ekim","Kasım","Aralık"))</f>
        <v/>
      </c>
      <c r="E5428" s="153">
        <f>IF(A5428="","",ROUNDUP(MONTH(A5428)/3,0))</f>
        <v/>
      </c>
      <c r="F5428" s="153">
        <f>IF(A5428="","",WEEKNUM(A5428,2))</f>
        <v/>
      </c>
      <c r="G5428" s="153">
        <f>IF(A5428="","",WEEKDAY(A5428,2))</f>
        <v/>
      </c>
      <c r="H5428" s="153">
        <f>IF(A5428="","",CHOOSE(WEEKDAY(A5428,2),"Pazartesi","Salı","Çarşamba","Perşembe","Cuma","Cumartesi","Pazar"))</f>
        <v/>
      </c>
    </row>
    <row r="5429" ht="10.5" customHeight="1" s="113">
      <c r="A5429" s="152" t="n">
        <v>47432</v>
      </c>
      <c r="B5429" s="153">
        <f>IF(A5429="","",YEAR(A5429))</f>
        <v/>
      </c>
      <c r="C5429" s="153">
        <f>IF(A5429="","",MONTH(A5429))</f>
        <v/>
      </c>
      <c r="D5429" s="153">
        <f>IF(A5429="","",CHOOSE(MONTH(A5429),"Ocak","Şubat","Mart","Nisan","Mayıs","Haziran","Temmuz","Ağustos","Eylül","Ekim","Kasım","Aralık"))</f>
        <v/>
      </c>
      <c r="E5429" s="153">
        <f>IF(A5429="","",ROUNDUP(MONTH(A5429)/3,0))</f>
        <v/>
      </c>
      <c r="F5429" s="153">
        <f>IF(A5429="","",WEEKNUM(A5429,2))</f>
        <v/>
      </c>
      <c r="G5429" s="153">
        <f>IF(A5429="","",WEEKDAY(A5429,2))</f>
        <v/>
      </c>
      <c r="H5429" s="153">
        <f>IF(A5429="","",CHOOSE(WEEKDAY(A5429,2),"Pazartesi","Salı","Çarşamba","Perşembe","Cuma","Cumartesi","Pazar"))</f>
        <v/>
      </c>
    </row>
    <row r="5430" ht="10.5" customHeight="1" s="113">
      <c r="A5430" s="152" t="n">
        <v>47433</v>
      </c>
      <c r="B5430" s="153">
        <f>IF(A5430="","",YEAR(A5430))</f>
        <v/>
      </c>
      <c r="C5430" s="153">
        <f>IF(A5430="","",MONTH(A5430))</f>
        <v/>
      </c>
      <c r="D5430" s="153">
        <f>IF(A5430="","",CHOOSE(MONTH(A5430),"Ocak","Şubat","Mart","Nisan","Mayıs","Haziran","Temmuz","Ağustos","Eylül","Ekim","Kasım","Aralık"))</f>
        <v/>
      </c>
      <c r="E5430" s="153">
        <f>IF(A5430="","",ROUNDUP(MONTH(A5430)/3,0))</f>
        <v/>
      </c>
      <c r="F5430" s="153">
        <f>IF(A5430="","",WEEKNUM(A5430,2))</f>
        <v/>
      </c>
      <c r="G5430" s="153">
        <f>IF(A5430="","",WEEKDAY(A5430,2))</f>
        <v/>
      </c>
      <c r="H5430" s="153">
        <f>IF(A5430="","",CHOOSE(WEEKDAY(A5430,2),"Pazartesi","Salı","Çarşamba","Perşembe","Cuma","Cumartesi","Pazar"))</f>
        <v/>
      </c>
    </row>
    <row r="5431" ht="10.5" customHeight="1" s="113">
      <c r="A5431" s="152" t="n">
        <v>47434</v>
      </c>
      <c r="B5431" s="153">
        <f>IF(A5431="","",YEAR(A5431))</f>
        <v/>
      </c>
      <c r="C5431" s="153">
        <f>IF(A5431="","",MONTH(A5431))</f>
        <v/>
      </c>
      <c r="D5431" s="153">
        <f>IF(A5431="","",CHOOSE(MONTH(A5431),"Ocak","Şubat","Mart","Nisan","Mayıs","Haziran","Temmuz","Ağustos","Eylül","Ekim","Kasım","Aralık"))</f>
        <v/>
      </c>
      <c r="E5431" s="153">
        <f>IF(A5431="","",ROUNDUP(MONTH(A5431)/3,0))</f>
        <v/>
      </c>
      <c r="F5431" s="153">
        <f>IF(A5431="","",WEEKNUM(A5431,2))</f>
        <v/>
      </c>
      <c r="G5431" s="153">
        <f>IF(A5431="","",WEEKDAY(A5431,2))</f>
        <v/>
      </c>
      <c r="H5431" s="153">
        <f>IF(A5431="","",CHOOSE(WEEKDAY(A5431,2),"Pazartesi","Salı","Çarşamba","Perşembe","Cuma","Cumartesi","Pazar"))</f>
        <v/>
      </c>
    </row>
    <row r="5432" ht="10.5" customHeight="1" s="113">
      <c r="A5432" s="152" t="n">
        <v>47435</v>
      </c>
      <c r="B5432" s="153">
        <f>IF(A5432="","",YEAR(A5432))</f>
        <v/>
      </c>
      <c r="C5432" s="153">
        <f>IF(A5432="","",MONTH(A5432))</f>
        <v/>
      </c>
      <c r="D5432" s="153">
        <f>IF(A5432="","",CHOOSE(MONTH(A5432),"Ocak","Şubat","Mart","Nisan","Mayıs","Haziran","Temmuz","Ağustos","Eylül","Ekim","Kasım","Aralık"))</f>
        <v/>
      </c>
      <c r="E5432" s="153">
        <f>IF(A5432="","",ROUNDUP(MONTH(A5432)/3,0))</f>
        <v/>
      </c>
      <c r="F5432" s="153">
        <f>IF(A5432="","",WEEKNUM(A5432,2))</f>
        <v/>
      </c>
      <c r="G5432" s="153">
        <f>IF(A5432="","",WEEKDAY(A5432,2))</f>
        <v/>
      </c>
      <c r="H5432" s="153">
        <f>IF(A5432="","",CHOOSE(WEEKDAY(A5432,2),"Pazartesi","Salı","Çarşamba","Perşembe","Cuma","Cumartesi","Pazar"))</f>
        <v/>
      </c>
    </row>
    <row r="5433" ht="10.5" customHeight="1" s="113">
      <c r="A5433" s="152" t="n">
        <v>47436</v>
      </c>
      <c r="B5433" s="153">
        <f>IF(A5433="","",YEAR(A5433))</f>
        <v/>
      </c>
      <c r="C5433" s="153">
        <f>IF(A5433="","",MONTH(A5433))</f>
        <v/>
      </c>
      <c r="D5433" s="153">
        <f>IF(A5433="","",CHOOSE(MONTH(A5433),"Ocak","Şubat","Mart","Nisan","Mayıs","Haziran","Temmuz","Ağustos","Eylül","Ekim","Kasım","Aralık"))</f>
        <v/>
      </c>
      <c r="E5433" s="153">
        <f>IF(A5433="","",ROUNDUP(MONTH(A5433)/3,0))</f>
        <v/>
      </c>
      <c r="F5433" s="153">
        <f>IF(A5433="","",WEEKNUM(A5433,2))</f>
        <v/>
      </c>
      <c r="G5433" s="153">
        <f>IF(A5433="","",WEEKDAY(A5433,2))</f>
        <v/>
      </c>
      <c r="H5433" s="153">
        <f>IF(A5433="","",CHOOSE(WEEKDAY(A5433,2),"Pazartesi","Salı","Çarşamba","Perşembe","Cuma","Cumartesi","Pazar"))</f>
        <v/>
      </c>
    </row>
    <row r="5434" ht="10.5" customHeight="1" s="113">
      <c r="A5434" s="152" t="n">
        <v>47437</v>
      </c>
      <c r="B5434" s="153">
        <f>IF(A5434="","",YEAR(A5434))</f>
        <v/>
      </c>
      <c r="C5434" s="153">
        <f>IF(A5434="","",MONTH(A5434))</f>
        <v/>
      </c>
      <c r="D5434" s="153">
        <f>IF(A5434="","",CHOOSE(MONTH(A5434),"Ocak","Şubat","Mart","Nisan","Mayıs","Haziran","Temmuz","Ağustos","Eylül","Ekim","Kasım","Aralık"))</f>
        <v/>
      </c>
      <c r="E5434" s="153">
        <f>IF(A5434="","",ROUNDUP(MONTH(A5434)/3,0))</f>
        <v/>
      </c>
      <c r="F5434" s="153">
        <f>IF(A5434="","",WEEKNUM(A5434,2))</f>
        <v/>
      </c>
      <c r="G5434" s="153">
        <f>IF(A5434="","",WEEKDAY(A5434,2))</f>
        <v/>
      </c>
      <c r="H5434" s="153">
        <f>IF(A5434="","",CHOOSE(WEEKDAY(A5434,2),"Pazartesi","Salı","Çarşamba","Perşembe","Cuma","Cumartesi","Pazar"))</f>
        <v/>
      </c>
    </row>
    <row r="5435" ht="10.5" customHeight="1" s="113">
      <c r="A5435" s="152" t="n">
        <v>47438</v>
      </c>
      <c r="B5435" s="153">
        <f>IF(A5435="","",YEAR(A5435))</f>
        <v/>
      </c>
      <c r="C5435" s="153">
        <f>IF(A5435="","",MONTH(A5435))</f>
        <v/>
      </c>
      <c r="D5435" s="153">
        <f>IF(A5435="","",CHOOSE(MONTH(A5435),"Ocak","Şubat","Mart","Nisan","Mayıs","Haziran","Temmuz","Ağustos","Eylül","Ekim","Kasım","Aralık"))</f>
        <v/>
      </c>
      <c r="E5435" s="153">
        <f>IF(A5435="","",ROUNDUP(MONTH(A5435)/3,0))</f>
        <v/>
      </c>
      <c r="F5435" s="153">
        <f>IF(A5435="","",WEEKNUM(A5435,2))</f>
        <v/>
      </c>
      <c r="G5435" s="153">
        <f>IF(A5435="","",WEEKDAY(A5435,2))</f>
        <v/>
      </c>
      <c r="H5435" s="153">
        <f>IF(A5435="","",CHOOSE(WEEKDAY(A5435,2),"Pazartesi","Salı","Çarşamba","Perşembe","Cuma","Cumartesi","Pazar"))</f>
        <v/>
      </c>
    </row>
    <row r="5436" ht="10.5" customHeight="1" s="113">
      <c r="A5436" s="152" t="n">
        <v>47439</v>
      </c>
      <c r="B5436" s="153">
        <f>IF(A5436="","",YEAR(A5436))</f>
        <v/>
      </c>
      <c r="C5436" s="153">
        <f>IF(A5436="","",MONTH(A5436))</f>
        <v/>
      </c>
      <c r="D5436" s="153">
        <f>IF(A5436="","",CHOOSE(MONTH(A5436),"Ocak","Şubat","Mart","Nisan","Mayıs","Haziran","Temmuz","Ağustos","Eylül","Ekim","Kasım","Aralık"))</f>
        <v/>
      </c>
      <c r="E5436" s="153">
        <f>IF(A5436="","",ROUNDUP(MONTH(A5436)/3,0))</f>
        <v/>
      </c>
      <c r="F5436" s="153">
        <f>IF(A5436="","",WEEKNUM(A5436,2))</f>
        <v/>
      </c>
      <c r="G5436" s="153">
        <f>IF(A5436="","",WEEKDAY(A5436,2))</f>
        <v/>
      </c>
      <c r="H5436" s="153">
        <f>IF(A5436="","",CHOOSE(WEEKDAY(A5436,2),"Pazartesi","Salı","Çarşamba","Perşembe","Cuma","Cumartesi","Pazar"))</f>
        <v/>
      </c>
    </row>
    <row r="5437" ht="10.5" customHeight="1" s="113">
      <c r="A5437" s="152" t="n">
        <v>47440</v>
      </c>
      <c r="B5437" s="153">
        <f>IF(A5437="","",YEAR(A5437))</f>
        <v/>
      </c>
      <c r="C5437" s="153">
        <f>IF(A5437="","",MONTH(A5437))</f>
        <v/>
      </c>
      <c r="D5437" s="153">
        <f>IF(A5437="","",CHOOSE(MONTH(A5437),"Ocak","Şubat","Mart","Nisan","Mayıs","Haziran","Temmuz","Ağustos","Eylül","Ekim","Kasım","Aralık"))</f>
        <v/>
      </c>
      <c r="E5437" s="153">
        <f>IF(A5437="","",ROUNDUP(MONTH(A5437)/3,0))</f>
        <v/>
      </c>
      <c r="F5437" s="153">
        <f>IF(A5437="","",WEEKNUM(A5437,2))</f>
        <v/>
      </c>
      <c r="G5437" s="153">
        <f>IF(A5437="","",WEEKDAY(A5437,2))</f>
        <v/>
      </c>
      <c r="H5437" s="153">
        <f>IF(A5437="","",CHOOSE(WEEKDAY(A5437,2),"Pazartesi","Salı","Çarşamba","Perşembe","Cuma","Cumartesi","Pazar"))</f>
        <v/>
      </c>
    </row>
    <row r="5438" ht="10.5" customHeight="1" s="113">
      <c r="A5438" s="152" t="n">
        <v>47441</v>
      </c>
      <c r="B5438" s="153">
        <f>IF(A5438="","",YEAR(A5438))</f>
        <v/>
      </c>
      <c r="C5438" s="153">
        <f>IF(A5438="","",MONTH(A5438))</f>
        <v/>
      </c>
      <c r="D5438" s="153">
        <f>IF(A5438="","",CHOOSE(MONTH(A5438),"Ocak","Şubat","Mart","Nisan","Mayıs","Haziran","Temmuz","Ağustos","Eylül","Ekim","Kasım","Aralık"))</f>
        <v/>
      </c>
      <c r="E5438" s="153">
        <f>IF(A5438="","",ROUNDUP(MONTH(A5438)/3,0))</f>
        <v/>
      </c>
      <c r="F5438" s="153">
        <f>IF(A5438="","",WEEKNUM(A5438,2))</f>
        <v/>
      </c>
      <c r="G5438" s="153">
        <f>IF(A5438="","",WEEKDAY(A5438,2))</f>
        <v/>
      </c>
      <c r="H5438" s="153">
        <f>IF(A5438="","",CHOOSE(WEEKDAY(A5438,2),"Pazartesi","Salı","Çarşamba","Perşembe","Cuma","Cumartesi","Pazar"))</f>
        <v/>
      </c>
    </row>
    <row r="5439" ht="10.5" customHeight="1" s="113">
      <c r="A5439" s="152" t="n">
        <v>47442</v>
      </c>
      <c r="B5439" s="153">
        <f>IF(A5439="","",YEAR(A5439))</f>
        <v/>
      </c>
      <c r="C5439" s="153">
        <f>IF(A5439="","",MONTH(A5439))</f>
        <v/>
      </c>
      <c r="D5439" s="153">
        <f>IF(A5439="","",CHOOSE(MONTH(A5439),"Ocak","Şubat","Mart","Nisan","Mayıs","Haziran","Temmuz","Ağustos","Eylül","Ekim","Kasım","Aralık"))</f>
        <v/>
      </c>
      <c r="E5439" s="153">
        <f>IF(A5439="","",ROUNDUP(MONTH(A5439)/3,0))</f>
        <v/>
      </c>
      <c r="F5439" s="153">
        <f>IF(A5439="","",WEEKNUM(A5439,2))</f>
        <v/>
      </c>
      <c r="G5439" s="153">
        <f>IF(A5439="","",WEEKDAY(A5439,2))</f>
        <v/>
      </c>
      <c r="H5439" s="153">
        <f>IF(A5439="","",CHOOSE(WEEKDAY(A5439,2),"Pazartesi","Salı","Çarşamba","Perşembe","Cuma","Cumartesi","Pazar"))</f>
        <v/>
      </c>
    </row>
    <row r="5440" ht="10.5" customHeight="1" s="113">
      <c r="A5440" s="152" t="n">
        <v>47443</v>
      </c>
      <c r="B5440" s="153">
        <f>IF(A5440="","",YEAR(A5440))</f>
        <v/>
      </c>
      <c r="C5440" s="153">
        <f>IF(A5440="","",MONTH(A5440))</f>
        <v/>
      </c>
      <c r="D5440" s="153">
        <f>IF(A5440="","",CHOOSE(MONTH(A5440),"Ocak","Şubat","Mart","Nisan","Mayıs","Haziran","Temmuz","Ağustos","Eylül","Ekim","Kasım","Aralık"))</f>
        <v/>
      </c>
      <c r="E5440" s="153">
        <f>IF(A5440="","",ROUNDUP(MONTH(A5440)/3,0))</f>
        <v/>
      </c>
      <c r="F5440" s="153">
        <f>IF(A5440="","",WEEKNUM(A5440,2))</f>
        <v/>
      </c>
      <c r="G5440" s="153">
        <f>IF(A5440="","",WEEKDAY(A5440,2))</f>
        <v/>
      </c>
      <c r="H5440" s="153">
        <f>IF(A5440="","",CHOOSE(WEEKDAY(A5440,2),"Pazartesi","Salı","Çarşamba","Perşembe","Cuma","Cumartesi","Pazar"))</f>
        <v/>
      </c>
    </row>
    <row r="5441" ht="10.5" customHeight="1" s="113">
      <c r="A5441" s="152" t="n">
        <v>47444</v>
      </c>
      <c r="B5441" s="153">
        <f>IF(A5441="","",YEAR(A5441))</f>
        <v/>
      </c>
      <c r="C5441" s="153">
        <f>IF(A5441="","",MONTH(A5441))</f>
        <v/>
      </c>
      <c r="D5441" s="153">
        <f>IF(A5441="","",CHOOSE(MONTH(A5441),"Ocak","Şubat","Mart","Nisan","Mayıs","Haziran","Temmuz","Ağustos","Eylül","Ekim","Kasım","Aralık"))</f>
        <v/>
      </c>
      <c r="E5441" s="153">
        <f>IF(A5441="","",ROUNDUP(MONTH(A5441)/3,0))</f>
        <v/>
      </c>
      <c r="F5441" s="153">
        <f>IF(A5441="","",WEEKNUM(A5441,2))</f>
        <v/>
      </c>
      <c r="G5441" s="153">
        <f>IF(A5441="","",WEEKDAY(A5441,2))</f>
        <v/>
      </c>
      <c r="H5441" s="153">
        <f>IF(A5441="","",CHOOSE(WEEKDAY(A5441,2),"Pazartesi","Salı","Çarşamba","Perşembe","Cuma","Cumartesi","Pazar"))</f>
        <v/>
      </c>
    </row>
    <row r="5442" ht="10.5" customHeight="1" s="113">
      <c r="A5442" s="152" t="n">
        <v>47445</v>
      </c>
      <c r="B5442" s="153">
        <f>IF(A5442="","",YEAR(A5442))</f>
        <v/>
      </c>
      <c r="C5442" s="153">
        <f>IF(A5442="","",MONTH(A5442))</f>
        <v/>
      </c>
      <c r="D5442" s="153">
        <f>IF(A5442="","",CHOOSE(MONTH(A5442),"Ocak","Şubat","Mart","Nisan","Mayıs","Haziran","Temmuz","Ağustos","Eylül","Ekim","Kasım","Aralık"))</f>
        <v/>
      </c>
      <c r="E5442" s="153">
        <f>IF(A5442="","",ROUNDUP(MONTH(A5442)/3,0))</f>
        <v/>
      </c>
      <c r="F5442" s="153">
        <f>IF(A5442="","",WEEKNUM(A5442,2))</f>
        <v/>
      </c>
      <c r="G5442" s="153">
        <f>IF(A5442="","",WEEKDAY(A5442,2))</f>
        <v/>
      </c>
      <c r="H5442" s="153">
        <f>IF(A5442="","",CHOOSE(WEEKDAY(A5442,2),"Pazartesi","Salı","Çarşamba","Perşembe","Cuma","Cumartesi","Pazar"))</f>
        <v/>
      </c>
    </row>
    <row r="5443" ht="10.5" customHeight="1" s="113">
      <c r="A5443" s="152" t="n">
        <v>47446</v>
      </c>
      <c r="B5443" s="153">
        <f>IF(A5443="","",YEAR(A5443))</f>
        <v/>
      </c>
      <c r="C5443" s="153">
        <f>IF(A5443="","",MONTH(A5443))</f>
        <v/>
      </c>
      <c r="D5443" s="153">
        <f>IF(A5443="","",CHOOSE(MONTH(A5443),"Ocak","Şubat","Mart","Nisan","Mayıs","Haziran","Temmuz","Ağustos","Eylül","Ekim","Kasım","Aralık"))</f>
        <v/>
      </c>
      <c r="E5443" s="153">
        <f>IF(A5443="","",ROUNDUP(MONTH(A5443)/3,0))</f>
        <v/>
      </c>
      <c r="F5443" s="153">
        <f>IF(A5443="","",WEEKNUM(A5443,2))</f>
        <v/>
      </c>
      <c r="G5443" s="153">
        <f>IF(A5443="","",WEEKDAY(A5443,2))</f>
        <v/>
      </c>
      <c r="H5443" s="153">
        <f>IF(A5443="","",CHOOSE(WEEKDAY(A5443,2),"Pazartesi","Salı","Çarşamba","Perşembe","Cuma","Cumartesi","Pazar"))</f>
        <v/>
      </c>
    </row>
    <row r="5444" ht="10.5" customHeight="1" s="113">
      <c r="A5444" s="152" t="n">
        <v>47447</v>
      </c>
      <c r="B5444" s="153">
        <f>IF(A5444="","",YEAR(A5444))</f>
        <v/>
      </c>
      <c r="C5444" s="153">
        <f>IF(A5444="","",MONTH(A5444))</f>
        <v/>
      </c>
      <c r="D5444" s="153">
        <f>IF(A5444="","",CHOOSE(MONTH(A5444),"Ocak","Şubat","Mart","Nisan","Mayıs","Haziran","Temmuz","Ağustos","Eylül","Ekim","Kasım","Aralık"))</f>
        <v/>
      </c>
      <c r="E5444" s="153">
        <f>IF(A5444="","",ROUNDUP(MONTH(A5444)/3,0))</f>
        <v/>
      </c>
      <c r="F5444" s="153">
        <f>IF(A5444="","",WEEKNUM(A5444,2))</f>
        <v/>
      </c>
      <c r="G5444" s="153">
        <f>IF(A5444="","",WEEKDAY(A5444,2))</f>
        <v/>
      </c>
      <c r="H5444" s="153">
        <f>IF(A5444="","",CHOOSE(WEEKDAY(A5444,2),"Pazartesi","Salı","Çarşamba","Perşembe","Cuma","Cumartesi","Pazar"))</f>
        <v/>
      </c>
    </row>
    <row r="5445" ht="10.5" customHeight="1" s="113">
      <c r="A5445" s="152" t="n">
        <v>47448</v>
      </c>
      <c r="B5445" s="153">
        <f>IF(A5445="","",YEAR(A5445))</f>
        <v/>
      </c>
      <c r="C5445" s="153">
        <f>IF(A5445="","",MONTH(A5445))</f>
        <v/>
      </c>
      <c r="D5445" s="153">
        <f>IF(A5445="","",CHOOSE(MONTH(A5445),"Ocak","Şubat","Mart","Nisan","Mayıs","Haziran","Temmuz","Ağustos","Eylül","Ekim","Kasım","Aralık"))</f>
        <v/>
      </c>
      <c r="E5445" s="153">
        <f>IF(A5445="","",ROUNDUP(MONTH(A5445)/3,0))</f>
        <v/>
      </c>
      <c r="F5445" s="153">
        <f>IF(A5445="","",WEEKNUM(A5445,2))</f>
        <v/>
      </c>
      <c r="G5445" s="153">
        <f>IF(A5445="","",WEEKDAY(A5445,2))</f>
        <v/>
      </c>
      <c r="H5445" s="153">
        <f>IF(A5445="","",CHOOSE(WEEKDAY(A5445,2),"Pazartesi","Salı","Çarşamba","Perşembe","Cuma","Cumartesi","Pazar"))</f>
        <v/>
      </c>
    </row>
    <row r="5446" ht="10.5" customHeight="1" s="113">
      <c r="A5446" s="152" t="n">
        <v>47449</v>
      </c>
      <c r="B5446" s="153">
        <f>IF(A5446="","",YEAR(A5446))</f>
        <v/>
      </c>
      <c r="C5446" s="153">
        <f>IF(A5446="","",MONTH(A5446))</f>
        <v/>
      </c>
      <c r="D5446" s="153">
        <f>IF(A5446="","",CHOOSE(MONTH(A5446),"Ocak","Şubat","Mart","Nisan","Mayıs","Haziran","Temmuz","Ağustos","Eylül","Ekim","Kasım","Aralık"))</f>
        <v/>
      </c>
      <c r="E5446" s="153">
        <f>IF(A5446="","",ROUNDUP(MONTH(A5446)/3,0))</f>
        <v/>
      </c>
      <c r="F5446" s="153">
        <f>IF(A5446="","",WEEKNUM(A5446,2))</f>
        <v/>
      </c>
      <c r="G5446" s="153">
        <f>IF(A5446="","",WEEKDAY(A5446,2))</f>
        <v/>
      </c>
      <c r="H5446" s="153">
        <f>IF(A5446="","",CHOOSE(WEEKDAY(A5446,2),"Pazartesi","Salı","Çarşamba","Perşembe","Cuma","Cumartesi","Pazar"))</f>
        <v/>
      </c>
    </row>
    <row r="5447" ht="10.5" customHeight="1" s="113">
      <c r="A5447" s="152" t="n">
        <v>47450</v>
      </c>
      <c r="B5447" s="153">
        <f>IF(A5447="","",YEAR(A5447))</f>
        <v/>
      </c>
      <c r="C5447" s="153">
        <f>IF(A5447="","",MONTH(A5447))</f>
        <v/>
      </c>
      <c r="D5447" s="153">
        <f>IF(A5447="","",CHOOSE(MONTH(A5447),"Ocak","Şubat","Mart","Nisan","Mayıs","Haziran","Temmuz","Ağustos","Eylül","Ekim","Kasım","Aralık"))</f>
        <v/>
      </c>
      <c r="E5447" s="153">
        <f>IF(A5447="","",ROUNDUP(MONTH(A5447)/3,0))</f>
        <v/>
      </c>
      <c r="F5447" s="153">
        <f>IF(A5447="","",WEEKNUM(A5447,2))</f>
        <v/>
      </c>
      <c r="G5447" s="153">
        <f>IF(A5447="","",WEEKDAY(A5447,2))</f>
        <v/>
      </c>
      <c r="H5447" s="153">
        <f>IF(A5447="","",CHOOSE(WEEKDAY(A5447,2),"Pazartesi","Salı","Çarşamba","Perşembe","Cuma","Cumartesi","Pazar"))</f>
        <v/>
      </c>
    </row>
    <row r="5448" ht="10.5" customHeight="1" s="113">
      <c r="A5448" s="152" t="n">
        <v>47451</v>
      </c>
      <c r="B5448" s="153">
        <f>IF(A5448="","",YEAR(A5448))</f>
        <v/>
      </c>
      <c r="C5448" s="153">
        <f>IF(A5448="","",MONTH(A5448))</f>
        <v/>
      </c>
      <c r="D5448" s="153">
        <f>IF(A5448="","",CHOOSE(MONTH(A5448),"Ocak","Şubat","Mart","Nisan","Mayıs","Haziran","Temmuz","Ağustos","Eylül","Ekim","Kasım","Aralık"))</f>
        <v/>
      </c>
      <c r="E5448" s="153">
        <f>IF(A5448="","",ROUNDUP(MONTH(A5448)/3,0))</f>
        <v/>
      </c>
      <c r="F5448" s="153">
        <f>IF(A5448="","",WEEKNUM(A5448,2))</f>
        <v/>
      </c>
      <c r="G5448" s="153">
        <f>IF(A5448="","",WEEKDAY(A5448,2))</f>
        <v/>
      </c>
      <c r="H5448" s="153">
        <f>IF(A5448="","",CHOOSE(WEEKDAY(A5448,2),"Pazartesi","Salı","Çarşamba","Perşembe","Cuma","Cumartesi","Pazar"))</f>
        <v/>
      </c>
    </row>
    <row r="5449" ht="10.5" customHeight="1" s="113">
      <c r="A5449" s="152" t="n">
        <v>47452</v>
      </c>
      <c r="B5449" s="153">
        <f>IF(A5449="","",YEAR(A5449))</f>
        <v/>
      </c>
      <c r="C5449" s="153">
        <f>IF(A5449="","",MONTH(A5449))</f>
        <v/>
      </c>
      <c r="D5449" s="153">
        <f>IF(A5449="","",CHOOSE(MONTH(A5449),"Ocak","Şubat","Mart","Nisan","Mayıs","Haziran","Temmuz","Ağustos","Eylül","Ekim","Kasım","Aralık"))</f>
        <v/>
      </c>
      <c r="E5449" s="153">
        <f>IF(A5449="","",ROUNDUP(MONTH(A5449)/3,0))</f>
        <v/>
      </c>
      <c r="F5449" s="153">
        <f>IF(A5449="","",WEEKNUM(A5449,2))</f>
        <v/>
      </c>
      <c r="G5449" s="153">
        <f>IF(A5449="","",WEEKDAY(A5449,2))</f>
        <v/>
      </c>
      <c r="H5449" s="153">
        <f>IF(A5449="","",CHOOSE(WEEKDAY(A5449,2),"Pazartesi","Salı","Çarşamba","Perşembe","Cuma","Cumartesi","Pazar"))</f>
        <v/>
      </c>
    </row>
    <row r="5450" ht="10.5" customHeight="1" s="113">
      <c r="A5450" s="152" t="n">
        <v>47453</v>
      </c>
      <c r="B5450" s="153">
        <f>IF(A5450="","",YEAR(A5450))</f>
        <v/>
      </c>
      <c r="C5450" s="153">
        <f>IF(A5450="","",MONTH(A5450))</f>
        <v/>
      </c>
      <c r="D5450" s="153">
        <f>IF(A5450="","",CHOOSE(MONTH(A5450),"Ocak","Şubat","Mart","Nisan","Mayıs","Haziran","Temmuz","Ağustos","Eylül","Ekim","Kasım","Aralık"))</f>
        <v/>
      </c>
      <c r="E5450" s="153">
        <f>IF(A5450="","",ROUNDUP(MONTH(A5450)/3,0))</f>
        <v/>
      </c>
      <c r="F5450" s="153">
        <f>IF(A5450="","",WEEKNUM(A5450,2))</f>
        <v/>
      </c>
      <c r="G5450" s="153">
        <f>IF(A5450="","",WEEKDAY(A5450,2))</f>
        <v/>
      </c>
      <c r="H5450" s="153">
        <f>IF(A5450="","",CHOOSE(WEEKDAY(A5450,2),"Pazartesi","Salı","Çarşamba","Perşembe","Cuma","Cumartesi","Pazar"))</f>
        <v/>
      </c>
    </row>
    <row r="5451" ht="10.5" customHeight="1" s="113">
      <c r="A5451" s="152" t="n">
        <v>47454</v>
      </c>
      <c r="B5451" s="153">
        <f>IF(A5451="","",YEAR(A5451))</f>
        <v/>
      </c>
      <c r="C5451" s="153">
        <f>IF(A5451="","",MONTH(A5451))</f>
        <v/>
      </c>
      <c r="D5451" s="153">
        <f>IF(A5451="","",CHOOSE(MONTH(A5451),"Ocak","Şubat","Mart","Nisan","Mayıs","Haziran","Temmuz","Ağustos","Eylül","Ekim","Kasım","Aralık"))</f>
        <v/>
      </c>
      <c r="E5451" s="153">
        <f>IF(A5451="","",ROUNDUP(MONTH(A5451)/3,0))</f>
        <v/>
      </c>
      <c r="F5451" s="153">
        <f>IF(A5451="","",WEEKNUM(A5451,2))</f>
        <v/>
      </c>
      <c r="G5451" s="153">
        <f>IF(A5451="","",WEEKDAY(A5451,2))</f>
        <v/>
      </c>
      <c r="H5451" s="153">
        <f>IF(A5451="","",CHOOSE(WEEKDAY(A5451,2),"Pazartesi","Salı","Çarşamba","Perşembe","Cuma","Cumartesi","Pazar"))</f>
        <v/>
      </c>
    </row>
    <row r="5452" ht="10.5" customHeight="1" s="113">
      <c r="A5452" s="152" t="n">
        <v>47455</v>
      </c>
      <c r="B5452" s="153">
        <f>IF(A5452="","",YEAR(A5452))</f>
        <v/>
      </c>
      <c r="C5452" s="153">
        <f>IF(A5452="","",MONTH(A5452))</f>
        <v/>
      </c>
      <c r="D5452" s="153">
        <f>IF(A5452="","",CHOOSE(MONTH(A5452),"Ocak","Şubat","Mart","Nisan","Mayıs","Haziran","Temmuz","Ağustos","Eylül","Ekim","Kasım","Aralık"))</f>
        <v/>
      </c>
      <c r="E5452" s="153">
        <f>IF(A5452="","",ROUNDUP(MONTH(A5452)/3,0))</f>
        <v/>
      </c>
      <c r="F5452" s="153">
        <f>IF(A5452="","",WEEKNUM(A5452,2))</f>
        <v/>
      </c>
      <c r="G5452" s="153">
        <f>IF(A5452="","",WEEKDAY(A5452,2))</f>
        <v/>
      </c>
      <c r="H5452" s="153">
        <f>IF(A5452="","",CHOOSE(WEEKDAY(A5452,2),"Pazartesi","Salı","Çarşamba","Perşembe","Cuma","Cumartesi","Pazar"))</f>
        <v/>
      </c>
    </row>
    <row r="5453" ht="10.5" customHeight="1" s="113">
      <c r="A5453" s="152" t="n">
        <v>47456</v>
      </c>
      <c r="B5453" s="153">
        <f>IF(A5453="","",YEAR(A5453))</f>
        <v/>
      </c>
      <c r="C5453" s="153">
        <f>IF(A5453="","",MONTH(A5453))</f>
        <v/>
      </c>
      <c r="D5453" s="153">
        <f>IF(A5453="","",CHOOSE(MONTH(A5453),"Ocak","Şubat","Mart","Nisan","Mayıs","Haziran","Temmuz","Ağustos","Eylül","Ekim","Kasım","Aralık"))</f>
        <v/>
      </c>
      <c r="E5453" s="153">
        <f>IF(A5453="","",ROUNDUP(MONTH(A5453)/3,0))</f>
        <v/>
      </c>
      <c r="F5453" s="153">
        <f>IF(A5453="","",WEEKNUM(A5453,2))</f>
        <v/>
      </c>
      <c r="G5453" s="153">
        <f>IF(A5453="","",WEEKDAY(A5453,2))</f>
        <v/>
      </c>
      <c r="H5453" s="153">
        <f>IF(A5453="","",CHOOSE(WEEKDAY(A5453,2),"Pazartesi","Salı","Çarşamba","Perşembe","Cuma","Cumartesi","Pazar"))</f>
        <v/>
      </c>
    </row>
    <row r="5454" ht="10.5" customHeight="1" s="113">
      <c r="A5454" s="152" t="n">
        <v>47457</v>
      </c>
      <c r="B5454" s="153">
        <f>IF(A5454="","",YEAR(A5454))</f>
        <v/>
      </c>
      <c r="C5454" s="153">
        <f>IF(A5454="","",MONTH(A5454))</f>
        <v/>
      </c>
      <c r="D5454" s="153">
        <f>IF(A5454="","",CHOOSE(MONTH(A5454),"Ocak","Şubat","Mart","Nisan","Mayıs","Haziran","Temmuz","Ağustos","Eylül","Ekim","Kasım","Aralık"))</f>
        <v/>
      </c>
      <c r="E5454" s="153">
        <f>IF(A5454="","",ROUNDUP(MONTH(A5454)/3,0))</f>
        <v/>
      </c>
      <c r="F5454" s="153">
        <f>IF(A5454="","",WEEKNUM(A5454,2))</f>
        <v/>
      </c>
      <c r="G5454" s="153">
        <f>IF(A5454="","",WEEKDAY(A5454,2))</f>
        <v/>
      </c>
      <c r="H5454" s="153">
        <f>IF(A5454="","",CHOOSE(WEEKDAY(A5454,2),"Pazartesi","Salı","Çarşamba","Perşembe","Cuma","Cumartesi","Pazar"))</f>
        <v/>
      </c>
    </row>
    <row r="5455" ht="10.5" customHeight="1" s="113">
      <c r="A5455" s="152" t="n">
        <v>47458</v>
      </c>
      <c r="B5455" s="153">
        <f>IF(A5455="","",YEAR(A5455))</f>
        <v/>
      </c>
      <c r="C5455" s="153">
        <f>IF(A5455="","",MONTH(A5455))</f>
        <v/>
      </c>
      <c r="D5455" s="153">
        <f>IF(A5455="","",CHOOSE(MONTH(A5455),"Ocak","Şubat","Mart","Nisan","Mayıs","Haziran","Temmuz","Ağustos","Eylül","Ekim","Kasım","Aralık"))</f>
        <v/>
      </c>
      <c r="E5455" s="153">
        <f>IF(A5455="","",ROUNDUP(MONTH(A5455)/3,0))</f>
        <v/>
      </c>
      <c r="F5455" s="153">
        <f>IF(A5455="","",WEEKNUM(A5455,2))</f>
        <v/>
      </c>
      <c r="G5455" s="153">
        <f>IF(A5455="","",WEEKDAY(A5455,2))</f>
        <v/>
      </c>
      <c r="H5455" s="153">
        <f>IF(A5455="","",CHOOSE(WEEKDAY(A5455,2),"Pazartesi","Salı","Çarşamba","Perşembe","Cuma","Cumartesi","Pazar"))</f>
        <v/>
      </c>
    </row>
    <row r="5456" ht="10.5" customHeight="1" s="113">
      <c r="A5456" s="152" t="n">
        <v>47459</v>
      </c>
      <c r="B5456" s="153">
        <f>IF(A5456="","",YEAR(A5456))</f>
        <v/>
      </c>
      <c r="C5456" s="153">
        <f>IF(A5456="","",MONTH(A5456))</f>
        <v/>
      </c>
      <c r="D5456" s="153">
        <f>IF(A5456="","",CHOOSE(MONTH(A5456),"Ocak","Şubat","Mart","Nisan","Mayıs","Haziran","Temmuz","Ağustos","Eylül","Ekim","Kasım","Aralık"))</f>
        <v/>
      </c>
      <c r="E5456" s="153">
        <f>IF(A5456="","",ROUNDUP(MONTH(A5456)/3,0))</f>
        <v/>
      </c>
      <c r="F5456" s="153">
        <f>IF(A5456="","",WEEKNUM(A5456,2))</f>
        <v/>
      </c>
      <c r="G5456" s="153">
        <f>IF(A5456="","",WEEKDAY(A5456,2))</f>
        <v/>
      </c>
      <c r="H5456" s="153">
        <f>IF(A5456="","",CHOOSE(WEEKDAY(A5456,2),"Pazartesi","Salı","Çarşamba","Perşembe","Cuma","Cumartesi","Pazar"))</f>
        <v/>
      </c>
    </row>
    <row r="5457" ht="10.5" customHeight="1" s="113">
      <c r="A5457" s="152" t="n">
        <v>47460</v>
      </c>
      <c r="B5457" s="153">
        <f>IF(A5457="","",YEAR(A5457))</f>
        <v/>
      </c>
      <c r="C5457" s="153">
        <f>IF(A5457="","",MONTH(A5457))</f>
        <v/>
      </c>
      <c r="D5457" s="153">
        <f>IF(A5457="","",CHOOSE(MONTH(A5457),"Ocak","Şubat","Mart","Nisan","Mayıs","Haziran","Temmuz","Ağustos","Eylül","Ekim","Kasım","Aralık"))</f>
        <v/>
      </c>
      <c r="E5457" s="153">
        <f>IF(A5457="","",ROUNDUP(MONTH(A5457)/3,0))</f>
        <v/>
      </c>
      <c r="F5457" s="153">
        <f>IF(A5457="","",WEEKNUM(A5457,2))</f>
        <v/>
      </c>
      <c r="G5457" s="153">
        <f>IF(A5457="","",WEEKDAY(A5457,2))</f>
        <v/>
      </c>
      <c r="H5457" s="153">
        <f>IF(A5457="","",CHOOSE(WEEKDAY(A5457,2),"Pazartesi","Salı","Çarşamba","Perşembe","Cuma","Cumartesi","Pazar"))</f>
        <v/>
      </c>
    </row>
    <row r="5458" ht="10.5" customHeight="1" s="113">
      <c r="A5458" s="152" t="n">
        <v>47461</v>
      </c>
      <c r="B5458" s="153">
        <f>IF(A5458="","",YEAR(A5458))</f>
        <v/>
      </c>
      <c r="C5458" s="153">
        <f>IF(A5458="","",MONTH(A5458))</f>
        <v/>
      </c>
      <c r="D5458" s="153">
        <f>IF(A5458="","",CHOOSE(MONTH(A5458),"Ocak","Şubat","Mart","Nisan","Mayıs","Haziran","Temmuz","Ağustos","Eylül","Ekim","Kasım","Aralık"))</f>
        <v/>
      </c>
      <c r="E5458" s="153">
        <f>IF(A5458="","",ROUNDUP(MONTH(A5458)/3,0))</f>
        <v/>
      </c>
      <c r="F5458" s="153">
        <f>IF(A5458="","",WEEKNUM(A5458,2))</f>
        <v/>
      </c>
      <c r="G5458" s="153">
        <f>IF(A5458="","",WEEKDAY(A5458,2))</f>
        <v/>
      </c>
      <c r="H5458" s="153">
        <f>IF(A5458="","",CHOOSE(WEEKDAY(A5458,2),"Pazartesi","Salı","Çarşamba","Perşembe","Cuma","Cumartesi","Pazar"))</f>
        <v/>
      </c>
    </row>
    <row r="5459" ht="10.5" customHeight="1" s="113">
      <c r="A5459" s="152" t="n">
        <v>47462</v>
      </c>
      <c r="B5459" s="153">
        <f>IF(A5459="","",YEAR(A5459))</f>
        <v/>
      </c>
      <c r="C5459" s="153">
        <f>IF(A5459="","",MONTH(A5459))</f>
        <v/>
      </c>
      <c r="D5459" s="153">
        <f>IF(A5459="","",CHOOSE(MONTH(A5459),"Ocak","Şubat","Mart","Nisan","Mayıs","Haziran","Temmuz","Ağustos","Eylül","Ekim","Kasım","Aralık"))</f>
        <v/>
      </c>
      <c r="E5459" s="153">
        <f>IF(A5459="","",ROUNDUP(MONTH(A5459)/3,0))</f>
        <v/>
      </c>
      <c r="F5459" s="153">
        <f>IF(A5459="","",WEEKNUM(A5459,2))</f>
        <v/>
      </c>
      <c r="G5459" s="153">
        <f>IF(A5459="","",WEEKDAY(A5459,2))</f>
        <v/>
      </c>
      <c r="H5459" s="153">
        <f>IF(A5459="","",CHOOSE(WEEKDAY(A5459,2),"Pazartesi","Salı","Çarşamba","Perşembe","Cuma","Cumartesi","Pazar"))</f>
        <v/>
      </c>
    </row>
    <row r="5460" ht="10.5" customHeight="1" s="113">
      <c r="A5460" s="152" t="n">
        <v>47463</v>
      </c>
      <c r="B5460" s="153">
        <f>IF(A5460="","",YEAR(A5460))</f>
        <v/>
      </c>
      <c r="C5460" s="153">
        <f>IF(A5460="","",MONTH(A5460))</f>
        <v/>
      </c>
      <c r="D5460" s="153">
        <f>IF(A5460="","",CHOOSE(MONTH(A5460),"Ocak","Şubat","Mart","Nisan","Mayıs","Haziran","Temmuz","Ağustos","Eylül","Ekim","Kasım","Aralık"))</f>
        <v/>
      </c>
      <c r="E5460" s="153">
        <f>IF(A5460="","",ROUNDUP(MONTH(A5460)/3,0))</f>
        <v/>
      </c>
      <c r="F5460" s="153">
        <f>IF(A5460="","",WEEKNUM(A5460,2))</f>
        <v/>
      </c>
      <c r="G5460" s="153">
        <f>IF(A5460="","",WEEKDAY(A5460,2))</f>
        <v/>
      </c>
      <c r="H5460" s="153">
        <f>IF(A5460="","",CHOOSE(WEEKDAY(A5460,2),"Pazartesi","Salı","Çarşamba","Perşembe","Cuma","Cumartesi","Pazar"))</f>
        <v/>
      </c>
    </row>
    <row r="5461" ht="10.5" customHeight="1" s="113">
      <c r="A5461" s="152" t="n">
        <v>47464</v>
      </c>
      <c r="B5461" s="153">
        <f>IF(A5461="","",YEAR(A5461))</f>
        <v/>
      </c>
      <c r="C5461" s="153">
        <f>IF(A5461="","",MONTH(A5461))</f>
        <v/>
      </c>
      <c r="D5461" s="153">
        <f>IF(A5461="","",CHOOSE(MONTH(A5461),"Ocak","Şubat","Mart","Nisan","Mayıs","Haziran","Temmuz","Ağustos","Eylül","Ekim","Kasım","Aralık"))</f>
        <v/>
      </c>
      <c r="E5461" s="153">
        <f>IF(A5461="","",ROUNDUP(MONTH(A5461)/3,0))</f>
        <v/>
      </c>
      <c r="F5461" s="153">
        <f>IF(A5461="","",WEEKNUM(A5461,2))</f>
        <v/>
      </c>
      <c r="G5461" s="153">
        <f>IF(A5461="","",WEEKDAY(A5461,2))</f>
        <v/>
      </c>
      <c r="H5461" s="153">
        <f>IF(A5461="","",CHOOSE(WEEKDAY(A5461,2),"Pazartesi","Salı","Çarşamba","Perşembe","Cuma","Cumartesi","Pazar"))</f>
        <v/>
      </c>
    </row>
    <row r="5462" ht="10.5" customHeight="1" s="113">
      <c r="A5462" s="152" t="n">
        <v>47465</v>
      </c>
      <c r="B5462" s="153">
        <f>IF(A5462="","",YEAR(A5462))</f>
        <v/>
      </c>
      <c r="C5462" s="153">
        <f>IF(A5462="","",MONTH(A5462))</f>
        <v/>
      </c>
      <c r="D5462" s="153">
        <f>IF(A5462="","",CHOOSE(MONTH(A5462),"Ocak","Şubat","Mart","Nisan","Mayıs","Haziran","Temmuz","Ağustos","Eylül","Ekim","Kasım","Aralık"))</f>
        <v/>
      </c>
      <c r="E5462" s="153">
        <f>IF(A5462="","",ROUNDUP(MONTH(A5462)/3,0))</f>
        <v/>
      </c>
      <c r="F5462" s="153">
        <f>IF(A5462="","",WEEKNUM(A5462,2))</f>
        <v/>
      </c>
      <c r="G5462" s="153">
        <f>IF(A5462="","",WEEKDAY(A5462,2))</f>
        <v/>
      </c>
      <c r="H5462" s="153">
        <f>IF(A5462="","",CHOOSE(WEEKDAY(A5462,2),"Pazartesi","Salı","Çarşamba","Perşembe","Cuma","Cumartesi","Pazar"))</f>
        <v/>
      </c>
    </row>
    <row r="5463" ht="10.5" customHeight="1" s="113">
      <c r="A5463" s="152" t="n">
        <v>47466</v>
      </c>
      <c r="B5463" s="153">
        <f>IF(A5463="","",YEAR(A5463))</f>
        <v/>
      </c>
      <c r="C5463" s="153">
        <f>IF(A5463="","",MONTH(A5463))</f>
        <v/>
      </c>
      <c r="D5463" s="153">
        <f>IF(A5463="","",CHOOSE(MONTH(A5463),"Ocak","Şubat","Mart","Nisan","Mayıs","Haziran","Temmuz","Ağustos","Eylül","Ekim","Kasım","Aralık"))</f>
        <v/>
      </c>
      <c r="E5463" s="153">
        <f>IF(A5463="","",ROUNDUP(MONTH(A5463)/3,0))</f>
        <v/>
      </c>
      <c r="F5463" s="153">
        <f>IF(A5463="","",WEEKNUM(A5463,2))</f>
        <v/>
      </c>
      <c r="G5463" s="153">
        <f>IF(A5463="","",WEEKDAY(A5463,2))</f>
        <v/>
      </c>
      <c r="H5463" s="153">
        <f>IF(A5463="","",CHOOSE(WEEKDAY(A5463,2),"Pazartesi","Salı","Çarşamba","Perşembe","Cuma","Cumartesi","Pazar"))</f>
        <v/>
      </c>
    </row>
    <row r="5464" ht="10.5" customHeight="1" s="113">
      <c r="A5464" s="152" t="n">
        <v>47467</v>
      </c>
      <c r="B5464" s="153">
        <f>IF(A5464="","",YEAR(A5464))</f>
        <v/>
      </c>
      <c r="C5464" s="153">
        <f>IF(A5464="","",MONTH(A5464))</f>
        <v/>
      </c>
      <c r="D5464" s="153">
        <f>IF(A5464="","",CHOOSE(MONTH(A5464),"Ocak","Şubat","Mart","Nisan","Mayıs","Haziran","Temmuz","Ağustos","Eylül","Ekim","Kasım","Aralık"))</f>
        <v/>
      </c>
      <c r="E5464" s="153">
        <f>IF(A5464="","",ROUNDUP(MONTH(A5464)/3,0))</f>
        <v/>
      </c>
      <c r="F5464" s="153">
        <f>IF(A5464="","",WEEKNUM(A5464,2))</f>
        <v/>
      </c>
      <c r="G5464" s="153">
        <f>IF(A5464="","",WEEKDAY(A5464,2))</f>
        <v/>
      </c>
      <c r="H5464" s="153">
        <f>IF(A5464="","",CHOOSE(WEEKDAY(A5464,2),"Pazartesi","Salı","Çarşamba","Perşembe","Cuma","Cumartesi","Pazar"))</f>
        <v/>
      </c>
    </row>
    <row r="5465" ht="10.5" customHeight="1" s="113">
      <c r="A5465" s="152" t="n">
        <v>47468</v>
      </c>
      <c r="B5465" s="153">
        <f>IF(A5465="","",YEAR(A5465))</f>
        <v/>
      </c>
      <c r="C5465" s="153">
        <f>IF(A5465="","",MONTH(A5465))</f>
        <v/>
      </c>
      <c r="D5465" s="153">
        <f>IF(A5465="","",CHOOSE(MONTH(A5465),"Ocak","Şubat","Mart","Nisan","Mayıs","Haziran","Temmuz","Ağustos","Eylül","Ekim","Kasım","Aralık"))</f>
        <v/>
      </c>
      <c r="E5465" s="153">
        <f>IF(A5465="","",ROUNDUP(MONTH(A5465)/3,0))</f>
        <v/>
      </c>
      <c r="F5465" s="153">
        <f>IF(A5465="","",WEEKNUM(A5465,2))</f>
        <v/>
      </c>
      <c r="G5465" s="153">
        <f>IF(A5465="","",WEEKDAY(A5465,2))</f>
        <v/>
      </c>
      <c r="H5465" s="153">
        <f>IF(A5465="","",CHOOSE(WEEKDAY(A5465,2),"Pazartesi","Salı","Çarşamba","Perşembe","Cuma","Cumartesi","Pazar"))</f>
        <v/>
      </c>
    </row>
    <row r="5466" ht="10.5" customHeight="1" s="113">
      <c r="A5466" s="152" t="n">
        <v>47469</v>
      </c>
      <c r="B5466" s="153">
        <f>IF(A5466="","",YEAR(A5466))</f>
        <v/>
      </c>
      <c r="C5466" s="153">
        <f>IF(A5466="","",MONTH(A5466))</f>
        <v/>
      </c>
      <c r="D5466" s="153">
        <f>IF(A5466="","",CHOOSE(MONTH(A5466),"Ocak","Şubat","Mart","Nisan","Mayıs","Haziran","Temmuz","Ağustos","Eylül","Ekim","Kasım","Aralık"))</f>
        <v/>
      </c>
      <c r="E5466" s="153">
        <f>IF(A5466="","",ROUNDUP(MONTH(A5466)/3,0))</f>
        <v/>
      </c>
      <c r="F5466" s="153">
        <f>IF(A5466="","",WEEKNUM(A5466,2))</f>
        <v/>
      </c>
      <c r="G5466" s="153">
        <f>IF(A5466="","",WEEKDAY(A5466,2))</f>
        <v/>
      </c>
      <c r="H5466" s="153">
        <f>IF(A5466="","",CHOOSE(WEEKDAY(A5466,2),"Pazartesi","Salı","Çarşamba","Perşembe","Cuma","Cumartesi","Pazar"))</f>
        <v/>
      </c>
    </row>
    <row r="5467" ht="10.5" customHeight="1" s="113">
      <c r="A5467" s="152" t="n">
        <v>47470</v>
      </c>
      <c r="B5467" s="153">
        <f>IF(A5467="","",YEAR(A5467))</f>
        <v/>
      </c>
      <c r="C5467" s="153">
        <f>IF(A5467="","",MONTH(A5467))</f>
        <v/>
      </c>
      <c r="D5467" s="153">
        <f>IF(A5467="","",CHOOSE(MONTH(A5467),"Ocak","Şubat","Mart","Nisan","Mayıs","Haziran","Temmuz","Ağustos","Eylül","Ekim","Kasım","Aralık"))</f>
        <v/>
      </c>
      <c r="E5467" s="153">
        <f>IF(A5467="","",ROUNDUP(MONTH(A5467)/3,0))</f>
        <v/>
      </c>
      <c r="F5467" s="153">
        <f>IF(A5467="","",WEEKNUM(A5467,2))</f>
        <v/>
      </c>
      <c r="G5467" s="153">
        <f>IF(A5467="","",WEEKDAY(A5467,2))</f>
        <v/>
      </c>
      <c r="H5467" s="153">
        <f>IF(A5467="","",CHOOSE(WEEKDAY(A5467,2),"Pazartesi","Salı","Çarşamba","Perşembe","Cuma","Cumartesi","Pazar"))</f>
        <v/>
      </c>
    </row>
    <row r="5468" ht="10.5" customHeight="1" s="113">
      <c r="A5468" s="152" t="n">
        <v>47471</v>
      </c>
      <c r="B5468" s="153">
        <f>IF(A5468="","",YEAR(A5468))</f>
        <v/>
      </c>
      <c r="C5468" s="153">
        <f>IF(A5468="","",MONTH(A5468))</f>
        <v/>
      </c>
      <c r="D5468" s="153">
        <f>IF(A5468="","",CHOOSE(MONTH(A5468),"Ocak","Şubat","Mart","Nisan","Mayıs","Haziran","Temmuz","Ağustos","Eylül","Ekim","Kasım","Aralık"))</f>
        <v/>
      </c>
      <c r="E5468" s="153">
        <f>IF(A5468="","",ROUNDUP(MONTH(A5468)/3,0))</f>
        <v/>
      </c>
      <c r="F5468" s="153">
        <f>IF(A5468="","",WEEKNUM(A5468,2))</f>
        <v/>
      </c>
      <c r="G5468" s="153">
        <f>IF(A5468="","",WEEKDAY(A5468,2))</f>
        <v/>
      </c>
      <c r="H5468" s="153">
        <f>IF(A5468="","",CHOOSE(WEEKDAY(A5468,2),"Pazartesi","Salı","Çarşamba","Perşembe","Cuma","Cumartesi","Pazar"))</f>
        <v/>
      </c>
    </row>
    <row r="5469" ht="10.5" customHeight="1" s="113">
      <c r="A5469" s="152" t="n">
        <v>47472</v>
      </c>
      <c r="B5469" s="153">
        <f>IF(A5469="","",YEAR(A5469))</f>
        <v/>
      </c>
      <c r="C5469" s="153">
        <f>IF(A5469="","",MONTH(A5469))</f>
        <v/>
      </c>
      <c r="D5469" s="153">
        <f>IF(A5469="","",CHOOSE(MONTH(A5469),"Ocak","Şubat","Mart","Nisan","Mayıs","Haziran","Temmuz","Ağustos","Eylül","Ekim","Kasım","Aralık"))</f>
        <v/>
      </c>
      <c r="E5469" s="153">
        <f>IF(A5469="","",ROUNDUP(MONTH(A5469)/3,0))</f>
        <v/>
      </c>
      <c r="F5469" s="153">
        <f>IF(A5469="","",WEEKNUM(A5469,2))</f>
        <v/>
      </c>
      <c r="G5469" s="153">
        <f>IF(A5469="","",WEEKDAY(A5469,2))</f>
        <v/>
      </c>
      <c r="H5469" s="153">
        <f>IF(A5469="","",CHOOSE(WEEKDAY(A5469,2),"Pazartesi","Salı","Çarşamba","Perşembe","Cuma","Cumartesi","Pazar"))</f>
        <v/>
      </c>
    </row>
    <row r="5470" ht="10.5" customHeight="1" s="113">
      <c r="A5470" s="152" t="n">
        <v>47473</v>
      </c>
      <c r="B5470" s="153">
        <f>IF(A5470="","",YEAR(A5470))</f>
        <v/>
      </c>
      <c r="C5470" s="153">
        <f>IF(A5470="","",MONTH(A5470))</f>
        <v/>
      </c>
      <c r="D5470" s="153">
        <f>IF(A5470="","",CHOOSE(MONTH(A5470),"Ocak","Şubat","Mart","Nisan","Mayıs","Haziran","Temmuz","Ağustos","Eylül","Ekim","Kasım","Aralık"))</f>
        <v/>
      </c>
      <c r="E5470" s="153">
        <f>IF(A5470="","",ROUNDUP(MONTH(A5470)/3,0))</f>
        <v/>
      </c>
      <c r="F5470" s="153">
        <f>IF(A5470="","",WEEKNUM(A5470,2))</f>
        <v/>
      </c>
      <c r="G5470" s="153">
        <f>IF(A5470="","",WEEKDAY(A5470,2))</f>
        <v/>
      </c>
      <c r="H5470" s="153">
        <f>IF(A5470="","",CHOOSE(WEEKDAY(A5470,2),"Pazartesi","Salı","Çarşamba","Perşembe","Cuma","Cumartesi","Pazar"))</f>
        <v/>
      </c>
    </row>
    <row r="5471" ht="10.5" customHeight="1" s="113">
      <c r="A5471" s="152" t="n">
        <v>47474</v>
      </c>
      <c r="B5471" s="153">
        <f>IF(A5471="","",YEAR(A5471))</f>
        <v/>
      </c>
      <c r="C5471" s="153">
        <f>IF(A5471="","",MONTH(A5471))</f>
        <v/>
      </c>
      <c r="D5471" s="153">
        <f>IF(A5471="","",CHOOSE(MONTH(A5471),"Ocak","Şubat","Mart","Nisan","Mayıs","Haziran","Temmuz","Ağustos","Eylül","Ekim","Kasım","Aralık"))</f>
        <v/>
      </c>
      <c r="E5471" s="153">
        <f>IF(A5471="","",ROUNDUP(MONTH(A5471)/3,0))</f>
        <v/>
      </c>
      <c r="F5471" s="153">
        <f>IF(A5471="","",WEEKNUM(A5471,2))</f>
        <v/>
      </c>
      <c r="G5471" s="153">
        <f>IF(A5471="","",WEEKDAY(A5471,2))</f>
        <v/>
      </c>
      <c r="H5471" s="153">
        <f>IF(A5471="","",CHOOSE(WEEKDAY(A5471,2),"Pazartesi","Salı","Çarşamba","Perşembe","Cuma","Cumartesi","Pazar"))</f>
        <v/>
      </c>
    </row>
    <row r="5472" ht="10.5" customHeight="1" s="113">
      <c r="A5472" s="152" t="n">
        <v>47475</v>
      </c>
      <c r="B5472" s="153">
        <f>IF(A5472="","",YEAR(A5472))</f>
        <v/>
      </c>
      <c r="C5472" s="153">
        <f>IF(A5472="","",MONTH(A5472))</f>
        <v/>
      </c>
      <c r="D5472" s="153">
        <f>IF(A5472="","",CHOOSE(MONTH(A5472),"Ocak","Şubat","Mart","Nisan","Mayıs","Haziran","Temmuz","Ağustos","Eylül","Ekim","Kasım","Aralık"))</f>
        <v/>
      </c>
      <c r="E5472" s="153">
        <f>IF(A5472="","",ROUNDUP(MONTH(A5472)/3,0))</f>
        <v/>
      </c>
      <c r="F5472" s="153">
        <f>IF(A5472="","",WEEKNUM(A5472,2))</f>
        <v/>
      </c>
      <c r="G5472" s="153">
        <f>IF(A5472="","",WEEKDAY(A5472,2))</f>
        <v/>
      </c>
      <c r="H5472" s="153">
        <f>IF(A5472="","",CHOOSE(WEEKDAY(A5472,2),"Pazartesi","Salı","Çarşamba","Perşembe","Cuma","Cumartesi","Pazar"))</f>
        <v/>
      </c>
    </row>
    <row r="5473" ht="10.5" customHeight="1" s="113">
      <c r="A5473" s="152" t="n">
        <v>47476</v>
      </c>
      <c r="B5473" s="153">
        <f>IF(A5473="","",YEAR(A5473))</f>
        <v/>
      </c>
      <c r="C5473" s="153">
        <f>IF(A5473="","",MONTH(A5473))</f>
        <v/>
      </c>
      <c r="D5473" s="153">
        <f>IF(A5473="","",CHOOSE(MONTH(A5473),"Ocak","Şubat","Mart","Nisan","Mayıs","Haziran","Temmuz","Ağustos","Eylül","Ekim","Kasım","Aralık"))</f>
        <v/>
      </c>
      <c r="E5473" s="153">
        <f>IF(A5473="","",ROUNDUP(MONTH(A5473)/3,0))</f>
        <v/>
      </c>
      <c r="F5473" s="153">
        <f>IF(A5473="","",WEEKNUM(A5473,2))</f>
        <v/>
      </c>
      <c r="G5473" s="153">
        <f>IF(A5473="","",WEEKDAY(A5473,2))</f>
        <v/>
      </c>
      <c r="H5473" s="153">
        <f>IF(A5473="","",CHOOSE(WEEKDAY(A5473,2),"Pazartesi","Salı","Çarşamba","Perşembe","Cuma","Cumartesi","Pazar"))</f>
        <v/>
      </c>
    </row>
    <row r="5474" ht="10.5" customHeight="1" s="113">
      <c r="A5474" s="152" t="n">
        <v>47477</v>
      </c>
      <c r="B5474" s="153">
        <f>IF(A5474="","",YEAR(A5474))</f>
        <v/>
      </c>
      <c r="C5474" s="153">
        <f>IF(A5474="","",MONTH(A5474))</f>
        <v/>
      </c>
      <c r="D5474" s="153">
        <f>IF(A5474="","",CHOOSE(MONTH(A5474),"Ocak","Şubat","Mart","Nisan","Mayıs","Haziran","Temmuz","Ağustos","Eylül","Ekim","Kasım","Aralık"))</f>
        <v/>
      </c>
      <c r="E5474" s="153">
        <f>IF(A5474="","",ROUNDUP(MONTH(A5474)/3,0))</f>
        <v/>
      </c>
      <c r="F5474" s="153">
        <f>IF(A5474="","",WEEKNUM(A5474,2))</f>
        <v/>
      </c>
      <c r="G5474" s="153">
        <f>IF(A5474="","",WEEKDAY(A5474,2))</f>
        <v/>
      </c>
      <c r="H5474" s="153">
        <f>IF(A5474="","",CHOOSE(WEEKDAY(A5474,2),"Pazartesi","Salı","Çarşamba","Perşembe","Cuma","Cumartesi","Pazar"))</f>
        <v/>
      </c>
    </row>
    <row r="5475" ht="10.5" customHeight="1" s="113">
      <c r="A5475" s="152" t="n">
        <v>47478</v>
      </c>
      <c r="B5475" s="153">
        <f>IF(A5475="","",YEAR(A5475))</f>
        <v/>
      </c>
      <c r="C5475" s="153">
        <f>IF(A5475="","",MONTH(A5475))</f>
        <v/>
      </c>
      <c r="D5475" s="153">
        <f>IF(A5475="","",CHOOSE(MONTH(A5475),"Ocak","Şubat","Mart","Nisan","Mayıs","Haziran","Temmuz","Ağustos","Eylül","Ekim","Kasım","Aralık"))</f>
        <v/>
      </c>
      <c r="E5475" s="153">
        <f>IF(A5475="","",ROUNDUP(MONTH(A5475)/3,0))</f>
        <v/>
      </c>
      <c r="F5475" s="153">
        <f>IF(A5475="","",WEEKNUM(A5475,2))</f>
        <v/>
      </c>
      <c r="G5475" s="153">
        <f>IF(A5475="","",WEEKDAY(A5475,2))</f>
        <v/>
      </c>
      <c r="H5475" s="153">
        <f>IF(A5475="","",CHOOSE(WEEKDAY(A5475,2),"Pazartesi","Salı","Çarşamba","Perşembe","Cuma","Cumartesi","Pazar"))</f>
        <v/>
      </c>
    </row>
    <row r="5476" ht="10.5" customHeight="1" s="113">
      <c r="A5476" s="152" t="n">
        <v>47479</v>
      </c>
      <c r="B5476" s="153">
        <f>IF(A5476="","",YEAR(A5476))</f>
        <v/>
      </c>
      <c r="C5476" s="153">
        <f>IF(A5476="","",MONTH(A5476))</f>
        <v/>
      </c>
      <c r="D5476" s="153">
        <f>IF(A5476="","",CHOOSE(MONTH(A5476),"Ocak","Şubat","Mart","Nisan","Mayıs","Haziran","Temmuz","Ağustos","Eylül","Ekim","Kasım","Aralık"))</f>
        <v/>
      </c>
      <c r="E5476" s="153">
        <f>IF(A5476="","",ROUNDUP(MONTH(A5476)/3,0))</f>
        <v/>
      </c>
      <c r="F5476" s="153">
        <f>IF(A5476="","",WEEKNUM(A5476,2))</f>
        <v/>
      </c>
      <c r="G5476" s="153">
        <f>IF(A5476="","",WEEKDAY(A5476,2))</f>
        <v/>
      </c>
      <c r="H5476" s="153">
        <f>IF(A5476="","",CHOOSE(WEEKDAY(A5476,2),"Pazartesi","Salı","Çarşamba","Perşembe","Cuma","Cumartesi","Pazar"))</f>
        <v/>
      </c>
    </row>
    <row r="5477" ht="10.5" customHeight="1" s="113">
      <c r="A5477" s="152" t="n">
        <v>47480</v>
      </c>
      <c r="B5477" s="153">
        <f>IF(A5477="","",YEAR(A5477))</f>
        <v/>
      </c>
      <c r="C5477" s="153">
        <f>IF(A5477="","",MONTH(A5477))</f>
        <v/>
      </c>
      <c r="D5477" s="153">
        <f>IF(A5477="","",CHOOSE(MONTH(A5477),"Ocak","Şubat","Mart","Nisan","Mayıs","Haziran","Temmuz","Ağustos","Eylül","Ekim","Kasım","Aralık"))</f>
        <v/>
      </c>
      <c r="E5477" s="153">
        <f>IF(A5477="","",ROUNDUP(MONTH(A5477)/3,0))</f>
        <v/>
      </c>
      <c r="F5477" s="153">
        <f>IF(A5477="","",WEEKNUM(A5477,2))</f>
        <v/>
      </c>
      <c r="G5477" s="153">
        <f>IF(A5477="","",WEEKDAY(A5477,2))</f>
        <v/>
      </c>
      <c r="H5477" s="153">
        <f>IF(A5477="","",CHOOSE(WEEKDAY(A5477,2),"Pazartesi","Salı","Çarşamba","Perşembe","Cuma","Cumartesi","Pazar"))</f>
        <v/>
      </c>
    </row>
    <row r="5478" ht="10.5" customHeight="1" s="113">
      <c r="A5478" s="152" t="n">
        <v>47481</v>
      </c>
      <c r="B5478" s="153">
        <f>IF(A5478="","",YEAR(A5478))</f>
        <v/>
      </c>
      <c r="C5478" s="153">
        <f>IF(A5478="","",MONTH(A5478))</f>
        <v/>
      </c>
      <c r="D5478" s="153">
        <f>IF(A5478="","",CHOOSE(MONTH(A5478),"Ocak","Şubat","Mart","Nisan","Mayıs","Haziran","Temmuz","Ağustos","Eylül","Ekim","Kasım","Aralık"))</f>
        <v/>
      </c>
      <c r="E5478" s="153">
        <f>IF(A5478="","",ROUNDUP(MONTH(A5478)/3,0))</f>
        <v/>
      </c>
      <c r="F5478" s="153">
        <f>IF(A5478="","",WEEKNUM(A5478,2))</f>
        <v/>
      </c>
      <c r="G5478" s="153">
        <f>IF(A5478="","",WEEKDAY(A5478,2))</f>
        <v/>
      </c>
      <c r="H5478" s="153">
        <f>IF(A5478="","",CHOOSE(WEEKDAY(A5478,2),"Pazartesi","Salı","Çarşamba","Perşembe","Cuma","Cumartesi","Pazar"))</f>
        <v/>
      </c>
    </row>
    <row r="5479" ht="10.5" customHeight="1" s="113">
      <c r="A5479" s="152" t="n">
        <v>47482</v>
      </c>
      <c r="B5479" s="153">
        <f>IF(A5479="","",YEAR(A5479))</f>
        <v/>
      </c>
      <c r="C5479" s="153">
        <f>IF(A5479="","",MONTH(A5479))</f>
        <v/>
      </c>
      <c r="D5479" s="153">
        <f>IF(A5479="","",CHOOSE(MONTH(A5479),"Ocak","Şubat","Mart","Nisan","Mayıs","Haziran","Temmuz","Ağustos","Eylül","Ekim","Kasım","Aralık"))</f>
        <v/>
      </c>
      <c r="E5479" s="153">
        <f>IF(A5479="","",ROUNDUP(MONTH(A5479)/3,0))</f>
        <v/>
      </c>
      <c r="F5479" s="153">
        <f>IF(A5479="","",WEEKNUM(A5479,2))</f>
        <v/>
      </c>
      <c r="G5479" s="153">
        <f>IF(A5479="","",WEEKDAY(A5479,2))</f>
        <v/>
      </c>
      <c r="H5479" s="153">
        <f>IF(A5479="","",CHOOSE(WEEKDAY(A5479,2),"Pazartesi","Salı","Çarşamba","Perşembe","Cuma","Cumartesi","Pazar"))</f>
        <v/>
      </c>
    </row>
    <row r="5480" ht="10.5" customHeight="1" s="113">
      <c r="A5480" s="152" t="n">
        <v>47483</v>
      </c>
      <c r="B5480" s="153">
        <f>IF(A5480="","",YEAR(A5480))</f>
        <v/>
      </c>
      <c r="C5480" s="153">
        <f>IF(A5480="","",MONTH(A5480))</f>
        <v/>
      </c>
      <c r="D5480" s="153">
        <f>IF(A5480="","",CHOOSE(MONTH(A5480),"Ocak","Şubat","Mart","Nisan","Mayıs","Haziran","Temmuz","Ağustos","Eylül","Ekim","Kasım","Aralık"))</f>
        <v/>
      </c>
      <c r="E5480" s="153">
        <f>IF(A5480="","",ROUNDUP(MONTH(A5480)/3,0))</f>
        <v/>
      </c>
      <c r="F5480" s="153">
        <f>IF(A5480="","",WEEKNUM(A5480,2))</f>
        <v/>
      </c>
      <c r="G5480" s="153">
        <f>IF(A5480="","",WEEKDAY(A5480,2))</f>
        <v/>
      </c>
      <c r="H5480" s="153">
        <f>IF(A5480="","",CHOOSE(WEEKDAY(A5480,2),"Pazartesi","Salı","Çarşamba","Perşembe","Cuma","Cumartesi","Pazar"))</f>
        <v/>
      </c>
    </row>
    <row r="5481" ht="10.5" customHeight="1" s="113">
      <c r="A5481" s="152" t="n">
        <v>47484</v>
      </c>
      <c r="B5481" s="153">
        <f>IF(A5481="","",YEAR(A5481))</f>
        <v/>
      </c>
      <c r="C5481" s="153">
        <f>IF(A5481="","",MONTH(A5481))</f>
        <v/>
      </c>
      <c r="D5481" s="153">
        <f>IF(A5481="","",CHOOSE(MONTH(A5481),"Ocak","Şubat","Mart","Nisan","Mayıs","Haziran","Temmuz","Ağustos","Eylül","Ekim","Kasım","Aralık"))</f>
        <v/>
      </c>
      <c r="E5481" s="153">
        <f>IF(A5481="","",ROUNDUP(MONTH(A5481)/3,0))</f>
        <v/>
      </c>
      <c r="F5481" s="153">
        <f>IF(A5481="","",WEEKNUM(A5481,2))</f>
        <v/>
      </c>
      <c r="G5481" s="153">
        <f>IF(A5481="","",WEEKDAY(A5481,2))</f>
        <v/>
      </c>
      <c r="H5481" s="153">
        <f>IF(A5481="","",CHOOSE(WEEKDAY(A5481,2),"Pazartesi","Salı","Çarşamba","Perşembe","Cuma","Cumartesi","Pazar"))</f>
        <v/>
      </c>
    </row>
    <row r="5482" ht="10.5" customHeight="1" s="113">
      <c r="A5482" s="152" t="n">
        <v>47485</v>
      </c>
      <c r="B5482" s="153">
        <f>IF(A5482="","",YEAR(A5482))</f>
        <v/>
      </c>
      <c r="C5482" s="153">
        <f>IF(A5482="","",MONTH(A5482))</f>
        <v/>
      </c>
      <c r="D5482" s="153">
        <f>IF(A5482="","",CHOOSE(MONTH(A5482),"Ocak","Şubat","Mart","Nisan","Mayıs","Haziran","Temmuz","Ağustos","Eylül","Ekim","Kasım","Aralık"))</f>
        <v/>
      </c>
      <c r="E5482" s="153">
        <f>IF(A5482="","",ROUNDUP(MONTH(A5482)/3,0))</f>
        <v/>
      </c>
      <c r="F5482" s="153">
        <f>IF(A5482="","",WEEKNUM(A5482,2))</f>
        <v/>
      </c>
      <c r="G5482" s="153">
        <f>IF(A5482="","",WEEKDAY(A5482,2))</f>
        <v/>
      </c>
      <c r="H5482" s="153">
        <f>IF(A5482="","",CHOOSE(WEEKDAY(A5482,2),"Pazartesi","Salı","Çarşamba","Perşembe","Cuma","Cumartesi","Pazar"))</f>
        <v/>
      </c>
    </row>
    <row r="5483" ht="10.5" customHeight="1" s="113">
      <c r="A5483" s="152" t="n">
        <v>47486</v>
      </c>
      <c r="B5483" s="153">
        <f>IF(A5483="","",YEAR(A5483))</f>
        <v/>
      </c>
      <c r="C5483" s="153">
        <f>IF(A5483="","",MONTH(A5483))</f>
        <v/>
      </c>
      <c r="D5483" s="153">
        <f>IF(A5483="","",CHOOSE(MONTH(A5483),"Ocak","Şubat","Mart","Nisan","Mayıs","Haziran","Temmuz","Ağustos","Eylül","Ekim","Kasım","Aralık"))</f>
        <v/>
      </c>
      <c r="E5483" s="153">
        <f>IF(A5483="","",ROUNDUP(MONTH(A5483)/3,0))</f>
        <v/>
      </c>
      <c r="F5483" s="153">
        <f>IF(A5483="","",WEEKNUM(A5483,2))</f>
        <v/>
      </c>
      <c r="G5483" s="153">
        <f>IF(A5483="","",WEEKDAY(A5483,2))</f>
        <v/>
      </c>
      <c r="H5483" s="153">
        <f>IF(A5483="","",CHOOSE(WEEKDAY(A5483,2),"Pazartesi","Salı","Çarşamba","Perşembe","Cuma","Cumartesi","Pazar"))</f>
        <v/>
      </c>
    </row>
    <row r="5484" ht="10.5" customHeight="1" s="113">
      <c r="A5484" s="152" t="n">
        <v>47487</v>
      </c>
      <c r="B5484" s="153">
        <f>IF(A5484="","",YEAR(A5484))</f>
        <v/>
      </c>
      <c r="C5484" s="153">
        <f>IF(A5484="","",MONTH(A5484))</f>
        <v/>
      </c>
      <c r="D5484" s="153">
        <f>IF(A5484="","",CHOOSE(MONTH(A5484),"Ocak","Şubat","Mart","Nisan","Mayıs","Haziran","Temmuz","Ağustos","Eylül","Ekim","Kasım","Aralık"))</f>
        <v/>
      </c>
      <c r="E5484" s="153">
        <f>IF(A5484="","",ROUNDUP(MONTH(A5484)/3,0))</f>
        <v/>
      </c>
      <c r="F5484" s="153">
        <f>IF(A5484="","",WEEKNUM(A5484,2))</f>
        <v/>
      </c>
      <c r="G5484" s="153">
        <f>IF(A5484="","",WEEKDAY(A5484,2))</f>
        <v/>
      </c>
      <c r="H5484" s="153">
        <f>IF(A5484="","",CHOOSE(WEEKDAY(A5484,2),"Pazartesi","Salı","Çarşamba","Perşembe","Cuma","Cumartesi","Pazar"))</f>
        <v/>
      </c>
    </row>
    <row r="5485" ht="10.5" customHeight="1" s="113">
      <c r="A5485" s="152" t="n">
        <v>47488</v>
      </c>
      <c r="B5485" s="153">
        <f>IF(A5485="","",YEAR(A5485))</f>
        <v/>
      </c>
      <c r="C5485" s="153">
        <f>IF(A5485="","",MONTH(A5485))</f>
        <v/>
      </c>
      <c r="D5485" s="153">
        <f>IF(A5485="","",CHOOSE(MONTH(A5485),"Ocak","Şubat","Mart","Nisan","Mayıs","Haziran","Temmuz","Ağustos","Eylül","Ekim","Kasım","Aralık"))</f>
        <v/>
      </c>
      <c r="E5485" s="153">
        <f>IF(A5485="","",ROUNDUP(MONTH(A5485)/3,0))</f>
        <v/>
      </c>
      <c r="F5485" s="153">
        <f>IF(A5485="","",WEEKNUM(A5485,2))</f>
        <v/>
      </c>
      <c r="G5485" s="153">
        <f>IF(A5485="","",WEEKDAY(A5485,2))</f>
        <v/>
      </c>
      <c r="H5485" s="153">
        <f>IF(A5485="","",CHOOSE(WEEKDAY(A5485,2),"Pazartesi","Salı","Çarşamba","Perşembe","Cuma","Cumartesi","Pazar"))</f>
        <v/>
      </c>
    </row>
    <row r="5486" ht="10.5" customHeight="1" s="113">
      <c r="A5486" s="152" t="n">
        <v>47489</v>
      </c>
      <c r="B5486" s="153">
        <f>IF(A5486="","",YEAR(A5486))</f>
        <v/>
      </c>
      <c r="C5486" s="153">
        <f>IF(A5486="","",MONTH(A5486))</f>
        <v/>
      </c>
      <c r="D5486" s="153">
        <f>IF(A5486="","",CHOOSE(MONTH(A5486),"Ocak","Şubat","Mart","Nisan","Mayıs","Haziran","Temmuz","Ağustos","Eylül","Ekim","Kasım","Aralık"))</f>
        <v/>
      </c>
      <c r="E5486" s="153">
        <f>IF(A5486="","",ROUNDUP(MONTH(A5486)/3,0))</f>
        <v/>
      </c>
      <c r="F5486" s="153">
        <f>IF(A5486="","",WEEKNUM(A5486,2))</f>
        <v/>
      </c>
      <c r="G5486" s="153">
        <f>IF(A5486="","",WEEKDAY(A5486,2))</f>
        <v/>
      </c>
      <c r="H5486" s="153">
        <f>IF(A5486="","",CHOOSE(WEEKDAY(A5486,2),"Pazartesi","Salı","Çarşamba","Perşembe","Cuma","Cumartesi","Pazar"))</f>
        <v/>
      </c>
    </row>
    <row r="5487" ht="10.5" customHeight="1" s="113">
      <c r="A5487" s="152" t="n">
        <v>47490</v>
      </c>
      <c r="B5487" s="153">
        <f>IF(A5487="","",YEAR(A5487))</f>
        <v/>
      </c>
      <c r="C5487" s="153">
        <f>IF(A5487="","",MONTH(A5487))</f>
        <v/>
      </c>
      <c r="D5487" s="153">
        <f>IF(A5487="","",CHOOSE(MONTH(A5487),"Ocak","Şubat","Mart","Nisan","Mayıs","Haziran","Temmuz","Ağustos","Eylül","Ekim","Kasım","Aralık"))</f>
        <v/>
      </c>
      <c r="E5487" s="153">
        <f>IF(A5487="","",ROUNDUP(MONTH(A5487)/3,0))</f>
        <v/>
      </c>
      <c r="F5487" s="153">
        <f>IF(A5487="","",WEEKNUM(A5487,2))</f>
        <v/>
      </c>
      <c r="G5487" s="153">
        <f>IF(A5487="","",WEEKDAY(A5487,2))</f>
        <v/>
      </c>
      <c r="H5487" s="153">
        <f>IF(A5487="","",CHOOSE(WEEKDAY(A5487,2),"Pazartesi","Salı","Çarşamba","Perşembe","Cuma","Cumartesi","Pazar"))</f>
        <v/>
      </c>
    </row>
    <row r="5488" ht="10.5" customHeight="1" s="113">
      <c r="A5488" s="152" t="n">
        <v>47491</v>
      </c>
      <c r="B5488" s="153">
        <f>IF(A5488="","",YEAR(A5488))</f>
        <v/>
      </c>
      <c r="C5488" s="153">
        <f>IF(A5488="","",MONTH(A5488))</f>
        <v/>
      </c>
      <c r="D5488" s="153">
        <f>IF(A5488="","",CHOOSE(MONTH(A5488),"Ocak","Şubat","Mart","Nisan","Mayıs","Haziran","Temmuz","Ağustos","Eylül","Ekim","Kasım","Aralık"))</f>
        <v/>
      </c>
      <c r="E5488" s="153">
        <f>IF(A5488="","",ROUNDUP(MONTH(A5488)/3,0))</f>
        <v/>
      </c>
      <c r="F5488" s="153">
        <f>IF(A5488="","",WEEKNUM(A5488,2))</f>
        <v/>
      </c>
      <c r="G5488" s="153">
        <f>IF(A5488="","",WEEKDAY(A5488,2))</f>
        <v/>
      </c>
      <c r="H5488" s="153">
        <f>IF(A5488="","",CHOOSE(WEEKDAY(A5488,2),"Pazartesi","Salı","Çarşamba","Perşembe","Cuma","Cumartesi","Pazar"))</f>
        <v/>
      </c>
    </row>
    <row r="5489" ht="10.5" customHeight="1" s="113">
      <c r="A5489" s="152" t="n">
        <v>47492</v>
      </c>
      <c r="B5489" s="153">
        <f>IF(A5489="","",YEAR(A5489))</f>
        <v/>
      </c>
      <c r="C5489" s="153">
        <f>IF(A5489="","",MONTH(A5489))</f>
        <v/>
      </c>
      <c r="D5489" s="153">
        <f>IF(A5489="","",CHOOSE(MONTH(A5489),"Ocak","Şubat","Mart","Nisan","Mayıs","Haziran","Temmuz","Ağustos","Eylül","Ekim","Kasım","Aralık"))</f>
        <v/>
      </c>
      <c r="E5489" s="153">
        <f>IF(A5489="","",ROUNDUP(MONTH(A5489)/3,0))</f>
        <v/>
      </c>
      <c r="F5489" s="153">
        <f>IF(A5489="","",WEEKNUM(A5489,2))</f>
        <v/>
      </c>
      <c r="G5489" s="153">
        <f>IF(A5489="","",WEEKDAY(A5489,2))</f>
        <v/>
      </c>
      <c r="H5489" s="153">
        <f>IF(A5489="","",CHOOSE(WEEKDAY(A5489,2),"Pazartesi","Salı","Çarşamba","Perşembe","Cuma","Cumartesi","Pazar"))</f>
        <v/>
      </c>
    </row>
    <row r="5490" ht="10.5" customHeight="1" s="113">
      <c r="A5490" s="152" t="n">
        <v>47493</v>
      </c>
      <c r="B5490" s="153">
        <f>IF(A5490="","",YEAR(A5490))</f>
        <v/>
      </c>
      <c r="C5490" s="153">
        <f>IF(A5490="","",MONTH(A5490))</f>
        <v/>
      </c>
      <c r="D5490" s="153">
        <f>IF(A5490="","",CHOOSE(MONTH(A5490),"Ocak","Şubat","Mart","Nisan","Mayıs","Haziran","Temmuz","Ağustos","Eylül","Ekim","Kasım","Aralık"))</f>
        <v/>
      </c>
      <c r="E5490" s="153">
        <f>IF(A5490="","",ROUNDUP(MONTH(A5490)/3,0))</f>
        <v/>
      </c>
      <c r="F5490" s="153">
        <f>IF(A5490="","",WEEKNUM(A5490,2))</f>
        <v/>
      </c>
      <c r="G5490" s="153">
        <f>IF(A5490="","",WEEKDAY(A5490,2))</f>
        <v/>
      </c>
      <c r="H5490" s="153">
        <f>IF(A5490="","",CHOOSE(WEEKDAY(A5490,2),"Pazartesi","Salı","Çarşamba","Perşembe","Cuma","Cumartesi","Pazar"))</f>
        <v/>
      </c>
    </row>
    <row r="5491" ht="10.5" customHeight="1" s="113">
      <c r="A5491" s="152" t="n">
        <v>47494</v>
      </c>
      <c r="B5491" s="153">
        <f>IF(A5491="","",YEAR(A5491))</f>
        <v/>
      </c>
      <c r="C5491" s="153">
        <f>IF(A5491="","",MONTH(A5491))</f>
        <v/>
      </c>
      <c r="D5491" s="153">
        <f>IF(A5491="","",CHOOSE(MONTH(A5491),"Ocak","Şubat","Mart","Nisan","Mayıs","Haziran","Temmuz","Ağustos","Eylül","Ekim","Kasım","Aralık"))</f>
        <v/>
      </c>
      <c r="E5491" s="153">
        <f>IF(A5491="","",ROUNDUP(MONTH(A5491)/3,0))</f>
        <v/>
      </c>
      <c r="F5491" s="153">
        <f>IF(A5491="","",WEEKNUM(A5491,2))</f>
        <v/>
      </c>
      <c r="G5491" s="153">
        <f>IF(A5491="","",WEEKDAY(A5491,2))</f>
        <v/>
      </c>
      <c r="H5491" s="153">
        <f>IF(A5491="","",CHOOSE(WEEKDAY(A5491,2),"Pazartesi","Salı","Çarşamba","Perşembe","Cuma","Cumartesi","Pazar"))</f>
        <v/>
      </c>
    </row>
    <row r="5492" ht="10.5" customHeight="1" s="113">
      <c r="A5492" s="152" t="n">
        <v>47495</v>
      </c>
      <c r="B5492" s="153">
        <f>IF(A5492="","",YEAR(A5492))</f>
        <v/>
      </c>
      <c r="C5492" s="153">
        <f>IF(A5492="","",MONTH(A5492))</f>
        <v/>
      </c>
      <c r="D5492" s="153">
        <f>IF(A5492="","",CHOOSE(MONTH(A5492),"Ocak","Şubat","Mart","Nisan","Mayıs","Haziran","Temmuz","Ağustos","Eylül","Ekim","Kasım","Aralık"))</f>
        <v/>
      </c>
      <c r="E5492" s="153">
        <f>IF(A5492="","",ROUNDUP(MONTH(A5492)/3,0))</f>
        <v/>
      </c>
      <c r="F5492" s="153">
        <f>IF(A5492="","",WEEKNUM(A5492,2))</f>
        <v/>
      </c>
      <c r="G5492" s="153">
        <f>IF(A5492="","",WEEKDAY(A5492,2))</f>
        <v/>
      </c>
      <c r="H5492" s="153">
        <f>IF(A5492="","",CHOOSE(WEEKDAY(A5492,2),"Pazartesi","Salı","Çarşamba","Perşembe","Cuma","Cumartesi","Pazar"))</f>
        <v/>
      </c>
    </row>
    <row r="5493" ht="10.5" customHeight="1" s="113">
      <c r="A5493" s="152" t="n">
        <v>47496</v>
      </c>
      <c r="B5493" s="153">
        <f>IF(A5493="","",YEAR(A5493))</f>
        <v/>
      </c>
      <c r="C5493" s="153">
        <f>IF(A5493="","",MONTH(A5493))</f>
        <v/>
      </c>
      <c r="D5493" s="153">
        <f>IF(A5493="","",CHOOSE(MONTH(A5493),"Ocak","Şubat","Mart","Nisan","Mayıs","Haziran","Temmuz","Ağustos","Eylül","Ekim","Kasım","Aralık"))</f>
        <v/>
      </c>
      <c r="E5493" s="153">
        <f>IF(A5493="","",ROUNDUP(MONTH(A5493)/3,0))</f>
        <v/>
      </c>
      <c r="F5493" s="153">
        <f>IF(A5493="","",WEEKNUM(A5493,2))</f>
        <v/>
      </c>
      <c r="G5493" s="153">
        <f>IF(A5493="","",WEEKDAY(A5493,2))</f>
        <v/>
      </c>
      <c r="H5493" s="153">
        <f>IF(A5493="","",CHOOSE(WEEKDAY(A5493,2),"Pazartesi","Salı","Çarşamba","Perşembe","Cuma","Cumartesi","Pazar"))</f>
        <v/>
      </c>
    </row>
    <row r="5494" ht="10.5" customHeight="1" s="113">
      <c r="A5494" s="152" t="n">
        <v>47497</v>
      </c>
      <c r="B5494" s="153">
        <f>IF(A5494="","",YEAR(A5494))</f>
        <v/>
      </c>
      <c r="C5494" s="153">
        <f>IF(A5494="","",MONTH(A5494))</f>
        <v/>
      </c>
      <c r="D5494" s="153">
        <f>IF(A5494="","",CHOOSE(MONTH(A5494),"Ocak","Şubat","Mart","Nisan","Mayıs","Haziran","Temmuz","Ağustos","Eylül","Ekim","Kasım","Aralık"))</f>
        <v/>
      </c>
      <c r="E5494" s="153">
        <f>IF(A5494="","",ROUNDUP(MONTH(A5494)/3,0))</f>
        <v/>
      </c>
      <c r="F5494" s="153">
        <f>IF(A5494="","",WEEKNUM(A5494,2))</f>
        <v/>
      </c>
      <c r="G5494" s="153">
        <f>IF(A5494="","",WEEKDAY(A5494,2))</f>
        <v/>
      </c>
      <c r="H5494" s="153">
        <f>IF(A5494="","",CHOOSE(WEEKDAY(A5494,2),"Pazartesi","Salı","Çarşamba","Perşembe","Cuma","Cumartesi","Pazar"))</f>
        <v/>
      </c>
    </row>
    <row r="5495" ht="10.5" customHeight="1" s="113">
      <c r="A5495" s="152" t="n">
        <v>47498</v>
      </c>
      <c r="B5495" s="153">
        <f>IF(A5495="","",YEAR(A5495))</f>
        <v/>
      </c>
      <c r="C5495" s="153">
        <f>IF(A5495="","",MONTH(A5495))</f>
        <v/>
      </c>
      <c r="D5495" s="153">
        <f>IF(A5495="","",CHOOSE(MONTH(A5495),"Ocak","Şubat","Mart","Nisan","Mayıs","Haziran","Temmuz","Ağustos","Eylül","Ekim","Kasım","Aralık"))</f>
        <v/>
      </c>
      <c r="E5495" s="153">
        <f>IF(A5495="","",ROUNDUP(MONTH(A5495)/3,0))</f>
        <v/>
      </c>
      <c r="F5495" s="153">
        <f>IF(A5495="","",WEEKNUM(A5495,2))</f>
        <v/>
      </c>
      <c r="G5495" s="153">
        <f>IF(A5495="","",WEEKDAY(A5495,2))</f>
        <v/>
      </c>
      <c r="H5495" s="153">
        <f>IF(A5495="","",CHOOSE(WEEKDAY(A5495,2),"Pazartesi","Salı","Çarşamba","Perşembe","Cuma","Cumartesi","Pazar"))</f>
        <v/>
      </c>
    </row>
    <row r="5496" ht="10.5" customHeight="1" s="113">
      <c r="A5496" s="152" t="n">
        <v>47499</v>
      </c>
      <c r="B5496" s="153">
        <f>IF(A5496="","",YEAR(A5496))</f>
        <v/>
      </c>
      <c r="C5496" s="153">
        <f>IF(A5496="","",MONTH(A5496))</f>
        <v/>
      </c>
      <c r="D5496" s="153">
        <f>IF(A5496="","",CHOOSE(MONTH(A5496),"Ocak","Şubat","Mart","Nisan","Mayıs","Haziran","Temmuz","Ağustos","Eylül","Ekim","Kasım","Aralık"))</f>
        <v/>
      </c>
      <c r="E5496" s="153">
        <f>IF(A5496="","",ROUNDUP(MONTH(A5496)/3,0))</f>
        <v/>
      </c>
      <c r="F5496" s="153">
        <f>IF(A5496="","",WEEKNUM(A5496,2))</f>
        <v/>
      </c>
      <c r="G5496" s="153">
        <f>IF(A5496="","",WEEKDAY(A5496,2))</f>
        <v/>
      </c>
      <c r="H5496" s="153">
        <f>IF(A5496="","",CHOOSE(WEEKDAY(A5496,2),"Pazartesi","Salı","Çarşamba","Perşembe","Cuma","Cumartesi","Pazar"))</f>
        <v/>
      </c>
    </row>
    <row r="5497" ht="10.5" customHeight="1" s="113">
      <c r="A5497" s="152" t="n">
        <v>47500</v>
      </c>
      <c r="B5497" s="153">
        <f>IF(A5497="","",YEAR(A5497))</f>
        <v/>
      </c>
      <c r="C5497" s="153">
        <f>IF(A5497="","",MONTH(A5497))</f>
        <v/>
      </c>
      <c r="D5497" s="153">
        <f>IF(A5497="","",CHOOSE(MONTH(A5497),"Ocak","Şubat","Mart","Nisan","Mayıs","Haziran","Temmuz","Ağustos","Eylül","Ekim","Kasım","Aralık"))</f>
        <v/>
      </c>
      <c r="E5497" s="153">
        <f>IF(A5497="","",ROUNDUP(MONTH(A5497)/3,0))</f>
        <v/>
      </c>
      <c r="F5497" s="153">
        <f>IF(A5497="","",WEEKNUM(A5497,2))</f>
        <v/>
      </c>
      <c r="G5497" s="153">
        <f>IF(A5497="","",WEEKDAY(A5497,2))</f>
        <v/>
      </c>
      <c r="H5497" s="153">
        <f>IF(A5497="","",CHOOSE(WEEKDAY(A5497,2),"Pazartesi","Salı","Çarşamba","Perşembe","Cuma","Cumartesi","Pazar"))</f>
        <v/>
      </c>
    </row>
    <row r="5498" ht="10.5" customHeight="1" s="113">
      <c r="A5498" s="152" t="n">
        <v>47501</v>
      </c>
      <c r="B5498" s="153">
        <f>IF(A5498="","",YEAR(A5498))</f>
        <v/>
      </c>
      <c r="C5498" s="153">
        <f>IF(A5498="","",MONTH(A5498))</f>
        <v/>
      </c>
      <c r="D5498" s="153">
        <f>IF(A5498="","",CHOOSE(MONTH(A5498),"Ocak","Şubat","Mart","Nisan","Mayıs","Haziran","Temmuz","Ağustos","Eylül","Ekim","Kasım","Aralık"))</f>
        <v/>
      </c>
      <c r="E5498" s="153">
        <f>IF(A5498="","",ROUNDUP(MONTH(A5498)/3,0))</f>
        <v/>
      </c>
      <c r="F5498" s="153">
        <f>IF(A5498="","",WEEKNUM(A5498,2))</f>
        <v/>
      </c>
      <c r="G5498" s="153">
        <f>IF(A5498="","",WEEKDAY(A5498,2))</f>
        <v/>
      </c>
      <c r="H5498" s="153">
        <f>IF(A5498="","",CHOOSE(WEEKDAY(A5498,2),"Pazartesi","Salı","Çarşamba","Perşembe","Cuma","Cumartesi","Pazar"))</f>
        <v/>
      </c>
    </row>
    <row r="5499" ht="10.5" customHeight="1" s="113">
      <c r="A5499" s="152" t="n">
        <v>47502</v>
      </c>
      <c r="B5499" s="153">
        <f>IF(A5499="","",YEAR(A5499))</f>
        <v/>
      </c>
      <c r="C5499" s="153">
        <f>IF(A5499="","",MONTH(A5499))</f>
        <v/>
      </c>
      <c r="D5499" s="153">
        <f>IF(A5499="","",CHOOSE(MONTH(A5499),"Ocak","Şubat","Mart","Nisan","Mayıs","Haziran","Temmuz","Ağustos","Eylül","Ekim","Kasım","Aralık"))</f>
        <v/>
      </c>
      <c r="E5499" s="153">
        <f>IF(A5499="","",ROUNDUP(MONTH(A5499)/3,0))</f>
        <v/>
      </c>
      <c r="F5499" s="153">
        <f>IF(A5499="","",WEEKNUM(A5499,2))</f>
        <v/>
      </c>
      <c r="G5499" s="153">
        <f>IF(A5499="","",WEEKDAY(A5499,2))</f>
        <v/>
      </c>
      <c r="H5499" s="153">
        <f>IF(A5499="","",CHOOSE(WEEKDAY(A5499,2),"Pazartesi","Salı","Çarşamba","Perşembe","Cuma","Cumartesi","Pazar"))</f>
        <v/>
      </c>
    </row>
    <row r="5500" ht="10.5" customHeight="1" s="113">
      <c r="A5500" s="152" t="n">
        <v>47503</v>
      </c>
      <c r="B5500" s="153">
        <f>IF(A5500="","",YEAR(A5500))</f>
        <v/>
      </c>
      <c r="C5500" s="153">
        <f>IF(A5500="","",MONTH(A5500))</f>
        <v/>
      </c>
      <c r="D5500" s="153">
        <f>IF(A5500="","",CHOOSE(MONTH(A5500),"Ocak","Şubat","Mart","Nisan","Mayıs","Haziran","Temmuz","Ağustos","Eylül","Ekim","Kasım","Aralık"))</f>
        <v/>
      </c>
      <c r="E5500" s="153">
        <f>IF(A5500="","",ROUNDUP(MONTH(A5500)/3,0))</f>
        <v/>
      </c>
      <c r="F5500" s="153">
        <f>IF(A5500="","",WEEKNUM(A5500,2))</f>
        <v/>
      </c>
      <c r="G5500" s="153">
        <f>IF(A5500="","",WEEKDAY(A5500,2))</f>
        <v/>
      </c>
      <c r="H5500" s="153">
        <f>IF(A5500="","",CHOOSE(WEEKDAY(A5500,2),"Pazartesi","Salı","Çarşamba","Perşembe","Cuma","Cumartesi","Pazar"))</f>
        <v/>
      </c>
    </row>
    <row r="5501" ht="10.5" customHeight="1" s="113">
      <c r="A5501" s="152" t="n">
        <v>47504</v>
      </c>
      <c r="B5501" s="153">
        <f>IF(A5501="","",YEAR(A5501))</f>
        <v/>
      </c>
      <c r="C5501" s="153">
        <f>IF(A5501="","",MONTH(A5501))</f>
        <v/>
      </c>
      <c r="D5501" s="153">
        <f>IF(A5501="","",CHOOSE(MONTH(A5501),"Ocak","Şubat","Mart","Nisan","Mayıs","Haziran","Temmuz","Ağustos","Eylül","Ekim","Kasım","Aralık"))</f>
        <v/>
      </c>
      <c r="E5501" s="153">
        <f>IF(A5501="","",ROUNDUP(MONTH(A5501)/3,0))</f>
        <v/>
      </c>
      <c r="F5501" s="153">
        <f>IF(A5501="","",WEEKNUM(A5501,2))</f>
        <v/>
      </c>
      <c r="G5501" s="153">
        <f>IF(A5501="","",WEEKDAY(A5501,2))</f>
        <v/>
      </c>
      <c r="H5501" s="153">
        <f>IF(A5501="","",CHOOSE(WEEKDAY(A5501,2),"Pazartesi","Salı","Çarşamba","Perşembe","Cuma","Cumartesi","Pazar"))</f>
        <v/>
      </c>
    </row>
    <row r="5502" ht="10.5" customHeight="1" s="113">
      <c r="A5502" s="152" t="n">
        <v>47505</v>
      </c>
      <c r="B5502" s="153">
        <f>IF(A5502="","",YEAR(A5502))</f>
        <v/>
      </c>
      <c r="C5502" s="153">
        <f>IF(A5502="","",MONTH(A5502))</f>
        <v/>
      </c>
      <c r="D5502" s="153">
        <f>IF(A5502="","",CHOOSE(MONTH(A5502),"Ocak","Şubat","Mart","Nisan","Mayıs","Haziran","Temmuz","Ağustos","Eylül","Ekim","Kasım","Aralık"))</f>
        <v/>
      </c>
      <c r="E5502" s="153">
        <f>IF(A5502="","",ROUNDUP(MONTH(A5502)/3,0))</f>
        <v/>
      </c>
      <c r="F5502" s="153">
        <f>IF(A5502="","",WEEKNUM(A5502,2))</f>
        <v/>
      </c>
      <c r="G5502" s="153">
        <f>IF(A5502="","",WEEKDAY(A5502,2))</f>
        <v/>
      </c>
      <c r="H5502" s="153">
        <f>IF(A5502="","",CHOOSE(WEEKDAY(A5502,2),"Pazartesi","Salı","Çarşamba","Perşembe","Cuma","Cumartesi","Pazar"))</f>
        <v/>
      </c>
    </row>
    <row r="5503" ht="10.5" customHeight="1" s="113">
      <c r="A5503" s="152" t="n">
        <v>47506</v>
      </c>
      <c r="B5503" s="153">
        <f>IF(A5503="","",YEAR(A5503))</f>
        <v/>
      </c>
      <c r="C5503" s="153">
        <f>IF(A5503="","",MONTH(A5503))</f>
        <v/>
      </c>
      <c r="D5503" s="153">
        <f>IF(A5503="","",CHOOSE(MONTH(A5503),"Ocak","Şubat","Mart","Nisan","Mayıs","Haziran","Temmuz","Ağustos","Eylül","Ekim","Kasım","Aralık"))</f>
        <v/>
      </c>
      <c r="E5503" s="153">
        <f>IF(A5503="","",ROUNDUP(MONTH(A5503)/3,0))</f>
        <v/>
      </c>
      <c r="F5503" s="153">
        <f>IF(A5503="","",WEEKNUM(A5503,2))</f>
        <v/>
      </c>
      <c r="G5503" s="153">
        <f>IF(A5503="","",WEEKDAY(A5503,2))</f>
        <v/>
      </c>
      <c r="H5503" s="153">
        <f>IF(A5503="","",CHOOSE(WEEKDAY(A5503,2),"Pazartesi","Salı","Çarşamba","Perşembe","Cuma","Cumartesi","Pazar"))</f>
        <v/>
      </c>
    </row>
    <row r="5504" ht="10.5" customHeight="1" s="113">
      <c r="A5504" s="152" t="n">
        <v>47507</v>
      </c>
      <c r="B5504" s="153">
        <f>IF(A5504="","",YEAR(A5504))</f>
        <v/>
      </c>
      <c r="C5504" s="153">
        <f>IF(A5504="","",MONTH(A5504))</f>
        <v/>
      </c>
      <c r="D5504" s="153">
        <f>IF(A5504="","",CHOOSE(MONTH(A5504),"Ocak","Şubat","Mart","Nisan","Mayıs","Haziran","Temmuz","Ağustos","Eylül","Ekim","Kasım","Aralık"))</f>
        <v/>
      </c>
      <c r="E5504" s="153">
        <f>IF(A5504="","",ROUNDUP(MONTH(A5504)/3,0))</f>
        <v/>
      </c>
      <c r="F5504" s="153">
        <f>IF(A5504="","",WEEKNUM(A5504,2))</f>
        <v/>
      </c>
      <c r="G5504" s="153">
        <f>IF(A5504="","",WEEKDAY(A5504,2))</f>
        <v/>
      </c>
      <c r="H5504" s="153">
        <f>IF(A5504="","",CHOOSE(WEEKDAY(A5504,2),"Pazartesi","Salı","Çarşamba","Perşembe","Cuma","Cumartesi","Pazar"))</f>
        <v/>
      </c>
    </row>
    <row r="5505" ht="10.5" customHeight="1" s="113">
      <c r="A5505" s="152" t="n">
        <v>47508</v>
      </c>
      <c r="B5505" s="153">
        <f>IF(A5505="","",YEAR(A5505))</f>
        <v/>
      </c>
      <c r="C5505" s="153">
        <f>IF(A5505="","",MONTH(A5505))</f>
        <v/>
      </c>
      <c r="D5505" s="153">
        <f>IF(A5505="","",CHOOSE(MONTH(A5505),"Ocak","Şubat","Mart","Nisan","Mayıs","Haziran","Temmuz","Ağustos","Eylül","Ekim","Kasım","Aralık"))</f>
        <v/>
      </c>
      <c r="E5505" s="153">
        <f>IF(A5505="","",ROUNDUP(MONTH(A5505)/3,0))</f>
        <v/>
      </c>
      <c r="F5505" s="153">
        <f>IF(A5505="","",WEEKNUM(A5505,2))</f>
        <v/>
      </c>
      <c r="G5505" s="153">
        <f>IF(A5505="","",WEEKDAY(A5505,2))</f>
        <v/>
      </c>
      <c r="H5505" s="153">
        <f>IF(A5505="","",CHOOSE(WEEKDAY(A5505,2),"Pazartesi","Salı","Çarşamba","Perşembe","Cuma","Cumartesi","Pazar"))</f>
        <v/>
      </c>
    </row>
    <row r="5506" ht="10.5" customHeight="1" s="113">
      <c r="A5506" s="152" t="n">
        <v>47509</v>
      </c>
      <c r="B5506" s="153">
        <f>IF(A5506="","",YEAR(A5506))</f>
        <v/>
      </c>
      <c r="C5506" s="153">
        <f>IF(A5506="","",MONTH(A5506))</f>
        <v/>
      </c>
      <c r="D5506" s="153">
        <f>IF(A5506="","",CHOOSE(MONTH(A5506),"Ocak","Şubat","Mart","Nisan","Mayıs","Haziran","Temmuz","Ağustos","Eylül","Ekim","Kasım","Aralık"))</f>
        <v/>
      </c>
      <c r="E5506" s="153">
        <f>IF(A5506="","",ROUNDUP(MONTH(A5506)/3,0))</f>
        <v/>
      </c>
      <c r="F5506" s="153">
        <f>IF(A5506="","",WEEKNUM(A5506,2))</f>
        <v/>
      </c>
      <c r="G5506" s="153">
        <f>IF(A5506="","",WEEKDAY(A5506,2))</f>
        <v/>
      </c>
      <c r="H5506" s="153">
        <f>IF(A5506="","",CHOOSE(WEEKDAY(A5506,2),"Pazartesi","Salı","Çarşamba","Perşembe","Cuma","Cumartesi","Pazar"))</f>
        <v/>
      </c>
    </row>
    <row r="5507" ht="10.5" customHeight="1" s="113">
      <c r="A5507" s="152" t="n">
        <v>47510</v>
      </c>
      <c r="B5507" s="153">
        <f>IF(A5507="","",YEAR(A5507))</f>
        <v/>
      </c>
      <c r="C5507" s="153">
        <f>IF(A5507="","",MONTH(A5507))</f>
        <v/>
      </c>
      <c r="D5507" s="153">
        <f>IF(A5507="","",CHOOSE(MONTH(A5507),"Ocak","Şubat","Mart","Nisan","Mayıs","Haziran","Temmuz","Ağustos","Eylül","Ekim","Kasım","Aralık"))</f>
        <v/>
      </c>
      <c r="E5507" s="153">
        <f>IF(A5507="","",ROUNDUP(MONTH(A5507)/3,0))</f>
        <v/>
      </c>
      <c r="F5507" s="153">
        <f>IF(A5507="","",WEEKNUM(A5507,2))</f>
        <v/>
      </c>
      <c r="G5507" s="153">
        <f>IF(A5507="","",WEEKDAY(A5507,2))</f>
        <v/>
      </c>
      <c r="H5507" s="153">
        <f>IF(A5507="","",CHOOSE(WEEKDAY(A5507,2),"Pazartesi","Salı","Çarşamba","Perşembe","Cuma","Cumartesi","Pazar"))</f>
        <v/>
      </c>
    </row>
    <row r="5508" ht="10.5" customHeight="1" s="113">
      <c r="A5508" s="152" t="n">
        <v>47511</v>
      </c>
      <c r="B5508" s="153">
        <f>IF(A5508="","",YEAR(A5508))</f>
        <v/>
      </c>
      <c r="C5508" s="153">
        <f>IF(A5508="","",MONTH(A5508))</f>
        <v/>
      </c>
      <c r="D5508" s="153">
        <f>IF(A5508="","",CHOOSE(MONTH(A5508),"Ocak","Şubat","Mart","Nisan","Mayıs","Haziran","Temmuz","Ağustos","Eylül","Ekim","Kasım","Aralık"))</f>
        <v/>
      </c>
      <c r="E5508" s="153">
        <f>IF(A5508="","",ROUNDUP(MONTH(A5508)/3,0))</f>
        <v/>
      </c>
      <c r="F5508" s="153">
        <f>IF(A5508="","",WEEKNUM(A5508,2))</f>
        <v/>
      </c>
      <c r="G5508" s="153">
        <f>IF(A5508="","",WEEKDAY(A5508,2))</f>
        <v/>
      </c>
      <c r="H5508" s="153">
        <f>IF(A5508="","",CHOOSE(WEEKDAY(A5508,2),"Pazartesi","Salı","Çarşamba","Perşembe","Cuma","Cumartesi","Pazar"))</f>
        <v/>
      </c>
    </row>
    <row r="5509" ht="10.5" customHeight="1" s="113">
      <c r="A5509" s="152" t="n">
        <v>47512</v>
      </c>
      <c r="B5509" s="153">
        <f>IF(A5509="","",YEAR(A5509))</f>
        <v/>
      </c>
      <c r="C5509" s="153">
        <f>IF(A5509="","",MONTH(A5509))</f>
        <v/>
      </c>
      <c r="D5509" s="153">
        <f>IF(A5509="","",CHOOSE(MONTH(A5509),"Ocak","Şubat","Mart","Nisan","Mayıs","Haziran","Temmuz","Ağustos","Eylül","Ekim","Kasım","Aralık"))</f>
        <v/>
      </c>
      <c r="E5509" s="153">
        <f>IF(A5509="","",ROUNDUP(MONTH(A5509)/3,0))</f>
        <v/>
      </c>
      <c r="F5509" s="153">
        <f>IF(A5509="","",WEEKNUM(A5509,2))</f>
        <v/>
      </c>
      <c r="G5509" s="153">
        <f>IF(A5509="","",WEEKDAY(A5509,2))</f>
        <v/>
      </c>
      <c r="H5509" s="153">
        <f>IF(A5509="","",CHOOSE(WEEKDAY(A5509,2),"Pazartesi","Salı","Çarşamba","Perşembe","Cuma","Cumartesi","Pazar"))</f>
        <v/>
      </c>
    </row>
    <row r="5510" ht="10.5" customHeight="1" s="113">
      <c r="A5510" s="152" t="n">
        <v>47513</v>
      </c>
      <c r="B5510" s="153">
        <f>IF(A5510="","",YEAR(A5510))</f>
        <v/>
      </c>
      <c r="C5510" s="153">
        <f>IF(A5510="","",MONTH(A5510))</f>
        <v/>
      </c>
      <c r="D5510" s="153">
        <f>IF(A5510="","",CHOOSE(MONTH(A5510),"Ocak","Şubat","Mart","Nisan","Mayıs","Haziran","Temmuz","Ağustos","Eylül","Ekim","Kasım","Aralık"))</f>
        <v/>
      </c>
      <c r="E5510" s="153">
        <f>IF(A5510="","",ROUNDUP(MONTH(A5510)/3,0))</f>
        <v/>
      </c>
      <c r="F5510" s="153">
        <f>IF(A5510="","",WEEKNUM(A5510,2))</f>
        <v/>
      </c>
      <c r="G5510" s="153">
        <f>IF(A5510="","",WEEKDAY(A5510,2))</f>
        <v/>
      </c>
      <c r="H5510" s="153">
        <f>IF(A5510="","",CHOOSE(WEEKDAY(A5510,2),"Pazartesi","Salı","Çarşamba","Perşembe","Cuma","Cumartesi","Pazar"))</f>
        <v/>
      </c>
    </row>
    <row r="5511" ht="10.5" customHeight="1" s="113">
      <c r="A5511" s="152" t="n">
        <v>47514</v>
      </c>
      <c r="B5511" s="153">
        <f>IF(A5511="","",YEAR(A5511))</f>
        <v/>
      </c>
      <c r="C5511" s="153">
        <f>IF(A5511="","",MONTH(A5511))</f>
        <v/>
      </c>
      <c r="D5511" s="153">
        <f>IF(A5511="","",CHOOSE(MONTH(A5511),"Ocak","Şubat","Mart","Nisan","Mayıs","Haziran","Temmuz","Ağustos","Eylül","Ekim","Kasım","Aralık"))</f>
        <v/>
      </c>
      <c r="E5511" s="153">
        <f>IF(A5511="","",ROUNDUP(MONTH(A5511)/3,0))</f>
        <v/>
      </c>
      <c r="F5511" s="153">
        <f>IF(A5511="","",WEEKNUM(A5511,2))</f>
        <v/>
      </c>
      <c r="G5511" s="153">
        <f>IF(A5511="","",WEEKDAY(A5511,2))</f>
        <v/>
      </c>
      <c r="H5511" s="153">
        <f>IF(A5511="","",CHOOSE(WEEKDAY(A5511,2),"Pazartesi","Salı","Çarşamba","Perşembe","Cuma","Cumartesi","Pazar"))</f>
        <v/>
      </c>
    </row>
    <row r="5512" ht="10.5" customHeight="1" s="113">
      <c r="A5512" s="152" t="n">
        <v>47515</v>
      </c>
      <c r="B5512" s="153">
        <f>IF(A5512="","",YEAR(A5512))</f>
        <v/>
      </c>
      <c r="C5512" s="153">
        <f>IF(A5512="","",MONTH(A5512))</f>
        <v/>
      </c>
      <c r="D5512" s="153">
        <f>IF(A5512="","",CHOOSE(MONTH(A5512),"Ocak","Şubat","Mart","Nisan","Mayıs","Haziran","Temmuz","Ağustos","Eylül","Ekim","Kasım","Aralık"))</f>
        <v/>
      </c>
      <c r="E5512" s="153">
        <f>IF(A5512="","",ROUNDUP(MONTH(A5512)/3,0))</f>
        <v/>
      </c>
      <c r="F5512" s="153">
        <f>IF(A5512="","",WEEKNUM(A5512,2))</f>
        <v/>
      </c>
      <c r="G5512" s="153">
        <f>IF(A5512="","",WEEKDAY(A5512,2))</f>
        <v/>
      </c>
      <c r="H5512" s="153">
        <f>IF(A5512="","",CHOOSE(WEEKDAY(A5512,2),"Pazartesi","Salı","Çarşamba","Perşembe","Cuma","Cumartesi","Pazar"))</f>
        <v/>
      </c>
    </row>
    <row r="5513" ht="10.5" customHeight="1" s="113">
      <c r="A5513" s="152" t="n">
        <v>47516</v>
      </c>
      <c r="B5513" s="153">
        <f>IF(A5513="","",YEAR(A5513))</f>
        <v/>
      </c>
      <c r="C5513" s="153">
        <f>IF(A5513="","",MONTH(A5513))</f>
        <v/>
      </c>
      <c r="D5513" s="153">
        <f>IF(A5513="","",CHOOSE(MONTH(A5513),"Ocak","Şubat","Mart","Nisan","Mayıs","Haziran","Temmuz","Ağustos","Eylül","Ekim","Kasım","Aralık"))</f>
        <v/>
      </c>
      <c r="E5513" s="153">
        <f>IF(A5513="","",ROUNDUP(MONTH(A5513)/3,0))</f>
        <v/>
      </c>
      <c r="F5513" s="153">
        <f>IF(A5513="","",WEEKNUM(A5513,2))</f>
        <v/>
      </c>
      <c r="G5513" s="153">
        <f>IF(A5513="","",WEEKDAY(A5513,2))</f>
        <v/>
      </c>
      <c r="H5513" s="153">
        <f>IF(A5513="","",CHOOSE(WEEKDAY(A5513,2),"Pazartesi","Salı","Çarşamba","Perşembe","Cuma","Cumartesi","Pazar"))</f>
        <v/>
      </c>
    </row>
    <row r="5514" ht="10.5" customHeight="1" s="113">
      <c r="A5514" s="152" t="n">
        <v>47517</v>
      </c>
      <c r="B5514" s="153">
        <f>IF(A5514="","",YEAR(A5514))</f>
        <v/>
      </c>
      <c r="C5514" s="153">
        <f>IF(A5514="","",MONTH(A5514))</f>
        <v/>
      </c>
      <c r="D5514" s="153">
        <f>IF(A5514="","",CHOOSE(MONTH(A5514),"Ocak","Şubat","Mart","Nisan","Mayıs","Haziran","Temmuz","Ağustos","Eylül","Ekim","Kasım","Aralık"))</f>
        <v/>
      </c>
      <c r="E5514" s="153">
        <f>IF(A5514="","",ROUNDUP(MONTH(A5514)/3,0))</f>
        <v/>
      </c>
      <c r="F5514" s="153">
        <f>IF(A5514="","",WEEKNUM(A5514,2))</f>
        <v/>
      </c>
      <c r="G5514" s="153">
        <f>IF(A5514="","",WEEKDAY(A5514,2))</f>
        <v/>
      </c>
      <c r="H5514" s="153">
        <f>IF(A5514="","",CHOOSE(WEEKDAY(A5514,2),"Pazartesi","Salı","Çarşamba","Perşembe","Cuma","Cumartesi","Pazar"))</f>
        <v/>
      </c>
    </row>
    <row r="5515" ht="10.5" customHeight="1" s="113">
      <c r="A5515" s="152" t="n">
        <v>47518</v>
      </c>
      <c r="B5515" s="153">
        <f>IF(A5515="","",YEAR(A5515))</f>
        <v/>
      </c>
      <c r="C5515" s="153">
        <f>IF(A5515="","",MONTH(A5515))</f>
        <v/>
      </c>
      <c r="D5515" s="153">
        <f>IF(A5515="","",CHOOSE(MONTH(A5515),"Ocak","Şubat","Mart","Nisan","Mayıs","Haziran","Temmuz","Ağustos","Eylül","Ekim","Kasım","Aralık"))</f>
        <v/>
      </c>
      <c r="E5515" s="153">
        <f>IF(A5515="","",ROUNDUP(MONTH(A5515)/3,0))</f>
        <v/>
      </c>
      <c r="F5515" s="153">
        <f>IF(A5515="","",WEEKNUM(A5515,2))</f>
        <v/>
      </c>
      <c r="G5515" s="153">
        <f>IF(A5515="","",WEEKDAY(A5515,2))</f>
        <v/>
      </c>
      <c r="H5515" s="153">
        <f>IF(A5515="","",CHOOSE(WEEKDAY(A5515,2),"Pazartesi","Salı","Çarşamba","Perşembe","Cuma","Cumartesi","Pazar"))</f>
        <v/>
      </c>
    </row>
    <row r="5516" ht="10.5" customHeight="1" s="113">
      <c r="A5516" s="152" t="n">
        <v>47519</v>
      </c>
      <c r="B5516" s="153">
        <f>IF(A5516="","",YEAR(A5516))</f>
        <v/>
      </c>
      <c r="C5516" s="153">
        <f>IF(A5516="","",MONTH(A5516))</f>
        <v/>
      </c>
      <c r="D5516" s="153">
        <f>IF(A5516="","",CHOOSE(MONTH(A5516),"Ocak","Şubat","Mart","Nisan","Mayıs","Haziran","Temmuz","Ağustos","Eylül","Ekim","Kasım","Aralık"))</f>
        <v/>
      </c>
      <c r="E5516" s="153">
        <f>IF(A5516="","",ROUNDUP(MONTH(A5516)/3,0))</f>
        <v/>
      </c>
      <c r="F5516" s="153">
        <f>IF(A5516="","",WEEKNUM(A5516,2))</f>
        <v/>
      </c>
      <c r="G5516" s="153">
        <f>IF(A5516="","",WEEKDAY(A5516,2))</f>
        <v/>
      </c>
      <c r="H5516" s="153">
        <f>IF(A5516="","",CHOOSE(WEEKDAY(A5516,2),"Pazartesi","Salı","Çarşamba","Perşembe","Cuma","Cumartesi","Pazar"))</f>
        <v/>
      </c>
    </row>
    <row r="5517" ht="10.5" customHeight="1" s="113">
      <c r="A5517" s="152" t="n">
        <v>47520</v>
      </c>
      <c r="B5517" s="153">
        <f>IF(A5517="","",YEAR(A5517))</f>
        <v/>
      </c>
      <c r="C5517" s="153">
        <f>IF(A5517="","",MONTH(A5517))</f>
        <v/>
      </c>
      <c r="D5517" s="153">
        <f>IF(A5517="","",CHOOSE(MONTH(A5517),"Ocak","Şubat","Mart","Nisan","Mayıs","Haziran","Temmuz","Ağustos","Eylül","Ekim","Kasım","Aralık"))</f>
        <v/>
      </c>
      <c r="E5517" s="153">
        <f>IF(A5517="","",ROUNDUP(MONTH(A5517)/3,0))</f>
        <v/>
      </c>
      <c r="F5517" s="153">
        <f>IF(A5517="","",WEEKNUM(A5517,2))</f>
        <v/>
      </c>
      <c r="G5517" s="153">
        <f>IF(A5517="","",WEEKDAY(A5517,2))</f>
        <v/>
      </c>
      <c r="H5517" s="153">
        <f>IF(A5517="","",CHOOSE(WEEKDAY(A5517,2),"Pazartesi","Salı","Çarşamba","Perşembe","Cuma","Cumartesi","Pazar"))</f>
        <v/>
      </c>
    </row>
    <row r="5518" ht="10.5" customHeight="1" s="113">
      <c r="A5518" s="152" t="n">
        <v>47521</v>
      </c>
      <c r="B5518" s="153">
        <f>IF(A5518="","",YEAR(A5518))</f>
        <v/>
      </c>
      <c r="C5518" s="153">
        <f>IF(A5518="","",MONTH(A5518))</f>
        <v/>
      </c>
      <c r="D5518" s="153">
        <f>IF(A5518="","",CHOOSE(MONTH(A5518),"Ocak","Şubat","Mart","Nisan","Mayıs","Haziran","Temmuz","Ağustos","Eylül","Ekim","Kasım","Aralık"))</f>
        <v/>
      </c>
      <c r="E5518" s="153">
        <f>IF(A5518="","",ROUNDUP(MONTH(A5518)/3,0))</f>
        <v/>
      </c>
      <c r="F5518" s="153">
        <f>IF(A5518="","",WEEKNUM(A5518,2))</f>
        <v/>
      </c>
      <c r="G5518" s="153">
        <f>IF(A5518="","",WEEKDAY(A5518,2))</f>
        <v/>
      </c>
      <c r="H5518" s="153">
        <f>IF(A5518="","",CHOOSE(WEEKDAY(A5518,2),"Pazartesi","Salı","Çarşamba","Perşembe","Cuma","Cumartesi","Pazar"))</f>
        <v/>
      </c>
    </row>
    <row r="5519" ht="10.5" customHeight="1" s="113">
      <c r="A5519" s="152" t="n">
        <v>47522</v>
      </c>
      <c r="B5519" s="153">
        <f>IF(A5519="","",YEAR(A5519))</f>
        <v/>
      </c>
      <c r="C5519" s="153">
        <f>IF(A5519="","",MONTH(A5519))</f>
        <v/>
      </c>
      <c r="D5519" s="153">
        <f>IF(A5519="","",CHOOSE(MONTH(A5519),"Ocak","Şubat","Mart","Nisan","Mayıs","Haziran","Temmuz","Ağustos","Eylül","Ekim","Kasım","Aralık"))</f>
        <v/>
      </c>
      <c r="E5519" s="153">
        <f>IF(A5519="","",ROUNDUP(MONTH(A5519)/3,0))</f>
        <v/>
      </c>
      <c r="F5519" s="153">
        <f>IF(A5519="","",WEEKNUM(A5519,2))</f>
        <v/>
      </c>
      <c r="G5519" s="153">
        <f>IF(A5519="","",WEEKDAY(A5519,2))</f>
        <v/>
      </c>
      <c r="H5519" s="153">
        <f>IF(A5519="","",CHOOSE(WEEKDAY(A5519,2),"Pazartesi","Salı","Çarşamba","Perşembe","Cuma","Cumartesi","Pazar"))</f>
        <v/>
      </c>
    </row>
    <row r="5520" ht="10.5" customHeight="1" s="113">
      <c r="A5520" s="152" t="n">
        <v>47523</v>
      </c>
      <c r="B5520" s="153">
        <f>IF(A5520="","",YEAR(A5520))</f>
        <v/>
      </c>
      <c r="C5520" s="153">
        <f>IF(A5520="","",MONTH(A5520))</f>
        <v/>
      </c>
      <c r="D5520" s="153">
        <f>IF(A5520="","",CHOOSE(MONTH(A5520),"Ocak","Şubat","Mart","Nisan","Mayıs","Haziran","Temmuz","Ağustos","Eylül","Ekim","Kasım","Aralık"))</f>
        <v/>
      </c>
      <c r="E5520" s="153">
        <f>IF(A5520="","",ROUNDUP(MONTH(A5520)/3,0))</f>
        <v/>
      </c>
      <c r="F5520" s="153">
        <f>IF(A5520="","",WEEKNUM(A5520,2))</f>
        <v/>
      </c>
      <c r="G5520" s="153">
        <f>IF(A5520="","",WEEKDAY(A5520,2))</f>
        <v/>
      </c>
      <c r="H5520" s="153">
        <f>IF(A5520="","",CHOOSE(WEEKDAY(A5520,2),"Pazartesi","Salı","Çarşamba","Perşembe","Cuma","Cumartesi","Pazar"))</f>
        <v/>
      </c>
    </row>
    <row r="5521" ht="10.5" customHeight="1" s="113">
      <c r="A5521" s="152" t="n">
        <v>47524</v>
      </c>
      <c r="B5521" s="153">
        <f>IF(A5521="","",YEAR(A5521))</f>
        <v/>
      </c>
      <c r="C5521" s="153">
        <f>IF(A5521="","",MONTH(A5521))</f>
        <v/>
      </c>
      <c r="D5521" s="153">
        <f>IF(A5521="","",CHOOSE(MONTH(A5521),"Ocak","Şubat","Mart","Nisan","Mayıs","Haziran","Temmuz","Ağustos","Eylül","Ekim","Kasım","Aralık"))</f>
        <v/>
      </c>
      <c r="E5521" s="153">
        <f>IF(A5521="","",ROUNDUP(MONTH(A5521)/3,0))</f>
        <v/>
      </c>
      <c r="F5521" s="153">
        <f>IF(A5521="","",WEEKNUM(A5521,2))</f>
        <v/>
      </c>
      <c r="G5521" s="153">
        <f>IF(A5521="","",WEEKDAY(A5521,2))</f>
        <v/>
      </c>
      <c r="H5521" s="153">
        <f>IF(A5521="","",CHOOSE(WEEKDAY(A5521,2),"Pazartesi","Salı","Çarşamba","Perşembe","Cuma","Cumartesi","Pazar"))</f>
        <v/>
      </c>
    </row>
    <row r="5522" ht="10.5" customHeight="1" s="113">
      <c r="A5522" s="152" t="n">
        <v>47525</v>
      </c>
      <c r="B5522" s="153">
        <f>IF(A5522="","",YEAR(A5522))</f>
        <v/>
      </c>
      <c r="C5522" s="153">
        <f>IF(A5522="","",MONTH(A5522))</f>
        <v/>
      </c>
      <c r="D5522" s="153">
        <f>IF(A5522="","",CHOOSE(MONTH(A5522),"Ocak","Şubat","Mart","Nisan","Mayıs","Haziran","Temmuz","Ağustos","Eylül","Ekim","Kasım","Aralık"))</f>
        <v/>
      </c>
      <c r="E5522" s="153">
        <f>IF(A5522="","",ROUNDUP(MONTH(A5522)/3,0))</f>
        <v/>
      </c>
      <c r="F5522" s="153">
        <f>IF(A5522="","",WEEKNUM(A5522,2))</f>
        <v/>
      </c>
      <c r="G5522" s="153">
        <f>IF(A5522="","",WEEKDAY(A5522,2))</f>
        <v/>
      </c>
      <c r="H5522" s="153">
        <f>IF(A5522="","",CHOOSE(WEEKDAY(A5522,2),"Pazartesi","Salı","Çarşamba","Perşembe","Cuma","Cumartesi","Pazar"))</f>
        <v/>
      </c>
    </row>
    <row r="5523" ht="10.5" customHeight="1" s="113">
      <c r="A5523" s="152" t="n">
        <v>47526</v>
      </c>
      <c r="B5523" s="153">
        <f>IF(A5523="","",YEAR(A5523))</f>
        <v/>
      </c>
      <c r="C5523" s="153">
        <f>IF(A5523="","",MONTH(A5523))</f>
        <v/>
      </c>
      <c r="D5523" s="153">
        <f>IF(A5523="","",CHOOSE(MONTH(A5523),"Ocak","Şubat","Mart","Nisan","Mayıs","Haziran","Temmuz","Ağustos","Eylül","Ekim","Kasım","Aralık"))</f>
        <v/>
      </c>
      <c r="E5523" s="153">
        <f>IF(A5523="","",ROUNDUP(MONTH(A5523)/3,0))</f>
        <v/>
      </c>
      <c r="F5523" s="153">
        <f>IF(A5523="","",WEEKNUM(A5523,2))</f>
        <v/>
      </c>
      <c r="G5523" s="153">
        <f>IF(A5523="","",WEEKDAY(A5523,2))</f>
        <v/>
      </c>
      <c r="H5523" s="153">
        <f>IF(A5523="","",CHOOSE(WEEKDAY(A5523,2),"Pazartesi","Salı","Çarşamba","Perşembe","Cuma","Cumartesi","Pazar"))</f>
        <v/>
      </c>
    </row>
    <row r="5524" ht="10.5" customHeight="1" s="113">
      <c r="A5524" s="152" t="n">
        <v>47527</v>
      </c>
      <c r="B5524" s="153">
        <f>IF(A5524="","",YEAR(A5524))</f>
        <v/>
      </c>
      <c r="C5524" s="153">
        <f>IF(A5524="","",MONTH(A5524))</f>
        <v/>
      </c>
      <c r="D5524" s="153">
        <f>IF(A5524="","",CHOOSE(MONTH(A5524),"Ocak","Şubat","Mart","Nisan","Mayıs","Haziran","Temmuz","Ağustos","Eylül","Ekim","Kasım","Aralık"))</f>
        <v/>
      </c>
      <c r="E5524" s="153">
        <f>IF(A5524="","",ROUNDUP(MONTH(A5524)/3,0))</f>
        <v/>
      </c>
      <c r="F5524" s="153">
        <f>IF(A5524="","",WEEKNUM(A5524,2))</f>
        <v/>
      </c>
      <c r="G5524" s="153">
        <f>IF(A5524="","",WEEKDAY(A5524,2))</f>
        <v/>
      </c>
      <c r="H5524" s="153">
        <f>IF(A5524="","",CHOOSE(WEEKDAY(A5524,2),"Pazartesi","Salı","Çarşamba","Perşembe","Cuma","Cumartesi","Pazar"))</f>
        <v/>
      </c>
    </row>
    <row r="5525" ht="10.5" customHeight="1" s="113">
      <c r="A5525" s="152" t="n">
        <v>47528</v>
      </c>
      <c r="B5525" s="153">
        <f>IF(A5525="","",YEAR(A5525))</f>
        <v/>
      </c>
      <c r="C5525" s="153">
        <f>IF(A5525="","",MONTH(A5525))</f>
        <v/>
      </c>
      <c r="D5525" s="153">
        <f>IF(A5525="","",CHOOSE(MONTH(A5525),"Ocak","Şubat","Mart","Nisan","Mayıs","Haziran","Temmuz","Ağustos","Eylül","Ekim","Kasım","Aralık"))</f>
        <v/>
      </c>
      <c r="E5525" s="153">
        <f>IF(A5525="","",ROUNDUP(MONTH(A5525)/3,0))</f>
        <v/>
      </c>
      <c r="F5525" s="153">
        <f>IF(A5525="","",WEEKNUM(A5525,2))</f>
        <v/>
      </c>
      <c r="G5525" s="153">
        <f>IF(A5525="","",WEEKDAY(A5525,2))</f>
        <v/>
      </c>
      <c r="H5525" s="153">
        <f>IF(A5525="","",CHOOSE(WEEKDAY(A5525,2),"Pazartesi","Salı","Çarşamba","Perşembe","Cuma","Cumartesi","Pazar"))</f>
        <v/>
      </c>
    </row>
    <row r="5526" ht="10.5" customHeight="1" s="113">
      <c r="A5526" s="152" t="n">
        <v>47529</v>
      </c>
      <c r="B5526" s="153">
        <f>IF(A5526="","",YEAR(A5526))</f>
        <v/>
      </c>
      <c r="C5526" s="153">
        <f>IF(A5526="","",MONTH(A5526))</f>
        <v/>
      </c>
      <c r="D5526" s="153">
        <f>IF(A5526="","",CHOOSE(MONTH(A5526),"Ocak","Şubat","Mart","Nisan","Mayıs","Haziran","Temmuz","Ağustos","Eylül","Ekim","Kasım","Aralık"))</f>
        <v/>
      </c>
      <c r="E5526" s="153">
        <f>IF(A5526="","",ROUNDUP(MONTH(A5526)/3,0))</f>
        <v/>
      </c>
      <c r="F5526" s="153">
        <f>IF(A5526="","",WEEKNUM(A5526,2))</f>
        <v/>
      </c>
      <c r="G5526" s="153">
        <f>IF(A5526="","",WEEKDAY(A5526,2))</f>
        <v/>
      </c>
      <c r="H5526" s="153">
        <f>IF(A5526="","",CHOOSE(WEEKDAY(A5526,2),"Pazartesi","Salı","Çarşamba","Perşembe","Cuma","Cumartesi","Pazar"))</f>
        <v/>
      </c>
    </row>
    <row r="5527" ht="10.5" customHeight="1" s="113">
      <c r="A5527" s="152" t="n">
        <v>47530</v>
      </c>
      <c r="B5527" s="153">
        <f>IF(A5527="","",YEAR(A5527))</f>
        <v/>
      </c>
      <c r="C5527" s="153">
        <f>IF(A5527="","",MONTH(A5527))</f>
        <v/>
      </c>
      <c r="D5527" s="153">
        <f>IF(A5527="","",CHOOSE(MONTH(A5527),"Ocak","Şubat","Mart","Nisan","Mayıs","Haziran","Temmuz","Ağustos","Eylül","Ekim","Kasım","Aralık"))</f>
        <v/>
      </c>
      <c r="E5527" s="153">
        <f>IF(A5527="","",ROUNDUP(MONTH(A5527)/3,0))</f>
        <v/>
      </c>
      <c r="F5527" s="153">
        <f>IF(A5527="","",WEEKNUM(A5527,2))</f>
        <v/>
      </c>
      <c r="G5527" s="153">
        <f>IF(A5527="","",WEEKDAY(A5527,2))</f>
        <v/>
      </c>
      <c r="H5527" s="153">
        <f>IF(A5527="","",CHOOSE(WEEKDAY(A5527,2),"Pazartesi","Salı","Çarşamba","Perşembe","Cuma","Cumartesi","Pazar"))</f>
        <v/>
      </c>
    </row>
    <row r="5528" ht="10.5" customHeight="1" s="113">
      <c r="A5528" s="152" t="n">
        <v>47531</v>
      </c>
      <c r="B5528" s="153">
        <f>IF(A5528="","",YEAR(A5528))</f>
        <v/>
      </c>
      <c r="C5528" s="153">
        <f>IF(A5528="","",MONTH(A5528))</f>
        <v/>
      </c>
      <c r="D5528" s="153">
        <f>IF(A5528="","",CHOOSE(MONTH(A5528),"Ocak","Şubat","Mart","Nisan","Mayıs","Haziran","Temmuz","Ağustos","Eylül","Ekim","Kasım","Aralık"))</f>
        <v/>
      </c>
      <c r="E5528" s="153">
        <f>IF(A5528="","",ROUNDUP(MONTH(A5528)/3,0))</f>
        <v/>
      </c>
      <c r="F5528" s="153">
        <f>IF(A5528="","",WEEKNUM(A5528,2))</f>
        <v/>
      </c>
      <c r="G5528" s="153">
        <f>IF(A5528="","",WEEKDAY(A5528,2))</f>
        <v/>
      </c>
      <c r="H5528" s="153">
        <f>IF(A5528="","",CHOOSE(WEEKDAY(A5528,2),"Pazartesi","Salı","Çarşamba","Perşembe","Cuma","Cumartesi","Pazar"))</f>
        <v/>
      </c>
    </row>
    <row r="5529" ht="10.5" customHeight="1" s="113">
      <c r="A5529" s="152" t="n">
        <v>47532</v>
      </c>
      <c r="B5529" s="153">
        <f>IF(A5529="","",YEAR(A5529))</f>
        <v/>
      </c>
      <c r="C5529" s="153">
        <f>IF(A5529="","",MONTH(A5529))</f>
        <v/>
      </c>
      <c r="D5529" s="153">
        <f>IF(A5529="","",CHOOSE(MONTH(A5529),"Ocak","Şubat","Mart","Nisan","Mayıs","Haziran","Temmuz","Ağustos","Eylül","Ekim","Kasım","Aralık"))</f>
        <v/>
      </c>
      <c r="E5529" s="153">
        <f>IF(A5529="","",ROUNDUP(MONTH(A5529)/3,0))</f>
        <v/>
      </c>
      <c r="F5529" s="153">
        <f>IF(A5529="","",WEEKNUM(A5529,2))</f>
        <v/>
      </c>
      <c r="G5529" s="153">
        <f>IF(A5529="","",WEEKDAY(A5529,2))</f>
        <v/>
      </c>
      <c r="H5529" s="153">
        <f>IF(A5529="","",CHOOSE(WEEKDAY(A5529,2),"Pazartesi","Salı","Çarşamba","Perşembe","Cuma","Cumartesi","Pazar"))</f>
        <v/>
      </c>
    </row>
    <row r="5530" ht="10.5" customHeight="1" s="113">
      <c r="A5530" s="152" t="n">
        <v>47533</v>
      </c>
      <c r="B5530" s="153">
        <f>IF(A5530="","",YEAR(A5530))</f>
        <v/>
      </c>
      <c r="C5530" s="153">
        <f>IF(A5530="","",MONTH(A5530))</f>
        <v/>
      </c>
      <c r="D5530" s="153">
        <f>IF(A5530="","",CHOOSE(MONTH(A5530),"Ocak","Şubat","Mart","Nisan","Mayıs","Haziran","Temmuz","Ağustos","Eylül","Ekim","Kasım","Aralık"))</f>
        <v/>
      </c>
      <c r="E5530" s="153">
        <f>IF(A5530="","",ROUNDUP(MONTH(A5530)/3,0))</f>
        <v/>
      </c>
      <c r="F5530" s="153">
        <f>IF(A5530="","",WEEKNUM(A5530,2))</f>
        <v/>
      </c>
      <c r="G5530" s="153">
        <f>IF(A5530="","",WEEKDAY(A5530,2))</f>
        <v/>
      </c>
      <c r="H5530" s="153">
        <f>IF(A5530="","",CHOOSE(WEEKDAY(A5530,2),"Pazartesi","Salı","Çarşamba","Perşembe","Cuma","Cumartesi","Pazar"))</f>
        <v/>
      </c>
    </row>
    <row r="5531" ht="10.5" customHeight="1" s="113">
      <c r="A5531" s="152" t="n">
        <v>47534</v>
      </c>
      <c r="B5531" s="153">
        <f>IF(A5531="","",YEAR(A5531))</f>
        <v/>
      </c>
      <c r="C5531" s="153">
        <f>IF(A5531="","",MONTH(A5531))</f>
        <v/>
      </c>
      <c r="D5531" s="153">
        <f>IF(A5531="","",CHOOSE(MONTH(A5531),"Ocak","Şubat","Mart","Nisan","Mayıs","Haziran","Temmuz","Ağustos","Eylül","Ekim","Kasım","Aralık"))</f>
        <v/>
      </c>
      <c r="E5531" s="153">
        <f>IF(A5531="","",ROUNDUP(MONTH(A5531)/3,0))</f>
        <v/>
      </c>
      <c r="F5531" s="153">
        <f>IF(A5531="","",WEEKNUM(A5531,2))</f>
        <v/>
      </c>
      <c r="G5531" s="153">
        <f>IF(A5531="","",WEEKDAY(A5531,2))</f>
        <v/>
      </c>
      <c r="H5531" s="153">
        <f>IF(A5531="","",CHOOSE(WEEKDAY(A5531,2),"Pazartesi","Salı","Çarşamba","Perşembe","Cuma","Cumartesi","Pazar"))</f>
        <v/>
      </c>
    </row>
    <row r="5532" ht="10.5" customHeight="1" s="113">
      <c r="A5532" s="152" t="n">
        <v>47535</v>
      </c>
      <c r="B5532" s="153">
        <f>IF(A5532="","",YEAR(A5532))</f>
        <v/>
      </c>
      <c r="C5532" s="153">
        <f>IF(A5532="","",MONTH(A5532))</f>
        <v/>
      </c>
      <c r="D5532" s="153">
        <f>IF(A5532="","",CHOOSE(MONTH(A5532),"Ocak","Şubat","Mart","Nisan","Mayıs","Haziran","Temmuz","Ağustos","Eylül","Ekim","Kasım","Aralık"))</f>
        <v/>
      </c>
      <c r="E5532" s="153">
        <f>IF(A5532="","",ROUNDUP(MONTH(A5532)/3,0))</f>
        <v/>
      </c>
      <c r="F5532" s="153">
        <f>IF(A5532="","",WEEKNUM(A5532,2))</f>
        <v/>
      </c>
      <c r="G5532" s="153">
        <f>IF(A5532="","",WEEKDAY(A5532,2))</f>
        <v/>
      </c>
      <c r="H5532" s="153">
        <f>IF(A5532="","",CHOOSE(WEEKDAY(A5532,2),"Pazartesi","Salı","Çarşamba","Perşembe","Cuma","Cumartesi","Pazar"))</f>
        <v/>
      </c>
    </row>
    <row r="5533" ht="10.5" customHeight="1" s="113">
      <c r="A5533" s="152" t="n">
        <v>47536</v>
      </c>
      <c r="B5533" s="153">
        <f>IF(A5533="","",YEAR(A5533))</f>
        <v/>
      </c>
      <c r="C5533" s="153">
        <f>IF(A5533="","",MONTH(A5533))</f>
        <v/>
      </c>
      <c r="D5533" s="153">
        <f>IF(A5533="","",CHOOSE(MONTH(A5533),"Ocak","Şubat","Mart","Nisan","Mayıs","Haziran","Temmuz","Ağustos","Eylül","Ekim","Kasım","Aralık"))</f>
        <v/>
      </c>
      <c r="E5533" s="153">
        <f>IF(A5533="","",ROUNDUP(MONTH(A5533)/3,0))</f>
        <v/>
      </c>
      <c r="F5533" s="153">
        <f>IF(A5533="","",WEEKNUM(A5533,2))</f>
        <v/>
      </c>
      <c r="G5533" s="153">
        <f>IF(A5533="","",WEEKDAY(A5533,2))</f>
        <v/>
      </c>
      <c r="H5533" s="153">
        <f>IF(A5533="","",CHOOSE(WEEKDAY(A5533,2),"Pazartesi","Salı","Çarşamba","Perşembe","Cuma","Cumartesi","Pazar"))</f>
        <v/>
      </c>
    </row>
    <row r="5534" ht="10.5" customHeight="1" s="113">
      <c r="A5534" s="152" t="n">
        <v>47537</v>
      </c>
      <c r="B5534" s="153">
        <f>IF(A5534="","",YEAR(A5534))</f>
        <v/>
      </c>
      <c r="C5534" s="153">
        <f>IF(A5534="","",MONTH(A5534))</f>
        <v/>
      </c>
      <c r="D5534" s="153">
        <f>IF(A5534="","",CHOOSE(MONTH(A5534),"Ocak","Şubat","Mart","Nisan","Mayıs","Haziran","Temmuz","Ağustos","Eylül","Ekim","Kasım","Aralık"))</f>
        <v/>
      </c>
      <c r="E5534" s="153">
        <f>IF(A5534="","",ROUNDUP(MONTH(A5534)/3,0))</f>
        <v/>
      </c>
      <c r="F5534" s="153">
        <f>IF(A5534="","",WEEKNUM(A5534,2))</f>
        <v/>
      </c>
      <c r="G5534" s="153">
        <f>IF(A5534="","",WEEKDAY(A5534,2))</f>
        <v/>
      </c>
      <c r="H5534" s="153">
        <f>IF(A5534="","",CHOOSE(WEEKDAY(A5534,2),"Pazartesi","Salı","Çarşamba","Perşembe","Cuma","Cumartesi","Pazar"))</f>
        <v/>
      </c>
    </row>
    <row r="5535" ht="10.5" customHeight="1" s="113">
      <c r="A5535" s="152" t="n">
        <v>47538</v>
      </c>
      <c r="B5535" s="153">
        <f>IF(A5535="","",YEAR(A5535))</f>
        <v/>
      </c>
      <c r="C5535" s="153">
        <f>IF(A5535="","",MONTH(A5535))</f>
        <v/>
      </c>
      <c r="D5535" s="153">
        <f>IF(A5535="","",CHOOSE(MONTH(A5535),"Ocak","Şubat","Mart","Nisan","Mayıs","Haziran","Temmuz","Ağustos","Eylül","Ekim","Kasım","Aralık"))</f>
        <v/>
      </c>
      <c r="E5535" s="153">
        <f>IF(A5535="","",ROUNDUP(MONTH(A5535)/3,0))</f>
        <v/>
      </c>
      <c r="F5535" s="153">
        <f>IF(A5535="","",WEEKNUM(A5535,2))</f>
        <v/>
      </c>
      <c r="G5535" s="153">
        <f>IF(A5535="","",WEEKDAY(A5535,2))</f>
        <v/>
      </c>
      <c r="H5535" s="153">
        <f>IF(A5535="","",CHOOSE(WEEKDAY(A5535,2),"Pazartesi","Salı","Çarşamba","Perşembe","Cuma","Cumartesi","Pazar"))</f>
        <v/>
      </c>
    </row>
    <row r="5536" ht="10.5" customHeight="1" s="113">
      <c r="A5536" s="152" t="n">
        <v>47539</v>
      </c>
      <c r="B5536" s="153">
        <f>IF(A5536="","",YEAR(A5536))</f>
        <v/>
      </c>
      <c r="C5536" s="153">
        <f>IF(A5536="","",MONTH(A5536))</f>
        <v/>
      </c>
      <c r="D5536" s="153">
        <f>IF(A5536="","",CHOOSE(MONTH(A5536),"Ocak","Şubat","Mart","Nisan","Mayıs","Haziran","Temmuz","Ağustos","Eylül","Ekim","Kasım","Aralık"))</f>
        <v/>
      </c>
      <c r="E5536" s="153">
        <f>IF(A5536="","",ROUNDUP(MONTH(A5536)/3,0))</f>
        <v/>
      </c>
      <c r="F5536" s="153">
        <f>IF(A5536="","",WEEKNUM(A5536,2))</f>
        <v/>
      </c>
      <c r="G5536" s="153">
        <f>IF(A5536="","",WEEKDAY(A5536,2))</f>
        <v/>
      </c>
      <c r="H5536" s="153">
        <f>IF(A5536="","",CHOOSE(WEEKDAY(A5536,2),"Pazartesi","Salı","Çarşamba","Perşembe","Cuma","Cumartesi","Pazar"))</f>
        <v/>
      </c>
    </row>
    <row r="5537" ht="10.5" customHeight="1" s="113">
      <c r="A5537" s="152" t="n">
        <v>47540</v>
      </c>
      <c r="B5537" s="153">
        <f>IF(A5537="","",YEAR(A5537))</f>
        <v/>
      </c>
      <c r="C5537" s="153">
        <f>IF(A5537="","",MONTH(A5537))</f>
        <v/>
      </c>
      <c r="D5537" s="153">
        <f>IF(A5537="","",CHOOSE(MONTH(A5537),"Ocak","Şubat","Mart","Nisan","Mayıs","Haziran","Temmuz","Ağustos","Eylül","Ekim","Kasım","Aralık"))</f>
        <v/>
      </c>
      <c r="E5537" s="153">
        <f>IF(A5537="","",ROUNDUP(MONTH(A5537)/3,0))</f>
        <v/>
      </c>
      <c r="F5537" s="153">
        <f>IF(A5537="","",WEEKNUM(A5537,2))</f>
        <v/>
      </c>
      <c r="G5537" s="153">
        <f>IF(A5537="","",WEEKDAY(A5537,2))</f>
        <v/>
      </c>
      <c r="H5537" s="153">
        <f>IF(A5537="","",CHOOSE(WEEKDAY(A5537,2),"Pazartesi","Salı","Çarşamba","Perşembe","Cuma","Cumartesi","Pazar"))</f>
        <v/>
      </c>
    </row>
    <row r="5538" ht="10.5" customHeight="1" s="113">
      <c r="A5538" s="152" t="n">
        <v>47541</v>
      </c>
      <c r="B5538" s="153">
        <f>IF(A5538="","",YEAR(A5538))</f>
        <v/>
      </c>
      <c r="C5538" s="153">
        <f>IF(A5538="","",MONTH(A5538))</f>
        <v/>
      </c>
      <c r="D5538" s="153">
        <f>IF(A5538="","",CHOOSE(MONTH(A5538),"Ocak","Şubat","Mart","Nisan","Mayıs","Haziran","Temmuz","Ağustos","Eylül","Ekim","Kasım","Aralık"))</f>
        <v/>
      </c>
      <c r="E5538" s="153">
        <f>IF(A5538="","",ROUNDUP(MONTH(A5538)/3,0))</f>
        <v/>
      </c>
      <c r="F5538" s="153">
        <f>IF(A5538="","",WEEKNUM(A5538,2))</f>
        <v/>
      </c>
      <c r="G5538" s="153">
        <f>IF(A5538="","",WEEKDAY(A5538,2))</f>
        <v/>
      </c>
      <c r="H5538" s="153">
        <f>IF(A5538="","",CHOOSE(WEEKDAY(A5538,2),"Pazartesi","Salı","Çarşamba","Perşembe","Cuma","Cumartesi","Pazar"))</f>
        <v/>
      </c>
    </row>
    <row r="5539" ht="10.5" customHeight="1" s="113">
      <c r="A5539" s="152" t="n">
        <v>47542</v>
      </c>
      <c r="B5539" s="153">
        <f>IF(A5539="","",YEAR(A5539))</f>
        <v/>
      </c>
      <c r="C5539" s="153">
        <f>IF(A5539="","",MONTH(A5539))</f>
        <v/>
      </c>
      <c r="D5539" s="153">
        <f>IF(A5539="","",CHOOSE(MONTH(A5539),"Ocak","Şubat","Mart","Nisan","Mayıs","Haziran","Temmuz","Ağustos","Eylül","Ekim","Kasım","Aralık"))</f>
        <v/>
      </c>
      <c r="E5539" s="153">
        <f>IF(A5539="","",ROUNDUP(MONTH(A5539)/3,0))</f>
        <v/>
      </c>
      <c r="F5539" s="153">
        <f>IF(A5539="","",WEEKNUM(A5539,2))</f>
        <v/>
      </c>
      <c r="G5539" s="153">
        <f>IF(A5539="","",WEEKDAY(A5539,2))</f>
        <v/>
      </c>
      <c r="H5539" s="153">
        <f>IF(A5539="","",CHOOSE(WEEKDAY(A5539,2),"Pazartesi","Salı","Çarşamba","Perşembe","Cuma","Cumartesi","Pazar"))</f>
        <v/>
      </c>
    </row>
    <row r="5540" ht="10.5" customHeight="1" s="113">
      <c r="A5540" s="152" t="n">
        <v>47543</v>
      </c>
      <c r="B5540" s="153">
        <f>IF(A5540="","",YEAR(A5540))</f>
        <v/>
      </c>
      <c r="C5540" s="153">
        <f>IF(A5540="","",MONTH(A5540))</f>
        <v/>
      </c>
      <c r="D5540" s="153">
        <f>IF(A5540="","",CHOOSE(MONTH(A5540),"Ocak","Şubat","Mart","Nisan","Mayıs","Haziran","Temmuz","Ağustos","Eylül","Ekim","Kasım","Aralık"))</f>
        <v/>
      </c>
      <c r="E5540" s="153">
        <f>IF(A5540="","",ROUNDUP(MONTH(A5540)/3,0))</f>
        <v/>
      </c>
      <c r="F5540" s="153">
        <f>IF(A5540="","",WEEKNUM(A5540,2))</f>
        <v/>
      </c>
      <c r="G5540" s="153">
        <f>IF(A5540="","",WEEKDAY(A5540,2))</f>
        <v/>
      </c>
      <c r="H5540" s="153">
        <f>IF(A5540="","",CHOOSE(WEEKDAY(A5540,2),"Pazartesi","Salı","Çarşamba","Perşembe","Cuma","Cumartesi","Pazar"))</f>
        <v/>
      </c>
    </row>
    <row r="5541" ht="10.5" customHeight="1" s="113">
      <c r="A5541" s="152" t="n">
        <v>47544</v>
      </c>
      <c r="B5541" s="153">
        <f>IF(A5541="","",YEAR(A5541))</f>
        <v/>
      </c>
      <c r="C5541" s="153">
        <f>IF(A5541="","",MONTH(A5541))</f>
        <v/>
      </c>
      <c r="D5541" s="153">
        <f>IF(A5541="","",CHOOSE(MONTH(A5541),"Ocak","Şubat","Mart","Nisan","Mayıs","Haziran","Temmuz","Ağustos","Eylül","Ekim","Kasım","Aralık"))</f>
        <v/>
      </c>
      <c r="E5541" s="153">
        <f>IF(A5541="","",ROUNDUP(MONTH(A5541)/3,0))</f>
        <v/>
      </c>
      <c r="F5541" s="153">
        <f>IF(A5541="","",WEEKNUM(A5541,2))</f>
        <v/>
      </c>
      <c r="G5541" s="153">
        <f>IF(A5541="","",WEEKDAY(A5541,2))</f>
        <v/>
      </c>
      <c r="H5541" s="153">
        <f>IF(A5541="","",CHOOSE(WEEKDAY(A5541,2),"Pazartesi","Salı","Çarşamba","Perşembe","Cuma","Cumartesi","Pazar"))</f>
        <v/>
      </c>
    </row>
    <row r="5542" ht="10.5" customHeight="1" s="113">
      <c r="A5542" s="152" t="n">
        <v>47545</v>
      </c>
      <c r="B5542" s="153">
        <f>IF(A5542="","",YEAR(A5542))</f>
        <v/>
      </c>
      <c r="C5542" s="153">
        <f>IF(A5542="","",MONTH(A5542))</f>
        <v/>
      </c>
      <c r="D5542" s="153">
        <f>IF(A5542="","",CHOOSE(MONTH(A5542),"Ocak","Şubat","Mart","Nisan","Mayıs","Haziran","Temmuz","Ağustos","Eylül","Ekim","Kasım","Aralık"))</f>
        <v/>
      </c>
      <c r="E5542" s="153">
        <f>IF(A5542="","",ROUNDUP(MONTH(A5542)/3,0))</f>
        <v/>
      </c>
      <c r="F5542" s="153">
        <f>IF(A5542="","",WEEKNUM(A5542,2))</f>
        <v/>
      </c>
      <c r="G5542" s="153">
        <f>IF(A5542="","",WEEKDAY(A5542,2))</f>
        <v/>
      </c>
      <c r="H5542" s="153">
        <f>IF(A5542="","",CHOOSE(WEEKDAY(A5542,2),"Pazartesi","Salı","Çarşamba","Perşembe","Cuma","Cumartesi","Pazar"))</f>
        <v/>
      </c>
    </row>
    <row r="5543" ht="10.5" customHeight="1" s="113">
      <c r="A5543" s="152" t="n">
        <v>47546</v>
      </c>
      <c r="B5543" s="153">
        <f>IF(A5543="","",YEAR(A5543))</f>
        <v/>
      </c>
      <c r="C5543" s="153">
        <f>IF(A5543="","",MONTH(A5543))</f>
        <v/>
      </c>
      <c r="D5543" s="153">
        <f>IF(A5543="","",CHOOSE(MONTH(A5543),"Ocak","Şubat","Mart","Nisan","Mayıs","Haziran","Temmuz","Ağustos","Eylül","Ekim","Kasım","Aralık"))</f>
        <v/>
      </c>
      <c r="E5543" s="153">
        <f>IF(A5543="","",ROUNDUP(MONTH(A5543)/3,0))</f>
        <v/>
      </c>
      <c r="F5543" s="153">
        <f>IF(A5543="","",WEEKNUM(A5543,2))</f>
        <v/>
      </c>
      <c r="G5543" s="153">
        <f>IF(A5543="","",WEEKDAY(A5543,2))</f>
        <v/>
      </c>
      <c r="H5543" s="153">
        <f>IF(A5543="","",CHOOSE(WEEKDAY(A5543,2),"Pazartesi","Salı","Çarşamba","Perşembe","Cuma","Cumartesi","Pazar"))</f>
        <v/>
      </c>
    </row>
    <row r="5544" ht="10.5" customHeight="1" s="113">
      <c r="A5544" s="152" t="n">
        <v>47547</v>
      </c>
      <c r="B5544" s="153">
        <f>IF(A5544="","",YEAR(A5544))</f>
        <v/>
      </c>
      <c r="C5544" s="153">
        <f>IF(A5544="","",MONTH(A5544))</f>
        <v/>
      </c>
      <c r="D5544" s="153">
        <f>IF(A5544="","",CHOOSE(MONTH(A5544),"Ocak","Şubat","Mart","Nisan","Mayıs","Haziran","Temmuz","Ağustos","Eylül","Ekim","Kasım","Aralık"))</f>
        <v/>
      </c>
      <c r="E5544" s="153">
        <f>IF(A5544="","",ROUNDUP(MONTH(A5544)/3,0))</f>
        <v/>
      </c>
      <c r="F5544" s="153">
        <f>IF(A5544="","",WEEKNUM(A5544,2))</f>
        <v/>
      </c>
      <c r="G5544" s="153">
        <f>IF(A5544="","",WEEKDAY(A5544,2))</f>
        <v/>
      </c>
      <c r="H5544" s="153">
        <f>IF(A5544="","",CHOOSE(WEEKDAY(A5544,2),"Pazartesi","Salı","Çarşamba","Perşembe","Cuma","Cumartesi","Pazar"))</f>
        <v/>
      </c>
    </row>
    <row r="5545" ht="10.5" customHeight="1" s="113">
      <c r="A5545" s="152" t="n">
        <v>47548</v>
      </c>
      <c r="B5545" s="153">
        <f>IF(A5545="","",YEAR(A5545))</f>
        <v/>
      </c>
      <c r="C5545" s="153">
        <f>IF(A5545="","",MONTH(A5545))</f>
        <v/>
      </c>
      <c r="D5545" s="153">
        <f>IF(A5545="","",CHOOSE(MONTH(A5545),"Ocak","Şubat","Mart","Nisan","Mayıs","Haziran","Temmuz","Ağustos","Eylül","Ekim","Kasım","Aralık"))</f>
        <v/>
      </c>
      <c r="E5545" s="153">
        <f>IF(A5545="","",ROUNDUP(MONTH(A5545)/3,0))</f>
        <v/>
      </c>
      <c r="F5545" s="153">
        <f>IF(A5545="","",WEEKNUM(A5545,2))</f>
        <v/>
      </c>
      <c r="G5545" s="153">
        <f>IF(A5545="","",WEEKDAY(A5545,2))</f>
        <v/>
      </c>
      <c r="H5545" s="153">
        <f>IF(A5545="","",CHOOSE(WEEKDAY(A5545,2),"Pazartesi","Salı","Çarşamba","Perşembe","Cuma","Cumartesi","Pazar"))</f>
        <v/>
      </c>
    </row>
    <row r="5546" ht="10.5" customHeight="1" s="113">
      <c r="A5546" s="152" t="n">
        <v>47549</v>
      </c>
      <c r="B5546" s="153">
        <f>IF(A5546="","",YEAR(A5546))</f>
        <v/>
      </c>
      <c r="C5546" s="153">
        <f>IF(A5546="","",MONTH(A5546))</f>
        <v/>
      </c>
      <c r="D5546" s="153">
        <f>IF(A5546="","",CHOOSE(MONTH(A5546),"Ocak","Şubat","Mart","Nisan","Mayıs","Haziran","Temmuz","Ağustos","Eylül","Ekim","Kasım","Aralık"))</f>
        <v/>
      </c>
      <c r="E5546" s="153">
        <f>IF(A5546="","",ROUNDUP(MONTH(A5546)/3,0))</f>
        <v/>
      </c>
      <c r="F5546" s="153">
        <f>IF(A5546="","",WEEKNUM(A5546,2))</f>
        <v/>
      </c>
      <c r="G5546" s="153">
        <f>IF(A5546="","",WEEKDAY(A5546,2))</f>
        <v/>
      </c>
      <c r="H5546" s="153">
        <f>IF(A5546="","",CHOOSE(WEEKDAY(A5546,2),"Pazartesi","Salı","Çarşamba","Perşembe","Cuma","Cumartesi","Pazar"))</f>
        <v/>
      </c>
    </row>
    <row r="5547" ht="10.5" customHeight="1" s="113">
      <c r="A5547" s="152" t="n">
        <v>47550</v>
      </c>
      <c r="B5547" s="153">
        <f>IF(A5547="","",YEAR(A5547))</f>
        <v/>
      </c>
      <c r="C5547" s="153">
        <f>IF(A5547="","",MONTH(A5547))</f>
        <v/>
      </c>
      <c r="D5547" s="153">
        <f>IF(A5547="","",CHOOSE(MONTH(A5547),"Ocak","Şubat","Mart","Nisan","Mayıs","Haziran","Temmuz","Ağustos","Eylül","Ekim","Kasım","Aralık"))</f>
        <v/>
      </c>
      <c r="E5547" s="153">
        <f>IF(A5547="","",ROUNDUP(MONTH(A5547)/3,0))</f>
        <v/>
      </c>
      <c r="F5547" s="153">
        <f>IF(A5547="","",WEEKNUM(A5547,2))</f>
        <v/>
      </c>
      <c r="G5547" s="153">
        <f>IF(A5547="","",WEEKDAY(A5547,2))</f>
        <v/>
      </c>
      <c r="H5547" s="153">
        <f>IF(A5547="","",CHOOSE(WEEKDAY(A5547,2),"Pazartesi","Salı","Çarşamba","Perşembe","Cuma","Cumartesi","Pazar"))</f>
        <v/>
      </c>
    </row>
    <row r="5548" ht="10.5" customHeight="1" s="113">
      <c r="A5548" s="152" t="n">
        <v>47551</v>
      </c>
      <c r="B5548" s="153">
        <f>IF(A5548="","",YEAR(A5548))</f>
        <v/>
      </c>
      <c r="C5548" s="153">
        <f>IF(A5548="","",MONTH(A5548))</f>
        <v/>
      </c>
      <c r="D5548" s="153">
        <f>IF(A5548="","",CHOOSE(MONTH(A5548),"Ocak","Şubat","Mart","Nisan","Mayıs","Haziran","Temmuz","Ağustos","Eylül","Ekim","Kasım","Aralık"))</f>
        <v/>
      </c>
      <c r="E5548" s="153">
        <f>IF(A5548="","",ROUNDUP(MONTH(A5548)/3,0))</f>
        <v/>
      </c>
      <c r="F5548" s="153">
        <f>IF(A5548="","",WEEKNUM(A5548,2))</f>
        <v/>
      </c>
      <c r="G5548" s="153">
        <f>IF(A5548="","",WEEKDAY(A5548,2))</f>
        <v/>
      </c>
      <c r="H5548" s="153">
        <f>IF(A5548="","",CHOOSE(WEEKDAY(A5548,2),"Pazartesi","Salı","Çarşamba","Perşembe","Cuma","Cumartesi","Pazar"))</f>
        <v/>
      </c>
    </row>
    <row r="5549" ht="10.5" customHeight="1" s="113">
      <c r="A5549" s="152" t="n">
        <v>47552</v>
      </c>
      <c r="B5549" s="153">
        <f>IF(A5549="","",YEAR(A5549))</f>
        <v/>
      </c>
      <c r="C5549" s="153">
        <f>IF(A5549="","",MONTH(A5549))</f>
        <v/>
      </c>
      <c r="D5549" s="153">
        <f>IF(A5549="","",CHOOSE(MONTH(A5549),"Ocak","Şubat","Mart","Nisan","Mayıs","Haziran","Temmuz","Ağustos","Eylül","Ekim","Kasım","Aralık"))</f>
        <v/>
      </c>
      <c r="E5549" s="153">
        <f>IF(A5549="","",ROUNDUP(MONTH(A5549)/3,0))</f>
        <v/>
      </c>
      <c r="F5549" s="153">
        <f>IF(A5549="","",WEEKNUM(A5549,2))</f>
        <v/>
      </c>
      <c r="G5549" s="153">
        <f>IF(A5549="","",WEEKDAY(A5549,2))</f>
        <v/>
      </c>
      <c r="H5549" s="153">
        <f>IF(A5549="","",CHOOSE(WEEKDAY(A5549,2),"Pazartesi","Salı","Çarşamba","Perşembe","Cuma","Cumartesi","Pazar"))</f>
        <v/>
      </c>
    </row>
    <row r="5550" ht="10.5" customHeight="1" s="113">
      <c r="A5550" s="152" t="n">
        <v>47553</v>
      </c>
      <c r="B5550" s="153">
        <f>IF(A5550="","",YEAR(A5550))</f>
        <v/>
      </c>
      <c r="C5550" s="153">
        <f>IF(A5550="","",MONTH(A5550))</f>
        <v/>
      </c>
      <c r="D5550" s="153">
        <f>IF(A5550="","",CHOOSE(MONTH(A5550),"Ocak","Şubat","Mart","Nisan","Mayıs","Haziran","Temmuz","Ağustos","Eylül","Ekim","Kasım","Aralık"))</f>
        <v/>
      </c>
      <c r="E5550" s="153">
        <f>IF(A5550="","",ROUNDUP(MONTH(A5550)/3,0))</f>
        <v/>
      </c>
      <c r="F5550" s="153">
        <f>IF(A5550="","",WEEKNUM(A5550,2))</f>
        <v/>
      </c>
      <c r="G5550" s="153">
        <f>IF(A5550="","",WEEKDAY(A5550,2))</f>
        <v/>
      </c>
      <c r="H5550" s="153">
        <f>IF(A5550="","",CHOOSE(WEEKDAY(A5550,2),"Pazartesi","Salı","Çarşamba","Perşembe","Cuma","Cumartesi","Pazar"))</f>
        <v/>
      </c>
    </row>
    <row r="5551" ht="10.5" customHeight="1" s="113">
      <c r="A5551" s="152" t="n">
        <v>47554</v>
      </c>
      <c r="B5551" s="153">
        <f>IF(A5551="","",YEAR(A5551))</f>
        <v/>
      </c>
      <c r="C5551" s="153">
        <f>IF(A5551="","",MONTH(A5551))</f>
        <v/>
      </c>
      <c r="D5551" s="153">
        <f>IF(A5551="","",CHOOSE(MONTH(A5551),"Ocak","Şubat","Mart","Nisan","Mayıs","Haziran","Temmuz","Ağustos","Eylül","Ekim","Kasım","Aralık"))</f>
        <v/>
      </c>
      <c r="E5551" s="153">
        <f>IF(A5551="","",ROUNDUP(MONTH(A5551)/3,0))</f>
        <v/>
      </c>
      <c r="F5551" s="153">
        <f>IF(A5551="","",WEEKNUM(A5551,2))</f>
        <v/>
      </c>
      <c r="G5551" s="153">
        <f>IF(A5551="","",WEEKDAY(A5551,2))</f>
        <v/>
      </c>
      <c r="H5551" s="153">
        <f>IF(A5551="","",CHOOSE(WEEKDAY(A5551,2),"Pazartesi","Salı","Çarşamba","Perşembe","Cuma","Cumartesi","Pazar"))</f>
        <v/>
      </c>
    </row>
    <row r="5552" ht="10.5" customHeight="1" s="113">
      <c r="A5552" s="152" t="n">
        <v>47555</v>
      </c>
      <c r="B5552" s="153">
        <f>IF(A5552="","",YEAR(A5552))</f>
        <v/>
      </c>
      <c r="C5552" s="153">
        <f>IF(A5552="","",MONTH(A5552))</f>
        <v/>
      </c>
      <c r="D5552" s="153">
        <f>IF(A5552="","",CHOOSE(MONTH(A5552),"Ocak","Şubat","Mart","Nisan","Mayıs","Haziran","Temmuz","Ağustos","Eylül","Ekim","Kasım","Aralık"))</f>
        <v/>
      </c>
      <c r="E5552" s="153">
        <f>IF(A5552="","",ROUNDUP(MONTH(A5552)/3,0))</f>
        <v/>
      </c>
      <c r="F5552" s="153">
        <f>IF(A5552="","",WEEKNUM(A5552,2))</f>
        <v/>
      </c>
      <c r="G5552" s="153">
        <f>IF(A5552="","",WEEKDAY(A5552,2))</f>
        <v/>
      </c>
      <c r="H5552" s="153">
        <f>IF(A5552="","",CHOOSE(WEEKDAY(A5552,2),"Pazartesi","Salı","Çarşamba","Perşembe","Cuma","Cumartesi","Pazar"))</f>
        <v/>
      </c>
    </row>
    <row r="5553" ht="10.5" customHeight="1" s="113">
      <c r="A5553" s="152" t="n">
        <v>47556</v>
      </c>
      <c r="B5553" s="153">
        <f>IF(A5553="","",YEAR(A5553))</f>
        <v/>
      </c>
      <c r="C5553" s="153">
        <f>IF(A5553="","",MONTH(A5553))</f>
        <v/>
      </c>
      <c r="D5553" s="153">
        <f>IF(A5553="","",CHOOSE(MONTH(A5553),"Ocak","Şubat","Mart","Nisan","Mayıs","Haziran","Temmuz","Ağustos","Eylül","Ekim","Kasım","Aralık"))</f>
        <v/>
      </c>
      <c r="E5553" s="153">
        <f>IF(A5553="","",ROUNDUP(MONTH(A5553)/3,0))</f>
        <v/>
      </c>
      <c r="F5553" s="153">
        <f>IF(A5553="","",WEEKNUM(A5553,2))</f>
        <v/>
      </c>
      <c r="G5553" s="153">
        <f>IF(A5553="","",WEEKDAY(A5553,2))</f>
        <v/>
      </c>
      <c r="H5553" s="153">
        <f>IF(A5553="","",CHOOSE(WEEKDAY(A5553,2),"Pazartesi","Salı","Çarşamba","Perşembe","Cuma","Cumartesi","Pazar"))</f>
        <v/>
      </c>
    </row>
    <row r="5554" ht="10.5" customHeight="1" s="113">
      <c r="A5554" s="152" t="n">
        <v>47557</v>
      </c>
      <c r="B5554" s="153">
        <f>IF(A5554="","",YEAR(A5554))</f>
        <v/>
      </c>
      <c r="C5554" s="153">
        <f>IF(A5554="","",MONTH(A5554))</f>
        <v/>
      </c>
      <c r="D5554" s="153">
        <f>IF(A5554="","",CHOOSE(MONTH(A5554),"Ocak","Şubat","Mart","Nisan","Mayıs","Haziran","Temmuz","Ağustos","Eylül","Ekim","Kasım","Aralık"))</f>
        <v/>
      </c>
      <c r="E5554" s="153">
        <f>IF(A5554="","",ROUNDUP(MONTH(A5554)/3,0))</f>
        <v/>
      </c>
      <c r="F5554" s="153">
        <f>IF(A5554="","",WEEKNUM(A5554,2))</f>
        <v/>
      </c>
      <c r="G5554" s="153">
        <f>IF(A5554="","",WEEKDAY(A5554,2))</f>
        <v/>
      </c>
      <c r="H5554" s="153">
        <f>IF(A5554="","",CHOOSE(WEEKDAY(A5554,2),"Pazartesi","Salı","Çarşamba","Perşembe","Cuma","Cumartesi","Pazar"))</f>
        <v/>
      </c>
    </row>
    <row r="5555" ht="10.5" customHeight="1" s="113">
      <c r="A5555" s="152" t="n">
        <v>47558</v>
      </c>
      <c r="B5555" s="153">
        <f>IF(A5555="","",YEAR(A5555))</f>
        <v/>
      </c>
      <c r="C5555" s="153">
        <f>IF(A5555="","",MONTH(A5555))</f>
        <v/>
      </c>
      <c r="D5555" s="153">
        <f>IF(A5555="","",CHOOSE(MONTH(A5555),"Ocak","Şubat","Mart","Nisan","Mayıs","Haziran","Temmuz","Ağustos","Eylül","Ekim","Kasım","Aralık"))</f>
        <v/>
      </c>
      <c r="E5555" s="153">
        <f>IF(A5555="","",ROUNDUP(MONTH(A5555)/3,0))</f>
        <v/>
      </c>
      <c r="F5555" s="153">
        <f>IF(A5555="","",WEEKNUM(A5555,2))</f>
        <v/>
      </c>
      <c r="G5555" s="153">
        <f>IF(A5555="","",WEEKDAY(A5555,2))</f>
        <v/>
      </c>
      <c r="H5555" s="153">
        <f>IF(A5555="","",CHOOSE(WEEKDAY(A5555,2),"Pazartesi","Salı","Çarşamba","Perşembe","Cuma","Cumartesi","Pazar"))</f>
        <v/>
      </c>
    </row>
    <row r="5556" ht="10.5" customHeight="1" s="113">
      <c r="A5556" s="152" t="n">
        <v>47559</v>
      </c>
      <c r="B5556" s="153">
        <f>IF(A5556="","",YEAR(A5556))</f>
        <v/>
      </c>
      <c r="C5556" s="153">
        <f>IF(A5556="","",MONTH(A5556))</f>
        <v/>
      </c>
      <c r="D5556" s="153">
        <f>IF(A5556="","",CHOOSE(MONTH(A5556),"Ocak","Şubat","Mart","Nisan","Mayıs","Haziran","Temmuz","Ağustos","Eylül","Ekim","Kasım","Aralık"))</f>
        <v/>
      </c>
      <c r="E5556" s="153">
        <f>IF(A5556="","",ROUNDUP(MONTH(A5556)/3,0))</f>
        <v/>
      </c>
      <c r="F5556" s="153">
        <f>IF(A5556="","",WEEKNUM(A5556,2))</f>
        <v/>
      </c>
      <c r="G5556" s="153">
        <f>IF(A5556="","",WEEKDAY(A5556,2))</f>
        <v/>
      </c>
      <c r="H5556" s="153">
        <f>IF(A5556="","",CHOOSE(WEEKDAY(A5556,2),"Pazartesi","Salı","Çarşamba","Perşembe","Cuma","Cumartesi","Pazar"))</f>
        <v/>
      </c>
    </row>
    <row r="5557" ht="10.5" customHeight="1" s="113">
      <c r="A5557" s="152" t="n">
        <v>47560</v>
      </c>
      <c r="B5557" s="153">
        <f>IF(A5557="","",YEAR(A5557))</f>
        <v/>
      </c>
      <c r="C5557" s="153">
        <f>IF(A5557="","",MONTH(A5557))</f>
        <v/>
      </c>
      <c r="D5557" s="153">
        <f>IF(A5557="","",CHOOSE(MONTH(A5557),"Ocak","Şubat","Mart","Nisan","Mayıs","Haziran","Temmuz","Ağustos","Eylül","Ekim","Kasım","Aralık"))</f>
        <v/>
      </c>
      <c r="E5557" s="153">
        <f>IF(A5557="","",ROUNDUP(MONTH(A5557)/3,0))</f>
        <v/>
      </c>
      <c r="F5557" s="153">
        <f>IF(A5557="","",WEEKNUM(A5557,2))</f>
        <v/>
      </c>
      <c r="G5557" s="153">
        <f>IF(A5557="","",WEEKDAY(A5557,2))</f>
        <v/>
      </c>
      <c r="H5557" s="153">
        <f>IF(A5557="","",CHOOSE(WEEKDAY(A5557,2),"Pazartesi","Salı","Çarşamba","Perşembe","Cuma","Cumartesi","Pazar"))</f>
        <v/>
      </c>
    </row>
    <row r="5558" ht="10.5" customHeight="1" s="113">
      <c r="A5558" s="152" t="n">
        <v>47561</v>
      </c>
      <c r="B5558" s="153">
        <f>IF(A5558="","",YEAR(A5558))</f>
        <v/>
      </c>
      <c r="C5558" s="153">
        <f>IF(A5558="","",MONTH(A5558))</f>
        <v/>
      </c>
      <c r="D5558" s="153">
        <f>IF(A5558="","",CHOOSE(MONTH(A5558),"Ocak","Şubat","Mart","Nisan","Mayıs","Haziran","Temmuz","Ağustos","Eylül","Ekim","Kasım","Aralık"))</f>
        <v/>
      </c>
      <c r="E5558" s="153">
        <f>IF(A5558="","",ROUNDUP(MONTH(A5558)/3,0))</f>
        <v/>
      </c>
      <c r="F5558" s="153">
        <f>IF(A5558="","",WEEKNUM(A5558,2))</f>
        <v/>
      </c>
      <c r="G5558" s="153">
        <f>IF(A5558="","",WEEKDAY(A5558,2))</f>
        <v/>
      </c>
      <c r="H5558" s="153">
        <f>IF(A5558="","",CHOOSE(WEEKDAY(A5558,2),"Pazartesi","Salı","Çarşamba","Perşembe","Cuma","Cumartesi","Pazar"))</f>
        <v/>
      </c>
    </row>
    <row r="5559" ht="10.5" customHeight="1" s="113">
      <c r="A5559" s="152" t="n">
        <v>47562</v>
      </c>
      <c r="B5559" s="153">
        <f>IF(A5559="","",YEAR(A5559))</f>
        <v/>
      </c>
      <c r="C5559" s="153">
        <f>IF(A5559="","",MONTH(A5559))</f>
        <v/>
      </c>
      <c r="D5559" s="153">
        <f>IF(A5559="","",CHOOSE(MONTH(A5559),"Ocak","Şubat","Mart","Nisan","Mayıs","Haziran","Temmuz","Ağustos","Eylül","Ekim","Kasım","Aralık"))</f>
        <v/>
      </c>
      <c r="E5559" s="153">
        <f>IF(A5559="","",ROUNDUP(MONTH(A5559)/3,0))</f>
        <v/>
      </c>
      <c r="F5559" s="153">
        <f>IF(A5559="","",WEEKNUM(A5559,2))</f>
        <v/>
      </c>
      <c r="G5559" s="153">
        <f>IF(A5559="","",WEEKDAY(A5559,2))</f>
        <v/>
      </c>
      <c r="H5559" s="153">
        <f>IF(A5559="","",CHOOSE(WEEKDAY(A5559,2),"Pazartesi","Salı","Çarşamba","Perşembe","Cuma","Cumartesi","Pazar"))</f>
        <v/>
      </c>
    </row>
    <row r="5560" ht="10.5" customHeight="1" s="113">
      <c r="A5560" s="152" t="n">
        <v>47563</v>
      </c>
      <c r="B5560" s="153">
        <f>IF(A5560="","",YEAR(A5560))</f>
        <v/>
      </c>
      <c r="C5560" s="153">
        <f>IF(A5560="","",MONTH(A5560))</f>
        <v/>
      </c>
      <c r="D5560" s="153">
        <f>IF(A5560="","",CHOOSE(MONTH(A5560),"Ocak","Şubat","Mart","Nisan","Mayıs","Haziran","Temmuz","Ağustos","Eylül","Ekim","Kasım","Aralık"))</f>
        <v/>
      </c>
      <c r="E5560" s="153">
        <f>IF(A5560="","",ROUNDUP(MONTH(A5560)/3,0))</f>
        <v/>
      </c>
      <c r="F5560" s="153">
        <f>IF(A5560="","",WEEKNUM(A5560,2))</f>
        <v/>
      </c>
      <c r="G5560" s="153">
        <f>IF(A5560="","",WEEKDAY(A5560,2))</f>
        <v/>
      </c>
      <c r="H5560" s="153">
        <f>IF(A5560="","",CHOOSE(WEEKDAY(A5560,2),"Pazartesi","Salı","Çarşamba","Perşembe","Cuma","Cumartesi","Pazar"))</f>
        <v/>
      </c>
    </row>
    <row r="5561" ht="10.5" customHeight="1" s="113">
      <c r="A5561" s="152" t="n">
        <v>47564</v>
      </c>
      <c r="B5561" s="153">
        <f>IF(A5561="","",YEAR(A5561))</f>
        <v/>
      </c>
      <c r="C5561" s="153">
        <f>IF(A5561="","",MONTH(A5561))</f>
        <v/>
      </c>
      <c r="D5561" s="153">
        <f>IF(A5561="","",CHOOSE(MONTH(A5561),"Ocak","Şubat","Mart","Nisan","Mayıs","Haziran","Temmuz","Ağustos","Eylül","Ekim","Kasım","Aralık"))</f>
        <v/>
      </c>
      <c r="E5561" s="153">
        <f>IF(A5561="","",ROUNDUP(MONTH(A5561)/3,0))</f>
        <v/>
      </c>
      <c r="F5561" s="153">
        <f>IF(A5561="","",WEEKNUM(A5561,2))</f>
        <v/>
      </c>
      <c r="G5561" s="153">
        <f>IF(A5561="","",WEEKDAY(A5561,2))</f>
        <v/>
      </c>
      <c r="H5561" s="153">
        <f>IF(A5561="","",CHOOSE(WEEKDAY(A5561,2),"Pazartesi","Salı","Çarşamba","Perşembe","Cuma","Cumartesi","Pazar"))</f>
        <v/>
      </c>
    </row>
    <row r="5562" ht="10.5" customHeight="1" s="113">
      <c r="A5562" s="152" t="n">
        <v>47565</v>
      </c>
      <c r="B5562" s="153">
        <f>IF(A5562="","",YEAR(A5562))</f>
        <v/>
      </c>
      <c r="C5562" s="153">
        <f>IF(A5562="","",MONTH(A5562))</f>
        <v/>
      </c>
      <c r="D5562" s="153">
        <f>IF(A5562="","",CHOOSE(MONTH(A5562),"Ocak","Şubat","Mart","Nisan","Mayıs","Haziran","Temmuz","Ağustos","Eylül","Ekim","Kasım","Aralık"))</f>
        <v/>
      </c>
      <c r="E5562" s="153">
        <f>IF(A5562="","",ROUNDUP(MONTH(A5562)/3,0))</f>
        <v/>
      </c>
      <c r="F5562" s="153">
        <f>IF(A5562="","",WEEKNUM(A5562,2))</f>
        <v/>
      </c>
      <c r="G5562" s="153">
        <f>IF(A5562="","",WEEKDAY(A5562,2))</f>
        <v/>
      </c>
      <c r="H5562" s="153">
        <f>IF(A5562="","",CHOOSE(WEEKDAY(A5562,2),"Pazartesi","Salı","Çarşamba","Perşembe","Cuma","Cumartesi","Pazar"))</f>
        <v/>
      </c>
    </row>
    <row r="5563" ht="10.5" customHeight="1" s="113">
      <c r="A5563" s="152" t="n">
        <v>47566</v>
      </c>
      <c r="B5563" s="153">
        <f>IF(A5563="","",YEAR(A5563))</f>
        <v/>
      </c>
      <c r="C5563" s="153">
        <f>IF(A5563="","",MONTH(A5563))</f>
        <v/>
      </c>
      <c r="D5563" s="153">
        <f>IF(A5563="","",CHOOSE(MONTH(A5563),"Ocak","Şubat","Mart","Nisan","Mayıs","Haziran","Temmuz","Ağustos","Eylül","Ekim","Kasım","Aralık"))</f>
        <v/>
      </c>
      <c r="E5563" s="153">
        <f>IF(A5563="","",ROUNDUP(MONTH(A5563)/3,0))</f>
        <v/>
      </c>
      <c r="F5563" s="153">
        <f>IF(A5563="","",WEEKNUM(A5563,2))</f>
        <v/>
      </c>
      <c r="G5563" s="153">
        <f>IF(A5563="","",WEEKDAY(A5563,2))</f>
        <v/>
      </c>
      <c r="H5563" s="153">
        <f>IF(A5563="","",CHOOSE(WEEKDAY(A5563,2),"Pazartesi","Salı","Çarşamba","Perşembe","Cuma","Cumartesi","Pazar"))</f>
        <v/>
      </c>
    </row>
    <row r="5564" ht="10.5" customHeight="1" s="113">
      <c r="A5564" s="152" t="n">
        <v>47567</v>
      </c>
      <c r="B5564" s="153">
        <f>IF(A5564="","",YEAR(A5564))</f>
        <v/>
      </c>
      <c r="C5564" s="153">
        <f>IF(A5564="","",MONTH(A5564))</f>
        <v/>
      </c>
      <c r="D5564" s="153">
        <f>IF(A5564="","",CHOOSE(MONTH(A5564),"Ocak","Şubat","Mart","Nisan","Mayıs","Haziran","Temmuz","Ağustos","Eylül","Ekim","Kasım","Aralık"))</f>
        <v/>
      </c>
      <c r="E5564" s="153">
        <f>IF(A5564="","",ROUNDUP(MONTH(A5564)/3,0))</f>
        <v/>
      </c>
      <c r="F5564" s="153">
        <f>IF(A5564="","",WEEKNUM(A5564,2))</f>
        <v/>
      </c>
      <c r="G5564" s="153">
        <f>IF(A5564="","",WEEKDAY(A5564,2))</f>
        <v/>
      </c>
      <c r="H5564" s="153">
        <f>IF(A5564="","",CHOOSE(WEEKDAY(A5564,2),"Pazartesi","Salı","Çarşamba","Perşembe","Cuma","Cumartesi","Pazar"))</f>
        <v/>
      </c>
    </row>
    <row r="5565" ht="10.5" customHeight="1" s="113">
      <c r="A5565" s="152" t="n">
        <v>47568</v>
      </c>
      <c r="B5565" s="153">
        <f>IF(A5565="","",YEAR(A5565))</f>
        <v/>
      </c>
      <c r="C5565" s="153">
        <f>IF(A5565="","",MONTH(A5565))</f>
        <v/>
      </c>
      <c r="D5565" s="153">
        <f>IF(A5565="","",CHOOSE(MONTH(A5565),"Ocak","Şubat","Mart","Nisan","Mayıs","Haziran","Temmuz","Ağustos","Eylül","Ekim","Kasım","Aralık"))</f>
        <v/>
      </c>
      <c r="E5565" s="153">
        <f>IF(A5565="","",ROUNDUP(MONTH(A5565)/3,0))</f>
        <v/>
      </c>
      <c r="F5565" s="153">
        <f>IF(A5565="","",WEEKNUM(A5565,2))</f>
        <v/>
      </c>
      <c r="G5565" s="153">
        <f>IF(A5565="","",WEEKDAY(A5565,2))</f>
        <v/>
      </c>
      <c r="H5565" s="153">
        <f>IF(A5565="","",CHOOSE(WEEKDAY(A5565,2),"Pazartesi","Salı","Çarşamba","Perşembe","Cuma","Cumartesi","Pazar"))</f>
        <v/>
      </c>
    </row>
    <row r="5566" ht="10.5" customHeight="1" s="113">
      <c r="A5566" s="152" t="n">
        <v>47569</v>
      </c>
      <c r="B5566" s="153">
        <f>IF(A5566="","",YEAR(A5566))</f>
        <v/>
      </c>
      <c r="C5566" s="153">
        <f>IF(A5566="","",MONTH(A5566))</f>
        <v/>
      </c>
      <c r="D5566" s="153">
        <f>IF(A5566="","",CHOOSE(MONTH(A5566),"Ocak","Şubat","Mart","Nisan","Mayıs","Haziran","Temmuz","Ağustos","Eylül","Ekim","Kasım","Aralık"))</f>
        <v/>
      </c>
      <c r="E5566" s="153">
        <f>IF(A5566="","",ROUNDUP(MONTH(A5566)/3,0))</f>
        <v/>
      </c>
      <c r="F5566" s="153">
        <f>IF(A5566="","",WEEKNUM(A5566,2))</f>
        <v/>
      </c>
      <c r="G5566" s="153">
        <f>IF(A5566="","",WEEKDAY(A5566,2))</f>
        <v/>
      </c>
      <c r="H5566" s="153">
        <f>IF(A5566="","",CHOOSE(WEEKDAY(A5566,2),"Pazartesi","Salı","Çarşamba","Perşembe","Cuma","Cumartesi","Pazar"))</f>
        <v/>
      </c>
    </row>
    <row r="5567" ht="10.5" customHeight="1" s="113">
      <c r="A5567" s="152" t="n">
        <v>47570</v>
      </c>
      <c r="B5567" s="153">
        <f>IF(A5567="","",YEAR(A5567))</f>
        <v/>
      </c>
      <c r="C5567" s="153">
        <f>IF(A5567="","",MONTH(A5567))</f>
        <v/>
      </c>
      <c r="D5567" s="153">
        <f>IF(A5567="","",CHOOSE(MONTH(A5567),"Ocak","Şubat","Mart","Nisan","Mayıs","Haziran","Temmuz","Ağustos","Eylül","Ekim","Kasım","Aralık"))</f>
        <v/>
      </c>
      <c r="E5567" s="153">
        <f>IF(A5567="","",ROUNDUP(MONTH(A5567)/3,0))</f>
        <v/>
      </c>
      <c r="F5567" s="153">
        <f>IF(A5567="","",WEEKNUM(A5567,2))</f>
        <v/>
      </c>
      <c r="G5567" s="153">
        <f>IF(A5567="","",WEEKDAY(A5567,2))</f>
        <v/>
      </c>
      <c r="H5567" s="153">
        <f>IF(A5567="","",CHOOSE(WEEKDAY(A5567,2),"Pazartesi","Salı","Çarşamba","Perşembe","Cuma","Cumartesi","Pazar"))</f>
        <v/>
      </c>
    </row>
    <row r="5568" ht="10.5" customHeight="1" s="113">
      <c r="A5568" s="152" t="n">
        <v>47571</v>
      </c>
      <c r="B5568" s="153">
        <f>IF(A5568="","",YEAR(A5568))</f>
        <v/>
      </c>
      <c r="C5568" s="153">
        <f>IF(A5568="","",MONTH(A5568))</f>
        <v/>
      </c>
      <c r="D5568" s="153">
        <f>IF(A5568="","",CHOOSE(MONTH(A5568),"Ocak","Şubat","Mart","Nisan","Mayıs","Haziran","Temmuz","Ağustos","Eylül","Ekim","Kasım","Aralık"))</f>
        <v/>
      </c>
      <c r="E5568" s="153">
        <f>IF(A5568="","",ROUNDUP(MONTH(A5568)/3,0))</f>
        <v/>
      </c>
      <c r="F5568" s="153">
        <f>IF(A5568="","",WEEKNUM(A5568,2))</f>
        <v/>
      </c>
      <c r="G5568" s="153">
        <f>IF(A5568="","",WEEKDAY(A5568,2))</f>
        <v/>
      </c>
      <c r="H5568" s="153">
        <f>IF(A5568="","",CHOOSE(WEEKDAY(A5568,2),"Pazartesi","Salı","Çarşamba","Perşembe","Cuma","Cumartesi","Pazar"))</f>
        <v/>
      </c>
    </row>
    <row r="5569" ht="10.5" customHeight="1" s="113">
      <c r="A5569" s="152" t="n">
        <v>47572</v>
      </c>
      <c r="B5569" s="153">
        <f>IF(A5569="","",YEAR(A5569))</f>
        <v/>
      </c>
      <c r="C5569" s="153">
        <f>IF(A5569="","",MONTH(A5569))</f>
        <v/>
      </c>
      <c r="D5569" s="153">
        <f>IF(A5569="","",CHOOSE(MONTH(A5569),"Ocak","Şubat","Mart","Nisan","Mayıs","Haziran","Temmuz","Ağustos","Eylül","Ekim","Kasım","Aralık"))</f>
        <v/>
      </c>
      <c r="E5569" s="153">
        <f>IF(A5569="","",ROUNDUP(MONTH(A5569)/3,0))</f>
        <v/>
      </c>
      <c r="F5569" s="153">
        <f>IF(A5569="","",WEEKNUM(A5569,2))</f>
        <v/>
      </c>
      <c r="G5569" s="153">
        <f>IF(A5569="","",WEEKDAY(A5569,2))</f>
        <v/>
      </c>
      <c r="H5569" s="153">
        <f>IF(A5569="","",CHOOSE(WEEKDAY(A5569,2),"Pazartesi","Salı","Çarşamba","Perşembe","Cuma","Cumartesi","Pazar"))</f>
        <v/>
      </c>
    </row>
    <row r="5570" ht="10.5" customHeight="1" s="113">
      <c r="A5570" s="152" t="n">
        <v>47573</v>
      </c>
      <c r="B5570" s="153">
        <f>IF(A5570="","",YEAR(A5570))</f>
        <v/>
      </c>
      <c r="C5570" s="153">
        <f>IF(A5570="","",MONTH(A5570))</f>
        <v/>
      </c>
      <c r="D5570" s="153">
        <f>IF(A5570="","",CHOOSE(MONTH(A5570),"Ocak","Şubat","Mart","Nisan","Mayıs","Haziran","Temmuz","Ağustos","Eylül","Ekim","Kasım","Aralık"))</f>
        <v/>
      </c>
      <c r="E5570" s="153">
        <f>IF(A5570="","",ROUNDUP(MONTH(A5570)/3,0))</f>
        <v/>
      </c>
      <c r="F5570" s="153">
        <f>IF(A5570="","",WEEKNUM(A5570,2))</f>
        <v/>
      </c>
      <c r="G5570" s="153">
        <f>IF(A5570="","",WEEKDAY(A5570,2))</f>
        <v/>
      </c>
      <c r="H5570" s="153">
        <f>IF(A5570="","",CHOOSE(WEEKDAY(A5570,2),"Pazartesi","Salı","Çarşamba","Perşembe","Cuma","Cumartesi","Pazar"))</f>
        <v/>
      </c>
    </row>
    <row r="5571" ht="10.5" customHeight="1" s="113">
      <c r="A5571" s="152" t="n">
        <v>47574</v>
      </c>
      <c r="B5571" s="153">
        <f>IF(A5571="","",YEAR(A5571))</f>
        <v/>
      </c>
      <c r="C5571" s="153">
        <f>IF(A5571="","",MONTH(A5571))</f>
        <v/>
      </c>
      <c r="D5571" s="153">
        <f>IF(A5571="","",CHOOSE(MONTH(A5571),"Ocak","Şubat","Mart","Nisan","Mayıs","Haziran","Temmuz","Ağustos","Eylül","Ekim","Kasım","Aralık"))</f>
        <v/>
      </c>
      <c r="E5571" s="153">
        <f>IF(A5571="","",ROUNDUP(MONTH(A5571)/3,0))</f>
        <v/>
      </c>
      <c r="F5571" s="153">
        <f>IF(A5571="","",WEEKNUM(A5571,2))</f>
        <v/>
      </c>
      <c r="G5571" s="153">
        <f>IF(A5571="","",WEEKDAY(A5571,2))</f>
        <v/>
      </c>
      <c r="H5571" s="153">
        <f>IF(A5571="","",CHOOSE(WEEKDAY(A5571,2),"Pazartesi","Salı","Çarşamba","Perşembe","Cuma","Cumartesi","Pazar"))</f>
        <v/>
      </c>
    </row>
    <row r="5572" ht="10.5" customHeight="1" s="113">
      <c r="A5572" s="152" t="n">
        <v>47575</v>
      </c>
      <c r="B5572" s="153">
        <f>IF(A5572="","",YEAR(A5572))</f>
        <v/>
      </c>
      <c r="C5572" s="153">
        <f>IF(A5572="","",MONTH(A5572))</f>
        <v/>
      </c>
      <c r="D5572" s="153">
        <f>IF(A5572="","",CHOOSE(MONTH(A5572),"Ocak","Şubat","Mart","Nisan","Mayıs","Haziran","Temmuz","Ağustos","Eylül","Ekim","Kasım","Aralık"))</f>
        <v/>
      </c>
      <c r="E5572" s="153">
        <f>IF(A5572="","",ROUNDUP(MONTH(A5572)/3,0))</f>
        <v/>
      </c>
      <c r="F5572" s="153">
        <f>IF(A5572="","",WEEKNUM(A5572,2))</f>
        <v/>
      </c>
      <c r="G5572" s="153">
        <f>IF(A5572="","",WEEKDAY(A5572,2))</f>
        <v/>
      </c>
      <c r="H5572" s="153">
        <f>IF(A5572="","",CHOOSE(WEEKDAY(A5572,2),"Pazartesi","Salı","Çarşamba","Perşembe","Cuma","Cumartesi","Pazar"))</f>
        <v/>
      </c>
    </row>
    <row r="5573" ht="10.5" customHeight="1" s="113">
      <c r="A5573" s="152" t="n">
        <v>47576</v>
      </c>
      <c r="B5573" s="153">
        <f>IF(A5573="","",YEAR(A5573))</f>
        <v/>
      </c>
      <c r="C5573" s="153">
        <f>IF(A5573="","",MONTH(A5573))</f>
        <v/>
      </c>
      <c r="D5573" s="153">
        <f>IF(A5573="","",CHOOSE(MONTH(A5573),"Ocak","Şubat","Mart","Nisan","Mayıs","Haziran","Temmuz","Ağustos","Eylül","Ekim","Kasım","Aralık"))</f>
        <v/>
      </c>
      <c r="E5573" s="153">
        <f>IF(A5573="","",ROUNDUP(MONTH(A5573)/3,0))</f>
        <v/>
      </c>
      <c r="F5573" s="153">
        <f>IF(A5573="","",WEEKNUM(A5573,2))</f>
        <v/>
      </c>
      <c r="G5573" s="153">
        <f>IF(A5573="","",WEEKDAY(A5573,2))</f>
        <v/>
      </c>
      <c r="H5573" s="153">
        <f>IF(A5573="","",CHOOSE(WEEKDAY(A5573,2),"Pazartesi","Salı","Çarşamba","Perşembe","Cuma","Cumartesi","Pazar"))</f>
        <v/>
      </c>
    </row>
    <row r="5574" ht="10.5" customHeight="1" s="113">
      <c r="A5574" s="152" t="n">
        <v>47577</v>
      </c>
      <c r="B5574" s="153">
        <f>IF(A5574="","",YEAR(A5574))</f>
        <v/>
      </c>
      <c r="C5574" s="153">
        <f>IF(A5574="","",MONTH(A5574))</f>
        <v/>
      </c>
      <c r="D5574" s="153">
        <f>IF(A5574="","",CHOOSE(MONTH(A5574),"Ocak","Şubat","Mart","Nisan","Mayıs","Haziran","Temmuz","Ağustos","Eylül","Ekim","Kasım","Aralık"))</f>
        <v/>
      </c>
      <c r="E5574" s="153">
        <f>IF(A5574="","",ROUNDUP(MONTH(A5574)/3,0))</f>
        <v/>
      </c>
      <c r="F5574" s="153">
        <f>IF(A5574="","",WEEKNUM(A5574,2))</f>
        <v/>
      </c>
      <c r="G5574" s="153">
        <f>IF(A5574="","",WEEKDAY(A5574,2))</f>
        <v/>
      </c>
      <c r="H5574" s="153">
        <f>IF(A5574="","",CHOOSE(WEEKDAY(A5574,2),"Pazartesi","Salı","Çarşamba","Perşembe","Cuma","Cumartesi","Pazar"))</f>
        <v/>
      </c>
    </row>
    <row r="5575" ht="10.5" customHeight="1" s="113">
      <c r="A5575" s="152" t="n">
        <v>47578</v>
      </c>
      <c r="B5575" s="153">
        <f>IF(A5575="","",YEAR(A5575))</f>
        <v/>
      </c>
      <c r="C5575" s="153">
        <f>IF(A5575="","",MONTH(A5575))</f>
        <v/>
      </c>
      <c r="D5575" s="153">
        <f>IF(A5575="","",CHOOSE(MONTH(A5575),"Ocak","Şubat","Mart","Nisan","Mayıs","Haziran","Temmuz","Ağustos","Eylül","Ekim","Kasım","Aralık"))</f>
        <v/>
      </c>
      <c r="E5575" s="153">
        <f>IF(A5575="","",ROUNDUP(MONTH(A5575)/3,0))</f>
        <v/>
      </c>
      <c r="F5575" s="153">
        <f>IF(A5575="","",WEEKNUM(A5575,2))</f>
        <v/>
      </c>
      <c r="G5575" s="153">
        <f>IF(A5575="","",WEEKDAY(A5575,2))</f>
        <v/>
      </c>
      <c r="H5575" s="153">
        <f>IF(A5575="","",CHOOSE(WEEKDAY(A5575,2),"Pazartesi","Salı","Çarşamba","Perşembe","Cuma","Cumartesi","Pazar"))</f>
        <v/>
      </c>
    </row>
    <row r="5576" ht="10.5" customHeight="1" s="113">
      <c r="A5576" s="152" t="n">
        <v>47579</v>
      </c>
      <c r="B5576" s="153">
        <f>IF(A5576="","",YEAR(A5576))</f>
        <v/>
      </c>
      <c r="C5576" s="153">
        <f>IF(A5576="","",MONTH(A5576))</f>
        <v/>
      </c>
      <c r="D5576" s="153">
        <f>IF(A5576="","",CHOOSE(MONTH(A5576),"Ocak","Şubat","Mart","Nisan","Mayıs","Haziran","Temmuz","Ağustos","Eylül","Ekim","Kasım","Aralık"))</f>
        <v/>
      </c>
      <c r="E5576" s="153">
        <f>IF(A5576="","",ROUNDUP(MONTH(A5576)/3,0))</f>
        <v/>
      </c>
      <c r="F5576" s="153">
        <f>IF(A5576="","",WEEKNUM(A5576,2))</f>
        <v/>
      </c>
      <c r="G5576" s="153">
        <f>IF(A5576="","",WEEKDAY(A5576,2))</f>
        <v/>
      </c>
      <c r="H5576" s="153">
        <f>IF(A5576="","",CHOOSE(WEEKDAY(A5576,2),"Pazartesi","Salı","Çarşamba","Perşembe","Cuma","Cumartesi","Pazar"))</f>
        <v/>
      </c>
    </row>
    <row r="5577" ht="10.5" customHeight="1" s="113">
      <c r="A5577" s="152" t="n">
        <v>47580</v>
      </c>
      <c r="B5577" s="153">
        <f>IF(A5577="","",YEAR(A5577))</f>
        <v/>
      </c>
      <c r="C5577" s="153">
        <f>IF(A5577="","",MONTH(A5577))</f>
        <v/>
      </c>
      <c r="D5577" s="153">
        <f>IF(A5577="","",CHOOSE(MONTH(A5577),"Ocak","Şubat","Mart","Nisan","Mayıs","Haziran","Temmuz","Ağustos","Eylül","Ekim","Kasım","Aralık"))</f>
        <v/>
      </c>
      <c r="E5577" s="153">
        <f>IF(A5577="","",ROUNDUP(MONTH(A5577)/3,0))</f>
        <v/>
      </c>
      <c r="F5577" s="153">
        <f>IF(A5577="","",WEEKNUM(A5577,2))</f>
        <v/>
      </c>
      <c r="G5577" s="153">
        <f>IF(A5577="","",WEEKDAY(A5577,2))</f>
        <v/>
      </c>
      <c r="H5577" s="153">
        <f>IF(A5577="","",CHOOSE(WEEKDAY(A5577,2),"Pazartesi","Salı","Çarşamba","Perşembe","Cuma","Cumartesi","Pazar"))</f>
        <v/>
      </c>
    </row>
    <row r="5578" ht="10.5" customHeight="1" s="113">
      <c r="A5578" s="152" t="n">
        <v>47581</v>
      </c>
      <c r="B5578" s="153">
        <f>IF(A5578="","",YEAR(A5578))</f>
        <v/>
      </c>
      <c r="C5578" s="153">
        <f>IF(A5578="","",MONTH(A5578))</f>
        <v/>
      </c>
      <c r="D5578" s="153">
        <f>IF(A5578="","",CHOOSE(MONTH(A5578),"Ocak","Şubat","Mart","Nisan","Mayıs","Haziran","Temmuz","Ağustos","Eylül","Ekim","Kasım","Aralık"))</f>
        <v/>
      </c>
      <c r="E5578" s="153">
        <f>IF(A5578="","",ROUNDUP(MONTH(A5578)/3,0))</f>
        <v/>
      </c>
      <c r="F5578" s="153">
        <f>IF(A5578="","",WEEKNUM(A5578,2))</f>
        <v/>
      </c>
      <c r="G5578" s="153">
        <f>IF(A5578="","",WEEKDAY(A5578,2))</f>
        <v/>
      </c>
      <c r="H5578" s="153">
        <f>IF(A5578="","",CHOOSE(WEEKDAY(A5578,2),"Pazartesi","Salı","Çarşamba","Perşembe","Cuma","Cumartesi","Pazar"))</f>
        <v/>
      </c>
    </row>
    <row r="5579" ht="10.5" customHeight="1" s="113">
      <c r="A5579" s="152" t="n">
        <v>47582</v>
      </c>
      <c r="B5579" s="153">
        <f>IF(A5579="","",YEAR(A5579))</f>
        <v/>
      </c>
      <c r="C5579" s="153">
        <f>IF(A5579="","",MONTH(A5579))</f>
        <v/>
      </c>
      <c r="D5579" s="153">
        <f>IF(A5579="","",CHOOSE(MONTH(A5579),"Ocak","Şubat","Mart","Nisan","Mayıs","Haziran","Temmuz","Ağustos","Eylül","Ekim","Kasım","Aralık"))</f>
        <v/>
      </c>
      <c r="E5579" s="153">
        <f>IF(A5579="","",ROUNDUP(MONTH(A5579)/3,0))</f>
        <v/>
      </c>
      <c r="F5579" s="153">
        <f>IF(A5579="","",WEEKNUM(A5579,2))</f>
        <v/>
      </c>
      <c r="G5579" s="153">
        <f>IF(A5579="","",WEEKDAY(A5579,2))</f>
        <v/>
      </c>
      <c r="H5579" s="153">
        <f>IF(A5579="","",CHOOSE(WEEKDAY(A5579,2),"Pazartesi","Salı","Çarşamba","Perşembe","Cuma","Cumartesi","Pazar"))</f>
        <v/>
      </c>
    </row>
    <row r="5580" ht="10.5" customHeight="1" s="113">
      <c r="A5580" s="152" t="n">
        <v>47583</v>
      </c>
      <c r="B5580" s="153">
        <f>IF(A5580="","",YEAR(A5580))</f>
        <v/>
      </c>
      <c r="C5580" s="153">
        <f>IF(A5580="","",MONTH(A5580))</f>
        <v/>
      </c>
      <c r="D5580" s="153">
        <f>IF(A5580="","",CHOOSE(MONTH(A5580),"Ocak","Şubat","Mart","Nisan","Mayıs","Haziran","Temmuz","Ağustos","Eylül","Ekim","Kasım","Aralık"))</f>
        <v/>
      </c>
      <c r="E5580" s="153">
        <f>IF(A5580="","",ROUNDUP(MONTH(A5580)/3,0))</f>
        <v/>
      </c>
      <c r="F5580" s="153">
        <f>IF(A5580="","",WEEKNUM(A5580,2))</f>
        <v/>
      </c>
      <c r="G5580" s="153">
        <f>IF(A5580="","",WEEKDAY(A5580,2))</f>
        <v/>
      </c>
      <c r="H5580" s="153">
        <f>IF(A5580="","",CHOOSE(WEEKDAY(A5580,2),"Pazartesi","Salı","Çarşamba","Perşembe","Cuma","Cumartesi","Pazar"))</f>
        <v/>
      </c>
    </row>
    <row r="5581" ht="10.5" customHeight="1" s="113">
      <c r="A5581" s="152" t="n">
        <v>47584</v>
      </c>
      <c r="B5581" s="153">
        <f>IF(A5581="","",YEAR(A5581))</f>
        <v/>
      </c>
      <c r="C5581" s="153">
        <f>IF(A5581="","",MONTH(A5581))</f>
        <v/>
      </c>
      <c r="D5581" s="153">
        <f>IF(A5581="","",CHOOSE(MONTH(A5581),"Ocak","Şubat","Mart","Nisan","Mayıs","Haziran","Temmuz","Ağustos","Eylül","Ekim","Kasım","Aralık"))</f>
        <v/>
      </c>
      <c r="E5581" s="153">
        <f>IF(A5581="","",ROUNDUP(MONTH(A5581)/3,0))</f>
        <v/>
      </c>
      <c r="F5581" s="153">
        <f>IF(A5581="","",WEEKNUM(A5581,2))</f>
        <v/>
      </c>
      <c r="G5581" s="153">
        <f>IF(A5581="","",WEEKDAY(A5581,2))</f>
        <v/>
      </c>
      <c r="H5581" s="153">
        <f>IF(A5581="","",CHOOSE(WEEKDAY(A5581,2),"Pazartesi","Salı","Çarşamba","Perşembe","Cuma","Cumartesi","Pazar"))</f>
        <v/>
      </c>
    </row>
    <row r="5582" ht="10.5" customHeight="1" s="113">
      <c r="A5582" s="152" t="n">
        <v>47585</v>
      </c>
      <c r="B5582" s="153">
        <f>IF(A5582="","",YEAR(A5582))</f>
        <v/>
      </c>
      <c r="C5582" s="153">
        <f>IF(A5582="","",MONTH(A5582))</f>
        <v/>
      </c>
      <c r="D5582" s="153">
        <f>IF(A5582="","",CHOOSE(MONTH(A5582),"Ocak","Şubat","Mart","Nisan","Mayıs","Haziran","Temmuz","Ağustos","Eylül","Ekim","Kasım","Aralık"))</f>
        <v/>
      </c>
      <c r="E5582" s="153">
        <f>IF(A5582="","",ROUNDUP(MONTH(A5582)/3,0))</f>
        <v/>
      </c>
      <c r="F5582" s="153">
        <f>IF(A5582="","",WEEKNUM(A5582,2))</f>
        <v/>
      </c>
      <c r="G5582" s="153">
        <f>IF(A5582="","",WEEKDAY(A5582,2))</f>
        <v/>
      </c>
      <c r="H5582" s="153">
        <f>IF(A5582="","",CHOOSE(WEEKDAY(A5582,2),"Pazartesi","Salı","Çarşamba","Perşembe","Cuma","Cumartesi","Pazar"))</f>
        <v/>
      </c>
    </row>
    <row r="5583" ht="10.5" customHeight="1" s="113">
      <c r="A5583" s="152" t="n">
        <v>47586</v>
      </c>
      <c r="B5583" s="153">
        <f>IF(A5583="","",YEAR(A5583))</f>
        <v/>
      </c>
      <c r="C5583" s="153">
        <f>IF(A5583="","",MONTH(A5583))</f>
        <v/>
      </c>
      <c r="D5583" s="153">
        <f>IF(A5583="","",CHOOSE(MONTH(A5583),"Ocak","Şubat","Mart","Nisan","Mayıs","Haziran","Temmuz","Ağustos","Eylül","Ekim","Kasım","Aralık"))</f>
        <v/>
      </c>
      <c r="E5583" s="153">
        <f>IF(A5583="","",ROUNDUP(MONTH(A5583)/3,0))</f>
        <v/>
      </c>
      <c r="F5583" s="153">
        <f>IF(A5583="","",WEEKNUM(A5583,2))</f>
        <v/>
      </c>
      <c r="G5583" s="153">
        <f>IF(A5583="","",WEEKDAY(A5583,2))</f>
        <v/>
      </c>
      <c r="H5583" s="153">
        <f>IF(A5583="","",CHOOSE(WEEKDAY(A5583,2),"Pazartesi","Salı","Çarşamba","Perşembe","Cuma","Cumartesi","Pazar"))</f>
        <v/>
      </c>
    </row>
    <row r="5584" ht="10.5" customHeight="1" s="113">
      <c r="A5584" s="152" t="n">
        <v>47587</v>
      </c>
      <c r="B5584" s="153">
        <f>IF(A5584="","",YEAR(A5584))</f>
        <v/>
      </c>
      <c r="C5584" s="153">
        <f>IF(A5584="","",MONTH(A5584))</f>
        <v/>
      </c>
      <c r="D5584" s="153">
        <f>IF(A5584="","",CHOOSE(MONTH(A5584),"Ocak","Şubat","Mart","Nisan","Mayıs","Haziran","Temmuz","Ağustos","Eylül","Ekim","Kasım","Aralık"))</f>
        <v/>
      </c>
      <c r="E5584" s="153">
        <f>IF(A5584="","",ROUNDUP(MONTH(A5584)/3,0))</f>
        <v/>
      </c>
      <c r="F5584" s="153">
        <f>IF(A5584="","",WEEKNUM(A5584,2))</f>
        <v/>
      </c>
      <c r="G5584" s="153">
        <f>IF(A5584="","",WEEKDAY(A5584,2))</f>
        <v/>
      </c>
      <c r="H5584" s="153">
        <f>IF(A5584="","",CHOOSE(WEEKDAY(A5584,2),"Pazartesi","Salı","Çarşamba","Perşembe","Cuma","Cumartesi","Pazar"))</f>
        <v/>
      </c>
    </row>
    <row r="5585" ht="10.5" customHeight="1" s="113">
      <c r="A5585" s="152" t="n">
        <v>47588</v>
      </c>
      <c r="B5585" s="153">
        <f>IF(A5585="","",YEAR(A5585))</f>
        <v/>
      </c>
      <c r="C5585" s="153">
        <f>IF(A5585="","",MONTH(A5585))</f>
        <v/>
      </c>
      <c r="D5585" s="153">
        <f>IF(A5585="","",CHOOSE(MONTH(A5585),"Ocak","Şubat","Mart","Nisan","Mayıs","Haziran","Temmuz","Ağustos","Eylül","Ekim","Kasım","Aralık"))</f>
        <v/>
      </c>
      <c r="E5585" s="153">
        <f>IF(A5585="","",ROUNDUP(MONTH(A5585)/3,0))</f>
        <v/>
      </c>
      <c r="F5585" s="153">
        <f>IF(A5585="","",WEEKNUM(A5585,2))</f>
        <v/>
      </c>
      <c r="G5585" s="153">
        <f>IF(A5585="","",WEEKDAY(A5585,2))</f>
        <v/>
      </c>
      <c r="H5585" s="153">
        <f>IF(A5585="","",CHOOSE(WEEKDAY(A5585,2),"Pazartesi","Salı","Çarşamba","Perşembe","Cuma","Cumartesi","Pazar"))</f>
        <v/>
      </c>
    </row>
    <row r="5586" ht="10.5" customHeight="1" s="113">
      <c r="A5586" s="152" t="n">
        <v>47589</v>
      </c>
      <c r="B5586" s="153">
        <f>IF(A5586="","",YEAR(A5586))</f>
        <v/>
      </c>
      <c r="C5586" s="153">
        <f>IF(A5586="","",MONTH(A5586))</f>
        <v/>
      </c>
      <c r="D5586" s="153">
        <f>IF(A5586="","",CHOOSE(MONTH(A5586),"Ocak","Şubat","Mart","Nisan","Mayıs","Haziran","Temmuz","Ağustos","Eylül","Ekim","Kasım","Aralık"))</f>
        <v/>
      </c>
      <c r="E5586" s="153">
        <f>IF(A5586="","",ROUNDUP(MONTH(A5586)/3,0))</f>
        <v/>
      </c>
      <c r="F5586" s="153">
        <f>IF(A5586="","",WEEKNUM(A5586,2))</f>
        <v/>
      </c>
      <c r="G5586" s="153">
        <f>IF(A5586="","",WEEKDAY(A5586,2))</f>
        <v/>
      </c>
      <c r="H5586" s="153">
        <f>IF(A5586="","",CHOOSE(WEEKDAY(A5586,2),"Pazartesi","Salı","Çarşamba","Perşembe","Cuma","Cumartesi","Pazar"))</f>
        <v/>
      </c>
    </row>
    <row r="5587" ht="10.5" customHeight="1" s="113">
      <c r="A5587" s="152" t="n">
        <v>47590</v>
      </c>
      <c r="B5587" s="153">
        <f>IF(A5587="","",YEAR(A5587))</f>
        <v/>
      </c>
      <c r="C5587" s="153">
        <f>IF(A5587="","",MONTH(A5587))</f>
        <v/>
      </c>
      <c r="D5587" s="153">
        <f>IF(A5587="","",CHOOSE(MONTH(A5587),"Ocak","Şubat","Mart","Nisan","Mayıs","Haziran","Temmuz","Ağustos","Eylül","Ekim","Kasım","Aralık"))</f>
        <v/>
      </c>
      <c r="E5587" s="153">
        <f>IF(A5587="","",ROUNDUP(MONTH(A5587)/3,0))</f>
        <v/>
      </c>
      <c r="F5587" s="153">
        <f>IF(A5587="","",WEEKNUM(A5587,2))</f>
        <v/>
      </c>
      <c r="G5587" s="153">
        <f>IF(A5587="","",WEEKDAY(A5587,2))</f>
        <v/>
      </c>
      <c r="H5587" s="153">
        <f>IF(A5587="","",CHOOSE(WEEKDAY(A5587,2),"Pazartesi","Salı","Çarşamba","Perşembe","Cuma","Cumartesi","Pazar"))</f>
        <v/>
      </c>
    </row>
    <row r="5588" ht="10.5" customHeight="1" s="113">
      <c r="A5588" s="152" t="n">
        <v>47591</v>
      </c>
      <c r="B5588" s="153">
        <f>IF(A5588="","",YEAR(A5588))</f>
        <v/>
      </c>
      <c r="C5588" s="153">
        <f>IF(A5588="","",MONTH(A5588))</f>
        <v/>
      </c>
      <c r="D5588" s="153">
        <f>IF(A5588="","",CHOOSE(MONTH(A5588),"Ocak","Şubat","Mart","Nisan","Mayıs","Haziran","Temmuz","Ağustos","Eylül","Ekim","Kasım","Aralık"))</f>
        <v/>
      </c>
      <c r="E5588" s="153">
        <f>IF(A5588="","",ROUNDUP(MONTH(A5588)/3,0))</f>
        <v/>
      </c>
      <c r="F5588" s="153">
        <f>IF(A5588="","",WEEKNUM(A5588,2))</f>
        <v/>
      </c>
      <c r="G5588" s="153">
        <f>IF(A5588="","",WEEKDAY(A5588,2))</f>
        <v/>
      </c>
      <c r="H5588" s="153">
        <f>IF(A5588="","",CHOOSE(WEEKDAY(A5588,2),"Pazartesi","Salı","Çarşamba","Perşembe","Cuma","Cumartesi","Pazar"))</f>
        <v/>
      </c>
    </row>
    <row r="5589" ht="10.5" customHeight="1" s="113">
      <c r="A5589" s="152" t="n">
        <v>47592</v>
      </c>
      <c r="B5589" s="153">
        <f>IF(A5589="","",YEAR(A5589))</f>
        <v/>
      </c>
      <c r="C5589" s="153">
        <f>IF(A5589="","",MONTH(A5589))</f>
        <v/>
      </c>
      <c r="D5589" s="153">
        <f>IF(A5589="","",CHOOSE(MONTH(A5589),"Ocak","Şubat","Mart","Nisan","Mayıs","Haziran","Temmuz","Ağustos","Eylül","Ekim","Kasım","Aralık"))</f>
        <v/>
      </c>
      <c r="E5589" s="153">
        <f>IF(A5589="","",ROUNDUP(MONTH(A5589)/3,0))</f>
        <v/>
      </c>
      <c r="F5589" s="153">
        <f>IF(A5589="","",WEEKNUM(A5589,2))</f>
        <v/>
      </c>
      <c r="G5589" s="153">
        <f>IF(A5589="","",WEEKDAY(A5589,2))</f>
        <v/>
      </c>
      <c r="H5589" s="153">
        <f>IF(A5589="","",CHOOSE(WEEKDAY(A5589,2),"Pazartesi","Salı","Çarşamba","Perşembe","Cuma","Cumartesi","Pazar"))</f>
        <v/>
      </c>
    </row>
    <row r="5590" ht="10.5" customHeight="1" s="113">
      <c r="A5590" s="152" t="n">
        <v>47593</v>
      </c>
      <c r="B5590" s="153">
        <f>IF(A5590="","",YEAR(A5590))</f>
        <v/>
      </c>
      <c r="C5590" s="153">
        <f>IF(A5590="","",MONTH(A5590))</f>
        <v/>
      </c>
      <c r="D5590" s="153">
        <f>IF(A5590="","",CHOOSE(MONTH(A5590),"Ocak","Şubat","Mart","Nisan","Mayıs","Haziran","Temmuz","Ağustos","Eylül","Ekim","Kasım","Aralık"))</f>
        <v/>
      </c>
      <c r="E5590" s="153">
        <f>IF(A5590="","",ROUNDUP(MONTH(A5590)/3,0))</f>
        <v/>
      </c>
      <c r="F5590" s="153">
        <f>IF(A5590="","",WEEKNUM(A5590,2))</f>
        <v/>
      </c>
      <c r="G5590" s="153">
        <f>IF(A5590="","",WEEKDAY(A5590,2))</f>
        <v/>
      </c>
      <c r="H5590" s="153">
        <f>IF(A5590="","",CHOOSE(WEEKDAY(A5590,2),"Pazartesi","Salı","Çarşamba","Perşembe","Cuma","Cumartesi","Pazar"))</f>
        <v/>
      </c>
    </row>
    <row r="5591" ht="10.5" customHeight="1" s="113">
      <c r="A5591" s="152" t="n">
        <v>47594</v>
      </c>
      <c r="B5591" s="153">
        <f>IF(A5591="","",YEAR(A5591))</f>
        <v/>
      </c>
      <c r="C5591" s="153">
        <f>IF(A5591="","",MONTH(A5591))</f>
        <v/>
      </c>
      <c r="D5591" s="153">
        <f>IF(A5591="","",CHOOSE(MONTH(A5591),"Ocak","Şubat","Mart","Nisan","Mayıs","Haziran","Temmuz","Ağustos","Eylül","Ekim","Kasım","Aralık"))</f>
        <v/>
      </c>
      <c r="E5591" s="153">
        <f>IF(A5591="","",ROUNDUP(MONTH(A5591)/3,0))</f>
        <v/>
      </c>
      <c r="F5591" s="153">
        <f>IF(A5591="","",WEEKNUM(A5591,2))</f>
        <v/>
      </c>
      <c r="G5591" s="153">
        <f>IF(A5591="","",WEEKDAY(A5591,2))</f>
        <v/>
      </c>
      <c r="H5591" s="153">
        <f>IF(A5591="","",CHOOSE(WEEKDAY(A5591,2),"Pazartesi","Salı","Çarşamba","Perşembe","Cuma","Cumartesi","Pazar"))</f>
        <v/>
      </c>
    </row>
    <row r="5592" ht="10.5" customHeight="1" s="113">
      <c r="A5592" s="152" t="n">
        <v>47595</v>
      </c>
      <c r="B5592" s="153">
        <f>IF(A5592="","",YEAR(A5592))</f>
        <v/>
      </c>
      <c r="C5592" s="153">
        <f>IF(A5592="","",MONTH(A5592))</f>
        <v/>
      </c>
      <c r="D5592" s="153">
        <f>IF(A5592="","",CHOOSE(MONTH(A5592),"Ocak","Şubat","Mart","Nisan","Mayıs","Haziran","Temmuz","Ağustos","Eylül","Ekim","Kasım","Aralık"))</f>
        <v/>
      </c>
      <c r="E5592" s="153">
        <f>IF(A5592="","",ROUNDUP(MONTH(A5592)/3,0))</f>
        <v/>
      </c>
      <c r="F5592" s="153">
        <f>IF(A5592="","",WEEKNUM(A5592,2))</f>
        <v/>
      </c>
      <c r="G5592" s="153">
        <f>IF(A5592="","",WEEKDAY(A5592,2))</f>
        <v/>
      </c>
      <c r="H5592" s="153">
        <f>IF(A5592="","",CHOOSE(WEEKDAY(A5592,2),"Pazartesi","Salı","Çarşamba","Perşembe","Cuma","Cumartesi","Pazar"))</f>
        <v/>
      </c>
    </row>
    <row r="5593" ht="10.5" customHeight="1" s="113">
      <c r="A5593" s="152" t="n">
        <v>47596</v>
      </c>
      <c r="B5593" s="153">
        <f>IF(A5593="","",YEAR(A5593))</f>
        <v/>
      </c>
      <c r="C5593" s="153">
        <f>IF(A5593="","",MONTH(A5593))</f>
        <v/>
      </c>
      <c r="D5593" s="153">
        <f>IF(A5593="","",CHOOSE(MONTH(A5593),"Ocak","Şubat","Mart","Nisan","Mayıs","Haziran","Temmuz","Ağustos","Eylül","Ekim","Kasım","Aralık"))</f>
        <v/>
      </c>
      <c r="E5593" s="153">
        <f>IF(A5593="","",ROUNDUP(MONTH(A5593)/3,0))</f>
        <v/>
      </c>
      <c r="F5593" s="153">
        <f>IF(A5593="","",WEEKNUM(A5593,2))</f>
        <v/>
      </c>
      <c r="G5593" s="153">
        <f>IF(A5593="","",WEEKDAY(A5593,2))</f>
        <v/>
      </c>
      <c r="H5593" s="153">
        <f>IF(A5593="","",CHOOSE(WEEKDAY(A5593,2),"Pazartesi","Salı","Çarşamba","Perşembe","Cuma","Cumartesi","Pazar"))</f>
        <v/>
      </c>
    </row>
    <row r="5594" ht="10.5" customHeight="1" s="113">
      <c r="A5594" s="152" t="n">
        <v>47597</v>
      </c>
      <c r="B5594" s="153">
        <f>IF(A5594="","",YEAR(A5594))</f>
        <v/>
      </c>
      <c r="C5594" s="153">
        <f>IF(A5594="","",MONTH(A5594))</f>
        <v/>
      </c>
      <c r="D5594" s="153">
        <f>IF(A5594="","",CHOOSE(MONTH(A5594),"Ocak","Şubat","Mart","Nisan","Mayıs","Haziran","Temmuz","Ağustos","Eylül","Ekim","Kasım","Aralık"))</f>
        <v/>
      </c>
      <c r="E5594" s="153">
        <f>IF(A5594="","",ROUNDUP(MONTH(A5594)/3,0))</f>
        <v/>
      </c>
      <c r="F5594" s="153">
        <f>IF(A5594="","",WEEKNUM(A5594,2))</f>
        <v/>
      </c>
      <c r="G5594" s="153">
        <f>IF(A5594="","",WEEKDAY(A5594,2))</f>
        <v/>
      </c>
      <c r="H5594" s="153">
        <f>IF(A5594="","",CHOOSE(WEEKDAY(A5594,2),"Pazartesi","Salı","Çarşamba","Perşembe","Cuma","Cumartesi","Pazar"))</f>
        <v/>
      </c>
    </row>
    <row r="5595" ht="10.5" customHeight="1" s="113">
      <c r="A5595" s="152" t="n">
        <v>47598</v>
      </c>
      <c r="B5595" s="153">
        <f>IF(A5595="","",YEAR(A5595))</f>
        <v/>
      </c>
      <c r="C5595" s="153">
        <f>IF(A5595="","",MONTH(A5595))</f>
        <v/>
      </c>
      <c r="D5595" s="153">
        <f>IF(A5595="","",CHOOSE(MONTH(A5595),"Ocak","Şubat","Mart","Nisan","Mayıs","Haziran","Temmuz","Ağustos","Eylül","Ekim","Kasım","Aralık"))</f>
        <v/>
      </c>
      <c r="E5595" s="153">
        <f>IF(A5595="","",ROUNDUP(MONTH(A5595)/3,0))</f>
        <v/>
      </c>
      <c r="F5595" s="153">
        <f>IF(A5595="","",WEEKNUM(A5595,2))</f>
        <v/>
      </c>
      <c r="G5595" s="153">
        <f>IF(A5595="","",WEEKDAY(A5595,2))</f>
        <v/>
      </c>
      <c r="H5595" s="153">
        <f>IF(A5595="","",CHOOSE(WEEKDAY(A5595,2),"Pazartesi","Salı","Çarşamba","Perşembe","Cuma","Cumartesi","Pazar"))</f>
        <v/>
      </c>
    </row>
    <row r="5596" ht="10.5" customHeight="1" s="113">
      <c r="A5596" s="152" t="n">
        <v>47599</v>
      </c>
      <c r="B5596" s="153">
        <f>IF(A5596="","",YEAR(A5596))</f>
        <v/>
      </c>
      <c r="C5596" s="153">
        <f>IF(A5596="","",MONTH(A5596))</f>
        <v/>
      </c>
      <c r="D5596" s="153">
        <f>IF(A5596="","",CHOOSE(MONTH(A5596),"Ocak","Şubat","Mart","Nisan","Mayıs","Haziran","Temmuz","Ağustos","Eylül","Ekim","Kasım","Aralık"))</f>
        <v/>
      </c>
      <c r="E5596" s="153">
        <f>IF(A5596="","",ROUNDUP(MONTH(A5596)/3,0))</f>
        <v/>
      </c>
      <c r="F5596" s="153">
        <f>IF(A5596="","",WEEKNUM(A5596,2))</f>
        <v/>
      </c>
      <c r="G5596" s="153">
        <f>IF(A5596="","",WEEKDAY(A5596,2))</f>
        <v/>
      </c>
      <c r="H5596" s="153">
        <f>IF(A5596="","",CHOOSE(WEEKDAY(A5596,2),"Pazartesi","Salı","Çarşamba","Perşembe","Cuma","Cumartesi","Pazar"))</f>
        <v/>
      </c>
    </row>
    <row r="5597" ht="10.5" customHeight="1" s="113">
      <c r="A5597" s="152" t="n">
        <v>47600</v>
      </c>
      <c r="B5597" s="153">
        <f>IF(A5597="","",YEAR(A5597))</f>
        <v/>
      </c>
      <c r="C5597" s="153">
        <f>IF(A5597="","",MONTH(A5597))</f>
        <v/>
      </c>
      <c r="D5597" s="153">
        <f>IF(A5597="","",CHOOSE(MONTH(A5597),"Ocak","Şubat","Mart","Nisan","Mayıs","Haziran","Temmuz","Ağustos","Eylül","Ekim","Kasım","Aralık"))</f>
        <v/>
      </c>
      <c r="E5597" s="153">
        <f>IF(A5597="","",ROUNDUP(MONTH(A5597)/3,0))</f>
        <v/>
      </c>
      <c r="F5597" s="153">
        <f>IF(A5597="","",WEEKNUM(A5597,2))</f>
        <v/>
      </c>
      <c r="G5597" s="153">
        <f>IF(A5597="","",WEEKDAY(A5597,2))</f>
        <v/>
      </c>
      <c r="H5597" s="153">
        <f>IF(A5597="","",CHOOSE(WEEKDAY(A5597,2),"Pazartesi","Salı","Çarşamba","Perşembe","Cuma","Cumartesi","Pazar"))</f>
        <v/>
      </c>
    </row>
    <row r="5598" ht="10.5" customHeight="1" s="113">
      <c r="A5598" s="152" t="n">
        <v>47601</v>
      </c>
      <c r="B5598" s="153">
        <f>IF(A5598="","",YEAR(A5598))</f>
        <v/>
      </c>
      <c r="C5598" s="153">
        <f>IF(A5598="","",MONTH(A5598))</f>
        <v/>
      </c>
      <c r="D5598" s="153">
        <f>IF(A5598="","",CHOOSE(MONTH(A5598),"Ocak","Şubat","Mart","Nisan","Mayıs","Haziran","Temmuz","Ağustos","Eylül","Ekim","Kasım","Aralık"))</f>
        <v/>
      </c>
      <c r="E5598" s="153">
        <f>IF(A5598="","",ROUNDUP(MONTH(A5598)/3,0))</f>
        <v/>
      </c>
      <c r="F5598" s="153">
        <f>IF(A5598="","",WEEKNUM(A5598,2))</f>
        <v/>
      </c>
      <c r="G5598" s="153">
        <f>IF(A5598="","",WEEKDAY(A5598,2))</f>
        <v/>
      </c>
      <c r="H5598" s="153">
        <f>IF(A5598="","",CHOOSE(WEEKDAY(A5598,2),"Pazartesi","Salı","Çarşamba","Perşembe","Cuma","Cumartesi","Pazar"))</f>
        <v/>
      </c>
    </row>
    <row r="5599" ht="10.5" customHeight="1" s="113">
      <c r="A5599" s="152" t="n">
        <v>47602</v>
      </c>
      <c r="B5599" s="153">
        <f>IF(A5599="","",YEAR(A5599))</f>
        <v/>
      </c>
      <c r="C5599" s="153">
        <f>IF(A5599="","",MONTH(A5599))</f>
        <v/>
      </c>
      <c r="D5599" s="153">
        <f>IF(A5599="","",CHOOSE(MONTH(A5599),"Ocak","Şubat","Mart","Nisan","Mayıs","Haziran","Temmuz","Ağustos","Eylül","Ekim","Kasım","Aralık"))</f>
        <v/>
      </c>
      <c r="E5599" s="153">
        <f>IF(A5599="","",ROUNDUP(MONTH(A5599)/3,0))</f>
        <v/>
      </c>
      <c r="F5599" s="153">
        <f>IF(A5599="","",WEEKNUM(A5599,2))</f>
        <v/>
      </c>
      <c r="G5599" s="153">
        <f>IF(A5599="","",WEEKDAY(A5599,2))</f>
        <v/>
      </c>
      <c r="H5599" s="153">
        <f>IF(A5599="","",CHOOSE(WEEKDAY(A5599,2),"Pazartesi","Salı","Çarşamba","Perşembe","Cuma","Cumartesi","Pazar"))</f>
        <v/>
      </c>
    </row>
    <row r="5600" ht="10.5" customHeight="1" s="113">
      <c r="A5600" s="152" t="n">
        <v>47603</v>
      </c>
      <c r="B5600" s="153">
        <f>IF(A5600="","",YEAR(A5600))</f>
        <v/>
      </c>
      <c r="C5600" s="153">
        <f>IF(A5600="","",MONTH(A5600))</f>
        <v/>
      </c>
      <c r="D5600" s="153">
        <f>IF(A5600="","",CHOOSE(MONTH(A5600),"Ocak","Şubat","Mart","Nisan","Mayıs","Haziran","Temmuz","Ağustos","Eylül","Ekim","Kasım","Aralık"))</f>
        <v/>
      </c>
      <c r="E5600" s="153">
        <f>IF(A5600="","",ROUNDUP(MONTH(A5600)/3,0))</f>
        <v/>
      </c>
      <c r="F5600" s="153">
        <f>IF(A5600="","",WEEKNUM(A5600,2))</f>
        <v/>
      </c>
      <c r="G5600" s="153">
        <f>IF(A5600="","",WEEKDAY(A5600,2))</f>
        <v/>
      </c>
      <c r="H5600" s="153">
        <f>IF(A5600="","",CHOOSE(WEEKDAY(A5600,2),"Pazartesi","Salı","Çarşamba","Perşembe","Cuma","Cumartesi","Pazar"))</f>
        <v/>
      </c>
    </row>
    <row r="5601" ht="10.5" customHeight="1" s="113">
      <c r="A5601" s="152" t="n">
        <v>47604</v>
      </c>
      <c r="B5601" s="153">
        <f>IF(A5601="","",YEAR(A5601))</f>
        <v/>
      </c>
      <c r="C5601" s="153">
        <f>IF(A5601="","",MONTH(A5601))</f>
        <v/>
      </c>
      <c r="D5601" s="153">
        <f>IF(A5601="","",CHOOSE(MONTH(A5601),"Ocak","Şubat","Mart","Nisan","Mayıs","Haziran","Temmuz","Ağustos","Eylül","Ekim","Kasım","Aralık"))</f>
        <v/>
      </c>
      <c r="E5601" s="153">
        <f>IF(A5601="","",ROUNDUP(MONTH(A5601)/3,0))</f>
        <v/>
      </c>
      <c r="F5601" s="153">
        <f>IF(A5601="","",WEEKNUM(A5601,2))</f>
        <v/>
      </c>
      <c r="G5601" s="153">
        <f>IF(A5601="","",WEEKDAY(A5601,2))</f>
        <v/>
      </c>
      <c r="H5601" s="153">
        <f>IF(A5601="","",CHOOSE(WEEKDAY(A5601,2),"Pazartesi","Salı","Çarşamba","Perşembe","Cuma","Cumartesi","Pazar"))</f>
        <v/>
      </c>
    </row>
    <row r="5602" ht="10.5" customHeight="1" s="113">
      <c r="A5602" s="152" t="n">
        <v>47605</v>
      </c>
      <c r="B5602" s="153">
        <f>IF(A5602="","",YEAR(A5602))</f>
        <v/>
      </c>
      <c r="C5602" s="153">
        <f>IF(A5602="","",MONTH(A5602))</f>
        <v/>
      </c>
      <c r="D5602" s="153">
        <f>IF(A5602="","",CHOOSE(MONTH(A5602),"Ocak","Şubat","Mart","Nisan","Mayıs","Haziran","Temmuz","Ağustos","Eylül","Ekim","Kasım","Aralık"))</f>
        <v/>
      </c>
      <c r="E5602" s="153">
        <f>IF(A5602="","",ROUNDUP(MONTH(A5602)/3,0))</f>
        <v/>
      </c>
      <c r="F5602" s="153">
        <f>IF(A5602="","",WEEKNUM(A5602,2))</f>
        <v/>
      </c>
      <c r="G5602" s="153">
        <f>IF(A5602="","",WEEKDAY(A5602,2))</f>
        <v/>
      </c>
      <c r="H5602" s="153">
        <f>IF(A5602="","",CHOOSE(WEEKDAY(A5602,2),"Pazartesi","Salı","Çarşamba","Perşembe","Cuma","Cumartesi","Pazar"))</f>
        <v/>
      </c>
    </row>
    <row r="5603" ht="10.5" customHeight="1" s="113">
      <c r="A5603" s="152" t="n">
        <v>47606</v>
      </c>
      <c r="B5603" s="153">
        <f>IF(A5603="","",YEAR(A5603))</f>
        <v/>
      </c>
      <c r="C5603" s="153">
        <f>IF(A5603="","",MONTH(A5603))</f>
        <v/>
      </c>
      <c r="D5603" s="153">
        <f>IF(A5603="","",CHOOSE(MONTH(A5603),"Ocak","Şubat","Mart","Nisan","Mayıs","Haziran","Temmuz","Ağustos","Eylül","Ekim","Kasım","Aralık"))</f>
        <v/>
      </c>
      <c r="E5603" s="153">
        <f>IF(A5603="","",ROUNDUP(MONTH(A5603)/3,0))</f>
        <v/>
      </c>
      <c r="F5603" s="153">
        <f>IF(A5603="","",WEEKNUM(A5603,2))</f>
        <v/>
      </c>
      <c r="G5603" s="153">
        <f>IF(A5603="","",WEEKDAY(A5603,2))</f>
        <v/>
      </c>
      <c r="H5603" s="153">
        <f>IF(A5603="","",CHOOSE(WEEKDAY(A5603,2),"Pazartesi","Salı","Çarşamba","Perşembe","Cuma","Cumartesi","Pazar"))</f>
        <v/>
      </c>
    </row>
    <row r="5604" ht="10.5" customHeight="1" s="113">
      <c r="A5604" s="152" t="n">
        <v>47607</v>
      </c>
      <c r="B5604" s="153">
        <f>IF(A5604="","",YEAR(A5604))</f>
        <v/>
      </c>
      <c r="C5604" s="153">
        <f>IF(A5604="","",MONTH(A5604))</f>
        <v/>
      </c>
      <c r="D5604" s="153">
        <f>IF(A5604="","",CHOOSE(MONTH(A5604),"Ocak","Şubat","Mart","Nisan","Mayıs","Haziran","Temmuz","Ağustos","Eylül","Ekim","Kasım","Aralık"))</f>
        <v/>
      </c>
      <c r="E5604" s="153">
        <f>IF(A5604="","",ROUNDUP(MONTH(A5604)/3,0))</f>
        <v/>
      </c>
      <c r="F5604" s="153">
        <f>IF(A5604="","",WEEKNUM(A5604,2))</f>
        <v/>
      </c>
      <c r="G5604" s="153">
        <f>IF(A5604="","",WEEKDAY(A5604,2))</f>
        <v/>
      </c>
      <c r="H5604" s="153">
        <f>IF(A5604="","",CHOOSE(WEEKDAY(A5604,2),"Pazartesi","Salı","Çarşamba","Perşembe","Cuma","Cumartesi","Pazar"))</f>
        <v/>
      </c>
    </row>
    <row r="5605" ht="10.5" customHeight="1" s="113">
      <c r="A5605" s="152" t="n">
        <v>47608</v>
      </c>
      <c r="B5605" s="153">
        <f>IF(A5605="","",YEAR(A5605))</f>
        <v/>
      </c>
      <c r="C5605" s="153">
        <f>IF(A5605="","",MONTH(A5605))</f>
        <v/>
      </c>
      <c r="D5605" s="153">
        <f>IF(A5605="","",CHOOSE(MONTH(A5605),"Ocak","Şubat","Mart","Nisan","Mayıs","Haziran","Temmuz","Ağustos","Eylül","Ekim","Kasım","Aralık"))</f>
        <v/>
      </c>
      <c r="E5605" s="153">
        <f>IF(A5605="","",ROUNDUP(MONTH(A5605)/3,0))</f>
        <v/>
      </c>
      <c r="F5605" s="153">
        <f>IF(A5605="","",WEEKNUM(A5605,2))</f>
        <v/>
      </c>
      <c r="G5605" s="153">
        <f>IF(A5605="","",WEEKDAY(A5605,2))</f>
        <v/>
      </c>
      <c r="H5605" s="153">
        <f>IF(A5605="","",CHOOSE(WEEKDAY(A5605,2),"Pazartesi","Salı","Çarşamba","Perşembe","Cuma","Cumartesi","Pazar"))</f>
        <v/>
      </c>
    </row>
    <row r="5606" ht="10.5" customHeight="1" s="113">
      <c r="A5606" s="152" t="n">
        <v>47609</v>
      </c>
      <c r="B5606" s="153">
        <f>IF(A5606="","",YEAR(A5606))</f>
        <v/>
      </c>
      <c r="C5606" s="153">
        <f>IF(A5606="","",MONTH(A5606))</f>
        <v/>
      </c>
      <c r="D5606" s="153">
        <f>IF(A5606="","",CHOOSE(MONTH(A5606),"Ocak","Şubat","Mart","Nisan","Mayıs","Haziran","Temmuz","Ağustos","Eylül","Ekim","Kasım","Aralık"))</f>
        <v/>
      </c>
      <c r="E5606" s="153">
        <f>IF(A5606="","",ROUNDUP(MONTH(A5606)/3,0))</f>
        <v/>
      </c>
      <c r="F5606" s="153">
        <f>IF(A5606="","",WEEKNUM(A5606,2))</f>
        <v/>
      </c>
      <c r="G5606" s="153">
        <f>IF(A5606="","",WEEKDAY(A5606,2))</f>
        <v/>
      </c>
      <c r="H5606" s="153">
        <f>IF(A5606="","",CHOOSE(WEEKDAY(A5606,2),"Pazartesi","Salı","Çarşamba","Perşembe","Cuma","Cumartesi","Pazar"))</f>
        <v/>
      </c>
    </row>
    <row r="5607" ht="10.5" customHeight="1" s="113">
      <c r="A5607" s="152" t="n">
        <v>47610</v>
      </c>
      <c r="B5607" s="153">
        <f>IF(A5607="","",YEAR(A5607))</f>
        <v/>
      </c>
      <c r="C5607" s="153">
        <f>IF(A5607="","",MONTH(A5607))</f>
        <v/>
      </c>
      <c r="D5607" s="153">
        <f>IF(A5607="","",CHOOSE(MONTH(A5607),"Ocak","Şubat","Mart","Nisan","Mayıs","Haziran","Temmuz","Ağustos","Eylül","Ekim","Kasım","Aralık"))</f>
        <v/>
      </c>
      <c r="E5607" s="153">
        <f>IF(A5607="","",ROUNDUP(MONTH(A5607)/3,0))</f>
        <v/>
      </c>
      <c r="F5607" s="153">
        <f>IF(A5607="","",WEEKNUM(A5607,2))</f>
        <v/>
      </c>
      <c r="G5607" s="153">
        <f>IF(A5607="","",WEEKDAY(A5607,2))</f>
        <v/>
      </c>
      <c r="H5607" s="153">
        <f>IF(A5607="","",CHOOSE(WEEKDAY(A5607,2),"Pazartesi","Salı","Çarşamba","Perşembe","Cuma","Cumartesi","Pazar"))</f>
        <v/>
      </c>
    </row>
    <row r="5608" ht="10.5" customHeight="1" s="113">
      <c r="A5608" s="152" t="n">
        <v>47611</v>
      </c>
      <c r="B5608" s="153">
        <f>IF(A5608="","",YEAR(A5608))</f>
        <v/>
      </c>
      <c r="C5608" s="153">
        <f>IF(A5608="","",MONTH(A5608))</f>
        <v/>
      </c>
      <c r="D5608" s="153">
        <f>IF(A5608="","",CHOOSE(MONTH(A5608),"Ocak","Şubat","Mart","Nisan","Mayıs","Haziran","Temmuz","Ağustos","Eylül","Ekim","Kasım","Aralık"))</f>
        <v/>
      </c>
      <c r="E5608" s="153">
        <f>IF(A5608="","",ROUNDUP(MONTH(A5608)/3,0))</f>
        <v/>
      </c>
      <c r="F5608" s="153">
        <f>IF(A5608="","",WEEKNUM(A5608,2))</f>
        <v/>
      </c>
      <c r="G5608" s="153">
        <f>IF(A5608="","",WEEKDAY(A5608,2))</f>
        <v/>
      </c>
      <c r="H5608" s="153">
        <f>IF(A5608="","",CHOOSE(WEEKDAY(A5608,2),"Pazartesi","Salı","Çarşamba","Perşembe","Cuma","Cumartesi","Pazar"))</f>
        <v/>
      </c>
    </row>
    <row r="5609" ht="10.5" customHeight="1" s="113">
      <c r="A5609" s="152" t="n">
        <v>47612</v>
      </c>
      <c r="B5609" s="153">
        <f>IF(A5609="","",YEAR(A5609))</f>
        <v/>
      </c>
      <c r="C5609" s="153">
        <f>IF(A5609="","",MONTH(A5609))</f>
        <v/>
      </c>
      <c r="D5609" s="153">
        <f>IF(A5609="","",CHOOSE(MONTH(A5609),"Ocak","Şubat","Mart","Nisan","Mayıs","Haziran","Temmuz","Ağustos","Eylül","Ekim","Kasım","Aralık"))</f>
        <v/>
      </c>
      <c r="E5609" s="153">
        <f>IF(A5609="","",ROUNDUP(MONTH(A5609)/3,0))</f>
        <v/>
      </c>
      <c r="F5609" s="153">
        <f>IF(A5609="","",WEEKNUM(A5609,2))</f>
        <v/>
      </c>
      <c r="G5609" s="153">
        <f>IF(A5609="","",WEEKDAY(A5609,2))</f>
        <v/>
      </c>
      <c r="H5609" s="153">
        <f>IF(A5609="","",CHOOSE(WEEKDAY(A5609,2),"Pazartesi","Salı","Çarşamba","Perşembe","Cuma","Cumartesi","Pazar"))</f>
        <v/>
      </c>
    </row>
    <row r="5610" ht="10.5" customHeight="1" s="113">
      <c r="A5610" s="152" t="n">
        <v>47613</v>
      </c>
      <c r="B5610" s="153">
        <f>IF(A5610="","",YEAR(A5610))</f>
        <v/>
      </c>
      <c r="C5610" s="153">
        <f>IF(A5610="","",MONTH(A5610))</f>
        <v/>
      </c>
      <c r="D5610" s="153">
        <f>IF(A5610="","",CHOOSE(MONTH(A5610),"Ocak","Şubat","Mart","Nisan","Mayıs","Haziran","Temmuz","Ağustos","Eylül","Ekim","Kasım","Aralık"))</f>
        <v/>
      </c>
      <c r="E5610" s="153">
        <f>IF(A5610="","",ROUNDUP(MONTH(A5610)/3,0))</f>
        <v/>
      </c>
      <c r="F5610" s="153">
        <f>IF(A5610="","",WEEKNUM(A5610,2))</f>
        <v/>
      </c>
      <c r="G5610" s="153">
        <f>IF(A5610="","",WEEKDAY(A5610,2))</f>
        <v/>
      </c>
      <c r="H5610" s="153">
        <f>IF(A5610="","",CHOOSE(WEEKDAY(A5610,2),"Pazartesi","Salı","Çarşamba","Perşembe","Cuma","Cumartesi","Pazar"))</f>
        <v/>
      </c>
    </row>
    <row r="5611" ht="10.5" customHeight="1" s="113">
      <c r="A5611" s="152" t="n">
        <v>47614</v>
      </c>
      <c r="B5611" s="153">
        <f>IF(A5611="","",YEAR(A5611))</f>
        <v/>
      </c>
      <c r="C5611" s="153">
        <f>IF(A5611="","",MONTH(A5611))</f>
        <v/>
      </c>
      <c r="D5611" s="153">
        <f>IF(A5611="","",CHOOSE(MONTH(A5611),"Ocak","Şubat","Mart","Nisan","Mayıs","Haziran","Temmuz","Ağustos","Eylül","Ekim","Kasım","Aralık"))</f>
        <v/>
      </c>
      <c r="E5611" s="153">
        <f>IF(A5611="","",ROUNDUP(MONTH(A5611)/3,0))</f>
        <v/>
      </c>
      <c r="F5611" s="153">
        <f>IF(A5611="","",WEEKNUM(A5611,2))</f>
        <v/>
      </c>
      <c r="G5611" s="153">
        <f>IF(A5611="","",WEEKDAY(A5611,2))</f>
        <v/>
      </c>
      <c r="H5611" s="153">
        <f>IF(A5611="","",CHOOSE(WEEKDAY(A5611,2),"Pazartesi","Salı","Çarşamba","Perşembe","Cuma","Cumartesi","Pazar"))</f>
        <v/>
      </c>
    </row>
    <row r="5612" ht="10.5" customHeight="1" s="113">
      <c r="A5612" s="152" t="n">
        <v>47615</v>
      </c>
      <c r="B5612" s="153">
        <f>IF(A5612="","",YEAR(A5612))</f>
        <v/>
      </c>
      <c r="C5612" s="153">
        <f>IF(A5612="","",MONTH(A5612))</f>
        <v/>
      </c>
      <c r="D5612" s="153">
        <f>IF(A5612="","",CHOOSE(MONTH(A5612),"Ocak","Şubat","Mart","Nisan","Mayıs","Haziran","Temmuz","Ağustos","Eylül","Ekim","Kasım","Aralık"))</f>
        <v/>
      </c>
      <c r="E5612" s="153">
        <f>IF(A5612="","",ROUNDUP(MONTH(A5612)/3,0))</f>
        <v/>
      </c>
      <c r="F5612" s="153">
        <f>IF(A5612="","",WEEKNUM(A5612,2))</f>
        <v/>
      </c>
      <c r="G5612" s="153">
        <f>IF(A5612="","",WEEKDAY(A5612,2))</f>
        <v/>
      </c>
      <c r="H5612" s="153">
        <f>IF(A5612="","",CHOOSE(WEEKDAY(A5612,2),"Pazartesi","Salı","Çarşamba","Perşembe","Cuma","Cumartesi","Pazar"))</f>
        <v/>
      </c>
    </row>
    <row r="5613" ht="10.5" customHeight="1" s="113">
      <c r="A5613" s="152" t="n">
        <v>47616</v>
      </c>
      <c r="B5613" s="153">
        <f>IF(A5613="","",YEAR(A5613))</f>
        <v/>
      </c>
      <c r="C5613" s="153">
        <f>IF(A5613="","",MONTH(A5613))</f>
        <v/>
      </c>
      <c r="D5613" s="153">
        <f>IF(A5613="","",CHOOSE(MONTH(A5613),"Ocak","Şubat","Mart","Nisan","Mayıs","Haziran","Temmuz","Ağustos","Eylül","Ekim","Kasım","Aralık"))</f>
        <v/>
      </c>
      <c r="E5613" s="153">
        <f>IF(A5613="","",ROUNDUP(MONTH(A5613)/3,0))</f>
        <v/>
      </c>
      <c r="F5613" s="153">
        <f>IF(A5613="","",WEEKNUM(A5613,2))</f>
        <v/>
      </c>
      <c r="G5613" s="153">
        <f>IF(A5613="","",WEEKDAY(A5613,2))</f>
        <v/>
      </c>
      <c r="H5613" s="153">
        <f>IF(A5613="","",CHOOSE(WEEKDAY(A5613,2),"Pazartesi","Salı","Çarşamba","Perşembe","Cuma","Cumartesi","Pazar"))</f>
        <v/>
      </c>
    </row>
    <row r="5614" ht="10.5" customHeight="1" s="113">
      <c r="A5614" s="152" t="n">
        <v>47617</v>
      </c>
      <c r="B5614" s="153">
        <f>IF(A5614="","",YEAR(A5614))</f>
        <v/>
      </c>
      <c r="C5614" s="153">
        <f>IF(A5614="","",MONTH(A5614))</f>
        <v/>
      </c>
      <c r="D5614" s="153">
        <f>IF(A5614="","",CHOOSE(MONTH(A5614),"Ocak","Şubat","Mart","Nisan","Mayıs","Haziran","Temmuz","Ağustos","Eylül","Ekim","Kasım","Aralık"))</f>
        <v/>
      </c>
      <c r="E5614" s="153">
        <f>IF(A5614="","",ROUNDUP(MONTH(A5614)/3,0))</f>
        <v/>
      </c>
      <c r="F5614" s="153">
        <f>IF(A5614="","",WEEKNUM(A5614,2))</f>
        <v/>
      </c>
      <c r="G5614" s="153">
        <f>IF(A5614="","",WEEKDAY(A5614,2))</f>
        <v/>
      </c>
      <c r="H5614" s="153">
        <f>IF(A5614="","",CHOOSE(WEEKDAY(A5614,2),"Pazartesi","Salı","Çarşamba","Perşembe","Cuma","Cumartesi","Pazar"))</f>
        <v/>
      </c>
    </row>
    <row r="5615" ht="10.5" customHeight="1" s="113">
      <c r="A5615" s="152" t="n">
        <v>47618</v>
      </c>
      <c r="B5615" s="153">
        <f>IF(A5615="","",YEAR(A5615))</f>
        <v/>
      </c>
      <c r="C5615" s="153">
        <f>IF(A5615="","",MONTH(A5615))</f>
        <v/>
      </c>
      <c r="D5615" s="153">
        <f>IF(A5615="","",CHOOSE(MONTH(A5615),"Ocak","Şubat","Mart","Nisan","Mayıs","Haziran","Temmuz","Ağustos","Eylül","Ekim","Kasım","Aralık"))</f>
        <v/>
      </c>
      <c r="E5615" s="153">
        <f>IF(A5615="","",ROUNDUP(MONTH(A5615)/3,0))</f>
        <v/>
      </c>
      <c r="F5615" s="153">
        <f>IF(A5615="","",WEEKNUM(A5615,2))</f>
        <v/>
      </c>
      <c r="G5615" s="153">
        <f>IF(A5615="","",WEEKDAY(A5615,2))</f>
        <v/>
      </c>
      <c r="H5615" s="153">
        <f>IF(A5615="","",CHOOSE(WEEKDAY(A5615,2),"Pazartesi","Salı","Çarşamba","Perşembe","Cuma","Cumartesi","Pazar"))</f>
        <v/>
      </c>
    </row>
    <row r="5616" ht="10.5" customHeight="1" s="113">
      <c r="A5616" s="152" t="n">
        <v>47619</v>
      </c>
      <c r="B5616" s="153">
        <f>IF(A5616="","",YEAR(A5616))</f>
        <v/>
      </c>
      <c r="C5616" s="153">
        <f>IF(A5616="","",MONTH(A5616))</f>
        <v/>
      </c>
      <c r="D5616" s="153">
        <f>IF(A5616="","",CHOOSE(MONTH(A5616),"Ocak","Şubat","Mart","Nisan","Mayıs","Haziran","Temmuz","Ağustos","Eylül","Ekim","Kasım","Aralık"))</f>
        <v/>
      </c>
      <c r="E5616" s="153">
        <f>IF(A5616="","",ROUNDUP(MONTH(A5616)/3,0))</f>
        <v/>
      </c>
      <c r="F5616" s="153">
        <f>IF(A5616="","",WEEKNUM(A5616,2))</f>
        <v/>
      </c>
      <c r="G5616" s="153">
        <f>IF(A5616="","",WEEKDAY(A5616,2))</f>
        <v/>
      </c>
      <c r="H5616" s="153">
        <f>IF(A5616="","",CHOOSE(WEEKDAY(A5616,2),"Pazartesi","Salı","Çarşamba","Perşembe","Cuma","Cumartesi","Pazar"))</f>
        <v/>
      </c>
    </row>
    <row r="5617" ht="10.5" customHeight="1" s="113">
      <c r="A5617" s="152" t="n">
        <v>47620</v>
      </c>
      <c r="B5617" s="153">
        <f>IF(A5617="","",YEAR(A5617))</f>
        <v/>
      </c>
      <c r="C5617" s="153">
        <f>IF(A5617="","",MONTH(A5617))</f>
        <v/>
      </c>
      <c r="D5617" s="153">
        <f>IF(A5617="","",CHOOSE(MONTH(A5617),"Ocak","Şubat","Mart","Nisan","Mayıs","Haziran","Temmuz","Ağustos","Eylül","Ekim","Kasım","Aralık"))</f>
        <v/>
      </c>
      <c r="E5617" s="153">
        <f>IF(A5617="","",ROUNDUP(MONTH(A5617)/3,0))</f>
        <v/>
      </c>
      <c r="F5617" s="153">
        <f>IF(A5617="","",WEEKNUM(A5617,2))</f>
        <v/>
      </c>
      <c r="G5617" s="153">
        <f>IF(A5617="","",WEEKDAY(A5617,2))</f>
        <v/>
      </c>
      <c r="H5617" s="153">
        <f>IF(A5617="","",CHOOSE(WEEKDAY(A5617,2),"Pazartesi","Salı","Çarşamba","Perşembe","Cuma","Cumartesi","Pazar"))</f>
        <v/>
      </c>
    </row>
    <row r="5618" ht="10.5" customHeight="1" s="113">
      <c r="A5618" s="152" t="n">
        <v>47621</v>
      </c>
      <c r="B5618" s="153">
        <f>IF(A5618="","",YEAR(A5618))</f>
        <v/>
      </c>
      <c r="C5618" s="153">
        <f>IF(A5618="","",MONTH(A5618))</f>
        <v/>
      </c>
      <c r="D5618" s="153">
        <f>IF(A5618="","",CHOOSE(MONTH(A5618),"Ocak","Şubat","Mart","Nisan","Mayıs","Haziran","Temmuz","Ağustos","Eylül","Ekim","Kasım","Aralık"))</f>
        <v/>
      </c>
      <c r="E5618" s="153">
        <f>IF(A5618="","",ROUNDUP(MONTH(A5618)/3,0))</f>
        <v/>
      </c>
      <c r="F5618" s="153">
        <f>IF(A5618="","",WEEKNUM(A5618,2))</f>
        <v/>
      </c>
      <c r="G5618" s="153">
        <f>IF(A5618="","",WEEKDAY(A5618,2))</f>
        <v/>
      </c>
      <c r="H5618" s="153">
        <f>IF(A5618="","",CHOOSE(WEEKDAY(A5618,2),"Pazartesi","Salı","Çarşamba","Perşembe","Cuma","Cumartesi","Pazar"))</f>
        <v/>
      </c>
    </row>
    <row r="5619" ht="10.5" customHeight="1" s="113">
      <c r="A5619" s="152" t="n">
        <v>47622</v>
      </c>
      <c r="B5619" s="153">
        <f>IF(A5619="","",YEAR(A5619))</f>
        <v/>
      </c>
      <c r="C5619" s="153">
        <f>IF(A5619="","",MONTH(A5619))</f>
        <v/>
      </c>
      <c r="D5619" s="153">
        <f>IF(A5619="","",CHOOSE(MONTH(A5619),"Ocak","Şubat","Mart","Nisan","Mayıs","Haziran","Temmuz","Ağustos","Eylül","Ekim","Kasım","Aralık"))</f>
        <v/>
      </c>
      <c r="E5619" s="153">
        <f>IF(A5619="","",ROUNDUP(MONTH(A5619)/3,0))</f>
        <v/>
      </c>
      <c r="F5619" s="153">
        <f>IF(A5619="","",WEEKNUM(A5619,2))</f>
        <v/>
      </c>
      <c r="G5619" s="153">
        <f>IF(A5619="","",WEEKDAY(A5619,2))</f>
        <v/>
      </c>
      <c r="H5619" s="153">
        <f>IF(A5619="","",CHOOSE(WEEKDAY(A5619,2),"Pazartesi","Salı","Çarşamba","Perşembe","Cuma","Cumartesi","Pazar"))</f>
        <v/>
      </c>
    </row>
    <row r="5620" ht="10.5" customHeight="1" s="113">
      <c r="A5620" s="152" t="n">
        <v>47623</v>
      </c>
      <c r="B5620" s="153">
        <f>IF(A5620="","",YEAR(A5620))</f>
        <v/>
      </c>
      <c r="C5620" s="153">
        <f>IF(A5620="","",MONTH(A5620))</f>
        <v/>
      </c>
      <c r="D5620" s="153">
        <f>IF(A5620="","",CHOOSE(MONTH(A5620),"Ocak","Şubat","Mart","Nisan","Mayıs","Haziran","Temmuz","Ağustos","Eylül","Ekim","Kasım","Aralık"))</f>
        <v/>
      </c>
      <c r="E5620" s="153">
        <f>IF(A5620="","",ROUNDUP(MONTH(A5620)/3,0))</f>
        <v/>
      </c>
      <c r="F5620" s="153">
        <f>IF(A5620="","",WEEKNUM(A5620,2))</f>
        <v/>
      </c>
      <c r="G5620" s="153">
        <f>IF(A5620="","",WEEKDAY(A5620,2))</f>
        <v/>
      </c>
      <c r="H5620" s="153">
        <f>IF(A5620="","",CHOOSE(WEEKDAY(A5620,2),"Pazartesi","Salı","Çarşamba","Perşembe","Cuma","Cumartesi","Pazar"))</f>
        <v/>
      </c>
    </row>
    <row r="5621" ht="10.5" customHeight="1" s="113">
      <c r="A5621" s="152" t="n">
        <v>47624</v>
      </c>
      <c r="B5621" s="153">
        <f>IF(A5621="","",YEAR(A5621))</f>
        <v/>
      </c>
      <c r="C5621" s="153">
        <f>IF(A5621="","",MONTH(A5621))</f>
        <v/>
      </c>
      <c r="D5621" s="153">
        <f>IF(A5621="","",CHOOSE(MONTH(A5621),"Ocak","Şubat","Mart","Nisan","Mayıs","Haziran","Temmuz","Ağustos","Eylül","Ekim","Kasım","Aralık"))</f>
        <v/>
      </c>
      <c r="E5621" s="153">
        <f>IF(A5621="","",ROUNDUP(MONTH(A5621)/3,0))</f>
        <v/>
      </c>
      <c r="F5621" s="153">
        <f>IF(A5621="","",WEEKNUM(A5621,2))</f>
        <v/>
      </c>
      <c r="G5621" s="153">
        <f>IF(A5621="","",WEEKDAY(A5621,2))</f>
        <v/>
      </c>
      <c r="H5621" s="153">
        <f>IF(A5621="","",CHOOSE(WEEKDAY(A5621,2),"Pazartesi","Salı","Çarşamba","Perşembe","Cuma","Cumartesi","Pazar"))</f>
        <v/>
      </c>
    </row>
    <row r="5622" ht="10.5" customHeight="1" s="113">
      <c r="A5622" s="152" t="n">
        <v>47625</v>
      </c>
      <c r="B5622" s="153">
        <f>IF(A5622="","",YEAR(A5622))</f>
        <v/>
      </c>
      <c r="C5622" s="153">
        <f>IF(A5622="","",MONTH(A5622))</f>
        <v/>
      </c>
      <c r="D5622" s="153">
        <f>IF(A5622="","",CHOOSE(MONTH(A5622),"Ocak","Şubat","Mart","Nisan","Mayıs","Haziran","Temmuz","Ağustos","Eylül","Ekim","Kasım","Aralık"))</f>
        <v/>
      </c>
      <c r="E5622" s="153">
        <f>IF(A5622="","",ROUNDUP(MONTH(A5622)/3,0))</f>
        <v/>
      </c>
      <c r="F5622" s="153">
        <f>IF(A5622="","",WEEKNUM(A5622,2))</f>
        <v/>
      </c>
      <c r="G5622" s="153">
        <f>IF(A5622="","",WEEKDAY(A5622,2))</f>
        <v/>
      </c>
      <c r="H5622" s="153">
        <f>IF(A5622="","",CHOOSE(WEEKDAY(A5622,2),"Pazartesi","Salı","Çarşamba","Perşembe","Cuma","Cumartesi","Pazar"))</f>
        <v/>
      </c>
    </row>
    <row r="5623" ht="10.5" customHeight="1" s="113">
      <c r="A5623" s="152" t="n">
        <v>47626</v>
      </c>
      <c r="B5623" s="153">
        <f>IF(A5623="","",YEAR(A5623))</f>
        <v/>
      </c>
      <c r="C5623" s="153">
        <f>IF(A5623="","",MONTH(A5623))</f>
        <v/>
      </c>
      <c r="D5623" s="153">
        <f>IF(A5623="","",CHOOSE(MONTH(A5623),"Ocak","Şubat","Mart","Nisan","Mayıs","Haziran","Temmuz","Ağustos","Eylül","Ekim","Kasım","Aralık"))</f>
        <v/>
      </c>
      <c r="E5623" s="153">
        <f>IF(A5623="","",ROUNDUP(MONTH(A5623)/3,0))</f>
        <v/>
      </c>
      <c r="F5623" s="153">
        <f>IF(A5623="","",WEEKNUM(A5623,2))</f>
        <v/>
      </c>
      <c r="G5623" s="153">
        <f>IF(A5623="","",WEEKDAY(A5623,2))</f>
        <v/>
      </c>
      <c r="H5623" s="153">
        <f>IF(A5623="","",CHOOSE(WEEKDAY(A5623,2),"Pazartesi","Salı","Çarşamba","Perşembe","Cuma","Cumartesi","Pazar"))</f>
        <v/>
      </c>
    </row>
    <row r="5624" ht="10.5" customHeight="1" s="113">
      <c r="A5624" s="152" t="n">
        <v>47627</v>
      </c>
      <c r="B5624" s="153">
        <f>IF(A5624="","",YEAR(A5624))</f>
        <v/>
      </c>
      <c r="C5624" s="153">
        <f>IF(A5624="","",MONTH(A5624))</f>
        <v/>
      </c>
      <c r="D5624" s="153">
        <f>IF(A5624="","",CHOOSE(MONTH(A5624),"Ocak","Şubat","Mart","Nisan","Mayıs","Haziran","Temmuz","Ağustos","Eylül","Ekim","Kasım","Aralık"))</f>
        <v/>
      </c>
      <c r="E5624" s="153">
        <f>IF(A5624="","",ROUNDUP(MONTH(A5624)/3,0))</f>
        <v/>
      </c>
      <c r="F5624" s="153">
        <f>IF(A5624="","",WEEKNUM(A5624,2))</f>
        <v/>
      </c>
      <c r="G5624" s="153">
        <f>IF(A5624="","",WEEKDAY(A5624,2))</f>
        <v/>
      </c>
      <c r="H5624" s="153">
        <f>IF(A5624="","",CHOOSE(WEEKDAY(A5624,2),"Pazartesi","Salı","Çarşamba","Perşembe","Cuma","Cumartesi","Pazar"))</f>
        <v/>
      </c>
    </row>
    <row r="5625" ht="10.5" customHeight="1" s="113">
      <c r="A5625" s="152" t="n">
        <v>47628</v>
      </c>
      <c r="B5625" s="153">
        <f>IF(A5625="","",YEAR(A5625))</f>
        <v/>
      </c>
      <c r="C5625" s="153">
        <f>IF(A5625="","",MONTH(A5625))</f>
        <v/>
      </c>
      <c r="D5625" s="153">
        <f>IF(A5625="","",CHOOSE(MONTH(A5625),"Ocak","Şubat","Mart","Nisan","Mayıs","Haziran","Temmuz","Ağustos","Eylül","Ekim","Kasım","Aralık"))</f>
        <v/>
      </c>
      <c r="E5625" s="153">
        <f>IF(A5625="","",ROUNDUP(MONTH(A5625)/3,0))</f>
        <v/>
      </c>
      <c r="F5625" s="153">
        <f>IF(A5625="","",WEEKNUM(A5625,2))</f>
        <v/>
      </c>
      <c r="G5625" s="153">
        <f>IF(A5625="","",WEEKDAY(A5625,2))</f>
        <v/>
      </c>
      <c r="H5625" s="153">
        <f>IF(A5625="","",CHOOSE(WEEKDAY(A5625,2),"Pazartesi","Salı","Çarşamba","Perşembe","Cuma","Cumartesi","Pazar"))</f>
        <v/>
      </c>
    </row>
    <row r="5626" ht="10.5" customHeight="1" s="113">
      <c r="A5626" s="152" t="n">
        <v>47629</v>
      </c>
      <c r="B5626" s="153">
        <f>IF(A5626="","",YEAR(A5626))</f>
        <v/>
      </c>
      <c r="C5626" s="153">
        <f>IF(A5626="","",MONTH(A5626))</f>
        <v/>
      </c>
      <c r="D5626" s="153">
        <f>IF(A5626="","",CHOOSE(MONTH(A5626),"Ocak","Şubat","Mart","Nisan","Mayıs","Haziran","Temmuz","Ağustos","Eylül","Ekim","Kasım","Aralık"))</f>
        <v/>
      </c>
      <c r="E5626" s="153">
        <f>IF(A5626="","",ROUNDUP(MONTH(A5626)/3,0))</f>
        <v/>
      </c>
      <c r="F5626" s="153">
        <f>IF(A5626="","",WEEKNUM(A5626,2))</f>
        <v/>
      </c>
      <c r="G5626" s="153">
        <f>IF(A5626="","",WEEKDAY(A5626,2))</f>
        <v/>
      </c>
      <c r="H5626" s="153">
        <f>IF(A5626="","",CHOOSE(WEEKDAY(A5626,2),"Pazartesi","Salı","Çarşamba","Perşembe","Cuma","Cumartesi","Pazar"))</f>
        <v/>
      </c>
    </row>
    <row r="5627" ht="10.5" customHeight="1" s="113">
      <c r="A5627" s="152" t="n">
        <v>47630</v>
      </c>
      <c r="B5627" s="153">
        <f>IF(A5627="","",YEAR(A5627))</f>
        <v/>
      </c>
      <c r="C5627" s="153">
        <f>IF(A5627="","",MONTH(A5627))</f>
        <v/>
      </c>
      <c r="D5627" s="153">
        <f>IF(A5627="","",CHOOSE(MONTH(A5627),"Ocak","Şubat","Mart","Nisan","Mayıs","Haziran","Temmuz","Ağustos","Eylül","Ekim","Kasım","Aralık"))</f>
        <v/>
      </c>
      <c r="E5627" s="153">
        <f>IF(A5627="","",ROUNDUP(MONTH(A5627)/3,0))</f>
        <v/>
      </c>
      <c r="F5627" s="153">
        <f>IF(A5627="","",WEEKNUM(A5627,2))</f>
        <v/>
      </c>
      <c r="G5627" s="153">
        <f>IF(A5627="","",WEEKDAY(A5627,2))</f>
        <v/>
      </c>
      <c r="H5627" s="153">
        <f>IF(A5627="","",CHOOSE(WEEKDAY(A5627,2),"Pazartesi","Salı","Çarşamba","Perşembe","Cuma","Cumartesi","Pazar"))</f>
        <v/>
      </c>
    </row>
    <row r="5628" ht="10.5" customHeight="1" s="113">
      <c r="A5628" s="152" t="n">
        <v>47631</v>
      </c>
      <c r="B5628" s="153">
        <f>IF(A5628="","",YEAR(A5628))</f>
        <v/>
      </c>
      <c r="C5628" s="153">
        <f>IF(A5628="","",MONTH(A5628))</f>
        <v/>
      </c>
      <c r="D5628" s="153">
        <f>IF(A5628="","",CHOOSE(MONTH(A5628),"Ocak","Şubat","Mart","Nisan","Mayıs","Haziran","Temmuz","Ağustos","Eylül","Ekim","Kasım","Aralık"))</f>
        <v/>
      </c>
      <c r="E5628" s="153">
        <f>IF(A5628="","",ROUNDUP(MONTH(A5628)/3,0))</f>
        <v/>
      </c>
      <c r="F5628" s="153">
        <f>IF(A5628="","",WEEKNUM(A5628,2))</f>
        <v/>
      </c>
      <c r="G5628" s="153">
        <f>IF(A5628="","",WEEKDAY(A5628,2))</f>
        <v/>
      </c>
      <c r="H5628" s="153">
        <f>IF(A5628="","",CHOOSE(WEEKDAY(A5628,2),"Pazartesi","Salı","Çarşamba","Perşembe","Cuma","Cumartesi","Pazar"))</f>
        <v/>
      </c>
    </row>
    <row r="5629" ht="10.5" customHeight="1" s="113">
      <c r="A5629" s="152" t="n">
        <v>47632</v>
      </c>
      <c r="B5629" s="153">
        <f>IF(A5629="","",YEAR(A5629))</f>
        <v/>
      </c>
      <c r="C5629" s="153">
        <f>IF(A5629="","",MONTH(A5629))</f>
        <v/>
      </c>
      <c r="D5629" s="153">
        <f>IF(A5629="","",CHOOSE(MONTH(A5629),"Ocak","Şubat","Mart","Nisan","Mayıs","Haziran","Temmuz","Ağustos","Eylül","Ekim","Kasım","Aralık"))</f>
        <v/>
      </c>
      <c r="E5629" s="153">
        <f>IF(A5629="","",ROUNDUP(MONTH(A5629)/3,0))</f>
        <v/>
      </c>
      <c r="F5629" s="153">
        <f>IF(A5629="","",WEEKNUM(A5629,2))</f>
        <v/>
      </c>
      <c r="G5629" s="153">
        <f>IF(A5629="","",WEEKDAY(A5629,2))</f>
        <v/>
      </c>
      <c r="H5629" s="153">
        <f>IF(A5629="","",CHOOSE(WEEKDAY(A5629,2),"Pazartesi","Salı","Çarşamba","Perşembe","Cuma","Cumartesi","Pazar"))</f>
        <v/>
      </c>
    </row>
    <row r="5630" ht="10.5" customHeight="1" s="113">
      <c r="A5630" s="152" t="n">
        <v>47633</v>
      </c>
      <c r="B5630" s="153">
        <f>IF(A5630="","",YEAR(A5630))</f>
        <v/>
      </c>
      <c r="C5630" s="153">
        <f>IF(A5630="","",MONTH(A5630))</f>
        <v/>
      </c>
      <c r="D5630" s="153">
        <f>IF(A5630="","",CHOOSE(MONTH(A5630),"Ocak","Şubat","Mart","Nisan","Mayıs","Haziran","Temmuz","Ağustos","Eylül","Ekim","Kasım","Aralık"))</f>
        <v/>
      </c>
      <c r="E5630" s="153">
        <f>IF(A5630="","",ROUNDUP(MONTH(A5630)/3,0))</f>
        <v/>
      </c>
      <c r="F5630" s="153">
        <f>IF(A5630="","",WEEKNUM(A5630,2))</f>
        <v/>
      </c>
      <c r="G5630" s="153">
        <f>IF(A5630="","",WEEKDAY(A5630,2))</f>
        <v/>
      </c>
      <c r="H5630" s="153">
        <f>IF(A5630="","",CHOOSE(WEEKDAY(A5630,2),"Pazartesi","Salı","Çarşamba","Perşembe","Cuma","Cumartesi","Pazar"))</f>
        <v/>
      </c>
    </row>
    <row r="5631" ht="10.5" customHeight="1" s="113">
      <c r="A5631" s="152" t="n">
        <v>47634</v>
      </c>
      <c r="B5631" s="153">
        <f>IF(A5631="","",YEAR(A5631))</f>
        <v/>
      </c>
      <c r="C5631" s="153">
        <f>IF(A5631="","",MONTH(A5631))</f>
        <v/>
      </c>
      <c r="D5631" s="153">
        <f>IF(A5631="","",CHOOSE(MONTH(A5631),"Ocak","Şubat","Mart","Nisan","Mayıs","Haziran","Temmuz","Ağustos","Eylül","Ekim","Kasım","Aralık"))</f>
        <v/>
      </c>
      <c r="E5631" s="153">
        <f>IF(A5631="","",ROUNDUP(MONTH(A5631)/3,0))</f>
        <v/>
      </c>
      <c r="F5631" s="153">
        <f>IF(A5631="","",WEEKNUM(A5631,2))</f>
        <v/>
      </c>
      <c r="G5631" s="153">
        <f>IF(A5631="","",WEEKDAY(A5631,2))</f>
        <v/>
      </c>
      <c r="H5631" s="153">
        <f>IF(A5631="","",CHOOSE(WEEKDAY(A5631,2),"Pazartesi","Salı","Çarşamba","Perşembe","Cuma","Cumartesi","Pazar"))</f>
        <v/>
      </c>
    </row>
    <row r="5632" ht="10.5" customHeight="1" s="113">
      <c r="A5632" s="152" t="n">
        <v>47635</v>
      </c>
      <c r="B5632" s="153">
        <f>IF(A5632="","",YEAR(A5632))</f>
        <v/>
      </c>
      <c r="C5632" s="153">
        <f>IF(A5632="","",MONTH(A5632))</f>
        <v/>
      </c>
      <c r="D5632" s="153">
        <f>IF(A5632="","",CHOOSE(MONTH(A5632),"Ocak","Şubat","Mart","Nisan","Mayıs","Haziran","Temmuz","Ağustos","Eylül","Ekim","Kasım","Aralık"))</f>
        <v/>
      </c>
      <c r="E5632" s="153">
        <f>IF(A5632="","",ROUNDUP(MONTH(A5632)/3,0))</f>
        <v/>
      </c>
      <c r="F5632" s="153">
        <f>IF(A5632="","",WEEKNUM(A5632,2))</f>
        <v/>
      </c>
      <c r="G5632" s="153">
        <f>IF(A5632="","",WEEKDAY(A5632,2))</f>
        <v/>
      </c>
      <c r="H5632" s="153">
        <f>IF(A5632="","",CHOOSE(WEEKDAY(A5632,2),"Pazartesi","Salı","Çarşamba","Perşembe","Cuma","Cumartesi","Pazar"))</f>
        <v/>
      </c>
    </row>
    <row r="5633" ht="10.5" customHeight="1" s="113">
      <c r="A5633" s="152" t="n">
        <v>47636</v>
      </c>
      <c r="B5633" s="153">
        <f>IF(A5633="","",YEAR(A5633))</f>
        <v/>
      </c>
      <c r="C5633" s="153">
        <f>IF(A5633="","",MONTH(A5633))</f>
        <v/>
      </c>
      <c r="D5633" s="153">
        <f>IF(A5633="","",CHOOSE(MONTH(A5633),"Ocak","Şubat","Mart","Nisan","Mayıs","Haziran","Temmuz","Ağustos","Eylül","Ekim","Kasım","Aralık"))</f>
        <v/>
      </c>
      <c r="E5633" s="153">
        <f>IF(A5633="","",ROUNDUP(MONTH(A5633)/3,0))</f>
        <v/>
      </c>
      <c r="F5633" s="153">
        <f>IF(A5633="","",WEEKNUM(A5633,2))</f>
        <v/>
      </c>
      <c r="G5633" s="153">
        <f>IF(A5633="","",WEEKDAY(A5633,2))</f>
        <v/>
      </c>
      <c r="H5633" s="153">
        <f>IF(A5633="","",CHOOSE(WEEKDAY(A5633,2),"Pazartesi","Salı","Çarşamba","Perşembe","Cuma","Cumartesi","Pazar"))</f>
        <v/>
      </c>
    </row>
    <row r="5634" ht="10.5" customHeight="1" s="113">
      <c r="A5634" s="152" t="n">
        <v>47637</v>
      </c>
      <c r="B5634" s="153">
        <f>IF(A5634="","",YEAR(A5634))</f>
        <v/>
      </c>
      <c r="C5634" s="153">
        <f>IF(A5634="","",MONTH(A5634))</f>
        <v/>
      </c>
      <c r="D5634" s="153">
        <f>IF(A5634="","",CHOOSE(MONTH(A5634),"Ocak","Şubat","Mart","Nisan","Mayıs","Haziran","Temmuz","Ağustos","Eylül","Ekim","Kasım","Aralık"))</f>
        <v/>
      </c>
      <c r="E5634" s="153">
        <f>IF(A5634="","",ROUNDUP(MONTH(A5634)/3,0))</f>
        <v/>
      </c>
      <c r="F5634" s="153">
        <f>IF(A5634="","",WEEKNUM(A5634,2))</f>
        <v/>
      </c>
      <c r="G5634" s="153">
        <f>IF(A5634="","",WEEKDAY(A5634,2))</f>
        <v/>
      </c>
      <c r="H5634" s="153">
        <f>IF(A5634="","",CHOOSE(WEEKDAY(A5634,2),"Pazartesi","Salı","Çarşamba","Perşembe","Cuma","Cumartesi","Pazar"))</f>
        <v/>
      </c>
    </row>
    <row r="5635" ht="10.5" customHeight="1" s="113">
      <c r="A5635" s="152" t="n">
        <v>47638</v>
      </c>
      <c r="B5635" s="153">
        <f>IF(A5635="","",YEAR(A5635))</f>
        <v/>
      </c>
      <c r="C5635" s="153">
        <f>IF(A5635="","",MONTH(A5635))</f>
        <v/>
      </c>
      <c r="D5635" s="153">
        <f>IF(A5635="","",CHOOSE(MONTH(A5635),"Ocak","Şubat","Mart","Nisan","Mayıs","Haziran","Temmuz","Ağustos","Eylül","Ekim","Kasım","Aralık"))</f>
        <v/>
      </c>
      <c r="E5635" s="153">
        <f>IF(A5635="","",ROUNDUP(MONTH(A5635)/3,0))</f>
        <v/>
      </c>
      <c r="F5635" s="153">
        <f>IF(A5635="","",WEEKNUM(A5635,2))</f>
        <v/>
      </c>
      <c r="G5635" s="153">
        <f>IF(A5635="","",WEEKDAY(A5635,2))</f>
        <v/>
      </c>
      <c r="H5635" s="153">
        <f>IF(A5635="","",CHOOSE(WEEKDAY(A5635,2),"Pazartesi","Salı","Çarşamba","Perşembe","Cuma","Cumartesi","Pazar"))</f>
        <v/>
      </c>
    </row>
    <row r="5636" ht="10.5" customHeight="1" s="113">
      <c r="A5636" s="152" t="n">
        <v>47639</v>
      </c>
      <c r="B5636" s="153">
        <f>IF(A5636="","",YEAR(A5636))</f>
        <v/>
      </c>
      <c r="C5636" s="153">
        <f>IF(A5636="","",MONTH(A5636))</f>
        <v/>
      </c>
      <c r="D5636" s="153">
        <f>IF(A5636="","",CHOOSE(MONTH(A5636),"Ocak","Şubat","Mart","Nisan","Mayıs","Haziran","Temmuz","Ağustos","Eylül","Ekim","Kasım","Aralık"))</f>
        <v/>
      </c>
      <c r="E5636" s="153">
        <f>IF(A5636="","",ROUNDUP(MONTH(A5636)/3,0))</f>
        <v/>
      </c>
      <c r="F5636" s="153">
        <f>IF(A5636="","",WEEKNUM(A5636,2))</f>
        <v/>
      </c>
      <c r="G5636" s="153">
        <f>IF(A5636="","",WEEKDAY(A5636,2))</f>
        <v/>
      </c>
      <c r="H5636" s="153">
        <f>IF(A5636="","",CHOOSE(WEEKDAY(A5636,2),"Pazartesi","Salı","Çarşamba","Perşembe","Cuma","Cumartesi","Pazar"))</f>
        <v/>
      </c>
    </row>
    <row r="5637" ht="10.5" customHeight="1" s="113">
      <c r="A5637" s="152" t="n">
        <v>47640</v>
      </c>
      <c r="B5637" s="153">
        <f>IF(A5637="","",YEAR(A5637))</f>
        <v/>
      </c>
      <c r="C5637" s="153">
        <f>IF(A5637="","",MONTH(A5637))</f>
        <v/>
      </c>
      <c r="D5637" s="153">
        <f>IF(A5637="","",CHOOSE(MONTH(A5637),"Ocak","Şubat","Mart","Nisan","Mayıs","Haziran","Temmuz","Ağustos","Eylül","Ekim","Kasım","Aralık"))</f>
        <v/>
      </c>
      <c r="E5637" s="153">
        <f>IF(A5637="","",ROUNDUP(MONTH(A5637)/3,0))</f>
        <v/>
      </c>
      <c r="F5637" s="153">
        <f>IF(A5637="","",WEEKNUM(A5637,2))</f>
        <v/>
      </c>
      <c r="G5637" s="153">
        <f>IF(A5637="","",WEEKDAY(A5637,2))</f>
        <v/>
      </c>
      <c r="H5637" s="153">
        <f>IF(A5637="","",CHOOSE(WEEKDAY(A5637,2),"Pazartesi","Salı","Çarşamba","Perşembe","Cuma","Cumartesi","Pazar"))</f>
        <v/>
      </c>
    </row>
    <row r="5638" ht="10.5" customHeight="1" s="113">
      <c r="A5638" s="152" t="n">
        <v>47641</v>
      </c>
      <c r="B5638" s="153">
        <f>IF(A5638="","",YEAR(A5638))</f>
        <v/>
      </c>
      <c r="C5638" s="153">
        <f>IF(A5638="","",MONTH(A5638))</f>
        <v/>
      </c>
      <c r="D5638" s="153">
        <f>IF(A5638="","",CHOOSE(MONTH(A5638),"Ocak","Şubat","Mart","Nisan","Mayıs","Haziran","Temmuz","Ağustos","Eylül","Ekim","Kasım","Aralık"))</f>
        <v/>
      </c>
      <c r="E5638" s="153">
        <f>IF(A5638="","",ROUNDUP(MONTH(A5638)/3,0))</f>
        <v/>
      </c>
      <c r="F5638" s="153">
        <f>IF(A5638="","",WEEKNUM(A5638,2))</f>
        <v/>
      </c>
      <c r="G5638" s="153">
        <f>IF(A5638="","",WEEKDAY(A5638,2))</f>
        <v/>
      </c>
      <c r="H5638" s="153">
        <f>IF(A5638="","",CHOOSE(WEEKDAY(A5638,2),"Pazartesi","Salı","Çarşamba","Perşembe","Cuma","Cumartesi","Pazar"))</f>
        <v/>
      </c>
    </row>
    <row r="5639" ht="10.5" customHeight="1" s="113">
      <c r="A5639" s="152" t="n">
        <v>47642</v>
      </c>
      <c r="B5639" s="153">
        <f>IF(A5639="","",YEAR(A5639))</f>
        <v/>
      </c>
      <c r="C5639" s="153">
        <f>IF(A5639="","",MONTH(A5639))</f>
        <v/>
      </c>
      <c r="D5639" s="153">
        <f>IF(A5639="","",CHOOSE(MONTH(A5639),"Ocak","Şubat","Mart","Nisan","Mayıs","Haziran","Temmuz","Ağustos","Eylül","Ekim","Kasım","Aralık"))</f>
        <v/>
      </c>
      <c r="E5639" s="153">
        <f>IF(A5639="","",ROUNDUP(MONTH(A5639)/3,0))</f>
        <v/>
      </c>
      <c r="F5639" s="153">
        <f>IF(A5639="","",WEEKNUM(A5639,2))</f>
        <v/>
      </c>
      <c r="G5639" s="153">
        <f>IF(A5639="","",WEEKDAY(A5639,2))</f>
        <v/>
      </c>
      <c r="H5639" s="153">
        <f>IF(A5639="","",CHOOSE(WEEKDAY(A5639,2),"Pazartesi","Salı","Çarşamba","Perşembe","Cuma","Cumartesi","Pazar"))</f>
        <v/>
      </c>
    </row>
    <row r="5640" ht="10.5" customHeight="1" s="113">
      <c r="A5640" s="152" t="n">
        <v>47643</v>
      </c>
      <c r="B5640" s="153">
        <f>IF(A5640="","",YEAR(A5640))</f>
        <v/>
      </c>
      <c r="C5640" s="153">
        <f>IF(A5640="","",MONTH(A5640))</f>
        <v/>
      </c>
      <c r="D5640" s="153">
        <f>IF(A5640="","",CHOOSE(MONTH(A5640),"Ocak","Şubat","Mart","Nisan","Mayıs","Haziran","Temmuz","Ağustos","Eylül","Ekim","Kasım","Aralık"))</f>
        <v/>
      </c>
      <c r="E5640" s="153">
        <f>IF(A5640="","",ROUNDUP(MONTH(A5640)/3,0))</f>
        <v/>
      </c>
      <c r="F5640" s="153">
        <f>IF(A5640="","",WEEKNUM(A5640,2))</f>
        <v/>
      </c>
      <c r="G5640" s="153">
        <f>IF(A5640="","",WEEKDAY(A5640,2))</f>
        <v/>
      </c>
      <c r="H5640" s="153">
        <f>IF(A5640="","",CHOOSE(WEEKDAY(A5640,2),"Pazartesi","Salı","Çarşamba","Perşembe","Cuma","Cumartesi","Pazar"))</f>
        <v/>
      </c>
    </row>
    <row r="5641" ht="10.5" customHeight="1" s="113">
      <c r="A5641" s="152" t="n">
        <v>47644</v>
      </c>
      <c r="B5641" s="153">
        <f>IF(A5641="","",YEAR(A5641))</f>
        <v/>
      </c>
      <c r="C5641" s="153">
        <f>IF(A5641="","",MONTH(A5641))</f>
        <v/>
      </c>
      <c r="D5641" s="153">
        <f>IF(A5641="","",CHOOSE(MONTH(A5641),"Ocak","Şubat","Mart","Nisan","Mayıs","Haziran","Temmuz","Ağustos","Eylül","Ekim","Kasım","Aralık"))</f>
        <v/>
      </c>
      <c r="E5641" s="153">
        <f>IF(A5641="","",ROUNDUP(MONTH(A5641)/3,0))</f>
        <v/>
      </c>
      <c r="F5641" s="153">
        <f>IF(A5641="","",WEEKNUM(A5641,2))</f>
        <v/>
      </c>
      <c r="G5641" s="153">
        <f>IF(A5641="","",WEEKDAY(A5641,2))</f>
        <v/>
      </c>
      <c r="H5641" s="153">
        <f>IF(A5641="","",CHOOSE(WEEKDAY(A5641,2),"Pazartesi","Salı","Çarşamba","Perşembe","Cuma","Cumartesi","Pazar"))</f>
        <v/>
      </c>
    </row>
    <row r="5642" ht="10.5" customHeight="1" s="113">
      <c r="A5642" s="152" t="n">
        <v>47645</v>
      </c>
      <c r="B5642" s="153">
        <f>IF(A5642="","",YEAR(A5642))</f>
        <v/>
      </c>
      <c r="C5642" s="153">
        <f>IF(A5642="","",MONTH(A5642))</f>
        <v/>
      </c>
      <c r="D5642" s="153">
        <f>IF(A5642="","",CHOOSE(MONTH(A5642),"Ocak","Şubat","Mart","Nisan","Mayıs","Haziran","Temmuz","Ağustos","Eylül","Ekim","Kasım","Aralık"))</f>
        <v/>
      </c>
      <c r="E5642" s="153">
        <f>IF(A5642="","",ROUNDUP(MONTH(A5642)/3,0))</f>
        <v/>
      </c>
      <c r="F5642" s="153">
        <f>IF(A5642="","",WEEKNUM(A5642,2))</f>
        <v/>
      </c>
      <c r="G5642" s="153">
        <f>IF(A5642="","",WEEKDAY(A5642,2))</f>
        <v/>
      </c>
      <c r="H5642" s="153">
        <f>IF(A5642="","",CHOOSE(WEEKDAY(A5642,2),"Pazartesi","Salı","Çarşamba","Perşembe","Cuma","Cumartesi","Pazar"))</f>
        <v/>
      </c>
    </row>
    <row r="5643" ht="10.5" customHeight="1" s="113">
      <c r="A5643" s="152" t="n">
        <v>47646</v>
      </c>
      <c r="B5643" s="153">
        <f>IF(A5643="","",YEAR(A5643))</f>
        <v/>
      </c>
      <c r="C5643" s="153">
        <f>IF(A5643="","",MONTH(A5643))</f>
        <v/>
      </c>
      <c r="D5643" s="153">
        <f>IF(A5643="","",CHOOSE(MONTH(A5643),"Ocak","Şubat","Mart","Nisan","Mayıs","Haziran","Temmuz","Ağustos","Eylül","Ekim","Kasım","Aralık"))</f>
        <v/>
      </c>
      <c r="E5643" s="153">
        <f>IF(A5643="","",ROUNDUP(MONTH(A5643)/3,0))</f>
        <v/>
      </c>
      <c r="F5643" s="153">
        <f>IF(A5643="","",WEEKNUM(A5643,2))</f>
        <v/>
      </c>
      <c r="G5643" s="153">
        <f>IF(A5643="","",WEEKDAY(A5643,2))</f>
        <v/>
      </c>
      <c r="H5643" s="153">
        <f>IF(A5643="","",CHOOSE(WEEKDAY(A5643,2),"Pazartesi","Salı","Çarşamba","Perşembe","Cuma","Cumartesi","Pazar"))</f>
        <v/>
      </c>
    </row>
    <row r="5644" ht="10.5" customHeight="1" s="113">
      <c r="A5644" s="152" t="n">
        <v>47647</v>
      </c>
      <c r="B5644" s="153">
        <f>IF(A5644="","",YEAR(A5644))</f>
        <v/>
      </c>
      <c r="C5644" s="153">
        <f>IF(A5644="","",MONTH(A5644))</f>
        <v/>
      </c>
      <c r="D5644" s="153">
        <f>IF(A5644="","",CHOOSE(MONTH(A5644),"Ocak","Şubat","Mart","Nisan","Mayıs","Haziran","Temmuz","Ağustos","Eylül","Ekim","Kasım","Aralık"))</f>
        <v/>
      </c>
      <c r="E5644" s="153">
        <f>IF(A5644="","",ROUNDUP(MONTH(A5644)/3,0))</f>
        <v/>
      </c>
      <c r="F5644" s="153">
        <f>IF(A5644="","",WEEKNUM(A5644,2))</f>
        <v/>
      </c>
      <c r="G5644" s="153">
        <f>IF(A5644="","",WEEKDAY(A5644,2))</f>
        <v/>
      </c>
      <c r="H5644" s="153">
        <f>IF(A5644="","",CHOOSE(WEEKDAY(A5644,2),"Pazartesi","Salı","Çarşamba","Perşembe","Cuma","Cumartesi","Pazar"))</f>
        <v/>
      </c>
    </row>
    <row r="5645" ht="10.5" customHeight="1" s="113">
      <c r="A5645" s="152" t="n">
        <v>47648</v>
      </c>
      <c r="B5645" s="153">
        <f>IF(A5645="","",YEAR(A5645))</f>
        <v/>
      </c>
      <c r="C5645" s="153">
        <f>IF(A5645="","",MONTH(A5645))</f>
        <v/>
      </c>
      <c r="D5645" s="153">
        <f>IF(A5645="","",CHOOSE(MONTH(A5645),"Ocak","Şubat","Mart","Nisan","Mayıs","Haziran","Temmuz","Ağustos","Eylül","Ekim","Kasım","Aralık"))</f>
        <v/>
      </c>
      <c r="E5645" s="153">
        <f>IF(A5645="","",ROUNDUP(MONTH(A5645)/3,0))</f>
        <v/>
      </c>
      <c r="F5645" s="153">
        <f>IF(A5645="","",WEEKNUM(A5645,2))</f>
        <v/>
      </c>
      <c r="G5645" s="153">
        <f>IF(A5645="","",WEEKDAY(A5645,2))</f>
        <v/>
      </c>
      <c r="H5645" s="153">
        <f>IF(A5645="","",CHOOSE(WEEKDAY(A5645,2),"Pazartesi","Salı","Çarşamba","Perşembe","Cuma","Cumartesi","Pazar"))</f>
        <v/>
      </c>
    </row>
    <row r="5646" ht="10.5" customHeight="1" s="113">
      <c r="A5646" s="152" t="n">
        <v>47649</v>
      </c>
      <c r="B5646" s="153">
        <f>IF(A5646="","",YEAR(A5646))</f>
        <v/>
      </c>
      <c r="C5646" s="153">
        <f>IF(A5646="","",MONTH(A5646))</f>
        <v/>
      </c>
      <c r="D5646" s="153">
        <f>IF(A5646="","",CHOOSE(MONTH(A5646),"Ocak","Şubat","Mart","Nisan","Mayıs","Haziran","Temmuz","Ağustos","Eylül","Ekim","Kasım","Aralık"))</f>
        <v/>
      </c>
      <c r="E5646" s="153">
        <f>IF(A5646="","",ROUNDUP(MONTH(A5646)/3,0))</f>
        <v/>
      </c>
      <c r="F5646" s="153">
        <f>IF(A5646="","",WEEKNUM(A5646,2))</f>
        <v/>
      </c>
      <c r="G5646" s="153">
        <f>IF(A5646="","",WEEKDAY(A5646,2))</f>
        <v/>
      </c>
      <c r="H5646" s="153">
        <f>IF(A5646="","",CHOOSE(WEEKDAY(A5646,2),"Pazartesi","Salı","Çarşamba","Perşembe","Cuma","Cumartesi","Pazar"))</f>
        <v/>
      </c>
    </row>
    <row r="5647" ht="10.5" customHeight="1" s="113">
      <c r="A5647" s="152" t="n">
        <v>47650</v>
      </c>
      <c r="B5647" s="153">
        <f>IF(A5647="","",YEAR(A5647))</f>
        <v/>
      </c>
      <c r="C5647" s="153">
        <f>IF(A5647="","",MONTH(A5647))</f>
        <v/>
      </c>
      <c r="D5647" s="153">
        <f>IF(A5647="","",CHOOSE(MONTH(A5647),"Ocak","Şubat","Mart","Nisan","Mayıs","Haziran","Temmuz","Ağustos","Eylül","Ekim","Kasım","Aralık"))</f>
        <v/>
      </c>
      <c r="E5647" s="153">
        <f>IF(A5647="","",ROUNDUP(MONTH(A5647)/3,0))</f>
        <v/>
      </c>
      <c r="F5647" s="153">
        <f>IF(A5647="","",WEEKNUM(A5647,2))</f>
        <v/>
      </c>
      <c r="G5647" s="153">
        <f>IF(A5647="","",WEEKDAY(A5647,2))</f>
        <v/>
      </c>
      <c r="H5647" s="153">
        <f>IF(A5647="","",CHOOSE(WEEKDAY(A5647,2),"Pazartesi","Salı","Çarşamba","Perşembe","Cuma","Cumartesi","Pazar"))</f>
        <v/>
      </c>
    </row>
    <row r="5648" ht="10.5" customHeight="1" s="113">
      <c r="A5648" s="152" t="n">
        <v>47651</v>
      </c>
      <c r="B5648" s="153">
        <f>IF(A5648="","",YEAR(A5648))</f>
        <v/>
      </c>
      <c r="C5648" s="153">
        <f>IF(A5648="","",MONTH(A5648))</f>
        <v/>
      </c>
      <c r="D5648" s="153">
        <f>IF(A5648="","",CHOOSE(MONTH(A5648),"Ocak","Şubat","Mart","Nisan","Mayıs","Haziran","Temmuz","Ağustos","Eylül","Ekim","Kasım","Aralık"))</f>
        <v/>
      </c>
      <c r="E5648" s="153">
        <f>IF(A5648="","",ROUNDUP(MONTH(A5648)/3,0))</f>
        <v/>
      </c>
      <c r="F5648" s="153">
        <f>IF(A5648="","",WEEKNUM(A5648,2))</f>
        <v/>
      </c>
      <c r="G5648" s="153">
        <f>IF(A5648="","",WEEKDAY(A5648,2))</f>
        <v/>
      </c>
      <c r="H5648" s="153">
        <f>IF(A5648="","",CHOOSE(WEEKDAY(A5648,2),"Pazartesi","Salı","Çarşamba","Perşembe","Cuma","Cumartesi","Pazar"))</f>
        <v/>
      </c>
    </row>
    <row r="5649" ht="10.5" customHeight="1" s="113">
      <c r="A5649" s="152" t="n">
        <v>47652</v>
      </c>
      <c r="B5649" s="153">
        <f>IF(A5649="","",YEAR(A5649))</f>
        <v/>
      </c>
      <c r="C5649" s="153">
        <f>IF(A5649="","",MONTH(A5649))</f>
        <v/>
      </c>
      <c r="D5649" s="153">
        <f>IF(A5649="","",CHOOSE(MONTH(A5649),"Ocak","Şubat","Mart","Nisan","Mayıs","Haziran","Temmuz","Ağustos","Eylül","Ekim","Kasım","Aralık"))</f>
        <v/>
      </c>
      <c r="E5649" s="153">
        <f>IF(A5649="","",ROUNDUP(MONTH(A5649)/3,0))</f>
        <v/>
      </c>
      <c r="F5649" s="153">
        <f>IF(A5649="","",WEEKNUM(A5649,2))</f>
        <v/>
      </c>
      <c r="G5649" s="153">
        <f>IF(A5649="","",WEEKDAY(A5649,2))</f>
        <v/>
      </c>
      <c r="H5649" s="153">
        <f>IF(A5649="","",CHOOSE(WEEKDAY(A5649,2),"Pazartesi","Salı","Çarşamba","Perşembe","Cuma","Cumartesi","Pazar"))</f>
        <v/>
      </c>
    </row>
    <row r="5650" ht="10.5" customHeight="1" s="113">
      <c r="A5650" s="152" t="n">
        <v>47653</v>
      </c>
      <c r="B5650" s="153">
        <f>IF(A5650="","",YEAR(A5650))</f>
        <v/>
      </c>
      <c r="C5650" s="153">
        <f>IF(A5650="","",MONTH(A5650))</f>
        <v/>
      </c>
      <c r="D5650" s="153">
        <f>IF(A5650="","",CHOOSE(MONTH(A5650),"Ocak","Şubat","Mart","Nisan","Mayıs","Haziran","Temmuz","Ağustos","Eylül","Ekim","Kasım","Aralık"))</f>
        <v/>
      </c>
      <c r="E5650" s="153">
        <f>IF(A5650="","",ROUNDUP(MONTH(A5650)/3,0))</f>
        <v/>
      </c>
      <c r="F5650" s="153">
        <f>IF(A5650="","",WEEKNUM(A5650,2))</f>
        <v/>
      </c>
      <c r="G5650" s="153">
        <f>IF(A5650="","",WEEKDAY(A5650,2))</f>
        <v/>
      </c>
      <c r="H5650" s="153">
        <f>IF(A5650="","",CHOOSE(WEEKDAY(A5650,2),"Pazartesi","Salı","Çarşamba","Perşembe","Cuma","Cumartesi","Pazar"))</f>
        <v/>
      </c>
    </row>
    <row r="5651" ht="10.5" customHeight="1" s="113">
      <c r="A5651" s="152" t="n">
        <v>47654</v>
      </c>
      <c r="B5651" s="153">
        <f>IF(A5651="","",YEAR(A5651))</f>
        <v/>
      </c>
      <c r="C5651" s="153">
        <f>IF(A5651="","",MONTH(A5651))</f>
        <v/>
      </c>
      <c r="D5651" s="153">
        <f>IF(A5651="","",CHOOSE(MONTH(A5651),"Ocak","Şubat","Mart","Nisan","Mayıs","Haziran","Temmuz","Ağustos","Eylül","Ekim","Kasım","Aralık"))</f>
        <v/>
      </c>
      <c r="E5651" s="153">
        <f>IF(A5651="","",ROUNDUP(MONTH(A5651)/3,0))</f>
        <v/>
      </c>
      <c r="F5651" s="153">
        <f>IF(A5651="","",WEEKNUM(A5651,2))</f>
        <v/>
      </c>
      <c r="G5651" s="153">
        <f>IF(A5651="","",WEEKDAY(A5651,2))</f>
        <v/>
      </c>
      <c r="H5651" s="153">
        <f>IF(A5651="","",CHOOSE(WEEKDAY(A5651,2),"Pazartesi","Salı","Çarşamba","Perşembe","Cuma","Cumartesi","Pazar"))</f>
        <v/>
      </c>
    </row>
    <row r="5652" ht="10.5" customHeight="1" s="113">
      <c r="A5652" s="152" t="n">
        <v>47655</v>
      </c>
      <c r="B5652" s="153">
        <f>IF(A5652="","",YEAR(A5652))</f>
        <v/>
      </c>
      <c r="C5652" s="153">
        <f>IF(A5652="","",MONTH(A5652))</f>
        <v/>
      </c>
      <c r="D5652" s="153">
        <f>IF(A5652="","",CHOOSE(MONTH(A5652),"Ocak","Şubat","Mart","Nisan","Mayıs","Haziran","Temmuz","Ağustos","Eylül","Ekim","Kasım","Aralık"))</f>
        <v/>
      </c>
      <c r="E5652" s="153">
        <f>IF(A5652="","",ROUNDUP(MONTH(A5652)/3,0))</f>
        <v/>
      </c>
      <c r="F5652" s="153">
        <f>IF(A5652="","",WEEKNUM(A5652,2))</f>
        <v/>
      </c>
      <c r="G5652" s="153">
        <f>IF(A5652="","",WEEKDAY(A5652,2))</f>
        <v/>
      </c>
      <c r="H5652" s="153">
        <f>IF(A5652="","",CHOOSE(WEEKDAY(A5652,2),"Pazartesi","Salı","Çarşamba","Perşembe","Cuma","Cumartesi","Pazar"))</f>
        <v/>
      </c>
    </row>
    <row r="5653" ht="10.5" customHeight="1" s="113">
      <c r="A5653" s="152" t="n">
        <v>47656</v>
      </c>
      <c r="B5653" s="153">
        <f>IF(A5653="","",YEAR(A5653))</f>
        <v/>
      </c>
      <c r="C5653" s="153">
        <f>IF(A5653="","",MONTH(A5653))</f>
        <v/>
      </c>
      <c r="D5653" s="153">
        <f>IF(A5653="","",CHOOSE(MONTH(A5653),"Ocak","Şubat","Mart","Nisan","Mayıs","Haziran","Temmuz","Ağustos","Eylül","Ekim","Kasım","Aralık"))</f>
        <v/>
      </c>
      <c r="E5653" s="153">
        <f>IF(A5653="","",ROUNDUP(MONTH(A5653)/3,0))</f>
        <v/>
      </c>
      <c r="F5653" s="153">
        <f>IF(A5653="","",WEEKNUM(A5653,2))</f>
        <v/>
      </c>
      <c r="G5653" s="153">
        <f>IF(A5653="","",WEEKDAY(A5653,2))</f>
        <v/>
      </c>
      <c r="H5653" s="153">
        <f>IF(A5653="","",CHOOSE(WEEKDAY(A5653,2),"Pazartesi","Salı","Çarşamba","Perşembe","Cuma","Cumartesi","Pazar"))</f>
        <v/>
      </c>
    </row>
    <row r="5654" ht="10.5" customHeight="1" s="113">
      <c r="A5654" s="152" t="n">
        <v>47657</v>
      </c>
      <c r="B5654" s="153">
        <f>IF(A5654="","",YEAR(A5654))</f>
        <v/>
      </c>
      <c r="C5654" s="153">
        <f>IF(A5654="","",MONTH(A5654))</f>
        <v/>
      </c>
      <c r="D5654" s="153">
        <f>IF(A5654="","",CHOOSE(MONTH(A5654),"Ocak","Şubat","Mart","Nisan","Mayıs","Haziran","Temmuz","Ağustos","Eylül","Ekim","Kasım","Aralık"))</f>
        <v/>
      </c>
      <c r="E5654" s="153">
        <f>IF(A5654="","",ROUNDUP(MONTH(A5654)/3,0))</f>
        <v/>
      </c>
      <c r="F5654" s="153">
        <f>IF(A5654="","",WEEKNUM(A5654,2))</f>
        <v/>
      </c>
      <c r="G5654" s="153">
        <f>IF(A5654="","",WEEKDAY(A5654,2))</f>
        <v/>
      </c>
      <c r="H5654" s="153">
        <f>IF(A5654="","",CHOOSE(WEEKDAY(A5654,2),"Pazartesi","Salı","Çarşamba","Perşembe","Cuma","Cumartesi","Pazar"))</f>
        <v/>
      </c>
    </row>
    <row r="5655" ht="10.5" customHeight="1" s="113">
      <c r="A5655" s="152" t="n">
        <v>47658</v>
      </c>
      <c r="B5655" s="153">
        <f>IF(A5655="","",YEAR(A5655))</f>
        <v/>
      </c>
      <c r="C5655" s="153">
        <f>IF(A5655="","",MONTH(A5655))</f>
        <v/>
      </c>
      <c r="D5655" s="153">
        <f>IF(A5655="","",CHOOSE(MONTH(A5655),"Ocak","Şubat","Mart","Nisan","Mayıs","Haziran","Temmuz","Ağustos","Eylül","Ekim","Kasım","Aralık"))</f>
        <v/>
      </c>
      <c r="E5655" s="153">
        <f>IF(A5655="","",ROUNDUP(MONTH(A5655)/3,0))</f>
        <v/>
      </c>
      <c r="F5655" s="153">
        <f>IF(A5655="","",WEEKNUM(A5655,2))</f>
        <v/>
      </c>
      <c r="G5655" s="153">
        <f>IF(A5655="","",WEEKDAY(A5655,2))</f>
        <v/>
      </c>
      <c r="H5655" s="153">
        <f>IF(A5655="","",CHOOSE(WEEKDAY(A5655,2),"Pazartesi","Salı","Çarşamba","Perşembe","Cuma","Cumartesi","Pazar"))</f>
        <v/>
      </c>
    </row>
    <row r="5656" ht="10.5" customHeight="1" s="113">
      <c r="A5656" s="152" t="n">
        <v>47659</v>
      </c>
      <c r="B5656" s="153">
        <f>IF(A5656="","",YEAR(A5656))</f>
        <v/>
      </c>
      <c r="C5656" s="153">
        <f>IF(A5656="","",MONTH(A5656))</f>
        <v/>
      </c>
      <c r="D5656" s="153">
        <f>IF(A5656="","",CHOOSE(MONTH(A5656),"Ocak","Şubat","Mart","Nisan","Mayıs","Haziran","Temmuz","Ağustos","Eylül","Ekim","Kasım","Aralık"))</f>
        <v/>
      </c>
      <c r="E5656" s="153">
        <f>IF(A5656="","",ROUNDUP(MONTH(A5656)/3,0))</f>
        <v/>
      </c>
      <c r="F5656" s="153">
        <f>IF(A5656="","",WEEKNUM(A5656,2))</f>
        <v/>
      </c>
      <c r="G5656" s="153">
        <f>IF(A5656="","",WEEKDAY(A5656,2))</f>
        <v/>
      </c>
      <c r="H5656" s="153">
        <f>IF(A5656="","",CHOOSE(WEEKDAY(A5656,2),"Pazartesi","Salı","Çarşamba","Perşembe","Cuma","Cumartesi","Pazar"))</f>
        <v/>
      </c>
    </row>
    <row r="5657" ht="10.5" customHeight="1" s="113">
      <c r="A5657" s="152" t="n">
        <v>47660</v>
      </c>
      <c r="B5657" s="153">
        <f>IF(A5657="","",YEAR(A5657))</f>
        <v/>
      </c>
      <c r="C5657" s="153">
        <f>IF(A5657="","",MONTH(A5657))</f>
        <v/>
      </c>
      <c r="D5657" s="153">
        <f>IF(A5657="","",CHOOSE(MONTH(A5657),"Ocak","Şubat","Mart","Nisan","Mayıs","Haziran","Temmuz","Ağustos","Eylül","Ekim","Kasım","Aralık"))</f>
        <v/>
      </c>
      <c r="E5657" s="153">
        <f>IF(A5657="","",ROUNDUP(MONTH(A5657)/3,0))</f>
        <v/>
      </c>
      <c r="F5657" s="153">
        <f>IF(A5657="","",WEEKNUM(A5657,2))</f>
        <v/>
      </c>
      <c r="G5657" s="153">
        <f>IF(A5657="","",WEEKDAY(A5657,2))</f>
        <v/>
      </c>
      <c r="H5657" s="153">
        <f>IF(A5657="","",CHOOSE(WEEKDAY(A5657,2),"Pazartesi","Salı","Çarşamba","Perşembe","Cuma","Cumartesi","Pazar"))</f>
        <v/>
      </c>
    </row>
    <row r="5658" ht="10.5" customHeight="1" s="113">
      <c r="A5658" s="152" t="n">
        <v>47661</v>
      </c>
      <c r="B5658" s="153">
        <f>IF(A5658="","",YEAR(A5658))</f>
        <v/>
      </c>
      <c r="C5658" s="153">
        <f>IF(A5658="","",MONTH(A5658))</f>
        <v/>
      </c>
      <c r="D5658" s="153">
        <f>IF(A5658="","",CHOOSE(MONTH(A5658),"Ocak","Şubat","Mart","Nisan","Mayıs","Haziran","Temmuz","Ağustos","Eylül","Ekim","Kasım","Aralık"))</f>
        <v/>
      </c>
      <c r="E5658" s="153">
        <f>IF(A5658="","",ROUNDUP(MONTH(A5658)/3,0))</f>
        <v/>
      </c>
      <c r="F5658" s="153">
        <f>IF(A5658="","",WEEKNUM(A5658,2))</f>
        <v/>
      </c>
      <c r="G5658" s="153">
        <f>IF(A5658="","",WEEKDAY(A5658,2))</f>
        <v/>
      </c>
      <c r="H5658" s="153">
        <f>IF(A5658="","",CHOOSE(WEEKDAY(A5658,2),"Pazartesi","Salı","Çarşamba","Perşembe","Cuma","Cumartesi","Pazar"))</f>
        <v/>
      </c>
    </row>
    <row r="5659" ht="10.5" customHeight="1" s="113">
      <c r="A5659" s="152" t="n">
        <v>47662</v>
      </c>
      <c r="B5659" s="153">
        <f>IF(A5659="","",YEAR(A5659))</f>
        <v/>
      </c>
      <c r="C5659" s="153">
        <f>IF(A5659="","",MONTH(A5659))</f>
        <v/>
      </c>
      <c r="D5659" s="153">
        <f>IF(A5659="","",CHOOSE(MONTH(A5659),"Ocak","Şubat","Mart","Nisan","Mayıs","Haziran","Temmuz","Ağustos","Eylül","Ekim","Kasım","Aralık"))</f>
        <v/>
      </c>
      <c r="E5659" s="153">
        <f>IF(A5659="","",ROUNDUP(MONTH(A5659)/3,0))</f>
        <v/>
      </c>
      <c r="F5659" s="153">
        <f>IF(A5659="","",WEEKNUM(A5659,2))</f>
        <v/>
      </c>
      <c r="G5659" s="153">
        <f>IF(A5659="","",WEEKDAY(A5659,2))</f>
        <v/>
      </c>
      <c r="H5659" s="153">
        <f>IF(A5659="","",CHOOSE(WEEKDAY(A5659,2),"Pazartesi","Salı","Çarşamba","Perşembe","Cuma","Cumartesi","Pazar"))</f>
        <v/>
      </c>
    </row>
    <row r="5660" ht="10.5" customHeight="1" s="113">
      <c r="A5660" s="152" t="n">
        <v>47663</v>
      </c>
      <c r="B5660" s="153">
        <f>IF(A5660="","",YEAR(A5660))</f>
        <v/>
      </c>
      <c r="C5660" s="153">
        <f>IF(A5660="","",MONTH(A5660))</f>
        <v/>
      </c>
      <c r="D5660" s="153">
        <f>IF(A5660="","",CHOOSE(MONTH(A5660),"Ocak","Şubat","Mart","Nisan","Mayıs","Haziran","Temmuz","Ağustos","Eylül","Ekim","Kasım","Aralık"))</f>
        <v/>
      </c>
      <c r="E5660" s="153">
        <f>IF(A5660="","",ROUNDUP(MONTH(A5660)/3,0))</f>
        <v/>
      </c>
      <c r="F5660" s="153">
        <f>IF(A5660="","",WEEKNUM(A5660,2))</f>
        <v/>
      </c>
      <c r="G5660" s="153">
        <f>IF(A5660="","",WEEKDAY(A5660,2))</f>
        <v/>
      </c>
      <c r="H5660" s="153">
        <f>IF(A5660="","",CHOOSE(WEEKDAY(A5660,2),"Pazartesi","Salı","Çarşamba","Perşembe","Cuma","Cumartesi","Pazar"))</f>
        <v/>
      </c>
    </row>
    <row r="5661" ht="10.5" customHeight="1" s="113">
      <c r="A5661" s="152" t="n">
        <v>47664</v>
      </c>
      <c r="B5661" s="153">
        <f>IF(A5661="","",YEAR(A5661))</f>
        <v/>
      </c>
      <c r="C5661" s="153">
        <f>IF(A5661="","",MONTH(A5661))</f>
        <v/>
      </c>
      <c r="D5661" s="153">
        <f>IF(A5661="","",CHOOSE(MONTH(A5661),"Ocak","Şubat","Mart","Nisan","Mayıs","Haziran","Temmuz","Ağustos","Eylül","Ekim","Kasım","Aralık"))</f>
        <v/>
      </c>
      <c r="E5661" s="153">
        <f>IF(A5661="","",ROUNDUP(MONTH(A5661)/3,0))</f>
        <v/>
      </c>
      <c r="F5661" s="153">
        <f>IF(A5661="","",WEEKNUM(A5661,2))</f>
        <v/>
      </c>
      <c r="G5661" s="153">
        <f>IF(A5661="","",WEEKDAY(A5661,2))</f>
        <v/>
      </c>
      <c r="H5661" s="153">
        <f>IF(A5661="","",CHOOSE(WEEKDAY(A5661,2),"Pazartesi","Salı","Çarşamba","Perşembe","Cuma","Cumartesi","Pazar"))</f>
        <v/>
      </c>
    </row>
    <row r="5662" ht="10.5" customHeight="1" s="113">
      <c r="A5662" s="152" t="n">
        <v>47665</v>
      </c>
      <c r="B5662" s="153">
        <f>IF(A5662="","",YEAR(A5662))</f>
        <v/>
      </c>
      <c r="C5662" s="153">
        <f>IF(A5662="","",MONTH(A5662))</f>
        <v/>
      </c>
      <c r="D5662" s="153">
        <f>IF(A5662="","",CHOOSE(MONTH(A5662),"Ocak","Şubat","Mart","Nisan","Mayıs","Haziran","Temmuz","Ağustos","Eylül","Ekim","Kasım","Aralık"))</f>
        <v/>
      </c>
      <c r="E5662" s="153">
        <f>IF(A5662="","",ROUNDUP(MONTH(A5662)/3,0))</f>
        <v/>
      </c>
      <c r="F5662" s="153">
        <f>IF(A5662="","",WEEKNUM(A5662,2))</f>
        <v/>
      </c>
      <c r="G5662" s="153">
        <f>IF(A5662="","",WEEKDAY(A5662,2))</f>
        <v/>
      </c>
      <c r="H5662" s="153">
        <f>IF(A5662="","",CHOOSE(WEEKDAY(A5662,2),"Pazartesi","Salı","Çarşamba","Perşembe","Cuma","Cumartesi","Pazar"))</f>
        <v/>
      </c>
    </row>
    <row r="5663" ht="10.5" customHeight="1" s="113">
      <c r="A5663" s="152" t="n">
        <v>47666</v>
      </c>
      <c r="B5663" s="153">
        <f>IF(A5663="","",YEAR(A5663))</f>
        <v/>
      </c>
      <c r="C5663" s="153">
        <f>IF(A5663="","",MONTH(A5663))</f>
        <v/>
      </c>
      <c r="D5663" s="153">
        <f>IF(A5663="","",CHOOSE(MONTH(A5663),"Ocak","Şubat","Mart","Nisan","Mayıs","Haziran","Temmuz","Ağustos","Eylül","Ekim","Kasım","Aralık"))</f>
        <v/>
      </c>
      <c r="E5663" s="153">
        <f>IF(A5663="","",ROUNDUP(MONTH(A5663)/3,0))</f>
        <v/>
      </c>
      <c r="F5663" s="153">
        <f>IF(A5663="","",WEEKNUM(A5663,2))</f>
        <v/>
      </c>
      <c r="G5663" s="153">
        <f>IF(A5663="","",WEEKDAY(A5663,2))</f>
        <v/>
      </c>
      <c r="H5663" s="153">
        <f>IF(A5663="","",CHOOSE(WEEKDAY(A5663,2),"Pazartesi","Salı","Çarşamba","Perşembe","Cuma","Cumartesi","Pazar"))</f>
        <v/>
      </c>
    </row>
    <row r="5664" ht="10.5" customHeight="1" s="113">
      <c r="A5664" s="152" t="n">
        <v>47667</v>
      </c>
      <c r="B5664" s="153">
        <f>IF(A5664="","",YEAR(A5664))</f>
        <v/>
      </c>
      <c r="C5664" s="153">
        <f>IF(A5664="","",MONTH(A5664))</f>
        <v/>
      </c>
      <c r="D5664" s="153">
        <f>IF(A5664="","",CHOOSE(MONTH(A5664),"Ocak","Şubat","Mart","Nisan","Mayıs","Haziran","Temmuz","Ağustos","Eylül","Ekim","Kasım","Aralık"))</f>
        <v/>
      </c>
      <c r="E5664" s="153">
        <f>IF(A5664="","",ROUNDUP(MONTH(A5664)/3,0))</f>
        <v/>
      </c>
      <c r="F5664" s="153">
        <f>IF(A5664="","",WEEKNUM(A5664,2))</f>
        <v/>
      </c>
      <c r="G5664" s="153">
        <f>IF(A5664="","",WEEKDAY(A5664,2))</f>
        <v/>
      </c>
      <c r="H5664" s="153">
        <f>IF(A5664="","",CHOOSE(WEEKDAY(A5664,2),"Pazartesi","Salı","Çarşamba","Perşembe","Cuma","Cumartesi","Pazar"))</f>
        <v/>
      </c>
    </row>
    <row r="5665" ht="10.5" customHeight="1" s="113">
      <c r="A5665" s="152" t="n">
        <v>47668</v>
      </c>
      <c r="B5665" s="153">
        <f>IF(A5665="","",YEAR(A5665))</f>
        <v/>
      </c>
      <c r="C5665" s="153">
        <f>IF(A5665="","",MONTH(A5665))</f>
        <v/>
      </c>
      <c r="D5665" s="153">
        <f>IF(A5665="","",CHOOSE(MONTH(A5665),"Ocak","Şubat","Mart","Nisan","Mayıs","Haziran","Temmuz","Ağustos","Eylül","Ekim","Kasım","Aralık"))</f>
        <v/>
      </c>
      <c r="E5665" s="153">
        <f>IF(A5665="","",ROUNDUP(MONTH(A5665)/3,0))</f>
        <v/>
      </c>
      <c r="F5665" s="153">
        <f>IF(A5665="","",WEEKNUM(A5665,2))</f>
        <v/>
      </c>
      <c r="G5665" s="153">
        <f>IF(A5665="","",WEEKDAY(A5665,2))</f>
        <v/>
      </c>
      <c r="H5665" s="153">
        <f>IF(A5665="","",CHOOSE(WEEKDAY(A5665,2),"Pazartesi","Salı","Çarşamba","Perşembe","Cuma","Cumartesi","Pazar"))</f>
        <v/>
      </c>
    </row>
    <row r="5666" ht="10.5" customHeight="1" s="113">
      <c r="A5666" s="152" t="n">
        <v>47669</v>
      </c>
      <c r="B5666" s="153">
        <f>IF(A5666="","",YEAR(A5666))</f>
        <v/>
      </c>
      <c r="C5666" s="153">
        <f>IF(A5666="","",MONTH(A5666))</f>
        <v/>
      </c>
      <c r="D5666" s="153">
        <f>IF(A5666="","",CHOOSE(MONTH(A5666),"Ocak","Şubat","Mart","Nisan","Mayıs","Haziran","Temmuz","Ağustos","Eylül","Ekim","Kasım","Aralık"))</f>
        <v/>
      </c>
      <c r="E5666" s="153">
        <f>IF(A5666="","",ROUNDUP(MONTH(A5666)/3,0))</f>
        <v/>
      </c>
      <c r="F5666" s="153">
        <f>IF(A5666="","",WEEKNUM(A5666,2))</f>
        <v/>
      </c>
      <c r="G5666" s="153">
        <f>IF(A5666="","",WEEKDAY(A5666,2))</f>
        <v/>
      </c>
      <c r="H5666" s="153">
        <f>IF(A5666="","",CHOOSE(WEEKDAY(A5666,2),"Pazartesi","Salı","Çarşamba","Perşembe","Cuma","Cumartesi","Pazar"))</f>
        <v/>
      </c>
    </row>
    <row r="5667" ht="10.5" customHeight="1" s="113">
      <c r="A5667" s="152" t="n">
        <v>47670</v>
      </c>
      <c r="B5667" s="153">
        <f>IF(A5667="","",YEAR(A5667))</f>
        <v/>
      </c>
      <c r="C5667" s="153">
        <f>IF(A5667="","",MONTH(A5667))</f>
        <v/>
      </c>
      <c r="D5667" s="153">
        <f>IF(A5667="","",CHOOSE(MONTH(A5667),"Ocak","Şubat","Mart","Nisan","Mayıs","Haziran","Temmuz","Ağustos","Eylül","Ekim","Kasım","Aralık"))</f>
        <v/>
      </c>
      <c r="E5667" s="153">
        <f>IF(A5667="","",ROUNDUP(MONTH(A5667)/3,0))</f>
        <v/>
      </c>
      <c r="F5667" s="153">
        <f>IF(A5667="","",WEEKNUM(A5667,2))</f>
        <v/>
      </c>
      <c r="G5667" s="153">
        <f>IF(A5667="","",WEEKDAY(A5667,2))</f>
        <v/>
      </c>
      <c r="H5667" s="153">
        <f>IF(A5667="","",CHOOSE(WEEKDAY(A5667,2),"Pazartesi","Salı","Çarşamba","Perşembe","Cuma","Cumartesi","Pazar"))</f>
        <v/>
      </c>
    </row>
    <row r="5668" ht="10.5" customHeight="1" s="113">
      <c r="A5668" s="152" t="n">
        <v>47671</v>
      </c>
      <c r="B5668" s="153">
        <f>IF(A5668="","",YEAR(A5668))</f>
        <v/>
      </c>
      <c r="C5668" s="153">
        <f>IF(A5668="","",MONTH(A5668))</f>
        <v/>
      </c>
      <c r="D5668" s="153">
        <f>IF(A5668="","",CHOOSE(MONTH(A5668),"Ocak","Şubat","Mart","Nisan","Mayıs","Haziran","Temmuz","Ağustos","Eylül","Ekim","Kasım","Aralık"))</f>
        <v/>
      </c>
      <c r="E5668" s="153">
        <f>IF(A5668="","",ROUNDUP(MONTH(A5668)/3,0))</f>
        <v/>
      </c>
      <c r="F5668" s="153">
        <f>IF(A5668="","",WEEKNUM(A5668,2))</f>
        <v/>
      </c>
      <c r="G5668" s="153">
        <f>IF(A5668="","",WEEKDAY(A5668,2))</f>
        <v/>
      </c>
      <c r="H5668" s="153">
        <f>IF(A5668="","",CHOOSE(WEEKDAY(A5668,2),"Pazartesi","Salı","Çarşamba","Perşembe","Cuma","Cumartesi","Pazar"))</f>
        <v/>
      </c>
    </row>
    <row r="5669" ht="10.5" customHeight="1" s="113">
      <c r="A5669" s="152" t="n">
        <v>47672</v>
      </c>
      <c r="B5669" s="153">
        <f>IF(A5669="","",YEAR(A5669))</f>
        <v/>
      </c>
      <c r="C5669" s="153">
        <f>IF(A5669="","",MONTH(A5669))</f>
        <v/>
      </c>
      <c r="D5669" s="153">
        <f>IF(A5669="","",CHOOSE(MONTH(A5669),"Ocak","Şubat","Mart","Nisan","Mayıs","Haziran","Temmuz","Ağustos","Eylül","Ekim","Kasım","Aralık"))</f>
        <v/>
      </c>
      <c r="E5669" s="153">
        <f>IF(A5669="","",ROUNDUP(MONTH(A5669)/3,0))</f>
        <v/>
      </c>
      <c r="F5669" s="153">
        <f>IF(A5669="","",WEEKNUM(A5669,2))</f>
        <v/>
      </c>
      <c r="G5669" s="153">
        <f>IF(A5669="","",WEEKDAY(A5669,2))</f>
        <v/>
      </c>
      <c r="H5669" s="153">
        <f>IF(A5669="","",CHOOSE(WEEKDAY(A5669,2),"Pazartesi","Salı","Çarşamba","Perşembe","Cuma","Cumartesi","Pazar"))</f>
        <v/>
      </c>
    </row>
    <row r="5670" ht="10.5" customHeight="1" s="113">
      <c r="A5670" s="152" t="n">
        <v>47673</v>
      </c>
      <c r="B5670" s="153">
        <f>IF(A5670="","",YEAR(A5670))</f>
        <v/>
      </c>
      <c r="C5670" s="153">
        <f>IF(A5670="","",MONTH(A5670))</f>
        <v/>
      </c>
      <c r="D5670" s="153">
        <f>IF(A5670="","",CHOOSE(MONTH(A5670),"Ocak","Şubat","Mart","Nisan","Mayıs","Haziran","Temmuz","Ağustos","Eylül","Ekim","Kasım","Aralık"))</f>
        <v/>
      </c>
      <c r="E5670" s="153">
        <f>IF(A5670="","",ROUNDUP(MONTH(A5670)/3,0))</f>
        <v/>
      </c>
      <c r="F5670" s="153">
        <f>IF(A5670="","",WEEKNUM(A5670,2))</f>
        <v/>
      </c>
      <c r="G5670" s="153">
        <f>IF(A5670="","",WEEKDAY(A5670,2))</f>
        <v/>
      </c>
      <c r="H5670" s="153">
        <f>IF(A5670="","",CHOOSE(WEEKDAY(A5670,2),"Pazartesi","Salı","Çarşamba","Perşembe","Cuma","Cumartesi","Pazar"))</f>
        <v/>
      </c>
    </row>
    <row r="5671" ht="10.5" customHeight="1" s="113">
      <c r="A5671" s="152" t="n">
        <v>47674</v>
      </c>
      <c r="B5671" s="153">
        <f>IF(A5671="","",YEAR(A5671))</f>
        <v/>
      </c>
      <c r="C5671" s="153">
        <f>IF(A5671="","",MONTH(A5671))</f>
        <v/>
      </c>
      <c r="D5671" s="153">
        <f>IF(A5671="","",CHOOSE(MONTH(A5671),"Ocak","Şubat","Mart","Nisan","Mayıs","Haziran","Temmuz","Ağustos","Eylül","Ekim","Kasım","Aralık"))</f>
        <v/>
      </c>
      <c r="E5671" s="153">
        <f>IF(A5671="","",ROUNDUP(MONTH(A5671)/3,0))</f>
        <v/>
      </c>
      <c r="F5671" s="153">
        <f>IF(A5671="","",WEEKNUM(A5671,2))</f>
        <v/>
      </c>
      <c r="G5671" s="153">
        <f>IF(A5671="","",WEEKDAY(A5671,2))</f>
        <v/>
      </c>
      <c r="H5671" s="153">
        <f>IF(A5671="","",CHOOSE(WEEKDAY(A5671,2),"Pazartesi","Salı","Çarşamba","Perşembe","Cuma","Cumartesi","Pazar"))</f>
        <v/>
      </c>
    </row>
    <row r="5672" ht="10.5" customHeight="1" s="113">
      <c r="A5672" s="152" t="n">
        <v>47675</v>
      </c>
      <c r="B5672" s="153">
        <f>IF(A5672="","",YEAR(A5672))</f>
        <v/>
      </c>
      <c r="C5672" s="153">
        <f>IF(A5672="","",MONTH(A5672))</f>
        <v/>
      </c>
      <c r="D5672" s="153">
        <f>IF(A5672="","",CHOOSE(MONTH(A5672),"Ocak","Şubat","Mart","Nisan","Mayıs","Haziran","Temmuz","Ağustos","Eylül","Ekim","Kasım","Aralık"))</f>
        <v/>
      </c>
      <c r="E5672" s="153">
        <f>IF(A5672="","",ROUNDUP(MONTH(A5672)/3,0))</f>
        <v/>
      </c>
      <c r="F5672" s="153">
        <f>IF(A5672="","",WEEKNUM(A5672,2))</f>
        <v/>
      </c>
      <c r="G5672" s="153">
        <f>IF(A5672="","",WEEKDAY(A5672,2))</f>
        <v/>
      </c>
      <c r="H5672" s="153">
        <f>IF(A5672="","",CHOOSE(WEEKDAY(A5672,2),"Pazartesi","Salı","Çarşamba","Perşembe","Cuma","Cumartesi","Pazar"))</f>
        <v/>
      </c>
    </row>
    <row r="5673" ht="10.5" customHeight="1" s="113">
      <c r="A5673" s="152" t="n">
        <v>47676</v>
      </c>
      <c r="B5673" s="153">
        <f>IF(A5673="","",YEAR(A5673))</f>
        <v/>
      </c>
      <c r="C5673" s="153">
        <f>IF(A5673="","",MONTH(A5673))</f>
        <v/>
      </c>
      <c r="D5673" s="153">
        <f>IF(A5673="","",CHOOSE(MONTH(A5673),"Ocak","Şubat","Mart","Nisan","Mayıs","Haziran","Temmuz","Ağustos","Eylül","Ekim","Kasım","Aralık"))</f>
        <v/>
      </c>
      <c r="E5673" s="153">
        <f>IF(A5673="","",ROUNDUP(MONTH(A5673)/3,0))</f>
        <v/>
      </c>
      <c r="F5673" s="153">
        <f>IF(A5673="","",WEEKNUM(A5673,2))</f>
        <v/>
      </c>
      <c r="G5673" s="153">
        <f>IF(A5673="","",WEEKDAY(A5673,2))</f>
        <v/>
      </c>
      <c r="H5673" s="153">
        <f>IF(A5673="","",CHOOSE(WEEKDAY(A5673,2),"Pazartesi","Salı","Çarşamba","Perşembe","Cuma","Cumartesi","Pazar"))</f>
        <v/>
      </c>
    </row>
    <row r="5674" ht="10.5" customHeight="1" s="113">
      <c r="A5674" s="152" t="n">
        <v>47677</v>
      </c>
      <c r="B5674" s="153">
        <f>IF(A5674="","",YEAR(A5674))</f>
        <v/>
      </c>
      <c r="C5674" s="153">
        <f>IF(A5674="","",MONTH(A5674))</f>
        <v/>
      </c>
      <c r="D5674" s="153">
        <f>IF(A5674="","",CHOOSE(MONTH(A5674),"Ocak","Şubat","Mart","Nisan","Mayıs","Haziran","Temmuz","Ağustos","Eylül","Ekim","Kasım","Aralık"))</f>
        <v/>
      </c>
      <c r="E5674" s="153">
        <f>IF(A5674="","",ROUNDUP(MONTH(A5674)/3,0))</f>
        <v/>
      </c>
      <c r="F5674" s="153">
        <f>IF(A5674="","",WEEKNUM(A5674,2))</f>
        <v/>
      </c>
      <c r="G5674" s="153">
        <f>IF(A5674="","",WEEKDAY(A5674,2))</f>
        <v/>
      </c>
      <c r="H5674" s="153">
        <f>IF(A5674="","",CHOOSE(WEEKDAY(A5674,2),"Pazartesi","Salı","Çarşamba","Perşembe","Cuma","Cumartesi","Pazar"))</f>
        <v/>
      </c>
    </row>
    <row r="5675" ht="10.5" customHeight="1" s="113">
      <c r="A5675" s="152" t="n">
        <v>47678</v>
      </c>
      <c r="B5675" s="153">
        <f>IF(A5675="","",YEAR(A5675))</f>
        <v/>
      </c>
      <c r="C5675" s="153">
        <f>IF(A5675="","",MONTH(A5675))</f>
        <v/>
      </c>
      <c r="D5675" s="153">
        <f>IF(A5675="","",CHOOSE(MONTH(A5675),"Ocak","Şubat","Mart","Nisan","Mayıs","Haziran","Temmuz","Ağustos","Eylül","Ekim","Kasım","Aralık"))</f>
        <v/>
      </c>
      <c r="E5675" s="153">
        <f>IF(A5675="","",ROUNDUP(MONTH(A5675)/3,0))</f>
        <v/>
      </c>
      <c r="F5675" s="153">
        <f>IF(A5675="","",WEEKNUM(A5675,2))</f>
        <v/>
      </c>
      <c r="G5675" s="153">
        <f>IF(A5675="","",WEEKDAY(A5675,2))</f>
        <v/>
      </c>
      <c r="H5675" s="153">
        <f>IF(A5675="","",CHOOSE(WEEKDAY(A5675,2),"Pazartesi","Salı","Çarşamba","Perşembe","Cuma","Cumartesi","Pazar"))</f>
        <v/>
      </c>
    </row>
    <row r="5676" ht="10.5" customHeight="1" s="113">
      <c r="A5676" s="152" t="n">
        <v>47679</v>
      </c>
      <c r="B5676" s="153">
        <f>IF(A5676="","",YEAR(A5676))</f>
        <v/>
      </c>
      <c r="C5676" s="153">
        <f>IF(A5676="","",MONTH(A5676))</f>
        <v/>
      </c>
      <c r="D5676" s="153">
        <f>IF(A5676="","",CHOOSE(MONTH(A5676),"Ocak","Şubat","Mart","Nisan","Mayıs","Haziran","Temmuz","Ağustos","Eylül","Ekim","Kasım","Aralık"))</f>
        <v/>
      </c>
      <c r="E5676" s="153">
        <f>IF(A5676="","",ROUNDUP(MONTH(A5676)/3,0))</f>
        <v/>
      </c>
      <c r="F5676" s="153">
        <f>IF(A5676="","",WEEKNUM(A5676,2))</f>
        <v/>
      </c>
      <c r="G5676" s="153">
        <f>IF(A5676="","",WEEKDAY(A5676,2))</f>
        <v/>
      </c>
      <c r="H5676" s="153">
        <f>IF(A5676="","",CHOOSE(WEEKDAY(A5676,2),"Pazartesi","Salı","Çarşamba","Perşembe","Cuma","Cumartesi","Pazar"))</f>
        <v/>
      </c>
    </row>
    <row r="5677" ht="10.5" customHeight="1" s="113">
      <c r="A5677" s="152" t="n">
        <v>47680</v>
      </c>
      <c r="B5677" s="153">
        <f>IF(A5677="","",YEAR(A5677))</f>
        <v/>
      </c>
      <c r="C5677" s="153">
        <f>IF(A5677="","",MONTH(A5677))</f>
        <v/>
      </c>
      <c r="D5677" s="153">
        <f>IF(A5677="","",CHOOSE(MONTH(A5677),"Ocak","Şubat","Mart","Nisan","Mayıs","Haziran","Temmuz","Ağustos","Eylül","Ekim","Kasım","Aralık"))</f>
        <v/>
      </c>
      <c r="E5677" s="153">
        <f>IF(A5677="","",ROUNDUP(MONTH(A5677)/3,0))</f>
        <v/>
      </c>
      <c r="F5677" s="153">
        <f>IF(A5677="","",WEEKNUM(A5677,2))</f>
        <v/>
      </c>
      <c r="G5677" s="153">
        <f>IF(A5677="","",WEEKDAY(A5677,2))</f>
        <v/>
      </c>
      <c r="H5677" s="153">
        <f>IF(A5677="","",CHOOSE(WEEKDAY(A5677,2),"Pazartesi","Salı","Çarşamba","Perşembe","Cuma","Cumartesi","Pazar"))</f>
        <v/>
      </c>
    </row>
    <row r="5678" ht="10.5" customHeight="1" s="113">
      <c r="A5678" s="152" t="n">
        <v>47681</v>
      </c>
      <c r="B5678" s="153">
        <f>IF(A5678="","",YEAR(A5678))</f>
        <v/>
      </c>
      <c r="C5678" s="153">
        <f>IF(A5678="","",MONTH(A5678))</f>
        <v/>
      </c>
      <c r="D5678" s="153">
        <f>IF(A5678="","",CHOOSE(MONTH(A5678),"Ocak","Şubat","Mart","Nisan","Mayıs","Haziran","Temmuz","Ağustos","Eylül","Ekim","Kasım","Aralık"))</f>
        <v/>
      </c>
      <c r="E5678" s="153">
        <f>IF(A5678="","",ROUNDUP(MONTH(A5678)/3,0))</f>
        <v/>
      </c>
      <c r="F5678" s="153">
        <f>IF(A5678="","",WEEKNUM(A5678,2))</f>
        <v/>
      </c>
      <c r="G5678" s="153">
        <f>IF(A5678="","",WEEKDAY(A5678,2))</f>
        <v/>
      </c>
      <c r="H5678" s="153">
        <f>IF(A5678="","",CHOOSE(WEEKDAY(A5678,2),"Pazartesi","Salı","Çarşamba","Perşembe","Cuma","Cumartesi","Pazar"))</f>
        <v/>
      </c>
    </row>
    <row r="5679" ht="10.5" customHeight="1" s="113">
      <c r="A5679" s="152" t="n">
        <v>47682</v>
      </c>
      <c r="B5679" s="153">
        <f>IF(A5679="","",YEAR(A5679))</f>
        <v/>
      </c>
      <c r="C5679" s="153">
        <f>IF(A5679="","",MONTH(A5679))</f>
        <v/>
      </c>
      <c r="D5679" s="153">
        <f>IF(A5679="","",CHOOSE(MONTH(A5679),"Ocak","Şubat","Mart","Nisan","Mayıs","Haziran","Temmuz","Ağustos","Eylül","Ekim","Kasım","Aralık"))</f>
        <v/>
      </c>
      <c r="E5679" s="153">
        <f>IF(A5679="","",ROUNDUP(MONTH(A5679)/3,0))</f>
        <v/>
      </c>
      <c r="F5679" s="153">
        <f>IF(A5679="","",WEEKNUM(A5679,2))</f>
        <v/>
      </c>
      <c r="G5679" s="153">
        <f>IF(A5679="","",WEEKDAY(A5679,2))</f>
        <v/>
      </c>
      <c r="H5679" s="153">
        <f>IF(A5679="","",CHOOSE(WEEKDAY(A5679,2),"Pazartesi","Salı","Çarşamba","Perşembe","Cuma","Cumartesi","Pazar"))</f>
        <v/>
      </c>
    </row>
    <row r="5680" ht="10.5" customHeight="1" s="113">
      <c r="A5680" s="152" t="n">
        <v>47683</v>
      </c>
      <c r="B5680" s="153">
        <f>IF(A5680="","",YEAR(A5680))</f>
        <v/>
      </c>
      <c r="C5680" s="153">
        <f>IF(A5680="","",MONTH(A5680))</f>
        <v/>
      </c>
      <c r="D5680" s="153">
        <f>IF(A5680="","",CHOOSE(MONTH(A5680),"Ocak","Şubat","Mart","Nisan","Mayıs","Haziran","Temmuz","Ağustos","Eylül","Ekim","Kasım","Aralık"))</f>
        <v/>
      </c>
      <c r="E5680" s="153">
        <f>IF(A5680="","",ROUNDUP(MONTH(A5680)/3,0))</f>
        <v/>
      </c>
      <c r="F5680" s="153">
        <f>IF(A5680="","",WEEKNUM(A5680,2))</f>
        <v/>
      </c>
      <c r="G5680" s="153">
        <f>IF(A5680="","",WEEKDAY(A5680,2))</f>
        <v/>
      </c>
      <c r="H5680" s="153">
        <f>IF(A5680="","",CHOOSE(WEEKDAY(A5680,2),"Pazartesi","Salı","Çarşamba","Perşembe","Cuma","Cumartesi","Pazar"))</f>
        <v/>
      </c>
    </row>
    <row r="5681" ht="10.5" customHeight="1" s="113">
      <c r="A5681" s="152" t="n">
        <v>47684</v>
      </c>
      <c r="B5681" s="153">
        <f>IF(A5681="","",YEAR(A5681))</f>
        <v/>
      </c>
      <c r="C5681" s="153">
        <f>IF(A5681="","",MONTH(A5681))</f>
        <v/>
      </c>
      <c r="D5681" s="153">
        <f>IF(A5681="","",CHOOSE(MONTH(A5681),"Ocak","Şubat","Mart","Nisan","Mayıs","Haziran","Temmuz","Ağustos","Eylül","Ekim","Kasım","Aralık"))</f>
        <v/>
      </c>
      <c r="E5681" s="153">
        <f>IF(A5681="","",ROUNDUP(MONTH(A5681)/3,0))</f>
        <v/>
      </c>
      <c r="F5681" s="153">
        <f>IF(A5681="","",WEEKNUM(A5681,2))</f>
        <v/>
      </c>
      <c r="G5681" s="153">
        <f>IF(A5681="","",WEEKDAY(A5681,2))</f>
        <v/>
      </c>
      <c r="H5681" s="153">
        <f>IF(A5681="","",CHOOSE(WEEKDAY(A5681,2),"Pazartesi","Salı","Çarşamba","Perşembe","Cuma","Cumartesi","Pazar"))</f>
        <v/>
      </c>
    </row>
    <row r="5682" ht="10.5" customHeight="1" s="113">
      <c r="A5682" s="152" t="n">
        <v>47685</v>
      </c>
      <c r="B5682" s="153">
        <f>IF(A5682="","",YEAR(A5682))</f>
        <v/>
      </c>
      <c r="C5682" s="153">
        <f>IF(A5682="","",MONTH(A5682))</f>
        <v/>
      </c>
      <c r="D5682" s="153">
        <f>IF(A5682="","",CHOOSE(MONTH(A5682),"Ocak","Şubat","Mart","Nisan","Mayıs","Haziran","Temmuz","Ağustos","Eylül","Ekim","Kasım","Aralık"))</f>
        <v/>
      </c>
      <c r="E5682" s="153">
        <f>IF(A5682="","",ROUNDUP(MONTH(A5682)/3,0))</f>
        <v/>
      </c>
      <c r="F5682" s="153">
        <f>IF(A5682="","",WEEKNUM(A5682,2))</f>
        <v/>
      </c>
      <c r="G5682" s="153">
        <f>IF(A5682="","",WEEKDAY(A5682,2))</f>
        <v/>
      </c>
      <c r="H5682" s="153">
        <f>IF(A5682="","",CHOOSE(WEEKDAY(A5682,2),"Pazartesi","Salı","Çarşamba","Perşembe","Cuma","Cumartesi","Pazar"))</f>
        <v/>
      </c>
    </row>
    <row r="5683" ht="10.5" customHeight="1" s="113">
      <c r="A5683" s="152" t="n">
        <v>47686</v>
      </c>
      <c r="B5683" s="153">
        <f>IF(A5683="","",YEAR(A5683))</f>
        <v/>
      </c>
      <c r="C5683" s="153">
        <f>IF(A5683="","",MONTH(A5683))</f>
        <v/>
      </c>
      <c r="D5683" s="153">
        <f>IF(A5683="","",CHOOSE(MONTH(A5683),"Ocak","Şubat","Mart","Nisan","Mayıs","Haziran","Temmuz","Ağustos","Eylül","Ekim","Kasım","Aralık"))</f>
        <v/>
      </c>
      <c r="E5683" s="153">
        <f>IF(A5683="","",ROUNDUP(MONTH(A5683)/3,0))</f>
        <v/>
      </c>
      <c r="F5683" s="153">
        <f>IF(A5683="","",WEEKNUM(A5683,2))</f>
        <v/>
      </c>
      <c r="G5683" s="153">
        <f>IF(A5683="","",WEEKDAY(A5683,2))</f>
        <v/>
      </c>
      <c r="H5683" s="153">
        <f>IF(A5683="","",CHOOSE(WEEKDAY(A5683,2),"Pazartesi","Salı","Çarşamba","Perşembe","Cuma","Cumartesi","Pazar"))</f>
        <v/>
      </c>
    </row>
    <row r="5684" ht="10.5" customHeight="1" s="113">
      <c r="A5684" s="152" t="n">
        <v>47687</v>
      </c>
      <c r="B5684" s="153">
        <f>IF(A5684="","",YEAR(A5684))</f>
        <v/>
      </c>
      <c r="C5684" s="153">
        <f>IF(A5684="","",MONTH(A5684))</f>
        <v/>
      </c>
      <c r="D5684" s="153">
        <f>IF(A5684="","",CHOOSE(MONTH(A5684),"Ocak","Şubat","Mart","Nisan","Mayıs","Haziran","Temmuz","Ağustos","Eylül","Ekim","Kasım","Aralık"))</f>
        <v/>
      </c>
      <c r="E5684" s="153">
        <f>IF(A5684="","",ROUNDUP(MONTH(A5684)/3,0))</f>
        <v/>
      </c>
      <c r="F5684" s="153">
        <f>IF(A5684="","",WEEKNUM(A5684,2))</f>
        <v/>
      </c>
      <c r="G5684" s="153">
        <f>IF(A5684="","",WEEKDAY(A5684,2))</f>
        <v/>
      </c>
      <c r="H5684" s="153">
        <f>IF(A5684="","",CHOOSE(WEEKDAY(A5684,2),"Pazartesi","Salı","Çarşamba","Perşembe","Cuma","Cumartesi","Pazar"))</f>
        <v/>
      </c>
    </row>
    <row r="5685" ht="10.5" customHeight="1" s="113">
      <c r="A5685" s="152" t="n">
        <v>47688</v>
      </c>
      <c r="B5685" s="153">
        <f>IF(A5685="","",YEAR(A5685))</f>
        <v/>
      </c>
      <c r="C5685" s="153">
        <f>IF(A5685="","",MONTH(A5685))</f>
        <v/>
      </c>
      <c r="D5685" s="153">
        <f>IF(A5685="","",CHOOSE(MONTH(A5685),"Ocak","Şubat","Mart","Nisan","Mayıs","Haziran","Temmuz","Ağustos","Eylül","Ekim","Kasım","Aralık"))</f>
        <v/>
      </c>
      <c r="E5685" s="153">
        <f>IF(A5685="","",ROUNDUP(MONTH(A5685)/3,0))</f>
        <v/>
      </c>
      <c r="F5685" s="153">
        <f>IF(A5685="","",WEEKNUM(A5685,2))</f>
        <v/>
      </c>
      <c r="G5685" s="153">
        <f>IF(A5685="","",WEEKDAY(A5685,2))</f>
        <v/>
      </c>
      <c r="H5685" s="153">
        <f>IF(A5685="","",CHOOSE(WEEKDAY(A5685,2),"Pazartesi","Salı","Çarşamba","Perşembe","Cuma","Cumartesi","Pazar"))</f>
        <v/>
      </c>
    </row>
    <row r="5686" ht="10.5" customHeight="1" s="113">
      <c r="A5686" s="152" t="n">
        <v>47689</v>
      </c>
      <c r="B5686" s="153">
        <f>IF(A5686="","",YEAR(A5686))</f>
        <v/>
      </c>
      <c r="C5686" s="153">
        <f>IF(A5686="","",MONTH(A5686))</f>
        <v/>
      </c>
      <c r="D5686" s="153">
        <f>IF(A5686="","",CHOOSE(MONTH(A5686),"Ocak","Şubat","Mart","Nisan","Mayıs","Haziran","Temmuz","Ağustos","Eylül","Ekim","Kasım","Aralık"))</f>
        <v/>
      </c>
      <c r="E5686" s="153">
        <f>IF(A5686="","",ROUNDUP(MONTH(A5686)/3,0))</f>
        <v/>
      </c>
      <c r="F5686" s="153">
        <f>IF(A5686="","",WEEKNUM(A5686,2))</f>
        <v/>
      </c>
      <c r="G5686" s="153">
        <f>IF(A5686="","",WEEKDAY(A5686,2))</f>
        <v/>
      </c>
      <c r="H5686" s="153">
        <f>IF(A5686="","",CHOOSE(WEEKDAY(A5686,2),"Pazartesi","Salı","Çarşamba","Perşembe","Cuma","Cumartesi","Pazar"))</f>
        <v/>
      </c>
    </row>
    <row r="5687" ht="10.5" customHeight="1" s="113">
      <c r="A5687" s="152" t="n">
        <v>47690</v>
      </c>
      <c r="B5687" s="153">
        <f>IF(A5687="","",YEAR(A5687))</f>
        <v/>
      </c>
      <c r="C5687" s="153">
        <f>IF(A5687="","",MONTH(A5687))</f>
        <v/>
      </c>
      <c r="D5687" s="153">
        <f>IF(A5687="","",CHOOSE(MONTH(A5687),"Ocak","Şubat","Mart","Nisan","Mayıs","Haziran","Temmuz","Ağustos","Eylül","Ekim","Kasım","Aralık"))</f>
        <v/>
      </c>
      <c r="E5687" s="153">
        <f>IF(A5687="","",ROUNDUP(MONTH(A5687)/3,0))</f>
        <v/>
      </c>
      <c r="F5687" s="153">
        <f>IF(A5687="","",WEEKNUM(A5687,2))</f>
        <v/>
      </c>
      <c r="G5687" s="153">
        <f>IF(A5687="","",WEEKDAY(A5687,2))</f>
        <v/>
      </c>
      <c r="H5687" s="153">
        <f>IF(A5687="","",CHOOSE(WEEKDAY(A5687,2),"Pazartesi","Salı","Çarşamba","Perşembe","Cuma","Cumartesi","Pazar"))</f>
        <v/>
      </c>
    </row>
    <row r="5688" ht="10.5" customHeight="1" s="113">
      <c r="A5688" s="152" t="n">
        <v>47691</v>
      </c>
      <c r="B5688" s="153">
        <f>IF(A5688="","",YEAR(A5688))</f>
        <v/>
      </c>
      <c r="C5688" s="153">
        <f>IF(A5688="","",MONTH(A5688))</f>
        <v/>
      </c>
      <c r="D5688" s="153">
        <f>IF(A5688="","",CHOOSE(MONTH(A5688),"Ocak","Şubat","Mart","Nisan","Mayıs","Haziran","Temmuz","Ağustos","Eylül","Ekim","Kasım","Aralık"))</f>
        <v/>
      </c>
      <c r="E5688" s="153">
        <f>IF(A5688="","",ROUNDUP(MONTH(A5688)/3,0))</f>
        <v/>
      </c>
      <c r="F5688" s="153">
        <f>IF(A5688="","",WEEKNUM(A5688,2))</f>
        <v/>
      </c>
      <c r="G5688" s="153">
        <f>IF(A5688="","",WEEKDAY(A5688,2))</f>
        <v/>
      </c>
      <c r="H5688" s="153">
        <f>IF(A5688="","",CHOOSE(WEEKDAY(A5688,2),"Pazartesi","Salı","Çarşamba","Perşembe","Cuma","Cumartesi","Pazar"))</f>
        <v/>
      </c>
    </row>
    <row r="5689" ht="10.5" customHeight="1" s="113">
      <c r="A5689" s="152" t="n">
        <v>47692</v>
      </c>
      <c r="B5689" s="153">
        <f>IF(A5689="","",YEAR(A5689))</f>
        <v/>
      </c>
      <c r="C5689" s="153">
        <f>IF(A5689="","",MONTH(A5689))</f>
        <v/>
      </c>
      <c r="D5689" s="153">
        <f>IF(A5689="","",CHOOSE(MONTH(A5689),"Ocak","Şubat","Mart","Nisan","Mayıs","Haziran","Temmuz","Ağustos","Eylül","Ekim","Kasım","Aralık"))</f>
        <v/>
      </c>
      <c r="E5689" s="153">
        <f>IF(A5689="","",ROUNDUP(MONTH(A5689)/3,0))</f>
        <v/>
      </c>
      <c r="F5689" s="153">
        <f>IF(A5689="","",WEEKNUM(A5689,2))</f>
        <v/>
      </c>
      <c r="G5689" s="153">
        <f>IF(A5689="","",WEEKDAY(A5689,2))</f>
        <v/>
      </c>
      <c r="H5689" s="153">
        <f>IF(A5689="","",CHOOSE(WEEKDAY(A5689,2),"Pazartesi","Salı","Çarşamba","Perşembe","Cuma","Cumartesi","Pazar"))</f>
        <v/>
      </c>
    </row>
    <row r="5690" ht="10.5" customHeight="1" s="113">
      <c r="A5690" s="152" t="n">
        <v>47693</v>
      </c>
      <c r="B5690" s="153">
        <f>IF(A5690="","",YEAR(A5690))</f>
        <v/>
      </c>
      <c r="C5690" s="153">
        <f>IF(A5690="","",MONTH(A5690))</f>
        <v/>
      </c>
      <c r="D5690" s="153">
        <f>IF(A5690="","",CHOOSE(MONTH(A5690),"Ocak","Şubat","Mart","Nisan","Mayıs","Haziran","Temmuz","Ağustos","Eylül","Ekim","Kasım","Aralık"))</f>
        <v/>
      </c>
      <c r="E5690" s="153">
        <f>IF(A5690="","",ROUNDUP(MONTH(A5690)/3,0))</f>
        <v/>
      </c>
      <c r="F5690" s="153">
        <f>IF(A5690="","",WEEKNUM(A5690,2))</f>
        <v/>
      </c>
      <c r="G5690" s="153">
        <f>IF(A5690="","",WEEKDAY(A5690,2))</f>
        <v/>
      </c>
      <c r="H5690" s="153">
        <f>IF(A5690="","",CHOOSE(WEEKDAY(A5690,2),"Pazartesi","Salı","Çarşamba","Perşembe","Cuma","Cumartesi","Pazar"))</f>
        <v/>
      </c>
    </row>
    <row r="5691" ht="10.5" customHeight="1" s="113">
      <c r="A5691" s="152" t="n">
        <v>47694</v>
      </c>
      <c r="B5691" s="153">
        <f>IF(A5691="","",YEAR(A5691))</f>
        <v/>
      </c>
      <c r="C5691" s="153">
        <f>IF(A5691="","",MONTH(A5691))</f>
        <v/>
      </c>
      <c r="D5691" s="153">
        <f>IF(A5691="","",CHOOSE(MONTH(A5691),"Ocak","Şubat","Mart","Nisan","Mayıs","Haziran","Temmuz","Ağustos","Eylül","Ekim","Kasım","Aralık"))</f>
        <v/>
      </c>
      <c r="E5691" s="153">
        <f>IF(A5691="","",ROUNDUP(MONTH(A5691)/3,0))</f>
        <v/>
      </c>
      <c r="F5691" s="153">
        <f>IF(A5691="","",WEEKNUM(A5691,2))</f>
        <v/>
      </c>
      <c r="G5691" s="153">
        <f>IF(A5691="","",WEEKDAY(A5691,2))</f>
        <v/>
      </c>
      <c r="H5691" s="153">
        <f>IF(A5691="","",CHOOSE(WEEKDAY(A5691,2),"Pazartesi","Salı","Çarşamba","Perşembe","Cuma","Cumartesi","Pazar"))</f>
        <v/>
      </c>
    </row>
    <row r="5692" ht="10.5" customHeight="1" s="113">
      <c r="A5692" s="152" t="n">
        <v>47695</v>
      </c>
      <c r="B5692" s="153">
        <f>IF(A5692="","",YEAR(A5692))</f>
        <v/>
      </c>
      <c r="C5692" s="153">
        <f>IF(A5692="","",MONTH(A5692))</f>
        <v/>
      </c>
      <c r="D5692" s="153">
        <f>IF(A5692="","",CHOOSE(MONTH(A5692),"Ocak","Şubat","Mart","Nisan","Mayıs","Haziran","Temmuz","Ağustos","Eylül","Ekim","Kasım","Aralık"))</f>
        <v/>
      </c>
      <c r="E5692" s="153">
        <f>IF(A5692="","",ROUNDUP(MONTH(A5692)/3,0))</f>
        <v/>
      </c>
      <c r="F5692" s="153">
        <f>IF(A5692="","",WEEKNUM(A5692,2))</f>
        <v/>
      </c>
      <c r="G5692" s="153">
        <f>IF(A5692="","",WEEKDAY(A5692,2))</f>
        <v/>
      </c>
      <c r="H5692" s="153">
        <f>IF(A5692="","",CHOOSE(WEEKDAY(A5692,2),"Pazartesi","Salı","Çarşamba","Perşembe","Cuma","Cumartesi","Pazar"))</f>
        <v/>
      </c>
    </row>
    <row r="5693" ht="10.5" customHeight="1" s="113">
      <c r="A5693" s="152" t="n">
        <v>47696</v>
      </c>
      <c r="B5693" s="153">
        <f>IF(A5693="","",YEAR(A5693))</f>
        <v/>
      </c>
      <c r="C5693" s="153">
        <f>IF(A5693="","",MONTH(A5693))</f>
        <v/>
      </c>
      <c r="D5693" s="153">
        <f>IF(A5693="","",CHOOSE(MONTH(A5693),"Ocak","Şubat","Mart","Nisan","Mayıs","Haziran","Temmuz","Ağustos","Eylül","Ekim","Kasım","Aralık"))</f>
        <v/>
      </c>
      <c r="E5693" s="153">
        <f>IF(A5693="","",ROUNDUP(MONTH(A5693)/3,0))</f>
        <v/>
      </c>
      <c r="F5693" s="153">
        <f>IF(A5693="","",WEEKNUM(A5693,2))</f>
        <v/>
      </c>
      <c r="G5693" s="153">
        <f>IF(A5693="","",WEEKDAY(A5693,2))</f>
        <v/>
      </c>
      <c r="H5693" s="153">
        <f>IF(A5693="","",CHOOSE(WEEKDAY(A5693,2),"Pazartesi","Salı","Çarşamba","Perşembe","Cuma","Cumartesi","Pazar"))</f>
        <v/>
      </c>
    </row>
    <row r="5694" ht="10.5" customHeight="1" s="113">
      <c r="A5694" s="152" t="n">
        <v>47697</v>
      </c>
      <c r="B5694" s="153">
        <f>IF(A5694="","",YEAR(A5694))</f>
        <v/>
      </c>
      <c r="C5694" s="153">
        <f>IF(A5694="","",MONTH(A5694))</f>
        <v/>
      </c>
      <c r="D5694" s="153">
        <f>IF(A5694="","",CHOOSE(MONTH(A5694),"Ocak","Şubat","Mart","Nisan","Mayıs","Haziran","Temmuz","Ağustos","Eylül","Ekim","Kasım","Aralık"))</f>
        <v/>
      </c>
      <c r="E5694" s="153">
        <f>IF(A5694="","",ROUNDUP(MONTH(A5694)/3,0))</f>
        <v/>
      </c>
      <c r="F5694" s="153">
        <f>IF(A5694="","",WEEKNUM(A5694,2))</f>
        <v/>
      </c>
      <c r="G5694" s="153">
        <f>IF(A5694="","",WEEKDAY(A5694,2))</f>
        <v/>
      </c>
      <c r="H5694" s="153">
        <f>IF(A5694="","",CHOOSE(WEEKDAY(A5694,2),"Pazartesi","Salı","Çarşamba","Perşembe","Cuma","Cumartesi","Pazar"))</f>
        <v/>
      </c>
    </row>
    <row r="5695" ht="10.5" customHeight="1" s="113">
      <c r="A5695" s="152" t="n">
        <v>47698</v>
      </c>
      <c r="B5695" s="153">
        <f>IF(A5695="","",YEAR(A5695))</f>
        <v/>
      </c>
      <c r="C5695" s="153">
        <f>IF(A5695="","",MONTH(A5695))</f>
        <v/>
      </c>
      <c r="D5695" s="153">
        <f>IF(A5695="","",CHOOSE(MONTH(A5695),"Ocak","Şubat","Mart","Nisan","Mayıs","Haziran","Temmuz","Ağustos","Eylül","Ekim","Kasım","Aralık"))</f>
        <v/>
      </c>
      <c r="E5695" s="153">
        <f>IF(A5695="","",ROUNDUP(MONTH(A5695)/3,0))</f>
        <v/>
      </c>
      <c r="F5695" s="153">
        <f>IF(A5695="","",WEEKNUM(A5695,2))</f>
        <v/>
      </c>
      <c r="G5695" s="153">
        <f>IF(A5695="","",WEEKDAY(A5695,2))</f>
        <v/>
      </c>
      <c r="H5695" s="153">
        <f>IF(A5695="","",CHOOSE(WEEKDAY(A5695,2),"Pazartesi","Salı","Çarşamba","Perşembe","Cuma","Cumartesi","Pazar"))</f>
        <v/>
      </c>
    </row>
    <row r="5696" ht="10.5" customHeight="1" s="113">
      <c r="A5696" s="152" t="n">
        <v>47699</v>
      </c>
      <c r="B5696" s="153">
        <f>IF(A5696="","",YEAR(A5696))</f>
        <v/>
      </c>
      <c r="C5696" s="153">
        <f>IF(A5696="","",MONTH(A5696))</f>
        <v/>
      </c>
      <c r="D5696" s="153">
        <f>IF(A5696="","",CHOOSE(MONTH(A5696),"Ocak","Şubat","Mart","Nisan","Mayıs","Haziran","Temmuz","Ağustos","Eylül","Ekim","Kasım","Aralık"))</f>
        <v/>
      </c>
      <c r="E5696" s="153">
        <f>IF(A5696="","",ROUNDUP(MONTH(A5696)/3,0))</f>
        <v/>
      </c>
      <c r="F5696" s="153">
        <f>IF(A5696="","",WEEKNUM(A5696,2))</f>
        <v/>
      </c>
      <c r="G5696" s="153">
        <f>IF(A5696="","",WEEKDAY(A5696,2))</f>
        <v/>
      </c>
      <c r="H5696" s="153">
        <f>IF(A5696="","",CHOOSE(WEEKDAY(A5696,2),"Pazartesi","Salı","Çarşamba","Perşembe","Cuma","Cumartesi","Pazar"))</f>
        <v/>
      </c>
    </row>
    <row r="5697" ht="10.5" customHeight="1" s="113">
      <c r="A5697" s="152" t="n">
        <v>47700</v>
      </c>
      <c r="B5697" s="153">
        <f>IF(A5697="","",YEAR(A5697))</f>
        <v/>
      </c>
      <c r="C5697" s="153">
        <f>IF(A5697="","",MONTH(A5697))</f>
        <v/>
      </c>
      <c r="D5697" s="153">
        <f>IF(A5697="","",CHOOSE(MONTH(A5697),"Ocak","Şubat","Mart","Nisan","Mayıs","Haziran","Temmuz","Ağustos","Eylül","Ekim","Kasım","Aralık"))</f>
        <v/>
      </c>
      <c r="E5697" s="153">
        <f>IF(A5697="","",ROUNDUP(MONTH(A5697)/3,0))</f>
        <v/>
      </c>
      <c r="F5697" s="153">
        <f>IF(A5697="","",WEEKNUM(A5697,2))</f>
        <v/>
      </c>
      <c r="G5697" s="153">
        <f>IF(A5697="","",WEEKDAY(A5697,2))</f>
        <v/>
      </c>
      <c r="H5697" s="153">
        <f>IF(A5697="","",CHOOSE(WEEKDAY(A5697,2),"Pazartesi","Salı","Çarşamba","Perşembe","Cuma","Cumartesi","Pazar"))</f>
        <v/>
      </c>
    </row>
    <row r="5698" ht="10.5" customHeight="1" s="113">
      <c r="A5698" s="152" t="n">
        <v>47701</v>
      </c>
      <c r="B5698" s="153">
        <f>IF(A5698="","",YEAR(A5698))</f>
        <v/>
      </c>
      <c r="C5698" s="153">
        <f>IF(A5698="","",MONTH(A5698))</f>
        <v/>
      </c>
      <c r="D5698" s="153">
        <f>IF(A5698="","",CHOOSE(MONTH(A5698),"Ocak","Şubat","Mart","Nisan","Mayıs","Haziran","Temmuz","Ağustos","Eylül","Ekim","Kasım","Aralık"))</f>
        <v/>
      </c>
      <c r="E5698" s="153">
        <f>IF(A5698="","",ROUNDUP(MONTH(A5698)/3,0))</f>
        <v/>
      </c>
      <c r="F5698" s="153">
        <f>IF(A5698="","",WEEKNUM(A5698,2))</f>
        <v/>
      </c>
      <c r="G5698" s="153">
        <f>IF(A5698="","",WEEKDAY(A5698,2))</f>
        <v/>
      </c>
      <c r="H5698" s="153">
        <f>IF(A5698="","",CHOOSE(WEEKDAY(A5698,2),"Pazartesi","Salı","Çarşamba","Perşembe","Cuma","Cumartesi","Pazar"))</f>
        <v/>
      </c>
    </row>
    <row r="5699" ht="10.5" customHeight="1" s="113">
      <c r="A5699" s="152" t="n">
        <v>47702</v>
      </c>
      <c r="B5699" s="153">
        <f>IF(A5699="","",YEAR(A5699))</f>
        <v/>
      </c>
      <c r="C5699" s="153">
        <f>IF(A5699="","",MONTH(A5699))</f>
        <v/>
      </c>
      <c r="D5699" s="153">
        <f>IF(A5699="","",CHOOSE(MONTH(A5699),"Ocak","Şubat","Mart","Nisan","Mayıs","Haziran","Temmuz","Ağustos","Eylül","Ekim","Kasım","Aralık"))</f>
        <v/>
      </c>
      <c r="E5699" s="153">
        <f>IF(A5699="","",ROUNDUP(MONTH(A5699)/3,0))</f>
        <v/>
      </c>
      <c r="F5699" s="153">
        <f>IF(A5699="","",WEEKNUM(A5699,2))</f>
        <v/>
      </c>
      <c r="G5699" s="153">
        <f>IF(A5699="","",WEEKDAY(A5699,2))</f>
        <v/>
      </c>
      <c r="H5699" s="153">
        <f>IF(A5699="","",CHOOSE(WEEKDAY(A5699,2),"Pazartesi","Salı","Çarşamba","Perşembe","Cuma","Cumartesi","Pazar"))</f>
        <v/>
      </c>
    </row>
    <row r="5700" ht="10.5" customHeight="1" s="113">
      <c r="A5700" s="152" t="n">
        <v>47703</v>
      </c>
      <c r="B5700" s="153">
        <f>IF(A5700="","",YEAR(A5700))</f>
        <v/>
      </c>
      <c r="C5700" s="153">
        <f>IF(A5700="","",MONTH(A5700))</f>
        <v/>
      </c>
      <c r="D5700" s="153">
        <f>IF(A5700="","",CHOOSE(MONTH(A5700),"Ocak","Şubat","Mart","Nisan","Mayıs","Haziran","Temmuz","Ağustos","Eylül","Ekim","Kasım","Aralık"))</f>
        <v/>
      </c>
      <c r="E5700" s="153">
        <f>IF(A5700="","",ROUNDUP(MONTH(A5700)/3,0))</f>
        <v/>
      </c>
      <c r="F5700" s="153">
        <f>IF(A5700="","",WEEKNUM(A5700,2))</f>
        <v/>
      </c>
      <c r="G5700" s="153">
        <f>IF(A5700="","",WEEKDAY(A5700,2))</f>
        <v/>
      </c>
      <c r="H5700" s="153">
        <f>IF(A5700="","",CHOOSE(WEEKDAY(A5700,2),"Pazartesi","Salı","Çarşamba","Perşembe","Cuma","Cumartesi","Pazar"))</f>
        <v/>
      </c>
    </row>
    <row r="5701" ht="10.5" customHeight="1" s="113">
      <c r="A5701" s="152" t="n">
        <v>47704</v>
      </c>
      <c r="B5701" s="153">
        <f>IF(A5701="","",YEAR(A5701))</f>
        <v/>
      </c>
      <c r="C5701" s="153">
        <f>IF(A5701="","",MONTH(A5701))</f>
        <v/>
      </c>
      <c r="D5701" s="153">
        <f>IF(A5701="","",CHOOSE(MONTH(A5701),"Ocak","Şubat","Mart","Nisan","Mayıs","Haziran","Temmuz","Ağustos","Eylül","Ekim","Kasım","Aralık"))</f>
        <v/>
      </c>
      <c r="E5701" s="153">
        <f>IF(A5701="","",ROUNDUP(MONTH(A5701)/3,0))</f>
        <v/>
      </c>
      <c r="F5701" s="153">
        <f>IF(A5701="","",WEEKNUM(A5701,2))</f>
        <v/>
      </c>
      <c r="G5701" s="153">
        <f>IF(A5701="","",WEEKDAY(A5701,2))</f>
        <v/>
      </c>
      <c r="H5701" s="153">
        <f>IF(A5701="","",CHOOSE(WEEKDAY(A5701,2),"Pazartesi","Salı","Çarşamba","Perşembe","Cuma","Cumartesi","Pazar"))</f>
        <v/>
      </c>
    </row>
    <row r="5702" ht="10.5" customHeight="1" s="113">
      <c r="A5702" s="152" t="n">
        <v>47705</v>
      </c>
      <c r="B5702" s="153">
        <f>IF(A5702="","",YEAR(A5702))</f>
        <v/>
      </c>
      <c r="C5702" s="153">
        <f>IF(A5702="","",MONTH(A5702))</f>
        <v/>
      </c>
      <c r="D5702" s="153">
        <f>IF(A5702="","",CHOOSE(MONTH(A5702),"Ocak","Şubat","Mart","Nisan","Mayıs","Haziran","Temmuz","Ağustos","Eylül","Ekim","Kasım","Aralık"))</f>
        <v/>
      </c>
      <c r="E5702" s="153">
        <f>IF(A5702="","",ROUNDUP(MONTH(A5702)/3,0))</f>
        <v/>
      </c>
      <c r="F5702" s="153">
        <f>IF(A5702="","",WEEKNUM(A5702,2))</f>
        <v/>
      </c>
      <c r="G5702" s="153">
        <f>IF(A5702="","",WEEKDAY(A5702,2))</f>
        <v/>
      </c>
      <c r="H5702" s="153">
        <f>IF(A5702="","",CHOOSE(WEEKDAY(A5702,2),"Pazartesi","Salı","Çarşamba","Perşembe","Cuma","Cumartesi","Pazar"))</f>
        <v/>
      </c>
    </row>
    <row r="5703" ht="10.5" customHeight="1" s="113">
      <c r="A5703" s="152" t="n">
        <v>47706</v>
      </c>
      <c r="B5703" s="153">
        <f>IF(A5703="","",YEAR(A5703))</f>
        <v/>
      </c>
      <c r="C5703" s="153">
        <f>IF(A5703="","",MONTH(A5703))</f>
        <v/>
      </c>
      <c r="D5703" s="153">
        <f>IF(A5703="","",CHOOSE(MONTH(A5703),"Ocak","Şubat","Mart","Nisan","Mayıs","Haziran","Temmuz","Ağustos","Eylül","Ekim","Kasım","Aralık"))</f>
        <v/>
      </c>
      <c r="E5703" s="153">
        <f>IF(A5703="","",ROUNDUP(MONTH(A5703)/3,0))</f>
        <v/>
      </c>
      <c r="F5703" s="153">
        <f>IF(A5703="","",WEEKNUM(A5703,2))</f>
        <v/>
      </c>
      <c r="G5703" s="153">
        <f>IF(A5703="","",WEEKDAY(A5703,2))</f>
        <v/>
      </c>
      <c r="H5703" s="153">
        <f>IF(A5703="","",CHOOSE(WEEKDAY(A5703,2),"Pazartesi","Salı","Çarşamba","Perşembe","Cuma","Cumartesi","Pazar"))</f>
        <v/>
      </c>
    </row>
    <row r="5704" ht="10.5" customHeight="1" s="113">
      <c r="A5704" s="152" t="n">
        <v>47707</v>
      </c>
      <c r="B5704" s="153">
        <f>IF(A5704="","",YEAR(A5704))</f>
        <v/>
      </c>
      <c r="C5704" s="153">
        <f>IF(A5704="","",MONTH(A5704))</f>
        <v/>
      </c>
      <c r="D5704" s="153">
        <f>IF(A5704="","",CHOOSE(MONTH(A5704),"Ocak","Şubat","Mart","Nisan","Mayıs","Haziran","Temmuz","Ağustos","Eylül","Ekim","Kasım","Aralık"))</f>
        <v/>
      </c>
      <c r="E5704" s="153">
        <f>IF(A5704="","",ROUNDUP(MONTH(A5704)/3,0))</f>
        <v/>
      </c>
      <c r="F5704" s="153">
        <f>IF(A5704="","",WEEKNUM(A5704,2))</f>
        <v/>
      </c>
      <c r="G5704" s="153">
        <f>IF(A5704="","",WEEKDAY(A5704,2))</f>
        <v/>
      </c>
      <c r="H5704" s="153">
        <f>IF(A5704="","",CHOOSE(WEEKDAY(A5704,2),"Pazartesi","Salı","Çarşamba","Perşembe","Cuma","Cumartesi","Pazar"))</f>
        <v/>
      </c>
    </row>
    <row r="5705" ht="10.5" customHeight="1" s="113">
      <c r="A5705" s="152" t="n">
        <v>47708</v>
      </c>
      <c r="B5705" s="153">
        <f>IF(A5705="","",YEAR(A5705))</f>
        <v/>
      </c>
      <c r="C5705" s="153">
        <f>IF(A5705="","",MONTH(A5705))</f>
        <v/>
      </c>
      <c r="D5705" s="153">
        <f>IF(A5705="","",CHOOSE(MONTH(A5705),"Ocak","Şubat","Mart","Nisan","Mayıs","Haziran","Temmuz","Ağustos","Eylül","Ekim","Kasım","Aralık"))</f>
        <v/>
      </c>
      <c r="E5705" s="153">
        <f>IF(A5705="","",ROUNDUP(MONTH(A5705)/3,0))</f>
        <v/>
      </c>
      <c r="F5705" s="153">
        <f>IF(A5705="","",WEEKNUM(A5705,2))</f>
        <v/>
      </c>
      <c r="G5705" s="153">
        <f>IF(A5705="","",WEEKDAY(A5705,2))</f>
        <v/>
      </c>
      <c r="H5705" s="153">
        <f>IF(A5705="","",CHOOSE(WEEKDAY(A5705,2),"Pazartesi","Salı","Çarşamba","Perşembe","Cuma","Cumartesi","Pazar"))</f>
        <v/>
      </c>
    </row>
    <row r="5706" ht="10.5" customHeight="1" s="113">
      <c r="A5706" s="152" t="n">
        <v>47709</v>
      </c>
      <c r="B5706" s="153">
        <f>IF(A5706="","",YEAR(A5706))</f>
        <v/>
      </c>
      <c r="C5706" s="153">
        <f>IF(A5706="","",MONTH(A5706))</f>
        <v/>
      </c>
      <c r="D5706" s="153">
        <f>IF(A5706="","",CHOOSE(MONTH(A5706),"Ocak","Şubat","Mart","Nisan","Mayıs","Haziran","Temmuz","Ağustos","Eylül","Ekim","Kasım","Aralık"))</f>
        <v/>
      </c>
      <c r="E5706" s="153">
        <f>IF(A5706="","",ROUNDUP(MONTH(A5706)/3,0))</f>
        <v/>
      </c>
      <c r="F5706" s="153">
        <f>IF(A5706="","",WEEKNUM(A5706,2))</f>
        <v/>
      </c>
      <c r="G5706" s="153">
        <f>IF(A5706="","",WEEKDAY(A5706,2))</f>
        <v/>
      </c>
      <c r="H5706" s="153">
        <f>IF(A5706="","",CHOOSE(WEEKDAY(A5706,2),"Pazartesi","Salı","Çarşamba","Perşembe","Cuma","Cumartesi","Pazar"))</f>
        <v/>
      </c>
    </row>
    <row r="5707" ht="10.5" customHeight="1" s="113">
      <c r="A5707" s="152" t="n">
        <v>47710</v>
      </c>
      <c r="B5707" s="153">
        <f>IF(A5707="","",YEAR(A5707))</f>
        <v/>
      </c>
      <c r="C5707" s="153">
        <f>IF(A5707="","",MONTH(A5707))</f>
        <v/>
      </c>
      <c r="D5707" s="153">
        <f>IF(A5707="","",CHOOSE(MONTH(A5707),"Ocak","Şubat","Mart","Nisan","Mayıs","Haziran","Temmuz","Ağustos","Eylül","Ekim","Kasım","Aralık"))</f>
        <v/>
      </c>
      <c r="E5707" s="153">
        <f>IF(A5707="","",ROUNDUP(MONTH(A5707)/3,0))</f>
        <v/>
      </c>
      <c r="F5707" s="153">
        <f>IF(A5707="","",WEEKNUM(A5707,2))</f>
        <v/>
      </c>
      <c r="G5707" s="153">
        <f>IF(A5707="","",WEEKDAY(A5707,2))</f>
        <v/>
      </c>
      <c r="H5707" s="153">
        <f>IF(A5707="","",CHOOSE(WEEKDAY(A5707,2),"Pazartesi","Salı","Çarşamba","Perşembe","Cuma","Cumartesi","Pazar"))</f>
        <v/>
      </c>
    </row>
    <row r="5708" ht="10.5" customHeight="1" s="113">
      <c r="A5708" s="152" t="n">
        <v>47711</v>
      </c>
      <c r="B5708" s="153">
        <f>IF(A5708="","",YEAR(A5708))</f>
        <v/>
      </c>
      <c r="C5708" s="153">
        <f>IF(A5708="","",MONTH(A5708))</f>
        <v/>
      </c>
      <c r="D5708" s="153">
        <f>IF(A5708="","",CHOOSE(MONTH(A5708),"Ocak","Şubat","Mart","Nisan","Mayıs","Haziran","Temmuz","Ağustos","Eylül","Ekim","Kasım","Aralık"))</f>
        <v/>
      </c>
      <c r="E5708" s="153">
        <f>IF(A5708="","",ROUNDUP(MONTH(A5708)/3,0))</f>
        <v/>
      </c>
      <c r="F5708" s="153">
        <f>IF(A5708="","",WEEKNUM(A5708,2))</f>
        <v/>
      </c>
      <c r="G5708" s="153">
        <f>IF(A5708="","",WEEKDAY(A5708,2))</f>
        <v/>
      </c>
      <c r="H5708" s="153">
        <f>IF(A5708="","",CHOOSE(WEEKDAY(A5708,2),"Pazartesi","Salı","Çarşamba","Perşembe","Cuma","Cumartesi","Pazar"))</f>
        <v/>
      </c>
    </row>
    <row r="5709" ht="10.5" customHeight="1" s="113">
      <c r="A5709" s="152" t="n">
        <v>47712</v>
      </c>
      <c r="B5709" s="153">
        <f>IF(A5709="","",YEAR(A5709))</f>
        <v/>
      </c>
      <c r="C5709" s="153">
        <f>IF(A5709="","",MONTH(A5709))</f>
        <v/>
      </c>
      <c r="D5709" s="153">
        <f>IF(A5709="","",CHOOSE(MONTH(A5709),"Ocak","Şubat","Mart","Nisan","Mayıs","Haziran","Temmuz","Ağustos","Eylül","Ekim","Kasım","Aralık"))</f>
        <v/>
      </c>
      <c r="E5709" s="153">
        <f>IF(A5709="","",ROUNDUP(MONTH(A5709)/3,0))</f>
        <v/>
      </c>
      <c r="F5709" s="153">
        <f>IF(A5709="","",WEEKNUM(A5709,2))</f>
        <v/>
      </c>
      <c r="G5709" s="153">
        <f>IF(A5709="","",WEEKDAY(A5709,2))</f>
        <v/>
      </c>
      <c r="H5709" s="153">
        <f>IF(A5709="","",CHOOSE(WEEKDAY(A5709,2),"Pazartesi","Salı","Çarşamba","Perşembe","Cuma","Cumartesi","Pazar"))</f>
        <v/>
      </c>
    </row>
    <row r="5710" ht="10.5" customHeight="1" s="113">
      <c r="A5710" s="152" t="n">
        <v>47713</v>
      </c>
      <c r="B5710" s="153">
        <f>IF(A5710="","",YEAR(A5710))</f>
        <v/>
      </c>
      <c r="C5710" s="153">
        <f>IF(A5710="","",MONTH(A5710))</f>
        <v/>
      </c>
      <c r="D5710" s="153">
        <f>IF(A5710="","",CHOOSE(MONTH(A5710),"Ocak","Şubat","Mart","Nisan","Mayıs","Haziran","Temmuz","Ağustos","Eylül","Ekim","Kasım","Aralık"))</f>
        <v/>
      </c>
      <c r="E5710" s="153">
        <f>IF(A5710="","",ROUNDUP(MONTH(A5710)/3,0))</f>
        <v/>
      </c>
      <c r="F5710" s="153">
        <f>IF(A5710="","",WEEKNUM(A5710,2))</f>
        <v/>
      </c>
      <c r="G5710" s="153">
        <f>IF(A5710="","",WEEKDAY(A5710,2))</f>
        <v/>
      </c>
      <c r="H5710" s="153">
        <f>IF(A5710="","",CHOOSE(WEEKDAY(A5710,2),"Pazartesi","Salı","Çarşamba","Perşembe","Cuma","Cumartesi","Pazar"))</f>
        <v/>
      </c>
    </row>
    <row r="5711" ht="10.5" customHeight="1" s="113">
      <c r="A5711" s="152" t="n">
        <v>47714</v>
      </c>
      <c r="B5711" s="153">
        <f>IF(A5711="","",YEAR(A5711))</f>
        <v/>
      </c>
      <c r="C5711" s="153">
        <f>IF(A5711="","",MONTH(A5711))</f>
        <v/>
      </c>
      <c r="D5711" s="153">
        <f>IF(A5711="","",CHOOSE(MONTH(A5711),"Ocak","Şubat","Mart","Nisan","Mayıs","Haziran","Temmuz","Ağustos","Eylül","Ekim","Kasım","Aralık"))</f>
        <v/>
      </c>
      <c r="E5711" s="153">
        <f>IF(A5711="","",ROUNDUP(MONTH(A5711)/3,0))</f>
        <v/>
      </c>
      <c r="F5711" s="153">
        <f>IF(A5711="","",WEEKNUM(A5711,2))</f>
        <v/>
      </c>
      <c r="G5711" s="153">
        <f>IF(A5711="","",WEEKDAY(A5711,2))</f>
        <v/>
      </c>
      <c r="H5711" s="153">
        <f>IF(A5711="","",CHOOSE(WEEKDAY(A5711,2),"Pazartesi","Salı","Çarşamba","Perşembe","Cuma","Cumartesi","Pazar"))</f>
        <v/>
      </c>
    </row>
    <row r="5712" ht="10.5" customHeight="1" s="113">
      <c r="A5712" s="152" t="n">
        <v>47715</v>
      </c>
      <c r="B5712" s="153">
        <f>IF(A5712="","",YEAR(A5712))</f>
        <v/>
      </c>
      <c r="C5712" s="153">
        <f>IF(A5712="","",MONTH(A5712))</f>
        <v/>
      </c>
      <c r="D5712" s="153">
        <f>IF(A5712="","",CHOOSE(MONTH(A5712),"Ocak","Şubat","Mart","Nisan","Mayıs","Haziran","Temmuz","Ağustos","Eylül","Ekim","Kasım","Aralık"))</f>
        <v/>
      </c>
      <c r="E5712" s="153">
        <f>IF(A5712="","",ROUNDUP(MONTH(A5712)/3,0))</f>
        <v/>
      </c>
      <c r="F5712" s="153">
        <f>IF(A5712="","",WEEKNUM(A5712,2))</f>
        <v/>
      </c>
      <c r="G5712" s="153">
        <f>IF(A5712="","",WEEKDAY(A5712,2))</f>
        <v/>
      </c>
      <c r="H5712" s="153">
        <f>IF(A5712="","",CHOOSE(WEEKDAY(A5712,2),"Pazartesi","Salı","Çarşamba","Perşembe","Cuma","Cumartesi","Pazar"))</f>
        <v/>
      </c>
    </row>
    <row r="5713" ht="10.5" customHeight="1" s="113">
      <c r="A5713" s="152" t="n">
        <v>47716</v>
      </c>
      <c r="B5713" s="153">
        <f>IF(A5713="","",YEAR(A5713))</f>
        <v/>
      </c>
      <c r="C5713" s="153">
        <f>IF(A5713="","",MONTH(A5713))</f>
        <v/>
      </c>
      <c r="D5713" s="153">
        <f>IF(A5713="","",CHOOSE(MONTH(A5713),"Ocak","Şubat","Mart","Nisan","Mayıs","Haziran","Temmuz","Ağustos","Eylül","Ekim","Kasım","Aralık"))</f>
        <v/>
      </c>
      <c r="E5713" s="153">
        <f>IF(A5713="","",ROUNDUP(MONTH(A5713)/3,0))</f>
        <v/>
      </c>
      <c r="F5713" s="153">
        <f>IF(A5713="","",WEEKNUM(A5713,2))</f>
        <v/>
      </c>
      <c r="G5713" s="153">
        <f>IF(A5713="","",WEEKDAY(A5713,2))</f>
        <v/>
      </c>
      <c r="H5713" s="153">
        <f>IF(A5713="","",CHOOSE(WEEKDAY(A5713,2),"Pazartesi","Salı","Çarşamba","Perşembe","Cuma","Cumartesi","Pazar"))</f>
        <v/>
      </c>
    </row>
    <row r="5714" ht="10.5" customHeight="1" s="113">
      <c r="A5714" s="152" t="n">
        <v>47717</v>
      </c>
      <c r="B5714" s="153">
        <f>IF(A5714="","",YEAR(A5714))</f>
        <v/>
      </c>
      <c r="C5714" s="153">
        <f>IF(A5714="","",MONTH(A5714))</f>
        <v/>
      </c>
      <c r="D5714" s="153">
        <f>IF(A5714="","",CHOOSE(MONTH(A5714),"Ocak","Şubat","Mart","Nisan","Mayıs","Haziran","Temmuz","Ağustos","Eylül","Ekim","Kasım","Aralık"))</f>
        <v/>
      </c>
      <c r="E5714" s="153">
        <f>IF(A5714="","",ROUNDUP(MONTH(A5714)/3,0))</f>
        <v/>
      </c>
      <c r="F5714" s="153">
        <f>IF(A5714="","",WEEKNUM(A5714,2))</f>
        <v/>
      </c>
      <c r="G5714" s="153">
        <f>IF(A5714="","",WEEKDAY(A5714,2))</f>
        <v/>
      </c>
      <c r="H5714" s="153">
        <f>IF(A5714="","",CHOOSE(WEEKDAY(A5714,2),"Pazartesi","Salı","Çarşamba","Perşembe","Cuma","Cumartesi","Pazar"))</f>
        <v/>
      </c>
    </row>
    <row r="5715" ht="10.5" customHeight="1" s="113">
      <c r="A5715" s="152" t="n">
        <v>47718</v>
      </c>
      <c r="B5715" s="153">
        <f>IF(A5715="","",YEAR(A5715))</f>
        <v/>
      </c>
      <c r="C5715" s="153">
        <f>IF(A5715="","",MONTH(A5715))</f>
        <v/>
      </c>
      <c r="D5715" s="153">
        <f>IF(A5715="","",CHOOSE(MONTH(A5715),"Ocak","Şubat","Mart","Nisan","Mayıs","Haziran","Temmuz","Ağustos","Eylül","Ekim","Kasım","Aralık"))</f>
        <v/>
      </c>
      <c r="E5715" s="153">
        <f>IF(A5715="","",ROUNDUP(MONTH(A5715)/3,0))</f>
        <v/>
      </c>
      <c r="F5715" s="153">
        <f>IF(A5715="","",WEEKNUM(A5715,2))</f>
        <v/>
      </c>
      <c r="G5715" s="153">
        <f>IF(A5715="","",WEEKDAY(A5715,2))</f>
        <v/>
      </c>
      <c r="H5715" s="153">
        <f>IF(A5715="","",CHOOSE(WEEKDAY(A5715,2),"Pazartesi","Salı","Çarşamba","Perşembe","Cuma","Cumartesi","Pazar"))</f>
        <v/>
      </c>
    </row>
    <row r="5716" ht="10.5" customHeight="1" s="113">
      <c r="A5716" s="152" t="n">
        <v>47719</v>
      </c>
      <c r="B5716" s="153">
        <f>IF(A5716="","",YEAR(A5716))</f>
        <v/>
      </c>
      <c r="C5716" s="153">
        <f>IF(A5716="","",MONTH(A5716))</f>
        <v/>
      </c>
      <c r="D5716" s="153">
        <f>IF(A5716="","",CHOOSE(MONTH(A5716),"Ocak","Şubat","Mart","Nisan","Mayıs","Haziran","Temmuz","Ağustos","Eylül","Ekim","Kasım","Aralık"))</f>
        <v/>
      </c>
      <c r="E5716" s="153">
        <f>IF(A5716="","",ROUNDUP(MONTH(A5716)/3,0))</f>
        <v/>
      </c>
      <c r="F5716" s="153">
        <f>IF(A5716="","",WEEKNUM(A5716,2))</f>
        <v/>
      </c>
      <c r="G5716" s="153">
        <f>IF(A5716="","",WEEKDAY(A5716,2))</f>
        <v/>
      </c>
      <c r="H5716" s="153">
        <f>IF(A5716="","",CHOOSE(WEEKDAY(A5716,2),"Pazartesi","Salı","Çarşamba","Perşembe","Cuma","Cumartesi","Pazar"))</f>
        <v/>
      </c>
    </row>
    <row r="5717" ht="10.5" customHeight="1" s="113">
      <c r="A5717" s="152" t="n">
        <v>47720</v>
      </c>
      <c r="B5717" s="153">
        <f>IF(A5717="","",YEAR(A5717))</f>
        <v/>
      </c>
      <c r="C5717" s="153">
        <f>IF(A5717="","",MONTH(A5717))</f>
        <v/>
      </c>
      <c r="D5717" s="153">
        <f>IF(A5717="","",CHOOSE(MONTH(A5717),"Ocak","Şubat","Mart","Nisan","Mayıs","Haziran","Temmuz","Ağustos","Eylül","Ekim","Kasım","Aralık"))</f>
        <v/>
      </c>
      <c r="E5717" s="153">
        <f>IF(A5717="","",ROUNDUP(MONTH(A5717)/3,0))</f>
        <v/>
      </c>
      <c r="F5717" s="153">
        <f>IF(A5717="","",WEEKNUM(A5717,2))</f>
        <v/>
      </c>
      <c r="G5717" s="153">
        <f>IF(A5717="","",WEEKDAY(A5717,2))</f>
        <v/>
      </c>
      <c r="H5717" s="153">
        <f>IF(A5717="","",CHOOSE(WEEKDAY(A5717,2),"Pazartesi","Salı","Çarşamba","Perşembe","Cuma","Cumartesi","Pazar"))</f>
        <v/>
      </c>
    </row>
    <row r="5718" ht="10.5" customHeight="1" s="113">
      <c r="A5718" s="152" t="n">
        <v>47721</v>
      </c>
      <c r="B5718" s="153">
        <f>IF(A5718="","",YEAR(A5718))</f>
        <v/>
      </c>
      <c r="C5718" s="153">
        <f>IF(A5718="","",MONTH(A5718))</f>
        <v/>
      </c>
      <c r="D5718" s="153">
        <f>IF(A5718="","",CHOOSE(MONTH(A5718),"Ocak","Şubat","Mart","Nisan","Mayıs","Haziran","Temmuz","Ağustos","Eylül","Ekim","Kasım","Aralık"))</f>
        <v/>
      </c>
      <c r="E5718" s="153">
        <f>IF(A5718="","",ROUNDUP(MONTH(A5718)/3,0))</f>
        <v/>
      </c>
      <c r="F5718" s="153">
        <f>IF(A5718="","",WEEKNUM(A5718,2))</f>
        <v/>
      </c>
      <c r="G5718" s="153">
        <f>IF(A5718="","",WEEKDAY(A5718,2))</f>
        <v/>
      </c>
      <c r="H5718" s="153">
        <f>IF(A5718="","",CHOOSE(WEEKDAY(A5718,2),"Pazartesi","Salı","Çarşamba","Perşembe","Cuma","Cumartesi","Pazar"))</f>
        <v/>
      </c>
    </row>
    <row r="5719" ht="10.5" customHeight="1" s="113">
      <c r="A5719" s="152" t="n">
        <v>47722</v>
      </c>
      <c r="B5719" s="153">
        <f>IF(A5719="","",YEAR(A5719))</f>
        <v/>
      </c>
      <c r="C5719" s="153">
        <f>IF(A5719="","",MONTH(A5719))</f>
        <v/>
      </c>
      <c r="D5719" s="153">
        <f>IF(A5719="","",CHOOSE(MONTH(A5719),"Ocak","Şubat","Mart","Nisan","Mayıs","Haziran","Temmuz","Ağustos","Eylül","Ekim","Kasım","Aralık"))</f>
        <v/>
      </c>
      <c r="E5719" s="153">
        <f>IF(A5719="","",ROUNDUP(MONTH(A5719)/3,0))</f>
        <v/>
      </c>
      <c r="F5719" s="153">
        <f>IF(A5719="","",WEEKNUM(A5719,2))</f>
        <v/>
      </c>
      <c r="G5719" s="153">
        <f>IF(A5719="","",WEEKDAY(A5719,2))</f>
        <v/>
      </c>
      <c r="H5719" s="153">
        <f>IF(A5719="","",CHOOSE(WEEKDAY(A5719,2),"Pazartesi","Salı","Çarşamba","Perşembe","Cuma","Cumartesi","Pazar"))</f>
        <v/>
      </c>
    </row>
    <row r="5720" ht="10.5" customHeight="1" s="113">
      <c r="A5720" s="152" t="n">
        <v>47723</v>
      </c>
      <c r="B5720" s="153">
        <f>IF(A5720="","",YEAR(A5720))</f>
        <v/>
      </c>
      <c r="C5720" s="153">
        <f>IF(A5720="","",MONTH(A5720))</f>
        <v/>
      </c>
      <c r="D5720" s="153">
        <f>IF(A5720="","",CHOOSE(MONTH(A5720),"Ocak","Şubat","Mart","Nisan","Mayıs","Haziran","Temmuz","Ağustos","Eylül","Ekim","Kasım","Aralık"))</f>
        <v/>
      </c>
      <c r="E5720" s="153">
        <f>IF(A5720="","",ROUNDUP(MONTH(A5720)/3,0))</f>
        <v/>
      </c>
      <c r="F5720" s="153">
        <f>IF(A5720="","",WEEKNUM(A5720,2))</f>
        <v/>
      </c>
      <c r="G5720" s="153">
        <f>IF(A5720="","",WEEKDAY(A5720,2))</f>
        <v/>
      </c>
      <c r="H5720" s="153">
        <f>IF(A5720="","",CHOOSE(WEEKDAY(A5720,2),"Pazartesi","Salı","Çarşamba","Perşembe","Cuma","Cumartesi","Pazar"))</f>
        <v/>
      </c>
    </row>
    <row r="5721" ht="10.5" customHeight="1" s="113">
      <c r="A5721" s="152" t="n">
        <v>47724</v>
      </c>
      <c r="B5721" s="153">
        <f>IF(A5721="","",YEAR(A5721))</f>
        <v/>
      </c>
      <c r="C5721" s="153">
        <f>IF(A5721="","",MONTH(A5721))</f>
        <v/>
      </c>
      <c r="D5721" s="153">
        <f>IF(A5721="","",CHOOSE(MONTH(A5721),"Ocak","Şubat","Mart","Nisan","Mayıs","Haziran","Temmuz","Ağustos","Eylül","Ekim","Kasım","Aralık"))</f>
        <v/>
      </c>
      <c r="E5721" s="153">
        <f>IF(A5721="","",ROUNDUP(MONTH(A5721)/3,0))</f>
        <v/>
      </c>
      <c r="F5721" s="153">
        <f>IF(A5721="","",WEEKNUM(A5721,2))</f>
        <v/>
      </c>
      <c r="G5721" s="153">
        <f>IF(A5721="","",WEEKDAY(A5721,2))</f>
        <v/>
      </c>
      <c r="H5721" s="153">
        <f>IF(A5721="","",CHOOSE(WEEKDAY(A5721,2),"Pazartesi","Salı","Çarşamba","Perşembe","Cuma","Cumartesi","Pazar"))</f>
        <v/>
      </c>
    </row>
    <row r="5722" ht="10.5" customHeight="1" s="113">
      <c r="A5722" s="152" t="n">
        <v>47725</v>
      </c>
      <c r="B5722" s="153">
        <f>IF(A5722="","",YEAR(A5722))</f>
        <v/>
      </c>
      <c r="C5722" s="153">
        <f>IF(A5722="","",MONTH(A5722))</f>
        <v/>
      </c>
      <c r="D5722" s="153">
        <f>IF(A5722="","",CHOOSE(MONTH(A5722),"Ocak","Şubat","Mart","Nisan","Mayıs","Haziran","Temmuz","Ağustos","Eylül","Ekim","Kasım","Aralık"))</f>
        <v/>
      </c>
      <c r="E5722" s="153">
        <f>IF(A5722="","",ROUNDUP(MONTH(A5722)/3,0))</f>
        <v/>
      </c>
      <c r="F5722" s="153">
        <f>IF(A5722="","",WEEKNUM(A5722,2))</f>
        <v/>
      </c>
      <c r="G5722" s="153">
        <f>IF(A5722="","",WEEKDAY(A5722,2))</f>
        <v/>
      </c>
      <c r="H5722" s="153">
        <f>IF(A5722="","",CHOOSE(WEEKDAY(A5722,2),"Pazartesi","Salı","Çarşamba","Perşembe","Cuma","Cumartesi","Pazar"))</f>
        <v/>
      </c>
    </row>
    <row r="5723" ht="10.5" customHeight="1" s="113">
      <c r="A5723" s="152" t="n">
        <v>47726</v>
      </c>
      <c r="B5723" s="153">
        <f>IF(A5723="","",YEAR(A5723))</f>
        <v/>
      </c>
      <c r="C5723" s="153">
        <f>IF(A5723="","",MONTH(A5723))</f>
        <v/>
      </c>
      <c r="D5723" s="153">
        <f>IF(A5723="","",CHOOSE(MONTH(A5723),"Ocak","Şubat","Mart","Nisan","Mayıs","Haziran","Temmuz","Ağustos","Eylül","Ekim","Kasım","Aralık"))</f>
        <v/>
      </c>
      <c r="E5723" s="153">
        <f>IF(A5723="","",ROUNDUP(MONTH(A5723)/3,0))</f>
        <v/>
      </c>
      <c r="F5723" s="153">
        <f>IF(A5723="","",WEEKNUM(A5723,2))</f>
        <v/>
      </c>
      <c r="G5723" s="153">
        <f>IF(A5723="","",WEEKDAY(A5723,2))</f>
        <v/>
      </c>
      <c r="H5723" s="153">
        <f>IF(A5723="","",CHOOSE(WEEKDAY(A5723,2),"Pazartesi","Salı","Çarşamba","Perşembe","Cuma","Cumartesi","Pazar"))</f>
        <v/>
      </c>
    </row>
    <row r="5724" ht="10.5" customHeight="1" s="113">
      <c r="A5724" s="152" t="n">
        <v>47727</v>
      </c>
      <c r="B5724" s="153">
        <f>IF(A5724="","",YEAR(A5724))</f>
        <v/>
      </c>
      <c r="C5724" s="153">
        <f>IF(A5724="","",MONTH(A5724))</f>
        <v/>
      </c>
      <c r="D5724" s="153">
        <f>IF(A5724="","",CHOOSE(MONTH(A5724),"Ocak","Şubat","Mart","Nisan","Mayıs","Haziran","Temmuz","Ağustos","Eylül","Ekim","Kasım","Aralık"))</f>
        <v/>
      </c>
      <c r="E5724" s="153">
        <f>IF(A5724="","",ROUNDUP(MONTH(A5724)/3,0))</f>
        <v/>
      </c>
      <c r="F5724" s="153">
        <f>IF(A5724="","",WEEKNUM(A5724,2))</f>
        <v/>
      </c>
      <c r="G5724" s="153">
        <f>IF(A5724="","",WEEKDAY(A5724,2))</f>
        <v/>
      </c>
      <c r="H5724" s="153">
        <f>IF(A5724="","",CHOOSE(WEEKDAY(A5724,2),"Pazartesi","Salı","Çarşamba","Perşembe","Cuma","Cumartesi","Pazar"))</f>
        <v/>
      </c>
    </row>
    <row r="5725" ht="10.5" customHeight="1" s="113">
      <c r="A5725" s="152" t="n">
        <v>47728</v>
      </c>
      <c r="B5725" s="153">
        <f>IF(A5725="","",YEAR(A5725))</f>
        <v/>
      </c>
      <c r="C5725" s="153">
        <f>IF(A5725="","",MONTH(A5725))</f>
        <v/>
      </c>
      <c r="D5725" s="153">
        <f>IF(A5725="","",CHOOSE(MONTH(A5725),"Ocak","Şubat","Mart","Nisan","Mayıs","Haziran","Temmuz","Ağustos","Eylül","Ekim","Kasım","Aralık"))</f>
        <v/>
      </c>
      <c r="E5725" s="153">
        <f>IF(A5725="","",ROUNDUP(MONTH(A5725)/3,0))</f>
        <v/>
      </c>
      <c r="F5725" s="153">
        <f>IF(A5725="","",WEEKNUM(A5725,2))</f>
        <v/>
      </c>
      <c r="G5725" s="153">
        <f>IF(A5725="","",WEEKDAY(A5725,2))</f>
        <v/>
      </c>
      <c r="H5725" s="153">
        <f>IF(A5725="","",CHOOSE(WEEKDAY(A5725,2),"Pazartesi","Salı","Çarşamba","Perşembe","Cuma","Cumartesi","Pazar"))</f>
        <v/>
      </c>
    </row>
    <row r="5726" ht="10.5" customHeight="1" s="113">
      <c r="A5726" s="152" t="n">
        <v>47729</v>
      </c>
      <c r="B5726" s="153">
        <f>IF(A5726="","",YEAR(A5726))</f>
        <v/>
      </c>
      <c r="C5726" s="153">
        <f>IF(A5726="","",MONTH(A5726))</f>
        <v/>
      </c>
      <c r="D5726" s="153">
        <f>IF(A5726="","",CHOOSE(MONTH(A5726),"Ocak","Şubat","Mart","Nisan","Mayıs","Haziran","Temmuz","Ağustos","Eylül","Ekim","Kasım","Aralık"))</f>
        <v/>
      </c>
      <c r="E5726" s="153">
        <f>IF(A5726="","",ROUNDUP(MONTH(A5726)/3,0))</f>
        <v/>
      </c>
      <c r="F5726" s="153">
        <f>IF(A5726="","",WEEKNUM(A5726,2))</f>
        <v/>
      </c>
      <c r="G5726" s="153">
        <f>IF(A5726="","",WEEKDAY(A5726,2))</f>
        <v/>
      </c>
      <c r="H5726" s="153">
        <f>IF(A5726="","",CHOOSE(WEEKDAY(A5726,2),"Pazartesi","Salı","Çarşamba","Perşembe","Cuma","Cumartesi","Pazar"))</f>
        <v/>
      </c>
    </row>
    <row r="5727" ht="10.5" customHeight="1" s="113">
      <c r="A5727" s="152" t="n">
        <v>47730</v>
      </c>
      <c r="B5727" s="153">
        <f>IF(A5727="","",YEAR(A5727))</f>
        <v/>
      </c>
      <c r="C5727" s="153">
        <f>IF(A5727="","",MONTH(A5727))</f>
        <v/>
      </c>
      <c r="D5727" s="153">
        <f>IF(A5727="","",CHOOSE(MONTH(A5727),"Ocak","Şubat","Mart","Nisan","Mayıs","Haziran","Temmuz","Ağustos","Eylül","Ekim","Kasım","Aralık"))</f>
        <v/>
      </c>
      <c r="E5727" s="153">
        <f>IF(A5727="","",ROUNDUP(MONTH(A5727)/3,0))</f>
        <v/>
      </c>
      <c r="F5727" s="153">
        <f>IF(A5727="","",WEEKNUM(A5727,2))</f>
        <v/>
      </c>
      <c r="G5727" s="153">
        <f>IF(A5727="","",WEEKDAY(A5727,2))</f>
        <v/>
      </c>
      <c r="H5727" s="153">
        <f>IF(A5727="","",CHOOSE(WEEKDAY(A5727,2),"Pazartesi","Salı","Çarşamba","Perşembe","Cuma","Cumartesi","Pazar"))</f>
        <v/>
      </c>
    </row>
    <row r="5728" ht="10.5" customHeight="1" s="113">
      <c r="A5728" s="152" t="n">
        <v>47731</v>
      </c>
      <c r="B5728" s="153">
        <f>IF(A5728="","",YEAR(A5728))</f>
        <v/>
      </c>
      <c r="C5728" s="153">
        <f>IF(A5728="","",MONTH(A5728))</f>
        <v/>
      </c>
      <c r="D5728" s="153">
        <f>IF(A5728="","",CHOOSE(MONTH(A5728),"Ocak","Şubat","Mart","Nisan","Mayıs","Haziran","Temmuz","Ağustos","Eylül","Ekim","Kasım","Aralık"))</f>
        <v/>
      </c>
      <c r="E5728" s="153">
        <f>IF(A5728="","",ROUNDUP(MONTH(A5728)/3,0))</f>
        <v/>
      </c>
      <c r="F5728" s="153">
        <f>IF(A5728="","",WEEKNUM(A5728,2))</f>
        <v/>
      </c>
      <c r="G5728" s="153">
        <f>IF(A5728="","",WEEKDAY(A5728,2))</f>
        <v/>
      </c>
      <c r="H5728" s="153">
        <f>IF(A5728="","",CHOOSE(WEEKDAY(A5728,2),"Pazartesi","Salı","Çarşamba","Perşembe","Cuma","Cumartesi","Pazar"))</f>
        <v/>
      </c>
    </row>
    <row r="5729" ht="10.5" customHeight="1" s="113">
      <c r="A5729" s="152" t="n">
        <v>47732</v>
      </c>
      <c r="B5729" s="153">
        <f>IF(A5729="","",YEAR(A5729))</f>
        <v/>
      </c>
      <c r="C5729" s="153">
        <f>IF(A5729="","",MONTH(A5729))</f>
        <v/>
      </c>
      <c r="D5729" s="153">
        <f>IF(A5729="","",CHOOSE(MONTH(A5729),"Ocak","Şubat","Mart","Nisan","Mayıs","Haziran","Temmuz","Ağustos","Eylül","Ekim","Kasım","Aralık"))</f>
        <v/>
      </c>
      <c r="E5729" s="153">
        <f>IF(A5729="","",ROUNDUP(MONTH(A5729)/3,0))</f>
        <v/>
      </c>
      <c r="F5729" s="153">
        <f>IF(A5729="","",WEEKNUM(A5729,2))</f>
        <v/>
      </c>
      <c r="G5729" s="153">
        <f>IF(A5729="","",WEEKDAY(A5729,2))</f>
        <v/>
      </c>
      <c r="H5729" s="153">
        <f>IF(A5729="","",CHOOSE(WEEKDAY(A5729,2),"Pazartesi","Salı","Çarşamba","Perşembe","Cuma","Cumartesi","Pazar"))</f>
        <v/>
      </c>
    </row>
    <row r="5730" ht="10.5" customHeight="1" s="113">
      <c r="A5730" s="152" t="n">
        <v>47733</v>
      </c>
      <c r="B5730" s="153">
        <f>IF(A5730="","",YEAR(A5730))</f>
        <v/>
      </c>
      <c r="C5730" s="153">
        <f>IF(A5730="","",MONTH(A5730))</f>
        <v/>
      </c>
      <c r="D5730" s="153">
        <f>IF(A5730="","",CHOOSE(MONTH(A5730),"Ocak","Şubat","Mart","Nisan","Mayıs","Haziran","Temmuz","Ağustos","Eylül","Ekim","Kasım","Aralık"))</f>
        <v/>
      </c>
      <c r="E5730" s="153">
        <f>IF(A5730="","",ROUNDUP(MONTH(A5730)/3,0))</f>
        <v/>
      </c>
      <c r="F5730" s="153">
        <f>IF(A5730="","",WEEKNUM(A5730,2))</f>
        <v/>
      </c>
      <c r="G5730" s="153">
        <f>IF(A5730="","",WEEKDAY(A5730,2))</f>
        <v/>
      </c>
      <c r="H5730" s="153">
        <f>IF(A5730="","",CHOOSE(WEEKDAY(A5730,2),"Pazartesi","Salı","Çarşamba","Perşembe","Cuma","Cumartesi","Pazar"))</f>
        <v/>
      </c>
    </row>
    <row r="5731" ht="10.5" customHeight="1" s="113">
      <c r="A5731" s="152" t="n">
        <v>47734</v>
      </c>
      <c r="B5731" s="153">
        <f>IF(A5731="","",YEAR(A5731))</f>
        <v/>
      </c>
      <c r="C5731" s="153">
        <f>IF(A5731="","",MONTH(A5731))</f>
        <v/>
      </c>
      <c r="D5731" s="153">
        <f>IF(A5731="","",CHOOSE(MONTH(A5731),"Ocak","Şubat","Mart","Nisan","Mayıs","Haziran","Temmuz","Ağustos","Eylül","Ekim","Kasım","Aralık"))</f>
        <v/>
      </c>
      <c r="E5731" s="153">
        <f>IF(A5731="","",ROUNDUP(MONTH(A5731)/3,0))</f>
        <v/>
      </c>
      <c r="F5731" s="153">
        <f>IF(A5731="","",WEEKNUM(A5731,2))</f>
        <v/>
      </c>
      <c r="G5731" s="153">
        <f>IF(A5731="","",WEEKDAY(A5731,2))</f>
        <v/>
      </c>
      <c r="H5731" s="153">
        <f>IF(A5731="","",CHOOSE(WEEKDAY(A5731,2),"Pazartesi","Salı","Çarşamba","Perşembe","Cuma","Cumartesi","Pazar"))</f>
        <v/>
      </c>
    </row>
    <row r="5732" ht="10.5" customHeight="1" s="113">
      <c r="A5732" s="152" t="n">
        <v>47735</v>
      </c>
      <c r="B5732" s="153">
        <f>IF(A5732="","",YEAR(A5732))</f>
        <v/>
      </c>
      <c r="C5732" s="153">
        <f>IF(A5732="","",MONTH(A5732))</f>
        <v/>
      </c>
      <c r="D5732" s="153">
        <f>IF(A5732="","",CHOOSE(MONTH(A5732),"Ocak","Şubat","Mart","Nisan","Mayıs","Haziran","Temmuz","Ağustos","Eylül","Ekim","Kasım","Aralık"))</f>
        <v/>
      </c>
      <c r="E5732" s="153">
        <f>IF(A5732="","",ROUNDUP(MONTH(A5732)/3,0))</f>
        <v/>
      </c>
      <c r="F5732" s="153">
        <f>IF(A5732="","",WEEKNUM(A5732,2))</f>
        <v/>
      </c>
      <c r="G5732" s="153">
        <f>IF(A5732="","",WEEKDAY(A5732,2))</f>
        <v/>
      </c>
      <c r="H5732" s="153">
        <f>IF(A5732="","",CHOOSE(WEEKDAY(A5732,2),"Pazartesi","Salı","Çarşamba","Perşembe","Cuma","Cumartesi","Pazar"))</f>
        <v/>
      </c>
    </row>
    <row r="5733" ht="10.5" customHeight="1" s="113">
      <c r="A5733" s="152" t="n">
        <v>47736</v>
      </c>
      <c r="B5733" s="153">
        <f>IF(A5733="","",YEAR(A5733))</f>
        <v/>
      </c>
      <c r="C5733" s="153">
        <f>IF(A5733="","",MONTH(A5733))</f>
        <v/>
      </c>
      <c r="D5733" s="153">
        <f>IF(A5733="","",CHOOSE(MONTH(A5733),"Ocak","Şubat","Mart","Nisan","Mayıs","Haziran","Temmuz","Ağustos","Eylül","Ekim","Kasım","Aralık"))</f>
        <v/>
      </c>
      <c r="E5733" s="153">
        <f>IF(A5733="","",ROUNDUP(MONTH(A5733)/3,0))</f>
        <v/>
      </c>
      <c r="F5733" s="153">
        <f>IF(A5733="","",WEEKNUM(A5733,2))</f>
        <v/>
      </c>
      <c r="G5733" s="153">
        <f>IF(A5733="","",WEEKDAY(A5733,2))</f>
        <v/>
      </c>
      <c r="H5733" s="153">
        <f>IF(A5733="","",CHOOSE(WEEKDAY(A5733,2),"Pazartesi","Salı","Çarşamba","Perşembe","Cuma","Cumartesi","Pazar"))</f>
        <v/>
      </c>
    </row>
    <row r="5734" ht="10.5" customHeight="1" s="113">
      <c r="A5734" s="152" t="n">
        <v>47737</v>
      </c>
      <c r="B5734" s="153">
        <f>IF(A5734="","",YEAR(A5734))</f>
        <v/>
      </c>
      <c r="C5734" s="153">
        <f>IF(A5734="","",MONTH(A5734))</f>
        <v/>
      </c>
      <c r="D5734" s="153">
        <f>IF(A5734="","",CHOOSE(MONTH(A5734),"Ocak","Şubat","Mart","Nisan","Mayıs","Haziran","Temmuz","Ağustos","Eylül","Ekim","Kasım","Aralık"))</f>
        <v/>
      </c>
      <c r="E5734" s="153">
        <f>IF(A5734="","",ROUNDUP(MONTH(A5734)/3,0))</f>
        <v/>
      </c>
      <c r="F5734" s="153">
        <f>IF(A5734="","",WEEKNUM(A5734,2))</f>
        <v/>
      </c>
      <c r="G5734" s="153">
        <f>IF(A5734="","",WEEKDAY(A5734,2))</f>
        <v/>
      </c>
      <c r="H5734" s="153">
        <f>IF(A5734="","",CHOOSE(WEEKDAY(A5734,2),"Pazartesi","Salı","Çarşamba","Perşembe","Cuma","Cumartesi","Pazar"))</f>
        <v/>
      </c>
    </row>
    <row r="5735" ht="10.5" customHeight="1" s="113">
      <c r="A5735" s="152" t="n">
        <v>47738</v>
      </c>
      <c r="B5735" s="153">
        <f>IF(A5735="","",YEAR(A5735))</f>
        <v/>
      </c>
      <c r="C5735" s="153">
        <f>IF(A5735="","",MONTH(A5735))</f>
        <v/>
      </c>
      <c r="D5735" s="153">
        <f>IF(A5735="","",CHOOSE(MONTH(A5735),"Ocak","Şubat","Mart","Nisan","Mayıs","Haziran","Temmuz","Ağustos","Eylül","Ekim","Kasım","Aralık"))</f>
        <v/>
      </c>
      <c r="E5735" s="153">
        <f>IF(A5735="","",ROUNDUP(MONTH(A5735)/3,0))</f>
        <v/>
      </c>
      <c r="F5735" s="153">
        <f>IF(A5735="","",WEEKNUM(A5735,2))</f>
        <v/>
      </c>
      <c r="G5735" s="153">
        <f>IF(A5735="","",WEEKDAY(A5735,2))</f>
        <v/>
      </c>
      <c r="H5735" s="153">
        <f>IF(A5735="","",CHOOSE(WEEKDAY(A5735,2),"Pazartesi","Salı","Çarşamba","Perşembe","Cuma","Cumartesi","Pazar"))</f>
        <v/>
      </c>
    </row>
    <row r="5736" ht="10.5" customHeight="1" s="113">
      <c r="A5736" s="152" t="n">
        <v>47739</v>
      </c>
      <c r="B5736" s="153">
        <f>IF(A5736="","",YEAR(A5736))</f>
        <v/>
      </c>
      <c r="C5736" s="153">
        <f>IF(A5736="","",MONTH(A5736))</f>
        <v/>
      </c>
      <c r="D5736" s="153">
        <f>IF(A5736="","",CHOOSE(MONTH(A5736),"Ocak","Şubat","Mart","Nisan","Mayıs","Haziran","Temmuz","Ağustos","Eylül","Ekim","Kasım","Aralık"))</f>
        <v/>
      </c>
      <c r="E5736" s="153">
        <f>IF(A5736="","",ROUNDUP(MONTH(A5736)/3,0))</f>
        <v/>
      </c>
      <c r="F5736" s="153">
        <f>IF(A5736="","",WEEKNUM(A5736,2))</f>
        <v/>
      </c>
      <c r="G5736" s="153">
        <f>IF(A5736="","",WEEKDAY(A5736,2))</f>
        <v/>
      </c>
      <c r="H5736" s="153">
        <f>IF(A5736="","",CHOOSE(WEEKDAY(A5736,2),"Pazartesi","Salı","Çarşamba","Perşembe","Cuma","Cumartesi","Pazar"))</f>
        <v/>
      </c>
    </row>
    <row r="5737" ht="10.5" customHeight="1" s="113">
      <c r="A5737" s="152" t="n">
        <v>47740</v>
      </c>
      <c r="B5737" s="153">
        <f>IF(A5737="","",YEAR(A5737))</f>
        <v/>
      </c>
      <c r="C5737" s="153">
        <f>IF(A5737="","",MONTH(A5737))</f>
        <v/>
      </c>
      <c r="D5737" s="153">
        <f>IF(A5737="","",CHOOSE(MONTH(A5737),"Ocak","Şubat","Mart","Nisan","Mayıs","Haziran","Temmuz","Ağustos","Eylül","Ekim","Kasım","Aralık"))</f>
        <v/>
      </c>
      <c r="E5737" s="153">
        <f>IF(A5737="","",ROUNDUP(MONTH(A5737)/3,0))</f>
        <v/>
      </c>
      <c r="F5737" s="153">
        <f>IF(A5737="","",WEEKNUM(A5737,2))</f>
        <v/>
      </c>
      <c r="G5737" s="153">
        <f>IF(A5737="","",WEEKDAY(A5737,2))</f>
        <v/>
      </c>
      <c r="H5737" s="153">
        <f>IF(A5737="","",CHOOSE(WEEKDAY(A5737,2),"Pazartesi","Salı","Çarşamba","Perşembe","Cuma","Cumartesi","Pazar"))</f>
        <v/>
      </c>
    </row>
    <row r="5738" ht="10.5" customHeight="1" s="113">
      <c r="A5738" s="152" t="n">
        <v>47741</v>
      </c>
      <c r="B5738" s="153">
        <f>IF(A5738="","",YEAR(A5738))</f>
        <v/>
      </c>
      <c r="C5738" s="153">
        <f>IF(A5738="","",MONTH(A5738))</f>
        <v/>
      </c>
      <c r="D5738" s="153">
        <f>IF(A5738="","",CHOOSE(MONTH(A5738),"Ocak","Şubat","Mart","Nisan","Mayıs","Haziran","Temmuz","Ağustos","Eylül","Ekim","Kasım","Aralık"))</f>
        <v/>
      </c>
      <c r="E5738" s="153">
        <f>IF(A5738="","",ROUNDUP(MONTH(A5738)/3,0))</f>
        <v/>
      </c>
      <c r="F5738" s="153">
        <f>IF(A5738="","",WEEKNUM(A5738,2))</f>
        <v/>
      </c>
      <c r="G5738" s="153">
        <f>IF(A5738="","",WEEKDAY(A5738,2))</f>
        <v/>
      </c>
      <c r="H5738" s="153">
        <f>IF(A5738="","",CHOOSE(WEEKDAY(A5738,2),"Pazartesi","Salı","Çarşamba","Perşembe","Cuma","Cumartesi","Pazar"))</f>
        <v/>
      </c>
    </row>
    <row r="5739" ht="10.5" customHeight="1" s="113">
      <c r="A5739" s="152" t="n">
        <v>47742</v>
      </c>
      <c r="B5739" s="153">
        <f>IF(A5739="","",YEAR(A5739))</f>
        <v/>
      </c>
      <c r="C5739" s="153">
        <f>IF(A5739="","",MONTH(A5739))</f>
        <v/>
      </c>
      <c r="D5739" s="153">
        <f>IF(A5739="","",CHOOSE(MONTH(A5739),"Ocak","Şubat","Mart","Nisan","Mayıs","Haziran","Temmuz","Ağustos","Eylül","Ekim","Kasım","Aralık"))</f>
        <v/>
      </c>
      <c r="E5739" s="153">
        <f>IF(A5739="","",ROUNDUP(MONTH(A5739)/3,0))</f>
        <v/>
      </c>
      <c r="F5739" s="153">
        <f>IF(A5739="","",WEEKNUM(A5739,2))</f>
        <v/>
      </c>
      <c r="G5739" s="153">
        <f>IF(A5739="","",WEEKDAY(A5739,2))</f>
        <v/>
      </c>
      <c r="H5739" s="153">
        <f>IF(A5739="","",CHOOSE(WEEKDAY(A5739,2),"Pazartesi","Salı","Çarşamba","Perşembe","Cuma","Cumartesi","Pazar"))</f>
        <v/>
      </c>
    </row>
    <row r="5740" ht="10.5" customHeight="1" s="113">
      <c r="A5740" s="152" t="n">
        <v>47743</v>
      </c>
      <c r="B5740" s="153">
        <f>IF(A5740="","",YEAR(A5740))</f>
        <v/>
      </c>
      <c r="C5740" s="153">
        <f>IF(A5740="","",MONTH(A5740))</f>
        <v/>
      </c>
      <c r="D5740" s="153">
        <f>IF(A5740="","",CHOOSE(MONTH(A5740),"Ocak","Şubat","Mart","Nisan","Mayıs","Haziran","Temmuz","Ağustos","Eylül","Ekim","Kasım","Aralık"))</f>
        <v/>
      </c>
      <c r="E5740" s="153">
        <f>IF(A5740="","",ROUNDUP(MONTH(A5740)/3,0))</f>
        <v/>
      </c>
      <c r="F5740" s="153">
        <f>IF(A5740="","",WEEKNUM(A5740,2))</f>
        <v/>
      </c>
      <c r="G5740" s="153">
        <f>IF(A5740="","",WEEKDAY(A5740,2))</f>
        <v/>
      </c>
      <c r="H5740" s="153">
        <f>IF(A5740="","",CHOOSE(WEEKDAY(A5740,2),"Pazartesi","Salı","Çarşamba","Perşembe","Cuma","Cumartesi","Pazar"))</f>
        <v/>
      </c>
    </row>
    <row r="5741" ht="10.5" customHeight="1" s="113">
      <c r="A5741" s="152" t="n">
        <v>47744</v>
      </c>
      <c r="B5741" s="153">
        <f>IF(A5741="","",YEAR(A5741))</f>
        <v/>
      </c>
      <c r="C5741" s="153">
        <f>IF(A5741="","",MONTH(A5741))</f>
        <v/>
      </c>
      <c r="D5741" s="153">
        <f>IF(A5741="","",CHOOSE(MONTH(A5741),"Ocak","Şubat","Mart","Nisan","Mayıs","Haziran","Temmuz","Ağustos","Eylül","Ekim","Kasım","Aralık"))</f>
        <v/>
      </c>
      <c r="E5741" s="153">
        <f>IF(A5741="","",ROUNDUP(MONTH(A5741)/3,0))</f>
        <v/>
      </c>
      <c r="F5741" s="153">
        <f>IF(A5741="","",WEEKNUM(A5741,2))</f>
        <v/>
      </c>
      <c r="G5741" s="153">
        <f>IF(A5741="","",WEEKDAY(A5741,2))</f>
        <v/>
      </c>
      <c r="H5741" s="153">
        <f>IF(A5741="","",CHOOSE(WEEKDAY(A5741,2),"Pazartesi","Salı","Çarşamba","Perşembe","Cuma","Cumartesi","Pazar"))</f>
        <v/>
      </c>
    </row>
    <row r="5742" ht="10.5" customHeight="1" s="113">
      <c r="A5742" s="152" t="n">
        <v>47745</v>
      </c>
      <c r="B5742" s="153">
        <f>IF(A5742="","",YEAR(A5742))</f>
        <v/>
      </c>
      <c r="C5742" s="153">
        <f>IF(A5742="","",MONTH(A5742))</f>
        <v/>
      </c>
      <c r="D5742" s="153">
        <f>IF(A5742="","",CHOOSE(MONTH(A5742),"Ocak","Şubat","Mart","Nisan","Mayıs","Haziran","Temmuz","Ağustos","Eylül","Ekim","Kasım","Aralık"))</f>
        <v/>
      </c>
      <c r="E5742" s="153">
        <f>IF(A5742="","",ROUNDUP(MONTH(A5742)/3,0))</f>
        <v/>
      </c>
      <c r="F5742" s="153">
        <f>IF(A5742="","",WEEKNUM(A5742,2))</f>
        <v/>
      </c>
      <c r="G5742" s="153">
        <f>IF(A5742="","",WEEKDAY(A5742,2))</f>
        <v/>
      </c>
      <c r="H5742" s="153">
        <f>IF(A5742="","",CHOOSE(WEEKDAY(A5742,2),"Pazartesi","Salı","Çarşamba","Perşembe","Cuma","Cumartesi","Pazar"))</f>
        <v/>
      </c>
    </row>
    <row r="5743" ht="10.5" customHeight="1" s="113">
      <c r="A5743" s="152" t="n">
        <v>47746</v>
      </c>
      <c r="B5743" s="153">
        <f>IF(A5743="","",YEAR(A5743))</f>
        <v/>
      </c>
      <c r="C5743" s="153">
        <f>IF(A5743="","",MONTH(A5743))</f>
        <v/>
      </c>
      <c r="D5743" s="153">
        <f>IF(A5743="","",CHOOSE(MONTH(A5743),"Ocak","Şubat","Mart","Nisan","Mayıs","Haziran","Temmuz","Ağustos","Eylül","Ekim","Kasım","Aralık"))</f>
        <v/>
      </c>
      <c r="E5743" s="153">
        <f>IF(A5743="","",ROUNDUP(MONTH(A5743)/3,0))</f>
        <v/>
      </c>
      <c r="F5743" s="153">
        <f>IF(A5743="","",WEEKNUM(A5743,2))</f>
        <v/>
      </c>
      <c r="G5743" s="153">
        <f>IF(A5743="","",WEEKDAY(A5743,2))</f>
        <v/>
      </c>
      <c r="H5743" s="153">
        <f>IF(A5743="","",CHOOSE(WEEKDAY(A5743,2),"Pazartesi","Salı","Çarşamba","Perşembe","Cuma","Cumartesi","Pazar"))</f>
        <v/>
      </c>
    </row>
    <row r="5744" ht="10.5" customHeight="1" s="113">
      <c r="A5744" s="152" t="n">
        <v>47747</v>
      </c>
      <c r="B5744" s="153">
        <f>IF(A5744="","",YEAR(A5744))</f>
        <v/>
      </c>
      <c r="C5744" s="153">
        <f>IF(A5744="","",MONTH(A5744))</f>
        <v/>
      </c>
      <c r="D5744" s="153">
        <f>IF(A5744="","",CHOOSE(MONTH(A5744),"Ocak","Şubat","Mart","Nisan","Mayıs","Haziran","Temmuz","Ağustos","Eylül","Ekim","Kasım","Aralık"))</f>
        <v/>
      </c>
      <c r="E5744" s="153">
        <f>IF(A5744="","",ROUNDUP(MONTH(A5744)/3,0))</f>
        <v/>
      </c>
      <c r="F5744" s="153">
        <f>IF(A5744="","",WEEKNUM(A5744,2))</f>
        <v/>
      </c>
      <c r="G5744" s="153">
        <f>IF(A5744="","",WEEKDAY(A5744,2))</f>
        <v/>
      </c>
      <c r="H5744" s="153">
        <f>IF(A5744="","",CHOOSE(WEEKDAY(A5744,2),"Pazartesi","Salı","Çarşamba","Perşembe","Cuma","Cumartesi","Pazar"))</f>
        <v/>
      </c>
    </row>
    <row r="5745" ht="10.5" customHeight="1" s="113">
      <c r="A5745" s="152" t="n">
        <v>47748</v>
      </c>
      <c r="B5745" s="153">
        <f>IF(A5745="","",YEAR(A5745))</f>
        <v/>
      </c>
      <c r="C5745" s="153">
        <f>IF(A5745="","",MONTH(A5745))</f>
        <v/>
      </c>
      <c r="D5745" s="153">
        <f>IF(A5745="","",CHOOSE(MONTH(A5745),"Ocak","Şubat","Mart","Nisan","Mayıs","Haziran","Temmuz","Ağustos","Eylül","Ekim","Kasım","Aralık"))</f>
        <v/>
      </c>
      <c r="E5745" s="153">
        <f>IF(A5745="","",ROUNDUP(MONTH(A5745)/3,0))</f>
        <v/>
      </c>
      <c r="F5745" s="153">
        <f>IF(A5745="","",WEEKNUM(A5745,2))</f>
        <v/>
      </c>
      <c r="G5745" s="153">
        <f>IF(A5745="","",WEEKDAY(A5745,2))</f>
        <v/>
      </c>
      <c r="H5745" s="153">
        <f>IF(A5745="","",CHOOSE(WEEKDAY(A5745,2),"Pazartesi","Salı","Çarşamba","Perşembe","Cuma","Cumartesi","Pazar"))</f>
        <v/>
      </c>
    </row>
    <row r="5746" ht="10.5" customHeight="1" s="113">
      <c r="A5746" s="152" t="n">
        <v>47749</v>
      </c>
      <c r="B5746" s="153">
        <f>IF(A5746="","",YEAR(A5746))</f>
        <v/>
      </c>
      <c r="C5746" s="153">
        <f>IF(A5746="","",MONTH(A5746))</f>
        <v/>
      </c>
      <c r="D5746" s="153">
        <f>IF(A5746="","",CHOOSE(MONTH(A5746),"Ocak","Şubat","Mart","Nisan","Mayıs","Haziran","Temmuz","Ağustos","Eylül","Ekim","Kasım","Aralık"))</f>
        <v/>
      </c>
      <c r="E5746" s="153">
        <f>IF(A5746="","",ROUNDUP(MONTH(A5746)/3,0))</f>
        <v/>
      </c>
      <c r="F5746" s="153">
        <f>IF(A5746="","",WEEKNUM(A5746,2))</f>
        <v/>
      </c>
      <c r="G5746" s="153">
        <f>IF(A5746="","",WEEKDAY(A5746,2))</f>
        <v/>
      </c>
      <c r="H5746" s="153">
        <f>IF(A5746="","",CHOOSE(WEEKDAY(A5746,2),"Pazartesi","Salı","Çarşamba","Perşembe","Cuma","Cumartesi","Pazar"))</f>
        <v/>
      </c>
    </row>
    <row r="5747" ht="10.5" customHeight="1" s="113">
      <c r="A5747" s="152" t="n">
        <v>47750</v>
      </c>
      <c r="B5747" s="153">
        <f>IF(A5747="","",YEAR(A5747))</f>
        <v/>
      </c>
      <c r="C5747" s="153">
        <f>IF(A5747="","",MONTH(A5747))</f>
        <v/>
      </c>
      <c r="D5747" s="153">
        <f>IF(A5747="","",CHOOSE(MONTH(A5747),"Ocak","Şubat","Mart","Nisan","Mayıs","Haziran","Temmuz","Ağustos","Eylül","Ekim","Kasım","Aralık"))</f>
        <v/>
      </c>
      <c r="E5747" s="153">
        <f>IF(A5747="","",ROUNDUP(MONTH(A5747)/3,0))</f>
        <v/>
      </c>
      <c r="F5747" s="153">
        <f>IF(A5747="","",WEEKNUM(A5747,2))</f>
        <v/>
      </c>
      <c r="G5747" s="153">
        <f>IF(A5747="","",WEEKDAY(A5747,2))</f>
        <v/>
      </c>
      <c r="H5747" s="153">
        <f>IF(A5747="","",CHOOSE(WEEKDAY(A5747,2),"Pazartesi","Salı","Çarşamba","Perşembe","Cuma","Cumartesi","Pazar"))</f>
        <v/>
      </c>
    </row>
    <row r="5748" ht="10.5" customHeight="1" s="113">
      <c r="A5748" s="152" t="n">
        <v>47751</v>
      </c>
      <c r="B5748" s="153">
        <f>IF(A5748="","",YEAR(A5748))</f>
        <v/>
      </c>
      <c r="C5748" s="153">
        <f>IF(A5748="","",MONTH(A5748))</f>
        <v/>
      </c>
      <c r="D5748" s="153">
        <f>IF(A5748="","",CHOOSE(MONTH(A5748),"Ocak","Şubat","Mart","Nisan","Mayıs","Haziran","Temmuz","Ağustos","Eylül","Ekim","Kasım","Aralık"))</f>
        <v/>
      </c>
      <c r="E5748" s="153">
        <f>IF(A5748="","",ROUNDUP(MONTH(A5748)/3,0))</f>
        <v/>
      </c>
      <c r="F5748" s="153">
        <f>IF(A5748="","",WEEKNUM(A5748,2))</f>
        <v/>
      </c>
      <c r="G5748" s="153">
        <f>IF(A5748="","",WEEKDAY(A5748,2))</f>
        <v/>
      </c>
      <c r="H5748" s="153">
        <f>IF(A5748="","",CHOOSE(WEEKDAY(A5748,2),"Pazartesi","Salı","Çarşamba","Perşembe","Cuma","Cumartesi","Pazar"))</f>
        <v/>
      </c>
    </row>
    <row r="5749" ht="10.5" customHeight="1" s="113">
      <c r="A5749" s="152" t="n">
        <v>47752</v>
      </c>
      <c r="B5749" s="153">
        <f>IF(A5749="","",YEAR(A5749))</f>
        <v/>
      </c>
      <c r="C5749" s="153">
        <f>IF(A5749="","",MONTH(A5749))</f>
        <v/>
      </c>
      <c r="D5749" s="153">
        <f>IF(A5749="","",CHOOSE(MONTH(A5749),"Ocak","Şubat","Mart","Nisan","Mayıs","Haziran","Temmuz","Ağustos","Eylül","Ekim","Kasım","Aralık"))</f>
        <v/>
      </c>
      <c r="E5749" s="153">
        <f>IF(A5749="","",ROUNDUP(MONTH(A5749)/3,0))</f>
        <v/>
      </c>
      <c r="F5749" s="153">
        <f>IF(A5749="","",WEEKNUM(A5749,2))</f>
        <v/>
      </c>
      <c r="G5749" s="153">
        <f>IF(A5749="","",WEEKDAY(A5749,2))</f>
        <v/>
      </c>
      <c r="H5749" s="153">
        <f>IF(A5749="","",CHOOSE(WEEKDAY(A5749,2),"Pazartesi","Salı","Çarşamba","Perşembe","Cuma","Cumartesi","Pazar"))</f>
        <v/>
      </c>
    </row>
    <row r="5750" ht="10.5" customHeight="1" s="113">
      <c r="A5750" s="152" t="n">
        <v>47753</v>
      </c>
      <c r="B5750" s="153">
        <f>IF(A5750="","",YEAR(A5750))</f>
        <v/>
      </c>
      <c r="C5750" s="153">
        <f>IF(A5750="","",MONTH(A5750))</f>
        <v/>
      </c>
      <c r="D5750" s="153">
        <f>IF(A5750="","",CHOOSE(MONTH(A5750),"Ocak","Şubat","Mart","Nisan","Mayıs","Haziran","Temmuz","Ağustos","Eylül","Ekim","Kasım","Aralık"))</f>
        <v/>
      </c>
      <c r="E5750" s="153">
        <f>IF(A5750="","",ROUNDUP(MONTH(A5750)/3,0))</f>
        <v/>
      </c>
      <c r="F5750" s="153">
        <f>IF(A5750="","",WEEKNUM(A5750,2))</f>
        <v/>
      </c>
      <c r="G5750" s="153">
        <f>IF(A5750="","",WEEKDAY(A5750,2))</f>
        <v/>
      </c>
      <c r="H5750" s="153">
        <f>IF(A5750="","",CHOOSE(WEEKDAY(A5750,2),"Pazartesi","Salı","Çarşamba","Perşembe","Cuma","Cumartesi","Pazar"))</f>
        <v/>
      </c>
    </row>
    <row r="5751" ht="10.5" customHeight="1" s="113">
      <c r="A5751" s="152" t="n">
        <v>47754</v>
      </c>
      <c r="B5751" s="153">
        <f>IF(A5751="","",YEAR(A5751))</f>
        <v/>
      </c>
      <c r="C5751" s="153">
        <f>IF(A5751="","",MONTH(A5751))</f>
        <v/>
      </c>
      <c r="D5751" s="153">
        <f>IF(A5751="","",CHOOSE(MONTH(A5751),"Ocak","Şubat","Mart","Nisan","Mayıs","Haziran","Temmuz","Ağustos","Eylül","Ekim","Kasım","Aralık"))</f>
        <v/>
      </c>
      <c r="E5751" s="153">
        <f>IF(A5751="","",ROUNDUP(MONTH(A5751)/3,0))</f>
        <v/>
      </c>
      <c r="F5751" s="153">
        <f>IF(A5751="","",WEEKNUM(A5751,2))</f>
        <v/>
      </c>
      <c r="G5751" s="153">
        <f>IF(A5751="","",WEEKDAY(A5751,2))</f>
        <v/>
      </c>
      <c r="H5751" s="153">
        <f>IF(A5751="","",CHOOSE(WEEKDAY(A5751,2),"Pazartesi","Salı","Çarşamba","Perşembe","Cuma","Cumartesi","Pazar"))</f>
        <v/>
      </c>
    </row>
    <row r="5752" ht="10.5" customHeight="1" s="113">
      <c r="A5752" s="152" t="n">
        <v>47755</v>
      </c>
      <c r="B5752" s="153">
        <f>IF(A5752="","",YEAR(A5752))</f>
        <v/>
      </c>
      <c r="C5752" s="153">
        <f>IF(A5752="","",MONTH(A5752))</f>
        <v/>
      </c>
      <c r="D5752" s="153">
        <f>IF(A5752="","",CHOOSE(MONTH(A5752),"Ocak","Şubat","Mart","Nisan","Mayıs","Haziran","Temmuz","Ağustos","Eylül","Ekim","Kasım","Aralık"))</f>
        <v/>
      </c>
      <c r="E5752" s="153">
        <f>IF(A5752="","",ROUNDUP(MONTH(A5752)/3,0))</f>
        <v/>
      </c>
      <c r="F5752" s="153">
        <f>IF(A5752="","",WEEKNUM(A5752,2))</f>
        <v/>
      </c>
      <c r="G5752" s="153">
        <f>IF(A5752="","",WEEKDAY(A5752,2))</f>
        <v/>
      </c>
      <c r="H5752" s="153">
        <f>IF(A5752="","",CHOOSE(WEEKDAY(A5752,2),"Pazartesi","Salı","Çarşamba","Perşembe","Cuma","Cumartesi","Pazar"))</f>
        <v/>
      </c>
    </row>
    <row r="5753" ht="10.5" customHeight="1" s="113">
      <c r="A5753" s="152" t="n">
        <v>47756</v>
      </c>
      <c r="B5753" s="153">
        <f>IF(A5753="","",YEAR(A5753))</f>
        <v/>
      </c>
      <c r="C5753" s="153">
        <f>IF(A5753="","",MONTH(A5753))</f>
        <v/>
      </c>
      <c r="D5753" s="153">
        <f>IF(A5753="","",CHOOSE(MONTH(A5753),"Ocak","Şubat","Mart","Nisan","Mayıs","Haziran","Temmuz","Ağustos","Eylül","Ekim","Kasım","Aralık"))</f>
        <v/>
      </c>
      <c r="E5753" s="153">
        <f>IF(A5753="","",ROUNDUP(MONTH(A5753)/3,0))</f>
        <v/>
      </c>
      <c r="F5753" s="153">
        <f>IF(A5753="","",WEEKNUM(A5753,2))</f>
        <v/>
      </c>
      <c r="G5753" s="153">
        <f>IF(A5753="","",WEEKDAY(A5753,2))</f>
        <v/>
      </c>
      <c r="H5753" s="153">
        <f>IF(A5753="","",CHOOSE(WEEKDAY(A5753,2),"Pazartesi","Salı","Çarşamba","Perşembe","Cuma","Cumartesi","Pazar"))</f>
        <v/>
      </c>
    </row>
    <row r="5754" ht="10.5" customHeight="1" s="113">
      <c r="A5754" s="152" t="n">
        <v>47757</v>
      </c>
      <c r="B5754" s="153">
        <f>IF(A5754="","",YEAR(A5754))</f>
        <v/>
      </c>
      <c r="C5754" s="153">
        <f>IF(A5754="","",MONTH(A5754))</f>
        <v/>
      </c>
      <c r="D5754" s="153">
        <f>IF(A5754="","",CHOOSE(MONTH(A5754),"Ocak","Şubat","Mart","Nisan","Mayıs","Haziran","Temmuz","Ağustos","Eylül","Ekim","Kasım","Aralık"))</f>
        <v/>
      </c>
      <c r="E5754" s="153">
        <f>IF(A5754="","",ROUNDUP(MONTH(A5754)/3,0))</f>
        <v/>
      </c>
      <c r="F5754" s="153">
        <f>IF(A5754="","",WEEKNUM(A5754,2))</f>
        <v/>
      </c>
      <c r="G5754" s="153">
        <f>IF(A5754="","",WEEKDAY(A5754,2))</f>
        <v/>
      </c>
      <c r="H5754" s="153">
        <f>IF(A5754="","",CHOOSE(WEEKDAY(A5754,2),"Pazartesi","Salı","Çarşamba","Perşembe","Cuma","Cumartesi","Pazar"))</f>
        <v/>
      </c>
    </row>
    <row r="5755" ht="10.5" customHeight="1" s="113">
      <c r="A5755" s="152" t="n">
        <v>47758</v>
      </c>
      <c r="B5755" s="153">
        <f>IF(A5755="","",YEAR(A5755))</f>
        <v/>
      </c>
      <c r="C5755" s="153">
        <f>IF(A5755="","",MONTH(A5755))</f>
        <v/>
      </c>
      <c r="D5755" s="153">
        <f>IF(A5755="","",CHOOSE(MONTH(A5755),"Ocak","Şubat","Mart","Nisan","Mayıs","Haziran","Temmuz","Ağustos","Eylül","Ekim","Kasım","Aralık"))</f>
        <v/>
      </c>
      <c r="E5755" s="153">
        <f>IF(A5755="","",ROUNDUP(MONTH(A5755)/3,0))</f>
        <v/>
      </c>
      <c r="F5755" s="153">
        <f>IF(A5755="","",WEEKNUM(A5755,2))</f>
        <v/>
      </c>
      <c r="G5755" s="153">
        <f>IF(A5755="","",WEEKDAY(A5755,2))</f>
        <v/>
      </c>
      <c r="H5755" s="153">
        <f>IF(A5755="","",CHOOSE(WEEKDAY(A5755,2),"Pazartesi","Salı","Çarşamba","Perşembe","Cuma","Cumartesi","Pazar"))</f>
        <v/>
      </c>
    </row>
    <row r="5756" ht="10.5" customHeight="1" s="113">
      <c r="A5756" s="152" t="n">
        <v>47759</v>
      </c>
      <c r="B5756" s="153">
        <f>IF(A5756="","",YEAR(A5756))</f>
        <v/>
      </c>
      <c r="C5756" s="153">
        <f>IF(A5756="","",MONTH(A5756))</f>
        <v/>
      </c>
      <c r="D5756" s="153">
        <f>IF(A5756="","",CHOOSE(MONTH(A5756),"Ocak","Şubat","Mart","Nisan","Mayıs","Haziran","Temmuz","Ağustos","Eylül","Ekim","Kasım","Aralık"))</f>
        <v/>
      </c>
      <c r="E5756" s="153">
        <f>IF(A5756="","",ROUNDUP(MONTH(A5756)/3,0))</f>
        <v/>
      </c>
      <c r="F5756" s="153">
        <f>IF(A5756="","",WEEKNUM(A5756,2))</f>
        <v/>
      </c>
      <c r="G5756" s="153">
        <f>IF(A5756="","",WEEKDAY(A5756,2))</f>
        <v/>
      </c>
      <c r="H5756" s="153">
        <f>IF(A5756="","",CHOOSE(WEEKDAY(A5756,2),"Pazartesi","Salı","Çarşamba","Perşembe","Cuma","Cumartesi","Pazar"))</f>
        <v/>
      </c>
    </row>
    <row r="5757" ht="10.5" customHeight="1" s="113">
      <c r="A5757" s="152" t="n">
        <v>47760</v>
      </c>
      <c r="B5757" s="153">
        <f>IF(A5757="","",YEAR(A5757))</f>
        <v/>
      </c>
      <c r="C5757" s="153">
        <f>IF(A5757="","",MONTH(A5757))</f>
        <v/>
      </c>
      <c r="D5757" s="153">
        <f>IF(A5757="","",CHOOSE(MONTH(A5757),"Ocak","Şubat","Mart","Nisan","Mayıs","Haziran","Temmuz","Ağustos","Eylül","Ekim","Kasım","Aralık"))</f>
        <v/>
      </c>
      <c r="E5757" s="153">
        <f>IF(A5757="","",ROUNDUP(MONTH(A5757)/3,0))</f>
        <v/>
      </c>
      <c r="F5757" s="153">
        <f>IF(A5757="","",WEEKNUM(A5757,2))</f>
        <v/>
      </c>
      <c r="G5757" s="153">
        <f>IF(A5757="","",WEEKDAY(A5757,2))</f>
        <v/>
      </c>
      <c r="H5757" s="153">
        <f>IF(A5757="","",CHOOSE(WEEKDAY(A5757,2),"Pazartesi","Salı","Çarşamba","Perşembe","Cuma","Cumartesi","Pazar"))</f>
        <v/>
      </c>
    </row>
    <row r="5758" ht="10.5" customHeight="1" s="113">
      <c r="A5758" s="152" t="n">
        <v>47761</v>
      </c>
      <c r="B5758" s="153">
        <f>IF(A5758="","",YEAR(A5758))</f>
        <v/>
      </c>
      <c r="C5758" s="153">
        <f>IF(A5758="","",MONTH(A5758))</f>
        <v/>
      </c>
      <c r="D5758" s="153">
        <f>IF(A5758="","",CHOOSE(MONTH(A5758),"Ocak","Şubat","Mart","Nisan","Mayıs","Haziran","Temmuz","Ağustos","Eylül","Ekim","Kasım","Aralık"))</f>
        <v/>
      </c>
      <c r="E5758" s="153">
        <f>IF(A5758="","",ROUNDUP(MONTH(A5758)/3,0))</f>
        <v/>
      </c>
      <c r="F5758" s="153">
        <f>IF(A5758="","",WEEKNUM(A5758,2))</f>
        <v/>
      </c>
      <c r="G5758" s="153">
        <f>IF(A5758="","",WEEKDAY(A5758,2))</f>
        <v/>
      </c>
      <c r="H5758" s="153">
        <f>IF(A5758="","",CHOOSE(WEEKDAY(A5758,2),"Pazartesi","Salı","Çarşamba","Perşembe","Cuma","Cumartesi","Pazar"))</f>
        <v/>
      </c>
    </row>
    <row r="5759" ht="10.5" customHeight="1" s="113">
      <c r="A5759" s="152" t="n">
        <v>47762</v>
      </c>
      <c r="B5759" s="153">
        <f>IF(A5759="","",YEAR(A5759))</f>
        <v/>
      </c>
      <c r="C5759" s="153">
        <f>IF(A5759="","",MONTH(A5759))</f>
        <v/>
      </c>
      <c r="D5759" s="153">
        <f>IF(A5759="","",CHOOSE(MONTH(A5759),"Ocak","Şubat","Mart","Nisan","Mayıs","Haziran","Temmuz","Ağustos","Eylül","Ekim","Kasım","Aralık"))</f>
        <v/>
      </c>
      <c r="E5759" s="153">
        <f>IF(A5759="","",ROUNDUP(MONTH(A5759)/3,0))</f>
        <v/>
      </c>
      <c r="F5759" s="153">
        <f>IF(A5759="","",WEEKNUM(A5759,2))</f>
        <v/>
      </c>
      <c r="G5759" s="153">
        <f>IF(A5759="","",WEEKDAY(A5759,2))</f>
        <v/>
      </c>
      <c r="H5759" s="153">
        <f>IF(A5759="","",CHOOSE(WEEKDAY(A5759,2),"Pazartesi","Salı","Çarşamba","Perşembe","Cuma","Cumartesi","Pazar"))</f>
        <v/>
      </c>
    </row>
    <row r="5760" ht="10.5" customHeight="1" s="113">
      <c r="A5760" s="152" t="n">
        <v>47763</v>
      </c>
      <c r="B5760" s="153">
        <f>IF(A5760="","",YEAR(A5760))</f>
        <v/>
      </c>
      <c r="C5760" s="153">
        <f>IF(A5760="","",MONTH(A5760))</f>
        <v/>
      </c>
      <c r="D5760" s="153">
        <f>IF(A5760="","",CHOOSE(MONTH(A5760),"Ocak","Şubat","Mart","Nisan","Mayıs","Haziran","Temmuz","Ağustos","Eylül","Ekim","Kasım","Aralık"))</f>
        <v/>
      </c>
      <c r="E5760" s="153">
        <f>IF(A5760="","",ROUNDUP(MONTH(A5760)/3,0))</f>
        <v/>
      </c>
      <c r="F5760" s="153">
        <f>IF(A5760="","",WEEKNUM(A5760,2))</f>
        <v/>
      </c>
      <c r="G5760" s="153">
        <f>IF(A5760="","",WEEKDAY(A5760,2))</f>
        <v/>
      </c>
      <c r="H5760" s="153">
        <f>IF(A5760="","",CHOOSE(WEEKDAY(A5760,2),"Pazartesi","Salı","Çarşamba","Perşembe","Cuma","Cumartesi","Pazar"))</f>
        <v/>
      </c>
    </row>
    <row r="5761" ht="10.5" customHeight="1" s="113">
      <c r="A5761" s="152" t="n">
        <v>47764</v>
      </c>
      <c r="B5761" s="153">
        <f>IF(A5761="","",YEAR(A5761))</f>
        <v/>
      </c>
      <c r="C5761" s="153">
        <f>IF(A5761="","",MONTH(A5761))</f>
        <v/>
      </c>
      <c r="D5761" s="153">
        <f>IF(A5761="","",CHOOSE(MONTH(A5761),"Ocak","Şubat","Mart","Nisan","Mayıs","Haziran","Temmuz","Ağustos","Eylül","Ekim","Kasım","Aralık"))</f>
        <v/>
      </c>
      <c r="E5761" s="153">
        <f>IF(A5761="","",ROUNDUP(MONTH(A5761)/3,0))</f>
        <v/>
      </c>
      <c r="F5761" s="153">
        <f>IF(A5761="","",WEEKNUM(A5761,2))</f>
        <v/>
      </c>
      <c r="G5761" s="153">
        <f>IF(A5761="","",WEEKDAY(A5761,2))</f>
        <v/>
      </c>
      <c r="H5761" s="153">
        <f>IF(A5761="","",CHOOSE(WEEKDAY(A5761,2),"Pazartesi","Salı","Çarşamba","Perşembe","Cuma","Cumartesi","Pazar"))</f>
        <v/>
      </c>
    </row>
    <row r="5762" ht="10.5" customHeight="1" s="113">
      <c r="A5762" s="152" t="n">
        <v>47765</v>
      </c>
      <c r="B5762" s="153">
        <f>IF(A5762="","",YEAR(A5762))</f>
        <v/>
      </c>
      <c r="C5762" s="153">
        <f>IF(A5762="","",MONTH(A5762))</f>
        <v/>
      </c>
      <c r="D5762" s="153">
        <f>IF(A5762="","",CHOOSE(MONTH(A5762),"Ocak","Şubat","Mart","Nisan","Mayıs","Haziran","Temmuz","Ağustos","Eylül","Ekim","Kasım","Aralık"))</f>
        <v/>
      </c>
      <c r="E5762" s="153">
        <f>IF(A5762="","",ROUNDUP(MONTH(A5762)/3,0))</f>
        <v/>
      </c>
      <c r="F5762" s="153">
        <f>IF(A5762="","",WEEKNUM(A5762,2))</f>
        <v/>
      </c>
      <c r="G5762" s="153">
        <f>IF(A5762="","",WEEKDAY(A5762,2))</f>
        <v/>
      </c>
      <c r="H5762" s="153">
        <f>IF(A5762="","",CHOOSE(WEEKDAY(A5762,2),"Pazartesi","Salı","Çarşamba","Perşembe","Cuma","Cumartesi","Pazar"))</f>
        <v/>
      </c>
    </row>
    <row r="5763" ht="10.5" customHeight="1" s="113">
      <c r="A5763" s="152" t="n">
        <v>47766</v>
      </c>
      <c r="B5763" s="153">
        <f>IF(A5763="","",YEAR(A5763))</f>
        <v/>
      </c>
      <c r="C5763" s="153">
        <f>IF(A5763="","",MONTH(A5763))</f>
        <v/>
      </c>
      <c r="D5763" s="153">
        <f>IF(A5763="","",CHOOSE(MONTH(A5763),"Ocak","Şubat","Mart","Nisan","Mayıs","Haziran","Temmuz","Ağustos","Eylül","Ekim","Kasım","Aralık"))</f>
        <v/>
      </c>
      <c r="E5763" s="153">
        <f>IF(A5763="","",ROUNDUP(MONTH(A5763)/3,0))</f>
        <v/>
      </c>
      <c r="F5763" s="153">
        <f>IF(A5763="","",WEEKNUM(A5763,2))</f>
        <v/>
      </c>
      <c r="G5763" s="153">
        <f>IF(A5763="","",WEEKDAY(A5763,2))</f>
        <v/>
      </c>
      <c r="H5763" s="153">
        <f>IF(A5763="","",CHOOSE(WEEKDAY(A5763,2),"Pazartesi","Salı","Çarşamba","Perşembe","Cuma","Cumartesi","Pazar"))</f>
        <v/>
      </c>
    </row>
    <row r="5764" ht="10.5" customHeight="1" s="113">
      <c r="A5764" s="152" t="n">
        <v>47767</v>
      </c>
      <c r="B5764" s="153">
        <f>IF(A5764="","",YEAR(A5764))</f>
        <v/>
      </c>
      <c r="C5764" s="153">
        <f>IF(A5764="","",MONTH(A5764))</f>
        <v/>
      </c>
      <c r="D5764" s="153">
        <f>IF(A5764="","",CHOOSE(MONTH(A5764),"Ocak","Şubat","Mart","Nisan","Mayıs","Haziran","Temmuz","Ağustos","Eylül","Ekim","Kasım","Aralık"))</f>
        <v/>
      </c>
      <c r="E5764" s="153">
        <f>IF(A5764="","",ROUNDUP(MONTH(A5764)/3,0))</f>
        <v/>
      </c>
      <c r="F5764" s="153">
        <f>IF(A5764="","",WEEKNUM(A5764,2))</f>
        <v/>
      </c>
      <c r="G5764" s="153">
        <f>IF(A5764="","",WEEKDAY(A5764,2))</f>
        <v/>
      </c>
      <c r="H5764" s="153">
        <f>IF(A5764="","",CHOOSE(WEEKDAY(A5764,2),"Pazartesi","Salı","Çarşamba","Perşembe","Cuma","Cumartesi","Pazar"))</f>
        <v/>
      </c>
    </row>
    <row r="5765" ht="10.5" customHeight="1" s="113">
      <c r="A5765" s="152" t="n">
        <v>47768</v>
      </c>
      <c r="B5765" s="153">
        <f>IF(A5765="","",YEAR(A5765))</f>
        <v/>
      </c>
      <c r="C5765" s="153">
        <f>IF(A5765="","",MONTH(A5765))</f>
        <v/>
      </c>
      <c r="D5765" s="153">
        <f>IF(A5765="","",CHOOSE(MONTH(A5765),"Ocak","Şubat","Mart","Nisan","Mayıs","Haziran","Temmuz","Ağustos","Eylül","Ekim","Kasım","Aralık"))</f>
        <v/>
      </c>
      <c r="E5765" s="153">
        <f>IF(A5765="","",ROUNDUP(MONTH(A5765)/3,0))</f>
        <v/>
      </c>
      <c r="F5765" s="153">
        <f>IF(A5765="","",WEEKNUM(A5765,2))</f>
        <v/>
      </c>
      <c r="G5765" s="153">
        <f>IF(A5765="","",WEEKDAY(A5765,2))</f>
        <v/>
      </c>
      <c r="H5765" s="153">
        <f>IF(A5765="","",CHOOSE(WEEKDAY(A5765,2),"Pazartesi","Salı","Çarşamba","Perşembe","Cuma","Cumartesi","Pazar"))</f>
        <v/>
      </c>
    </row>
    <row r="5766" ht="10.5" customHeight="1" s="113">
      <c r="A5766" s="152" t="n">
        <v>47769</v>
      </c>
      <c r="B5766" s="153">
        <f>IF(A5766="","",YEAR(A5766))</f>
        <v/>
      </c>
      <c r="C5766" s="153">
        <f>IF(A5766="","",MONTH(A5766))</f>
        <v/>
      </c>
      <c r="D5766" s="153">
        <f>IF(A5766="","",CHOOSE(MONTH(A5766),"Ocak","Şubat","Mart","Nisan","Mayıs","Haziran","Temmuz","Ağustos","Eylül","Ekim","Kasım","Aralık"))</f>
        <v/>
      </c>
      <c r="E5766" s="153">
        <f>IF(A5766="","",ROUNDUP(MONTH(A5766)/3,0))</f>
        <v/>
      </c>
      <c r="F5766" s="153">
        <f>IF(A5766="","",WEEKNUM(A5766,2))</f>
        <v/>
      </c>
      <c r="G5766" s="153">
        <f>IF(A5766="","",WEEKDAY(A5766,2))</f>
        <v/>
      </c>
      <c r="H5766" s="153">
        <f>IF(A5766="","",CHOOSE(WEEKDAY(A5766,2),"Pazartesi","Salı","Çarşamba","Perşembe","Cuma","Cumartesi","Pazar"))</f>
        <v/>
      </c>
    </row>
    <row r="5767" ht="10.5" customHeight="1" s="113">
      <c r="A5767" s="152" t="n">
        <v>47770</v>
      </c>
      <c r="B5767" s="153">
        <f>IF(A5767="","",YEAR(A5767))</f>
        <v/>
      </c>
      <c r="C5767" s="153">
        <f>IF(A5767="","",MONTH(A5767))</f>
        <v/>
      </c>
      <c r="D5767" s="153">
        <f>IF(A5767="","",CHOOSE(MONTH(A5767),"Ocak","Şubat","Mart","Nisan","Mayıs","Haziran","Temmuz","Ağustos","Eylül","Ekim","Kasım","Aralık"))</f>
        <v/>
      </c>
      <c r="E5767" s="153">
        <f>IF(A5767="","",ROUNDUP(MONTH(A5767)/3,0))</f>
        <v/>
      </c>
      <c r="F5767" s="153">
        <f>IF(A5767="","",WEEKNUM(A5767,2))</f>
        <v/>
      </c>
      <c r="G5767" s="153">
        <f>IF(A5767="","",WEEKDAY(A5767,2))</f>
        <v/>
      </c>
      <c r="H5767" s="153">
        <f>IF(A5767="","",CHOOSE(WEEKDAY(A5767,2),"Pazartesi","Salı","Çarşamba","Perşembe","Cuma","Cumartesi","Pazar"))</f>
        <v/>
      </c>
    </row>
    <row r="5768" ht="10.5" customHeight="1" s="113">
      <c r="A5768" s="152" t="n">
        <v>47771</v>
      </c>
      <c r="B5768" s="153">
        <f>IF(A5768="","",YEAR(A5768))</f>
        <v/>
      </c>
      <c r="C5768" s="153">
        <f>IF(A5768="","",MONTH(A5768))</f>
        <v/>
      </c>
      <c r="D5768" s="153">
        <f>IF(A5768="","",CHOOSE(MONTH(A5768),"Ocak","Şubat","Mart","Nisan","Mayıs","Haziran","Temmuz","Ağustos","Eylül","Ekim","Kasım","Aralık"))</f>
        <v/>
      </c>
      <c r="E5768" s="153">
        <f>IF(A5768="","",ROUNDUP(MONTH(A5768)/3,0))</f>
        <v/>
      </c>
      <c r="F5768" s="153">
        <f>IF(A5768="","",WEEKNUM(A5768,2))</f>
        <v/>
      </c>
      <c r="G5768" s="153">
        <f>IF(A5768="","",WEEKDAY(A5768,2))</f>
        <v/>
      </c>
      <c r="H5768" s="153">
        <f>IF(A5768="","",CHOOSE(WEEKDAY(A5768,2),"Pazartesi","Salı","Çarşamba","Perşembe","Cuma","Cumartesi","Pazar"))</f>
        <v/>
      </c>
    </row>
    <row r="5769" ht="10.5" customHeight="1" s="113">
      <c r="A5769" s="152" t="n">
        <v>47772</v>
      </c>
      <c r="B5769" s="153">
        <f>IF(A5769="","",YEAR(A5769))</f>
        <v/>
      </c>
      <c r="C5769" s="153">
        <f>IF(A5769="","",MONTH(A5769))</f>
        <v/>
      </c>
      <c r="D5769" s="153">
        <f>IF(A5769="","",CHOOSE(MONTH(A5769),"Ocak","Şubat","Mart","Nisan","Mayıs","Haziran","Temmuz","Ağustos","Eylül","Ekim","Kasım","Aralık"))</f>
        <v/>
      </c>
      <c r="E5769" s="153">
        <f>IF(A5769="","",ROUNDUP(MONTH(A5769)/3,0))</f>
        <v/>
      </c>
      <c r="F5769" s="153">
        <f>IF(A5769="","",WEEKNUM(A5769,2))</f>
        <v/>
      </c>
      <c r="G5769" s="153">
        <f>IF(A5769="","",WEEKDAY(A5769,2))</f>
        <v/>
      </c>
      <c r="H5769" s="153">
        <f>IF(A5769="","",CHOOSE(WEEKDAY(A5769,2),"Pazartesi","Salı","Çarşamba","Perşembe","Cuma","Cumartesi","Pazar"))</f>
        <v/>
      </c>
    </row>
    <row r="5770" ht="10.5" customHeight="1" s="113">
      <c r="A5770" s="152" t="n">
        <v>47773</v>
      </c>
      <c r="B5770" s="153">
        <f>IF(A5770="","",YEAR(A5770))</f>
        <v/>
      </c>
      <c r="C5770" s="153">
        <f>IF(A5770="","",MONTH(A5770))</f>
        <v/>
      </c>
      <c r="D5770" s="153">
        <f>IF(A5770="","",CHOOSE(MONTH(A5770),"Ocak","Şubat","Mart","Nisan","Mayıs","Haziran","Temmuz","Ağustos","Eylül","Ekim","Kasım","Aralık"))</f>
        <v/>
      </c>
      <c r="E5770" s="153">
        <f>IF(A5770="","",ROUNDUP(MONTH(A5770)/3,0))</f>
        <v/>
      </c>
      <c r="F5770" s="153">
        <f>IF(A5770="","",WEEKNUM(A5770,2))</f>
        <v/>
      </c>
      <c r="G5770" s="153">
        <f>IF(A5770="","",WEEKDAY(A5770,2))</f>
        <v/>
      </c>
      <c r="H5770" s="153">
        <f>IF(A5770="","",CHOOSE(WEEKDAY(A5770,2),"Pazartesi","Salı","Çarşamba","Perşembe","Cuma","Cumartesi","Pazar"))</f>
        <v/>
      </c>
    </row>
    <row r="5771" ht="10.5" customHeight="1" s="113">
      <c r="A5771" s="152" t="n">
        <v>47774</v>
      </c>
      <c r="B5771" s="153">
        <f>IF(A5771="","",YEAR(A5771))</f>
        <v/>
      </c>
      <c r="C5771" s="153">
        <f>IF(A5771="","",MONTH(A5771))</f>
        <v/>
      </c>
      <c r="D5771" s="153">
        <f>IF(A5771="","",CHOOSE(MONTH(A5771),"Ocak","Şubat","Mart","Nisan","Mayıs","Haziran","Temmuz","Ağustos","Eylül","Ekim","Kasım","Aralık"))</f>
        <v/>
      </c>
      <c r="E5771" s="153">
        <f>IF(A5771="","",ROUNDUP(MONTH(A5771)/3,0))</f>
        <v/>
      </c>
      <c r="F5771" s="153">
        <f>IF(A5771="","",WEEKNUM(A5771,2))</f>
        <v/>
      </c>
      <c r="G5771" s="153">
        <f>IF(A5771="","",WEEKDAY(A5771,2))</f>
        <v/>
      </c>
      <c r="H5771" s="153">
        <f>IF(A5771="","",CHOOSE(WEEKDAY(A5771,2),"Pazartesi","Salı","Çarşamba","Perşembe","Cuma","Cumartesi","Pazar"))</f>
        <v/>
      </c>
    </row>
    <row r="5772" ht="10.5" customHeight="1" s="113">
      <c r="A5772" s="152" t="n">
        <v>47775</v>
      </c>
      <c r="B5772" s="153">
        <f>IF(A5772="","",YEAR(A5772))</f>
        <v/>
      </c>
      <c r="C5772" s="153">
        <f>IF(A5772="","",MONTH(A5772))</f>
        <v/>
      </c>
      <c r="D5772" s="153">
        <f>IF(A5772="","",CHOOSE(MONTH(A5772),"Ocak","Şubat","Mart","Nisan","Mayıs","Haziran","Temmuz","Ağustos","Eylül","Ekim","Kasım","Aralık"))</f>
        <v/>
      </c>
      <c r="E5772" s="153">
        <f>IF(A5772="","",ROUNDUP(MONTH(A5772)/3,0))</f>
        <v/>
      </c>
      <c r="F5772" s="153">
        <f>IF(A5772="","",WEEKNUM(A5772,2))</f>
        <v/>
      </c>
      <c r="G5772" s="153">
        <f>IF(A5772="","",WEEKDAY(A5772,2))</f>
        <v/>
      </c>
      <c r="H5772" s="153">
        <f>IF(A5772="","",CHOOSE(WEEKDAY(A5772,2),"Pazartesi","Salı","Çarşamba","Perşembe","Cuma","Cumartesi","Pazar"))</f>
        <v/>
      </c>
    </row>
    <row r="5773" ht="10.5" customHeight="1" s="113">
      <c r="A5773" s="152" t="n">
        <v>47776</v>
      </c>
      <c r="B5773" s="153">
        <f>IF(A5773="","",YEAR(A5773))</f>
        <v/>
      </c>
      <c r="C5773" s="153">
        <f>IF(A5773="","",MONTH(A5773))</f>
        <v/>
      </c>
      <c r="D5773" s="153">
        <f>IF(A5773="","",CHOOSE(MONTH(A5773),"Ocak","Şubat","Mart","Nisan","Mayıs","Haziran","Temmuz","Ağustos","Eylül","Ekim","Kasım","Aralık"))</f>
        <v/>
      </c>
      <c r="E5773" s="153">
        <f>IF(A5773="","",ROUNDUP(MONTH(A5773)/3,0))</f>
        <v/>
      </c>
      <c r="F5773" s="153">
        <f>IF(A5773="","",WEEKNUM(A5773,2))</f>
        <v/>
      </c>
      <c r="G5773" s="153">
        <f>IF(A5773="","",WEEKDAY(A5773,2))</f>
        <v/>
      </c>
      <c r="H5773" s="153">
        <f>IF(A5773="","",CHOOSE(WEEKDAY(A5773,2),"Pazartesi","Salı","Çarşamba","Perşembe","Cuma","Cumartesi","Pazar"))</f>
        <v/>
      </c>
    </row>
    <row r="5774" ht="10.5" customHeight="1" s="113">
      <c r="A5774" s="152" t="n">
        <v>47777</v>
      </c>
      <c r="B5774" s="153">
        <f>IF(A5774="","",YEAR(A5774))</f>
        <v/>
      </c>
      <c r="C5774" s="153">
        <f>IF(A5774="","",MONTH(A5774))</f>
        <v/>
      </c>
      <c r="D5774" s="153">
        <f>IF(A5774="","",CHOOSE(MONTH(A5774),"Ocak","Şubat","Mart","Nisan","Mayıs","Haziran","Temmuz","Ağustos","Eylül","Ekim","Kasım","Aralık"))</f>
        <v/>
      </c>
      <c r="E5774" s="153">
        <f>IF(A5774="","",ROUNDUP(MONTH(A5774)/3,0))</f>
        <v/>
      </c>
      <c r="F5774" s="153">
        <f>IF(A5774="","",WEEKNUM(A5774,2))</f>
        <v/>
      </c>
      <c r="G5774" s="153">
        <f>IF(A5774="","",WEEKDAY(A5774,2))</f>
        <v/>
      </c>
      <c r="H5774" s="153">
        <f>IF(A5774="","",CHOOSE(WEEKDAY(A5774,2),"Pazartesi","Salı","Çarşamba","Perşembe","Cuma","Cumartesi","Pazar"))</f>
        <v/>
      </c>
    </row>
    <row r="5775" ht="10.5" customHeight="1" s="113">
      <c r="A5775" s="152" t="n">
        <v>47778</v>
      </c>
      <c r="B5775" s="153">
        <f>IF(A5775="","",YEAR(A5775))</f>
        <v/>
      </c>
      <c r="C5775" s="153">
        <f>IF(A5775="","",MONTH(A5775))</f>
        <v/>
      </c>
      <c r="D5775" s="153">
        <f>IF(A5775="","",CHOOSE(MONTH(A5775),"Ocak","Şubat","Mart","Nisan","Mayıs","Haziran","Temmuz","Ağustos","Eylül","Ekim","Kasım","Aralık"))</f>
        <v/>
      </c>
      <c r="E5775" s="153">
        <f>IF(A5775="","",ROUNDUP(MONTH(A5775)/3,0))</f>
        <v/>
      </c>
      <c r="F5775" s="153">
        <f>IF(A5775="","",WEEKNUM(A5775,2))</f>
        <v/>
      </c>
      <c r="G5775" s="153">
        <f>IF(A5775="","",WEEKDAY(A5775,2))</f>
        <v/>
      </c>
      <c r="H5775" s="153">
        <f>IF(A5775="","",CHOOSE(WEEKDAY(A5775,2),"Pazartesi","Salı","Çarşamba","Perşembe","Cuma","Cumartesi","Pazar"))</f>
        <v/>
      </c>
    </row>
    <row r="5776" ht="10.5" customHeight="1" s="113">
      <c r="A5776" s="152" t="n">
        <v>47779</v>
      </c>
      <c r="B5776" s="153">
        <f>IF(A5776="","",YEAR(A5776))</f>
        <v/>
      </c>
      <c r="C5776" s="153">
        <f>IF(A5776="","",MONTH(A5776))</f>
        <v/>
      </c>
      <c r="D5776" s="153">
        <f>IF(A5776="","",CHOOSE(MONTH(A5776),"Ocak","Şubat","Mart","Nisan","Mayıs","Haziran","Temmuz","Ağustos","Eylül","Ekim","Kasım","Aralık"))</f>
        <v/>
      </c>
      <c r="E5776" s="153">
        <f>IF(A5776="","",ROUNDUP(MONTH(A5776)/3,0))</f>
        <v/>
      </c>
      <c r="F5776" s="153">
        <f>IF(A5776="","",WEEKNUM(A5776,2))</f>
        <v/>
      </c>
      <c r="G5776" s="153">
        <f>IF(A5776="","",WEEKDAY(A5776,2))</f>
        <v/>
      </c>
      <c r="H5776" s="153">
        <f>IF(A5776="","",CHOOSE(WEEKDAY(A5776,2),"Pazartesi","Salı","Çarşamba","Perşembe","Cuma","Cumartesi","Pazar"))</f>
        <v/>
      </c>
    </row>
    <row r="5777" ht="10.5" customHeight="1" s="113">
      <c r="A5777" s="152" t="n">
        <v>47780</v>
      </c>
      <c r="B5777" s="153">
        <f>IF(A5777="","",YEAR(A5777))</f>
        <v/>
      </c>
      <c r="C5777" s="153">
        <f>IF(A5777="","",MONTH(A5777))</f>
        <v/>
      </c>
      <c r="D5777" s="153">
        <f>IF(A5777="","",CHOOSE(MONTH(A5777),"Ocak","Şubat","Mart","Nisan","Mayıs","Haziran","Temmuz","Ağustos","Eylül","Ekim","Kasım","Aralık"))</f>
        <v/>
      </c>
      <c r="E5777" s="153">
        <f>IF(A5777="","",ROUNDUP(MONTH(A5777)/3,0))</f>
        <v/>
      </c>
      <c r="F5777" s="153">
        <f>IF(A5777="","",WEEKNUM(A5777,2))</f>
        <v/>
      </c>
      <c r="G5777" s="153">
        <f>IF(A5777="","",WEEKDAY(A5777,2))</f>
        <v/>
      </c>
      <c r="H5777" s="153">
        <f>IF(A5777="","",CHOOSE(WEEKDAY(A5777,2),"Pazartesi","Salı","Çarşamba","Perşembe","Cuma","Cumartesi","Pazar"))</f>
        <v/>
      </c>
    </row>
    <row r="5778" ht="10.5" customHeight="1" s="113">
      <c r="A5778" s="152" t="n">
        <v>47781</v>
      </c>
      <c r="B5778" s="153">
        <f>IF(A5778="","",YEAR(A5778))</f>
        <v/>
      </c>
      <c r="C5778" s="153">
        <f>IF(A5778="","",MONTH(A5778))</f>
        <v/>
      </c>
      <c r="D5778" s="153">
        <f>IF(A5778="","",CHOOSE(MONTH(A5778),"Ocak","Şubat","Mart","Nisan","Mayıs","Haziran","Temmuz","Ağustos","Eylül","Ekim","Kasım","Aralık"))</f>
        <v/>
      </c>
      <c r="E5778" s="153">
        <f>IF(A5778="","",ROUNDUP(MONTH(A5778)/3,0))</f>
        <v/>
      </c>
      <c r="F5778" s="153">
        <f>IF(A5778="","",WEEKNUM(A5778,2))</f>
        <v/>
      </c>
      <c r="G5778" s="153">
        <f>IF(A5778="","",WEEKDAY(A5778,2))</f>
        <v/>
      </c>
      <c r="H5778" s="153">
        <f>IF(A5778="","",CHOOSE(WEEKDAY(A5778,2),"Pazartesi","Salı","Çarşamba","Perşembe","Cuma","Cumartesi","Pazar"))</f>
        <v/>
      </c>
    </row>
    <row r="5779" ht="10.5" customHeight="1" s="113">
      <c r="A5779" s="152" t="n">
        <v>47782</v>
      </c>
      <c r="B5779" s="153">
        <f>IF(A5779="","",YEAR(A5779))</f>
        <v/>
      </c>
      <c r="C5779" s="153">
        <f>IF(A5779="","",MONTH(A5779))</f>
        <v/>
      </c>
      <c r="D5779" s="153">
        <f>IF(A5779="","",CHOOSE(MONTH(A5779),"Ocak","Şubat","Mart","Nisan","Mayıs","Haziran","Temmuz","Ağustos","Eylül","Ekim","Kasım","Aralık"))</f>
        <v/>
      </c>
      <c r="E5779" s="153">
        <f>IF(A5779="","",ROUNDUP(MONTH(A5779)/3,0))</f>
        <v/>
      </c>
      <c r="F5779" s="153">
        <f>IF(A5779="","",WEEKNUM(A5779,2))</f>
        <v/>
      </c>
      <c r="G5779" s="153">
        <f>IF(A5779="","",WEEKDAY(A5779,2))</f>
        <v/>
      </c>
      <c r="H5779" s="153">
        <f>IF(A5779="","",CHOOSE(WEEKDAY(A5779,2),"Pazartesi","Salı","Çarşamba","Perşembe","Cuma","Cumartesi","Pazar"))</f>
        <v/>
      </c>
    </row>
    <row r="5780" ht="10.5" customHeight="1" s="113">
      <c r="A5780" s="152" t="n">
        <v>47783</v>
      </c>
      <c r="B5780" s="153">
        <f>IF(A5780="","",YEAR(A5780))</f>
        <v/>
      </c>
      <c r="C5780" s="153">
        <f>IF(A5780="","",MONTH(A5780))</f>
        <v/>
      </c>
      <c r="D5780" s="153">
        <f>IF(A5780="","",CHOOSE(MONTH(A5780),"Ocak","Şubat","Mart","Nisan","Mayıs","Haziran","Temmuz","Ağustos","Eylül","Ekim","Kasım","Aralık"))</f>
        <v/>
      </c>
      <c r="E5780" s="153">
        <f>IF(A5780="","",ROUNDUP(MONTH(A5780)/3,0))</f>
        <v/>
      </c>
      <c r="F5780" s="153">
        <f>IF(A5780="","",WEEKNUM(A5780,2))</f>
        <v/>
      </c>
      <c r="G5780" s="153">
        <f>IF(A5780="","",WEEKDAY(A5780,2))</f>
        <v/>
      </c>
      <c r="H5780" s="153">
        <f>IF(A5780="","",CHOOSE(WEEKDAY(A5780,2),"Pazartesi","Salı","Çarşamba","Perşembe","Cuma","Cumartesi","Pazar"))</f>
        <v/>
      </c>
    </row>
    <row r="5781" ht="10.5" customHeight="1" s="113">
      <c r="A5781" s="152" t="n">
        <v>47784</v>
      </c>
      <c r="B5781" s="153">
        <f>IF(A5781="","",YEAR(A5781))</f>
        <v/>
      </c>
      <c r="C5781" s="153">
        <f>IF(A5781="","",MONTH(A5781))</f>
        <v/>
      </c>
      <c r="D5781" s="153">
        <f>IF(A5781="","",CHOOSE(MONTH(A5781),"Ocak","Şubat","Mart","Nisan","Mayıs","Haziran","Temmuz","Ağustos","Eylül","Ekim","Kasım","Aralık"))</f>
        <v/>
      </c>
      <c r="E5781" s="153">
        <f>IF(A5781="","",ROUNDUP(MONTH(A5781)/3,0))</f>
        <v/>
      </c>
      <c r="F5781" s="153">
        <f>IF(A5781="","",WEEKNUM(A5781,2))</f>
        <v/>
      </c>
      <c r="G5781" s="153">
        <f>IF(A5781="","",WEEKDAY(A5781,2))</f>
        <v/>
      </c>
      <c r="H5781" s="153">
        <f>IF(A5781="","",CHOOSE(WEEKDAY(A5781,2),"Pazartesi","Salı","Çarşamba","Perşembe","Cuma","Cumartesi","Pazar"))</f>
        <v/>
      </c>
    </row>
    <row r="5782" ht="10.5" customHeight="1" s="113">
      <c r="A5782" s="152" t="n">
        <v>47785</v>
      </c>
      <c r="B5782" s="153">
        <f>IF(A5782="","",YEAR(A5782))</f>
        <v/>
      </c>
      <c r="C5782" s="153">
        <f>IF(A5782="","",MONTH(A5782))</f>
        <v/>
      </c>
      <c r="D5782" s="153">
        <f>IF(A5782="","",CHOOSE(MONTH(A5782),"Ocak","Şubat","Mart","Nisan","Mayıs","Haziran","Temmuz","Ağustos","Eylül","Ekim","Kasım","Aralık"))</f>
        <v/>
      </c>
      <c r="E5782" s="153">
        <f>IF(A5782="","",ROUNDUP(MONTH(A5782)/3,0))</f>
        <v/>
      </c>
      <c r="F5782" s="153">
        <f>IF(A5782="","",WEEKNUM(A5782,2))</f>
        <v/>
      </c>
      <c r="G5782" s="153">
        <f>IF(A5782="","",WEEKDAY(A5782,2))</f>
        <v/>
      </c>
      <c r="H5782" s="153">
        <f>IF(A5782="","",CHOOSE(WEEKDAY(A5782,2),"Pazartesi","Salı","Çarşamba","Perşembe","Cuma","Cumartesi","Pazar"))</f>
        <v/>
      </c>
    </row>
    <row r="5783" ht="10.5" customHeight="1" s="113">
      <c r="A5783" s="152" t="n">
        <v>47786</v>
      </c>
      <c r="B5783" s="153">
        <f>IF(A5783="","",YEAR(A5783))</f>
        <v/>
      </c>
      <c r="C5783" s="153">
        <f>IF(A5783="","",MONTH(A5783))</f>
        <v/>
      </c>
      <c r="D5783" s="153">
        <f>IF(A5783="","",CHOOSE(MONTH(A5783),"Ocak","Şubat","Mart","Nisan","Mayıs","Haziran","Temmuz","Ağustos","Eylül","Ekim","Kasım","Aralık"))</f>
        <v/>
      </c>
      <c r="E5783" s="153">
        <f>IF(A5783="","",ROUNDUP(MONTH(A5783)/3,0))</f>
        <v/>
      </c>
      <c r="F5783" s="153">
        <f>IF(A5783="","",WEEKNUM(A5783,2))</f>
        <v/>
      </c>
      <c r="G5783" s="153">
        <f>IF(A5783="","",WEEKDAY(A5783,2))</f>
        <v/>
      </c>
      <c r="H5783" s="153">
        <f>IF(A5783="","",CHOOSE(WEEKDAY(A5783,2),"Pazartesi","Salı","Çarşamba","Perşembe","Cuma","Cumartesi","Pazar"))</f>
        <v/>
      </c>
    </row>
    <row r="5784" ht="10.5" customHeight="1" s="113">
      <c r="A5784" s="152" t="n">
        <v>47787</v>
      </c>
      <c r="B5784" s="153">
        <f>IF(A5784="","",YEAR(A5784))</f>
        <v/>
      </c>
      <c r="C5784" s="153">
        <f>IF(A5784="","",MONTH(A5784))</f>
        <v/>
      </c>
      <c r="D5784" s="153">
        <f>IF(A5784="","",CHOOSE(MONTH(A5784),"Ocak","Şubat","Mart","Nisan","Mayıs","Haziran","Temmuz","Ağustos","Eylül","Ekim","Kasım","Aralık"))</f>
        <v/>
      </c>
      <c r="E5784" s="153">
        <f>IF(A5784="","",ROUNDUP(MONTH(A5784)/3,0))</f>
        <v/>
      </c>
      <c r="F5784" s="153">
        <f>IF(A5784="","",WEEKNUM(A5784,2))</f>
        <v/>
      </c>
      <c r="G5784" s="153">
        <f>IF(A5784="","",WEEKDAY(A5784,2))</f>
        <v/>
      </c>
      <c r="H5784" s="153">
        <f>IF(A5784="","",CHOOSE(WEEKDAY(A5784,2),"Pazartesi","Salı","Çarşamba","Perşembe","Cuma","Cumartesi","Pazar"))</f>
        <v/>
      </c>
    </row>
    <row r="5785" ht="10.5" customHeight="1" s="113">
      <c r="A5785" s="152" t="n">
        <v>47788</v>
      </c>
      <c r="B5785" s="153">
        <f>IF(A5785="","",YEAR(A5785))</f>
        <v/>
      </c>
      <c r="C5785" s="153">
        <f>IF(A5785="","",MONTH(A5785))</f>
        <v/>
      </c>
      <c r="D5785" s="153">
        <f>IF(A5785="","",CHOOSE(MONTH(A5785),"Ocak","Şubat","Mart","Nisan","Mayıs","Haziran","Temmuz","Ağustos","Eylül","Ekim","Kasım","Aralık"))</f>
        <v/>
      </c>
      <c r="E5785" s="153">
        <f>IF(A5785="","",ROUNDUP(MONTH(A5785)/3,0))</f>
        <v/>
      </c>
      <c r="F5785" s="153">
        <f>IF(A5785="","",WEEKNUM(A5785,2))</f>
        <v/>
      </c>
      <c r="G5785" s="153">
        <f>IF(A5785="","",WEEKDAY(A5785,2))</f>
        <v/>
      </c>
      <c r="H5785" s="153">
        <f>IF(A5785="","",CHOOSE(WEEKDAY(A5785,2),"Pazartesi","Salı","Çarşamba","Perşembe","Cuma","Cumartesi","Pazar"))</f>
        <v/>
      </c>
    </row>
    <row r="5786" ht="10.5" customHeight="1" s="113">
      <c r="A5786" s="152" t="n">
        <v>47789</v>
      </c>
      <c r="B5786" s="153">
        <f>IF(A5786="","",YEAR(A5786))</f>
        <v/>
      </c>
      <c r="C5786" s="153">
        <f>IF(A5786="","",MONTH(A5786))</f>
        <v/>
      </c>
      <c r="D5786" s="153">
        <f>IF(A5786="","",CHOOSE(MONTH(A5786),"Ocak","Şubat","Mart","Nisan","Mayıs","Haziran","Temmuz","Ağustos","Eylül","Ekim","Kasım","Aralık"))</f>
        <v/>
      </c>
      <c r="E5786" s="153">
        <f>IF(A5786="","",ROUNDUP(MONTH(A5786)/3,0))</f>
        <v/>
      </c>
      <c r="F5786" s="153">
        <f>IF(A5786="","",WEEKNUM(A5786,2))</f>
        <v/>
      </c>
      <c r="G5786" s="153">
        <f>IF(A5786="","",WEEKDAY(A5786,2))</f>
        <v/>
      </c>
      <c r="H5786" s="153">
        <f>IF(A5786="","",CHOOSE(WEEKDAY(A5786,2),"Pazartesi","Salı","Çarşamba","Perşembe","Cuma","Cumartesi","Pazar"))</f>
        <v/>
      </c>
    </row>
    <row r="5787" ht="10.5" customHeight="1" s="113">
      <c r="A5787" s="152" t="n">
        <v>47790</v>
      </c>
      <c r="B5787" s="153">
        <f>IF(A5787="","",YEAR(A5787))</f>
        <v/>
      </c>
      <c r="C5787" s="153">
        <f>IF(A5787="","",MONTH(A5787))</f>
        <v/>
      </c>
      <c r="D5787" s="153">
        <f>IF(A5787="","",CHOOSE(MONTH(A5787),"Ocak","Şubat","Mart","Nisan","Mayıs","Haziran","Temmuz","Ağustos","Eylül","Ekim","Kasım","Aralık"))</f>
        <v/>
      </c>
      <c r="E5787" s="153">
        <f>IF(A5787="","",ROUNDUP(MONTH(A5787)/3,0))</f>
        <v/>
      </c>
      <c r="F5787" s="153">
        <f>IF(A5787="","",WEEKNUM(A5787,2))</f>
        <v/>
      </c>
      <c r="G5787" s="153">
        <f>IF(A5787="","",WEEKDAY(A5787,2))</f>
        <v/>
      </c>
      <c r="H5787" s="153">
        <f>IF(A5787="","",CHOOSE(WEEKDAY(A5787,2),"Pazartesi","Salı","Çarşamba","Perşembe","Cuma","Cumartesi","Pazar"))</f>
        <v/>
      </c>
    </row>
    <row r="5788" ht="10.5" customHeight="1" s="113">
      <c r="A5788" s="152" t="n">
        <v>47791</v>
      </c>
      <c r="B5788" s="153">
        <f>IF(A5788="","",YEAR(A5788))</f>
        <v/>
      </c>
      <c r="C5788" s="153">
        <f>IF(A5788="","",MONTH(A5788))</f>
        <v/>
      </c>
      <c r="D5788" s="153">
        <f>IF(A5788="","",CHOOSE(MONTH(A5788),"Ocak","Şubat","Mart","Nisan","Mayıs","Haziran","Temmuz","Ağustos","Eylül","Ekim","Kasım","Aralık"))</f>
        <v/>
      </c>
      <c r="E5788" s="153">
        <f>IF(A5788="","",ROUNDUP(MONTH(A5788)/3,0))</f>
        <v/>
      </c>
      <c r="F5788" s="153">
        <f>IF(A5788="","",WEEKNUM(A5788,2))</f>
        <v/>
      </c>
      <c r="G5788" s="153">
        <f>IF(A5788="","",WEEKDAY(A5788,2))</f>
        <v/>
      </c>
      <c r="H5788" s="153">
        <f>IF(A5788="","",CHOOSE(WEEKDAY(A5788,2),"Pazartesi","Salı","Çarşamba","Perşembe","Cuma","Cumartesi","Pazar"))</f>
        <v/>
      </c>
    </row>
    <row r="5789" ht="10.5" customHeight="1" s="113">
      <c r="A5789" s="152" t="n">
        <v>47792</v>
      </c>
      <c r="B5789" s="153">
        <f>IF(A5789="","",YEAR(A5789))</f>
        <v/>
      </c>
      <c r="C5789" s="153">
        <f>IF(A5789="","",MONTH(A5789))</f>
        <v/>
      </c>
      <c r="D5789" s="153">
        <f>IF(A5789="","",CHOOSE(MONTH(A5789),"Ocak","Şubat","Mart","Nisan","Mayıs","Haziran","Temmuz","Ağustos","Eylül","Ekim","Kasım","Aralık"))</f>
        <v/>
      </c>
      <c r="E5789" s="153">
        <f>IF(A5789="","",ROUNDUP(MONTH(A5789)/3,0))</f>
        <v/>
      </c>
      <c r="F5789" s="153">
        <f>IF(A5789="","",WEEKNUM(A5789,2))</f>
        <v/>
      </c>
      <c r="G5789" s="153">
        <f>IF(A5789="","",WEEKDAY(A5789,2))</f>
        <v/>
      </c>
      <c r="H5789" s="153">
        <f>IF(A5789="","",CHOOSE(WEEKDAY(A5789,2),"Pazartesi","Salı","Çarşamba","Perşembe","Cuma","Cumartesi","Pazar"))</f>
        <v/>
      </c>
    </row>
    <row r="5790" ht="10.5" customHeight="1" s="113">
      <c r="A5790" s="152" t="n">
        <v>47793</v>
      </c>
      <c r="B5790" s="153">
        <f>IF(A5790="","",YEAR(A5790))</f>
        <v/>
      </c>
      <c r="C5790" s="153">
        <f>IF(A5790="","",MONTH(A5790))</f>
        <v/>
      </c>
      <c r="D5790" s="153">
        <f>IF(A5790="","",CHOOSE(MONTH(A5790),"Ocak","Şubat","Mart","Nisan","Mayıs","Haziran","Temmuz","Ağustos","Eylül","Ekim","Kasım","Aralık"))</f>
        <v/>
      </c>
      <c r="E5790" s="153">
        <f>IF(A5790="","",ROUNDUP(MONTH(A5790)/3,0))</f>
        <v/>
      </c>
      <c r="F5790" s="153">
        <f>IF(A5790="","",WEEKNUM(A5790,2))</f>
        <v/>
      </c>
      <c r="G5790" s="153">
        <f>IF(A5790="","",WEEKDAY(A5790,2))</f>
        <v/>
      </c>
      <c r="H5790" s="153">
        <f>IF(A5790="","",CHOOSE(WEEKDAY(A5790,2),"Pazartesi","Salı","Çarşamba","Perşembe","Cuma","Cumartesi","Pazar"))</f>
        <v/>
      </c>
    </row>
    <row r="5791" ht="10.5" customHeight="1" s="113">
      <c r="A5791" s="152" t="n">
        <v>47794</v>
      </c>
      <c r="B5791" s="153">
        <f>IF(A5791="","",YEAR(A5791))</f>
        <v/>
      </c>
      <c r="C5791" s="153">
        <f>IF(A5791="","",MONTH(A5791))</f>
        <v/>
      </c>
      <c r="D5791" s="153">
        <f>IF(A5791="","",CHOOSE(MONTH(A5791),"Ocak","Şubat","Mart","Nisan","Mayıs","Haziran","Temmuz","Ağustos","Eylül","Ekim","Kasım","Aralık"))</f>
        <v/>
      </c>
      <c r="E5791" s="153">
        <f>IF(A5791="","",ROUNDUP(MONTH(A5791)/3,0))</f>
        <v/>
      </c>
      <c r="F5791" s="153">
        <f>IF(A5791="","",WEEKNUM(A5791,2))</f>
        <v/>
      </c>
      <c r="G5791" s="153">
        <f>IF(A5791="","",WEEKDAY(A5791,2))</f>
        <v/>
      </c>
      <c r="H5791" s="153">
        <f>IF(A5791="","",CHOOSE(WEEKDAY(A5791,2),"Pazartesi","Salı","Çarşamba","Perşembe","Cuma","Cumartesi","Pazar"))</f>
        <v/>
      </c>
    </row>
    <row r="5792" ht="10.5" customHeight="1" s="113">
      <c r="A5792" s="152" t="n">
        <v>47795</v>
      </c>
      <c r="B5792" s="153">
        <f>IF(A5792="","",YEAR(A5792))</f>
        <v/>
      </c>
      <c r="C5792" s="153">
        <f>IF(A5792="","",MONTH(A5792))</f>
        <v/>
      </c>
      <c r="D5792" s="153">
        <f>IF(A5792="","",CHOOSE(MONTH(A5792),"Ocak","Şubat","Mart","Nisan","Mayıs","Haziran","Temmuz","Ağustos","Eylül","Ekim","Kasım","Aralık"))</f>
        <v/>
      </c>
      <c r="E5792" s="153">
        <f>IF(A5792="","",ROUNDUP(MONTH(A5792)/3,0))</f>
        <v/>
      </c>
      <c r="F5792" s="153">
        <f>IF(A5792="","",WEEKNUM(A5792,2))</f>
        <v/>
      </c>
      <c r="G5792" s="153">
        <f>IF(A5792="","",WEEKDAY(A5792,2))</f>
        <v/>
      </c>
      <c r="H5792" s="153">
        <f>IF(A5792="","",CHOOSE(WEEKDAY(A5792,2),"Pazartesi","Salı","Çarşamba","Perşembe","Cuma","Cumartesi","Pazar"))</f>
        <v/>
      </c>
    </row>
    <row r="5793" ht="10.5" customHeight="1" s="113">
      <c r="A5793" s="152" t="n">
        <v>47796</v>
      </c>
      <c r="B5793" s="153">
        <f>IF(A5793="","",YEAR(A5793))</f>
        <v/>
      </c>
      <c r="C5793" s="153">
        <f>IF(A5793="","",MONTH(A5793))</f>
        <v/>
      </c>
      <c r="D5793" s="153">
        <f>IF(A5793="","",CHOOSE(MONTH(A5793),"Ocak","Şubat","Mart","Nisan","Mayıs","Haziran","Temmuz","Ağustos","Eylül","Ekim","Kasım","Aralık"))</f>
        <v/>
      </c>
      <c r="E5793" s="153">
        <f>IF(A5793="","",ROUNDUP(MONTH(A5793)/3,0))</f>
        <v/>
      </c>
      <c r="F5793" s="153">
        <f>IF(A5793="","",WEEKNUM(A5793,2))</f>
        <v/>
      </c>
      <c r="G5793" s="153">
        <f>IF(A5793="","",WEEKDAY(A5793,2))</f>
        <v/>
      </c>
      <c r="H5793" s="153">
        <f>IF(A5793="","",CHOOSE(WEEKDAY(A5793,2),"Pazartesi","Salı","Çarşamba","Perşembe","Cuma","Cumartesi","Pazar"))</f>
        <v/>
      </c>
    </row>
    <row r="5794" ht="10.5" customHeight="1" s="113">
      <c r="A5794" s="152" t="n">
        <v>47797</v>
      </c>
      <c r="B5794" s="153">
        <f>IF(A5794="","",YEAR(A5794))</f>
        <v/>
      </c>
      <c r="C5794" s="153">
        <f>IF(A5794="","",MONTH(A5794))</f>
        <v/>
      </c>
      <c r="D5794" s="153">
        <f>IF(A5794="","",CHOOSE(MONTH(A5794),"Ocak","Şubat","Mart","Nisan","Mayıs","Haziran","Temmuz","Ağustos","Eylül","Ekim","Kasım","Aralık"))</f>
        <v/>
      </c>
      <c r="E5794" s="153">
        <f>IF(A5794="","",ROUNDUP(MONTH(A5794)/3,0))</f>
        <v/>
      </c>
      <c r="F5794" s="153">
        <f>IF(A5794="","",WEEKNUM(A5794,2))</f>
        <v/>
      </c>
      <c r="G5794" s="153">
        <f>IF(A5794="","",WEEKDAY(A5794,2))</f>
        <v/>
      </c>
      <c r="H5794" s="153">
        <f>IF(A5794="","",CHOOSE(WEEKDAY(A5794,2),"Pazartesi","Salı","Çarşamba","Perşembe","Cuma","Cumartesi","Pazar"))</f>
        <v/>
      </c>
    </row>
    <row r="5795" ht="10.5" customHeight="1" s="113">
      <c r="A5795" s="152" t="n">
        <v>47798</v>
      </c>
      <c r="B5795" s="153">
        <f>IF(A5795="","",YEAR(A5795))</f>
        <v/>
      </c>
      <c r="C5795" s="153">
        <f>IF(A5795="","",MONTH(A5795))</f>
        <v/>
      </c>
      <c r="D5795" s="153">
        <f>IF(A5795="","",CHOOSE(MONTH(A5795),"Ocak","Şubat","Mart","Nisan","Mayıs","Haziran","Temmuz","Ağustos","Eylül","Ekim","Kasım","Aralık"))</f>
        <v/>
      </c>
      <c r="E5795" s="153">
        <f>IF(A5795="","",ROUNDUP(MONTH(A5795)/3,0))</f>
        <v/>
      </c>
      <c r="F5795" s="153">
        <f>IF(A5795="","",WEEKNUM(A5795,2))</f>
        <v/>
      </c>
      <c r="G5795" s="153">
        <f>IF(A5795="","",WEEKDAY(A5795,2))</f>
        <v/>
      </c>
      <c r="H5795" s="153">
        <f>IF(A5795="","",CHOOSE(WEEKDAY(A5795,2),"Pazartesi","Salı","Çarşamba","Perşembe","Cuma","Cumartesi","Pazar"))</f>
        <v/>
      </c>
    </row>
    <row r="5796" ht="10.5" customHeight="1" s="113">
      <c r="A5796" s="152" t="n">
        <v>47799</v>
      </c>
      <c r="B5796" s="153">
        <f>IF(A5796="","",YEAR(A5796))</f>
        <v/>
      </c>
      <c r="C5796" s="153">
        <f>IF(A5796="","",MONTH(A5796))</f>
        <v/>
      </c>
      <c r="D5796" s="153">
        <f>IF(A5796="","",CHOOSE(MONTH(A5796),"Ocak","Şubat","Mart","Nisan","Mayıs","Haziran","Temmuz","Ağustos","Eylül","Ekim","Kasım","Aralık"))</f>
        <v/>
      </c>
      <c r="E5796" s="153">
        <f>IF(A5796="","",ROUNDUP(MONTH(A5796)/3,0))</f>
        <v/>
      </c>
      <c r="F5796" s="153">
        <f>IF(A5796="","",WEEKNUM(A5796,2))</f>
        <v/>
      </c>
      <c r="G5796" s="153">
        <f>IF(A5796="","",WEEKDAY(A5796,2))</f>
        <v/>
      </c>
      <c r="H5796" s="153">
        <f>IF(A5796="","",CHOOSE(WEEKDAY(A5796,2),"Pazartesi","Salı","Çarşamba","Perşembe","Cuma","Cumartesi","Pazar"))</f>
        <v/>
      </c>
    </row>
    <row r="5797" ht="10.5" customHeight="1" s="113">
      <c r="A5797" s="152" t="n">
        <v>47800</v>
      </c>
      <c r="B5797" s="153">
        <f>IF(A5797="","",YEAR(A5797))</f>
        <v/>
      </c>
      <c r="C5797" s="153">
        <f>IF(A5797="","",MONTH(A5797))</f>
        <v/>
      </c>
      <c r="D5797" s="153">
        <f>IF(A5797="","",CHOOSE(MONTH(A5797),"Ocak","Şubat","Mart","Nisan","Mayıs","Haziran","Temmuz","Ağustos","Eylül","Ekim","Kasım","Aralık"))</f>
        <v/>
      </c>
      <c r="E5797" s="153">
        <f>IF(A5797="","",ROUNDUP(MONTH(A5797)/3,0))</f>
        <v/>
      </c>
      <c r="F5797" s="153">
        <f>IF(A5797="","",WEEKNUM(A5797,2))</f>
        <v/>
      </c>
      <c r="G5797" s="153">
        <f>IF(A5797="","",WEEKDAY(A5797,2))</f>
        <v/>
      </c>
      <c r="H5797" s="153">
        <f>IF(A5797="","",CHOOSE(WEEKDAY(A5797,2),"Pazartesi","Salı","Çarşamba","Perşembe","Cuma","Cumartesi","Pazar"))</f>
        <v/>
      </c>
    </row>
    <row r="5798" ht="10.5" customHeight="1" s="113">
      <c r="A5798" s="152" t="n">
        <v>47801</v>
      </c>
      <c r="B5798" s="153">
        <f>IF(A5798="","",YEAR(A5798))</f>
        <v/>
      </c>
      <c r="C5798" s="153">
        <f>IF(A5798="","",MONTH(A5798))</f>
        <v/>
      </c>
      <c r="D5798" s="153">
        <f>IF(A5798="","",CHOOSE(MONTH(A5798),"Ocak","Şubat","Mart","Nisan","Mayıs","Haziran","Temmuz","Ağustos","Eylül","Ekim","Kasım","Aralık"))</f>
        <v/>
      </c>
      <c r="E5798" s="153">
        <f>IF(A5798="","",ROUNDUP(MONTH(A5798)/3,0))</f>
        <v/>
      </c>
      <c r="F5798" s="153">
        <f>IF(A5798="","",WEEKNUM(A5798,2))</f>
        <v/>
      </c>
      <c r="G5798" s="153">
        <f>IF(A5798="","",WEEKDAY(A5798,2))</f>
        <v/>
      </c>
      <c r="H5798" s="153">
        <f>IF(A5798="","",CHOOSE(WEEKDAY(A5798,2),"Pazartesi","Salı","Çarşamba","Perşembe","Cuma","Cumartesi","Pazar"))</f>
        <v/>
      </c>
    </row>
    <row r="5799" ht="10.5" customHeight="1" s="113">
      <c r="A5799" s="152" t="n">
        <v>47802</v>
      </c>
      <c r="B5799" s="153">
        <f>IF(A5799="","",YEAR(A5799))</f>
        <v/>
      </c>
      <c r="C5799" s="153">
        <f>IF(A5799="","",MONTH(A5799))</f>
        <v/>
      </c>
      <c r="D5799" s="153">
        <f>IF(A5799="","",CHOOSE(MONTH(A5799),"Ocak","Şubat","Mart","Nisan","Mayıs","Haziran","Temmuz","Ağustos","Eylül","Ekim","Kasım","Aralık"))</f>
        <v/>
      </c>
      <c r="E5799" s="153">
        <f>IF(A5799="","",ROUNDUP(MONTH(A5799)/3,0))</f>
        <v/>
      </c>
      <c r="F5799" s="153">
        <f>IF(A5799="","",WEEKNUM(A5799,2))</f>
        <v/>
      </c>
      <c r="G5799" s="153">
        <f>IF(A5799="","",WEEKDAY(A5799,2))</f>
        <v/>
      </c>
      <c r="H5799" s="153">
        <f>IF(A5799="","",CHOOSE(WEEKDAY(A5799,2),"Pazartesi","Salı","Çarşamba","Perşembe","Cuma","Cumartesi","Pazar"))</f>
        <v/>
      </c>
    </row>
    <row r="5800" ht="10.5" customHeight="1" s="113">
      <c r="A5800" s="152" t="n">
        <v>47803</v>
      </c>
      <c r="B5800" s="153">
        <f>IF(A5800="","",YEAR(A5800))</f>
        <v/>
      </c>
      <c r="C5800" s="153">
        <f>IF(A5800="","",MONTH(A5800))</f>
        <v/>
      </c>
      <c r="D5800" s="153">
        <f>IF(A5800="","",CHOOSE(MONTH(A5800),"Ocak","Şubat","Mart","Nisan","Mayıs","Haziran","Temmuz","Ağustos","Eylül","Ekim","Kasım","Aralık"))</f>
        <v/>
      </c>
      <c r="E5800" s="153">
        <f>IF(A5800="","",ROUNDUP(MONTH(A5800)/3,0))</f>
        <v/>
      </c>
      <c r="F5800" s="153">
        <f>IF(A5800="","",WEEKNUM(A5800,2))</f>
        <v/>
      </c>
      <c r="G5800" s="153">
        <f>IF(A5800="","",WEEKDAY(A5800,2))</f>
        <v/>
      </c>
      <c r="H5800" s="153">
        <f>IF(A5800="","",CHOOSE(WEEKDAY(A5800,2),"Pazartesi","Salı","Çarşamba","Perşembe","Cuma","Cumartesi","Pazar"))</f>
        <v/>
      </c>
    </row>
    <row r="5801" ht="10.5" customHeight="1" s="113">
      <c r="A5801" s="152" t="n">
        <v>47804</v>
      </c>
      <c r="B5801" s="153">
        <f>IF(A5801="","",YEAR(A5801))</f>
        <v/>
      </c>
      <c r="C5801" s="153">
        <f>IF(A5801="","",MONTH(A5801))</f>
        <v/>
      </c>
      <c r="D5801" s="153">
        <f>IF(A5801="","",CHOOSE(MONTH(A5801),"Ocak","Şubat","Mart","Nisan","Mayıs","Haziran","Temmuz","Ağustos","Eylül","Ekim","Kasım","Aralık"))</f>
        <v/>
      </c>
      <c r="E5801" s="153">
        <f>IF(A5801="","",ROUNDUP(MONTH(A5801)/3,0))</f>
        <v/>
      </c>
      <c r="F5801" s="153">
        <f>IF(A5801="","",WEEKNUM(A5801,2))</f>
        <v/>
      </c>
      <c r="G5801" s="153">
        <f>IF(A5801="","",WEEKDAY(A5801,2))</f>
        <v/>
      </c>
      <c r="H5801" s="153">
        <f>IF(A5801="","",CHOOSE(WEEKDAY(A5801,2),"Pazartesi","Salı","Çarşamba","Perşembe","Cuma","Cumartesi","Pazar"))</f>
        <v/>
      </c>
    </row>
    <row r="5802" ht="10.5" customHeight="1" s="113">
      <c r="A5802" s="152" t="n">
        <v>47805</v>
      </c>
      <c r="B5802" s="153">
        <f>IF(A5802="","",YEAR(A5802))</f>
        <v/>
      </c>
      <c r="C5802" s="153">
        <f>IF(A5802="","",MONTH(A5802))</f>
        <v/>
      </c>
      <c r="D5802" s="153">
        <f>IF(A5802="","",CHOOSE(MONTH(A5802),"Ocak","Şubat","Mart","Nisan","Mayıs","Haziran","Temmuz","Ağustos","Eylül","Ekim","Kasım","Aralık"))</f>
        <v/>
      </c>
      <c r="E5802" s="153">
        <f>IF(A5802="","",ROUNDUP(MONTH(A5802)/3,0))</f>
        <v/>
      </c>
      <c r="F5802" s="153">
        <f>IF(A5802="","",WEEKNUM(A5802,2))</f>
        <v/>
      </c>
      <c r="G5802" s="153">
        <f>IF(A5802="","",WEEKDAY(A5802,2))</f>
        <v/>
      </c>
      <c r="H5802" s="153">
        <f>IF(A5802="","",CHOOSE(WEEKDAY(A5802,2),"Pazartesi","Salı","Çarşamba","Perşembe","Cuma","Cumartesi","Pazar"))</f>
        <v/>
      </c>
    </row>
    <row r="5803" ht="10.5" customHeight="1" s="113">
      <c r="A5803" s="152" t="n">
        <v>47806</v>
      </c>
      <c r="B5803" s="153">
        <f>IF(A5803="","",YEAR(A5803))</f>
        <v/>
      </c>
      <c r="C5803" s="153">
        <f>IF(A5803="","",MONTH(A5803))</f>
        <v/>
      </c>
      <c r="D5803" s="153">
        <f>IF(A5803="","",CHOOSE(MONTH(A5803),"Ocak","Şubat","Mart","Nisan","Mayıs","Haziran","Temmuz","Ağustos","Eylül","Ekim","Kasım","Aralık"))</f>
        <v/>
      </c>
      <c r="E5803" s="153">
        <f>IF(A5803="","",ROUNDUP(MONTH(A5803)/3,0))</f>
        <v/>
      </c>
      <c r="F5803" s="153">
        <f>IF(A5803="","",WEEKNUM(A5803,2))</f>
        <v/>
      </c>
      <c r="G5803" s="153">
        <f>IF(A5803="","",WEEKDAY(A5803,2))</f>
        <v/>
      </c>
      <c r="H5803" s="153">
        <f>IF(A5803="","",CHOOSE(WEEKDAY(A5803,2),"Pazartesi","Salı","Çarşamba","Perşembe","Cuma","Cumartesi","Pazar"))</f>
        <v/>
      </c>
    </row>
    <row r="5804" ht="10.5" customHeight="1" s="113">
      <c r="A5804" s="152" t="n">
        <v>47807</v>
      </c>
      <c r="B5804" s="153">
        <f>IF(A5804="","",YEAR(A5804))</f>
        <v/>
      </c>
      <c r="C5804" s="153">
        <f>IF(A5804="","",MONTH(A5804))</f>
        <v/>
      </c>
      <c r="D5804" s="153">
        <f>IF(A5804="","",CHOOSE(MONTH(A5804),"Ocak","Şubat","Mart","Nisan","Mayıs","Haziran","Temmuz","Ağustos","Eylül","Ekim","Kasım","Aralık"))</f>
        <v/>
      </c>
      <c r="E5804" s="153">
        <f>IF(A5804="","",ROUNDUP(MONTH(A5804)/3,0))</f>
        <v/>
      </c>
      <c r="F5804" s="153">
        <f>IF(A5804="","",WEEKNUM(A5804,2))</f>
        <v/>
      </c>
      <c r="G5804" s="153">
        <f>IF(A5804="","",WEEKDAY(A5804,2))</f>
        <v/>
      </c>
      <c r="H5804" s="153">
        <f>IF(A5804="","",CHOOSE(WEEKDAY(A5804,2),"Pazartesi","Salı","Çarşamba","Perşembe","Cuma","Cumartesi","Pazar"))</f>
        <v/>
      </c>
    </row>
    <row r="5805" ht="10.5" customHeight="1" s="113">
      <c r="A5805" s="152" t="n">
        <v>47808</v>
      </c>
      <c r="B5805" s="153">
        <f>IF(A5805="","",YEAR(A5805))</f>
        <v/>
      </c>
      <c r="C5805" s="153">
        <f>IF(A5805="","",MONTH(A5805))</f>
        <v/>
      </c>
      <c r="D5805" s="153">
        <f>IF(A5805="","",CHOOSE(MONTH(A5805),"Ocak","Şubat","Mart","Nisan","Mayıs","Haziran","Temmuz","Ağustos","Eylül","Ekim","Kasım","Aralık"))</f>
        <v/>
      </c>
      <c r="E5805" s="153">
        <f>IF(A5805="","",ROUNDUP(MONTH(A5805)/3,0))</f>
        <v/>
      </c>
      <c r="F5805" s="153">
        <f>IF(A5805="","",WEEKNUM(A5805,2))</f>
        <v/>
      </c>
      <c r="G5805" s="153">
        <f>IF(A5805="","",WEEKDAY(A5805,2))</f>
        <v/>
      </c>
      <c r="H5805" s="153">
        <f>IF(A5805="","",CHOOSE(WEEKDAY(A5805,2),"Pazartesi","Salı","Çarşamba","Perşembe","Cuma","Cumartesi","Pazar"))</f>
        <v/>
      </c>
    </row>
    <row r="5806" ht="10.5" customHeight="1" s="113">
      <c r="A5806" s="152" t="n">
        <v>47809</v>
      </c>
      <c r="B5806" s="153">
        <f>IF(A5806="","",YEAR(A5806))</f>
        <v/>
      </c>
      <c r="C5806" s="153">
        <f>IF(A5806="","",MONTH(A5806))</f>
        <v/>
      </c>
      <c r="D5806" s="153">
        <f>IF(A5806="","",CHOOSE(MONTH(A5806),"Ocak","Şubat","Mart","Nisan","Mayıs","Haziran","Temmuz","Ağustos","Eylül","Ekim","Kasım","Aralık"))</f>
        <v/>
      </c>
      <c r="E5806" s="153">
        <f>IF(A5806="","",ROUNDUP(MONTH(A5806)/3,0))</f>
        <v/>
      </c>
      <c r="F5806" s="153">
        <f>IF(A5806="","",WEEKNUM(A5806,2))</f>
        <v/>
      </c>
      <c r="G5806" s="153">
        <f>IF(A5806="","",WEEKDAY(A5806,2))</f>
        <v/>
      </c>
      <c r="H5806" s="153">
        <f>IF(A5806="","",CHOOSE(WEEKDAY(A5806,2),"Pazartesi","Salı","Çarşamba","Perşembe","Cuma","Cumartesi","Pazar"))</f>
        <v/>
      </c>
    </row>
    <row r="5807" ht="10.5" customHeight="1" s="113">
      <c r="A5807" s="152" t="n">
        <v>47810</v>
      </c>
      <c r="B5807" s="153">
        <f>IF(A5807="","",YEAR(A5807))</f>
        <v/>
      </c>
      <c r="C5807" s="153">
        <f>IF(A5807="","",MONTH(A5807))</f>
        <v/>
      </c>
      <c r="D5807" s="153">
        <f>IF(A5807="","",CHOOSE(MONTH(A5807),"Ocak","Şubat","Mart","Nisan","Mayıs","Haziran","Temmuz","Ağustos","Eylül","Ekim","Kasım","Aralık"))</f>
        <v/>
      </c>
      <c r="E5807" s="153">
        <f>IF(A5807="","",ROUNDUP(MONTH(A5807)/3,0))</f>
        <v/>
      </c>
      <c r="F5807" s="153">
        <f>IF(A5807="","",WEEKNUM(A5807,2))</f>
        <v/>
      </c>
      <c r="G5807" s="153">
        <f>IF(A5807="","",WEEKDAY(A5807,2))</f>
        <v/>
      </c>
      <c r="H5807" s="153">
        <f>IF(A5807="","",CHOOSE(WEEKDAY(A5807,2),"Pazartesi","Salı","Çarşamba","Perşembe","Cuma","Cumartesi","Pazar"))</f>
        <v/>
      </c>
    </row>
    <row r="5808" ht="10.5" customHeight="1" s="113">
      <c r="A5808" s="152" t="n">
        <v>47811</v>
      </c>
      <c r="B5808" s="153">
        <f>IF(A5808="","",YEAR(A5808))</f>
        <v/>
      </c>
      <c r="C5808" s="153">
        <f>IF(A5808="","",MONTH(A5808))</f>
        <v/>
      </c>
      <c r="D5808" s="153">
        <f>IF(A5808="","",CHOOSE(MONTH(A5808),"Ocak","Şubat","Mart","Nisan","Mayıs","Haziran","Temmuz","Ağustos","Eylül","Ekim","Kasım","Aralık"))</f>
        <v/>
      </c>
      <c r="E5808" s="153">
        <f>IF(A5808="","",ROUNDUP(MONTH(A5808)/3,0))</f>
        <v/>
      </c>
      <c r="F5808" s="153">
        <f>IF(A5808="","",WEEKNUM(A5808,2))</f>
        <v/>
      </c>
      <c r="G5808" s="153">
        <f>IF(A5808="","",WEEKDAY(A5808,2))</f>
        <v/>
      </c>
      <c r="H5808" s="153">
        <f>IF(A5808="","",CHOOSE(WEEKDAY(A5808,2),"Pazartesi","Salı","Çarşamba","Perşembe","Cuma","Cumartesi","Pazar"))</f>
        <v/>
      </c>
    </row>
    <row r="5809" ht="10.5" customHeight="1" s="113">
      <c r="A5809" s="152" t="n">
        <v>47812</v>
      </c>
      <c r="B5809" s="153">
        <f>IF(A5809="","",YEAR(A5809))</f>
        <v/>
      </c>
      <c r="C5809" s="153">
        <f>IF(A5809="","",MONTH(A5809))</f>
        <v/>
      </c>
      <c r="D5809" s="153">
        <f>IF(A5809="","",CHOOSE(MONTH(A5809),"Ocak","Şubat","Mart","Nisan","Mayıs","Haziran","Temmuz","Ağustos","Eylül","Ekim","Kasım","Aralık"))</f>
        <v/>
      </c>
      <c r="E5809" s="153">
        <f>IF(A5809="","",ROUNDUP(MONTH(A5809)/3,0))</f>
        <v/>
      </c>
      <c r="F5809" s="153">
        <f>IF(A5809="","",WEEKNUM(A5809,2))</f>
        <v/>
      </c>
      <c r="G5809" s="153">
        <f>IF(A5809="","",WEEKDAY(A5809,2))</f>
        <v/>
      </c>
      <c r="H5809" s="153">
        <f>IF(A5809="","",CHOOSE(WEEKDAY(A5809,2),"Pazartesi","Salı","Çarşamba","Perşembe","Cuma","Cumartesi","Pazar"))</f>
        <v/>
      </c>
    </row>
    <row r="5810" ht="10.5" customHeight="1" s="113">
      <c r="A5810" s="152" t="n">
        <v>47813</v>
      </c>
      <c r="B5810" s="153">
        <f>IF(A5810="","",YEAR(A5810))</f>
        <v/>
      </c>
      <c r="C5810" s="153">
        <f>IF(A5810="","",MONTH(A5810))</f>
        <v/>
      </c>
      <c r="D5810" s="153">
        <f>IF(A5810="","",CHOOSE(MONTH(A5810),"Ocak","Şubat","Mart","Nisan","Mayıs","Haziran","Temmuz","Ağustos","Eylül","Ekim","Kasım","Aralık"))</f>
        <v/>
      </c>
      <c r="E5810" s="153">
        <f>IF(A5810="","",ROUNDUP(MONTH(A5810)/3,0))</f>
        <v/>
      </c>
      <c r="F5810" s="153">
        <f>IF(A5810="","",WEEKNUM(A5810,2))</f>
        <v/>
      </c>
      <c r="G5810" s="153">
        <f>IF(A5810="","",WEEKDAY(A5810,2))</f>
        <v/>
      </c>
      <c r="H5810" s="153">
        <f>IF(A5810="","",CHOOSE(WEEKDAY(A5810,2),"Pazartesi","Salı","Çarşamba","Perşembe","Cuma","Cumartesi","Pazar"))</f>
        <v/>
      </c>
    </row>
    <row r="5811" ht="10.5" customHeight="1" s="113">
      <c r="A5811" s="152" t="n">
        <v>47814</v>
      </c>
      <c r="B5811" s="153">
        <f>IF(A5811="","",YEAR(A5811))</f>
        <v/>
      </c>
      <c r="C5811" s="153">
        <f>IF(A5811="","",MONTH(A5811))</f>
        <v/>
      </c>
      <c r="D5811" s="153">
        <f>IF(A5811="","",CHOOSE(MONTH(A5811),"Ocak","Şubat","Mart","Nisan","Mayıs","Haziran","Temmuz","Ağustos","Eylül","Ekim","Kasım","Aralık"))</f>
        <v/>
      </c>
      <c r="E5811" s="153">
        <f>IF(A5811="","",ROUNDUP(MONTH(A5811)/3,0))</f>
        <v/>
      </c>
      <c r="F5811" s="153">
        <f>IF(A5811="","",WEEKNUM(A5811,2))</f>
        <v/>
      </c>
      <c r="G5811" s="153">
        <f>IF(A5811="","",WEEKDAY(A5811,2))</f>
        <v/>
      </c>
      <c r="H5811" s="153">
        <f>IF(A5811="","",CHOOSE(WEEKDAY(A5811,2),"Pazartesi","Salı","Çarşamba","Perşembe","Cuma","Cumartesi","Pazar"))</f>
        <v/>
      </c>
    </row>
    <row r="5812" ht="10.5" customHeight="1" s="113">
      <c r="A5812" s="152" t="n">
        <v>47815</v>
      </c>
      <c r="B5812" s="153">
        <f>IF(A5812="","",YEAR(A5812))</f>
        <v/>
      </c>
      <c r="C5812" s="153">
        <f>IF(A5812="","",MONTH(A5812))</f>
        <v/>
      </c>
      <c r="D5812" s="153">
        <f>IF(A5812="","",CHOOSE(MONTH(A5812),"Ocak","Şubat","Mart","Nisan","Mayıs","Haziran","Temmuz","Ağustos","Eylül","Ekim","Kasım","Aralık"))</f>
        <v/>
      </c>
      <c r="E5812" s="153">
        <f>IF(A5812="","",ROUNDUP(MONTH(A5812)/3,0))</f>
        <v/>
      </c>
      <c r="F5812" s="153">
        <f>IF(A5812="","",WEEKNUM(A5812,2))</f>
        <v/>
      </c>
      <c r="G5812" s="153">
        <f>IF(A5812="","",WEEKDAY(A5812,2))</f>
        <v/>
      </c>
      <c r="H5812" s="153">
        <f>IF(A5812="","",CHOOSE(WEEKDAY(A5812,2),"Pazartesi","Salı","Çarşamba","Perşembe","Cuma","Cumartesi","Pazar"))</f>
        <v/>
      </c>
    </row>
    <row r="5813" ht="10.5" customHeight="1" s="113">
      <c r="A5813" s="152" t="n">
        <v>47816</v>
      </c>
      <c r="B5813" s="153">
        <f>IF(A5813="","",YEAR(A5813))</f>
        <v/>
      </c>
      <c r="C5813" s="153">
        <f>IF(A5813="","",MONTH(A5813))</f>
        <v/>
      </c>
      <c r="D5813" s="153">
        <f>IF(A5813="","",CHOOSE(MONTH(A5813),"Ocak","Şubat","Mart","Nisan","Mayıs","Haziran","Temmuz","Ağustos","Eylül","Ekim","Kasım","Aralık"))</f>
        <v/>
      </c>
      <c r="E5813" s="153">
        <f>IF(A5813="","",ROUNDUP(MONTH(A5813)/3,0))</f>
        <v/>
      </c>
      <c r="F5813" s="153">
        <f>IF(A5813="","",WEEKNUM(A5813,2))</f>
        <v/>
      </c>
      <c r="G5813" s="153">
        <f>IF(A5813="","",WEEKDAY(A5813,2))</f>
        <v/>
      </c>
      <c r="H5813" s="153">
        <f>IF(A5813="","",CHOOSE(WEEKDAY(A5813,2),"Pazartesi","Salı","Çarşamba","Perşembe","Cuma","Cumartesi","Pazar"))</f>
        <v/>
      </c>
    </row>
    <row r="5814" ht="10.5" customHeight="1" s="113">
      <c r="A5814" s="152" t="n">
        <v>47817</v>
      </c>
      <c r="B5814" s="153">
        <f>IF(A5814="","",YEAR(A5814))</f>
        <v/>
      </c>
      <c r="C5814" s="153">
        <f>IF(A5814="","",MONTH(A5814))</f>
        <v/>
      </c>
      <c r="D5814" s="153">
        <f>IF(A5814="","",CHOOSE(MONTH(A5814),"Ocak","Şubat","Mart","Nisan","Mayıs","Haziran","Temmuz","Ağustos","Eylül","Ekim","Kasım","Aralık"))</f>
        <v/>
      </c>
      <c r="E5814" s="153">
        <f>IF(A5814="","",ROUNDUP(MONTH(A5814)/3,0))</f>
        <v/>
      </c>
      <c r="F5814" s="153">
        <f>IF(A5814="","",WEEKNUM(A5814,2))</f>
        <v/>
      </c>
      <c r="G5814" s="153">
        <f>IF(A5814="","",WEEKDAY(A5814,2))</f>
        <v/>
      </c>
      <c r="H5814" s="153">
        <f>IF(A5814="","",CHOOSE(WEEKDAY(A5814,2),"Pazartesi","Salı","Çarşamba","Perşembe","Cuma","Cumartesi","Pazar"))</f>
        <v/>
      </c>
    </row>
    <row r="5815" ht="10.5" customHeight="1" s="113">
      <c r="A5815" s="152" t="n">
        <v>47818</v>
      </c>
      <c r="B5815" s="153">
        <f>IF(A5815="","",YEAR(A5815))</f>
        <v/>
      </c>
      <c r="C5815" s="153">
        <f>IF(A5815="","",MONTH(A5815))</f>
        <v/>
      </c>
      <c r="D5815" s="153">
        <f>IF(A5815="","",CHOOSE(MONTH(A5815),"Ocak","Şubat","Mart","Nisan","Mayıs","Haziran","Temmuz","Ağustos","Eylül","Ekim","Kasım","Aralık"))</f>
        <v/>
      </c>
      <c r="E5815" s="153">
        <f>IF(A5815="","",ROUNDUP(MONTH(A5815)/3,0))</f>
        <v/>
      </c>
      <c r="F5815" s="153">
        <f>IF(A5815="","",WEEKNUM(A5815,2))</f>
        <v/>
      </c>
      <c r="G5815" s="153">
        <f>IF(A5815="","",WEEKDAY(A5815,2))</f>
        <v/>
      </c>
      <c r="H5815" s="153">
        <f>IF(A5815="","",CHOOSE(WEEKDAY(A5815,2),"Pazartesi","Salı","Çarşamba","Perşembe","Cuma","Cumartesi","Pazar"))</f>
        <v/>
      </c>
    </row>
    <row r="5816" ht="10.5" customHeight="1" s="113">
      <c r="A5816" s="152" t="n">
        <v>47819</v>
      </c>
      <c r="B5816" s="153">
        <f>IF(A5816="","",YEAR(A5816))</f>
        <v/>
      </c>
      <c r="C5816" s="153">
        <f>IF(A5816="","",MONTH(A5816))</f>
        <v/>
      </c>
      <c r="D5816" s="153">
        <f>IF(A5816="","",CHOOSE(MONTH(A5816),"Ocak","Şubat","Mart","Nisan","Mayıs","Haziran","Temmuz","Ağustos","Eylül","Ekim","Kasım","Aralık"))</f>
        <v/>
      </c>
      <c r="E5816" s="153">
        <f>IF(A5816="","",ROUNDUP(MONTH(A5816)/3,0))</f>
        <v/>
      </c>
      <c r="F5816" s="153">
        <f>IF(A5816="","",WEEKNUM(A5816,2))</f>
        <v/>
      </c>
      <c r="G5816" s="153">
        <f>IF(A5816="","",WEEKDAY(A5816,2))</f>
        <v/>
      </c>
      <c r="H5816" s="153">
        <f>IF(A5816="","",CHOOSE(WEEKDAY(A5816,2),"Pazartesi","Salı","Çarşamba","Perşembe","Cuma","Cumartesi","Pazar"))</f>
        <v/>
      </c>
    </row>
    <row r="5817" ht="10.5" customHeight="1" s="113">
      <c r="A5817" s="152" t="n">
        <v>47820</v>
      </c>
      <c r="B5817" s="153">
        <f>IF(A5817="","",YEAR(A5817))</f>
        <v/>
      </c>
      <c r="C5817" s="153">
        <f>IF(A5817="","",MONTH(A5817))</f>
        <v/>
      </c>
      <c r="D5817" s="153">
        <f>IF(A5817="","",CHOOSE(MONTH(A5817),"Ocak","Şubat","Mart","Nisan","Mayıs","Haziran","Temmuz","Ağustos","Eylül","Ekim","Kasım","Aralık"))</f>
        <v/>
      </c>
      <c r="E5817" s="153">
        <f>IF(A5817="","",ROUNDUP(MONTH(A5817)/3,0))</f>
        <v/>
      </c>
      <c r="F5817" s="153">
        <f>IF(A5817="","",WEEKNUM(A5817,2))</f>
        <v/>
      </c>
      <c r="G5817" s="153">
        <f>IF(A5817="","",WEEKDAY(A5817,2))</f>
        <v/>
      </c>
      <c r="H5817" s="153">
        <f>IF(A5817="","",CHOOSE(WEEKDAY(A5817,2),"Pazartesi","Salı","Çarşamba","Perşembe","Cuma","Cumartesi","Pazar"))</f>
        <v/>
      </c>
    </row>
    <row r="5818" ht="10.5" customHeight="1" s="113">
      <c r="A5818" s="152" t="n">
        <v>47821</v>
      </c>
      <c r="B5818" s="153">
        <f>IF(A5818="","",YEAR(A5818))</f>
        <v/>
      </c>
      <c r="C5818" s="153">
        <f>IF(A5818="","",MONTH(A5818))</f>
        <v/>
      </c>
      <c r="D5818" s="153">
        <f>IF(A5818="","",CHOOSE(MONTH(A5818),"Ocak","Şubat","Mart","Nisan","Mayıs","Haziran","Temmuz","Ağustos","Eylül","Ekim","Kasım","Aralık"))</f>
        <v/>
      </c>
      <c r="E5818" s="153">
        <f>IF(A5818="","",ROUNDUP(MONTH(A5818)/3,0))</f>
        <v/>
      </c>
      <c r="F5818" s="153">
        <f>IF(A5818="","",WEEKNUM(A5818,2))</f>
        <v/>
      </c>
      <c r="G5818" s="153">
        <f>IF(A5818="","",WEEKDAY(A5818,2))</f>
        <v/>
      </c>
      <c r="H5818" s="153">
        <f>IF(A5818="","",CHOOSE(WEEKDAY(A5818,2),"Pazartesi","Salı","Çarşamba","Perşembe","Cuma","Cumartesi","Pazar"))</f>
        <v/>
      </c>
    </row>
    <row r="5819" ht="10.5" customHeight="1" s="113">
      <c r="A5819" s="152" t="n">
        <v>47822</v>
      </c>
      <c r="B5819" s="153">
        <f>IF(A5819="","",YEAR(A5819))</f>
        <v/>
      </c>
      <c r="C5819" s="153">
        <f>IF(A5819="","",MONTH(A5819))</f>
        <v/>
      </c>
      <c r="D5819" s="153">
        <f>IF(A5819="","",CHOOSE(MONTH(A5819),"Ocak","Şubat","Mart","Nisan","Mayıs","Haziran","Temmuz","Ağustos","Eylül","Ekim","Kasım","Aralık"))</f>
        <v/>
      </c>
      <c r="E5819" s="153">
        <f>IF(A5819="","",ROUNDUP(MONTH(A5819)/3,0))</f>
        <v/>
      </c>
      <c r="F5819" s="153">
        <f>IF(A5819="","",WEEKNUM(A5819,2))</f>
        <v/>
      </c>
      <c r="G5819" s="153">
        <f>IF(A5819="","",WEEKDAY(A5819,2))</f>
        <v/>
      </c>
      <c r="H5819" s="153">
        <f>IF(A5819="","",CHOOSE(WEEKDAY(A5819,2),"Pazartesi","Salı","Çarşamba","Perşembe","Cuma","Cumartesi","Pazar"))</f>
        <v/>
      </c>
    </row>
    <row r="5820" ht="10.5" customHeight="1" s="113">
      <c r="A5820" s="152" t="n">
        <v>47823</v>
      </c>
      <c r="B5820" s="153">
        <f>IF(A5820="","",YEAR(A5820))</f>
        <v/>
      </c>
      <c r="C5820" s="153">
        <f>IF(A5820="","",MONTH(A5820))</f>
        <v/>
      </c>
      <c r="D5820" s="153">
        <f>IF(A5820="","",CHOOSE(MONTH(A5820),"Ocak","Şubat","Mart","Nisan","Mayıs","Haziran","Temmuz","Ağustos","Eylül","Ekim","Kasım","Aralık"))</f>
        <v/>
      </c>
      <c r="E5820" s="153">
        <f>IF(A5820="","",ROUNDUP(MONTH(A5820)/3,0))</f>
        <v/>
      </c>
      <c r="F5820" s="153">
        <f>IF(A5820="","",WEEKNUM(A5820,2))</f>
        <v/>
      </c>
      <c r="G5820" s="153">
        <f>IF(A5820="","",WEEKDAY(A5820,2))</f>
        <v/>
      </c>
      <c r="H5820" s="153">
        <f>IF(A5820="","",CHOOSE(WEEKDAY(A5820,2),"Pazartesi","Salı","Çarşamba","Perşembe","Cuma","Cumartesi","Pazar"))</f>
        <v/>
      </c>
    </row>
    <row r="5821" ht="10.5" customHeight="1" s="113">
      <c r="A5821" s="152" t="n">
        <v>47824</v>
      </c>
      <c r="B5821" s="153">
        <f>IF(A5821="","",YEAR(A5821))</f>
        <v/>
      </c>
      <c r="C5821" s="153">
        <f>IF(A5821="","",MONTH(A5821))</f>
        <v/>
      </c>
      <c r="D5821" s="153">
        <f>IF(A5821="","",CHOOSE(MONTH(A5821),"Ocak","Şubat","Mart","Nisan","Mayıs","Haziran","Temmuz","Ağustos","Eylül","Ekim","Kasım","Aralık"))</f>
        <v/>
      </c>
      <c r="E5821" s="153">
        <f>IF(A5821="","",ROUNDUP(MONTH(A5821)/3,0))</f>
        <v/>
      </c>
      <c r="F5821" s="153">
        <f>IF(A5821="","",WEEKNUM(A5821,2))</f>
        <v/>
      </c>
      <c r="G5821" s="153">
        <f>IF(A5821="","",WEEKDAY(A5821,2))</f>
        <v/>
      </c>
      <c r="H5821" s="153">
        <f>IF(A5821="","",CHOOSE(WEEKDAY(A5821,2),"Pazartesi","Salı","Çarşamba","Perşembe","Cuma","Cumartesi","Pazar"))</f>
        <v/>
      </c>
    </row>
    <row r="5822" ht="10.5" customHeight="1" s="113">
      <c r="A5822" s="152" t="n">
        <v>47825</v>
      </c>
      <c r="B5822" s="153">
        <f>IF(A5822="","",YEAR(A5822))</f>
        <v/>
      </c>
      <c r="C5822" s="153">
        <f>IF(A5822="","",MONTH(A5822))</f>
        <v/>
      </c>
      <c r="D5822" s="153">
        <f>IF(A5822="","",CHOOSE(MONTH(A5822),"Ocak","Şubat","Mart","Nisan","Mayıs","Haziran","Temmuz","Ağustos","Eylül","Ekim","Kasım","Aralık"))</f>
        <v/>
      </c>
      <c r="E5822" s="153">
        <f>IF(A5822="","",ROUNDUP(MONTH(A5822)/3,0))</f>
        <v/>
      </c>
      <c r="F5822" s="153">
        <f>IF(A5822="","",WEEKNUM(A5822,2))</f>
        <v/>
      </c>
      <c r="G5822" s="153">
        <f>IF(A5822="","",WEEKDAY(A5822,2))</f>
        <v/>
      </c>
      <c r="H5822" s="153">
        <f>IF(A5822="","",CHOOSE(WEEKDAY(A5822,2),"Pazartesi","Salı","Çarşamba","Perşembe","Cuma","Cumartesi","Pazar"))</f>
        <v/>
      </c>
    </row>
    <row r="5823" ht="10.5" customHeight="1" s="113">
      <c r="A5823" s="152" t="n">
        <v>47826</v>
      </c>
      <c r="B5823" s="153">
        <f>IF(A5823="","",YEAR(A5823))</f>
        <v/>
      </c>
      <c r="C5823" s="153">
        <f>IF(A5823="","",MONTH(A5823))</f>
        <v/>
      </c>
      <c r="D5823" s="153">
        <f>IF(A5823="","",CHOOSE(MONTH(A5823),"Ocak","Şubat","Mart","Nisan","Mayıs","Haziran","Temmuz","Ağustos","Eylül","Ekim","Kasım","Aralık"))</f>
        <v/>
      </c>
      <c r="E5823" s="153">
        <f>IF(A5823="","",ROUNDUP(MONTH(A5823)/3,0))</f>
        <v/>
      </c>
      <c r="F5823" s="153">
        <f>IF(A5823="","",WEEKNUM(A5823,2))</f>
        <v/>
      </c>
      <c r="G5823" s="153">
        <f>IF(A5823="","",WEEKDAY(A5823,2))</f>
        <v/>
      </c>
      <c r="H5823" s="153">
        <f>IF(A5823="","",CHOOSE(WEEKDAY(A5823,2),"Pazartesi","Salı","Çarşamba","Perşembe","Cuma","Cumartesi","Pazar"))</f>
        <v/>
      </c>
    </row>
    <row r="5824" ht="10.5" customHeight="1" s="113">
      <c r="A5824" s="152" t="n">
        <v>47827</v>
      </c>
      <c r="B5824" s="153">
        <f>IF(A5824="","",YEAR(A5824))</f>
        <v/>
      </c>
      <c r="C5824" s="153">
        <f>IF(A5824="","",MONTH(A5824))</f>
        <v/>
      </c>
      <c r="D5824" s="153">
        <f>IF(A5824="","",CHOOSE(MONTH(A5824),"Ocak","Şubat","Mart","Nisan","Mayıs","Haziran","Temmuz","Ağustos","Eylül","Ekim","Kasım","Aralık"))</f>
        <v/>
      </c>
      <c r="E5824" s="153">
        <f>IF(A5824="","",ROUNDUP(MONTH(A5824)/3,0))</f>
        <v/>
      </c>
      <c r="F5824" s="153">
        <f>IF(A5824="","",WEEKNUM(A5824,2))</f>
        <v/>
      </c>
      <c r="G5824" s="153">
        <f>IF(A5824="","",WEEKDAY(A5824,2))</f>
        <v/>
      </c>
      <c r="H5824" s="153">
        <f>IF(A5824="","",CHOOSE(WEEKDAY(A5824,2),"Pazartesi","Salı","Çarşamba","Perşembe","Cuma","Cumartesi","Pazar"))</f>
        <v/>
      </c>
    </row>
    <row r="5825" ht="10.5" customHeight="1" s="113">
      <c r="A5825" s="152" t="n">
        <v>47828</v>
      </c>
      <c r="B5825" s="153">
        <f>IF(A5825="","",YEAR(A5825))</f>
        <v/>
      </c>
      <c r="C5825" s="153">
        <f>IF(A5825="","",MONTH(A5825))</f>
        <v/>
      </c>
      <c r="D5825" s="153">
        <f>IF(A5825="","",CHOOSE(MONTH(A5825),"Ocak","Şubat","Mart","Nisan","Mayıs","Haziran","Temmuz","Ağustos","Eylül","Ekim","Kasım","Aralık"))</f>
        <v/>
      </c>
      <c r="E5825" s="153">
        <f>IF(A5825="","",ROUNDUP(MONTH(A5825)/3,0))</f>
        <v/>
      </c>
      <c r="F5825" s="153">
        <f>IF(A5825="","",WEEKNUM(A5825,2))</f>
        <v/>
      </c>
      <c r="G5825" s="153">
        <f>IF(A5825="","",WEEKDAY(A5825,2))</f>
        <v/>
      </c>
      <c r="H5825" s="153">
        <f>IF(A5825="","",CHOOSE(WEEKDAY(A5825,2),"Pazartesi","Salı","Çarşamba","Perşembe","Cuma","Cumartesi","Pazar"))</f>
        <v/>
      </c>
    </row>
    <row r="5826" ht="10.5" customHeight="1" s="113">
      <c r="A5826" s="152" t="n">
        <v>47829</v>
      </c>
      <c r="B5826" s="153">
        <f>IF(A5826="","",YEAR(A5826))</f>
        <v/>
      </c>
      <c r="C5826" s="153">
        <f>IF(A5826="","",MONTH(A5826))</f>
        <v/>
      </c>
      <c r="D5826" s="153">
        <f>IF(A5826="","",CHOOSE(MONTH(A5826),"Ocak","Şubat","Mart","Nisan","Mayıs","Haziran","Temmuz","Ağustos","Eylül","Ekim","Kasım","Aralık"))</f>
        <v/>
      </c>
      <c r="E5826" s="153">
        <f>IF(A5826="","",ROUNDUP(MONTH(A5826)/3,0))</f>
        <v/>
      </c>
      <c r="F5826" s="153">
        <f>IF(A5826="","",WEEKNUM(A5826,2))</f>
        <v/>
      </c>
      <c r="G5826" s="153">
        <f>IF(A5826="","",WEEKDAY(A5826,2))</f>
        <v/>
      </c>
      <c r="H5826" s="153">
        <f>IF(A5826="","",CHOOSE(WEEKDAY(A5826,2),"Pazartesi","Salı","Çarşamba","Perşembe","Cuma","Cumartesi","Pazar"))</f>
        <v/>
      </c>
    </row>
    <row r="5827" ht="10.5" customHeight="1" s="113">
      <c r="A5827" s="152" t="n">
        <v>47830</v>
      </c>
      <c r="B5827" s="153">
        <f>IF(A5827="","",YEAR(A5827))</f>
        <v/>
      </c>
      <c r="C5827" s="153">
        <f>IF(A5827="","",MONTH(A5827))</f>
        <v/>
      </c>
      <c r="D5827" s="153">
        <f>IF(A5827="","",CHOOSE(MONTH(A5827),"Ocak","Şubat","Mart","Nisan","Mayıs","Haziran","Temmuz","Ağustos","Eylül","Ekim","Kasım","Aralık"))</f>
        <v/>
      </c>
      <c r="E5827" s="153">
        <f>IF(A5827="","",ROUNDUP(MONTH(A5827)/3,0))</f>
        <v/>
      </c>
      <c r="F5827" s="153">
        <f>IF(A5827="","",WEEKNUM(A5827,2))</f>
        <v/>
      </c>
      <c r="G5827" s="153">
        <f>IF(A5827="","",WEEKDAY(A5827,2))</f>
        <v/>
      </c>
      <c r="H5827" s="153">
        <f>IF(A5827="","",CHOOSE(WEEKDAY(A5827,2),"Pazartesi","Salı","Çarşamba","Perşembe","Cuma","Cumartesi","Pazar"))</f>
        <v/>
      </c>
    </row>
    <row r="5828" ht="10.5" customHeight="1" s="113">
      <c r="A5828" s="152" t="n">
        <v>47831</v>
      </c>
      <c r="B5828" s="153">
        <f>IF(A5828="","",YEAR(A5828))</f>
        <v/>
      </c>
      <c r="C5828" s="153">
        <f>IF(A5828="","",MONTH(A5828))</f>
        <v/>
      </c>
      <c r="D5828" s="153">
        <f>IF(A5828="","",CHOOSE(MONTH(A5828),"Ocak","Şubat","Mart","Nisan","Mayıs","Haziran","Temmuz","Ağustos","Eylül","Ekim","Kasım","Aralık"))</f>
        <v/>
      </c>
      <c r="E5828" s="153">
        <f>IF(A5828="","",ROUNDUP(MONTH(A5828)/3,0))</f>
        <v/>
      </c>
      <c r="F5828" s="153">
        <f>IF(A5828="","",WEEKNUM(A5828,2))</f>
        <v/>
      </c>
      <c r="G5828" s="153">
        <f>IF(A5828="","",WEEKDAY(A5828,2))</f>
        <v/>
      </c>
      <c r="H5828" s="153">
        <f>IF(A5828="","",CHOOSE(WEEKDAY(A5828,2),"Pazartesi","Salı","Çarşamba","Perşembe","Cuma","Cumartesi","Pazar"))</f>
        <v/>
      </c>
    </row>
    <row r="5829" ht="10.5" customHeight="1" s="113">
      <c r="A5829" s="152" t="n">
        <v>47832</v>
      </c>
      <c r="B5829" s="153">
        <f>IF(A5829="","",YEAR(A5829))</f>
        <v/>
      </c>
      <c r="C5829" s="153">
        <f>IF(A5829="","",MONTH(A5829))</f>
        <v/>
      </c>
      <c r="D5829" s="153">
        <f>IF(A5829="","",CHOOSE(MONTH(A5829),"Ocak","Şubat","Mart","Nisan","Mayıs","Haziran","Temmuz","Ağustos","Eylül","Ekim","Kasım","Aralık"))</f>
        <v/>
      </c>
      <c r="E5829" s="153">
        <f>IF(A5829="","",ROUNDUP(MONTH(A5829)/3,0))</f>
        <v/>
      </c>
      <c r="F5829" s="153">
        <f>IF(A5829="","",WEEKNUM(A5829,2))</f>
        <v/>
      </c>
      <c r="G5829" s="153">
        <f>IF(A5829="","",WEEKDAY(A5829,2))</f>
        <v/>
      </c>
      <c r="H5829" s="153">
        <f>IF(A5829="","",CHOOSE(WEEKDAY(A5829,2),"Pazartesi","Salı","Çarşamba","Perşembe","Cuma","Cumartesi","Pazar"))</f>
        <v/>
      </c>
    </row>
    <row r="5830" ht="10.5" customHeight="1" s="113">
      <c r="A5830" s="152" t="n">
        <v>47833</v>
      </c>
      <c r="B5830" s="153">
        <f>IF(A5830="","",YEAR(A5830))</f>
        <v/>
      </c>
      <c r="C5830" s="153">
        <f>IF(A5830="","",MONTH(A5830))</f>
        <v/>
      </c>
      <c r="D5830" s="153">
        <f>IF(A5830="","",CHOOSE(MONTH(A5830),"Ocak","Şubat","Mart","Nisan","Mayıs","Haziran","Temmuz","Ağustos","Eylül","Ekim","Kasım","Aralık"))</f>
        <v/>
      </c>
      <c r="E5830" s="153">
        <f>IF(A5830="","",ROUNDUP(MONTH(A5830)/3,0))</f>
        <v/>
      </c>
      <c r="F5830" s="153">
        <f>IF(A5830="","",WEEKNUM(A5830,2))</f>
        <v/>
      </c>
      <c r="G5830" s="153">
        <f>IF(A5830="","",WEEKDAY(A5830,2))</f>
        <v/>
      </c>
      <c r="H5830" s="153">
        <f>IF(A5830="","",CHOOSE(WEEKDAY(A5830,2),"Pazartesi","Salı","Çarşamba","Perşembe","Cuma","Cumartesi","Pazar"))</f>
        <v/>
      </c>
    </row>
    <row r="5831" ht="10.5" customHeight="1" s="113">
      <c r="A5831" s="152" t="n">
        <v>47834</v>
      </c>
      <c r="B5831" s="153">
        <f>IF(A5831="","",YEAR(A5831))</f>
        <v/>
      </c>
      <c r="C5831" s="153">
        <f>IF(A5831="","",MONTH(A5831))</f>
        <v/>
      </c>
      <c r="D5831" s="153">
        <f>IF(A5831="","",CHOOSE(MONTH(A5831),"Ocak","Şubat","Mart","Nisan","Mayıs","Haziran","Temmuz","Ağustos","Eylül","Ekim","Kasım","Aralık"))</f>
        <v/>
      </c>
      <c r="E5831" s="153">
        <f>IF(A5831="","",ROUNDUP(MONTH(A5831)/3,0))</f>
        <v/>
      </c>
      <c r="F5831" s="153">
        <f>IF(A5831="","",WEEKNUM(A5831,2))</f>
        <v/>
      </c>
      <c r="G5831" s="153">
        <f>IF(A5831="","",WEEKDAY(A5831,2))</f>
        <v/>
      </c>
      <c r="H5831" s="153">
        <f>IF(A5831="","",CHOOSE(WEEKDAY(A5831,2),"Pazartesi","Salı","Çarşamba","Perşembe","Cuma","Cumartesi","Pazar"))</f>
        <v/>
      </c>
    </row>
    <row r="5832" ht="10.5" customHeight="1" s="113">
      <c r="A5832" s="152" t="n">
        <v>47835</v>
      </c>
      <c r="B5832" s="153">
        <f>IF(A5832="","",YEAR(A5832))</f>
        <v/>
      </c>
      <c r="C5832" s="153">
        <f>IF(A5832="","",MONTH(A5832))</f>
        <v/>
      </c>
      <c r="D5832" s="153">
        <f>IF(A5832="","",CHOOSE(MONTH(A5832),"Ocak","Şubat","Mart","Nisan","Mayıs","Haziran","Temmuz","Ağustos","Eylül","Ekim","Kasım","Aralık"))</f>
        <v/>
      </c>
      <c r="E5832" s="153">
        <f>IF(A5832="","",ROUNDUP(MONTH(A5832)/3,0))</f>
        <v/>
      </c>
      <c r="F5832" s="153">
        <f>IF(A5832="","",WEEKNUM(A5832,2))</f>
        <v/>
      </c>
      <c r="G5832" s="153">
        <f>IF(A5832="","",WEEKDAY(A5832,2))</f>
        <v/>
      </c>
      <c r="H5832" s="153">
        <f>IF(A5832="","",CHOOSE(WEEKDAY(A5832,2),"Pazartesi","Salı","Çarşamba","Perşembe","Cuma","Cumartesi","Pazar"))</f>
        <v/>
      </c>
    </row>
    <row r="5833" ht="10.5" customHeight="1" s="113">
      <c r="A5833" s="152" t="n">
        <v>47836</v>
      </c>
      <c r="B5833" s="153">
        <f>IF(A5833="","",YEAR(A5833))</f>
        <v/>
      </c>
      <c r="C5833" s="153">
        <f>IF(A5833="","",MONTH(A5833))</f>
        <v/>
      </c>
      <c r="D5833" s="153">
        <f>IF(A5833="","",CHOOSE(MONTH(A5833),"Ocak","Şubat","Mart","Nisan","Mayıs","Haziran","Temmuz","Ağustos","Eylül","Ekim","Kasım","Aralık"))</f>
        <v/>
      </c>
      <c r="E5833" s="153">
        <f>IF(A5833="","",ROUNDUP(MONTH(A5833)/3,0))</f>
        <v/>
      </c>
      <c r="F5833" s="153">
        <f>IF(A5833="","",WEEKNUM(A5833,2))</f>
        <v/>
      </c>
      <c r="G5833" s="153">
        <f>IF(A5833="","",WEEKDAY(A5833,2))</f>
        <v/>
      </c>
      <c r="H5833" s="153">
        <f>IF(A5833="","",CHOOSE(WEEKDAY(A5833,2),"Pazartesi","Salı","Çarşamba","Perşembe","Cuma","Cumartesi","Pazar"))</f>
        <v/>
      </c>
    </row>
    <row r="5834" ht="10.5" customHeight="1" s="113">
      <c r="A5834" s="152" t="n">
        <v>47837</v>
      </c>
      <c r="B5834" s="153">
        <f>IF(A5834="","",YEAR(A5834))</f>
        <v/>
      </c>
      <c r="C5834" s="153">
        <f>IF(A5834="","",MONTH(A5834))</f>
        <v/>
      </c>
      <c r="D5834" s="153">
        <f>IF(A5834="","",CHOOSE(MONTH(A5834),"Ocak","Şubat","Mart","Nisan","Mayıs","Haziran","Temmuz","Ağustos","Eylül","Ekim","Kasım","Aralık"))</f>
        <v/>
      </c>
      <c r="E5834" s="153">
        <f>IF(A5834="","",ROUNDUP(MONTH(A5834)/3,0))</f>
        <v/>
      </c>
      <c r="F5834" s="153">
        <f>IF(A5834="","",WEEKNUM(A5834,2))</f>
        <v/>
      </c>
      <c r="G5834" s="153">
        <f>IF(A5834="","",WEEKDAY(A5834,2))</f>
        <v/>
      </c>
      <c r="H5834" s="153">
        <f>IF(A5834="","",CHOOSE(WEEKDAY(A5834,2),"Pazartesi","Salı","Çarşamba","Perşembe","Cuma","Cumartesi","Pazar"))</f>
        <v/>
      </c>
    </row>
    <row r="5835" ht="10.5" customHeight="1" s="113">
      <c r="A5835" s="152" t="n">
        <v>47838</v>
      </c>
      <c r="B5835" s="153">
        <f>IF(A5835="","",YEAR(A5835))</f>
        <v/>
      </c>
      <c r="C5835" s="153">
        <f>IF(A5835="","",MONTH(A5835))</f>
        <v/>
      </c>
      <c r="D5835" s="153">
        <f>IF(A5835="","",CHOOSE(MONTH(A5835),"Ocak","Şubat","Mart","Nisan","Mayıs","Haziran","Temmuz","Ağustos","Eylül","Ekim","Kasım","Aralık"))</f>
        <v/>
      </c>
      <c r="E5835" s="153">
        <f>IF(A5835="","",ROUNDUP(MONTH(A5835)/3,0))</f>
        <v/>
      </c>
      <c r="F5835" s="153">
        <f>IF(A5835="","",WEEKNUM(A5835,2))</f>
        <v/>
      </c>
      <c r="G5835" s="153">
        <f>IF(A5835="","",WEEKDAY(A5835,2))</f>
        <v/>
      </c>
      <c r="H5835" s="153">
        <f>IF(A5835="","",CHOOSE(WEEKDAY(A5835,2),"Pazartesi","Salı","Çarşamba","Perşembe","Cuma","Cumartesi","Pazar"))</f>
        <v/>
      </c>
    </row>
    <row r="5836" ht="10.5" customHeight="1" s="113">
      <c r="A5836" s="152" t="n">
        <v>47839</v>
      </c>
      <c r="B5836" s="153">
        <f>IF(A5836="","",YEAR(A5836))</f>
        <v/>
      </c>
      <c r="C5836" s="153">
        <f>IF(A5836="","",MONTH(A5836))</f>
        <v/>
      </c>
      <c r="D5836" s="153">
        <f>IF(A5836="","",CHOOSE(MONTH(A5836),"Ocak","Şubat","Mart","Nisan","Mayıs","Haziran","Temmuz","Ağustos","Eylül","Ekim","Kasım","Aralık"))</f>
        <v/>
      </c>
      <c r="E5836" s="153">
        <f>IF(A5836="","",ROUNDUP(MONTH(A5836)/3,0))</f>
        <v/>
      </c>
      <c r="F5836" s="153">
        <f>IF(A5836="","",WEEKNUM(A5836,2))</f>
        <v/>
      </c>
      <c r="G5836" s="153">
        <f>IF(A5836="","",WEEKDAY(A5836,2))</f>
        <v/>
      </c>
      <c r="H5836" s="153">
        <f>IF(A5836="","",CHOOSE(WEEKDAY(A5836,2),"Pazartesi","Salı","Çarşamba","Perşembe","Cuma","Cumartesi","Pazar"))</f>
        <v/>
      </c>
    </row>
    <row r="5837" ht="10.5" customHeight="1" s="113">
      <c r="A5837" s="152" t="n">
        <v>47840</v>
      </c>
      <c r="B5837" s="153">
        <f>IF(A5837="","",YEAR(A5837))</f>
        <v/>
      </c>
      <c r="C5837" s="153">
        <f>IF(A5837="","",MONTH(A5837))</f>
        <v/>
      </c>
      <c r="D5837" s="153">
        <f>IF(A5837="","",CHOOSE(MONTH(A5837),"Ocak","Şubat","Mart","Nisan","Mayıs","Haziran","Temmuz","Ağustos","Eylül","Ekim","Kasım","Aralık"))</f>
        <v/>
      </c>
      <c r="E5837" s="153">
        <f>IF(A5837="","",ROUNDUP(MONTH(A5837)/3,0))</f>
        <v/>
      </c>
      <c r="F5837" s="153">
        <f>IF(A5837="","",WEEKNUM(A5837,2))</f>
        <v/>
      </c>
      <c r="G5837" s="153">
        <f>IF(A5837="","",WEEKDAY(A5837,2))</f>
        <v/>
      </c>
      <c r="H5837" s="153">
        <f>IF(A5837="","",CHOOSE(WEEKDAY(A5837,2),"Pazartesi","Salı","Çarşamba","Perşembe","Cuma","Cumartesi","Pazar"))</f>
        <v/>
      </c>
    </row>
    <row r="5838" ht="10.5" customHeight="1" s="113">
      <c r="A5838" s="152" t="n">
        <v>47841</v>
      </c>
      <c r="B5838" s="153">
        <f>IF(A5838="","",YEAR(A5838))</f>
        <v/>
      </c>
      <c r="C5838" s="153">
        <f>IF(A5838="","",MONTH(A5838))</f>
        <v/>
      </c>
      <c r="D5838" s="153">
        <f>IF(A5838="","",CHOOSE(MONTH(A5838),"Ocak","Şubat","Mart","Nisan","Mayıs","Haziran","Temmuz","Ağustos","Eylül","Ekim","Kasım","Aralık"))</f>
        <v/>
      </c>
      <c r="E5838" s="153">
        <f>IF(A5838="","",ROUNDUP(MONTH(A5838)/3,0))</f>
        <v/>
      </c>
      <c r="F5838" s="153">
        <f>IF(A5838="","",WEEKNUM(A5838,2))</f>
        <v/>
      </c>
      <c r="G5838" s="153">
        <f>IF(A5838="","",WEEKDAY(A5838,2))</f>
        <v/>
      </c>
      <c r="H5838" s="153">
        <f>IF(A5838="","",CHOOSE(WEEKDAY(A5838,2),"Pazartesi","Salı","Çarşamba","Perşembe","Cuma","Cumartesi","Pazar"))</f>
        <v/>
      </c>
    </row>
    <row r="5839" ht="10.5" customHeight="1" s="113">
      <c r="A5839" s="152" t="n">
        <v>47842</v>
      </c>
      <c r="B5839" s="153">
        <f>IF(A5839="","",YEAR(A5839))</f>
        <v/>
      </c>
      <c r="C5839" s="153">
        <f>IF(A5839="","",MONTH(A5839))</f>
        <v/>
      </c>
      <c r="D5839" s="153">
        <f>IF(A5839="","",CHOOSE(MONTH(A5839),"Ocak","Şubat","Mart","Nisan","Mayıs","Haziran","Temmuz","Ağustos","Eylül","Ekim","Kasım","Aralık"))</f>
        <v/>
      </c>
      <c r="E5839" s="153">
        <f>IF(A5839="","",ROUNDUP(MONTH(A5839)/3,0))</f>
        <v/>
      </c>
      <c r="F5839" s="153">
        <f>IF(A5839="","",WEEKNUM(A5839,2))</f>
        <v/>
      </c>
      <c r="G5839" s="153">
        <f>IF(A5839="","",WEEKDAY(A5839,2))</f>
        <v/>
      </c>
      <c r="H5839" s="153">
        <f>IF(A5839="","",CHOOSE(WEEKDAY(A5839,2),"Pazartesi","Salı","Çarşamba","Perşembe","Cuma","Cumartesi","Pazar"))</f>
        <v/>
      </c>
    </row>
    <row r="5840" ht="10.5" customHeight="1" s="113">
      <c r="A5840" s="152" t="n">
        <v>47843</v>
      </c>
      <c r="B5840" s="153">
        <f>IF(A5840="","",YEAR(A5840))</f>
        <v/>
      </c>
      <c r="C5840" s="153">
        <f>IF(A5840="","",MONTH(A5840))</f>
        <v/>
      </c>
      <c r="D5840" s="153">
        <f>IF(A5840="","",CHOOSE(MONTH(A5840),"Ocak","Şubat","Mart","Nisan","Mayıs","Haziran","Temmuz","Ağustos","Eylül","Ekim","Kasım","Aralık"))</f>
        <v/>
      </c>
      <c r="E5840" s="153">
        <f>IF(A5840="","",ROUNDUP(MONTH(A5840)/3,0))</f>
        <v/>
      </c>
      <c r="F5840" s="153">
        <f>IF(A5840="","",WEEKNUM(A5840,2))</f>
        <v/>
      </c>
      <c r="G5840" s="153">
        <f>IF(A5840="","",WEEKDAY(A5840,2))</f>
        <v/>
      </c>
      <c r="H5840" s="153">
        <f>IF(A5840="","",CHOOSE(WEEKDAY(A5840,2),"Pazartesi","Salı","Çarşamba","Perşembe","Cuma","Cumartesi","Pazar"))</f>
        <v/>
      </c>
    </row>
    <row r="5841" ht="10.5" customHeight="1" s="113">
      <c r="A5841" s="152" t="n">
        <v>47844</v>
      </c>
      <c r="B5841" s="153">
        <f>IF(A5841="","",YEAR(A5841))</f>
        <v/>
      </c>
      <c r="C5841" s="153">
        <f>IF(A5841="","",MONTH(A5841))</f>
        <v/>
      </c>
      <c r="D5841" s="153">
        <f>IF(A5841="","",CHOOSE(MONTH(A5841),"Ocak","Şubat","Mart","Nisan","Mayıs","Haziran","Temmuz","Ağustos","Eylül","Ekim","Kasım","Aralık"))</f>
        <v/>
      </c>
      <c r="E5841" s="153">
        <f>IF(A5841="","",ROUNDUP(MONTH(A5841)/3,0))</f>
        <v/>
      </c>
      <c r="F5841" s="153">
        <f>IF(A5841="","",WEEKNUM(A5841,2))</f>
        <v/>
      </c>
      <c r="G5841" s="153">
        <f>IF(A5841="","",WEEKDAY(A5841,2))</f>
        <v/>
      </c>
      <c r="H5841" s="153">
        <f>IF(A5841="","",CHOOSE(WEEKDAY(A5841,2),"Pazartesi","Salı","Çarşamba","Perşembe","Cuma","Cumartesi","Pazar"))</f>
        <v/>
      </c>
    </row>
    <row r="5842" ht="10.5" customHeight="1" s="113">
      <c r="A5842" s="152" t="n">
        <v>47845</v>
      </c>
      <c r="B5842" s="153">
        <f>IF(A5842="","",YEAR(A5842))</f>
        <v/>
      </c>
      <c r="C5842" s="153">
        <f>IF(A5842="","",MONTH(A5842))</f>
        <v/>
      </c>
      <c r="D5842" s="153">
        <f>IF(A5842="","",CHOOSE(MONTH(A5842),"Ocak","Şubat","Mart","Nisan","Mayıs","Haziran","Temmuz","Ağustos","Eylül","Ekim","Kasım","Aralık"))</f>
        <v/>
      </c>
      <c r="E5842" s="153">
        <f>IF(A5842="","",ROUNDUP(MONTH(A5842)/3,0))</f>
        <v/>
      </c>
      <c r="F5842" s="153">
        <f>IF(A5842="","",WEEKNUM(A5842,2))</f>
        <v/>
      </c>
      <c r="G5842" s="153">
        <f>IF(A5842="","",WEEKDAY(A5842,2))</f>
        <v/>
      </c>
      <c r="H5842" s="153">
        <f>IF(A5842="","",CHOOSE(WEEKDAY(A5842,2),"Pazartesi","Salı","Çarşamba","Perşembe","Cuma","Cumartesi","Pazar"))</f>
        <v/>
      </c>
    </row>
    <row r="5843" ht="10.5" customHeight="1" s="113">
      <c r="A5843" s="152" t="n">
        <v>47846</v>
      </c>
      <c r="B5843" s="153">
        <f>IF(A5843="","",YEAR(A5843))</f>
        <v/>
      </c>
      <c r="C5843" s="153">
        <f>IF(A5843="","",MONTH(A5843))</f>
        <v/>
      </c>
      <c r="D5843" s="153">
        <f>IF(A5843="","",CHOOSE(MONTH(A5843),"Ocak","Şubat","Mart","Nisan","Mayıs","Haziran","Temmuz","Ağustos","Eylül","Ekim","Kasım","Aralık"))</f>
        <v/>
      </c>
      <c r="E5843" s="153">
        <f>IF(A5843="","",ROUNDUP(MONTH(A5843)/3,0))</f>
        <v/>
      </c>
      <c r="F5843" s="153">
        <f>IF(A5843="","",WEEKNUM(A5843,2))</f>
        <v/>
      </c>
      <c r="G5843" s="153">
        <f>IF(A5843="","",WEEKDAY(A5843,2))</f>
        <v/>
      </c>
      <c r="H5843" s="153">
        <f>IF(A5843="","",CHOOSE(WEEKDAY(A5843,2),"Pazartesi","Salı","Çarşamba","Perşembe","Cuma","Cumartesi","Pazar"))</f>
        <v/>
      </c>
    </row>
    <row r="5844" ht="10.5" customHeight="1" s="113">
      <c r="A5844" s="152" t="n">
        <v>47847</v>
      </c>
      <c r="B5844" s="153">
        <f>IF(A5844="","",YEAR(A5844))</f>
        <v/>
      </c>
      <c r="C5844" s="153">
        <f>IF(A5844="","",MONTH(A5844))</f>
        <v/>
      </c>
      <c r="D5844" s="153">
        <f>IF(A5844="","",CHOOSE(MONTH(A5844),"Ocak","Şubat","Mart","Nisan","Mayıs","Haziran","Temmuz","Ağustos","Eylül","Ekim","Kasım","Aralık"))</f>
        <v/>
      </c>
      <c r="E5844" s="153">
        <f>IF(A5844="","",ROUNDUP(MONTH(A5844)/3,0))</f>
        <v/>
      </c>
      <c r="F5844" s="153">
        <f>IF(A5844="","",WEEKNUM(A5844,2))</f>
        <v/>
      </c>
      <c r="G5844" s="153">
        <f>IF(A5844="","",WEEKDAY(A5844,2))</f>
        <v/>
      </c>
      <c r="H5844" s="153">
        <f>IF(A5844="","",CHOOSE(WEEKDAY(A5844,2),"Pazartesi","Salı","Çarşamba","Perşembe","Cuma","Cumartesi","Pazar"))</f>
        <v/>
      </c>
    </row>
    <row r="5845" ht="10.5" customHeight="1" s="113">
      <c r="A5845" s="152" t="n">
        <v>47848</v>
      </c>
      <c r="B5845" s="153">
        <f>IF(A5845="","",YEAR(A5845))</f>
        <v/>
      </c>
      <c r="C5845" s="153">
        <f>IF(A5845="","",MONTH(A5845))</f>
        <v/>
      </c>
      <c r="D5845" s="153">
        <f>IF(A5845="","",CHOOSE(MONTH(A5845),"Ocak","Şubat","Mart","Nisan","Mayıs","Haziran","Temmuz","Ağustos","Eylül","Ekim","Kasım","Aralık"))</f>
        <v/>
      </c>
      <c r="E5845" s="153">
        <f>IF(A5845="","",ROUNDUP(MONTH(A5845)/3,0))</f>
        <v/>
      </c>
      <c r="F5845" s="153">
        <f>IF(A5845="","",WEEKNUM(A5845,2))</f>
        <v/>
      </c>
      <c r="G5845" s="153">
        <f>IF(A5845="","",WEEKDAY(A5845,2))</f>
        <v/>
      </c>
      <c r="H5845" s="153">
        <f>IF(A5845="","",CHOOSE(WEEKDAY(A5845,2),"Pazartesi","Salı","Çarşamba","Perşembe","Cuma","Cumartesi","Pazar"))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NORM KADRO ÇARPANLARI</t>
        </is>
      </c>
    </row>
    <row r="2" ht="24" customHeight="1" s="113">
      <c r="A2" s="155" t="inlineStr">
        <is>
          <t>Kriter</t>
        </is>
      </c>
      <c r="B2" s="155" t="inlineStr">
        <is>
          <t>Ağırlık</t>
        </is>
      </c>
      <c r="C2" s="155" t="inlineStr">
        <is>
          <t>Ne İçin Kullanılır</t>
        </is>
      </c>
      <c r="D2" s="155" t="inlineStr">
        <is>
          <t>Normalizasyon</t>
        </is>
      </c>
    </row>
    <row r="3" ht="60" customHeight="1" s="113">
      <c r="A3" s="156" t="inlineStr">
        <is>
          <t>Fiş Adedi</t>
        </is>
      </c>
      <c r="B3" s="157" t="n">
        <v>0.35</v>
      </c>
      <c r="C3" s="156" t="inlineStr">
        <is>
          <t>Müşteri trafiği ve kasa işlem yükü</t>
        </is>
      </c>
      <c r="D3" s="156" t="inlineStr">
        <is>
          <t>Günlük fiş / en yüksek günlük fiş</t>
        </is>
      </c>
    </row>
    <row r="4" ht="60" customHeight="1" s="113">
      <c r="A4" s="156" t="inlineStr">
        <is>
          <t>Ciro</t>
        </is>
      </c>
      <c r="B4" s="157" t="n">
        <v>0.2</v>
      </c>
      <c r="C4" s="156" t="inlineStr">
        <is>
          <t>Ticari hacim ve reyon hareketliliği</t>
        </is>
      </c>
      <c r="D4" s="156" t="inlineStr">
        <is>
          <t>Günlük ciro / en yüksek günlük ciro</t>
        </is>
      </c>
    </row>
    <row r="5" ht="60" customHeight="1" s="113">
      <c r="A5" s="156" t="inlineStr">
        <is>
          <t>Satış Alanı m²</t>
        </is>
      </c>
      <c r="B5" s="157" t="n">
        <v>0.15</v>
      </c>
      <c r="C5" s="156" t="inlineStr">
        <is>
          <t>Raf, temizlik, reyon ve saha yayılımı</t>
        </is>
      </c>
      <c r="D5" s="156" t="inlineStr">
        <is>
          <t>m² / en yüksek m²</t>
        </is>
      </c>
    </row>
    <row r="6" ht="48" customHeight="1" s="113">
      <c r="A6" s="156" t="inlineStr">
        <is>
          <t>Kasa Sayısı</t>
        </is>
      </c>
      <c r="B6" s="157" t="n">
        <v>0.1</v>
      </c>
      <c r="C6" s="156" t="inlineStr">
        <is>
          <t>Açık kasa ve vardiya ihtiyacı</t>
        </is>
      </c>
      <c r="D6" s="156" t="inlineStr">
        <is>
          <t>Kasa / en yüksek kasa</t>
        </is>
      </c>
    </row>
    <row r="7" ht="84" customHeight="1" s="113">
      <c r="A7" s="156" t="inlineStr">
        <is>
          <t>Departman Sayısı</t>
        </is>
      </c>
      <c r="B7" s="157" t="n">
        <v>0.1</v>
      </c>
      <c r="C7" s="156" t="inlineStr">
        <is>
          <t>Kasap, şarküteri, unlu, manav gibi servis yükleri</t>
        </is>
      </c>
      <c r="D7" s="156" t="inlineStr">
        <is>
          <t>Departman / en yüksek departman</t>
        </is>
      </c>
    </row>
    <row r="8" ht="72" customHeight="1" s="113">
      <c r="A8" s="156" t="inlineStr">
        <is>
          <t>Mal Kabul</t>
        </is>
      </c>
      <c r="B8" s="157" t="n">
        <v>0.05</v>
      </c>
      <c r="C8" s="156" t="inlineStr">
        <is>
          <t>Günlük ürün kabul ve yerleştirme yükü</t>
        </is>
      </c>
      <c r="D8" s="156" t="inlineStr">
        <is>
          <t>Mal kabul / en yüksek mal kabul</t>
        </is>
      </c>
    </row>
    <row r="9" ht="60" customHeight="1" s="113">
      <c r="A9" s="156" t="inlineStr">
        <is>
          <t>İK Risk</t>
        </is>
      </c>
      <c r="B9" s="157" t="n">
        <v>0.05</v>
      </c>
      <c r="C9" s="156" t="inlineStr">
        <is>
          <t>Devamsızlık, çıkış, mesai ve bağlılık riski</t>
        </is>
      </c>
      <c r="D9" s="156" t="inlineStr">
        <is>
          <t>Risk skoru / 100</t>
        </is>
      </c>
    </row>
    <row r="10" ht="24" customHeight="1" s="113">
      <c r="A10" s="156" t="inlineStr">
        <is>
          <t>Toplam</t>
        </is>
      </c>
      <c r="B10" s="156" t="n">
        <v>1</v>
      </c>
      <c r="C10" s="156" t="inlineStr">
        <is>
          <t>Ağırlık kontrolü</t>
        </is>
      </c>
      <c r="D10" s="156" t="inlineStr">
        <is>
          <t>1 olmalı</t>
        </is>
      </c>
    </row>
    <row r="11" ht="15" customHeight="1" s="113">
      <c r="A11" s="124" t="n"/>
      <c r="B11" s="124" t="n"/>
      <c r="C11" s="124" t="n"/>
      <c r="D11" s="124" t="n"/>
    </row>
    <row r="12" ht="15" customHeight="1" s="113">
      <c r="A12" s="124" t="n"/>
      <c r="B12" s="124" t="n"/>
      <c r="C12" s="124" t="n"/>
      <c r="D12" s="124" t="n"/>
    </row>
    <row r="13" ht="15" customHeight="1" s="113">
      <c r="A13" s="124" t="n"/>
      <c r="B13" s="124" t="n"/>
      <c r="C13" s="124" t="n"/>
      <c r="D13" s="124" t="n"/>
    </row>
    <row r="14" ht="15" customHeight="1" s="113">
      <c r="A14" s="124" t="n"/>
      <c r="B14" s="124" t="n"/>
      <c r="C14" s="124" t="n"/>
      <c r="D14" s="124" t="n"/>
    </row>
    <row r="15" ht="15" customHeight="1" s="113">
      <c r="A15" s="124" t="n"/>
      <c r="B15" s="124" t="n"/>
      <c r="C15" s="124" t="n"/>
      <c r="D15" s="124" t="n"/>
    </row>
    <row r="16" ht="15" customHeight="1" s="113">
      <c r="A16" s="124" t="n"/>
      <c r="B16" s="124" t="n"/>
      <c r="C16" s="124" t="n"/>
      <c r="D16" s="124" t="n"/>
    </row>
    <row r="17" ht="15" customHeight="1" s="113">
      <c r="A17" s="124" t="n"/>
      <c r="B17" s="124" t="n"/>
      <c r="C17" s="124" t="n"/>
      <c r="D17" s="124" t="n"/>
    </row>
    <row r="18" ht="15" customHeight="1" s="113">
      <c r="A18" s="124" t="n"/>
      <c r="B18" s="124" t="n"/>
      <c r="C18" s="124" t="n"/>
      <c r="D18" s="124" t="n"/>
    </row>
    <row r="19" ht="15" customHeight="1" s="113">
      <c r="A19" s="124" t="n"/>
      <c r="B19" s="124" t="n"/>
      <c r="C19" s="124" t="n"/>
      <c r="D19" s="124" t="n"/>
    </row>
    <row r="20" ht="15" customHeight="1" s="113">
      <c r="A20" s="124" t="n"/>
      <c r="B20" s="124" t="n"/>
      <c r="C20" s="124" t="n"/>
      <c r="D20" s="124" t="n"/>
    </row>
    <row r="21" ht="15" customHeight="1" s="113">
      <c r="A21" s="124" t="n"/>
      <c r="B21" s="124" t="n"/>
      <c r="C21" s="124" t="n"/>
      <c r="D21" s="124" t="n"/>
    </row>
    <row r="22" ht="15" customHeight="1" s="113">
      <c r="A22" s="124" t="n"/>
      <c r="B22" s="124" t="n"/>
      <c r="C22" s="124" t="n"/>
      <c r="D22" s="124" t="n"/>
    </row>
    <row r="23" ht="15" customHeight="1" s="113">
      <c r="A23" s="124" t="n"/>
      <c r="B23" s="124" t="n"/>
      <c r="C23" s="124" t="n"/>
      <c r="D23" s="124" t="n"/>
    </row>
    <row r="24" ht="15" customHeight="1" s="113">
      <c r="A24" s="124" t="n"/>
      <c r="B24" s="124" t="n"/>
      <c r="C24" s="124" t="n"/>
      <c r="D24" s="124" t="n"/>
    </row>
    <row r="25" ht="15" customHeight="1" s="113">
      <c r="A25" s="124" t="n"/>
      <c r="B25" s="124" t="n"/>
      <c r="C25" s="124" t="n"/>
      <c r="D25" s="124" t="n"/>
    </row>
    <row r="26" ht="15" customHeight="1" s="113">
      <c r="A26" s="124" t="n"/>
      <c r="B26" s="124" t="n"/>
      <c r="C26" s="124" t="n"/>
      <c r="D26" s="124" t="n"/>
    </row>
    <row r="27" ht="15" customHeight="1" s="113">
      <c r="A27" s="124" t="n"/>
      <c r="B27" s="124" t="n"/>
      <c r="C27" s="124" t="n"/>
      <c r="D27" s="124" t="n"/>
    </row>
    <row r="28" ht="15" customHeight="1" s="113">
      <c r="A28" s="124" t="n"/>
      <c r="B28" s="124" t="n"/>
      <c r="C28" s="124" t="n"/>
      <c r="D28" s="124" t="n"/>
    </row>
    <row r="29" ht="15" customHeight="1" s="113">
      <c r="A29" s="124" t="n"/>
      <c r="B29" s="124" t="n"/>
      <c r="C29" s="124" t="n"/>
      <c r="D29" s="124" t="n"/>
    </row>
    <row r="30" ht="15" customHeight="1" s="113">
      <c r="A30" s="124" t="n"/>
      <c r="B30" s="124" t="n"/>
      <c r="C30" s="124" t="n"/>
      <c r="D30" s="124" t="n"/>
    </row>
    <row r="31" ht="15" customHeight="1" s="113">
      <c r="A31" s="124" t="n"/>
      <c r="B31" s="124" t="n"/>
      <c r="C31" s="124" t="n"/>
      <c r="D31" s="124" t="n"/>
    </row>
    <row r="32" ht="15" customHeight="1" s="113">
      <c r="A32" s="124" t="n"/>
      <c r="B32" s="124" t="n"/>
      <c r="C32" s="124" t="n"/>
      <c r="D32" s="124" t="n"/>
    </row>
    <row r="33" ht="15" customHeight="1" s="113">
      <c r="A33" s="124" t="n"/>
      <c r="B33" s="124" t="n"/>
      <c r="C33" s="124" t="n"/>
      <c r="D33" s="124" t="n"/>
    </row>
  </sheetData>
  <mergeCells count="1">
    <mergeCell ref="A1:D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0.14" customWidth="1" style="112" min="3" max="3"/>
  </cols>
  <sheetData>
    <row r="1" ht="15" customHeight="1" s="113">
      <c r="A1" s="154" t="inlineStr">
        <is>
          <t>SENARYO GİRDİLERİ</t>
        </is>
      </c>
    </row>
    <row r="2" ht="24" customHeight="1" s="113">
      <c r="A2" s="155" t="inlineStr">
        <is>
          <t>Parametre</t>
        </is>
      </c>
      <c r="B2" s="155" t="inlineStr">
        <is>
          <t>Değer</t>
        </is>
      </c>
      <c r="C2" s="155" t="inlineStr">
        <is>
          <t>Açıklama</t>
        </is>
      </c>
    </row>
    <row r="3" ht="72" customHeight="1" s="113">
      <c r="A3" s="156" t="inlineStr">
        <is>
          <t>Ciro Artış %</t>
        </is>
      </c>
      <c r="B3" s="157" t="n">
        <v>0.1</v>
      </c>
      <c r="C3" s="156" t="inlineStr">
        <is>
          <t>Ciro %10 artarsa norm etkisini ölçmek için</t>
        </is>
      </c>
    </row>
    <row r="4" ht="60" customHeight="1" s="113">
      <c r="A4" s="156" t="inlineStr">
        <is>
          <t>Fiş Artış %</t>
        </is>
      </c>
      <c r="B4" s="157" t="n">
        <v>0.12</v>
      </c>
      <c r="C4" s="156" t="inlineStr">
        <is>
          <t>Müşteri trafiği artış senaryosu</t>
        </is>
      </c>
    </row>
    <row r="5" ht="48" customHeight="1" s="113">
      <c r="A5" s="156" t="inlineStr">
        <is>
          <t>Online Artış %</t>
        </is>
      </c>
      <c r="B5" s="157" t="n">
        <v>0.2</v>
      </c>
      <c r="C5" s="156" t="inlineStr">
        <is>
          <t>Sanal market büyümesi</t>
        </is>
      </c>
    </row>
    <row r="6" ht="48" customHeight="1" s="113">
      <c r="A6" s="156" t="inlineStr">
        <is>
          <t>Devamsızlık Risk Payı</t>
        </is>
      </c>
      <c r="B6" s="157" t="n">
        <v>0.05</v>
      </c>
      <c r="C6" s="156" t="inlineStr">
        <is>
          <t>Fiili iş gücü kaybı payı</t>
        </is>
      </c>
    </row>
    <row r="7" ht="48" customHeight="1" s="113">
      <c r="A7" s="156" t="inlineStr">
        <is>
          <t>İzin/Yedek Kadro Payı</t>
        </is>
      </c>
      <c r="B7" s="157" t="n">
        <v>0.08</v>
      </c>
      <c r="C7" s="156" t="inlineStr">
        <is>
          <t>Yıllık izin ve haftalık izin payı</t>
        </is>
      </c>
    </row>
    <row r="8" ht="60" customHeight="1" s="113">
      <c r="A8" s="156" t="inlineStr">
        <is>
          <t>Yoğun Sezon Katsayısı</t>
        </is>
      </c>
      <c r="B8" s="157" t="n">
        <v>1.1</v>
      </c>
      <c r="C8" s="156" t="inlineStr">
        <is>
          <t>Bayram/yaz/kampanya dönemi katsayısı</t>
        </is>
      </c>
    </row>
    <row r="9" ht="72" customHeight="1" s="113">
      <c r="A9" s="156" t="inlineStr">
        <is>
          <t>Verimlilik İyileşme %</t>
        </is>
      </c>
      <c r="B9" s="157" t="n">
        <v>-0.05</v>
      </c>
      <c r="C9" s="156" t="inlineStr">
        <is>
          <t>Süreç iyileştirmeyle norm azaltma etkisi</t>
        </is>
      </c>
    </row>
    <row r="10" ht="15" customHeight="1" s="113">
      <c r="A10" s="124" t="n"/>
      <c r="B10" s="124" t="n"/>
      <c r="C10" s="124" t="n"/>
    </row>
    <row r="11" ht="15" customHeight="1" s="113">
      <c r="A11" s="124" t="n"/>
      <c r="B11" s="124" t="n"/>
      <c r="C11" s="124" t="n"/>
    </row>
    <row r="12" ht="15" customHeight="1" s="113">
      <c r="A12" s="124" t="n"/>
      <c r="B12" s="124" t="n"/>
      <c r="C12" s="124" t="n"/>
    </row>
    <row r="13" ht="15" customHeight="1" s="113">
      <c r="A13" s="124" t="n"/>
      <c r="B13" s="124" t="n"/>
      <c r="C13" s="124" t="n"/>
    </row>
    <row r="14" ht="15" customHeight="1" s="113">
      <c r="A14" s="124" t="n"/>
      <c r="B14" s="124" t="n"/>
      <c r="C14" s="124" t="n"/>
    </row>
    <row r="15" ht="15" customHeight="1" s="113">
      <c r="A15" s="124" t="n"/>
      <c r="B15" s="124" t="n"/>
      <c r="C15" s="124" t="n"/>
    </row>
    <row r="16" ht="15" customHeight="1" s="113">
      <c r="A16" s="124" t="n"/>
      <c r="B16" s="124" t="n"/>
      <c r="C16" s="124" t="n"/>
    </row>
    <row r="17" ht="15" customHeight="1" s="113">
      <c r="A17" s="124" t="n"/>
      <c r="B17" s="124" t="n"/>
      <c r="C17" s="124" t="n"/>
    </row>
    <row r="18" ht="15" customHeight="1" s="113">
      <c r="A18" s="124" t="n"/>
      <c r="B18" s="124" t="n"/>
      <c r="C18" s="124" t="n"/>
    </row>
    <row r="19" ht="15" customHeight="1" s="113">
      <c r="A19" s="124" t="n"/>
      <c r="B19" s="124" t="n"/>
      <c r="C19" s="124" t="n"/>
    </row>
    <row r="20" ht="15" customHeight="1" s="113">
      <c r="A20" s="124" t="n"/>
      <c r="B20" s="124" t="n"/>
      <c r="C20" s="124" t="n"/>
    </row>
    <row r="21" ht="15" customHeight="1" s="113">
      <c r="A21" s="124" t="n"/>
      <c r="B21" s="124" t="n"/>
      <c r="C21" s="124" t="n"/>
    </row>
    <row r="22" ht="15" customHeight="1" s="113">
      <c r="A22" s="124" t="n"/>
      <c r="B22" s="124" t="n"/>
      <c r="C22" s="124" t="n"/>
    </row>
    <row r="23" ht="15" customHeight="1" s="113">
      <c r="A23" s="124" t="n"/>
      <c r="B23" s="124" t="n"/>
      <c r="C23" s="124" t="n"/>
    </row>
    <row r="24" ht="15" customHeight="1" s="113">
      <c r="A24" s="124" t="n"/>
      <c r="B24" s="124" t="n"/>
      <c r="C24" s="124" t="n"/>
    </row>
    <row r="25" ht="15" customHeight="1" s="113">
      <c r="A25" s="124" t="n"/>
      <c r="B25" s="124" t="n"/>
      <c r="C25" s="124" t="n"/>
    </row>
    <row r="26" ht="15" customHeight="1" s="113">
      <c r="A26" s="124" t="n"/>
      <c r="B26" s="124" t="n"/>
      <c r="C26" s="124" t="n"/>
    </row>
    <row r="27" ht="15" customHeight="1" s="113">
      <c r="A27" s="124" t="n"/>
      <c r="B27" s="124" t="n"/>
      <c r="C27" s="124" t="n"/>
    </row>
    <row r="28" ht="15" customHeight="1" s="113">
      <c r="A28" s="124" t="n"/>
      <c r="B28" s="124" t="n"/>
      <c r="C28" s="124" t="n"/>
    </row>
    <row r="29" ht="15" customHeight="1" s="113">
      <c r="A29" s="124" t="n"/>
      <c r="B29" s="124" t="n"/>
      <c r="C29" s="124" t="n"/>
    </row>
    <row r="30" ht="15" customHeight="1" s="113">
      <c r="A30" s="124" t="n"/>
      <c r="B30" s="124" t="n"/>
      <c r="C30" s="124" t="n"/>
    </row>
    <row r="31" ht="15" customHeight="1" s="113">
      <c r="A31" s="124" t="n"/>
      <c r="B31" s="124" t="n"/>
      <c r="C31" s="124" t="n"/>
    </row>
    <row r="32" ht="15" customHeight="1" s="113">
      <c r="A32" s="124" t="n"/>
      <c r="B32" s="124" t="n"/>
      <c r="C32" s="124" t="n"/>
    </row>
    <row r="33" ht="15" customHeight="1" s="113">
      <c r="A33" s="124" t="n"/>
      <c r="B33" s="124" t="n"/>
      <c r="C33" s="124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MAĞAZA OPERASYONEL ÖZELLİKLERİ</t>
        </is>
      </c>
    </row>
    <row r="2" ht="36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Bölge</t>
        </is>
      </c>
      <c r="D2" s="155" t="inlineStr">
        <is>
          <t>Tip</t>
        </is>
      </c>
      <c r="E2" s="155" t="inlineStr">
        <is>
          <t>Satış Alanı m²</t>
        </is>
      </c>
      <c r="F2" s="155" t="inlineStr">
        <is>
          <t>Depo Alanı m²</t>
        </is>
      </c>
      <c r="G2" s="155" t="inlineStr">
        <is>
          <t>Kasa Sayısı</t>
        </is>
      </c>
      <c r="H2" s="155" t="inlineStr">
        <is>
          <t>Kasap</t>
        </is>
      </c>
      <c r="I2" s="155" t="inlineStr">
        <is>
          <t>Şarküteri</t>
        </is>
      </c>
      <c r="J2" s="155" t="inlineStr">
        <is>
          <t>Unlu Mamuller</t>
        </is>
      </c>
      <c r="K2" s="155" t="inlineStr">
        <is>
          <t>Manav</t>
        </is>
      </c>
      <c r="L2" s="155" t="inlineStr">
        <is>
          <t>Günlük Açık Saat</t>
        </is>
      </c>
      <c r="M2" s="155" t="inlineStr">
        <is>
          <t>Departman Sayısı</t>
        </is>
      </c>
    </row>
    <row r="3" ht="24" customHeight="1" s="113">
      <c r="A3" s="156" t="inlineStr">
        <is>
          <t>M001</t>
        </is>
      </c>
      <c r="B3" s="156" t="inlineStr">
        <is>
          <t>AKEVLER</t>
        </is>
      </c>
      <c r="C3" s="156" t="inlineStr">
        <is>
          <t>ERTAN TEKİ</t>
        </is>
      </c>
      <c r="D3" s="156" t="inlineStr">
        <is>
          <t>Mağaza</t>
        </is>
      </c>
      <c r="E3" s="156" t="n">
        <v>1224</v>
      </c>
      <c r="F3" s="156" t="n">
        <v>48</v>
      </c>
      <c r="G3" s="156" t="n">
        <v>8</v>
      </c>
      <c r="H3" s="156" t="inlineStr">
        <is>
          <t>Var</t>
        </is>
      </c>
      <c r="I3" s="156" t="inlineStr">
        <is>
          <t>Yok</t>
        </is>
      </c>
      <c r="J3" s="156" t="inlineStr">
        <is>
          <t>Var</t>
        </is>
      </c>
      <c r="K3" s="156" t="inlineStr">
        <is>
          <t>Var</t>
        </is>
      </c>
      <c r="L3" s="156" t="n">
        <v>16</v>
      </c>
      <c r="M3" s="156" t="n">
        <v>3</v>
      </c>
    </row>
    <row r="4" ht="48" customHeight="1" s="113">
      <c r="A4" s="156" t="inlineStr">
        <is>
          <t>M002</t>
        </is>
      </c>
      <c r="B4" s="156" t="inlineStr">
        <is>
          <t>AYDIN EFELER</t>
        </is>
      </c>
      <c r="C4" s="156" t="inlineStr">
        <is>
          <t>CÜNEYT ÇIKRIKÇI - AYŞE AVCU</t>
        </is>
      </c>
      <c r="D4" s="156" t="inlineStr">
        <is>
          <t>Mağaza</t>
        </is>
      </c>
      <c r="E4" s="156" t="n">
        <v>322</v>
      </c>
      <c r="F4" s="156" t="n">
        <v>102</v>
      </c>
      <c r="G4" s="156" t="n">
        <v>7</v>
      </c>
      <c r="H4" s="156" t="inlineStr">
        <is>
          <t>Var</t>
        </is>
      </c>
      <c r="I4" s="156" t="inlineStr">
        <is>
          <t>Var</t>
        </is>
      </c>
      <c r="J4" s="156" t="inlineStr">
        <is>
          <t>Var</t>
        </is>
      </c>
      <c r="K4" s="156" t="inlineStr">
        <is>
          <t>Var</t>
        </is>
      </c>
      <c r="L4" s="156" t="n">
        <v>14</v>
      </c>
      <c r="M4" s="156" t="n">
        <v>4</v>
      </c>
    </row>
    <row r="5" ht="48" customHeight="1" s="113">
      <c r="A5" s="156" t="inlineStr">
        <is>
          <t>M003</t>
        </is>
      </c>
      <c r="B5" s="156" t="inlineStr">
        <is>
          <t>AYDIN EFELER-2</t>
        </is>
      </c>
      <c r="C5" s="156" t="inlineStr">
        <is>
          <t>CÜNEYT ÇIKRIKÇI - AYŞE AVCU</t>
        </is>
      </c>
      <c r="D5" s="156" t="inlineStr">
        <is>
          <t>Mağaza</t>
        </is>
      </c>
      <c r="E5" s="156" t="n">
        <v>1207</v>
      </c>
      <c r="F5" s="156" t="n">
        <v>241</v>
      </c>
      <c r="G5" s="156" t="n">
        <v>12</v>
      </c>
      <c r="H5" s="156" t="inlineStr">
        <is>
          <t>Yok</t>
        </is>
      </c>
      <c r="I5" s="156" t="inlineStr">
        <is>
          <t>Var</t>
        </is>
      </c>
      <c r="J5" s="156" t="inlineStr">
        <is>
          <t>Yok</t>
        </is>
      </c>
      <c r="K5" s="156" t="inlineStr">
        <is>
          <t>Yok</t>
        </is>
      </c>
      <c r="L5" s="156" t="n">
        <v>16</v>
      </c>
      <c r="M5" s="156" t="n">
        <v>1</v>
      </c>
    </row>
    <row r="6" ht="48" customHeight="1" s="113">
      <c r="A6" s="156" t="inlineStr">
        <is>
          <t>M004</t>
        </is>
      </c>
      <c r="B6" s="156" t="inlineStr">
        <is>
          <t>AYDIN FATİH</t>
        </is>
      </c>
      <c r="C6" s="156" t="inlineStr">
        <is>
          <t>CÜNEYT ÇIKRIKÇI - AYŞE AVCU</t>
        </is>
      </c>
      <c r="D6" s="156" t="inlineStr">
        <is>
          <t>Mağaza</t>
        </is>
      </c>
      <c r="E6" s="156" t="n">
        <v>649</v>
      </c>
      <c r="F6" s="156" t="n">
        <v>58</v>
      </c>
      <c r="G6" s="156" t="n">
        <v>4</v>
      </c>
      <c r="H6" s="156" t="inlineStr">
        <is>
          <t>Yok</t>
        </is>
      </c>
      <c r="I6" s="156" t="inlineStr">
        <is>
          <t>Yok</t>
        </is>
      </c>
      <c r="J6" s="156" t="inlineStr">
        <is>
          <t>Yok</t>
        </is>
      </c>
      <c r="K6" s="156" t="inlineStr">
        <is>
          <t>Var</t>
        </is>
      </c>
      <c r="L6" s="156" t="n">
        <v>16</v>
      </c>
      <c r="M6" s="156" t="n">
        <v>1</v>
      </c>
    </row>
    <row r="7" ht="48" customHeight="1" s="113">
      <c r="A7" s="156" t="inlineStr">
        <is>
          <t>M005</t>
        </is>
      </c>
      <c r="B7" s="156" t="inlineStr">
        <is>
          <t>AYDIN FATİH-2</t>
        </is>
      </c>
      <c r="C7" s="156" t="inlineStr">
        <is>
          <t>CÜNEYT ÇIKRIKÇI - AYŞE AVCU</t>
        </is>
      </c>
      <c r="D7" s="156" t="inlineStr">
        <is>
          <t>Mağaza</t>
        </is>
      </c>
      <c r="E7" s="156" t="n">
        <v>513</v>
      </c>
      <c r="F7" s="156" t="n">
        <v>252</v>
      </c>
      <c r="G7" s="156" t="n">
        <v>9</v>
      </c>
      <c r="H7" s="156" t="inlineStr">
        <is>
          <t>Var</t>
        </is>
      </c>
      <c r="I7" s="156" t="inlineStr">
        <is>
          <t>Var</t>
        </is>
      </c>
      <c r="J7" s="156" t="inlineStr">
        <is>
          <t>Var</t>
        </is>
      </c>
      <c r="K7" s="156" t="inlineStr">
        <is>
          <t>Var</t>
        </is>
      </c>
      <c r="L7" s="156" t="n">
        <v>15</v>
      </c>
      <c r="M7" s="156" t="n">
        <v>4</v>
      </c>
    </row>
    <row r="8" ht="48" customHeight="1" s="113">
      <c r="A8" s="156" t="inlineStr">
        <is>
          <t>M006</t>
        </is>
      </c>
      <c r="B8" s="156" t="inlineStr">
        <is>
          <t>AYDIN GİRNE</t>
        </is>
      </c>
      <c r="C8" s="156" t="inlineStr">
        <is>
          <t>CÜNEYT ÇIKRIKÇI - AYŞE AVCU</t>
        </is>
      </c>
      <c r="D8" s="156" t="inlineStr">
        <is>
          <t>Mağaza</t>
        </is>
      </c>
      <c r="E8" s="156" t="n">
        <v>652</v>
      </c>
      <c r="F8" s="156" t="n">
        <v>94</v>
      </c>
      <c r="G8" s="156" t="n">
        <v>4</v>
      </c>
      <c r="H8" s="156" t="inlineStr">
        <is>
          <t>Var</t>
        </is>
      </c>
      <c r="I8" s="156" t="inlineStr">
        <is>
          <t>Var</t>
        </is>
      </c>
      <c r="J8" s="156" t="inlineStr">
        <is>
          <t>Var</t>
        </is>
      </c>
      <c r="K8" s="156" t="inlineStr">
        <is>
          <t>Var</t>
        </is>
      </c>
      <c r="L8" s="156" t="n">
        <v>14</v>
      </c>
      <c r="M8" s="156" t="n">
        <v>4</v>
      </c>
    </row>
    <row r="9" ht="48" customHeight="1" s="113">
      <c r="A9" s="156" t="inlineStr">
        <is>
          <t>M007</t>
        </is>
      </c>
      <c r="B9" s="156" t="inlineStr">
        <is>
          <t>AYDIN MİMARSİNAN</t>
        </is>
      </c>
      <c r="C9" s="156" t="inlineStr">
        <is>
          <t>CÜNEYT ÇIKRIKÇI - AYŞE AVCU</t>
        </is>
      </c>
      <c r="D9" s="156" t="inlineStr">
        <is>
          <t>Mağaza</t>
        </is>
      </c>
      <c r="E9" s="156" t="n">
        <v>1125</v>
      </c>
      <c r="F9" s="156" t="n">
        <v>123</v>
      </c>
      <c r="G9" s="156" t="n">
        <v>4</v>
      </c>
      <c r="H9" s="156" t="inlineStr">
        <is>
          <t>Var</t>
        </is>
      </c>
      <c r="I9" s="156" t="inlineStr">
        <is>
          <t>Var</t>
        </is>
      </c>
      <c r="J9" s="156" t="inlineStr">
        <is>
          <t>Yok</t>
        </is>
      </c>
      <c r="K9" s="156" t="inlineStr">
        <is>
          <t>Var</t>
        </is>
      </c>
      <c r="L9" s="156" t="n">
        <v>15</v>
      </c>
      <c r="M9" s="156" t="n">
        <v>3</v>
      </c>
    </row>
    <row r="10" ht="48" customHeight="1" s="113">
      <c r="A10" s="156" t="inlineStr">
        <is>
          <t>M008</t>
        </is>
      </c>
      <c r="B10" s="156" t="inlineStr">
        <is>
          <t>AYRANCILAR</t>
        </is>
      </c>
      <c r="C10" s="156" t="inlineStr">
        <is>
          <t>CÜNEYT ÇIKRIKÇI - AYŞE AVCU</t>
        </is>
      </c>
      <c r="D10" s="156" t="inlineStr">
        <is>
          <t>Mağaza</t>
        </is>
      </c>
      <c r="E10" s="156" t="n">
        <v>1511</v>
      </c>
      <c r="F10" s="156" t="n">
        <v>57</v>
      </c>
      <c r="G10" s="156" t="n">
        <v>8</v>
      </c>
      <c r="H10" s="156" t="inlineStr">
        <is>
          <t>Var</t>
        </is>
      </c>
      <c r="I10" s="156" t="inlineStr">
        <is>
          <t>Var</t>
        </is>
      </c>
      <c r="J10" s="156" t="inlineStr">
        <is>
          <t>Var</t>
        </is>
      </c>
      <c r="K10" s="156" t="inlineStr">
        <is>
          <t>Var</t>
        </is>
      </c>
      <c r="L10" s="156" t="n">
        <v>14</v>
      </c>
      <c r="M10" s="156" t="n">
        <v>4</v>
      </c>
    </row>
    <row r="11" ht="24" customHeight="1" s="113">
      <c r="A11" s="156" t="inlineStr">
        <is>
          <t>M009</t>
        </is>
      </c>
      <c r="B11" s="156" t="inlineStr">
        <is>
          <t>BALÇOVA</t>
        </is>
      </c>
      <c r="C11" s="156" t="inlineStr">
        <is>
          <t>ERTAN TEKİ</t>
        </is>
      </c>
      <c r="D11" s="156" t="inlineStr">
        <is>
          <t>Mağaza</t>
        </is>
      </c>
      <c r="E11" s="156" t="n">
        <v>1431</v>
      </c>
      <c r="F11" s="156" t="n">
        <v>249</v>
      </c>
      <c r="G11" s="156" t="n">
        <v>4</v>
      </c>
      <c r="H11" s="156" t="inlineStr">
        <is>
          <t>Var</t>
        </is>
      </c>
      <c r="I11" s="156" t="inlineStr">
        <is>
          <t>Var</t>
        </is>
      </c>
      <c r="J11" s="156" t="inlineStr">
        <is>
          <t>Yok</t>
        </is>
      </c>
      <c r="K11" s="156" t="inlineStr">
        <is>
          <t>Yok</t>
        </is>
      </c>
      <c r="L11" s="156" t="n">
        <v>15</v>
      </c>
      <c r="M11" s="156" t="n">
        <v>2</v>
      </c>
    </row>
    <row r="12" ht="36" customHeight="1" s="113">
      <c r="A12" s="156" t="inlineStr">
        <is>
          <t>M010</t>
        </is>
      </c>
      <c r="B12" s="156" t="inlineStr">
        <is>
          <t>BAYRAKLI</t>
        </is>
      </c>
      <c r="C12" s="156" t="inlineStr">
        <is>
          <t>DERYA YARDIMCI</t>
        </is>
      </c>
      <c r="D12" s="156" t="inlineStr">
        <is>
          <t>Mağaza</t>
        </is>
      </c>
      <c r="E12" s="156" t="n">
        <v>668</v>
      </c>
      <c r="F12" s="156" t="n">
        <v>166</v>
      </c>
      <c r="G12" s="156" t="n">
        <v>8</v>
      </c>
      <c r="H12" s="156" t="inlineStr">
        <is>
          <t>Var</t>
        </is>
      </c>
      <c r="I12" s="156" t="inlineStr">
        <is>
          <t>Var</t>
        </is>
      </c>
      <c r="J12" s="156" t="inlineStr">
        <is>
          <t>Yok</t>
        </is>
      </c>
      <c r="K12" s="156" t="inlineStr">
        <is>
          <t>Yok</t>
        </is>
      </c>
      <c r="L12" s="156" t="n">
        <v>15</v>
      </c>
      <c r="M12" s="156" t="n">
        <v>2</v>
      </c>
    </row>
    <row r="13" ht="24" customHeight="1" s="113">
      <c r="A13" s="156" t="inlineStr">
        <is>
          <t>M011</t>
        </is>
      </c>
      <c r="B13" s="156" t="inlineStr">
        <is>
          <t>BOZYAKA</t>
        </is>
      </c>
      <c r="C13" s="156" t="inlineStr">
        <is>
          <t>ERTAN TEKİ</t>
        </is>
      </c>
      <c r="D13" s="156" t="inlineStr">
        <is>
          <t>Mağaza</t>
        </is>
      </c>
      <c r="E13" s="156" t="n">
        <v>858</v>
      </c>
      <c r="F13" s="156" t="n">
        <v>234</v>
      </c>
      <c r="G13" s="156" t="n">
        <v>12</v>
      </c>
      <c r="H13" s="156" t="inlineStr">
        <is>
          <t>Var</t>
        </is>
      </c>
      <c r="I13" s="156" t="inlineStr">
        <is>
          <t>Var</t>
        </is>
      </c>
      <c r="J13" s="156" t="inlineStr">
        <is>
          <t>Var</t>
        </is>
      </c>
      <c r="K13" s="156" t="inlineStr">
        <is>
          <t>Yok</t>
        </is>
      </c>
      <c r="L13" s="156" t="n">
        <v>15</v>
      </c>
      <c r="M13" s="156" t="n">
        <v>3</v>
      </c>
    </row>
    <row r="14" ht="36" customHeight="1" s="113">
      <c r="A14" s="156" t="inlineStr">
        <is>
          <t>M012</t>
        </is>
      </c>
      <c r="B14" s="156" t="inlineStr">
        <is>
          <t xml:space="preserve">BUCA </t>
        </is>
      </c>
      <c r="C14" s="156" t="inlineStr">
        <is>
          <t>DERYA YARDIMCI</t>
        </is>
      </c>
      <c r="D14" s="156" t="inlineStr">
        <is>
          <t>Mağaza</t>
        </is>
      </c>
      <c r="E14" s="156" t="n">
        <v>1653</v>
      </c>
      <c r="F14" s="156" t="n">
        <v>258</v>
      </c>
      <c r="G14" s="156" t="n">
        <v>12</v>
      </c>
      <c r="H14" s="156" t="inlineStr">
        <is>
          <t>Var</t>
        </is>
      </c>
      <c r="I14" s="156" t="inlineStr">
        <is>
          <t>Var</t>
        </is>
      </c>
      <c r="J14" s="156" t="inlineStr">
        <is>
          <t>Var</t>
        </is>
      </c>
      <c r="K14" s="156" t="inlineStr">
        <is>
          <t>Var</t>
        </is>
      </c>
      <c r="L14" s="156" t="n">
        <v>16</v>
      </c>
      <c r="M14" s="156" t="n">
        <v>4</v>
      </c>
    </row>
    <row r="15" ht="36" customHeight="1" s="113">
      <c r="A15" s="156" t="inlineStr">
        <is>
          <t>M013</t>
        </is>
      </c>
      <c r="B15" s="156" t="inlineStr">
        <is>
          <t>DEDEBAŞI</t>
        </is>
      </c>
      <c r="C15" s="156" t="inlineStr">
        <is>
          <t>DERYA YARDIMCI</t>
        </is>
      </c>
      <c r="D15" s="156" t="inlineStr">
        <is>
          <t>Mağaza</t>
        </is>
      </c>
      <c r="E15" s="156" t="n">
        <v>1246</v>
      </c>
      <c r="F15" s="156" t="n">
        <v>148</v>
      </c>
      <c r="G15" s="156" t="n">
        <v>3</v>
      </c>
      <c r="H15" s="156" t="inlineStr">
        <is>
          <t>Yok</t>
        </is>
      </c>
      <c r="I15" s="156" t="inlineStr">
        <is>
          <t>Var</t>
        </is>
      </c>
      <c r="J15" s="156" t="inlineStr">
        <is>
          <t>Var</t>
        </is>
      </c>
      <c r="K15" s="156" t="inlineStr">
        <is>
          <t>Var</t>
        </is>
      </c>
      <c r="L15" s="156" t="n">
        <v>15</v>
      </c>
      <c r="M15" s="156" t="n">
        <v>3</v>
      </c>
    </row>
    <row r="16" ht="24" customHeight="1" s="113">
      <c r="A16" s="156" t="inlineStr">
        <is>
          <t>M014</t>
        </is>
      </c>
      <c r="B16" s="156" t="inlineStr">
        <is>
          <t>ESKİİZMİR</t>
        </is>
      </c>
      <c r="C16" s="156" t="inlineStr">
        <is>
          <t>ERTAN TEKİ</t>
        </is>
      </c>
      <c r="D16" s="156" t="inlineStr">
        <is>
          <t>Mağaza</t>
        </is>
      </c>
      <c r="E16" s="156" t="n">
        <v>821</v>
      </c>
      <c r="F16" s="156" t="n">
        <v>250</v>
      </c>
      <c r="G16" s="156" t="n">
        <v>11</v>
      </c>
      <c r="H16" s="156" t="inlineStr">
        <is>
          <t>Var</t>
        </is>
      </c>
      <c r="I16" s="156" t="inlineStr">
        <is>
          <t>Yok</t>
        </is>
      </c>
      <c r="J16" s="156" t="inlineStr">
        <is>
          <t>Yok</t>
        </is>
      </c>
      <c r="K16" s="156" t="inlineStr">
        <is>
          <t>Var</t>
        </is>
      </c>
      <c r="L16" s="156" t="n">
        <v>16</v>
      </c>
      <c r="M16" s="156" t="n">
        <v>2</v>
      </c>
    </row>
    <row r="17" ht="48" customHeight="1" s="113">
      <c r="A17" s="156" t="inlineStr">
        <is>
          <t>M015</t>
        </is>
      </c>
      <c r="B17" s="156" t="inlineStr">
        <is>
          <t>GAZİEMİR-1</t>
        </is>
      </c>
      <c r="C17" s="156" t="inlineStr">
        <is>
          <t>ALİ ÇELİK</t>
        </is>
      </c>
      <c r="D17" s="156" t="inlineStr">
        <is>
          <t>Mağaza</t>
        </is>
      </c>
      <c r="E17" s="156" t="n">
        <v>1106</v>
      </c>
      <c r="F17" s="156" t="n">
        <v>165</v>
      </c>
      <c r="G17" s="156" t="n">
        <v>11</v>
      </c>
      <c r="H17" s="156" t="inlineStr">
        <is>
          <t>Var</t>
        </is>
      </c>
      <c r="I17" s="156" t="inlineStr">
        <is>
          <t>Var</t>
        </is>
      </c>
      <c r="J17" s="156" t="inlineStr">
        <is>
          <t>Var</t>
        </is>
      </c>
      <c r="K17" s="156" t="inlineStr">
        <is>
          <t>Var</t>
        </is>
      </c>
      <c r="L17" s="156" t="n">
        <v>16</v>
      </c>
      <c r="M17" s="156" t="n">
        <v>4</v>
      </c>
    </row>
    <row r="18" ht="48" customHeight="1" s="113">
      <c r="A18" s="156" t="inlineStr">
        <is>
          <t>M016</t>
        </is>
      </c>
      <c r="B18" s="156" t="inlineStr">
        <is>
          <t>GAZİEMİR-2</t>
        </is>
      </c>
      <c r="C18" s="156" t="inlineStr">
        <is>
          <t>ALİ ÇELİK</t>
        </is>
      </c>
      <c r="D18" s="156" t="inlineStr">
        <is>
          <t>Mağaza</t>
        </is>
      </c>
      <c r="E18" s="156" t="n">
        <v>1447</v>
      </c>
      <c r="F18" s="156" t="n">
        <v>196</v>
      </c>
      <c r="G18" s="156" t="n">
        <v>11</v>
      </c>
      <c r="H18" s="156" t="inlineStr">
        <is>
          <t>Var</t>
        </is>
      </c>
      <c r="I18" s="156" t="inlineStr">
        <is>
          <t>Var</t>
        </is>
      </c>
      <c r="J18" s="156" t="inlineStr">
        <is>
          <t>Var</t>
        </is>
      </c>
      <c r="K18" s="156" t="inlineStr">
        <is>
          <t>Var</t>
        </is>
      </c>
      <c r="L18" s="156" t="n">
        <v>14</v>
      </c>
      <c r="M18" s="156" t="n">
        <v>4</v>
      </c>
    </row>
    <row r="19" ht="48" customHeight="1" s="113">
      <c r="A19" s="156" t="inlineStr">
        <is>
          <t>M017</t>
        </is>
      </c>
      <c r="B19" s="156" t="inlineStr">
        <is>
          <t>GAZİEMİR-3</t>
        </is>
      </c>
      <c r="C19" s="156" t="inlineStr">
        <is>
          <t>ALİ ÇELİK</t>
        </is>
      </c>
      <c r="D19" s="156" t="inlineStr">
        <is>
          <t>Mağaza</t>
        </is>
      </c>
      <c r="E19" s="156" t="n">
        <v>1159</v>
      </c>
      <c r="F19" s="156" t="n">
        <v>55</v>
      </c>
      <c r="G19" s="156" t="n">
        <v>11</v>
      </c>
      <c r="H19" s="156" t="inlineStr">
        <is>
          <t>Var</t>
        </is>
      </c>
      <c r="I19" s="156" t="inlineStr">
        <is>
          <t>Var</t>
        </is>
      </c>
      <c r="J19" s="156" t="inlineStr">
        <is>
          <t>Var</t>
        </is>
      </c>
      <c r="K19" s="156" t="inlineStr">
        <is>
          <t>Var</t>
        </is>
      </c>
      <c r="L19" s="156" t="n">
        <v>16</v>
      </c>
      <c r="M19" s="156" t="n">
        <v>4</v>
      </c>
    </row>
    <row r="20" ht="48" customHeight="1" s="113">
      <c r="A20" s="156" t="inlineStr">
        <is>
          <t>M018</t>
        </is>
      </c>
      <c r="B20" s="156" t="inlineStr">
        <is>
          <t>GAZİEMİR-4</t>
        </is>
      </c>
      <c r="C20" s="156" t="inlineStr">
        <is>
          <t>ALİ ÇELİK</t>
        </is>
      </c>
      <c r="D20" s="156" t="inlineStr">
        <is>
          <t>Mağaza</t>
        </is>
      </c>
      <c r="E20" s="156" t="n">
        <v>1344</v>
      </c>
      <c r="F20" s="156" t="n">
        <v>195</v>
      </c>
      <c r="G20" s="156" t="n">
        <v>10</v>
      </c>
      <c r="H20" s="156" t="inlineStr">
        <is>
          <t>Yok</t>
        </is>
      </c>
      <c r="I20" s="156" t="inlineStr">
        <is>
          <t>Var</t>
        </is>
      </c>
      <c r="J20" s="156" t="inlineStr">
        <is>
          <t>Var</t>
        </is>
      </c>
      <c r="K20" s="156" t="inlineStr">
        <is>
          <t>Var</t>
        </is>
      </c>
      <c r="L20" s="156" t="n">
        <v>16</v>
      </c>
      <c r="M20" s="156" t="n">
        <v>3</v>
      </c>
    </row>
    <row r="21" ht="48" customHeight="1" s="113">
      <c r="A21" s="156" t="inlineStr">
        <is>
          <t>M019</t>
        </is>
      </c>
      <c r="B21" s="156" t="inlineStr">
        <is>
          <t>GAZİEMİR-5</t>
        </is>
      </c>
      <c r="C21" s="156" t="inlineStr">
        <is>
          <t>ALİ ÇELİK</t>
        </is>
      </c>
      <c r="D21" s="156" t="inlineStr">
        <is>
          <t>Mağaza</t>
        </is>
      </c>
      <c r="E21" s="156" t="n">
        <v>1475</v>
      </c>
      <c r="F21" s="156" t="n">
        <v>186</v>
      </c>
      <c r="G21" s="156" t="n">
        <v>5</v>
      </c>
      <c r="H21" s="156" t="inlineStr">
        <is>
          <t>Var</t>
        </is>
      </c>
      <c r="I21" s="156" t="inlineStr">
        <is>
          <t>Var</t>
        </is>
      </c>
      <c r="J21" s="156" t="inlineStr">
        <is>
          <t>Var</t>
        </is>
      </c>
      <c r="K21" s="156" t="inlineStr">
        <is>
          <t>Var</t>
        </is>
      </c>
      <c r="L21" s="156" t="n">
        <v>16</v>
      </c>
      <c r="M21" s="156" t="n">
        <v>4</v>
      </c>
    </row>
    <row r="22" ht="48" customHeight="1" s="113">
      <c r="A22" s="156" t="inlineStr">
        <is>
          <t>M020</t>
        </is>
      </c>
      <c r="B22" s="156" t="inlineStr">
        <is>
          <t>GAZİEMİR-6</t>
        </is>
      </c>
      <c r="C22" s="156" t="inlineStr">
        <is>
          <t>ALİ ÇELİK</t>
        </is>
      </c>
      <c r="D22" s="156" t="inlineStr">
        <is>
          <t>Mağaza</t>
        </is>
      </c>
      <c r="E22" s="156" t="n">
        <v>496</v>
      </c>
      <c r="F22" s="156" t="n">
        <v>65</v>
      </c>
      <c r="G22" s="156" t="n">
        <v>7</v>
      </c>
      <c r="H22" s="156" t="inlineStr">
        <is>
          <t>Yok</t>
        </is>
      </c>
      <c r="I22" s="156" t="inlineStr">
        <is>
          <t>Var</t>
        </is>
      </c>
      <c r="J22" s="156" t="inlineStr">
        <is>
          <t>Var</t>
        </is>
      </c>
      <c r="K22" s="156" t="inlineStr">
        <is>
          <t>Var</t>
        </is>
      </c>
      <c r="L22" s="156" t="n">
        <v>15</v>
      </c>
      <c r="M22" s="156" t="n">
        <v>3</v>
      </c>
    </row>
    <row r="23" ht="48" customHeight="1" s="113">
      <c r="A23" s="156" t="inlineStr">
        <is>
          <t>M021</t>
        </is>
      </c>
      <c r="B23" s="156" t="inlineStr">
        <is>
          <t>GAZİEMİR-7</t>
        </is>
      </c>
      <c r="C23" s="156" t="inlineStr">
        <is>
          <t>ALİ ÇELİK</t>
        </is>
      </c>
      <c r="D23" s="156" t="inlineStr">
        <is>
          <t>Mağaza</t>
        </is>
      </c>
      <c r="E23" s="156" t="n">
        <v>1158</v>
      </c>
      <c r="F23" s="156" t="n">
        <v>247</v>
      </c>
      <c r="G23" s="156" t="n">
        <v>9</v>
      </c>
      <c r="H23" s="156" t="inlineStr">
        <is>
          <t>Var</t>
        </is>
      </c>
      <c r="I23" s="156" t="inlineStr">
        <is>
          <t>Var</t>
        </is>
      </c>
      <c r="J23" s="156" t="inlineStr">
        <is>
          <t>Var</t>
        </is>
      </c>
      <c r="K23" s="156" t="inlineStr">
        <is>
          <t>Var</t>
        </is>
      </c>
      <c r="L23" s="156" t="n">
        <v>15</v>
      </c>
      <c r="M23" s="156" t="n">
        <v>4</v>
      </c>
    </row>
    <row r="24" ht="36" customHeight="1" s="113">
      <c r="A24" s="156" t="inlineStr">
        <is>
          <t>M022</t>
        </is>
      </c>
      <c r="B24" s="156" t="inlineStr">
        <is>
          <t>GEDİZ</t>
        </is>
      </c>
      <c r="C24" s="156" t="inlineStr">
        <is>
          <t>DERYA YARDIMCI</t>
        </is>
      </c>
      <c r="D24" s="156" t="inlineStr">
        <is>
          <t>Mağaza</t>
        </is>
      </c>
      <c r="E24" s="156" t="n">
        <v>843</v>
      </c>
      <c r="F24" s="156" t="n">
        <v>130</v>
      </c>
      <c r="G24" s="156" t="n">
        <v>11</v>
      </c>
      <c r="H24" s="156" t="inlineStr">
        <is>
          <t>Var</t>
        </is>
      </c>
      <c r="I24" s="156" t="inlineStr">
        <is>
          <t>Var</t>
        </is>
      </c>
      <c r="J24" s="156" t="inlineStr">
        <is>
          <t>Var</t>
        </is>
      </c>
      <c r="K24" s="156" t="inlineStr">
        <is>
          <t>Var</t>
        </is>
      </c>
      <c r="L24" s="156" t="n">
        <v>16</v>
      </c>
      <c r="M24" s="156" t="n">
        <v>4</v>
      </c>
    </row>
    <row r="25" ht="24" customHeight="1" s="113">
      <c r="A25" s="156" t="inlineStr">
        <is>
          <t>M023</t>
        </is>
      </c>
      <c r="B25" s="156" t="inlineStr">
        <is>
          <t>GÖZTEPE</t>
        </is>
      </c>
      <c r="C25" s="156" t="inlineStr">
        <is>
          <t>ERTAN TEKİ</t>
        </is>
      </c>
      <c r="D25" s="156" t="inlineStr">
        <is>
          <t>Mağaza</t>
        </is>
      </c>
      <c r="E25" s="156" t="n">
        <v>1460</v>
      </c>
      <c r="F25" s="156" t="n">
        <v>97</v>
      </c>
      <c r="G25" s="156" t="n">
        <v>3</v>
      </c>
      <c r="H25" s="156" t="inlineStr">
        <is>
          <t>Var</t>
        </is>
      </c>
      <c r="I25" s="156" t="inlineStr">
        <is>
          <t>Var</t>
        </is>
      </c>
      <c r="J25" s="156" t="inlineStr">
        <is>
          <t>Yok</t>
        </is>
      </c>
      <c r="K25" s="156" t="inlineStr">
        <is>
          <t>Var</t>
        </is>
      </c>
      <c r="L25" s="156" t="n">
        <v>15</v>
      </c>
      <c r="M25" s="156" t="n">
        <v>3</v>
      </c>
    </row>
    <row r="26" ht="36" customHeight="1" s="113">
      <c r="A26" s="156" t="inlineStr">
        <is>
          <t>M024</t>
        </is>
      </c>
      <c r="B26" s="156" t="inlineStr">
        <is>
          <t>GÜMÜŞPALA</t>
        </is>
      </c>
      <c r="C26" s="156" t="inlineStr">
        <is>
          <t>DERYA YARDIMCI</t>
        </is>
      </c>
      <c r="D26" s="156" t="inlineStr">
        <is>
          <t>Mağaza</t>
        </is>
      </c>
      <c r="E26" s="156" t="n">
        <v>799</v>
      </c>
      <c r="F26" s="156" t="n">
        <v>96</v>
      </c>
      <c r="G26" s="156" t="n">
        <v>10</v>
      </c>
      <c r="H26" s="156" t="inlineStr">
        <is>
          <t>Var</t>
        </is>
      </c>
      <c r="I26" s="156" t="inlineStr">
        <is>
          <t>Var</t>
        </is>
      </c>
      <c r="J26" s="156" t="inlineStr">
        <is>
          <t>Yok</t>
        </is>
      </c>
      <c r="K26" s="156" t="inlineStr">
        <is>
          <t>Var</t>
        </is>
      </c>
      <c r="L26" s="156" t="n">
        <v>14</v>
      </c>
      <c r="M26" s="156" t="n">
        <v>3</v>
      </c>
    </row>
    <row r="27" ht="24" customHeight="1" s="113">
      <c r="A27" s="156" t="inlineStr">
        <is>
          <t>M025</t>
        </is>
      </c>
      <c r="B27" s="156" t="inlineStr">
        <is>
          <t>HAL DEPO</t>
        </is>
      </c>
      <c r="C27" s="156" t="inlineStr">
        <is>
          <t>HALİT BAŞDAŞ</t>
        </is>
      </c>
      <c r="D27" s="156" t="inlineStr">
        <is>
          <t>Depo</t>
        </is>
      </c>
      <c r="E27" s="156" t="n">
        <v>1248</v>
      </c>
      <c r="F27" s="156" t="n">
        <v>2012</v>
      </c>
      <c r="G27" s="156" t="n">
        <v>0</v>
      </c>
      <c r="H27" s="156" t="inlineStr">
        <is>
          <t>Yok</t>
        </is>
      </c>
      <c r="I27" s="156" t="inlineStr">
        <is>
          <t>Yok</t>
        </is>
      </c>
      <c r="J27" s="156" t="inlineStr">
        <is>
          <t>Yok</t>
        </is>
      </c>
      <c r="K27" s="156" t="inlineStr">
        <is>
          <t>Yok</t>
        </is>
      </c>
      <c r="L27" s="156" t="n">
        <v>9</v>
      </c>
      <c r="M27" s="156" t="n">
        <v>1</v>
      </c>
    </row>
    <row r="28" ht="36" customHeight="1" s="113">
      <c r="A28" s="156" t="inlineStr">
        <is>
          <t>M026</t>
        </is>
      </c>
      <c r="B28" s="156" t="inlineStr">
        <is>
          <t>HARMANDALI</t>
        </is>
      </c>
      <c r="C28" s="156" t="inlineStr">
        <is>
          <t>DERYA YARDIMCI</t>
        </is>
      </c>
      <c r="D28" s="156" t="inlineStr">
        <is>
          <t>Mağaza</t>
        </is>
      </c>
      <c r="E28" s="156" t="n">
        <v>1007</v>
      </c>
      <c r="F28" s="156" t="n">
        <v>239</v>
      </c>
      <c r="G28" s="156" t="n">
        <v>7</v>
      </c>
      <c r="H28" s="156" t="inlineStr">
        <is>
          <t>Var</t>
        </is>
      </c>
      <c r="I28" s="156" t="inlineStr">
        <is>
          <t>Var</t>
        </is>
      </c>
      <c r="J28" s="156" t="inlineStr">
        <is>
          <t>Var</t>
        </is>
      </c>
      <c r="K28" s="156" t="inlineStr">
        <is>
          <t>Var</t>
        </is>
      </c>
      <c r="L28" s="156" t="n">
        <v>16</v>
      </c>
      <c r="M28" s="156" t="n">
        <v>4</v>
      </c>
    </row>
    <row r="29" ht="24" customHeight="1" s="113">
      <c r="A29" s="156" t="inlineStr">
        <is>
          <t>M027</t>
        </is>
      </c>
      <c r="B29" s="156" t="inlineStr">
        <is>
          <t>HATAY</t>
        </is>
      </c>
      <c r="C29" s="156" t="inlineStr">
        <is>
          <t>ERTAN TEKİ</t>
        </is>
      </c>
      <c r="D29" s="156" t="inlineStr">
        <is>
          <t>Mağaza</t>
        </is>
      </c>
      <c r="E29" s="156" t="n">
        <v>1442</v>
      </c>
      <c r="F29" s="156" t="n">
        <v>104</v>
      </c>
      <c r="G29" s="156" t="n">
        <v>12</v>
      </c>
      <c r="H29" s="156" t="inlineStr">
        <is>
          <t>Var</t>
        </is>
      </c>
      <c r="I29" s="156" t="inlineStr">
        <is>
          <t>Var</t>
        </is>
      </c>
      <c r="J29" s="156" t="inlineStr">
        <is>
          <t>Var</t>
        </is>
      </c>
      <c r="K29" s="156" t="inlineStr">
        <is>
          <t>Var</t>
        </is>
      </c>
      <c r="L29" s="156" t="n">
        <v>16</v>
      </c>
      <c r="M29" s="156" t="n">
        <v>4</v>
      </c>
    </row>
    <row r="30" ht="36" customHeight="1" s="113">
      <c r="A30" s="156" t="inlineStr">
        <is>
          <t>M028</t>
        </is>
      </c>
      <c r="B30" s="156" t="inlineStr">
        <is>
          <t>KARŞIYAKA-1</t>
        </is>
      </c>
      <c r="C30" s="156" t="inlineStr">
        <is>
          <t>DERYA YARDIMCI</t>
        </is>
      </c>
      <c r="D30" s="156" t="inlineStr">
        <is>
          <t>Mağaza</t>
        </is>
      </c>
      <c r="E30" s="156" t="n">
        <v>330</v>
      </c>
      <c r="F30" s="156" t="n">
        <v>222</v>
      </c>
      <c r="G30" s="156" t="n">
        <v>3</v>
      </c>
      <c r="H30" s="156" t="inlineStr">
        <is>
          <t>Var</t>
        </is>
      </c>
      <c r="I30" s="156" t="inlineStr">
        <is>
          <t>Var</t>
        </is>
      </c>
      <c r="J30" s="156" t="inlineStr">
        <is>
          <t>Var</t>
        </is>
      </c>
      <c r="K30" s="156" t="inlineStr">
        <is>
          <t>Var</t>
        </is>
      </c>
      <c r="L30" s="156" t="n">
        <v>15</v>
      </c>
      <c r="M30" s="156" t="n">
        <v>4</v>
      </c>
    </row>
    <row r="31" ht="36" customHeight="1" s="113">
      <c r="A31" s="156" t="inlineStr">
        <is>
          <t>M029</t>
        </is>
      </c>
      <c r="B31" s="156" t="inlineStr">
        <is>
          <t>KARŞIYAKA-2</t>
        </is>
      </c>
      <c r="C31" s="156" t="inlineStr">
        <is>
          <t>DERYA YARDIMCI</t>
        </is>
      </c>
      <c r="D31" s="156" t="inlineStr">
        <is>
          <t>Mağaza</t>
        </is>
      </c>
      <c r="E31" s="156" t="n">
        <v>844</v>
      </c>
      <c r="F31" s="156" t="n">
        <v>162</v>
      </c>
      <c r="G31" s="156" t="n">
        <v>3</v>
      </c>
      <c r="H31" s="156" t="inlineStr">
        <is>
          <t>Var</t>
        </is>
      </c>
      <c r="I31" s="156" t="inlineStr">
        <is>
          <t>Var</t>
        </is>
      </c>
      <c r="J31" s="156" t="inlineStr">
        <is>
          <t>Yok</t>
        </is>
      </c>
      <c r="K31" s="156" t="inlineStr">
        <is>
          <t>Var</t>
        </is>
      </c>
      <c r="L31" s="156" t="n">
        <v>14</v>
      </c>
      <c r="M31" s="156" t="n">
        <v>3</v>
      </c>
    </row>
    <row r="32" ht="36" customHeight="1" s="113">
      <c r="A32" s="156" t="inlineStr">
        <is>
          <t>M030</t>
        </is>
      </c>
      <c r="B32" s="156" t="inlineStr">
        <is>
          <t>MANAVKUYU</t>
        </is>
      </c>
      <c r="C32" s="156" t="inlineStr">
        <is>
          <t>DERYA YARDIMCI</t>
        </is>
      </c>
      <c r="D32" s="156" t="inlineStr">
        <is>
          <t>Mağaza</t>
        </is>
      </c>
      <c r="E32" s="156" t="n">
        <v>506</v>
      </c>
      <c r="F32" s="156" t="n">
        <v>100</v>
      </c>
      <c r="G32" s="156" t="n">
        <v>9</v>
      </c>
      <c r="H32" s="156" t="inlineStr">
        <is>
          <t>Var</t>
        </is>
      </c>
      <c r="I32" s="156" t="inlineStr">
        <is>
          <t>Var</t>
        </is>
      </c>
      <c r="J32" s="156" t="inlineStr">
        <is>
          <t>Var</t>
        </is>
      </c>
      <c r="K32" s="156" t="inlineStr">
        <is>
          <t>Var</t>
        </is>
      </c>
      <c r="L32" s="156" t="n">
        <v>14</v>
      </c>
      <c r="M32" s="156" t="n">
        <v>4</v>
      </c>
    </row>
    <row r="33" ht="48" customHeight="1" s="113">
      <c r="A33" s="156" t="inlineStr">
        <is>
          <t>M031</t>
        </is>
      </c>
      <c r="B33" s="156" t="inlineStr">
        <is>
          <t>MENDERES</t>
        </is>
      </c>
      <c r="C33" s="156" t="inlineStr">
        <is>
          <t>CÜNEYT ÇIKRIKÇI - AYŞE AVCU</t>
        </is>
      </c>
      <c r="D33" s="156" t="inlineStr">
        <is>
          <t>Mağaza</t>
        </is>
      </c>
      <c r="E33" s="156" t="n">
        <v>1493</v>
      </c>
      <c r="F33" s="156" t="n">
        <v>80</v>
      </c>
      <c r="G33" s="156" t="n">
        <v>9</v>
      </c>
      <c r="H33" s="156" t="inlineStr">
        <is>
          <t>Yok</t>
        </is>
      </c>
      <c r="I33" s="156" t="inlineStr">
        <is>
          <t>Var</t>
        </is>
      </c>
      <c r="J33" s="156" t="inlineStr">
        <is>
          <t>Yok</t>
        </is>
      </c>
      <c r="K33" s="156" t="inlineStr">
        <is>
          <t>Var</t>
        </is>
      </c>
      <c r="L33" s="156" t="n">
        <v>16</v>
      </c>
      <c r="M33" s="156" t="n">
        <v>2</v>
      </c>
    </row>
    <row r="34" ht="36" customHeight="1" s="113">
      <c r="A34" s="156" t="inlineStr">
        <is>
          <t>M032</t>
        </is>
      </c>
      <c r="B34" s="156" t="inlineStr">
        <is>
          <t>MENDERES DEPO</t>
        </is>
      </c>
      <c r="C34" s="156" t="inlineStr">
        <is>
          <t>AYHAN DAŞDEMİR</t>
        </is>
      </c>
      <c r="D34" s="156" t="inlineStr">
        <is>
          <t>Depo</t>
        </is>
      </c>
      <c r="E34" s="156" t="n">
        <v>2501</v>
      </c>
      <c r="F34" s="156" t="n">
        <v>4162</v>
      </c>
      <c r="G34" s="156" t="n">
        <v>0</v>
      </c>
      <c r="H34" s="156" t="inlineStr">
        <is>
          <t>Yok</t>
        </is>
      </c>
      <c r="I34" s="156" t="inlineStr">
        <is>
          <t>Yok</t>
        </is>
      </c>
      <c r="J34" s="156" t="inlineStr">
        <is>
          <t>Yok</t>
        </is>
      </c>
      <c r="K34" s="156" t="inlineStr">
        <is>
          <t>Yok</t>
        </is>
      </c>
      <c r="L34" s="156" t="n">
        <v>9</v>
      </c>
      <c r="M34" s="156" t="n">
        <v>1</v>
      </c>
    </row>
    <row r="35" ht="27.75" customHeight="1" s="113">
      <c r="A35" s="156" t="inlineStr">
        <is>
          <t>M033</t>
        </is>
      </c>
      <c r="B35" s="156" t="inlineStr">
        <is>
          <t>MERKEZ</t>
        </is>
      </c>
      <c r="C35" s="156" t="inlineStr">
        <is>
          <t>GENEL MÜDÜR</t>
        </is>
      </c>
      <c r="D35" s="156" t="inlineStr">
        <is>
          <t>Merkez</t>
        </is>
      </c>
      <c r="E35" s="156" t="n">
        <v>3121</v>
      </c>
      <c r="F35" s="156" t="n">
        <v>1121</v>
      </c>
      <c r="G35" s="156" t="n">
        <v>0</v>
      </c>
      <c r="H35" s="156" t="inlineStr">
        <is>
          <t>Yok</t>
        </is>
      </c>
      <c r="I35" s="156" t="inlineStr">
        <is>
          <t>Yok</t>
        </is>
      </c>
      <c r="J35" s="156" t="inlineStr">
        <is>
          <t>Yok</t>
        </is>
      </c>
      <c r="K35" s="156" t="inlineStr">
        <is>
          <t>Yok</t>
        </is>
      </c>
      <c r="L35" s="156" t="n">
        <v>9</v>
      </c>
      <c r="M35" s="156" t="n">
        <v>0</v>
      </c>
    </row>
    <row r="36" ht="24" customHeight="1" s="113">
      <c r="A36" s="156" t="inlineStr">
        <is>
          <t>M034</t>
        </is>
      </c>
      <c r="B36" s="156" t="inlineStr">
        <is>
          <t>NARLIDERE</t>
        </is>
      </c>
      <c r="C36" s="156" t="inlineStr">
        <is>
          <t>ERTAN TEKİ</t>
        </is>
      </c>
      <c r="D36" s="156" t="inlineStr">
        <is>
          <t>Mağaza</t>
        </is>
      </c>
      <c r="E36" s="156" t="n">
        <v>1143</v>
      </c>
      <c r="F36" s="156" t="n">
        <v>244</v>
      </c>
      <c r="G36" s="156" t="n">
        <v>8</v>
      </c>
      <c r="H36" s="156" t="inlineStr">
        <is>
          <t>Var</t>
        </is>
      </c>
      <c r="I36" s="156" t="inlineStr">
        <is>
          <t>Var</t>
        </is>
      </c>
      <c r="J36" s="156" t="inlineStr">
        <is>
          <t>Var</t>
        </is>
      </c>
      <c r="K36" s="156" t="inlineStr">
        <is>
          <t>Var</t>
        </is>
      </c>
      <c r="L36" s="156" t="n">
        <v>15</v>
      </c>
      <c r="M36" s="156" t="n">
        <v>4</v>
      </c>
    </row>
    <row r="37" ht="36" customHeight="1" s="113">
      <c r="A37" s="156" t="inlineStr">
        <is>
          <t>M035</t>
        </is>
      </c>
      <c r="B37" s="156" t="inlineStr">
        <is>
          <t>OSMANGAZİ</t>
        </is>
      </c>
      <c r="C37" s="156" t="inlineStr">
        <is>
          <t>DERYA YARDIMCI</t>
        </is>
      </c>
      <c r="D37" s="156" t="inlineStr">
        <is>
          <t>Mağaza</t>
        </is>
      </c>
      <c r="E37" s="156" t="n">
        <v>1036</v>
      </c>
      <c r="F37" s="156" t="n">
        <v>233</v>
      </c>
      <c r="G37" s="156" t="n">
        <v>5</v>
      </c>
      <c r="H37" s="156" t="inlineStr">
        <is>
          <t>Var</t>
        </is>
      </c>
      <c r="I37" s="156" t="inlineStr">
        <is>
          <t>Var</t>
        </is>
      </c>
      <c r="J37" s="156" t="inlineStr">
        <is>
          <t>Yok</t>
        </is>
      </c>
      <c r="K37" s="156" t="inlineStr">
        <is>
          <t>Var</t>
        </is>
      </c>
      <c r="L37" s="156" t="n">
        <v>16</v>
      </c>
      <c r="M37" s="156" t="n">
        <v>3</v>
      </c>
    </row>
    <row r="38" ht="24" customHeight="1" s="113">
      <c r="A38" s="156" t="inlineStr">
        <is>
          <t>M036</t>
        </is>
      </c>
      <c r="B38" s="156" t="inlineStr">
        <is>
          <t>POLİGON</t>
        </is>
      </c>
      <c r="C38" s="156" t="inlineStr">
        <is>
          <t>ERTAN TEKİ</t>
        </is>
      </c>
      <c r="D38" s="156" t="inlineStr">
        <is>
          <t>Mağaza</t>
        </is>
      </c>
      <c r="E38" s="156" t="n">
        <v>402</v>
      </c>
      <c r="F38" s="156" t="n">
        <v>175</v>
      </c>
      <c r="G38" s="156" t="n">
        <v>12</v>
      </c>
      <c r="H38" s="156" t="inlineStr">
        <is>
          <t>Var</t>
        </is>
      </c>
      <c r="I38" s="156" t="inlineStr">
        <is>
          <t>Var</t>
        </is>
      </c>
      <c r="J38" s="156" t="inlineStr">
        <is>
          <t>Var</t>
        </is>
      </c>
      <c r="K38" s="156" t="inlineStr">
        <is>
          <t>Var</t>
        </is>
      </c>
      <c r="L38" s="156" t="n">
        <v>15</v>
      </c>
      <c r="M38" s="156" t="n">
        <v>4</v>
      </c>
    </row>
    <row r="39" ht="24" customHeight="1" s="113">
      <c r="A39" s="156" t="inlineStr">
        <is>
          <t>M037</t>
        </is>
      </c>
      <c r="B39" s="156" t="inlineStr">
        <is>
          <t>SEFERİHİSAR</t>
        </is>
      </c>
      <c r="C39" s="156" t="inlineStr">
        <is>
          <t>ERTAN TEKİ</t>
        </is>
      </c>
      <c r="D39" s="156" t="inlineStr">
        <is>
          <t>Mağaza</t>
        </is>
      </c>
      <c r="E39" s="156" t="n">
        <v>1483</v>
      </c>
      <c r="F39" s="156" t="n">
        <v>104</v>
      </c>
      <c r="G39" s="156" t="n">
        <v>12</v>
      </c>
      <c r="H39" s="156" t="inlineStr">
        <is>
          <t>Var</t>
        </is>
      </c>
      <c r="I39" s="156" t="inlineStr">
        <is>
          <t>Var</t>
        </is>
      </c>
      <c r="J39" s="156" t="inlineStr">
        <is>
          <t>Var</t>
        </is>
      </c>
      <c r="K39" s="156" t="inlineStr">
        <is>
          <t>Var</t>
        </is>
      </c>
      <c r="L39" s="156" t="n">
        <v>16</v>
      </c>
      <c r="M39" s="156" t="n">
        <v>4</v>
      </c>
    </row>
    <row r="40" ht="48" customHeight="1" s="113">
      <c r="A40" s="156" t="inlineStr">
        <is>
          <t>M038</t>
        </is>
      </c>
      <c r="B40" s="156" t="inlineStr">
        <is>
          <t>TORBALI 1</t>
        </is>
      </c>
      <c r="C40" s="156" t="inlineStr">
        <is>
          <t>CÜNEYT ÇIKRIKÇI - AYŞE AVCU</t>
        </is>
      </c>
      <c r="D40" s="156" t="inlineStr">
        <is>
          <t>Mağaza</t>
        </is>
      </c>
      <c r="E40" s="156" t="n">
        <v>1339</v>
      </c>
      <c r="F40" s="156" t="n">
        <v>204</v>
      </c>
      <c r="G40" s="156" t="n">
        <v>9</v>
      </c>
      <c r="H40" s="156" t="inlineStr">
        <is>
          <t>Yok</t>
        </is>
      </c>
      <c r="I40" s="156" t="inlineStr">
        <is>
          <t>Var</t>
        </is>
      </c>
      <c r="J40" s="156" t="inlineStr">
        <is>
          <t>Var</t>
        </is>
      </c>
      <c r="K40" s="156" t="inlineStr">
        <is>
          <t>Var</t>
        </is>
      </c>
      <c r="L40" s="156" t="n">
        <v>15</v>
      </c>
      <c r="M40" s="156" t="n">
        <v>3</v>
      </c>
    </row>
    <row r="41" ht="48" customHeight="1" s="113">
      <c r="A41" s="156" t="inlineStr">
        <is>
          <t>M039</t>
        </is>
      </c>
      <c r="B41" s="156" t="inlineStr">
        <is>
          <t>TORBALI 2</t>
        </is>
      </c>
      <c r="C41" s="156" t="inlineStr">
        <is>
          <t>CÜNEYT ÇIKRIKÇI - AYŞE AVCU</t>
        </is>
      </c>
      <c r="D41" s="156" t="inlineStr">
        <is>
          <t>Mağaza</t>
        </is>
      </c>
      <c r="E41" s="156" t="n">
        <v>324</v>
      </c>
      <c r="F41" s="156" t="n">
        <v>250</v>
      </c>
      <c r="G41" s="156" t="n">
        <v>11</v>
      </c>
      <c r="H41" s="156" t="inlineStr">
        <is>
          <t>Var</t>
        </is>
      </c>
      <c r="I41" s="156" t="inlineStr">
        <is>
          <t>Var</t>
        </is>
      </c>
      <c r="J41" s="156" t="inlineStr">
        <is>
          <t>Var</t>
        </is>
      </c>
      <c r="K41" s="156" t="inlineStr">
        <is>
          <t>Var</t>
        </is>
      </c>
      <c r="L41" s="156" t="n">
        <v>14</v>
      </c>
      <c r="M41" s="156" t="n">
        <v>4</v>
      </c>
    </row>
    <row r="42" ht="48" customHeight="1" s="113">
      <c r="A42" s="156" t="inlineStr">
        <is>
          <t>M040</t>
        </is>
      </c>
      <c r="B42" s="156" t="inlineStr">
        <is>
          <t>TORBALI 3</t>
        </is>
      </c>
      <c r="C42" s="156" t="inlineStr">
        <is>
          <t>CÜNEYT ÇIKRIKÇI - AYŞE AVCU</t>
        </is>
      </c>
      <c r="D42" s="156" t="inlineStr">
        <is>
          <t>Mağaza</t>
        </is>
      </c>
      <c r="E42" s="156" t="n">
        <v>463</v>
      </c>
      <c r="F42" s="156" t="n">
        <v>216</v>
      </c>
      <c r="G42" s="156" t="n">
        <v>5</v>
      </c>
      <c r="H42" s="156" t="inlineStr">
        <is>
          <t>Var</t>
        </is>
      </c>
      <c r="I42" s="156" t="inlineStr">
        <is>
          <t>Var</t>
        </is>
      </c>
      <c r="J42" s="156" t="inlineStr">
        <is>
          <t>Var</t>
        </is>
      </c>
      <c r="K42" s="156" t="inlineStr">
        <is>
          <t>Var</t>
        </is>
      </c>
      <c r="L42" s="156" t="n">
        <v>15</v>
      </c>
      <c r="M42" s="156" t="n">
        <v>4</v>
      </c>
    </row>
    <row r="43" ht="48" customHeight="1" s="113">
      <c r="A43" s="156" t="inlineStr">
        <is>
          <t>M041</t>
        </is>
      </c>
      <c r="B43" s="156" t="inlineStr">
        <is>
          <t>TORBALI 4</t>
        </is>
      </c>
      <c r="C43" s="156" t="inlineStr">
        <is>
          <t>CÜNEYT ÇIKRIKÇI - AYŞE AVCU</t>
        </is>
      </c>
      <c r="D43" s="156" t="inlineStr">
        <is>
          <t>Mağaza</t>
        </is>
      </c>
      <c r="E43" s="156" t="n">
        <v>1624</v>
      </c>
      <c r="F43" s="156" t="n">
        <v>50</v>
      </c>
      <c r="G43" s="156" t="n">
        <v>3</v>
      </c>
      <c r="H43" s="156" t="inlineStr">
        <is>
          <t>Var</t>
        </is>
      </c>
      <c r="I43" s="156" t="inlineStr">
        <is>
          <t>Var</t>
        </is>
      </c>
      <c r="J43" s="156" t="inlineStr">
        <is>
          <t>Yok</t>
        </is>
      </c>
      <c r="K43" s="156" t="inlineStr">
        <is>
          <t>Var</t>
        </is>
      </c>
      <c r="L43" s="156" t="n">
        <v>16</v>
      </c>
      <c r="M43" s="156" t="n">
        <v>3</v>
      </c>
    </row>
    <row r="44" ht="48" customHeight="1" s="113">
      <c r="A44" s="156" t="inlineStr">
        <is>
          <t>M042</t>
        </is>
      </c>
      <c r="B44" s="156" t="inlineStr">
        <is>
          <t>TORBALI 5</t>
        </is>
      </c>
      <c r="C44" s="156" t="inlineStr">
        <is>
          <t>CÜNEYT ÇIKRIKÇI - AYŞE AVCU</t>
        </is>
      </c>
      <c r="D44" s="156" t="inlineStr">
        <is>
          <t>Mağaza</t>
        </is>
      </c>
      <c r="E44" s="156" t="n">
        <v>1230</v>
      </c>
      <c r="F44" s="156" t="n">
        <v>157</v>
      </c>
      <c r="G44" s="156" t="n">
        <v>3</v>
      </c>
      <c r="H44" s="156" t="inlineStr">
        <is>
          <t>Var</t>
        </is>
      </c>
      <c r="I44" s="156" t="inlineStr">
        <is>
          <t>Var</t>
        </is>
      </c>
      <c r="J44" s="156" t="inlineStr">
        <is>
          <t>Var</t>
        </is>
      </c>
      <c r="K44" s="156" t="inlineStr">
        <is>
          <t>Var</t>
        </is>
      </c>
      <c r="L44" s="156" t="n">
        <v>14</v>
      </c>
      <c r="M44" s="156" t="n">
        <v>4</v>
      </c>
    </row>
    <row r="45" ht="24" customHeight="1" s="113">
      <c r="A45" s="156" t="inlineStr">
        <is>
          <t>M043</t>
        </is>
      </c>
      <c r="B45" s="156" t="inlineStr">
        <is>
          <t>YAPICIOĞLU</t>
        </is>
      </c>
      <c r="C45" s="156" t="inlineStr">
        <is>
          <t>ERTAN TEKİ</t>
        </is>
      </c>
      <c r="D45" s="156" t="inlineStr">
        <is>
          <t>Mağaza</t>
        </is>
      </c>
      <c r="E45" s="156" t="n">
        <v>550</v>
      </c>
      <c r="F45" s="156" t="n">
        <v>58</v>
      </c>
      <c r="G45" s="156" t="n">
        <v>11</v>
      </c>
      <c r="H45" s="156" t="inlineStr">
        <is>
          <t>Var</t>
        </is>
      </c>
      <c r="I45" s="156" t="inlineStr">
        <is>
          <t>Var</t>
        </is>
      </c>
      <c r="J45" s="156" t="inlineStr">
        <is>
          <t>Var</t>
        </is>
      </c>
      <c r="K45" s="156" t="inlineStr">
        <is>
          <t>Var</t>
        </is>
      </c>
      <c r="L45" s="156" t="n">
        <v>15</v>
      </c>
      <c r="M45" s="156" t="n">
        <v>4</v>
      </c>
    </row>
    <row r="46" ht="36" customHeight="1" s="113">
      <c r="A46" s="156" t="inlineStr">
        <is>
          <t>M044</t>
        </is>
      </c>
      <c r="B46" s="156" t="inlineStr">
        <is>
          <t>YEŞİLOVA</t>
        </is>
      </c>
      <c r="C46" s="156" t="inlineStr">
        <is>
          <t>DERYA YARDIMCI</t>
        </is>
      </c>
      <c r="D46" s="156" t="inlineStr">
        <is>
          <t>Mağaza</t>
        </is>
      </c>
      <c r="E46" s="156" t="n">
        <v>1490</v>
      </c>
      <c r="F46" s="156" t="n">
        <v>164</v>
      </c>
      <c r="G46" s="156" t="n">
        <v>3</v>
      </c>
      <c r="H46" s="156" t="inlineStr">
        <is>
          <t>Var</t>
        </is>
      </c>
      <c r="I46" s="156" t="inlineStr">
        <is>
          <t>Var</t>
        </is>
      </c>
      <c r="J46" s="156" t="inlineStr">
        <is>
          <t>Var</t>
        </is>
      </c>
      <c r="K46" s="156" t="inlineStr">
        <is>
          <t>Var</t>
        </is>
      </c>
      <c r="L46" s="156" t="n">
        <v>14</v>
      </c>
      <c r="M46" s="156" t="n">
        <v>4</v>
      </c>
    </row>
    <row r="47" ht="24" customHeight="1" s="113">
      <c r="A47" s="156" t="inlineStr">
        <is>
          <t>M045</t>
        </is>
      </c>
      <c r="B47" s="156" t="inlineStr">
        <is>
          <t>Z1  ET DEPO</t>
        </is>
      </c>
      <c r="C47" s="156" t="inlineStr">
        <is>
          <t>FARUK MALKOÇ</t>
        </is>
      </c>
      <c r="D47" s="156" t="inlineStr">
        <is>
          <t>Depo</t>
        </is>
      </c>
      <c r="E47" s="156" t="n">
        <v>2898</v>
      </c>
      <c r="F47" s="156" t="n">
        <v>3837</v>
      </c>
      <c r="G47" s="156" t="n">
        <v>0</v>
      </c>
      <c r="H47" s="156" t="inlineStr">
        <is>
          <t>Yok</t>
        </is>
      </c>
      <c r="I47" s="156" t="inlineStr">
        <is>
          <t>Yok</t>
        </is>
      </c>
      <c r="J47" s="156" t="inlineStr">
        <is>
          <t>Yok</t>
        </is>
      </c>
      <c r="K47" s="156" t="inlineStr">
        <is>
          <t>Yok</t>
        </is>
      </c>
      <c r="L47" s="156" t="n">
        <v>9</v>
      </c>
      <c r="M47" s="156" t="n">
        <v>1</v>
      </c>
    </row>
    <row r="48" ht="36" customHeight="1" s="113">
      <c r="A48" s="156" t="inlineStr">
        <is>
          <t>M046</t>
        </is>
      </c>
      <c r="B48" s="156" t="inlineStr">
        <is>
          <t>ÇAMDİBİ</t>
        </is>
      </c>
      <c r="C48" s="156" t="inlineStr">
        <is>
          <t>DERYA YARDIMCI</t>
        </is>
      </c>
      <c r="D48" s="156" t="inlineStr">
        <is>
          <t>Mağaza</t>
        </is>
      </c>
      <c r="E48" s="156" t="n">
        <v>972</v>
      </c>
      <c r="F48" s="156" t="n">
        <v>112</v>
      </c>
      <c r="G48" s="156" t="n">
        <v>6</v>
      </c>
      <c r="H48" s="156" t="inlineStr">
        <is>
          <t>Var</t>
        </is>
      </c>
      <c r="I48" s="156" t="inlineStr">
        <is>
          <t>Var</t>
        </is>
      </c>
      <c r="J48" s="156" t="inlineStr">
        <is>
          <t>Var</t>
        </is>
      </c>
      <c r="K48" s="156" t="inlineStr">
        <is>
          <t>Var</t>
        </is>
      </c>
      <c r="L48" s="156" t="n">
        <v>14</v>
      </c>
      <c r="M48" s="156" t="n">
        <v>4</v>
      </c>
    </row>
    <row r="49" ht="24" customHeight="1" s="113">
      <c r="A49" s="156" t="inlineStr">
        <is>
          <t>M047</t>
        </is>
      </c>
      <c r="B49" s="156" t="inlineStr">
        <is>
          <t>ÇİFTLİK</t>
        </is>
      </c>
      <c r="C49" s="156" t="inlineStr">
        <is>
          <t>CEBRAİL ÇİÇEK</t>
        </is>
      </c>
      <c r="D49" s="156" t="inlineStr">
        <is>
          <t>Çiftlik</t>
        </is>
      </c>
      <c r="E49" s="156" t="n">
        <v>1324</v>
      </c>
      <c r="F49" s="156" t="n">
        <v>4867</v>
      </c>
      <c r="G49" s="156" t="n">
        <v>0</v>
      </c>
      <c r="H49" s="156" t="inlineStr">
        <is>
          <t>Yok</t>
        </is>
      </c>
      <c r="I49" s="156" t="inlineStr">
        <is>
          <t>Yok</t>
        </is>
      </c>
      <c r="J49" s="156" t="inlineStr">
        <is>
          <t>Yok</t>
        </is>
      </c>
      <c r="K49" s="156" t="inlineStr">
        <is>
          <t>Yok</t>
        </is>
      </c>
      <c r="L49" s="156" t="n">
        <v>9</v>
      </c>
      <c r="M49" s="156" t="n">
        <v>0</v>
      </c>
    </row>
    <row r="50" ht="36" customHeight="1" s="113">
      <c r="A50" s="156" t="inlineStr">
        <is>
          <t>M048</t>
        </is>
      </c>
      <c r="B50" s="156" t="inlineStr">
        <is>
          <t>ÇİĞLİ</t>
        </is>
      </c>
      <c r="C50" s="156" t="inlineStr">
        <is>
          <t>DERYA YARDIMCI</t>
        </is>
      </c>
      <c r="D50" s="156" t="inlineStr">
        <is>
          <t>Mağaza</t>
        </is>
      </c>
      <c r="E50" s="156" t="n">
        <v>921</v>
      </c>
      <c r="F50" s="156" t="n">
        <v>173</v>
      </c>
      <c r="G50" s="156" t="n">
        <v>4</v>
      </c>
      <c r="H50" s="156" t="inlineStr">
        <is>
          <t>Var</t>
        </is>
      </c>
      <c r="I50" s="156" t="inlineStr">
        <is>
          <t>Var</t>
        </is>
      </c>
      <c r="J50" s="156" t="inlineStr">
        <is>
          <t>Var</t>
        </is>
      </c>
      <c r="K50" s="156" t="inlineStr">
        <is>
          <t>Var</t>
        </is>
      </c>
      <c r="L50" s="156" t="n">
        <v>15</v>
      </c>
      <c r="M50" s="156" t="n">
        <v>4</v>
      </c>
    </row>
    <row r="51" ht="48" customHeight="1" s="113">
      <c r="A51" s="156" t="inlineStr">
        <is>
          <t>M049</t>
        </is>
      </c>
      <c r="B51" s="156" t="inlineStr">
        <is>
          <t>ÖZDERE</t>
        </is>
      </c>
      <c r="C51" s="156" t="inlineStr">
        <is>
          <t>CÜNEYT ÇIKRIKÇI - AYŞE AVCU</t>
        </is>
      </c>
      <c r="D51" s="156" t="inlineStr">
        <is>
          <t>Mağaza</t>
        </is>
      </c>
      <c r="E51" s="156" t="n">
        <v>998</v>
      </c>
      <c r="F51" s="156" t="n">
        <v>54</v>
      </c>
      <c r="G51" s="156" t="n">
        <v>10</v>
      </c>
      <c r="H51" s="156" t="inlineStr">
        <is>
          <t>Var</t>
        </is>
      </c>
      <c r="I51" s="156" t="inlineStr">
        <is>
          <t>Var</t>
        </is>
      </c>
      <c r="J51" s="156" t="inlineStr">
        <is>
          <t>Var</t>
        </is>
      </c>
      <c r="K51" s="156" t="inlineStr">
        <is>
          <t>Var</t>
        </is>
      </c>
      <c r="L51" s="156" t="n">
        <v>15</v>
      </c>
      <c r="M51" s="156" t="n">
        <v>4</v>
      </c>
    </row>
    <row r="52" ht="24" customHeight="1" s="113">
      <c r="A52" s="156" t="inlineStr">
        <is>
          <t>M050</t>
        </is>
      </c>
      <c r="B52" s="156" t="inlineStr">
        <is>
          <t>İZMİRSPOR</t>
        </is>
      </c>
      <c r="C52" s="156" t="inlineStr">
        <is>
          <t>ERTAN TEKİ</t>
        </is>
      </c>
      <c r="D52" s="156" t="inlineStr">
        <is>
          <t>Mağaza</t>
        </is>
      </c>
      <c r="E52" s="156" t="n">
        <v>1250</v>
      </c>
      <c r="F52" s="156" t="n">
        <v>111</v>
      </c>
      <c r="G52" s="156" t="n">
        <v>4</v>
      </c>
      <c r="H52" s="156" t="inlineStr">
        <is>
          <t>Var</t>
        </is>
      </c>
      <c r="I52" s="156" t="inlineStr">
        <is>
          <t>Yok</t>
        </is>
      </c>
      <c r="J52" s="156" t="inlineStr">
        <is>
          <t>Var</t>
        </is>
      </c>
      <c r="K52" s="156" t="inlineStr">
        <is>
          <t>Var</t>
        </is>
      </c>
      <c r="L52" s="156" t="n">
        <v>14</v>
      </c>
      <c r="M52" s="156" t="n">
        <v>3</v>
      </c>
    </row>
    <row r="53" ht="24" customHeight="1" s="113">
      <c r="A53" s="156" t="inlineStr">
        <is>
          <t>M051</t>
        </is>
      </c>
      <c r="B53" s="156" t="inlineStr">
        <is>
          <t>ŞİRİNYER</t>
        </is>
      </c>
      <c r="C53" s="156" t="inlineStr">
        <is>
          <t>ERTAN TEKİ</t>
        </is>
      </c>
      <c r="D53" s="156" t="inlineStr">
        <is>
          <t>Mağaza</t>
        </is>
      </c>
      <c r="E53" s="156" t="n">
        <v>686</v>
      </c>
      <c r="F53" s="156" t="n">
        <v>217</v>
      </c>
      <c r="G53" s="156" t="n">
        <v>11</v>
      </c>
      <c r="H53" s="156" t="inlineStr">
        <is>
          <t>Var</t>
        </is>
      </c>
      <c r="I53" s="156" t="inlineStr">
        <is>
          <t>Var</t>
        </is>
      </c>
      <c r="J53" s="156" t="inlineStr">
        <is>
          <t>Var</t>
        </is>
      </c>
      <c r="K53" s="156" t="inlineStr">
        <is>
          <t>Var</t>
        </is>
      </c>
      <c r="L53" s="156" t="n">
        <v>15</v>
      </c>
      <c r="M53" s="156" t="n">
        <v>4</v>
      </c>
    </row>
    <row r="54" ht="36" customHeight="1" s="113">
      <c r="A54" s="156" t="inlineStr">
        <is>
          <t>M052</t>
        </is>
      </c>
      <c r="B54" s="156" t="inlineStr">
        <is>
          <t>ŞİRİNYER 2</t>
        </is>
      </c>
      <c r="C54" s="156" t="inlineStr">
        <is>
          <t>DERYA YARDIMCI</t>
        </is>
      </c>
      <c r="D54" s="156" t="inlineStr">
        <is>
          <t>Mağaza</t>
        </is>
      </c>
      <c r="E54" s="156" t="n">
        <v>793</v>
      </c>
      <c r="F54" s="156" t="n">
        <v>232</v>
      </c>
      <c r="G54" s="156" t="n">
        <v>11</v>
      </c>
      <c r="H54" s="156" t="inlineStr">
        <is>
          <t>Var</t>
        </is>
      </c>
      <c r="I54" s="156" t="inlineStr">
        <is>
          <t>Var</t>
        </is>
      </c>
      <c r="J54" s="156" t="inlineStr">
        <is>
          <t>Var</t>
        </is>
      </c>
      <c r="K54" s="156" t="inlineStr">
        <is>
          <t>Var</t>
        </is>
      </c>
      <c r="L54" s="156" t="n">
        <v>14</v>
      </c>
      <c r="M54" s="156" t="n">
        <v>4</v>
      </c>
    </row>
    <row r="55" ht="36" customHeight="1" s="113">
      <c r="A55" s="156" t="inlineStr">
        <is>
          <t>M057</t>
        </is>
      </c>
      <c r="B55" s="156" t="inlineStr">
        <is>
          <t>BUCA2</t>
        </is>
      </c>
      <c r="C55" s="156" t="inlineStr">
        <is>
          <t>ERTAN TEKİ</t>
        </is>
      </c>
      <c r="D55" s="156" t="inlineStr">
        <is>
          <t>Merkez</t>
        </is>
      </c>
      <c r="E55" s="156" t="n">
        <v>1290</v>
      </c>
      <c r="F55" s="156" t="n">
        <v>4155</v>
      </c>
      <c r="G55" s="156" t="n">
        <v>0</v>
      </c>
      <c r="H55" s="156" t="inlineStr">
        <is>
          <t>Yok</t>
        </is>
      </c>
      <c r="I55" s="156" t="inlineStr">
        <is>
          <t>Yok</t>
        </is>
      </c>
      <c r="J55" s="156" t="inlineStr">
        <is>
          <t>Yok</t>
        </is>
      </c>
      <c r="K55" s="156" t="inlineStr">
        <is>
          <t>Yok</t>
        </is>
      </c>
      <c r="L55" s="156" t="n">
        <v>9</v>
      </c>
      <c r="M55" s="156" t="n">
        <v>0</v>
      </c>
    </row>
    <row r="56" ht="24" customHeight="1" s="113"/>
    <row r="57" ht="24" customHeight="1" s="113"/>
    <row r="58" ht="24" customHeight="1" s="113"/>
  </sheetData>
  <mergeCells count="1">
    <mergeCell ref="A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3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DEPARTMAN MATRİSİ</t>
        </is>
      </c>
    </row>
    <row r="2" ht="24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Departman</t>
        </is>
      </c>
      <c r="D2" s="155" t="inlineStr">
        <is>
          <t>Durum</t>
        </is>
      </c>
      <c r="E2" s="155" t="inlineStr">
        <is>
          <t>Günlük Hacim</t>
        </is>
      </c>
      <c r="F2" s="155" t="inlineStr">
        <is>
          <t>Öneri Katsayısı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inlineStr">
        <is>
          <t>Kasap</t>
        </is>
      </c>
      <c r="D3" s="156" t="inlineStr">
        <is>
          <t>Var</t>
        </is>
      </c>
      <c r="E3" s="156" t="n">
        <v>57</v>
      </c>
      <c r="F3" s="157" t="n">
        <v>1.4</v>
      </c>
    </row>
    <row r="4" ht="15" customHeight="1" s="113">
      <c r="A4" s="156" t="inlineStr">
        <is>
          <t>M001</t>
        </is>
      </c>
      <c r="B4" s="156" t="inlineStr">
        <is>
          <t>AKEVLER</t>
        </is>
      </c>
      <c r="C4" s="156" t="inlineStr">
        <is>
          <t>Şarküteri</t>
        </is>
      </c>
      <c r="D4" s="156" t="inlineStr">
        <is>
          <t>Yok</t>
        </is>
      </c>
      <c r="E4" s="156" t="n">
        <v>0</v>
      </c>
      <c r="F4" s="157" t="n">
        <v>0</v>
      </c>
    </row>
    <row r="5" ht="36" customHeight="1" s="113">
      <c r="A5" s="156" t="inlineStr">
        <is>
          <t>M001</t>
        </is>
      </c>
      <c r="B5" s="156" t="inlineStr">
        <is>
          <t>AKEVLER</t>
        </is>
      </c>
      <c r="C5" s="156" t="inlineStr">
        <is>
          <t>Unlu Mamuller</t>
        </is>
      </c>
      <c r="D5" s="156" t="inlineStr">
        <is>
          <t>Var</t>
        </is>
      </c>
      <c r="E5" s="156" t="n">
        <v>76</v>
      </c>
      <c r="F5" s="157" t="n">
        <v>1.9</v>
      </c>
    </row>
    <row r="6" ht="15" customHeight="1" s="113">
      <c r="A6" s="156" t="inlineStr">
        <is>
          <t>M001</t>
        </is>
      </c>
      <c r="B6" s="156" t="inlineStr">
        <is>
          <t>AKEVLER</t>
        </is>
      </c>
      <c r="C6" s="156" t="inlineStr">
        <is>
          <t>Manav</t>
        </is>
      </c>
      <c r="D6" s="156" t="inlineStr">
        <is>
          <t>Var</t>
        </is>
      </c>
      <c r="E6" s="156" t="n">
        <v>14</v>
      </c>
      <c r="F6" s="157" t="n">
        <v>0.3</v>
      </c>
    </row>
    <row r="7" ht="24" customHeight="1" s="113">
      <c r="A7" s="156" t="inlineStr">
        <is>
          <t>M001</t>
        </is>
      </c>
      <c r="B7" s="156" t="inlineStr">
        <is>
          <t>AKEVLER</t>
        </is>
      </c>
      <c r="C7" s="156" t="inlineStr">
        <is>
          <t>Depo/Mal Kabul</t>
        </is>
      </c>
      <c r="D7" s="156" t="inlineStr">
        <is>
          <t>Var</t>
        </is>
      </c>
      <c r="E7" s="156" t="n">
        <v>27</v>
      </c>
      <c r="F7" s="157" t="n">
        <v>0.7</v>
      </c>
    </row>
    <row r="8" ht="15" customHeight="1" s="113">
      <c r="A8" s="156" t="inlineStr">
        <is>
          <t>M001</t>
        </is>
      </c>
      <c r="B8" s="156" t="inlineStr">
        <is>
          <t>AKEVLER</t>
        </is>
      </c>
      <c r="C8" s="156" t="inlineStr">
        <is>
          <t>Online</t>
        </is>
      </c>
      <c r="D8" s="156" t="inlineStr">
        <is>
          <t>Var</t>
        </is>
      </c>
      <c r="E8" s="156" t="n">
        <v>80</v>
      </c>
      <c r="F8" s="157" t="n">
        <v>2</v>
      </c>
    </row>
    <row r="9" ht="24" customHeight="1" s="113">
      <c r="A9" s="156" t="inlineStr">
        <is>
          <t>M002</t>
        </is>
      </c>
      <c r="B9" s="156" t="inlineStr">
        <is>
          <t>AYDIN EFELER</t>
        </is>
      </c>
      <c r="C9" s="156" t="inlineStr">
        <is>
          <t>Kasap</t>
        </is>
      </c>
      <c r="D9" s="156" t="inlineStr">
        <is>
          <t>Var</t>
        </is>
      </c>
      <c r="E9" s="156" t="n">
        <v>14</v>
      </c>
      <c r="F9" s="157" t="n">
        <v>0.3</v>
      </c>
    </row>
    <row r="10" ht="24" customHeight="1" s="113">
      <c r="A10" s="156" t="inlineStr">
        <is>
          <t>M002</t>
        </is>
      </c>
      <c r="B10" s="156" t="inlineStr">
        <is>
          <t>AYDIN EFELER</t>
        </is>
      </c>
      <c r="C10" s="156" t="inlineStr">
        <is>
          <t>Şarküteri</t>
        </is>
      </c>
      <c r="D10" s="156" t="inlineStr">
        <is>
          <t>Var</t>
        </is>
      </c>
      <c r="E10" s="156" t="n">
        <v>76</v>
      </c>
      <c r="F10" s="157" t="n">
        <v>1.9</v>
      </c>
    </row>
    <row r="11" ht="36" customHeight="1" s="113">
      <c r="A11" s="156" t="inlineStr">
        <is>
          <t>M002</t>
        </is>
      </c>
      <c r="B11" s="156" t="inlineStr">
        <is>
          <t>AYDIN EFELER</t>
        </is>
      </c>
      <c r="C11" s="156" t="inlineStr">
        <is>
          <t>Unlu Mamuller</t>
        </is>
      </c>
      <c r="D11" s="156" t="inlineStr">
        <is>
          <t>Var</t>
        </is>
      </c>
      <c r="E11" s="156" t="n">
        <v>89</v>
      </c>
      <c r="F11" s="157" t="n">
        <v>2.2</v>
      </c>
    </row>
    <row r="12" ht="24" customHeight="1" s="113">
      <c r="A12" s="156" t="inlineStr">
        <is>
          <t>M002</t>
        </is>
      </c>
      <c r="B12" s="156" t="inlineStr">
        <is>
          <t>AYDIN EFELER</t>
        </is>
      </c>
      <c r="C12" s="156" t="inlineStr">
        <is>
          <t>Manav</t>
        </is>
      </c>
      <c r="D12" s="156" t="inlineStr">
        <is>
          <t>Var</t>
        </is>
      </c>
      <c r="E12" s="156" t="n">
        <v>29</v>
      </c>
      <c r="F12" s="157" t="n">
        <v>0.7</v>
      </c>
    </row>
    <row r="13" ht="24" customHeight="1" s="113">
      <c r="A13" s="156" t="inlineStr">
        <is>
          <t>M002</t>
        </is>
      </c>
      <c r="B13" s="156" t="inlineStr">
        <is>
          <t>AYDIN EFELER</t>
        </is>
      </c>
      <c r="C13" s="156" t="inlineStr">
        <is>
          <t>Depo/Mal Kabul</t>
        </is>
      </c>
      <c r="D13" s="156" t="inlineStr">
        <is>
          <t>Var</t>
        </is>
      </c>
      <c r="E13" s="156" t="n">
        <v>57</v>
      </c>
      <c r="F13" s="157" t="n">
        <v>1.4</v>
      </c>
    </row>
    <row r="14" ht="24" customHeight="1" s="113">
      <c r="A14" s="156" t="inlineStr">
        <is>
          <t>M002</t>
        </is>
      </c>
      <c r="B14" s="156" t="inlineStr">
        <is>
          <t>AYDIN EFELER</t>
        </is>
      </c>
      <c r="C14" s="156" t="inlineStr">
        <is>
          <t>Online</t>
        </is>
      </c>
      <c r="D14" s="156" t="inlineStr">
        <is>
          <t>Var</t>
        </is>
      </c>
      <c r="E14" s="156" t="n">
        <v>10</v>
      </c>
      <c r="F14" s="157" t="n">
        <v>0.2</v>
      </c>
    </row>
    <row r="15" ht="24" customHeight="1" s="113">
      <c r="A15" s="156" t="inlineStr">
        <is>
          <t>M003</t>
        </is>
      </c>
      <c r="B15" s="156" t="inlineStr">
        <is>
          <t>AYDIN EFELER-2</t>
        </is>
      </c>
      <c r="C15" s="156" t="inlineStr">
        <is>
          <t>Kasap</t>
        </is>
      </c>
      <c r="D15" s="156" t="inlineStr">
        <is>
          <t>Yok</t>
        </is>
      </c>
      <c r="E15" s="156" t="n">
        <v>0</v>
      </c>
      <c r="F15" s="157" t="n">
        <v>0</v>
      </c>
    </row>
    <row r="16" ht="24" customHeight="1" s="113">
      <c r="A16" s="156" t="inlineStr">
        <is>
          <t>M003</t>
        </is>
      </c>
      <c r="B16" s="156" t="inlineStr">
        <is>
          <t>AYDIN EFELER-2</t>
        </is>
      </c>
      <c r="C16" s="156" t="inlineStr">
        <is>
          <t>Şarküteri</t>
        </is>
      </c>
      <c r="D16" s="156" t="inlineStr">
        <is>
          <t>Var</t>
        </is>
      </c>
      <c r="E16" s="156" t="n">
        <v>96</v>
      </c>
      <c r="F16" s="157" t="n">
        <v>2.4</v>
      </c>
    </row>
    <row r="17" ht="36" customHeight="1" s="113">
      <c r="A17" s="156" t="inlineStr">
        <is>
          <t>M003</t>
        </is>
      </c>
      <c r="B17" s="156" t="inlineStr">
        <is>
          <t>AYDIN EFELER-2</t>
        </is>
      </c>
      <c r="C17" s="156" t="inlineStr">
        <is>
          <t>Unlu Mamuller</t>
        </is>
      </c>
      <c r="D17" s="156" t="inlineStr">
        <is>
          <t>Yok</t>
        </is>
      </c>
      <c r="E17" s="156" t="n">
        <v>0</v>
      </c>
      <c r="F17" s="157" t="n">
        <v>0</v>
      </c>
    </row>
    <row r="18" ht="24" customHeight="1" s="113">
      <c r="A18" s="156" t="inlineStr">
        <is>
          <t>M003</t>
        </is>
      </c>
      <c r="B18" s="156" t="inlineStr">
        <is>
          <t>AYDIN EFELER-2</t>
        </is>
      </c>
      <c r="C18" s="156" t="inlineStr">
        <is>
          <t>Manav</t>
        </is>
      </c>
      <c r="D18" s="156" t="inlineStr">
        <is>
          <t>Yok</t>
        </is>
      </c>
      <c r="E18" s="156" t="n">
        <v>0</v>
      </c>
      <c r="F18" s="157" t="n">
        <v>0</v>
      </c>
    </row>
    <row r="19" ht="24" customHeight="1" s="113">
      <c r="A19" s="156" t="inlineStr">
        <is>
          <t>M003</t>
        </is>
      </c>
      <c r="B19" s="156" t="inlineStr">
        <is>
          <t>AYDIN EFELER-2</t>
        </is>
      </c>
      <c r="C19" s="156" t="inlineStr">
        <is>
          <t>Depo/Mal Kabul</t>
        </is>
      </c>
      <c r="D19" s="156" t="inlineStr">
        <is>
          <t>Var</t>
        </is>
      </c>
      <c r="E19" s="156" t="n">
        <v>108</v>
      </c>
      <c r="F19" s="157" t="n">
        <v>2.7</v>
      </c>
    </row>
    <row r="20" ht="24" customHeight="1" s="113">
      <c r="A20" s="156" t="inlineStr">
        <is>
          <t>M003</t>
        </is>
      </c>
      <c r="B20" s="156" t="inlineStr">
        <is>
          <t>AYDIN EFELER-2</t>
        </is>
      </c>
      <c r="C20" s="156" t="inlineStr">
        <is>
          <t>Online</t>
        </is>
      </c>
      <c r="D20" s="156" t="inlineStr">
        <is>
          <t>Var</t>
        </is>
      </c>
      <c r="E20" s="156" t="n">
        <v>85</v>
      </c>
      <c r="F20" s="157" t="n">
        <v>2.1</v>
      </c>
    </row>
    <row r="21" ht="24" customHeight="1" s="113">
      <c r="A21" s="156" t="inlineStr">
        <is>
          <t>M004</t>
        </is>
      </c>
      <c r="B21" s="156" t="inlineStr">
        <is>
          <t>AYDIN FATİH</t>
        </is>
      </c>
      <c r="C21" s="156" t="inlineStr">
        <is>
          <t>Kasap</t>
        </is>
      </c>
      <c r="D21" s="156" t="inlineStr">
        <is>
          <t>Yok</t>
        </is>
      </c>
      <c r="E21" s="156" t="n">
        <v>0</v>
      </c>
      <c r="F21" s="157" t="n">
        <v>0</v>
      </c>
    </row>
    <row r="22" ht="24" customHeight="1" s="113">
      <c r="A22" s="156" t="inlineStr">
        <is>
          <t>M004</t>
        </is>
      </c>
      <c r="B22" s="156" t="inlineStr">
        <is>
          <t>AYDIN FATİH</t>
        </is>
      </c>
      <c r="C22" s="156" t="inlineStr">
        <is>
          <t>Şarküteri</t>
        </is>
      </c>
      <c r="D22" s="156" t="inlineStr">
        <is>
          <t>Yok</t>
        </is>
      </c>
      <c r="E22" s="156" t="n">
        <v>0</v>
      </c>
      <c r="F22" s="157" t="n">
        <v>0</v>
      </c>
    </row>
    <row r="23" ht="36" customHeight="1" s="113">
      <c r="A23" s="156" t="inlineStr">
        <is>
          <t>M004</t>
        </is>
      </c>
      <c r="B23" s="156" t="inlineStr">
        <is>
          <t>AYDIN FATİH</t>
        </is>
      </c>
      <c r="C23" s="156" t="inlineStr">
        <is>
          <t>Unlu Mamuller</t>
        </is>
      </c>
      <c r="D23" s="156" t="inlineStr">
        <is>
          <t>Yok</t>
        </is>
      </c>
      <c r="E23" s="156" t="n">
        <v>0</v>
      </c>
      <c r="F23" s="157" t="n">
        <v>0</v>
      </c>
    </row>
    <row r="24" ht="24" customHeight="1" s="113">
      <c r="A24" s="156" t="inlineStr">
        <is>
          <t>M004</t>
        </is>
      </c>
      <c r="B24" s="156" t="inlineStr">
        <is>
          <t>AYDIN FATİH</t>
        </is>
      </c>
      <c r="C24" s="156" t="inlineStr">
        <is>
          <t>Manav</t>
        </is>
      </c>
      <c r="D24" s="156" t="inlineStr">
        <is>
          <t>Var</t>
        </is>
      </c>
      <c r="E24" s="156" t="n">
        <v>78</v>
      </c>
      <c r="F24" s="157" t="n">
        <v>1.9</v>
      </c>
    </row>
    <row r="25" ht="24" customHeight="1" s="113">
      <c r="A25" s="156" t="inlineStr">
        <is>
          <t>M004</t>
        </is>
      </c>
      <c r="B25" s="156" t="inlineStr">
        <is>
          <t>AYDIN FATİH</t>
        </is>
      </c>
      <c r="C25" s="156" t="inlineStr">
        <is>
          <t>Depo/Mal Kabul</t>
        </is>
      </c>
      <c r="D25" s="156" t="inlineStr">
        <is>
          <t>Var</t>
        </is>
      </c>
      <c r="E25" s="156" t="n">
        <v>17</v>
      </c>
      <c r="F25" s="157" t="n">
        <v>0.4</v>
      </c>
    </row>
    <row r="26" ht="24" customHeight="1" s="113">
      <c r="A26" s="156" t="inlineStr">
        <is>
          <t>M004</t>
        </is>
      </c>
      <c r="B26" s="156" t="inlineStr">
        <is>
          <t>AYDIN FATİH</t>
        </is>
      </c>
      <c r="C26" s="156" t="inlineStr">
        <is>
          <t>Online</t>
        </is>
      </c>
      <c r="D26" s="156" t="inlineStr">
        <is>
          <t>Var</t>
        </is>
      </c>
      <c r="E26" s="156" t="n">
        <v>101</v>
      </c>
      <c r="F26" s="157" t="n">
        <v>2.5</v>
      </c>
    </row>
    <row r="27" ht="24" customHeight="1" s="113">
      <c r="A27" s="156" t="inlineStr">
        <is>
          <t>M005</t>
        </is>
      </c>
      <c r="B27" s="156" t="inlineStr">
        <is>
          <t>AYDIN FATİH-2</t>
        </is>
      </c>
      <c r="C27" s="156" t="inlineStr">
        <is>
          <t>Kasap</t>
        </is>
      </c>
      <c r="D27" s="156" t="inlineStr">
        <is>
          <t>Var</t>
        </is>
      </c>
      <c r="E27" s="156" t="n">
        <v>21</v>
      </c>
      <c r="F27" s="157" t="n">
        <v>0.5</v>
      </c>
    </row>
    <row r="28" ht="24" customHeight="1" s="113">
      <c r="A28" s="156" t="inlineStr">
        <is>
          <t>M005</t>
        </is>
      </c>
      <c r="B28" s="156" t="inlineStr">
        <is>
          <t>AYDIN FATİH-2</t>
        </is>
      </c>
      <c r="C28" s="156" t="inlineStr">
        <is>
          <t>Şarküteri</t>
        </is>
      </c>
      <c r="D28" s="156" t="inlineStr">
        <is>
          <t>Var</t>
        </is>
      </c>
      <c r="E28" s="156" t="n">
        <v>115</v>
      </c>
      <c r="F28" s="157" t="n">
        <v>2.9</v>
      </c>
    </row>
    <row r="29" ht="36" customHeight="1" s="113">
      <c r="A29" s="156" t="inlineStr">
        <is>
          <t>M005</t>
        </is>
      </c>
      <c r="B29" s="156" t="inlineStr">
        <is>
          <t>AYDIN FATİH-2</t>
        </is>
      </c>
      <c r="C29" s="156" t="inlineStr">
        <is>
          <t>Unlu Mamuller</t>
        </is>
      </c>
      <c r="D29" s="156" t="inlineStr">
        <is>
          <t>Var</t>
        </is>
      </c>
      <c r="E29" s="156" t="n">
        <v>37</v>
      </c>
      <c r="F29" s="157" t="n">
        <v>0.9</v>
      </c>
    </row>
    <row r="30" ht="24" customHeight="1" s="113">
      <c r="A30" s="156" t="inlineStr">
        <is>
          <t>M005</t>
        </is>
      </c>
      <c r="B30" s="156" t="inlineStr">
        <is>
          <t>AYDIN FATİH-2</t>
        </is>
      </c>
      <c r="C30" s="156" t="inlineStr">
        <is>
          <t>Manav</t>
        </is>
      </c>
      <c r="D30" s="156" t="inlineStr">
        <is>
          <t>Var</t>
        </is>
      </c>
      <c r="E30" s="156" t="n">
        <v>23</v>
      </c>
      <c r="F30" s="157" t="n">
        <v>0.6</v>
      </c>
    </row>
    <row r="31" ht="24" customHeight="1" s="113">
      <c r="A31" s="156" t="inlineStr">
        <is>
          <t>M005</t>
        </is>
      </c>
      <c r="B31" s="156" t="inlineStr">
        <is>
          <t>AYDIN FATİH-2</t>
        </is>
      </c>
      <c r="C31" s="156" t="inlineStr">
        <is>
          <t>Depo/Mal Kabul</t>
        </is>
      </c>
      <c r="D31" s="156" t="inlineStr">
        <is>
          <t>Var</t>
        </is>
      </c>
      <c r="E31" s="156" t="n">
        <v>38</v>
      </c>
      <c r="F31" s="157" t="n">
        <v>0.9</v>
      </c>
    </row>
    <row r="32" ht="24" customHeight="1" s="113">
      <c r="A32" s="156" t="inlineStr">
        <is>
          <t>M005</t>
        </is>
      </c>
      <c r="B32" s="156" t="inlineStr">
        <is>
          <t>AYDIN FATİH-2</t>
        </is>
      </c>
      <c r="C32" s="156" t="inlineStr">
        <is>
          <t>Online</t>
        </is>
      </c>
      <c r="D32" s="156" t="inlineStr">
        <is>
          <t>Var</t>
        </is>
      </c>
      <c r="E32" s="156" t="n">
        <v>137</v>
      </c>
      <c r="F32" s="157" t="n">
        <v>3.4</v>
      </c>
    </row>
    <row r="33" ht="24" customHeight="1" s="113">
      <c r="A33" s="156" t="inlineStr">
        <is>
          <t>M006</t>
        </is>
      </c>
      <c r="B33" s="156" t="inlineStr">
        <is>
          <t>AYDIN GİRNE</t>
        </is>
      </c>
      <c r="C33" s="156" t="inlineStr">
        <is>
          <t>Kasap</t>
        </is>
      </c>
      <c r="D33" s="156" t="inlineStr">
        <is>
          <t>Var</t>
        </is>
      </c>
      <c r="E33" s="156" t="n">
        <v>129</v>
      </c>
      <c r="F33" s="157" t="n">
        <v>3.2</v>
      </c>
    </row>
    <row r="34" ht="24" customHeight="1" s="113">
      <c r="A34" s="156" t="inlineStr">
        <is>
          <t>M006</t>
        </is>
      </c>
      <c r="B34" s="156" t="inlineStr">
        <is>
          <t>AYDIN GİRNE</t>
        </is>
      </c>
      <c r="C34" s="156" t="inlineStr">
        <is>
          <t>Şarküteri</t>
        </is>
      </c>
      <c r="D34" s="156" t="inlineStr">
        <is>
          <t>Var</t>
        </is>
      </c>
      <c r="E34" s="156" t="n">
        <v>130</v>
      </c>
      <c r="F34" s="157" t="n">
        <v>3.2</v>
      </c>
    </row>
    <row r="35" ht="36" customHeight="1" s="113">
      <c r="A35" s="156" t="inlineStr">
        <is>
          <t>M006</t>
        </is>
      </c>
      <c r="B35" s="156" t="inlineStr">
        <is>
          <t>AYDIN GİRNE</t>
        </is>
      </c>
      <c r="C35" s="156" t="inlineStr">
        <is>
          <t>Unlu Mamuller</t>
        </is>
      </c>
      <c r="D35" s="156" t="inlineStr">
        <is>
          <t>Var</t>
        </is>
      </c>
      <c r="E35" s="156" t="n">
        <v>118</v>
      </c>
      <c r="F35" s="157" t="n">
        <v>3</v>
      </c>
    </row>
    <row r="36" ht="24" customHeight="1" s="113">
      <c r="A36" s="156" t="inlineStr">
        <is>
          <t>M006</t>
        </is>
      </c>
      <c r="B36" s="156" t="inlineStr">
        <is>
          <t>AYDIN GİRNE</t>
        </is>
      </c>
      <c r="C36" s="156" t="inlineStr">
        <is>
          <t>Manav</t>
        </is>
      </c>
      <c r="D36" s="156" t="inlineStr">
        <is>
          <t>Var</t>
        </is>
      </c>
      <c r="E36" s="156" t="n">
        <v>19</v>
      </c>
      <c r="F36" s="157" t="n">
        <v>0.5</v>
      </c>
    </row>
    <row r="37" ht="24" customHeight="1" s="113">
      <c r="A37" s="156" t="inlineStr">
        <is>
          <t>M006</t>
        </is>
      </c>
      <c r="B37" s="156" t="inlineStr">
        <is>
          <t>AYDIN GİRNE</t>
        </is>
      </c>
      <c r="C37" s="156" t="inlineStr">
        <is>
          <t>Depo/Mal Kabul</t>
        </is>
      </c>
      <c r="D37" s="156" t="inlineStr">
        <is>
          <t>Var</t>
        </is>
      </c>
      <c r="E37" s="156" t="n">
        <v>123</v>
      </c>
      <c r="F37" s="157" t="n">
        <v>3.1</v>
      </c>
    </row>
    <row r="38" ht="24" customHeight="1" s="113">
      <c r="A38" s="156" t="inlineStr">
        <is>
          <t>M006</t>
        </is>
      </c>
      <c r="B38" s="156" t="inlineStr">
        <is>
          <t>AYDIN GİRNE</t>
        </is>
      </c>
      <c r="C38" s="156" t="inlineStr">
        <is>
          <t>Online</t>
        </is>
      </c>
      <c r="D38" s="156" t="inlineStr">
        <is>
          <t>Var</t>
        </is>
      </c>
      <c r="E38" s="156" t="n">
        <v>30</v>
      </c>
      <c r="F38" s="157" t="n">
        <v>0.8</v>
      </c>
    </row>
    <row r="39" ht="36" customHeight="1" s="113">
      <c r="A39" s="156" t="inlineStr">
        <is>
          <t>M007</t>
        </is>
      </c>
      <c r="B39" s="156" t="inlineStr">
        <is>
          <t>AYDIN MİMARSİNAN</t>
        </is>
      </c>
      <c r="C39" s="156" t="inlineStr">
        <is>
          <t>Kasap</t>
        </is>
      </c>
      <c r="D39" s="156" t="inlineStr">
        <is>
          <t>Var</t>
        </is>
      </c>
      <c r="E39" s="156" t="n">
        <v>131</v>
      </c>
      <c r="F39" s="157" t="n">
        <v>3.3</v>
      </c>
    </row>
    <row r="40" ht="36" customHeight="1" s="113">
      <c r="A40" s="156" t="inlineStr">
        <is>
          <t>M007</t>
        </is>
      </c>
      <c r="B40" s="156" t="inlineStr">
        <is>
          <t>AYDIN MİMARSİNAN</t>
        </is>
      </c>
      <c r="C40" s="156" t="inlineStr">
        <is>
          <t>Şarküteri</t>
        </is>
      </c>
      <c r="D40" s="156" t="inlineStr">
        <is>
          <t>Var</t>
        </is>
      </c>
      <c r="E40" s="156" t="n">
        <v>93</v>
      </c>
      <c r="F40" s="157" t="n">
        <v>2.3</v>
      </c>
    </row>
    <row r="41" ht="36" customHeight="1" s="113">
      <c r="A41" s="156" t="inlineStr">
        <is>
          <t>M007</t>
        </is>
      </c>
      <c r="B41" s="156" t="inlineStr">
        <is>
          <t>AYDIN MİMARSİNAN</t>
        </is>
      </c>
      <c r="C41" s="156" t="inlineStr">
        <is>
          <t>Unlu Mamuller</t>
        </is>
      </c>
      <c r="D41" s="156" t="inlineStr">
        <is>
          <t>Yok</t>
        </is>
      </c>
      <c r="E41" s="156" t="n">
        <v>0</v>
      </c>
      <c r="F41" s="157" t="n">
        <v>0</v>
      </c>
    </row>
    <row r="42" ht="36" customHeight="1" s="113">
      <c r="A42" s="156" t="inlineStr">
        <is>
          <t>M007</t>
        </is>
      </c>
      <c r="B42" s="156" t="inlineStr">
        <is>
          <t>AYDIN MİMARSİNAN</t>
        </is>
      </c>
      <c r="C42" s="156" t="inlineStr">
        <is>
          <t>Manav</t>
        </is>
      </c>
      <c r="D42" s="156" t="inlineStr">
        <is>
          <t>Var</t>
        </is>
      </c>
      <c r="E42" s="156" t="n">
        <v>10</v>
      </c>
      <c r="F42" s="157" t="n">
        <v>0.2</v>
      </c>
    </row>
    <row r="43" ht="36" customHeight="1" s="113">
      <c r="A43" s="156" t="inlineStr">
        <is>
          <t>M007</t>
        </is>
      </c>
      <c r="B43" s="156" t="inlineStr">
        <is>
          <t>AYDIN MİMARSİNAN</t>
        </is>
      </c>
      <c r="C43" s="156" t="inlineStr">
        <is>
          <t>Depo/Mal Kabul</t>
        </is>
      </c>
      <c r="D43" s="156" t="inlineStr">
        <is>
          <t>Var</t>
        </is>
      </c>
      <c r="E43" s="156" t="n">
        <v>116</v>
      </c>
      <c r="F43" s="157" t="n">
        <v>2.9</v>
      </c>
    </row>
    <row r="44" ht="36" customHeight="1" s="113">
      <c r="A44" s="156" t="inlineStr">
        <is>
          <t>M007</t>
        </is>
      </c>
      <c r="B44" s="156" t="inlineStr">
        <is>
          <t>AYDIN MİMARSİNAN</t>
        </is>
      </c>
      <c r="C44" s="156" t="inlineStr">
        <is>
          <t>Online</t>
        </is>
      </c>
      <c r="D44" s="156" t="inlineStr">
        <is>
          <t>Var</t>
        </is>
      </c>
      <c r="E44" s="156" t="n">
        <v>98</v>
      </c>
      <c r="F44" s="157" t="n">
        <v>2.5</v>
      </c>
    </row>
    <row r="45" ht="24" customHeight="1" s="113">
      <c r="A45" s="156" t="inlineStr">
        <is>
          <t>M008</t>
        </is>
      </c>
      <c r="B45" s="156" t="inlineStr">
        <is>
          <t>AYRANCILAR</t>
        </is>
      </c>
      <c r="C45" s="156" t="inlineStr">
        <is>
          <t>Kasap</t>
        </is>
      </c>
      <c r="D45" s="156" t="inlineStr">
        <is>
          <t>Var</t>
        </is>
      </c>
      <c r="E45" s="156" t="n">
        <v>83</v>
      </c>
      <c r="F45" s="157" t="n">
        <v>2.1</v>
      </c>
    </row>
    <row r="46" ht="24" customHeight="1" s="113">
      <c r="A46" s="156" t="inlineStr">
        <is>
          <t>M008</t>
        </is>
      </c>
      <c r="B46" s="156" t="inlineStr">
        <is>
          <t>AYRANCILAR</t>
        </is>
      </c>
      <c r="C46" s="156" t="inlineStr">
        <is>
          <t>Şarküteri</t>
        </is>
      </c>
      <c r="D46" s="156" t="inlineStr">
        <is>
          <t>Var</t>
        </is>
      </c>
      <c r="E46" s="156" t="n">
        <v>115</v>
      </c>
      <c r="F46" s="157" t="n">
        <v>2.9</v>
      </c>
    </row>
    <row r="47" ht="36" customHeight="1" s="113">
      <c r="A47" s="156" t="inlineStr">
        <is>
          <t>M008</t>
        </is>
      </c>
      <c r="B47" s="156" t="inlineStr">
        <is>
          <t>AYRANCILAR</t>
        </is>
      </c>
      <c r="C47" s="156" t="inlineStr">
        <is>
          <t>Unlu Mamuller</t>
        </is>
      </c>
      <c r="D47" s="156" t="inlineStr">
        <is>
          <t>Var</t>
        </is>
      </c>
      <c r="E47" s="156" t="n">
        <v>71</v>
      </c>
      <c r="F47" s="157" t="n">
        <v>1.8</v>
      </c>
    </row>
    <row r="48" ht="24" customHeight="1" s="113">
      <c r="A48" s="156" t="inlineStr">
        <is>
          <t>M008</t>
        </is>
      </c>
      <c r="B48" s="156" t="inlineStr">
        <is>
          <t>AYRANCILAR</t>
        </is>
      </c>
      <c r="C48" s="156" t="inlineStr">
        <is>
          <t>Manav</t>
        </is>
      </c>
      <c r="D48" s="156" t="inlineStr">
        <is>
          <t>Var</t>
        </is>
      </c>
      <c r="E48" s="156" t="n">
        <v>63</v>
      </c>
      <c r="F48" s="157" t="n">
        <v>1.6</v>
      </c>
    </row>
    <row r="49" ht="24" customHeight="1" s="113">
      <c r="A49" s="156" t="inlineStr">
        <is>
          <t>M008</t>
        </is>
      </c>
      <c r="B49" s="156" t="inlineStr">
        <is>
          <t>AYRANCILAR</t>
        </is>
      </c>
      <c r="C49" s="156" t="inlineStr">
        <is>
          <t>Depo/Mal Kabul</t>
        </is>
      </c>
      <c r="D49" s="156" t="inlineStr">
        <is>
          <t>Var</t>
        </is>
      </c>
      <c r="E49" s="156" t="n">
        <v>48</v>
      </c>
      <c r="F49" s="157" t="n">
        <v>1.2</v>
      </c>
    </row>
    <row r="50" ht="24" customHeight="1" s="113">
      <c r="A50" s="156" t="inlineStr">
        <is>
          <t>M008</t>
        </is>
      </c>
      <c r="B50" s="156" t="inlineStr">
        <is>
          <t>AYRANCILAR</t>
        </is>
      </c>
      <c r="C50" s="156" t="inlineStr">
        <is>
          <t>Online</t>
        </is>
      </c>
      <c r="D50" s="156" t="inlineStr">
        <is>
          <t>Var</t>
        </is>
      </c>
      <c r="E50" s="156" t="n">
        <v>10</v>
      </c>
      <c r="F50" s="157" t="n">
        <v>0.2</v>
      </c>
    </row>
    <row r="51" ht="24" customHeight="1" s="113">
      <c r="A51" s="156" t="inlineStr">
        <is>
          <t>M009</t>
        </is>
      </c>
      <c r="B51" s="156" t="inlineStr">
        <is>
          <t>BALÇOVA</t>
        </is>
      </c>
      <c r="C51" s="156" t="inlineStr">
        <is>
          <t>Kasap</t>
        </is>
      </c>
      <c r="D51" s="156" t="inlineStr">
        <is>
          <t>Var</t>
        </is>
      </c>
      <c r="E51" s="156" t="n">
        <v>105</v>
      </c>
      <c r="F51" s="157" t="n">
        <v>2.6</v>
      </c>
    </row>
    <row r="52" ht="24" customHeight="1" s="113">
      <c r="A52" s="156" t="inlineStr">
        <is>
          <t>M009</t>
        </is>
      </c>
      <c r="B52" s="156" t="inlineStr">
        <is>
          <t>BALÇOVA</t>
        </is>
      </c>
      <c r="C52" s="156" t="inlineStr">
        <is>
          <t>Şarküteri</t>
        </is>
      </c>
      <c r="D52" s="156" t="inlineStr">
        <is>
          <t>Var</t>
        </is>
      </c>
      <c r="E52" s="156" t="n">
        <v>49</v>
      </c>
      <c r="F52" s="157" t="n">
        <v>1.2</v>
      </c>
    </row>
    <row r="53" ht="36" customHeight="1" s="113">
      <c r="A53" s="156" t="inlineStr">
        <is>
          <t>M009</t>
        </is>
      </c>
      <c r="B53" s="156" t="inlineStr">
        <is>
          <t>BALÇOVA</t>
        </is>
      </c>
      <c r="C53" s="156" t="inlineStr">
        <is>
          <t>Unlu Mamuller</t>
        </is>
      </c>
      <c r="D53" s="156" t="inlineStr">
        <is>
          <t>Yok</t>
        </is>
      </c>
      <c r="E53" s="156" t="n">
        <v>0</v>
      </c>
      <c r="F53" s="157" t="n">
        <v>0</v>
      </c>
    </row>
    <row r="54" ht="24" customHeight="1" s="113">
      <c r="A54" s="156" t="inlineStr">
        <is>
          <t>M009</t>
        </is>
      </c>
      <c r="B54" s="156" t="inlineStr">
        <is>
          <t>BALÇOVA</t>
        </is>
      </c>
      <c r="C54" s="156" t="inlineStr">
        <is>
          <t>Manav</t>
        </is>
      </c>
      <c r="D54" s="156" t="inlineStr">
        <is>
          <t>Yok</t>
        </is>
      </c>
      <c r="E54" s="156" t="n">
        <v>0</v>
      </c>
      <c r="F54" s="157" t="n">
        <v>0</v>
      </c>
    </row>
    <row r="55" ht="24" customHeight="1" s="113">
      <c r="A55" s="156" t="inlineStr">
        <is>
          <t>M009</t>
        </is>
      </c>
      <c r="B55" s="156" t="inlineStr">
        <is>
          <t>BALÇOVA</t>
        </is>
      </c>
      <c r="C55" s="156" t="inlineStr">
        <is>
          <t>Depo/Mal Kabul</t>
        </is>
      </c>
      <c r="D55" s="156" t="inlineStr">
        <is>
          <t>Var</t>
        </is>
      </c>
      <c r="E55" s="156" t="n">
        <v>84</v>
      </c>
      <c r="F55" s="157" t="n">
        <v>2.1</v>
      </c>
    </row>
    <row r="56" ht="24" customHeight="1" s="113">
      <c r="A56" s="156" t="inlineStr">
        <is>
          <t>M009</t>
        </is>
      </c>
      <c r="B56" s="156" t="inlineStr">
        <is>
          <t>BALÇOVA</t>
        </is>
      </c>
      <c r="C56" s="156" t="inlineStr">
        <is>
          <t>Online</t>
        </is>
      </c>
      <c r="D56" s="156" t="inlineStr">
        <is>
          <t>Var</t>
        </is>
      </c>
      <c r="E56" s="156" t="n">
        <v>12</v>
      </c>
      <c r="F56" s="157" t="n">
        <v>0.3</v>
      </c>
    </row>
    <row r="57" ht="24" customHeight="1" s="113">
      <c r="A57" s="156" t="inlineStr">
        <is>
          <t>M010</t>
        </is>
      </c>
      <c r="B57" s="156" t="inlineStr">
        <is>
          <t>BAYRAKLI</t>
        </is>
      </c>
      <c r="C57" s="156" t="inlineStr">
        <is>
          <t>Kasap</t>
        </is>
      </c>
      <c r="D57" s="156" t="inlineStr">
        <is>
          <t>Var</t>
        </is>
      </c>
      <c r="E57" s="156" t="n">
        <v>137</v>
      </c>
      <c r="F57" s="157" t="n">
        <v>3.4</v>
      </c>
    </row>
    <row r="58" ht="24" customHeight="1" s="113">
      <c r="A58" s="156" t="inlineStr">
        <is>
          <t>M010</t>
        </is>
      </c>
      <c r="B58" s="156" t="inlineStr">
        <is>
          <t>BAYRAKLI</t>
        </is>
      </c>
      <c r="C58" s="156" t="inlineStr">
        <is>
          <t>Şarküteri</t>
        </is>
      </c>
      <c r="D58" s="156" t="inlineStr">
        <is>
          <t>Var</t>
        </is>
      </c>
      <c r="E58" s="156" t="n">
        <v>110</v>
      </c>
      <c r="F58" s="157" t="n">
        <v>2.8</v>
      </c>
    </row>
    <row r="59" ht="36" customHeight="1" s="113">
      <c r="A59" s="156" t="inlineStr">
        <is>
          <t>M010</t>
        </is>
      </c>
      <c r="B59" s="156" t="inlineStr">
        <is>
          <t>BAYRAKLI</t>
        </is>
      </c>
      <c r="C59" s="156" t="inlineStr">
        <is>
          <t>Unlu Mamuller</t>
        </is>
      </c>
      <c r="D59" s="156" t="inlineStr">
        <is>
          <t>Yok</t>
        </is>
      </c>
      <c r="E59" s="156" t="n">
        <v>0</v>
      </c>
      <c r="F59" s="157" t="n">
        <v>0</v>
      </c>
    </row>
    <row r="60" ht="24" customHeight="1" s="113">
      <c r="A60" s="156" t="inlineStr">
        <is>
          <t>M010</t>
        </is>
      </c>
      <c r="B60" s="156" t="inlineStr">
        <is>
          <t>BAYRAKLI</t>
        </is>
      </c>
      <c r="C60" s="156" t="inlineStr">
        <is>
          <t>Manav</t>
        </is>
      </c>
      <c r="D60" s="156" t="inlineStr">
        <is>
          <t>Yok</t>
        </is>
      </c>
      <c r="E60" s="156" t="n">
        <v>0</v>
      </c>
      <c r="F60" s="157" t="n">
        <v>0</v>
      </c>
    </row>
    <row r="61" ht="24" customHeight="1" s="113">
      <c r="A61" s="156" t="inlineStr">
        <is>
          <t>M010</t>
        </is>
      </c>
      <c r="B61" s="156" t="inlineStr">
        <is>
          <t>BAYRAKLI</t>
        </is>
      </c>
      <c r="C61" s="156" t="inlineStr">
        <is>
          <t>Depo/Mal Kabul</t>
        </is>
      </c>
      <c r="D61" s="156" t="inlineStr">
        <is>
          <t>Var</t>
        </is>
      </c>
      <c r="E61" s="156" t="n">
        <v>124</v>
      </c>
      <c r="F61" s="157" t="n">
        <v>3.1</v>
      </c>
    </row>
    <row r="62" ht="24" customHeight="1" s="113">
      <c r="A62" s="156" t="inlineStr">
        <is>
          <t>M010</t>
        </is>
      </c>
      <c r="B62" s="156" t="inlineStr">
        <is>
          <t>BAYRAKLI</t>
        </is>
      </c>
      <c r="C62" s="156" t="inlineStr">
        <is>
          <t>Online</t>
        </is>
      </c>
      <c r="D62" s="156" t="inlineStr">
        <is>
          <t>Var</t>
        </is>
      </c>
      <c r="E62" s="156" t="n">
        <v>74</v>
      </c>
      <c r="F62" s="157" t="n">
        <v>1.9</v>
      </c>
    </row>
    <row r="63" ht="24" customHeight="1" s="113">
      <c r="A63" s="156" t="inlineStr">
        <is>
          <t>M011</t>
        </is>
      </c>
      <c r="B63" s="156" t="inlineStr">
        <is>
          <t>BOZYAKA</t>
        </is>
      </c>
      <c r="C63" s="156" t="inlineStr">
        <is>
          <t>Kasap</t>
        </is>
      </c>
      <c r="D63" s="156" t="inlineStr">
        <is>
          <t>Var</t>
        </is>
      </c>
      <c r="E63" s="156" t="n">
        <v>76</v>
      </c>
      <c r="F63" s="157" t="n">
        <v>1.9</v>
      </c>
    </row>
    <row r="64" ht="24" customHeight="1" s="113">
      <c r="A64" s="156" t="inlineStr">
        <is>
          <t>M011</t>
        </is>
      </c>
      <c r="B64" s="156" t="inlineStr">
        <is>
          <t>BOZYAKA</t>
        </is>
      </c>
      <c r="C64" s="156" t="inlineStr">
        <is>
          <t>Şarküteri</t>
        </is>
      </c>
      <c r="D64" s="156" t="inlineStr">
        <is>
          <t>Var</t>
        </is>
      </c>
      <c r="E64" s="156" t="n">
        <v>99</v>
      </c>
      <c r="F64" s="157" t="n">
        <v>2.5</v>
      </c>
    </row>
    <row r="65" ht="36" customHeight="1" s="113">
      <c r="A65" s="156" t="inlineStr">
        <is>
          <t>M011</t>
        </is>
      </c>
      <c r="B65" s="156" t="inlineStr">
        <is>
          <t>BOZYAKA</t>
        </is>
      </c>
      <c r="C65" s="156" t="inlineStr">
        <is>
          <t>Unlu Mamuller</t>
        </is>
      </c>
      <c r="D65" s="156" t="inlineStr">
        <is>
          <t>Var</t>
        </is>
      </c>
      <c r="E65" s="156" t="n">
        <v>83</v>
      </c>
      <c r="F65" s="157" t="n">
        <v>2.1</v>
      </c>
    </row>
    <row r="66" ht="24" customHeight="1" s="113">
      <c r="A66" s="156" t="inlineStr">
        <is>
          <t>M011</t>
        </is>
      </c>
      <c r="B66" s="156" t="inlineStr">
        <is>
          <t>BOZYAKA</t>
        </is>
      </c>
      <c r="C66" s="156" t="inlineStr">
        <is>
          <t>Manav</t>
        </is>
      </c>
      <c r="D66" s="156" t="inlineStr">
        <is>
          <t>Yok</t>
        </is>
      </c>
      <c r="E66" s="156" t="n">
        <v>0</v>
      </c>
      <c r="F66" s="157" t="n">
        <v>0</v>
      </c>
    </row>
    <row r="67" ht="24" customHeight="1" s="113">
      <c r="A67" s="156" t="inlineStr">
        <is>
          <t>M011</t>
        </is>
      </c>
      <c r="B67" s="156" t="inlineStr">
        <is>
          <t>BOZYAKA</t>
        </is>
      </c>
      <c r="C67" s="156" t="inlineStr">
        <is>
          <t>Depo/Mal Kabul</t>
        </is>
      </c>
      <c r="D67" s="156" t="inlineStr">
        <is>
          <t>Var</t>
        </is>
      </c>
      <c r="E67" s="156" t="n">
        <v>46</v>
      </c>
      <c r="F67" s="157" t="n">
        <v>1.1</v>
      </c>
    </row>
    <row r="68" ht="24" customHeight="1" s="113">
      <c r="A68" s="156" t="inlineStr">
        <is>
          <t>M011</t>
        </is>
      </c>
      <c r="B68" s="156" t="inlineStr">
        <is>
          <t>BOZYAKA</t>
        </is>
      </c>
      <c r="C68" s="156" t="inlineStr">
        <is>
          <t>Online</t>
        </is>
      </c>
      <c r="D68" s="156" t="inlineStr">
        <is>
          <t>Var</t>
        </is>
      </c>
      <c r="E68" s="156" t="n">
        <v>121</v>
      </c>
      <c r="F68" s="157" t="n">
        <v>3</v>
      </c>
    </row>
    <row r="69" ht="15" customHeight="1" s="113">
      <c r="A69" s="156" t="inlineStr">
        <is>
          <t>M012</t>
        </is>
      </c>
      <c r="B69" s="156" t="inlineStr">
        <is>
          <t xml:space="preserve">BUCA </t>
        </is>
      </c>
      <c r="C69" s="156" t="inlineStr">
        <is>
          <t>Kasap</t>
        </is>
      </c>
      <c r="D69" s="156" t="inlineStr">
        <is>
          <t>Var</t>
        </is>
      </c>
      <c r="E69" s="156" t="n">
        <v>73</v>
      </c>
      <c r="F69" s="157" t="n">
        <v>1.8</v>
      </c>
    </row>
    <row r="70" ht="15" customHeight="1" s="113">
      <c r="A70" s="156" t="inlineStr">
        <is>
          <t>M012</t>
        </is>
      </c>
      <c r="B70" s="156" t="inlineStr">
        <is>
          <t xml:space="preserve">BUCA </t>
        </is>
      </c>
      <c r="C70" s="156" t="inlineStr">
        <is>
          <t>Şarküteri</t>
        </is>
      </c>
      <c r="D70" s="156" t="inlineStr">
        <is>
          <t>Var</t>
        </is>
      </c>
      <c r="E70" s="156" t="n">
        <v>66</v>
      </c>
      <c r="F70" s="157" t="n">
        <v>1.6</v>
      </c>
    </row>
    <row r="71" ht="36" customHeight="1" s="113">
      <c r="A71" s="156" t="inlineStr">
        <is>
          <t>M012</t>
        </is>
      </c>
      <c r="B71" s="156" t="inlineStr">
        <is>
          <t xml:space="preserve">BUCA </t>
        </is>
      </c>
      <c r="C71" s="156" t="inlineStr">
        <is>
          <t>Unlu Mamuller</t>
        </is>
      </c>
      <c r="D71" s="156" t="inlineStr">
        <is>
          <t>Var</t>
        </is>
      </c>
      <c r="E71" s="156" t="n">
        <v>133</v>
      </c>
      <c r="F71" s="157" t="n">
        <v>3.3</v>
      </c>
    </row>
    <row r="72" ht="15" customHeight="1" s="113">
      <c r="A72" s="156" t="inlineStr">
        <is>
          <t>M012</t>
        </is>
      </c>
      <c r="B72" s="156" t="inlineStr">
        <is>
          <t xml:space="preserve">BUCA </t>
        </is>
      </c>
      <c r="C72" s="156" t="inlineStr">
        <is>
          <t>Manav</t>
        </is>
      </c>
      <c r="D72" s="156" t="inlineStr">
        <is>
          <t>Var</t>
        </is>
      </c>
      <c r="E72" s="156" t="n">
        <v>45</v>
      </c>
      <c r="F72" s="157" t="n">
        <v>1.1</v>
      </c>
    </row>
    <row r="73" ht="24" customHeight="1" s="113">
      <c r="A73" s="156" t="inlineStr">
        <is>
          <t>M012</t>
        </is>
      </c>
      <c r="B73" s="156" t="inlineStr">
        <is>
          <t xml:space="preserve">BUCA </t>
        </is>
      </c>
      <c r="C73" s="156" t="inlineStr">
        <is>
          <t>Depo/Mal Kabul</t>
        </is>
      </c>
      <c r="D73" s="156" t="inlineStr">
        <is>
          <t>Var</t>
        </is>
      </c>
      <c r="E73" s="156" t="n">
        <v>15</v>
      </c>
      <c r="F73" s="157" t="n">
        <v>0.4</v>
      </c>
    </row>
    <row r="74" ht="15" customHeight="1" s="113">
      <c r="A74" s="156" t="inlineStr">
        <is>
          <t>M012</t>
        </is>
      </c>
      <c r="B74" s="156" t="inlineStr">
        <is>
          <t xml:space="preserve">BUCA </t>
        </is>
      </c>
      <c r="C74" s="156" t="inlineStr">
        <is>
          <t>Online</t>
        </is>
      </c>
      <c r="D74" s="156" t="inlineStr">
        <is>
          <t>Var</t>
        </is>
      </c>
      <c r="E74" s="156" t="n">
        <v>58</v>
      </c>
      <c r="F74" s="157" t="n">
        <v>1.4</v>
      </c>
    </row>
    <row r="75" ht="24" customHeight="1" s="113">
      <c r="A75" s="156" t="inlineStr">
        <is>
          <t>M013</t>
        </is>
      </c>
      <c r="B75" s="156" t="inlineStr">
        <is>
          <t>DEDEBAŞI</t>
        </is>
      </c>
      <c r="C75" s="156" t="inlineStr">
        <is>
          <t>Kasap</t>
        </is>
      </c>
      <c r="D75" s="156" t="inlineStr">
        <is>
          <t>Yok</t>
        </is>
      </c>
      <c r="E75" s="156" t="n">
        <v>0</v>
      </c>
      <c r="F75" s="157" t="n">
        <v>0</v>
      </c>
    </row>
    <row r="76" ht="24" customHeight="1" s="113">
      <c r="A76" s="156" t="inlineStr">
        <is>
          <t>M013</t>
        </is>
      </c>
      <c r="B76" s="156" t="inlineStr">
        <is>
          <t>DEDEBAŞI</t>
        </is>
      </c>
      <c r="C76" s="156" t="inlineStr">
        <is>
          <t>Şarküteri</t>
        </is>
      </c>
      <c r="D76" s="156" t="inlineStr">
        <is>
          <t>Var</t>
        </is>
      </c>
      <c r="E76" s="156" t="n">
        <v>127</v>
      </c>
      <c r="F76" s="157" t="n">
        <v>3.2</v>
      </c>
    </row>
    <row r="77" ht="36" customHeight="1" s="113">
      <c r="A77" s="156" t="inlineStr">
        <is>
          <t>M013</t>
        </is>
      </c>
      <c r="B77" s="156" t="inlineStr">
        <is>
          <t>DEDEBAŞI</t>
        </is>
      </c>
      <c r="C77" s="156" t="inlineStr">
        <is>
          <t>Unlu Mamuller</t>
        </is>
      </c>
      <c r="D77" s="156" t="inlineStr">
        <is>
          <t>Var</t>
        </is>
      </c>
      <c r="E77" s="156" t="n">
        <v>101</v>
      </c>
      <c r="F77" s="157" t="n">
        <v>2.5</v>
      </c>
    </row>
    <row r="78" ht="24" customHeight="1" s="113">
      <c r="A78" s="156" t="inlineStr">
        <is>
          <t>M013</t>
        </is>
      </c>
      <c r="B78" s="156" t="inlineStr">
        <is>
          <t>DEDEBAŞI</t>
        </is>
      </c>
      <c r="C78" s="156" t="inlineStr">
        <is>
          <t>Manav</t>
        </is>
      </c>
      <c r="D78" s="156" t="inlineStr">
        <is>
          <t>Var</t>
        </is>
      </c>
      <c r="E78" s="156" t="n">
        <v>94</v>
      </c>
      <c r="F78" s="157" t="n">
        <v>2.4</v>
      </c>
    </row>
    <row r="79" ht="24" customHeight="1" s="113">
      <c r="A79" s="156" t="inlineStr">
        <is>
          <t>M013</t>
        </is>
      </c>
      <c r="B79" s="156" t="inlineStr">
        <is>
          <t>DEDEBAŞI</t>
        </is>
      </c>
      <c r="C79" s="156" t="inlineStr">
        <is>
          <t>Depo/Mal Kabul</t>
        </is>
      </c>
      <c r="D79" s="156" t="inlineStr">
        <is>
          <t>Var</t>
        </is>
      </c>
      <c r="E79" s="156" t="n">
        <v>115</v>
      </c>
      <c r="F79" s="157" t="n">
        <v>2.9</v>
      </c>
    </row>
    <row r="80" ht="24" customHeight="1" s="113">
      <c r="A80" s="156" t="inlineStr">
        <is>
          <t>M013</t>
        </is>
      </c>
      <c r="B80" s="156" t="inlineStr">
        <is>
          <t>DEDEBAŞI</t>
        </is>
      </c>
      <c r="C80" s="156" t="inlineStr">
        <is>
          <t>Online</t>
        </is>
      </c>
      <c r="D80" s="156" t="inlineStr">
        <is>
          <t>Var</t>
        </is>
      </c>
      <c r="E80" s="156" t="n">
        <v>49</v>
      </c>
      <c r="F80" s="157" t="n">
        <v>1.2</v>
      </c>
    </row>
    <row r="81" ht="24" customHeight="1" s="113">
      <c r="A81" s="156" t="inlineStr">
        <is>
          <t>M014</t>
        </is>
      </c>
      <c r="B81" s="156" t="inlineStr">
        <is>
          <t>ESKİİZMİR</t>
        </is>
      </c>
      <c r="C81" s="156" t="inlineStr">
        <is>
          <t>Kasap</t>
        </is>
      </c>
      <c r="D81" s="156" t="inlineStr">
        <is>
          <t>Var</t>
        </is>
      </c>
      <c r="E81" s="156" t="n">
        <v>64</v>
      </c>
      <c r="F81" s="157" t="n">
        <v>1.6</v>
      </c>
    </row>
    <row r="82" ht="24" customHeight="1" s="113">
      <c r="A82" s="156" t="inlineStr">
        <is>
          <t>M014</t>
        </is>
      </c>
      <c r="B82" s="156" t="inlineStr">
        <is>
          <t>ESKİİZMİR</t>
        </is>
      </c>
      <c r="C82" s="156" t="inlineStr">
        <is>
          <t>Şarküteri</t>
        </is>
      </c>
      <c r="D82" s="156" t="inlineStr">
        <is>
          <t>Yok</t>
        </is>
      </c>
      <c r="E82" s="156" t="n">
        <v>0</v>
      </c>
      <c r="F82" s="157" t="n">
        <v>0</v>
      </c>
    </row>
    <row r="83" ht="36" customHeight="1" s="113">
      <c r="A83" s="156" t="inlineStr">
        <is>
          <t>M014</t>
        </is>
      </c>
      <c r="B83" s="156" t="inlineStr">
        <is>
          <t>ESKİİZMİR</t>
        </is>
      </c>
      <c r="C83" s="156" t="inlineStr">
        <is>
          <t>Unlu Mamuller</t>
        </is>
      </c>
      <c r="D83" s="156" t="inlineStr">
        <is>
          <t>Yok</t>
        </is>
      </c>
      <c r="E83" s="156" t="n">
        <v>0</v>
      </c>
      <c r="F83" s="157" t="n">
        <v>0</v>
      </c>
    </row>
    <row r="84" ht="24" customHeight="1" s="113">
      <c r="A84" s="156" t="inlineStr">
        <is>
          <t>M014</t>
        </is>
      </c>
      <c r="B84" s="156" t="inlineStr">
        <is>
          <t>ESKİİZMİR</t>
        </is>
      </c>
      <c r="C84" s="156" t="inlineStr">
        <is>
          <t>Manav</t>
        </is>
      </c>
      <c r="D84" s="156" t="inlineStr">
        <is>
          <t>Var</t>
        </is>
      </c>
      <c r="E84" s="156" t="n">
        <v>11</v>
      </c>
      <c r="F84" s="157" t="n">
        <v>0.3</v>
      </c>
    </row>
    <row r="85" ht="24" customHeight="1" s="113">
      <c r="A85" s="156" t="inlineStr">
        <is>
          <t>M014</t>
        </is>
      </c>
      <c r="B85" s="156" t="inlineStr">
        <is>
          <t>ESKİİZMİR</t>
        </is>
      </c>
      <c r="C85" s="156" t="inlineStr">
        <is>
          <t>Depo/Mal Kabul</t>
        </is>
      </c>
      <c r="D85" s="156" t="inlineStr">
        <is>
          <t>Var</t>
        </is>
      </c>
      <c r="E85" s="156" t="n">
        <v>103</v>
      </c>
      <c r="F85" s="157" t="n">
        <v>2.6</v>
      </c>
    </row>
    <row r="86" ht="24" customHeight="1" s="113">
      <c r="A86" s="156" t="inlineStr">
        <is>
          <t>M014</t>
        </is>
      </c>
      <c r="B86" s="156" t="inlineStr">
        <is>
          <t>ESKİİZMİR</t>
        </is>
      </c>
      <c r="C86" s="156" t="inlineStr">
        <is>
          <t>Online</t>
        </is>
      </c>
      <c r="D86" s="156" t="inlineStr">
        <is>
          <t>Var</t>
        </is>
      </c>
      <c r="E86" s="156" t="n">
        <v>113</v>
      </c>
      <c r="F86" s="157" t="n">
        <v>2.8</v>
      </c>
    </row>
    <row r="87" ht="24" customHeight="1" s="113">
      <c r="A87" s="156" t="inlineStr">
        <is>
          <t>M015</t>
        </is>
      </c>
      <c r="B87" s="156" t="inlineStr">
        <is>
          <t>GAZİEMİR-1</t>
        </is>
      </c>
      <c r="C87" s="156" t="inlineStr">
        <is>
          <t>Kasap</t>
        </is>
      </c>
      <c r="D87" s="156" t="inlineStr">
        <is>
          <t>Var</t>
        </is>
      </c>
      <c r="E87" s="156" t="n">
        <v>19</v>
      </c>
      <c r="F87" s="157" t="n">
        <v>0.5</v>
      </c>
    </row>
    <row r="88" ht="24" customHeight="1" s="113">
      <c r="A88" s="156" t="inlineStr">
        <is>
          <t>M015</t>
        </is>
      </c>
      <c r="B88" s="156" t="inlineStr">
        <is>
          <t>GAZİEMİR-1</t>
        </is>
      </c>
      <c r="C88" s="156" t="inlineStr">
        <is>
          <t>Şarküteri</t>
        </is>
      </c>
      <c r="D88" s="156" t="inlineStr">
        <is>
          <t>Var</t>
        </is>
      </c>
      <c r="E88" s="156" t="n">
        <v>77</v>
      </c>
      <c r="F88" s="157" t="n">
        <v>1.9</v>
      </c>
    </row>
    <row r="89" ht="36" customHeight="1" s="113">
      <c r="A89" s="156" t="inlineStr">
        <is>
          <t>M015</t>
        </is>
      </c>
      <c r="B89" s="156" t="inlineStr">
        <is>
          <t>GAZİEMİR-1</t>
        </is>
      </c>
      <c r="C89" s="156" t="inlineStr">
        <is>
          <t>Unlu Mamuller</t>
        </is>
      </c>
      <c r="D89" s="156" t="inlineStr">
        <is>
          <t>Var</t>
        </is>
      </c>
      <c r="E89" s="156" t="n">
        <v>57</v>
      </c>
      <c r="F89" s="157" t="n">
        <v>1.4</v>
      </c>
    </row>
    <row r="90" ht="24" customHeight="1" s="113">
      <c r="A90" s="156" t="inlineStr">
        <is>
          <t>M015</t>
        </is>
      </c>
      <c r="B90" s="156" t="inlineStr">
        <is>
          <t>GAZİEMİR-1</t>
        </is>
      </c>
      <c r="C90" s="156" t="inlineStr">
        <is>
          <t>Manav</t>
        </is>
      </c>
      <c r="D90" s="156" t="inlineStr">
        <is>
          <t>Var</t>
        </is>
      </c>
      <c r="E90" s="156" t="n">
        <v>108</v>
      </c>
      <c r="F90" s="157" t="n">
        <v>2.7</v>
      </c>
    </row>
    <row r="91" ht="24" customHeight="1" s="113">
      <c r="A91" s="156" t="inlineStr">
        <is>
          <t>M015</t>
        </is>
      </c>
      <c r="B91" s="156" t="inlineStr">
        <is>
          <t>GAZİEMİR-1</t>
        </is>
      </c>
      <c r="C91" s="156" t="inlineStr">
        <is>
          <t>Depo/Mal Kabul</t>
        </is>
      </c>
      <c r="D91" s="156" t="inlineStr">
        <is>
          <t>Var</t>
        </is>
      </c>
      <c r="E91" s="156" t="n">
        <v>56</v>
      </c>
      <c r="F91" s="157" t="n">
        <v>1.4</v>
      </c>
    </row>
    <row r="92" ht="24" customHeight="1" s="113">
      <c r="A92" s="156" t="inlineStr">
        <is>
          <t>M015</t>
        </is>
      </c>
      <c r="B92" s="156" t="inlineStr">
        <is>
          <t>GAZİEMİR-1</t>
        </is>
      </c>
      <c r="C92" s="156" t="inlineStr">
        <is>
          <t>Online</t>
        </is>
      </c>
      <c r="D92" s="156" t="inlineStr">
        <is>
          <t>Var</t>
        </is>
      </c>
      <c r="E92" s="156" t="n">
        <v>28</v>
      </c>
      <c r="F92" s="157" t="n">
        <v>0.7</v>
      </c>
    </row>
    <row r="93" ht="24" customHeight="1" s="113">
      <c r="A93" s="156" t="inlineStr">
        <is>
          <t>M016</t>
        </is>
      </c>
      <c r="B93" s="156" t="inlineStr">
        <is>
          <t>GAZİEMİR-2</t>
        </is>
      </c>
      <c r="C93" s="156" t="inlineStr">
        <is>
          <t>Kasap</t>
        </is>
      </c>
      <c r="D93" s="156" t="inlineStr">
        <is>
          <t>Var</t>
        </is>
      </c>
      <c r="E93" s="156" t="n">
        <v>38</v>
      </c>
      <c r="F93" s="157" t="n">
        <v>0.9</v>
      </c>
    </row>
    <row r="94" ht="24" customHeight="1" s="113">
      <c r="A94" s="156" t="inlineStr">
        <is>
          <t>M016</t>
        </is>
      </c>
      <c r="B94" s="156" t="inlineStr">
        <is>
          <t>GAZİEMİR-2</t>
        </is>
      </c>
      <c r="C94" s="156" t="inlineStr">
        <is>
          <t>Şarküteri</t>
        </is>
      </c>
      <c r="D94" s="156" t="inlineStr">
        <is>
          <t>Var</t>
        </is>
      </c>
      <c r="E94" s="156" t="n">
        <v>58</v>
      </c>
      <c r="F94" s="157" t="n">
        <v>1.4</v>
      </c>
    </row>
    <row r="95" ht="36" customHeight="1" s="113">
      <c r="A95" s="156" t="inlineStr">
        <is>
          <t>M016</t>
        </is>
      </c>
      <c r="B95" s="156" t="inlineStr">
        <is>
          <t>GAZİEMİR-2</t>
        </is>
      </c>
      <c r="C95" s="156" t="inlineStr">
        <is>
          <t>Unlu Mamuller</t>
        </is>
      </c>
      <c r="D95" s="156" t="inlineStr">
        <is>
          <t>Var</t>
        </is>
      </c>
      <c r="E95" s="156" t="n">
        <v>38</v>
      </c>
      <c r="F95" s="157" t="n">
        <v>0.9</v>
      </c>
    </row>
    <row r="96" ht="24" customHeight="1" s="113">
      <c r="A96" s="156" t="inlineStr">
        <is>
          <t>M016</t>
        </is>
      </c>
      <c r="B96" s="156" t="inlineStr">
        <is>
          <t>GAZİEMİR-2</t>
        </is>
      </c>
      <c r="C96" s="156" t="inlineStr">
        <is>
          <t>Manav</t>
        </is>
      </c>
      <c r="D96" s="156" t="inlineStr">
        <is>
          <t>Var</t>
        </is>
      </c>
      <c r="E96" s="156" t="n">
        <v>105</v>
      </c>
      <c r="F96" s="157" t="n">
        <v>2.6</v>
      </c>
    </row>
    <row r="97" ht="24" customHeight="1" s="113">
      <c r="A97" s="156" t="inlineStr">
        <is>
          <t>M016</t>
        </is>
      </c>
      <c r="B97" s="156" t="inlineStr">
        <is>
          <t>GAZİEMİR-2</t>
        </is>
      </c>
      <c r="C97" s="156" t="inlineStr">
        <is>
          <t>Depo/Mal Kabul</t>
        </is>
      </c>
      <c r="D97" s="156" t="inlineStr">
        <is>
          <t>Var</t>
        </is>
      </c>
      <c r="E97" s="156" t="n">
        <v>18</v>
      </c>
      <c r="F97" s="157" t="n">
        <v>0.5</v>
      </c>
    </row>
    <row r="98" ht="24" customHeight="1" s="113">
      <c r="A98" s="156" t="inlineStr">
        <is>
          <t>M016</t>
        </is>
      </c>
      <c r="B98" s="156" t="inlineStr">
        <is>
          <t>GAZİEMİR-2</t>
        </is>
      </c>
      <c r="C98" s="156" t="inlineStr">
        <is>
          <t>Online</t>
        </is>
      </c>
      <c r="D98" s="156" t="inlineStr">
        <is>
          <t>Var</t>
        </is>
      </c>
      <c r="E98" s="156" t="n">
        <v>17</v>
      </c>
      <c r="F98" s="157" t="n">
        <v>0.4</v>
      </c>
    </row>
    <row r="99" ht="24" customHeight="1" s="113">
      <c r="A99" s="156" t="inlineStr">
        <is>
          <t>M017</t>
        </is>
      </c>
      <c r="B99" s="156" t="inlineStr">
        <is>
          <t>GAZİEMİR-3</t>
        </is>
      </c>
      <c r="C99" s="156" t="inlineStr">
        <is>
          <t>Kasap</t>
        </is>
      </c>
      <c r="D99" s="156" t="inlineStr">
        <is>
          <t>Var</t>
        </is>
      </c>
      <c r="E99" s="156" t="n">
        <v>104</v>
      </c>
      <c r="F99" s="157" t="n">
        <v>2.6</v>
      </c>
    </row>
    <row r="100" ht="24" customHeight="1" s="113">
      <c r="A100" s="156" t="inlineStr">
        <is>
          <t>M017</t>
        </is>
      </c>
      <c r="B100" s="156" t="inlineStr">
        <is>
          <t>GAZİEMİR-3</t>
        </is>
      </c>
      <c r="C100" s="156" t="inlineStr">
        <is>
          <t>Şarküteri</t>
        </is>
      </c>
      <c r="D100" s="156" t="inlineStr">
        <is>
          <t>Var</t>
        </is>
      </c>
      <c r="E100" s="156" t="n">
        <v>131</v>
      </c>
      <c r="F100" s="157" t="n">
        <v>3.3</v>
      </c>
    </row>
    <row r="101" ht="36" customHeight="1" s="113">
      <c r="A101" s="156" t="inlineStr">
        <is>
          <t>M017</t>
        </is>
      </c>
      <c r="B101" s="156" t="inlineStr">
        <is>
          <t>GAZİEMİR-3</t>
        </is>
      </c>
      <c r="C101" s="156" t="inlineStr">
        <is>
          <t>Unlu Mamuller</t>
        </is>
      </c>
      <c r="D101" s="156" t="inlineStr">
        <is>
          <t>Var</t>
        </is>
      </c>
      <c r="E101" s="156" t="n">
        <v>121</v>
      </c>
      <c r="F101" s="157" t="n">
        <v>3</v>
      </c>
    </row>
    <row r="102" ht="24" customHeight="1" s="113">
      <c r="A102" s="156" t="inlineStr">
        <is>
          <t>M017</t>
        </is>
      </c>
      <c r="B102" s="156" t="inlineStr">
        <is>
          <t>GAZİEMİR-3</t>
        </is>
      </c>
      <c r="C102" s="156" t="inlineStr">
        <is>
          <t>Manav</t>
        </is>
      </c>
      <c r="D102" s="156" t="inlineStr">
        <is>
          <t>Var</t>
        </is>
      </c>
      <c r="E102" s="156" t="n">
        <v>139</v>
      </c>
      <c r="F102" s="157" t="n">
        <v>3.5</v>
      </c>
    </row>
    <row r="103" ht="24" customHeight="1" s="113">
      <c r="A103" s="156" t="inlineStr">
        <is>
          <t>M017</t>
        </is>
      </c>
      <c r="B103" s="156" t="inlineStr">
        <is>
          <t>GAZİEMİR-3</t>
        </is>
      </c>
      <c r="C103" s="156" t="inlineStr">
        <is>
          <t>Depo/Mal Kabul</t>
        </is>
      </c>
      <c r="D103" s="156" t="inlineStr">
        <is>
          <t>Var</t>
        </is>
      </c>
      <c r="E103" s="156" t="n">
        <v>128</v>
      </c>
      <c r="F103" s="157" t="n">
        <v>3.2</v>
      </c>
    </row>
    <row r="104" ht="24" customHeight="1" s="113">
      <c r="A104" s="156" t="inlineStr">
        <is>
          <t>M017</t>
        </is>
      </c>
      <c r="B104" s="156" t="inlineStr">
        <is>
          <t>GAZİEMİR-3</t>
        </is>
      </c>
      <c r="C104" s="156" t="inlineStr">
        <is>
          <t>Online</t>
        </is>
      </c>
      <c r="D104" s="156" t="inlineStr">
        <is>
          <t>Var</t>
        </is>
      </c>
      <c r="E104" s="156" t="n">
        <v>28</v>
      </c>
      <c r="F104" s="157" t="n">
        <v>0.7</v>
      </c>
    </row>
    <row r="105" ht="24" customHeight="1" s="113">
      <c r="A105" s="156" t="inlineStr">
        <is>
          <t>M018</t>
        </is>
      </c>
      <c r="B105" s="156" t="inlineStr">
        <is>
          <t>GAZİEMİR-4</t>
        </is>
      </c>
      <c r="C105" s="156" t="inlineStr">
        <is>
          <t>Kasap</t>
        </is>
      </c>
      <c r="D105" s="156" t="inlineStr">
        <is>
          <t>Yok</t>
        </is>
      </c>
      <c r="E105" s="156" t="n">
        <v>0</v>
      </c>
      <c r="F105" s="157" t="n">
        <v>0</v>
      </c>
    </row>
    <row r="106" ht="24" customHeight="1" s="113">
      <c r="A106" s="156" t="inlineStr">
        <is>
          <t>M018</t>
        </is>
      </c>
      <c r="B106" s="156" t="inlineStr">
        <is>
          <t>GAZİEMİR-4</t>
        </is>
      </c>
      <c r="C106" s="156" t="inlineStr">
        <is>
          <t>Şarküteri</t>
        </is>
      </c>
      <c r="D106" s="156" t="inlineStr">
        <is>
          <t>Var</t>
        </is>
      </c>
      <c r="E106" s="156" t="n">
        <v>53</v>
      </c>
      <c r="F106" s="157" t="n">
        <v>1.3</v>
      </c>
    </row>
    <row r="107" ht="36" customHeight="1" s="113">
      <c r="A107" s="156" t="inlineStr">
        <is>
          <t>M018</t>
        </is>
      </c>
      <c r="B107" s="156" t="inlineStr">
        <is>
          <t>GAZİEMİR-4</t>
        </is>
      </c>
      <c r="C107" s="156" t="inlineStr">
        <is>
          <t>Unlu Mamuller</t>
        </is>
      </c>
      <c r="D107" s="156" t="inlineStr">
        <is>
          <t>Var</t>
        </is>
      </c>
      <c r="E107" s="156" t="n">
        <v>57</v>
      </c>
      <c r="F107" s="157" t="n">
        <v>1.4</v>
      </c>
    </row>
    <row r="108" ht="24" customHeight="1" s="113">
      <c r="A108" s="156" t="inlineStr">
        <is>
          <t>M018</t>
        </is>
      </c>
      <c r="B108" s="156" t="inlineStr">
        <is>
          <t>GAZİEMİR-4</t>
        </is>
      </c>
      <c r="C108" s="156" t="inlineStr">
        <is>
          <t>Manav</t>
        </is>
      </c>
      <c r="D108" s="156" t="inlineStr">
        <is>
          <t>Var</t>
        </is>
      </c>
      <c r="E108" s="156" t="n">
        <v>85</v>
      </c>
      <c r="F108" s="157" t="n">
        <v>2.1</v>
      </c>
    </row>
    <row r="109" ht="24" customHeight="1" s="113">
      <c r="A109" s="156" t="inlineStr">
        <is>
          <t>M018</t>
        </is>
      </c>
      <c r="B109" s="156" t="inlineStr">
        <is>
          <t>GAZİEMİR-4</t>
        </is>
      </c>
      <c r="C109" s="156" t="inlineStr">
        <is>
          <t>Depo/Mal Kabul</t>
        </is>
      </c>
      <c r="D109" s="156" t="inlineStr">
        <is>
          <t>Var</t>
        </is>
      </c>
      <c r="E109" s="156" t="n">
        <v>10</v>
      </c>
      <c r="F109" s="157" t="n">
        <v>0.2</v>
      </c>
    </row>
    <row r="110" ht="24" customHeight="1" s="113">
      <c r="A110" s="156" t="inlineStr">
        <is>
          <t>M018</t>
        </is>
      </c>
      <c r="B110" s="156" t="inlineStr">
        <is>
          <t>GAZİEMİR-4</t>
        </is>
      </c>
      <c r="C110" s="156" t="inlineStr">
        <is>
          <t>Online</t>
        </is>
      </c>
      <c r="D110" s="156" t="inlineStr">
        <is>
          <t>Var</t>
        </is>
      </c>
      <c r="E110" s="156" t="n">
        <v>102</v>
      </c>
      <c r="F110" s="157" t="n">
        <v>2.5</v>
      </c>
    </row>
    <row r="111" ht="24" customHeight="1" s="113">
      <c r="A111" s="156" t="inlineStr">
        <is>
          <t>M019</t>
        </is>
      </c>
      <c r="B111" s="156" t="inlineStr">
        <is>
          <t>GAZİEMİR-5</t>
        </is>
      </c>
      <c r="C111" s="156" t="inlineStr">
        <is>
          <t>Kasap</t>
        </is>
      </c>
      <c r="D111" s="156" t="inlineStr">
        <is>
          <t>Var</t>
        </is>
      </c>
      <c r="E111" s="156" t="n">
        <v>30</v>
      </c>
      <c r="F111" s="157" t="n">
        <v>0.8</v>
      </c>
    </row>
    <row r="112" ht="24" customHeight="1" s="113">
      <c r="A112" s="156" t="inlineStr">
        <is>
          <t>M019</t>
        </is>
      </c>
      <c r="B112" s="156" t="inlineStr">
        <is>
          <t>GAZİEMİR-5</t>
        </is>
      </c>
      <c r="C112" s="156" t="inlineStr">
        <is>
          <t>Şarküteri</t>
        </is>
      </c>
      <c r="D112" s="156" t="inlineStr">
        <is>
          <t>Var</t>
        </is>
      </c>
      <c r="E112" s="156" t="n">
        <v>113</v>
      </c>
      <c r="F112" s="157" t="n">
        <v>2.8</v>
      </c>
    </row>
    <row r="113" ht="36" customHeight="1" s="113">
      <c r="A113" s="156" t="inlineStr">
        <is>
          <t>M019</t>
        </is>
      </c>
      <c r="B113" s="156" t="inlineStr">
        <is>
          <t>GAZİEMİR-5</t>
        </is>
      </c>
      <c r="C113" s="156" t="inlineStr">
        <is>
          <t>Unlu Mamuller</t>
        </is>
      </c>
      <c r="D113" s="156" t="inlineStr">
        <is>
          <t>Var</t>
        </is>
      </c>
      <c r="E113" s="156" t="n">
        <v>139</v>
      </c>
      <c r="F113" s="157" t="n">
        <v>3.5</v>
      </c>
    </row>
    <row r="114" ht="24" customHeight="1" s="113">
      <c r="A114" s="156" t="inlineStr">
        <is>
          <t>M019</t>
        </is>
      </c>
      <c r="B114" s="156" t="inlineStr">
        <is>
          <t>GAZİEMİR-5</t>
        </is>
      </c>
      <c r="C114" s="156" t="inlineStr">
        <is>
          <t>Manav</t>
        </is>
      </c>
      <c r="D114" s="156" t="inlineStr">
        <is>
          <t>Var</t>
        </is>
      </c>
      <c r="E114" s="156" t="n">
        <v>46</v>
      </c>
      <c r="F114" s="157" t="n">
        <v>1.1</v>
      </c>
    </row>
    <row r="115" ht="24" customHeight="1" s="113">
      <c r="A115" s="156" t="inlineStr">
        <is>
          <t>M019</t>
        </is>
      </c>
      <c r="B115" s="156" t="inlineStr">
        <is>
          <t>GAZİEMİR-5</t>
        </is>
      </c>
      <c r="C115" s="156" t="inlineStr">
        <is>
          <t>Depo/Mal Kabul</t>
        </is>
      </c>
      <c r="D115" s="156" t="inlineStr">
        <is>
          <t>Var</t>
        </is>
      </c>
      <c r="E115" s="156" t="n">
        <v>94</v>
      </c>
      <c r="F115" s="157" t="n">
        <v>2.4</v>
      </c>
    </row>
    <row r="116" ht="24" customHeight="1" s="113">
      <c r="A116" s="156" t="inlineStr">
        <is>
          <t>M019</t>
        </is>
      </c>
      <c r="B116" s="156" t="inlineStr">
        <is>
          <t>GAZİEMİR-5</t>
        </is>
      </c>
      <c r="C116" s="156" t="inlineStr">
        <is>
          <t>Online</t>
        </is>
      </c>
      <c r="D116" s="156" t="inlineStr">
        <is>
          <t>Var</t>
        </is>
      </c>
      <c r="E116" s="156" t="n">
        <v>112</v>
      </c>
      <c r="F116" s="157" t="n">
        <v>2.8</v>
      </c>
    </row>
    <row r="117" ht="24" customHeight="1" s="113">
      <c r="A117" s="156" t="inlineStr">
        <is>
          <t>M020</t>
        </is>
      </c>
      <c r="B117" s="156" t="inlineStr">
        <is>
          <t>GAZİEMİR-6</t>
        </is>
      </c>
      <c r="C117" s="156" t="inlineStr">
        <is>
          <t>Kasap</t>
        </is>
      </c>
      <c r="D117" s="156" t="inlineStr">
        <is>
          <t>Yok</t>
        </is>
      </c>
      <c r="E117" s="156" t="n">
        <v>0</v>
      </c>
      <c r="F117" s="157" t="n">
        <v>0</v>
      </c>
    </row>
    <row r="118" ht="24" customHeight="1" s="113">
      <c r="A118" s="156" t="inlineStr">
        <is>
          <t>M020</t>
        </is>
      </c>
      <c r="B118" s="156" t="inlineStr">
        <is>
          <t>GAZİEMİR-6</t>
        </is>
      </c>
      <c r="C118" s="156" t="inlineStr">
        <is>
          <t>Şarküteri</t>
        </is>
      </c>
      <c r="D118" s="156" t="inlineStr">
        <is>
          <t>Var</t>
        </is>
      </c>
      <c r="E118" s="156" t="n">
        <v>14</v>
      </c>
      <c r="F118" s="157" t="n">
        <v>0.3</v>
      </c>
    </row>
    <row r="119" ht="36" customHeight="1" s="113">
      <c r="A119" s="156" t="inlineStr">
        <is>
          <t>M020</t>
        </is>
      </c>
      <c r="B119" s="156" t="inlineStr">
        <is>
          <t>GAZİEMİR-6</t>
        </is>
      </c>
      <c r="C119" s="156" t="inlineStr">
        <is>
          <t>Unlu Mamuller</t>
        </is>
      </c>
      <c r="D119" s="156" t="inlineStr">
        <is>
          <t>Var</t>
        </is>
      </c>
      <c r="E119" s="156" t="n">
        <v>123</v>
      </c>
      <c r="F119" s="157" t="n">
        <v>3.1</v>
      </c>
    </row>
    <row r="120" ht="24" customHeight="1" s="113">
      <c r="A120" s="156" t="inlineStr">
        <is>
          <t>M020</t>
        </is>
      </c>
      <c r="B120" s="156" t="inlineStr">
        <is>
          <t>GAZİEMİR-6</t>
        </is>
      </c>
      <c r="C120" s="156" t="inlineStr">
        <is>
          <t>Manav</t>
        </is>
      </c>
      <c r="D120" s="156" t="inlineStr">
        <is>
          <t>Var</t>
        </is>
      </c>
      <c r="E120" s="156" t="n">
        <v>130</v>
      </c>
      <c r="F120" s="157" t="n">
        <v>3.2</v>
      </c>
    </row>
    <row r="121" ht="24" customHeight="1" s="113">
      <c r="A121" s="156" t="inlineStr">
        <is>
          <t>M020</t>
        </is>
      </c>
      <c r="B121" s="156" t="inlineStr">
        <is>
          <t>GAZİEMİR-6</t>
        </is>
      </c>
      <c r="C121" s="156" t="inlineStr">
        <is>
          <t>Depo/Mal Kabul</t>
        </is>
      </c>
      <c r="D121" s="156" t="inlineStr">
        <is>
          <t>Var</t>
        </is>
      </c>
      <c r="E121" s="156" t="n">
        <v>70</v>
      </c>
      <c r="F121" s="157" t="n">
        <v>1.8</v>
      </c>
    </row>
    <row r="122" ht="24" customHeight="1" s="113">
      <c r="A122" s="156" t="inlineStr">
        <is>
          <t>M020</t>
        </is>
      </c>
      <c r="B122" s="156" t="inlineStr">
        <is>
          <t>GAZİEMİR-6</t>
        </is>
      </c>
      <c r="C122" s="156" t="inlineStr">
        <is>
          <t>Online</t>
        </is>
      </c>
      <c r="D122" s="156" t="inlineStr">
        <is>
          <t>Var</t>
        </is>
      </c>
      <c r="E122" s="156" t="n">
        <v>45</v>
      </c>
      <c r="F122" s="157" t="n">
        <v>1.1</v>
      </c>
    </row>
    <row r="123" ht="24" customHeight="1" s="113">
      <c r="A123" s="156" t="inlineStr">
        <is>
          <t>M021</t>
        </is>
      </c>
      <c r="B123" s="156" t="inlineStr">
        <is>
          <t>GAZİEMİR-7</t>
        </is>
      </c>
      <c r="C123" s="156" t="inlineStr">
        <is>
          <t>Kasap</t>
        </is>
      </c>
      <c r="D123" s="156" t="inlineStr">
        <is>
          <t>Var</t>
        </is>
      </c>
      <c r="E123" s="156" t="n">
        <v>73</v>
      </c>
      <c r="F123" s="157" t="n">
        <v>1.8</v>
      </c>
    </row>
    <row r="124" ht="24" customHeight="1" s="113">
      <c r="A124" s="156" t="inlineStr">
        <is>
          <t>M021</t>
        </is>
      </c>
      <c r="B124" s="156" t="inlineStr">
        <is>
          <t>GAZİEMİR-7</t>
        </is>
      </c>
      <c r="C124" s="156" t="inlineStr">
        <is>
          <t>Şarküteri</t>
        </is>
      </c>
      <c r="D124" s="156" t="inlineStr">
        <is>
          <t>Var</t>
        </is>
      </c>
      <c r="E124" s="156" t="n">
        <v>54</v>
      </c>
      <c r="F124" s="157" t="n">
        <v>1.4</v>
      </c>
    </row>
    <row r="125" ht="36" customHeight="1" s="113">
      <c r="A125" s="156" t="inlineStr">
        <is>
          <t>M021</t>
        </is>
      </c>
      <c r="B125" s="156" t="inlineStr">
        <is>
          <t>GAZİEMİR-7</t>
        </is>
      </c>
      <c r="C125" s="156" t="inlineStr">
        <is>
          <t>Unlu Mamuller</t>
        </is>
      </c>
      <c r="D125" s="156" t="inlineStr">
        <is>
          <t>Var</t>
        </is>
      </c>
      <c r="E125" s="156" t="n">
        <v>48</v>
      </c>
      <c r="F125" s="157" t="n">
        <v>1.2</v>
      </c>
    </row>
    <row r="126" ht="24" customHeight="1" s="113">
      <c r="A126" s="156" t="inlineStr">
        <is>
          <t>M021</t>
        </is>
      </c>
      <c r="B126" s="156" t="inlineStr">
        <is>
          <t>GAZİEMİR-7</t>
        </is>
      </c>
      <c r="C126" s="156" t="inlineStr">
        <is>
          <t>Manav</t>
        </is>
      </c>
      <c r="D126" s="156" t="inlineStr">
        <is>
          <t>Var</t>
        </is>
      </c>
      <c r="E126" s="156" t="n">
        <v>43</v>
      </c>
      <c r="F126" s="157" t="n">
        <v>1.1</v>
      </c>
    </row>
    <row r="127" ht="24" customHeight="1" s="113">
      <c r="A127" s="156" t="inlineStr">
        <is>
          <t>M021</t>
        </is>
      </c>
      <c r="B127" s="156" t="inlineStr">
        <is>
          <t>GAZİEMİR-7</t>
        </is>
      </c>
      <c r="C127" s="156" t="inlineStr">
        <is>
          <t>Depo/Mal Kabul</t>
        </is>
      </c>
      <c r="D127" s="156" t="inlineStr">
        <is>
          <t>Var</t>
        </is>
      </c>
      <c r="E127" s="156" t="n">
        <v>96</v>
      </c>
      <c r="F127" s="157" t="n">
        <v>2.4</v>
      </c>
    </row>
    <row r="128" ht="24" customHeight="1" s="113">
      <c r="A128" s="156" t="inlineStr">
        <is>
          <t>M021</t>
        </is>
      </c>
      <c r="B128" s="156" t="inlineStr">
        <is>
          <t>GAZİEMİR-7</t>
        </is>
      </c>
      <c r="C128" s="156" t="inlineStr">
        <is>
          <t>Online</t>
        </is>
      </c>
      <c r="D128" s="156" t="inlineStr">
        <is>
          <t>Var</t>
        </is>
      </c>
      <c r="E128" s="156" t="n">
        <v>98</v>
      </c>
      <c r="F128" s="157" t="n">
        <v>2.5</v>
      </c>
    </row>
    <row r="129" ht="15" customHeight="1" s="113">
      <c r="A129" s="156" t="inlineStr">
        <is>
          <t>M022</t>
        </is>
      </c>
      <c r="B129" s="156" t="inlineStr">
        <is>
          <t>GEDİZ</t>
        </is>
      </c>
      <c r="C129" s="156" t="inlineStr">
        <is>
          <t>Kasap</t>
        </is>
      </c>
      <c r="D129" s="156" t="inlineStr">
        <is>
          <t>Var</t>
        </is>
      </c>
      <c r="E129" s="156" t="n">
        <v>91</v>
      </c>
      <c r="F129" s="157" t="n">
        <v>2.3</v>
      </c>
    </row>
    <row r="130" ht="15" customHeight="1" s="113">
      <c r="A130" s="156" t="inlineStr">
        <is>
          <t>M022</t>
        </is>
      </c>
      <c r="B130" s="156" t="inlineStr">
        <is>
          <t>GEDİZ</t>
        </is>
      </c>
      <c r="C130" s="156" t="inlineStr">
        <is>
          <t>Şarküteri</t>
        </is>
      </c>
      <c r="D130" s="156" t="inlineStr">
        <is>
          <t>Var</t>
        </is>
      </c>
      <c r="E130" s="156" t="n">
        <v>124</v>
      </c>
      <c r="F130" s="157" t="n">
        <v>3.1</v>
      </c>
    </row>
    <row r="131" ht="36" customHeight="1" s="113">
      <c r="A131" s="156" t="inlineStr">
        <is>
          <t>M022</t>
        </is>
      </c>
      <c r="B131" s="156" t="inlineStr">
        <is>
          <t>GEDİZ</t>
        </is>
      </c>
      <c r="C131" s="156" t="inlineStr">
        <is>
          <t>Unlu Mamuller</t>
        </is>
      </c>
      <c r="D131" s="156" t="inlineStr">
        <is>
          <t>Var</t>
        </is>
      </c>
      <c r="E131" s="156" t="n">
        <v>80</v>
      </c>
      <c r="F131" s="157" t="n">
        <v>2</v>
      </c>
    </row>
    <row r="132" ht="15" customHeight="1" s="113">
      <c r="A132" s="156" t="inlineStr">
        <is>
          <t>M022</t>
        </is>
      </c>
      <c r="B132" s="156" t="inlineStr">
        <is>
          <t>GEDİZ</t>
        </is>
      </c>
      <c r="C132" s="156" t="inlineStr">
        <is>
          <t>Manav</t>
        </is>
      </c>
      <c r="D132" s="156" t="inlineStr">
        <is>
          <t>Var</t>
        </is>
      </c>
      <c r="E132" s="156" t="n">
        <v>58</v>
      </c>
      <c r="F132" s="157" t="n">
        <v>1.4</v>
      </c>
    </row>
    <row r="133" ht="24" customHeight="1" s="113">
      <c r="A133" s="156" t="inlineStr">
        <is>
          <t>M022</t>
        </is>
      </c>
      <c r="B133" s="156" t="inlineStr">
        <is>
          <t>GEDİZ</t>
        </is>
      </c>
      <c r="C133" s="156" t="inlineStr">
        <is>
          <t>Depo/Mal Kabul</t>
        </is>
      </c>
      <c r="D133" s="156" t="inlineStr">
        <is>
          <t>Var</t>
        </is>
      </c>
      <c r="E133" s="156" t="n">
        <v>42</v>
      </c>
      <c r="F133" s="157" t="n">
        <v>1.1</v>
      </c>
    </row>
    <row r="134" ht="15" customHeight="1" s="113">
      <c r="A134" s="156" t="inlineStr">
        <is>
          <t>M022</t>
        </is>
      </c>
      <c r="B134" s="156" t="inlineStr">
        <is>
          <t>GEDİZ</t>
        </is>
      </c>
      <c r="C134" s="156" t="inlineStr">
        <is>
          <t>Online</t>
        </is>
      </c>
      <c r="D134" s="156" t="inlineStr">
        <is>
          <t>Var</t>
        </is>
      </c>
      <c r="E134" s="156" t="n">
        <v>90</v>
      </c>
      <c r="F134" s="157" t="n">
        <v>2.2</v>
      </c>
    </row>
    <row r="135" ht="15" customHeight="1" s="113">
      <c r="A135" s="156" t="inlineStr">
        <is>
          <t>M023</t>
        </is>
      </c>
      <c r="B135" s="156" t="inlineStr">
        <is>
          <t>GÖZTEPE</t>
        </is>
      </c>
      <c r="C135" s="156" t="inlineStr">
        <is>
          <t>Kasap</t>
        </is>
      </c>
      <c r="D135" s="156" t="inlineStr">
        <is>
          <t>Var</t>
        </is>
      </c>
      <c r="E135" s="156" t="n">
        <v>68</v>
      </c>
      <c r="F135" s="157" t="n">
        <v>1.7</v>
      </c>
    </row>
    <row r="136" ht="15" customHeight="1" s="113">
      <c r="A136" s="156" t="inlineStr">
        <is>
          <t>M023</t>
        </is>
      </c>
      <c r="B136" s="156" t="inlineStr">
        <is>
          <t>GÖZTEPE</t>
        </is>
      </c>
      <c r="C136" s="156" t="inlineStr">
        <is>
          <t>Şarküteri</t>
        </is>
      </c>
      <c r="D136" s="156" t="inlineStr">
        <is>
          <t>Var</t>
        </is>
      </c>
      <c r="E136" s="156" t="n">
        <v>18</v>
      </c>
      <c r="F136" s="157" t="n">
        <v>0.5</v>
      </c>
    </row>
    <row r="137" ht="36" customHeight="1" s="113">
      <c r="A137" s="156" t="inlineStr">
        <is>
          <t>M023</t>
        </is>
      </c>
      <c r="B137" s="156" t="inlineStr">
        <is>
          <t>GÖZTEPE</t>
        </is>
      </c>
      <c r="C137" s="156" t="inlineStr">
        <is>
          <t>Unlu Mamuller</t>
        </is>
      </c>
      <c r="D137" s="156" t="inlineStr">
        <is>
          <t>Yok</t>
        </is>
      </c>
      <c r="E137" s="156" t="n">
        <v>0</v>
      </c>
      <c r="F137" s="157" t="n">
        <v>0</v>
      </c>
    </row>
    <row r="138" ht="15" customHeight="1" s="113">
      <c r="A138" s="156" t="inlineStr">
        <is>
          <t>M023</t>
        </is>
      </c>
      <c r="B138" s="156" t="inlineStr">
        <is>
          <t>GÖZTEPE</t>
        </is>
      </c>
      <c r="C138" s="156" t="inlineStr">
        <is>
          <t>Manav</t>
        </is>
      </c>
      <c r="D138" s="156" t="inlineStr">
        <is>
          <t>Var</t>
        </is>
      </c>
      <c r="E138" s="156" t="n">
        <v>30</v>
      </c>
      <c r="F138" s="157" t="n">
        <v>0.8</v>
      </c>
    </row>
    <row r="139" ht="24" customHeight="1" s="113">
      <c r="A139" s="156" t="inlineStr">
        <is>
          <t>M023</t>
        </is>
      </c>
      <c r="B139" s="156" t="inlineStr">
        <is>
          <t>GÖZTEPE</t>
        </is>
      </c>
      <c r="C139" s="156" t="inlineStr">
        <is>
          <t>Depo/Mal Kabul</t>
        </is>
      </c>
      <c r="D139" s="156" t="inlineStr">
        <is>
          <t>Var</t>
        </is>
      </c>
      <c r="E139" s="156" t="n">
        <v>65</v>
      </c>
      <c r="F139" s="157" t="n">
        <v>1.6</v>
      </c>
    </row>
    <row r="140" ht="15" customHeight="1" s="113">
      <c r="A140" s="156" t="inlineStr">
        <is>
          <t>M023</t>
        </is>
      </c>
      <c r="B140" s="156" t="inlineStr">
        <is>
          <t>GÖZTEPE</t>
        </is>
      </c>
      <c r="C140" s="156" t="inlineStr">
        <is>
          <t>Online</t>
        </is>
      </c>
      <c r="D140" s="156" t="inlineStr">
        <is>
          <t>Var</t>
        </is>
      </c>
      <c r="E140" s="156" t="n">
        <v>136</v>
      </c>
      <c r="F140" s="157" t="n">
        <v>3.4</v>
      </c>
    </row>
    <row r="141" ht="24" customHeight="1" s="113">
      <c r="A141" s="156" t="inlineStr">
        <is>
          <t>M024</t>
        </is>
      </c>
      <c r="B141" s="156" t="inlineStr">
        <is>
          <t>GÜMÜŞPALA</t>
        </is>
      </c>
      <c r="C141" s="156" t="inlineStr">
        <is>
          <t>Kasap</t>
        </is>
      </c>
      <c r="D141" s="156" t="inlineStr">
        <is>
          <t>Var</t>
        </is>
      </c>
      <c r="E141" s="156" t="n">
        <v>42</v>
      </c>
      <c r="F141" s="157" t="n">
        <v>1.1</v>
      </c>
    </row>
    <row r="142" ht="24" customHeight="1" s="113">
      <c r="A142" s="156" t="inlineStr">
        <is>
          <t>M024</t>
        </is>
      </c>
      <c r="B142" s="156" t="inlineStr">
        <is>
          <t>GÜMÜŞPALA</t>
        </is>
      </c>
      <c r="C142" s="156" t="inlineStr">
        <is>
          <t>Şarküteri</t>
        </is>
      </c>
      <c r="D142" s="156" t="inlineStr">
        <is>
          <t>Var</t>
        </is>
      </c>
      <c r="E142" s="156" t="n">
        <v>94</v>
      </c>
      <c r="F142" s="157" t="n">
        <v>2.4</v>
      </c>
    </row>
    <row r="143" ht="36" customHeight="1" s="113">
      <c r="A143" s="156" t="inlineStr">
        <is>
          <t>M024</t>
        </is>
      </c>
      <c r="B143" s="156" t="inlineStr">
        <is>
          <t>GÜMÜŞPALA</t>
        </is>
      </c>
      <c r="C143" s="156" t="inlineStr">
        <is>
          <t>Unlu Mamuller</t>
        </is>
      </c>
      <c r="D143" s="156" t="inlineStr">
        <is>
          <t>Yok</t>
        </is>
      </c>
      <c r="E143" s="156" t="n">
        <v>0</v>
      </c>
      <c r="F143" s="157" t="n">
        <v>0</v>
      </c>
    </row>
    <row r="144" ht="24" customHeight="1" s="113">
      <c r="A144" s="156" t="inlineStr">
        <is>
          <t>M024</t>
        </is>
      </c>
      <c r="B144" s="156" t="inlineStr">
        <is>
          <t>GÜMÜŞPALA</t>
        </is>
      </c>
      <c r="C144" s="156" t="inlineStr">
        <is>
          <t>Manav</t>
        </is>
      </c>
      <c r="D144" s="156" t="inlineStr">
        <is>
          <t>Var</t>
        </is>
      </c>
      <c r="E144" s="156" t="n">
        <v>110</v>
      </c>
      <c r="F144" s="157" t="n">
        <v>2.8</v>
      </c>
    </row>
    <row r="145" ht="24" customHeight="1" s="113">
      <c r="A145" s="156" t="inlineStr">
        <is>
          <t>M024</t>
        </is>
      </c>
      <c r="B145" s="156" t="inlineStr">
        <is>
          <t>GÜMÜŞPALA</t>
        </is>
      </c>
      <c r="C145" s="156" t="inlineStr">
        <is>
          <t>Depo/Mal Kabul</t>
        </is>
      </c>
      <c r="D145" s="156" t="inlineStr">
        <is>
          <t>Var</t>
        </is>
      </c>
      <c r="E145" s="156" t="n">
        <v>34</v>
      </c>
      <c r="F145" s="157" t="n">
        <v>0.8</v>
      </c>
    </row>
    <row r="146" ht="24" customHeight="1" s="113">
      <c r="A146" s="156" t="inlineStr">
        <is>
          <t>M024</t>
        </is>
      </c>
      <c r="B146" s="156" t="inlineStr">
        <is>
          <t>GÜMÜŞPALA</t>
        </is>
      </c>
      <c r="C146" s="156" t="inlineStr">
        <is>
          <t>Online</t>
        </is>
      </c>
      <c r="D146" s="156" t="inlineStr">
        <is>
          <t>Var</t>
        </is>
      </c>
      <c r="E146" s="156" t="n">
        <v>111</v>
      </c>
      <c r="F146" s="157" t="n">
        <v>2.8</v>
      </c>
    </row>
    <row r="147" ht="24" customHeight="1" s="113">
      <c r="A147" s="156" t="inlineStr">
        <is>
          <t>M025</t>
        </is>
      </c>
      <c r="B147" s="156" t="inlineStr">
        <is>
          <t>HAL DEPO</t>
        </is>
      </c>
      <c r="C147" s="156" t="inlineStr">
        <is>
          <t>Kasap</t>
        </is>
      </c>
      <c r="D147" s="156" t="inlineStr">
        <is>
          <t>Yok</t>
        </is>
      </c>
      <c r="E147" s="156" t="n">
        <v>0</v>
      </c>
      <c r="F147" s="157" t="n">
        <v>0</v>
      </c>
    </row>
    <row r="148" ht="24" customHeight="1" s="113">
      <c r="A148" s="156" t="inlineStr">
        <is>
          <t>M025</t>
        </is>
      </c>
      <c r="B148" s="156" t="inlineStr">
        <is>
          <t>HAL DEPO</t>
        </is>
      </c>
      <c r="C148" s="156" t="inlineStr">
        <is>
          <t>Şarküteri</t>
        </is>
      </c>
      <c r="D148" s="156" t="inlineStr">
        <is>
          <t>Yok</t>
        </is>
      </c>
      <c r="E148" s="156" t="n">
        <v>0</v>
      </c>
      <c r="F148" s="157" t="n">
        <v>0</v>
      </c>
    </row>
    <row r="149" ht="36" customHeight="1" s="113">
      <c r="A149" s="156" t="inlineStr">
        <is>
          <t>M025</t>
        </is>
      </c>
      <c r="B149" s="156" t="inlineStr">
        <is>
          <t>HAL DEPO</t>
        </is>
      </c>
      <c r="C149" s="156" t="inlineStr">
        <is>
          <t>Unlu Mamuller</t>
        </is>
      </c>
      <c r="D149" s="156" t="inlineStr">
        <is>
          <t>Yok</t>
        </is>
      </c>
      <c r="E149" s="156" t="n">
        <v>0</v>
      </c>
      <c r="F149" s="157" t="n">
        <v>0</v>
      </c>
    </row>
    <row r="150" ht="24" customHeight="1" s="113">
      <c r="A150" s="156" t="inlineStr">
        <is>
          <t>M025</t>
        </is>
      </c>
      <c r="B150" s="156" t="inlineStr">
        <is>
          <t>HAL DEPO</t>
        </is>
      </c>
      <c r="C150" s="156" t="inlineStr">
        <is>
          <t>Manav</t>
        </is>
      </c>
      <c r="D150" s="156" t="inlineStr">
        <is>
          <t>Yok</t>
        </is>
      </c>
      <c r="E150" s="156" t="n">
        <v>0</v>
      </c>
      <c r="F150" s="157" t="n">
        <v>0</v>
      </c>
    </row>
    <row r="151" ht="24" customHeight="1" s="113">
      <c r="A151" s="156" t="inlineStr">
        <is>
          <t>M025</t>
        </is>
      </c>
      <c r="B151" s="156" t="inlineStr">
        <is>
          <t>HAL DEPO</t>
        </is>
      </c>
      <c r="C151" s="156" t="inlineStr">
        <is>
          <t>Depo/Mal Kabul</t>
        </is>
      </c>
      <c r="D151" s="156" t="inlineStr">
        <is>
          <t>Var</t>
        </is>
      </c>
      <c r="E151" s="156" t="n">
        <v>98</v>
      </c>
      <c r="F151" s="157" t="n">
        <v>2.5</v>
      </c>
    </row>
    <row r="152" ht="24" customHeight="1" s="113">
      <c r="A152" s="156" t="inlineStr">
        <is>
          <t>M025</t>
        </is>
      </c>
      <c r="B152" s="156" t="inlineStr">
        <is>
          <t>HAL DEPO</t>
        </is>
      </c>
      <c r="C152" s="156" t="inlineStr">
        <is>
          <t>Online</t>
        </is>
      </c>
      <c r="D152" s="156" t="inlineStr">
        <is>
          <t>Yok</t>
        </is>
      </c>
      <c r="E152" s="156" t="n">
        <v>0</v>
      </c>
      <c r="F152" s="157" t="n">
        <v>0</v>
      </c>
    </row>
    <row r="153" ht="24" customHeight="1" s="113">
      <c r="A153" s="156" t="inlineStr">
        <is>
          <t>M026</t>
        </is>
      </c>
      <c r="B153" s="156" t="inlineStr">
        <is>
          <t>HARMANDALI</t>
        </is>
      </c>
      <c r="C153" s="156" t="inlineStr">
        <is>
          <t>Kasap</t>
        </is>
      </c>
      <c r="D153" s="156" t="inlineStr">
        <is>
          <t>Var</t>
        </is>
      </c>
      <c r="E153" s="156" t="n">
        <v>110</v>
      </c>
      <c r="F153" s="157" t="n">
        <v>2.8</v>
      </c>
    </row>
    <row r="154" ht="24" customHeight="1" s="113">
      <c r="A154" s="156" t="inlineStr">
        <is>
          <t>M026</t>
        </is>
      </c>
      <c r="B154" s="156" t="inlineStr">
        <is>
          <t>HARMANDALI</t>
        </is>
      </c>
      <c r="C154" s="156" t="inlineStr">
        <is>
          <t>Şarküteri</t>
        </is>
      </c>
      <c r="D154" s="156" t="inlineStr">
        <is>
          <t>Var</t>
        </is>
      </c>
      <c r="E154" s="156" t="n">
        <v>105</v>
      </c>
      <c r="F154" s="157" t="n">
        <v>2.6</v>
      </c>
    </row>
    <row r="155" ht="36" customHeight="1" s="113">
      <c r="A155" s="156" t="inlineStr">
        <is>
          <t>M026</t>
        </is>
      </c>
      <c r="B155" s="156" t="inlineStr">
        <is>
          <t>HARMANDALI</t>
        </is>
      </c>
      <c r="C155" s="156" t="inlineStr">
        <is>
          <t>Unlu Mamuller</t>
        </is>
      </c>
      <c r="D155" s="156" t="inlineStr">
        <is>
          <t>Var</t>
        </is>
      </c>
      <c r="E155" s="156" t="n">
        <v>60</v>
      </c>
      <c r="F155" s="157" t="n">
        <v>1.5</v>
      </c>
    </row>
    <row r="156" ht="24" customHeight="1" s="113">
      <c r="A156" s="156" t="inlineStr">
        <is>
          <t>M026</t>
        </is>
      </c>
      <c r="B156" s="156" t="inlineStr">
        <is>
          <t>HARMANDALI</t>
        </is>
      </c>
      <c r="C156" s="156" t="inlineStr">
        <is>
          <t>Manav</t>
        </is>
      </c>
      <c r="D156" s="156" t="inlineStr">
        <is>
          <t>Var</t>
        </is>
      </c>
      <c r="E156" s="156" t="n">
        <v>117</v>
      </c>
      <c r="F156" s="157" t="n">
        <v>2.9</v>
      </c>
    </row>
    <row r="157" ht="24" customHeight="1" s="113">
      <c r="A157" s="156" t="inlineStr">
        <is>
          <t>M026</t>
        </is>
      </c>
      <c r="B157" s="156" t="inlineStr">
        <is>
          <t>HARMANDALI</t>
        </is>
      </c>
      <c r="C157" s="156" t="inlineStr">
        <is>
          <t>Depo/Mal Kabul</t>
        </is>
      </c>
      <c r="D157" s="156" t="inlineStr">
        <is>
          <t>Var</t>
        </is>
      </c>
      <c r="E157" s="156" t="n">
        <v>131</v>
      </c>
      <c r="F157" s="157" t="n">
        <v>3.3</v>
      </c>
    </row>
    <row r="158" ht="24" customHeight="1" s="113">
      <c r="A158" s="156" t="inlineStr">
        <is>
          <t>M026</t>
        </is>
      </c>
      <c r="B158" s="156" t="inlineStr">
        <is>
          <t>HARMANDALI</t>
        </is>
      </c>
      <c r="C158" s="156" t="inlineStr">
        <is>
          <t>Online</t>
        </is>
      </c>
      <c r="D158" s="156" t="inlineStr">
        <is>
          <t>Var</t>
        </is>
      </c>
      <c r="E158" s="156" t="n">
        <v>44</v>
      </c>
      <c r="F158" s="157" t="n">
        <v>1.1</v>
      </c>
    </row>
    <row r="159" ht="15" customHeight="1" s="113">
      <c r="A159" s="156" t="inlineStr">
        <is>
          <t>M027</t>
        </is>
      </c>
      <c r="B159" s="156" t="inlineStr">
        <is>
          <t>HATAY</t>
        </is>
      </c>
      <c r="C159" s="156" t="inlineStr">
        <is>
          <t>Kasap</t>
        </is>
      </c>
      <c r="D159" s="156" t="inlineStr">
        <is>
          <t>Var</t>
        </is>
      </c>
      <c r="E159" s="156" t="n">
        <v>52</v>
      </c>
      <c r="F159" s="157" t="n">
        <v>1.3</v>
      </c>
    </row>
    <row r="160" ht="15" customHeight="1" s="113">
      <c r="A160" s="156" t="inlineStr">
        <is>
          <t>M027</t>
        </is>
      </c>
      <c r="B160" s="156" t="inlineStr">
        <is>
          <t>HATAY</t>
        </is>
      </c>
      <c r="C160" s="156" t="inlineStr">
        <is>
          <t>Şarküteri</t>
        </is>
      </c>
      <c r="D160" s="156" t="inlineStr">
        <is>
          <t>Var</t>
        </is>
      </c>
      <c r="E160" s="156" t="n">
        <v>86</v>
      </c>
      <c r="F160" s="157" t="n">
        <v>2.1</v>
      </c>
    </row>
    <row r="161" ht="36" customHeight="1" s="113">
      <c r="A161" s="156" t="inlineStr">
        <is>
          <t>M027</t>
        </is>
      </c>
      <c r="B161" s="156" t="inlineStr">
        <is>
          <t>HATAY</t>
        </is>
      </c>
      <c r="C161" s="156" t="inlineStr">
        <is>
          <t>Unlu Mamuller</t>
        </is>
      </c>
      <c r="D161" s="156" t="inlineStr">
        <is>
          <t>Var</t>
        </is>
      </c>
      <c r="E161" s="156" t="n">
        <v>96</v>
      </c>
      <c r="F161" s="157" t="n">
        <v>2.4</v>
      </c>
    </row>
    <row r="162" ht="15" customHeight="1" s="113">
      <c r="A162" s="156" t="inlineStr">
        <is>
          <t>M027</t>
        </is>
      </c>
      <c r="B162" s="156" t="inlineStr">
        <is>
          <t>HATAY</t>
        </is>
      </c>
      <c r="C162" s="156" t="inlineStr">
        <is>
          <t>Manav</t>
        </is>
      </c>
      <c r="D162" s="156" t="inlineStr">
        <is>
          <t>Var</t>
        </is>
      </c>
      <c r="E162" s="156" t="n">
        <v>28</v>
      </c>
      <c r="F162" s="157" t="n">
        <v>0.7</v>
      </c>
    </row>
    <row r="163" ht="24" customHeight="1" s="113">
      <c r="A163" s="156" t="inlineStr">
        <is>
          <t>M027</t>
        </is>
      </c>
      <c r="B163" s="156" t="inlineStr">
        <is>
          <t>HATAY</t>
        </is>
      </c>
      <c r="C163" s="156" t="inlineStr">
        <is>
          <t>Depo/Mal Kabul</t>
        </is>
      </c>
      <c r="D163" s="156" t="inlineStr">
        <is>
          <t>Var</t>
        </is>
      </c>
      <c r="E163" s="156" t="n">
        <v>129</v>
      </c>
      <c r="F163" s="157" t="n">
        <v>3.2</v>
      </c>
    </row>
    <row r="164" ht="15" customHeight="1" s="113">
      <c r="A164" s="156" t="inlineStr">
        <is>
          <t>M027</t>
        </is>
      </c>
      <c r="B164" s="156" t="inlineStr">
        <is>
          <t>HATAY</t>
        </is>
      </c>
      <c r="C164" s="156" t="inlineStr">
        <is>
          <t>Online</t>
        </is>
      </c>
      <c r="D164" s="156" t="inlineStr">
        <is>
          <t>Var</t>
        </is>
      </c>
      <c r="E164" s="156" t="n">
        <v>12</v>
      </c>
      <c r="F164" s="157" t="n">
        <v>0.3</v>
      </c>
    </row>
    <row r="165" ht="24" customHeight="1" s="113">
      <c r="A165" s="156" t="inlineStr">
        <is>
          <t>M028</t>
        </is>
      </c>
      <c r="B165" s="156" t="inlineStr">
        <is>
          <t>KARŞIYAKA-1</t>
        </is>
      </c>
      <c r="C165" s="156" t="inlineStr">
        <is>
          <t>Kasap</t>
        </is>
      </c>
      <c r="D165" s="156" t="inlineStr">
        <is>
          <t>Var</t>
        </is>
      </c>
      <c r="E165" s="156" t="n">
        <v>90</v>
      </c>
      <c r="F165" s="157" t="n">
        <v>2.2</v>
      </c>
    </row>
    <row r="166" ht="24" customHeight="1" s="113">
      <c r="A166" s="156" t="inlineStr">
        <is>
          <t>M028</t>
        </is>
      </c>
      <c r="B166" s="156" t="inlineStr">
        <is>
          <t>KARŞIYAKA-1</t>
        </is>
      </c>
      <c r="C166" s="156" t="inlineStr">
        <is>
          <t>Şarküteri</t>
        </is>
      </c>
      <c r="D166" s="156" t="inlineStr">
        <is>
          <t>Var</t>
        </is>
      </c>
      <c r="E166" s="156" t="n">
        <v>82</v>
      </c>
      <c r="F166" s="157" t="n">
        <v>2</v>
      </c>
    </row>
    <row r="167" ht="36" customHeight="1" s="113">
      <c r="A167" s="156" t="inlineStr">
        <is>
          <t>M028</t>
        </is>
      </c>
      <c r="B167" s="156" t="inlineStr">
        <is>
          <t>KARŞIYAKA-1</t>
        </is>
      </c>
      <c r="C167" s="156" t="inlineStr">
        <is>
          <t>Unlu Mamuller</t>
        </is>
      </c>
      <c r="D167" s="156" t="inlineStr">
        <is>
          <t>Var</t>
        </is>
      </c>
      <c r="E167" s="156" t="n">
        <v>43</v>
      </c>
      <c r="F167" s="157" t="n">
        <v>1.1</v>
      </c>
    </row>
    <row r="168" ht="24" customHeight="1" s="113">
      <c r="A168" s="156" t="inlineStr">
        <is>
          <t>M028</t>
        </is>
      </c>
      <c r="B168" s="156" t="inlineStr">
        <is>
          <t>KARŞIYAKA-1</t>
        </is>
      </c>
      <c r="C168" s="156" t="inlineStr">
        <is>
          <t>Manav</t>
        </is>
      </c>
      <c r="D168" s="156" t="inlineStr">
        <is>
          <t>Var</t>
        </is>
      </c>
      <c r="E168" s="156" t="n">
        <v>87</v>
      </c>
      <c r="F168" s="157" t="n">
        <v>2.2</v>
      </c>
    </row>
    <row r="169" ht="24" customHeight="1" s="113">
      <c r="A169" s="156" t="inlineStr">
        <is>
          <t>M028</t>
        </is>
      </c>
      <c r="B169" s="156" t="inlineStr">
        <is>
          <t>KARŞIYAKA-1</t>
        </is>
      </c>
      <c r="C169" s="156" t="inlineStr">
        <is>
          <t>Depo/Mal Kabul</t>
        </is>
      </c>
      <c r="D169" s="156" t="inlineStr">
        <is>
          <t>Var</t>
        </is>
      </c>
      <c r="E169" s="156" t="n">
        <v>100</v>
      </c>
      <c r="F169" s="157" t="n">
        <v>2.5</v>
      </c>
    </row>
    <row r="170" ht="24" customHeight="1" s="113">
      <c r="A170" s="156" t="inlineStr">
        <is>
          <t>M028</t>
        </is>
      </c>
      <c r="B170" s="156" t="inlineStr">
        <is>
          <t>KARŞIYAKA-1</t>
        </is>
      </c>
      <c r="C170" s="156" t="inlineStr">
        <is>
          <t>Online</t>
        </is>
      </c>
      <c r="D170" s="156" t="inlineStr">
        <is>
          <t>Var</t>
        </is>
      </c>
      <c r="E170" s="156" t="n">
        <v>95</v>
      </c>
      <c r="F170" s="157" t="n">
        <v>2.4</v>
      </c>
    </row>
    <row r="171" ht="24" customHeight="1" s="113">
      <c r="A171" s="156" t="inlineStr">
        <is>
          <t>M029</t>
        </is>
      </c>
      <c r="B171" s="156" t="inlineStr">
        <is>
          <t>KARŞIYAKA-2</t>
        </is>
      </c>
      <c r="C171" s="156" t="inlineStr">
        <is>
          <t>Kasap</t>
        </is>
      </c>
      <c r="D171" s="156" t="inlineStr">
        <is>
          <t>Var</t>
        </is>
      </c>
      <c r="E171" s="156" t="n">
        <v>75</v>
      </c>
      <c r="F171" s="157" t="n">
        <v>1.9</v>
      </c>
    </row>
    <row r="172" ht="24" customHeight="1" s="113">
      <c r="A172" s="156" t="inlineStr">
        <is>
          <t>M029</t>
        </is>
      </c>
      <c r="B172" s="156" t="inlineStr">
        <is>
          <t>KARŞIYAKA-2</t>
        </is>
      </c>
      <c r="C172" s="156" t="inlineStr">
        <is>
          <t>Şarküteri</t>
        </is>
      </c>
      <c r="D172" s="156" t="inlineStr">
        <is>
          <t>Var</t>
        </is>
      </c>
      <c r="E172" s="156" t="n">
        <v>14</v>
      </c>
      <c r="F172" s="157" t="n">
        <v>0.3</v>
      </c>
    </row>
    <row r="173" ht="36" customHeight="1" s="113">
      <c r="A173" s="156" t="inlineStr">
        <is>
          <t>M029</t>
        </is>
      </c>
      <c r="B173" s="156" t="inlineStr">
        <is>
          <t>KARŞIYAKA-2</t>
        </is>
      </c>
      <c r="C173" s="156" t="inlineStr">
        <is>
          <t>Unlu Mamuller</t>
        </is>
      </c>
      <c r="D173" s="156" t="inlineStr">
        <is>
          <t>Yok</t>
        </is>
      </c>
      <c r="E173" s="156" t="n">
        <v>0</v>
      </c>
      <c r="F173" s="157" t="n">
        <v>0</v>
      </c>
    </row>
    <row r="174" ht="24" customHeight="1" s="113">
      <c r="A174" s="156" t="inlineStr">
        <is>
          <t>M029</t>
        </is>
      </c>
      <c r="B174" s="156" t="inlineStr">
        <is>
          <t>KARŞIYAKA-2</t>
        </is>
      </c>
      <c r="C174" s="156" t="inlineStr">
        <is>
          <t>Manav</t>
        </is>
      </c>
      <c r="D174" s="156" t="inlineStr">
        <is>
          <t>Var</t>
        </is>
      </c>
      <c r="E174" s="156" t="n">
        <v>43</v>
      </c>
      <c r="F174" s="157" t="n">
        <v>1.1</v>
      </c>
    </row>
    <row r="175" ht="24" customHeight="1" s="113">
      <c r="A175" s="156" t="inlineStr">
        <is>
          <t>M029</t>
        </is>
      </c>
      <c r="B175" s="156" t="inlineStr">
        <is>
          <t>KARŞIYAKA-2</t>
        </is>
      </c>
      <c r="C175" s="156" t="inlineStr">
        <is>
          <t>Depo/Mal Kabul</t>
        </is>
      </c>
      <c r="D175" s="156" t="inlineStr">
        <is>
          <t>Var</t>
        </is>
      </c>
      <c r="E175" s="156" t="n">
        <v>94</v>
      </c>
      <c r="F175" s="157" t="n">
        <v>2.4</v>
      </c>
    </row>
    <row r="176" ht="24" customHeight="1" s="113">
      <c r="A176" s="156" t="inlineStr">
        <is>
          <t>M029</t>
        </is>
      </c>
      <c r="B176" s="156" t="inlineStr">
        <is>
          <t>KARŞIYAKA-2</t>
        </is>
      </c>
      <c r="C176" s="156" t="inlineStr">
        <is>
          <t>Online</t>
        </is>
      </c>
      <c r="D176" s="156" t="inlineStr">
        <is>
          <t>Var</t>
        </is>
      </c>
      <c r="E176" s="156" t="n">
        <v>88</v>
      </c>
      <c r="F176" s="157" t="n">
        <v>2.2</v>
      </c>
    </row>
    <row r="177" ht="24" customHeight="1" s="113">
      <c r="A177" s="156" t="inlineStr">
        <is>
          <t>M030</t>
        </is>
      </c>
      <c r="B177" s="156" t="inlineStr">
        <is>
          <t>MANAVKUYU</t>
        </is>
      </c>
      <c r="C177" s="156" t="inlineStr">
        <is>
          <t>Kasap</t>
        </is>
      </c>
      <c r="D177" s="156" t="inlineStr">
        <is>
          <t>Var</t>
        </is>
      </c>
      <c r="E177" s="156" t="n">
        <v>64</v>
      </c>
      <c r="F177" s="157" t="n">
        <v>1.6</v>
      </c>
    </row>
    <row r="178" ht="24" customHeight="1" s="113">
      <c r="A178" s="156" t="inlineStr">
        <is>
          <t>M030</t>
        </is>
      </c>
      <c r="B178" s="156" t="inlineStr">
        <is>
          <t>MANAVKUYU</t>
        </is>
      </c>
      <c r="C178" s="156" t="inlineStr">
        <is>
          <t>Şarküteri</t>
        </is>
      </c>
      <c r="D178" s="156" t="inlineStr">
        <is>
          <t>Var</t>
        </is>
      </c>
      <c r="E178" s="156" t="n">
        <v>109</v>
      </c>
      <c r="F178" s="157" t="n">
        <v>2.7</v>
      </c>
    </row>
    <row r="179" ht="36" customHeight="1" s="113">
      <c r="A179" s="156" t="inlineStr">
        <is>
          <t>M030</t>
        </is>
      </c>
      <c r="B179" s="156" t="inlineStr">
        <is>
          <t>MANAVKUYU</t>
        </is>
      </c>
      <c r="C179" s="156" t="inlineStr">
        <is>
          <t>Unlu Mamuller</t>
        </is>
      </c>
      <c r="D179" s="156" t="inlineStr">
        <is>
          <t>Var</t>
        </is>
      </c>
      <c r="E179" s="156" t="n">
        <v>40</v>
      </c>
      <c r="F179" s="157" t="n">
        <v>1</v>
      </c>
    </row>
    <row r="180" ht="24" customHeight="1" s="113">
      <c r="A180" s="156" t="inlineStr">
        <is>
          <t>M030</t>
        </is>
      </c>
      <c r="B180" s="156" t="inlineStr">
        <is>
          <t>MANAVKUYU</t>
        </is>
      </c>
      <c r="C180" s="156" t="inlineStr">
        <is>
          <t>Manav</t>
        </is>
      </c>
      <c r="D180" s="156" t="inlineStr">
        <is>
          <t>Var</t>
        </is>
      </c>
      <c r="E180" s="156" t="n">
        <v>119</v>
      </c>
      <c r="F180" s="157" t="n">
        <v>3</v>
      </c>
    </row>
    <row r="181" ht="24" customHeight="1" s="113">
      <c r="A181" s="156" t="inlineStr">
        <is>
          <t>M030</t>
        </is>
      </c>
      <c r="B181" s="156" t="inlineStr">
        <is>
          <t>MANAVKUYU</t>
        </is>
      </c>
      <c r="C181" s="156" t="inlineStr">
        <is>
          <t>Depo/Mal Kabul</t>
        </is>
      </c>
      <c r="D181" s="156" t="inlineStr">
        <is>
          <t>Var</t>
        </is>
      </c>
      <c r="E181" s="156" t="n">
        <v>115</v>
      </c>
      <c r="F181" s="157" t="n">
        <v>2.9</v>
      </c>
    </row>
    <row r="182" ht="24" customHeight="1" s="113">
      <c r="A182" s="156" t="inlineStr">
        <is>
          <t>M030</t>
        </is>
      </c>
      <c r="B182" s="156" t="inlineStr">
        <is>
          <t>MANAVKUYU</t>
        </is>
      </c>
      <c r="C182" s="156" t="inlineStr">
        <is>
          <t>Online</t>
        </is>
      </c>
      <c r="D182" s="156" t="inlineStr">
        <is>
          <t>Var</t>
        </is>
      </c>
      <c r="E182" s="156" t="n">
        <v>60</v>
      </c>
      <c r="F182" s="157" t="n">
        <v>1.5</v>
      </c>
    </row>
    <row r="183" ht="24" customHeight="1" s="113">
      <c r="A183" s="156" t="inlineStr">
        <is>
          <t>M031</t>
        </is>
      </c>
      <c r="B183" s="156" t="inlineStr">
        <is>
          <t>MENDERES</t>
        </is>
      </c>
      <c r="C183" s="156" t="inlineStr">
        <is>
          <t>Kasap</t>
        </is>
      </c>
      <c r="D183" s="156" t="inlineStr">
        <is>
          <t>Yok</t>
        </is>
      </c>
      <c r="E183" s="156" t="n">
        <v>0</v>
      </c>
      <c r="F183" s="157" t="n">
        <v>0</v>
      </c>
    </row>
    <row r="184" ht="24" customHeight="1" s="113">
      <c r="A184" s="156" t="inlineStr">
        <is>
          <t>M031</t>
        </is>
      </c>
      <c r="B184" s="156" t="inlineStr">
        <is>
          <t>MENDERES</t>
        </is>
      </c>
      <c r="C184" s="156" t="inlineStr">
        <is>
          <t>Şarküteri</t>
        </is>
      </c>
      <c r="D184" s="156" t="inlineStr">
        <is>
          <t>Var</t>
        </is>
      </c>
      <c r="E184" s="156" t="n">
        <v>72</v>
      </c>
      <c r="F184" s="157" t="n">
        <v>1.8</v>
      </c>
    </row>
    <row r="185" ht="36" customHeight="1" s="113">
      <c r="A185" s="156" t="inlineStr">
        <is>
          <t>M031</t>
        </is>
      </c>
      <c r="B185" s="156" t="inlineStr">
        <is>
          <t>MENDERES</t>
        </is>
      </c>
      <c r="C185" s="156" t="inlineStr">
        <is>
          <t>Unlu Mamuller</t>
        </is>
      </c>
      <c r="D185" s="156" t="inlineStr">
        <is>
          <t>Yok</t>
        </is>
      </c>
      <c r="E185" s="156" t="n">
        <v>0</v>
      </c>
      <c r="F185" s="157" t="n">
        <v>0</v>
      </c>
    </row>
    <row r="186" ht="24" customHeight="1" s="113">
      <c r="A186" s="156" t="inlineStr">
        <is>
          <t>M031</t>
        </is>
      </c>
      <c r="B186" s="156" t="inlineStr">
        <is>
          <t>MENDERES</t>
        </is>
      </c>
      <c r="C186" s="156" t="inlineStr">
        <is>
          <t>Manav</t>
        </is>
      </c>
      <c r="D186" s="156" t="inlineStr">
        <is>
          <t>Var</t>
        </is>
      </c>
      <c r="E186" s="156" t="n">
        <v>58</v>
      </c>
      <c r="F186" s="157" t="n">
        <v>1.4</v>
      </c>
    </row>
    <row r="187" ht="24" customHeight="1" s="113">
      <c r="A187" s="156" t="inlineStr">
        <is>
          <t>M031</t>
        </is>
      </c>
      <c r="B187" s="156" t="inlineStr">
        <is>
          <t>MENDERES</t>
        </is>
      </c>
      <c r="C187" s="156" t="inlineStr">
        <is>
          <t>Depo/Mal Kabul</t>
        </is>
      </c>
      <c r="D187" s="156" t="inlineStr">
        <is>
          <t>Var</t>
        </is>
      </c>
      <c r="E187" s="156" t="n">
        <v>53</v>
      </c>
      <c r="F187" s="157" t="n">
        <v>1.3</v>
      </c>
    </row>
    <row r="188" ht="24" customHeight="1" s="113">
      <c r="A188" s="156" t="inlineStr">
        <is>
          <t>M031</t>
        </is>
      </c>
      <c r="B188" s="156" t="inlineStr">
        <is>
          <t>MENDERES</t>
        </is>
      </c>
      <c r="C188" s="156" t="inlineStr">
        <is>
          <t>Online</t>
        </is>
      </c>
      <c r="D188" s="156" t="inlineStr">
        <is>
          <t>Var</t>
        </is>
      </c>
      <c r="E188" s="156" t="n">
        <v>18</v>
      </c>
      <c r="F188" s="157" t="n">
        <v>0.5</v>
      </c>
    </row>
    <row r="189" ht="24" customHeight="1" s="113">
      <c r="A189" s="156" t="inlineStr">
        <is>
          <t>M032</t>
        </is>
      </c>
      <c r="B189" s="156" t="inlineStr">
        <is>
          <t>MENDERES DEPO</t>
        </is>
      </c>
      <c r="C189" s="156" t="inlineStr">
        <is>
          <t>Kasap</t>
        </is>
      </c>
      <c r="D189" s="156" t="inlineStr">
        <is>
          <t>Yok</t>
        </is>
      </c>
      <c r="E189" s="156" t="n">
        <v>0</v>
      </c>
      <c r="F189" s="157" t="n">
        <v>0</v>
      </c>
    </row>
    <row r="190" ht="24" customHeight="1" s="113">
      <c r="A190" s="156" t="inlineStr">
        <is>
          <t>M032</t>
        </is>
      </c>
      <c r="B190" s="156" t="inlineStr">
        <is>
          <t>MENDERES DEPO</t>
        </is>
      </c>
      <c r="C190" s="156" t="inlineStr">
        <is>
          <t>Şarküteri</t>
        </is>
      </c>
      <c r="D190" s="156" t="inlineStr">
        <is>
          <t>Yok</t>
        </is>
      </c>
      <c r="E190" s="156" t="n">
        <v>0</v>
      </c>
      <c r="F190" s="157" t="n">
        <v>0</v>
      </c>
    </row>
    <row r="191" ht="36" customHeight="1" s="113">
      <c r="A191" s="156" t="inlineStr">
        <is>
          <t>M032</t>
        </is>
      </c>
      <c r="B191" s="156" t="inlineStr">
        <is>
          <t>MENDERES DEPO</t>
        </is>
      </c>
      <c r="C191" s="156" t="inlineStr">
        <is>
          <t>Unlu Mamuller</t>
        </is>
      </c>
      <c r="D191" s="156" t="inlineStr">
        <is>
          <t>Yok</t>
        </is>
      </c>
      <c r="E191" s="156" t="n">
        <v>0</v>
      </c>
      <c r="F191" s="157" t="n">
        <v>0</v>
      </c>
    </row>
    <row r="192" ht="24" customHeight="1" s="113">
      <c r="A192" s="156" t="inlineStr">
        <is>
          <t>M032</t>
        </is>
      </c>
      <c r="B192" s="156" t="inlineStr">
        <is>
          <t>MENDERES DEPO</t>
        </is>
      </c>
      <c r="C192" s="156" t="inlineStr">
        <is>
          <t>Manav</t>
        </is>
      </c>
      <c r="D192" s="156" t="inlineStr">
        <is>
          <t>Yok</t>
        </is>
      </c>
      <c r="E192" s="156" t="n">
        <v>0</v>
      </c>
      <c r="F192" s="157" t="n">
        <v>0</v>
      </c>
    </row>
    <row r="193" ht="24" customHeight="1" s="113">
      <c r="A193" s="156" t="inlineStr">
        <is>
          <t>M032</t>
        </is>
      </c>
      <c r="B193" s="156" t="inlineStr">
        <is>
          <t>MENDERES DEPO</t>
        </is>
      </c>
      <c r="C193" s="156" t="inlineStr">
        <is>
          <t>Depo/Mal Kabul</t>
        </is>
      </c>
      <c r="D193" s="156" t="inlineStr">
        <is>
          <t>Var</t>
        </is>
      </c>
      <c r="E193" s="156" t="n">
        <v>81</v>
      </c>
      <c r="F193" s="157" t="n">
        <v>2</v>
      </c>
    </row>
    <row r="194" ht="24" customHeight="1" s="113">
      <c r="A194" s="156" t="inlineStr">
        <is>
          <t>M032</t>
        </is>
      </c>
      <c r="B194" s="156" t="inlineStr">
        <is>
          <t>MENDERES DEPO</t>
        </is>
      </c>
      <c r="C194" s="156" t="inlineStr">
        <is>
          <t>Online</t>
        </is>
      </c>
      <c r="D194" s="156" t="inlineStr">
        <is>
          <t>Yok</t>
        </is>
      </c>
      <c r="E194" s="156" t="n">
        <v>0</v>
      </c>
      <c r="F194" s="157" t="n">
        <v>0</v>
      </c>
    </row>
    <row r="195" ht="15" customHeight="1" s="113">
      <c r="A195" s="156" t="inlineStr">
        <is>
          <t>M033</t>
        </is>
      </c>
      <c r="B195" s="156" t="inlineStr">
        <is>
          <t>MERKEZ</t>
        </is>
      </c>
      <c r="C195" s="156" t="inlineStr">
        <is>
          <t>Kasap</t>
        </is>
      </c>
      <c r="D195" s="156" t="inlineStr">
        <is>
          <t>Yok</t>
        </is>
      </c>
      <c r="E195" s="156" t="n">
        <v>0</v>
      </c>
      <c r="F195" s="157" t="n">
        <v>0</v>
      </c>
    </row>
    <row r="196" ht="15" customHeight="1" s="113">
      <c r="A196" s="156" t="inlineStr">
        <is>
          <t>M033</t>
        </is>
      </c>
      <c r="B196" s="156" t="inlineStr">
        <is>
          <t>MERKEZ</t>
        </is>
      </c>
      <c r="C196" s="156" t="inlineStr">
        <is>
          <t>Şarküteri</t>
        </is>
      </c>
      <c r="D196" s="156" t="inlineStr">
        <is>
          <t>Yok</t>
        </is>
      </c>
      <c r="E196" s="156" t="n">
        <v>0</v>
      </c>
      <c r="F196" s="157" t="n">
        <v>0</v>
      </c>
    </row>
    <row r="197" ht="36" customHeight="1" s="113">
      <c r="A197" s="156" t="inlineStr">
        <is>
          <t>M033</t>
        </is>
      </c>
      <c r="B197" s="156" t="inlineStr">
        <is>
          <t>MERKEZ</t>
        </is>
      </c>
      <c r="C197" s="156" t="inlineStr">
        <is>
          <t>Unlu Mamuller</t>
        </is>
      </c>
      <c r="D197" s="156" t="inlineStr">
        <is>
          <t>Yok</t>
        </is>
      </c>
      <c r="E197" s="156" t="n">
        <v>0</v>
      </c>
      <c r="F197" s="157" t="n">
        <v>0</v>
      </c>
    </row>
    <row r="198" ht="15" customHeight="1" s="113">
      <c r="A198" s="156" t="inlineStr">
        <is>
          <t>M033</t>
        </is>
      </c>
      <c r="B198" s="156" t="inlineStr">
        <is>
          <t>MERKEZ</t>
        </is>
      </c>
      <c r="C198" s="156" t="inlineStr">
        <is>
          <t>Manav</t>
        </is>
      </c>
      <c r="D198" s="156" t="inlineStr">
        <is>
          <t>Yok</t>
        </is>
      </c>
      <c r="E198" s="156" t="n">
        <v>0</v>
      </c>
      <c r="F198" s="157" t="n">
        <v>0</v>
      </c>
    </row>
    <row r="199" ht="24" customHeight="1" s="113">
      <c r="A199" s="156" t="inlineStr">
        <is>
          <t>M033</t>
        </is>
      </c>
      <c r="B199" s="156" t="inlineStr">
        <is>
          <t>MERKEZ</t>
        </is>
      </c>
      <c r="C199" s="156" t="inlineStr">
        <is>
          <t>Depo/Mal Kabul</t>
        </is>
      </c>
      <c r="D199" s="156" t="inlineStr">
        <is>
          <t>Var</t>
        </is>
      </c>
      <c r="E199" s="156" t="n">
        <v>43</v>
      </c>
      <c r="F199" s="157" t="n">
        <v>1.1</v>
      </c>
    </row>
    <row r="200" ht="15" customHeight="1" s="113">
      <c r="A200" s="156" t="inlineStr">
        <is>
          <t>M033</t>
        </is>
      </c>
      <c r="B200" s="156" t="inlineStr">
        <is>
          <t>MERKEZ</t>
        </is>
      </c>
      <c r="C200" s="156" t="inlineStr">
        <is>
          <t>Online</t>
        </is>
      </c>
      <c r="D200" s="156" t="inlineStr">
        <is>
          <t>Yok</t>
        </is>
      </c>
      <c r="E200" s="156" t="n">
        <v>0</v>
      </c>
      <c r="F200" s="157" t="n">
        <v>0</v>
      </c>
    </row>
    <row r="201" ht="24" customHeight="1" s="113">
      <c r="A201" s="156" t="inlineStr">
        <is>
          <t>M034</t>
        </is>
      </c>
      <c r="B201" s="156" t="inlineStr">
        <is>
          <t>NARLIDERE</t>
        </is>
      </c>
      <c r="C201" s="156" t="inlineStr">
        <is>
          <t>Kasap</t>
        </is>
      </c>
      <c r="D201" s="156" t="inlineStr">
        <is>
          <t>Var</t>
        </is>
      </c>
      <c r="E201" s="156" t="n">
        <v>76</v>
      </c>
      <c r="F201" s="157" t="n">
        <v>1.9</v>
      </c>
    </row>
    <row r="202" ht="24" customHeight="1" s="113">
      <c r="A202" s="156" t="inlineStr">
        <is>
          <t>M034</t>
        </is>
      </c>
      <c r="B202" s="156" t="inlineStr">
        <is>
          <t>NARLIDERE</t>
        </is>
      </c>
      <c r="C202" s="156" t="inlineStr">
        <is>
          <t>Şarküteri</t>
        </is>
      </c>
      <c r="D202" s="156" t="inlineStr">
        <is>
          <t>Var</t>
        </is>
      </c>
      <c r="E202" s="156" t="n">
        <v>97</v>
      </c>
      <c r="F202" s="157" t="n">
        <v>2.4</v>
      </c>
    </row>
    <row r="203" ht="36" customHeight="1" s="113">
      <c r="A203" s="156" t="inlineStr">
        <is>
          <t>M034</t>
        </is>
      </c>
      <c r="B203" s="156" t="inlineStr">
        <is>
          <t>NARLIDERE</t>
        </is>
      </c>
      <c r="C203" s="156" t="inlineStr">
        <is>
          <t>Unlu Mamuller</t>
        </is>
      </c>
      <c r="D203" s="156" t="inlineStr">
        <is>
          <t>Var</t>
        </is>
      </c>
      <c r="E203" s="156" t="n">
        <v>125</v>
      </c>
      <c r="F203" s="157" t="n">
        <v>3.1</v>
      </c>
    </row>
    <row r="204" ht="24" customHeight="1" s="113">
      <c r="A204" s="156" t="inlineStr">
        <is>
          <t>M034</t>
        </is>
      </c>
      <c r="B204" s="156" t="inlineStr">
        <is>
          <t>NARLIDERE</t>
        </is>
      </c>
      <c r="C204" s="156" t="inlineStr">
        <is>
          <t>Manav</t>
        </is>
      </c>
      <c r="D204" s="156" t="inlineStr">
        <is>
          <t>Var</t>
        </is>
      </c>
      <c r="E204" s="156" t="n">
        <v>31</v>
      </c>
      <c r="F204" s="157" t="n">
        <v>0.8</v>
      </c>
    </row>
    <row r="205" ht="24" customHeight="1" s="113">
      <c r="A205" s="156" t="inlineStr">
        <is>
          <t>M034</t>
        </is>
      </c>
      <c r="B205" s="156" t="inlineStr">
        <is>
          <t>NARLIDERE</t>
        </is>
      </c>
      <c r="C205" s="156" t="inlineStr">
        <is>
          <t>Depo/Mal Kabul</t>
        </is>
      </c>
      <c r="D205" s="156" t="inlineStr">
        <is>
          <t>Var</t>
        </is>
      </c>
      <c r="E205" s="156" t="n">
        <v>48</v>
      </c>
      <c r="F205" s="157" t="n">
        <v>1.2</v>
      </c>
    </row>
    <row r="206" ht="24" customHeight="1" s="113">
      <c r="A206" s="156" t="inlineStr">
        <is>
          <t>M034</t>
        </is>
      </c>
      <c r="B206" s="156" t="inlineStr">
        <is>
          <t>NARLIDERE</t>
        </is>
      </c>
      <c r="C206" s="156" t="inlineStr">
        <is>
          <t>Online</t>
        </is>
      </c>
      <c r="D206" s="156" t="inlineStr">
        <is>
          <t>Var</t>
        </is>
      </c>
      <c r="E206" s="156" t="n">
        <v>13</v>
      </c>
      <c r="F206" s="157" t="n">
        <v>0.3</v>
      </c>
    </row>
    <row r="207" ht="24" customHeight="1" s="113">
      <c r="A207" s="156" t="inlineStr">
        <is>
          <t>M035</t>
        </is>
      </c>
      <c r="B207" s="156" t="inlineStr">
        <is>
          <t>OSMANGAZİ</t>
        </is>
      </c>
      <c r="C207" s="156" t="inlineStr">
        <is>
          <t>Kasap</t>
        </is>
      </c>
      <c r="D207" s="156" t="inlineStr">
        <is>
          <t>Var</t>
        </is>
      </c>
      <c r="E207" s="156" t="n">
        <v>140</v>
      </c>
      <c r="F207" s="157" t="n">
        <v>3.5</v>
      </c>
    </row>
    <row r="208" ht="24" customHeight="1" s="113">
      <c r="A208" s="156" t="inlineStr">
        <is>
          <t>M035</t>
        </is>
      </c>
      <c r="B208" s="156" t="inlineStr">
        <is>
          <t>OSMANGAZİ</t>
        </is>
      </c>
      <c r="C208" s="156" t="inlineStr">
        <is>
          <t>Şarküteri</t>
        </is>
      </c>
      <c r="D208" s="156" t="inlineStr">
        <is>
          <t>Var</t>
        </is>
      </c>
      <c r="E208" s="156" t="n">
        <v>28</v>
      </c>
      <c r="F208" s="157" t="n">
        <v>0.7</v>
      </c>
    </row>
    <row r="209" ht="36" customHeight="1" s="113">
      <c r="A209" s="156" t="inlineStr">
        <is>
          <t>M035</t>
        </is>
      </c>
      <c r="B209" s="156" t="inlineStr">
        <is>
          <t>OSMANGAZİ</t>
        </is>
      </c>
      <c r="C209" s="156" t="inlineStr">
        <is>
          <t>Unlu Mamuller</t>
        </is>
      </c>
      <c r="D209" s="156" t="inlineStr">
        <is>
          <t>Yok</t>
        </is>
      </c>
      <c r="E209" s="156" t="n">
        <v>0</v>
      </c>
      <c r="F209" s="157" t="n">
        <v>0</v>
      </c>
    </row>
    <row r="210" ht="24" customHeight="1" s="113">
      <c r="A210" s="156" t="inlineStr">
        <is>
          <t>M035</t>
        </is>
      </c>
      <c r="B210" s="156" t="inlineStr">
        <is>
          <t>OSMANGAZİ</t>
        </is>
      </c>
      <c r="C210" s="156" t="inlineStr">
        <is>
          <t>Manav</t>
        </is>
      </c>
      <c r="D210" s="156" t="inlineStr">
        <is>
          <t>Var</t>
        </is>
      </c>
      <c r="E210" s="156" t="n">
        <v>29</v>
      </c>
      <c r="F210" s="157" t="n">
        <v>0.7</v>
      </c>
    </row>
    <row r="211" ht="24" customHeight="1" s="113">
      <c r="A211" s="156" t="inlineStr">
        <is>
          <t>M035</t>
        </is>
      </c>
      <c r="B211" s="156" t="inlineStr">
        <is>
          <t>OSMANGAZİ</t>
        </is>
      </c>
      <c r="C211" s="156" t="inlineStr">
        <is>
          <t>Depo/Mal Kabul</t>
        </is>
      </c>
      <c r="D211" s="156" t="inlineStr">
        <is>
          <t>Var</t>
        </is>
      </c>
      <c r="E211" s="156" t="n">
        <v>135</v>
      </c>
      <c r="F211" s="157" t="n">
        <v>3.4</v>
      </c>
    </row>
    <row r="212" ht="24" customHeight="1" s="113">
      <c r="A212" s="156" t="inlineStr">
        <is>
          <t>M035</t>
        </is>
      </c>
      <c r="B212" s="156" t="inlineStr">
        <is>
          <t>OSMANGAZİ</t>
        </is>
      </c>
      <c r="C212" s="156" t="inlineStr">
        <is>
          <t>Online</t>
        </is>
      </c>
      <c r="D212" s="156" t="inlineStr">
        <is>
          <t>Var</t>
        </is>
      </c>
      <c r="E212" s="156" t="n">
        <v>42</v>
      </c>
      <c r="F212" s="157" t="n">
        <v>1.1</v>
      </c>
    </row>
    <row r="213" ht="15" customHeight="1" s="113">
      <c r="A213" s="156" t="inlineStr">
        <is>
          <t>M036</t>
        </is>
      </c>
      <c r="B213" s="156" t="inlineStr">
        <is>
          <t>POLİGON</t>
        </is>
      </c>
      <c r="C213" s="156" t="inlineStr">
        <is>
          <t>Kasap</t>
        </is>
      </c>
      <c r="D213" s="156" t="inlineStr">
        <is>
          <t>Var</t>
        </is>
      </c>
      <c r="E213" s="156" t="n">
        <v>138</v>
      </c>
      <c r="F213" s="157" t="n">
        <v>3.5</v>
      </c>
    </row>
    <row r="214" ht="15" customHeight="1" s="113">
      <c r="A214" s="156" t="inlineStr">
        <is>
          <t>M036</t>
        </is>
      </c>
      <c r="B214" s="156" t="inlineStr">
        <is>
          <t>POLİGON</t>
        </is>
      </c>
      <c r="C214" s="156" t="inlineStr">
        <is>
          <t>Şarküteri</t>
        </is>
      </c>
      <c r="D214" s="156" t="inlineStr">
        <is>
          <t>Var</t>
        </is>
      </c>
      <c r="E214" s="156" t="n">
        <v>106</v>
      </c>
      <c r="F214" s="157" t="n">
        <v>2.6</v>
      </c>
    </row>
    <row r="215" ht="36" customHeight="1" s="113">
      <c r="A215" s="156" t="inlineStr">
        <is>
          <t>M036</t>
        </is>
      </c>
      <c r="B215" s="156" t="inlineStr">
        <is>
          <t>POLİGON</t>
        </is>
      </c>
      <c r="C215" s="156" t="inlineStr">
        <is>
          <t>Unlu Mamuller</t>
        </is>
      </c>
      <c r="D215" s="156" t="inlineStr">
        <is>
          <t>Var</t>
        </is>
      </c>
      <c r="E215" s="156" t="n">
        <v>139</v>
      </c>
      <c r="F215" s="157" t="n">
        <v>3.5</v>
      </c>
    </row>
    <row r="216" ht="15" customHeight="1" s="113">
      <c r="A216" s="156" t="inlineStr">
        <is>
          <t>M036</t>
        </is>
      </c>
      <c r="B216" s="156" t="inlineStr">
        <is>
          <t>POLİGON</t>
        </is>
      </c>
      <c r="C216" s="156" t="inlineStr">
        <is>
          <t>Manav</t>
        </is>
      </c>
      <c r="D216" s="156" t="inlineStr">
        <is>
          <t>Var</t>
        </is>
      </c>
      <c r="E216" s="156" t="n">
        <v>124</v>
      </c>
      <c r="F216" s="157" t="n">
        <v>3.1</v>
      </c>
    </row>
    <row r="217" ht="24" customHeight="1" s="113">
      <c r="A217" s="156" t="inlineStr">
        <is>
          <t>M036</t>
        </is>
      </c>
      <c r="B217" s="156" t="inlineStr">
        <is>
          <t>POLİGON</t>
        </is>
      </c>
      <c r="C217" s="156" t="inlineStr">
        <is>
          <t>Depo/Mal Kabul</t>
        </is>
      </c>
      <c r="D217" s="156" t="inlineStr">
        <is>
          <t>Var</t>
        </is>
      </c>
      <c r="E217" s="156" t="n">
        <v>52</v>
      </c>
      <c r="F217" s="157" t="n">
        <v>1.3</v>
      </c>
    </row>
    <row r="218" ht="15" customHeight="1" s="113">
      <c r="A218" s="156" t="inlineStr">
        <is>
          <t>M036</t>
        </is>
      </c>
      <c r="B218" s="156" t="inlineStr">
        <is>
          <t>POLİGON</t>
        </is>
      </c>
      <c r="C218" s="156" t="inlineStr">
        <is>
          <t>Online</t>
        </is>
      </c>
      <c r="D218" s="156" t="inlineStr">
        <is>
          <t>Var</t>
        </is>
      </c>
      <c r="E218" s="156" t="n">
        <v>110</v>
      </c>
      <c r="F218" s="157" t="n">
        <v>2.8</v>
      </c>
    </row>
    <row r="219" ht="24" customHeight="1" s="113">
      <c r="A219" s="156" t="inlineStr">
        <is>
          <t>M037</t>
        </is>
      </c>
      <c r="B219" s="156" t="inlineStr">
        <is>
          <t>SEFERİHİSAR</t>
        </is>
      </c>
      <c r="C219" s="156" t="inlineStr">
        <is>
          <t>Kasap</t>
        </is>
      </c>
      <c r="D219" s="156" t="inlineStr">
        <is>
          <t>Var</t>
        </is>
      </c>
      <c r="E219" s="156" t="n">
        <v>21</v>
      </c>
      <c r="F219" s="157" t="n">
        <v>0.5</v>
      </c>
    </row>
    <row r="220" ht="24" customHeight="1" s="113">
      <c r="A220" s="156" t="inlineStr">
        <is>
          <t>M037</t>
        </is>
      </c>
      <c r="B220" s="156" t="inlineStr">
        <is>
          <t>SEFERİHİSAR</t>
        </is>
      </c>
      <c r="C220" s="156" t="inlineStr">
        <is>
          <t>Şarküteri</t>
        </is>
      </c>
      <c r="D220" s="156" t="inlineStr">
        <is>
          <t>Var</t>
        </is>
      </c>
      <c r="E220" s="156" t="n">
        <v>65</v>
      </c>
      <c r="F220" s="157" t="n">
        <v>1.6</v>
      </c>
    </row>
    <row r="221" ht="36" customHeight="1" s="113">
      <c r="A221" s="156" t="inlineStr">
        <is>
          <t>M037</t>
        </is>
      </c>
      <c r="B221" s="156" t="inlineStr">
        <is>
          <t>SEFERİHİSAR</t>
        </is>
      </c>
      <c r="C221" s="156" t="inlineStr">
        <is>
          <t>Unlu Mamuller</t>
        </is>
      </c>
      <c r="D221" s="156" t="inlineStr">
        <is>
          <t>Var</t>
        </is>
      </c>
      <c r="E221" s="156" t="n">
        <v>110</v>
      </c>
      <c r="F221" s="157" t="n">
        <v>2.8</v>
      </c>
    </row>
    <row r="222" ht="24" customHeight="1" s="113">
      <c r="A222" s="156" t="inlineStr">
        <is>
          <t>M037</t>
        </is>
      </c>
      <c r="B222" s="156" t="inlineStr">
        <is>
          <t>SEFERİHİSAR</t>
        </is>
      </c>
      <c r="C222" s="156" t="inlineStr">
        <is>
          <t>Manav</t>
        </is>
      </c>
      <c r="D222" s="156" t="inlineStr">
        <is>
          <t>Var</t>
        </is>
      </c>
      <c r="E222" s="156" t="n">
        <v>93</v>
      </c>
      <c r="F222" s="157" t="n">
        <v>2.3</v>
      </c>
    </row>
    <row r="223" ht="24" customHeight="1" s="113">
      <c r="A223" s="156" t="inlineStr">
        <is>
          <t>M037</t>
        </is>
      </c>
      <c r="B223" s="156" t="inlineStr">
        <is>
          <t>SEFERİHİSAR</t>
        </is>
      </c>
      <c r="C223" s="156" t="inlineStr">
        <is>
          <t>Depo/Mal Kabul</t>
        </is>
      </c>
      <c r="D223" s="156" t="inlineStr">
        <is>
          <t>Var</t>
        </is>
      </c>
      <c r="E223" s="156" t="n">
        <v>59</v>
      </c>
      <c r="F223" s="157" t="n">
        <v>1.5</v>
      </c>
    </row>
    <row r="224" ht="24" customHeight="1" s="113">
      <c r="A224" s="156" t="inlineStr">
        <is>
          <t>M037</t>
        </is>
      </c>
      <c r="B224" s="156" t="inlineStr">
        <is>
          <t>SEFERİHİSAR</t>
        </is>
      </c>
      <c r="C224" s="156" t="inlineStr">
        <is>
          <t>Online</t>
        </is>
      </c>
      <c r="D224" s="156" t="inlineStr">
        <is>
          <t>Var</t>
        </is>
      </c>
      <c r="E224" s="156" t="n">
        <v>27</v>
      </c>
      <c r="F224" s="157" t="n">
        <v>0.7</v>
      </c>
    </row>
    <row r="225" ht="24" customHeight="1" s="113">
      <c r="A225" s="156" t="inlineStr">
        <is>
          <t>M038</t>
        </is>
      </c>
      <c r="B225" s="156" t="inlineStr">
        <is>
          <t>TORBALI 1</t>
        </is>
      </c>
      <c r="C225" s="156" t="inlineStr">
        <is>
          <t>Kasap</t>
        </is>
      </c>
      <c r="D225" s="156" t="inlineStr">
        <is>
          <t>Yok</t>
        </is>
      </c>
      <c r="E225" s="156" t="n">
        <v>0</v>
      </c>
      <c r="F225" s="157" t="n">
        <v>0</v>
      </c>
    </row>
    <row r="226" ht="24" customHeight="1" s="113">
      <c r="A226" s="156" t="inlineStr">
        <is>
          <t>M038</t>
        </is>
      </c>
      <c r="B226" s="156" t="inlineStr">
        <is>
          <t>TORBALI 1</t>
        </is>
      </c>
      <c r="C226" s="156" t="inlineStr">
        <is>
          <t>Şarküteri</t>
        </is>
      </c>
      <c r="D226" s="156" t="inlineStr">
        <is>
          <t>Var</t>
        </is>
      </c>
      <c r="E226" s="156" t="n">
        <v>39</v>
      </c>
      <c r="F226" s="157" t="n">
        <v>1</v>
      </c>
    </row>
    <row r="227" ht="36" customHeight="1" s="113">
      <c r="A227" s="156" t="inlineStr">
        <is>
          <t>M038</t>
        </is>
      </c>
      <c r="B227" s="156" t="inlineStr">
        <is>
          <t>TORBALI 1</t>
        </is>
      </c>
      <c r="C227" s="156" t="inlineStr">
        <is>
          <t>Unlu Mamuller</t>
        </is>
      </c>
      <c r="D227" s="156" t="inlineStr">
        <is>
          <t>Var</t>
        </is>
      </c>
      <c r="E227" s="156" t="n">
        <v>130</v>
      </c>
      <c r="F227" s="157" t="n">
        <v>3.2</v>
      </c>
    </row>
    <row r="228" ht="24" customHeight="1" s="113">
      <c r="A228" s="156" t="inlineStr">
        <is>
          <t>M038</t>
        </is>
      </c>
      <c r="B228" s="156" t="inlineStr">
        <is>
          <t>TORBALI 1</t>
        </is>
      </c>
      <c r="C228" s="156" t="inlineStr">
        <is>
          <t>Manav</t>
        </is>
      </c>
      <c r="D228" s="156" t="inlineStr">
        <is>
          <t>Var</t>
        </is>
      </c>
      <c r="E228" s="156" t="n">
        <v>123</v>
      </c>
      <c r="F228" s="157" t="n">
        <v>3.1</v>
      </c>
    </row>
    <row r="229" ht="24" customHeight="1" s="113">
      <c r="A229" s="156" t="inlineStr">
        <is>
          <t>M038</t>
        </is>
      </c>
      <c r="B229" s="156" t="inlineStr">
        <is>
          <t>TORBALI 1</t>
        </is>
      </c>
      <c r="C229" s="156" t="inlineStr">
        <is>
          <t>Depo/Mal Kabul</t>
        </is>
      </c>
      <c r="D229" s="156" t="inlineStr">
        <is>
          <t>Var</t>
        </is>
      </c>
      <c r="E229" s="156" t="n">
        <v>81</v>
      </c>
      <c r="F229" s="157" t="n">
        <v>2</v>
      </c>
    </row>
    <row r="230" ht="24" customHeight="1" s="113">
      <c r="A230" s="156" t="inlineStr">
        <is>
          <t>M038</t>
        </is>
      </c>
      <c r="B230" s="156" t="inlineStr">
        <is>
          <t>TORBALI 1</t>
        </is>
      </c>
      <c r="C230" s="156" t="inlineStr">
        <is>
          <t>Online</t>
        </is>
      </c>
      <c r="D230" s="156" t="inlineStr">
        <is>
          <t>Var</t>
        </is>
      </c>
      <c r="E230" s="156" t="n">
        <v>136</v>
      </c>
      <c r="F230" s="157" t="n">
        <v>3.4</v>
      </c>
    </row>
    <row r="231" ht="24" customHeight="1" s="113">
      <c r="A231" s="156" t="inlineStr">
        <is>
          <t>M039</t>
        </is>
      </c>
      <c r="B231" s="156" t="inlineStr">
        <is>
          <t>TORBALI 2</t>
        </is>
      </c>
      <c r="C231" s="156" t="inlineStr">
        <is>
          <t>Kasap</t>
        </is>
      </c>
      <c r="D231" s="156" t="inlineStr">
        <is>
          <t>Var</t>
        </is>
      </c>
      <c r="E231" s="156" t="n">
        <v>25</v>
      </c>
      <c r="F231" s="157" t="n">
        <v>0.6</v>
      </c>
    </row>
    <row r="232" ht="24" customHeight="1" s="113">
      <c r="A232" s="156" t="inlineStr">
        <is>
          <t>M039</t>
        </is>
      </c>
      <c r="B232" s="156" t="inlineStr">
        <is>
          <t>TORBALI 2</t>
        </is>
      </c>
      <c r="C232" s="156" t="inlineStr">
        <is>
          <t>Şarküteri</t>
        </is>
      </c>
      <c r="D232" s="156" t="inlineStr">
        <is>
          <t>Var</t>
        </is>
      </c>
      <c r="E232" s="156" t="n">
        <v>31</v>
      </c>
      <c r="F232" s="157" t="n">
        <v>0.8</v>
      </c>
    </row>
    <row r="233" ht="36" customHeight="1" s="113">
      <c r="A233" s="156" t="inlineStr">
        <is>
          <t>M039</t>
        </is>
      </c>
      <c r="B233" s="156" t="inlineStr">
        <is>
          <t>TORBALI 2</t>
        </is>
      </c>
      <c r="C233" s="156" t="inlineStr">
        <is>
          <t>Unlu Mamuller</t>
        </is>
      </c>
      <c r="D233" s="156" t="inlineStr">
        <is>
          <t>Var</t>
        </is>
      </c>
      <c r="E233" s="156" t="n">
        <v>39</v>
      </c>
      <c r="F233" s="157" t="n">
        <v>1</v>
      </c>
    </row>
    <row r="234" ht="24" customHeight="1" s="113">
      <c r="A234" s="156" t="inlineStr">
        <is>
          <t>M039</t>
        </is>
      </c>
      <c r="B234" s="156" t="inlineStr">
        <is>
          <t>TORBALI 2</t>
        </is>
      </c>
      <c r="C234" s="156" t="inlineStr">
        <is>
          <t>Manav</t>
        </is>
      </c>
      <c r="D234" s="156" t="inlineStr">
        <is>
          <t>Var</t>
        </is>
      </c>
      <c r="E234" s="156" t="n">
        <v>105</v>
      </c>
      <c r="F234" s="157" t="n">
        <v>2.6</v>
      </c>
    </row>
    <row r="235" ht="24" customHeight="1" s="113">
      <c r="A235" s="156" t="inlineStr">
        <is>
          <t>M039</t>
        </is>
      </c>
      <c r="B235" s="156" t="inlineStr">
        <is>
          <t>TORBALI 2</t>
        </is>
      </c>
      <c r="C235" s="156" t="inlineStr">
        <is>
          <t>Depo/Mal Kabul</t>
        </is>
      </c>
      <c r="D235" s="156" t="inlineStr">
        <is>
          <t>Var</t>
        </is>
      </c>
      <c r="E235" s="156" t="n">
        <v>101</v>
      </c>
      <c r="F235" s="157" t="n">
        <v>2.5</v>
      </c>
    </row>
    <row r="236" ht="24" customHeight="1" s="113">
      <c r="A236" s="156" t="inlineStr">
        <is>
          <t>M039</t>
        </is>
      </c>
      <c r="B236" s="156" t="inlineStr">
        <is>
          <t>TORBALI 2</t>
        </is>
      </c>
      <c r="C236" s="156" t="inlineStr">
        <is>
          <t>Online</t>
        </is>
      </c>
      <c r="D236" s="156" t="inlineStr">
        <is>
          <t>Var</t>
        </is>
      </c>
      <c r="E236" s="156" t="n">
        <v>121</v>
      </c>
      <c r="F236" s="157" t="n">
        <v>3</v>
      </c>
    </row>
    <row r="237" ht="24" customHeight="1" s="113">
      <c r="A237" s="156" t="inlineStr">
        <is>
          <t>M040</t>
        </is>
      </c>
      <c r="B237" s="156" t="inlineStr">
        <is>
          <t>TORBALI 3</t>
        </is>
      </c>
      <c r="C237" s="156" t="inlineStr">
        <is>
          <t>Kasap</t>
        </is>
      </c>
      <c r="D237" s="156" t="inlineStr">
        <is>
          <t>Var</t>
        </is>
      </c>
      <c r="E237" s="156" t="n">
        <v>98</v>
      </c>
      <c r="F237" s="157" t="n">
        <v>2.5</v>
      </c>
    </row>
    <row r="238" ht="24" customHeight="1" s="113">
      <c r="A238" s="156" t="inlineStr">
        <is>
          <t>M040</t>
        </is>
      </c>
      <c r="B238" s="156" t="inlineStr">
        <is>
          <t>TORBALI 3</t>
        </is>
      </c>
      <c r="C238" s="156" t="inlineStr">
        <is>
          <t>Şarküteri</t>
        </is>
      </c>
      <c r="D238" s="156" t="inlineStr">
        <is>
          <t>Var</t>
        </is>
      </c>
      <c r="E238" s="156" t="n">
        <v>101</v>
      </c>
      <c r="F238" s="157" t="n">
        <v>2.5</v>
      </c>
    </row>
    <row r="239" ht="36" customHeight="1" s="113">
      <c r="A239" s="156" t="inlineStr">
        <is>
          <t>M040</t>
        </is>
      </c>
      <c r="B239" s="156" t="inlineStr">
        <is>
          <t>TORBALI 3</t>
        </is>
      </c>
      <c r="C239" s="156" t="inlineStr">
        <is>
          <t>Unlu Mamuller</t>
        </is>
      </c>
      <c r="D239" s="156" t="inlineStr">
        <is>
          <t>Var</t>
        </is>
      </c>
      <c r="E239" s="156" t="n">
        <v>113</v>
      </c>
      <c r="F239" s="157" t="n">
        <v>2.8</v>
      </c>
    </row>
    <row r="240" ht="24" customHeight="1" s="113">
      <c r="A240" s="156" t="inlineStr">
        <is>
          <t>M040</t>
        </is>
      </c>
      <c r="B240" s="156" t="inlineStr">
        <is>
          <t>TORBALI 3</t>
        </is>
      </c>
      <c r="C240" s="156" t="inlineStr">
        <is>
          <t>Manav</t>
        </is>
      </c>
      <c r="D240" s="156" t="inlineStr">
        <is>
          <t>Var</t>
        </is>
      </c>
      <c r="E240" s="156" t="n">
        <v>99</v>
      </c>
      <c r="F240" s="157" t="n">
        <v>2.5</v>
      </c>
    </row>
    <row r="241" ht="24" customHeight="1" s="113">
      <c r="A241" s="156" t="inlineStr">
        <is>
          <t>M040</t>
        </is>
      </c>
      <c r="B241" s="156" t="inlineStr">
        <is>
          <t>TORBALI 3</t>
        </is>
      </c>
      <c r="C241" s="156" t="inlineStr">
        <is>
          <t>Depo/Mal Kabul</t>
        </is>
      </c>
      <c r="D241" s="156" t="inlineStr">
        <is>
          <t>Var</t>
        </is>
      </c>
      <c r="E241" s="156" t="n">
        <v>65</v>
      </c>
      <c r="F241" s="157" t="n">
        <v>1.6</v>
      </c>
    </row>
    <row r="242" ht="24" customHeight="1" s="113">
      <c r="A242" s="156" t="inlineStr">
        <is>
          <t>M040</t>
        </is>
      </c>
      <c r="B242" s="156" t="inlineStr">
        <is>
          <t>TORBALI 3</t>
        </is>
      </c>
      <c r="C242" s="156" t="inlineStr">
        <is>
          <t>Online</t>
        </is>
      </c>
      <c r="D242" s="156" t="inlineStr">
        <is>
          <t>Var</t>
        </is>
      </c>
      <c r="E242" s="156" t="n">
        <v>18</v>
      </c>
      <c r="F242" s="157" t="n">
        <v>0.5</v>
      </c>
    </row>
    <row r="243" ht="24" customHeight="1" s="113">
      <c r="A243" s="156" t="inlineStr">
        <is>
          <t>M041</t>
        </is>
      </c>
      <c r="B243" s="156" t="inlineStr">
        <is>
          <t>TORBALI 4</t>
        </is>
      </c>
      <c r="C243" s="156" t="inlineStr">
        <is>
          <t>Kasap</t>
        </is>
      </c>
      <c r="D243" s="156" t="inlineStr">
        <is>
          <t>Var</t>
        </is>
      </c>
      <c r="E243" s="156" t="n">
        <v>103</v>
      </c>
      <c r="F243" s="157" t="n">
        <v>2.6</v>
      </c>
    </row>
    <row r="244" ht="24" customHeight="1" s="113">
      <c r="A244" s="156" t="inlineStr">
        <is>
          <t>M041</t>
        </is>
      </c>
      <c r="B244" s="156" t="inlineStr">
        <is>
          <t>TORBALI 4</t>
        </is>
      </c>
      <c r="C244" s="156" t="inlineStr">
        <is>
          <t>Şarküteri</t>
        </is>
      </c>
      <c r="D244" s="156" t="inlineStr">
        <is>
          <t>Var</t>
        </is>
      </c>
      <c r="E244" s="156" t="n">
        <v>20</v>
      </c>
      <c r="F244" s="157" t="n">
        <v>0.5</v>
      </c>
    </row>
    <row r="245" ht="36" customHeight="1" s="113">
      <c r="A245" s="156" t="inlineStr">
        <is>
          <t>M041</t>
        </is>
      </c>
      <c r="B245" s="156" t="inlineStr">
        <is>
          <t>TORBALI 4</t>
        </is>
      </c>
      <c r="C245" s="156" t="inlineStr">
        <is>
          <t>Unlu Mamuller</t>
        </is>
      </c>
      <c r="D245" s="156" t="inlineStr">
        <is>
          <t>Yok</t>
        </is>
      </c>
      <c r="E245" s="156" t="n">
        <v>0</v>
      </c>
      <c r="F245" s="157" t="n">
        <v>0</v>
      </c>
    </row>
    <row r="246" ht="24" customHeight="1" s="113">
      <c r="A246" s="156" t="inlineStr">
        <is>
          <t>M041</t>
        </is>
      </c>
      <c r="B246" s="156" t="inlineStr">
        <is>
          <t>TORBALI 4</t>
        </is>
      </c>
      <c r="C246" s="156" t="inlineStr">
        <is>
          <t>Manav</t>
        </is>
      </c>
      <c r="D246" s="156" t="inlineStr">
        <is>
          <t>Var</t>
        </is>
      </c>
      <c r="E246" s="156" t="n">
        <v>125</v>
      </c>
      <c r="F246" s="157" t="n">
        <v>3.1</v>
      </c>
    </row>
    <row r="247" ht="24" customHeight="1" s="113">
      <c r="A247" s="156" t="inlineStr">
        <is>
          <t>M041</t>
        </is>
      </c>
      <c r="B247" s="156" t="inlineStr">
        <is>
          <t>TORBALI 4</t>
        </is>
      </c>
      <c r="C247" s="156" t="inlineStr">
        <is>
          <t>Depo/Mal Kabul</t>
        </is>
      </c>
      <c r="D247" s="156" t="inlineStr">
        <is>
          <t>Var</t>
        </is>
      </c>
      <c r="E247" s="156" t="n">
        <v>57</v>
      </c>
      <c r="F247" s="157" t="n">
        <v>1.4</v>
      </c>
    </row>
    <row r="248" ht="24" customHeight="1" s="113">
      <c r="A248" s="156" t="inlineStr">
        <is>
          <t>M041</t>
        </is>
      </c>
      <c r="B248" s="156" t="inlineStr">
        <is>
          <t>TORBALI 4</t>
        </is>
      </c>
      <c r="C248" s="156" t="inlineStr">
        <is>
          <t>Online</t>
        </is>
      </c>
      <c r="D248" s="156" t="inlineStr">
        <is>
          <t>Var</t>
        </is>
      </c>
      <c r="E248" s="156" t="n">
        <v>79</v>
      </c>
      <c r="F248" s="157" t="n">
        <v>2</v>
      </c>
    </row>
    <row r="249" ht="24" customHeight="1" s="113">
      <c r="A249" s="156" t="inlineStr">
        <is>
          <t>M042</t>
        </is>
      </c>
      <c r="B249" s="156" t="inlineStr">
        <is>
          <t>TORBALI 5</t>
        </is>
      </c>
      <c r="C249" s="156" t="inlineStr">
        <is>
          <t>Kasap</t>
        </is>
      </c>
      <c r="D249" s="156" t="inlineStr">
        <is>
          <t>Var</t>
        </is>
      </c>
      <c r="E249" s="156" t="n">
        <v>103</v>
      </c>
      <c r="F249" s="157" t="n">
        <v>2.6</v>
      </c>
    </row>
    <row r="250" ht="24" customHeight="1" s="113">
      <c r="A250" s="156" t="inlineStr">
        <is>
          <t>M042</t>
        </is>
      </c>
      <c r="B250" s="156" t="inlineStr">
        <is>
          <t>TORBALI 5</t>
        </is>
      </c>
      <c r="C250" s="156" t="inlineStr">
        <is>
          <t>Şarküteri</t>
        </is>
      </c>
      <c r="D250" s="156" t="inlineStr">
        <is>
          <t>Var</t>
        </is>
      </c>
      <c r="E250" s="156" t="n">
        <v>131</v>
      </c>
      <c r="F250" s="157" t="n">
        <v>3.3</v>
      </c>
    </row>
    <row r="251" ht="36" customHeight="1" s="113">
      <c r="A251" s="156" t="inlineStr">
        <is>
          <t>M042</t>
        </is>
      </c>
      <c r="B251" s="156" t="inlineStr">
        <is>
          <t>TORBALI 5</t>
        </is>
      </c>
      <c r="C251" s="156" t="inlineStr">
        <is>
          <t>Unlu Mamuller</t>
        </is>
      </c>
      <c r="D251" s="156" t="inlineStr">
        <is>
          <t>Var</t>
        </is>
      </c>
      <c r="E251" s="156" t="n">
        <v>102</v>
      </c>
      <c r="F251" s="157" t="n">
        <v>2.5</v>
      </c>
    </row>
    <row r="252" ht="24" customHeight="1" s="113">
      <c r="A252" s="156" t="inlineStr">
        <is>
          <t>M042</t>
        </is>
      </c>
      <c r="B252" s="156" t="inlineStr">
        <is>
          <t>TORBALI 5</t>
        </is>
      </c>
      <c r="C252" s="156" t="inlineStr">
        <is>
          <t>Manav</t>
        </is>
      </c>
      <c r="D252" s="156" t="inlineStr">
        <is>
          <t>Var</t>
        </is>
      </c>
      <c r="E252" s="156" t="n">
        <v>64</v>
      </c>
      <c r="F252" s="157" t="n">
        <v>1.6</v>
      </c>
    </row>
    <row r="253" ht="24" customHeight="1" s="113">
      <c r="A253" s="156" t="inlineStr">
        <is>
          <t>M042</t>
        </is>
      </c>
      <c r="B253" s="156" t="inlineStr">
        <is>
          <t>TORBALI 5</t>
        </is>
      </c>
      <c r="C253" s="156" t="inlineStr">
        <is>
          <t>Depo/Mal Kabul</t>
        </is>
      </c>
      <c r="D253" s="156" t="inlineStr">
        <is>
          <t>Var</t>
        </is>
      </c>
      <c r="E253" s="156" t="n">
        <v>67</v>
      </c>
      <c r="F253" s="157" t="n">
        <v>1.7</v>
      </c>
    </row>
    <row r="254" ht="24" customHeight="1" s="113">
      <c r="A254" s="156" t="inlineStr">
        <is>
          <t>M042</t>
        </is>
      </c>
      <c r="B254" s="156" t="inlineStr">
        <is>
          <t>TORBALI 5</t>
        </is>
      </c>
      <c r="C254" s="156" t="inlineStr">
        <is>
          <t>Online</t>
        </is>
      </c>
      <c r="D254" s="156" t="inlineStr">
        <is>
          <t>Var</t>
        </is>
      </c>
      <c r="E254" s="156" t="n">
        <v>93</v>
      </c>
      <c r="F254" s="157" t="n">
        <v>2.3</v>
      </c>
    </row>
    <row r="255" ht="24" customHeight="1" s="113">
      <c r="A255" s="156" t="inlineStr">
        <is>
          <t>M043</t>
        </is>
      </c>
      <c r="B255" s="156" t="inlineStr">
        <is>
          <t>YAPICIOĞLU</t>
        </is>
      </c>
      <c r="C255" s="156" t="inlineStr">
        <is>
          <t>Kasap</t>
        </is>
      </c>
      <c r="D255" s="156" t="inlineStr">
        <is>
          <t>Var</t>
        </is>
      </c>
      <c r="E255" s="156" t="n">
        <v>62</v>
      </c>
      <c r="F255" s="157" t="n">
        <v>1.6</v>
      </c>
    </row>
    <row r="256" ht="24" customHeight="1" s="113">
      <c r="A256" s="156" t="inlineStr">
        <is>
          <t>M043</t>
        </is>
      </c>
      <c r="B256" s="156" t="inlineStr">
        <is>
          <t>YAPICIOĞLU</t>
        </is>
      </c>
      <c r="C256" s="156" t="inlineStr">
        <is>
          <t>Şarküteri</t>
        </is>
      </c>
      <c r="D256" s="156" t="inlineStr">
        <is>
          <t>Var</t>
        </is>
      </c>
      <c r="E256" s="156" t="n">
        <v>131</v>
      </c>
      <c r="F256" s="157" t="n">
        <v>3.3</v>
      </c>
    </row>
    <row r="257" ht="36" customHeight="1" s="113">
      <c r="A257" s="156" t="inlineStr">
        <is>
          <t>M043</t>
        </is>
      </c>
      <c r="B257" s="156" t="inlineStr">
        <is>
          <t>YAPICIOĞLU</t>
        </is>
      </c>
      <c r="C257" s="156" t="inlineStr">
        <is>
          <t>Unlu Mamuller</t>
        </is>
      </c>
      <c r="D257" s="156" t="inlineStr">
        <is>
          <t>Var</t>
        </is>
      </c>
      <c r="E257" s="156" t="n">
        <v>48</v>
      </c>
      <c r="F257" s="157" t="n">
        <v>1.2</v>
      </c>
    </row>
    <row r="258" ht="24" customHeight="1" s="113">
      <c r="A258" s="156" t="inlineStr">
        <is>
          <t>M043</t>
        </is>
      </c>
      <c r="B258" s="156" t="inlineStr">
        <is>
          <t>YAPICIOĞLU</t>
        </is>
      </c>
      <c r="C258" s="156" t="inlineStr">
        <is>
          <t>Manav</t>
        </is>
      </c>
      <c r="D258" s="156" t="inlineStr">
        <is>
          <t>Var</t>
        </is>
      </c>
      <c r="E258" s="156" t="n">
        <v>35</v>
      </c>
      <c r="F258" s="157" t="n">
        <v>0.9</v>
      </c>
    </row>
    <row r="259" ht="24" customHeight="1" s="113">
      <c r="A259" s="156" t="inlineStr">
        <is>
          <t>M043</t>
        </is>
      </c>
      <c r="B259" s="156" t="inlineStr">
        <is>
          <t>YAPICIOĞLU</t>
        </is>
      </c>
      <c r="C259" s="156" t="inlineStr">
        <is>
          <t>Depo/Mal Kabul</t>
        </is>
      </c>
      <c r="D259" s="156" t="inlineStr">
        <is>
          <t>Var</t>
        </is>
      </c>
      <c r="E259" s="156" t="n">
        <v>92</v>
      </c>
      <c r="F259" s="157" t="n">
        <v>2.3</v>
      </c>
    </row>
    <row r="260" ht="24" customHeight="1" s="113">
      <c r="A260" s="156" t="inlineStr">
        <is>
          <t>M043</t>
        </is>
      </c>
      <c r="B260" s="156" t="inlineStr">
        <is>
          <t>YAPICIOĞLU</t>
        </is>
      </c>
      <c r="C260" s="156" t="inlineStr">
        <is>
          <t>Online</t>
        </is>
      </c>
      <c r="D260" s="156" t="inlineStr">
        <is>
          <t>Var</t>
        </is>
      </c>
      <c r="E260" s="156" t="n">
        <v>75</v>
      </c>
      <c r="F260" s="157" t="n">
        <v>1.9</v>
      </c>
    </row>
    <row r="261" ht="24" customHeight="1" s="113">
      <c r="A261" s="156" t="inlineStr">
        <is>
          <t>M044</t>
        </is>
      </c>
      <c r="B261" s="156" t="inlineStr">
        <is>
          <t>YEŞİLOVA</t>
        </is>
      </c>
      <c r="C261" s="156" t="inlineStr">
        <is>
          <t>Kasap</t>
        </is>
      </c>
      <c r="D261" s="156" t="inlineStr">
        <is>
          <t>Var</t>
        </is>
      </c>
      <c r="E261" s="156" t="n">
        <v>58</v>
      </c>
      <c r="F261" s="157" t="n">
        <v>1.4</v>
      </c>
    </row>
    <row r="262" ht="24" customHeight="1" s="113">
      <c r="A262" s="156" t="inlineStr">
        <is>
          <t>M044</t>
        </is>
      </c>
      <c r="B262" s="156" t="inlineStr">
        <is>
          <t>YEŞİLOVA</t>
        </is>
      </c>
      <c r="C262" s="156" t="inlineStr">
        <is>
          <t>Şarküteri</t>
        </is>
      </c>
      <c r="D262" s="156" t="inlineStr">
        <is>
          <t>Var</t>
        </is>
      </c>
      <c r="E262" s="156" t="n">
        <v>132</v>
      </c>
      <c r="F262" s="157" t="n">
        <v>3.3</v>
      </c>
    </row>
    <row r="263" ht="36" customHeight="1" s="113">
      <c r="A263" s="156" t="inlineStr">
        <is>
          <t>M044</t>
        </is>
      </c>
      <c r="B263" s="156" t="inlineStr">
        <is>
          <t>YEŞİLOVA</t>
        </is>
      </c>
      <c r="C263" s="156" t="inlineStr">
        <is>
          <t>Unlu Mamuller</t>
        </is>
      </c>
      <c r="D263" s="156" t="inlineStr">
        <is>
          <t>Var</t>
        </is>
      </c>
      <c r="E263" s="156" t="n">
        <v>24</v>
      </c>
      <c r="F263" s="157" t="n">
        <v>0.6</v>
      </c>
    </row>
    <row r="264" ht="24" customHeight="1" s="113">
      <c r="A264" s="156" t="inlineStr">
        <is>
          <t>M044</t>
        </is>
      </c>
      <c r="B264" s="156" t="inlineStr">
        <is>
          <t>YEŞİLOVA</t>
        </is>
      </c>
      <c r="C264" s="156" t="inlineStr">
        <is>
          <t>Manav</t>
        </is>
      </c>
      <c r="D264" s="156" t="inlineStr">
        <is>
          <t>Var</t>
        </is>
      </c>
      <c r="E264" s="156" t="n">
        <v>16</v>
      </c>
      <c r="F264" s="157" t="n">
        <v>0.4</v>
      </c>
    </row>
    <row r="265" ht="24" customHeight="1" s="113">
      <c r="A265" s="156" t="inlineStr">
        <is>
          <t>M044</t>
        </is>
      </c>
      <c r="B265" s="156" t="inlineStr">
        <is>
          <t>YEŞİLOVA</t>
        </is>
      </c>
      <c r="C265" s="156" t="inlineStr">
        <is>
          <t>Depo/Mal Kabul</t>
        </is>
      </c>
      <c r="D265" s="156" t="inlineStr">
        <is>
          <t>Var</t>
        </is>
      </c>
      <c r="E265" s="156" t="n">
        <v>51</v>
      </c>
      <c r="F265" s="157" t="n">
        <v>1.3</v>
      </c>
    </row>
    <row r="266" ht="24" customHeight="1" s="113">
      <c r="A266" s="156" t="inlineStr">
        <is>
          <t>M044</t>
        </is>
      </c>
      <c r="B266" s="156" t="inlineStr">
        <is>
          <t>YEŞİLOVA</t>
        </is>
      </c>
      <c r="C266" s="156" t="inlineStr">
        <is>
          <t>Online</t>
        </is>
      </c>
      <c r="D266" s="156" t="inlineStr">
        <is>
          <t>Var</t>
        </is>
      </c>
      <c r="E266" s="156" t="n">
        <v>48</v>
      </c>
      <c r="F266" s="157" t="n">
        <v>1.2</v>
      </c>
    </row>
    <row r="267" ht="24" customHeight="1" s="113">
      <c r="A267" s="156" t="inlineStr">
        <is>
          <t>M045</t>
        </is>
      </c>
      <c r="B267" s="156" t="inlineStr">
        <is>
          <t>Z1  ET DEPO</t>
        </is>
      </c>
      <c r="C267" s="156" t="inlineStr">
        <is>
          <t>Kasap</t>
        </is>
      </c>
      <c r="D267" s="156" t="inlineStr">
        <is>
          <t>Yok</t>
        </is>
      </c>
      <c r="E267" s="156" t="n">
        <v>0</v>
      </c>
      <c r="F267" s="157" t="n">
        <v>0</v>
      </c>
    </row>
    <row r="268" ht="24" customHeight="1" s="113">
      <c r="A268" s="156" t="inlineStr">
        <is>
          <t>M045</t>
        </is>
      </c>
      <c r="B268" s="156" t="inlineStr">
        <is>
          <t>Z1  ET DEPO</t>
        </is>
      </c>
      <c r="C268" s="156" t="inlineStr">
        <is>
          <t>Şarküteri</t>
        </is>
      </c>
      <c r="D268" s="156" t="inlineStr">
        <is>
          <t>Yok</t>
        </is>
      </c>
      <c r="E268" s="156" t="n">
        <v>0</v>
      </c>
      <c r="F268" s="157" t="n">
        <v>0</v>
      </c>
    </row>
    <row r="269" ht="36" customHeight="1" s="113">
      <c r="A269" s="156" t="inlineStr">
        <is>
          <t>M045</t>
        </is>
      </c>
      <c r="B269" s="156" t="inlineStr">
        <is>
          <t>Z1  ET DEPO</t>
        </is>
      </c>
      <c r="C269" s="156" t="inlineStr">
        <is>
          <t>Unlu Mamuller</t>
        </is>
      </c>
      <c r="D269" s="156" t="inlineStr">
        <is>
          <t>Yok</t>
        </is>
      </c>
      <c r="E269" s="156" t="n">
        <v>0</v>
      </c>
      <c r="F269" s="157" t="n">
        <v>0</v>
      </c>
    </row>
    <row r="270" ht="24" customHeight="1" s="113">
      <c r="A270" s="156" t="inlineStr">
        <is>
          <t>M045</t>
        </is>
      </c>
      <c r="B270" s="156" t="inlineStr">
        <is>
          <t>Z1  ET DEPO</t>
        </is>
      </c>
      <c r="C270" s="156" t="inlineStr">
        <is>
          <t>Manav</t>
        </is>
      </c>
      <c r="D270" s="156" t="inlineStr">
        <is>
          <t>Yok</t>
        </is>
      </c>
      <c r="E270" s="156" t="n">
        <v>0</v>
      </c>
      <c r="F270" s="157" t="n">
        <v>0</v>
      </c>
    </row>
    <row r="271" ht="24" customHeight="1" s="113">
      <c r="A271" s="156" t="inlineStr">
        <is>
          <t>M045</t>
        </is>
      </c>
      <c r="B271" s="156" t="inlineStr">
        <is>
          <t>Z1  ET DEPO</t>
        </is>
      </c>
      <c r="C271" s="156" t="inlineStr">
        <is>
          <t>Depo/Mal Kabul</t>
        </is>
      </c>
      <c r="D271" s="156" t="inlineStr">
        <is>
          <t>Var</t>
        </is>
      </c>
      <c r="E271" s="156" t="n">
        <v>12</v>
      </c>
      <c r="F271" s="157" t="n">
        <v>0.3</v>
      </c>
    </row>
    <row r="272" ht="24" customHeight="1" s="113">
      <c r="A272" s="156" t="inlineStr">
        <is>
          <t>M045</t>
        </is>
      </c>
      <c r="B272" s="156" t="inlineStr">
        <is>
          <t>Z1  ET DEPO</t>
        </is>
      </c>
      <c r="C272" s="156" t="inlineStr">
        <is>
          <t>Online</t>
        </is>
      </c>
      <c r="D272" s="156" t="inlineStr">
        <is>
          <t>Yok</t>
        </is>
      </c>
      <c r="E272" s="156" t="n">
        <v>0</v>
      </c>
      <c r="F272" s="157" t="n">
        <v>0</v>
      </c>
    </row>
    <row r="273" ht="15" customHeight="1" s="113">
      <c r="A273" s="156" t="inlineStr">
        <is>
          <t>M046</t>
        </is>
      </c>
      <c r="B273" s="156" t="inlineStr">
        <is>
          <t>ÇAMDİBİ</t>
        </is>
      </c>
      <c r="C273" s="156" t="inlineStr">
        <is>
          <t>Kasap</t>
        </is>
      </c>
      <c r="D273" s="156" t="inlineStr">
        <is>
          <t>Var</t>
        </is>
      </c>
      <c r="E273" s="156" t="n">
        <v>23</v>
      </c>
      <c r="F273" s="157" t="n">
        <v>0.6</v>
      </c>
    </row>
    <row r="274" ht="15" customHeight="1" s="113">
      <c r="A274" s="156" t="inlineStr">
        <is>
          <t>M046</t>
        </is>
      </c>
      <c r="B274" s="156" t="inlineStr">
        <is>
          <t>ÇAMDİBİ</t>
        </is>
      </c>
      <c r="C274" s="156" t="inlineStr">
        <is>
          <t>Şarküteri</t>
        </is>
      </c>
      <c r="D274" s="156" t="inlineStr">
        <is>
          <t>Var</t>
        </is>
      </c>
      <c r="E274" s="156" t="n">
        <v>127</v>
      </c>
      <c r="F274" s="157" t="n">
        <v>3.2</v>
      </c>
    </row>
    <row r="275" ht="36" customHeight="1" s="113">
      <c r="A275" s="156" t="inlineStr">
        <is>
          <t>M046</t>
        </is>
      </c>
      <c r="B275" s="156" t="inlineStr">
        <is>
          <t>ÇAMDİBİ</t>
        </is>
      </c>
      <c r="C275" s="156" t="inlineStr">
        <is>
          <t>Unlu Mamuller</t>
        </is>
      </c>
      <c r="D275" s="156" t="inlineStr">
        <is>
          <t>Var</t>
        </is>
      </c>
      <c r="E275" s="156" t="n">
        <v>111</v>
      </c>
      <c r="F275" s="157" t="n">
        <v>2.8</v>
      </c>
    </row>
    <row r="276" ht="15" customHeight="1" s="113">
      <c r="A276" s="156" t="inlineStr">
        <is>
          <t>M046</t>
        </is>
      </c>
      <c r="B276" s="156" t="inlineStr">
        <is>
          <t>ÇAMDİBİ</t>
        </is>
      </c>
      <c r="C276" s="156" t="inlineStr">
        <is>
          <t>Manav</t>
        </is>
      </c>
      <c r="D276" s="156" t="inlineStr">
        <is>
          <t>Var</t>
        </is>
      </c>
      <c r="E276" s="156" t="n">
        <v>118</v>
      </c>
      <c r="F276" s="157" t="n">
        <v>3</v>
      </c>
    </row>
    <row r="277" ht="24" customHeight="1" s="113">
      <c r="A277" s="156" t="inlineStr">
        <is>
          <t>M046</t>
        </is>
      </c>
      <c r="B277" s="156" t="inlineStr">
        <is>
          <t>ÇAMDİBİ</t>
        </is>
      </c>
      <c r="C277" s="156" t="inlineStr">
        <is>
          <t>Depo/Mal Kabul</t>
        </is>
      </c>
      <c r="D277" s="156" t="inlineStr">
        <is>
          <t>Var</t>
        </is>
      </c>
      <c r="E277" s="156" t="n">
        <v>110</v>
      </c>
      <c r="F277" s="157" t="n">
        <v>2.8</v>
      </c>
    </row>
    <row r="278" ht="15" customHeight="1" s="113">
      <c r="A278" s="156" t="inlineStr">
        <is>
          <t>M046</t>
        </is>
      </c>
      <c r="B278" s="156" t="inlineStr">
        <is>
          <t>ÇAMDİBİ</t>
        </is>
      </c>
      <c r="C278" s="156" t="inlineStr">
        <is>
          <t>Online</t>
        </is>
      </c>
      <c r="D278" s="156" t="inlineStr">
        <is>
          <t>Var</t>
        </is>
      </c>
      <c r="E278" s="156" t="n">
        <v>58</v>
      </c>
      <c r="F278" s="157" t="n">
        <v>1.4</v>
      </c>
    </row>
    <row r="279" ht="15" customHeight="1" s="113">
      <c r="A279" s="156" t="inlineStr">
        <is>
          <t>M047</t>
        </is>
      </c>
      <c r="B279" s="156" t="inlineStr">
        <is>
          <t>ÇİFTLİK</t>
        </is>
      </c>
      <c r="C279" s="156" t="inlineStr">
        <is>
          <t>Kasap</t>
        </is>
      </c>
      <c r="D279" s="156" t="inlineStr">
        <is>
          <t>Yok</t>
        </is>
      </c>
      <c r="E279" s="156" t="n">
        <v>0</v>
      </c>
      <c r="F279" s="157" t="n">
        <v>0</v>
      </c>
    </row>
    <row r="280" ht="15" customHeight="1" s="113">
      <c r="A280" s="156" t="inlineStr">
        <is>
          <t>M047</t>
        </is>
      </c>
      <c r="B280" s="156" t="inlineStr">
        <is>
          <t>ÇİFTLİK</t>
        </is>
      </c>
      <c r="C280" s="156" t="inlineStr">
        <is>
          <t>Şarküteri</t>
        </is>
      </c>
      <c r="D280" s="156" t="inlineStr">
        <is>
          <t>Yok</t>
        </is>
      </c>
      <c r="E280" s="156" t="n">
        <v>0</v>
      </c>
      <c r="F280" s="157" t="n">
        <v>0</v>
      </c>
    </row>
    <row r="281" ht="36" customHeight="1" s="113">
      <c r="A281" s="156" t="inlineStr">
        <is>
          <t>M047</t>
        </is>
      </c>
      <c r="B281" s="156" t="inlineStr">
        <is>
          <t>ÇİFTLİK</t>
        </is>
      </c>
      <c r="C281" s="156" t="inlineStr">
        <is>
          <t>Unlu Mamuller</t>
        </is>
      </c>
      <c r="D281" s="156" t="inlineStr">
        <is>
          <t>Yok</t>
        </is>
      </c>
      <c r="E281" s="156" t="n">
        <v>0</v>
      </c>
      <c r="F281" s="157" t="n">
        <v>0</v>
      </c>
    </row>
    <row r="282" ht="15" customHeight="1" s="113">
      <c r="A282" s="156" t="inlineStr">
        <is>
          <t>M047</t>
        </is>
      </c>
      <c r="B282" s="156" t="inlineStr">
        <is>
          <t>ÇİFTLİK</t>
        </is>
      </c>
      <c r="C282" s="156" t="inlineStr">
        <is>
          <t>Manav</t>
        </is>
      </c>
      <c r="D282" s="156" t="inlineStr">
        <is>
          <t>Yok</t>
        </is>
      </c>
      <c r="E282" s="156" t="n">
        <v>0</v>
      </c>
      <c r="F282" s="157" t="n">
        <v>0</v>
      </c>
    </row>
    <row r="283" ht="24" customHeight="1" s="113">
      <c r="A283" s="156" t="inlineStr">
        <is>
          <t>M047</t>
        </is>
      </c>
      <c r="B283" s="156" t="inlineStr">
        <is>
          <t>ÇİFTLİK</t>
        </is>
      </c>
      <c r="C283" s="156" t="inlineStr">
        <is>
          <t>Depo/Mal Kabul</t>
        </is>
      </c>
      <c r="D283" s="156" t="inlineStr">
        <is>
          <t>Var</t>
        </is>
      </c>
      <c r="E283" s="156" t="n">
        <v>58</v>
      </c>
      <c r="F283" s="157" t="n">
        <v>1.4</v>
      </c>
    </row>
    <row r="284" ht="15" customHeight="1" s="113">
      <c r="A284" s="156" t="inlineStr">
        <is>
          <t>M047</t>
        </is>
      </c>
      <c r="B284" s="156" t="inlineStr">
        <is>
          <t>ÇİFTLİK</t>
        </is>
      </c>
      <c r="C284" s="156" t="inlineStr">
        <is>
          <t>Online</t>
        </is>
      </c>
      <c r="D284" s="156" t="inlineStr">
        <is>
          <t>Yok</t>
        </is>
      </c>
      <c r="E284" s="156" t="n">
        <v>0</v>
      </c>
      <c r="F284" s="157" t="n">
        <v>0</v>
      </c>
    </row>
    <row r="285" ht="15" customHeight="1" s="113">
      <c r="A285" s="156" t="inlineStr">
        <is>
          <t>M048</t>
        </is>
      </c>
      <c r="B285" s="156" t="inlineStr">
        <is>
          <t>ÇİĞLİ</t>
        </is>
      </c>
      <c r="C285" s="156" t="inlineStr">
        <is>
          <t>Kasap</t>
        </is>
      </c>
      <c r="D285" s="156" t="inlineStr">
        <is>
          <t>Var</t>
        </is>
      </c>
      <c r="E285" s="156" t="n">
        <v>108</v>
      </c>
      <c r="F285" s="157" t="n">
        <v>2.7</v>
      </c>
    </row>
    <row r="286" ht="15" customHeight="1" s="113">
      <c r="A286" s="156" t="inlineStr">
        <is>
          <t>M048</t>
        </is>
      </c>
      <c r="B286" s="156" t="inlineStr">
        <is>
          <t>ÇİĞLİ</t>
        </is>
      </c>
      <c r="C286" s="156" t="inlineStr">
        <is>
          <t>Şarküteri</t>
        </is>
      </c>
      <c r="D286" s="156" t="inlineStr">
        <is>
          <t>Var</t>
        </is>
      </c>
      <c r="E286" s="156" t="n">
        <v>16</v>
      </c>
      <c r="F286" s="157" t="n">
        <v>0.4</v>
      </c>
    </row>
    <row r="287" ht="36" customHeight="1" s="113">
      <c r="A287" s="156" t="inlineStr">
        <is>
          <t>M048</t>
        </is>
      </c>
      <c r="B287" s="156" t="inlineStr">
        <is>
          <t>ÇİĞLİ</t>
        </is>
      </c>
      <c r="C287" s="156" t="inlineStr">
        <is>
          <t>Unlu Mamuller</t>
        </is>
      </c>
      <c r="D287" s="156" t="inlineStr">
        <is>
          <t>Var</t>
        </is>
      </c>
      <c r="E287" s="156" t="n">
        <v>71</v>
      </c>
      <c r="F287" s="157" t="n">
        <v>1.8</v>
      </c>
    </row>
    <row r="288" ht="15" customHeight="1" s="113">
      <c r="A288" s="156" t="inlineStr">
        <is>
          <t>M048</t>
        </is>
      </c>
      <c r="B288" s="156" t="inlineStr">
        <is>
          <t>ÇİĞLİ</t>
        </is>
      </c>
      <c r="C288" s="156" t="inlineStr">
        <is>
          <t>Manav</t>
        </is>
      </c>
      <c r="D288" s="156" t="inlineStr">
        <is>
          <t>Var</t>
        </is>
      </c>
      <c r="E288" s="156" t="n">
        <v>117</v>
      </c>
      <c r="F288" s="157" t="n">
        <v>2.9</v>
      </c>
    </row>
    <row r="289" ht="24" customHeight="1" s="113">
      <c r="A289" s="156" t="inlineStr">
        <is>
          <t>M048</t>
        </is>
      </c>
      <c r="B289" s="156" t="inlineStr">
        <is>
          <t>ÇİĞLİ</t>
        </is>
      </c>
      <c r="C289" s="156" t="inlineStr">
        <is>
          <t>Depo/Mal Kabul</t>
        </is>
      </c>
      <c r="D289" s="156" t="inlineStr">
        <is>
          <t>Var</t>
        </is>
      </c>
      <c r="E289" s="156" t="n">
        <v>17</v>
      </c>
      <c r="F289" s="157" t="n">
        <v>0.4</v>
      </c>
    </row>
    <row r="290" ht="15" customHeight="1" s="113">
      <c r="A290" s="156" t="inlineStr">
        <is>
          <t>M048</t>
        </is>
      </c>
      <c r="B290" s="156" t="inlineStr">
        <is>
          <t>ÇİĞLİ</t>
        </is>
      </c>
      <c r="C290" s="156" t="inlineStr">
        <is>
          <t>Online</t>
        </is>
      </c>
      <c r="D290" s="156" t="inlineStr">
        <is>
          <t>Var</t>
        </is>
      </c>
      <c r="E290" s="156" t="n">
        <v>55</v>
      </c>
      <c r="F290" s="157" t="n">
        <v>1.4</v>
      </c>
    </row>
    <row r="291" ht="15" customHeight="1" s="113">
      <c r="A291" s="156" t="inlineStr">
        <is>
          <t>M049</t>
        </is>
      </c>
      <c r="B291" s="156" t="inlineStr">
        <is>
          <t>ÖZDERE</t>
        </is>
      </c>
      <c r="C291" s="156" t="inlineStr">
        <is>
          <t>Kasap</t>
        </is>
      </c>
      <c r="D291" s="156" t="inlineStr">
        <is>
          <t>Var</t>
        </is>
      </c>
      <c r="E291" s="156" t="n">
        <v>56</v>
      </c>
      <c r="F291" s="157" t="n">
        <v>1.4</v>
      </c>
    </row>
    <row r="292" ht="15" customHeight="1" s="113">
      <c r="A292" s="156" t="inlineStr">
        <is>
          <t>M049</t>
        </is>
      </c>
      <c r="B292" s="156" t="inlineStr">
        <is>
          <t>ÖZDERE</t>
        </is>
      </c>
      <c r="C292" s="156" t="inlineStr">
        <is>
          <t>Şarküteri</t>
        </is>
      </c>
      <c r="D292" s="156" t="inlineStr">
        <is>
          <t>Var</t>
        </is>
      </c>
      <c r="E292" s="156" t="n">
        <v>34</v>
      </c>
      <c r="F292" s="157" t="n">
        <v>0.8</v>
      </c>
    </row>
    <row r="293" ht="36" customHeight="1" s="113">
      <c r="A293" s="156" t="inlineStr">
        <is>
          <t>M049</t>
        </is>
      </c>
      <c r="B293" s="156" t="inlineStr">
        <is>
          <t>ÖZDERE</t>
        </is>
      </c>
      <c r="C293" s="156" t="inlineStr">
        <is>
          <t>Unlu Mamuller</t>
        </is>
      </c>
      <c r="D293" s="156" t="inlineStr">
        <is>
          <t>Var</t>
        </is>
      </c>
      <c r="E293" s="156" t="n">
        <v>116</v>
      </c>
      <c r="F293" s="157" t="n">
        <v>2.9</v>
      </c>
    </row>
    <row r="294" ht="15" customHeight="1" s="113">
      <c r="A294" s="156" t="inlineStr">
        <is>
          <t>M049</t>
        </is>
      </c>
      <c r="B294" s="156" t="inlineStr">
        <is>
          <t>ÖZDERE</t>
        </is>
      </c>
      <c r="C294" s="156" t="inlineStr">
        <is>
          <t>Manav</t>
        </is>
      </c>
      <c r="D294" s="156" t="inlineStr">
        <is>
          <t>Var</t>
        </is>
      </c>
      <c r="E294" s="156" t="n">
        <v>88</v>
      </c>
      <c r="F294" s="157" t="n">
        <v>2.2</v>
      </c>
    </row>
    <row r="295" ht="24" customHeight="1" s="113">
      <c r="A295" s="156" t="inlineStr">
        <is>
          <t>M049</t>
        </is>
      </c>
      <c r="B295" s="156" t="inlineStr">
        <is>
          <t>ÖZDERE</t>
        </is>
      </c>
      <c r="C295" s="156" t="inlineStr">
        <is>
          <t>Depo/Mal Kabul</t>
        </is>
      </c>
      <c r="D295" s="156" t="inlineStr">
        <is>
          <t>Var</t>
        </is>
      </c>
      <c r="E295" s="156" t="n">
        <v>62</v>
      </c>
      <c r="F295" s="157" t="n">
        <v>1.6</v>
      </c>
    </row>
    <row r="296" ht="15" customHeight="1" s="113">
      <c r="A296" s="156" t="inlineStr">
        <is>
          <t>M049</t>
        </is>
      </c>
      <c r="B296" s="156" t="inlineStr">
        <is>
          <t>ÖZDERE</t>
        </is>
      </c>
      <c r="C296" s="156" t="inlineStr">
        <is>
          <t>Online</t>
        </is>
      </c>
      <c r="D296" s="156" t="inlineStr">
        <is>
          <t>Var</t>
        </is>
      </c>
      <c r="E296" s="156" t="n">
        <v>27</v>
      </c>
      <c r="F296" s="157" t="n">
        <v>0.7</v>
      </c>
    </row>
    <row r="297" ht="24" customHeight="1" s="113">
      <c r="A297" s="156" t="inlineStr">
        <is>
          <t>M050</t>
        </is>
      </c>
      <c r="B297" s="156" t="inlineStr">
        <is>
          <t>İZMİRSPOR</t>
        </is>
      </c>
      <c r="C297" s="156" t="inlineStr">
        <is>
          <t>Kasap</t>
        </is>
      </c>
      <c r="D297" s="156" t="inlineStr">
        <is>
          <t>Var</t>
        </is>
      </c>
      <c r="E297" s="156" t="n">
        <v>117</v>
      </c>
      <c r="F297" s="157" t="n">
        <v>2.9</v>
      </c>
    </row>
    <row r="298" ht="24" customHeight="1" s="113">
      <c r="A298" s="156" t="inlineStr">
        <is>
          <t>M050</t>
        </is>
      </c>
      <c r="B298" s="156" t="inlineStr">
        <is>
          <t>İZMİRSPOR</t>
        </is>
      </c>
      <c r="C298" s="156" t="inlineStr">
        <is>
          <t>Şarküteri</t>
        </is>
      </c>
      <c r="D298" s="156" t="inlineStr">
        <is>
          <t>Yok</t>
        </is>
      </c>
      <c r="E298" s="156" t="n">
        <v>0</v>
      </c>
      <c r="F298" s="157" t="n">
        <v>0</v>
      </c>
    </row>
    <row r="299" ht="36" customHeight="1" s="113">
      <c r="A299" s="156" t="inlineStr">
        <is>
          <t>M050</t>
        </is>
      </c>
      <c r="B299" s="156" t="inlineStr">
        <is>
          <t>İZMİRSPOR</t>
        </is>
      </c>
      <c r="C299" s="156" t="inlineStr">
        <is>
          <t>Unlu Mamuller</t>
        </is>
      </c>
      <c r="D299" s="156" t="inlineStr">
        <is>
          <t>Var</t>
        </is>
      </c>
      <c r="E299" s="156" t="n">
        <v>51</v>
      </c>
      <c r="F299" s="157" t="n">
        <v>1.3</v>
      </c>
    </row>
    <row r="300" ht="24" customHeight="1" s="113">
      <c r="A300" s="156" t="inlineStr">
        <is>
          <t>M050</t>
        </is>
      </c>
      <c r="B300" s="156" t="inlineStr">
        <is>
          <t>İZMİRSPOR</t>
        </is>
      </c>
      <c r="C300" s="156" t="inlineStr">
        <is>
          <t>Manav</t>
        </is>
      </c>
      <c r="D300" s="156" t="inlineStr">
        <is>
          <t>Var</t>
        </is>
      </c>
      <c r="E300" s="156" t="n">
        <v>124</v>
      </c>
      <c r="F300" s="157" t="n">
        <v>3.1</v>
      </c>
    </row>
    <row r="301" ht="24" customHeight="1" s="113">
      <c r="A301" s="156" t="inlineStr">
        <is>
          <t>M050</t>
        </is>
      </c>
      <c r="B301" s="156" t="inlineStr">
        <is>
          <t>İZMİRSPOR</t>
        </is>
      </c>
      <c r="C301" s="156" t="inlineStr">
        <is>
          <t>Depo/Mal Kabul</t>
        </is>
      </c>
      <c r="D301" s="156" t="inlineStr">
        <is>
          <t>Var</t>
        </is>
      </c>
      <c r="E301" s="156" t="n">
        <v>132</v>
      </c>
      <c r="F301" s="157" t="n">
        <v>3.3</v>
      </c>
    </row>
    <row r="302" ht="24" customHeight="1" s="113">
      <c r="A302" s="156" t="inlineStr">
        <is>
          <t>M050</t>
        </is>
      </c>
      <c r="B302" s="156" t="inlineStr">
        <is>
          <t>İZMİRSPOR</t>
        </is>
      </c>
      <c r="C302" s="156" t="inlineStr">
        <is>
          <t>Online</t>
        </is>
      </c>
      <c r="D302" s="156" t="inlineStr">
        <is>
          <t>Var</t>
        </is>
      </c>
      <c r="E302" s="156" t="n">
        <v>65</v>
      </c>
      <c r="F302" s="157" t="n">
        <v>1.6</v>
      </c>
    </row>
    <row r="303" ht="15" customHeight="1" s="113">
      <c r="A303" s="156" t="inlineStr">
        <is>
          <t>M051</t>
        </is>
      </c>
      <c r="B303" s="156" t="inlineStr">
        <is>
          <t>ŞİRİNYER</t>
        </is>
      </c>
      <c r="C303" s="156" t="inlineStr">
        <is>
          <t>Kasap</t>
        </is>
      </c>
      <c r="D303" s="156" t="inlineStr">
        <is>
          <t>Var</t>
        </is>
      </c>
      <c r="E303" s="156" t="n">
        <v>44</v>
      </c>
      <c r="F303" s="157" t="n">
        <v>1.1</v>
      </c>
    </row>
    <row r="304" ht="15" customHeight="1" s="113">
      <c r="A304" s="156" t="inlineStr">
        <is>
          <t>M051</t>
        </is>
      </c>
      <c r="B304" s="156" t="inlineStr">
        <is>
          <t>ŞİRİNYER</t>
        </is>
      </c>
      <c r="C304" s="156" t="inlineStr">
        <is>
          <t>Şarküteri</t>
        </is>
      </c>
      <c r="D304" s="156" t="inlineStr">
        <is>
          <t>Var</t>
        </is>
      </c>
      <c r="E304" s="156" t="n">
        <v>118</v>
      </c>
      <c r="F304" s="157" t="n">
        <v>3</v>
      </c>
    </row>
    <row r="305" ht="36" customHeight="1" s="113">
      <c r="A305" s="156" t="inlineStr">
        <is>
          <t>M051</t>
        </is>
      </c>
      <c r="B305" s="156" t="inlineStr">
        <is>
          <t>ŞİRİNYER</t>
        </is>
      </c>
      <c r="C305" s="156" t="inlineStr">
        <is>
          <t>Unlu Mamuller</t>
        </is>
      </c>
      <c r="D305" s="156" t="inlineStr">
        <is>
          <t>Var</t>
        </is>
      </c>
      <c r="E305" s="156" t="n">
        <v>75</v>
      </c>
      <c r="F305" s="157" t="n">
        <v>1.9</v>
      </c>
    </row>
    <row r="306" ht="15" customHeight="1" s="113">
      <c r="A306" s="156" t="inlineStr">
        <is>
          <t>M051</t>
        </is>
      </c>
      <c r="B306" s="156" t="inlineStr">
        <is>
          <t>ŞİRİNYER</t>
        </is>
      </c>
      <c r="C306" s="156" t="inlineStr">
        <is>
          <t>Manav</t>
        </is>
      </c>
      <c r="D306" s="156" t="inlineStr">
        <is>
          <t>Var</t>
        </is>
      </c>
      <c r="E306" s="156" t="n">
        <v>96</v>
      </c>
      <c r="F306" s="157" t="n">
        <v>2.4</v>
      </c>
    </row>
    <row r="307" ht="24" customHeight="1" s="113">
      <c r="A307" s="156" t="inlineStr">
        <is>
          <t>M051</t>
        </is>
      </c>
      <c r="B307" s="156" t="inlineStr">
        <is>
          <t>ŞİRİNYER</t>
        </is>
      </c>
      <c r="C307" s="156" t="inlineStr">
        <is>
          <t>Depo/Mal Kabul</t>
        </is>
      </c>
      <c r="D307" s="156" t="inlineStr">
        <is>
          <t>Var</t>
        </is>
      </c>
      <c r="E307" s="156" t="n">
        <v>74</v>
      </c>
      <c r="F307" s="157" t="n">
        <v>1.9</v>
      </c>
    </row>
    <row r="308" ht="15" customHeight="1" s="113">
      <c r="A308" s="156" t="inlineStr">
        <is>
          <t>M051</t>
        </is>
      </c>
      <c r="B308" s="156" t="inlineStr">
        <is>
          <t>ŞİRİNYER</t>
        </is>
      </c>
      <c r="C308" s="156" t="inlineStr">
        <is>
          <t>Online</t>
        </is>
      </c>
      <c r="D308" s="156" t="inlineStr">
        <is>
          <t>Var</t>
        </is>
      </c>
      <c r="E308" s="156" t="n">
        <v>56</v>
      </c>
      <c r="F308" s="157" t="n">
        <v>1.4</v>
      </c>
    </row>
    <row r="309" ht="24" customHeight="1" s="113">
      <c r="A309" s="156" t="inlineStr">
        <is>
          <t>M052</t>
        </is>
      </c>
      <c r="B309" s="156" t="inlineStr">
        <is>
          <t>ŞİRİNYER 2</t>
        </is>
      </c>
      <c r="C309" s="156" t="inlineStr">
        <is>
          <t>Kasap</t>
        </is>
      </c>
      <c r="D309" s="156" t="inlineStr">
        <is>
          <t>Var</t>
        </is>
      </c>
      <c r="E309" s="156" t="n">
        <v>20</v>
      </c>
      <c r="F309" s="157" t="n">
        <v>0.5</v>
      </c>
    </row>
    <row r="310" ht="24" customHeight="1" s="113">
      <c r="A310" s="156" t="inlineStr">
        <is>
          <t>M052</t>
        </is>
      </c>
      <c r="B310" s="156" t="inlineStr">
        <is>
          <t>ŞİRİNYER 2</t>
        </is>
      </c>
      <c r="C310" s="156" t="inlineStr">
        <is>
          <t>Şarküteri</t>
        </is>
      </c>
      <c r="D310" s="156" t="inlineStr">
        <is>
          <t>Var</t>
        </is>
      </c>
      <c r="E310" s="156" t="n">
        <v>116</v>
      </c>
      <c r="F310" s="157" t="n">
        <v>2.9</v>
      </c>
    </row>
    <row r="311" ht="36" customHeight="1" s="113">
      <c r="A311" s="156" t="inlineStr">
        <is>
          <t>M052</t>
        </is>
      </c>
      <c r="B311" s="156" t="inlineStr">
        <is>
          <t>ŞİRİNYER 2</t>
        </is>
      </c>
      <c r="C311" s="156" t="inlineStr">
        <is>
          <t>Unlu Mamuller</t>
        </is>
      </c>
      <c r="D311" s="156" t="inlineStr">
        <is>
          <t>Var</t>
        </is>
      </c>
      <c r="E311" s="156" t="n">
        <v>73</v>
      </c>
      <c r="F311" s="157" t="n">
        <v>1.8</v>
      </c>
    </row>
    <row r="312" ht="24" customHeight="1" s="113">
      <c r="A312" s="156" t="inlineStr">
        <is>
          <t>M052</t>
        </is>
      </c>
      <c r="B312" s="156" t="inlineStr">
        <is>
          <t>ŞİRİNYER 2</t>
        </is>
      </c>
      <c r="C312" s="156" t="inlineStr">
        <is>
          <t>Manav</t>
        </is>
      </c>
      <c r="D312" s="156" t="inlineStr">
        <is>
          <t>Var</t>
        </is>
      </c>
      <c r="E312" s="156" t="n">
        <v>85</v>
      </c>
      <c r="F312" s="157" t="n">
        <v>2.1</v>
      </c>
    </row>
    <row r="313" ht="24" customHeight="1" s="113">
      <c r="A313" s="156" t="inlineStr">
        <is>
          <t>M052</t>
        </is>
      </c>
      <c r="B313" s="156" t="inlineStr">
        <is>
          <t>ŞİRİNYER 2</t>
        </is>
      </c>
      <c r="C313" s="156" t="inlineStr">
        <is>
          <t>Depo/Mal Kabul</t>
        </is>
      </c>
      <c r="D313" s="156" t="inlineStr">
        <is>
          <t>Var</t>
        </is>
      </c>
      <c r="E313" s="156" t="n">
        <v>30</v>
      </c>
      <c r="F313" s="157" t="n">
        <v>0.8</v>
      </c>
    </row>
    <row r="314" ht="24" customHeight="1" s="113">
      <c r="A314" s="156" t="inlineStr">
        <is>
          <t>M052</t>
        </is>
      </c>
      <c r="B314" s="156" t="inlineStr">
        <is>
          <t>ŞİRİNYER 2</t>
        </is>
      </c>
      <c r="C314" s="156" t="inlineStr">
        <is>
          <t>Online</t>
        </is>
      </c>
      <c r="D314" s="156" t="inlineStr">
        <is>
          <t>Var</t>
        </is>
      </c>
      <c r="E314" s="156" t="n">
        <v>44</v>
      </c>
      <c r="F314" s="157" t="n">
        <v>1.1</v>
      </c>
    </row>
    <row r="315" ht="24" customHeight="1" s="113">
      <c r="A315" s="156" t="inlineStr">
        <is>
          <t>M057</t>
        </is>
      </c>
      <c r="B315" s="156" t="inlineStr">
        <is>
          <t>BUCA2</t>
        </is>
      </c>
      <c r="C315" s="156" t="inlineStr">
        <is>
          <t>Kasap</t>
        </is>
      </c>
      <c r="D315" s="156" t="inlineStr">
        <is>
          <t>Yok</t>
        </is>
      </c>
      <c r="E315" s="156" t="n">
        <v>0</v>
      </c>
      <c r="F315" s="157" t="n">
        <v>0</v>
      </c>
    </row>
    <row r="316" ht="24" customHeight="1" s="113">
      <c r="A316" s="156" t="inlineStr">
        <is>
          <t>M057</t>
        </is>
      </c>
      <c r="B316" s="156" t="inlineStr">
        <is>
          <t>BUCA2</t>
        </is>
      </c>
      <c r="C316" s="156" t="inlineStr">
        <is>
          <t>Şarküteri</t>
        </is>
      </c>
      <c r="D316" s="156" t="inlineStr">
        <is>
          <t>Yok</t>
        </is>
      </c>
      <c r="E316" s="156" t="n">
        <v>0</v>
      </c>
      <c r="F316" s="157" t="n">
        <v>0</v>
      </c>
    </row>
    <row r="317" ht="36" customHeight="1" s="113">
      <c r="A317" s="156" t="inlineStr">
        <is>
          <t>M057</t>
        </is>
      </c>
      <c r="B317" s="156" t="inlineStr">
        <is>
          <t>BUCA2</t>
        </is>
      </c>
      <c r="C317" s="156" t="inlineStr">
        <is>
          <t>Unlu Mamuller</t>
        </is>
      </c>
      <c r="D317" s="156" t="inlineStr">
        <is>
          <t>Yok</t>
        </is>
      </c>
      <c r="E317" s="156" t="n">
        <v>0</v>
      </c>
      <c r="F317" s="157" t="n">
        <v>0</v>
      </c>
    </row>
    <row r="318" ht="24" customHeight="1" s="113">
      <c r="A318" s="156" t="inlineStr">
        <is>
          <t>M057</t>
        </is>
      </c>
      <c r="B318" s="156" t="inlineStr">
        <is>
          <t>BUCA2</t>
        </is>
      </c>
      <c r="C318" s="156" t="inlineStr">
        <is>
          <t>Manav</t>
        </is>
      </c>
      <c r="D318" s="156" t="inlineStr">
        <is>
          <t>Yok</t>
        </is>
      </c>
      <c r="E318" s="156" t="n">
        <v>0</v>
      </c>
      <c r="F318" s="157" t="n">
        <v>0</v>
      </c>
    </row>
    <row r="319" ht="24" customHeight="1" s="113">
      <c r="A319" s="156" t="inlineStr">
        <is>
          <t>M057</t>
        </is>
      </c>
      <c r="B319" s="156" t="inlineStr">
        <is>
          <t>BUCA2</t>
        </is>
      </c>
      <c r="C319" s="156" t="inlineStr">
        <is>
          <t>Depo/Mal Kabul</t>
        </is>
      </c>
      <c r="D319" s="156" t="inlineStr">
        <is>
          <t>Var</t>
        </is>
      </c>
      <c r="E319" s="156" t="n">
        <v>78</v>
      </c>
      <c r="F319" s="157" t="n">
        <v>1.9</v>
      </c>
    </row>
    <row r="320" ht="24" customHeight="1" s="113">
      <c r="A320" s="156" t="inlineStr">
        <is>
          <t>M057</t>
        </is>
      </c>
      <c r="B320" s="156" t="inlineStr">
        <is>
          <t>BUCA2</t>
        </is>
      </c>
      <c r="C320" s="156" t="inlineStr">
        <is>
          <t>Online</t>
        </is>
      </c>
      <c r="D320" s="156" t="inlineStr">
        <is>
          <t>Yok</t>
        </is>
      </c>
      <c r="E320" s="156" t="n">
        <v>0</v>
      </c>
      <c r="F320" s="157" t="n">
        <v>0</v>
      </c>
    </row>
    <row r="321" ht="24" customHeight="1" s="113"/>
    <row r="322" ht="24" customHeight="1" s="113"/>
    <row r="323" ht="36" customHeight="1" s="113"/>
    <row r="324" ht="24" customHeight="1" s="113"/>
    <row r="325" ht="24" customHeight="1" s="113"/>
    <row r="326" ht="24" customHeight="1" s="113"/>
    <row r="327" ht="24" customHeight="1" s="113"/>
    <row r="328" ht="24" customHeight="1" s="113"/>
    <row r="329" ht="36" customHeight="1" s="113"/>
    <row r="330" ht="24" customHeight="1" s="113"/>
    <row r="331" ht="24" customHeight="1" s="113"/>
    <row r="332" ht="24" customHeight="1" s="113"/>
    <row r="335" ht="36" customHeight="1" s="113"/>
    <row r="337" ht="24" customHeight="1" s="113"/>
    <row r="341" ht="36" customHeight="1" s="113"/>
    <row r="343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47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0.42" customWidth="1" style="112" min="1" max="1"/>
  </cols>
  <sheetData>
    <row r="1" ht="15" customHeight="1" s="113">
      <c r="A1" s="154" t="inlineStr">
        <is>
          <t>GÜNLÜK OPERASYON</t>
        </is>
      </c>
    </row>
    <row r="2" ht="24" customHeight="1" s="113">
      <c r="A2" s="155" t="inlineStr">
        <is>
          <t>Tarih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Bölge</t>
        </is>
      </c>
      <c r="E2" s="155" t="inlineStr">
        <is>
          <t>Fiş Adedi</t>
        </is>
      </c>
      <c r="F2" s="155" t="inlineStr">
        <is>
          <t>Ciro</t>
        </is>
      </c>
      <c r="G2" s="155" t="inlineStr">
        <is>
          <t>Ortalama Sepet</t>
        </is>
      </c>
      <c r="H2" s="155" t="inlineStr">
        <is>
          <t>Müşteri Sayısı</t>
        </is>
      </c>
    </row>
    <row r="3" ht="24" customHeight="1" s="113">
      <c r="A3" s="158" t="n">
        <v>46113</v>
      </c>
      <c r="B3" s="156" t="inlineStr">
        <is>
          <t>M001</t>
        </is>
      </c>
      <c r="C3" s="156" t="inlineStr">
        <is>
          <t>AKEVLER</t>
        </is>
      </c>
      <c r="D3" s="156" t="inlineStr">
        <is>
          <t>ERTAN TEKİ</t>
        </is>
      </c>
      <c r="E3" s="156" t="n">
        <v>1372</v>
      </c>
      <c r="F3" s="156" t="n">
        <v>513564</v>
      </c>
      <c r="G3" s="157" t="n">
        <v>374.32</v>
      </c>
      <c r="H3" s="156" t="n">
        <v>1473</v>
      </c>
    </row>
    <row r="4" ht="48" customHeight="1" s="113">
      <c r="A4" s="158" t="n">
        <v>46113</v>
      </c>
      <c r="B4" s="156" t="inlineStr">
        <is>
          <t>M002</t>
        </is>
      </c>
      <c r="C4" s="156" t="inlineStr">
        <is>
          <t>AYDIN EFELER</t>
        </is>
      </c>
      <c r="D4" s="156" t="inlineStr">
        <is>
          <t>CÜNEYT ÇIKRIKÇI - AYŞE AVCU</t>
        </is>
      </c>
      <c r="E4" s="156" t="n">
        <v>2116</v>
      </c>
      <c r="F4" s="156" t="n">
        <v>733197</v>
      </c>
      <c r="G4" s="157" t="n">
        <v>346.5</v>
      </c>
      <c r="H4" s="156" t="n">
        <v>2048</v>
      </c>
    </row>
    <row r="5" ht="48" customHeight="1" s="113">
      <c r="A5" s="158" t="n">
        <v>46113</v>
      </c>
      <c r="B5" s="156" t="inlineStr">
        <is>
          <t>M003</t>
        </is>
      </c>
      <c r="C5" s="156" t="inlineStr">
        <is>
          <t>AYDIN EFELER-2</t>
        </is>
      </c>
      <c r="D5" s="156" t="inlineStr">
        <is>
          <t>CÜNEYT ÇIKRIKÇI - AYŞE AVCU</t>
        </is>
      </c>
      <c r="E5" s="156" t="n">
        <v>1797</v>
      </c>
      <c r="F5" s="156" t="n">
        <v>650281</v>
      </c>
      <c r="G5" s="157" t="n">
        <v>361.87</v>
      </c>
      <c r="H5" s="156" t="n">
        <v>1656</v>
      </c>
    </row>
    <row r="6" ht="48" customHeight="1" s="113">
      <c r="A6" s="158" t="n">
        <v>46113</v>
      </c>
      <c r="B6" s="156" t="inlineStr">
        <is>
          <t>M004</t>
        </is>
      </c>
      <c r="C6" s="156" t="inlineStr">
        <is>
          <t>AYDIN FATİH</t>
        </is>
      </c>
      <c r="D6" s="156" t="inlineStr">
        <is>
          <t>CÜNEYT ÇIKRIKÇI - AYŞE AVCU</t>
        </is>
      </c>
      <c r="E6" s="156" t="n">
        <v>1054</v>
      </c>
      <c r="F6" s="156" t="n">
        <v>363516</v>
      </c>
      <c r="G6" s="157" t="n">
        <v>344.89</v>
      </c>
      <c r="H6" s="156" t="n">
        <v>949</v>
      </c>
    </row>
    <row r="7" ht="48" customHeight="1" s="113">
      <c r="A7" s="158" t="n">
        <v>46113</v>
      </c>
      <c r="B7" s="156" t="inlineStr">
        <is>
          <t>M005</t>
        </is>
      </c>
      <c r="C7" s="156" t="inlineStr">
        <is>
          <t>AYDIN FATİH-2</t>
        </is>
      </c>
      <c r="D7" s="156" t="inlineStr">
        <is>
          <t>CÜNEYT ÇIKRIKÇI - AYŞE AVCU</t>
        </is>
      </c>
      <c r="E7" s="156" t="n">
        <v>1411</v>
      </c>
      <c r="F7" s="156" t="n">
        <v>729831</v>
      </c>
      <c r="G7" s="157" t="n">
        <v>517.24</v>
      </c>
      <c r="H7" s="156" t="n">
        <v>1392</v>
      </c>
    </row>
    <row r="8" ht="48" customHeight="1" s="113">
      <c r="A8" s="158" t="n">
        <v>46113</v>
      </c>
      <c r="B8" s="156" t="inlineStr">
        <is>
          <t>M006</t>
        </is>
      </c>
      <c r="C8" s="156" t="inlineStr">
        <is>
          <t>AYDIN GİRNE</t>
        </is>
      </c>
      <c r="D8" s="156" t="inlineStr">
        <is>
          <t>CÜNEYT ÇIKRIKÇI - AYŞE AVCU</t>
        </is>
      </c>
      <c r="E8" s="156" t="n">
        <v>1185</v>
      </c>
      <c r="F8" s="156" t="n">
        <v>330882</v>
      </c>
      <c r="G8" s="157" t="n">
        <v>279.23</v>
      </c>
      <c r="H8" s="156" t="n">
        <v>1236</v>
      </c>
    </row>
    <row r="9" ht="48" customHeight="1" s="113">
      <c r="A9" s="158" t="n">
        <v>46113</v>
      </c>
      <c r="B9" s="156" t="inlineStr">
        <is>
          <t>M007</t>
        </is>
      </c>
      <c r="C9" s="156" t="inlineStr">
        <is>
          <t>AYDIN MİMARSİNAN</t>
        </is>
      </c>
      <c r="D9" s="156" t="inlineStr">
        <is>
          <t>CÜNEYT ÇIKRIKÇI - AYŞE AVCU</t>
        </is>
      </c>
      <c r="E9" s="156" t="n">
        <v>3579</v>
      </c>
      <c r="F9" s="156" t="n">
        <v>868884</v>
      </c>
      <c r="G9" s="157" t="n">
        <v>242.77</v>
      </c>
      <c r="H9" s="156" t="n">
        <v>3539</v>
      </c>
    </row>
    <row r="10" ht="48" customHeight="1" s="113">
      <c r="A10" s="158" t="n">
        <v>46113</v>
      </c>
      <c r="B10" s="156" t="inlineStr">
        <is>
          <t>M008</t>
        </is>
      </c>
      <c r="C10" s="156" t="inlineStr">
        <is>
          <t>AYRANCILAR</t>
        </is>
      </c>
      <c r="D10" s="156" t="inlineStr">
        <is>
          <t>CÜNEYT ÇIKRIKÇI - AYŞE AVCU</t>
        </is>
      </c>
      <c r="E10" s="156" t="n">
        <v>2849</v>
      </c>
      <c r="F10" s="156" t="n">
        <v>654184</v>
      </c>
      <c r="G10" s="157" t="n">
        <v>229.62</v>
      </c>
      <c r="H10" s="156" t="n">
        <v>2924</v>
      </c>
    </row>
    <row r="11" ht="24" customHeight="1" s="113">
      <c r="A11" s="158" t="n">
        <v>46113</v>
      </c>
      <c r="B11" s="156" t="inlineStr">
        <is>
          <t>M009</t>
        </is>
      </c>
      <c r="C11" s="156" t="inlineStr">
        <is>
          <t>BALÇOVA</t>
        </is>
      </c>
      <c r="D11" s="156" t="inlineStr">
        <is>
          <t>ERTAN TEKİ</t>
        </is>
      </c>
      <c r="E11" s="156" t="n">
        <v>2726</v>
      </c>
      <c r="F11" s="156" t="n">
        <v>514929</v>
      </c>
      <c r="G11" s="157" t="n">
        <v>188.9</v>
      </c>
      <c r="H11" s="156" t="n">
        <v>2861</v>
      </c>
    </row>
    <row r="12" ht="36" customHeight="1" s="113">
      <c r="A12" s="158" t="n">
        <v>46113</v>
      </c>
      <c r="B12" s="156" t="inlineStr">
        <is>
          <t>M010</t>
        </is>
      </c>
      <c r="C12" s="156" t="inlineStr">
        <is>
          <t>BAYRAKLI</t>
        </is>
      </c>
      <c r="D12" s="156" t="inlineStr">
        <is>
          <t>DERYA YARDIMCI</t>
        </is>
      </c>
      <c r="E12" s="156" t="n">
        <v>3020</v>
      </c>
      <c r="F12" s="156" t="n">
        <v>912440</v>
      </c>
      <c r="G12" s="157" t="n">
        <v>302.13</v>
      </c>
      <c r="H12" s="156" t="n">
        <v>2730</v>
      </c>
    </row>
    <row r="13" ht="24" customHeight="1" s="113">
      <c r="A13" s="158" t="n">
        <v>46113</v>
      </c>
      <c r="B13" s="156" t="inlineStr">
        <is>
          <t>M011</t>
        </is>
      </c>
      <c r="C13" s="156" t="inlineStr">
        <is>
          <t>BOZYAKA</t>
        </is>
      </c>
      <c r="D13" s="156" t="inlineStr">
        <is>
          <t>ERTAN TEKİ</t>
        </is>
      </c>
      <c r="E13" s="156" t="n">
        <v>2086</v>
      </c>
      <c r="F13" s="156" t="n">
        <v>845943</v>
      </c>
      <c r="G13" s="157" t="n">
        <v>405.53</v>
      </c>
      <c r="H13" s="156" t="n">
        <v>1947</v>
      </c>
    </row>
    <row r="14" ht="36" customHeight="1" s="113">
      <c r="A14" s="158" t="n">
        <v>46113</v>
      </c>
      <c r="B14" s="156" t="inlineStr">
        <is>
          <t>M012</t>
        </is>
      </c>
      <c r="C14" s="156" t="inlineStr">
        <is>
          <t xml:space="preserve">BUCA </t>
        </is>
      </c>
      <c r="D14" s="156" t="inlineStr">
        <is>
          <t>DERYA YARDIMCI</t>
        </is>
      </c>
      <c r="E14" s="156" t="n">
        <v>861</v>
      </c>
      <c r="F14" s="156" t="n">
        <v>341894</v>
      </c>
      <c r="G14" s="157" t="n">
        <v>397.09</v>
      </c>
      <c r="H14" s="156" t="n">
        <v>863</v>
      </c>
    </row>
    <row r="15" ht="36" customHeight="1" s="113">
      <c r="A15" s="158" t="n">
        <v>46113</v>
      </c>
      <c r="B15" s="156" t="inlineStr">
        <is>
          <t>M013</t>
        </is>
      </c>
      <c r="C15" s="156" t="inlineStr">
        <is>
          <t>DEDEBAŞI</t>
        </is>
      </c>
      <c r="D15" s="156" t="inlineStr">
        <is>
          <t>DERYA YARDIMCI</t>
        </is>
      </c>
      <c r="E15" s="156" t="n">
        <v>2213</v>
      </c>
      <c r="F15" s="156" t="n">
        <v>985655</v>
      </c>
      <c r="G15" s="157" t="n">
        <v>445.39</v>
      </c>
      <c r="H15" s="156" t="n">
        <v>2056</v>
      </c>
    </row>
    <row r="16" ht="24" customHeight="1" s="113">
      <c r="A16" s="158" t="n">
        <v>46113</v>
      </c>
      <c r="B16" s="156" t="inlineStr">
        <is>
          <t>M014</t>
        </is>
      </c>
      <c r="C16" s="156" t="inlineStr">
        <is>
          <t>ESKİİZMİR</t>
        </is>
      </c>
      <c r="D16" s="156" t="inlineStr">
        <is>
          <t>ERTAN TEKİ</t>
        </is>
      </c>
      <c r="E16" s="156" t="n">
        <v>2659</v>
      </c>
      <c r="F16" s="156" t="n">
        <v>1175799</v>
      </c>
      <c r="G16" s="157" t="n">
        <v>442.2</v>
      </c>
      <c r="H16" s="156" t="n">
        <v>2816</v>
      </c>
    </row>
    <row r="17" ht="48" customHeight="1" s="113">
      <c r="A17" s="158" t="n">
        <v>46113</v>
      </c>
      <c r="B17" s="156" t="inlineStr">
        <is>
          <t>M015</t>
        </is>
      </c>
      <c r="C17" s="156" t="inlineStr">
        <is>
          <t>GAZİEMİR-1</t>
        </is>
      </c>
      <c r="D17" s="156" t="inlineStr">
        <is>
          <t>ALİ ÇELİK</t>
        </is>
      </c>
      <c r="E17" s="156" t="n">
        <v>1682</v>
      </c>
      <c r="F17" s="156" t="n">
        <v>713310</v>
      </c>
      <c r="G17" s="157" t="n">
        <v>424.08</v>
      </c>
      <c r="H17" s="156" t="n">
        <v>1716</v>
      </c>
    </row>
    <row r="18" ht="48" customHeight="1" s="113">
      <c r="A18" s="158" t="n">
        <v>46113</v>
      </c>
      <c r="B18" s="156" t="inlineStr">
        <is>
          <t>M016</t>
        </is>
      </c>
      <c r="C18" s="156" t="inlineStr">
        <is>
          <t>GAZİEMİR-2</t>
        </is>
      </c>
      <c r="D18" s="156" t="inlineStr">
        <is>
          <t>ALİ ÇELİK</t>
        </is>
      </c>
      <c r="E18" s="156" t="n">
        <v>3218</v>
      </c>
      <c r="F18" s="156" t="n">
        <v>974833</v>
      </c>
      <c r="G18" s="157" t="n">
        <v>302.93</v>
      </c>
      <c r="H18" s="156" t="n">
        <v>3321</v>
      </c>
    </row>
    <row r="19" ht="48" customHeight="1" s="113">
      <c r="A19" s="158" t="n">
        <v>46113</v>
      </c>
      <c r="B19" s="156" t="inlineStr">
        <is>
          <t>M017</t>
        </is>
      </c>
      <c r="C19" s="156" t="inlineStr">
        <is>
          <t>GAZİEMİR-3</t>
        </is>
      </c>
      <c r="D19" s="156" t="inlineStr">
        <is>
          <t>ALİ ÇELİK</t>
        </is>
      </c>
      <c r="E19" s="156" t="n">
        <v>1905</v>
      </c>
      <c r="F19" s="156" t="n">
        <v>574290</v>
      </c>
      <c r="G19" s="157" t="n">
        <v>301.46</v>
      </c>
      <c r="H19" s="156" t="n">
        <v>1910</v>
      </c>
    </row>
    <row r="20" ht="48" customHeight="1" s="113">
      <c r="A20" s="158" t="n">
        <v>46113</v>
      </c>
      <c r="B20" s="156" t="inlineStr">
        <is>
          <t>M018</t>
        </is>
      </c>
      <c r="C20" s="156" t="inlineStr">
        <is>
          <t>GAZİEMİR-4</t>
        </is>
      </c>
      <c r="D20" s="156" t="inlineStr">
        <is>
          <t>ALİ ÇELİK</t>
        </is>
      </c>
      <c r="E20" s="156" t="n">
        <v>2164</v>
      </c>
      <c r="F20" s="156" t="n">
        <v>900030</v>
      </c>
      <c r="G20" s="157" t="n">
        <v>415.91</v>
      </c>
      <c r="H20" s="156" t="n">
        <v>2029</v>
      </c>
    </row>
    <row r="21" ht="48" customHeight="1" s="113">
      <c r="A21" s="158" t="n">
        <v>46113</v>
      </c>
      <c r="B21" s="156" t="inlineStr">
        <is>
          <t>M019</t>
        </is>
      </c>
      <c r="C21" s="156" t="inlineStr">
        <is>
          <t>GAZİEMİR-5</t>
        </is>
      </c>
      <c r="D21" s="156" t="inlineStr">
        <is>
          <t>ALİ ÇELİK</t>
        </is>
      </c>
      <c r="E21" s="156" t="n">
        <v>2092</v>
      </c>
      <c r="F21" s="156" t="n">
        <v>455324</v>
      </c>
      <c r="G21" s="157" t="n">
        <v>217.65</v>
      </c>
      <c r="H21" s="156" t="n">
        <v>2191</v>
      </c>
    </row>
    <row r="22" ht="48" customHeight="1" s="113">
      <c r="A22" s="158" t="n">
        <v>46113</v>
      </c>
      <c r="B22" s="156" t="inlineStr">
        <is>
          <t>M020</t>
        </is>
      </c>
      <c r="C22" s="156" t="inlineStr">
        <is>
          <t>GAZİEMİR-6</t>
        </is>
      </c>
      <c r="D22" s="156" t="inlineStr">
        <is>
          <t>ALİ ÇELİK</t>
        </is>
      </c>
      <c r="E22" s="156" t="n">
        <v>677</v>
      </c>
      <c r="F22" s="156" t="n">
        <v>286093</v>
      </c>
      <c r="G22" s="157" t="n">
        <v>422.59</v>
      </c>
      <c r="H22" s="156" t="n">
        <v>624</v>
      </c>
    </row>
    <row r="23" ht="48" customHeight="1" s="113">
      <c r="A23" s="158" t="n">
        <v>46113</v>
      </c>
      <c r="B23" s="156" t="inlineStr">
        <is>
          <t>M021</t>
        </is>
      </c>
      <c r="C23" s="156" t="inlineStr">
        <is>
          <t>GAZİEMİR-7</t>
        </is>
      </c>
      <c r="D23" s="156" t="inlineStr">
        <is>
          <t>ALİ ÇELİK</t>
        </is>
      </c>
      <c r="E23" s="156" t="n">
        <v>3088</v>
      </c>
      <c r="F23" s="156" t="n">
        <v>1011567</v>
      </c>
      <c r="G23" s="157" t="n">
        <v>327.58</v>
      </c>
      <c r="H23" s="156" t="n">
        <v>3167</v>
      </c>
    </row>
    <row r="24" ht="36" customHeight="1" s="113">
      <c r="A24" s="158" t="n">
        <v>46113</v>
      </c>
      <c r="B24" s="156" t="inlineStr">
        <is>
          <t>M022</t>
        </is>
      </c>
      <c r="C24" s="156" t="inlineStr">
        <is>
          <t>GEDİZ</t>
        </is>
      </c>
      <c r="D24" s="156" t="inlineStr">
        <is>
          <t>DERYA YARDIMCI</t>
        </is>
      </c>
      <c r="E24" s="156" t="n">
        <v>1288</v>
      </c>
      <c r="F24" s="156" t="n">
        <v>439775</v>
      </c>
      <c r="G24" s="157" t="n">
        <v>341.44</v>
      </c>
      <c r="H24" s="156" t="n">
        <v>1282</v>
      </c>
    </row>
    <row r="25" ht="24" customHeight="1" s="113">
      <c r="A25" s="158" t="n">
        <v>46113</v>
      </c>
      <c r="B25" s="156" t="inlineStr">
        <is>
          <t>M023</t>
        </is>
      </c>
      <c r="C25" s="156" t="inlineStr">
        <is>
          <t>GÖZTEPE</t>
        </is>
      </c>
      <c r="D25" s="156" t="inlineStr">
        <is>
          <t>ERTAN TEKİ</t>
        </is>
      </c>
      <c r="E25" s="156" t="n">
        <v>2796</v>
      </c>
      <c r="F25" s="156" t="n">
        <v>873396</v>
      </c>
      <c r="G25" s="157" t="n">
        <v>312.37</v>
      </c>
      <c r="H25" s="156" t="n">
        <v>2747</v>
      </c>
    </row>
    <row r="26" ht="36" customHeight="1" s="113">
      <c r="A26" s="158" t="n">
        <v>46113</v>
      </c>
      <c r="B26" s="156" t="inlineStr">
        <is>
          <t>M024</t>
        </is>
      </c>
      <c r="C26" s="156" t="inlineStr">
        <is>
          <t>GÜMÜŞPALA</t>
        </is>
      </c>
      <c r="D26" s="156" t="inlineStr">
        <is>
          <t>DERYA YARDIMCI</t>
        </is>
      </c>
      <c r="E26" s="156" t="n">
        <v>4770</v>
      </c>
      <c r="F26" s="156" t="n">
        <v>2082087</v>
      </c>
      <c r="G26" s="157" t="n">
        <v>436.5</v>
      </c>
      <c r="H26" s="156" t="n">
        <v>4335</v>
      </c>
    </row>
    <row r="27" ht="24" customHeight="1" s="113">
      <c r="A27" s="158" t="n">
        <v>46113</v>
      </c>
      <c r="B27" s="156" t="inlineStr">
        <is>
          <t>M025</t>
        </is>
      </c>
      <c r="C27" s="156" t="inlineStr">
        <is>
          <t>HAL DEPO</t>
        </is>
      </c>
      <c r="D27" s="156" t="inlineStr">
        <is>
          <t>HALİT BAŞDAŞ</t>
        </is>
      </c>
      <c r="E27" s="156" t="n">
        <v>0</v>
      </c>
      <c r="F27" s="156" t="n">
        <v>0</v>
      </c>
      <c r="G27" s="156" t="n">
        <v>0</v>
      </c>
      <c r="H27" s="156" t="n">
        <v>0</v>
      </c>
    </row>
    <row r="28" ht="36" customHeight="1" s="113">
      <c r="A28" s="158" t="n">
        <v>46113</v>
      </c>
      <c r="B28" s="156" t="inlineStr">
        <is>
          <t>M026</t>
        </is>
      </c>
      <c r="C28" s="156" t="inlineStr">
        <is>
          <t>HARMANDALI</t>
        </is>
      </c>
      <c r="D28" s="156" t="inlineStr">
        <is>
          <t>DERYA YARDIMCI</t>
        </is>
      </c>
      <c r="E28" s="156" t="n">
        <v>3979</v>
      </c>
      <c r="F28" s="156" t="n">
        <v>1404402</v>
      </c>
      <c r="G28" s="157" t="n">
        <v>352.95</v>
      </c>
      <c r="H28" s="156" t="n">
        <v>3738</v>
      </c>
    </row>
    <row r="29" ht="24" customHeight="1" s="113">
      <c r="A29" s="158" t="n">
        <v>46113</v>
      </c>
      <c r="B29" s="156" t="inlineStr">
        <is>
          <t>M027</t>
        </is>
      </c>
      <c r="C29" s="156" t="inlineStr">
        <is>
          <t>HATAY</t>
        </is>
      </c>
      <c r="D29" s="156" t="inlineStr">
        <is>
          <t>ERTAN TEKİ</t>
        </is>
      </c>
      <c r="E29" s="156" t="n">
        <v>4251</v>
      </c>
      <c r="F29" s="156" t="n">
        <v>1414620</v>
      </c>
      <c r="G29" s="157" t="n">
        <v>332.77</v>
      </c>
      <c r="H29" s="156" t="n">
        <v>4221</v>
      </c>
    </row>
    <row r="30" ht="36" customHeight="1" s="113">
      <c r="A30" s="158" t="n">
        <v>46113</v>
      </c>
      <c r="B30" s="156" t="inlineStr">
        <is>
          <t>M028</t>
        </is>
      </c>
      <c r="C30" s="156" t="inlineStr">
        <is>
          <t>KARŞIYAKA-1</t>
        </is>
      </c>
      <c r="D30" s="156" t="inlineStr">
        <is>
          <t>DERYA YARDIMCI</t>
        </is>
      </c>
      <c r="E30" s="156" t="n">
        <v>3773</v>
      </c>
      <c r="F30" s="156" t="n">
        <v>1674541</v>
      </c>
      <c r="G30" s="157" t="n">
        <v>443.82</v>
      </c>
      <c r="H30" s="156" t="n">
        <v>3431</v>
      </c>
    </row>
    <row r="31" ht="36" customHeight="1" s="113">
      <c r="A31" s="158" t="n">
        <v>46113</v>
      </c>
      <c r="B31" s="156" t="inlineStr">
        <is>
          <t>M029</t>
        </is>
      </c>
      <c r="C31" s="156" t="inlineStr">
        <is>
          <t>KARŞIYAKA-2</t>
        </is>
      </c>
      <c r="D31" s="156" t="inlineStr">
        <is>
          <t>DERYA YARDIMCI</t>
        </is>
      </c>
      <c r="E31" s="156" t="n">
        <v>1172</v>
      </c>
      <c r="F31" s="156" t="n">
        <v>318776</v>
      </c>
      <c r="G31" s="157" t="n">
        <v>271.99</v>
      </c>
      <c r="H31" s="156" t="n">
        <v>1108</v>
      </c>
    </row>
    <row r="32" ht="36" customHeight="1" s="113">
      <c r="A32" s="158" t="n">
        <v>46113</v>
      </c>
      <c r="B32" s="156" t="inlineStr">
        <is>
          <t>M030</t>
        </is>
      </c>
      <c r="C32" s="156" t="inlineStr">
        <is>
          <t>MANAVKUYU</t>
        </is>
      </c>
      <c r="D32" s="156" t="inlineStr">
        <is>
          <t>DERYA YARDIMCI</t>
        </is>
      </c>
      <c r="E32" s="156" t="n">
        <v>2079</v>
      </c>
      <c r="F32" s="156" t="n">
        <v>579001</v>
      </c>
      <c r="G32" s="157" t="n">
        <v>278.5</v>
      </c>
      <c r="H32" s="156" t="n">
        <v>2218</v>
      </c>
    </row>
    <row r="33" ht="48" customHeight="1" s="113">
      <c r="A33" s="158" t="n">
        <v>46113</v>
      </c>
      <c r="B33" s="156" t="inlineStr">
        <is>
          <t>M031</t>
        </is>
      </c>
      <c r="C33" s="156" t="inlineStr">
        <is>
          <t>MENDERES</t>
        </is>
      </c>
      <c r="D33" s="156" t="inlineStr">
        <is>
          <t>CÜNEYT ÇIKRIKÇI - AYŞE AVCU</t>
        </is>
      </c>
      <c r="E33" s="156" t="n">
        <v>3760</v>
      </c>
      <c r="F33" s="156" t="n">
        <v>916546</v>
      </c>
      <c r="G33" s="157" t="n">
        <v>243.76</v>
      </c>
      <c r="H33" s="156" t="n">
        <v>3722</v>
      </c>
    </row>
    <row r="34" ht="36" customHeight="1" s="113">
      <c r="A34" s="158" t="n">
        <v>46113</v>
      </c>
      <c r="B34" s="156" t="inlineStr">
        <is>
          <t>M032</t>
        </is>
      </c>
      <c r="C34" s="156" t="inlineStr">
        <is>
          <t>MENDERES DEPO</t>
        </is>
      </c>
      <c r="D34" s="156" t="inlineStr">
        <is>
          <t>AYHAN DAŞDEMİR</t>
        </is>
      </c>
      <c r="E34" s="156" t="n">
        <v>0</v>
      </c>
      <c r="F34" s="156" t="n">
        <v>0</v>
      </c>
      <c r="G34" s="156" t="n">
        <v>0</v>
      </c>
      <c r="H34" s="156" t="n">
        <v>0</v>
      </c>
    </row>
    <row r="35" ht="27.75" customHeight="1" s="113">
      <c r="A35" s="158" t="n">
        <v>46113</v>
      </c>
      <c r="B35" s="156" t="inlineStr">
        <is>
          <t>M033</t>
        </is>
      </c>
      <c r="C35" s="156" t="inlineStr">
        <is>
          <t>MERKEZ</t>
        </is>
      </c>
      <c r="D35" s="156" t="inlineStr">
        <is>
          <t>GENEL MÜDÜR</t>
        </is>
      </c>
      <c r="E35" s="156" t="n">
        <v>0</v>
      </c>
      <c r="F35" s="156" t="n">
        <v>0</v>
      </c>
      <c r="G35" s="156" t="n">
        <v>0</v>
      </c>
      <c r="H35" s="156" t="n">
        <v>0</v>
      </c>
    </row>
    <row r="36" ht="24" customHeight="1" s="113">
      <c r="A36" s="158" t="n">
        <v>46113</v>
      </c>
      <c r="B36" s="156" t="inlineStr">
        <is>
          <t>M034</t>
        </is>
      </c>
      <c r="C36" s="156" t="inlineStr">
        <is>
          <t>NARLIDERE</t>
        </is>
      </c>
      <c r="D36" s="156" t="inlineStr">
        <is>
          <t>ERTAN TEKİ</t>
        </is>
      </c>
      <c r="E36" s="156" t="n">
        <v>3021</v>
      </c>
      <c r="F36" s="156" t="n">
        <v>753837</v>
      </c>
      <c r="G36" s="157" t="n">
        <v>249.53</v>
      </c>
      <c r="H36" s="156" t="n">
        <v>3072</v>
      </c>
    </row>
    <row r="37" ht="36" customHeight="1" s="113">
      <c r="A37" s="158" t="n">
        <v>46113</v>
      </c>
      <c r="B37" s="156" t="inlineStr">
        <is>
          <t>M035</t>
        </is>
      </c>
      <c r="C37" s="156" t="inlineStr">
        <is>
          <t>OSMANGAZİ</t>
        </is>
      </c>
      <c r="D37" s="156" t="inlineStr">
        <is>
          <t>DERYA YARDIMCI</t>
        </is>
      </c>
      <c r="E37" s="156" t="n">
        <v>4235</v>
      </c>
      <c r="F37" s="156" t="n">
        <v>1331621</v>
      </c>
      <c r="G37" s="157" t="n">
        <v>314.43</v>
      </c>
      <c r="H37" s="156" t="n">
        <v>4571</v>
      </c>
    </row>
    <row r="38" ht="24" customHeight="1" s="113">
      <c r="A38" s="158" t="n">
        <v>46113</v>
      </c>
      <c r="B38" s="156" t="inlineStr">
        <is>
          <t>M036</t>
        </is>
      </c>
      <c r="C38" s="156" t="inlineStr">
        <is>
          <t>POLİGON</t>
        </is>
      </c>
      <c r="D38" s="156" t="inlineStr">
        <is>
          <t>ERTAN TEKİ</t>
        </is>
      </c>
      <c r="E38" s="156" t="n">
        <v>1411</v>
      </c>
      <c r="F38" s="156" t="n">
        <v>355182</v>
      </c>
      <c r="G38" s="157" t="n">
        <v>251.72</v>
      </c>
      <c r="H38" s="156" t="n">
        <v>1461</v>
      </c>
    </row>
    <row r="39" ht="24" customHeight="1" s="113">
      <c r="A39" s="158" t="n">
        <v>46113</v>
      </c>
      <c r="B39" s="156" t="inlineStr">
        <is>
          <t>M037</t>
        </is>
      </c>
      <c r="C39" s="156" t="inlineStr">
        <is>
          <t>SEFERİHİSAR</t>
        </is>
      </c>
      <c r="D39" s="156" t="inlineStr">
        <is>
          <t>ERTAN TEKİ</t>
        </is>
      </c>
      <c r="E39" s="156" t="n">
        <v>4130</v>
      </c>
      <c r="F39" s="156" t="n">
        <v>1578626</v>
      </c>
      <c r="G39" s="157" t="n">
        <v>382.23</v>
      </c>
      <c r="H39" s="156" t="n">
        <v>4187</v>
      </c>
    </row>
    <row r="40" ht="48" customHeight="1" s="113">
      <c r="A40" s="158" t="n">
        <v>46113</v>
      </c>
      <c r="B40" s="156" t="inlineStr">
        <is>
          <t>M038</t>
        </is>
      </c>
      <c r="C40" s="156" t="inlineStr">
        <is>
          <t>TORBALI 1</t>
        </is>
      </c>
      <c r="D40" s="156" t="inlineStr">
        <is>
          <t>CÜNEYT ÇIKRIKÇI - AYŞE AVCU</t>
        </is>
      </c>
      <c r="E40" s="156" t="n">
        <v>2259</v>
      </c>
      <c r="F40" s="156" t="n">
        <v>1276349</v>
      </c>
      <c r="G40" s="157" t="n">
        <v>565.01</v>
      </c>
      <c r="H40" s="156" t="n">
        <v>2408</v>
      </c>
    </row>
    <row r="41" ht="48" customHeight="1" s="113">
      <c r="A41" s="158" t="n">
        <v>46113</v>
      </c>
      <c r="B41" s="156" t="inlineStr">
        <is>
          <t>M039</t>
        </is>
      </c>
      <c r="C41" s="156" t="inlineStr">
        <is>
          <t>TORBALI 2</t>
        </is>
      </c>
      <c r="D41" s="156" t="inlineStr">
        <is>
          <t>CÜNEYT ÇIKRIKÇI - AYŞE AVCU</t>
        </is>
      </c>
      <c r="E41" s="156" t="n">
        <v>3356</v>
      </c>
      <c r="F41" s="156" t="n">
        <v>1013940</v>
      </c>
      <c r="G41" s="157" t="n">
        <v>302.13</v>
      </c>
      <c r="H41" s="156" t="n">
        <v>3412</v>
      </c>
    </row>
    <row r="42" ht="48" customHeight="1" s="113">
      <c r="A42" s="158" t="n">
        <v>46113</v>
      </c>
      <c r="B42" s="156" t="inlineStr">
        <is>
          <t>M040</t>
        </is>
      </c>
      <c r="C42" s="156" t="inlineStr">
        <is>
          <t>TORBALI 3</t>
        </is>
      </c>
      <c r="D42" s="156" t="inlineStr">
        <is>
          <t>CÜNEYT ÇIKRIKÇI - AYŞE AVCU</t>
        </is>
      </c>
      <c r="E42" s="156" t="n">
        <v>2199</v>
      </c>
      <c r="F42" s="156" t="n">
        <v>643327</v>
      </c>
      <c r="G42" s="157" t="n">
        <v>292.55</v>
      </c>
      <c r="H42" s="156" t="n">
        <v>2357</v>
      </c>
    </row>
    <row r="43" ht="48" customHeight="1" s="113">
      <c r="A43" s="158" t="n">
        <v>46113</v>
      </c>
      <c r="B43" s="156" t="inlineStr">
        <is>
          <t>M041</t>
        </is>
      </c>
      <c r="C43" s="156" t="inlineStr">
        <is>
          <t>TORBALI 4</t>
        </is>
      </c>
      <c r="D43" s="156" t="inlineStr">
        <is>
          <t>CÜNEYT ÇIKRIKÇI - AYŞE AVCU</t>
        </is>
      </c>
      <c r="E43" s="156" t="n">
        <v>3027</v>
      </c>
      <c r="F43" s="156" t="n">
        <v>1695101</v>
      </c>
      <c r="G43" s="157" t="n">
        <v>559.99</v>
      </c>
      <c r="H43" s="156" t="n">
        <v>3054</v>
      </c>
    </row>
    <row r="44" ht="48" customHeight="1" s="113">
      <c r="A44" s="158" t="n">
        <v>46113</v>
      </c>
      <c r="B44" s="156" t="inlineStr">
        <is>
          <t>M042</t>
        </is>
      </c>
      <c r="C44" s="156" t="inlineStr">
        <is>
          <t>TORBALI 5</t>
        </is>
      </c>
      <c r="D44" s="156" t="inlineStr">
        <is>
          <t>CÜNEYT ÇIKRIKÇI - AYŞE AVCU</t>
        </is>
      </c>
      <c r="E44" s="156" t="n">
        <v>5102</v>
      </c>
      <c r="F44" s="156" t="n">
        <v>1945270</v>
      </c>
      <c r="G44" s="157" t="n">
        <v>381.28</v>
      </c>
      <c r="H44" s="156" t="n">
        <v>4633</v>
      </c>
    </row>
    <row r="45" ht="24" customHeight="1" s="113">
      <c r="A45" s="158" t="n">
        <v>46113</v>
      </c>
      <c r="B45" s="156" t="inlineStr">
        <is>
          <t>M043</t>
        </is>
      </c>
      <c r="C45" s="156" t="inlineStr">
        <is>
          <t>YAPICIOĞLU</t>
        </is>
      </c>
      <c r="D45" s="156" t="inlineStr">
        <is>
          <t>ERTAN TEKİ</t>
        </is>
      </c>
      <c r="E45" s="156" t="n">
        <v>1777</v>
      </c>
      <c r="F45" s="156" t="n">
        <v>697207</v>
      </c>
      <c r="G45" s="157" t="n">
        <v>392.35</v>
      </c>
      <c r="H45" s="156" t="n">
        <v>1875</v>
      </c>
    </row>
    <row r="46" ht="36" customHeight="1" s="113">
      <c r="A46" s="158" t="n">
        <v>46113</v>
      </c>
      <c r="B46" s="156" t="inlineStr">
        <is>
          <t>M044</t>
        </is>
      </c>
      <c r="C46" s="156" t="inlineStr">
        <is>
          <t>YEŞİLOVA</t>
        </is>
      </c>
      <c r="D46" s="156" t="inlineStr">
        <is>
          <t>DERYA YARDIMCI</t>
        </is>
      </c>
      <c r="E46" s="156" t="n">
        <v>753</v>
      </c>
      <c r="F46" s="156" t="n">
        <v>176438</v>
      </c>
      <c r="G46" s="157" t="n">
        <v>234.31</v>
      </c>
      <c r="H46" s="156" t="n">
        <v>791</v>
      </c>
    </row>
    <row r="47" ht="24" customHeight="1" s="113">
      <c r="A47" s="158" t="n">
        <v>46113</v>
      </c>
      <c r="B47" s="156" t="inlineStr">
        <is>
          <t>M045</t>
        </is>
      </c>
      <c r="C47" s="156" t="inlineStr">
        <is>
          <t>Z1  ET DEPO</t>
        </is>
      </c>
      <c r="D47" s="156" t="inlineStr">
        <is>
          <t>FARUK MALKOÇ</t>
        </is>
      </c>
      <c r="E47" s="156" t="n">
        <v>0</v>
      </c>
      <c r="F47" s="156" t="n">
        <v>0</v>
      </c>
      <c r="G47" s="156" t="n">
        <v>0</v>
      </c>
      <c r="H47" s="156" t="n">
        <v>0</v>
      </c>
    </row>
    <row r="48" ht="36" customHeight="1" s="113">
      <c r="A48" s="158" t="n">
        <v>46113</v>
      </c>
      <c r="B48" s="156" t="inlineStr">
        <is>
          <t>M046</t>
        </is>
      </c>
      <c r="C48" s="156" t="inlineStr">
        <is>
          <t>ÇAMDİBİ</t>
        </is>
      </c>
      <c r="D48" s="156" t="inlineStr">
        <is>
          <t>DERYA YARDIMCI</t>
        </is>
      </c>
      <c r="E48" s="156" t="n">
        <v>3540</v>
      </c>
      <c r="F48" s="156" t="n">
        <v>774375</v>
      </c>
      <c r="G48" s="157" t="n">
        <v>218.75</v>
      </c>
      <c r="H48" s="156" t="n">
        <v>3398</v>
      </c>
    </row>
    <row r="49" ht="24" customHeight="1" s="113">
      <c r="A49" s="158" t="n">
        <v>46113</v>
      </c>
      <c r="B49" s="156" t="inlineStr">
        <is>
          <t>M047</t>
        </is>
      </c>
      <c r="C49" s="156" t="inlineStr">
        <is>
          <t>ÇİFTLİK</t>
        </is>
      </c>
      <c r="D49" s="156" t="inlineStr">
        <is>
          <t>CEBRAİL ÇİÇEK</t>
        </is>
      </c>
      <c r="E49" s="156" t="n">
        <v>0</v>
      </c>
      <c r="F49" s="156" t="n">
        <v>0</v>
      </c>
      <c r="G49" s="156" t="n">
        <v>0</v>
      </c>
      <c r="H49" s="156" t="n">
        <v>0</v>
      </c>
    </row>
    <row r="50" ht="36" customHeight="1" s="113">
      <c r="A50" s="158" t="n">
        <v>46113</v>
      </c>
      <c r="B50" s="156" t="inlineStr">
        <is>
          <t>M048</t>
        </is>
      </c>
      <c r="C50" s="156" t="inlineStr">
        <is>
          <t>ÇİĞLİ</t>
        </is>
      </c>
      <c r="D50" s="156" t="inlineStr">
        <is>
          <t>DERYA YARDIMCI</t>
        </is>
      </c>
      <c r="E50" s="156" t="n">
        <v>2434</v>
      </c>
      <c r="F50" s="156" t="n">
        <v>521114</v>
      </c>
      <c r="G50" s="157" t="n">
        <v>214.1</v>
      </c>
      <c r="H50" s="156" t="n">
        <v>2471</v>
      </c>
    </row>
    <row r="51" ht="48" customHeight="1" s="113">
      <c r="A51" s="158" t="n">
        <v>46113</v>
      </c>
      <c r="B51" s="156" t="inlineStr">
        <is>
          <t>M049</t>
        </is>
      </c>
      <c r="C51" s="156" t="inlineStr">
        <is>
          <t>ÖZDERE</t>
        </is>
      </c>
      <c r="D51" s="156" t="inlineStr">
        <is>
          <t>CÜNEYT ÇIKRIKÇI - AYŞE AVCU</t>
        </is>
      </c>
      <c r="E51" s="156" t="n">
        <v>693</v>
      </c>
      <c r="F51" s="156" t="n">
        <v>242709</v>
      </c>
      <c r="G51" s="157" t="n">
        <v>350.23</v>
      </c>
      <c r="H51" s="156" t="n">
        <v>743</v>
      </c>
    </row>
    <row r="52" ht="24" customHeight="1" s="113">
      <c r="A52" s="158" t="n">
        <v>46113</v>
      </c>
      <c r="B52" s="156" t="inlineStr">
        <is>
          <t>M050</t>
        </is>
      </c>
      <c r="C52" s="156" t="inlineStr">
        <is>
          <t>İZMİRSPOR</t>
        </is>
      </c>
      <c r="D52" s="156" t="inlineStr">
        <is>
          <t>ERTAN TEKİ</t>
        </is>
      </c>
      <c r="E52" s="156" t="n">
        <v>4252</v>
      </c>
      <c r="F52" s="156" t="n">
        <v>2080998</v>
      </c>
      <c r="G52" s="157" t="n">
        <v>489.42</v>
      </c>
      <c r="H52" s="156" t="n">
        <v>4456</v>
      </c>
    </row>
    <row r="53" ht="24" customHeight="1" s="113">
      <c r="A53" s="158" t="n">
        <v>46113</v>
      </c>
      <c r="B53" s="156" t="inlineStr">
        <is>
          <t>M051</t>
        </is>
      </c>
      <c r="C53" s="156" t="inlineStr">
        <is>
          <t>ŞİRİNYER</t>
        </is>
      </c>
      <c r="D53" s="156" t="inlineStr">
        <is>
          <t>ERTAN TEKİ</t>
        </is>
      </c>
      <c r="E53" s="156" t="n">
        <v>853</v>
      </c>
      <c r="F53" s="156" t="n">
        <v>477404</v>
      </c>
      <c r="G53" s="157" t="n">
        <v>559.6799999999999</v>
      </c>
      <c r="H53" s="156" t="n">
        <v>873</v>
      </c>
    </row>
    <row r="54" ht="36" customHeight="1" s="113">
      <c r="A54" s="158" t="n">
        <v>46113</v>
      </c>
      <c r="B54" s="156" t="inlineStr">
        <is>
          <t>M052</t>
        </is>
      </c>
      <c r="C54" s="156" t="inlineStr">
        <is>
          <t>ŞİRİNYER 2</t>
        </is>
      </c>
      <c r="D54" s="156" t="inlineStr">
        <is>
          <t>DERYA YARDIMCI</t>
        </is>
      </c>
      <c r="E54" s="156" t="n">
        <v>1691</v>
      </c>
      <c r="F54" s="156" t="n">
        <v>875543</v>
      </c>
      <c r="G54" s="157" t="n">
        <v>517.77</v>
      </c>
      <c r="H54" s="156" t="n">
        <v>1783</v>
      </c>
    </row>
    <row r="55" ht="36" customHeight="1" s="113">
      <c r="A55" s="158" t="n">
        <v>46113</v>
      </c>
      <c r="B55" s="156" t="inlineStr">
        <is>
          <t>M057</t>
        </is>
      </c>
      <c r="C55" s="156" t="inlineStr">
        <is>
          <t>BUCA2</t>
        </is>
      </c>
      <c r="D55" s="156" t="inlineStr">
        <is>
          <t>ERTAN TEKİ</t>
        </is>
      </c>
      <c r="E55" s="156" t="n">
        <v>0</v>
      </c>
      <c r="F55" s="156" t="n">
        <v>0</v>
      </c>
      <c r="G55" s="156" t="n">
        <v>0</v>
      </c>
      <c r="H55" s="156" t="n">
        <v>0</v>
      </c>
    </row>
    <row r="56" ht="24" customHeight="1" s="113">
      <c r="A56" s="158" t="n">
        <v>46114</v>
      </c>
      <c r="B56" s="156" t="inlineStr">
        <is>
          <t>M001</t>
        </is>
      </c>
      <c r="C56" s="156" t="inlineStr">
        <is>
          <t>AKEVLER</t>
        </is>
      </c>
      <c r="D56" s="156" t="inlineStr">
        <is>
          <t>ERTAN TEKİ</t>
        </is>
      </c>
      <c r="E56" s="156" t="n">
        <v>1285</v>
      </c>
      <c r="F56" s="156" t="n">
        <v>411130</v>
      </c>
      <c r="G56" s="157" t="n">
        <v>319.95</v>
      </c>
      <c r="H56" s="156" t="n">
        <v>1310</v>
      </c>
    </row>
    <row r="57" ht="24" customHeight="1" s="113">
      <c r="A57" s="158" t="n">
        <v>46114</v>
      </c>
      <c r="B57" s="156" t="inlineStr">
        <is>
          <t>M002</t>
        </is>
      </c>
      <c r="C57" s="156" t="inlineStr">
        <is>
          <t>AYDIN EFELER</t>
        </is>
      </c>
      <c r="D57" s="156" t="inlineStr">
        <is>
          <t>CÜNEYT ÇIKRIKÇI - AYŞE AVCU</t>
        </is>
      </c>
      <c r="E57" s="156" t="n">
        <v>2095</v>
      </c>
      <c r="F57" s="156" t="n">
        <v>614581</v>
      </c>
      <c r="G57" s="157" t="n">
        <v>293.36</v>
      </c>
      <c r="H57" s="156" t="n">
        <v>2252</v>
      </c>
    </row>
    <row r="58" ht="24" customHeight="1" s="113">
      <c r="A58" s="158" t="n">
        <v>46114</v>
      </c>
      <c r="B58" s="156" t="inlineStr">
        <is>
          <t>M003</t>
        </is>
      </c>
      <c r="C58" s="156" t="inlineStr">
        <is>
          <t>AYDIN EFELER-2</t>
        </is>
      </c>
      <c r="D58" s="156" t="inlineStr">
        <is>
          <t>CÜNEYT ÇIKRIKÇI - AYŞE AVCU</t>
        </is>
      </c>
      <c r="E58" s="156" t="n">
        <v>1315</v>
      </c>
      <c r="F58" s="156" t="n">
        <v>471613</v>
      </c>
      <c r="G58" s="157" t="n">
        <v>358.64</v>
      </c>
      <c r="H58" s="156" t="n">
        <v>1348</v>
      </c>
    </row>
    <row r="59" ht="54.75" customHeight="1" s="113">
      <c r="A59" s="158" t="n">
        <v>46114</v>
      </c>
      <c r="B59" s="156" t="inlineStr">
        <is>
          <t>M004</t>
        </is>
      </c>
      <c r="C59" s="156" t="inlineStr">
        <is>
          <t>AYDIN FATİH</t>
        </is>
      </c>
      <c r="D59" s="156" t="inlineStr">
        <is>
          <t>CÜNEYT ÇIKRIKÇI - AYŞE AVCU</t>
        </is>
      </c>
      <c r="E59" s="156" t="n">
        <v>1010</v>
      </c>
      <c r="F59" s="156" t="n">
        <v>360566</v>
      </c>
      <c r="G59" s="157" t="n">
        <v>357</v>
      </c>
      <c r="H59" s="156" t="n">
        <v>1001</v>
      </c>
    </row>
    <row r="60" ht="24" customHeight="1" s="113">
      <c r="A60" s="158" t="n">
        <v>46114</v>
      </c>
      <c r="B60" s="156" t="inlineStr">
        <is>
          <t>M005</t>
        </is>
      </c>
      <c r="C60" s="156" t="inlineStr">
        <is>
          <t>AYDIN FATİH-2</t>
        </is>
      </c>
      <c r="D60" s="156" t="inlineStr">
        <is>
          <t>CÜNEYT ÇIKRIKÇI - AYŞE AVCU</t>
        </is>
      </c>
      <c r="E60" s="156" t="n">
        <v>1273</v>
      </c>
      <c r="F60" s="156" t="n">
        <v>705395</v>
      </c>
      <c r="G60" s="157" t="n">
        <v>554.12</v>
      </c>
      <c r="H60" s="156" t="n">
        <v>1151</v>
      </c>
    </row>
    <row r="61" ht="48" customHeight="1" s="113">
      <c r="A61" s="158" t="n">
        <v>46114</v>
      </c>
      <c r="B61" s="156" t="inlineStr">
        <is>
          <t>M006</t>
        </is>
      </c>
      <c r="C61" s="156" t="inlineStr">
        <is>
          <t>AYDIN GİRNE</t>
        </is>
      </c>
      <c r="D61" s="156" t="inlineStr">
        <is>
          <t>CÜNEYT ÇIKRIKÇI - AYŞE AVCU</t>
        </is>
      </c>
      <c r="E61" s="156" t="n">
        <v>1188</v>
      </c>
      <c r="F61" s="156" t="n">
        <v>333864</v>
      </c>
      <c r="G61" s="157" t="n">
        <v>281.03</v>
      </c>
      <c r="H61" s="156" t="n">
        <v>1101</v>
      </c>
    </row>
    <row r="62" ht="48" customHeight="1" s="113">
      <c r="A62" s="158" t="n">
        <v>46114</v>
      </c>
      <c r="B62" s="156" t="inlineStr">
        <is>
          <t>M007</t>
        </is>
      </c>
      <c r="C62" s="156" t="inlineStr">
        <is>
          <t>AYDIN MİMARSİNAN</t>
        </is>
      </c>
      <c r="D62" s="156" t="inlineStr">
        <is>
          <t>CÜNEYT ÇIKRIKÇI - AYŞE AVCU</t>
        </is>
      </c>
      <c r="E62" s="156" t="n">
        <v>4162</v>
      </c>
      <c r="F62" s="156" t="n">
        <v>910894</v>
      </c>
      <c r="G62" s="157" t="n">
        <v>218.86</v>
      </c>
      <c r="H62" s="156" t="n">
        <v>4230</v>
      </c>
    </row>
    <row r="63" ht="48" customHeight="1" s="113">
      <c r="A63" s="158" t="n">
        <v>46114</v>
      </c>
      <c r="B63" s="156" t="inlineStr">
        <is>
          <t>M008</t>
        </is>
      </c>
      <c r="C63" s="156" t="inlineStr">
        <is>
          <t>AYRANCILAR</t>
        </is>
      </c>
      <c r="D63" s="156" t="inlineStr">
        <is>
          <t>CÜNEYT ÇIKRIKÇI - AYŞE AVCU</t>
        </is>
      </c>
      <c r="E63" s="156" t="n">
        <v>3587</v>
      </c>
      <c r="F63" s="156" t="n">
        <v>950777</v>
      </c>
      <c r="G63" s="157" t="n">
        <v>265.06</v>
      </c>
      <c r="H63" s="156" t="n">
        <v>3333</v>
      </c>
    </row>
    <row r="64" ht="48" customHeight="1" s="113">
      <c r="A64" s="158" t="n">
        <v>46114</v>
      </c>
      <c r="B64" s="156" t="inlineStr">
        <is>
          <t>M009</t>
        </is>
      </c>
      <c r="C64" s="156" t="inlineStr">
        <is>
          <t>BALÇOVA</t>
        </is>
      </c>
      <c r="D64" s="156" t="inlineStr">
        <is>
          <t>ERTAN TEKİ</t>
        </is>
      </c>
      <c r="E64" s="156" t="n">
        <v>3330</v>
      </c>
      <c r="F64" s="156" t="n">
        <v>631093</v>
      </c>
      <c r="G64" s="157" t="n">
        <v>189.52</v>
      </c>
      <c r="H64" s="156" t="n">
        <v>3133</v>
      </c>
    </row>
    <row r="65" ht="48" customHeight="1" s="113">
      <c r="A65" s="158" t="n">
        <v>46114</v>
      </c>
      <c r="B65" s="156" t="inlineStr">
        <is>
          <t>M010</t>
        </is>
      </c>
      <c r="C65" s="156" t="inlineStr">
        <is>
          <t>BAYRAKLI</t>
        </is>
      </c>
      <c r="D65" s="156" t="inlineStr">
        <is>
          <t>DERYA YARDIMCI</t>
        </is>
      </c>
      <c r="E65" s="156" t="n">
        <v>2523</v>
      </c>
      <c r="F65" s="156" t="n">
        <v>666114</v>
      </c>
      <c r="G65" s="157" t="n">
        <v>264.02</v>
      </c>
      <c r="H65" s="156" t="n">
        <v>2539</v>
      </c>
    </row>
    <row r="66" ht="48" customHeight="1" s="113">
      <c r="A66" s="158" t="n">
        <v>46114</v>
      </c>
      <c r="B66" s="156" t="inlineStr">
        <is>
          <t>M011</t>
        </is>
      </c>
      <c r="C66" s="156" t="inlineStr">
        <is>
          <t>BOZYAKA</t>
        </is>
      </c>
      <c r="D66" s="156" t="inlineStr">
        <is>
          <t>ERTAN TEKİ</t>
        </is>
      </c>
      <c r="E66" s="156" t="n">
        <v>2241</v>
      </c>
      <c r="F66" s="156" t="n">
        <v>862624</v>
      </c>
      <c r="G66" s="157" t="n">
        <v>384.93</v>
      </c>
      <c r="H66" s="156" t="n">
        <v>2033</v>
      </c>
    </row>
    <row r="67" ht="48" customHeight="1" s="113">
      <c r="A67" s="158" t="n">
        <v>46114</v>
      </c>
      <c r="B67" s="156" t="inlineStr">
        <is>
          <t>M012</t>
        </is>
      </c>
      <c r="C67" s="156" t="inlineStr">
        <is>
          <t xml:space="preserve">BUCA </t>
        </is>
      </c>
      <c r="D67" s="156" t="inlineStr">
        <is>
          <t>DERYA YARDIMCI</t>
        </is>
      </c>
      <c r="E67" s="156" t="n">
        <v>1314</v>
      </c>
      <c r="F67" s="156" t="n">
        <v>563263</v>
      </c>
      <c r="G67" s="157" t="n">
        <v>428.66</v>
      </c>
      <c r="H67" s="156" t="n">
        <v>1355</v>
      </c>
    </row>
    <row r="68" ht="24" customHeight="1" s="113">
      <c r="A68" s="158" t="n">
        <v>46114</v>
      </c>
      <c r="B68" s="156" t="inlineStr">
        <is>
          <t>M013</t>
        </is>
      </c>
      <c r="C68" s="156" t="inlineStr">
        <is>
          <t>DEDEBAŞI</t>
        </is>
      </c>
      <c r="D68" s="156" t="inlineStr">
        <is>
          <t>DERYA YARDIMCI</t>
        </is>
      </c>
      <c r="E68" s="156" t="n">
        <v>3217</v>
      </c>
      <c r="F68" s="156" t="n">
        <v>1525162</v>
      </c>
      <c r="G68" s="157" t="n">
        <v>474.09</v>
      </c>
      <c r="H68" s="156" t="n">
        <v>3048</v>
      </c>
    </row>
    <row r="69" ht="36" customHeight="1" s="113">
      <c r="A69" s="158" t="n">
        <v>46114</v>
      </c>
      <c r="B69" s="156" t="inlineStr">
        <is>
          <t>M014</t>
        </is>
      </c>
      <c r="C69" s="156" t="inlineStr">
        <is>
          <t>ESKİİZMİR</t>
        </is>
      </c>
      <c r="D69" s="156" t="inlineStr">
        <is>
          <t>ERTAN TEKİ</t>
        </is>
      </c>
      <c r="E69" s="156" t="n">
        <v>2382</v>
      </c>
      <c r="F69" s="156" t="n">
        <v>1162653</v>
      </c>
      <c r="G69" s="157" t="n">
        <v>488.1</v>
      </c>
      <c r="H69" s="156" t="n">
        <v>2368</v>
      </c>
    </row>
    <row r="70" ht="24" customHeight="1" s="113">
      <c r="A70" s="158" t="n">
        <v>46114</v>
      </c>
      <c r="B70" s="156" t="inlineStr">
        <is>
          <t>M015</t>
        </is>
      </c>
      <c r="C70" s="156" t="inlineStr">
        <is>
          <t>GAZİEMİR-1</t>
        </is>
      </c>
      <c r="D70" s="156" t="inlineStr">
        <is>
          <t>ALİ ÇELİK</t>
        </is>
      </c>
      <c r="E70" s="156" t="n">
        <v>1702</v>
      </c>
      <c r="F70" s="156" t="n">
        <v>620750</v>
      </c>
      <c r="G70" s="157" t="n">
        <v>364.72</v>
      </c>
      <c r="H70" s="156" t="n">
        <v>1778</v>
      </c>
    </row>
    <row r="71" ht="36" customHeight="1" s="113">
      <c r="A71" s="158" t="n">
        <v>46114</v>
      </c>
      <c r="B71" s="156" t="inlineStr">
        <is>
          <t>M016</t>
        </is>
      </c>
      <c r="C71" s="156" t="inlineStr">
        <is>
          <t>GAZİEMİR-2</t>
        </is>
      </c>
      <c r="D71" s="156" t="inlineStr">
        <is>
          <t>ALİ ÇELİK</t>
        </is>
      </c>
      <c r="E71" s="156" t="n">
        <v>2999</v>
      </c>
      <c r="F71" s="156" t="n">
        <v>949822</v>
      </c>
      <c r="G71" s="157" t="n">
        <v>316.71</v>
      </c>
      <c r="H71" s="156" t="n">
        <v>3225</v>
      </c>
    </row>
    <row r="72" ht="36" customHeight="1" s="113">
      <c r="A72" s="158" t="n">
        <v>46114</v>
      </c>
      <c r="B72" s="156" t="inlineStr">
        <is>
          <t>M017</t>
        </is>
      </c>
      <c r="C72" s="156" t="inlineStr">
        <is>
          <t>GAZİEMİR-3</t>
        </is>
      </c>
      <c r="D72" s="156" t="inlineStr">
        <is>
          <t>ALİ ÇELİK</t>
        </is>
      </c>
      <c r="E72" s="156" t="n">
        <v>2039</v>
      </c>
      <c r="F72" s="156" t="n">
        <v>669073</v>
      </c>
      <c r="G72" s="157" t="n">
        <v>328.14</v>
      </c>
      <c r="H72" s="156" t="n">
        <v>2007</v>
      </c>
    </row>
    <row r="73" ht="24" customHeight="1" s="113">
      <c r="A73" s="158" t="n">
        <v>46114</v>
      </c>
      <c r="B73" s="156" t="inlineStr">
        <is>
          <t>M018</t>
        </is>
      </c>
      <c r="C73" s="156" t="inlineStr">
        <is>
          <t>GAZİEMİR-4</t>
        </is>
      </c>
      <c r="D73" s="156" t="inlineStr">
        <is>
          <t>ALİ ÇELİK</t>
        </is>
      </c>
      <c r="E73" s="156" t="n">
        <v>2384</v>
      </c>
      <c r="F73" s="156" t="n">
        <v>904892</v>
      </c>
      <c r="G73" s="157" t="n">
        <v>379.57</v>
      </c>
      <c r="H73" s="156" t="n">
        <v>2470</v>
      </c>
    </row>
    <row r="74" ht="48" customHeight="1" s="113">
      <c r="A74" s="158" t="n">
        <v>46114</v>
      </c>
      <c r="B74" s="156" t="inlineStr">
        <is>
          <t>M019</t>
        </is>
      </c>
      <c r="C74" s="156" t="inlineStr">
        <is>
          <t>GAZİEMİR-5</t>
        </is>
      </c>
      <c r="D74" s="156" t="inlineStr">
        <is>
          <t>ALİ ÇELİK</t>
        </is>
      </c>
      <c r="E74" s="156" t="n">
        <v>2323</v>
      </c>
      <c r="F74" s="156" t="n">
        <v>554385</v>
      </c>
      <c r="G74" s="157" t="n">
        <v>238.65</v>
      </c>
      <c r="H74" s="156" t="n">
        <v>2250</v>
      </c>
    </row>
    <row r="75" ht="48" customHeight="1" s="113">
      <c r="A75" s="158" t="n">
        <v>46114</v>
      </c>
      <c r="B75" s="156" t="inlineStr">
        <is>
          <t>M020</t>
        </is>
      </c>
      <c r="C75" s="156" t="inlineStr">
        <is>
          <t>GAZİEMİR-6</t>
        </is>
      </c>
      <c r="D75" s="156" t="inlineStr">
        <is>
          <t>ALİ ÇELİK</t>
        </is>
      </c>
      <c r="E75" s="156" t="n">
        <v>754</v>
      </c>
      <c r="F75" s="156" t="n">
        <v>349240</v>
      </c>
      <c r="G75" s="157" t="n">
        <v>463.18</v>
      </c>
      <c r="H75" s="156" t="n">
        <v>768</v>
      </c>
    </row>
    <row r="76" ht="48" customHeight="1" s="113">
      <c r="A76" s="158" t="n">
        <v>46114</v>
      </c>
      <c r="B76" s="156" t="inlineStr">
        <is>
          <t>M021</t>
        </is>
      </c>
      <c r="C76" s="156" t="inlineStr">
        <is>
          <t>GAZİEMİR-7</t>
        </is>
      </c>
      <c r="D76" s="156" t="inlineStr">
        <is>
          <t>ALİ ÇELİK</t>
        </is>
      </c>
      <c r="E76" s="156" t="n">
        <v>3456</v>
      </c>
      <c r="F76" s="156" t="n">
        <v>1097048</v>
      </c>
      <c r="G76" s="157" t="n">
        <v>317.43</v>
      </c>
      <c r="H76" s="156" t="n">
        <v>3691</v>
      </c>
    </row>
    <row r="77" ht="48" customHeight="1" s="113">
      <c r="A77" s="158" t="n">
        <v>46114</v>
      </c>
      <c r="B77" s="156" t="inlineStr">
        <is>
          <t>M022</t>
        </is>
      </c>
      <c r="C77" s="156" t="inlineStr">
        <is>
          <t>GEDİZ</t>
        </is>
      </c>
      <c r="D77" s="156" t="inlineStr">
        <is>
          <t>DERYA YARDIMCI</t>
        </is>
      </c>
      <c r="E77" s="156" t="n">
        <v>1222</v>
      </c>
      <c r="F77" s="156" t="n">
        <v>444456</v>
      </c>
      <c r="G77" s="157" t="n">
        <v>363.71</v>
      </c>
      <c r="H77" s="156" t="n">
        <v>1286</v>
      </c>
    </row>
    <row r="78" ht="48" customHeight="1" s="113">
      <c r="A78" s="158" t="n">
        <v>46114</v>
      </c>
      <c r="B78" s="156" t="inlineStr">
        <is>
          <t>M023</t>
        </is>
      </c>
      <c r="C78" s="156" t="inlineStr">
        <is>
          <t>GÖZTEPE</t>
        </is>
      </c>
      <c r="D78" s="156" t="inlineStr">
        <is>
          <t>ERTAN TEKİ</t>
        </is>
      </c>
      <c r="E78" s="156" t="n">
        <v>3810</v>
      </c>
      <c r="F78" s="156" t="n">
        <v>1334433</v>
      </c>
      <c r="G78" s="157" t="n">
        <v>350.24</v>
      </c>
      <c r="H78" s="156" t="n">
        <v>3594</v>
      </c>
    </row>
    <row r="79" ht="48" customHeight="1" s="113">
      <c r="A79" s="158" t="n">
        <v>46114</v>
      </c>
      <c r="B79" s="156" t="inlineStr">
        <is>
          <t>M024</t>
        </is>
      </c>
      <c r="C79" s="156" t="inlineStr">
        <is>
          <t>GÜMÜŞPALA</t>
        </is>
      </c>
      <c r="D79" s="156" t="inlineStr">
        <is>
          <t>DERYA YARDIMCI</t>
        </is>
      </c>
      <c r="E79" s="156" t="n">
        <v>4375</v>
      </c>
      <c r="F79" s="156" t="n">
        <v>2214242</v>
      </c>
      <c r="G79" s="157" t="n">
        <v>506.11</v>
      </c>
      <c r="H79" s="156" t="n">
        <v>4114</v>
      </c>
    </row>
    <row r="80" ht="48" customHeight="1" s="113">
      <c r="A80" s="158" t="n">
        <v>46114</v>
      </c>
      <c r="B80" s="156" t="inlineStr">
        <is>
          <t>M025</t>
        </is>
      </c>
      <c r="C80" s="156" t="inlineStr">
        <is>
          <t>HAL DEPO</t>
        </is>
      </c>
      <c r="D80" s="156" t="inlineStr">
        <is>
          <t>HALİT BAŞDAŞ</t>
        </is>
      </c>
      <c r="E80" s="156" t="n">
        <v>0</v>
      </c>
      <c r="F80" s="156" t="n">
        <v>0</v>
      </c>
      <c r="G80" s="156" t="n">
        <v>0</v>
      </c>
      <c r="H80" s="156" t="n">
        <v>0</v>
      </c>
    </row>
    <row r="81" ht="36" customHeight="1" s="113">
      <c r="A81" s="158" t="n">
        <v>46114</v>
      </c>
      <c r="B81" s="156" t="inlineStr">
        <is>
          <t>M026</t>
        </is>
      </c>
      <c r="C81" s="156" t="inlineStr">
        <is>
          <t>HARMANDALI</t>
        </is>
      </c>
      <c r="D81" s="156" t="inlineStr">
        <is>
          <t>DERYA YARDIMCI</t>
        </is>
      </c>
      <c r="E81" s="156" t="n">
        <v>3267</v>
      </c>
      <c r="F81" s="156" t="n">
        <v>1222187</v>
      </c>
      <c r="G81" s="157" t="n">
        <v>374.1</v>
      </c>
      <c r="H81" s="156" t="n">
        <v>3019</v>
      </c>
    </row>
    <row r="82" ht="24" customHeight="1" s="113">
      <c r="A82" s="158" t="n">
        <v>46114</v>
      </c>
      <c r="B82" s="156" t="inlineStr">
        <is>
          <t>M027</t>
        </is>
      </c>
      <c r="C82" s="156" t="inlineStr">
        <is>
          <t>HATAY</t>
        </is>
      </c>
      <c r="D82" s="156" t="inlineStr">
        <is>
          <t>ERTAN TEKİ</t>
        </is>
      </c>
      <c r="E82" s="156" t="n">
        <v>4906</v>
      </c>
      <c r="F82" s="156" t="n">
        <v>1854696</v>
      </c>
      <c r="G82" s="157" t="n">
        <v>378.05</v>
      </c>
      <c r="H82" s="156" t="n">
        <v>4532</v>
      </c>
    </row>
    <row r="83" ht="36" customHeight="1" s="113">
      <c r="A83" s="158" t="n">
        <v>46114</v>
      </c>
      <c r="B83" s="156" t="inlineStr">
        <is>
          <t>M028</t>
        </is>
      </c>
      <c r="C83" s="156" t="inlineStr">
        <is>
          <t>KARŞIYAKA-1</t>
        </is>
      </c>
      <c r="D83" s="156" t="inlineStr">
        <is>
          <t>DERYA YARDIMCI</t>
        </is>
      </c>
      <c r="E83" s="156" t="n">
        <v>2537</v>
      </c>
      <c r="F83" s="156" t="n">
        <v>1053015</v>
      </c>
      <c r="G83" s="157" t="n">
        <v>415.06</v>
      </c>
      <c r="H83" s="156" t="n">
        <v>2544</v>
      </c>
    </row>
    <row r="84" ht="24" customHeight="1" s="113">
      <c r="A84" s="158" t="n">
        <v>46114</v>
      </c>
      <c r="B84" s="156" t="inlineStr">
        <is>
          <t>M029</t>
        </is>
      </c>
      <c r="C84" s="156" t="inlineStr">
        <is>
          <t>KARŞIYAKA-2</t>
        </is>
      </c>
      <c r="D84" s="156" t="inlineStr">
        <is>
          <t>DERYA YARDIMCI</t>
        </is>
      </c>
      <c r="E84" s="156" t="n">
        <v>1221</v>
      </c>
      <c r="F84" s="156" t="n">
        <v>320832</v>
      </c>
      <c r="G84" s="157" t="n">
        <v>262.76</v>
      </c>
      <c r="H84" s="156" t="n">
        <v>1224</v>
      </c>
    </row>
    <row r="85" ht="36" customHeight="1" s="113">
      <c r="A85" s="158" t="n">
        <v>46114</v>
      </c>
      <c r="B85" s="156" t="inlineStr">
        <is>
          <t>M030</t>
        </is>
      </c>
      <c r="C85" s="156" t="inlineStr">
        <is>
          <t>MANAVKUYU</t>
        </is>
      </c>
      <c r="D85" s="156" t="inlineStr">
        <is>
          <t>DERYA YARDIMCI</t>
        </is>
      </c>
      <c r="E85" s="156" t="n">
        <v>2068</v>
      </c>
      <c r="F85" s="156" t="n">
        <v>487786</v>
      </c>
      <c r="G85" s="157" t="n">
        <v>235.87</v>
      </c>
      <c r="H85" s="156" t="n">
        <v>2052</v>
      </c>
    </row>
    <row r="86" ht="24" customHeight="1" s="113">
      <c r="A86" s="158" t="n">
        <v>46114</v>
      </c>
      <c r="B86" s="156" t="inlineStr">
        <is>
          <t>M031</t>
        </is>
      </c>
      <c r="C86" s="156" t="inlineStr">
        <is>
          <t>MENDERES</t>
        </is>
      </c>
      <c r="D86" s="156" t="inlineStr">
        <is>
          <t>CÜNEYT ÇIKRIKÇI - AYŞE AVCU</t>
        </is>
      </c>
      <c r="E86" s="156" t="n">
        <v>3286</v>
      </c>
      <c r="F86" s="156" t="n">
        <v>737516</v>
      </c>
      <c r="G86" s="157" t="n">
        <v>224.44</v>
      </c>
      <c r="H86" s="156" t="n">
        <v>3113</v>
      </c>
    </row>
    <row r="87" ht="36" customHeight="1" s="113">
      <c r="A87" s="158" t="n">
        <v>46114</v>
      </c>
      <c r="B87" s="156" t="inlineStr">
        <is>
          <t>M032</t>
        </is>
      </c>
      <c r="C87" s="156" t="inlineStr">
        <is>
          <t>MENDERES DEPO</t>
        </is>
      </c>
      <c r="D87" s="156" t="inlineStr">
        <is>
          <t>AYHAN DAŞDEMİR</t>
        </is>
      </c>
      <c r="E87" s="156" t="n">
        <v>0</v>
      </c>
      <c r="F87" s="156" t="n">
        <v>0</v>
      </c>
      <c r="G87" s="156" t="n">
        <v>0</v>
      </c>
      <c r="H87" s="156" t="n">
        <v>0</v>
      </c>
    </row>
    <row r="88" ht="36" customHeight="1" s="113">
      <c r="A88" s="158" t="n">
        <v>46114</v>
      </c>
      <c r="B88" s="156" t="inlineStr">
        <is>
          <t>M033</t>
        </is>
      </c>
      <c r="C88" s="156" t="inlineStr">
        <is>
          <t>MERKEZ</t>
        </is>
      </c>
      <c r="D88" s="156" t="inlineStr">
        <is>
          <t>GENEL MÜDÜR</t>
        </is>
      </c>
      <c r="E88" s="156" t="n">
        <v>0</v>
      </c>
      <c r="F88" s="156" t="n">
        <v>0</v>
      </c>
      <c r="G88" s="156" t="n">
        <v>0</v>
      </c>
      <c r="H88" s="156" t="n">
        <v>0</v>
      </c>
    </row>
    <row r="89" ht="36" customHeight="1" s="113">
      <c r="A89" s="158" t="n">
        <v>46114</v>
      </c>
      <c r="B89" s="156" t="inlineStr">
        <is>
          <t>M034</t>
        </is>
      </c>
      <c r="C89" s="156" t="inlineStr">
        <is>
          <t>NARLIDERE</t>
        </is>
      </c>
      <c r="D89" s="156" t="inlineStr">
        <is>
          <t>ERTAN TEKİ</t>
        </is>
      </c>
      <c r="E89" s="156" t="n">
        <v>3395</v>
      </c>
      <c r="F89" s="156" t="n">
        <v>801453</v>
      </c>
      <c r="G89" s="157" t="n">
        <v>236.07</v>
      </c>
      <c r="H89" s="156" t="n">
        <v>3279</v>
      </c>
    </row>
    <row r="90" ht="48" customHeight="1" s="113">
      <c r="A90" s="158" t="n">
        <v>46114</v>
      </c>
      <c r="B90" s="156" t="inlineStr">
        <is>
          <t>M035</t>
        </is>
      </c>
      <c r="C90" s="156" t="inlineStr">
        <is>
          <t>OSMANGAZİ</t>
        </is>
      </c>
      <c r="D90" s="156" t="inlineStr">
        <is>
          <t>DERYA YARDIMCI</t>
        </is>
      </c>
      <c r="E90" s="156" t="n">
        <v>3870</v>
      </c>
      <c r="F90" s="156" t="n">
        <v>1225209</v>
      </c>
      <c r="G90" s="157" t="n">
        <v>316.59</v>
      </c>
      <c r="H90" s="156" t="n">
        <v>4114</v>
      </c>
    </row>
    <row r="91" ht="36" customHeight="1" s="113">
      <c r="A91" s="158" t="n">
        <v>46114</v>
      </c>
      <c r="B91" s="156" t="inlineStr">
        <is>
          <t>M036</t>
        </is>
      </c>
      <c r="C91" s="156" t="inlineStr">
        <is>
          <t>POLİGON</t>
        </is>
      </c>
      <c r="D91" s="156" t="inlineStr">
        <is>
          <t>ERTAN TEKİ</t>
        </is>
      </c>
      <c r="E91" s="156" t="n">
        <v>1812</v>
      </c>
      <c r="F91" s="156" t="n">
        <v>420692</v>
      </c>
      <c r="G91" s="157" t="n">
        <v>232.17</v>
      </c>
      <c r="H91" s="156" t="n">
        <v>1670</v>
      </c>
    </row>
    <row r="92" ht="27.75" customHeight="1" s="113">
      <c r="A92" s="158" t="n">
        <v>46114</v>
      </c>
      <c r="B92" s="156" t="inlineStr">
        <is>
          <t>M037</t>
        </is>
      </c>
      <c r="C92" s="156" t="inlineStr">
        <is>
          <t>SEFERİHİSAR</t>
        </is>
      </c>
      <c r="D92" s="156" t="inlineStr">
        <is>
          <t>ERTAN TEKİ</t>
        </is>
      </c>
      <c r="E92" s="156" t="n">
        <v>3901</v>
      </c>
      <c r="F92" s="156" t="n">
        <v>1547909</v>
      </c>
      <c r="G92" s="157" t="n">
        <v>396.8</v>
      </c>
      <c r="H92" s="156" t="n">
        <v>3860</v>
      </c>
    </row>
    <row r="93" ht="24" customHeight="1" s="113">
      <c r="A93" s="158" t="n">
        <v>46114</v>
      </c>
      <c r="B93" s="156" t="inlineStr">
        <is>
          <t>M038</t>
        </is>
      </c>
      <c r="C93" s="156" t="inlineStr">
        <is>
          <t>TORBALI 1</t>
        </is>
      </c>
      <c r="D93" s="156" t="inlineStr">
        <is>
          <t>CÜNEYT ÇIKRIKÇI - AYŞE AVCU</t>
        </is>
      </c>
      <c r="E93" s="156" t="n">
        <v>1753</v>
      </c>
      <c r="F93" s="156" t="n">
        <v>997905</v>
      </c>
      <c r="G93" s="157" t="n">
        <v>569.26</v>
      </c>
      <c r="H93" s="156" t="n">
        <v>1812</v>
      </c>
    </row>
    <row r="94" ht="36" customHeight="1" s="113">
      <c r="A94" s="158" t="n">
        <v>46114</v>
      </c>
      <c r="B94" s="156" t="inlineStr">
        <is>
          <t>M039</t>
        </is>
      </c>
      <c r="C94" s="156" t="inlineStr">
        <is>
          <t>TORBALI 2</t>
        </is>
      </c>
      <c r="D94" s="156" t="inlineStr">
        <is>
          <t>CÜNEYT ÇIKRIKÇI - AYŞE AVCU</t>
        </is>
      </c>
      <c r="E94" s="156" t="n">
        <v>2583</v>
      </c>
      <c r="F94" s="156" t="n">
        <v>954442</v>
      </c>
      <c r="G94" s="157" t="n">
        <v>369.51</v>
      </c>
      <c r="H94" s="156" t="n">
        <v>2577</v>
      </c>
    </row>
    <row r="95" ht="24" customHeight="1" s="113">
      <c r="A95" s="158" t="n">
        <v>46114</v>
      </c>
      <c r="B95" s="156" t="inlineStr">
        <is>
          <t>M040</t>
        </is>
      </c>
      <c r="C95" s="156" t="inlineStr">
        <is>
          <t>TORBALI 3</t>
        </is>
      </c>
      <c r="D95" s="156" t="inlineStr">
        <is>
          <t>CÜNEYT ÇIKRIKÇI - AYŞE AVCU</t>
        </is>
      </c>
      <c r="E95" s="156" t="n">
        <v>2886</v>
      </c>
      <c r="F95" s="156" t="n">
        <v>743850</v>
      </c>
      <c r="G95" s="157" t="n">
        <v>257.74</v>
      </c>
      <c r="H95" s="156" t="n">
        <v>2701</v>
      </c>
    </row>
    <row r="96" ht="24" customHeight="1" s="113">
      <c r="A96" s="158" t="n">
        <v>46114</v>
      </c>
      <c r="B96" s="156" t="inlineStr">
        <is>
          <t>M041</t>
        </is>
      </c>
      <c r="C96" s="156" t="inlineStr">
        <is>
          <t>TORBALI 4</t>
        </is>
      </c>
      <c r="D96" s="156" t="inlineStr">
        <is>
          <t>CÜNEYT ÇIKRIKÇI - AYŞE AVCU</t>
        </is>
      </c>
      <c r="E96" s="156" t="n">
        <v>3172</v>
      </c>
      <c r="F96" s="156" t="n">
        <v>1726542</v>
      </c>
      <c r="G96" s="157" t="n">
        <v>544.3099999999999</v>
      </c>
      <c r="H96" s="156" t="n">
        <v>3223</v>
      </c>
    </row>
    <row r="97" ht="48" customHeight="1" s="113">
      <c r="A97" s="158" t="n">
        <v>46114</v>
      </c>
      <c r="B97" s="156" t="inlineStr">
        <is>
          <t>M042</t>
        </is>
      </c>
      <c r="C97" s="156" t="inlineStr">
        <is>
          <t>TORBALI 5</t>
        </is>
      </c>
      <c r="D97" s="156" t="inlineStr">
        <is>
          <t>CÜNEYT ÇIKRIKÇI - AYŞE AVCU</t>
        </is>
      </c>
      <c r="E97" s="156" t="n">
        <v>4657</v>
      </c>
      <c r="F97" s="156" t="n">
        <v>1424056</v>
      </c>
      <c r="G97" s="157" t="n">
        <v>305.79</v>
      </c>
      <c r="H97" s="156" t="n">
        <v>4819</v>
      </c>
    </row>
    <row r="98" ht="48" customHeight="1" s="113">
      <c r="A98" s="158" t="n">
        <v>46114</v>
      </c>
      <c r="B98" s="156" t="inlineStr">
        <is>
          <t>M043</t>
        </is>
      </c>
      <c r="C98" s="156" t="inlineStr">
        <is>
          <t>YAPICIOĞLU</t>
        </is>
      </c>
      <c r="D98" s="156" t="inlineStr">
        <is>
          <t>ERTAN TEKİ</t>
        </is>
      </c>
      <c r="E98" s="156" t="n">
        <v>1772</v>
      </c>
      <c r="F98" s="156" t="n">
        <v>822294</v>
      </c>
      <c r="G98" s="157" t="n">
        <v>464.05</v>
      </c>
      <c r="H98" s="156" t="n">
        <v>1603</v>
      </c>
    </row>
    <row r="99" ht="48" customHeight="1" s="113">
      <c r="A99" s="158" t="n">
        <v>46114</v>
      </c>
      <c r="B99" s="156" t="inlineStr">
        <is>
          <t>M044</t>
        </is>
      </c>
      <c r="C99" s="156" t="inlineStr">
        <is>
          <t>YEŞİLOVA</t>
        </is>
      </c>
      <c r="D99" s="156" t="inlineStr">
        <is>
          <t>DERYA YARDIMCI</t>
        </is>
      </c>
      <c r="E99" s="156" t="n">
        <v>777</v>
      </c>
      <c r="F99" s="156" t="n">
        <v>161184</v>
      </c>
      <c r="G99" s="157" t="n">
        <v>207.44</v>
      </c>
      <c r="H99" s="156" t="n">
        <v>832</v>
      </c>
    </row>
    <row r="100" ht="48" customHeight="1" s="113">
      <c r="A100" s="158" t="n">
        <v>46114</v>
      </c>
      <c r="B100" s="156" t="inlineStr">
        <is>
          <t>M045</t>
        </is>
      </c>
      <c r="C100" s="156" t="inlineStr">
        <is>
          <t>Z1  ET DEPO</t>
        </is>
      </c>
      <c r="D100" s="156" t="inlineStr">
        <is>
          <t>FARUK MALKOÇ</t>
        </is>
      </c>
      <c r="E100" s="156" t="n">
        <v>0</v>
      </c>
      <c r="F100" s="156" t="n">
        <v>0</v>
      </c>
      <c r="G100" s="156" t="n">
        <v>0</v>
      </c>
      <c r="H100" s="156" t="n">
        <v>0</v>
      </c>
    </row>
    <row r="101" ht="48" customHeight="1" s="113">
      <c r="A101" s="158" t="n">
        <v>46114</v>
      </c>
      <c r="B101" s="156" t="inlineStr">
        <is>
          <t>M046</t>
        </is>
      </c>
      <c r="C101" s="156" t="inlineStr">
        <is>
          <t>ÇAMDİBİ</t>
        </is>
      </c>
      <c r="D101" s="156" t="inlineStr">
        <is>
          <t>DERYA YARDIMCI</t>
        </is>
      </c>
      <c r="E101" s="156" t="n">
        <v>2753</v>
      </c>
      <c r="F101" s="156" t="n">
        <v>537157</v>
      </c>
      <c r="G101" s="157" t="n">
        <v>195.12</v>
      </c>
      <c r="H101" s="156" t="n">
        <v>2772</v>
      </c>
    </row>
    <row r="102" ht="24" customHeight="1" s="113">
      <c r="A102" s="158" t="n">
        <v>46114</v>
      </c>
      <c r="B102" s="156" t="inlineStr">
        <is>
          <t>M047</t>
        </is>
      </c>
      <c r="C102" s="156" t="inlineStr">
        <is>
          <t>ÇİFTLİK</t>
        </is>
      </c>
      <c r="D102" s="156" t="inlineStr">
        <is>
          <t>CEBRAİL ÇİÇEK</t>
        </is>
      </c>
      <c r="E102" s="156" t="n">
        <v>0</v>
      </c>
      <c r="F102" s="156" t="n">
        <v>0</v>
      </c>
      <c r="G102" s="156" t="n">
        <v>0</v>
      </c>
      <c r="H102" s="156" t="n">
        <v>0</v>
      </c>
    </row>
    <row r="103" ht="36" customHeight="1" s="113">
      <c r="A103" s="158" t="n">
        <v>46114</v>
      </c>
      <c r="B103" s="156" t="inlineStr">
        <is>
          <t>M048</t>
        </is>
      </c>
      <c r="C103" s="156" t="inlineStr">
        <is>
          <t>ÇİĞLİ</t>
        </is>
      </c>
      <c r="D103" s="156" t="inlineStr">
        <is>
          <t>DERYA YARDIMCI</t>
        </is>
      </c>
      <c r="E103" s="156" t="n">
        <v>2325</v>
      </c>
      <c r="F103" s="156" t="n">
        <v>456887</v>
      </c>
      <c r="G103" s="157" t="n">
        <v>196.51</v>
      </c>
      <c r="H103" s="156" t="n">
        <v>2194</v>
      </c>
    </row>
    <row r="104" ht="24" customHeight="1" s="113">
      <c r="A104" s="158" t="n">
        <v>46114</v>
      </c>
      <c r="B104" s="156" t="inlineStr">
        <is>
          <t>M049</t>
        </is>
      </c>
      <c r="C104" s="156" t="inlineStr">
        <is>
          <t>ÖZDERE</t>
        </is>
      </c>
      <c r="D104" s="156" t="inlineStr">
        <is>
          <t>CÜNEYT ÇIKRIKÇI - AYŞE AVCU</t>
        </is>
      </c>
      <c r="E104" s="156" t="n">
        <v>707</v>
      </c>
      <c r="F104" s="156" t="n">
        <v>208789</v>
      </c>
      <c r="G104" s="157" t="n">
        <v>295.32</v>
      </c>
      <c r="H104" s="156" t="n">
        <v>661</v>
      </c>
    </row>
    <row r="105" ht="36" customHeight="1" s="113">
      <c r="A105" s="158" t="n">
        <v>46114</v>
      </c>
      <c r="B105" s="156" t="inlineStr">
        <is>
          <t>M050</t>
        </is>
      </c>
      <c r="C105" s="156" t="inlineStr">
        <is>
          <t>İZMİRSPOR</t>
        </is>
      </c>
      <c r="D105" s="156" t="inlineStr">
        <is>
          <t>ERTAN TEKİ</t>
        </is>
      </c>
      <c r="E105" s="156" t="n">
        <v>3539</v>
      </c>
      <c r="F105" s="156" t="n">
        <v>1884389</v>
      </c>
      <c r="G105" s="157" t="n">
        <v>532.46</v>
      </c>
      <c r="H105" s="156" t="n">
        <v>3436</v>
      </c>
    </row>
    <row r="106" ht="24" customHeight="1" s="113">
      <c r="A106" s="158" t="n">
        <v>46114</v>
      </c>
      <c r="B106" s="156" t="inlineStr">
        <is>
          <t>M051</t>
        </is>
      </c>
      <c r="C106" s="156" t="inlineStr">
        <is>
          <t>ŞİRİNYER</t>
        </is>
      </c>
      <c r="D106" s="156" t="inlineStr">
        <is>
          <t>ERTAN TEKİ</t>
        </is>
      </c>
      <c r="E106" s="156" t="n">
        <v>1174</v>
      </c>
      <c r="F106" s="156" t="n">
        <v>560934</v>
      </c>
      <c r="G106" s="157" t="n">
        <v>477.8</v>
      </c>
      <c r="H106" s="156" t="n">
        <v>1059</v>
      </c>
    </row>
    <row r="107" ht="36" customHeight="1" s="113">
      <c r="A107" s="158" t="n">
        <v>46114</v>
      </c>
      <c r="B107" s="156" t="inlineStr">
        <is>
          <t>M052</t>
        </is>
      </c>
      <c r="C107" s="156" t="inlineStr">
        <is>
          <t>ŞİRİNYER 2</t>
        </is>
      </c>
      <c r="D107" s="156" t="inlineStr">
        <is>
          <t>DERYA YARDIMCI</t>
        </is>
      </c>
      <c r="E107" s="156" t="n">
        <v>2119</v>
      </c>
      <c r="F107" s="156" t="n">
        <v>1089888</v>
      </c>
      <c r="G107" s="157" t="n">
        <v>514.34</v>
      </c>
      <c r="H107" s="156" t="n">
        <v>2236</v>
      </c>
    </row>
    <row r="108" ht="48" customHeight="1" s="113">
      <c r="A108" s="158" t="n">
        <v>46114</v>
      </c>
      <c r="B108" s="156" t="inlineStr">
        <is>
          <t>M057</t>
        </is>
      </c>
      <c r="C108" s="156" t="inlineStr">
        <is>
          <t>BUCA2</t>
        </is>
      </c>
      <c r="D108" s="156" t="inlineStr">
        <is>
          <t>ERTAN TEKİ</t>
        </is>
      </c>
      <c r="E108" s="156" t="n">
        <v>0</v>
      </c>
      <c r="F108" s="156" t="n">
        <v>0</v>
      </c>
      <c r="G108" s="156" t="n">
        <v>0</v>
      </c>
      <c r="H108" s="156" t="n">
        <v>0</v>
      </c>
    </row>
    <row r="109" ht="24" customHeight="1" s="113">
      <c r="A109" s="158" t="n">
        <v>46115</v>
      </c>
      <c r="B109" s="156" t="inlineStr">
        <is>
          <t>M001</t>
        </is>
      </c>
      <c r="C109" s="156" t="inlineStr">
        <is>
          <t>AKEVLER</t>
        </is>
      </c>
      <c r="D109" s="156" t="inlineStr">
        <is>
          <t>ERTAN TEKİ</t>
        </is>
      </c>
      <c r="E109" s="156" t="n">
        <v>1397</v>
      </c>
      <c r="F109" s="156" t="n">
        <v>461505</v>
      </c>
      <c r="G109" s="157" t="n">
        <v>330.35</v>
      </c>
      <c r="H109" s="156" t="n">
        <v>1468</v>
      </c>
    </row>
    <row r="110" ht="24" customHeight="1" s="113">
      <c r="A110" s="158" t="n">
        <v>46115</v>
      </c>
      <c r="B110" s="156" t="inlineStr">
        <is>
          <t>M002</t>
        </is>
      </c>
      <c r="C110" s="156" t="inlineStr">
        <is>
          <t>AYDIN EFELER</t>
        </is>
      </c>
      <c r="D110" s="156" t="inlineStr">
        <is>
          <t>CÜNEYT ÇIKRIKÇI - AYŞE AVCU</t>
        </is>
      </c>
      <c r="E110" s="156" t="n">
        <v>2766</v>
      </c>
      <c r="F110" s="156" t="n">
        <v>980774</v>
      </c>
      <c r="G110" s="157" t="n">
        <v>354.58</v>
      </c>
      <c r="H110" s="156" t="n">
        <v>2773</v>
      </c>
    </row>
    <row r="111" ht="36" customHeight="1" s="113">
      <c r="A111" s="158" t="n">
        <v>46115</v>
      </c>
      <c r="B111" s="156" t="inlineStr">
        <is>
          <t>M003</t>
        </is>
      </c>
      <c r="C111" s="156" t="inlineStr">
        <is>
          <t>AYDIN EFELER-2</t>
        </is>
      </c>
      <c r="D111" s="156" t="inlineStr">
        <is>
          <t>CÜNEYT ÇIKRIKÇI - AYŞE AVCU</t>
        </is>
      </c>
      <c r="E111" s="156" t="n">
        <v>1432</v>
      </c>
      <c r="F111" s="156" t="n">
        <v>578093</v>
      </c>
      <c r="G111" s="157" t="n">
        <v>403.7</v>
      </c>
      <c r="H111" s="156" t="n">
        <v>1316</v>
      </c>
    </row>
    <row r="112" ht="36" customHeight="1" s="113">
      <c r="A112" s="158" t="n">
        <v>46115</v>
      </c>
      <c r="B112" s="156" t="inlineStr">
        <is>
          <t>M004</t>
        </is>
      </c>
      <c r="C112" s="156" t="inlineStr">
        <is>
          <t>AYDIN FATİH</t>
        </is>
      </c>
      <c r="D112" s="156" t="inlineStr">
        <is>
          <t>CÜNEYT ÇIKRIKÇI - AYŞE AVCU</t>
        </is>
      </c>
      <c r="E112" s="156" t="n">
        <v>868</v>
      </c>
      <c r="F112" s="156" t="n">
        <v>336647</v>
      </c>
      <c r="G112" s="157" t="n">
        <v>387.84</v>
      </c>
      <c r="H112" s="156" t="n">
        <v>899</v>
      </c>
    </row>
    <row r="113" ht="24" customHeight="1" s="113">
      <c r="A113" s="158" t="n">
        <v>46115</v>
      </c>
      <c r="B113" s="156" t="inlineStr">
        <is>
          <t>M005</t>
        </is>
      </c>
      <c r="C113" s="156" t="inlineStr">
        <is>
          <t>AYDIN FATİH-2</t>
        </is>
      </c>
      <c r="D113" s="156" t="inlineStr">
        <is>
          <t>CÜNEYT ÇIKRIKÇI - AYŞE AVCU</t>
        </is>
      </c>
      <c r="E113" s="156" t="n">
        <v>1624</v>
      </c>
      <c r="F113" s="156" t="n">
        <v>819774</v>
      </c>
      <c r="G113" s="157" t="n">
        <v>504.79</v>
      </c>
      <c r="H113" s="156" t="n">
        <v>1665</v>
      </c>
    </row>
    <row r="114" ht="24" customHeight="1" s="113">
      <c r="A114" s="158" t="n">
        <v>46115</v>
      </c>
      <c r="B114" s="156" t="inlineStr">
        <is>
          <t>M006</t>
        </is>
      </c>
      <c r="C114" s="156" t="inlineStr">
        <is>
          <t>AYDIN GİRNE</t>
        </is>
      </c>
      <c r="D114" s="156" t="inlineStr">
        <is>
          <t>CÜNEYT ÇIKRIKÇI - AYŞE AVCU</t>
        </is>
      </c>
      <c r="E114" s="156" t="n">
        <v>1464</v>
      </c>
      <c r="F114" s="156" t="n">
        <v>409660</v>
      </c>
      <c r="G114" s="157" t="n">
        <v>279.82</v>
      </c>
      <c r="H114" s="156" t="n">
        <v>1457</v>
      </c>
    </row>
    <row r="115" ht="24" customHeight="1" s="113">
      <c r="A115" s="158" t="n">
        <v>46115</v>
      </c>
      <c r="B115" s="156" t="inlineStr">
        <is>
          <t>M007</t>
        </is>
      </c>
      <c r="C115" s="156" t="inlineStr">
        <is>
          <t>AYDIN MİMARSİNAN</t>
        </is>
      </c>
      <c r="D115" s="156" t="inlineStr">
        <is>
          <t>CÜNEYT ÇIKRIKÇI - AYŞE AVCU</t>
        </is>
      </c>
      <c r="E115" s="156" t="n">
        <v>2970</v>
      </c>
      <c r="F115" s="156" t="n">
        <v>689849</v>
      </c>
      <c r="G115" s="157" t="n">
        <v>232.27</v>
      </c>
      <c r="H115" s="156" t="n">
        <v>3071</v>
      </c>
    </row>
    <row r="116" ht="54.75" customHeight="1" s="113">
      <c r="A116" s="158" t="n">
        <v>46115</v>
      </c>
      <c r="B116" s="156" t="inlineStr">
        <is>
          <t>M008</t>
        </is>
      </c>
      <c r="C116" s="156" t="inlineStr">
        <is>
          <t>AYRANCILAR</t>
        </is>
      </c>
      <c r="D116" s="156" t="inlineStr">
        <is>
          <t>CÜNEYT ÇIKRIKÇI - AYŞE AVCU</t>
        </is>
      </c>
      <c r="E116" s="156" t="n">
        <v>2930</v>
      </c>
      <c r="F116" s="156" t="n">
        <v>707374</v>
      </c>
      <c r="G116" s="157" t="n">
        <v>241.42</v>
      </c>
      <c r="H116" s="156" t="n">
        <v>3042</v>
      </c>
    </row>
    <row r="117" ht="24" customHeight="1" s="113">
      <c r="A117" s="158" t="n">
        <v>46115</v>
      </c>
      <c r="B117" s="156" t="inlineStr">
        <is>
          <t>M009</t>
        </is>
      </c>
      <c r="C117" s="156" t="inlineStr">
        <is>
          <t>BALÇOVA</t>
        </is>
      </c>
      <c r="D117" s="156" t="inlineStr">
        <is>
          <t>ERTAN TEKİ</t>
        </is>
      </c>
      <c r="E117" s="156" t="n">
        <v>2562</v>
      </c>
      <c r="F117" s="156" t="n">
        <v>439139</v>
      </c>
      <c r="G117" s="157" t="n">
        <v>171.4</v>
      </c>
      <c r="H117" s="156" t="n">
        <v>2446</v>
      </c>
    </row>
    <row r="118" ht="48" customHeight="1" s="113">
      <c r="A118" s="158" t="n">
        <v>46115</v>
      </c>
      <c r="B118" s="156" t="inlineStr">
        <is>
          <t>M010</t>
        </is>
      </c>
      <c r="C118" s="156" t="inlineStr">
        <is>
          <t>BAYRAKLI</t>
        </is>
      </c>
      <c r="D118" s="156" t="inlineStr">
        <is>
          <t>DERYA YARDIMCI</t>
        </is>
      </c>
      <c r="E118" s="156" t="n">
        <v>3090</v>
      </c>
      <c r="F118" s="156" t="n">
        <v>762480</v>
      </c>
      <c r="G118" s="157" t="n">
        <v>246.76</v>
      </c>
      <c r="H118" s="156" t="n">
        <v>2860</v>
      </c>
    </row>
    <row r="119" ht="48" customHeight="1" s="113">
      <c r="A119" s="158" t="n">
        <v>46115</v>
      </c>
      <c r="B119" s="156" t="inlineStr">
        <is>
          <t>M011</t>
        </is>
      </c>
      <c r="C119" s="156" t="inlineStr">
        <is>
          <t>BOZYAKA</t>
        </is>
      </c>
      <c r="D119" s="156" t="inlineStr">
        <is>
          <t>ERTAN TEKİ</t>
        </is>
      </c>
      <c r="E119" s="156" t="n">
        <v>2304</v>
      </c>
      <c r="F119" s="156" t="n">
        <v>1070355</v>
      </c>
      <c r="G119" s="157" t="n">
        <v>464.56</v>
      </c>
      <c r="H119" s="156" t="n">
        <v>2465</v>
      </c>
    </row>
    <row r="120" ht="48" customHeight="1" s="113">
      <c r="A120" s="158" t="n">
        <v>46115</v>
      </c>
      <c r="B120" s="156" t="inlineStr">
        <is>
          <t>M012</t>
        </is>
      </c>
      <c r="C120" s="156" t="inlineStr">
        <is>
          <t xml:space="preserve">BUCA </t>
        </is>
      </c>
      <c r="D120" s="156" t="inlineStr">
        <is>
          <t>DERYA YARDIMCI</t>
        </is>
      </c>
      <c r="E120" s="156" t="n">
        <v>1066</v>
      </c>
      <c r="F120" s="156" t="n">
        <v>498645</v>
      </c>
      <c r="G120" s="157" t="n">
        <v>467.77</v>
      </c>
      <c r="H120" s="156" t="n">
        <v>1002</v>
      </c>
    </row>
    <row r="121" ht="48" customHeight="1" s="113">
      <c r="A121" s="158" t="n">
        <v>46115</v>
      </c>
      <c r="B121" s="156" t="inlineStr">
        <is>
          <t>M013</t>
        </is>
      </c>
      <c r="C121" s="156" t="inlineStr">
        <is>
          <t>DEDEBAŞI</t>
        </is>
      </c>
      <c r="D121" s="156" t="inlineStr">
        <is>
          <t>DERYA YARDIMCI</t>
        </is>
      </c>
      <c r="E121" s="156" t="n">
        <v>3308</v>
      </c>
      <c r="F121" s="156" t="n">
        <v>1563059</v>
      </c>
      <c r="G121" s="157" t="n">
        <v>472.51</v>
      </c>
      <c r="H121" s="156" t="n">
        <v>2997</v>
      </c>
    </row>
    <row r="122" ht="48" customHeight="1" s="113">
      <c r="A122" s="158" t="n">
        <v>46115</v>
      </c>
      <c r="B122" s="156" t="inlineStr">
        <is>
          <t>M014</t>
        </is>
      </c>
      <c r="C122" s="156" t="inlineStr">
        <is>
          <t>ESKİİZMİR</t>
        </is>
      </c>
      <c r="D122" s="156" t="inlineStr">
        <is>
          <t>ERTAN TEKİ</t>
        </is>
      </c>
      <c r="E122" s="156" t="n">
        <v>2293</v>
      </c>
      <c r="F122" s="156" t="n">
        <v>1054535</v>
      </c>
      <c r="G122" s="157" t="n">
        <v>459.89</v>
      </c>
      <c r="H122" s="156" t="n">
        <v>2301</v>
      </c>
    </row>
    <row r="123" ht="48" customHeight="1" s="113">
      <c r="A123" s="158" t="n">
        <v>46115</v>
      </c>
      <c r="B123" s="156" t="inlineStr">
        <is>
          <t>M015</t>
        </is>
      </c>
      <c r="C123" s="156" t="inlineStr">
        <is>
          <t>GAZİEMİR-1</t>
        </is>
      </c>
      <c r="D123" s="156" t="inlineStr">
        <is>
          <t>ALİ ÇELİK</t>
        </is>
      </c>
      <c r="E123" s="156" t="n">
        <v>1961</v>
      </c>
      <c r="F123" s="156" t="n">
        <v>720580</v>
      </c>
      <c r="G123" s="157" t="n">
        <v>367.46</v>
      </c>
      <c r="H123" s="156" t="n">
        <v>1810</v>
      </c>
    </row>
    <row r="124" ht="48" customHeight="1" s="113">
      <c r="A124" s="158" t="n">
        <v>46115</v>
      </c>
      <c r="B124" s="156" t="inlineStr">
        <is>
          <t>M016</t>
        </is>
      </c>
      <c r="C124" s="156" t="inlineStr">
        <is>
          <t>GAZİEMİR-2</t>
        </is>
      </c>
      <c r="D124" s="156" t="inlineStr">
        <is>
          <t>ALİ ÇELİK</t>
        </is>
      </c>
      <c r="E124" s="156" t="n">
        <v>3203</v>
      </c>
      <c r="F124" s="156" t="n">
        <v>1085024</v>
      </c>
      <c r="G124" s="157" t="n">
        <v>338.75</v>
      </c>
      <c r="H124" s="156" t="n">
        <v>3345</v>
      </c>
    </row>
    <row r="125" ht="24" customHeight="1" s="113">
      <c r="A125" s="158" t="n">
        <v>46115</v>
      </c>
      <c r="B125" s="156" t="inlineStr">
        <is>
          <t>M017</t>
        </is>
      </c>
      <c r="C125" s="156" t="inlineStr">
        <is>
          <t>GAZİEMİR-3</t>
        </is>
      </c>
      <c r="D125" s="156" t="inlineStr">
        <is>
          <t>ALİ ÇELİK</t>
        </is>
      </c>
      <c r="E125" s="156" t="n">
        <v>1896</v>
      </c>
      <c r="F125" s="156" t="n">
        <v>504905</v>
      </c>
      <c r="G125" s="157" t="n">
        <v>266.3</v>
      </c>
      <c r="H125" s="156" t="n">
        <v>1778</v>
      </c>
    </row>
    <row r="126" ht="36" customHeight="1" s="113">
      <c r="A126" s="158" t="n">
        <v>46115</v>
      </c>
      <c r="B126" s="156" t="inlineStr">
        <is>
          <t>M018</t>
        </is>
      </c>
      <c r="C126" s="156" t="inlineStr">
        <is>
          <t>GAZİEMİR-4</t>
        </is>
      </c>
      <c r="D126" s="156" t="inlineStr">
        <is>
          <t>ALİ ÇELİK</t>
        </is>
      </c>
      <c r="E126" s="156" t="n">
        <v>1673</v>
      </c>
      <c r="F126" s="156" t="n">
        <v>682887</v>
      </c>
      <c r="G126" s="157" t="n">
        <v>408.18</v>
      </c>
      <c r="H126" s="156" t="n">
        <v>1618</v>
      </c>
    </row>
    <row r="127" ht="24" customHeight="1" s="113">
      <c r="A127" s="158" t="n">
        <v>46115</v>
      </c>
      <c r="B127" s="156" t="inlineStr">
        <is>
          <t>M019</t>
        </is>
      </c>
      <c r="C127" s="156" t="inlineStr">
        <is>
          <t>GAZİEMİR-5</t>
        </is>
      </c>
      <c r="D127" s="156" t="inlineStr">
        <is>
          <t>ALİ ÇELİK</t>
        </is>
      </c>
      <c r="E127" s="156" t="n">
        <v>2421</v>
      </c>
      <c r="F127" s="156" t="n">
        <v>555868</v>
      </c>
      <c r="G127" s="157" t="n">
        <v>229.6</v>
      </c>
      <c r="H127" s="156" t="n">
        <v>2325</v>
      </c>
    </row>
    <row r="128" ht="36" customHeight="1" s="113">
      <c r="A128" s="158" t="n">
        <v>46115</v>
      </c>
      <c r="B128" s="156" t="inlineStr">
        <is>
          <t>M020</t>
        </is>
      </c>
      <c r="C128" s="156" t="inlineStr">
        <is>
          <t>GAZİEMİR-6</t>
        </is>
      </c>
      <c r="D128" s="156" t="inlineStr">
        <is>
          <t>ALİ ÇELİK</t>
        </is>
      </c>
      <c r="E128" s="156" t="n">
        <v>781</v>
      </c>
      <c r="F128" s="156" t="n">
        <v>331169</v>
      </c>
      <c r="G128" s="157" t="n">
        <v>424.03</v>
      </c>
      <c r="H128" s="156" t="n">
        <v>758</v>
      </c>
    </row>
    <row r="129" ht="36" customHeight="1" s="113">
      <c r="A129" s="158" t="n">
        <v>46115</v>
      </c>
      <c r="B129" s="156" t="inlineStr">
        <is>
          <t>M021</t>
        </is>
      </c>
      <c r="C129" s="156" t="inlineStr">
        <is>
          <t>GAZİEMİR-7</t>
        </is>
      </c>
      <c r="D129" s="156" t="inlineStr">
        <is>
          <t>ALİ ÇELİK</t>
        </is>
      </c>
      <c r="E129" s="156" t="n">
        <v>3985</v>
      </c>
      <c r="F129" s="156" t="n">
        <v>1051673</v>
      </c>
      <c r="G129" s="157" t="n">
        <v>263.91</v>
      </c>
      <c r="H129" s="156" t="n">
        <v>3880</v>
      </c>
    </row>
    <row r="130" ht="24" customHeight="1" s="113">
      <c r="A130" s="158" t="n">
        <v>46115</v>
      </c>
      <c r="B130" s="156" t="inlineStr">
        <is>
          <t>M022</t>
        </is>
      </c>
      <c r="C130" s="156" t="inlineStr">
        <is>
          <t>GEDİZ</t>
        </is>
      </c>
      <c r="D130" s="156" t="inlineStr">
        <is>
          <t>DERYA YARDIMCI</t>
        </is>
      </c>
      <c r="E130" s="156" t="n">
        <v>1257</v>
      </c>
      <c r="F130" s="156" t="n">
        <v>452044</v>
      </c>
      <c r="G130" s="157" t="n">
        <v>359.62</v>
      </c>
      <c r="H130" s="156" t="n">
        <v>1248</v>
      </c>
    </row>
    <row r="131" ht="48" customHeight="1" s="113">
      <c r="A131" s="158" t="n">
        <v>46115</v>
      </c>
      <c r="B131" s="156" t="inlineStr">
        <is>
          <t>M023</t>
        </is>
      </c>
      <c r="C131" s="156" t="inlineStr">
        <is>
          <t>GÖZTEPE</t>
        </is>
      </c>
      <c r="D131" s="156" t="inlineStr">
        <is>
          <t>ERTAN TEKİ</t>
        </is>
      </c>
      <c r="E131" s="156" t="n">
        <v>2958</v>
      </c>
      <c r="F131" s="156" t="n">
        <v>1003632</v>
      </c>
      <c r="G131" s="157" t="n">
        <v>339.29</v>
      </c>
      <c r="H131" s="156" t="n">
        <v>2959</v>
      </c>
    </row>
    <row r="132" ht="48" customHeight="1" s="113">
      <c r="A132" s="158" t="n">
        <v>46115</v>
      </c>
      <c r="B132" s="156" t="inlineStr">
        <is>
          <t>M024</t>
        </is>
      </c>
      <c r="C132" s="156" t="inlineStr">
        <is>
          <t>GÜMÜŞPALA</t>
        </is>
      </c>
      <c r="D132" s="156" t="inlineStr">
        <is>
          <t>DERYA YARDIMCI</t>
        </is>
      </c>
      <c r="E132" s="156" t="n">
        <v>3797</v>
      </c>
      <c r="F132" s="156" t="n">
        <v>1990233</v>
      </c>
      <c r="G132" s="157" t="n">
        <v>524.16</v>
      </c>
      <c r="H132" s="156" t="n">
        <v>3667</v>
      </c>
    </row>
    <row r="133" ht="48" customHeight="1" s="113">
      <c r="A133" s="158" t="n">
        <v>46115</v>
      </c>
      <c r="B133" s="156" t="inlineStr">
        <is>
          <t>M025</t>
        </is>
      </c>
      <c r="C133" s="156" t="inlineStr">
        <is>
          <t>HAL DEPO</t>
        </is>
      </c>
      <c r="D133" s="156" t="inlineStr">
        <is>
          <t>HALİT BAŞDAŞ</t>
        </is>
      </c>
      <c r="E133" s="156" t="n">
        <v>0</v>
      </c>
      <c r="F133" s="156" t="n">
        <v>0</v>
      </c>
      <c r="G133" s="156" t="n">
        <v>0</v>
      </c>
      <c r="H133" s="156" t="n">
        <v>0</v>
      </c>
    </row>
    <row r="134" ht="48" customHeight="1" s="113">
      <c r="A134" s="158" t="n">
        <v>46115</v>
      </c>
      <c r="B134" s="156" t="inlineStr">
        <is>
          <t>M026</t>
        </is>
      </c>
      <c r="C134" s="156" t="inlineStr">
        <is>
          <t>HARMANDALI</t>
        </is>
      </c>
      <c r="D134" s="156" t="inlineStr">
        <is>
          <t>DERYA YARDIMCI</t>
        </is>
      </c>
      <c r="E134" s="156" t="n">
        <v>3172</v>
      </c>
      <c r="F134" s="156" t="n">
        <v>1325764</v>
      </c>
      <c r="G134" s="157" t="n">
        <v>417.96</v>
      </c>
      <c r="H134" s="156" t="n">
        <v>3227</v>
      </c>
    </row>
    <row r="135" ht="48" customHeight="1" s="113">
      <c r="A135" s="158" t="n">
        <v>46115</v>
      </c>
      <c r="B135" s="156" t="inlineStr">
        <is>
          <t>M027</t>
        </is>
      </c>
      <c r="C135" s="156" t="inlineStr">
        <is>
          <t>HATAY</t>
        </is>
      </c>
      <c r="D135" s="156" t="inlineStr">
        <is>
          <t>ERTAN TEKİ</t>
        </is>
      </c>
      <c r="E135" s="156" t="n">
        <v>3867</v>
      </c>
      <c r="F135" s="156" t="n">
        <v>1453287</v>
      </c>
      <c r="G135" s="157" t="n">
        <v>375.82</v>
      </c>
      <c r="H135" s="156" t="n">
        <v>3983</v>
      </c>
    </row>
    <row r="136" ht="48" customHeight="1" s="113">
      <c r="A136" s="158" t="n">
        <v>46115</v>
      </c>
      <c r="B136" s="156" t="inlineStr">
        <is>
          <t>M028</t>
        </is>
      </c>
      <c r="C136" s="156" t="inlineStr">
        <is>
          <t>KARŞIYAKA-1</t>
        </is>
      </c>
      <c r="D136" s="156" t="inlineStr">
        <is>
          <t>DERYA YARDIMCI</t>
        </is>
      </c>
      <c r="E136" s="156" t="n">
        <v>2894</v>
      </c>
      <c r="F136" s="156" t="n">
        <v>1196973</v>
      </c>
      <c r="G136" s="157" t="n">
        <v>413.61</v>
      </c>
      <c r="H136" s="156" t="n">
        <v>2755</v>
      </c>
    </row>
    <row r="137" ht="48" customHeight="1" s="113">
      <c r="A137" s="158" t="n">
        <v>46115</v>
      </c>
      <c r="B137" s="156" t="inlineStr">
        <is>
          <t>M029</t>
        </is>
      </c>
      <c r="C137" s="156" t="inlineStr">
        <is>
          <t>KARŞIYAKA-2</t>
        </is>
      </c>
      <c r="D137" s="156" t="inlineStr">
        <is>
          <t>DERYA YARDIMCI</t>
        </is>
      </c>
      <c r="E137" s="156" t="n">
        <v>1294</v>
      </c>
      <c r="F137" s="156" t="n">
        <v>316484</v>
      </c>
      <c r="G137" s="157" t="n">
        <v>244.58</v>
      </c>
      <c r="H137" s="156" t="n">
        <v>1391</v>
      </c>
    </row>
    <row r="138" ht="36" customHeight="1" s="113">
      <c r="A138" s="158" t="n">
        <v>46115</v>
      </c>
      <c r="B138" s="156" t="inlineStr">
        <is>
          <t>M030</t>
        </is>
      </c>
      <c r="C138" s="156" t="inlineStr">
        <is>
          <t>MANAVKUYU</t>
        </is>
      </c>
      <c r="D138" s="156" t="inlineStr">
        <is>
          <t>DERYA YARDIMCI</t>
        </is>
      </c>
      <c r="E138" s="156" t="n">
        <v>1999</v>
      </c>
      <c r="F138" s="156" t="n">
        <v>481569</v>
      </c>
      <c r="G138" s="157" t="n">
        <v>240.9</v>
      </c>
      <c r="H138" s="156" t="n">
        <v>1916</v>
      </c>
    </row>
    <row r="139" ht="24" customHeight="1" s="113">
      <c r="A139" s="158" t="n">
        <v>46115</v>
      </c>
      <c r="B139" s="156" t="inlineStr">
        <is>
          <t>M031</t>
        </is>
      </c>
      <c r="C139" s="156" t="inlineStr">
        <is>
          <t>MENDERES</t>
        </is>
      </c>
      <c r="D139" s="156" t="inlineStr">
        <is>
          <t>CÜNEYT ÇIKRIKÇI - AYŞE AVCU</t>
        </is>
      </c>
      <c r="E139" s="156" t="n">
        <v>4055</v>
      </c>
      <c r="F139" s="156" t="n">
        <v>848559</v>
      </c>
      <c r="G139" s="157" t="n">
        <v>209.26</v>
      </c>
      <c r="H139" s="156" t="n">
        <v>3782</v>
      </c>
    </row>
    <row r="140" ht="36" customHeight="1" s="113">
      <c r="A140" s="158" t="n">
        <v>46115</v>
      </c>
      <c r="B140" s="156" t="inlineStr">
        <is>
          <t>M032</t>
        </is>
      </c>
      <c r="C140" s="156" t="inlineStr">
        <is>
          <t>MENDERES DEPO</t>
        </is>
      </c>
      <c r="D140" s="156" t="inlineStr">
        <is>
          <t>AYHAN DAŞDEMİR</t>
        </is>
      </c>
      <c r="E140" s="156" t="n">
        <v>0</v>
      </c>
      <c r="F140" s="156" t="n">
        <v>0</v>
      </c>
      <c r="G140" s="156" t="n">
        <v>0</v>
      </c>
      <c r="H140" s="156" t="n">
        <v>0</v>
      </c>
    </row>
    <row r="141" ht="24" customHeight="1" s="113">
      <c r="A141" s="158" t="n">
        <v>46115</v>
      </c>
      <c r="B141" s="156" t="inlineStr">
        <is>
          <t>M033</t>
        </is>
      </c>
      <c r="C141" s="156" t="inlineStr">
        <is>
          <t>MERKEZ</t>
        </is>
      </c>
      <c r="D141" s="156" t="inlineStr">
        <is>
          <t>GENEL MÜDÜR</t>
        </is>
      </c>
      <c r="E141" s="156" t="n">
        <v>0</v>
      </c>
      <c r="F141" s="156" t="n">
        <v>0</v>
      </c>
      <c r="G141" s="156" t="n">
        <v>0</v>
      </c>
      <c r="H141" s="156" t="n">
        <v>0</v>
      </c>
    </row>
    <row r="142" ht="36" customHeight="1" s="113">
      <c r="A142" s="158" t="n">
        <v>46115</v>
      </c>
      <c r="B142" s="156" t="inlineStr">
        <is>
          <t>M034</t>
        </is>
      </c>
      <c r="C142" s="156" t="inlineStr">
        <is>
          <t>NARLIDERE</t>
        </is>
      </c>
      <c r="D142" s="156" t="inlineStr">
        <is>
          <t>ERTAN TEKİ</t>
        </is>
      </c>
      <c r="E142" s="156" t="n">
        <v>3949</v>
      </c>
      <c r="F142" s="156" t="n">
        <v>837542</v>
      </c>
      <c r="G142" s="157" t="n">
        <v>212.09</v>
      </c>
      <c r="H142" s="156" t="n">
        <v>4225</v>
      </c>
    </row>
    <row r="143" ht="24" customHeight="1" s="113">
      <c r="A143" s="158" t="n">
        <v>46115</v>
      </c>
      <c r="B143" s="156" t="inlineStr">
        <is>
          <t>M035</t>
        </is>
      </c>
      <c r="C143" s="156" t="inlineStr">
        <is>
          <t>OSMANGAZİ</t>
        </is>
      </c>
      <c r="D143" s="156" t="inlineStr">
        <is>
          <t>DERYA YARDIMCI</t>
        </is>
      </c>
      <c r="E143" s="156" t="n">
        <v>3449</v>
      </c>
      <c r="F143" s="156" t="n">
        <v>1181142</v>
      </c>
      <c r="G143" s="157" t="n">
        <v>342.46</v>
      </c>
      <c r="H143" s="156" t="n">
        <v>3611</v>
      </c>
    </row>
    <row r="144" ht="36" customHeight="1" s="113">
      <c r="A144" s="158" t="n">
        <v>46115</v>
      </c>
      <c r="B144" s="156" t="inlineStr">
        <is>
          <t>M036</t>
        </is>
      </c>
      <c r="C144" s="156" t="inlineStr">
        <is>
          <t>POLİGON</t>
        </is>
      </c>
      <c r="D144" s="156" t="inlineStr">
        <is>
          <t>ERTAN TEKİ</t>
        </is>
      </c>
      <c r="E144" s="156" t="n">
        <v>1724</v>
      </c>
      <c r="F144" s="156" t="n">
        <v>419392</v>
      </c>
      <c r="G144" s="157" t="n">
        <v>243.27</v>
      </c>
      <c r="H144" s="156" t="n">
        <v>1747</v>
      </c>
    </row>
    <row r="145" ht="36" customHeight="1" s="113">
      <c r="A145" s="158" t="n">
        <v>46115</v>
      </c>
      <c r="B145" s="156" t="inlineStr">
        <is>
          <t>M037</t>
        </is>
      </c>
      <c r="C145" s="156" t="inlineStr">
        <is>
          <t>SEFERİHİSAR</t>
        </is>
      </c>
      <c r="D145" s="156" t="inlineStr">
        <is>
          <t>ERTAN TEKİ</t>
        </is>
      </c>
      <c r="E145" s="156" t="n">
        <v>4475</v>
      </c>
      <c r="F145" s="156" t="n">
        <v>1950103</v>
      </c>
      <c r="G145" s="157" t="n">
        <v>435.78</v>
      </c>
      <c r="H145" s="156" t="n">
        <v>4212</v>
      </c>
    </row>
    <row r="146" ht="36" customHeight="1" s="113">
      <c r="A146" s="158" t="n">
        <v>46115</v>
      </c>
      <c r="B146" s="156" t="inlineStr">
        <is>
          <t>M038</t>
        </is>
      </c>
      <c r="C146" s="156" t="inlineStr">
        <is>
          <t>TORBALI 1</t>
        </is>
      </c>
      <c r="D146" s="156" t="inlineStr">
        <is>
          <t>CÜNEYT ÇIKRIKÇI - AYŞE AVCU</t>
        </is>
      </c>
      <c r="E146" s="156" t="n">
        <v>2323</v>
      </c>
      <c r="F146" s="156" t="n">
        <v>1296780</v>
      </c>
      <c r="G146" s="157" t="n">
        <v>558.24</v>
      </c>
      <c r="H146" s="156" t="n">
        <v>2335</v>
      </c>
    </row>
    <row r="147" ht="48" customHeight="1" s="113">
      <c r="A147" s="158" t="n">
        <v>46115</v>
      </c>
      <c r="B147" s="156" t="inlineStr">
        <is>
          <t>M039</t>
        </is>
      </c>
      <c r="C147" s="156" t="inlineStr">
        <is>
          <t>TORBALI 2</t>
        </is>
      </c>
      <c r="D147" s="156" t="inlineStr">
        <is>
          <t>CÜNEYT ÇIKRIKÇI - AYŞE AVCU</t>
        </is>
      </c>
      <c r="E147" s="156" t="n">
        <v>3526</v>
      </c>
      <c r="F147" s="156" t="n">
        <v>1073017</v>
      </c>
      <c r="G147" s="157" t="n">
        <v>304.32</v>
      </c>
      <c r="H147" s="156" t="n">
        <v>3719</v>
      </c>
    </row>
    <row r="148" ht="36" customHeight="1" s="113">
      <c r="A148" s="158" t="n">
        <v>46115</v>
      </c>
      <c r="B148" s="156" t="inlineStr">
        <is>
          <t>M040</t>
        </is>
      </c>
      <c r="C148" s="156" t="inlineStr">
        <is>
          <t>TORBALI 3</t>
        </is>
      </c>
      <c r="D148" s="156" t="inlineStr">
        <is>
          <t>CÜNEYT ÇIKRIKÇI - AYŞE AVCU</t>
        </is>
      </c>
      <c r="E148" s="156" t="n">
        <v>2327</v>
      </c>
      <c r="F148" s="156" t="n">
        <v>724205</v>
      </c>
      <c r="G148" s="157" t="n">
        <v>311.22</v>
      </c>
      <c r="H148" s="156" t="n">
        <v>2258</v>
      </c>
    </row>
    <row r="149" ht="54.75" customHeight="1" s="113">
      <c r="A149" s="158" t="n">
        <v>46115</v>
      </c>
      <c r="B149" s="156" t="inlineStr">
        <is>
          <t>M041</t>
        </is>
      </c>
      <c r="C149" s="156" t="inlineStr">
        <is>
          <t>TORBALI 4</t>
        </is>
      </c>
      <c r="D149" s="156" t="inlineStr">
        <is>
          <t>CÜNEYT ÇIKRIKÇI - AYŞE AVCU</t>
        </is>
      </c>
      <c r="E149" s="156" t="n">
        <v>2904</v>
      </c>
      <c r="F149" s="156" t="n">
        <v>1594103</v>
      </c>
      <c r="G149" s="157" t="n">
        <v>548.9299999999999</v>
      </c>
      <c r="H149" s="156" t="n">
        <v>2970</v>
      </c>
    </row>
    <row r="150" ht="24" customHeight="1" s="113">
      <c r="A150" s="158" t="n">
        <v>46115</v>
      </c>
      <c r="B150" s="156" t="inlineStr">
        <is>
          <t>M042</t>
        </is>
      </c>
      <c r="C150" s="156" t="inlineStr">
        <is>
          <t>TORBALI 5</t>
        </is>
      </c>
      <c r="D150" s="156" t="inlineStr">
        <is>
          <t>CÜNEYT ÇIKRIKÇI - AYŞE AVCU</t>
        </is>
      </c>
      <c r="E150" s="156" t="n">
        <v>4916</v>
      </c>
      <c r="F150" s="156" t="n">
        <v>1537731</v>
      </c>
      <c r="G150" s="157" t="n">
        <v>312.8</v>
      </c>
      <c r="H150" s="156" t="n">
        <v>5287</v>
      </c>
    </row>
    <row r="151" ht="36" customHeight="1" s="113">
      <c r="A151" s="158" t="n">
        <v>46115</v>
      </c>
      <c r="B151" s="156" t="inlineStr">
        <is>
          <t>M043</t>
        </is>
      </c>
      <c r="C151" s="156" t="inlineStr">
        <is>
          <t>YAPICIOĞLU</t>
        </is>
      </c>
      <c r="D151" s="156" t="inlineStr">
        <is>
          <t>ERTAN TEKİ</t>
        </is>
      </c>
      <c r="E151" s="156" t="n">
        <v>1369</v>
      </c>
      <c r="F151" s="156" t="n">
        <v>653206</v>
      </c>
      <c r="G151" s="157" t="n">
        <v>477.14</v>
      </c>
      <c r="H151" s="156" t="n">
        <v>1271</v>
      </c>
    </row>
    <row r="152" ht="24" customHeight="1" s="113">
      <c r="A152" s="158" t="n">
        <v>46115</v>
      </c>
      <c r="B152" s="156" t="inlineStr">
        <is>
          <t>M044</t>
        </is>
      </c>
      <c r="C152" s="156" t="inlineStr">
        <is>
          <t>YEŞİLOVA</t>
        </is>
      </c>
      <c r="D152" s="156" t="inlineStr">
        <is>
          <t>DERYA YARDIMCI</t>
        </is>
      </c>
      <c r="E152" s="156" t="n">
        <v>532</v>
      </c>
      <c r="F152" s="156" t="n">
        <v>113596</v>
      </c>
      <c r="G152" s="157" t="n">
        <v>213.53</v>
      </c>
      <c r="H152" s="156" t="n">
        <v>558</v>
      </c>
    </row>
    <row r="153" ht="24" customHeight="1" s="113">
      <c r="A153" s="158" t="n">
        <v>46115</v>
      </c>
      <c r="B153" s="156" t="inlineStr">
        <is>
          <t>M045</t>
        </is>
      </c>
      <c r="C153" s="156" t="inlineStr">
        <is>
          <t>Z1  ET DEPO</t>
        </is>
      </c>
      <c r="D153" s="156" t="inlineStr">
        <is>
          <t>FARUK MALKOÇ</t>
        </is>
      </c>
      <c r="E153" s="156" t="n">
        <v>0</v>
      </c>
      <c r="F153" s="156" t="n">
        <v>0</v>
      </c>
      <c r="G153" s="156" t="n">
        <v>0</v>
      </c>
      <c r="H153" s="156" t="n">
        <v>0</v>
      </c>
    </row>
    <row r="154" ht="48" customHeight="1" s="113">
      <c r="A154" s="158" t="n">
        <v>46115</v>
      </c>
      <c r="B154" s="156" t="inlineStr">
        <is>
          <t>M046</t>
        </is>
      </c>
      <c r="C154" s="156" t="inlineStr">
        <is>
          <t>ÇAMDİBİ</t>
        </is>
      </c>
      <c r="D154" s="156" t="inlineStr">
        <is>
          <t>DERYA YARDIMCI</t>
        </is>
      </c>
      <c r="E154" s="156" t="n">
        <v>2939</v>
      </c>
      <c r="F154" s="156" t="n">
        <v>631639</v>
      </c>
      <c r="G154" s="157" t="n">
        <v>214.92</v>
      </c>
      <c r="H154" s="156" t="n">
        <v>2989</v>
      </c>
    </row>
    <row r="155" ht="48" customHeight="1" s="113">
      <c r="A155" s="158" t="n">
        <v>46115</v>
      </c>
      <c r="B155" s="156" t="inlineStr">
        <is>
          <t>M047</t>
        </is>
      </c>
      <c r="C155" s="156" t="inlineStr">
        <is>
          <t>ÇİFTLİK</t>
        </is>
      </c>
      <c r="D155" s="156" t="inlineStr">
        <is>
          <t>CEBRAİL ÇİÇEK</t>
        </is>
      </c>
      <c r="E155" s="156" t="n">
        <v>0</v>
      </c>
      <c r="F155" s="156" t="n">
        <v>0</v>
      </c>
      <c r="G155" s="156" t="n">
        <v>0</v>
      </c>
      <c r="H155" s="156" t="n">
        <v>0</v>
      </c>
    </row>
    <row r="156" ht="48" customHeight="1" s="113">
      <c r="A156" s="158" t="n">
        <v>46115</v>
      </c>
      <c r="B156" s="156" t="inlineStr">
        <is>
          <t>M048</t>
        </is>
      </c>
      <c r="C156" s="156" t="inlineStr">
        <is>
          <t>ÇİĞLİ</t>
        </is>
      </c>
      <c r="D156" s="156" t="inlineStr">
        <is>
          <t>DERYA YARDIMCI</t>
        </is>
      </c>
      <c r="E156" s="156" t="n">
        <v>3086</v>
      </c>
      <c r="F156" s="156" t="n">
        <v>592694</v>
      </c>
      <c r="G156" s="157" t="n">
        <v>192.06</v>
      </c>
      <c r="H156" s="156" t="n">
        <v>3013</v>
      </c>
    </row>
    <row r="157" ht="48" customHeight="1" s="113">
      <c r="A157" s="158" t="n">
        <v>46115</v>
      </c>
      <c r="B157" s="156" t="inlineStr">
        <is>
          <t>M049</t>
        </is>
      </c>
      <c r="C157" s="156" t="inlineStr">
        <is>
          <t>ÖZDERE</t>
        </is>
      </c>
      <c r="D157" s="156" t="inlineStr">
        <is>
          <t>CÜNEYT ÇIKRIKÇI - AYŞE AVCU</t>
        </is>
      </c>
      <c r="E157" s="156" t="n">
        <v>941</v>
      </c>
      <c r="F157" s="156" t="n">
        <v>316586</v>
      </c>
      <c r="G157" s="157" t="n">
        <v>336.44</v>
      </c>
      <c r="H157" s="156" t="n">
        <v>947</v>
      </c>
    </row>
    <row r="158" ht="48" customHeight="1" s="113">
      <c r="A158" s="158" t="n">
        <v>46115</v>
      </c>
      <c r="B158" s="156" t="inlineStr">
        <is>
          <t>M050</t>
        </is>
      </c>
      <c r="C158" s="156" t="inlineStr">
        <is>
          <t>İZMİRSPOR</t>
        </is>
      </c>
      <c r="D158" s="156" t="inlineStr">
        <is>
          <t>ERTAN TEKİ</t>
        </is>
      </c>
      <c r="E158" s="156" t="n">
        <v>3418</v>
      </c>
      <c r="F158" s="156" t="n">
        <v>1848826</v>
      </c>
      <c r="G158" s="157" t="n">
        <v>540.91</v>
      </c>
      <c r="H158" s="156" t="n">
        <v>3248</v>
      </c>
    </row>
    <row r="159" ht="24" customHeight="1" s="113">
      <c r="A159" s="158" t="n">
        <v>46115</v>
      </c>
      <c r="B159" s="156" t="inlineStr">
        <is>
          <t>M051</t>
        </is>
      </c>
      <c r="C159" s="156" t="inlineStr">
        <is>
          <t>ŞİRİNYER</t>
        </is>
      </c>
      <c r="D159" s="156" t="inlineStr">
        <is>
          <t>ERTAN TEKİ</t>
        </is>
      </c>
      <c r="E159" s="156" t="n">
        <v>857</v>
      </c>
      <c r="F159" s="156" t="n">
        <v>411882</v>
      </c>
      <c r="G159" s="157" t="n">
        <v>480.61</v>
      </c>
      <c r="H159" s="156" t="n">
        <v>823</v>
      </c>
    </row>
    <row r="160" ht="36" customHeight="1" s="113">
      <c r="A160" s="158" t="n">
        <v>46115</v>
      </c>
      <c r="B160" s="156" t="inlineStr">
        <is>
          <t>M052</t>
        </is>
      </c>
      <c r="C160" s="156" t="inlineStr">
        <is>
          <t>ŞİRİNYER 2</t>
        </is>
      </c>
      <c r="D160" s="156" t="inlineStr">
        <is>
          <t>DERYA YARDIMCI</t>
        </is>
      </c>
      <c r="E160" s="156" t="n">
        <v>1825</v>
      </c>
      <c r="F160" s="156" t="n">
        <v>774242</v>
      </c>
      <c r="G160" s="157" t="n">
        <v>424.24</v>
      </c>
      <c r="H160" s="156" t="n">
        <v>1757</v>
      </c>
    </row>
    <row r="161" ht="24" customHeight="1" s="113">
      <c r="A161" s="158" t="n">
        <v>46115</v>
      </c>
      <c r="B161" s="156" t="inlineStr">
        <is>
          <t>M057</t>
        </is>
      </c>
      <c r="C161" s="156" t="inlineStr">
        <is>
          <t>BUCA2</t>
        </is>
      </c>
      <c r="D161" s="156" t="inlineStr">
        <is>
          <t>ERTAN TEKİ</t>
        </is>
      </c>
      <c r="E161" s="156" t="n">
        <v>0</v>
      </c>
      <c r="F161" s="156" t="n">
        <v>0</v>
      </c>
      <c r="G161" s="156" t="n">
        <v>0</v>
      </c>
      <c r="H161" s="156" t="n">
        <v>0</v>
      </c>
    </row>
    <row r="162" ht="36" customHeight="1" s="113">
      <c r="A162" s="158" t="n">
        <v>46116</v>
      </c>
      <c r="B162" s="156" t="inlineStr">
        <is>
          <t>M001</t>
        </is>
      </c>
      <c r="C162" s="156" t="inlineStr">
        <is>
          <t>AKEVLER</t>
        </is>
      </c>
      <c r="D162" s="156" t="inlineStr">
        <is>
          <t>ERTAN TEKİ</t>
        </is>
      </c>
      <c r="E162" s="156" t="n">
        <v>1553</v>
      </c>
      <c r="F162" s="156" t="n">
        <v>507221</v>
      </c>
      <c r="G162" s="157" t="n">
        <v>326.61</v>
      </c>
      <c r="H162" s="156" t="n">
        <v>1504</v>
      </c>
    </row>
    <row r="163" ht="24" customHeight="1" s="113">
      <c r="A163" s="158" t="n">
        <v>46116</v>
      </c>
      <c r="B163" s="156" t="inlineStr">
        <is>
          <t>M002</t>
        </is>
      </c>
      <c r="C163" s="156" t="inlineStr">
        <is>
          <t>AYDIN EFELER</t>
        </is>
      </c>
      <c r="D163" s="156" t="inlineStr">
        <is>
          <t>CÜNEYT ÇIKRIKÇI - AYŞE AVCU</t>
        </is>
      </c>
      <c r="E163" s="156" t="n">
        <v>2401</v>
      </c>
      <c r="F163" s="156" t="n">
        <v>865823</v>
      </c>
      <c r="G163" s="157" t="n">
        <v>360.61</v>
      </c>
      <c r="H163" s="156" t="n">
        <v>2497</v>
      </c>
    </row>
    <row r="164" ht="36" customHeight="1" s="113">
      <c r="A164" s="158" t="n">
        <v>46116</v>
      </c>
      <c r="B164" s="156" t="inlineStr">
        <is>
          <t>M003</t>
        </is>
      </c>
      <c r="C164" s="156" t="inlineStr">
        <is>
          <t>AYDIN EFELER-2</t>
        </is>
      </c>
      <c r="D164" s="156" t="inlineStr">
        <is>
          <t>CÜNEYT ÇIKRIKÇI - AYŞE AVCU</t>
        </is>
      </c>
      <c r="E164" s="156" t="n">
        <v>1662</v>
      </c>
      <c r="F164" s="156" t="n">
        <v>692697</v>
      </c>
      <c r="G164" s="157" t="n">
        <v>416.79</v>
      </c>
      <c r="H164" s="156" t="n">
        <v>1594</v>
      </c>
    </row>
    <row r="165" ht="48" customHeight="1" s="113">
      <c r="A165" s="158" t="n">
        <v>46116</v>
      </c>
      <c r="B165" s="156" t="inlineStr">
        <is>
          <t>M004</t>
        </is>
      </c>
      <c r="C165" s="156" t="inlineStr">
        <is>
          <t>AYDIN FATİH</t>
        </is>
      </c>
      <c r="D165" s="156" t="inlineStr">
        <is>
          <t>CÜNEYT ÇIKRIKÇI - AYŞE AVCU</t>
        </is>
      </c>
      <c r="E165" s="156" t="n">
        <v>1660</v>
      </c>
      <c r="F165" s="156" t="n">
        <v>686622</v>
      </c>
      <c r="G165" s="157" t="n">
        <v>413.63</v>
      </c>
      <c r="H165" s="156" t="n">
        <v>1702</v>
      </c>
    </row>
    <row r="166" ht="24" customHeight="1" s="113">
      <c r="A166" s="158" t="n">
        <v>46116</v>
      </c>
      <c r="B166" s="156" t="inlineStr">
        <is>
          <t>M005</t>
        </is>
      </c>
      <c r="C166" s="156" t="inlineStr">
        <is>
          <t>AYDIN FATİH-2</t>
        </is>
      </c>
      <c r="D166" s="156" t="inlineStr">
        <is>
          <t>CÜNEYT ÇIKRIKÇI - AYŞE AVCU</t>
        </is>
      </c>
      <c r="E166" s="156" t="n">
        <v>2151</v>
      </c>
      <c r="F166" s="156" t="n">
        <v>1064961</v>
      </c>
      <c r="G166" s="157" t="n">
        <v>495.1</v>
      </c>
      <c r="H166" s="156" t="n">
        <v>2089</v>
      </c>
    </row>
    <row r="167" ht="24" customHeight="1" s="113">
      <c r="A167" s="158" t="n">
        <v>46116</v>
      </c>
      <c r="B167" s="156" t="inlineStr">
        <is>
          <t>M006</t>
        </is>
      </c>
      <c r="C167" s="156" t="inlineStr">
        <is>
          <t>AYDIN GİRNE</t>
        </is>
      </c>
      <c r="D167" s="156" t="inlineStr">
        <is>
          <t>CÜNEYT ÇIKRIKÇI - AYŞE AVCU</t>
        </is>
      </c>
      <c r="E167" s="156" t="n">
        <v>1908</v>
      </c>
      <c r="F167" s="156" t="n">
        <v>535818</v>
      </c>
      <c r="G167" s="157" t="n">
        <v>280.83</v>
      </c>
      <c r="H167" s="156" t="n">
        <v>1850</v>
      </c>
    </row>
    <row r="168" ht="36" customHeight="1" s="113">
      <c r="A168" s="158" t="n">
        <v>46116</v>
      </c>
      <c r="B168" s="156" t="inlineStr">
        <is>
          <t>M007</t>
        </is>
      </c>
      <c r="C168" s="156" t="inlineStr">
        <is>
          <t>AYDIN MİMARSİNAN</t>
        </is>
      </c>
      <c r="D168" s="156" t="inlineStr">
        <is>
          <t>CÜNEYT ÇIKRIKÇI - AYŞE AVCU</t>
        </is>
      </c>
      <c r="E168" s="156" t="n">
        <v>4071</v>
      </c>
      <c r="F168" s="156" t="n">
        <v>815471</v>
      </c>
      <c r="G168" s="157" t="n">
        <v>200.31</v>
      </c>
      <c r="H168" s="156" t="n">
        <v>3796</v>
      </c>
    </row>
    <row r="169" ht="36" customHeight="1" s="113">
      <c r="A169" s="158" t="n">
        <v>46116</v>
      </c>
      <c r="B169" s="156" t="inlineStr">
        <is>
          <t>M008</t>
        </is>
      </c>
      <c r="C169" s="156" t="inlineStr">
        <is>
          <t>AYRANCILAR</t>
        </is>
      </c>
      <c r="D169" s="156" t="inlineStr">
        <is>
          <t>CÜNEYT ÇIKRIKÇI - AYŞE AVCU</t>
        </is>
      </c>
      <c r="E169" s="156" t="n">
        <v>3127</v>
      </c>
      <c r="F169" s="156" t="n">
        <v>684474</v>
      </c>
      <c r="G169" s="157" t="n">
        <v>218.89</v>
      </c>
      <c r="H169" s="156" t="n">
        <v>3098</v>
      </c>
    </row>
    <row r="170" ht="24" customHeight="1" s="113">
      <c r="A170" s="158" t="n">
        <v>46116</v>
      </c>
      <c r="B170" s="156" t="inlineStr">
        <is>
          <t>M009</t>
        </is>
      </c>
      <c r="C170" s="156" t="inlineStr">
        <is>
          <t>BALÇOVA</t>
        </is>
      </c>
      <c r="D170" s="156" t="inlineStr">
        <is>
          <t>ERTAN TEKİ</t>
        </is>
      </c>
      <c r="E170" s="156" t="n">
        <v>3273</v>
      </c>
      <c r="F170" s="156" t="n">
        <v>620384</v>
      </c>
      <c r="G170" s="157" t="n">
        <v>189.55</v>
      </c>
      <c r="H170" s="156" t="n">
        <v>3315</v>
      </c>
    </row>
    <row r="171" ht="24" customHeight="1" s="113">
      <c r="A171" s="158" t="n">
        <v>46116</v>
      </c>
      <c r="B171" s="156" t="inlineStr">
        <is>
          <t>M010</t>
        </is>
      </c>
      <c r="C171" s="156" t="inlineStr">
        <is>
          <t>BAYRAKLI</t>
        </is>
      </c>
      <c r="D171" s="156" t="inlineStr">
        <is>
          <t>DERYA YARDIMCI</t>
        </is>
      </c>
      <c r="E171" s="156" t="n">
        <v>3188</v>
      </c>
      <c r="F171" s="156" t="n">
        <v>983981</v>
      </c>
      <c r="G171" s="157" t="n">
        <v>308.65</v>
      </c>
      <c r="H171" s="156" t="n">
        <v>3056</v>
      </c>
    </row>
    <row r="172" ht="24" customHeight="1" s="113">
      <c r="A172" s="158" t="n">
        <v>46116</v>
      </c>
      <c r="B172" s="156" t="inlineStr">
        <is>
          <t>M011</t>
        </is>
      </c>
      <c r="C172" s="156" t="inlineStr">
        <is>
          <t>BOZYAKA</t>
        </is>
      </c>
      <c r="D172" s="156" t="inlineStr">
        <is>
          <t>ERTAN TEKİ</t>
        </is>
      </c>
      <c r="E172" s="156" t="n">
        <v>2763</v>
      </c>
      <c r="F172" s="156" t="n">
        <v>1276281</v>
      </c>
      <c r="G172" s="157" t="n">
        <v>461.92</v>
      </c>
      <c r="H172" s="156" t="n">
        <v>2846</v>
      </c>
    </row>
    <row r="173" ht="41.25" customHeight="1" s="113">
      <c r="A173" s="158" t="n">
        <v>46116</v>
      </c>
      <c r="B173" s="156" t="inlineStr">
        <is>
          <t>M012</t>
        </is>
      </c>
      <c r="C173" s="156" t="inlineStr">
        <is>
          <t xml:space="preserve">BUCA </t>
        </is>
      </c>
      <c r="D173" s="156" t="inlineStr">
        <is>
          <t>DERYA YARDIMCI</t>
        </is>
      </c>
      <c r="E173" s="156" t="n">
        <v>1344</v>
      </c>
      <c r="F173" s="156" t="n">
        <v>642223</v>
      </c>
      <c r="G173" s="157" t="n">
        <v>477.84</v>
      </c>
      <c r="H173" s="156" t="n">
        <v>1327</v>
      </c>
    </row>
    <row r="174" ht="24" customHeight="1" s="113">
      <c r="A174" s="158" t="n">
        <v>46116</v>
      </c>
      <c r="B174" s="156" t="inlineStr">
        <is>
          <t>M013</t>
        </is>
      </c>
      <c r="C174" s="156" t="inlineStr">
        <is>
          <t>DEDEBAŞI</t>
        </is>
      </c>
      <c r="D174" s="156" t="inlineStr">
        <is>
          <t>DERYA YARDIMCI</t>
        </is>
      </c>
      <c r="E174" s="156" t="n">
        <v>3981</v>
      </c>
      <c r="F174" s="156" t="n">
        <v>1728963</v>
      </c>
      <c r="G174" s="157" t="n">
        <v>434.3</v>
      </c>
      <c r="H174" s="156" t="n">
        <v>3870</v>
      </c>
    </row>
    <row r="175" ht="48" customHeight="1" s="113">
      <c r="A175" s="158" t="n">
        <v>46116</v>
      </c>
      <c r="B175" s="156" t="inlineStr">
        <is>
          <t>M014</t>
        </is>
      </c>
      <c r="C175" s="156" t="inlineStr">
        <is>
          <t>ESKİİZMİR</t>
        </is>
      </c>
      <c r="D175" s="156" t="inlineStr">
        <is>
          <t>ERTAN TEKİ</t>
        </is>
      </c>
      <c r="E175" s="156" t="n">
        <v>3378</v>
      </c>
      <c r="F175" s="156" t="n">
        <v>1520230</v>
      </c>
      <c r="G175" s="157" t="n">
        <v>450.04</v>
      </c>
      <c r="H175" s="156" t="n">
        <v>3397</v>
      </c>
    </row>
    <row r="176" ht="48" customHeight="1" s="113">
      <c r="A176" s="158" t="n">
        <v>46116</v>
      </c>
      <c r="B176" s="156" t="inlineStr">
        <is>
          <t>M015</t>
        </is>
      </c>
      <c r="C176" s="156" t="inlineStr">
        <is>
          <t>GAZİEMİR-1</t>
        </is>
      </c>
      <c r="D176" s="156" t="inlineStr">
        <is>
          <t>ALİ ÇELİK</t>
        </is>
      </c>
      <c r="E176" s="156" t="n">
        <v>2282</v>
      </c>
      <c r="F176" s="156" t="n">
        <v>908472</v>
      </c>
      <c r="G176" s="157" t="n">
        <v>398.1</v>
      </c>
      <c r="H176" s="156" t="n">
        <v>2358</v>
      </c>
    </row>
    <row r="177" ht="48" customHeight="1" s="113">
      <c r="A177" s="158" t="n">
        <v>46116</v>
      </c>
      <c r="B177" s="156" t="inlineStr">
        <is>
          <t>M016</t>
        </is>
      </c>
      <c r="C177" s="156" t="inlineStr">
        <is>
          <t>GAZİEMİR-2</t>
        </is>
      </c>
      <c r="D177" s="156" t="inlineStr">
        <is>
          <t>ALİ ÇELİK</t>
        </is>
      </c>
      <c r="E177" s="156" t="n">
        <v>3763</v>
      </c>
      <c r="F177" s="156" t="n">
        <v>1189239</v>
      </c>
      <c r="G177" s="157" t="n">
        <v>316.03</v>
      </c>
      <c r="H177" s="156" t="n">
        <v>3501</v>
      </c>
    </row>
    <row r="178" ht="48" customHeight="1" s="113">
      <c r="A178" s="158" t="n">
        <v>46116</v>
      </c>
      <c r="B178" s="156" t="inlineStr">
        <is>
          <t>M017</t>
        </is>
      </c>
      <c r="C178" s="156" t="inlineStr">
        <is>
          <t>GAZİEMİR-3</t>
        </is>
      </c>
      <c r="D178" s="156" t="inlineStr">
        <is>
          <t>ALİ ÇELİK</t>
        </is>
      </c>
      <c r="E178" s="156" t="n">
        <v>2312</v>
      </c>
      <c r="F178" s="156" t="n">
        <v>744462</v>
      </c>
      <c r="G178" s="157" t="n">
        <v>322</v>
      </c>
      <c r="H178" s="156" t="n">
        <v>2278</v>
      </c>
    </row>
    <row r="179" ht="48" customHeight="1" s="113">
      <c r="A179" s="158" t="n">
        <v>46116</v>
      </c>
      <c r="B179" s="156" t="inlineStr">
        <is>
          <t>M018</t>
        </is>
      </c>
      <c r="C179" s="156" t="inlineStr">
        <is>
          <t>GAZİEMİR-4</t>
        </is>
      </c>
      <c r="D179" s="156" t="inlineStr">
        <is>
          <t>ALİ ÇELİK</t>
        </is>
      </c>
      <c r="E179" s="156" t="n">
        <v>2949</v>
      </c>
      <c r="F179" s="156" t="n">
        <v>1099353</v>
      </c>
      <c r="G179" s="157" t="n">
        <v>372.79</v>
      </c>
      <c r="H179" s="156" t="n">
        <v>2830</v>
      </c>
    </row>
    <row r="180" ht="48" customHeight="1" s="113">
      <c r="A180" s="158" t="n">
        <v>46116</v>
      </c>
      <c r="B180" s="156" t="inlineStr">
        <is>
          <t>M019</t>
        </is>
      </c>
      <c r="C180" s="156" t="inlineStr">
        <is>
          <t>GAZİEMİR-5</t>
        </is>
      </c>
      <c r="D180" s="156" t="inlineStr">
        <is>
          <t>ALİ ÇELİK</t>
        </is>
      </c>
      <c r="E180" s="156" t="n">
        <v>2721</v>
      </c>
      <c r="F180" s="156" t="n">
        <v>573724</v>
      </c>
      <c r="G180" s="157" t="n">
        <v>210.85</v>
      </c>
      <c r="H180" s="156" t="n">
        <v>2671</v>
      </c>
    </row>
    <row r="181" ht="48" customHeight="1" s="113">
      <c r="A181" s="158" t="n">
        <v>46116</v>
      </c>
      <c r="B181" s="156" t="inlineStr">
        <is>
          <t>M020</t>
        </is>
      </c>
      <c r="C181" s="156" t="inlineStr">
        <is>
          <t>GAZİEMİR-6</t>
        </is>
      </c>
      <c r="D181" s="156" t="inlineStr">
        <is>
          <t>ALİ ÇELİK</t>
        </is>
      </c>
      <c r="E181" s="156" t="n">
        <v>1031</v>
      </c>
      <c r="F181" s="156" t="n">
        <v>394250</v>
      </c>
      <c r="G181" s="157" t="n">
        <v>382.4</v>
      </c>
      <c r="H181" s="156" t="n">
        <v>1032</v>
      </c>
    </row>
    <row r="182" ht="24" customHeight="1" s="113">
      <c r="A182" s="158" t="n">
        <v>46116</v>
      </c>
      <c r="B182" s="156" t="inlineStr">
        <is>
          <t>M021</t>
        </is>
      </c>
      <c r="C182" s="156" t="inlineStr">
        <is>
          <t>GAZİEMİR-7</t>
        </is>
      </c>
      <c r="D182" s="156" t="inlineStr">
        <is>
          <t>ALİ ÇELİK</t>
        </is>
      </c>
      <c r="E182" s="156" t="n">
        <v>4015</v>
      </c>
      <c r="F182" s="156" t="n">
        <v>1099427</v>
      </c>
      <c r="G182" s="157" t="n">
        <v>273.83</v>
      </c>
      <c r="H182" s="156" t="n">
        <v>4010</v>
      </c>
    </row>
    <row r="183" ht="36" customHeight="1" s="113">
      <c r="A183" s="158" t="n">
        <v>46116</v>
      </c>
      <c r="B183" s="156" t="inlineStr">
        <is>
          <t>M022</t>
        </is>
      </c>
      <c r="C183" s="156" t="inlineStr">
        <is>
          <t>GEDİZ</t>
        </is>
      </c>
      <c r="D183" s="156" t="inlineStr">
        <is>
          <t>DERYA YARDIMCI</t>
        </is>
      </c>
      <c r="E183" s="156" t="n">
        <v>1575</v>
      </c>
      <c r="F183" s="156" t="n">
        <v>535977</v>
      </c>
      <c r="G183" s="157" t="n">
        <v>340.3</v>
      </c>
      <c r="H183" s="156" t="n">
        <v>1534</v>
      </c>
    </row>
    <row r="184" ht="24" customHeight="1" s="113">
      <c r="A184" s="158" t="n">
        <v>46116</v>
      </c>
      <c r="B184" s="156" t="inlineStr">
        <is>
          <t>M023</t>
        </is>
      </c>
      <c r="C184" s="156" t="inlineStr">
        <is>
          <t>GÖZTEPE</t>
        </is>
      </c>
      <c r="D184" s="156" t="inlineStr">
        <is>
          <t>ERTAN TEKİ</t>
        </is>
      </c>
      <c r="E184" s="156" t="n">
        <v>3919</v>
      </c>
      <c r="F184" s="156" t="n">
        <v>1366975</v>
      </c>
      <c r="G184" s="157" t="n">
        <v>348.81</v>
      </c>
      <c r="H184" s="156" t="n">
        <v>3937</v>
      </c>
    </row>
    <row r="185" ht="36" customHeight="1" s="113">
      <c r="A185" s="158" t="n">
        <v>46116</v>
      </c>
      <c r="B185" s="156" t="inlineStr">
        <is>
          <t>M024</t>
        </is>
      </c>
      <c r="C185" s="156" t="inlineStr">
        <is>
          <t>GÜMÜŞPALA</t>
        </is>
      </c>
      <c r="D185" s="156" t="inlineStr">
        <is>
          <t>DERYA YARDIMCI</t>
        </is>
      </c>
      <c r="E185" s="156" t="n">
        <v>4482</v>
      </c>
      <c r="F185" s="156" t="n">
        <v>1983896</v>
      </c>
      <c r="G185" s="157" t="n">
        <v>442.64</v>
      </c>
      <c r="H185" s="156" t="n">
        <v>4217</v>
      </c>
    </row>
    <row r="186" ht="36" customHeight="1" s="113">
      <c r="A186" s="158" t="n">
        <v>46116</v>
      </c>
      <c r="B186" s="156" t="inlineStr">
        <is>
          <t>M025</t>
        </is>
      </c>
      <c r="C186" s="156" t="inlineStr">
        <is>
          <t>HAL DEPO</t>
        </is>
      </c>
      <c r="D186" s="156" t="inlineStr">
        <is>
          <t>HALİT BAŞDAŞ</t>
        </is>
      </c>
      <c r="E186" s="156" t="n">
        <v>0</v>
      </c>
      <c r="F186" s="156" t="n">
        <v>0</v>
      </c>
      <c r="G186" s="156" t="n">
        <v>0</v>
      </c>
      <c r="H186" s="156" t="n">
        <v>0</v>
      </c>
    </row>
    <row r="187" ht="24" customHeight="1" s="113">
      <c r="A187" s="158" t="n">
        <v>46116</v>
      </c>
      <c r="B187" s="156" t="inlineStr">
        <is>
          <t>M026</t>
        </is>
      </c>
      <c r="C187" s="156" t="inlineStr">
        <is>
          <t>HARMANDALI</t>
        </is>
      </c>
      <c r="D187" s="156" t="inlineStr">
        <is>
          <t>DERYA YARDIMCI</t>
        </is>
      </c>
      <c r="E187" s="156" t="n">
        <v>3336</v>
      </c>
      <c r="F187" s="156" t="n">
        <v>1225790</v>
      </c>
      <c r="G187" s="157" t="n">
        <v>367.44</v>
      </c>
      <c r="H187" s="156" t="n">
        <v>3313</v>
      </c>
    </row>
    <row r="188" ht="48" customHeight="1" s="113">
      <c r="A188" s="158" t="n">
        <v>46116</v>
      </c>
      <c r="B188" s="156" t="inlineStr">
        <is>
          <t>M027</t>
        </is>
      </c>
      <c r="C188" s="156" t="inlineStr">
        <is>
          <t>HATAY</t>
        </is>
      </c>
      <c r="D188" s="156" t="inlineStr">
        <is>
          <t>ERTAN TEKİ</t>
        </is>
      </c>
      <c r="E188" s="156" t="n">
        <v>4336</v>
      </c>
      <c r="F188" s="156" t="n">
        <v>1344429</v>
      </c>
      <c r="G188" s="157" t="n">
        <v>310.06</v>
      </c>
      <c r="H188" s="156" t="n">
        <v>4648</v>
      </c>
    </row>
    <row r="189" ht="48" customHeight="1" s="113">
      <c r="A189" s="158" t="n">
        <v>46116</v>
      </c>
      <c r="B189" s="156" t="inlineStr">
        <is>
          <t>M028</t>
        </is>
      </c>
      <c r="C189" s="156" t="inlineStr">
        <is>
          <t>KARŞIYAKA-1</t>
        </is>
      </c>
      <c r="D189" s="156" t="inlineStr">
        <is>
          <t>DERYA YARDIMCI</t>
        </is>
      </c>
      <c r="E189" s="156" t="n">
        <v>3584</v>
      </c>
      <c r="F189" s="156" t="n">
        <v>1516708</v>
      </c>
      <c r="G189" s="157" t="n">
        <v>423.19</v>
      </c>
      <c r="H189" s="156" t="n">
        <v>3395</v>
      </c>
    </row>
    <row r="190" ht="48" customHeight="1" s="113">
      <c r="A190" s="158" t="n">
        <v>46116</v>
      </c>
      <c r="B190" s="156" t="inlineStr">
        <is>
          <t>M029</t>
        </is>
      </c>
      <c r="C190" s="156" t="inlineStr">
        <is>
          <t>KARŞIYAKA-2</t>
        </is>
      </c>
      <c r="D190" s="156" t="inlineStr">
        <is>
          <t>DERYA YARDIMCI</t>
        </is>
      </c>
      <c r="E190" s="156" t="n">
        <v>1133</v>
      </c>
      <c r="F190" s="156" t="n">
        <v>274197</v>
      </c>
      <c r="G190" s="157" t="n">
        <v>242.01</v>
      </c>
      <c r="H190" s="156" t="n">
        <v>1129</v>
      </c>
    </row>
    <row r="191" ht="48" customHeight="1" s="113">
      <c r="A191" s="158" t="n">
        <v>46116</v>
      </c>
      <c r="B191" s="156" t="inlineStr">
        <is>
          <t>M030</t>
        </is>
      </c>
      <c r="C191" s="156" t="inlineStr">
        <is>
          <t>MANAVKUYU</t>
        </is>
      </c>
      <c r="D191" s="156" t="inlineStr">
        <is>
          <t>DERYA YARDIMCI</t>
        </is>
      </c>
      <c r="E191" s="156" t="n">
        <v>2219</v>
      </c>
      <c r="F191" s="156" t="n">
        <v>625189</v>
      </c>
      <c r="G191" s="157" t="n">
        <v>281.74</v>
      </c>
      <c r="H191" s="156" t="n">
        <v>2047</v>
      </c>
    </row>
    <row r="192" ht="48" customHeight="1" s="113">
      <c r="A192" s="158" t="n">
        <v>46116</v>
      </c>
      <c r="B192" s="156" t="inlineStr">
        <is>
          <t>M031</t>
        </is>
      </c>
      <c r="C192" s="156" t="inlineStr">
        <is>
          <t>MENDERES</t>
        </is>
      </c>
      <c r="D192" s="156" t="inlineStr">
        <is>
          <t>CÜNEYT ÇIKRIKÇI - AYŞE AVCU</t>
        </is>
      </c>
      <c r="E192" s="156" t="n">
        <v>3441</v>
      </c>
      <c r="F192" s="156" t="n">
        <v>699572</v>
      </c>
      <c r="G192" s="157" t="n">
        <v>203.3</v>
      </c>
      <c r="H192" s="156" t="n">
        <v>3368</v>
      </c>
    </row>
    <row r="193" ht="48" customHeight="1" s="113">
      <c r="A193" s="158" t="n">
        <v>46116</v>
      </c>
      <c r="B193" s="156" t="inlineStr">
        <is>
          <t>M032</t>
        </is>
      </c>
      <c r="C193" s="156" t="inlineStr">
        <is>
          <t>MENDERES DEPO</t>
        </is>
      </c>
      <c r="D193" s="156" t="inlineStr">
        <is>
          <t>AYHAN DAŞDEMİR</t>
        </is>
      </c>
      <c r="E193" s="156" t="n">
        <v>0</v>
      </c>
      <c r="F193" s="156" t="n">
        <v>0</v>
      </c>
      <c r="G193" s="156" t="n">
        <v>0</v>
      </c>
      <c r="H193" s="156" t="n">
        <v>0</v>
      </c>
    </row>
    <row r="194" ht="48" customHeight="1" s="113">
      <c r="A194" s="158" t="n">
        <v>46116</v>
      </c>
      <c r="B194" s="156" t="inlineStr">
        <is>
          <t>M033</t>
        </is>
      </c>
      <c r="C194" s="156" t="inlineStr">
        <is>
          <t>MERKEZ</t>
        </is>
      </c>
      <c r="D194" s="156" t="inlineStr">
        <is>
          <t>GENEL MÜDÜR</t>
        </is>
      </c>
      <c r="E194" s="156" t="n">
        <v>0</v>
      </c>
      <c r="F194" s="156" t="n">
        <v>0</v>
      </c>
      <c r="G194" s="156" t="n">
        <v>0</v>
      </c>
      <c r="H194" s="156" t="n">
        <v>0</v>
      </c>
    </row>
    <row r="195" ht="36" customHeight="1" s="113">
      <c r="A195" s="158" t="n">
        <v>46116</v>
      </c>
      <c r="B195" s="156" t="inlineStr">
        <is>
          <t>M034</t>
        </is>
      </c>
      <c r="C195" s="156" t="inlineStr">
        <is>
          <t>NARLIDERE</t>
        </is>
      </c>
      <c r="D195" s="156" t="inlineStr">
        <is>
          <t>ERTAN TEKİ</t>
        </is>
      </c>
      <c r="E195" s="156" t="n">
        <v>3937</v>
      </c>
      <c r="F195" s="156" t="n">
        <v>851230</v>
      </c>
      <c r="G195" s="157" t="n">
        <v>216.21</v>
      </c>
      <c r="H195" s="156" t="n">
        <v>3543</v>
      </c>
    </row>
    <row r="196" ht="24" customHeight="1" s="113">
      <c r="A196" s="158" t="n">
        <v>46116</v>
      </c>
      <c r="B196" s="156" t="inlineStr">
        <is>
          <t>M035</t>
        </is>
      </c>
      <c r="C196" s="156" t="inlineStr">
        <is>
          <t>OSMANGAZİ</t>
        </is>
      </c>
      <c r="D196" s="156" t="inlineStr">
        <is>
          <t>DERYA YARDIMCI</t>
        </is>
      </c>
      <c r="E196" s="156" t="n">
        <v>4625</v>
      </c>
      <c r="F196" s="156" t="n">
        <v>1393709</v>
      </c>
      <c r="G196" s="157" t="n">
        <v>301.34</v>
      </c>
      <c r="H196" s="156" t="n">
        <v>4572</v>
      </c>
    </row>
    <row r="197" ht="36" customHeight="1" s="113">
      <c r="A197" s="158" t="n">
        <v>46116</v>
      </c>
      <c r="B197" s="156" t="inlineStr">
        <is>
          <t>M036</t>
        </is>
      </c>
      <c r="C197" s="156" t="inlineStr">
        <is>
          <t>POLİGON</t>
        </is>
      </c>
      <c r="D197" s="156" t="inlineStr">
        <is>
          <t>ERTAN TEKİ</t>
        </is>
      </c>
      <c r="E197" s="156" t="n">
        <v>2403</v>
      </c>
      <c r="F197" s="156" t="n">
        <v>565543</v>
      </c>
      <c r="G197" s="157" t="n">
        <v>235.35</v>
      </c>
      <c r="H197" s="156" t="n">
        <v>2485</v>
      </c>
    </row>
    <row r="198" ht="24" customHeight="1" s="113">
      <c r="A198" s="158" t="n">
        <v>46116</v>
      </c>
      <c r="B198" s="156" t="inlineStr">
        <is>
          <t>M037</t>
        </is>
      </c>
      <c r="C198" s="156" t="inlineStr">
        <is>
          <t>SEFERİHİSAR</t>
        </is>
      </c>
      <c r="D198" s="156" t="inlineStr">
        <is>
          <t>ERTAN TEKİ</t>
        </is>
      </c>
      <c r="E198" s="156" t="n">
        <v>5668</v>
      </c>
      <c r="F198" s="156" t="n">
        <v>2307311</v>
      </c>
      <c r="G198" s="157" t="n">
        <v>407.08</v>
      </c>
      <c r="H198" s="156" t="n">
        <v>5677</v>
      </c>
    </row>
    <row r="199" ht="36" customHeight="1" s="113">
      <c r="A199" s="158" t="n">
        <v>46116</v>
      </c>
      <c r="B199" s="156" t="inlineStr">
        <is>
          <t>M038</t>
        </is>
      </c>
      <c r="C199" s="156" t="inlineStr">
        <is>
          <t>TORBALI 1</t>
        </is>
      </c>
      <c r="D199" s="156" t="inlineStr">
        <is>
          <t>CÜNEYT ÇIKRIKÇI - AYŞE AVCU</t>
        </is>
      </c>
      <c r="E199" s="156" t="n">
        <v>2683</v>
      </c>
      <c r="F199" s="156" t="n">
        <v>1459885</v>
      </c>
      <c r="G199" s="157" t="n">
        <v>544.12</v>
      </c>
      <c r="H199" s="156" t="n">
        <v>2522</v>
      </c>
    </row>
    <row r="200" ht="24" customHeight="1" s="113">
      <c r="A200" s="158" t="n">
        <v>46116</v>
      </c>
      <c r="B200" s="156" t="inlineStr">
        <is>
          <t>M039</t>
        </is>
      </c>
      <c r="C200" s="156" t="inlineStr">
        <is>
          <t>TORBALI 2</t>
        </is>
      </c>
      <c r="D200" s="156" t="inlineStr">
        <is>
          <t>CÜNEYT ÇIKRIKÇI - AYŞE AVCU</t>
        </is>
      </c>
      <c r="E200" s="156" t="n">
        <v>4969</v>
      </c>
      <c r="F200" s="156" t="n">
        <v>1656736</v>
      </c>
      <c r="G200" s="157" t="n">
        <v>333.41</v>
      </c>
      <c r="H200" s="156" t="n">
        <v>4760</v>
      </c>
    </row>
    <row r="201" ht="36" customHeight="1" s="113">
      <c r="A201" s="158" t="n">
        <v>46116</v>
      </c>
      <c r="B201" s="156" t="inlineStr">
        <is>
          <t>M040</t>
        </is>
      </c>
      <c r="C201" s="156" t="inlineStr">
        <is>
          <t>TORBALI 3</t>
        </is>
      </c>
      <c r="D201" s="156" t="inlineStr">
        <is>
          <t>CÜNEYT ÇIKRIKÇI - AYŞE AVCU</t>
        </is>
      </c>
      <c r="E201" s="156" t="n">
        <v>2961</v>
      </c>
      <c r="F201" s="156" t="n">
        <v>774981</v>
      </c>
      <c r="G201" s="157" t="n">
        <v>261.73</v>
      </c>
      <c r="H201" s="156" t="n">
        <v>2724</v>
      </c>
    </row>
    <row r="202" ht="36" customHeight="1" s="113">
      <c r="A202" s="158" t="n">
        <v>46116</v>
      </c>
      <c r="B202" s="156" t="inlineStr">
        <is>
          <t>M041</t>
        </is>
      </c>
      <c r="C202" s="156" t="inlineStr">
        <is>
          <t>TORBALI 4</t>
        </is>
      </c>
      <c r="D202" s="156" t="inlineStr">
        <is>
          <t>CÜNEYT ÇIKRIKÇI - AYŞE AVCU</t>
        </is>
      </c>
      <c r="E202" s="156" t="n">
        <v>3867</v>
      </c>
      <c r="F202" s="156" t="n">
        <v>1807742</v>
      </c>
      <c r="G202" s="157" t="n">
        <v>467.48</v>
      </c>
      <c r="H202" s="156" t="n">
        <v>3899</v>
      </c>
    </row>
    <row r="203" ht="36" customHeight="1" s="113">
      <c r="A203" s="158" t="n">
        <v>46116</v>
      </c>
      <c r="B203" s="156" t="inlineStr">
        <is>
          <t>M042</t>
        </is>
      </c>
      <c r="C203" s="156" t="inlineStr">
        <is>
          <t>TORBALI 5</t>
        </is>
      </c>
      <c r="D203" s="156" t="inlineStr">
        <is>
          <t>CÜNEYT ÇIKRIKÇI - AYŞE AVCU</t>
        </is>
      </c>
      <c r="E203" s="156" t="n">
        <v>4847</v>
      </c>
      <c r="F203" s="156" t="n">
        <v>1541569</v>
      </c>
      <c r="G203" s="157" t="n">
        <v>318.05</v>
      </c>
      <c r="H203" s="156" t="n">
        <v>4562</v>
      </c>
    </row>
    <row r="204" ht="48" customHeight="1" s="113">
      <c r="A204" s="158" t="n">
        <v>46116</v>
      </c>
      <c r="B204" s="156" t="inlineStr">
        <is>
          <t>M043</t>
        </is>
      </c>
      <c r="C204" s="156" t="inlineStr">
        <is>
          <t>YAPICIOĞLU</t>
        </is>
      </c>
      <c r="D204" s="156" t="inlineStr">
        <is>
          <t>ERTAN TEKİ</t>
        </is>
      </c>
      <c r="E204" s="156" t="n">
        <v>1722</v>
      </c>
      <c r="F204" s="156" t="n">
        <v>737301</v>
      </c>
      <c r="G204" s="157" t="n">
        <v>428.17</v>
      </c>
      <c r="H204" s="156" t="n">
        <v>1831</v>
      </c>
    </row>
    <row r="205" ht="36" customHeight="1" s="113">
      <c r="A205" s="158" t="n">
        <v>46116</v>
      </c>
      <c r="B205" s="156" t="inlineStr">
        <is>
          <t>M044</t>
        </is>
      </c>
      <c r="C205" s="156" t="inlineStr">
        <is>
          <t>YEŞİLOVA</t>
        </is>
      </c>
      <c r="D205" s="156" t="inlineStr">
        <is>
          <t>DERYA YARDIMCI</t>
        </is>
      </c>
      <c r="E205" s="156" t="n">
        <v>912</v>
      </c>
      <c r="F205" s="156" t="n">
        <v>202309</v>
      </c>
      <c r="G205" s="157" t="n">
        <v>221.83</v>
      </c>
      <c r="H205" s="156" t="n">
        <v>875</v>
      </c>
    </row>
    <row r="206" ht="27.75" customHeight="1" s="113">
      <c r="A206" s="158" t="n">
        <v>46116</v>
      </c>
      <c r="B206" s="156" t="inlineStr">
        <is>
          <t>M045</t>
        </is>
      </c>
      <c r="C206" s="156" t="inlineStr">
        <is>
          <t>Z1  ET DEPO</t>
        </is>
      </c>
      <c r="D206" s="156" t="inlineStr">
        <is>
          <t>FARUK MALKOÇ</t>
        </is>
      </c>
      <c r="E206" s="156" t="n">
        <v>0</v>
      </c>
      <c r="F206" s="156" t="n">
        <v>0</v>
      </c>
      <c r="G206" s="156" t="n">
        <v>0</v>
      </c>
      <c r="H206" s="156" t="n">
        <v>0</v>
      </c>
    </row>
    <row r="207" ht="24" customHeight="1" s="113">
      <c r="A207" s="158" t="n">
        <v>46116</v>
      </c>
      <c r="B207" s="156" t="inlineStr">
        <is>
          <t>M046</t>
        </is>
      </c>
      <c r="C207" s="156" t="inlineStr">
        <is>
          <t>ÇAMDİBİ</t>
        </is>
      </c>
      <c r="D207" s="156" t="inlineStr">
        <is>
          <t>DERYA YARDIMCI</t>
        </is>
      </c>
      <c r="E207" s="156" t="n">
        <v>4303</v>
      </c>
      <c r="F207" s="156" t="n">
        <v>794269</v>
      </c>
      <c r="G207" s="157" t="n">
        <v>184.58</v>
      </c>
      <c r="H207" s="156" t="n">
        <v>4190</v>
      </c>
    </row>
    <row r="208" ht="36" customHeight="1" s="113">
      <c r="A208" s="158" t="n">
        <v>46116</v>
      </c>
      <c r="B208" s="156" t="inlineStr">
        <is>
          <t>M047</t>
        </is>
      </c>
      <c r="C208" s="156" t="inlineStr">
        <is>
          <t>ÇİFTLİK</t>
        </is>
      </c>
      <c r="D208" s="156" t="inlineStr">
        <is>
          <t>CEBRAİL ÇİÇEK</t>
        </is>
      </c>
      <c r="E208" s="156" t="n">
        <v>0</v>
      </c>
      <c r="F208" s="156" t="n">
        <v>0</v>
      </c>
      <c r="G208" s="156" t="n">
        <v>0</v>
      </c>
      <c r="H208" s="156" t="n">
        <v>0</v>
      </c>
    </row>
    <row r="209" ht="24" customHeight="1" s="113">
      <c r="A209" s="158" t="n">
        <v>46116</v>
      </c>
      <c r="B209" s="156" t="inlineStr">
        <is>
          <t>M048</t>
        </is>
      </c>
      <c r="C209" s="156" t="inlineStr">
        <is>
          <t>ÇİĞLİ</t>
        </is>
      </c>
      <c r="D209" s="156" t="inlineStr">
        <is>
          <t>DERYA YARDIMCI</t>
        </is>
      </c>
      <c r="E209" s="156" t="n">
        <v>3520</v>
      </c>
      <c r="F209" s="156" t="n">
        <v>740920</v>
      </c>
      <c r="G209" s="157" t="n">
        <v>210.49</v>
      </c>
      <c r="H209" s="156" t="n">
        <v>3217</v>
      </c>
    </row>
    <row r="210" ht="24" customHeight="1" s="113">
      <c r="A210" s="158" t="n">
        <v>46116</v>
      </c>
      <c r="B210" s="156" t="inlineStr">
        <is>
          <t>M049</t>
        </is>
      </c>
      <c r="C210" s="156" t="inlineStr">
        <is>
          <t>ÖZDERE</t>
        </is>
      </c>
      <c r="D210" s="156" t="inlineStr">
        <is>
          <t>CÜNEYT ÇIKRIKÇI - AYŞE AVCU</t>
        </is>
      </c>
      <c r="E210" s="156" t="n">
        <v>1152</v>
      </c>
      <c r="F210" s="156" t="n">
        <v>329194</v>
      </c>
      <c r="G210" s="157" t="n">
        <v>285.76</v>
      </c>
      <c r="H210" s="156" t="n">
        <v>1195</v>
      </c>
    </row>
    <row r="211" ht="48" customHeight="1" s="113">
      <c r="A211" s="158" t="n">
        <v>46116</v>
      </c>
      <c r="B211" s="156" t="inlineStr">
        <is>
          <t>M050</t>
        </is>
      </c>
      <c r="C211" s="156" t="inlineStr">
        <is>
          <t>İZMİRSPOR</t>
        </is>
      </c>
      <c r="D211" s="156" t="inlineStr">
        <is>
          <t>ERTAN TEKİ</t>
        </is>
      </c>
      <c r="E211" s="156" t="n">
        <v>4032</v>
      </c>
      <c r="F211" s="156" t="n">
        <v>2201885</v>
      </c>
      <c r="G211" s="157" t="n">
        <v>546.1</v>
      </c>
      <c r="H211" s="156" t="n">
        <v>3803</v>
      </c>
    </row>
    <row r="212" ht="48" customHeight="1" s="113">
      <c r="A212" s="158" t="n">
        <v>46116</v>
      </c>
      <c r="B212" s="156" t="inlineStr">
        <is>
          <t>M051</t>
        </is>
      </c>
      <c r="C212" s="156" t="inlineStr">
        <is>
          <t>ŞİRİNYER</t>
        </is>
      </c>
      <c r="D212" s="156" t="inlineStr">
        <is>
          <t>ERTAN TEKİ</t>
        </is>
      </c>
      <c r="E212" s="156" t="n">
        <v>1027</v>
      </c>
      <c r="F212" s="156" t="n">
        <v>504391</v>
      </c>
      <c r="G212" s="157" t="n">
        <v>491.13</v>
      </c>
      <c r="H212" s="156" t="n">
        <v>1046</v>
      </c>
    </row>
    <row r="213" ht="48" customHeight="1" s="113">
      <c r="A213" s="158" t="n">
        <v>46116</v>
      </c>
      <c r="B213" s="156" t="inlineStr">
        <is>
          <t>M052</t>
        </is>
      </c>
      <c r="C213" s="156" t="inlineStr">
        <is>
          <t>ŞİRİNYER 2</t>
        </is>
      </c>
      <c r="D213" s="156" t="inlineStr">
        <is>
          <t>DERYA YARDIMCI</t>
        </is>
      </c>
      <c r="E213" s="156" t="n">
        <v>2448</v>
      </c>
      <c r="F213" s="156" t="n">
        <v>1143411</v>
      </c>
      <c r="G213" s="157" t="n">
        <v>467.08</v>
      </c>
      <c r="H213" s="156" t="n">
        <v>2502</v>
      </c>
    </row>
    <row r="214" ht="48" customHeight="1" s="113">
      <c r="A214" s="158" t="n">
        <v>46116</v>
      </c>
      <c r="B214" s="156" t="inlineStr">
        <is>
          <t>M057</t>
        </is>
      </c>
      <c r="C214" s="156" t="inlineStr">
        <is>
          <t>BUCA2</t>
        </is>
      </c>
      <c r="D214" s="156" t="inlineStr">
        <is>
          <t>ERTAN TEKİ</t>
        </is>
      </c>
      <c r="E214" s="156" t="n">
        <v>0</v>
      </c>
      <c r="F214" s="156" t="n">
        <v>0</v>
      </c>
      <c r="G214" s="156" t="n">
        <v>0</v>
      </c>
      <c r="H214" s="156" t="n">
        <v>0</v>
      </c>
    </row>
    <row r="215" ht="48" customHeight="1" s="113">
      <c r="A215" s="158" t="n">
        <v>46117</v>
      </c>
      <c r="B215" s="156" t="inlineStr">
        <is>
          <t>M001</t>
        </is>
      </c>
      <c r="C215" s="156" t="inlineStr">
        <is>
          <t>AKEVLER</t>
        </is>
      </c>
      <c r="D215" s="156" t="inlineStr">
        <is>
          <t>ERTAN TEKİ</t>
        </is>
      </c>
      <c r="E215" s="156" t="n">
        <v>1797</v>
      </c>
      <c r="F215" s="156" t="n">
        <v>666954</v>
      </c>
      <c r="G215" s="157" t="n">
        <v>371.15</v>
      </c>
      <c r="H215" s="156" t="n">
        <v>1935</v>
      </c>
    </row>
    <row r="216" ht="24" customHeight="1" s="113">
      <c r="A216" s="158" t="n">
        <v>46117</v>
      </c>
      <c r="B216" s="156" t="inlineStr">
        <is>
          <t>M002</t>
        </is>
      </c>
      <c r="C216" s="156" t="inlineStr">
        <is>
          <t>AYDIN EFELER</t>
        </is>
      </c>
      <c r="D216" s="156" t="inlineStr">
        <is>
          <t>CÜNEYT ÇIKRIKÇI - AYŞE AVCU</t>
        </is>
      </c>
      <c r="E216" s="156" t="n">
        <v>3327</v>
      </c>
      <c r="F216" s="156" t="n">
        <v>1110837</v>
      </c>
      <c r="G216" s="157" t="n">
        <v>333.89</v>
      </c>
      <c r="H216" s="156" t="n">
        <v>3439</v>
      </c>
    </row>
    <row r="217" ht="36" customHeight="1" s="113">
      <c r="A217" s="158" t="n">
        <v>46117</v>
      </c>
      <c r="B217" s="156" t="inlineStr">
        <is>
          <t>M003</t>
        </is>
      </c>
      <c r="C217" s="156" t="inlineStr">
        <is>
          <t>AYDIN EFELER-2</t>
        </is>
      </c>
      <c r="D217" s="156" t="inlineStr">
        <is>
          <t>CÜNEYT ÇIKRIKÇI - AYŞE AVCU</t>
        </is>
      </c>
      <c r="E217" s="156" t="n">
        <v>1425</v>
      </c>
      <c r="F217" s="156" t="n">
        <v>550157</v>
      </c>
      <c r="G217" s="157" t="n">
        <v>386.08</v>
      </c>
      <c r="H217" s="156" t="n">
        <v>1332</v>
      </c>
    </row>
    <row r="218" ht="24" customHeight="1" s="113">
      <c r="A218" s="158" t="n">
        <v>46117</v>
      </c>
      <c r="B218" s="156" t="inlineStr">
        <is>
          <t>M004</t>
        </is>
      </c>
      <c r="C218" s="156" t="inlineStr">
        <is>
          <t>AYDIN FATİH</t>
        </is>
      </c>
      <c r="D218" s="156" t="inlineStr">
        <is>
          <t>CÜNEYT ÇIKRIKÇI - AYŞE AVCU</t>
        </is>
      </c>
      <c r="E218" s="156" t="n">
        <v>1393</v>
      </c>
      <c r="F218" s="156" t="n">
        <v>518937</v>
      </c>
      <c r="G218" s="157" t="n">
        <v>372.53</v>
      </c>
      <c r="H218" s="156" t="n">
        <v>1393</v>
      </c>
    </row>
    <row r="219" ht="36" customHeight="1" s="113">
      <c r="A219" s="158" t="n">
        <v>46117</v>
      </c>
      <c r="B219" s="156" t="inlineStr">
        <is>
          <t>M005</t>
        </is>
      </c>
      <c r="C219" s="156" t="inlineStr">
        <is>
          <t>AYDIN FATİH-2</t>
        </is>
      </c>
      <c r="D219" s="156" t="inlineStr">
        <is>
          <t>CÜNEYT ÇIKRIKÇI - AYŞE AVCU</t>
        </is>
      </c>
      <c r="E219" s="156" t="n">
        <v>1901</v>
      </c>
      <c r="F219" s="156" t="n">
        <v>922167</v>
      </c>
      <c r="G219" s="157" t="n">
        <v>485.1</v>
      </c>
      <c r="H219" s="156" t="n">
        <v>1750</v>
      </c>
    </row>
    <row r="220" ht="24" customHeight="1" s="113">
      <c r="A220" s="158" t="n">
        <v>46117</v>
      </c>
      <c r="B220" s="156" t="inlineStr">
        <is>
          <t>M006</t>
        </is>
      </c>
      <c r="C220" s="156" t="inlineStr">
        <is>
          <t>AYDIN GİRNE</t>
        </is>
      </c>
      <c r="D220" s="156" t="inlineStr">
        <is>
          <t>CÜNEYT ÇIKRIKÇI - AYŞE AVCU</t>
        </is>
      </c>
      <c r="E220" s="156" t="n">
        <v>1932</v>
      </c>
      <c r="F220" s="156" t="n">
        <v>541845</v>
      </c>
      <c r="G220" s="157" t="n">
        <v>280.46</v>
      </c>
      <c r="H220" s="156" t="n">
        <v>1855</v>
      </c>
    </row>
    <row r="221" ht="36" customHeight="1" s="113">
      <c r="A221" s="158" t="n">
        <v>46117</v>
      </c>
      <c r="B221" s="156" t="inlineStr">
        <is>
          <t>M007</t>
        </is>
      </c>
      <c r="C221" s="156" t="inlineStr">
        <is>
          <t>AYDIN MİMARSİNAN</t>
        </is>
      </c>
      <c r="D221" s="156" t="inlineStr">
        <is>
          <t>CÜNEYT ÇIKRIKÇI - AYŞE AVCU</t>
        </is>
      </c>
      <c r="E221" s="156" t="n">
        <v>3979</v>
      </c>
      <c r="F221" s="156" t="n">
        <v>961222</v>
      </c>
      <c r="G221" s="157" t="n">
        <v>241.57</v>
      </c>
      <c r="H221" s="156" t="n">
        <v>4129</v>
      </c>
    </row>
    <row r="222" ht="48" customHeight="1" s="113">
      <c r="A222" s="158" t="n">
        <v>46117</v>
      </c>
      <c r="B222" s="156" t="inlineStr">
        <is>
          <t>M008</t>
        </is>
      </c>
      <c r="C222" s="156" t="inlineStr">
        <is>
          <t>AYRANCILAR</t>
        </is>
      </c>
      <c r="D222" s="156" t="inlineStr">
        <is>
          <t>CÜNEYT ÇIKRIKÇI - AYŞE AVCU</t>
        </is>
      </c>
      <c r="E222" s="156" t="n">
        <v>3860</v>
      </c>
      <c r="F222" s="156" t="n">
        <v>831072</v>
      </c>
      <c r="G222" s="157" t="n">
        <v>215.3</v>
      </c>
      <c r="H222" s="156" t="n">
        <v>3784</v>
      </c>
    </row>
    <row r="223" ht="24" customHeight="1" s="113">
      <c r="A223" s="158" t="n">
        <v>46117</v>
      </c>
      <c r="B223" s="156" t="inlineStr">
        <is>
          <t>M009</t>
        </is>
      </c>
      <c r="C223" s="156" t="inlineStr">
        <is>
          <t>BALÇOVA</t>
        </is>
      </c>
      <c r="D223" s="156" t="inlineStr">
        <is>
          <t>ERTAN TEKİ</t>
        </is>
      </c>
      <c r="E223" s="156" t="n">
        <v>4417</v>
      </c>
      <c r="F223" s="156" t="n">
        <v>809464</v>
      </c>
      <c r="G223" s="157" t="n">
        <v>183.26</v>
      </c>
      <c r="H223" s="156" t="n">
        <v>4185</v>
      </c>
    </row>
    <row r="224" ht="24" customHeight="1" s="113">
      <c r="A224" s="158" t="n">
        <v>46117</v>
      </c>
      <c r="B224" s="156" t="inlineStr">
        <is>
          <t>M010</t>
        </is>
      </c>
      <c r="C224" s="156" t="inlineStr">
        <is>
          <t>BAYRAKLI</t>
        </is>
      </c>
      <c r="D224" s="156" t="inlineStr">
        <is>
          <t>DERYA YARDIMCI</t>
        </is>
      </c>
      <c r="E224" s="156" t="n">
        <v>3986</v>
      </c>
      <c r="F224" s="156" t="n">
        <v>1094437</v>
      </c>
      <c r="G224" s="157" t="n">
        <v>274.57</v>
      </c>
      <c r="H224" s="156" t="n">
        <v>3870</v>
      </c>
    </row>
    <row r="225" ht="36" customHeight="1" s="113">
      <c r="A225" s="158" t="n">
        <v>46117</v>
      </c>
      <c r="B225" s="156" t="inlineStr">
        <is>
          <t>M011</t>
        </is>
      </c>
      <c r="C225" s="156" t="inlineStr">
        <is>
          <t>BOZYAKA</t>
        </is>
      </c>
      <c r="D225" s="156" t="inlineStr">
        <is>
          <t>ERTAN TEKİ</t>
        </is>
      </c>
      <c r="E225" s="156" t="n">
        <v>2491</v>
      </c>
      <c r="F225" s="156" t="n">
        <v>1136310</v>
      </c>
      <c r="G225" s="157" t="n">
        <v>456.17</v>
      </c>
      <c r="H225" s="156" t="n">
        <v>2655</v>
      </c>
    </row>
    <row r="226" ht="36" customHeight="1" s="113">
      <c r="A226" s="158" t="n">
        <v>46117</v>
      </c>
      <c r="B226" s="156" t="inlineStr">
        <is>
          <t>M012</t>
        </is>
      </c>
      <c r="C226" s="156" t="inlineStr">
        <is>
          <t xml:space="preserve">BUCA </t>
        </is>
      </c>
      <c r="D226" s="156" t="inlineStr">
        <is>
          <t>DERYA YARDIMCI</t>
        </is>
      </c>
      <c r="E226" s="156" t="n">
        <v>1630</v>
      </c>
      <c r="F226" s="156" t="n">
        <v>763819</v>
      </c>
      <c r="G226" s="157" t="n">
        <v>468.6</v>
      </c>
      <c r="H226" s="156" t="n">
        <v>1742</v>
      </c>
    </row>
    <row r="227" ht="24" customHeight="1" s="113">
      <c r="A227" s="158" t="n">
        <v>46117</v>
      </c>
      <c r="B227" s="156" t="inlineStr">
        <is>
          <t>M013</t>
        </is>
      </c>
      <c r="C227" s="156" t="inlineStr">
        <is>
          <t>DEDEBAŞI</t>
        </is>
      </c>
      <c r="D227" s="156" t="inlineStr">
        <is>
          <t>DERYA YARDIMCI</t>
        </is>
      </c>
      <c r="E227" s="156" t="n">
        <v>3653</v>
      </c>
      <c r="F227" s="156" t="n">
        <v>1391936</v>
      </c>
      <c r="G227" s="157" t="n">
        <v>381.04</v>
      </c>
      <c r="H227" s="156" t="n">
        <v>3453</v>
      </c>
    </row>
    <row r="228" ht="24" customHeight="1" s="113">
      <c r="A228" s="158" t="n">
        <v>46117</v>
      </c>
      <c r="B228" s="156" t="inlineStr">
        <is>
          <t>M014</t>
        </is>
      </c>
      <c r="C228" s="156" t="inlineStr">
        <is>
          <t>ESKİİZMİR</t>
        </is>
      </c>
      <c r="D228" s="156" t="inlineStr">
        <is>
          <t>ERTAN TEKİ</t>
        </is>
      </c>
      <c r="E228" s="156" t="n">
        <v>2317</v>
      </c>
      <c r="F228" s="156" t="n">
        <v>1106260</v>
      </c>
      <c r="G228" s="157" t="n">
        <v>477.45</v>
      </c>
      <c r="H228" s="156" t="n">
        <v>2251</v>
      </c>
    </row>
    <row r="229" ht="24" customHeight="1" s="113">
      <c r="A229" s="158" t="n">
        <v>46117</v>
      </c>
      <c r="B229" s="156" t="inlineStr">
        <is>
          <t>M015</t>
        </is>
      </c>
      <c r="C229" s="156" t="inlineStr">
        <is>
          <t>GAZİEMİR-1</t>
        </is>
      </c>
      <c r="D229" s="156" t="inlineStr">
        <is>
          <t>ALİ ÇELİK</t>
        </is>
      </c>
      <c r="E229" s="156" t="n">
        <v>2975</v>
      </c>
      <c r="F229" s="156" t="n">
        <v>1289189</v>
      </c>
      <c r="G229" s="157" t="n">
        <v>433.34</v>
      </c>
      <c r="H229" s="156" t="n">
        <v>2951</v>
      </c>
    </row>
    <row r="230" ht="27.75" customHeight="1" s="113">
      <c r="A230" s="158" t="n">
        <v>46117</v>
      </c>
      <c r="B230" s="156" t="inlineStr">
        <is>
          <t>M016</t>
        </is>
      </c>
      <c r="C230" s="156" t="inlineStr">
        <is>
          <t>GAZİEMİR-2</t>
        </is>
      </c>
      <c r="D230" s="156" t="inlineStr">
        <is>
          <t>ALİ ÇELİK</t>
        </is>
      </c>
      <c r="E230" s="156" t="n">
        <v>2713</v>
      </c>
      <c r="F230" s="156" t="n">
        <v>831310</v>
      </c>
      <c r="G230" s="157" t="n">
        <v>306.42</v>
      </c>
      <c r="H230" s="156" t="n">
        <v>2676</v>
      </c>
    </row>
    <row r="231" ht="24" customHeight="1" s="113">
      <c r="A231" s="158" t="n">
        <v>46117</v>
      </c>
      <c r="B231" s="156" t="inlineStr">
        <is>
          <t>M017</t>
        </is>
      </c>
      <c r="C231" s="156" t="inlineStr">
        <is>
          <t>GAZİEMİR-3</t>
        </is>
      </c>
      <c r="D231" s="156" t="inlineStr">
        <is>
          <t>ALİ ÇELİK</t>
        </is>
      </c>
      <c r="E231" s="156" t="n">
        <v>2900</v>
      </c>
      <c r="F231" s="156" t="n">
        <v>872387</v>
      </c>
      <c r="G231" s="157" t="n">
        <v>300.82</v>
      </c>
      <c r="H231" s="156" t="n">
        <v>2883</v>
      </c>
    </row>
    <row r="232" ht="48" customHeight="1" s="113">
      <c r="A232" s="158" t="n">
        <v>46117</v>
      </c>
      <c r="B232" s="156" t="inlineStr">
        <is>
          <t>M018</t>
        </is>
      </c>
      <c r="C232" s="156" t="inlineStr">
        <is>
          <t>GAZİEMİR-4</t>
        </is>
      </c>
      <c r="D232" s="156" t="inlineStr">
        <is>
          <t>ALİ ÇELİK</t>
        </is>
      </c>
      <c r="E232" s="156" t="n">
        <v>2339</v>
      </c>
      <c r="F232" s="156" t="n">
        <v>1053378</v>
      </c>
      <c r="G232" s="157" t="n">
        <v>450.35</v>
      </c>
      <c r="H232" s="156" t="n">
        <v>2207</v>
      </c>
    </row>
    <row r="233" ht="48" customHeight="1" s="113">
      <c r="A233" s="158" t="n">
        <v>46117</v>
      </c>
      <c r="B233" s="156" t="inlineStr">
        <is>
          <t>M019</t>
        </is>
      </c>
      <c r="C233" s="156" t="inlineStr">
        <is>
          <t>GAZİEMİR-5</t>
        </is>
      </c>
      <c r="D233" s="156" t="inlineStr">
        <is>
          <t>ALİ ÇELİK</t>
        </is>
      </c>
      <c r="E233" s="156" t="n">
        <v>2964</v>
      </c>
      <c r="F233" s="156" t="n">
        <v>736287</v>
      </c>
      <c r="G233" s="157" t="n">
        <v>248.41</v>
      </c>
      <c r="H233" s="156" t="n">
        <v>3049</v>
      </c>
    </row>
    <row r="234" ht="48" customHeight="1" s="113">
      <c r="A234" s="158" t="n">
        <v>46117</v>
      </c>
      <c r="B234" s="156" t="inlineStr">
        <is>
          <t>M020</t>
        </is>
      </c>
      <c r="C234" s="156" t="inlineStr">
        <is>
          <t>GAZİEMİR-6</t>
        </is>
      </c>
      <c r="D234" s="156" t="inlineStr">
        <is>
          <t>ALİ ÇELİK</t>
        </is>
      </c>
      <c r="E234" s="156" t="n">
        <v>854</v>
      </c>
      <c r="F234" s="156" t="n">
        <v>347528</v>
      </c>
      <c r="G234" s="157" t="n">
        <v>406.94</v>
      </c>
      <c r="H234" s="156" t="n">
        <v>797</v>
      </c>
    </row>
    <row r="235" ht="48" customHeight="1" s="113">
      <c r="A235" s="158" t="n">
        <v>46117</v>
      </c>
      <c r="B235" s="156" t="inlineStr">
        <is>
          <t>M021</t>
        </is>
      </c>
      <c r="C235" s="156" t="inlineStr">
        <is>
          <t>GAZİEMİR-7</t>
        </is>
      </c>
      <c r="D235" s="156" t="inlineStr">
        <is>
          <t>ALİ ÇELİK</t>
        </is>
      </c>
      <c r="E235" s="156" t="n">
        <v>4593</v>
      </c>
      <c r="F235" s="156" t="n">
        <v>1275265</v>
      </c>
      <c r="G235" s="157" t="n">
        <v>277.65</v>
      </c>
      <c r="H235" s="156" t="n">
        <v>4433</v>
      </c>
    </row>
    <row r="236" ht="48" customHeight="1" s="113">
      <c r="A236" s="158" t="n">
        <v>46117</v>
      </c>
      <c r="B236" s="156" t="inlineStr">
        <is>
          <t>M022</t>
        </is>
      </c>
      <c r="C236" s="156" t="inlineStr">
        <is>
          <t>GEDİZ</t>
        </is>
      </c>
      <c r="D236" s="156" t="inlineStr">
        <is>
          <t>DERYA YARDIMCI</t>
        </is>
      </c>
      <c r="E236" s="156" t="n">
        <v>1745</v>
      </c>
      <c r="F236" s="156" t="n">
        <v>670175</v>
      </c>
      <c r="G236" s="157" t="n">
        <v>384.05</v>
      </c>
      <c r="H236" s="156" t="n">
        <v>1722</v>
      </c>
    </row>
    <row r="237" ht="48" customHeight="1" s="113">
      <c r="A237" s="158" t="n">
        <v>46117</v>
      </c>
      <c r="B237" s="156" t="inlineStr">
        <is>
          <t>M023</t>
        </is>
      </c>
      <c r="C237" s="156" t="inlineStr">
        <is>
          <t>GÖZTEPE</t>
        </is>
      </c>
      <c r="D237" s="156" t="inlineStr">
        <is>
          <t>ERTAN TEKİ</t>
        </is>
      </c>
      <c r="E237" s="156" t="n">
        <v>4525</v>
      </c>
      <c r="F237" s="156" t="n">
        <v>1631742</v>
      </c>
      <c r="G237" s="157" t="n">
        <v>360.61</v>
      </c>
      <c r="H237" s="156" t="n">
        <v>4764</v>
      </c>
    </row>
    <row r="238" ht="48" customHeight="1" s="113">
      <c r="A238" s="158" t="n">
        <v>46117</v>
      </c>
      <c r="B238" s="156" t="inlineStr">
        <is>
          <t>M024</t>
        </is>
      </c>
      <c r="C238" s="156" t="inlineStr">
        <is>
          <t>GÜMÜŞPALA</t>
        </is>
      </c>
      <c r="D238" s="156" t="inlineStr">
        <is>
          <t>DERYA YARDIMCI</t>
        </is>
      </c>
      <c r="E238" s="156" t="n">
        <v>5496</v>
      </c>
      <c r="F238" s="156" t="n">
        <v>2385087</v>
      </c>
      <c r="G238" s="157" t="n">
        <v>433.97</v>
      </c>
      <c r="H238" s="156" t="n">
        <v>5554</v>
      </c>
    </row>
    <row r="239" ht="24" customHeight="1" s="113">
      <c r="A239" s="158" t="n">
        <v>46117</v>
      </c>
      <c r="B239" s="156" t="inlineStr">
        <is>
          <t>M025</t>
        </is>
      </c>
      <c r="C239" s="156" t="inlineStr">
        <is>
          <t>HAL DEPO</t>
        </is>
      </c>
      <c r="D239" s="156" t="inlineStr">
        <is>
          <t>HALİT BAŞDAŞ</t>
        </is>
      </c>
      <c r="E239" s="156" t="n">
        <v>0</v>
      </c>
      <c r="F239" s="156" t="n">
        <v>0</v>
      </c>
      <c r="G239" s="156" t="n">
        <v>0</v>
      </c>
      <c r="H239" s="156" t="n">
        <v>0</v>
      </c>
    </row>
    <row r="240" ht="36" customHeight="1" s="113">
      <c r="A240" s="158" t="n">
        <v>46117</v>
      </c>
      <c r="B240" s="156" t="inlineStr">
        <is>
          <t>M026</t>
        </is>
      </c>
      <c r="C240" s="156" t="inlineStr">
        <is>
          <t>HARMANDALI</t>
        </is>
      </c>
      <c r="D240" s="156" t="inlineStr">
        <is>
          <t>DERYA YARDIMCI</t>
        </is>
      </c>
      <c r="E240" s="156" t="n">
        <v>4852</v>
      </c>
      <c r="F240" s="156" t="n">
        <v>2054820</v>
      </c>
      <c r="G240" s="157" t="n">
        <v>423.5</v>
      </c>
      <c r="H240" s="156" t="n">
        <v>4598</v>
      </c>
    </row>
    <row r="241" ht="24" customHeight="1" s="113">
      <c r="A241" s="158" t="n">
        <v>46117</v>
      </c>
      <c r="B241" s="156" t="inlineStr">
        <is>
          <t>M027</t>
        </is>
      </c>
      <c r="C241" s="156" t="inlineStr">
        <is>
          <t>HATAY</t>
        </is>
      </c>
      <c r="D241" s="156" t="inlineStr">
        <is>
          <t>ERTAN TEKİ</t>
        </is>
      </c>
      <c r="E241" s="156" t="n">
        <v>4691</v>
      </c>
      <c r="F241" s="156" t="n">
        <v>1795712</v>
      </c>
      <c r="G241" s="157" t="n">
        <v>382.8</v>
      </c>
      <c r="H241" s="156" t="n">
        <v>4445</v>
      </c>
    </row>
    <row r="242" ht="36" customHeight="1" s="113">
      <c r="A242" s="158" t="n">
        <v>46117</v>
      </c>
      <c r="B242" s="156" t="inlineStr">
        <is>
          <t>M028</t>
        </is>
      </c>
      <c r="C242" s="156" t="inlineStr">
        <is>
          <t>KARŞIYAKA-1</t>
        </is>
      </c>
      <c r="D242" s="156" t="inlineStr">
        <is>
          <t>DERYA YARDIMCI</t>
        </is>
      </c>
      <c r="E242" s="156" t="n">
        <v>3499</v>
      </c>
      <c r="F242" s="156" t="n">
        <v>1236465</v>
      </c>
      <c r="G242" s="157" t="n">
        <v>353.38</v>
      </c>
      <c r="H242" s="156" t="n">
        <v>3475</v>
      </c>
    </row>
    <row r="243" ht="36" customHeight="1" s="113">
      <c r="A243" s="158" t="n">
        <v>46117</v>
      </c>
      <c r="B243" s="156" t="inlineStr">
        <is>
          <t>M029</t>
        </is>
      </c>
      <c r="C243" s="156" t="inlineStr">
        <is>
          <t>KARŞIYAKA-2</t>
        </is>
      </c>
      <c r="D243" s="156" t="inlineStr">
        <is>
          <t>DERYA YARDIMCI</t>
        </is>
      </c>
      <c r="E243" s="156" t="n">
        <v>1678</v>
      </c>
      <c r="F243" s="156" t="n">
        <v>474303</v>
      </c>
      <c r="G243" s="157" t="n">
        <v>282.66</v>
      </c>
      <c r="H243" s="156" t="n">
        <v>1611</v>
      </c>
    </row>
    <row r="244" ht="24" customHeight="1" s="113">
      <c r="A244" s="158" t="n">
        <v>46117</v>
      </c>
      <c r="B244" s="156" t="inlineStr">
        <is>
          <t>M030</t>
        </is>
      </c>
      <c r="C244" s="156" t="inlineStr">
        <is>
          <t>MANAVKUYU</t>
        </is>
      </c>
      <c r="D244" s="156" t="inlineStr">
        <is>
          <t>DERYA YARDIMCI</t>
        </is>
      </c>
      <c r="E244" s="156" t="n">
        <v>2012</v>
      </c>
      <c r="F244" s="156" t="n">
        <v>509240</v>
      </c>
      <c r="G244" s="157" t="n">
        <v>253.1</v>
      </c>
      <c r="H244" s="156" t="n">
        <v>1888</v>
      </c>
    </row>
    <row r="245" ht="48" customHeight="1" s="113">
      <c r="A245" s="158" t="n">
        <v>46117</v>
      </c>
      <c r="B245" s="156" t="inlineStr">
        <is>
          <t>M031</t>
        </is>
      </c>
      <c r="C245" s="156" t="inlineStr">
        <is>
          <t>MENDERES</t>
        </is>
      </c>
      <c r="D245" s="156" t="inlineStr">
        <is>
          <t>CÜNEYT ÇIKRIKÇI - AYŞE AVCU</t>
        </is>
      </c>
      <c r="E245" s="156" t="n">
        <v>4019</v>
      </c>
      <c r="F245" s="156" t="n">
        <v>896865</v>
      </c>
      <c r="G245" s="157" t="n">
        <v>223.16</v>
      </c>
      <c r="H245" s="156" t="n">
        <v>3947</v>
      </c>
    </row>
    <row r="246" ht="48" customHeight="1" s="113">
      <c r="A246" s="158" t="n">
        <v>46117</v>
      </c>
      <c r="B246" s="156" t="inlineStr">
        <is>
          <t>M032</t>
        </is>
      </c>
      <c r="C246" s="156" t="inlineStr">
        <is>
          <t>MENDERES DEPO</t>
        </is>
      </c>
      <c r="D246" s="156" t="inlineStr">
        <is>
          <t>AYHAN DAŞDEMİR</t>
        </is>
      </c>
      <c r="E246" s="156" t="n">
        <v>0</v>
      </c>
      <c r="F246" s="156" t="n">
        <v>0</v>
      </c>
      <c r="G246" s="156" t="n">
        <v>0</v>
      </c>
      <c r="H246" s="156" t="n">
        <v>0</v>
      </c>
    </row>
    <row r="247" ht="48" customHeight="1" s="113">
      <c r="A247" s="158" t="n">
        <v>46117</v>
      </c>
      <c r="B247" s="156" t="inlineStr">
        <is>
          <t>M033</t>
        </is>
      </c>
      <c r="C247" s="156" t="inlineStr">
        <is>
          <t>MERKEZ</t>
        </is>
      </c>
      <c r="D247" s="156" t="inlineStr">
        <is>
          <t>GENEL MÜDÜR</t>
        </is>
      </c>
      <c r="E247" s="156" t="n">
        <v>0</v>
      </c>
      <c r="F247" s="156" t="n">
        <v>0</v>
      </c>
      <c r="G247" s="156" t="n">
        <v>0</v>
      </c>
      <c r="H247" s="156" t="n">
        <v>0</v>
      </c>
    </row>
    <row r="248" ht="48" customHeight="1" s="113">
      <c r="A248" s="158" t="n">
        <v>46117</v>
      </c>
      <c r="B248" s="156" t="inlineStr">
        <is>
          <t>M034</t>
        </is>
      </c>
      <c r="C248" s="156" t="inlineStr">
        <is>
          <t>NARLIDERE</t>
        </is>
      </c>
      <c r="D248" s="156" t="inlineStr">
        <is>
          <t>ERTAN TEKİ</t>
        </is>
      </c>
      <c r="E248" s="156" t="n">
        <v>5093</v>
      </c>
      <c r="F248" s="156" t="n">
        <v>1129067</v>
      </c>
      <c r="G248" s="157" t="n">
        <v>221.69</v>
      </c>
      <c r="H248" s="156" t="n">
        <v>5126</v>
      </c>
    </row>
    <row r="249" ht="48" customHeight="1" s="113">
      <c r="A249" s="158" t="n">
        <v>46117</v>
      </c>
      <c r="B249" s="156" t="inlineStr">
        <is>
          <t>M035</t>
        </is>
      </c>
      <c r="C249" s="156" t="inlineStr">
        <is>
          <t>OSMANGAZİ</t>
        </is>
      </c>
      <c r="D249" s="156" t="inlineStr">
        <is>
          <t>DERYA YARDIMCI</t>
        </is>
      </c>
      <c r="E249" s="156" t="n">
        <v>5579</v>
      </c>
      <c r="F249" s="156" t="n">
        <v>1660348</v>
      </c>
      <c r="G249" s="157" t="n">
        <v>297.61</v>
      </c>
      <c r="H249" s="156" t="n">
        <v>5795</v>
      </c>
    </row>
    <row r="250" ht="48" customHeight="1" s="113">
      <c r="A250" s="158" t="n">
        <v>46117</v>
      </c>
      <c r="B250" s="156" t="inlineStr">
        <is>
          <t>M036</t>
        </is>
      </c>
      <c r="C250" s="156" t="inlineStr">
        <is>
          <t>POLİGON</t>
        </is>
      </c>
      <c r="D250" s="156" t="inlineStr">
        <is>
          <t>ERTAN TEKİ</t>
        </is>
      </c>
      <c r="E250" s="156" t="n">
        <v>1720</v>
      </c>
      <c r="F250" s="156" t="n">
        <v>373205</v>
      </c>
      <c r="G250" s="157" t="n">
        <v>216.98</v>
      </c>
      <c r="H250" s="156" t="n">
        <v>1563</v>
      </c>
    </row>
    <row r="251" ht="48" customHeight="1" s="113">
      <c r="A251" s="158" t="n">
        <v>46117</v>
      </c>
      <c r="B251" s="156" t="inlineStr">
        <is>
          <t>M037</t>
        </is>
      </c>
      <c r="C251" s="156" t="inlineStr">
        <is>
          <t>SEFERİHİSAR</t>
        </is>
      </c>
      <c r="D251" s="156" t="inlineStr">
        <is>
          <t>ERTAN TEKİ</t>
        </is>
      </c>
      <c r="E251" s="156" t="n">
        <v>3847</v>
      </c>
      <c r="F251" s="156" t="n">
        <v>1562809</v>
      </c>
      <c r="G251" s="157" t="n">
        <v>406.24</v>
      </c>
      <c r="H251" s="156" t="n">
        <v>3681</v>
      </c>
    </row>
    <row r="252" ht="36" customHeight="1" s="113">
      <c r="A252" s="158" t="n">
        <v>46117</v>
      </c>
      <c r="B252" s="156" t="inlineStr">
        <is>
          <t>M038</t>
        </is>
      </c>
      <c r="C252" s="156" t="inlineStr">
        <is>
          <t>TORBALI 1</t>
        </is>
      </c>
      <c r="D252" s="156" t="inlineStr">
        <is>
          <t>CÜNEYT ÇIKRIKÇI - AYŞE AVCU</t>
        </is>
      </c>
      <c r="E252" s="156" t="n">
        <v>3022</v>
      </c>
      <c r="F252" s="156" t="n">
        <v>1564109</v>
      </c>
      <c r="G252" s="157" t="n">
        <v>517.5700000000001</v>
      </c>
      <c r="H252" s="156" t="n">
        <v>2995</v>
      </c>
    </row>
    <row r="253" ht="24" customHeight="1" s="113">
      <c r="A253" s="158" t="n">
        <v>46117</v>
      </c>
      <c r="B253" s="156" t="inlineStr">
        <is>
          <t>M039</t>
        </is>
      </c>
      <c r="C253" s="156" t="inlineStr">
        <is>
          <t>TORBALI 2</t>
        </is>
      </c>
      <c r="D253" s="156" t="inlineStr">
        <is>
          <t>CÜNEYT ÇIKRIKÇI - AYŞE AVCU</t>
        </is>
      </c>
      <c r="E253" s="156" t="n">
        <v>5057</v>
      </c>
      <c r="F253" s="156" t="n">
        <v>1534937</v>
      </c>
      <c r="G253" s="157" t="n">
        <v>303.53</v>
      </c>
      <c r="H253" s="156" t="n">
        <v>5126</v>
      </c>
    </row>
    <row r="254" ht="36" customHeight="1" s="113">
      <c r="A254" s="158" t="n">
        <v>46117</v>
      </c>
      <c r="B254" s="156" t="inlineStr">
        <is>
          <t>M040</t>
        </is>
      </c>
      <c r="C254" s="156" t="inlineStr">
        <is>
          <t>TORBALI 3</t>
        </is>
      </c>
      <c r="D254" s="156" t="inlineStr">
        <is>
          <t>CÜNEYT ÇIKRIKÇI - AYŞE AVCU</t>
        </is>
      </c>
      <c r="E254" s="156" t="n">
        <v>3279</v>
      </c>
      <c r="F254" s="156" t="n">
        <v>963771</v>
      </c>
      <c r="G254" s="157" t="n">
        <v>293.92</v>
      </c>
      <c r="H254" s="156" t="n">
        <v>2987</v>
      </c>
    </row>
    <row r="255" ht="24" customHeight="1" s="113">
      <c r="A255" s="158" t="n">
        <v>46117</v>
      </c>
      <c r="B255" s="156" t="inlineStr">
        <is>
          <t>M041</t>
        </is>
      </c>
      <c r="C255" s="156" t="inlineStr">
        <is>
          <t>TORBALI 4</t>
        </is>
      </c>
      <c r="D255" s="156" t="inlineStr">
        <is>
          <t>CÜNEYT ÇIKRIKÇI - AYŞE AVCU</t>
        </is>
      </c>
      <c r="E255" s="156" t="n">
        <v>4759</v>
      </c>
      <c r="F255" s="156" t="n">
        <v>2282542</v>
      </c>
      <c r="G255" s="157" t="n">
        <v>479.63</v>
      </c>
      <c r="H255" s="156" t="n">
        <v>4737</v>
      </c>
    </row>
    <row r="256" ht="36" customHeight="1" s="113">
      <c r="A256" s="158" t="n">
        <v>46117</v>
      </c>
      <c r="B256" s="156" t="inlineStr">
        <is>
          <t>M042</t>
        </is>
      </c>
      <c r="C256" s="156" t="inlineStr">
        <is>
          <t>TORBALI 5</t>
        </is>
      </c>
      <c r="D256" s="156" t="inlineStr">
        <is>
          <t>CÜNEYT ÇIKRIKÇI - AYŞE AVCU</t>
        </is>
      </c>
      <c r="E256" s="156" t="n">
        <v>4551</v>
      </c>
      <c r="F256" s="156" t="n">
        <v>1512550</v>
      </c>
      <c r="G256" s="157" t="n">
        <v>332.36</v>
      </c>
      <c r="H256" s="156" t="n">
        <v>4209</v>
      </c>
    </row>
    <row r="257" ht="24" customHeight="1" s="113">
      <c r="A257" s="158" t="n">
        <v>46117</v>
      </c>
      <c r="B257" s="156" t="inlineStr">
        <is>
          <t>M043</t>
        </is>
      </c>
      <c r="C257" s="156" t="inlineStr">
        <is>
          <t>YAPICIOĞLU</t>
        </is>
      </c>
      <c r="D257" s="156" t="inlineStr">
        <is>
          <t>ERTAN TEKİ</t>
        </is>
      </c>
      <c r="E257" s="156" t="n">
        <v>1760</v>
      </c>
      <c r="F257" s="156" t="n">
        <v>737561</v>
      </c>
      <c r="G257" s="157" t="n">
        <v>419.07</v>
      </c>
      <c r="H257" s="156" t="n">
        <v>1830</v>
      </c>
    </row>
    <row r="258" ht="36" customHeight="1" s="113">
      <c r="A258" s="158" t="n">
        <v>46117</v>
      </c>
      <c r="B258" s="156" t="inlineStr">
        <is>
          <t>M044</t>
        </is>
      </c>
      <c r="C258" s="156" t="inlineStr">
        <is>
          <t>YEŞİLOVA</t>
        </is>
      </c>
      <c r="D258" s="156" t="inlineStr">
        <is>
          <t>DERYA YARDIMCI</t>
        </is>
      </c>
      <c r="E258" s="156" t="n">
        <v>1055</v>
      </c>
      <c r="F258" s="156" t="n">
        <v>210354</v>
      </c>
      <c r="G258" s="157" t="n">
        <v>199.39</v>
      </c>
      <c r="H258" s="156" t="n">
        <v>1051</v>
      </c>
    </row>
    <row r="259" ht="36" customHeight="1" s="113">
      <c r="A259" s="158" t="n">
        <v>46117</v>
      </c>
      <c r="B259" s="156" t="inlineStr">
        <is>
          <t>M045</t>
        </is>
      </c>
      <c r="C259" s="156" t="inlineStr">
        <is>
          <t>Z1  ET DEPO</t>
        </is>
      </c>
      <c r="D259" s="156" t="inlineStr">
        <is>
          <t>FARUK MALKOÇ</t>
        </is>
      </c>
      <c r="E259" s="156" t="n">
        <v>0</v>
      </c>
      <c r="F259" s="156" t="n">
        <v>0</v>
      </c>
      <c r="G259" s="156" t="n">
        <v>0</v>
      </c>
      <c r="H259" s="156" t="n">
        <v>0</v>
      </c>
    </row>
    <row r="260" ht="36" customHeight="1" s="113">
      <c r="A260" s="158" t="n">
        <v>46117</v>
      </c>
      <c r="B260" s="156" t="inlineStr">
        <is>
          <t>M046</t>
        </is>
      </c>
      <c r="C260" s="156" t="inlineStr">
        <is>
          <t>ÇAMDİBİ</t>
        </is>
      </c>
      <c r="D260" s="156" t="inlineStr">
        <is>
          <t>DERYA YARDIMCI</t>
        </is>
      </c>
      <c r="E260" s="156" t="n">
        <v>4082</v>
      </c>
      <c r="F260" s="156" t="n">
        <v>863854</v>
      </c>
      <c r="G260" s="157" t="n">
        <v>211.63</v>
      </c>
      <c r="H260" s="156" t="n">
        <v>4292</v>
      </c>
    </row>
    <row r="261" ht="48" customHeight="1" s="113">
      <c r="A261" s="158" t="n">
        <v>46117</v>
      </c>
      <c r="B261" s="156" t="inlineStr">
        <is>
          <t>M047</t>
        </is>
      </c>
      <c r="C261" s="156" t="inlineStr">
        <is>
          <t>ÇİFTLİK</t>
        </is>
      </c>
      <c r="D261" s="156" t="inlineStr">
        <is>
          <t>CEBRAİL ÇİÇEK</t>
        </is>
      </c>
      <c r="E261" s="156" t="n">
        <v>0</v>
      </c>
      <c r="F261" s="156" t="n">
        <v>0</v>
      </c>
      <c r="G261" s="156" t="n">
        <v>0</v>
      </c>
      <c r="H261" s="156" t="n">
        <v>0</v>
      </c>
    </row>
    <row r="262" ht="36" customHeight="1" s="113">
      <c r="A262" s="158" t="n">
        <v>46117</v>
      </c>
      <c r="B262" s="156" t="inlineStr">
        <is>
          <t>M048</t>
        </is>
      </c>
      <c r="C262" s="156" t="inlineStr">
        <is>
          <t>ÇİĞLİ</t>
        </is>
      </c>
      <c r="D262" s="156" t="inlineStr">
        <is>
          <t>DERYA YARDIMCI</t>
        </is>
      </c>
      <c r="E262" s="156" t="n">
        <v>3779</v>
      </c>
      <c r="F262" s="156" t="n">
        <v>766969</v>
      </c>
      <c r="G262" s="157" t="n">
        <v>202.96</v>
      </c>
      <c r="H262" s="156" t="n">
        <v>3603</v>
      </c>
    </row>
    <row r="263" ht="54.75" customHeight="1" s="113">
      <c r="A263" s="158" t="n">
        <v>46117</v>
      </c>
      <c r="B263" s="156" t="inlineStr">
        <is>
          <t>M049</t>
        </is>
      </c>
      <c r="C263" s="156" t="inlineStr">
        <is>
          <t>ÖZDERE</t>
        </is>
      </c>
      <c r="D263" s="156" t="inlineStr">
        <is>
          <t>CÜNEYT ÇIKRIKÇI - AYŞE AVCU</t>
        </is>
      </c>
      <c r="E263" s="156" t="n">
        <v>1379</v>
      </c>
      <c r="F263" s="156" t="n">
        <v>456267</v>
      </c>
      <c r="G263" s="157" t="n">
        <v>330.87</v>
      </c>
      <c r="H263" s="156" t="n">
        <v>1458</v>
      </c>
    </row>
    <row r="264" ht="24" customHeight="1" s="113">
      <c r="A264" s="158" t="n">
        <v>46117</v>
      </c>
      <c r="B264" s="156" t="inlineStr">
        <is>
          <t>M050</t>
        </is>
      </c>
      <c r="C264" s="156" t="inlineStr">
        <is>
          <t>İZMİRSPOR</t>
        </is>
      </c>
      <c r="D264" s="156" t="inlineStr">
        <is>
          <t>ERTAN TEKİ</t>
        </is>
      </c>
      <c r="E264" s="156" t="n">
        <v>4703</v>
      </c>
      <c r="F264" s="156" t="n">
        <v>2450655</v>
      </c>
      <c r="G264" s="157" t="n">
        <v>521.08</v>
      </c>
      <c r="H264" s="156" t="n">
        <v>4501</v>
      </c>
    </row>
    <row r="265" ht="36" customHeight="1" s="113">
      <c r="A265" s="158" t="n">
        <v>46117</v>
      </c>
      <c r="B265" s="156" t="inlineStr">
        <is>
          <t>M051</t>
        </is>
      </c>
      <c r="C265" s="156" t="inlineStr">
        <is>
          <t>ŞİRİNYER</t>
        </is>
      </c>
      <c r="D265" s="156" t="inlineStr">
        <is>
          <t>ERTAN TEKİ</t>
        </is>
      </c>
      <c r="E265" s="156" t="n">
        <v>1022</v>
      </c>
      <c r="F265" s="156" t="n">
        <v>574290</v>
      </c>
      <c r="G265" s="157" t="n">
        <v>561.9299999999999</v>
      </c>
      <c r="H265" s="156" t="n">
        <v>1027</v>
      </c>
    </row>
    <row r="266" ht="24" customHeight="1" s="113">
      <c r="A266" s="158" t="n">
        <v>46117</v>
      </c>
      <c r="B266" s="156" t="inlineStr">
        <is>
          <t>M052</t>
        </is>
      </c>
      <c r="C266" s="156" t="inlineStr">
        <is>
          <t>ŞİRİNYER 2</t>
        </is>
      </c>
      <c r="D266" s="156" t="inlineStr">
        <is>
          <t>DERYA YARDIMCI</t>
        </is>
      </c>
      <c r="E266" s="156" t="n">
        <v>2521</v>
      </c>
      <c r="F266" s="156" t="n">
        <v>1246211</v>
      </c>
      <c r="G266" s="157" t="n">
        <v>494.33</v>
      </c>
      <c r="H266" s="156" t="n">
        <v>2636</v>
      </c>
    </row>
    <row r="267" ht="24" customHeight="1" s="113">
      <c r="A267" s="158" t="n">
        <v>46117</v>
      </c>
      <c r="B267" s="156" t="inlineStr">
        <is>
          <t>M057</t>
        </is>
      </c>
      <c r="C267" s="156" t="inlineStr">
        <is>
          <t>BUCA2</t>
        </is>
      </c>
      <c r="D267" s="156" t="inlineStr">
        <is>
          <t>ERTAN TEKİ</t>
        </is>
      </c>
      <c r="E267" s="156" t="n">
        <v>0</v>
      </c>
      <c r="F267" s="156" t="n">
        <v>0</v>
      </c>
      <c r="G267" s="156" t="n">
        <v>0</v>
      </c>
      <c r="H267" s="156" t="n">
        <v>0</v>
      </c>
    </row>
    <row r="268" ht="48" customHeight="1" s="113">
      <c r="A268" s="158" t="n">
        <v>46118</v>
      </c>
      <c r="B268" s="156" t="inlineStr">
        <is>
          <t>M001</t>
        </is>
      </c>
      <c r="C268" s="156" t="inlineStr">
        <is>
          <t>AKEVLER</t>
        </is>
      </c>
      <c r="D268" s="156" t="inlineStr">
        <is>
          <t>ERTAN TEKİ</t>
        </is>
      </c>
      <c r="E268" s="156" t="n">
        <v>1513</v>
      </c>
      <c r="F268" s="156" t="n">
        <v>506142</v>
      </c>
      <c r="G268" s="157" t="n">
        <v>334.53</v>
      </c>
      <c r="H268" s="156" t="n">
        <v>1558</v>
      </c>
    </row>
    <row r="269" ht="48" customHeight="1" s="113">
      <c r="A269" s="158" t="n">
        <v>46118</v>
      </c>
      <c r="B269" s="156" t="inlineStr">
        <is>
          <t>M002</t>
        </is>
      </c>
      <c r="C269" s="156" t="inlineStr">
        <is>
          <t>AYDIN EFELER</t>
        </is>
      </c>
      <c r="D269" s="156" t="inlineStr">
        <is>
          <t>CÜNEYT ÇIKRIKÇI - AYŞE AVCU</t>
        </is>
      </c>
      <c r="E269" s="156" t="n">
        <v>1965</v>
      </c>
      <c r="F269" s="156" t="n">
        <v>676995</v>
      </c>
      <c r="G269" s="157" t="n">
        <v>344.53</v>
      </c>
      <c r="H269" s="156" t="n">
        <v>1989</v>
      </c>
    </row>
    <row r="270" ht="48" customHeight="1" s="113">
      <c r="A270" s="158" t="n">
        <v>46118</v>
      </c>
      <c r="B270" s="156" t="inlineStr">
        <is>
          <t>M003</t>
        </is>
      </c>
      <c r="C270" s="156" t="inlineStr">
        <is>
          <t>AYDIN EFELER-2</t>
        </is>
      </c>
      <c r="D270" s="156" t="inlineStr">
        <is>
          <t>CÜNEYT ÇIKRIKÇI - AYŞE AVCU</t>
        </is>
      </c>
      <c r="E270" s="156" t="n">
        <v>1206</v>
      </c>
      <c r="F270" s="156" t="n">
        <v>533746</v>
      </c>
      <c r="G270" s="157" t="n">
        <v>442.58</v>
      </c>
      <c r="H270" s="156" t="n">
        <v>1096</v>
      </c>
    </row>
    <row r="271" ht="48" customHeight="1" s="113">
      <c r="A271" s="158" t="n">
        <v>46118</v>
      </c>
      <c r="B271" s="156" t="inlineStr">
        <is>
          <t>M004</t>
        </is>
      </c>
      <c r="C271" s="156" t="inlineStr">
        <is>
          <t>AYDIN FATİH</t>
        </is>
      </c>
      <c r="D271" s="156" t="inlineStr">
        <is>
          <t>CÜNEYT ÇIKRIKÇI - AYŞE AVCU</t>
        </is>
      </c>
      <c r="E271" s="156" t="n">
        <v>897</v>
      </c>
      <c r="F271" s="156" t="n">
        <v>354618</v>
      </c>
      <c r="G271" s="157" t="n">
        <v>395.34</v>
      </c>
      <c r="H271" s="156" t="n">
        <v>838</v>
      </c>
    </row>
    <row r="272" ht="48" customHeight="1" s="113">
      <c r="A272" s="158" t="n">
        <v>46118</v>
      </c>
      <c r="B272" s="156" t="inlineStr">
        <is>
          <t>M005</t>
        </is>
      </c>
      <c r="C272" s="156" t="inlineStr">
        <is>
          <t>AYDIN FATİH-2</t>
        </is>
      </c>
      <c r="D272" s="156" t="inlineStr">
        <is>
          <t>CÜNEYT ÇIKRIKÇI - AYŞE AVCU</t>
        </is>
      </c>
      <c r="E272" s="156" t="n">
        <v>1307</v>
      </c>
      <c r="F272" s="156" t="n">
        <v>718237</v>
      </c>
      <c r="G272" s="157" t="n">
        <v>549.53</v>
      </c>
      <c r="H272" s="156" t="n">
        <v>1275</v>
      </c>
    </row>
    <row r="273" ht="24" customHeight="1" s="113">
      <c r="A273" s="158" t="n">
        <v>46118</v>
      </c>
      <c r="B273" s="156" t="inlineStr">
        <is>
          <t>M006</t>
        </is>
      </c>
      <c r="C273" s="156" t="inlineStr">
        <is>
          <t>AYDIN GİRNE</t>
        </is>
      </c>
      <c r="D273" s="156" t="inlineStr">
        <is>
          <t>CÜNEYT ÇIKRIKÇI - AYŞE AVCU</t>
        </is>
      </c>
      <c r="E273" s="156" t="n">
        <v>1600</v>
      </c>
      <c r="F273" s="156" t="n">
        <v>461061</v>
      </c>
      <c r="G273" s="157" t="n">
        <v>288.16</v>
      </c>
      <c r="H273" s="156" t="n">
        <v>1447</v>
      </c>
    </row>
    <row r="274" ht="36" customHeight="1" s="113">
      <c r="A274" s="158" t="n">
        <v>46118</v>
      </c>
      <c r="B274" s="156" t="inlineStr">
        <is>
          <t>M007</t>
        </is>
      </c>
      <c r="C274" s="156" t="inlineStr">
        <is>
          <t>AYDIN MİMARSİNAN</t>
        </is>
      </c>
      <c r="D274" s="156" t="inlineStr">
        <is>
          <t>CÜNEYT ÇIKRIKÇI - AYŞE AVCU</t>
        </is>
      </c>
      <c r="E274" s="156" t="n">
        <v>3277</v>
      </c>
      <c r="F274" s="156" t="n">
        <v>638773</v>
      </c>
      <c r="G274" s="157" t="n">
        <v>194.93</v>
      </c>
      <c r="H274" s="156" t="n">
        <v>3314</v>
      </c>
    </row>
    <row r="275" ht="24" customHeight="1" s="113">
      <c r="A275" s="158" t="n">
        <v>46118</v>
      </c>
      <c r="B275" s="156" t="inlineStr">
        <is>
          <t>M008</t>
        </is>
      </c>
      <c r="C275" s="156" t="inlineStr">
        <is>
          <t>AYRANCILAR</t>
        </is>
      </c>
      <c r="D275" s="156" t="inlineStr">
        <is>
          <t>CÜNEYT ÇIKRIKÇI - AYŞE AVCU</t>
        </is>
      </c>
      <c r="E275" s="156" t="n">
        <v>3675</v>
      </c>
      <c r="F275" s="156" t="n">
        <v>997262</v>
      </c>
      <c r="G275" s="157" t="n">
        <v>271.36</v>
      </c>
      <c r="H275" s="156" t="n">
        <v>3354</v>
      </c>
    </row>
    <row r="276" ht="36" customHeight="1" s="113">
      <c r="A276" s="158" t="n">
        <v>46118</v>
      </c>
      <c r="B276" s="156" t="inlineStr">
        <is>
          <t>M009</t>
        </is>
      </c>
      <c r="C276" s="156" t="inlineStr">
        <is>
          <t>BALÇOVA</t>
        </is>
      </c>
      <c r="D276" s="156" t="inlineStr">
        <is>
          <t>ERTAN TEKİ</t>
        </is>
      </c>
      <c r="E276" s="156" t="n">
        <v>3262</v>
      </c>
      <c r="F276" s="156" t="n">
        <v>721525</v>
      </c>
      <c r="G276" s="157" t="n">
        <v>221.19</v>
      </c>
      <c r="H276" s="156" t="n">
        <v>3196</v>
      </c>
    </row>
    <row r="277" ht="24" customHeight="1" s="113">
      <c r="A277" s="158" t="n">
        <v>46118</v>
      </c>
      <c r="B277" s="156" t="inlineStr">
        <is>
          <t>M010</t>
        </is>
      </c>
      <c r="C277" s="156" t="inlineStr">
        <is>
          <t>BAYRAKLI</t>
        </is>
      </c>
      <c r="D277" s="156" t="inlineStr">
        <is>
          <t>DERYA YARDIMCI</t>
        </is>
      </c>
      <c r="E277" s="156" t="n">
        <v>2891</v>
      </c>
      <c r="F277" s="156" t="n">
        <v>859661</v>
      </c>
      <c r="G277" s="157" t="n">
        <v>297.36</v>
      </c>
      <c r="H277" s="156" t="n">
        <v>2937</v>
      </c>
    </row>
    <row r="278" ht="36" customHeight="1" s="113">
      <c r="A278" s="158" t="n">
        <v>46118</v>
      </c>
      <c r="B278" s="156" t="inlineStr">
        <is>
          <t>M011</t>
        </is>
      </c>
      <c r="C278" s="156" t="inlineStr">
        <is>
          <t>BOZYAKA</t>
        </is>
      </c>
      <c r="D278" s="156" t="inlineStr">
        <is>
          <t>ERTAN TEKİ</t>
        </is>
      </c>
      <c r="E278" s="156" t="n">
        <v>2035</v>
      </c>
      <c r="F278" s="156" t="n">
        <v>942297</v>
      </c>
      <c r="G278" s="157" t="n">
        <v>463.05</v>
      </c>
      <c r="H278" s="156" t="n">
        <v>1944</v>
      </c>
    </row>
    <row r="279" ht="48" customHeight="1" s="113">
      <c r="A279" s="158" t="n">
        <v>46118</v>
      </c>
      <c r="B279" s="156" t="inlineStr">
        <is>
          <t>M012</t>
        </is>
      </c>
      <c r="C279" s="156" t="inlineStr">
        <is>
          <t xml:space="preserve">BUCA </t>
        </is>
      </c>
      <c r="D279" s="156" t="inlineStr">
        <is>
          <t>DERYA YARDIMCI</t>
        </is>
      </c>
      <c r="E279" s="156" t="n">
        <v>845</v>
      </c>
      <c r="F279" s="156" t="n">
        <v>326065</v>
      </c>
      <c r="G279" s="157" t="n">
        <v>385.88</v>
      </c>
      <c r="H279" s="156" t="n">
        <v>777</v>
      </c>
    </row>
    <row r="280" ht="24" customHeight="1" s="113">
      <c r="A280" s="158" t="n">
        <v>46118</v>
      </c>
      <c r="B280" s="156" t="inlineStr">
        <is>
          <t>M013</t>
        </is>
      </c>
      <c r="C280" s="156" t="inlineStr">
        <is>
          <t>DEDEBAŞI</t>
        </is>
      </c>
      <c r="D280" s="156" t="inlineStr">
        <is>
          <t>DERYA YARDIMCI</t>
        </is>
      </c>
      <c r="E280" s="156" t="n">
        <v>3024</v>
      </c>
      <c r="F280" s="156" t="n">
        <v>1451912</v>
      </c>
      <c r="G280" s="157" t="n">
        <v>480.13</v>
      </c>
      <c r="H280" s="156" t="n">
        <v>2870</v>
      </c>
    </row>
    <row r="281" ht="24" customHeight="1" s="113">
      <c r="A281" s="158" t="n">
        <v>46118</v>
      </c>
      <c r="B281" s="156" t="inlineStr">
        <is>
          <t>M014</t>
        </is>
      </c>
      <c r="C281" s="156" t="inlineStr">
        <is>
          <t>ESKİİZMİR</t>
        </is>
      </c>
      <c r="D281" s="156" t="inlineStr">
        <is>
          <t>ERTAN TEKİ</t>
        </is>
      </c>
      <c r="E281" s="156" t="n">
        <v>1981</v>
      </c>
      <c r="F281" s="156" t="n">
        <v>806940</v>
      </c>
      <c r="G281" s="157" t="n">
        <v>407.34</v>
      </c>
      <c r="H281" s="156" t="n">
        <v>1837</v>
      </c>
    </row>
    <row r="282" ht="36" customHeight="1" s="113">
      <c r="A282" s="158" t="n">
        <v>46118</v>
      </c>
      <c r="B282" s="156" t="inlineStr">
        <is>
          <t>M015</t>
        </is>
      </c>
      <c r="C282" s="156" t="inlineStr">
        <is>
          <t>GAZİEMİR-1</t>
        </is>
      </c>
      <c r="D282" s="156" t="inlineStr">
        <is>
          <t>ALİ ÇELİK</t>
        </is>
      </c>
      <c r="E282" s="156" t="n">
        <v>1964</v>
      </c>
      <c r="F282" s="156" t="n">
        <v>882625</v>
      </c>
      <c r="G282" s="157" t="n">
        <v>449.4</v>
      </c>
      <c r="H282" s="156" t="n">
        <v>2002</v>
      </c>
    </row>
    <row r="283" ht="36" customHeight="1" s="113">
      <c r="A283" s="158" t="n">
        <v>46118</v>
      </c>
      <c r="B283" s="156" t="inlineStr">
        <is>
          <t>M016</t>
        </is>
      </c>
      <c r="C283" s="156" t="inlineStr">
        <is>
          <t>GAZİEMİR-2</t>
        </is>
      </c>
      <c r="D283" s="156" t="inlineStr">
        <is>
          <t>ALİ ÇELİK</t>
        </is>
      </c>
      <c r="E283" s="156" t="n">
        <v>2615</v>
      </c>
      <c r="F283" s="156" t="n">
        <v>1015787</v>
      </c>
      <c r="G283" s="157" t="n">
        <v>388.45</v>
      </c>
      <c r="H283" s="156" t="n">
        <v>2610</v>
      </c>
    </row>
    <row r="284" ht="24" customHeight="1" s="113">
      <c r="A284" s="158" t="n">
        <v>46118</v>
      </c>
      <c r="B284" s="156" t="inlineStr">
        <is>
          <t>M017</t>
        </is>
      </c>
      <c r="C284" s="156" t="inlineStr">
        <is>
          <t>GAZİEMİR-3</t>
        </is>
      </c>
      <c r="D284" s="156" t="inlineStr">
        <is>
          <t>ALİ ÇELİK</t>
        </is>
      </c>
      <c r="E284" s="156" t="n">
        <v>2245</v>
      </c>
      <c r="F284" s="156" t="n">
        <v>715724</v>
      </c>
      <c r="G284" s="157" t="n">
        <v>318.81</v>
      </c>
      <c r="H284" s="156" t="n">
        <v>2115</v>
      </c>
    </row>
    <row r="285" ht="24" customHeight="1" s="113">
      <c r="A285" s="158" t="n">
        <v>46118</v>
      </c>
      <c r="B285" s="156" t="inlineStr">
        <is>
          <t>M018</t>
        </is>
      </c>
      <c r="C285" s="156" t="inlineStr">
        <is>
          <t>GAZİEMİR-4</t>
        </is>
      </c>
      <c r="D285" s="156" t="inlineStr">
        <is>
          <t>ALİ ÇELİK</t>
        </is>
      </c>
      <c r="E285" s="156" t="n">
        <v>1612</v>
      </c>
      <c r="F285" s="156" t="n">
        <v>707438</v>
      </c>
      <c r="G285" s="157" t="n">
        <v>438.86</v>
      </c>
      <c r="H285" s="156" t="n">
        <v>1716</v>
      </c>
    </row>
    <row r="286" ht="24" customHeight="1" s="113">
      <c r="A286" s="158" t="n">
        <v>46118</v>
      </c>
      <c r="B286" s="156" t="inlineStr">
        <is>
          <t>M019</t>
        </is>
      </c>
      <c r="C286" s="156" t="inlineStr">
        <is>
          <t>GAZİEMİR-5</t>
        </is>
      </c>
      <c r="D286" s="156" t="inlineStr">
        <is>
          <t>ALİ ÇELİK</t>
        </is>
      </c>
      <c r="E286" s="156" t="n">
        <v>1922</v>
      </c>
      <c r="F286" s="156" t="n">
        <v>390391</v>
      </c>
      <c r="G286" s="157" t="n">
        <v>203.12</v>
      </c>
      <c r="H286" s="156" t="n">
        <v>2040</v>
      </c>
    </row>
    <row r="287" ht="27.75" customHeight="1" s="113">
      <c r="A287" s="158" t="n">
        <v>46118</v>
      </c>
      <c r="B287" s="156" t="inlineStr">
        <is>
          <t>M020</t>
        </is>
      </c>
      <c r="C287" s="156" t="inlineStr">
        <is>
          <t>GAZİEMİR-6</t>
        </is>
      </c>
      <c r="D287" s="156" t="inlineStr">
        <is>
          <t>ALİ ÇELİK</t>
        </is>
      </c>
      <c r="E287" s="156" t="n">
        <v>870</v>
      </c>
      <c r="F287" s="156" t="n">
        <v>372221</v>
      </c>
      <c r="G287" s="157" t="n">
        <v>427.84</v>
      </c>
      <c r="H287" s="156" t="n">
        <v>840</v>
      </c>
    </row>
    <row r="288" ht="24" customHeight="1" s="113">
      <c r="A288" s="158" t="n">
        <v>46118</v>
      </c>
      <c r="B288" s="156" t="inlineStr">
        <is>
          <t>M021</t>
        </is>
      </c>
      <c r="C288" s="156" t="inlineStr">
        <is>
          <t>GAZİEMİR-7</t>
        </is>
      </c>
      <c r="D288" s="156" t="inlineStr">
        <is>
          <t>ALİ ÇELİK</t>
        </is>
      </c>
      <c r="E288" s="156" t="n">
        <v>4222</v>
      </c>
      <c r="F288" s="156" t="n">
        <v>1190159</v>
      </c>
      <c r="G288" s="157" t="n">
        <v>281.89</v>
      </c>
      <c r="H288" s="156" t="n">
        <v>4019</v>
      </c>
    </row>
    <row r="289" ht="48" customHeight="1" s="113">
      <c r="A289" s="158" t="n">
        <v>46118</v>
      </c>
      <c r="B289" s="156" t="inlineStr">
        <is>
          <t>M022</t>
        </is>
      </c>
      <c r="C289" s="156" t="inlineStr">
        <is>
          <t>GEDİZ</t>
        </is>
      </c>
      <c r="D289" s="156" t="inlineStr">
        <is>
          <t>DERYA YARDIMCI</t>
        </is>
      </c>
      <c r="E289" s="156" t="n">
        <v>1175</v>
      </c>
      <c r="F289" s="156" t="n">
        <v>482129</v>
      </c>
      <c r="G289" s="157" t="n">
        <v>410.32</v>
      </c>
      <c r="H289" s="156" t="n">
        <v>1163</v>
      </c>
    </row>
    <row r="290" ht="48" customHeight="1" s="113">
      <c r="A290" s="158" t="n">
        <v>46118</v>
      </c>
      <c r="B290" s="156" t="inlineStr">
        <is>
          <t>M023</t>
        </is>
      </c>
      <c r="C290" s="156" t="inlineStr">
        <is>
          <t>GÖZTEPE</t>
        </is>
      </c>
      <c r="D290" s="156" t="inlineStr">
        <is>
          <t>ERTAN TEKİ</t>
        </is>
      </c>
      <c r="E290" s="156" t="n">
        <v>3293</v>
      </c>
      <c r="F290" s="156" t="n">
        <v>1123485</v>
      </c>
      <c r="G290" s="157" t="n">
        <v>341.17</v>
      </c>
      <c r="H290" s="156" t="n">
        <v>3497</v>
      </c>
    </row>
    <row r="291" ht="48" customHeight="1" s="113">
      <c r="A291" s="158" t="n">
        <v>46118</v>
      </c>
      <c r="B291" s="156" t="inlineStr">
        <is>
          <t>M024</t>
        </is>
      </c>
      <c r="C291" s="156" t="inlineStr">
        <is>
          <t>GÜMÜŞPALA</t>
        </is>
      </c>
      <c r="D291" s="156" t="inlineStr">
        <is>
          <t>DERYA YARDIMCI</t>
        </is>
      </c>
      <c r="E291" s="156" t="n">
        <v>3272</v>
      </c>
      <c r="F291" s="156" t="n">
        <v>1670790</v>
      </c>
      <c r="G291" s="157" t="n">
        <v>510.63</v>
      </c>
      <c r="H291" s="156" t="n">
        <v>3461</v>
      </c>
    </row>
    <row r="292" ht="48" customHeight="1" s="113">
      <c r="A292" s="158" t="n">
        <v>46118</v>
      </c>
      <c r="B292" s="156" t="inlineStr">
        <is>
          <t>M025</t>
        </is>
      </c>
      <c r="C292" s="156" t="inlineStr">
        <is>
          <t>HAL DEPO</t>
        </is>
      </c>
      <c r="D292" s="156" t="inlineStr">
        <is>
          <t>HALİT BAŞDAŞ</t>
        </is>
      </c>
      <c r="E292" s="156" t="n">
        <v>0</v>
      </c>
      <c r="F292" s="156" t="n">
        <v>0</v>
      </c>
      <c r="G292" s="156" t="n">
        <v>0</v>
      </c>
      <c r="H292" s="156" t="n">
        <v>0</v>
      </c>
    </row>
    <row r="293" ht="48" customHeight="1" s="113">
      <c r="A293" s="158" t="n">
        <v>46118</v>
      </c>
      <c r="B293" s="156" t="inlineStr">
        <is>
          <t>M026</t>
        </is>
      </c>
      <c r="C293" s="156" t="inlineStr">
        <is>
          <t>HARMANDALI</t>
        </is>
      </c>
      <c r="D293" s="156" t="inlineStr">
        <is>
          <t>DERYA YARDIMCI</t>
        </is>
      </c>
      <c r="E293" s="156" t="n">
        <v>2973</v>
      </c>
      <c r="F293" s="156" t="n">
        <v>1210846</v>
      </c>
      <c r="G293" s="157" t="n">
        <v>407.28</v>
      </c>
      <c r="H293" s="156" t="n">
        <v>3042</v>
      </c>
    </row>
    <row r="294" ht="48" customHeight="1" s="113">
      <c r="A294" s="158" t="n">
        <v>46118</v>
      </c>
      <c r="B294" s="156" t="inlineStr">
        <is>
          <t>M027</t>
        </is>
      </c>
      <c r="C294" s="156" t="inlineStr">
        <is>
          <t>HATAY</t>
        </is>
      </c>
      <c r="D294" s="156" t="inlineStr">
        <is>
          <t>ERTAN TEKİ</t>
        </is>
      </c>
      <c r="E294" s="156" t="n">
        <v>4007</v>
      </c>
      <c r="F294" s="156" t="n">
        <v>1460241</v>
      </c>
      <c r="G294" s="157" t="n">
        <v>364.42</v>
      </c>
      <c r="H294" s="156" t="n">
        <v>3982</v>
      </c>
    </row>
    <row r="295" ht="48" customHeight="1" s="113">
      <c r="A295" s="158" t="n">
        <v>46118</v>
      </c>
      <c r="B295" s="156" t="inlineStr">
        <is>
          <t>M028</t>
        </is>
      </c>
      <c r="C295" s="156" t="inlineStr">
        <is>
          <t>KARŞIYAKA-1</t>
        </is>
      </c>
      <c r="D295" s="156" t="inlineStr">
        <is>
          <t>DERYA YARDIMCI</t>
        </is>
      </c>
      <c r="E295" s="156" t="n">
        <v>3505</v>
      </c>
      <c r="F295" s="156" t="n">
        <v>1309765</v>
      </c>
      <c r="G295" s="157" t="n">
        <v>373.68</v>
      </c>
      <c r="H295" s="156" t="n">
        <v>3527</v>
      </c>
    </row>
    <row r="296" ht="24" customHeight="1" s="113">
      <c r="A296" s="158" t="n">
        <v>46118</v>
      </c>
      <c r="B296" s="156" t="inlineStr">
        <is>
          <t>M029</t>
        </is>
      </c>
      <c r="C296" s="156" t="inlineStr">
        <is>
          <t>KARŞIYAKA-2</t>
        </is>
      </c>
      <c r="D296" s="156" t="inlineStr">
        <is>
          <t>DERYA YARDIMCI</t>
        </is>
      </c>
      <c r="E296" s="156" t="n">
        <v>873</v>
      </c>
      <c r="F296" s="156" t="n">
        <v>220922</v>
      </c>
      <c r="G296" s="157" t="n">
        <v>253.06</v>
      </c>
      <c r="H296" s="156" t="n">
        <v>805</v>
      </c>
    </row>
    <row r="297" ht="36" customHeight="1" s="113">
      <c r="A297" s="158" t="n">
        <v>46118</v>
      </c>
      <c r="B297" s="156" t="inlineStr">
        <is>
          <t>M030</t>
        </is>
      </c>
      <c r="C297" s="156" t="inlineStr">
        <is>
          <t>MANAVKUYU</t>
        </is>
      </c>
      <c r="D297" s="156" t="inlineStr">
        <is>
          <t>DERYA YARDIMCI</t>
        </is>
      </c>
      <c r="E297" s="156" t="n">
        <v>1887</v>
      </c>
      <c r="F297" s="156" t="n">
        <v>533582</v>
      </c>
      <c r="G297" s="157" t="n">
        <v>282.77</v>
      </c>
      <c r="H297" s="156" t="n">
        <v>1997</v>
      </c>
    </row>
    <row r="298" ht="24" customHeight="1" s="113">
      <c r="A298" s="158" t="n">
        <v>46118</v>
      </c>
      <c r="B298" s="156" t="inlineStr">
        <is>
          <t>M031</t>
        </is>
      </c>
      <c r="C298" s="156" t="inlineStr">
        <is>
          <t>MENDERES</t>
        </is>
      </c>
      <c r="D298" s="156" t="inlineStr">
        <is>
          <t>CÜNEYT ÇIKRIKÇI - AYŞE AVCU</t>
        </is>
      </c>
      <c r="E298" s="156" t="n">
        <v>2997</v>
      </c>
      <c r="F298" s="156" t="n">
        <v>704289</v>
      </c>
      <c r="G298" s="157" t="n">
        <v>235</v>
      </c>
      <c r="H298" s="156" t="n">
        <v>3100</v>
      </c>
    </row>
    <row r="299" ht="36" customHeight="1" s="113">
      <c r="A299" s="158" t="n">
        <v>46118</v>
      </c>
      <c r="B299" s="156" t="inlineStr">
        <is>
          <t>M032</t>
        </is>
      </c>
      <c r="C299" s="156" t="inlineStr">
        <is>
          <t>MENDERES DEPO</t>
        </is>
      </c>
      <c r="D299" s="156" t="inlineStr">
        <is>
          <t>AYHAN DAŞDEMİR</t>
        </is>
      </c>
      <c r="E299" s="156" t="n">
        <v>0</v>
      </c>
      <c r="F299" s="156" t="n">
        <v>0</v>
      </c>
      <c r="G299" s="156" t="n">
        <v>0</v>
      </c>
      <c r="H299" s="156" t="n">
        <v>0</v>
      </c>
    </row>
    <row r="300" ht="36" customHeight="1" s="113">
      <c r="A300" s="158" t="n">
        <v>46118</v>
      </c>
      <c r="B300" s="156" t="inlineStr">
        <is>
          <t>M033</t>
        </is>
      </c>
      <c r="C300" s="156" t="inlineStr">
        <is>
          <t>MERKEZ</t>
        </is>
      </c>
      <c r="D300" s="156" t="inlineStr">
        <is>
          <t>GENEL MÜDÜR</t>
        </is>
      </c>
      <c r="E300" s="156" t="n">
        <v>0</v>
      </c>
      <c r="F300" s="156" t="n">
        <v>0</v>
      </c>
      <c r="G300" s="156" t="n">
        <v>0</v>
      </c>
      <c r="H300" s="156" t="n">
        <v>0</v>
      </c>
    </row>
    <row r="301" ht="24" customHeight="1" s="113">
      <c r="A301" s="158" t="n">
        <v>46118</v>
      </c>
      <c r="B301" s="156" t="inlineStr">
        <is>
          <t>M034</t>
        </is>
      </c>
      <c r="C301" s="156" t="inlineStr">
        <is>
          <t>NARLIDERE</t>
        </is>
      </c>
      <c r="D301" s="156" t="inlineStr">
        <is>
          <t>ERTAN TEKİ</t>
        </is>
      </c>
      <c r="E301" s="156" t="n">
        <v>2821</v>
      </c>
      <c r="F301" s="156" t="n">
        <v>679963</v>
      </c>
      <c r="G301" s="157" t="n">
        <v>241.04</v>
      </c>
      <c r="H301" s="156" t="n">
        <v>2582</v>
      </c>
    </row>
    <row r="302" ht="48" customHeight="1" s="113">
      <c r="A302" s="158" t="n">
        <v>46118</v>
      </c>
      <c r="B302" s="156" t="inlineStr">
        <is>
          <t>M035</t>
        </is>
      </c>
      <c r="C302" s="156" t="inlineStr">
        <is>
          <t>OSMANGAZİ</t>
        </is>
      </c>
      <c r="D302" s="156" t="inlineStr">
        <is>
          <t>DERYA YARDIMCI</t>
        </is>
      </c>
      <c r="E302" s="156" t="n">
        <v>3485</v>
      </c>
      <c r="F302" s="156" t="n">
        <v>1025012</v>
      </c>
      <c r="G302" s="157" t="n">
        <v>294.12</v>
      </c>
      <c r="H302" s="156" t="n">
        <v>3515</v>
      </c>
    </row>
    <row r="303" ht="48" customHeight="1" s="113">
      <c r="A303" s="158" t="n">
        <v>46118</v>
      </c>
      <c r="B303" s="156" t="inlineStr">
        <is>
          <t>M036</t>
        </is>
      </c>
      <c r="C303" s="156" t="inlineStr">
        <is>
          <t>POLİGON</t>
        </is>
      </c>
      <c r="D303" s="156" t="inlineStr">
        <is>
          <t>ERTAN TEKİ</t>
        </is>
      </c>
      <c r="E303" s="156" t="n">
        <v>1411</v>
      </c>
      <c r="F303" s="156" t="n">
        <v>316851</v>
      </c>
      <c r="G303" s="157" t="n">
        <v>224.56</v>
      </c>
      <c r="H303" s="156" t="n">
        <v>1503</v>
      </c>
    </row>
    <row r="304" ht="48" customHeight="1" s="113">
      <c r="A304" s="158" t="n">
        <v>46118</v>
      </c>
      <c r="B304" s="156" t="inlineStr">
        <is>
          <t>M037</t>
        </is>
      </c>
      <c r="C304" s="156" t="inlineStr">
        <is>
          <t>SEFERİHİSAR</t>
        </is>
      </c>
      <c r="D304" s="156" t="inlineStr">
        <is>
          <t>ERTAN TEKİ</t>
        </is>
      </c>
      <c r="E304" s="156" t="n">
        <v>3026</v>
      </c>
      <c r="F304" s="156" t="n">
        <v>1128194</v>
      </c>
      <c r="G304" s="157" t="n">
        <v>372.83</v>
      </c>
      <c r="H304" s="156" t="n">
        <v>2970</v>
      </c>
    </row>
    <row r="305" ht="48" customHeight="1" s="113">
      <c r="A305" s="158" t="n">
        <v>46118</v>
      </c>
      <c r="B305" s="156" t="inlineStr">
        <is>
          <t>M038</t>
        </is>
      </c>
      <c r="C305" s="156" t="inlineStr">
        <is>
          <t>TORBALI 1</t>
        </is>
      </c>
      <c r="D305" s="156" t="inlineStr">
        <is>
          <t>CÜNEYT ÇIKRIKÇI - AYŞE AVCU</t>
        </is>
      </c>
      <c r="E305" s="156" t="n">
        <v>2049</v>
      </c>
      <c r="F305" s="156" t="n">
        <v>1107568</v>
      </c>
      <c r="G305" s="157" t="n">
        <v>540.54</v>
      </c>
      <c r="H305" s="156" t="n">
        <v>2127</v>
      </c>
    </row>
    <row r="306" ht="48" customHeight="1" s="113">
      <c r="A306" s="158" t="n">
        <v>46118</v>
      </c>
      <c r="B306" s="156" t="inlineStr">
        <is>
          <t>M039</t>
        </is>
      </c>
      <c r="C306" s="156" t="inlineStr">
        <is>
          <t>TORBALI 2</t>
        </is>
      </c>
      <c r="D306" s="156" t="inlineStr">
        <is>
          <t>CÜNEYT ÇIKRIKÇI - AYŞE AVCU</t>
        </is>
      </c>
      <c r="E306" s="156" t="n">
        <v>3558</v>
      </c>
      <c r="F306" s="156" t="n">
        <v>1136769</v>
      </c>
      <c r="G306" s="157" t="n">
        <v>319.5</v>
      </c>
      <c r="H306" s="156" t="n">
        <v>3670</v>
      </c>
    </row>
    <row r="307" ht="48" customHeight="1" s="113">
      <c r="A307" s="158" t="n">
        <v>46118</v>
      </c>
      <c r="B307" s="156" t="inlineStr">
        <is>
          <t>M040</t>
        </is>
      </c>
      <c r="C307" s="156" t="inlineStr">
        <is>
          <t>TORBALI 3</t>
        </is>
      </c>
      <c r="D307" s="156" t="inlineStr">
        <is>
          <t>CÜNEYT ÇIKRIKÇI - AYŞE AVCU</t>
        </is>
      </c>
      <c r="E307" s="156" t="n">
        <v>2397</v>
      </c>
      <c r="F307" s="156" t="n">
        <v>647401</v>
      </c>
      <c r="G307" s="157" t="n">
        <v>270.09</v>
      </c>
      <c r="H307" s="156" t="n">
        <v>2394</v>
      </c>
    </row>
    <row r="308" ht="48" customHeight="1" s="113">
      <c r="A308" s="158" t="n">
        <v>46118</v>
      </c>
      <c r="B308" s="156" t="inlineStr">
        <is>
          <t>M041</t>
        </is>
      </c>
      <c r="C308" s="156" t="inlineStr">
        <is>
          <t>TORBALI 4</t>
        </is>
      </c>
      <c r="D308" s="156" t="inlineStr">
        <is>
          <t>CÜNEYT ÇIKRIKÇI - AYŞE AVCU</t>
        </is>
      </c>
      <c r="E308" s="156" t="n">
        <v>3683</v>
      </c>
      <c r="F308" s="156" t="n">
        <v>1736324</v>
      </c>
      <c r="G308" s="157" t="n">
        <v>471.44</v>
      </c>
      <c r="H308" s="156" t="n">
        <v>3582</v>
      </c>
    </row>
    <row r="309" ht="36" customHeight="1" s="113">
      <c r="A309" s="158" t="n">
        <v>46118</v>
      </c>
      <c r="B309" s="156" t="inlineStr">
        <is>
          <t>M042</t>
        </is>
      </c>
      <c r="C309" s="156" t="inlineStr">
        <is>
          <t>TORBALI 5</t>
        </is>
      </c>
      <c r="D309" s="156" t="inlineStr">
        <is>
          <t>CÜNEYT ÇIKRIKÇI - AYŞE AVCU</t>
        </is>
      </c>
      <c r="E309" s="156" t="n">
        <v>3643</v>
      </c>
      <c r="F309" s="156" t="n">
        <v>1366579</v>
      </c>
      <c r="G309" s="157" t="n">
        <v>375.12</v>
      </c>
      <c r="H309" s="156" t="n">
        <v>3793</v>
      </c>
    </row>
    <row r="310" ht="24" customHeight="1" s="113">
      <c r="A310" s="158" t="n">
        <v>46118</v>
      </c>
      <c r="B310" s="156" t="inlineStr">
        <is>
          <t>M043</t>
        </is>
      </c>
      <c r="C310" s="156" t="inlineStr">
        <is>
          <t>YAPICIOĞLU</t>
        </is>
      </c>
      <c r="D310" s="156" t="inlineStr">
        <is>
          <t>ERTAN TEKİ</t>
        </is>
      </c>
      <c r="E310" s="156" t="n">
        <v>1512</v>
      </c>
      <c r="F310" s="156" t="n">
        <v>682008</v>
      </c>
      <c r="G310" s="157" t="n">
        <v>451.06</v>
      </c>
      <c r="H310" s="156" t="n">
        <v>1394</v>
      </c>
    </row>
    <row r="311" ht="36" customHeight="1" s="113">
      <c r="A311" s="158" t="n">
        <v>46118</v>
      </c>
      <c r="B311" s="156" t="inlineStr">
        <is>
          <t>M044</t>
        </is>
      </c>
      <c r="C311" s="156" t="inlineStr">
        <is>
          <t>YEŞİLOVA</t>
        </is>
      </c>
      <c r="D311" s="156" t="inlineStr">
        <is>
          <t>DERYA YARDIMCI</t>
        </is>
      </c>
      <c r="E311" s="156" t="n">
        <v>744</v>
      </c>
      <c r="F311" s="156" t="n">
        <v>147724</v>
      </c>
      <c r="G311" s="157" t="n">
        <v>198.55</v>
      </c>
      <c r="H311" s="156" t="n">
        <v>702</v>
      </c>
    </row>
    <row r="312" ht="24" customHeight="1" s="113">
      <c r="A312" s="158" t="n">
        <v>46118</v>
      </c>
      <c r="B312" s="156" t="inlineStr">
        <is>
          <t>M045</t>
        </is>
      </c>
      <c r="C312" s="156" t="inlineStr">
        <is>
          <t>Z1  ET DEPO</t>
        </is>
      </c>
      <c r="D312" s="156" t="inlineStr">
        <is>
          <t>FARUK MALKOÇ</t>
        </is>
      </c>
      <c r="E312" s="156" t="n">
        <v>0</v>
      </c>
      <c r="F312" s="156" t="n">
        <v>0</v>
      </c>
      <c r="G312" s="156" t="n">
        <v>0</v>
      </c>
      <c r="H312" s="156" t="n">
        <v>0</v>
      </c>
    </row>
    <row r="313" ht="36" customHeight="1" s="113">
      <c r="A313" s="158" t="n">
        <v>46118</v>
      </c>
      <c r="B313" s="156" t="inlineStr">
        <is>
          <t>M046</t>
        </is>
      </c>
      <c r="C313" s="156" t="inlineStr">
        <is>
          <t>ÇAMDİBİ</t>
        </is>
      </c>
      <c r="D313" s="156" t="inlineStr">
        <is>
          <t>DERYA YARDIMCI</t>
        </is>
      </c>
      <c r="E313" s="156" t="n">
        <v>3064</v>
      </c>
      <c r="F313" s="156" t="n">
        <v>592521</v>
      </c>
      <c r="G313" s="157" t="n">
        <v>193.38</v>
      </c>
      <c r="H313" s="156" t="n">
        <v>3020</v>
      </c>
    </row>
    <row r="314" ht="24" customHeight="1" s="113">
      <c r="A314" s="158" t="n">
        <v>46118</v>
      </c>
      <c r="B314" s="156" t="inlineStr">
        <is>
          <t>M047</t>
        </is>
      </c>
      <c r="C314" s="156" t="inlineStr">
        <is>
          <t>ÇİFTLİK</t>
        </is>
      </c>
      <c r="D314" s="156" t="inlineStr">
        <is>
          <t>CEBRAİL ÇİÇEK</t>
        </is>
      </c>
      <c r="E314" s="156" t="n">
        <v>0</v>
      </c>
      <c r="F314" s="156" t="n">
        <v>0</v>
      </c>
      <c r="G314" s="156" t="n">
        <v>0</v>
      </c>
      <c r="H314" s="156" t="n">
        <v>0</v>
      </c>
    </row>
    <row r="315" ht="36" customHeight="1" s="113">
      <c r="A315" s="158" t="n">
        <v>46118</v>
      </c>
      <c r="B315" s="156" t="inlineStr">
        <is>
          <t>M048</t>
        </is>
      </c>
      <c r="C315" s="156" t="inlineStr">
        <is>
          <t>ÇİĞLİ</t>
        </is>
      </c>
      <c r="D315" s="156" t="inlineStr">
        <is>
          <t>DERYA YARDIMCI</t>
        </is>
      </c>
      <c r="E315" s="156" t="n">
        <v>3208</v>
      </c>
      <c r="F315" s="156" t="n">
        <v>728395</v>
      </c>
      <c r="G315" s="157" t="n">
        <v>227.06</v>
      </c>
      <c r="H315" s="156" t="n">
        <v>3395</v>
      </c>
    </row>
    <row r="316" ht="36" customHeight="1" s="113">
      <c r="A316" s="158" t="n">
        <v>46118</v>
      </c>
      <c r="B316" s="156" t="inlineStr">
        <is>
          <t>M049</t>
        </is>
      </c>
      <c r="C316" s="156" t="inlineStr">
        <is>
          <t>ÖZDERE</t>
        </is>
      </c>
      <c r="D316" s="156" t="inlineStr">
        <is>
          <t>CÜNEYT ÇIKRIKÇI - AYŞE AVCU</t>
        </is>
      </c>
      <c r="E316" s="156" t="n">
        <v>756</v>
      </c>
      <c r="F316" s="156" t="n">
        <v>223272</v>
      </c>
      <c r="G316" s="157" t="n">
        <v>295.33</v>
      </c>
      <c r="H316" s="156" t="n">
        <v>752</v>
      </c>
    </row>
    <row r="317" ht="36" customHeight="1" s="113">
      <c r="A317" s="158" t="n">
        <v>46118</v>
      </c>
      <c r="B317" s="156" t="inlineStr">
        <is>
          <t>M050</t>
        </is>
      </c>
      <c r="C317" s="156" t="inlineStr">
        <is>
          <t>İZMİRSPOR</t>
        </is>
      </c>
      <c r="D317" s="156" t="inlineStr">
        <is>
          <t>ERTAN TEKİ</t>
        </is>
      </c>
      <c r="E317" s="156" t="n">
        <v>4739</v>
      </c>
      <c r="F317" s="156" t="n">
        <v>2760335</v>
      </c>
      <c r="G317" s="157" t="n">
        <v>582.47</v>
      </c>
      <c r="H317" s="156" t="n">
        <v>5001</v>
      </c>
    </row>
    <row r="318" ht="48" customHeight="1" s="113">
      <c r="A318" s="158" t="n">
        <v>46118</v>
      </c>
      <c r="B318" s="156" t="inlineStr">
        <is>
          <t>M051</t>
        </is>
      </c>
      <c r="C318" s="156" t="inlineStr">
        <is>
          <t>ŞİRİNYER</t>
        </is>
      </c>
      <c r="D318" s="156" t="inlineStr">
        <is>
          <t>ERTAN TEKİ</t>
        </is>
      </c>
      <c r="E318" s="156" t="n">
        <v>997</v>
      </c>
      <c r="F318" s="156" t="n">
        <v>529701</v>
      </c>
      <c r="G318" s="157" t="n">
        <v>531.29</v>
      </c>
      <c r="H318" s="156" t="n">
        <v>992</v>
      </c>
    </row>
    <row r="319" ht="36" customHeight="1" s="113">
      <c r="A319" s="158" t="n">
        <v>46118</v>
      </c>
      <c r="B319" s="156" t="inlineStr">
        <is>
          <t>M052</t>
        </is>
      </c>
      <c r="C319" s="156" t="inlineStr">
        <is>
          <t>ŞİRİNYER 2</t>
        </is>
      </c>
      <c r="D319" s="156" t="inlineStr">
        <is>
          <t>DERYA YARDIMCI</t>
        </is>
      </c>
      <c r="E319" s="156" t="n">
        <v>1761</v>
      </c>
      <c r="F319" s="156" t="n">
        <v>816533</v>
      </c>
      <c r="G319" s="157" t="n">
        <v>463.68</v>
      </c>
      <c r="H319" s="156" t="n">
        <v>1616</v>
      </c>
    </row>
    <row r="320" ht="27.75" customHeight="1" s="113">
      <c r="A320" s="158" t="n">
        <v>46118</v>
      </c>
      <c r="B320" s="156" t="inlineStr">
        <is>
          <t>M057</t>
        </is>
      </c>
      <c r="C320" s="156" t="inlineStr">
        <is>
          <t>BUCA2</t>
        </is>
      </c>
      <c r="D320" s="156" t="inlineStr">
        <is>
          <t>ERTAN TEKİ</t>
        </is>
      </c>
      <c r="E320" s="156" t="n">
        <v>0</v>
      </c>
      <c r="F320" s="156" t="n">
        <v>0</v>
      </c>
      <c r="G320" s="156" t="n">
        <v>0</v>
      </c>
      <c r="H320" s="156" t="n">
        <v>0</v>
      </c>
    </row>
    <row r="321" ht="24" customHeight="1" s="113">
      <c r="A321" s="158" t="n">
        <v>46119</v>
      </c>
      <c r="B321" s="156" t="inlineStr">
        <is>
          <t>M001</t>
        </is>
      </c>
      <c r="C321" s="156" t="inlineStr">
        <is>
          <t>AKEVLER</t>
        </is>
      </c>
      <c r="D321" s="156" t="inlineStr">
        <is>
          <t>ERTAN TEKİ</t>
        </is>
      </c>
      <c r="E321" s="156" t="n">
        <v>1099</v>
      </c>
      <c r="F321" s="156" t="n">
        <v>407183</v>
      </c>
      <c r="G321" s="157" t="n">
        <v>370.5</v>
      </c>
      <c r="H321" s="156" t="n">
        <v>1160</v>
      </c>
    </row>
    <row r="322" ht="36" customHeight="1" s="113">
      <c r="A322" s="158" t="n">
        <v>46119</v>
      </c>
      <c r="B322" s="156" t="inlineStr">
        <is>
          <t>M002</t>
        </is>
      </c>
      <c r="C322" s="156" t="inlineStr">
        <is>
          <t>AYDIN EFELER</t>
        </is>
      </c>
      <c r="D322" s="156" t="inlineStr">
        <is>
          <t>CÜNEYT ÇIKRIKÇI - AYŞE AVCU</t>
        </is>
      </c>
      <c r="E322" s="156" t="n">
        <v>2417</v>
      </c>
      <c r="F322" s="156" t="n">
        <v>752268</v>
      </c>
      <c r="G322" s="157" t="n">
        <v>311.24</v>
      </c>
      <c r="H322" s="156" t="n">
        <v>2231</v>
      </c>
    </row>
    <row r="323" ht="24" customHeight="1" s="113">
      <c r="A323" s="158" t="n">
        <v>46119</v>
      </c>
      <c r="B323" s="156" t="inlineStr">
        <is>
          <t>M003</t>
        </is>
      </c>
      <c r="C323" s="156" t="inlineStr">
        <is>
          <t>AYDIN EFELER-2</t>
        </is>
      </c>
      <c r="D323" s="156" t="inlineStr">
        <is>
          <t>CÜNEYT ÇIKRIKÇI - AYŞE AVCU</t>
        </is>
      </c>
      <c r="E323" s="156" t="n">
        <v>1345</v>
      </c>
      <c r="F323" s="156" t="n">
        <v>595440</v>
      </c>
      <c r="G323" s="157" t="n">
        <v>442.71</v>
      </c>
      <c r="H323" s="156" t="n">
        <v>1383</v>
      </c>
    </row>
    <row r="324" ht="24" customHeight="1" s="113">
      <c r="A324" s="158" t="n">
        <v>46119</v>
      </c>
      <c r="B324" s="156" t="inlineStr">
        <is>
          <t>M004</t>
        </is>
      </c>
      <c r="C324" s="156" t="inlineStr">
        <is>
          <t>AYDIN FATİH</t>
        </is>
      </c>
      <c r="D324" s="156" t="inlineStr">
        <is>
          <t>CÜNEYT ÇIKRIKÇI - AYŞE AVCU</t>
        </is>
      </c>
      <c r="E324" s="156" t="n">
        <v>1075</v>
      </c>
      <c r="F324" s="156" t="n">
        <v>366620</v>
      </c>
      <c r="G324" s="157" t="n">
        <v>341.04</v>
      </c>
      <c r="H324" s="156" t="n">
        <v>1093</v>
      </c>
    </row>
    <row r="325" ht="48" customHeight="1" s="113">
      <c r="A325" s="158" t="n">
        <v>46119</v>
      </c>
      <c r="B325" s="156" t="inlineStr">
        <is>
          <t>M005</t>
        </is>
      </c>
      <c r="C325" s="156" t="inlineStr">
        <is>
          <t>AYDIN FATİH-2</t>
        </is>
      </c>
      <c r="D325" s="156" t="inlineStr">
        <is>
          <t>CÜNEYT ÇIKRIKÇI - AYŞE AVCU</t>
        </is>
      </c>
      <c r="E325" s="156" t="n">
        <v>1407</v>
      </c>
      <c r="F325" s="156" t="n">
        <v>811430</v>
      </c>
      <c r="G325" s="157" t="n">
        <v>576.71</v>
      </c>
      <c r="H325" s="156" t="n">
        <v>1284</v>
      </c>
    </row>
    <row r="326" ht="48" customHeight="1" s="113">
      <c r="A326" s="158" t="n">
        <v>46119</v>
      </c>
      <c r="B326" s="156" t="inlineStr">
        <is>
          <t>M006</t>
        </is>
      </c>
      <c r="C326" s="156" t="inlineStr">
        <is>
          <t>AYDIN GİRNE</t>
        </is>
      </c>
      <c r="D326" s="156" t="inlineStr">
        <is>
          <t>CÜNEYT ÇIKRIKÇI - AYŞE AVCU</t>
        </is>
      </c>
      <c r="E326" s="156" t="n">
        <v>1711</v>
      </c>
      <c r="F326" s="156" t="n">
        <v>431532</v>
      </c>
      <c r="G326" s="157" t="n">
        <v>252.21</v>
      </c>
      <c r="H326" s="156" t="n">
        <v>1674</v>
      </c>
    </row>
    <row r="327" ht="48" customHeight="1" s="113">
      <c r="A327" s="158" t="n">
        <v>46119</v>
      </c>
      <c r="B327" s="156" t="inlineStr">
        <is>
          <t>M007</t>
        </is>
      </c>
      <c r="C327" s="156" t="inlineStr">
        <is>
          <t>AYDIN MİMARSİNAN</t>
        </is>
      </c>
      <c r="D327" s="156" t="inlineStr">
        <is>
          <t>CÜNEYT ÇIKRIKÇI - AYŞE AVCU</t>
        </is>
      </c>
      <c r="E327" s="156" t="n">
        <v>3604</v>
      </c>
      <c r="F327" s="156" t="n">
        <v>907162</v>
      </c>
      <c r="G327" s="157" t="n">
        <v>251.71</v>
      </c>
      <c r="H327" s="156" t="n">
        <v>3464</v>
      </c>
    </row>
    <row r="328" ht="48" customHeight="1" s="113">
      <c r="A328" s="158" t="n">
        <v>46119</v>
      </c>
      <c r="B328" s="156" t="inlineStr">
        <is>
          <t>M008</t>
        </is>
      </c>
      <c r="C328" s="156" t="inlineStr">
        <is>
          <t>AYRANCILAR</t>
        </is>
      </c>
      <c r="D328" s="156" t="inlineStr">
        <is>
          <t>CÜNEYT ÇIKRIKÇI - AYŞE AVCU</t>
        </is>
      </c>
      <c r="E328" s="156" t="n">
        <v>2896</v>
      </c>
      <c r="F328" s="156" t="n">
        <v>663197</v>
      </c>
      <c r="G328" s="157" t="n">
        <v>229</v>
      </c>
      <c r="H328" s="156" t="n">
        <v>2817</v>
      </c>
    </row>
    <row r="329" ht="48" customHeight="1" s="113">
      <c r="A329" s="158" t="n">
        <v>46119</v>
      </c>
      <c r="B329" s="156" t="inlineStr">
        <is>
          <t>M009</t>
        </is>
      </c>
      <c r="C329" s="156" t="inlineStr">
        <is>
          <t>BALÇOVA</t>
        </is>
      </c>
      <c r="D329" s="156" t="inlineStr">
        <is>
          <t>ERTAN TEKİ</t>
        </is>
      </c>
      <c r="E329" s="156" t="n">
        <v>2392</v>
      </c>
      <c r="F329" s="156" t="n">
        <v>484416</v>
      </c>
      <c r="G329" s="157" t="n">
        <v>202.52</v>
      </c>
      <c r="H329" s="156" t="n">
        <v>2275</v>
      </c>
    </row>
    <row r="330" ht="24" customHeight="1" s="113">
      <c r="A330" s="158" t="n">
        <v>46119</v>
      </c>
      <c r="B330" s="156" t="inlineStr">
        <is>
          <t>M010</t>
        </is>
      </c>
      <c r="C330" s="156" t="inlineStr">
        <is>
          <t>BAYRAKLI</t>
        </is>
      </c>
      <c r="D330" s="156" t="inlineStr">
        <is>
          <t>DERYA YARDIMCI</t>
        </is>
      </c>
      <c r="E330" s="156" t="n">
        <v>3153</v>
      </c>
      <c r="F330" s="156" t="n">
        <v>917900</v>
      </c>
      <c r="G330" s="157" t="n">
        <v>291.12</v>
      </c>
      <c r="H330" s="156" t="n">
        <v>3140</v>
      </c>
    </row>
    <row r="331" ht="36" customHeight="1" s="113">
      <c r="A331" s="158" t="n">
        <v>46119</v>
      </c>
      <c r="B331" s="156" t="inlineStr">
        <is>
          <t>M011</t>
        </is>
      </c>
      <c r="C331" s="156" t="inlineStr">
        <is>
          <t>BOZYAKA</t>
        </is>
      </c>
      <c r="D331" s="156" t="inlineStr">
        <is>
          <t>ERTAN TEKİ</t>
        </is>
      </c>
      <c r="E331" s="156" t="n">
        <v>1715</v>
      </c>
      <c r="F331" s="156" t="n">
        <v>664593</v>
      </c>
      <c r="G331" s="157" t="n">
        <v>387.52</v>
      </c>
      <c r="H331" s="156" t="n">
        <v>1722</v>
      </c>
    </row>
    <row r="332" ht="24" customHeight="1" s="113">
      <c r="A332" s="158" t="n">
        <v>46119</v>
      </c>
      <c r="B332" s="156" t="inlineStr">
        <is>
          <t>M012</t>
        </is>
      </c>
      <c r="C332" s="156" t="inlineStr">
        <is>
          <t xml:space="preserve">BUCA </t>
        </is>
      </c>
      <c r="D332" s="156" t="inlineStr">
        <is>
          <t>DERYA YARDIMCI</t>
        </is>
      </c>
      <c r="E332" s="156" t="n">
        <v>1135</v>
      </c>
      <c r="F332" s="156" t="n">
        <v>525891</v>
      </c>
      <c r="G332" s="157" t="n">
        <v>463.34</v>
      </c>
      <c r="H332" s="156" t="n">
        <v>1069</v>
      </c>
    </row>
    <row r="333" ht="36" customHeight="1" s="113">
      <c r="A333" s="158" t="n">
        <v>46119</v>
      </c>
      <c r="B333" s="156" t="inlineStr">
        <is>
          <t>M013</t>
        </is>
      </c>
      <c r="C333" s="156" t="inlineStr">
        <is>
          <t>DEDEBAŞI</t>
        </is>
      </c>
      <c r="D333" s="156" t="inlineStr">
        <is>
          <t>DERYA YARDIMCI</t>
        </is>
      </c>
      <c r="E333" s="156" t="n">
        <v>2299</v>
      </c>
      <c r="F333" s="156" t="n">
        <v>986879</v>
      </c>
      <c r="G333" s="157" t="n">
        <v>429.26</v>
      </c>
      <c r="H333" s="156" t="n">
        <v>2133</v>
      </c>
    </row>
    <row r="334" ht="24" customHeight="1" s="113">
      <c r="A334" s="158" t="n">
        <v>46119</v>
      </c>
      <c r="B334" s="156" t="inlineStr">
        <is>
          <t>M014</t>
        </is>
      </c>
      <c r="C334" s="156" t="inlineStr">
        <is>
          <t>ESKİİZMİR</t>
        </is>
      </c>
      <c r="D334" s="156" t="inlineStr">
        <is>
          <t>ERTAN TEKİ</t>
        </is>
      </c>
      <c r="E334" s="156" t="n">
        <v>2070</v>
      </c>
      <c r="F334" s="156" t="n">
        <v>897093</v>
      </c>
      <c r="G334" s="157" t="n">
        <v>433.38</v>
      </c>
      <c r="H334" s="156" t="n">
        <v>2051</v>
      </c>
    </row>
    <row r="335" ht="36" customHeight="1" s="113">
      <c r="A335" s="158" t="n">
        <v>46119</v>
      </c>
      <c r="B335" s="156" t="inlineStr">
        <is>
          <t>M015</t>
        </is>
      </c>
      <c r="C335" s="156" t="inlineStr">
        <is>
          <t>GAZİEMİR-1</t>
        </is>
      </c>
      <c r="D335" s="156" t="inlineStr">
        <is>
          <t>ALİ ÇELİK</t>
        </is>
      </c>
      <c r="E335" s="156" t="n">
        <v>1550</v>
      </c>
      <c r="F335" s="156" t="n">
        <v>631736</v>
      </c>
      <c r="G335" s="157" t="n">
        <v>407.57</v>
      </c>
      <c r="H335" s="156" t="n">
        <v>1433</v>
      </c>
    </row>
    <row r="336" ht="48" customHeight="1" s="113">
      <c r="A336" s="158" t="n">
        <v>46119</v>
      </c>
      <c r="B336" s="156" t="inlineStr">
        <is>
          <t>M016</t>
        </is>
      </c>
      <c r="C336" s="156" t="inlineStr">
        <is>
          <t>GAZİEMİR-2</t>
        </is>
      </c>
      <c r="D336" s="156" t="inlineStr">
        <is>
          <t>ALİ ÇELİK</t>
        </is>
      </c>
      <c r="E336" s="156" t="n">
        <v>2316</v>
      </c>
      <c r="F336" s="156" t="n">
        <v>789129</v>
      </c>
      <c r="G336" s="157" t="n">
        <v>340.73</v>
      </c>
      <c r="H336" s="156" t="n">
        <v>2221</v>
      </c>
    </row>
    <row r="337" ht="24" customHeight="1" s="113">
      <c r="A337" s="158" t="n">
        <v>46119</v>
      </c>
      <c r="B337" s="156" t="inlineStr">
        <is>
          <t>M017</t>
        </is>
      </c>
      <c r="C337" s="156" t="inlineStr">
        <is>
          <t>GAZİEMİR-3</t>
        </is>
      </c>
      <c r="D337" s="156" t="inlineStr">
        <is>
          <t>ALİ ÇELİK</t>
        </is>
      </c>
      <c r="E337" s="156" t="n">
        <v>2360</v>
      </c>
      <c r="F337" s="156" t="n">
        <v>752672</v>
      </c>
      <c r="G337" s="157" t="n">
        <v>318.93</v>
      </c>
      <c r="H337" s="156" t="n">
        <v>2240</v>
      </c>
    </row>
    <row r="338" ht="24" customHeight="1" s="113">
      <c r="A338" s="158" t="n">
        <v>46119</v>
      </c>
      <c r="B338" s="156" t="inlineStr">
        <is>
          <t>M018</t>
        </is>
      </c>
      <c r="C338" s="156" t="inlineStr">
        <is>
          <t>GAZİEMİR-4</t>
        </is>
      </c>
      <c r="D338" s="156" t="inlineStr">
        <is>
          <t>ALİ ÇELİK</t>
        </is>
      </c>
      <c r="E338" s="156" t="n">
        <v>2123</v>
      </c>
      <c r="F338" s="156" t="n">
        <v>765659</v>
      </c>
      <c r="G338" s="157" t="n">
        <v>360.65</v>
      </c>
      <c r="H338" s="156" t="n">
        <v>1943</v>
      </c>
    </row>
    <row r="339" ht="36" customHeight="1" s="113">
      <c r="A339" s="158" t="n">
        <v>46119</v>
      </c>
      <c r="B339" s="156" t="inlineStr">
        <is>
          <t>M019</t>
        </is>
      </c>
      <c r="C339" s="156" t="inlineStr">
        <is>
          <t>GAZİEMİR-5</t>
        </is>
      </c>
      <c r="D339" s="156" t="inlineStr">
        <is>
          <t>ALİ ÇELİK</t>
        </is>
      </c>
      <c r="E339" s="156" t="n">
        <v>1594</v>
      </c>
      <c r="F339" s="156" t="n">
        <v>420542</v>
      </c>
      <c r="G339" s="157" t="n">
        <v>263.83</v>
      </c>
      <c r="H339" s="156" t="n">
        <v>1435</v>
      </c>
    </row>
    <row r="340" ht="36" customHeight="1" s="113">
      <c r="A340" s="158" t="n">
        <v>46119</v>
      </c>
      <c r="B340" s="156" t="inlineStr">
        <is>
          <t>M020</t>
        </is>
      </c>
      <c r="C340" s="156" t="inlineStr">
        <is>
          <t>GAZİEMİR-6</t>
        </is>
      </c>
      <c r="D340" s="156" t="inlineStr">
        <is>
          <t>ALİ ÇELİK</t>
        </is>
      </c>
      <c r="E340" s="156" t="n">
        <v>760</v>
      </c>
      <c r="F340" s="156" t="n">
        <v>278768</v>
      </c>
      <c r="G340" s="157" t="n">
        <v>366.8</v>
      </c>
      <c r="H340" s="156" t="n">
        <v>711</v>
      </c>
    </row>
    <row r="341" ht="24" customHeight="1" s="113">
      <c r="A341" s="158" t="n">
        <v>46119</v>
      </c>
      <c r="B341" s="156" t="inlineStr">
        <is>
          <t>M021</t>
        </is>
      </c>
      <c r="C341" s="156" t="inlineStr">
        <is>
          <t>GAZİEMİR-7</t>
        </is>
      </c>
      <c r="D341" s="156" t="inlineStr">
        <is>
          <t>ALİ ÇELİK</t>
        </is>
      </c>
      <c r="E341" s="156" t="n">
        <v>4066</v>
      </c>
      <c r="F341" s="156" t="n">
        <v>1091363</v>
      </c>
      <c r="G341" s="157" t="n">
        <v>268.41</v>
      </c>
      <c r="H341" s="156" t="n">
        <v>4143</v>
      </c>
    </row>
    <row r="342" ht="24" customHeight="1" s="113">
      <c r="A342" s="158" t="n">
        <v>46119</v>
      </c>
      <c r="B342" s="156" t="inlineStr">
        <is>
          <t>M022</t>
        </is>
      </c>
      <c r="C342" s="156" t="inlineStr">
        <is>
          <t>GEDİZ</t>
        </is>
      </c>
      <c r="D342" s="156" t="inlineStr">
        <is>
          <t>DERYA YARDIMCI</t>
        </is>
      </c>
      <c r="E342" s="156" t="n">
        <v>1053</v>
      </c>
      <c r="F342" s="156" t="n">
        <v>432701</v>
      </c>
      <c r="G342" s="157" t="n">
        <v>410.92</v>
      </c>
      <c r="H342" s="156" t="n">
        <v>1070</v>
      </c>
    </row>
    <row r="343" ht="24" customHeight="1" s="113">
      <c r="A343" s="158" t="n">
        <v>46119</v>
      </c>
      <c r="B343" s="156" t="inlineStr">
        <is>
          <t>M023</t>
        </is>
      </c>
      <c r="C343" s="156" t="inlineStr">
        <is>
          <t>GÖZTEPE</t>
        </is>
      </c>
      <c r="D343" s="156" t="inlineStr">
        <is>
          <t>ERTAN TEKİ</t>
        </is>
      </c>
      <c r="E343" s="156" t="n">
        <v>3749</v>
      </c>
      <c r="F343" s="156" t="n">
        <v>1332184</v>
      </c>
      <c r="G343" s="157" t="n">
        <v>355.34</v>
      </c>
      <c r="H343" s="156" t="n">
        <v>3630</v>
      </c>
    </row>
    <row r="344" ht="41.25" customHeight="1" s="113">
      <c r="A344" s="158" t="n">
        <v>46119</v>
      </c>
      <c r="B344" s="156" t="inlineStr">
        <is>
          <t>M024</t>
        </is>
      </c>
      <c r="C344" s="156" t="inlineStr">
        <is>
          <t>GÜMÜŞPALA</t>
        </is>
      </c>
      <c r="D344" s="156" t="inlineStr">
        <is>
          <t>DERYA YARDIMCI</t>
        </is>
      </c>
      <c r="E344" s="156" t="n">
        <v>3334</v>
      </c>
      <c r="F344" s="156" t="n">
        <v>1667522</v>
      </c>
      <c r="G344" s="157" t="n">
        <v>500.16</v>
      </c>
      <c r="H344" s="156" t="n">
        <v>3500</v>
      </c>
    </row>
    <row r="345" ht="24" customHeight="1" s="113">
      <c r="A345" s="158" t="n">
        <v>46119</v>
      </c>
      <c r="B345" s="156" t="inlineStr">
        <is>
          <t>M025</t>
        </is>
      </c>
      <c r="C345" s="156" t="inlineStr">
        <is>
          <t>HAL DEPO</t>
        </is>
      </c>
      <c r="D345" s="156" t="inlineStr">
        <is>
          <t>HALİT BAŞDAŞ</t>
        </is>
      </c>
      <c r="E345" s="156" t="n">
        <v>0</v>
      </c>
      <c r="F345" s="156" t="n">
        <v>0</v>
      </c>
      <c r="G345" s="156" t="n">
        <v>0</v>
      </c>
      <c r="H345" s="156" t="n">
        <v>0</v>
      </c>
    </row>
    <row r="346" ht="48" customHeight="1" s="113">
      <c r="A346" s="158" t="n">
        <v>46119</v>
      </c>
      <c r="B346" s="156" t="inlineStr">
        <is>
          <t>M026</t>
        </is>
      </c>
      <c r="C346" s="156" t="inlineStr">
        <is>
          <t>HARMANDALI</t>
        </is>
      </c>
      <c r="D346" s="156" t="inlineStr">
        <is>
          <t>DERYA YARDIMCI</t>
        </is>
      </c>
      <c r="E346" s="156" t="n">
        <v>2700</v>
      </c>
      <c r="F346" s="156" t="n">
        <v>1015824</v>
      </c>
      <c r="G346" s="157" t="n">
        <v>376.23</v>
      </c>
      <c r="H346" s="156" t="n">
        <v>2712</v>
      </c>
    </row>
    <row r="347" ht="48" customHeight="1" s="113">
      <c r="A347" s="158" t="n">
        <v>46119</v>
      </c>
      <c r="B347" s="156" t="inlineStr">
        <is>
          <t>M027</t>
        </is>
      </c>
      <c r="C347" s="156" t="inlineStr">
        <is>
          <t>HATAY</t>
        </is>
      </c>
      <c r="D347" s="156" t="inlineStr">
        <is>
          <t>ERTAN TEKİ</t>
        </is>
      </c>
      <c r="E347" s="156" t="n">
        <v>3952</v>
      </c>
      <c r="F347" s="156" t="n">
        <v>1196691</v>
      </c>
      <c r="G347" s="157" t="n">
        <v>302.81</v>
      </c>
      <c r="H347" s="156" t="n">
        <v>4212</v>
      </c>
    </row>
    <row r="348" ht="48" customHeight="1" s="113">
      <c r="A348" s="158" t="n">
        <v>46119</v>
      </c>
      <c r="B348" s="156" t="inlineStr">
        <is>
          <t>M028</t>
        </is>
      </c>
      <c r="C348" s="156" t="inlineStr">
        <is>
          <t>KARŞIYAKA-1</t>
        </is>
      </c>
      <c r="D348" s="156" t="inlineStr">
        <is>
          <t>DERYA YARDIMCI</t>
        </is>
      </c>
      <c r="E348" s="156" t="n">
        <v>3577</v>
      </c>
      <c r="F348" s="156" t="n">
        <v>1389579</v>
      </c>
      <c r="G348" s="157" t="n">
        <v>388.48</v>
      </c>
      <c r="H348" s="156" t="n">
        <v>3701</v>
      </c>
    </row>
    <row r="349" ht="48" customHeight="1" s="113">
      <c r="A349" s="158" t="n">
        <v>46119</v>
      </c>
      <c r="B349" s="156" t="inlineStr">
        <is>
          <t>M029</t>
        </is>
      </c>
      <c r="C349" s="156" t="inlineStr">
        <is>
          <t>KARŞIYAKA-2</t>
        </is>
      </c>
      <c r="D349" s="156" t="inlineStr">
        <is>
          <t>DERYA YARDIMCI</t>
        </is>
      </c>
      <c r="E349" s="156" t="n">
        <v>1326</v>
      </c>
      <c r="F349" s="156" t="n">
        <v>375840</v>
      </c>
      <c r="G349" s="157" t="n">
        <v>283.44</v>
      </c>
      <c r="H349" s="156" t="n">
        <v>1339</v>
      </c>
    </row>
    <row r="350" ht="48" customHeight="1" s="113">
      <c r="A350" s="158" t="n">
        <v>46119</v>
      </c>
      <c r="B350" s="156" t="inlineStr">
        <is>
          <t>M030</t>
        </is>
      </c>
      <c r="C350" s="156" t="inlineStr">
        <is>
          <t>MANAVKUYU</t>
        </is>
      </c>
      <c r="D350" s="156" t="inlineStr">
        <is>
          <t>DERYA YARDIMCI</t>
        </is>
      </c>
      <c r="E350" s="156" t="n">
        <v>1476</v>
      </c>
      <c r="F350" s="156" t="n">
        <v>426477</v>
      </c>
      <c r="G350" s="157" t="n">
        <v>288.94</v>
      </c>
      <c r="H350" s="156" t="n">
        <v>1471</v>
      </c>
    </row>
    <row r="351" ht="48" customHeight="1" s="113">
      <c r="A351" s="158" t="n">
        <v>46119</v>
      </c>
      <c r="B351" s="156" t="inlineStr">
        <is>
          <t>M031</t>
        </is>
      </c>
      <c r="C351" s="156" t="inlineStr">
        <is>
          <t>MENDERES</t>
        </is>
      </c>
      <c r="D351" s="156" t="inlineStr">
        <is>
          <t>CÜNEYT ÇIKRIKÇI - AYŞE AVCU</t>
        </is>
      </c>
      <c r="E351" s="156" t="n">
        <v>3722</v>
      </c>
      <c r="F351" s="156" t="n">
        <v>900428</v>
      </c>
      <c r="G351" s="157" t="n">
        <v>241.92</v>
      </c>
      <c r="H351" s="156" t="n">
        <v>3762</v>
      </c>
    </row>
    <row r="352" ht="48" customHeight="1" s="113">
      <c r="A352" s="158" t="n">
        <v>46119</v>
      </c>
      <c r="B352" s="156" t="inlineStr">
        <is>
          <t>M032</t>
        </is>
      </c>
      <c r="C352" s="156" t="inlineStr">
        <is>
          <t>MENDERES DEPO</t>
        </is>
      </c>
      <c r="D352" s="156" t="inlineStr">
        <is>
          <t>AYHAN DAŞDEMİR</t>
        </is>
      </c>
      <c r="E352" s="156" t="n">
        <v>0</v>
      </c>
      <c r="F352" s="156" t="n">
        <v>0</v>
      </c>
      <c r="G352" s="156" t="n">
        <v>0</v>
      </c>
      <c r="H352" s="156" t="n">
        <v>0</v>
      </c>
    </row>
    <row r="353" ht="24" customHeight="1" s="113">
      <c r="A353" s="158" t="n">
        <v>46119</v>
      </c>
      <c r="B353" s="156" t="inlineStr">
        <is>
          <t>M033</t>
        </is>
      </c>
      <c r="C353" s="156" t="inlineStr">
        <is>
          <t>MERKEZ</t>
        </is>
      </c>
      <c r="D353" s="156" t="inlineStr">
        <is>
          <t>GENEL MÜDÜR</t>
        </is>
      </c>
      <c r="E353" s="156" t="n">
        <v>0</v>
      </c>
      <c r="F353" s="156" t="n">
        <v>0</v>
      </c>
      <c r="G353" s="156" t="n">
        <v>0</v>
      </c>
      <c r="H353" s="156" t="n">
        <v>0</v>
      </c>
    </row>
    <row r="354" ht="36" customHeight="1" s="113">
      <c r="A354" s="158" t="n">
        <v>46119</v>
      </c>
      <c r="B354" s="156" t="inlineStr">
        <is>
          <t>M034</t>
        </is>
      </c>
      <c r="C354" s="156" t="inlineStr">
        <is>
          <t>NARLIDERE</t>
        </is>
      </c>
      <c r="D354" s="156" t="inlineStr">
        <is>
          <t>ERTAN TEKİ</t>
        </is>
      </c>
      <c r="E354" s="156" t="n">
        <v>3644</v>
      </c>
      <c r="F354" s="156" t="n">
        <v>829877</v>
      </c>
      <c r="G354" s="157" t="n">
        <v>227.74</v>
      </c>
      <c r="H354" s="156" t="n">
        <v>3586</v>
      </c>
    </row>
    <row r="355" ht="24" customHeight="1" s="113">
      <c r="A355" s="158" t="n">
        <v>46119</v>
      </c>
      <c r="B355" s="156" t="inlineStr">
        <is>
          <t>M035</t>
        </is>
      </c>
      <c r="C355" s="156" t="inlineStr">
        <is>
          <t>OSMANGAZİ</t>
        </is>
      </c>
      <c r="D355" s="156" t="inlineStr">
        <is>
          <t>DERYA YARDIMCI</t>
        </is>
      </c>
      <c r="E355" s="156" t="n">
        <v>3628</v>
      </c>
      <c r="F355" s="156" t="n">
        <v>1160167</v>
      </c>
      <c r="G355" s="157" t="n">
        <v>319.78</v>
      </c>
      <c r="H355" s="156" t="n">
        <v>3845</v>
      </c>
    </row>
    <row r="356" ht="36" customHeight="1" s="113">
      <c r="A356" s="158" t="n">
        <v>46119</v>
      </c>
      <c r="B356" s="156" t="inlineStr">
        <is>
          <t>M036</t>
        </is>
      </c>
      <c r="C356" s="156" t="inlineStr">
        <is>
          <t>POLİGON</t>
        </is>
      </c>
      <c r="D356" s="156" t="inlineStr">
        <is>
          <t>ERTAN TEKİ</t>
        </is>
      </c>
      <c r="E356" s="156" t="n">
        <v>1975</v>
      </c>
      <c r="F356" s="156" t="n">
        <v>463701</v>
      </c>
      <c r="G356" s="157" t="n">
        <v>234.79</v>
      </c>
      <c r="H356" s="156" t="n">
        <v>1902</v>
      </c>
    </row>
    <row r="357" ht="36" customHeight="1" s="113">
      <c r="A357" s="158" t="n">
        <v>46119</v>
      </c>
      <c r="B357" s="156" t="inlineStr">
        <is>
          <t>M037</t>
        </is>
      </c>
      <c r="C357" s="156" t="inlineStr">
        <is>
          <t>SEFERİHİSAR</t>
        </is>
      </c>
      <c r="D357" s="156" t="inlineStr">
        <is>
          <t>ERTAN TEKİ</t>
        </is>
      </c>
      <c r="E357" s="156" t="n">
        <v>4270</v>
      </c>
      <c r="F357" s="156" t="n">
        <v>1837091</v>
      </c>
      <c r="G357" s="157" t="n">
        <v>430.23</v>
      </c>
      <c r="H357" s="156" t="n">
        <v>3996</v>
      </c>
    </row>
    <row r="358" ht="24" customHeight="1" s="113">
      <c r="A358" s="158" t="n">
        <v>46119</v>
      </c>
      <c r="B358" s="156" t="inlineStr">
        <is>
          <t>M038</t>
        </is>
      </c>
      <c r="C358" s="156" t="inlineStr">
        <is>
          <t>TORBALI 1</t>
        </is>
      </c>
      <c r="D358" s="156" t="inlineStr">
        <is>
          <t>CÜNEYT ÇIKRIKÇI - AYŞE AVCU</t>
        </is>
      </c>
      <c r="E358" s="156" t="n">
        <v>1996</v>
      </c>
      <c r="F358" s="156" t="n">
        <v>983475</v>
      </c>
      <c r="G358" s="157" t="n">
        <v>492.72</v>
      </c>
      <c r="H358" s="156" t="n">
        <v>1934</v>
      </c>
    </row>
    <row r="359" ht="48" customHeight="1" s="113">
      <c r="A359" s="158" t="n">
        <v>46119</v>
      </c>
      <c r="B359" s="156" t="inlineStr">
        <is>
          <t>M039</t>
        </is>
      </c>
      <c r="C359" s="156" t="inlineStr">
        <is>
          <t>TORBALI 2</t>
        </is>
      </c>
      <c r="D359" s="156" t="inlineStr">
        <is>
          <t>CÜNEYT ÇIKRIKÇI - AYŞE AVCU</t>
        </is>
      </c>
      <c r="E359" s="156" t="n">
        <v>3514</v>
      </c>
      <c r="F359" s="156" t="n">
        <v>1266695</v>
      </c>
      <c r="G359" s="157" t="n">
        <v>360.47</v>
      </c>
      <c r="H359" s="156" t="n">
        <v>3685</v>
      </c>
    </row>
    <row r="360" ht="48" customHeight="1" s="113">
      <c r="A360" s="158" t="n">
        <v>46119</v>
      </c>
      <c r="B360" s="156" t="inlineStr">
        <is>
          <t>M040</t>
        </is>
      </c>
      <c r="C360" s="156" t="inlineStr">
        <is>
          <t>TORBALI 3</t>
        </is>
      </c>
      <c r="D360" s="156" t="inlineStr">
        <is>
          <t>CÜNEYT ÇIKRIKÇI - AYŞE AVCU</t>
        </is>
      </c>
      <c r="E360" s="156" t="n">
        <v>2138</v>
      </c>
      <c r="F360" s="156" t="n">
        <v>581574</v>
      </c>
      <c r="G360" s="157" t="n">
        <v>272.02</v>
      </c>
      <c r="H360" s="156" t="n">
        <v>2095</v>
      </c>
    </row>
    <row r="361" ht="48" customHeight="1" s="113">
      <c r="A361" s="158" t="n">
        <v>46119</v>
      </c>
      <c r="B361" s="156" t="inlineStr">
        <is>
          <t>M041</t>
        </is>
      </c>
      <c r="C361" s="156" t="inlineStr">
        <is>
          <t>TORBALI 4</t>
        </is>
      </c>
      <c r="D361" s="156" t="inlineStr">
        <is>
          <t>CÜNEYT ÇIKRIKÇI - AYŞE AVCU</t>
        </is>
      </c>
      <c r="E361" s="156" t="n">
        <v>4050</v>
      </c>
      <c r="F361" s="156" t="n">
        <v>1833267</v>
      </c>
      <c r="G361" s="157" t="n">
        <v>452.66</v>
      </c>
      <c r="H361" s="156" t="n">
        <v>3995</v>
      </c>
    </row>
    <row r="362" ht="48" customHeight="1" s="113">
      <c r="A362" s="158" t="n">
        <v>46119</v>
      </c>
      <c r="B362" s="156" t="inlineStr">
        <is>
          <t>M042</t>
        </is>
      </c>
      <c r="C362" s="156" t="inlineStr">
        <is>
          <t>TORBALI 5</t>
        </is>
      </c>
      <c r="D362" s="156" t="inlineStr">
        <is>
          <t>CÜNEYT ÇIKRIKÇI - AYŞE AVCU</t>
        </is>
      </c>
      <c r="E362" s="156" t="n">
        <v>4381</v>
      </c>
      <c r="F362" s="156" t="n">
        <v>1417691</v>
      </c>
      <c r="G362" s="157" t="n">
        <v>323.6</v>
      </c>
      <c r="H362" s="156" t="n">
        <v>4307</v>
      </c>
    </row>
    <row r="363" ht="48" customHeight="1" s="113">
      <c r="A363" s="158" t="n">
        <v>46119</v>
      </c>
      <c r="B363" s="156" t="inlineStr">
        <is>
          <t>M043</t>
        </is>
      </c>
      <c r="C363" s="156" t="inlineStr">
        <is>
          <t>YAPICIOĞLU</t>
        </is>
      </c>
      <c r="D363" s="156" t="inlineStr">
        <is>
          <t>ERTAN TEKİ</t>
        </is>
      </c>
      <c r="E363" s="156" t="n">
        <v>1755</v>
      </c>
      <c r="F363" s="156" t="n">
        <v>843856</v>
      </c>
      <c r="G363" s="157" t="n">
        <v>480.83</v>
      </c>
      <c r="H363" s="156" t="n">
        <v>1758</v>
      </c>
    </row>
    <row r="364" ht="48" customHeight="1" s="113">
      <c r="A364" s="158" t="n">
        <v>46119</v>
      </c>
      <c r="B364" s="156" t="inlineStr">
        <is>
          <t>M044</t>
        </is>
      </c>
      <c r="C364" s="156" t="inlineStr">
        <is>
          <t>YEŞİLOVA</t>
        </is>
      </c>
      <c r="D364" s="156" t="inlineStr">
        <is>
          <t>DERYA YARDIMCI</t>
        </is>
      </c>
      <c r="E364" s="156" t="n">
        <v>587</v>
      </c>
      <c r="F364" s="156" t="n">
        <v>125996</v>
      </c>
      <c r="G364" s="157" t="n">
        <v>214.64</v>
      </c>
      <c r="H364" s="156" t="n">
        <v>598</v>
      </c>
    </row>
    <row r="365" ht="48" customHeight="1" s="113">
      <c r="A365" s="158" t="n">
        <v>46119</v>
      </c>
      <c r="B365" s="156" t="inlineStr">
        <is>
          <t>M045</t>
        </is>
      </c>
      <c r="C365" s="156" t="inlineStr">
        <is>
          <t>Z1  ET DEPO</t>
        </is>
      </c>
      <c r="D365" s="156" t="inlineStr">
        <is>
          <t>FARUK MALKOÇ</t>
        </is>
      </c>
      <c r="E365" s="156" t="n">
        <v>0</v>
      </c>
      <c r="F365" s="156" t="n">
        <v>0</v>
      </c>
      <c r="G365" s="156" t="n">
        <v>0</v>
      </c>
      <c r="H365" s="156" t="n">
        <v>0</v>
      </c>
    </row>
    <row r="366" ht="36" customHeight="1" s="113">
      <c r="A366" s="158" t="n">
        <v>46119</v>
      </c>
      <c r="B366" s="156" t="inlineStr">
        <is>
          <t>M046</t>
        </is>
      </c>
      <c r="C366" s="156" t="inlineStr">
        <is>
          <t>ÇAMDİBİ</t>
        </is>
      </c>
      <c r="D366" s="156" t="inlineStr">
        <is>
          <t>DERYA YARDIMCI</t>
        </is>
      </c>
      <c r="E366" s="156" t="n">
        <v>3006</v>
      </c>
      <c r="F366" s="156" t="n">
        <v>596140</v>
      </c>
      <c r="G366" s="157" t="n">
        <v>198.32</v>
      </c>
      <c r="H366" s="156" t="n">
        <v>3159</v>
      </c>
    </row>
    <row r="367" ht="24" customHeight="1" s="113">
      <c r="A367" s="158" t="n">
        <v>46119</v>
      </c>
      <c r="B367" s="156" t="inlineStr">
        <is>
          <t>M047</t>
        </is>
      </c>
      <c r="C367" s="156" t="inlineStr">
        <is>
          <t>ÇİFTLİK</t>
        </is>
      </c>
      <c r="D367" s="156" t="inlineStr">
        <is>
          <t>CEBRAİL ÇİÇEK</t>
        </is>
      </c>
      <c r="E367" s="156" t="n">
        <v>0</v>
      </c>
      <c r="F367" s="156" t="n">
        <v>0</v>
      </c>
      <c r="G367" s="156" t="n">
        <v>0</v>
      </c>
      <c r="H367" s="156" t="n">
        <v>0</v>
      </c>
    </row>
    <row r="368" ht="36" customHeight="1" s="113">
      <c r="A368" s="158" t="n">
        <v>46119</v>
      </c>
      <c r="B368" s="156" t="inlineStr">
        <is>
          <t>M048</t>
        </is>
      </c>
      <c r="C368" s="156" t="inlineStr">
        <is>
          <t>ÇİĞLİ</t>
        </is>
      </c>
      <c r="D368" s="156" t="inlineStr">
        <is>
          <t>DERYA YARDIMCI</t>
        </is>
      </c>
      <c r="E368" s="156" t="n">
        <v>3176</v>
      </c>
      <c r="F368" s="156" t="n">
        <v>633401</v>
      </c>
      <c r="G368" s="157" t="n">
        <v>199.43</v>
      </c>
      <c r="H368" s="156" t="n">
        <v>3020</v>
      </c>
    </row>
    <row r="369" ht="24" customHeight="1" s="113">
      <c r="A369" s="158" t="n">
        <v>46119</v>
      </c>
      <c r="B369" s="156" t="inlineStr">
        <is>
          <t>M049</t>
        </is>
      </c>
      <c r="C369" s="156" t="inlineStr">
        <is>
          <t>ÖZDERE</t>
        </is>
      </c>
      <c r="D369" s="156" t="inlineStr">
        <is>
          <t>CÜNEYT ÇIKRIKÇI - AYŞE AVCU</t>
        </is>
      </c>
      <c r="E369" s="156" t="n">
        <v>894</v>
      </c>
      <c r="F369" s="156" t="n">
        <v>278711</v>
      </c>
      <c r="G369" s="157" t="n">
        <v>311.76</v>
      </c>
      <c r="H369" s="156" t="n">
        <v>958</v>
      </c>
    </row>
    <row r="370" ht="36" customHeight="1" s="113">
      <c r="A370" s="158" t="n">
        <v>46119</v>
      </c>
      <c r="B370" s="156" t="inlineStr">
        <is>
          <t>M050</t>
        </is>
      </c>
      <c r="C370" s="156" t="inlineStr">
        <is>
          <t>İZMİRSPOR</t>
        </is>
      </c>
      <c r="D370" s="156" t="inlineStr">
        <is>
          <t>ERTAN TEKİ</t>
        </is>
      </c>
      <c r="E370" s="156" t="n">
        <v>4441</v>
      </c>
      <c r="F370" s="156" t="n">
        <v>2551144</v>
      </c>
      <c r="G370" s="157" t="n">
        <v>574.45</v>
      </c>
      <c r="H370" s="156" t="n">
        <v>4187</v>
      </c>
    </row>
    <row r="371" ht="24" customHeight="1" s="113">
      <c r="A371" s="158" t="n">
        <v>46119</v>
      </c>
      <c r="B371" s="156" t="inlineStr">
        <is>
          <t>M051</t>
        </is>
      </c>
      <c r="C371" s="156" t="inlineStr">
        <is>
          <t>ŞİRİNYER</t>
        </is>
      </c>
      <c r="D371" s="156" t="inlineStr">
        <is>
          <t>ERTAN TEKİ</t>
        </is>
      </c>
      <c r="E371" s="156" t="n">
        <v>961</v>
      </c>
      <c r="F371" s="156" t="n">
        <v>526546</v>
      </c>
      <c r="G371" s="157" t="n">
        <v>547.91</v>
      </c>
      <c r="H371" s="156" t="n">
        <v>879</v>
      </c>
    </row>
    <row r="372" ht="36" customHeight="1" s="113">
      <c r="A372" s="158" t="n">
        <v>46119</v>
      </c>
      <c r="B372" s="156" t="inlineStr">
        <is>
          <t>M052</t>
        </is>
      </c>
      <c r="C372" s="156" t="inlineStr">
        <is>
          <t>ŞİRİNYER 2</t>
        </is>
      </c>
      <c r="D372" s="156" t="inlineStr">
        <is>
          <t>DERYA YARDIMCI</t>
        </is>
      </c>
      <c r="E372" s="156" t="n">
        <v>1564</v>
      </c>
      <c r="F372" s="156" t="n">
        <v>695868</v>
      </c>
      <c r="G372" s="157" t="n">
        <v>444.93</v>
      </c>
      <c r="H372" s="156" t="n">
        <v>1512</v>
      </c>
    </row>
    <row r="373" ht="36" customHeight="1" s="113">
      <c r="A373" s="158" t="n">
        <v>46119</v>
      </c>
      <c r="B373" s="156" t="inlineStr">
        <is>
          <t>M057</t>
        </is>
      </c>
      <c r="C373" s="156" t="inlineStr">
        <is>
          <t>BUCA2</t>
        </is>
      </c>
      <c r="D373" s="156" t="inlineStr">
        <is>
          <t>ERTAN TEKİ</t>
        </is>
      </c>
      <c r="E373" s="156" t="n">
        <v>0</v>
      </c>
      <c r="F373" s="156" t="n">
        <v>0</v>
      </c>
      <c r="G373" s="156" t="n">
        <v>0</v>
      </c>
      <c r="H373" s="156" t="n">
        <v>0</v>
      </c>
    </row>
    <row r="374" ht="36" customHeight="1" s="113">
      <c r="A374" s="158" t="n">
        <v>46120</v>
      </c>
      <c r="B374" s="156" t="inlineStr">
        <is>
          <t>M001</t>
        </is>
      </c>
      <c r="C374" s="156" t="inlineStr">
        <is>
          <t>AKEVLER</t>
        </is>
      </c>
      <c r="D374" s="156" t="inlineStr">
        <is>
          <t>ERTAN TEKİ</t>
        </is>
      </c>
      <c r="E374" s="156" t="n">
        <v>1514</v>
      </c>
      <c r="F374" s="156" t="n">
        <v>582648</v>
      </c>
      <c r="G374" s="157" t="n">
        <v>384.84</v>
      </c>
      <c r="H374" s="156" t="n">
        <v>1528</v>
      </c>
    </row>
    <row r="375" ht="48" customHeight="1" s="113">
      <c r="A375" s="158" t="n">
        <v>46120</v>
      </c>
      <c r="B375" s="156" t="inlineStr">
        <is>
          <t>M002</t>
        </is>
      </c>
      <c r="C375" s="156" t="inlineStr">
        <is>
          <t>AYDIN EFELER</t>
        </is>
      </c>
      <c r="D375" s="156" t="inlineStr">
        <is>
          <t>CÜNEYT ÇIKRIKÇI - AYŞE AVCU</t>
        </is>
      </c>
      <c r="E375" s="156" t="n">
        <v>2893</v>
      </c>
      <c r="F375" s="156" t="n">
        <v>1069568</v>
      </c>
      <c r="G375" s="157" t="n">
        <v>369.71</v>
      </c>
      <c r="H375" s="156" t="n">
        <v>2886</v>
      </c>
    </row>
    <row r="376" ht="36" customHeight="1" s="113">
      <c r="A376" s="158" t="n">
        <v>46120</v>
      </c>
      <c r="B376" s="156" t="inlineStr">
        <is>
          <t>M003</t>
        </is>
      </c>
      <c r="C376" s="156" t="inlineStr">
        <is>
          <t>AYDIN EFELER-2</t>
        </is>
      </c>
      <c r="D376" s="156" t="inlineStr">
        <is>
          <t>CÜNEYT ÇIKRIKÇI - AYŞE AVCU</t>
        </is>
      </c>
      <c r="E376" s="156" t="n">
        <v>1463</v>
      </c>
      <c r="F376" s="156" t="n">
        <v>619459</v>
      </c>
      <c r="G376" s="157" t="n">
        <v>423.42</v>
      </c>
      <c r="H376" s="156" t="n">
        <v>1539</v>
      </c>
    </row>
    <row r="377" ht="54.75" customHeight="1" s="113">
      <c r="A377" s="158" t="n">
        <v>46120</v>
      </c>
      <c r="B377" s="156" t="inlineStr">
        <is>
          <t>M004</t>
        </is>
      </c>
      <c r="C377" s="156" t="inlineStr">
        <is>
          <t>AYDIN FATİH</t>
        </is>
      </c>
      <c r="D377" s="156" t="inlineStr">
        <is>
          <t>CÜNEYT ÇIKRIKÇI - AYŞE AVCU</t>
        </is>
      </c>
      <c r="E377" s="156" t="n">
        <v>1045</v>
      </c>
      <c r="F377" s="156" t="n">
        <v>365183</v>
      </c>
      <c r="G377" s="157" t="n">
        <v>349.46</v>
      </c>
      <c r="H377" s="156" t="n">
        <v>1068</v>
      </c>
    </row>
    <row r="378" ht="24" customHeight="1" s="113">
      <c r="A378" s="158" t="n">
        <v>46120</v>
      </c>
      <c r="B378" s="156" t="inlineStr">
        <is>
          <t>M005</t>
        </is>
      </c>
      <c r="C378" s="156" t="inlineStr">
        <is>
          <t>AYDIN FATİH-2</t>
        </is>
      </c>
      <c r="D378" s="156" t="inlineStr">
        <is>
          <t>CÜNEYT ÇIKRIKÇI - AYŞE AVCU</t>
        </is>
      </c>
      <c r="E378" s="156" t="n">
        <v>1582</v>
      </c>
      <c r="F378" s="156" t="n">
        <v>940254</v>
      </c>
      <c r="G378" s="157" t="n">
        <v>594.35</v>
      </c>
      <c r="H378" s="156" t="n">
        <v>1606</v>
      </c>
    </row>
    <row r="379" ht="36" customHeight="1" s="113">
      <c r="A379" s="158" t="n">
        <v>46120</v>
      </c>
      <c r="B379" s="156" t="inlineStr">
        <is>
          <t>M006</t>
        </is>
      </c>
      <c r="C379" s="156" t="inlineStr">
        <is>
          <t>AYDIN GİRNE</t>
        </is>
      </c>
      <c r="D379" s="156" t="inlineStr">
        <is>
          <t>CÜNEYT ÇIKRIKÇI - AYŞE AVCU</t>
        </is>
      </c>
      <c r="E379" s="156" t="n">
        <v>1343</v>
      </c>
      <c r="F379" s="156" t="n">
        <v>321082</v>
      </c>
      <c r="G379" s="157" t="n">
        <v>239.08</v>
      </c>
      <c r="H379" s="156" t="n">
        <v>1359</v>
      </c>
    </row>
    <row r="380" ht="24" customHeight="1" s="113">
      <c r="A380" s="158" t="n">
        <v>46120</v>
      </c>
      <c r="B380" s="156" t="inlineStr">
        <is>
          <t>M007</t>
        </is>
      </c>
      <c r="C380" s="156" t="inlineStr">
        <is>
          <t>AYDIN MİMARSİNAN</t>
        </is>
      </c>
      <c r="D380" s="156" t="inlineStr">
        <is>
          <t>CÜNEYT ÇIKRIKÇI - AYŞE AVCU</t>
        </is>
      </c>
      <c r="E380" s="156" t="n">
        <v>3832</v>
      </c>
      <c r="F380" s="156" t="n">
        <v>896704</v>
      </c>
      <c r="G380" s="157" t="n">
        <v>234</v>
      </c>
      <c r="H380" s="156" t="n">
        <v>4002</v>
      </c>
    </row>
    <row r="381" ht="24" customHeight="1" s="113">
      <c r="A381" s="158" t="n">
        <v>46120</v>
      </c>
      <c r="B381" s="156" t="inlineStr">
        <is>
          <t>M008</t>
        </is>
      </c>
      <c r="C381" s="156" t="inlineStr">
        <is>
          <t>AYRANCILAR</t>
        </is>
      </c>
      <c r="D381" s="156" t="inlineStr">
        <is>
          <t>CÜNEYT ÇIKRIKÇI - AYŞE AVCU</t>
        </is>
      </c>
      <c r="E381" s="156" t="n">
        <v>3433</v>
      </c>
      <c r="F381" s="156" t="n">
        <v>851942</v>
      </c>
      <c r="G381" s="157" t="n">
        <v>248.16</v>
      </c>
      <c r="H381" s="156" t="n">
        <v>3160</v>
      </c>
    </row>
    <row r="382" ht="48" customHeight="1" s="113">
      <c r="A382" s="158" t="n">
        <v>46120</v>
      </c>
      <c r="B382" s="156" t="inlineStr">
        <is>
          <t>M009</t>
        </is>
      </c>
      <c r="C382" s="156" t="inlineStr">
        <is>
          <t>BALÇOVA</t>
        </is>
      </c>
      <c r="D382" s="156" t="inlineStr">
        <is>
          <t>ERTAN TEKİ</t>
        </is>
      </c>
      <c r="E382" s="156" t="n">
        <v>2289</v>
      </c>
      <c r="F382" s="156" t="n">
        <v>391396</v>
      </c>
      <c r="G382" s="157" t="n">
        <v>170.99</v>
      </c>
      <c r="H382" s="156" t="n">
        <v>2384</v>
      </c>
    </row>
    <row r="383" ht="48" customHeight="1" s="113">
      <c r="A383" s="158" t="n">
        <v>46120</v>
      </c>
      <c r="B383" s="156" t="inlineStr">
        <is>
          <t>M010</t>
        </is>
      </c>
      <c r="C383" s="156" t="inlineStr">
        <is>
          <t>BAYRAKLI</t>
        </is>
      </c>
      <c r="D383" s="156" t="inlineStr">
        <is>
          <t>DERYA YARDIMCI</t>
        </is>
      </c>
      <c r="E383" s="156" t="n">
        <v>3600</v>
      </c>
      <c r="F383" s="156" t="n">
        <v>977053</v>
      </c>
      <c r="G383" s="157" t="n">
        <v>271.4</v>
      </c>
      <c r="H383" s="156" t="n">
        <v>3559</v>
      </c>
    </row>
    <row r="384" ht="48" customHeight="1" s="113">
      <c r="A384" s="158" t="n">
        <v>46120</v>
      </c>
      <c r="B384" s="156" t="inlineStr">
        <is>
          <t>M011</t>
        </is>
      </c>
      <c r="C384" s="156" t="inlineStr">
        <is>
          <t>BOZYAKA</t>
        </is>
      </c>
      <c r="D384" s="156" t="inlineStr">
        <is>
          <t>ERTAN TEKİ</t>
        </is>
      </c>
      <c r="E384" s="156" t="n">
        <v>2022</v>
      </c>
      <c r="F384" s="156" t="n">
        <v>814194</v>
      </c>
      <c r="G384" s="157" t="n">
        <v>402.67</v>
      </c>
      <c r="H384" s="156" t="n">
        <v>1880</v>
      </c>
    </row>
    <row r="385" ht="48" customHeight="1" s="113">
      <c r="A385" s="158" t="n">
        <v>46120</v>
      </c>
      <c r="B385" s="156" t="inlineStr">
        <is>
          <t>M012</t>
        </is>
      </c>
      <c r="C385" s="156" t="inlineStr">
        <is>
          <t xml:space="preserve">BUCA </t>
        </is>
      </c>
      <c r="D385" s="156" t="inlineStr">
        <is>
          <t>DERYA YARDIMCI</t>
        </is>
      </c>
      <c r="E385" s="156" t="n">
        <v>905</v>
      </c>
      <c r="F385" s="156" t="n">
        <v>427727</v>
      </c>
      <c r="G385" s="157" t="n">
        <v>472.63</v>
      </c>
      <c r="H385" s="156" t="n">
        <v>895</v>
      </c>
    </row>
    <row r="386" ht="48" customHeight="1" s="113">
      <c r="A386" s="158" t="n">
        <v>46120</v>
      </c>
      <c r="B386" s="156" t="inlineStr">
        <is>
          <t>M013</t>
        </is>
      </c>
      <c r="C386" s="156" t="inlineStr">
        <is>
          <t>DEDEBAŞI</t>
        </is>
      </c>
      <c r="D386" s="156" t="inlineStr">
        <is>
          <t>DERYA YARDIMCI</t>
        </is>
      </c>
      <c r="E386" s="156" t="n">
        <v>2328</v>
      </c>
      <c r="F386" s="156" t="n">
        <v>1131785</v>
      </c>
      <c r="G386" s="157" t="n">
        <v>486.16</v>
      </c>
      <c r="H386" s="156" t="n">
        <v>2305</v>
      </c>
    </row>
    <row r="387" ht="24" customHeight="1" s="113">
      <c r="A387" s="158" t="n">
        <v>46120</v>
      </c>
      <c r="B387" s="156" t="inlineStr">
        <is>
          <t>M014</t>
        </is>
      </c>
      <c r="C387" s="156" t="inlineStr">
        <is>
          <t>ESKİİZMİR</t>
        </is>
      </c>
      <c r="D387" s="156" t="inlineStr">
        <is>
          <t>ERTAN TEKİ</t>
        </is>
      </c>
      <c r="E387" s="156" t="n">
        <v>2282</v>
      </c>
      <c r="F387" s="156" t="n">
        <v>1005481</v>
      </c>
      <c r="G387" s="157" t="n">
        <v>440.61</v>
      </c>
      <c r="H387" s="156" t="n">
        <v>2239</v>
      </c>
    </row>
    <row r="388" ht="36" customHeight="1" s="113">
      <c r="A388" s="158" t="n">
        <v>46120</v>
      </c>
      <c r="B388" s="156" t="inlineStr">
        <is>
          <t>M015</t>
        </is>
      </c>
      <c r="C388" s="156" t="inlineStr">
        <is>
          <t>GAZİEMİR-1</t>
        </is>
      </c>
      <c r="D388" s="156" t="inlineStr">
        <is>
          <t>ALİ ÇELİK</t>
        </is>
      </c>
      <c r="E388" s="156" t="n">
        <v>2111</v>
      </c>
      <c r="F388" s="156" t="n">
        <v>854026</v>
      </c>
      <c r="G388" s="157" t="n">
        <v>404.56</v>
      </c>
      <c r="H388" s="156" t="n">
        <v>2042</v>
      </c>
    </row>
    <row r="389" ht="24" customHeight="1" s="113">
      <c r="A389" s="158" t="n">
        <v>46120</v>
      </c>
      <c r="B389" s="156" t="inlineStr">
        <is>
          <t>M016</t>
        </is>
      </c>
      <c r="C389" s="156" t="inlineStr">
        <is>
          <t>GAZİEMİR-2</t>
        </is>
      </c>
      <c r="D389" s="156" t="inlineStr">
        <is>
          <t>ALİ ÇELİK</t>
        </is>
      </c>
      <c r="E389" s="156" t="n">
        <v>3016</v>
      </c>
      <c r="F389" s="156" t="n">
        <v>1153668</v>
      </c>
      <c r="G389" s="157" t="n">
        <v>382.52</v>
      </c>
      <c r="H389" s="156" t="n">
        <v>2761</v>
      </c>
    </row>
    <row r="390" ht="36" customHeight="1" s="113">
      <c r="A390" s="158" t="n">
        <v>46120</v>
      </c>
      <c r="B390" s="156" t="inlineStr">
        <is>
          <t>M017</t>
        </is>
      </c>
      <c r="C390" s="156" t="inlineStr">
        <is>
          <t>GAZİEMİR-3</t>
        </is>
      </c>
      <c r="D390" s="156" t="inlineStr">
        <is>
          <t>ALİ ÇELİK</t>
        </is>
      </c>
      <c r="E390" s="156" t="n">
        <v>2131</v>
      </c>
      <c r="F390" s="156" t="n">
        <v>586525</v>
      </c>
      <c r="G390" s="157" t="n">
        <v>275.23</v>
      </c>
      <c r="H390" s="156" t="n">
        <v>2120</v>
      </c>
    </row>
    <row r="391" ht="24" customHeight="1" s="113">
      <c r="A391" s="158" t="n">
        <v>46120</v>
      </c>
      <c r="B391" s="156" t="inlineStr">
        <is>
          <t>M018</t>
        </is>
      </c>
      <c r="C391" s="156" t="inlineStr">
        <is>
          <t>GAZİEMİR-4</t>
        </is>
      </c>
      <c r="D391" s="156" t="inlineStr">
        <is>
          <t>ALİ ÇELİK</t>
        </is>
      </c>
      <c r="E391" s="156" t="n">
        <v>2140</v>
      </c>
      <c r="F391" s="156" t="n">
        <v>936414</v>
      </c>
      <c r="G391" s="157" t="n">
        <v>437.58</v>
      </c>
      <c r="H391" s="156" t="n">
        <v>2212</v>
      </c>
    </row>
    <row r="392" ht="36" customHeight="1" s="113">
      <c r="A392" s="158" t="n">
        <v>46120</v>
      </c>
      <c r="B392" s="156" t="inlineStr">
        <is>
          <t>M019</t>
        </is>
      </c>
      <c r="C392" s="156" t="inlineStr">
        <is>
          <t>GAZİEMİR-5</t>
        </is>
      </c>
      <c r="D392" s="156" t="inlineStr">
        <is>
          <t>ALİ ÇELİK</t>
        </is>
      </c>
      <c r="E392" s="156" t="n">
        <v>1727</v>
      </c>
      <c r="F392" s="156" t="n">
        <v>367856</v>
      </c>
      <c r="G392" s="157" t="n">
        <v>213</v>
      </c>
      <c r="H392" s="156" t="n">
        <v>1846</v>
      </c>
    </row>
    <row r="393" ht="48" customHeight="1" s="113">
      <c r="A393" s="158" t="n">
        <v>46120</v>
      </c>
      <c r="B393" s="156" t="inlineStr">
        <is>
          <t>M020</t>
        </is>
      </c>
      <c r="C393" s="156" t="inlineStr">
        <is>
          <t>GAZİEMİR-6</t>
        </is>
      </c>
      <c r="D393" s="156" t="inlineStr">
        <is>
          <t>ALİ ÇELİK</t>
        </is>
      </c>
      <c r="E393" s="156" t="n">
        <v>670</v>
      </c>
      <c r="F393" s="156" t="n">
        <v>314284</v>
      </c>
      <c r="G393" s="157" t="n">
        <v>469.08</v>
      </c>
      <c r="H393" s="156" t="n">
        <v>657</v>
      </c>
    </row>
    <row r="394" ht="24" customHeight="1" s="113">
      <c r="A394" s="158" t="n">
        <v>46120</v>
      </c>
      <c r="B394" s="156" t="inlineStr">
        <is>
          <t>M021</t>
        </is>
      </c>
      <c r="C394" s="156" t="inlineStr">
        <is>
          <t>GAZİEMİR-7</t>
        </is>
      </c>
      <c r="D394" s="156" t="inlineStr">
        <is>
          <t>ALİ ÇELİK</t>
        </is>
      </c>
      <c r="E394" s="156" t="n">
        <v>4067</v>
      </c>
      <c r="F394" s="156" t="n">
        <v>1075874</v>
      </c>
      <c r="G394" s="157" t="n">
        <v>264.54</v>
      </c>
      <c r="H394" s="156" t="n">
        <v>3683</v>
      </c>
    </row>
    <row r="395" ht="24" customHeight="1" s="113">
      <c r="A395" s="158" t="n">
        <v>46120</v>
      </c>
      <c r="B395" s="156" t="inlineStr">
        <is>
          <t>M022</t>
        </is>
      </c>
      <c r="C395" s="156" t="inlineStr">
        <is>
          <t>GEDİZ</t>
        </is>
      </c>
      <c r="D395" s="156" t="inlineStr">
        <is>
          <t>DERYA YARDIMCI</t>
        </is>
      </c>
      <c r="E395" s="156" t="n">
        <v>1176</v>
      </c>
      <c r="F395" s="156" t="n">
        <v>494492</v>
      </c>
      <c r="G395" s="157" t="n">
        <v>420.49</v>
      </c>
      <c r="H395" s="156" t="n">
        <v>1067</v>
      </c>
    </row>
    <row r="396" ht="36" customHeight="1" s="113">
      <c r="A396" s="158" t="n">
        <v>46120</v>
      </c>
      <c r="B396" s="156" t="inlineStr">
        <is>
          <t>M023</t>
        </is>
      </c>
      <c r="C396" s="156" t="inlineStr">
        <is>
          <t>GÖZTEPE</t>
        </is>
      </c>
      <c r="D396" s="156" t="inlineStr">
        <is>
          <t>ERTAN TEKİ</t>
        </is>
      </c>
      <c r="E396" s="156" t="n">
        <v>3703</v>
      </c>
      <c r="F396" s="156" t="n">
        <v>1233260</v>
      </c>
      <c r="G396" s="157" t="n">
        <v>333.04</v>
      </c>
      <c r="H396" s="156" t="n">
        <v>3533</v>
      </c>
    </row>
    <row r="397" ht="36" customHeight="1" s="113">
      <c r="A397" s="158" t="n">
        <v>46120</v>
      </c>
      <c r="B397" s="156" t="inlineStr">
        <is>
          <t>M024</t>
        </is>
      </c>
      <c r="C397" s="156" t="inlineStr">
        <is>
          <t>GÜMÜŞPALA</t>
        </is>
      </c>
      <c r="D397" s="156" t="inlineStr">
        <is>
          <t>DERYA YARDIMCI</t>
        </is>
      </c>
      <c r="E397" s="156" t="n">
        <v>4186</v>
      </c>
      <c r="F397" s="156" t="n">
        <v>2149252</v>
      </c>
      <c r="G397" s="157" t="n">
        <v>513.4400000000001</v>
      </c>
      <c r="H397" s="156" t="n">
        <v>3838</v>
      </c>
    </row>
    <row r="398" ht="24" customHeight="1" s="113">
      <c r="A398" s="158" t="n">
        <v>46120</v>
      </c>
      <c r="B398" s="156" t="inlineStr">
        <is>
          <t>M025</t>
        </is>
      </c>
      <c r="C398" s="156" t="inlineStr">
        <is>
          <t>HAL DEPO</t>
        </is>
      </c>
      <c r="D398" s="156" t="inlineStr">
        <is>
          <t>HALİT BAŞDAŞ</t>
        </is>
      </c>
      <c r="E398" s="156" t="n">
        <v>0</v>
      </c>
      <c r="F398" s="156" t="n">
        <v>0</v>
      </c>
      <c r="G398" s="156" t="n">
        <v>0</v>
      </c>
      <c r="H398" s="156" t="n">
        <v>0</v>
      </c>
    </row>
    <row r="399" ht="24" customHeight="1" s="113">
      <c r="A399" s="158" t="n">
        <v>46120</v>
      </c>
      <c r="B399" s="156" t="inlineStr">
        <is>
          <t>M026</t>
        </is>
      </c>
      <c r="C399" s="156" t="inlineStr">
        <is>
          <t>HARMANDALI</t>
        </is>
      </c>
      <c r="D399" s="156" t="inlineStr">
        <is>
          <t>DERYA YARDIMCI</t>
        </is>
      </c>
      <c r="E399" s="156" t="n">
        <v>3914</v>
      </c>
      <c r="F399" s="156" t="n">
        <v>1485386</v>
      </c>
      <c r="G399" s="157" t="n">
        <v>379.51</v>
      </c>
      <c r="H399" s="156" t="n">
        <v>3975</v>
      </c>
    </row>
    <row r="400" ht="24" customHeight="1" s="113">
      <c r="A400" s="158" t="n">
        <v>46120</v>
      </c>
      <c r="B400" s="156" t="inlineStr">
        <is>
          <t>M027</t>
        </is>
      </c>
      <c r="C400" s="156" t="inlineStr">
        <is>
          <t>HATAY</t>
        </is>
      </c>
      <c r="D400" s="156" t="inlineStr">
        <is>
          <t>ERTAN TEKİ</t>
        </is>
      </c>
      <c r="E400" s="156" t="n">
        <v>4675</v>
      </c>
      <c r="F400" s="156" t="n">
        <v>1604906</v>
      </c>
      <c r="G400" s="157" t="n">
        <v>343.3</v>
      </c>
      <c r="H400" s="156" t="n">
        <v>4497</v>
      </c>
    </row>
    <row r="401" ht="41.25" customHeight="1" s="113">
      <c r="A401" s="158" t="n">
        <v>46120</v>
      </c>
      <c r="B401" s="156" t="inlineStr">
        <is>
          <t>M028</t>
        </is>
      </c>
      <c r="C401" s="156" t="inlineStr">
        <is>
          <t>KARŞIYAKA-1</t>
        </is>
      </c>
      <c r="D401" s="156" t="inlineStr">
        <is>
          <t>DERYA YARDIMCI</t>
        </is>
      </c>
      <c r="E401" s="156" t="n">
        <v>4049</v>
      </c>
      <c r="F401" s="156" t="n">
        <v>1515872</v>
      </c>
      <c r="G401" s="157" t="n">
        <v>374.38</v>
      </c>
      <c r="H401" s="156" t="n">
        <v>4008</v>
      </c>
    </row>
    <row r="402" ht="24" customHeight="1" s="113">
      <c r="A402" s="158" t="n">
        <v>46120</v>
      </c>
      <c r="B402" s="156" t="inlineStr">
        <is>
          <t>M029</t>
        </is>
      </c>
      <c r="C402" s="156" t="inlineStr">
        <is>
          <t>KARŞIYAKA-2</t>
        </is>
      </c>
      <c r="D402" s="156" t="inlineStr">
        <is>
          <t>DERYA YARDIMCI</t>
        </is>
      </c>
      <c r="E402" s="156" t="n">
        <v>1244</v>
      </c>
      <c r="F402" s="156" t="n">
        <v>361379</v>
      </c>
      <c r="G402" s="157" t="n">
        <v>290.5</v>
      </c>
      <c r="H402" s="156" t="n">
        <v>1124</v>
      </c>
    </row>
    <row r="403" ht="48" customHeight="1" s="113">
      <c r="A403" s="158" t="n">
        <v>46120</v>
      </c>
      <c r="B403" s="156" t="inlineStr">
        <is>
          <t>M030</t>
        </is>
      </c>
      <c r="C403" s="156" t="inlineStr">
        <is>
          <t>MANAVKUYU</t>
        </is>
      </c>
      <c r="D403" s="156" t="inlineStr">
        <is>
          <t>DERYA YARDIMCI</t>
        </is>
      </c>
      <c r="E403" s="156" t="n">
        <v>1333</v>
      </c>
      <c r="F403" s="156" t="n">
        <v>347971</v>
      </c>
      <c r="G403" s="157" t="n">
        <v>261.04</v>
      </c>
      <c r="H403" s="156" t="n">
        <v>1259</v>
      </c>
    </row>
    <row r="404" ht="48" customHeight="1" s="113">
      <c r="A404" s="158" t="n">
        <v>46120</v>
      </c>
      <c r="B404" s="156" t="inlineStr">
        <is>
          <t>M031</t>
        </is>
      </c>
      <c r="C404" s="156" t="inlineStr">
        <is>
          <t>MENDERES</t>
        </is>
      </c>
      <c r="D404" s="156" t="inlineStr">
        <is>
          <t>CÜNEYT ÇIKRIKÇI - AYŞE AVCU</t>
        </is>
      </c>
      <c r="E404" s="156" t="n">
        <v>4056</v>
      </c>
      <c r="F404" s="156" t="n">
        <v>877045</v>
      </c>
      <c r="G404" s="157" t="n">
        <v>216.23</v>
      </c>
      <c r="H404" s="156" t="n">
        <v>4130</v>
      </c>
    </row>
    <row r="405" ht="48" customHeight="1" s="113">
      <c r="A405" s="158" t="n">
        <v>46120</v>
      </c>
      <c r="B405" s="156" t="inlineStr">
        <is>
          <t>M032</t>
        </is>
      </c>
      <c r="C405" s="156" t="inlineStr">
        <is>
          <t>MENDERES DEPO</t>
        </is>
      </c>
      <c r="D405" s="156" t="inlineStr">
        <is>
          <t>AYHAN DAŞDEMİR</t>
        </is>
      </c>
      <c r="E405" s="156" t="n">
        <v>0</v>
      </c>
      <c r="F405" s="156" t="n">
        <v>0</v>
      </c>
      <c r="G405" s="156" t="n">
        <v>0</v>
      </c>
      <c r="H405" s="156" t="n">
        <v>0</v>
      </c>
    </row>
    <row r="406" ht="48" customHeight="1" s="113">
      <c r="A406" s="158" t="n">
        <v>46120</v>
      </c>
      <c r="B406" s="156" t="inlineStr">
        <is>
          <t>M033</t>
        </is>
      </c>
      <c r="C406" s="156" t="inlineStr">
        <is>
          <t>MERKEZ</t>
        </is>
      </c>
      <c r="D406" s="156" t="inlineStr">
        <is>
          <t>GENEL MÜDÜR</t>
        </is>
      </c>
      <c r="E406" s="156" t="n">
        <v>0</v>
      </c>
      <c r="F406" s="156" t="n">
        <v>0</v>
      </c>
      <c r="G406" s="156" t="n">
        <v>0</v>
      </c>
      <c r="H406" s="156" t="n">
        <v>0</v>
      </c>
    </row>
    <row r="407" ht="48" customHeight="1" s="113">
      <c r="A407" s="158" t="n">
        <v>46120</v>
      </c>
      <c r="B407" s="156" t="inlineStr">
        <is>
          <t>M034</t>
        </is>
      </c>
      <c r="C407" s="156" t="inlineStr">
        <is>
          <t>NARLIDERE</t>
        </is>
      </c>
      <c r="D407" s="156" t="inlineStr">
        <is>
          <t>ERTAN TEKİ</t>
        </is>
      </c>
      <c r="E407" s="156" t="n">
        <v>3514</v>
      </c>
      <c r="F407" s="156" t="n">
        <v>725979</v>
      </c>
      <c r="G407" s="157" t="n">
        <v>206.6</v>
      </c>
      <c r="H407" s="156" t="n">
        <v>3294</v>
      </c>
    </row>
    <row r="408" ht="48" customHeight="1" s="113">
      <c r="A408" s="158" t="n">
        <v>46120</v>
      </c>
      <c r="B408" s="156" t="inlineStr">
        <is>
          <t>M035</t>
        </is>
      </c>
      <c r="C408" s="156" t="inlineStr">
        <is>
          <t>OSMANGAZİ</t>
        </is>
      </c>
      <c r="D408" s="156" t="inlineStr">
        <is>
          <t>DERYA YARDIMCI</t>
        </is>
      </c>
      <c r="E408" s="156" t="n">
        <v>3803</v>
      </c>
      <c r="F408" s="156" t="n">
        <v>1153219</v>
      </c>
      <c r="G408" s="157" t="n">
        <v>303.24</v>
      </c>
      <c r="H408" s="156" t="n">
        <v>3594</v>
      </c>
    </row>
    <row r="409" ht="48" customHeight="1" s="113">
      <c r="A409" s="158" t="n">
        <v>46120</v>
      </c>
      <c r="B409" s="156" t="inlineStr">
        <is>
          <t>M036</t>
        </is>
      </c>
      <c r="C409" s="156" t="inlineStr">
        <is>
          <t>POLİGON</t>
        </is>
      </c>
      <c r="D409" s="156" t="inlineStr">
        <is>
          <t>ERTAN TEKİ</t>
        </is>
      </c>
      <c r="E409" s="156" t="n">
        <v>1601</v>
      </c>
      <c r="F409" s="156" t="n">
        <v>342044</v>
      </c>
      <c r="G409" s="157" t="n">
        <v>213.64</v>
      </c>
      <c r="H409" s="156" t="n">
        <v>1543</v>
      </c>
    </row>
    <row r="410" ht="24" customHeight="1" s="113">
      <c r="A410" s="158" t="n">
        <v>46120</v>
      </c>
      <c r="B410" s="156" t="inlineStr">
        <is>
          <t>M037</t>
        </is>
      </c>
      <c r="C410" s="156" t="inlineStr">
        <is>
          <t>SEFERİHİSAR</t>
        </is>
      </c>
      <c r="D410" s="156" t="inlineStr">
        <is>
          <t>ERTAN TEKİ</t>
        </is>
      </c>
      <c r="E410" s="156" t="n">
        <v>4332</v>
      </c>
      <c r="F410" s="156" t="n">
        <v>1760999</v>
      </c>
      <c r="G410" s="157" t="n">
        <v>406.51</v>
      </c>
      <c r="H410" s="156" t="n">
        <v>4025</v>
      </c>
    </row>
    <row r="411" ht="36" customHeight="1" s="113">
      <c r="A411" s="158" t="n">
        <v>46120</v>
      </c>
      <c r="B411" s="156" t="inlineStr">
        <is>
          <t>M038</t>
        </is>
      </c>
      <c r="C411" s="156" t="inlineStr">
        <is>
          <t>TORBALI 1</t>
        </is>
      </c>
      <c r="D411" s="156" t="inlineStr">
        <is>
          <t>CÜNEYT ÇIKRIKÇI - AYŞE AVCU</t>
        </is>
      </c>
      <c r="E411" s="156" t="n">
        <v>1981</v>
      </c>
      <c r="F411" s="156" t="n">
        <v>994284</v>
      </c>
      <c r="G411" s="157" t="n">
        <v>501.91</v>
      </c>
      <c r="H411" s="156" t="n">
        <v>1814</v>
      </c>
    </row>
    <row r="412" ht="24" customHeight="1" s="113">
      <c r="A412" s="158" t="n">
        <v>46120</v>
      </c>
      <c r="B412" s="156" t="inlineStr">
        <is>
          <t>M039</t>
        </is>
      </c>
      <c r="C412" s="156" t="inlineStr">
        <is>
          <t>TORBALI 2</t>
        </is>
      </c>
      <c r="D412" s="156" t="inlineStr">
        <is>
          <t>CÜNEYT ÇIKRIKÇI - AYŞE AVCU</t>
        </is>
      </c>
      <c r="E412" s="156" t="n">
        <v>3747</v>
      </c>
      <c r="F412" s="156" t="n">
        <v>1358701</v>
      </c>
      <c r="G412" s="157" t="n">
        <v>362.61</v>
      </c>
      <c r="H412" s="156" t="n">
        <v>3686</v>
      </c>
    </row>
    <row r="413" ht="36" customHeight="1" s="113">
      <c r="A413" s="158" t="n">
        <v>46120</v>
      </c>
      <c r="B413" s="156" t="inlineStr">
        <is>
          <t>M040</t>
        </is>
      </c>
      <c r="C413" s="156" t="inlineStr">
        <is>
          <t>TORBALI 3</t>
        </is>
      </c>
      <c r="D413" s="156" t="inlineStr">
        <is>
          <t>CÜNEYT ÇIKRIKÇI - AYŞE AVCU</t>
        </is>
      </c>
      <c r="E413" s="156" t="n">
        <v>2761</v>
      </c>
      <c r="F413" s="156" t="n">
        <v>714845</v>
      </c>
      <c r="G413" s="157" t="n">
        <v>258.91</v>
      </c>
      <c r="H413" s="156" t="n">
        <v>2920</v>
      </c>
    </row>
    <row r="414" ht="36" customHeight="1" s="113">
      <c r="A414" s="158" t="n">
        <v>46120</v>
      </c>
      <c r="B414" s="156" t="inlineStr">
        <is>
          <t>M041</t>
        </is>
      </c>
      <c r="C414" s="156" t="inlineStr">
        <is>
          <t>TORBALI 4</t>
        </is>
      </c>
      <c r="D414" s="156" t="inlineStr">
        <is>
          <t>CÜNEYT ÇIKRIKÇI - AYŞE AVCU</t>
        </is>
      </c>
      <c r="E414" s="156" t="n">
        <v>3900</v>
      </c>
      <c r="F414" s="156" t="n">
        <v>2021019</v>
      </c>
      <c r="G414" s="157" t="n">
        <v>518.21</v>
      </c>
      <c r="H414" s="156" t="n">
        <v>3607</v>
      </c>
    </row>
    <row r="415" ht="24" customHeight="1" s="113">
      <c r="A415" s="158" t="n">
        <v>46120</v>
      </c>
      <c r="B415" s="156" t="inlineStr">
        <is>
          <t>M042</t>
        </is>
      </c>
      <c r="C415" s="156" t="inlineStr">
        <is>
          <t>TORBALI 5</t>
        </is>
      </c>
      <c r="D415" s="156" t="inlineStr">
        <is>
          <t>CÜNEYT ÇIKRIKÇI - AYŞE AVCU</t>
        </is>
      </c>
      <c r="E415" s="156" t="n">
        <v>3768</v>
      </c>
      <c r="F415" s="156" t="n">
        <v>1387927</v>
      </c>
      <c r="G415" s="157" t="n">
        <v>368.35</v>
      </c>
      <c r="H415" s="156" t="n">
        <v>3766</v>
      </c>
    </row>
    <row r="416" ht="48" customHeight="1" s="113">
      <c r="A416" s="158" t="n">
        <v>46120</v>
      </c>
      <c r="B416" s="156" t="inlineStr">
        <is>
          <t>M043</t>
        </is>
      </c>
      <c r="C416" s="156" t="inlineStr">
        <is>
          <t>YAPICIOĞLU</t>
        </is>
      </c>
      <c r="D416" s="156" t="inlineStr">
        <is>
          <t>ERTAN TEKİ</t>
        </is>
      </c>
      <c r="E416" s="156" t="n">
        <v>1520</v>
      </c>
      <c r="F416" s="156" t="n">
        <v>662422</v>
      </c>
      <c r="G416" s="157" t="n">
        <v>435.8</v>
      </c>
      <c r="H416" s="156" t="n">
        <v>1525</v>
      </c>
    </row>
    <row r="417" ht="48" customHeight="1" s="113">
      <c r="A417" s="158" t="n">
        <v>46120</v>
      </c>
      <c r="B417" s="156" t="inlineStr">
        <is>
          <t>M044</t>
        </is>
      </c>
      <c r="C417" s="156" t="inlineStr">
        <is>
          <t>YEŞİLOVA</t>
        </is>
      </c>
      <c r="D417" s="156" t="inlineStr">
        <is>
          <t>DERYA YARDIMCI</t>
        </is>
      </c>
      <c r="E417" s="156" t="n">
        <v>599</v>
      </c>
      <c r="F417" s="156" t="n">
        <v>131907</v>
      </c>
      <c r="G417" s="157" t="n">
        <v>220.21</v>
      </c>
      <c r="H417" s="156" t="n">
        <v>638</v>
      </c>
    </row>
    <row r="418" ht="48" customHeight="1" s="113">
      <c r="A418" s="158" t="n">
        <v>46120</v>
      </c>
      <c r="B418" s="156" t="inlineStr">
        <is>
          <t>M045</t>
        </is>
      </c>
      <c r="C418" s="156" t="inlineStr">
        <is>
          <t>Z1  ET DEPO</t>
        </is>
      </c>
      <c r="D418" s="156" t="inlineStr">
        <is>
          <t>FARUK MALKOÇ</t>
        </is>
      </c>
      <c r="E418" s="156" t="n">
        <v>0</v>
      </c>
      <c r="F418" s="156" t="n">
        <v>0</v>
      </c>
      <c r="G418" s="156" t="n">
        <v>0</v>
      </c>
      <c r="H418" s="156" t="n">
        <v>0</v>
      </c>
    </row>
    <row r="419" ht="48" customHeight="1" s="113">
      <c r="A419" s="158" t="n">
        <v>46120</v>
      </c>
      <c r="B419" s="156" t="inlineStr">
        <is>
          <t>M046</t>
        </is>
      </c>
      <c r="C419" s="156" t="inlineStr">
        <is>
          <t>ÇAMDİBİ</t>
        </is>
      </c>
      <c r="D419" s="156" t="inlineStr">
        <is>
          <t>DERYA YARDIMCI</t>
        </is>
      </c>
      <c r="E419" s="156" t="n">
        <v>2276</v>
      </c>
      <c r="F419" s="156" t="n">
        <v>503500</v>
      </c>
      <c r="G419" s="157" t="n">
        <v>221.22</v>
      </c>
      <c r="H419" s="156" t="n">
        <v>2062</v>
      </c>
    </row>
    <row r="420" ht="48" customHeight="1" s="113">
      <c r="A420" s="158" t="n">
        <v>46120</v>
      </c>
      <c r="B420" s="156" t="inlineStr">
        <is>
          <t>M047</t>
        </is>
      </c>
      <c r="C420" s="156" t="inlineStr">
        <is>
          <t>ÇİFTLİK</t>
        </is>
      </c>
      <c r="D420" s="156" t="inlineStr">
        <is>
          <t>CEBRAİL ÇİÇEK</t>
        </is>
      </c>
      <c r="E420" s="156" t="n">
        <v>0</v>
      </c>
      <c r="F420" s="156" t="n">
        <v>0</v>
      </c>
      <c r="G420" s="156" t="n">
        <v>0</v>
      </c>
      <c r="H420" s="156" t="n">
        <v>0</v>
      </c>
    </row>
    <row r="421" ht="48" customHeight="1" s="113">
      <c r="A421" s="158" t="n">
        <v>46120</v>
      </c>
      <c r="B421" s="156" t="inlineStr">
        <is>
          <t>M048</t>
        </is>
      </c>
      <c r="C421" s="156" t="inlineStr">
        <is>
          <t>ÇİĞLİ</t>
        </is>
      </c>
      <c r="D421" s="156" t="inlineStr">
        <is>
          <t>DERYA YARDIMCI</t>
        </is>
      </c>
      <c r="E421" s="156" t="n">
        <v>2896</v>
      </c>
      <c r="F421" s="156" t="n">
        <v>557692</v>
      </c>
      <c r="G421" s="157" t="n">
        <v>192.57</v>
      </c>
      <c r="H421" s="156" t="n">
        <v>3027</v>
      </c>
    </row>
    <row r="422" ht="48" customHeight="1" s="113">
      <c r="A422" s="158" t="n">
        <v>46120</v>
      </c>
      <c r="B422" s="156" t="inlineStr">
        <is>
          <t>M049</t>
        </is>
      </c>
      <c r="C422" s="156" t="inlineStr">
        <is>
          <t>ÖZDERE</t>
        </is>
      </c>
      <c r="D422" s="156" t="inlineStr">
        <is>
          <t>CÜNEYT ÇIKRIKÇI - AYŞE AVCU</t>
        </is>
      </c>
      <c r="E422" s="156" t="n">
        <v>798</v>
      </c>
      <c r="F422" s="156" t="n">
        <v>238915</v>
      </c>
      <c r="G422" s="157" t="n">
        <v>299.39</v>
      </c>
      <c r="H422" s="156" t="n">
        <v>791</v>
      </c>
    </row>
    <row r="423" ht="36" customHeight="1" s="113">
      <c r="A423" s="158" t="n">
        <v>46120</v>
      </c>
      <c r="B423" s="156" t="inlineStr">
        <is>
          <t>M050</t>
        </is>
      </c>
      <c r="C423" s="156" t="inlineStr">
        <is>
          <t>İZMİRSPOR</t>
        </is>
      </c>
      <c r="D423" s="156" t="inlineStr">
        <is>
          <t>ERTAN TEKİ</t>
        </is>
      </c>
      <c r="E423" s="156" t="n">
        <v>4084</v>
      </c>
      <c r="F423" s="156" t="n">
        <v>2107305</v>
      </c>
      <c r="G423" s="157" t="n">
        <v>515.99</v>
      </c>
      <c r="H423" s="156" t="n">
        <v>4083</v>
      </c>
    </row>
    <row r="424" ht="24" customHeight="1" s="113">
      <c r="A424" s="158" t="n">
        <v>46120</v>
      </c>
      <c r="B424" s="156" t="inlineStr">
        <is>
          <t>M051</t>
        </is>
      </c>
      <c r="C424" s="156" t="inlineStr">
        <is>
          <t>ŞİRİNYER</t>
        </is>
      </c>
      <c r="D424" s="156" t="inlineStr">
        <is>
          <t>ERTAN TEKİ</t>
        </is>
      </c>
      <c r="E424" s="156" t="n">
        <v>1169</v>
      </c>
      <c r="F424" s="156" t="n">
        <v>607612</v>
      </c>
      <c r="G424" s="157" t="n">
        <v>519.77</v>
      </c>
      <c r="H424" s="156" t="n">
        <v>1074</v>
      </c>
    </row>
    <row r="425" ht="36" customHeight="1" s="113">
      <c r="A425" s="158" t="n">
        <v>46120</v>
      </c>
      <c r="B425" s="156" t="inlineStr">
        <is>
          <t>M052</t>
        </is>
      </c>
      <c r="C425" s="156" t="inlineStr">
        <is>
          <t>ŞİRİNYER 2</t>
        </is>
      </c>
      <c r="D425" s="156" t="inlineStr">
        <is>
          <t>DERYA YARDIMCI</t>
        </is>
      </c>
      <c r="E425" s="156" t="n">
        <v>2200</v>
      </c>
      <c r="F425" s="156" t="n">
        <v>952651</v>
      </c>
      <c r="G425" s="157" t="n">
        <v>433.02</v>
      </c>
      <c r="H425" s="156" t="n">
        <v>2161</v>
      </c>
    </row>
    <row r="426" ht="24" customHeight="1" s="113">
      <c r="A426" s="158" t="n">
        <v>46120</v>
      </c>
      <c r="B426" s="156" t="inlineStr">
        <is>
          <t>M057</t>
        </is>
      </c>
      <c r="C426" s="156" t="inlineStr">
        <is>
          <t>BUCA2</t>
        </is>
      </c>
      <c r="D426" s="156" t="inlineStr">
        <is>
          <t>ERTAN TEKİ</t>
        </is>
      </c>
      <c r="E426" s="156" t="n">
        <v>0</v>
      </c>
      <c r="F426" s="156" t="n">
        <v>0</v>
      </c>
      <c r="G426" s="156" t="n">
        <v>0</v>
      </c>
      <c r="H426" s="156" t="n">
        <v>0</v>
      </c>
    </row>
    <row r="427" ht="36" customHeight="1" s="113">
      <c r="A427" s="158" t="n">
        <v>46121</v>
      </c>
      <c r="B427" s="156" t="inlineStr">
        <is>
          <t>M001</t>
        </is>
      </c>
      <c r="C427" s="156" t="inlineStr">
        <is>
          <t>AKEVLER</t>
        </is>
      </c>
      <c r="D427" s="156" t="inlineStr">
        <is>
          <t>ERTAN TEKİ</t>
        </is>
      </c>
      <c r="E427" s="156" t="n">
        <v>966</v>
      </c>
      <c r="F427" s="156" t="n">
        <v>352056</v>
      </c>
      <c r="G427" s="157" t="n">
        <v>364.45</v>
      </c>
      <c r="H427" s="156" t="n">
        <v>912</v>
      </c>
    </row>
    <row r="428" ht="24" customHeight="1" s="113">
      <c r="A428" s="158" t="n">
        <v>46121</v>
      </c>
      <c r="B428" s="156" t="inlineStr">
        <is>
          <t>M002</t>
        </is>
      </c>
      <c r="C428" s="156" t="inlineStr">
        <is>
          <t>AYDIN EFELER</t>
        </is>
      </c>
      <c r="D428" s="156" t="inlineStr">
        <is>
          <t>CÜNEYT ÇIKRIKÇI - AYŞE AVCU</t>
        </is>
      </c>
      <c r="E428" s="156" t="n">
        <v>2063</v>
      </c>
      <c r="F428" s="156" t="n">
        <v>675174</v>
      </c>
      <c r="G428" s="157" t="n">
        <v>327.28</v>
      </c>
      <c r="H428" s="156" t="n">
        <v>2093</v>
      </c>
    </row>
    <row r="429" ht="36" customHeight="1" s="113">
      <c r="A429" s="158" t="n">
        <v>46121</v>
      </c>
      <c r="B429" s="156" t="inlineStr">
        <is>
          <t>M003</t>
        </is>
      </c>
      <c r="C429" s="156" t="inlineStr">
        <is>
          <t>AYDIN EFELER-2</t>
        </is>
      </c>
      <c r="D429" s="156" t="inlineStr">
        <is>
          <t>CÜNEYT ÇIKRIKÇI - AYŞE AVCU</t>
        </is>
      </c>
      <c r="E429" s="156" t="n">
        <v>1558</v>
      </c>
      <c r="F429" s="156" t="n">
        <v>587812</v>
      </c>
      <c r="G429" s="157" t="n">
        <v>377.29</v>
      </c>
      <c r="H429" s="156" t="n">
        <v>1642</v>
      </c>
    </row>
    <row r="430" ht="36" customHeight="1" s="113">
      <c r="A430" s="158" t="n">
        <v>46121</v>
      </c>
      <c r="B430" s="156" t="inlineStr">
        <is>
          <t>M004</t>
        </is>
      </c>
      <c r="C430" s="156" t="inlineStr">
        <is>
          <t>AYDIN FATİH</t>
        </is>
      </c>
      <c r="D430" s="156" t="inlineStr">
        <is>
          <t>CÜNEYT ÇIKRIKÇI - AYŞE AVCU</t>
        </is>
      </c>
      <c r="E430" s="156" t="n">
        <v>952</v>
      </c>
      <c r="F430" s="156" t="n">
        <v>347208</v>
      </c>
      <c r="G430" s="157" t="n">
        <v>364.71</v>
      </c>
      <c r="H430" s="156" t="n">
        <v>957</v>
      </c>
    </row>
    <row r="431" ht="36" customHeight="1" s="113">
      <c r="A431" s="158" t="n">
        <v>46121</v>
      </c>
      <c r="B431" s="156" t="inlineStr">
        <is>
          <t>M005</t>
        </is>
      </c>
      <c r="C431" s="156" t="inlineStr">
        <is>
          <t>AYDIN FATİH-2</t>
        </is>
      </c>
      <c r="D431" s="156" t="inlineStr">
        <is>
          <t>CÜNEYT ÇIKRIKÇI - AYŞE AVCU</t>
        </is>
      </c>
      <c r="E431" s="156" t="n">
        <v>1268</v>
      </c>
      <c r="F431" s="156" t="n">
        <v>623693</v>
      </c>
      <c r="G431" s="157" t="n">
        <v>491.87</v>
      </c>
      <c r="H431" s="156" t="n">
        <v>1315</v>
      </c>
    </row>
    <row r="432" ht="48" customHeight="1" s="113">
      <c r="A432" s="158" t="n">
        <v>46121</v>
      </c>
      <c r="B432" s="156" t="inlineStr">
        <is>
          <t>M006</t>
        </is>
      </c>
      <c r="C432" s="156" t="inlineStr">
        <is>
          <t>AYDIN GİRNE</t>
        </is>
      </c>
      <c r="D432" s="156" t="inlineStr">
        <is>
          <t>CÜNEYT ÇIKRIKÇI - AYŞE AVCU</t>
        </is>
      </c>
      <c r="E432" s="156" t="n">
        <v>1190</v>
      </c>
      <c r="F432" s="156" t="n">
        <v>299200</v>
      </c>
      <c r="G432" s="157" t="n">
        <v>251.43</v>
      </c>
      <c r="H432" s="156" t="n">
        <v>1191</v>
      </c>
    </row>
    <row r="433" ht="36" customHeight="1" s="113">
      <c r="A433" s="158" t="n">
        <v>46121</v>
      </c>
      <c r="B433" s="156" t="inlineStr">
        <is>
          <t>M007</t>
        </is>
      </c>
      <c r="C433" s="156" t="inlineStr">
        <is>
          <t>AYDIN MİMARSİNAN</t>
        </is>
      </c>
      <c r="D433" s="156" t="inlineStr">
        <is>
          <t>CÜNEYT ÇIKRIKÇI - AYŞE AVCU</t>
        </is>
      </c>
      <c r="E433" s="156" t="n">
        <v>3237</v>
      </c>
      <c r="F433" s="156" t="n">
        <v>775608</v>
      </c>
      <c r="G433" s="157" t="n">
        <v>239.61</v>
      </c>
      <c r="H433" s="156" t="n">
        <v>2995</v>
      </c>
    </row>
    <row r="434" ht="54.75" customHeight="1" s="113">
      <c r="A434" s="158" t="n">
        <v>46121</v>
      </c>
      <c r="B434" s="156" t="inlineStr">
        <is>
          <t>M008</t>
        </is>
      </c>
      <c r="C434" s="156" t="inlineStr">
        <is>
          <t>AYRANCILAR</t>
        </is>
      </c>
      <c r="D434" s="156" t="inlineStr">
        <is>
          <t>CÜNEYT ÇIKRIKÇI - AYŞE AVCU</t>
        </is>
      </c>
      <c r="E434" s="156" t="n">
        <v>2701</v>
      </c>
      <c r="F434" s="156" t="n">
        <v>629174</v>
      </c>
      <c r="G434" s="157" t="n">
        <v>232.94</v>
      </c>
      <c r="H434" s="156" t="n">
        <v>2625</v>
      </c>
    </row>
    <row r="435" ht="24" customHeight="1" s="113">
      <c r="A435" s="158" t="n">
        <v>46121</v>
      </c>
      <c r="B435" s="156" t="inlineStr">
        <is>
          <t>M009</t>
        </is>
      </c>
      <c r="C435" s="156" t="inlineStr">
        <is>
          <t>BALÇOVA</t>
        </is>
      </c>
      <c r="D435" s="156" t="inlineStr">
        <is>
          <t>ERTAN TEKİ</t>
        </is>
      </c>
      <c r="E435" s="156" t="n">
        <v>3461</v>
      </c>
      <c r="F435" s="156" t="n">
        <v>629302</v>
      </c>
      <c r="G435" s="157" t="n">
        <v>181.83</v>
      </c>
      <c r="H435" s="156" t="n">
        <v>3649</v>
      </c>
    </row>
    <row r="436" ht="36" customHeight="1" s="113">
      <c r="A436" s="158" t="n">
        <v>46121</v>
      </c>
      <c r="B436" s="156" t="inlineStr">
        <is>
          <t>M010</t>
        </is>
      </c>
      <c r="C436" s="156" t="inlineStr">
        <is>
          <t>BAYRAKLI</t>
        </is>
      </c>
      <c r="D436" s="156" t="inlineStr">
        <is>
          <t>DERYA YARDIMCI</t>
        </is>
      </c>
      <c r="E436" s="156" t="n">
        <v>2543</v>
      </c>
      <c r="F436" s="156" t="n">
        <v>613143</v>
      </c>
      <c r="G436" s="157" t="n">
        <v>241.11</v>
      </c>
      <c r="H436" s="156" t="n">
        <v>2340</v>
      </c>
    </row>
    <row r="437" ht="24" customHeight="1" s="113">
      <c r="A437" s="158" t="n">
        <v>46121</v>
      </c>
      <c r="B437" s="156" t="inlineStr">
        <is>
          <t>M011</t>
        </is>
      </c>
      <c r="C437" s="156" t="inlineStr">
        <is>
          <t>BOZYAKA</t>
        </is>
      </c>
      <c r="D437" s="156" t="inlineStr">
        <is>
          <t>ERTAN TEKİ</t>
        </is>
      </c>
      <c r="E437" s="156" t="n">
        <v>2459</v>
      </c>
      <c r="F437" s="156" t="n">
        <v>1103539</v>
      </c>
      <c r="G437" s="157" t="n">
        <v>448.78</v>
      </c>
      <c r="H437" s="156" t="n">
        <v>2576</v>
      </c>
    </row>
    <row r="438" ht="24" customHeight="1" s="113">
      <c r="A438" s="158" t="n">
        <v>46121</v>
      </c>
      <c r="B438" s="156" t="inlineStr">
        <is>
          <t>M012</t>
        </is>
      </c>
      <c r="C438" s="156" t="inlineStr">
        <is>
          <t xml:space="preserve">BUCA </t>
        </is>
      </c>
      <c r="D438" s="156" t="inlineStr">
        <is>
          <t>DERYA YARDIMCI</t>
        </is>
      </c>
      <c r="E438" s="156" t="n">
        <v>1196</v>
      </c>
      <c r="F438" s="156" t="n">
        <v>549633</v>
      </c>
      <c r="G438" s="157" t="n">
        <v>459.56</v>
      </c>
      <c r="H438" s="156" t="n">
        <v>1189</v>
      </c>
    </row>
    <row r="439" ht="48" customHeight="1" s="113">
      <c r="A439" s="158" t="n">
        <v>46121</v>
      </c>
      <c r="B439" s="156" t="inlineStr">
        <is>
          <t>M013</t>
        </is>
      </c>
      <c r="C439" s="156" t="inlineStr">
        <is>
          <t>DEDEBAŞI</t>
        </is>
      </c>
      <c r="D439" s="156" t="inlineStr">
        <is>
          <t>DERYA YARDIMCI</t>
        </is>
      </c>
      <c r="E439" s="156" t="n">
        <v>2924</v>
      </c>
      <c r="F439" s="156" t="n">
        <v>1431225</v>
      </c>
      <c r="G439" s="157" t="n">
        <v>489.48</v>
      </c>
      <c r="H439" s="156" t="n">
        <v>2633</v>
      </c>
    </row>
    <row r="440" ht="48" customHeight="1" s="113">
      <c r="A440" s="158" t="n">
        <v>46121</v>
      </c>
      <c r="B440" s="156" t="inlineStr">
        <is>
          <t>M014</t>
        </is>
      </c>
      <c r="C440" s="156" t="inlineStr">
        <is>
          <t>ESKİİZMİR</t>
        </is>
      </c>
      <c r="D440" s="156" t="inlineStr">
        <is>
          <t>ERTAN TEKİ</t>
        </is>
      </c>
      <c r="E440" s="156" t="n">
        <v>2096</v>
      </c>
      <c r="F440" s="156" t="n">
        <v>987330</v>
      </c>
      <c r="G440" s="157" t="n">
        <v>471.05</v>
      </c>
      <c r="H440" s="156" t="n">
        <v>2026</v>
      </c>
    </row>
    <row r="441" ht="48" customHeight="1" s="113">
      <c r="A441" s="158" t="n">
        <v>46121</v>
      </c>
      <c r="B441" s="156" t="inlineStr">
        <is>
          <t>M015</t>
        </is>
      </c>
      <c r="C441" s="156" t="inlineStr">
        <is>
          <t>GAZİEMİR-1</t>
        </is>
      </c>
      <c r="D441" s="156" t="inlineStr">
        <is>
          <t>ALİ ÇELİK</t>
        </is>
      </c>
      <c r="E441" s="156" t="n">
        <v>1829</v>
      </c>
      <c r="F441" s="156" t="n">
        <v>755096</v>
      </c>
      <c r="G441" s="157" t="n">
        <v>412.85</v>
      </c>
      <c r="H441" s="156" t="n">
        <v>1848</v>
      </c>
    </row>
    <row r="442" ht="48" customHeight="1" s="113">
      <c r="A442" s="158" t="n">
        <v>46121</v>
      </c>
      <c r="B442" s="156" t="inlineStr">
        <is>
          <t>M016</t>
        </is>
      </c>
      <c r="C442" s="156" t="inlineStr">
        <is>
          <t>GAZİEMİR-2</t>
        </is>
      </c>
      <c r="D442" s="156" t="inlineStr">
        <is>
          <t>ALİ ÇELİK</t>
        </is>
      </c>
      <c r="E442" s="156" t="n">
        <v>2623</v>
      </c>
      <c r="F442" s="156" t="n">
        <v>871675</v>
      </c>
      <c r="G442" s="157" t="n">
        <v>332.32</v>
      </c>
      <c r="H442" s="156" t="n">
        <v>2599</v>
      </c>
    </row>
    <row r="443" ht="48" customHeight="1" s="113">
      <c r="A443" s="158" t="n">
        <v>46121</v>
      </c>
      <c r="B443" s="156" t="inlineStr">
        <is>
          <t>M017</t>
        </is>
      </c>
      <c r="C443" s="156" t="inlineStr">
        <is>
          <t>GAZİEMİR-3</t>
        </is>
      </c>
      <c r="D443" s="156" t="inlineStr">
        <is>
          <t>ALİ ÇELİK</t>
        </is>
      </c>
      <c r="E443" s="156" t="n">
        <v>2162</v>
      </c>
      <c r="F443" s="156" t="n">
        <v>613804</v>
      </c>
      <c r="G443" s="157" t="n">
        <v>283.91</v>
      </c>
      <c r="H443" s="156" t="n">
        <v>2221</v>
      </c>
    </row>
    <row r="444" ht="24" customHeight="1" s="113">
      <c r="A444" s="158" t="n">
        <v>46121</v>
      </c>
      <c r="B444" s="156" t="inlineStr">
        <is>
          <t>M018</t>
        </is>
      </c>
      <c r="C444" s="156" t="inlineStr">
        <is>
          <t>GAZİEMİR-4</t>
        </is>
      </c>
      <c r="D444" s="156" t="inlineStr">
        <is>
          <t>ALİ ÇELİK</t>
        </is>
      </c>
      <c r="E444" s="156" t="n">
        <v>2352</v>
      </c>
      <c r="F444" s="156" t="n">
        <v>863649</v>
      </c>
      <c r="G444" s="157" t="n">
        <v>367.2</v>
      </c>
      <c r="H444" s="156" t="n">
        <v>2448</v>
      </c>
    </row>
    <row r="445" ht="36" customHeight="1" s="113">
      <c r="A445" s="158" t="n">
        <v>46121</v>
      </c>
      <c r="B445" s="156" t="inlineStr">
        <is>
          <t>M019</t>
        </is>
      </c>
      <c r="C445" s="156" t="inlineStr">
        <is>
          <t>GAZİEMİR-5</t>
        </is>
      </c>
      <c r="D445" s="156" t="inlineStr">
        <is>
          <t>ALİ ÇELİK</t>
        </is>
      </c>
      <c r="E445" s="156" t="n">
        <v>2170</v>
      </c>
      <c r="F445" s="156" t="n">
        <v>532734</v>
      </c>
      <c r="G445" s="157" t="n">
        <v>245.5</v>
      </c>
      <c r="H445" s="156" t="n">
        <v>2252</v>
      </c>
    </row>
    <row r="446" ht="24" customHeight="1" s="113">
      <c r="A446" s="158" t="n">
        <v>46121</v>
      </c>
      <c r="B446" s="156" t="inlineStr">
        <is>
          <t>M020</t>
        </is>
      </c>
      <c r="C446" s="156" t="inlineStr">
        <is>
          <t>GAZİEMİR-6</t>
        </is>
      </c>
      <c r="D446" s="156" t="inlineStr">
        <is>
          <t>ALİ ÇELİK</t>
        </is>
      </c>
      <c r="E446" s="156" t="n">
        <v>714</v>
      </c>
      <c r="F446" s="156" t="n">
        <v>332991</v>
      </c>
      <c r="G446" s="157" t="n">
        <v>466.37</v>
      </c>
      <c r="H446" s="156" t="n">
        <v>759</v>
      </c>
    </row>
    <row r="447" ht="36" customHeight="1" s="113">
      <c r="A447" s="158" t="n">
        <v>46121</v>
      </c>
      <c r="B447" s="156" t="inlineStr">
        <is>
          <t>M021</t>
        </is>
      </c>
      <c r="C447" s="156" t="inlineStr">
        <is>
          <t>GAZİEMİR-7</t>
        </is>
      </c>
      <c r="D447" s="156" t="inlineStr">
        <is>
          <t>ALİ ÇELİK</t>
        </is>
      </c>
      <c r="E447" s="156" t="n">
        <v>3736</v>
      </c>
      <c r="F447" s="156" t="n">
        <v>1237452</v>
      </c>
      <c r="G447" s="157" t="n">
        <v>331.22</v>
      </c>
      <c r="H447" s="156" t="n">
        <v>3752</v>
      </c>
    </row>
    <row r="448" ht="24" customHeight="1" s="113">
      <c r="A448" s="158" t="n">
        <v>46121</v>
      </c>
      <c r="B448" s="156" t="inlineStr">
        <is>
          <t>M022</t>
        </is>
      </c>
      <c r="C448" s="156" t="inlineStr">
        <is>
          <t>GEDİZ</t>
        </is>
      </c>
      <c r="D448" s="156" t="inlineStr">
        <is>
          <t>DERYA YARDIMCI</t>
        </is>
      </c>
      <c r="E448" s="156" t="n">
        <v>1120</v>
      </c>
      <c r="F448" s="156" t="n">
        <v>437089</v>
      </c>
      <c r="G448" s="157" t="n">
        <v>390.26</v>
      </c>
      <c r="H448" s="156" t="n">
        <v>1015</v>
      </c>
    </row>
    <row r="449" ht="36" customHeight="1" s="113">
      <c r="A449" s="158" t="n">
        <v>46121</v>
      </c>
      <c r="B449" s="156" t="inlineStr">
        <is>
          <t>M023</t>
        </is>
      </c>
      <c r="C449" s="156" t="inlineStr">
        <is>
          <t>GÖZTEPE</t>
        </is>
      </c>
      <c r="D449" s="156" t="inlineStr">
        <is>
          <t>ERTAN TEKİ</t>
        </is>
      </c>
      <c r="E449" s="156" t="n">
        <v>2527</v>
      </c>
      <c r="F449" s="156" t="n">
        <v>960332</v>
      </c>
      <c r="G449" s="157" t="n">
        <v>380.03</v>
      </c>
      <c r="H449" s="156" t="n">
        <v>2666</v>
      </c>
    </row>
    <row r="450" ht="48" customHeight="1" s="113">
      <c r="A450" s="158" t="n">
        <v>46121</v>
      </c>
      <c r="B450" s="156" t="inlineStr">
        <is>
          <t>M024</t>
        </is>
      </c>
      <c r="C450" s="156" t="inlineStr">
        <is>
          <t>GÜMÜŞPALA</t>
        </is>
      </c>
      <c r="D450" s="156" t="inlineStr">
        <is>
          <t>DERYA YARDIMCI</t>
        </is>
      </c>
      <c r="E450" s="156" t="n">
        <v>4987</v>
      </c>
      <c r="F450" s="156" t="n">
        <v>2364174</v>
      </c>
      <c r="G450" s="157" t="n">
        <v>474.07</v>
      </c>
      <c r="H450" s="156" t="n">
        <v>5189</v>
      </c>
    </row>
    <row r="451" ht="24" customHeight="1" s="113">
      <c r="A451" s="158" t="n">
        <v>46121</v>
      </c>
      <c r="B451" s="156" t="inlineStr">
        <is>
          <t>M025</t>
        </is>
      </c>
      <c r="C451" s="156" t="inlineStr">
        <is>
          <t>HAL DEPO</t>
        </is>
      </c>
      <c r="D451" s="156" t="inlineStr">
        <is>
          <t>HALİT BAŞDAŞ</t>
        </is>
      </c>
      <c r="E451" s="156" t="n">
        <v>0</v>
      </c>
      <c r="F451" s="156" t="n">
        <v>0</v>
      </c>
      <c r="G451" s="156" t="n">
        <v>0</v>
      </c>
      <c r="H451" s="156" t="n">
        <v>0</v>
      </c>
    </row>
    <row r="452" ht="24" customHeight="1" s="113">
      <c r="A452" s="158" t="n">
        <v>46121</v>
      </c>
      <c r="B452" s="156" t="inlineStr">
        <is>
          <t>M026</t>
        </is>
      </c>
      <c r="C452" s="156" t="inlineStr">
        <is>
          <t>HARMANDALI</t>
        </is>
      </c>
      <c r="D452" s="156" t="inlineStr">
        <is>
          <t>DERYA YARDIMCI</t>
        </is>
      </c>
      <c r="E452" s="156" t="n">
        <v>3906</v>
      </c>
      <c r="F452" s="156" t="n">
        <v>1379906</v>
      </c>
      <c r="G452" s="157" t="n">
        <v>353.28</v>
      </c>
      <c r="H452" s="156" t="n">
        <v>3922</v>
      </c>
    </row>
    <row r="453" ht="36" customHeight="1" s="113">
      <c r="A453" s="158" t="n">
        <v>46121</v>
      </c>
      <c r="B453" s="156" t="inlineStr">
        <is>
          <t>M027</t>
        </is>
      </c>
      <c r="C453" s="156" t="inlineStr">
        <is>
          <t>HATAY</t>
        </is>
      </c>
      <c r="D453" s="156" t="inlineStr">
        <is>
          <t>ERTAN TEKİ</t>
        </is>
      </c>
      <c r="E453" s="156" t="n">
        <v>4990</v>
      </c>
      <c r="F453" s="156" t="n">
        <v>1802305</v>
      </c>
      <c r="G453" s="157" t="n">
        <v>361.18</v>
      </c>
      <c r="H453" s="156" t="n">
        <v>5094</v>
      </c>
    </row>
    <row r="454" ht="36" customHeight="1" s="113">
      <c r="A454" s="158" t="n">
        <v>46121</v>
      </c>
      <c r="B454" s="156" t="inlineStr">
        <is>
          <t>M028</t>
        </is>
      </c>
      <c r="C454" s="156" t="inlineStr">
        <is>
          <t>KARŞIYAKA-1</t>
        </is>
      </c>
      <c r="D454" s="156" t="inlineStr">
        <is>
          <t>DERYA YARDIMCI</t>
        </is>
      </c>
      <c r="E454" s="156" t="n">
        <v>2658</v>
      </c>
      <c r="F454" s="156" t="n">
        <v>1166078</v>
      </c>
      <c r="G454" s="157" t="n">
        <v>438.71</v>
      </c>
      <c r="H454" s="156" t="n">
        <v>2494</v>
      </c>
    </row>
    <row r="455" ht="24" customHeight="1" s="113">
      <c r="A455" s="158" t="n">
        <v>46121</v>
      </c>
      <c r="B455" s="156" t="inlineStr">
        <is>
          <t>M029</t>
        </is>
      </c>
      <c r="C455" s="156" t="inlineStr">
        <is>
          <t>KARŞIYAKA-2</t>
        </is>
      </c>
      <c r="D455" s="156" t="inlineStr">
        <is>
          <t>DERYA YARDIMCI</t>
        </is>
      </c>
      <c r="E455" s="156" t="n">
        <v>1170</v>
      </c>
      <c r="F455" s="156" t="n">
        <v>305523</v>
      </c>
      <c r="G455" s="157" t="n">
        <v>261.13</v>
      </c>
      <c r="H455" s="156" t="n">
        <v>1097</v>
      </c>
    </row>
    <row r="456" ht="24" customHeight="1" s="113">
      <c r="A456" s="158" t="n">
        <v>46121</v>
      </c>
      <c r="B456" s="156" t="inlineStr">
        <is>
          <t>M030</t>
        </is>
      </c>
      <c r="C456" s="156" t="inlineStr">
        <is>
          <t>MANAVKUYU</t>
        </is>
      </c>
      <c r="D456" s="156" t="inlineStr">
        <is>
          <t>DERYA YARDIMCI</t>
        </is>
      </c>
      <c r="E456" s="156" t="n">
        <v>2035</v>
      </c>
      <c r="F456" s="156" t="n">
        <v>524834</v>
      </c>
      <c r="G456" s="157" t="n">
        <v>257.9</v>
      </c>
      <c r="H456" s="156" t="n">
        <v>1948</v>
      </c>
    </row>
    <row r="457" ht="24" customHeight="1" s="113">
      <c r="A457" s="158" t="n">
        <v>46121</v>
      </c>
      <c r="B457" s="156" t="inlineStr">
        <is>
          <t>M031</t>
        </is>
      </c>
      <c r="C457" s="156" t="inlineStr">
        <is>
          <t>MENDERES</t>
        </is>
      </c>
      <c r="D457" s="156" t="inlineStr">
        <is>
          <t>CÜNEYT ÇIKRIKÇI - AYŞE AVCU</t>
        </is>
      </c>
      <c r="E457" s="156" t="n">
        <v>3119</v>
      </c>
      <c r="F457" s="156" t="n">
        <v>747160</v>
      </c>
      <c r="G457" s="157" t="n">
        <v>239.55</v>
      </c>
      <c r="H457" s="156" t="n">
        <v>2848</v>
      </c>
    </row>
    <row r="458" ht="41.25" customHeight="1" s="113">
      <c r="A458" s="158" t="n">
        <v>46121</v>
      </c>
      <c r="B458" s="156" t="inlineStr">
        <is>
          <t>M032</t>
        </is>
      </c>
      <c r="C458" s="156" t="inlineStr">
        <is>
          <t>MENDERES DEPO</t>
        </is>
      </c>
      <c r="D458" s="156" t="inlineStr">
        <is>
          <t>AYHAN DAŞDEMİR</t>
        </is>
      </c>
      <c r="E458" s="156" t="n">
        <v>0</v>
      </c>
      <c r="F458" s="156" t="n">
        <v>0</v>
      </c>
      <c r="G458" s="156" t="n">
        <v>0</v>
      </c>
      <c r="H458" s="156" t="n">
        <v>0</v>
      </c>
    </row>
    <row r="459" ht="24" customHeight="1" s="113">
      <c r="A459" s="158" t="n">
        <v>46121</v>
      </c>
      <c r="B459" s="156" t="inlineStr">
        <is>
          <t>M033</t>
        </is>
      </c>
      <c r="C459" s="156" t="inlineStr">
        <is>
          <t>MERKEZ</t>
        </is>
      </c>
      <c r="D459" s="156" t="inlineStr">
        <is>
          <t>GENEL MÜDÜR</t>
        </is>
      </c>
      <c r="E459" s="156" t="n">
        <v>0</v>
      </c>
      <c r="F459" s="156" t="n">
        <v>0</v>
      </c>
      <c r="G459" s="156" t="n">
        <v>0</v>
      </c>
      <c r="H459" s="156" t="n">
        <v>0</v>
      </c>
    </row>
    <row r="460" ht="48" customHeight="1" s="113">
      <c r="A460" s="158" t="n">
        <v>46121</v>
      </c>
      <c r="B460" s="156" t="inlineStr">
        <is>
          <t>M034</t>
        </is>
      </c>
      <c r="C460" s="156" t="inlineStr">
        <is>
          <t>NARLIDERE</t>
        </is>
      </c>
      <c r="D460" s="156" t="inlineStr">
        <is>
          <t>ERTAN TEKİ</t>
        </is>
      </c>
      <c r="E460" s="156" t="n">
        <v>3412</v>
      </c>
      <c r="F460" s="156" t="n">
        <v>857231</v>
      </c>
      <c r="G460" s="157" t="n">
        <v>251.24</v>
      </c>
      <c r="H460" s="156" t="n">
        <v>3235</v>
      </c>
    </row>
    <row r="461" ht="48" customHeight="1" s="113">
      <c r="A461" s="158" t="n">
        <v>46121</v>
      </c>
      <c r="B461" s="156" t="inlineStr">
        <is>
          <t>M035</t>
        </is>
      </c>
      <c r="C461" s="156" t="inlineStr">
        <is>
          <t>OSMANGAZİ</t>
        </is>
      </c>
      <c r="D461" s="156" t="inlineStr">
        <is>
          <t>DERYA YARDIMCI</t>
        </is>
      </c>
      <c r="E461" s="156" t="n">
        <v>4582</v>
      </c>
      <c r="F461" s="156" t="n">
        <v>1521151</v>
      </c>
      <c r="G461" s="157" t="n">
        <v>331.98</v>
      </c>
      <c r="H461" s="156" t="n">
        <v>4181</v>
      </c>
    </row>
    <row r="462" ht="48" customHeight="1" s="113">
      <c r="A462" s="158" t="n">
        <v>46121</v>
      </c>
      <c r="B462" s="156" t="inlineStr">
        <is>
          <t>M036</t>
        </is>
      </c>
      <c r="C462" s="156" t="inlineStr">
        <is>
          <t>POLİGON</t>
        </is>
      </c>
      <c r="D462" s="156" t="inlineStr">
        <is>
          <t>ERTAN TEKİ</t>
        </is>
      </c>
      <c r="E462" s="156" t="n">
        <v>2088</v>
      </c>
      <c r="F462" s="156" t="n">
        <v>482657</v>
      </c>
      <c r="G462" s="157" t="n">
        <v>231.16</v>
      </c>
      <c r="H462" s="156" t="n">
        <v>1939</v>
      </c>
    </row>
    <row r="463" ht="48" customHeight="1" s="113">
      <c r="A463" s="158" t="n">
        <v>46121</v>
      </c>
      <c r="B463" s="156" t="inlineStr">
        <is>
          <t>M037</t>
        </is>
      </c>
      <c r="C463" s="156" t="inlineStr">
        <is>
          <t>SEFERİHİSAR</t>
        </is>
      </c>
      <c r="D463" s="156" t="inlineStr">
        <is>
          <t>ERTAN TEKİ</t>
        </is>
      </c>
      <c r="E463" s="156" t="n">
        <v>2923</v>
      </c>
      <c r="F463" s="156" t="n">
        <v>1349773</v>
      </c>
      <c r="G463" s="157" t="n">
        <v>461.78</v>
      </c>
      <c r="H463" s="156" t="n">
        <v>2909</v>
      </c>
    </row>
    <row r="464" ht="48" customHeight="1" s="113">
      <c r="A464" s="158" t="n">
        <v>46121</v>
      </c>
      <c r="B464" s="156" t="inlineStr">
        <is>
          <t>M038</t>
        </is>
      </c>
      <c r="C464" s="156" t="inlineStr">
        <is>
          <t>TORBALI 1</t>
        </is>
      </c>
      <c r="D464" s="156" t="inlineStr">
        <is>
          <t>CÜNEYT ÇIKRIKÇI - AYŞE AVCU</t>
        </is>
      </c>
      <c r="E464" s="156" t="n">
        <v>1686</v>
      </c>
      <c r="F464" s="156" t="n">
        <v>879792</v>
      </c>
      <c r="G464" s="157" t="n">
        <v>521.8200000000001</v>
      </c>
      <c r="H464" s="156" t="n">
        <v>1709</v>
      </c>
    </row>
    <row r="465" ht="48" customHeight="1" s="113">
      <c r="A465" s="158" t="n">
        <v>46121</v>
      </c>
      <c r="B465" s="156" t="inlineStr">
        <is>
          <t>M039</t>
        </is>
      </c>
      <c r="C465" s="156" t="inlineStr">
        <is>
          <t>TORBALI 2</t>
        </is>
      </c>
      <c r="D465" s="156" t="inlineStr">
        <is>
          <t>CÜNEYT ÇIKRIKÇI - AYŞE AVCU</t>
        </is>
      </c>
      <c r="E465" s="156" t="n">
        <v>3421</v>
      </c>
      <c r="F465" s="156" t="n">
        <v>1246176</v>
      </c>
      <c r="G465" s="157" t="n">
        <v>364.27</v>
      </c>
      <c r="H465" s="156" t="n">
        <v>3611</v>
      </c>
    </row>
    <row r="466" ht="48" customHeight="1" s="113">
      <c r="A466" s="158" t="n">
        <v>46121</v>
      </c>
      <c r="B466" s="156" t="inlineStr">
        <is>
          <t>M040</t>
        </is>
      </c>
      <c r="C466" s="156" t="inlineStr">
        <is>
          <t>TORBALI 3</t>
        </is>
      </c>
      <c r="D466" s="156" t="inlineStr">
        <is>
          <t>CÜNEYT ÇIKRIKÇI - AYŞE AVCU</t>
        </is>
      </c>
      <c r="E466" s="156" t="n">
        <v>2232</v>
      </c>
      <c r="F466" s="156" t="n">
        <v>648714</v>
      </c>
      <c r="G466" s="157" t="n">
        <v>290.64</v>
      </c>
      <c r="H466" s="156" t="n">
        <v>2167</v>
      </c>
    </row>
    <row r="467" ht="24" customHeight="1" s="113">
      <c r="A467" s="158" t="n">
        <v>46121</v>
      </c>
      <c r="B467" s="156" t="inlineStr">
        <is>
          <t>M041</t>
        </is>
      </c>
      <c r="C467" s="156" t="inlineStr">
        <is>
          <t>TORBALI 4</t>
        </is>
      </c>
      <c r="D467" s="156" t="inlineStr">
        <is>
          <t>CÜNEYT ÇIKRIKÇI - AYŞE AVCU</t>
        </is>
      </c>
      <c r="E467" s="156" t="n">
        <v>3761</v>
      </c>
      <c r="F467" s="156" t="n">
        <v>1796575</v>
      </c>
      <c r="G467" s="157" t="n">
        <v>477.69</v>
      </c>
      <c r="H467" s="156" t="n">
        <v>3764</v>
      </c>
    </row>
    <row r="468" ht="36" customHeight="1" s="113">
      <c r="A468" s="158" t="n">
        <v>46121</v>
      </c>
      <c r="B468" s="156" t="inlineStr">
        <is>
          <t>M042</t>
        </is>
      </c>
      <c r="C468" s="156" t="inlineStr">
        <is>
          <t>TORBALI 5</t>
        </is>
      </c>
      <c r="D468" s="156" t="inlineStr">
        <is>
          <t>CÜNEYT ÇIKRIKÇI - AYŞE AVCU</t>
        </is>
      </c>
      <c r="E468" s="156" t="n">
        <v>5248</v>
      </c>
      <c r="F468" s="156" t="n">
        <v>1742145</v>
      </c>
      <c r="G468" s="157" t="n">
        <v>331.96</v>
      </c>
      <c r="H468" s="156" t="n">
        <v>4889</v>
      </c>
    </row>
    <row r="469" ht="24" customHeight="1" s="113">
      <c r="A469" s="158" t="n">
        <v>46121</v>
      </c>
      <c r="B469" s="156" t="inlineStr">
        <is>
          <t>M043</t>
        </is>
      </c>
      <c r="C469" s="156" t="inlineStr">
        <is>
          <t>YAPICIOĞLU</t>
        </is>
      </c>
      <c r="D469" s="156" t="inlineStr">
        <is>
          <t>ERTAN TEKİ</t>
        </is>
      </c>
      <c r="E469" s="156" t="n">
        <v>1840</v>
      </c>
      <c r="F469" s="156" t="n">
        <v>703614</v>
      </c>
      <c r="G469" s="157" t="n">
        <v>382.4</v>
      </c>
      <c r="H469" s="156" t="n">
        <v>1792</v>
      </c>
    </row>
    <row r="470" ht="36" customHeight="1" s="113">
      <c r="A470" s="158" t="n">
        <v>46121</v>
      </c>
      <c r="B470" s="156" t="inlineStr">
        <is>
          <t>M044</t>
        </is>
      </c>
      <c r="C470" s="156" t="inlineStr">
        <is>
          <t>YEŞİLOVA</t>
        </is>
      </c>
      <c r="D470" s="156" t="inlineStr">
        <is>
          <t>DERYA YARDIMCI</t>
        </is>
      </c>
      <c r="E470" s="156" t="n">
        <v>585</v>
      </c>
      <c r="F470" s="156" t="n">
        <v>114147</v>
      </c>
      <c r="G470" s="157" t="n">
        <v>195.12</v>
      </c>
      <c r="H470" s="156" t="n">
        <v>549</v>
      </c>
    </row>
    <row r="471" ht="36" customHeight="1" s="113">
      <c r="A471" s="158" t="n">
        <v>46121</v>
      </c>
      <c r="B471" s="156" t="inlineStr">
        <is>
          <t>M045</t>
        </is>
      </c>
      <c r="C471" s="156" t="inlineStr">
        <is>
          <t>Z1  ET DEPO</t>
        </is>
      </c>
      <c r="D471" s="156" t="inlineStr">
        <is>
          <t>FARUK MALKOÇ</t>
        </is>
      </c>
      <c r="E471" s="156" t="n">
        <v>0</v>
      </c>
      <c r="F471" s="156" t="n">
        <v>0</v>
      </c>
      <c r="G471" s="156" t="n">
        <v>0</v>
      </c>
      <c r="H471" s="156" t="n">
        <v>0</v>
      </c>
    </row>
    <row r="472" ht="24" customHeight="1" s="113">
      <c r="A472" s="158" t="n">
        <v>46121</v>
      </c>
      <c r="B472" s="156" t="inlineStr">
        <is>
          <t>M046</t>
        </is>
      </c>
      <c r="C472" s="156" t="inlineStr">
        <is>
          <t>ÇAMDİBİ</t>
        </is>
      </c>
      <c r="D472" s="156" t="inlineStr">
        <is>
          <t>DERYA YARDIMCI</t>
        </is>
      </c>
      <c r="E472" s="156" t="n">
        <v>3165</v>
      </c>
      <c r="F472" s="156" t="n">
        <v>685750</v>
      </c>
      <c r="G472" s="157" t="n">
        <v>216.67</v>
      </c>
      <c r="H472" s="156" t="n">
        <v>2854</v>
      </c>
    </row>
    <row r="473" ht="48" customHeight="1" s="113">
      <c r="A473" s="158" t="n">
        <v>46121</v>
      </c>
      <c r="B473" s="156" t="inlineStr">
        <is>
          <t>M047</t>
        </is>
      </c>
      <c r="C473" s="156" t="inlineStr">
        <is>
          <t>ÇİFTLİK</t>
        </is>
      </c>
      <c r="D473" s="156" t="inlineStr">
        <is>
          <t>CEBRAİL ÇİÇEK</t>
        </is>
      </c>
      <c r="E473" s="156" t="n">
        <v>0</v>
      </c>
      <c r="F473" s="156" t="n">
        <v>0</v>
      </c>
      <c r="G473" s="156" t="n">
        <v>0</v>
      </c>
      <c r="H473" s="156" t="n">
        <v>0</v>
      </c>
    </row>
    <row r="474" ht="48" customHeight="1" s="113">
      <c r="A474" s="158" t="n">
        <v>46121</v>
      </c>
      <c r="B474" s="156" t="inlineStr">
        <is>
          <t>M048</t>
        </is>
      </c>
      <c r="C474" s="156" t="inlineStr">
        <is>
          <t>ÇİĞLİ</t>
        </is>
      </c>
      <c r="D474" s="156" t="inlineStr">
        <is>
          <t>DERYA YARDIMCI</t>
        </is>
      </c>
      <c r="E474" s="156" t="n">
        <v>2835</v>
      </c>
      <c r="F474" s="156" t="n">
        <v>640376</v>
      </c>
      <c r="G474" s="157" t="n">
        <v>225.88</v>
      </c>
      <c r="H474" s="156" t="n">
        <v>2713</v>
      </c>
    </row>
    <row r="475" ht="48" customHeight="1" s="113">
      <c r="A475" s="158" t="n">
        <v>46121</v>
      </c>
      <c r="B475" s="156" t="inlineStr">
        <is>
          <t>M049</t>
        </is>
      </c>
      <c r="C475" s="156" t="inlineStr">
        <is>
          <t>ÖZDERE</t>
        </is>
      </c>
      <c r="D475" s="156" t="inlineStr">
        <is>
          <t>CÜNEYT ÇIKRIKÇI - AYŞE AVCU</t>
        </is>
      </c>
      <c r="E475" s="156" t="n">
        <v>695</v>
      </c>
      <c r="F475" s="156" t="n">
        <v>208314</v>
      </c>
      <c r="G475" s="157" t="n">
        <v>299.73</v>
      </c>
      <c r="H475" s="156" t="n">
        <v>741</v>
      </c>
    </row>
    <row r="476" ht="48" customHeight="1" s="113">
      <c r="A476" s="158" t="n">
        <v>46121</v>
      </c>
      <c r="B476" s="156" t="inlineStr">
        <is>
          <t>M050</t>
        </is>
      </c>
      <c r="C476" s="156" t="inlineStr">
        <is>
          <t>İZMİRSPOR</t>
        </is>
      </c>
      <c r="D476" s="156" t="inlineStr">
        <is>
          <t>ERTAN TEKİ</t>
        </is>
      </c>
      <c r="E476" s="156" t="n">
        <v>3959</v>
      </c>
      <c r="F476" s="156" t="n">
        <v>2223257</v>
      </c>
      <c r="G476" s="157" t="n">
        <v>561.5700000000001</v>
      </c>
      <c r="H476" s="156" t="n">
        <v>3602</v>
      </c>
    </row>
    <row r="477" ht="48" customHeight="1" s="113">
      <c r="A477" s="158" t="n">
        <v>46121</v>
      </c>
      <c r="B477" s="156" t="inlineStr">
        <is>
          <t>M051</t>
        </is>
      </c>
      <c r="C477" s="156" t="inlineStr">
        <is>
          <t>ŞİRİNYER</t>
        </is>
      </c>
      <c r="D477" s="156" t="inlineStr">
        <is>
          <t>ERTAN TEKİ</t>
        </is>
      </c>
      <c r="E477" s="156" t="n">
        <v>841</v>
      </c>
      <c r="F477" s="156" t="n">
        <v>465622</v>
      </c>
      <c r="G477" s="157" t="n">
        <v>553.65</v>
      </c>
      <c r="H477" s="156" t="n">
        <v>857</v>
      </c>
    </row>
    <row r="478" ht="48" customHeight="1" s="113">
      <c r="A478" s="158" t="n">
        <v>46121</v>
      </c>
      <c r="B478" s="156" t="inlineStr">
        <is>
          <t>M052</t>
        </is>
      </c>
      <c r="C478" s="156" t="inlineStr">
        <is>
          <t>ŞİRİNYER 2</t>
        </is>
      </c>
      <c r="D478" s="156" t="inlineStr">
        <is>
          <t>DERYA YARDIMCI</t>
        </is>
      </c>
      <c r="E478" s="156" t="n">
        <v>1582</v>
      </c>
      <c r="F478" s="156" t="n">
        <v>685945</v>
      </c>
      <c r="G478" s="157" t="n">
        <v>433.59</v>
      </c>
      <c r="H478" s="156" t="n">
        <v>1689</v>
      </c>
    </row>
    <row r="479" ht="48" customHeight="1" s="113">
      <c r="A479" s="158" t="n">
        <v>46121</v>
      </c>
      <c r="B479" s="156" t="inlineStr">
        <is>
          <t>M057</t>
        </is>
      </c>
      <c r="C479" s="156" t="inlineStr">
        <is>
          <t>BUCA2</t>
        </is>
      </c>
      <c r="D479" s="156" t="inlineStr">
        <is>
          <t>ERTAN TEKİ</t>
        </is>
      </c>
      <c r="E479" s="156" t="n">
        <v>0</v>
      </c>
      <c r="F479" s="156" t="n">
        <v>0</v>
      </c>
      <c r="G479" s="156" t="n">
        <v>0</v>
      </c>
      <c r="H479" s="156" t="n">
        <v>0</v>
      </c>
    </row>
    <row r="480" ht="36" customHeight="1" s="113">
      <c r="A480" s="158" t="n">
        <v>46122</v>
      </c>
      <c r="B480" s="156" t="inlineStr">
        <is>
          <t>M001</t>
        </is>
      </c>
      <c r="C480" s="156" t="inlineStr">
        <is>
          <t>AKEVLER</t>
        </is>
      </c>
      <c r="D480" s="156" t="inlineStr">
        <is>
          <t>ERTAN TEKİ</t>
        </is>
      </c>
      <c r="E480" s="156" t="n">
        <v>986</v>
      </c>
      <c r="F480" s="156" t="n">
        <v>314877</v>
      </c>
      <c r="G480" s="157" t="n">
        <v>319.35</v>
      </c>
      <c r="H480" s="156" t="n">
        <v>936</v>
      </c>
    </row>
    <row r="481" ht="24" customHeight="1" s="113">
      <c r="A481" s="158" t="n">
        <v>46122</v>
      </c>
      <c r="B481" s="156" t="inlineStr">
        <is>
          <t>M002</t>
        </is>
      </c>
      <c r="C481" s="156" t="inlineStr">
        <is>
          <t>AYDIN EFELER</t>
        </is>
      </c>
      <c r="D481" s="156" t="inlineStr">
        <is>
          <t>CÜNEYT ÇIKRIKÇI - AYŞE AVCU</t>
        </is>
      </c>
      <c r="E481" s="156" t="n">
        <v>2329</v>
      </c>
      <c r="F481" s="156" t="n">
        <v>740550</v>
      </c>
      <c r="G481" s="157" t="n">
        <v>317.97</v>
      </c>
      <c r="H481" s="156" t="n">
        <v>2229</v>
      </c>
    </row>
    <row r="482" ht="36" customHeight="1" s="113">
      <c r="A482" s="158" t="n">
        <v>46122</v>
      </c>
      <c r="B482" s="156" t="inlineStr">
        <is>
          <t>M003</t>
        </is>
      </c>
      <c r="C482" s="156" t="inlineStr">
        <is>
          <t>AYDIN EFELER-2</t>
        </is>
      </c>
      <c r="D482" s="156" t="inlineStr">
        <is>
          <t>CÜNEYT ÇIKRIKÇI - AYŞE AVCU</t>
        </is>
      </c>
      <c r="E482" s="156" t="n">
        <v>1168</v>
      </c>
      <c r="F482" s="156" t="n">
        <v>464061</v>
      </c>
      <c r="G482" s="157" t="n">
        <v>397.31</v>
      </c>
      <c r="H482" s="156" t="n">
        <v>1233</v>
      </c>
    </row>
    <row r="483" ht="24" customHeight="1" s="113">
      <c r="A483" s="158" t="n">
        <v>46122</v>
      </c>
      <c r="B483" s="156" t="inlineStr">
        <is>
          <t>M004</t>
        </is>
      </c>
      <c r="C483" s="156" t="inlineStr">
        <is>
          <t>AYDIN FATİH</t>
        </is>
      </c>
      <c r="D483" s="156" t="inlineStr">
        <is>
          <t>CÜNEYT ÇIKRIKÇI - AYŞE AVCU</t>
        </is>
      </c>
      <c r="E483" s="156" t="n">
        <v>861</v>
      </c>
      <c r="F483" s="156" t="n">
        <v>305581</v>
      </c>
      <c r="G483" s="157" t="n">
        <v>354.91</v>
      </c>
      <c r="H483" s="156" t="n">
        <v>797</v>
      </c>
    </row>
    <row r="484" ht="36" customHeight="1" s="113">
      <c r="A484" s="158" t="n">
        <v>46122</v>
      </c>
      <c r="B484" s="156" t="inlineStr">
        <is>
          <t>M005</t>
        </is>
      </c>
      <c r="C484" s="156" t="inlineStr">
        <is>
          <t>AYDIN FATİH-2</t>
        </is>
      </c>
      <c r="D484" s="156" t="inlineStr">
        <is>
          <t>CÜNEYT ÇIKRIKÇI - AYŞE AVCU</t>
        </is>
      </c>
      <c r="E484" s="156" t="n">
        <v>1680</v>
      </c>
      <c r="F484" s="156" t="n">
        <v>944592</v>
      </c>
      <c r="G484" s="157" t="n">
        <v>562.26</v>
      </c>
      <c r="H484" s="156" t="n">
        <v>1732</v>
      </c>
    </row>
    <row r="485" ht="24" customHeight="1" s="113">
      <c r="A485" s="158" t="n">
        <v>46122</v>
      </c>
      <c r="B485" s="156" t="inlineStr">
        <is>
          <t>M006</t>
        </is>
      </c>
      <c r="C485" s="156" t="inlineStr">
        <is>
          <t>AYDIN GİRNE</t>
        </is>
      </c>
      <c r="D485" s="156" t="inlineStr">
        <is>
          <t>CÜNEYT ÇIKRIKÇI - AYŞE AVCU</t>
        </is>
      </c>
      <c r="E485" s="156" t="n">
        <v>1593</v>
      </c>
      <c r="F485" s="156" t="n">
        <v>425711</v>
      </c>
      <c r="G485" s="157" t="n">
        <v>267.24</v>
      </c>
      <c r="H485" s="156" t="n">
        <v>1442</v>
      </c>
    </row>
    <row r="486" ht="36" customHeight="1" s="113">
      <c r="A486" s="158" t="n">
        <v>46122</v>
      </c>
      <c r="B486" s="156" t="inlineStr">
        <is>
          <t>M007</t>
        </is>
      </c>
      <c r="C486" s="156" t="inlineStr">
        <is>
          <t>AYDIN MİMARSİNAN</t>
        </is>
      </c>
      <c r="D486" s="156" t="inlineStr">
        <is>
          <t>CÜNEYT ÇIKRIKÇI - AYŞE AVCU</t>
        </is>
      </c>
      <c r="E486" s="156" t="n">
        <v>4214</v>
      </c>
      <c r="F486" s="156" t="n">
        <v>932024</v>
      </c>
      <c r="G486" s="157" t="n">
        <v>221.17</v>
      </c>
      <c r="H486" s="156" t="n">
        <v>4290</v>
      </c>
    </row>
    <row r="487" ht="36" customHeight="1" s="113">
      <c r="A487" s="158" t="n">
        <v>46122</v>
      </c>
      <c r="B487" s="156" t="inlineStr">
        <is>
          <t>M008</t>
        </is>
      </c>
      <c r="C487" s="156" t="inlineStr">
        <is>
          <t>AYRANCILAR</t>
        </is>
      </c>
      <c r="D487" s="156" t="inlineStr">
        <is>
          <t>CÜNEYT ÇIKRIKÇI - AYŞE AVCU</t>
        </is>
      </c>
      <c r="E487" s="156" t="n">
        <v>2671</v>
      </c>
      <c r="F487" s="156" t="n">
        <v>567420</v>
      </c>
      <c r="G487" s="157" t="n">
        <v>212.44</v>
      </c>
      <c r="H487" s="156" t="n">
        <v>2513</v>
      </c>
    </row>
    <row r="488" ht="36" customHeight="1" s="113">
      <c r="A488" s="158" t="n">
        <v>46122</v>
      </c>
      <c r="B488" s="156" t="inlineStr">
        <is>
          <t>M009</t>
        </is>
      </c>
      <c r="C488" s="156" t="inlineStr">
        <is>
          <t>BALÇOVA</t>
        </is>
      </c>
      <c r="D488" s="156" t="inlineStr">
        <is>
          <t>ERTAN TEKİ</t>
        </is>
      </c>
      <c r="E488" s="156" t="n">
        <v>3240</v>
      </c>
      <c r="F488" s="156" t="n">
        <v>641287</v>
      </c>
      <c r="G488" s="157" t="n">
        <v>197.93</v>
      </c>
      <c r="H488" s="156" t="n">
        <v>3452</v>
      </c>
    </row>
    <row r="489" ht="48" customHeight="1" s="113">
      <c r="A489" s="158" t="n">
        <v>46122</v>
      </c>
      <c r="B489" s="156" t="inlineStr">
        <is>
          <t>M010</t>
        </is>
      </c>
      <c r="C489" s="156" t="inlineStr">
        <is>
          <t>BAYRAKLI</t>
        </is>
      </c>
      <c r="D489" s="156" t="inlineStr">
        <is>
          <t>DERYA YARDIMCI</t>
        </is>
      </c>
      <c r="E489" s="156" t="n">
        <v>2615</v>
      </c>
      <c r="F489" s="156" t="n">
        <v>703671</v>
      </c>
      <c r="G489" s="157" t="n">
        <v>269.09</v>
      </c>
      <c r="H489" s="156" t="n">
        <v>2362</v>
      </c>
    </row>
    <row r="490" ht="36" customHeight="1" s="113">
      <c r="A490" s="158" t="n">
        <v>46122</v>
      </c>
      <c r="B490" s="156" t="inlineStr">
        <is>
          <t>M011</t>
        </is>
      </c>
      <c r="C490" s="156" t="inlineStr">
        <is>
          <t>BOZYAKA</t>
        </is>
      </c>
      <c r="D490" s="156" t="inlineStr">
        <is>
          <t>ERTAN TEKİ</t>
        </is>
      </c>
      <c r="E490" s="156" t="n">
        <v>1883</v>
      </c>
      <c r="F490" s="156" t="n">
        <v>744551</v>
      </c>
      <c r="G490" s="157" t="n">
        <v>395.41</v>
      </c>
      <c r="H490" s="156" t="n">
        <v>1858</v>
      </c>
    </row>
    <row r="491" ht="41.25" customHeight="1" s="113">
      <c r="A491" s="158" t="n">
        <v>46122</v>
      </c>
      <c r="B491" s="156" t="inlineStr">
        <is>
          <t>M012</t>
        </is>
      </c>
      <c r="C491" s="156" t="inlineStr">
        <is>
          <t xml:space="preserve">BUCA </t>
        </is>
      </c>
      <c r="D491" s="156" t="inlineStr">
        <is>
          <t>DERYA YARDIMCI</t>
        </is>
      </c>
      <c r="E491" s="156" t="n">
        <v>1263</v>
      </c>
      <c r="F491" s="156" t="n">
        <v>510654</v>
      </c>
      <c r="G491" s="157" t="n">
        <v>404.32</v>
      </c>
      <c r="H491" s="156" t="n">
        <v>1156</v>
      </c>
    </row>
    <row r="492" ht="24" customHeight="1" s="113">
      <c r="A492" s="158" t="n">
        <v>46122</v>
      </c>
      <c r="B492" s="156" t="inlineStr">
        <is>
          <t>M013</t>
        </is>
      </c>
      <c r="C492" s="156" t="inlineStr">
        <is>
          <t>DEDEBAŞI</t>
        </is>
      </c>
      <c r="D492" s="156" t="inlineStr">
        <is>
          <t>DERYA YARDIMCI</t>
        </is>
      </c>
      <c r="E492" s="156" t="n">
        <v>3004</v>
      </c>
      <c r="F492" s="156" t="n">
        <v>1128315</v>
      </c>
      <c r="G492" s="157" t="n">
        <v>375.6</v>
      </c>
      <c r="H492" s="156" t="n">
        <v>2815</v>
      </c>
    </row>
    <row r="493" ht="36" customHeight="1" s="113">
      <c r="A493" s="158" t="n">
        <v>46122</v>
      </c>
      <c r="B493" s="156" t="inlineStr">
        <is>
          <t>M014</t>
        </is>
      </c>
      <c r="C493" s="156" t="inlineStr">
        <is>
          <t>ESKİİZMİR</t>
        </is>
      </c>
      <c r="D493" s="156" t="inlineStr">
        <is>
          <t>ERTAN TEKİ</t>
        </is>
      </c>
      <c r="E493" s="156" t="n">
        <v>2107</v>
      </c>
      <c r="F493" s="156" t="n">
        <v>874877</v>
      </c>
      <c r="G493" s="157" t="n">
        <v>415.22</v>
      </c>
      <c r="H493" s="156" t="n">
        <v>2205</v>
      </c>
    </row>
    <row r="494" ht="24" customHeight="1" s="113">
      <c r="A494" s="158" t="n">
        <v>46122</v>
      </c>
      <c r="B494" s="156" t="inlineStr">
        <is>
          <t>M015</t>
        </is>
      </c>
      <c r="C494" s="156" t="inlineStr">
        <is>
          <t>GAZİEMİR-1</t>
        </is>
      </c>
      <c r="D494" s="156" t="inlineStr">
        <is>
          <t>ALİ ÇELİK</t>
        </is>
      </c>
      <c r="E494" s="156" t="n">
        <v>1714</v>
      </c>
      <c r="F494" s="156" t="n">
        <v>744294</v>
      </c>
      <c r="G494" s="157" t="n">
        <v>434.24</v>
      </c>
      <c r="H494" s="156" t="n">
        <v>1734</v>
      </c>
    </row>
    <row r="495" ht="24" customHeight="1" s="113">
      <c r="A495" s="158" t="n">
        <v>46122</v>
      </c>
      <c r="B495" s="156" t="inlineStr">
        <is>
          <t>M016</t>
        </is>
      </c>
      <c r="C495" s="156" t="inlineStr">
        <is>
          <t>GAZİEMİR-2</t>
        </is>
      </c>
      <c r="D495" s="156" t="inlineStr">
        <is>
          <t>ALİ ÇELİK</t>
        </is>
      </c>
      <c r="E495" s="156" t="n">
        <v>3095</v>
      </c>
      <c r="F495" s="156" t="n">
        <v>941965</v>
      </c>
      <c r="G495" s="157" t="n">
        <v>304.35</v>
      </c>
      <c r="H495" s="156" t="n">
        <v>3252</v>
      </c>
    </row>
    <row r="496" ht="48" customHeight="1" s="113">
      <c r="A496" s="158" t="n">
        <v>46122</v>
      </c>
      <c r="B496" s="156" t="inlineStr">
        <is>
          <t>M017</t>
        </is>
      </c>
      <c r="C496" s="156" t="inlineStr">
        <is>
          <t>GAZİEMİR-3</t>
        </is>
      </c>
      <c r="D496" s="156" t="inlineStr">
        <is>
          <t>ALİ ÇELİK</t>
        </is>
      </c>
      <c r="E496" s="156" t="n">
        <v>2122</v>
      </c>
      <c r="F496" s="156" t="n">
        <v>554941</v>
      </c>
      <c r="G496" s="157" t="n">
        <v>261.52</v>
      </c>
      <c r="H496" s="156" t="n">
        <v>2277</v>
      </c>
    </row>
    <row r="497" ht="48" customHeight="1" s="113">
      <c r="A497" s="158" t="n">
        <v>46122</v>
      </c>
      <c r="B497" s="156" t="inlineStr">
        <is>
          <t>M018</t>
        </is>
      </c>
      <c r="C497" s="156" t="inlineStr">
        <is>
          <t>GAZİEMİR-4</t>
        </is>
      </c>
      <c r="D497" s="156" t="inlineStr">
        <is>
          <t>ALİ ÇELİK</t>
        </is>
      </c>
      <c r="E497" s="156" t="n">
        <v>1822</v>
      </c>
      <c r="F497" s="156" t="n">
        <v>686853</v>
      </c>
      <c r="G497" s="157" t="n">
        <v>376.98</v>
      </c>
      <c r="H497" s="156" t="n">
        <v>1713</v>
      </c>
    </row>
    <row r="498" ht="48" customHeight="1" s="113">
      <c r="A498" s="158" t="n">
        <v>46122</v>
      </c>
      <c r="B498" s="156" t="inlineStr">
        <is>
          <t>M019</t>
        </is>
      </c>
      <c r="C498" s="156" t="inlineStr">
        <is>
          <t>GAZİEMİR-5</t>
        </is>
      </c>
      <c r="D498" s="156" t="inlineStr">
        <is>
          <t>ALİ ÇELİK</t>
        </is>
      </c>
      <c r="E498" s="156" t="n">
        <v>1949</v>
      </c>
      <c r="F498" s="156" t="n">
        <v>476564</v>
      </c>
      <c r="G498" s="157" t="n">
        <v>244.52</v>
      </c>
      <c r="H498" s="156" t="n">
        <v>2042</v>
      </c>
    </row>
    <row r="499" ht="48" customHeight="1" s="113">
      <c r="A499" s="158" t="n">
        <v>46122</v>
      </c>
      <c r="B499" s="156" t="inlineStr">
        <is>
          <t>M020</t>
        </is>
      </c>
      <c r="C499" s="156" t="inlineStr">
        <is>
          <t>GAZİEMİR-6</t>
        </is>
      </c>
      <c r="D499" s="156" t="inlineStr">
        <is>
          <t>ALİ ÇELİK</t>
        </is>
      </c>
      <c r="E499" s="156" t="n">
        <v>600</v>
      </c>
      <c r="F499" s="156" t="n">
        <v>251649</v>
      </c>
      <c r="G499" s="157" t="n">
        <v>419.42</v>
      </c>
      <c r="H499" s="156" t="n">
        <v>543</v>
      </c>
    </row>
    <row r="500" ht="48" customHeight="1" s="113">
      <c r="A500" s="158" t="n">
        <v>46122</v>
      </c>
      <c r="B500" s="156" t="inlineStr">
        <is>
          <t>M021</t>
        </is>
      </c>
      <c r="C500" s="156" t="inlineStr">
        <is>
          <t>GAZİEMİR-7</t>
        </is>
      </c>
      <c r="D500" s="156" t="inlineStr">
        <is>
          <t>ALİ ÇELİK</t>
        </is>
      </c>
      <c r="E500" s="156" t="n">
        <v>2845</v>
      </c>
      <c r="F500" s="156" t="n">
        <v>797034</v>
      </c>
      <c r="G500" s="157" t="n">
        <v>280.15</v>
      </c>
      <c r="H500" s="156" t="n">
        <v>2736</v>
      </c>
    </row>
    <row r="501" ht="24" customHeight="1" s="113">
      <c r="A501" s="158" t="n">
        <v>46122</v>
      </c>
      <c r="B501" s="156" t="inlineStr">
        <is>
          <t>M022</t>
        </is>
      </c>
      <c r="C501" s="156" t="inlineStr">
        <is>
          <t>GEDİZ</t>
        </is>
      </c>
      <c r="D501" s="156" t="inlineStr">
        <is>
          <t>DERYA YARDIMCI</t>
        </is>
      </c>
      <c r="E501" s="156" t="n">
        <v>1047</v>
      </c>
      <c r="F501" s="156" t="n">
        <v>400839</v>
      </c>
      <c r="G501" s="157" t="n">
        <v>382.85</v>
      </c>
      <c r="H501" s="156" t="n">
        <v>1129</v>
      </c>
    </row>
    <row r="502" ht="36" customHeight="1" s="113">
      <c r="A502" s="158" t="n">
        <v>46122</v>
      </c>
      <c r="B502" s="156" t="inlineStr">
        <is>
          <t>M023</t>
        </is>
      </c>
      <c r="C502" s="156" t="inlineStr">
        <is>
          <t>GÖZTEPE</t>
        </is>
      </c>
      <c r="D502" s="156" t="inlineStr">
        <is>
          <t>ERTAN TEKİ</t>
        </is>
      </c>
      <c r="E502" s="156" t="n">
        <v>3218</v>
      </c>
      <c r="F502" s="156" t="n">
        <v>1175526</v>
      </c>
      <c r="G502" s="157" t="n">
        <v>365.3</v>
      </c>
      <c r="H502" s="156" t="n">
        <v>3109</v>
      </c>
    </row>
    <row r="503" ht="24" customHeight="1" s="113">
      <c r="A503" s="158" t="n">
        <v>46122</v>
      </c>
      <c r="B503" s="156" t="inlineStr">
        <is>
          <t>M024</t>
        </is>
      </c>
      <c r="C503" s="156" t="inlineStr">
        <is>
          <t>GÜMÜŞPALA</t>
        </is>
      </c>
      <c r="D503" s="156" t="inlineStr">
        <is>
          <t>DERYA YARDIMCI</t>
        </is>
      </c>
      <c r="E503" s="156" t="n">
        <v>4838</v>
      </c>
      <c r="F503" s="156" t="n">
        <v>2095579</v>
      </c>
      <c r="G503" s="157" t="n">
        <v>433.15</v>
      </c>
      <c r="H503" s="156" t="n">
        <v>5114</v>
      </c>
    </row>
    <row r="504" ht="36" customHeight="1" s="113">
      <c r="A504" s="158" t="n">
        <v>46122</v>
      </c>
      <c r="B504" s="156" t="inlineStr">
        <is>
          <t>M025</t>
        </is>
      </c>
      <c r="C504" s="156" t="inlineStr">
        <is>
          <t>HAL DEPO</t>
        </is>
      </c>
      <c r="D504" s="156" t="inlineStr">
        <is>
          <t>HALİT BAŞDAŞ</t>
        </is>
      </c>
      <c r="E504" s="156" t="n">
        <v>0</v>
      </c>
      <c r="F504" s="156" t="n">
        <v>0</v>
      </c>
      <c r="G504" s="156" t="n">
        <v>0</v>
      </c>
      <c r="H504" s="156" t="n">
        <v>0</v>
      </c>
    </row>
    <row r="505" ht="24" customHeight="1" s="113">
      <c r="A505" s="158" t="n">
        <v>46122</v>
      </c>
      <c r="B505" s="156" t="inlineStr">
        <is>
          <t>M026</t>
        </is>
      </c>
      <c r="C505" s="156" t="inlineStr">
        <is>
          <t>HARMANDALI</t>
        </is>
      </c>
      <c r="D505" s="156" t="inlineStr">
        <is>
          <t>DERYA YARDIMCI</t>
        </is>
      </c>
      <c r="E505" s="156" t="n">
        <v>3999</v>
      </c>
      <c r="F505" s="156" t="n">
        <v>1794369</v>
      </c>
      <c r="G505" s="157" t="n">
        <v>448.7</v>
      </c>
      <c r="H505" s="156" t="n">
        <v>4166</v>
      </c>
    </row>
    <row r="506" ht="36" customHeight="1" s="113">
      <c r="A506" s="158" t="n">
        <v>46122</v>
      </c>
      <c r="B506" s="156" t="inlineStr">
        <is>
          <t>M027</t>
        </is>
      </c>
      <c r="C506" s="156" t="inlineStr">
        <is>
          <t>HATAY</t>
        </is>
      </c>
      <c r="D506" s="156" t="inlineStr">
        <is>
          <t>ERTAN TEKİ</t>
        </is>
      </c>
      <c r="E506" s="156" t="n">
        <v>4516</v>
      </c>
      <c r="F506" s="156" t="n">
        <v>1592736</v>
      </c>
      <c r="G506" s="157" t="n">
        <v>352.69</v>
      </c>
      <c r="H506" s="156" t="n">
        <v>4473</v>
      </c>
    </row>
    <row r="507" ht="48" customHeight="1" s="113">
      <c r="A507" s="158" t="n">
        <v>46122</v>
      </c>
      <c r="B507" s="156" t="inlineStr">
        <is>
          <t>M028</t>
        </is>
      </c>
      <c r="C507" s="156" t="inlineStr">
        <is>
          <t>KARŞIYAKA-1</t>
        </is>
      </c>
      <c r="D507" s="156" t="inlineStr">
        <is>
          <t>DERYA YARDIMCI</t>
        </is>
      </c>
      <c r="E507" s="156" t="n">
        <v>3974</v>
      </c>
      <c r="F507" s="156" t="n">
        <v>1692914</v>
      </c>
      <c r="G507" s="157" t="n">
        <v>426</v>
      </c>
      <c r="H507" s="156" t="n">
        <v>3969</v>
      </c>
    </row>
    <row r="508" ht="24" customHeight="1" s="113">
      <c r="A508" s="158" t="n">
        <v>46122</v>
      </c>
      <c r="B508" s="156" t="inlineStr">
        <is>
          <t>M029</t>
        </is>
      </c>
      <c r="C508" s="156" t="inlineStr">
        <is>
          <t>KARŞIYAKA-2</t>
        </is>
      </c>
      <c r="D508" s="156" t="inlineStr">
        <is>
          <t>DERYA YARDIMCI</t>
        </is>
      </c>
      <c r="E508" s="156" t="n">
        <v>931</v>
      </c>
      <c r="F508" s="156" t="n">
        <v>253854</v>
      </c>
      <c r="G508" s="157" t="n">
        <v>272.67</v>
      </c>
      <c r="H508" s="156" t="n">
        <v>949</v>
      </c>
    </row>
    <row r="509" ht="24" customHeight="1" s="113">
      <c r="A509" s="158" t="n">
        <v>46122</v>
      </c>
      <c r="B509" s="156" t="inlineStr">
        <is>
          <t>M030</t>
        </is>
      </c>
      <c r="C509" s="156" t="inlineStr">
        <is>
          <t>MANAVKUYU</t>
        </is>
      </c>
      <c r="D509" s="156" t="inlineStr">
        <is>
          <t>DERYA YARDIMCI</t>
        </is>
      </c>
      <c r="E509" s="156" t="n">
        <v>1333</v>
      </c>
      <c r="F509" s="156" t="n">
        <v>393577</v>
      </c>
      <c r="G509" s="157" t="n">
        <v>295.26</v>
      </c>
      <c r="H509" s="156" t="n">
        <v>1343</v>
      </c>
    </row>
    <row r="510" ht="36" customHeight="1" s="113">
      <c r="A510" s="158" t="n">
        <v>46122</v>
      </c>
      <c r="B510" s="156" t="inlineStr">
        <is>
          <t>M031</t>
        </is>
      </c>
      <c r="C510" s="156" t="inlineStr">
        <is>
          <t>MENDERES</t>
        </is>
      </c>
      <c r="D510" s="156" t="inlineStr">
        <is>
          <t>CÜNEYT ÇIKRIKÇI - AYŞE AVCU</t>
        </is>
      </c>
      <c r="E510" s="156" t="n">
        <v>3663</v>
      </c>
      <c r="F510" s="156" t="n">
        <v>808831</v>
      </c>
      <c r="G510" s="157" t="n">
        <v>220.81</v>
      </c>
      <c r="H510" s="156" t="n">
        <v>3401</v>
      </c>
    </row>
    <row r="511" ht="36" customHeight="1" s="113">
      <c r="A511" s="158" t="n">
        <v>46122</v>
      </c>
      <c r="B511" s="156" t="inlineStr">
        <is>
          <t>M032</t>
        </is>
      </c>
      <c r="C511" s="156" t="inlineStr">
        <is>
          <t>MENDERES DEPO</t>
        </is>
      </c>
      <c r="D511" s="156" t="inlineStr">
        <is>
          <t>AYHAN DAŞDEMİR</t>
        </is>
      </c>
      <c r="E511" s="156" t="n">
        <v>0</v>
      </c>
      <c r="F511" s="156" t="n">
        <v>0</v>
      </c>
      <c r="G511" s="156" t="n">
        <v>0</v>
      </c>
      <c r="H511" s="156" t="n">
        <v>0</v>
      </c>
    </row>
    <row r="512" ht="24" customHeight="1" s="113">
      <c r="A512" s="158" t="n">
        <v>46122</v>
      </c>
      <c r="B512" s="156" t="inlineStr">
        <is>
          <t>M033</t>
        </is>
      </c>
      <c r="C512" s="156" t="inlineStr">
        <is>
          <t>MERKEZ</t>
        </is>
      </c>
      <c r="D512" s="156" t="inlineStr">
        <is>
          <t>GENEL MÜDÜR</t>
        </is>
      </c>
      <c r="E512" s="156" t="n">
        <v>0</v>
      </c>
      <c r="F512" s="156" t="n">
        <v>0</v>
      </c>
      <c r="G512" s="156" t="n">
        <v>0</v>
      </c>
      <c r="H512" s="156" t="n">
        <v>0</v>
      </c>
    </row>
    <row r="513" ht="24" customHeight="1" s="113">
      <c r="A513" s="158" t="n">
        <v>46122</v>
      </c>
      <c r="B513" s="156" t="inlineStr">
        <is>
          <t>M034</t>
        </is>
      </c>
      <c r="C513" s="156" t="inlineStr">
        <is>
          <t>NARLIDERE</t>
        </is>
      </c>
      <c r="D513" s="156" t="inlineStr">
        <is>
          <t>ERTAN TEKİ</t>
        </is>
      </c>
      <c r="E513" s="156" t="n">
        <v>3084</v>
      </c>
      <c r="F513" s="156" t="n">
        <v>802890</v>
      </c>
      <c r="G513" s="157" t="n">
        <v>260.34</v>
      </c>
      <c r="H513" s="156" t="n">
        <v>3215</v>
      </c>
    </row>
    <row r="514" ht="24" customHeight="1" s="113">
      <c r="A514" s="158" t="n">
        <v>46122</v>
      </c>
      <c r="B514" s="156" t="inlineStr">
        <is>
          <t>M035</t>
        </is>
      </c>
      <c r="C514" s="156" t="inlineStr">
        <is>
          <t>OSMANGAZİ</t>
        </is>
      </c>
      <c r="D514" s="156" t="inlineStr">
        <is>
          <t>DERYA YARDIMCI</t>
        </is>
      </c>
      <c r="E514" s="156" t="n">
        <v>3775</v>
      </c>
      <c r="F514" s="156" t="n">
        <v>1301981</v>
      </c>
      <c r="G514" s="157" t="n">
        <v>344.9</v>
      </c>
      <c r="H514" s="156" t="n">
        <v>3448</v>
      </c>
    </row>
    <row r="515" ht="27.75" customHeight="1" s="113">
      <c r="A515" s="158" t="n">
        <v>46122</v>
      </c>
      <c r="B515" s="156" t="inlineStr">
        <is>
          <t>M036</t>
        </is>
      </c>
      <c r="C515" s="156" t="inlineStr">
        <is>
          <t>POLİGON</t>
        </is>
      </c>
      <c r="D515" s="156" t="inlineStr">
        <is>
          <t>ERTAN TEKİ</t>
        </is>
      </c>
      <c r="E515" s="156" t="n">
        <v>1476</v>
      </c>
      <c r="F515" s="156" t="n">
        <v>311616</v>
      </c>
      <c r="G515" s="157" t="n">
        <v>211.12</v>
      </c>
      <c r="H515" s="156" t="n">
        <v>1340</v>
      </c>
    </row>
    <row r="516" ht="24" customHeight="1" s="113">
      <c r="A516" s="158" t="n">
        <v>46122</v>
      </c>
      <c r="B516" s="156" t="inlineStr">
        <is>
          <t>M037</t>
        </is>
      </c>
      <c r="C516" s="156" t="inlineStr">
        <is>
          <t>SEFERİHİSAR</t>
        </is>
      </c>
      <c r="D516" s="156" t="inlineStr">
        <is>
          <t>ERTAN TEKİ</t>
        </is>
      </c>
      <c r="E516" s="156" t="n">
        <v>3060</v>
      </c>
      <c r="F516" s="156" t="n">
        <v>1190599</v>
      </c>
      <c r="G516" s="157" t="n">
        <v>389.08</v>
      </c>
      <c r="H516" s="156" t="n">
        <v>2904</v>
      </c>
    </row>
    <row r="517" ht="48" customHeight="1" s="113">
      <c r="A517" s="158" t="n">
        <v>46122</v>
      </c>
      <c r="B517" s="156" t="inlineStr">
        <is>
          <t>M038</t>
        </is>
      </c>
      <c r="C517" s="156" t="inlineStr">
        <is>
          <t>TORBALI 1</t>
        </is>
      </c>
      <c r="D517" s="156" t="inlineStr">
        <is>
          <t>CÜNEYT ÇIKRIKÇI - AYŞE AVCU</t>
        </is>
      </c>
      <c r="E517" s="156" t="n">
        <v>1899</v>
      </c>
      <c r="F517" s="156" t="n">
        <v>927422</v>
      </c>
      <c r="G517" s="157" t="n">
        <v>488.37</v>
      </c>
      <c r="H517" s="156" t="n">
        <v>1746</v>
      </c>
    </row>
    <row r="518" ht="48" customHeight="1" s="113">
      <c r="A518" s="158" t="n">
        <v>46122</v>
      </c>
      <c r="B518" s="156" t="inlineStr">
        <is>
          <t>M039</t>
        </is>
      </c>
      <c r="C518" s="156" t="inlineStr">
        <is>
          <t>TORBALI 2</t>
        </is>
      </c>
      <c r="D518" s="156" t="inlineStr">
        <is>
          <t>CÜNEYT ÇIKRIKÇI - AYŞE AVCU</t>
        </is>
      </c>
      <c r="E518" s="156" t="n">
        <v>3147</v>
      </c>
      <c r="F518" s="156" t="n">
        <v>1162811</v>
      </c>
      <c r="G518" s="157" t="n">
        <v>369.5</v>
      </c>
      <c r="H518" s="156" t="n">
        <v>3121</v>
      </c>
    </row>
    <row r="519" ht="48" customHeight="1" s="113">
      <c r="A519" s="158" t="n">
        <v>46122</v>
      </c>
      <c r="B519" s="156" t="inlineStr">
        <is>
          <t>M040</t>
        </is>
      </c>
      <c r="C519" s="156" t="inlineStr">
        <is>
          <t>TORBALI 3</t>
        </is>
      </c>
      <c r="D519" s="156" t="inlineStr">
        <is>
          <t>CÜNEYT ÇIKRIKÇI - AYŞE AVCU</t>
        </is>
      </c>
      <c r="E519" s="156" t="n">
        <v>2094</v>
      </c>
      <c r="F519" s="156" t="n">
        <v>547438</v>
      </c>
      <c r="G519" s="157" t="n">
        <v>261.43</v>
      </c>
      <c r="H519" s="156" t="n">
        <v>2169</v>
      </c>
    </row>
    <row r="520" ht="48" customHeight="1" s="113">
      <c r="A520" s="158" t="n">
        <v>46122</v>
      </c>
      <c r="B520" s="156" t="inlineStr">
        <is>
          <t>M041</t>
        </is>
      </c>
      <c r="C520" s="156" t="inlineStr">
        <is>
          <t>TORBALI 4</t>
        </is>
      </c>
      <c r="D520" s="156" t="inlineStr">
        <is>
          <t>CÜNEYT ÇIKRIKÇI - AYŞE AVCU</t>
        </is>
      </c>
      <c r="E520" s="156" t="n">
        <v>2832</v>
      </c>
      <c r="F520" s="156" t="n">
        <v>1274492</v>
      </c>
      <c r="G520" s="157" t="n">
        <v>450.03</v>
      </c>
      <c r="H520" s="156" t="n">
        <v>2693</v>
      </c>
    </row>
    <row r="521" ht="48" customHeight="1" s="113">
      <c r="A521" s="158" t="n">
        <v>46122</v>
      </c>
      <c r="B521" s="156" t="inlineStr">
        <is>
          <t>M042</t>
        </is>
      </c>
      <c r="C521" s="156" t="inlineStr">
        <is>
          <t>TORBALI 5</t>
        </is>
      </c>
      <c r="D521" s="156" t="inlineStr">
        <is>
          <t>CÜNEYT ÇIKRIKÇI - AYŞE AVCU</t>
        </is>
      </c>
      <c r="E521" s="156" t="n">
        <v>4996</v>
      </c>
      <c r="F521" s="156" t="n">
        <v>1831522</v>
      </c>
      <c r="G521" s="157" t="n">
        <v>366.6</v>
      </c>
      <c r="H521" s="156" t="n">
        <v>5012</v>
      </c>
    </row>
    <row r="522" ht="48" customHeight="1" s="113">
      <c r="A522" s="158" t="n">
        <v>46122</v>
      </c>
      <c r="B522" s="156" t="inlineStr">
        <is>
          <t>M043</t>
        </is>
      </c>
      <c r="C522" s="156" t="inlineStr">
        <is>
          <t>YAPICIOĞLU</t>
        </is>
      </c>
      <c r="D522" s="156" t="inlineStr">
        <is>
          <t>ERTAN TEKİ</t>
        </is>
      </c>
      <c r="E522" s="156" t="n">
        <v>1489</v>
      </c>
      <c r="F522" s="156" t="n">
        <v>677571</v>
      </c>
      <c r="G522" s="157" t="n">
        <v>455.05</v>
      </c>
      <c r="H522" s="156" t="n">
        <v>1589</v>
      </c>
    </row>
    <row r="523" ht="48" customHeight="1" s="113">
      <c r="A523" s="158" t="n">
        <v>46122</v>
      </c>
      <c r="B523" s="156" t="inlineStr">
        <is>
          <t>M044</t>
        </is>
      </c>
      <c r="C523" s="156" t="inlineStr">
        <is>
          <t>YEŞİLOVA</t>
        </is>
      </c>
      <c r="D523" s="156" t="inlineStr">
        <is>
          <t>DERYA YARDIMCI</t>
        </is>
      </c>
      <c r="E523" s="156" t="n">
        <v>734</v>
      </c>
      <c r="F523" s="156" t="n">
        <v>163091</v>
      </c>
      <c r="G523" s="157" t="n">
        <v>222.19</v>
      </c>
      <c r="H523" s="156" t="n">
        <v>666</v>
      </c>
    </row>
    <row r="524" ht="24" customHeight="1" s="113">
      <c r="A524" s="158" t="n">
        <v>46122</v>
      </c>
      <c r="B524" s="156" t="inlineStr">
        <is>
          <t>M045</t>
        </is>
      </c>
      <c r="C524" s="156" t="inlineStr">
        <is>
          <t>Z1  ET DEPO</t>
        </is>
      </c>
      <c r="D524" s="156" t="inlineStr">
        <is>
          <t>FARUK MALKOÇ</t>
        </is>
      </c>
      <c r="E524" s="156" t="n">
        <v>0</v>
      </c>
      <c r="F524" s="156" t="n">
        <v>0</v>
      </c>
      <c r="G524" s="156" t="n">
        <v>0</v>
      </c>
      <c r="H524" s="156" t="n">
        <v>0</v>
      </c>
    </row>
    <row r="525" ht="36" customHeight="1" s="113">
      <c r="A525" s="158" t="n">
        <v>46122</v>
      </c>
      <c r="B525" s="156" t="inlineStr">
        <is>
          <t>M046</t>
        </is>
      </c>
      <c r="C525" s="156" t="inlineStr">
        <is>
          <t>ÇAMDİBİ</t>
        </is>
      </c>
      <c r="D525" s="156" t="inlineStr">
        <is>
          <t>DERYA YARDIMCI</t>
        </is>
      </c>
      <c r="E525" s="156" t="n">
        <v>2310</v>
      </c>
      <c r="F525" s="156" t="n">
        <v>457336</v>
      </c>
      <c r="G525" s="157" t="n">
        <v>197.98</v>
      </c>
      <c r="H525" s="156" t="n">
        <v>2199</v>
      </c>
    </row>
    <row r="526" ht="24" customHeight="1" s="113">
      <c r="A526" s="158" t="n">
        <v>46122</v>
      </c>
      <c r="B526" s="156" t="inlineStr">
        <is>
          <t>M047</t>
        </is>
      </c>
      <c r="C526" s="156" t="inlineStr">
        <is>
          <t>ÇİFTLİK</t>
        </is>
      </c>
      <c r="D526" s="156" t="inlineStr">
        <is>
          <t>CEBRAİL ÇİÇEK</t>
        </is>
      </c>
      <c r="E526" s="156" t="n">
        <v>0</v>
      </c>
      <c r="F526" s="156" t="n">
        <v>0</v>
      </c>
      <c r="G526" s="156" t="n">
        <v>0</v>
      </c>
      <c r="H526" s="156" t="n">
        <v>0</v>
      </c>
    </row>
    <row r="527" ht="36" customHeight="1" s="113">
      <c r="A527" s="158" t="n">
        <v>46122</v>
      </c>
      <c r="B527" s="156" t="inlineStr">
        <is>
          <t>M048</t>
        </is>
      </c>
      <c r="C527" s="156" t="inlineStr">
        <is>
          <t>ÇİĞLİ</t>
        </is>
      </c>
      <c r="D527" s="156" t="inlineStr">
        <is>
          <t>DERYA YARDIMCI</t>
        </is>
      </c>
      <c r="E527" s="156" t="n">
        <v>2673</v>
      </c>
      <c r="F527" s="156" t="n">
        <v>490374</v>
      </c>
      <c r="G527" s="157" t="n">
        <v>183.45</v>
      </c>
      <c r="H527" s="156" t="n">
        <v>2668</v>
      </c>
    </row>
    <row r="528" ht="36" customHeight="1" s="113">
      <c r="A528" s="158" t="n">
        <v>46122</v>
      </c>
      <c r="B528" s="156" t="inlineStr">
        <is>
          <t>M049</t>
        </is>
      </c>
      <c r="C528" s="156" t="inlineStr">
        <is>
          <t>ÖZDERE</t>
        </is>
      </c>
      <c r="D528" s="156" t="inlineStr">
        <is>
          <t>CÜNEYT ÇIKRIKÇI - AYŞE AVCU</t>
        </is>
      </c>
      <c r="E528" s="156" t="n">
        <v>807</v>
      </c>
      <c r="F528" s="156" t="n">
        <v>244039</v>
      </c>
      <c r="G528" s="157" t="n">
        <v>302.4</v>
      </c>
      <c r="H528" s="156" t="n">
        <v>854</v>
      </c>
    </row>
    <row r="529" ht="24" customHeight="1" s="113">
      <c r="A529" s="158" t="n">
        <v>46122</v>
      </c>
      <c r="B529" s="156" t="inlineStr">
        <is>
          <t>M050</t>
        </is>
      </c>
      <c r="C529" s="156" t="inlineStr">
        <is>
          <t>İZMİRSPOR</t>
        </is>
      </c>
      <c r="D529" s="156" t="inlineStr">
        <is>
          <t>ERTAN TEKİ</t>
        </is>
      </c>
      <c r="E529" s="156" t="n">
        <v>4515</v>
      </c>
      <c r="F529" s="156" t="n">
        <v>2328535</v>
      </c>
      <c r="G529" s="157" t="n">
        <v>515.73</v>
      </c>
      <c r="H529" s="156" t="n">
        <v>4707</v>
      </c>
    </row>
    <row r="530" ht="48" customHeight="1" s="113">
      <c r="A530" s="158" t="n">
        <v>46122</v>
      </c>
      <c r="B530" s="156" t="inlineStr">
        <is>
          <t>M051</t>
        </is>
      </c>
      <c r="C530" s="156" t="inlineStr">
        <is>
          <t>ŞİRİNYER</t>
        </is>
      </c>
      <c r="D530" s="156" t="inlineStr">
        <is>
          <t>ERTAN TEKİ</t>
        </is>
      </c>
      <c r="E530" s="156" t="n">
        <v>828</v>
      </c>
      <c r="F530" s="156" t="n">
        <v>398473</v>
      </c>
      <c r="G530" s="157" t="n">
        <v>481.25</v>
      </c>
      <c r="H530" s="156" t="n">
        <v>810</v>
      </c>
    </row>
    <row r="531" ht="48" customHeight="1" s="113">
      <c r="A531" s="158" t="n">
        <v>46122</v>
      </c>
      <c r="B531" s="156" t="inlineStr">
        <is>
          <t>M052</t>
        </is>
      </c>
      <c r="C531" s="156" t="inlineStr">
        <is>
          <t>ŞİRİNYER 2</t>
        </is>
      </c>
      <c r="D531" s="156" t="inlineStr">
        <is>
          <t>DERYA YARDIMCI</t>
        </is>
      </c>
      <c r="E531" s="156" t="n">
        <v>2293</v>
      </c>
      <c r="F531" s="156" t="n">
        <v>1154336</v>
      </c>
      <c r="G531" s="157" t="n">
        <v>503.42</v>
      </c>
      <c r="H531" s="156" t="n">
        <v>2076</v>
      </c>
    </row>
    <row r="532" ht="48" customHeight="1" s="113">
      <c r="A532" s="158" t="n">
        <v>46122</v>
      </c>
      <c r="B532" s="156" t="inlineStr">
        <is>
          <t>M057</t>
        </is>
      </c>
      <c r="C532" s="156" t="inlineStr">
        <is>
          <t>BUCA2</t>
        </is>
      </c>
      <c r="D532" s="156" t="inlineStr">
        <is>
          <t>ERTAN TEKİ</t>
        </is>
      </c>
      <c r="E532" s="156" t="n">
        <v>0</v>
      </c>
      <c r="F532" s="156" t="n">
        <v>0</v>
      </c>
      <c r="G532" s="156" t="n">
        <v>0</v>
      </c>
      <c r="H532" s="156" t="n">
        <v>0</v>
      </c>
    </row>
    <row r="533" ht="48" customHeight="1" s="113">
      <c r="A533" s="158" t="n">
        <v>46123</v>
      </c>
      <c r="B533" s="156" t="inlineStr">
        <is>
          <t>M001</t>
        </is>
      </c>
      <c r="C533" s="156" t="inlineStr">
        <is>
          <t>AKEVLER</t>
        </is>
      </c>
      <c r="D533" s="156" t="inlineStr">
        <is>
          <t>ERTAN TEKİ</t>
        </is>
      </c>
      <c r="E533" s="156" t="n">
        <v>1829</v>
      </c>
      <c r="F533" s="156" t="n">
        <v>574262</v>
      </c>
      <c r="G533" s="157" t="n">
        <v>313.98</v>
      </c>
      <c r="H533" s="156" t="n">
        <v>1694</v>
      </c>
    </row>
    <row r="534" ht="48" customHeight="1" s="113">
      <c r="A534" s="158" t="n">
        <v>46123</v>
      </c>
      <c r="B534" s="156" t="inlineStr">
        <is>
          <t>M002</t>
        </is>
      </c>
      <c r="C534" s="156" t="inlineStr">
        <is>
          <t>AYDIN EFELER</t>
        </is>
      </c>
      <c r="D534" s="156" t="inlineStr">
        <is>
          <t>CÜNEYT ÇIKRIKÇI - AYŞE AVCU</t>
        </is>
      </c>
      <c r="E534" s="156" t="n">
        <v>3569</v>
      </c>
      <c r="F534" s="156" t="n">
        <v>1270360</v>
      </c>
      <c r="G534" s="157" t="n">
        <v>355.94</v>
      </c>
      <c r="H534" s="156" t="n">
        <v>3527</v>
      </c>
    </row>
    <row r="535" ht="48" customHeight="1" s="113">
      <c r="A535" s="158" t="n">
        <v>46123</v>
      </c>
      <c r="B535" s="156" t="inlineStr">
        <is>
          <t>M003</t>
        </is>
      </c>
      <c r="C535" s="156" t="inlineStr">
        <is>
          <t>AYDIN EFELER-2</t>
        </is>
      </c>
      <c r="D535" s="156" t="inlineStr">
        <is>
          <t>CÜNEYT ÇIKRIKÇI - AYŞE AVCU</t>
        </is>
      </c>
      <c r="E535" s="156" t="n">
        <v>1486</v>
      </c>
      <c r="F535" s="156" t="n">
        <v>681530</v>
      </c>
      <c r="G535" s="157" t="n">
        <v>458.63</v>
      </c>
      <c r="H535" s="156" t="n">
        <v>1417</v>
      </c>
    </row>
    <row r="536" ht="48" customHeight="1" s="113">
      <c r="A536" s="158" t="n">
        <v>46123</v>
      </c>
      <c r="B536" s="156" t="inlineStr">
        <is>
          <t>M004</t>
        </is>
      </c>
      <c r="C536" s="156" t="inlineStr">
        <is>
          <t>AYDIN FATİH</t>
        </is>
      </c>
      <c r="D536" s="156" t="inlineStr">
        <is>
          <t>CÜNEYT ÇIKRIKÇI - AYŞE AVCU</t>
        </is>
      </c>
      <c r="E536" s="156" t="n">
        <v>1203</v>
      </c>
      <c r="F536" s="156" t="n">
        <v>403451</v>
      </c>
      <c r="G536" s="157" t="n">
        <v>335.37</v>
      </c>
      <c r="H536" s="156" t="n">
        <v>1232</v>
      </c>
    </row>
    <row r="537" ht="36" customHeight="1" s="113">
      <c r="A537" s="158" t="n">
        <v>46123</v>
      </c>
      <c r="B537" s="156" t="inlineStr">
        <is>
          <t>M005</t>
        </is>
      </c>
      <c r="C537" s="156" t="inlineStr">
        <is>
          <t>AYDIN FATİH-2</t>
        </is>
      </c>
      <c r="D537" s="156" t="inlineStr">
        <is>
          <t>CÜNEYT ÇIKRIKÇI - AYŞE AVCU</t>
        </is>
      </c>
      <c r="E537" s="156" t="n">
        <v>1562</v>
      </c>
      <c r="F537" s="156" t="n">
        <v>787894</v>
      </c>
      <c r="G537" s="157" t="n">
        <v>504.41</v>
      </c>
      <c r="H537" s="156" t="n">
        <v>1627</v>
      </c>
    </row>
    <row r="538" ht="24" customHeight="1" s="113">
      <c r="A538" s="158" t="n">
        <v>46123</v>
      </c>
      <c r="B538" s="156" t="inlineStr">
        <is>
          <t>M006</t>
        </is>
      </c>
      <c r="C538" s="156" t="inlineStr">
        <is>
          <t>AYDIN GİRNE</t>
        </is>
      </c>
      <c r="D538" s="156" t="inlineStr">
        <is>
          <t>CÜNEYT ÇIKRIKÇI - AYŞE AVCU</t>
        </is>
      </c>
      <c r="E538" s="156" t="n">
        <v>1778</v>
      </c>
      <c r="F538" s="156" t="n">
        <v>406376</v>
      </c>
      <c r="G538" s="157" t="n">
        <v>228.56</v>
      </c>
      <c r="H538" s="156" t="n">
        <v>1685</v>
      </c>
    </row>
    <row r="539" ht="36" customHeight="1" s="113">
      <c r="A539" s="158" t="n">
        <v>46123</v>
      </c>
      <c r="B539" s="156" t="inlineStr">
        <is>
          <t>M007</t>
        </is>
      </c>
      <c r="C539" s="156" t="inlineStr">
        <is>
          <t>AYDIN MİMARSİNAN</t>
        </is>
      </c>
      <c r="D539" s="156" t="inlineStr">
        <is>
          <t>CÜNEYT ÇIKRIKÇI - AYŞE AVCU</t>
        </is>
      </c>
      <c r="E539" s="156" t="n">
        <v>4224</v>
      </c>
      <c r="F539" s="156" t="n">
        <v>924567</v>
      </c>
      <c r="G539" s="157" t="n">
        <v>218.88</v>
      </c>
      <c r="H539" s="156" t="n">
        <v>4484</v>
      </c>
    </row>
    <row r="540" ht="24" customHeight="1" s="113">
      <c r="A540" s="158" t="n">
        <v>46123</v>
      </c>
      <c r="B540" s="156" t="inlineStr">
        <is>
          <t>M008</t>
        </is>
      </c>
      <c r="C540" s="156" t="inlineStr">
        <is>
          <t>AYRANCILAR</t>
        </is>
      </c>
      <c r="D540" s="156" t="inlineStr">
        <is>
          <t>CÜNEYT ÇIKRIKÇI - AYŞE AVCU</t>
        </is>
      </c>
      <c r="E540" s="156" t="n">
        <v>3251</v>
      </c>
      <c r="F540" s="156" t="n">
        <v>892469</v>
      </c>
      <c r="G540" s="157" t="n">
        <v>274.52</v>
      </c>
      <c r="H540" s="156" t="n">
        <v>2946</v>
      </c>
    </row>
    <row r="541" ht="36" customHeight="1" s="113">
      <c r="A541" s="158" t="n">
        <v>46123</v>
      </c>
      <c r="B541" s="156" t="inlineStr">
        <is>
          <t>M009</t>
        </is>
      </c>
      <c r="C541" s="156" t="inlineStr">
        <is>
          <t>BALÇOVA</t>
        </is>
      </c>
      <c r="D541" s="156" t="inlineStr">
        <is>
          <t>ERTAN TEKİ</t>
        </is>
      </c>
      <c r="E541" s="156" t="n">
        <v>3351</v>
      </c>
      <c r="F541" s="156" t="n">
        <v>622637</v>
      </c>
      <c r="G541" s="157" t="n">
        <v>185.81</v>
      </c>
      <c r="H541" s="156" t="n">
        <v>3395</v>
      </c>
    </row>
    <row r="542" ht="24" customHeight="1" s="113">
      <c r="A542" s="158" t="n">
        <v>46123</v>
      </c>
      <c r="B542" s="156" t="inlineStr">
        <is>
          <t>M010</t>
        </is>
      </c>
      <c r="C542" s="156" t="inlineStr">
        <is>
          <t>BAYRAKLI</t>
        </is>
      </c>
      <c r="D542" s="156" t="inlineStr">
        <is>
          <t>DERYA YARDIMCI</t>
        </is>
      </c>
      <c r="E542" s="156" t="n">
        <v>3783</v>
      </c>
      <c r="F542" s="156" t="n">
        <v>1037405</v>
      </c>
      <c r="G542" s="157" t="n">
        <v>274.23</v>
      </c>
      <c r="H542" s="156" t="n">
        <v>3837</v>
      </c>
    </row>
    <row r="543" ht="36" customHeight="1" s="113">
      <c r="A543" s="158" t="n">
        <v>46123</v>
      </c>
      <c r="B543" s="156" t="inlineStr">
        <is>
          <t>M011</t>
        </is>
      </c>
      <c r="C543" s="156" t="inlineStr">
        <is>
          <t>BOZYAKA</t>
        </is>
      </c>
      <c r="D543" s="156" t="inlineStr">
        <is>
          <t>ERTAN TEKİ</t>
        </is>
      </c>
      <c r="E543" s="156" t="n">
        <v>2051</v>
      </c>
      <c r="F543" s="156" t="n">
        <v>828260</v>
      </c>
      <c r="G543" s="157" t="n">
        <v>403.83</v>
      </c>
      <c r="H543" s="156" t="n">
        <v>2182</v>
      </c>
    </row>
    <row r="544" ht="36" customHeight="1" s="113">
      <c r="A544" s="158" t="n">
        <v>46123</v>
      </c>
      <c r="B544" s="156" t="inlineStr">
        <is>
          <t>M012</t>
        </is>
      </c>
      <c r="C544" s="156" t="inlineStr">
        <is>
          <t xml:space="preserve">BUCA </t>
        </is>
      </c>
      <c r="D544" s="156" t="inlineStr">
        <is>
          <t>DERYA YARDIMCI</t>
        </is>
      </c>
      <c r="E544" s="156" t="n">
        <v>1182</v>
      </c>
      <c r="F544" s="156" t="n">
        <v>555297</v>
      </c>
      <c r="G544" s="157" t="n">
        <v>469.79</v>
      </c>
      <c r="H544" s="156" t="n">
        <v>1088</v>
      </c>
    </row>
    <row r="545" ht="36" customHeight="1" s="113">
      <c r="A545" s="158" t="n">
        <v>46123</v>
      </c>
      <c r="B545" s="156" t="inlineStr">
        <is>
          <t>M013</t>
        </is>
      </c>
      <c r="C545" s="156" t="inlineStr">
        <is>
          <t>DEDEBAŞI</t>
        </is>
      </c>
      <c r="D545" s="156" t="inlineStr">
        <is>
          <t>DERYA YARDIMCI</t>
        </is>
      </c>
      <c r="E545" s="156" t="n">
        <v>2986</v>
      </c>
      <c r="F545" s="156" t="n">
        <v>1269692</v>
      </c>
      <c r="G545" s="157" t="n">
        <v>425.22</v>
      </c>
      <c r="H545" s="156" t="n">
        <v>3082</v>
      </c>
    </row>
    <row r="546" ht="48" customHeight="1" s="113">
      <c r="A546" s="158" t="n">
        <v>46123</v>
      </c>
      <c r="B546" s="156" t="inlineStr">
        <is>
          <t>M014</t>
        </is>
      </c>
      <c r="C546" s="156" t="inlineStr">
        <is>
          <t>ESKİİZMİR</t>
        </is>
      </c>
      <c r="D546" s="156" t="inlineStr">
        <is>
          <t>ERTAN TEKİ</t>
        </is>
      </c>
      <c r="E546" s="156" t="n">
        <v>2217</v>
      </c>
      <c r="F546" s="156" t="n">
        <v>1080090</v>
      </c>
      <c r="G546" s="157" t="n">
        <v>487.19</v>
      </c>
      <c r="H546" s="156" t="n">
        <v>2375</v>
      </c>
    </row>
    <row r="547" ht="36" customHeight="1" s="113">
      <c r="A547" s="158" t="n">
        <v>46123</v>
      </c>
      <c r="B547" s="156" t="inlineStr">
        <is>
          <t>M015</t>
        </is>
      </c>
      <c r="C547" s="156" t="inlineStr">
        <is>
          <t>GAZİEMİR-1</t>
        </is>
      </c>
      <c r="D547" s="156" t="inlineStr">
        <is>
          <t>ALİ ÇELİK</t>
        </is>
      </c>
      <c r="E547" s="156" t="n">
        <v>2967</v>
      </c>
      <c r="F547" s="156" t="n">
        <v>1155103</v>
      </c>
      <c r="G547" s="157" t="n">
        <v>389.32</v>
      </c>
      <c r="H547" s="156" t="n">
        <v>2810</v>
      </c>
    </row>
    <row r="548" ht="27.75" customHeight="1" s="113">
      <c r="A548" s="158" t="n">
        <v>46123</v>
      </c>
      <c r="B548" s="156" t="inlineStr">
        <is>
          <t>M016</t>
        </is>
      </c>
      <c r="C548" s="156" t="inlineStr">
        <is>
          <t>GAZİEMİR-2</t>
        </is>
      </c>
      <c r="D548" s="156" t="inlineStr">
        <is>
          <t>ALİ ÇELİK</t>
        </is>
      </c>
      <c r="E548" s="156" t="n">
        <v>3026</v>
      </c>
      <c r="F548" s="156" t="n">
        <v>1168310</v>
      </c>
      <c r="G548" s="157" t="n">
        <v>386.09</v>
      </c>
      <c r="H548" s="156" t="n">
        <v>3004</v>
      </c>
    </row>
    <row r="549" ht="24" customHeight="1" s="113">
      <c r="A549" s="158" t="n">
        <v>46123</v>
      </c>
      <c r="B549" s="156" t="inlineStr">
        <is>
          <t>M017</t>
        </is>
      </c>
      <c r="C549" s="156" t="inlineStr">
        <is>
          <t>GAZİEMİR-3</t>
        </is>
      </c>
      <c r="D549" s="156" t="inlineStr">
        <is>
          <t>ALİ ÇELİK</t>
        </is>
      </c>
      <c r="E549" s="156" t="n">
        <v>2265</v>
      </c>
      <c r="F549" s="156" t="n">
        <v>671893</v>
      </c>
      <c r="G549" s="157" t="n">
        <v>296.64</v>
      </c>
      <c r="H549" s="156" t="n">
        <v>2427</v>
      </c>
    </row>
    <row r="550" ht="36" customHeight="1" s="113">
      <c r="A550" s="158" t="n">
        <v>46123</v>
      </c>
      <c r="B550" s="156" t="inlineStr">
        <is>
          <t>M018</t>
        </is>
      </c>
      <c r="C550" s="156" t="inlineStr">
        <is>
          <t>GAZİEMİR-4</t>
        </is>
      </c>
      <c r="D550" s="156" t="inlineStr">
        <is>
          <t>ALİ ÇELİK</t>
        </is>
      </c>
      <c r="E550" s="156" t="n">
        <v>3080</v>
      </c>
      <c r="F550" s="156" t="n">
        <v>1120895</v>
      </c>
      <c r="G550" s="157" t="n">
        <v>363.93</v>
      </c>
      <c r="H550" s="156" t="n">
        <v>2838</v>
      </c>
    </row>
    <row r="551" ht="24" customHeight="1" s="113">
      <c r="A551" s="158" t="n">
        <v>46123</v>
      </c>
      <c r="B551" s="156" t="inlineStr">
        <is>
          <t>M019</t>
        </is>
      </c>
      <c r="C551" s="156" t="inlineStr">
        <is>
          <t>GAZİEMİR-5</t>
        </is>
      </c>
      <c r="D551" s="156" t="inlineStr">
        <is>
          <t>ALİ ÇELİK</t>
        </is>
      </c>
      <c r="E551" s="156" t="n">
        <v>1912</v>
      </c>
      <c r="F551" s="156" t="n">
        <v>442723</v>
      </c>
      <c r="G551" s="157" t="n">
        <v>231.55</v>
      </c>
      <c r="H551" s="156" t="n">
        <v>2040</v>
      </c>
    </row>
    <row r="552" ht="24" customHeight="1" s="113">
      <c r="A552" s="158" t="n">
        <v>46123</v>
      </c>
      <c r="B552" s="156" t="inlineStr">
        <is>
          <t>M020</t>
        </is>
      </c>
      <c r="C552" s="156" t="inlineStr">
        <is>
          <t>GAZİEMİR-6</t>
        </is>
      </c>
      <c r="D552" s="156" t="inlineStr">
        <is>
          <t>ALİ ÇELİK</t>
        </is>
      </c>
      <c r="E552" s="156" t="n">
        <v>989</v>
      </c>
      <c r="F552" s="156" t="n">
        <v>438672</v>
      </c>
      <c r="G552" s="157" t="n">
        <v>443.55</v>
      </c>
      <c r="H552" s="156" t="n">
        <v>948</v>
      </c>
    </row>
    <row r="553" ht="48" customHeight="1" s="113">
      <c r="A553" s="158" t="n">
        <v>46123</v>
      </c>
      <c r="B553" s="156" t="inlineStr">
        <is>
          <t>M021</t>
        </is>
      </c>
      <c r="C553" s="156" t="inlineStr">
        <is>
          <t>GAZİEMİR-7</t>
        </is>
      </c>
      <c r="D553" s="156" t="inlineStr">
        <is>
          <t>ALİ ÇELİK</t>
        </is>
      </c>
      <c r="E553" s="156" t="n">
        <v>3667</v>
      </c>
      <c r="F553" s="156" t="n">
        <v>1075644</v>
      </c>
      <c r="G553" s="157" t="n">
        <v>293.33</v>
      </c>
      <c r="H553" s="156" t="n">
        <v>3696</v>
      </c>
    </row>
    <row r="554" ht="48" customHeight="1" s="113">
      <c r="A554" s="158" t="n">
        <v>46123</v>
      </c>
      <c r="B554" s="156" t="inlineStr">
        <is>
          <t>M022</t>
        </is>
      </c>
      <c r="C554" s="156" t="inlineStr">
        <is>
          <t>GEDİZ</t>
        </is>
      </c>
      <c r="D554" s="156" t="inlineStr">
        <is>
          <t>DERYA YARDIMCI</t>
        </is>
      </c>
      <c r="E554" s="156" t="n">
        <v>1665</v>
      </c>
      <c r="F554" s="156" t="n">
        <v>568941</v>
      </c>
      <c r="G554" s="157" t="n">
        <v>341.71</v>
      </c>
      <c r="H554" s="156" t="n">
        <v>1553</v>
      </c>
    </row>
    <row r="555" ht="48" customHeight="1" s="113">
      <c r="A555" s="158" t="n">
        <v>46123</v>
      </c>
      <c r="B555" s="156" t="inlineStr">
        <is>
          <t>M023</t>
        </is>
      </c>
      <c r="C555" s="156" t="inlineStr">
        <is>
          <t>GÖZTEPE</t>
        </is>
      </c>
      <c r="D555" s="156" t="inlineStr">
        <is>
          <t>ERTAN TEKİ</t>
        </is>
      </c>
      <c r="E555" s="156" t="n">
        <v>3325</v>
      </c>
      <c r="F555" s="156" t="n">
        <v>1190444</v>
      </c>
      <c r="G555" s="157" t="n">
        <v>358.03</v>
      </c>
      <c r="H555" s="156" t="n">
        <v>3479</v>
      </c>
    </row>
    <row r="556" ht="48" customHeight="1" s="113">
      <c r="A556" s="158" t="n">
        <v>46123</v>
      </c>
      <c r="B556" s="156" t="inlineStr">
        <is>
          <t>M024</t>
        </is>
      </c>
      <c r="C556" s="156" t="inlineStr">
        <is>
          <t>GÜMÜŞPALA</t>
        </is>
      </c>
      <c r="D556" s="156" t="inlineStr">
        <is>
          <t>DERYA YARDIMCI</t>
        </is>
      </c>
      <c r="E556" s="156" t="n">
        <v>5834</v>
      </c>
      <c r="F556" s="156" t="n">
        <v>2873405</v>
      </c>
      <c r="G556" s="157" t="n">
        <v>492.53</v>
      </c>
      <c r="H556" s="156" t="n">
        <v>6133</v>
      </c>
    </row>
    <row r="557" ht="48" customHeight="1" s="113">
      <c r="A557" s="158" t="n">
        <v>46123</v>
      </c>
      <c r="B557" s="156" t="inlineStr">
        <is>
          <t>M025</t>
        </is>
      </c>
      <c r="C557" s="156" t="inlineStr">
        <is>
          <t>HAL DEPO</t>
        </is>
      </c>
      <c r="D557" s="156" t="inlineStr">
        <is>
          <t>HALİT BAŞDAŞ</t>
        </is>
      </c>
      <c r="E557" s="156" t="n">
        <v>0</v>
      </c>
      <c r="F557" s="156" t="n">
        <v>0</v>
      </c>
      <c r="G557" s="156" t="n">
        <v>0</v>
      </c>
      <c r="H557" s="156" t="n">
        <v>0</v>
      </c>
    </row>
    <row r="558" ht="24" customHeight="1" s="113">
      <c r="A558" s="158" t="n">
        <v>46123</v>
      </c>
      <c r="B558" s="156" t="inlineStr">
        <is>
          <t>M026</t>
        </is>
      </c>
      <c r="C558" s="156" t="inlineStr">
        <is>
          <t>HARMANDALI</t>
        </is>
      </c>
      <c r="D558" s="156" t="inlineStr">
        <is>
          <t>DERYA YARDIMCI</t>
        </is>
      </c>
      <c r="E558" s="156" t="n">
        <v>4790</v>
      </c>
      <c r="F558" s="156" t="n">
        <v>2136762</v>
      </c>
      <c r="G558" s="157" t="n">
        <v>446.09</v>
      </c>
      <c r="H558" s="156" t="n">
        <v>4431</v>
      </c>
    </row>
    <row r="559" ht="36" customHeight="1" s="113">
      <c r="A559" s="158" t="n">
        <v>46123</v>
      </c>
      <c r="B559" s="156" t="inlineStr">
        <is>
          <t>M027</t>
        </is>
      </c>
      <c r="C559" s="156" t="inlineStr">
        <is>
          <t>HATAY</t>
        </is>
      </c>
      <c r="D559" s="156" t="inlineStr">
        <is>
          <t>ERTAN TEKİ</t>
        </is>
      </c>
      <c r="E559" s="156" t="n">
        <v>5768</v>
      </c>
      <c r="F559" s="156" t="n">
        <v>2006795</v>
      </c>
      <c r="G559" s="157" t="n">
        <v>347.92</v>
      </c>
      <c r="H559" s="156" t="n">
        <v>5719</v>
      </c>
    </row>
    <row r="560" ht="24" customHeight="1" s="113">
      <c r="A560" s="158" t="n">
        <v>46123</v>
      </c>
      <c r="B560" s="156" t="inlineStr">
        <is>
          <t>M028</t>
        </is>
      </c>
      <c r="C560" s="156" t="inlineStr">
        <is>
          <t>KARŞIYAKA-1</t>
        </is>
      </c>
      <c r="D560" s="156" t="inlineStr">
        <is>
          <t>DERYA YARDIMCI</t>
        </is>
      </c>
      <c r="E560" s="156" t="n">
        <v>5008</v>
      </c>
      <c r="F560" s="156" t="n">
        <v>1857386</v>
      </c>
      <c r="G560" s="157" t="n">
        <v>370.88</v>
      </c>
      <c r="H560" s="156" t="n">
        <v>4785</v>
      </c>
    </row>
    <row r="561" ht="36" customHeight="1" s="113">
      <c r="A561" s="158" t="n">
        <v>46123</v>
      </c>
      <c r="B561" s="156" t="inlineStr">
        <is>
          <t>M029</t>
        </is>
      </c>
      <c r="C561" s="156" t="inlineStr">
        <is>
          <t>KARŞIYAKA-2</t>
        </is>
      </c>
      <c r="D561" s="156" t="inlineStr">
        <is>
          <t>DERYA YARDIMCI</t>
        </is>
      </c>
      <c r="E561" s="156" t="n">
        <v>1555</v>
      </c>
      <c r="F561" s="156" t="n">
        <v>408793</v>
      </c>
      <c r="G561" s="157" t="n">
        <v>262.89</v>
      </c>
      <c r="H561" s="156" t="n">
        <v>1516</v>
      </c>
    </row>
    <row r="562" ht="24" customHeight="1" s="113">
      <c r="A562" s="158" t="n">
        <v>46123</v>
      </c>
      <c r="B562" s="156" t="inlineStr">
        <is>
          <t>M030</t>
        </is>
      </c>
      <c r="C562" s="156" t="inlineStr">
        <is>
          <t>MANAVKUYU</t>
        </is>
      </c>
      <c r="D562" s="156" t="inlineStr">
        <is>
          <t>DERYA YARDIMCI</t>
        </is>
      </c>
      <c r="E562" s="156" t="n">
        <v>1722</v>
      </c>
      <c r="F562" s="156" t="n">
        <v>430501</v>
      </c>
      <c r="G562" s="157" t="n">
        <v>250</v>
      </c>
      <c r="H562" s="156" t="n">
        <v>1685</v>
      </c>
    </row>
    <row r="563" ht="36" customHeight="1" s="113">
      <c r="A563" s="158" t="n">
        <v>46123</v>
      </c>
      <c r="B563" s="156" t="inlineStr">
        <is>
          <t>M031</t>
        </is>
      </c>
      <c r="C563" s="156" t="inlineStr">
        <is>
          <t>MENDERES</t>
        </is>
      </c>
      <c r="D563" s="156" t="inlineStr">
        <is>
          <t>CÜNEYT ÇIKRIKÇI - AYŞE AVCU</t>
        </is>
      </c>
      <c r="E563" s="156" t="n">
        <v>4114</v>
      </c>
      <c r="F563" s="156" t="n">
        <v>1037126</v>
      </c>
      <c r="G563" s="157" t="n">
        <v>252.1</v>
      </c>
      <c r="H563" s="156" t="n">
        <v>4253</v>
      </c>
    </row>
    <row r="564" ht="48" customHeight="1" s="113">
      <c r="A564" s="158" t="n">
        <v>46123</v>
      </c>
      <c r="B564" s="156" t="inlineStr">
        <is>
          <t>M032</t>
        </is>
      </c>
      <c r="C564" s="156" t="inlineStr">
        <is>
          <t>MENDERES DEPO</t>
        </is>
      </c>
      <c r="D564" s="156" t="inlineStr">
        <is>
          <t>AYHAN DAŞDEMİR</t>
        </is>
      </c>
      <c r="E564" s="156" t="n">
        <v>0</v>
      </c>
      <c r="F564" s="156" t="n">
        <v>0</v>
      </c>
      <c r="G564" s="156" t="n">
        <v>0</v>
      </c>
      <c r="H564" s="156" t="n">
        <v>0</v>
      </c>
    </row>
    <row r="565" ht="24" customHeight="1" s="113">
      <c r="A565" s="158" t="n">
        <v>46123</v>
      </c>
      <c r="B565" s="156" t="inlineStr">
        <is>
          <t>M033</t>
        </is>
      </c>
      <c r="C565" s="156" t="inlineStr">
        <is>
          <t>MERKEZ</t>
        </is>
      </c>
      <c r="D565" s="156" t="inlineStr">
        <is>
          <t>GENEL MÜDÜR</t>
        </is>
      </c>
      <c r="E565" s="156" t="n">
        <v>0</v>
      </c>
      <c r="F565" s="156" t="n">
        <v>0</v>
      </c>
      <c r="G565" s="156" t="n">
        <v>0</v>
      </c>
      <c r="H565" s="156" t="n">
        <v>0</v>
      </c>
    </row>
    <row r="566" ht="24" customHeight="1" s="113">
      <c r="A566" s="158" t="n">
        <v>46123</v>
      </c>
      <c r="B566" s="156" t="inlineStr">
        <is>
          <t>M034</t>
        </is>
      </c>
      <c r="C566" s="156" t="inlineStr">
        <is>
          <t>NARLIDERE</t>
        </is>
      </c>
      <c r="D566" s="156" t="inlineStr">
        <is>
          <t>ERTAN TEKİ</t>
        </is>
      </c>
      <c r="E566" s="156" t="n">
        <v>3685</v>
      </c>
      <c r="F566" s="156" t="n">
        <v>884293</v>
      </c>
      <c r="G566" s="157" t="n">
        <v>239.97</v>
      </c>
      <c r="H566" s="156" t="n">
        <v>3861</v>
      </c>
    </row>
    <row r="567" ht="36" customHeight="1" s="113">
      <c r="A567" s="158" t="n">
        <v>46123</v>
      </c>
      <c r="B567" s="156" t="inlineStr">
        <is>
          <t>M035</t>
        </is>
      </c>
      <c r="C567" s="156" t="inlineStr">
        <is>
          <t>OSMANGAZİ</t>
        </is>
      </c>
      <c r="D567" s="156" t="inlineStr">
        <is>
          <t>DERYA YARDIMCI</t>
        </is>
      </c>
      <c r="E567" s="156" t="n">
        <v>5216</v>
      </c>
      <c r="F567" s="156" t="n">
        <v>1863604</v>
      </c>
      <c r="G567" s="157" t="n">
        <v>357.29</v>
      </c>
      <c r="H567" s="156" t="n">
        <v>5434</v>
      </c>
    </row>
    <row r="568" ht="36" customHeight="1" s="113">
      <c r="A568" s="158" t="n">
        <v>46123</v>
      </c>
      <c r="B568" s="156" t="inlineStr">
        <is>
          <t>M036</t>
        </is>
      </c>
      <c r="C568" s="156" t="inlineStr">
        <is>
          <t>POLİGON</t>
        </is>
      </c>
      <c r="D568" s="156" t="inlineStr">
        <is>
          <t>ERTAN TEKİ</t>
        </is>
      </c>
      <c r="E568" s="156" t="n">
        <v>2373</v>
      </c>
      <c r="F568" s="156" t="n">
        <v>546845</v>
      </c>
      <c r="G568" s="157" t="n">
        <v>230.44</v>
      </c>
      <c r="H568" s="156" t="n">
        <v>2332</v>
      </c>
    </row>
    <row r="569" ht="24" customHeight="1" s="113">
      <c r="A569" s="158" t="n">
        <v>46123</v>
      </c>
      <c r="B569" s="156" t="inlineStr">
        <is>
          <t>M037</t>
        </is>
      </c>
      <c r="C569" s="156" t="inlineStr">
        <is>
          <t>SEFERİHİSAR</t>
        </is>
      </c>
      <c r="D569" s="156" t="inlineStr">
        <is>
          <t>ERTAN TEKİ</t>
        </is>
      </c>
      <c r="E569" s="156" t="n">
        <v>5650</v>
      </c>
      <c r="F569" s="156" t="n">
        <v>2095638</v>
      </c>
      <c r="G569" s="157" t="n">
        <v>370.91</v>
      </c>
      <c r="H569" s="156" t="n">
        <v>5119</v>
      </c>
    </row>
    <row r="570" ht="24" customHeight="1" s="113">
      <c r="A570" s="158" t="n">
        <v>46123</v>
      </c>
      <c r="B570" s="156" t="inlineStr">
        <is>
          <t>M038</t>
        </is>
      </c>
      <c r="C570" s="156" t="inlineStr">
        <is>
          <t>TORBALI 1</t>
        </is>
      </c>
      <c r="D570" s="156" t="inlineStr">
        <is>
          <t>CÜNEYT ÇIKRIKÇI - AYŞE AVCU</t>
        </is>
      </c>
      <c r="E570" s="156" t="n">
        <v>2498</v>
      </c>
      <c r="F570" s="156" t="n">
        <v>1232615</v>
      </c>
      <c r="G570" s="157" t="n">
        <v>493.44</v>
      </c>
      <c r="H570" s="156" t="n">
        <v>2517</v>
      </c>
    </row>
    <row r="571" ht="24" customHeight="1" s="113">
      <c r="A571" s="158" t="n">
        <v>46123</v>
      </c>
      <c r="B571" s="156" t="inlineStr">
        <is>
          <t>M039</t>
        </is>
      </c>
      <c r="C571" s="156" t="inlineStr">
        <is>
          <t>TORBALI 2</t>
        </is>
      </c>
      <c r="D571" s="156" t="inlineStr">
        <is>
          <t>CÜNEYT ÇIKRIKÇI - AYŞE AVCU</t>
        </is>
      </c>
      <c r="E571" s="156" t="n">
        <v>3185</v>
      </c>
      <c r="F571" s="156" t="n">
        <v>1034263</v>
      </c>
      <c r="G571" s="157" t="n">
        <v>324.73</v>
      </c>
      <c r="H571" s="156" t="n">
        <v>3243</v>
      </c>
    </row>
    <row r="572" ht="54.75" customHeight="1" s="113">
      <c r="A572" s="158" t="n">
        <v>46123</v>
      </c>
      <c r="B572" s="156" t="inlineStr">
        <is>
          <t>M040</t>
        </is>
      </c>
      <c r="C572" s="156" t="inlineStr">
        <is>
          <t>TORBALI 3</t>
        </is>
      </c>
      <c r="D572" s="156" t="inlineStr">
        <is>
          <t>CÜNEYT ÇIKRIKÇI - AYŞE AVCU</t>
        </is>
      </c>
      <c r="E572" s="156" t="n">
        <v>3450</v>
      </c>
      <c r="F572" s="156" t="n">
        <v>1053071</v>
      </c>
      <c r="G572" s="157" t="n">
        <v>305.24</v>
      </c>
      <c r="H572" s="156" t="n">
        <v>3166</v>
      </c>
    </row>
    <row r="573" ht="24" customHeight="1" s="113">
      <c r="A573" s="158" t="n">
        <v>46123</v>
      </c>
      <c r="B573" s="156" t="inlineStr">
        <is>
          <t>M041</t>
        </is>
      </c>
      <c r="C573" s="156" t="inlineStr">
        <is>
          <t>TORBALI 4</t>
        </is>
      </c>
      <c r="D573" s="156" t="inlineStr">
        <is>
          <t>CÜNEYT ÇIKRIKÇI - AYŞE AVCU</t>
        </is>
      </c>
      <c r="E573" s="156" t="n">
        <v>4048</v>
      </c>
      <c r="F573" s="156" t="n">
        <v>2067436</v>
      </c>
      <c r="G573" s="157" t="n">
        <v>510.73</v>
      </c>
      <c r="H573" s="156" t="n">
        <v>3994</v>
      </c>
    </row>
    <row r="574" ht="48" customHeight="1" s="113">
      <c r="A574" s="158" t="n">
        <v>46123</v>
      </c>
      <c r="B574" s="156" t="inlineStr">
        <is>
          <t>M042</t>
        </is>
      </c>
      <c r="C574" s="156" t="inlineStr">
        <is>
          <t>TORBALI 5</t>
        </is>
      </c>
      <c r="D574" s="156" t="inlineStr">
        <is>
          <t>CÜNEYT ÇIKRIKÇI - AYŞE AVCU</t>
        </is>
      </c>
      <c r="E574" s="156" t="n">
        <v>4227</v>
      </c>
      <c r="F574" s="156" t="n">
        <v>1439726</v>
      </c>
      <c r="G574" s="157" t="n">
        <v>340.6</v>
      </c>
      <c r="H574" s="156" t="n">
        <v>4033</v>
      </c>
    </row>
    <row r="575" ht="48" customHeight="1" s="113">
      <c r="A575" s="158" t="n">
        <v>46123</v>
      </c>
      <c r="B575" s="156" t="inlineStr">
        <is>
          <t>M043</t>
        </is>
      </c>
      <c r="C575" s="156" t="inlineStr">
        <is>
          <t>YAPICIOĞLU</t>
        </is>
      </c>
      <c r="D575" s="156" t="inlineStr">
        <is>
          <t>ERTAN TEKİ</t>
        </is>
      </c>
      <c r="E575" s="156" t="n">
        <v>1768</v>
      </c>
      <c r="F575" s="156" t="n">
        <v>741486</v>
      </c>
      <c r="G575" s="157" t="n">
        <v>419.39</v>
      </c>
      <c r="H575" s="156" t="n">
        <v>1713</v>
      </c>
    </row>
    <row r="576" ht="48" customHeight="1" s="113">
      <c r="A576" s="158" t="n">
        <v>46123</v>
      </c>
      <c r="B576" s="156" t="inlineStr">
        <is>
          <t>M044</t>
        </is>
      </c>
      <c r="C576" s="156" t="inlineStr">
        <is>
          <t>YEŞİLOVA</t>
        </is>
      </c>
      <c r="D576" s="156" t="inlineStr">
        <is>
          <t>DERYA YARDIMCI</t>
        </is>
      </c>
      <c r="E576" s="156" t="n">
        <v>711</v>
      </c>
      <c r="F576" s="156" t="n">
        <v>163887</v>
      </c>
      <c r="G576" s="157" t="n">
        <v>230.5</v>
      </c>
      <c r="H576" s="156" t="n">
        <v>706</v>
      </c>
    </row>
    <row r="577" ht="48" customHeight="1" s="113">
      <c r="A577" s="158" t="n">
        <v>46123</v>
      </c>
      <c r="B577" s="156" t="inlineStr">
        <is>
          <t>M045</t>
        </is>
      </c>
      <c r="C577" s="156" t="inlineStr">
        <is>
          <t>Z1  ET DEPO</t>
        </is>
      </c>
      <c r="D577" s="156" t="inlineStr">
        <is>
          <t>FARUK MALKOÇ</t>
        </is>
      </c>
      <c r="E577" s="156" t="n">
        <v>0</v>
      </c>
      <c r="F577" s="156" t="n">
        <v>0</v>
      </c>
      <c r="G577" s="156" t="n">
        <v>0</v>
      </c>
      <c r="H577" s="156" t="n">
        <v>0</v>
      </c>
    </row>
    <row r="578" ht="48" customHeight="1" s="113">
      <c r="A578" s="158" t="n">
        <v>46123</v>
      </c>
      <c r="B578" s="156" t="inlineStr">
        <is>
          <t>M046</t>
        </is>
      </c>
      <c r="C578" s="156" t="inlineStr">
        <is>
          <t>ÇAMDİBİ</t>
        </is>
      </c>
      <c r="D578" s="156" t="inlineStr">
        <is>
          <t>DERYA YARDIMCI</t>
        </is>
      </c>
      <c r="E578" s="156" t="n">
        <v>3915</v>
      </c>
      <c r="F578" s="156" t="n">
        <v>880128</v>
      </c>
      <c r="G578" s="157" t="n">
        <v>224.81</v>
      </c>
      <c r="H578" s="156" t="n">
        <v>3790</v>
      </c>
    </row>
    <row r="579" ht="48" customHeight="1" s="113">
      <c r="A579" s="158" t="n">
        <v>46123</v>
      </c>
      <c r="B579" s="156" t="inlineStr">
        <is>
          <t>M047</t>
        </is>
      </c>
      <c r="C579" s="156" t="inlineStr">
        <is>
          <t>ÇİFTLİK</t>
        </is>
      </c>
      <c r="D579" s="156" t="inlineStr">
        <is>
          <t>CEBRAİL ÇİÇEK</t>
        </is>
      </c>
      <c r="E579" s="156" t="n">
        <v>0</v>
      </c>
      <c r="F579" s="156" t="n">
        <v>0</v>
      </c>
      <c r="G579" s="156" t="n">
        <v>0</v>
      </c>
      <c r="H579" s="156" t="n">
        <v>0</v>
      </c>
    </row>
    <row r="580" ht="48" customHeight="1" s="113">
      <c r="A580" s="158" t="n">
        <v>46123</v>
      </c>
      <c r="B580" s="156" t="inlineStr">
        <is>
          <t>M048</t>
        </is>
      </c>
      <c r="C580" s="156" t="inlineStr">
        <is>
          <t>ÇİĞLİ</t>
        </is>
      </c>
      <c r="D580" s="156" t="inlineStr">
        <is>
          <t>DERYA YARDIMCI</t>
        </is>
      </c>
      <c r="E580" s="156" t="n">
        <v>4066</v>
      </c>
      <c r="F580" s="156" t="n">
        <v>936037</v>
      </c>
      <c r="G580" s="157" t="n">
        <v>230.21</v>
      </c>
      <c r="H580" s="156" t="n">
        <v>3955</v>
      </c>
    </row>
    <row r="581" ht="24" customHeight="1" s="113">
      <c r="A581" s="158" t="n">
        <v>46123</v>
      </c>
      <c r="B581" s="156" t="inlineStr">
        <is>
          <t>M049</t>
        </is>
      </c>
      <c r="C581" s="156" t="inlineStr">
        <is>
          <t>ÖZDERE</t>
        </is>
      </c>
      <c r="D581" s="156" t="inlineStr">
        <is>
          <t>CÜNEYT ÇIKRIKÇI - AYŞE AVCU</t>
        </is>
      </c>
      <c r="E581" s="156" t="n">
        <v>1201</v>
      </c>
      <c r="F581" s="156" t="n">
        <v>385485</v>
      </c>
      <c r="G581" s="157" t="n">
        <v>320.97</v>
      </c>
      <c r="H581" s="156" t="n">
        <v>1252</v>
      </c>
    </row>
    <row r="582" ht="36" customHeight="1" s="113">
      <c r="A582" s="158" t="n">
        <v>46123</v>
      </c>
      <c r="B582" s="156" t="inlineStr">
        <is>
          <t>M050</t>
        </is>
      </c>
      <c r="C582" s="156" t="inlineStr">
        <is>
          <t>İZMİRSPOR</t>
        </is>
      </c>
      <c r="D582" s="156" t="inlineStr">
        <is>
          <t>ERTAN TEKİ</t>
        </is>
      </c>
      <c r="E582" s="156" t="n">
        <v>4313</v>
      </c>
      <c r="F582" s="156" t="n">
        <v>2380407</v>
      </c>
      <c r="G582" s="157" t="n">
        <v>551.91</v>
      </c>
      <c r="H582" s="156" t="n">
        <v>4033</v>
      </c>
    </row>
    <row r="583" ht="24" customHeight="1" s="113">
      <c r="A583" s="158" t="n">
        <v>46123</v>
      </c>
      <c r="B583" s="156" t="inlineStr">
        <is>
          <t>M051</t>
        </is>
      </c>
      <c r="C583" s="156" t="inlineStr">
        <is>
          <t>ŞİRİNYER</t>
        </is>
      </c>
      <c r="D583" s="156" t="inlineStr">
        <is>
          <t>ERTAN TEKİ</t>
        </is>
      </c>
      <c r="E583" s="156" t="n">
        <v>1250</v>
      </c>
      <c r="F583" s="156" t="n">
        <v>625492</v>
      </c>
      <c r="G583" s="157" t="n">
        <v>500.39</v>
      </c>
      <c r="H583" s="156" t="n">
        <v>1345</v>
      </c>
    </row>
    <row r="584" ht="36" customHeight="1" s="113">
      <c r="A584" s="158" t="n">
        <v>46123</v>
      </c>
      <c r="B584" s="156" t="inlineStr">
        <is>
          <t>M052</t>
        </is>
      </c>
      <c r="C584" s="156" t="inlineStr">
        <is>
          <t>ŞİRİNYER 2</t>
        </is>
      </c>
      <c r="D584" s="156" t="inlineStr">
        <is>
          <t>DERYA YARDIMCI</t>
        </is>
      </c>
      <c r="E584" s="156" t="n">
        <v>2963</v>
      </c>
      <c r="F584" s="156" t="n">
        <v>1204538</v>
      </c>
      <c r="G584" s="157" t="n">
        <v>406.53</v>
      </c>
      <c r="H584" s="156" t="n">
        <v>3149</v>
      </c>
    </row>
    <row r="585" ht="36" customHeight="1" s="113">
      <c r="A585" s="158" t="n">
        <v>46123</v>
      </c>
      <c r="B585" s="156" t="inlineStr">
        <is>
          <t>M057</t>
        </is>
      </c>
      <c r="C585" s="156" t="inlineStr">
        <is>
          <t>BUCA2</t>
        </is>
      </c>
      <c r="D585" s="156" t="inlineStr">
        <is>
          <t>ERTAN TEKİ</t>
        </is>
      </c>
      <c r="E585" s="156" t="n">
        <v>0</v>
      </c>
      <c r="F585" s="156" t="n">
        <v>0</v>
      </c>
      <c r="G585" s="156" t="n">
        <v>0</v>
      </c>
      <c r="H585" s="156" t="n">
        <v>0</v>
      </c>
    </row>
    <row r="586" ht="24" customHeight="1" s="113">
      <c r="A586" s="158" t="n">
        <v>46124</v>
      </c>
      <c r="B586" s="156" t="inlineStr">
        <is>
          <t>M001</t>
        </is>
      </c>
      <c r="C586" s="156" t="inlineStr">
        <is>
          <t>AKEVLER</t>
        </is>
      </c>
      <c r="D586" s="156" t="inlineStr">
        <is>
          <t>ERTAN TEKİ</t>
        </is>
      </c>
      <c r="E586" s="156" t="n">
        <v>1241</v>
      </c>
      <c r="F586" s="156" t="n">
        <v>484511</v>
      </c>
      <c r="G586" s="157" t="n">
        <v>390.42</v>
      </c>
      <c r="H586" s="156" t="n">
        <v>1222</v>
      </c>
    </row>
    <row r="587" ht="48" customHeight="1" s="113">
      <c r="A587" s="158" t="n">
        <v>46124</v>
      </c>
      <c r="B587" s="156" t="inlineStr">
        <is>
          <t>M002</t>
        </is>
      </c>
      <c r="C587" s="156" t="inlineStr">
        <is>
          <t>AYDIN EFELER</t>
        </is>
      </c>
      <c r="D587" s="156" t="inlineStr">
        <is>
          <t>CÜNEYT ÇIKRIKÇI - AYŞE AVCU</t>
        </is>
      </c>
      <c r="E587" s="156" t="n">
        <v>3098</v>
      </c>
      <c r="F587" s="156" t="n">
        <v>995544</v>
      </c>
      <c r="G587" s="157" t="n">
        <v>321.35</v>
      </c>
      <c r="H587" s="156" t="n">
        <v>2851</v>
      </c>
    </row>
    <row r="588" ht="48" customHeight="1" s="113">
      <c r="A588" s="158" t="n">
        <v>46124</v>
      </c>
      <c r="B588" s="156" t="inlineStr">
        <is>
          <t>M003</t>
        </is>
      </c>
      <c r="C588" s="156" t="inlineStr">
        <is>
          <t>AYDIN EFELER-2</t>
        </is>
      </c>
      <c r="D588" s="156" t="inlineStr">
        <is>
          <t>CÜNEYT ÇIKRIKÇI - AYŞE AVCU</t>
        </is>
      </c>
      <c r="E588" s="156" t="n">
        <v>2066</v>
      </c>
      <c r="F588" s="156" t="n">
        <v>809607</v>
      </c>
      <c r="G588" s="157" t="n">
        <v>391.87</v>
      </c>
      <c r="H588" s="156" t="n">
        <v>2216</v>
      </c>
    </row>
    <row r="589" ht="48" customHeight="1" s="113">
      <c r="A589" s="158" t="n">
        <v>46124</v>
      </c>
      <c r="B589" s="156" t="inlineStr">
        <is>
          <t>M004</t>
        </is>
      </c>
      <c r="C589" s="156" t="inlineStr">
        <is>
          <t>AYDIN FATİH</t>
        </is>
      </c>
      <c r="D589" s="156" t="inlineStr">
        <is>
          <t>CÜNEYT ÇIKRIKÇI - AYŞE AVCU</t>
        </is>
      </c>
      <c r="E589" s="156" t="n">
        <v>1174</v>
      </c>
      <c r="F589" s="156" t="n">
        <v>418270</v>
      </c>
      <c r="G589" s="157" t="n">
        <v>356.28</v>
      </c>
      <c r="H589" s="156" t="n">
        <v>1058</v>
      </c>
    </row>
    <row r="590" ht="48" customHeight="1" s="113">
      <c r="A590" s="158" t="n">
        <v>46124</v>
      </c>
      <c r="B590" s="156" t="inlineStr">
        <is>
          <t>M005</t>
        </is>
      </c>
      <c r="C590" s="156" t="inlineStr">
        <is>
          <t>AYDIN FATİH-2</t>
        </is>
      </c>
      <c r="D590" s="156" t="inlineStr">
        <is>
          <t>CÜNEYT ÇIKRIKÇI - AYŞE AVCU</t>
        </is>
      </c>
      <c r="E590" s="156" t="n">
        <v>1480</v>
      </c>
      <c r="F590" s="156" t="n">
        <v>852295</v>
      </c>
      <c r="G590" s="157" t="n">
        <v>575.88</v>
      </c>
      <c r="H590" s="156" t="n">
        <v>1569</v>
      </c>
    </row>
    <row r="591" ht="48" customHeight="1" s="113">
      <c r="A591" s="158" t="n">
        <v>46124</v>
      </c>
      <c r="B591" s="156" t="inlineStr">
        <is>
          <t>M006</t>
        </is>
      </c>
      <c r="C591" s="156" t="inlineStr">
        <is>
          <t>AYDIN GİRNE</t>
        </is>
      </c>
      <c r="D591" s="156" t="inlineStr">
        <is>
          <t>CÜNEYT ÇIKRIKÇI - AYŞE AVCU</t>
        </is>
      </c>
      <c r="E591" s="156" t="n">
        <v>1751</v>
      </c>
      <c r="F591" s="156" t="n">
        <v>491640</v>
      </c>
      <c r="G591" s="157" t="n">
        <v>280.78</v>
      </c>
      <c r="H591" s="156" t="n">
        <v>1853</v>
      </c>
    </row>
    <row r="592" ht="48" customHeight="1" s="113">
      <c r="A592" s="158" t="n">
        <v>46124</v>
      </c>
      <c r="B592" s="156" t="inlineStr">
        <is>
          <t>M007</t>
        </is>
      </c>
      <c r="C592" s="156" t="inlineStr">
        <is>
          <t>AYDIN MİMARSİNAN</t>
        </is>
      </c>
      <c r="D592" s="156" t="inlineStr">
        <is>
          <t>CÜNEYT ÇIKRIKÇI - AYŞE AVCU</t>
        </is>
      </c>
      <c r="E592" s="156" t="n">
        <v>4840</v>
      </c>
      <c r="F592" s="156" t="n">
        <v>1007450</v>
      </c>
      <c r="G592" s="157" t="n">
        <v>208.15</v>
      </c>
      <c r="H592" s="156" t="n">
        <v>4583</v>
      </c>
    </row>
    <row r="593" ht="48" customHeight="1" s="113">
      <c r="A593" s="158" t="n">
        <v>46124</v>
      </c>
      <c r="B593" s="156" t="inlineStr">
        <is>
          <t>M008</t>
        </is>
      </c>
      <c r="C593" s="156" t="inlineStr">
        <is>
          <t>AYRANCILAR</t>
        </is>
      </c>
      <c r="D593" s="156" t="inlineStr">
        <is>
          <t>CÜNEYT ÇIKRIKÇI - AYŞE AVCU</t>
        </is>
      </c>
      <c r="E593" s="156" t="n">
        <v>4728</v>
      </c>
      <c r="F593" s="156" t="n">
        <v>1261335</v>
      </c>
      <c r="G593" s="157" t="n">
        <v>266.78</v>
      </c>
      <c r="H593" s="156" t="n">
        <v>4856</v>
      </c>
    </row>
    <row r="594" ht="36" customHeight="1" s="113">
      <c r="A594" s="158" t="n">
        <v>46124</v>
      </c>
      <c r="B594" s="156" t="inlineStr">
        <is>
          <t>M009</t>
        </is>
      </c>
      <c r="C594" s="156" t="inlineStr">
        <is>
          <t>BALÇOVA</t>
        </is>
      </c>
      <c r="D594" s="156" t="inlineStr">
        <is>
          <t>ERTAN TEKİ</t>
        </is>
      </c>
      <c r="E594" s="156" t="n">
        <v>4209</v>
      </c>
      <c r="F594" s="156" t="n">
        <v>915478</v>
      </c>
      <c r="G594" s="157" t="n">
        <v>217.5</v>
      </c>
      <c r="H594" s="156" t="n">
        <v>4253</v>
      </c>
    </row>
    <row r="595" ht="24" customHeight="1" s="113">
      <c r="A595" s="158" t="n">
        <v>46124</v>
      </c>
      <c r="B595" s="156" t="inlineStr">
        <is>
          <t>M010</t>
        </is>
      </c>
      <c r="C595" s="156" t="inlineStr">
        <is>
          <t>BAYRAKLI</t>
        </is>
      </c>
      <c r="D595" s="156" t="inlineStr">
        <is>
          <t>DERYA YARDIMCI</t>
        </is>
      </c>
      <c r="E595" s="156" t="n">
        <v>4622</v>
      </c>
      <c r="F595" s="156" t="n">
        <v>1393321</v>
      </c>
      <c r="G595" s="157" t="n">
        <v>301.45</v>
      </c>
      <c r="H595" s="156" t="n">
        <v>4380</v>
      </c>
    </row>
    <row r="596" ht="36" customHeight="1" s="113">
      <c r="A596" s="158" t="n">
        <v>46124</v>
      </c>
      <c r="B596" s="156" t="inlineStr">
        <is>
          <t>M011</t>
        </is>
      </c>
      <c r="C596" s="156" t="inlineStr">
        <is>
          <t>BOZYAKA</t>
        </is>
      </c>
      <c r="D596" s="156" t="inlineStr">
        <is>
          <t>ERTAN TEKİ</t>
        </is>
      </c>
      <c r="E596" s="156" t="n">
        <v>3213</v>
      </c>
      <c r="F596" s="156" t="n">
        <v>1488063</v>
      </c>
      <c r="G596" s="157" t="n">
        <v>463.14</v>
      </c>
      <c r="H596" s="156" t="n">
        <v>3466</v>
      </c>
    </row>
    <row r="597" ht="24" customHeight="1" s="113">
      <c r="A597" s="158" t="n">
        <v>46124</v>
      </c>
      <c r="B597" s="156" t="inlineStr">
        <is>
          <t>M012</t>
        </is>
      </c>
      <c r="C597" s="156" t="inlineStr">
        <is>
          <t xml:space="preserve">BUCA </t>
        </is>
      </c>
      <c r="D597" s="156" t="inlineStr">
        <is>
          <t>DERYA YARDIMCI</t>
        </is>
      </c>
      <c r="E597" s="156" t="n">
        <v>1595</v>
      </c>
      <c r="F597" s="156" t="n">
        <v>611392</v>
      </c>
      <c r="G597" s="157" t="n">
        <v>383.32</v>
      </c>
      <c r="H597" s="156" t="n">
        <v>1506</v>
      </c>
    </row>
    <row r="598" ht="36" customHeight="1" s="113">
      <c r="A598" s="158" t="n">
        <v>46124</v>
      </c>
      <c r="B598" s="156" t="inlineStr">
        <is>
          <t>M013</t>
        </is>
      </c>
      <c r="C598" s="156" t="inlineStr">
        <is>
          <t>DEDEBAŞI</t>
        </is>
      </c>
      <c r="D598" s="156" t="inlineStr">
        <is>
          <t>DERYA YARDIMCI</t>
        </is>
      </c>
      <c r="E598" s="156" t="n">
        <v>3676</v>
      </c>
      <c r="F598" s="156" t="n">
        <v>1666883</v>
      </c>
      <c r="G598" s="157" t="n">
        <v>453.45</v>
      </c>
      <c r="H598" s="156" t="n">
        <v>3778</v>
      </c>
    </row>
    <row r="599" ht="24" customHeight="1" s="113">
      <c r="A599" s="158" t="n">
        <v>46124</v>
      </c>
      <c r="B599" s="156" t="inlineStr">
        <is>
          <t>M014</t>
        </is>
      </c>
      <c r="C599" s="156" t="inlineStr">
        <is>
          <t>ESKİİZMİR</t>
        </is>
      </c>
      <c r="D599" s="156" t="inlineStr">
        <is>
          <t>ERTAN TEKİ</t>
        </is>
      </c>
      <c r="E599" s="156" t="n">
        <v>3079</v>
      </c>
      <c r="F599" s="156" t="n">
        <v>1197507</v>
      </c>
      <c r="G599" s="157" t="n">
        <v>388.93</v>
      </c>
      <c r="H599" s="156" t="n">
        <v>3035</v>
      </c>
    </row>
    <row r="600" ht="36" customHeight="1" s="113">
      <c r="A600" s="158" t="n">
        <v>46124</v>
      </c>
      <c r="B600" s="156" t="inlineStr">
        <is>
          <t>M015</t>
        </is>
      </c>
      <c r="C600" s="156" t="inlineStr">
        <is>
          <t>GAZİEMİR-1</t>
        </is>
      </c>
      <c r="D600" s="156" t="inlineStr">
        <is>
          <t>ALİ ÇELİK</t>
        </is>
      </c>
      <c r="E600" s="156" t="n">
        <v>2579</v>
      </c>
      <c r="F600" s="156" t="n">
        <v>939311</v>
      </c>
      <c r="G600" s="157" t="n">
        <v>364.22</v>
      </c>
      <c r="H600" s="156" t="n">
        <v>2706</v>
      </c>
    </row>
    <row r="601" ht="36" customHeight="1" s="113">
      <c r="A601" s="158" t="n">
        <v>46124</v>
      </c>
      <c r="B601" s="156" t="inlineStr">
        <is>
          <t>M016</t>
        </is>
      </c>
      <c r="C601" s="156" t="inlineStr">
        <is>
          <t>GAZİEMİR-2</t>
        </is>
      </c>
      <c r="D601" s="156" t="inlineStr">
        <is>
          <t>ALİ ÇELİK</t>
        </is>
      </c>
      <c r="E601" s="156" t="n">
        <v>3536</v>
      </c>
      <c r="F601" s="156" t="n">
        <v>1238518</v>
      </c>
      <c r="G601" s="157" t="n">
        <v>350.26</v>
      </c>
      <c r="H601" s="156" t="n">
        <v>3274</v>
      </c>
    </row>
    <row r="602" ht="36" customHeight="1" s="113">
      <c r="A602" s="158" t="n">
        <v>46124</v>
      </c>
      <c r="B602" s="156" t="inlineStr">
        <is>
          <t>M017</t>
        </is>
      </c>
      <c r="C602" s="156" t="inlineStr">
        <is>
          <t>GAZİEMİR-3</t>
        </is>
      </c>
      <c r="D602" s="156" t="inlineStr">
        <is>
          <t>ALİ ÇELİK</t>
        </is>
      </c>
      <c r="E602" s="156" t="n">
        <v>2303</v>
      </c>
      <c r="F602" s="156" t="n">
        <v>647866</v>
      </c>
      <c r="G602" s="157" t="n">
        <v>281.31</v>
      </c>
      <c r="H602" s="156" t="n">
        <v>2466</v>
      </c>
    </row>
    <row r="603" ht="48" customHeight="1" s="113">
      <c r="A603" s="158" t="n">
        <v>46124</v>
      </c>
      <c r="B603" s="156" t="inlineStr">
        <is>
          <t>M018</t>
        </is>
      </c>
      <c r="C603" s="156" t="inlineStr">
        <is>
          <t>GAZİEMİR-4</t>
        </is>
      </c>
      <c r="D603" s="156" t="inlineStr">
        <is>
          <t>ALİ ÇELİK</t>
        </is>
      </c>
      <c r="E603" s="156" t="n">
        <v>2142</v>
      </c>
      <c r="F603" s="156" t="n">
        <v>860711</v>
      </c>
      <c r="G603" s="157" t="n">
        <v>401.83</v>
      </c>
      <c r="H603" s="156" t="n">
        <v>2218</v>
      </c>
    </row>
    <row r="604" ht="36" customHeight="1" s="113">
      <c r="A604" s="158" t="n">
        <v>46124</v>
      </c>
      <c r="B604" s="156" t="inlineStr">
        <is>
          <t>M019</t>
        </is>
      </c>
      <c r="C604" s="156" t="inlineStr">
        <is>
          <t>GAZİEMİR-5</t>
        </is>
      </c>
      <c r="D604" s="156" t="inlineStr">
        <is>
          <t>ALİ ÇELİK</t>
        </is>
      </c>
      <c r="E604" s="156" t="n">
        <v>2351</v>
      </c>
      <c r="F604" s="156" t="n">
        <v>499784</v>
      </c>
      <c r="G604" s="157" t="n">
        <v>212.58</v>
      </c>
      <c r="H604" s="156" t="n">
        <v>2422</v>
      </c>
    </row>
    <row r="605" ht="27.75" customHeight="1" s="113">
      <c r="A605" s="158" t="n">
        <v>46124</v>
      </c>
      <c r="B605" s="156" t="inlineStr">
        <is>
          <t>M020</t>
        </is>
      </c>
      <c r="C605" s="156" t="inlineStr">
        <is>
          <t>GAZİEMİR-6</t>
        </is>
      </c>
      <c r="D605" s="156" t="inlineStr">
        <is>
          <t>ALİ ÇELİK</t>
        </is>
      </c>
      <c r="E605" s="156" t="n">
        <v>767</v>
      </c>
      <c r="F605" s="156" t="n">
        <v>332358</v>
      </c>
      <c r="G605" s="157" t="n">
        <v>433.32</v>
      </c>
      <c r="H605" s="156" t="n">
        <v>784</v>
      </c>
    </row>
    <row r="606" ht="24" customHeight="1" s="113">
      <c r="A606" s="158" t="n">
        <v>46124</v>
      </c>
      <c r="B606" s="156" t="inlineStr">
        <is>
          <t>M021</t>
        </is>
      </c>
      <c r="C606" s="156" t="inlineStr">
        <is>
          <t>GAZİEMİR-7</t>
        </is>
      </c>
      <c r="D606" s="156" t="inlineStr">
        <is>
          <t>ALİ ÇELİK</t>
        </is>
      </c>
      <c r="E606" s="156" t="n">
        <v>4654</v>
      </c>
      <c r="F606" s="156" t="n">
        <v>1385623</v>
      </c>
      <c r="G606" s="157" t="n">
        <v>297.73</v>
      </c>
      <c r="H606" s="156" t="n">
        <v>4289</v>
      </c>
    </row>
    <row r="607" ht="36" customHeight="1" s="113">
      <c r="A607" s="158" t="n">
        <v>46124</v>
      </c>
      <c r="B607" s="156" t="inlineStr">
        <is>
          <t>M022</t>
        </is>
      </c>
      <c r="C607" s="156" t="inlineStr">
        <is>
          <t>GEDİZ</t>
        </is>
      </c>
      <c r="D607" s="156" t="inlineStr">
        <is>
          <t>DERYA YARDIMCI</t>
        </is>
      </c>
      <c r="E607" s="156" t="n">
        <v>1183</v>
      </c>
      <c r="F607" s="156" t="n">
        <v>437578</v>
      </c>
      <c r="G607" s="157" t="n">
        <v>369.89</v>
      </c>
      <c r="H607" s="156" t="n">
        <v>1190</v>
      </c>
    </row>
    <row r="608" ht="24" customHeight="1" s="113">
      <c r="A608" s="158" t="n">
        <v>46124</v>
      </c>
      <c r="B608" s="156" t="inlineStr">
        <is>
          <t>M023</t>
        </is>
      </c>
      <c r="C608" s="156" t="inlineStr">
        <is>
          <t>GÖZTEPE</t>
        </is>
      </c>
      <c r="D608" s="156" t="inlineStr">
        <is>
          <t>ERTAN TEKİ</t>
        </is>
      </c>
      <c r="E608" s="156" t="n">
        <v>4036</v>
      </c>
      <c r="F608" s="156" t="n">
        <v>1507268</v>
      </c>
      <c r="G608" s="157" t="n">
        <v>373.46</v>
      </c>
      <c r="H608" s="156" t="n">
        <v>4127</v>
      </c>
    </row>
    <row r="609" ht="24" customHeight="1" s="113">
      <c r="A609" s="158" t="n">
        <v>46124</v>
      </c>
      <c r="B609" s="156" t="inlineStr">
        <is>
          <t>M024</t>
        </is>
      </c>
      <c r="C609" s="156" t="inlineStr">
        <is>
          <t>GÜMÜŞPALA</t>
        </is>
      </c>
      <c r="D609" s="156" t="inlineStr">
        <is>
          <t>DERYA YARDIMCI</t>
        </is>
      </c>
      <c r="E609" s="156" t="n">
        <v>5982</v>
      </c>
      <c r="F609" s="156" t="n">
        <v>3080918</v>
      </c>
      <c r="G609" s="157" t="n">
        <v>515.03</v>
      </c>
      <c r="H609" s="156" t="n">
        <v>5683</v>
      </c>
    </row>
    <row r="610" ht="48" customHeight="1" s="113">
      <c r="A610" s="158" t="n">
        <v>46124</v>
      </c>
      <c r="B610" s="156" t="inlineStr">
        <is>
          <t>M025</t>
        </is>
      </c>
      <c r="C610" s="156" t="inlineStr">
        <is>
          <t>HAL DEPO</t>
        </is>
      </c>
      <c r="D610" s="156" t="inlineStr">
        <is>
          <t>HALİT BAŞDAŞ</t>
        </is>
      </c>
      <c r="E610" s="156" t="n">
        <v>0</v>
      </c>
      <c r="F610" s="156" t="n">
        <v>0</v>
      </c>
      <c r="G610" s="156" t="n">
        <v>0</v>
      </c>
      <c r="H610" s="156" t="n">
        <v>0</v>
      </c>
    </row>
    <row r="611" ht="48" customHeight="1" s="113">
      <c r="A611" s="158" t="n">
        <v>46124</v>
      </c>
      <c r="B611" s="156" t="inlineStr">
        <is>
          <t>M026</t>
        </is>
      </c>
      <c r="C611" s="156" t="inlineStr">
        <is>
          <t>HARMANDALI</t>
        </is>
      </c>
      <c r="D611" s="156" t="inlineStr">
        <is>
          <t>DERYA YARDIMCI</t>
        </is>
      </c>
      <c r="E611" s="156" t="n">
        <v>3203</v>
      </c>
      <c r="F611" s="156" t="n">
        <v>1399466</v>
      </c>
      <c r="G611" s="157" t="n">
        <v>436.92</v>
      </c>
      <c r="H611" s="156" t="n">
        <v>3238</v>
      </c>
    </row>
    <row r="612" ht="48" customHeight="1" s="113">
      <c r="A612" s="158" t="n">
        <v>46124</v>
      </c>
      <c r="B612" s="156" t="inlineStr">
        <is>
          <t>M027</t>
        </is>
      </c>
      <c r="C612" s="156" t="inlineStr">
        <is>
          <t>HATAY</t>
        </is>
      </c>
      <c r="D612" s="156" t="inlineStr">
        <is>
          <t>ERTAN TEKİ</t>
        </is>
      </c>
      <c r="E612" s="156" t="n">
        <v>4158</v>
      </c>
      <c r="F612" s="156" t="n">
        <v>1320567</v>
      </c>
      <c r="G612" s="157" t="n">
        <v>317.6</v>
      </c>
      <c r="H612" s="156" t="n">
        <v>4274</v>
      </c>
    </row>
    <row r="613" ht="48" customHeight="1" s="113">
      <c r="A613" s="158" t="n">
        <v>46124</v>
      </c>
      <c r="B613" s="156" t="inlineStr">
        <is>
          <t>M028</t>
        </is>
      </c>
      <c r="C613" s="156" t="inlineStr">
        <is>
          <t>KARŞIYAKA-1</t>
        </is>
      </c>
      <c r="D613" s="156" t="inlineStr">
        <is>
          <t>DERYA YARDIMCI</t>
        </is>
      </c>
      <c r="E613" s="156" t="n">
        <v>3827</v>
      </c>
      <c r="F613" s="156" t="n">
        <v>1378424</v>
      </c>
      <c r="G613" s="157" t="n">
        <v>360.18</v>
      </c>
      <c r="H613" s="156" t="n">
        <v>3793</v>
      </c>
    </row>
    <row r="614" ht="48" customHeight="1" s="113">
      <c r="A614" s="158" t="n">
        <v>46124</v>
      </c>
      <c r="B614" s="156" t="inlineStr">
        <is>
          <t>M029</t>
        </is>
      </c>
      <c r="C614" s="156" t="inlineStr">
        <is>
          <t>KARŞIYAKA-2</t>
        </is>
      </c>
      <c r="D614" s="156" t="inlineStr">
        <is>
          <t>DERYA YARDIMCI</t>
        </is>
      </c>
      <c r="E614" s="156" t="n">
        <v>1596</v>
      </c>
      <c r="F614" s="156" t="n">
        <v>401574</v>
      </c>
      <c r="G614" s="157" t="n">
        <v>251.61</v>
      </c>
      <c r="H614" s="156" t="n">
        <v>1544</v>
      </c>
    </row>
    <row r="615" ht="24" customHeight="1" s="113">
      <c r="A615" s="158" t="n">
        <v>46124</v>
      </c>
      <c r="B615" s="156" t="inlineStr">
        <is>
          <t>M030</t>
        </is>
      </c>
      <c r="C615" s="156" t="inlineStr">
        <is>
          <t>MANAVKUYU</t>
        </is>
      </c>
      <c r="D615" s="156" t="inlineStr">
        <is>
          <t>DERYA YARDIMCI</t>
        </is>
      </c>
      <c r="E615" s="156" t="n">
        <v>2320</v>
      </c>
      <c r="F615" s="156" t="n">
        <v>661558</v>
      </c>
      <c r="G615" s="157" t="n">
        <v>285.15</v>
      </c>
      <c r="H615" s="156" t="n">
        <v>2338</v>
      </c>
    </row>
    <row r="616" ht="36" customHeight="1" s="113">
      <c r="A616" s="158" t="n">
        <v>46124</v>
      </c>
      <c r="B616" s="156" t="inlineStr">
        <is>
          <t>M031</t>
        </is>
      </c>
      <c r="C616" s="156" t="inlineStr">
        <is>
          <t>MENDERES</t>
        </is>
      </c>
      <c r="D616" s="156" t="inlineStr">
        <is>
          <t>CÜNEYT ÇIKRIKÇI - AYŞE AVCU</t>
        </is>
      </c>
      <c r="E616" s="156" t="n">
        <v>3523</v>
      </c>
      <c r="F616" s="156" t="n">
        <v>916629</v>
      </c>
      <c r="G616" s="157" t="n">
        <v>260.18</v>
      </c>
      <c r="H616" s="156" t="n">
        <v>3587</v>
      </c>
    </row>
    <row r="617" ht="24" customHeight="1" s="113">
      <c r="A617" s="158" t="n">
        <v>46124</v>
      </c>
      <c r="B617" s="156" t="inlineStr">
        <is>
          <t>M032</t>
        </is>
      </c>
      <c r="C617" s="156" t="inlineStr">
        <is>
          <t>MENDERES DEPO</t>
        </is>
      </c>
      <c r="D617" s="156" t="inlineStr">
        <is>
          <t>AYHAN DAŞDEMİR</t>
        </is>
      </c>
      <c r="E617" s="156" t="n">
        <v>0</v>
      </c>
      <c r="F617" s="156" t="n">
        <v>0</v>
      </c>
      <c r="G617" s="156" t="n">
        <v>0</v>
      </c>
      <c r="H617" s="156" t="n">
        <v>0</v>
      </c>
    </row>
    <row r="618" ht="36" customHeight="1" s="113">
      <c r="A618" s="158" t="n">
        <v>46124</v>
      </c>
      <c r="B618" s="156" t="inlineStr">
        <is>
          <t>M033</t>
        </is>
      </c>
      <c r="C618" s="156" t="inlineStr">
        <is>
          <t>MERKEZ</t>
        </is>
      </c>
      <c r="D618" s="156" t="inlineStr">
        <is>
          <t>GENEL MÜDÜR</t>
        </is>
      </c>
      <c r="E618" s="156" t="n">
        <v>0</v>
      </c>
      <c r="F618" s="156" t="n">
        <v>0</v>
      </c>
      <c r="G618" s="156" t="n">
        <v>0</v>
      </c>
      <c r="H618" s="156" t="n">
        <v>0</v>
      </c>
    </row>
    <row r="619" ht="24" customHeight="1" s="113">
      <c r="A619" s="158" t="n">
        <v>46124</v>
      </c>
      <c r="B619" s="156" t="inlineStr">
        <is>
          <t>M034</t>
        </is>
      </c>
      <c r="C619" s="156" t="inlineStr">
        <is>
          <t>NARLIDERE</t>
        </is>
      </c>
      <c r="D619" s="156" t="inlineStr">
        <is>
          <t>ERTAN TEKİ</t>
        </is>
      </c>
      <c r="E619" s="156" t="n">
        <v>4607</v>
      </c>
      <c r="F619" s="156" t="n">
        <v>928167</v>
      </c>
      <c r="G619" s="157" t="n">
        <v>201.47</v>
      </c>
      <c r="H619" s="156" t="n">
        <v>4325</v>
      </c>
    </row>
    <row r="620" ht="36" customHeight="1" s="113">
      <c r="A620" s="158" t="n">
        <v>46124</v>
      </c>
      <c r="B620" s="156" t="inlineStr">
        <is>
          <t>M035</t>
        </is>
      </c>
      <c r="C620" s="156" t="inlineStr">
        <is>
          <t>OSMANGAZİ</t>
        </is>
      </c>
      <c r="D620" s="156" t="inlineStr">
        <is>
          <t>DERYA YARDIMCI</t>
        </is>
      </c>
      <c r="E620" s="156" t="n">
        <v>4006</v>
      </c>
      <c r="F620" s="156" t="n">
        <v>1428102</v>
      </c>
      <c r="G620" s="157" t="n">
        <v>356.49</v>
      </c>
      <c r="H620" s="156" t="n">
        <v>4183</v>
      </c>
    </row>
    <row r="621" ht="48" customHeight="1" s="113">
      <c r="A621" s="158" t="n">
        <v>46124</v>
      </c>
      <c r="B621" s="156" t="inlineStr">
        <is>
          <t>M036</t>
        </is>
      </c>
      <c r="C621" s="156" t="inlineStr">
        <is>
          <t>POLİGON</t>
        </is>
      </c>
      <c r="D621" s="156" t="inlineStr">
        <is>
          <t>ERTAN TEKİ</t>
        </is>
      </c>
      <c r="E621" s="156" t="n">
        <v>1738</v>
      </c>
      <c r="F621" s="156" t="n">
        <v>351536</v>
      </c>
      <c r="G621" s="157" t="n">
        <v>202.26</v>
      </c>
      <c r="H621" s="156" t="n">
        <v>1613</v>
      </c>
    </row>
    <row r="622" ht="24" customHeight="1" s="113">
      <c r="A622" s="158" t="n">
        <v>46124</v>
      </c>
      <c r="B622" s="156" t="inlineStr">
        <is>
          <t>M037</t>
        </is>
      </c>
      <c r="C622" s="156" t="inlineStr">
        <is>
          <t>SEFERİHİSAR</t>
        </is>
      </c>
      <c r="D622" s="156" t="inlineStr">
        <is>
          <t>ERTAN TEKİ</t>
        </is>
      </c>
      <c r="E622" s="156" t="n">
        <v>3650</v>
      </c>
      <c r="F622" s="156" t="n">
        <v>1689722</v>
      </c>
      <c r="G622" s="157" t="n">
        <v>462.94</v>
      </c>
      <c r="H622" s="156" t="n">
        <v>3923</v>
      </c>
    </row>
    <row r="623" ht="24" customHeight="1" s="113">
      <c r="A623" s="158" t="n">
        <v>46124</v>
      </c>
      <c r="B623" s="156" t="inlineStr">
        <is>
          <t>M038</t>
        </is>
      </c>
      <c r="C623" s="156" t="inlineStr">
        <is>
          <t>TORBALI 1</t>
        </is>
      </c>
      <c r="D623" s="156" t="inlineStr">
        <is>
          <t>CÜNEYT ÇIKRIKÇI - AYŞE AVCU</t>
        </is>
      </c>
      <c r="E623" s="156" t="n">
        <v>2807</v>
      </c>
      <c r="F623" s="156" t="n">
        <v>1231273</v>
      </c>
      <c r="G623" s="157" t="n">
        <v>438.64</v>
      </c>
      <c r="H623" s="156" t="n">
        <v>2677</v>
      </c>
    </row>
    <row r="624" ht="36" customHeight="1" s="113">
      <c r="A624" s="158" t="n">
        <v>46124</v>
      </c>
      <c r="B624" s="156" t="inlineStr">
        <is>
          <t>M039</t>
        </is>
      </c>
      <c r="C624" s="156" t="inlineStr">
        <is>
          <t>TORBALI 2</t>
        </is>
      </c>
      <c r="D624" s="156" t="inlineStr">
        <is>
          <t>CÜNEYT ÇIKRIKÇI - AYŞE AVCU</t>
        </is>
      </c>
      <c r="E624" s="156" t="n">
        <v>4996</v>
      </c>
      <c r="F624" s="156" t="n">
        <v>1530499</v>
      </c>
      <c r="G624" s="157" t="n">
        <v>306.34</v>
      </c>
      <c r="H624" s="156" t="n">
        <v>5234</v>
      </c>
    </row>
    <row r="625" ht="36" customHeight="1" s="113">
      <c r="A625" s="158" t="n">
        <v>46124</v>
      </c>
      <c r="B625" s="156" t="inlineStr">
        <is>
          <t>M040</t>
        </is>
      </c>
      <c r="C625" s="156" t="inlineStr">
        <is>
          <t>TORBALI 3</t>
        </is>
      </c>
      <c r="D625" s="156" t="inlineStr">
        <is>
          <t>CÜNEYT ÇIKRIKÇI - AYŞE AVCU</t>
        </is>
      </c>
      <c r="E625" s="156" t="n">
        <v>2894</v>
      </c>
      <c r="F625" s="156" t="n">
        <v>825942</v>
      </c>
      <c r="G625" s="157" t="n">
        <v>285.4</v>
      </c>
      <c r="H625" s="156" t="n">
        <v>2845</v>
      </c>
    </row>
    <row r="626" ht="24" customHeight="1" s="113">
      <c r="A626" s="158" t="n">
        <v>46124</v>
      </c>
      <c r="B626" s="156" t="inlineStr">
        <is>
          <t>M041</t>
        </is>
      </c>
      <c r="C626" s="156" t="inlineStr">
        <is>
          <t>TORBALI 4</t>
        </is>
      </c>
      <c r="D626" s="156" t="inlineStr">
        <is>
          <t>CÜNEYT ÇIKRIKÇI - AYŞE AVCU</t>
        </is>
      </c>
      <c r="E626" s="156" t="n">
        <v>5233</v>
      </c>
      <c r="F626" s="156" t="n">
        <v>2676758</v>
      </c>
      <c r="G626" s="157" t="n">
        <v>511.52</v>
      </c>
      <c r="H626" s="156" t="n">
        <v>4861</v>
      </c>
    </row>
    <row r="627" ht="24" customHeight="1" s="113">
      <c r="A627" s="158" t="n">
        <v>46124</v>
      </c>
      <c r="B627" s="156" t="inlineStr">
        <is>
          <t>M042</t>
        </is>
      </c>
      <c r="C627" s="156" t="inlineStr">
        <is>
          <t>TORBALI 5</t>
        </is>
      </c>
      <c r="D627" s="156" t="inlineStr">
        <is>
          <t>CÜNEYT ÇIKRIKÇI - AYŞE AVCU</t>
        </is>
      </c>
      <c r="E627" s="156" t="n">
        <v>6397</v>
      </c>
      <c r="F627" s="156" t="n">
        <v>2240313</v>
      </c>
      <c r="G627" s="157" t="n">
        <v>350.21</v>
      </c>
      <c r="H627" s="156" t="n">
        <v>6015</v>
      </c>
    </row>
    <row r="628" ht="24" customHeight="1" s="113">
      <c r="A628" s="158" t="n">
        <v>46124</v>
      </c>
      <c r="B628" s="156" t="inlineStr">
        <is>
          <t>M043</t>
        </is>
      </c>
      <c r="C628" s="156" t="inlineStr">
        <is>
          <t>YAPICIOĞLU</t>
        </is>
      </c>
      <c r="D628" s="156" t="inlineStr">
        <is>
          <t>ERTAN TEKİ</t>
        </is>
      </c>
      <c r="E628" s="156" t="n">
        <v>1574</v>
      </c>
      <c r="F628" s="156" t="n">
        <v>674863</v>
      </c>
      <c r="G628" s="157" t="n">
        <v>428.76</v>
      </c>
      <c r="H628" s="156" t="n">
        <v>1625</v>
      </c>
    </row>
    <row r="629" ht="41.25" customHeight="1" s="113">
      <c r="A629" s="158" t="n">
        <v>46124</v>
      </c>
      <c r="B629" s="156" t="inlineStr">
        <is>
          <t>M044</t>
        </is>
      </c>
      <c r="C629" s="156" t="inlineStr">
        <is>
          <t>YEŞİLOVA</t>
        </is>
      </c>
      <c r="D629" s="156" t="inlineStr">
        <is>
          <t>DERYA YARDIMCI</t>
        </is>
      </c>
      <c r="E629" s="156" t="n">
        <v>780</v>
      </c>
      <c r="F629" s="156" t="n">
        <v>181797</v>
      </c>
      <c r="G629" s="157" t="n">
        <v>233.07</v>
      </c>
      <c r="H629" s="156" t="n">
        <v>791</v>
      </c>
    </row>
    <row r="630" ht="24" customHeight="1" s="113">
      <c r="A630" s="158" t="n">
        <v>46124</v>
      </c>
      <c r="B630" s="156" t="inlineStr">
        <is>
          <t>M045</t>
        </is>
      </c>
      <c r="C630" s="156" t="inlineStr">
        <is>
          <t>Z1  ET DEPO</t>
        </is>
      </c>
      <c r="D630" s="156" t="inlineStr">
        <is>
          <t>FARUK MALKOÇ</t>
        </is>
      </c>
      <c r="E630" s="156" t="n">
        <v>0</v>
      </c>
      <c r="F630" s="156" t="n">
        <v>0</v>
      </c>
      <c r="G630" s="156" t="n">
        <v>0</v>
      </c>
      <c r="H630" s="156" t="n">
        <v>0</v>
      </c>
    </row>
    <row r="631" ht="48" customHeight="1" s="113">
      <c r="A631" s="158" t="n">
        <v>46124</v>
      </c>
      <c r="B631" s="156" t="inlineStr">
        <is>
          <t>M046</t>
        </is>
      </c>
      <c r="C631" s="156" t="inlineStr">
        <is>
          <t>ÇAMDİBİ</t>
        </is>
      </c>
      <c r="D631" s="156" t="inlineStr">
        <is>
          <t>DERYA YARDIMCI</t>
        </is>
      </c>
      <c r="E631" s="156" t="n">
        <v>3858</v>
      </c>
      <c r="F631" s="156" t="n">
        <v>825509</v>
      </c>
      <c r="G631" s="157" t="n">
        <v>213.97</v>
      </c>
      <c r="H631" s="156" t="n">
        <v>3891</v>
      </c>
    </row>
    <row r="632" ht="48" customHeight="1" s="113">
      <c r="A632" s="158" t="n">
        <v>46124</v>
      </c>
      <c r="B632" s="156" t="inlineStr">
        <is>
          <t>M047</t>
        </is>
      </c>
      <c r="C632" s="156" t="inlineStr">
        <is>
          <t>ÇİFTLİK</t>
        </is>
      </c>
      <c r="D632" s="156" t="inlineStr">
        <is>
          <t>CEBRAİL ÇİÇEK</t>
        </is>
      </c>
      <c r="E632" s="156" t="n">
        <v>0</v>
      </c>
      <c r="F632" s="156" t="n">
        <v>0</v>
      </c>
      <c r="G632" s="156" t="n">
        <v>0</v>
      </c>
      <c r="H632" s="156" t="n">
        <v>0</v>
      </c>
    </row>
    <row r="633" ht="48" customHeight="1" s="113">
      <c r="A633" s="158" t="n">
        <v>46124</v>
      </c>
      <c r="B633" s="156" t="inlineStr">
        <is>
          <t>M048</t>
        </is>
      </c>
      <c r="C633" s="156" t="inlineStr">
        <is>
          <t>ÇİĞLİ</t>
        </is>
      </c>
      <c r="D633" s="156" t="inlineStr">
        <is>
          <t>DERYA YARDIMCI</t>
        </is>
      </c>
      <c r="E633" s="156" t="n">
        <v>3080</v>
      </c>
      <c r="F633" s="156" t="n">
        <v>626461</v>
      </c>
      <c r="G633" s="157" t="n">
        <v>203.4</v>
      </c>
      <c r="H633" s="156" t="n">
        <v>3113</v>
      </c>
    </row>
    <row r="634" ht="48" customHeight="1" s="113">
      <c r="A634" s="158" t="n">
        <v>46124</v>
      </c>
      <c r="B634" s="156" t="inlineStr">
        <is>
          <t>M049</t>
        </is>
      </c>
      <c r="C634" s="156" t="inlineStr">
        <is>
          <t>ÖZDERE</t>
        </is>
      </c>
      <c r="D634" s="156" t="inlineStr">
        <is>
          <t>CÜNEYT ÇIKRIKÇI - AYŞE AVCU</t>
        </is>
      </c>
      <c r="E634" s="156" t="n">
        <v>985</v>
      </c>
      <c r="F634" s="156" t="n">
        <v>310179</v>
      </c>
      <c r="G634" s="157" t="n">
        <v>314.9</v>
      </c>
      <c r="H634" s="156" t="n">
        <v>1019</v>
      </c>
    </row>
    <row r="635" ht="48" customHeight="1" s="113">
      <c r="A635" s="158" t="n">
        <v>46124</v>
      </c>
      <c r="B635" s="156" t="inlineStr">
        <is>
          <t>M050</t>
        </is>
      </c>
      <c r="C635" s="156" t="inlineStr">
        <is>
          <t>İZMİRSPOR</t>
        </is>
      </c>
      <c r="D635" s="156" t="inlineStr">
        <is>
          <t>ERTAN TEKİ</t>
        </is>
      </c>
      <c r="E635" s="156" t="n">
        <v>4377</v>
      </c>
      <c r="F635" s="156" t="n">
        <v>2129187</v>
      </c>
      <c r="G635" s="157" t="n">
        <v>486.45</v>
      </c>
      <c r="H635" s="156" t="n">
        <v>4508</v>
      </c>
    </row>
    <row r="636" ht="48" customHeight="1" s="113">
      <c r="A636" s="158" t="n">
        <v>46124</v>
      </c>
      <c r="B636" s="156" t="inlineStr">
        <is>
          <t>M051</t>
        </is>
      </c>
      <c r="C636" s="156" t="inlineStr">
        <is>
          <t>ŞİRİNYER</t>
        </is>
      </c>
      <c r="D636" s="156" t="inlineStr">
        <is>
          <t>ERTAN TEKİ</t>
        </is>
      </c>
      <c r="E636" s="156" t="n">
        <v>1076</v>
      </c>
      <c r="F636" s="156" t="n">
        <v>521799</v>
      </c>
      <c r="G636" s="157" t="n">
        <v>484.94</v>
      </c>
      <c r="H636" s="156" t="n">
        <v>983</v>
      </c>
    </row>
    <row r="637" ht="48" customHeight="1" s="113">
      <c r="A637" s="158" t="n">
        <v>46124</v>
      </c>
      <c r="B637" s="156" t="inlineStr">
        <is>
          <t>M052</t>
        </is>
      </c>
      <c r="C637" s="156" t="inlineStr">
        <is>
          <t>ŞİRİNYER 2</t>
        </is>
      </c>
      <c r="D637" s="156" t="inlineStr">
        <is>
          <t>DERYA YARDIMCI</t>
        </is>
      </c>
      <c r="E637" s="156" t="n">
        <v>2253</v>
      </c>
      <c r="F637" s="156" t="n">
        <v>930176</v>
      </c>
      <c r="G637" s="157" t="n">
        <v>412.86</v>
      </c>
      <c r="H637" s="156" t="n">
        <v>2190</v>
      </c>
    </row>
    <row r="638" ht="24" customHeight="1" s="113">
      <c r="A638" s="158" t="n">
        <v>46124</v>
      </c>
      <c r="B638" s="156" t="inlineStr">
        <is>
          <t>M057</t>
        </is>
      </c>
      <c r="C638" s="156" t="inlineStr">
        <is>
          <t>BUCA2</t>
        </is>
      </c>
      <c r="D638" s="156" t="inlineStr">
        <is>
          <t>ERTAN TEKİ</t>
        </is>
      </c>
      <c r="E638" s="156" t="n">
        <v>0</v>
      </c>
      <c r="F638" s="156" t="n">
        <v>0</v>
      </c>
      <c r="G638" s="156" t="n">
        <v>0</v>
      </c>
      <c r="H638" s="156" t="n">
        <v>0</v>
      </c>
    </row>
    <row r="639" ht="36" customHeight="1" s="113">
      <c r="A639" s="158" t="n">
        <v>46125</v>
      </c>
      <c r="B639" s="156" t="inlineStr">
        <is>
          <t>M001</t>
        </is>
      </c>
      <c r="C639" s="156" t="inlineStr">
        <is>
          <t>AKEVLER</t>
        </is>
      </c>
      <c r="D639" s="156" t="inlineStr">
        <is>
          <t>ERTAN TEKİ</t>
        </is>
      </c>
      <c r="E639" s="156" t="n">
        <v>1333</v>
      </c>
      <c r="F639" s="156" t="n">
        <v>517166</v>
      </c>
      <c r="G639" s="157" t="n">
        <v>387.97</v>
      </c>
      <c r="H639" s="156" t="n">
        <v>1387</v>
      </c>
    </row>
    <row r="640" ht="24" customHeight="1" s="113">
      <c r="A640" s="158" t="n">
        <v>46125</v>
      </c>
      <c r="B640" s="156" t="inlineStr">
        <is>
          <t>M002</t>
        </is>
      </c>
      <c r="C640" s="156" t="inlineStr">
        <is>
          <t>AYDIN EFELER</t>
        </is>
      </c>
      <c r="D640" s="156" t="inlineStr">
        <is>
          <t>CÜNEYT ÇIKRIKÇI - AYŞE AVCU</t>
        </is>
      </c>
      <c r="E640" s="156" t="n">
        <v>2900</v>
      </c>
      <c r="F640" s="156" t="n">
        <v>916499</v>
      </c>
      <c r="G640" s="157" t="n">
        <v>316.03</v>
      </c>
      <c r="H640" s="156" t="n">
        <v>2795</v>
      </c>
    </row>
    <row r="641" ht="36" customHeight="1" s="113">
      <c r="A641" s="158" t="n">
        <v>46125</v>
      </c>
      <c r="B641" s="156" t="inlineStr">
        <is>
          <t>M003</t>
        </is>
      </c>
      <c r="C641" s="156" t="inlineStr">
        <is>
          <t>AYDIN EFELER-2</t>
        </is>
      </c>
      <c r="D641" s="156" t="inlineStr">
        <is>
          <t>CÜNEYT ÇIKRIKÇI - AYŞE AVCU</t>
        </is>
      </c>
      <c r="E641" s="156" t="n">
        <v>1178</v>
      </c>
      <c r="F641" s="156" t="n">
        <v>430140</v>
      </c>
      <c r="G641" s="157" t="n">
        <v>365.14</v>
      </c>
      <c r="H641" s="156" t="n">
        <v>1180</v>
      </c>
    </row>
    <row r="642" ht="36" customHeight="1" s="113">
      <c r="A642" s="158" t="n">
        <v>46125</v>
      </c>
      <c r="B642" s="156" t="inlineStr">
        <is>
          <t>M004</t>
        </is>
      </c>
      <c r="C642" s="156" t="inlineStr">
        <is>
          <t>AYDIN FATİH</t>
        </is>
      </c>
      <c r="D642" s="156" t="inlineStr">
        <is>
          <t>CÜNEYT ÇIKRIKÇI - AYŞE AVCU</t>
        </is>
      </c>
      <c r="E642" s="156" t="n">
        <v>1163</v>
      </c>
      <c r="F642" s="156" t="n">
        <v>429476</v>
      </c>
      <c r="G642" s="157" t="n">
        <v>369.28</v>
      </c>
      <c r="H642" s="156" t="n">
        <v>1255</v>
      </c>
    </row>
    <row r="643" ht="24" customHeight="1" s="113">
      <c r="A643" s="158" t="n">
        <v>46125</v>
      </c>
      <c r="B643" s="156" t="inlineStr">
        <is>
          <t>M005</t>
        </is>
      </c>
      <c r="C643" s="156" t="inlineStr">
        <is>
          <t>AYDIN FATİH-2</t>
        </is>
      </c>
      <c r="D643" s="156" t="inlineStr">
        <is>
          <t>CÜNEYT ÇIKRIKÇI - AYŞE AVCU</t>
        </is>
      </c>
      <c r="E643" s="156" t="n">
        <v>1640</v>
      </c>
      <c r="F643" s="156" t="n">
        <v>830763</v>
      </c>
      <c r="G643" s="157" t="n">
        <v>506.56</v>
      </c>
      <c r="H643" s="156" t="n">
        <v>1582</v>
      </c>
    </row>
    <row r="644" ht="48" customHeight="1" s="113">
      <c r="A644" s="158" t="n">
        <v>46125</v>
      </c>
      <c r="B644" s="156" t="inlineStr">
        <is>
          <t>M006</t>
        </is>
      </c>
      <c r="C644" s="156" t="inlineStr">
        <is>
          <t>AYDIN GİRNE</t>
        </is>
      </c>
      <c r="D644" s="156" t="inlineStr">
        <is>
          <t>CÜNEYT ÇIKRIKÇI - AYŞE AVCU</t>
        </is>
      </c>
      <c r="E644" s="156" t="n">
        <v>1148</v>
      </c>
      <c r="F644" s="156" t="n">
        <v>323435</v>
      </c>
      <c r="G644" s="157" t="n">
        <v>281.74</v>
      </c>
      <c r="H644" s="156" t="n">
        <v>1195</v>
      </c>
    </row>
    <row r="645" ht="48" customHeight="1" s="113">
      <c r="A645" s="158" t="n">
        <v>46125</v>
      </c>
      <c r="B645" s="156" t="inlineStr">
        <is>
          <t>M007</t>
        </is>
      </c>
      <c r="C645" s="156" t="inlineStr">
        <is>
          <t>AYDIN MİMARSİNAN</t>
        </is>
      </c>
      <c r="D645" s="156" t="inlineStr">
        <is>
          <t>CÜNEYT ÇIKRIKÇI - AYŞE AVCU</t>
        </is>
      </c>
      <c r="E645" s="156" t="n">
        <v>3717</v>
      </c>
      <c r="F645" s="156" t="n">
        <v>930780</v>
      </c>
      <c r="G645" s="157" t="n">
        <v>250.41</v>
      </c>
      <c r="H645" s="156" t="n">
        <v>3864</v>
      </c>
    </row>
    <row r="646" ht="48" customHeight="1" s="113">
      <c r="A646" s="158" t="n">
        <v>46125</v>
      </c>
      <c r="B646" s="156" t="inlineStr">
        <is>
          <t>M008</t>
        </is>
      </c>
      <c r="C646" s="156" t="inlineStr">
        <is>
          <t>AYRANCILAR</t>
        </is>
      </c>
      <c r="D646" s="156" t="inlineStr">
        <is>
          <t>CÜNEYT ÇIKRIKÇI - AYŞE AVCU</t>
        </is>
      </c>
      <c r="E646" s="156" t="n">
        <v>3413</v>
      </c>
      <c r="F646" s="156" t="n">
        <v>808929</v>
      </c>
      <c r="G646" s="157" t="n">
        <v>237.01</v>
      </c>
      <c r="H646" s="156" t="n">
        <v>3115</v>
      </c>
    </row>
    <row r="647" ht="48" customHeight="1" s="113">
      <c r="A647" s="158" t="n">
        <v>46125</v>
      </c>
      <c r="B647" s="156" t="inlineStr">
        <is>
          <t>M009</t>
        </is>
      </c>
      <c r="C647" s="156" t="inlineStr">
        <is>
          <t>BALÇOVA</t>
        </is>
      </c>
      <c r="D647" s="156" t="inlineStr">
        <is>
          <t>ERTAN TEKİ</t>
        </is>
      </c>
      <c r="E647" s="156" t="n">
        <v>2803</v>
      </c>
      <c r="F647" s="156" t="n">
        <v>601441</v>
      </c>
      <c r="G647" s="157" t="n">
        <v>214.57</v>
      </c>
      <c r="H647" s="156" t="n">
        <v>2866</v>
      </c>
    </row>
    <row r="648" ht="48" customHeight="1" s="113">
      <c r="A648" s="158" t="n">
        <v>46125</v>
      </c>
      <c r="B648" s="156" t="inlineStr">
        <is>
          <t>M010</t>
        </is>
      </c>
      <c r="C648" s="156" t="inlineStr">
        <is>
          <t>BAYRAKLI</t>
        </is>
      </c>
      <c r="D648" s="156" t="inlineStr">
        <is>
          <t>DERYA YARDIMCI</t>
        </is>
      </c>
      <c r="E648" s="156" t="n">
        <v>3550</v>
      </c>
      <c r="F648" s="156" t="n">
        <v>891103</v>
      </c>
      <c r="G648" s="157" t="n">
        <v>251.01</v>
      </c>
      <c r="H648" s="156" t="n">
        <v>3228</v>
      </c>
    </row>
    <row r="649" ht="48" customHeight="1" s="113">
      <c r="A649" s="158" t="n">
        <v>46125</v>
      </c>
      <c r="B649" s="156" t="inlineStr">
        <is>
          <t>M011</t>
        </is>
      </c>
      <c r="C649" s="156" t="inlineStr">
        <is>
          <t>BOZYAKA</t>
        </is>
      </c>
      <c r="D649" s="156" t="inlineStr">
        <is>
          <t>ERTAN TEKİ</t>
        </is>
      </c>
      <c r="E649" s="156" t="n">
        <v>2127</v>
      </c>
      <c r="F649" s="156" t="n">
        <v>963882</v>
      </c>
      <c r="G649" s="157" t="n">
        <v>453.17</v>
      </c>
      <c r="H649" s="156" t="n">
        <v>2064</v>
      </c>
    </row>
    <row r="650" ht="48" customHeight="1" s="113">
      <c r="A650" s="158" t="n">
        <v>46125</v>
      </c>
      <c r="B650" s="156" t="inlineStr">
        <is>
          <t>M012</t>
        </is>
      </c>
      <c r="C650" s="156" t="inlineStr">
        <is>
          <t xml:space="preserve">BUCA </t>
        </is>
      </c>
      <c r="D650" s="156" t="inlineStr">
        <is>
          <t>DERYA YARDIMCI</t>
        </is>
      </c>
      <c r="E650" s="156" t="n">
        <v>998</v>
      </c>
      <c r="F650" s="156" t="n">
        <v>399559</v>
      </c>
      <c r="G650" s="157" t="n">
        <v>400.36</v>
      </c>
      <c r="H650" s="156" t="n">
        <v>995</v>
      </c>
    </row>
    <row r="651" ht="36" customHeight="1" s="113">
      <c r="A651" s="158" t="n">
        <v>46125</v>
      </c>
      <c r="B651" s="156" t="inlineStr">
        <is>
          <t>M013</t>
        </is>
      </c>
      <c r="C651" s="156" t="inlineStr">
        <is>
          <t>DEDEBAŞI</t>
        </is>
      </c>
      <c r="D651" s="156" t="inlineStr">
        <is>
          <t>DERYA YARDIMCI</t>
        </is>
      </c>
      <c r="E651" s="156" t="n">
        <v>3002</v>
      </c>
      <c r="F651" s="156" t="n">
        <v>1366552</v>
      </c>
      <c r="G651" s="157" t="n">
        <v>455.21</v>
      </c>
      <c r="H651" s="156" t="n">
        <v>3197</v>
      </c>
    </row>
    <row r="652" ht="24" customHeight="1" s="113">
      <c r="A652" s="158" t="n">
        <v>46125</v>
      </c>
      <c r="B652" s="156" t="inlineStr">
        <is>
          <t>M014</t>
        </is>
      </c>
      <c r="C652" s="156" t="inlineStr">
        <is>
          <t>ESKİİZMİR</t>
        </is>
      </c>
      <c r="D652" s="156" t="inlineStr">
        <is>
          <t>ERTAN TEKİ</t>
        </is>
      </c>
      <c r="E652" s="156" t="n">
        <v>2141</v>
      </c>
      <c r="F652" s="156" t="n">
        <v>992592</v>
      </c>
      <c r="G652" s="157" t="n">
        <v>463.61</v>
      </c>
      <c r="H652" s="156" t="n">
        <v>2246</v>
      </c>
    </row>
    <row r="653" ht="36" customHeight="1" s="113">
      <c r="A653" s="158" t="n">
        <v>46125</v>
      </c>
      <c r="B653" s="156" t="inlineStr">
        <is>
          <t>M015</t>
        </is>
      </c>
      <c r="C653" s="156" t="inlineStr">
        <is>
          <t>GAZİEMİR-1</t>
        </is>
      </c>
      <c r="D653" s="156" t="inlineStr">
        <is>
          <t>ALİ ÇELİK</t>
        </is>
      </c>
      <c r="E653" s="156" t="n">
        <v>1879</v>
      </c>
      <c r="F653" s="156" t="n">
        <v>804509</v>
      </c>
      <c r="G653" s="157" t="n">
        <v>428.16</v>
      </c>
      <c r="H653" s="156" t="n">
        <v>1698</v>
      </c>
    </row>
    <row r="654" ht="24" customHeight="1" s="113">
      <c r="A654" s="158" t="n">
        <v>46125</v>
      </c>
      <c r="B654" s="156" t="inlineStr">
        <is>
          <t>M016</t>
        </is>
      </c>
      <c r="C654" s="156" t="inlineStr">
        <is>
          <t>GAZİEMİR-2</t>
        </is>
      </c>
      <c r="D654" s="156" t="inlineStr">
        <is>
          <t>ALİ ÇELİK</t>
        </is>
      </c>
      <c r="E654" s="156" t="n">
        <v>3135</v>
      </c>
      <c r="F654" s="156" t="n">
        <v>1055552</v>
      </c>
      <c r="G654" s="157" t="n">
        <v>336.7</v>
      </c>
      <c r="H654" s="156" t="n">
        <v>3058</v>
      </c>
    </row>
    <row r="655" ht="36" customHeight="1" s="113">
      <c r="A655" s="158" t="n">
        <v>46125</v>
      </c>
      <c r="B655" s="156" t="inlineStr">
        <is>
          <t>M017</t>
        </is>
      </c>
      <c r="C655" s="156" t="inlineStr">
        <is>
          <t>GAZİEMİR-3</t>
        </is>
      </c>
      <c r="D655" s="156" t="inlineStr">
        <is>
          <t>ALİ ÇELİK</t>
        </is>
      </c>
      <c r="E655" s="156" t="n">
        <v>1790</v>
      </c>
      <c r="F655" s="156" t="n">
        <v>585313</v>
      </c>
      <c r="G655" s="157" t="n">
        <v>326.99</v>
      </c>
      <c r="H655" s="156" t="n">
        <v>1683</v>
      </c>
    </row>
    <row r="656" ht="24" customHeight="1" s="113">
      <c r="A656" s="158" t="n">
        <v>46125</v>
      </c>
      <c r="B656" s="156" t="inlineStr">
        <is>
          <t>M018</t>
        </is>
      </c>
      <c r="C656" s="156" t="inlineStr">
        <is>
          <t>GAZİEMİR-4</t>
        </is>
      </c>
      <c r="D656" s="156" t="inlineStr">
        <is>
          <t>ALİ ÇELİK</t>
        </is>
      </c>
      <c r="E656" s="156" t="n">
        <v>1640</v>
      </c>
      <c r="F656" s="156" t="n">
        <v>664957</v>
      </c>
      <c r="G656" s="157" t="n">
        <v>405.46</v>
      </c>
      <c r="H656" s="156" t="n">
        <v>1654</v>
      </c>
    </row>
    <row r="657" ht="36" customHeight="1" s="113">
      <c r="A657" s="158" t="n">
        <v>46125</v>
      </c>
      <c r="B657" s="156" t="inlineStr">
        <is>
          <t>M019</t>
        </is>
      </c>
      <c r="C657" s="156" t="inlineStr">
        <is>
          <t>GAZİEMİR-5</t>
        </is>
      </c>
      <c r="D657" s="156" t="inlineStr">
        <is>
          <t>ALİ ÇELİK</t>
        </is>
      </c>
      <c r="E657" s="156" t="n">
        <v>1564</v>
      </c>
      <c r="F657" s="156" t="n">
        <v>329935</v>
      </c>
      <c r="G657" s="157" t="n">
        <v>210.96</v>
      </c>
      <c r="H657" s="156" t="n">
        <v>1529</v>
      </c>
    </row>
    <row r="658" ht="36" customHeight="1" s="113">
      <c r="A658" s="158" t="n">
        <v>46125</v>
      </c>
      <c r="B658" s="156" t="inlineStr">
        <is>
          <t>M020</t>
        </is>
      </c>
      <c r="C658" s="156" t="inlineStr">
        <is>
          <t>GAZİEMİR-6</t>
        </is>
      </c>
      <c r="D658" s="156" t="inlineStr">
        <is>
          <t>ALİ ÇELİK</t>
        </is>
      </c>
      <c r="E658" s="156" t="n">
        <v>628</v>
      </c>
      <c r="F658" s="156" t="n">
        <v>277071</v>
      </c>
      <c r="G658" s="157" t="n">
        <v>441.2</v>
      </c>
      <c r="H658" s="156" t="n">
        <v>640</v>
      </c>
    </row>
    <row r="659" ht="36" customHeight="1" s="113">
      <c r="A659" s="158" t="n">
        <v>46125</v>
      </c>
      <c r="B659" s="156" t="inlineStr">
        <is>
          <t>M021</t>
        </is>
      </c>
      <c r="C659" s="156" t="inlineStr">
        <is>
          <t>GAZİEMİR-7</t>
        </is>
      </c>
      <c r="D659" s="156" t="inlineStr">
        <is>
          <t>ALİ ÇELİK</t>
        </is>
      </c>
      <c r="E659" s="156" t="n">
        <v>3658</v>
      </c>
      <c r="F659" s="156" t="n">
        <v>1116595</v>
      </c>
      <c r="G659" s="157" t="n">
        <v>305.25</v>
      </c>
      <c r="H659" s="156" t="n">
        <v>3643</v>
      </c>
    </row>
    <row r="660" ht="48" customHeight="1" s="113">
      <c r="A660" s="158" t="n">
        <v>46125</v>
      </c>
      <c r="B660" s="156" t="inlineStr">
        <is>
          <t>M022</t>
        </is>
      </c>
      <c r="C660" s="156" t="inlineStr">
        <is>
          <t>GEDİZ</t>
        </is>
      </c>
      <c r="D660" s="156" t="inlineStr">
        <is>
          <t>DERYA YARDIMCI</t>
        </is>
      </c>
      <c r="E660" s="156" t="n">
        <v>1170</v>
      </c>
      <c r="F660" s="156" t="n">
        <v>421308</v>
      </c>
      <c r="G660" s="157" t="n">
        <v>360.09</v>
      </c>
      <c r="H660" s="156" t="n">
        <v>1089</v>
      </c>
    </row>
    <row r="661" ht="36" customHeight="1" s="113">
      <c r="A661" s="158" t="n">
        <v>46125</v>
      </c>
      <c r="B661" s="156" t="inlineStr">
        <is>
          <t>M023</t>
        </is>
      </c>
      <c r="C661" s="156" t="inlineStr">
        <is>
          <t>GÖZTEPE</t>
        </is>
      </c>
      <c r="D661" s="156" t="inlineStr">
        <is>
          <t>ERTAN TEKİ</t>
        </is>
      </c>
      <c r="E661" s="156" t="n">
        <v>2720</v>
      </c>
      <c r="F661" s="156" t="n">
        <v>1012924</v>
      </c>
      <c r="G661" s="157" t="n">
        <v>372.4</v>
      </c>
      <c r="H661" s="156" t="n">
        <v>2640</v>
      </c>
    </row>
    <row r="662" ht="41.25" customHeight="1" s="113">
      <c r="A662" s="158" t="n">
        <v>46125</v>
      </c>
      <c r="B662" s="156" t="inlineStr">
        <is>
          <t>M024</t>
        </is>
      </c>
      <c r="C662" s="156" t="inlineStr">
        <is>
          <t>GÜMÜŞPALA</t>
        </is>
      </c>
      <c r="D662" s="156" t="inlineStr">
        <is>
          <t>DERYA YARDIMCI</t>
        </is>
      </c>
      <c r="E662" s="156" t="n">
        <v>4426</v>
      </c>
      <c r="F662" s="156" t="n">
        <v>1999323</v>
      </c>
      <c r="G662" s="157" t="n">
        <v>451.72</v>
      </c>
      <c r="H662" s="156" t="n">
        <v>4545</v>
      </c>
    </row>
    <row r="663" ht="24" customHeight="1" s="113">
      <c r="A663" s="158" t="n">
        <v>46125</v>
      </c>
      <c r="B663" s="156" t="inlineStr">
        <is>
          <t>M025</t>
        </is>
      </c>
      <c r="C663" s="156" t="inlineStr">
        <is>
          <t>HAL DEPO</t>
        </is>
      </c>
      <c r="D663" s="156" t="inlineStr">
        <is>
          <t>HALİT BAŞDAŞ</t>
        </is>
      </c>
      <c r="E663" s="156" t="n">
        <v>0</v>
      </c>
      <c r="F663" s="156" t="n">
        <v>0</v>
      </c>
      <c r="G663" s="156" t="n">
        <v>0</v>
      </c>
      <c r="H663" s="156" t="n">
        <v>0</v>
      </c>
    </row>
    <row r="664" ht="36" customHeight="1" s="113">
      <c r="A664" s="158" t="n">
        <v>46125</v>
      </c>
      <c r="B664" s="156" t="inlineStr">
        <is>
          <t>M026</t>
        </is>
      </c>
      <c r="C664" s="156" t="inlineStr">
        <is>
          <t>HARMANDALI</t>
        </is>
      </c>
      <c r="D664" s="156" t="inlineStr">
        <is>
          <t>DERYA YARDIMCI</t>
        </is>
      </c>
      <c r="E664" s="156" t="n">
        <v>3038</v>
      </c>
      <c r="F664" s="156" t="n">
        <v>1260869</v>
      </c>
      <c r="G664" s="157" t="n">
        <v>415.03</v>
      </c>
      <c r="H664" s="156" t="n">
        <v>3031</v>
      </c>
    </row>
    <row r="665" ht="24" customHeight="1" s="113">
      <c r="A665" s="158" t="n">
        <v>46125</v>
      </c>
      <c r="B665" s="156" t="inlineStr">
        <is>
          <t>M027</t>
        </is>
      </c>
      <c r="C665" s="156" t="inlineStr">
        <is>
          <t>HATAY</t>
        </is>
      </c>
      <c r="D665" s="156" t="inlineStr">
        <is>
          <t>ERTAN TEKİ</t>
        </is>
      </c>
      <c r="E665" s="156" t="n">
        <v>4470</v>
      </c>
      <c r="F665" s="156" t="n">
        <v>1499888</v>
      </c>
      <c r="G665" s="157" t="n">
        <v>335.55</v>
      </c>
      <c r="H665" s="156" t="n">
        <v>4338</v>
      </c>
    </row>
    <row r="666" ht="24" customHeight="1" s="113">
      <c r="A666" s="158" t="n">
        <v>46125</v>
      </c>
      <c r="B666" s="156" t="inlineStr">
        <is>
          <t>M028</t>
        </is>
      </c>
      <c r="C666" s="156" t="inlineStr">
        <is>
          <t>KARŞIYAKA-1</t>
        </is>
      </c>
      <c r="D666" s="156" t="inlineStr">
        <is>
          <t>DERYA YARDIMCI</t>
        </is>
      </c>
      <c r="E666" s="156" t="n">
        <v>3094</v>
      </c>
      <c r="F666" s="156" t="n">
        <v>1216238</v>
      </c>
      <c r="G666" s="157" t="n">
        <v>393.1</v>
      </c>
      <c r="H666" s="156" t="n">
        <v>2949</v>
      </c>
    </row>
    <row r="667" ht="48" customHeight="1" s="113">
      <c r="A667" s="158" t="n">
        <v>46125</v>
      </c>
      <c r="B667" s="156" t="inlineStr">
        <is>
          <t>M029</t>
        </is>
      </c>
      <c r="C667" s="156" t="inlineStr">
        <is>
          <t>KARŞIYAKA-2</t>
        </is>
      </c>
      <c r="D667" s="156" t="inlineStr">
        <is>
          <t>DERYA YARDIMCI</t>
        </is>
      </c>
      <c r="E667" s="156" t="n">
        <v>864</v>
      </c>
      <c r="F667" s="156" t="n">
        <v>240585</v>
      </c>
      <c r="G667" s="157" t="n">
        <v>278.45</v>
      </c>
      <c r="H667" s="156" t="n">
        <v>809</v>
      </c>
    </row>
    <row r="668" ht="48" customHeight="1" s="113">
      <c r="A668" s="158" t="n">
        <v>46125</v>
      </c>
      <c r="B668" s="156" t="inlineStr">
        <is>
          <t>M030</t>
        </is>
      </c>
      <c r="C668" s="156" t="inlineStr">
        <is>
          <t>MANAVKUYU</t>
        </is>
      </c>
      <c r="D668" s="156" t="inlineStr">
        <is>
          <t>DERYA YARDIMCI</t>
        </is>
      </c>
      <c r="E668" s="156" t="n">
        <v>2114</v>
      </c>
      <c r="F668" s="156" t="n">
        <v>611341</v>
      </c>
      <c r="G668" s="157" t="n">
        <v>289.19</v>
      </c>
      <c r="H668" s="156" t="n">
        <v>2053</v>
      </c>
    </row>
    <row r="669" ht="48" customHeight="1" s="113">
      <c r="A669" s="158" t="n">
        <v>46125</v>
      </c>
      <c r="B669" s="156" t="inlineStr">
        <is>
          <t>M031</t>
        </is>
      </c>
      <c r="C669" s="156" t="inlineStr">
        <is>
          <t>MENDERES</t>
        </is>
      </c>
      <c r="D669" s="156" t="inlineStr">
        <is>
          <t>CÜNEYT ÇIKRIKÇI - AYŞE AVCU</t>
        </is>
      </c>
      <c r="E669" s="156" t="n">
        <v>3733</v>
      </c>
      <c r="F669" s="156" t="n">
        <v>964522</v>
      </c>
      <c r="G669" s="157" t="n">
        <v>258.38</v>
      </c>
      <c r="H669" s="156" t="n">
        <v>3661</v>
      </c>
    </row>
    <row r="670" ht="48" customHeight="1" s="113">
      <c r="A670" s="158" t="n">
        <v>46125</v>
      </c>
      <c r="B670" s="156" t="inlineStr">
        <is>
          <t>M032</t>
        </is>
      </c>
      <c r="C670" s="156" t="inlineStr">
        <is>
          <t>MENDERES DEPO</t>
        </is>
      </c>
      <c r="D670" s="156" t="inlineStr">
        <is>
          <t>AYHAN DAŞDEMİR</t>
        </is>
      </c>
      <c r="E670" s="156" t="n">
        <v>0</v>
      </c>
      <c r="F670" s="156" t="n">
        <v>0</v>
      </c>
      <c r="G670" s="156" t="n">
        <v>0</v>
      </c>
      <c r="H670" s="156" t="n">
        <v>0</v>
      </c>
    </row>
    <row r="671" ht="48" customHeight="1" s="113">
      <c r="A671" s="158" t="n">
        <v>46125</v>
      </c>
      <c r="B671" s="156" t="inlineStr">
        <is>
          <t>M033</t>
        </is>
      </c>
      <c r="C671" s="156" t="inlineStr">
        <is>
          <t>MERKEZ</t>
        </is>
      </c>
      <c r="D671" s="156" t="inlineStr">
        <is>
          <t>GENEL MÜDÜR</t>
        </is>
      </c>
      <c r="E671" s="156" t="n">
        <v>0</v>
      </c>
      <c r="F671" s="156" t="n">
        <v>0</v>
      </c>
      <c r="G671" s="156" t="n">
        <v>0</v>
      </c>
      <c r="H671" s="156" t="n">
        <v>0</v>
      </c>
    </row>
    <row r="672" ht="24" customHeight="1" s="113">
      <c r="A672" s="158" t="n">
        <v>46125</v>
      </c>
      <c r="B672" s="156" t="inlineStr">
        <is>
          <t>M034</t>
        </is>
      </c>
      <c r="C672" s="156" t="inlineStr">
        <is>
          <t>NARLIDERE</t>
        </is>
      </c>
      <c r="D672" s="156" t="inlineStr">
        <is>
          <t>ERTAN TEKİ</t>
        </is>
      </c>
      <c r="E672" s="156" t="n">
        <v>2806</v>
      </c>
      <c r="F672" s="156" t="n">
        <v>576926</v>
      </c>
      <c r="G672" s="157" t="n">
        <v>205.6</v>
      </c>
      <c r="H672" s="156" t="n">
        <v>2894</v>
      </c>
    </row>
    <row r="673" ht="36" customHeight="1" s="113">
      <c r="A673" s="158" t="n">
        <v>46125</v>
      </c>
      <c r="B673" s="156" t="inlineStr">
        <is>
          <t>M035</t>
        </is>
      </c>
      <c r="C673" s="156" t="inlineStr">
        <is>
          <t>OSMANGAZİ</t>
        </is>
      </c>
      <c r="D673" s="156" t="inlineStr">
        <is>
          <t>DERYA YARDIMCI</t>
        </is>
      </c>
      <c r="E673" s="156" t="n">
        <v>4247</v>
      </c>
      <c r="F673" s="156" t="n">
        <v>1274265</v>
      </c>
      <c r="G673" s="157" t="n">
        <v>300.04</v>
      </c>
      <c r="H673" s="156" t="n">
        <v>3858</v>
      </c>
    </row>
    <row r="674" ht="24" customHeight="1" s="113">
      <c r="A674" s="158" t="n">
        <v>46125</v>
      </c>
      <c r="B674" s="156" t="inlineStr">
        <is>
          <t>M036</t>
        </is>
      </c>
      <c r="C674" s="156" t="inlineStr">
        <is>
          <t>POLİGON</t>
        </is>
      </c>
      <c r="D674" s="156" t="inlineStr">
        <is>
          <t>ERTAN TEKİ</t>
        </is>
      </c>
      <c r="E674" s="156" t="n">
        <v>1753</v>
      </c>
      <c r="F674" s="156" t="n">
        <v>383057</v>
      </c>
      <c r="G674" s="157" t="n">
        <v>218.52</v>
      </c>
      <c r="H674" s="156" t="n">
        <v>1886</v>
      </c>
    </row>
    <row r="675" ht="36" customHeight="1" s="113">
      <c r="A675" s="158" t="n">
        <v>46125</v>
      </c>
      <c r="B675" s="156" t="inlineStr">
        <is>
          <t>M037</t>
        </is>
      </c>
      <c r="C675" s="156" t="inlineStr">
        <is>
          <t>SEFERİHİSAR</t>
        </is>
      </c>
      <c r="D675" s="156" t="inlineStr">
        <is>
          <t>ERTAN TEKİ</t>
        </is>
      </c>
      <c r="E675" s="156" t="n">
        <v>3412</v>
      </c>
      <c r="F675" s="156" t="n">
        <v>1427064</v>
      </c>
      <c r="G675" s="157" t="n">
        <v>418.25</v>
      </c>
      <c r="H675" s="156" t="n">
        <v>3389</v>
      </c>
    </row>
    <row r="676" ht="24" customHeight="1" s="113">
      <c r="A676" s="158" t="n">
        <v>46125</v>
      </c>
      <c r="B676" s="156" t="inlineStr">
        <is>
          <t>M038</t>
        </is>
      </c>
      <c r="C676" s="156" t="inlineStr">
        <is>
          <t>TORBALI 1</t>
        </is>
      </c>
      <c r="D676" s="156" t="inlineStr">
        <is>
          <t>CÜNEYT ÇIKRIKÇI - AYŞE AVCU</t>
        </is>
      </c>
      <c r="E676" s="156" t="n">
        <v>2226</v>
      </c>
      <c r="F676" s="156" t="n">
        <v>1229350</v>
      </c>
      <c r="G676" s="157" t="n">
        <v>552.27</v>
      </c>
      <c r="H676" s="156" t="n">
        <v>2212</v>
      </c>
    </row>
    <row r="677" ht="36" customHeight="1" s="113">
      <c r="A677" s="158" t="n">
        <v>46125</v>
      </c>
      <c r="B677" s="156" t="inlineStr">
        <is>
          <t>M039</t>
        </is>
      </c>
      <c r="C677" s="156" t="inlineStr">
        <is>
          <t>TORBALI 2</t>
        </is>
      </c>
      <c r="D677" s="156" t="inlineStr">
        <is>
          <t>CÜNEYT ÇIKRIKÇI - AYŞE AVCU</t>
        </is>
      </c>
      <c r="E677" s="156" t="n">
        <v>3213</v>
      </c>
      <c r="F677" s="156" t="n">
        <v>980146</v>
      </c>
      <c r="G677" s="157" t="n">
        <v>305.06</v>
      </c>
      <c r="H677" s="156" t="n">
        <v>3373</v>
      </c>
    </row>
    <row r="678" ht="48" customHeight="1" s="113">
      <c r="A678" s="158" t="n">
        <v>46125</v>
      </c>
      <c r="B678" s="156" t="inlineStr">
        <is>
          <t>M040</t>
        </is>
      </c>
      <c r="C678" s="156" t="inlineStr">
        <is>
          <t>TORBALI 3</t>
        </is>
      </c>
      <c r="D678" s="156" t="inlineStr">
        <is>
          <t>CÜNEYT ÇIKRIKÇI - AYŞE AVCU</t>
        </is>
      </c>
      <c r="E678" s="156" t="n">
        <v>2771</v>
      </c>
      <c r="F678" s="156" t="n">
        <v>856116</v>
      </c>
      <c r="G678" s="157" t="n">
        <v>308.96</v>
      </c>
      <c r="H678" s="156" t="n">
        <v>2760</v>
      </c>
    </row>
    <row r="679" ht="24" customHeight="1" s="113">
      <c r="A679" s="158" t="n">
        <v>46125</v>
      </c>
      <c r="B679" s="156" t="inlineStr">
        <is>
          <t>M041</t>
        </is>
      </c>
      <c r="C679" s="156" t="inlineStr">
        <is>
          <t>TORBALI 4</t>
        </is>
      </c>
      <c r="D679" s="156" t="inlineStr">
        <is>
          <t>CÜNEYT ÇIKRIKÇI - AYŞE AVCU</t>
        </is>
      </c>
      <c r="E679" s="156" t="n">
        <v>3689</v>
      </c>
      <c r="F679" s="156" t="n">
        <v>1611424</v>
      </c>
      <c r="G679" s="157" t="n">
        <v>436.82</v>
      </c>
      <c r="H679" s="156" t="n">
        <v>3586</v>
      </c>
    </row>
    <row r="680" ht="24" customHeight="1" s="113">
      <c r="A680" s="158" t="n">
        <v>46125</v>
      </c>
      <c r="B680" s="156" t="inlineStr">
        <is>
          <t>M042</t>
        </is>
      </c>
      <c r="C680" s="156" t="inlineStr">
        <is>
          <t>TORBALI 5</t>
        </is>
      </c>
      <c r="D680" s="156" t="inlineStr">
        <is>
          <t>CÜNEYT ÇIKRIKÇI - AYŞE AVCU</t>
        </is>
      </c>
      <c r="E680" s="156" t="n">
        <v>4573</v>
      </c>
      <c r="F680" s="156" t="n">
        <v>1742522</v>
      </c>
      <c r="G680" s="157" t="n">
        <v>381.05</v>
      </c>
      <c r="H680" s="156" t="n">
        <v>4258</v>
      </c>
    </row>
    <row r="681" ht="36" customHeight="1" s="113">
      <c r="A681" s="158" t="n">
        <v>46125</v>
      </c>
      <c r="B681" s="156" t="inlineStr">
        <is>
          <t>M043</t>
        </is>
      </c>
      <c r="C681" s="156" t="inlineStr">
        <is>
          <t>YAPICIOĞLU</t>
        </is>
      </c>
      <c r="D681" s="156" t="inlineStr">
        <is>
          <t>ERTAN TEKİ</t>
        </is>
      </c>
      <c r="E681" s="156" t="n">
        <v>1698</v>
      </c>
      <c r="F681" s="156" t="n">
        <v>698754</v>
      </c>
      <c r="G681" s="157" t="n">
        <v>411.52</v>
      </c>
      <c r="H681" s="156" t="n">
        <v>1678</v>
      </c>
    </row>
    <row r="682" ht="36" customHeight="1" s="113">
      <c r="A682" s="158" t="n">
        <v>46125</v>
      </c>
      <c r="B682" s="156" t="inlineStr">
        <is>
          <t>M044</t>
        </is>
      </c>
      <c r="C682" s="156" t="inlineStr">
        <is>
          <t>YEŞİLOVA</t>
        </is>
      </c>
      <c r="D682" s="156" t="inlineStr">
        <is>
          <t>DERYA YARDIMCI</t>
        </is>
      </c>
      <c r="E682" s="156" t="n">
        <v>653</v>
      </c>
      <c r="F682" s="156" t="n">
        <v>152653</v>
      </c>
      <c r="G682" s="157" t="n">
        <v>233.77</v>
      </c>
      <c r="H682" s="156" t="n">
        <v>692</v>
      </c>
    </row>
    <row r="683" ht="24" customHeight="1" s="113">
      <c r="A683" s="158" t="n">
        <v>46125</v>
      </c>
      <c r="B683" s="156" t="inlineStr">
        <is>
          <t>M045</t>
        </is>
      </c>
      <c r="C683" s="156" t="inlineStr">
        <is>
          <t>Z1  ET DEPO</t>
        </is>
      </c>
      <c r="D683" s="156" t="inlineStr">
        <is>
          <t>FARUK MALKOÇ</t>
        </is>
      </c>
      <c r="E683" s="156" t="n">
        <v>0</v>
      </c>
      <c r="F683" s="156" t="n">
        <v>0</v>
      </c>
      <c r="G683" s="156" t="n">
        <v>0</v>
      </c>
      <c r="H683" s="156" t="n">
        <v>0</v>
      </c>
    </row>
    <row r="684" ht="24" customHeight="1" s="113">
      <c r="A684" s="158" t="n">
        <v>46125</v>
      </c>
      <c r="B684" s="156" t="inlineStr">
        <is>
          <t>M046</t>
        </is>
      </c>
      <c r="C684" s="156" t="inlineStr">
        <is>
          <t>ÇAMDİBİ</t>
        </is>
      </c>
      <c r="D684" s="156" t="inlineStr">
        <is>
          <t>DERYA YARDIMCI</t>
        </is>
      </c>
      <c r="E684" s="156" t="n">
        <v>3002</v>
      </c>
      <c r="F684" s="156" t="n">
        <v>623794</v>
      </c>
      <c r="G684" s="157" t="n">
        <v>207.79</v>
      </c>
      <c r="H684" s="156" t="n">
        <v>2951</v>
      </c>
    </row>
    <row r="685" ht="24" customHeight="1" s="113">
      <c r="A685" s="158" t="n">
        <v>46125</v>
      </c>
      <c r="B685" s="156" t="inlineStr">
        <is>
          <t>M047</t>
        </is>
      </c>
      <c r="C685" s="156" t="inlineStr">
        <is>
          <t>ÇİFTLİK</t>
        </is>
      </c>
      <c r="D685" s="156" t="inlineStr">
        <is>
          <t>CEBRAİL ÇİÇEK</t>
        </is>
      </c>
      <c r="E685" s="156" t="n">
        <v>0</v>
      </c>
      <c r="F685" s="156" t="n">
        <v>0</v>
      </c>
      <c r="G685" s="156" t="n">
        <v>0</v>
      </c>
      <c r="H685" s="156" t="n">
        <v>0</v>
      </c>
    </row>
    <row r="686" ht="41.25" customHeight="1" s="113">
      <c r="A686" s="158" t="n">
        <v>46125</v>
      </c>
      <c r="B686" s="156" t="inlineStr">
        <is>
          <t>M048</t>
        </is>
      </c>
      <c r="C686" s="156" t="inlineStr">
        <is>
          <t>ÇİĞLİ</t>
        </is>
      </c>
      <c r="D686" s="156" t="inlineStr">
        <is>
          <t>DERYA YARDIMCI</t>
        </is>
      </c>
      <c r="E686" s="156" t="n">
        <v>2651</v>
      </c>
      <c r="F686" s="156" t="n">
        <v>582176</v>
      </c>
      <c r="G686" s="157" t="n">
        <v>219.61</v>
      </c>
      <c r="H686" s="156" t="n">
        <v>2851</v>
      </c>
    </row>
    <row r="687" ht="24" customHeight="1" s="113">
      <c r="A687" s="158" t="n">
        <v>46125</v>
      </c>
      <c r="B687" s="156" t="inlineStr">
        <is>
          <t>M049</t>
        </is>
      </c>
      <c r="C687" s="156" t="inlineStr">
        <is>
          <t>ÖZDERE</t>
        </is>
      </c>
      <c r="D687" s="156" t="inlineStr">
        <is>
          <t>CÜNEYT ÇIKRIKÇI - AYŞE AVCU</t>
        </is>
      </c>
      <c r="E687" s="156" t="n">
        <v>791</v>
      </c>
      <c r="F687" s="156" t="n">
        <v>250248</v>
      </c>
      <c r="G687" s="157" t="n">
        <v>316.37</v>
      </c>
      <c r="H687" s="156" t="n">
        <v>781</v>
      </c>
    </row>
    <row r="688" ht="48" customHeight="1" s="113">
      <c r="A688" s="158" t="n">
        <v>46125</v>
      </c>
      <c r="B688" s="156" t="inlineStr">
        <is>
          <t>M050</t>
        </is>
      </c>
      <c r="C688" s="156" t="inlineStr">
        <is>
          <t>İZMİRSPOR</t>
        </is>
      </c>
      <c r="D688" s="156" t="inlineStr">
        <is>
          <t>ERTAN TEKİ</t>
        </is>
      </c>
      <c r="E688" s="156" t="n">
        <v>3258</v>
      </c>
      <c r="F688" s="156" t="n">
        <v>1679135</v>
      </c>
      <c r="G688" s="157" t="n">
        <v>515.39</v>
      </c>
      <c r="H688" s="156" t="n">
        <v>3263</v>
      </c>
    </row>
    <row r="689" ht="48" customHeight="1" s="113">
      <c r="A689" s="158" t="n">
        <v>46125</v>
      </c>
      <c r="B689" s="156" t="inlineStr">
        <is>
          <t>M051</t>
        </is>
      </c>
      <c r="C689" s="156" t="inlineStr">
        <is>
          <t>ŞİRİNYER</t>
        </is>
      </c>
      <c r="D689" s="156" t="inlineStr">
        <is>
          <t>ERTAN TEKİ</t>
        </is>
      </c>
      <c r="E689" s="156" t="n">
        <v>986</v>
      </c>
      <c r="F689" s="156" t="n">
        <v>505451</v>
      </c>
      <c r="G689" s="157" t="n">
        <v>512.63</v>
      </c>
      <c r="H689" s="156" t="n">
        <v>893</v>
      </c>
    </row>
    <row r="690" ht="48" customHeight="1" s="113">
      <c r="A690" s="158" t="n">
        <v>46125</v>
      </c>
      <c r="B690" s="156" t="inlineStr">
        <is>
          <t>M052</t>
        </is>
      </c>
      <c r="C690" s="156" t="inlineStr">
        <is>
          <t>ŞİRİNYER 2</t>
        </is>
      </c>
      <c r="D690" s="156" t="inlineStr">
        <is>
          <t>DERYA YARDIMCI</t>
        </is>
      </c>
      <c r="E690" s="156" t="n">
        <v>2219</v>
      </c>
      <c r="F690" s="156" t="n">
        <v>941921</v>
      </c>
      <c r="G690" s="157" t="n">
        <v>424.48</v>
      </c>
      <c r="H690" s="156" t="n">
        <v>2025</v>
      </c>
    </row>
    <row r="691" ht="48" customHeight="1" s="113">
      <c r="A691" s="158" t="n">
        <v>46125</v>
      </c>
      <c r="B691" s="156" t="inlineStr">
        <is>
          <t>M057</t>
        </is>
      </c>
      <c r="C691" s="156" t="inlineStr">
        <is>
          <t>BUCA2</t>
        </is>
      </c>
      <c r="D691" s="156" t="inlineStr">
        <is>
          <t>ERTAN TEKİ</t>
        </is>
      </c>
      <c r="E691" s="156" t="n">
        <v>0</v>
      </c>
      <c r="F691" s="156" t="n">
        <v>0</v>
      </c>
      <c r="G691" s="156" t="n">
        <v>0</v>
      </c>
      <c r="H691" s="156" t="n">
        <v>0</v>
      </c>
    </row>
    <row r="692" ht="48" customHeight="1" s="113">
      <c r="A692" s="158" t="n">
        <v>46126</v>
      </c>
      <c r="B692" s="156" t="inlineStr">
        <is>
          <t>M001</t>
        </is>
      </c>
      <c r="C692" s="156" t="inlineStr">
        <is>
          <t>AKEVLER</t>
        </is>
      </c>
      <c r="D692" s="156" t="inlineStr">
        <is>
          <t>ERTAN TEKİ</t>
        </is>
      </c>
      <c r="E692" s="156" t="n">
        <v>1123</v>
      </c>
      <c r="F692" s="156" t="n">
        <v>394551</v>
      </c>
      <c r="G692" s="157" t="n">
        <v>351.34</v>
      </c>
      <c r="H692" s="156" t="n">
        <v>1124</v>
      </c>
    </row>
    <row r="693" ht="48" customHeight="1" s="113">
      <c r="A693" s="158" t="n">
        <v>46126</v>
      </c>
      <c r="B693" s="156" t="inlineStr">
        <is>
          <t>M002</t>
        </is>
      </c>
      <c r="C693" s="156" t="inlineStr">
        <is>
          <t>AYDIN EFELER</t>
        </is>
      </c>
      <c r="D693" s="156" t="inlineStr">
        <is>
          <t>CÜNEYT ÇIKRIKÇI - AYŞE AVCU</t>
        </is>
      </c>
      <c r="E693" s="156" t="n">
        <v>2571</v>
      </c>
      <c r="F693" s="156" t="n">
        <v>808179</v>
      </c>
      <c r="G693" s="157" t="n">
        <v>314.34</v>
      </c>
      <c r="H693" s="156" t="n">
        <v>2614</v>
      </c>
    </row>
    <row r="694" ht="48" customHeight="1" s="113">
      <c r="A694" s="158" t="n">
        <v>46126</v>
      </c>
      <c r="B694" s="156" t="inlineStr">
        <is>
          <t>M003</t>
        </is>
      </c>
      <c r="C694" s="156" t="inlineStr">
        <is>
          <t>AYDIN EFELER-2</t>
        </is>
      </c>
      <c r="D694" s="156" t="inlineStr">
        <is>
          <t>CÜNEYT ÇIKRIKÇI - AYŞE AVCU</t>
        </is>
      </c>
      <c r="E694" s="156" t="n">
        <v>1274</v>
      </c>
      <c r="F694" s="156" t="n">
        <v>580677</v>
      </c>
      <c r="G694" s="157" t="n">
        <v>455.79</v>
      </c>
      <c r="H694" s="156" t="n">
        <v>1338</v>
      </c>
    </row>
    <row r="695" ht="24" customHeight="1" s="113">
      <c r="A695" s="158" t="n">
        <v>46126</v>
      </c>
      <c r="B695" s="156" t="inlineStr">
        <is>
          <t>M004</t>
        </is>
      </c>
      <c r="C695" s="156" t="inlineStr">
        <is>
          <t>AYDIN FATİH</t>
        </is>
      </c>
      <c r="D695" s="156" t="inlineStr">
        <is>
          <t>CÜNEYT ÇIKRIKÇI - AYŞE AVCU</t>
        </is>
      </c>
      <c r="E695" s="156" t="n">
        <v>903</v>
      </c>
      <c r="F695" s="156" t="n">
        <v>362449</v>
      </c>
      <c r="G695" s="157" t="n">
        <v>401.38</v>
      </c>
      <c r="H695" s="156" t="n">
        <v>842</v>
      </c>
    </row>
    <row r="696" ht="36" customHeight="1" s="113">
      <c r="A696" s="158" t="n">
        <v>46126</v>
      </c>
      <c r="B696" s="156" t="inlineStr">
        <is>
          <t>M005</t>
        </is>
      </c>
      <c r="C696" s="156" t="inlineStr">
        <is>
          <t>AYDIN FATİH-2</t>
        </is>
      </c>
      <c r="D696" s="156" t="inlineStr">
        <is>
          <t>CÜNEYT ÇIKRIKÇI - AYŞE AVCU</t>
        </is>
      </c>
      <c r="E696" s="156" t="n">
        <v>1235</v>
      </c>
      <c r="F696" s="156" t="n">
        <v>608654</v>
      </c>
      <c r="G696" s="157" t="n">
        <v>492.84</v>
      </c>
      <c r="H696" s="156" t="n">
        <v>1262</v>
      </c>
    </row>
    <row r="697" ht="24" customHeight="1" s="113">
      <c r="A697" s="158" t="n">
        <v>46126</v>
      </c>
      <c r="B697" s="156" t="inlineStr">
        <is>
          <t>M006</t>
        </is>
      </c>
      <c r="C697" s="156" t="inlineStr">
        <is>
          <t>AYDIN GİRNE</t>
        </is>
      </c>
      <c r="D697" s="156" t="inlineStr">
        <is>
          <t>CÜNEYT ÇIKRIKÇI - AYŞE AVCU</t>
        </is>
      </c>
      <c r="E697" s="156" t="n">
        <v>1424</v>
      </c>
      <c r="F697" s="156" t="n">
        <v>370911</v>
      </c>
      <c r="G697" s="157" t="n">
        <v>260.47</v>
      </c>
      <c r="H697" s="156" t="n">
        <v>1456</v>
      </c>
    </row>
    <row r="698" ht="36" customHeight="1" s="113">
      <c r="A698" s="158" t="n">
        <v>46126</v>
      </c>
      <c r="B698" s="156" t="inlineStr">
        <is>
          <t>M007</t>
        </is>
      </c>
      <c r="C698" s="156" t="inlineStr">
        <is>
          <t>AYDIN MİMARSİNAN</t>
        </is>
      </c>
      <c r="D698" s="156" t="inlineStr">
        <is>
          <t>CÜNEYT ÇIKRIKÇI - AYŞE AVCU</t>
        </is>
      </c>
      <c r="E698" s="156" t="n">
        <v>3213</v>
      </c>
      <c r="F698" s="156" t="n">
        <v>704763</v>
      </c>
      <c r="G698" s="157" t="n">
        <v>219.35</v>
      </c>
      <c r="H698" s="156" t="n">
        <v>2968</v>
      </c>
    </row>
    <row r="699" ht="36" customHeight="1" s="113">
      <c r="A699" s="158" t="n">
        <v>46126</v>
      </c>
      <c r="B699" s="156" t="inlineStr">
        <is>
          <t>M008</t>
        </is>
      </c>
      <c r="C699" s="156" t="inlineStr">
        <is>
          <t>AYRANCILAR</t>
        </is>
      </c>
      <c r="D699" s="156" t="inlineStr">
        <is>
          <t>CÜNEYT ÇIKRIKÇI - AYŞE AVCU</t>
        </is>
      </c>
      <c r="E699" s="156" t="n">
        <v>2651</v>
      </c>
      <c r="F699" s="156" t="n">
        <v>665011</v>
      </c>
      <c r="G699" s="157" t="n">
        <v>250.85</v>
      </c>
      <c r="H699" s="156" t="n">
        <v>2792</v>
      </c>
    </row>
    <row r="700" ht="24" customHeight="1" s="113">
      <c r="A700" s="158" t="n">
        <v>46126</v>
      </c>
      <c r="B700" s="156" t="inlineStr">
        <is>
          <t>M009</t>
        </is>
      </c>
      <c r="C700" s="156" t="inlineStr">
        <is>
          <t>BALÇOVA</t>
        </is>
      </c>
      <c r="D700" s="156" t="inlineStr">
        <is>
          <t>ERTAN TEKİ</t>
        </is>
      </c>
      <c r="E700" s="156" t="n">
        <v>2494</v>
      </c>
      <c r="F700" s="156" t="n">
        <v>425610</v>
      </c>
      <c r="G700" s="157" t="n">
        <v>170.65</v>
      </c>
      <c r="H700" s="156" t="n">
        <v>2435</v>
      </c>
    </row>
    <row r="701" ht="48" customHeight="1" s="113">
      <c r="A701" s="158" t="n">
        <v>46126</v>
      </c>
      <c r="B701" s="156" t="inlineStr">
        <is>
          <t>M010</t>
        </is>
      </c>
      <c r="C701" s="156" t="inlineStr">
        <is>
          <t>BAYRAKLI</t>
        </is>
      </c>
      <c r="D701" s="156" t="inlineStr">
        <is>
          <t>DERYA YARDIMCI</t>
        </is>
      </c>
      <c r="E701" s="156" t="n">
        <v>3814</v>
      </c>
      <c r="F701" s="156" t="n">
        <v>959874</v>
      </c>
      <c r="G701" s="157" t="n">
        <v>251.67</v>
      </c>
      <c r="H701" s="156" t="n">
        <v>3853</v>
      </c>
    </row>
    <row r="702" ht="48" customHeight="1" s="113">
      <c r="A702" s="158" t="n">
        <v>46126</v>
      </c>
      <c r="B702" s="156" t="inlineStr">
        <is>
          <t>M011</t>
        </is>
      </c>
      <c r="C702" s="156" t="inlineStr">
        <is>
          <t>BOZYAKA</t>
        </is>
      </c>
      <c r="D702" s="156" t="inlineStr">
        <is>
          <t>ERTAN TEKİ</t>
        </is>
      </c>
      <c r="E702" s="156" t="n">
        <v>2045</v>
      </c>
      <c r="F702" s="156" t="n">
        <v>911023</v>
      </c>
      <c r="G702" s="157" t="n">
        <v>445.49</v>
      </c>
      <c r="H702" s="156" t="n">
        <v>1892</v>
      </c>
    </row>
    <row r="703" ht="48" customHeight="1" s="113">
      <c r="A703" s="158" t="n">
        <v>46126</v>
      </c>
      <c r="B703" s="156" t="inlineStr">
        <is>
          <t>M012</t>
        </is>
      </c>
      <c r="C703" s="156" t="inlineStr">
        <is>
          <t xml:space="preserve">BUCA </t>
        </is>
      </c>
      <c r="D703" s="156" t="inlineStr">
        <is>
          <t>DERYA YARDIMCI</t>
        </is>
      </c>
      <c r="E703" s="156" t="n">
        <v>1080</v>
      </c>
      <c r="F703" s="156" t="n">
        <v>399677</v>
      </c>
      <c r="G703" s="157" t="n">
        <v>370.07</v>
      </c>
      <c r="H703" s="156" t="n">
        <v>1004</v>
      </c>
    </row>
    <row r="704" ht="48" customHeight="1" s="113">
      <c r="A704" s="158" t="n">
        <v>46126</v>
      </c>
      <c r="B704" s="156" t="inlineStr">
        <is>
          <t>M013</t>
        </is>
      </c>
      <c r="C704" s="156" t="inlineStr">
        <is>
          <t>DEDEBAŞI</t>
        </is>
      </c>
      <c r="D704" s="156" t="inlineStr">
        <is>
          <t>DERYA YARDIMCI</t>
        </is>
      </c>
      <c r="E704" s="156" t="n">
        <v>2086</v>
      </c>
      <c r="F704" s="156" t="n">
        <v>893277</v>
      </c>
      <c r="G704" s="157" t="n">
        <v>428.22</v>
      </c>
      <c r="H704" s="156" t="n">
        <v>2238</v>
      </c>
    </row>
    <row r="705" ht="48" customHeight="1" s="113">
      <c r="A705" s="158" t="n">
        <v>46126</v>
      </c>
      <c r="B705" s="156" t="inlineStr">
        <is>
          <t>M014</t>
        </is>
      </c>
      <c r="C705" s="156" t="inlineStr">
        <is>
          <t>ESKİİZMİR</t>
        </is>
      </c>
      <c r="D705" s="156" t="inlineStr">
        <is>
          <t>ERTAN TEKİ</t>
        </is>
      </c>
      <c r="E705" s="156" t="n">
        <v>2649</v>
      </c>
      <c r="F705" s="156" t="n">
        <v>1240880</v>
      </c>
      <c r="G705" s="157" t="n">
        <v>468.43</v>
      </c>
      <c r="H705" s="156" t="n">
        <v>2708</v>
      </c>
    </row>
    <row r="706" ht="48" customHeight="1" s="113">
      <c r="A706" s="158" t="n">
        <v>46126</v>
      </c>
      <c r="B706" s="156" t="inlineStr">
        <is>
          <t>M015</t>
        </is>
      </c>
      <c r="C706" s="156" t="inlineStr">
        <is>
          <t>GAZİEMİR-1</t>
        </is>
      </c>
      <c r="D706" s="156" t="inlineStr">
        <is>
          <t>ALİ ÇELİK</t>
        </is>
      </c>
      <c r="E706" s="156" t="n">
        <v>1975</v>
      </c>
      <c r="F706" s="156" t="n">
        <v>820316</v>
      </c>
      <c r="G706" s="157" t="n">
        <v>415.35</v>
      </c>
      <c r="H706" s="156" t="n">
        <v>1928</v>
      </c>
    </row>
    <row r="707" ht="48" customHeight="1" s="113">
      <c r="A707" s="158" t="n">
        <v>46126</v>
      </c>
      <c r="B707" s="156" t="inlineStr">
        <is>
          <t>M016</t>
        </is>
      </c>
      <c r="C707" s="156" t="inlineStr">
        <is>
          <t>GAZİEMİR-2</t>
        </is>
      </c>
      <c r="D707" s="156" t="inlineStr">
        <is>
          <t>ALİ ÇELİK</t>
        </is>
      </c>
      <c r="E707" s="156" t="n">
        <v>3138</v>
      </c>
      <c r="F707" s="156" t="n">
        <v>985236</v>
      </c>
      <c r="G707" s="157" t="n">
        <v>313.97</v>
      </c>
      <c r="H707" s="156" t="n">
        <v>3283</v>
      </c>
    </row>
    <row r="708" ht="36" customHeight="1" s="113">
      <c r="A708" s="158" t="n">
        <v>46126</v>
      </c>
      <c r="B708" s="156" t="inlineStr">
        <is>
          <t>M017</t>
        </is>
      </c>
      <c r="C708" s="156" t="inlineStr">
        <is>
          <t>GAZİEMİR-3</t>
        </is>
      </c>
      <c r="D708" s="156" t="inlineStr">
        <is>
          <t>ALİ ÇELİK</t>
        </is>
      </c>
      <c r="E708" s="156" t="n">
        <v>1965</v>
      </c>
      <c r="F708" s="156" t="n">
        <v>504514</v>
      </c>
      <c r="G708" s="157" t="n">
        <v>256.75</v>
      </c>
      <c r="H708" s="156" t="n">
        <v>1937</v>
      </c>
    </row>
    <row r="709" ht="24" customHeight="1" s="113">
      <c r="A709" s="158" t="n">
        <v>46126</v>
      </c>
      <c r="B709" s="156" t="inlineStr">
        <is>
          <t>M018</t>
        </is>
      </c>
      <c r="C709" s="156" t="inlineStr">
        <is>
          <t>GAZİEMİR-4</t>
        </is>
      </c>
      <c r="D709" s="156" t="inlineStr">
        <is>
          <t>ALİ ÇELİK</t>
        </is>
      </c>
      <c r="E709" s="156" t="n">
        <v>1693</v>
      </c>
      <c r="F709" s="156" t="n">
        <v>609463</v>
      </c>
      <c r="G709" s="157" t="n">
        <v>359.99</v>
      </c>
      <c r="H709" s="156" t="n">
        <v>1742</v>
      </c>
    </row>
    <row r="710" ht="36" customHeight="1" s="113">
      <c r="A710" s="158" t="n">
        <v>46126</v>
      </c>
      <c r="B710" s="156" t="inlineStr">
        <is>
          <t>M019</t>
        </is>
      </c>
      <c r="C710" s="156" t="inlineStr">
        <is>
          <t>GAZİEMİR-5</t>
        </is>
      </c>
      <c r="D710" s="156" t="inlineStr">
        <is>
          <t>ALİ ÇELİK</t>
        </is>
      </c>
      <c r="E710" s="156" t="n">
        <v>1872</v>
      </c>
      <c r="F710" s="156" t="n">
        <v>478765</v>
      </c>
      <c r="G710" s="157" t="n">
        <v>255.75</v>
      </c>
      <c r="H710" s="156" t="n">
        <v>1926</v>
      </c>
    </row>
    <row r="711" ht="24" customHeight="1" s="113">
      <c r="A711" s="158" t="n">
        <v>46126</v>
      </c>
      <c r="B711" s="156" t="inlineStr">
        <is>
          <t>M020</t>
        </is>
      </c>
      <c r="C711" s="156" t="inlineStr">
        <is>
          <t>GAZİEMİR-6</t>
        </is>
      </c>
      <c r="D711" s="156" t="inlineStr">
        <is>
          <t>ALİ ÇELİK</t>
        </is>
      </c>
      <c r="E711" s="156" t="n">
        <v>595</v>
      </c>
      <c r="F711" s="156" t="n">
        <v>250003</v>
      </c>
      <c r="G711" s="157" t="n">
        <v>420.17</v>
      </c>
      <c r="H711" s="156" t="n">
        <v>618</v>
      </c>
    </row>
    <row r="712" ht="36" customHeight="1" s="113">
      <c r="A712" s="158" t="n">
        <v>46126</v>
      </c>
      <c r="B712" s="156" t="inlineStr">
        <is>
          <t>M021</t>
        </is>
      </c>
      <c r="C712" s="156" t="inlineStr">
        <is>
          <t>GAZİEMİR-7</t>
        </is>
      </c>
      <c r="D712" s="156" t="inlineStr">
        <is>
          <t>ALİ ÇELİK</t>
        </is>
      </c>
      <c r="E712" s="156" t="n">
        <v>3808</v>
      </c>
      <c r="F712" s="156" t="n">
        <v>1029198</v>
      </c>
      <c r="G712" s="157" t="n">
        <v>270.27</v>
      </c>
      <c r="H712" s="156" t="n">
        <v>3499</v>
      </c>
    </row>
    <row r="713" ht="24" customHeight="1" s="113">
      <c r="A713" s="158" t="n">
        <v>46126</v>
      </c>
      <c r="B713" s="156" t="inlineStr">
        <is>
          <t>M022</t>
        </is>
      </c>
      <c r="C713" s="156" t="inlineStr">
        <is>
          <t>GEDİZ</t>
        </is>
      </c>
      <c r="D713" s="156" t="inlineStr">
        <is>
          <t>DERYA YARDIMCI</t>
        </is>
      </c>
      <c r="E713" s="156" t="n">
        <v>913</v>
      </c>
      <c r="F713" s="156" t="n">
        <v>356060</v>
      </c>
      <c r="G713" s="157" t="n">
        <v>389.99</v>
      </c>
      <c r="H713" s="156" t="n">
        <v>839</v>
      </c>
    </row>
    <row r="714" ht="36" customHeight="1" s="113">
      <c r="A714" s="158" t="n">
        <v>46126</v>
      </c>
      <c r="B714" s="156" t="inlineStr">
        <is>
          <t>M023</t>
        </is>
      </c>
      <c r="C714" s="156" t="inlineStr">
        <is>
          <t>GÖZTEPE</t>
        </is>
      </c>
      <c r="D714" s="156" t="inlineStr">
        <is>
          <t>ERTAN TEKİ</t>
        </is>
      </c>
      <c r="E714" s="156" t="n">
        <v>3131</v>
      </c>
      <c r="F714" s="156" t="n">
        <v>1137843</v>
      </c>
      <c r="G714" s="157" t="n">
        <v>363.41</v>
      </c>
      <c r="H714" s="156" t="n">
        <v>2864</v>
      </c>
    </row>
    <row r="715" ht="36" customHeight="1" s="113">
      <c r="A715" s="158" t="n">
        <v>46126</v>
      </c>
      <c r="B715" s="156" t="inlineStr">
        <is>
          <t>M024</t>
        </is>
      </c>
      <c r="C715" s="156" t="inlineStr">
        <is>
          <t>GÜMÜŞPALA</t>
        </is>
      </c>
      <c r="D715" s="156" t="inlineStr">
        <is>
          <t>DERYA YARDIMCI</t>
        </is>
      </c>
      <c r="E715" s="156" t="n">
        <v>5035</v>
      </c>
      <c r="F715" s="156" t="n">
        <v>2320135</v>
      </c>
      <c r="G715" s="157" t="n">
        <v>460.8</v>
      </c>
      <c r="H715" s="156" t="n">
        <v>5191</v>
      </c>
    </row>
    <row r="716" ht="36" customHeight="1" s="113">
      <c r="A716" s="158" t="n">
        <v>46126</v>
      </c>
      <c r="B716" s="156" t="inlineStr">
        <is>
          <t>M025</t>
        </is>
      </c>
      <c r="C716" s="156" t="inlineStr">
        <is>
          <t>HAL DEPO</t>
        </is>
      </c>
      <c r="D716" s="156" t="inlineStr">
        <is>
          <t>HALİT BAŞDAŞ</t>
        </is>
      </c>
      <c r="E716" s="156" t="n">
        <v>0</v>
      </c>
      <c r="F716" s="156" t="n">
        <v>0</v>
      </c>
      <c r="G716" s="156" t="n">
        <v>0</v>
      </c>
      <c r="H716" s="156" t="n">
        <v>0</v>
      </c>
    </row>
    <row r="717" ht="48" customHeight="1" s="113">
      <c r="A717" s="158" t="n">
        <v>46126</v>
      </c>
      <c r="B717" s="156" t="inlineStr">
        <is>
          <t>M026</t>
        </is>
      </c>
      <c r="C717" s="156" t="inlineStr">
        <is>
          <t>HARMANDALI</t>
        </is>
      </c>
      <c r="D717" s="156" t="inlineStr">
        <is>
          <t>DERYA YARDIMCI</t>
        </is>
      </c>
      <c r="E717" s="156" t="n">
        <v>2884</v>
      </c>
      <c r="F717" s="156" t="n">
        <v>1291428</v>
      </c>
      <c r="G717" s="157" t="n">
        <v>447.79</v>
      </c>
      <c r="H717" s="156" t="n">
        <v>2948</v>
      </c>
    </row>
    <row r="718" ht="36" customHeight="1" s="113">
      <c r="A718" s="158" t="n">
        <v>46126</v>
      </c>
      <c r="B718" s="156" t="inlineStr">
        <is>
          <t>M027</t>
        </is>
      </c>
      <c r="C718" s="156" t="inlineStr">
        <is>
          <t>HATAY</t>
        </is>
      </c>
      <c r="D718" s="156" t="inlineStr">
        <is>
          <t>ERTAN TEKİ</t>
        </is>
      </c>
      <c r="E718" s="156" t="n">
        <v>3552</v>
      </c>
      <c r="F718" s="156" t="n">
        <v>1235321</v>
      </c>
      <c r="G718" s="157" t="n">
        <v>347.78</v>
      </c>
      <c r="H718" s="156" t="n">
        <v>3391</v>
      </c>
    </row>
    <row r="719" ht="41.25" customHeight="1" s="113">
      <c r="A719" s="158" t="n">
        <v>46126</v>
      </c>
      <c r="B719" s="156" t="inlineStr">
        <is>
          <t>M028</t>
        </is>
      </c>
      <c r="C719" s="156" t="inlineStr">
        <is>
          <t>KARŞIYAKA-1</t>
        </is>
      </c>
      <c r="D719" s="156" t="inlineStr">
        <is>
          <t>DERYA YARDIMCI</t>
        </is>
      </c>
      <c r="E719" s="156" t="n">
        <v>3828</v>
      </c>
      <c r="F719" s="156" t="n">
        <v>1418993</v>
      </c>
      <c r="G719" s="157" t="n">
        <v>370.69</v>
      </c>
      <c r="H719" s="156" t="n">
        <v>3725</v>
      </c>
    </row>
    <row r="720" ht="24" customHeight="1" s="113">
      <c r="A720" s="158" t="n">
        <v>46126</v>
      </c>
      <c r="B720" s="156" t="inlineStr">
        <is>
          <t>M029</t>
        </is>
      </c>
      <c r="C720" s="156" t="inlineStr">
        <is>
          <t>KARŞIYAKA-2</t>
        </is>
      </c>
      <c r="D720" s="156" t="inlineStr">
        <is>
          <t>DERYA YARDIMCI</t>
        </is>
      </c>
      <c r="E720" s="156" t="n">
        <v>1048</v>
      </c>
      <c r="F720" s="156" t="n">
        <v>258789</v>
      </c>
      <c r="G720" s="157" t="n">
        <v>246.94</v>
      </c>
      <c r="H720" s="156" t="n">
        <v>975</v>
      </c>
    </row>
    <row r="721" ht="36" customHeight="1" s="113">
      <c r="A721" s="158" t="n">
        <v>46126</v>
      </c>
      <c r="B721" s="156" t="inlineStr">
        <is>
          <t>M030</t>
        </is>
      </c>
      <c r="C721" s="156" t="inlineStr">
        <is>
          <t>MANAVKUYU</t>
        </is>
      </c>
      <c r="D721" s="156" t="inlineStr">
        <is>
          <t>DERYA YARDIMCI</t>
        </is>
      </c>
      <c r="E721" s="156" t="n">
        <v>1711</v>
      </c>
      <c r="F721" s="156" t="n">
        <v>452560</v>
      </c>
      <c r="G721" s="157" t="n">
        <v>264.5</v>
      </c>
      <c r="H721" s="156" t="n">
        <v>1544</v>
      </c>
    </row>
    <row r="722" ht="24" customHeight="1" s="113">
      <c r="A722" s="158" t="n">
        <v>46126</v>
      </c>
      <c r="B722" s="156" t="inlineStr">
        <is>
          <t>M031</t>
        </is>
      </c>
      <c r="C722" s="156" t="inlineStr">
        <is>
          <t>MENDERES</t>
        </is>
      </c>
      <c r="D722" s="156" t="inlineStr">
        <is>
          <t>CÜNEYT ÇIKRIKÇI - AYŞE AVCU</t>
        </is>
      </c>
      <c r="E722" s="156" t="n">
        <v>3700</v>
      </c>
      <c r="F722" s="156" t="n">
        <v>824844</v>
      </c>
      <c r="G722" s="157" t="n">
        <v>222.93</v>
      </c>
      <c r="H722" s="156" t="n">
        <v>3964</v>
      </c>
    </row>
    <row r="723" ht="24" customHeight="1" s="113">
      <c r="A723" s="158" t="n">
        <v>46126</v>
      </c>
      <c r="B723" s="156" t="inlineStr">
        <is>
          <t>M032</t>
        </is>
      </c>
      <c r="C723" s="156" t="inlineStr">
        <is>
          <t>MENDERES DEPO</t>
        </is>
      </c>
      <c r="D723" s="156" t="inlineStr">
        <is>
          <t>AYHAN DAŞDEMİR</t>
        </is>
      </c>
      <c r="E723" s="156" t="n">
        <v>0</v>
      </c>
      <c r="F723" s="156" t="n">
        <v>0</v>
      </c>
      <c r="G723" s="156" t="n">
        <v>0</v>
      </c>
      <c r="H723" s="156" t="n">
        <v>0</v>
      </c>
    </row>
    <row r="724" ht="48" customHeight="1" s="113">
      <c r="A724" s="158" t="n">
        <v>46126</v>
      </c>
      <c r="B724" s="156" t="inlineStr">
        <is>
          <t>M033</t>
        </is>
      </c>
      <c r="C724" s="156" t="inlineStr">
        <is>
          <t>MERKEZ</t>
        </is>
      </c>
      <c r="D724" s="156" t="inlineStr">
        <is>
          <t>GENEL MÜDÜR</t>
        </is>
      </c>
      <c r="E724" s="156" t="n">
        <v>0</v>
      </c>
      <c r="F724" s="156" t="n">
        <v>0</v>
      </c>
      <c r="G724" s="156" t="n">
        <v>0</v>
      </c>
      <c r="H724" s="156" t="n">
        <v>0</v>
      </c>
    </row>
    <row r="725" ht="48" customHeight="1" s="113">
      <c r="A725" s="158" t="n">
        <v>46126</v>
      </c>
      <c r="B725" s="156" t="inlineStr">
        <is>
          <t>M034</t>
        </is>
      </c>
      <c r="C725" s="156" t="inlineStr">
        <is>
          <t>NARLIDERE</t>
        </is>
      </c>
      <c r="D725" s="156" t="inlineStr">
        <is>
          <t>ERTAN TEKİ</t>
        </is>
      </c>
      <c r="E725" s="156" t="n">
        <v>2915</v>
      </c>
      <c r="F725" s="156" t="n">
        <v>635234</v>
      </c>
      <c r="G725" s="157" t="n">
        <v>217.92</v>
      </c>
      <c r="H725" s="156" t="n">
        <v>2794</v>
      </c>
    </row>
    <row r="726" ht="48" customHeight="1" s="113">
      <c r="A726" s="158" t="n">
        <v>46126</v>
      </c>
      <c r="B726" s="156" t="inlineStr">
        <is>
          <t>M035</t>
        </is>
      </c>
      <c r="C726" s="156" t="inlineStr">
        <is>
          <t>OSMANGAZİ</t>
        </is>
      </c>
      <c r="D726" s="156" t="inlineStr">
        <is>
          <t>DERYA YARDIMCI</t>
        </is>
      </c>
      <c r="E726" s="156" t="n">
        <v>3670</v>
      </c>
      <c r="F726" s="156" t="n">
        <v>1218156</v>
      </c>
      <c r="G726" s="157" t="n">
        <v>331.92</v>
      </c>
      <c r="H726" s="156" t="n">
        <v>3800</v>
      </c>
    </row>
    <row r="727" ht="48" customHeight="1" s="113">
      <c r="A727" s="158" t="n">
        <v>46126</v>
      </c>
      <c r="B727" s="156" t="inlineStr">
        <is>
          <t>M036</t>
        </is>
      </c>
      <c r="C727" s="156" t="inlineStr">
        <is>
          <t>POLİGON</t>
        </is>
      </c>
      <c r="D727" s="156" t="inlineStr">
        <is>
          <t>ERTAN TEKİ</t>
        </is>
      </c>
      <c r="E727" s="156" t="n">
        <v>1333</v>
      </c>
      <c r="F727" s="156" t="n">
        <v>286091</v>
      </c>
      <c r="G727" s="157" t="n">
        <v>214.62</v>
      </c>
      <c r="H727" s="156" t="n">
        <v>1242</v>
      </c>
    </row>
    <row r="728" ht="48" customHeight="1" s="113">
      <c r="A728" s="158" t="n">
        <v>46126</v>
      </c>
      <c r="B728" s="156" t="inlineStr">
        <is>
          <t>M037</t>
        </is>
      </c>
      <c r="C728" s="156" t="inlineStr">
        <is>
          <t>SEFERİHİSAR</t>
        </is>
      </c>
      <c r="D728" s="156" t="inlineStr">
        <is>
          <t>ERTAN TEKİ</t>
        </is>
      </c>
      <c r="E728" s="156" t="n">
        <v>4282</v>
      </c>
      <c r="F728" s="156" t="n">
        <v>1866414</v>
      </c>
      <c r="G728" s="157" t="n">
        <v>435.87</v>
      </c>
      <c r="H728" s="156" t="n">
        <v>4150</v>
      </c>
    </row>
    <row r="729" ht="24" customHeight="1" s="113">
      <c r="A729" s="158" t="n">
        <v>46126</v>
      </c>
      <c r="B729" s="156" t="inlineStr">
        <is>
          <t>M038</t>
        </is>
      </c>
      <c r="C729" s="156" t="inlineStr">
        <is>
          <t>TORBALI 1</t>
        </is>
      </c>
      <c r="D729" s="156" t="inlineStr">
        <is>
          <t>CÜNEYT ÇIKRIKÇI - AYŞE AVCU</t>
        </is>
      </c>
      <c r="E729" s="156" t="n">
        <v>2592</v>
      </c>
      <c r="F729" s="156" t="n">
        <v>1197146</v>
      </c>
      <c r="G729" s="157" t="n">
        <v>461.86</v>
      </c>
      <c r="H729" s="156" t="n">
        <v>2355</v>
      </c>
    </row>
    <row r="730" ht="36" customHeight="1" s="113">
      <c r="A730" s="158" t="n">
        <v>46126</v>
      </c>
      <c r="B730" s="156" t="inlineStr">
        <is>
          <t>M039</t>
        </is>
      </c>
      <c r="C730" s="156" t="inlineStr">
        <is>
          <t>TORBALI 2</t>
        </is>
      </c>
      <c r="D730" s="156" t="inlineStr">
        <is>
          <t>CÜNEYT ÇIKRIKÇI - AYŞE AVCU</t>
        </is>
      </c>
      <c r="E730" s="156" t="n">
        <v>2736</v>
      </c>
      <c r="F730" s="156" t="n">
        <v>854192</v>
      </c>
      <c r="G730" s="157" t="n">
        <v>312.2</v>
      </c>
      <c r="H730" s="156" t="n">
        <v>2953</v>
      </c>
    </row>
    <row r="731" ht="24" customHeight="1" s="113">
      <c r="A731" s="158" t="n">
        <v>46126</v>
      </c>
      <c r="B731" s="156" t="inlineStr">
        <is>
          <t>M040</t>
        </is>
      </c>
      <c r="C731" s="156" t="inlineStr">
        <is>
          <t>TORBALI 3</t>
        </is>
      </c>
      <c r="D731" s="156" t="inlineStr">
        <is>
          <t>CÜNEYT ÇIKRIKÇI - AYŞE AVCU</t>
        </is>
      </c>
      <c r="E731" s="156" t="n">
        <v>1980</v>
      </c>
      <c r="F731" s="156" t="n">
        <v>514816</v>
      </c>
      <c r="G731" s="157" t="n">
        <v>260.01</v>
      </c>
      <c r="H731" s="156" t="n">
        <v>2003</v>
      </c>
    </row>
    <row r="732" ht="36" customHeight="1" s="113">
      <c r="A732" s="158" t="n">
        <v>46126</v>
      </c>
      <c r="B732" s="156" t="inlineStr">
        <is>
          <t>M041</t>
        </is>
      </c>
      <c r="C732" s="156" t="inlineStr">
        <is>
          <t>TORBALI 4</t>
        </is>
      </c>
      <c r="D732" s="156" t="inlineStr">
        <is>
          <t>CÜNEYT ÇIKRIKÇI - AYŞE AVCU</t>
        </is>
      </c>
      <c r="E732" s="156" t="n">
        <v>3958</v>
      </c>
      <c r="F732" s="156" t="n">
        <v>1756604</v>
      </c>
      <c r="G732" s="157" t="n">
        <v>443.81</v>
      </c>
      <c r="H732" s="156" t="n">
        <v>4053</v>
      </c>
    </row>
    <row r="733" ht="24" customHeight="1" s="113">
      <c r="A733" s="158" t="n">
        <v>46126</v>
      </c>
      <c r="B733" s="156" t="inlineStr">
        <is>
          <t>M042</t>
        </is>
      </c>
      <c r="C733" s="156" t="inlineStr">
        <is>
          <t>TORBALI 5</t>
        </is>
      </c>
      <c r="D733" s="156" t="inlineStr">
        <is>
          <t>CÜNEYT ÇIKRIKÇI - AYŞE AVCU</t>
        </is>
      </c>
      <c r="E733" s="156" t="n">
        <v>5235</v>
      </c>
      <c r="F733" s="156" t="n">
        <v>1861389</v>
      </c>
      <c r="G733" s="157" t="n">
        <v>355.57</v>
      </c>
      <c r="H733" s="156" t="n">
        <v>5342</v>
      </c>
    </row>
    <row r="734" ht="36" customHeight="1" s="113">
      <c r="A734" s="158" t="n">
        <v>46126</v>
      </c>
      <c r="B734" s="156" t="inlineStr">
        <is>
          <t>M043</t>
        </is>
      </c>
      <c r="C734" s="156" t="inlineStr">
        <is>
          <t>YAPICIOĞLU</t>
        </is>
      </c>
      <c r="D734" s="156" t="inlineStr">
        <is>
          <t>ERTAN TEKİ</t>
        </is>
      </c>
      <c r="E734" s="156" t="n">
        <v>1661</v>
      </c>
      <c r="F734" s="156" t="n">
        <v>800268</v>
      </c>
      <c r="G734" s="157" t="n">
        <v>481.8</v>
      </c>
      <c r="H734" s="156" t="n">
        <v>1636</v>
      </c>
    </row>
    <row r="735" ht="48" customHeight="1" s="113">
      <c r="A735" s="158" t="n">
        <v>46126</v>
      </c>
      <c r="B735" s="156" t="inlineStr">
        <is>
          <t>M044</t>
        </is>
      </c>
      <c r="C735" s="156" t="inlineStr">
        <is>
          <t>YEŞİLOVA</t>
        </is>
      </c>
      <c r="D735" s="156" t="inlineStr">
        <is>
          <t>DERYA YARDIMCI</t>
        </is>
      </c>
      <c r="E735" s="156" t="n">
        <v>706</v>
      </c>
      <c r="F735" s="156" t="n">
        <v>169015</v>
      </c>
      <c r="G735" s="157" t="n">
        <v>239.4</v>
      </c>
      <c r="H735" s="156" t="n">
        <v>693</v>
      </c>
    </row>
    <row r="736" ht="24" customHeight="1" s="113">
      <c r="A736" s="158" t="n">
        <v>46126</v>
      </c>
      <c r="B736" s="156" t="inlineStr">
        <is>
          <t>M045</t>
        </is>
      </c>
      <c r="C736" s="156" t="inlineStr">
        <is>
          <t>Z1  ET DEPO</t>
        </is>
      </c>
      <c r="D736" s="156" t="inlineStr">
        <is>
          <t>FARUK MALKOÇ</t>
        </is>
      </c>
      <c r="E736" s="156" t="n">
        <v>0</v>
      </c>
      <c r="F736" s="156" t="n">
        <v>0</v>
      </c>
      <c r="G736" s="156" t="n">
        <v>0</v>
      </c>
      <c r="H736" s="156" t="n">
        <v>0</v>
      </c>
    </row>
    <row r="737" ht="24" customHeight="1" s="113">
      <c r="A737" s="158" t="n">
        <v>46126</v>
      </c>
      <c r="B737" s="156" t="inlineStr">
        <is>
          <t>M046</t>
        </is>
      </c>
      <c r="C737" s="156" t="inlineStr">
        <is>
          <t>ÇAMDİBİ</t>
        </is>
      </c>
      <c r="D737" s="156" t="inlineStr">
        <is>
          <t>DERYA YARDIMCI</t>
        </is>
      </c>
      <c r="E737" s="156" t="n">
        <v>2872</v>
      </c>
      <c r="F737" s="156" t="n">
        <v>591323</v>
      </c>
      <c r="G737" s="157" t="n">
        <v>205.89</v>
      </c>
      <c r="H737" s="156" t="n">
        <v>2709</v>
      </c>
    </row>
    <row r="738" ht="36" customHeight="1" s="113">
      <c r="A738" s="158" t="n">
        <v>46126</v>
      </c>
      <c r="B738" s="156" t="inlineStr">
        <is>
          <t>M047</t>
        </is>
      </c>
      <c r="C738" s="156" t="inlineStr">
        <is>
          <t>ÇİFTLİK</t>
        </is>
      </c>
      <c r="D738" s="156" t="inlineStr">
        <is>
          <t>CEBRAİL ÇİÇEK</t>
        </is>
      </c>
      <c r="E738" s="156" t="n">
        <v>0</v>
      </c>
      <c r="F738" s="156" t="n">
        <v>0</v>
      </c>
      <c r="G738" s="156" t="n">
        <v>0</v>
      </c>
      <c r="H738" s="156" t="n">
        <v>0</v>
      </c>
    </row>
    <row r="739" ht="36" customHeight="1" s="113">
      <c r="A739" s="158" t="n">
        <v>46126</v>
      </c>
      <c r="B739" s="156" t="inlineStr">
        <is>
          <t>M048</t>
        </is>
      </c>
      <c r="C739" s="156" t="inlineStr">
        <is>
          <t>ÇİĞLİ</t>
        </is>
      </c>
      <c r="D739" s="156" t="inlineStr">
        <is>
          <t>DERYA YARDIMCI</t>
        </is>
      </c>
      <c r="E739" s="156" t="n">
        <v>2487</v>
      </c>
      <c r="F739" s="156" t="n">
        <v>516843</v>
      </c>
      <c r="G739" s="157" t="n">
        <v>207.82</v>
      </c>
      <c r="H739" s="156" t="n">
        <v>2296</v>
      </c>
    </row>
    <row r="740" ht="24" customHeight="1" s="113">
      <c r="A740" s="158" t="n">
        <v>46126</v>
      </c>
      <c r="B740" s="156" t="inlineStr">
        <is>
          <t>M049</t>
        </is>
      </c>
      <c r="C740" s="156" t="inlineStr">
        <is>
          <t>ÖZDERE</t>
        </is>
      </c>
      <c r="D740" s="156" t="inlineStr">
        <is>
          <t>CÜNEYT ÇIKRIKÇI - AYŞE AVCU</t>
        </is>
      </c>
      <c r="E740" s="156" t="n">
        <v>746</v>
      </c>
      <c r="F740" s="156" t="n">
        <v>217081</v>
      </c>
      <c r="G740" s="157" t="n">
        <v>290.99</v>
      </c>
      <c r="H740" s="156" t="n">
        <v>686</v>
      </c>
    </row>
    <row r="741" ht="24" customHeight="1" s="113">
      <c r="A741" s="158" t="n">
        <v>46126</v>
      </c>
      <c r="B741" s="156" t="inlineStr">
        <is>
          <t>M050</t>
        </is>
      </c>
      <c r="C741" s="156" t="inlineStr">
        <is>
          <t>İZMİRSPOR</t>
        </is>
      </c>
      <c r="D741" s="156" t="inlineStr">
        <is>
          <t>ERTAN TEKİ</t>
        </is>
      </c>
      <c r="E741" s="156" t="n">
        <v>3814</v>
      </c>
      <c r="F741" s="156" t="n">
        <v>1943989</v>
      </c>
      <c r="G741" s="157" t="n">
        <v>509.7</v>
      </c>
      <c r="H741" s="156" t="n">
        <v>3525</v>
      </c>
    </row>
    <row r="742" ht="24" customHeight="1" s="113">
      <c r="A742" s="158" t="n">
        <v>46126</v>
      </c>
      <c r="B742" s="156" t="inlineStr">
        <is>
          <t>M051</t>
        </is>
      </c>
      <c r="C742" s="156" t="inlineStr">
        <is>
          <t>ŞİRİNYER</t>
        </is>
      </c>
      <c r="D742" s="156" t="inlineStr">
        <is>
          <t>ERTAN TEKİ</t>
        </is>
      </c>
      <c r="E742" s="156" t="n">
        <v>1159</v>
      </c>
      <c r="F742" s="156" t="n">
        <v>542304</v>
      </c>
      <c r="G742" s="157" t="n">
        <v>467.91</v>
      </c>
      <c r="H742" s="156" t="n">
        <v>1184</v>
      </c>
    </row>
    <row r="743" ht="41.25" customHeight="1" s="113">
      <c r="A743" s="158" t="n">
        <v>46126</v>
      </c>
      <c r="B743" s="156" t="inlineStr">
        <is>
          <t>M052</t>
        </is>
      </c>
      <c r="C743" s="156" t="inlineStr">
        <is>
          <t>ŞİRİNYER 2</t>
        </is>
      </c>
      <c r="D743" s="156" t="inlineStr">
        <is>
          <t>DERYA YARDIMCI</t>
        </is>
      </c>
      <c r="E743" s="156" t="n">
        <v>1877</v>
      </c>
      <c r="F743" s="156" t="n">
        <v>781580</v>
      </c>
      <c r="G743" s="157" t="n">
        <v>416.4</v>
      </c>
      <c r="H743" s="156" t="n">
        <v>1941</v>
      </c>
    </row>
    <row r="744" ht="24" customHeight="1" s="113">
      <c r="A744" s="158" t="n">
        <v>46126</v>
      </c>
      <c r="B744" s="156" t="inlineStr">
        <is>
          <t>M057</t>
        </is>
      </c>
      <c r="C744" s="156" t="inlineStr">
        <is>
          <t>BUCA2</t>
        </is>
      </c>
      <c r="D744" s="156" t="inlineStr">
        <is>
          <t>ERTAN TEKİ</t>
        </is>
      </c>
      <c r="E744" s="156" t="n">
        <v>0</v>
      </c>
      <c r="F744" s="156" t="n">
        <v>0</v>
      </c>
      <c r="G744" s="156" t="n">
        <v>0</v>
      </c>
      <c r="H744" s="156" t="n">
        <v>0</v>
      </c>
    </row>
    <row r="745" ht="48" customHeight="1" s="113">
      <c r="A745" s="158" t="n">
        <v>46127</v>
      </c>
      <c r="B745" s="156" t="inlineStr">
        <is>
          <t>M001</t>
        </is>
      </c>
      <c r="C745" s="156" t="inlineStr">
        <is>
          <t>AKEVLER</t>
        </is>
      </c>
      <c r="D745" s="156" t="inlineStr">
        <is>
          <t>ERTAN TEKİ</t>
        </is>
      </c>
      <c r="E745" s="156" t="n">
        <v>1520</v>
      </c>
      <c r="F745" s="156" t="n">
        <v>600628</v>
      </c>
      <c r="G745" s="157" t="n">
        <v>395.15</v>
      </c>
      <c r="H745" s="156" t="n">
        <v>1415</v>
      </c>
    </row>
    <row r="746" ht="48" customHeight="1" s="113">
      <c r="A746" s="158" t="n">
        <v>46127</v>
      </c>
      <c r="B746" s="156" t="inlineStr">
        <is>
          <t>M002</t>
        </is>
      </c>
      <c r="C746" s="156" t="inlineStr">
        <is>
          <t>AYDIN EFELER</t>
        </is>
      </c>
      <c r="D746" s="156" t="inlineStr">
        <is>
          <t>CÜNEYT ÇIKRIKÇI - AYŞE AVCU</t>
        </is>
      </c>
      <c r="E746" s="156" t="n">
        <v>2733</v>
      </c>
      <c r="F746" s="156" t="n">
        <v>925303</v>
      </c>
      <c r="G746" s="157" t="n">
        <v>338.57</v>
      </c>
      <c r="H746" s="156" t="n">
        <v>2825</v>
      </c>
    </row>
    <row r="747" ht="48" customHeight="1" s="113">
      <c r="A747" s="158" t="n">
        <v>46127</v>
      </c>
      <c r="B747" s="156" t="inlineStr">
        <is>
          <t>M003</t>
        </is>
      </c>
      <c r="C747" s="156" t="inlineStr">
        <is>
          <t>AYDIN EFELER-2</t>
        </is>
      </c>
      <c r="D747" s="156" t="inlineStr">
        <is>
          <t>CÜNEYT ÇIKRIKÇI - AYŞE AVCU</t>
        </is>
      </c>
      <c r="E747" s="156" t="n">
        <v>1425</v>
      </c>
      <c r="F747" s="156" t="n">
        <v>657067</v>
      </c>
      <c r="G747" s="157" t="n">
        <v>461.1</v>
      </c>
      <c r="H747" s="156" t="n">
        <v>1404</v>
      </c>
    </row>
    <row r="748" ht="48" customHeight="1" s="113">
      <c r="A748" s="158" t="n">
        <v>46127</v>
      </c>
      <c r="B748" s="156" t="inlineStr">
        <is>
          <t>M004</t>
        </is>
      </c>
      <c r="C748" s="156" t="inlineStr">
        <is>
          <t>AYDIN FATİH</t>
        </is>
      </c>
      <c r="D748" s="156" t="inlineStr">
        <is>
          <t>CÜNEYT ÇIKRIKÇI - AYŞE AVCU</t>
        </is>
      </c>
      <c r="E748" s="156" t="n">
        <v>1265</v>
      </c>
      <c r="F748" s="156" t="n">
        <v>519352</v>
      </c>
      <c r="G748" s="157" t="n">
        <v>410.55</v>
      </c>
      <c r="H748" s="156" t="n">
        <v>1186</v>
      </c>
    </row>
    <row r="749" ht="48" customHeight="1" s="113">
      <c r="A749" s="158" t="n">
        <v>46127</v>
      </c>
      <c r="B749" s="156" t="inlineStr">
        <is>
          <t>M005</t>
        </is>
      </c>
      <c r="C749" s="156" t="inlineStr">
        <is>
          <t>AYDIN FATİH-2</t>
        </is>
      </c>
      <c r="D749" s="156" t="inlineStr">
        <is>
          <t>CÜNEYT ÇIKRIKÇI - AYŞE AVCU</t>
        </is>
      </c>
      <c r="E749" s="156" t="n">
        <v>1630</v>
      </c>
      <c r="F749" s="156" t="n">
        <v>925118</v>
      </c>
      <c r="G749" s="157" t="n">
        <v>567.5599999999999</v>
      </c>
      <c r="H749" s="156" t="n">
        <v>1513</v>
      </c>
    </row>
    <row r="750" ht="48" customHeight="1" s="113">
      <c r="A750" s="158" t="n">
        <v>46127</v>
      </c>
      <c r="B750" s="156" t="inlineStr">
        <is>
          <t>M006</t>
        </is>
      </c>
      <c r="C750" s="156" t="inlineStr">
        <is>
          <t>AYDIN GİRNE</t>
        </is>
      </c>
      <c r="D750" s="156" t="inlineStr">
        <is>
          <t>CÜNEYT ÇIKRIKÇI - AYŞE AVCU</t>
        </is>
      </c>
      <c r="E750" s="156" t="n">
        <v>1525</v>
      </c>
      <c r="F750" s="156" t="n">
        <v>376749</v>
      </c>
      <c r="G750" s="157" t="n">
        <v>247.05</v>
      </c>
      <c r="H750" s="156" t="n">
        <v>1510</v>
      </c>
    </row>
    <row r="751" ht="48" customHeight="1" s="113">
      <c r="A751" s="158" t="n">
        <v>46127</v>
      </c>
      <c r="B751" s="156" t="inlineStr">
        <is>
          <t>M007</t>
        </is>
      </c>
      <c r="C751" s="156" t="inlineStr">
        <is>
          <t>AYDIN MİMARSİNAN</t>
        </is>
      </c>
      <c r="D751" s="156" t="inlineStr">
        <is>
          <t>CÜNEYT ÇIKRIKÇI - AYŞE AVCU</t>
        </is>
      </c>
      <c r="E751" s="156" t="n">
        <v>3712</v>
      </c>
      <c r="F751" s="156" t="n">
        <v>722071</v>
      </c>
      <c r="G751" s="157" t="n">
        <v>194.52</v>
      </c>
      <c r="H751" s="156" t="n">
        <v>3892</v>
      </c>
    </row>
    <row r="752" ht="24" customHeight="1" s="113">
      <c r="A752" s="158" t="n">
        <v>46127</v>
      </c>
      <c r="B752" s="156" t="inlineStr">
        <is>
          <t>M008</t>
        </is>
      </c>
      <c r="C752" s="156" t="inlineStr">
        <is>
          <t>AYRANCILAR</t>
        </is>
      </c>
      <c r="D752" s="156" t="inlineStr">
        <is>
          <t>CÜNEYT ÇIKRIKÇI - AYŞE AVCU</t>
        </is>
      </c>
      <c r="E752" s="156" t="n">
        <v>3779</v>
      </c>
      <c r="F752" s="156" t="n">
        <v>976478</v>
      </c>
      <c r="G752" s="157" t="n">
        <v>258.4</v>
      </c>
      <c r="H752" s="156" t="n">
        <v>3405</v>
      </c>
    </row>
    <row r="753" ht="36" customHeight="1" s="113">
      <c r="A753" s="158" t="n">
        <v>46127</v>
      </c>
      <c r="B753" s="156" t="inlineStr">
        <is>
          <t>M009</t>
        </is>
      </c>
      <c r="C753" s="156" t="inlineStr">
        <is>
          <t>BALÇOVA</t>
        </is>
      </c>
      <c r="D753" s="156" t="inlineStr">
        <is>
          <t>ERTAN TEKİ</t>
        </is>
      </c>
      <c r="E753" s="156" t="n">
        <v>3146</v>
      </c>
      <c r="F753" s="156" t="n">
        <v>656983</v>
      </c>
      <c r="G753" s="157" t="n">
        <v>208.83</v>
      </c>
      <c r="H753" s="156" t="n">
        <v>3351</v>
      </c>
    </row>
    <row r="754" ht="24" customHeight="1" s="113">
      <c r="A754" s="158" t="n">
        <v>46127</v>
      </c>
      <c r="B754" s="156" t="inlineStr">
        <is>
          <t>M010</t>
        </is>
      </c>
      <c r="C754" s="156" t="inlineStr">
        <is>
          <t>BAYRAKLI</t>
        </is>
      </c>
      <c r="D754" s="156" t="inlineStr">
        <is>
          <t>DERYA YARDIMCI</t>
        </is>
      </c>
      <c r="E754" s="156" t="n">
        <v>4012</v>
      </c>
      <c r="F754" s="156" t="n">
        <v>952640</v>
      </c>
      <c r="G754" s="157" t="n">
        <v>237.45</v>
      </c>
      <c r="H754" s="156" t="n">
        <v>3973</v>
      </c>
    </row>
    <row r="755" ht="36" customHeight="1" s="113">
      <c r="A755" s="158" t="n">
        <v>46127</v>
      </c>
      <c r="B755" s="156" t="inlineStr">
        <is>
          <t>M011</t>
        </is>
      </c>
      <c r="C755" s="156" t="inlineStr">
        <is>
          <t>BOZYAKA</t>
        </is>
      </c>
      <c r="D755" s="156" t="inlineStr">
        <is>
          <t>ERTAN TEKİ</t>
        </is>
      </c>
      <c r="E755" s="156" t="n">
        <v>2244</v>
      </c>
      <c r="F755" s="156" t="n">
        <v>914644</v>
      </c>
      <c r="G755" s="157" t="n">
        <v>407.6</v>
      </c>
      <c r="H755" s="156" t="n">
        <v>2087</v>
      </c>
    </row>
    <row r="756" ht="36" customHeight="1" s="113">
      <c r="A756" s="158" t="n">
        <v>46127</v>
      </c>
      <c r="B756" s="156" t="inlineStr">
        <is>
          <t>M012</t>
        </is>
      </c>
      <c r="C756" s="156" t="inlineStr">
        <is>
          <t xml:space="preserve">BUCA </t>
        </is>
      </c>
      <c r="D756" s="156" t="inlineStr">
        <is>
          <t>DERYA YARDIMCI</t>
        </is>
      </c>
      <c r="E756" s="156" t="n">
        <v>1046</v>
      </c>
      <c r="F756" s="156" t="n">
        <v>432145</v>
      </c>
      <c r="G756" s="157" t="n">
        <v>413.14</v>
      </c>
      <c r="H756" s="156" t="n">
        <v>1016</v>
      </c>
    </row>
    <row r="757" ht="24" customHeight="1" s="113">
      <c r="A757" s="158" t="n">
        <v>46127</v>
      </c>
      <c r="B757" s="156" t="inlineStr">
        <is>
          <t>M013</t>
        </is>
      </c>
      <c r="C757" s="156" t="inlineStr">
        <is>
          <t>DEDEBAŞI</t>
        </is>
      </c>
      <c r="D757" s="156" t="inlineStr">
        <is>
          <t>DERYA YARDIMCI</t>
        </is>
      </c>
      <c r="E757" s="156" t="n">
        <v>2414</v>
      </c>
      <c r="F757" s="156" t="n">
        <v>1009622</v>
      </c>
      <c r="G757" s="157" t="n">
        <v>418.24</v>
      </c>
      <c r="H757" s="156" t="n">
        <v>2574</v>
      </c>
    </row>
    <row r="758" ht="48" customHeight="1" s="113">
      <c r="A758" s="158" t="n">
        <v>46127</v>
      </c>
      <c r="B758" s="156" t="inlineStr">
        <is>
          <t>M014</t>
        </is>
      </c>
      <c r="C758" s="156" t="inlineStr">
        <is>
          <t>ESKİİZMİR</t>
        </is>
      </c>
      <c r="D758" s="156" t="inlineStr">
        <is>
          <t>ERTAN TEKİ</t>
        </is>
      </c>
      <c r="E758" s="156" t="n">
        <v>2513</v>
      </c>
      <c r="F758" s="156" t="n">
        <v>1051114</v>
      </c>
      <c r="G758" s="157" t="n">
        <v>418.27</v>
      </c>
      <c r="H758" s="156" t="n">
        <v>2412</v>
      </c>
    </row>
    <row r="759" ht="48" customHeight="1" s="113">
      <c r="A759" s="158" t="n">
        <v>46127</v>
      </c>
      <c r="B759" s="156" t="inlineStr">
        <is>
          <t>M015</t>
        </is>
      </c>
      <c r="C759" s="156" t="inlineStr">
        <is>
          <t>GAZİEMİR-1</t>
        </is>
      </c>
      <c r="D759" s="156" t="inlineStr">
        <is>
          <t>ALİ ÇELİK</t>
        </is>
      </c>
      <c r="E759" s="156" t="n">
        <v>1644</v>
      </c>
      <c r="F759" s="156" t="n">
        <v>675268</v>
      </c>
      <c r="G759" s="157" t="n">
        <v>410.75</v>
      </c>
      <c r="H759" s="156" t="n">
        <v>1636</v>
      </c>
    </row>
    <row r="760" ht="48" customHeight="1" s="113">
      <c r="A760" s="158" t="n">
        <v>46127</v>
      </c>
      <c r="B760" s="156" t="inlineStr">
        <is>
          <t>M016</t>
        </is>
      </c>
      <c r="C760" s="156" t="inlineStr">
        <is>
          <t>GAZİEMİR-2</t>
        </is>
      </c>
      <c r="D760" s="156" t="inlineStr">
        <is>
          <t>ALİ ÇELİK</t>
        </is>
      </c>
      <c r="E760" s="156" t="n">
        <v>2517</v>
      </c>
      <c r="F760" s="156" t="n">
        <v>874789</v>
      </c>
      <c r="G760" s="157" t="n">
        <v>347.55</v>
      </c>
      <c r="H760" s="156" t="n">
        <v>2501</v>
      </c>
    </row>
    <row r="761" ht="48" customHeight="1" s="113">
      <c r="A761" s="158" t="n">
        <v>46127</v>
      </c>
      <c r="B761" s="156" t="inlineStr">
        <is>
          <t>M017</t>
        </is>
      </c>
      <c r="C761" s="156" t="inlineStr">
        <is>
          <t>GAZİEMİR-3</t>
        </is>
      </c>
      <c r="D761" s="156" t="inlineStr">
        <is>
          <t>ALİ ÇELİK</t>
        </is>
      </c>
      <c r="E761" s="156" t="n">
        <v>2191</v>
      </c>
      <c r="F761" s="156" t="n">
        <v>702182</v>
      </c>
      <c r="G761" s="157" t="n">
        <v>320.48</v>
      </c>
      <c r="H761" s="156" t="n">
        <v>2339</v>
      </c>
    </row>
    <row r="762" ht="48" customHeight="1" s="113">
      <c r="A762" s="158" t="n">
        <v>46127</v>
      </c>
      <c r="B762" s="156" t="inlineStr">
        <is>
          <t>M018</t>
        </is>
      </c>
      <c r="C762" s="156" t="inlineStr">
        <is>
          <t>GAZİEMİR-4</t>
        </is>
      </c>
      <c r="D762" s="156" t="inlineStr">
        <is>
          <t>ALİ ÇELİK</t>
        </is>
      </c>
      <c r="E762" s="156" t="n">
        <v>1814</v>
      </c>
      <c r="F762" s="156" t="n">
        <v>767231</v>
      </c>
      <c r="G762" s="157" t="n">
        <v>422.95</v>
      </c>
      <c r="H762" s="156" t="n">
        <v>1736</v>
      </c>
    </row>
    <row r="763" ht="48" customHeight="1" s="113">
      <c r="A763" s="158" t="n">
        <v>46127</v>
      </c>
      <c r="B763" s="156" t="inlineStr">
        <is>
          <t>M019</t>
        </is>
      </c>
      <c r="C763" s="156" t="inlineStr">
        <is>
          <t>GAZİEMİR-5</t>
        </is>
      </c>
      <c r="D763" s="156" t="inlineStr">
        <is>
          <t>ALİ ÇELİK</t>
        </is>
      </c>
      <c r="E763" s="156" t="n">
        <v>2221</v>
      </c>
      <c r="F763" s="156" t="n">
        <v>502394</v>
      </c>
      <c r="G763" s="157" t="n">
        <v>226.2</v>
      </c>
      <c r="H763" s="156" t="n">
        <v>2055</v>
      </c>
    </row>
    <row r="764" ht="48" customHeight="1" s="113">
      <c r="A764" s="158" t="n">
        <v>46127</v>
      </c>
      <c r="B764" s="156" t="inlineStr">
        <is>
          <t>M020</t>
        </is>
      </c>
      <c r="C764" s="156" t="inlineStr">
        <is>
          <t>GAZİEMİR-6</t>
        </is>
      </c>
      <c r="D764" s="156" t="inlineStr">
        <is>
          <t>ALİ ÇELİK</t>
        </is>
      </c>
      <c r="E764" s="156" t="n">
        <v>802</v>
      </c>
      <c r="F764" s="156" t="n">
        <v>372230</v>
      </c>
      <c r="G764" s="157" t="n">
        <v>464.13</v>
      </c>
      <c r="H764" s="156" t="n">
        <v>789</v>
      </c>
    </row>
    <row r="765" ht="36" customHeight="1" s="113">
      <c r="A765" s="158" t="n">
        <v>46127</v>
      </c>
      <c r="B765" s="156" t="inlineStr">
        <is>
          <t>M021</t>
        </is>
      </c>
      <c r="C765" s="156" t="inlineStr">
        <is>
          <t>GAZİEMİR-7</t>
        </is>
      </c>
      <c r="D765" s="156" t="inlineStr">
        <is>
          <t>ALİ ÇELİK</t>
        </is>
      </c>
      <c r="E765" s="156" t="n">
        <v>3190</v>
      </c>
      <c r="F765" s="156" t="n">
        <v>812160</v>
      </c>
      <c r="G765" s="157" t="n">
        <v>254.6</v>
      </c>
      <c r="H765" s="156" t="n">
        <v>3318</v>
      </c>
    </row>
    <row r="766" ht="24" customHeight="1" s="113">
      <c r="A766" s="158" t="n">
        <v>46127</v>
      </c>
      <c r="B766" s="156" t="inlineStr">
        <is>
          <t>M022</t>
        </is>
      </c>
      <c r="C766" s="156" t="inlineStr">
        <is>
          <t>GEDİZ</t>
        </is>
      </c>
      <c r="D766" s="156" t="inlineStr">
        <is>
          <t>DERYA YARDIMCI</t>
        </is>
      </c>
      <c r="E766" s="156" t="n">
        <v>1126</v>
      </c>
      <c r="F766" s="156" t="n">
        <v>447948</v>
      </c>
      <c r="G766" s="157" t="n">
        <v>397.82</v>
      </c>
      <c r="H766" s="156" t="n">
        <v>1124</v>
      </c>
    </row>
    <row r="767" ht="36" customHeight="1" s="113">
      <c r="A767" s="158" t="n">
        <v>46127</v>
      </c>
      <c r="B767" s="156" t="inlineStr">
        <is>
          <t>M023</t>
        </is>
      </c>
      <c r="C767" s="156" t="inlineStr">
        <is>
          <t>GÖZTEPE</t>
        </is>
      </c>
      <c r="D767" s="156" t="inlineStr">
        <is>
          <t>ERTAN TEKİ</t>
        </is>
      </c>
      <c r="E767" s="156" t="n">
        <v>3426</v>
      </c>
      <c r="F767" s="156" t="n">
        <v>1272521</v>
      </c>
      <c r="G767" s="157" t="n">
        <v>371.43</v>
      </c>
      <c r="H767" s="156" t="n">
        <v>3231</v>
      </c>
    </row>
    <row r="768" ht="24" customHeight="1" s="113">
      <c r="A768" s="158" t="n">
        <v>46127</v>
      </c>
      <c r="B768" s="156" t="inlineStr">
        <is>
          <t>M024</t>
        </is>
      </c>
      <c r="C768" s="156" t="inlineStr">
        <is>
          <t>GÜMÜŞPALA</t>
        </is>
      </c>
      <c r="D768" s="156" t="inlineStr">
        <is>
          <t>DERYA YARDIMCI</t>
        </is>
      </c>
      <c r="E768" s="156" t="n">
        <v>4920</v>
      </c>
      <c r="F768" s="156" t="n">
        <v>2304563</v>
      </c>
      <c r="G768" s="157" t="n">
        <v>468.41</v>
      </c>
      <c r="H768" s="156" t="n">
        <v>4960</v>
      </c>
    </row>
    <row r="769" ht="36" customHeight="1" s="113">
      <c r="A769" s="158" t="n">
        <v>46127</v>
      </c>
      <c r="B769" s="156" t="inlineStr">
        <is>
          <t>M025</t>
        </is>
      </c>
      <c r="C769" s="156" t="inlineStr">
        <is>
          <t>HAL DEPO</t>
        </is>
      </c>
      <c r="D769" s="156" t="inlineStr">
        <is>
          <t>HALİT BAŞDAŞ</t>
        </is>
      </c>
      <c r="E769" s="156" t="n">
        <v>0</v>
      </c>
      <c r="F769" s="156" t="n">
        <v>0</v>
      </c>
      <c r="G769" s="156" t="n">
        <v>0</v>
      </c>
      <c r="H769" s="156" t="n">
        <v>0</v>
      </c>
    </row>
    <row r="770" ht="24" customHeight="1" s="113">
      <c r="A770" s="158" t="n">
        <v>46127</v>
      </c>
      <c r="B770" s="156" t="inlineStr">
        <is>
          <t>M026</t>
        </is>
      </c>
      <c r="C770" s="156" t="inlineStr">
        <is>
          <t>HARMANDALI</t>
        </is>
      </c>
      <c r="D770" s="156" t="inlineStr">
        <is>
          <t>DERYA YARDIMCI</t>
        </is>
      </c>
      <c r="E770" s="156" t="n">
        <v>3551</v>
      </c>
      <c r="F770" s="156" t="n">
        <v>1347278</v>
      </c>
      <c r="G770" s="157" t="n">
        <v>379.41</v>
      </c>
      <c r="H770" s="156" t="n">
        <v>3301</v>
      </c>
    </row>
    <row r="771" ht="36" customHeight="1" s="113">
      <c r="A771" s="158" t="n">
        <v>46127</v>
      </c>
      <c r="B771" s="156" t="inlineStr">
        <is>
          <t>M027</t>
        </is>
      </c>
      <c r="C771" s="156" t="inlineStr">
        <is>
          <t>HATAY</t>
        </is>
      </c>
      <c r="D771" s="156" t="inlineStr">
        <is>
          <t>ERTAN TEKİ</t>
        </is>
      </c>
      <c r="E771" s="156" t="n">
        <v>3537</v>
      </c>
      <c r="F771" s="156" t="n">
        <v>1338755</v>
      </c>
      <c r="G771" s="157" t="n">
        <v>378.5</v>
      </c>
      <c r="H771" s="156" t="n">
        <v>3415</v>
      </c>
    </row>
    <row r="772" ht="36" customHeight="1" s="113">
      <c r="A772" s="158" t="n">
        <v>46127</v>
      </c>
      <c r="B772" s="156" t="inlineStr">
        <is>
          <t>M028</t>
        </is>
      </c>
      <c r="C772" s="156" t="inlineStr">
        <is>
          <t>KARŞIYAKA-1</t>
        </is>
      </c>
      <c r="D772" s="156" t="inlineStr">
        <is>
          <t>DERYA YARDIMCI</t>
        </is>
      </c>
      <c r="E772" s="156" t="n">
        <v>3834</v>
      </c>
      <c r="F772" s="156" t="n">
        <v>1322225</v>
      </c>
      <c r="G772" s="157" t="n">
        <v>344.87</v>
      </c>
      <c r="H772" s="156" t="n">
        <v>3671</v>
      </c>
    </row>
    <row r="773" ht="36" customHeight="1" s="113">
      <c r="A773" s="158" t="n">
        <v>46127</v>
      </c>
      <c r="B773" s="156" t="inlineStr">
        <is>
          <t>M029</t>
        </is>
      </c>
      <c r="C773" s="156" t="inlineStr">
        <is>
          <t>KARŞIYAKA-2</t>
        </is>
      </c>
      <c r="D773" s="156" t="inlineStr">
        <is>
          <t>DERYA YARDIMCI</t>
        </is>
      </c>
      <c r="E773" s="156" t="n">
        <v>1312</v>
      </c>
      <c r="F773" s="156" t="n">
        <v>389303</v>
      </c>
      <c r="G773" s="157" t="n">
        <v>296.72</v>
      </c>
      <c r="H773" s="156" t="n">
        <v>1212</v>
      </c>
    </row>
    <row r="774" ht="48" customHeight="1" s="113">
      <c r="A774" s="158" t="n">
        <v>46127</v>
      </c>
      <c r="B774" s="156" t="inlineStr">
        <is>
          <t>M030</t>
        </is>
      </c>
      <c r="C774" s="156" t="inlineStr">
        <is>
          <t>MANAVKUYU</t>
        </is>
      </c>
      <c r="D774" s="156" t="inlineStr">
        <is>
          <t>DERYA YARDIMCI</t>
        </is>
      </c>
      <c r="E774" s="156" t="n">
        <v>1904</v>
      </c>
      <c r="F774" s="156" t="n">
        <v>462007</v>
      </c>
      <c r="G774" s="157" t="n">
        <v>242.65</v>
      </c>
      <c r="H774" s="156" t="n">
        <v>1816</v>
      </c>
    </row>
    <row r="775" ht="36" customHeight="1" s="113">
      <c r="A775" s="158" t="n">
        <v>46127</v>
      </c>
      <c r="B775" s="156" t="inlineStr">
        <is>
          <t>M031</t>
        </is>
      </c>
      <c r="C775" s="156" t="inlineStr">
        <is>
          <t>MENDERES</t>
        </is>
      </c>
      <c r="D775" s="156" t="inlineStr">
        <is>
          <t>CÜNEYT ÇIKRIKÇI - AYŞE AVCU</t>
        </is>
      </c>
      <c r="E775" s="156" t="n">
        <v>3188</v>
      </c>
      <c r="F775" s="156" t="n">
        <v>778295</v>
      </c>
      <c r="G775" s="157" t="n">
        <v>244.13</v>
      </c>
      <c r="H775" s="156" t="n">
        <v>2888</v>
      </c>
    </row>
    <row r="776" ht="41.25" customHeight="1" s="113">
      <c r="A776" s="158" t="n">
        <v>46127</v>
      </c>
      <c r="B776" s="156" t="inlineStr">
        <is>
          <t>M032</t>
        </is>
      </c>
      <c r="C776" s="156" t="inlineStr">
        <is>
          <t>MENDERES DEPO</t>
        </is>
      </c>
      <c r="D776" s="156" t="inlineStr">
        <is>
          <t>AYHAN DAŞDEMİR</t>
        </is>
      </c>
      <c r="E776" s="156" t="n">
        <v>0</v>
      </c>
      <c r="F776" s="156" t="n">
        <v>0</v>
      </c>
      <c r="G776" s="156" t="n">
        <v>0</v>
      </c>
      <c r="H776" s="156" t="n">
        <v>0</v>
      </c>
    </row>
    <row r="777" ht="24" customHeight="1" s="113">
      <c r="A777" s="158" t="n">
        <v>46127</v>
      </c>
      <c r="B777" s="156" t="inlineStr">
        <is>
          <t>M033</t>
        </is>
      </c>
      <c r="C777" s="156" t="inlineStr">
        <is>
          <t>MERKEZ</t>
        </is>
      </c>
      <c r="D777" s="156" t="inlineStr">
        <is>
          <t>GENEL MÜDÜR</t>
        </is>
      </c>
      <c r="E777" s="156" t="n">
        <v>0</v>
      </c>
      <c r="F777" s="156" t="n">
        <v>0</v>
      </c>
      <c r="G777" s="156" t="n">
        <v>0</v>
      </c>
      <c r="H777" s="156" t="n">
        <v>0</v>
      </c>
    </row>
    <row r="778" ht="36" customHeight="1" s="113">
      <c r="A778" s="158" t="n">
        <v>46127</v>
      </c>
      <c r="B778" s="156" t="inlineStr">
        <is>
          <t>M034</t>
        </is>
      </c>
      <c r="C778" s="156" t="inlineStr">
        <is>
          <t>NARLIDERE</t>
        </is>
      </c>
      <c r="D778" s="156" t="inlineStr">
        <is>
          <t>ERTAN TEKİ</t>
        </is>
      </c>
      <c r="E778" s="156" t="n">
        <v>3517</v>
      </c>
      <c r="F778" s="156" t="n">
        <v>735760</v>
      </c>
      <c r="G778" s="157" t="n">
        <v>209.2</v>
      </c>
      <c r="H778" s="156" t="n">
        <v>3339</v>
      </c>
    </row>
    <row r="779" ht="24" customHeight="1" s="113">
      <c r="A779" s="158" t="n">
        <v>46127</v>
      </c>
      <c r="B779" s="156" t="inlineStr">
        <is>
          <t>M035</t>
        </is>
      </c>
      <c r="C779" s="156" t="inlineStr">
        <is>
          <t>OSMANGAZİ</t>
        </is>
      </c>
      <c r="D779" s="156" t="inlineStr">
        <is>
          <t>DERYA YARDIMCI</t>
        </is>
      </c>
      <c r="E779" s="156" t="n">
        <v>3866</v>
      </c>
      <c r="F779" s="156" t="n">
        <v>1158484</v>
      </c>
      <c r="G779" s="157" t="n">
        <v>299.66</v>
      </c>
      <c r="H779" s="156" t="n">
        <v>4161</v>
      </c>
    </row>
    <row r="780" ht="24" customHeight="1" s="113">
      <c r="A780" s="158" t="n">
        <v>46127</v>
      </c>
      <c r="B780" s="156" t="inlineStr">
        <is>
          <t>M036</t>
        </is>
      </c>
      <c r="C780" s="156" t="inlineStr">
        <is>
          <t>POLİGON</t>
        </is>
      </c>
      <c r="D780" s="156" t="inlineStr">
        <is>
          <t>ERTAN TEKİ</t>
        </is>
      </c>
      <c r="E780" s="156" t="n">
        <v>1770</v>
      </c>
      <c r="F780" s="156" t="n">
        <v>369547</v>
      </c>
      <c r="G780" s="157" t="n">
        <v>208.78</v>
      </c>
      <c r="H780" s="156" t="n">
        <v>1614</v>
      </c>
    </row>
    <row r="781" ht="48" customHeight="1" s="113">
      <c r="A781" s="158" t="n">
        <v>46127</v>
      </c>
      <c r="B781" s="156" t="inlineStr">
        <is>
          <t>M037</t>
        </is>
      </c>
      <c r="C781" s="156" t="inlineStr">
        <is>
          <t>SEFERİHİSAR</t>
        </is>
      </c>
      <c r="D781" s="156" t="inlineStr">
        <is>
          <t>ERTAN TEKİ</t>
        </is>
      </c>
      <c r="E781" s="156" t="n">
        <v>4509</v>
      </c>
      <c r="F781" s="156" t="n">
        <v>1672279</v>
      </c>
      <c r="G781" s="157" t="n">
        <v>370.88</v>
      </c>
      <c r="H781" s="156" t="n">
        <v>4167</v>
      </c>
    </row>
    <row r="782" ht="48" customHeight="1" s="113">
      <c r="A782" s="158" t="n">
        <v>46127</v>
      </c>
      <c r="B782" s="156" t="inlineStr">
        <is>
          <t>M038</t>
        </is>
      </c>
      <c r="C782" s="156" t="inlineStr">
        <is>
          <t>TORBALI 1</t>
        </is>
      </c>
      <c r="D782" s="156" t="inlineStr">
        <is>
          <t>CÜNEYT ÇIKRIKÇI - AYŞE AVCU</t>
        </is>
      </c>
      <c r="E782" s="156" t="n">
        <v>1830</v>
      </c>
      <c r="F782" s="156" t="n">
        <v>969451</v>
      </c>
      <c r="G782" s="157" t="n">
        <v>529.75</v>
      </c>
      <c r="H782" s="156" t="n">
        <v>1944</v>
      </c>
    </row>
    <row r="783" ht="48" customHeight="1" s="113">
      <c r="A783" s="158" t="n">
        <v>46127</v>
      </c>
      <c r="B783" s="156" t="inlineStr">
        <is>
          <t>M039</t>
        </is>
      </c>
      <c r="C783" s="156" t="inlineStr">
        <is>
          <t>TORBALI 2</t>
        </is>
      </c>
      <c r="D783" s="156" t="inlineStr">
        <is>
          <t>CÜNEYT ÇIKRIKÇI - AYŞE AVCU</t>
        </is>
      </c>
      <c r="E783" s="156" t="n">
        <v>3217</v>
      </c>
      <c r="F783" s="156" t="n">
        <v>1081657</v>
      </c>
      <c r="G783" s="157" t="n">
        <v>336.23</v>
      </c>
      <c r="H783" s="156" t="n">
        <v>3438</v>
      </c>
    </row>
    <row r="784" ht="48" customHeight="1" s="113">
      <c r="A784" s="158" t="n">
        <v>46127</v>
      </c>
      <c r="B784" s="156" t="inlineStr">
        <is>
          <t>M040</t>
        </is>
      </c>
      <c r="C784" s="156" t="inlineStr">
        <is>
          <t>TORBALI 3</t>
        </is>
      </c>
      <c r="D784" s="156" t="inlineStr">
        <is>
          <t>CÜNEYT ÇIKRIKÇI - AYŞE AVCU</t>
        </is>
      </c>
      <c r="E784" s="156" t="n">
        <v>2457</v>
      </c>
      <c r="F784" s="156" t="n">
        <v>723448</v>
      </c>
      <c r="G784" s="157" t="n">
        <v>294.44</v>
      </c>
      <c r="H784" s="156" t="n">
        <v>2333</v>
      </c>
    </row>
    <row r="785" ht="48" customHeight="1" s="113">
      <c r="A785" s="158" t="n">
        <v>46127</v>
      </c>
      <c r="B785" s="156" t="inlineStr">
        <is>
          <t>M041</t>
        </is>
      </c>
      <c r="C785" s="156" t="inlineStr">
        <is>
          <t>TORBALI 4</t>
        </is>
      </c>
      <c r="D785" s="156" t="inlineStr">
        <is>
          <t>CÜNEYT ÇIKRIKÇI - AYŞE AVCU</t>
        </is>
      </c>
      <c r="E785" s="156" t="n">
        <v>4025</v>
      </c>
      <c r="F785" s="156" t="n">
        <v>2069075</v>
      </c>
      <c r="G785" s="157" t="n">
        <v>514.0599999999999</v>
      </c>
      <c r="H785" s="156" t="n">
        <v>4027</v>
      </c>
    </row>
    <row r="786" ht="24" customHeight="1" s="113">
      <c r="A786" s="158" t="n">
        <v>46127</v>
      </c>
      <c r="B786" s="156" t="inlineStr">
        <is>
          <t>M042</t>
        </is>
      </c>
      <c r="C786" s="156" t="inlineStr">
        <is>
          <t>TORBALI 5</t>
        </is>
      </c>
      <c r="D786" s="156" t="inlineStr">
        <is>
          <t>CÜNEYT ÇIKRIKÇI - AYŞE AVCU</t>
        </is>
      </c>
      <c r="E786" s="156" t="n">
        <v>4513</v>
      </c>
      <c r="F786" s="156" t="n">
        <v>1388195</v>
      </c>
      <c r="G786" s="157" t="n">
        <v>307.6</v>
      </c>
      <c r="H786" s="156" t="n">
        <v>4442</v>
      </c>
    </row>
    <row r="787" ht="36" customHeight="1" s="113">
      <c r="A787" s="158" t="n">
        <v>46127</v>
      </c>
      <c r="B787" s="156" t="inlineStr">
        <is>
          <t>M043</t>
        </is>
      </c>
      <c r="C787" s="156" t="inlineStr">
        <is>
          <t>YAPICIOĞLU</t>
        </is>
      </c>
      <c r="D787" s="156" t="inlineStr">
        <is>
          <t>ERTAN TEKİ</t>
        </is>
      </c>
      <c r="E787" s="156" t="n">
        <v>1806</v>
      </c>
      <c r="F787" s="156" t="n">
        <v>816024</v>
      </c>
      <c r="G787" s="157" t="n">
        <v>451.84</v>
      </c>
      <c r="H787" s="156" t="n">
        <v>1823</v>
      </c>
    </row>
    <row r="788" ht="24" customHeight="1" s="113">
      <c r="A788" s="158" t="n">
        <v>46127</v>
      </c>
      <c r="B788" s="156" t="inlineStr">
        <is>
          <t>M044</t>
        </is>
      </c>
      <c r="C788" s="156" t="inlineStr">
        <is>
          <t>YEŞİLOVA</t>
        </is>
      </c>
      <c r="D788" s="156" t="inlineStr">
        <is>
          <t>DERYA YARDIMCI</t>
        </is>
      </c>
      <c r="E788" s="156" t="n">
        <v>836</v>
      </c>
      <c r="F788" s="156" t="n">
        <v>196043</v>
      </c>
      <c r="G788" s="157" t="n">
        <v>234.5</v>
      </c>
      <c r="H788" s="156" t="n">
        <v>809</v>
      </c>
    </row>
    <row r="789" ht="36" customHeight="1" s="113">
      <c r="A789" s="158" t="n">
        <v>46127</v>
      </c>
      <c r="B789" s="156" t="inlineStr">
        <is>
          <t>M045</t>
        </is>
      </c>
      <c r="C789" s="156" t="inlineStr">
        <is>
          <t>Z1  ET DEPO</t>
        </is>
      </c>
      <c r="D789" s="156" t="inlineStr">
        <is>
          <t>FARUK MALKOÇ</t>
        </is>
      </c>
      <c r="E789" s="156" t="n">
        <v>0</v>
      </c>
      <c r="F789" s="156" t="n">
        <v>0</v>
      </c>
      <c r="G789" s="156" t="n">
        <v>0</v>
      </c>
      <c r="H789" s="156" t="n">
        <v>0</v>
      </c>
    </row>
    <row r="790" ht="24" customHeight="1" s="113">
      <c r="A790" s="158" t="n">
        <v>46127</v>
      </c>
      <c r="B790" s="156" t="inlineStr">
        <is>
          <t>M046</t>
        </is>
      </c>
      <c r="C790" s="156" t="inlineStr">
        <is>
          <t>ÇAMDİBİ</t>
        </is>
      </c>
      <c r="D790" s="156" t="inlineStr">
        <is>
          <t>DERYA YARDIMCI</t>
        </is>
      </c>
      <c r="E790" s="156" t="n">
        <v>2830</v>
      </c>
      <c r="F790" s="156" t="n">
        <v>585625</v>
      </c>
      <c r="G790" s="157" t="n">
        <v>206.93</v>
      </c>
      <c r="H790" s="156" t="n">
        <v>3047</v>
      </c>
    </row>
    <row r="791" ht="36" customHeight="1" s="113">
      <c r="A791" s="158" t="n">
        <v>46127</v>
      </c>
      <c r="B791" s="156" t="inlineStr">
        <is>
          <t>M047</t>
        </is>
      </c>
      <c r="C791" s="156" t="inlineStr">
        <is>
          <t>ÇİFTLİK</t>
        </is>
      </c>
      <c r="D791" s="156" t="inlineStr">
        <is>
          <t>CEBRAİL ÇİÇEK</t>
        </is>
      </c>
      <c r="E791" s="156" t="n">
        <v>0</v>
      </c>
      <c r="F791" s="156" t="n">
        <v>0</v>
      </c>
      <c r="G791" s="156" t="n">
        <v>0</v>
      </c>
      <c r="H791" s="156" t="n">
        <v>0</v>
      </c>
    </row>
    <row r="792" ht="48" customHeight="1" s="113">
      <c r="A792" s="158" t="n">
        <v>46127</v>
      </c>
      <c r="B792" s="156" t="inlineStr">
        <is>
          <t>M048</t>
        </is>
      </c>
      <c r="C792" s="156" t="inlineStr">
        <is>
          <t>ÇİĞLİ</t>
        </is>
      </c>
      <c r="D792" s="156" t="inlineStr">
        <is>
          <t>DERYA YARDIMCI</t>
        </is>
      </c>
      <c r="E792" s="156" t="n">
        <v>3101</v>
      </c>
      <c r="F792" s="156" t="n">
        <v>635643</v>
      </c>
      <c r="G792" s="157" t="n">
        <v>204.98</v>
      </c>
      <c r="H792" s="156" t="n">
        <v>3057</v>
      </c>
    </row>
    <row r="793" ht="24" customHeight="1" s="113">
      <c r="A793" s="158" t="n">
        <v>46127</v>
      </c>
      <c r="B793" s="156" t="inlineStr">
        <is>
          <t>M049</t>
        </is>
      </c>
      <c r="C793" s="156" t="inlineStr">
        <is>
          <t>ÖZDERE</t>
        </is>
      </c>
      <c r="D793" s="156" t="inlineStr">
        <is>
          <t>CÜNEYT ÇIKRIKÇI - AYŞE AVCU</t>
        </is>
      </c>
      <c r="E793" s="156" t="n">
        <v>1026</v>
      </c>
      <c r="F793" s="156" t="n">
        <v>308187</v>
      </c>
      <c r="G793" s="157" t="n">
        <v>300.38</v>
      </c>
      <c r="H793" s="156" t="n">
        <v>925</v>
      </c>
    </row>
    <row r="794" ht="24" customHeight="1" s="113">
      <c r="A794" s="158" t="n">
        <v>46127</v>
      </c>
      <c r="B794" s="156" t="inlineStr">
        <is>
          <t>M050</t>
        </is>
      </c>
      <c r="C794" s="156" t="inlineStr">
        <is>
          <t>İZMİRSPOR</t>
        </is>
      </c>
      <c r="D794" s="156" t="inlineStr">
        <is>
          <t>ERTAN TEKİ</t>
        </is>
      </c>
      <c r="E794" s="156" t="n">
        <v>3996</v>
      </c>
      <c r="F794" s="156" t="n">
        <v>1912898</v>
      </c>
      <c r="G794" s="157" t="n">
        <v>478.7</v>
      </c>
      <c r="H794" s="156" t="n">
        <v>3717</v>
      </c>
    </row>
    <row r="795" ht="36" customHeight="1" s="113">
      <c r="A795" s="158" t="n">
        <v>46127</v>
      </c>
      <c r="B795" s="156" t="inlineStr">
        <is>
          <t>M051</t>
        </is>
      </c>
      <c r="C795" s="156" t="inlineStr">
        <is>
          <t>ŞİRİNYER</t>
        </is>
      </c>
      <c r="D795" s="156" t="inlineStr">
        <is>
          <t>ERTAN TEKİ</t>
        </is>
      </c>
      <c r="E795" s="156" t="n">
        <v>1151</v>
      </c>
      <c r="F795" s="156" t="n">
        <v>514223</v>
      </c>
      <c r="G795" s="157" t="n">
        <v>446.76</v>
      </c>
      <c r="H795" s="156" t="n">
        <v>1051</v>
      </c>
    </row>
    <row r="796" ht="36" customHeight="1" s="113">
      <c r="A796" s="158" t="n">
        <v>46127</v>
      </c>
      <c r="B796" s="156" t="inlineStr">
        <is>
          <t>M052</t>
        </is>
      </c>
      <c r="C796" s="156" t="inlineStr">
        <is>
          <t>ŞİRİNYER 2</t>
        </is>
      </c>
      <c r="D796" s="156" t="inlineStr">
        <is>
          <t>DERYA YARDIMCI</t>
        </is>
      </c>
      <c r="E796" s="156" t="n">
        <v>2108</v>
      </c>
      <c r="F796" s="156" t="n">
        <v>879891</v>
      </c>
      <c r="G796" s="157" t="n">
        <v>417.41</v>
      </c>
      <c r="H796" s="156" t="n">
        <v>2069</v>
      </c>
    </row>
    <row r="797" ht="24" customHeight="1" s="113">
      <c r="A797" s="158" t="n">
        <v>46127</v>
      </c>
      <c r="B797" s="156" t="inlineStr">
        <is>
          <t>M057</t>
        </is>
      </c>
      <c r="C797" s="156" t="inlineStr">
        <is>
          <t>BUCA2</t>
        </is>
      </c>
      <c r="D797" s="156" t="inlineStr">
        <is>
          <t>ERTAN TEKİ</t>
        </is>
      </c>
      <c r="E797" s="156" t="n">
        <v>0</v>
      </c>
      <c r="F797" s="156" t="n">
        <v>0</v>
      </c>
      <c r="G797" s="156" t="n">
        <v>0</v>
      </c>
      <c r="H797" s="156" t="n">
        <v>0</v>
      </c>
    </row>
    <row r="798" ht="24" customHeight="1" s="113">
      <c r="A798" s="158" t="n">
        <v>46128</v>
      </c>
      <c r="B798" s="156" t="inlineStr">
        <is>
          <t>M001</t>
        </is>
      </c>
      <c r="C798" s="156" t="inlineStr">
        <is>
          <t>AKEVLER</t>
        </is>
      </c>
      <c r="D798" s="156" t="inlineStr">
        <is>
          <t>ERTAN TEKİ</t>
        </is>
      </c>
      <c r="E798" s="156" t="n">
        <v>1346</v>
      </c>
      <c r="F798" s="156" t="n">
        <v>518653</v>
      </c>
      <c r="G798" s="157" t="n">
        <v>385.33</v>
      </c>
      <c r="H798" s="156" t="n">
        <v>1283</v>
      </c>
    </row>
    <row r="799" ht="24" customHeight="1" s="113">
      <c r="A799" s="158" t="n">
        <v>46128</v>
      </c>
      <c r="B799" s="156" t="inlineStr">
        <is>
          <t>M002</t>
        </is>
      </c>
      <c r="C799" s="156" t="inlineStr">
        <is>
          <t>AYDIN EFELER</t>
        </is>
      </c>
      <c r="D799" s="156" t="inlineStr">
        <is>
          <t>CÜNEYT ÇIKRIKÇI - AYŞE AVCU</t>
        </is>
      </c>
      <c r="E799" s="156" t="n">
        <v>2851</v>
      </c>
      <c r="F799" s="156" t="n">
        <v>921800</v>
      </c>
      <c r="G799" s="157" t="n">
        <v>323.33</v>
      </c>
      <c r="H799" s="156" t="n">
        <v>2782</v>
      </c>
    </row>
    <row r="800" ht="54.75" customHeight="1" s="113">
      <c r="A800" s="158" t="n">
        <v>46128</v>
      </c>
      <c r="B800" s="156" t="inlineStr">
        <is>
          <t>M003</t>
        </is>
      </c>
      <c r="C800" s="156" t="inlineStr">
        <is>
          <t>AYDIN EFELER-2</t>
        </is>
      </c>
      <c r="D800" s="156" t="inlineStr">
        <is>
          <t>CÜNEYT ÇIKRIKÇI - AYŞE AVCU</t>
        </is>
      </c>
      <c r="E800" s="156" t="n">
        <v>1498</v>
      </c>
      <c r="F800" s="156" t="n">
        <v>671946</v>
      </c>
      <c r="G800" s="157" t="n">
        <v>448.56</v>
      </c>
      <c r="H800" s="156" t="n">
        <v>1500</v>
      </c>
    </row>
    <row r="801" ht="24" customHeight="1" s="113">
      <c r="A801" s="158" t="n">
        <v>46128</v>
      </c>
      <c r="B801" s="156" t="inlineStr">
        <is>
          <t>M004</t>
        </is>
      </c>
      <c r="C801" s="156" t="inlineStr">
        <is>
          <t>AYDIN FATİH</t>
        </is>
      </c>
      <c r="D801" s="156" t="inlineStr">
        <is>
          <t>CÜNEYT ÇIKRIKÇI - AYŞE AVCU</t>
        </is>
      </c>
      <c r="E801" s="156" t="n">
        <v>1163</v>
      </c>
      <c r="F801" s="156" t="n">
        <v>401747</v>
      </c>
      <c r="G801" s="157" t="n">
        <v>345.44</v>
      </c>
      <c r="H801" s="156" t="n">
        <v>1101</v>
      </c>
    </row>
    <row r="802" ht="48" customHeight="1" s="113">
      <c r="A802" s="158" t="n">
        <v>46128</v>
      </c>
      <c r="B802" s="156" t="inlineStr">
        <is>
          <t>M005</t>
        </is>
      </c>
      <c r="C802" s="156" t="inlineStr">
        <is>
          <t>AYDIN FATİH-2</t>
        </is>
      </c>
      <c r="D802" s="156" t="inlineStr">
        <is>
          <t>CÜNEYT ÇIKRIKÇI - AYŞE AVCU</t>
        </is>
      </c>
      <c r="E802" s="156" t="n">
        <v>1285</v>
      </c>
      <c r="F802" s="156" t="n">
        <v>614480</v>
      </c>
      <c r="G802" s="157" t="n">
        <v>478.19</v>
      </c>
      <c r="H802" s="156" t="n">
        <v>1224</v>
      </c>
    </row>
    <row r="803" ht="48" customHeight="1" s="113">
      <c r="A803" s="158" t="n">
        <v>46128</v>
      </c>
      <c r="B803" s="156" t="inlineStr">
        <is>
          <t>M006</t>
        </is>
      </c>
      <c r="C803" s="156" t="inlineStr">
        <is>
          <t>AYDIN GİRNE</t>
        </is>
      </c>
      <c r="D803" s="156" t="inlineStr">
        <is>
          <t>CÜNEYT ÇIKRIKÇI - AYŞE AVCU</t>
        </is>
      </c>
      <c r="E803" s="156" t="n">
        <v>1299</v>
      </c>
      <c r="F803" s="156" t="n">
        <v>343109</v>
      </c>
      <c r="G803" s="157" t="n">
        <v>264.13</v>
      </c>
      <c r="H803" s="156" t="n">
        <v>1400</v>
      </c>
    </row>
    <row r="804" ht="48" customHeight="1" s="113">
      <c r="A804" s="158" t="n">
        <v>46128</v>
      </c>
      <c r="B804" s="156" t="inlineStr">
        <is>
          <t>M007</t>
        </is>
      </c>
      <c r="C804" s="156" t="inlineStr">
        <is>
          <t>AYDIN MİMARSİNAN</t>
        </is>
      </c>
      <c r="D804" s="156" t="inlineStr">
        <is>
          <t>CÜNEYT ÇIKRIKÇI - AYŞE AVCU</t>
        </is>
      </c>
      <c r="E804" s="156" t="n">
        <v>2895</v>
      </c>
      <c r="F804" s="156" t="n">
        <v>585193</v>
      </c>
      <c r="G804" s="157" t="n">
        <v>202.14</v>
      </c>
      <c r="H804" s="156" t="n">
        <v>2941</v>
      </c>
    </row>
    <row r="805" ht="48" customHeight="1" s="113">
      <c r="A805" s="158" t="n">
        <v>46128</v>
      </c>
      <c r="B805" s="156" t="inlineStr">
        <is>
          <t>M008</t>
        </is>
      </c>
      <c r="C805" s="156" t="inlineStr">
        <is>
          <t>AYRANCILAR</t>
        </is>
      </c>
      <c r="D805" s="156" t="inlineStr">
        <is>
          <t>CÜNEYT ÇIKRIKÇI - AYŞE AVCU</t>
        </is>
      </c>
      <c r="E805" s="156" t="n">
        <v>3349</v>
      </c>
      <c r="F805" s="156" t="n">
        <v>879853</v>
      </c>
      <c r="G805" s="157" t="n">
        <v>262.72</v>
      </c>
      <c r="H805" s="156" t="n">
        <v>3301</v>
      </c>
    </row>
    <row r="806" ht="48" customHeight="1" s="113">
      <c r="A806" s="158" t="n">
        <v>46128</v>
      </c>
      <c r="B806" s="156" t="inlineStr">
        <is>
          <t>M009</t>
        </is>
      </c>
      <c r="C806" s="156" t="inlineStr">
        <is>
          <t>BALÇOVA</t>
        </is>
      </c>
      <c r="D806" s="156" t="inlineStr">
        <is>
          <t>ERTAN TEKİ</t>
        </is>
      </c>
      <c r="E806" s="156" t="n">
        <v>2788</v>
      </c>
      <c r="F806" s="156" t="n">
        <v>565974</v>
      </c>
      <c r="G806" s="157" t="n">
        <v>203</v>
      </c>
      <c r="H806" s="156" t="n">
        <v>2608</v>
      </c>
    </row>
    <row r="807" ht="48" customHeight="1" s="113">
      <c r="A807" s="158" t="n">
        <v>46128</v>
      </c>
      <c r="B807" s="156" t="inlineStr">
        <is>
          <t>M010</t>
        </is>
      </c>
      <c r="C807" s="156" t="inlineStr">
        <is>
          <t>BAYRAKLI</t>
        </is>
      </c>
      <c r="D807" s="156" t="inlineStr">
        <is>
          <t>DERYA YARDIMCI</t>
        </is>
      </c>
      <c r="E807" s="156" t="n">
        <v>3312</v>
      </c>
      <c r="F807" s="156" t="n">
        <v>904443</v>
      </c>
      <c r="G807" s="157" t="n">
        <v>273.08</v>
      </c>
      <c r="H807" s="156" t="n">
        <v>3359</v>
      </c>
    </row>
    <row r="808" ht="48" customHeight="1" s="113">
      <c r="A808" s="158" t="n">
        <v>46128</v>
      </c>
      <c r="B808" s="156" t="inlineStr">
        <is>
          <t>M011</t>
        </is>
      </c>
      <c r="C808" s="156" t="inlineStr">
        <is>
          <t>BOZYAKA</t>
        </is>
      </c>
      <c r="D808" s="156" t="inlineStr">
        <is>
          <t>ERTAN TEKİ</t>
        </is>
      </c>
      <c r="E808" s="156" t="n">
        <v>2227</v>
      </c>
      <c r="F808" s="156" t="n">
        <v>973916</v>
      </c>
      <c r="G808" s="157" t="n">
        <v>437.32</v>
      </c>
      <c r="H808" s="156" t="n">
        <v>2264</v>
      </c>
    </row>
    <row r="809" ht="24" customHeight="1" s="113">
      <c r="A809" s="158" t="n">
        <v>46128</v>
      </c>
      <c r="B809" s="156" t="inlineStr">
        <is>
          <t>M012</t>
        </is>
      </c>
      <c r="C809" s="156" t="inlineStr">
        <is>
          <t xml:space="preserve">BUCA </t>
        </is>
      </c>
      <c r="D809" s="156" t="inlineStr">
        <is>
          <t>DERYA YARDIMCI</t>
        </is>
      </c>
      <c r="E809" s="156" t="n">
        <v>1267</v>
      </c>
      <c r="F809" s="156" t="n">
        <v>479283</v>
      </c>
      <c r="G809" s="157" t="n">
        <v>378.28</v>
      </c>
      <c r="H809" s="156" t="n">
        <v>1352</v>
      </c>
    </row>
    <row r="810" ht="36" customHeight="1" s="113">
      <c r="A810" s="158" t="n">
        <v>46128</v>
      </c>
      <c r="B810" s="156" t="inlineStr">
        <is>
          <t>M013</t>
        </is>
      </c>
      <c r="C810" s="156" t="inlineStr">
        <is>
          <t>DEDEBAŞI</t>
        </is>
      </c>
      <c r="D810" s="156" t="inlineStr">
        <is>
          <t>DERYA YARDIMCI</t>
        </is>
      </c>
      <c r="E810" s="156" t="n">
        <v>2211</v>
      </c>
      <c r="F810" s="156" t="n">
        <v>888414</v>
      </c>
      <c r="G810" s="157" t="n">
        <v>401.82</v>
      </c>
      <c r="H810" s="156" t="n">
        <v>2269</v>
      </c>
    </row>
    <row r="811" ht="24" customHeight="1" s="113">
      <c r="A811" s="158" t="n">
        <v>46128</v>
      </c>
      <c r="B811" s="156" t="inlineStr">
        <is>
          <t>M014</t>
        </is>
      </c>
      <c r="C811" s="156" t="inlineStr">
        <is>
          <t>ESKİİZMİR</t>
        </is>
      </c>
      <c r="D811" s="156" t="inlineStr">
        <is>
          <t>ERTAN TEKİ</t>
        </is>
      </c>
      <c r="E811" s="156" t="n">
        <v>2335</v>
      </c>
      <c r="F811" s="156" t="n">
        <v>1055311</v>
      </c>
      <c r="G811" s="157" t="n">
        <v>451.95</v>
      </c>
      <c r="H811" s="156" t="n">
        <v>2382</v>
      </c>
    </row>
    <row r="812" ht="36" customHeight="1" s="113">
      <c r="A812" s="158" t="n">
        <v>46128</v>
      </c>
      <c r="B812" s="156" t="inlineStr">
        <is>
          <t>M015</t>
        </is>
      </c>
      <c r="C812" s="156" t="inlineStr">
        <is>
          <t>GAZİEMİR-1</t>
        </is>
      </c>
      <c r="D812" s="156" t="inlineStr">
        <is>
          <t>ALİ ÇELİK</t>
        </is>
      </c>
      <c r="E812" s="156" t="n">
        <v>2129</v>
      </c>
      <c r="F812" s="156" t="n">
        <v>858710</v>
      </c>
      <c r="G812" s="157" t="n">
        <v>403.34</v>
      </c>
      <c r="H812" s="156" t="n">
        <v>1985</v>
      </c>
    </row>
    <row r="813" ht="36" customHeight="1" s="113">
      <c r="A813" s="158" t="n">
        <v>46128</v>
      </c>
      <c r="B813" s="156" t="inlineStr">
        <is>
          <t>M016</t>
        </is>
      </c>
      <c r="C813" s="156" t="inlineStr">
        <is>
          <t>GAZİEMİR-2</t>
        </is>
      </c>
      <c r="D813" s="156" t="inlineStr">
        <is>
          <t>ALİ ÇELİK</t>
        </is>
      </c>
      <c r="E813" s="156" t="n">
        <v>3012</v>
      </c>
      <c r="F813" s="156" t="n">
        <v>1009539</v>
      </c>
      <c r="G813" s="157" t="n">
        <v>335.17</v>
      </c>
      <c r="H813" s="156" t="n">
        <v>3054</v>
      </c>
    </row>
    <row r="814" ht="24" customHeight="1" s="113">
      <c r="A814" s="158" t="n">
        <v>46128</v>
      </c>
      <c r="B814" s="156" t="inlineStr">
        <is>
          <t>M017</t>
        </is>
      </c>
      <c r="C814" s="156" t="inlineStr">
        <is>
          <t>GAZİEMİR-3</t>
        </is>
      </c>
      <c r="D814" s="156" t="inlineStr">
        <is>
          <t>ALİ ÇELİK</t>
        </is>
      </c>
      <c r="E814" s="156" t="n">
        <v>2339</v>
      </c>
      <c r="F814" s="156" t="n">
        <v>680070</v>
      </c>
      <c r="G814" s="157" t="n">
        <v>290.75</v>
      </c>
      <c r="H814" s="156" t="n">
        <v>2335</v>
      </c>
    </row>
    <row r="815" ht="48" customHeight="1" s="113">
      <c r="A815" s="158" t="n">
        <v>46128</v>
      </c>
      <c r="B815" s="156" t="inlineStr">
        <is>
          <t>M018</t>
        </is>
      </c>
      <c r="C815" s="156" t="inlineStr">
        <is>
          <t>GAZİEMİR-4</t>
        </is>
      </c>
      <c r="D815" s="156" t="inlineStr">
        <is>
          <t>ALİ ÇELİK</t>
        </is>
      </c>
      <c r="E815" s="156" t="n">
        <v>2248</v>
      </c>
      <c r="F815" s="156" t="n">
        <v>896609</v>
      </c>
      <c r="G815" s="157" t="n">
        <v>398.85</v>
      </c>
      <c r="H815" s="156" t="n">
        <v>2411</v>
      </c>
    </row>
    <row r="816" ht="48" customHeight="1" s="113">
      <c r="A816" s="158" t="n">
        <v>46128</v>
      </c>
      <c r="B816" s="156" t="inlineStr">
        <is>
          <t>M019</t>
        </is>
      </c>
      <c r="C816" s="156" t="inlineStr">
        <is>
          <t>GAZİEMİR-5</t>
        </is>
      </c>
      <c r="D816" s="156" t="inlineStr">
        <is>
          <t>ALİ ÇELİK</t>
        </is>
      </c>
      <c r="E816" s="156" t="n">
        <v>1973</v>
      </c>
      <c r="F816" s="156" t="n">
        <v>461616</v>
      </c>
      <c r="G816" s="157" t="n">
        <v>233.97</v>
      </c>
      <c r="H816" s="156" t="n">
        <v>2055</v>
      </c>
    </row>
    <row r="817" ht="48" customHeight="1" s="113">
      <c r="A817" s="158" t="n">
        <v>46128</v>
      </c>
      <c r="B817" s="156" t="inlineStr">
        <is>
          <t>M020</t>
        </is>
      </c>
      <c r="C817" s="156" t="inlineStr">
        <is>
          <t>GAZİEMİR-6</t>
        </is>
      </c>
      <c r="D817" s="156" t="inlineStr">
        <is>
          <t>ALİ ÇELİK</t>
        </is>
      </c>
      <c r="E817" s="156" t="n">
        <v>627</v>
      </c>
      <c r="F817" s="156" t="n">
        <v>294804</v>
      </c>
      <c r="G817" s="157" t="n">
        <v>470.18</v>
      </c>
      <c r="H817" s="156" t="n">
        <v>564</v>
      </c>
    </row>
    <row r="818" ht="48" customHeight="1" s="113">
      <c r="A818" s="158" t="n">
        <v>46128</v>
      </c>
      <c r="B818" s="156" t="inlineStr">
        <is>
          <t>M021</t>
        </is>
      </c>
      <c r="C818" s="156" t="inlineStr">
        <is>
          <t>GAZİEMİR-7</t>
        </is>
      </c>
      <c r="D818" s="156" t="inlineStr">
        <is>
          <t>ALİ ÇELİK</t>
        </is>
      </c>
      <c r="E818" s="156" t="n">
        <v>4216</v>
      </c>
      <c r="F818" s="156" t="n">
        <v>1197268</v>
      </c>
      <c r="G818" s="157" t="n">
        <v>283.98</v>
      </c>
      <c r="H818" s="156" t="n">
        <v>3992</v>
      </c>
    </row>
    <row r="819" ht="48" customHeight="1" s="113">
      <c r="A819" s="158" t="n">
        <v>46128</v>
      </c>
      <c r="B819" s="156" t="inlineStr">
        <is>
          <t>M022</t>
        </is>
      </c>
      <c r="C819" s="156" t="inlineStr">
        <is>
          <t>GEDİZ</t>
        </is>
      </c>
      <c r="D819" s="156" t="inlineStr">
        <is>
          <t>DERYA YARDIMCI</t>
        </is>
      </c>
      <c r="E819" s="156" t="n">
        <v>1080</v>
      </c>
      <c r="F819" s="156" t="n">
        <v>380244</v>
      </c>
      <c r="G819" s="157" t="n">
        <v>352.08</v>
      </c>
      <c r="H819" s="156" t="n">
        <v>972</v>
      </c>
    </row>
    <row r="820" ht="48" customHeight="1" s="113">
      <c r="A820" s="158" t="n">
        <v>46128</v>
      </c>
      <c r="B820" s="156" t="inlineStr">
        <is>
          <t>M023</t>
        </is>
      </c>
      <c r="C820" s="156" t="inlineStr">
        <is>
          <t>GÖZTEPE</t>
        </is>
      </c>
      <c r="D820" s="156" t="inlineStr">
        <is>
          <t>ERTAN TEKİ</t>
        </is>
      </c>
      <c r="E820" s="156" t="n">
        <v>3273</v>
      </c>
      <c r="F820" s="156" t="n">
        <v>1205020</v>
      </c>
      <c r="G820" s="157" t="n">
        <v>368.17</v>
      </c>
      <c r="H820" s="156" t="n">
        <v>3488</v>
      </c>
    </row>
    <row r="821" ht="48" customHeight="1" s="113">
      <c r="A821" s="158" t="n">
        <v>46128</v>
      </c>
      <c r="B821" s="156" t="inlineStr">
        <is>
          <t>M024</t>
        </is>
      </c>
      <c r="C821" s="156" t="inlineStr">
        <is>
          <t>GÜMÜŞPALA</t>
        </is>
      </c>
      <c r="D821" s="156" t="inlineStr">
        <is>
          <t>DERYA YARDIMCI</t>
        </is>
      </c>
      <c r="E821" s="156" t="n">
        <v>4398</v>
      </c>
      <c r="F821" s="156" t="n">
        <v>2309810</v>
      </c>
      <c r="G821" s="157" t="n">
        <v>525.2</v>
      </c>
      <c r="H821" s="156" t="n">
        <v>4518</v>
      </c>
    </row>
    <row r="822" ht="36" customHeight="1" s="113">
      <c r="A822" s="158" t="n">
        <v>46128</v>
      </c>
      <c r="B822" s="156" t="inlineStr">
        <is>
          <t>M025</t>
        </is>
      </c>
      <c r="C822" s="156" t="inlineStr">
        <is>
          <t>HAL DEPO</t>
        </is>
      </c>
      <c r="D822" s="156" t="inlineStr">
        <is>
          <t>HALİT BAŞDAŞ</t>
        </is>
      </c>
      <c r="E822" s="156" t="n">
        <v>0</v>
      </c>
      <c r="F822" s="156" t="n">
        <v>0</v>
      </c>
      <c r="G822" s="156" t="n">
        <v>0</v>
      </c>
      <c r="H822" s="156" t="n">
        <v>0</v>
      </c>
    </row>
    <row r="823" ht="24" customHeight="1" s="113">
      <c r="A823" s="158" t="n">
        <v>46128</v>
      </c>
      <c r="B823" s="156" t="inlineStr">
        <is>
          <t>M026</t>
        </is>
      </c>
      <c r="C823" s="156" t="inlineStr">
        <is>
          <t>HARMANDALI</t>
        </is>
      </c>
      <c r="D823" s="156" t="inlineStr">
        <is>
          <t>DERYA YARDIMCI</t>
        </is>
      </c>
      <c r="E823" s="156" t="n">
        <v>3569</v>
      </c>
      <c r="F823" s="156" t="n">
        <v>1253583</v>
      </c>
      <c r="G823" s="157" t="n">
        <v>351.24</v>
      </c>
      <c r="H823" s="156" t="n">
        <v>3789</v>
      </c>
    </row>
    <row r="824" ht="36" customHeight="1" s="113">
      <c r="A824" s="158" t="n">
        <v>46128</v>
      </c>
      <c r="B824" s="156" t="inlineStr">
        <is>
          <t>M027</t>
        </is>
      </c>
      <c r="C824" s="156" t="inlineStr">
        <is>
          <t>HATAY</t>
        </is>
      </c>
      <c r="D824" s="156" t="inlineStr">
        <is>
          <t>ERTAN TEKİ</t>
        </is>
      </c>
      <c r="E824" s="156" t="n">
        <v>3371</v>
      </c>
      <c r="F824" s="156" t="n">
        <v>1086694</v>
      </c>
      <c r="G824" s="157" t="n">
        <v>322.37</v>
      </c>
      <c r="H824" s="156" t="n">
        <v>3460</v>
      </c>
    </row>
    <row r="825" ht="24" customHeight="1" s="113">
      <c r="A825" s="158" t="n">
        <v>46128</v>
      </c>
      <c r="B825" s="156" t="inlineStr">
        <is>
          <t>M028</t>
        </is>
      </c>
      <c r="C825" s="156" t="inlineStr">
        <is>
          <t>KARŞIYAKA-1</t>
        </is>
      </c>
      <c r="D825" s="156" t="inlineStr">
        <is>
          <t>DERYA YARDIMCI</t>
        </is>
      </c>
      <c r="E825" s="156" t="n">
        <v>2576</v>
      </c>
      <c r="F825" s="156" t="n">
        <v>1084719</v>
      </c>
      <c r="G825" s="157" t="n">
        <v>421.09</v>
      </c>
      <c r="H825" s="156" t="n">
        <v>2329</v>
      </c>
    </row>
    <row r="826" ht="36" customHeight="1" s="113">
      <c r="A826" s="158" t="n">
        <v>46128</v>
      </c>
      <c r="B826" s="156" t="inlineStr">
        <is>
          <t>M029</t>
        </is>
      </c>
      <c r="C826" s="156" t="inlineStr">
        <is>
          <t>KARŞIYAKA-2</t>
        </is>
      </c>
      <c r="D826" s="156" t="inlineStr">
        <is>
          <t>DERYA YARDIMCI</t>
        </is>
      </c>
      <c r="E826" s="156" t="n">
        <v>1291</v>
      </c>
      <c r="F826" s="156" t="n">
        <v>356504</v>
      </c>
      <c r="G826" s="157" t="n">
        <v>276.15</v>
      </c>
      <c r="H826" s="156" t="n">
        <v>1190</v>
      </c>
    </row>
    <row r="827" ht="24" customHeight="1" s="113">
      <c r="A827" s="158" t="n">
        <v>46128</v>
      </c>
      <c r="B827" s="156" t="inlineStr">
        <is>
          <t>M030</t>
        </is>
      </c>
      <c r="C827" s="156" t="inlineStr">
        <is>
          <t>MANAVKUYU</t>
        </is>
      </c>
      <c r="D827" s="156" t="inlineStr">
        <is>
          <t>DERYA YARDIMCI</t>
        </is>
      </c>
      <c r="E827" s="156" t="n">
        <v>1611</v>
      </c>
      <c r="F827" s="156" t="n">
        <v>373505</v>
      </c>
      <c r="G827" s="157" t="n">
        <v>231.85</v>
      </c>
      <c r="H827" s="156" t="n">
        <v>1469</v>
      </c>
    </row>
    <row r="828" ht="36" customHeight="1" s="113">
      <c r="A828" s="158" t="n">
        <v>46128</v>
      </c>
      <c r="B828" s="156" t="inlineStr">
        <is>
          <t>M031</t>
        </is>
      </c>
      <c r="C828" s="156" t="inlineStr">
        <is>
          <t>MENDERES</t>
        </is>
      </c>
      <c r="D828" s="156" t="inlineStr">
        <is>
          <t>CÜNEYT ÇIKRIKÇI - AYŞE AVCU</t>
        </is>
      </c>
      <c r="E828" s="156" t="n">
        <v>3339</v>
      </c>
      <c r="F828" s="156" t="n">
        <v>798771</v>
      </c>
      <c r="G828" s="157" t="n">
        <v>239.22</v>
      </c>
      <c r="H828" s="156" t="n">
        <v>3546</v>
      </c>
    </row>
    <row r="829" ht="36" customHeight="1" s="113">
      <c r="A829" s="158" t="n">
        <v>46128</v>
      </c>
      <c r="B829" s="156" t="inlineStr">
        <is>
          <t>M032</t>
        </is>
      </c>
      <c r="C829" s="156" t="inlineStr">
        <is>
          <t>MENDERES DEPO</t>
        </is>
      </c>
      <c r="D829" s="156" t="inlineStr">
        <is>
          <t>AYHAN DAŞDEMİR</t>
        </is>
      </c>
      <c r="E829" s="156" t="n">
        <v>0</v>
      </c>
      <c r="F829" s="156" t="n">
        <v>0</v>
      </c>
      <c r="G829" s="156" t="n">
        <v>0</v>
      </c>
      <c r="H829" s="156" t="n">
        <v>0</v>
      </c>
    </row>
    <row r="830" ht="36" customHeight="1" s="113">
      <c r="A830" s="158" t="n">
        <v>46128</v>
      </c>
      <c r="B830" s="156" t="inlineStr">
        <is>
          <t>M033</t>
        </is>
      </c>
      <c r="C830" s="156" t="inlineStr">
        <is>
          <t>MERKEZ</t>
        </is>
      </c>
      <c r="D830" s="156" t="inlineStr">
        <is>
          <t>GENEL MÜDÜR</t>
        </is>
      </c>
      <c r="E830" s="156" t="n">
        <v>0</v>
      </c>
      <c r="F830" s="156" t="n">
        <v>0</v>
      </c>
      <c r="G830" s="156" t="n">
        <v>0</v>
      </c>
      <c r="H830" s="156" t="n">
        <v>0</v>
      </c>
    </row>
    <row r="831" ht="48" customHeight="1" s="113">
      <c r="A831" s="158" t="n">
        <v>46128</v>
      </c>
      <c r="B831" s="156" t="inlineStr">
        <is>
          <t>M034</t>
        </is>
      </c>
      <c r="C831" s="156" t="inlineStr">
        <is>
          <t>NARLIDERE</t>
        </is>
      </c>
      <c r="D831" s="156" t="inlineStr">
        <is>
          <t>ERTAN TEKİ</t>
        </is>
      </c>
      <c r="E831" s="156" t="n">
        <v>3180</v>
      </c>
      <c r="F831" s="156" t="n">
        <v>670473</v>
      </c>
      <c r="G831" s="157" t="n">
        <v>210.84</v>
      </c>
      <c r="H831" s="156" t="n">
        <v>3108</v>
      </c>
    </row>
    <row r="832" ht="36" customHeight="1" s="113">
      <c r="A832" s="158" t="n">
        <v>46128</v>
      </c>
      <c r="B832" s="156" t="inlineStr">
        <is>
          <t>M035</t>
        </is>
      </c>
      <c r="C832" s="156" t="inlineStr">
        <is>
          <t>OSMANGAZİ</t>
        </is>
      </c>
      <c r="D832" s="156" t="inlineStr">
        <is>
          <t>DERYA YARDIMCI</t>
        </is>
      </c>
      <c r="E832" s="156" t="n">
        <v>4051</v>
      </c>
      <c r="F832" s="156" t="n">
        <v>1256893</v>
      </c>
      <c r="G832" s="157" t="n">
        <v>310.27</v>
      </c>
      <c r="H832" s="156" t="n">
        <v>4009</v>
      </c>
    </row>
    <row r="833" ht="27.75" customHeight="1" s="113">
      <c r="A833" s="158" t="n">
        <v>46128</v>
      </c>
      <c r="B833" s="156" t="inlineStr">
        <is>
          <t>M036</t>
        </is>
      </c>
      <c r="C833" s="156" t="inlineStr">
        <is>
          <t>POLİGON</t>
        </is>
      </c>
      <c r="D833" s="156" t="inlineStr">
        <is>
          <t>ERTAN TEKİ</t>
        </is>
      </c>
      <c r="E833" s="156" t="n">
        <v>1903</v>
      </c>
      <c r="F833" s="156" t="n">
        <v>489503</v>
      </c>
      <c r="G833" s="157" t="n">
        <v>257.23</v>
      </c>
      <c r="H833" s="156" t="n">
        <v>1955</v>
      </c>
    </row>
    <row r="834" ht="24" customHeight="1" s="113">
      <c r="A834" s="158" t="n">
        <v>46128</v>
      </c>
      <c r="B834" s="156" t="inlineStr">
        <is>
          <t>M037</t>
        </is>
      </c>
      <c r="C834" s="156" t="inlineStr">
        <is>
          <t>SEFERİHİSAR</t>
        </is>
      </c>
      <c r="D834" s="156" t="inlineStr">
        <is>
          <t>ERTAN TEKİ</t>
        </is>
      </c>
      <c r="E834" s="156" t="n">
        <v>4450</v>
      </c>
      <c r="F834" s="156" t="n">
        <v>1747504</v>
      </c>
      <c r="G834" s="157" t="n">
        <v>392.7</v>
      </c>
      <c r="H834" s="156" t="n">
        <v>4422</v>
      </c>
    </row>
    <row r="835" ht="36" customHeight="1" s="113">
      <c r="A835" s="158" t="n">
        <v>46128</v>
      </c>
      <c r="B835" s="156" t="inlineStr">
        <is>
          <t>M038</t>
        </is>
      </c>
      <c r="C835" s="156" t="inlineStr">
        <is>
          <t>TORBALI 1</t>
        </is>
      </c>
      <c r="D835" s="156" t="inlineStr">
        <is>
          <t>CÜNEYT ÇIKRIKÇI - AYŞE AVCU</t>
        </is>
      </c>
      <c r="E835" s="156" t="n">
        <v>2345</v>
      </c>
      <c r="F835" s="156" t="n">
        <v>1312205</v>
      </c>
      <c r="G835" s="157" t="n">
        <v>559.58</v>
      </c>
      <c r="H835" s="156" t="n">
        <v>2462</v>
      </c>
    </row>
    <row r="836" ht="24" customHeight="1" s="113">
      <c r="A836" s="158" t="n">
        <v>46128</v>
      </c>
      <c r="B836" s="156" t="inlineStr">
        <is>
          <t>M039</t>
        </is>
      </c>
      <c r="C836" s="156" t="inlineStr">
        <is>
          <t>TORBALI 2</t>
        </is>
      </c>
      <c r="D836" s="156" t="inlineStr">
        <is>
          <t>CÜNEYT ÇIKRIKÇI - AYŞE AVCU</t>
        </is>
      </c>
      <c r="E836" s="156" t="n">
        <v>3292</v>
      </c>
      <c r="F836" s="156" t="n">
        <v>1170172</v>
      </c>
      <c r="G836" s="157" t="n">
        <v>355.46</v>
      </c>
      <c r="H836" s="156" t="n">
        <v>3157</v>
      </c>
    </row>
    <row r="837" ht="24" customHeight="1" s="113">
      <c r="A837" s="158" t="n">
        <v>46128</v>
      </c>
      <c r="B837" s="156" t="inlineStr">
        <is>
          <t>M040</t>
        </is>
      </c>
      <c r="C837" s="156" t="inlineStr">
        <is>
          <t>TORBALI 3</t>
        </is>
      </c>
      <c r="D837" s="156" t="inlineStr">
        <is>
          <t>CÜNEYT ÇIKRIKÇI - AYŞE AVCU</t>
        </is>
      </c>
      <c r="E837" s="156" t="n">
        <v>2219</v>
      </c>
      <c r="F837" s="156" t="n">
        <v>714922</v>
      </c>
      <c r="G837" s="157" t="n">
        <v>322.18</v>
      </c>
      <c r="H837" s="156" t="n">
        <v>2247</v>
      </c>
    </row>
    <row r="838" ht="48" customHeight="1" s="113">
      <c r="A838" s="158" t="n">
        <v>46128</v>
      </c>
      <c r="B838" s="156" t="inlineStr">
        <is>
          <t>M041</t>
        </is>
      </c>
      <c r="C838" s="156" t="inlineStr">
        <is>
          <t>TORBALI 4</t>
        </is>
      </c>
      <c r="D838" s="156" t="inlineStr">
        <is>
          <t>CÜNEYT ÇIKRIKÇI - AYŞE AVCU</t>
        </is>
      </c>
      <c r="E838" s="156" t="n">
        <v>3168</v>
      </c>
      <c r="F838" s="156" t="n">
        <v>1689074</v>
      </c>
      <c r="G838" s="157" t="n">
        <v>533.17</v>
      </c>
      <c r="H838" s="156" t="n">
        <v>3225</v>
      </c>
    </row>
    <row r="839" ht="48" customHeight="1" s="113">
      <c r="A839" s="158" t="n">
        <v>46128</v>
      </c>
      <c r="B839" s="156" t="inlineStr">
        <is>
          <t>M042</t>
        </is>
      </c>
      <c r="C839" s="156" t="inlineStr">
        <is>
          <t>TORBALI 5</t>
        </is>
      </c>
      <c r="D839" s="156" t="inlineStr">
        <is>
          <t>CÜNEYT ÇIKRIKÇI - AYŞE AVCU</t>
        </is>
      </c>
      <c r="E839" s="156" t="n">
        <v>3668</v>
      </c>
      <c r="F839" s="156" t="n">
        <v>1343319</v>
      </c>
      <c r="G839" s="157" t="n">
        <v>366.23</v>
      </c>
      <c r="H839" s="156" t="n">
        <v>3664</v>
      </c>
    </row>
    <row r="840" ht="48" customHeight="1" s="113">
      <c r="A840" s="158" t="n">
        <v>46128</v>
      </c>
      <c r="B840" s="156" t="inlineStr">
        <is>
          <t>M043</t>
        </is>
      </c>
      <c r="C840" s="156" t="inlineStr">
        <is>
          <t>YAPICIOĞLU</t>
        </is>
      </c>
      <c r="D840" s="156" t="inlineStr">
        <is>
          <t>ERTAN TEKİ</t>
        </is>
      </c>
      <c r="E840" s="156" t="n">
        <v>1248</v>
      </c>
      <c r="F840" s="156" t="n">
        <v>560095</v>
      </c>
      <c r="G840" s="157" t="n">
        <v>448.79</v>
      </c>
      <c r="H840" s="156" t="n">
        <v>1330</v>
      </c>
    </row>
    <row r="841" ht="48" customHeight="1" s="113">
      <c r="A841" s="158" t="n">
        <v>46128</v>
      </c>
      <c r="B841" s="156" t="inlineStr">
        <is>
          <t>M044</t>
        </is>
      </c>
      <c r="C841" s="156" t="inlineStr">
        <is>
          <t>YEŞİLOVA</t>
        </is>
      </c>
      <c r="D841" s="156" t="inlineStr">
        <is>
          <t>DERYA YARDIMCI</t>
        </is>
      </c>
      <c r="E841" s="156" t="n">
        <v>696</v>
      </c>
      <c r="F841" s="156" t="n">
        <v>138707</v>
      </c>
      <c r="G841" s="157" t="n">
        <v>199.29</v>
      </c>
      <c r="H841" s="156" t="n">
        <v>632</v>
      </c>
    </row>
    <row r="842" ht="48" customHeight="1" s="113">
      <c r="A842" s="158" t="n">
        <v>46128</v>
      </c>
      <c r="B842" s="156" t="inlineStr">
        <is>
          <t>M045</t>
        </is>
      </c>
      <c r="C842" s="156" t="inlineStr">
        <is>
          <t>Z1  ET DEPO</t>
        </is>
      </c>
      <c r="D842" s="156" t="inlineStr">
        <is>
          <t>FARUK MALKOÇ</t>
        </is>
      </c>
      <c r="E842" s="156" t="n">
        <v>0</v>
      </c>
      <c r="F842" s="156" t="n">
        <v>0</v>
      </c>
      <c r="G842" s="156" t="n">
        <v>0</v>
      </c>
      <c r="H842" s="156" t="n">
        <v>0</v>
      </c>
    </row>
    <row r="843" ht="24" customHeight="1" s="113">
      <c r="A843" s="158" t="n">
        <v>46128</v>
      </c>
      <c r="B843" s="156" t="inlineStr">
        <is>
          <t>M046</t>
        </is>
      </c>
      <c r="C843" s="156" t="inlineStr">
        <is>
          <t>ÇAMDİBİ</t>
        </is>
      </c>
      <c r="D843" s="156" t="inlineStr">
        <is>
          <t>DERYA YARDIMCI</t>
        </is>
      </c>
      <c r="E843" s="156" t="n">
        <v>2581</v>
      </c>
      <c r="F843" s="156" t="n">
        <v>467905</v>
      </c>
      <c r="G843" s="157" t="n">
        <v>181.29</v>
      </c>
      <c r="H843" s="156" t="n">
        <v>2330</v>
      </c>
    </row>
    <row r="844" ht="36" customHeight="1" s="113">
      <c r="A844" s="158" t="n">
        <v>46128</v>
      </c>
      <c r="B844" s="156" t="inlineStr">
        <is>
          <t>M047</t>
        </is>
      </c>
      <c r="C844" s="156" t="inlineStr">
        <is>
          <t>ÇİFTLİK</t>
        </is>
      </c>
      <c r="D844" s="156" t="inlineStr">
        <is>
          <t>CEBRAİL ÇİÇEK</t>
        </is>
      </c>
      <c r="E844" s="156" t="n">
        <v>0</v>
      </c>
      <c r="F844" s="156" t="n">
        <v>0</v>
      </c>
      <c r="G844" s="156" t="n">
        <v>0</v>
      </c>
      <c r="H844" s="156" t="n">
        <v>0</v>
      </c>
    </row>
    <row r="845" ht="24" customHeight="1" s="113">
      <c r="A845" s="158" t="n">
        <v>46128</v>
      </c>
      <c r="B845" s="156" t="inlineStr">
        <is>
          <t>M048</t>
        </is>
      </c>
      <c r="C845" s="156" t="inlineStr">
        <is>
          <t>ÇİĞLİ</t>
        </is>
      </c>
      <c r="D845" s="156" t="inlineStr">
        <is>
          <t>DERYA YARDIMCI</t>
        </is>
      </c>
      <c r="E845" s="156" t="n">
        <v>2136</v>
      </c>
      <c r="F845" s="156" t="n">
        <v>468176</v>
      </c>
      <c r="G845" s="157" t="n">
        <v>219.18</v>
      </c>
      <c r="H845" s="156" t="n">
        <v>1990</v>
      </c>
    </row>
    <row r="846" ht="36" customHeight="1" s="113">
      <c r="A846" s="158" t="n">
        <v>46128</v>
      </c>
      <c r="B846" s="156" t="inlineStr">
        <is>
          <t>M049</t>
        </is>
      </c>
      <c r="C846" s="156" t="inlineStr">
        <is>
          <t>ÖZDERE</t>
        </is>
      </c>
      <c r="D846" s="156" t="inlineStr">
        <is>
          <t>CÜNEYT ÇIKRIKÇI - AYŞE AVCU</t>
        </is>
      </c>
      <c r="E846" s="156" t="n">
        <v>911</v>
      </c>
      <c r="F846" s="156" t="n">
        <v>306289</v>
      </c>
      <c r="G846" s="157" t="n">
        <v>336.21</v>
      </c>
      <c r="H846" s="156" t="n">
        <v>949</v>
      </c>
    </row>
    <row r="847" ht="24" customHeight="1" s="113">
      <c r="A847" s="158" t="n">
        <v>46128</v>
      </c>
      <c r="B847" s="156" t="inlineStr">
        <is>
          <t>M050</t>
        </is>
      </c>
      <c r="C847" s="156" t="inlineStr">
        <is>
          <t>İZMİRSPOR</t>
        </is>
      </c>
      <c r="D847" s="156" t="inlineStr">
        <is>
          <t>ERTAN TEKİ</t>
        </is>
      </c>
      <c r="E847" s="156" t="n">
        <v>3281</v>
      </c>
      <c r="F847" s="156" t="n">
        <v>1742630</v>
      </c>
      <c r="G847" s="157" t="n">
        <v>531.13</v>
      </c>
      <c r="H847" s="156" t="n">
        <v>3282</v>
      </c>
    </row>
    <row r="848" ht="36" customHeight="1" s="113">
      <c r="A848" s="158" t="n">
        <v>46128</v>
      </c>
      <c r="B848" s="156" t="inlineStr">
        <is>
          <t>M051</t>
        </is>
      </c>
      <c r="C848" s="156" t="inlineStr">
        <is>
          <t>ŞİRİNYER</t>
        </is>
      </c>
      <c r="D848" s="156" t="inlineStr">
        <is>
          <t>ERTAN TEKİ</t>
        </is>
      </c>
      <c r="E848" s="156" t="n">
        <v>984</v>
      </c>
      <c r="F848" s="156" t="n">
        <v>486619</v>
      </c>
      <c r="G848" s="157" t="n">
        <v>494.53</v>
      </c>
      <c r="H848" s="156" t="n">
        <v>962</v>
      </c>
    </row>
    <row r="849" ht="48" customHeight="1" s="113">
      <c r="A849" s="158" t="n">
        <v>46128</v>
      </c>
      <c r="B849" s="156" t="inlineStr">
        <is>
          <t>M052</t>
        </is>
      </c>
      <c r="C849" s="156" t="inlineStr">
        <is>
          <t>ŞİRİNYER 2</t>
        </is>
      </c>
      <c r="D849" s="156" t="inlineStr">
        <is>
          <t>DERYA YARDIMCI</t>
        </is>
      </c>
      <c r="E849" s="156" t="n">
        <v>2132</v>
      </c>
      <c r="F849" s="156" t="n">
        <v>914886</v>
      </c>
      <c r="G849" s="157" t="n">
        <v>429.12</v>
      </c>
      <c r="H849" s="156" t="n">
        <v>2001</v>
      </c>
    </row>
    <row r="850" ht="24" customHeight="1" s="113">
      <c r="A850" s="158" t="n">
        <v>46128</v>
      </c>
      <c r="B850" s="156" t="inlineStr">
        <is>
          <t>M057</t>
        </is>
      </c>
      <c r="C850" s="156" t="inlineStr">
        <is>
          <t>BUCA2</t>
        </is>
      </c>
      <c r="D850" s="156" t="inlineStr">
        <is>
          <t>ERTAN TEKİ</t>
        </is>
      </c>
      <c r="E850" s="156" t="n">
        <v>0</v>
      </c>
      <c r="F850" s="156" t="n">
        <v>0</v>
      </c>
      <c r="G850" s="156" t="n">
        <v>0</v>
      </c>
      <c r="H850" s="156" t="n">
        <v>0</v>
      </c>
    </row>
    <row r="851" ht="24" customHeight="1" s="113">
      <c r="A851" s="158" t="n">
        <v>46129</v>
      </c>
      <c r="B851" s="156" t="inlineStr">
        <is>
          <t>M001</t>
        </is>
      </c>
      <c r="C851" s="156" t="inlineStr">
        <is>
          <t>AKEVLER</t>
        </is>
      </c>
      <c r="D851" s="156" t="inlineStr">
        <is>
          <t>ERTAN TEKİ</t>
        </is>
      </c>
      <c r="E851" s="156" t="n">
        <v>1490</v>
      </c>
      <c r="F851" s="156" t="n">
        <v>583205</v>
      </c>
      <c r="G851" s="157" t="n">
        <v>391.41</v>
      </c>
      <c r="H851" s="156" t="n">
        <v>1453</v>
      </c>
    </row>
    <row r="852" ht="36" customHeight="1" s="113">
      <c r="A852" s="158" t="n">
        <v>46129</v>
      </c>
      <c r="B852" s="156" t="inlineStr">
        <is>
          <t>M002</t>
        </is>
      </c>
      <c r="C852" s="156" t="inlineStr">
        <is>
          <t>AYDIN EFELER</t>
        </is>
      </c>
      <c r="D852" s="156" t="inlineStr">
        <is>
          <t>CÜNEYT ÇIKRIKÇI - AYŞE AVCU</t>
        </is>
      </c>
      <c r="E852" s="156" t="n">
        <v>2421</v>
      </c>
      <c r="F852" s="156" t="n">
        <v>706445</v>
      </c>
      <c r="G852" s="157" t="n">
        <v>291.8</v>
      </c>
      <c r="H852" s="156" t="n">
        <v>2536</v>
      </c>
    </row>
    <row r="853" ht="36" customHeight="1" s="113">
      <c r="A853" s="158" t="n">
        <v>46129</v>
      </c>
      <c r="B853" s="156" t="inlineStr">
        <is>
          <t>M003</t>
        </is>
      </c>
      <c r="C853" s="156" t="inlineStr">
        <is>
          <t>AYDIN EFELER-2</t>
        </is>
      </c>
      <c r="D853" s="156" t="inlineStr">
        <is>
          <t>CÜNEYT ÇIKRIKÇI - AYŞE AVCU</t>
        </is>
      </c>
      <c r="E853" s="156" t="n">
        <v>1449</v>
      </c>
      <c r="F853" s="156" t="n">
        <v>586080</v>
      </c>
      <c r="G853" s="157" t="n">
        <v>404.47</v>
      </c>
      <c r="H853" s="156" t="n">
        <v>1356</v>
      </c>
    </row>
    <row r="854" ht="24" customHeight="1" s="113">
      <c r="A854" s="158" t="n">
        <v>46129</v>
      </c>
      <c r="B854" s="156" t="inlineStr">
        <is>
          <t>M004</t>
        </is>
      </c>
      <c r="C854" s="156" t="inlineStr">
        <is>
          <t>AYDIN FATİH</t>
        </is>
      </c>
      <c r="D854" s="156" t="inlineStr">
        <is>
          <t>CÜNEYT ÇIKRIKÇI - AYŞE AVCU</t>
        </is>
      </c>
      <c r="E854" s="156" t="n">
        <v>894</v>
      </c>
      <c r="F854" s="156" t="n">
        <v>287185</v>
      </c>
      <c r="G854" s="157" t="n">
        <v>321.24</v>
      </c>
      <c r="H854" s="156" t="n">
        <v>859</v>
      </c>
    </row>
    <row r="855" ht="24" customHeight="1" s="113">
      <c r="A855" s="158" t="n">
        <v>46129</v>
      </c>
      <c r="B855" s="156" t="inlineStr">
        <is>
          <t>M005</t>
        </is>
      </c>
      <c r="C855" s="156" t="inlineStr">
        <is>
          <t>AYDIN FATİH-2</t>
        </is>
      </c>
      <c r="D855" s="156" t="inlineStr">
        <is>
          <t>CÜNEYT ÇIKRIKÇI - AYŞE AVCU</t>
        </is>
      </c>
      <c r="E855" s="156" t="n">
        <v>1742</v>
      </c>
      <c r="F855" s="156" t="n">
        <v>994427</v>
      </c>
      <c r="G855" s="157" t="n">
        <v>570.85</v>
      </c>
      <c r="H855" s="156" t="n">
        <v>1684</v>
      </c>
    </row>
    <row r="856" ht="24" customHeight="1" s="113">
      <c r="A856" s="158" t="n">
        <v>46129</v>
      </c>
      <c r="B856" s="156" t="inlineStr">
        <is>
          <t>M006</t>
        </is>
      </c>
      <c r="C856" s="156" t="inlineStr">
        <is>
          <t>AYDIN GİRNE</t>
        </is>
      </c>
      <c r="D856" s="156" t="inlineStr">
        <is>
          <t>CÜNEYT ÇIKRIKÇI - AYŞE AVCU</t>
        </is>
      </c>
      <c r="E856" s="156" t="n">
        <v>1401</v>
      </c>
      <c r="F856" s="156" t="n">
        <v>355356</v>
      </c>
      <c r="G856" s="157" t="n">
        <v>253.64</v>
      </c>
      <c r="H856" s="156" t="n">
        <v>1461</v>
      </c>
    </row>
    <row r="857" ht="54.75" customHeight="1" s="113">
      <c r="A857" s="158" t="n">
        <v>46129</v>
      </c>
      <c r="B857" s="156" t="inlineStr">
        <is>
          <t>M007</t>
        </is>
      </c>
      <c r="C857" s="156" t="inlineStr">
        <is>
          <t>AYDIN MİMARSİNAN</t>
        </is>
      </c>
      <c r="D857" s="156" t="inlineStr">
        <is>
          <t>CÜNEYT ÇIKRIKÇI - AYŞE AVCU</t>
        </is>
      </c>
      <c r="E857" s="156" t="n">
        <v>3907</v>
      </c>
      <c r="F857" s="156" t="n">
        <v>957953</v>
      </c>
      <c r="G857" s="157" t="n">
        <v>245.19</v>
      </c>
      <c r="H857" s="156" t="n">
        <v>3903</v>
      </c>
    </row>
    <row r="858" ht="24" customHeight="1" s="113">
      <c r="A858" s="158" t="n">
        <v>46129</v>
      </c>
      <c r="B858" s="156" t="inlineStr">
        <is>
          <t>M008</t>
        </is>
      </c>
      <c r="C858" s="156" t="inlineStr">
        <is>
          <t>AYRANCILAR</t>
        </is>
      </c>
      <c r="D858" s="156" t="inlineStr">
        <is>
          <t>CÜNEYT ÇIKRIKÇI - AYŞE AVCU</t>
        </is>
      </c>
      <c r="E858" s="156" t="n">
        <v>2995</v>
      </c>
      <c r="F858" s="156" t="n">
        <v>650185</v>
      </c>
      <c r="G858" s="157" t="n">
        <v>217.09</v>
      </c>
      <c r="H858" s="156" t="n">
        <v>2965</v>
      </c>
    </row>
    <row r="859" ht="48" customHeight="1" s="113">
      <c r="A859" s="158" t="n">
        <v>46129</v>
      </c>
      <c r="B859" s="156" t="inlineStr">
        <is>
          <t>M009</t>
        </is>
      </c>
      <c r="C859" s="156" t="inlineStr">
        <is>
          <t>BALÇOVA</t>
        </is>
      </c>
      <c r="D859" s="156" t="inlineStr">
        <is>
          <t>ERTAN TEKİ</t>
        </is>
      </c>
      <c r="E859" s="156" t="n">
        <v>2685</v>
      </c>
      <c r="F859" s="156" t="n">
        <v>516001</v>
      </c>
      <c r="G859" s="157" t="n">
        <v>192.18</v>
      </c>
      <c r="H859" s="156" t="n">
        <v>2457</v>
      </c>
    </row>
    <row r="860" ht="48" customHeight="1" s="113">
      <c r="A860" s="158" t="n">
        <v>46129</v>
      </c>
      <c r="B860" s="156" t="inlineStr">
        <is>
          <t>M010</t>
        </is>
      </c>
      <c r="C860" s="156" t="inlineStr">
        <is>
          <t>BAYRAKLI</t>
        </is>
      </c>
      <c r="D860" s="156" t="inlineStr">
        <is>
          <t>DERYA YARDIMCI</t>
        </is>
      </c>
      <c r="E860" s="156" t="n">
        <v>3215</v>
      </c>
      <c r="F860" s="156" t="n">
        <v>881696</v>
      </c>
      <c r="G860" s="157" t="n">
        <v>274.24</v>
      </c>
      <c r="H860" s="156" t="n">
        <v>3019</v>
      </c>
    </row>
    <row r="861" ht="48" customHeight="1" s="113">
      <c r="A861" s="158" t="n">
        <v>46129</v>
      </c>
      <c r="B861" s="156" t="inlineStr">
        <is>
          <t>M011</t>
        </is>
      </c>
      <c r="C861" s="156" t="inlineStr">
        <is>
          <t>BOZYAKA</t>
        </is>
      </c>
      <c r="D861" s="156" t="inlineStr">
        <is>
          <t>ERTAN TEKİ</t>
        </is>
      </c>
      <c r="E861" s="156" t="n">
        <v>2457</v>
      </c>
      <c r="F861" s="156" t="n">
        <v>938822</v>
      </c>
      <c r="G861" s="157" t="n">
        <v>382.1</v>
      </c>
      <c r="H861" s="156" t="n">
        <v>2221</v>
      </c>
    </row>
    <row r="862" ht="48" customHeight="1" s="113">
      <c r="A862" s="158" t="n">
        <v>46129</v>
      </c>
      <c r="B862" s="156" t="inlineStr">
        <is>
          <t>M012</t>
        </is>
      </c>
      <c r="C862" s="156" t="inlineStr">
        <is>
          <t xml:space="preserve">BUCA </t>
        </is>
      </c>
      <c r="D862" s="156" t="inlineStr">
        <is>
          <t>DERYA YARDIMCI</t>
        </is>
      </c>
      <c r="E862" s="156" t="n">
        <v>1090</v>
      </c>
      <c r="F862" s="156" t="n">
        <v>491334</v>
      </c>
      <c r="G862" s="157" t="n">
        <v>450.77</v>
      </c>
      <c r="H862" s="156" t="n">
        <v>1011</v>
      </c>
    </row>
    <row r="863" ht="48" customHeight="1" s="113">
      <c r="A863" s="158" t="n">
        <v>46129</v>
      </c>
      <c r="B863" s="156" t="inlineStr">
        <is>
          <t>M013</t>
        </is>
      </c>
      <c r="C863" s="156" t="inlineStr">
        <is>
          <t>DEDEBAŞI</t>
        </is>
      </c>
      <c r="D863" s="156" t="inlineStr">
        <is>
          <t>DERYA YARDIMCI</t>
        </is>
      </c>
      <c r="E863" s="156" t="n">
        <v>2672</v>
      </c>
      <c r="F863" s="156" t="n">
        <v>1307961</v>
      </c>
      <c r="G863" s="157" t="n">
        <v>489.51</v>
      </c>
      <c r="H863" s="156" t="n">
        <v>2482</v>
      </c>
    </row>
    <row r="864" ht="48" customHeight="1" s="113">
      <c r="A864" s="158" t="n">
        <v>46129</v>
      </c>
      <c r="B864" s="156" t="inlineStr">
        <is>
          <t>M014</t>
        </is>
      </c>
      <c r="C864" s="156" t="inlineStr">
        <is>
          <t>ESKİİZMİR</t>
        </is>
      </c>
      <c r="D864" s="156" t="inlineStr">
        <is>
          <t>ERTAN TEKİ</t>
        </is>
      </c>
      <c r="E864" s="156" t="n">
        <v>2356</v>
      </c>
      <c r="F864" s="156" t="n">
        <v>1111675</v>
      </c>
      <c r="G864" s="157" t="n">
        <v>471.85</v>
      </c>
      <c r="H864" s="156" t="n">
        <v>2524</v>
      </c>
    </row>
    <row r="865" ht="48" customHeight="1" s="113">
      <c r="A865" s="158" t="n">
        <v>46129</v>
      </c>
      <c r="B865" s="156" t="inlineStr">
        <is>
          <t>M015</t>
        </is>
      </c>
      <c r="C865" s="156" t="inlineStr">
        <is>
          <t>GAZİEMİR-1</t>
        </is>
      </c>
      <c r="D865" s="156" t="inlineStr">
        <is>
          <t>ALİ ÇELİK</t>
        </is>
      </c>
      <c r="E865" s="156" t="n">
        <v>1574</v>
      </c>
      <c r="F865" s="156" t="n">
        <v>718320</v>
      </c>
      <c r="G865" s="157" t="n">
        <v>456.37</v>
      </c>
      <c r="H865" s="156" t="n">
        <v>1618</v>
      </c>
    </row>
    <row r="866" ht="24" customHeight="1" s="113">
      <c r="A866" s="158" t="n">
        <v>46129</v>
      </c>
      <c r="B866" s="156" t="inlineStr">
        <is>
          <t>M016</t>
        </is>
      </c>
      <c r="C866" s="156" t="inlineStr">
        <is>
          <t>GAZİEMİR-2</t>
        </is>
      </c>
      <c r="D866" s="156" t="inlineStr">
        <is>
          <t>ALİ ÇELİK</t>
        </is>
      </c>
      <c r="E866" s="156" t="n">
        <v>2614</v>
      </c>
      <c r="F866" s="156" t="n">
        <v>797756</v>
      </c>
      <c r="G866" s="157" t="n">
        <v>305.19</v>
      </c>
      <c r="H866" s="156" t="n">
        <v>2820</v>
      </c>
    </row>
    <row r="867" ht="36" customHeight="1" s="113">
      <c r="A867" s="158" t="n">
        <v>46129</v>
      </c>
      <c r="B867" s="156" t="inlineStr">
        <is>
          <t>M017</t>
        </is>
      </c>
      <c r="C867" s="156" t="inlineStr">
        <is>
          <t>GAZİEMİR-3</t>
        </is>
      </c>
      <c r="D867" s="156" t="inlineStr">
        <is>
          <t>ALİ ÇELİK</t>
        </is>
      </c>
      <c r="E867" s="156" t="n">
        <v>2021</v>
      </c>
      <c r="F867" s="156" t="n">
        <v>557867</v>
      </c>
      <c r="G867" s="157" t="n">
        <v>276.04</v>
      </c>
      <c r="H867" s="156" t="n">
        <v>2067</v>
      </c>
    </row>
    <row r="868" ht="24" customHeight="1" s="113">
      <c r="A868" s="158" t="n">
        <v>46129</v>
      </c>
      <c r="B868" s="156" t="inlineStr">
        <is>
          <t>M018</t>
        </is>
      </c>
      <c r="C868" s="156" t="inlineStr">
        <is>
          <t>GAZİEMİR-4</t>
        </is>
      </c>
      <c r="D868" s="156" t="inlineStr">
        <is>
          <t>ALİ ÇELİK</t>
        </is>
      </c>
      <c r="E868" s="156" t="n">
        <v>2432</v>
      </c>
      <c r="F868" s="156" t="n">
        <v>1014742</v>
      </c>
      <c r="G868" s="157" t="n">
        <v>417.25</v>
      </c>
      <c r="H868" s="156" t="n">
        <v>2431</v>
      </c>
    </row>
    <row r="869" ht="36" customHeight="1" s="113">
      <c r="A869" s="158" t="n">
        <v>46129</v>
      </c>
      <c r="B869" s="156" t="inlineStr">
        <is>
          <t>M019</t>
        </is>
      </c>
      <c r="C869" s="156" t="inlineStr">
        <is>
          <t>GAZİEMİR-5</t>
        </is>
      </c>
      <c r="D869" s="156" t="inlineStr">
        <is>
          <t>ALİ ÇELİK</t>
        </is>
      </c>
      <c r="E869" s="156" t="n">
        <v>2071</v>
      </c>
      <c r="F869" s="156" t="n">
        <v>463224</v>
      </c>
      <c r="G869" s="157" t="n">
        <v>223.67</v>
      </c>
      <c r="H869" s="156" t="n">
        <v>1881</v>
      </c>
    </row>
    <row r="870" ht="36" customHeight="1" s="113">
      <c r="A870" s="158" t="n">
        <v>46129</v>
      </c>
      <c r="B870" s="156" t="inlineStr">
        <is>
          <t>M020</t>
        </is>
      </c>
      <c r="C870" s="156" t="inlineStr">
        <is>
          <t>GAZİEMİR-6</t>
        </is>
      </c>
      <c r="D870" s="156" t="inlineStr">
        <is>
          <t>ALİ ÇELİK</t>
        </is>
      </c>
      <c r="E870" s="156" t="n">
        <v>580</v>
      </c>
      <c r="F870" s="156" t="n">
        <v>269776</v>
      </c>
      <c r="G870" s="157" t="n">
        <v>465.13</v>
      </c>
      <c r="H870" s="156" t="n">
        <v>578</v>
      </c>
    </row>
    <row r="871" ht="24" customHeight="1" s="113">
      <c r="A871" s="158" t="n">
        <v>46129</v>
      </c>
      <c r="B871" s="156" t="inlineStr">
        <is>
          <t>M021</t>
        </is>
      </c>
      <c r="C871" s="156" t="inlineStr">
        <is>
          <t>GAZİEMİR-7</t>
        </is>
      </c>
      <c r="D871" s="156" t="inlineStr">
        <is>
          <t>ALİ ÇELİK</t>
        </is>
      </c>
      <c r="E871" s="156" t="n">
        <v>3612</v>
      </c>
      <c r="F871" s="156" t="n">
        <v>928346</v>
      </c>
      <c r="G871" s="157" t="n">
        <v>257.02</v>
      </c>
      <c r="H871" s="156" t="n">
        <v>3539</v>
      </c>
    </row>
    <row r="872" ht="48" customHeight="1" s="113">
      <c r="A872" s="158" t="n">
        <v>46129</v>
      </c>
      <c r="B872" s="156" t="inlineStr">
        <is>
          <t>M022</t>
        </is>
      </c>
      <c r="C872" s="156" t="inlineStr">
        <is>
          <t>GEDİZ</t>
        </is>
      </c>
      <c r="D872" s="156" t="inlineStr">
        <is>
          <t>DERYA YARDIMCI</t>
        </is>
      </c>
      <c r="E872" s="156" t="n">
        <v>1325</v>
      </c>
      <c r="F872" s="156" t="n">
        <v>511880</v>
      </c>
      <c r="G872" s="157" t="n">
        <v>386.32</v>
      </c>
      <c r="H872" s="156" t="n">
        <v>1372</v>
      </c>
    </row>
    <row r="873" ht="48" customHeight="1" s="113">
      <c r="A873" s="158" t="n">
        <v>46129</v>
      </c>
      <c r="B873" s="156" t="inlineStr">
        <is>
          <t>M023</t>
        </is>
      </c>
      <c r="C873" s="156" t="inlineStr">
        <is>
          <t>GÖZTEPE</t>
        </is>
      </c>
      <c r="D873" s="156" t="inlineStr">
        <is>
          <t>ERTAN TEKİ</t>
        </is>
      </c>
      <c r="E873" s="156" t="n">
        <v>2955</v>
      </c>
      <c r="F873" s="156" t="n">
        <v>975857</v>
      </c>
      <c r="G873" s="157" t="n">
        <v>330.24</v>
      </c>
      <c r="H873" s="156" t="n">
        <v>2974</v>
      </c>
    </row>
    <row r="874" ht="48" customHeight="1" s="113">
      <c r="A874" s="158" t="n">
        <v>46129</v>
      </c>
      <c r="B874" s="156" t="inlineStr">
        <is>
          <t>M024</t>
        </is>
      </c>
      <c r="C874" s="156" t="inlineStr">
        <is>
          <t>GÜMÜŞPALA</t>
        </is>
      </c>
      <c r="D874" s="156" t="inlineStr">
        <is>
          <t>DERYA YARDIMCI</t>
        </is>
      </c>
      <c r="E874" s="156" t="n">
        <v>4927</v>
      </c>
      <c r="F874" s="156" t="n">
        <v>2359126</v>
      </c>
      <c r="G874" s="157" t="n">
        <v>478.82</v>
      </c>
      <c r="H874" s="156" t="n">
        <v>5010</v>
      </c>
    </row>
    <row r="875" ht="48" customHeight="1" s="113">
      <c r="A875" s="158" t="n">
        <v>46129</v>
      </c>
      <c r="B875" s="156" t="inlineStr">
        <is>
          <t>M025</t>
        </is>
      </c>
      <c r="C875" s="156" t="inlineStr">
        <is>
          <t>HAL DEPO</t>
        </is>
      </c>
      <c r="D875" s="156" t="inlineStr">
        <is>
          <t>HALİT BAŞDAŞ</t>
        </is>
      </c>
      <c r="E875" s="156" t="n">
        <v>0</v>
      </c>
      <c r="F875" s="156" t="n">
        <v>0</v>
      </c>
      <c r="G875" s="156" t="n">
        <v>0</v>
      </c>
      <c r="H875" s="156" t="n">
        <v>0</v>
      </c>
    </row>
    <row r="876" ht="48" customHeight="1" s="113">
      <c r="A876" s="158" t="n">
        <v>46129</v>
      </c>
      <c r="B876" s="156" t="inlineStr">
        <is>
          <t>M026</t>
        </is>
      </c>
      <c r="C876" s="156" t="inlineStr">
        <is>
          <t>HARMANDALI</t>
        </is>
      </c>
      <c r="D876" s="156" t="inlineStr">
        <is>
          <t>DERYA YARDIMCI</t>
        </is>
      </c>
      <c r="E876" s="156" t="n">
        <v>3424</v>
      </c>
      <c r="F876" s="156" t="n">
        <v>1472792</v>
      </c>
      <c r="G876" s="157" t="n">
        <v>430.14</v>
      </c>
      <c r="H876" s="156" t="n">
        <v>3268</v>
      </c>
    </row>
    <row r="877" ht="48" customHeight="1" s="113">
      <c r="A877" s="158" t="n">
        <v>46129</v>
      </c>
      <c r="B877" s="156" t="inlineStr">
        <is>
          <t>M027</t>
        </is>
      </c>
      <c r="C877" s="156" t="inlineStr">
        <is>
          <t>HATAY</t>
        </is>
      </c>
      <c r="D877" s="156" t="inlineStr">
        <is>
          <t>ERTAN TEKİ</t>
        </is>
      </c>
      <c r="E877" s="156" t="n">
        <v>4320</v>
      </c>
      <c r="F877" s="156" t="n">
        <v>1425225</v>
      </c>
      <c r="G877" s="157" t="n">
        <v>329.91</v>
      </c>
      <c r="H877" s="156" t="n">
        <v>4620</v>
      </c>
    </row>
    <row r="878" ht="48" customHeight="1" s="113">
      <c r="A878" s="158" t="n">
        <v>46129</v>
      </c>
      <c r="B878" s="156" t="inlineStr">
        <is>
          <t>M028</t>
        </is>
      </c>
      <c r="C878" s="156" t="inlineStr">
        <is>
          <t>KARŞIYAKA-1</t>
        </is>
      </c>
      <c r="D878" s="156" t="inlineStr">
        <is>
          <t>DERYA YARDIMCI</t>
        </is>
      </c>
      <c r="E878" s="156" t="n">
        <v>2750</v>
      </c>
      <c r="F878" s="156" t="n">
        <v>1180260</v>
      </c>
      <c r="G878" s="157" t="n">
        <v>429.19</v>
      </c>
      <c r="H878" s="156" t="n">
        <v>2837</v>
      </c>
    </row>
    <row r="879" ht="36" customHeight="1" s="113">
      <c r="A879" s="158" t="n">
        <v>46129</v>
      </c>
      <c r="B879" s="156" t="inlineStr">
        <is>
          <t>M029</t>
        </is>
      </c>
      <c r="C879" s="156" t="inlineStr">
        <is>
          <t>KARŞIYAKA-2</t>
        </is>
      </c>
      <c r="D879" s="156" t="inlineStr">
        <is>
          <t>DERYA YARDIMCI</t>
        </is>
      </c>
      <c r="E879" s="156" t="n">
        <v>858</v>
      </c>
      <c r="F879" s="156" t="n">
        <v>259223</v>
      </c>
      <c r="G879" s="157" t="n">
        <v>302.12</v>
      </c>
      <c r="H879" s="156" t="n">
        <v>853</v>
      </c>
    </row>
    <row r="880" ht="24" customHeight="1" s="113">
      <c r="A880" s="158" t="n">
        <v>46129</v>
      </c>
      <c r="B880" s="156" t="inlineStr">
        <is>
          <t>M030</t>
        </is>
      </c>
      <c r="C880" s="156" t="inlineStr">
        <is>
          <t>MANAVKUYU</t>
        </is>
      </c>
      <c r="D880" s="156" t="inlineStr">
        <is>
          <t>DERYA YARDIMCI</t>
        </is>
      </c>
      <c r="E880" s="156" t="n">
        <v>1356</v>
      </c>
      <c r="F880" s="156" t="n">
        <v>377816</v>
      </c>
      <c r="G880" s="157" t="n">
        <v>278.63</v>
      </c>
      <c r="H880" s="156" t="n">
        <v>1442</v>
      </c>
    </row>
    <row r="881" ht="36" customHeight="1" s="113">
      <c r="A881" s="158" t="n">
        <v>46129</v>
      </c>
      <c r="B881" s="156" t="inlineStr">
        <is>
          <t>M031</t>
        </is>
      </c>
      <c r="C881" s="156" t="inlineStr">
        <is>
          <t>MENDERES</t>
        </is>
      </c>
      <c r="D881" s="156" t="inlineStr">
        <is>
          <t>CÜNEYT ÇIKRIKÇI - AYŞE AVCU</t>
        </is>
      </c>
      <c r="E881" s="156" t="n">
        <v>4341</v>
      </c>
      <c r="F881" s="156" t="n">
        <v>1050158</v>
      </c>
      <c r="G881" s="157" t="n">
        <v>241.92</v>
      </c>
      <c r="H881" s="156" t="n">
        <v>4385</v>
      </c>
    </row>
    <row r="882" ht="24" customHeight="1" s="113">
      <c r="A882" s="158" t="n">
        <v>46129</v>
      </c>
      <c r="B882" s="156" t="inlineStr">
        <is>
          <t>M032</t>
        </is>
      </c>
      <c r="C882" s="156" t="inlineStr">
        <is>
          <t>MENDERES DEPO</t>
        </is>
      </c>
      <c r="D882" s="156" t="inlineStr">
        <is>
          <t>AYHAN DAŞDEMİR</t>
        </is>
      </c>
      <c r="E882" s="156" t="n">
        <v>0</v>
      </c>
      <c r="F882" s="156" t="n">
        <v>0</v>
      </c>
      <c r="G882" s="156" t="n">
        <v>0</v>
      </c>
      <c r="H882" s="156" t="n">
        <v>0</v>
      </c>
    </row>
    <row r="883" ht="36" customHeight="1" s="113">
      <c r="A883" s="158" t="n">
        <v>46129</v>
      </c>
      <c r="B883" s="156" t="inlineStr">
        <is>
          <t>M033</t>
        </is>
      </c>
      <c r="C883" s="156" t="inlineStr">
        <is>
          <t>MERKEZ</t>
        </is>
      </c>
      <c r="D883" s="156" t="inlineStr">
        <is>
          <t>GENEL MÜDÜR</t>
        </is>
      </c>
      <c r="E883" s="156" t="n">
        <v>0</v>
      </c>
      <c r="F883" s="156" t="n">
        <v>0</v>
      </c>
      <c r="G883" s="156" t="n">
        <v>0</v>
      </c>
      <c r="H883" s="156" t="n">
        <v>0</v>
      </c>
    </row>
    <row r="884" ht="24" customHeight="1" s="113">
      <c r="A884" s="158" t="n">
        <v>46129</v>
      </c>
      <c r="B884" s="156" t="inlineStr">
        <is>
          <t>M034</t>
        </is>
      </c>
      <c r="C884" s="156" t="inlineStr">
        <is>
          <t>NARLIDERE</t>
        </is>
      </c>
      <c r="D884" s="156" t="inlineStr">
        <is>
          <t>ERTAN TEKİ</t>
        </is>
      </c>
      <c r="E884" s="156" t="n">
        <v>2966</v>
      </c>
      <c r="F884" s="156" t="n">
        <v>747416</v>
      </c>
      <c r="G884" s="157" t="n">
        <v>251.99</v>
      </c>
      <c r="H884" s="156" t="n">
        <v>2883</v>
      </c>
    </row>
    <row r="885" ht="36" customHeight="1" s="113">
      <c r="A885" s="158" t="n">
        <v>46129</v>
      </c>
      <c r="B885" s="156" t="inlineStr">
        <is>
          <t>M035</t>
        </is>
      </c>
      <c r="C885" s="156" t="inlineStr">
        <is>
          <t>OSMANGAZİ</t>
        </is>
      </c>
      <c r="D885" s="156" t="inlineStr">
        <is>
          <t>DERYA YARDIMCI</t>
        </is>
      </c>
      <c r="E885" s="156" t="n">
        <v>3636</v>
      </c>
      <c r="F885" s="156" t="n">
        <v>1158720</v>
      </c>
      <c r="G885" s="157" t="n">
        <v>318.68</v>
      </c>
      <c r="H885" s="156" t="n">
        <v>3645</v>
      </c>
    </row>
    <row r="886" ht="36" customHeight="1" s="113">
      <c r="A886" s="158" t="n">
        <v>46129</v>
      </c>
      <c r="B886" s="156" t="inlineStr">
        <is>
          <t>M036</t>
        </is>
      </c>
      <c r="C886" s="156" t="inlineStr">
        <is>
          <t>POLİGON</t>
        </is>
      </c>
      <c r="D886" s="156" t="inlineStr">
        <is>
          <t>ERTAN TEKİ</t>
        </is>
      </c>
      <c r="E886" s="156" t="n">
        <v>1327</v>
      </c>
      <c r="F886" s="156" t="n">
        <v>330553</v>
      </c>
      <c r="G886" s="157" t="n">
        <v>249.1</v>
      </c>
      <c r="H886" s="156" t="n">
        <v>1322</v>
      </c>
    </row>
    <row r="887" ht="36" customHeight="1" s="113">
      <c r="A887" s="158" t="n">
        <v>46129</v>
      </c>
      <c r="B887" s="156" t="inlineStr">
        <is>
          <t>M037</t>
        </is>
      </c>
      <c r="C887" s="156" t="inlineStr">
        <is>
          <t>SEFERİHİSAR</t>
        </is>
      </c>
      <c r="D887" s="156" t="inlineStr">
        <is>
          <t>ERTAN TEKİ</t>
        </is>
      </c>
      <c r="E887" s="156" t="n">
        <v>4085</v>
      </c>
      <c r="F887" s="156" t="n">
        <v>1539879</v>
      </c>
      <c r="G887" s="157" t="n">
        <v>376.96</v>
      </c>
      <c r="H887" s="156" t="n">
        <v>3683</v>
      </c>
    </row>
    <row r="888" ht="48" customHeight="1" s="113">
      <c r="A888" s="158" t="n">
        <v>46129</v>
      </c>
      <c r="B888" s="156" t="inlineStr">
        <is>
          <t>M038</t>
        </is>
      </c>
      <c r="C888" s="156" t="inlineStr">
        <is>
          <t>TORBALI 1</t>
        </is>
      </c>
      <c r="D888" s="156" t="inlineStr">
        <is>
          <t>CÜNEYT ÇIKRIKÇI - AYŞE AVCU</t>
        </is>
      </c>
      <c r="E888" s="156" t="n">
        <v>1745</v>
      </c>
      <c r="F888" s="156" t="n">
        <v>978820</v>
      </c>
      <c r="G888" s="157" t="n">
        <v>560.9299999999999</v>
      </c>
      <c r="H888" s="156" t="n">
        <v>1646</v>
      </c>
    </row>
    <row r="889" ht="36" customHeight="1" s="113">
      <c r="A889" s="158" t="n">
        <v>46129</v>
      </c>
      <c r="B889" s="156" t="inlineStr">
        <is>
          <t>M039</t>
        </is>
      </c>
      <c r="C889" s="156" t="inlineStr">
        <is>
          <t>TORBALI 2</t>
        </is>
      </c>
      <c r="D889" s="156" t="inlineStr">
        <is>
          <t>CÜNEYT ÇIKRIKÇI - AYŞE AVCU</t>
        </is>
      </c>
      <c r="E889" s="156" t="n">
        <v>3116</v>
      </c>
      <c r="F889" s="156" t="n">
        <v>966002</v>
      </c>
      <c r="G889" s="157" t="n">
        <v>310.01</v>
      </c>
      <c r="H889" s="156" t="n">
        <v>2887</v>
      </c>
    </row>
    <row r="890" ht="54.75" customHeight="1" s="113">
      <c r="A890" s="158" t="n">
        <v>46129</v>
      </c>
      <c r="B890" s="156" t="inlineStr">
        <is>
          <t>M040</t>
        </is>
      </c>
      <c r="C890" s="156" t="inlineStr">
        <is>
          <t>TORBALI 3</t>
        </is>
      </c>
      <c r="D890" s="156" t="inlineStr">
        <is>
          <t>CÜNEYT ÇIKRIKÇI - AYŞE AVCU</t>
        </is>
      </c>
      <c r="E890" s="156" t="n">
        <v>2803</v>
      </c>
      <c r="F890" s="156" t="n">
        <v>751581</v>
      </c>
      <c r="G890" s="157" t="n">
        <v>268.13</v>
      </c>
      <c r="H890" s="156" t="n">
        <v>2540</v>
      </c>
    </row>
    <row r="891" ht="24" customHeight="1" s="113">
      <c r="A891" s="158" t="n">
        <v>46129</v>
      </c>
      <c r="B891" s="156" t="inlineStr">
        <is>
          <t>M041</t>
        </is>
      </c>
      <c r="C891" s="156" t="inlineStr">
        <is>
          <t>TORBALI 4</t>
        </is>
      </c>
      <c r="D891" s="156" t="inlineStr">
        <is>
          <t>CÜNEYT ÇIKRIKÇI - AYŞE AVCU</t>
        </is>
      </c>
      <c r="E891" s="156" t="n">
        <v>2746</v>
      </c>
      <c r="F891" s="156" t="n">
        <v>1545384</v>
      </c>
      <c r="G891" s="157" t="n">
        <v>562.78</v>
      </c>
      <c r="H891" s="156" t="n">
        <v>2729</v>
      </c>
    </row>
    <row r="892" ht="36" customHeight="1" s="113">
      <c r="A892" s="158" t="n">
        <v>46129</v>
      </c>
      <c r="B892" s="156" t="inlineStr">
        <is>
          <t>M042</t>
        </is>
      </c>
      <c r="C892" s="156" t="inlineStr">
        <is>
          <t>TORBALI 5</t>
        </is>
      </c>
      <c r="D892" s="156" t="inlineStr">
        <is>
          <t>CÜNEYT ÇIKRIKÇI - AYŞE AVCU</t>
        </is>
      </c>
      <c r="E892" s="156" t="n">
        <v>4997</v>
      </c>
      <c r="F892" s="156" t="n">
        <v>1484493</v>
      </c>
      <c r="G892" s="157" t="n">
        <v>297.08</v>
      </c>
      <c r="H892" s="156" t="n">
        <v>4825</v>
      </c>
    </row>
    <row r="893" ht="24" customHeight="1" s="113">
      <c r="A893" s="158" t="n">
        <v>46129</v>
      </c>
      <c r="B893" s="156" t="inlineStr">
        <is>
          <t>M043</t>
        </is>
      </c>
      <c r="C893" s="156" t="inlineStr">
        <is>
          <t>YAPICIOĞLU</t>
        </is>
      </c>
      <c r="D893" s="156" t="inlineStr">
        <is>
          <t>ERTAN TEKİ</t>
        </is>
      </c>
      <c r="E893" s="156" t="n">
        <v>1582</v>
      </c>
      <c r="F893" s="156" t="n">
        <v>741637</v>
      </c>
      <c r="G893" s="157" t="n">
        <v>468.8</v>
      </c>
      <c r="H893" s="156" t="n">
        <v>1675</v>
      </c>
    </row>
    <row r="894" ht="24" customHeight="1" s="113">
      <c r="A894" s="158" t="n">
        <v>46129</v>
      </c>
      <c r="B894" s="156" t="inlineStr">
        <is>
          <t>M044</t>
        </is>
      </c>
      <c r="C894" s="156" t="inlineStr">
        <is>
          <t>YEŞİLOVA</t>
        </is>
      </c>
      <c r="D894" s="156" t="inlineStr">
        <is>
          <t>DERYA YARDIMCI</t>
        </is>
      </c>
      <c r="E894" s="156" t="n">
        <v>694</v>
      </c>
      <c r="F894" s="156" t="n">
        <v>128075</v>
      </c>
      <c r="G894" s="157" t="n">
        <v>184.55</v>
      </c>
      <c r="H894" s="156" t="n">
        <v>660</v>
      </c>
    </row>
    <row r="895" ht="48" customHeight="1" s="113">
      <c r="A895" s="158" t="n">
        <v>46129</v>
      </c>
      <c r="B895" s="156" t="inlineStr">
        <is>
          <t>M045</t>
        </is>
      </c>
      <c r="C895" s="156" t="inlineStr">
        <is>
          <t>Z1  ET DEPO</t>
        </is>
      </c>
      <c r="D895" s="156" t="inlineStr">
        <is>
          <t>FARUK MALKOÇ</t>
        </is>
      </c>
      <c r="E895" s="156" t="n">
        <v>0</v>
      </c>
      <c r="F895" s="156" t="n">
        <v>0</v>
      </c>
      <c r="G895" s="156" t="n">
        <v>0</v>
      </c>
      <c r="H895" s="156" t="n">
        <v>0</v>
      </c>
    </row>
    <row r="896" ht="48" customHeight="1" s="113">
      <c r="A896" s="158" t="n">
        <v>46129</v>
      </c>
      <c r="B896" s="156" t="inlineStr">
        <is>
          <t>M046</t>
        </is>
      </c>
      <c r="C896" s="156" t="inlineStr">
        <is>
          <t>ÇAMDİBİ</t>
        </is>
      </c>
      <c r="D896" s="156" t="inlineStr">
        <is>
          <t>DERYA YARDIMCI</t>
        </is>
      </c>
      <c r="E896" s="156" t="n">
        <v>2876</v>
      </c>
      <c r="F896" s="156" t="n">
        <v>538642</v>
      </c>
      <c r="G896" s="157" t="n">
        <v>187.29</v>
      </c>
      <c r="H896" s="156" t="n">
        <v>3043</v>
      </c>
    </row>
    <row r="897" ht="48" customHeight="1" s="113">
      <c r="A897" s="158" t="n">
        <v>46129</v>
      </c>
      <c r="B897" s="156" t="inlineStr">
        <is>
          <t>M047</t>
        </is>
      </c>
      <c r="C897" s="156" t="inlineStr">
        <is>
          <t>ÇİFTLİK</t>
        </is>
      </c>
      <c r="D897" s="156" t="inlineStr">
        <is>
          <t>CEBRAİL ÇİÇEK</t>
        </is>
      </c>
      <c r="E897" s="156" t="n">
        <v>0</v>
      </c>
      <c r="F897" s="156" t="n">
        <v>0</v>
      </c>
      <c r="G897" s="156" t="n">
        <v>0</v>
      </c>
      <c r="H897" s="156" t="n">
        <v>0</v>
      </c>
    </row>
    <row r="898" ht="48" customHeight="1" s="113">
      <c r="A898" s="158" t="n">
        <v>46129</v>
      </c>
      <c r="B898" s="156" t="inlineStr">
        <is>
          <t>M048</t>
        </is>
      </c>
      <c r="C898" s="156" t="inlineStr">
        <is>
          <t>ÇİĞLİ</t>
        </is>
      </c>
      <c r="D898" s="156" t="inlineStr">
        <is>
          <t>DERYA YARDIMCI</t>
        </is>
      </c>
      <c r="E898" s="156" t="n">
        <v>2896</v>
      </c>
      <c r="F898" s="156" t="n">
        <v>531364</v>
      </c>
      <c r="G898" s="157" t="n">
        <v>183.48</v>
      </c>
      <c r="H898" s="156" t="n">
        <v>2738</v>
      </c>
    </row>
    <row r="899" ht="48" customHeight="1" s="113">
      <c r="A899" s="158" t="n">
        <v>46129</v>
      </c>
      <c r="B899" s="156" t="inlineStr">
        <is>
          <t>M049</t>
        </is>
      </c>
      <c r="C899" s="156" t="inlineStr">
        <is>
          <t>ÖZDERE</t>
        </is>
      </c>
      <c r="D899" s="156" t="inlineStr">
        <is>
          <t>CÜNEYT ÇIKRIKÇI - AYŞE AVCU</t>
        </is>
      </c>
      <c r="E899" s="156" t="n">
        <v>851</v>
      </c>
      <c r="F899" s="156" t="n">
        <v>243813</v>
      </c>
      <c r="G899" s="157" t="n">
        <v>286.5</v>
      </c>
      <c r="H899" s="156" t="n">
        <v>862</v>
      </c>
    </row>
    <row r="900" ht="24" customHeight="1" s="113">
      <c r="A900" s="158" t="n">
        <v>46129</v>
      </c>
      <c r="B900" s="156" t="inlineStr">
        <is>
          <t>M050</t>
        </is>
      </c>
      <c r="C900" s="156" t="inlineStr">
        <is>
          <t>İZMİRSPOR</t>
        </is>
      </c>
      <c r="D900" s="156" t="inlineStr">
        <is>
          <t>ERTAN TEKİ</t>
        </is>
      </c>
      <c r="E900" s="156" t="n">
        <v>3223</v>
      </c>
      <c r="F900" s="156" t="n">
        <v>1625614</v>
      </c>
      <c r="G900" s="157" t="n">
        <v>504.38</v>
      </c>
      <c r="H900" s="156" t="n">
        <v>3443</v>
      </c>
    </row>
    <row r="901" ht="36" customHeight="1" s="113">
      <c r="A901" s="158" t="n">
        <v>46129</v>
      </c>
      <c r="B901" s="156" t="inlineStr">
        <is>
          <t>M051</t>
        </is>
      </c>
      <c r="C901" s="156" t="inlineStr">
        <is>
          <t>ŞİRİNYER</t>
        </is>
      </c>
      <c r="D901" s="156" t="inlineStr">
        <is>
          <t>ERTAN TEKİ</t>
        </is>
      </c>
      <c r="E901" s="156" t="n">
        <v>910</v>
      </c>
      <c r="F901" s="156" t="n">
        <v>496959</v>
      </c>
      <c r="G901" s="157" t="n">
        <v>546.11</v>
      </c>
      <c r="H901" s="156" t="n">
        <v>881</v>
      </c>
    </row>
    <row r="902" ht="24" customHeight="1" s="113">
      <c r="A902" s="158" t="n">
        <v>46129</v>
      </c>
      <c r="B902" s="156" t="inlineStr">
        <is>
          <t>M052</t>
        </is>
      </c>
      <c r="C902" s="156" t="inlineStr">
        <is>
          <t>ŞİRİNYER 2</t>
        </is>
      </c>
      <c r="D902" s="156" t="inlineStr">
        <is>
          <t>DERYA YARDIMCI</t>
        </is>
      </c>
      <c r="E902" s="156" t="n">
        <v>1577</v>
      </c>
      <c r="F902" s="156" t="n">
        <v>763849</v>
      </c>
      <c r="G902" s="157" t="n">
        <v>484.37</v>
      </c>
      <c r="H902" s="156" t="n">
        <v>1539</v>
      </c>
    </row>
    <row r="903" ht="36" customHeight="1" s="113">
      <c r="A903" s="158" t="n">
        <v>46129</v>
      </c>
      <c r="B903" s="156" t="inlineStr">
        <is>
          <t>M057</t>
        </is>
      </c>
      <c r="C903" s="156" t="inlineStr">
        <is>
          <t>BUCA2</t>
        </is>
      </c>
      <c r="D903" s="156" t="inlineStr">
        <is>
          <t>ERTAN TEKİ</t>
        </is>
      </c>
      <c r="E903" s="156" t="n">
        <v>0</v>
      </c>
      <c r="F903" s="156" t="n">
        <v>0</v>
      </c>
      <c r="G903" s="156" t="n">
        <v>0</v>
      </c>
      <c r="H903" s="156" t="n">
        <v>0</v>
      </c>
    </row>
    <row r="904" ht="24" customHeight="1" s="113">
      <c r="A904" s="158" t="n">
        <v>46130</v>
      </c>
      <c r="B904" s="156" t="inlineStr">
        <is>
          <t>M001</t>
        </is>
      </c>
      <c r="C904" s="156" t="inlineStr">
        <is>
          <t>AKEVLER</t>
        </is>
      </c>
      <c r="D904" s="156" t="inlineStr">
        <is>
          <t>ERTAN TEKİ</t>
        </is>
      </c>
      <c r="E904" s="156" t="n">
        <v>1224</v>
      </c>
      <c r="F904" s="156" t="n">
        <v>373374</v>
      </c>
      <c r="G904" s="157" t="n">
        <v>305.04</v>
      </c>
      <c r="H904" s="156" t="n">
        <v>1113</v>
      </c>
    </row>
    <row r="905" ht="36" customHeight="1" s="113">
      <c r="A905" s="158" t="n">
        <v>46130</v>
      </c>
      <c r="B905" s="156" t="inlineStr">
        <is>
          <t>M002</t>
        </is>
      </c>
      <c r="C905" s="156" t="inlineStr">
        <is>
          <t>AYDIN EFELER</t>
        </is>
      </c>
      <c r="D905" s="156" t="inlineStr">
        <is>
          <t>CÜNEYT ÇIKRIKÇI - AYŞE AVCU</t>
        </is>
      </c>
      <c r="E905" s="156" t="n">
        <v>2871</v>
      </c>
      <c r="F905" s="156" t="n">
        <v>911091</v>
      </c>
      <c r="G905" s="157" t="n">
        <v>317.34</v>
      </c>
      <c r="H905" s="156" t="n">
        <v>2659</v>
      </c>
    </row>
    <row r="906" ht="48" customHeight="1" s="113">
      <c r="A906" s="158" t="n">
        <v>46130</v>
      </c>
      <c r="B906" s="156" t="inlineStr">
        <is>
          <t>M003</t>
        </is>
      </c>
      <c r="C906" s="156" t="inlineStr">
        <is>
          <t>AYDIN EFELER-2</t>
        </is>
      </c>
      <c r="D906" s="156" t="inlineStr">
        <is>
          <t>CÜNEYT ÇIKRIKÇI - AYŞE AVCU</t>
        </is>
      </c>
      <c r="E906" s="156" t="n">
        <v>1903</v>
      </c>
      <c r="F906" s="156" t="n">
        <v>735897</v>
      </c>
      <c r="G906" s="157" t="n">
        <v>386.7</v>
      </c>
      <c r="H906" s="156" t="n">
        <v>1723</v>
      </c>
    </row>
    <row r="907" ht="24" customHeight="1" s="113">
      <c r="A907" s="158" t="n">
        <v>46130</v>
      </c>
      <c r="B907" s="156" t="inlineStr">
        <is>
          <t>M004</t>
        </is>
      </c>
      <c r="C907" s="156" t="inlineStr">
        <is>
          <t>AYDIN FATİH</t>
        </is>
      </c>
      <c r="D907" s="156" t="inlineStr">
        <is>
          <t>CÜNEYT ÇIKRIKÇI - AYŞE AVCU</t>
        </is>
      </c>
      <c r="E907" s="156" t="n">
        <v>1380</v>
      </c>
      <c r="F907" s="156" t="n">
        <v>544409</v>
      </c>
      <c r="G907" s="157" t="n">
        <v>394.5</v>
      </c>
      <c r="H907" s="156" t="n">
        <v>1343</v>
      </c>
    </row>
    <row r="908" ht="24" customHeight="1" s="113">
      <c r="A908" s="158" t="n">
        <v>46130</v>
      </c>
      <c r="B908" s="156" t="inlineStr">
        <is>
          <t>M005</t>
        </is>
      </c>
      <c r="C908" s="156" t="inlineStr">
        <is>
          <t>AYDIN FATİH-2</t>
        </is>
      </c>
      <c r="D908" s="156" t="inlineStr">
        <is>
          <t>CÜNEYT ÇIKRIKÇI - AYŞE AVCU</t>
        </is>
      </c>
      <c r="E908" s="156" t="n">
        <v>1976</v>
      </c>
      <c r="F908" s="156" t="n">
        <v>1102940</v>
      </c>
      <c r="G908" s="157" t="n">
        <v>558.17</v>
      </c>
      <c r="H908" s="156" t="n">
        <v>2050</v>
      </c>
    </row>
    <row r="909" ht="36" customHeight="1" s="113">
      <c r="A909" s="158" t="n">
        <v>46130</v>
      </c>
      <c r="B909" s="156" t="inlineStr">
        <is>
          <t>M006</t>
        </is>
      </c>
      <c r="C909" s="156" t="inlineStr">
        <is>
          <t>AYDIN GİRNE</t>
        </is>
      </c>
      <c r="D909" s="156" t="inlineStr">
        <is>
          <t>CÜNEYT ÇIKRIKÇI - AYŞE AVCU</t>
        </is>
      </c>
      <c r="E909" s="156" t="n">
        <v>1817</v>
      </c>
      <c r="F909" s="156" t="n">
        <v>522278</v>
      </c>
      <c r="G909" s="157" t="n">
        <v>287.44</v>
      </c>
      <c r="H909" s="156" t="n">
        <v>1795</v>
      </c>
    </row>
    <row r="910" ht="36" customHeight="1" s="113">
      <c r="A910" s="158" t="n">
        <v>46130</v>
      </c>
      <c r="B910" s="156" t="inlineStr">
        <is>
          <t>M007</t>
        </is>
      </c>
      <c r="C910" s="156" t="inlineStr">
        <is>
          <t>AYDIN MİMARSİNAN</t>
        </is>
      </c>
      <c r="D910" s="156" t="inlineStr">
        <is>
          <t>CÜNEYT ÇIKRIKÇI - AYŞE AVCU</t>
        </is>
      </c>
      <c r="E910" s="156" t="n">
        <v>3389</v>
      </c>
      <c r="F910" s="156" t="n">
        <v>822271</v>
      </c>
      <c r="G910" s="157" t="n">
        <v>242.63</v>
      </c>
      <c r="H910" s="156" t="n">
        <v>3491</v>
      </c>
    </row>
    <row r="911" ht="24" customHeight="1" s="113">
      <c r="A911" s="158" t="n">
        <v>46130</v>
      </c>
      <c r="B911" s="156" t="inlineStr">
        <is>
          <t>M008</t>
        </is>
      </c>
      <c r="C911" s="156" t="inlineStr">
        <is>
          <t>AYRANCILAR</t>
        </is>
      </c>
      <c r="D911" s="156" t="inlineStr">
        <is>
          <t>CÜNEYT ÇIKRIKÇI - AYŞE AVCU</t>
        </is>
      </c>
      <c r="E911" s="156" t="n">
        <v>4377</v>
      </c>
      <c r="F911" s="156" t="n">
        <v>1033727</v>
      </c>
      <c r="G911" s="157" t="n">
        <v>236.17</v>
      </c>
      <c r="H911" s="156" t="n">
        <v>4039</v>
      </c>
    </row>
    <row r="912" ht="24" customHeight="1" s="113">
      <c r="A912" s="158" t="n">
        <v>46130</v>
      </c>
      <c r="B912" s="156" t="inlineStr">
        <is>
          <t>M009</t>
        </is>
      </c>
      <c r="C912" s="156" t="inlineStr">
        <is>
          <t>BALÇOVA</t>
        </is>
      </c>
      <c r="D912" s="156" t="inlineStr">
        <is>
          <t>ERTAN TEKİ</t>
        </is>
      </c>
      <c r="E912" s="156" t="n">
        <v>3951</v>
      </c>
      <c r="F912" s="156" t="n">
        <v>795549</v>
      </c>
      <c r="G912" s="157" t="n">
        <v>201.35</v>
      </c>
      <c r="H912" s="156" t="n">
        <v>4208</v>
      </c>
    </row>
    <row r="913" ht="24" customHeight="1" s="113">
      <c r="A913" s="158" t="n">
        <v>46130</v>
      </c>
      <c r="B913" s="156" t="inlineStr">
        <is>
          <t>M010</t>
        </is>
      </c>
      <c r="C913" s="156" t="inlineStr">
        <is>
          <t>BAYRAKLI</t>
        </is>
      </c>
      <c r="D913" s="156" t="inlineStr">
        <is>
          <t>DERYA YARDIMCI</t>
        </is>
      </c>
      <c r="E913" s="156" t="n">
        <v>4348</v>
      </c>
      <c r="F913" s="156" t="n">
        <v>1278132</v>
      </c>
      <c r="G913" s="157" t="n">
        <v>293.96</v>
      </c>
      <c r="H913" s="156" t="n">
        <v>4401</v>
      </c>
    </row>
    <row r="914" ht="27.75" customHeight="1" s="113">
      <c r="A914" s="158" t="n">
        <v>46130</v>
      </c>
      <c r="B914" s="156" t="inlineStr">
        <is>
          <t>M011</t>
        </is>
      </c>
      <c r="C914" s="156" t="inlineStr">
        <is>
          <t>BOZYAKA</t>
        </is>
      </c>
      <c r="D914" s="156" t="inlineStr">
        <is>
          <t>ERTAN TEKİ</t>
        </is>
      </c>
      <c r="E914" s="156" t="n">
        <v>2076</v>
      </c>
      <c r="F914" s="156" t="n">
        <v>916232</v>
      </c>
      <c r="G914" s="157" t="n">
        <v>441.34</v>
      </c>
      <c r="H914" s="156" t="n">
        <v>2132</v>
      </c>
    </row>
    <row r="915" ht="24" customHeight="1" s="113">
      <c r="A915" s="158" t="n">
        <v>46130</v>
      </c>
      <c r="B915" s="156" t="inlineStr">
        <is>
          <t>M012</t>
        </is>
      </c>
      <c r="C915" s="156" t="inlineStr">
        <is>
          <t xml:space="preserve">BUCA </t>
        </is>
      </c>
      <c r="D915" s="156" t="inlineStr">
        <is>
          <t>DERYA YARDIMCI</t>
        </is>
      </c>
      <c r="E915" s="156" t="n">
        <v>1339</v>
      </c>
      <c r="F915" s="156" t="n">
        <v>598228</v>
      </c>
      <c r="G915" s="157" t="n">
        <v>446.77</v>
      </c>
      <c r="H915" s="156" t="n">
        <v>1311</v>
      </c>
    </row>
    <row r="916" ht="48" customHeight="1" s="113">
      <c r="A916" s="158" t="n">
        <v>46130</v>
      </c>
      <c r="B916" s="156" t="inlineStr">
        <is>
          <t>M013</t>
        </is>
      </c>
      <c r="C916" s="156" t="inlineStr">
        <is>
          <t>DEDEBAŞI</t>
        </is>
      </c>
      <c r="D916" s="156" t="inlineStr">
        <is>
          <t>DERYA YARDIMCI</t>
        </is>
      </c>
      <c r="E916" s="156" t="n">
        <v>3443</v>
      </c>
      <c r="F916" s="156" t="n">
        <v>1681698</v>
      </c>
      <c r="G916" s="157" t="n">
        <v>488.44</v>
      </c>
      <c r="H916" s="156" t="n">
        <v>3613</v>
      </c>
    </row>
    <row r="917" ht="48" customHeight="1" s="113">
      <c r="A917" s="158" t="n">
        <v>46130</v>
      </c>
      <c r="B917" s="156" t="inlineStr">
        <is>
          <t>M014</t>
        </is>
      </c>
      <c r="C917" s="156" t="inlineStr">
        <is>
          <t>ESKİİZMİR</t>
        </is>
      </c>
      <c r="D917" s="156" t="inlineStr">
        <is>
          <t>ERTAN TEKİ</t>
        </is>
      </c>
      <c r="E917" s="156" t="n">
        <v>2645</v>
      </c>
      <c r="F917" s="156" t="n">
        <v>1292521</v>
      </c>
      <c r="G917" s="157" t="n">
        <v>488.67</v>
      </c>
      <c r="H917" s="156" t="n">
        <v>2819</v>
      </c>
    </row>
    <row r="918" ht="48" customHeight="1" s="113">
      <c r="A918" s="158" t="n">
        <v>46130</v>
      </c>
      <c r="B918" s="156" t="inlineStr">
        <is>
          <t>M015</t>
        </is>
      </c>
      <c r="C918" s="156" t="inlineStr">
        <is>
          <t>GAZİEMİR-1</t>
        </is>
      </c>
      <c r="D918" s="156" t="inlineStr">
        <is>
          <t>ALİ ÇELİK</t>
        </is>
      </c>
      <c r="E918" s="156" t="n">
        <v>2156</v>
      </c>
      <c r="F918" s="156" t="n">
        <v>792885</v>
      </c>
      <c r="G918" s="157" t="n">
        <v>367.76</v>
      </c>
      <c r="H918" s="156" t="n">
        <v>2245</v>
      </c>
    </row>
    <row r="919" ht="48" customHeight="1" s="113">
      <c r="A919" s="158" t="n">
        <v>46130</v>
      </c>
      <c r="B919" s="156" t="inlineStr">
        <is>
          <t>M016</t>
        </is>
      </c>
      <c r="C919" s="156" t="inlineStr">
        <is>
          <t>GAZİEMİR-2</t>
        </is>
      </c>
      <c r="D919" s="156" t="inlineStr">
        <is>
          <t>ALİ ÇELİK</t>
        </is>
      </c>
      <c r="E919" s="156" t="n">
        <v>3729</v>
      </c>
      <c r="F919" s="156" t="n">
        <v>1222034</v>
      </c>
      <c r="G919" s="157" t="n">
        <v>327.71</v>
      </c>
      <c r="H919" s="156" t="n">
        <v>4011</v>
      </c>
    </row>
    <row r="920" ht="48" customHeight="1" s="113">
      <c r="A920" s="158" t="n">
        <v>46130</v>
      </c>
      <c r="B920" s="156" t="inlineStr">
        <is>
          <t>M017</t>
        </is>
      </c>
      <c r="C920" s="156" t="inlineStr">
        <is>
          <t>GAZİEMİR-3</t>
        </is>
      </c>
      <c r="D920" s="156" t="inlineStr">
        <is>
          <t>ALİ ÇELİK</t>
        </is>
      </c>
      <c r="E920" s="156" t="n">
        <v>2928</v>
      </c>
      <c r="F920" s="156" t="n">
        <v>840352</v>
      </c>
      <c r="G920" s="157" t="n">
        <v>287.01</v>
      </c>
      <c r="H920" s="156" t="n">
        <v>2650</v>
      </c>
    </row>
    <row r="921" ht="48" customHeight="1" s="113">
      <c r="A921" s="158" t="n">
        <v>46130</v>
      </c>
      <c r="B921" s="156" t="inlineStr">
        <is>
          <t>M018</t>
        </is>
      </c>
      <c r="C921" s="156" t="inlineStr">
        <is>
          <t>GAZİEMİR-4</t>
        </is>
      </c>
      <c r="D921" s="156" t="inlineStr">
        <is>
          <t>ALİ ÇELİK</t>
        </is>
      </c>
      <c r="E921" s="156" t="n">
        <v>2812</v>
      </c>
      <c r="F921" s="156" t="n">
        <v>1171810</v>
      </c>
      <c r="G921" s="157" t="n">
        <v>416.72</v>
      </c>
      <c r="H921" s="156" t="n">
        <v>2923</v>
      </c>
    </row>
    <row r="922" ht="48" customHeight="1" s="113">
      <c r="A922" s="158" t="n">
        <v>46130</v>
      </c>
      <c r="B922" s="156" t="inlineStr">
        <is>
          <t>M019</t>
        </is>
      </c>
      <c r="C922" s="156" t="inlineStr">
        <is>
          <t>GAZİEMİR-5</t>
        </is>
      </c>
      <c r="D922" s="156" t="inlineStr">
        <is>
          <t>ALİ ÇELİK</t>
        </is>
      </c>
      <c r="E922" s="156" t="n">
        <v>2262</v>
      </c>
      <c r="F922" s="156" t="n">
        <v>492432</v>
      </c>
      <c r="G922" s="157" t="n">
        <v>217.7</v>
      </c>
      <c r="H922" s="156" t="n">
        <v>2396</v>
      </c>
    </row>
    <row r="923" ht="24" customHeight="1" s="113">
      <c r="A923" s="158" t="n">
        <v>46130</v>
      </c>
      <c r="B923" s="156" t="inlineStr">
        <is>
          <t>M020</t>
        </is>
      </c>
      <c r="C923" s="156" t="inlineStr">
        <is>
          <t>GAZİEMİR-6</t>
        </is>
      </c>
      <c r="D923" s="156" t="inlineStr">
        <is>
          <t>ALİ ÇELİK</t>
        </is>
      </c>
      <c r="E923" s="156" t="n">
        <v>1032</v>
      </c>
      <c r="F923" s="156" t="n">
        <v>402623</v>
      </c>
      <c r="G923" s="157" t="n">
        <v>390.14</v>
      </c>
      <c r="H923" s="156" t="n">
        <v>1040</v>
      </c>
    </row>
    <row r="924" ht="36" customHeight="1" s="113">
      <c r="A924" s="158" t="n">
        <v>46130</v>
      </c>
      <c r="B924" s="156" t="inlineStr">
        <is>
          <t>M021</t>
        </is>
      </c>
      <c r="C924" s="156" t="inlineStr">
        <is>
          <t>GAZİEMİR-7</t>
        </is>
      </c>
      <c r="D924" s="156" t="inlineStr">
        <is>
          <t>ALİ ÇELİK</t>
        </is>
      </c>
      <c r="E924" s="156" t="n">
        <v>4108</v>
      </c>
      <c r="F924" s="156" t="n">
        <v>1260715</v>
      </c>
      <c r="G924" s="157" t="n">
        <v>306.89</v>
      </c>
      <c r="H924" s="156" t="n">
        <v>4043</v>
      </c>
    </row>
    <row r="925" ht="24" customHeight="1" s="113">
      <c r="A925" s="158" t="n">
        <v>46130</v>
      </c>
      <c r="B925" s="156" t="inlineStr">
        <is>
          <t>M022</t>
        </is>
      </c>
      <c r="C925" s="156" t="inlineStr">
        <is>
          <t>GEDİZ</t>
        </is>
      </c>
      <c r="D925" s="156" t="inlineStr">
        <is>
          <t>DERYA YARDIMCI</t>
        </is>
      </c>
      <c r="E925" s="156" t="n">
        <v>1734</v>
      </c>
      <c r="F925" s="156" t="n">
        <v>691220</v>
      </c>
      <c r="G925" s="157" t="n">
        <v>398.63</v>
      </c>
      <c r="H925" s="156" t="n">
        <v>1702</v>
      </c>
    </row>
    <row r="926" ht="36" customHeight="1" s="113">
      <c r="A926" s="158" t="n">
        <v>46130</v>
      </c>
      <c r="B926" s="156" t="inlineStr">
        <is>
          <t>M023</t>
        </is>
      </c>
      <c r="C926" s="156" t="inlineStr">
        <is>
          <t>GÖZTEPE</t>
        </is>
      </c>
      <c r="D926" s="156" t="inlineStr">
        <is>
          <t>ERTAN TEKİ</t>
        </is>
      </c>
      <c r="E926" s="156" t="n">
        <v>3789</v>
      </c>
      <c r="F926" s="156" t="n">
        <v>1369715</v>
      </c>
      <c r="G926" s="157" t="n">
        <v>361.5</v>
      </c>
      <c r="H926" s="156" t="n">
        <v>3940</v>
      </c>
    </row>
    <row r="927" ht="36" customHeight="1" s="113">
      <c r="A927" s="158" t="n">
        <v>46130</v>
      </c>
      <c r="B927" s="156" t="inlineStr">
        <is>
          <t>M024</t>
        </is>
      </c>
      <c r="C927" s="156" t="inlineStr">
        <is>
          <t>GÜMÜŞPALA</t>
        </is>
      </c>
      <c r="D927" s="156" t="inlineStr">
        <is>
          <t>DERYA YARDIMCI</t>
        </is>
      </c>
      <c r="E927" s="156" t="n">
        <v>5486</v>
      </c>
      <c r="F927" s="156" t="n">
        <v>2477202</v>
      </c>
      <c r="G927" s="157" t="n">
        <v>451.55</v>
      </c>
      <c r="H927" s="156" t="n">
        <v>5778</v>
      </c>
    </row>
    <row r="928" ht="24" customHeight="1" s="113">
      <c r="A928" s="158" t="n">
        <v>46130</v>
      </c>
      <c r="B928" s="156" t="inlineStr">
        <is>
          <t>M025</t>
        </is>
      </c>
      <c r="C928" s="156" t="inlineStr">
        <is>
          <t>HAL DEPO</t>
        </is>
      </c>
      <c r="D928" s="156" t="inlineStr">
        <is>
          <t>HALİT BAŞDAŞ</t>
        </is>
      </c>
      <c r="E928" s="156" t="n">
        <v>0</v>
      </c>
      <c r="F928" s="156" t="n">
        <v>0</v>
      </c>
      <c r="G928" s="156" t="n">
        <v>0</v>
      </c>
      <c r="H928" s="156" t="n">
        <v>0</v>
      </c>
    </row>
    <row r="929" ht="48" customHeight="1" s="113">
      <c r="A929" s="158" t="n">
        <v>46130</v>
      </c>
      <c r="B929" s="156" t="inlineStr">
        <is>
          <t>M026</t>
        </is>
      </c>
      <c r="C929" s="156" t="inlineStr">
        <is>
          <t>HARMANDALI</t>
        </is>
      </c>
      <c r="D929" s="156" t="inlineStr">
        <is>
          <t>DERYA YARDIMCI</t>
        </is>
      </c>
      <c r="E929" s="156" t="n">
        <v>4355</v>
      </c>
      <c r="F929" s="156" t="n">
        <v>1871451</v>
      </c>
      <c r="G929" s="157" t="n">
        <v>429.72</v>
      </c>
      <c r="H929" s="156" t="n">
        <v>4432</v>
      </c>
    </row>
    <row r="930" ht="48" customHeight="1" s="113">
      <c r="A930" s="158" t="n">
        <v>46130</v>
      </c>
      <c r="B930" s="156" t="inlineStr">
        <is>
          <t>M027</t>
        </is>
      </c>
      <c r="C930" s="156" t="inlineStr">
        <is>
          <t>HATAY</t>
        </is>
      </c>
      <c r="D930" s="156" t="inlineStr">
        <is>
          <t>ERTAN TEKİ</t>
        </is>
      </c>
      <c r="E930" s="156" t="n">
        <v>6357</v>
      </c>
      <c r="F930" s="156" t="n">
        <v>2330638</v>
      </c>
      <c r="G930" s="157" t="n">
        <v>366.63</v>
      </c>
      <c r="H930" s="156" t="n">
        <v>5811</v>
      </c>
    </row>
    <row r="931" ht="48" customHeight="1" s="113">
      <c r="A931" s="158" t="n">
        <v>46130</v>
      </c>
      <c r="B931" s="156" t="inlineStr">
        <is>
          <t>M028</t>
        </is>
      </c>
      <c r="C931" s="156" t="inlineStr">
        <is>
          <t>KARŞIYAKA-1</t>
        </is>
      </c>
      <c r="D931" s="156" t="inlineStr">
        <is>
          <t>DERYA YARDIMCI</t>
        </is>
      </c>
      <c r="E931" s="156" t="n">
        <v>4202</v>
      </c>
      <c r="F931" s="156" t="n">
        <v>1529779</v>
      </c>
      <c r="G931" s="157" t="n">
        <v>364.06</v>
      </c>
      <c r="H931" s="156" t="n">
        <v>3959</v>
      </c>
    </row>
    <row r="932" ht="48" customHeight="1" s="113">
      <c r="A932" s="158" t="n">
        <v>46130</v>
      </c>
      <c r="B932" s="156" t="inlineStr">
        <is>
          <t>M029</t>
        </is>
      </c>
      <c r="C932" s="156" t="inlineStr">
        <is>
          <t>KARŞIYAKA-2</t>
        </is>
      </c>
      <c r="D932" s="156" t="inlineStr">
        <is>
          <t>DERYA YARDIMCI</t>
        </is>
      </c>
      <c r="E932" s="156" t="n">
        <v>1503</v>
      </c>
      <c r="F932" s="156" t="n">
        <v>356369</v>
      </c>
      <c r="G932" s="157" t="n">
        <v>237.11</v>
      </c>
      <c r="H932" s="156" t="n">
        <v>1387</v>
      </c>
    </row>
    <row r="933" ht="48" customHeight="1" s="113">
      <c r="A933" s="158" t="n">
        <v>46130</v>
      </c>
      <c r="B933" s="156" t="inlineStr">
        <is>
          <t>M030</t>
        </is>
      </c>
      <c r="C933" s="156" t="inlineStr">
        <is>
          <t>MANAVKUYU</t>
        </is>
      </c>
      <c r="D933" s="156" t="inlineStr">
        <is>
          <t>DERYA YARDIMCI</t>
        </is>
      </c>
      <c r="E933" s="156" t="n">
        <v>2324</v>
      </c>
      <c r="F933" s="156" t="n">
        <v>604610</v>
      </c>
      <c r="G933" s="157" t="n">
        <v>260.16</v>
      </c>
      <c r="H933" s="156" t="n">
        <v>2106</v>
      </c>
    </row>
    <row r="934" ht="48" customHeight="1" s="113">
      <c r="A934" s="158" t="n">
        <v>46130</v>
      </c>
      <c r="B934" s="156" t="inlineStr">
        <is>
          <t>M031</t>
        </is>
      </c>
      <c r="C934" s="156" t="inlineStr">
        <is>
          <t>MENDERES</t>
        </is>
      </c>
      <c r="D934" s="156" t="inlineStr">
        <is>
          <t>CÜNEYT ÇIKRIKÇI - AYŞE AVCU</t>
        </is>
      </c>
      <c r="E934" s="156" t="n">
        <v>5425</v>
      </c>
      <c r="F934" s="156" t="n">
        <v>1236860</v>
      </c>
      <c r="G934" s="157" t="n">
        <v>227.99</v>
      </c>
      <c r="H934" s="156" t="n">
        <v>5122</v>
      </c>
    </row>
    <row r="935" ht="48" customHeight="1" s="113">
      <c r="A935" s="158" t="n">
        <v>46130</v>
      </c>
      <c r="B935" s="156" t="inlineStr">
        <is>
          <t>M032</t>
        </is>
      </c>
      <c r="C935" s="156" t="inlineStr">
        <is>
          <t>MENDERES DEPO</t>
        </is>
      </c>
      <c r="D935" s="156" t="inlineStr">
        <is>
          <t>AYHAN DAŞDEMİR</t>
        </is>
      </c>
      <c r="E935" s="156" t="n">
        <v>0</v>
      </c>
      <c r="F935" s="156" t="n">
        <v>0</v>
      </c>
      <c r="G935" s="156" t="n">
        <v>0</v>
      </c>
      <c r="H935" s="156" t="n">
        <v>0</v>
      </c>
    </row>
    <row r="936" ht="36" customHeight="1" s="113">
      <c r="A936" s="158" t="n">
        <v>46130</v>
      </c>
      <c r="B936" s="156" t="inlineStr">
        <is>
          <t>M033</t>
        </is>
      </c>
      <c r="C936" s="156" t="inlineStr">
        <is>
          <t>MERKEZ</t>
        </is>
      </c>
      <c r="D936" s="156" t="inlineStr">
        <is>
          <t>GENEL MÜDÜR</t>
        </is>
      </c>
      <c r="E936" s="156" t="n">
        <v>0</v>
      </c>
      <c r="F936" s="156" t="n">
        <v>0</v>
      </c>
      <c r="G936" s="156" t="n">
        <v>0</v>
      </c>
      <c r="H936" s="156" t="n">
        <v>0</v>
      </c>
    </row>
    <row r="937" ht="24" customHeight="1" s="113">
      <c r="A937" s="158" t="n">
        <v>46130</v>
      </c>
      <c r="B937" s="156" t="inlineStr">
        <is>
          <t>M034</t>
        </is>
      </c>
      <c r="C937" s="156" t="inlineStr">
        <is>
          <t>NARLIDERE</t>
        </is>
      </c>
      <c r="D937" s="156" t="inlineStr">
        <is>
          <t>ERTAN TEKİ</t>
        </is>
      </c>
      <c r="E937" s="156" t="n">
        <v>4321</v>
      </c>
      <c r="F937" s="156" t="n">
        <v>869706</v>
      </c>
      <c r="G937" s="157" t="n">
        <v>201.27</v>
      </c>
      <c r="H937" s="156" t="n">
        <v>4376</v>
      </c>
    </row>
    <row r="938" ht="36" customHeight="1" s="113">
      <c r="A938" s="158" t="n">
        <v>46130</v>
      </c>
      <c r="B938" s="156" t="inlineStr">
        <is>
          <t>M035</t>
        </is>
      </c>
      <c r="C938" s="156" t="inlineStr">
        <is>
          <t>OSMANGAZİ</t>
        </is>
      </c>
      <c r="D938" s="156" t="inlineStr">
        <is>
          <t>DERYA YARDIMCI</t>
        </is>
      </c>
      <c r="E938" s="156" t="n">
        <v>4184</v>
      </c>
      <c r="F938" s="156" t="n">
        <v>1552143</v>
      </c>
      <c r="G938" s="157" t="n">
        <v>370.97</v>
      </c>
      <c r="H938" s="156" t="n">
        <v>3886</v>
      </c>
    </row>
    <row r="939" ht="24" customHeight="1" s="113">
      <c r="A939" s="158" t="n">
        <v>46130</v>
      </c>
      <c r="B939" s="156" t="inlineStr">
        <is>
          <t>M036</t>
        </is>
      </c>
      <c r="C939" s="156" t="inlineStr">
        <is>
          <t>POLİGON</t>
        </is>
      </c>
      <c r="D939" s="156" t="inlineStr">
        <is>
          <t>ERTAN TEKİ</t>
        </is>
      </c>
      <c r="E939" s="156" t="n">
        <v>1750</v>
      </c>
      <c r="F939" s="156" t="n">
        <v>424646</v>
      </c>
      <c r="G939" s="157" t="n">
        <v>242.65</v>
      </c>
      <c r="H939" s="156" t="n">
        <v>1650</v>
      </c>
    </row>
    <row r="940" ht="36" customHeight="1" s="113">
      <c r="A940" s="158" t="n">
        <v>46130</v>
      </c>
      <c r="B940" s="156" t="inlineStr">
        <is>
          <t>M037</t>
        </is>
      </c>
      <c r="C940" s="156" t="inlineStr">
        <is>
          <t>SEFERİHİSAR</t>
        </is>
      </c>
      <c r="D940" s="156" t="inlineStr">
        <is>
          <t>ERTAN TEKİ</t>
        </is>
      </c>
      <c r="E940" s="156" t="n">
        <v>4147</v>
      </c>
      <c r="F940" s="156" t="n">
        <v>1711804</v>
      </c>
      <c r="G940" s="157" t="n">
        <v>412.78</v>
      </c>
      <c r="H940" s="156" t="n">
        <v>3979</v>
      </c>
    </row>
    <row r="941" ht="24" customHeight="1" s="113">
      <c r="A941" s="158" t="n">
        <v>46130</v>
      </c>
      <c r="B941" s="156" t="inlineStr">
        <is>
          <t>M038</t>
        </is>
      </c>
      <c r="C941" s="156" t="inlineStr">
        <is>
          <t>TORBALI 1</t>
        </is>
      </c>
      <c r="D941" s="156" t="inlineStr">
        <is>
          <t>CÜNEYT ÇIKRIKÇI - AYŞE AVCU</t>
        </is>
      </c>
      <c r="E941" s="156" t="n">
        <v>3034</v>
      </c>
      <c r="F941" s="156" t="n">
        <v>1328079</v>
      </c>
      <c r="G941" s="157" t="n">
        <v>437.73</v>
      </c>
      <c r="H941" s="156" t="n">
        <v>3227</v>
      </c>
    </row>
    <row r="942" ht="36" customHeight="1" s="113">
      <c r="A942" s="158" t="n">
        <v>46130</v>
      </c>
      <c r="B942" s="156" t="inlineStr">
        <is>
          <t>M039</t>
        </is>
      </c>
      <c r="C942" s="156" t="inlineStr">
        <is>
          <t>TORBALI 2</t>
        </is>
      </c>
      <c r="D942" s="156" t="inlineStr">
        <is>
          <t>CÜNEYT ÇIKRIKÇI - AYŞE AVCU</t>
        </is>
      </c>
      <c r="E942" s="156" t="n">
        <v>3909</v>
      </c>
      <c r="F942" s="156" t="n">
        <v>1338993</v>
      </c>
      <c r="G942" s="157" t="n">
        <v>342.54</v>
      </c>
      <c r="H942" s="156" t="n">
        <v>3961</v>
      </c>
    </row>
    <row r="943" ht="36" customHeight="1" s="113">
      <c r="A943" s="158" t="n">
        <v>46130</v>
      </c>
      <c r="B943" s="156" t="inlineStr">
        <is>
          <t>M040</t>
        </is>
      </c>
      <c r="C943" s="156" t="inlineStr">
        <is>
          <t>TORBALI 3</t>
        </is>
      </c>
      <c r="D943" s="156" t="inlineStr">
        <is>
          <t>CÜNEYT ÇIKRIKÇI - AYŞE AVCU</t>
        </is>
      </c>
      <c r="E943" s="156" t="n">
        <v>2633</v>
      </c>
      <c r="F943" s="156" t="n">
        <v>709555</v>
      </c>
      <c r="G943" s="157" t="n">
        <v>269.49</v>
      </c>
      <c r="H943" s="156" t="n">
        <v>2518</v>
      </c>
    </row>
    <row r="944" ht="36" customHeight="1" s="113">
      <c r="A944" s="158" t="n">
        <v>46130</v>
      </c>
      <c r="B944" s="156" t="inlineStr">
        <is>
          <t>M041</t>
        </is>
      </c>
      <c r="C944" s="156" t="inlineStr">
        <is>
          <t>TORBALI 4</t>
        </is>
      </c>
      <c r="D944" s="156" t="inlineStr">
        <is>
          <t>CÜNEYT ÇIKRIKÇI - AYŞE AVCU</t>
        </is>
      </c>
      <c r="E944" s="156" t="n">
        <v>3990</v>
      </c>
      <c r="F944" s="156" t="n">
        <v>2182933</v>
      </c>
      <c r="G944" s="157" t="n">
        <v>547.1</v>
      </c>
      <c r="H944" s="156" t="n">
        <v>3814</v>
      </c>
    </row>
    <row r="945" ht="48" customHeight="1" s="113">
      <c r="A945" s="158" t="n">
        <v>46130</v>
      </c>
      <c r="B945" s="156" t="inlineStr">
        <is>
          <t>M042</t>
        </is>
      </c>
      <c r="C945" s="156" t="inlineStr">
        <is>
          <t>TORBALI 5</t>
        </is>
      </c>
      <c r="D945" s="156" t="inlineStr">
        <is>
          <t>CÜNEYT ÇIKRIKÇI - AYŞE AVCU</t>
        </is>
      </c>
      <c r="E945" s="156" t="n">
        <v>4843</v>
      </c>
      <c r="F945" s="156" t="n">
        <v>1547211</v>
      </c>
      <c r="G945" s="157" t="n">
        <v>319.47</v>
      </c>
      <c r="H945" s="156" t="n">
        <v>4824</v>
      </c>
    </row>
    <row r="946" ht="36" customHeight="1" s="113">
      <c r="A946" s="158" t="n">
        <v>46130</v>
      </c>
      <c r="B946" s="156" t="inlineStr">
        <is>
          <t>M043</t>
        </is>
      </c>
      <c r="C946" s="156" t="inlineStr">
        <is>
          <t>YAPICIOĞLU</t>
        </is>
      </c>
      <c r="D946" s="156" t="inlineStr">
        <is>
          <t>ERTAN TEKİ</t>
        </is>
      </c>
      <c r="E946" s="156" t="n">
        <v>1964</v>
      </c>
      <c r="F946" s="156" t="n">
        <v>934890</v>
      </c>
      <c r="G946" s="157" t="n">
        <v>476.01</v>
      </c>
      <c r="H946" s="156" t="n">
        <v>1996</v>
      </c>
    </row>
    <row r="947" ht="41.25" customHeight="1" s="113">
      <c r="A947" s="158" t="n">
        <v>46130</v>
      </c>
      <c r="B947" s="156" t="inlineStr">
        <is>
          <t>M044</t>
        </is>
      </c>
      <c r="C947" s="156" t="inlineStr">
        <is>
          <t>YEŞİLOVA</t>
        </is>
      </c>
      <c r="D947" s="156" t="inlineStr">
        <is>
          <t>DERYA YARDIMCI</t>
        </is>
      </c>
      <c r="E947" s="156" t="n">
        <v>712</v>
      </c>
      <c r="F947" s="156" t="n">
        <v>137895</v>
      </c>
      <c r="G947" s="157" t="n">
        <v>193.67</v>
      </c>
      <c r="H947" s="156" t="n">
        <v>648</v>
      </c>
    </row>
    <row r="948" ht="24" customHeight="1" s="113">
      <c r="A948" s="158" t="n">
        <v>46130</v>
      </c>
      <c r="B948" s="156" t="inlineStr">
        <is>
          <t>M045</t>
        </is>
      </c>
      <c r="C948" s="156" t="inlineStr">
        <is>
          <t>Z1  ET DEPO</t>
        </is>
      </c>
      <c r="D948" s="156" t="inlineStr">
        <is>
          <t>FARUK MALKOÇ</t>
        </is>
      </c>
      <c r="E948" s="156" t="n">
        <v>0</v>
      </c>
      <c r="F948" s="156" t="n">
        <v>0</v>
      </c>
      <c r="G948" s="156" t="n">
        <v>0</v>
      </c>
      <c r="H948" s="156" t="n">
        <v>0</v>
      </c>
    </row>
    <row r="949" ht="36" customHeight="1" s="113">
      <c r="A949" s="158" t="n">
        <v>46130</v>
      </c>
      <c r="B949" s="156" t="inlineStr">
        <is>
          <t>M046</t>
        </is>
      </c>
      <c r="C949" s="156" t="inlineStr">
        <is>
          <t>ÇAMDİBİ</t>
        </is>
      </c>
      <c r="D949" s="156" t="inlineStr">
        <is>
          <t>DERYA YARDIMCI</t>
        </is>
      </c>
      <c r="E949" s="156" t="n">
        <v>3801</v>
      </c>
      <c r="F949" s="156" t="n">
        <v>888552</v>
      </c>
      <c r="G949" s="157" t="n">
        <v>233.77</v>
      </c>
      <c r="H949" s="156" t="n">
        <v>3610</v>
      </c>
    </row>
    <row r="950" ht="24" customHeight="1" s="113">
      <c r="A950" s="158" t="n">
        <v>46130</v>
      </c>
      <c r="B950" s="156" t="inlineStr">
        <is>
          <t>M047</t>
        </is>
      </c>
      <c r="C950" s="156" t="inlineStr">
        <is>
          <t>ÇİFTLİK</t>
        </is>
      </c>
      <c r="D950" s="156" t="inlineStr">
        <is>
          <t>CEBRAİL ÇİÇEK</t>
        </is>
      </c>
      <c r="E950" s="156" t="n">
        <v>0</v>
      </c>
      <c r="F950" s="156" t="n">
        <v>0</v>
      </c>
      <c r="G950" s="156" t="n">
        <v>0</v>
      </c>
      <c r="H950" s="156" t="n">
        <v>0</v>
      </c>
    </row>
    <row r="951" ht="24" customHeight="1" s="113">
      <c r="A951" s="158" t="n">
        <v>46130</v>
      </c>
      <c r="B951" s="156" t="inlineStr">
        <is>
          <t>M048</t>
        </is>
      </c>
      <c r="C951" s="156" t="inlineStr">
        <is>
          <t>ÇİĞLİ</t>
        </is>
      </c>
      <c r="D951" s="156" t="inlineStr">
        <is>
          <t>DERYA YARDIMCI</t>
        </is>
      </c>
      <c r="E951" s="156" t="n">
        <v>2606</v>
      </c>
      <c r="F951" s="156" t="n">
        <v>488755</v>
      </c>
      <c r="G951" s="157" t="n">
        <v>187.55</v>
      </c>
      <c r="H951" s="156" t="n">
        <v>2725</v>
      </c>
    </row>
    <row r="952" ht="48" customHeight="1" s="113">
      <c r="A952" s="158" t="n">
        <v>46130</v>
      </c>
      <c r="B952" s="156" t="inlineStr">
        <is>
          <t>M049</t>
        </is>
      </c>
      <c r="C952" s="156" t="inlineStr">
        <is>
          <t>ÖZDERE</t>
        </is>
      </c>
      <c r="D952" s="156" t="inlineStr">
        <is>
          <t>CÜNEYT ÇIKRIKÇI - AYŞE AVCU</t>
        </is>
      </c>
      <c r="E952" s="156" t="n">
        <v>1287</v>
      </c>
      <c r="F952" s="156" t="n">
        <v>417576</v>
      </c>
      <c r="G952" s="157" t="n">
        <v>324.46</v>
      </c>
      <c r="H952" s="156" t="n">
        <v>1280</v>
      </c>
    </row>
    <row r="953" ht="48" customHeight="1" s="113">
      <c r="A953" s="158" t="n">
        <v>46130</v>
      </c>
      <c r="B953" s="156" t="inlineStr">
        <is>
          <t>M050</t>
        </is>
      </c>
      <c r="C953" s="156" t="inlineStr">
        <is>
          <t>İZMİRSPOR</t>
        </is>
      </c>
      <c r="D953" s="156" t="inlineStr">
        <is>
          <t>ERTAN TEKİ</t>
        </is>
      </c>
      <c r="E953" s="156" t="n">
        <v>6014</v>
      </c>
      <c r="F953" s="156" t="n">
        <v>2799449</v>
      </c>
      <c r="G953" s="157" t="n">
        <v>465.49</v>
      </c>
      <c r="H953" s="156" t="n">
        <v>6459</v>
      </c>
    </row>
    <row r="954" ht="48" customHeight="1" s="113">
      <c r="A954" s="158" t="n">
        <v>46130</v>
      </c>
      <c r="B954" s="156" t="inlineStr">
        <is>
          <t>M051</t>
        </is>
      </c>
      <c r="C954" s="156" t="inlineStr">
        <is>
          <t>ŞİRİNYER</t>
        </is>
      </c>
      <c r="D954" s="156" t="inlineStr">
        <is>
          <t>ERTAN TEKİ</t>
        </is>
      </c>
      <c r="E954" s="156" t="n">
        <v>1422</v>
      </c>
      <c r="F954" s="156" t="n">
        <v>660927</v>
      </c>
      <c r="G954" s="157" t="n">
        <v>464.79</v>
      </c>
      <c r="H954" s="156" t="n">
        <v>1281</v>
      </c>
    </row>
    <row r="955" ht="48" customHeight="1" s="113">
      <c r="A955" s="158" t="n">
        <v>46130</v>
      </c>
      <c r="B955" s="156" t="inlineStr">
        <is>
          <t>M052</t>
        </is>
      </c>
      <c r="C955" s="156" t="inlineStr">
        <is>
          <t>ŞİRİNYER 2</t>
        </is>
      </c>
      <c r="D955" s="156" t="inlineStr">
        <is>
          <t>DERYA YARDIMCI</t>
        </is>
      </c>
      <c r="E955" s="156" t="n">
        <v>2730</v>
      </c>
      <c r="F955" s="156" t="n">
        <v>1348976</v>
      </c>
      <c r="G955" s="157" t="n">
        <v>494.13</v>
      </c>
      <c r="H955" s="156" t="n">
        <v>2510</v>
      </c>
    </row>
    <row r="956" ht="48" customHeight="1" s="113">
      <c r="A956" s="158" t="n">
        <v>46130</v>
      </c>
      <c r="B956" s="156" t="inlineStr">
        <is>
          <t>M057</t>
        </is>
      </c>
      <c r="C956" s="156" t="inlineStr">
        <is>
          <t>BUCA2</t>
        </is>
      </c>
      <c r="D956" s="156" t="inlineStr">
        <is>
          <t>ERTAN TEKİ</t>
        </is>
      </c>
      <c r="E956" s="156" t="n">
        <v>0</v>
      </c>
      <c r="F956" s="156" t="n">
        <v>0</v>
      </c>
      <c r="G956" s="156" t="n">
        <v>0</v>
      </c>
      <c r="H956" s="156" t="n">
        <v>0</v>
      </c>
    </row>
    <row r="957" ht="24" customHeight="1" s="113">
      <c r="A957" s="158" t="n">
        <v>46131</v>
      </c>
      <c r="B957" s="156" t="inlineStr">
        <is>
          <t>M001</t>
        </is>
      </c>
      <c r="C957" s="156" t="inlineStr">
        <is>
          <t>AKEVLER</t>
        </is>
      </c>
      <c r="D957" s="156" t="inlineStr">
        <is>
          <t>ERTAN TEKİ</t>
        </is>
      </c>
      <c r="E957" s="156" t="n">
        <v>1228</v>
      </c>
      <c r="F957" s="156" t="n">
        <v>427603</v>
      </c>
      <c r="G957" s="157" t="n">
        <v>348.21</v>
      </c>
      <c r="H957" s="156" t="n">
        <v>1157</v>
      </c>
    </row>
    <row r="958" ht="36" customHeight="1" s="113">
      <c r="A958" s="158" t="n">
        <v>46131</v>
      </c>
      <c r="B958" s="156" t="inlineStr">
        <is>
          <t>M002</t>
        </is>
      </c>
      <c r="C958" s="156" t="inlineStr">
        <is>
          <t>AYDIN EFELER</t>
        </is>
      </c>
      <c r="D958" s="156" t="inlineStr">
        <is>
          <t>CÜNEYT ÇIKRIKÇI - AYŞE AVCU</t>
        </is>
      </c>
      <c r="E958" s="156" t="n">
        <v>3464</v>
      </c>
      <c r="F958" s="156" t="n">
        <v>1119111</v>
      </c>
      <c r="G958" s="157" t="n">
        <v>323.07</v>
      </c>
      <c r="H958" s="156" t="n">
        <v>3192</v>
      </c>
    </row>
    <row r="959" ht="24" customHeight="1" s="113">
      <c r="A959" s="158" t="n">
        <v>46131</v>
      </c>
      <c r="B959" s="156" t="inlineStr">
        <is>
          <t>M003</t>
        </is>
      </c>
      <c r="C959" s="156" t="inlineStr">
        <is>
          <t>AYDIN EFELER-2</t>
        </is>
      </c>
      <c r="D959" s="156" t="inlineStr">
        <is>
          <t>CÜNEYT ÇIKRIKÇI - AYŞE AVCU</t>
        </is>
      </c>
      <c r="E959" s="156" t="n">
        <v>1546</v>
      </c>
      <c r="F959" s="156" t="n">
        <v>614784</v>
      </c>
      <c r="G959" s="157" t="n">
        <v>397.66</v>
      </c>
      <c r="H959" s="156" t="n">
        <v>1515</v>
      </c>
    </row>
    <row r="960" ht="36" customHeight="1" s="113">
      <c r="A960" s="158" t="n">
        <v>46131</v>
      </c>
      <c r="B960" s="156" t="inlineStr">
        <is>
          <t>M004</t>
        </is>
      </c>
      <c r="C960" s="156" t="inlineStr">
        <is>
          <t>AYDIN FATİH</t>
        </is>
      </c>
      <c r="D960" s="156" t="inlineStr">
        <is>
          <t>CÜNEYT ÇIKRIKÇI - AYŞE AVCU</t>
        </is>
      </c>
      <c r="E960" s="156" t="n">
        <v>1661</v>
      </c>
      <c r="F960" s="156" t="n">
        <v>664633</v>
      </c>
      <c r="G960" s="157" t="n">
        <v>400.14</v>
      </c>
      <c r="H960" s="156" t="n">
        <v>1751</v>
      </c>
    </row>
    <row r="961" ht="24" customHeight="1" s="113">
      <c r="A961" s="158" t="n">
        <v>46131</v>
      </c>
      <c r="B961" s="156" t="inlineStr">
        <is>
          <t>M005</t>
        </is>
      </c>
      <c r="C961" s="156" t="inlineStr">
        <is>
          <t>AYDIN FATİH-2</t>
        </is>
      </c>
      <c r="D961" s="156" t="inlineStr">
        <is>
          <t>CÜNEYT ÇIKRIKÇI - AYŞE AVCU</t>
        </is>
      </c>
      <c r="E961" s="156" t="n">
        <v>1625</v>
      </c>
      <c r="F961" s="156" t="n">
        <v>813272</v>
      </c>
      <c r="G961" s="157" t="n">
        <v>500.48</v>
      </c>
      <c r="H961" s="156" t="n">
        <v>1564</v>
      </c>
    </row>
    <row r="962" ht="36" customHeight="1" s="113">
      <c r="A962" s="158" t="n">
        <v>46131</v>
      </c>
      <c r="B962" s="156" t="inlineStr">
        <is>
          <t>M006</t>
        </is>
      </c>
      <c r="C962" s="156" t="inlineStr">
        <is>
          <t>AYDIN GİRNE</t>
        </is>
      </c>
      <c r="D962" s="156" t="inlineStr">
        <is>
          <t>CÜNEYT ÇIKRIKÇI - AYŞE AVCU</t>
        </is>
      </c>
      <c r="E962" s="156" t="n">
        <v>1537</v>
      </c>
      <c r="F962" s="156" t="n">
        <v>429480</v>
      </c>
      <c r="G962" s="157" t="n">
        <v>279.43</v>
      </c>
      <c r="H962" s="156" t="n">
        <v>1450</v>
      </c>
    </row>
    <row r="963" ht="48" customHeight="1" s="113">
      <c r="A963" s="158" t="n">
        <v>46131</v>
      </c>
      <c r="B963" s="156" t="inlineStr">
        <is>
          <t>M007</t>
        </is>
      </c>
      <c r="C963" s="156" t="inlineStr">
        <is>
          <t>AYDIN MİMARSİNAN</t>
        </is>
      </c>
      <c r="D963" s="156" t="inlineStr">
        <is>
          <t>CÜNEYT ÇIKRIKÇI - AYŞE AVCU</t>
        </is>
      </c>
      <c r="E963" s="156" t="n">
        <v>3445</v>
      </c>
      <c r="F963" s="156" t="n">
        <v>794783</v>
      </c>
      <c r="G963" s="157" t="n">
        <v>230.71</v>
      </c>
      <c r="H963" s="156" t="n">
        <v>3670</v>
      </c>
    </row>
    <row r="964" ht="24" customHeight="1" s="113">
      <c r="A964" s="158" t="n">
        <v>46131</v>
      </c>
      <c r="B964" s="156" t="inlineStr">
        <is>
          <t>M008</t>
        </is>
      </c>
      <c r="C964" s="156" t="inlineStr">
        <is>
          <t>AYRANCILAR</t>
        </is>
      </c>
      <c r="D964" s="156" t="inlineStr">
        <is>
          <t>CÜNEYT ÇIKRIKÇI - AYŞE AVCU</t>
        </is>
      </c>
      <c r="E964" s="156" t="n">
        <v>4136</v>
      </c>
      <c r="F964" s="156" t="n">
        <v>1051697</v>
      </c>
      <c r="G964" s="157" t="n">
        <v>254.28</v>
      </c>
      <c r="H964" s="156" t="n">
        <v>4424</v>
      </c>
    </row>
    <row r="965" ht="24" customHeight="1" s="113">
      <c r="A965" s="158" t="n">
        <v>46131</v>
      </c>
      <c r="B965" s="156" t="inlineStr">
        <is>
          <t>M009</t>
        </is>
      </c>
      <c r="C965" s="156" t="inlineStr">
        <is>
          <t>BALÇOVA</t>
        </is>
      </c>
      <c r="D965" s="156" t="inlineStr">
        <is>
          <t>ERTAN TEKİ</t>
        </is>
      </c>
      <c r="E965" s="156" t="n">
        <v>3481</v>
      </c>
      <c r="F965" s="156" t="n">
        <v>607853</v>
      </c>
      <c r="G965" s="157" t="n">
        <v>174.62</v>
      </c>
      <c r="H965" s="156" t="n">
        <v>3280</v>
      </c>
    </row>
    <row r="966" ht="36" customHeight="1" s="113">
      <c r="A966" s="158" t="n">
        <v>46131</v>
      </c>
      <c r="B966" s="156" t="inlineStr">
        <is>
          <t>M010</t>
        </is>
      </c>
      <c r="C966" s="156" t="inlineStr">
        <is>
          <t>BAYRAKLI</t>
        </is>
      </c>
      <c r="D966" s="156" t="inlineStr">
        <is>
          <t>DERYA YARDIMCI</t>
        </is>
      </c>
      <c r="E966" s="156" t="n">
        <v>3657</v>
      </c>
      <c r="F966" s="156" t="n">
        <v>1119134</v>
      </c>
      <c r="G966" s="157" t="n">
        <v>306.03</v>
      </c>
      <c r="H966" s="156" t="n">
        <v>3618</v>
      </c>
    </row>
    <row r="967" ht="36" customHeight="1" s="113">
      <c r="A967" s="158" t="n">
        <v>46131</v>
      </c>
      <c r="B967" s="156" t="inlineStr">
        <is>
          <t>M011</t>
        </is>
      </c>
      <c r="C967" s="156" t="inlineStr">
        <is>
          <t>BOZYAKA</t>
        </is>
      </c>
      <c r="D967" s="156" t="inlineStr">
        <is>
          <t>ERTAN TEKİ</t>
        </is>
      </c>
      <c r="E967" s="156" t="n">
        <v>2135</v>
      </c>
      <c r="F967" s="156" t="n">
        <v>936651</v>
      </c>
      <c r="G967" s="157" t="n">
        <v>438.71</v>
      </c>
      <c r="H967" s="156" t="n">
        <v>2116</v>
      </c>
    </row>
    <row r="968" ht="24" customHeight="1" s="113">
      <c r="A968" s="158" t="n">
        <v>46131</v>
      </c>
      <c r="B968" s="156" t="inlineStr">
        <is>
          <t>M012</t>
        </is>
      </c>
      <c r="C968" s="156" t="inlineStr">
        <is>
          <t xml:space="preserve">BUCA </t>
        </is>
      </c>
      <c r="D968" s="156" t="inlineStr">
        <is>
          <t>DERYA YARDIMCI</t>
        </is>
      </c>
      <c r="E968" s="156" t="n">
        <v>1536</v>
      </c>
      <c r="F968" s="156" t="n">
        <v>714103</v>
      </c>
      <c r="G968" s="157" t="n">
        <v>464.91</v>
      </c>
      <c r="H968" s="156" t="n">
        <v>1640</v>
      </c>
    </row>
    <row r="969" ht="24" customHeight="1" s="113">
      <c r="A969" s="158" t="n">
        <v>46131</v>
      </c>
      <c r="B969" s="156" t="inlineStr">
        <is>
          <t>M013</t>
        </is>
      </c>
      <c r="C969" s="156" t="inlineStr">
        <is>
          <t>DEDEBAŞI</t>
        </is>
      </c>
      <c r="D969" s="156" t="inlineStr">
        <is>
          <t>DERYA YARDIMCI</t>
        </is>
      </c>
      <c r="E969" s="156" t="n">
        <v>2994</v>
      </c>
      <c r="F969" s="156" t="n">
        <v>1353863</v>
      </c>
      <c r="G969" s="157" t="n">
        <v>452.19</v>
      </c>
      <c r="H969" s="156" t="n">
        <v>3203</v>
      </c>
    </row>
    <row r="970" ht="24" customHeight="1" s="113">
      <c r="A970" s="158" t="n">
        <v>46131</v>
      </c>
      <c r="B970" s="156" t="inlineStr">
        <is>
          <t>M014</t>
        </is>
      </c>
      <c r="C970" s="156" t="inlineStr">
        <is>
          <t>ESKİİZMİR</t>
        </is>
      </c>
      <c r="D970" s="156" t="inlineStr">
        <is>
          <t>ERTAN TEKİ</t>
        </is>
      </c>
      <c r="E970" s="156" t="n">
        <v>2265</v>
      </c>
      <c r="F970" s="156" t="n">
        <v>1118919</v>
      </c>
      <c r="G970" s="157" t="n">
        <v>494</v>
      </c>
      <c r="H970" s="156" t="n">
        <v>2259</v>
      </c>
    </row>
    <row r="971" ht="27.75" customHeight="1" s="113">
      <c r="A971" s="158" t="n">
        <v>46131</v>
      </c>
      <c r="B971" s="156" t="inlineStr">
        <is>
          <t>M015</t>
        </is>
      </c>
      <c r="C971" s="156" t="inlineStr">
        <is>
          <t>GAZİEMİR-1</t>
        </is>
      </c>
      <c r="D971" s="156" t="inlineStr">
        <is>
          <t>ALİ ÇELİK</t>
        </is>
      </c>
      <c r="E971" s="156" t="n">
        <v>2069</v>
      </c>
      <c r="F971" s="156" t="n">
        <v>920402</v>
      </c>
      <c r="G971" s="157" t="n">
        <v>444.85</v>
      </c>
      <c r="H971" s="156" t="n">
        <v>1881</v>
      </c>
    </row>
    <row r="972" ht="24" customHeight="1" s="113">
      <c r="A972" s="158" t="n">
        <v>46131</v>
      </c>
      <c r="B972" s="156" t="inlineStr">
        <is>
          <t>M016</t>
        </is>
      </c>
      <c r="C972" s="156" t="inlineStr">
        <is>
          <t>GAZİEMİR-2</t>
        </is>
      </c>
      <c r="D972" s="156" t="inlineStr">
        <is>
          <t>ALİ ÇELİK</t>
        </is>
      </c>
      <c r="E972" s="156" t="n">
        <v>3294</v>
      </c>
      <c r="F972" s="156" t="n">
        <v>1166269</v>
      </c>
      <c r="G972" s="157" t="n">
        <v>354.06</v>
      </c>
      <c r="H972" s="156" t="n">
        <v>3550</v>
      </c>
    </row>
    <row r="973" ht="48" customHeight="1" s="113">
      <c r="A973" s="158" t="n">
        <v>46131</v>
      </c>
      <c r="B973" s="156" t="inlineStr">
        <is>
          <t>M017</t>
        </is>
      </c>
      <c r="C973" s="156" t="inlineStr">
        <is>
          <t>GAZİEMİR-3</t>
        </is>
      </c>
      <c r="D973" s="156" t="inlineStr">
        <is>
          <t>ALİ ÇELİK</t>
        </is>
      </c>
      <c r="E973" s="156" t="n">
        <v>2891</v>
      </c>
      <c r="F973" s="156" t="n">
        <v>829026</v>
      </c>
      <c r="G973" s="157" t="n">
        <v>286.76</v>
      </c>
      <c r="H973" s="156" t="n">
        <v>2643</v>
      </c>
    </row>
    <row r="974" ht="48" customHeight="1" s="113">
      <c r="A974" s="158" t="n">
        <v>46131</v>
      </c>
      <c r="B974" s="156" t="inlineStr">
        <is>
          <t>M018</t>
        </is>
      </c>
      <c r="C974" s="156" t="inlineStr">
        <is>
          <t>GAZİEMİR-4</t>
        </is>
      </c>
      <c r="D974" s="156" t="inlineStr">
        <is>
          <t>ALİ ÇELİK</t>
        </is>
      </c>
      <c r="E974" s="156" t="n">
        <v>2265</v>
      </c>
      <c r="F974" s="156" t="n">
        <v>998721</v>
      </c>
      <c r="G974" s="157" t="n">
        <v>440.94</v>
      </c>
      <c r="H974" s="156" t="n">
        <v>2286</v>
      </c>
    </row>
    <row r="975" ht="48" customHeight="1" s="113">
      <c r="A975" s="158" t="n">
        <v>46131</v>
      </c>
      <c r="B975" s="156" t="inlineStr">
        <is>
          <t>M019</t>
        </is>
      </c>
      <c r="C975" s="156" t="inlineStr">
        <is>
          <t>GAZİEMİR-5</t>
        </is>
      </c>
      <c r="D975" s="156" t="inlineStr">
        <is>
          <t>ALİ ÇELİK</t>
        </is>
      </c>
      <c r="E975" s="156" t="n">
        <v>2106</v>
      </c>
      <c r="F975" s="156" t="n">
        <v>434505</v>
      </c>
      <c r="G975" s="157" t="n">
        <v>206.32</v>
      </c>
      <c r="H975" s="156" t="n">
        <v>2219</v>
      </c>
    </row>
    <row r="976" ht="48" customHeight="1" s="113">
      <c r="A976" s="158" t="n">
        <v>46131</v>
      </c>
      <c r="B976" s="156" t="inlineStr">
        <is>
          <t>M020</t>
        </is>
      </c>
      <c r="C976" s="156" t="inlineStr">
        <is>
          <t>GAZİEMİR-6</t>
        </is>
      </c>
      <c r="D976" s="156" t="inlineStr">
        <is>
          <t>ALİ ÇELİK</t>
        </is>
      </c>
      <c r="E976" s="156" t="n">
        <v>1082</v>
      </c>
      <c r="F976" s="156" t="n">
        <v>423510</v>
      </c>
      <c r="G976" s="157" t="n">
        <v>391.41</v>
      </c>
      <c r="H976" s="156" t="n">
        <v>1101</v>
      </c>
    </row>
    <row r="977" ht="48" customHeight="1" s="113">
      <c r="A977" s="158" t="n">
        <v>46131</v>
      </c>
      <c r="B977" s="156" t="inlineStr">
        <is>
          <t>M021</t>
        </is>
      </c>
      <c r="C977" s="156" t="inlineStr">
        <is>
          <t>GAZİEMİR-7</t>
        </is>
      </c>
      <c r="D977" s="156" t="inlineStr">
        <is>
          <t>ALİ ÇELİK</t>
        </is>
      </c>
      <c r="E977" s="156" t="n">
        <v>4660</v>
      </c>
      <c r="F977" s="156" t="n">
        <v>1510758</v>
      </c>
      <c r="G977" s="157" t="n">
        <v>324.2</v>
      </c>
      <c r="H977" s="156" t="n">
        <v>4601</v>
      </c>
    </row>
    <row r="978" ht="48" customHeight="1" s="113">
      <c r="A978" s="158" t="n">
        <v>46131</v>
      </c>
      <c r="B978" s="156" t="inlineStr">
        <is>
          <t>M022</t>
        </is>
      </c>
      <c r="C978" s="156" t="inlineStr">
        <is>
          <t>GEDİZ</t>
        </is>
      </c>
      <c r="D978" s="156" t="inlineStr">
        <is>
          <t>DERYA YARDIMCI</t>
        </is>
      </c>
      <c r="E978" s="156" t="n">
        <v>1626</v>
      </c>
      <c r="F978" s="156" t="n">
        <v>632756</v>
      </c>
      <c r="G978" s="157" t="n">
        <v>389.15</v>
      </c>
      <c r="H978" s="156" t="n">
        <v>1746</v>
      </c>
    </row>
    <row r="979" ht="48" customHeight="1" s="113">
      <c r="A979" s="158" t="n">
        <v>46131</v>
      </c>
      <c r="B979" s="156" t="inlineStr">
        <is>
          <t>M023</t>
        </is>
      </c>
      <c r="C979" s="156" t="inlineStr">
        <is>
          <t>GÖZTEPE</t>
        </is>
      </c>
      <c r="D979" s="156" t="inlineStr">
        <is>
          <t>ERTAN TEKİ</t>
        </is>
      </c>
      <c r="E979" s="156" t="n">
        <v>3082</v>
      </c>
      <c r="F979" s="156" t="n">
        <v>1045257</v>
      </c>
      <c r="G979" s="157" t="n">
        <v>339.15</v>
      </c>
      <c r="H979" s="156" t="n">
        <v>3258</v>
      </c>
    </row>
    <row r="980" ht="24" customHeight="1" s="113">
      <c r="A980" s="158" t="n">
        <v>46131</v>
      </c>
      <c r="B980" s="156" t="inlineStr">
        <is>
          <t>M024</t>
        </is>
      </c>
      <c r="C980" s="156" t="inlineStr">
        <is>
          <t>GÜMÜŞPALA</t>
        </is>
      </c>
      <c r="D980" s="156" t="inlineStr">
        <is>
          <t>DERYA YARDIMCI</t>
        </is>
      </c>
      <c r="E980" s="156" t="n">
        <v>4521</v>
      </c>
      <c r="F980" s="156" t="n">
        <v>2405600</v>
      </c>
      <c r="G980" s="157" t="n">
        <v>532.09</v>
      </c>
      <c r="H980" s="156" t="n">
        <v>4845</v>
      </c>
    </row>
    <row r="981" ht="36" customHeight="1" s="113">
      <c r="A981" s="158" t="n">
        <v>46131</v>
      </c>
      <c r="B981" s="156" t="inlineStr">
        <is>
          <t>M025</t>
        </is>
      </c>
      <c r="C981" s="156" t="inlineStr">
        <is>
          <t>HAL DEPO</t>
        </is>
      </c>
      <c r="D981" s="156" t="inlineStr">
        <is>
          <t>HALİT BAŞDAŞ</t>
        </is>
      </c>
      <c r="E981" s="156" t="n">
        <v>0</v>
      </c>
      <c r="F981" s="156" t="n">
        <v>0</v>
      </c>
      <c r="G981" s="156" t="n">
        <v>0</v>
      </c>
      <c r="H981" s="156" t="n">
        <v>0</v>
      </c>
    </row>
    <row r="982" ht="24" customHeight="1" s="113">
      <c r="A982" s="158" t="n">
        <v>46131</v>
      </c>
      <c r="B982" s="156" t="inlineStr">
        <is>
          <t>M026</t>
        </is>
      </c>
      <c r="C982" s="156" t="inlineStr">
        <is>
          <t>HARMANDALI</t>
        </is>
      </c>
      <c r="D982" s="156" t="inlineStr">
        <is>
          <t>DERYA YARDIMCI</t>
        </is>
      </c>
      <c r="E982" s="156" t="n">
        <v>4732</v>
      </c>
      <c r="F982" s="156" t="n">
        <v>2130017</v>
      </c>
      <c r="G982" s="157" t="n">
        <v>450.13</v>
      </c>
      <c r="H982" s="156" t="n">
        <v>4897</v>
      </c>
    </row>
    <row r="983" ht="36" customHeight="1" s="113">
      <c r="A983" s="158" t="n">
        <v>46131</v>
      </c>
      <c r="B983" s="156" t="inlineStr">
        <is>
          <t>M027</t>
        </is>
      </c>
      <c r="C983" s="156" t="inlineStr">
        <is>
          <t>HATAY</t>
        </is>
      </c>
      <c r="D983" s="156" t="inlineStr">
        <is>
          <t>ERTAN TEKİ</t>
        </is>
      </c>
      <c r="E983" s="156" t="n">
        <v>5453</v>
      </c>
      <c r="F983" s="156" t="n">
        <v>1723359</v>
      </c>
      <c r="G983" s="157" t="n">
        <v>316.04</v>
      </c>
      <c r="H983" s="156" t="n">
        <v>5757</v>
      </c>
    </row>
    <row r="984" ht="36" customHeight="1" s="113">
      <c r="A984" s="158" t="n">
        <v>46131</v>
      </c>
      <c r="B984" s="156" t="inlineStr">
        <is>
          <t>M028</t>
        </is>
      </c>
      <c r="C984" s="156" t="inlineStr">
        <is>
          <t>KARŞIYAKA-1</t>
        </is>
      </c>
      <c r="D984" s="156" t="inlineStr">
        <is>
          <t>DERYA YARDIMCI</t>
        </is>
      </c>
      <c r="E984" s="156" t="n">
        <v>3363</v>
      </c>
      <c r="F984" s="156" t="n">
        <v>1484350</v>
      </c>
      <c r="G984" s="157" t="n">
        <v>441.38</v>
      </c>
      <c r="H984" s="156" t="n">
        <v>3164</v>
      </c>
    </row>
    <row r="985" ht="24" customHeight="1" s="113">
      <c r="A985" s="158" t="n">
        <v>46131</v>
      </c>
      <c r="B985" s="156" t="inlineStr">
        <is>
          <t>M029</t>
        </is>
      </c>
      <c r="C985" s="156" t="inlineStr">
        <is>
          <t>KARŞIYAKA-2</t>
        </is>
      </c>
      <c r="D985" s="156" t="inlineStr">
        <is>
          <t>DERYA YARDIMCI</t>
        </is>
      </c>
      <c r="E985" s="156" t="n">
        <v>1447</v>
      </c>
      <c r="F985" s="156" t="n">
        <v>352087</v>
      </c>
      <c r="G985" s="157" t="n">
        <v>243.32</v>
      </c>
      <c r="H985" s="156" t="n">
        <v>1478</v>
      </c>
    </row>
    <row r="986" ht="48" customHeight="1" s="113">
      <c r="A986" s="158" t="n">
        <v>46131</v>
      </c>
      <c r="B986" s="156" t="inlineStr">
        <is>
          <t>M030</t>
        </is>
      </c>
      <c r="C986" s="156" t="inlineStr">
        <is>
          <t>MANAVKUYU</t>
        </is>
      </c>
      <c r="D986" s="156" t="inlineStr">
        <is>
          <t>DERYA YARDIMCI</t>
        </is>
      </c>
      <c r="E986" s="156" t="n">
        <v>2473</v>
      </c>
      <c r="F986" s="156" t="n">
        <v>646620</v>
      </c>
      <c r="G986" s="157" t="n">
        <v>261.47</v>
      </c>
      <c r="H986" s="156" t="n">
        <v>2624</v>
      </c>
    </row>
    <row r="987" ht="48" customHeight="1" s="113">
      <c r="A987" s="158" t="n">
        <v>46131</v>
      </c>
      <c r="B987" s="156" t="inlineStr">
        <is>
          <t>M031</t>
        </is>
      </c>
      <c r="C987" s="156" t="inlineStr">
        <is>
          <t>MENDERES</t>
        </is>
      </c>
      <c r="D987" s="156" t="inlineStr">
        <is>
          <t>CÜNEYT ÇIKRIKÇI - AYŞE AVCU</t>
        </is>
      </c>
      <c r="E987" s="156" t="n">
        <v>3596</v>
      </c>
      <c r="F987" s="156" t="n">
        <v>778277</v>
      </c>
      <c r="G987" s="157" t="n">
        <v>216.43</v>
      </c>
      <c r="H987" s="156" t="n">
        <v>3492</v>
      </c>
    </row>
    <row r="988" ht="48" customHeight="1" s="113">
      <c r="A988" s="158" t="n">
        <v>46131</v>
      </c>
      <c r="B988" s="156" t="inlineStr">
        <is>
          <t>M032</t>
        </is>
      </c>
      <c r="C988" s="156" t="inlineStr">
        <is>
          <t>MENDERES DEPO</t>
        </is>
      </c>
      <c r="D988" s="156" t="inlineStr">
        <is>
          <t>AYHAN DAŞDEMİR</t>
        </is>
      </c>
      <c r="E988" s="156" t="n">
        <v>0</v>
      </c>
      <c r="F988" s="156" t="n">
        <v>0</v>
      </c>
      <c r="G988" s="156" t="n">
        <v>0</v>
      </c>
      <c r="H988" s="156" t="n">
        <v>0</v>
      </c>
    </row>
    <row r="989" ht="48" customHeight="1" s="113">
      <c r="A989" s="158" t="n">
        <v>46131</v>
      </c>
      <c r="B989" s="156" t="inlineStr">
        <is>
          <t>M033</t>
        </is>
      </c>
      <c r="C989" s="156" t="inlineStr">
        <is>
          <t>MERKEZ</t>
        </is>
      </c>
      <c r="D989" s="156" t="inlineStr">
        <is>
          <t>GENEL MÜDÜR</t>
        </is>
      </c>
      <c r="E989" s="156" t="n">
        <v>0</v>
      </c>
      <c r="F989" s="156" t="n">
        <v>0</v>
      </c>
      <c r="G989" s="156" t="n">
        <v>0</v>
      </c>
      <c r="H989" s="156" t="n">
        <v>0</v>
      </c>
    </row>
    <row r="990" ht="48" customHeight="1" s="113">
      <c r="A990" s="158" t="n">
        <v>46131</v>
      </c>
      <c r="B990" s="156" t="inlineStr">
        <is>
          <t>M034</t>
        </is>
      </c>
      <c r="C990" s="156" t="inlineStr">
        <is>
          <t>NARLIDERE</t>
        </is>
      </c>
      <c r="D990" s="156" t="inlineStr">
        <is>
          <t>ERTAN TEKİ</t>
        </is>
      </c>
      <c r="E990" s="156" t="n">
        <v>4387</v>
      </c>
      <c r="F990" s="156" t="n">
        <v>1145047</v>
      </c>
      <c r="G990" s="157" t="n">
        <v>261.01</v>
      </c>
      <c r="H990" s="156" t="n">
        <v>4419</v>
      </c>
    </row>
    <row r="991" ht="48" customHeight="1" s="113">
      <c r="A991" s="158" t="n">
        <v>46131</v>
      </c>
      <c r="B991" s="156" t="inlineStr">
        <is>
          <t>M035</t>
        </is>
      </c>
      <c r="C991" s="156" t="inlineStr">
        <is>
          <t>OSMANGAZİ</t>
        </is>
      </c>
      <c r="D991" s="156" t="inlineStr">
        <is>
          <t>DERYA YARDIMCI</t>
        </is>
      </c>
      <c r="E991" s="156" t="n">
        <v>4619</v>
      </c>
      <c r="F991" s="156" t="n">
        <v>1461879</v>
      </c>
      <c r="G991" s="157" t="n">
        <v>316.49</v>
      </c>
      <c r="H991" s="156" t="n">
        <v>4710</v>
      </c>
    </row>
    <row r="992" ht="48" customHeight="1" s="113">
      <c r="A992" s="158" t="n">
        <v>46131</v>
      </c>
      <c r="B992" s="156" t="inlineStr">
        <is>
          <t>M036</t>
        </is>
      </c>
      <c r="C992" s="156" t="inlineStr">
        <is>
          <t>POLİGON</t>
        </is>
      </c>
      <c r="D992" s="156" t="inlineStr">
        <is>
          <t>ERTAN TEKİ</t>
        </is>
      </c>
      <c r="E992" s="156" t="n">
        <v>2440</v>
      </c>
      <c r="F992" s="156" t="n">
        <v>615581</v>
      </c>
      <c r="G992" s="157" t="n">
        <v>252.29</v>
      </c>
      <c r="H992" s="156" t="n">
        <v>2521</v>
      </c>
    </row>
    <row r="993" ht="36" customHeight="1" s="113">
      <c r="A993" s="158" t="n">
        <v>46131</v>
      </c>
      <c r="B993" s="156" t="inlineStr">
        <is>
          <t>M037</t>
        </is>
      </c>
      <c r="C993" s="156" t="inlineStr">
        <is>
          <t>SEFERİHİSAR</t>
        </is>
      </c>
      <c r="D993" s="156" t="inlineStr">
        <is>
          <t>ERTAN TEKİ</t>
        </is>
      </c>
      <c r="E993" s="156" t="n">
        <v>4094</v>
      </c>
      <c r="F993" s="156" t="n">
        <v>1558953</v>
      </c>
      <c r="G993" s="157" t="n">
        <v>380.79</v>
      </c>
      <c r="H993" s="156" t="n">
        <v>4167</v>
      </c>
    </row>
    <row r="994" ht="24" customHeight="1" s="113">
      <c r="A994" s="158" t="n">
        <v>46131</v>
      </c>
      <c r="B994" s="156" t="inlineStr">
        <is>
          <t>M038</t>
        </is>
      </c>
      <c r="C994" s="156" t="inlineStr">
        <is>
          <t>TORBALI 1</t>
        </is>
      </c>
      <c r="D994" s="156" t="inlineStr">
        <is>
          <t>CÜNEYT ÇIKRIKÇI - AYŞE AVCU</t>
        </is>
      </c>
      <c r="E994" s="156" t="n">
        <v>2723</v>
      </c>
      <c r="F994" s="156" t="n">
        <v>1216751</v>
      </c>
      <c r="G994" s="157" t="n">
        <v>446.84</v>
      </c>
      <c r="H994" s="156" t="n">
        <v>2856</v>
      </c>
    </row>
    <row r="995" ht="36" customHeight="1" s="113">
      <c r="A995" s="158" t="n">
        <v>46131</v>
      </c>
      <c r="B995" s="156" t="inlineStr">
        <is>
          <t>M039</t>
        </is>
      </c>
      <c r="C995" s="156" t="inlineStr">
        <is>
          <t>TORBALI 2</t>
        </is>
      </c>
      <c r="D995" s="156" t="inlineStr">
        <is>
          <t>CÜNEYT ÇIKRIKÇI - AYŞE AVCU</t>
        </is>
      </c>
      <c r="E995" s="156" t="n">
        <v>3817</v>
      </c>
      <c r="F995" s="156" t="n">
        <v>1103703</v>
      </c>
      <c r="G995" s="157" t="n">
        <v>289.15</v>
      </c>
      <c r="H995" s="156" t="n">
        <v>3660</v>
      </c>
    </row>
    <row r="996" ht="24" customHeight="1" s="113">
      <c r="A996" s="158" t="n">
        <v>46131</v>
      </c>
      <c r="B996" s="156" t="inlineStr">
        <is>
          <t>M040</t>
        </is>
      </c>
      <c r="C996" s="156" t="inlineStr">
        <is>
          <t>TORBALI 3</t>
        </is>
      </c>
      <c r="D996" s="156" t="inlineStr">
        <is>
          <t>CÜNEYT ÇIKRIKÇI - AYŞE AVCU</t>
        </is>
      </c>
      <c r="E996" s="156" t="n">
        <v>2478</v>
      </c>
      <c r="F996" s="156" t="n">
        <v>818197</v>
      </c>
      <c r="G996" s="157" t="n">
        <v>330.18</v>
      </c>
      <c r="H996" s="156" t="n">
        <v>2634</v>
      </c>
    </row>
    <row r="997" ht="36" customHeight="1" s="113">
      <c r="A997" s="158" t="n">
        <v>46131</v>
      </c>
      <c r="B997" s="156" t="inlineStr">
        <is>
          <t>M041</t>
        </is>
      </c>
      <c r="C997" s="156" t="inlineStr">
        <is>
          <t>TORBALI 4</t>
        </is>
      </c>
      <c r="D997" s="156" t="inlineStr">
        <is>
          <t>CÜNEYT ÇIKRIKÇI - AYŞE AVCU</t>
        </is>
      </c>
      <c r="E997" s="156" t="n">
        <v>4499</v>
      </c>
      <c r="F997" s="156" t="n">
        <v>2234478</v>
      </c>
      <c r="G997" s="157" t="n">
        <v>496.66</v>
      </c>
      <c r="H997" s="156" t="n">
        <v>4730</v>
      </c>
    </row>
    <row r="998" ht="24" customHeight="1" s="113">
      <c r="A998" s="158" t="n">
        <v>46131</v>
      </c>
      <c r="B998" s="156" t="inlineStr">
        <is>
          <t>M042</t>
        </is>
      </c>
      <c r="C998" s="156" t="inlineStr">
        <is>
          <t>TORBALI 5</t>
        </is>
      </c>
      <c r="D998" s="156" t="inlineStr">
        <is>
          <t>CÜNEYT ÇIKRIKÇI - AYŞE AVCU</t>
        </is>
      </c>
      <c r="E998" s="156" t="n">
        <v>6248</v>
      </c>
      <c r="F998" s="156" t="n">
        <v>2238254</v>
      </c>
      <c r="G998" s="157" t="n">
        <v>358.24</v>
      </c>
      <c r="H998" s="156" t="n">
        <v>5961</v>
      </c>
    </row>
    <row r="999" ht="36" customHeight="1" s="113">
      <c r="A999" s="158" t="n">
        <v>46131</v>
      </c>
      <c r="B999" s="156" t="inlineStr">
        <is>
          <t>M043</t>
        </is>
      </c>
      <c r="C999" s="156" t="inlineStr">
        <is>
          <t>YAPICIOĞLU</t>
        </is>
      </c>
      <c r="D999" s="156" t="inlineStr">
        <is>
          <t>ERTAN TEKİ</t>
        </is>
      </c>
      <c r="E999" s="156" t="n">
        <v>1892</v>
      </c>
      <c r="F999" s="156" t="n">
        <v>789199</v>
      </c>
      <c r="G999" s="157" t="n">
        <v>417.12</v>
      </c>
      <c r="H999" s="156" t="n">
        <v>2037</v>
      </c>
    </row>
    <row r="1000" ht="36" customHeight="1" s="113">
      <c r="A1000" s="158" t="n">
        <v>46131</v>
      </c>
      <c r="B1000" s="156" t="inlineStr">
        <is>
          <t>M044</t>
        </is>
      </c>
      <c r="C1000" s="156" t="inlineStr">
        <is>
          <t>YEŞİLOVA</t>
        </is>
      </c>
      <c r="D1000" s="156" t="inlineStr">
        <is>
          <t>DERYA YARDIMCI</t>
        </is>
      </c>
      <c r="E1000" s="156" t="n">
        <v>951</v>
      </c>
      <c r="F1000" s="156" t="n">
        <v>214444</v>
      </c>
      <c r="G1000" s="157" t="n">
        <v>225.49</v>
      </c>
      <c r="H1000" s="156" t="n">
        <v>980</v>
      </c>
    </row>
    <row r="1001" ht="36" customHeight="1" s="113">
      <c r="A1001" s="158" t="n">
        <v>46131</v>
      </c>
      <c r="B1001" s="156" t="inlineStr">
        <is>
          <t>M045</t>
        </is>
      </c>
      <c r="C1001" s="156" t="inlineStr">
        <is>
          <t>Z1  ET DEPO</t>
        </is>
      </c>
      <c r="D1001" s="156" t="inlineStr">
        <is>
          <t>FARUK MALKOÇ</t>
        </is>
      </c>
      <c r="E1001" s="156" t="n">
        <v>0</v>
      </c>
      <c r="F1001" s="156" t="n">
        <v>0</v>
      </c>
      <c r="G1001" s="156" t="n">
        <v>0</v>
      </c>
      <c r="H1001" s="156" t="n">
        <v>0</v>
      </c>
    </row>
    <row r="1002" ht="48" customHeight="1" s="113">
      <c r="A1002" s="158" t="n">
        <v>46131</v>
      </c>
      <c r="B1002" s="156" t="inlineStr">
        <is>
          <t>M046</t>
        </is>
      </c>
      <c r="C1002" s="156" t="inlineStr">
        <is>
          <t>ÇAMDİBİ</t>
        </is>
      </c>
      <c r="D1002" s="156" t="inlineStr">
        <is>
          <t>DERYA YARDIMCI</t>
        </is>
      </c>
      <c r="E1002" s="156" t="n">
        <v>4255</v>
      </c>
      <c r="F1002" s="156" t="n">
        <v>997109</v>
      </c>
      <c r="G1002" s="157" t="n">
        <v>234.34</v>
      </c>
      <c r="H1002" s="156" t="n">
        <v>4283</v>
      </c>
    </row>
    <row r="1003" ht="36" customHeight="1" s="113">
      <c r="A1003" s="158" t="n">
        <v>46131</v>
      </c>
      <c r="B1003" s="156" t="inlineStr">
        <is>
          <t>M047</t>
        </is>
      </c>
      <c r="C1003" s="156" t="inlineStr">
        <is>
          <t>ÇİFTLİK</t>
        </is>
      </c>
      <c r="D1003" s="156" t="inlineStr">
        <is>
          <t>CEBRAİL ÇİÇEK</t>
        </is>
      </c>
      <c r="E1003" s="156" t="n">
        <v>0</v>
      </c>
      <c r="F1003" s="156" t="n">
        <v>0</v>
      </c>
      <c r="G1003" s="156" t="n">
        <v>0</v>
      </c>
      <c r="H1003" s="156" t="n">
        <v>0</v>
      </c>
    </row>
    <row r="1004" ht="41.25" customHeight="1" s="113">
      <c r="A1004" s="158" t="n">
        <v>46131</v>
      </c>
      <c r="B1004" s="156" t="inlineStr">
        <is>
          <t>M048</t>
        </is>
      </c>
      <c r="C1004" s="156" t="inlineStr">
        <is>
          <t>ÇİĞLİ</t>
        </is>
      </c>
      <c r="D1004" s="156" t="inlineStr">
        <is>
          <t>DERYA YARDIMCI</t>
        </is>
      </c>
      <c r="E1004" s="156" t="n">
        <v>3594</v>
      </c>
      <c r="F1004" s="156" t="n">
        <v>698710</v>
      </c>
      <c r="G1004" s="157" t="n">
        <v>194.41</v>
      </c>
      <c r="H1004" s="156" t="n">
        <v>3857</v>
      </c>
    </row>
    <row r="1005" ht="24" customHeight="1" s="113">
      <c r="A1005" s="158" t="n">
        <v>46131</v>
      </c>
      <c r="B1005" s="156" t="inlineStr">
        <is>
          <t>M049</t>
        </is>
      </c>
      <c r="C1005" s="156" t="inlineStr">
        <is>
          <t>ÖZDERE</t>
        </is>
      </c>
      <c r="D1005" s="156" t="inlineStr">
        <is>
          <t>CÜNEYT ÇIKRIKÇI - AYŞE AVCU</t>
        </is>
      </c>
      <c r="E1005" s="156" t="n">
        <v>955</v>
      </c>
      <c r="F1005" s="156" t="n">
        <v>280230</v>
      </c>
      <c r="G1005" s="157" t="n">
        <v>293.43</v>
      </c>
      <c r="H1005" s="156" t="n">
        <v>949</v>
      </c>
    </row>
    <row r="1006" ht="36" customHeight="1" s="113">
      <c r="A1006" s="158" t="n">
        <v>46131</v>
      </c>
      <c r="B1006" s="156" t="inlineStr">
        <is>
          <t>M050</t>
        </is>
      </c>
      <c r="C1006" s="156" t="inlineStr">
        <is>
          <t>İZMİRSPOR</t>
        </is>
      </c>
      <c r="D1006" s="156" t="inlineStr">
        <is>
          <t>ERTAN TEKİ</t>
        </is>
      </c>
      <c r="E1006" s="156" t="n">
        <v>4734</v>
      </c>
      <c r="F1006" s="156" t="n">
        <v>2266564</v>
      </c>
      <c r="G1006" s="157" t="n">
        <v>478.78</v>
      </c>
      <c r="H1006" s="156" t="n">
        <v>4743</v>
      </c>
    </row>
    <row r="1007" ht="24" customHeight="1" s="113">
      <c r="A1007" s="158" t="n">
        <v>46131</v>
      </c>
      <c r="B1007" s="156" t="inlineStr">
        <is>
          <t>M051</t>
        </is>
      </c>
      <c r="C1007" s="156" t="inlineStr">
        <is>
          <t>ŞİRİNYER</t>
        </is>
      </c>
      <c r="D1007" s="156" t="inlineStr">
        <is>
          <t>ERTAN TEKİ</t>
        </is>
      </c>
      <c r="E1007" s="156" t="n">
        <v>1147</v>
      </c>
      <c r="F1007" s="156" t="n">
        <v>560759</v>
      </c>
      <c r="G1007" s="157" t="n">
        <v>488.89</v>
      </c>
      <c r="H1007" s="156" t="n">
        <v>1057</v>
      </c>
    </row>
    <row r="1008" ht="24" customHeight="1" s="113">
      <c r="A1008" s="158" t="n">
        <v>46131</v>
      </c>
      <c r="B1008" s="156" t="inlineStr">
        <is>
          <t>M052</t>
        </is>
      </c>
      <c r="C1008" s="156" t="inlineStr">
        <is>
          <t>ŞİRİNYER 2</t>
        </is>
      </c>
      <c r="D1008" s="156" t="inlineStr">
        <is>
          <t>DERYA YARDIMCI</t>
        </is>
      </c>
      <c r="E1008" s="156" t="n">
        <v>2566</v>
      </c>
      <c r="F1008" s="156" t="n">
        <v>1226868</v>
      </c>
      <c r="G1008" s="157" t="n">
        <v>478.12</v>
      </c>
      <c r="H1008" s="156" t="n">
        <v>2548</v>
      </c>
    </row>
    <row r="1009" ht="48" customHeight="1" s="113">
      <c r="A1009" s="158" t="n">
        <v>46131</v>
      </c>
      <c r="B1009" s="156" t="inlineStr">
        <is>
          <t>M057</t>
        </is>
      </c>
      <c r="C1009" s="156" t="inlineStr">
        <is>
          <t>BUCA2</t>
        </is>
      </c>
      <c r="D1009" s="156" t="inlineStr">
        <is>
          <t>ERTAN TEKİ</t>
        </is>
      </c>
      <c r="E1009" s="156" t="n">
        <v>0</v>
      </c>
      <c r="F1009" s="156" t="n">
        <v>0</v>
      </c>
      <c r="G1009" s="156" t="n">
        <v>0</v>
      </c>
      <c r="H1009" s="156" t="n">
        <v>0</v>
      </c>
    </row>
    <row r="1010" ht="48" customHeight="1" s="113">
      <c r="A1010" s="158" t="n">
        <v>46132</v>
      </c>
      <c r="B1010" s="156" t="inlineStr">
        <is>
          <t>M001</t>
        </is>
      </c>
      <c r="C1010" s="156" t="inlineStr">
        <is>
          <t>AKEVLER</t>
        </is>
      </c>
      <c r="D1010" s="156" t="inlineStr">
        <is>
          <t>ERTAN TEKİ</t>
        </is>
      </c>
      <c r="E1010" s="156" t="n">
        <v>1004</v>
      </c>
      <c r="F1010" s="156" t="n">
        <v>350099</v>
      </c>
      <c r="G1010" s="157" t="n">
        <v>348.7</v>
      </c>
      <c r="H1010" s="156" t="n">
        <v>996</v>
      </c>
    </row>
    <row r="1011" ht="48" customHeight="1" s="113">
      <c r="A1011" s="158" t="n">
        <v>46132</v>
      </c>
      <c r="B1011" s="156" t="inlineStr">
        <is>
          <t>M002</t>
        </is>
      </c>
      <c r="C1011" s="156" t="inlineStr">
        <is>
          <t>AYDIN EFELER</t>
        </is>
      </c>
      <c r="D1011" s="156" t="inlineStr">
        <is>
          <t>CÜNEYT ÇIKRIKÇI - AYŞE AVCU</t>
        </is>
      </c>
      <c r="E1011" s="156" t="n">
        <v>2594</v>
      </c>
      <c r="F1011" s="156" t="n">
        <v>963339</v>
      </c>
      <c r="G1011" s="157" t="n">
        <v>371.37</v>
      </c>
      <c r="H1011" s="156" t="n">
        <v>2592</v>
      </c>
    </row>
    <row r="1012" ht="48" customHeight="1" s="113">
      <c r="A1012" s="158" t="n">
        <v>46132</v>
      </c>
      <c r="B1012" s="156" t="inlineStr">
        <is>
          <t>M003</t>
        </is>
      </c>
      <c r="C1012" s="156" t="inlineStr">
        <is>
          <t>AYDIN EFELER-2</t>
        </is>
      </c>
      <c r="D1012" s="156" t="inlineStr">
        <is>
          <t>CÜNEYT ÇIKRIKÇI - AYŞE AVCU</t>
        </is>
      </c>
      <c r="E1012" s="156" t="n">
        <v>1179</v>
      </c>
      <c r="F1012" s="156" t="n">
        <v>463446</v>
      </c>
      <c r="G1012" s="157" t="n">
        <v>393.08</v>
      </c>
      <c r="H1012" s="156" t="n">
        <v>1270</v>
      </c>
    </row>
    <row r="1013" ht="48" customHeight="1" s="113">
      <c r="A1013" s="158" t="n">
        <v>46132</v>
      </c>
      <c r="B1013" s="156" t="inlineStr">
        <is>
          <t>M004</t>
        </is>
      </c>
      <c r="C1013" s="156" t="inlineStr">
        <is>
          <t>AYDIN FATİH</t>
        </is>
      </c>
      <c r="D1013" s="156" t="inlineStr">
        <is>
          <t>CÜNEYT ÇIKRIKÇI - AYŞE AVCU</t>
        </is>
      </c>
      <c r="E1013" s="156" t="n">
        <v>988</v>
      </c>
      <c r="F1013" s="156" t="n">
        <v>388621</v>
      </c>
      <c r="G1013" s="157" t="n">
        <v>393.34</v>
      </c>
      <c r="H1013" s="156" t="n">
        <v>1026</v>
      </c>
    </row>
    <row r="1014" ht="24" customHeight="1" s="113">
      <c r="A1014" s="158" t="n">
        <v>46132</v>
      </c>
      <c r="B1014" s="156" t="inlineStr">
        <is>
          <t>M005</t>
        </is>
      </c>
      <c r="C1014" s="156" t="inlineStr">
        <is>
          <t>AYDIN FATİH-2</t>
        </is>
      </c>
      <c r="D1014" s="156" t="inlineStr">
        <is>
          <t>CÜNEYT ÇIKRIKÇI - AYŞE AVCU</t>
        </is>
      </c>
      <c r="E1014" s="156" t="n">
        <v>1324</v>
      </c>
      <c r="F1014" s="156" t="n">
        <v>615980</v>
      </c>
      <c r="G1014" s="157" t="n">
        <v>465.24</v>
      </c>
      <c r="H1014" s="156" t="n">
        <v>1386</v>
      </c>
    </row>
    <row r="1015" ht="36" customHeight="1" s="113">
      <c r="A1015" s="158" t="n">
        <v>46132</v>
      </c>
      <c r="B1015" s="156" t="inlineStr">
        <is>
          <t>M006</t>
        </is>
      </c>
      <c r="C1015" s="156" t="inlineStr">
        <is>
          <t>AYDIN GİRNE</t>
        </is>
      </c>
      <c r="D1015" s="156" t="inlineStr">
        <is>
          <t>CÜNEYT ÇIKRIKÇI - AYŞE AVCU</t>
        </is>
      </c>
      <c r="E1015" s="156" t="n">
        <v>1589</v>
      </c>
      <c r="F1015" s="156" t="n">
        <v>407499</v>
      </c>
      <c r="G1015" s="157" t="n">
        <v>256.45</v>
      </c>
      <c r="H1015" s="156" t="n">
        <v>1433</v>
      </c>
    </row>
    <row r="1016" ht="24" customHeight="1" s="113">
      <c r="A1016" s="158" t="n">
        <v>46132</v>
      </c>
      <c r="B1016" s="156" t="inlineStr">
        <is>
          <t>M007</t>
        </is>
      </c>
      <c r="C1016" s="156" t="inlineStr">
        <is>
          <t>AYDIN MİMARSİNAN</t>
        </is>
      </c>
      <c r="D1016" s="156" t="inlineStr">
        <is>
          <t>CÜNEYT ÇIKRIKÇI - AYŞE AVCU</t>
        </is>
      </c>
      <c r="E1016" s="156" t="n">
        <v>4011</v>
      </c>
      <c r="F1016" s="156" t="n">
        <v>813997</v>
      </c>
      <c r="G1016" s="157" t="n">
        <v>202.94</v>
      </c>
      <c r="H1016" s="156" t="n">
        <v>4166</v>
      </c>
    </row>
    <row r="1017" ht="36" customHeight="1" s="113">
      <c r="A1017" s="158" t="n">
        <v>46132</v>
      </c>
      <c r="B1017" s="156" t="inlineStr">
        <is>
          <t>M008</t>
        </is>
      </c>
      <c r="C1017" s="156" t="inlineStr">
        <is>
          <t>AYRANCILAR</t>
        </is>
      </c>
      <c r="D1017" s="156" t="inlineStr">
        <is>
          <t>CÜNEYT ÇIKRIKÇI - AYŞE AVCU</t>
        </is>
      </c>
      <c r="E1017" s="156" t="n">
        <v>3131</v>
      </c>
      <c r="F1017" s="156" t="n">
        <v>854927</v>
      </c>
      <c r="G1017" s="157" t="n">
        <v>273.05</v>
      </c>
      <c r="H1017" s="156" t="n">
        <v>3009</v>
      </c>
    </row>
    <row r="1018" ht="24" customHeight="1" s="113">
      <c r="A1018" s="158" t="n">
        <v>46132</v>
      </c>
      <c r="B1018" s="156" t="inlineStr">
        <is>
          <t>M009</t>
        </is>
      </c>
      <c r="C1018" s="156" t="inlineStr">
        <is>
          <t>BALÇOVA</t>
        </is>
      </c>
      <c r="D1018" s="156" t="inlineStr">
        <is>
          <t>ERTAN TEKİ</t>
        </is>
      </c>
      <c r="E1018" s="156" t="n">
        <v>2917</v>
      </c>
      <c r="F1018" s="156" t="n">
        <v>598112</v>
      </c>
      <c r="G1018" s="157" t="n">
        <v>205.04</v>
      </c>
      <c r="H1018" s="156" t="n">
        <v>2834</v>
      </c>
    </row>
    <row r="1019" ht="36" customHeight="1" s="113">
      <c r="A1019" s="158" t="n">
        <v>46132</v>
      </c>
      <c r="B1019" s="156" t="inlineStr">
        <is>
          <t>M010</t>
        </is>
      </c>
      <c r="C1019" s="156" t="inlineStr">
        <is>
          <t>BAYRAKLI</t>
        </is>
      </c>
      <c r="D1019" s="156" t="inlineStr">
        <is>
          <t>DERYA YARDIMCI</t>
        </is>
      </c>
      <c r="E1019" s="156" t="n">
        <v>2597</v>
      </c>
      <c r="F1019" s="156" t="n">
        <v>796956</v>
      </c>
      <c r="G1019" s="157" t="n">
        <v>306.88</v>
      </c>
      <c r="H1019" s="156" t="n">
        <v>2359</v>
      </c>
    </row>
    <row r="1020" ht="48" customHeight="1" s="113">
      <c r="A1020" s="158" t="n">
        <v>46132</v>
      </c>
      <c r="B1020" s="156" t="inlineStr">
        <is>
          <t>M011</t>
        </is>
      </c>
      <c r="C1020" s="156" t="inlineStr">
        <is>
          <t>BOZYAKA</t>
        </is>
      </c>
      <c r="D1020" s="156" t="inlineStr">
        <is>
          <t>ERTAN TEKİ</t>
        </is>
      </c>
      <c r="E1020" s="156" t="n">
        <v>2538</v>
      </c>
      <c r="F1020" s="156" t="n">
        <v>936546</v>
      </c>
      <c r="G1020" s="157" t="n">
        <v>369.01</v>
      </c>
      <c r="H1020" s="156" t="n">
        <v>2362</v>
      </c>
    </row>
    <row r="1021" ht="24" customHeight="1" s="113">
      <c r="A1021" s="158" t="n">
        <v>46132</v>
      </c>
      <c r="B1021" s="156" t="inlineStr">
        <is>
          <t>M012</t>
        </is>
      </c>
      <c r="C1021" s="156" t="inlineStr">
        <is>
          <t xml:space="preserve">BUCA </t>
        </is>
      </c>
      <c r="D1021" s="156" t="inlineStr">
        <is>
          <t>DERYA YARDIMCI</t>
        </is>
      </c>
      <c r="E1021" s="156" t="n">
        <v>1162</v>
      </c>
      <c r="F1021" s="156" t="n">
        <v>440100</v>
      </c>
      <c r="G1021" s="157" t="n">
        <v>378.74</v>
      </c>
      <c r="H1021" s="156" t="n">
        <v>1161</v>
      </c>
    </row>
    <row r="1022" ht="24" customHeight="1" s="113">
      <c r="A1022" s="158" t="n">
        <v>46132</v>
      </c>
      <c r="B1022" s="156" t="inlineStr">
        <is>
          <t>M013</t>
        </is>
      </c>
      <c r="C1022" s="156" t="inlineStr">
        <is>
          <t>DEDEBAŞI</t>
        </is>
      </c>
      <c r="D1022" s="156" t="inlineStr">
        <is>
          <t>DERYA YARDIMCI</t>
        </is>
      </c>
      <c r="E1022" s="156" t="n">
        <v>2879</v>
      </c>
      <c r="F1022" s="156" t="n">
        <v>1322509</v>
      </c>
      <c r="G1022" s="157" t="n">
        <v>459.36</v>
      </c>
      <c r="H1022" s="156" t="n">
        <v>2948</v>
      </c>
    </row>
    <row r="1023" ht="36" customHeight="1" s="113">
      <c r="A1023" s="158" t="n">
        <v>46132</v>
      </c>
      <c r="B1023" s="156" t="inlineStr">
        <is>
          <t>M014</t>
        </is>
      </c>
      <c r="C1023" s="156" t="inlineStr">
        <is>
          <t>ESKİİZMİR</t>
        </is>
      </c>
      <c r="D1023" s="156" t="inlineStr">
        <is>
          <t>ERTAN TEKİ</t>
        </is>
      </c>
      <c r="E1023" s="156" t="n">
        <v>2213</v>
      </c>
      <c r="F1023" s="156" t="n">
        <v>992444</v>
      </c>
      <c r="G1023" s="157" t="n">
        <v>448.46</v>
      </c>
      <c r="H1023" s="156" t="n">
        <v>2350</v>
      </c>
    </row>
    <row r="1024" ht="36" customHeight="1" s="113">
      <c r="A1024" s="158" t="n">
        <v>46132</v>
      </c>
      <c r="B1024" s="156" t="inlineStr">
        <is>
          <t>M015</t>
        </is>
      </c>
      <c r="C1024" s="156" t="inlineStr">
        <is>
          <t>GAZİEMİR-1</t>
        </is>
      </c>
      <c r="D1024" s="156" t="inlineStr">
        <is>
          <t>ALİ ÇELİK</t>
        </is>
      </c>
      <c r="E1024" s="156" t="n">
        <v>2197</v>
      </c>
      <c r="F1024" s="156" t="n">
        <v>832744</v>
      </c>
      <c r="G1024" s="157" t="n">
        <v>379.04</v>
      </c>
      <c r="H1024" s="156" t="n">
        <v>2210</v>
      </c>
    </row>
    <row r="1025" ht="24" customHeight="1" s="113">
      <c r="A1025" s="158" t="n">
        <v>46132</v>
      </c>
      <c r="B1025" s="156" t="inlineStr">
        <is>
          <t>M016</t>
        </is>
      </c>
      <c r="C1025" s="156" t="inlineStr">
        <is>
          <t>GAZİEMİR-2</t>
        </is>
      </c>
      <c r="D1025" s="156" t="inlineStr">
        <is>
          <t>ALİ ÇELİK</t>
        </is>
      </c>
      <c r="E1025" s="156" t="n">
        <v>3447</v>
      </c>
      <c r="F1025" s="156" t="n">
        <v>1304717</v>
      </c>
      <c r="G1025" s="157" t="n">
        <v>378.51</v>
      </c>
      <c r="H1025" s="156" t="n">
        <v>3589</v>
      </c>
    </row>
    <row r="1026" ht="24" customHeight="1" s="113">
      <c r="A1026" s="158" t="n">
        <v>46132</v>
      </c>
      <c r="B1026" s="156" t="inlineStr">
        <is>
          <t>M017</t>
        </is>
      </c>
      <c r="C1026" s="156" t="inlineStr">
        <is>
          <t>GAZİEMİR-3</t>
        </is>
      </c>
      <c r="D1026" s="156" t="inlineStr">
        <is>
          <t>ALİ ÇELİK</t>
        </is>
      </c>
      <c r="E1026" s="156" t="n">
        <v>2354</v>
      </c>
      <c r="F1026" s="156" t="n">
        <v>639316</v>
      </c>
      <c r="G1026" s="157" t="n">
        <v>271.59</v>
      </c>
      <c r="H1026" s="156" t="n">
        <v>2308</v>
      </c>
    </row>
    <row r="1027" ht="24" customHeight="1" s="113">
      <c r="A1027" s="158" t="n">
        <v>46132</v>
      </c>
      <c r="B1027" s="156" t="inlineStr">
        <is>
          <t>M018</t>
        </is>
      </c>
      <c r="C1027" s="156" t="inlineStr">
        <is>
          <t>GAZİEMİR-4</t>
        </is>
      </c>
      <c r="D1027" s="156" t="inlineStr">
        <is>
          <t>ALİ ÇELİK</t>
        </is>
      </c>
      <c r="E1027" s="156" t="n">
        <v>1632</v>
      </c>
      <c r="F1027" s="156" t="n">
        <v>617093</v>
      </c>
      <c r="G1027" s="157" t="n">
        <v>378.12</v>
      </c>
      <c r="H1027" s="156" t="n">
        <v>1528</v>
      </c>
    </row>
    <row r="1028" ht="27.75" customHeight="1" s="113">
      <c r="A1028" s="158" t="n">
        <v>46132</v>
      </c>
      <c r="B1028" s="156" t="inlineStr">
        <is>
          <t>M019</t>
        </is>
      </c>
      <c r="C1028" s="156" t="inlineStr">
        <is>
          <t>GAZİEMİR-5</t>
        </is>
      </c>
      <c r="D1028" s="156" t="inlineStr">
        <is>
          <t>ALİ ÇELİK</t>
        </is>
      </c>
      <c r="E1028" s="156" t="n">
        <v>1747</v>
      </c>
      <c r="F1028" s="156" t="n">
        <v>422176</v>
      </c>
      <c r="G1028" s="157" t="n">
        <v>241.66</v>
      </c>
      <c r="H1028" s="156" t="n">
        <v>1736</v>
      </c>
    </row>
    <row r="1029" ht="24" customHeight="1" s="113">
      <c r="A1029" s="158" t="n">
        <v>46132</v>
      </c>
      <c r="B1029" s="156" t="inlineStr">
        <is>
          <t>M020</t>
        </is>
      </c>
      <c r="C1029" s="156" t="inlineStr">
        <is>
          <t>GAZİEMİR-6</t>
        </is>
      </c>
      <c r="D1029" s="156" t="inlineStr">
        <is>
          <t>ALİ ÇELİK</t>
        </is>
      </c>
      <c r="E1029" s="156" t="n">
        <v>573</v>
      </c>
      <c r="F1029" s="156" t="n">
        <v>225322</v>
      </c>
      <c r="G1029" s="157" t="n">
        <v>393.23</v>
      </c>
      <c r="H1029" s="156" t="n">
        <v>603</v>
      </c>
    </row>
    <row r="1030" ht="48" customHeight="1" s="113">
      <c r="A1030" s="158" t="n">
        <v>46132</v>
      </c>
      <c r="B1030" s="156" t="inlineStr">
        <is>
          <t>M021</t>
        </is>
      </c>
      <c r="C1030" s="156" t="inlineStr">
        <is>
          <t>GAZİEMİR-7</t>
        </is>
      </c>
      <c r="D1030" s="156" t="inlineStr">
        <is>
          <t>ALİ ÇELİK</t>
        </is>
      </c>
      <c r="E1030" s="156" t="n">
        <v>4297</v>
      </c>
      <c r="F1030" s="156" t="n">
        <v>1212358</v>
      </c>
      <c r="G1030" s="157" t="n">
        <v>282.14</v>
      </c>
      <c r="H1030" s="156" t="n">
        <v>4564</v>
      </c>
    </row>
    <row r="1031" ht="48" customHeight="1" s="113">
      <c r="A1031" s="158" t="n">
        <v>46132</v>
      </c>
      <c r="B1031" s="156" t="inlineStr">
        <is>
          <t>M022</t>
        </is>
      </c>
      <c r="C1031" s="156" t="inlineStr">
        <is>
          <t>GEDİZ</t>
        </is>
      </c>
      <c r="D1031" s="156" t="inlineStr">
        <is>
          <t>DERYA YARDIMCI</t>
        </is>
      </c>
      <c r="E1031" s="156" t="n">
        <v>1374</v>
      </c>
      <c r="F1031" s="156" t="n">
        <v>483090</v>
      </c>
      <c r="G1031" s="157" t="n">
        <v>351.59</v>
      </c>
      <c r="H1031" s="156" t="n">
        <v>1390</v>
      </c>
    </row>
    <row r="1032" ht="48" customHeight="1" s="113">
      <c r="A1032" s="158" t="n">
        <v>46132</v>
      </c>
      <c r="B1032" s="156" t="inlineStr">
        <is>
          <t>M023</t>
        </is>
      </c>
      <c r="C1032" s="156" t="inlineStr">
        <is>
          <t>GÖZTEPE</t>
        </is>
      </c>
      <c r="D1032" s="156" t="inlineStr">
        <is>
          <t>ERTAN TEKİ</t>
        </is>
      </c>
      <c r="E1032" s="156" t="n">
        <v>3799</v>
      </c>
      <c r="F1032" s="156" t="n">
        <v>1372820</v>
      </c>
      <c r="G1032" s="157" t="n">
        <v>361.36</v>
      </c>
      <c r="H1032" s="156" t="n">
        <v>3944</v>
      </c>
    </row>
    <row r="1033" ht="48" customHeight="1" s="113">
      <c r="A1033" s="158" t="n">
        <v>46132</v>
      </c>
      <c r="B1033" s="156" t="inlineStr">
        <is>
          <t>M024</t>
        </is>
      </c>
      <c r="C1033" s="156" t="inlineStr">
        <is>
          <t>GÜMÜŞPALA</t>
        </is>
      </c>
      <c r="D1033" s="156" t="inlineStr">
        <is>
          <t>DERYA YARDIMCI</t>
        </is>
      </c>
      <c r="E1033" s="156" t="n">
        <v>3477</v>
      </c>
      <c r="F1033" s="156" t="n">
        <v>1493653</v>
      </c>
      <c r="G1033" s="157" t="n">
        <v>429.58</v>
      </c>
      <c r="H1033" s="156" t="n">
        <v>3388</v>
      </c>
    </row>
    <row r="1034" ht="48" customHeight="1" s="113">
      <c r="A1034" s="158" t="n">
        <v>46132</v>
      </c>
      <c r="B1034" s="156" t="inlineStr">
        <is>
          <t>M025</t>
        </is>
      </c>
      <c r="C1034" s="156" t="inlineStr">
        <is>
          <t>HAL DEPO</t>
        </is>
      </c>
      <c r="D1034" s="156" t="inlineStr">
        <is>
          <t>HALİT BAŞDAŞ</t>
        </is>
      </c>
      <c r="E1034" s="156" t="n">
        <v>0</v>
      </c>
      <c r="F1034" s="156" t="n">
        <v>0</v>
      </c>
      <c r="G1034" s="156" t="n">
        <v>0</v>
      </c>
      <c r="H1034" s="156" t="n">
        <v>0</v>
      </c>
    </row>
    <row r="1035" ht="48" customHeight="1" s="113">
      <c r="A1035" s="158" t="n">
        <v>46132</v>
      </c>
      <c r="B1035" s="156" t="inlineStr">
        <is>
          <t>M026</t>
        </is>
      </c>
      <c r="C1035" s="156" t="inlineStr">
        <is>
          <t>HARMANDALI</t>
        </is>
      </c>
      <c r="D1035" s="156" t="inlineStr">
        <is>
          <t>DERYA YARDIMCI</t>
        </is>
      </c>
      <c r="E1035" s="156" t="n">
        <v>2717</v>
      </c>
      <c r="F1035" s="156" t="n">
        <v>1150522</v>
      </c>
      <c r="G1035" s="157" t="n">
        <v>423.45</v>
      </c>
      <c r="H1035" s="156" t="n">
        <v>2717</v>
      </c>
    </row>
    <row r="1036" ht="48" customHeight="1" s="113">
      <c r="A1036" s="158" t="n">
        <v>46132</v>
      </c>
      <c r="B1036" s="156" t="inlineStr">
        <is>
          <t>M027</t>
        </is>
      </c>
      <c r="C1036" s="156" t="inlineStr">
        <is>
          <t>HATAY</t>
        </is>
      </c>
      <c r="D1036" s="156" t="inlineStr">
        <is>
          <t>ERTAN TEKİ</t>
        </is>
      </c>
      <c r="E1036" s="156" t="n">
        <v>4002</v>
      </c>
      <c r="F1036" s="156" t="n">
        <v>1383904</v>
      </c>
      <c r="G1036" s="157" t="n">
        <v>345.8</v>
      </c>
      <c r="H1036" s="156" t="n">
        <v>3615</v>
      </c>
    </row>
    <row r="1037" ht="24" customHeight="1" s="113">
      <c r="A1037" s="158" t="n">
        <v>46132</v>
      </c>
      <c r="B1037" s="156" t="inlineStr">
        <is>
          <t>M028</t>
        </is>
      </c>
      <c r="C1037" s="156" t="inlineStr">
        <is>
          <t>KARŞIYAKA-1</t>
        </is>
      </c>
      <c r="D1037" s="156" t="inlineStr">
        <is>
          <t>DERYA YARDIMCI</t>
        </is>
      </c>
      <c r="E1037" s="156" t="n">
        <v>3282</v>
      </c>
      <c r="F1037" s="156" t="n">
        <v>1200873</v>
      </c>
      <c r="G1037" s="157" t="n">
        <v>365.9</v>
      </c>
      <c r="H1037" s="156" t="n">
        <v>3073</v>
      </c>
    </row>
    <row r="1038" ht="36" customHeight="1" s="113">
      <c r="A1038" s="158" t="n">
        <v>46132</v>
      </c>
      <c r="B1038" s="156" t="inlineStr">
        <is>
          <t>M029</t>
        </is>
      </c>
      <c r="C1038" s="156" t="inlineStr">
        <is>
          <t>KARŞIYAKA-2</t>
        </is>
      </c>
      <c r="D1038" s="156" t="inlineStr">
        <is>
          <t>DERYA YARDIMCI</t>
        </is>
      </c>
      <c r="E1038" s="156" t="n">
        <v>1080</v>
      </c>
      <c r="F1038" s="156" t="n">
        <v>289347</v>
      </c>
      <c r="G1038" s="157" t="n">
        <v>267.91</v>
      </c>
      <c r="H1038" s="156" t="n">
        <v>1062</v>
      </c>
    </row>
    <row r="1039" ht="24" customHeight="1" s="113">
      <c r="A1039" s="158" t="n">
        <v>46132</v>
      </c>
      <c r="B1039" s="156" t="inlineStr">
        <is>
          <t>M030</t>
        </is>
      </c>
      <c r="C1039" s="156" t="inlineStr">
        <is>
          <t>MANAVKUYU</t>
        </is>
      </c>
      <c r="D1039" s="156" t="inlineStr">
        <is>
          <t>DERYA YARDIMCI</t>
        </is>
      </c>
      <c r="E1039" s="156" t="n">
        <v>2063</v>
      </c>
      <c r="F1039" s="156" t="n">
        <v>559533</v>
      </c>
      <c r="G1039" s="157" t="n">
        <v>271.22</v>
      </c>
      <c r="H1039" s="156" t="n">
        <v>2191</v>
      </c>
    </row>
    <row r="1040" ht="36" customHeight="1" s="113">
      <c r="A1040" s="158" t="n">
        <v>46132</v>
      </c>
      <c r="B1040" s="156" t="inlineStr">
        <is>
          <t>M031</t>
        </is>
      </c>
      <c r="C1040" s="156" t="inlineStr">
        <is>
          <t>MENDERES</t>
        </is>
      </c>
      <c r="D1040" s="156" t="inlineStr">
        <is>
          <t>CÜNEYT ÇIKRIKÇI - AYŞE AVCU</t>
        </is>
      </c>
      <c r="E1040" s="156" t="n">
        <v>2871</v>
      </c>
      <c r="F1040" s="156" t="n">
        <v>667662</v>
      </c>
      <c r="G1040" s="157" t="n">
        <v>232.55</v>
      </c>
      <c r="H1040" s="156" t="n">
        <v>2698</v>
      </c>
    </row>
    <row r="1041" ht="36" customHeight="1" s="113">
      <c r="A1041" s="158" t="n">
        <v>46132</v>
      </c>
      <c r="B1041" s="156" t="inlineStr">
        <is>
          <t>M032</t>
        </is>
      </c>
      <c r="C1041" s="156" t="inlineStr">
        <is>
          <t>MENDERES DEPO</t>
        </is>
      </c>
      <c r="D1041" s="156" t="inlineStr">
        <is>
          <t>AYHAN DAŞDEMİR</t>
        </is>
      </c>
      <c r="E1041" s="156" t="n">
        <v>0</v>
      </c>
      <c r="F1041" s="156" t="n">
        <v>0</v>
      </c>
      <c r="G1041" s="156" t="n">
        <v>0</v>
      </c>
      <c r="H1041" s="156" t="n">
        <v>0</v>
      </c>
    </row>
    <row r="1042" ht="24" customHeight="1" s="113">
      <c r="A1042" s="158" t="n">
        <v>46132</v>
      </c>
      <c r="B1042" s="156" t="inlineStr">
        <is>
          <t>M033</t>
        </is>
      </c>
      <c r="C1042" s="156" t="inlineStr">
        <is>
          <t>MERKEZ</t>
        </is>
      </c>
      <c r="D1042" s="156" t="inlineStr">
        <is>
          <t>GENEL MÜDÜR</t>
        </is>
      </c>
      <c r="E1042" s="156" t="n">
        <v>0</v>
      </c>
      <c r="F1042" s="156" t="n">
        <v>0</v>
      </c>
      <c r="G1042" s="156" t="n">
        <v>0</v>
      </c>
      <c r="H1042" s="156" t="n">
        <v>0</v>
      </c>
    </row>
    <row r="1043" ht="48" customHeight="1" s="113">
      <c r="A1043" s="158" t="n">
        <v>46132</v>
      </c>
      <c r="B1043" s="156" t="inlineStr">
        <is>
          <t>M034</t>
        </is>
      </c>
      <c r="C1043" s="156" t="inlineStr">
        <is>
          <t>NARLIDERE</t>
        </is>
      </c>
      <c r="D1043" s="156" t="inlineStr">
        <is>
          <t>ERTAN TEKİ</t>
        </is>
      </c>
      <c r="E1043" s="156" t="n">
        <v>4008</v>
      </c>
      <c r="F1043" s="156" t="n">
        <v>848067</v>
      </c>
      <c r="G1043" s="157" t="n">
        <v>211.59</v>
      </c>
      <c r="H1043" s="156" t="n">
        <v>3790</v>
      </c>
    </row>
    <row r="1044" ht="48" customHeight="1" s="113">
      <c r="A1044" s="158" t="n">
        <v>46132</v>
      </c>
      <c r="B1044" s="156" t="inlineStr">
        <is>
          <t>M035</t>
        </is>
      </c>
      <c r="C1044" s="156" t="inlineStr">
        <is>
          <t>OSMANGAZİ</t>
        </is>
      </c>
      <c r="D1044" s="156" t="inlineStr">
        <is>
          <t>DERYA YARDIMCI</t>
        </is>
      </c>
      <c r="E1044" s="156" t="n">
        <v>4295</v>
      </c>
      <c r="F1044" s="156" t="n">
        <v>1558588</v>
      </c>
      <c r="G1044" s="157" t="n">
        <v>362.88</v>
      </c>
      <c r="H1044" s="156" t="n">
        <v>4384</v>
      </c>
    </row>
    <row r="1045" ht="48" customHeight="1" s="113">
      <c r="A1045" s="158" t="n">
        <v>46132</v>
      </c>
      <c r="B1045" s="156" t="inlineStr">
        <is>
          <t>M036</t>
        </is>
      </c>
      <c r="C1045" s="156" t="inlineStr">
        <is>
          <t>POLİGON</t>
        </is>
      </c>
      <c r="D1045" s="156" t="inlineStr">
        <is>
          <t>ERTAN TEKİ</t>
        </is>
      </c>
      <c r="E1045" s="156" t="n">
        <v>1337</v>
      </c>
      <c r="F1045" s="156" t="n">
        <v>276855</v>
      </c>
      <c r="G1045" s="157" t="n">
        <v>207.07</v>
      </c>
      <c r="H1045" s="156" t="n">
        <v>1278</v>
      </c>
    </row>
    <row r="1046" ht="48" customHeight="1" s="113">
      <c r="A1046" s="158" t="n">
        <v>46132</v>
      </c>
      <c r="B1046" s="156" t="inlineStr">
        <is>
          <t>M037</t>
        </is>
      </c>
      <c r="C1046" s="156" t="inlineStr">
        <is>
          <t>SEFERİHİSAR</t>
        </is>
      </c>
      <c r="D1046" s="156" t="inlineStr">
        <is>
          <t>ERTAN TEKİ</t>
        </is>
      </c>
      <c r="E1046" s="156" t="n">
        <v>3376</v>
      </c>
      <c r="F1046" s="156" t="n">
        <v>1516687</v>
      </c>
      <c r="G1046" s="157" t="n">
        <v>449.26</v>
      </c>
      <c r="H1046" s="156" t="n">
        <v>3178</v>
      </c>
    </row>
    <row r="1047" ht="48" customHeight="1" s="113">
      <c r="A1047" s="158" t="n">
        <v>46132</v>
      </c>
      <c r="B1047" s="156" t="inlineStr">
        <is>
          <t>M038</t>
        </is>
      </c>
      <c r="C1047" s="156" t="inlineStr">
        <is>
          <t>TORBALI 1</t>
        </is>
      </c>
      <c r="D1047" s="156" t="inlineStr">
        <is>
          <t>CÜNEYT ÇIKRIKÇI - AYŞE AVCU</t>
        </is>
      </c>
      <c r="E1047" s="156" t="n">
        <v>2211</v>
      </c>
      <c r="F1047" s="156" t="n">
        <v>1044992</v>
      </c>
      <c r="G1047" s="157" t="n">
        <v>472.63</v>
      </c>
      <c r="H1047" s="156" t="n">
        <v>2276</v>
      </c>
    </row>
    <row r="1048" ht="48" customHeight="1" s="113">
      <c r="A1048" s="158" t="n">
        <v>46132</v>
      </c>
      <c r="B1048" s="156" t="inlineStr">
        <is>
          <t>M039</t>
        </is>
      </c>
      <c r="C1048" s="156" t="inlineStr">
        <is>
          <t>TORBALI 2</t>
        </is>
      </c>
      <c r="D1048" s="156" t="inlineStr">
        <is>
          <t>CÜNEYT ÇIKRIKÇI - AYŞE AVCU</t>
        </is>
      </c>
      <c r="E1048" s="156" t="n">
        <v>3648</v>
      </c>
      <c r="F1048" s="156" t="n">
        <v>1200277</v>
      </c>
      <c r="G1048" s="157" t="n">
        <v>329.02</v>
      </c>
      <c r="H1048" s="156" t="n">
        <v>3900</v>
      </c>
    </row>
    <row r="1049" ht="48" customHeight="1" s="113">
      <c r="A1049" s="158" t="n">
        <v>46132</v>
      </c>
      <c r="B1049" s="156" t="inlineStr">
        <is>
          <t>M040</t>
        </is>
      </c>
      <c r="C1049" s="156" t="inlineStr">
        <is>
          <t>TORBALI 3</t>
        </is>
      </c>
      <c r="D1049" s="156" t="inlineStr">
        <is>
          <t>CÜNEYT ÇIKRIKÇI - AYŞE AVCU</t>
        </is>
      </c>
      <c r="E1049" s="156" t="n">
        <v>2045</v>
      </c>
      <c r="F1049" s="156" t="n">
        <v>637149</v>
      </c>
      <c r="G1049" s="157" t="n">
        <v>311.56</v>
      </c>
      <c r="H1049" s="156" t="n">
        <v>2154</v>
      </c>
    </row>
    <row r="1050" ht="36" customHeight="1" s="113">
      <c r="A1050" s="158" t="n">
        <v>46132</v>
      </c>
      <c r="B1050" s="156" t="inlineStr">
        <is>
          <t>M041</t>
        </is>
      </c>
      <c r="C1050" s="156" t="inlineStr">
        <is>
          <t>TORBALI 4</t>
        </is>
      </c>
      <c r="D1050" s="156" t="inlineStr">
        <is>
          <t>CÜNEYT ÇIKRIKÇI - AYŞE AVCU</t>
        </is>
      </c>
      <c r="E1050" s="156" t="n">
        <v>3827</v>
      </c>
      <c r="F1050" s="156" t="n">
        <v>1668317</v>
      </c>
      <c r="G1050" s="157" t="n">
        <v>435.93</v>
      </c>
      <c r="H1050" s="156" t="n">
        <v>3977</v>
      </c>
    </row>
    <row r="1051" ht="24" customHeight="1" s="113">
      <c r="A1051" s="158" t="n">
        <v>46132</v>
      </c>
      <c r="B1051" s="156" t="inlineStr">
        <is>
          <t>M042</t>
        </is>
      </c>
      <c r="C1051" s="156" t="inlineStr">
        <is>
          <t>TORBALI 5</t>
        </is>
      </c>
      <c r="D1051" s="156" t="inlineStr">
        <is>
          <t>CÜNEYT ÇIKRIKÇI - AYŞE AVCU</t>
        </is>
      </c>
      <c r="E1051" s="156" t="n">
        <v>3767</v>
      </c>
      <c r="F1051" s="156" t="n">
        <v>1454091</v>
      </c>
      <c r="G1051" s="157" t="n">
        <v>386.01</v>
      </c>
      <c r="H1051" s="156" t="n">
        <v>3671</v>
      </c>
    </row>
    <row r="1052" ht="36" customHeight="1" s="113">
      <c r="A1052" s="158" t="n">
        <v>46132</v>
      </c>
      <c r="B1052" s="156" t="inlineStr">
        <is>
          <t>M043</t>
        </is>
      </c>
      <c r="C1052" s="156" t="inlineStr">
        <is>
          <t>YAPICIOĞLU</t>
        </is>
      </c>
      <c r="D1052" s="156" t="inlineStr">
        <is>
          <t>ERTAN TEKİ</t>
        </is>
      </c>
      <c r="E1052" s="156" t="n">
        <v>1518</v>
      </c>
      <c r="F1052" s="156" t="n">
        <v>611639</v>
      </c>
      <c r="G1052" s="157" t="n">
        <v>402.92</v>
      </c>
      <c r="H1052" s="156" t="n">
        <v>1608</v>
      </c>
    </row>
    <row r="1053" ht="24" customHeight="1" s="113">
      <c r="A1053" s="158" t="n">
        <v>46132</v>
      </c>
      <c r="B1053" s="156" t="inlineStr">
        <is>
          <t>M044</t>
        </is>
      </c>
      <c r="C1053" s="156" t="inlineStr">
        <is>
          <t>YEŞİLOVA</t>
        </is>
      </c>
      <c r="D1053" s="156" t="inlineStr">
        <is>
          <t>DERYA YARDIMCI</t>
        </is>
      </c>
      <c r="E1053" s="156" t="n">
        <v>613</v>
      </c>
      <c r="F1053" s="156" t="n">
        <v>127896</v>
      </c>
      <c r="G1053" s="157" t="n">
        <v>208.64</v>
      </c>
      <c r="H1053" s="156" t="n">
        <v>607</v>
      </c>
    </row>
    <row r="1054" ht="36" customHeight="1" s="113">
      <c r="A1054" s="158" t="n">
        <v>46132</v>
      </c>
      <c r="B1054" s="156" t="inlineStr">
        <is>
          <t>M045</t>
        </is>
      </c>
      <c r="C1054" s="156" t="inlineStr">
        <is>
          <t>Z1  ET DEPO</t>
        </is>
      </c>
      <c r="D1054" s="156" t="inlineStr">
        <is>
          <t>FARUK MALKOÇ</t>
        </is>
      </c>
      <c r="E1054" s="156" t="n">
        <v>0</v>
      </c>
      <c r="F1054" s="156" t="n">
        <v>0</v>
      </c>
      <c r="G1054" s="156" t="n">
        <v>0</v>
      </c>
      <c r="H1054" s="156" t="n">
        <v>0</v>
      </c>
    </row>
    <row r="1055" ht="24" customHeight="1" s="113">
      <c r="A1055" s="158" t="n">
        <v>46132</v>
      </c>
      <c r="B1055" s="156" t="inlineStr">
        <is>
          <t>M046</t>
        </is>
      </c>
      <c r="C1055" s="156" t="inlineStr">
        <is>
          <t>ÇAMDİBİ</t>
        </is>
      </c>
      <c r="D1055" s="156" t="inlineStr">
        <is>
          <t>DERYA YARDIMCI</t>
        </is>
      </c>
      <c r="E1055" s="156" t="n">
        <v>2900</v>
      </c>
      <c r="F1055" s="156" t="n">
        <v>563585</v>
      </c>
      <c r="G1055" s="157" t="n">
        <v>194.34</v>
      </c>
      <c r="H1055" s="156" t="n">
        <v>3103</v>
      </c>
    </row>
    <row r="1056" ht="36" customHeight="1" s="113">
      <c r="A1056" s="158" t="n">
        <v>46132</v>
      </c>
      <c r="B1056" s="156" t="inlineStr">
        <is>
          <t>M047</t>
        </is>
      </c>
      <c r="C1056" s="156" t="inlineStr">
        <is>
          <t>ÇİFTLİK</t>
        </is>
      </c>
      <c r="D1056" s="156" t="inlineStr">
        <is>
          <t>CEBRAİL ÇİÇEK</t>
        </is>
      </c>
      <c r="E1056" s="156" t="n">
        <v>0</v>
      </c>
      <c r="F1056" s="156" t="n">
        <v>0</v>
      </c>
      <c r="G1056" s="156" t="n">
        <v>0</v>
      </c>
      <c r="H1056" s="156" t="n">
        <v>0</v>
      </c>
    </row>
    <row r="1057" ht="36" customHeight="1" s="113">
      <c r="A1057" s="158" t="n">
        <v>46132</v>
      </c>
      <c r="B1057" s="156" t="inlineStr">
        <is>
          <t>M048</t>
        </is>
      </c>
      <c r="C1057" s="156" t="inlineStr">
        <is>
          <t>ÇİĞLİ</t>
        </is>
      </c>
      <c r="D1057" s="156" t="inlineStr">
        <is>
          <t>DERYA YARDIMCI</t>
        </is>
      </c>
      <c r="E1057" s="156" t="n">
        <v>3226</v>
      </c>
      <c r="F1057" s="156" t="n">
        <v>617477</v>
      </c>
      <c r="G1057" s="157" t="n">
        <v>191.41</v>
      </c>
      <c r="H1057" s="156" t="n">
        <v>3438</v>
      </c>
    </row>
    <row r="1058" ht="36" customHeight="1" s="113">
      <c r="A1058" s="158" t="n">
        <v>46132</v>
      </c>
      <c r="B1058" s="156" t="inlineStr">
        <is>
          <t>M049</t>
        </is>
      </c>
      <c r="C1058" s="156" t="inlineStr">
        <is>
          <t>ÖZDERE</t>
        </is>
      </c>
      <c r="D1058" s="156" t="inlineStr">
        <is>
          <t>CÜNEYT ÇIKRIKÇI - AYŞE AVCU</t>
        </is>
      </c>
      <c r="E1058" s="156" t="n">
        <v>1022</v>
      </c>
      <c r="F1058" s="156" t="n">
        <v>357042</v>
      </c>
      <c r="G1058" s="157" t="n">
        <v>349.36</v>
      </c>
      <c r="H1058" s="156" t="n">
        <v>985</v>
      </c>
    </row>
    <row r="1059" ht="48" customHeight="1" s="113">
      <c r="A1059" s="158" t="n">
        <v>46132</v>
      </c>
      <c r="B1059" s="156" t="inlineStr">
        <is>
          <t>M050</t>
        </is>
      </c>
      <c r="C1059" s="156" t="inlineStr">
        <is>
          <t>İZMİRSPOR</t>
        </is>
      </c>
      <c r="D1059" s="156" t="inlineStr">
        <is>
          <t>ERTAN TEKİ</t>
        </is>
      </c>
      <c r="E1059" s="156" t="n">
        <v>3671</v>
      </c>
      <c r="F1059" s="156" t="n">
        <v>2006978</v>
      </c>
      <c r="G1059" s="157" t="n">
        <v>546.71</v>
      </c>
      <c r="H1059" s="156" t="n">
        <v>3304</v>
      </c>
    </row>
    <row r="1060" ht="36" customHeight="1" s="113">
      <c r="A1060" s="158" t="n">
        <v>46132</v>
      </c>
      <c r="B1060" s="156" t="inlineStr">
        <is>
          <t>M051</t>
        </is>
      </c>
      <c r="C1060" s="156" t="inlineStr">
        <is>
          <t>ŞİRİNYER</t>
        </is>
      </c>
      <c r="D1060" s="156" t="inlineStr">
        <is>
          <t>ERTAN TEKİ</t>
        </is>
      </c>
      <c r="E1060" s="156" t="n">
        <v>904</v>
      </c>
      <c r="F1060" s="156" t="n">
        <v>492030</v>
      </c>
      <c r="G1060" s="157" t="n">
        <v>544.28</v>
      </c>
      <c r="H1060" s="156" t="n">
        <v>902</v>
      </c>
    </row>
    <row r="1061" ht="41.25" customHeight="1" s="113">
      <c r="A1061" s="158" t="n">
        <v>46132</v>
      </c>
      <c r="B1061" s="156" t="inlineStr">
        <is>
          <t>M052</t>
        </is>
      </c>
      <c r="C1061" s="156" t="inlineStr">
        <is>
          <t>ŞİRİNYER 2</t>
        </is>
      </c>
      <c r="D1061" s="156" t="inlineStr">
        <is>
          <t>DERYA YARDIMCI</t>
        </is>
      </c>
      <c r="E1061" s="156" t="n">
        <v>1845</v>
      </c>
      <c r="F1061" s="156" t="n">
        <v>806920</v>
      </c>
      <c r="G1061" s="157" t="n">
        <v>437.36</v>
      </c>
      <c r="H1061" s="156" t="n">
        <v>1758</v>
      </c>
    </row>
    <row r="1062" ht="24" customHeight="1" s="113">
      <c r="A1062" s="158" t="n">
        <v>46132</v>
      </c>
      <c r="B1062" s="156" t="inlineStr">
        <is>
          <t>M057</t>
        </is>
      </c>
      <c r="C1062" s="156" t="inlineStr">
        <is>
          <t>BUCA2</t>
        </is>
      </c>
      <c r="D1062" s="156" t="inlineStr">
        <is>
          <t>ERTAN TEKİ</t>
        </is>
      </c>
      <c r="E1062" s="156" t="n">
        <v>0</v>
      </c>
      <c r="F1062" s="156" t="n">
        <v>0</v>
      </c>
      <c r="G1062" s="156" t="n">
        <v>0</v>
      </c>
      <c r="H1062" s="156" t="n">
        <v>0</v>
      </c>
    </row>
    <row r="1063" ht="36" customHeight="1" s="113">
      <c r="A1063" s="158" t="n">
        <v>46133</v>
      </c>
      <c r="B1063" s="156" t="inlineStr">
        <is>
          <t>M001</t>
        </is>
      </c>
      <c r="C1063" s="156" t="inlineStr">
        <is>
          <t>AKEVLER</t>
        </is>
      </c>
      <c r="D1063" s="156" t="inlineStr">
        <is>
          <t>ERTAN TEKİ</t>
        </is>
      </c>
      <c r="E1063" s="156" t="n">
        <v>1104</v>
      </c>
      <c r="F1063" s="156" t="n">
        <v>436642</v>
      </c>
      <c r="G1063" s="157" t="n">
        <v>395.51</v>
      </c>
      <c r="H1063" s="156" t="n">
        <v>1159</v>
      </c>
    </row>
    <row r="1064" ht="24" customHeight="1" s="113">
      <c r="A1064" s="158" t="n">
        <v>46133</v>
      </c>
      <c r="B1064" s="156" t="inlineStr">
        <is>
          <t>M002</t>
        </is>
      </c>
      <c r="C1064" s="156" t="inlineStr">
        <is>
          <t>AYDIN EFELER</t>
        </is>
      </c>
      <c r="D1064" s="156" t="inlineStr">
        <is>
          <t>CÜNEYT ÇIKRIKÇI - AYŞE AVCU</t>
        </is>
      </c>
      <c r="E1064" s="156" t="n">
        <v>2250</v>
      </c>
      <c r="F1064" s="156" t="n">
        <v>837150</v>
      </c>
      <c r="G1064" s="157" t="n">
        <v>372.07</v>
      </c>
      <c r="H1064" s="156" t="n">
        <v>2425</v>
      </c>
    </row>
    <row r="1065" ht="24" customHeight="1" s="113">
      <c r="A1065" s="158" t="n">
        <v>46133</v>
      </c>
      <c r="B1065" s="156" t="inlineStr">
        <is>
          <t>M003</t>
        </is>
      </c>
      <c r="C1065" s="156" t="inlineStr">
        <is>
          <t>AYDIN EFELER-2</t>
        </is>
      </c>
      <c r="D1065" s="156" t="inlineStr">
        <is>
          <t>CÜNEYT ÇIKRIKÇI - AYŞE AVCU</t>
        </is>
      </c>
      <c r="E1065" s="156" t="n">
        <v>1463</v>
      </c>
      <c r="F1065" s="156" t="n">
        <v>579834</v>
      </c>
      <c r="G1065" s="157" t="n">
        <v>396.33</v>
      </c>
      <c r="H1065" s="156" t="n">
        <v>1392</v>
      </c>
    </row>
    <row r="1066" ht="48" customHeight="1" s="113">
      <c r="A1066" s="158" t="n">
        <v>46133</v>
      </c>
      <c r="B1066" s="156" t="inlineStr">
        <is>
          <t>M004</t>
        </is>
      </c>
      <c r="C1066" s="156" t="inlineStr">
        <is>
          <t>AYDIN FATİH</t>
        </is>
      </c>
      <c r="D1066" s="156" t="inlineStr">
        <is>
          <t>CÜNEYT ÇIKRIKÇI - AYŞE AVCU</t>
        </is>
      </c>
      <c r="E1066" s="156" t="n">
        <v>1154</v>
      </c>
      <c r="F1066" s="156" t="n">
        <v>470717</v>
      </c>
      <c r="G1066" s="157" t="n">
        <v>407.9</v>
      </c>
      <c r="H1066" s="156" t="n">
        <v>1080</v>
      </c>
    </row>
    <row r="1067" ht="48" customHeight="1" s="113">
      <c r="A1067" s="158" t="n">
        <v>46133</v>
      </c>
      <c r="B1067" s="156" t="inlineStr">
        <is>
          <t>M005</t>
        </is>
      </c>
      <c r="C1067" s="156" t="inlineStr">
        <is>
          <t>AYDIN FATİH-2</t>
        </is>
      </c>
      <c r="D1067" s="156" t="inlineStr">
        <is>
          <t>CÜNEYT ÇIKRIKÇI - AYŞE AVCU</t>
        </is>
      </c>
      <c r="E1067" s="156" t="n">
        <v>1491</v>
      </c>
      <c r="F1067" s="156" t="n">
        <v>765010</v>
      </c>
      <c r="G1067" s="157" t="n">
        <v>513.09</v>
      </c>
      <c r="H1067" s="156" t="n">
        <v>1383</v>
      </c>
    </row>
    <row r="1068" ht="48" customHeight="1" s="113">
      <c r="A1068" s="158" t="n">
        <v>46133</v>
      </c>
      <c r="B1068" s="156" t="inlineStr">
        <is>
          <t>M006</t>
        </is>
      </c>
      <c r="C1068" s="156" t="inlineStr">
        <is>
          <t>AYDIN GİRNE</t>
        </is>
      </c>
      <c r="D1068" s="156" t="inlineStr">
        <is>
          <t>CÜNEYT ÇIKRIKÇI - AYŞE AVCU</t>
        </is>
      </c>
      <c r="E1068" s="156" t="n">
        <v>1801</v>
      </c>
      <c r="F1068" s="156" t="n">
        <v>470776</v>
      </c>
      <c r="G1068" s="157" t="n">
        <v>261.4</v>
      </c>
      <c r="H1068" s="156" t="n">
        <v>1878</v>
      </c>
    </row>
    <row r="1069" ht="48" customHeight="1" s="113">
      <c r="A1069" s="158" t="n">
        <v>46133</v>
      </c>
      <c r="B1069" s="156" t="inlineStr">
        <is>
          <t>M007</t>
        </is>
      </c>
      <c r="C1069" s="156" t="inlineStr">
        <is>
          <t>AYDIN MİMARSİNAN</t>
        </is>
      </c>
      <c r="D1069" s="156" t="inlineStr">
        <is>
          <t>CÜNEYT ÇIKRIKÇI - AYŞE AVCU</t>
        </is>
      </c>
      <c r="E1069" s="156" t="n">
        <v>2753</v>
      </c>
      <c r="F1069" s="156" t="n">
        <v>619162</v>
      </c>
      <c r="G1069" s="157" t="n">
        <v>224.9</v>
      </c>
      <c r="H1069" s="156" t="n">
        <v>2616</v>
      </c>
    </row>
    <row r="1070" ht="48" customHeight="1" s="113">
      <c r="A1070" s="158" t="n">
        <v>46133</v>
      </c>
      <c r="B1070" s="156" t="inlineStr">
        <is>
          <t>M008</t>
        </is>
      </c>
      <c r="C1070" s="156" t="inlineStr">
        <is>
          <t>AYRANCILAR</t>
        </is>
      </c>
      <c r="D1070" s="156" t="inlineStr">
        <is>
          <t>CÜNEYT ÇIKRIKÇI - AYŞE AVCU</t>
        </is>
      </c>
      <c r="E1070" s="156" t="n">
        <v>3070</v>
      </c>
      <c r="F1070" s="156" t="n">
        <v>728745</v>
      </c>
      <c r="G1070" s="157" t="n">
        <v>237.38</v>
      </c>
      <c r="H1070" s="156" t="n">
        <v>2976</v>
      </c>
    </row>
    <row r="1071" ht="24" customHeight="1" s="113">
      <c r="A1071" s="158" t="n">
        <v>46133</v>
      </c>
      <c r="B1071" s="156" t="inlineStr">
        <is>
          <t>M009</t>
        </is>
      </c>
      <c r="C1071" s="156" t="inlineStr">
        <is>
          <t>BALÇOVA</t>
        </is>
      </c>
      <c r="D1071" s="156" t="inlineStr">
        <is>
          <t>ERTAN TEKİ</t>
        </is>
      </c>
      <c r="E1071" s="156" t="n">
        <v>2456</v>
      </c>
      <c r="F1071" s="156" t="n">
        <v>510665</v>
      </c>
      <c r="G1071" s="157" t="n">
        <v>207.93</v>
      </c>
      <c r="H1071" s="156" t="n">
        <v>2315</v>
      </c>
    </row>
    <row r="1072" ht="36" customHeight="1" s="113">
      <c r="A1072" s="158" t="n">
        <v>46133</v>
      </c>
      <c r="B1072" s="156" t="inlineStr">
        <is>
          <t>M010</t>
        </is>
      </c>
      <c r="C1072" s="156" t="inlineStr">
        <is>
          <t>BAYRAKLI</t>
        </is>
      </c>
      <c r="D1072" s="156" t="inlineStr">
        <is>
          <t>DERYA YARDIMCI</t>
        </is>
      </c>
      <c r="E1072" s="156" t="n">
        <v>2590</v>
      </c>
      <c r="F1072" s="156" t="n">
        <v>743170</v>
      </c>
      <c r="G1072" s="157" t="n">
        <v>286.94</v>
      </c>
      <c r="H1072" s="156" t="n">
        <v>2508</v>
      </c>
    </row>
    <row r="1073" ht="24" customHeight="1" s="113">
      <c r="A1073" s="158" t="n">
        <v>46133</v>
      </c>
      <c r="B1073" s="156" t="inlineStr">
        <is>
          <t>M011</t>
        </is>
      </c>
      <c r="C1073" s="156" t="inlineStr">
        <is>
          <t>BOZYAKA</t>
        </is>
      </c>
      <c r="D1073" s="156" t="inlineStr">
        <is>
          <t>ERTAN TEKİ</t>
        </is>
      </c>
      <c r="E1073" s="156" t="n">
        <v>2535</v>
      </c>
      <c r="F1073" s="156" t="n">
        <v>1149836</v>
      </c>
      <c r="G1073" s="157" t="n">
        <v>453.58</v>
      </c>
      <c r="H1073" s="156" t="n">
        <v>2521</v>
      </c>
    </row>
    <row r="1074" ht="36" customHeight="1" s="113">
      <c r="A1074" s="158" t="n">
        <v>46133</v>
      </c>
      <c r="B1074" s="156" t="inlineStr">
        <is>
          <t>M012</t>
        </is>
      </c>
      <c r="C1074" s="156" t="inlineStr">
        <is>
          <t xml:space="preserve">BUCA </t>
        </is>
      </c>
      <c r="D1074" s="156" t="inlineStr">
        <is>
          <t>DERYA YARDIMCI</t>
        </is>
      </c>
      <c r="E1074" s="156" t="n">
        <v>1304</v>
      </c>
      <c r="F1074" s="156" t="n">
        <v>531265</v>
      </c>
      <c r="G1074" s="157" t="n">
        <v>407.41</v>
      </c>
      <c r="H1074" s="156" t="n">
        <v>1334</v>
      </c>
    </row>
    <row r="1075" ht="24" customHeight="1" s="113">
      <c r="A1075" s="158" t="n">
        <v>46133</v>
      </c>
      <c r="B1075" s="156" t="inlineStr">
        <is>
          <t>M013</t>
        </is>
      </c>
      <c r="C1075" s="156" t="inlineStr">
        <is>
          <t>DEDEBAŞI</t>
        </is>
      </c>
      <c r="D1075" s="156" t="inlineStr">
        <is>
          <t>DERYA YARDIMCI</t>
        </is>
      </c>
      <c r="E1075" s="156" t="n">
        <v>2358</v>
      </c>
      <c r="F1075" s="156" t="n">
        <v>962989</v>
      </c>
      <c r="G1075" s="157" t="n">
        <v>408.39</v>
      </c>
      <c r="H1075" s="156" t="n">
        <v>2443</v>
      </c>
    </row>
    <row r="1076" ht="36" customHeight="1" s="113">
      <c r="A1076" s="158" t="n">
        <v>46133</v>
      </c>
      <c r="B1076" s="156" t="inlineStr">
        <is>
          <t>M014</t>
        </is>
      </c>
      <c r="C1076" s="156" t="inlineStr">
        <is>
          <t>ESKİİZMİR</t>
        </is>
      </c>
      <c r="D1076" s="156" t="inlineStr">
        <is>
          <t>ERTAN TEKİ</t>
        </is>
      </c>
      <c r="E1076" s="156" t="n">
        <v>2038</v>
      </c>
      <c r="F1076" s="156" t="n">
        <v>985227</v>
      </c>
      <c r="G1076" s="157" t="n">
        <v>483.43</v>
      </c>
      <c r="H1076" s="156" t="n">
        <v>1873</v>
      </c>
    </row>
    <row r="1077" ht="48" customHeight="1" s="113">
      <c r="A1077" s="158" t="n">
        <v>46133</v>
      </c>
      <c r="B1077" s="156" t="inlineStr">
        <is>
          <t>M015</t>
        </is>
      </c>
      <c r="C1077" s="156" t="inlineStr">
        <is>
          <t>GAZİEMİR-1</t>
        </is>
      </c>
      <c r="D1077" s="156" t="inlineStr">
        <is>
          <t>ALİ ÇELİK</t>
        </is>
      </c>
      <c r="E1077" s="156" t="n">
        <v>2326</v>
      </c>
      <c r="F1077" s="156" t="n">
        <v>875779</v>
      </c>
      <c r="G1077" s="157" t="n">
        <v>376.52</v>
      </c>
      <c r="H1077" s="156" t="n">
        <v>2308</v>
      </c>
    </row>
    <row r="1078" ht="24" customHeight="1" s="113">
      <c r="A1078" s="158" t="n">
        <v>46133</v>
      </c>
      <c r="B1078" s="156" t="inlineStr">
        <is>
          <t>M016</t>
        </is>
      </c>
      <c r="C1078" s="156" t="inlineStr">
        <is>
          <t>GAZİEMİR-2</t>
        </is>
      </c>
      <c r="D1078" s="156" t="inlineStr">
        <is>
          <t>ALİ ÇELİK</t>
        </is>
      </c>
      <c r="E1078" s="156" t="n">
        <v>2286</v>
      </c>
      <c r="F1078" s="156" t="n">
        <v>808744</v>
      </c>
      <c r="G1078" s="157" t="n">
        <v>353.78</v>
      </c>
      <c r="H1078" s="156" t="n">
        <v>2239</v>
      </c>
    </row>
    <row r="1079" ht="24" customHeight="1" s="113">
      <c r="A1079" s="158" t="n">
        <v>46133</v>
      </c>
      <c r="B1079" s="156" t="inlineStr">
        <is>
          <t>M017</t>
        </is>
      </c>
      <c r="C1079" s="156" t="inlineStr">
        <is>
          <t>GAZİEMİR-3</t>
        </is>
      </c>
      <c r="D1079" s="156" t="inlineStr">
        <is>
          <t>ALİ ÇELİK</t>
        </is>
      </c>
      <c r="E1079" s="156" t="n">
        <v>2301</v>
      </c>
      <c r="F1079" s="156" t="n">
        <v>703578</v>
      </c>
      <c r="G1079" s="157" t="n">
        <v>305.77</v>
      </c>
      <c r="H1079" s="156" t="n">
        <v>2272</v>
      </c>
    </row>
    <row r="1080" ht="36" customHeight="1" s="113">
      <c r="A1080" s="158" t="n">
        <v>46133</v>
      </c>
      <c r="B1080" s="156" t="inlineStr">
        <is>
          <t>M018</t>
        </is>
      </c>
      <c r="C1080" s="156" t="inlineStr">
        <is>
          <t>GAZİEMİR-4</t>
        </is>
      </c>
      <c r="D1080" s="156" t="inlineStr">
        <is>
          <t>ALİ ÇELİK</t>
        </is>
      </c>
      <c r="E1080" s="156" t="n">
        <v>2304</v>
      </c>
      <c r="F1080" s="156" t="n">
        <v>929617</v>
      </c>
      <c r="G1080" s="157" t="n">
        <v>403.48</v>
      </c>
      <c r="H1080" s="156" t="n">
        <v>2158</v>
      </c>
    </row>
    <row r="1081" ht="36" customHeight="1" s="113">
      <c r="A1081" s="158" t="n">
        <v>46133</v>
      </c>
      <c r="B1081" s="156" t="inlineStr">
        <is>
          <t>M019</t>
        </is>
      </c>
      <c r="C1081" s="156" t="inlineStr">
        <is>
          <t>GAZİEMİR-5</t>
        </is>
      </c>
      <c r="D1081" s="156" t="inlineStr">
        <is>
          <t>ALİ ÇELİK</t>
        </is>
      </c>
      <c r="E1081" s="156" t="n">
        <v>1747</v>
      </c>
      <c r="F1081" s="156" t="n">
        <v>398210</v>
      </c>
      <c r="G1081" s="157" t="n">
        <v>227.94</v>
      </c>
      <c r="H1081" s="156" t="n">
        <v>1753</v>
      </c>
    </row>
    <row r="1082" ht="24" customHeight="1" s="113">
      <c r="A1082" s="158" t="n">
        <v>46133</v>
      </c>
      <c r="B1082" s="156" t="inlineStr">
        <is>
          <t>M020</t>
        </is>
      </c>
      <c r="C1082" s="156" t="inlineStr">
        <is>
          <t>GAZİEMİR-6</t>
        </is>
      </c>
      <c r="D1082" s="156" t="inlineStr">
        <is>
          <t>ALİ ÇELİK</t>
        </is>
      </c>
      <c r="E1082" s="156" t="n">
        <v>784</v>
      </c>
      <c r="F1082" s="156" t="n">
        <v>354101</v>
      </c>
      <c r="G1082" s="157" t="n">
        <v>451.66</v>
      </c>
      <c r="H1082" s="156" t="n">
        <v>831</v>
      </c>
    </row>
    <row r="1083" ht="24" customHeight="1" s="113">
      <c r="A1083" s="158" t="n">
        <v>46133</v>
      </c>
      <c r="B1083" s="156" t="inlineStr">
        <is>
          <t>M021</t>
        </is>
      </c>
      <c r="C1083" s="156" t="inlineStr">
        <is>
          <t>GAZİEMİR-7</t>
        </is>
      </c>
      <c r="D1083" s="156" t="inlineStr">
        <is>
          <t>ALİ ÇELİK</t>
        </is>
      </c>
      <c r="E1083" s="156" t="n">
        <v>3105</v>
      </c>
      <c r="F1083" s="156" t="n">
        <v>843689</v>
      </c>
      <c r="G1083" s="157" t="n">
        <v>271.72</v>
      </c>
      <c r="H1083" s="156" t="n">
        <v>3271</v>
      </c>
    </row>
    <row r="1084" ht="24" customHeight="1" s="113">
      <c r="A1084" s="158" t="n">
        <v>46133</v>
      </c>
      <c r="B1084" s="156" t="inlineStr">
        <is>
          <t>M022</t>
        </is>
      </c>
      <c r="C1084" s="156" t="inlineStr">
        <is>
          <t>GEDİZ</t>
        </is>
      </c>
      <c r="D1084" s="156" t="inlineStr">
        <is>
          <t>DERYA YARDIMCI</t>
        </is>
      </c>
      <c r="E1084" s="156" t="n">
        <v>1188</v>
      </c>
      <c r="F1084" s="156" t="n">
        <v>402352</v>
      </c>
      <c r="G1084" s="157" t="n">
        <v>338.68</v>
      </c>
      <c r="H1084" s="156" t="n">
        <v>1149</v>
      </c>
    </row>
    <row r="1085" ht="27.75" customHeight="1" s="113">
      <c r="A1085" s="158" t="n">
        <v>46133</v>
      </c>
      <c r="B1085" s="156" t="inlineStr">
        <is>
          <t>M023</t>
        </is>
      </c>
      <c r="C1085" s="156" t="inlineStr">
        <is>
          <t>GÖZTEPE</t>
        </is>
      </c>
      <c r="D1085" s="156" t="inlineStr">
        <is>
          <t>ERTAN TEKİ</t>
        </is>
      </c>
      <c r="E1085" s="156" t="n">
        <v>2991</v>
      </c>
      <c r="F1085" s="156" t="n">
        <v>1050581</v>
      </c>
      <c r="G1085" s="157" t="n">
        <v>351.25</v>
      </c>
      <c r="H1085" s="156" t="n">
        <v>2812</v>
      </c>
    </row>
    <row r="1086" ht="24" customHeight="1" s="113">
      <c r="A1086" s="158" t="n">
        <v>46133</v>
      </c>
      <c r="B1086" s="156" t="inlineStr">
        <is>
          <t>M024</t>
        </is>
      </c>
      <c r="C1086" s="156" t="inlineStr">
        <is>
          <t>GÜMÜŞPALA</t>
        </is>
      </c>
      <c r="D1086" s="156" t="inlineStr">
        <is>
          <t>DERYA YARDIMCI</t>
        </is>
      </c>
      <c r="E1086" s="156" t="n">
        <v>4031</v>
      </c>
      <c r="F1086" s="156" t="n">
        <v>1921826</v>
      </c>
      <c r="G1086" s="157" t="n">
        <v>476.76</v>
      </c>
      <c r="H1086" s="156" t="n">
        <v>4267</v>
      </c>
    </row>
    <row r="1087" ht="48" customHeight="1" s="113">
      <c r="A1087" s="158" t="n">
        <v>46133</v>
      </c>
      <c r="B1087" s="156" t="inlineStr">
        <is>
          <t>M025</t>
        </is>
      </c>
      <c r="C1087" s="156" t="inlineStr">
        <is>
          <t>HAL DEPO</t>
        </is>
      </c>
      <c r="D1087" s="156" t="inlineStr">
        <is>
          <t>HALİT BAŞDAŞ</t>
        </is>
      </c>
      <c r="E1087" s="156" t="n">
        <v>0</v>
      </c>
      <c r="F1087" s="156" t="n">
        <v>0</v>
      </c>
      <c r="G1087" s="156" t="n">
        <v>0</v>
      </c>
      <c r="H1087" s="156" t="n">
        <v>0</v>
      </c>
    </row>
    <row r="1088" ht="48" customHeight="1" s="113">
      <c r="A1088" s="158" t="n">
        <v>46133</v>
      </c>
      <c r="B1088" s="156" t="inlineStr">
        <is>
          <t>M026</t>
        </is>
      </c>
      <c r="C1088" s="156" t="inlineStr">
        <is>
          <t>HARMANDALI</t>
        </is>
      </c>
      <c r="D1088" s="156" t="inlineStr">
        <is>
          <t>DERYA YARDIMCI</t>
        </is>
      </c>
      <c r="E1088" s="156" t="n">
        <v>2629</v>
      </c>
      <c r="F1088" s="156" t="n">
        <v>1189584</v>
      </c>
      <c r="G1088" s="157" t="n">
        <v>452.49</v>
      </c>
      <c r="H1088" s="156" t="n">
        <v>2379</v>
      </c>
    </row>
    <row r="1089" ht="48" customHeight="1" s="113">
      <c r="A1089" s="158" t="n">
        <v>46133</v>
      </c>
      <c r="B1089" s="156" t="inlineStr">
        <is>
          <t>M027</t>
        </is>
      </c>
      <c r="C1089" s="156" t="inlineStr">
        <is>
          <t>HATAY</t>
        </is>
      </c>
      <c r="D1089" s="156" t="inlineStr">
        <is>
          <t>ERTAN TEKİ</t>
        </is>
      </c>
      <c r="E1089" s="156" t="n">
        <v>3590</v>
      </c>
      <c r="F1089" s="156" t="n">
        <v>1137954</v>
      </c>
      <c r="G1089" s="157" t="n">
        <v>316.98</v>
      </c>
      <c r="H1089" s="156" t="n">
        <v>3835</v>
      </c>
    </row>
    <row r="1090" ht="48" customHeight="1" s="113">
      <c r="A1090" s="158" t="n">
        <v>46133</v>
      </c>
      <c r="B1090" s="156" t="inlineStr">
        <is>
          <t>M028</t>
        </is>
      </c>
      <c r="C1090" s="156" t="inlineStr">
        <is>
          <t>KARŞIYAKA-1</t>
        </is>
      </c>
      <c r="D1090" s="156" t="inlineStr">
        <is>
          <t>DERYA YARDIMCI</t>
        </is>
      </c>
      <c r="E1090" s="156" t="n">
        <v>3534</v>
      </c>
      <c r="F1090" s="156" t="n">
        <v>1432764</v>
      </c>
      <c r="G1090" s="157" t="n">
        <v>405.42</v>
      </c>
      <c r="H1090" s="156" t="n">
        <v>3808</v>
      </c>
    </row>
    <row r="1091" ht="48" customHeight="1" s="113">
      <c r="A1091" s="158" t="n">
        <v>46133</v>
      </c>
      <c r="B1091" s="156" t="inlineStr">
        <is>
          <t>M029</t>
        </is>
      </c>
      <c r="C1091" s="156" t="inlineStr">
        <is>
          <t>KARŞIYAKA-2</t>
        </is>
      </c>
      <c r="D1091" s="156" t="inlineStr">
        <is>
          <t>DERYA YARDIMCI</t>
        </is>
      </c>
      <c r="E1091" s="156" t="n">
        <v>940</v>
      </c>
      <c r="F1091" s="156" t="n">
        <v>236378</v>
      </c>
      <c r="G1091" s="157" t="n">
        <v>251.47</v>
      </c>
      <c r="H1091" s="156" t="n">
        <v>1014</v>
      </c>
    </row>
    <row r="1092" ht="48" customHeight="1" s="113">
      <c r="A1092" s="158" t="n">
        <v>46133</v>
      </c>
      <c r="B1092" s="156" t="inlineStr">
        <is>
          <t>M030</t>
        </is>
      </c>
      <c r="C1092" s="156" t="inlineStr">
        <is>
          <t>MANAVKUYU</t>
        </is>
      </c>
      <c r="D1092" s="156" t="inlineStr">
        <is>
          <t>DERYA YARDIMCI</t>
        </is>
      </c>
      <c r="E1092" s="156" t="n">
        <v>1404</v>
      </c>
      <c r="F1092" s="156" t="n">
        <v>402721</v>
      </c>
      <c r="G1092" s="157" t="n">
        <v>286.84</v>
      </c>
      <c r="H1092" s="156" t="n">
        <v>1484</v>
      </c>
    </row>
    <row r="1093" ht="48" customHeight="1" s="113">
      <c r="A1093" s="158" t="n">
        <v>46133</v>
      </c>
      <c r="B1093" s="156" t="inlineStr">
        <is>
          <t>M031</t>
        </is>
      </c>
      <c r="C1093" s="156" t="inlineStr">
        <is>
          <t>MENDERES</t>
        </is>
      </c>
      <c r="D1093" s="156" t="inlineStr">
        <is>
          <t>CÜNEYT ÇIKRIKÇI - AYŞE AVCU</t>
        </is>
      </c>
      <c r="E1093" s="156" t="n">
        <v>3751</v>
      </c>
      <c r="F1093" s="156" t="n">
        <v>811198</v>
      </c>
      <c r="G1093" s="157" t="n">
        <v>216.26</v>
      </c>
      <c r="H1093" s="156" t="n">
        <v>3931</v>
      </c>
    </row>
    <row r="1094" ht="24" customHeight="1" s="113">
      <c r="A1094" s="158" t="n">
        <v>46133</v>
      </c>
      <c r="B1094" s="156" t="inlineStr">
        <is>
          <t>M032</t>
        </is>
      </c>
      <c r="C1094" s="156" t="inlineStr">
        <is>
          <t>MENDERES DEPO</t>
        </is>
      </c>
      <c r="D1094" s="156" t="inlineStr">
        <is>
          <t>AYHAN DAŞDEMİR</t>
        </is>
      </c>
      <c r="E1094" s="156" t="n">
        <v>0</v>
      </c>
      <c r="F1094" s="156" t="n">
        <v>0</v>
      </c>
      <c r="G1094" s="156" t="n">
        <v>0</v>
      </c>
      <c r="H1094" s="156" t="n">
        <v>0</v>
      </c>
    </row>
    <row r="1095" ht="36" customHeight="1" s="113">
      <c r="A1095" s="158" t="n">
        <v>46133</v>
      </c>
      <c r="B1095" s="156" t="inlineStr">
        <is>
          <t>M033</t>
        </is>
      </c>
      <c r="C1095" s="156" t="inlineStr">
        <is>
          <t>MERKEZ</t>
        </is>
      </c>
      <c r="D1095" s="156" t="inlineStr">
        <is>
          <t>GENEL MÜDÜR</t>
        </is>
      </c>
      <c r="E1095" s="156" t="n">
        <v>0</v>
      </c>
      <c r="F1095" s="156" t="n">
        <v>0</v>
      </c>
      <c r="G1095" s="156" t="n">
        <v>0</v>
      </c>
      <c r="H1095" s="156" t="n">
        <v>0</v>
      </c>
    </row>
    <row r="1096" ht="24" customHeight="1" s="113">
      <c r="A1096" s="158" t="n">
        <v>46133</v>
      </c>
      <c r="B1096" s="156" t="inlineStr">
        <is>
          <t>M034</t>
        </is>
      </c>
      <c r="C1096" s="156" t="inlineStr">
        <is>
          <t>NARLIDERE</t>
        </is>
      </c>
      <c r="D1096" s="156" t="inlineStr">
        <is>
          <t>ERTAN TEKİ</t>
        </is>
      </c>
      <c r="E1096" s="156" t="n">
        <v>2913</v>
      </c>
      <c r="F1096" s="156" t="n">
        <v>643277</v>
      </c>
      <c r="G1096" s="157" t="n">
        <v>220.83</v>
      </c>
      <c r="H1096" s="156" t="n">
        <v>3016</v>
      </c>
    </row>
    <row r="1097" ht="36" customHeight="1" s="113">
      <c r="A1097" s="158" t="n">
        <v>46133</v>
      </c>
      <c r="B1097" s="156" t="inlineStr">
        <is>
          <t>M035</t>
        </is>
      </c>
      <c r="C1097" s="156" t="inlineStr">
        <is>
          <t>OSMANGAZİ</t>
        </is>
      </c>
      <c r="D1097" s="156" t="inlineStr">
        <is>
          <t>DERYA YARDIMCI</t>
        </is>
      </c>
      <c r="E1097" s="156" t="n">
        <v>4119</v>
      </c>
      <c r="F1097" s="156" t="n">
        <v>1484954</v>
      </c>
      <c r="G1097" s="157" t="n">
        <v>360.51</v>
      </c>
      <c r="H1097" s="156" t="n">
        <v>4001</v>
      </c>
    </row>
    <row r="1098" ht="36" customHeight="1" s="113">
      <c r="A1098" s="158" t="n">
        <v>46133</v>
      </c>
      <c r="B1098" s="156" t="inlineStr">
        <is>
          <t>M036</t>
        </is>
      </c>
      <c r="C1098" s="156" t="inlineStr">
        <is>
          <t>POLİGON</t>
        </is>
      </c>
      <c r="D1098" s="156" t="inlineStr">
        <is>
          <t>ERTAN TEKİ</t>
        </is>
      </c>
      <c r="E1098" s="156" t="n">
        <v>1633</v>
      </c>
      <c r="F1098" s="156" t="n">
        <v>387788</v>
      </c>
      <c r="G1098" s="157" t="n">
        <v>237.47</v>
      </c>
      <c r="H1098" s="156" t="n">
        <v>1558</v>
      </c>
    </row>
    <row r="1099" ht="24" customHeight="1" s="113">
      <c r="A1099" s="158" t="n">
        <v>46133</v>
      </c>
      <c r="B1099" s="156" t="inlineStr">
        <is>
          <t>M037</t>
        </is>
      </c>
      <c r="C1099" s="156" t="inlineStr">
        <is>
          <t>SEFERİHİSAR</t>
        </is>
      </c>
      <c r="D1099" s="156" t="inlineStr">
        <is>
          <t>ERTAN TEKİ</t>
        </is>
      </c>
      <c r="E1099" s="156" t="n">
        <v>3297</v>
      </c>
      <c r="F1099" s="156" t="n">
        <v>1202140</v>
      </c>
      <c r="G1099" s="157" t="n">
        <v>364.62</v>
      </c>
      <c r="H1099" s="156" t="n">
        <v>3418</v>
      </c>
    </row>
    <row r="1100" ht="48" customHeight="1" s="113">
      <c r="A1100" s="158" t="n">
        <v>46133</v>
      </c>
      <c r="B1100" s="156" t="inlineStr">
        <is>
          <t>M038</t>
        </is>
      </c>
      <c r="C1100" s="156" t="inlineStr">
        <is>
          <t>TORBALI 1</t>
        </is>
      </c>
      <c r="D1100" s="156" t="inlineStr">
        <is>
          <t>CÜNEYT ÇIKRIKÇI - AYŞE AVCU</t>
        </is>
      </c>
      <c r="E1100" s="156" t="n">
        <v>2482</v>
      </c>
      <c r="F1100" s="156" t="n">
        <v>1186916</v>
      </c>
      <c r="G1100" s="157" t="n">
        <v>478.21</v>
      </c>
      <c r="H1100" s="156" t="n">
        <v>2389</v>
      </c>
    </row>
    <row r="1101" ht="48" customHeight="1" s="113">
      <c r="A1101" s="158" t="n">
        <v>46133</v>
      </c>
      <c r="B1101" s="156" t="inlineStr">
        <is>
          <t>M039</t>
        </is>
      </c>
      <c r="C1101" s="156" t="inlineStr">
        <is>
          <t>TORBALI 2</t>
        </is>
      </c>
      <c r="D1101" s="156" t="inlineStr">
        <is>
          <t>CÜNEYT ÇIKRIKÇI - AYŞE AVCU</t>
        </is>
      </c>
      <c r="E1101" s="156" t="n">
        <v>3026</v>
      </c>
      <c r="F1101" s="156" t="n">
        <v>971446</v>
      </c>
      <c r="G1101" s="157" t="n">
        <v>321.03</v>
      </c>
      <c r="H1101" s="156" t="n">
        <v>2866</v>
      </c>
    </row>
    <row r="1102" ht="48" customHeight="1" s="113">
      <c r="A1102" s="158" t="n">
        <v>46133</v>
      </c>
      <c r="B1102" s="156" t="inlineStr">
        <is>
          <t>M040</t>
        </is>
      </c>
      <c r="C1102" s="156" t="inlineStr">
        <is>
          <t>TORBALI 3</t>
        </is>
      </c>
      <c r="D1102" s="156" t="inlineStr">
        <is>
          <t>CÜNEYT ÇIKRIKÇI - AYŞE AVCU</t>
        </is>
      </c>
      <c r="E1102" s="156" t="n">
        <v>2848</v>
      </c>
      <c r="F1102" s="156" t="n">
        <v>760398</v>
      </c>
      <c r="G1102" s="157" t="n">
        <v>266.99</v>
      </c>
      <c r="H1102" s="156" t="n">
        <v>2977</v>
      </c>
    </row>
    <row r="1103" ht="48" customHeight="1" s="113">
      <c r="A1103" s="158" t="n">
        <v>46133</v>
      </c>
      <c r="B1103" s="156" t="inlineStr">
        <is>
          <t>M041</t>
        </is>
      </c>
      <c r="C1103" s="156" t="inlineStr">
        <is>
          <t>TORBALI 4</t>
        </is>
      </c>
      <c r="D1103" s="156" t="inlineStr">
        <is>
          <t>CÜNEYT ÇIKRIKÇI - AYŞE AVCU</t>
        </is>
      </c>
      <c r="E1103" s="156" t="n">
        <v>3121</v>
      </c>
      <c r="F1103" s="156" t="n">
        <v>1729306</v>
      </c>
      <c r="G1103" s="157" t="n">
        <v>554.09</v>
      </c>
      <c r="H1103" s="156" t="n">
        <v>3357</v>
      </c>
    </row>
    <row r="1104" ht="48" customHeight="1" s="113">
      <c r="A1104" s="158" t="n">
        <v>46133</v>
      </c>
      <c r="B1104" s="156" t="inlineStr">
        <is>
          <t>M042</t>
        </is>
      </c>
      <c r="C1104" s="156" t="inlineStr">
        <is>
          <t>TORBALI 5</t>
        </is>
      </c>
      <c r="D1104" s="156" t="inlineStr">
        <is>
          <t>CÜNEYT ÇIKRIKÇI - AYŞE AVCU</t>
        </is>
      </c>
      <c r="E1104" s="156" t="n">
        <v>4853</v>
      </c>
      <c r="F1104" s="156" t="n">
        <v>1577338</v>
      </c>
      <c r="G1104" s="157" t="n">
        <v>325.02</v>
      </c>
      <c r="H1104" s="156" t="n">
        <v>5140</v>
      </c>
    </row>
    <row r="1105" ht="48" customHeight="1" s="113">
      <c r="A1105" s="158" t="n">
        <v>46133</v>
      </c>
      <c r="B1105" s="156" t="inlineStr">
        <is>
          <t>M043</t>
        </is>
      </c>
      <c r="C1105" s="156" t="inlineStr">
        <is>
          <t>YAPICIOĞLU</t>
        </is>
      </c>
      <c r="D1105" s="156" t="inlineStr">
        <is>
          <t>ERTAN TEKİ</t>
        </is>
      </c>
      <c r="E1105" s="156" t="n">
        <v>1670</v>
      </c>
      <c r="F1105" s="156" t="n">
        <v>689704</v>
      </c>
      <c r="G1105" s="157" t="n">
        <v>413</v>
      </c>
      <c r="H1105" s="156" t="n">
        <v>1554</v>
      </c>
    </row>
    <row r="1106" ht="48" customHeight="1" s="113">
      <c r="A1106" s="158" t="n">
        <v>46133</v>
      </c>
      <c r="B1106" s="156" t="inlineStr">
        <is>
          <t>M044</t>
        </is>
      </c>
      <c r="C1106" s="156" t="inlineStr">
        <is>
          <t>YEŞİLOVA</t>
        </is>
      </c>
      <c r="D1106" s="156" t="inlineStr">
        <is>
          <t>DERYA YARDIMCI</t>
        </is>
      </c>
      <c r="E1106" s="156" t="n">
        <v>766</v>
      </c>
      <c r="F1106" s="156" t="n">
        <v>156592</v>
      </c>
      <c r="G1106" s="157" t="n">
        <v>204.43</v>
      </c>
      <c r="H1106" s="156" t="n">
        <v>707</v>
      </c>
    </row>
    <row r="1107" ht="36" customHeight="1" s="113">
      <c r="A1107" s="158" t="n">
        <v>46133</v>
      </c>
      <c r="B1107" s="156" t="inlineStr">
        <is>
          <t>M045</t>
        </is>
      </c>
      <c r="C1107" s="156" t="inlineStr">
        <is>
          <t>Z1  ET DEPO</t>
        </is>
      </c>
      <c r="D1107" s="156" t="inlineStr">
        <is>
          <t>FARUK MALKOÇ</t>
        </is>
      </c>
      <c r="E1107" s="156" t="n">
        <v>0</v>
      </c>
      <c r="F1107" s="156" t="n">
        <v>0</v>
      </c>
      <c r="G1107" s="156" t="n">
        <v>0</v>
      </c>
      <c r="H1107" s="156" t="n">
        <v>0</v>
      </c>
    </row>
    <row r="1108" ht="24" customHeight="1" s="113">
      <c r="A1108" s="158" t="n">
        <v>46133</v>
      </c>
      <c r="B1108" s="156" t="inlineStr">
        <is>
          <t>M046</t>
        </is>
      </c>
      <c r="C1108" s="156" t="inlineStr">
        <is>
          <t>ÇAMDİBİ</t>
        </is>
      </c>
      <c r="D1108" s="156" t="inlineStr">
        <is>
          <t>DERYA YARDIMCI</t>
        </is>
      </c>
      <c r="E1108" s="156" t="n">
        <v>2361</v>
      </c>
      <c r="F1108" s="156" t="n">
        <v>485918</v>
      </c>
      <c r="G1108" s="157" t="n">
        <v>205.81</v>
      </c>
      <c r="H1108" s="156" t="n">
        <v>2268</v>
      </c>
    </row>
    <row r="1109" ht="36" customHeight="1" s="113">
      <c r="A1109" s="158" t="n">
        <v>46133</v>
      </c>
      <c r="B1109" s="156" t="inlineStr">
        <is>
          <t>M047</t>
        </is>
      </c>
      <c r="C1109" s="156" t="inlineStr">
        <is>
          <t>ÇİFTLİK</t>
        </is>
      </c>
      <c r="D1109" s="156" t="inlineStr">
        <is>
          <t>CEBRAİL ÇİÇEK</t>
        </is>
      </c>
      <c r="E1109" s="156" t="n">
        <v>0</v>
      </c>
      <c r="F1109" s="156" t="n">
        <v>0</v>
      </c>
      <c r="G1109" s="156" t="n">
        <v>0</v>
      </c>
      <c r="H1109" s="156" t="n">
        <v>0</v>
      </c>
    </row>
    <row r="1110" ht="24" customHeight="1" s="113">
      <c r="A1110" s="158" t="n">
        <v>46133</v>
      </c>
      <c r="B1110" s="156" t="inlineStr">
        <is>
          <t>M048</t>
        </is>
      </c>
      <c r="C1110" s="156" t="inlineStr">
        <is>
          <t>ÇİĞLİ</t>
        </is>
      </c>
      <c r="D1110" s="156" t="inlineStr">
        <is>
          <t>DERYA YARDIMCI</t>
        </is>
      </c>
      <c r="E1110" s="156" t="n">
        <v>2349</v>
      </c>
      <c r="F1110" s="156" t="n">
        <v>458518</v>
      </c>
      <c r="G1110" s="157" t="n">
        <v>195.2</v>
      </c>
      <c r="H1110" s="156" t="n">
        <v>2117</v>
      </c>
    </row>
    <row r="1111" ht="36" customHeight="1" s="113">
      <c r="A1111" s="158" t="n">
        <v>46133</v>
      </c>
      <c r="B1111" s="156" t="inlineStr">
        <is>
          <t>M049</t>
        </is>
      </c>
      <c r="C1111" s="156" t="inlineStr">
        <is>
          <t>ÖZDERE</t>
        </is>
      </c>
      <c r="D1111" s="156" t="inlineStr">
        <is>
          <t>CÜNEYT ÇIKRIKÇI - AYŞE AVCU</t>
        </is>
      </c>
      <c r="E1111" s="156" t="n">
        <v>1025</v>
      </c>
      <c r="F1111" s="156" t="n">
        <v>347589</v>
      </c>
      <c r="G1111" s="157" t="n">
        <v>339.11</v>
      </c>
      <c r="H1111" s="156" t="n">
        <v>923</v>
      </c>
    </row>
    <row r="1112" ht="24" customHeight="1" s="113">
      <c r="A1112" s="158" t="n">
        <v>46133</v>
      </c>
      <c r="B1112" s="156" t="inlineStr">
        <is>
          <t>M050</t>
        </is>
      </c>
      <c r="C1112" s="156" t="inlineStr">
        <is>
          <t>İZMİRSPOR</t>
        </is>
      </c>
      <c r="D1112" s="156" t="inlineStr">
        <is>
          <t>ERTAN TEKİ</t>
        </is>
      </c>
      <c r="E1112" s="156" t="n">
        <v>3739</v>
      </c>
      <c r="F1112" s="156" t="n">
        <v>1752644</v>
      </c>
      <c r="G1112" s="157" t="n">
        <v>468.75</v>
      </c>
      <c r="H1112" s="156" t="n">
        <v>4020</v>
      </c>
    </row>
    <row r="1113" ht="36" customHeight="1" s="113">
      <c r="A1113" s="158" t="n">
        <v>46133</v>
      </c>
      <c r="B1113" s="156" t="inlineStr">
        <is>
          <t>M051</t>
        </is>
      </c>
      <c r="C1113" s="156" t="inlineStr">
        <is>
          <t>ŞİRİNYER</t>
        </is>
      </c>
      <c r="D1113" s="156" t="inlineStr">
        <is>
          <t>ERTAN TEKİ</t>
        </is>
      </c>
      <c r="E1113" s="156" t="n">
        <v>1157</v>
      </c>
      <c r="F1113" s="156" t="n">
        <v>665031</v>
      </c>
      <c r="G1113" s="157" t="n">
        <v>574.79</v>
      </c>
      <c r="H1113" s="156" t="n">
        <v>1042</v>
      </c>
    </row>
    <row r="1114" ht="36" customHeight="1" s="113">
      <c r="A1114" s="158" t="n">
        <v>46133</v>
      </c>
      <c r="B1114" s="156" t="inlineStr">
        <is>
          <t>M052</t>
        </is>
      </c>
      <c r="C1114" s="156" t="inlineStr">
        <is>
          <t>ŞİRİNYER 2</t>
        </is>
      </c>
      <c r="D1114" s="156" t="inlineStr">
        <is>
          <t>DERYA YARDIMCI</t>
        </is>
      </c>
      <c r="E1114" s="156" t="n">
        <v>2098</v>
      </c>
      <c r="F1114" s="156" t="n">
        <v>1037607</v>
      </c>
      <c r="G1114" s="157" t="n">
        <v>494.57</v>
      </c>
      <c r="H1114" s="156" t="n">
        <v>1987</v>
      </c>
    </row>
    <row r="1115" ht="36" customHeight="1" s="113">
      <c r="A1115" s="158" t="n">
        <v>46133</v>
      </c>
      <c r="B1115" s="156" t="inlineStr">
        <is>
          <t>M057</t>
        </is>
      </c>
      <c r="C1115" s="156" t="inlineStr">
        <is>
          <t>BUCA2</t>
        </is>
      </c>
      <c r="D1115" s="156" t="inlineStr">
        <is>
          <t>ERTAN TEKİ</t>
        </is>
      </c>
      <c r="E1115" s="156" t="n">
        <v>0</v>
      </c>
      <c r="F1115" s="156" t="n">
        <v>0</v>
      </c>
      <c r="G1115" s="156" t="n">
        <v>0</v>
      </c>
      <c r="H1115" s="156" t="n">
        <v>0</v>
      </c>
    </row>
    <row r="1116" ht="48" customHeight="1" s="113">
      <c r="A1116" s="158" t="n">
        <v>46134</v>
      </c>
      <c r="B1116" s="156" t="inlineStr">
        <is>
          <t>M001</t>
        </is>
      </c>
      <c r="C1116" s="156" t="inlineStr">
        <is>
          <t>AKEVLER</t>
        </is>
      </c>
      <c r="D1116" s="156" t="inlineStr">
        <is>
          <t>ERTAN TEKİ</t>
        </is>
      </c>
      <c r="E1116" s="156" t="n">
        <v>1473</v>
      </c>
      <c r="F1116" s="156" t="n">
        <v>581342</v>
      </c>
      <c r="G1116" s="157" t="n">
        <v>394.67</v>
      </c>
      <c r="H1116" s="156" t="n">
        <v>1328</v>
      </c>
    </row>
    <row r="1117" ht="36" customHeight="1" s="113">
      <c r="A1117" s="158" t="n">
        <v>46134</v>
      </c>
      <c r="B1117" s="156" t="inlineStr">
        <is>
          <t>M002</t>
        </is>
      </c>
      <c r="C1117" s="156" t="inlineStr">
        <is>
          <t>AYDIN EFELER</t>
        </is>
      </c>
      <c r="D1117" s="156" t="inlineStr">
        <is>
          <t>CÜNEYT ÇIKRIKÇI - AYŞE AVCU</t>
        </is>
      </c>
      <c r="E1117" s="156" t="n">
        <v>2383</v>
      </c>
      <c r="F1117" s="156" t="n">
        <v>890327</v>
      </c>
      <c r="G1117" s="157" t="n">
        <v>373.62</v>
      </c>
      <c r="H1117" s="156" t="n">
        <v>2429</v>
      </c>
    </row>
    <row r="1118" ht="54.75" customHeight="1" s="113">
      <c r="A1118" s="158" t="n">
        <v>46134</v>
      </c>
      <c r="B1118" s="156" t="inlineStr">
        <is>
          <t>M003</t>
        </is>
      </c>
      <c r="C1118" s="156" t="inlineStr">
        <is>
          <t>AYDIN EFELER-2</t>
        </is>
      </c>
      <c r="D1118" s="156" t="inlineStr">
        <is>
          <t>CÜNEYT ÇIKRIKÇI - AYŞE AVCU</t>
        </is>
      </c>
      <c r="E1118" s="156" t="n">
        <v>1281</v>
      </c>
      <c r="F1118" s="156" t="n">
        <v>550755</v>
      </c>
      <c r="G1118" s="157" t="n">
        <v>429.94</v>
      </c>
      <c r="H1118" s="156" t="n">
        <v>1240</v>
      </c>
    </row>
    <row r="1119" ht="24" customHeight="1" s="113">
      <c r="A1119" s="158" t="n">
        <v>46134</v>
      </c>
      <c r="B1119" s="156" t="inlineStr">
        <is>
          <t>M004</t>
        </is>
      </c>
      <c r="C1119" s="156" t="inlineStr">
        <is>
          <t>AYDIN FATİH</t>
        </is>
      </c>
      <c r="D1119" s="156" t="inlineStr">
        <is>
          <t>CÜNEYT ÇIKRIKÇI - AYŞE AVCU</t>
        </is>
      </c>
      <c r="E1119" s="156" t="n">
        <v>1013</v>
      </c>
      <c r="F1119" s="156" t="n">
        <v>364525</v>
      </c>
      <c r="G1119" s="157" t="n">
        <v>359.85</v>
      </c>
      <c r="H1119" s="156" t="n">
        <v>1028</v>
      </c>
    </row>
    <row r="1120" ht="36" customHeight="1" s="113">
      <c r="A1120" s="158" t="n">
        <v>46134</v>
      </c>
      <c r="B1120" s="156" t="inlineStr">
        <is>
          <t>M005</t>
        </is>
      </c>
      <c r="C1120" s="156" t="inlineStr">
        <is>
          <t>AYDIN FATİH-2</t>
        </is>
      </c>
      <c r="D1120" s="156" t="inlineStr">
        <is>
          <t>CÜNEYT ÇIKRIKÇI - AYŞE AVCU</t>
        </is>
      </c>
      <c r="E1120" s="156" t="n">
        <v>1646</v>
      </c>
      <c r="F1120" s="156" t="n">
        <v>787041</v>
      </c>
      <c r="G1120" s="157" t="n">
        <v>478.15</v>
      </c>
      <c r="H1120" s="156" t="n">
        <v>1597</v>
      </c>
    </row>
    <row r="1121" ht="24" customHeight="1" s="113">
      <c r="A1121" s="158" t="n">
        <v>46134</v>
      </c>
      <c r="B1121" s="156" t="inlineStr">
        <is>
          <t>M006</t>
        </is>
      </c>
      <c r="C1121" s="156" t="inlineStr">
        <is>
          <t>AYDIN GİRNE</t>
        </is>
      </c>
      <c r="D1121" s="156" t="inlineStr">
        <is>
          <t>CÜNEYT ÇIKRIKÇI - AYŞE AVCU</t>
        </is>
      </c>
      <c r="E1121" s="156" t="n">
        <v>1456</v>
      </c>
      <c r="F1121" s="156" t="n">
        <v>366413</v>
      </c>
      <c r="G1121" s="157" t="n">
        <v>251.66</v>
      </c>
      <c r="H1121" s="156" t="n">
        <v>1351</v>
      </c>
    </row>
    <row r="1122" ht="24" customHeight="1" s="113">
      <c r="A1122" s="158" t="n">
        <v>46134</v>
      </c>
      <c r="B1122" s="156" t="inlineStr">
        <is>
          <t>M007</t>
        </is>
      </c>
      <c r="C1122" s="156" t="inlineStr">
        <is>
          <t>AYDIN MİMARSİNAN</t>
        </is>
      </c>
      <c r="D1122" s="156" t="inlineStr">
        <is>
          <t>CÜNEYT ÇIKRIKÇI - AYŞE AVCU</t>
        </is>
      </c>
      <c r="E1122" s="156" t="n">
        <v>3375</v>
      </c>
      <c r="F1122" s="156" t="n">
        <v>818932</v>
      </c>
      <c r="G1122" s="157" t="n">
        <v>242.65</v>
      </c>
      <c r="H1122" s="156" t="n">
        <v>3444</v>
      </c>
    </row>
    <row r="1123" ht="48" customHeight="1" s="113">
      <c r="A1123" s="158" t="n">
        <v>46134</v>
      </c>
      <c r="B1123" s="156" t="inlineStr">
        <is>
          <t>M008</t>
        </is>
      </c>
      <c r="C1123" s="156" t="inlineStr">
        <is>
          <t>AYRANCILAR</t>
        </is>
      </c>
      <c r="D1123" s="156" t="inlineStr">
        <is>
          <t>CÜNEYT ÇIKRIKÇI - AYŞE AVCU</t>
        </is>
      </c>
      <c r="E1123" s="156" t="n">
        <v>2711</v>
      </c>
      <c r="F1123" s="156" t="n">
        <v>741419</v>
      </c>
      <c r="G1123" s="157" t="n">
        <v>273.49</v>
      </c>
      <c r="H1123" s="156" t="n">
        <v>2524</v>
      </c>
    </row>
    <row r="1124" ht="48" customHeight="1" s="113">
      <c r="A1124" s="158" t="n">
        <v>46134</v>
      </c>
      <c r="B1124" s="156" t="inlineStr">
        <is>
          <t>M009</t>
        </is>
      </c>
      <c r="C1124" s="156" t="inlineStr">
        <is>
          <t>BALÇOVA</t>
        </is>
      </c>
      <c r="D1124" s="156" t="inlineStr">
        <is>
          <t>ERTAN TEKİ</t>
        </is>
      </c>
      <c r="E1124" s="156" t="n">
        <v>2391</v>
      </c>
      <c r="F1124" s="156" t="n">
        <v>447305</v>
      </c>
      <c r="G1124" s="157" t="n">
        <v>187.08</v>
      </c>
      <c r="H1124" s="156" t="n">
        <v>2321</v>
      </c>
    </row>
    <row r="1125" ht="48" customHeight="1" s="113">
      <c r="A1125" s="158" t="n">
        <v>46134</v>
      </c>
      <c r="B1125" s="156" t="inlineStr">
        <is>
          <t>M010</t>
        </is>
      </c>
      <c r="C1125" s="156" t="inlineStr">
        <is>
          <t>BAYRAKLI</t>
        </is>
      </c>
      <c r="D1125" s="156" t="inlineStr">
        <is>
          <t>DERYA YARDIMCI</t>
        </is>
      </c>
      <c r="E1125" s="156" t="n">
        <v>3718</v>
      </c>
      <c r="F1125" s="156" t="n">
        <v>1002351</v>
      </c>
      <c r="G1125" s="157" t="n">
        <v>269.59</v>
      </c>
      <c r="H1125" s="156" t="n">
        <v>3877</v>
      </c>
    </row>
    <row r="1126" ht="48" customHeight="1" s="113">
      <c r="A1126" s="158" t="n">
        <v>46134</v>
      </c>
      <c r="B1126" s="156" t="inlineStr">
        <is>
          <t>M011</t>
        </is>
      </c>
      <c r="C1126" s="156" t="inlineStr">
        <is>
          <t>BOZYAKA</t>
        </is>
      </c>
      <c r="D1126" s="156" t="inlineStr">
        <is>
          <t>ERTAN TEKİ</t>
        </is>
      </c>
      <c r="E1126" s="156" t="n">
        <v>2092</v>
      </c>
      <c r="F1126" s="156" t="n">
        <v>946229</v>
      </c>
      <c r="G1126" s="157" t="n">
        <v>452.31</v>
      </c>
      <c r="H1126" s="156" t="n">
        <v>2201</v>
      </c>
    </row>
    <row r="1127" ht="48" customHeight="1" s="113">
      <c r="A1127" s="158" t="n">
        <v>46134</v>
      </c>
      <c r="B1127" s="156" t="inlineStr">
        <is>
          <t>M012</t>
        </is>
      </c>
      <c r="C1127" s="156" t="inlineStr">
        <is>
          <t xml:space="preserve">BUCA </t>
        </is>
      </c>
      <c r="D1127" s="156" t="inlineStr">
        <is>
          <t>DERYA YARDIMCI</t>
        </is>
      </c>
      <c r="E1127" s="156" t="n">
        <v>1125</v>
      </c>
      <c r="F1127" s="156" t="n">
        <v>519093</v>
      </c>
      <c r="G1127" s="157" t="n">
        <v>461.42</v>
      </c>
      <c r="H1127" s="156" t="n">
        <v>1206</v>
      </c>
    </row>
    <row r="1128" ht="24" customHeight="1" s="113">
      <c r="A1128" s="158" t="n">
        <v>46134</v>
      </c>
      <c r="B1128" s="156" t="inlineStr">
        <is>
          <t>M013</t>
        </is>
      </c>
      <c r="C1128" s="156" t="inlineStr">
        <is>
          <t>DEDEBAŞI</t>
        </is>
      </c>
      <c r="D1128" s="156" t="inlineStr">
        <is>
          <t>DERYA YARDIMCI</t>
        </is>
      </c>
      <c r="E1128" s="156" t="n">
        <v>3144</v>
      </c>
      <c r="F1128" s="156" t="n">
        <v>1213179</v>
      </c>
      <c r="G1128" s="157" t="n">
        <v>385.87</v>
      </c>
      <c r="H1128" s="156" t="n">
        <v>3269</v>
      </c>
    </row>
    <row r="1129" ht="36" customHeight="1" s="113">
      <c r="A1129" s="158" t="n">
        <v>46134</v>
      </c>
      <c r="B1129" s="156" t="inlineStr">
        <is>
          <t>M014</t>
        </is>
      </c>
      <c r="C1129" s="156" t="inlineStr">
        <is>
          <t>ESKİİZMİR</t>
        </is>
      </c>
      <c r="D1129" s="156" t="inlineStr">
        <is>
          <t>ERTAN TEKİ</t>
        </is>
      </c>
      <c r="E1129" s="156" t="n">
        <v>1887</v>
      </c>
      <c r="F1129" s="156" t="n">
        <v>835777</v>
      </c>
      <c r="G1129" s="157" t="n">
        <v>442.91</v>
      </c>
      <c r="H1129" s="156" t="n">
        <v>1783</v>
      </c>
    </row>
    <row r="1130" ht="24" customHeight="1" s="113">
      <c r="A1130" s="158" t="n">
        <v>46134</v>
      </c>
      <c r="B1130" s="156" t="inlineStr">
        <is>
          <t>M015</t>
        </is>
      </c>
      <c r="C1130" s="156" t="inlineStr">
        <is>
          <t>GAZİEMİR-1</t>
        </is>
      </c>
      <c r="D1130" s="156" t="inlineStr">
        <is>
          <t>ALİ ÇELİK</t>
        </is>
      </c>
      <c r="E1130" s="156" t="n">
        <v>1588</v>
      </c>
      <c r="F1130" s="156" t="n">
        <v>636544</v>
      </c>
      <c r="G1130" s="157" t="n">
        <v>400.85</v>
      </c>
      <c r="H1130" s="156" t="n">
        <v>1515</v>
      </c>
    </row>
    <row r="1131" ht="36" customHeight="1" s="113">
      <c r="A1131" s="158" t="n">
        <v>46134</v>
      </c>
      <c r="B1131" s="156" t="inlineStr">
        <is>
          <t>M016</t>
        </is>
      </c>
      <c r="C1131" s="156" t="inlineStr">
        <is>
          <t>GAZİEMİR-2</t>
        </is>
      </c>
      <c r="D1131" s="156" t="inlineStr">
        <is>
          <t>ALİ ÇELİK</t>
        </is>
      </c>
      <c r="E1131" s="156" t="n">
        <v>2187</v>
      </c>
      <c r="F1131" s="156" t="n">
        <v>813374</v>
      </c>
      <c r="G1131" s="157" t="n">
        <v>371.91</v>
      </c>
      <c r="H1131" s="156" t="n">
        <v>2166</v>
      </c>
    </row>
    <row r="1132" ht="24" customHeight="1" s="113">
      <c r="A1132" s="158" t="n">
        <v>46134</v>
      </c>
      <c r="B1132" s="156" t="inlineStr">
        <is>
          <t>M017</t>
        </is>
      </c>
      <c r="C1132" s="156" t="inlineStr">
        <is>
          <t>GAZİEMİR-3</t>
        </is>
      </c>
      <c r="D1132" s="156" t="inlineStr">
        <is>
          <t>ALİ ÇELİK</t>
        </is>
      </c>
      <c r="E1132" s="156" t="n">
        <v>1836</v>
      </c>
      <c r="F1132" s="156" t="n">
        <v>567433</v>
      </c>
      <c r="G1132" s="157" t="n">
        <v>309.06</v>
      </c>
      <c r="H1132" s="156" t="n">
        <v>1892</v>
      </c>
    </row>
    <row r="1133" ht="36" customHeight="1" s="113">
      <c r="A1133" s="158" t="n">
        <v>46134</v>
      </c>
      <c r="B1133" s="156" t="inlineStr">
        <is>
          <t>M018</t>
        </is>
      </c>
      <c r="C1133" s="156" t="inlineStr">
        <is>
          <t>GAZİEMİR-4</t>
        </is>
      </c>
      <c r="D1133" s="156" t="inlineStr">
        <is>
          <t>ALİ ÇELİK</t>
        </is>
      </c>
      <c r="E1133" s="156" t="n">
        <v>2088</v>
      </c>
      <c r="F1133" s="156" t="n">
        <v>764618</v>
      </c>
      <c r="G1133" s="157" t="n">
        <v>366.2</v>
      </c>
      <c r="H1133" s="156" t="n">
        <v>2236</v>
      </c>
    </row>
    <row r="1134" ht="48" customHeight="1" s="113">
      <c r="A1134" s="158" t="n">
        <v>46134</v>
      </c>
      <c r="B1134" s="156" t="inlineStr">
        <is>
          <t>M019</t>
        </is>
      </c>
      <c r="C1134" s="156" t="inlineStr">
        <is>
          <t>GAZİEMİR-5</t>
        </is>
      </c>
      <c r="D1134" s="156" t="inlineStr">
        <is>
          <t>ALİ ÇELİK</t>
        </is>
      </c>
      <c r="E1134" s="156" t="n">
        <v>1936</v>
      </c>
      <c r="F1134" s="156" t="n">
        <v>474966</v>
      </c>
      <c r="G1134" s="157" t="n">
        <v>245.33</v>
      </c>
      <c r="H1134" s="156" t="n">
        <v>1787</v>
      </c>
    </row>
    <row r="1135" ht="24" customHeight="1" s="113">
      <c r="A1135" s="158" t="n">
        <v>46134</v>
      </c>
      <c r="B1135" s="156" t="inlineStr">
        <is>
          <t>M020</t>
        </is>
      </c>
      <c r="C1135" s="156" t="inlineStr">
        <is>
          <t>GAZİEMİR-6</t>
        </is>
      </c>
      <c r="D1135" s="156" t="inlineStr">
        <is>
          <t>ALİ ÇELİK</t>
        </is>
      </c>
      <c r="E1135" s="156" t="n">
        <v>569</v>
      </c>
      <c r="F1135" s="156" t="n">
        <v>240551</v>
      </c>
      <c r="G1135" s="157" t="n">
        <v>422.76</v>
      </c>
      <c r="H1135" s="156" t="n">
        <v>531</v>
      </c>
    </row>
    <row r="1136" ht="24" customHeight="1" s="113">
      <c r="A1136" s="158" t="n">
        <v>46134</v>
      </c>
      <c r="B1136" s="156" t="inlineStr">
        <is>
          <t>M021</t>
        </is>
      </c>
      <c r="C1136" s="156" t="inlineStr">
        <is>
          <t>GAZİEMİR-7</t>
        </is>
      </c>
      <c r="D1136" s="156" t="inlineStr">
        <is>
          <t>ALİ ÇELİK</t>
        </is>
      </c>
      <c r="E1136" s="156" t="n">
        <v>3647</v>
      </c>
      <c r="F1136" s="156" t="n">
        <v>1114054</v>
      </c>
      <c r="G1136" s="157" t="n">
        <v>305.47</v>
      </c>
      <c r="H1136" s="156" t="n">
        <v>3460</v>
      </c>
    </row>
    <row r="1137" ht="36" customHeight="1" s="113">
      <c r="A1137" s="158" t="n">
        <v>46134</v>
      </c>
      <c r="B1137" s="156" t="inlineStr">
        <is>
          <t>M022</t>
        </is>
      </c>
      <c r="C1137" s="156" t="inlineStr">
        <is>
          <t>GEDİZ</t>
        </is>
      </c>
      <c r="D1137" s="156" t="inlineStr">
        <is>
          <t>DERYA YARDIMCI</t>
        </is>
      </c>
      <c r="E1137" s="156" t="n">
        <v>1254</v>
      </c>
      <c r="F1137" s="156" t="n">
        <v>464782</v>
      </c>
      <c r="G1137" s="157" t="n">
        <v>370.64</v>
      </c>
      <c r="H1137" s="156" t="n">
        <v>1197</v>
      </c>
    </row>
    <row r="1138" ht="36" customHeight="1" s="113">
      <c r="A1138" s="158" t="n">
        <v>46134</v>
      </c>
      <c r="B1138" s="156" t="inlineStr">
        <is>
          <t>M023</t>
        </is>
      </c>
      <c r="C1138" s="156" t="inlineStr">
        <is>
          <t>GÖZTEPE</t>
        </is>
      </c>
      <c r="D1138" s="156" t="inlineStr">
        <is>
          <t>ERTAN TEKİ</t>
        </is>
      </c>
      <c r="E1138" s="156" t="n">
        <v>3236</v>
      </c>
      <c r="F1138" s="156" t="n">
        <v>986794</v>
      </c>
      <c r="G1138" s="157" t="n">
        <v>304.94</v>
      </c>
      <c r="H1138" s="156" t="n">
        <v>3375</v>
      </c>
    </row>
    <row r="1139" ht="24" customHeight="1" s="113">
      <c r="A1139" s="158" t="n">
        <v>46134</v>
      </c>
      <c r="B1139" s="156" t="inlineStr">
        <is>
          <t>M024</t>
        </is>
      </c>
      <c r="C1139" s="156" t="inlineStr">
        <is>
          <t>GÜMÜŞPALA</t>
        </is>
      </c>
      <c r="D1139" s="156" t="inlineStr">
        <is>
          <t>DERYA YARDIMCI</t>
        </is>
      </c>
      <c r="E1139" s="156" t="n">
        <v>4203</v>
      </c>
      <c r="F1139" s="156" t="n">
        <v>1923425</v>
      </c>
      <c r="G1139" s="157" t="n">
        <v>457.63</v>
      </c>
      <c r="H1139" s="156" t="n">
        <v>4465</v>
      </c>
    </row>
    <row r="1140" ht="24" customHeight="1" s="113">
      <c r="A1140" s="158" t="n">
        <v>46134</v>
      </c>
      <c r="B1140" s="156" t="inlineStr">
        <is>
          <t>M025</t>
        </is>
      </c>
      <c r="C1140" s="156" t="inlineStr">
        <is>
          <t>HAL DEPO</t>
        </is>
      </c>
      <c r="D1140" s="156" t="inlineStr">
        <is>
          <t>HALİT BAŞDAŞ</t>
        </is>
      </c>
      <c r="E1140" s="156" t="n">
        <v>0</v>
      </c>
      <c r="F1140" s="156" t="n">
        <v>0</v>
      </c>
      <c r="G1140" s="156" t="n">
        <v>0</v>
      </c>
      <c r="H1140" s="156" t="n">
        <v>0</v>
      </c>
    </row>
    <row r="1141" ht="24" customHeight="1" s="113">
      <c r="A1141" s="158" t="n">
        <v>46134</v>
      </c>
      <c r="B1141" s="156" t="inlineStr">
        <is>
          <t>M026</t>
        </is>
      </c>
      <c r="C1141" s="156" t="inlineStr">
        <is>
          <t>HARMANDALI</t>
        </is>
      </c>
      <c r="D1141" s="156" t="inlineStr">
        <is>
          <t>DERYA YARDIMCI</t>
        </is>
      </c>
      <c r="E1141" s="156" t="n">
        <v>2784</v>
      </c>
      <c r="F1141" s="156" t="n">
        <v>1084009</v>
      </c>
      <c r="G1141" s="157" t="n">
        <v>389.37</v>
      </c>
      <c r="H1141" s="156" t="n">
        <v>2905</v>
      </c>
    </row>
    <row r="1142" ht="27.75" customHeight="1" s="113">
      <c r="A1142" s="158" t="n">
        <v>46134</v>
      </c>
      <c r="B1142" s="156" t="inlineStr">
        <is>
          <t>M027</t>
        </is>
      </c>
      <c r="C1142" s="156" t="inlineStr">
        <is>
          <t>HATAY</t>
        </is>
      </c>
      <c r="D1142" s="156" t="inlineStr">
        <is>
          <t>ERTAN TEKİ</t>
        </is>
      </c>
      <c r="E1142" s="156" t="n">
        <v>4557</v>
      </c>
      <c r="F1142" s="156" t="n">
        <v>1720221</v>
      </c>
      <c r="G1142" s="157" t="n">
        <v>377.49</v>
      </c>
      <c r="H1142" s="156" t="n">
        <v>4432</v>
      </c>
    </row>
    <row r="1143" ht="24" customHeight="1" s="113">
      <c r="A1143" s="158" t="n">
        <v>46134</v>
      </c>
      <c r="B1143" s="156" t="inlineStr">
        <is>
          <t>M028</t>
        </is>
      </c>
      <c r="C1143" s="156" t="inlineStr">
        <is>
          <t>KARŞIYAKA-1</t>
        </is>
      </c>
      <c r="D1143" s="156" t="inlineStr">
        <is>
          <t>DERYA YARDIMCI</t>
        </is>
      </c>
      <c r="E1143" s="156" t="n">
        <v>3383</v>
      </c>
      <c r="F1143" s="156" t="n">
        <v>1326320</v>
      </c>
      <c r="G1143" s="157" t="n">
        <v>392.05</v>
      </c>
      <c r="H1143" s="156" t="n">
        <v>3385</v>
      </c>
    </row>
    <row r="1144" ht="48" customHeight="1" s="113">
      <c r="A1144" s="158" t="n">
        <v>46134</v>
      </c>
      <c r="B1144" s="156" t="inlineStr">
        <is>
          <t>M029</t>
        </is>
      </c>
      <c r="C1144" s="156" t="inlineStr">
        <is>
          <t>KARŞIYAKA-2</t>
        </is>
      </c>
      <c r="D1144" s="156" t="inlineStr">
        <is>
          <t>DERYA YARDIMCI</t>
        </is>
      </c>
      <c r="E1144" s="156" t="n">
        <v>861</v>
      </c>
      <c r="F1144" s="156" t="n">
        <v>210334</v>
      </c>
      <c r="G1144" s="157" t="n">
        <v>244.29</v>
      </c>
      <c r="H1144" s="156" t="n">
        <v>796</v>
      </c>
    </row>
    <row r="1145" ht="48" customHeight="1" s="113">
      <c r="A1145" s="158" t="n">
        <v>46134</v>
      </c>
      <c r="B1145" s="156" t="inlineStr">
        <is>
          <t>M030</t>
        </is>
      </c>
      <c r="C1145" s="156" t="inlineStr">
        <is>
          <t>MANAVKUYU</t>
        </is>
      </c>
      <c r="D1145" s="156" t="inlineStr">
        <is>
          <t>DERYA YARDIMCI</t>
        </is>
      </c>
      <c r="E1145" s="156" t="n">
        <v>1631</v>
      </c>
      <c r="F1145" s="156" t="n">
        <v>405318</v>
      </c>
      <c r="G1145" s="157" t="n">
        <v>248.51</v>
      </c>
      <c r="H1145" s="156" t="n">
        <v>1758</v>
      </c>
    </row>
    <row r="1146" ht="48" customHeight="1" s="113">
      <c r="A1146" s="158" t="n">
        <v>46134</v>
      </c>
      <c r="B1146" s="156" t="inlineStr">
        <is>
          <t>M031</t>
        </is>
      </c>
      <c r="C1146" s="156" t="inlineStr">
        <is>
          <t>MENDERES</t>
        </is>
      </c>
      <c r="D1146" s="156" t="inlineStr">
        <is>
          <t>CÜNEYT ÇIKRIKÇI - AYŞE AVCU</t>
        </is>
      </c>
      <c r="E1146" s="156" t="n">
        <v>3043</v>
      </c>
      <c r="F1146" s="156" t="n">
        <v>783283</v>
      </c>
      <c r="G1146" s="157" t="n">
        <v>257.4</v>
      </c>
      <c r="H1146" s="156" t="n">
        <v>2817</v>
      </c>
    </row>
    <row r="1147" ht="48" customHeight="1" s="113">
      <c r="A1147" s="158" t="n">
        <v>46134</v>
      </c>
      <c r="B1147" s="156" t="inlineStr">
        <is>
          <t>M032</t>
        </is>
      </c>
      <c r="C1147" s="156" t="inlineStr">
        <is>
          <t>MENDERES DEPO</t>
        </is>
      </c>
      <c r="D1147" s="156" t="inlineStr">
        <is>
          <t>AYHAN DAŞDEMİR</t>
        </is>
      </c>
      <c r="E1147" s="156" t="n">
        <v>0</v>
      </c>
      <c r="F1147" s="156" t="n">
        <v>0</v>
      </c>
      <c r="G1147" s="156" t="n">
        <v>0</v>
      </c>
      <c r="H1147" s="156" t="n">
        <v>0</v>
      </c>
    </row>
    <row r="1148" ht="48" customHeight="1" s="113">
      <c r="A1148" s="158" t="n">
        <v>46134</v>
      </c>
      <c r="B1148" s="156" t="inlineStr">
        <is>
          <t>M033</t>
        </is>
      </c>
      <c r="C1148" s="156" t="inlineStr">
        <is>
          <t>MERKEZ</t>
        </is>
      </c>
      <c r="D1148" s="156" t="inlineStr">
        <is>
          <t>GENEL MÜDÜR</t>
        </is>
      </c>
      <c r="E1148" s="156" t="n">
        <v>0</v>
      </c>
      <c r="F1148" s="156" t="n">
        <v>0</v>
      </c>
      <c r="G1148" s="156" t="n">
        <v>0</v>
      </c>
      <c r="H1148" s="156" t="n">
        <v>0</v>
      </c>
    </row>
    <row r="1149" ht="48" customHeight="1" s="113">
      <c r="A1149" s="158" t="n">
        <v>46134</v>
      </c>
      <c r="B1149" s="156" t="inlineStr">
        <is>
          <t>M034</t>
        </is>
      </c>
      <c r="C1149" s="156" t="inlineStr">
        <is>
          <t>NARLIDERE</t>
        </is>
      </c>
      <c r="D1149" s="156" t="inlineStr">
        <is>
          <t>ERTAN TEKİ</t>
        </is>
      </c>
      <c r="E1149" s="156" t="n">
        <v>3353</v>
      </c>
      <c r="F1149" s="156" t="n">
        <v>863042</v>
      </c>
      <c r="G1149" s="157" t="n">
        <v>257.39</v>
      </c>
      <c r="H1149" s="156" t="n">
        <v>3397</v>
      </c>
    </row>
    <row r="1150" ht="48" customHeight="1" s="113">
      <c r="A1150" s="158" t="n">
        <v>46134</v>
      </c>
      <c r="B1150" s="156" t="inlineStr">
        <is>
          <t>M035</t>
        </is>
      </c>
      <c r="C1150" s="156" t="inlineStr">
        <is>
          <t>OSMANGAZİ</t>
        </is>
      </c>
      <c r="D1150" s="156" t="inlineStr">
        <is>
          <t>DERYA YARDIMCI</t>
        </is>
      </c>
      <c r="E1150" s="156" t="n">
        <v>3068</v>
      </c>
      <c r="F1150" s="156" t="n">
        <v>1122931</v>
      </c>
      <c r="G1150" s="157" t="n">
        <v>366.01</v>
      </c>
      <c r="H1150" s="156" t="n">
        <v>3166</v>
      </c>
    </row>
    <row r="1151" ht="24" customHeight="1" s="113">
      <c r="A1151" s="158" t="n">
        <v>46134</v>
      </c>
      <c r="B1151" s="156" t="inlineStr">
        <is>
          <t>M036</t>
        </is>
      </c>
      <c r="C1151" s="156" t="inlineStr">
        <is>
          <t>POLİGON</t>
        </is>
      </c>
      <c r="D1151" s="156" t="inlineStr">
        <is>
          <t>ERTAN TEKİ</t>
        </is>
      </c>
      <c r="E1151" s="156" t="n">
        <v>1853</v>
      </c>
      <c r="F1151" s="156" t="n">
        <v>478919</v>
      </c>
      <c r="G1151" s="157" t="n">
        <v>258.46</v>
      </c>
      <c r="H1151" s="156" t="n">
        <v>1856</v>
      </c>
    </row>
    <row r="1152" ht="36" customHeight="1" s="113">
      <c r="A1152" s="158" t="n">
        <v>46134</v>
      </c>
      <c r="B1152" s="156" t="inlineStr">
        <is>
          <t>M037</t>
        </is>
      </c>
      <c r="C1152" s="156" t="inlineStr">
        <is>
          <t>SEFERİHİSAR</t>
        </is>
      </c>
      <c r="D1152" s="156" t="inlineStr">
        <is>
          <t>ERTAN TEKİ</t>
        </is>
      </c>
      <c r="E1152" s="156" t="n">
        <v>4388</v>
      </c>
      <c r="F1152" s="156" t="n">
        <v>1986365</v>
      </c>
      <c r="G1152" s="157" t="n">
        <v>452.68</v>
      </c>
      <c r="H1152" s="156" t="n">
        <v>4018</v>
      </c>
    </row>
    <row r="1153" ht="24" customHeight="1" s="113">
      <c r="A1153" s="158" t="n">
        <v>46134</v>
      </c>
      <c r="B1153" s="156" t="inlineStr">
        <is>
          <t>M038</t>
        </is>
      </c>
      <c r="C1153" s="156" t="inlineStr">
        <is>
          <t>TORBALI 1</t>
        </is>
      </c>
      <c r="D1153" s="156" t="inlineStr">
        <is>
          <t>CÜNEYT ÇIKRIKÇI - AYŞE AVCU</t>
        </is>
      </c>
      <c r="E1153" s="156" t="n">
        <v>2577</v>
      </c>
      <c r="F1153" s="156" t="n">
        <v>1171511</v>
      </c>
      <c r="G1153" s="157" t="n">
        <v>454.6</v>
      </c>
      <c r="H1153" s="156" t="n">
        <v>2529</v>
      </c>
    </row>
    <row r="1154" ht="36" customHeight="1" s="113">
      <c r="A1154" s="158" t="n">
        <v>46134</v>
      </c>
      <c r="B1154" s="156" t="inlineStr">
        <is>
          <t>M039</t>
        </is>
      </c>
      <c r="C1154" s="156" t="inlineStr">
        <is>
          <t>TORBALI 2</t>
        </is>
      </c>
      <c r="D1154" s="156" t="inlineStr">
        <is>
          <t>CÜNEYT ÇIKRIKÇI - AYŞE AVCU</t>
        </is>
      </c>
      <c r="E1154" s="156" t="n">
        <v>3723</v>
      </c>
      <c r="F1154" s="156" t="n">
        <v>1354835</v>
      </c>
      <c r="G1154" s="157" t="n">
        <v>363.91</v>
      </c>
      <c r="H1154" s="156" t="n">
        <v>3443</v>
      </c>
    </row>
    <row r="1155" ht="36" customHeight="1" s="113">
      <c r="A1155" s="158" t="n">
        <v>46134</v>
      </c>
      <c r="B1155" s="156" t="inlineStr">
        <is>
          <t>M040</t>
        </is>
      </c>
      <c r="C1155" s="156" t="inlineStr">
        <is>
          <t>TORBALI 3</t>
        </is>
      </c>
      <c r="D1155" s="156" t="inlineStr">
        <is>
          <t>CÜNEYT ÇIKRIKÇI - AYŞE AVCU</t>
        </is>
      </c>
      <c r="E1155" s="156" t="n">
        <v>2504</v>
      </c>
      <c r="F1155" s="156" t="n">
        <v>714068</v>
      </c>
      <c r="G1155" s="157" t="n">
        <v>285.17</v>
      </c>
      <c r="H1155" s="156" t="n">
        <v>2269</v>
      </c>
    </row>
    <row r="1156" ht="24" customHeight="1" s="113">
      <c r="A1156" s="158" t="n">
        <v>46134</v>
      </c>
      <c r="B1156" s="156" t="inlineStr">
        <is>
          <t>M041</t>
        </is>
      </c>
      <c r="C1156" s="156" t="inlineStr">
        <is>
          <t>TORBALI 4</t>
        </is>
      </c>
      <c r="D1156" s="156" t="inlineStr">
        <is>
          <t>CÜNEYT ÇIKRIKÇI - AYŞE AVCU</t>
        </is>
      </c>
      <c r="E1156" s="156" t="n">
        <v>3901</v>
      </c>
      <c r="F1156" s="156" t="n">
        <v>1911058</v>
      </c>
      <c r="G1156" s="157" t="n">
        <v>489.89</v>
      </c>
      <c r="H1156" s="156" t="n">
        <v>3686</v>
      </c>
    </row>
    <row r="1157" ht="48" customHeight="1" s="113">
      <c r="A1157" s="158" t="n">
        <v>46134</v>
      </c>
      <c r="B1157" s="156" t="inlineStr">
        <is>
          <t>M042</t>
        </is>
      </c>
      <c r="C1157" s="156" t="inlineStr">
        <is>
          <t>TORBALI 5</t>
        </is>
      </c>
      <c r="D1157" s="156" t="inlineStr">
        <is>
          <t>CÜNEYT ÇIKRIKÇI - AYŞE AVCU</t>
        </is>
      </c>
      <c r="E1157" s="156" t="n">
        <v>4626</v>
      </c>
      <c r="F1157" s="156" t="n">
        <v>1452428</v>
      </c>
      <c r="G1157" s="157" t="n">
        <v>313.97</v>
      </c>
      <c r="H1157" s="156" t="n">
        <v>4787</v>
      </c>
    </row>
    <row r="1158" ht="48" customHeight="1" s="113">
      <c r="A1158" s="158" t="n">
        <v>46134</v>
      </c>
      <c r="B1158" s="156" t="inlineStr">
        <is>
          <t>M043</t>
        </is>
      </c>
      <c r="C1158" s="156" t="inlineStr">
        <is>
          <t>YAPICIOĞLU</t>
        </is>
      </c>
      <c r="D1158" s="156" t="inlineStr">
        <is>
          <t>ERTAN TEKİ</t>
        </is>
      </c>
      <c r="E1158" s="156" t="n">
        <v>1677</v>
      </c>
      <c r="F1158" s="156" t="n">
        <v>817088</v>
      </c>
      <c r="G1158" s="157" t="n">
        <v>487.23</v>
      </c>
      <c r="H1158" s="156" t="n">
        <v>1571</v>
      </c>
    </row>
    <row r="1159" ht="48" customHeight="1" s="113">
      <c r="A1159" s="158" t="n">
        <v>46134</v>
      </c>
      <c r="B1159" s="156" t="inlineStr">
        <is>
          <t>M044</t>
        </is>
      </c>
      <c r="C1159" s="156" t="inlineStr">
        <is>
          <t>YEŞİLOVA</t>
        </is>
      </c>
      <c r="D1159" s="156" t="inlineStr">
        <is>
          <t>DERYA YARDIMCI</t>
        </is>
      </c>
      <c r="E1159" s="156" t="n">
        <v>723</v>
      </c>
      <c r="F1159" s="156" t="n">
        <v>170002</v>
      </c>
      <c r="G1159" s="157" t="n">
        <v>235.13</v>
      </c>
      <c r="H1159" s="156" t="n">
        <v>657</v>
      </c>
    </row>
    <row r="1160" ht="48" customHeight="1" s="113">
      <c r="A1160" s="158" t="n">
        <v>46134</v>
      </c>
      <c r="B1160" s="156" t="inlineStr">
        <is>
          <t>M045</t>
        </is>
      </c>
      <c r="C1160" s="156" t="inlineStr">
        <is>
          <t>Z1  ET DEPO</t>
        </is>
      </c>
      <c r="D1160" s="156" t="inlineStr">
        <is>
          <t>FARUK MALKOÇ</t>
        </is>
      </c>
      <c r="E1160" s="156" t="n">
        <v>0</v>
      </c>
      <c r="F1160" s="156" t="n">
        <v>0</v>
      </c>
      <c r="G1160" s="156" t="n">
        <v>0</v>
      </c>
      <c r="H1160" s="156" t="n">
        <v>0</v>
      </c>
    </row>
    <row r="1161" ht="48" customHeight="1" s="113">
      <c r="A1161" s="158" t="n">
        <v>46134</v>
      </c>
      <c r="B1161" s="156" t="inlineStr">
        <is>
          <t>M046</t>
        </is>
      </c>
      <c r="C1161" s="156" t="inlineStr">
        <is>
          <t>ÇAMDİBİ</t>
        </is>
      </c>
      <c r="D1161" s="156" t="inlineStr">
        <is>
          <t>DERYA YARDIMCI</t>
        </is>
      </c>
      <c r="E1161" s="156" t="n">
        <v>2895</v>
      </c>
      <c r="F1161" s="156" t="n">
        <v>595262</v>
      </c>
      <c r="G1161" s="157" t="n">
        <v>205.62</v>
      </c>
      <c r="H1161" s="156" t="n">
        <v>2912</v>
      </c>
    </row>
    <row r="1162" ht="48" customHeight="1" s="113">
      <c r="A1162" s="158" t="n">
        <v>46134</v>
      </c>
      <c r="B1162" s="156" t="inlineStr">
        <is>
          <t>M047</t>
        </is>
      </c>
      <c r="C1162" s="156" t="inlineStr">
        <is>
          <t>ÇİFTLİK</t>
        </is>
      </c>
      <c r="D1162" s="156" t="inlineStr">
        <is>
          <t>CEBRAİL ÇİÇEK</t>
        </is>
      </c>
      <c r="E1162" s="156" t="n">
        <v>0</v>
      </c>
      <c r="F1162" s="156" t="n">
        <v>0</v>
      </c>
      <c r="G1162" s="156" t="n">
        <v>0</v>
      </c>
      <c r="H1162" s="156" t="n">
        <v>0</v>
      </c>
    </row>
    <row r="1163" ht="48" customHeight="1" s="113">
      <c r="A1163" s="158" t="n">
        <v>46134</v>
      </c>
      <c r="B1163" s="156" t="inlineStr">
        <is>
          <t>M048</t>
        </is>
      </c>
      <c r="C1163" s="156" t="inlineStr">
        <is>
          <t>ÇİĞLİ</t>
        </is>
      </c>
      <c r="D1163" s="156" t="inlineStr">
        <is>
          <t>DERYA YARDIMCI</t>
        </is>
      </c>
      <c r="E1163" s="156" t="n">
        <v>3036</v>
      </c>
      <c r="F1163" s="156" t="n">
        <v>558176</v>
      </c>
      <c r="G1163" s="157" t="n">
        <v>183.85</v>
      </c>
      <c r="H1163" s="156" t="n">
        <v>2913</v>
      </c>
    </row>
    <row r="1164" ht="36" customHeight="1" s="113">
      <c r="A1164" s="158" t="n">
        <v>46134</v>
      </c>
      <c r="B1164" s="156" t="inlineStr">
        <is>
          <t>M049</t>
        </is>
      </c>
      <c r="C1164" s="156" t="inlineStr">
        <is>
          <t>ÖZDERE</t>
        </is>
      </c>
      <c r="D1164" s="156" t="inlineStr">
        <is>
          <t>CÜNEYT ÇIKRIKÇI - AYŞE AVCU</t>
        </is>
      </c>
      <c r="E1164" s="156" t="n">
        <v>1054</v>
      </c>
      <c r="F1164" s="156" t="n">
        <v>315500</v>
      </c>
      <c r="G1164" s="157" t="n">
        <v>299.34</v>
      </c>
      <c r="H1164" s="156" t="n">
        <v>1041</v>
      </c>
    </row>
    <row r="1165" ht="24" customHeight="1" s="113">
      <c r="A1165" s="158" t="n">
        <v>46134</v>
      </c>
      <c r="B1165" s="156" t="inlineStr">
        <is>
          <t>M050</t>
        </is>
      </c>
      <c r="C1165" s="156" t="inlineStr">
        <is>
          <t>İZMİRSPOR</t>
        </is>
      </c>
      <c r="D1165" s="156" t="inlineStr">
        <is>
          <t>ERTAN TEKİ</t>
        </is>
      </c>
      <c r="E1165" s="156" t="n">
        <v>3840</v>
      </c>
      <c r="F1165" s="156" t="n">
        <v>2208994</v>
      </c>
      <c r="G1165" s="157" t="n">
        <v>575.26</v>
      </c>
      <c r="H1165" s="156" t="n">
        <v>4021</v>
      </c>
    </row>
    <row r="1166" ht="36" customHeight="1" s="113">
      <c r="A1166" s="158" t="n">
        <v>46134</v>
      </c>
      <c r="B1166" s="156" t="inlineStr">
        <is>
          <t>M051</t>
        </is>
      </c>
      <c r="C1166" s="156" t="inlineStr">
        <is>
          <t>ŞİRİNYER</t>
        </is>
      </c>
      <c r="D1166" s="156" t="inlineStr">
        <is>
          <t>ERTAN TEKİ</t>
        </is>
      </c>
      <c r="E1166" s="156" t="n">
        <v>785</v>
      </c>
      <c r="F1166" s="156" t="n">
        <v>431611</v>
      </c>
      <c r="G1166" s="157" t="n">
        <v>549.8200000000001</v>
      </c>
      <c r="H1166" s="156" t="n">
        <v>804</v>
      </c>
    </row>
    <row r="1167" ht="24" customHeight="1" s="113">
      <c r="A1167" s="158" t="n">
        <v>46134</v>
      </c>
      <c r="B1167" s="156" t="inlineStr">
        <is>
          <t>M052</t>
        </is>
      </c>
      <c r="C1167" s="156" t="inlineStr">
        <is>
          <t>ŞİRİNYER 2</t>
        </is>
      </c>
      <c r="D1167" s="156" t="inlineStr">
        <is>
          <t>DERYA YARDIMCI</t>
        </is>
      </c>
      <c r="E1167" s="156" t="n">
        <v>1996</v>
      </c>
      <c r="F1167" s="156" t="n">
        <v>1019191</v>
      </c>
      <c r="G1167" s="157" t="n">
        <v>510.62</v>
      </c>
      <c r="H1167" s="156" t="n">
        <v>2104</v>
      </c>
    </row>
    <row r="1168" ht="36" customHeight="1" s="113">
      <c r="A1168" s="158" t="n">
        <v>46134</v>
      </c>
      <c r="B1168" s="156" t="inlineStr">
        <is>
          <t>M057</t>
        </is>
      </c>
      <c r="C1168" s="156" t="inlineStr">
        <is>
          <t>BUCA2</t>
        </is>
      </c>
      <c r="D1168" s="156" t="inlineStr">
        <is>
          <t>ERTAN TEKİ</t>
        </is>
      </c>
      <c r="E1168" s="156" t="n">
        <v>0</v>
      </c>
      <c r="F1168" s="156" t="n">
        <v>0</v>
      </c>
      <c r="G1168" s="156" t="n">
        <v>0</v>
      </c>
      <c r="H1168" s="156" t="n">
        <v>0</v>
      </c>
    </row>
    <row r="1169" ht="24" customHeight="1" s="113">
      <c r="A1169" s="158" t="n">
        <v>46135</v>
      </c>
      <c r="B1169" s="156" t="inlineStr">
        <is>
          <t>M001</t>
        </is>
      </c>
      <c r="C1169" s="156" t="inlineStr">
        <is>
          <t>AKEVLER</t>
        </is>
      </c>
      <c r="D1169" s="156" t="inlineStr">
        <is>
          <t>ERTAN TEKİ</t>
        </is>
      </c>
      <c r="E1169" s="156" t="n">
        <v>1354</v>
      </c>
      <c r="F1169" s="156" t="n">
        <v>507373</v>
      </c>
      <c r="G1169" s="157" t="n">
        <v>374.72</v>
      </c>
      <c r="H1169" s="156" t="n">
        <v>1269</v>
      </c>
    </row>
    <row r="1170" ht="36" customHeight="1" s="113">
      <c r="A1170" s="158" t="n">
        <v>46135</v>
      </c>
      <c r="B1170" s="156" t="inlineStr">
        <is>
          <t>M002</t>
        </is>
      </c>
      <c r="C1170" s="156" t="inlineStr">
        <is>
          <t>AYDIN EFELER</t>
        </is>
      </c>
      <c r="D1170" s="156" t="inlineStr">
        <is>
          <t>CÜNEYT ÇIKRIKÇI - AYŞE AVCU</t>
        </is>
      </c>
      <c r="E1170" s="156" t="n">
        <v>2453</v>
      </c>
      <c r="F1170" s="156" t="n">
        <v>870720</v>
      </c>
      <c r="G1170" s="157" t="n">
        <v>354.96</v>
      </c>
      <c r="H1170" s="156" t="n">
        <v>2537</v>
      </c>
    </row>
    <row r="1171" ht="36" customHeight="1" s="113">
      <c r="A1171" s="158" t="n">
        <v>46135</v>
      </c>
      <c r="B1171" s="156" t="inlineStr">
        <is>
          <t>M003</t>
        </is>
      </c>
      <c r="C1171" s="156" t="inlineStr">
        <is>
          <t>AYDIN EFELER-2</t>
        </is>
      </c>
      <c r="D1171" s="156" t="inlineStr">
        <is>
          <t>CÜNEYT ÇIKRIKÇI - AYŞE AVCU</t>
        </is>
      </c>
      <c r="E1171" s="156" t="n">
        <v>1698</v>
      </c>
      <c r="F1171" s="156" t="n">
        <v>764575</v>
      </c>
      <c r="G1171" s="157" t="n">
        <v>450.28</v>
      </c>
      <c r="H1171" s="156" t="n">
        <v>1679</v>
      </c>
    </row>
    <row r="1172" ht="36" customHeight="1" s="113">
      <c r="A1172" s="158" t="n">
        <v>46135</v>
      </c>
      <c r="B1172" s="156" t="inlineStr">
        <is>
          <t>M004</t>
        </is>
      </c>
      <c r="C1172" s="156" t="inlineStr">
        <is>
          <t>AYDIN FATİH</t>
        </is>
      </c>
      <c r="D1172" s="156" t="inlineStr">
        <is>
          <t>CÜNEYT ÇIKRIKÇI - AYŞE AVCU</t>
        </is>
      </c>
      <c r="E1172" s="156" t="n">
        <v>1320</v>
      </c>
      <c r="F1172" s="156" t="n">
        <v>503037</v>
      </c>
      <c r="G1172" s="157" t="n">
        <v>381.09</v>
      </c>
      <c r="H1172" s="156" t="n">
        <v>1355</v>
      </c>
    </row>
    <row r="1173" ht="48" customHeight="1" s="113">
      <c r="A1173" s="158" t="n">
        <v>46135</v>
      </c>
      <c r="B1173" s="156" t="inlineStr">
        <is>
          <t>M005</t>
        </is>
      </c>
      <c r="C1173" s="156" t="inlineStr">
        <is>
          <t>AYDIN FATİH-2</t>
        </is>
      </c>
      <c r="D1173" s="156" t="inlineStr">
        <is>
          <t>CÜNEYT ÇIKRIKÇI - AYŞE AVCU</t>
        </is>
      </c>
      <c r="E1173" s="156" t="n">
        <v>1771</v>
      </c>
      <c r="F1173" s="156" t="n">
        <v>855244</v>
      </c>
      <c r="G1173" s="157" t="n">
        <v>482.92</v>
      </c>
      <c r="H1173" s="156" t="n">
        <v>1731</v>
      </c>
    </row>
    <row r="1174" ht="36" customHeight="1" s="113">
      <c r="A1174" s="158" t="n">
        <v>46135</v>
      </c>
      <c r="B1174" s="156" t="inlineStr">
        <is>
          <t>M006</t>
        </is>
      </c>
      <c r="C1174" s="156" t="inlineStr">
        <is>
          <t>AYDIN GİRNE</t>
        </is>
      </c>
      <c r="D1174" s="156" t="inlineStr">
        <is>
          <t>CÜNEYT ÇIKRIKÇI - AYŞE AVCU</t>
        </is>
      </c>
      <c r="E1174" s="156" t="n">
        <v>1295</v>
      </c>
      <c r="F1174" s="156" t="n">
        <v>367617</v>
      </c>
      <c r="G1174" s="157" t="n">
        <v>283.87</v>
      </c>
      <c r="H1174" s="156" t="n">
        <v>1371</v>
      </c>
    </row>
    <row r="1175" ht="54.75" customHeight="1" s="113">
      <c r="A1175" s="158" t="n">
        <v>46135</v>
      </c>
      <c r="B1175" s="156" t="inlineStr">
        <is>
          <t>M007</t>
        </is>
      </c>
      <c r="C1175" s="156" t="inlineStr">
        <is>
          <t>AYDIN MİMARSİNAN</t>
        </is>
      </c>
      <c r="D1175" s="156" t="inlineStr">
        <is>
          <t>CÜNEYT ÇIKRIKÇI - AYŞE AVCU</t>
        </is>
      </c>
      <c r="E1175" s="156" t="n">
        <v>4047</v>
      </c>
      <c r="F1175" s="156" t="n">
        <v>1007573</v>
      </c>
      <c r="G1175" s="157" t="n">
        <v>248.97</v>
      </c>
      <c r="H1175" s="156" t="n">
        <v>3643</v>
      </c>
    </row>
    <row r="1176" ht="24" customHeight="1" s="113">
      <c r="A1176" s="158" t="n">
        <v>46135</v>
      </c>
      <c r="B1176" s="156" t="inlineStr">
        <is>
          <t>M008</t>
        </is>
      </c>
      <c r="C1176" s="156" t="inlineStr">
        <is>
          <t>AYRANCILAR</t>
        </is>
      </c>
      <c r="D1176" s="156" t="inlineStr">
        <is>
          <t>CÜNEYT ÇIKRIKÇI - AYŞE AVCU</t>
        </is>
      </c>
      <c r="E1176" s="156" t="n">
        <v>2654</v>
      </c>
      <c r="F1176" s="156" t="n">
        <v>656712</v>
      </c>
      <c r="G1176" s="157" t="n">
        <v>247.44</v>
      </c>
      <c r="H1176" s="156" t="n">
        <v>2675</v>
      </c>
    </row>
    <row r="1177" ht="36" customHeight="1" s="113">
      <c r="A1177" s="158" t="n">
        <v>46135</v>
      </c>
      <c r="B1177" s="156" t="inlineStr">
        <is>
          <t>M009</t>
        </is>
      </c>
      <c r="C1177" s="156" t="inlineStr">
        <is>
          <t>BALÇOVA</t>
        </is>
      </c>
      <c r="D1177" s="156" t="inlineStr">
        <is>
          <t>ERTAN TEKİ</t>
        </is>
      </c>
      <c r="E1177" s="156" t="n">
        <v>3162</v>
      </c>
      <c r="F1177" s="156" t="n">
        <v>561653</v>
      </c>
      <c r="G1177" s="157" t="n">
        <v>177.63</v>
      </c>
      <c r="H1177" s="156" t="n">
        <v>3321</v>
      </c>
    </row>
    <row r="1178" ht="24" customHeight="1" s="113">
      <c r="A1178" s="158" t="n">
        <v>46135</v>
      </c>
      <c r="B1178" s="156" t="inlineStr">
        <is>
          <t>M010</t>
        </is>
      </c>
      <c r="C1178" s="156" t="inlineStr">
        <is>
          <t>BAYRAKLI</t>
        </is>
      </c>
      <c r="D1178" s="156" t="inlineStr">
        <is>
          <t>DERYA YARDIMCI</t>
        </is>
      </c>
      <c r="E1178" s="156" t="n">
        <v>3920</v>
      </c>
      <c r="F1178" s="156" t="n">
        <v>1044003</v>
      </c>
      <c r="G1178" s="157" t="n">
        <v>266.33</v>
      </c>
      <c r="H1178" s="156" t="n">
        <v>3545</v>
      </c>
    </row>
    <row r="1179" ht="24" customHeight="1" s="113">
      <c r="A1179" s="158" t="n">
        <v>46135</v>
      </c>
      <c r="B1179" s="156" t="inlineStr">
        <is>
          <t>M011</t>
        </is>
      </c>
      <c r="C1179" s="156" t="inlineStr">
        <is>
          <t>BOZYAKA</t>
        </is>
      </c>
      <c r="D1179" s="156" t="inlineStr">
        <is>
          <t>ERTAN TEKİ</t>
        </is>
      </c>
      <c r="E1179" s="156" t="n">
        <v>1962</v>
      </c>
      <c r="F1179" s="156" t="n">
        <v>725998</v>
      </c>
      <c r="G1179" s="157" t="n">
        <v>370.03</v>
      </c>
      <c r="H1179" s="156" t="n">
        <v>1943</v>
      </c>
    </row>
    <row r="1180" ht="48" customHeight="1" s="113">
      <c r="A1180" s="158" t="n">
        <v>46135</v>
      </c>
      <c r="B1180" s="156" t="inlineStr">
        <is>
          <t>M012</t>
        </is>
      </c>
      <c r="C1180" s="156" t="inlineStr">
        <is>
          <t xml:space="preserve">BUCA </t>
        </is>
      </c>
      <c r="D1180" s="156" t="inlineStr">
        <is>
          <t>DERYA YARDIMCI</t>
        </is>
      </c>
      <c r="E1180" s="156" t="n">
        <v>1012</v>
      </c>
      <c r="F1180" s="156" t="n">
        <v>456686</v>
      </c>
      <c r="G1180" s="157" t="n">
        <v>451.27</v>
      </c>
      <c r="H1180" s="156" t="n">
        <v>1022</v>
      </c>
    </row>
    <row r="1181" ht="48" customHeight="1" s="113">
      <c r="A1181" s="158" t="n">
        <v>46135</v>
      </c>
      <c r="B1181" s="156" t="inlineStr">
        <is>
          <t>M013</t>
        </is>
      </c>
      <c r="C1181" s="156" t="inlineStr">
        <is>
          <t>DEDEBAŞI</t>
        </is>
      </c>
      <c r="D1181" s="156" t="inlineStr">
        <is>
          <t>DERYA YARDIMCI</t>
        </is>
      </c>
      <c r="E1181" s="156" t="n">
        <v>2580</v>
      </c>
      <c r="F1181" s="156" t="n">
        <v>1139220</v>
      </c>
      <c r="G1181" s="157" t="n">
        <v>441.56</v>
      </c>
      <c r="H1181" s="156" t="n">
        <v>2455</v>
      </c>
    </row>
    <row r="1182" ht="48" customHeight="1" s="113">
      <c r="A1182" s="158" t="n">
        <v>46135</v>
      </c>
      <c r="B1182" s="156" t="inlineStr">
        <is>
          <t>M014</t>
        </is>
      </c>
      <c r="C1182" s="156" t="inlineStr">
        <is>
          <t>ESKİİZMİR</t>
        </is>
      </c>
      <c r="D1182" s="156" t="inlineStr">
        <is>
          <t>ERTAN TEKİ</t>
        </is>
      </c>
      <c r="E1182" s="156" t="n">
        <v>2548</v>
      </c>
      <c r="F1182" s="156" t="n">
        <v>1137250</v>
      </c>
      <c r="G1182" s="157" t="n">
        <v>446.33</v>
      </c>
      <c r="H1182" s="156" t="n">
        <v>2458</v>
      </c>
    </row>
    <row r="1183" ht="48" customHeight="1" s="113">
      <c r="A1183" s="158" t="n">
        <v>46135</v>
      </c>
      <c r="B1183" s="156" t="inlineStr">
        <is>
          <t>M015</t>
        </is>
      </c>
      <c r="C1183" s="156" t="inlineStr">
        <is>
          <t>GAZİEMİR-1</t>
        </is>
      </c>
      <c r="D1183" s="156" t="inlineStr">
        <is>
          <t>ALİ ÇELİK</t>
        </is>
      </c>
      <c r="E1183" s="156" t="n">
        <v>2169</v>
      </c>
      <c r="F1183" s="156" t="n">
        <v>801768</v>
      </c>
      <c r="G1183" s="157" t="n">
        <v>369.65</v>
      </c>
      <c r="H1183" s="156" t="n">
        <v>2187</v>
      </c>
    </row>
    <row r="1184" ht="48" customHeight="1" s="113">
      <c r="A1184" s="158" t="n">
        <v>46135</v>
      </c>
      <c r="B1184" s="156" t="inlineStr">
        <is>
          <t>M016</t>
        </is>
      </c>
      <c r="C1184" s="156" t="inlineStr">
        <is>
          <t>GAZİEMİR-2</t>
        </is>
      </c>
      <c r="D1184" s="156" t="inlineStr">
        <is>
          <t>ALİ ÇELİK</t>
        </is>
      </c>
      <c r="E1184" s="156" t="n">
        <v>3068</v>
      </c>
      <c r="F1184" s="156" t="n">
        <v>931560</v>
      </c>
      <c r="G1184" s="157" t="n">
        <v>303.64</v>
      </c>
      <c r="H1184" s="156" t="n">
        <v>2946</v>
      </c>
    </row>
    <row r="1185" ht="24" customHeight="1" s="113">
      <c r="A1185" s="158" t="n">
        <v>46135</v>
      </c>
      <c r="B1185" s="156" t="inlineStr">
        <is>
          <t>M017</t>
        </is>
      </c>
      <c r="C1185" s="156" t="inlineStr">
        <is>
          <t>GAZİEMİR-3</t>
        </is>
      </c>
      <c r="D1185" s="156" t="inlineStr">
        <is>
          <t>ALİ ÇELİK</t>
        </is>
      </c>
      <c r="E1185" s="156" t="n">
        <v>1728</v>
      </c>
      <c r="F1185" s="156" t="n">
        <v>556283</v>
      </c>
      <c r="G1185" s="157" t="n">
        <v>321.92</v>
      </c>
      <c r="H1185" s="156" t="n">
        <v>1703</v>
      </c>
    </row>
    <row r="1186" ht="36" customHeight="1" s="113">
      <c r="A1186" s="158" t="n">
        <v>46135</v>
      </c>
      <c r="B1186" s="156" t="inlineStr">
        <is>
          <t>M018</t>
        </is>
      </c>
      <c r="C1186" s="156" t="inlineStr">
        <is>
          <t>GAZİEMİR-4</t>
        </is>
      </c>
      <c r="D1186" s="156" t="inlineStr">
        <is>
          <t>ALİ ÇELİK</t>
        </is>
      </c>
      <c r="E1186" s="156" t="n">
        <v>1828</v>
      </c>
      <c r="F1186" s="156" t="n">
        <v>791030</v>
      </c>
      <c r="G1186" s="157" t="n">
        <v>432.73</v>
      </c>
      <c r="H1186" s="156" t="n">
        <v>1651</v>
      </c>
    </row>
    <row r="1187" ht="24" customHeight="1" s="113">
      <c r="A1187" s="158" t="n">
        <v>46135</v>
      </c>
      <c r="B1187" s="156" t="inlineStr">
        <is>
          <t>M019</t>
        </is>
      </c>
      <c r="C1187" s="156" t="inlineStr">
        <is>
          <t>GAZİEMİR-5</t>
        </is>
      </c>
      <c r="D1187" s="156" t="inlineStr">
        <is>
          <t>ALİ ÇELİK</t>
        </is>
      </c>
      <c r="E1187" s="156" t="n">
        <v>2078</v>
      </c>
      <c r="F1187" s="156" t="n">
        <v>449857</v>
      </c>
      <c r="G1187" s="157" t="n">
        <v>216.49</v>
      </c>
      <c r="H1187" s="156" t="n">
        <v>2007</v>
      </c>
    </row>
    <row r="1188" ht="36" customHeight="1" s="113">
      <c r="A1188" s="158" t="n">
        <v>46135</v>
      </c>
      <c r="B1188" s="156" t="inlineStr">
        <is>
          <t>M020</t>
        </is>
      </c>
      <c r="C1188" s="156" t="inlineStr">
        <is>
          <t>GAZİEMİR-6</t>
        </is>
      </c>
      <c r="D1188" s="156" t="inlineStr">
        <is>
          <t>ALİ ÇELİK</t>
        </is>
      </c>
      <c r="E1188" s="156" t="n">
        <v>673</v>
      </c>
      <c r="F1188" s="156" t="n">
        <v>312823</v>
      </c>
      <c r="G1188" s="157" t="n">
        <v>464.82</v>
      </c>
      <c r="H1188" s="156" t="n">
        <v>714</v>
      </c>
    </row>
    <row r="1189" ht="24" customHeight="1" s="113">
      <c r="A1189" s="158" t="n">
        <v>46135</v>
      </c>
      <c r="B1189" s="156" t="inlineStr">
        <is>
          <t>M021</t>
        </is>
      </c>
      <c r="C1189" s="156" t="inlineStr">
        <is>
          <t>GAZİEMİR-7</t>
        </is>
      </c>
      <c r="D1189" s="156" t="inlineStr">
        <is>
          <t>ALİ ÇELİK</t>
        </is>
      </c>
      <c r="E1189" s="156" t="n">
        <v>2850</v>
      </c>
      <c r="F1189" s="156" t="n">
        <v>745365</v>
      </c>
      <c r="G1189" s="157" t="n">
        <v>261.53</v>
      </c>
      <c r="H1189" s="156" t="n">
        <v>2582</v>
      </c>
    </row>
    <row r="1190" ht="36" customHeight="1" s="113">
      <c r="A1190" s="158" t="n">
        <v>46135</v>
      </c>
      <c r="B1190" s="156" t="inlineStr">
        <is>
          <t>M022</t>
        </is>
      </c>
      <c r="C1190" s="156" t="inlineStr">
        <is>
          <t>GEDİZ</t>
        </is>
      </c>
      <c r="D1190" s="156" t="inlineStr">
        <is>
          <t>DERYA YARDIMCI</t>
        </is>
      </c>
      <c r="E1190" s="156" t="n">
        <v>1277</v>
      </c>
      <c r="F1190" s="156" t="n">
        <v>472107</v>
      </c>
      <c r="G1190" s="157" t="n">
        <v>369.7</v>
      </c>
      <c r="H1190" s="156" t="n">
        <v>1160</v>
      </c>
    </row>
    <row r="1191" ht="48" customHeight="1" s="113">
      <c r="A1191" s="158" t="n">
        <v>46135</v>
      </c>
      <c r="B1191" s="156" t="inlineStr">
        <is>
          <t>M023</t>
        </is>
      </c>
      <c r="C1191" s="156" t="inlineStr">
        <is>
          <t>GÖZTEPE</t>
        </is>
      </c>
      <c r="D1191" s="156" t="inlineStr">
        <is>
          <t>ERTAN TEKİ</t>
        </is>
      </c>
      <c r="E1191" s="156" t="n">
        <v>3201</v>
      </c>
      <c r="F1191" s="156" t="n">
        <v>1118801</v>
      </c>
      <c r="G1191" s="157" t="n">
        <v>349.52</v>
      </c>
      <c r="H1191" s="156" t="n">
        <v>2937</v>
      </c>
    </row>
    <row r="1192" ht="24" customHeight="1" s="113">
      <c r="A1192" s="158" t="n">
        <v>46135</v>
      </c>
      <c r="B1192" s="156" t="inlineStr">
        <is>
          <t>M024</t>
        </is>
      </c>
      <c r="C1192" s="156" t="inlineStr">
        <is>
          <t>GÜMÜŞPALA</t>
        </is>
      </c>
      <c r="D1192" s="156" t="inlineStr">
        <is>
          <t>DERYA YARDIMCI</t>
        </is>
      </c>
      <c r="E1192" s="156" t="n">
        <v>3650</v>
      </c>
      <c r="F1192" s="156" t="n">
        <v>1631487</v>
      </c>
      <c r="G1192" s="157" t="n">
        <v>446.98</v>
      </c>
      <c r="H1192" s="156" t="n">
        <v>3340</v>
      </c>
    </row>
    <row r="1193" ht="24" customHeight="1" s="113">
      <c r="A1193" s="158" t="n">
        <v>46135</v>
      </c>
      <c r="B1193" s="156" t="inlineStr">
        <is>
          <t>M025</t>
        </is>
      </c>
      <c r="C1193" s="156" t="inlineStr">
        <is>
          <t>HAL DEPO</t>
        </is>
      </c>
      <c r="D1193" s="156" t="inlineStr">
        <is>
          <t>HALİT BAŞDAŞ</t>
        </is>
      </c>
      <c r="E1193" s="156" t="n">
        <v>0</v>
      </c>
      <c r="F1193" s="156" t="n">
        <v>0</v>
      </c>
      <c r="G1193" s="156" t="n">
        <v>0</v>
      </c>
      <c r="H1193" s="156" t="n">
        <v>0</v>
      </c>
    </row>
    <row r="1194" ht="36" customHeight="1" s="113">
      <c r="A1194" s="158" t="n">
        <v>46135</v>
      </c>
      <c r="B1194" s="156" t="inlineStr">
        <is>
          <t>M026</t>
        </is>
      </c>
      <c r="C1194" s="156" t="inlineStr">
        <is>
          <t>HARMANDALI</t>
        </is>
      </c>
      <c r="D1194" s="156" t="inlineStr">
        <is>
          <t>DERYA YARDIMCI</t>
        </is>
      </c>
      <c r="E1194" s="156" t="n">
        <v>3158</v>
      </c>
      <c r="F1194" s="156" t="n">
        <v>1317100</v>
      </c>
      <c r="G1194" s="157" t="n">
        <v>417.07</v>
      </c>
      <c r="H1194" s="156" t="n">
        <v>3130</v>
      </c>
    </row>
    <row r="1195" ht="36" customHeight="1" s="113">
      <c r="A1195" s="158" t="n">
        <v>46135</v>
      </c>
      <c r="B1195" s="156" t="inlineStr">
        <is>
          <t>M027</t>
        </is>
      </c>
      <c r="C1195" s="156" t="inlineStr">
        <is>
          <t>HATAY</t>
        </is>
      </c>
      <c r="D1195" s="156" t="inlineStr">
        <is>
          <t>ERTAN TEKİ</t>
        </is>
      </c>
      <c r="E1195" s="156" t="n">
        <v>5102</v>
      </c>
      <c r="F1195" s="156" t="n">
        <v>1614791</v>
      </c>
      <c r="G1195" s="157" t="n">
        <v>316.5</v>
      </c>
      <c r="H1195" s="156" t="n">
        <v>5188</v>
      </c>
    </row>
    <row r="1196" ht="24" customHeight="1" s="113">
      <c r="A1196" s="158" t="n">
        <v>46135</v>
      </c>
      <c r="B1196" s="156" t="inlineStr">
        <is>
          <t>M028</t>
        </is>
      </c>
      <c r="C1196" s="156" t="inlineStr">
        <is>
          <t>KARŞIYAKA-1</t>
        </is>
      </c>
      <c r="D1196" s="156" t="inlineStr">
        <is>
          <t>DERYA YARDIMCI</t>
        </is>
      </c>
      <c r="E1196" s="156" t="n">
        <v>3722</v>
      </c>
      <c r="F1196" s="156" t="n">
        <v>1655183</v>
      </c>
      <c r="G1196" s="157" t="n">
        <v>444.7</v>
      </c>
      <c r="H1196" s="156" t="n">
        <v>3602</v>
      </c>
    </row>
    <row r="1197" ht="24" customHeight="1" s="113">
      <c r="A1197" s="158" t="n">
        <v>46135</v>
      </c>
      <c r="B1197" s="156" t="inlineStr">
        <is>
          <t>M029</t>
        </is>
      </c>
      <c r="C1197" s="156" t="inlineStr">
        <is>
          <t>KARŞIYAKA-2</t>
        </is>
      </c>
      <c r="D1197" s="156" t="inlineStr">
        <is>
          <t>DERYA YARDIMCI</t>
        </is>
      </c>
      <c r="E1197" s="156" t="n">
        <v>1031</v>
      </c>
      <c r="F1197" s="156" t="n">
        <v>255385</v>
      </c>
      <c r="G1197" s="157" t="n">
        <v>247.71</v>
      </c>
      <c r="H1197" s="156" t="n">
        <v>1041</v>
      </c>
    </row>
    <row r="1198" ht="24" customHeight="1" s="113">
      <c r="A1198" s="158" t="n">
        <v>46135</v>
      </c>
      <c r="B1198" s="156" t="inlineStr">
        <is>
          <t>M030</t>
        </is>
      </c>
      <c r="C1198" s="156" t="inlineStr">
        <is>
          <t>MANAVKUYU</t>
        </is>
      </c>
      <c r="D1198" s="156" t="inlineStr">
        <is>
          <t>DERYA YARDIMCI</t>
        </is>
      </c>
      <c r="E1198" s="156" t="n">
        <v>1465</v>
      </c>
      <c r="F1198" s="156" t="n">
        <v>425834</v>
      </c>
      <c r="G1198" s="157" t="n">
        <v>290.67</v>
      </c>
      <c r="H1198" s="156" t="n">
        <v>1532</v>
      </c>
    </row>
    <row r="1199" ht="54.75" customHeight="1" s="113">
      <c r="A1199" s="158" t="n">
        <v>46135</v>
      </c>
      <c r="B1199" s="156" t="inlineStr">
        <is>
          <t>M031</t>
        </is>
      </c>
      <c r="C1199" s="156" t="inlineStr">
        <is>
          <t>MENDERES</t>
        </is>
      </c>
      <c r="D1199" s="156" t="inlineStr">
        <is>
          <t>CÜNEYT ÇIKRIKÇI - AYŞE AVCU</t>
        </is>
      </c>
      <c r="E1199" s="156" t="n">
        <v>3547</v>
      </c>
      <c r="F1199" s="156" t="n">
        <v>817614</v>
      </c>
      <c r="G1199" s="157" t="n">
        <v>230.51</v>
      </c>
      <c r="H1199" s="156" t="n">
        <v>3675</v>
      </c>
    </row>
    <row r="1200" ht="24" customHeight="1" s="113">
      <c r="A1200" s="158" t="n">
        <v>46135</v>
      </c>
      <c r="B1200" s="156" t="inlineStr">
        <is>
          <t>M032</t>
        </is>
      </c>
      <c r="C1200" s="156" t="inlineStr">
        <is>
          <t>MENDERES DEPO</t>
        </is>
      </c>
      <c r="D1200" s="156" t="inlineStr">
        <is>
          <t>AYHAN DAŞDEMİR</t>
        </is>
      </c>
      <c r="E1200" s="156" t="n">
        <v>0</v>
      </c>
      <c r="F1200" s="156" t="n">
        <v>0</v>
      </c>
      <c r="G1200" s="156" t="n">
        <v>0</v>
      </c>
      <c r="H1200" s="156" t="n">
        <v>0</v>
      </c>
    </row>
    <row r="1201" ht="48" customHeight="1" s="113">
      <c r="A1201" s="158" t="n">
        <v>46135</v>
      </c>
      <c r="B1201" s="156" t="inlineStr">
        <is>
          <t>M033</t>
        </is>
      </c>
      <c r="C1201" s="156" t="inlineStr">
        <is>
          <t>MERKEZ</t>
        </is>
      </c>
      <c r="D1201" s="156" t="inlineStr">
        <is>
          <t>GENEL MÜDÜR</t>
        </is>
      </c>
      <c r="E1201" s="156" t="n">
        <v>0</v>
      </c>
      <c r="F1201" s="156" t="n">
        <v>0</v>
      </c>
      <c r="G1201" s="156" t="n">
        <v>0</v>
      </c>
      <c r="H1201" s="156" t="n">
        <v>0</v>
      </c>
    </row>
    <row r="1202" ht="48" customHeight="1" s="113">
      <c r="A1202" s="158" t="n">
        <v>46135</v>
      </c>
      <c r="B1202" s="156" t="inlineStr">
        <is>
          <t>M034</t>
        </is>
      </c>
      <c r="C1202" s="156" t="inlineStr">
        <is>
          <t>NARLIDERE</t>
        </is>
      </c>
      <c r="D1202" s="156" t="inlineStr">
        <is>
          <t>ERTAN TEKİ</t>
        </is>
      </c>
      <c r="E1202" s="156" t="n">
        <v>2913</v>
      </c>
      <c r="F1202" s="156" t="n">
        <v>608446</v>
      </c>
      <c r="G1202" s="157" t="n">
        <v>208.87</v>
      </c>
      <c r="H1202" s="156" t="n">
        <v>2636</v>
      </c>
    </row>
    <row r="1203" ht="48" customHeight="1" s="113">
      <c r="A1203" s="158" t="n">
        <v>46135</v>
      </c>
      <c r="B1203" s="156" t="inlineStr">
        <is>
          <t>M035</t>
        </is>
      </c>
      <c r="C1203" s="156" t="inlineStr">
        <is>
          <t>OSMANGAZİ</t>
        </is>
      </c>
      <c r="D1203" s="156" t="inlineStr">
        <is>
          <t>DERYA YARDIMCI</t>
        </is>
      </c>
      <c r="E1203" s="156" t="n">
        <v>3318</v>
      </c>
      <c r="F1203" s="156" t="n">
        <v>1041513</v>
      </c>
      <c r="G1203" s="157" t="n">
        <v>313.9</v>
      </c>
      <c r="H1203" s="156" t="n">
        <v>2999</v>
      </c>
    </row>
    <row r="1204" ht="48" customHeight="1" s="113">
      <c r="A1204" s="158" t="n">
        <v>46135</v>
      </c>
      <c r="B1204" s="156" t="inlineStr">
        <is>
          <t>M036</t>
        </is>
      </c>
      <c r="C1204" s="156" t="inlineStr">
        <is>
          <t>POLİGON</t>
        </is>
      </c>
      <c r="D1204" s="156" t="inlineStr">
        <is>
          <t>ERTAN TEKİ</t>
        </is>
      </c>
      <c r="E1204" s="156" t="n">
        <v>1611</v>
      </c>
      <c r="F1204" s="156" t="n">
        <v>330875</v>
      </c>
      <c r="G1204" s="157" t="n">
        <v>205.38</v>
      </c>
      <c r="H1204" s="156" t="n">
        <v>1591</v>
      </c>
    </row>
    <row r="1205" ht="48" customHeight="1" s="113">
      <c r="A1205" s="158" t="n">
        <v>46135</v>
      </c>
      <c r="B1205" s="156" t="inlineStr">
        <is>
          <t>M037</t>
        </is>
      </c>
      <c r="C1205" s="156" t="inlineStr">
        <is>
          <t>SEFERİHİSAR</t>
        </is>
      </c>
      <c r="D1205" s="156" t="inlineStr">
        <is>
          <t>ERTAN TEKİ</t>
        </is>
      </c>
      <c r="E1205" s="156" t="n">
        <v>3968</v>
      </c>
      <c r="F1205" s="156" t="n">
        <v>1559914</v>
      </c>
      <c r="G1205" s="157" t="n">
        <v>393.12</v>
      </c>
      <c r="H1205" s="156" t="n">
        <v>4192</v>
      </c>
    </row>
    <row r="1206" ht="48" customHeight="1" s="113">
      <c r="A1206" s="158" t="n">
        <v>46135</v>
      </c>
      <c r="B1206" s="156" t="inlineStr">
        <is>
          <t>M038</t>
        </is>
      </c>
      <c r="C1206" s="156" t="inlineStr">
        <is>
          <t>TORBALI 1</t>
        </is>
      </c>
      <c r="D1206" s="156" t="inlineStr">
        <is>
          <t>CÜNEYT ÇIKRIKÇI - AYŞE AVCU</t>
        </is>
      </c>
      <c r="E1206" s="156" t="n">
        <v>1697</v>
      </c>
      <c r="F1206" s="156" t="n">
        <v>927679</v>
      </c>
      <c r="G1206" s="157" t="n">
        <v>546.66</v>
      </c>
      <c r="H1206" s="156" t="n">
        <v>1672</v>
      </c>
    </row>
    <row r="1207" ht="48" customHeight="1" s="113">
      <c r="A1207" s="158" t="n">
        <v>46135</v>
      </c>
      <c r="B1207" s="156" t="inlineStr">
        <is>
          <t>M039</t>
        </is>
      </c>
      <c r="C1207" s="156" t="inlineStr">
        <is>
          <t>TORBALI 2</t>
        </is>
      </c>
      <c r="D1207" s="156" t="inlineStr">
        <is>
          <t>CÜNEYT ÇIKRIKÇI - AYŞE AVCU</t>
        </is>
      </c>
      <c r="E1207" s="156" t="n">
        <v>3390</v>
      </c>
      <c r="F1207" s="156" t="n">
        <v>1005833</v>
      </c>
      <c r="G1207" s="157" t="n">
        <v>296.71</v>
      </c>
      <c r="H1207" s="156" t="n">
        <v>3405</v>
      </c>
    </row>
    <row r="1208" ht="24" customHeight="1" s="113">
      <c r="A1208" s="158" t="n">
        <v>46135</v>
      </c>
      <c r="B1208" s="156" t="inlineStr">
        <is>
          <t>M040</t>
        </is>
      </c>
      <c r="C1208" s="156" t="inlineStr">
        <is>
          <t>TORBALI 3</t>
        </is>
      </c>
      <c r="D1208" s="156" t="inlineStr">
        <is>
          <t>CÜNEYT ÇIKRIKÇI - AYŞE AVCU</t>
        </is>
      </c>
      <c r="E1208" s="156" t="n">
        <v>2738</v>
      </c>
      <c r="F1208" s="156" t="n">
        <v>855363</v>
      </c>
      <c r="G1208" s="157" t="n">
        <v>312.4</v>
      </c>
      <c r="H1208" s="156" t="n">
        <v>2482</v>
      </c>
    </row>
    <row r="1209" ht="36" customHeight="1" s="113">
      <c r="A1209" s="158" t="n">
        <v>46135</v>
      </c>
      <c r="B1209" s="156" t="inlineStr">
        <is>
          <t>M041</t>
        </is>
      </c>
      <c r="C1209" s="156" t="inlineStr">
        <is>
          <t>TORBALI 4</t>
        </is>
      </c>
      <c r="D1209" s="156" t="inlineStr">
        <is>
          <t>CÜNEYT ÇIKRIKÇI - AYŞE AVCU</t>
        </is>
      </c>
      <c r="E1209" s="156" t="n">
        <v>2750</v>
      </c>
      <c r="F1209" s="156" t="n">
        <v>1521084</v>
      </c>
      <c r="G1209" s="157" t="n">
        <v>553.12</v>
      </c>
      <c r="H1209" s="156" t="n">
        <v>2875</v>
      </c>
    </row>
    <row r="1210" ht="24" customHeight="1" s="113">
      <c r="A1210" s="158" t="n">
        <v>46135</v>
      </c>
      <c r="B1210" s="156" t="inlineStr">
        <is>
          <t>M042</t>
        </is>
      </c>
      <c r="C1210" s="156" t="inlineStr">
        <is>
          <t>TORBALI 5</t>
        </is>
      </c>
      <c r="D1210" s="156" t="inlineStr">
        <is>
          <t>CÜNEYT ÇIKRIKÇI - AYŞE AVCU</t>
        </is>
      </c>
      <c r="E1210" s="156" t="n">
        <v>3443</v>
      </c>
      <c r="F1210" s="156" t="n">
        <v>1305506</v>
      </c>
      <c r="G1210" s="157" t="n">
        <v>379.18</v>
      </c>
      <c r="H1210" s="156" t="n">
        <v>3174</v>
      </c>
    </row>
    <row r="1211" ht="36" customHeight="1" s="113">
      <c r="A1211" s="158" t="n">
        <v>46135</v>
      </c>
      <c r="B1211" s="156" t="inlineStr">
        <is>
          <t>M043</t>
        </is>
      </c>
      <c r="C1211" s="156" t="inlineStr">
        <is>
          <t>YAPICIOĞLU</t>
        </is>
      </c>
      <c r="D1211" s="156" t="inlineStr">
        <is>
          <t>ERTAN TEKİ</t>
        </is>
      </c>
      <c r="E1211" s="156" t="n">
        <v>1728</v>
      </c>
      <c r="F1211" s="156" t="n">
        <v>801654</v>
      </c>
      <c r="G1211" s="157" t="n">
        <v>463.92</v>
      </c>
      <c r="H1211" s="156" t="n">
        <v>1762</v>
      </c>
    </row>
    <row r="1212" ht="36" customHeight="1" s="113">
      <c r="A1212" s="158" t="n">
        <v>46135</v>
      </c>
      <c r="B1212" s="156" t="inlineStr">
        <is>
          <t>M044</t>
        </is>
      </c>
      <c r="C1212" s="156" t="inlineStr">
        <is>
          <t>YEŞİLOVA</t>
        </is>
      </c>
      <c r="D1212" s="156" t="inlineStr">
        <is>
          <t>DERYA YARDIMCI</t>
        </is>
      </c>
      <c r="E1212" s="156" t="n">
        <v>746</v>
      </c>
      <c r="F1212" s="156" t="n">
        <v>154760</v>
      </c>
      <c r="G1212" s="157" t="n">
        <v>207.45</v>
      </c>
      <c r="H1212" s="156" t="n">
        <v>735</v>
      </c>
    </row>
    <row r="1213" ht="24" customHeight="1" s="113">
      <c r="A1213" s="158" t="n">
        <v>46135</v>
      </c>
      <c r="B1213" s="156" t="inlineStr">
        <is>
          <t>M045</t>
        </is>
      </c>
      <c r="C1213" s="156" t="inlineStr">
        <is>
          <t>Z1  ET DEPO</t>
        </is>
      </c>
      <c r="D1213" s="156" t="inlineStr">
        <is>
          <t>FARUK MALKOÇ</t>
        </is>
      </c>
      <c r="E1213" s="156" t="n">
        <v>0</v>
      </c>
      <c r="F1213" s="156" t="n">
        <v>0</v>
      </c>
      <c r="G1213" s="156" t="n">
        <v>0</v>
      </c>
      <c r="H1213" s="156" t="n">
        <v>0</v>
      </c>
    </row>
    <row r="1214" ht="48" customHeight="1" s="113">
      <c r="A1214" s="158" t="n">
        <v>46135</v>
      </c>
      <c r="B1214" s="156" t="inlineStr">
        <is>
          <t>M046</t>
        </is>
      </c>
      <c r="C1214" s="156" t="inlineStr">
        <is>
          <t>ÇAMDİBİ</t>
        </is>
      </c>
      <c r="D1214" s="156" t="inlineStr">
        <is>
          <t>DERYA YARDIMCI</t>
        </is>
      </c>
      <c r="E1214" s="156" t="n">
        <v>2747</v>
      </c>
      <c r="F1214" s="156" t="n">
        <v>556961</v>
      </c>
      <c r="G1214" s="157" t="n">
        <v>202.75</v>
      </c>
      <c r="H1214" s="156" t="n">
        <v>2932</v>
      </c>
    </row>
    <row r="1215" ht="48" customHeight="1" s="113">
      <c r="A1215" s="158" t="n">
        <v>46135</v>
      </c>
      <c r="B1215" s="156" t="inlineStr">
        <is>
          <t>M047</t>
        </is>
      </c>
      <c r="C1215" s="156" t="inlineStr">
        <is>
          <t>ÇİFTLİK</t>
        </is>
      </c>
      <c r="D1215" s="156" t="inlineStr">
        <is>
          <t>CEBRAİL ÇİÇEK</t>
        </is>
      </c>
      <c r="E1215" s="156" t="n">
        <v>0</v>
      </c>
      <c r="F1215" s="156" t="n">
        <v>0</v>
      </c>
      <c r="G1215" s="156" t="n">
        <v>0</v>
      </c>
      <c r="H1215" s="156" t="n">
        <v>0</v>
      </c>
    </row>
    <row r="1216" ht="48" customHeight="1" s="113">
      <c r="A1216" s="158" t="n">
        <v>46135</v>
      </c>
      <c r="B1216" s="156" t="inlineStr">
        <is>
          <t>M048</t>
        </is>
      </c>
      <c r="C1216" s="156" t="inlineStr">
        <is>
          <t>ÇİĞLİ</t>
        </is>
      </c>
      <c r="D1216" s="156" t="inlineStr">
        <is>
          <t>DERYA YARDIMCI</t>
        </is>
      </c>
      <c r="E1216" s="156" t="n">
        <v>2982</v>
      </c>
      <c r="F1216" s="156" t="n">
        <v>611471</v>
      </c>
      <c r="G1216" s="157" t="n">
        <v>205.05</v>
      </c>
      <c r="H1216" s="156" t="n">
        <v>2937</v>
      </c>
    </row>
    <row r="1217" ht="48" customHeight="1" s="113">
      <c r="A1217" s="158" t="n">
        <v>46135</v>
      </c>
      <c r="B1217" s="156" t="inlineStr">
        <is>
          <t>M049</t>
        </is>
      </c>
      <c r="C1217" s="156" t="inlineStr">
        <is>
          <t>ÖZDERE</t>
        </is>
      </c>
      <c r="D1217" s="156" t="inlineStr">
        <is>
          <t>CÜNEYT ÇIKRIKÇI - AYŞE AVCU</t>
        </is>
      </c>
      <c r="E1217" s="156" t="n">
        <v>1097</v>
      </c>
      <c r="F1217" s="156" t="n">
        <v>311212</v>
      </c>
      <c r="G1217" s="157" t="n">
        <v>283.69</v>
      </c>
      <c r="H1217" s="156" t="n">
        <v>1123</v>
      </c>
    </row>
    <row r="1218" ht="48" customHeight="1" s="113">
      <c r="A1218" s="158" t="n">
        <v>46135</v>
      </c>
      <c r="B1218" s="156" t="inlineStr">
        <is>
          <t>M050</t>
        </is>
      </c>
      <c r="C1218" s="156" t="inlineStr">
        <is>
          <t>İZMİRSPOR</t>
        </is>
      </c>
      <c r="D1218" s="156" t="inlineStr">
        <is>
          <t>ERTAN TEKİ</t>
        </is>
      </c>
      <c r="E1218" s="156" t="n">
        <v>4853</v>
      </c>
      <c r="F1218" s="156" t="n">
        <v>2695817</v>
      </c>
      <c r="G1218" s="157" t="n">
        <v>555.49</v>
      </c>
      <c r="H1218" s="156" t="n">
        <v>4430</v>
      </c>
    </row>
    <row r="1219" ht="48" customHeight="1" s="113">
      <c r="A1219" s="158" t="n">
        <v>46135</v>
      </c>
      <c r="B1219" s="156" t="inlineStr">
        <is>
          <t>M051</t>
        </is>
      </c>
      <c r="C1219" s="156" t="inlineStr">
        <is>
          <t>ŞİRİNYER</t>
        </is>
      </c>
      <c r="D1219" s="156" t="inlineStr">
        <is>
          <t>ERTAN TEKİ</t>
        </is>
      </c>
      <c r="E1219" s="156" t="n">
        <v>842</v>
      </c>
      <c r="F1219" s="156" t="n">
        <v>449734</v>
      </c>
      <c r="G1219" s="157" t="n">
        <v>534.13</v>
      </c>
      <c r="H1219" s="156" t="n">
        <v>807</v>
      </c>
    </row>
    <row r="1220" ht="48" customHeight="1" s="113">
      <c r="A1220" s="158" t="n">
        <v>46135</v>
      </c>
      <c r="B1220" s="156" t="inlineStr">
        <is>
          <t>M052</t>
        </is>
      </c>
      <c r="C1220" s="156" t="inlineStr">
        <is>
          <t>ŞİRİNYER 2</t>
        </is>
      </c>
      <c r="D1220" s="156" t="inlineStr">
        <is>
          <t>DERYA YARDIMCI</t>
        </is>
      </c>
      <c r="E1220" s="156" t="n">
        <v>2409</v>
      </c>
      <c r="F1220" s="156" t="n">
        <v>1241847</v>
      </c>
      <c r="G1220" s="157" t="n">
        <v>515.5</v>
      </c>
      <c r="H1220" s="156" t="n">
        <v>2360</v>
      </c>
    </row>
    <row r="1221" ht="36" customHeight="1" s="113">
      <c r="A1221" s="158" t="n">
        <v>46135</v>
      </c>
      <c r="B1221" s="156" t="inlineStr">
        <is>
          <t>M057</t>
        </is>
      </c>
      <c r="C1221" s="156" t="inlineStr">
        <is>
          <t>BUCA2</t>
        </is>
      </c>
      <c r="D1221" s="156" t="inlineStr">
        <is>
          <t>ERTAN TEKİ</t>
        </is>
      </c>
      <c r="E1221" s="156" t="n">
        <v>0</v>
      </c>
      <c r="F1221" s="156" t="n">
        <v>0</v>
      </c>
      <c r="G1221" s="156" t="n">
        <v>0</v>
      </c>
      <c r="H1221" s="156" t="n">
        <v>0</v>
      </c>
    </row>
    <row r="1222" ht="24" customHeight="1" s="113">
      <c r="A1222" s="158" t="n">
        <v>46136</v>
      </c>
      <c r="B1222" s="156" t="inlineStr">
        <is>
          <t>M001</t>
        </is>
      </c>
      <c r="C1222" s="156" t="inlineStr">
        <is>
          <t>AKEVLER</t>
        </is>
      </c>
      <c r="D1222" s="156" t="inlineStr">
        <is>
          <t>ERTAN TEKİ</t>
        </is>
      </c>
      <c r="E1222" s="156" t="n">
        <v>1267</v>
      </c>
      <c r="F1222" s="156" t="n">
        <v>441731</v>
      </c>
      <c r="G1222" s="157" t="n">
        <v>348.64</v>
      </c>
      <c r="H1222" s="156" t="n">
        <v>1144</v>
      </c>
    </row>
    <row r="1223" ht="36" customHeight="1" s="113">
      <c r="A1223" s="158" t="n">
        <v>46136</v>
      </c>
      <c r="B1223" s="156" t="inlineStr">
        <is>
          <t>M002</t>
        </is>
      </c>
      <c r="C1223" s="156" t="inlineStr">
        <is>
          <t>AYDIN EFELER</t>
        </is>
      </c>
      <c r="D1223" s="156" t="inlineStr">
        <is>
          <t>CÜNEYT ÇIKRIKÇI - AYŞE AVCU</t>
        </is>
      </c>
      <c r="E1223" s="156" t="n">
        <v>2777</v>
      </c>
      <c r="F1223" s="156" t="n">
        <v>979822</v>
      </c>
      <c r="G1223" s="157" t="n">
        <v>352.83</v>
      </c>
      <c r="H1223" s="156" t="n">
        <v>2989</v>
      </c>
    </row>
    <row r="1224" ht="24" customHeight="1" s="113">
      <c r="A1224" s="158" t="n">
        <v>46136</v>
      </c>
      <c r="B1224" s="156" t="inlineStr">
        <is>
          <t>M003</t>
        </is>
      </c>
      <c r="C1224" s="156" t="inlineStr">
        <is>
          <t>AYDIN EFELER-2</t>
        </is>
      </c>
      <c r="D1224" s="156" t="inlineStr">
        <is>
          <t>CÜNEYT ÇIKRIKÇI - AYŞE AVCU</t>
        </is>
      </c>
      <c r="E1224" s="156" t="n">
        <v>1470</v>
      </c>
      <c r="F1224" s="156" t="n">
        <v>599092</v>
      </c>
      <c r="G1224" s="157" t="n">
        <v>407.55</v>
      </c>
      <c r="H1224" s="156" t="n">
        <v>1394</v>
      </c>
    </row>
    <row r="1225" ht="36" customHeight="1" s="113">
      <c r="A1225" s="158" t="n">
        <v>46136</v>
      </c>
      <c r="B1225" s="156" t="inlineStr">
        <is>
          <t>M004</t>
        </is>
      </c>
      <c r="C1225" s="156" t="inlineStr">
        <is>
          <t>AYDIN FATİH</t>
        </is>
      </c>
      <c r="D1225" s="156" t="inlineStr">
        <is>
          <t>CÜNEYT ÇIKRIKÇI - AYŞE AVCU</t>
        </is>
      </c>
      <c r="E1225" s="156" t="n">
        <v>878</v>
      </c>
      <c r="F1225" s="156" t="n">
        <v>363130</v>
      </c>
      <c r="G1225" s="157" t="n">
        <v>413.59</v>
      </c>
      <c r="H1225" s="156" t="n">
        <v>939</v>
      </c>
    </row>
    <row r="1226" ht="24" customHeight="1" s="113">
      <c r="A1226" s="158" t="n">
        <v>46136</v>
      </c>
      <c r="B1226" s="156" t="inlineStr">
        <is>
          <t>M005</t>
        </is>
      </c>
      <c r="C1226" s="156" t="inlineStr">
        <is>
          <t>AYDIN FATİH-2</t>
        </is>
      </c>
      <c r="D1226" s="156" t="inlineStr">
        <is>
          <t>CÜNEYT ÇIKRIKÇI - AYŞE AVCU</t>
        </is>
      </c>
      <c r="E1226" s="156" t="n">
        <v>1177</v>
      </c>
      <c r="F1226" s="156" t="n">
        <v>635340</v>
      </c>
      <c r="G1226" s="157" t="n">
        <v>539.8</v>
      </c>
      <c r="H1226" s="156" t="n">
        <v>1212</v>
      </c>
    </row>
    <row r="1227" ht="36" customHeight="1" s="113">
      <c r="A1227" s="158" t="n">
        <v>46136</v>
      </c>
      <c r="B1227" s="156" t="inlineStr">
        <is>
          <t>M006</t>
        </is>
      </c>
      <c r="C1227" s="156" t="inlineStr">
        <is>
          <t>AYDIN GİRNE</t>
        </is>
      </c>
      <c r="D1227" s="156" t="inlineStr">
        <is>
          <t>CÜNEYT ÇIKRIKÇI - AYŞE AVCU</t>
        </is>
      </c>
      <c r="E1227" s="156" t="n">
        <v>1205</v>
      </c>
      <c r="F1227" s="156" t="n">
        <v>308261</v>
      </c>
      <c r="G1227" s="157" t="n">
        <v>255.82</v>
      </c>
      <c r="H1227" s="156" t="n">
        <v>1250</v>
      </c>
    </row>
    <row r="1228" ht="36" customHeight="1" s="113">
      <c r="A1228" s="158" t="n">
        <v>46136</v>
      </c>
      <c r="B1228" s="156" t="inlineStr">
        <is>
          <t>M007</t>
        </is>
      </c>
      <c r="C1228" s="156" t="inlineStr">
        <is>
          <t>AYDIN MİMARSİNAN</t>
        </is>
      </c>
      <c r="D1228" s="156" t="inlineStr">
        <is>
          <t>CÜNEYT ÇIKRIKÇI - AYŞE AVCU</t>
        </is>
      </c>
      <c r="E1228" s="156" t="n">
        <v>4115</v>
      </c>
      <c r="F1228" s="156" t="n">
        <v>833889</v>
      </c>
      <c r="G1228" s="157" t="n">
        <v>202.65</v>
      </c>
      <c r="H1228" s="156" t="n">
        <v>4231</v>
      </c>
    </row>
    <row r="1229" ht="36" customHeight="1" s="113">
      <c r="A1229" s="158" t="n">
        <v>46136</v>
      </c>
      <c r="B1229" s="156" t="inlineStr">
        <is>
          <t>M008</t>
        </is>
      </c>
      <c r="C1229" s="156" t="inlineStr">
        <is>
          <t>AYRANCILAR</t>
        </is>
      </c>
      <c r="D1229" s="156" t="inlineStr">
        <is>
          <t>CÜNEYT ÇIKRIKÇI - AYŞE AVCU</t>
        </is>
      </c>
      <c r="E1229" s="156" t="n">
        <v>3733</v>
      </c>
      <c r="F1229" s="156" t="n">
        <v>1020554</v>
      </c>
      <c r="G1229" s="157" t="n">
        <v>273.39</v>
      </c>
      <c r="H1229" s="156" t="n">
        <v>3860</v>
      </c>
    </row>
    <row r="1230" ht="48" customHeight="1" s="113">
      <c r="A1230" s="158" t="n">
        <v>46136</v>
      </c>
      <c r="B1230" s="156" t="inlineStr">
        <is>
          <t>M009</t>
        </is>
      </c>
      <c r="C1230" s="156" t="inlineStr">
        <is>
          <t>BALÇOVA</t>
        </is>
      </c>
      <c r="D1230" s="156" t="inlineStr">
        <is>
          <t>ERTAN TEKİ</t>
        </is>
      </c>
      <c r="E1230" s="156" t="n">
        <v>3005</v>
      </c>
      <c r="F1230" s="156" t="n">
        <v>622865</v>
      </c>
      <c r="G1230" s="157" t="n">
        <v>207.28</v>
      </c>
      <c r="H1230" s="156" t="n">
        <v>2872</v>
      </c>
    </row>
    <row r="1231" ht="36" customHeight="1" s="113">
      <c r="A1231" s="158" t="n">
        <v>46136</v>
      </c>
      <c r="B1231" s="156" t="inlineStr">
        <is>
          <t>M010</t>
        </is>
      </c>
      <c r="C1231" s="156" t="inlineStr">
        <is>
          <t>BAYRAKLI</t>
        </is>
      </c>
      <c r="D1231" s="156" t="inlineStr">
        <is>
          <t>DERYA YARDIMCI</t>
        </is>
      </c>
      <c r="E1231" s="156" t="n">
        <v>3786</v>
      </c>
      <c r="F1231" s="156" t="n">
        <v>922530</v>
      </c>
      <c r="G1231" s="157" t="n">
        <v>243.67</v>
      </c>
      <c r="H1231" s="156" t="n">
        <v>3802</v>
      </c>
    </row>
    <row r="1232" ht="27.75" customHeight="1" s="113">
      <c r="A1232" s="158" t="n">
        <v>46136</v>
      </c>
      <c r="B1232" s="156" t="inlineStr">
        <is>
          <t>M011</t>
        </is>
      </c>
      <c r="C1232" s="156" t="inlineStr">
        <is>
          <t>BOZYAKA</t>
        </is>
      </c>
      <c r="D1232" s="156" t="inlineStr">
        <is>
          <t>ERTAN TEKİ</t>
        </is>
      </c>
      <c r="E1232" s="156" t="n">
        <v>1826</v>
      </c>
      <c r="F1232" s="156" t="n">
        <v>698755</v>
      </c>
      <c r="G1232" s="157" t="n">
        <v>382.67</v>
      </c>
      <c r="H1232" s="156" t="n">
        <v>1721</v>
      </c>
    </row>
    <row r="1233" ht="24" customHeight="1" s="113">
      <c r="A1233" s="158" t="n">
        <v>46136</v>
      </c>
      <c r="B1233" s="156" t="inlineStr">
        <is>
          <t>M012</t>
        </is>
      </c>
      <c r="C1233" s="156" t="inlineStr">
        <is>
          <t xml:space="preserve">BUCA </t>
        </is>
      </c>
      <c r="D1233" s="156" t="inlineStr">
        <is>
          <t>DERYA YARDIMCI</t>
        </is>
      </c>
      <c r="E1233" s="156" t="n">
        <v>951</v>
      </c>
      <c r="F1233" s="156" t="n">
        <v>354497</v>
      </c>
      <c r="G1233" s="157" t="n">
        <v>372.76</v>
      </c>
      <c r="H1233" s="156" t="n">
        <v>916</v>
      </c>
    </row>
    <row r="1234" ht="36" customHeight="1" s="113">
      <c r="A1234" s="158" t="n">
        <v>46136</v>
      </c>
      <c r="B1234" s="156" t="inlineStr">
        <is>
          <t>M013</t>
        </is>
      </c>
      <c r="C1234" s="156" t="inlineStr">
        <is>
          <t>DEDEBAŞI</t>
        </is>
      </c>
      <c r="D1234" s="156" t="inlineStr">
        <is>
          <t>DERYA YARDIMCI</t>
        </is>
      </c>
      <c r="E1234" s="156" t="n">
        <v>2513</v>
      </c>
      <c r="F1234" s="156" t="n">
        <v>1190111</v>
      </c>
      <c r="G1234" s="157" t="n">
        <v>473.58</v>
      </c>
      <c r="H1234" s="156" t="n">
        <v>2591</v>
      </c>
    </row>
    <row r="1235" ht="24" customHeight="1" s="113">
      <c r="A1235" s="158" t="n">
        <v>46136</v>
      </c>
      <c r="B1235" s="156" t="inlineStr">
        <is>
          <t>M014</t>
        </is>
      </c>
      <c r="C1235" s="156" t="inlineStr">
        <is>
          <t>ESKİİZMİR</t>
        </is>
      </c>
      <c r="D1235" s="156" t="inlineStr">
        <is>
          <t>ERTAN TEKİ</t>
        </is>
      </c>
      <c r="E1235" s="156" t="n">
        <v>1761</v>
      </c>
      <c r="F1235" s="156" t="n">
        <v>720594</v>
      </c>
      <c r="G1235" s="157" t="n">
        <v>409.2</v>
      </c>
      <c r="H1235" s="156" t="n">
        <v>1784</v>
      </c>
    </row>
    <row r="1236" ht="24" customHeight="1" s="113">
      <c r="A1236" s="158" t="n">
        <v>46136</v>
      </c>
      <c r="B1236" s="156" t="inlineStr">
        <is>
          <t>M015</t>
        </is>
      </c>
      <c r="C1236" s="156" t="inlineStr">
        <is>
          <t>GAZİEMİR-1</t>
        </is>
      </c>
      <c r="D1236" s="156" t="inlineStr">
        <is>
          <t>ALİ ÇELİK</t>
        </is>
      </c>
      <c r="E1236" s="156" t="n">
        <v>2001</v>
      </c>
      <c r="F1236" s="156" t="n">
        <v>726362</v>
      </c>
      <c r="G1236" s="157" t="n">
        <v>363</v>
      </c>
      <c r="H1236" s="156" t="n">
        <v>1903</v>
      </c>
    </row>
    <row r="1237" ht="48" customHeight="1" s="113">
      <c r="A1237" s="158" t="n">
        <v>46136</v>
      </c>
      <c r="B1237" s="156" t="inlineStr">
        <is>
          <t>M016</t>
        </is>
      </c>
      <c r="C1237" s="156" t="inlineStr">
        <is>
          <t>GAZİEMİR-2</t>
        </is>
      </c>
      <c r="D1237" s="156" t="inlineStr">
        <is>
          <t>ALİ ÇELİK</t>
        </is>
      </c>
      <c r="E1237" s="156" t="n">
        <v>2969</v>
      </c>
      <c r="F1237" s="156" t="n">
        <v>1088363</v>
      </c>
      <c r="G1237" s="157" t="n">
        <v>366.58</v>
      </c>
      <c r="H1237" s="156" t="n">
        <v>2769</v>
      </c>
    </row>
    <row r="1238" ht="48" customHeight="1" s="113">
      <c r="A1238" s="158" t="n">
        <v>46136</v>
      </c>
      <c r="B1238" s="156" t="inlineStr">
        <is>
          <t>M017</t>
        </is>
      </c>
      <c r="C1238" s="156" t="inlineStr">
        <is>
          <t>GAZİEMİR-3</t>
        </is>
      </c>
      <c r="D1238" s="156" t="inlineStr">
        <is>
          <t>ALİ ÇELİK</t>
        </is>
      </c>
      <c r="E1238" s="156" t="n">
        <v>2202</v>
      </c>
      <c r="F1238" s="156" t="n">
        <v>700289</v>
      </c>
      <c r="G1238" s="157" t="n">
        <v>318.02</v>
      </c>
      <c r="H1238" s="156" t="n">
        <v>2178</v>
      </c>
    </row>
    <row r="1239" ht="48" customHeight="1" s="113">
      <c r="A1239" s="158" t="n">
        <v>46136</v>
      </c>
      <c r="B1239" s="156" t="inlineStr">
        <is>
          <t>M018</t>
        </is>
      </c>
      <c r="C1239" s="156" t="inlineStr">
        <is>
          <t>GAZİEMİR-4</t>
        </is>
      </c>
      <c r="D1239" s="156" t="inlineStr">
        <is>
          <t>ALİ ÇELİK</t>
        </is>
      </c>
      <c r="E1239" s="156" t="n">
        <v>1626</v>
      </c>
      <c r="F1239" s="156" t="n">
        <v>662478</v>
      </c>
      <c r="G1239" s="157" t="n">
        <v>407.43</v>
      </c>
      <c r="H1239" s="156" t="n">
        <v>1585</v>
      </c>
    </row>
    <row r="1240" ht="48" customHeight="1" s="113">
      <c r="A1240" s="158" t="n">
        <v>46136</v>
      </c>
      <c r="B1240" s="156" t="inlineStr">
        <is>
          <t>M019</t>
        </is>
      </c>
      <c r="C1240" s="156" t="inlineStr">
        <is>
          <t>GAZİEMİR-5</t>
        </is>
      </c>
      <c r="D1240" s="156" t="inlineStr">
        <is>
          <t>ALİ ÇELİK</t>
        </is>
      </c>
      <c r="E1240" s="156" t="n">
        <v>1717</v>
      </c>
      <c r="F1240" s="156" t="n">
        <v>440920</v>
      </c>
      <c r="G1240" s="157" t="n">
        <v>256.8</v>
      </c>
      <c r="H1240" s="156" t="n">
        <v>1823</v>
      </c>
    </row>
    <row r="1241" ht="48" customHeight="1" s="113">
      <c r="A1241" s="158" t="n">
        <v>46136</v>
      </c>
      <c r="B1241" s="156" t="inlineStr">
        <is>
          <t>M020</t>
        </is>
      </c>
      <c r="C1241" s="156" t="inlineStr">
        <is>
          <t>GAZİEMİR-6</t>
        </is>
      </c>
      <c r="D1241" s="156" t="inlineStr">
        <is>
          <t>ALİ ÇELİK</t>
        </is>
      </c>
      <c r="E1241" s="156" t="n">
        <v>727</v>
      </c>
      <c r="F1241" s="156" t="n">
        <v>315721</v>
      </c>
      <c r="G1241" s="157" t="n">
        <v>434.28</v>
      </c>
      <c r="H1241" s="156" t="n">
        <v>727</v>
      </c>
    </row>
    <row r="1242" ht="24" customHeight="1" s="113">
      <c r="A1242" s="158" t="n">
        <v>46136</v>
      </c>
      <c r="B1242" s="156" t="inlineStr">
        <is>
          <t>M021</t>
        </is>
      </c>
      <c r="C1242" s="156" t="inlineStr">
        <is>
          <t>GAZİEMİR-7</t>
        </is>
      </c>
      <c r="D1242" s="156" t="inlineStr">
        <is>
          <t>ALİ ÇELİK</t>
        </is>
      </c>
      <c r="E1242" s="156" t="n">
        <v>3085</v>
      </c>
      <c r="F1242" s="156" t="n">
        <v>820803</v>
      </c>
      <c r="G1242" s="157" t="n">
        <v>266.06</v>
      </c>
      <c r="H1242" s="156" t="n">
        <v>2790</v>
      </c>
    </row>
    <row r="1243" ht="36" customHeight="1" s="113">
      <c r="A1243" s="158" t="n">
        <v>46136</v>
      </c>
      <c r="B1243" s="156" t="inlineStr">
        <is>
          <t>M022</t>
        </is>
      </c>
      <c r="C1243" s="156" t="inlineStr">
        <is>
          <t>GEDİZ</t>
        </is>
      </c>
      <c r="D1243" s="156" t="inlineStr">
        <is>
          <t>DERYA YARDIMCI</t>
        </is>
      </c>
      <c r="E1243" s="156" t="n">
        <v>1117</v>
      </c>
      <c r="F1243" s="156" t="n">
        <v>372807</v>
      </c>
      <c r="G1243" s="157" t="n">
        <v>333.76</v>
      </c>
      <c r="H1243" s="156" t="n">
        <v>1163</v>
      </c>
    </row>
    <row r="1244" ht="24" customHeight="1" s="113">
      <c r="A1244" s="158" t="n">
        <v>46136</v>
      </c>
      <c r="B1244" s="156" t="inlineStr">
        <is>
          <t>M023</t>
        </is>
      </c>
      <c r="C1244" s="156" t="inlineStr">
        <is>
          <t>GÖZTEPE</t>
        </is>
      </c>
      <c r="D1244" s="156" t="inlineStr">
        <is>
          <t>ERTAN TEKİ</t>
        </is>
      </c>
      <c r="E1244" s="156" t="n">
        <v>3829</v>
      </c>
      <c r="F1244" s="156" t="n">
        <v>1183399</v>
      </c>
      <c r="G1244" s="157" t="n">
        <v>309.06</v>
      </c>
      <c r="H1244" s="156" t="n">
        <v>3730</v>
      </c>
    </row>
    <row r="1245" ht="36" customHeight="1" s="113">
      <c r="A1245" s="158" t="n">
        <v>46136</v>
      </c>
      <c r="B1245" s="156" t="inlineStr">
        <is>
          <t>M024</t>
        </is>
      </c>
      <c r="C1245" s="156" t="inlineStr">
        <is>
          <t>GÜMÜŞPALA</t>
        </is>
      </c>
      <c r="D1245" s="156" t="inlineStr">
        <is>
          <t>DERYA YARDIMCI</t>
        </is>
      </c>
      <c r="E1245" s="156" t="n">
        <v>3995</v>
      </c>
      <c r="F1245" s="156" t="n">
        <v>1686764</v>
      </c>
      <c r="G1245" s="157" t="n">
        <v>422.22</v>
      </c>
      <c r="H1245" s="156" t="n">
        <v>3739</v>
      </c>
    </row>
    <row r="1246" ht="24" customHeight="1" s="113">
      <c r="A1246" s="158" t="n">
        <v>46136</v>
      </c>
      <c r="B1246" s="156" t="inlineStr">
        <is>
          <t>M025</t>
        </is>
      </c>
      <c r="C1246" s="156" t="inlineStr">
        <is>
          <t>HAL DEPO</t>
        </is>
      </c>
      <c r="D1246" s="156" t="inlineStr">
        <is>
          <t>HALİT BAŞDAŞ</t>
        </is>
      </c>
      <c r="E1246" s="156" t="n">
        <v>0</v>
      </c>
      <c r="F1246" s="156" t="n">
        <v>0</v>
      </c>
      <c r="G1246" s="156" t="n">
        <v>0</v>
      </c>
      <c r="H1246" s="156" t="n">
        <v>0</v>
      </c>
    </row>
    <row r="1247" ht="36" customHeight="1" s="113">
      <c r="A1247" s="158" t="n">
        <v>46136</v>
      </c>
      <c r="B1247" s="156" t="inlineStr">
        <is>
          <t>M026</t>
        </is>
      </c>
      <c r="C1247" s="156" t="inlineStr">
        <is>
          <t>HARMANDALI</t>
        </is>
      </c>
      <c r="D1247" s="156" t="inlineStr">
        <is>
          <t>DERYA YARDIMCI</t>
        </is>
      </c>
      <c r="E1247" s="156" t="n">
        <v>3234</v>
      </c>
      <c r="F1247" s="156" t="n">
        <v>1233463</v>
      </c>
      <c r="G1247" s="157" t="n">
        <v>381.4</v>
      </c>
      <c r="H1247" s="156" t="n">
        <v>3268</v>
      </c>
    </row>
    <row r="1248" ht="48" customHeight="1" s="113">
      <c r="A1248" s="158" t="n">
        <v>46136</v>
      </c>
      <c r="B1248" s="156" t="inlineStr">
        <is>
          <t>M027</t>
        </is>
      </c>
      <c r="C1248" s="156" t="inlineStr">
        <is>
          <t>HATAY</t>
        </is>
      </c>
      <c r="D1248" s="156" t="inlineStr">
        <is>
          <t>ERTAN TEKİ</t>
        </is>
      </c>
      <c r="E1248" s="156" t="n">
        <v>3740</v>
      </c>
      <c r="F1248" s="156" t="n">
        <v>1258022</v>
      </c>
      <c r="G1248" s="157" t="n">
        <v>336.37</v>
      </c>
      <c r="H1248" s="156" t="n">
        <v>3716</v>
      </c>
    </row>
    <row r="1249" ht="24" customHeight="1" s="113">
      <c r="A1249" s="158" t="n">
        <v>46136</v>
      </c>
      <c r="B1249" s="156" t="inlineStr">
        <is>
          <t>M028</t>
        </is>
      </c>
      <c r="C1249" s="156" t="inlineStr">
        <is>
          <t>KARŞIYAKA-1</t>
        </is>
      </c>
      <c r="D1249" s="156" t="inlineStr">
        <is>
          <t>DERYA YARDIMCI</t>
        </is>
      </c>
      <c r="E1249" s="156" t="n">
        <v>4011</v>
      </c>
      <c r="F1249" s="156" t="n">
        <v>1615347</v>
      </c>
      <c r="G1249" s="157" t="n">
        <v>402.73</v>
      </c>
      <c r="H1249" s="156" t="n">
        <v>3661</v>
      </c>
    </row>
    <row r="1250" ht="24" customHeight="1" s="113">
      <c r="A1250" s="158" t="n">
        <v>46136</v>
      </c>
      <c r="B1250" s="156" t="inlineStr">
        <is>
          <t>M029</t>
        </is>
      </c>
      <c r="C1250" s="156" t="inlineStr">
        <is>
          <t>KARŞIYAKA-2</t>
        </is>
      </c>
      <c r="D1250" s="156" t="inlineStr">
        <is>
          <t>DERYA YARDIMCI</t>
        </is>
      </c>
      <c r="E1250" s="156" t="n">
        <v>1155</v>
      </c>
      <c r="F1250" s="156" t="n">
        <v>320962</v>
      </c>
      <c r="G1250" s="157" t="n">
        <v>277.89</v>
      </c>
      <c r="H1250" s="156" t="n">
        <v>1132</v>
      </c>
    </row>
    <row r="1251" ht="36" customHeight="1" s="113">
      <c r="A1251" s="158" t="n">
        <v>46136</v>
      </c>
      <c r="B1251" s="156" t="inlineStr">
        <is>
          <t>M030</t>
        </is>
      </c>
      <c r="C1251" s="156" t="inlineStr">
        <is>
          <t>MANAVKUYU</t>
        </is>
      </c>
      <c r="D1251" s="156" t="inlineStr">
        <is>
          <t>DERYA YARDIMCI</t>
        </is>
      </c>
      <c r="E1251" s="156" t="n">
        <v>2112</v>
      </c>
      <c r="F1251" s="156" t="n">
        <v>545516</v>
      </c>
      <c r="G1251" s="157" t="n">
        <v>258.29</v>
      </c>
      <c r="H1251" s="156" t="n">
        <v>1911</v>
      </c>
    </row>
    <row r="1252" ht="36" customHeight="1" s="113">
      <c r="A1252" s="158" t="n">
        <v>46136</v>
      </c>
      <c r="B1252" s="156" t="inlineStr">
        <is>
          <t>M031</t>
        </is>
      </c>
      <c r="C1252" s="156" t="inlineStr">
        <is>
          <t>MENDERES</t>
        </is>
      </c>
      <c r="D1252" s="156" t="inlineStr">
        <is>
          <t>CÜNEYT ÇIKRIKÇI - AYŞE AVCU</t>
        </is>
      </c>
      <c r="E1252" s="156" t="n">
        <v>4114</v>
      </c>
      <c r="F1252" s="156" t="n">
        <v>903619</v>
      </c>
      <c r="G1252" s="157" t="n">
        <v>219.64</v>
      </c>
      <c r="H1252" s="156" t="n">
        <v>4096</v>
      </c>
    </row>
    <row r="1253" ht="24" customHeight="1" s="113">
      <c r="A1253" s="158" t="n">
        <v>46136</v>
      </c>
      <c r="B1253" s="156" t="inlineStr">
        <is>
          <t>M032</t>
        </is>
      </c>
      <c r="C1253" s="156" t="inlineStr">
        <is>
          <t>MENDERES DEPO</t>
        </is>
      </c>
      <c r="D1253" s="156" t="inlineStr">
        <is>
          <t>AYHAN DAŞDEMİR</t>
        </is>
      </c>
      <c r="E1253" s="156" t="n">
        <v>0</v>
      </c>
      <c r="F1253" s="156" t="n">
        <v>0</v>
      </c>
      <c r="G1253" s="156" t="n">
        <v>0</v>
      </c>
      <c r="H1253" s="156" t="n">
        <v>0</v>
      </c>
    </row>
    <row r="1254" ht="24" customHeight="1" s="113">
      <c r="A1254" s="158" t="n">
        <v>46136</v>
      </c>
      <c r="B1254" s="156" t="inlineStr">
        <is>
          <t>M033</t>
        </is>
      </c>
      <c r="C1254" s="156" t="inlineStr">
        <is>
          <t>MERKEZ</t>
        </is>
      </c>
      <c r="D1254" s="156" t="inlineStr">
        <is>
          <t>GENEL MÜDÜR</t>
        </is>
      </c>
      <c r="E1254" s="156" t="n">
        <v>0</v>
      </c>
      <c r="F1254" s="156" t="n">
        <v>0</v>
      </c>
      <c r="G1254" s="156" t="n">
        <v>0</v>
      </c>
      <c r="H1254" s="156" t="n">
        <v>0</v>
      </c>
    </row>
    <row r="1255" ht="24" customHeight="1" s="113">
      <c r="A1255" s="158" t="n">
        <v>46136</v>
      </c>
      <c r="B1255" s="156" t="inlineStr">
        <is>
          <t>M034</t>
        </is>
      </c>
      <c r="C1255" s="156" t="inlineStr">
        <is>
          <t>NARLIDERE</t>
        </is>
      </c>
      <c r="D1255" s="156" t="inlineStr">
        <is>
          <t>ERTAN TEKİ</t>
        </is>
      </c>
      <c r="E1255" s="156" t="n">
        <v>4307</v>
      </c>
      <c r="F1255" s="156" t="n">
        <v>1109229</v>
      </c>
      <c r="G1255" s="157" t="n">
        <v>257.54</v>
      </c>
      <c r="H1255" s="156" t="n">
        <v>4305</v>
      </c>
    </row>
    <row r="1256" ht="41.25" customHeight="1" s="113">
      <c r="A1256" s="158" t="n">
        <v>46136</v>
      </c>
      <c r="B1256" s="156" t="inlineStr">
        <is>
          <t>M035</t>
        </is>
      </c>
      <c r="C1256" s="156" t="inlineStr">
        <is>
          <t>OSMANGAZİ</t>
        </is>
      </c>
      <c r="D1256" s="156" t="inlineStr">
        <is>
          <t>DERYA YARDIMCI</t>
        </is>
      </c>
      <c r="E1256" s="156" t="n">
        <v>3821</v>
      </c>
      <c r="F1256" s="156" t="n">
        <v>1139740</v>
      </c>
      <c r="G1256" s="157" t="n">
        <v>298.28</v>
      </c>
      <c r="H1256" s="156" t="n">
        <v>3503</v>
      </c>
    </row>
    <row r="1257" ht="24" customHeight="1" s="113">
      <c r="A1257" s="158" t="n">
        <v>46136</v>
      </c>
      <c r="B1257" s="156" t="inlineStr">
        <is>
          <t>M036</t>
        </is>
      </c>
      <c r="C1257" s="156" t="inlineStr">
        <is>
          <t>POLİGON</t>
        </is>
      </c>
      <c r="D1257" s="156" t="inlineStr">
        <is>
          <t>ERTAN TEKİ</t>
        </is>
      </c>
      <c r="E1257" s="156" t="n">
        <v>1572</v>
      </c>
      <c r="F1257" s="156" t="n">
        <v>353310</v>
      </c>
      <c r="G1257" s="157" t="n">
        <v>224.75</v>
      </c>
      <c r="H1257" s="156" t="n">
        <v>1501</v>
      </c>
    </row>
    <row r="1258" ht="48" customHeight="1" s="113">
      <c r="A1258" s="158" t="n">
        <v>46136</v>
      </c>
      <c r="B1258" s="156" t="inlineStr">
        <is>
          <t>M037</t>
        </is>
      </c>
      <c r="C1258" s="156" t="inlineStr">
        <is>
          <t>SEFERİHİSAR</t>
        </is>
      </c>
      <c r="D1258" s="156" t="inlineStr">
        <is>
          <t>ERTAN TEKİ</t>
        </is>
      </c>
      <c r="E1258" s="156" t="n">
        <v>3557</v>
      </c>
      <c r="F1258" s="156" t="n">
        <v>1529221</v>
      </c>
      <c r="G1258" s="157" t="n">
        <v>429.92</v>
      </c>
      <c r="H1258" s="156" t="n">
        <v>3211</v>
      </c>
    </row>
    <row r="1259" ht="48" customHeight="1" s="113">
      <c r="A1259" s="158" t="n">
        <v>46136</v>
      </c>
      <c r="B1259" s="156" t="inlineStr">
        <is>
          <t>M038</t>
        </is>
      </c>
      <c r="C1259" s="156" t="inlineStr">
        <is>
          <t>TORBALI 1</t>
        </is>
      </c>
      <c r="D1259" s="156" t="inlineStr">
        <is>
          <t>CÜNEYT ÇIKRIKÇI - AYŞE AVCU</t>
        </is>
      </c>
      <c r="E1259" s="156" t="n">
        <v>2564</v>
      </c>
      <c r="F1259" s="156" t="n">
        <v>1194968</v>
      </c>
      <c r="G1259" s="157" t="n">
        <v>466.06</v>
      </c>
      <c r="H1259" s="156" t="n">
        <v>2464</v>
      </c>
    </row>
    <row r="1260" ht="48" customHeight="1" s="113">
      <c r="A1260" s="158" t="n">
        <v>46136</v>
      </c>
      <c r="B1260" s="156" t="inlineStr">
        <is>
          <t>M039</t>
        </is>
      </c>
      <c r="C1260" s="156" t="inlineStr">
        <is>
          <t>TORBALI 2</t>
        </is>
      </c>
      <c r="D1260" s="156" t="inlineStr">
        <is>
          <t>CÜNEYT ÇIKRIKÇI - AYŞE AVCU</t>
        </is>
      </c>
      <c r="E1260" s="156" t="n">
        <v>4016</v>
      </c>
      <c r="F1260" s="156" t="n">
        <v>1475083</v>
      </c>
      <c r="G1260" s="157" t="n">
        <v>367.3</v>
      </c>
      <c r="H1260" s="156" t="n">
        <v>3975</v>
      </c>
    </row>
    <row r="1261" ht="48" customHeight="1" s="113">
      <c r="A1261" s="158" t="n">
        <v>46136</v>
      </c>
      <c r="B1261" s="156" t="inlineStr">
        <is>
          <t>M040</t>
        </is>
      </c>
      <c r="C1261" s="156" t="inlineStr">
        <is>
          <t>TORBALI 3</t>
        </is>
      </c>
      <c r="D1261" s="156" t="inlineStr">
        <is>
          <t>CÜNEYT ÇIKRIKÇI - AYŞE AVCU</t>
        </is>
      </c>
      <c r="E1261" s="156" t="n">
        <v>2844</v>
      </c>
      <c r="F1261" s="156" t="n">
        <v>940355</v>
      </c>
      <c r="G1261" s="157" t="n">
        <v>330.65</v>
      </c>
      <c r="H1261" s="156" t="n">
        <v>3064</v>
      </c>
    </row>
    <row r="1262" ht="48" customHeight="1" s="113">
      <c r="A1262" s="158" t="n">
        <v>46136</v>
      </c>
      <c r="B1262" s="156" t="inlineStr">
        <is>
          <t>M041</t>
        </is>
      </c>
      <c r="C1262" s="156" t="inlineStr">
        <is>
          <t>TORBALI 4</t>
        </is>
      </c>
      <c r="D1262" s="156" t="inlineStr">
        <is>
          <t>CÜNEYT ÇIKRIKÇI - AYŞE AVCU</t>
        </is>
      </c>
      <c r="E1262" s="156" t="n">
        <v>4113</v>
      </c>
      <c r="F1262" s="156" t="n">
        <v>2162314</v>
      </c>
      <c r="G1262" s="157" t="n">
        <v>525.73</v>
      </c>
      <c r="H1262" s="156" t="n">
        <v>4273</v>
      </c>
    </row>
    <row r="1263" ht="48" customHeight="1" s="113">
      <c r="A1263" s="158" t="n">
        <v>46136</v>
      </c>
      <c r="B1263" s="156" t="inlineStr">
        <is>
          <t>M042</t>
        </is>
      </c>
      <c r="C1263" s="156" t="inlineStr">
        <is>
          <t>TORBALI 5</t>
        </is>
      </c>
      <c r="D1263" s="156" t="inlineStr">
        <is>
          <t>CÜNEYT ÇIKRIKÇI - AYŞE AVCU</t>
        </is>
      </c>
      <c r="E1263" s="156" t="n">
        <v>3552</v>
      </c>
      <c r="F1263" s="156" t="n">
        <v>1094566</v>
      </c>
      <c r="G1263" s="157" t="n">
        <v>308.15</v>
      </c>
      <c r="H1263" s="156" t="n">
        <v>3596</v>
      </c>
    </row>
    <row r="1264" ht="48" customHeight="1" s="113">
      <c r="A1264" s="158" t="n">
        <v>46136</v>
      </c>
      <c r="B1264" s="156" t="inlineStr">
        <is>
          <t>M043</t>
        </is>
      </c>
      <c r="C1264" s="156" t="inlineStr">
        <is>
          <t>YAPICIOĞLU</t>
        </is>
      </c>
      <c r="D1264" s="156" t="inlineStr">
        <is>
          <t>ERTAN TEKİ</t>
        </is>
      </c>
      <c r="E1264" s="156" t="n">
        <v>1464</v>
      </c>
      <c r="F1264" s="156" t="n">
        <v>619940</v>
      </c>
      <c r="G1264" s="157" t="n">
        <v>423.46</v>
      </c>
      <c r="H1264" s="156" t="n">
        <v>1513</v>
      </c>
    </row>
    <row r="1265" ht="24" customHeight="1" s="113">
      <c r="A1265" s="158" t="n">
        <v>46136</v>
      </c>
      <c r="B1265" s="156" t="inlineStr">
        <is>
          <t>M044</t>
        </is>
      </c>
      <c r="C1265" s="156" t="inlineStr">
        <is>
          <t>YEŞİLOVA</t>
        </is>
      </c>
      <c r="D1265" s="156" t="inlineStr">
        <is>
          <t>DERYA YARDIMCI</t>
        </is>
      </c>
      <c r="E1265" s="156" t="n">
        <v>723</v>
      </c>
      <c r="F1265" s="156" t="n">
        <v>139825</v>
      </c>
      <c r="G1265" s="157" t="n">
        <v>193.4</v>
      </c>
      <c r="H1265" s="156" t="n">
        <v>729</v>
      </c>
    </row>
    <row r="1266" ht="36" customHeight="1" s="113">
      <c r="A1266" s="158" t="n">
        <v>46136</v>
      </c>
      <c r="B1266" s="156" t="inlineStr">
        <is>
          <t>M045</t>
        </is>
      </c>
      <c r="C1266" s="156" t="inlineStr">
        <is>
          <t>Z1  ET DEPO</t>
        </is>
      </c>
      <c r="D1266" s="156" t="inlineStr">
        <is>
          <t>FARUK MALKOÇ</t>
        </is>
      </c>
      <c r="E1266" s="156" t="n">
        <v>0</v>
      </c>
      <c r="F1266" s="156" t="n">
        <v>0</v>
      </c>
      <c r="G1266" s="156" t="n">
        <v>0</v>
      </c>
      <c r="H1266" s="156" t="n">
        <v>0</v>
      </c>
    </row>
    <row r="1267" ht="24" customHeight="1" s="113">
      <c r="A1267" s="158" t="n">
        <v>46136</v>
      </c>
      <c r="B1267" s="156" t="inlineStr">
        <is>
          <t>M046</t>
        </is>
      </c>
      <c r="C1267" s="156" t="inlineStr">
        <is>
          <t>ÇAMDİBİ</t>
        </is>
      </c>
      <c r="D1267" s="156" t="inlineStr">
        <is>
          <t>DERYA YARDIMCI</t>
        </is>
      </c>
      <c r="E1267" s="156" t="n">
        <v>3308</v>
      </c>
      <c r="F1267" s="156" t="n">
        <v>731671</v>
      </c>
      <c r="G1267" s="157" t="n">
        <v>221.18</v>
      </c>
      <c r="H1267" s="156" t="n">
        <v>3381</v>
      </c>
    </row>
    <row r="1268" ht="36" customHeight="1" s="113">
      <c r="A1268" s="158" t="n">
        <v>46136</v>
      </c>
      <c r="B1268" s="156" t="inlineStr">
        <is>
          <t>M047</t>
        </is>
      </c>
      <c r="C1268" s="156" t="inlineStr">
        <is>
          <t>ÇİFTLİK</t>
        </is>
      </c>
      <c r="D1268" s="156" t="inlineStr">
        <is>
          <t>CEBRAİL ÇİÇEK</t>
        </is>
      </c>
      <c r="E1268" s="156" t="n">
        <v>0</v>
      </c>
      <c r="F1268" s="156" t="n">
        <v>0</v>
      </c>
      <c r="G1268" s="156" t="n">
        <v>0</v>
      </c>
      <c r="H1268" s="156" t="n">
        <v>0</v>
      </c>
    </row>
    <row r="1269" ht="36" customHeight="1" s="113">
      <c r="A1269" s="158" t="n">
        <v>46136</v>
      </c>
      <c r="B1269" s="156" t="inlineStr">
        <is>
          <t>M048</t>
        </is>
      </c>
      <c r="C1269" s="156" t="inlineStr">
        <is>
          <t>ÇİĞLİ</t>
        </is>
      </c>
      <c r="D1269" s="156" t="inlineStr">
        <is>
          <t>DERYA YARDIMCI</t>
        </is>
      </c>
      <c r="E1269" s="156" t="n">
        <v>2652</v>
      </c>
      <c r="F1269" s="156" t="n">
        <v>474966</v>
      </c>
      <c r="G1269" s="157" t="n">
        <v>179.1</v>
      </c>
      <c r="H1269" s="156" t="n">
        <v>2577</v>
      </c>
    </row>
    <row r="1270" ht="24" customHeight="1" s="113">
      <c r="A1270" s="158" t="n">
        <v>46136</v>
      </c>
      <c r="B1270" s="156" t="inlineStr">
        <is>
          <t>M049</t>
        </is>
      </c>
      <c r="C1270" s="156" t="inlineStr">
        <is>
          <t>ÖZDERE</t>
        </is>
      </c>
      <c r="D1270" s="156" t="inlineStr">
        <is>
          <t>CÜNEYT ÇIKRIKÇI - AYŞE AVCU</t>
        </is>
      </c>
      <c r="E1270" s="156" t="n">
        <v>790</v>
      </c>
      <c r="F1270" s="156" t="n">
        <v>260740</v>
      </c>
      <c r="G1270" s="157" t="n">
        <v>330.05</v>
      </c>
      <c r="H1270" s="156" t="n">
        <v>803</v>
      </c>
    </row>
    <row r="1271" ht="48" customHeight="1" s="113">
      <c r="A1271" s="158" t="n">
        <v>46136</v>
      </c>
      <c r="B1271" s="156" t="inlineStr">
        <is>
          <t>M050</t>
        </is>
      </c>
      <c r="C1271" s="156" t="inlineStr">
        <is>
          <t>İZMİRSPOR</t>
        </is>
      </c>
      <c r="D1271" s="156" t="inlineStr">
        <is>
          <t>ERTAN TEKİ</t>
        </is>
      </c>
      <c r="E1271" s="156" t="n">
        <v>4189</v>
      </c>
      <c r="F1271" s="156" t="n">
        <v>1954706</v>
      </c>
      <c r="G1271" s="157" t="n">
        <v>466.63</v>
      </c>
      <c r="H1271" s="156" t="n">
        <v>3998</v>
      </c>
    </row>
    <row r="1272" ht="48" customHeight="1" s="113">
      <c r="A1272" s="158" t="n">
        <v>46136</v>
      </c>
      <c r="B1272" s="156" t="inlineStr">
        <is>
          <t>M051</t>
        </is>
      </c>
      <c r="C1272" s="156" t="inlineStr">
        <is>
          <t>ŞİRİNYER</t>
        </is>
      </c>
      <c r="D1272" s="156" t="inlineStr">
        <is>
          <t>ERTAN TEKİ</t>
        </is>
      </c>
      <c r="E1272" s="156" t="n">
        <v>1091</v>
      </c>
      <c r="F1272" s="156" t="n">
        <v>571042</v>
      </c>
      <c r="G1272" s="157" t="n">
        <v>523.41</v>
      </c>
      <c r="H1272" s="156" t="n">
        <v>1149</v>
      </c>
    </row>
    <row r="1273" ht="48" customHeight="1" s="113">
      <c r="A1273" s="158" t="n">
        <v>46136</v>
      </c>
      <c r="B1273" s="156" t="inlineStr">
        <is>
          <t>M052</t>
        </is>
      </c>
      <c r="C1273" s="156" t="inlineStr">
        <is>
          <t>ŞİRİNYER 2</t>
        </is>
      </c>
      <c r="D1273" s="156" t="inlineStr">
        <is>
          <t>DERYA YARDIMCI</t>
        </is>
      </c>
      <c r="E1273" s="156" t="n">
        <v>1997</v>
      </c>
      <c r="F1273" s="156" t="n">
        <v>802767</v>
      </c>
      <c r="G1273" s="157" t="n">
        <v>401.99</v>
      </c>
      <c r="H1273" s="156" t="n">
        <v>1838</v>
      </c>
    </row>
    <row r="1274" ht="48" customHeight="1" s="113">
      <c r="A1274" s="158" t="n">
        <v>46136</v>
      </c>
      <c r="B1274" s="156" t="inlineStr">
        <is>
          <t>M057</t>
        </is>
      </c>
      <c r="C1274" s="156" t="inlineStr">
        <is>
          <t>BUCA2</t>
        </is>
      </c>
      <c r="D1274" s="156" t="inlineStr">
        <is>
          <t>ERTAN TEKİ</t>
        </is>
      </c>
      <c r="E1274" s="156" t="n">
        <v>0</v>
      </c>
      <c r="F1274" s="156" t="n">
        <v>0</v>
      </c>
      <c r="G1274" s="156" t="n">
        <v>0</v>
      </c>
      <c r="H1274" s="156" t="n">
        <v>0</v>
      </c>
    </row>
    <row r="1275" ht="48" customHeight="1" s="113">
      <c r="A1275" s="158" t="n">
        <v>46137</v>
      </c>
      <c r="B1275" s="156" t="inlineStr">
        <is>
          <t>M001</t>
        </is>
      </c>
      <c r="C1275" s="156" t="inlineStr">
        <is>
          <t>AKEVLER</t>
        </is>
      </c>
      <c r="D1275" s="156" t="inlineStr">
        <is>
          <t>ERTAN TEKİ</t>
        </is>
      </c>
      <c r="E1275" s="156" t="n">
        <v>1634</v>
      </c>
      <c r="F1275" s="156" t="n">
        <v>539029</v>
      </c>
      <c r="G1275" s="157" t="n">
        <v>329.88</v>
      </c>
      <c r="H1275" s="156" t="n">
        <v>1630</v>
      </c>
    </row>
    <row r="1276" ht="48" customHeight="1" s="113">
      <c r="A1276" s="158" t="n">
        <v>46137</v>
      </c>
      <c r="B1276" s="156" t="inlineStr">
        <is>
          <t>M002</t>
        </is>
      </c>
      <c r="C1276" s="156" t="inlineStr">
        <is>
          <t>AYDIN EFELER</t>
        </is>
      </c>
      <c r="D1276" s="156" t="inlineStr">
        <is>
          <t>CÜNEYT ÇIKRIKÇI - AYŞE AVCU</t>
        </is>
      </c>
      <c r="E1276" s="156" t="n">
        <v>2466</v>
      </c>
      <c r="F1276" s="156" t="n">
        <v>737451</v>
      </c>
      <c r="G1276" s="157" t="n">
        <v>299.05</v>
      </c>
      <c r="H1276" s="156" t="n">
        <v>2403</v>
      </c>
    </row>
    <row r="1277" ht="48" customHeight="1" s="113">
      <c r="A1277" s="158" t="n">
        <v>46137</v>
      </c>
      <c r="B1277" s="156" t="inlineStr">
        <is>
          <t>M003</t>
        </is>
      </c>
      <c r="C1277" s="156" t="inlineStr">
        <is>
          <t>AYDIN EFELER-2</t>
        </is>
      </c>
      <c r="D1277" s="156" t="inlineStr">
        <is>
          <t>CÜNEYT ÇIKRIKÇI - AYŞE AVCU</t>
        </is>
      </c>
      <c r="E1277" s="156" t="n">
        <v>2160</v>
      </c>
      <c r="F1277" s="156" t="n">
        <v>868892</v>
      </c>
      <c r="G1277" s="157" t="n">
        <v>402.26</v>
      </c>
      <c r="H1277" s="156" t="n">
        <v>2302</v>
      </c>
    </row>
    <row r="1278" ht="36" customHeight="1" s="113">
      <c r="A1278" s="158" t="n">
        <v>46137</v>
      </c>
      <c r="B1278" s="156" t="inlineStr">
        <is>
          <t>M004</t>
        </is>
      </c>
      <c r="C1278" s="156" t="inlineStr">
        <is>
          <t>AYDIN FATİH</t>
        </is>
      </c>
      <c r="D1278" s="156" t="inlineStr">
        <is>
          <t>CÜNEYT ÇIKRIKÇI - AYŞE AVCU</t>
        </is>
      </c>
      <c r="E1278" s="156" t="n">
        <v>1241</v>
      </c>
      <c r="F1278" s="156" t="n">
        <v>418344</v>
      </c>
      <c r="G1278" s="157" t="n">
        <v>337.1</v>
      </c>
      <c r="H1278" s="156" t="n">
        <v>1174</v>
      </c>
    </row>
    <row r="1279" ht="24" customHeight="1" s="113">
      <c r="A1279" s="158" t="n">
        <v>46137</v>
      </c>
      <c r="B1279" s="156" t="inlineStr">
        <is>
          <t>M005</t>
        </is>
      </c>
      <c r="C1279" s="156" t="inlineStr">
        <is>
          <t>AYDIN FATİH-2</t>
        </is>
      </c>
      <c r="D1279" s="156" t="inlineStr">
        <is>
          <t>CÜNEYT ÇIKRIKÇI - AYŞE AVCU</t>
        </is>
      </c>
      <c r="E1279" s="156" t="n">
        <v>2058</v>
      </c>
      <c r="F1279" s="156" t="n">
        <v>1132449</v>
      </c>
      <c r="G1279" s="157" t="n">
        <v>550.27</v>
      </c>
      <c r="H1279" s="156" t="n">
        <v>2057</v>
      </c>
    </row>
    <row r="1280" ht="36" customHeight="1" s="113">
      <c r="A1280" s="158" t="n">
        <v>46137</v>
      </c>
      <c r="B1280" s="156" t="inlineStr">
        <is>
          <t>M006</t>
        </is>
      </c>
      <c r="C1280" s="156" t="inlineStr">
        <is>
          <t>AYDIN GİRNE</t>
        </is>
      </c>
      <c r="D1280" s="156" t="inlineStr">
        <is>
          <t>CÜNEYT ÇIKRIKÇI - AYŞE AVCU</t>
        </is>
      </c>
      <c r="E1280" s="156" t="n">
        <v>1879</v>
      </c>
      <c r="F1280" s="156" t="n">
        <v>460390</v>
      </c>
      <c r="G1280" s="157" t="n">
        <v>245.02</v>
      </c>
      <c r="H1280" s="156" t="n">
        <v>1963</v>
      </c>
    </row>
    <row r="1281" ht="24" customHeight="1" s="113">
      <c r="A1281" s="158" t="n">
        <v>46137</v>
      </c>
      <c r="B1281" s="156" t="inlineStr">
        <is>
          <t>M007</t>
        </is>
      </c>
      <c r="C1281" s="156" t="inlineStr">
        <is>
          <t>AYDIN MİMARSİNAN</t>
        </is>
      </c>
      <c r="D1281" s="156" t="inlineStr">
        <is>
          <t>CÜNEYT ÇIKRIKÇI - AYŞE AVCU</t>
        </is>
      </c>
      <c r="E1281" s="156" t="n">
        <v>3430</v>
      </c>
      <c r="F1281" s="156" t="n">
        <v>857007</v>
      </c>
      <c r="G1281" s="157" t="n">
        <v>249.86</v>
      </c>
      <c r="H1281" s="156" t="n">
        <v>3399</v>
      </c>
    </row>
    <row r="1282" ht="36" customHeight="1" s="113">
      <c r="A1282" s="158" t="n">
        <v>46137</v>
      </c>
      <c r="B1282" s="156" t="inlineStr">
        <is>
          <t>M008</t>
        </is>
      </c>
      <c r="C1282" s="156" t="inlineStr">
        <is>
          <t>AYRANCILAR</t>
        </is>
      </c>
      <c r="D1282" s="156" t="inlineStr">
        <is>
          <t>CÜNEYT ÇIKRIKÇI - AYŞE AVCU</t>
        </is>
      </c>
      <c r="E1282" s="156" t="n">
        <v>3225</v>
      </c>
      <c r="F1282" s="156" t="n">
        <v>820091</v>
      </c>
      <c r="G1282" s="157" t="n">
        <v>254.29</v>
      </c>
      <c r="H1282" s="156" t="n">
        <v>3103</v>
      </c>
    </row>
    <row r="1283" ht="24" customHeight="1" s="113">
      <c r="A1283" s="158" t="n">
        <v>46137</v>
      </c>
      <c r="B1283" s="156" t="inlineStr">
        <is>
          <t>M009</t>
        </is>
      </c>
      <c r="C1283" s="156" t="inlineStr">
        <is>
          <t>BALÇOVA</t>
        </is>
      </c>
      <c r="D1283" s="156" t="inlineStr">
        <is>
          <t>ERTAN TEKİ</t>
        </is>
      </c>
      <c r="E1283" s="156" t="n">
        <v>4344</v>
      </c>
      <c r="F1283" s="156" t="n">
        <v>950405</v>
      </c>
      <c r="G1283" s="157" t="n">
        <v>218.79</v>
      </c>
      <c r="H1283" s="156" t="n">
        <v>4391</v>
      </c>
    </row>
    <row r="1284" ht="36" customHeight="1" s="113">
      <c r="A1284" s="158" t="n">
        <v>46137</v>
      </c>
      <c r="B1284" s="156" t="inlineStr">
        <is>
          <t>M010</t>
        </is>
      </c>
      <c r="C1284" s="156" t="inlineStr">
        <is>
          <t>BAYRAKLI</t>
        </is>
      </c>
      <c r="D1284" s="156" t="inlineStr">
        <is>
          <t>DERYA YARDIMCI</t>
        </is>
      </c>
      <c r="E1284" s="156" t="n">
        <v>3458</v>
      </c>
      <c r="F1284" s="156" t="n">
        <v>1061547</v>
      </c>
      <c r="G1284" s="157" t="n">
        <v>306.98</v>
      </c>
      <c r="H1284" s="156" t="n">
        <v>3284</v>
      </c>
    </row>
    <row r="1285" ht="36" customHeight="1" s="113">
      <c r="A1285" s="158" t="n">
        <v>46137</v>
      </c>
      <c r="B1285" s="156" t="inlineStr">
        <is>
          <t>M011</t>
        </is>
      </c>
      <c r="C1285" s="156" t="inlineStr">
        <is>
          <t>BOZYAKA</t>
        </is>
      </c>
      <c r="D1285" s="156" t="inlineStr">
        <is>
          <t>ERTAN TEKİ</t>
        </is>
      </c>
      <c r="E1285" s="156" t="n">
        <v>2547</v>
      </c>
      <c r="F1285" s="156" t="n">
        <v>1054986</v>
      </c>
      <c r="G1285" s="157" t="n">
        <v>414.21</v>
      </c>
      <c r="H1285" s="156" t="n">
        <v>2748</v>
      </c>
    </row>
    <row r="1286" ht="36" customHeight="1" s="113">
      <c r="A1286" s="158" t="n">
        <v>46137</v>
      </c>
      <c r="B1286" s="156" t="inlineStr">
        <is>
          <t>M012</t>
        </is>
      </c>
      <c r="C1286" s="156" t="inlineStr">
        <is>
          <t xml:space="preserve">BUCA </t>
        </is>
      </c>
      <c r="D1286" s="156" t="inlineStr">
        <is>
          <t>DERYA YARDIMCI</t>
        </is>
      </c>
      <c r="E1286" s="156" t="n">
        <v>1531</v>
      </c>
      <c r="F1286" s="156" t="n">
        <v>603625</v>
      </c>
      <c r="G1286" s="157" t="n">
        <v>394.27</v>
      </c>
      <c r="H1286" s="156" t="n">
        <v>1481</v>
      </c>
    </row>
    <row r="1287" ht="48" customHeight="1" s="113">
      <c r="A1287" s="158" t="n">
        <v>46137</v>
      </c>
      <c r="B1287" s="156" t="inlineStr">
        <is>
          <t>M013</t>
        </is>
      </c>
      <c r="C1287" s="156" t="inlineStr">
        <is>
          <t>DEDEBAŞI</t>
        </is>
      </c>
      <c r="D1287" s="156" t="inlineStr">
        <is>
          <t>DERYA YARDIMCI</t>
        </is>
      </c>
      <c r="E1287" s="156" t="n">
        <v>2804</v>
      </c>
      <c r="F1287" s="156" t="n">
        <v>1082238</v>
      </c>
      <c r="G1287" s="157" t="n">
        <v>385.96</v>
      </c>
      <c r="H1287" s="156" t="n">
        <v>2824</v>
      </c>
    </row>
    <row r="1288" ht="36" customHeight="1" s="113">
      <c r="A1288" s="158" t="n">
        <v>46137</v>
      </c>
      <c r="B1288" s="156" t="inlineStr">
        <is>
          <t>M014</t>
        </is>
      </c>
      <c r="C1288" s="156" t="inlineStr">
        <is>
          <t>ESKİİZMİR</t>
        </is>
      </c>
      <c r="D1288" s="156" t="inlineStr">
        <is>
          <t>ERTAN TEKİ</t>
        </is>
      </c>
      <c r="E1288" s="156" t="n">
        <v>2475</v>
      </c>
      <c r="F1288" s="156" t="n">
        <v>1124317</v>
      </c>
      <c r="G1288" s="157" t="n">
        <v>454.27</v>
      </c>
      <c r="H1288" s="156" t="n">
        <v>2328</v>
      </c>
    </row>
    <row r="1289" ht="27.75" customHeight="1" s="113">
      <c r="A1289" s="158" t="n">
        <v>46137</v>
      </c>
      <c r="B1289" s="156" t="inlineStr">
        <is>
          <t>M015</t>
        </is>
      </c>
      <c r="C1289" s="156" t="inlineStr">
        <is>
          <t>GAZİEMİR-1</t>
        </is>
      </c>
      <c r="D1289" s="156" t="inlineStr">
        <is>
          <t>ALİ ÇELİK</t>
        </is>
      </c>
      <c r="E1289" s="156" t="n">
        <v>1985</v>
      </c>
      <c r="F1289" s="156" t="n">
        <v>741457</v>
      </c>
      <c r="G1289" s="157" t="n">
        <v>373.53</v>
      </c>
      <c r="H1289" s="156" t="n">
        <v>2099</v>
      </c>
    </row>
    <row r="1290" ht="24" customHeight="1" s="113">
      <c r="A1290" s="158" t="n">
        <v>46137</v>
      </c>
      <c r="B1290" s="156" t="inlineStr">
        <is>
          <t>M016</t>
        </is>
      </c>
      <c r="C1290" s="156" t="inlineStr">
        <is>
          <t>GAZİEMİR-2</t>
        </is>
      </c>
      <c r="D1290" s="156" t="inlineStr">
        <is>
          <t>ALİ ÇELİK</t>
        </is>
      </c>
      <c r="E1290" s="156" t="n">
        <v>3540</v>
      </c>
      <c r="F1290" s="156" t="n">
        <v>1338812</v>
      </c>
      <c r="G1290" s="157" t="n">
        <v>378.2</v>
      </c>
      <c r="H1290" s="156" t="n">
        <v>3768</v>
      </c>
    </row>
    <row r="1291" ht="36" customHeight="1" s="113">
      <c r="A1291" s="158" t="n">
        <v>46137</v>
      </c>
      <c r="B1291" s="156" t="inlineStr">
        <is>
          <t>M017</t>
        </is>
      </c>
      <c r="C1291" s="156" t="inlineStr">
        <is>
          <t>GAZİEMİR-3</t>
        </is>
      </c>
      <c r="D1291" s="156" t="inlineStr">
        <is>
          <t>ALİ ÇELİK</t>
        </is>
      </c>
      <c r="E1291" s="156" t="n">
        <v>2213</v>
      </c>
      <c r="F1291" s="156" t="n">
        <v>639407</v>
      </c>
      <c r="G1291" s="157" t="n">
        <v>288.93</v>
      </c>
      <c r="H1291" s="156" t="n">
        <v>2324</v>
      </c>
    </row>
    <row r="1292" ht="24" customHeight="1" s="113">
      <c r="A1292" s="158" t="n">
        <v>46137</v>
      </c>
      <c r="B1292" s="156" t="inlineStr">
        <is>
          <t>M018</t>
        </is>
      </c>
      <c r="C1292" s="156" t="inlineStr">
        <is>
          <t>GAZİEMİR-4</t>
        </is>
      </c>
      <c r="D1292" s="156" t="inlineStr">
        <is>
          <t>ALİ ÇELİK</t>
        </is>
      </c>
      <c r="E1292" s="156" t="n">
        <v>2530</v>
      </c>
      <c r="F1292" s="156" t="n">
        <v>891290</v>
      </c>
      <c r="G1292" s="157" t="n">
        <v>352.29</v>
      </c>
      <c r="H1292" s="156" t="n">
        <v>2550</v>
      </c>
    </row>
    <row r="1293" ht="24" customHeight="1" s="113">
      <c r="A1293" s="158" t="n">
        <v>46137</v>
      </c>
      <c r="B1293" s="156" t="inlineStr">
        <is>
          <t>M019</t>
        </is>
      </c>
      <c r="C1293" s="156" t="inlineStr">
        <is>
          <t>GAZİEMİR-5</t>
        </is>
      </c>
      <c r="D1293" s="156" t="inlineStr">
        <is>
          <t>ALİ ÇELİK</t>
        </is>
      </c>
      <c r="E1293" s="156" t="n">
        <v>2377</v>
      </c>
      <c r="F1293" s="156" t="n">
        <v>583643</v>
      </c>
      <c r="G1293" s="157" t="n">
        <v>245.54</v>
      </c>
      <c r="H1293" s="156" t="n">
        <v>2286</v>
      </c>
    </row>
    <row r="1294" ht="48" customHeight="1" s="113">
      <c r="A1294" s="158" t="n">
        <v>46137</v>
      </c>
      <c r="B1294" s="156" t="inlineStr">
        <is>
          <t>M020</t>
        </is>
      </c>
      <c r="C1294" s="156" t="inlineStr">
        <is>
          <t>GAZİEMİR-6</t>
        </is>
      </c>
      <c r="D1294" s="156" t="inlineStr">
        <is>
          <t>ALİ ÇELİK</t>
        </is>
      </c>
      <c r="E1294" s="156" t="n">
        <v>991</v>
      </c>
      <c r="F1294" s="156" t="n">
        <v>370405</v>
      </c>
      <c r="G1294" s="157" t="n">
        <v>373.77</v>
      </c>
      <c r="H1294" s="156" t="n">
        <v>1061</v>
      </c>
    </row>
    <row r="1295" ht="48" customHeight="1" s="113">
      <c r="A1295" s="158" t="n">
        <v>46137</v>
      </c>
      <c r="B1295" s="156" t="inlineStr">
        <is>
          <t>M021</t>
        </is>
      </c>
      <c r="C1295" s="156" t="inlineStr">
        <is>
          <t>GAZİEMİR-7</t>
        </is>
      </c>
      <c r="D1295" s="156" t="inlineStr">
        <is>
          <t>ALİ ÇELİK</t>
        </is>
      </c>
      <c r="E1295" s="156" t="n">
        <v>3518</v>
      </c>
      <c r="F1295" s="156" t="n">
        <v>950652</v>
      </c>
      <c r="G1295" s="157" t="n">
        <v>270.23</v>
      </c>
      <c r="H1295" s="156" t="n">
        <v>3739</v>
      </c>
    </row>
    <row r="1296" ht="48" customHeight="1" s="113">
      <c r="A1296" s="158" t="n">
        <v>46137</v>
      </c>
      <c r="B1296" s="156" t="inlineStr">
        <is>
          <t>M022</t>
        </is>
      </c>
      <c r="C1296" s="156" t="inlineStr">
        <is>
          <t>GEDİZ</t>
        </is>
      </c>
      <c r="D1296" s="156" t="inlineStr">
        <is>
          <t>DERYA YARDIMCI</t>
        </is>
      </c>
      <c r="E1296" s="156" t="n">
        <v>1580</v>
      </c>
      <c r="F1296" s="156" t="n">
        <v>633246</v>
      </c>
      <c r="G1296" s="157" t="n">
        <v>400.79</v>
      </c>
      <c r="H1296" s="156" t="n">
        <v>1558</v>
      </c>
    </row>
    <row r="1297" ht="48" customHeight="1" s="113">
      <c r="A1297" s="158" t="n">
        <v>46137</v>
      </c>
      <c r="B1297" s="156" t="inlineStr">
        <is>
          <t>M023</t>
        </is>
      </c>
      <c r="C1297" s="156" t="inlineStr">
        <is>
          <t>GÖZTEPE</t>
        </is>
      </c>
      <c r="D1297" s="156" t="inlineStr">
        <is>
          <t>ERTAN TEKİ</t>
        </is>
      </c>
      <c r="E1297" s="156" t="n">
        <v>4182</v>
      </c>
      <c r="F1297" s="156" t="n">
        <v>1449183</v>
      </c>
      <c r="G1297" s="157" t="n">
        <v>346.53</v>
      </c>
      <c r="H1297" s="156" t="n">
        <v>3836</v>
      </c>
    </row>
    <row r="1298" ht="48" customHeight="1" s="113">
      <c r="A1298" s="158" t="n">
        <v>46137</v>
      </c>
      <c r="B1298" s="156" t="inlineStr">
        <is>
          <t>M024</t>
        </is>
      </c>
      <c r="C1298" s="156" t="inlineStr">
        <is>
          <t>GÜMÜŞPALA</t>
        </is>
      </c>
      <c r="D1298" s="156" t="inlineStr">
        <is>
          <t>DERYA YARDIMCI</t>
        </is>
      </c>
      <c r="E1298" s="156" t="n">
        <v>4073</v>
      </c>
      <c r="F1298" s="156" t="n">
        <v>1821720</v>
      </c>
      <c r="G1298" s="157" t="n">
        <v>447.27</v>
      </c>
      <c r="H1298" s="156" t="n">
        <v>4149</v>
      </c>
    </row>
    <row r="1299" ht="24" customHeight="1" s="113">
      <c r="A1299" s="158" t="n">
        <v>46137</v>
      </c>
      <c r="B1299" s="156" t="inlineStr">
        <is>
          <t>M025</t>
        </is>
      </c>
      <c r="C1299" s="156" t="inlineStr">
        <is>
          <t>HAL DEPO</t>
        </is>
      </c>
      <c r="D1299" s="156" t="inlineStr">
        <is>
          <t>HALİT BAŞDAŞ</t>
        </is>
      </c>
      <c r="E1299" s="156" t="n">
        <v>0</v>
      </c>
      <c r="F1299" s="156" t="n">
        <v>0</v>
      </c>
      <c r="G1299" s="156" t="n">
        <v>0</v>
      </c>
      <c r="H1299" s="156" t="n">
        <v>0</v>
      </c>
    </row>
    <row r="1300" ht="36" customHeight="1" s="113">
      <c r="A1300" s="158" t="n">
        <v>46137</v>
      </c>
      <c r="B1300" s="156" t="inlineStr">
        <is>
          <t>M026</t>
        </is>
      </c>
      <c r="C1300" s="156" t="inlineStr">
        <is>
          <t>HARMANDALI</t>
        </is>
      </c>
      <c r="D1300" s="156" t="inlineStr">
        <is>
          <t>DERYA YARDIMCI</t>
        </is>
      </c>
      <c r="E1300" s="156" t="n">
        <v>4274</v>
      </c>
      <c r="F1300" s="156" t="n">
        <v>1524983</v>
      </c>
      <c r="G1300" s="157" t="n">
        <v>356.8</v>
      </c>
      <c r="H1300" s="156" t="n">
        <v>3900</v>
      </c>
    </row>
    <row r="1301" ht="24" customHeight="1" s="113">
      <c r="A1301" s="158" t="n">
        <v>46137</v>
      </c>
      <c r="B1301" s="156" t="inlineStr">
        <is>
          <t>M027</t>
        </is>
      </c>
      <c r="C1301" s="156" t="inlineStr">
        <is>
          <t>HATAY</t>
        </is>
      </c>
      <c r="D1301" s="156" t="inlineStr">
        <is>
          <t>ERTAN TEKİ</t>
        </is>
      </c>
      <c r="E1301" s="156" t="n">
        <v>4435</v>
      </c>
      <c r="F1301" s="156" t="n">
        <v>1383386</v>
      </c>
      <c r="G1301" s="157" t="n">
        <v>311.92</v>
      </c>
      <c r="H1301" s="156" t="n">
        <v>4439</v>
      </c>
    </row>
    <row r="1302" ht="36" customHeight="1" s="113">
      <c r="A1302" s="158" t="n">
        <v>46137</v>
      </c>
      <c r="B1302" s="156" t="inlineStr">
        <is>
          <t>M028</t>
        </is>
      </c>
      <c r="C1302" s="156" t="inlineStr">
        <is>
          <t>KARŞIYAKA-1</t>
        </is>
      </c>
      <c r="D1302" s="156" t="inlineStr">
        <is>
          <t>DERYA YARDIMCI</t>
        </is>
      </c>
      <c r="E1302" s="156" t="n">
        <v>4847</v>
      </c>
      <c r="F1302" s="156" t="n">
        <v>1683702</v>
      </c>
      <c r="G1302" s="157" t="n">
        <v>347.37</v>
      </c>
      <c r="H1302" s="156" t="n">
        <v>4785</v>
      </c>
    </row>
    <row r="1303" ht="24" customHeight="1" s="113">
      <c r="A1303" s="158" t="n">
        <v>46137</v>
      </c>
      <c r="B1303" s="156" t="inlineStr">
        <is>
          <t>M029</t>
        </is>
      </c>
      <c r="C1303" s="156" t="inlineStr">
        <is>
          <t>KARŞIYAKA-2</t>
        </is>
      </c>
      <c r="D1303" s="156" t="inlineStr">
        <is>
          <t>DERYA YARDIMCI</t>
        </is>
      </c>
      <c r="E1303" s="156" t="n">
        <v>1542</v>
      </c>
      <c r="F1303" s="156" t="n">
        <v>376961</v>
      </c>
      <c r="G1303" s="157" t="n">
        <v>244.46</v>
      </c>
      <c r="H1303" s="156" t="n">
        <v>1433</v>
      </c>
    </row>
    <row r="1304" ht="36" customHeight="1" s="113">
      <c r="A1304" s="158" t="n">
        <v>46137</v>
      </c>
      <c r="B1304" s="156" t="inlineStr">
        <is>
          <t>M030</t>
        </is>
      </c>
      <c r="C1304" s="156" t="inlineStr">
        <is>
          <t>MANAVKUYU</t>
        </is>
      </c>
      <c r="D1304" s="156" t="inlineStr">
        <is>
          <t>DERYA YARDIMCI</t>
        </is>
      </c>
      <c r="E1304" s="156" t="n">
        <v>2250</v>
      </c>
      <c r="F1304" s="156" t="n">
        <v>644721</v>
      </c>
      <c r="G1304" s="157" t="n">
        <v>286.54</v>
      </c>
      <c r="H1304" s="156" t="n">
        <v>2334</v>
      </c>
    </row>
    <row r="1305" ht="48" customHeight="1" s="113">
      <c r="A1305" s="158" t="n">
        <v>46137</v>
      </c>
      <c r="B1305" s="156" t="inlineStr">
        <is>
          <t>M031</t>
        </is>
      </c>
      <c r="C1305" s="156" t="inlineStr">
        <is>
          <t>MENDERES</t>
        </is>
      </c>
      <c r="D1305" s="156" t="inlineStr">
        <is>
          <t>CÜNEYT ÇIKRIKÇI - AYŞE AVCU</t>
        </is>
      </c>
      <c r="E1305" s="156" t="n">
        <v>4292</v>
      </c>
      <c r="F1305" s="156" t="n">
        <v>1108213</v>
      </c>
      <c r="G1305" s="157" t="n">
        <v>258.2</v>
      </c>
      <c r="H1305" s="156" t="n">
        <v>3947</v>
      </c>
    </row>
    <row r="1306" ht="24" customHeight="1" s="113">
      <c r="A1306" s="158" t="n">
        <v>46137</v>
      </c>
      <c r="B1306" s="156" t="inlineStr">
        <is>
          <t>M032</t>
        </is>
      </c>
      <c r="C1306" s="156" t="inlineStr">
        <is>
          <t>MENDERES DEPO</t>
        </is>
      </c>
      <c r="D1306" s="156" t="inlineStr">
        <is>
          <t>AYHAN DAŞDEMİR</t>
        </is>
      </c>
      <c r="E1306" s="156" t="n">
        <v>0</v>
      </c>
      <c r="F1306" s="156" t="n">
        <v>0</v>
      </c>
      <c r="G1306" s="156" t="n">
        <v>0</v>
      </c>
      <c r="H1306" s="156" t="n">
        <v>0</v>
      </c>
    </row>
    <row r="1307" ht="24" customHeight="1" s="113">
      <c r="A1307" s="158" t="n">
        <v>46137</v>
      </c>
      <c r="B1307" s="156" t="inlineStr">
        <is>
          <t>M033</t>
        </is>
      </c>
      <c r="C1307" s="156" t="inlineStr">
        <is>
          <t>MERKEZ</t>
        </is>
      </c>
      <c r="D1307" s="156" t="inlineStr">
        <is>
          <t>GENEL MÜDÜR</t>
        </is>
      </c>
      <c r="E1307" s="156" t="n">
        <v>0</v>
      </c>
      <c r="F1307" s="156" t="n">
        <v>0</v>
      </c>
      <c r="G1307" s="156" t="n">
        <v>0</v>
      </c>
      <c r="H1307" s="156" t="n">
        <v>0</v>
      </c>
    </row>
    <row r="1308" ht="36" customHeight="1" s="113">
      <c r="A1308" s="158" t="n">
        <v>46137</v>
      </c>
      <c r="B1308" s="156" t="inlineStr">
        <is>
          <t>M034</t>
        </is>
      </c>
      <c r="C1308" s="156" t="inlineStr">
        <is>
          <t>NARLIDERE</t>
        </is>
      </c>
      <c r="D1308" s="156" t="inlineStr">
        <is>
          <t>ERTAN TEKİ</t>
        </is>
      </c>
      <c r="E1308" s="156" t="n">
        <v>4224</v>
      </c>
      <c r="F1308" s="156" t="n">
        <v>917738</v>
      </c>
      <c r="G1308" s="157" t="n">
        <v>217.27</v>
      </c>
      <c r="H1308" s="156" t="n">
        <v>4309</v>
      </c>
    </row>
    <row r="1309" ht="36" customHeight="1" s="113">
      <c r="A1309" s="158" t="n">
        <v>46137</v>
      </c>
      <c r="B1309" s="156" t="inlineStr">
        <is>
          <t>M035</t>
        </is>
      </c>
      <c r="C1309" s="156" t="inlineStr">
        <is>
          <t>OSMANGAZİ</t>
        </is>
      </c>
      <c r="D1309" s="156" t="inlineStr">
        <is>
          <t>DERYA YARDIMCI</t>
        </is>
      </c>
      <c r="E1309" s="156" t="n">
        <v>5396</v>
      </c>
      <c r="F1309" s="156" t="n">
        <v>1628498</v>
      </c>
      <c r="G1309" s="157" t="n">
        <v>301.8</v>
      </c>
      <c r="H1309" s="156" t="n">
        <v>5786</v>
      </c>
    </row>
    <row r="1310" ht="24" customHeight="1" s="113">
      <c r="A1310" s="158" t="n">
        <v>46137</v>
      </c>
      <c r="B1310" s="156" t="inlineStr">
        <is>
          <t>M036</t>
        </is>
      </c>
      <c r="C1310" s="156" t="inlineStr">
        <is>
          <t>POLİGON</t>
        </is>
      </c>
      <c r="D1310" s="156" t="inlineStr">
        <is>
          <t>ERTAN TEKİ</t>
        </is>
      </c>
      <c r="E1310" s="156" t="n">
        <v>2435</v>
      </c>
      <c r="F1310" s="156" t="n">
        <v>562821</v>
      </c>
      <c r="G1310" s="157" t="n">
        <v>231.14</v>
      </c>
      <c r="H1310" s="156" t="n">
        <v>2200</v>
      </c>
    </row>
    <row r="1311" ht="24" customHeight="1" s="113">
      <c r="A1311" s="158" t="n">
        <v>46137</v>
      </c>
      <c r="B1311" s="156" t="inlineStr">
        <is>
          <t>M037</t>
        </is>
      </c>
      <c r="C1311" s="156" t="inlineStr">
        <is>
          <t>SEFERİHİSAR</t>
        </is>
      </c>
      <c r="D1311" s="156" t="inlineStr">
        <is>
          <t>ERTAN TEKİ</t>
        </is>
      </c>
      <c r="E1311" s="156" t="n">
        <v>3981</v>
      </c>
      <c r="F1311" s="156" t="n">
        <v>1438179</v>
      </c>
      <c r="G1311" s="157" t="n">
        <v>361.26</v>
      </c>
      <c r="H1311" s="156" t="n">
        <v>4290</v>
      </c>
    </row>
    <row r="1312" ht="24" customHeight="1" s="113">
      <c r="A1312" s="158" t="n">
        <v>46137</v>
      </c>
      <c r="B1312" s="156" t="inlineStr">
        <is>
          <t>M038</t>
        </is>
      </c>
      <c r="C1312" s="156" t="inlineStr">
        <is>
          <t>TORBALI 1</t>
        </is>
      </c>
      <c r="D1312" s="156" t="inlineStr">
        <is>
          <t>CÜNEYT ÇIKRIKÇI - AYŞE AVCU</t>
        </is>
      </c>
      <c r="E1312" s="156" t="n">
        <v>2953</v>
      </c>
      <c r="F1312" s="156" t="n">
        <v>1545066</v>
      </c>
      <c r="G1312" s="157" t="n">
        <v>523.22</v>
      </c>
      <c r="H1312" s="156" t="n">
        <v>3109</v>
      </c>
    </row>
    <row r="1313" ht="54.75" customHeight="1" s="113">
      <c r="A1313" s="158" t="n">
        <v>46137</v>
      </c>
      <c r="B1313" s="156" t="inlineStr">
        <is>
          <t>M039</t>
        </is>
      </c>
      <c r="C1313" s="156" t="inlineStr">
        <is>
          <t>TORBALI 2</t>
        </is>
      </c>
      <c r="D1313" s="156" t="inlineStr">
        <is>
          <t>CÜNEYT ÇIKRIKÇI - AYŞE AVCU</t>
        </is>
      </c>
      <c r="E1313" s="156" t="n">
        <v>3489</v>
      </c>
      <c r="F1313" s="156" t="n">
        <v>1006156</v>
      </c>
      <c r="G1313" s="157" t="n">
        <v>288.38</v>
      </c>
      <c r="H1313" s="156" t="n">
        <v>3747</v>
      </c>
    </row>
    <row r="1314" ht="24" customHeight="1" s="113">
      <c r="A1314" s="158" t="n">
        <v>46137</v>
      </c>
      <c r="B1314" s="156" t="inlineStr">
        <is>
          <t>M040</t>
        </is>
      </c>
      <c r="C1314" s="156" t="inlineStr">
        <is>
          <t>TORBALI 3</t>
        </is>
      </c>
      <c r="D1314" s="156" t="inlineStr">
        <is>
          <t>CÜNEYT ÇIKRIKÇI - AYŞE AVCU</t>
        </is>
      </c>
      <c r="E1314" s="156" t="n">
        <v>2456</v>
      </c>
      <c r="F1314" s="156" t="n">
        <v>659389</v>
      </c>
      <c r="G1314" s="157" t="n">
        <v>268.48</v>
      </c>
      <c r="H1314" s="156" t="n">
        <v>2595</v>
      </c>
    </row>
    <row r="1315" ht="48" customHeight="1" s="113">
      <c r="A1315" s="158" t="n">
        <v>46137</v>
      </c>
      <c r="B1315" s="156" t="inlineStr">
        <is>
          <t>M041</t>
        </is>
      </c>
      <c r="C1315" s="156" t="inlineStr">
        <is>
          <t>TORBALI 4</t>
        </is>
      </c>
      <c r="D1315" s="156" t="inlineStr">
        <is>
          <t>CÜNEYT ÇIKRIKÇI - AYŞE AVCU</t>
        </is>
      </c>
      <c r="E1315" s="156" t="n">
        <v>4394</v>
      </c>
      <c r="F1315" s="156" t="n">
        <v>2153184</v>
      </c>
      <c r="G1315" s="157" t="n">
        <v>490.03</v>
      </c>
      <c r="H1315" s="156" t="n">
        <v>4056</v>
      </c>
    </row>
    <row r="1316" ht="48" customHeight="1" s="113">
      <c r="A1316" s="158" t="n">
        <v>46137</v>
      </c>
      <c r="B1316" s="156" t="inlineStr">
        <is>
          <t>M042</t>
        </is>
      </c>
      <c r="C1316" s="156" t="inlineStr">
        <is>
          <t>TORBALI 5</t>
        </is>
      </c>
      <c r="D1316" s="156" t="inlineStr">
        <is>
          <t>CÜNEYT ÇIKRIKÇI - AYŞE AVCU</t>
        </is>
      </c>
      <c r="E1316" s="156" t="n">
        <v>5636</v>
      </c>
      <c r="F1316" s="156" t="n">
        <v>1918132</v>
      </c>
      <c r="G1316" s="157" t="n">
        <v>340.34</v>
      </c>
      <c r="H1316" s="156" t="n">
        <v>5356</v>
      </c>
    </row>
    <row r="1317" ht="48" customHeight="1" s="113">
      <c r="A1317" s="158" t="n">
        <v>46137</v>
      </c>
      <c r="B1317" s="156" t="inlineStr">
        <is>
          <t>M043</t>
        </is>
      </c>
      <c r="C1317" s="156" t="inlineStr">
        <is>
          <t>YAPICIOĞLU</t>
        </is>
      </c>
      <c r="D1317" s="156" t="inlineStr">
        <is>
          <t>ERTAN TEKİ</t>
        </is>
      </c>
      <c r="E1317" s="156" t="n">
        <v>1606</v>
      </c>
      <c r="F1317" s="156" t="n">
        <v>767013</v>
      </c>
      <c r="G1317" s="157" t="n">
        <v>477.59</v>
      </c>
      <c r="H1317" s="156" t="n">
        <v>1659</v>
      </c>
    </row>
    <row r="1318" ht="48" customHeight="1" s="113">
      <c r="A1318" s="158" t="n">
        <v>46137</v>
      </c>
      <c r="B1318" s="156" t="inlineStr">
        <is>
          <t>M044</t>
        </is>
      </c>
      <c r="C1318" s="156" t="inlineStr">
        <is>
          <t>YEŞİLOVA</t>
        </is>
      </c>
      <c r="D1318" s="156" t="inlineStr">
        <is>
          <t>DERYA YARDIMCI</t>
        </is>
      </c>
      <c r="E1318" s="156" t="n">
        <v>967</v>
      </c>
      <c r="F1318" s="156" t="n">
        <v>211606</v>
      </c>
      <c r="G1318" s="157" t="n">
        <v>218.83</v>
      </c>
      <c r="H1318" s="156" t="n">
        <v>910</v>
      </c>
    </row>
    <row r="1319" ht="48" customHeight="1" s="113">
      <c r="A1319" s="158" t="n">
        <v>46137</v>
      </c>
      <c r="B1319" s="156" t="inlineStr">
        <is>
          <t>M045</t>
        </is>
      </c>
      <c r="C1319" s="156" t="inlineStr">
        <is>
          <t>Z1  ET DEPO</t>
        </is>
      </c>
      <c r="D1319" s="156" t="inlineStr">
        <is>
          <t>FARUK MALKOÇ</t>
        </is>
      </c>
      <c r="E1319" s="156" t="n">
        <v>0</v>
      </c>
      <c r="F1319" s="156" t="n">
        <v>0</v>
      </c>
      <c r="G1319" s="156" t="n">
        <v>0</v>
      </c>
      <c r="H1319" s="156" t="n">
        <v>0</v>
      </c>
    </row>
    <row r="1320" ht="48" customHeight="1" s="113">
      <c r="A1320" s="158" t="n">
        <v>46137</v>
      </c>
      <c r="B1320" s="156" t="inlineStr">
        <is>
          <t>M046</t>
        </is>
      </c>
      <c r="C1320" s="156" t="inlineStr">
        <is>
          <t>ÇAMDİBİ</t>
        </is>
      </c>
      <c r="D1320" s="156" t="inlineStr">
        <is>
          <t>DERYA YARDIMCI</t>
        </is>
      </c>
      <c r="E1320" s="156" t="n">
        <v>3979</v>
      </c>
      <c r="F1320" s="156" t="n">
        <v>919064</v>
      </c>
      <c r="G1320" s="157" t="n">
        <v>230.98</v>
      </c>
      <c r="H1320" s="156" t="n">
        <v>3793</v>
      </c>
    </row>
    <row r="1321" ht="48" customHeight="1" s="113">
      <c r="A1321" s="158" t="n">
        <v>46137</v>
      </c>
      <c r="B1321" s="156" t="inlineStr">
        <is>
          <t>M047</t>
        </is>
      </c>
      <c r="C1321" s="156" t="inlineStr">
        <is>
          <t>ÇİFTLİK</t>
        </is>
      </c>
      <c r="D1321" s="156" t="inlineStr">
        <is>
          <t>CEBRAİL ÇİÇEK</t>
        </is>
      </c>
      <c r="E1321" s="156" t="n">
        <v>0</v>
      </c>
      <c r="F1321" s="156" t="n">
        <v>0</v>
      </c>
      <c r="G1321" s="156" t="n">
        <v>0</v>
      </c>
      <c r="H1321" s="156" t="n">
        <v>0</v>
      </c>
    </row>
    <row r="1322" ht="24" customHeight="1" s="113">
      <c r="A1322" s="158" t="n">
        <v>46137</v>
      </c>
      <c r="B1322" s="156" t="inlineStr">
        <is>
          <t>M048</t>
        </is>
      </c>
      <c r="C1322" s="156" t="inlineStr">
        <is>
          <t>ÇİĞLİ</t>
        </is>
      </c>
      <c r="D1322" s="156" t="inlineStr">
        <is>
          <t>DERYA YARDIMCI</t>
        </is>
      </c>
      <c r="E1322" s="156" t="n">
        <v>4038</v>
      </c>
      <c r="F1322" s="156" t="n">
        <v>872591</v>
      </c>
      <c r="G1322" s="157" t="n">
        <v>216.09</v>
      </c>
      <c r="H1322" s="156" t="n">
        <v>4169</v>
      </c>
    </row>
    <row r="1323" ht="36" customHeight="1" s="113">
      <c r="A1323" s="158" t="n">
        <v>46137</v>
      </c>
      <c r="B1323" s="156" t="inlineStr">
        <is>
          <t>M049</t>
        </is>
      </c>
      <c r="C1323" s="156" t="inlineStr">
        <is>
          <t>ÖZDERE</t>
        </is>
      </c>
      <c r="D1323" s="156" t="inlineStr">
        <is>
          <t>CÜNEYT ÇIKRIKÇI - AYŞE AVCU</t>
        </is>
      </c>
      <c r="E1323" s="156" t="n">
        <v>872</v>
      </c>
      <c r="F1323" s="156" t="n">
        <v>294745</v>
      </c>
      <c r="G1323" s="157" t="n">
        <v>338.01</v>
      </c>
      <c r="H1323" s="156" t="n">
        <v>827</v>
      </c>
    </row>
    <row r="1324" ht="24" customHeight="1" s="113">
      <c r="A1324" s="158" t="n">
        <v>46137</v>
      </c>
      <c r="B1324" s="156" t="inlineStr">
        <is>
          <t>M050</t>
        </is>
      </c>
      <c r="C1324" s="156" t="inlineStr">
        <is>
          <t>İZMİRSPOR</t>
        </is>
      </c>
      <c r="D1324" s="156" t="inlineStr">
        <is>
          <t>ERTAN TEKİ</t>
        </is>
      </c>
      <c r="E1324" s="156" t="n">
        <v>4392</v>
      </c>
      <c r="F1324" s="156" t="n">
        <v>2040438</v>
      </c>
      <c r="G1324" s="157" t="n">
        <v>464.58</v>
      </c>
      <c r="H1324" s="156" t="n">
        <v>4606</v>
      </c>
    </row>
    <row r="1325" ht="36" customHeight="1" s="113">
      <c r="A1325" s="158" t="n">
        <v>46137</v>
      </c>
      <c r="B1325" s="156" t="inlineStr">
        <is>
          <t>M051</t>
        </is>
      </c>
      <c r="C1325" s="156" t="inlineStr">
        <is>
          <t>ŞİRİNYER</t>
        </is>
      </c>
      <c r="D1325" s="156" t="inlineStr">
        <is>
          <t>ERTAN TEKİ</t>
        </is>
      </c>
      <c r="E1325" s="156" t="n">
        <v>1023</v>
      </c>
      <c r="F1325" s="156" t="n">
        <v>467790</v>
      </c>
      <c r="G1325" s="157" t="n">
        <v>457.27</v>
      </c>
      <c r="H1325" s="156" t="n">
        <v>936</v>
      </c>
    </row>
    <row r="1326" ht="36" customHeight="1" s="113">
      <c r="A1326" s="158" t="n">
        <v>46137</v>
      </c>
      <c r="B1326" s="156" t="inlineStr">
        <is>
          <t>M052</t>
        </is>
      </c>
      <c r="C1326" s="156" t="inlineStr">
        <is>
          <t>ŞİRİNYER 2</t>
        </is>
      </c>
      <c r="D1326" s="156" t="inlineStr">
        <is>
          <t>DERYA YARDIMCI</t>
        </is>
      </c>
      <c r="E1326" s="156" t="n">
        <v>3004</v>
      </c>
      <c r="F1326" s="156" t="n">
        <v>1256952</v>
      </c>
      <c r="G1326" s="157" t="n">
        <v>418.43</v>
      </c>
      <c r="H1326" s="156" t="n">
        <v>2809</v>
      </c>
    </row>
    <row r="1327" ht="24" customHeight="1" s="113">
      <c r="A1327" s="158" t="n">
        <v>46137</v>
      </c>
      <c r="B1327" s="156" t="inlineStr">
        <is>
          <t>M057</t>
        </is>
      </c>
      <c r="C1327" s="156" t="inlineStr">
        <is>
          <t>BUCA2</t>
        </is>
      </c>
      <c r="D1327" s="156" t="inlineStr">
        <is>
          <t>ERTAN TEKİ</t>
        </is>
      </c>
      <c r="E1327" s="156" t="n">
        <v>0</v>
      </c>
      <c r="F1327" s="156" t="n">
        <v>0</v>
      </c>
      <c r="G1327" s="156" t="n">
        <v>0</v>
      </c>
      <c r="H1327" s="156" t="n">
        <v>0</v>
      </c>
    </row>
    <row r="1328" ht="48" customHeight="1" s="113">
      <c r="A1328" s="158" t="n">
        <v>46138</v>
      </c>
      <c r="B1328" s="156" t="inlineStr">
        <is>
          <t>M001</t>
        </is>
      </c>
      <c r="C1328" s="156" t="inlineStr">
        <is>
          <t>AKEVLER</t>
        </is>
      </c>
      <c r="D1328" s="156" t="inlineStr">
        <is>
          <t>ERTAN TEKİ</t>
        </is>
      </c>
      <c r="E1328" s="156" t="n">
        <v>1832</v>
      </c>
      <c r="F1328" s="156" t="n">
        <v>697050</v>
      </c>
      <c r="G1328" s="157" t="n">
        <v>380.49</v>
      </c>
      <c r="H1328" s="156" t="n">
        <v>1707</v>
      </c>
    </row>
    <row r="1329" ht="48" customHeight="1" s="113">
      <c r="A1329" s="158" t="n">
        <v>46138</v>
      </c>
      <c r="B1329" s="156" t="inlineStr">
        <is>
          <t>M002</t>
        </is>
      </c>
      <c r="C1329" s="156" t="inlineStr">
        <is>
          <t>AYDIN EFELER</t>
        </is>
      </c>
      <c r="D1329" s="156" t="inlineStr">
        <is>
          <t>CÜNEYT ÇIKRIKÇI - AYŞE AVCU</t>
        </is>
      </c>
      <c r="E1329" s="156" t="n">
        <v>3656</v>
      </c>
      <c r="F1329" s="156" t="n">
        <v>1076365</v>
      </c>
      <c r="G1329" s="157" t="n">
        <v>294.41</v>
      </c>
      <c r="H1329" s="156" t="n">
        <v>3729</v>
      </c>
    </row>
    <row r="1330" ht="48" customHeight="1" s="113">
      <c r="A1330" s="158" t="n">
        <v>46138</v>
      </c>
      <c r="B1330" s="156" t="inlineStr">
        <is>
          <t>M003</t>
        </is>
      </c>
      <c r="C1330" s="156" t="inlineStr">
        <is>
          <t>AYDIN EFELER-2</t>
        </is>
      </c>
      <c r="D1330" s="156" t="inlineStr">
        <is>
          <t>CÜNEYT ÇIKRIKÇI - AYŞE AVCU</t>
        </is>
      </c>
      <c r="E1330" s="156" t="n">
        <v>1831</v>
      </c>
      <c r="F1330" s="156" t="n">
        <v>713906</v>
      </c>
      <c r="G1330" s="157" t="n">
        <v>389.9</v>
      </c>
      <c r="H1330" s="156" t="n">
        <v>1919</v>
      </c>
    </row>
    <row r="1331" ht="48" customHeight="1" s="113">
      <c r="A1331" s="158" t="n">
        <v>46138</v>
      </c>
      <c r="B1331" s="156" t="inlineStr">
        <is>
          <t>M004</t>
        </is>
      </c>
      <c r="C1331" s="156" t="inlineStr">
        <is>
          <t>AYDIN FATİH</t>
        </is>
      </c>
      <c r="D1331" s="156" t="inlineStr">
        <is>
          <t>CÜNEYT ÇIKRIKÇI - AYŞE AVCU</t>
        </is>
      </c>
      <c r="E1331" s="156" t="n">
        <v>1622</v>
      </c>
      <c r="F1331" s="156" t="n">
        <v>550934</v>
      </c>
      <c r="G1331" s="157" t="n">
        <v>339.66</v>
      </c>
      <c r="H1331" s="156" t="n">
        <v>1562</v>
      </c>
    </row>
    <row r="1332" ht="48" customHeight="1" s="113">
      <c r="A1332" s="158" t="n">
        <v>46138</v>
      </c>
      <c r="B1332" s="156" t="inlineStr">
        <is>
          <t>M005</t>
        </is>
      </c>
      <c r="C1332" s="156" t="inlineStr">
        <is>
          <t>AYDIN FATİH-2</t>
        </is>
      </c>
      <c r="D1332" s="156" t="inlineStr">
        <is>
          <t>CÜNEYT ÇIKRIKÇI - AYŞE AVCU</t>
        </is>
      </c>
      <c r="E1332" s="156" t="n">
        <v>1560</v>
      </c>
      <c r="F1332" s="156" t="n">
        <v>919785</v>
      </c>
      <c r="G1332" s="157" t="n">
        <v>589.61</v>
      </c>
      <c r="H1332" s="156" t="n">
        <v>1467</v>
      </c>
    </row>
    <row r="1333" ht="48" customHeight="1" s="113">
      <c r="A1333" s="158" t="n">
        <v>46138</v>
      </c>
      <c r="B1333" s="156" t="inlineStr">
        <is>
          <t>M006</t>
        </is>
      </c>
      <c r="C1333" s="156" t="inlineStr">
        <is>
          <t>AYDIN GİRNE</t>
        </is>
      </c>
      <c r="D1333" s="156" t="inlineStr">
        <is>
          <t>CÜNEYT ÇIKRIKÇI - AYŞE AVCU</t>
        </is>
      </c>
      <c r="E1333" s="156" t="n">
        <v>2198</v>
      </c>
      <c r="F1333" s="156" t="n">
        <v>609091</v>
      </c>
      <c r="G1333" s="157" t="n">
        <v>277.11</v>
      </c>
      <c r="H1333" s="156" t="n">
        <v>2328</v>
      </c>
    </row>
    <row r="1334" ht="48" customHeight="1" s="113">
      <c r="A1334" s="158" t="n">
        <v>46138</v>
      </c>
      <c r="B1334" s="156" t="inlineStr">
        <is>
          <t>M007</t>
        </is>
      </c>
      <c r="C1334" s="156" t="inlineStr">
        <is>
          <t>AYDIN MİMARSİNAN</t>
        </is>
      </c>
      <c r="D1334" s="156" t="inlineStr">
        <is>
          <t>CÜNEYT ÇIKRIKÇI - AYŞE AVCU</t>
        </is>
      </c>
      <c r="E1334" s="156" t="n">
        <v>3524</v>
      </c>
      <c r="F1334" s="156" t="n">
        <v>812723</v>
      </c>
      <c r="G1334" s="157" t="n">
        <v>230.63</v>
      </c>
      <c r="H1334" s="156" t="n">
        <v>3382</v>
      </c>
    </row>
    <row r="1335" ht="36" customHeight="1" s="113">
      <c r="A1335" s="158" t="n">
        <v>46138</v>
      </c>
      <c r="B1335" s="156" t="inlineStr">
        <is>
          <t>M008</t>
        </is>
      </c>
      <c r="C1335" s="156" t="inlineStr">
        <is>
          <t>AYRANCILAR</t>
        </is>
      </c>
      <c r="D1335" s="156" t="inlineStr">
        <is>
          <t>CÜNEYT ÇIKRIKÇI - AYŞE AVCU</t>
        </is>
      </c>
      <c r="E1335" s="156" t="n">
        <v>3448</v>
      </c>
      <c r="F1335" s="156" t="n">
        <v>810734</v>
      </c>
      <c r="G1335" s="157" t="n">
        <v>235.13</v>
      </c>
      <c r="H1335" s="156" t="n">
        <v>3635</v>
      </c>
    </row>
    <row r="1336" ht="24" customHeight="1" s="113">
      <c r="A1336" s="158" t="n">
        <v>46138</v>
      </c>
      <c r="B1336" s="156" t="inlineStr">
        <is>
          <t>M009</t>
        </is>
      </c>
      <c r="C1336" s="156" t="inlineStr">
        <is>
          <t>BALÇOVA</t>
        </is>
      </c>
      <c r="D1336" s="156" t="inlineStr">
        <is>
          <t>ERTAN TEKİ</t>
        </is>
      </c>
      <c r="E1336" s="156" t="n">
        <v>2977</v>
      </c>
      <c r="F1336" s="156" t="n">
        <v>587556</v>
      </c>
      <c r="G1336" s="157" t="n">
        <v>197.37</v>
      </c>
      <c r="H1336" s="156" t="n">
        <v>2972</v>
      </c>
    </row>
    <row r="1337" ht="36" customHeight="1" s="113">
      <c r="A1337" s="158" t="n">
        <v>46138</v>
      </c>
      <c r="B1337" s="156" t="inlineStr">
        <is>
          <t>M010</t>
        </is>
      </c>
      <c r="C1337" s="156" t="inlineStr">
        <is>
          <t>BAYRAKLI</t>
        </is>
      </c>
      <c r="D1337" s="156" t="inlineStr">
        <is>
          <t>DERYA YARDIMCI</t>
        </is>
      </c>
      <c r="E1337" s="156" t="n">
        <v>3629</v>
      </c>
      <c r="F1337" s="156" t="n">
        <v>877632</v>
      </c>
      <c r="G1337" s="157" t="n">
        <v>241.84</v>
      </c>
      <c r="H1337" s="156" t="n">
        <v>3754</v>
      </c>
    </row>
    <row r="1338" ht="24" customHeight="1" s="113">
      <c r="A1338" s="158" t="n">
        <v>46138</v>
      </c>
      <c r="B1338" s="156" t="inlineStr">
        <is>
          <t>M011</t>
        </is>
      </c>
      <c r="C1338" s="156" t="inlineStr">
        <is>
          <t>BOZYAKA</t>
        </is>
      </c>
      <c r="D1338" s="156" t="inlineStr">
        <is>
          <t>ERTAN TEKİ</t>
        </is>
      </c>
      <c r="E1338" s="156" t="n">
        <v>2267</v>
      </c>
      <c r="F1338" s="156" t="n">
        <v>995652</v>
      </c>
      <c r="G1338" s="157" t="n">
        <v>439.19</v>
      </c>
      <c r="H1338" s="156" t="n">
        <v>2160</v>
      </c>
    </row>
    <row r="1339" ht="36" customHeight="1" s="113">
      <c r="A1339" s="158" t="n">
        <v>46138</v>
      </c>
      <c r="B1339" s="156" t="inlineStr">
        <is>
          <t>M012</t>
        </is>
      </c>
      <c r="C1339" s="156" t="inlineStr">
        <is>
          <t xml:space="preserve">BUCA </t>
        </is>
      </c>
      <c r="D1339" s="156" t="inlineStr">
        <is>
          <t>DERYA YARDIMCI</t>
        </is>
      </c>
      <c r="E1339" s="156" t="n">
        <v>1340</v>
      </c>
      <c r="F1339" s="156" t="n">
        <v>517459</v>
      </c>
      <c r="G1339" s="157" t="n">
        <v>386.16</v>
      </c>
      <c r="H1339" s="156" t="n">
        <v>1399</v>
      </c>
    </row>
    <row r="1340" ht="24" customHeight="1" s="113">
      <c r="A1340" s="158" t="n">
        <v>46138</v>
      </c>
      <c r="B1340" s="156" t="inlineStr">
        <is>
          <t>M013</t>
        </is>
      </c>
      <c r="C1340" s="156" t="inlineStr">
        <is>
          <t>DEDEBAŞI</t>
        </is>
      </c>
      <c r="D1340" s="156" t="inlineStr">
        <is>
          <t>DERYA YARDIMCI</t>
        </is>
      </c>
      <c r="E1340" s="156" t="n">
        <v>4121</v>
      </c>
      <c r="F1340" s="156" t="n">
        <v>1620371</v>
      </c>
      <c r="G1340" s="157" t="n">
        <v>393.2</v>
      </c>
      <c r="H1340" s="156" t="n">
        <v>3816</v>
      </c>
    </row>
    <row r="1341" ht="36" customHeight="1" s="113">
      <c r="A1341" s="158" t="n">
        <v>46138</v>
      </c>
      <c r="B1341" s="156" t="inlineStr">
        <is>
          <t>M014</t>
        </is>
      </c>
      <c r="C1341" s="156" t="inlineStr">
        <is>
          <t>ESKİİZMİR</t>
        </is>
      </c>
      <c r="D1341" s="156" t="inlineStr">
        <is>
          <t>ERTAN TEKİ</t>
        </is>
      </c>
      <c r="E1341" s="156" t="n">
        <v>2867</v>
      </c>
      <c r="F1341" s="156" t="n">
        <v>1247293</v>
      </c>
      <c r="G1341" s="157" t="n">
        <v>435.05</v>
      </c>
      <c r="H1341" s="156" t="n">
        <v>3034</v>
      </c>
    </row>
    <row r="1342" ht="36" customHeight="1" s="113">
      <c r="A1342" s="158" t="n">
        <v>46138</v>
      </c>
      <c r="B1342" s="156" t="inlineStr">
        <is>
          <t>M015</t>
        </is>
      </c>
      <c r="C1342" s="156" t="inlineStr">
        <is>
          <t>GAZİEMİR-1</t>
        </is>
      </c>
      <c r="D1342" s="156" t="inlineStr">
        <is>
          <t>ALİ ÇELİK</t>
        </is>
      </c>
      <c r="E1342" s="156" t="n">
        <v>2193</v>
      </c>
      <c r="F1342" s="156" t="n">
        <v>823129</v>
      </c>
      <c r="G1342" s="157" t="n">
        <v>375.34</v>
      </c>
      <c r="H1342" s="156" t="n">
        <v>2325</v>
      </c>
    </row>
    <row r="1343" ht="36" customHeight="1" s="113">
      <c r="A1343" s="158" t="n">
        <v>46138</v>
      </c>
      <c r="B1343" s="156" t="inlineStr">
        <is>
          <t>M016</t>
        </is>
      </c>
      <c r="C1343" s="156" t="inlineStr">
        <is>
          <t>GAZİEMİR-2</t>
        </is>
      </c>
      <c r="D1343" s="156" t="inlineStr">
        <is>
          <t>ALİ ÇELİK</t>
        </is>
      </c>
      <c r="E1343" s="156" t="n">
        <v>3269</v>
      </c>
      <c r="F1343" s="156" t="n">
        <v>1057074</v>
      </c>
      <c r="G1343" s="157" t="n">
        <v>323.36</v>
      </c>
      <c r="H1343" s="156" t="n">
        <v>3129</v>
      </c>
    </row>
    <row r="1344" ht="48" customHeight="1" s="113">
      <c r="A1344" s="158" t="n">
        <v>46138</v>
      </c>
      <c r="B1344" s="156" t="inlineStr">
        <is>
          <t>M017</t>
        </is>
      </c>
      <c r="C1344" s="156" t="inlineStr">
        <is>
          <t>GAZİEMİR-3</t>
        </is>
      </c>
      <c r="D1344" s="156" t="inlineStr">
        <is>
          <t>ALİ ÇELİK</t>
        </is>
      </c>
      <c r="E1344" s="156" t="n">
        <v>2021</v>
      </c>
      <c r="F1344" s="156" t="n">
        <v>618542</v>
      </c>
      <c r="G1344" s="157" t="n">
        <v>306.06</v>
      </c>
      <c r="H1344" s="156" t="n">
        <v>1968</v>
      </c>
    </row>
    <row r="1345" ht="36" customHeight="1" s="113">
      <c r="A1345" s="158" t="n">
        <v>46138</v>
      </c>
      <c r="B1345" s="156" t="inlineStr">
        <is>
          <t>M018</t>
        </is>
      </c>
      <c r="C1345" s="156" t="inlineStr">
        <is>
          <t>GAZİEMİR-4</t>
        </is>
      </c>
      <c r="D1345" s="156" t="inlineStr">
        <is>
          <t>ALİ ÇELİK</t>
        </is>
      </c>
      <c r="E1345" s="156" t="n">
        <v>2074</v>
      </c>
      <c r="F1345" s="156" t="n">
        <v>723408</v>
      </c>
      <c r="G1345" s="157" t="n">
        <v>348.8</v>
      </c>
      <c r="H1345" s="156" t="n">
        <v>2114</v>
      </c>
    </row>
    <row r="1346" ht="27.75" customHeight="1" s="113">
      <c r="A1346" s="158" t="n">
        <v>46138</v>
      </c>
      <c r="B1346" s="156" t="inlineStr">
        <is>
          <t>M019</t>
        </is>
      </c>
      <c r="C1346" s="156" t="inlineStr">
        <is>
          <t>GAZİEMİR-5</t>
        </is>
      </c>
      <c r="D1346" s="156" t="inlineStr">
        <is>
          <t>ALİ ÇELİK</t>
        </is>
      </c>
      <c r="E1346" s="156" t="n">
        <v>2328</v>
      </c>
      <c r="F1346" s="156" t="n">
        <v>540755</v>
      </c>
      <c r="G1346" s="157" t="n">
        <v>232.28</v>
      </c>
      <c r="H1346" s="156" t="n">
        <v>2230</v>
      </c>
    </row>
    <row r="1347" ht="24" customHeight="1" s="113">
      <c r="A1347" s="158" t="n">
        <v>46138</v>
      </c>
      <c r="B1347" s="156" t="inlineStr">
        <is>
          <t>M020</t>
        </is>
      </c>
      <c r="C1347" s="156" t="inlineStr">
        <is>
          <t>GAZİEMİR-6</t>
        </is>
      </c>
      <c r="D1347" s="156" t="inlineStr">
        <is>
          <t>ALİ ÇELİK</t>
        </is>
      </c>
      <c r="E1347" s="156" t="n">
        <v>844</v>
      </c>
      <c r="F1347" s="156" t="n">
        <v>331345</v>
      </c>
      <c r="G1347" s="157" t="n">
        <v>392.59</v>
      </c>
      <c r="H1347" s="156" t="n">
        <v>858</v>
      </c>
    </row>
    <row r="1348" ht="36" customHeight="1" s="113">
      <c r="A1348" s="158" t="n">
        <v>46138</v>
      </c>
      <c r="B1348" s="156" t="inlineStr">
        <is>
          <t>M021</t>
        </is>
      </c>
      <c r="C1348" s="156" t="inlineStr">
        <is>
          <t>GAZİEMİR-7</t>
        </is>
      </c>
      <c r="D1348" s="156" t="inlineStr">
        <is>
          <t>ALİ ÇELİK</t>
        </is>
      </c>
      <c r="E1348" s="156" t="n">
        <v>3496</v>
      </c>
      <c r="F1348" s="156" t="n">
        <v>1038260</v>
      </c>
      <c r="G1348" s="157" t="n">
        <v>296.99</v>
      </c>
      <c r="H1348" s="156" t="n">
        <v>3593</v>
      </c>
    </row>
    <row r="1349" ht="24" customHeight="1" s="113">
      <c r="A1349" s="158" t="n">
        <v>46138</v>
      </c>
      <c r="B1349" s="156" t="inlineStr">
        <is>
          <t>M022</t>
        </is>
      </c>
      <c r="C1349" s="156" t="inlineStr">
        <is>
          <t>GEDİZ</t>
        </is>
      </c>
      <c r="D1349" s="156" t="inlineStr">
        <is>
          <t>DERYA YARDIMCI</t>
        </is>
      </c>
      <c r="E1349" s="156" t="n">
        <v>1116</v>
      </c>
      <c r="F1349" s="156" t="n">
        <v>452299</v>
      </c>
      <c r="G1349" s="157" t="n">
        <v>405.29</v>
      </c>
      <c r="H1349" s="156" t="n">
        <v>1131</v>
      </c>
    </row>
    <row r="1350" ht="24" customHeight="1" s="113">
      <c r="A1350" s="158" t="n">
        <v>46138</v>
      </c>
      <c r="B1350" s="156" t="inlineStr">
        <is>
          <t>M023</t>
        </is>
      </c>
      <c r="C1350" s="156" t="inlineStr">
        <is>
          <t>GÖZTEPE</t>
        </is>
      </c>
      <c r="D1350" s="156" t="inlineStr">
        <is>
          <t>ERTAN TEKİ</t>
        </is>
      </c>
      <c r="E1350" s="156" t="n">
        <v>4785</v>
      </c>
      <c r="F1350" s="156" t="n">
        <v>1848466</v>
      </c>
      <c r="G1350" s="157" t="n">
        <v>386.3</v>
      </c>
      <c r="H1350" s="156" t="n">
        <v>5098</v>
      </c>
    </row>
    <row r="1351" ht="48" customHeight="1" s="113">
      <c r="A1351" s="158" t="n">
        <v>46138</v>
      </c>
      <c r="B1351" s="156" t="inlineStr">
        <is>
          <t>M024</t>
        </is>
      </c>
      <c r="C1351" s="156" t="inlineStr">
        <is>
          <t>GÜMÜŞPALA</t>
        </is>
      </c>
      <c r="D1351" s="156" t="inlineStr">
        <is>
          <t>DERYA YARDIMCI</t>
        </is>
      </c>
      <c r="E1351" s="156" t="n">
        <v>4550</v>
      </c>
      <c r="F1351" s="156" t="n">
        <v>2340839</v>
      </c>
      <c r="G1351" s="157" t="n">
        <v>514.47</v>
      </c>
      <c r="H1351" s="156" t="n">
        <v>4880</v>
      </c>
    </row>
    <row r="1352" ht="48" customHeight="1" s="113">
      <c r="A1352" s="158" t="n">
        <v>46138</v>
      </c>
      <c r="B1352" s="156" t="inlineStr">
        <is>
          <t>M025</t>
        </is>
      </c>
      <c r="C1352" s="156" t="inlineStr">
        <is>
          <t>HAL DEPO</t>
        </is>
      </c>
      <c r="D1352" s="156" t="inlineStr">
        <is>
          <t>HALİT BAŞDAŞ</t>
        </is>
      </c>
      <c r="E1352" s="156" t="n">
        <v>0</v>
      </c>
      <c r="F1352" s="156" t="n">
        <v>0</v>
      </c>
      <c r="G1352" s="156" t="n">
        <v>0</v>
      </c>
      <c r="H1352" s="156" t="n">
        <v>0</v>
      </c>
    </row>
    <row r="1353" ht="48" customHeight="1" s="113">
      <c r="A1353" s="158" t="n">
        <v>46138</v>
      </c>
      <c r="B1353" s="156" t="inlineStr">
        <is>
          <t>M026</t>
        </is>
      </c>
      <c r="C1353" s="156" t="inlineStr">
        <is>
          <t>HARMANDALI</t>
        </is>
      </c>
      <c r="D1353" s="156" t="inlineStr">
        <is>
          <t>DERYA YARDIMCI</t>
        </is>
      </c>
      <c r="E1353" s="156" t="n">
        <v>4291</v>
      </c>
      <c r="F1353" s="156" t="n">
        <v>1782172</v>
      </c>
      <c r="G1353" s="157" t="n">
        <v>415.33</v>
      </c>
      <c r="H1353" s="156" t="n">
        <v>4471</v>
      </c>
    </row>
    <row r="1354" ht="48" customHeight="1" s="113">
      <c r="A1354" s="158" t="n">
        <v>46138</v>
      </c>
      <c r="B1354" s="156" t="inlineStr">
        <is>
          <t>M027</t>
        </is>
      </c>
      <c r="C1354" s="156" t="inlineStr">
        <is>
          <t>HATAY</t>
        </is>
      </c>
      <c r="D1354" s="156" t="inlineStr">
        <is>
          <t>ERTAN TEKİ</t>
        </is>
      </c>
      <c r="E1354" s="156" t="n">
        <v>5754</v>
      </c>
      <c r="F1354" s="156" t="n">
        <v>1928716</v>
      </c>
      <c r="G1354" s="157" t="n">
        <v>335.2</v>
      </c>
      <c r="H1354" s="156" t="n">
        <v>5836</v>
      </c>
    </row>
    <row r="1355" ht="48" customHeight="1" s="113">
      <c r="A1355" s="158" t="n">
        <v>46138</v>
      </c>
      <c r="B1355" s="156" t="inlineStr">
        <is>
          <t>M028</t>
        </is>
      </c>
      <c r="C1355" s="156" t="inlineStr">
        <is>
          <t>KARŞIYAKA-1</t>
        </is>
      </c>
      <c r="D1355" s="156" t="inlineStr">
        <is>
          <t>DERYA YARDIMCI</t>
        </is>
      </c>
      <c r="E1355" s="156" t="n">
        <v>4591</v>
      </c>
      <c r="F1355" s="156" t="n">
        <v>1737520</v>
      </c>
      <c r="G1355" s="157" t="n">
        <v>378.46</v>
      </c>
      <c r="H1355" s="156" t="n">
        <v>4869</v>
      </c>
    </row>
    <row r="1356" ht="24" customHeight="1" s="113">
      <c r="A1356" s="158" t="n">
        <v>46138</v>
      </c>
      <c r="B1356" s="156" t="inlineStr">
        <is>
          <t>M029</t>
        </is>
      </c>
      <c r="C1356" s="156" t="inlineStr">
        <is>
          <t>KARŞIYAKA-2</t>
        </is>
      </c>
      <c r="D1356" s="156" t="inlineStr">
        <is>
          <t>DERYA YARDIMCI</t>
        </is>
      </c>
      <c r="E1356" s="156" t="n">
        <v>1140</v>
      </c>
      <c r="F1356" s="156" t="n">
        <v>281808</v>
      </c>
      <c r="G1356" s="157" t="n">
        <v>247.2</v>
      </c>
      <c r="H1356" s="156" t="n">
        <v>1171</v>
      </c>
    </row>
    <row r="1357" ht="36" customHeight="1" s="113">
      <c r="A1357" s="158" t="n">
        <v>46138</v>
      </c>
      <c r="B1357" s="156" t="inlineStr">
        <is>
          <t>M030</t>
        </is>
      </c>
      <c r="C1357" s="156" t="inlineStr">
        <is>
          <t>MANAVKUYU</t>
        </is>
      </c>
      <c r="D1357" s="156" t="inlineStr">
        <is>
          <t>DERYA YARDIMCI</t>
        </is>
      </c>
      <c r="E1357" s="156" t="n">
        <v>2211</v>
      </c>
      <c r="F1357" s="156" t="n">
        <v>625958</v>
      </c>
      <c r="G1357" s="157" t="n">
        <v>283.11</v>
      </c>
      <c r="H1357" s="156" t="n">
        <v>2222</v>
      </c>
    </row>
    <row r="1358" ht="24" customHeight="1" s="113">
      <c r="A1358" s="158" t="n">
        <v>46138</v>
      </c>
      <c r="B1358" s="156" t="inlineStr">
        <is>
          <t>M031</t>
        </is>
      </c>
      <c r="C1358" s="156" t="inlineStr">
        <is>
          <t>MENDERES</t>
        </is>
      </c>
      <c r="D1358" s="156" t="inlineStr">
        <is>
          <t>CÜNEYT ÇIKRIKÇI - AYŞE AVCU</t>
        </is>
      </c>
      <c r="E1358" s="156" t="n">
        <v>4393</v>
      </c>
      <c r="F1358" s="156" t="n">
        <v>1058385</v>
      </c>
      <c r="G1358" s="157" t="n">
        <v>240.93</v>
      </c>
      <c r="H1358" s="156" t="n">
        <v>4444</v>
      </c>
    </row>
    <row r="1359" ht="36" customHeight="1" s="113">
      <c r="A1359" s="158" t="n">
        <v>46138</v>
      </c>
      <c r="B1359" s="156" t="inlineStr">
        <is>
          <t>M032</t>
        </is>
      </c>
      <c r="C1359" s="156" t="inlineStr">
        <is>
          <t>MENDERES DEPO</t>
        </is>
      </c>
      <c r="D1359" s="156" t="inlineStr">
        <is>
          <t>AYHAN DAŞDEMİR</t>
        </is>
      </c>
      <c r="E1359" s="156" t="n">
        <v>0</v>
      </c>
      <c r="F1359" s="156" t="n">
        <v>0</v>
      </c>
      <c r="G1359" s="156" t="n">
        <v>0</v>
      </c>
      <c r="H1359" s="156" t="n">
        <v>0</v>
      </c>
    </row>
    <row r="1360" ht="24" customHeight="1" s="113">
      <c r="A1360" s="158" t="n">
        <v>46138</v>
      </c>
      <c r="B1360" s="156" t="inlineStr">
        <is>
          <t>M033</t>
        </is>
      </c>
      <c r="C1360" s="156" t="inlineStr">
        <is>
          <t>MERKEZ</t>
        </is>
      </c>
      <c r="D1360" s="156" t="inlineStr">
        <is>
          <t>GENEL MÜDÜR</t>
        </is>
      </c>
      <c r="E1360" s="156" t="n">
        <v>0</v>
      </c>
      <c r="F1360" s="156" t="n">
        <v>0</v>
      </c>
      <c r="G1360" s="156" t="n">
        <v>0</v>
      </c>
      <c r="H1360" s="156" t="n">
        <v>0</v>
      </c>
    </row>
    <row r="1361" ht="36" customHeight="1" s="113">
      <c r="A1361" s="158" t="n">
        <v>46138</v>
      </c>
      <c r="B1361" s="156" t="inlineStr">
        <is>
          <t>M034</t>
        </is>
      </c>
      <c r="C1361" s="156" t="inlineStr">
        <is>
          <t>NARLIDERE</t>
        </is>
      </c>
      <c r="D1361" s="156" t="inlineStr">
        <is>
          <t>ERTAN TEKİ</t>
        </is>
      </c>
      <c r="E1361" s="156" t="n">
        <v>3925</v>
      </c>
      <c r="F1361" s="156" t="n">
        <v>955746</v>
      </c>
      <c r="G1361" s="157" t="n">
        <v>243.5</v>
      </c>
      <c r="H1361" s="156" t="n">
        <v>3691</v>
      </c>
    </row>
    <row r="1362" ht="48" customHeight="1" s="113">
      <c r="A1362" s="158" t="n">
        <v>46138</v>
      </c>
      <c r="B1362" s="156" t="inlineStr">
        <is>
          <t>M035</t>
        </is>
      </c>
      <c r="C1362" s="156" t="inlineStr">
        <is>
          <t>OSMANGAZİ</t>
        </is>
      </c>
      <c r="D1362" s="156" t="inlineStr">
        <is>
          <t>DERYA YARDIMCI</t>
        </is>
      </c>
      <c r="E1362" s="156" t="n">
        <v>4674</v>
      </c>
      <c r="F1362" s="156" t="n">
        <v>1742497</v>
      </c>
      <c r="G1362" s="157" t="n">
        <v>372.81</v>
      </c>
      <c r="H1362" s="156" t="n">
        <v>4734</v>
      </c>
    </row>
    <row r="1363" ht="24" customHeight="1" s="113">
      <c r="A1363" s="158" t="n">
        <v>46138</v>
      </c>
      <c r="B1363" s="156" t="inlineStr">
        <is>
          <t>M036</t>
        </is>
      </c>
      <c r="C1363" s="156" t="inlineStr">
        <is>
          <t>POLİGON</t>
        </is>
      </c>
      <c r="D1363" s="156" t="inlineStr">
        <is>
          <t>ERTAN TEKİ</t>
        </is>
      </c>
      <c r="E1363" s="156" t="n">
        <v>2104</v>
      </c>
      <c r="F1363" s="156" t="n">
        <v>529575</v>
      </c>
      <c r="G1363" s="157" t="n">
        <v>251.7</v>
      </c>
      <c r="H1363" s="156" t="n">
        <v>2165</v>
      </c>
    </row>
    <row r="1364" ht="24" customHeight="1" s="113">
      <c r="A1364" s="158" t="n">
        <v>46138</v>
      </c>
      <c r="B1364" s="156" t="inlineStr">
        <is>
          <t>M037</t>
        </is>
      </c>
      <c r="C1364" s="156" t="inlineStr">
        <is>
          <t>SEFERİHİSAR</t>
        </is>
      </c>
      <c r="D1364" s="156" t="inlineStr">
        <is>
          <t>ERTAN TEKİ</t>
        </is>
      </c>
      <c r="E1364" s="156" t="n">
        <v>4609</v>
      </c>
      <c r="F1364" s="156" t="n">
        <v>1798490</v>
      </c>
      <c r="G1364" s="157" t="n">
        <v>390.21</v>
      </c>
      <c r="H1364" s="156" t="n">
        <v>4222</v>
      </c>
    </row>
    <row r="1365" ht="36" customHeight="1" s="113">
      <c r="A1365" s="158" t="n">
        <v>46138</v>
      </c>
      <c r="B1365" s="156" t="inlineStr">
        <is>
          <t>M038</t>
        </is>
      </c>
      <c r="C1365" s="156" t="inlineStr">
        <is>
          <t>TORBALI 1</t>
        </is>
      </c>
      <c r="D1365" s="156" t="inlineStr">
        <is>
          <t>CÜNEYT ÇIKRIKÇI - AYŞE AVCU</t>
        </is>
      </c>
      <c r="E1365" s="156" t="n">
        <v>2785</v>
      </c>
      <c r="F1365" s="156" t="n">
        <v>1454411</v>
      </c>
      <c r="G1365" s="157" t="n">
        <v>522.23</v>
      </c>
      <c r="H1365" s="156" t="n">
        <v>2837</v>
      </c>
    </row>
    <row r="1366" ht="36" customHeight="1" s="113">
      <c r="A1366" s="158" t="n">
        <v>46138</v>
      </c>
      <c r="B1366" s="156" t="inlineStr">
        <is>
          <t>M039</t>
        </is>
      </c>
      <c r="C1366" s="156" t="inlineStr">
        <is>
          <t>TORBALI 2</t>
        </is>
      </c>
      <c r="D1366" s="156" t="inlineStr">
        <is>
          <t>CÜNEYT ÇIKRIKÇI - AYŞE AVCU</t>
        </is>
      </c>
      <c r="E1366" s="156" t="n">
        <v>3591</v>
      </c>
      <c r="F1366" s="156" t="n">
        <v>1248747</v>
      </c>
      <c r="G1366" s="157" t="n">
        <v>347.74</v>
      </c>
      <c r="H1366" s="156" t="n">
        <v>3626</v>
      </c>
    </row>
    <row r="1367" ht="24" customHeight="1" s="113">
      <c r="A1367" s="158" t="n">
        <v>46138</v>
      </c>
      <c r="B1367" s="156" t="inlineStr">
        <is>
          <t>M040</t>
        </is>
      </c>
      <c r="C1367" s="156" t="inlineStr">
        <is>
          <t>TORBALI 3</t>
        </is>
      </c>
      <c r="D1367" s="156" t="inlineStr">
        <is>
          <t>CÜNEYT ÇIKRIKÇI - AYŞE AVCU</t>
        </is>
      </c>
      <c r="E1367" s="156" t="n">
        <v>3586</v>
      </c>
      <c r="F1367" s="156" t="n">
        <v>1123116</v>
      </c>
      <c r="G1367" s="157" t="n">
        <v>313.19</v>
      </c>
      <c r="H1367" s="156" t="n">
        <v>3865</v>
      </c>
    </row>
    <row r="1368" ht="24" customHeight="1" s="113">
      <c r="A1368" s="158" t="n">
        <v>46138</v>
      </c>
      <c r="B1368" s="156" t="inlineStr">
        <is>
          <t>M041</t>
        </is>
      </c>
      <c r="C1368" s="156" t="inlineStr">
        <is>
          <t>TORBALI 4</t>
        </is>
      </c>
      <c r="D1368" s="156" t="inlineStr">
        <is>
          <t>CÜNEYT ÇIKRIKÇI - AYŞE AVCU</t>
        </is>
      </c>
      <c r="E1368" s="156" t="n">
        <v>3766</v>
      </c>
      <c r="F1368" s="156" t="n">
        <v>1653485</v>
      </c>
      <c r="G1368" s="157" t="n">
        <v>439.06</v>
      </c>
      <c r="H1368" s="156" t="n">
        <v>3900</v>
      </c>
    </row>
    <row r="1369" ht="24" customHeight="1" s="113">
      <c r="A1369" s="158" t="n">
        <v>46138</v>
      </c>
      <c r="B1369" s="156" t="inlineStr">
        <is>
          <t>M042</t>
        </is>
      </c>
      <c r="C1369" s="156" t="inlineStr">
        <is>
          <t>TORBALI 5</t>
        </is>
      </c>
      <c r="D1369" s="156" t="inlineStr">
        <is>
          <t>CÜNEYT ÇIKRIKÇI - AYŞE AVCU</t>
        </is>
      </c>
      <c r="E1369" s="156" t="n">
        <v>4987</v>
      </c>
      <c r="F1369" s="156" t="n">
        <v>1594803</v>
      </c>
      <c r="G1369" s="157" t="n">
        <v>319.79</v>
      </c>
      <c r="H1369" s="156" t="n">
        <v>4702</v>
      </c>
    </row>
    <row r="1370" ht="27.75" customHeight="1" s="113">
      <c r="A1370" s="158" t="n">
        <v>46138</v>
      </c>
      <c r="B1370" s="156" t="inlineStr">
        <is>
          <t>M043</t>
        </is>
      </c>
      <c r="C1370" s="156" t="inlineStr">
        <is>
          <t>YAPICIOĞLU</t>
        </is>
      </c>
      <c r="D1370" s="156" t="inlineStr">
        <is>
          <t>ERTAN TEKİ</t>
        </is>
      </c>
      <c r="E1370" s="156" t="n">
        <v>2137</v>
      </c>
      <c r="F1370" s="156" t="n">
        <v>875105</v>
      </c>
      <c r="G1370" s="157" t="n">
        <v>409.5</v>
      </c>
      <c r="H1370" s="156" t="n">
        <v>1934</v>
      </c>
    </row>
    <row r="1371" ht="24" customHeight="1" s="113">
      <c r="A1371" s="158" t="n">
        <v>46138</v>
      </c>
      <c r="B1371" s="156" t="inlineStr">
        <is>
          <t>M044</t>
        </is>
      </c>
      <c r="C1371" s="156" t="inlineStr">
        <is>
          <t>YEŞİLOVA</t>
        </is>
      </c>
      <c r="D1371" s="156" t="inlineStr">
        <is>
          <t>DERYA YARDIMCI</t>
        </is>
      </c>
      <c r="E1371" s="156" t="n">
        <v>880</v>
      </c>
      <c r="F1371" s="156" t="n">
        <v>209182</v>
      </c>
      <c r="G1371" s="157" t="n">
        <v>237.71</v>
      </c>
      <c r="H1371" s="156" t="n">
        <v>876</v>
      </c>
    </row>
    <row r="1372" ht="48" customHeight="1" s="113">
      <c r="A1372" s="158" t="n">
        <v>46138</v>
      </c>
      <c r="B1372" s="156" t="inlineStr">
        <is>
          <t>M045</t>
        </is>
      </c>
      <c r="C1372" s="156" t="inlineStr">
        <is>
          <t>Z1  ET DEPO</t>
        </is>
      </c>
      <c r="D1372" s="156" t="inlineStr">
        <is>
          <t>FARUK MALKOÇ</t>
        </is>
      </c>
      <c r="E1372" s="156" t="n">
        <v>0</v>
      </c>
      <c r="F1372" s="156" t="n">
        <v>0</v>
      </c>
      <c r="G1372" s="156" t="n">
        <v>0</v>
      </c>
      <c r="H1372" s="156" t="n">
        <v>0</v>
      </c>
    </row>
    <row r="1373" ht="48" customHeight="1" s="113">
      <c r="A1373" s="158" t="n">
        <v>46138</v>
      </c>
      <c r="B1373" s="156" t="inlineStr">
        <is>
          <t>M046</t>
        </is>
      </c>
      <c r="C1373" s="156" t="inlineStr">
        <is>
          <t>ÇAMDİBİ</t>
        </is>
      </c>
      <c r="D1373" s="156" t="inlineStr">
        <is>
          <t>DERYA YARDIMCI</t>
        </is>
      </c>
      <c r="E1373" s="156" t="n">
        <v>4503</v>
      </c>
      <c r="F1373" s="156" t="n">
        <v>1003802</v>
      </c>
      <c r="G1373" s="157" t="n">
        <v>222.92</v>
      </c>
      <c r="H1373" s="156" t="n">
        <v>4155</v>
      </c>
    </row>
    <row r="1374" ht="48" customHeight="1" s="113">
      <c r="A1374" s="158" t="n">
        <v>46138</v>
      </c>
      <c r="B1374" s="156" t="inlineStr">
        <is>
          <t>M047</t>
        </is>
      </c>
      <c r="C1374" s="156" t="inlineStr">
        <is>
          <t>ÇİFTLİK</t>
        </is>
      </c>
      <c r="D1374" s="156" t="inlineStr">
        <is>
          <t>CEBRAİL ÇİÇEK</t>
        </is>
      </c>
      <c r="E1374" s="156" t="n">
        <v>0</v>
      </c>
      <c r="F1374" s="156" t="n">
        <v>0</v>
      </c>
      <c r="G1374" s="156" t="n">
        <v>0</v>
      </c>
      <c r="H1374" s="156" t="n">
        <v>0</v>
      </c>
    </row>
    <row r="1375" ht="48" customHeight="1" s="113">
      <c r="A1375" s="158" t="n">
        <v>46138</v>
      </c>
      <c r="B1375" s="156" t="inlineStr">
        <is>
          <t>M048</t>
        </is>
      </c>
      <c r="C1375" s="156" t="inlineStr">
        <is>
          <t>ÇİĞLİ</t>
        </is>
      </c>
      <c r="D1375" s="156" t="inlineStr">
        <is>
          <t>DERYA YARDIMCI</t>
        </is>
      </c>
      <c r="E1375" s="156" t="n">
        <v>3889</v>
      </c>
      <c r="F1375" s="156" t="n">
        <v>736253</v>
      </c>
      <c r="G1375" s="157" t="n">
        <v>189.32</v>
      </c>
      <c r="H1375" s="156" t="n">
        <v>4145</v>
      </c>
    </row>
    <row r="1376" ht="48" customHeight="1" s="113">
      <c r="A1376" s="158" t="n">
        <v>46138</v>
      </c>
      <c r="B1376" s="156" t="inlineStr">
        <is>
          <t>M049</t>
        </is>
      </c>
      <c r="C1376" s="156" t="inlineStr">
        <is>
          <t>ÖZDERE</t>
        </is>
      </c>
      <c r="D1376" s="156" t="inlineStr">
        <is>
          <t>CÜNEYT ÇIKRIKÇI - AYŞE AVCU</t>
        </is>
      </c>
      <c r="E1376" s="156" t="n">
        <v>1145</v>
      </c>
      <c r="F1376" s="156" t="n">
        <v>411502</v>
      </c>
      <c r="G1376" s="157" t="n">
        <v>359.39</v>
      </c>
      <c r="H1376" s="156" t="n">
        <v>1128</v>
      </c>
    </row>
    <row r="1377" ht="48" customHeight="1" s="113">
      <c r="A1377" s="158" t="n">
        <v>46138</v>
      </c>
      <c r="B1377" s="156" t="inlineStr">
        <is>
          <t>M050</t>
        </is>
      </c>
      <c r="C1377" s="156" t="inlineStr">
        <is>
          <t>İZMİRSPOR</t>
        </is>
      </c>
      <c r="D1377" s="156" t="inlineStr">
        <is>
          <t>ERTAN TEKİ</t>
        </is>
      </c>
      <c r="E1377" s="156" t="n">
        <v>5386</v>
      </c>
      <c r="F1377" s="156" t="n">
        <v>2646987</v>
      </c>
      <c r="G1377" s="157" t="n">
        <v>491.46</v>
      </c>
      <c r="H1377" s="156" t="n">
        <v>5771</v>
      </c>
    </row>
    <row r="1378" ht="48" customHeight="1" s="113">
      <c r="A1378" s="158" t="n">
        <v>46138</v>
      </c>
      <c r="B1378" s="156" t="inlineStr">
        <is>
          <t>M051</t>
        </is>
      </c>
      <c r="C1378" s="156" t="inlineStr">
        <is>
          <t>ŞİRİNYER</t>
        </is>
      </c>
      <c r="D1378" s="156" t="inlineStr">
        <is>
          <t>ERTAN TEKİ</t>
        </is>
      </c>
      <c r="E1378" s="156" t="n">
        <v>1016</v>
      </c>
      <c r="F1378" s="156" t="n">
        <v>563323</v>
      </c>
      <c r="G1378" s="157" t="n">
        <v>554.45</v>
      </c>
      <c r="H1378" s="156" t="n">
        <v>988</v>
      </c>
    </row>
    <row r="1379" ht="24" customHeight="1" s="113">
      <c r="A1379" s="158" t="n">
        <v>46138</v>
      </c>
      <c r="B1379" s="156" t="inlineStr">
        <is>
          <t>M052</t>
        </is>
      </c>
      <c r="C1379" s="156" t="inlineStr">
        <is>
          <t>ŞİRİNYER 2</t>
        </is>
      </c>
      <c r="D1379" s="156" t="inlineStr">
        <is>
          <t>DERYA YARDIMCI</t>
        </is>
      </c>
      <c r="E1379" s="156" t="n">
        <v>3019</v>
      </c>
      <c r="F1379" s="156" t="n">
        <v>1524580</v>
      </c>
      <c r="G1379" s="157" t="n">
        <v>505</v>
      </c>
      <c r="H1379" s="156" t="n">
        <v>3179</v>
      </c>
    </row>
    <row r="1380" ht="36" customHeight="1" s="113">
      <c r="A1380" s="158" t="n">
        <v>46138</v>
      </c>
      <c r="B1380" s="156" t="inlineStr">
        <is>
          <t>M057</t>
        </is>
      </c>
      <c r="C1380" s="156" t="inlineStr">
        <is>
          <t>BUCA2</t>
        </is>
      </c>
      <c r="D1380" s="156" t="inlineStr">
        <is>
          <t>ERTAN TEKİ</t>
        </is>
      </c>
      <c r="E1380" s="156" t="n">
        <v>0</v>
      </c>
      <c r="F1380" s="156" t="n">
        <v>0</v>
      </c>
      <c r="G1380" s="156" t="n">
        <v>0</v>
      </c>
      <c r="H1380" s="156" t="n">
        <v>0</v>
      </c>
    </row>
    <row r="1381" ht="24" customHeight="1" s="113">
      <c r="A1381" s="158" t="n">
        <v>46139</v>
      </c>
      <c r="B1381" s="156" t="inlineStr">
        <is>
          <t>M001</t>
        </is>
      </c>
      <c r="C1381" s="156" t="inlineStr">
        <is>
          <t>AKEVLER</t>
        </is>
      </c>
      <c r="D1381" s="156" t="inlineStr">
        <is>
          <t>ERTAN TEKİ</t>
        </is>
      </c>
      <c r="E1381" s="156" t="n">
        <v>1165</v>
      </c>
      <c r="F1381" s="156" t="n">
        <v>446582</v>
      </c>
      <c r="G1381" s="157" t="n">
        <v>383.33</v>
      </c>
      <c r="H1381" s="156" t="n">
        <v>1199</v>
      </c>
    </row>
    <row r="1382" ht="36" customHeight="1" s="113">
      <c r="A1382" s="158" t="n">
        <v>46139</v>
      </c>
      <c r="B1382" s="156" t="inlineStr">
        <is>
          <t>M002</t>
        </is>
      </c>
      <c r="C1382" s="156" t="inlineStr">
        <is>
          <t>AYDIN EFELER</t>
        </is>
      </c>
      <c r="D1382" s="156" t="inlineStr">
        <is>
          <t>CÜNEYT ÇIKRIKÇI - AYŞE AVCU</t>
        </is>
      </c>
      <c r="E1382" s="156" t="n">
        <v>2200</v>
      </c>
      <c r="F1382" s="156" t="n">
        <v>802862</v>
      </c>
      <c r="G1382" s="157" t="n">
        <v>364.94</v>
      </c>
      <c r="H1382" s="156" t="n">
        <v>2354</v>
      </c>
    </row>
    <row r="1383" ht="36" customHeight="1" s="113">
      <c r="A1383" s="158" t="n">
        <v>46139</v>
      </c>
      <c r="B1383" s="156" t="inlineStr">
        <is>
          <t>M003</t>
        </is>
      </c>
      <c r="C1383" s="156" t="inlineStr">
        <is>
          <t>AYDIN EFELER-2</t>
        </is>
      </c>
      <c r="D1383" s="156" t="inlineStr">
        <is>
          <t>CÜNEYT ÇIKRIKÇI - AYŞE AVCU</t>
        </is>
      </c>
      <c r="E1383" s="156" t="n">
        <v>1606</v>
      </c>
      <c r="F1383" s="156" t="n">
        <v>674274</v>
      </c>
      <c r="G1383" s="157" t="n">
        <v>419.85</v>
      </c>
      <c r="H1383" s="156" t="n">
        <v>1534</v>
      </c>
    </row>
    <row r="1384" ht="24" customHeight="1" s="113">
      <c r="A1384" s="158" t="n">
        <v>46139</v>
      </c>
      <c r="B1384" s="156" t="inlineStr">
        <is>
          <t>M004</t>
        </is>
      </c>
      <c r="C1384" s="156" t="inlineStr">
        <is>
          <t>AYDIN FATİH</t>
        </is>
      </c>
      <c r="D1384" s="156" t="inlineStr">
        <is>
          <t>CÜNEYT ÇIKRIKÇI - AYŞE AVCU</t>
        </is>
      </c>
      <c r="E1384" s="156" t="n">
        <v>1314</v>
      </c>
      <c r="F1384" s="156" t="n">
        <v>443387</v>
      </c>
      <c r="G1384" s="157" t="n">
        <v>337.43</v>
      </c>
      <c r="H1384" s="156" t="n">
        <v>1383</v>
      </c>
    </row>
    <row r="1385" ht="48" customHeight="1" s="113">
      <c r="A1385" s="158" t="n">
        <v>46139</v>
      </c>
      <c r="B1385" s="156" t="inlineStr">
        <is>
          <t>M005</t>
        </is>
      </c>
      <c r="C1385" s="156" t="inlineStr">
        <is>
          <t>AYDIN FATİH-2</t>
        </is>
      </c>
      <c r="D1385" s="156" t="inlineStr">
        <is>
          <t>CÜNEYT ÇIKRIKÇI - AYŞE AVCU</t>
        </is>
      </c>
      <c r="E1385" s="156" t="n">
        <v>1232</v>
      </c>
      <c r="F1385" s="156" t="n">
        <v>603216</v>
      </c>
      <c r="G1385" s="157" t="n">
        <v>489.62</v>
      </c>
      <c r="H1385" s="156" t="n">
        <v>1327</v>
      </c>
    </row>
    <row r="1386" ht="48" customHeight="1" s="113">
      <c r="A1386" s="158" t="n">
        <v>46139</v>
      </c>
      <c r="B1386" s="156" t="inlineStr">
        <is>
          <t>M006</t>
        </is>
      </c>
      <c r="C1386" s="156" t="inlineStr">
        <is>
          <t>AYDIN GİRNE</t>
        </is>
      </c>
      <c r="D1386" s="156" t="inlineStr">
        <is>
          <t>CÜNEYT ÇIKRIKÇI - AYŞE AVCU</t>
        </is>
      </c>
      <c r="E1386" s="156" t="n">
        <v>1731</v>
      </c>
      <c r="F1386" s="156" t="n">
        <v>453721</v>
      </c>
      <c r="G1386" s="157" t="n">
        <v>262.11</v>
      </c>
      <c r="H1386" s="156" t="n">
        <v>1626</v>
      </c>
    </row>
    <row r="1387" ht="48" customHeight="1" s="113">
      <c r="A1387" s="158" t="n">
        <v>46139</v>
      </c>
      <c r="B1387" s="156" t="inlineStr">
        <is>
          <t>M007</t>
        </is>
      </c>
      <c r="C1387" s="156" t="inlineStr">
        <is>
          <t>AYDIN MİMARSİNAN</t>
        </is>
      </c>
      <c r="D1387" s="156" t="inlineStr">
        <is>
          <t>CÜNEYT ÇIKRIKÇI - AYŞE AVCU</t>
        </is>
      </c>
      <c r="E1387" s="156" t="n">
        <v>4065</v>
      </c>
      <c r="F1387" s="156" t="n">
        <v>844370</v>
      </c>
      <c r="G1387" s="157" t="n">
        <v>207.72</v>
      </c>
      <c r="H1387" s="156" t="n">
        <v>4156</v>
      </c>
    </row>
    <row r="1388" ht="48" customHeight="1" s="113">
      <c r="A1388" s="158" t="n">
        <v>46139</v>
      </c>
      <c r="B1388" s="156" t="inlineStr">
        <is>
          <t>M008</t>
        </is>
      </c>
      <c r="C1388" s="156" t="inlineStr">
        <is>
          <t>AYRANCILAR</t>
        </is>
      </c>
      <c r="D1388" s="156" t="inlineStr">
        <is>
          <t>CÜNEYT ÇIKRIKÇI - AYŞE AVCU</t>
        </is>
      </c>
      <c r="E1388" s="156" t="n">
        <v>3787</v>
      </c>
      <c r="F1388" s="156" t="n">
        <v>878883</v>
      </c>
      <c r="G1388" s="157" t="n">
        <v>232.08</v>
      </c>
      <c r="H1388" s="156" t="n">
        <v>3590</v>
      </c>
    </row>
    <row r="1389" ht="48" customHeight="1" s="113">
      <c r="A1389" s="158" t="n">
        <v>46139</v>
      </c>
      <c r="B1389" s="156" t="inlineStr">
        <is>
          <t>M009</t>
        </is>
      </c>
      <c r="C1389" s="156" t="inlineStr">
        <is>
          <t>BALÇOVA</t>
        </is>
      </c>
      <c r="D1389" s="156" t="inlineStr">
        <is>
          <t>ERTAN TEKİ</t>
        </is>
      </c>
      <c r="E1389" s="156" t="n">
        <v>2402</v>
      </c>
      <c r="F1389" s="156" t="n">
        <v>517010</v>
      </c>
      <c r="G1389" s="157" t="n">
        <v>215.24</v>
      </c>
      <c r="H1389" s="156" t="n">
        <v>2422</v>
      </c>
    </row>
    <row r="1390" ht="48" customHeight="1" s="113">
      <c r="A1390" s="158" t="n">
        <v>46139</v>
      </c>
      <c r="B1390" s="156" t="inlineStr">
        <is>
          <t>M010</t>
        </is>
      </c>
      <c r="C1390" s="156" t="inlineStr">
        <is>
          <t>BAYRAKLI</t>
        </is>
      </c>
      <c r="D1390" s="156" t="inlineStr">
        <is>
          <t>DERYA YARDIMCI</t>
        </is>
      </c>
      <c r="E1390" s="156" t="n">
        <v>2788</v>
      </c>
      <c r="F1390" s="156" t="n">
        <v>756970</v>
      </c>
      <c r="G1390" s="157" t="n">
        <v>271.51</v>
      </c>
      <c r="H1390" s="156" t="n">
        <v>2715</v>
      </c>
    </row>
    <row r="1391" ht="48" customHeight="1" s="113">
      <c r="A1391" s="158" t="n">
        <v>46139</v>
      </c>
      <c r="B1391" s="156" t="inlineStr">
        <is>
          <t>M011</t>
        </is>
      </c>
      <c r="C1391" s="156" t="inlineStr">
        <is>
          <t>BOZYAKA</t>
        </is>
      </c>
      <c r="D1391" s="156" t="inlineStr">
        <is>
          <t>ERTAN TEKİ</t>
        </is>
      </c>
      <c r="E1391" s="156" t="n">
        <v>1996</v>
      </c>
      <c r="F1391" s="156" t="n">
        <v>913366</v>
      </c>
      <c r="G1391" s="157" t="n">
        <v>457.6</v>
      </c>
      <c r="H1391" s="156" t="n">
        <v>2099</v>
      </c>
    </row>
    <row r="1392" ht="36" customHeight="1" s="113">
      <c r="A1392" s="158" t="n">
        <v>46139</v>
      </c>
      <c r="B1392" s="156" t="inlineStr">
        <is>
          <t>M012</t>
        </is>
      </c>
      <c r="C1392" s="156" t="inlineStr">
        <is>
          <t xml:space="preserve">BUCA </t>
        </is>
      </c>
      <c r="D1392" s="156" t="inlineStr">
        <is>
          <t>DERYA YARDIMCI</t>
        </is>
      </c>
      <c r="E1392" s="156" t="n">
        <v>1238</v>
      </c>
      <c r="F1392" s="156" t="n">
        <v>475818</v>
      </c>
      <c r="G1392" s="157" t="n">
        <v>384.34</v>
      </c>
      <c r="H1392" s="156" t="n">
        <v>1194</v>
      </c>
    </row>
    <row r="1393" ht="24" customHeight="1" s="113">
      <c r="A1393" s="158" t="n">
        <v>46139</v>
      </c>
      <c r="B1393" s="156" t="inlineStr">
        <is>
          <t>M013</t>
        </is>
      </c>
      <c r="C1393" s="156" t="inlineStr">
        <is>
          <t>DEDEBAŞI</t>
        </is>
      </c>
      <c r="D1393" s="156" t="inlineStr">
        <is>
          <t>DERYA YARDIMCI</t>
        </is>
      </c>
      <c r="E1393" s="156" t="n">
        <v>3225</v>
      </c>
      <c r="F1393" s="156" t="n">
        <v>1292187</v>
      </c>
      <c r="G1393" s="157" t="n">
        <v>400.68</v>
      </c>
      <c r="H1393" s="156" t="n">
        <v>3023</v>
      </c>
    </row>
    <row r="1394" ht="36" customHeight="1" s="113">
      <c r="A1394" s="158" t="n">
        <v>46139</v>
      </c>
      <c r="B1394" s="156" t="inlineStr">
        <is>
          <t>M014</t>
        </is>
      </c>
      <c r="C1394" s="156" t="inlineStr">
        <is>
          <t>ESKİİZMİR</t>
        </is>
      </c>
      <c r="D1394" s="156" t="inlineStr">
        <is>
          <t>ERTAN TEKİ</t>
        </is>
      </c>
      <c r="E1394" s="156" t="n">
        <v>2044</v>
      </c>
      <c r="F1394" s="156" t="n">
        <v>819814</v>
      </c>
      <c r="G1394" s="157" t="n">
        <v>401.08</v>
      </c>
      <c r="H1394" s="156" t="n">
        <v>1885</v>
      </c>
    </row>
    <row r="1395" ht="24" customHeight="1" s="113">
      <c r="A1395" s="158" t="n">
        <v>46139</v>
      </c>
      <c r="B1395" s="156" t="inlineStr">
        <is>
          <t>M015</t>
        </is>
      </c>
      <c r="C1395" s="156" t="inlineStr">
        <is>
          <t>GAZİEMİR-1</t>
        </is>
      </c>
      <c r="D1395" s="156" t="inlineStr">
        <is>
          <t>ALİ ÇELİK</t>
        </is>
      </c>
      <c r="E1395" s="156" t="n">
        <v>2336</v>
      </c>
      <c r="F1395" s="156" t="n">
        <v>950895</v>
      </c>
      <c r="G1395" s="157" t="n">
        <v>407.06</v>
      </c>
      <c r="H1395" s="156" t="n">
        <v>2270</v>
      </c>
    </row>
    <row r="1396" ht="36" customHeight="1" s="113">
      <c r="A1396" s="158" t="n">
        <v>46139</v>
      </c>
      <c r="B1396" s="156" t="inlineStr">
        <is>
          <t>M016</t>
        </is>
      </c>
      <c r="C1396" s="156" t="inlineStr">
        <is>
          <t>GAZİEMİR-2</t>
        </is>
      </c>
      <c r="D1396" s="156" t="inlineStr">
        <is>
          <t>ALİ ÇELİK</t>
        </is>
      </c>
      <c r="E1396" s="156" t="n">
        <v>2247</v>
      </c>
      <c r="F1396" s="156" t="n">
        <v>795806</v>
      </c>
      <c r="G1396" s="157" t="n">
        <v>354.16</v>
      </c>
      <c r="H1396" s="156" t="n">
        <v>2133</v>
      </c>
    </row>
    <row r="1397" ht="24" customHeight="1" s="113">
      <c r="A1397" s="158" t="n">
        <v>46139</v>
      </c>
      <c r="B1397" s="156" t="inlineStr">
        <is>
          <t>M017</t>
        </is>
      </c>
      <c r="C1397" s="156" t="inlineStr">
        <is>
          <t>GAZİEMİR-3</t>
        </is>
      </c>
      <c r="D1397" s="156" t="inlineStr">
        <is>
          <t>ALİ ÇELİK</t>
        </is>
      </c>
      <c r="E1397" s="156" t="n">
        <v>1736</v>
      </c>
      <c r="F1397" s="156" t="n">
        <v>506196</v>
      </c>
      <c r="G1397" s="157" t="n">
        <v>291.59</v>
      </c>
      <c r="H1397" s="156" t="n">
        <v>1608</v>
      </c>
    </row>
    <row r="1398" ht="36" customHeight="1" s="113">
      <c r="A1398" s="158" t="n">
        <v>46139</v>
      </c>
      <c r="B1398" s="156" t="inlineStr">
        <is>
          <t>M018</t>
        </is>
      </c>
      <c r="C1398" s="156" t="inlineStr">
        <is>
          <t>GAZİEMİR-4</t>
        </is>
      </c>
      <c r="D1398" s="156" t="inlineStr">
        <is>
          <t>ALİ ÇELİK</t>
        </is>
      </c>
      <c r="E1398" s="156" t="n">
        <v>2303</v>
      </c>
      <c r="F1398" s="156" t="n">
        <v>936014</v>
      </c>
      <c r="G1398" s="157" t="n">
        <v>406.43</v>
      </c>
      <c r="H1398" s="156" t="n">
        <v>2142</v>
      </c>
    </row>
    <row r="1399" ht="36" customHeight="1" s="113">
      <c r="A1399" s="158" t="n">
        <v>46139</v>
      </c>
      <c r="B1399" s="156" t="inlineStr">
        <is>
          <t>M019</t>
        </is>
      </c>
      <c r="C1399" s="156" t="inlineStr">
        <is>
          <t>GAZİEMİR-5</t>
        </is>
      </c>
      <c r="D1399" s="156" t="inlineStr">
        <is>
          <t>ALİ ÇELİK</t>
        </is>
      </c>
      <c r="E1399" s="156" t="n">
        <v>1531</v>
      </c>
      <c r="F1399" s="156" t="n">
        <v>372120</v>
      </c>
      <c r="G1399" s="157" t="n">
        <v>243.06</v>
      </c>
      <c r="H1399" s="156" t="n">
        <v>1496</v>
      </c>
    </row>
    <row r="1400" ht="36" customHeight="1" s="113">
      <c r="A1400" s="158" t="n">
        <v>46139</v>
      </c>
      <c r="B1400" s="156" t="inlineStr">
        <is>
          <t>M020</t>
        </is>
      </c>
      <c r="C1400" s="156" t="inlineStr">
        <is>
          <t>GAZİEMİR-6</t>
        </is>
      </c>
      <c r="D1400" s="156" t="inlineStr">
        <is>
          <t>ALİ ÇELİK</t>
        </is>
      </c>
      <c r="E1400" s="156" t="n">
        <v>835</v>
      </c>
      <c r="F1400" s="156" t="n">
        <v>303409</v>
      </c>
      <c r="G1400" s="157" t="n">
        <v>363.36</v>
      </c>
      <c r="H1400" s="156" t="n">
        <v>821</v>
      </c>
    </row>
    <row r="1401" ht="48" customHeight="1" s="113">
      <c r="A1401" s="158" t="n">
        <v>46139</v>
      </c>
      <c r="B1401" s="156" t="inlineStr">
        <is>
          <t>M021</t>
        </is>
      </c>
      <c r="C1401" s="156" t="inlineStr">
        <is>
          <t>GAZİEMİR-7</t>
        </is>
      </c>
      <c r="D1401" s="156" t="inlineStr">
        <is>
          <t>ALİ ÇELİK</t>
        </is>
      </c>
      <c r="E1401" s="156" t="n">
        <v>2921</v>
      </c>
      <c r="F1401" s="156" t="n">
        <v>908648</v>
      </c>
      <c r="G1401" s="157" t="n">
        <v>311.07</v>
      </c>
      <c r="H1401" s="156" t="n">
        <v>3113</v>
      </c>
    </row>
    <row r="1402" ht="36" customHeight="1" s="113">
      <c r="A1402" s="158" t="n">
        <v>46139</v>
      </c>
      <c r="B1402" s="156" t="inlineStr">
        <is>
          <t>M022</t>
        </is>
      </c>
      <c r="C1402" s="156" t="inlineStr">
        <is>
          <t>GEDİZ</t>
        </is>
      </c>
      <c r="D1402" s="156" t="inlineStr">
        <is>
          <t>DERYA YARDIMCI</t>
        </is>
      </c>
      <c r="E1402" s="156" t="n">
        <v>942</v>
      </c>
      <c r="F1402" s="156" t="n">
        <v>388543</v>
      </c>
      <c r="G1402" s="157" t="n">
        <v>412.47</v>
      </c>
      <c r="H1402" s="156" t="n">
        <v>908</v>
      </c>
    </row>
    <row r="1403" ht="27.75" customHeight="1" s="113">
      <c r="A1403" s="158" t="n">
        <v>46139</v>
      </c>
      <c r="B1403" s="156" t="inlineStr">
        <is>
          <t>M023</t>
        </is>
      </c>
      <c r="C1403" s="156" t="inlineStr">
        <is>
          <t>GÖZTEPE</t>
        </is>
      </c>
      <c r="D1403" s="156" t="inlineStr">
        <is>
          <t>ERTAN TEKİ</t>
        </is>
      </c>
      <c r="E1403" s="156" t="n">
        <v>3608</v>
      </c>
      <c r="F1403" s="156" t="n">
        <v>1315291</v>
      </c>
      <c r="G1403" s="157" t="n">
        <v>364.55</v>
      </c>
      <c r="H1403" s="156" t="n">
        <v>3718</v>
      </c>
    </row>
    <row r="1404" ht="24" customHeight="1" s="113">
      <c r="A1404" s="158" t="n">
        <v>46139</v>
      </c>
      <c r="B1404" s="156" t="inlineStr">
        <is>
          <t>M024</t>
        </is>
      </c>
      <c r="C1404" s="156" t="inlineStr">
        <is>
          <t>GÜMÜŞPALA</t>
        </is>
      </c>
      <c r="D1404" s="156" t="inlineStr">
        <is>
          <t>DERYA YARDIMCI</t>
        </is>
      </c>
      <c r="E1404" s="156" t="n">
        <v>3814</v>
      </c>
      <c r="F1404" s="156" t="n">
        <v>1855189</v>
      </c>
      <c r="G1404" s="157" t="n">
        <v>486.42</v>
      </c>
      <c r="H1404" s="156" t="n">
        <v>3626</v>
      </c>
    </row>
    <row r="1405" ht="36" customHeight="1" s="113">
      <c r="A1405" s="158" t="n">
        <v>46139</v>
      </c>
      <c r="B1405" s="156" t="inlineStr">
        <is>
          <t>M025</t>
        </is>
      </c>
      <c r="C1405" s="156" t="inlineStr">
        <is>
          <t>HAL DEPO</t>
        </is>
      </c>
      <c r="D1405" s="156" t="inlineStr">
        <is>
          <t>HALİT BAŞDAŞ</t>
        </is>
      </c>
      <c r="E1405" s="156" t="n">
        <v>0</v>
      </c>
      <c r="F1405" s="156" t="n">
        <v>0</v>
      </c>
      <c r="G1405" s="156" t="n">
        <v>0</v>
      </c>
      <c r="H1405" s="156" t="n">
        <v>0</v>
      </c>
    </row>
    <row r="1406" ht="24" customHeight="1" s="113">
      <c r="A1406" s="158" t="n">
        <v>46139</v>
      </c>
      <c r="B1406" s="156" t="inlineStr">
        <is>
          <t>M026</t>
        </is>
      </c>
      <c r="C1406" s="156" t="inlineStr">
        <is>
          <t>HARMANDALI</t>
        </is>
      </c>
      <c r="D1406" s="156" t="inlineStr">
        <is>
          <t>DERYA YARDIMCI</t>
        </is>
      </c>
      <c r="E1406" s="156" t="n">
        <v>3224</v>
      </c>
      <c r="F1406" s="156" t="n">
        <v>1419542</v>
      </c>
      <c r="G1406" s="157" t="n">
        <v>440.3</v>
      </c>
      <c r="H1406" s="156" t="n">
        <v>3420</v>
      </c>
    </row>
    <row r="1407" ht="24" customHeight="1" s="113">
      <c r="A1407" s="158" t="n">
        <v>46139</v>
      </c>
      <c r="B1407" s="156" t="inlineStr">
        <is>
          <t>M027</t>
        </is>
      </c>
      <c r="C1407" s="156" t="inlineStr">
        <is>
          <t>HATAY</t>
        </is>
      </c>
      <c r="D1407" s="156" t="inlineStr">
        <is>
          <t>ERTAN TEKİ</t>
        </is>
      </c>
      <c r="E1407" s="156" t="n">
        <v>4293</v>
      </c>
      <c r="F1407" s="156" t="n">
        <v>1610528</v>
      </c>
      <c r="G1407" s="157" t="n">
        <v>375.15</v>
      </c>
      <c r="H1407" s="156" t="n">
        <v>4045</v>
      </c>
    </row>
    <row r="1408" ht="48" customHeight="1" s="113">
      <c r="A1408" s="158" t="n">
        <v>46139</v>
      </c>
      <c r="B1408" s="156" t="inlineStr">
        <is>
          <t>M028</t>
        </is>
      </c>
      <c r="C1408" s="156" t="inlineStr">
        <is>
          <t>KARŞIYAKA-1</t>
        </is>
      </c>
      <c r="D1408" s="156" t="inlineStr">
        <is>
          <t>DERYA YARDIMCI</t>
        </is>
      </c>
      <c r="E1408" s="156" t="n">
        <v>2988</v>
      </c>
      <c r="F1408" s="156" t="n">
        <v>1100197</v>
      </c>
      <c r="G1408" s="157" t="n">
        <v>368.21</v>
      </c>
      <c r="H1408" s="156" t="n">
        <v>3192</v>
      </c>
    </row>
    <row r="1409" ht="48" customHeight="1" s="113">
      <c r="A1409" s="158" t="n">
        <v>46139</v>
      </c>
      <c r="B1409" s="156" t="inlineStr">
        <is>
          <t>M029</t>
        </is>
      </c>
      <c r="C1409" s="156" t="inlineStr">
        <is>
          <t>KARŞIYAKA-2</t>
        </is>
      </c>
      <c r="D1409" s="156" t="inlineStr">
        <is>
          <t>DERYA YARDIMCI</t>
        </is>
      </c>
      <c r="E1409" s="156" t="n">
        <v>1213</v>
      </c>
      <c r="F1409" s="156" t="n">
        <v>307508</v>
      </c>
      <c r="G1409" s="157" t="n">
        <v>253.51</v>
      </c>
      <c r="H1409" s="156" t="n">
        <v>1285</v>
      </c>
    </row>
    <row r="1410" ht="48" customHeight="1" s="113">
      <c r="A1410" s="158" t="n">
        <v>46139</v>
      </c>
      <c r="B1410" s="156" t="inlineStr">
        <is>
          <t>M030</t>
        </is>
      </c>
      <c r="C1410" s="156" t="inlineStr">
        <is>
          <t>MANAVKUYU</t>
        </is>
      </c>
      <c r="D1410" s="156" t="inlineStr">
        <is>
          <t>DERYA YARDIMCI</t>
        </is>
      </c>
      <c r="E1410" s="156" t="n">
        <v>1506</v>
      </c>
      <c r="F1410" s="156" t="n">
        <v>392790</v>
      </c>
      <c r="G1410" s="157" t="n">
        <v>260.82</v>
      </c>
      <c r="H1410" s="156" t="n">
        <v>1396</v>
      </c>
    </row>
    <row r="1411" ht="48" customHeight="1" s="113">
      <c r="A1411" s="158" t="n">
        <v>46139</v>
      </c>
      <c r="B1411" s="156" t="inlineStr">
        <is>
          <t>M031</t>
        </is>
      </c>
      <c r="C1411" s="156" t="inlineStr">
        <is>
          <t>MENDERES</t>
        </is>
      </c>
      <c r="D1411" s="156" t="inlineStr">
        <is>
          <t>CÜNEYT ÇIKRIKÇI - AYŞE AVCU</t>
        </is>
      </c>
      <c r="E1411" s="156" t="n">
        <v>3419</v>
      </c>
      <c r="F1411" s="156" t="n">
        <v>817534</v>
      </c>
      <c r="G1411" s="157" t="n">
        <v>239.11</v>
      </c>
      <c r="H1411" s="156" t="n">
        <v>3264</v>
      </c>
    </row>
    <row r="1412" ht="48" customHeight="1" s="113">
      <c r="A1412" s="158" t="n">
        <v>46139</v>
      </c>
      <c r="B1412" s="156" t="inlineStr">
        <is>
          <t>M032</t>
        </is>
      </c>
      <c r="C1412" s="156" t="inlineStr">
        <is>
          <t>MENDERES DEPO</t>
        </is>
      </c>
      <c r="D1412" s="156" t="inlineStr">
        <is>
          <t>AYHAN DAŞDEMİR</t>
        </is>
      </c>
      <c r="E1412" s="156" t="n">
        <v>0</v>
      </c>
      <c r="F1412" s="156" t="n">
        <v>0</v>
      </c>
      <c r="G1412" s="156" t="n">
        <v>0</v>
      </c>
      <c r="H1412" s="156" t="n">
        <v>0</v>
      </c>
    </row>
    <row r="1413" ht="24" customHeight="1" s="113">
      <c r="A1413" s="158" t="n">
        <v>46139</v>
      </c>
      <c r="B1413" s="156" t="inlineStr">
        <is>
          <t>M033</t>
        </is>
      </c>
      <c r="C1413" s="156" t="inlineStr">
        <is>
          <t>MERKEZ</t>
        </is>
      </c>
      <c r="D1413" s="156" t="inlineStr">
        <is>
          <t>GENEL MÜDÜR</t>
        </is>
      </c>
      <c r="E1413" s="156" t="n">
        <v>0</v>
      </c>
      <c r="F1413" s="156" t="n">
        <v>0</v>
      </c>
      <c r="G1413" s="156" t="n">
        <v>0</v>
      </c>
      <c r="H1413" s="156" t="n">
        <v>0</v>
      </c>
    </row>
    <row r="1414" ht="36" customHeight="1" s="113">
      <c r="A1414" s="158" t="n">
        <v>46139</v>
      </c>
      <c r="B1414" s="156" t="inlineStr">
        <is>
          <t>M034</t>
        </is>
      </c>
      <c r="C1414" s="156" t="inlineStr">
        <is>
          <t>NARLIDERE</t>
        </is>
      </c>
      <c r="D1414" s="156" t="inlineStr">
        <is>
          <t>ERTAN TEKİ</t>
        </is>
      </c>
      <c r="E1414" s="156" t="n">
        <v>4005</v>
      </c>
      <c r="F1414" s="156" t="n">
        <v>803764</v>
      </c>
      <c r="G1414" s="157" t="n">
        <v>200.69</v>
      </c>
      <c r="H1414" s="156" t="n">
        <v>4138</v>
      </c>
    </row>
    <row r="1415" ht="24" customHeight="1" s="113">
      <c r="A1415" s="158" t="n">
        <v>46139</v>
      </c>
      <c r="B1415" s="156" t="inlineStr">
        <is>
          <t>M035</t>
        </is>
      </c>
      <c r="C1415" s="156" t="inlineStr">
        <is>
          <t>OSMANGAZİ</t>
        </is>
      </c>
      <c r="D1415" s="156" t="inlineStr">
        <is>
          <t>DERYA YARDIMCI</t>
        </is>
      </c>
      <c r="E1415" s="156" t="n">
        <v>3649</v>
      </c>
      <c r="F1415" s="156" t="n">
        <v>1232835</v>
      </c>
      <c r="G1415" s="157" t="n">
        <v>337.86</v>
      </c>
      <c r="H1415" s="156" t="n">
        <v>3665</v>
      </c>
    </row>
    <row r="1416" ht="36" customHeight="1" s="113">
      <c r="A1416" s="158" t="n">
        <v>46139</v>
      </c>
      <c r="B1416" s="156" t="inlineStr">
        <is>
          <t>M036</t>
        </is>
      </c>
      <c r="C1416" s="156" t="inlineStr">
        <is>
          <t>POLİGON</t>
        </is>
      </c>
      <c r="D1416" s="156" t="inlineStr">
        <is>
          <t>ERTAN TEKİ</t>
        </is>
      </c>
      <c r="E1416" s="156" t="n">
        <v>1779</v>
      </c>
      <c r="F1416" s="156" t="n">
        <v>421946</v>
      </c>
      <c r="G1416" s="157" t="n">
        <v>237.18</v>
      </c>
      <c r="H1416" s="156" t="n">
        <v>1834</v>
      </c>
    </row>
    <row r="1417" ht="24" customHeight="1" s="113">
      <c r="A1417" s="158" t="n">
        <v>46139</v>
      </c>
      <c r="B1417" s="156" t="inlineStr">
        <is>
          <t>M037</t>
        </is>
      </c>
      <c r="C1417" s="156" t="inlineStr">
        <is>
          <t>SEFERİHİSAR</t>
        </is>
      </c>
      <c r="D1417" s="156" t="inlineStr">
        <is>
          <t>ERTAN TEKİ</t>
        </is>
      </c>
      <c r="E1417" s="156" t="n">
        <v>2901</v>
      </c>
      <c r="F1417" s="156" t="n">
        <v>1115737</v>
      </c>
      <c r="G1417" s="157" t="n">
        <v>384.6</v>
      </c>
      <c r="H1417" s="156" t="n">
        <v>3069</v>
      </c>
    </row>
    <row r="1418" ht="36" customHeight="1" s="113">
      <c r="A1418" s="158" t="n">
        <v>46139</v>
      </c>
      <c r="B1418" s="156" t="inlineStr">
        <is>
          <t>M038</t>
        </is>
      </c>
      <c r="C1418" s="156" t="inlineStr">
        <is>
          <t>TORBALI 1</t>
        </is>
      </c>
      <c r="D1418" s="156" t="inlineStr">
        <is>
          <t>CÜNEYT ÇIKRIKÇI - AYŞE AVCU</t>
        </is>
      </c>
      <c r="E1418" s="156" t="n">
        <v>1904</v>
      </c>
      <c r="F1418" s="156" t="n">
        <v>957461</v>
      </c>
      <c r="G1418" s="157" t="n">
        <v>502.87</v>
      </c>
      <c r="H1418" s="156" t="n">
        <v>1970</v>
      </c>
    </row>
    <row r="1419" ht="48" customHeight="1" s="113">
      <c r="A1419" s="158" t="n">
        <v>46139</v>
      </c>
      <c r="B1419" s="156" t="inlineStr">
        <is>
          <t>M039</t>
        </is>
      </c>
      <c r="C1419" s="156" t="inlineStr">
        <is>
          <t>TORBALI 2</t>
        </is>
      </c>
      <c r="D1419" s="156" t="inlineStr">
        <is>
          <t>CÜNEYT ÇIKRIKÇI - AYŞE AVCU</t>
        </is>
      </c>
      <c r="E1419" s="156" t="n">
        <v>3473</v>
      </c>
      <c r="F1419" s="156" t="n">
        <v>1085129</v>
      </c>
      <c r="G1419" s="157" t="n">
        <v>312.45</v>
      </c>
      <c r="H1419" s="156" t="n">
        <v>3483</v>
      </c>
    </row>
    <row r="1420" ht="24" customHeight="1" s="113">
      <c r="A1420" s="158" t="n">
        <v>46139</v>
      </c>
      <c r="B1420" s="156" t="inlineStr">
        <is>
          <t>M040</t>
        </is>
      </c>
      <c r="C1420" s="156" t="inlineStr">
        <is>
          <t>TORBALI 3</t>
        </is>
      </c>
      <c r="D1420" s="156" t="inlineStr">
        <is>
          <t>CÜNEYT ÇIKRIKÇI - AYŞE AVCU</t>
        </is>
      </c>
      <c r="E1420" s="156" t="n">
        <v>2408</v>
      </c>
      <c r="F1420" s="156" t="n">
        <v>655323</v>
      </c>
      <c r="G1420" s="157" t="n">
        <v>272.14</v>
      </c>
      <c r="H1420" s="156" t="n">
        <v>2590</v>
      </c>
    </row>
    <row r="1421" ht="24" customHeight="1" s="113">
      <c r="A1421" s="158" t="n">
        <v>46139</v>
      </c>
      <c r="B1421" s="156" t="inlineStr">
        <is>
          <t>M041</t>
        </is>
      </c>
      <c r="C1421" s="156" t="inlineStr">
        <is>
          <t>TORBALI 4</t>
        </is>
      </c>
      <c r="D1421" s="156" t="inlineStr">
        <is>
          <t>CÜNEYT ÇIKRIKÇI - AYŞE AVCU</t>
        </is>
      </c>
      <c r="E1421" s="156" t="n">
        <v>3005</v>
      </c>
      <c r="F1421" s="156" t="n">
        <v>1344394</v>
      </c>
      <c r="G1421" s="157" t="n">
        <v>447.39</v>
      </c>
      <c r="H1421" s="156" t="n">
        <v>3114</v>
      </c>
    </row>
    <row r="1422" ht="36" customHeight="1" s="113">
      <c r="A1422" s="158" t="n">
        <v>46139</v>
      </c>
      <c r="B1422" s="156" t="inlineStr">
        <is>
          <t>M042</t>
        </is>
      </c>
      <c r="C1422" s="156" t="inlineStr">
        <is>
          <t>TORBALI 5</t>
        </is>
      </c>
      <c r="D1422" s="156" t="inlineStr">
        <is>
          <t>CÜNEYT ÇIKRIKÇI - AYŞE AVCU</t>
        </is>
      </c>
      <c r="E1422" s="156" t="n">
        <v>4978</v>
      </c>
      <c r="F1422" s="156" t="n">
        <v>1787119</v>
      </c>
      <c r="G1422" s="157" t="n">
        <v>359</v>
      </c>
      <c r="H1422" s="156" t="n">
        <v>5307</v>
      </c>
    </row>
    <row r="1423" ht="36" customHeight="1" s="113">
      <c r="A1423" s="158" t="n">
        <v>46139</v>
      </c>
      <c r="B1423" s="156" t="inlineStr">
        <is>
          <t>M043</t>
        </is>
      </c>
      <c r="C1423" s="156" t="inlineStr">
        <is>
          <t>YAPICIOĞLU</t>
        </is>
      </c>
      <c r="D1423" s="156" t="inlineStr">
        <is>
          <t>ERTAN TEKİ</t>
        </is>
      </c>
      <c r="E1423" s="156" t="n">
        <v>1212</v>
      </c>
      <c r="F1423" s="156" t="n">
        <v>529325</v>
      </c>
      <c r="G1423" s="157" t="n">
        <v>436.74</v>
      </c>
      <c r="H1423" s="156" t="n">
        <v>1239</v>
      </c>
    </row>
    <row r="1424" ht="24" customHeight="1" s="113">
      <c r="A1424" s="158" t="n">
        <v>46139</v>
      </c>
      <c r="B1424" s="156" t="inlineStr">
        <is>
          <t>M044</t>
        </is>
      </c>
      <c r="C1424" s="156" t="inlineStr">
        <is>
          <t>YEŞİLOVA</t>
        </is>
      </c>
      <c r="D1424" s="156" t="inlineStr">
        <is>
          <t>DERYA YARDIMCI</t>
        </is>
      </c>
      <c r="E1424" s="156" t="n">
        <v>645</v>
      </c>
      <c r="F1424" s="156" t="n">
        <v>149634</v>
      </c>
      <c r="G1424" s="157" t="n">
        <v>231.99</v>
      </c>
      <c r="H1424" s="156" t="n">
        <v>623</v>
      </c>
    </row>
    <row r="1425" ht="24" customHeight="1" s="113">
      <c r="A1425" s="158" t="n">
        <v>46139</v>
      </c>
      <c r="B1425" s="156" t="inlineStr">
        <is>
          <t>M045</t>
        </is>
      </c>
      <c r="C1425" s="156" t="inlineStr">
        <is>
          <t>Z1  ET DEPO</t>
        </is>
      </c>
      <c r="D1425" s="156" t="inlineStr">
        <is>
          <t>FARUK MALKOÇ</t>
        </is>
      </c>
      <c r="E1425" s="156" t="n">
        <v>0</v>
      </c>
      <c r="F1425" s="156" t="n">
        <v>0</v>
      </c>
      <c r="G1425" s="156" t="n">
        <v>0</v>
      </c>
      <c r="H1425" s="156" t="n">
        <v>0</v>
      </c>
    </row>
    <row r="1426" ht="24" customHeight="1" s="113">
      <c r="A1426" s="158" t="n">
        <v>46139</v>
      </c>
      <c r="B1426" s="156" t="inlineStr">
        <is>
          <t>M046</t>
        </is>
      </c>
      <c r="C1426" s="156" t="inlineStr">
        <is>
          <t>ÇAMDİBİ</t>
        </is>
      </c>
      <c r="D1426" s="156" t="inlineStr">
        <is>
          <t>DERYA YARDIMCI</t>
        </is>
      </c>
      <c r="E1426" s="156" t="n">
        <v>2474</v>
      </c>
      <c r="F1426" s="156" t="n">
        <v>534376</v>
      </c>
      <c r="G1426" s="157" t="n">
        <v>216</v>
      </c>
      <c r="H1426" s="156" t="n">
        <v>2370</v>
      </c>
    </row>
    <row r="1427" ht="27.75" customHeight="1" s="113">
      <c r="A1427" s="158" t="n">
        <v>46139</v>
      </c>
      <c r="B1427" s="156" t="inlineStr">
        <is>
          <t>M047</t>
        </is>
      </c>
      <c r="C1427" s="156" t="inlineStr">
        <is>
          <t>ÇİFTLİK</t>
        </is>
      </c>
      <c r="D1427" s="156" t="inlineStr">
        <is>
          <t>CEBRAİL ÇİÇEK</t>
        </is>
      </c>
      <c r="E1427" s="156" t="n">
        <v>0</v>
      </c>
      <c r="F1427" s="156" t="n">
        <v>0</v>
      </c>
      <c r="G1427" s="156" t="n">
        <v>0</v>
      </c>
      <c r="H1427" s="156" t="n">
        <v>0</v>
      </c>
    </row>
    <row r="1428" ht="24" customHeight="1" s="113">
      <c r="A1428" s="158" t="n">
        <v>46139</v>
      </c>
      <c r="B1428" s="156" t="inlineStr">
        <is>
          <t>M048</t>
        </is>
      </c>
      <c r="C1428" s="156" t="inlineStr">
        <is>
          <t>ÇİĞLİ</t>
        </is>
      </c>
      <c r="D1428" s="156" t="inlineStr">
        <is>
          <t>DERYA YARDIMCI</t>
        </is>
      </c>
      <c r="E1428" s="156" t="n">
        <v>2523</v>
      </c>
      <c r="F1428" s="156" t="n">
        <v>544711</v>
      </c>
      <c r="G1428" s="157" t="n">
        <v>215.9</v>
      </c>
      <c r="H1428" s="156" t="n">
        <v>2574</v>
      </c>
    </row>
    <row r="1429" ht="48" customHeight="1" s="113">
      <c r="A1429" s="158" t="n">
        <v>46139</v>
      </c>
      <c r="B1429" s="156" t="inlineStr">
        <is>
          <t>M049</t>
        </is>
      </c>
      <c r="C1429" s="156" t="inlineStr">
        <is>
          <t>ÖZDERE</t>
        </is>
      </c>
      <c r="D1429" s="156" t="inlineStr">
        <is>
          <t>CÜNEYT ÇIKRIKÇI - AYŞE AVCU</t>
        </is>
      </c>
      <c r="E1429" s="156" t="n">
        <v>700</v>
      </c>
      <c r="F1429" s="156" t="n">
        <v>228795</v>
      </c>
      <c r="G1429" s="157" t="n">
        <v>326.85</v>
      </c>
      <c r="H1429" s="156" t="n">
        <v>725</v>
      </c>
    </row>
    <row r="1430" ht="48" customHeight="1" s="113">
      <c r="A1430" s="158" t="n">
        <v>46139</v>
      </c>
      <c r="B1430" s="156" t="inlineStr">
        <is>
          <t>M050</t>
        </is>
      </c>
      <c r="C1430" s="156" t="inlineStr">
        <is>
          <t>İZMİRSPOR</t>
        </is>
      </c>
      <c r="D1430" s="156" t="inlineStr">
        <is>
          <t>ERTAN TEKİ</t>
        </is>
      </c>
      <c r="E1430" s="156" t="n">
        <v>3122</v>
      </c>
      <c r="F1430" s="156" t="n">
        <v>1435627</v>
      </c>
      <c r="G1430" s="157" t="n">
        <v>459.84</v>
      </c>
      <c r="H1430" s="156" t="n">
        <v>3092</v>
      </c>
    </row>
    <row r="1431" ht="48" customHeight="1" s="113">
      <c r="A1431" s="158" t="n">
        <v>46139</v>
      </c>
      <c r="B1431" s="156" t="inlineStr">
        <is>
          <t>M051</t>
        </is>
      </c>
      <c r="C1431" s="156" t="inlineStr">
        <is>
          <t>ŞİRİNYER</t>
        </is>
      </c>
      <c r="D1431" s="156" t="inlineStr">
        <is>
          <t>ERTAN TEKİ</t>
        </is>
      </c>
      <c r="E1431" s="156" t="n">
        <v>997</v>
      </c>
      <c r="F1431" s="156" t="n">
        <v>443848</v>
      </c>
      <c r="G1431" s="157" t="n">
        <v>445.18</v>
      </c>
      <c r="H1431" s="156" t="n">
        <v>999</v>
      </c>
    </row>
    <row r="1432" ht="48" customHeight="1" s="113">
      <c r="A1432" s="158" t="n">
        <v>46139</v>
      </c>
      <c r="B1432" s="156" t="inlineStr">
        <is>
          <t>M052</t>
        </is>
      </c>
      <c r="C1432" s="156" t="inlineStr">
        <is>
          <t>ŞİRİNYER 2</t>
        </is>
      </c>
      <c r="D1432" s="156" t="inlineStr">
        <is>
          <t>DERYA YARDIMCI</t>
        </is>
      </c>
      <c r="E1432" s="156" t="n">
        <v>1690</v>
      </c>
      <c r="F1432" s="156" t="n">
        <v>736814</v>
      </c>
      <c r="G1432" s="157" t="n">
        <v>435.98</v>
      </c>
      <c r="H1432" s="156" t="n">
        <v>1618</v>
      </c>
    </row>
    <row r="1433" ht="48" customHeight="1" s="113">
      <c r="A1433" s="158" t="n">
        <v>46139</v>
      </c>
      <c r="B1433" s="156" t="inlineStr">
        <is>
          <t>M057</t>
        </is>
      </c>
      <c r="C1433" s="156" t="inlineStr">
        <is>
          <t>BUCA2</t>
        </is>
      </c>
      <c r="D1433" s="156" t="inlineStr">
        <is>
          <t>ERTAN TEKİ</t>
        </is>
      </c>
      <c r="E1433" s="156" t="n">
        <v>0</v>
      </c>
      <c r="F1433" s="156" t="n">
        <v>0</v>
      </c>
      <c r="G1433" s="156" t="n">
        <v>0</v>
      </c>
      <c r="H1433" s="156" t="n">
        <v>0</v>
      </c>
    </row>
    <row r="1434" ht="48" customHeight="1" s="113">
      <c r="A1434" s="158" t="n">
        <v>46140</v>
      </c>
      <c r="B1434" s="156" t="inlineStr">
        <is>
          <t>M001</t>
        </is>
      </c>
      <c r="C1434" s="156" t="inlineStr">
        <is>
          <t>AKEVLER</t>
        </is>
      </c>
      <c r="D1434" s="156" t="inlineStr">
        <is>
          <t>ERTAN TEKİ</t>
        </is>
      </c>
      <c r="E1434" s="156" t="n">
        <v>1315</v>
      </c>
      <c r="F1434" s="156" t="n">
        <v>413446</v>
      </c>
      <c r="G1434" s="157" t="n">
        <v>314.41</v>
      </c>
      <c r="H1434" s="156" t="n">
        <v>1397</v>
      </c>
    </row>
    <row r="1435" ht="48" customHeight="1" s="113">
      <c r="A1435" s="158" t="n">
        <v>46140</v>
      </c>
      <c r="B1435" s="156" t="inlineStr">
        <is>
          <t>M002</t>
        </is>
      </c>
      <c r="C1435" s="156" t="inlineStr">
        <is>
          <t>AYDIN EFELER</t>
        </is>
      </c>
      <c r="D1435" s="156" t="inlineStr">
        <is>
          <t>CÜNEYT ÇIKRIKÇI - AYŞE AVCU</t>
        </is>
      </c>
      <c r="E1435" s="156" t="n">
        <v>2817</v>
      </c>
      <c r="F1435" s="156" t="n">
        <v>931924</v>
      </c>
      <c r="G1435" s="157" t="n">
        <v>330.82</v>
      </c>
      <c r="H1435" s="156" t="n">
        <v>2742</v>
      </c>
    </row>
    <row r="1436" ht="24" customHeight="1" s="113">
      <c r="A1436" s="158" t="n">
        <v>46140</v>
      </c>
      <c r="B1436" s="156" t="inlineStr">
        <is>
          <t>M003</t>
        </is>
      </c>
      <c r="C1436" s="156" t="inlineStr">
        <is>
          <t>AYDIN EFELER-2</t>
        </is>
      </c>
      <c r="D1436" s="156" t="inlineStr">
        <is>
          <t>CÜNEYT ÇIKRIKÇI - AYŞE AVCU</t>
        </is>
      </c>
      <c r="E1436" s="156" t="n">
        <v>1759</v>
      </c>
      <c r="F1436" s="156" t="n">
        <v>732312</v>
      </c>
      <c r="G1436" s="157" t="n">
        <v>416.32</v>
      </c>
      <c r="H1436" s="156" t="n">
        <v>1837</v>
      </c>
    </row>
    <row r="1437" ht="36" customHeight="1" s="113">
      <c r="A1437" s="158" t="n">
        <v>46140</v>
      </c>
      <c r="B1437" s="156" t="inlineStr">
        <is>
          <t>M004</t>
        </is>
      </c>
      <c r="C1437" s="156" t="inlineStr">
        <is>
          <t>AYDIN FATİH</t>
        </is>
      </c>
      <c r="D1437" s="156" t="inlineStr">
        <is>
          <t>CÜNEYT ÇIKRIKÇI - AYŞE AVCU</t>
        </is>
      </c>
      <c r="E1437" s="156" t="n">
        <v>1132</v>
      </c>
      <c r="F1437" s="156" t="n">
        <v>361571</v>
      </c>
      <c r="G1437" s="157" t="n">
        <v>319.41</v>
      </c>
      <c r="H1437" s="156" t="n">
        <v>1051</v>
      </c>
    </row>
    <row r="1438" ht="24" customHeight="1" s="113">
      <c r="A1438" s="158" t="n">
        <v>46140</v>
      </c>
      <c r="B1438" s="156" t="inlineStr">
        <is>
          <t>M005</t>
        </is>
      </c>
      <c r="C1438" s="156" t="inlineStr">
        <is>
          <t>AYDIN FATİH-2</t>
        </is>
      </c>
      <c r="D1438" s="156" t="inlineStr">
        <is>
          <t>CÜNEYT ÇIKRIKÇI - AYŞE AVCU</t>
        </is>
      </c>
      <c r="E1438" s="156" t="n">
        <v>1629</v>
      </c>
      <c r="F1438" s="156" t="n">
        <v>920165</v>
      </c>
      <c r="G1438" s="157" t="n">
        <v>564.86</v>
      </c>
      <c r="H1438" s="156" t="n">
        <v>1618</v>
      </c>
    </row>
    <row r="1439" ht="36" customHeight="1" s="113">
      <c r="A1439" s="158" t="n">
        <v>46140</v>
      </c>
      <c r="B1439" s="156" t="inlineStr">
        <is>
          <t>M006</t>
        </is>
      </c>
      <c r="C1439" s="156" t="inlineStr">
        <is>
          <t>AYDIN GİRNE</t>
        </is>
      </c>
      <c r="D1439" s="156" t="inlineStr">
        <is>
          <t>CÜNEYT ÇIKRIKÇI - AYŞE AVCU</t>
        </is>
      </c>
      <c r="E1439" s="156" t="n">
        <v>1364</v>
      </c>
      <c r="F1439" s="156" t="n">
        <v>326112</v>
      </c>
      <c r="G1439" s="157" t="n">
        <v>239.09</v>
      </c>
      <c r="H1439" s="156" t="n">
        <v>1399</v>
      </c>
    </row>
    <row r="1440" ht="36" customHeight="1" s="113">
      <c r="A1440" s="158" t="n">
        <v>46140</v>
      </c>
      <c r="B1440" s="156" t="inlineStr">
        <is>
          <t>M007</t>
        </is>
      </c>
      <c r="C1440" s="156" t="inlineStr">
        <is>
          <t>AYDIN MİMARSİNAN</t>
        </is>
      </c>
      <c r="D1440" s="156" t="inlineStr">
        <is>
          <t>CÜNEYT ÇIKRIKÇI - AYŞE AVCU</t>
        </is>
      </c>
      <c r="E1440" s="156" t="n">
        <v>3684</v>
      </c>
      <c r="F1440" s="156" t="n">
        <v>913328</v>
      </c>
      <c r="G1440" s="157" t="n">
        <v>247.92</v>
      </c>
      <c r="H1440" s="156" t="n">
        <v>3475</v>
      </c>
    </row>
    <row r="1441" ht="24" customHeight="1" s="113">
      <c r="A1441" s="158" t="n">
        <v>46140</v>
      </c>
      <c r="B1441" s="156" t="inlineStr">
        <is>
          <t>M008</t>
        </is>
      </c>
      <c r="C1441" s="156" t="inlineStr">
        <is>
          <t>AYRANCILAR</t>
        </is>
      </c>
      <c r="D1441" s="156" t="inlineStr">
        <is>
          <t>CÜNEYT ÇIKRIKÇI - AYŞE AVCU</t>
        </is>
      </c>
      <c r="E1441" s="156" t="n">
        <v>3474</v>
      </c>
      <c r="F1441" s="156" t="n">
        <v>889710</v>
      </c>
      <c r="G1441" s="157" t="n">
        <v>256.11</v>
      </c>
      <c r="H1441" s="156" t="n">
        <v>3293</v>
      </c>
    </row>
    <row r="1442" ht="48" customHeight="1" s="113">
      <c r="A1442" s="158" t="n">
        <v>46140</v>
      </c>
      <c r="B1442" s="156" t="inlineStr">
        <is>
          <t>M009</t>
        </is>
      </c>
      <c r="C1442" s="156" t="inlineStr">
        <is>
          <t>BALÇOVA</t>
        </is>
      </c>
      <c r="D1442" s="156" t="inlineStr">
        <is>
          <t>ERTAN TEKİ</t>
        </is>
      </c>
      <c r="E1442" s="156" t="n">
        <v>3451</v>
      </c>
      <c r="F1442" s="156" t="n">
        <v>751778</v>
      </c>
      <c r="G1442" s="157" t="n">
        <v>217.84</v>
      </c>
      <c r="H1442" s="156" t="n">
        <v>3661</v>
      </c>
    </row>
    <row r="1443" ht="48" customHeight="1" s="113">
      <c r="A1443" s="158" t="n">
        <v>46140</v>
      </c>
      <c r="B1443" s="156" t="inlineStr">
        <is>
          <t>M010</t>
        </is>
      </c>
      <c r="C1443" s="156" t="inlineStr">
        <is>
          <t>BAYRAKLI</t>
        </is>
      </c>
      <c r="D1443" s="156" t="inlineStr">
        <is>
          <t>DERYA YARDIMCI</t>
        </is>
      </c>
      <c r="E1443" s="156" t="n">
        <v>2665</v>
      </c>
      <c r="F1443" s="156" t="n">
        <v>795035</v>
      </c>
      <c r="G1443" s="157" t="n">
        <v>298.32</v>
      </c>
      <c r="H1443" s="156" t="n">
        <v>2595</v>
      </c>
    </row>
    <row r="1444" ht="48" customHeight="1" s="113">
      <c r="A1444" s="158" t="n">
        <v>46140</v>
      </c>
      <c r="B1444" s="156" t="inlineStr">
        <is>
          <t>M011</t>
        </is>
      </c>
      <c r="C1444" s="156" t="inlineStr">
        <is>
          <t>BOZYAKA</t>
        </is>
      </c>
      <c r="D1444" s="156" t="inlineStr">
        <is>
          <t>ERTAN TEKİ</t>
        </is>
      </c>
      <c r="E1444" s="156" t="n">
        <v>1702</v>
      </c>
      <c r="F1444" s="156" t="n">
        <v>639009</v>
      </c>
      <c r="G1444" s="157" t="n">
        <v>375.45</v>
      </c>
      <c r="H1444" s="156" t="n">
        <v>1832</v>
      </c>
    </row>
    <row r="1445" ht="48" customHeight="1" s="113">
      <c r="A1445" s="158" t="n">
        <v>46140</v>
      </c>
      <c r="B1445" s="156" t="inlineStr">
        <is>
          <t>M012</t>
        </is>
      </c>
      <c r="C1445" s="156" t="inlineStr">
        <is>
          <t xml:space="preserve">BUCA </t>
        </is>
      </c>
      <c r="D1445" s="156" t="inlineStr">
        <is>
          <t>DERYA YARDIMCI</t>
        </is>
      </c>
      <c r="E1445" s="156" t="n">
        <v>930</v>
      </c>
      <c r="F1445" s="156" t="n">
        <v>406076</v>
      </c>
      <c r="G1445" s="157" t="n">
        <v>436.64</v>
      </c>
      <c r="H1445" s="156" t="n">
        <v>998</v>
      </c>
    </row>
    <row r="1446" ht="48" customHeight="1" s="113">
      <c r="A1446" s="158" t="n">
        <v>46140</v>
      </c>
      <c r="B1446" s="156" t="inlineStr">
        <is>
          <t>M013</t>
        </is>
      </c>
      <c r="C1446" s="156" t="inlineStr">
        <is>
          <t>DEDEBAŞI</t>
        </is>
      </c>
      <c r="D1446" s="156" t="inlineStr">
        <is>
          <t>DERYA YARDIMCI</t>
        </is>
      </c>
      <c r="E1446" s="156" t="n">
        <v>2489</v>
      </c>
      <c r="F1446" s="156" t="n">
        <v>939031</v>
      </c>
      <c r="G1446" s="157" t="n">
        <v>377.27</v>
      </c>
      <c r="H1446" s="156" t="n">
        <v>2510</v>
      </c>
    </row>
    <row r="1447" ht="48" customHeight="1" s="113">
      <c r="A1447" s="158" t="n">
        <v>46140</v>
      </c>
      <c r="B1447" s="156" t="inlineStr">
        <is>
          <t>M014</t>
        </is>
      </c>
      <c r="C1447" s="156" t="inlineStr">
        <is>
          <t>ESKİİZMİR</t>
        </is>
      </c>
      <c r="D1447" s="156" t="inlineStr">
        <is>
          <t>ERTAN TEKİ</t>
        </is>
      </c>
      <c r="E1447" s="156" t="n">
        <v>2681</v>
      </c>
      <c r="F1447" s="156" t="n">
        <v>1148425</v>
      </c>
      <c r="G1447" s="157" t="n">
        <v>428.36</v>
      </c>
      <c r="H1447" s="156" t="n">
        <v>2633</v>
      </c>
    </row>
    <row r="1448" ht="48" customHeight="1" s="113">
      <c r="A1448" s="158" t="n">
        <v>46140</v>
      </c>
      <c r="B1448" s="156" t="inlineStr">
        <is>
          <t>M015</t>
        </is>
      </c>
      <c r="C1448" s="156" t="inlineStr">
        <is>
          <t>GAZİEMİR-1</t>
        </is>
      </c>
      <c r="D1448" s="156" t="inlineStr">
        <is>
          <t>ALİ ÇELİK</t>
        </is>
      </c>
      <c r="E1448" s="156" t="n">
        <v>1794</v>
      </c>
      <c r="F1448" s="156" t="n">
        <v>719067</v>
      </c>
      <c r="G1448" s="157" t="n">
        <v>400.82</v>
      </c>
      <c r="H1448" s="156" t="n">
        <v>1817</v>
      </c>
    </row>
    <row r="1449" ht="36" customHeight="1" s="113">
      <c r="A1449" s="158" t="n">
        <v>46140</v>
      </c>
      <c r="B1449" s="156" t="inlineStr">
        <is>
          <t>M016</t>
        </is>
      </c>
      <c r="C1449" s="156" t="inlineStr">
        <is>
          <t>GAZİEMİR-2</t>
        </is>
      </c>
      <c r="D1449" s="156" t="inlineStr">
        <is>
          <t>ALİ ÇELİK</t>
        </is>
      </c>
      <c r="E1449" s="156" t="n">
        <v>2980</v>
      </c>
      <c r="F1449" s="156" t="n">
        <v>970348</v>
      </c>
      <c r="G1449" s="157" t="n">
        <v>325.62</v>
      </c>
      <c r="H1449" s="156" t="n">
        <v>3203</v>
      </c>
    </row>
    <row r="1450" ht="24" customHeight="1" s="113">
      <c r="A1450" s="158" t="n">
        <v>46140</v>
      </c>
      <c r="B1450" s="156" t="inlineStr">
        <is>
          <t>M017</t>
        </is>
      </c>
      <c r="C1450" s="156" t="inlineStr">
        <is>
          <t>GAZİEMİR-3</t>
        </is>
      </c>
      <c r="D1450" s="156" t="inlineStr">
        <is>
          <t>ALİ ÇELİK</t>
        </is>
      </c>
      <c r="E1450" s="156" t="n">
        <v>1940</v>
      </c>
      <c r="F1450" s="156" t="n">
        <v>526499</v>
      </c>
      <c r="G1450" s="157" t="n">
        <v>271.39</v>
      </c>
      <c r="H1450" s="156" t="n">
        <v>1883</v>
      </c>
    </row>
    <row r="1451" ht="36" customHeight="1" s="113">
      <c r="A1451" s="158" t="n">
        <v>46140</v>
      </c>
      <c r="B1451" s="156" t="inlineStr">
        <is>
          <t>M018</t>
        </is>
      </c>
      <c r="C1451" s="156" t="inlineStr">
        <is>
          <t>GAZİEMİR-4</t>
        </is>
      </c>
      <c r="D1451" s="156" t="inlineStr">
        <is>
          <t>ALİ ÇELİK</t>
        </is>
      </c>
      <c r="E1451" s="156" t="n">
        <v>1784</v>
      </c>
      <c r="F1451" s="156" t="n">
        <v>751787</v>
      </c>
      <c r="G1451" s="157" t="n">
        <v>421.41</v>
      </c>
      <c r="H1451" s="156" t="n">
        <v>1695</v>
      </c>
    </row>
    <row r="1452" ht="24" customHeight="1" s="113">
      <c r="A1452" s="158" t="n">
        <v>46140</v>
      </c>
      <c r="B1452" s="156" t="inlineStr">
        <is>
          <t>M019</t>
        </is>
      </c>
      <c r="C1452" s="156" t="inlineStr">
        <is>
          <t>GAZİEMİR-5</t>
        </is>
      </c>
      <c r="D1452" s="156" t="inlineStr">
        <is>
          <t>ALİ ÇELİK</t>
        </is>
      </c>
      <c r="E1452" s="156" t="n">
        <v>2422</v>
      </c>
      <c r="F1452" s="156" t="n">
        <v>589072</v>
      </c>
      <c r="G1452" s="157" t="n">
        <v>243.22</v>
      </c>
      <c r="H1452" s="156" t="n">
        <v>2282</v>
      </c>
    </row>
    <row r="1453" ht="36" customHeight="1" s="113">
      <c r="A1453" s="158" t="n">
        <v>46140</v>
      </c>
      <c r="B1453" s="156" t="inlineStr">
        <is>
          <t>M020</t>
        </is>
      </c>
      <c r="C1453" s="156" t="inlineStr">
        <is>
          <t>GAZİEMİR-6</t>
        </is>
      </c>
      <c r="D1453" s="156" t="inlineStr">
        <is>
          <t>ALİ ÇELİK</t>
        </is>
      </c>
      <c r="E1453" s="156" t="n">
        <v>708</v>
      </c>
      <c r="F1453" s="156" t="n">
        <v>294115</v>
      </c>
      <c r="G1453" s="157" t="n">
        <v>415.42</v>
      </c>
      <c r="H1453" s="156" t="n">
        <v>651</v>
      </c>
    </row>
    <row r="1454" ht="24" customHeight="1" s="113">
      <c r="A1454" s="158" t="n">
        <v>46140</v>
      </c>
      <c r="B1454" s="156" t="inlineStr">
        <is>
          <t>M021</t>
        </is>
      </c>
      <c r="C1454" s="156" t="inlineStr">
        <is>
          <t>GAZİEMİR-7</t>
        </is>
      </c>
      <c r="D1454" s="156" t="inlineStr">
        <is>
          <t>ALİ ÇELİK</t>
        </is>
      </c>
      <c r="E1454" s="156" t="n">
        <v>4258</v>
      </c>
      <c r="F1454" s="156" t="n">
        <v>1234836</v>
      </c>
      <c r="G1454" s="157" t="n">
        <v>290</v>
      </c>
      <c r="H1454" s="156" t="n">
        <v>4410</v>
      </c>
    </row>
    <row r="1455" ht="36" customHeight="1" s="113">
      <c r="A1455" s="158" t="n">
        <v>46140</v>
      </c>
      <c r="B1455" s="156" t="inlineStr">
        <is>
          <t>M022</t>
        </is>
      </c>
      <c r="C1455" s="156" t="inlineStr">
        <is>
          <t>GEDİZ</t>
        </is>
      </c>
      <c r="D1455" s="156" t="inlineStr">
        <is>
          <t>DERYA YARDIMCI</t>
        </is>
      </c>
      <c r="E1455" s="156" t="n">
        <v>1078</v>
      </c>
      <c r="F1455" s="156" t="n">
        <v>433806</v>
      </c>
      <c r="G1455" s="157" t="n">
        <v>402.42</v>
      </c>
      <c r="H1455" s="156" t="n">
        <v>1153</v>
      </c>
    </row>
    <row r="1456" ht="36" customHeight="1" s="113">
      <c r="A1456" s="158" t="n">
        <v>46140</v>
      </c>
      <c r="B1456" s="156" t="inlineStr">
        <is>
          <t>M023</t>
        </is>
      </c>
      <c r="C1456" s="156" t="inlineStr">
        <is>
          <t>GÖZTEPE</t>
        </is>
      </c>
      <c r="D1456" s="156" t="inlineStr">
        <is>
          <t>ERTAN TEKİ</t>
        </is>
      </c>
      <c r="E1456" s="156" t="n">
        <v>3408</v>
      </c>
      <c r="F1456" s="156" t="n">
        <v>1135871</v>
      </c>
      <c r="G1456" s="157" t="n">
        <v>333.3</v>
      </c>
      <c r="H1456" s="156" t="n">
        <v>3505</v>
      </c>
    </row>
    <row r="1457" ht="36" customHeight="1" s="113">
      <c r="A1457" s="158" t="n">
        <v>46140</v>
      </c>
      <c r="B1457" s="156" t="inlineStr">
        <is>
          <t>M024</t>
        </is>
      </c>
      <c r="C1457" s="156" t="inlineStr">
        <is>
          <t>GÜMÜŞPALA</t>
        </is>
      </c>
      <c r="D1457" s="156" t="inlineStr">
        <is>
          <t>DERYA YARDIMCI</t>
        </is>
      </c>
      <c r="E1457" s="156" t="n">
        <v>3382</v>
      </c>
      <c r="F1457" s="156" t="n">
        <v>1777444</v>
      </c>
      <c r="G1457" s="157" t="n">
        <v>525.5599999999999</v>
      </c>
      <c r="H1457" s="156" t="n">
        <v>3332</v>
      </c>
    </row>
    <row r="1458" ht="48" customHeight="1" s="113">
      <c r="A1458" s="158" t="n">
        <v>46140</v>
      </c>
      <c r="B1458" s="156" t="inlineStr">
        <is>
          <t>M025</t>
        </is>
      </c>
      <c r="C1458" s="156" t="inlineStr">
        <is>
          <t>HAL DEPO</t>
        </is>
      </c>
      <c r="D1458" s="156" t="inlineStr">
        <is>
          <t>HALİT BAŞDAŞ</t>
        </is>
      </c>
      <c r="E1458" s="156" t="n">
        <v>0</v>
      </c>
      <c r="F1458" s="156" t="n">
        <v>0</v>
      </c>
      <c r="G1458" s="156" t="n">
        <v>0</v>
      </c>
      <c r="H1458" s="156" t="n">
        <v>0</v>
      </c>
    </row>
    <row r="1459" ht="36" customHeight="1" s="113">
      <c r="A1459" s="158" t="n">
        <v>46140</v>
      </c>
      <c r="B1459" s="156" t="inlineStr">
        <is>
          <t>M026</t>
        </is>
      </c>
      <c r="C1459" s="156" t="inlineStr">
        <is>
          <t>HARMANDALI</t>
        </is>
      </c>
      <c r="D1459" s="156" t="inlineStr">
        <is>
          <t>DERYA YARDIMCI</t>
        </is>
      </c>
      <c r="E1459" s="156" t="n">
        <v>2647</v>
      </c>
      <c r="F1459" s="156" t="n">
        <v>935020</v>
      </c>
      <c r="G1459" s="157" t="n">
        <v>353.24</v>
      </c>
      <c r="H1459" s="156" t="n">
        <v>2456</v>
      </c>
    </row>
    <row r="1460" ht="27.75" customHeight="1" s="113">
      <c r="A1460" s="158" t="n">
        <v>46140</v>
      </c>
      <c r="B1460" s="156" t="inlineStr">
        <is>
          <t>M027</t>
        </is>
      </c>
      <c r="C1460" s="156" t="inlineStr">
        <is>
          <t>HATAY</t>
        </is>
      </c>
      <c r="D1460" s="156" t="inlineStr">
        <is>
          <t>ERTAN TEKİ</t>
        </is>
      </c>
      <c r="E1460" s="156" t="n">
        <v>3832</v>
      </c>
      <c r="F1460" s="156" t="n">
        <v>1167488</v>
      </c>
      <c r="G1460" s="157" t="n">
        <v>304.67</v>
      </c>
      <c r="H1460" s="156" t="n">
        <v>3915</v>
      </c>
    </row>
    <row r="1461" ht="24" customHeight="1" s="113">
      <c r="A1461" s="158" t="n">
        <v>46140</v>
      </c>
      <c r="B1461" s="156" t="inlineStr">
        <is>
          <t>M028</t>
        </is>
      </c>
      <c r="C1461" s="156" t="inlineStr">
        <is>
          <t>KARŞIYAKA-1</t>
        </is>
      </c>
      <c r="D1461" s="156" t="inlineStr">
        <is>
          <t>DERYA YARDIMCI</t>
        </is>
      </c>
      <c r="E1461" s="156" t="n">
        <v>3089</v>
      </c>
      <c r="F1461" s="156" t="n">
        <v>1059315</v>
      </c>
      <c r="G1461" s="157" t="n">
        <v>342.93</v>
      </c>
      <c r="H1461" s="156" t="n">
        <v>3021</v>
      </c>
    </row>
    <row r="1462" ht="36" customHeight="1" s="113">
      <c r="A1462" s="158" t="n">
        <v>46140</v>
      </c>
      <c r="B1462" s="156" t="inlineStr">
        <is>
          <t>M029</t>
        </is>
      </c>
      <c r="C1462" s="156" t="inlineStr">
        <is>
          <t>KARŞIYAKA-2</t>
        </is>
      </c>
      <c r="D1462" s="156" t="inlineStr">
        <is>
          <t>DERYA YARDIMCI</t>
        </is>
      </c>
      <c r="E1462" s="156" t="n">
        <v>1331</v>
      </c>
      <c r="F1462" s="156" t="n">
        <v>393423</v>
      </c>
      <c r="G1462" s="157" t="n">
        <v>295.58</v>
      </c>
      <c r="H1462" s="156" t="n">
        <v>1303</v>
      </c>
    </row>
    <row r="1463" ht="24" customHeight="1" s="113">
      <c r="A1463" s="158" t="n">
        <v>46140</v>
      </c>
      <c r="B1463" s="156" t="inlineStr">
        <is>
          <t>M030</t>
        </is>
      </c>
      <c r="C1463" s="156" t="inlineStr">
        <is>
          <t>MANAVKUYU</t>
        </is>
      </c>
      <c r="D1463" s="156" t="inlineStr">
        <is>
          <t>DERYA YARDIMCI</t>
        </is>
      </c>
      <c r="E1463" s="156" t="n">
        <v>1836</v>
      </c>
      <c r="F1463" s="156" t="n">
        <v>526828</v>
      </c>
      <c r="G1463" s="157" t="n">
        <v>286.94</v>
      </c>
      <c r="H1463" s="156" t="n">
        <v>1959</v>
      </c>
    </row>
    <row r="1464" ht="24" customHeight="1" s="113">
      <c r="A1464" s="158" t="n">
        <v>46140</v>
      </c>
      <c r="B1464" s="156" t="inlineStr">
        <is>
          <t>M031</t>
        </is>
      </c>
      <c r="C1464" s="156" t="inlineStr">
        <is>
          <t>MENDERES</t>
        </is>
      </c>
      <c r="D1464" s="156" t="inlineStr">
        <is>
          <t>CÜNEYT ÇIKRIKÇI - AYŞE AVCU</t>
        </is>
      </c>
      <c r="E1464" s="156" t="n">
        <v>4071</v>
      </c>
      <c r="F1464" s="156" t="n">
        <v>860703</v>
      </c>
      <c r="G1464" s="157" t="n">
        <v>211.42</v>
      </c>
      <c r="H1464" s="156" t="n">
        <v>4312</v>
      </c>
    </row>
    <row r="1465" ht="48" customHeight="1" s="113">
      <c r="A1465" s="158" t="n">
        <v>46140</v>
      </c>
      <c r="B1465" s="156" t="inlineStr">
        <is>
          <t>M032</t>
        </is>
      </c>
      <c r="C1465" s="156" t="inlineStr">
        <is>
          <t>MENDERES DEPO</t>
        </is>
      </c>
      <c r="D1465" s="156" t="inlineStr">
        <is>
          <t>AYHAN DAŞDEMİR</t>
        </is>
      </c>
      <c r="E1465" s="156" t="n">
        <v>0</v>
      </c>
      <c r="F1465" s="156" t="n">
        <v>0</v>
      </c>
      <c r="G1465" s="156" t="n">
        <v>0</v>
      </c>
      <c r="H1465" s="156" t="n">
        <v>0</v>
      </c>
    </row>
    <row r="1466" ht="48" customHeight="1" s="113">
      <c r="A1466" s="158" t="n">
        <v>46140</v>
      </c>
      <c r="B1466" s="156" t="inlineStr">
        <is>
          <t>M033</t>
        </is>
      </c>
      <c r="C1466" s="156" t="inlineStr">
        <is>
          <t>MERKEZ</t>
        </is>
      </c>
      <c r="D1466" s="156" t="inlineStr">
        <is>
          <t>GENEL MÜDÜR</t>
        </is>
      </c>
      <c r="E1466" s="156" t="n">
        <v>0</v>
      </c>
      <c r="F1466" s="156" t="n">
        <v>0</v>
      </c>
      <c r="G1466" s="156" t="n">
        <v>0</v>
      </c>
      <c r="H1466" s="156" t="n">
        <v>0</v>
      </c>
    </row>
    <row r="1467" ht="48" customHeight="1" s="113">
      <c r="A1467" s="158" t="n">
        <v>46140</v>
      </c>
      <c r="B1467" s="156" t="inlineStr">
        <is>
          <t>M034</t>
        </is>
      </c>
      <c r="C1467" s="156" t="inlineStr">
        <is>
          <t>NARLIDERE</t>
        </is>
      </c>
      <c r="D1467" s="156" t="inlineStr">
        <is>
          <t>ERTAN TEKİ</t>
        </is>
      </c>
      <c r="E1467" s="156" t="n">
        <v>3034</v>
      </c>
      <c r="F1467" s="156" t="n">
        <v>618047</v>
      </c>
      <c r="G1467" s="157" t="n">
        <v>203.71</v>
      </c>
      <c r="H1467" s="156" t="n">
        <v>2814</v>
      </c>
    </row>
    <row r="1468" ht="48" customHeight="1" s="113">
      <c r="A1468" s="158" t="n">
        <v>46140</v>
      </c>
      <c r="B1468" s="156" t="inlineStr">
        <is>
          <t>M035</t>
        </is>
      </c>
      <c r="C1468" s="156" t="inlineStr">
        <is>
          <t>OSMANGAZİ</t>
        </is>
      </c>
      <c r="D1468" s="156" t="inlineStr">
        <is>
          <t>DERYA YARDIMCI</t>
        </is>
      </c>
      <c r="E1468" s="156" t="n">
        <v>3813</v>
      </c>
      <c r="F1468" s="156" t="n">
        <v>1309073</v>
      </c>
      <c r="G1468" s="157" t="n">
        <v>343.32</v>
      </c>
      <c r="H1468" s="156" t="n">
        <v>3629</v>
      </c>
    </row>
    <row r="1469" ht="48" customHeight="1" s="113">
      <c r="A1469" s="158" t="n">
        <v>46140</v>
      </c>
      <c r="B1469" s="156" t="inlineStr">
        <is>
          <t>M036</t>
        </is>
      </c>
      <c r="C1469" s="156" t="inlineStr">
        <is>
          <t>POLİGON</t>
        </is>
      </c>
      <c r="D1469" s="156" t="inlineStr">
        <is>
          <t>ERTAN TEKİ</t>
        </is>
      </c>
      <c r="E1469" s="156" t="n">
        <v>1853</v>
      </c>
      <c r="F1469" s="156" t="n">
        <v>461414</v>
      </c>
      <c r="G1469" s="157" t="n">
        <v>249.01</v>
      </c>
      <c r="H1469" s="156" t="n">
        <v>1687</v>
      </c>
    </row>
    <row r="1470" ht="24" customHeight="1" s="113">
      <c r="A1470" s="158" t="n">
        <v>46140</v>
      </c>
      <c r="B1470" s="156" t="inlineStr">
        <is>
          <t>M037</t>
        </is>
      </c>
      <c r="C1470" s="156" t="inlineStr">
        <is>
          <t>SEFERİHİSAR</t>
        </is>
      </c>
      <c r="D1470" s="156" t="inlineStr">
        <is>
          <t>ERTAN TEKİ</t>
        </is>
      </c>
      <c r="E1470" s="156" t="n">
        <v>4466</v>
      </c>
      <c r="F1470" s="156" t="n">
        <v>1930448</v>
      </c>
      <c r="G1470" s="157" t="n">
        <v>432.25</v>
      </c>
      <c r="H1470" s="156" t="n">
        <v>4504</v>
      </c>
    </row>
    <row r="1471" ht="36" customHeight="1" s="113">
      <c r="A1471" s="158" t="n">
        <v>46140</v>
      </c>
      <c r="B1471" s="156" t="inlineStr">
        <is>
          <t>M038</t>
        </is>
      </c>
      <c r="C1471" s="156" t="inlineStr">
        <is>
          <t>TORBALI 1</t>
        </is>
      </c>
      <c r="D1471" s="156" t="inlineStr">
        <is>
          <t>CÜNEYT ÇIKRIKÇI - AYŞE AVCU</t>
        </is>
      </c>
      <c r="E1471" s="156" t="n">
        <v>1968</v>
      </c>
      <c r="F1471" s="156" t="n">
        <v>1093863</v>
      </c>
      <c r="G1471" s="157" t="n">
        <v>555.8200000000001</v>
      </c>
      <c r="H1471" s="156" t="n">
        <v>2098</v>
      </c>
    </row>
    <row r="1472" ht="24" customHeight="1" s="113">
      <c r="A1472" s="158" t="n">
        <v>46140</v>
      </c>
      <c r="B1472" s="156" t="inlineStr">
        <is>
          <t>M039</t>
        </is>
      </c>
      <c r="C1472" s="156" t="inlineStr">
        <is>
          <t>TORBALI 2</t>
        </is>
      </c>
      <c r="D1472" s="156" t="inlineStr">
        <is>
          <t>CÜNEYT ÇIKRIKÇI - AYŞE AVCU</t>
        </is>
      </c>
      <c r="E1472" s="156" t="n">
        <v>2595</v>
      </c>
      <c r="F1472" s="156" t="n">
        <v>814001</v>
      </c>
      <c r="G1472" s="157" t="n">
        <v>313.68</v>
      </c>
      <c r="H1472" s="156" t="n">
        <v>2594</v>
      </c>
    </row>
    <row r="1473" ht="36" customHeight="1" s="113">
      <c r="A1473" s="158" t="n">
        <v>46140</v>
      </c>
      <c r="B1473" s="156" t="inlineStr">
        <is>
          <t>M040</t>
        </is>
      </c>
      <c r="C1473" s="156" t="inlineStr">
        <is>
          <t>TORBALI 3</t>
        </is>
      </c>
      <c r="D1473" s="156" t="inlineStr">
        <is>
          <t>CÜNEYT ÇIKRIKÇI - AYŞE AVCU</t>
        </is>
      </c>
      <c r="E1473" s="156" t="n">
        <v>2504</v>
      </c>
      <c r="F1473" s="156" t="n">
        <v>761230</v>
      </c>
      <c r="G1473" s="157" t="n">
        <v>304.01</v>
      </c>
      <c r="H1473" s="156" t="n">
        <v>2334</v>
      </c>
    </row>
    <row r="1474" ht="24" customHeight="1" s="113">
      <c r="A1474" s="158" t="n">
        <v>46140</v>
      </c>
      <c r="B1474" s="156" t="inlineStr">
        <is>
          <t>M041</t>
        </is>
      </c>
      <c r="C1474" s="156" t="inlineStr">
        <is>
          <t>TORBALI 4</t>
        </is>
      </c>
      <c r="D1474" s="156" t="inlineStr">
        <is>
          <t>CÜNEYT ÇIKRIKÇI - AYŞE AVCU</t>
        </is>
      </c>
      <c r="E1474" s="156" t="n">
        <v>3698</v>
      </c>
      <c r="F1474" s="156" t="n">
        <v>1716209</v>
      </c>
      <c r="G1474" s="157" t="n">
        <v>464.09</v>
      </c>
      <c r="H1474" s="156" t="n">
        <v>3779</v>
      </c>
    </row>
    <row r="1475" ht="36" customHeight="1" s="113">
      <c r="A1475" s="158" t="n">
        <v>46140</v>
      </c>
      <c r="B1475" s="156" t="inlineStr">
        <is>
          <t>M042</t>
        </is>
      </c>
      <c r="C1475" s="156" t="inlineStr">
        <is>
          <t>TORBALI 5</t>
        </is>
      </c>
      <c r="D1475" s="156" t="inlineStr">
        <is>
          <t>CÜNEYT ÇIKRIKÇI - AYŞE AVCU</t>
        </is>
      </c>
      <c r="E1475" s="156" t="n">
        <v>3672</v>
      </c>
      <c r="F1475" s="156" t="n">
        <v>1301921</v>
      </c>
      <c r="G1475" s="157" t="n">
        <v>354.55</v>
      </c>
      <c r="H1475" s="156" t="n">
        <v>3668</v>
      </c>
    </row>
    <row r="1476" ht="48" customHeight="1" s="113">
      <c r="A1476" s="158" t="n">
        <v>46140</v>
      </c>
      <c r="B1476" s="156" t="inlineStr">
        <is>
          <t>M043</t>
        </is>
      </c>
      <c r="C1476" s="156" t="inlineStr">
        <is>
          <t>YAPICIOĞLU</t>
        </is>
      </c>
      <c r="D1476" s="156" t="inlineStr">
        <is>
          <t>ERTAN TEKİ</t>
        </is>
      </c>
      <c r="E1476" s="156" t="n">
        <v>1861</v>
      </c>
      <c r="F1476" s="156" t="n">
        <v>733002</v>
      </c>
      <c r="G1476" s="157" t="n">
        <v>393.88</v>
      </c>
      <c r="H1476" s="156" t="n">
        <v>1733</v>
      </c>
    </row>
    <row r="1477" ht="24" customHeight="1" s="113">
      <c r="A1477" s="158" t="n">
        <v>46140</v>
      </c>
      <c r="B1477" s="156" t="inlineStr">
        <is>
          <t>M044</t>
        </is>
      </c>
      <c r="C1477" s="156" t="inlineStr">
        <is>
          <t>YEŞİLOVA</t>
        </is>
      </c>
      <c r="D1477" s="156" t="inlineStr">
        <is>
          <t>DERYA YARDIMCI</t>
        </is>
      </c>
      <c r="E1477" s="156" t="n">
        <v>838</v>
      </c>
      <c r="F1477" s="156" t="n">
        <v>192425</v>
      </c>
      <c r="G1477" s="157" t="n">
        <v>229.62</v>
      </c>
      <c r="H1477" s="156" t="n">
        <v>764</v>
      </c>
    </row>
    <row r="1478" ht="24" customHeight="1" s="113">
      <c r="A1478" s="158" t="n">
        <v>46140</v>
      </c>
      <c r="B1478" s="156" t="inlineStr">
        <is>
          <t>M045</t>
        </is>
      </c>
      <c r="C1478" s="156" t="inlineStr">
        <is>
          <t>Z1  ET DEPO</t>
        </is>
      </c>
      <c r="D1478" s="156" t="inlineStr">
        <is>
          <t>FARUK MALKOÇ</t>
        </is>
      </c>
      <c r="E1478" s="156" t="n">
        <v>0</v>
      </c>
      <c r="F1478" s="156" t="n">
        <v>0</v>
      </c>
      <c r="G1478" s="156" t="n">
        <v>0</v>
      </c>
      <c r="H1478" s="156" t="n">
        <v>0</v>
      </c>
    </row>
    <row r="1479" ht="36" customHeight="1" s="113">
      <c r="A1479" s="158" t="n">
        <v>46140</v>
      </c>
      <c r="B1479" s="156" t="inlineStr">
        <is>
          <t>M046</t>
        </is>
      </c>
      <c r="C1479" s="156" t="inlineStr">
        <is>
          <t>ÇAMDİBİ</t>
        </is>
      </c>
      <c r="D1479" s="156" t="inlineStr">
        <is>
          <t>DERYA YARDIMCI</t>
        </is>
      </c>
      <c r="E1479" s="156" t="n">
        <v>3115</v>
      </c>
      <c r="F1479" s="156" t="n">
        <v>621759</v>
      </c>
      <c r="G1479" s="157" t="n">
        <v>199.6</v>
      </c>
      <c r="H1479" s="156" t="n">
        <v>2836</v>
      </c>
    </row>
    <row r="1480" ht="36" customHeight="1" s="113">
      <c r="A1480" s="158" t="n">
        <v>46140</v>
      </c>
      <c r="B1480" s="156" t="inlineStr">
        <is>
          <t>M047</t>
        </is>
      </c>
      <c r="C1480" s="156" t="inlineStr">
        <is>
          <t>ÇİFTLİK</t>
        </is>
      </c>
      <c r="D1480" s="156" t="inlineStr">
        <is>
          <t>CEBRAİL ÇİÇEK</t>
        </is>
      </c>
      <c r="E1480" s="156" t="n">
        <v>0</v>
      </c>
      <c r="F1480" s="156" t="n">
        <v>0</v>
      </c>
      <c r="G1480" s="156" t="n">
        <v>0</v>
      </c>
      <c r="H1480" s="156" t="n">
        <v>0</v>
      </c>
    </row>
    <row r="1481" ht="24" customHeight="1" s="113">
      <c r="A1481" s="158" t="n">
        <v>46140</v>
      </c>
      <c r="B1481" s="156" t="inlineStr">
        <is>
          <t>M048</t>
        </is>
      </c>
      <c r="C1481" s="156" t="inlineStr">
        <is>
          <t>ÇİĞLİ</t>
        </is>
      </c>
      <c r="D1481" s="156" t="inlineStr">
        <is>
          <t>DERYA YARDIMCI</t>
        </is>
      </c>
      <c r="E1481" s="156" t="n">
        <v>2551</v>
      </c>
      <c r="F1481" s="156" t="n">
        <v>489447</v>
      </c>
      <c r="G1481" s="157" t="n">
        <v>191.86</v>
      </c>
      <c r="H1481" s="156" t="n">
        <v>2564</v>
      </c>
    </row>
    <row r="1482" ht="24" customHeight="1" s="113">
      <c r="A1482" s="158" t="n">
        <v>46140</v>
      </c>
      <c r="B1482" s="156" t="inlineStr">
        <is>
          <t>M049</t>
        </is>
      </c>
      <c r="C1482" s="156" t="inlineStr">
        <is>
          <t>ÖZDERE</t>
        </is>
      </c>
      <c r="D1482" s="156" t="inlineStr">
        <is>
          <t>CÜNEYT ÇIKRIKÇI - AYŞE AVCU</t>
        </is>
      </c>
      <c r="E1482" s="156" t="n">
        <v>967</v>
      </c>
      <c r="F1482" s="156" t="n">
        <v>296325</v>
      </c>
      <c r="G1482" s="157" t="n">
        <v>306.44</v>
      </c>
      <c r="H1482" s="156" t="n">
        <v>941</v>
      </c>
    </row>
    <row r="1483" ht="24" customHeight="1" s="113">
      <c r="A1483" s="158" t="n">
        <v>46140</v>
      </c>
      <c r="B1483" s="156" t="inlineStr">
        <is>
          <t>M050</t>
        </is>
      </c>
      <c r="C1483" s="156" t="inlineStr">
        <is>
          <t>İZMİRSPOR</t>
        </is>
      </c>
      <c r="D1483" s="156" t="inlineStr">
        <is>
          <t>ERTAN TEKİ</t>
        </is>
      </c>
      <c r="E1483" s="156" t="n">
        <v>3220</v>
      </c>
      <c r="F1483" s="156" t="n">
        <v>1849351</v>
      </c>
      <c r="G1483" s="157" t="n">
        <v>574.33</v>
      </c>
      <c r="H1483" s="156" t="n">
        <v>3201</v>
      </c>
    </row>
    <row r="1484" ht="27.75" customHeight="1" s="113">
      <c r="A1484" s="158" t="n">
        <v>46140</v>
      </c>
      <c r="B1484" s="156" t="inlineStr">
        <is>
          <t>M051</t>
        </is>
      </c>
      <c r="C1484" s="156" t="inlineStr">
        <is>
          <t>ŞİRİNYER</t>
        </is>
      </c>
      <c r="D1484" s="156" t="inlineStr">
        <is>
          <t>ERTAN TEKİ</t>
        </is>
      </c>
      <c r="E1484" s="156" t="n">
        <v>781</v>
      </c>
      <c r="F1484" s="156" t="n">
        <v>381638</v>
      </c>
      <c r="G1484" s="157" t="n">
        <v>488.65</v>
      </c>
      <c r="H1484" s="156" t="n">
        <v>767</v>
      </c>
    </row>
    <row r="1485" ht="24" customHeight="1" s="113">
      <c r="A1485" s="158" t="n">
        <v>46140</v>
      </c>
      <c r="B1485" s="156" t="inlineStr">
        <is>
          <t>M052</t>
        </is>
      </c>
      <c r="C1485" s="156" t="inlineStr">
        <is>
          <t>ŞİRİNYER 2</t>
        </is>
      </c>
      <c r="D1485" s="156" t="inlineStr">
        <is>
          <t>DERYA YARDIMCI</t>
        </is>
      </c>
      <c r="E1485" s="156" t="n">
        <v>2283</v>
      </c>
      <c r="F1485" s="156" t="n">
        <v>1039290</v>
      </c>
      <c r="G1485" s="157" t="n">
        <v>455.23</v>
      </c>
      <c r="H1485" s="156" t="n">
        <v>2318</v>
      </c>
    </row>
    <row r="1486" ht="48" customHeight="1" s="113">
      <c r="A1486" s="158" t="n">
        <v>46140</v>
      </c>
      <c r="B1486" s="156" t="inlineStr">
        <is>
          <t>M057</t>
        </is>
      </c>
      <c r="C1486" s="156" t="inlineStr">
        <is>
          <t>BUCA2</t>
        </is>
      </c>
      <c r="D1486" s="156" t="inlineStr">
        <is>
          <t>ERTAN TEKİ</t>
        </is>
      </c>
      <c r="E1486" s="156" t="n">
        <v>0</v>
      </c>
      <c r="F1486" s="156" t="n">
        <v>0</v>
      </c>
      <c r="G1486" s="156" t="n">
        <v>0</v>
      </c>
      <c r="H1486" s="156" t="n">
        <v>0</v>
      </c>
    </row>
    <row r="1487" ht="48" customHeight="1" s="113">
      <c r="A1487" s="158" t="n">
        <v>46141</v>
      </c>
      <c r="B1487" s="156" t="inlineStr">
        <is>
          <t>M001</t>
        </is>
      </c>
      <c r="C1487" s="156" t="inlineStr">
        <is>
          <t>AKEVLER</t>
        </is>
      </c>
      <c r="D1487" s="156" t="inlineStr">
        <is>
          <t>ERTAN TEKİ</t>
        </is>
      </c>
      <c r="E1487" s="156" t="n">
        <v>1477</v>
      </c>
      <c r="F1487" s="156" t="n">
        <v>485711</v>
      </c>
      <c r="G1487" s="157" t="n">
        <v>328.85</v>
      </c>
      <c r="H1487" s="156" t="n">
        <v>1405</v>
      </c>
    </row>
    <row r="1488" ht="48" customHeight="1" s="113">
      <c r="A1488" s="158" t="n">
        <v>46141</v>
      </c>
      <c r="B1488" s="156" t="inlineStr">
        <is>
          <t>M002</t>
        </is>
      </c>
      <c r="C1488" s="156" t="inlineStr">
        <is>
          <t>AYDIN EFELER</t>
        </is>
      </c>
      <c r="D1488" s="156" t="inlineStr">
        <is>
          <t>CÜNEYT ÇIKRIKÇI - AYŞE AVCU</t>
        </is>
      </c>
      <c r="E1488" s="156" t="n">
        <v>2679</v>
      </c>
      <c r="F1488" s="156" t="n">
        <v>947611</v>
      </c>
      <c r="G1488" s="157" t="n">
        <v>353.72</v>
      </c>
      <c r="H1488" s="156" t="n">
        <v>2732</v>
      </c>
    </row>
    <row r="1489" ht="48" customHeight="1" s="113">
      <c r="A1489" s="158" t="n">
        <v>46141</v>
      </c>
      <c r="B1489" s="156" t="inlineStr">
        <is>
          <t>M003</t>
        </is>
      </c>
      <c r="C1489" s="156" t="inlineStr">
        <is>
          <t>AYDIN EFELER-2</t>
        </is>
      </c>
      <c r="D1489" s="156" t="inlineStr">
        <is>
          <t>CÜNEYT ÇIKRIKÇI - AYŞE AVCU</t>
        </is>
      </c>
      <c r="E1489" s="156" t="n">
        <v>1604</v>
      </c>
      <c r="F1489" s="156" t="n">
        <v>686169</v>
      </c>
      <c r="G1489" s="157" t="n">
        <v>427.79</v>
      </c>
      <c r="H1489" s="156" t="n">
        <v>1625</v>
      </c>
    </row>
    <row r="1490" ht="48" customHeight="1" s="113">
      <c r="A1490" s="158" t="n">
        <v>46141</v>
      </c>
      <c r="B1490" s="156" t="inlineStr">
        <is>
          <t>M004</t>
        </is>
      </c>
      <c r="C1490" s="156" t="inlineStr">
        <is>
          <t>AYDIN FATİH</t>
        </is>
      </c>
      <c r="D1490" s="156" t="inlineStr">
        <is>
          <t>CÜNEYT ÇIKRIKÇI - AYŞE AVCU</t>
        </is>
      </c>
      <c r="E1490" s="156" t="n">
        <v>980</v>
      </c>
      <c r="F1490" s="156" t="n">
        <v>376416</v>
      </c>
      <c r="G1490" s="157" t="n">
        <v>384.1</v>
      </c>
      <c r="H1490" s="156" t="n">
        <v>898</v>
      </c>
    </row>
    <row r="1491" ht="48" customHeight="1" s="113">
      <c r="A1491" s="158" t="n">
        <v>46141</v>
      </c>
      <c r="B1491" s="156" t="inlineStr">
        <is>
          <t>M005</t>
        </is>
      </c>
      <c r="C1491" s="156" t="inlineStr">
        <is>
          <t>AYDIN FATİH-2</t>
        </is>
      </c>
      <c r="D1491" s="156" t="inlineStr">
        <is>
          <t>CÜNEYT ÇIKRIKÇI - AYŞE AVCU</t>
        </is>
      </c>
      <c r="E1491" s="156" t="n">
        <v>1631</v>
      </c>
      <c r="F1491" s="156" t="n">
        <v>948850</v>
      </c>
      <c r="G1491" s="157" t="n">
        <v>581.76</v>
      </c>
      <c r="H1491" s="156" t="n">
        <v>1696</v>
      </c>
    </row>
    <row r="1492" ht="48" customHeight="1" s="113">
      <c r="A1492" s="158" t="n">
        <v>46141</v>
      </c>
      <c r="B1492" s="156" t="inlineStr">
        <is>
          <t>M006</t>
        </is>
      </c>
      <c r="C1492" s="156" t="inlineStr">
        <is>
          <t>AYDIN GİRNE</t>
        </is>
      </c>
      <c r="D1492" s="156" t="inlineStr">
        <is>
          <t>CÜNEYT ÇIKRIKÇI - AYŞE AVCU</t>
        </is>
      </c>
      <c r="E1492" s="156" t="n">
        <v>1381</v>
      </c>
      <c r="F1492" s="156" t="n">
        <v>328860</v>
      </c>
      <c r="G1492" s="157" t="n">
        <v>238.13</v>
      </c>
      <c r="H1492" s="156" t="n">
        <v>1484</v>
      </c>
    </row>
    <row r="1493" ht="24" customHeight="1" s="113">
      <c r="A1493" s="158" t="n">
        <v>46141</v>
      </c>
      <c r="B1493" s="156" t="inlineStr">
        <is>
          <t>M007</t>
        </is>
      </c>
      <c r="C1493" s="156" t="inlineStr">
        <is>
          <t>AYDIN MİMARSİNAN</t>
        </is>
      </c>
      <c r="D1493" s="156" t="inlineStr">
        <is>
          <t>CÜNEYT ÇIKRIKÇI - AYŞE AVCU</t>
        </is>
      </c>
      <c r="E1493" s="156" t="n">
        <v>3406</v>
      </c>
      <c r="F1493" s="156" t="n">
        <v>725050</v>
      </c>
      <c r="G1493" s="157" t="n">
        <v>212.87</v>
      </c>
      <c r="H1493" s="156" t="n">
        <v>3582</v>
      </c>
    </row>
    <row r="1494" ht="36" customHeight="1" s="113">
      <c r="A1494" s="158" t="n">
        <v>46141</v>
      </c>
      <c r="B1494" s="156" t="inlineStr">
        <is>
          <t>M008</t>
        </is>
      </c>
      <c r="C1494" s="156" t="inlineStr">
        <is>
          <t>AYRANCILAR</t>
        </is>
      </c>
      <c r="D1494" s="156" t="inlineStr">
        <is>
          <t>CÜNEYT ÇIKRIKÇI - AYŞE AVCU</t>
        </is>
      </c>
      <c r="E1494" s="156" t="n">
        <v>2921</v>
      </c>
      <c r="F1494" s="156" t="n">
        <v>628554</v>
      </c>
      <c r="G1494" s="157" t="n">
        <v>215.18</v>
      </c>
      <c r="H1494" s="156" t="n">
        <v>3141</v>
      </c>
    </row>
    <row r="1495" ht="24" customHeight="1" s="113">
      <c r="A1495" s="158" t="n">
        <v>46141</v>
      </c>
      <c r="B1495" s="156" t="inlineStr">
        <is>
          <t>M009</t>
        </is>
      </c>
      <c r="C1495" s="156" t="inlineStr">
        <is>
          <t>BALÇOVA</t>
        </is>
      </c>
      <c r="D1495" s="156" t="inlineStr">
        <is>
          <t>ERTAN TEKİ</t>
        </is>
      </c>
      <c r="E1495" s="156" t="n">
        <v>3466</v>
      </c>
      <c r="F1495" s="156" t="n">
        <v>726401</v>
      </c>
      <c r="G1495" s="157" t="n">
        <v>209.58</v>
      </c>
      <c r="H1495" s="156" t="n">
        <v>3695</v>
      </c>
    </row>
    <row r="1496" ht="36" customHeight="1" s="113">
      <c r="A1496" s="158" t="n">
        <v>46141</v>
      </c>
      <c r="B1496" s="156" t="inlineStr">
        <is>
          <t>M010</t>
        </is>
      </c>
      <c r="C1496" s="156" t="inlineStr">
        <is>
          <t>BAYRAKLI</t>
        </is>
      </c>
      <c r="D1496" s="156" t="inlineStr">
        <is>
          <t>DERYA YARDIMCI</t>
        </is>
      </c>
      <c r="E1496" s="156" t="n">
        <v>3590</v>
      </c>
      <c r="F1496" s="156" t="n">
        <v>1017473</v>
      </c>
      <c r="G1496" s="157" t="n">
        <v>283.42</v>
      </c>
      <c r="H1496" s="156" t="n">
        <v>3469</v>
      </c>
    </row>
    <row r="1497" ht="36" customHeight="1" s="113">
      <c r="A1497" s="158" t="n">
        <v>46141</v>
      </c>
      <c r="B1497" s="156" t="inlineStr">
        <is>
          <t>M011</t>
        </is>
      </c>
      <c r="C1497" s="156" t="inlineStr">
        <is>
          <t>BOZYAKA</t>
        </is>
      </c>
      <c r="D1497" s="156" t="inlineStr">
        <is>
          <t>ERTAN TEKİ</t>
        </is>
      </c>
      <c r="E1497" s="156" t="n">
        <v>2261</v>
      </c>
      <c r="F1497" s="156" t="n">
        <v>951894</v>
      </c>
      <c r="G1497" s="157" t="n">
        <v>421.01</v>
      </c>
      <c r="H1497" s="156" t="n">
        <v>2228</v>
      </c>
    </row>
    <row r="1498" ht="24" customHeight="1" s="113">
      <c r="A1498" s="158" t="n">
        <v>46141</v>
      </c>
      <c r="B1498" s="156" t="inlineStr">
        <is>
          <t>M012</t>
        </is>
      </c>
      <c r="C1498" s="156" t="inlineStr">
        <is>
          <t xml:space="preserve">BUCA </t>
        </is>
      </c>
      <c r="D1498" s="156" t="inlineStr">
        <is>
          <t>DERYA YARDIMCI</t>
        </is>
      </c>
      <c r="E1498" s="156" t="n">
        <v>933</v>
      </c>
      <c r="F1498" s="156" t="n">
        <v>349231</v>
      </c>
      <c r="G1498" s="157" t="n">
        <v>374.31</v>
      </c>
      <c r="H1498" s="156" t="n">
        <v>852</v>
      </c>
    </row>
    <row r="1499" ht="48" customHeight="1" s="113">
      <c r="A1499" s="158" t="n">
        <v>46141</v>
      </c>
      <c r="B1499" s="156" t="inlineStr">
        <is>
          <t>M013</t>
        </is>
      </c>
      <c r="C1499" s="156" t="inlineStr">
        <is>
          <t>DEDEBAŞI</t>
        </is>
      </c>
      <c r="D1499" s="156" t="inlineStr">
        <is>
          <t>DERYA YARDIMCI</t>
        </is>
      </c>
      <c r="E1499" s="156" t="n">
        <v>2433</v>
      </c>
      <c r="F1499" s="156" t="n">
        <v>1180828</v>
      </c>
      <c r="G1499" s="157" t="n">
        <v>485.34</v>
      </c>
      <c r="H1499" s="156" t="n">
        <v>2623</v>
      </c>
    </row>
    <row r="1500" ht="48" customHeight="1" s="113">
      <c r="A1500" s="158" t="n">
        <v>46141</v>
      </c>
      <c r="B1500" s="156" t="inlineStr">
        <is>
          <t>M014</t>
        </is>
      </c>
      <c r="C1500" s="156" t="inlineStr">
        <is>
          <t>ESKİİZMİR</t>
        </is>
      </c>
      <c r="D1500" s="156" t="inlineStr">
        <is>
          <t>ERTAN TEKİ</t>
        </is>
      </c>
      <c r="E1500" s="156" t="n">
        <v>2518</v>
      </c>
      <c r="F1500" s="156" t="n">
        <v>1153917</v>
      </c>
      <c r="G1500" s="157" t="n">
        <v>458.27</v>
      </c>
      <c r="H1500" s="156" t="n">
        <v>2350</v>
      </c>
    </row>
    <row r="1501" ht="48" customHeight="1" s="113">
      <c r="A1501" s="158" t="n">
        <v>46141</v>
      </c>
      <c r="B1501" s="156" t="inlineStr">
        <is>
          <t>M015</t>
        </is>
      </c>
      <c r="C1501" s="156" t="inlineStr">
        <is>
          <t>GAZİEMİR-1</t>
        </is>
      </c>
      <c r="D1501" s="156" t="inlineStr">
        <is>
          <t>ALİ ÇELİK</t>
        </is>
      </c>
      <c r="E1501" s="156" t="n">
        <v>2185</v>
      </c>
      <c r="F1501" s="156" t="n">
        <v>822515</v>
      </c>
      <c r="G1501" s="157" t="n">
        <v>376.44</v>
      </c>
      <c r="H1501" s="156" t="n">
        <v>2115</v>
      </c>
    </row>
    <row r="1502" ht="48" customHeight="1" s="113">
      <c r="A1502" s="158" t="n">
        <v>46141</v>
      </c>
      <c r="B1502" s="156" t="inlineStr">
        <is>
          <t>M016</t>
        </is>
      </c>
      <c r="C1502" s="156" t="inlineStr">
        <is>
          <t>GAZİEMİR-2</t>
        </is>
      </c>
      <c r="D1502" s="156" t="inlineStr">
        <is>
          <t>ALİ ÇELİK</t>
        </is>
      </c>
      <c r="E1502" s="156" t="n">
        <v>2200</v>
      </c>
      <c r="F1502" s="156" t="n">
        <v>710116</v>
      </c>
      <c r="G1502" s="157" t="n">
        <v>322.78</v>
      </c>
      <c r="H1502" s="156" t="n">
        <v>2147</v>
      </c>
    </row>
    <row r="1503" ht="48" customHeight="1" s="113">
      <c r="A1503" s="158" t="n">
        <v>46141</v>
      </c>
      <c r="B1503" s="156" t="inlineStr">
        <is>
          <t>M017</t>
        </is>
      </c>
      <c r="C1503" s="156" t="inlineStr">
        <is>
          <t>GAZİEMİR-3</t>
        </is>
      </c>
      <c r="D1503" s="156" t="inlineStr">
        <is>
          <t>ALİ ÇELİK</t>
        </is>
      </c>
      <c r="E1503" s="156" t="n">
        <v>2202</v>
      </c>
      <c r="F1503" s="156" t="n">
        <v>699399</v>
      </c>
      <c r="G1503" s="157" t="n">
        <v>317.62</v>
      </c>
      <c r="H1503" s="156" t="n">
        <v>2173</v>
      </c>
    </row>
    <row r="1504" ht="48" customHeight="1" s="113">
      <c r="A1504" s="158" t="n">
        <v>46141</v>
      </c>
      <c r="B1504" s="156" t="inlineStr">
        <is>
          <t>M018</t>
        </is>
      </c>
      <c r="C1504" s="156" t="inlineStr">
        <is>
          <t>GAZİEMİR-4</t>
        </is>
      </c>
      <c r="D1504" s="156" t="inlineStr">
        <is>
          <t>ALİ ÇELİK</t>
        </is>
      </c>
      <c r="E1504" s="156" t="n">
        <v>1748</v>
      </c>
      <c r="F1504" s="156" t="n">
        <v>747038</v>
      </c>
      <c r="G1504" s="157" t="n">
        <v>427.37</v>
      </c>
      <c r="H1504" s="156" t="n">
        <v>1836</v>
      </c>
    </row>
    <row r="1505" ht="48" customHeight="1" s="113">
      <c r="A1505" s="158" t="n">
        <v>46141</v>
      </c>
      <c r="B1505" s="156" t="inlineStr">
        <is>
          <t>M019</t>
        </is>
      </c>
      <c r="C1505" s="156" t="inlineStr">
        <is>
          <t>GAZİEMİR-5</t>
        </is>
      </c>
      <c r="D1505" s="156" t="inlineStr">
        <is>
          <t>ALİ ÇELİK</t>
        </is>
      </c>
      <c r="E1505" s="156" t="n">
        <v>2377</v>
      </c>
      <c r="F1505" s="156" t="n">
        <v>586420</v>
      </c>
      <c r="G1505" s="157" t="n">
        <v>246.71</v>
      </c>
      <c r="H1505" s="156" t="n">
        <v>2431</v>
      </c>
    </row>
    <row r="1506" ht="36" customHeight="1" s="113">
      <c r="A1506" s="158" t="n">
        <v>46141</v>
      </c>
      <c r="B1506" s="156" t="inlineStr">
        <is>
          <t>M020</t>
        </is>
      </c>
      <c r="C1506" s="156" t="inlineStr">
        <is>
          <t>GAZİEMİR-6</t>
        </is>
      </c>
      <c r="D1506" s="156" t="inlineStr">
        <is>
          <t>ALİ ÇELİK</t>
        </is>
      </c>
      <c r="E1506" s="156" t="n">
        <v>879</v>
      </c>
      <c r="F1506" s="156" t="n">
        <v>368318</v>
      </c>
      <c r="G1506" s="157" t="n">
        <v>419.02</v>
      </c>
      <c r="H1506" s="156" t="n">
        <v>938</v>
      </c>
    </row>
    <row r="1507" ht="24" customHeight="1" s="113">
      <c r="A1507" s="158" t="n">
        <v>46141</v>
      </c>
      <c r="B1507" s="156" t="inlineStr">
        <is>
          <t>M021</t>
        </is>
      </c>
      <c r="C1507" s="156" t="inlineStr">
        <is>
          <t>GAZİEMİR-7</t>
        </is>
      </c>
      <c r="D1507" s="156" t="inlineStr">
        <is>
          <t>ALİ ÇELİK</t>
        </is>
      </c>
      <c r="E1507" s="156" t="n">
        <v>3650</v>
      </c>
      <c r="F1507" s="156" t="n">
        <v>1162638</v>
      </c>
      <c r="G1507" s="157" t="n">
        <v>318.53</v>
      </c>
      <c r="H1507" s="156" t="n">
        <v>3819</v>
      </c>
    </row>
    <row r="1508" ht="36" customHeight="1" s="113">
      <c r="A1508" s="158" t="n">
        <v>46141</v>
      </c>
      <c r="B1508" s="156" t="inlineStr">
        <is>
          <t>M022</t>
        </is>
      </c>
      <c r="C1508" s="156" t="inlineStr">
        <is>
          <t>GEDİZ</t>
        </is>
      </c>
      <c r="D1508" s="156" t="inlineStr">
        <is>
          <t>DERYA YARDIMCI</t>
        </is>
      </c>
      <c r="E1508" s="156" t="n">
        <v>918</v>
      </c>
      <c r="F1508" s="156" t="n">
        <v>307503</v>
      </c>
      <c r="G1508" s="157" t="n">
        <v>334.97</v>
      </c>
      <c r="H1508" s="156" t="n">
        <v>936</v>
      </c>
    </row>
    <row r="1509" ht="24" customHeight="1" s="113">
      <c r="A1509" s="158" t="n">
        <v>46141</v>
      </c>
      <c r="B1509" s="156" t="inlineStr">
        <is>
          <t>M023</t>
        </is>
      </c>
      <c r="C1509" s="156" t="inlineStr">
        <is>
          <t>GÖZTEPE</t>
        </is>
      </c>
      <c r="D1509" s="156" t="inlineStr">
        <is>
          <t>ERTAN TEKİ</t>
        </is>
      </c>
      <c r="E1509" s="156" t="n">
        <v>2701</v>
      </c>
      <c r="F1509" s="156" t="n">
        <v>882204</v>
      </c>
      <c r="G1509" s="157" t="n">
        <v>326.62</v>
      </c>
      <c r="H1509" s="156" t="n">
        <v>2729</v>
      </c>
    </row>
    <row r="1510" ht="36" customHeight="1" s="113">
      <c r="A1510" s="158" t="n">
        <v>46141</v>
      </c>
      <c r="B1510" s="156" t="inlineStr">
        <is>
          <t>M024</t>
        </is>
      </c>
      <c r="C1510" s="156" t="inlineStr">
        <is>
          <t>GÜMÜŞPALA</t>
        </is>
      </c>
      <c r="D1510" s="156" t="inlineStr">
        <is>
          <t>DERYA YARDIMCI</t>
        </is>
      </c>
      <c r="E1510" s="156" t="n">
        <v>3461</v>
      </c>
      <c r="F1510" s="156" t="n">
        <v>1627639</v>
      </c>
      <c r="G1510" s="157" t="n">
        <v>470.28</v>
      </c>
      <c r="H1510" s="156" t="n">
        <v>3365</v>
      </c>
    </row>
    <row r="1511" ht="24" customHeight="1" s="113">
      <c r="A1511" s="158" t="n">
        <v>46141</v>
      </c>
      <c r="B1511" s="156" t="inlineStr">
        <is>
          <t>M025</t>
        </is>
      </c>
      <c r="C1511" s="156" t="inlineStr">
        <is>
          <t>HAL DEPO</t>
        </is>
      </c>
      <c r="D1511" s="156" t="inlineStr">
        <is>
          <t>HALİT BAŞDAŞ</t>
        </is>
      </c>
      <c r="E1511" s="156" t="n">
        <v>0</v>
      </c>
      <c r="F1511" s="156" t="n">
        <v>0</v>
      </c>
      <c r="G1511" s="156" t="n">
        <v>0</v>
      </c>
      <c r="H1511" s="156" t="n">
        <v>0</v>
      </c>
    </row>
    <row r="1512" ht="36" customHeight="1" s="113">
      <c r="A1512" s="158" t="n">
        <v>46141</v>
      </c>
      <c r="B1512" s="156" t="inlineStr">
        <is>
          <t>M026</t>
        </is>
      </c>
      <c r="C1512" s="156" t="inlineStr">
        <is>
          <t>HARMANDALI</t>
        </is>
      </c>
      <c r="D1512" s="156" t="inlineStr">
        <is>
          <t>DERYA YARDIMCI</t>
        </is>
      </c>
      <c r="E1512" s="156" t="n">
        <v>3775</v>
      </c>
      <c r="F1512" s="156" t="n">
        <v>1398653</v>
      </c>
      <c r="G1512" s="157" t="n">
        <v>370.5</v>
      </c>
      <c r="H1512" s="156" t="n">
        <v>3764</v>
      </c>
    </row>
    <row r="1513" ht="36" customHeight="1" s="113">
      <c r="A1513" s="158" t="n">
        <v>46141</v>
      </c>
      <c r="B1513" s="156" t="inlineStr">
        <is>
          <t>M027</t>
        </is>
      </c>
      <c r="C1513" s="156" t="inlineStr">
        <is>
          <t>HATAY</t>
        </is>
      </c>
      <c r="D1513" s="156" t="inlineStr">
        <is>
          <t>ERTAN TEKİ</t>
        </is>
      </c>
      <c r="E1513" s="156" t="n">
        <v>4117</v>
      </c>
      <c r="F1513" s="156" t="n">
        <v>1529321</v>
      </c>
      <c r="G1513" s="157" t="n">
        <v>371.46</v>
      </c>
      <c r="H1513" s="156" t="n">
        <v>4163</v>
      </c>
    </row>
    <row r="1514" ht="36" customHeight="1" s="113">
      <c r="A1514" s="158" t="n">
        <v>46141</v>
      </c>
      <c r="B1514" s="156" t="inlineStr">
        <is>
          <t>M028</t>
        </is>
      </c>
      <c r="C1514" s="156" t="inlineStr">
        <is>
          <t>KARŞIYAKA-1</t>
        </is>
      </c>
      <c r="D1514" s="156" t="inlineStr">
        <is>
          <t>DERYA YARDIMCI</t>
        </is>
      </c>
      <c r="E1514" s="156" t="n">
        <v>2717</v>
      </c>
      <c r="F1514" s="156" t="n">
        <v>953621</v>
      </c>
      <c r="G1514" s="157" t="n">
        <v>350.98</v>
      </c>
      <c r="H1514" s="156" t="n">
        <v>2750</v>
      </c>
    </row>
    <row r="1515" ht="48" customHeight="1" s="113">
      <c r="A1515" s="158" t="n">
        <v>46141</v>
      </c>
      <c r="B1515" s="156" t="inlineStr">
        <is>
          <t>M029</t>
        </is>
      </c>
      <c r="C1515" s="156" t="inlineStr">
        <is>
          <t>KARŞIYAKA-2</t>
        </is>
      </c>
      <c r="D1515" s="156" t="inlineStr">
        <is>
          <t>DERYA YARDIMCI</t>
        </is>
      </c>
      <c r="E1515" s="156" t="n">
        <v>1350</v>
      </c>
      <c r="F1515" s="156" t="n">
        <v>406154</v>
      </c>
      <c r="G1515" s="157" t="n">
        <v>300.85</v>
      </c>
      <c r="H1515" s="156" t="n">
        <v>1417</v>
      </c>
    </row>
    <row r="1516" ht="36" customHeight="1" s="113">
      <c r="A1516" s="158" t="n">
        <v>46141</v>
      </c>
      <c r="B1516" s="156" t="inlineStr">
        <is>
          <t>M030</t>
        </is>
      </c>
      <c r="C1516" s="156" t="inlineStr">
        <is>
          <t>MANAVKUYU</t>
        </is>
      </c>
      <c r="D1516" s="156" t="inlineStr">
        <is>
          <t>DERYA YARDIMCI</t>
        </is>
      </c>
      <c r="E1516" s="156" t="n">
        <v>1368</v>
      </c>
      <c r="F1516" s="156" t="n">
        <v>343109</v>
      </c>
      <c r="G1516" s="157" t="n">
        <v>250.81</v>
      </c>
      <c r="H1516" s="156" t="n">
        <v>1418</v>
      </c>
    </row>
    <row r="1517" ht="54.75" customHeight="1" s="113">
      <c r="A1517" s="158" t="n">
        <v>46141</v>
      </c>
      <c r="B1517" s="156" t="inlineStr">
        <is>
          <t>M031</t>
        </is>
      </c>
      <c r="C1517" s="156" t="inlineStr">
        <is>
          <t>MENDERES</t>
        </is>
      </c>
      <c r="D1517" s="156" t="inlineStr">
        <is>
          <t>CÜNEYT ÇIKRIKÇI - AYŞE AVCU</t>
        </is>
      </c>
      <c r="E1517" s="156" t="n">
        <v>4197</v>
      </c>
      <c r="F1517" s="156" t="n">
        <v>889937</v>
      </c>
      <c r="G1517" s="157" t="n">
        <v>212.04</v>
      </c>
      <c r="H1517" s="156" t="n">
        <v>3956</v>
      </c>
    </row>
    <row r="1518" ht="24" customHeight="1" s="113">
      <c r="A1518" s="158" t="n">
        <v>46141</v>
      </c>
      <c r="B1518" s="156" t="inlineStr">
        <is>
          <t>M032</t>
        </is>
      </c>
      <c r="C1518" s="156" t="inlineStr">
        <is>
          <t>MENDERES DEPO</t>
        </is>
      </c>
      <c r="D1518" s="156" t="inlineStr">
        <is>
          <t>AYHAN DAŞDEMİR</t>
        </is>
      </c>
      <c r="E1518" s="156" t="n">
        <v>0</v>
      </c>
      <c r="F1518" s="156" t="n">
        <v>0</v>
      </c>
      <c r="G1518" s="156" t="n">
        <v>0</v>
      </c>
      <c r="H1518" s="156" t="n">
        <v>0</v>
      </c>
    </row>
    <row r="1519" ht="36" customHeight="1" s="113">
      <c r="A1519" s="158" t="n">
        <v>46141</v>
      </c>
      <c r="B1519" s="156" t="inlineStr">
        <is>
          <t>M033</t>
        </is>
      </c>
      <c r="C1519" s="156" t="inlineStr">
        <is>
          <t>MERKEZ</t>
        </is>
      </c>
      <c r="D1519" s="156" t="inlineStr">
        <is>
          <t>GENEL MÜDÜR</t>
        </is>
      </c>
      <c r="E1519" s="156" t="n">
        <v>0</v>
      </c>
      <c r="F1519" s="156" t="n">
        <v>0</v>
      </c>
      <c r="G1519" s="156" t="n">
        <v>0</v>
      </c>
      <c r="H1519" s="156" t="n">
        <v>0</v>
      </c>
    </row>
    <row r="1520" ht="24" customHeight="1" s="113">
      <c r="A1520" s="158" t="n">
        <v>46141</v>
      </c>
      <c r="B1520" s="156" t="inlineStr">
        <is>
          <t>M034</t>
        </is>
      </c>
      <c r="C1520" s="156" t="inlineStr">
        <is>
          <t>NARLIDERE</t>
        </is>
      </c>
      <c r="D1520" s="156" t="inlineStr">
        <is>
          <t>ERTAN TEKİ</t>
        </is>
      </c>
      <c r="E1520" s="156" t="n">
        <v>2970</v>
      </c>
      <c r="F1520" s="156" t="n">
        <v>718733</v>
      </c>
      <c r="G1520" s="157" t="n">
        <v>242</v>
      </c>
      <c r="H1520" s="156" t="n">
        <v>3203</v>
      </c>
    </row>
    <row r="1521" ht="24" customHeight="1" s="113">
      <c r="A1521" s="158" t="n">
        <v>46141</v>
      </c>
      <c r="B1521" s="156" t="inlineStr">
        <is>
          <t>M035</t>
        </is>
      </c>
      <c r="C1521" s="156" t="inlineStr">
        <is>
          <t>OSMANGAZİ</t>
        </is>
      </c>
      <c r="D1521" s="156" t="inlineStr">
        <is>
          <t>DERYA YARDIMCI</t>
        </is>
      </c>
      <c r="E1521" s="156" t="n">
        <v>4234</v>
      </c>
      <c r="F1521" s="156" t="n">
        <v>1552586</v>
      </c>
      <c r="G1521" s="157" t="n">
        <v>366.69</v>
      </c>
      <c r="H1521" s="156" t="n">
        <v>4521</v>
      </c>
    </row>
    <row r="1522" ht="48" customHeight="1" s="113">
      <c r="A1522" s="158" t="n">
        <v>46141</v>
      </c>
      <c r="B1522" s="156" t="inlineStr">
        <is>
          <t>M036</t>
        </is>
      </c>
      <c r="C1522" s="156" t="inlineStr">
        <is>
          <t>POLİGON</t>
        </is>
      </c>
      <c r="D1522" s="156" t="inlineStr">
        <is>
          <t>ERTAN TEKİ</t>
        </is>
      </c>
      <c r="E1522" s="156" t="n">
        <v>1939</v>
      </c>
      <c r="F1522" s="156" t="n">
        <v>478450</v>
      </c>
      <c r="G1522" s="157" t="n">
        <v>246.75</v>
      </c>
      <c r="H1522" s="156" t="n">
        <v>2011</v>
      </c>
    </row>
    <row r="1523" ht="48" customHeight="1" s="113">
      <c r="A1523" s="158" t="n">
        <v>46141</v>
      </c>
      <c r="B1523" s="156" t="inlineStr">
        <is>
          <t>M037</t>
        </is>
      </c>
      <c r="C1523" s="156" t="inlineStr">
        <is>
          <t>SEFERİHİSAR</t>
        </is>
      </c>
      <c r="D1523" s="156" t="inlineStr">
        <is>
          <t>ERTAN TEKİ</t>
        </is>
      </c>
      <c r="E1523" s="156" t="n">
        <v>3309</v>
      </c>
      <c r="F1523" s="156" t="n">
        <v>1289439</v>
      </c>
      <c r="G1523" s="157" t="n">
        <v>389.68</v>
      </c>
      <c r="H1523" s="156" t="n">
        <v>3071</v>
      </c>
    </row>
    <row r="1524" ht="48" customHeight="1" s="113">
      <c r="A1524" s="158" t="n">
        <v>46141</v>
      </c>
      <c r="B1524" s="156" t="inlineStr">
        <is>
          <t>M038</t>
        </is>
      </c>
      <c r="C1524" s="156" t="inlineStr">
        <is>
          <t>TORBALI 1</t>
        </is>
      </c>
      <c r="D1524" s="156" t="inlineStr">
        <is>
          <t>CÜNEYT ÇIKRIKÇI - AYŞE AVCU</t>
        </is>
      </c>
      <c r="E1524" s="156" t="n">
        <v>1701</v>
      </c>
      <c r="F1524" s="156" t="n">
        <v>951835</v>
      </c>
      <c r="G1524" s="157" t="n">
        <v>559.5700000000001</v>
      </c>
      <c r="H1524" s="156" t="n">
        <v>1580</v>
      </c>
    </row>
    <row r="1525" ht="48" customHeight="1" s="113">
      <c r="A1525" s="158" t="n">
        <v>46141</v>
      </c>
      <c r="B1525" s="156" t="inlineStr">
        <is>
          <t>M039</t>
        </is>
      </c>
      <c r="C1525" s="156" t="inlineStr">
        <is>
          <t>TORBALI 2</t>
        </is>
      </c>
      <c r="D1525" s="156" t="inlineStr">
        <is>
          <t>CÜNEYT ÇIKRIKÇI - AYŞE AVCU</t>
        </is>
      </c>
      <c r="E1525" s="156" t="n">
        <v>2698</v>
      </c>
      <c r="F1525" s="156" t="n">
        <v>773743</v>
      </c>
      <c r="G1525" s="157" t="n">
        <v>286.78</v>
      </c>
      <c r="H1525" s="156" t="n">
        <v>2501</v>
      </c>
    </row>
    <row r="1526" ht="48" customHeight="1" s="113">
      <c r="A1526" s="158" t="n">
        <v>46141</v>
      </c>
      <c r="B1526" s="156" t="inlineStr">
        <is>
          <t>M040</t>
        </is>
      </c>
      <c r="C1526" s="156" t="inlineStr">
        <is>
          <t>TORBALI 3</t>
        </is>
      </c>
      <c r="D1526" s="156" t="inlineStr">
        <is>
          <t>CÜNEYT ÇIKRIKÇI - AYŞE AVCU</t>
        </is>
      </c>
      <c r="E1526" s="156" t="n">
        <v>2053</v>
      </c>
      <c r="F1526" s="156" t="n">
        <v>534572</v>
      </c>
      <c r="G1526" s="157" t="n">
        <v>260.39</v>
      </c>
      <c r="H1526" s="156" t="n">
        <v>2070</v>
      </c>
    </row>
    <row r="1527" ht="24" customHeight="1" s="113">
      <c r="A1527" s="158" t="n">
        <v>46141</v>
      </c>
      <c r="B1527" s="156" t="inlineStr">
        <is>
          <t>M041</t>
        </is>
      </c>
      <c r="C1527" s="156" t="inlineStr">
        <is>
          <t>TORBALI 4</t>
        </is>
      </c>
      <c r="D1527" s="156" t="inlineStr">
        <is>
          <t>CÜNEYT ÇIKRIKÇI - AYŞE AVCU</t>
        </is>
      </c>
      <c r="E1527" s="156" t="n">
        <v>3515</v>
      </c>
      <c r="F1527" s="156" t="n">
        <v>1901884</v>
      </c>
      <c r="G1527" s="157" t="n">
        <v>541.08</v>
      </c>
      <c r="H1527" s="156" t="n">
        <v>3432</v>
      </c>
    </row>
    <row r="1528" ht="36" customHeight="1" s="113">
      <c r="A1528" s="158" t="n">
        <v>46141</v>
      </c>
      <c r="B1528" s="156" t="inlineStr">
        <is>
          <t>M042</t>
        </is>
      </c>
      <c r="C1528" s="156" t="inlineStr">
        <is>
          <t>TORBALI 5</t>
        </is>
      </c>
      <c r="D1528" s="156" t="inlineStr">
        <is>
          <t>CÜNEYT ÇIKRIKÇI - AYŞE AVCU</t>
        </is>
      </c>
      <c r="E1528" s="156" t="n">
        <v>5104</v>
      </c>
      <c r="F1528" s="156" t="n">
        <v>1601622</v>
      </c>
      <c r="G1528" s="157" t="n">
        <v>313.8</v>
      </c>
      <c r="H1528" s="156" t="n">
        <v>4647</v>
      </c>
    </row>
    <row r="1529" ht="24" customHeight="1" s="113">
      <c r="A1529" s="158" t="n">
        <v>46141</v>
      </c>
      <c r="B1529" s="156" t="inlineStr">
        <is>
          <t>M043</t>
        </is>
      </c>
      <c r="C1529" s="156" t="inlineStr">
        <is>
          <t>YAPICIOĞLU</t>
        </is>
      </c>
      <c r="D1529" s="156" t="inlineStr">
        <is>
          <t>ERTAN TEKİ</t>
        </is>
      </c>
      <c r="E1529" s="156" t="n">
        <v>1727</v>
      </c>
      <c r="F1529" s="156" t="n">
        <v>790520</v>
      </c>
      <c r="G1529" s="157" t="n">
        <v>457.74</v>
      </c>
      <c r="H1529" s="156" t="n">
        <v>1830</v>
      </c>
    </row>
    <row r="1530" ht="36" customHeight="1" s="113">
      <c r="A1530" s="158" t="n">
        <v>46141</v>
      </c>
      <c r="B1530" s="156" t="inlineStr">
        <is>
          <t>M044</t>
        </is>
      </c>
      <c r="C1530" s="156" t="inlineStr">
        <is>
          <t>YEŞİLOVA</t>
        </is>
      </c>
      <c r="D1530" s="156" t="inlineStr">
        <is>
          <t>DERYA YARDIMCI</t>
        </is>
      </c>
      <c r="E1530" s="156" t="n">
        <v>643</v>
      </c>
      <c r="F1530" s="156" t="n">
        <v>139380</v>
      </c>
      <c r="G1530" s="157" t="n">
        <v>216.77</v>
      </c>
      <c r="H1530" s="156" t="n">
        <v>627</v>
      </c>
    </row>
    <row r="1531" ht="24" customHeight="1" s="113">
      <c r="A1531" s="158" t="n">
        <v>46141</v>
      </c>
      <c r="B1531" s="156" t="inlineStr">
        <is>
          <t>M045</t>
        </is>
      </c>
      <c r="C1531" s="156" t="inlineStr">
        <is>
          <t>Z1  ET DEPO</t>
        </is>
      </c>
      <c r="D1531" s="156" t="inlineStr">
        <is>
          <t>FARUK MALKOÇ</t>
        </is>
      </c>
      <c r="E1531" s="156" t="n">
        <v>0</v>
      </c>
      <c r="F1531" s="156" t="n">
        <v>0</v>
      </c>
      <c r="G1531" s="156" t="n">
        <v>0</v>
      </c>
      <c r="H1531" s="156" t="n">
        <v>0</v>
      </c>
    </row>
    <row r="1532" ht="36" customHeight="1" s="113">
      <c r="A1532" s="158" t="n">
        <v>46141</v>
      </c>
      <c r="B1532" s="156" t="inlineStr">
        <is>
          <t>M046</t>
        </is>
      </c>
      <c r="C1532" s="156" t="inlineStr">
        <is>
          <t>ÇAMDİBİ</t>
        </is>
      </c>
      <c r="D1532" s="156" t="inlineStr">
        <is>
          <t>DERYA YARDIMCI</t>
        </is>
      </c>
      <c r="E1532" s="156" t="n">
        <v>3527</v>
      </c>
      <c r="F1532" s="156" t="n">
        <v>817421</v>
      </c>
      <c r="G1532" s="157" t="n">
        <v>231.76</v>
      </c>
      <c r="H1532" s="156" t="n">
        <v>3776</v>
      </c>
    </row>
    <row r="1533" ht="48" customHeight="1" s="113">
      <c r="A1533" s="158" t="n">
        <v>46141</v>
      </c>
      <c r="B1533" s="156" t="inlineStr">
        <is>
          <t>M047</t>
        </is>
      </c>
      <c r="C1533" s="156" t="inlineStr">
        <is>
          <t>ÇİFTLİK</t>
        </is>
      </c>
      <c r="D1533" s="156" t="inlineStr">
        <is>
          <t>CEBRAİL ÇİÇEK</t>
        </is>
      </c>
      <c r="E1533" s="156" t="n">
        <v>0</v>
      </c>
      <c r="F1533" s="156" t="n">
        <v>0</v>
      </c>
      <c r="G1533" s="156" t="n">
        <v>0</v>
      </c>
      <c r="H1533" s="156" t="n">
        <v>0</v>
      </c>
    </row>
    <row r="1534" ht="24" customHeight="1" s="113">
      <c r="A1534" s="158" t="n">
        <v>46141</v>
      </c>
      <c r="B1534" s="156" t="inlineStr">
        <is>
          <t>M048</t>
        </is>
      </c>
      <c r="C1534" s="156" t="inlineStr">
        <is>
          <t>ÇİĞLİ</t>
        </is>
      </c>
      <c r="D1534" s="156" t="inlineStr">
        <is>
          <t>DERYA YARDIMCI</t>
        </is>
      </c>
      <c r="E1534" s="156" t="n">
        <v>2971</v>
      </c>
      <c r="F1534" s="156" t="n">
        <v>691300</v>
      </c>
      <c r="G1534" s="157" t="n">
        <v>232.68</v>
      </c>
      <c r="H1534" s="156" t="n">
        <v>2900</v>
      </c>
    </row>
    <row r="1535" ht="24" customHeight="1" s="113">
      <c r="A1535" s="158" t="n">
        <v>46141</v>
      </c>
      <c r="B1535" s="156" t="inlineStr">
        <is>
          <t>M049</t>
        </is>
      </c>
      <c r="C1535" s="156" t="inlineStr">
        <is>
          <t>ÖZDERE</t>
        </is>
      </c>
      <c r="D1535" s="156" t="inlineStr">
        <is>
          <t>CÜNEYT ÇIKRIKÇI - AYŞE AVCU</t>
        </is>
      </c>
      <c r="E1535" s="156" t="n">
        <v>1037</v>
      </c>
      <c r="F1535" s="156" t="n">
        <v>294093</v>
      </c>
      <c r="G1535" s="157" t="n">
        <v>283.6</v>
      </c>
      <c r="H1535" s="156" t="n">
        <v>969</v>
      </c>
    </row>
    <row r="1536" ht="36" customHeight="1" s="113">
      <c r="A1536" s="158" t="n">
        <v>46141</v>
      </c>
      <c r="B1536" s="156" t="inlineStr">
        <is>
          <t>M050</t>
        </is>
      </c>
      <c r="C1536" s="156" t="inlineStr">
        <is>
          <t>İZMİRSPOR</t>
        </is>
      </c>
      <c r="D1536" s="156" t="inlineStr">
        <is>
          <t>ERTAN TEKİ</t>
        </is>
      </c>
      <c r="E1536" s="156" t="n">
        <v>4848</v>
      </c>
      <c r="F1536" s="156" t="n">
        <v>2251112</v>
      </c>
      <c r="G1536" s="157" t="n">
        <v>464.34</v>
      </c>
      <c r="H1536" s="156" t="n">
        <v>4526</v>
      </c>
    </row>
    <row r="1537" ht="36" customHeight="1" s="113">
      <c r="A1537" s="158" t="n">
        <v>46141</v>
      </c>
      <c r="B1537" s="156" t="inlineStr">
        <is>
          <t>M051</t>
        </is>
      </c>
      <c r="C1537" s="156" t="inlineStr">
        <is>
          <t>ŞİRİNYER</t>
        </is>
      </c>
      <c r="D1537" s="156" t="inlineStr">
        <is>
          <t>ERTAN TEKİ</t>
        </is>
      </c>
      <c r="E1537" s="156" t="n">
        <v>1032</v>
      </c>
      <c r="F1537" s="156" t="n">
        <v>521919</v>
      </c>
      <c r="G1537" s="157" t="n">
        <v>505.74</v>
      </c>
      <c r="H1537" s="156" t="n">
        <v>961</v>
      </c>
    </row>
    <row r="1538" ht="24" customHeight="1" s="113">
      <c r="A1538" s="158" t="n">
        <v>46141</v>
      </c>
      <c r="B1538" s="156" t="inlineStr">
        <is>
          <t>M052</t>
        </is>
      </c>
      <c r="C1538" s="156" t="inlineStr">
        <is>
          <t>ŞİRİNYER 2</t>
        </is>
      </c>
      <c r="D1538" s="156" t="inlineStr">
        <is>
          <t>DERYA YARDIMCI</t>
        </is>
      </c>
      <c r="E1538" s="156" t="n">
        <v>2184</v>
      </c>
      <c r="F1538" s="156" t="n">
        <v>1066461</v>
      </c>
      <c r="G1538" s="157" t="n">
        <v>488.31</v>
      </c>
      <c r="H1538" s="156" t="n">
        <v>2145</v>
      </c>
    </row>
    <row r="1539" ht="24" customHeight="1" s="113">
      <c r="A1539" s="158" t="n">
        <v>46141</v>
      </c>
      <c r="B1539" s="156" t="inlineStr">
        <is>
          <t>M057</t>
        </is>
      </c>
      <c r="C1539" s="156" t="inlineStr">
        <is>
          <t>BUCA2</t>
        </is>
      </c>
      <c r="D1539" s="156" t="inlineStr">
        <is>
          <t>ERTAN TEKİ</t>
        </is>
      </c>
      <c r="E1539" s="156" t="n">
        <v>0</v>
      </c>
      <c r="F1539" s="156" t="n">
        <v>0</v>
      </c>
      <c r="G1539" s="156" t="n">
        <v>0</v>
      </c>
      <c r="H1539" s="156" t="n">
        <v>0</v>
      </c>
    </row>
    <row r="1540" ht="24" customHeight="1" s="113">
      <c r="A1540" s="158" t="n">
        <v>46142</v>
      </c>
      <c r="B1540" s="156" t="inlineStr">
        <is>
          <t>M001</t>
        </is>
      </c>
      <c r="C1540" s="156" t="inlineStr">
        <is>
          <t>AKEVLER</t>
        </is>
      </c>
      <c r="D1540" s="156" t="inlineStr">
        <is>
          <t>ERTAN TEKİ</t>
        </is>
      </c>
      <c r="E1540" s="156" t="n">
        <v>1513</v>
      </c>
      <c r="F1540" s="156" t="n">
        <v>515080</v>
      </c>
      <c r="G1540" s="157" t="n">
        <v>340.44</v>
      </c>
      <c r="H1540" s="156" t="n">
        <v>1513</v>
      </c>
    </row>
    <row r="1541" ht="54.75" customHeight="1" s="113">
      <c r="A1541" s="158" t="n">
        <v>46142</v>
      </c>
      <c r="B1541" s="156" t="inlineStr">
        <is>
          <t>M002</t>
        </is>
      </c>
      <c r="C1541" s="156" t="inlineStr">
        <is>
          <t>AYDIN EFELER</t>
        </is>
      </c>
      <c r="D1541" s="156" t="inlineStr">
        <is>
          <t>CÜNEYT ÇIKRIKÇI - AYŞE AVCU</t>
        </is>
      </c>
      <c r="E1541" s="156" t="n">
        <v>2109</v>
      </c>
      <c r="F1541" s="156" t="n">
        <v>719970</v>
      </c>
      <c r="G1541" s="157" t="n">
        <v>341.38</v>
      </c>
      <c r="H1541" s="156" t="n">
        <v>1944</v>
      </c>
    </row>
    <row r="1542" ht="24" customHeight="1" s="113">
      <c r="A1542" s="158" t="n">
        <v>46142</v>
      </c>
      <c r="B1542" s="156" t="inlineStr">
        <is>
          <t>M003</t>
        </is>
      </c>
      <c r="C1542" s="156" t="inlineStr">
        <is>
          <t>AYDIN EFELER-2</t>
        </is>
      </c>
      <c r="D1542" s="156" t="inlineStr">
        <is>
          <t>CÜNEYT ÇIKRIKÇI - AYŞE AVCU</t>
        </is>
      </c>
      <c r="E1542" s="156" t="n">
        <v>1669</v>
      </c>
      <c r="F1542" s="156" t="n">
        <v>658859</v>
      </c>
      <c r="G1542" s="157" t="n">
        <v>394.76</v>
      </c>
      <c r="H1542" s="156" t="n">
        <v>1519</v>
      </c>
    </row>
    <row r="1543" ht="48" customHeight="1" s="113">
      <c r="A1543" s="158" t="n">
        <v>46142</v>
      </c>
      <c r="B1543" s="156" t="inlineStr">
        <is>
          <t>M004</t>
        </is>
      </c>
      <c r="C1543" s="156" t="inlineStr">
        <is>
          <t>AYDIN FATİH</t>
        </is>
      </c>
      <c r="D1543" s="156" t="inlineStr">
        <is>
          <t>CÜNEYT ÇIKRIKÇI - AYŞE AVCU</t>
        </is>
      </c>
      <c r="E1543" s="156" t="n">
        <v>1003</v>
      </c>
      <c r="F1543" s="156" t="n">
        <v>404402</v>
      </c>
      <c r="G1543" s="157" t="n">
        <v>403.19</v>
      </c>
      <c r="H1543" s="156" t="n">
        <v>1032</v>
      </c>
    </row>
    <row r="1544" ht="48" customHeight="1" s="113">
      <c r="A1544" s="158" t="n">
        <v>46142</v>
      </c>
      <c r="B1544" s="156" t="inlineStr">
        <is>
          <t>M005</t>
        </is>
      </c>
      <c r="C1544" s="156" t="inlineStr">
        <is>
          <t>AYDIN FATİH-2</t>
        </is>
      </c>
      <c r="D1544" s="156" t="inlineStr">
        <is>
          <t>CÜNEYT ÇIKRIKÇI - AYŞE AVCU</t>
        </is>
      </c>
      <c r="E1544" s="156" t="n">
        <v>1715</v>
      </c>
      <c r="F1544" s="156" t="n">
        <v>966150</v>
      </c>
      <c r="G1544" s="157" t="n">
        <v>563.35</v>
      </c>
      <c r="H1544" s="156" t="n">
        <v>1773</v>
      </c>
    </row>
    <row r="1545" ht="48" customHeight="1" s="113">
      <c r="A1545" s="158" t="n">
        <v>46142</v>
      </c>
      <c r="B1545" s="156" t="inlineStr">
        <is>
          <t>M006</t>
        </is>
      </c>
      <c r="C1545" s="156" t="inlineStr">
        <is>
          <t>AYDIN GİRNE</t>
        </is>
      </c>
      <c r="D1545" s="156" t="inlineStr">
        <is>
          <t>CÜNEYT ÇIKRIKÇI - AYŞE AVCU</t>
        </is>
      </c>
      <c r="E1545" s="156" t="n">
        <v>1387</v>
      </c>
      <c r="F1545" s="156" t="n">
        <v>396893</v>
      </c>
      <c r="G1545" s="157" t="n">
        <v>286.15</v>
      </c>
      <c r="H1545" s="156" t="n">
        <v>1414</v>
      </c>
    </row>
    <row r="1546" ht="48" customHeight="1" s="113">
      <c r="A1546" s="158" t="n">
        <v>46142</v>
      </c>
      <c r="B1546" s="156" t="inlineStr">
        <is>
          <t>M007</t>
        </is>
      </c>
      <c r="C1546" s="156" t="inlineStr">
        <is>
          <t>AYDIN MİMARSİNAN</t>
        </is>
      </c>
      <c r="D1546" s="156" t="inlineStr">
        <is>
          <t>CÜNEYT ÇIKRIKÇI - AYŞE AVCU</t>
        </is>
      </c>
      <c r="E1546" s="156" t="n">
        <v>2938</v>
      </c>
      <c r="F1546" s="156" t="n">
        <v>692420</v>
      </c>
      <c r="G1546" s="157" t="n">
        <v>235.68</v>
      </c>
      <c r="H1546" s="156" t="n">
        <v>2931</v>
      </c>
    </row>
    <row r="1547" ht="48" customHeight="1" s="113">
      <c r="A1547" s="158" t="n">
        <v>46142</v>
      </c>
      <c r="B1547" s="156" t="inlineStr">
        <is>
          <t>M008</t>
        </is>
      </c>
      <c r="C1547" s="156" t="inlineStr">
        <is>
          <t>AYRANCILAR</t>
        </is>
      </c>
      <c r="D1547" s="156" t="inlineStr">
        <is>
          <t>CÜNEYT ÇIKRIKÇI - AYŞE AVCU</t>
        </is>
      </c>
      <c r="E1547" s="156" t="n">
        <v>2550</v>
      </c>
      <c r="F1547" s="156" t="n">
        <v>622096</v>
      </c>
      <c r="G1547" s="157" t="n">
        <v>243.96</v>
      </c>
      <c r="H1547" s="156" t="n">
        <v>2640</v>
      </c>
    </row>
    <row r="1548" ht="48" customHeight="1" s="113">
      <c r="A1548" s="158" t="n">
        <v>46142</v>
      </c>
      <c r="B1548" s="156" t="inlineStr">
        <is>
          <t>M009</t>
        </is>
      </c>
      <c r="C1548" s="156" t="inlineStr">
        <is>
          <t>BALÇOVA</t>
        </is>
      </c>
      <c r="D1548" s="156" t="inlineStr">
        <is>
          <t>ERTAN TEKİ</t>
        </is>
      </c>
      <c r="E1548" s="156" t="n">
        <v>3311</v>
      </c>
      <c r="F1548" s="156" t="n">
        <v>648081</v>
      </c>
      <c r="G1548" s="157" t="n">
        <v>195.74</v>
      </c>
      <c r="H1548" s="156" t="n">
        <v>3391</v>
      </c>
    </row>
    <row r="1549" ht="48" customHeight="1" s="113">
      <c r="A1549" s="158" t="n">
        <v>46142</v>
      </c>
      <c r="B1549" s="156" t="inlineStr">
        <is>
          <t>M010</t>
        </is>
      </c>
      <c r="C1549" s="156" t="inlineStr">
        <is>
          <t>BAYRAKLI</t>
        </is>
      </c>
      <c r="D1549" s="156" t="inlineStr">
        <is>
          <t>DERYA YARDIMCI</t>
        </is>
      </c>
      <c r="E1549" s="156" t="n">
        <v>2534</v>
      </c>
      <c r="F1549" s="156" t="n">
        <v>680047</v>
      </c>
      <c r="G1549" s="157" t="n">
        <v>268.37</v>
      </c>
      <c r="H1549" s="156" t="n">
        <v>2565</v>
      </c>
    </row>
    <row r="1550" ht="24" customHeight="1" s="113">
      <c r="A1550" s="158" t="n">
        <v>46142</v>
      </c>
      <c r="B1550" s="156" t="inlineStr">
        <is>
          <t>M011</t>
        </is>
      </c>
      <c r="C1550" s="156" t="inlineStr">
        <is>
          <t>BOZYAKA</t>
        </is>
      </c>
      <c r="D1550" s="156" t="inlineStr">
        <is>
          <t>ERTAN TEKİ</t>
        </is>
      </c>
      <c r="E1550" s="156" t="n">
        <v>1903</v>
      </c>
      <c r="F1550" s="156" t="n">
        <v>693554</v>
      </c>
      <c r="G1550" s="157" t="n">
        <v>364.45</v>
      </c>
      <c r="H1550" s="156" t="n">
        <v>1773</v>
      </c>
    </row>
    <row r="1551" ht="36" customHeight="1" s="113">
      <c r="A1551" s="158" t="n">
        <v>46142</v>
      </c>
      <c r="B1551" s="156" t="inlineStr">
        <is>
          <t>M012</t>
        </is>
      </c>
      <c r="C1551" s="156" t="inlineStr">
        <is>
          <t xml:space="preserve">BUCA </t>
        </is>
      </c>
      <c r="D1551" s="156" t="inlineStr">
        <is>
          <t>DERYA YARDIMCI</t>
        </is>
      </c>
      <c r="E1551" s="156" t="n">
        <v>887</v>
      </c>
      <c r="F1551" s="156" t="n">
        <v>367159</v>
      </c>
      <c r="G1551" s="157" t="n">
        <v>413.93</v>
      </c>
      <c r="H1551" s="156" t="n">
        <v>846</v>
      </c>
    </row>
    <row r="1552" ht="24" customHeight="1" s="113">
      <c r="A1552" s="158" t="n">
        <v>46142</v>
      </c>
      <c r="B1552" s="156" t="inlineStr">
        <is>
          <t>M013</t>
        </is>
      </c>
      <c r="C1552" s="156" t="inlineStr">
        <is>
          <t>DEDEBAŞI</t>
        </is>
      </c>
      <c r="D1552" s="156" t="inlineStr">
        <is>
          <t>DERYA YARDIMCI</t>
        </is>
      </c>
      <c r="E1552" s="156" t="n">
        <v>2309</v>
      </c>
      <c r="F1552" s="156" t="n">
        <v>1007997</v>
      </c>
      <c r="G1552" s="157" t="n">
        <v>436.55</v>
      </c>
      <c r="H1552" s="156" t="n">
        <v>2258</v>
      </c>
    </row>
    <row r="1553" ht="36" customHeight="1" s="113">
      <c r="A1553" s="158" t="n">
        <v>46142</v>
      </c>
      <c r="B1553" s="156" t="inlineStr">
        <is>
          <t>M014</t>
        </is>
      </c>
      <c r="C1553" s="156" t="inlineStr">
        <is>
          <t>ESKİİZMİR</t>
        </is>
      </c>
      <c r="D1553" s="156" t="inlineStr">
        <is>
          <t>ERTAN TEKİ</t>
        </is>
      </c>
      <c r="E1553" s="156" t="n">
        <v>1744</v>
      </c>
      <c r="F1553" s="156" t="n">
        <v>688848</v>
      </c>
      <c r="G1553" s="157" t="n">
        <v>394.98</v>
      </c>
      <c r="H1553" s="156" t="n">
        <v>1774</v>
      </c>
    </row>
    <row r="1554" ht="36" customHeight="1" s="113">
      <c r="A1554" s="158" t="n">
        <v>46142</v>
      </c>
      <c r="B1554" s="156" t="inlineStr">
        <is>
          <t>M015</t>
        </is>
      </c>
      <c r="C1554" s="156" t="inlineStr">
        <is>
          <t>GAZİEMİR-1</t>
        </is>
      </c>
      <c r="D1554" s="156" t="inlineStr">
        <is>
          <t>ALİ ÇELİK</t>
        </is>
      </c>
      <c r="E1554" s="156" t="n">
        <v>1763</v>
      </c>
      <c r="F1554" s="156" t="n">
        <v>623826</v>
      </c>
      <c r="G1554" s="157" t="n">
        <v>353.84</v>
      </c>
      <c r="H1554" s="156" t="n">
        <v>1746</v>
      </c>
    </row>
    <row r="1555" ht="24" customHeight="1" s="113">
      <c r="A1555" s="158" t="n">
        <v>46142</v>
      </c>
      <c r="B1555" s="156" t="inlineStr">
        <is>
          <t>M016</t>
        </is>
      </c>
      <c r="C1555" s="156" t="inlineStr">
        <is>
          <t>GAZİEMİR-2</t>
        </is>
      </c>
      <c r="D1555" s="156" t="inlineStr">
        <is>
          <t>ALİ ÇELİK</t>
        </is>
      </c>
      <c r="E1555" s="156" t="n">
        <v>3111</v>
      </c>
      <c r="F1555" s="156" t="n">
        <v>1112277</v>
      </c>
      <c r="G1555" s="157" t="n">
        <v>357.53</v>
      </c>
      <c r="H1555" s="156" t="n">
        <v>2910</v>
      </c>
    </row>
    <row r="1556" ht="48" customHeight="1" s="113">
      <c r="A1556" s="158" t="n">
        <v>46142</v>
      </c>
      <c r="B1556" s="156" t="inlineStr">
        <is>
          <t>M017</t>
        </is>
      </c>
      <c r="C1556" s="156" t="inlineStr">
        <is>
          <t>GAZİEMİR-3</t>
        </is>
      </c>
      <c r="D1556" s="156" t="inlineStr">
        <is>
          <t>ALİ ÇELİK</t>
        </is>
      </c>
      <c r="E1556" s="156" t="n">
        <v>1928</v>
      </c>
      <c r="F1556" s="156" t="n">
        <v>597496</v>
      </c>
      <c r="G1556" s="157" t="n">
        <v>309.9</v>
      </c>
      <c r="H1556" s="156" t="n">
        <v>2027</v>
      </c>
    </row>
    <row r="1557" ht="48" customHeight="1" s="113">
      <c r="A1557" s="158" t="n">
        <v>46142</v>
      </c>
      <c r="B1557" s="156" t="inlineStr">
        <is>
          <t>M018</t>
        </is>
      </c>
      <c r="C1557" s="156" t="inlineStr">
        <is>
          <t>GAZİEMİR-4</t>
        </is>
      </c>
      <c r="D1557" s="156" t="inlineStr">
        <is>
          <t>ALİ ÇELİK</t>
        </is>
      </c>
      <c r="E1557" s="156" t="n">
        <v>2064</v>
      </c>
      <c r="F1557" s="156" t="n">
        <v>788065</v>
      </c>
      <c r="G1557" s="157" t="n">
        <v>381.81</v>
      </c>
      <c r="H1557" s="156" t="n">
        <v>2141</v>
      </c>
    </row>
    <row r="1558" ht="48" customHeight="1" s="113">
      <c r="A1558" s="158" t="n">
        <v>46142</v>
      </c>
      <c r="B1558" s="156" t="inlineStr">
        <is>
          <t>M019</t>
        </is>
      </c>
      <c r="C1558" s="156" t="inlineStr">
        <is>
          <t>GAZİEMİR-5</t>
        </is>
      </c>
      <c r="D1558" s="156" t="inlineStr">
        <is>
          <t>ALİ ÇELİK</t>
        </is>
      </c>
      <c r="E1558" s="156" t="n">
        <v>1802</v>
      </c>
      <c r="F1558" s="156" t="n">
        <v>434356</v>
      </c>
      <c r="G1558" s="157" t="n">
        <v>241.04</v>
      </c>
      <c r="H1558" s="156" t="n">
        <v>1830</v>
      </c>
    </row>
    <row r="1559" ht="48" customHeight="1" s="113">
      <c r="A1559" s="158" t="n">
        <v>46142</v>
      </c>
      <c r="B1559" s="156" t="inlineStr">
        <is>
          <t>M020</t>
        </is>
      </c>
      <c r="C1559" s="156" t="inlineStr">
        <is>
          <t>GAZİEMİR-6</t>
        </is>
      </c>
      <c r="D1559" s="156" t="inlineStr">
        <is>
          <t>ALİ ÇELİK</t>
        </is>
      </c>
      <c r="E1559" s="156" t="n">
        <v>784</v>
      </c>
      <c r="F1559" s="156" t="n">
        <v>333218</v>
      </c>
      <c r="G1559" s="157" t="n">
        <v>425.02</v>
      </c>
      <c r="H1559" s="156" t="n">
        <v>725</v>
      </c>
    </row>
    <row r="1560" ht="48" customHeight="1" s="113">
      <c r="A1560" s="158" t="n">
        <v>46142</v>
      </c>
      <c r="B1560" s="156" t="inlineStr">
        <is>
          <t>M021</t>
        </is>
      </c>
      <c r="C1560" s="156" t="inlineStr">
        <is>
          <t>GAZİEMİR-7</t>
        </is>
      </c>
      <c r="D1560" s="156" t="inlineStr">
        <is>
          <t>ALİ ÇELİK</t>
        </is>
      </c>
      <c r="E1560" s="156" t="n">
        <v>4253</v>
      </c>
      <c r="F1560" s="156" t="n">
        <v>1302272</v>
      </c>
      <c r="G1560" s="157" t="n">
        <v>306.2</v>
      </c>
      <c r="H1560" s="156" t="n">
        <v>4092</v>
      </c>
    </row>
    <row r="1561" ht="48" customHeight="1" s="113">
      <c r="A1561" s="158" t="n">
        <v>46142</v>
      </c>
      <c r="B1561" s="156" t="inlineStr">
        <is>
          <t>M022</t>
        </is>
      </c>
      <c r="C1561" s="156" t="inlineStr">
        <is>
          <t>GEDİZ</t>
        </is>
      </c>
      <c r="D1561" s="156" t="inlineStr">
        <is>
          <t>DERYA YARDIMCI</t>
        </is>
      </c>
      <c r="E1561" s="156" t="n">
        <v>1057</v>
      </c>
      <c r="F1561" s="156" t="n">
        <v>450342</v>
      </c>
      <c r="G1561" s="157" t="n">
        <v>426.06</v>
      </c>
      <c r="H1561" s="156" t="n">
        <v>1084</v>
      </c>
    </row>
    <row r="1562" ht="48" customHeight="1" s="113">
      <c r="A1562" s="158" t="n">
        <v>46142</v>
      </c>
      <c r="B1562" s="156" t="inlineStr">
        <is>
          <t>M023</t>
        </is>
      </c>
      <c r="C1562" s="156" t="inlineStr">
        <is>
          <t>GÖZTEPE</t>
        </is>
      </c>
      <c r="D1562" s="156" t="inlineStr">
        <is>
          <t>ERTAN TEKİ</t>
        </is>
      </c>
      <c r="E1562" s="156" t="n">
        <v>2793</v>
      </c>
      <c r="F1562" s="156" t="n">
        <v>1090614</v>
      </c>
      <c r="G1562" s="157" t="n">
        <v>390.48</v>
      </c>
      <c r="H1562" s="156" t="n">
        <v>2686</v>
      </c>
    </row>
    <row r="1563" ht="36" customHeight="1" s="113">
      <c r="A1563" s="158" t="n">
        <v>46142</v>
      </c>
      <c r="B1563" s="156" t="inlineStr">
        <is>
          <t>M024</t>
        </is>
      </c>
      <c r="C1563" s="156" t="inlineStr">
        <is>
          <t>GÜMÜŞPALA</t>
        </is>
      </c>
      <c r="D1563" s="156" t="inlineStr">
        <is>
          <t>DERYA YARDIMCI</t>
        </is>
      </c>
      <c r="E1563" s="156" t="n">
        <v>5087</v>
      </c>
      <c r="F1563" s="156" t="n">
        <v>2338465</v>
      </c>
      <c r="G1563" s="157" t="n">
        <v>459.69</v>
      </c>
      <c r="H1563" s="156" t="n">
        <v>5241</v>
      </c>
    </row>
    <row r="1564" ht="24" customHeight="1" s="113">
      <c r="A1564" s="158" t="n">
        <v>46142</v>
      </c>
      <c r="B1564" s="156" t="inlineStr">
        <is>
          <t>M025</t>
        </is>
      </c>
      <c r="C1564" s="156" t="inlineStr">
        <is>
          <t>HAL DEPO</t>
        </is>
      </c>
      <c r="D1564" s="156" t="inlineStr">
        <is>
          <t>HALİT BAŞDAŞ</t>
        </is>
      </c>
      <c r="E1564" s="156" t="n">
        <v>0</v>
      </c>
      <c r="F1564" s="156" t="n">
        <v>0</v>
      </c>
      <c r="G1564" s="156" t="n">
        <v>0</v>
      </c>
      <c r="H1564" s="156" t="n">
        <v>0</v>
      </c>
    </row>
    <row r="1565" ht="36" customHeight="1" s="113">
      <c r="A1565" s="158" t="n">
        <v>46142</v>
      </c>
      <c r="B1565" s="156" t="inlineStr">
        <is>
          <t>M026</t>
        </is>
      </c>
      <c r="C1565" s="156" t="inlineStr">
        <is>
          <t>HARMANDALI</t>
        </is>
      </c>
      <c r="D1565" s="156" t="inlineStr">
        <is>
          <t>DERYA YARDIMCI</t>
        </is>
      </c>
      <c r="E1565" s="156" t="n">
        <v>3199</v>
      </c>
      <c r="F1565" s="156" t="n">
        <v>1438329</v>
      </c>
      <c r="G1565" s="157" t="n">
        <v>449.62</v>
      </c>
      <c r="H1565" s="156" t="n">
        <v>3080</v>
      </c>
    </row>
    <row r="1566" ht="24" customHeight="1" s="113">
      <c r="A1566" s="158" t="n">
        <v>46142</v>
      </c>
      <c r="B1566" s="156" t="inlineStr">
        <is>
          <t>M027</t>
        </is>
      </c>
      <c r="C1566" s="156" t="inlineStr">
        <is>
          <t>HATAY</t>
        </is>
      </c>
      <c r="D1566" s="156" t="inlineStr">
        <is>
          <t>ERTAN TEKİ</t>
        </is>
      </c>
      <c r="E1566" s="156" t="n">
        <v>3458</v>
      </c>
      <c r="F1566" s="156" t="n">
        <v>1318298</v>
      </c>
      <c r="G1566" s="157" t="n">
        <v>381.23</v>
      </c>
      <c r="H1566" s="156" t="n">
        <v>3710</v>
      </c>
    </row>
    <row r="1567" ht="36" customHeight="1" s="113">
      <c r="A1567" s="158" t="n">
        <v>46142</v>
      </c>
      <c r="B1567" s="156" t="inlineStr">
        <is>
          <t>M028</t>
        </is>
      </c>
      <c r="C1567" s="156" t="inlineStr">
        <is>
          <t>KARŞIYAKA-1</t>
        </is>
      </c>
      <c r="D1567" s="156" t="inlineStr">
        <is>
          <t>DERYA YARDIMCI</t>
        </is>
      </c>
      <c r="E1567" s="156" t="n">
        <v>3502</v>
      </c>
      <c r="F1567" s="156" t="n">
        <v>1474746</v>
      </c>
      <c r="G1567" s="157" t="n">
        <v>421.12</v>
      </c>
      <c r="H1567" s="156" t="n">
        <v>3230</v>
      </c>
    </row>
    <row r="1568" ht="24" customHeight="1" s="113">
      <c r="A1568" s="158" t="n">
        <v>46142</v>
      </c>
      <c r="B1568" s="156" t="inlineStr">
        <is>
          <t>M029</t>
        </is>
      </c>
      <c r="C1568" s="156" t="inlineStr">
        <is>
          <t>KARŞIYAKA-2</t>
        </is>
      </c>
      <c r="D1568" s="156" t="inlineStr">
        <is>
          <t>DERYA YARDIMCI</t>
        </is>
      </c>
      <c r="E1568" s="156" t="n">
        <v>1153</v>
      </c>
      <c r="F1568" s="156" t="n">
        <v>269348</v>
      </c>
      <c r="G1568" s="157" t="n">
        <v>233.61</v>
      </c>
      <c r="H1568" s="156" t="n">
        <v>1177</v>
      </c>
    </row>
    <row r="1569" ht="36" customHeight="1" s="113">
      <c r="A1569" s="158" t="n">
        <v>46142</v>
      </c>
      <c r="B1569" s="156" t="inlineStr">
        <is>
          <t>M030</t>
        </is>
      </c>
      <c r="C1569" s="156" t="inlineStr">
        <is>
          <t>MANAVKUYU</t>
        </is>
      </c>
      <c r="D1569" s="156" t="inlineStr">
        <is>
          <t>DERYA YARDIMCI</t>
        </is>
      </c>
      <c r="E1569" s="156" t="n">
        <v>1433</v>
      </c>
      <c r="F1569" s="156" t="n">
        <v>365507</v>
      </c>
      <c r="G1569" s="157" t="n">
        <v>255.06</v>
      </c>
      <c r="H1569" s="156" t="n">
        <v>1301</v>
      </c>
    </row>
    <row r="1570" ht="36" customHeight="1" s="113">
      <c r="A1570" s="158" t="n">
        <v>46142</v>
      </c>
      <c r="B1570" s="156" t="inlineStr">
        <is>
          <t>M031</t>
        </is>
      </c>
      <c r="C1570" s="156" t="inlineStr">
        <is>
          <t>MENDERES</t>
        </is>
      </c>
      <c r="D1570" s="156" t="inlineStr">
        <is>
          <t>CÜNEYT ÇIKRIKÇI - AYŞE AVCU</t>
        </is>
      </c>
      <c r="E1570" s="156" t="n">
        <v>4014</v>
      </c>
      <c r="F1570" s="156" t="n">
        <v>986188</v>
      </c>
      <c r="G1570" s="157" t="n">
        <v>245.69</v>
      </c>
      <c r="H1570" s="156" t="n">
        <v>3898</v>
      </c>
    </row>
    <row r="1571" ht="36" customHeight="1" s="113">
      <c r="A1571" s="158" t="n">
        <v>46142</v>
      </c>
      <c r="B1571" s="156" t="inlineStr">
        <is>
          <t>M032</t>
        </is>
      </c>
      <c r="C1571" s="156" t="inlineStr">
        <is>
          <t>MENDERES DEPO</t>
        </is>
      </c>
      <c r="D1571" s="156" t="inlineStr">
        <is>
          <t>AYHAN DAŞDEMİR</t>
        </is>
      </c>
      <c r="E1571" s="156" t="n">
        <v>0</v>
      </c>
      <c r="F1571" s="156" t="n">
        <v>0</v>
      </c>
      <c r="G1571" s="156" t="n">
        <v>0</v>
      </c>
      <c r="H1571" s="156" t="n">
        <v>0</v>
      </c>
    </row>
    <row r="1572" ht="48" customHeight="1" s="113">
      <c r="A1572" s="158" t="n">
        <v>46142</v>
      </c>
      <c r="B1572" s="156" t="inlineStr">
        <is>
          <t>M033</t>
        </is>
      </c>
      <c r="C1572" s="156" t="inlineStr">
        <is>
          <t>MERKEZ</t>
        </is>
      </c>
      <c r="D1572" s="156" t="inlineStr">
        <is>
          <t>GENEL MÜDÜR</t>
        </is>
      </c>
      <c r="E1572" s="156" t="n">
        <v>0</v>
      </c>
      <c r="F1572" s="156" t="n">
        <v>0</v>
      </c>
      <c r="G1572" s="156" t="n">
        <v>0</v>
      </c>
      <c r="H1572" s="156" t="n">
        <v>0</v>
      </c>
    </row>
    <row r="1573" ht="36" customHeight="1" s="113">
      <c r="A1573" s="158" t="n">
        <v>46142</v>
      </c>
      <c r="B1573" s="156" t="inlineStr">
        <is>
          <t>M034</t>
        </is>
      </c>
      <c r="C1573" s="156" t="inlineStr">
        <is>
          <t>NARLIDERE</t>
        </is>
      </c>
      <c r="D1573" s="156" t="inlineStr">
        <is>
          <t>ERTAN TEKİ</t>
        </is>
      </c>
      <c r="E1573" s="156" t="n">
        <v>2959</v>
      </c>
      <c r="F1573" s="156" t="n">
        <v>719278</v>
      </c>
      <c r="G1573" s="157" t="n">
        <v>243.08</v>
      </c>
      <c r="H1573" s="156" t="n">
        <v>2997</v>
      </c>
    </row>
    <row r="1574" ht="41.25" customHeight="1" s="113">
      <c r="A1574" s="158" t="n">
        <v>46142</v>
      </c>
      <c r="B1574" s="156" t="inlineStr">
        <is>
          <t>M035</t>
        </is>
      </c>
      <c r="C1574" s="156" t="inlineStr">
        <is>
          <t>OSMANGAZİ</t>
        </is>
      </c>
      <c r="D1574" s="156" t="inlineStr">
        <is>
          <t>DERYA YARDIMCI</t>
        </is>
      </c>
      <c r="E1574" s="156" t="n">
        <v>4511</v>
      </c>
      <c r="F1574" s="156" t="n">
        <v>1659705</v>
      </c>
      <c r="G1574" s="157" t="n">
        <v>367.92</v>
      </c>
      <c r="H1574" s="156" t="n">
        <v>4843</v>
      </c>
    </row>
    <row r="1575" ht="24" customHeight="1" s="113">
      <c r="A1575" s="158" t="n">
        <v>46142</v>
      </c>
      <c r="B1575" s="156" t="inlineStr">
        <is>
          <t>M036</t>
        </is>
      </c>
      <c r="C1575" s="156" t="inlineStr">
        <is>
          <t>POLİGON</t>
        </is>
      </c>
      <c r="D1575" s="156" t="inlineStr">
        <is>
          <t>ERTAN TEKİ</t>
        </is>
      </c>
      <c r="E1575" s="156" t="n">
        <v>1356</v>
      </c>
      <c r="F1575" s="156" t="n">
        <v>342630</v>
      </c>
      <c r="G1575" s="157" t="n">
        <v>252.68</v>
      </c>
      <c r="H1575" s="156" t="n">
        <v>1240</v>
      </c>
    </row>
    <row r="1576" ht="36" customHeight="1" s="113">
      <c r="A1576" s="158" t="n">
        <v>46142</v>
      </c>
      <c r="B1576" s="156" t="inlineStr">
        <is>
          <t>M037</t>
        </is>
      </c>
      <c r="C1576" s="156" t="inlineStr">
        <is>
          <t>SEFERİHİSAR</t>
        </is>
      </c>
      <c r="D1576" s="156" t="inlineStr">
        <is>
          <t>ERTAN TEKİ</t>
        </is>
      </c>
      <c r="E1576" s="156" t="n">
        <v>4336</v>
      </c>
      <c r="F1576" s="156" t="n">
        <v>1927425</v>
      </c>
      <c r="G1576" s="157" t="n">
        <v>444.52</v>
      </c>
      <c r="H1576" s="156" t="n">
        <v>4555</v>
      </c>
    </row>
    <row r="1577" ht="24" customHeight="1" s="113">
      <c r="A1577" s="158" t="n">
        <v>46142</v>
      </c>
      <c r="B1577" s="156" t="inlineStr">
        <is>
          <t>M038</t>
        </is>
      </c>
      <c r="C1577" s="156" t="inlineStr">
        <is>
          <t>TORBALI 1</t>
        </is>
      </c>
      <c r="D1577" s="156" t="inlineStr">
        <is>
          <t>CÜNEYT ÇIKRIKÇI - AYŞE AVCU</t>
        </is>
      </c>
      <c r="E1577" s="156" t="n">
        <v>1942</v>
      </c>
      <c r="F1577" s="156" t="n">
        <v>852275</v>
      </c>
      <c r="G1577" s="157" t="n">
        <v>438.86</v>
      </c>
      <c r="H1577" s="156" t="n">
        <v>1890</v>
      </c>
    </row>
    <row r="1578" ht="24" customHeight="1" s="113">
      <c r="A1578" s="158" t="n">
        <v>46142</v>
      </c>
      <c r="B1578" s="156" t="inlineStr">
        <is>
          <t>M039</t>
        </is>
      </c>
      <c r="C1578" s="156" t="inlineStr">
        <is>
          <t>TORBALI 2</t>
        </is>
      </c>
      <c r="D1578" s="156" t="inlineStr">
        <is>
          <t>CÜNEYT ÇIKRIKÇI - AYŞE AVCU</t>
        </is>
      </c>
      <c r="E1578" s="156" t="n">
        <v>2659</v>
      </c>
      <c r="F1578" s="156" t="n">
        <v>896709</v>
      </c>
      <c r="G1578" s="157" t="n">
        <v>337.24</v>
      </c>
      <c r="H1578" s="156" t="n">
        <v>2574</v>
      </c>
    </row>
    <row r="1579" ht="48" customHeight="1" s="113">
      <c r="A1579" s="158" t="n">
        <v>46142</v>
      </c>
      <c r="B1579" s="156" t="inlineStr">
        <is>
          <t>M040</t>
        </is>
      </c>
      <c r="C1579" s="156" t="inlineStr">
        <is>
          <t>TORBALI 3</t>
        </is>
      </c>
      <c r="D1579" s="156" t="inlineStr">
        <is>
          <t>CÜNEYT ÇIKRIKÇI - AYŞE AVCU</t>
        </is>
      </c>
      <c r="E1579" s="156" t="n">
        <v>2491</v>
      </c>
      <c r="F1579" s="156" t="n">
        <v>758517</v>
      </c>
      <c r="G1579" s="157" t="n">
        <v>304.5</v>
      </c>
      <c r="H1579" s="156" t="n">
        <v>2320</v>
      </c>
    </row>
    <row r="1580" ht="48" customHeight="1" s="113">
      <c r="A1580" s="158" t="n">
        <v>46142</v>
      </c>
      <c r="B1580" s="156" t="inlineStr">
        <is>
          <t>M041</t>
        </is>
      </c>
      <c r="C1580" s="156" t="inlineStr">
        <is>
          <t>TORBALI 4</t>
        </is>
      </c>
      <c r="D1580" s="156" t="inlineStr">
        <is>
          <t>CÜNEYT ÇIKRIKÇI - AYŞE AVCU</t>
        </is>
      </c>
      <c r="E1580" s="156" t="n">
        <v>3702</v>
      </c>
      <c r="F1580" s="156" t="n">
        <v>1985412</v>
      </c>
      <c r="G1580" s="157" t="n">
        <v>536.3099999999999</v>
      </c>
      <c r="H1580" s="156" t="n">
        <v>3645</v>
      </c>
    </row>
    <row r="1581" ht="48" customHeight="1" s="113">
      <c r="A1581" s="158" t="n">
        <v>46142</v>
      </c>
      <c r="B1581" s="156" t="inlineStr">
        <is>
          <t>M042</t>
        </is>
      </c>
      <c r="C1581" s="156" t="inlineStr">
        <is>
          <t>TORBALI 5</t>
        </is>
      </c>
      <c r="D1581" s="156" t="inlineStr">
        <is>
          <t>CÜNEYT ÇIKRIKÇI - AYŞE AVCU</t>
        </is>
      </c>
      <c r="E1581" s="156" t="n">
        <v>4478</v>
      </c>
      <c r="F1581" s="156" t="n">
        <v>1449358</v>
      </c>
      <c r="G1581" s="157" t="n">
        <v>323.66</v>
      </c>
      <c r="H1581" s="156" t="n">
        <v>4740</v>
      </c>
    </row>
    <row r="1582" ht="48" customHeight="1" s="113">
      <c r="A1582" s="158" t="n">
        <v>46142</v>
      </c>
      <c r="B1582" s="156" t="inlineStr">
        <is>
          <t>M043</t>
        </is>
      </c>
      <c r="C1582" s="156" t="inlineStr">
        <is>
          <t>YAPICIOĞLU</t>
        </is>
      </c>
      <c r="D1582" s="156" t="inlineStr">
        <is>
          <t>ERTAN TEKİ</t>
        </is>
      </c>
      <c r="E1582" s="156" t="n">
        <v>1209</v>
      </c>
      <c r="F1582" s="156" t="n">
        <v>590528</v>
      </c>
      <c r="G1582" s="157" t="n">
        <v>488.44</v>
      </c>
      <c r="H1582" s="156" t="n">
        <v>1168</v>
      </c>
    </row>
    <row r="1583" ht="48" customHeight="1" s="113">
      <c r="A1583" s="158" t="n">
        <v>46142</v>
      </c>
      <c r="B1583" s="156" t="inlineStr">
        <is>
          <t>M044</t>
        </is>
      </c>
      <c r="C1583" s="156" t="inlineStr">
        <is>
          <t>YEŞİLOVA</t>
        </is>
      </c>
      <c r="D1583" s="156" t="inlineStr">
        <is>
          <t>DERYA YARDIMCI</t>
        </is>
      </c>
      <c r="E1583" s="156" t="n">
        <v>797</v>
      </c>
      <c r="F1583" s="156" t="n">
        <v>168159</v>
      </c>
      <c r="G1583" s="157" t="n">
        <v>210.99</v>
      </c>
      <c r="H1583" s="156" t="n">
        <v>730</v>
      </c>
    </row>
    <row r="1584" ht="24" customHeight="1" s="113">
      <c r="A1584" s="158" t="n">
        <v>46142</v>
      </c>
      <c r="B1584" s="156" t="inlineStr">
        <is>
          <t>M045</t>
        </is>
      </c>
      <c r="C1584" s="156" t="inlineStr">
        <is>
          <t>Z1  ET DEPO</t>
        </is>
      </c>
      <c r="D1584" s="156" t="inlineStr">
        <is>
          <t>FARUK MALKOÇ</t>
        </is>
      </c>
      <c r="E1584" s="156" t="n">
        <v>0</v>
      </c>
      <c r="F1584" s="156" t="n">
        <v>0</v>
      </c>
      <c r="G1584" s="156" t="n">
        <v>0</v>
      </c>
      <c r="H1584" s="156" t="n">
        <v>0</v>
      </c>
    </row>
    <row r="1585" ht="36" customHeight="1" s="113">
      <c r="A1585" s="158" t="n">
        <v>46142</v>
      </c>
      <c r="B1585" s="156" t="inlineStr">
        <is>
          <t>M046</t>
        </is>
      </c>
      <c r="C1585" s="156" t="inlineStr">
        <is>
          <t>ÇAMDİBİ</t>
        </is>
      </c>
      <c r="D1585" s="156" t="inlineStr">
        <is>
          <t>DERYA YARDIMCI</t>
        </is>
      </c>
      <c r="E1585" s="156" t="n">
        <v>3608</v>
      </c>
      <c r="F1585" s="156" t="n">
        <v>702909</v>
      </c>
      <c r="G1585" s="157" t="n">
        <v>194.82</v>
      </c>
      <c r="H1585" s="156" t="n">
        <v>3265</v>
      </c>
    </row>
    <row r="1586" ht="24" customHeight="1" s="113">
      <c r="A1586" s="158" t="n">
        <v>46142</v>
      </c>
      <c r="B1586" s="156" t="inlineStr">
        <is>
          <t>M047</t>
        </is>
      </c>
      <c r="C1586" s="156" t="inlineStr">
        <is>
          <t>ÇİFTLİK</t>
        </is>
      </c>
      <c r="D1586" s="156" t="inlineStr">
        <is>
          <t>CEBRAİL ÇİÇEK</t>
        </is>
      </c>
      <c r="E1586" s="156" t="n">
        <v>0</v>
      </c>
      <c r="F1586" s="156" t="n">
        <v>0</v>
      </c>
      <c r="G1586" s="156" t="n">
        <v>0</v>
      </c>
      <c r="H1586" s="156" t="n">
        <v>0</v>
      </c>
    </row>
    <row r="1587" ht="36" customHeight="1" s="113">
      <c r="A1587" s="158" t="n">
        <v>46142</v>
      </c>
      <c r="B1587" s="156" t="inlineStr">
        <is>
          <t>M048</t>
        </is>
      </c>
      <c r="C1587" s="156" t="inlineStr">
        <is>
          <t>ÇİĞLİ</t>
        </is>
      </c>
      <c r="D1587" s="156" t="inlineStr">
        <is>
          <t>DERYA YARDIMCI</t>
        </is>
      </c>
      <c r="E1587" s="156" t="n">
        <v>2254</v>
      </c>
      <c r="F1587" s="156" t="n">
        <v>420969</v>
      </c>
      <c r="G1587" s="157" t="n">
        <v>186.77</v>
      </c>
      <c r="H1587" s="156" t="n">
        <v>2159</v>
      </c>
    </row>
    <row r="1588" ht="24" customHeight="1" s="113">
      <c r="A1588" s="158" t="n">
        <v>46142</v>
      </c>
      <c r="B1588" s="156" t="inlineStr">
        <is>
          <t>M049</t>
        </is>
      </c>
      <c r="C1588" s="156" t="inlineStr">
        <is>
          <t>ÖZDERE</t>
        </is>
      </c>
      <c r="D1588" s="156" t="inlineStr">
        <is>
          <t>CÜNEYT ÇIKRIKÇI - AYŞE AVCU</t>
        </is>
      </c>
      <c r="E1588" s="156" t="n">
        <v>905</v>
      </c>
      <c r="F1588" s="156" t="n">
        <v>328231</v>
      </c>
      <c r="G1588" s="157" t="n">
        <v>362.69</v>
      </c>
      <c r="H1588" s="156" t="n">
        <v>900</v>
      </c>
    </row>
    <row r="1589" ht="36" customHeight="1" s="113">
      <c r="A1589" s="158" t="n">
        <v>46142</v>
      </c>
      <c r="B1589" s="156" t="inlineStr">
        <is>
          <t>M050</t>
        </is>
      </c>
      <c r="C1589" s="156" t="inlineStr">
        <is>
          <t>İZMİRSPOR</t>
        </is>
      </c>
      <c r="D1589" s="156" t="inlineStr">
        <is>
          <t>ERTAN TEKİ</t>
        </is>
      </c>
      <c r="E1589" s="156" t="n">
        <v>4112</v>
      </c>
      <c r="F1589" s="156" t="n">
        <v>2236340</v>
      </c>
      <c r="G1589" s="157" t="n">
        <v>543.86</v>
      </c>
      <c r="H1589" s="156" t="n">
        <v>3950</v>
      </c>
    </row>
    <row r="1590" ht="48" customHeight="1" s="113">
      <c r="A1590" s="158" t="n">
        <v>46142</v>
      </c>
      <c r="B1590" s="156" t="inlineStr">
        <is>
          <t>M051</t>
        </is>
      </c>
      <c r="C1590" s="156" t="inlineStr">
        <is>
          <t>ŞİRİNYER</t>
        </is>
      </c>
      <c r="D1590" s="156" t="inlineStr">
        <is>
          <t>ERTAN TEKİ</t>
        </is>
      </c>
      <c r="E1590" s="156" t="n">
        <v>848</v>
      </c>
      <c r="F1590" s="156" t="n">
        <v>386515</v>
      </c>
      <c r="G1590" s="157" t="n">
        <v>455.8</v>
      </c>
      <c r="H1590" s="156" t="n">
        <v>805</v>
      </c>
    </row>
    <row r="1591" ht="24" customHeight="1" s="113">
      <c r="A1591" s="158" t="n">
        <v>46142</v>
      </c>
      <c r="B1591" s="156" t="inlineStr">
        <is>
          <t>M052</t>
        </is>
      </c>
      <c r="C1591" s="156" t="inlineStr">
        <is>
          <t>ŞİRİNYER 2</t>
        </is>
      </c>
      <c r="D1591" s="156" t="inlineStr">
        <is>
          <t>DERYA YARDIMCI</t>
        </is>
      </c>
      <c r="E1591" s="156" t="n">
        <v>1822</v>
      </c>
      <c r="F1591" s="156" t="n">
        <v>927302</v>
      </c>
      <c r="G1591" s="157" t="n">
        <v>508.95</v>
      </c>
      <c r="H1591" s="156" t="n">
        <v>1866</v>
      </c>
    </row>
    <row r="1592" ht="24" customHeight="1" s="113">
      <c r="A1592" s="158" t="n">
        <v>46142</v>
      </c>
      <c r="B1592" s="156" t="inlineStr">
        <is>
          <t>M057</t>
        </is>
      </c>
      <c r="C1592" s="156" t="inlineStr">
        <is>
          <t>BUCA2</t>
        </is>
      </c>
      <c r="D1592" s="156" t="inlineStr">
        <is>
          <t>ERTAN TEKİ</t>
        </is>
      </c>
      <c r="E1592" s="156" t="n">
        <v>0</v>
      </c>
      <c r="F1592" s="156" t="n">
        <v>0</v>
      </c>
      <c r="G1592" s="156" t="n">
        <v>0</v>
      </c>
      <c r="H1592" s="156" t="n">
        <v>0</v>
      </c>
    </row>
    <row r="1593" ht="36" customHeight="1" s="113">
      <c r="A1593" s="158" t="n">
        <v>46143</v>
      </c>
      <c r="B1593" s="156" t="inlineStr">
        <is>
          <t>M001</t>
        </is>
      </c>
      <c r="C1593" s="156" t="inlineStr">
        <is>
          <t>AKEVLER</t>
        </is>
      </c>
      <c r="D1593" s="156" t="inlineStr">
        <is>
          <t>ERTAN TEKİ</t>
        </is>
      </c>
      <c r="E1593" s="156" t="n">
        <v>1318</v>
      </c>
      <c r="F1593" s="156" t="n">
        <v>487025</v>
      </c>
      <c r="G1593" s="157" t="n">
        <v>369.52</v>
      </c>
      <c r="H1593" s="156" t="n">
        <v>1393</v>
      </c>
    </row>
    <row r="1594" ht="36" customHeight="1" s="113">
      <c r="A1594" s="158" t="n">
        <v>46143</v>
      </c>
      <c r="B1594" s="156" t="inlineStr">
        <is>
          <t>M002</t>
        </is>
      </c>
      <c r="C1594" s="156" t="inlineStr">
        <is>
          <t>AYDIN EFELER</t>
        </is>
      </c>
      <c r="D1594" s="156" t="inlineStr">
        <is>
          <t>CÜNEYT ÇIKRIKÇI - AYŞE AVCU</t>
        </is>
      </c>
      <c r="E1594" s="156" t="n">
        <v>2914</v>
      </c>
      <c r="F1594" s="156" t="n">
        <v>975120</v>
      </c>
      <c r="G1594" s="157" t="n">
        <v>334.63</v>
      </c>
      <c r="H1594" s="156" t="n">
        <v>2924</v>
      </c>
    </row>
    <row r="1595" ht="24" customHeight="1" s="113">
      <c r="A1595" s="158" t="n">
        <v>46143</v>
      </c>
      <c r="B1595" s="156" t="inlineStr">
        <is>
          <t>M003</t>
        </is>
      </c>
      <c r="C1595" s="156" t="inlineStr">
        <is>
          <t>AYDIN EFELER-2</t>
        </is>
      </c>
      <c r="D1595" s="156" t="inlineStr">
        <is>
          <t>CÜNEYT ÇIKRIKÇI - AYŞE AVCU</t>
        </is>
      </c>
      <c r="E1595" s="156" t="n">
        <v>1302</v>
      </c>
      <c r="F1595" s="156" t="n">
        <v>510022</v>
      </c>
      <c r="G1595" s="157" t="n">
        <v>391.72</v>
      </c>
      <c r="H1595" s="156" t="n">
        <v>1198</v>
      </c>
    </row>
    <row r="1596" ht="24" customHeight="1" s="113">
      <c r="A1596" s="158" t="n">
        <v>46143</v>
      </c>
      <c r="B1596" s="156" t="inlineStr">
        <is>
          <t>M004</t>
        </is>
      </c>
      <c r="C1596" s="156" t="inlineStr">
        <is>
          <t>AYDIN FATİH</t>
        </is>
      </c>
      <c r="D1596" s="156" t="inlineStr">
        <is>
          <t>CÜNEYT ÇIKRIKÇI - AYŞE AVCU</t>
        </is>
      </c>
      <c r="E1596" s="156" t="n">
        <v>1251</v>
      </c>
      <c r="F1596" s="156" t="n">
        <v>478409</v>
      </c>
      <c r="G1596" s="157" t="n">
        <v>382.42</v>
      </c>
      <c r="H1596" s="156" t="n">
        <v>1269</v>
      </c>
    </row>
    <row r="1597" ht="24" customHeight="1" s="113">
      <c r="A1597" s="158" t="n">
        <v>46143</v>
      </c>
      <c r="B1597" s="156" t="inlineStr">
        <is>
          <t>M005</t>
        </is>
      </c>
      <c r="C1597" s="156" t="inlineStr">
        <is>
          <t>AYDIN FATİH-2</t>
        </is>
      </c>
      <c r="D1597" s="156" t="inlineStr">
        <is>
          <t>CÜNEYT ÇIKRIKÇI - AYŞE AVCU</t>
        </is>
      </c>
      <c r="E1597" s="156" t="n">
        <v>1803</v>
      </c>
      <c r="F1597" s="156" t="n">
        <v>1037743</v>
      </c>
      <c r="G1597" s="157" t="n">
        <v>575.5599999999999</v>
      </c>
      <c r="H1597" s="156" t="n">
        <v>1820</v>
      </c>
    </row>
    <row r="1598" ht="54.75" customHeight="1" s="113">
      <c r="A1598" s="158" t="n">
        <v>46143</v>
      </c>
      <c r="B1598" s="156" t="inlineStr">
        <is>
          <t>M006</t>
        </is>
      </c>
      <c r="C1598" s="156" t="inlineStr">
        <is>
          <t>AYDIN GİRNE</t>
        </is>
      </c>
      <c r="D1598" s="156" t="inlineStr">
        <is>
          <t>CÜNEYT ÇIKRIKÇI - AYŞE AVCU</t>
        </is>
      </c>
      <c r="E1598" s="156" t="n">
        <v>1722</v>
      </c>
      <c r="F1598" s="156" t="n">
        <v>501540</v>
      </c>
      <c r="G1598" s="157" t="n">
        <v>291.25</v>
      </c>
      <c r="H1598" s="156" t="n">
        <v>1764</v>
      </c>
    </row>
    <row r="1599" ht="24" customHeight="1" s="113">
      <c r="A1599" s="158" t="n">
        <v>46143</v>
      </c>
      <c r="B1599" s="156" t="inlineStr">
        <is>
          <t>M007</t>
        </is>
      </c>
      <c r="C1599" s="156" t="inlineStr">
        <is>
          <t>AYDIN MİMARSİNAN</t>
        </is>
      </c>
      <c r="D1599" s="156" t="inlineStr">
        <is>
          <t>CÜNEYT ÇIKRIKÇI - AYŞE AVCU</t>
        </is>
      </c>
      <c r="E1599" s="156" t="n">
        <v>4261</v>
      </c>
      <c r="F1599" s="156" t="n">
        <v>850627</v>
      </c>
      <c r="G1599" s="157" t="n">
        <v>199.63</v>
      </c>
      <c r="H1599" s="156" t="n">
        <v>3928</v>
      </c>
    </row>
    <row r="1600" ht="48" customHeight="1" s="113">
      <c r="A1600" s="158" t="n">
        <v>46143</v>
      </c>
      <c r="B1600" s="156" t="inlineStr">
        <is>
          <t>M008</t>
        </is>
      </c>
      <c r="C1600" s="156" t="inlineStr">
        <is>
          <t>AYRANCILAR</t>
        </is>
      </c>
      <c r="D1600" s="156" t="inlineStr">
        <is>
          <t>CÜNEYT ÇIKRIKÇI - AYŞE AVCU</t>
        </is>
      </c>
      <c r="E1600" s="156" t="n">
        <v>3420</v>
      </c>
      <c r="F1600" s="156" t="n">
        <v>862651</v>
      </c>
      <c r="G1600" s="157" t="n">
        <v>252.24</v>
      </c>
      <c r="H1600" s="156" t="n">
        <v>3517</v>
      </c>
    </row>
    <row r="1601" ht="48" customHeight="1" s="113">
      <c r="A1601" s="158" t="n">
        <v>46143</v>
      </c>
      <c r="B1601" s="156" t="inlineStr">
        <is>
          <t>M009</t>
        </is>
      </c>
      <c r="C1601" s="156" t="inlineStr">
        <is>
          <t>BALÇOVA</t>
        </is>
      </c>
      <c r="D1601" s="156" t="inlineStr">
        <is>
          <t>ERTAN TEKİ</t>
        </is>
      </c>
      <c r="E1601" s="156" t="n">
        <v>2577</v>
      </c>
      <c r="F1601" s="156" t="n">
        <v>450243</v>
      </c>
      <c r="G1601" s="157" t="n">
        <v>174.72</v>
      </c>
      <c r="H1601" s="156" t="n">
        <v>2511</v>
      </c>
    </row>
    <row r="1602" ht="48" customHeight="1" s="113">
      <c r="A1602" s="158" t="n">
        <v>46143</v>
      </c>
      <c r="B1602" s="156" t="inlineStr">
        <is>
          <t>M010</t>
        </is>
      </c>
      <c r="C1602" s="156" t="inlineStr">
        <is>
          <t>BAYRAKLI</t>
        </is>
      </c>
      <c r="D1602" s="156" t="inlineStr">
        <is>
          <t>DERYA YARDIMCI</t>
        </is>
      </c>
      <c r="E1602" s="156" t="n">
        <v>3024</v>
      </c>
      <c r="F1602" s="156" t="n">
        <v>757865</v>
      </c>
      <c r="G1602" s="157" t="n">
        <v>250.62</v>
      </c>
      <c r="H1602" s="156" t="n">
        <v>2813</v>
      </c>
    </row>
    <row r="1603" ht="48" customHeight="1" s="113">
      <c r="A1603" s="158" t="n">
        <v>46143</v>
      </c>
      <c r="B1603" s="156" t="inlineStr">
        <is>
          <t>M011</t>
        </is>
      </c>
      <c r="C1603" s="156" t="inlineStr">
        <is>
          <t>BOZYAKA</t>
        </is>
      </c>
      <c r="D1603" s="156" t="inlineStr">
        <is>
          <t>ERTAN TEKİ</t>
        </is>
      </c>
      <c r="E1603" s="156" t="n">
        <v>1838</v>
      </c>
      <c r="F1603" s="156" t="n">
        <v>844096</v>
      </c>
      <c r="G1603" s="157" t="n">
        <v>459.25</v>
      </c>
      <c r="H1603" s="156" t="n">
        <v>1928</v>
      </c>
    </row>
    <row r="1604" ht="48" customHeight="1" s="113">
      <c r="A1604" s="158" t="n">
        <v>46143</v>
      </c>
      <c r="B1604" s="156" t="inlineStr">
        <is>
          <t>M012</t>
        </is>
      </c>
      <c r="C1604" s="156" t="inlineStr">
        <is>
          <t xml:space="preserve">BUCA </t>
        </is>
      </c>
      <c r="D1604" s="156" t="inlineStr">
        <is>
          <t>DERYA YARDIMCI</t>
        </is>
      </c>
      <c r="E1604" s="156" t="n">
        <v>935</v>
      </c>
      <c r="F1604" s="156" t="n">
        <v>362613</v>
      </c>
      <c r="G1604" s="157" t="n">
        <v>387.82</v>
      </c>
      <c r="H1604" s="156" t="n">
        <v>982</v>
      </c>
    </row>
    <row r="1605" ht="48" customHeight="1" s="113">
      <c r="A1605" s="158" t="n">
        <v>46143</v>
      </c>
      <c r="B1605" s="156" t="inlineStr">
        <is>
          <t>M013</t>
        </is>
      </c>
      <c r="C1605" s="156" t="inlineStr">
        <is>
          <t>DEDEBAŞI</t>
        </is>
      </c>
      <c r="D1605" s="156" t="inlineStr">
        <is>
          <t>DERYA YARDIMCI</t>
        </is>
      </c>
      <c r="E1605" s="156" t="n">
        <v>2385</v>
      </c>
      <c r="F1605" s="156" t="n">
        <v>1062793</v>
      </c>
      <c r="G1605" s="157" t="n">
        <v>445.62</v>
      </c>
      <c r="H1605" s="156" t="n">
        <v>2250</v>
      </c>
    </row>
    <row r="1606" ht="48" customHeight="1" s="113">
      <c r="A1606" s="158" t="n">
        <v>46143</v>
      </c>
      <c r="B1606" s="156" t="inlineStr">
        <is>
          <t>M014</t>
        </is>
      </c>
      <c r="C1606" s="156" t="inlineStr">
        <is>
          <t>ESKİİZMİR</t>
        </is>
      </c>
      <c r="D1606" s="156" t="inlineStr">
        <is>
          <t>ERTAN TEKİ</t>
        </is>
      </c>
      <c r="E1606" s="156" t="n">
        <v>1829</v>
      </c>
      <c r="F1606" s="156" t="n">
        <v>740930</v>
      </c>
      <c r="G1606" s="157" t="n">
        <v>405.1</v>
      </c>
      <c r="H1606" s="156" t="n">
        <v>1945</v>
      </c>
    </row>
    <row r="1607" ht="24" customHeight="1" s="113">
      <c r="A1607" s="158" t="n">
        <v>46143</v>
      </c>
      <c r="B1607" s="156" t="inlineStr">
        <is>
          <t>M015</t>
        </is>
      </c>
      <c r="C1607" s="156" t="inlineStr">
        <is>
          <t>GAZİEMİR-1</t>
        </is>
      </c>
      <c r="D1607" s="156" t="inlineStr">
        <is>
          <t>ALİ ÇELİK</t>
        </is>
      </c>
      <c r="E1607" s="156" t="n">
        <v>1766</v>
      </c>
      <c r="F1607" s="156" t="n">
        <v>679376</v>
      </c>
      <c r="G1607" s="157" t="n">
        <v>384.7</v>
      </c>
      <c r="H1607" s="156" t="n">
        <v>1715</v>
      </c>
    </row>
    <row r="1608" ht="36" customHeight="1" s="113">
      <c r="A1608" s="158" t="n">
        <v>46143</v>
      </c>
      <c r="B1608" s="156" t="inlineStr">
        <is>
          <t>M016</t>
        </is>
      </c>
      <c r="C1608" s="156" t="inlineStr">
        <is>
          <t>GAZİEMİR-2</t>
        </is>
      </c>
      <c r="D1608" s="156" t="inlineStr">
        <is>
          <t>ALİ ÇELİK</t>
        </is>
      </c>
      <c r="E1608" s="156" t="n">
        <v>3259</v>
      </c>
      <c r="F1608" s="156" t="n">
        <v>1246356</v>
      </c>
      <c r="G1608" s="157" t="n">
        <v>382.44</v>
      </c>
      <c r="H1608" s="156" t="n">
        <v>3251</v>
      </c>
    </row>
    <row r="1609" ht="24" customHeight="1" s="113">
      <c r="A1609" s="158" t="n">
        <v>46143</v>
      </c>
      <c r="B1609" s="156" t="inlineStr">
        <is>
          <t>M017</t>
        </is>
      </c>
      <c r="C1609" s="156" t="inlineStr">
        <is>
          <t>GAZİEMİR-3</t>
        </is>
      </c>
      <c r="D1609" s="156" t="inlineStr">
        <is>
          <t>ALİ ÇELİK</t>
        </is>
      </c>
      <c r="E1609" s="156" t="n">
        <v>1993</v>
      </c>
      <c r="F1609" s="156" t="n">
        <v>615423</v>
      </c>
      <c r="G1609" s="157" t="n">
        <v>308.79</v>
      </c>
      <c r="H1609" s="156" t="n">
        <v>2134</v>
      </c>
    </row>
    <row r="1610" ht="36" customHeight="1" s="113">
      <c r="A1610" s="158" t="n">
        <v>46143</v>
      </c>
      <c r="B1610" s="156" t="inlineStr">
        <is>
          <t>M018</t>
        </is>
      </c>
      <c r="C1610" s="156" t="inlineStr">
        <is>
          <t>GAZİEMİR-4</t>
        </is>
      </c>
      <c r="D1610" s="156" t="inlineStr">
        <is>
          <t>ALİ ÇELİK</t>
        </is>
      </c>
      <c r="E1610" s="156" t="n">
        <v>2311</v>
      </c>
      <c r="F1610" s="156" t="n">
        <v>867618</v>
      </c>
      <c r="G1610" s="157" t="n">
        <v>375.43</v>
      </c>
      <c r="H1610" s="156" t="n">
        <v>2187</v>
      </c>
    </row>
    <row r="1611" ht="36" customHeight="1" s="113">
      <c r="A1611" s="158" t="n">
        <v>46143</v>
      </c>
      <c r="B1611" s="156" t="inlineStr">
        <is>
          <t>M019</t>
        </is>
      </c>
      <c r="C1611" s="156" t="inlineStr">
        <is>
          <t>GAZİEMİR-5</t>
        </is>
      </c>
      <c r="D1611" s="156" t="inlineStr">
        <is>
          <t>ALİ ÇELİK</t>
        </is>
      </c>
      <c r="E1611" s="156" t="n">
        <v>2123</v>
      </c>
      <c r="F1611" s="156" t="n">
        <v>463284</v>
      </c>
      <c r="G1611" s="157" t="n">
        <v>218.22</v>
      </c>
      <c r="H1611" s="156" t="n">
        <v>2074</v>
      </c>
    </row>
    <row r="1612" ht="24" customHeight="1" s="113">
      <c r="A1612" s="158" t="n">
        <v>46143</v>
      </c>
      <c r="B1612" s="156" t="inlineStr">
        <is>
          <t>M020</t>
        </is>
      </c>
      <c r="C1612" s="156" t="inlineStr">
        <is>
          <t>GAZİEMİR-6</t>
        </is>
      </c>
      <c r="D1612" s="156" t="inlineStr">
        <is>
          <t>ALİ ÇELİK</t>
        </is>
      </c>
      <c r="E1612" s="156" t="n">
        <v>562</v>
      </c>
      <c r="F1612" s="156" t="n">
        <v>247742</v>
      </c>
      <c r="G1612" s="157" t="n">
        <v>440.82</v>
      </c>
      <c r="H1612" s="156" t="n">
        <v>548</v>
      </c>
    </row>
    <row r="1613" ht="48" customHeight="1" s="113">
      <c r="A1613" s="158" t="n">
        <v>46143</v>
      </c>
      <c r="B1613" s="156" t="inlineStr">
        <is>
          <t>M021</t>
        </is>
      </c>
      <c r="C1613" s="156" t="inlineStr">
        <is>
          <t>GAZİEMİR-7</t>
        </is>
      </c>
      <c r="D1613" s="156" t="inlineStr">
        <is>
          <t>ALİ ÇELİK</t>
        </is>
      </c>
      <c r="E1613" s="156" t="n">
        <v>3400</v>
      </c>
      <c r="F1613" s="156" t="n">
        <v>905112</v>
      </c>
      <c r="G1613" s="157" t="n">
        <v>266.21</v>
      </c>
      <c r="H1613" s="156" t="n">
        <v>3632</v>
      </c>
    </row>
    <row r="1614" ht="48" customHeight="1" s="113">
      <c r="A1614" s="158" t="n">
        <v>46143</v>
      </c>
      <c r="B1614" s="156" t="inlineStr">
        <is>
          <t>M022</t>
        </is>
      </c>
      <c r="C1614" s="156" t="inlineStr">
        <is>
          <t>GEDİZ</t>
        </is>
      </c>
      <c r="D1614" s="156" t="inlineStr">
        <is>
          <t>DERYA YARDIMCI</t>
        </is>
      </c>
      <c r="E1614" s="156" t="n">
        <v>1098</v>
      </c>
      <c r="F1614" s="156" t="n">
        <v>403236</v>
      </c>
      <c r="G1614" s="157" t="n">
        <v>367.25</v>
      </c>
      <c r="H1614" s="156" t="n">
        <v>1027</v>
      </c>
    </row>
    <row r="1615" ht="48" customHeight="1" s="113">
      <c r="A1615" s="158" t="n">
        <v>46143</v>
      </c>
      <c r="B1615" s="156" t="inlineStr">
        <is>
          <t>M023</t>
        </is>
      </c>
      <c r="C1615" s="156" t="inlineStr">
        <is>
          <t>GÖZTEPE</t>
        </is>
      </c>
      <c r="D1615" s="156" t="inlineStr">
        <is>
          <t>ERTAN TEKİ</t>
        </is>
      </c>
      <c r="E1615" s="156" t="n">
        <v>3589</v>
      </c>
      <c r="F1615" s="156" t="n">
        <v>1118140</v>
      </c>
      <c r="G1615" s="157" t="n">
        <v>311.55</v>
      </c>
      <c r="H1615" s="156" t="n">
        <v>3288</v>
      </c>
    </row>
    <row r="1616" ht="48" customHeight="1" s="113">
      <c r="A1616" s="158" t="n">
        <v>46143</v>
      </c>
      <c r="B1616" s="156" t="inlineStr">
        <is>
          <t>M024</t>
        </is>
      </c>
      <c r="C1616" s="156" t="inlineStr">
        <is>
          <t>GÜMÜŞPALA</t>
        </is>
      </c>
      <c r="D1616" s="156" t="inlineStr">
        <is>
          <t>DERYA YARDIMCI</t>
        </is>
      </c>
      <c r="E1616" s="156" t="n">
        <v>4868</v>
      </c>
      <c r="F1616" s="156" t="n">
        <v>2512206</v>
      </c>
      <c r="G1616" s="157" t="n">
        <v>516.0700000000001</v>
      </c>
      <c r="H1616" s="156" t="n">
        <v>5175</v>
      </c>
    </row>
    <row r="1617" ht="48" customHeight="1" s="113">
      <c r="A1617" s="158" t="n">
        <v>46143</v>
      </c>
      <c r="B1617" s="156" t="inlineStr">
        <is>
          <t>M025</t>
        </is>
      </c>
      <c r="C1617" s="156" t="inlineStr">
        <is>
          <t>HAL DEPO</t>
        </is>
      </c>
      <c r="D1617" s="156" t="inlineStr">
        <is>
          <t>HALİT BAŞDAŞ</t>
        </is>
      </c>
      <c r="E1617" s="156" t="n">
        <v>0</v>
      </c>
      <c r="F1617" s="156" t="n">
        <v>0</v>
      </c>
      <c r="G1617" s="156" t="n">
        <v>0</v>
      </c>
      <c r="H1617" s="156" t="n">
        <v>0</v>
      </c>
    </row>
    <row r="1618" ht="48" customHeight="1" s="113">
      <c r="A1618" s="158" t="n">
        <v>46143</v>
      </c>
      <c r="B1618" s="156" t="inlineStr">
        <is>
          <t>M026</t>
        </is>
      </c>
      <c r="C1618" s="156" t="inlineStr">
        <is>
          <t>HARMANDALI</t>
        </is>
      </c>
      <c r="D1618" s="156" t="inlineStr">
        <is>
          <t>DERYA YARDIMCI</t>
        </is>
      </c>
      <c r="E1618" s="156" t="n">
        <v>3103</v>
      </c>
      <c r="F1618" s="156" t="n">
        <v>1160647</v>
      </c>
      <c r="G1618" s="157" t="n">
        <v>374.04</v>
      </c>
      <c r="H1618" s="156" t="n">
        <v>3027</v>
      </c>
    </row>
    <row r="1619" ht="48" customHeight="1" s="113">
      <c r="A1619" s="158" t="n">
        <v>46143</v>
      </c>
      <c r="B1619" s="156" t="inlineStr">
        <is>
          <t>M027</t>
        </is>
      </c>
      <c r="C1619" s="156" t="inlineStr">
        <is>
          <t>HATAY</t>
        </is>
      </c>
      <c r="D1619" s="156" t="inlineStr">
        <is>
          <t>ERTAN TEKİ</t>
        </is>
      </c>
      <c r="E1619" s="156" t="n">
        <v>4164</v>
      </c>
      <c r="F1619" s="156" t="n">
        <v>1347907</v>
      </c>
      <c r="G1619" s="157" t="n">
        <v>323.7</v>
      </c>
      <c r="H1619" s="156" t="n">
        <v>3877</v>
      </c>
    </row>
    <row r="1620" ht="36" customHeight="1" s="113">
      <c r="A1620" s="158" t="n">
        <v>46143</v>
      </c>
      <c r="B1620" s="156" t="inlineStr">
        <is>
          <t>M028</t>
        </is>
      </c>
      <c r="C1620" s="156" t="inlineStr">
        <is>
          <t>KARŞIYAKA-1</t>
        </is>
      </c>
      <c r="D1620" s="156" t="inlineStr">
        <is>
          <t>DERYA YARDIMCI</t>
        </is>
      </c>
      <c r="E1620" s="156" t="n">
        <v>3401</v>
      </c>
      <c r="F1620" s="156" t="n">
        <v>1343932</v>
      </c>
      <c r="G1620" s="157" t="n">
        <v>395.16</v>
      </c>
      <c r="H1620" s="156" t="n">
        <v>3379</v>
      </c>
    </row>
    <row r="1621" ht="24" customHeight="1" s="113">
      <c r="A1621" s="158" t="n">
        <v>46143</v>
      </c>
      <c r="B1621" s="156" t="inlineStr">
        <is>
          <t>M029</t>
        </is>
      </c>
      <c r="C1621" s="156" t="inlineStr">
        <is>
          <t>KARŞIYAKA-2</t>
        </is>
      </c>
      <c r="D1621" s="156" t="inlineStr">
        <is>
          <t>DERYA YARDIMCI</t>
        </is>
      </c>
      <c r="E1621" s="156" t="n">
        <v>1213</v>
      </c>
      <c r="F1621" s="156" t="n">
        <v>283710</v>
      </c>
      <c r="G1621" s="157" t="n">
        <v>233.89</v>
      </c>
      <c r="H1621" s="156" t="n">
        <v>1299</v>
      </c>
    </row>
    <row r="1622" ht="36" customHeight="1" s="113">
      <c r="A1622" s="158" t="n">
        <v>46143</v>
      </c>
      <c r="B1622" s="156" t="inlineStr">
        <is>
          <t>M030</t>
        </is>
      </c>
      <c r="C1622" s="156" t="inlineStr">
        <is>
          <t>MANAVKUYU</t>
        </is>
      </c>
      <c r="D1622" s="156" t="inlineStr">
        <is>
          <t>DERYA YARDIMCI</t>
        </is>
      </c>
      <c r="E1622" s="156" t="n">
        <v>1907</v>
      </c>
      <c r="F1622" s="156" t="n">
        <v>555257</v>
      </c>
      <c r="G1622" s="157" t="n">
        <v>291.17</v>
      </c>
      <c r="H1622" s="156" t="n">
        <v>2029</v>
      </c>
    </row>
    <row r="1623" ht="24" customHeight="1" s="113">
      <c r="A1623" s="158" t="n">
        <v>46143</v>
      </c>
      <c r="B1623" s="156" t="inlineStr">
        <is>
          <t>M031</t>
        </is>
      </c>
      <c r="C1623" s="156" t="inlineStr">
        <is>
          <t>MENDERES</t>
        </is>
      </c>
      <c r="D1623" s="156" t="inlineStr">
        <is>
          <t>CÜNEYT ÇIKRIKÇI - AYŞE AVCU</t>
        </is>
      </c>
      <c r="E1623" s="156" t="n">
        <v>3302</v>
      </c>
      <c r="F1623" s="156" t="n">
        <v>776968</v>
      </c>
      <c r="G1623" s="157" t="n">
        <v>235.3</v>
      </c>
      <c r="H1623" s="156" t="n">
        <v>3316</v>
      </c>
    </row>
    <row r="1624" ht="36" customHeight="1" s="113">
      <c r="A1624" s="158" t="n">
        <v>46143</v>
      </c>
      <c r="B1624" s="156" t="inlineStr">
        <is>
          <t>M032</t>
        </is>
      </c>
      <c r="C1624" s="156" t="inlineStr">
        <is>
          <t>MENDERES DEPO</t>
        </is>
      </c>
      <c r="D1624" s="156" t="inlineStr">
        <is>
          <t>AYHAN DAŞDEMİR</t>
        </is>
      </c>
      <c r="E1624" s="156" t="n">
        <v>0</v>
      </c>
      <c r="F1624" s="156" t="n">
        <v>0</v>
      </c>
      <c r="G1624" s="156" t="n">
        <v>0</v>
      </c>
      <c r="H1624" s="156" t="n">
        <v>0</v>
      </c>
    </row>
    <row r="1625" ht="24" customHeight="1" s="113">
      <c r="A1625" s="158" t="n">
        <v>46143</v>
      </c>
      <c r="B1625" s="156" t="inlineStr">
        <is>
          <t>M033</t>
        </is>
      </c>
      <c r="C1625" s="156" t="inlineStr">
        <is>
          <t>MERKEZ</t>
        </is>
      </c>
      <c r="D1625" s="156" t="inlineStr">
        <is>
          <t>GENEL MÜDÜR</t>
        </is>
      </c>
      <c r="E1625" s="156" t="n">
        <v>0</v>
      </c>
      <c r="F1625" s="156" t="n">
        <v>0</v>
      </c>
      <c r="G1625" s="156" t="n">
        <v>0</v>
      </c>
      <c r="H1625" s="156" t="n">
        <v>0</v>
      </c>
    </row>
    <row r="1626" ht="36" customHeight="1" s="113">
      <c r="A1626" s="158" t="n">
        <v>46143</v>
      </c>
      <c r="B1626" s="156" t="inlineStr">
        <is>
          <t>M034</t>
        </is>
      </c>
      <c r="C1626" s="156" t="inlineStr">
        <is>
          <t>NARLIDERE</t>
        </is>
      </c>
      <c r="D1626" s="156" t="inlineStr">
        <is>
          <t>ERTAN TEKİ</t>
        </is>
      </c>
      <c r="E1626" s="156" t="n">
        <v>4015</v>
      </c>
      <c r="F1626" s="156" t="n">
        <v>901194</v>
      </c>
      <c r="G1626" s="157" t="n">
        <v>224.46</v>
      </c>
      <c r="H1626" s="156" t="n">
        <v>4104</v>
      </c>
    </row>
    <row r="1627" ht="36" customHeight="1" s="113">
      <c r="A1627" s="158" t="n">
        <v>46143</v>
      </c>
      <c r="B1627" s="156" t="inlineStr">
        <is>
          <t>M035</t>
        </is>
      </c>
      <c r="C1627" s="156" t="inlineStr">
        <is>
          <t>OSMANGAZİ</t>
        </is>
      </c>
      <c r="D1627" s="156" t="inlineStr">
        <is>
          <t>DERYA YARDIMCI</t>
        </is>
      </c>
      <c r="E1627" s="156" t="n">
        <v>3899</v>
      </c>
      <c r="F1627" s="156" t="n">
        <v>1353847</v>
      </c>
      <c r="G1627" s="157" t="n">
        <v>347.23</v>
      </c>
      <c r="H1627" s="156" t="n">
        <v>3997</v>
      </c>
    </row>
    <row r="1628" ht="36" customHeight="1" s="113">
      <c r="A1628" s="158" t="n">
        <v>46143</v>
      </c>
      <c r="B1628" s="156" t="inlineStr">
        <is>
          <t>M036</t>
        </is>
      </c>
      <c r="C1628" s="156" t="inlineStr">
        <is>
          <t>POLİGON</t>
        </is>
      </c>
      <c r="D1628" s="156" t="inlineStr">
        <is>
          <t>ERTAN TEKİ</t>
        </is>
      </c>
      <c r="E1628" s="156" t="n">
        <v>1854</v>
      </c>
      <c r="F1628" s="156" t="n">
        <v>444393</v>
      </c>
      <c r="G1628" s="157" t="n">
        <v>239.69</v>
      </c>
      <c r="H1628" s="156" t="n">
        <v>1789</v>
      </c>
    </row>
    <row r="1629" ht="48" customHeight="1" s="113">
      <c r="A1629" s="158" t="n">
        <v>46143</v>
      </c>
      <c r="B1629" s="156" t="inlineStr">
        <is>
          <t>M037</t>
        </is>
      </c>
      <c r="C1629" s="156" t="inlineStr">
        <is>
          <t>SEFERİHİSAR</t>
        </is>
      </c>
      <c r="D1629" s="156" t="inlineStr">
        <is>
          <t>ERTAN TEKİ</t>
        </is>
      </c>
      <c r="E1629" s="156" t="n">
        <v>4451</v>
      </c>
      <c r="F1629" s="156" t="n">
        <v>1803864</v>
      </c>
      <c r="G1629" s="157" t="n">
        <v>405.27</v>
      </c>
      <c r="H1629" s="156" t="n">
        <v>4121</v>
      </c>
    </row>
    <row r="1630" ht="36" customHeight="1" s="113">
      <c r="A1630" s="158" t="n">
        <v>46143</v>
      </c>
      <c r="B1630" s="156" t="inlineStr">
        <is>
          <t>M038</t>
        </is>
      </c>
      <c r="C1630" s="156" t="inlineStr">
        <is>
          <t>TORBALI 1</t>
        </is>
      </c>
      <c r="D1630" s="156" t="inlineStr">
        <is>
          <t>CÜNEYT ÇIKRIKÇI - AYŞE AVCU</t>
        </is>
      </c>
      <c r="E1630" s="156" t="n">
        <v>2330</v>
      </c>
      <c r="F1630" s="156" t="n">
        <v>1328728</v>
      </c>
      <c r="G1630" s="157" t="n">
        <v>570.27</v>
      </c>
      <c r="H1630" s="156" t="n">
        <v>2270</v>
      </c>
    </row>
    <row r="1631" ht="54.75" customHeight="1" s="113">
      <c r="A1631" s="158" t="n">
        <v>46143</v>
      </c>
      <c r="B1631" s="156" t="inlineStr">
        <is>
          <t>M039</t>
        </is>
      </c>
      <c r="C1631" s="156" t="inlineStr">
        <is>
          <t>TORBALI 2</t>
        </is>
      </c>
      <c r="D1631" s="156" t="inlineStr">
        <is>
          <t>CÜNEYT ÇIKRIKÇI - AYŞE AVCU</t>
        </is>
      </c>
      <c r="E1631" s="156" t="n">
        <v>3547</v>
      </c>
      <c r="F1631" s="156" t="n">
        <v>1142227</v>
      </c>
      <c r="G1631" s="157" t="n">
        <v>322.03</v>
      </c>
      <c r="H1631" s="156" t="n">
        <v>3403</v>
      </c>
    </row>
    <row r="1632" ht="24" customHeight="1" s="113">
      <c r="A1632" s="158" t="n">
        <v>46143</v>
      </c>
      <c r="B1632" s="156" t="inlineStr">
        <is>
          <t>M040</t>
        </is>
      </c>
      <c r="C1632" s="156" t="inlineStr">
        <is>
          <t>TORBALI 3</t>
        </is>
      </c>
      <c r="D1632" s="156" t="inlineStr">
        <is>
          <t>CÜNEYT ÇIKRIKÇI - AYŞE AVCU</t>
        </is>
      </c>
      <c r="E1632" s="156" t="n">
        <v>2660</v>
      </c>
      <c r="F1632" s="156" t="n">
        <v>883048</v>
      </c>
      <c r="G1632" s="157" t="n">
        <v>331.97</v>
      </c>
      <c r="H1632" s="156" t="n">
        <v>2864</v>
      </c>
    </row>
    <row r="1633" ht="36" customHeight="1" s="113">
      <c r="A1633" s="158" t="n">
        <v>46143</v>
      </c>
      <c r="B1633" s="156" t="inlineStr">
        <is>
          <t>M041</t>
        </is>
      </c>
      <c r="C1633" s="156" t="inlineStr">
        <is>
          <t>TORBALI 4</t>
        </is>
      </c>
      <c r="D1633" s="156" t="inlineStr">
        <is>
          <t>CÜNEYT ÇIKRIKÇI - AYŞE AVCU</t>
        </is>
      </c>
      <c r="E1633" s="156" t="n">
        <v>3203</v>
      </c>
      <c r="F1633" s="156" t="n">
        <v>1603579</v>
      </c>
      <c r="G1633" s="157" t="n">
        <v>500.65</v>
      </c>
      <c r="H1633" s="156" t="n">
        <v>3325</v>
      </c>
    </row>
    <row r="1634" ht="24" customHeight="1" s="113">
      <c r="A1634" s="158" t="n">
        <v>46143</v>
      </c>
      <c r="B1634" s="156" t="inlineStr">
        <is>
          <t>M042</t>
        </is>
      </c>
      <c r="C1634" s="156" t="inlineStr">
        <is>
          <t>TORBALI 5</t>
        </is>
      </c>
      <c r="D1634" s="156" t="inlineStr">
        <is>
          <t>CÜNEYT ÇIKRIKÇI - AYŞE AVCU</t>
        </is>
      </c>
      <c r="E1634" s="156" t="n">
        <v>4226</v>
      </c>
      <c r="F1634" s="156" t="n">
        <v>1330866</v>
      </c>
      <c r="G1634" s="157" t="n">
        <v>314.92</v>
      </c>
      <c r="H1634" s="156" t="n">
        <v>4111</v>
      </c>
    </row>
    <row r="1635" ht="24" customHeight="1" s="113">
      <c r="A1635" s="158" t="n">
        <v>46143</v>
      </c>
      <c r="B1635" s="156" t="inlineStr">
        <is>
          <t>M043</t>
        </is>
      </c>
      <c r="C1635" s="156" t="inlineStr">
        <is>
          <t>YAPICIOĞLU</t>
        </is>
      </c>
      <c r="D1635" s="156" t="inlineStr">
        <is>
          <t>ERTAN TEKİ</t>
        </is>
      </c>
      <c r="E1635" s="156" t="n">
        <v>1684</v>
      </c>
      <c r="F1635" s="156" t="n">
        <v>783320</v>
      </c>
      <c r="G1635" s="157" t="n">
        <v>465.15</v>
      </c>
      <c r="H1635" s="156" t="n">
        <v>1700</v>
      </c>
    </row>
    <row r="1636" ht="48" customHeight="1" s="113">
      <c r="A1636" s="158" t="n">
        <v>46143</v>
      </c>
      <c r="B1636" s="156" t="inlineStr">
        <is>
          <t>M044</t>
        </is>
      </c>
      <c r="C1636" s="156" t="inlineStr">
        <is>
          <t>YEŞİLOVA</t>
        </is>
      </c>
      <c r="D1636" s="156" t="inlineStr">
        <is>
          <t>DERYA YARDIMCI</t>
        </is>
      </c>
      <c r="E1636" s="156" t="n">
        <v>799</v>
      </c>
      <c r="F1636" s="156" t="n">
        <v>175806</v>
      </c>
      <c r="G1636" s="157" t="n">
        <v>220.03</v>
      </c>
      <c r="H1636" s="156" t="n">
        <v>840</v>
      </c>
    </row>
    <row r="1637" ht="48" customHeight="1" s="113">
      <c r="A1637" s="158" t="n">
        <v>46143</v>
      </c>
      <c r="B1637" s="156" t="inlineStr">
        <is>
          <t>M045</t>
        </is>
      </c>
      <c r="C1637" s="156" t="inlineStr">
        <is>
          <t>Z1  ET DEPO</t>
        </is>
      </c>
      <c r="D1637" s="156" t="inlineStr">
        <is>
          <t>FARUK MALKOÇ</t>
        </is>
      </c>
      <c r="E1637" s="156" t="n">
        <v>0</v>
      </c>
      <c r="F1637" s="156" t="n">
        <v>0</v>
      </c>
      <c r="G1637" s="156" t="n">
        <v>0</v>
      </c>
      <c r="H1637" s="156" t="n">
        <v>0</v>
      </c>
    </row>
    <row r="1638" ht="48" customHeight="1" s="113">
      <c r="A1638" s="158" t="n">
        <v>46143</v>
      </c>
      <c r="B1638" s="156" t="inlineStr">
        <is>
          <t>M046</t>
        </is>
      </c>
      <c r="C1638" s="156" t="inlineStr">
        <is>
          <t>ÇAMDİBİ</t>
        </is>
      </c>
      <c r="D1638" s="156" t="inlineStr">
        <is>
          <t>DERYA YARDIMCI</t>
        </is>
      </c>
      <c r="E1638" s="156" t="n">
        <v>2300</v>
      </c>
      <c r="F1638" s="156" t="n">
        <v>435068</v>
      </c>
      <c r="G1638" s="157" t="n">
        <v>189.16</v>
      </c>
      <c r="H1638" s="156" t="n">
        <v>2211</v>
      </c>
    </row>
    <row r="1639" ht="48" customHeight="1" s="113">
      <c r="A1639" s="158" t="n">
        <v>46143</v>
      </c>
      <c r="B1639" s="156" t="inlineStr">
        <is>
          <t>M047</t>
        </is>
      </c>
      <c r="C1639" s="156" t="inlineStr">
        <is>
          <t>ÇİFTLİK</t>
        </is>
      </c>
      <c r="D1639" s="156" t="inlineStr">
        <is>
          <t>CEBRAİL ÇİÇEK</t>
        </is>
      </c>
      <c r="E1639" s="156" t="n">
        <v>0</v>
      </c>
      <c r="F1639" s="156" t="n">
        <v>0</v>
      </c>
      <c r="G1639" s="156" t="n">
        <v>0</v>
      </c>
      <c r="H1639" s="156" t="n">
        <v>0</v>
      </c>
    </row>
    <row r="1640" ht="48" customHeight="1" s="113">
      <c r="A1640" s="158" t="n">
        <v>46143</v>
      </c>
      <c r="B1640" s="156" t="inlineStr">
        <is>
          <t>M048</t>
        </is>
      </c>
      <c r="C1640" s="156" t="inlineStr">
        <is>
          <t>ÇİĞLİ</t>
        </is>
      </c>
      <c r="D1640" s="156" t="inlineStr">
        <is>
          <t>DERYA YARDIMCI</t>
        </is>
      </c>
      <c r="E1640" s="156" t="n">
        <v>2395</v>
      </c>
      <c r="F1640" s="156" t="n">
        <v>472214</v>
      </c>
      <c r="G1640" s="157" t="n">
        <v>197.17</v>
      </c>
      <c r="H1640" s="156" t="n">
        <v>2464</v>
      </c>
    </row>
    <row r="1641" ht="24" customHeight="1" s="113">
      <c r="A1641" s="158" t="n">
        <v>46143</v>
      </c>
      <c r="B1641" s="156" t="inlineStr">
        <is>
          <t>M049</t>
        </is>
      </c>
      <c r="C1641" s="156" t="inlineStr">
        <is>
          <t>ÖZDERE</t>
        </is>
      </c>
      <c r="D1641" s="156" t="inlineStr">
        <is>
          <t>CÜNEYT ÇIKRIKÇI - AYŞE AVCU</t>
        </is>
      </c>
      <c r="E1641" s="156" t="n">
        <v>1072</v>
      </c>
      <c r="F1641" s="156" t="n">
        <v>334266</v>
      </c>
      <c r="G1641" s="157" t="n">
        <v>311.82</v>
      </c>
      <c r="H1641" s="156" t="n">
        <v>1007</v>
      </c>
    </row>
    <row r="1642" ht="36" customHeight="1" s="113">
      <c r="A1642" s="158" t="n">
        <v>46143</v>
      </c>
      <c r="B1642" s="156" t="inlineStr">
        <is>
          <t>M050</t>
        </is>
      </c>
      <c r="C1642" s="156" t="inlineStr">
        <is>
          <t>İZMİRSPOR</t>
        </is>
      </c>
      <c r="D1642" s="156" t="inlineStr">
        <is>
          <t>ERTAN TEKİ</t>
        </is>
      </c>
      <c r="E1642" s="156" t="n">
        <v>4832</v>
      </c>
      <c r="F1642" s="156" t="n">
        <v>2351103</v>
      </c>
      <c r="G1642" s="157" t="n">
        <v>486.57</v>
      </c>
      <c r="H1642" s="156" t="n">
        <v>4793</v>
      </c>
    </row>
    <row r="1643" ht="24" customHeight="1" s="113">
      <c r="A1643" s="158" t="n">
        <v>46143</v>
      </c>
      <c r="B1643" s="156" t="inlineStr">
        <is>
          <t>M051</t>
        </is>
      </c>
      <c r="C1643" s="156" t="inlineStr">
        <is>
          <t>ŞİRİNYER</t>
        </is>
      </c>
      <c r="D1643" s="156" t="inlineStr">
        <is>
          <t>ERTAN TEKİ</t>
        </is>
      </c>
      <c r="E1643" s="156" t="n">
        <v>896</v>
      </c>
      <c r="F1643" s="156" t="n">
        <v>421050</v>
      </c>
      <c r="G1643" s="157" t="n">
        <v>469.92</v>
      </c>
      <c r="H1643" s="156" t="n">
        <v>827</v>
      </c>
    </row>
    <row r="1644" ht="36" customHeight="1" s="113">
      <c r="A1644" s="158" t="n">
        <v>46143</v>
      </c>
      <c r="B1644" s="156" t="inlineStr">
        <is>
          <t>M052</t>
        </is>
      </c>
      <c r="C1644" s="156" t="inlineStr">
        <is>
          <t>ŞİRİNYER 2</t>
        </is>
      </c>
      <c r="D1644" s="156" t="inlineStr">
        <is>
          <t>DERYA YARDIMCI</t>
        </is>
      </c>
      <c r="E1644" s="156" t="n">
        <v>2397</v>
      </c>
      <c r="F1644" s="156" t="n">
        <v>1160357</v>
      </c>
      <c r="G1644" s="157" t="n">
        <v>484.09</v>
      </c>
      <c r="H1644" s="156" t="n">
        <v>2254</v>
      </c>
    </row>
    <row r="1645" ht="24" customHeight="1" s="113">
      <c r="A1645" s="158" t="n">
        <v>46143</v>
      </c>
      <c r="B1645" s="156" t="inlineStr">
        <is>
          <t>M057</t>
        </is>
      </c>
      <c r="C1645" s="156" t="inlineStr">
        <is>
          <t>BUCA2</t>
        </is>
      </c>
      <c r="D1645" s="156" t="inlineStr">
        <is>
          <t>ERTAN TEKİ</t>
        </is>
      </c>
      <c r="E1645" s="156" t="n">
        <v>0</v>
      </c>
      <c r="F1645" s="156" t="n">
        <v>0</v>
      </c>
      <c r="G1645" s="156" t="n">
        <v>0</v>
      </c>
      <c r="H1645" s="156" t="n">
        <v>0</v>
      </c>
    </row>
    <row r="1646" ht="36" customHeight="1" s="113">
      <c r="A1646" s="158" t="n">
        <v>46144</v>
      </c>
      <c r="B1646" s="156" t="inlineStr">
        <is>
          <t>M001</t>
        </is>
      </c>
      <c r="C1646" s="156" t="inlineStr">
        <is>
          <t>AKEVLER</t>
        </is>
      </c>
      <c r="D1646" s="156" t="inlineStr">
        <is>
          <t>ERTAN TEKİ</t>
        </is>
      </c>
      <c r="E1646" s="156" t="n">
        <v>1214</v>
      </c>
      <c r="F1646" s="156" t="n">
        <v>391545</v>
      </c>
      <c r="G1646" s="157" t="n">
        <v>322.52</v>
      </c>
      <c r="H1646" s="156" t="n">
        <v>1153</v>
      </c>
    </row>
    <row r="1647" ht="48" customHeight="1" s="113">
      <c r="A1647" s="158" t="n">
        <v>46144</v>
      </c>
      <c r="B1647" s="156" t="inlineStr">
        <is>
          <t>M002</t>
        </is>
      </c>
      <c r="C1647" s="156" t="inlineStr">
        <is>
          <t>AYDIN EFELER</t>
        </is>
      </c>
      <c r="D1647" s="156" t="inlineStr">
        <is>
          <t>CÜNEYT ÇIKRIKÇI - AYŞE AVCU</t>
        </is>
      </c>
      <c r="E1647" s="156" t="n">
        <v>3038</v>
      </c>
      <c r="F1647" s="156" t="n">
        <v>1029202</v>
      </c>
      <c r="G1647" s="157" t="n">
        <v>338.78</v>
      </c>
      <c r="H1647" s="156" t="n">
        <v>3248</v>
      </c>
    </row>
    <row r="1648" ht="24" customHeight="1" s="113">
      <c r="A1648" s="158" t="n">
        <v>46144</v>
      </c>
      <c r="B1648" s="156" t="inlineStr">
        <is>
          <t>M003</t>
        </is>
      </c>
      <c r="C1648" s="156" t="inlineStr">
        <is>
          <t>AYDIN EFELER-2</t>
        </is>
      </c>
      <c r="D1648" s="156" t="inlineStr">
        <is>
          <t>CÜNEYT ÇIKRIKÇI - AYŞE AVCU</t>
        </is>
      </c>
      <c r="E1648" s="156" t="n">
        <v>1629</v>
      </c>
      <c r="F1648" s="156" t="n">
        <v>606672</v>
      </c>
      <c r="G1648" s="157" t="n">
        <v>372.42</v>
      </c>
      <c r="H1648" s="156" t="n">
        <v>1663</v>
      </c>
    </row>
    <row r="1649" ht="24" customHeight="1" s="113">
      <c r="A1649" s="158" t="n">
        <v>46144</v>
      </c>
      <c r="B1649" s="156" t="inlineStr">
        <is>
          <t>M004</t>
        </is>
      </c>
      <c r="C1649" s="156" t="inlineStr">
        <is>
          <t>AYDIN FATİH</t>
        </is>
      </c>
      <c r="D1649" s="156" t="inlineStr">
        <is>
          <t>CÜNEYT ÇIKRIKÇI - AYŞE AVCU</t>
        </is>
      </c>
      <c r="E1649" s="156" t="n">
        <v>1188</v>
      </c>
      <c r="F1649" s="156" t="n">
        <v>403655</v>
      </c>
      <c r="G1649" s="157" t="n">
        <v>339.78</v>
      </c>
      <c r="H1649" s="156" t="n">
        <v>1215</v>
      </c>
    </row>
    <row r="1650" ht="36" customHeight="1" s="113">
      <c r="A1650" s="158" t="n">
        <v>46144</v>
      </c>
      <c r="B1650" s="156" t="inlineStr">
        <is>
          <t>M005</t>
        </is>
      </c>
      <c r="C1650" s="156" t="inlineStr">
        <is>
          <t>AYDIN FATİH-2</t>
        </is>
      </c>
      <c r="D1650" s="156" t="inlineStr">
        <is>
          <t>CÜNEYT ÇIKRIKÇI - AYŞE AVCU</t>
        </is>
      </c>
      <c r="E1650" s="156" t="n">
        <v>1669</v>
      </c>
      <c r="F1650" s="156" t="n">
        <v>866947</v>
      </c>
      <c r="G1650" s="157" t="n">
        <v>519.4400000000001</v>
      </c>
      <c r="H1650" s="156" t="n">
        <v>1731</v>
      </c>
    </row>
    <row r="1651" ht="36" customHeight="1" s="113">
      <c r="A1651" s="158" t="n">
        <v>46144</v>
      </c>
      <c r="B1651" s="156" t="inlineStr">
        <is>
          <t>M006</t>
        </is>
      </c>
      <c r="C1651" s="156" t="inlineStr">
        <is>
          <t>AYDIN GİRNE</t>
        </is>
      </c>
      <c r="D1651" s="156" t="inlineStr">
        <is>
          <t>CÜNEYT ÇIKRIKÇI - AYŞE AVCU</t>
        </is>
      </c>
      <c r="E1651" s="156" t="n">
        <v>1740</v>
      </c>
      <c r="F1651" s="156" t="n">
        <v>393244</v>
      </c>
      <c r="G1651" s="157" t="n">
        <v>226</v>
      </c>
      <c r="H1651" s="156" t="n">
        <v>1583</v>
      </c>
    </row>
    <row r="1652" ht="24" customHeight="1" s="113">
      <c r="A1652" s="158" t="n">
        <v>46144</v>
      </c>
      <c r="B1652" s="156" t="inlineStr">
        <is>
          <t>M007</t>
        </is>
      </c>
      <c r="C1652" s="156" t="inlineStr">
        <is>
          <t>AYDIN MİMARSİNAN</t>
        </is>
      </c>
      <c r="D1652" s="156" t="inlineStr">
        <is>
          <t>CÜNEYT ÇIKRIKÇI - AYŞE AVCU</t>
        </is>
      </c>
      <c r="E1652" s="156" t="n">
        <v>3812</v>
      </c>
      <c r="F1652" s="156" t="n">
        <v>777496</v>
      </c>
      <c r="G1652" s="157" t="n">
        <v>203.96</v>
      </c>
      <c r="H1652" s="156" t="n">
        <v>3709</v>
      </c>
    </row>
    <row r="1653" ht="24" customHeight="1" s="113">
      <c r="A1653" s="158" t="n">
        <v>46144</v>
      </c>
      <c r="B1653" s="156" t="inlineStr">
        <is>
          <t>M008</t>
        </is>
      </c>
      <c r="C1653" s="156" t="inlineStr">
        <is>
          <t>AYRANCILAR</t>
        </is>
      </c>
      <c r="D1653" s="156" t="inlineStr">
        <is>
          <t>CÜNEYT ÇIKRIKÇI - AYŞE AVCU</t>
        </is>
      </c>
      <c r="E1653" s="156" t="n">
        <v>3734</v>
      </c>
      <c r="F1653" s="156" t="n">
        <v>827896</v>
      </c>
      <c r="G1653" s="157" t="n">
        <v>221.72</v>
      </c>
      <c r="H1653" s="156" t="n">
        <v>3784</v>
      </c>
    </row>
    <row r="1654" ht="24" customHeight="1" s="113">
      <c r="A1654" s="158" t="n">
        <v>46144</v>
      </c>
      <c r="B1654" s="156" t="inlineStr">
        <is>
          <t>M009</t>
        </is>
      </c>
      <c r="C1654" s="156" t="inlineStr">
        <is>
          <t>BALÇOVA</t>
        </is>
      </c>
      <c r="D1654" s="156" t="inlineStr">
        <is>
          <t>ERTAN TEKİ</t>
        </is>
      </c>
      <c r="E1654" s="156" t="n">
        <v>3144</v>
      </c>
      <c r="F1654" s="156" t="n">
        <v>640280</v>
      </c>
      <c r="G1654" s="157" t="n">
        <v>203.65</v>
      </c>
      <c r="H1654" s="156" t="n">
        <v>3127</v>
      </c>
    </row>
    <row r="1655" ht="41.25" customHeight="1" s="113">
      <c r="A1655" s="158" t="n">
        <v>46144</v>
      </c>
      <c r="B1655" s="156" t="inlineStr">
        <is>
          <t>M010</t>
        </is>
      </c>
      <c r="C1655" s="156" t="inlineStr">
        <is>
          <t>BAYRAKLI</t>
        </is>
      </c>
      <c r="D1655" s="156" t="inlineStr">
        <is>
          <t>DERYA YARDIMCI</t>
        </is>
      </c>
      <c r="E1655" s="156" t="n">
        <v>4051</v>
      </c>
      <c r="F1655" s="156" t="n">
        <v>1212317</v>
      </c>
      <c r="G1655" s="157" t="n">
        <v>299.26</v>
      </c>
      <c r="H1655" s="156" t="n">
        <v>3819</v>
      </c>
    </row>
    <row r="1656" ht="24" customHeight="1" s="113">
      <c r="A1656" s="158" t="n">
        <v>46144</v>
      </c>
      <c r="B1656" s="156" t="inlineStr">
        <is>
          <t>M011</t>
        </is>
      </c>
      <c r="C1656" s="156" t="inlineStr">
        <is>
          <t>BOZYAKA</t>
        </is>
      </c>
      <c r="D1656" s="156" t="inlineStr">
        <is>
          <t>ERTAN TEKİ</t>
        </is>
      </c>
      <c r="E1656" s="156" t="n">
        <v>2212</v>
      </c>
      <c r="F1656" s="156" t="n">
        <v>1028080</v>
      </c>
      <c r="G1656" s="157" t="n">
        <v>464.77</v>
      </c>
      <c r="H1656" s="156" t="n">
        <v>2272</v>
      </c>
    </row>
    <row r="1657" ht="48" customHeight="1" s="113">
      <c r="A1657" s="158" t="n">
        <v>46144</v>
      </c>
      <c r="B1657" s="156" t="inlineStr">
        <is>
          <t>M012</t>
        </is>
      </c>
      <c r="C1657" s="156" t="inlineStr">
        <is>
          <t xml:space="preserve">BUCA </t>
        </is>
      </c>
      <c r="D1657" s="156" t="inlineStr">
        <is>
          <t>DERYA YARDIMCI</t>
        </is>
      </c>
      <c r="E1657" s="156" t="n">
        <v>1205</v>
      </c>
      <c r="F1657" s="156" t="n">
        <v>527936</v>
      </c>
      <c r="G1657" s="157" t="n">
        <v>438.12</v>
      </c>
      <c r="H1657" s="156" t="n">
        <v>1172</v>
      </c>
    </row>
    <row r="1658" ht="48" customHeight="1" s="113">
      <c r="A1658" s="158" t="n">
        <v>46144</v>
      </c>
      <c r="B1658" s="156" t="inlineStr">
        <is>
          <t>M013</t>
        </is>
      </c>
      <c r="C1658" s="156" t="inlineStr">
        <is>
          <t>DEDEBAŞI</t>
        </is>
      </c>
      <c r="D1658" s="156" t="inlineStr">
        <is>
          <t>DERYA YARDIMCI</t>
        </is>
      </c>
      <c r="E1658" s="156" t="n">
        <v>3116</v>
      </c>
      <c r="F1658" s="156" t="n">
        <v>1481726</v>
      </c>
      <c r="G1658" s="157" t="n">
        <v>475.52</v>
      </c>
      <c r="H1658" s="156" t="n">
        <v>3057</v>
      </c>
    </row>
    <row r="1659" ht="48" customHeight="1" s="113">
      <c r="A1659" s="158" t="n">
        <v>46144</v>
      </c>
      <c r="B1659" s="156" t="inlineStr">
        <is>
          <t>M014</t>
        </is>
      </c>
      <c r="C1659" s="156" t="inlineStr">
        <is>
          <t>ESKİİZMİR</t>
        </is>
      </c>
      <c r="D1659" s="156" t="inlineStr">
        <is>
          <t>ERTAN TEKİ</t>
        </is>
      </c>
      <c r="E1659" s="156" t="n">
        <v>2499</v>
      </c>
      <c r="F1659" s="156" t="n">
        <v>1113139</v>
      </c>
      <c r="G1659" s="157" t="n">
        <v>445.43</v>
      </c>
      <c r="H1659" s="156" t="n">
        <v>2687</v>
      </c>
    </row>
    <row r="1660" ht="48" customHeight="1" s="113">
      <c r="A1660" s="158" t="n">
        <v>46144</v>
      </c>
      <c r="B1660" s="156" t="inlineStr">
        <is>
          <t>M015</t>
        </is>
      </c>
      <c r="C1660" s="156" t="inlineStr">
        <is>
          <t>GAZİEMİR-1</t>
        </is>
      </c>
      <c r="D1660" s="156" t="inlineStr">
        <is>
          <t>ALİ ÇELİK</t>
        </is>
      </c>
      <c r="E1660" s="156" t="n">
        <v>2598</v>
      </c>
      <c r="F1660" s="156" t="n">
        <v>1123362</v>
      </c>
      <c r="G1660" s="157" t="n">
        <v>432.39</v>
      </c>
      <c r="H1660" s="156" t="n">
        <v>2637</v>
      </c>
    </row>
    <row r="1661" ht="48" customHeight="1" s="113">
      <c r="A1661" s="158" t="n">
        <v>46144</v>
      </c>
      <c r="B1661" s="156" t="inlineStr">
        <is>
          <t>M016</t>
        </is>
      </c>
      <c r="C1661" s="156" t="inlineStr">
        <is>
          <t>GAZİEMİR-2</t>
        </is>
      </c>
      <c r="D1661" s="156" t="inlineStr">
        <is>
          <t>ALİ ÇELİK</t>
        </is>
      </c>
      <c r="E1661" s="156" t="n">
        <v>3730</v>
      </c>
      <c r="F1661" s="156" t="n">
        <v>1173909</v>
      </c>
      <c r="G1661" s="157" t="n">
        <v>314.72</v>
      </c>
      <c r="H1661" s="156" t="n">
        <v>3903</v>
      </c>
    </row>
    <row r="1662" ht="48" customHeight="1" s="113">
      <c r="A1662" s="158" t="n">
        <v>46144</v>
      </c>
      <c r="B1662" s="156" t="inlineStr">
        <is>
          <t>M017</t>
        </is>
      </c>
      <c r="C1662" s="156" t="inlineStr">
        <is>
          <t>GAZİEMİR-3</t>
        </is>
      </c>
      <c r="D1662" s="156" t="inlineStr">
        <is>
          <t>ALİ ÇELİK</t>
        </is>
      </c>
      <c r="E1662" s="156" t="n">
        <v>2235</v>
      </c>
      <c r="F1662" s="156" t="n">
        <v>718554</v>
      </c>
      <c r="G1662" s="157" t="n">
        <v>321.5</v>
      </c>
      <c r="H1662" s="156" t="n">
        <v>2076</v>
      </c>
    </row>
    <row r="1663" ht="48" customHeight="1" s="113">
      <c r="A1663" s="158" t="n">
        <v>46144</v>
      </c>
      <c r="B1663" s="156" t="inlineStr">
        <is>
          <t>M018</t>
        </is>
      </c>
      <c r="C1663" s="156" t="inlineStr">
        <is>
          <t>GAZİEMİR-4</t>
        </is>
      </c>
      <c r="D1663" s="156" t="inlineStr">
        <is>
          <t>ALİ ÇELİK</t>
        </is>
      </c>
      <c r="E1663" s="156" t="n">
        <v>2827</v>
      </c>
      <c r="F1663" s="156" t="n">
        <v>1138797</v>
      </c>
      <c r="G1663" s="157" t="n">
        <v>402.83</v>
      </c>
      <c r="H1663" s="156" t="n">
        <v>2927</v>
      </c>
    </row>
    <row r="1664" ht="24" customHeight="1" s="113">
      <c r="A1664" s="158" t="n">
        <v>46144</v>
      </c>
      <c r="B1664" s="156" t="inlineStr">
        <is>
          <t>M019</t>
        </is>
      </c>
      <c r="C1664" s="156" t="inlineStr">
        <is>
          <t>GAZİEMİR-5</t>
        </is>
      </c>
      <c r="D1664" s="156" t="inlineStr">
        <is>
          <t>ALİ ÇELİK</t>
        </is>
      </c>
      <c r="E1664" s="156" t="n">
        <v>2517</v>
      </c>
      <c r="F1664" s="156" t="n">
        <v>591048</v>
      </c>
      <c r="G1664" s="157" t="n">
        <v>234.82</v>
      </c>
      <c r="H1664" s="156" t="n">
        <v>2705</v>
      </c>
    </row>
    <row r="1665" ht="36" customHeight="1" s="113">
      <c r="A1665" s="158" t="n">
        <v>46144</v>
      </c>
      <c r="B1665" s="156" t="inlineStr">
        <is>
          <t>M020</t>
        </is>
      </c>
      <c r="C1665" s="156" t="inlineStr">
        <is>
          <t>GAZİEMİR-6</t>
        </is>
      </c>
      <c r="D1665" s="156" t="inlineStr">
        <is>
          <t>ALİ ÇELİK</t>
        </is>
      </c>
      <c r="E1665" s="156" t="n">
        <v>1008</v>
      </c>
      <c r="F1665" s="156" t="n">
        <v>374223</v>
      </c>
      <c r="G1665" s="157" t="n">
        <v>371.25</v>
      </c>
      <c r="H1665" s="156" t="n">
        <v>1033</v>
      </c>
    </row>
    <row r="1666" ht="24" customHeight="1" s="113">
      <c r="A1666" s="158" t="n">
        <v>46144</v>
      </c>
      <c r="B1666" s="156" t="inlineStr">
        <is>
          <t>M021</t>
        </is>
      </c>
      <c r="C1666" s="156" t="inlineStr">
        <is>
          <t>GAZİEMİR-7</t>
        </is>
      </c>
      <c r="D1666" s="156" t="inlineStr">
        <is>
          <t>ALİ ÇELİK</t>
        </is>
      </c>
      <c r="E1666" s="156" t="n">
        <v>3731</v>
      </c>
      <c r="F1666" s="156" t="n">
        <v>1187459</v>
      </c>
      <c r="G1666" s="157" t="n">
        <v>318.27</v>
      </c>
      <c r="H1666" s="156" t="n">
        <v>3631</v>
      </c>
    </row>
    <row r="1667" ht="36" customHeight="1" s="113">
      <c r="A1667" s="158" t="n">
        <v>46144</v>
      </c>
      <c r="B1667" s="156" t="inlineStr">
        <is>
          <t>M022</t>
        </is>
      </c>
      <c r="C1667" s="156" t="inlineStr">
        <is>
          <t>GEDİZ</t>
        </is>
      </c>
      <c r="D1667" s="156" t="inlineStr">
        <is>
          <t>DERYA YARDIMCI</t>
        </is>
      </c>
      <c r="E1667" s="156" t="n">
        <v>1387</v>
      </c>
      <c r="F1667" s="156" t="n">
        <v>461831</v>
      </c>
      <c r="G1667" s="157" t="n">
        <v>332.97</v>
      </c>
      <c r="H1667" s="156" t="n">
        <v>1310</v>
      </c>
    </row>
    <row r="1668" ht="36" customHeight="1" s="113">
      <c r="A1668" s="158" t="n">
        <v>46144</v>
      </c>
      <c r="B1668" s="156" t="inlineStr">
        <is>
          <t>M023</t>
        </is>
      </c>
      <c r="C1668" s="156" t="inlineStr">
        <is>
          <t>GÖZTEPE</t>
        </is>
      </c>
      <c r="D1668" s="156" t="inlineStr">
        <is>
          <t>ERTAN TEKİ</t>
        </is>
      </c>
      <c r="E1668" s="156" t="n">
        <v>3643</v>
      </c>
      <c r="F1668" s="156" t="n">
        <v>1161727</v>
      </c>
      <c r="G1668" s="157" t="n">
        <v>318.89</v>
      </c>
      <c r="H1668" s="156" t="n">
        <v>3483</v>
      </c>
    </row>
    <row r="1669" ht="24" customHeight="1" s="113">
      <c r="A1669" s="158" t="n">
        <v>46144</v>
      </c>
      <c r="B1669" s="156" t="inlineStr">
        <is>
          <t>M024</t>
        </is>
      </c>
      <c r="C1669" s="156" t="inlineStr">
        <is>
          <t>GÜMÜŞPALA</t>
        </is>
      </c>
      <c r="D1669" s="156" t="inlineStr">
        <is>
          <t>DERYA YARDIMCI</t>
        </is>
      </c>
      <c r="E1669" s="156" t="n">
        <v>5729</v>
      </c>
      <c r="F1669" s="156" t="n">
        <v>2843029</v>
      </c>
      <c r="G1669" s="157" t="n">
        <v>496.25</v>
      </c>
      <c r="H1669" s="156" t="n">
        <v>5435</v>
      </c>
    </row>
    <row r="1670" ht="48" customHeight="1" s="113">
      <c r="A1670" s="158" t="n">
        <v>46144</v>
      </c>
      <c r="B1670" s="156" t="inlineStr">
        <is>
          <t>M025</t>
        </is>
      </c>
      <c r="C1670" s="156" t="inlineStr">
        <is>
          <t>HAL DEPO</t>
        </is>
      </c>
      <c r="D1670" s="156" t="inlineStr">
        <is>
          <t>HALİT BAŞDAŞ</t>
        </is>
      </c>
      <c r="E1670" s="156" t="n">
        <v>0</v>
      </c>
      <c r="F1670" s="156" t="n">
        <v>0</v>
      </c>
      <c r="G1670" s="156" t="n">
        <v>0</v>
      </c>
      <c r="H1670" s="156" t="n">
        <v>0</v>
      </c>
    </row>
    <row r="1671" ht="48" customHeight="1" s="113">
      <c r="A1671" s="158" t="n">
        <v>46144</v>
      </c>
      <c r="B1671" s="156" t="inlineStr">
        <is>
          <t>M026</t>
        </is>
      </c>
      <c r="C1671" s="156" t="inlineStr">
        <is>
          <t>HARMANDALI</t>
        </is>
      </c>
      <c r="D1671" s="156" t="inlineStr">
        <is>
          <t>DERYA YARDIMCI</t>
        </is>
      </c>
      <c r="E1671" s="156" t="n">
        <v>4507</v>
      </c>
      <c r="F1671" s="156" t="n">
        <v>1955686</v>
      </c>
      <c r="G1671" s="157" t="n">
        <v>433.92</v>
      </c>
      <c r="H1671" s="156" t="n">
        <v>4398</v>
      </c>
    </row>
    <row r="1672" ht="48" customHeight="1" s="113">
      <c r="A1672" s="158" t="n">
        <v>46144</v>
      </c>
      <c r="B1672" s="156" t="inlineStr">
        <is>
          <t>M027</t>
        </is>
      </c>
      <c r="C1672" s="156" t="inlineStr">
        <is>
          <t>HATAY</t>
        </is>
      </c>
      <c r="D1672" s="156" t="inlineStr">
        <is>
          <t>ERTAN TEKİ</t>
        </is>
      </c>
      <c r="E1672" s="156" t="n">
        <v>5026</v>
      </c>
      <c r="F1672" s="156" t="n">
        <v>1514498</v>
      </c>
      <c r="G1672" s="157" t="n">
        <v>301.33</v>
      </c>
      <c r="H1672" s="156" t="n">
        <v>5116</v>
      </c>
    </row>
    <row r="1673" ht="48" customHeight="1" s="113">
      <c r="A1673" s="158" t="n">
        <v>46144</v>
      </c>
      <c r="B1673" s="156" t="inlineStr">
        <is>
          <t>M028</t>
        </is>
      </c>
      <c r="C1673" s="156" t="inlineStr">
        <is>
          <t>KARŞIYAKA-1</t>
        </is>
      </c>
      <c r="D1673" s="156" t="inlineStr">
        <is>
          <t>DERYA YARDIMCI</t>
        </is>
      </c>
      <c r="E1673" s="156" t="n">
        <v>4595</v>
      </c>
      <c r="F1673" s="156" t="n">
        <v>1947158</v>
      </c>
      <c r="G1673" s="157" t="n">
        <v>423.76</v>
      </c>
      <c r="H1673" s="156" t="n">
        <v>4595</v>
      </c>
    </row>
    <row r="1674" ht="48" customHeight="1" s="113">
      <c r="A1674" s="158" t="n">
        <v>46144</v>
      </c>
      <c r="B1674" s="156" t="inlineStr">
        <is>
          <t>M029</t>
        </is>
      </c>
      <c r="C1674" s="156" t="inlineStr">
        <is>
          <t>KARŞIYAKA-2</t>
        </is>
      </c>
      <c r="D1674" s="156" t="inlineStr">
        <is>
          <t>DERYA YARDIMCI</t>
        </is>
      </c>
      <c r="E1674" s="156" t="n">
        <v>1597</v>
      </c>
      <c r="F1674" s="156" t="n">
        <v>461489</v>
      </c>
      <c r="G1674" s="157" t="n">
        <v>288.97</v>
      </c>
      <c r="H1674" s="156" t="n">
        <v>1653</v>
      </c>
    </row>
    <row r="1675" ht="48" customHeight="1" s="113">
      <c r="A1675" s="158" t="n">
        <v>46144</v>
      </c>
      <c r="B1675" s="156" t="inlineStr">
        <is>
          <t>M030</t>
        </is>
      </c>
      <c r="C1675" s="156" t="inlineStr">
        <is>
          <t>MANAVKUYU</t>
        </is>
      </c>
      <c r="D1675" s="156" t="inlineStr">
        <is>
          <t>DERYA YARDIMCI</t>
        </is>
      </c>
      <c r="E1675" s="156" t="n">
        <v>2498</v>
      </c>
      <c r="F1675" s="156" t="n">
        <v>606841</v>
      </c>
      <c r="G1675" s="157" t="n">
        <v>242.93</v>
      </c>
      <c r="H1675" s="156" t="n">
        <v>2264</v>
      </c>
    </row>
    <row r="1676" ht="48" customHeight="1" s="113">
      <c r="A1676" s="158" t="n">
        <v>46144</v>
      </c>
      <c r="B1676" s="156" t="inlineStr">
        <is>
          <t>M031</t>
        </is>
      </c>
      <c r="C1676" s="156" t="inlineStr">
        <is>
          <t>MENDERES</t>
        </is>
      </c>
      <c r="D1676" s="156" t="inlineStr">
        <is>
          <t>CÜNEYT ÇIKRIKÇI - AYŞE AVCU</t>
        </is>
      </c>
      <c r="E1676" s="156" t="n">
        <v>4446</v>
      </c>
      <c r="F1676" s="156" t="n">
        <v>1151664</v>
      </c>
      <c r="G1676" s="157" t="n">
        <v>259.03</v>
      </c>
      <c r="H1676" s="156" t="n">
        <v>4294</v>
      </c>
    </row>
    <row r="1677" ht="36" customHeight="1" s="113">
      <c r="A1677" s="158" t="n">
        <v>46144</v>
      </c>
      <c r="B1677" s="156" t="inlineStr">
        <is>
          <t>M032</t>
        </is>
      </c>
      <c r="C1677" s="156" t="inlineStr">
        <is>
          <t>MENDERES DEPO</t>
        </is>
      </c>
      <c r="D1677" s="156" t="inlineStr">
        <is>
          <t>AYHAN DAŞDEMİR</t>
        </is>
      </c>
      <c r="E1677" s="156" t="n">
        <v>0</v>
      </c>
      <c r="F1677" s="156" t="n">
        <v>0</v>
      </c>
      <c r="G1677" s="156" t="n">
        <v>0</v>
      </c>
      <c r="H1677" s="156" t="n">
        <v>0</v>
      </c>
    </row>
    <row r="1678" ht="24" customHeight="1" s="113">
      <c r="A1678" s="158" t="n">
        <v>46144</v>
      </c>
      <c r="B1678" s="156" t="inlineStr">
        <is>
          <t>M033</t>
        </is>
      </c>
      <c r="C1678" s="156" t="inlineStr">
        <is>
          <t>MERKEZ</t>
        </is>
      </c>
      <c r="D1678" s="156" t="inlineStr">
        <is>
          <t>GENEL MÜDÜR</t>
        </is>
      </c>
      <c r="E1678" s="156" t="n">
        <v>0</v>
      </c>
      <c r="F1678" s="156" t="n">
        <v>0</v>
      </c>
      <c r="G1678" s="156" t="n">
        <v>0</v>
      </c>
      <c r="H1678" s="156" t="n">
        <v>0</v>
      </c>
    </row>
    <row r="1679" ht="36" customHeight="1" s="113">
      <c r="A1679" s="158" t="n">
        <v>46144</v>
      </c>
      <c r="B1679" s="156" t="inlineStr">
        <is>
          <t>M034</t>
        </is>
      </c>
      <c r="C1679" s="156" t="inlineStr">
        <is>
          <t>NARLIDERE</t>
        </is>
      </c>
      <c r="D1679" s="156" t="inlineStr">
        <is>
          <t>ERTAN TEKİ</t>
        </is>
      </c>
      <c r="E1679" s="156" t="n">
        <v>4580</v>
      </c>
      <c r="F1679" s="156" t="n">
        <v>1118195</v>
      </c>
      <c r="G1679" s="157" t="n">
        <v>244.15</v>
      </c>
      <c r="H1679" s="156" t="n">
        <v>4202</v>
      </c>
    </row>
    <row r="1680" ht="24" customHeight="1" s="113">
      <c r="A1680" s="158" t="n">
        <v>46144</v>
      </c>
      <c r="B1680" s="156" t="inlineStr">
        <is>
          <t>M035</t>
        </is>
      </c>
      <c r="C1680" s="156" t="inlineStr">
        <is>
          <t>OSMANGAZİ</t>
        </is>
      </c>
      <c r="D1680" s="156" t="inlineStr">
        <is>
          <t>DERYA YARDIMCI</t>
        </is>
      </c>
      <c r="E1680" s="156" t="n">
        <v>4241</v>
      </c>
      <c r="F1680" s="156" t="n">
        <v>1238093</v>
      </c>
      <c r="G1680" s="157" t="n">
        <v>291.93</v>
      </c>
      <c r="H1680" s="156" t="n">
        <v>4322</v>
      </c>
    </row>
    <row r="1681" ht="36" customHeight="1" s="113">
      <c r="A1681" s="158" t="n">
        <v>46144</v>
      </c>
      <c r="B1681" s="156" t="inlineStr">
        <is>
          <t>M036</t>
        </is>
      </c>
      <c r="C1681" s="156" t="inlineStr">
        <is>
          <t>POLİGON</t>
        </is>
      </c>
      <c r="D1681" s="156" t="inlineStr">
        <is>
          <t>ERTAN TEKİ</t>
        </is>
      </c>
      <c r="E1681" s="156" t="n">
        <v>2026</v>
      </c>
      <c r="F1681" s="156" t="n">
        <v>462083</v>
      </c>
      <c r="G1681" s="157" t="n">
        <v>228.08</v>
      </c>
      <c r="H1681" s="156" t="n">
        <v>2012</v>
      </c>
    </row>
    <row r="1682" ht="24" customHeight="1" s="113">
      <c r="A1682" s="158" t="n">
        <v>46144</v>
      </c>
      <c r="B1682" s="156" t="inlineStr">
        <is>
          <t>M037</t>
        </is>
      </c>
      <c r="C1682" s="156" t="inlineStr">
        <is>
          <t>SEFERİHİSAR</t>
        </is>
      </c>
      <c r="D1682" s="156" t="inlineStr">
        <is>
          <t>ERTAN TEKİ</t>
        </is>
      </c>
      <c r="E1682" s="156" t="n">
        <v>4287</v>
      </c>
      <c r="F1682" s="156" t="n">
        <v>1720383</v>
      </c>
      <c r="G1682" s="157" t="n">
        <v>401.3</v>
      </c>
      <c r="H1682" s="156" t="n">
        <v>4410</v>
      </c>
    </row>
    <row r="1683" ht="36" customHeight="1" s="113">
      <c r="A1683" s="158" t="n">
        <v>46144</v>
      </c>
      <c r="B1683" s="156" t="inlineStr">
        <is>
          <t>M038</t>
        </is>
      </c>
      <c r="C1683" s="156" t="inlineStr">
        <is>
          <t>TORBALI 1</t>
        </is>
      </c>
      <c r="D1683" s="156" t="inlineStr">
        <is>
          <t>CÜNEYT ÇIKRIKÇI - AYŞE AVCU</t>
        </is>
      </c>
      <c r="E1683" s="156" t="n">
        <v>2241</v>
      </c>
      <c r="F1683" s="156" t="n">
        <v>981915</v>
      </c>
      <c r="G1683" s="157" t="n">
        <v>438.16</v>
      </c>
      <c r="H1683" s="156" t="n">
        <v>2019</v>
      </c>
    </row>
    <row r="1684" ht="36" customHeight="1" s="113">
      <c r="A1684" s="158" t="n">
        <v>46144</v>
      </c>
      <c r="B1684" s="156" t="inlineStr">
        <is>
          <t>M039</t>
        </is>
      </c>
      <c r="C1684" s="156" t="inlineStr">
        <is>
          <t>TORBALI 2</t>
        </is>
      </c>
      <c r="D1684" s="156" t="inlineStr">
        <is>
          <t>CÜNEYT ÇIKRIKÇI - AYŞE AVCU</t>
        </is>
      </c>
      <c r="E1684" s="156" t="n">
        <v>4342</v>
      </c>
      <c r="F1684" s="156" t="n">
        <v>1594375</v>
      </c>
      <c r="G1684" s="157" t="n">
        <v>367.2</v>
      </c>
      <c r="H1684" s="156" t="n">
        <v>4525</v>
      </c>
    </row>
    <row r="1685" ht="36" customHeight="1" s="113">
      <c r="A1685" s="158" t="n">
        <v>46144</v>
      </c>
      <c r="B1685" s="156" t="inlineStr">
        <is>
          <t>M040</t>
        </is>
      </c>
      <c r="C1685" s="156" t="inlineStr">
        <is>
          <t>TORBALI 3</t>
        </is>
      </c>
      <c r="D1685" s="156" t="inlineStr">
        <is>
          <t>CÜNEYT ÇIKRIKÇI - AYŞE AVCU</t>
        </is>
      </c>
      <c r="E1685" s="156" t="n">
        <v>2832</v>
      </c>
      <c r="F1685" s="156" t="n">
        <v>799235</v>
      </c>
      <c r="G1685" s="157" t="n">
        <v>282.22</v>
      </c>
      <c r="H1685" s="156" t="n">
        <v>3015</v>
      </c>
    </row>
    <row r="1686" ht="48" customHeight="1" s="113">
      <c r="A1686" s="158" t="n">
        <v>46144</v>
      </c>
      <c r="B1686" s="156" t="inlineStr">
        <is>
          <t>M041</t>
        </is>
      </c>
      <c r="C1686" s="156" t="inlineStr">
        <is>
          <t>TORBALI 4</t>
        </is>
      </c>
      <c r="D1686" s="156" t="inlineStr">
        <is>
          <t>CÜNEYT ÇIKRIKÇI - AYŞE AVCU</t>
        </is>
      </c>
      <c r="E1686" s="156" t="n">
        <v>3943</v>
      </c>
      <c r="F1686" s="156" t="n">
        <v>2221378</v>
      </c>
      <c r="G1686" s="157" t="n">
        <v>563.37</v>
      </c>
      <c r="H1686" s="156" t="n">
        <v>3876</v>
      </c>
    </row>
    <row r="1687" ht="36" customHeight="1" s="113">
      <c r="A1687" s="158" t="n">
        <v>46144</v>
      </c>
      <c r="B1687" s="156" t="inlineStr">
        <is>
          <t>M042</t>
        </is>
      </c>
      <c r="C1687" s="156" t="inlineStr">
        <is>
          <t>TORBALI 5</t>
        </is>
      </c>
      <c r="D1687" s="156" t="inlineStr">
        <is>
          <t>CÜNEYT ÇIKRIKÇI - AYŞE AVCU</t>
        </is>
      </c>
      <c r="E1687" s="156" t="n">
        <v>4493</v>
      </c>
      <c r="F1687" s="156" t="n">
        <v>1708815</v>
      </c>
      <c r="G1687" s="157" t="n">
        <v>380.33</v>
      </c>
      <c r="H1687" s="156" t="n">
        <v>4076</v>
      </c>
    </row>
    <row r="1688" ht="27.75" customHeight="1" s="113">
      <c r="A1688" s="158" t="n">
        <v>46144</v>
      </c>
      <c r="B1688" s="156" t="inlineStr">
        <is>
          <t>M043</t>
        </is>
      </c>
      <c r="C1688" s="156" t="inlineStr">
        <is>
          <t>YAPICIOĞLU</t>
        </is>
      </c>
      <c r="D1688" s="156" t="inlineStr">
        <is>
          <t>ERTAN TEKİ</t>
        </is>
      </c>
      <c r="E1688" s="156" t="n">
        <v>1537</v>
      </c>
      <c r="F1688" s="156" t="n">
        <v>722157</v>
      </c>
      <c r="G1688" s="157" t="n">
        <v>469.85</v>
      </c>
      <c r="H1688" s="156" t="n">
        <v>1463</v>
      </c>
    </row>
    <row r="1689" ht="24" customHeight="1" s="113">
      <c r="A1689" s="158" t="n">
        <v>46144</v>
      </c>
      <c r="B1689" s="156" t="inlineStr">
        <is>
          <t>M044</t>
        </is>
      </c>
      <c r="C1689" s="156" t="inlineStr">
        <is>
          <t>YEŞİLOVA</t>
        </is>
      </c>
      <c r="D1689" s="156" t="inlineStr">
        <is>
          <t>DERYA YARDIMCI</t>
        </is>
      </c>
      <c r="E1689" s="156" t="n">
        <v>865</v>
      </c>
      <c r="F1689" s="156" t="n">
        <v>191053</v>
      </c>
      <c r="G1689" s="157" t="n">
        <v>220.87</v>
      </c>
      <c r="H1689" s="156" t="n">
        <v>912</v>
      </c>
    </row>
    <row r="1690" ht="36" customHeight="1" s="113">
      <c r="A1690" s="158" t="n">
        <v>46144</v>
      </c>
      <c r="B1690" s="156" t="inlineStr">
        <is>
          <t>M045</t>
        </is>
      </c>
      <c r="C1690" s="156" t="inlineStr">
        <is>
          <t>Z1  ET DEPO</t>
        </is>
      </c>
      <c r="D1690" s="156" t="inlineStr">
        <is>
          <t>FARUK MALKOÇ</t>
        </is>
      </c>
      <c r="E1690" s="156" t="n">
        <v>0</v>
      </c>
      <c r="F1690" s="156" t="n">
        <v>0</v>
      </c>
      <c r="G1690" s="156" t="n">
        <v>0</v>
      </c>
      <c r="H1690" s="156" t="n">
        <v>0</v>
      </c>
    </row>
    <row r="1691" ht="24" customHeight="1" s="113">
      <c r="A1691" s="158" t="n">
        <v>46144</v>
      </c>
      <c r="B1691" s="156" t="inlineStr">
        <is>
          <t>M046</t>
        </is>
      </c>
      <c r="C1691" s="156" t="inlineStr">
        <is>
          <t>ÇAMDİBİ</t>
        </is>
      </c>
      <c r="D1691" s="156" t="inlineStr">
        <is>
          <t>DERYA YARDIMCI</t>
        </is>
      </c>
      <c r="E1691" s="156" t="n">
        <v>3065</v>
      </c>
      <c r="F1691" s="156" t="n">
        <v>704742</v>
      </c>
      <c r="G1691" s="157" t="n">
        <v>229.93</v>
      </c>
      <c r="H1691" s="156" t="n">
        <v>2924</v>
      </c>
    </row>
    <row r="1692" ht="24" customHeight="1" s="113">
      <c r="A1692" s="158" t="n">
        <v>46144</v>
      </c>
      <c r="B1692" s="156" t="inlineStr">
        <is>
          <t>M047</t>
        </is>
      </c>
      <c r="C1692" s="156" t="inlineStr">
        <is>
          <t>ÇİFTLİK</t>
        </is>
      </c>
      <c r="D1692" s="156" t="inlineStr">
        <is>
          <t>CEBRAİL ÇİÇEK</t>
        </is>
      </c>
      <c r="E1692" s="156" t="n">
        <v>0</v>
      </c>
      <c r="F1692" s="156" t="n">
        <v>0</v>
      </c>
      <c r="G1692" s="156" t="n">
        <v>0</v>
      </c>
      <c r="H1692" s="156" t="n">
        <v>0</v>
      </c>
    </row>
    <row r="1693" ht="48" customHeight="1" s="113">
      <c r="A1693" s="158" t="n">
        <v>46144</v>
      </c>
      <c r="B1693" s="156" t="inlineStr">
        <is>
          <t>M048</t>
        </is>
      </c>
      <c r="C1693" s="156" t="inlineStr">
        <is>
          <t>ÇİĞLİ</t>
        </is>
      </c>
      <c r="D1693" s="156" t="inlineStr">
        <is>
          <t>DERYA YARDIMCI</t>
        </is>
      </c>
      <c r="E1693" s="156" t="n">
        <v>3734</v>
      </c>
      <c r="F1693" s="156" t="n">
        <v>667522</v>
      </c>
      <c r="G1693" s="157" t="n">
        <v>178.77</v>
      </c>
      <c r="H1693" s="156" t="n">
        <v>3511</v>
      </c>
    </row>
    <row r="1694" ht="48" customHeight="1" s="113">
      <c r="A1694" s="158" t="n">
        <v>46144</v>
      </c>
      <c r="B1694" s="156" t="inlineStr">
        <is>
          <t>M049</t>
        </is>
      </c>
      <c r="C1694" s="156" t="inlineStr">
        <is>
          <t>ÖZDERE</t>
        </is>
      </c>
      <c r="D1694" s="156" t="inlineStr">
        <is>
          <t>CÜNEYT ÇIKRIKÇI - AYŞE AVCU</t>
        </is>
      </c>
      <c r="E1694" s="156" t="n">
        <v>1268</v>
      </c>
      <c r="F1694" s="156" t="n">
        <v>364479</v>
      </c>
      <c r="G1694" s="157" t="n">
        <v>287.44</v>
      </c>
      <c r="H1694" s="156" t="n">
        <v>1346</v>
      </c>
    </row>
    <row r="1695" ht="48" customHeight="1" s="113">
      <c r="A1695" s="158" t="n">
        <v>46144</v>
      </c>
      <c r="B1695" s="156" t="inlineStr">
        <is>
          <t>M050</t>
        </is>
      </c>
      <c r="C1695" s="156" t="inlineStr">
        <is>
          <t>İZMİRSPOR</t>
        </is>
      </c>
      <c r="D1695" s="156" t="inlineStr">
        <is>
          <t>ERTAN TEKİ</t>
        </is>
      </c>
      <c r="E1695" s="156" t="n">
        <v>4777</v>
      </c>
      <c r="F1695" s="156" t="n">
        <v>2381091</v>
      </c>
      <c r="G1695" s="157" t="n">
        <v>498.45</v>
      </c>
      <c r="H1695" s="156" t="n">
        <v>4401</v>
      </c>
    </row>
    <row r="1696" ht="48" customHeight="1" s="113">
      <c r="A1696" s="158" t="n">
        <v>46144</v>
      </c>
      <c r="B1696" s="156" t="inlineStr">
        <is>
          <t>M051</t>
        </is>
      </c>
      <c r="C1696" s="156" t="inlineStr">
        <is>
          <t>ŞİRİNYER</t>
        </is>
      </c>
      <c r="D1696" s="156" t="inlineStr">
        <is>
          <t>ERTAN TEKİ</t>
        </is>
      </c>
      <c r="E1696" s="156" t="n">
        <v>1386</v>
      </c>
      <c r="F1696" s="156" t="n">
        <v>697040</v>
      </c>
      <c r="G1696" s="157" t="n">
        <v>502.91</v>
      </c>
      <c r="H1696" s="156" t="n">
        <v>1362</v>
      </c>
    </row>
    <row r="1697" ht="48" customHeight="1" s="113">
      <c r="A1697" s="158" t="n">
        <v>46144</v>
      </c>
      <c r="B1697" s="156" t="inlineStr">
        <is>
          <t>M052</t>
        </is>
      </c>
      <c r="C1697" s="156" t="inlineStr">
        <is>
          <t>ŞİRİNYER 2</t>
        </is>
      </c>
      <c r="D1697" s="156" t="inlineStr">
        <is>
          <t>DERYA YARDIMCI</t>
        </is>
      </c>
      <c r="E1697" s="156" t="n">
        <v>2524</v>
      </c>
      <c r="F1697" s="156" t="n">
        <v>1012599</v>
      </c>
      <c r="G1697" s="157" t="n">
        <v>401.19</v>
      </c>
      <c r="H1697" s="156" t="n">
        <v>2359</v>
      </c>
    </row>
    <row r="1698" ht="24" customHeight="1" s="113">
      <c r="A1698" s="158" t="n">
        <v>46144</v>
      </c>
      <c r="B1698" s="156" t="inlineStr">
        <is>
          <t>M057</t>
        </is>
      </c>
      <c r="C1698" s="156" t="inlineStr">
        <is>
          <t>BUCA2</t>
        </is>
      </c>
      <c r="D1698" s="156" t="inlineStr">
        <is>
          <t>ERTAN TEKİ</t>
        </is>
      </c>
      <c r="E1698" s="156" t="n">
        <v>0</v>
      </c>
      <c r="F1698" s="156" t="n">
        <v>0</v>
      </c>
      <c r="G1698" s="156" t="n">
        <v>0</v>
      </c>
      <c r="H1698" s="156" t="n">
        <v>0</v>
      </c>
    </row>
    <row r="1699" ht="36" customHeight="1" s="113">
      <c r="A1699" s="158" t="n">
        <v>46145</v>
      </c>
      <c r="B1699" s="156" t="inlineStr">
        <is>
          <t>M001</t>
        </is>
      </c>
      <c r="C1699" s="156" t="inlineStr">
        <is>
          <t>AKEVLER</t>
        </is>
      </c>
      <c r="D1699" s="156" t="inlineStr">
        <is>
          <t>ERTAN TEKİ</t>
        </is>
      </c>
      <c r="E1699" s="156" t="n">
        <v>1380</v>
      </c>
      <c r="F1699" s="156" t="n">
        <v>510829</v>
      </c>
      <c r="G1699" s="157" t="n">
        <v>370.17</v>
      </c>
      <c r="H1699" s="156" t="n">
        <v>1379</v>
      </c>
    </row>
    <row r="1700" ht="24" customHeight="1" s="113">
      <c r="A1700" s="158" t="n">
        <v>46145</v>
      </c>
      <c r="B1700" s="156" t="inlineStr">
        <is>
          <t>M002</t>
        </is>
      </c>
      <c r="C1700" s="156" t="inlineStr">
        <is>
          <t>AYDIN EFELER</t>
        </is>
      </c>
      <c r="D1700" s="156" t="inlineStr">
        <is>
          <t>CÜNEYT ÇIKRIKÇI - AYŞE AVCU</t>
        </is>
      </c>
      <c r="E1700" s="156" t="n">
        <v>3652</v>
      </c>
      <c r="F1700" s="156" t="n">
        <v>1228065</v>
      </c>
      <c r="G1700" s="157" t="n">
        <v>336.27</v>
      </c>
      <c r="H1700" s="156" t="n">
        <v>3357</v>
      </c>
    </row>
    <row r="1701" ht="36" customHeight="1" s="113">
      <c r="A1701" s="158" t="n">
        <v>46145</v>
      </c>
      <c r="B1701" s="156" t="inlineStr">
        <is>
          <t>M003</t>
        </is>
      </c>
      <c r="C1701" s="156" t="inlineStr">
        <is>
          <t>AYDIN EFELER-2</t>
        </is>
      </c>
      <c r="D1701" s="156" t="inlineStr">
        <is>
          <t>CÜNEYT ÇIKRIKÇI - AYŞE AVCU</t>
        </is>
      </c>
      <c r="E1701" s="156" t="n">
        <v>2218</v>
      </c>
      <c r="F1701" s="156" t="n">
        <v>830483</v>
      </c>
      <c r="G1701" s="157" t="n">
        <v>374.43</v>
      </c>
      <c r="H1701" s="156" t="n">
        <v>2026</v>
      </c>
    </row>
    <row r="1702" ht="24" customHeight="1" s="113">
      <c r="A1702" s="158" t="n">
        <v>46145</v>
      </c>
      <c r="B1702" s="156" t="inlineStr">
        <is>
          <t>M004</t>
        </is>
      </c>
      <c r="C1702" s="156" t="inlineStr">
        <is>
          <t>AYDIN FATİH</t>
        </is>
      </c>
      <c r="D1702" s="156" t="inlineStr">
        <is>
          <t>CÜNEYT ÇIKRIKÇI - AYŞE AVCU</t>
        </is>
      </c>
      <c r="E1702" s="156" t="n">
        <v>1437</v>
      </c>
      <c r="F1702" s="156" t="n">
        <v>579975</v>
      </c>
      <c r="G1702" s="157" t="n">
        <v>403.6</v>
      </c>
      <c r="H1702" s="156" t="n">
        <v>1348</v>
      </c>
    </row>
    <row r="1703" ht="36" customHeight="1" s="113">
      <c r="A1703" s="158" t="n">
        <v>46145</v>
      </c>
      <c r="B1703" s="156" t="inlineStr">
        <is>
          <t>M005</t>
        </is>
      </c>
      <c r="C1703" s="156" t="inlineStr">
        <is>
          <t>AYDIN FATİH-2</t>
        </is>
      </c>
      <c r="D1703" s="156" t="inlineStr">
        <is>
          <t>CÜNEYT ÇIKRIKÇI - AYŞE AVCU</t>
        </is>
      </c>
      <c r="E1703" s="156" t="n">
        <v>2314</v>
      </c>
      <c r="F1703" s="156" t="n">
        <v>1234240</v>
      </c>
      <c r="G1703" s="157" t="n">
        <v>533.38</v>
      </c>
      <c r="H1703" s="156" t="n">
        <v>2174</v>
      </c>
    </row>
    <row r="1704" ht="48" customHeight="1" s="113">
      <c r="A1704" s="158" t="n">
        <v>46145</v>
      </c>
      <c r="B1704" s="156" t="inlineStr">
        <is>
          <t>M006</t>
        </is>
      </c>
      <c r="C1704" s="156" t="inlineStr">
        <is>
          <t>AYDIN GİRNE</t>
        </is>
      </c>
      <c r="D1704" s="156" t="inlineStr">
        <is>
          <t>CÜNEYT ÇIKRIKÇI - AYŞE AVCU</t>
        </is>
      </c>
      <c r="E1704" s="156" t="n">
        <v>1522</v>
      </c>
      <c r="F1704" s="156" t="n">
        <v>445523</v>
      </c>
      <c r="G1704" s="157" t="n">
        <v>292.72</v>
      </c>
      <c r="H1704" s="156" t="n">
        <v>1599</v>
      </c>
    </row>
    <row r="1705" ht="24" customHeight="1" s="113">
      <c r="A1705" s="158" t="n">
        <v>46145</v>
      </c>
      <c r="B1705" s="156" t="inlineStr">
        <is>
          <t>M007</t>
        </is>
      </c>
      <c r="C1705" s="156" t="inlineStr">
        <is>
          <t>AYDIN MİMARSİNAN</t>
        </is>
      </c>
      <c r="D1705" s="156" t="inlineStr">
        <is>
          <t>CÜNEYT ÇIKRIKÇI - AYŞE AVCU</t>
        </is>
      </c>
      <c r="E1705" s="156" t="n">
        <v>4125</v>
      </c>
      <c r="F1705" s="156" t="n">
        <v>993590</v>
      </c>
      <c r="G1705" s="157" t="n">
        <v>240.87</v>
      </c>
      <c r="H1705" s="156" t="n">
        <v>4050</v>
      </c>
    </row>
    <row r="1706" ht="24" customHeight="1" s="113">
      <c r="A1706" s="158" t="n">
        <v>46145</v>
      </c>
      <c r="B1706" s="156" t="inlineStr">
        <is>
          <t>M008</t>
        </is>
      </c>
      <c r="C1706" s="156" t="inlineStr">
        <is>
          <t>AYRANCILAR</t>
        </is>
      </c>
      <c r="D1706" s="156" t="inlineStr">
        <is>
          <t>CÜNEYT ÇIKRIKÇI - AYŞE AVCU</t>
        </is>
      </c>
      <c r="E1706" s="156" t="n">
        <v>3157</v>
      </c>
      <c r="F1706" s="156" t="n">
        <v>732352</v>
      </c>
      <c r="G1706" s="157" t="n">
        <v>231.98</v>
      </c>
      <c r="H1706" s="156" t="n">
        <v>3244</v>
      </c>
    </row>
    <row r="1707" ht="36" customHeight="1" s="113">
      <c r="A1707" s="158" t="n">
        <v>46145</v>
      </c>
      <c r="B1707" s="156" t="inlineStr">
        <is>
          <t>M009</t>
        </is>
      </c>
      <c r="C1707" s="156" t="inlineStr">
        <is>
          <t>BALÇOVA</t>
        </is>
      </c>
      <c r="D1707" s="156" t="inlineStr">
        <is>
          <t>ERTAN TEKİ</t>
        </is>
      </c>
      <c r="E1707" s="156" t="n">
        <v>3023</v>
      </c>
      <c r="F1707" s="156" t="n">
        <v>602654</v>
      </c>
      <c r="G1707" s="157" t="n">
        <v>199.36</v>
      </c>
      <c r="H1707" s="156" t="n">
        <v>2743</v>
      </c>
    </row>
    <row r="1708" ht="36" customHeight="1" s="113">
      <c r="A1708" s="158" t="n">
        <v>46145</v>
      </c>
      <c r="B1708" s="156" t="inlineStr">
        <is>
          <t>M010</t>
        </is>
      </c>
      <c r="C1708" s="156" t="inlineStr">
        <is>
          <t>BAYRAKLI</t>
        </is>
      </c>
      <c r="D1708" s="156" t="inlineStr">
        <is>
          <t>DERYA YARDIMCI</t>
        </is>
      </c>
      <c r="E1708" s="156" t="n">
        <v>3138</v>
      </c>
      <c r="F1708" s="156" t="n">
        <v>774050</v>
      </c>
      <c r="G1708" s="157" t="n">
        <v>246.67</v>
      </c>
      <c r="H1708" s="156" t="n">
        <v>3254</v>
      </c>
    </row>
    <row r="1709" ht="24" customHeight="1" s="113">
      <c r="A1709" s="158" t="n">
        <v>46145</v>
      </c>
      <c r="B1709" s="156" t="inlineStr">
        <is>
          <t>M011</t>
        </is>
      </c>
      <c r="C1709" s="156" t="inlineStr">
        <is>
          <t>BOZYAKA</t>
        </is>
      </c>
      <c r="D1709" s="156" t="inlineStr">
        <is>
          <t>ERTAN TEKİ</t>
        </is>
      </c>
      <c r="E1709" s="156" t="n">
        <v>2148</v>
      </c>
      <c r="F1709" s="156" t="n">
        <v>806015</v>
      </c>
      <c r="G1709" s="157" t="n">
        <v>375.24</v>
      </c>
      <c r="H1709" s="156" t="n">
        <v>2220</v>
      </c>
    </row>
    <row r="1710" ht="24" customHeight="1" s="113">
      <c r="A1710" s="158" t="n">
        <v>46145</v>
      </c>
      <c r="B1710" s="156" t="inlineStr">
        <is>
          <t>M012</t>
        </is>
      </c>
      <c r="C1710" s="156" t="inlineStr">
        <is>
          <t xml:space="preserve">BUCA </t>
        </is>
      </c>
      <c r="D1710" s="156" t="inlineStr">
        <is>
          <t>DERYA YARDIMCI</t>
        </is>
      </c>
      <c r="E1710" s="156" t="n">
        <v>1288</v>
      </c>
      <c r="F1710" s="156" t="n">
        <v>528083</v>
      </c>
      <c r="G1710" s="157" t="n">
        <v>410</v>
      </c>
      <c r="H1710" s="156" t="n">
        <v>1366</v>
      </c>
    </row>
    <row r="1711" ht="24" customHeight="1" s="113">
      <c r="A1711" s="158" t="n">
        <v>46145</v>
      </c>
      <c r="B1711" s="156" t="inlineStr">
        <is>
          <t>M013</t>
        </is>
      </c>
      <c r="C1711" s="156" t="inlineStr">
        <is>
          <t>DEDEBAŞI</t>
        </is>
      </c>
      <c r="D1711" s="156" t="inlineStr">
        <is>
          <t>DERYA YARDIMCI</t>
        </is>
      </c>
      <c r="E1711" s="156" t="n">
        <v>3736</v>
      </c>
      <c r="F1711" s="156" t="n">
        <v>1677007</v>
      </c>
      <c r="G1711" s="157" t="n">
        <v>448.88</v>
      </c>
      <c r="H1711" s="156" t="n">
        <v>3724</v>
      </c>
    </row>
    <row r="1712" ht="27.75" customHeight="1" s="113">
      <c r="A1712" s="158" t="n">
        <v>46145</v>
      </c>
      <c r="B1712" s="156" t="inlineStr">
        <is>
          <t>M014</t>
        </is>
      </c>
      <c r="C1712" s="156" t="inlineStr">
        <is>
          <t>ESKİİZMİR</t>
        </is>
      </c>
      <c r="D1712" s="156" t="inlineStr">
        <is>
          <t>ERTAN TEKİ</t>
        </is>
      </c>
      <c r="E1712" s="156" t="n">
        <v>3212</v>
      </c>
      <c r="F1712" s="156" t="n">
        <v>1262653</v>
      </c>
      <c r="G1712" s="157" t="n">
        <v>393.1</v>
      </c>
      <c r="H1712" s="156" t="n">
        <v>3385</v>
      </c>
    </row>
    <row r="1713" ht="24" customHeight="1" s="113">
      <c r="A1713" s="158" t="n">
        <v>46145</v>
      </c>
      <c r="B1713" s="156" t="inlineStr">
        <is>
          <t>M015</t>
        </is>
      </c>
      <c r="C1713" s="156" t="inlineStr">
        <is>
          <t>GAZİEMİR-1</t>
        </is>
      </c>
      <c r="D1713" s="156" t="inlineStr">
        <is>
          <t>ALİ ÇELİK</t>
        </is>
      </c>
      <c r="E1713" s="156" t="n">
        <v>2518</v>
      </c>
      <c r="F1713" s="156" t="n">
        <v>1088063</v>
      </c>
      <c r="G1713" s="157" t="n">
        <v>432.11</v>
      </c>
      <c r="H1713" s="156" t="n">
        <v>2713</v>
      </c>
    </row>
    <row r="1714" ht="48" customHeight="1" s="113">
      <c r="A1714" s="158" t="n">
        <v>46145</v>
      </c>
      <c r="B1714" s="156" t="inlineStr">
        <is>
          <t>M016</t>
        </is>
      </c>
      <c r="C1714" s="156" t="inlineStr">
        <is>
          <t>GAZİEMİR-2</t>
        </is>
      </c>
      <c r="D1714" s="156" t="inlineStr">
        <is>
          <t>ALİ ÇELİK</t>
        </is>
      </c>
      <c r="E1714" s="156" t="n">
        <v>3650</v>
      </c>
      <c r="F1714" s="156" t="n">
        <v>1129217</v>
      </c>
      <c r="G1714" s="157" t="n">
        <v>309.37</v>
      </c>
      <c r="H1714" s="156" t="n">
        <v>3479</v>
      </c>
    </row>
    <row r="1715" ht="48" customHeight="1" s="113">
      <c r="A1715" s="158" t="n">
        <v>46145</v>
      </c>
      <c r="B1715" s="156" t="inlineStr">
        <is>
          <t>M017</t>
        </is>
      </c>
      <c r="C1715" s="156" t="inlineStr">
        <is>
          <t>GAZİEMİR-3</t>
        </is>
      </c>
      <c r="D1715" s="156" t="inlineStr">
        <is>
          <t>ALİ ÇELİK</t>
        </is>
      </c>
      <c r="E1715" s="156" t="n">
        <v>2928</v>
      </c>
      <c r="F1715" s="156" t="n">
        <v>922125</v>
      </c>
      <c r="G1715" s="157" t="n">
        <v>314.93</v>
      </c>
      <c r="H1715" s="156" t="n">
        <v>2710</v>
      </c>
    </row>
    <row r="1716" ht="48" customHeight="1" s="113">
      <c r="A1716" s="158" t="n">
        <v>46145</v>
      </c>
      <c r="B1716" s="156" t="inlineStr">
        <is>
          <t>M018</t>
        </is>
      </c>
      <c r="C1716" s="156" t="inlineStr">
        <is>
          <t>GAZİEMİR-4</t>
        </is>
      </c>
      <c r="D1716" s="156" t="inlineStr">
        <is>
          <t>ALİ ÇELİK</t>
        </is>
      </c>
      <c r="E1716" s="156" t="n">
        <v>2501</v>
      </c>
      <c r="F1716" s="156" t="n">
        <v>1107034</v>
      </c>
      <c r="G1716" s="157" t="n">
        <v>442.64</v>
      </c>
      <c r="H1716" s="156" t="n">
        <v>2577</v>
      </c>
    </row>
    <row r="1717" ht="48" customHeight="1" s="113">
      <c r="A1717" s="158" t="n">
        <v>46145</v>
      </c>
      <c r="B1717" s="156" t="inlineStr">
        <is>
          <t>M019</t>
        </is>
      </c>
      <c r="C1717" s="156" t="inlineStr">
        <is>
          <t>GAZİEMİR-5</t>
        </is>
      </c>
      <c r="D1717" s="156" t="inlineStr">
        <is>
          <t>ALİ ÇELİK</t>
        </is>
      </c>
      <c r="E1717" s="156" t="n">
        <v>2677</v>
      </c>
      <c r="F1717" s="156" t="n">
        <v>600265</v>
      </c>
      <c r="G1717" s="157" t="n">
        <v>224.23</v>
      </c>
      <c r="H1717" s="156" t="n">
        <v>2503</v>
      </c>
    </row>
    <row r="1718" ht="48" customHeight="1" s="113">
      <c r="A1718" s="158" t="n">
        <v>46145</v>
      </c>
      <c r="B1718" s="156" t="inlineStr">
        <is>
          <t>M020</t>
        </is>
      </c>
      <c r="C1718" s="156" t="inlineStr">
        <is>
          <t>GAZİEMİR-6</t>
        </is>
      </c>
      <c r="D1718" s="156" t="inlineStr">
        <is>
          <t>ALİ ÇELİK</t>
        </is>
      </c>
      <c r="E1718" s="156" t="n">
        <v>985</v>
      </c>
      <c r="F1718" s="156" t="n">
        <v>357947</v>
      </c>
      <c r="G1718" s="157" t="n">
        <v>363.4</v>
      </c>
      <c r="H1718" s="156" t="n">
        <v>929</v>
      </c>
    </row>
    <row r="1719" ht="48" customHeight="1" s="113">
      <c r="A1719" s="158" t="n">
        <v>46145</v>
      </c>
      <c r="B1719" s="156" t="inlineStr">
        <is>
          <t>M021</t>
        </is>
      </c>
      <c r="C1719" s="156" t="inlineStr">
        <is>
          <t>GAZİEMİR-7</t>
        </is>
      </c>
      <c r="D1719" s="156" t="inlineStr">
        <is>
          <t>ALİ ÇELİK</t>
        </is>
      </c>
      <c r="E1719" s="156" t="n">
        <v>5373</v>
      </c>
      <c r="F1719" s="156" t="n">
        <v>1405001</v>
      </c>
      <c r="G1719" s="157" t="n">
        <v>261.49</v>
      </c>
      <c r="H1719" s="156" t="n">
        <v>5133</v>
      </c>
    </row>
    <row r="1720" ht="48" customHeight="1" s="113">
      <c r="A1720" s="158" t="n">
        <v>46145</v>
      </c>
      <c r="B1720" s="156" t="inlineStr">
        <is>
          <t>M022</t>
        </is>
      </c>
      <c r="C1720" s="156" t="inlineStr">
        <is>
          <t>GEDİZ</t>
        </is>
      </c>
      <c r="D1720" s="156" t="inlineStr">
        <is>
          <t>DERYA YARDIMCI</t>
        </is>
      </c>
      <c r="E1720" s="156" t="n">
        <v>1695</v>
      </c>
      <c r="F1720" s="156" t="n">
        <v>691524</v>
      </c>
      <c r="G1720" s="157" t="n">
        <v>407.98</v>
      </c>
      <c r="H1720" s="156" t="n">
        <v>1793</v>
      </c>
    </row>
    <row r="1721" ht="24" customHeight="1" s="113">
      <c r="A1721" s="158" t="n">
        <v>46145</v>
      </c>
      <c r="B1721" s="156" t="inlineStr">
        <is>
          <t>M023</t>
        </is>
      </c>
      <c r="C1721" s="156" t="inlineStr">
        <is>
          <t>GÖZTEPE</t>
        </is>
      </c>
      <c r="D1721" s="156" t="inlineStr">
        <is>
          <t>ERTAN TEKİ</t>
        </is>
      </c>
      <c r="E1721" s="156" t="n">
        <v>4197</v>
      </c>
      <c r="F1721" s="156" t="n">
        <v>1639973</v>
      </c>
      <c r="G1721" s="157" t="n">
        <v>390.75</v>
      </c>
      <c r="H1721" s="156" t="n">
        <v>4117</v>
      </c>
    </row>
    <row r="1722" ht="36" customHeight="1" s="113">
      <c r="A1722" s="158" t="n">
        <v>46145</v>
      </c>
      <c r="B1722" s="156" t="inlineStr">
        <is>
          <t>M024</t>
        </is>
      </c>
      <c r="C1722" s="156" t="inlineStr">
        <is>
          <t>GÜMÜŞPALA</t>
        </is>
      </c>
      <c r="D1722" s="156" t="inlineStr">
        <is>
          <t>DERYA YARDIMCI</t>
        </is>
      </c>
      <c r="E1722" s="156" t="n">
        <v>6107</v>
      </c>
      <c r="F1722" s="156" t="n">
        <v>2782470</v>
      </c>
      <c r="G1722" s="157" t="n">
        <v>455.62</v>
      </c>
      <c r="H1722" s="156" t="n">
        <v>6217</v>
      </c>
    </row>
    <row r="1723" ht="24" customHeight="1" s="113">
      <c r="A1723" s="158" t="n">
        <v>46145</v>
      </c>
      <c r="B1723" s="156" t="inlineStr">
        <is>
          <t>M025</t>
        </is>
      </c>
      <c r="C1723" s="156" t="inlineStr">
        <is>
          <t>HAL DEPO</t>
        </is>
      </c>
      <c r="D1723" s="156" t="inlineStr">
        <is>
          <t>HALİT BAŞDAŞ</t>
        </is>
      </c>
      <c r="E1723" s="156" t="n">
        <v>0</v>
      </c>
      <c r="F1723" s="156" t="n">
        <v>0</v>
      </c>
      <c r="G1723" s="156" t="n">
        <v>0</v>
      </c>
      <c r="H1723" s="156" t="n">
        <v>0</v>
      </c>
    </row>
    <row r="1724" ht="36" customHeight="1" s="113">
      <c r="A1724" s="158" t="n">
        <v>46145</v>
      </c>
      <c r="B1724" s="156" t="inlineStr">
        <is>
          <t>M026</t>
        </is>
      </c>
      <c r="C1724" s="156" t="inlineStr">
        <is>
          <t>HARMANDALI</t>
        </is>
      </c>
      <c r="D1724" s="156" t="inlineStr">
        <is>
          <t>DERYA YARDIMCI</t>
        </is>
      </c>
      <c r="E1724" s="156" t="n">
        <v>4695</v>
      </c>
      <c r="F1724" s="156" t="n">
        <v>1859283</v>
      </c>
      <c r="G1724" s="157" t="n">
        <v>396.01</v>
      </c>
      <c r="H1724" s="156" t="n">
        <v>4578</v>
      </c>
    </row>
    <row r="1725" ht="36" customHeight="1" s="113">
      <c r="A1725" s="158" t="n">
        <v>46145</v>
      </c>
      <c r="B1725" s="156" t="inlineStr">
        <is>
          <t>M027</t>
        </is>
      </c>
      <c r="C1725" s="156" t="inlineStr">
        <is>
          <t>HATAY</t>
        </is>
      </c>
      <c r="D1725" s="156" t="inlineStr">
        <is>
          <t>ERTAN TEKİ</t>
        </is>
      </c>
      <c r="E1725" s="156" t="n">
        <v>5591</v>
      </c>
      <c r="F1725" s="156" t="n">
        <v>1652169</v>
      </c>
      <c r="G1725" s="157" t="n">
        <v>295.51</v>
      </c>
      <c r="H1725" s="156" t="n">
        <v>5090</v>
      </c>
    </row>
    <row r="1726" ht="24" customHeight="1" s="113">
      <c r="A1726" s="158" t="n">
        <v>46145</v>
      </c>
      <c r="B1726" s="156" t="inlineStr">
        <is>
          <t>M028</t>
        </is>
      </c>
      <c r="C1726" s="156" t="inlineStr">
        <is>
          <t>KARŞIYAKA-1</t>
        </is>
      </c>
      <c r="D1726" s="156" t="inlineStr">
        <is>
          <t>DERYA YARDIMCI</t>
        </is>
      </c>
      <c r="E1726" s="156" t="n">
        <v>4916</v>
      </c>
      <c r="F1726" s="156" t="n">
        <v>1938193</v>
      </c>
      <c r="G1726" s="157" t="n">
        <v>394.26</v>
      </c>
      <c r="H1726" s="156" t="n">
        <v>5195</v>
      </c>
    </row>
    <row r="1727" ht="48" customHeight="1" s="113">
      <c r="A1727" s="158" t="n">
        <v>46145</v>
      </c>
      <c r="B1727" s="156" t="inlineStr">
        <is>
          <t>M029</t>
        </is>
      </c>
      <c r="C1727" s="156" t="inlineStr">
        <is>
          <t>KARŞIYAKA-2</t>
        </is>
      </c>
      <c r="D1727" s="156" t="inlineStr">
        <is>
          <t>DERYA YARDIMCI</t>
        </is>
      </c>
      <c r="E1727" s="156" t="n">
        <v>1617</v>
      </c>
      <c r="F1727" s="156" t="n">
        <v>386808</v>
      </c>
      <c r="G1727" s="157" t="n">
        <v>239.21</v>
      </c>
      <c r="H1727" s="156" t="n">
        <v>1501</v>
      </c>
    </row>
    <row r="1728" ht="48" customHeight="1" s="113">
      <c r="A1728" s="158" t="n">
        <v>46145</v>
      </c>
      <c r="B1728" s="156" t="inlineStr">
        <is>
          <t>M030</t>
        </is>
      </c>
      <c r="C1728" s="156" t="inlineStr">
        <is>
          <t>MANAVKUYU</t>
        </is>
      </c>
      <c r="D1728" s="156" t="inlineStr">
        <is>
          <t>DERYA YARDIMCI</t>
        </is>
      </c>
      <c r="E1728" s="156" t="n">
        <v>2075</v>
      </c>
      <c r="F1728" s="156" t="n">
        <v>487969</v>
      </c>
      <c r="G1728" s="157" t="n">
        <v>235.17</v>
      </c>
      <c r="H1728" s="156" t="n">
        <v>1963</v>
      </c>
    </row>
    <row r="1729" ht="48" customHeight="1" s="113">
      <c r="A1729" s="158" t="n">
        <v>46145</v>
      </c>
      <c r="B1729" s="156" t="inlineStr">
        <is>
          <t>M031</t>
        </is>
      </c>
      <c r="C1729" s="156" t="inlineStr">
        <is>
          <t>MENDERES</t>
        </is>
      </c>
      <c r="D1729" s="156" t="inlineStr">
        <is>
          <t>CÜNEYT ÇIKRIKÇI - AYŞE AVCU</t>
        </is>
      </c>
      <c r="E1729" s="156" t="n">
        <v>3586</v>
      </c>
      <c r="F1729" s="156" t="n">
        <v>732658</v>
      </c>
      <c r="G1729" s="157" t="n">
        <v>204.31</v>
      </c>
      <c r="H1729" s="156" t="n">
        <v>3248</v>
      </c>
    </row>
    <row r="1730" ht="48" customHeight="1" s="113">
      <c r="A1730" s="158" t="n">
        <v>46145</v>
      </c>
      <c r="B1730" s="156" t="inlineStr">
        <is>
          <t>M032</t>
        </is>
      </c>
      <c r="C1730" s="156" t="inlineStr">
        <is>
          <t>MENDERES DEPO</t>
        </is>
      </c>
      <c r="D1730" s="156" t="inlineStr">
        <is>
          <t>AYHAN DAŞDEMİR</t>
        </is>
      </c>
      <c r="E1730" s="156" t="n">
        <v>0</v>
      </c>
      <c r="F1730" s="156" t="n">
        <v>0</v>
      </c>
      <c r="G1730" s="156" t="n">
        <v>0</v>
      </c>
      <c r="H1730" s="156" t="n">
        <v>0</v>
      </c>
    </row>
    <row r="1731" ht="48" customHeight="1" s="113">
      <c r="A1731" s="158" t="n">
        <v>46145</v>
      </c>
      <c r="B1731" s="156" t="inlineStr">
        <is>
          <t>M033</t>
        </is>
      </c>
      <c r="C1731" s="156" t="inlineStr">
        <is>
          <t>MERKEZ</t>
        </is>
      </c>
      <c r="D1731" s="156" t="inlineStr">
        <is>
          <t>GENEL MÜDÜR</t>
        </is>
      </c>
      <c r="E1731" s="156" t="n">
        <v>0</v>
      </c>
      <c r="F1731" s="156" t="n">
        <v>0</v>
      </c>
      <c r="G1731" s="156" t="n">
        <v>0</v>
      </c>
      <c r="H1731" s="156" t="n">
        <v>0</v>
      </c>
    </row>
    <row r="1732" ht="48" customHeight="1" s="113">
      <c r="A1732" s="158" t="n">
        <v>46145</v>
      </c>
      <c r="B1732" s="156" t="inlineStr">
        <is>
          <t>M034</t>
        </is>
      </c>
      <c r="C1732" s="156" t="inlineStr">
        <is>
          <t>NARLIDERE</t>
        </is>
      </c>
      <c r="D1732" s="156" t="inlineStr">
        <is>
          <t>ERTAN TEKİ</t>
        </is>
      </c>
      <c r="E1732" s="156" t="n">
        <v>5262</v>
      </c>
      <c r="F1732" s="156" t="n">
        <v>1188904</v>
      </c>
      <c r="G1732" s="157" t="n">
        <v>225.94</v>
      </c>
      <c r="H1732" s="156" t="n">
        <v>5275</v>
      </c>
    </row>
    <row r="1733" ht="48" customHeight="1" s="113">
      <c r="A1733" s="158" t="n">
        <v>46145</v>
      </c>
      <c r="B1733" s="156" t="inlineStr">
        <is>
          <t>M035</t>
        </is>
      </c>
      <c r="C1733" s="156" t="inlineStr">
        <is>
          <t>OSMANGAZİ</t>
        </is>
      </c>
      <c r="D1733" s="156" t="inlineStr">
        <is>
          <t>DERYA YARDIMCI</t>
        </is>
      </c>
      <c r="E1733" s="156" t="n">
        <v>4858</v>
      </c>
      <c r="F1733" s="156" t="n">
        <v>1690910</v>
      </c>
      <c r="G1733" s="157" t="n">
        <v>348.07</v>
      </c>
      <c r="H1733" s="156" t="n">
        <v>4778</v>
      </c>
    </row>
    <row r="1734" ht="36" customHeight="1" s="113">
      <c r="A1734" s="158" t="n">
        <v>46145</v>
      </c>
      <c r="B1734" s="156" t="inlineStr">
        <is>
          <t>M036</t>
        </is>
      </c>
      <c r="C1734" s="156" t="inlineStr">
        <is>
          <t>POLİGON</t>
        </is>
      </c>
      <c r="D1734" s="156" t="inlineStr">
        <is>
          <t>ERTAN TEKİ</t>
        </is>
      </c>
      <c r="E1734" s="156" t="n">
        <v>2255</v>
      </c>
      <c r="F1734" s="156" t="n">
        <v>552807</v>
      </c>
      <c r="G1734" s="157" t="n">
        <v>245.15</v>
      </c>
      <c r="H1734" s="156" t="n">
        <v>2242</v>
      </c>
    </row>
    <row r="1735" ht="24" customHeight="1" s="113">
      <c r="A1735" s="158" t="n">
        <v>46145</v>
      </c>
      <c r="B1735" s="156" t="inlineStr">
        <is>
          <t>M037</t>
        </is>
      </c>
      <c r="C1735" s="156" t="inlineStr">
        <is>
          <t>SEFERİHİSAR</t>
        </is>
      </c>
      <c r="D1735" s="156" t="inlineStr">
        <is>
          <t>ERTAN TEKİ</t>
        </is>
      </c>
      <c r="E1735" s="156" t="n">
        <v>4436</v>
      </c>
      <c r="F1735" s="156" t="n">
        <v>1971224</v>
      </c>
      <c r="G1735" s="157" t="n">
        <v>444.37</v>
      </c>
      <c r="H1735" s="156" t="n">
        <v>4065</v>
      </c>
    </row>
    <row r="1736" ht="36" customHeight="1" s="113">
      <c r="A1736" s="158" t="n">
        <v>46145</v>
      </c>
      <c r="B1736" s="156" t="inlineStr">
        <is>
          <t>M038</t>
        </is>
      </c>
      <c r="C1736" s="156" t="inlineStr">
        <is>
          <t>TORBALI 1</t>
        </is>
      </c>
      <c r="D1736" s="156" t="inlineStr">
        <is>
          <t>CÜNEYT ÇIKRIKÇI - AYŞE AVCU</t>
        </is>
      </c>
      <c r="E1736" s="156" t="n">
        <v>2780</v>
      </c>
      <c r="F1736" s="156" t="n">
        <v>1385004</v>
      </c>
      <c r="G1736" s="157" t="n">
        <v>498.2</v>
      </c>
      <c r="H1736" s="156" t="n">
        <v>2810</v>
      </c>
    </row>
    <row r="1737" ht="24" customHeight="1" s="113">
      <c r="A1737" s="158" t="n">
        <v>46145</v>
      </c>
      <c r="B1737" s="156" t="inlineStr">
        <is>
          <t>M039</t>
        </is>
      </c>
      <c r="C1737" s="156" t="inlineStr">
        <is>
          <t>TORBALI 2</t>
        </is>
      </c>
      <c r="D1737" s="156" t="inlineStr">
        <is>
          <t>CÜNEYT ÇIKRIKÇI - AYŞE AVCU</t>
        </is>
      </c>
      <c r="E1737" s="156" t="n">
        <v>4034</v>
      </c>
      <c r="F1737" s="156" t="n">
        <v>1462269</v>
      </c>
      <c r="G1737" s="157" t="n">
        <v>362.49</v>
      </c>
      <c r="H1737" s="156" t="n">
        <v>3761</v>
      </c>
    </row>
    <row r="1738" ht="36" customHeight="1" s="113">
      <c r="A1738" s="158" t="n">
        <v>46145</v>
      </c>
      <c r="B1738" s="156" t="inlineStr">
        <is>
          <t>M040</t>
        </is>
      </c>
      <c r="C1738" s="156" t="inlineStr">
        <is>
          <t>TORBALI 3</t>
        </is>
      </c>
      <c r="D1738" s="156" t="inlineStr">
        <is>
          <t>CÜNEYT ÇIKRIKÇI - AYŞE AVCU</t>
        </is>
      </c>
      <c r="E1738" s="156" t="n">
        <v>2782</v>
      </c>
      <c r="F1738" s="156" t="n">
        <v>738799</v>
      </c>
      <c r="G1738" s="157" t="n">
        <v>265.56</v>
      </c>
      <c r="H1738" s="156" t="n">
        <v>2567</v>
      </c>
    </row>
    <row r="1739" ht="24" customHeight="1" s="113">
      <c r="A1739" s="158" t="n">
        <v>46145</v>
      </c>
      <c r="B1739" s="156" t="inlineStr">
        <is>
          <t>M041</t>
        </is>
      </c>
      <c r="C1739" s="156" t="inlineStr">
        <is>
          <t>TORBALI 4</t>
        </is>
      </c>
      <c r="D1739" s="156" t="inlineStr">
        <is>
          <t>CÜNEYT ÇIKRIKÇI - AYŞE AVCU</t>
        </is>
      </c>
      <c r="E1739" s="156" t="n">
        <v>3495</v>
      </c>
      <c r="F1739" s="156" t="n">
        <v>1710169</v>
      </c>
      <c r="G1739" s="157" t="n">
        <v>489.32</v>
      </c>
      <c r="H1739" s="156" t="n">
        <v>3672</v>
      </c>
    </row>
    <row r="1740" ht="36" customHeight="1" s="113">
      <c r="A1740" s="158" t="n">
        <v>46145</v>
      </c>
      <c r="B1740" s="156" t="inlineStr">
        <is>
          <t>M042</t>
        </is>
      </c>
      <c r="C1740" s="156" t="inlineStr">
        <is>
          <t>TORBALI 5</t>
        </is>
      </c>
      <c r="D1740" s="156" t="inlineStr">
        <is>
          <t>CÜNEYT ÇIKRIKÇI - AYŞE AVCU</t>
        </is>
      </c>
      <c r="E1740" s="156" t="n">
        <v>4725</v>
      </c>
      <c r="F1740" s="156" t="n">
        <v>1439442</v>
      </c>
      <c r="G1740" s="157" t="n">
        <v>304.64</v>
      </c>
      <c r="H1740" s="156" t="n">
        <v>4730</v>
      </c>
    </row>
    <row r="1741" ht="36" customHeight="1" s="113">
      <c r="A1741" s="158" t="n">
        <v>46145</v>
      </c>
      <c r="B1741" s="156" t="inlineStr">
        <is>
          <t>M043</t>
        </is>
      </c>
      <c r="C1741" s="156" t="inlineStr">
        <is>
          <t>YAPICIOĞLU</t>
        </is>
      </c>
      <c r="D1741" s="156" t="inlineStr">
        <is>
          <t>ERTAN TEKİ</t>
        </is>
      </c>
      <c r="E1741" s="156" t="n">
        <v>1956</v>
      </c>
      <c r="F1741" s="156" t="n">
        <v>842462</v>
      </c>
      <c r="G1741" s="157" t="n">
        <v>430.71</v>
      </c>
      <c r="H1741" s="156" t="n">
        <v>2064</v>
      </c>
    </row>
    <row r="1742" ht="36" customHeight="1" s="113">
      <c r="A1742" s="158" t="n">
        <v>46145</v>
      </c>
      <c r="B1742" s="156" t="inlineStr">
        <is>
          <t>M044</t>
        </is>
      </c>
      <c r="C1742" s="156" t="inlineStr">
        <is>
          <t>YEŞİLOVA</t>
        </is>
      </c>
      <c r="D1742" s="156" t="inlineStr">
        <is>
          <t>DERYA YARDIMCI</t>
        </is>
      </c>
      <c r="E1742" s="156" t="n">
        <v>733</v>
      </c>
      <c r="F1742" s="156" t="n">
        <v>173331</v>
      </c>
      <c r="G1742" s="157" t="n">
        <v>236.47</v>
      </c>
      <c r="H1742" s="156" t="n">
        <v>704</v>
      </c>
    </row>
    <row r="1743" ht="48" customHeight="1" s="113">
      <c r="A1743" s="158" t="n">
        <v>46145</v>
      </c>
      <c r="B1743" s="156" t="inlineStr">
        <is>
          <t>M045</t>
        </is>
      </c>
      <c r="C1743" s="156" t="inlineStr">
        <is>
          <t>Z1  ET DEPO</t>
        </is>
      </c>
      <c r="D1743" s="156" t="inlineStr">
        <is>
          <t>FARUK MALKOÇ</t>
        </is>
      </c>
      <c r="E1743" s="156" t="n">
        <v>0</v>
      </c>
      <c r="F1743" s="156" t="n">
        <v>0</v>
      </c>
      <c r="G1743" s="156" t="n">
        <v>0</v>
      </c>
      <c r="H1743" s="156" t="n">
        <v>0</v>
      </c>
    </row>
    <row r="1744" ht="36" customHeight="1" s="113">
      <c r="A1744" s="158" t="n">
        <v>46145</v>
      </c>
      <c r="B1744" s="156" t="inlineStr">
        <is>
          <t>M046</t>
        </is>
      </c>
      <c r="C1744" s="156" t="inlineStr">
        <is>
          <t>ÇAMDİBİ</t>
        </is>
      </c>
      <c r="D1744" s="156" t="inlineStr">
        <is>
          <t>DERYA YARDIMCI</t>
        </is>
      </c>
      <c r="E1744" s="156" t="n">
        <v>3845</v>
      </c>
      <c r="F1744" s="156" t="n">
        <v>841369</v>
      </c>
      <c r="G1744" s="157" t="n">
        <v>218.82</v>
      </c>
      <c r="H1744" s="156" t="n">
        <v>3510</v>
      </c>
    </row>
    <row r="1745" ht="27.75" customHeight="1" s="113">
      <c r="A1745" s="158" t="n">
        <v>46145</v>
      </c>
      <c r="B1745" s="156" t="inlineStr">
        <is>
          <t>M047</t>
        </is>
      </c>
      <c r="C1745" s="156" t="inlineStr">
        <is>
          <t>ÇİFTLİK</t>
        </is>
      </c>
      <c r="D1745" s="156" t="inlineStr">
        <is>
          <t>CEBRAİL ÇİÇEK</t>
        </is>
      </c>
      <c r="E1745" s="156" t="n">
        <v>0</v>
      </c>
      <c r="F1745" s="156" t="n">
        <v>0</v>
      </c>
      <c r="G1745" s="156" t="n">
        <v>0</v>
      </c>
      <c r="H1745" s="156" t="n">
        <v>0</v>
      </c>
    </row>
    <row r="1746" ht="24" customHeight="1" s="113">
      <c r="A1746" s="158" t="n">
        <v>46145</v>
      </c>
      <c r="B1746" s="156" t="inlineStr">
        <is>
          <t>M048</t>
        </is>
      </c>
      <c r="C1746" s="156" t="inlineStr">
        <is>
          <t>ÇİĞLİ</t>
        </is>
      </c>
      <c r="D1746" s="156" t="inlineStr">
        <is>
          <t>DERYA YARDIMCI</t>
        </is>
      </c>
      <c r="E1746" s="156" t="n">
        <v>2635</v>
      </c>
      <c r="F1746" s="156" t="n">
        <v>507924</v>
      </c>
      <c r="G1746" s="157" t="n">
        <v>192.76</v>
      </c>
      <c r="H1746" s="156" t="n">
        <v>2406</v>
      </c>
    </row>
    <row r="1747" ht="36" customHeight="1" s="113">
      <c r="A1747" s="158" t="n">
        <v>46145</v>
      </c>
      <c r="B1747" s="156" t="inlineStr">
        <is>
          <t>M049</t>
        </is>
      </c>
      <c r="C1747" s="156" t="inlineStr">
        <is>
          <t>ÖZDERE</t>
        </is>
      </c>
      <c r="D1747" s="156" t="inlineStr">
        <is>
          <t>CÜNEYT ÇIKRIKÇI - AYŞE AVCU</t>
        </is>
      </c>
      <c r="E1747" s="156" t="n">
        <v>915</v>
      </c>
      <c r="F1747" s="156" t="n">
        <v>273400</v>
      </c>
      <c r="G1747" s="157" t="n">
        <v>298.8</v>
      </c>
      <c r="H1747" s="156" t="n">
        <v>856</v>
      </c>
    </row>
    <row r="1748" ht="24" customHeight="1" s="113">
      <c r="A1748" s="158" t="n">
        <v>46145</v>
      </c>
      <c r="B1748" s="156" t="inlineStr">
        <is>
          <t>M050</t>
        </is>
      </c>
      <c r="C1748" s="156" t="inlineStr">
        <is>
          <t>İZMİRSPOR</t>
        </is>
      </c>
      <c r="D1748" s="156" t="inlineStr">
        <is>
          <t>ERTAN TEKİ</t>
        </is>
      </c>
      <c r="E1748" s="156" t="n">
        <v>5254</v>
      </c>
      <c r="F1748" s="156" t="n">
        <v>2543263</v>
      </c>
      <c r="G1748" s="157" t="n">
        <v>484.06</v>
      </c>
      <c r="H1748" s="156" t="n">
        <v>5513</v>
      </c>
    </row>
    <row r="1749" ht="24" customHeight="1" s="113">
      <c r="A1749" s="158" t="n">
        <v>46145</v>
      </c>
      <c r="B1749" s="156" t="inlineStr">
        <is>
          <t>M051</t>
        </is>
      </c>
      <c r="C1749" s="156" t="inlineStr">
        <is>
          <t>ŞİRİNYER</t>
        </is>
      </c>
      <c r="D1749" s="156" t="inlineStr">
        <is>
          <t>ERTAN TEKİ</t>
        </is>
      </c>
      <c r="E1749" s="156" t="n">
        <v>990</v>
      </c>
      <c r="F1749" s="156" t="n">
        <v>545735</v>
      </c>
      <c r="G1749" s="157" t="n">
        <v>551.25</v>
      </c>
      <c r="H1749" s="156" t="n">
        <v>1001</v>
      </c>
    </row>
    <row r="1750" ht="48" customHeight="1" s="113">
      <c r="A1750" s="158" t="n">
        <v>46145</v>
      </c>
      <c r="B1750" s="156" t="inlineStr">
        <is>
          <t>M052</t>
        </is>
      </c>
      <c r="C1750" s="156" t="inlineStr">
        <is>
          <t>ŞİRİNYER 2</t>
        </is>
      </c>
      <c r="D1750" s="156" t="inlineStr">
        <is>
          <t>DERYA YARDIMCI</t>
        </is>
      </c>
      <c r="E1750" s="156" t="n">
        <v>3086</v>
      </c>
      <c r="F1750" s="156" t="n">
        <v>1312140</v>
      </c>
      <c r="G1750" s="157" t="n">
        <v>425.19</v>
      </c>
      <c r="H1750" s="156" t="n">
        <v>2876</v>
      </c>
    </row>
    <row r="1751" ht="48" customHeight="1" s="113">
      <c r="A1751" s="158" t="n">
        <v>46145</v>
      </c>
      <c r="B1751" s="156" t="inlineStr">
        <is>
          <t>M057</t>
        </is>
      </c>
      <c r="C1751" s="156" t="inlineStr">
        <is>
          <t>BUCA2</t>
        </is>
      </c>
      <c r="D1751" s="156" t="inlineStr">
        <is>
          <t>ERTAN TEKİ</t>
        </is>
      </c>
      <c r="E1751" s="156" t="n">
        <v>0</v>
      </c>
      <c r="F1751" s="156" t="n">
        <v>0</v>
      </c>
      <c r="G1751" s="156" t="n">
        <v>0</v>
      </c>
      <c r="H1751" s="156" t="n">
        <v>0</v>
      </c>
    </row>
    <row r="1752" ht="48" customHeight="1" s="113">
      <c r="A1752" s="158" t="n">
        <v>46146</v>
      </c>
      <c r="B1752" s="156" t="inlineStr">
        <is>
          <t>M001</t>
        </is>
      </c>
      <c r="C1752" s="156" t="inlineStr">
        <is>
          <t>AKEVLER</t>
        </is>
      </c>
      <c r="D1752" s="156" t="inlineStr">
        <is>
          <t>ERTAN TEKİ</t>
        </is>
      </c>
      <c r="E1752" s="156" t="n">
        <v>971</v>
      </c>
      <c r="F1752" s="156" t="n">
        <v>334175</v>
      </c>
      <c r="G1752" s="157" t="n">
        <v>344.16</v>
      </c>
      <c r="H1752" s="156" t="n">
        <v>1018</v>
      </c>
    </row>
    <row r="1753" ht="48" customHeight="1" s="113">
      <c r="A1753" s="158" t="n">
        <v>46146</v>
      </c>
      <c r="B1753" s="156" t="inlineStr">
        <is>
          <t>M002</t>
        </is>
      </c>
      <c r="C1753" s="156" t="inlineStr">
        <is>
          <t>AYDIN EFELER</t>
        </is>
      </c>
      <c r="D1753" s="156" t="inlineStr">
        <is>
          <t>CÜNEYT ÇIKRIKÇI - AYŞE AVCU</t>
        </is>
      </c>
      <c r="E1753" s="156" t="n">
        <v>2707</v>
      </c>
      <c r="F1753" s="156" t="n">
        <v>864165</v>
      </c>
      <c r="G1753" s="157" t="n">
        <v>319.23</v>
      </c>
      <c r="H1753" s="156" t="n">
        <v>2726</v>
      </c>
    </row>
    <row r="1754" ht="48" customHeight="1" s="113">
      <c r="A1754" s="158" t="n">
        <v>46146</v>
      </c>
      <c r="B1754" s="156" t="inlineStr">
        <is>
          <t>M003</t>
        </is>
      </c>
      <c r="C1754" s="156" t="inlineStr">
        <is>
          <t>AYDIN EFELER-2</t>
        </is>
      </c>
      <c r="D1754" s="156" t="inlineStr">
        <is>
          <t>CÜNEYT ÇIKRIKÇI - AYŞE AVCU</t>
        </is>
      </c>
      <c r="E1754" s="156" t="n">
        <v>1130</v>
      </c>
      <c r="F1754" s="156" t="n">
        <v>461285</v>
      </c>
      <c r="G1754" s="157" t="n">
        <v>408.22</v>
      </c>
      <c r="H1754" s="156" t="n">
        <v>1071</v>
      </c>
    </row>
    <row r="1755" ht="24" customHeight="1" s="113">
      <c r="A1755" s="158" t="n">
        <v>46146</v>
      </c>
      <c r="B1755" s="156" t="inlineStr">
        <is>
          <t>M004</t>
        </is>
      </c>
      <c r="C1755" s="156" t="inlineStr">
        <is>
          <t>AYDIN FATİH</t>
        </is>
      </c>
      <c r="D1755" s="156" t="inlineStr">
        <is>
          <t>CÜNEYT ÇIKRIKÇI - AYŞE AVCU</t>
        </is>
      </c>
      <c r="E1755" s="156" t="n">
        <v>1316</v>
      </c>
      <c r="F1755" s="156" t="n">
        <v>503256</v>
      </c>
      <c r="G1755" s="157" t="n">
        <v>382.41</v>
      </c>
      <c r="H1755" s="156" t="n">
        <v>1385</v>
      </c>
    </row>
    <row r="1756" ht="36" customHeight="1" s="113">
      <c r="A1756" s="158" t="n">
        <v>46146</v>
      </c>
      <c r="B1756" s="156" t="inlineStr">
        <is>
          <t>M005</t>
        </is>
      </c>
      <c r="C1756" s="156" t="inlineStr">
        <is>
          <t>AYDIN FATİH-2</t>
        </is>
      </c>
      <c r="D1756" s="156" t="inlineStr">
        <is>
          <t>CÜNEYT ÇIKRIKÇI - AYŞE AVCU</t>
        </is>
      </c>
      <c r="E1756" s="156" t="n">
        <v>1249</v>
      </c>
      <c r="F1756" s="156" t="n">
        <v>731083</v>
      </c>
      <c r="G1756" s="157" t="n">
        <v>585.33</v>
      </c>
      <c r="H1756" s="156" t="n">
        <v>1313</v>
      </c>
    </row>
    <row r="1757" ht="24" customHeight="1" s="113">
      <c r="A1757" s="158" t="n">
        <v>46146</v>
      </c>
      <c r="B1757" s="156" t="inlineStr">
        <is>
          <t>M006</t>
        </is>
      </c>
      <c r="C1757" s="156" t="inlineStr">
        <is>
          <t>AYDIN GİRNE</t>
        </is>
      </c>
      <c r="D1757" s="156" t="inlineStr">
        <is>
          <t>CÜNEYT ÇIKRIKÇI - AYŞE AVCU</t>
        </is>
      </c>
      <c r="E1757" s="156" t="n">
        <v>1197</v>
      </c>
      <c r="F1757" s="156" t="n">
        <v>271873</v>
      </c>
      <c r="G1757" s="157" t="n">
        <v>227.13</v>
      </c>
      <c r="H1757" s="156" t="n">
        <v>1240</v>
      </c>
    </row>
    <row r="1758" ht="36" customHeight="1" s="113">
      <c r="A1758" s="158" t="n">
        <v>46146</v>
      </c>
      <c r="B1758" s="156" t="inlineStr">
        <is>
          <t>M007</t>
        </is>
      </c>
      <c r="C1758" s="156" t="inlineStr">
        <is>
          <t>AYDIN MİMARSİNAN</t>
        </is>
      </c>
      <c r="D1758" s="156" t="inlineStr">
        <is>
          <t>CÜNEYT ÇIKRIKÇI - AYŞE AVCU</t>
        </is>
      </c>
      <c r="E1758" s="156" t="n">
        <v>3736</v>
      </c>
      <c r="F1758" s="156" t="n">
        <v>773026</v>
      </c>
      <c r="G1758" s="157" t="n">
        <v>206.91</v>
      </c>
      <c r="H1758" s="156" t="n">
        <v>3598</v>
      </c>
    </row>
    <row r="1759" ht="24" customHeight="1" s="113">
      <c r="A1759" s="158" t="n">
        <v>46146</v>
      </c>
      <c r="B1759" s="156" t="inlineStr">
        <is>
          <t>M008</t>
        </is>
      </c>
      <c r="C1759" s="156" t="inlineStr">
        <is>
          <t>AYRANCILAR</t>
        </is>
      </c>
      <c r="D1759" s="156" t="inlineStr">
        <is>
          <t>CÜNEYT ÇIKRIKÇI - AYŞE AVCU</t>
        </is>
      </c>
      <c r="E1759" s="156" t="n">
        <v>3368</v>
      </c>
      <c r="F1759" s="156" t="n">
        <v>857827</v>
      </c>
      <c r="G1759" s="157" t="n">
        <v>254.7</v>
      </c>
      <c r="H1759" s="156" t="n">
        <v>3302</v>
      </c>
    </row>
    <row r="1760" ht="36" customHeight="1" s="113">
      <c r="A1760" s="158" t="n">
        <v>46146</v>
      </c>
      <c r="B1760" s="156" t="inlineStr">
        <is>
          <t>M009</t>
        </is>
      </c>
      <c r="C1760" s="156" t="inlineStr">
        <is>
          <t>BALÇOVA</t>
        </is>
      </c>
      <c r="D1760" s="156" t="inlineStr">
        <is>
          <t>ERTAN TEKİ</t>
        </is>
      </c>
      <c r="E1760" s="156" t="n">
        <v>3432</v>
      </c>
      <c r="F1760" s="156" t="n">
        <v>649058</v>
      </c>
      <c r="G1760" s="157" t="n">
        <v>189.12</v>
      </c>
      <c r="H1760" s="156" t="n">
        <v>3159</v>
      </c>
    </row>
    <row r="1761" ht="48" customHeight="1" s="113">
      <c r="A1761" s="158" t="n">
        <v>46146</v>
      </c>
      <c r="B1761" s="156" t="inlineStr">
        <is>
          <t>M010</t>
        </is>
      </c>
      <c r="C1761" s="156" t="inlineStr">
        <is>
          <t>BAYRAKLI</t>
        </is>
      </c>
      <c r="D1761" s="156" t="inlineStr">
        <is>
          <t>DERYA YARDIMCI</t>
        </is>
      </c>
      <c r="E1761" s="156" t="n">
        <v>3791</v>
      </c>
      <c r="F1761" s="156" t="n">
        <v>979550</v>
      </c>
      <c r="G1761" s="157" t="n">
        <v>258.39</v>
      </c>
      <c r="H1761" s="156" t="n">
        <v>4024</v>
      </c>
    </row>
    <row r="1762" ht="24" customHeight="1" s="113">
      <c r="A1762" s="158" t="n">
        <v>46146</v>
      </c>
      <c r="B1762" s="156" t="inlineStr">
        <is>
          <t>M011</t>
        </is>
      </c>
      <c r="C1762" s="156" t="inlineStr">
        <is>
          <t>BOZYAKA</t>
        </is>
      </c>
      <c r="D1762" s="156" t="inlineStr">
        <is>
          <t>ERTAN TEKİ</t>
        </is>
      </c>
      <c r="E1762" s="156" t="n">
        <v>1703</v>
      </c>
      <c r="F1762" s="156" t="n">
        <v>776168</v>
      </c>
      <c r="G1762" s="157" t="n">
        <v>455.77</v>
      </c>
      <c r="H1762" s="156" t="n">
        <v>1732</v>
      </c>
    </row>
    <row r="1763" ht="24" customHeight="1" s="113">
      <c r="A1763" s="158" t="n">
        <v>46146</v>
      </c>
      <c r="B1763" s="156" t="inlineStr">
        <is>
          <t>M012</t>
        </is>
      </c>
      <c r="C1763" s="156" t="inlineStr">
        <is>
          <t xml:space="preserve">BUCA </t>
        </is>
      </c>
      <c r="D1763" s="156" t="inlineStr">
        <is>
          <t>DERYA YARDIMCI</t>
        </is>
      </c>
      <c r="E1763" s="156" t="n">
        <v>1206</v>
      </c>
      <c r="F1763" s="156" t="n">
        <v>577197</v>
      </c>
      <c r="G1763" s="157" t="n">
        <v>478.6</v>
      </c>
      <c r="H1763" s="156" t="n">
        <v>1271</v>
      </c>
    </row>
    <row r="1764" ht="36" customHeight="1" s="113">
      <c r="A1764" s="158" t="n">
        <v>46146</v>
      </c>
      <c r="B1764" s="156" t="inlineStr">
        <is>
          <t>M013</t>
        </is>
      </c>
      <c r="C1764" s="156" t="inlineStr">
        <is>
          <t>DEDEBAŞI</t>
        </is>
      </c>
      <c r="D1764" s="156" t="inlineStr">
        <is>
          <t>DERYA YARDIMCI</t>
        </is>
      </c>
      <c r="E1764" s="156" t="n">
        <v>2873</v>
      </c>
      <c r="F1764" s="156" t="n">
        <v>1105372</v>
      </c>
      <c r="G1764" s="157" t="n">
        <v>384.74</v>
      </c>
      <c r="H1764" s="156" t="n">
        <v>2860</v>
      </c>
    </row>
    <row r="1765" ht="36" customHeight="1" s="113">
      <c r="A1765" s="158" t="n">
        <v>46146</v>
      </c>
      <c r="B1765" s="156" t="inlineStr">
        <is>
          <t>M014</t>
        </is>
      </c>
      <c r="C1765" s="156" t="inlineStr">
        <is>
          <t>ESKİİZMİR</t>
        </is>
      </c>
      <c r="D1765" s="156" t="inlineStr">
        <is>
          <t>ERTAN TEKİ</t>
        </is>
      </c>
      <c r="E1765" s="156" t="n">
        <v>2611</v>
      </c>
      <c r="F1765" s="156" t="n">
        <v>1066211</v>
      </c>
      <c r="G1765" s="157" t="n">
        <v>408.35</v>
      </c>
      <c r="H1765" s="156" t="n">
        <v>2786</v>
      </c>
    </row>
    <row r="1766" ht="24" customHeight="1" s="113">
      <c r="A1766" s="158" t="n">
        <v>46146</v>
      </c>
      <c r="B1766" s="156" t="inlineStr">
        <is>
          <t>M015</t>
        </is>
      </c>
      <c r="C1766" s="156" t="inlineStr">
        <is>
          <t>GAZİEMİR-1</t>
        </is>
      </c>
      <c r="D1766" s="156" t="inlineStr">
        <is>
          <t>ALİ ÇELİK</t>
        </is>
      </c>
      <c r="E1766" s="156" t="n">
        <v>1564</v>
      </c>
      <c r="F1766" s="156" t="n">
        <v>679338</v>
      </c>
      <c r="G1766" s="157" t="n">
        <v>434.36</v>
      </c>
      <c r="H1766" s="156" t="n">
        <v>1493</v>
      </c>
    </row>
    <row r="1767" ht="24" customHeight="1" s="113">
      <c r="A1767" s="158" t="n">
        <v>46146</v>
      </c>
      <c r="B1767" s="156" t="inlineStr">
        <is>
          <t>M016</t>
        </is>
      </c>
      <c r="C1767" s="156" t="inlineStr">
        <is>
          <t>GAZİEMİR-2</t>
        </is>
      </c>
      <c r="D1767" s="156" t="inlineStr">
        <is>
          <t>ALİ ÇELİK</t>
        </is>
      </c>
      <c r="E1767" s="156" t="n">
        <v>3023</v>
      </c>
      <c r="F1767" s="156" t="n">
        <v>1096246</v>
      </c>
      <c r="G1767" s="157" t="n">
        <v>362.64</v>
      </c>
      <c r="H1767" s="156" t="n">
        <v>3009</v>
      </c>
    </row>
    <row r="1768" ht="24" customHeight="1" s="113">
      <c r="A1768" s="158" t="n">
        <v>46146</v>
      </c>
      <c r="B1768" s="156" t="inlineStr">
        <is>
          <t>M017</t>
        </is>
      </c>
      <c r="C1768" s="156" t="inlineStr">
        <is>
          <t>GAZİEMİR-3</t>
        </is>
      </c>
      <c r="D1768" s="156" t="inlineStr">
        <is>
          <t>ALİ ÇELİK</t>
        </is>
      </c>
      <c r="E1768" s="156" t="n">
        <v>1760</v>
      </c>
      <c r="F1768" s="156" t="n">
        <v>448371</v>
      </c>
      <c r="G1768" s="157" t="n">
        <v>254.76</v>
      </c>
      <c r="H1768" s="156" t="n">
        <v>1596</v>
      </c>
    </row>
    <row r="1769" ht="27.75" customHeight="1" s="113">
      <c r="A1769" s="158" t="n">
        <v>46146</v>
      </c>
      <c r="B1769" s="156" t="inlineStr">
        <is>
          <t>M018</t>
        </is>
      </c>
      <c r="C1769" s="156" t="inlineStr">
        <is>
          <t>GAZİEMİR-4</t>
        </is>
      </c>
      <c r="D1769" s="156" t="inlineStr">
        <is>
          <t>ALİ ÇELİK</t>
        </is>
      </c>
      <c r="E1769" s="156" t="n">
        <v>1760</v>
      </c>
      <c r="F1769" s="156" t="n">
        <v>712771</v>
      </c>
      <c r="G1769" s="157" t="n">
        <v>404.98</v>
      </c>
      <c r="H1769" s="156" t="n">
        <v>1823</v>
      </c>
    </row>
    <row r="1770" ht="24" customHeight="1" s="113">
      <c r="A1770" s="158" t="n">
        <v>46146</v>
      </c>
      <c r="B1770" s="156" t="inlineStr">
        <is>
          <t>M019</t>
        </is>
      </c>
      <c r="C1770" s="156" t="inlineStr">
        <is>
          <t>GAZİEMİR-5</t>
        </is>
      </c>
      <c r="D1770" s="156" t="inlineStr">
        <is>
          <t>ALİ ÇELİK</t>
        </is>
      </c>
      <c r="E1770" s="156" t="n">
        <v>2257</v>
      </c>
      <c r="F1770" s="156" t="n">
        <v>562566</v>
      </c>
      <c r="G1770" s="157" t="n">
        <v>249.25</v>
      </c>
      <c r="H1770" s="156" t="n">
        <v>2077</v>
      </c>
    </row>
    <row r="1771" ht="48" customHeight="1" s="113">
      <c r="A1771" s="158" t="n">
        <v>46146</v>
      </c>
      <c r="B1771" s="156" t="inlineStr">
        <is>
          <t>M020</t>
        </is>
      </c>
      <c r="C1771" s="156" t="inlineStr">
        <is>
          <t>GAZİEMİR-6</t>
        </is>
      </c>
      <c r="D1771" s="156" t="inlineStr">
        <is>
          <t>ALİ ÇELİK</t>
        </is>
      </c>
      <c r="E1771" s="156" t="n">
        <v>881</v>
      </c>
      <c r="F1771" s="156" t="n">
        <v>369250</v>
      </c>
      <c r="G1771" s="157" t="n">
        <v>419.13</v>
      </c>
      <c r="H1771" s="156" t="n">
        <v>820</v>
      </c>
    </row>
    <row r="1772" ht="48" customHeight="1" s="113">
      <c r="A1772" s="158" t="n">
        <v>46146</v>
      </c>
      <c r="B1772" s="156" t="inlineStr">
        <is>
          <t>M021</t>
        </is>
      </c>
      <c r="C1772" s="156" t="inlineStr">
        <is>
          <t>GAZİEMİR-7</t>
        </is>
      </c>
      <c r="D1772" s="156" t="inlineStr">
        <is>
          <t>ALİ ÇELİK</t>
        </is>
      </c>
      <c r="E1772" s="156" t="n">
        <v>2979</v>
      </c>
      <c r="F1772" s="156" t="n">
        <v>970858</v>
      </c>
      <c r="G1772" s="157" t="n">
        <v>325.9</v>
      </c>
      <c r="H1772" s="156" t="n">
        <v>2815</v>
      </c>
    </row>
    <row r="1773" ht="48" customHeight="1" s="113">
      <c r="A1773" s="158" t="n">
        <v>46146</v>
      </c>
      <c r="B1773" s="156" t="inlineStr">
        <is>
          <t>M022</t>
        </is>
      </c>
      <c r="C1773" s="156" t="inlineStr">
        <is>
          <t>GEDİZ</t>
        </is>
      </c>
      <c r="D1773" s="156" t="inlineStr">
        <is>
          <t>DERYA YARDIMCI</t>
        </is>
      </c>
      <c r="E1773" s="156" t="n">
        <v>1171</v>
      </c>
      <c r="F1773" s="156" t="n">
        <v>405184</v>
      </c>
      <c r="G1773" s="157" t="n">
        <v>346.02</v>
      </c>
      <c r="H1773" s="156" t="n">
        <v>1213</v>
      </c>
    </row>
    <row r="1774" ht="48" customHeight="1" s="113">
      <c r="A1774" s="158" t="n">
        <v>46146</v>
      </c>
      <c r="B1774" s="156" t="inlineStr">
        <is>
          <t>M023</t>
        </is>
      </c>
      <c r="C1774" s="156" t="inlineStr">
        <is>
          <t>GÖZTEPE</t>
        </is>
      </c>
      <c r="D1774" s="156" t="inlineStr">
        <is>
          <t>ERTAN TEKİ</t>
        </is>
      </c>
      <c r="E1774" s="156" t="n">
        <v>3490</v>
      </c>
      <c r="F1774" s="156" t="n">
        <v>1266263</v>
      </c>
      <c r="G1774" s="157" t="n">
        <v>362.83</v>
      </c>
      <c r="H1774" s="156" t="n">
        <v>3414</v>
      </c>
    </row>
    <row r="1775" ht="48" customHeight="1" s="113">
      <c r="A1775" s="158" t="n">
        <v>46146</v>
      </c>
      <c r="B1775" s="156" t="inlineStr">
        <is>
          <t>M024</t>
        </is>
      </c>
      <c r="C1775" s="156" t="inlineStr">
        <is>
          <t>GÜMÜŞPALA</t>
        </is>
      </c>
      <c r="D1775" s="156" t="inlineStr">
        <is>
          <t>DERYA YARDIMCI</t>
        </is>
      </c>
      <c r="E1775" s="156" t="n">
        <v>5098</v>
      </c>
      <c r="F1775" s="156" t="n">
        <v>2464908</v>
      </c>
      <c r="G1775" s="157" t="n">
        <v>483.5</v>
      </c>
      <c r="H1775" s="156" t="n">
        <v>5261</v>
      </c>
    </row>
    <row r="1776" ht="48" customHeight="1" s="113">
      <c r="A1776" s="158" t="n">
        <v>46146</v>
      </c>
      <c r="B1776" s="156" t="inlineStr">
        <is>
          <t>M025</t>
        </is>
      </c>
      <c r="C1776" s="156" t="inlineStr">
        <is>
          <t>HAL DEPO</t>
        </is>
      </c>
      <c r="D1776" s="156" t="inlineStr">
        <is>
          <t>HALİT BAŞDAŞ</t>
        </is>
      </c>
      <c r="E1776" s="156" t="n">
        <v>0</v>
      </c>
      <c r="F1776" s="156" t="n">
        <v>0</v>
      </c>
      <c r="G1776" s="156" t="n">
        <v>0</v>
      </c>
      <c r="H1776" s="156" t="n">
        <v>0</v>
      </c>
    </row>
    <row r="1777" ht="48" customHeight="1" s="113">
      <c r="A1777" s="158" t="n">
        <v>46146</v>
      </c>
      <c r="B1777" s="156" t="inlineStr">
        <is>
          <t>M026</t>
        </is>
      </c>
      <c r="C1777" s="156" t="inlineStr">
        <is>
          <t>HARMANDALI</t>
        </is>
      </c>
      <c r="D1777" s="156" t="inlineStr">
        <is>
          <t>DERYA YARDIMCI</t>
        </is>
      </c>
      <c r="E1777" s="156" t="n">
        <v>2588</v>
      </c>
      <c r="F1777" s="156" t="n">
        <v>1109486</v>
      </c>
      <c r="G1777" s="157" t="n">
        <v>428.7</v>
      </c>
      <c r="H1777" s="156" t="n">
        <v>2637</v>
      </c>
    </row>
    <row r="1778" ht="24" customHeight="1" s="113">
      <c r="A1778" s="158" t="n">
        <v>46146</v>
      </c>
      <c r="B1778" s="156" t="inlineStr">
        <is>
          <t>M027</t>
        </is>
      </c>
      <c r="C1778" s="156" t="inlineStr">
        <is>
          <t>HATAY</t>
        </is>
      </c>
      <c r="D1778" s="156" t="inlineStr">
        <is>
          <t>ERTAN TEKİ</t>
        </is>
      </c>
      <c r="E1778" s="156" t="n">
        <v>4418</v>
      </c>
      <c r="F1778" s="156" t="n">
        <v>1533171</v>
      </c>
      <c r="G1778" s="157" t="n">
        <v>347.03</v>
      </c>
      <c r="H1778" s="156" t="n">
        <v>4147</v>
      </c>
    </row>
    <row r="1779" ht="36" customHeight="1" s="113">
      <c r="A1779" s="158" t="n">
        <v>46146</v>
      </c>
      <c r="B1779" s="156" t="inlineStr">
        <is>
          <t>M028</t>
        </is>
      </c>
      <c r="C1779" s="156" t="inlineStr">
        <is>
          <t>KARŞIYAKA-1</t>
        </is>
      </c>
      <c r="D1779" s="156" t="inlineStr">
        <is>
          <t>DERYA YARDIMCI</t>
        </is>
      </c>
      <c r="E1779" s="156" t="n">
        <v>2887</v>
      </c>
      <c r="F1779" s="156" t="n">
        <v>1123686</v>
      </c>
      <c r="G1779" s="157" t="n">
        <v>389.22</v>
      </c>
      <c r="H1779" s="156" t="n">
        <v>2992</v>
      </c>
    </row>
    <row r="1780" ht="24" customHeight="1" s="113">
      <c r="A1780" s="158" t="n">
        <v>46146</v>
      </c>
      <c r="B1780" s="156" t="inlineStr">
        <is>
          <t>M029</t>
        </is>
      </c>
      <c r="C1780" s="156" t="inlineStr">
        <is>
          <t>KARŞIYAKA-2</t>
        </is>
      </c>
      <c r="D1780" s="156" t="inlineStr">
        <is>
          <t>DERYA YARDIMCI</t>
        </is>
      </c>
      <c r="E1780" s="156" t="n">
        <v>1177</v>
      </c>
      <c r="F1780" s="156" t="n">
        <v>317782</v>
      </c>
      <c r="G1780" s="157" t="n">
        <v>269.99</v>
      </c>
      <c r="H1780" s="156" t="n">
        <v>1075</v>
      </c>
    </row>
    <row r="1781" ht="36" customHeight="1" s="113">
      <c r="A1781" s="158" t="n">
        <v>46146</v>
      </c>
      <c r="B1781" s="156" t="inlineStr">
        <is>
          <t>M030</t>
        </is>
      </c>
      <c r="C1781" s="156" t="inlineStr">
        <is>
          <t>MANAVKUYU</t>
        </is>
      </c>
      <c r="D1781" s="156" t="inlineStr">
        <is>
          <t>DERYA YARDIMCI</t>
        </is>
      </c>
      <c r="E1781" s="156" t="n">
        <v>1499</v>
      </c>
      <c r="F1781" s="156" t="n">
        <v>397254</v>
      </c>
      <c r="G1781" s="157" t="n">
        <v>265.01</v>
      </c>
      <c r="H1781" s="156" t="n">
        <v>1516</v>
      </c>
    </row>
    <row r="1782" ht="36" customHeight="1" s="113">
      <c r="A1782" s="158" t="n">
        <v>46146</v>
      </c>
      <c r="B1782" s="156" t="inlineStr">
        <is>
          <t>M031</t>
        </is>
      </c>
      <c r="C1782" s="156" t="inlineStr">
        <is>
          <t>MENDERES</t>
        </is>
      </c>
      <c r="D1782" s="156" t="inlineStr">
        <is>
          <t>CÜNEYT ÇIKRIKÇI - AYŞE AVCU</t>
        </is>
      </c>
      <c r="E1782" s="156" t="n">
        <v>3025</v>
      </c>
      <c r="F1782" s="156" t="n">
        <v>661201</v>
      </c>
      <c r="G1782" s="157" t="n">
        <v>218.58</v>
      </c>
      <c r="H1782" s="156" t="n">
        <v>2798</v>
      </c>
    </row>
    <row r="1783" ht="24" customHeight="1" s="113">
      <c r="A1783" s="158" t="n">
        <v>46146</v>
      </c>
      <c r="B1783" s="156" t="inlineStr">
        <is>
          <t>M032</t>
        </is>
      </c>
      <c r="C1783" s="156" t="inlineStr">
        <is>
          <t>MENDERES DEPO</t>
        </is>
      </c>
      <c r="D1783" s="156" t="inlineStr">
        <is>
          <t>AYHAN DAŞDEMİR</t>
        </is>
      </c>
      <c r="E1783" s="156" t="n">
        <v>0</v>
      </c>
      <c r="F1783" s="156" t="n">
        <v>0</v>
      </c>
      <c r="G1783" s="156" t="n">
        <v>0</v>
      </c>
      <c r="H1783" s="156" t="n">
        <v>0</v>
      </c>
    </row>
    <row r="1784" ht="48" customHeight="1" s="113">
      <c r="A1784" s="158" t="n">
        <v>46146</v>
      </c>
      <c r="B1784" s="156" t="inlineStr">
        <is>
          <t>M033</t>
        </is>
      </c>
      <c r="C1784" s="156" t="inlineStr">
        <is>
          <t>MERKEZ</t>
        </is>
      </c>
      <c r="D1784" s="156" t="inlineStr">
        <is>
          <t>GENEL MÜDÜR</t>
        </is>
      </c>
      <c r="E1784" s="156" t="n">
        <v>0</v>
      </c>
      <c r="F1784" s="156" t="n">
        <v>0</v>
      </c>
      <c r="G1784" s="156" t="n">
        <v>0</v>
      </c>
      <c r="H1784" s="156" t="n">
        <v>0</v>
      </c>
    </row>
    <row r="1785" ht="48" customHeight="1" s="113">
      <c r="A1785" s="158" t="n">
        <v>46146</v>
      </c>
      <c r="B1785" s="156" t="inlineStr">
        <is>
          <t>M034</t>
        </is>
      </c>
      <c r="C1785" s="156" t="inlineStr">
        <is>
          <t>NARLIDERE</t>
        </is>
      </c>
      <c r="D1785" s="156" t="inlineStr">
        <is>
          <t>ERTAN TEKİ</t>
        </is>
      </c>
      <c r="E1785" s="156" t="n">
        <v>2822</v>
      </c>
      <c r="F1785" s="156" t="n">
        <v>710618</v>
      </c>
      <c r="G1785" s="157" t="n">
        <v>251.81</v>
      </c>
      <c r="H1785" s="156" t="n">
        <v>2883</v>
      </c>
    </row>
    <row r="1786" ht="48" customHeight="1" s="113">
      <c r="A1786" s="158" t="n">
        <v>46146</v>
      </c>
      <c r="B1786" s="156" t="inlineStr">
        <is>
          <t>M035</t>
        </is>
      </c>
      <c r="C1786" s="156" t="inlineStr">
        <is>
          <t>OSMANGAZİ</t>
        </is>
      </c>
      <c r="D1786" s="156" t="inlineStr">
        <is>
          <t>DERYA YARDIMCI</t>
        </is>
      </c>
      <c r="E1786" s="156" t="n">
        <v>3705</v>
      </c>
      <c r="F1786" s="156" t="n">
        <v>1155434</v>
      </c>
      <c r="G1786" s="157" t="n">
        <v>311.86</v>
      </c>
      <c r="H1786" s="156" t="n">
        <v>3663</v>
      </c>
    </row>
    <row r="1787" ht="48" customHeight="1" s="113">
      <c r="A1787" s="158" t="n">
        <v>46146</v>
      </c>
      <c r="B1787" s="156" t="inlineStr">
        <is>
          <t>M036</t>
        </is>
      </c>
      <c r="C1787" s="156" t="inlineStr">
        <is>
          <t>POLİGON</t>
        </is>
      </c>
      <c r="D1787" s="156" t="inlineStr">
        <is>
          <t>ERTAN TEKİ</t>
        </is>
      </c>
      <c r="E1787" s="156" t="n">
        <v>1520</v>
      </c>
      <c r="F1787" s="156" t="n">
        <v>335336</v>
      </c>
      <c r="G1787" s="157" t="n">
        <v>220.62</v>
      </c>
      <c r="H1787" s="156" t="n">
        <v>1597</v>
      </c>
    </row>
    <row r="1788" ht="48" customHeight="1" s="113">
      <c r="A1788" s="158" t="n">
        <v>46146</v>
      </c>
      <c r="B1788" s="156" t="inlineStr">
        <is>
          <t>M037</t>
        </is>
      </c>
      <c r="C1788" s="156" t="inlineStr">
        <is>
          <t>SEFERİHİSAR</t>
        </is>
      </c>
      <c r="D1788" s="156" t="inlineStr">
        <is>
          <t>ERTAN TEKİ</t>
        </is>
      </c>
      <c r="E1788" s="156" t="n">
        <v>4378</v>
      </c>
      <c r="F1788" s="156" t="n">
        <v>1909782</v>
      </c>
      <c r="G1788" s="157" t="n">
        <v>436.22</v>
      </c>
      <c r="H1788" s="156" t="n">
        <v>4256</v>
      </c>
    </row>
    <row r="1789" ht="48" customHeight="1" s="113">
      <c r="A1789" s="158" t="n">
        <v>46146</v>
      </c>
      <c r="B1789" s="156" t="inlineStr">
        <is>
          <t>M038</t>
        </is>
      </c>
      <c r="C1789" s="156" t="inlineStr">
        <is>
          <t>TORBALI 1</t>
        </is>
      </c>
      <c r="D1789" s="156" t="inlineStr">
        <is>
          <t>CÜNEYT ÇIKRIKÇI - AYŞE AVCU</t>
        </is>
      </c>
      <c r="E1789" s="156" t="n">
        <v>2421</v>
      </c>
      <c r="F1789" s="156" t="n">
        <v>1323890</v>
      </c>
      <c r="G1789" s="157" t="n">
        <v>546.84</v>
      </c>
      <c r="H1789" s="156" t="n">
        <v>2331</v>
      </c>
    </row>
    <row r="1790" ht="48" customHeight="1" s="113">
      <c r="A1790" s="158" t="n">
        <v>46146</v>
      </c>
      <c r="B1790" s="156" t="inlineStr">
        <is>
          <t>M039</t>
        </is>
      </c>
      <c r="C1790" s="156" t="inlineStr">
        <is>
          <t>TORBALI 2</t>
        </is>
      </c>
      <c r="D1790" s="156" t="inlineStr">
        <is>
          <t>CÜNEYT ÇIKRIKÇI - AYŞE AVCU</t>
        </is>
      </c>
      <c r="E1790" s="156" t="n">
        <v>3869</v>
      </c>
      <c r="F1790" s="156" t="n">
        <v>1119721</v>
      </c>
      <c r="G1790" s="157" t="n">
        <v>289.41</v>
      </c>
      <c r="H1790" s="156" t="n">
        <v>3938</v>
      </c>
    </row>
    <row r="1791" ht="36" customHeight="1" s="113">
      <c r="A1791" s="158" t="n">
        <v>46146</v>
      </c>
      <c r="B1791" s="156" t="inlineStr">
        <is>
          <t>M040</t>
        </is>
      </c>
      <c r="C1791" s="156" t="inlineStr">
        <is>
          <t>TORBALI 3</t>
        </is>
      </c>
      <c r="D1791" s="156" t="inlineStr">
        <is>
          <t>CÜNEYT ÇIKRIKÇI - AYŞE AVCU</t>
        </is>
      </c>
      <c r="E1791" s="156" t="n">
        <v>2173</v>
      </c>
      <c r="F1791" s="156" t="n">
        <v>707168</v>
      </c>
      <c r="G1791" s="157" t="n">
        <v>325.43</v>
      </c>
      <c r="H1791" s="156" t="n">
        <v>1979</v>
      </c>
    </row>
    <row r="1792" ht="24" customHeight="1" s="113">
      <c r="A1792" s="158" t="n">
        <v>46146</v>
      </c>
      <c r="B1792" s="156" t="inlineStr">
        <is>
          <t>M041</t>
        </is>
      </c>
      <c r="C1792" s="156" t="inlineStr">
        <is>
          <t>TORBALI 4</t>
        </is>
      </c>
      <c r="D1792" s="156" t="inlineStr">
        <is>
          <t>CÜNEYT ÇIKRIKÇI - AYŞE AVCU</t>
        </is>
      </c>
      <c r="E1792" s="156" t="n">
        <v>3885</v>
      </c>
      <c r="F1792" s="156" t="n">
        <v>1863754</v>
      </c>
      <c r="G1792" s="157" t="n">
        <v>479.73</v>
      </c>
      <c r="H1792" s="156" t="n">
        <v>4127</v>
      </c>
    </row>
    <row r="1793" ht="36" customHeight="1" s="113">
      <c r="A1793" s="158" t="n">
        <v>46146</v>
      </c>
      <c r="B1793" s="156" t="inlineStr">
        <is>
          <t>M042</t>
        </is>
      </c>
      <c r="C1793" s="156" t="inlineStr">
        <is>
          <t>TORBALI 5</t>
        </is>
      </c>
      <c r="D1793" s="156" t="inlineStr">
        <is>
          <t>CÜNEYT ÇIKRIKÇI - AYŞE AVCU</t>
        </is>
      </c>
      <c r="E1793" s="156" t="n">
        <v>4141</v>
      </c>
      <c r="F1793" s="156" t="n">
        <v>1515532</v>
      </c>
      <c r="G1793" s="157" t="n">
        <v>365.98</v>
      </c>
      <c r="H1793" s="156" t="n">
        <v>4185</v>
      </c>
    </row>
    <row r="1794" ht="24" customHeight="1" s="113">
      <c r="A1794" s="158" t="n">
        <v>46146</v>
      </c>
      <c r="B1794" s="156" t="inlineStr">
        <is>
          <t>M043</t>
        </is>
      </c>
      <c r="C1794" s="156" t="inlineStr">
        <is>
          <t>YAPICIOĞLU</t>
        </is>
      </c>
      <c r="D1794" s="156" t="inlineStr">
        <is>
          <t>ERTAN TEKİ</t>
        </is>
      </c>
      <c r="E1794" s="156" t="n">
        <v>1391</v>
      </c>
      <c r="F1794" s="156" t="n">
        <v>621686</v>
      </c>
      <c r="G1794" s="157" t="n">
        <v>446.93</v>
      </c>
      <c r="H1794" s="156" t="n">
        <v>1331</v>
      </c>
    </row>
    <row r="1795" ht="36" customHeight="1" s="113">
      <c r="A1795" s="158" t="n">
        <v>46146</v>
      </c>
      <c r="B1795" s="156" t="inlineStr">
        <is>
          <t>M044</t>
        </is>
      </c>
      <c r="C1795" s="156" t="inlineStr">
        <is>
          <t>YEŞİLOVA</t>
        </is>
      </c>
      <c r="D1795" s="156" t="inlineStr">
        <is>
          <t>DERYA YARDIMCI</t>
        </is>
      </c>
      <c r="E1795" s="156" t="n">
        <v>610</v>
      </c>
      <c r="F1795" s="156" t="n">
        <v>142728</v>
      </c>
      <c r="G1795" s="157" t="n">
        <v>233.98</v>
      </c>
      <c r="H1795" s="156" t="n">
        <v>639</v>
      </c>
    </row>
    <row r="1796" ht="24" customHeight="1" s="113">
      <c r="A1796" s="158" t="n">
        <v>46146</v>
      </c>
      <c r="B1796" s="156" t="inlineStr">
        <is>
          <t>M045</t>
        </is>
      </c>
      <c r="C1796" s="156" t="inlineStr">
        <is>
          <t>Z1  ET DEPO</t>
        </is>
      </c>
      <c r="D1796" s="156" t="inlineStr">
        <is>
          <t>FARUK MALKOÇ</t>
        </is>
      </c>
      <c r="E1796" s="156" t="n">
        <v>0</v>
      </c>
      <c r="F1796" s="156" t="n">
        <v>0</v>
      </c>
      <c r="G1796" s="156" t="n">
        <v>0</v>
      </c>
      <c r="H1796" s="156" t="n">
        <v>0</v>
      </c>
    </row>
    <row r="1797" ht="36" customHeight="1" s="113">
      <c r="A1797" s="158" t="n">
        <v>46146</v>
      </c>
      <c r="B1797" s="156" t="inlineStr">
        <is>
          <t>M046</t>
        </is>
      </c>
      <c r="C1797" s="156" t="inlineStr">
        <is>
          <t>ÇAMDİBİ</t>
        </is>
      </c>
      <c r="D1797" s="156" t="inlineStr">
        <is>
          <t>DERYA YARDIMCI</t>
        </is>
      </c>
      <c r="E1797" s="156" t="n">
        <v>3019</v>
      </c>
      <c r="F1797" s="156" t="n">
        <v>705900</v>
      </c>
      <c r="G1797" s="157" t="n">
        <v>233.82</v>
      </c>
      <c r="H1797" s="156" t="n">
        <v>2928</v>
      </c>
    </row>
    <row r="1798" ht="36" customHeight="1" s="113">
      <c r="A1798" s="158" t="n">
        <v>46146</v>
      </c>
      <c r="B1798" s="156" t="inlineStr">
        <is>
          <t>M047</t>
        </is>
      </c>
      <c r="C1798" s="156" t="inlineStr">
        <is>
          <t>ÇİFTLİK</t>
        </is>
      </c>
      <c r="D1798" s="156" t="inlineStr">
        <is>
          <t>CEBRAİL ÇİÇEK</t>
        </is>
      </c>
      <c r="E1798" s="156" t="n">
        <v>0</v>
      </c>
      <c r="F1798" s="156" t="n">
        <v>0</v>
      </c>
      <c r="G1798" s="156" t="n">
        <v>0</v>
      </c>
      <c r="H1798" s="156" t="n">
        <v>0</v>
      </c>
    </row>
    <row r="1799" ht="36" customHeight="1" s="113">
      <c r="A1799" s="158" t="n">
        <v>46146</v>
      </c>
      <c r="B1799" s="156" t="inlineStr">
        <is>
          <t>M048</t>
        </is>
      </c>
      <c r="C1799" s="156" t="inlineStr">
        <is>
          <t>ÇİĞLİ</t>
        </is>
      </c>
      <c r="D1799" s="156" t="inlineStr">
        <is>
          <t>DERYA YARDIMCI</t>
        </is>
      </c>
      <c r="E1799" s="156" t="n">
        <v>2870</v>
      </c>
      <c r="F1799" s="156" t="n">
        <v>627028</v>
      </c>
      <c r="G1799" s="157" t="n">
        <v>218.48</v>
      </c>
      <c r="H1799" s="156" t="n">
        <v>2693</v>
      </c>
    </row>
    <row r="1800" ht="48" customHeight="1" s="113">
      <c r="A1800" s="158" t="n">
        <v>46146</v>
      </c>
      <c r="B1800" s="156" t="inlineStr">
        <is>
          <t>M049</t>
        </is>
      </c>
      <c r="C1800" s="156" t="inlineStr">
        <is>
          <t>ÖZDERE</t>
        </is>
      </c>
      <c r="D1800" s="156" t="inlineStr">
        <is>
          <t>CÜNEYT ÇIKRIKÇI - AYŞE AVCU</t>
        </is>
      </c>
      <c r="E1800" s="156" t="n">
        <v>824</v>
      </c>
      <c r="F1800" s="156" t="n">
        <v>260036</v>
      </c>
      <c r="G1800" s="157" t="n">
        <v>315.58</v>
      </c>
      <c r="H1800" s="156" t="n">
        <v>767</v>
      </c>
    </row>
    <row r="1801" ht="36" customHeight="1" s="113">
      <c r="A1801" s="158" t="n">
        <v>46146</v>
      </c>
      <c r="B1801" s="156" t="inlineStr">
        <is>
          <t>M050</t>
        </is>
      </c>
      <c r="C1801" s="156" t="inlineStr">
        <is>
          <t>İZMİRSPOR</t>
        </is>
      </c>
      <c r="D1801" s="156" t="inlineStr">
        <is>
          <t>ERTAN TEKİ</t>
        </is>
      </c>
      <c r="E1801" s="156" t="n">
        <v>4061</v>
      </c>
      <c r="F1801" s="156" t="n">
        <v>2319018</v>
      </c>
      <c r="G1801" s="157" t="n">
        <v>571.05</v>
      </c>
      <c r="H1801" s="156" t="n">
        <v>3662</v>
      </c>
    </row>
    <row r="1802" ht="27.75" customHeight="1" s="113">
      <c r="A1802" s="158" t="n">
        <v>46146</v>
      </c>
      <c r="B1802" s="156" t="inlineStr">
        <is>
          <t>M051</t>
        </is>
      </c>
      <c r="C1802" s="156" t="inlineStr">
        <is>
          <t>ŞİRİNYER</t>
        </is>
      </c>
      <c r="D1802" s="156" t="inlineStr">
        <is>
          <t>ERTAN TEKİ</t>
        </is>
      </c>
      <c r="E1802" s="156" t="n">
        <v>1154</v>
      </c>
      <c r="F1802" s="156" t="n">
        <v>527183</v>
      </c>
      <c r="G1802" s="157" t="n">
        <v>456.83</v>
      </c>
      <c r="H1802" s="156" t="n">
        <v>1108</v>
      </c>
    </row>
    <row r="1803" ht="24" customHeight="1" s="113">
      <c r="A1803" s="158" t="n">
        <v>46146</v>
      </c>
      <c r="B1803" s="156" t="inlineStr">
        <is>
          <t>M052</t>
        </is>
      </c>
      <c r="C1803" s="156" t="inlineStr">
        <is>
          <t>ŞİRİNYER 2</t>
        </is>
      </c>
      <c r="D1803" s="156" t="inlineStr">
        <is>
          <t>DERYA YARDIMCI</t>
        </is>
      </c>
      <c r="E1803" s="156" t="n">
        <v>2206</v>
      </c>
      <c r="F1803" s="156" t="n">
        <v>1058443</v>
      </c>
      <c r="G1803" s="157" t="n">
        <v>479.8</v>
      </c>
      <c r="H1803" s="156" t="n">
        <v>2356</v>
      </c>
    </row>
    <row r="1804" ht="36" customHeight="1" s="113">
      <c r="A1804" s="158" t="n">
        <v>46146</v>
      </c>
      <c r="B1804" s="156" t="inlineStr">
        <is>
          <t>M057</t>
        </is>
      </c>
      <c r="C1804" s="156" t="inlineStr">
        <is>
          <t>BUCA2</t>
        </is>
      </c>
      <c r="D1804" s="156" t="inlineStr">
        <is>
          <t>ERTAN TEKİ</t>
        </is>
      </c>
      <c r="E1804" s="156" t="n">
        <v>0</v>
      </c>
      <c r="F1804" s="156" t="n">
        <v>0</v>
      </c>
      <c r="G1804" s="156" t="n">
        <v>0</v>
      </c>
      <c r="H1804" s="156" t="n">
        <v>0</v>
      </c>
    </row>
    <row r="1805" ht="24" customHeight="1" s="113">
      <c r="A1805" s="158" t="n">
        <v>46147</v>
      </c>
      <c r="B1805" s="156" t="inlineStr">
        <is>
          <t>M001</t>
        </is>
      </c>
      <c r="C1805" s="156" t="inlineStr">
        <is>
          <t>AKEVLER</t>
        </is>
      </c>
      <c r="D1805" s="156" t="inlineStr">
        <is>
          <t>ERTAN TEKİ</t>
        </is>
      </c>
      <c r="E1805" s="156" t="n">
        <v>1297</v>
      </c>
      <c r="F1805" s="156" t="n">
        <v>460012</v>
      </c>
      <c r="G1805" s="157" t="n">
        <v>354.67</v>
      </c>
      <c r="H1805" s="156" t="n">
        <v>1307</v>
      </c>
    </row>
    <row r="1806" ht="24" customHeight="1" s="113">
      <c r="A1806" s="158" t="n">
        <v>46147</v>
      </c>
      <c r="B1806" s="156" t="inlineStr">
        <is>
          <t>M002</t>
        </is>
      </c>
      <c r="C1806" s="156" t="inlineStr">
        <is>
          <t>AYDIN EFELER</t>
        </is>
      </c>
      <c r="D1806" s="156" t="inlineStr">
        <is>
          <t>CÜNEYT ÇIKRIKÇI - AYŞE AVCU</t>
        </is>
      </c>
      <c r="E1806" s="156" t="n">
        <v>2497</v>
      </c>
      <c r="F1806" s="156" t="n">
        <v>850897</v>
      </c>
      <c r="G1806" s="157" t="n">
        <v>340.77</v>
      </c>
      <c r="H1806" s="156" t="n">
        <v>2694</v>
      </c>
    </row>
    <row r="1807" ht="48" customHeight="1" s="113">
      <c r="A1807" s="158" t="n">
        <v>46147</v>
      </c>
      <c r="B1807" s="156" t="inlineStr">
        <is>
          <t>M003</t>
        </is>
      </c>
      <c r="C1807" s="156" t="inlineStr">
        <is>
          <t>AYDIN EFELER-2</t>
        </is>
      </c>
      <c r="D1807" s="156" t="inlineStr">
        <is>
          <t>CÜNEYT ÇIKRIKÇI - AYŞE AVCU</t>
        </is>
      </c>
      <c r="E1807" s="156" t="n">
        <v>1373</v>
      </c>
      <c r="F1807" s="156" t="n">
        <v>550180</v>
      </c>
      <c r="G1807" s="157" t="n">
        <v>400.71</v>
      </c>
      <c r="H1807" s="156" t="n">
        <v>1397</v>
      </c>
    </row>
    <row r="1808" ht="48" customHeight="1" s="113">
      <c r="A1808" s="158" t="n">
        <v>46147</v>
      </c>
      <c r="B1808" s="156" t="inlineStr">
        <is>
          <t>M004</t>
        </is>
      </c>
      <c r="C1808" s="156" t="inlineStr">
        <is>
          <t>AYDIN FATİH</t>
        </is>
      </c>
      <c r="D1808" s="156" t="inlineStr">
        <is>
          <t>CÜNEYT ÇIKRIKÇI - AYŞE AVCU</t>
        </is>
      </c>
      <c r="E1808" s="156" t="n">
        <v>1253</v>
      </c>
      <c r="F1808" s="156" t="n">
        <v>418996</v>
      </c>
      <c r="G1808" s="157" t="n">
        <v>334.39</v>
      </c>
      <c r="H1808" s="156" t="n">
        <v>1238</v>
      </c>
    </row>
    <row r="1809" ht="48" customHeight="1" s="113">
      <c r="A1809" s="158" t="n">
        <v>46147</v>
      </c>
      <c r="B1809" s="156" t="inlineStr">
        <is>
          <t>M005</t>
        </is>
      </c>
      <c r="C1809" s="156" t="inlineStr">
        <is>
          <t>AYDIN FATİH-2</t>
        </is>
      </c>
      <c r="D1809" s="156" t="inlineStr">
        <is>
          <t>CÜNEYT ÇIKRIKÇI - AYŞE AVCU</t>
        </is>
      </c>
      <c r="E1809" s="156" t="n">
        <v>1476</v>
      </c>
      <c r="F1809" s="156" t="n">
        <v>739505</v>
      </c>
      <c r="G1809" s="157" t="n">
        <v>501.02</v>
      </c>
      <c r="H1809" s="156" t="n">
        <v>1555</v>
      </c>
    </row>
    <row r="1810" ht="48" customHeight="1" s="113">
      <c r="A1810" s="158" t="n">
        <v>46147</v>
      </c>
      <c r="B1810" s="156" t="inlineStr">
        <is>
          <t>M006</t>
        </is>
      </c>
      <c r="C1810" s="156" t="inlineStr">
        <is>
          <t>AYDIN GİRNE</t>
        </is>
      </c>
      <c r="D1810" s="156" t="inlineStr">
        <is>
          <t>CÜNEYT ÇIKRIKÇI - AYŞE AVCU</t>
        </is>
      </c>
      <c r="E1810" s="156" t="n">
        <v>1376</v>
      </c>
      <c r="F1810" s="156" t="n">
        <v>353360</v>
      </c>
      <c r="G1810" s="157" t="n">
        <v>256.8</v>
      </c>
      <c r="H1810" s="156" t="n">
        <v>1313</v>
      </c>
    </row>
    <row r="1811" ht="48" customHeight="1" s="113">
      <c r="A1811" s="158" t="n">
        <v>46147</v>
      </c>
      <c r="B1811" s="156" t="inlineStr">
        <is>
          <t>M007</t>
        </is>
      </c>
      <c r="C1811" s="156" t="inlineStr">
        <is>
          <t>AYDIN MİMARSİNAN</t>
        </is>
      </c>
      <c r="D1811" s="156" t="inlineStr">
        <is>
          <t>CÜNEYT ÇIKRIKÇI - AYŞE AVCU</t>
        </is>
      </c>
      <c r="E1811" s="156" t="n">
        <v>3077</v>
      </c>
      <c r="F1811" s="156" t="n">
        <v>703999</v>
      </c>
      <c r="G1811" s="157" t="n">
        <v>228.79</v>
      </c>
      <c r="H1811" s="156" t="n">
        <v>3264</v>
      </c>
    </row>
    <row r="1812" ht="24" customHeight="1" s="113">
      <c r="A1812" s="158" t="n">
        <v>46147</v>
      </c>
      <c r="B1812" s="156" t="inlineStr">
        <is>
          <t>M008</t>
        </is>
      </c>
      <c r="C1812" s="156" t="inlineStr">
        <is>
          <t>AYRANCILAR</t>
        </is>
      </c>
      <c r="D1812" s="156" t="inlineStr">
        <is>
          <t>CÜNEYT ÇIKRIKÇI - AYŞE AVCU</t>
        </is>
      </c>
      <c r="E1812" s="156" t="n">
        <v>2545</v>
      </c>
      <c r="F1812" s="156" t="n">
        <v>572694</v>
      </c>
      <c r="G1812" s="157" t="n">
        <v>225.03</v>
      </c>
      <c r="H1812" s="156" t="n">
        <v>2604</v>
      </c>
    </row>
    <row r="1813" ht="36" customHeight="1" s="113">
      <c r="A1813" s="158" t="n">
        <v>46147</v>
      </c>
      <c r="B1813" s="156" t="inlineStr">
        <is>
          <t>M009</t>
        </is>
      </c>
      <c r="C1813" s="156" t="inlineStr">
        <is>
          <t>BALÇOVA</t>
        </is>
      </c>
      <c r="D1813" s="156" t="inlineStr">
        <is>
          <t>ERTAN TEKİ</t>
        </is>
      </c>
      <c r="E1813" s="156" t="n">
        <v>2392</v>
      </c>
      <c r="F1813" s="156" t="n">
        <v>474186</v>
      </c>
      <c r="G1813" s="157" t="n">
        <v>198.24</v>
      </c>
      <c r="H1813" s="156" t="n">
        <v>2446</v>
      </c>
    </row>
    <row r="1814" ht="24" customHeight="1" s="113">
      <c r="A1814" s="158" t="n">
        <v>46147</v>
      </c>
      <c r="B1814" s="156" t="inlineStr">
        <is>
          <t>M010</t>
        </is>
      </c>
      <c r="C1814" s="156" t="inlineStr">
        <is>
          <t>BAYRAKLI</t>
        </is>
      </c>
      <c r="D1814" s="156" t="inlineStr">
        <is>
          <t>DERYA YARDIMCI</t>
        </is>
      </c>
      <c r="E1814" s="156" t="n">
        <v>3614</v>
      </c>
      <c r="F1814" s="156" t="n">
        <v>859619</v>
      </c>
      <c r="G1814" s="157" t="n">
        <v>237.86</v>
      </c>
      <c r="H1814" s="156" t="n">
        <v>3865</v>
      </c>
    </row>
    <row r="1815" ht="36" customHeight="1" s="113">
      <c r="A1815" s="158" t="n">
        <v>46147</v>
      </c>
      <c r="B1815" s="156" t="inlineStr">
        <is>
          <t>M011</t>
        </is>
      </c>
      <c r="C1815" s="156" t="inlineStr">
        <is>
          <t>BOZYAKA</t>
        </is>
      </c>
      <c r="D1815" s="156" t="inlineStr">
        <is>
          <t>ERTAN TEKİ</t>
        </is>
      </c>
      <c r="E1815" s="156" t="n">
        <v>2586</v>
      </c>
      <c r="F1815" s="156" t="n">
        <v>1094443</v>
      </c>
      <c r="G1815" s="157" t="n">
        <v>423.22</v>
      </c>
      <c r="H1815" s="156" t="n">
        <v>2603</v>
      </c>
    </row>
    <row r="1816" ht="24" customHeight="1" s="113">
      <c r="A1816" s="158" t="n">
        <v>46147</v>
      </c>
      <c r="B1816" s="156" t="inlineStr">
        <is>
          <t>M012</t>
        </is>
      </c>
      <c r="C1816" s="156" t="inlineStr">
        <is>
          <t xml:space="preserve">BUCA </t>
        </is>
      </c>
      <c r="D1816" s="156" t="inlineStr">
        <is>
          <t>DERYA YARDIMCI</t>
        </is>
      </c>
      <c r="E1816" s="156" t="n">
        <v>1026</v>
      </c>
      <c r="F1816" s="156" t="n">
        <v>383383</v>
      </c>
      <c r="G1816" s="157" t="n">
        <v>373.67</v>
      </c>
      <c r="H1816" s="156" t="n">
        <v>1091</v>
      </c>
    </row>
    <row r="1817" ht="36" customHeight="1" s="113">
      <c r="A1817" s="158" t="n">
        <v>46147</v>
      </c>
      <c r="B1817" s="156" t="inlineStr">
        <is>
          <t>M013</t>
        </is>
      </c>
      <c r="C1817" s="156" t="inlineStr">
        <is>
          <t>DEDEBAŞI</t>
        </is>
      </c>
      <c r="D1817" s="156" t="inlineStr">
        <is>
          <t>DERYA YARDIMCI</t>
        </is>
      </c>
      <c r="E1817" s="156" t="n">
        <v>2545</v>
      </c>
      <c r="F1817" s="156" t="n">
        <v>1010546</v>
      </c>
      <c r="G1817" s="157" t="n">
        <v>397.07</v>
      </c>
      <c r="H1817" s="156" t="n">
        <v>2416</v>
      </c>
    </row>
    <row r="1818" ht="48" customHeight="1" s="113">
      <c r="A1818" s="158" t="n">
        <v>46147</v>
      </c>
      <c r="B1818" s="156" t="inlineStr">
        <is>
          <t>M014</t>
        </is>
      </c>
      <c r="C1818" s="156" t="inlineStr">
        <is>
          <t>ESKİİZMİR</t>
        </is>
      </c>
      <c r="D1818" s="156" t="inlineStr">
        <is>
          <t>ERTAN TEKİ</t>
        </is>
      </c>
      <c r="E1818" s="156" t="n">
        <v>1821</v>
      </c>
      <c r="F1818" s="156" t="n">
        <v>736521</v>
      </c>
      <c r="G1818" s="157" t="n">
        <v>404.46</v>
      </c>
      <c r="H1818" s="156" t="n">
        <v>1796</v>
      </c>
    </row>
    <row r="1819" ht="24" customHeight="1" s="113">
      <c r="A1819" s="158" t="n">
        <v>46147</v>
      </c>
      <c r="B1819" s="156" t="inlineStr">
        <is>
          <t>M015</t>
        </is>
      </c>
      <c r="C1819" s="156" t="inlineStr">
        <is>
          <t>GAZİEMİR-1</t>
        </is>
      </c>
      <c r="D1819" s="156" t="inlineStr">
        <is>
          <t>ALİ ÇELİK</t>
        </is>
      </c>
      <c r="E1819" s="156" t="n">
        <v>2013</v>
      </c>
      <c r="F1819" s="156" t="n">
        <v>872861</v>
      </c>
      <c r="G1819" s="157" t="n">
        <v>433.61</v>
      </c>
      <c r="H1819" s="156" t="n">
        <v>2147</v>
      </c>
    </row>
    <row r="1820" ht="24" customHeight="1" s="113">
      <c r="A1820" s="158" t="n">
        <v>46147</v>
      </c>
      <c r="B1820" s="156" t="inlineStr">
        <is>
          <t>M016</t>
        </is>
      </c>
      <c r="C1820" s="156" t="inlineStr">
        <is>
          <t>GAZİEMİR-2</t>
        </is>
      </c>
      <c r="D1820" s="156" t="inlineStr">
        <is>
          <t>ALİ ÇELİK</t>
        </is>
      </c>
      <c r="E1820" s="156" t="n">
        <v>2897</v>
      </c>
      <c r="F1820" s="156" t="n">
        <v>974535</v>
      </c>
      <c r="G1820" s="157" t="n">
        <v>336.39</v>
      </c>
      <c r="H1820" s="156" t="n">
        <v>2781</v>
      </c>
    </row>
    <row r="1821" ht="36" customHeight="1" s="113">
      <c r="A1821" s="158" t="n">
        <v>46147</v>
      </c>
      <c r="B1821" s="156" t="inlineStr">
        <is>
          <t>M017</t>
        </is>
      </c>
      <c r="C1821" s="156" t="inlineStr">
        <is>
          <t>GAZİEMİR-3</t>
        </is>
      </c>
      <c r="D1821" s="156" t="inlineStr">
        <is>
          <t>ALİ ÇELİK</t>
        </is>
      </c>
      <c r="E1821" s="156" t="n">
        <v>1642</v>
      </c>
      <c r="F1821" s="156" t="n">
        <v>534522</v>
      </c>
      <c r="G1821" s="157" t="n">
        <v>325.53</v>
      </c>
      <c r="H1821" s="156" t="n">
        <v>1639</v>
      </c>
    </row>
    <row r="1822" ht="36" customHeight="1" s="113">
      <c r="A1822" s="158" t="n">
        <v>46147</v>
      </c>
      <c r="B1822" s="156" t="inlineStr">
        <is>
          <t>M018</t>
        </is>
      </c>
      <c r="C1822" s="156" t="inlineStr">
        <is>
          <t>GAZİEMİR-4</t>
        </is>
      </c>
      <c r="D1822" s="156" t="inlineStr">
        <is>
          <t>ALİ ÇELİK</t>
        </is>
      </c>
      <c r="E1822" s="156" t="n">
        <v>2270</v>
      </c>
      <c r="F1822" s="156" t="n">
        <v>810401</v>
      </c>
      <c r="G1822" s="157" t="n">
        <v>357</v>
      </c>
      <c r="H1822" s="156" t="n">
        <v>2138</v>
      </c>
    </row>
    <row r="1823" ht="24" customHeight="1" s="113">
      <c r="A1823" s="158" t="n">
        <v>46147</v>
      </c>
      <c r="B1823" s="156" t="inlineStr">
        <is>
          <t>M019</t>
        </is>
      </c>
      <c r="C1823" s="156" t="inlineStr">
        <is>
          <t>GAZİEMİR-5</t>
        </is>
      </c>
      <c r="D1823" s="156" t="inlineStr">
        <is>
          <t>ALİ ÇELİK</t>
        </is>
      </c>
      <c r="E1823" s="156" t="n">
        <v>1671</v>
      </c>
      <c r="F1823" s="156" t="n">
        <v>407665</v>
      </c>
      <c r="G1823" s="157" t="n">
        <v>243.96</v>
      </c>
      <c r="H1823" s="156" t="n">
        <v>1681</v>
      </c>
    </row>
    <row r="1824" ht="24" customHeight="1" s="113">
      <c r="A1824" s="158" t="n">
        <v>46147</v>
      </c>
      <c r="B1824" s="156" t="inlineStr">
        <is>
          <t>M020</t>
        </is>
      </c>
      <c r="C1824" s="156" t="inlineStr">
        <is>
          <t>GAZİEMİR-6</t>
        </is>
      </c>
      <c r="D1824" s="156" t="inlineStr">
        <is>
          <t>ALİ ÇELİK</t>
        </is>
      </c>
      <c r="E1824" s="156" t="n">
        <v>637</v>
      </c>
      <c r="F1824" s="156" t="n">
        <v>266372</v>
      </c>
      <c r="G1824" s="157" t="n">
        <v>418.17</v>
      </c>
      <c r="H1824" s="156" t="n">
        <v>591</v>
      </c>
    </row>
    <row r="1825" ht="24" customHeight="1" s="113">
      <c r="A1825" s="158" t="n">
        <v>46147</v>
      </c>
      <c r="B1825" s="156" t="inlineStr">
        <is>
          <t>M021</t>
        </is>
      </c>
      <c r="C1825" s="156" t="inlineStr">
        <is>
          <t>GAZİEMİR-7</t>
        </is>
      </c>
      <c r="D1825" s="156" t="inlineStr">
        <is>
          <t>ALİ ÇELİK</t>
        </is>
      </c>
      <c r="E1825" s="156" t="n">
        <v>3998</v>
      </c>
      <c r="F1825" s="156" t="n">
        <v>1058846</v>
      </c>
      <c r="G1825" s="157" t="n">
        <v>264.84</v>
      </c>
      <c r="H1825" s="156" t="n">
        <v>3673</v>
      </c>
    </row>
    <row r="1826" ht="41.25" customHeight="1" s="113">
      <c r="A1826" s="158" t="n">
        <v>46147</v>
      </c>
      <c r="B1826" s="156" t="inlineStr">
        <is>
          <t>M022</t>
        </is>
      </c>
      <c r="C1826" s="156" t="inlineStr">
        <is>
          <t>GEDİZ</t>
        </is>
      </c>
      <c r="D1826" s="156" t="inlineStr">
        <is>
          <t>DERYA YARDIMCI</t>
        </is>
      </c>
      <c r="E1826" s="156" t="n">
        <v>1054</v>
      </c>
      <c r="F1826" s="156" t="n">
        <v>368085</v>
      </c>
      <c r="G1826" s="157" t="n">
        <v>349.23</v>
      </c>
      <c r="H1826" s="156" t="n">
        <v>984</v>
      </c>
    </row>
    <row r="1827" ht="24" customHeight="1" s="113">
      <c r="A1827" s="158" t="n">
        <v>46147</v>
      </c>
      <c r="B1827" s="156" t="inlineStr">
        <is>
          <t>M023</t>
        </is>
      </c>
      <c r="C1827" s="156" t="inlineStr">
        <is>
          <t>GÖZTEPE</t>
        </is>
      </c>
      <c r="D1827" s="156" t="inlineStr">
        <is>
          <t>ERTAN TEKİ</t>
        </is>
      </c>
      <c r="E1827" s="156" t="n">
        <v>2728</v>
      </c>
      <c r="F1827" s="156" t="n">
        <v>953591</v>
      </c>
      <c r="G1827" s="157" t="n">
        <v>349.56</v>
      </c>
      <c r="H1827" s="156" t="n">
        <v>2657</v>
      </c>
    </row>
    <row r="1828" ht="48" customHeight="1" s="113">
      <c r="A1828" s="158" t="n">
        <v>46147</v>
      </c>
      <c r="B1828" s="156" t="inlineStr">
        <is>
          <t>M024</t>
        </is>
      </c>
      <c r="C1828" s="156" t="inlineStr">
        <is>
          <t>GÜMÜŞPALA</t>
        </is>
      </c>
      <c r="D1828" s="156" t="inlineStr">
        <is>
          <t>DERYA YARDIMCI</t>
        </is>
      </c>
      <c r="E1828" s="156" t="n">
        <v>3413</v>
      </c>
      <c r="F1828" s="156" t="n">
        <v>1576476</v>
      </c>
      <c r="G1828" s="157" t="n">
        <v>461.9</v>
      </c>
      <c r="H1828" s="156" t="n">
        <v>3528</v>
      </c>
    </row>
    <row r="1829" ht="48" customHeight="1" s="113">
      <c r="A1829" s="158" t="n">
        <v>46147</v>
      </c>
      <c r="B1829" s="156" t="inlineStr">
        <is>
          <t>M025</t>
        </is>
      </c>
      <c r="C1829" s="156" t="inlineStr">
        <is>
          <t>HAL DEPO</t>
        </is>
      </c>
      <c r="D1829" s="156" t="inlineStr">
        <is>
          <t>HALİT BAŞDAŞ</t>
        </is>
      </c>
      <c r="E1829" s="156" t="n">
        <v>0</v>
      </c>
      <c r="F1829" s="156" t="n">
        <v>0</v>
      </c>
      <c r="G1829" s="156" t="n">
        <v>0</v>
      </c>
      <c r="H1829" s="156" t="n">
        <v>0</v>
      </c>
    </row>
    <row r="1830" ht="48" customHeight="1" s="113">
      <c r="A1830" s="158" t="n">
        <v>46147</v>
      </c>
      <c r="B1830" s="156" t="inlineStr">
        <is>
          <t>M026</t>
        </is>
      </c>
      <c r="C1830" s="156" t="inlineStr">
        <is>
          <t>HARMANDALI</t>
        </is>
      </c>
      <c r="D1830" s="156" t="inlineStr">
        <is>
          <t>DERYA YARDIMCI</t>
        </is>
      </c>
      <c r="E1830" s="156" t="n">
        <v>2643</v>
      </c>
      <c r="F1830" s="156" t="n">
        <v>973318</v>
      </c>
      <c r="G1830" s="157" t="n">
        <v>368.26</v>
      </c>
      <c r="H1830" s="156" t="n">
        <v>2602</v>
      </c>
    </row>
    <row r="1831" ht="48" customHeight="1" s="113">
      <c r="A1831" s="158" t="n">
        <v>46147</v>
      </c>
      <c r="B1831" s="156" t="inlineStr">
        <is>
          <t>M027</t>
        </is>
      </c>
      <c r="C1831" s="156" t="inlineStr">
        <is>
          <t>HATAY</t>
        </is>
      </c>
      <c r="D1831" s="156" t="inlineStr">
        <is>
          <t>ERTAN TEKİ</t>
        </is>
      </c>
      <c r="E1831" s="156" t="n">
        <v>4798</v>
      </c>
      <c r="F1831" s="156" t="n">
        <v>1741947</v>
      </c>
      <c r="G1831" s="157" t="n">
        <v>363.06</v>
      </c>
      <c r="H1831" s="156" t="n">
        <v>4374</v>
      </c>
    </row>
    <row r="1832" ht="48" customHeight="1" s="113">
      <c r="A1832" s="158" t="n">
        <v>46147</v>
      </c>
      <c r="B1832" s="156" t="inlineStr">
        <is>
          <t>M028</t>
        </is>
      </c>
      <c r="C1832" s="156" t="inlineStr">
        <is>
          <t>KARŞIYAKA-1</t>
        </is>
      </c>
      <c r="D1832" s="156" t="inlineStr">
        <is>
          <t>DERYA YARDIMCI</t>
        </is>
      </c>
      <c r="E1832" s="156" t="n">
        <v>3603</v>
      </c>
      <c r="F1832" s="156" t="n">
        <v>1296497</v>
      </c>
      <c r="G1832" s="157" t="n">
        <v>359.84</v>
      </c>
      <c r="H1832" s="156" t="n">
        <v>3536</v>
      </c>
    </row>
    <row r="1833" ht="48" customHeight="1" s="113">
      <c r="A1833" s="158" t="n">
        <v>46147</v>
      </c>
      <c r="B1833" s="156" t="inlineStr">
        <is>
          <t>M029</t>
        </is>
      </c>
      <c r="C1833" s="156" t="inlineStr">
        <is>
          <t>KARŞIYAKA-2</t>
        </is>
      </c>
      <c r="D1833" s="156" t="inlineStr">
        <is>
          <t>DERYA YARDIMCI</t>
        </is>
      </c>
      <c r="E1833" s="156" t="n">
        <v>885</v>
      </c>
      <c r="F1833" s="156" t="n">
        <v>240762</v>
      </c>
      <c r="G1833" s="157" t="n">
        <v>272.05</v>
      </c>
      <c r="H1833" s="156" t="n">
        <v>930</v>
      </c>
    </row>
    <row r="1834" ht="48" customHeight="1" s="113">
      <c r="A1834" s="158" t="n">
        <v>46147</v>
      </c>
      <c r="B1834" s="156" t="inlineStr">
        <is>
          <t>M030</t>
        </is>
      </c>
      <c r="C1834" s="156" t="inlineStr">
        <is>
          <t>MANAVKUYU</t>
        </is>
      </c>
      <c r="D1834" s="156" t="inlineStr">
        <is>
          <t>DERYA YARDIMCI</t>
        </is>
      </c>
      <c r="E1834" s="156" t="n">
        <v>2019</v>
      </c>
      <c r="F1834" s="156" t="n">
        <v>524152</v>
      </c>
      <c r="G1834" s="157" t="n">
        <v>259.61</v>
      </c>
      <c r="H1834" s="156" t="n">
        <v>2169</v>
      </c>
    </row>
    <row r="1835" ht="24" customHeight="1" s="113">
      <c r="A1835" s="158" t="n">
        <v>46147</v>
      </c>
      <c r="B1835" s="156" t="inlineStr">
        <is>
          <t>M031</t>
        </is>
      </c>
      <c r="C1835" s="156" t="inlineStr">
        <is>
          <t>MENDERES</t>
        </is>
      </c>
      <c r="D1835" s="156" t="inlineStr">
        <is>
          <t>CÜNEYT ÇIKRIKÇI - AYŞE AVCU</t>
        </is>
      </c>
      <c r="E1835" s="156" t="n">
        <v>4362</v>
      </c>
      <c r="F1835" s="156" t="n">
        <v>985300</v>
      </c>
      <c r="G1835" s="157" t="n">
        <v>225.88</v>
      </c>
      <c r="H1835" s="156" t="n">
        <v>4646</v>
      </c>
    </row>
    <row r="1836" ht="36" customHeight="1" s="113">
      <c r="A1836" s="158" t="n">
        <v>46147</v>
      </c>
      <c r="B1836" s="156" t="inlineStr">
        <is>
          <t>M032</t>
        </is>
      </c>
      <c r="C1836" s="156" t="inlineStr">
        <is>
          <t>MENDERES DEPO</t>
        </is>
      </c>
      <c r="D1836" s="156" t="inlineStr">
        <is>
          <t>AYHAN DAŞDEMİR</t>
        </is>
      </c>
      <c r="E1836" s="156" t="n">
        <v>0</v>
      </c>
      <c r="F1836" s="156" t="n">
        <v>0</v>
      </c>
      <c r="G1836" s="156" t="n">
        <v>0</v>
      </c>
      <c r="H1836" s="156" t="n">
        <v>0</v>
      </c>
    </row>
    <row r="1837" ht="24" customHeight="1" s="113">
      <c r="A1837" s="158" t="n">
        <v>46147</v>
      </c>
      <c r="B1837" s="156" t="inlineStr">
        <is>
          <t>M033</t>
        </is>
      </c>
      <c r="C1837" s="156" t="inlineStr">
        <is>
          <t>MERKEZ</t>
        </is>
      </c>
      <c r="D1837" s="156" t="inlineStr">
        <is>
          <t>GENEL MÜDÜR</t>
        </is>
      </c>
      <c r="E1837" s="156" t="n">
        <v>0</v>
      </c>
      <c r="F1837" s="156" t="n">
        <v>0</v>
      </c>
      <c r="G1837" s="156" t="n">
        <v>0</v>
      </c>
      <c r="H1837" s="156" t="n">
        <v>0</v>
      </c>
    </row>
    <row r="1838" ht="36" customHeight="1" s="113">
      <c r="A1838" s="158" t="n">
        <v>46147</v>
      </c>
      <c r="B1838" s="156" t="inlineStr">
        <is>
          <t>M034</t>
        </is>
      </c>
      <c r="C1838" s="156" t="inlineStr">
        <is>
          <t>NARLIDERE</t>
        </is>
      </c>
      <c r="D1838" s="156" t="inlineStr">
        <is>
          <t>ERTAN TEKİ</t>
        </is>
      </c>
      <c r="E1838" s="156" t="n">
        <v>3514</v>
      </c>
      <c r="F1838" s="156" t="n">
        <v>828333</v>
      </c>
      <c r="G1838" s="157" t="n">
        <v>235.72</v>
      </c>
      <c r="H1838" s="156" t="n">
        <v>3556</v>
      </c>
    </row>
    <row r="1839" ht="36" customHeight="1" s="113">
      <c r="A1839" s="158" t="n">
        <v>46147</v>
      </c>
      <c r="B1839" s="156" t="inlineStr">
        <is>
          <t>M035</t>
        </is>
      </c>
      <c r="C1839" s="156" t="inlineStr">
        <is>
          <t>OSMANGAZİ</t>
        </is>
      </c>
      <c r="D1839" s="156" t="inlineStr">
        <is>
          <t>DERYA YARDIMCI</t>
        </is>
      </c>
      <c r="E1839" s="156" t="n">
        <v>4315</v>
      </c>
      <c r="F1839" s="156" t="n">
        <v>1296054</v>
      </c>
      <c r="G1839" s="157" t="n">
        <v>300.36</v>
      </c>
      <c r="H1839" s="156" t="n">
        <v>4212</v>
      </c>
    </row>
    <row r="1840" ht="24" customHeight="1" s="113">
      <c r="A1840" s="158" t="n">
        <v>46147</v>
      </c>
      <c r="B1840" s="156" t="inlineStr">
        <is>
          <t>M036</t>
        </is>
      </c>
      <c r="C1840" s="156" t="inlineStr">
        <is>
          <t>POLİGON</t>
        </is>
      </c>
      <c r="D1840" s="156" t="inlineStr">
        <is>
          <t>ERTAN TEKİ</t>
        </is>
      </c>
      <c r="E1840" s="156" t="n">
        <v>1758</v>
      </c>
      <c r="F1840" s="156" t="n">
        <v>378261</v>
      </c>
      <c r="G1840" s="157" t="n">
        <v>215.17</v>
      </c>
      <c r="H1840" s="156" t="n">
        <v>1630</v>
      </c>
    </row>
    <row r="1841" ht="48" customHeight="1" s="113">
      <c r="A1841" s="158" t="n">
        <v>46147</v>
      </c>
      <c r="B1841" s="156" t="inlineStr">
        <is>
          <t>M037</t>
        </is>
      </c>
      <c r="C1841" s="156" t="inlineStr">
        <is>
          <t>SEFERİHİSAR</t>
        </is>
      </c>
      <c r="D1841" s="156" t="inlineStr">
        <is>
          <t>ERTAN TEKİ</t>
        </is>
      </c>
      <c r="E1841" s="156" t="n">
        <v>4280</v>
      </c>
      <c r="F1841" s="156" t="n">
        <v>1627157</v>
      </c>
      <c r="G1841" s="157" t="n">
        <v>380.18</v>
      </c>
      <c r="H1841" s="156" t="n">
        <v>4608</v>
      </c>
    </row>
    <row r="1842" ht="48" customHeight="1" s="113">
      <c r="A1842" s="158" t="n">
        <v>46147</v>
      </c>
      <c r="B1842" s="156" t="inlineStr">
        <is>
          <t>M038</t>
        </is>
      </c>
      <c r="C1842" s="156" t="inlineStr">
        <is>
          <t>TORBALI 1</t>
        </is>
      </c>
      <c r="D1842" s="156" t="inlineStr">
        <is>
          <t>CÜNEYT ÇIKRIKÇI - AYŞE AVCU</t>
        </is>
      </c>
      <c r="E1842" s="156" t="n">
        <v>2162</v>
      </c>
      <c r="F1842" s="156" t="n">
        <v>1050589</v>
      </c>
      <c r="G1842" s="157" t="n">
        <v>485.93</v>
      </c>
      <c r="H1842" s="156" t="n">
        <v>2012</v>
      </c>
    </row>
    <row r="1843" ht="48" customHeight="1" s="113">
      <c r="A1843" s="158" t="n">
        <v>46147</v>
      </c>
      <c r="B1843" s="156" t="inlineStr">
        <is>
          <t>M039</t>
        </is>
      </c>
      <c r="C1843" s="156" t="inlineStr">
        <is>
          <t>TORBALI 2</t>
        </is>
      </c>
      <c r="D1843" s="156" t="inlineStr">
        <is>
          <t>CÜNEYT ÇIKRIKÇI - AYŞE AVCU</t>
        </is>
      </c>
      <c r="E1843" s="156" t="n">
        <v>3939</v>
      </c>
      <c r="F1843" s="156" t="n">
        <v>1213493</v>
      </c>
      <c r="G1843" s="157" t="n">
        <v>308.07</v>
      </c>
      <c r="H1843" s="156" t="n">
        <v>3756</v>
      </c>
    </row>
    <row r="1844" ht="48" customHeight="1" s="113">
      <c r="A1844" s="158" t="n">
        <v>46147</v>
      </c>
      <c r="B1844" s="156" t="inlineStr">
        <is>
          <t>M040</t>
        </is>
      </c>
      <c r="C1844" s="156" t="inlineStr">
        <is>
          <t>TORBALI 3</t>
        </is>
      </c>
      <c r="D1844" s="156" t="inlineStr">
        <is>
          <t>CÜNEYT ÇIKRIKÇI - AYŞE AVCU</t>
        </is>
      </c>
      <c r="E1844" s="156" t="n">
        <v>1990</v>
      </c>
      <c r="F1844" s="156" t="n">
        <v>596165</v>
      </c>
      <c r="G1844" s="157" t="n">
        <v>299.58</v>
      </c>
      <c r="H1844" s="156" t="n">
        <v>1862</v>
      </c>
    </row>
    <row r="1845" ht="48" customHeight="1" s="113">
      <c r="A1845" s="158" t="n">
        <v>46147</v>
      </c>
      <c r="B1845" s="156" t="inlineStr">
        <is>
          <t>M041</t>
        </is>
      </c>
      <c r="C1845" s="156" t="inlineStr">
        <is>
          <t>TORBALI 4</t>
        </is>
      </c>
      <c r="D1845" s="156" t="inlineStr">
        <is>
          <t>CÜNEYT ÇIKRIKÇI - AYŞE AVCU</t>
        </is>
      </c>
      <c r="E1845" s="156" t="n">
        <v>3683</v>
      </c>
      <c r="F1845" s="156" t="n">
        <v>1858641</v>
      </c>
      <c r="G1845" s="157" t="n">
        <v>504.65</v>
      </c>
      <c r="H1845" s="156" t="n">
        <v>3748</v>
      </c>
    </row>
    <row r="1846" ht="48" customHeight="1" s="113">
      <c r="A1846" s="158" t="n">
        <v>46147</v>
      </c>
      <c r="B1846" s="156" t="inlineStr">
        <is>
          <t>M042</t>
        </is>
      </c>
      <c r="C1846" s="156" t="inlineStr">
        <is>
          <t>TORBALI 5</t>
        </is>
      </c>
      <c r="D1846" s="156" t="inlineStr">
        <is>
          <t>CÜNEYT ÇIKRIKÇI - AYŞE AVCU</t>
        </is>
      </c>
      <c r="E1846" s="156" t="n">
        <v>4167</v>
      </c>
      <c r="F1846" s="156" t="n">
        <v>1364451</v>
      </c>
      <c r="G1846" s="157" t="n">
        <v>327.44</v>
      </c>
      <c r="H1846" s="156" t="n">
        <v>4097</v>
      </c>
    </row>
    <row r="1847" ht="48" customHeight="1" s="113">
      <c r="A1847" s="158" t="n">
        <v>46147</v>
      </c>
      <c r="B1847" s="156" t="inlineStr">
        <is>
          <t>M043</t>
        </is>
      </c>
      <c r="C1847" s="156" t="inlineStr">
        <is>
          <t>YAPICIOĞLU</t>
        </is>
      </c>
      <c r="D1847" s="156" t="inlineStr">
        <is>
          <t>ERTAN TEKİ</t>
        </is>
      </c>
      <c r="E1847" s="156" t="n">
        <v>1740</v>
      </c>
      <c r="F1847" s="156" t="n">
        <v>786089</v>
      </c>
      <c r="G1847" s="157" t="n">
        <v>451.78</v>
      </c>
      <c r="H1847" s="156" t="n">
        <v>1828</v>
      </c>
    </row>
    <row r="1848" ht="36" customHeight="1" s="113">
      <c r="A1848" s="158" t="n">
        <v>46147</v>
      </c>
      <c r="B1848" s="156" t="inlineStr">
        <is>
          <t>M044</t>
        </is>
      </c>
      <c r="C1848" s="156" t="inlineStr">
        <is>
          <t>YEŞİLOVA</t>
        </is>
      </c>
      <c r="D1848" s="156" t="inlineStr">
        <is>
          <t>DERYA YARDIMCI</t>
        </is>
      </c>
      <c r="E1848" s="156" t="n">
        <v>631</v>
      </c>
      <c r="F1848" s="156" t="n">
        <v>149846</v>
      </c>
      <c r="G1848" s="157" t="n">
        <v>237.47</v>
      </c>
      <c r="H1848" s="156" t="n">
        <v>642</v>
      </c>
    </row>
    <row r="1849" ht="24" customHeight="1" s="113">
      <c r="A1849" s="158" t="n">
        <v>46147</v>
      </c>
      <c r="B1849" s="156" t="inlineStr">
        <is>
          <t>M045</t>
        </is>
      </c>
      <c r="C1849" s="156" t="inlineStr">
        <is>
          <t>Z1  ET DEPO</t>
        </is>
      </c>
      <c r="D1849" s="156" t="inlineStr">
        <is>
          <t>FARUK MALKOÇ</t>
        </is>
      </c>
      <c r="E1849" s="156" t="n">
        <v>0</v>
      </c>
      <c r="F1849" s="156" t="n">
        <v>0</v>
      </c>
      <c r="G1849" s="156" t="n">
        <v>0</v>
      </c>
      <c r="H1849" s="156" t="n">
        <v>0</v>
      </c>
    </row>
    <row r="1850" ht="36" customHeight="1" s="113">
      <c r="A1850" s="158" t="n">
        <v>46147</v>
      </c>
      <c r="B1850" s="156" t="inlineStr">
        <is>
          <t>M046</t>
        </is>
      </c>
      <c r="C1850" s="156" t="inlineStr">
        <is>
          <t>ÇAMDİBİ</t>
        </is>
      </c>
      <c r="D1850" s="156" t="inlineStr">
        <is>
          <t>DERYA YARDIMCI</t>
        </is>
      </c>
      <c r="E1850" s="156" t="n">
        <v>2704</v>
      </c>
      <c r="F1850" s="156" t="n">
        <v>599483</v>
      </c>
      <c r="G1850" s="157" t="n">
        <v>221.7</v>
      </c>
      <c r="H1850" s="156" t="n">
        <v>2608</v>
      </c>
    </row>
    <row r="1851" ht="24" customHeight="1" s="113">
      <c r="A1851" s="158" t="n">
        <v>46147</v>
      </c>
      <c r="B1851" s="156" t="inlineStr">
        <is>
          <t>M047</t>
        </is>
      </c>
      <c r="C1851" s="156" t="inlineStr">
        <is>
          <t>ÇİFTLİK</t>
        </is>
      </c>
      <c r="D1851" s="156" t="inlineStr">
        <is>
          <t>CEBRAİL ÇİÇEK</t>
        </is>
      </c>
      <c r="E1851" s="156" t="n">
        <v>0</v>
      </c>
      <c r="F1851" s="156" t="n">
        <v>0</v>
      </c>
      <c r="G1851" s="156" t="n">
        <v>0</v>
      </c>
      <c r="H1851" s="156" t="n">
        <v>0</v>
      </c>
    </row>
    <row r="1852" ht="36" customHeight="1" s="113">
      <c r="A1852" s="158" t="n">
        <v>46147</v>
      </c>
      <c r="B1852" s="156" t="inlineStr">
        <is>
          <t>M048</t>
        </is>
      </c>
      <c r="C1852" s="156" t="inlineStr">
        <is>
          <t>ÇİĞLİ</t>
        </is>
      </c>
      <c r="D1852" s="156" t="inlineStr">
        <is>
          <t>DERYA YARDIMCI</t>
        </is>
      </c>
      <c r="E1852" s="156" t="n">
        <v>2483</v>
      </c>
      <c r="F1852" s="156" t="n">
        <v>524015</v>
      </c>
      <c r="G1852" s="157" t="n">
        <v>211.04</v>
      </c>
      <c r="H1852" s="156" t="n">
        <v>2454</v>
      </c>
    </row>
    <row r="1853" ht="24" customHeight="1" s="113">
      <c r="A1853" s="158" t="n">
        <v>46147</v>
      </c>
      <c r="B1853" s="156" t="inlineStr">
        <is>
          <t>M049</t>
        </is>
      </c>
      <c r="C1853" s="156" t="inlineStr">
        <is>
          <t>ÖZDERE</t>
        </is>
      </c>
      <c r="D1853" s="156" t="inlineStr">
        <is>
          <t>CÜNEYT ÇIKRIKÇI - AYŞE AVCU</t>
        </is>
      </c>
      <c r="E1853" s="156" t="n">
        <v>802</v>
      </c>
      <c r="F1853" s="156" t="n">
        <v>271249</v>
      </c>
      <c r="G1853" s="157" t="n">
        <v>338.22</v>
      </c>
      <c r="H1853" s="156" t="n">
        <v>861</v>
      </c>
    </row>
    <row r="1854" ht="36" customHeight="1" s="113">
      <c r="A1854" s="158" t="n">
        <v>46147</v>
      </c>
      <c r="B1854" s="156" t="inlineStr">
        <is>
          <t>M050</t>
        </is>
      </c>
      <c r="C1854" s="156" t="inlineStr">
        <is>
          <t>İZMİRSPOR</t>
        </is>
      </c>
      <c r="D1854" s="156" t="inlineStr">
        <is>
          <t>ERTAN TEKİ</t>
        </is>
      </c>
      <c r="E1854" s="156" t="n">
        <v>4985</v>
      </c>
      <c r="F1854" s="156" t="n">
        <v>2508949</v>
      </c>
      <c r="G1854" s="157" t="n">
        <v>503.3</v>
      </c>
      <c r="H1854" s="156" t="n">
        <v>5247</v>
      </c>
    </row>
    <row r="1855" ht="36" customHeight="1" s="113">
      <c r="A1855" s="158" t="n">
        <v>46147</v>
      </c>
      <c r="B1855" s="156" t="inlineStr">
        <is>
          <t>M051</t>
        </is>
      </c>
      <c r="C1855" s="156" t="inlineStr">
        <is>
          <t>ŞİRİNYER</t>
        </is>
      </c>
      <c r="D1855" s="156" t="inlineStr">
        <is>
          <t>ERTAN TEKİ</t>
        </is>
      </c>
      <c r="E1855" s="156" t="n">
        <v>1139</v>
      </c>
      <c r="F1855" s="156" t="n">
        <v>560518</v>
      </c>
      <c r="G1855" s="157" t="n">
        <v>492.11</v>
      </c>
      <c r="H1855" s="156" t="n">
        <v>1208</v>
      </c>
    </row>
    <row r="1856" ht="36" customHeight="1" s="113">
      <c r="A1856" s="158" t="n">
        <v>46147</v>
      </c>
      <c r="B1856" s="156" t="inlineStr">
        <is>
          <t>M052</t>
        </is>
      </c>
      <c r="C1856" s="156" t="inlineStr">
        <is>
          <t>ŞİRİNYER 2</t>
        </is>
      </c>
      <c r="D1856" s="156" t="inlineStr">
        <is>
          <t>DERYA YARDIMCI</t>
        </is>
      </c>
      <c r="E1856" s="156" t="n">
        <v>2267</v>
      </c>
      <c r="F1856" s="156" t="n">
        <v>1100832</v>
      </c>
      <c r="G1856" s="157" t="n">
        <v>485.59</v>
      </c>
      <c r="H1856" s="156" t="n">
        <v>2081</v>
      </c>
    </row>
    <row r="1857" ht="48" customHeight="1" s="113">
      <c r="A1857" s="158" t="n">
        <v>46147</v>
      </c>
      <c r="B1857" s="156" t="inlineStr">
        <is>
          <t>M057</t>
        </is>
      </c>
      <c r="C1857" s="156" t="inlineStr">
        <is>
          <t>BUCA2</t>
        </is>
      </c>
      <c r="D1857" s="156" t="inlineStr">
        <is>
          <t>ERTAN TEKİ</t>
        </is>
      </c>
      <c r="E1857" s="156" t="n">
        <v>0</v>
      </c>
      <c r="F1857" s="156" t="n">
        <v>0</v>
      </c>
      <c r="G1857" s="156" t="n">
        <v>0</v>
      </c>
      <c r="H1857" s="156" t="n">
        <v>0</v>
      </c>
    </row>
    <row r="1858" ht="36" customHeight="1" s="113">
      <c r="A1858" s="158" t="n">
        <v>46148</v>
      </c>
      <c r="B1858" s="156" t="inlineStr">
        <is>
          <t>M001</t>
        </is>
      </c>
      <c r="C1858" s="156" t="inlineStr">
        <is>
          <t>AKEVLER</t>
        </is>
      </c>
      <c r="D1858" s="156" t="inlineStr">
        <is>
          <t>ERTAN TEKİ</t>
        </is>
      </c>
      <c r="E1858" s="156" t="n">
        <v>1218</v>
      </c>
      <c r="F1858" s="156" t="n">
        <v>467463</v>
      </c>
      <c r="G1858" s="157" t="n">
        <v>383.8</v>
      </c>
      <c r="H1858" s="156" t="n">
        <v>1284</v>
      </c>
    </row>
    <row r="1859" ht="54.75" customHeight="1" s="113">
      <c r="A1859" s="158" t="n">
        <v>46148</v>
      </c>
      <c r="B1859" s="156" t="inlineStr">
        <is>
          <t>M002</t>
        </is>
      </c>
      <c r="C1859" s="156" t="inlineStr">
        <is>
          <t>AYDIN EFELER</t>
        </is>
      </c>
      <c r="D1859" s="156" t="inlineStr">
        <is>
          <t>CÜNEYT ÇIKRIKÇI - AYŞE AVCU</t>
        </is>
      </c>
      <c r="E1859" s="156" t="n">
        <v>2861</v>
      </c>
      <c r="F1859" s="156" t="n">
        <v>903483</v>
      </c>
      <c r="G1859" s="157" t="n">
        <v>315.79</v>
      </c>
      <c r="H1859" s="156" t="n">
        <v>2776</v>
      </c>
    </row>
    <row r="1860" ht="24" customHeight="1" s="113">
      <c r="A1860" s="158" t="n">
        <v>46148</v>
      </c>
      <c r="B1860" s="156" t="inlineStr">
        <is>
          <t>M003</t>
        </is>
      </c>
      <c r="C1860" s="156" t="inlineStr">
        <is>
          <t>AYDIN EFELER-2</t>
        </is>
      </c>
      <c r="D1860" s="156" t="inlineStr">
        <is>
          <t>CÜNEYT ÇIKRIKÇI - AYŞE AVCU</t>
        </is>
      </c>
      <c r="E1860" s="156" t="n">
        <v>1392</v>
      </c>
      <c r="F1860" s="156" t="n">
        <v>604430</v>
      </c>
      <c r="G1860" s="157" t="n">
        <v>434.22</v>
      </c>
      <c r="H1860" s="156" t="n">
        <v>1441</v>
      </c>
    </row>
    <row r="1861" ht="36" customHeight="1" s="113">
      <c r="A1861" s="158" t="n">
        <v>46148</v>
      </c>
      <c r="B1861" s="156" t="inlineStr">
        <is>
          <t>M004</t>
        </is>
      </c>
      <c r="C1861" s="156" t="inlineStr">
        <is>
          <t>AYDIN FATİH</t>
        </is>
      </c>
      <c r="D1861" s="156" t="inlineStr">
        <is>
          <t>CÜNEYT ÇIKRIKÇI - AYŞE AVCU</t>
        </is>
      </c>
      <c r="E1861" s="156" t="n">
        <v>967</v>
      </c>
      <c r="F1861" s="156" t="n">
        <v>354209</v>
      </c>
      <c r="G1861" s="157" t="n">
        <v>366.3</v>
      </c>
      <c r="H1861" s="156" t="n">
        <v>1028</v>
      </c>
    </row>
    <row r="1862" ht="24" customHeight="1" s="113">
      <c r="A1862" s="158" t="n">
        <v>46148</v>
      </c>
      <c r="B1862" s="156" t="inlineStr">
        <is>
          <t>M005</t>
        </is>
      </c>
      <c r="C1862" s="156" t="inlineStr">
        <is>
          <t>AYDIN FATİH-2</t>
        </is>
      </c>
      <c r="D1862" s="156" t="inlineStr">
        <is>
          <t>CÜNEYT ÇIKRIKÇI - AYŞE AVCU</t>
        </is>
      </c>
      <c r="E1862" s="156" t="n">
        <v>1318</v>
      </c>
      <c r="F1862" s="156" t="n">
        <v>722680</v>
      </c>
      <c r="G1862" s="157" t="n">
        <v>548.3200000000001</v>
      </c>
      <c r="H1862" s="156" t="n">
        <v>1365</v>
      </c>
    </row>
    <row r="1863" ht="24" customHeight="1" s="113">
      <c r="A1863" s="158" t="n">
        <v>46148</v>
      </c>
      <c r="B1863" s="156" t="inlineStr">
        <is>
          <t>M006</t>
        </is>
      </c>
      <c r="C1863" s="156" t="inlineStr">
        <is>
          <t>AYDIN GİRNE</t>
        </is>
      </c>
      <c r="D1863" s="156" t="inlineStr">
        <is>
          <t>CÜNEYT ÇIKRIKÇI - AYŞE AVCU</t>
        </is>
      </c>
      <c r="E1863" s="156" t="n">
        <v>1757</v>
      </c>
      <c r="F1863" s="156" t="n">
        <v>504444</v>
      </c>
      <c r="G1863" s="157" t="n">
        <v>287.11</v>
      </c>
      <c r="H1863" s="156" t="n">
        <v>1649</v>
      </c>
    </row>
    <row r="1864" ht="48" customHeight="1" s="113">
      <c r="A1864" s="158" t="n">
        <v>46148</v>
      </c>
      <c r="B1864" s="156" t="inlineStr">
        <is>
          <t>M007</t>
        </is>
      </c>
      <c r="C1864" s="156" t="inlineStr">
        <is>
          <t>AYDIN MİMARSİNAN</t>
        </is>
      </c>
      <c r="D1864" s="156" t="inlineStr">
        <is>
          <t>CÜNEYT ÇIKRIKÇI - AYŞE AVCU</t>
        </is>
      </c>
      <c r="E1864" s="156" t="n">
        <v>3756</v>
      </c>
      <c r="F1864" s="156" t="n">
        <v>886715</v>
      </c>
      <c r="G1864" s="157" t="n">
        <v>236.08</v>
      </c>
      <c r="H1864" s="156" t="n">
        <v>3412</v>
      </c>
    </row>
    <row r="1865" ht="48" customHeight="1" s="113">
      <c r="A1865" s="158" t="n">
        <v>46148</v>
      </c>
      <c r="B1865" s="156" t="inlineStr">
        <is>
          <t>M008</t>
        </is>
      </c>
      <c r="C1865" s="156" t="inlineStr">
        <is>
          <t>AYRANCILAR</t>
        </is>
      </c>
      <c r="D1865" s="156" t="inlineStr">
        <is>
          <t>CÜNEYT ÇIKRIKÇI - AYŞE AVCU</t>
        </is>
      </c>
      <c r="E1865" s="156" t="n">
        <v>3571</v>
      </c>
      <c r="F1865" s="156" t="n">
        <v>960887</v>
      </c>
      <c r="G1865" s="157" t="n">
        <v>269.08</v>
      </c>
      <c r="H1865" s="156" t="n">
        <v>3613</v>
      </c>
    </row>
    <row r="1866" ht="48" customHeight="1" s="113">
      <c r="A1866" s="158" t="n">
        <v>46148</v>
      </c>
      <c r="B1866" s="156" t="inlineStr">
        <is>
          <t>M009</t>
        </is>
      </c>
      <c r="C1866" s="156" t="inlineStr">
        <is>
          <t>BALÇOVA</t>
        </is>
      </c>
      <c r="D1866" s="156" t="inlineStr">
        <is>
          <t>ERTAN TEKİ</t>
        </is>
      </c>
      <c r="E1866" s="156" t="n">
        <v>3511</v>
      </c>
      <c r="F1866" s="156" t="n">
        <v>692622</v>
      </c>
      <c r="G1866" s="157" t="n">
        <v>197.27</v>
      </c>
      <c r="H1866" s="156" t="n">
        <v>3653</v>
      </c>
    </row>
    <row r="1867" ht="48" customHeight="1" s="113">
      <c r="A1867" s="158" t="n">
        <v>46148</v>
      </c>
      <c r="B1867" s="156" t="inlineStr">
        <is>
          <t>M010</t>
        </is>
      </c>
      <c r="C1867" s="156" t="inlineStr">
        <is>
          <t>BAYRAKLI</t>
        </is>
      </c>
      <c r="D1867" s="156" t="inlineStr">
        <is>
          <t>DERYA YARDIMCI</t>
        </is>
      </c>
      <c r="E1867" s="156" t="n">
        <v>2876</v>
      </c>
      <c r="F1867" s="156" t="n">
        <v>683330</v>
      </c>
      <c r="G1867" s="157" t="n">
        <v>237.6</v>
      </c>
      <c r="H1867" s="156" t="n">
        <v>2772</v>
      </c>
    </row>
    <row r="1868" ht="48" customHeight="1" s="113">
      <c r="A1868" s="158" t="n">
        <v>46148</v>
      </c>
      <c r="B1868" s="156" t="inlineStr">
        <is>
          <t>M011</t>
        </is>
      </c>
      <c r="C1868" s="156" t="inlineStr">
        <is>
          <t>BOZYAKA</t>
        </is>
      </c>
      <c r="D1868" s="156" t="inlineStr">
        <is>
          <t>ERTAN TEKİ</t>
        </is>
      </c>
      <c r="E1868" s="156" t="n">
        <v>2491</v>
      </c>
      <c r="F1868" s="156" t="n">
        <v>1104433</v>
      </c>
      <c r="G1868" s="157" t="n">
        <v>443.37</v>
      </c>
      <c r="H1868" s="156" t="n">
        <v>2272</v>
      </c>
    </row>
    <row r="1869" ht="24" customHeight="1" s="113">
      <c r="A1869" s="158" t="n">
        <v>46148</v>
      </c>
      <c r="B1869" s="156" t="inlineStr">
        <is>
          <t>M012</t>
        </is>
      </c>
      <c r="C1869" s="156" t="inlineStr">
        <is>
          <t xml:space="preserve">BUCA </t>
        </is>
      </c>
      <c r="D1869" s="156" t="inlineStr">
        <is>
          <t>DERYA YARDIMCI</t>
        </is>
      </c>
      <c r="E1869" s="156" t="n">
        <v>1286</v>
      </c>
      <c r="F1869" s="156" t="n">
        <v>526716</v>
      </c>
      <c r="G1869" s="157" t="n">
        <v>409.58</v>
      </c>
      <c r="H1869" s="156" t="n">
        <v>1323</v>
      </c>
    </row>
    <row r="1870" ht="36" customHeight="1" s="113">
      <c r="A1870" s="158" t="n">
        <v>46148</v>
      </c>
      <c r="B1870" s="156" t="inlineStr">
        <is>
          <t>M013</t>
        </is>
      </c>
      <c r="C1870" s="156" t="inlineStr">
        <is>
          <t>DEDEBAŞI</t>
        </is>
      </c>
      <c r="D1870" s="156" t="inlineStr">
        <is>
          <t>DERYA YARDIMCI</t>
        </is>
      </c>
      <c r="E1870" s="156" t="n">
        <v>2945</v>
      </c>
      <c r="F1870" s="156" t="n">
        <v>1429470</v>
      </c>
      <c r="G1870" s="157" t="n">
        <v>485.39</v>
      </c>
      <c r="H1870" s="156" t="n">
        <v>2924</v>
      </c>
    </row>
    <row r="1871" ht="24" customHeight="1" s="113">
      <c r="A1871" s="158" t="n">
        <v>46148</v>
      </c>
      <c r="B1871" s="156" t="inlineStr">
        <is>
          <t>M014</t>
        </is>
      </c>
      <c r="C1871" s="156" t="inlineStr">
        <is>
          <t>ESKİİZMİR</t>
        </is>
      </c>
      <c r="D1871" s="156" t="inlineStr">
        <is>
          <t>ERTAN TEKİ</t>
        </is>
      </c>
      <c r="E1871" s="156" t="n">
        <v>2497</v>
      </c>
      <c r="F1871" s="156" t="n">
        <v>1057297</v>
      </c>
      <c r="G1871" s="157" t="n">
        <v>423.43</v>
      </c>
      <c r="H1871" s="156" t="n">
        <v>2336</v>
      </c>
    </row>
    <row r="1872" ht="36" customHeight="1" s="113">
      <c r="A1872" s="158" t="n">
        <v>46148</v>
      </c>
      <c r="B1872" s="156" t="inlineStr">
        <is>
          <t>M015</t>
        </is>
      </c>
      <c r="C1872" s="156" t="inlineStr">
        <is>
          <t>GAZİEMİR-1</t>
        </is>
      </c>
      <c r="D1872" s="156" t="inlineStr">
        <is>
          <t>ALİ ÇELİK</t>
        </is>
      </c>
      <c r="E1872" s="156" t="n">
        <v>1939</v>
      </c>
      <c r="F1872" s="156" t="n">
        <v>708990</v>
      </c>
      <c r="G1872" s="157" t="n">
        <v>365.65</v>
      </c>
      <c r="H1872" s="156" t="n">
        <v>2017</v>
      </c>
    </row>
    <row r="1873" ht="24" customHeight="1" s="113">
      <c r="A1873" s="158" t="n">
        <v>46148</v>
      </c>
      <c r="B1873" s="156" t="inlineStr">
        <is>
          <t>M016</t>
        </is>
      </c>
      <c r="C1873" s="156" t="inlineStr">
        <is>
          <t>GAZİEMİR-2</t>
        </is>
      </c>
      <c r="D1873" s="156" t="inlineStr">
        <is>
          <t>ALİ ÇELİK</t>
        </is>
      </c>
      <c r="E1873" s="156" t="n">
        <v>2380</v>
      </c>
      <c r="F1873" s="156" t="n">
        <v>828016</v>
      </c>
      <c r="G1873" s="157" t="n">
        <v>347.91</v>
      </c>
      <c r="H1873" s="156" t="n">
        <v>2206</v>
      </c>
    </row>
    <row r="1874" ht="36" customHeight="1" s="113">
      <c r="A1874" s="158" t="n">
        <v>46148</v>
      </c>
      <c r="B1874" s="156" t="inlineStr">
        <is>
          <t>M017</t>
        </is>
      </c>
      <c r="C1874" s="156" t="inlineStr">
        <is>
          <t>GAZİEMİR-3</t>
        </is>
      </c>
      <c r="D1874" s="156" t="inlineStr">
        <is>
          <t>ALİ ÇELİK</t>
        </is>
      </c>
      <c r="E1874" s="156" t="n">
        <v>2349</v>
      </c>
      <c r="F1874" s="156" t="n">
        <v>678507</v>
      </c>
      <c r="G1874" s="157" t="n">
        <v>288.85</v>
      </c>
      <c r="H1874" s="156" t="n">
        <v>2166</v>
      </c>
    </row>
    <row r="1875" ht="48" customHeight="1" s="113">
      <c r="A1875" s="158" t="n">
        <v>46148</v>
      </c>
      <c r="B1875" s="156" t="inlineStr">
        <is>
          <t>M018</t>
        </is>
      </c>
      <c r="C1875" s="156" t="inlineStr">
        <is>
          <t>GAZİEMİR-4</t>
        </is>
      </c>
      <c r="D1875" s="156" t="inlineStr">
        <is>
          <t>ALİ ÇELİK</t>
        </is>
      </c>
      <c r="E1875" s="156" t="n">
        <v>2289</v>
      </c>
      <c r="F1875" s="156" t="n">
        <v>1034424</v>
      </c>
      <c r="G1875" s="157" t="n">
        <v>451.91</v>
      </c>
      <c r="H1875" s="156" t="n">
        <v>2441</v>
      </c>
    </row>
    <row r="1876" ht="24" customHeight="1" s="113">
      <c r="A1876" s="158" t="n">
        <v>46148</v>
      </c>
      <c r="B1876" s="156" t="inlineStr">
        <is>
          <t>M019</t>
        </is>
      </c>
      <c r="C1876" s="156" t="inlineStr">
        <is>
          <t>GAZİEMİR-5</t>
        </is>
      </c>
      <c r="D1876" s="156" t="inlineStr">
        <is>
          <t>ALİ ÇELİK</t>
        </is>
      </c>
      <c r="E1876" s="156" t="n">
        <v>1873</v>
      </c>
      <c r="F1876" s="156" t="n">
        <v>435317</v>
      </c>
      <c r="G1876" s="157" t="n">
        <v>232.42</v>
      </c>
      <c r="H1876" s="156" t="n">
        <v>1826</v>
      </c>
    </row>
    <row r="1877" ht="24" customHeight="1" s="113">
      <c r="A1877" s="158" t="n">
        <v>46148</v>
      </c>
      <c r="B1877" s="156" t="inlineStr">
        <is>
          <t>M020</t>
        </is>
      </c>
      <c r="C1877" s="156" t="inlineStr">
        <is>
          <t>GAZİEMİR-6</t>
        </is>
      </c>
      <c r="D1877" s="156" t="inlineStr">
        <is>
          <t>ALİ ÇELİK</t>
        </is>
      </c>
      <c r="E1877" s="156" t="n">
        <v>610</v>
      </c>
      <c r="F1877" s="156" t="n">
        <v>240793</v>
      </c>
      <c r="G1877" s="157" t="n">
        <v>394.74</v>
      </c>
      <c r="H1877" s="156" t="n">
        <v>612</v>
      </c>
    </row>
    <row r="1878" ht="36" customHeight="1" s="113">
      <c r="A1878" s="158" t="n">
        <v>46148</v>
      </c>
      <c r="B1878" s="156" t="inlineStr">
        <is>
          <t>M021</t>
        </is>
      </c>
      <c r="C1878" s="156" t="inlineStr">
        <is>
          <t>GAZİEMİR-7</t>
        </is>
      </c>
      <c r="D1878" s="156" t="inlineStr">
        <is>
          <t>ALİ ÇELİK</t>
        </is>
      </c>
      <c r="E1878" s="156" t="n">
        <v>2876</v>
      </c>
      <c r="F1878" s="156" t="n">
        <v>906677</v>
      </c>
      <c r="G1878" s="157" t="n">
        <v>315.26</v>
      </c>
      <c r="H1878" s="156" t="n">
        <v>2852</v>
      </c>
    </row>
    <row r="1879" ht="36" customHeight="1" s="113">
      <c r="A1879" s="158" t="n">
        <v>46148</v>
      </c>
      <c r="B1879" s="156" t="inlineStr">
        <is>
          <t>M022</t>
        </is>
      </c>
      <c r="C1879" s="156" t="inlineStr">
        <is>
          <t>GEDİZ</t>
        </is>
      </c>
      <c r="D1879" s="156" t="inlineStr">
        <is>
          <t>DERYA YARDIMCI</t>
        </is>
      </c>
      <c r="E1879" s="156" t="n">
        <v>960</v>
      </c>
      <c r="F1879" s="156" t="n">
        <v>370617</v>
      </c>
      <c r="G1879" s="157" t="n">
        <v>386.06</v>
      </c>
      <c r="H1879" s="156" t="n">
        <v>955</v>
      </c>
    </row>
    <row r="1880" ht="24" customHeight="1" s="113">
      <c r="A1880" s="158" t="n">
        <v>46148</v>
      </c>
      <c r="B1880" s="156" t="inlineStr">
        <is>
          <t>M023</t>
        </is>
      </c>
      <c r="C1880" s="156" t="inlineStr">
        <is>
          <t>GÖZTEPE</t>
        </is>
      </c>
      <c r="D1880" s="156" t="inlineStr">
        <is>
          <t>ERTAN TEKİ</t>
        </is>
      </c>
      <c r="E1880" s="156" t="n">
        <v>3495</v>
      </c>
      <c r="F1880" s="156" t="n">
        <v>1096491</v>
      </c>
      <c r="G1880" s="157" t="n">
        <v>313.73</v>
      </c>
      <c r="H1880" s="156" t="n">
        <v>3303</v>
      </c>
    </row>
    <row r="1881" ht="24" customHeight="1" s="113">
      <c r="A1881" s="158" t="n">
        <v>46148</v>
      </c>
      <c r="B1881" s="156" t="inlineStr">
        <is>
          <t>M024</t>
        </is>
      </c>
      <c r="C1881" s="156" t="inlineStr">
        <is>
          <t>GÜMÜŞPALA</t>
        </is>
      </c>
      <c r="D1881" s="156" t="inlineStr">
        <is>
          <t>DERYA YARDIMCI</t>
        </is>
      </c>
      <c r="E1881" s="156" t="n">
        <v>3587</v>
      </c>
      <c r="F1881" s="156" t="n">
        <v>1701859</v>
      </c>
      <c r="G1881" s="157" t="n">
        <v>474.45</v>
      </c>
      <c r="H1881" s="156" t="n">
        <v>3674</v>
      </c>
    </row>
    <row r="1882" ht="24" customHeight="1" s="113">
      <c r="A1882" s="158" t="n">
        <v>46148</v>
      </c>
      <c r="B1882" s="156" t="inlineStr">
        <is>
          <t>M025</t>
        </is>
      </c>
      <c r="C1882" s="156" t="inlineStr">
        <is>
          <t>HAL DEPO</t>
        </is>
      </c>
      <c r="D1882" s="156" t="inlineStr">
        <is>
          <t>HALİT BAŞDAŞ</t>
        </is>
      </c>
      <c r="E1882" s="156" t="n">
        <v>0</v>
      </c>
      <c r="F1882" s="156" t="n">
        <v>0</v>
      </c>
      <c r="G1882" s="156" t="n">
        <v>0</v>
      </c>
      <c r="H1882" s="156" t="n">
        <v>0</v>
      </c>
    </row>
    <row r="1883" ht="41.25" customHeight="1" s="113">
      <c r="A1883" s="158" t="n">
        <v>46148</v>
      </c>
      <c r="B1883" s="156" t="inlineStr">
        <is>
          <t>M026</t>
        </is>
      </c>
      <c r="C1883" s="156" t="inlineStr">
        <is>
          <t>HARMANDALI</t>
        </is>
      </c>
      <c r="D1883" s="156" t="inlineStr">
        <is>
          <t>DERYA YARDIMCI</t>
        </is>
      </c>
      <c r="E1883" s="156" t="n">
        <v>3125</v>
      </c>
      <c r="F1883" s="156" t="n">
        <v>1394415</v>
      </c>
      <c r="G1883" s="157" t="n">
        <v>446.21</v>
      </c>
      <c r="H1883" s="156" t="n">
        <v>3362</v>
      </c>
    </row>
    <row r="1884" ht="24" customHeight="1" s="113">
      <c r="A1884" s="158" t="n">
        <v>46148</v>
      </c>
      <c r="B1884" s="156" t="inlineStr">
        <is>
          <t>M027</t>
        </is>
      </c>
      <c r="C1884" s="156" t="inlineStr">
        <is>
          <t>HATAY</t>
        </is>
      </c>
      <c r="D1884" s="156" t="inlineStr">
        <is>
          <t>ERTAN TEKİ</t>
        </is>
      </c>
      <c r="E1884" s="156" t="n">
        <v>3523</v>
      </c>
      <c r="F1884" s="156" t="n">
        <v>1218155</v>
      </c>
      <c r="G1884" s="157" t="n">
        <v>345.77</v>
      </c>
      <c r="H1884" s="156" t="n">
        <v>3546</v>
      </c>
    </row>
    <row r="1885" ht="48" customHeight="1" s="113">
      <c r="A1885" s="158" t="n">
        <v>46148</v>
      </c>
      <c r="B1885" s="156" t="inlineStr">
        <is>
          <t>M028</t>
        </is>
      </c>
      <c r="C1885" s="156" t="inlineStr">
        <is>
          <t>KARŞIYAKA-1</t>
        </is>
      </c>
      <c r="D1885" s="156" t="inlineStr">
        <is>
          <t>DERYA YARDIMCI</t>
        </is>
      </c>
      <c r="E1885" s="156" t="n">
        <v>3669</v>
      </c>
      <c r="F1885" s="156" t="n">
        <v>1272734</v>
      </c>
      <c r="G1885" s="157" t="n">
        <v>346.89</v>
      </c>
      <c r="H1885" s="156" t="n">
        <v>3948</v>
      </c>
    </row>
    <row r="1886" ht="48" customHeight="1" s="113">
      <c r="A1886" s="158" t="n">
        <v>46148</v>
      </c>
      <c r="B1886" s="156" t="inlineStr">
        <is>
          <t>M029</t>
        </is>
      </c>
      <c r="C1886" s="156" t="inlineStr">
        <is>
          <t>KARŞIYAKA-2</t>
        </is>
      </c>
      <c r="D1886" s="156" t="inlineStr">
        <is>
          <t>DERYA YARDIMCI</t>
        </is>
      </c>
      <c r="E1886" s="156" t="n">
        <v>878</v>
      </c>
      <c r="F1886" s="156" t="n">
        <v>224756</v>
      </c>
      <c r="G1886" s="157" t="n">
        <v>255.99</v>
      </c>
      <c r="H1886" s="156" t="n">
        <v>925</v>
      </c>
    </row>
    <row r="1887" ht="48" customHeight="1" s="113">
      <c r="A1887" s="158" t="n">
        <v>46148</v>
      </c>
      <c r="B1887" s="156" t="inlineStr">
        <is>
          <t>M030</t>
        </is>
      </c>
      <c r="C1887" s="156" t="inlineStr">
        <is>
          <t>MANAVKUYU</t>
        </is>
      </c>
      <c r="D1887" s="156" t="inlineStr">
        <is>
          <t>DERYA YARDIMCI</t>
        </is>
      </c>
      <c r="E1887" s="156" t="n">
        <v>1974</v>
      </c>
      <c r="F1887" s="156" t="n">
        <v>455385</v>
      </c>
      <c r="G1887" s="157" t="n">
        <v>230.69</v>
      </c>
      <c r="H1887" s="156" t="n">
        <v>1778</v>
      </c>
    </row>
    <row r="1888" ht="48" customHeight="1" s="113">
      <c r="A1888" s="158" t="n">
        <v>46148</v>
      </c>
      <c r="B1888" s="156" t="inlineStr">
        <is>
          <t>M031</t>
        </is>
      </c>
      <c r="C1888" s="156" t="inlineStr">
        <is>
          <t>MENDERES</t>
        </is>
      </c>
      <c r="D1888" s="156" t="inlineStr">
        <is>
          <t>CÜNEYT ÇIKRIKÇI - AYŞE AVCU</t>
        </is>
      </c>
      <c r="E1888" s="156" t="n">
        <v>3558</v>
      </c>
      <c r="F1888" s="156" t="n">
        <v>758032</v>
      </c>
      <c r="G1888" s="157" t="n">
        <v>213.05</v>
      </c>
      <c r="H1888" s="156" t="n">
        <v>3577</v>
      </c>
    </row>
    <row r="1889" ht="48" customHeight="1" s="113">
      <c r="A1889" s="158" t="n">
        <v>46148</v>
      </c>
      <c r="B1889" s="156" t="inlineStr">
        <is>
          <t>M032</t>
        </is>
      </c>
      <c r="C1889" s="156" t="inlineStr">
        <is>
          <t>MENDERES DEPO</t>
        </is>
      </c>
      <c r="D1889" s="156" t="inlineStr">
        <is>
          <t>AYHAN DAŞDEMİR</t>
        </is>
      </c>
      <c r="E1889" s="156" t="n">
        <v>0</v>
      </c>
      <c r="F1889" s="156" t="n">
        <v>0</v>
      </c>
      <c r="G1889" s="156" t="n">
        <v>0</v>
      </c>
      <c r="H1889" s="156" t="n">
        <v>0</v>
      </c>
    </row>
    <row r="1890" ht="48" customHeight="1" s="113">
      <c r="A1890" s="158" t="n">
        <v>46148</v>
      </c>
      <c r="B1890" s="156" t="inlineStr">
        <is>
          <t>M033</t>
        </is>
      </c>
      <c r="C1890" s="156" t="inlineStr">
        <is>
          <t>MERKEZ</t>
        </is>
      </c>
      <c r="D1890" s="156" t="inlineStr">
        <is>
          <t>GENEL MÜDÜR</t>
        </is>
      </c>
      <c r="E1890" s="156" t="n">
        <v>0</v>
      </c>
      <c r="F1890" s="156" t="n">
        <v>0</v>
      </c>
      <c r="G1890" s="156" t="n">
        <v>0</v>
      </c>
      <c r="H1890" s="156" t="n">
        <v>0</v>
      </c>
    </row>
    <row r="1891" ht="48" customHeight="1" s="113">
      <c r="A1891" s="158" t="n">
        <v>46148</v>
      </c>
      <c r="B1891" s="156" t="inlineStr">
        <is>
          <t>M034</t>
        </is>
      </c>
      <c r="C1891" s="156" t="inlineStr">
        <is>
          <t>NARLIDERE</t>
        </is>
      </c>
      <c r="D1891" s="156" t="inlineStr">
        <is>
          <t>ERTAN TEKİ</t>
        </is>
      </c>
      <c r="E1891" s="156" t="n">
        <v>3878</v>
      </c>
      <c r="F1891" s="156" t="n">
        <v>832854</v>
      </c>
      <c r="G1891" s="157" t="n">
        <v>214.76</v>
      </c>
      <c r="H1891" s="156" t="n">
        <v>3637</v>
      </c>
    </row>
    <row r="1892" ht="24" customHeight="1" s="113">
      <c r="A1892" s="158" t="n">
        <v>46148</v>
      </c>
      <c r="B1892" s="156" t="inlineStr">
        <is>
          <t>M035</t>
        </is>
      </c>
      <c r="C1892" s="156" t="inlineStr">
        <is>
          <t>OSMANGAZİ</t>
        </is>
      </c>
      <c r="D1892" s="156" t="inlineStr">
        <is>
          <t>DERYA YARDIMCI</t>
        </is>
      </c>
      <c r="E1892" s="156" t="n">
        <v>4122</v>
      </c>
      <c r="F1892" s="156" t="n">
        <v>1359605</v>
      </c>
      <c r="G1892" s="157" t="n">
        <v>329.84</v>
      </c>
      <c r="H1892" s="156" t="n">
        <v>3722</v>
      </c>
    </row>
    <row r="1893" ht="36" customHeight="1" s="113">
      <c r="A1893" s="158" t="n">
        <v>46148</v>
      </c>
      <c r="B1893" s="156" t="inlineStr">
        <is>
          <t>M036</t>
        </is>
      </c>
      <c r="C1893" s="156" t="inlineStr">
        <is>
          <t>POLİGON</t>
        </is>
      </c>
      <c r="D1893" s="156" t="inlineStr">
        <is>
          <t>ERTAN TEKİ</t>
        </is>
      </c>
      <c r="E1893" s="156" t="n">
        <v>1639</v>
      </c>
      <c r="F1893" s="156" t="n">
        <v>347221</v>
      </c>
      <c r="G1893" s="157" t="n">
        <v>211.85</v>
      </c>
      <c r="H1893" s="156" t="n">
        <v>1711</v>
      </c>
    </row>
    <row r="1894" ht="24" customHeight="1" s="113">
      <c r="A1894" s="158" t="n">
        <v>46148</v>
      </c>
      <c r="B1894" s="156" t="inlineStr">
        <is>
          <t>M037</t>
        </is>
      </c>
      <c r="C1894" s="156" t="inlineStr">
        <is>
          <t>SEFERİHİSAR</t>
        </is>
      </c>
      <c r="D1894" s="156" t="inlineStr">
        <is>
          <t>ERTAN TEKİ</t>
        </is>
      </c>
      <c r="E1894" s="156" t="n">
        <v>3134</v>
      </c>
      <c r="F1894" s="156" t="n">
        <v>1121817</v>
      </c>
      <c r="G1894" s="157" t="n">
        <v>357.95</v>
      </c>
      <c r="H1894" s="156" t="n">
        <v>2822</v>
      </c>
    </row>
    <row r="1895" ht="36" customHeight="1" s="113">
      <c r="A1895" s="158" t="n">
        <v>46148</v>
      </c>
      <c r="B1895" s="156" t="inlineStr">
        <is>
          <t>M038</t>
        </is>
      </c>
      <c r="C1895" s="156" t="inlineStr">
        <is>
          <t>TORBALI 1</t>
        </is>
      </c>
      <c r="D1895" s="156" t="inlineStr">
        <is>
          <t>CÜNEYT ÇIKRIKÇI - AYŞE AVCU</t>
        </is>
      </c>
      <c r="E1895" s="156" t="n">
        <v>1661</v>
      </c>
      <c r="F1895" s="156" t="n">
        <v>802443</v>
      </c>
      <c r="G1895" s="157" t="n">
        <v>483.11</v>
      </c>
      <c r="H1895" s="156" t="n">
        <v>1596</v>
      </c>
    </row>
    <row r="1896" ht="36" customHeight="1" s="113">
      <c r="A1896" s="158" t="n">
        <v>46148</v>
      </c>
      <c r="B1896" s="156" t="inlineStr">
        <is>
          <t>M039</t>
        </is>
      </c>
      <c r="C1896" s="156" t="inlineStr">
        <is>
          <t>TORBALI 2</t>
        </is>
      </c>
      <c r="D1896" s="156" t="inlineStr">
        <is>
          <t>CÜNEYT ÇIKRIKÇI - AYŞE AVCU</t>
        </is>
      </c>
      <c r="E1896" s="156" t="n">
        <v>2916</v>
      </c>
      <c r="F1896" s="156" t="n">
        <v>921278</v>
      </c>
      <c r="G1896" s="157" t="n">
        <v>315.94</v>
      </c>
      <c r="H1896" s="156" t="n">
        <v>2701</v>
      </c>
    </row>
    <row r="1897" ht="24" customHeight="1" s="113">
      <c r="A1897" s="158" t="n">
        <v>46148</v>
      </c>
      <c r="B1897" s="156" t="inlineStr">
        <is>
          <t>M040</t>
        </is>
      </c>
      <c r="C1897" s="156" t="inlineStr">
        <is>
          <t>TORBALI 3</t>
        </is>
      </c>
      <c r="D1897" s="156" t="inlineStr">
        <is>
          <t>CÜNEYT ÇIKRIKÇI - AYŞE AVCU</t>
        </is>
      </c>
      <c r="E1897" s="156" t="n">
        <v>2189</v>
      </c>
      <c r="F1897" s="156" t="n">
        <v>729644</v>
      </c>
      <c r="G1897" s="157" t="n">
        <v>333.32</v>
      </c>
      <c r="H1897" s="156" t="n">
        <v>2094</v>
      </c>
    </row>
    <row r="1898" ht="48" customHeight="1" s="113">
      <c r="A1898" s="158" t="n">
        <v>46148</v>
      </c>
      <c r="B1898" s="156" t="inlineStr">
        <is>
          <t>M041</t>
        </is>
      </c>
      <c r="C1898" s="156" t="inlineStr">
        <is>
          <t>TORBALI 4</t>
        </is>
      </c>
      <c r="D1898" s="156" t="inlineStr">
        <is>
          <t>CÜNEYT ÇIKRIKÇI - AYŞE AVCU</t>
        </is>
      </c>
      <c r="E1898" s="156" t="n">
        <v>2784</v>
      </c>
      <c r="F1898" s="156" t="n">
        <v>1220523</v>
      </c>
      <c r="G1898" s="157" t="n">
        <v>438.41</v>
      </c>
      <c r="H1898" s="156" t="n">
        <v>2552</v>
      </c>
    </row>
    <row r="1899" ht="48" customHeight="1" s="113">
      <c r="A1899" s="158" t="n">
        <v>46148</v>
      </c>
      <c r="B1899" s="156" t="inlineStr">
        <is>
          <t>M042</t>
        </is>
      </c>
      <c r="C1899" s="156" t="inlineStr">
        <is>
          <t>TORBALI 5</t>
        </is>
      </c>
      <c r="D1899" s="156" t="inlineStr">
        <is>
          <t>CÜNEYT ÇIKRIKÇI - AYŞE AVCU</t>
        </is>
      </c>
      <c r="E1899" s="156" t="n">
        <v>3815</v>
      </c>
      <c r="F1899" s="156" t="n">
        <v>1422337</v>
      </c>
      <c r="G1899" s="157" t="n">
        <v>372.83</v>
      </c>
      <c r="H1899" s="156" t="n">
        <v>4034</v>
      </c>
    </row>
    <row r="1900" ht="48" customHeight="1" s="113">
      <c r="A1900" s="158" t="n">
        <v>46148</v>
      </c>
      <c r="B1900" s="156" t="inlineStr">
        <is>
          <t>M043</t>
        </is>
      </c>
      <c r="C1900" s="156" t="inlineStr">
        <is>
          <t>YAPICIOĞLU</t>
        </is>
      </c>
      <c r="D1900" s="156" t="inlineStr">
        <is>
          <t>ERTAN TEKİ</t>
        </is>
      </c>
      <c r="E1900" s="156" t="n">
        <v>1412</v>
      </c>
      <c r="F1900" s="156" t="n">
        <v>635945</v>
      </c>
      <c r="G1900" s="157" t="n">
        <v>450.39</v>
      </c>
      <c r="H1900" s="156" t="n">
        <v>1437</v>
      </c>
    </row>
    <row r="1901" ht="48" customHeight="1" s="113">
      <c r="A1901" s="158" t="n">
        <v>46148</v>
      </c>
      <c r="B1901" s="156" t="inlineStr">
        <is>
          <t>M044</t>
        </is>
      </c>
      <c r="C1901" s="156" t="inlineStr">
        <is>
          <t>YEŞİLOVA</t>
        </is>
      </c>
      <c r="D1901" s="156" t="inlineStr">
        <is>
          <t>DERYA YARDIMCI</t>
        </is>
      </c>
      <c r="E1901" s="156" t="n">
        <v>579</v>
      </c>
      <c r="F1901" s="156" t="n">
        <v>112917</v>
      </c>
      <c r="G1901" s="157" t="n">
        <v>195.02</v>
      </c>
      <c r="H1901" s="156" t="n">
        <v>541</v>
      </c>
    </row>
    <row r="1902" ht="48" customHeight="1" s="113">
      <c r="A1902" s="158" t="n">
        <v>46148</v>
      </c>
      <c r="B1902" s="156" t="inlineStr">
        <is>
          <t>M045</t>
        </is>
      </c>
      <c r="C1902" s="156" t="inlineStr">
        <is>
          <t>Z1  ET DEPO</t>
        </is>
      </c>
      <c r="D1902" s="156" t="inlineStr">
        <is>
          <t>FARUK MALKOÇ</t>
        </is>
      </c>
      <c r="E1902" s="156" t="n">
        <v>0</v>
      </c>
      <c r="F1902" s="156" t="n">
        <v>0</v>
      </c>
      <c r="G1902" s="156" t="n">
        <v>0</v>
      </c>
      <c r="H1902" s="156" t="n">
        <v>0</v>
      </c>
    </row>
    <row r="1903" ht="48" customHeight="1" s="113">
      <c r="A1903" s="158" t="n">
        <v>46148</v>
      </c>
      <c r="B1903" s="156" t="inlineStr">
        <is>
          <t>M046</t>
        </is>
      </c>
      <c r="C1903" s="156" t="inlineStr">
        <is>
          <t>ÇAMDİBİ</t>
        </is>
      </c>
      <c r="D1903" s="156" t="inlineStr">
        <is>
          <t>DERYA YARDIMCI</t>
        </is>
      </c>
      <c r="E1903" s="156" t="n">
        <v>2379</v>
      </c>
      <c r="F1903" s="156" t="n">
        <v>532092</v>
      </c>
      <c r="G1903" s="157" t="n">
        <v>223.66</v>
      </c>
      <c r="H1903" s="156" t="n">
        <v>2564</v>
      </c>
    </row>
    <row r="1904" ht="48" customHeight="1" s="113">
      <c r="A1904" s="158" t="n">
        <v>46148</v>
      </c>
      <c r="B1904" s="156" t="inlineStr">
        <is>
          <t>M047</t>
        </is>
      </c>
      <c r="C1904" s="156" t="inlineStr">
        <is>
          <t>ÇİFTLİK</t>
        </is>
      </c>
      <c r="D1904" s="156" t="inlineStr">
        <is>
          <t>CEBRAİL ÇİÇEK</t>
        </is>
      </c>
      <c r="E1904" s="156" t="n">
        <v>0</v>
      </c>
      <c r="F1904" s="156" t="n">
        <v>0</v>
      </c>
      <c r="G1904" s="156" t="n">
        <v>0</v>
      </c>
      <c r="H1904" s="156" t="n">
        <v>0</v>
      </c>
    </row>
    <row r="1905" ht="36" customHeight="1" s="113">
      <c r="A1905" s="158" t="n">
        <v>46148</v>
      </c>
      <c r="B1905" s="156" t="inlineStr">
        <is>
          <t>M048</t>
        </is>
      </c>
      <c r="C1905" s="156" t="inlineStr">
        <is>
          <t>ÇİĞLİ</t>
        </is>
      </c>
      <c r="D1905" s="156" t="inlineStr">
        <is>
          <t>DERYA YARDIMCI</t>
        </is>
      </c>
      <c r="E1905" s="156" t="n">
        <v>2139</v>
      </c>
      <c r="F1905" s="156" t="n">
        <v>391703</v>
      </c>
      <c r="G1905" s="157" t="n">
        <v>183.12</v>
      </c>
      <c r="H1905" s="156" t="n">
        <v>1968</v>
      </c>
    </row>
    <row r="1906" ht="24" customHeight="1" s="113">
      <c r="A1906" s="158" t="n">
        <v>46148</v>
      </c>
      <c r="B1906" s="156" t="inlineStr">
        <is>
          <t>M049</t>
        </is>
      </c>
      <c r="C1906" s="156" t="inlineStr">
        <is>
          <t>ÖZDERE</t>
        </is>
      </c>
      <c r="D1906" s="156" t="inlineStr">
        <is>
          <t>CÜNEYT ÇIKRIKÇI - AYŞE AVCU</t>
        </is>
      </c>
      <c r="E1906" s="156" t="n">
        <v>876</v>
      </c>
      <c r="F1906" s="156" t="n">
        <v>279877</v>
      </c>
      <c r="G1906" s="157" t="n">
        <v>319.49</v>
      </c>
      <c r="H1906" s="156" t="n">
        <v>889</v>
      </c>
    </row>
    <row r="1907" ht="36" customHeight="1" s="113">
      <c r="A1907" s="158" t="n">
        <v>46148</v>
      </c>
      <c r="B1907" s="156" t="inlineStr">
        <is>
          <t>M050</t>
        </is>
      </c>
      <c r="C1907" s="156" t="inlineStr">
        <is>
          <t>İZMİRSPOR</t>
        </is>
      </c>
      <c r="D1907" s="156" t="inlineStr">
        <is>
          <t>ERTAN TEKİ</t>
        </is>
      </c>
      <c r="E1907" s="156" t="n">
        <v>4188</v>
      </c>
      <c r="F1907" s="156" t="n">
        <v>2090437</v>
      </c>
      <c r="G1907" s="157" t="n">
        <v>499.15</v>
      </c>
      <c r="H1907" s="156" t="n">
        <v>4085</v>
      </c>
    </row>
    <row r="1908" ht="24" customHeight="1" s="113">
      <c r="A1908" s="158" t="n">
        <v>46148</v>
      </c>
      <c r="B1908" s="156" t="inlineStr">
        <is>
          <t>M051</t>
        </is>
      </c>
      <c r="C1908" s="156" t="inlineStr">
        <is>
          <t>ŞİRİNYER</t>
        </is>
      </c>
      <c r="D1908" s="156" t="inlineStr">
        <is>
          <t>ERTAN TEKİ</t>
        </is>
      </c>
      <c r="E1908" s="156" t="n">
        <v>1149</v>
      </c>
      <c r="F1908" s="156" t="n">
        <v>631973</v>
      </c>
      <c r="G1908" s="157" t="n">
        <v>550.02</v>
      </c>
      <c r="H1908" s="156" t="n">
        <v>1163</v>
      </c>
    </row>
    <row r="1909" ht="36" customHeight="1" s="113">
      <c r="A1909" s="158" t="n">
        <v>46148</v>
      </c>
      <c r="B1909" s="156" t="inlineStr">
        <is>
          <t>M052</t>
        </is>
      </c>
      <c r="C1909" s="156" t="inlineStr">
        <is>
          <t>ŞİRİNYER 2</t>
        </is>
      </c>
      <c r="D1909" s="156" t="inlineStr">
        <is>
          <t>DERYA YARDIMCI</t>
        </is>
      </c>
      <c r="E1909" s="156" t="n">
        <v>1662</v>
      </c>
      <c r="F1909" s="156" t="n">
        <v>850928</v>
      </c>
      <c r="G1909" s="157" t="n">
        <v>511.99</v>
      </c>
      <c r="H1909" s="156" t="n">
        <v>1760</v>
      </c>
    </row>
    <row r="1910" ht="24" customHeight="1" s="113">
      <c r="A1910" s="158" t="n">
        <v>46148</v>
      </c>
      <c r="B1910" s="156" t="inlineStr">
        <is>
          <t>M057</t>
        </is>
      </c>
      <c r="C1910" s="156" t="inlineStr">
        <is>
          <t>BUCA2</t>
        </is>
      </c>
      <c r="D1910" s="156" t="inlineStr">
        <is>
          <t>ERTAN TEKİ</t>
        </is>
      </c>
      <c r="E1910" s="156" t="n">
        <v>0</v>
      </c>
      <c r="F1910" s="156" t="n">
        <v>0</v>
      </c>
      <c r="G1910" s="156" t="n">
        <v>0</v>
      </c>
      <c r="H1910" s="156" t="n">
        <v>0</v>
      </c>
    </row>
    <row r="1911" ht="36" customHeight="1" s="113">
      <c r="A1911" s="158" t="n">
        <v>46149</v>
      </c>
      <c r="B1911" s="156" t="inlineStr">
        <is>
          <t>M001</t>
        </is>
      </c>
      <c r="C1911" s="156" t="inlineStr">
        <is>
          <t>AKEVLER</t>
        </is>
      </c>
      <c r="D1911" s="156" t="inlineStr">
        <is>
          <t>ERTAN TEKİ</t>
        </is>
      </c>
      <c r="E1911" s="156" t="n">
        <v>1457</v>
      </c>
      <c r="F1911" s="156" t="n">
        <v>455665</v>
      </c>
      <c r="G1911" s="157" t="n">
        <v>312.74</v>
      </c>
      <c r="H1911" s="156" t="n">
        <v>1405</v>
      </c>
    </row>
    <row r="1912" ht="36" customHeight="1" s="113">
      <c r="A1912" s="158" t="n">
        <v>46149</v>
      </c>
      <c r="B1912" s="156" t="inlineStr">
        <is>
          <t>M002</t>
        </is>
      </c>
      <c r="C1912" s="156" t="inlineStr">
        <is>
          <t>AYDIN EFELER</t>
        </is>
      </c>
      <c r="D1912" s="156" t="inlineStr">
        <is>
          <t>CÜNEYT ÇIKRIKÇI - AYŞE AVCU</t>
        </is>
      </c>
      <c r="E1912" s="156" t="n">
        <v>2090</v>
      </c>
      <c r="F1912" s="156" t="n">
        <v>684513</v>
      </c>
      <c r="G1912" s="157" t="n">
        <v>327.52</v>
      </c>
      <c r="H1912" s="156" t="n">
        <v>2140</v>
      </c>
    </row>
    <row r="1913" ht="36" customHeight="1" s="113">
      <c r="A1913" s="158" t="n">
        <v>46149</v>
      </c>
      <c r="B1913" s="156" t="inlineStr">
        <is>
          <t>M003</t>
        </is>
      </c>
      <c r="C1913" s="156" t="inlineStr">
        <is>
          <t>AYDIN EFELER-2</t>
        </is>
      </c>
      <c r="D1913" s="156" t="inlineStr">
        <is>
          <t>CÜNEYT ÇIKRIKÇI - AYŞE AVCU</t>
        </is>
      </c>
      <c r="E1913" s="156" t="n">
        <v>1496</v>
      </c>
      <c r="F1913" s="156" t="n">
        <v>686386</v>
      </c>
      <c r="G1913" s="157" t="n">
        <v>458.81</v>
      </c>
      <c r="H1913" s="156" t="n">
        <v>1538</v>
      </c>
    </row>
    <row r="1914" ht="48" customHeight="1" s="113">
      <c r="A1914" s="158" t="n">
        <v>46149</v>
      </c>
      <c r="B1914" s="156" t="inlineStr">
        <is>
          <t>M004</t>
        </is>
      </c>
      <c r="C1914" s="156" t="inlineStr">
        <is>
          <t>AYDIN FATİH</t>
        </is>
      </c>
      <c r="D1914" s="156" t="inlineStr">
        <is>
          <t>CÜNEYT ÇIKRIKÇI - AYŞE AVCU</t>
        </is>
      </c>
      <c r="E1914" s="156" t="n">
        <v>1272</v>
      </c>
      <c r="F1914" s="156" t="n">
        <v>482875</v>
      </c>
      <c r="G1914" s="157" t="n">
        <v>379.62</v>
      </c>
      <c r="H1914" s="156" t="n">
        <v>1214</v>
      </c>
    </row>
    <row r="1915" ht="36" customHeight="1" s="113">
      <c r="A1915" s="158" t="n">
        <v>46149</v>
      </c>
      <c r="B1915" s="156" t="inlineStr">
        <is>
          <t>M005</t>
        </is>
      </c>
      <c r="C1915" s="156" t="inlineStr">
        <is>
          <t>AYDIN FATİH-2</t>
        </is>
      </c>
      <c r="D1915" s="156" t="inlineStr">
        <is>
          <t>CÜNEYT ÇIKRIKÇI - AYŞE AVCU</t>
        </is>
      </c>
      <c r="E1915" s="156" t="n">
        <v>1220</v>
      </c>
      <c r="F1915" s="156" t="n">
        <v>681529</v>
      </c>
      <c r="G1915" s="157" t="n">
        <v>558.63</v>
      </c>
      <c r="H1915" s="156" t="n">
        <v>1158</v>
      </c>
    </row>
    <row r="1916" ht="54.75" customHeight="1" s="113">
      <c r="A1916" s="158" t="n">
        <v>46149</v>
      </c>
      <c r="B1916" s="156" t="inlineStr">
        <is>
          <t>M006</t>
        </is>
      </c>
      <c r="C1916" s="156" t="inlineStr">
        <is>
          <t>AYDIN GİRNE</t>
        </is>
      </c>
      <c r="D1916" s="156" t="inlineStr">
        <is>
          <t>CÜNEYT ÇIKRIKÇI - AYŞE AVCU</t>
        </is>
      </c>
      <c r="E1916" s="156" t="n">
        <v>1431</v>
      </c>
      <c r="F1916" s="156" t="n">
        <v>371907</v>
      </c>
      <c r="G1916" s="157" t="n">
        <v>259.89</v>
      </c>
      <c r="H1916" s="156" t="n">
        <v>1352</v>
      </c>
    </row>
    <row r="1917" ht="24" customHeight="1" s="113">
      <c r="A1917" s="158" t="n">
        <v>46149</v>
      </c>
      <c r="B1917" s="156" t="inlineStr">
        <is>
          <t>M007</t>
        </is>
      </c>
      <c r="C1917" s="156" t="inlineStr">
        <is>
          <t>AYDIN MİMARSİNAN</t>
        </is>
      </c>
      <c r="D1917" s="156" t="inlineStr">
        <is>
          <t>CÜNEYT ÇIKRIKÇI - AYŞE AVCU</t>
        </is>
      </c>
      <c r="E1917" s="156" t="n">
        <v>2826</v>
      </c>
      <c r="F1917" s="156" t="n">
        <v>618914</v>
      </c>
      <c r="G1917" s="157" t="n">
        <v>219.01</v>
      </c>
      <c r="H1917" s="156" t="n">
        <v>2790</v>
      </c>
    </row>
    <row r="1918" ht="36" customHeight="1" s="113">
      <c r="A1918" s="158" t="n">
        <v>46149</v>
      </c>
      <c r="B1918" s="156" t="inlineStr">
        <is>
          <t>M008</t>
        </is>
      </c>
      <c r="C1918" s="156" t="inlineStr">
        <is>
          <t>AYRANCILAR</t>
        </is>
      </c>
      <c r="D1918" s="156" t="inlineStr">
        <is>
          <t>CÜNEYT ÇIKRIKÇI - AYŞE AVCU</t>
        </is>
      </c>
      <c r="E1918" s="156" t="n">
        <v>3542</v>
      </c>
      <c r="F1918" s="156" t="n">
        <v>888999</v>
      </c>
      <c r="G1918" s="157" t="n">
        <v>250.99</v>
      </c>
      <c r="H1918" s="156" t="n">
        <v>3607</v>
      </c>
    </row>
    <row r="1919" ht="24" customHeight="1" s="113">
      <c r="A1919" s="158" t="n">
        <v>46149</v>
      </c>
      <c r="B1919" s="156" t="inlineStr">
        <is>
          <t>M009</t>
        </is>
      </c>
      <c r="C1919" s="156" t="inlineStr">
        <is>
          <t>BALÇOVA</t>
        </is>
      </c>
      <c r="D1919" s="156" t="inlineStr">
        <is>
          <t>ERTAN TEKİ</t>
        </is>
      </c>
      <c r="E1919" s="156" t="n">
        <v>2577</v>
      </c>
      <c r="F1919" s="156" t="n">
        <v>447451</v>
      </c>
      <c r="G1919" s="157" t="n">
        <v>173.63</v>
      </c>
      <c r="H1919" s="156" t="n">
        <v>2605</v>
      </c>
    </row>
    <row r="1920" ht="24" customHeight="1" s="113">
      <c r="A1920" s="158" t="n">
        <v>46149</v>
      </c>
      <c r="B1920" s="156" t="inlineStr">
        <is>
          <t>M010</t>
        </is>
      </c>
      <c r="C1920" s="156" t="inlineStr">
        <is>
          <t>BAYRAKLI</t>
        </is>
      </c>
      <c r="D1920" s="156" t="inlineStr">
        <is>
          <t>DERYA YARDIMCI</t>
        </is>
      </c>
      <c r="E1920" s="156" t="n">
        <v>3280</v>
      </c>
      <c r="F1920" s="156" t="n">
        <v>900144</v>
      </c>
      <c r="G1920" s="157" t="n">
        <v>274.43</v>
      </c>
      <c r="H1920" s="156" t="n">
        <v>3030</v>
      </c>
    </row>
    <row r="1921" ht="48" customHeight="1" s="113">
      <c r="A1921" s="158" t="n">
        <v>46149</v>
      </c>
      <c r="B1921" s="156" t="inlineStr">
        <is>
          <t>M011</t>
        </is>
      </c>
      <c r="C1921" s="156" t="inlineStr">
        <is>
          <t>BOZYAKA</t>
        </is>
      </c>
      <c r="D1921" s="156" t="inlineStr">
        <is>
          <t>ERTAN TEKİ</t>
        </is>
      </c>
      <c r="E1921" s="156" t="n">
        <v>2432</v>
      </c>
      <c r="F1921" s="156" t="n">
        <v>1128320</v>
      </c>
      <c r="G1921" s="157" t="n">
        <v>463.95</v>
      </c>
      <c r="H1921" s="156" t="n">
        <v>2604</v>
      </c>
    </row>
    <row r="1922" ht="48" customHeight="1" s="113">
      <c r="A1922" s="158" t="n">
        <v>46149</v>
      </c>
      <c r="B1922" s="156" t="inlineStr">
        <is>
          <t>M012</t>
        </is>
      </c>
      <c r="C1922" s="156" t="inlineStr">
        <is>
          <t xml:space="preserve">BUCA </t>
        </is>
      </c>
      <c r="D1922" s="156" t="inlineStr">
        <is>
          <t>DERYA YARDIMCI</t>
        </is>
      </c>
      <c r="E1922" s="156" t="n">
        <v>1222</v>
      </c>
      <c r="F1922" s="156" t="n">
        <v>588048</v>
      </c>
      <c r="G1922" s="157" t="n">
        <v>481.22</v>
      </c>
      <c r="H1922" s="156" t="n">
        <v>1272</v>
      </c>
    </row>
    <row r="1923" ht="48" customHeight="1" s="113">
      <c r="A1923" s="158" t="n">
        <v>46149</v>
      </c>
      <c r="B1923" s="156" t="inlineStr">
        <is>
          <t>M013</t>
        </is>
      </c>
      <c r="C1923" s="156" t="inlineStr">
        <is>
          <t>DEDEBAŞI</t>
        </is>
      </c>
      <c r="D1923" s="156" t="inlineStr">
        <is>
          <t>DERYA YARDIMCI</t>
        </is>
      </c>
      <c r="E1923" s="156" t="n">
        <v>2129</v>
      </c>
      <c r="F1923" s="156" t="n">
        <v>800996</v>
      </c>
      <c r="G1923" s="157" t="n">
        <v>376.23</v>
      </c>
      <c r="H1923" s="156" t="n">
        <v>2034</v>
      </c>
    </row>
    <row r="1924" ht="48" customHeight="1" s="113">
      <c r="A1924" s="158" t="n">
        <v>46149</v>
      </c>
      <c r="B1924" s="156" t="inlineStr">
        <is>
          <t>M014</t>
        </is>
      </c>
      <c r="C1924" s="156" t="inlineStr">
        <is>
          <t>ESKİİZMİR</t>
        </is>
      </c>
      <c r="D1924" s="156" t="inlineStr">
        <is>
          <t>ERTAN TEKİ</t>
        </is>
      </c>
      <c r="E1924" s="156" t="n">
        <v>2290</v>
      </c>
      <c r="F1924" s="156" t="n">
        <v>887093</v>
      </c>
      <c r="G1924" s="157" t="n">
        <v>387.38</v>
      </c>
      <c r="H1924" s="156" t="n">
        <v>2110</v>
      </c>
    </row>
    <row r="1925" ht="48" customHeight="1" s="113">
      <c r="A1925" s="158" t="n">
        <v>46149</v>
      </c>
      <c r="B1925" s="156" t="inlineStr">
        <is>
          <t>M015</t>
        </is>
      </c>
      <c r="C1925" s="156" t="inlineStr">
        <is>
          <t>GAZİEMİR-1</t>
        </is>
      </c>
      <c r="D1925" s="156" t="inlineStr">
        <is>
          <t>ALİ ÇELİK</t>
        </is>
      </c>
      <c r="E1925" s="156" t="n">
        <v>1869</v>
      </c>
      <c r="F1925" s="156" t="n">
        <v>751199</v>
      </c>
      <c r="G1925" s="157" t="n">
        <v>401.93</v>
      </c>
      <c r="H1925" s="156" t="n">
        <v>1785</v>
      </c>
    </row>
    <row r="1926" ht="24" customHeight="1" s="113">
      <c r="A1926" s="158" t="n">
        <v>46149</v>
      </c>
      <c r="B1926" s="156" t="inlineStr">
        <is>
          <t>M016</t>
        </is>
      </c>
      <c r="C1926" s="156" t="inlineStr">
        <is>
          <t>GAZİEMİR-2</t>
        </is>
      </c>
      <c r="D1926" s="156" t="inlineStr">
        <is>
          <t>ALİ ÇELİK</t>
        </is>
      </c>
      <c r="E1926" s="156" t="n">
        <v>3388</v>
      </c>
      <c r="F1926" s="156" t="n">
        <v>1132701</v>
      </c>
      <c r="G1926" s="157" t="n">
        <v>334.33</v>
      </c>
      <c r="H1926" s="156" t="n">
        <v>3590</v>
      </c>
    </row>
    <row r="1927" ht="36" customHeight="1" s="113">
      <c r="A1927" s="158" t="n">
        <v>46149</v>
      </c>
      <c r="B1927" s="156" t="inlineStr">
        <is>
          <t>M017</t>
        </is>
      </c>
      <c r="C1927" s="156" t="inlineStr">
        <is>
          <t>GAZİEMİR-3</t>
        </is>
      </c>
      <c r="D1927" s="156" t="inlineStr">
        <is>
          <t>ALİ ÇELİK</t>
        </is>
      </c>
      <c r="E1927" s="156" t="n">
        <v>2000</v>
      </c>
      <c r="F1927" s="156" t="n">
        <v>530184</v>
      </c>
      <c r="G1927" s="157" t="n">
        <v>265.09</v>
      </c>
      <c r="H1927" s="156" t="n">
        <v>2032</v>
      </c>
    </row>
    <row r="1928" ht="24" customHeight="1" s="113">
      <c r="A1928" s="158" t="n">
        <v>46149</v>
      </c>
      <c r="B1928" s="156" t="inlineStr">
        <is>
          <t>M018</t>
        </is>
      </c>
      <c r="C1928" s="156" t="inlineStr">
        <is>
          <t>GAZİEMİR-4</t>
        </is>
      </c>
      <c r="D1928" s="156" t="inlineStr">
        <is>
          <t>ALİ ÇELİK</t>
        </is>
      </c>
      <c r="E1928" s="156" t="n">
        <v>2463</v>
      </c>
      <c r="F1928" s="156" t="n">
        <v>1055107</v>
      </c>
      <c r="G1928" s="157" t="n">
        <v>428.38</v>
      </c>
      <c r="H1928" s="156" t="n">
        <v>2575</v>
      </c>
    </row>
    <row r="1929" ht="36" customHeight="1" s="113">
      <c r="A1929" s="158" t="n">
        <v>46149</v>
      </c>
      <c r="B1929" s="156" t="inlineStr">
        <is>
          <t>M019</t>
        </is>
      </c>
      <c r="C1929" s="156" t="inlineStr">
        <is>
          <t>GAZİEMİR-5</t>
        </is>
      </c>
      <c r="D1929" s="156" t="inlineStr">
        <is>
          <t>ALİ ÇELİK</t>
        </is>
      </c>
      <c r="E1929" s="156" t="n">
        <v>2167</v>
      </c>
      <c r="F1929" s="156" t="n">
        <v>546203</v>
      </c>
      <c r="G1929" s="157" t="n">
        <v>252.05</v>
      </c>
      <c r="H1929" s="156" t="n">
        <v>2121</v>
      </c>
    </row>
    <row r="1930" ht="24" customHeight="1" s="113">
      <c r="A1930" s="158" t="n">
        <v>46149</v>
      </c>
      <c r="B1930" s="156" t="inlineStr">
        <is>
          <t>M020</t>
        </is>
      </c>
      <c r="C1930" s="156" t="inlineStr">
        <is>
          <t>GAZİEMİR-6</t>
        </is>
      </c>
      <c r="D1930" s="156" t="inlineStr">
        <is>
          <t>ALİ ÇELİK</t>
        </is>
      </c>
      <c r="E1930" s="156" t="n">
        <v>800</v>
      </c>
      <c r="F1930" s="156" t="n">
        <v>320232</v>
      </c>
      <c r="G1930" s="157" t="n">
        <v>400.29</v>
      </c>
      <c r="H1930" s="156" t="n">
        <v>774</v>
      </c>
    </row>
    <row r="1931" ht="36" customHeight="1" s="113">
      <c r="A1931" s="158" t="n">
        <v>46149</v>
      </c>
      <c r="B1931" s="156" t="inlineStr">
        <is>
          <t>M021</t>
        </is>
      </c>
      <c r="C1931" s="156" t="inlineStr">
        <is>
          <t>GAZİEMİR-7</t>
        </is>
      </c>
      <c r="D1931" s="156" t="inlineStr">
        <is>
          <t>ALİ ÇELİK</t>
        </is>
      </c>
      <c r="E1931" s="156" t="n">
        <v>3885</v>
      </c>
      <c r="F1931" s="156" t="n">
        <v>1155365</v>
      </c>
      <c r="G1931" s="157" t="n">
        <v>297.39</v>
      </c>
      <c r="H1931" s="156" t="n">
        <v>4084</v>
      </c>
    </row>
    <row r="1932" ht="48" customHeight="1" s="113">
      <c r="A1932" s="158" t="n">
        <v>46149</v>
      </c>
      <c r="B1932" s="156" t="inlineStr">
        <is>
          <t>M022</t>
        </is>
      </c>
      <c r="C1932" s="156" t="inlineStr">
        <is>
          <t>GEDİZ</t>
        </is>
      </c>
      <c r="D1932" s="156" t="inlineStr">
        <is>
          <t>DERYA YARDIMCI</t>
        </is>
      </c>
      <c r="E1932" s="156" t="n">
        <v>1249</v>
      </c>
      <c r="F1932" s="156" t="n">
        <v>438581</v>
      </c>
      <c r="G1932" s="157" t="n">
        <v>351.15</v>
      </c>
      <c r="H1932" s="156" t="n">
        <v>1277</v>
      </c>
    </row>
    <row r="1933" ht="24" customHeight="1" s="113">
      <c r="A1933" s="158" t="n">
        <v>46149</v>
      </c>
      <c r="B1933" s="156" t="inlineStr">
        <is>
          <t>M023</t>
        </is>
      </c>
      <c r="C1933" s="156" t="inlineStr">
        <is>
          <t>GÖZTEPE</t>
        </is>
      </c>
      <c r="D1933" s="156" t="inlineStr">
        <is>
          <t>ERTAN TEKİ</t>
        </is>
      </c>
      <c r="E1933" s="156" t="n">
        <v>2782</v>
      </c>
      <c r="F1933" s="156" t="n">
        <v>1033069</v>
      </c>
      <c r="G1933" s="157" t="n">
        <v>371.34</v>
      </c>
      <c r="H1933" s="156" t="n">
        <v>2760</v>
      </c>
    </row>
    <row r="1934" ht="24" customHeight="1" s="113">
      <c r="A1934" s="158" t="n">
        <v>46149</v>
      </c>
      <c r="B1934" s="156" t="inlineStr">
        <is>
          <t>M024</t>
        </is>
      </c>
      <c r="C1934" s="156" t="inlineStr">
        <is>
          <t>GÜMÜŞPALA</t>
        </is>
      </c>
      <c r="D1934" s="156" t="inlineStr">
        <is>
          <t>DERYA YARDIMCI</t>
        </is>
      </c>
      <c r="E1934" s="156" t="n">
        <v>3616</v>
      </c>
      <c r="F1934" s="156" t="n">
        <v>1507537</v>
      </c>
      <c r="G1934" s="157" t="n">
        <v>416.91</v>
      </c>
      <c r="H1934" s="156" t="n">
        <v>3719</v>
      </c>
    </row>
    <row r="1935" ht="36" customHeight="1" s="113">
      <c r="A1935" s="158" t="n">
        <v>46149</v>
      </c>
      <c r="B1935" s="156" t="inlineStr">
        <is>
          <t>M025</t>
        </is>
      </c>
      <c r="C1935" s="156" t="inlineStr">
        <is>
          <t>HAL DEPO</t>
        </is>
      </c>
      <c r="D1935" s="156" t="inlineStr">
        <is>
          <t>HALİT BAŞDAŞ</t>
        </is>
      </c>
      <c r="E1935" s="156" t="n">
        <v>0</v>
      </c>
      <c r="F1935" s="156" t="n">
        <v>0</v>
      </c>
      <c r="G1935" s="156" t="n">
        <v>0</v>
      </c>
      <c r="H1935" s="156" t="n">
        <v>0</v>
      </c>
    </row>
    <row r="1936" ht="36" customHeight="1" s="113">
      <c r="A1936" s="158" t="n">
        <v>46149</v>
      </c>
      <c r="B1936" s="156" t="inlineStr">
        <is>
          <t>M026</t>
        </is>
      </c>
      <c r="C1936" s="156" t="inlineStr">
        <is>
          <t>HARMANDALI</t>
        </is>
      </c>
      <c r="D1936" s="156" t="inlineStr">
        <is>
          <t>DERYA YARDIMCI</t>
        </is>
      </c>
      <c r="E1936" s="156" t="n">
        <v>2718</v>
      </c>
      <c r="F1936" s="156" t="n">
        <v>1189159</v>
      </c>
      <c r="G1936" s="157" t="n">
        <v>437.51</v>
      </c>
      <c r="H1936" s="156" t="n">
        <v>2887</v>
      </c>
    </row>
    <row r="1937" ht="24" customHeight="1" s="113">
      <c r="A1937" s="158" t="n">
        <v>46149</v>
      </c>
      <c r="B1937" s="156" t="inlineStr">
        <is>
          <t>M027</t>
        </is>
      </c>
      <c r="C1937" s="156" t="inlineStr">
        <is>
          <t>HATAY</t>
        </is>
      </c>
      <c r="D1937" s="156" t="inlineStr">
        <is>
          <t>ERTAN TEKİ</t>
        </is>
      </c>
      <c r="E1937" s="156" t="n">
        <v>4657</v>
      </c>
      <c r="F1937" s="156" t="n">
        <v>1704513</v>
      </c>
      <c r="G1937" s="157" t="n">
        <v>366.01</v>
      </c>
      <c r="H1937" s="156" t="n">
        <v>4311</v>
      </c>
    </row>
    <row r="1938" ht="24" customHeight="1" s="113">
      <c r="A1938" s="158" t="n">
        <v>46149</v>
      </c>
      <c r="B1938" s="156" t="inlineStr">
        <is>
          <t>M028</t>
        </is>
      </c>
      <c r="C1938" s="156" t="inlineStr">
        <is>
          <t>KARŞIYAKA-1</t>
        </is>
      </c>
      <c r="D1938" s="156" t="inlineStr">
        <is>
          <t>DERYA YARDIMCI</t>
        </is>
      </c>
      <c r="E1938" s="156" t="n">
        <v>3870</v>
      </c>
      <c r="F1938" s="156" t="n">
        <v>1501465</v>
      </c>
      <c r="G1938" s="157" t="n">
        <v>387.98</v>
      </c>
      <c r="H1938" s="156" t="n">
        <v>3972</v>
      </c>
    </row>
    <row r="1939" ht="24" customHeight="1" s="113">
      <c r="A1939" s="158" t="n">
        <v>46149</v>
      </c>
      <c r="B1939" s="156" t="inlineStr">
        <is>
          <t>M029</t>
        </is>
      </c>
      <c r="C1939" s="156" t="inlineStr">
        <is>
          <t>KARŞIYAKA-2</t>
        </is>
      </c>
      <c r="D1939" s="156" t="inlineStr">
        <is>
          <t>DERYA YARDIMCI</t>
        </is>
      </c>
      <c r="E1939" s="156" t="n">
        <v>1162</v>
      </c>
      <c r="F1939" s="156" t="n">
        <v>351753</v>
      </c>
      <c r="G1939" s="157" t="n">
        <v>302.71</v>
      </c>
      <c r="H1939" s="156" t="n">
        <v>1083</v>
      </c>
    </row>
    <row r="1940" ht="41.25" customHeight="1" s="113">
      <c r="A1940" s="158" t="n">
        <v>46149</v>
      </c>
      <c r="B1940" s="156" t="inlineStr">
        <is>
          <t>M030</t>
        </is>
      </c>
      <c r="C1940" s="156" t="inlineStr">
        <is>
          <t>MANAVKUYU</t>
        </is>
      </c>
      <c r="D1940" s="156" t="inlineStr">
        <is>
          <t>DERYA YARDIMCI</t>
        </is>
      </c>
      <c r="E1940" s="156" t="n">
        <v>1638</v>
      </c>
      <c r="F1940" s="156" t="n">
        <v>485639</v>
      </c>
      <c r="G1940" s="157" t="n">
        <v>296.48</v>
      </c>
      <c r="H1940" s="156" t="n">
        <v>1568</v>
      </c>
    </row>
    <row r="1941" ht="24" customHeight="1" s="113">
      <c r="A1941" s="158" t="n">
        <v>46149</v>
      </c>
      <c r="B1941" s="156" t="inlineStr">
        <is>
          <t>M031</t>
        </is>
      </c>
      <c r="C1941" s="156" t="inlineStr">
        <is>
          <t>MENDERES</t>
        </is>
      </c>
      <c r="D1941" s="156" t="inlineStr">
        <is>
          <t>CÜNEYT ÇIKRIKÇI - AYŞE AVCU</t>
        </is>
      </c>
      <c r="E1941" s="156" t="n">
        <v>3713</v>
      </c>
      <c r="F1941" s="156" t="n">
        <v>849081</v>
      </c>
      <c r="G1941" s="157" t="n">
        <v>228.68</v>
      </c>
      <c r="H1941" s="156" t="n">
        <v>3717</v>
      </c>
    </row>
    <row r="1942" ht="48" customHeight="1" s="113">
      <c r="A1942" s="158" t="n">
        <v>46149</v>
      </c>
      <c r="B1942" s="156" t="inlineStr">
        <is>
          <t>M032</t>
        </is>
      </c>
      <c r="C1942" s="156" t="inlineStr">
        <is>
          <t>MENDERES DEPO</t>
        </is>
      </c>
      <c r="D1942" s="156" t="inlineStr">
        <is>
          <t>AYHAN DAŞDEMİR</t>
        </is>
      </c>
      <c r="E1942" s="156" t="n">
        <v>0</v>
      </c>
      <c r="F1942" s="156" t="n">
        <v>0</v>
      </c>
      <c r="G1942" s="156" t="n">
        <v>0</v>
      </c>
      <c r="H1942" s="156" t="n">
        <v>0</v>
      </c>
    </row>
    <row r="1943" ht="48" customHeight="1" s="113">
      <c r="A1943" s="158" t="n">
        <v>46149</v>
      </c>
      <c r="B1943" s="156" t="inlineStr">
        <is>
          <t>M033</t>
        </is>
      </c>
      <c r="C1943" s="156" t="inlineStr">
        <is>
          <t>MERKEZ</t>
        </is>
      </c>
      <c r="D1943" s="156" t="inlineStr">
        <is>
          <t>GENEL MÜDÜR</t>
        </is>
      </c>
      <c r="E1943" s="156" t="n">
        <v>0</v>
      </c>
      <c r="F1943" s="156" t="n">
        <v>0</v>
      </c>
      <c r="G1943" s="156" t="n">
        <v>0</v>
      </c>
      <c r="H1943" s="156" t="n">
        <v>0</v>
      </c>
    </row>
    <row r="1944" ht="48" customHeight="1" s="113">
      <c r="A1944" s="158" t="n">
        <v>46149</v>
      </c>
      <c r="B1944" s="156" t="inlineStr">
        <is>
          <t>M034</t>
        </is>
      </c>
      <c r="C1944" s="156" t="inlineStr">
        <is>
          <t>NARLIDERE</t>
        </is>
      </c>
      <c r="D1944" s="156" t="inlineStr">
        <is>
          <t>ERTAN TEKİ</t>
        </is>
      </c>
      <c r="E1944" s="156" t="n">
        <v>4132</v>
      </c>
      <c r="F1944" s="156" t="n">
        <v>1049503</v>
      </c>
      <c r="G1944" s="157" t="n">
        <v>253.99</v>
      </c>
      <c r="H1944" s="156" t="n">
        <v>4400</v>
      </c>
    </row>
    <row r="1945" ht="48" customHeight="1" s="113">
      <c r="A1945" s="158" t="n">
        <v>46149</v>
      </c>
      <c r="B1945" s="156" t="inlineStr">
        <is>
          <t>M035</t>
        </is>
      </c>
      <c r="C1945" s="156" t="inlineStr">
        <is>
          <t>OSMANGAZİ</t>
        </is>
      </c>
      <c r="D1945" s="156" t="inlineStr">
        <is>
          <t>DERYA YARDIMCI</t>
        </is>
      </c>
      <c r="E1945" s="156" t="n">
        <v>3921</v>
      </c>
      <c r="F1945" s="156" t="n">
        <v>1254088</v>
      </c>
      <c r="G1945" s="157" t="n">
        <v>319.84</v>
      </c>
      <c r="H1945" s="156" t="n">
        <v>3984</v>
      </c>
    </row>
    <row r="1946" ht="48" customHeight="1" s="113">
      <c r="A1946" s="158" t="n">
        <v>46149</v>
      </c>
      <c r="B1946" s="156" t="inlineStr">
        <is>
          <t>M036</t>
        </is>
      </c>
      <c r="C1946" s="156" t="inlineStr">
        <is>
          <t>POLİGON</t>
        </is>
      </c>
      <c r="D1946" s="156" t="inlineStr">
        <is>
          <t>ERTAN TEKİ</t>
        </is>
      </c>
      <c r="E1946" s="156" t="n">
        <v>1469</v>
      </c>
      <c r="F1946" s="156" t="n">
        <v>334650</v>
      </c>
      <c r="G1946" s="157" t="n">
        <v>227.81</v>
      </c>
      <c r="H1946" s="156" t="n">
        <v>1362</v>
      </c>
    </row>
    <row r="1947" ht="48" customHeight="1" s="113">
      <c r="A1947" s="158" t="n">
        <v>46149</v>
      </c>
      <c r="B1947" s="156" t="inlineStr">
        <is>
          <t>M037</t>
        </is>
      </c>
      <c r="C1947" s="156" t="inlineStr">
        <is>
          <t>SEFERİHİSAR</t>
        </is>
      </c>
      <c r="D1947" s="156" t="inlineStr">
        <is>
          <t>ERTAN TEKİ</t>
        </is>
      </c>
      <c r="E1947" s="156" t="n">
        <v>3591</v>
      </c>
      <c r="F1947" s="156" t="n">
        <v>1315281</v>
      </c>
      <c r="G1947" s="157" t="n">
        <v>366.27</v>
      </c>
      <c r="H1947" s="156" t="n">
        <v>3823</v>
      </c>
    </row>
    <row r="1948" ht="48" customHeight="1" s="113">
      <c r="A1948" s="158" t="n">
        <v>46149</v>
      </c>
      <c r="B1948" s="156" t="inlineStr">
        <is>
          <t>M038</t>
        </is>
      </c>
      <c r="C1948" s="156" t="inlineStr">
        <is>
          <t>TORBALI 1</t>
        </is>
      </c>
      <c r="D1948" s="156" t="inlineStr">
        <is>
          <t>CÜNEYT ÇIKRIKÇI - AYŞE AVCU</t>
        </is>
      </c>
      <c r="E1948" s="156" t="n">
        <v>2591</v>
      </c>
      <c r="F1948" s="156" t="n">
        <v>1422885</v>
      </c>
      <c r="G1948" s="157" t="n">
        <v>549.16</v>
      </c>
      <c r="H1948" s="156" t="n">
        <v>2386</v>
      </c>
    </row>
    <row r="1949" ht="24" customHeight="1" s="113">
      <c r="A1949" s="158" t="n">
        <v>46149</v>
      </c>
      <c r="B1949" s="156" t="inlineStr">
        <is>
          <t>M039</t>
        </is>
      </c>
      <c r="C1949" s="156" t="inlineStr">
        <is>
          <t>TORBALI 2</t>
        </is>
      </c>
      <c r="D1949" s="156" t="inlineStr">
        <is>
          <t>CÜNEYT ÇIKRIKÇI - AYŞE AVCU</t>
        </is>
      </c>
      <c r="E1949" s="156" t="n">
        <v>3824</v>
      </c>
      <c r="F1949" s="156" t="n">
        <v>1152675</v>
      </c>
      <c r="G1949" s="157" t="n">
        <v>301.43</v>
      </c>
      <c r="H1949" s="156" t="n">
        <v>3670</v>
      </c>
    </row>
    <row r="1950" ht="36" customHeight="1" s="113">
      <c r="A1950" s="158" t="n">
        <v>46149</v>
      </c>
      <c r="B1950" s="156" t="inlineStr">
        <is>
          <t>M040</t>
        </is>
      </c>
      <c r="C1950" s="156" t="inlineStr">
        <is>
          <t>TORBALI 3</t>
        </is>
      </c>
      <c r="D1950" s="156" t="inlineStr">
        <is>
          <t>CÜNEYT ÇIKRIKÇI - AYŞE AVCU</t>
        </is>
      </c>
      <c r="E1950" s="156" t="n">
        <v>2013</v>
      </c>
      <c r="F1950" s="156" t="n">
        <v>653122</v>
      </c>
      <c r="G1950" s="157" t="n">
        <v>324.45</v>
      </c>
      <c r="H1950" s="156" t="n">
        <v>2021</v>
      </c>
    </row>
    <row r="1951" ht="24" customHeight="1" s="113">
      <c r="A1951" s="158" t="n">
        <v>46149</v>
      </c>
      <c r="B1951" s="156" t="inlineStr">
        <is>
          <t>M041</t>
        </is>
      </c>
      <c r="C1951" s="156" t="inlineStr">
        <is>
          <t>TORBALI 4</t>
        </is>
      </c>
      <c r="D1951" s="156" t="inlineStr">
        <is>
          <t>CÜNEYT ÇIKRIKÇI - AYŞE AVCU</t>
        </is>
      </c>
      <c r="E1951" s="156" t="n">
        <v>4347</v>
      </c>
      <c r="F1951" s="156" t="n">
        <v>2073005</v>
      </c>
      <c r="G1951" s="157" t="n">
        <v>476.88</v>
      </c>
      <c r="H1951" s="156" t="n">
        <v>4027</v>
      </c>
    </row>
    <row r="1952" ht="36" customHeight="1" s="113">
      <c r="A1952" s="158" t="n">
        <v>46149</v>
      </c>
      <c r="B1952" s="156" t="inlineStr">
        <is>
          <t>M042</t>
        </is>
      </c>
      <c r="C1952" s="156" t="inlineStr">
        <is>
          <t>TORBALI 5</t>
        </is>
      </c>
      <c r="D1952" s="156" t="inlineStr">
        <is>
          <t>CÜNEYT ÇIKRIKÇI - AYŞE AVCU</t>
        </is>
      </c>
      <c r="E1952" s="156" t="n">
        <v>4363</v>
      </c>
      <c r="F1952" s="156" t="n">
        <v>1513416</v>
      </c>
      <c r="G1952" s="157" t="n">
        <v>346.88</v>
      </c>
      <c r="H1952" s="156" t="n">
        <v>4415</v>
      </c>
    </row>
    <row r="1953" ht="36" customHeight="1" s="113">
      <c r="A1953" s="158" t="n">
        <v>46149</v>
      </c>
      <c r="B1953" s="156" t="inlineStr">
        <is>
          <t>M043</t>
        </is>
      </c>
      <c r="C1953" s="156" t="inlineStr">
        <is>
          <t>YAPICIOĞLU</t>
        </is>
      </c>
      <c r="D1953" s="156" t="inlineStr">
        <is>
          <t>ERTAN TEKİ</t>
        </is>
      </c>
      <c r="E1953" s="156" t="n">
        <v>1578</v>
      </c>
      <c r="F1953" s="156" t="n">
        <v>668877</v>
      </c>
      <c r="G1953" s="157" t="n">
        <v>423.88</v>
      </c>
      <c r="H1953" s="156" t="n">
        <v>1628</v>
      </c>
    </row>
    <row r="1954" ht="24" customHeight="1" s="113">
      <c r="A1954" s="158" t="n">
        <v>46149</v>
      </c>
      <c r="B1954" s="156" t="inlineStr">
        <is>
          <t>M044</t>
        </is>
      </c>
      <c r="C1954" s="156" t="inlineStr">
        <is>
          <t>YEŞİLOVA</t>
        </is>
      </c>
      <c r="D1954" s="156" t="inlineStr">
        <is>
          <t>DERYA YARDIMCI</t>
        </is>
      </c>
      <c r="E1954" s="156" t="n">
        <v>759</v>
      </c>
      <c r="F1954" s="156" t="n">
        <v>169790</v>
      </c>
      <c r="G1954" s="157" t="n">
        <v>223.7</v>
      </c>
      <c r="H1954" s="156" t="n">
        <v>702</v>
      </c>
    </row>
    <row r="1955" ht="48" customHeight="1" s="113">
      <c r="A1955" s="158" t="n">
        <v>46149</v>
      </c>
      <c r="B1955" s="156" t="inlineStr">
        <is>
          <t>M045</t>
        </is>
      </c>
      <c r="C1955" s="156" t="inlineStr">
        <is>
          <t>Z1  ET DEPO</t>
        </is>
      </c>
      <c r="D1955" s="156" t="inlineStr">
        <is>
          <t>FARUK MALKOÇ</t>
        </is>
      </c>
      <c r="E1955" s="156" t="n">
        <v>0</v>
      </c>
      <c r="F1955" s="156" t="n">
        <v>0</v>
      </c>
      <c r="G1955" s="156" t="n">
        <v>0</v>
      </c>
      <c r="H1955" s="156" t="n">
        <v>0</v>
      </c>
    </row>
    <row r="1956" ht="48" customHeight="1" s="113">
      <c r="A1956" s="158" t="n">
        <v>46149</v>
      </c>
      <c r="B1956" s="156" t="inlineStr">
        <is>
          <t>M046</t>
        </is>
      </c>
      <c r="C1956" s="156" t="inlineStr">
        <is>
          <t>ÇAMDİBİ</t>
        </is>
      </c>
      <c r="D1956" s="156" t="inlineStr">
        <is>
          <t>DERYA YARDIMCI</t>
        </is>
      </c>
      <c r="E1956" s="156" t="n">
        <v>3110</v>
      </c>
      <c r="F1956" s="156" t="n">
        <v>655638</v>
      </c>
      <c r="G1956" s="157" t="n">
        <v>210.82</v>
      </c>
      <c r="H1956" s="156" t="n">
        <v>3343</v>
      </c>
    </row>
    <row r="1957" ht="48" customHeight="1" s="113">
      <c r="A1957" s="158" t="n">
        <v>46149</v>
      </c>
      <c r="B1957" s="156" t="inlineStr">
        <is>
          <t>M047</t>
        </is>
      </c>
      <c r="C1957" s="156" t="inlineStr">
        <is>
          <t>ÇİFTLİK</t>
        </is>
      </c>
      <c r="D1957" s="156" t="inlineStr">
        <is>
          <t>CEBRAİL ÇİÇEK</t>
        </is>
      </c>
      <c r="E1957" s="156" t="n">
        <v>0</v>
      </c>
      <c r="F1957" s="156" t="n">
        <v>0</v>
      </c>
      <c r="G1957" s="156" t="n">
        <v>0</v>
      </c>
      <c r="H1957" s="156" t="n">
        <v>0</v>
      </c>
    </row>
    <row r="1958" ht="48" customHeight="1" s="113">
      <c r="A1958" s="158" t="n">
        <v>46149</v>
      </c>
      <c r="B1958" s="156" t="inlineStr">
        <is>
          <t>M048</t>
        </is>
      </c>
      <c r="C1958" s="156" t="inlineStr">
        <is>
          <t>ÇİĞLİ</t>
        </is>
      </c>
      <c r="D1958" s="156" t="inlineStr">
        <is>
          <t>DERYA YARDIMCI</t>
        </is>
      </c>
      <c r="E1958" s="156" t="n">
        <v>3269</v>
      </c>
      <c r="F1958" s="156" t="n">
        <v>659229</v>
      </c>
      <c r="G1958" s="157" t="n">
        <v>201.66</v>
      </c>
      <c r="H1958" s="156" t="n">
        <v>3248</v>
      </c>
    </row>
    <row r="1959" ht="48" customHeight="1" s="113">
      <c r="A1959" s="158" t="n">
        <v>46149</v>
      </c>
      <c r="B1959" s="156" t="inlineStr">
        <is>
          <t>M049</t>
        </is>
      </c>
      <c r="C1959" s="156" t="inlineStr">
        <is>
          <t>ÖZDERE</t>
        </is>
      </c>
      <c r="D1959" s="156" t="inlineStr">
        <is>
          <t>CÜNEYT ÇIKRIKÇI - AYŞE AVCU</t>
        </is>
      </c>
      <c r="E1959" s="156" t="n">
        <v>970</v>
      </c>
      <c r="F1959" s="156" t="n">
        <v>281963</v>
      </c>
      <c r="G1959" s="157" t="n">
        <v>290.68</v>
      </c>
      <c r="H1959" s="156" t="n">
        <v>893</v>
      </c>
    </row>
    <row r="1960" ht="48" customHeight="1" s="113">
      <c r="A1960" s="158" t="n">
        <v>46149</v>
      </c>
      <c r="B1960" s="156" t="inlineStr">
        <is>
          <t>M050</t>
        </is>
      </c>
      <c r="C1960" s="156" t="inlineStr">
        <is>
          <t>İZMİRSPOR</t>
        </is>
      </c>
      <c r="D1960" s="156" t="inlineStr">
        <is>
          <t>ERTAN TEKİ</t>
        </is>
      </c>
      <c r="E1960" s="156" t="n">
        <v>4566</v>
      </c>
      <c r="F1960" s="156" t="n">
        <v>2307170</v>
      </c>
      <c r="G1960" s="157" t="n">
        <v>505.29</v>
      </c>
      <c r="H1960" s="156" t="n">
        <v>4465</v>
      </c>
    </row>
    <row r="1961" ht="48" customHeight="1" s="113">
      <c r="A1961" s="158" t="n">
        <v>46149</v>
      </c>
      <c r="B1961" s="156" t="inlineStr">
        <is>
          <t>M051</t>
        </is>
      </c>
      <c r="C1961" s="156" t="inlineStr">
        <is>
          <t>ŞİRİNYER</t>
        </is>
      </c>
      <c r="D1961" s="156" t="inlineStr">
        <is>
          <t>ERTAN TEKİ</t>
        </is>
      </c>
      <c r="E1961" s="156" t="n">
        <v>901</v>
      </c>
      <c r="F1961" s="156" t="n">
        <v>399482</v>
      </c>
      <c r="G1961" s="157" t="n">
        <v>443.38</v>
      </c>
      <c r="H1961" s="156" t="n">
        <v>969</v>
      </c>
    </row>
    <row r="1962" ht="36" customHeight="1" s="113">
      <c r="A1962" s="158" t="n">
        <v>46149</v>
      </c>
      <c r="B1962" s="156" t="inlineStr">
        <is>
          <t>M052</t>
        </is>
      </c>
      <c r="C1962" s="156" t="inlineStr">
        <is>
          <t>ŞİRİNYER 2</t>
        </is>
      </c>
      <c r="D1962" s="156" t="inlineStr">
        <is>
          <t>DERYA YARDIMCI</t>
        </is>
      </c>
      <c r="E1962" s="156" t="n">
        <v>2095</v>
      </c>
      <c r="F1962" s="156" t="n">
        <v>920459</v>
      </c>
      <c r="G1962" s="157" t="n">
        <v>439.36</v>
      </c>
      <c r="H1962" s="156" t="n">
        <v>1994</v>
      </c>
    </row>
    <row r="1963" ht="24" customHeight="1" s="113">
      <c r="A1963" s="158" t="n">
        <v>46149</v>
      </c>
      <c r="B1963" s="156" t="inlineStr">
        <is>
          <t>M057</t>
        </is>
      </c>
      <c r="C1963" s="156" t="inlineStr">
        <is>
          <t>BUCA2</t>
        </is>
      </c>
      <c r="D1963" s="156" t="inlineStr">
        <is>
          <t>ERTAN TEKİ</t>
        </is>
      </c>
      <c r="E1963" s="156" t="n">
        <v>0</v>
      </c>
      <c r="F1963" s="156" t="n">
        <v>0</v>
      </c>
      <c r="G1963" s="156" t="n">
        <v>0</v>
      </c>
      <c r="H1963" s="156" t="n">
        <v>0</v>
      </c>
    </row>
    <row r="1964" ht="36" customHeight="1" s="113">
      <c r="A1964" s="158" t="n">
        <v>46150</v>
      </c>
      <c r="B1964" s="156" t="inlineStr">
        <is>
          <t>M001</t>
        </is>
      </c>
      <c r="C1964" s="156" t="inlineStr">
        <is>
          <t>AKEVLER</t>
        </is>
      </c>
      <c r="D1964" s="156" t="inlineStr">
        <is>
          <t>ERTAN TEKİ</t>
        </is>
      </c>
      <c r="E1964" s="156" t="n">
        <v>1148</v>
      </c>
      <c r="F1964" s="156" t="n">
        <v>379196</v>
      </c>
      <c r="G1964" s="157" t="n">
        <v>330.31</v>
      </c>
      <c r="H1964" s="156" t="n">
        <v>1212</v>
      </c>
    </row>
    <row r="1965" ht="24" customHeight="1" s="113">
      <c r="A1965" s="158" t="n">
        <v>46150</v>
      </c>
      <c r="B1965" s="156" t="inlineStr">
        <is>
          <t>M002</t>
        </is>
      </c>
      <c r="C1965" s="156" t="inlineStr">
        <is>
          <t>AYDIN EFELER</t>
        </is>
      </c>
      <c r="D1965" s="156" t="inlineStr">
        <is>
          <t>CÜNEYT ÇIKRIKÇI - AYŞE AVCU</t>
        </is>
      </c>
      <c r="E1965" s="156" t="n">
        <v>2226</v>
      </c>
      <c r="F1965" s="156" t="n">
        <v>700215</v>
      </c>
      <c r="G1965" s="157" t="n">
        <v>314.56</v>
      </c>
      <c r="H1965" s="156" t="n">
        <v>2366</v>
      </c>
    </row>
    <row r="1966" ht="36" customHeight="1" s="113">
      <c r="A1966" s="158" t="n">
        <v>46150</v>
      </c>
      <c r="B1966" s="156" t="inlineStr">
        <is>
          <t>M003</t>
        </is>
      </c>
      <c r="C1966" s="156" t="inlineStr">
        <is>
          <t>AYDIN EFELER-2</t>
        </is>
      </c>
      <c r="D1966" s="156" t="inlineStr">
        <is>
          <t>CÜNEYT ÇIKRIKÇI - AYŞE AVCU</t>
        </is>
      </c>
      <c r="E1966" s="156" t="n">
        <v>1290</v>
      </c>
      <c r="F1966" s="156" t="n">
        <v>579354</v>
      </c>
      <c r="G1966" s="157" t="n">
        <v>449.11</v>
      </c>
      <c r="H1966" s="156" t="n">
        <v>1379</v>
      </c>
    </row>
    <row r="1967" ht="24" customHeight="1" s="113">
      <c r="A1967" s="158" t="n">
        <v>46150</v>
      </c>
      <c r="B1967" s="156" t="inlineStr">
        <is>
          <t>M004</t>
        </is>
      </c>
      <c r="C1967" s="156" t="inlineStr">
        <is>
          <t>AYDIN FATİH</t>
        </is>
      </c>
      <c r="D1967" s="156" t="inlineStr">
        <is>
          <t>CÜNEYT ÇIKRIKÇI - AYŞE AVCU</t>
        </is>
      </c>
      <c r="E1967" s="156" t="n">
        <v>1327</v>
      </c>
      <c r="F1967" s="156" t="n">
        <v>500449</v>
      </c>
      <c r="G1967" s="157" t="n">
        <v>377.13</v>
      </c>
      <c r="H1967" s="156" t="n">
        <v>1261</v>
      </c>
    </row>
    <row r="1968" ht="36" customHeight="1" s="113">
      <c r="A1968" s="158" t="n">
        <v>46150</v>
      </c>
      <c r="B1968" s="156" t="inlineStr">
        <is>
          <t>M005</t>
        </is>
      </c>
      <c r="C1968" s="156" t="inlineStr">
        <is>
          <t>AYDIN FATİH-2</t>
        </is>
      </c>
      <c r="D1968" s="156" t="inlineStr">
        <is>
          <t>CÜNEYT ÇIKRIKÇI - AYŞE AVCU</t>
        </is>
      </c>
      <c r="E1968" s="156" t="n">
        <v>1461</v>
      </c>
      <c r="F1968" s="156" t="n">
        <v>823626</v>
      </c>
      <c r="G1968" s="157" t="n">
        <v>563.74</v>
      </c>
      <c r="H1968" s="156" t="n">
        <v>1498</v>
      </c>
    </row>
    <row r="1969" ht="36" customHeight="1" s="113">
      <c r="A1969" s="158" t="n">
        <v>46150</v>
      </c>
      <c r="B1969" s="156" t="inlineStr">
        <is>
          <t>M006</t>
        </is>
      </c>
      <c r="C1969" s="156" t="inlineStr">
        <is>
          <t>AYDIN GİRNE</t>
        </is>
      </c>
      <c r="D1969" s="156" t="inlineStr">
        <is>
          <t>CÜNEYT ÇIKRIKÇI - AYŞE AVCU</t>
        </is>
      </c>
      <c r="E1969" s="156" t="n">
        <v>1550</v>
      </c>
      <c r="F1969" s="156" t="n">
        <v>399372</v>
      </c>
      <c r="G1969" s="157" t="n">
        <v>257.66</v>
      </c>
      <c r="H1969" s="156" t="n">
        <v>1503</v>
      </c>
    </row>
    <row r="1970" ht="36" customHeight="1" s="113">
      <c r="A1970" s="158" t="n">
        <v>46150</v>
      </c>
      <c r="B1970" s="156" t="inlineStr">
        <is>
          <t>M007</t>
        </is>
      </c>
      <c r="C1970" s="156" t="inlineStr">
        <is>
          <t>AYDIN MİMARSİNAN</t>
        </is>
      </c>
      <c r="D1970" s="156" t="inlineStr">
        <is>
          <t>CÜNEYT ÇIKRIKÇI - AYŞE AVCU</t>
        </is>
      </c>
      <c r="E1970" s="156" t="n">
        <v>2966</v>
      </c>
      <c r="F1970" s="156" t="n">
        <v>646747</v>
      </c>
      <c r="G1970" s="157" t="n">
        <v>218.05</v>
      </c>
      <c r="H1970" s="156" t="n">
        <v>2975</v>
      </c>
    </row>
    <row r="1971" ht="48" customHeight="1" s="113">
      <c r="A1971" s="158" t="n">
        <v>46150</v>
      </c>
      <c r="B1971" s="156" t="inlineStr">
        <is>
          <t>M008</t>
        </is>
      </c>
      <c r="C1971" s="156" t="inlineStr">
        <is>
          <t>AYRANCILAR</t>
        </is>
      </c>
      <c r="D1971" s="156" t="inlineStr">
        <is>
          <t>CÜNEYT ÇIKRIKÇI - AYŞE AVCU</t>
        </is>
      </c>
      <c r="E1971" s="156" t="n">
        <v>3285</v>
      </c>
      <c r="F1971" s="156" t="n">
        <v>749703</v>
      </c>
      <c r="G1971" s="157" t="n">
        <v>228.22</v>
      </c>
      <c r="H1971" s="156" t="n">
        <v>3421</v>
      </c>
    </row>
    <row r="1972" ht="36" customHeight="1" s="113">
      <c r="A1972" s="158" t="n">
        <v>46150</v>
      </c>
      <c r="B1972" s="156" t="inlineStr">
        <is>
          <t>M009</t>
        </is>
      </c>
      <c r="C1972" s="156" t="inlineStr">
        <is>
          <t>BALÇOVA</t>
        </is>
      </c>
      <c r="D1972" s="156" t="inlineStr">
        <is>
          <t>ERTAN TEKİ</t>
        </is>
      </c>
      <c r="E1972" s="156" t="n">
        <v>3246</v>
      </c>
      <c r="F1972" s="156" t="n">
        <v>583750</v>
      </c>
      <c r="G1972" s="157" t="n">
        <v>179.84</v>
      </c>
      <c r="H1972" s="156" t="n">
        <v>3333</v>
      </c>
    </row>
    <row r="1973" ht="41.25" customHeight="1" s="113">
      <c r="A1973" s="158" t="n">
        <v>46150</v>
      </c>
      <c r="B1973" s="156" t="inlineStr">
        <is>
          <t>M010</t>
        </is>
      </c>
      <c r="C1973" s="156" t="inlineStr">
        <is>
          <t>BAYRAKLI</t>
        </is>
      </c>
      <c r="D1973" s="156" t="inlineStr">
        <is>
          <t>DERYA YARDIMCI</t>
        </is>
      </c>
      <c r="E1973" s="156" t="n">
        <v>3987</v>
      </c>
      <c r="F1973" s="156" t="n">
        <v>1149773</v>
      </c>
      <c r="G1973" s="157" t="n">
        <v>288.38</v>
      </c>
      <c r="H1973" s="156" t="n">
        <v>3918</v>
      </c>
    </row>
    <row r="1974" ht="24" customHeight="1" s="113">
      <c r="A1974" s="158" t="n">
        <v>46150</v>
      </c>
      <c r="B1974" s="156" t="inlineStr">
        <is>
          <t>M011</t>
        </is>
      </c>
      <c r="C1974" s="156" t="inlineStr">
        <is>
          <t>BOZYAKA</t>
        </is>
      </c>
      <c r="D1974" s="156" t="inlineStr">
        <is>
          <t>ERTAN TEKİ</t>
        </is>
      </c>
      <c r="E1974" s="156" t="n">
        <v>2161</v>
      </c>
      <c r="F1974" s="156" t="n">
        <v>902896</v>
      </c>
      <c r="G1974" s="157" t="n">
        <v>417.81</v>
      </c>
      <c r="H1974" s="156" t="n">
        <v>2206</v>
      </c>
    </row>
    <row r="1975" ht="36" customHeight="1" s="113">
      <c r="A1975" s="158" t="n">
        <v>46150</v>
      </c>
      <c r="B1975" s="156" t="inlineStr">
        <is>
          <t>M012</t>
        </is>
      </c>
      <c r="C1975" s="156" t="inlineStr">
        <is>
          <t xml:space="preserve">BUCA </t>
        </is>
      </c>
      <c r="D1975" s="156" t="inlineStr">
        <is>
          <t>DERYA YARDIMCI</t>
        </is>
      </c>
      <c r="E1975" s="156" t="n">
        <v>1312</v>
      </c>
      <c r="F1975" s="156" t="n">
        <v>578959</v>
      </c>
      <c r="G1975" s="157" t="n">
        <v>441.28</v>
      </c>
      <c r="H1975" s="156" t="n">
        <v>1230</v>
      </c>
    </row>
    <row r="1976" ht="24" customHeight="1" s="113">
      <c r="A1976" s="158" t="n">
        <v>46150</v>
      </c>
      <c r="B1976" s="156" t="inlineStr">
        <is>
          <t>M013</t>
        </is>
      </c>
      <c r="C1976" s="156" t="inlineStr">
        <is>
          <t>DEDEBAŞI</t>
        </is>
      </c>
      <c r="D1976" s="156" t="inlineStr">
        <is>
          <t>DERYA YARDIMCI</t>
        </is>
      </c>
      <c r="E1976" s="156" t="n">
        <v>2431</v>
      </c>
      <c r="F1976" s="156" t="n">
        <v>1119150</v>
      </c>
      <c r="G1976" s="157" t="n">
        <v>460.37</v>
      </c>
      <c r="H1976" s="156" t="n">
        <v>2352</v>
      </c>
    </row>
    <row r="1977" ht="24" customHeight="1" s="113">
      <c r="A1977" s="158" t="n">
        <v>46150</v>
      </c>
      <c r="B1977" s="156" t="inlineStr">
        <is>
          <t>M014</t>
        </is>
      </c>
      <c r="C1977" s="156" t="inlineStr">
        <is>
          <t>ESKİİZMİR</t>
        </is>
      </c>
      <c r="D1977" s="156" t="inlineStr">
        <is>
          <t>ERTAN TEKİ</t>
        </is>
      </c>
      <c r="E1977" s="156" t="n">
        <v>2429</v>
      </c>
      <c r="F1977" s="156" t="n">
        <v>992316</v>
      </c>
      <c r="G1977" s="157" t="n">
        <v>408.53</v>
      </c>
      <c r="H1977" s="156" t="n">
        <v>2379</v>
      </c>
    </row>
    <row r="1978" ht="48" customHeight="1" s="113">
      <c r="A1978" s="158" t="n">
        <v>46150</v>
      </c>
      <c r="B1978" s="156" t="inlineStr">
        <is>
          <t>M015</t>
        </is>
      </c>
      <c r="C1978" s="156" t="inlineStr">
        <is>
          <t>GAZİEMİR-1</t>
        </is>
      </c>
      <c r="D1978" s="156" t="inlineStr">
        <is>
          <t>ALİ ÇELİK</t>
        </is>
      </c>
      <c r="E1978" s="156" t="n">
        <v>1995</v>
      </c>
      <c r="F1978" s="156" t="n">
        <v>811431</v>
      </c>
      <c r="G1978" s="157" t="n">
        <v>406.73</v>
      </c>
      <c r="H1978" s="156" t="n">
        <v>1893</v>
      </c>
    </row>
    <row r="1979" ht="48" customHeight="1" s="113">
      <c r="A1979" s="158" t="n">
        <v>46150</v>
      </c>
      <c r="B1979" s="156" t="inlineStr">
        <is>
          <t>M016</t>
        </is>
      </c>
      <c r="C1979" s="156" t="inlineStr">
        <is>
          <t>GAZİEMİR-2</t>
        </is>
      </c>
      <c r="D1979" s="156" t="inlineStr">
        <is>
          <t>ALİ ÇELİK</t>
        </is>
      </c>
      <c r="E1979" s="156" t="n">
        <v>2283</v>
      </c>
      <c r="F1979" s="156" t="n">
        <v>853244</v>
      </c>
      <c r="G1979" s="157" t="n">
        <v>373.74</v>
      </c>
      <c r="H1979" s="156" t="n">
        <v>2299</v>
      </c>
    </row>
    <row r="1980" ht="48" customHeight="1" s="113">
      <c r="A1980" s="158" t="n">
        <v>46150</v>
      </c>
      <c r="B1980" s="156" t="inlineStr">
        <is>
          <t>M017</t>
        </is>
      </c>
      <c r="C1980" s="156" t="inlineStr">
        <is>
          <t>GAZİEMİR-3</t>
        </is>
      </c>
      <c r="D1980" s="156" t="inlineStr">
        <is>
          <t>ALİ ÇELİK</t>
        </is>
      </c>
      <c r="E1980" s="156" t="n">
        <v>2255</v>
      </c>
      <c r="F1980" s="156" t="n">
        <v>617510</v>
      </c>
      <c r="G1980" s="157" t="n">
        <v>273.84</v>
      </c>
      <c r="H1980" s="156" t="n">
        <v>2275</v>
      </c>
    </row>
    <row r="1981" ht="48" customHeight="1" s="113">
      <c r="A1981" s="158" t="n">
        <v>46150</v>
      </c>
      <c r="B1981" s="156" t="inlineStr">
        <is>
          <t>M018</t>
        </is>
      </c>
      <c r="C1981" s="156" t="inlineStr">
        <is>
          <t>GAZİEMİR-4</t>
        </is>
      </c>
      <c r="D1981" s="156" t="inlineStr">
        <is>
          <t>ALİ ÇELİK</t>
        </is>
      </c>
      <c r="E1981" s="156" t="n">
        <v>2017</v>
      </c>
      <c r="F1981" s="156" t="n">
        <v>798021</v>
      </c>
      <c r="G1981" s="157" t="n">
        <v>395.65</v>
      </c>
      <c r="H1981" s="156" t="n">
        <v>1939</v>
      </c>
    </row>
    <row r="1982" ht="48" customHeight="1" s="113">
      <c r="A1982" s="158" t="n">
        <v>46150</v>
      </c>
      <c r="B1982" s="156" t="inlineStr">
        <is>
          <t>M019</t>
        </is>
      </c>
      <c r="C1982" s="156" t="inlineStr">
        <is>
          <t>GAZİEMİR-5</t>
        </is>
      </c>
      <c r="D1982" s="156" t="inlineStr">
        <is>
          <t>ALİ ÇELİK</t>
        </is>
      </c>
      <c r="E1982" s="156" t="n">
        <v>2063</v>
      </c>
      <c r="F1982" s="156" t="n">
        <v>529620</v>
      </c>
      <c r="G1982" s="157" t="n">
        <v>256.72</v>
      </c>
      <c r="H1982" s="156" t="n">
        <v>2202</v>
      </c>
    </row>
    <row r="1983" ht="24" customHeight="1" s="113">
      <c r="A1983" s="158" t="n">
        <v>46150</v>
      </c>
      <c r="B1983" s="156" t="inlineStr">
        <is>
          <t>M020</t>
        </is>
      </c>
      <c r="C1983" s="156" t="inlineStr">
        <is>
          <t>GAZİEMİR-6</t>
        </is>
      </c>
      <c r="D1983" s="156" t="inlineStr">
        <is>
          <t>ALİ ÇELİK</t>
        </is>
      </c>
      <c r="E1983" s="156" t="n">
        <v>656</v>
      </c>
      <c r="F1983" s="156" t="n">
        <v>292216</v>
      </c>
      <c r="G1983" s="157" t="n">
        <v>445.45</v>
      </c>
      <c r="H1983" s="156" t="n">
        <v>669</v>
      </c>
    </row>
    <row r="1984" ht="36" customHeight="1" s="113">
      <c r="A1984" s="158" t="n">
        <v>46150</v>
      </c>
      <c r="B1984" s="156" t="inlineStr">
        <is>
          <t>M021</t>
        </is>
      </c>
      <c r="C1984" s="156" t="inlineStr">
        <is>
          <t>GAZİEMİR-7</t>
        </is>
      </c>
      <c r="D1984" s="156" t="inlineStr">
        <is>
          <t>ALİ ÇELİK</t>
        </is>
      </c>
      <c r="E1984" s="156" t="n">
        <v>3437</v>
      </c>
      <c r="F1984" s="156" t="n">
        <v>1030695</v>
      </c>
      <c r="G1984" s="157" t="n">
        <v>299.88</v>
      </c>
      <c r="H1984" s="156" t="n">
        <v>3172</v>
      </c>
    </row>
    <row r="1985" ht="24" customHeight="1" s="113">
      <c r="A1985" s="158" t="n">
        <v>46150</v>
      </c>
      <c r="B1985" s="156" t="inlineStr">
        <is>
          <t>M022</t>
        </is>
      </c>
      <c r="C1985" s="156" t="inlineStr">
        <is>
          <t>GEDİZ</t>
        </is>
      </c>
      <c r="D1985" s="156" t="inlineStr">
        <is>
          <t>DERYA YARDIMCI</t>
        </is>
      </c>
      <c r="E1985" s="156" t="n">
        <v>1330</v>
      </c>
      <c r="F1985" s="156" t="n">
        <v>570697</v>
      </c>
      <c r="G1985" s="157" t="n">
        <v>429.1</v>
      </c>
      <c r="H1985" s="156" t="n">
        <v>1403</v>
      </c>
    </row>
    <row r="1986" ht="36" customHeight="1" s="113">
      <c r="A1986" s="158" t="n">
        <v>46150</v>
      </c>
      <c r="B1986" s="156" t="inlineStr">
        <is>
          <t>M023</t>
        </is>
      </c>
      <c r="C1986" s="156" t="inlineStr">
        <is>
          <t>GÖZTEPE</t>
        </is>
      </c>
      <c r="D1986" s="156" t="inlineStr">
        <is>
          <t>ERTAN TEKİ</t>
        </is>
      </c>
      <c r="E1986" s="156" t="n">
        <v>3454</v>
      </c>
      <c r="F1986" s="156" t="n">
        <v>1289725</v>
      </c>
      <c r="G1986" s="157" t="n">
        <v>373.4</v>
      </c>
      <c r="H1986" s="156" t="n">
        <v>3509</v>
      </c>
    </row>
    <row r="1987" ht="24" customHeight="1" s="113">
      <c r="A1987" s="158" t="n">
        <v>46150</v>
      </c>
      <c r="B1987" s="156" t="inlineStr">
        <is>
          <t>M024</t>
        </is>
      </c>
      <c r="C1987" s="156" t="inlineStr">
        <is>
          <t>GÜMÜŞPALA</t>
        </is>
      </c>
      <c r="D1987" s="156" t="inlineStr">
        <is>
          <t>DERYA YARDIMCI</t>
        </is>
      </c>
      <c r="E1987" s="156" t="n">
        <v>4341</v>
      </c>
      <c r="F1987" s="156" t="n">
        <v>1986232</v>
      </c>
      <c r="G1987" s="157" t="n">
        <v>457.55</v>
      </c>
      <c r="H1987" s="156" t="n">
        <v>4277</v>
      </c>
    </row>
    <row r="1988" ht="36" customHeight="1" s="113">
      <c r="A1988" s="158" t="n">
        <v>46150</v>
      </c>
      <c r="B1988" s="156" t="inlineStr">
        <is>
          <t>M025</t>
        </is>
      </c>
      <c r="C1988" s="156" t="inlineStr">
        <is>
          <t>HAL DEPO</t>
        </is>
      </c>
      <c r="D1988" s="156" t="inlineStr">
        <is>
          <t>HALİT BAŞDAŞ</t>
        </is>
      </c>
      <c r="E1988" s="156" t="n">
        <v>0</v>
      </c>
      <c r="F1988" s="156" t="n">
        <v>0</v>
      </c>
      <c r="G1988" s="156" t="n">
        <v>0</v>
      </c>
      <c r="H1988" s="156" t="n">
        <v>0</v>
      </c>
    </row>
    <row r="1989" ht="48" customHeight="1" s="113">
      <c r="A1989" s="158" t="n">
        <v>46150</v>
      </c>
      <c r="B1989" s="156" t="inlineStr">
        <is>
          <t>M026</t>
        </is>
      </c>
      <c r="C1989" s="156" t="inlineStr">
        <is>
          <t>HARMANDALI</t>
        </is>
      </c>
      <c r="D1989" s="156" t="inlineStr">
        <is>
          <t>DERYA YARDIMCI</t>
        </is>
      </c>
      <c r="E1989" s="156" t="n">
        <v>2618</v>
      </c>
      <c r="F1989" s="156" t="n">
        <v>1031690</v>
      </c>
      <c r="G1989" s="157" t="n">
        <v>394.08</v>
      </c>
      <c r="H1989" s="156" t="n">
        <v>2671</v>
      </c>
    </row>
    <row r="1990" ht="24" customHeight="1" s="113">
      <c r="A1990" s="158" t="n">
        <v>46150</v>
      </c>
      <c r="B1990" s="156" t="inlineStr">
        <is>
          <t>M027</t>
        </is>
      </c>
      <c r="C1990" s="156" t="inlineStr">
        <is>
          <t>HATAY</t>
        </is>
      </c>
      <c r="D1990" s="156" t="inlineStr">
        <is>
          <t>ERTAN TEKİ</t>
        </is>
      </c>
      <c r="E1990" s="156" t="n">
        <v>3346</v>
      </c>
      <c r="F1990" s="156" t="n">
        <v>1254447</v>
      </c>
      <c r="G1990" s="157" t="n">
        <v>374.91</v>
      </c>
      <c r="H1990" s="156" t="n">
        <v>3057</v>
      </c>
    </row>
    <row r="1991" ht="24" customHeight="1" s="113">
      <c r="A1991" s="158" t="n">
        <v>46150</v>
      </c>
      <c r="B1991" s="156" t="inlineStr">
        <is>
          <t>M028</t>
        </is>
      </c>
      <c r="C1991" s="156" t="inlineStr">
        <is>
          <t>KARŞIYAKA-1</t>
        </is>
      </c>
      <c r="D1991" s="156" t="inlineStr">
        <is>
          <t>DERYA YARDIMCI</t>
        </is>
      </c>
      <c r="E1991" s="156" t="n">
        <v>3899</v>
      </c>
      <c r="F1991" s="156" t="n">
        <v>1546521</v>
      </c>
      <c r="G1991" s="157" t="n">
        <v>396.65</v>
      </c>
      <c r="H1991" s="156" t="n">
        <v>3963</v>
      </c>
    </row>
    <row r="1992" ht="36" customHeight="1" s="113">
      <c r="A1992" s="158" t="n">
        <v>46150</v>
      </c>
      <c r="B1992" s="156" t="inlineStr">
        <is>
          <t>M029</t>
        </is>
      </c>
      <c r="C1992" s="156" t="inlineStr">
        <is>
          <t>KARŞIYAKA-2</t>
        </is>
      </c>
      <c r="D1992" s="156" t="inlineStr">
        <is>
          <t>DERYA YARDIMCI</t>
        </is>
      </c>
      <c r="E1992" s="156" t="n">
        <v>955</v>
      </c>
      <c r="F1992" s="156" t="n">
        <v>286417</v>
      </c>
      <c r="G1992" s="157" t="n">
        <v>299.91</v>
      </c>
      <c r="H1992" s="156" t="n">
        <v>1022</v>
      </c>
    </row>
    <row r="1993" ht="36" customHeight="1" s="113">
      <c r="A1993" s="158" t="n">
        <v>46150</v>
      </c>
      <c r="B1993" s="156" t="inlineStr">
        <is>
          <t>M030</t>
        </is>
      </c>
      <c r="C1993" s="156" t="inlineStr">
        <is>
          <t>MANAVKUYU</t>
        </is>
      </c>
      <c r="D1993" s="156" t="inlineStr">
        <is>
          <t>DERYA YARDIMCI</t>
        </is>
      </c>
      <c r="E1993" s="156" t="n">
        <v>1709</v>
      </c>
      <c r="F1993" s="156" t="n">
        <v>448355</v>
      </c>
      <c r="G1993" s="157" t="n">
        <v>262.35</v>
      </c>
      <c r="H1993" s="156" t="n">
        <v>1555</v>
      </c>
    </row>
    <row r="1994" ht="24" customHeight="1" s="113">
      <c r="A1994" s="158" t="n">
        <v>46150</v>
      </c>
      <c r="B1994" s="156" t="inlineStr">
        <is>
          <t>M031</t>
        </is>
      </c>
      <c r="C1994" s="156" t="inlineStr">
        <is>
          <t>MENDERES</t>
        </is>
      </c>
      <c r="D1994" s="156" t="inlineStr">
        <is>
          <t>CÜNEYT ÇIKRIKÇI - AYŞE AVCU</t>
        </is>
      </c>
      <c r="E1994" s="156" t="n">
        <v>3138</v>
      </c>
      <c r="F1994" s="156" t="n">
        <v>754175</v>
      </c>
      <c r="G1994" s="157" t="n">
        <v>240.34</v>
      </c>
      <c r="H1994" s="156" t="n">
        <v>3221</v>
      </c>
    </row>
    <row r="1995" ht="24" customHeight="1" s="113">
      <c r="A1995" s="158" t="n">
        <v>46150</v>
      </c>
      <c r="B1995" s="156" t="inlineStr">
        <is>
          <t>M032</t>
        </is>
      </c>
      <c r="C1995" s="156" t="inlineStr">
        <is>
          <t>MENDERES DEPO</t>
        </is>
      </c>
      <c r="D1995" s="156" t="inlineStr">
        <is>
          <t>AYHAN DAŞDEMİR</t>
        </is>
      </c>
      <c r="E1995" s="156" t="n">
        <v>0</v>
      </c>
      <c r="F1995" s="156" t="n">
        <v>0</v>
      </c>
      <c r="G1995" s="156" t="n">
        <v>0</v>
      </c>
      <c r="H1995" s="156" t="n">
        <v>0</v>
      </c>
    </row>
    <row r="1996" ht="24" customHeight="1" s="113">
      <c r="A1996" s="158" t="n">
        <v>46150</v>
      </c>
      <c r="B1996" s="156" t="inlineStr">
        <is>
          <t>M033</t>
        </is>
      </c>
      <c r="C1996" s="156" t="inlineStr">
        <is>
          <t>MERKEZ</t>
        </is>
      </c>
      <c r="D1996" s="156" t="inlineStr">
        <is>
          <t>GENEL MÜDÜR</t>
        </is>
      </c>
      <c r="E1996" s="156" t="n">
        <v>0</v>
      </c>
      <c r="F1996" s="156" t="n">
        <v>0</v>
      </c>
      <c r="G1996" s="156" t="n">
        <v>0</v>
      </c>
      <c r="H1996" s="156" t="n">
        <v>0</v>
      </c>
    </row>
    <row r="1997" ht="27.75" customHeight="1" s="113">
      <c r="A1997" s="158" t="n">
        <v>46150</v>
      </c>
      <c r="B1997" s="156" t="inlineStr">
        <is>
          <t>M034</t>
        </is>
      </c>
      <c r="C1997" s="156" t="inlineStr">
        <is>
          <t>NARLIDERE</t>
        </is>
      </c>
      <c r="D1997" s="156" t="inlineStr">
        <is>
          <t>ERTAN TEKİ</t>
        </is>
      </c>
      <c r="E1997" s="156" t="n">
        <v>3054</v>
      </c>
      <c r="F1997" s="156" t="n">
        <v>654155</v>
      </c>
      <c r="G1997" s="157" t="n">
        <v>214.2</v>
      </c>
      <c r="H1997" s="156" t="n">
        <v>3277</v>
      </c>
    </row>
    <row r="1998" ht="24" customHeight="1" s="113">
      <c r="A1998" s="158" t="n">
        <v>46150</v>
      </c>
      <c r="B1998" s="156" t="inlineStr">
        <is>
          <t>M035</t>
        </is>
      </c>
      <c r="C1998" s="156" t="inlineStr">
        <is>
          <t>OSMANGAZİ</t>
        </is>
      </c>
      <c r="D1998" s="156" t="inlineStr">
        <is>
          <t>DERYA YARDIMCI</t>
        </is>
      </c>
      <c r="E1998" s="156" t="n">
        <v>3289</v>
      </c>
      <c r="F1998" s="156" t="n">
        <v>1085415</v>
      </c>
      <c r="G1998" s="157" t="n">
        <v>330.01</v>
      </c>
      <c r="H1998" s="156" t="n">
        <v>3052</v>
      </c>
    </row>
    <row r="1999" ht="48" customHeight="1" s="113">
      <c r="A1999" s="158" t="n">
        <v>46150</v>
      </c>
      <c r="B1999" s="156" t="inlineStr">
        <is>
          <t>M036</t>
        </is>
      </c>
      <c r="C1999" s="156" t="inlineStr">
        <is>
          <t>POLİGON</t>
        </is>
      </c>
      <c r="D1999" s="156" t="inlineStr">
        <is>
          <t>ERTAN TEKİ</t>
        </is>
      </c>
      <c r="E1999" s="156" t="n">
        <v>1618</v>
      </c>
      <c r="F1999" s="156" t="n">
        <v>352082</v>
      </c>
      <c r="G1999" s="157" t="n">
        <v>217.6</v>
      </c>
      <c r="H1999" s="156" t="n">
        <v>1721</v>
      </c>
    </row>
    <row r="2000" ht="48" customHeight="1" s="113">
      <c r="A2000" s="158" t="n">
        <v>46150</v>
      </c>
      <c r="B2000" s="156" t="inlineStr">
        <is>
          <t>M037</t>
        </is>
      </c>
      <c r="C2000" s="156" t="inlineStr">
        <is>
          <t>SEFERİHİSAR</t>
        </is>
      </c>
      <c r="D2000" s="156" t="inlineStr">
        <is>
          <t>ERTAN TEKİ</t>
        </is>
      </c>
      <c r="E2000" s="156" t="n">
        <v>4431</v>
      </c>
      <c r="F2000" s="156" t="n">
        <v>1695314</v>
      </c>
      <c r="G2000" s="157" t="n">
        <v>382.6</v>
      </c>
      <c r="H2000" s="156" t="n">
        <v>4335</v>
      </c>
    </row>
    <row r="2001" ht="48" customHeight="1" s="113">
      <c r="A2001" s="158" t="n">
        <v>46150</v>
      </c>
      <c r="B2001" s="156" t="inlineStr">
        <is>
          <t>M038</t>
        </is>
      </c>
      <c r="C2001" s="156" t="inlineStr">
        <is>
          <t>TORBALI 1</t>
        </is>
      </c>
      <c r="D2001" s="156" t="inlineStr">
        <is>
          <t>CÜNEYT ÇIKRIKÇI - AYŞE AVCU</t>
        </is>
      </c>
      <c r="E2001" s="156" t="n">
        <v>2073</v>
      </c>
      <c r="F2001" s="156" t="n">
        <v>1088619</v>
      </c>
      <c r="G2001" s="157" t="n">
        <v>525.14</v>
      </c>
      <c r="H2001" s="156" t="n">
        <v>1993</v>
      </c>
    </row>
    <row r="2002" ht="48" customHeight="1" s="113">
      <c r="A2002" s="158" t="n">
        <v>46150</v>
      </c>
      <c r="B2002" s="156" t="inlineStr">
        <is>
          <t>M039</t>
        </is>
      </c>
      <c r="C2002" s="156" t="inlineStr">
        <is>
          <t>TORBALI 2</t>
        </is>
      </c>
      <c r="D2002" s="156" t="inlineStr">
        <is>
          <t>CÜNEYT ÇIKRIKÇI - AYŞE AVCU</t>
        </is>
      </c>
      <c r="E2002" s="156" t="n">
        <v>3556</v>
      </c>
      <c r="F2002" s="156" t="n">
        <v>1308634</v>
      </c>
      <c r="G2002" s="157" t="n">
        <v>368.01</v>
      </c>
      <c r="H2002" s="156" t="n">
        <v>3570</v>
      </c>
    </row>
    <row r="2003" ht="48" customHeight="1" s="113">
      <c r="A2003" s="158" t="n">
        <v>46150</v>
      </c>
      <c r="B2003" s="156" t="inlineStr">
        <is>
          <t>M040</t>
        </is>
      </c>
      <c r="C2003" s="156" t="inlineStr">
        <is>
          <t>TORBALI 3</t>
        </is>
      </c>
      <c r="D2003" s="156" t="inlineStr">
        <is>
          <t>CÜNEYT ÇIKRIKÇI - AYŞE AVCU</t>
        </is>
      </c>
      <c r="E2003" s="156" t="n">
        <v>2609</v>
      </c>
      <c r="F2003" s="156" t="n">
        <v>730613</v>
      </c>
      <c r="G2003" s="157" t="n">
        <v>280.04</v>
      </c>
      <c r="H2003" s="156" t="n">
        <v>2589</v>
      </c>
    </row>
    <row r="2004" ht="48" customHeight="1" s="113">
      <c r="A2004" s="158" t="n">
        <v>46150</v>
      </c>
      <c r="B2004" s="156" t="inlineStr">
        <is>
          <t>M041</t>
        </is>
      </c>
      <c r="C2004" s="156" t="inlineStr">
        <is>
          <t>TORBALI 4</t>
        </is>
      </c>
      <c r="D2004" s="156" t="inlineStr">
        <is>
          <t>CÜNEYT ÇIKRIKÇI - AYŞE AVCU</t>
        </is>
      </c>
      <c r="E2004" s="156" t="n">
        <v>4197</v>
      </c>
      <c r="F2004" s="156" t="n">
        <v>2102540</v>
      </c>
      <c r="G2004" s="157" t="n">
        <v>500.96</v>
      </c>
      <c r="H2004" s="156" t="n">
        <v>3848</v>
      </c>
    </row>
    <row r="2005" ht="48" customHeight="1" s="113">
      <c r="A2005" s="158" t="n">
        <v>46150</v>
      </c>
      <c r="B2005" s="156" t="inlineStr">
        <is>
          <t>M042</t>
        </is>
      </c>
      <c r="C2005" s="156" t="inlineStr">
        <is>
          <t>TORBALI 5</t>
        </is>
      </c>
      <c r="D2005" s="156" t="inlineStr">
        <is>
          <t>CÜNEYT ÇIKRIKÇI - AYŞE AVCU</t>
        </is>
      </c>
      <c r="E2005" s="156" t="n">
        <v>4122</v>
      </c>
      <c r="F2005" s="156" t="n">
        <v>1408970</v>
      </c>
      <c r="G2005" s="157" t="n">
        <v>341.82</v>
      </c>
      <c r="H2005" s="156" t="n">
        <v>3867</v>
      </c>
    </row>
    <row r="2006" ht="24" customHeight="1" s="113">
      <c r="A2006" s="158" t="n">
        <v>46150</v>
      </c>
      <c r="B2006" s="156" t="inlineStr">
        <is>
          <t>M043</t>
        </is>
      </c>
      <c r="C2006" s="156" t="inlineStr">
        <is>
          <t>YAPICIOĞLU</t>
        </is>
      </c>
      <c r="D2006" s="156" t="inlineStr">
        <is>
          <t>ERTAN TEKİ</t>
        </is>
      </c>
      <c r="E2006" s="156" t="n">
        <v>1499</v>
      </c>
      <c r="F2006" s="156" t="n">
        <v>629439</v>
      </c>
      <c r="G2006" s="157" t="n">
        <v>419.91</v>
      </c>
      <c r="H2006" s="156" t="n">
        <v>1363</v>
      </c>
    </row>
    <row r="2007" ht="36" customHeight="1" s="113">
      <c r="A2007" s="158" t="n">
        <v>46150</v>
      </c>
      <c r="B2007" s="156" t="inlineStr">
        <is>
          <t>M044</t>
        </is>
      </c>
      <c r="C2007" s="156" t="inlineStr">
        <is>
          <t>YEŞİLOVA</t>
        </is>
      </c>
      <c r="D2007" s="156" t="inlineStr">
        <is>
          <t>DERYA YARDIMCI</t>
        </is>
      </c>
      <c r="E2007" s="156" t="n">
        <v>652</v>
      </c>
      <c r="F2007" s="156" t="n">
        <v>152707</v>
      </c>
      <c r="G2007" s="157" t="n">
        <v>234.21</v>
      </c>
      <c r="H2007" s="156" t="n">
        <v>611</v>
      </c>
    </row>
    <row r="2008" ht="24" customHeight="1" s="113">
      <c r="A2008" s="158" t="n">
        <v>46150</v>
      </c>
      <c r="B2008" s="156" t="inlineStr">
        <is>
          <t>M045</t>
        </is>
      </c>
      <c r="C2008" s="156" t="inlineStr">
        <is>
          <t>Z1  ET DEPO</t>
        </is>
      </c>
      <c r="D2008" s="156" t="inlineStr">
        <is>
          <t>FARUK MALKOÇ</t>
        </is>
      </c>
      <c r="E2008" s="156" t="n">
        <v>0</v>
      </c>
      <c r="F2008" s="156" t="n">
        <v>0</v>
      </c>
      <c r="G2008" s="156" t="n">
        <v>0</v>
      </c>
      <c r="H2008" s="156" t="n">
        <v>0</v>
      </c>
    </row>
    <row r="2009" ht="36" customHeight="1" s="113">
      <c r="A2009" s="158" t="n">
        <v>46150</v>
      </c>
      <c r="B2009" s="156" t="inlineStr">
        <is>
          <t>M046</t>
        </is>
      </c>
      <c r="C2009" s="156" t="inlineStr">
        <is>
          <t>ÇAMDİBİ</t>
        </is>
      </c>
      <c r="D2009" s="156" t="inlineStr">
        <is>
          <t>DERYA YARDIMCI</t>
        </is>
      </c>
      <c r="E2009" s="156" t="n">
        <v>2564</v>
      </c>
      <c r="F2009" s="156" t="n">
        <v>489813</v>
      </c>
      <c r="G2009" s="157" t="n">
        <v>191.03</v>
      </c>
      <c r="H2009" s="156" t="n">
        <v>2478</v>
      </c>
    </row>
    <row r="2010" ht="36" customHeight="1" s="113">
      <c r="A2010" s="158" t="n">
        <v>46150</v>
      </c>
      <c r="B2010" s="156" t="inlineStr">
        <is>
          <t>M047</t>
        </is>
      </c>
      <c r="C2010" s="156" t="inlineStr">
        <is>
          <t>ÇİFTLİK</t>
        </is>
      </c>
      <c r="D2010" s="156" t="inlineStr">
        <is>
          <t>CEBRAİL ÇİÇEK</t>
        </is>
      </c>
      <c r="E2010" s="156" t="n">
        <v>0</v>
      </c>
      <c r="F2010" s="156" t="n">
        <v>0</v>
      </c>
      <c r="G2010" s="156" t="n">
        <v>0</v>
      </c>
      <c r="H2010" s="156" t="n">
        <v>0</v>
      </c>
    </row>
    <row r="2011" ht="24" customHeight="1" s="113">
      <c r="A2011" s="158" t="n">
        <v>46150</v>
      </c>
      <c r="B2011" s="156" t="inlineStr">
        <is>
          <t>M048</t>
        </is>
      </c>
      <c r="C2011" s="156" t="inlineStr">
        <is>
          <t>ÇİĞLİ</t>
        </is>
      </c>
      <c r="D2011" s="156" t="inlineStr">
        <is>
          <t>DERYA YARDIMCI</t>
        </is>
      </c>
      <c r="E2011" s="156" t="n">
        <v>3095</v>
      </c>
      <c r="F2011" s="156" t="n">
        <v>686285</v>
      </c>
      <c r="G2011" s="157" t="n">
        <v>221.74</v>
      </c>
      <c r="H2011" s="156" t="n">
        <v>3332</v>
      </c>
    </row>
    <row r="2012" ht="48" customHeight="1" s="113">
      <c r="A2012" s="158" t="n">
        <v>46150</v>
      </c>
      <c r="B2012" s="156" t="inlineStr">
        <is>
          <t>M049</t>
        </is>
      </c>
      <c r="C2012" s="156" t="inlineStr">
        <is>
          <t>ÖZDERE</t>
        </is>
      </c>
      <c r="D2012" s="156" t="inlineStr">
        <is>
          <t>CÜNEYT ÇIKRIKÇI - AYŞE AVCU</t>
        </is>
      </c>
      <c r="E2012" s="156" t="n">
        <v>725</v>
      </c>
      <c r="F2012" s="156" t="n">
        <v>237297</v>
      </c>
      <c r="G2012" s="157" t="n">
        <v>327.31</v>
      </c>
      <c r="H2012" s="156" t="n">
        <v>774</v>
      </c>
    </row>
    <row r="2013" ht="48" customHeight="1" s="113">
      <c r="A2013" s="158" t="n">
        <v>46150</v>
      </c>
      <c r="B2013" s="156" t="inlineStr">
        <is>
          <t>M050</t>
        </is>
      </c>
      <c r="C2013" s="156" t="inlineStr">
        <is>
          <t>İZMİRSPOR</t>
        </is>
      </c>
      <c r="D2013" s="156" t="inlineStr">
        <is>
          <t>ERTAN TEKİ</t>
        </is>
      </c>
      <c r="E2013" s="156" t="n">
        <v>4437</v>
      </c>
      <c r="F2013" s="156" t="n">
        <v>2437662</v>
      </c>
      <c r="G2013" s="157" t="n">
        <v>549.39</v>
      </c>
      <c r="H2013" s="156" t="n">
        <v>4647</v>
      </c>
    </row>
    <row r="2014" ht="48" customHeight="1" s="113">
      <c r="A2014" s="158" t="n">
        <v>46150</v>
      </c>
      <c r="B2014" s="156" t="inlineStr">
        <is>
          <t>M051</t>
        </is>
      </c>
      <c r="C2014" s="156" t="inlineStr">
        <is>
          <t>ŞİRİNYER</t>
        </is>
      </c>
      <c r="D2014" s="156" t="inlineStr">
        <is>
          <t>ERTAN TEKİ</t>
        </is>
      </c>
      <c r="E2014" s="156" t="n">
        <v>880</v>
      </c>
      <c r="F2014" s="156" t="n">
        <v>424079</v>
      </c>
      <c r="G2014" s="157" t="n">
        <v>481.91</v>
      </c>
      <c r="H2014" s="156" t="n">
        <v>925</v>
      </c>
    </row>
    <row r="2015" ht="48" customHeight="1" s="113">
      <c r="A2015" s="158" t="n">
        <v>46150</v>
      </c>
      <c r="B2015" s="156" t="inlineStr">
        <is>
          <t>M052</t>
        </is>
      </c>
      <c r="C2015" s="156" t="inlineStr">
        <is>
          <t>ŞİRİNYER 2</t>
        </is>
      </c>
      <c r="D2015" s="156" t="inlineStr">
        <is>
          <t>DERYA YARDIMCI</t>
        </is>
      </c>
      <c r="E2015" s="156" t="n">
        <v>1571</v>
      </c>
      <c r="F2015" s="156" t="n">
        <v>808244</v>
      </c>
      <c r="G2015" s="157" t="n">
        <v>514.48</v>
      </c>
      <c r="H2015" s="156" t="n">
        <v>1418</v>
      </c>
    </row>
    <row r="2016" ht="48" customHeight="1" s="113">
      <c r="A2016" s="158" t="n">
        <v>46150</v>
      </c>
      <c r="B2016" s="156" t="inlineStr">
        <is>
          <t>M057</t>
        </is>
      </c>
      <c r="C2016" s="156" t="inlineStr">
        <is>
          <t>BUCA2</t>
        </is>
      </c>
      <c r="D2016" s="156" t="inlineStr">
        <is>
          <t>ERTAN TEKİ</t>
        </is>
      </c>
      <c r="E2016" s="156" t="n">
        <v>0</v>
      </c>
      <c r="F2016" s="156" t="n">
        <v>0</v>
      </c>
      <c r="G2016" s="156" t="n">
        <v>0</v>
      </c>
      <c r="H2016" s="156" t="n">
        <v>0</v>
      </c>
    </row>
    <row r="2017" ht="48" customHeight="1" s="113">
      <c r="A2017" s="158" t="n">
        <v>46151</v>
      </c>
      <c r="B2017" s="156" t="inlineStr">
        <is>
          <t>M001</t>
        </is>
      </c>
      <c r="C2017" s="156" t="inlineStr">
        <is>
          <t>AKEVLER</t>
        </is>
      </c>
      <c r="D2017" s="156" t="inlineStr">
        <is>
          <t>ERTAN TEKİ</t>
        </is>
      </c>
      <c r="E2017" s="156" t="n">
        <v>1540</v>
      </c>
      <c r="F2017" s="156" t="n">
        <v>527739</v>
      </c>
      <c r="G2017" s="157" t="n">
        <v>342.69</v>
      </c>
      <c r="H2017" s="156" t="n">
        <v>1404</v>
      </c>
    </row>
    <row r="2018" ht="48" customHeight="1" s="113">
      <c r="A2018" s="158" t="n">
        <v>46151</v>
      </c>
      <c r="B2018" s="156" t="inlineStr">
        <is>
          <t>M002</t>
        </is>
      </c>
      <c r="C2018" s="156" t="inlineStr">
        <is>
          <t>AYDIN EFELER</t>
        </is>
      </c>
      <c r="D2018" s="156" t="inlineStr">
        <is>
          <t>CÜNEYT ÇIKRIKÇI - AYŞE AVCU</t>
        </is>
      </c>
      <c r="E2018" s="156" t="n">
        <v>3578</v>
      </c>
      <c r="F2018" s="156" t="n">
        <v>1067630</v>
      </c>
      <c r="G2018" s="157" t="n">
        <v>298.39</v>
      </c>
      <c r="H2018" s="156" t="n">
        <v>3855</v>
      </c>
    </row>
    <row r="2019" ht="36" customHeight="1" s="113">
      <c r="A2019" s="158" t="n">
        <v>46151</v>
      </c>
      <c r="B2019" s="156" t="inlineStr">
        <is>
          <t>M003</t>
        </is>
      </c>
      <c r="C2019" s="156" t="inlineStr">
        <is>
          <t>AYDIN EFELER-2</t>
        </is>
      </c>
      <c r="D2019" s="156" t="inlineStr">
        <is>
          <t>CÜNEYT ÇIKRIKÇI - AYŞE AVCU</t>
        </is>
      </c>
      <c r="E2019" s="156" t="n">
        <v>1934</v>
      </c>
      <c r="F2019" s="156" t="n">
        <v>735494</v>
      </c>
      <c r="G2019" s="157" t="n">
        <v>380.3</v>
      </c>
      <c r="H2019" s="156" t="n">
        <v>2032</v>
      </c>
    </row>
    <row r="2020" ht="24" customHeight="1" s="113">
      <c r="A2020" s="158" t="n">
        <v>46151</v>
      </c>
      <c r="B2020" s="156" t="inlineStr">
        <is>
          <t>M004</t>
        </is>
      </c>
      <c r="C2020" s="156" t="inlineStr">
        <is>
          <t>AYDIN FATİH</t>
        </is>
      </c>
      <c r="D2020" s="156" t="inlineStr">
        <is>
          <t>CÜNEYT ÇIKRIKÇI - AYŞE AVCU</t>
        </is>
      </c>
      <c r="E2020" s="156" t="n">
        <v>1454</v>
      </c>
      <c r="F2020" s="156" t="n">
        <v>541571</v>
      </c>
      <c r="G2020" s="157" t="n">
        <v>372.47</v>
      </c>
      <c r="H2020" s="156" t="n">
        <v>1365</v>
      </c>
    </row>
    <row r="2021" ht="36" customHeight="1" s="113">
      <c r="A2021" s="158" t="n">
        <v>46151</v>
      </c>
      <c r="B2021" s="156" t="inlineStr">
        <is>
          <t>M005</t>
        </is>
      </c>
      <c r="C2021" s="156" t="inlineStr">
        <is>
          <t>AYDIN FATİH-2</t>
        </is>
      </c>
      <c r="D2021" s="156" t="inlineStr">
        <is>
          <t>CÜNEYT ÇIKRIKÇI - AYŞE AVCU</t>
        </is>
      </c>
      <c r="E2021" s="156" t="n">
        <v>2058</v>
      </c>
      <c r="F2021" s="156" t="n">
        <v>1002723</v>
      </c>
      <c r="G2021" s="157" t="n">
        <v>487.23</v>
      </c>
      <c r="H2021" s="156" t="n">
        <v>2028</v>
      </c>
    </row>
    <row r="2022" ht="24" customHeight="1" s="113">
      <c r="A2022" s="158" t="n">
        <v>46151</v>
      </c>
      <c r="B2022" s="156" t="inlineStr">
        <is>
          <t>M006</t>
        </is>
      </c>
      <c r="C2022" s="156" t="inlineStr">
        <is>
          <t>AYDIN GİRNE</t>
        </is>
      </c>
      <c r="D2022" s="156" t="inlineStr">
        <is>
          <t>CÜNEYT ÇIKRIKÇI - AYŞE AVCU</t>
        </is>
      </c>
      <c r="E2022" s="156" t="n">
        <v>1860</v>
      </c>
      <c r="F2022" s="156" t="n">
        <v>469678</v>
      </c>
      <c r="G2022" s="157" t="n">
        <v>252.52</v>
      </c>
      <c r="H2022" s="156" t="n">
        <v>1846</v>
      </c>
    </row>
    <row r="2023" ht="36" customHeight="1" s="113">
      <c r="A2023" s="158" t="n">
        <v>46151</v>
      </c>
      <c r="B2023" s="156" t="inlineStr">
        <is>
          <t>M007</t>
        </is>
      </c>
      <c r="C2023" s="156" t="inlineStr">
        <is>
          <t>AYDIN MİMARSİNAN</t>
        </is>
      </c>
      <c r="D2023" s="156" t="inlineStr">
        <is>
          <t>CÜNEYT ÇIKRIKÇI - AYŞE AVCU</t>
        </is>
      </c>
      <c r="E2023" s="156" t="n">
        <v>3440</v>
      </c>
      <c r="F2023" s="156" t="n">
        <v>726303</v>
      </c>
      <c r="G2023" s="157" t="n">
        <v>211.13</v>
      </c>
      <c r="H2023" s="156" t="n">
        <v>3162</v>
      </c>
    </row>
    <row r="2024" ht="24" customHeight="1" s="113">
      <c r="A2024" s="158" t="n">
        <v>46151</v>
      </c>
      <c r="B2024" s="156" t="inlineStr">
        <is>
          <t>M008</t>
        </is>
      </c>
      <c r="C2024" s="156" t="inlineStr">
        <is>
          <t>AYRANCILAR</t>
        </is>
      </c>
      <c r="D2024" s="156" t="inlineStr">
        <is>
          <t>CÜNEYT ÇIKRIKÇI - AYŞE AVCU</t>
        </is>
      </c>
      <c r="E2024" s="156" t="n">
        <v>4001</v>
      </c>
      <c r="F2024" s="156" t="n">
        <v>859024</v>
      </c>
      <c r="G2024" s="157" t="n">
        <v>214.7</v>
      </c>
      <c r="H2024" s="156" t="n">
        <v>3872</v>
      </c>
    </row>
    <row r="2025" ht="36" customHeight="1" s="113">
      <c r="A2025" s="158" t="n">
        <v>46151</v>
      </c>
      <c r="B2025" s="156" t="inlineStr">
        <is>
          <t>M009</t>
        </is>
      </c>
      <c r="C2025" s="156" t="inlineStr">
        <is>
          <t>BALÇOVA</t>
        </is>
      </c>
      <c r="D2025" s="156" t="inlineStr">
        <is>
          <t>ERTAN TEKİ</t>
        </is>
      </c>
      <c r="E2025" s="156" t="n">
        <v>3145</v>
      </c>
      <c r="F2025" s="156" t="n">
        <v>650744</v>
      </c>
      <c r="G2025" s="157" t="n">
        <v>206.91</v>
      </c>
      <c r="H2025" s="156" t="n">
        <v>3296</v>
      </c>
    </row>
    <row r="2026" ht="36" customHeight="1" s="113">
      <c r="A2026" s="158" t="n">
        <v>46151</v>
      </c>
      <c r="B2026" s="156" t="inlineStr">
        <is>
          <t>M010</t>
        </is>
      </c>
      <c r="C2026" s="156" t="inlineStr">
        <is>
          <t>BAYRAKLI</t>
        </is>
      </c>
      <c r="D2026" s="156" t="inlineStr">
        <is>
          <t>DERYA YARDIMCI</t>
        </is>
      </c>
      <c r="E2026" s="156" t="n">
        <v>4706</v>
      </c>
      <c r="F2026" s="156" t="n">
        <v>1451672</v>
      </c>
      <c r="G2026" s="157" t="n">
        <v>308.47</v>
      </c>
      <c r="H2026" s="156" t="n">
        <v>4367</v>
      </c>
    </row>
    <row r="2027" ht="36" customHeight="1" s="113">
      <c r="A2027" s="158" t="n">
        <v>46151</v>
      </c>
      <c r="B2027" s="156" t="inlineStr">
        <is>
          <t>M011</t>
        </is>
      </c>
      <c r="C2027" s="156" t="inlineStr">
        <is>
          <t>BOZYAKA</t>
        </is>
      </c>
      <c r="D2027" s="156" t="inlineStr">
        <is>
          <t>ERTAN TEKİ</t>
        </is>
      </c>
      <c r="E2027" s="156" t="n">
        <v>2767</v>
      </c>
      <c r="F2027" s="156" t="n">
        <v>1059862</v>
      </c>
      <c r="G2027" s="157" t="n">
        <v>383.04</v>
      </c>
      <c r="H2027" s="156" t="n">
        <v>2882</v>
      </c>
    </row>
    <row r="2028" ht="48" customHeight="1" s="113">
      <c r="A2028" s="158" t="n">
        <v>46151</v>
      </c>
      <c r="B2028" s="156" t="inlineStr">
        <is>
          <t>M012</t>
        </is>
      </c>
      <c r="C2028" s="156" t="inlineStr">
        <is>
          <t xml:space="preserve">BUCA </t>
        </is>
      </c>
      <c r="D2028" s="156" t="inlineStr">
        <is>
          <t>DERYA YARDIMCI</t>
        </is>
      </c>
      <c r="E2028" s="156" t="n">
        <v>1326</v>
      </c>
      <c r="F2028" s="156" t="n">
        <v>531725</v>
      </c>
      <c r="G2028" s="157" t="n">
        <v>401</v>
      </c>
      <c r="H2028" s="156" t="n">
        <v>1277</v>
      </c>
    </row>
    <row r="2029" ht="36" customHeight="1" s="113">
      <c r="A2029" s="158" t="n">
        <v>46151</v>
      </c>
      <c r="B2029" s="156" t="inlineStr">
        <is>
          <t>M013</t>
        </is>
      </c>
      <c r="C2029" s="156" t="inlineStr">
        <is>
          <t>DEDEBAŞI</t>
        </is>
      </c>
      <c r="D2029" s="156" t="inlineStr">
        <is>
          <t>DERYA YARDIMCI</t>
        </is>
      </c>
      <c r="E2029" s="156" t="n">
        <v>3973</v>
      </c>
      <c r="F2029" s="156" t="n">
        <v>1686047</v>
      </c>
      <c r="G2029" s="157" t="n">
        <v>424.38</v>
      </c>
      <c r="H2029" s="156" t="n">
        <v>4262</v>
      </c>
    </row>
    <row r="2030" ht="27.75" customHeight="1" s="113">
      <c r="A2030" s="158" t="n">
        <v>46151</v>
      </c>
      <c r="B2030" s="156" t="inlineStr">
        <is>
          <t>M014</t>
        </is>
      </c>
      <c r="C2030" s="156" t="inlineStr">
        <is>
          <t>ESKİİZMİR</t>
        </is>
      </c>
      <c r="D2030" s="156" t="inlineStr">
        <is>
          <t>ERTAN TEKİ</t>
        </is>
      </c>
      <c r="E2030" s="156" t="n">
        <v>3228</v>
      </c>
      <c r="F2030" s="156" t="n">
        <v>1438212</v>
      </c>
      <c r="G2030" s="157" t="n">
        <v>445.54</v>
      </c>
      <c r="H2030" s="156" t="n">
        <v>3413</v>
      </c>
    </row>
    <row r="2031" ht="24" customHeight="1" s="113">
      <c r="A2031" s="158" t="n">
        <v>46151</v>
      </c>
      <c r="B2031" s="156" t="inlineStr">
        <is>
          <t>M015</t>
        </is>
      </c>
      <c r="C2031" s="156" t="inlineStr">
        <is>
          <t>GAZİEMİR-1</t>
        </is>
      </c>
      <c r="D2031" s="156" t="inlineStr">
        <is>
          <t>ALİ ÇELİK</t>
        </is>
      </c>
      <c r="E2031" s="156" t="n">
        <v>2454</v>
      </c>
      <c r="F2031" s="156" t="n">
        <v>859591</v>
      </c>
      <c r="G2031" s="157" t="n">
        <v>350.28</v>
      </c>
      <c r="H2031" s="156" t="n">
        <v>2335</v>
      </c>
    </row>
    <row r="2032" ht="36" customHeight="1" s="113">
      <c r="A2032" s="158" t="n">
        <v>46151</v>
      </c>
      <c r="B2032" s="156" t="inlineStr">
        <is>
          <t>M016</t>
        </is>
      </c>
      <c r="C2032" s="156" t="inlineStr">
        <is>
          <t>GAZİEMİR-2</t>
        </is>
      </c>
      <c r="D2032" s="156" t="inlineStr">
        <is>
          <t>ALİ ÇELİK</t>
        </is>
      </c>
      <c r="E2032" s="156" t="n">
        <v>3923</v>
      </c>
      <c r="F2032" s="156" t="n">
        <v>1476903</v>
      </c>
      <c r="G2032" s="157" t="n">
        <v>376.47</v>
      </c>
      <c r="H2032" s="156" t="n">
        <v>4079</v>
      </c>
    </row>
    <row r="2033" ht="24" customHeight="1" s="113">
      <c r="A2033" s="158" t="n">
        <v>46151</v>
      </c>
      <c r="B2033" s="156" t="inlineStr">
        <is>
          <t>M017</t>
        </is>
      </c>
      <c r="C2033" s="156" t="inlineStr">
        <is>
          <t>GAZİEMİR-3</t>
        </is>
      </c>
      <c r="D2033" s="156" t="inlineStr">
        <is>
          <t>ALİ ÇELİK</t>
        </is>
      </c>
      <c r="E2033" s="156" t="n">
        <v>2097</v>
      </c>
      <c r="F2033" s="156" t="n">
        <v>585839</v>
      </c>
      <c r="G2033" s="157" t="n">
        <v>279.37</v>
      </c>
      <c r="H2033" s="156" t="n">
        <v>2166</v>
      </c>
    </row>
    <row r="2034" ht="24" customHeight="1" s="113">
      <c r="A2034" s="158" t="n">
        <v>46151</v>
      </c>
      <c r="B2034" s="156" t="inlineStr">
        <is>
          <t>M018</t>
        </is>
      </c>
      <c r="C2034" s="156" t="inlineStr">
        <is>
          <t>GAZİEMİR-4</t>
        </is>
      </c>
      <c r="D2034" s="156" t="inlineStr">
        <is>
          <t>ALİ ÇELİK</t>
        </is>
      </c>
      <c r="E2034" s="156" t="n">
        <v>2266</v>
      </c>
      <c r="F2034" s="156" t="n">
        <v>995354</v>
      </c>
      <c r="G2034" s="157" t="n">
        <v>439.26</v>
      </c>
      <c r="H2034" s="156" t="n">
        <v>2096</v>
      </c>
    </row>
    <row r="2035" ht="48" customHeight="1" s="113">
      <c r="A2035" s="158" t="n">
        <v>46151</v>
      </c>
      <c r="B2035" s="156" t="inlineStr">
        <is>
          <t>M019</t>
        </is>
      </c>
      <c r="C2035" s="156" t="inlineStr">
        <is>
          <t>GAZİEMİR-5</t>
        </is>
      </c>
      <c r="D2035" s="156" t="inlineStr">
        <is>
          <t>ALİ ÇELİK</t>
        </is>
      </c>
      <c r="E2035" s="156" t="n">
        <v>2910</v>
      </c>
      <c r="F2035" s="156" t="n">
        <v>685108</v>
      </c>
      <c r="G2035" s="157" t="n">
        <v>235.43</v>
      </c>
      <c r="H2035" s="156" t="n">
        <v>3123</v>
      </c>
    </row>
    <row r="2036" ht="48" customHeight="1" s="113">
      <c r="A2036" s="158" t="n">
        <v>46151</v>
      </c>
      <c r="B2036" s="156" t="inlineStr">
        <is>
          <t>M020</t>
        </is>
      </c>
      <c r="C2036" s="156" t="inlineStr">
        <is>
          <t>GAZİEMİR-6</t>
        </is>
      </c>
      <c r="D2036" s="156" t="inlineStr">
        <is>
          <t>ALİ ÇELİK</t>
        </is>
      </c>
      <c r="E2036" s="156" t="n">
        <v>914</v>
      </c>
      <c r="F2036" s="156" t="n">
        <v>387611</v>
      </c>
      <c r="G2036" s="157" t="n">
        <v>424.08</v>
      </c>
      <c r="H2036" s="156" t="n">
        <v>978</v>
      </c>
    </row>
    <row r="2037" ht="48" customHeight="1" s="113">
      <c r="A2037" s="158" t="n">
        <v>46151</v>
      </c>
      <c r="B2037" s="156" t="inlineStr">
        <is>
          <t>M021</t>
        </is>
      </c>
      <c r="C2037" s="156" t="inlineStr">
        <is>
          <t>GAZİEMİR-7</t>
        </is>
      </c>
      <c r="D2037" s="156" t="inlineStr">
        <is>
          <t>ALİ ÇELİK</t>
        </is>
      </c>
      <c r="E2037" s="156" t="n">
        <v>3796</v>
      </c>
      <c r="F2037" s="156" t="n">
        <v>1171992</v>
      </c>
      <c r="G2037" s="157" t="n">
        <v>308.74</v>
      </c>
      <c r="H2037" s="156" t="n">
        <v>3589</v>
      </c>
    </row>
    <row r="2038" ht="48" customHeight="1" s="113">
      <c r="A2038" s="158" t="n">
        <v>46151</v>
      </c>
      <c r="B2038" s="156" t="inlineStr">
        <is>
          <t>M022</t>
        </is>
      </c>
      <c r="C2038" s="156" t="inlineStr">
        <is>
          <t>GEDİZ</t>
        </is>
      </c>
      <c r="D2038" s="156" t="inlineStr">
        <is>
          <t>DERYA YARDIMCI</t>
        </is>
      </c>
      <c r="E2038" s="156" t="n">
        <v>1375</v>
      </c>
      <c r="F2038" s="156" t="n">
        <v>514563</v>
      </c>
      <c r="G2038" s="157" t="n">
        <v>374.23</v>
      </c>
      <c r="H2038" s="156" t="n">
        <v>1265</v>
      </c>
    </row>
    <row r="2039" ht="48" customHeight="1" s="113">
      <c r="A2039" s="158" t="n">
        <v>46151</v>
      </c>
      <c r="B2039" s="156" t="inlineStr">
        <is>
          <t>M023</t>
        </is>
      </c>
      <c r="C2039" s="156" t="inlineStr">
        <is>
          <t>GÖZTEPE</t>
        </is>
      </c>
      <c r="D2039" s="156" t="inlineStr">
        <is>
          <t>ERTAN TEKİ</t>
        </is>
      </c>
      <c r="E2039" s="156" t="n">
        <v>3679</v>
      </c>
      <c r="F2039" s="156" t="n">
        <v>1227350</v>
      </c>
      <c r="G2039" s="157" t="n">
        <v>333.61</v>
      </c>
      <c r="H2039" s="156" t="n">
        <v>3649</v>
      </c>
    </row>
    <row r="2040" ht="24" customHeight="1" s="113">
      <c r="A2040" s="158" t="n">
        <v>46151</v>
      </c>
      <c r="B2040" s="156" t="inlineStr">
        <is>
          <t>M024</t>
        </is>
      </c>
      <c r="C2040" s="156" t="inlineStr">
        <is>
          <t>GÜMÜŞPALA</t>
        </is>
      </c>
      <c r="D2040" s="156" t="inlineStr">
        <is>
          <t>DERYA YARDIMCI</t>
        </is>
      </c>
      <c r="E2040" s="156" t="n">
        <v>5365</v>
      </c>
      <c r="F2040" s="156" t="n">
        <v>2395660</v>
      </c>
      <c r="G2040" s="157" t="n">
        <v>446.53</v>
      </c>
      <c r="H2040" s="156" t="n">
        <v>5200</v>
      </c>
    </row>
    <row r="2041" ht="36" customHeight="1" s="113">
      <c r="A2041" s="158" t="n">
        <v>46151</v>
      </c>
      <c r="B2041" s="156" t="inlineStr">
        <is>
          <t>M025</t>
        </is>
      </c>
      <c r="C2041" s="156" t="inlineStr">
        <is>
          <t>HAL DEPO</t>
        </is>
      </c>
      <c r="D2041" s="156" t="inlineStr">
        <is>
          <t>HALİT BAŞDAŞ</t>
        </is>
      </c>
      <c r="E2041" s="156" t="n">
        <v>0</v>
      </c>
      <c r="F2041" s="156" t="n">
        <v>0</v>
      </c>
      <c r="G2041" s="156" t="n">
        <v>0</v>
      </c>
      <c r="H2041" s="156" t="n">
        <v>0</v>
      </c>
    </row>
    <row r="2042" ht="24" customHeight="1" s="113">
      <c r="A2042" s="158" t="n">
        <v>46151</v>
      </c>
      <c r="B2042" s="156" t="inlineStr">
        <is>
          <t>M026</t>
        </is>
      </c>
      <c r="C2042" s="156" t="inlineStr">
        <is>
          <t>HARMANDALI</t>
        </is>
      </c>
      <c r="D2042" s="156" t="inlineStr">
        <is>
          <t>DERYA YARDIMCI</t>
        </is>
      </c>
      <c r="E2042" s="156" t="n">
        <v>4604</v>
      </c>
      <c r="F2042" s="156" t="n">
        <v>1954507</v>
      </c>
      <c r="G2042" s="157" t="n">
        <v>424.52</v>
      </c>
      <c r="H2042" s="156" t="n">
        <v>4556</v>
      </c>
    </row>
    <row r="2043" ht="36" customHeight="1" s="113">
      <c r="A2043" s="158" t="n">
        <v>46151</v>
      </c>
      <c r="B2043" s="156" t="inlineStr">
        <is>
          <t>M027</t>
        </is>
      </c>
      <c r="C2043" s="156" t="inlineStr">
        <is>
          <t>HATAY</t>
        </is>
      </c>
      <c r="D2043" s="156" t="inlineStr">
        <is>
          <t>ERTAN TEKİ</t>
        </is>
      </c>
      <c r="E2043" s="156" t="n">
        <v>5792</v>
      </c>
      <c r="F2043" s="156" t="n">
        <v>2204355</v>
      </c>
      <c r="G2043" s="157" t="n">
        <v>380.59</v>
      </c>
      <c r="H2043" s="156" t="n">
        <v>5527</v>
      </c>
    </row>
    <row r="2044" ht="24" customHeight="1" s="113">
      <c r="A2044" s="158" t="n">
        <v>46151</v>
      </c>
      <c r="B2044" s="156" t="inlineStr">
        <is>
          <t>M028</t>
        </is>
      </c>
      <c r="C2044" s="156" t="inlineStr">
        <is>
          <t>KARŞIYAKA-1</t>
        </is>
      </c>
      <c r="D2044" s="156" t="inlineStr">
        <is>
          <t>DERYA YARDIMCI</t>
        </is>
      </c>
      <c r="E2044" s="156" t="n">
        <v>4366</v>
      </c>
      <c r="F2044" s="156" t="n">
        <v>1933156</v>
      </c>
      <c r="G2044" s="157" t="n">
        <v>442.78</v>
      </c>
      <c r="H2044" s="156" t="n">
        <v>4654</v>
      </c>
    </row>
    <row r="2045" ht="36" customHeight="1" s="113">
      <c r="A2045" s="158" t="n">
        <v>46151</v>
      </c>
      <c r="B2045" s="156" t="inlineStr">
        <is>
          <t>M029</t>
        </is>
      </c>
      <c r="C2045" s="156" t="inlineStr">
        <is>
          <t>KARŞIYAKA-2</t>
        </is>
      </c>
      <c r="D2045" s="156" t="inlineStr">
        <is>
          <t>DERYA YARDIMCI</t>
        </is>
      </c>
      <c r="E2045" s="156" t="n">
        <v>1445</v>
      </c>
      <c r="F2045" s="156" t="n">
        <v>413444</v>
      </c>
      <c r="G2045" s="157" t="n">
        <v>286.12</v>
      </c>
      <c r="H2045" s="156" t="n">
        <v>1307</v>
      </c>
    </row>
    <row r="2046" ht="48" customHeight="1" s="113">
      <c r="A2046" s="158" t="n">
        <v>46151</v>
      </c>
      <c r="B2046" s="156" t="inlineStr">
        <is>
          <t>M030</t>
        </is>
      </c>
      <c r="C2046" s="156" t="inlineStr">
        <is>
          <t>MANAVKUYU</t>
        </is>
      </c>
      <c r="D2046" s="156" t="inlineStr">
        <is>
          <t>DERYA YARDIMCI</t>
        </is>
      </c>
      <c r="E2046" s="156" t="n">
        <v>1972</v>
      </c>
      <c r="F2046" s="156" t="n">
        <v>557289</v>
      </c>
      <c r="G2046" s="157" t="n">
        <v>282.6</v>
      </c>
      <c r="H2046" s="156" t="n">
        <v>1907</v>
      </c>
    </row>
    <row r="2047" ht="24" customHeight="1" s="113">
      <c r="A2047" s="158" t="n">
        <v>46151</v>
      </c>
      <c r="B2047" s="156" t="inlineStr">
        <is>
          <t>M031</t>
        </is>
      </c>
      <c r="C2047" s="156" t="inlineStr">
        <is>
          <t>MENDERES</t>
        </is>
      </c>
      <c r="D2047" s="156" t="inlineStr">
        <is>
          <t>CÜNEYT ÇIKRIKÇI - AYŞE AVCU</t>
        </is>
      </c>
      <c r="E2047" s="156" t="n">
        <v>3746</v>
      </c>
      <c r="F2047" s="156" t="n">
        <v>885066</v>
      </c>
      <c r="G2047" s="157" t="n">
        <v>236.27</v>
      </c>
      <c r="H2047" s="156" t="n">
        <v>3538</v>
      </c>
    </row>
    <row r="2048" ht="24" customHeight="1" s="113">
      <c r="A2048" s="158" t="n">
        <v>46151</v>
      </c>
      <c r="B2048" s="156" t="inlineStr">
        <is>
          <t>M032</t>
        </is>
      </c>
      <c r="C2048" s="156" t="inlineStr">
        <is>
          <t>MENDERES DEPO</t>
        </is>
      </c>
      <c r="D2048" s="156" t="inlineStr">
        <is>
          <t>AYHAN DAŞDEMİR</t>
        </is>
      </c>
      <c r="E2048" s="156" t="n">
        <v>0</v>
      </c>
      <c r="F2048" s="156" t="n">
        <v>0</v>
      </c>
      <c r="G2048" s="156" t="n">
        <v>0</v>
      </c>
      <c r="H2048" s="156" t="n">
        <v>0</v>
      </c>
    </row>
    <row r="2049" ht="36" customHeight="1" s="113">
      <c r="A2049" s="158" t="n">
        <v>46151</v>
      </c>
      <c r="B2049" s="156" t="inlineStr">
        <is>
          <t>M033</t>
        </is>
      </c>
      <c r="C2049" s="156" t="inlineStr">
        <is>
          <t>MERKEZ</t>
        </is>
      </c>
      <c r="D2049" s="156" t="inlineStr">
        <is>
          <t>GENEL MÜDÜR</t>
        </is>
      </c>
      <c r="E2049" s="156" t="n">
        <v>0</v>
      </c>
      <c r="F2049" s="156" t="n">
        <v>0</v>
      </c>
      <c r="G2049" s="156" t="n">
        <v>0</v>
      </c>
      <c r="H2049" s="156" t="n">
        <v>0</v>
      </c>
    </row>
    <row r="2050" ht="36" customHeight="1" s="113">
      <c r="A2050" s="158" t="n">
        <v>46151</v>
      </c>
      <c r="B2050" s="156" t="inlineStr">
        <is>
          <t>M034</t>
        </is>
      </c>
      <c r="C2050" s="156" t="inlineStr">
        <is>
          <t>NARLIDERE</t>
        </is>
      </c>
      <c r="D2050" s="156" t="inlineStr">
        <is>
          <t>ERTAN TEKİ</t>
        </is>
      </c>
      <c r="E2050" s="156" t="n">
        <v>5151</v>
      </c>
      <c r="F2050" s="156" t="n">
        <v>1199337</v>
      </c>
      <c r="G2050" s="157" t="n">
        <v>232.84</v>
      </c>
      <c r="H2050" s="156" t="n">
        <v>5140</v>
      </c>
    </row>
    <row r="2051" ht="24" customHeight="1" s="113">
      <c r="A2051" s="158" t="n">
        <v>46151</v>
      </c>
      <c r="B2051" s="156" t="inlineStr">
        <is>
          <t>M035</t>
        </is>
      </c>
      <c r="C2051" s="156" t="inlineStr">
        <is>
          <t>OSMANGAZİ</t>
        </is>
      </c>
      <c r="D2051" s="156" t="inlineStr">
        <is>
          <t>DERYA YARDIMCI</t>
        </is>
      </c>
      <c r="E2051" s="156" t="n">
        <v>4112</v>
      </c>
      <c r="F2051" s="156" t="n">
        <v>1421537</v>
      </c>
      <c r="G2051" s="157" t="n">
        <v>345.7</v>
      </c>
      <c r="H2051" s="156" t="n">
        <v>4391</v>
      </c>
    </row>
    <row r="2052" ht="24" customHeight="1" s="113">
      <c r="A2052" s="158" t="n">
        <v>46151</v>
      </c>
      <c r="B2052" s="156" t="inlineStr">
        <is>
          <t>M036</t>
        </is>
      </c>
      <c r="C2052" s="156" t="inlineStr">
        <is>
          <t>POLİGON</t>
        </is>
      </c>
      <c r="D2052" s="156" t="inlineStr">
        <is>
          <t>ERTAN TEKİ</t>
        </is>
      </c>
      <c r="E2052" s="156" t="n">
        <v>1738</v>
      </c>
      <c r="F2052" s="156" t="n">
        <v>353871</v>
      </c>
      <c r="G2052" s="157" t="n">
        <v>203.61</v>
      </c>
      <c r="H2052" s="156" t="n">
        <v>1811</v>
      </c>
    </row>
    <row r="2053" ht="24" customHeight="1" s="113">
      <c r="A2053" s="158" t="n">
        <v>46151</v>
      </c>
      <c r="B2053" s="156" t="inlineStr">
        <is>
          <t>M037</t>
        </is>
      </c>
      <c r="C2053" s="156" t="inlineStr">
        <is>
          <t>SEFERİHİSAR</t>
        </is>
      </c>
      <c r="D2053" s="156" t="inlineStr">
        <is>
          <t>ERTAN TEKİ</t>
        </is>
      </c>
      <c r="E2053" s="156" t="n">
        <v>4169</v>
      </c>
      <c r="F2053" s="156" t="n">
        <v>1579749</v>
      </c>
      <c r="G2053" s="157" t="n">
        <v>378.93</v>
      </c>
      <c r="H2053" s="156" t="n">
        <v>4245</v>
      </c>
    </row>
    <row r="2054" ht="54.75" customHeight="1" s="113">
      <c r="A2054" s="158" t="n">
        <v>46151</v>
      </c>
      <c r="B2054" s="156" t="inlineStr">
        <is>
          <t>M038</t>
        </is>
      </c>
      <c r="C2054" s="156" t="inlineStr">
        <is>
          <t>TORBALI 1</t>
        </is>
      </c>
      <c r="D2054" s="156" t="inlineStr">
        <is>
          <t>CÜNEYT ÇIKRIKÇI - AYŞE AVCU</t>
        </is>
      </c>
      <c r="E2054" s="156" t="n">
        <v>2461</v>
      </c>
      <c r="F2054" s="156" t="n">
        <v>1157016</v>
      </c>
      <c r="G2054" s="157" t="n">
        <v>470.14</v>
      </c>
      <c r="H2054" s="156" t="n">
        <v>2298</v>
      </c>
    </row>
    <row r="2055" ht="24" customHeight="1" s="113">
      <c r="A2055" s="158" t="n">
        <v>46151</v>
      </c>
      <c r="B2055" s="156" t="inlineStr">
        <is>
          <t>M039</t>
        </is>
      </c>
      <c r="C2055" s="156" t="inlineStr">
        <is>
          <t>TORBALI 2</t>
        </is>
      </c>
      <c r="D2055" s="156" t="inlineStr">
        <is>
          <t>CÜNEYT ÇIKRIKÇI - AYŞE AVCU</t>
        </is>
      </c>
      <c r="E2055" s="156" t="n">
        <v>4908</v>
      </c>
      <c r="F2055" s="156" t="n">
        <v>1395338</v>
      </c>
      <c r="G2055" s="157" t="n">
        <v>284.3</v>
      </c>
      <c r="H2055" s="156" t="n">
        <v>4524</v>
      </c>
    </row>
    <row r="2056" ht="48" customHeight="1" s="113">
      <c r="A2056" s="158" t="n">
        <v>46151</v>
      </c>
      <c r="B2056" s="156" t="inlineStr">
        <is>
          <t>M040</t>
        </is>
      </c>
      <c r="C2056" s="156" t="inlineStr">
        <is>
          <t>TORBALI 3</t>
        </is>
      </c>
      <c r="D2056" s="156" t="inlineStr">
        <is>
          <t>CÜNEYT ÇIKRIKÇI - AYŞE AVCU</t>
        </is>
      </c>
      <c r="E2056" s="156" t="n">
        <v>3499</v>
      </c>
      <c r="F2056" s="156" t="n">
        <v>1114167</v>
      </c>
      <c r="G2056" s="157" t="n">
        <v>318.42</v>
      </c>
      <c r="H2056" s="156" t="n">
        <v>3238</v>
      </c>
    </row>
    <row r="2057" ht="48" customHeight="1" s="113">
      <c r="A2057" s="158" t="n">
        <v>46151</v>
      </c>
      <c r="B2057" s="156" t="inlineStr">
        <is>
          <t>M041</t>
        </is>
      </c>
      <c r="C2057" s="156" t="inlineStr">
        <is>
          <t>TORBALI 4</t>
        </is>
      </c>
      <c r="D2057" s="156" t="inlineStr">
        <is>
          <t>CÜNEYT ÇIKRIKÇI - AYŞE AVCU</t>
        </is>
      </c>
      <c r="E2057" s="156" t="n">
        <v>5125</v>
      </c>
      <c r="F2057" s="156" t="n">
        <v>2515328</v>
      </c>
      <c r="G2057" s="157" t="n">
        <v>490.8</v>
      </c>
      <c r="H2057" s="156" t="n">
        <v>5401</v>
      </c>
    </row>
    <row r="2058" ht="48" customHeight="1" s="113">
      <c r="A2058" s="158" t="n">
        <v>46151</v>
      </c>
      <c r="B2058" s="156" t="inlineStr">
        <is>
          <t>M042</t>
        </is>
      </c>
      <c r="C2058" s="156" t="inlineStr">
        <is>
          <t>TORBALI 5</t>
        </is>
      </c>
      <c r="D2058" s="156" t="inlineStr">
        <is>
          <t>CÜNEYT ÇIKRIKÇI - AYŞE AVCU</t>
        </is>
      </c>
      <c r="E2058" s="156" t="n">
        <v>4505</v>
      </c>
      <c r="F2058" s="156" t="n">
        <v>1334620</v>
      </c>
      <c r="G2058" s="157" t="n">
        <v>296.25</v>
      </c>
      <c r="H2058" s="156" t="n">
        <v>4458</v>
      </c>
    </row>
    <row r="2059" ht="48" customHeight="1" s="113">
      <c r="A2059" s="158" t="n">
        <v>46151</v>
      </c>
      <c r="B2059" s="156" t="inlineStr">
        <is>
          <t>M043</t>
        </is>
      </c>
      <c r="C2059" s="156" t="inlineStr">
        <is>
          <t>YAPICIOĞLU</t>
        </is>
      </c>
      <c r="D2059" s="156" t="inlineStr">
        <is>
          <t>ERTAN TEKİ</t>
        </is>
      </c>
      <c r="E2059" s="156" t="n">
        <v>1848</v>
      </c>
      <c r="F2059" s="156" t="n">
        <v>701777</v>
      </c>
      <c r="G2059" s="157" t="n">
        <v>379.75</v>
      </c>
      <c r="H2059" s="156" t="n">
        <v>1858</v>
      </c>
    </row>
    <row r="2060" ht="48" customHeight="1" s="113">
      <c r="A2060" s="158" t="n">
        <v>46151</v>
      </c>
      <c r="B2060" s="156" t="inlineStr">
        <is>
          <t>M044</t>
        </is>
      </c>
      <c r="C2060" s="156" t="inlineStr">
        <is>
          <t>YEŞİLOVA</t>
        </is>
      </c>
      <c r="D2060" s="156" t="inlineStr">
        <is>
          <t>DERYA YARDIMCI</t>
        </is>
      </c>
      <c r="E2060" s="156" t="n">
        <v>906</v>
      </c>
      <c r="F2060" s="156" t="n">
        <v>188070</v>
      </c>
      <c r="G2060" s="157" t="n">
        <v>207.58</v>
      </c>
      <c r="H2060" s="156" t="n">
        <v>837</v>
      </c>
    </row>
    <row r="2061" ht="48" customHeight="1" s="113">
      <c r="A2061" s="158" t="n">
        <v>46151</v>
      </c>
      <c r="B2061" s="156" t="inlineStr">
        <is>
          <t>M045</t>
        </is>
      </c>
      <c r="C2061" s="156" t="inlineStr">
        <is>
          <t>Z1  ET DEPO</t>
        </is>
      </c>
      <c r="D2061" s="156" t="inlineStr">
        <is>
          <t>FARUK MALKOÇ</t>
        </is>
      </c>
      <c r="E2061" s="156" t="n">
        <v>0</v>
      </c>
      <c r="F2061" s="156" t="n">
        <v>0</v>
      </c>
      <c r="G2061" s="156" t="n">
        <v>0</v>
      </c>
      <c r="H2061" s="156" t="n">
        <v>0</v>
      </c>
    </row>
    <row r="2062" ht="48" customHeight="1" s="113">
      <c r="A2062" s="158" t="n">
        <v>46151</v>
      </c>
      <c r="B2062" s="156" t="inlineStr">
        <is>
          <t>M046</t>
        </is>
      </c>
      <c r="C2062" s="156" t="inlineStr">
        <is>
          <t>ÇAMDİBİ</t>
        </is>
      </c>
      <c r="D2062" s="156" t="inlineStr">
        <is>
          <t>DERYA YARDIMCI</t>
        </is>
      </c>
      <c r="E2062" s="156" t="n">
        <v>2850</v>
      </c>
      <c r="F2062" s="156" t="n">
        <v>563439</v>
      </c>
      <c r="G2062" s="157" t="n">
        <v>197.7</v>
      </c>
      <c r="H2062" s="156" t="n">
        <v>2904</v>
      </c>
    </row>
    <row r="2063" ht="24" customHeight="1" s="113">
      <c r="A2063" s="158" t="n">
        <v>46151</v>
      </c>
      <c r="B2063" s="156" t="inlineStr">
        <is>
          <t>M047</t>
        </is>
      </c>
      <c r="C2063" s="156" t="inlineStr">
        <is>
          <t>ÇİFTLİK</t>
        </is>
      </c>
      <c r="D2063" s="156" t="inlineStr">
        <is>
          <t>CEBRAİL ÇİÇEK</t>
        </is>
      </c>
      <c r="E2063" s="156" t="n">
        <v>0</v>
      </c>
      <c r="F2063" s="156" t="n">
        <v>0</v>
      </c>
      <c r="G2063" s="156" t="n">
        <v>0</v>
      </c>
      <c r="H2063" s="156" t="n">
        <v>0</v>
      </c>
    </row>
    <row r="2064" ht="36" customHeight="1" s="113">
      <c r="A2064" s="158" t="n">
        <v>46151</v>
      </c>
      <c r="B2064" s="156" t="inlineStr">
        <is>
          <t>M048</t>
        </is>
      </c>
      <c r="C2064" s="156" t="inlineStr">
        <is>
          <t>ÇİĞLİ</t>
        </is>
      </c>
      <c r="D2064" s="156" t="inlineStr">
        <is>
          <t>DERYA YARDIMCI</t>
        </is>
      </c>
      <c r="E2064" s="156" t="n">
        <v>3502</v>
      </c>
      <c r="F2064" s="156" t="n">
        <v>781905</v>
      </c>
      <c r="G2064" s="157" t="n">
        <v>223.27</v>
      </c>
      <c r="H2064" s="156" t="n">
        <v>3376</v>
      </c>
    </row>
    <row r="2065" ht="24" customHeight="1" s="113">
      <c r="A2065" s="158" t="n">
        <v>46151</v>
      </c>
      <c r="B2065" s="156" t="inlineStr">
        <is>
          <t>M049</t>
        </is>
      </c>
      <c r="C2065" s="156" t="inlineStr">
        <is>
          <t>ÖZDERE</t>
        </is>
      </c>
      <c r="D2065" s="156" t="inlineStr">
        <is>
          <t>CÜNEYT ÇIKRIKÇI - AYŞE AVCU</t>
        </is>
      </c>
      <c r="E2065" s="156" t="n">
        <v>1184</v>
      </c>
      <c r="F2065" s="156" t="n">
        <v>357119</v>
      </c>
      <c r="G2065" s="157" t="n">
        <v>301.62</v>
      </c>
      <c r="H2065" s="156" t="n">
        <v>1266</v>
      </c>
    </row>
    <row r="2066" ht="36" customHeight="1" s="113">
      <c r="A2066" s="158" t="n">
        <v>46151</v>
      </c>
      <c r="B2066" s="156" t="inlineStr">
        <is>
          <t>M050</t>
        </is>
      </c>
      <c r="C2066" s="156" t="inlineStr">
        <is>
          <t>İZMİRSPOR</t>
        </is>
      </c>
      <c r="D2066" s="156" t="inlineStr">
        <is>
          <t>ERTAN TEKİ</t>
        </is>
      </c>
      <c r="E2066" s="156" t="n">
        <v>4836</v>
      </c>
      <c r="F2066" s="156" t="n">
        <v>2269942</v>
      </c>
      <c r="G2066" s="157" t="n">
        <v>469.38</v>
      </c>
      <c r="H2066" s="156" t="n">
        <v>5038</v>
      </c>
    </row>
    <row r="2067" ht="36" customHeight="1" s="113">
      <c r="A2067" s="158" t="n">
        <v>46151</v>
      </c>
      <c r="B2067" s="156" t="inlineStr">
        <is>
          <t>M051</t>
        </is>
      </c>
      <c r="C2067" s="156" t="inlineStr">
        <is>
          <t>ŞİRİNYER</t>
        </is>
      </c>
      <c r="D2067" s="156" t="inlineStr">
        <is>
          <t>ERTAN TEKİ</t>
        </is>
      </c>
      <c r="E2067" s="156" t="n">
        <v>1008</v>
      </c>
      <c r="F2067" s="156" t="n">
        <v>542728</v>
      </c>
      <c r="G2067" s="157" t="n">
        <v>538.42</v>
      </c>
      <c r="H2067" s="156" t="n">
        <v>910</v>
      </c>
    </row>
    <row r="2068" ht="24" customHeight="1" s="113">
      <c r="A2068" s="158" t="n">
        <v>46151</v>
      </c>
      <c r="B2068" s="156" t="inlineStr">
        <is>
          <t>M052</t>
        </is>
      </c>
      <c r="C2068" s="156" t="inlineStr">
        <is>
          <t>ŞİRİNYER 2</t>
        </is>
      </c>
      <c r="D2068" s="156" t="inlineStr">
        <is>
          <t>DERYA YARDIMCI</t>
        </is>
      </c>
      <c r="E2068" s="156" t="n">
        <v>3067</v>
      </c>
      <c r="F2068" s="156" t="n">
        <v>1413528</v>
      </c>
      <c r="G2068" s="157" t="n">
        <v>460.88</v>
      </c>
      <c r="H2068" s="156" t="n">
        <v>3187</v>
      </c>
    </row>
    <row r="2069" ht="48" customHeight="1" s="113">
      <c r="A2069" s="158" t="n">
        <v>46151</v>
      </c>
      <c r="B2069" s="156" t="inlineStr">
        <is>
          <t>M057</t>
        </is>
      </c>
      <c r="C2069" s="156" t="inlineStr">
        <is>
          <t>BUCA2</t>
        </is>
      </c>
      <c r="D2069" s="156" t="inlineStr">
        <is>
          <t>ERTAN TEKİ</t>
        </is>
      </c>
      <c r="E2069" s="156" t="n">
        <v>0</v>
      </c>
      <c r="F2069" s="156" t="n">
        <v>0</v>
      </c>
      <c r="G2069" s="156" t="n">
        <v>0</v>
      </c>
      <c r="H2069" s="156" t="n">
        <v>0</v>
      </c>
    </row>
    <row r="2070" ht="48" customHeight="1" s="113">
      <c r="A2070" s="158" t="n">
        <v>46152</v>
      </c>
      <c r="B2070" s="156" t="inlineStr">
        <is>
          <t>M001</t>
        </is>
      </c>
      <c r="C2070" s="156" t="inlineStr">
        <is>
          <t>AKEVLER</t>
        </is>
      </c>
      <c r="D2070" s="156" t="inlineStr">
        <is>
          <t>ERTAN TEKİ</t>
        </is>
      </c>
      <c r="E2070" s="156" t="n">
        <v>1439</v>
      </c>
      <c r="F2070" s="156" t="n">
        <v>543627</v>
      </c>
      <c r="G2070" s="157" t="n">
        <v>377.78</v>
      </c>
      <c r="H2070" s="156" t="n">
        <v>1349</v>
      </c>
    </row>
    <row r="2071" ht="48" customHeight="1" s="113">
      <c r="A2071" s="158" t="n">
        <v>46152</v>
      </c>
      <c r="B2071" s="156" t="inlineStr">
        <is>
          <t>M002</t>
        </is>
      </c>
      <c r="C2071" s="156" t="inlineStr">
        <is>
          <t>AYDIN EFELER</t>
        </is>
      </c>
      <c r="D2071" s="156" t="inlineStr">
        <is>
          <t>CÜNEYT ÇIKRIKÇI - AYŞE AVCU</t>
        </is>
      </c>
      <c r="E2071" s="156" t="n">
        <v>2878</v>
      </c>
      <c r="F2071" s="156" t="n">
        <v>964549</v>
      </c>
      <c r="G2071" s="157" t="n">
        <v>335.15</v>
      </c>
      <c r="H2071" s="156" t="n">
        <v>2602</v>
      </c>
    </row>
    <row r="2072" ht="48" customHeight="1" s="113">
      <c r="A2072" s="158" t="n">
        <v>46152</v>
      </c>
      <c r="B2072" s="156" t="inlineStr">
        <is>
          <t>M003</t>
        </is>
      </c>
      <c r="C2072" s="156" t="inlineStr">
        <is>
          <t>AYDIN EFELER-2</t>
        </is>
      </c>
      <c r="D2072" s="156" t="inlineStr">
        <is>
          <t>CÜNEYT ÇIKRIKÇI - AYŞE AVCU</t>
        </is>
      </c>
      <c r="E2072" s="156" t="n">
        <v>1636</v>
      </c>
      <c r="F2072" s="156" t="n">
        <v>620195</v>
      </c>
      <c r="G2072" s="157" t="n">
        <v>379.09</v>
      </c>
      <c r="H2072" s="156" t="n">
        <v>1752</v>
      </c>
    </row>
    <row r="2073" ht="48" customHeight="1" s="113">
      <c r="A2073" s="158" t="n">
        <v>46152</v>
      </c>
      <c r="B2073" s="156" t="inlineStr">
        <is>
          <t>M004</t>
        </is>
      </c>
      <c r="C2073" s="156" t="inlineStr">
        <is>
          <t>AYDIN FATİH</t>
        </is>
      </c>
      <c r="D2073" s="156" t="inlineStr">
        <is>
          <t>CÜNEYT ÇIKRIKÇI - AYŞE AVCU</t>
        </is>
      </c>
      <c r="E2073" s="156" t="n">
        <v>1450</v>
      </c>
      <c r="F2073" s="156" t="n">
        <v>463914</v>
      </c>
      <c r="G2073" s="157" t="n">
        <v>319.94</v>
      </c>
      <c r="H2073" s="156" t="n">
        <v>1493</v>
      </c>
    </row>
    <row r="2074" ht="48" customHeight="1" s="113">
      <c r="A2074" s="158" t="n">
        <v>46152</v>
      </c>
      <c r="B2074" s="156" t="inlineStr">
        <is>
          <t>M005</t>
        </is>
      </c>
      <c r="C2074" s="156" t="inlineStr">
        <is>
          <t>AYDIN FATİH-2</t>
        </is>
      </c>
      <c r="D2074" s="156" t="inlineStr">
        <is>
          <t>CÜNEYT ÇIKRIKÇI - AYŞE AVCU</t>
        </is>
      </c>
      <c r="E2074" s="156" t="n">
        <v>1917</v>
      </c>
      <c r="F2074" s="156" t="n">
        <v>965446</v>
      </c>
      <c r="G2074" s="157" t="n">
        <v>503.62</v>
      </c>
      <c r="H2074" s="156" t="n">
        <v>1915</v>
      </c>
    </row>
    <row r="2075" ht="48" customHeight="1" s="113">
      <c r="A2075" s="158" t="n">
        <v>46152</v>
      </c>
      <c r="B2075" s="156" t="inlineStr">
        <is>
          <t>M006</t>
        </is>
      </c>
      <c r="C2075" s="156" t="inlineStr">
        <is>
          <t>AYDIN GİRNE</t>
        </is>
      </c>
      <c r="D2075" s="156" t="inlineStr">
        <is>
          <t>CÜNEYT ÇIKRIKÇI - AYŞE AVCU</t>
        </is>
      </c>
      <c r="E2075" s="156" t="n">
        <v>1798</v>
      </c>
      <c r="F2075" s="156" t="n">
        <v>459697</v>
      </c>
      <c r="G2075" s="157" t="n">
        <v>255.67</v>
      </c>
      <c r="H2075" s="156" t="n">
        <v>1775</v>
      </c>
    </row>
    <row r="2076" ht="36" customHeight="1" s="113">
      <c r="A2076" s="158" t="n">
        <v>46152</v>
      </c>
      <c r="B2076" s="156" t="inlineStr">
        <is>
          <t>M007</t>
        </is>
      </c>
      <c r="C2076" s="156" t="inlineStr">
        <is>
          <t>AYDIN MİMARSİNAN</t>
        </is>
      </c>
      <c r="D2076" s="156" t="inlineStr">
        <is>
          <t>CÜNEYT ÇIKRIKÇI - AYŞE AVCU</t>
        </is>
      </c>
      <c r="E2076" s="156" t="n">
        <v>5106</v>
      </c>
      <c r="F2076" s="156" t="n">
        <v>1272520</v>
      </c>
      <c r="G2076" s="157" t="n">
        <v>249.22</v>
      </c>
      <c r="H2076" s="156" t="n">
        <v>5510</v>
      </c>
    </row>
    <row r="2077" ht="24" customHeight="1" s="113">
      <c r="A2077" s="158" t="n">
        <v>46152</v>
      </c>
      <c r="B2077" s="156" t="inlineStr">
        <is>
          <t>M008</t>
        </is>
      </c>
      <c r="C2077" s="156" t="inlineStr">
        <is>
          <t>AYRANCILAR</t>
        </is>
      </c>
      <c r="D2077" s="156" t="inlineStr">
        <is>
          <t>CÜNEYT ÇIKRIKÇI - AYŞE AVCU</t>
        </is>
      </c>
      <c r="E2077" s="156" t="n">
        <v>3262</v>
      </c>
      <c r="F2077" s="156" t="n">
        <v>747778</v>
      </c>
      <c r="G2077" s="157" t="n">
        <v>229.24</v>
      </c>
      <c r="H2077" s="156" t="n">
        <v>3395</v>
      </c>
    </row>
    <row r="2078" ht="36" customHeight="1" s="113">
      <c r="A2078" s="158" t="n">
        <v>46152</v>
      </c>
      <c r="B2078" s="156" t="inlineStr">
        <is>
          <t>M009</t>
        </is>
      </c>
      <c r="C2078" s="156" t="inlineStr">
        <is>
          <t>BALÇOVA</t>
        </is>
      </c>
      <c r="D2078" s="156" t="inlineStr">
        <is>
          <t>ERTAN TEKİ</t>
        </is>
      </c>
      <c r="E2078" s="156" t="n">
        <v>4063</v>
      </c>
      <c r="F2078" s="156" t="n">
        <v>851400</v>
      </c>
      <c r="G2078" s="157" t="n">
        <v>209.55</v>
      </c>
      <c r="H2078" s="156" t="n">
        <v>3977</v>
      </c>
    </row>
    <row r="2079" ht="24" customHeight="1" s="113">
      <c r="A2079" s="158" t="n">
        <v>46152</v>
      </c>
      <c r="B2079" s="156" t="inlineStr">
        <is>
          <t>M010</t>
        </is>
      </c>
      <c r="C2079" s="156" t="inlineStr">
        <is>
          <t>BAYRAKLI</t>
        </is>
      </c>
      <c r="D2079" s="156" t="inlineStr">
        <is>
          <t>DERYA YARDIMCI</t>
        </is>
      </c>
      <c r="E2079" s="156" t="n">
        <v>3379</v>
      </c>
      <c r="F2079" s="156" t="n">
        <v>963406</v>
      </c>
      <c r="G2079" s="157" t="n">
        <v>285.12</v>
      </c>
      <c r="H2079" s="156" t="n">
        <v>3339</v>
      </c>
    </row>
    <row r="2080" ht="36" customHeight="1" s="113">
      <c r="A2080" s="158" t="n">
        <v>46152</v>
      </c>
      <c r="B2080" s="156" t="inlineStr">
        <is>
          <t>M011</t>
        </is>
      </c>
      <c r="C2080" s="156" t="inlineStr">
        <is>
          <t>BOZYAKA</t>
        </is>
      </c>
      <c r="D2080" s="156" t="inlineStr">
        <is>
          <t>ERTAN TEKİ</t>
        </is>
      </c>
      <c r="E2080" s="156" t="n">
        <v>2768</v>
      </c>
      <c r="F2080" s="156" t="n">
        <v>1165379</v>
      </c>
      <c r="G2080" s="157" t="n">
        <v>421.02</v>
      </c>
      <c r="H2080" s="156" t="n">
        <v>2720</v>
      </c>
    </row>
    <row r="2081" ht="24" customHeight="1" s="113">
      <c r="A2081" s="158" t="n">
        <v>46152</v>
      </c>
      <c r="B2081" s="156" t="inlineStr">
        <is>
          <t>M012</t>
        </is>
      </c>
      <c r="C2081" s="156" t="inlineStr">
        <is>
          <t xml:space="preserve">BUCA </t>
        </is>
      </c>
      <c r="D2081" s="156" t="inlineStr">
        <is>
          <t>DERYA YARDIMCI</t>
        </is>
      </c>
      <c r="E2081" s="156" t="n">
        <v>1104</v>
      </c>
      <c r="F2081" s="156" t="n">
        <v>491956</v>
      </c>
      <c r="G2081" s="157" t="n">
        <v>445.61</v>
      </c>
      <c r="H2081" s="156" t="n">
        <v>1187</v>
      </c>
    </row>
    <row r="2082" ht="36" customHeight="1" s="113">
      <c r="A2082" s="158" t="n">
        <v>46152</v>
      </c>
      <c r="B2082" s="156" t="inlineStr">
        <is>
          <t>M013</t>
        </is>
      </c>
      <c r="C2082" s="156" t="inlineStr">
        <is>
          <t>DEDEBAŞI</t>
        </is>
      </c>
      <c r="D2082" s="156" t="inlineStr">
        <is>
          <t>DERYA YARDIMCI</t>
        </is>
      </c>
      <c r="E2082" s="156" t="n">
        <v>3955</v>
      </c>
      <c r="F2082" s="156" t="n">
        <v>1824611</v>
      </c>
      <c r="G2082" s="157" t="n">
        <v>461.34</v>
      </c>
      <c r="H2082" s="156" t="n">
        <v>4027</v>
      </c>
    </row>
    <row r="2083" ht="36" customHeight="1" s="113">
      <c r="A2083" s="158" t="n">
        <v>46152</v>
      </c>
      <c r="B2083" s="156" t="inlineStr">
        <is>
          <t>M014</t>
        </is>
      </c>
      <c r="C2083" s="156" t="inlineStr">
        <is>
          <t>ESKİİZMİR</t>
        </is>
      </c>
      <c r="D2083" s="156" t="inlineStr">
        <is>
          <t>ERTAN TEKİ</t>
        </is>
      </c>
      <c r="E2083" s="156" t="n">
        <v>2849</v>
      </c>
      <c r="F2083" s="156" t="n">
        <v>1145372</v>
      </c>
      <c r="G2083" s="157" t="n">
        <v>402.03</v>
      </c>
      <c r="H2083" s="156" t="n">
        <v>3056</v>
      </c>
    </row>
    <row r="2084" ht="36" customHeight="1" s="113">
      <c r="A2084" s="158" t="n">
        <v>46152</v>
      </c>
      <c r="B2084" s="156" t="inlineStr">
        <is>
          <t>M015</t>
        </is>
      </c>
      <c r="C2084" s="156" t="inlineStr">
        <is>
          <t>GAZİEMİR-1</t>
        </is>
      </c>
      <c r="D2084" s="156" t="inlineStr">
        <is>
          <t>ALİ ÇELİK</t>
        </is>
      </c>
      <c r="E2084" s="156" t="n">
        <v>2168</v>
      </c>
      <c r="F2084" s="156" t="n">
        <v>900844</v>
      </c>
      <c r="G2084" s="157" t="n">
        <v>415.52</v>
      </c>
      <c r="H2084" s="156" t="n">
        <v>1982</v>
      </c>
    </row>
    <row r="2085" ht="48" customHeight="1" s="113">
      <c r="A2085" s="158" t="n">
        <v>46152</v>
      </c>
      <c r="B2085" s="156" t="inlineStr">
        <is>
          <t>M016</t>
        </is>
      </c>
      <c r="C2085" s="156" t="inlineStr">
        <is>
          <t>GAZİEMİR-2</t>
        </is>
      </c>
      <c r="D2085" s="156" t="inlineStr">
        <is>
          <t>ALİ ÇELİK</t>
        </is>
      </c>
      <c r="E2085" s="156" t="n">
        <v>2714</v>
      </c>
      <c r="F2085" s="156" t="n">
        <v>920126</v>
      </c>
      <c r="G2085" s="157" t="n">
        <v>339.03</v>
      </c>
      <c r="H2085" s="156" t="n">
        <v>2686</v>
      </c>
    </row>
    <row r="2086" ht="36" customHeight="1" s="113">
      <c r="A2086" s="158" t="n">
        <v>46152</v>
      </c>
      <c r="B2086" s="156" t="inlineStr">
        <is>
          <t>M017</t>
        </is>
      </c>
      <c r="C2086" s="156" t="inlineStr">
        <is>
          <t>GAZİEMİR-3</t>
        </is>
      </c>
      <c r="D2086" s="156" t="inlineStr">
        <is>
          <t>ALİ ÇELİK</t>
        </is>
      </c>
      <c r="E2086" s="156" t="n">
        <v>2541</v>
      </c>
      <c r="F2086" s="156" t="n">
        <v>762005</v>
      </c>
      <c r="G2086" s="157" t="n">
        <v>299.88</v>
      </c>
      <c r="H2086" s="156" t="n">
        <v>2331</v>
      </c>
    </row>
    <row r="2087" ht="27.75" customHeight="1" s="113">
      <c r="A2087" s="158" t="n">
        <v>46152</v>
      </c>
      <c r="B2087" s="156" t="inlineStr">
        <is>
          <t>M018</t>
        </is>
      </c>
      <c r="C2087" s="156" t="inlineStr">
        <is>
          <t>GAZİEMİR-4</t>
        </is>
      </c>
      <c r="D2087" s="156" t="inlineStr">
        <is>
          <t>ALİ ÇELİK</t>
        </is>
      </c>
      <c r="E2087" s="156" t="n">
        <v>2935</v>
      </c>
      <c r="F2087" s="156" t="n">
        <v>1168047</v>
      </c>
      <c r="G2087" s="157" t="n">
        <v>397.97</v>
      </c>
      <c r="H2087" s="156" t="n">
        <v>3121</v>
      </c>
    </row>
    <row r="2088" ht="24" customHeight="1" s="113">
      <c r="A2088" s="158" t="n">
        <v>46152</v>
      </c>
      <c r="B2088" s="156" t="inlineStr">
        <is>
          <t>M019</t>
        </is>
      </c>
      <c r="C2088" s="156" t="inlineStr">
        <is>
          <t>GAZİEMİR-5</t>
        </is>
      </c>
      <c r="D2088" s="156" t="inlineStr">
        <is>
          <t>ALİ ÇELİK</t>
        </is>
      </c>
      <c r="E2088" s="156" t="n">
        <v>1911</v>
      </c>
      <c r="F2088" s="156" t="n">
        <v>415011</v>
      </c>
      <c r="G2088" s="157" t="n">
        <v>217.17</v>
      </c>
      <c r="H2088" s="156" t="n">
        <v>1941</v>
      </c>
    </row>
    <row r="2089" ht="36" customHeight="1" s="113">
      <c r="A2089" s="158" t="n">
        <v>46152</v>
      </c>
      <c r="B2089" s="156" t="inlineStr">
        <is>
          <t>M020</t>
        </is>
      </c>
      <c r="C2089" s="156" t="inlineStr">
        <is>
          <t>GAZİEMİR-6</t>
        </is>
      </c>
      <c r="D2089" s="156" t="inlineStr">
        <is>
          <t>ALİ ÇELİK</t>
        </is>
      </c>
      <c r="E2089" s="156" t="n">
        <v>711</v>
      </c>
      <c r="F2089" s="156" t="n">
        <v>288642</v>
      </c>
      <c r="G2089" s="157" t="n">
        <v>405.97</v>
      </c>
      <c r="H2089" s="156" t="n">
        <v>673</v>
      </c>
    </row>
    <row r="2090" ht="24" customHeight="1" s="113">
      <c r="A2090" s="158" t="n">
        <v>46152</v>
      </c>
      <c r="B2090" s="156" t="inlineStr">
        <is>
          <t>M021</t>
        </is>
      </c>
      <c r="C2090" s="156" t="inlineStr">
        <is>
          <t>GAZİEMİR-7</t>
        </is>
      </c>
      <c r="D2090" s="156" t="inlineStr">
        <is>
          <t>ALİ ÇELİK</t>
        </is>
      </c>
      <c r="E2090" s="156" t="n">
        <v>4400</v>
      </c>
      <c r="F2090" s="156" t="n">
        <v>1303423</v>
      </c>
      <c r="G2090" s="157" t="n">
        <v>296.23</v>
      </c>
      <c r="H2090" s="156" t="n">
        <v>4509</v>
      </c>
    </row>
    <row r="2091" ht="24" customHeight="1" s="113">
      <c r="A2091" s="158" t="n">
        <v>46152</v>
      </c>
      <c r="B2091" s="156" t="inlineStr">
        <is>
          <t>M022</t>
        </is>
      </c>
      <c r="C2091" s="156" t="inlineStr">
        <is>
          <t>GEDİZ</t>
        </is>
      </c>
      <c r="D2091" s="156" t="inlineStr">
        <is>
          <t>DERYA YARDIMCI</t>
        </is>
      </c>
      <c r="E2091" s="156" t="n">
        <v>1581</v>
      </c>
      <c r="F2091" s="156" t="n">
        <v>643447</v>
      </c>
      <c r="G2091" s="157" t="n">
        <v>406.99</v>
      </c>
      <c r="H2091" s="156" t="n">
        <v>1505</v>
      </c>
    </row>
    <row r="2092" ht="48" customHeight="1" s="113">
      <c r="A2092" s="158" t="n">
        <v>46152</v>
      </c>
      <c r="B2092" s="156" t="inlineStr">
        <is>
          <t>M023</t>
        </is>
      </c>
      <c r="C2092" s="156" t="inlineStr">
        <is>
          <t>GÖZTEPE</t>
        </is>
      </c>
      <c r="D2092" s="156" t="inlineStr">
        <is>
          <t>ERTAN TEKİ</t>
        </is>
      </c>
      <c r="E2092" s="156" t="n">
        <v>3287</v>
      </c>
      <c r="F2092" s="156" t="n">
        <v>1127326</v>
      </c>
      <c r="G2092" s="157" t="n">
        <v>342.97</v>
      </c>
      <c r="H2092" s="156" t="n">
        <v>3109</v>
      </c>
    </row>
    <row r="2093" ht="48" customHeight="1" s="113">
      <c r="A2093" s="158" t="n">
        <v>46152</v>
      </c>
      <c r="B2093" s="156" t="inlineStr">
        <is>
          <t>M024</t>
        </is>
      </c>
      <c r="C2093" s="156" t="inlineStr">
        <is>
          <t>GÜMÜŞPALA</t>
        </is>
      </c>
      <c r="D2093" s="156" t="inlineStr">
        <is>
          <t>DERYA YARDIMCI</t>
        </is>
      </c>
      <c r="E2093" s="156" t="n">
        <v>6322</v>
      </c>
      <c r="F2093" s="156" t="n">
        <v>2671858</v>
      </c>
      <c r="G2093" s="157" t="n">
        <v>422.63</v>
      </c>
      <c r="H2093" s="156" t="n">
        <v>6203</v>
      </c>
    </row>
    <row r="2094" ht="48" customHeight="1" s="113">
      <c r="A2094" s="158" t="n">
        <v>46152</v>
      </c>
      <c r="B2094" s="156" t="inlineStr">
        <is>
          <t>M025</t>
        </is>
      </c>
      <c r="C2094" s="156" t="inlineStr">
        <is>
          <t>HAL DEPO</t>
        </is>
      </c>
      <c r="D2094" s="156" t="inlineStr">
        <is>
          <t>HALİT BAŞDAŞ</t>
        </is>
      </c>
      <c r="E2094" s="156" t="n">
        <v>0</v>
      </c>
      <c r="F2094" s="156" t="n">
        <v>0</v>
      </c>
      <c r="G2094" s="156" t="n">
        <v>0</v>
      </c>
      <c r="H2094" s="156" t="n">
        <v>0</v>
      </c>
    </row>
    <row r="2095" ht="48" customHeight="1" s="113">
      <c r="A2095" s="158" t="n">
        <v>46152</v>
      </c>
      <c r="B2095" s="156" t="inlineStr">
        <is>
          <t>M026</t>
        </is>
      </c>
      <c r="C2095" s="156" t="inlineStr">
        <is>
          <t>HARMANDALI</t>
        </is>
      </c>
      <c r="D2095" s="156" t="inlineStr">
        <is>
          <t>DERYA YARDIMCI</t>
        </is>
      </c>
      <c r="E2095" s="156" t="n">
        <v>4271</v>
      </c>
      <c r="F2095" s="156" t="n">
        <v>1500724</v>
      </c>
      <c r="G2095" s="157" t="n">
        <v>351.38</v>
      </c>
      <c r="H2095" s="156" t="n">
        <v>4030</v>
      </c>
    </row>
    <row r="2096" ht="48" customHeight="1" s="113">
      <c r="A2096" s="158" t="n">
        <v>46152</v>
      </c>
      <c r="B2096" s="156" t="inlineStr">
        <is>
          <t>M027</t>
        </is>
      </c>
      <c r="C2096" s="156" t="inlineStr">
        <is>
          <t>HATAY</t>
        </is>
      </c>
      <c r="D2096" s="156" t="inlineStr">
        <is>
          <t>ERTAN TEKİ</t>
        </is>
      </c>
      <c r="E2096" s="156" t="n">
        <v>4572</v>
      </c>
      <c r="F2096" s="156" t="n">
        <v>1467313</v>
      </c>
      <c r="G2096" s="157" t="n">
        <v>320.93</v>
      </c>
      <c r="H2096" s="156" t="n">
        <v>4445</v>
      </c>
    </row>
    <row r="2097" ht="24" customHeight="1" s="113">
      <c r="A2097" s="158" t="n">
        <v>46152</v>
      </c>
      <c r="B2097" s="156" t="inlineStr">
        <is>
          <t>M028</t>
        </is>
      </c>
      <c r="C2097" s="156" t="inlineStr">
        <is>
          <t>KARŞIYAKA-1</t>
        </is>
      </c>
      <c r="D2097" s="156" t="inlineStr">
        <is>
          <t>DERYA YARDIMCI</t>
        </is>
      </c>
      <c r="E2097" s="156" t="n">
        <v>5022</v>
      </c>
      <c r="F2097" s="156" t="n">
        <v>1801641</v>
      </c>
      <c r="G2097" s="157" t="n">
        <v>358.75</v>
      </c>
      <c r="H2097" s="156" t="n">
        <v>4532</v>
      </c>
    </row>
    <row r="2098" ht="36" customHeight="1" s="113">
      <c r="A2098" s="158" t="n">
        <v>46152</v>
      </c>
      <c r="B2098" s="156" t="inlineStr">
        <is>
          <t>M029</t>
        </is>
      </c>
      <c r="C2098" s="156" t="inlineStr">
        <is>
          <t>KARŞIYAKA-2</t>
        </is>
      </c>
      <c r="D2098" s="156" t="inlineStr">
        <is>
          <t>DERYA YARDIMCI</t>
        </is>
      </c>
      <c r="E2098" s="156" t="n">
        <v>1197</v>
      </c>
      <c r="F2098" s="156" t="n">
        <v>285422</v>
      </c>
      <c r="G2098" s="157" t="n">
        <v>238.45</v>
      </c>
      <c r="H2098" s="156" t="n">
        <v>1120</v>
      </c>
    </row>
    <row r="2099" ht="24" customHeight="1" s="113">
      <c r="A2099" s="158" t="n">
        <v>46152</v>
      </c>
      <c r="B2099" s="156" t="inlineStr">
        <is>
          <t>M030</t>
        </is>
      </c>
      <c r="C2099" s="156" t="inlineStr">
        <is>
          <t>MANAVKUYU</t>
        </is>
      </c>
      <c r="D2099" s="156" t="inlineStr">
        <is>
          <t>DERYA YARDIMCI</t>
        </is>
      </c>
      <c r="E2099" s="156" t="n">
        <v>2637</v>
      </c>
      <c r="F2099" s="156" t="n">
        <v>619993</v>
      </c>
      <c r="G2099" s="157" t="n">
        <v>235.11</v>
      </c>
      <c r="H2099" s="156" t="n">
        <v>2747</v>
      </c>
    </row>
    <row r="2100" ht="36" customHeight="1" s="113">
      <c r="A2100" s="158" t="n">
        <v>46152</v>
      </c>
      <c r="B2100" s="156" t="inlineStr">
        <is>
          <t>M031</t>
        </is>
      </c>
      <c r="C2100" s="156" t="inlineStr">
        <is>
          <t>MENDERES</t>
        </is>
      </c>
      <c r="D2100" s="156" t="inlineStr">
        <is>
          <t>CÜNEYT ÇIKRIKÇI - AYŞE AVCU</t>
        </is>
      </c>
      <c r="E2100" s="156" t="n">
        <v>5179</v>
      </c>
      <c r="F2100" s="156" t="n">
        <v>1114077</v>
      </c>
      <c r="G2100" s="157" t="n">
        <v>215.11</v>
      </c>
      <c r="H2100" s="156" t="n">
        <v>4677</v>
      </c>
    </row>
    <row r="2101" ht="24" customHeight="1" s="113">
      <c r="A2101" s="158" t="n">
        <v>46152</v>
      </c>
      <c r="B2101" s="156" t="inlineStr">
        <is>
          <t>M032</t>
        </is>
      </c>
      <c r="C2101" s="156" t="inlineStr">
        <is>
          <t>MENDERES DEPO</t>
        </is>
      </c>
      <c r="D2101" s="156" t="inlineStr">
        <is>
          <t>AYHAN DAŞDEMİR</t>
        </is>
      </c>
      <c r="E2101" s="156" t="n">
        <v>0</v>
      </c>
      <c r="F2101" s="156" t="n">
        <v>0</v>
      </c>
      <c r="G2101" s="156" t="n">
        <v>0</v>
      </c>
      <c r="H2101" s="156" t="n">
        <v>0</v>
      </c>
    </row>
    <row r="2102" ht="36" customHeight="1" s="113">
      <c r="A2102" s="158" t="n">
        <v>46152</v>
      </c>
      <c r="B2102" s="156" t="inlineStr">
        <is>
          <t>M033</t>
        </is>
      </c>
      <c r="C2102" s="156" t="inlineStr">
        <is>
          <t>MERKEZ</t>
        </is>
      </c>
      <c r="D2102" s="156" t="inlineStr">
        <is>
          <t>GENEL MÜDÜR</t>
        </is>
      </c>
      <c r="E2102" s="156" t="n">
        <v>0</v>
      </c>
      <c r="F2102" s="156" t="n">
        <v>0</v>
      </c>
      <c r="G2102" s="156" t="n">
        <v>0</v>
      </c>
      <c r="H2102" s="156" t="n">
        <v>0</v>
      </c>
    </row>
    <row r="2103" ht="48" customHeight="1" s="113">
      <c r="A2103" s="158" t="n">
        <v>46152</v>
      </c>
      <c r="B2103" s="156" t="inlineStr">
        <is>
          <t>M034</t>
        </is>
      </c>
      <c r="C2103" s="156" t="inlineStr">
        <is>
          <t>NARLIDERE</t>
        </is>
      </c>
      <c r="D2103" s="156" t="inlineStr">
        <is>
          <t>ERTAN TEKİ</t>
        </is>
      </c>
      <c r="E2103" s="156" t="n">
        <v>4222</v>
      </c>
      <c r="F2103" s="156" t="n">
        <v>1066193</v>
      </c>
      <c r="G2103" s="157" t="n">
        <v>252.53</v>
      </c>
      <c r="H2103" s="156" t="n">
        <v>4413</v>
      </c>
    </row>
    <row r="2104" ht="24" customHeight="1" s="113">
      <c r="A2104" s="158" t="n">
        <v>46152</v>
      </c>
      <c r="B2104" s="156" t="inlineStr">
        <is>
          <t>M035</t>
        </is>
      </c>
      <c r="C2104" s="156" t="inlineStr">
        <is>
          <t>OSMANGAZİ</t>
        </is>
      </c>
      <c r="D2104" s="156" t="inlineStr">
        <is>
          <t>DERYA YARDIMCI</t>
        </is>
      </c>
      <c r="E2104" s="156" t="n">
        <v>3771</v>
      </c>
      <c r="F2104" s="156" t="n">
        <v>1277664</v>
      </c>
      <c r="G2104" s="157" t="n">
        <v>338.81</v>
      </c>
      <c r="H2104" s="156" t="n">
        <v>3590</v>
      </c>
    </row>
    <row r="2105" ht="24" customHeight="1" s="113">
      <c r="A2105" s="158" t="n">
        <v>46152</v>
      </c>
      <c r="B2105" s="156" t="inlineStr">
        <is>
          <t>M036</t>
        </is>
      </c>
      <c r="C2105" s="156" t="inlineStr">
        <is>
          <t>POLİGON</t>
        </is>
      </c>
      <c r="D2105" s="156" t="inlineStr">
        <is>
          <t>ERTAN TEKİ</t>
        </is>
      </c>
      <c r="E2105" s="156" t="n">
        <v>1972</v>
      </c>
      <c r="F2105" s="156" t="n">
        <v>442925</v>
      </c>
      <c r="G2105" s="157" t="n">
        <v>224.61</v>
      </c>
      <c r="H2105" s="156" t="n">
        <v>1926</v>
      </c>
    </row>
    <row r="2106" ht="36" customHeight="1" s="113">
      <c r="A2106" s="158" t="n">
        <v>46152</v>
      </c>
      <c r="B2106" s="156" t="inlineStr">
        <is>
          <t>M037</t>
        </is>
      </c>
      <c r="C2106" s="156" t="inlineStr">
        <is>
          <t>SEFERİHİSAR</t>
        </is>
      </c>
      <c r="D2106" s="156" t="inlineStr">
        <is>
          <t>ERTAN TEKİ</t>
        </is>
      </c>
      <c r="E2106" s="156" t="n">
        <v>5627</v>
      </c>
      <c r="F2106" s="156" t="n">
        <v>2362457</v>
      </c>
      <c r="G2106" s="157" t="n">
        <v>419.84</v>
      </c>
      <c r="H2106" s="156" t="n">
        <v>5327</v>
      </c>
    </row>
    <row r="2107" ht="36" customHeight="1" s="113">
      <c r="A2107" s="158" t="n">
        <v>46152</v>
      </c>
      <c r="B2107" s="156" t="inlineStr">
        <is>
          <t>M038</t>
        </is>
      </c>
      <c r="C2107" s="156" t="inlineStr">
        <is>
          <t>TORBALI 1</t>
        </is>
      </c>
      <c r="D2107" s="156" t="inlineStr">
        <is>
          <t>CÜNEYT ÇIKRIKÇI - AYŞE AVCU</t>
        </is>
      </c>
      <c r="E2107" s="156" t="n">
        <v>2188</v>
      </c>
      <c r="F2107" s="156" t="n">
        <v>1192903</v>
      </c>
      <c r="G2107" s="157" t="n">
        <v>545.2</v>
      </c>
      <c r="H2107" s="156" t="n">
        <v>2202</v>
      </c>
    </row>
    <row r="2108" ht="24" customHeight="1" s="113">
      <c r="A2108" s="158" t="n">
        <v>46152</v>
      </c>
      <c r="B2108" s="156" t="inlineStr">
        <is>
          <t>M039</t>
        </is>
      </c>
      <c r="C2108" s="156" t="inlineStr">
        <is>
          <t>TORBALI 2</t>
        </is>
      </c>
      <c r="D2108" s="156" t="inlineStr">
        <is>
          <t>CÜNEYT ÇIKRIKÇI - AYŞE AVCU</t>
        </is>
      </c>
      <c r="E2108" s="156" t="n">
        <v>4220</v>
      </c>
      <c r="F2108" s="156" t="n">
        <v>1535551</v>
      </c>
      <c r="G2108" s="157" t="n">
        <v>363.87</v>
      </c>
      <c r="H2108" s="156" t="n">
        <v>4105</v>
      </c>
    </row>
    <row r="2109" ht="24" customHeight="1" s="113">
      <c r="A2109" s="158" t="n">
        <v>46152</v>
      </c>
      <c r="B2109" s="156" t="inlineStr">
        <is>
          <t>M040</t>
        </is>
      </c>
      <c r="C2109" s="156" t="inlineStr">
        <is>
          <t>TORBALI 3</t>
        </is>
      </c>
      <c r="D2109" s="156" t="inlineStr">
        <is>
          <t>CÜNEYT ÇIKRIKÇI - AYŞE AVCU</t>
        </is>
      </c>
      <c r="E2109" s="156" t="n">
        <v>3226</v>
      </c>
      <c r="F2109" s="156" t="n">
        <v>952418</v>
      </c>
      <c r="G2109" s="157" t="n">
        <v>295.23</v>
      </c>
      <c r="H2109" s="156" t="n">
        <v>3174</v>
      </c>
    </row>
    <row r="2110" ht="24" customHeight="1" s="113">
      <c r="A2110" s="158" t="n">
        <v>46152</v>
      </c>
      <c r="B2110" s="156" t="inlineStr">
        <is>
          <t>M041</t>
        </is>
      </c>
      <c r="C2110" s="156" t="inlineStr">
        <is>
          <t>TORBALI 4</t>
        </is>
      </c>
      <c r="D2110" s="156" t="inlineStr">
        <is>
          <t>CÜNEYT ÇIKRIKÇI - AYŞE AVCU</t>
        </is>
      </c>
      <c r="E2110" s="156" t="n">
        <v>4694</v>
      </c>
      <c r="F2110" s="156" t="n">
        <v>2507399</v>
      </c>
      <c r="G2110" s="157" t="n">
        <v>534.17</v>
      </c>
      <c r="H2110" s="156" t="n">
        <v>4744</v>
      </c>
    </row>
    <row r="2111" ht="54.75" customHeight="1" s="113">
      <c r="A2111" s="158" t="n">
        <v>46152</v>
      </c>
      <c r="B2111" s="156" t="inlineStr">
        <is>
          <t>M042</t>
        </is>
      </c>
      <c r="C2111" s="156" t="inlineStr">
        <is>
          <t>TORBALI 5</t>
        </is>
      </c>
      <c r="D2111" s="156" t="inlineStr">
        <is>
          <t>CÜNEYT ÇIKRIKÇI - AYŞE AVCU</t>
        </is>
      </c>
      <c r="E2111" s="156" t="n">
        <v>5266</v>
      </c>
      <c r="F2111" s="156" t="n">
        <v>1566148</v>
      </c>
      <c r="G2111" s="157" t="n">
        <v>297.41</v>
      </c>
      <c r="H2111" s="156" t="n">
        <v>5326</v>
      </c>
    </row>
    <row r="2112" ht="24" customHeight="1" s="113">
      <c r="A2112" s="158" t="n">
        <v>46152</v>
      </c>
      <c r="B2112" s="156" t="inlineStr">
        <is>
          <t>M043</t>
        </is>
      </c>
      <c r="C2112" s="156" t="inlineStr">
        <is>
          <t>YAPICIOĞLU</t>
        </is>
      </c>
      <c r="D2112" s="156" t="inlineStr">
        <is>
          <t>ERTAN TEKİ</t>
        </is>
      </c>
      <c r="E2112" s="156" t="n">
        <v>1994</v>
      </c>
      <c r="F2112" s="156" t="n">
        <v>920447</v>
      </c>
      <c r="G2112" s="157" t="n">
        <v>461.61</v>
      </c>
      <c r="H2112" s="156" t="n">
        <v>1920</v>
      </c>
    </row>
    <row r="2113" ht="48" customHeight="1" s="113">
      <c r="A2113" s="158" t="n">
        <v>46152</v>
      </c>
      <c r="B2113" s="156" t="inlineStr">
        <is>
          <t>M044</t>
        </is>
      </c>
      <c r="C2113" s="156" t="inlineStr">
        <is>
          <t>YEŞİLOVA</t>
        </is>
      </c>
      <c r="D2113" s="156" t="inlineStr">
        <is>
          <t>DERYA YARDIMCI</t>
        </is>
      </c>
      <c r="E2113" s="156" t="n">
        <v>915</v>
      </c>
      <c r="F2113" s="156" t="n">
        <v>174933</v>
      </c>
      <c r="G2113" s="157" t="n">
        <v>191.18</v>
      </c>
      <c r="H2113" s="156" t="n">
        <v>847</v>
      </c>
    </row>
    <row r="2114" ht="48" customHeight="1" s="113">
      <c r="A2114" s="158" t="n">
        <v>46152</v>
      </c>
      <c r="B2114" s="156" t="inlineStr">
        <is>
          <t>M045</t>
        </is>
      </c>
      <c r="C2114" s="156" t="inlineStr">
        <is>
          <t>Z1  ET DEPO</t>
        </is>
      </c>
      <c r="D2114" s="156" t="inlineStr">
        <is>
          <t>FARUK MALKOÇ</t>
        </is>
      </c>
      <c r="E2114" s="156" t="n">
        <v>0</v>
      </c>
      <c r="F2114" s="156" t="n">
        <v>0</v>
      </c>
      <c r="G2114" s="156" t="n">
        <v>0</v>
      </c>
      <c r="H2114" s="156" t="n">
        <v>0</v>
      </c>
    </row>
    <row r="2115" ht="48" customHeight="1" s="113">
      <c r="A2115" s="158" t="n">
        <v>46152</v>
      </c>
      <c r="B2115" s="156" t="inlineStr">
        <is>
          <t>M046</t>
        </is>
      </c>
      <c r="C2115" s="156" t="inlineStr">
        <is>
          <t>ÇAMDİBİ</t>
        </is>
      </c>
      <c r="D2115" s="156" t="inlineStr">
        <is>
          <t>DERYA YARDIMCI</t>
        </is>
      </c>
      <c r="E2115" s="156" t="n">
        <v>4387</v>
      </c>
      <c r="F2115" s="156" t="n">
        <v>1015274</v>
      </c>
      <c r="G2115" s="157" t="n">
        <v>231.43</v>
      </c>
      <c r="H2115" s="156" t="n">
        <v>4635</v>
      </c>
    </row>
    <row r="2116" ht="48" customHeight="1" s="113">
      <c r="A2116" s="158" t="n">
        <v>46152</v>
      </c>
      <c r="B2116" s="156" t="inlineStr">
        <is>
          <t>M047</t>
        </is>
      </c>
      <c r="C2116" s="156" t="inlineStr">
        <is>
          <t>ÇİFTLİK</t>
        </is>
      </c>
      <c r="D2116" s="156" t="inlineStr">
        <is>
          <t>CEBRAİL ÇİÇEK</t>
        </is>
      </c>
      <c r="E2116" s="156" t="n">
        <v>0</v>
      </c>
      <c r="F2116" s="156" t="n">
        <v>0</v>
      </c>
      <c r="G2116" s="156" t="n">
        <v>0</v>
      </c>
      <c r="H2116" s="156" t="n">
        <v>0</v>
      </c>
    </row>
    <row r="2117" ht="48" customHeight="1" s="113">
      <c r="A2117" s="158" t="n">
        <v>46152</v>
      </c>
      <c r="B2117" s="156" t="inlineStr">
        <is>
          <t>M048</t>
        </is>
      </c>
      <c r="C2117" s="156" t="inlineStr">
        <is>
          <t>ÇİĞLİ</t>
        </is>
      </c>
      <c r="D2117" s="156" t="inlineStr">
        <is>
          <t>DERYA YARDIMCI</t>
        </is>
      </c>
      <c r="E2117" s="156" t="n">
        <v>2628</v>
      </c>
      <c r="F2117" s="156" t="n">
        <v>583253</v>
      </c>
      <c r="G2117" s="157" t="n">
        <v>221.94</v>
      </c>
      <c r="H2117" s="156" t="n">
        <v>2448</v>
      </c>
    </row>
    <row r="2118" ht="48" customHeight="1" s="113">
      <c r="A2118" s="158" t="n">
        <v>46152</v>
      </c>
      <c r="B2118" s="156" t="inlineStr">
        <is>
          <t>M049</t>
        </is>
      </c>
      <c r="C2118" s="156" t="inlineStr">
        <is>
          <t>ÖZDERE</t>
        </is>
      </c>
      <c r="D2118" s="156" t="inlineStr">
        <is>
          <t>CÜNEYT ÇIKRIKÇI - AYŞE AVCU</t>
        </is>
      </c>
      <c r="E2118" s="156" t="n">
        <v>1293</v>
      </c>
      <c r="F2118" s="156" t="n">
        <v>413054</v>
      </c>
      <c r="G2118" s="157" t="n">
        <v>319.45</v>
      </c>
      <c r="H2118" s="156" t="n">
        <v>1304</v>
      </c>
    </row>
    <row r="2119" ht="48" customHeight="1" s="113">
      <c r="A2119" s="158" t="n">
        <v>46152</v>
      </c>
      <c r="B2119" s="156" t="inlineStr">
        <is>
          <t>M050</t>
        </is>
      </c>
      <c r="C2119" s="156" t="inlineStr">
        <is>
          <t>İZMİRSPOR</t>
        </is>
      </c>
      <c r="D2119" s="156" t="inlineStr">
        <is>
          <t>ERTAN TEKİ</t>
        </is>
      </c>
      <c r="E2119" s="156" t="n">
        <v>5562</v>
      </c>
      <c r="F2119" s="156" t="n">
        <v>2745910</v>
      </c>
      <c r="G2119" s="157" t="n">
        <v>493.69</v>
      </c>
      <c r="H2119" s="156" t="n">
        <v>5325</v>
      </c>
    </row>
    <row r="2120" ht="24" customHeight="1" s="113">
      <c r="A2120" s="158" t="n">
        <v>46152</v>
      </c>
      <c r="B2120" s="156" t="inlineStr">
        <is>
          <t>M051</t>
        </is>
      </c>
      <c r="C2120" s="156" t="inlineStr">
        <is>
          <t>ŞİRİNYER</t>
        </is>
      </c>
      <c r="D2120" s="156" t="inlineStr">
        <is>
          <t>ERTAN TEKİ</t>
        </is>
      </c>
      <c r="E2120" s="156" t="n">
        <v>1085</v>
      </c>
      <c r="F2120" s="156" t="n">
        <v>531737</v>
      </c>
      <c r="G2120" s="157" t="n">
        <v>490.08</v>
      </c>
      <c r="H2120" s="156" t="n">
        <v>1047</v>
      </c>
    </row>
    <row r="2121" ht="36" customHeight="1" s="113">
      <c r="A2121" s="158" t="n">
        <v>46152</v>
      </c>
      <c r="B2121" s="156" t="inlineStr">
        <is>
          <t>M052</t>
        </is>
      </c>
      <c r="C2121" s="156" t="inlineStr">
        <is>
          <t>ŞİRİNYER 2</t>
        </is>
      </c>
      <c r="D2121" s="156" t="inlineStr">
        <is>
          <t>DERYA YARDIMCI</t>
        </is>
      </c>
      <c r="E2121" s="156" t="n">
        <v>2420</v>
      </c>
      <c r="F2121" s="156" t="n">
        <v>1007899</v>
      </c>
      <c r="G2121" s="157" t="n">
        <v>416.49</v>
      </c>
      <c r="H2121" s="156" t="n">
        <v>2183</v>
      </c>
    </row>
    <row r="2122" ht="24" customHeight="1" s="113">
      <c r="A2122" s="158" t="n">
        <v>46152</v>
      </c>
      <c r="B2122" s="156" t="inlineStr">
        <is>
          <t>M057</t>
        </is>
      </c>
      <c r="C2122" s="156" t="inlineStr">
        <is>
          <t>BUCA2</t>
        </is>
      </c>
      <c r="D2122" s="156" t="inlineStr">
        <is>
          <t>ERTAN TEKİ</t>
        </is>
      </c>
      <c r="E2122" s="156" t="n">
        <v>0</v>
      </c>
      <c r="F2122" s="156" t="n">
        <v>0</v>
      </c>
      <c r="G2122" s="156" t="n">
        <v>0</v>
      </c>
      <c r="H2122" s="156" t="n">
        <v>0</v>
      </c>
    </row>
    <row r="2123" ht="36" customHeight="1" s="113">
      <c r="A2123" s="158" t="n">
        <v>46153</v>
      </c>
      <c r="B2123" s="156" t="inlineStr">
        <is>
          <t>M001</t>
        </is>
      </c>
      <c r="C2123" s="156" t="inlineStr">
        <is>
          <t>AKEVLER</t>
        </is>
      </c>
      <c r="D2123" s="156" t="inlineStr">
        <is>
          <t>ERTAN TEKİ</t>
        </is>
      </c>
      <c r="E2123" s="156" t="n">
        <v>1491</v>
      </c>
      <c r="F2123" s="156" t="n">
        <v>590881</v>
      </c>
      <c r="G2123" s="157" t="n">
        <v>396.3</v>
      </c>
      <c r="H2123" s="156" t="n">
        <v>1414</v>
      </c>
    </row>
    <row r="2124" ht="36" customHeight="1" s="113">
      <c r="A2124" s="158" t="n">
        <v>46153</v>
      </c>
      <c r="B2124" s="156" t="inlineStr">
        <is>
          <t>M002</t>
        </is>
      </c>
      <c r="C2124" s="156" t="inlineStr">
        <is>
          <t>AYDIN EFELER</t>
        </is>
      </c>
      <c r="D2124" s="156" t="inlineStr">
        <is>
          <t>CÜNEYT ÇIKRIKÇI - AYŞE AVCU</t>
        </is>
      </c>
      <c r="E2124" s="156" t="n">
        <v>2583</v>
      </c>
      <c r="F2124" s="156" t="n">
        <v>782069</v>
      </c>
      <c r="G2124" s="157" t="n">
        <v>302.78</v>
      </c>
      <c r="H2124" s="156" t="n">
        <v>2482</v>
      </c>
    </row>
    <row r="2125" ht="24" customHeight="1" s="113">
      <c r="A2125" s="158" t="n">
        <v>46153</v>
      </c>
      <c r="B2125" s="156" t="inlineStr">
        <is>
          <t>M003</t>
        </is>
      </c>
      <c r="C2125" s="156" t="inlineStr">
        <is>
          <t>AYDIN EFELER-2</t>
        </is>
      </c>
      <c r="D2125" s="156" t="inlineStr">
        <is>
          <t>CÜNEYT ÇIKRIKÇI - AYŞE AVCU</t>
        </is>
      </c>
      <c r="E2125" s="156" t="n">
        <v>1688</v>
      </c>
      <c r="F2125" s="156" t="n">
        <v>702811</v>
      </c>
      <c r="G2125" s="157" t="n">
        <v>416.36</v>
      </c>
      <c r="H2125" s="156" t="n">
        <v>1798</v>
      </c>
    </row>
    <row r="2126" ht="48" customHeight="1" s="113">
      <c r="A2126" s="158" t="n">
        <v>46153</v>
      </c>
      <c r="B2126" s="156" t="inlineStr">
        <is>
          <t>M004</t>
        </is>
      </c>
      <c r="C2126" s="156" t="inlineStr">
        <is>
          <t>AYDIN FATİH</t>
        </is>
      </c>
      <c r="D2126" s="156" t="inlineStr">
        <is>
          <t>CÜNEYT ÇIKRIKÇI - AYŞE AVCU</t>
        </is>
      </c>
      <c r="E2126" s="156" t="n">
        <v>1056</v>
      </c>
      <c r="F2126" s="156" t="n">
        <v>396260</v>
      </c>
      <c r="G2126" s="157" t="n">
        <v>375.25</v>
      </c>
      <c r="H2126" s="156" t="n">
        <v>1082</v>
      </c>
    </row>
    <row r="2127" ht="48" customHeight="1" s="113">
      <c r="A2127" s="158" t="n">
        <v>46153</v>
      </c>
      <c r="B2127" s="156" t="inlineStr">
        <is>
          <t>M005</t>
        </is>
      </c>
      <c r="C2127" s="156" t="inlineStr">
        <is>
          <t>AYDIN FATİH-2</t>
        </is>
      </c>
      <c r="D2127" s="156" t="inlineStr">
        <is>
          <t>CÜNEYT ÇIKRIKÇI - AYŞE AVCU</t>
        </is>
      </c>
      <c r="E2127" s="156" t="n">
        <v>1852</v>
      </c>
      <c r="F2127" s="156" t="n">
        <v>903607</v>
      </c>
      <c r="G2127" s="157" t="n">
        <v>487.91</v>
      </c>
      <c r="H2127" s="156" t="n">
        <v>1820</v>
      </c>
    </row>
    <row r="2128" ht="48" customHeight="1" s="113">
      <c r="A2128" s="158" t="n">
        <v>46153</v>
      </c>
      <c r="B2128" s="156" t="inlineStr">
        <is>
          <t>M006</t>
        </is>
      </c>
      <c r="C2128" s="156" t="inlineStr">
        <is>
          <t>AYDIN GİRNE</t>
        </is>
      </c>
      <c r="D2128" s="156" t="inlineStr">
        <is>
          <t>CÜNEYT ÇIKRIKÇI - AYŞE AVCU</t>
        </is>
      </c>
      <c r="E2128" s="156" t="n">
        <v>1336</v>
      </c>
      <c r="F2128" s="156" t="n">
        <v>339189</v>
      </c>
      <c r="G2128" s="157" t="n">
        <v>253.88</v>
      </c>
      <c r="H2128" s="156" t="n">
        <v>1371</v>
      </c>
    </row>
    <row r="2129" ht="48" customHeight="1" s="113">
      <c r="A2129" s="158" t="n">
        <v>46153</v>
      </c>
      <c r="B2129" s="156" t="inlineStr">
        <is>
          <t>M007</t>
        </is>
      </c>
      <c r="C2129" s="156" t="inlineStr">
        <is>
          <t>AYDIN MİMARSİNAN</t>
        </is>
      </c>
      <c r="D2129" s="156" t="inlineStr">
        <is>
          <t>CÜNEYT ÇIKRIKÇI - AYŞE AVCU</t>
        </is>
      </c>
      <c r="E2129" s="156" t="n">
        <v>4047</v>
      </c>
      <c r="F2129" s="156" t="n">
        <v>931478</v>
      </c>
      <c r="G2129" s="157" t="n">
        <v>230.17</v>
      </c>
      <c r="H2129" s="156" t="n">
        <v>3890</v>
      </c>
    </row>
    <row r="2130" ht="48" customHeight="1" s="113">
      <c r="A2130" s="158" t="n">
        <v>46153</v>
      </c>
      <c r="B2130" s="156" t="inlineStr">
        <is>
          <t>M008</t>
        </is>
      </c>
      <c r="C2130" s="156" t="inlineStr">
        <is>
          <t>AYRANCILAR</t>
        </is>
      </c>
      <c r="D2130" s="156" t="inlineStr">
        <is>
          <t>CÜNEYT ÇIKRIKÇI - AYŞE AVCU</t>
        </is>
      </c>
      <c r="E2130" s="156" t="n">
        <v>3556</v>
      </c>
      <c r="F2130" s="156" t="n">
        <v>843038</v>
      </c>
      <c r="G2130" s="157" t="n">
        <v>237.07</v>
      </c>
      <c r="H2130" s="156" t="n">
        <v>3555</v>
      </c>
    </row>
    <row r="2131" ht="48" customHeight="1" s="113">
      <c r="A2131" s="158" t="n">
        <v>46153</v>
      </c>
      <c r="B2131" s="156" t="inlineStr">
        <is>
          <t>M009</t>
        </is>
      </c>
      <c r="C2131" s="156" t="inlineStr">
        <is>
          <t>BALÇOVA</t>
        </is>
      </c>
      <c r="D2131" s="156" t="inlineStr">
        <is>
          <t>ERTAN TEKİ</t>
        </is>
      </c>
      <c r="E2131" s="156" t="n">
        <v>2590</v>
      </c>
      <c r="F2131" s="156" t="n">
        <v>547826</v>
      </c>
      <c r="G2131" s="157" t="n">
        <v>211.52</v>
      </c>
      <c r="H2131" s="156" t="n">
        <v>2626</v>
      </c>
    </row>
    <row r="2132" ht="48" customHeight="1" s="113">
      <c r="A2132" s="158" t="n">
        <v>46153</v>
      </c>
      <c r="B2132" s="156" t="inlineStr">
        <is>
          <t>M010</t>
        </is>
      </c>
      <c r="C2132" s="156" t="inlineStr">
        <is>
          <t>BAYRAKLI</t>
        </is>
      </c>
      <c r="D2132" s="156" t="inlineStr">
        <is>
          <t>DERYA YARDIMCI</t>
        </is>
      </c>
      <c r="E2132" s="156" t="n">
        <v>3344</v>
      </c>
      <c r="F2132" s="156" t="n">
        <v>1002526</v>
      </c>
      <c r="G2132" s="157" t="n">
        <v>299.8</v>
      </c>
      <c r="H2132" s="156" t="n">
        <v>3467</v>
      </c>
    </row>
    <row r="2133" ht="36" customHeight="1" s="113">
      <c r="A2133" s="158" t="n">
        <v>46153</v>
      </c>
      <c r="B2133" s="156" t="inlineStr">
        <is>
          <t>M011</t>
        </is>
      </c>
      <c r="C2133" s="156" t="inlineStr">
        <is>
          <t>BOZYAKA</t>
        </is>
      </c>
      <c r="D2133" s="156" t="inlineStr">
        <is>
          <t>ERTAN TEKİ</t>
        </is>
      </c>
      <c r="E2133" s="156" t="n">
        <v>1953</v>
      </c>
      <c r="F2133" s="156" t="n">
        <v>858362</v>
      </c>
      <c r="G2133" s="157" t="n">
        <v>439.51</v>
      </c>
      <c r="H2133" s="156" t="n">
        <v>1765</v>
      </c>
    </row>
    <row r="2134" ht="24" customHeight="1" s="113">
      <c r="A2134" s="158" t="n">
        <v>46153</v>
      </c>
      <c r="B2134" s="156" t="inlineStr">
        <is>
          <t>M012</t>
        </is>
      </c>
      <c r="C2134" s="156" t="inlineStr">
        <is>
          <t xml:space="preserve">BUCA </t>
        </is>
      </c>
      <c r="D2134" s="156" t="inlineStr">
        <is>
          <t>DERYA YARDIMCI</t>
        </is>
      </c>
      <c r="E2134" s="156" t="n">
        <v>947</v>
      </c>
      <c r="F2134" s="156" t="n">
        <v>454018</v>
      </c>
      <c r="G2134" s="157" t="n">
        <v>479.43</v>
      </c>
      <c r="H2134" s="156" t="n">
        <v>1018</v>
      </c>
    </row>
    <row r="2135" ht="36" customHeight="1" s="113">
      <c r="A2135" s="158" t="n">
        <v>46153</v>
      </c>
      <c r="B2135" s="156" t="inlineStr">
        <is>
          <t>M013</t>
        </is>
      </c>
      <c r="C2135" s="156" t="inlineStr">
        <is>
          <t>DEDEBAŞI</t>
        </is>
      </c>
      <c r="D2135" s="156" t="inlineStr">
        <is>
          <t>DERYA YARDIMCI</t>
        </is>
      </c>
      <c r="E2135" s="156" t="n">
        <v>2506</v>
      </c>
      <c r="F2135" s="156" t="n">
        <v>1009081</v>
      </c>
      <c r="G2135" s="157" t="n">
        <v>402.67</v>
      </c>
      <c r="H2135" s="156" t="n">
        <v>2700</v>
      </c>
    </row>
    <row r="2136" ht="24" customHeight="1" s="113">
      <c r="A2136" s="158" t="n">
        <v>46153</v>
      </c>
      <c r="B2136" s="156" t="inlineStr">
        <is>
          <t>M014</t>
        </is>
      </c>
      <c r="C2136" s="156" t="inlineStr">
        <is>
          <t>ESKİİZMİR</t>
        </is>
      </c>
      <c r="D2136" s="156" t="inlineStr">
        <is>
          <t>ERTAN TEKİ</t>
        </is>
      </c>
      <c r="E2136" s="156" t="n">
        <v>2568</v>
      </c>
      <c r="F2136" s="156" t="n">
        <v>1061004</v>
      </c>
      <c r="G2136" s="157" t="n">
        <v>413.16</v>
      </c>
      <c r="H2136" s="156" t="n">
        <v>2475</v>
      </c>
    </row>
    <row r="2137" ht="36" customHeight="1" s="113">
      <c r="A2137" s="158" t="n">
        <v>46153</v>
      </c>
      <c r="B2137" s="156" t="inlineStr">
        <is>
          <t>M015</t>
        </is>
      </c>
      <c r="C2137" s="156" t="inlineStr">
        <is>
          <t>GAZİEMİR-1</t>
        </is>
      </c>
      <c r="D2137" s="156" t="inlineStr">
        <is>
          <t>ALİ ÇELİK</t>
        </is>
      </c>
      <c r="E2137" s="156" t="n">
        <v>2344</v>
      </c>
      <c r="F2137" s="156" t="n">
        <v>1039502</v>
      </c>
      <c r="G2137" s="157" t="n">
        <v>443.47</v>
      </c>
      <c r="H2137" s="156" t="n">
        <v>2146</v>
      </c>
    </row>
    <row r="2138" ht="24" customHeight="1" s="113">
      <c r="A2138" s="158" t="n">
        <v>46153</v>
      </c>
      <c r="B2138" s="156" t="inlineStr">
        <is>
          <t>M016</t>
        </is>
      </c>
      <c r="C2138" s="156" t="inlineStr">
        <is>
          <t>GAZİEMİR-2</t>
        </is>
      </c>
      <c r="D2138" s="156" t="inlineStr">
        <is>
          <t>ALİ ÇELİK</t>
        </is>
      </c>
      <c r="E2138" s="156" t="n">
        <v>3375</v>
      </c>
      <c r="F2138" s="156" t="n">
        <v>1220398</v>
      </c>
      <c r="G2138" s="157" t="n">
        <v>361.6</v>
      </c>
      <c r="H2138" s="156" t="n">
        <v>3477</v>
      </c>
    </row>
    <row r="2139" ht="36" customHeight="1" s="113">
      <c r="A2139" s="158" t="n">
        <v>46153</v>
      </c>
      <c r="B2139" s="156" t="inlineStr">
        <is>
          <t>M017</t>
        </is>
      </c>
      <c r="C2139" s="156" t="inlineStr">
        <is>
          <t>GAZİEMİR-3</t>
        </is>
      </c>
      <c r="D2139" s="156" t="inlineStr">
        <is>
          <t>ALİ ÇELİK</t>
        </is>
      </c>
      <c r="E2139" s="156" t="n">
        <v>2153</v>
      </c>
      <c r="F2139" s="156" t="n">
        <v>694638</v>
      </c>
      <c r="G2139" s="157" t="n">
        <v>322.64</v>
      </c>
      <c r="H2139" s="156" t="n">
        <v>2216</v>
      </c>
    </row>
    <row r="2140" ht="36" customHeight="1" s="113">
      <c r="A2140" s="158" t="n">
        <v>46153</v>
      </c>
      <c r="B2140" s="156" t="inlineStr">
        <is>
          <t>M018</t>
        </is>
      </c>
      <c r="C2140" s="156" t="inlineStr">
        <is>
          <t>GAZİEMİR-4</t>
        </is>
      </c>
      <c r="D2140" s="156" t="inlineStr">
        <is>
          <t>ALİ ÇELİK</t>
        </is>
      </c>
      <c r="E2140" s="156" t="n">
        <v>2370</v>
      </c>
      <c r="F2140" s="156" t="n">
        <v>987363</v>
      </c>
      <c r="G2140" s="157" t="n">
        <v>416.61</v>
      </c>
      <c r="H2140" s="156" t="n">
        <v>2384</v>
      </c>
    </row>
    <row r="2141" ht="36" customHeight="1" s="113">
      <c r="A2141" s="158" t="n">
        <v>46153</v>
      </c>
      <c r="B2141" s="156" t="inlineStr">
        <is>
          <t>M019</t>
        </is>
      </c>
      <c r="C2141" s="156" t="inlineStr">
        <is>
          <t>GAZİEMİR-5</t>
        </is>
      </c>
      <c r="D2141" s="156" t="inlineStr">
        <is>
          <t>ALİ ÇELİK</t>
        </is>
      </c>
      <c r="E2141" s="156" t="n">
        <v>1770</v>
      </c>
      <c r="F2141" s="156" t="n">
        <v>408856</v>
      </c>
      <c r="G2141" s="157" t="n">
        <v>230.99</v>
      </c>
      <c r="H2141" s="156" t="n">
        <v>1656</v>
      </c>
    </row>
    <row r="2142" ht="48" customHeight="1" s="113">
      <c r="A2142" s="158" t="n">
        <v>46153</v>
      </c>
      <c r="B2142" s="156" t="inlineStr">
        <is>
          <t>M020</t>
        </is>
      </c>
      <c r="C2142" s="156" t="inlineStr">
        <is>
          <t>GAZİEMİR-6</t>
        </is>
      </c>
      <c r="D2142" s="156" t="inlineStr">
        <is>
          <t>ALİ ÇELİK</t>
        </is>
      </c>
      <c r="E2142" s="156" t="n">
        <v>812</v>
      </c>
      <c r="F2142" s="156" t="n">
        <v>307633</v>
      </c>
      <c r="G2142" s="157" t="n">
        <v>378.86</v>
      </c>
      <c r="H2142" s="156" t="n">
        <v>789</v>
      </c>
    </row>
    <row r="2143" ht="36" customHeight="1" s="113">
      <c r="A2143" s="158" t="n">
        <v>46153</v>
      </c>
      <c r="B2143" s="156" t="inlineStr">
        <is>
          <t>M021</t>
        </is>
      </c>
      <c r="C2143" s="156" t="inlineStr">
        <is>
          <t>GAZİEMİR-7</t>
        </is>
      </c>
      <c r="D2143" s="156" t="inlineStr">
        <is>
          <t>ALİ ÇELİK</t>
        </is>
      </c>
      <c r="E2143" s="156" t="n">
        <v>3017</v>
      </c>
      <c r="F2143" s="156" t="n">
        <v>923653</v>
      </c>
      <c r="G2143" s="157" t="n">
        <v>306.15</v>
      </c>
      <c r="H2143" s="156" t="n">
        <v>2778</v>
      </c>
    </row>
    <row r="2144" ht="41.25" customHeight="1" s="113">
      <c r="A2144" s="158" t="n">
        <v>46153</v>
      </c>
      <c r="B2144" s="156" t="inlineStr">
        <is>
          <t>M022</t>
        </is>
      </c>
      <c r="C2144" s="156" t="inlineStr">
        <is>
          <t>GEDİZ</t>
        </is>
      </c>
      <c r="D2144" s="156" t="inlineStr">
        <is>
          <t>DERYA YARDIMCI</t>
        </is>
      </c>
      <c r="E2144" s="156" t="n">
        <v>1060</v>
      </c>
      <c r="F2144" s="156" t="n">
        <v>409265</v>
      </c>
      <c r="G2144" s="157" t="n">
        <v>386.1</v>
      </c>
      <c r="H2144" s="156" t="n">
        <v>1029</v>
      </c>
    </row>
    <row r="2145" ht="24" customHeight="1" s="113">
      <c r="A2145" s="158" t="n">
        <v>46153</v>
      </c>
      <c r="B2145" s="156" t="inlineStr">
        <is>
          <t>M023</t>
        </is>
      </c>
      <c r="C2145" s="156" t="inlineStr">
        <is>
          <t>GÖZTEPE</t>
        </is>
      </c>
      <c r="D2145" s="156" t="inlineStr">
        <is>
          <t>ERTAN TEKİ</t>
        </is>
      </c>
      <c r="E2145" s="156" t="n">
        <v>2542</v>
      </c>
      <c r="F2145" s="156" t="n">
        <v>856945</v>
      </c>
      <c r="G2145" s="157" t="n">
        <v>337.11</v>
      </c>
      <c r="H2145" s="156" t="n">
        <v>2566</v>
      </c>
    </row>
    <row r="2146" ht="36" customHeight="1" s="113">
      <c r="A2146" s="158" t="n">
        <v>46153</v>
      </c>
      <c r="B2146" s="156" t="inlineStr">
        <is>
          <t>M024</t>
        </is>
      </c>
      <c r="C2146" s="156" t="inlineStr">
        <is>
          <t>GÜMÜŞPALA</t>
        </is>
      </c>
      <c r="D2146" s="156" t="inlineStr">
        <is>
          <t>DERYA YARDIMCI</t>
        </is>
      </c>
      <c r="E2146" s="156" t="n">
        <v>3518</v>
      </c>
      <c r="F2146" s="156" t="n">
        <v>1496200</v>
      </c>
      <c r="G2146" s="157" t="n">
        <v>425.3</v>
      </c>
      <c r="H2146" s="156" t="n">
        <v>3514</v>
      </c>
    </row>
    <row r="2147" ht="24" customHeight="1" s="113">
      <c r="A2147" s="158" t="n">
        <v>46153</v>
      </c>
      <c r="B2147" s="156" t="inlineStr">
        <is>
          <t>M025</t>
        </is>
      </c>
      <c r="C2147" s="156" t="inlineStr">
        <is>
          <t>HAL DEPO</t>
        </is>
      </c>
      <c r="D2147" s="156" t="inlineStr">
        <is>
          <t>HALİT BAŞDAŞ</t>
        </is>
      </c>
      <c r="E2147" s="156" t="n">
        <v>0</v>
      </c>
      <c r="F2147" s="156" t="n">
        <v>0</v>
      </c>
      <c r="G2147" s="156" t="n">
        <v>0</v>
      </c>
      <c r="H2147" s="156" t="n">
        <v>0</v>
      </c>
    </row>
    <row r="2148" ht="24" customHeight="1" s="113">
      <c r="A2148" s="158" t="n">
        <v>46153</v>
      </c>
      <c r="B2148" s="156" t="inlineStr">
        <is>
          <t>M026</t>
        </is>
      </c>
      <c r="C2148" s="156" t="inlineStr">
        <is>
          <t>HARMANDALI</t>
        </is>
      </c>
      <c r="D2148" s="156" t="inlineStr">
        <is>
          <t>DERYA YARDIMCI</t>
        </is>
      </c>
      <c r="E2148" s="156" t="n">
        <v>3743</v>
      </c>
      <c r="F2148" s="156" t="n">
        <v>1556605</v>
      </c>
      <c r="G2148" s="157" t="n">
        <v>415.87</v>
      </c>
      <c r="H2148" s="156" t="n">
        <v>3982</v>
      </c>
    </row>
    <row r="2149" ht="48" customHeight="1" s="113">
      <c r="A2149" s="158" t="n">
        <v>46153</v>
      </c>
      <c r="B2149" s="156" t="inlineStr">
        <is>
          <t>M027</t>
        </is>
      </c>
      <c r="C2149" s="156" t="inlineStr">
        <is>
          <t>HATAY</t>
        </is>
      </c>
      <c r="D2149" s="156" t="inlineStr">
        <is>
          <t>ERTAN TEKİ</t>
        </is>
      </c>
      <c r="E2149" s="156" t="n">
        <v>3223</v>
      </c>
      <c r="F2149" s="156" t="n">
        <v>961166</v>
      </c>
      <c r="G2149" s="157" t="n">
        <v>298.22</v>
      </c>
      <c r="H2149" s="156" t="n">
        <v>3454</v>
      </c>
    </row>
    <row r="2150" ht="48" customHeight="1" s="113">
      <c r="A2150" s="158" t="n">
        <v>46153</v>
      </c>
      <c r="B2150" s="156" t="inlineStr">
        <is>
          <t>M028</t>
        </is>
      </c>
      <c r="C2150" s="156" t="inlineStr">
        <is>
          <t>KARŞIYAKA-1</t>
        </is>
      </c>
      <c r="D2150" s="156" t="inlineStr">
        <is>
          <t>DERYA YARDIMCI</t>
        </is>
      </c>
      <c r="E2150" s="156" t="n">
        <v>3075</v>
      </c>
      <c r="F2150" s="156" t="n">
        <v>1055735</v>
      </c>
      <c r="G2150" s="157" t="n">
        <v>343.33</v>
      </c>
      <c r="H2150" s="156" t="n">
        <v>3197</v>
      </c>
    </row>
    <row r="2151" ht="48" customHeight="1" s="113">
      <c r="A2151" s="158" t="n">
        <v>46153</v>
      </c>
      <c r="B2151" s="156" t="inlineStr">
        <is>
          <t>M029</t>
        </is>
      </c>
      <c r="C2151" s="156" t="inlineStr">
        <is>
          <t>KARŞIYAKA-2</t>
        </is>
      </c>
      <c r="D2151" s="156" t="inlineStr">
        <is>
          <t>DERYA YARDIMCI</t>
        </is>
      </c>
      <c r="E2151" s="156" t="n">
        <v>929</v>
      </c>
      <c r="F2151" s="156" t="n">
        <v>258461</v>
      </c>
      <c r="G2151" s="157" t="n">
        <v>278.21</v>
      </c>
      <c r="H2151" s="156" t="n">
        <v>938</v>
      </c>
    </row>
    <row r="2152" ht="48" customHeight="1" s="113">
      <c r="A2152" s="158" t="n">
        <v>46153</v>
      </c>
      <c r="B2152" s="156" t="inlineStr">
        <is>
          <t>M030</t>
        </is>
      </c>
      <c r="C2152" s="156" t="inlineStr">
        <is>
          <t>MANAVKUYU</t>
        </is>
      </c>
      <c r="D2152" s="156" t="inlineStr">
        <is>
          <t>DERYA YARDIMCI</t>
        </is>
      </c>
      <c r="E2152" s="156" t="n">
        <v>1480</v>
      </c>
      <c r="F2152" s="156" t="n">
        <v>435880</v>
      </c>
      <c r="G2152" s="157" t="n">
        <v>294.51</v>
      </c>
      <c r="H2152" s="156" t="n">
        <v>1426</v>
      </c>
    </row>
    <row r="2153" ht="48" customHeight="1" s="113">
      <c r="A2153" s="158" t="n">
        <v>46153</v>
      </c>
      <c r="B2153" s="156" t="inlineStr">
        <is>
          <t>M031</t>
        </is>
      </c>
      <c r="C2153" s="156" t="inlineStr">
        <is>
          <t>MENDERES</t>
        </is>
      </c>
      <c r="D2153" s="156" t="inlineStr">
        <is>
          <t>CÜNEYT ÇIKRIKÇI - AYŞE AVCU</t>
        </is>
      </c>
      <c r="E2153" s="156" t="n">
        <v>2940</v>
      </c>
      <c r="F2153" s="156" t="n">
        <v>729513</v>
      </c>
      <c r="G2153" s="157" t="n">
        <v>248.13</v>
      </c>
      <c r="H2153" s="156" t="n">
        <v>2768</v>
      </c>
    </row>
    <row r="2154" ht="24" customHeight="1" s="113">
      <c r="A2154" s="158" t="n">
        <v>46153</v>
      </c>
      <c r="B2154" s="156" t="inlineStr">
        <is>
          <t>M032</t>
        </is>
      </c>
      <c r="C2154" s="156" t="inlineStr">
        <is>
          <t>MENDERES DEPO</t>
        </is>
      </c>
      <c r="D2154" s="156" t="inlineStr">
        <is>
          <t>AYHAN DAŞDEMİR</t>
        </is>
      </c>
      <c r="E2154" s="156" t="n">
        <v>0</v>
      </c>
      <c r="F2154" s="156" t="n">
        <v>0</v>
      </c>
      <c r="G2154" s="156" t="n">
        <v>0</v>
      </c>
      <c r="H2154" s="156" t="n">
        <v>0</v>
      </c>
    </row>
    <row r="2155" ht="36" customHeight="1" s="113">
      <c r="A2155" s="158" t="n">
        <v>46153</v>
      </c>
      <c r="B2155" s="156" t="inlineStr">
        <is>
          <t>M033</t>
        </is>
      </c>
      <c r="C2155" s="156" t="inlineStr">
        <is>
          <t>MERKEZ</t>
        </is>
      </c>
      <c r="D2155" s="156" t="inlineStr">
        <is>
          <t>GENEL MÜDÜR</t>
        </is>
      </c>
      <c r="E2155" s="156" t="n">
        <v>0</v>
      </c>
      <c r="F2155" s="156" t="n">
        <v>0</v>
      </c>
      <c r="G2155" s="156" t="n">
        <v>0</v>
      </c>
      <c r="H2155" s="156" t="n">
        <v>0</v>
      </c>
    </row>
    <row r="2156" ht="24" customHeight="1" s="113">
      <c r="A2156" s="158" t="n">
        <v>46153</v>
      </c>
      <c r="B2156" s="156" t="inlineStr">
        <is>
          <t>M034</t>
        </is>
      </c>
      <c r="C2156" s="156" t="inlineStr">
        <is>
          <t>NARLIDERE</t>
        </is>
      </c>
      <c r="D2156" s="156" t="inlineStr">
        <is>
          <t>ERTAN TEKİ</t>
        </is>
      </c>
      <c r="E2156" s="156" t="n">
        <v>3661</v>
      </c>
      <c r="F2156" s="156" t="n">
        <v>943540</v>
      </c>
      <c r="G2156" s="157" t="n">
        <v>257.73</v>
      </c>
      <c r="H2156" s="156" t="n">
        <v>3394</v>
      </c>
    </row>
    <row r="2157" ht="36" customHeight="1" s="113">
      <c r="A2157" s="158" t="n">
        <v>46153</v>
      </c>
      <c r="B2157" s="156" t="inlineStr">
        <is>
          <t>M035</t>
        </is>
      </c>
      <c r="C2157" s="156" t="inlineStr">
        <is>
          <t>OSMANGAZİ</t>
        </is>
      </c>
      <c r="D2157" s="156" t="inlineStr">
        <is>
          <t>DERYA YARDIMCI</t>
        </is>
      </c>
      <c r="E2157" s="156" t="n">
        <v>3611</v>
      </c>
      <c r="F2157" s="156" t="n">
        <v>1333923</v>
      </c>
      <c r="G2157" s="157" t="n">
        <v>369.41</v>
      </c>
      <c r="H2157" s="156" t="n">
        <v>3835</v>
      </c>
    </row>
    <row r="2158" ht="24" customHeight="1" s="113">
      <c r="A2158" s="158" t="n">
        <v>46153</v>
      </c>
      <c r="B2158" s="156" t="inlineStr">
        <is>
          <t>M036</t>
        </is>
      </c>
      <c r="C2158" s="156" t="inlineStr">
        <is>
          <t>POLİGON</t>
        </is>
      </c>
      <c r="D2158" s="156" t="inlineStr">
        <is>
          <t>ERTAN TEKİ</t>
        </is>
      </c>
      <c r="E2158" s="156" t="n">
        <v>2067</v>
      </c>
      <c r="F2158" s="156" t="n">
        <v>518561</v>
      </c>
      <c r="G2158" s="157" t="n">
        <v>250.88</v>
      </c>
      <c r="H2158" s="156" t="n">
        <v>2059</v>
      </c>
    </row>
    <row r="2159" ht="36" customHeight="1" s="113">
      <c r="A2159" s="158" t="n">
        <v>46153</v>
      </c>
      <c r="B2159" s="156" t="inlineStr">
        <is>
          <t>M037</t>
        </is>
      </c>
      <c r="C2159" s="156" t="inlineStr">
        <is>
          <t>SEFERİHİSAR</t>
        </is>
      </c>
      <c r="D2159" s="156" t="inlineStr">
        <is>
          <t>ERTAN TEKİ</t>
        </is>
      </c>
      <c r="E2159" s="156" t="n">
        <v>3494</v>
      </c>
      <c r="F2159" s="156" t="n">
        <v>1450199</v>
      </c>
      <c r="G2159" s="157" t="n">
        <v>415.05</v>
      </c>
      <c r="H2159" s="156" t="n">
        <v>3627</v>
      </c>
    </row>
    <row r="2160" ht="48" customHeight="1" s="113">
      <c r="A2160" s="158" t="n">
        <v>46153</v>
      </c>
      <c r="B2160" s="156" t="inlineStr">
        <is>
          <t>M038</t>
        </is>
      </c>
      <c r="C2160" s="156" t="inlineStr">
        <is>
          <t>TORBALI 1</t>
        </is>
      </c>
      <c r="D2160" s="156" t="inlineStr">
        <is>
          <t>CÜNEYT ÇIKRIKÇI - AYŞE AVCU</t>
        </is>
      </c>
      <c r="E2160" s="156" t="n">
        <v>2489</v>
      </c>
      <c r="F2160" s="156" t="n">
        <v>1416198</v>
      </c>
      <c r="G2160" s="157" t="n">
        <v>568.98</v>
      </c>
      <c r="H2160" s="156" t="n">
        <v>2452</v>
      </c>
    </row>
    <row r="2161" ht="24" customHeight="1" s="113">
      <c r="A2161" s="158" t="n">
        <v>46153</v>
      </c>
      <c r="B2161" s="156" t="inlineStr">
        <is>
          <t>M039</t>
        </is>
      </c>
      <c r="C2161" s="156" t="inlineStr">
        <is>
          <t>TORBALI 2</t>
        </is>
      </c>
      <c r="D2161" s="156" t="inlineStr">
        <is>
          <t>CÜNEYT ÇIKRIKÇI - AYŞE AVCU</t>
        </is>
      </c>
      <c r="E2161" s="156" t="n">
        <v>3399</v>
      </c>
      <c r="F2161" s="156" t="n">
        <v>1037046</v>
      </c>
      <c r="G2161" s="157" t="n">
        <v>305.1</v>
      </c>
      <c r="H2161" s="156" t="n">
        <v>3602</v>
      </c>
    </row>
    <row r="2162" ht="24" customHeight="1" s="113">
      <c r="A2162" s="158" t="n">
        <v>46153</v>
      </c>
      <c r="B2162" s="156" t="inlineStr">
        <is>
          <t>M040</t>
        </is>
      </c>
      <c r="C2162" s="156" t="inlineStr">
        <is>
          <t>TORBALI 3</t>
        </is>
      </c>
      <c r="D2162" s="156" t="inlineStr">
        <is>
          <t>CÜNEYT ÇIKRIKÇI - AYŞE AVCU</t>
        </is>
      </c>
      <c r="E2162" s="156" t="n">
        <v>2627</v>
      </c>
      <c r="F2162" s="156" t="n">
        <v>861784</v>
      </c>
      <c r="G2162" s="157" t="n">
        <v>328.05</v>
      </c>
      <c r="H2162" s="156" t="n">
        <v>2556</v>
      </c>
    </row>
    <row r="2163" ht="36" customHeight="1" s="113">
      <c r="A2163" s="158" t="n">
        <v>46153</v>
      </c>
      <c r="B2163" s="156" t="inlineStr">
        <is>
          <t>M041</t>
        </is>
      </c>
      <c r="C2163" s="156" t="inlineStr">
        <is>
          <t>TORBALI 4</t>
        </is>
      </c>
      <c r="D2163" s="156" t="inlineStr">
        <is>
          <t>CÜNEYT ÇIKRIKÇI - AYŞE AVCU</t>
        </is>
      </c>
      <c r="E2163" s="156" t="n">
        <v>4187</v>
      </c>
      <c r="F2163" s="156" t="n">
        <v>2309274</v>
      </c>
      <c r="G2163" s="157" t="n">
        <v>551.53</v>
      </c>
      <c r="H2163" s="156" t="n">
        <v>3920</v>
      </c>
    </row>
    <row r="2164" ht="36" customHeight="1" s="113">
      <c r="A2164" s="158" t="n">
        <v>46153</v>
      </c>
      <c r="B2164" s="156" t="inlineStr">
        <is>
          <t>M042</t>
        </is>
      </c>
      <c r="C2164" s="156" t="inlineStr">
        <is>
          <t>TORBALI 5</t>
        </is>
      </c>
      <c r="D2164" s="156" t="inlineStr">
        <is>
          <t>CÜNEYT ÇIKRIKÇI - AYŞE AVCU</t>
        </is>
      </c>
      <c r="E2164" s="156" t="n">
        <v>3678</v>
      </c>
      <c r="F2164" s="156" t="n">
        <v>1247114</v>
      </c>
      <c r="G2164" s="157" t="n">
        <v>339.07</v>
      </c>
      <c r="H2164" s="156" t="n">
        <v>3884</v>
      </c>
    </row>
    <row r="2165" ht="24" customHeight="1" s="113">
      <c r="A2165" s="158" t="n">
        <v>46153</v>
      </c>
      <c r="B2165" s="156" t="inlineStr">
        <is>
          <t>M043</t>
        </is>
      </c>
      <c r="C2165" s="156" t="inlineStr">
        <is>
          <t>YAPICIOĞLU</t>
        </is>
      </c>
      <c r="D2165" s="156" t="inlineStr">
        <is>
          <t>ERTAN TEKİ</t>
        </is>
      </c>
      <c r="E2165" s="156" t="n">
        <v>1465</v>
      </c>
      <c r="F2165" s="156" t="n">
        <v>603288</v>
      </c>
      <c r="G2165" s="157" t="n">
        <v>411.8</v>
      </c>
      <c r="H2165" s="156" t="n">
        <v>1349</v>
      </c>
    </row>
    <row r="2166" ht="24" customHeight="1" s="113">
      <c r="A2166" s="158" t="n">
        <v>46153</v>
      </c>
      <c r="B2166" s="156" t="inlineStr">
        <is>
          <t>M044</t>
        </is>
      </c>
      <c r="C2166" s="156" t="inlineStr">
        <is>
          <t>YEŞİLOVA</t>
        </is>
      </c>
      <c r="D2166" s="156" t="inlineStr">
        <is>
          <t>DERYA YARDIMCI</t>
        </is>
      </c>
      <c r="E2166" s="156" t="n">
        <v>601</v>
      </c>
      <c r="F2166" s="156" t="n">
        <v>114640</v>
      </c>
      <c r="G2166" s="157" t="n">
        <v>190.75</v>
      </c>
      <c r="H2166" s="156" t="n">
        <v>580</v>
      </c>
    </row>
    <row r="2167" ht="24" customHeight="1" s="113">
      <c r="A2167" s="158" t="n">
        <v>46153</v>
      </c>
      <c r="B2167" s="156" t="inlineStr">
        <is>
          <t>M045</t>
        </is>
      </c>
      <c r="C2167" s="156" t="inlineStr">
        <is>
          <t>Z1  ET DEPO</t>
        </is>
      </c>
      <c r="D2167" s="156" t="inlineStr">
        <is>
          <t>FARUK MALKOÇ</t>
        </is>
      </c>
      <c r="E2167" s="156" t="n">
        <v>0</v>
      </c>
      <c r="F2167" s="156" t="n">
        <v>0</v>
      </c>
      <c r="G2167" s="156" t="n">
        <v>0</v>
      </c>
      <c r="H2167" s="156" t="n">
        <v>0</v>
      </c>
    </row>
    <row r="2168" ht="41.25" customHeight="1" s="113">
      <c r="A2168" s="158" t="n">
        <v>46153</v>
      </c>
      <c r="B2168" s="156" t="inlineStr">
        <is>
          <t>M046</t>
        </is>
      </c>
      <c r="C2168" s="156" t="inlineStr">
        <is>
          <t>ÇAMDİBİ</t>
        </is>
      </c>
      <c r="D2168" s="156" t="inlineStr">
        <is>
          <t>DERYA YARDIMCI</t>
        </is>
      </c>
      <c r="E2168" s="156" t="n">
        <v>2270</v>
      </c>
      <c r="F2168" s="156" t="n">
        <v>431111</v>
      </c>
      <c r="G2168" s="157" t="n">
        <v>189.92</v>
      </c>
      <c r="H2168" s="156" t="n">
        <v>2219</v>
      </c>
    </row>
    <row r="2169" ht="24" customHeight="1" s="113">
      <c r="A2169" s="158" t="n">
        <v>46153</v>
      </c>
      <c r="B2169" s="156" t="inlineStr">
        <is>
          <t>M047</t>
        </is>
      </c>
      <c r="C2169" s="156" t="inlineStr">
        <is>
          <t>ÇİFTLİK</t>
        </is>
      </c>
      <c r="D2169" s="156" t="inlineStr">
        <is>
          <t>CEBRAİL ÇİÇEK</t>
        </is>
      </c>
      <c r="E2169" s="156" t="n">
        <v>0</v>
      </c>
      <c r="F2169" s="156" t="n">
        <v>0</v>
      </c>
      <c r="G2169" s="156" t="n">
        <v>0</v>
      </c>
      <c r="H2169" s="156" t="n">
        <v>0</v>
      </c>
    </row>
    <row r="2170" ht="48" customHeight="1" s="113">
      <c r="A2170" s="158" t="n">
        <v>46153</v>
      </c>
      <c r="B2170" s="156" t="inlineStr">
        <is>
          <t>M048</t>
        </is>
      </c>
      <c r="C2170" s="156" t="inlineStr">
        <is>
          <t>ÇİĞLİ</t>
        </is>
      </c>
      <c r="D2170" s="156" t="inlineStr">
        <is>
          <t>DERYA YARDIMCI</t>
        </is>
      </c>
      <c r="E2170" s="156" t="n">
        <v>3172</v>
      </c>
      <c r="F2170" s="156" t="n">
        <v>626222</v>
      </c>
      <c r="G2170" s="157" t="n">
        <v>197.42</v>
      </c>
      <c r="H2170" s="156" t="n">
        <v>2977</v>
      </c>
    </row>
    <row r="2171" ht="48" customHeight="1" s="113">
      <c r="A2171" s="158" t="n">
        <v>46153</v>
      </c>
      <c r="B2171" s="156" t="inlineStr">
        <is>
          <t>M049</t>
        </is>
      </c>
      <c r="C2171" s="156" t="inlineStr">
        <is>
          <t>ÖZDERE</t>
        </is>
      </c>
      <c r="D2171" s="156" t="inlineStr">
        <is>
          <t>CÜNEYT ÇIKRIKÇI - AYŞE AVCU</t>
        </is>
      </c>
      <c r="E2171" s="156" t="n">
        <v>898</v>
      </c>
      <c r="F2171" s="156" t="n">
        <v>314639</v>
      </c>
      <c r="G2171" s="157" t="n">
        <v>350.38</v>
      </c>
      <c r="H2171" s="156" t="n">
        <v>913</v>
      </c>
    </row>
    <row r="2172" ht="48" customHeight="1" s="113">
      <c r="A2172" s="158" t="n">
        <v>46153</v>
      </c>
      <c r="B2172" s="156" t="inlineStr">
        <is>
          <t>M050</t>
        </is>
      </c>
      <c r="C2172" s="156" t="inlineStr">
        <is>
          <t>İZMİRSPOR</t>
        </is>
      </c>
      <c r="D2172" s="156" t="inlineStr">
        <is>
          <t>ERTAN TEKİ</t>
        </is>
      </c>
      <c r="E2172" s="156" t="n">
        <v>4213</v>
      </c>
      <c r="F2172" s="156" t="n">
        <v>2157053</v>
      </c>
      <c r="G2172" s="157" t="n">
        <v>512</v>
      </c>
      <c r="H2172" s="156" t="n">
        <v>4232</v>
      </c>
    </row>
    <row r="2173" ht="48" customHeight="1" s="113">
      <c r="A2173" s="158" t="n">
        <v>46153</v>
      </c>
      <c r="B2173" s="156" t="inlineStr">
        <is>
          <t>M051</t>
        </is>
      </c>
      <c r="C2173" s="156" t="inlineStr">
        <is>
          <t>ŞİRİNYER</t>
        </is>
      </c>
      <c r="D2173" s="156" t="inlineStr">
        <is>
          <t>ERTAN TEKİ</t>
        </is>
      </c>
      <c r="E2173" s="156" t="n">
        <v>1123</v>
      </c>
      <c r="F2173" s="156" t="n">
        <v>644906</v>
      </c>
      <c r="G2173" s="157" t="n">
        <v>574.27</v>
      </c>
      <c r="H2173" s="156" t="n">
        <v>1076</v>
      </c>
    </row>
    <row r="2174" ht="48" customHeight="1" s="113">
      <c r="A2174" s="158" t="n">
        <v>46153</v>
      </c>
      <c r="B2174" s="156" t="inlineStr">
        <is>
          <t>M052</t>
        </is>
      </c>
      <c r="C2174" s="156" t="inlineStr">
        <is>
          <t>ŞİRİNYER 2</t>
        </is>
      </c>
      <c r="D2174" s="156" t="inlineStr">
        <is>
          <t>DERYA YARDIMCI</t>
        </is>
      </c>
      <c r="E2174" s="156" t="n">
        <v>1887</v>
      </c>
      <c r="F2174" s="156" t="n">
        <v>951237</v>
      </c>
      <c r="G2174" s="157" t="n">
        <v>504.1</v>
      </c>
      <c r="H2174" s="156" t="n">
        <v>1897</v>
      </c>
    </row>
    <row r="2175" ht="48" customHeight="1" s="113">
      <c r="A2175" s="158" t="n">
        <v>46153</v>
      </c>
      <c r="B2175" s="156" t="inlineStr">
        <is>
          <t>M057</t>
        </is>
      </c>
      <c r="C2175" s="156" t="inlineStr">
        <is>
          <t>BUCA2</t>
        </is>
      </c>
      <c r="D2175" s="156" t="inlineStr">
        <is>
          <t>ERTAN TEKİ</t>
        </is>
      </c>
      <c r="E2175" s="156" t="n">
        <v>0</v>
      </c>
      <c r="F2175" s="156" t="n">
        <v>0</v>
      </c>
      <c r="G2175" s="156" t="n">
        <v>0</v>
      </c>
      <c r="H2175" s="156" t="n">
        <v>0</v>
      </c>
    </row>
    <row r="2176" ht="48" customHeight="1" s="113">
      <c r="A2176" s="158" t="n">
        <v>46154</v>
      </c>
      <c r="B2176" s="156" t="inlineStr">
        <is>
          <t>M001</t>
        </is>
      </c>
      <c r="C2176" s="156" t="inlineStr">
        <is>
          <t>AKEVLER</t>
        </is>
      </c>
      <c r="D2176" s="156" t="inlineStr">
        <is>
          <t>ERTAN TEKİ</t>
        </is>
      </c>
      <c r="E2176" s="156" t="n">
        <v>1165</v>
      </c>
      <c r="F2176" s="156" t="n">
        <v>404702</v>
      </c>
      <c r="G2176" s="157" t="n">
        <v>347.38</v>
      </c>
      <c r="H2176" s="156" t="n">
        <v>1087</v>
      </c>
    </row>
    <row r="2177" ht="24" customHeight="1" s="113">
      <c r="A2177" s="158" t="n">
        <v>46154</v>
      </c>
      <c r="B2177" s="156" t="inlineStr">
        <is>
          <t>M002</t>
        </is>
      </c>
      <c r="C2177" s="156" t="inlineStr">
        <is>
          <t>AYDIN EFELER</t>
        </is>
      </c>
      <c r="D2177" s="156" t="inlineStr">
        <is>
          <t>CÜNEYT ÇIKRIKÇI - AYŞE AVCU</t>
        </is>
      </c>
      <c r="E2177" s="156" t="n">
        <v>2882</v>
      </c>
      <c r="F2177" s="156" t="n">
        <v>830543</v>
      </c>
      <c r="G2177" s="157" t="n">
        <v>288.18</v>
      </c>
      <c r="H2177" s="156" t="n">
        <v>2684</v>
      </c>
    </row>
    <row r="2178" ht="36" customHeight="1" s="113">
      <c r="A2178" s="158" t="n">
        <v>46154</v>
      </c>
      <c r="B2178" s="156" t="inlineStr">
        <is>
          <t>M003</t>
        </is>
      </c>
      <c r="C2178" s="156" t="inlineStr">
        <is>
          <t>AYDIN EFELER-2</t>
        </is>
      </c>
      <c r="D2178" s="156" t="inlineStr">
        <is>
          <t>CÜNEYT ÇIKRIKÇI - AYŞE AVCU</t>
        </is>
      </c>
      <c r="E2178" s="156" t="n">
        <v>1660</v>
      </c>
      <c r="F2178" s="156" t="n">
        <v>726580</v>
      </c>
      <c r="G2178" s="157" t="n">
        <v>437.7</v>
      </c>
      <c r="H2178" s="156" t="n">
        <v>1538</v>
      </c>
    </row>
    <row r="2179" ht="24" customHeight="1" s="113">
      <c r="A2179" s="158" t="n">
        <v>46154</v>
      </c>
      <c r="B2179" s="156" t="inlineStr">
        <is>
          <t>M004</t>
        </is>
      </c>
      <c r="C2179" s="156" t="inlineStr">
        <is>
          <t>AYDIN FATİH</t>
        </is>
      </c>
      <c r="D2179" s="156" t="inlineStr">
        <is>
          <t>CÜNEYT ÇIKRIKÇI - AYŞE AVCU</t>
        </is>
      </c>
      <c r="E2179" s="156" t="n">
        <v>1064</v>
      </c>
      <c r="F2179" s="156" t="n">
        <v>339082</v>
      </c>
      <c r="G2179" s="157" t="n">
        <v>318.69</v>
      </c>
      <c r="H2179" s="156" t="n">
        <v>1106</v>
      </c>
    </row>
    <row r="2180" ht="36" customHeight="1" s="113">
      <c r="A2180" s="158" t="n">
        <v>46154</v>
      </c>
      <c r="B2180" s="156" t="inlineStr">
        <is>
          <t>M005</t>
        </is>
      </c>
      <c r="C2180" s="156" t="inlineStr">
        <is>
          <t>AYDIN FATİH-2</t>
        </is>
      </c>
      <c r="D2180" s="156" t="inlineStr">
        <is>
          <t>CÜNEYT ÇIKRIKÇI - AYŞE AVCU</t>
        </is>
      </c>
      <c r="E2180" s="156" t="n">
        <v>1554</v>
      </c>
      <c r="F2180" s="156" t="n">
        <v>729432</v>
      </c>
      <c r="G2180" s="157" t="n">
        <v>469.39</v>
      </c>
      <c r="H2180" s="156" t="n">
        <v>1417</v>
      </c>
    </row>
    <row r="2181" ht="36" customHeight="1" s="113">
      <c r="A2181" s="158" t="n">
        <v>46154</v>
      </c>
      <c r="B2181" s="156" t="inlineStr">
        <is>
          <t>M006</t>
        </is>
      </c>
      <c r="C2181" s="156" t="inlineStr">
        <is>
          <t>AYDIN GİRNE</t>
        </is>
      </c>
      <c r="D2181" s="156" t="inlineStr">
        <is>
          <t>CÜNEYT ÇIKRIKÇI - AYŞE AVCU</t>
        </is>
      </c>
      <c r="E2181" s="156" t="n">
        <v>1474</v>
      </c>
      <c r="F2181" s="156" t="n">
        <v>424643</v>
      </c>
      <c r="G2181" s="157" t="n">
        <v>288.09</v>
      </c>
      <c r="H2181" s="156" t="n">
        <v>1416</v>
      </c>
    </row>
    <row r="2182" ht="24" customHeight="1" s="113">
      <c r="A2182" s="158" t="n">
        <v>46154</v>
      </c>
      <c r="B2182" s="156" t="inlineStr">
        <is>
          <t>M007</t>
        </is>
      </c>
      <c r="C2182" s="156" t="inlineStr">
        <is>
          <t>AYDIN MİMARSİNAN</t>
        </is>
      </c>
      <c r="D2182" s="156" t="inlineStr">
        <is>
          <t>CÜNEYT ÇIKRIKÇI - AYŞE AVCU</t>
        </is>
      </c>
      <c r="E2182" s="156" t="n">
        <v>3300</v>
      </c>
      <c r="F2182" s="156" t="n">
        <v>807382</v>
      </c>
      <c r="G2182" s="157" t="n">
        <v>244.66</v>
      </c>
      <c r="H2182" s="156" t="n">
        <v>3232</v>
      </c>
    </row>
    <row r="2183" ht="48" customHeight="1" s="113">
      <c r="A2183" s="158" t="n">
        <v>46154</v>
      </c>
      <c r="B2183" s="156" t="inlineStr">
        <is>
          <t>M008</t>
        </is>
      </c>
      <c r="C2183" s="156" t="inlineStr">
        <is>
          <t>AYRANCILAR</t>
        </is>
      </c>
      <c r="D2183" s="156" t="inlineStr">
        <is>
          <t>CÜNEYT ÇIKRIKÇI - AYŞE AVCU</t>
        </is>
      </c>
      <c r="E2183" s="156" t="n">
        <v>3554</v>
      </c>
      <c r="F2183" s="156" t="n">
        <v>899061</v>
      </c>
      <c r="G2183" s="157" t="n">
        <v>252.97</v>
      </c>
      <c r="H2183" s="156" t="n">
        <v>3447</v>
      </c>
    </row>
    <row r="2184" ht="48" customHeight="1" s="113">
      <c r="A2184" s="158" t="n">
        <v>46154</v>
      </c>
      <c r="B2184" s="156" t="inlineStr">
        <is>
          <t>M009</t>
        </is>
      </c>
      <c r="C2184" s="156" t="inlineStr">
        <is>
          <t>BALÇOVA</t>
        </is>
      </c>
      <c r="D2184" s="156" t="inlineStr">
        <is>
          <t>ERTAN TEKİ</t>
        </is>
      </c>
      <c r="E2184" s="156" t="n">
        <v>2870</v>
      </c>
      <c r="F2184" s="156" t="n">
        <v>555469</v>
      </c>
      <c r="G2184" s="157" t="n">
        <v>193.54</v>
      </c>
      <c r="H2184" s="156" t="n">
        <v>2828</v>
      </c>
    </row>
    <row r="2185" ht="48" customHeight="1" s="113">
      <c r="A2185" s="158" t="n">
        <v>46154</v>
      </c>
      <c r="B2185" s="156" t="inlineStr">
        <is>
          <t>M010</t>
        </is>
      </c>
      <c r="C2185" s="156" t="inlineStr">
        <is>
          <t>BAYRAKLI</t>
        </is>
      </c>
      <c r="D2185" s="156" t="inlineStr">
        <is>
          <t>DERYA YARDIMCI</t>
        </is>
      </c>
      <c r="E2185" s="156" t="n">
        <v>3208</v>
      </c>
      <c r="F2185" s="156" t="n">
        <v>899661</v>
      </c>
      <c r="G2185" s="157" t="n">
        <v>280.44</v>
      </c>
      <c r="H2185" s="156" t="n">
        <v>3357</v>
      </c>
    </row>
    <row r="2186" ht="48" customHeight="1" s="113">
      <c r="A2186" s="158" t="n">
        <v>46154</v>
      </c>
      <c r="B2186" s="156" t="inlineStr">
        <is>
          <t>M011</t>
        </is>
      </c>
      <c r="C2186" s="156" t="inlineStr">
        <is>
          <t>BOZYAKA</t>
        </is>
      </c>
      <c r="D2186" s="156" t="inlineStr">
        <is>
          <t>ERTAN TEKİ</t>
        </is>
      </c>
      <c r="E2186" s="156" t="n">
        <v>2283</v>
      </c>
      <c r="F2186" s="156" t="n">
        <v>840820</v>
      </c>
      <c r="G2186" s="157" t="n">
        <v>368.3</v>
      </c>
      <c r="H2186" s="156" t="n">
        <v>2175</v>
      </c>
    </row>
    <row r="2187" ht="48" customHeight="1" s="113">
      <c r="A2187" s="158" t="n">
        <v>46154</v>
      </c>
      <c r="B2187" s="156" t="inlineStr">
        <is>
          <t>M012</t>
        </is>
      </c>
      <c r="C2187" s="156" t="inlineStr">
        <is>
          <t xml:space="preserve">BUCA </t>
        </is>
      </c>
      <c r="D2187" s="156" t="inlineStr">
        <is>
          <t>DERYA YARDIMCI</t>
        </is>
      </c>
      <c r="E2187" s="156" t="n">
        <v>1100</v>
      </c>
      <c r="F2187" s="156" t="n">
        <v>476277</v>
      </c>
      <c r="G2187" s="157" t="n">
        <v>432.98</v>
      </c>
      <c r="H2187" s="156" t="n">
        <v>1117</v>
      </c>
    </row>
    <row r="2188" ht="48" customHeight="1" s="113">
      <c r="A2188" s="158" t="n">
        <v>46154</v>
      </c>
      <c r="B2188" s="156" t="inlineStr">
        <is>
          <t>M013</t>
        </is>
      </c>
      <c r="C2188" s="156" t="inlineStr">
        <is>
          <t>DEDEBAŞI</t>
        </is>
      </c>
      <c r="D2188" s="156" t="inlineStr">
        <is>
          <t>DERYA YARDIMCI</t>
        </is>
      </c>
      <c r="E2188" s="156" t="n">
        <v>2596</v>
      </c>
      <c r="F2188" s="156" t="n">
        <v>1141962</v>
      </c>
      <c r="G2188" s="157" t="n">
        <v>439.89</v>
      </c>
      <c r="H2188" s="156" t="n">
        <v>2447</v>
      </c>
    </row>
    <row r="2189" ht="48" customHeight="1" s="113">
      <c r="A2189" s="158" t="n">
        <v>46154</v>
      </c>
      <c r="B2189" s="156" t="inlineStr">
        <is>
          <t>M014</t>
        </is>
      </c>
      <c r="C2189" s="156" t="inlineStr">
        <is>
          <t>ESKİİZMİR</t>
        </is>
      </c>
      <c r="D2189" s="156" t="inlineStr">
        <is>
          <t>ERTAN TEKİ</t>
        </is>
      </c>
      <c r="E2189" s="156" t="n">
        <v>2199</v>
      </c>
      <c r="F2189" s="156" t="n">
        <v>989984</v>
      </c>
      <c r="G2189" s="157" t="n">
        <v>450.2</v>
      </c>
      <c r="H2189" s="156" t="n">
        <v>2102</v>
      </c>
    </row>
    <row r="2190" ht="36" customHeight="1" s="113">
      <c r="A2190" s="158" t="n">
        <v>46154</v>
      </c>
      <c r="B2190" s="156" t="inlineStr">
        <is>
          <t>M015</t>
        </is>
      </c>
      <c r="C2190" s="156" t="inlineStr">
        <is>
          <t>GAZİEMİR-1</t>
        </is>
      </c>
      <c r="D2190" s="156" t="inlineStr">
        <is>
          <t>ALİ ÇELİK</t>
        </is>
      </c>
      <c r="E2190" s="156" t="n">
        <v>2313</v>
      </c>
      <c r="F2190" s="156" t="n">
        <v>967304</v>
      </c>
      <c r="G2190" s="157" t="n">
        <v>418.2</v>
      </c>
      <c r="H2190" s="156" t="n">
        <v>2482</v>
      </c>
    </row>
    <row r="2191" ht="24" customHeight="1" s="113">
      <c r="A2191" s="158" t="n">
        <v>46154</v>
      </c>
      <c r="B2191" s="156" t="inlineStr">
        <is>
          <t>M016</t>
        </is>
      </c>
      <c r="C2191" s="156" t="inlineStr">
        <is>
          <t>GAZİEMİR-2</t>
        </is>
      </c>
      <c r="D2191" s="156" t="inlineStr">
        <is>
          <t>ALİ ÇELİK</t>
        </is>
      </c>
      <c r="E2191" s="156" t="n">
        <v>2255</v>
      </c>
      <c r="F2191" s="156" t="n">
        <v>791959</v>
      </c>
      <c r="G2191" s="157" t="n">
        <v>351.2</v>
      </c>
      <c r="H2191" s="156" t="n">
        <v>2189</v>
      </c>
    </row>
    <row r="2192" ht="36" customHeight="1" s="113">
      <c r="A2192" s="158" t="n">
        <v>46154</v>
      </c>
      <c r="B2192" s="156" t="inlineStr">
        <is>
          <t>M017</t>
        </is>
      </c>
      <c r="C2192" s="156" t="inlineStr">
        <is>
          <t>GAZİEMİR-3</t>
        </is>
      </c>
      <c r="D2192" s="156" t="inlineStr">
        <is>
          <t>ALİ ÇELİK</t>
        </is>
      </c>
      <c r="E2192" s="156" t="n">
        <v>2341</v>
      </c>
      <c r="F2192" s="156" t="n">
        <v>695812</v>
      </c>
      <c r="G2192" s="157" t="n">
        <v>297.23</v>
      </c>
      <c r="H2192" s="156" t="n">
        <v>2130</v>
      </c>
    </row>
    <row r="2193" ht="24" customHeight="1" s="113">
      <c r="A2193" s="158" t="n">
        <v>46154</v>
      </c>
      <c r="B2193" s="156" t="inlineStr">
        <is>
          <t>M018</t>
        </is>
      </c>
      <c r="C2193" s="156" t="inlineStr">
        <is>
          <t>GAZİEMİR-4</t>
        </is>
      </c>
      <c r="D2193" s="156" t="inlineStr">
        <is>
          <t>ALİ ÇELİK</t>
        </is>
      </c>
      <c r="E2193" s="156" t="n">
        <v>2077</v>
      </c>
      <c r="F2193" s="156" t="n">
        <v>806096</v>
      </c>
      <c r="G2193" s="157" t="n">
        <v>388.11</v>
      </c>
      <c r="H2193" s="156" t="n">
        <v>1919</v>
      </c>
    </row>
    <row r="2194" ht="36" customHeight="1" s="113">
      <c r="A2194" s="158" t="n">
        <v>46154</v>
      </c>
      <c r="B2194" s="156" t="inlineStr">
        <is>
          <t>M019</t>
        </is>
      </c>
      <c r="C2194" s="156" t="inlineStr">
        <is>
          <t>GAZİEMİR-5</t>
        </is>
      </c>
      <c r="D2194" s="156" t="inlineStr">
        <is>
          <t>ALİ ÇELİK</t>
        </is>
      </c>
      <c r="E2194" s="156" t="n">
        <v>1989</v>
      </c>
      <c r="F2194" s="156" t="n">
        <v>410162</v>
      </c>
      <c r="G2194" s="157" t="n">
        <v>206.22</v>
      </c>
      <c r="H2194" s="156" t="n">
        <v>2147</v>
      </c>
    </row>
    <row r="2195" ht="24" customHeight="1" s="113">
      <c r="A2195" s="158" t="n">
        <v>46154</v>
      </c>
      <c r="B2195" s="156" t="inlineStr">
        <is>
          <t>M020</t>
        </is>
      </c>
      <c r="C2195" s="156" t="inlineStr">
        <is>
          <t>GAZİEMİR-6</t>
        </is>
      </c>
      <c r="D2195" s="156" t="inlineStr">
        <is>
          <t>ALİ ÇELİK</t>
        </is>
      </c>
      <c r="E2195" s="156" t="n">
        <v>585</v>
      </c>
      <c r="F2195" s="156" t="n">
        <v>259351</v>
      </c>
      <c r="G2195" s="157" t="n">
        <v>443.34</v>
      </c>
      <c r="H2195" s="156" t="n">
        <v>584</v>
      </c>
    </row>
    <row r="2196" ht="36" customHeight="1" s="113">
      <c r="A2196" s="158" t="n">
        <v>46154</v>
      </c>
      <c r="B2196" s="156" t="inlineStr">
        <is>
          <t>M021</t>
        </is>
      </c>
      <c r="C2196" s="156" t="inlineStr">
        <is>
          <t>GAZİEMİR-7</t>
        </is>
      </c>
      <c r="D2196" s="156" t="inlineStr">
        <is>
          <t>ALİ ÇELİK</t>
        </is>
      </c>
      <c r="E2196" s="156" t="n">
        <v>3844</v>
      </c>
      <c r="F2196" s="156" t="n">
        <v>1151535</v>
      </c>
      <c r="G2196" s="157" t="n">
        <v>299.57</v>
      </c>
      <c r="H2196" s="156" t="n">
        <v>3766</v>
      </c>
    </row>
    <row r="2197" ht="36" customHeight="1" s="113">
      <c r="A2197" s="158" t="n">
        <v>46154</v>
      </c>
      <c r="B2197" s="156" t="inlineStr">
        <is>
          <t>M022</t>
        </is>
      </c>
      <c r="C2197" s="156" t="inlineStr">
        <is>
          <t>GEDİZ</t>
        </is>
      </c>
      <c r="D2197" s="156" t="inlineStr">
        <is>
          <t>DERYA YARDIMCI</t>
        </is>
      </c>
      <c r="E2197" s="156" t="n">
        <v>1083</v>
      </c>
      <c r="F2197" s="156" t="n">
        <v>442971</v>
      </c>
      <c r="G2197" s="157" t="n">
        <v>409.02</v>
      </c>
      <c r="H2197" s="156" t="n">
        <v>1086</v>
      </c>
    </row>
    <row r="2198" ht="36" customHeight="1" s="113">
      <c r="A2198" s="158" t="n">
        <v>46154</v>
      </c>
      <c r="B2198" s="156" t="inlineStr">
        <is>
          <t>M023</t>
        </is>
      </c>
      <c r="C2198" s="156" t="inlineStr">
        <is>
          <t>GÖZTEPE</t>
        </is>
      </c>
      <c r="D2198" s="156" t="inlineStr">
        <is>
          <t>ERTAN TEKİ</t>
        </is>
      </c>
      <c r="E2198" s="156" t="n">
        <v>3389</v>
      </c>
      <c r="F2198" s="156" t="n">
        <v>1089327</v>
      </c>
      <c r="G2198" s="157" t="n">
        <v>321.43</v>
      </c>
      <c r="H2198" s="156" t="n">
        <v>3494</v>
      </c>
    </row>
    <row r="2199" ht="48" customHeight="1" s="113">
      <c r="A2199" s="158" t="n">
        <v>46154</v>
      </c>
      <c r="B2199" s="156" t="inlineStr">
        <is>
          <t>M024</t>
        </is>
      </c>
      <c r="C2199" s="156" t="inlineStr">
        <is>
          <t>GÜMÜŞPALA</t>
        </is>
      </c>
      <c r="D2199" s="156" t="inlineStr">
        <is>
          <t>DERYA YARDIMCI</t>
        </is>
      </c>
      <c r="E2199" s="156" t="n">
        <v>4523</v>
      </c>
      <c r="F2199" s="156" t="n">
        <v>2318042</v>
      </c>
      <c r="G2199" s="157" t="n">
        <v>512.5</v>
      </c>
      <c r="H2199" s="156" t="n">
        <v>4225</v>
      </c>
    </row>
    <row r="2200" ht="36" customHeight="1" s="113">
      <c r="A2200" s="158" t="n">
        <v>46154</v>
      </c>
      <c r="B2200" s="156" t="inlineStr">
        <is>
          <t>M025</t>
        </is>
      </c>
      <c r="C2200" s="156" t="inlineStr">
        <is>
          <t>HAL DEPO</t>
        </is>
      </c>
      <c r="D2200" s="156" t="inlineStr">
        <is>
          <t>HALİT BAŞDAŞ</t>
        </is>
      </c>
      <c r="E2200" s="156" t="n">
        <v>0</v>
      </c>
      <c r="F2200" s="156" t="n">
        <v>0</v>
      </c>
      <c r="G2200" s="156" t="n">
        <v>0</v>
      </c>
      <c r="H2200" s="156" t="n">
        <v>0</v>
      </c>
    </row>
    <row r="2201" ht="41.25" customHeight="1" s="113">
      <c r="A2201" s="158" t="n">
        <v>46154</v>
      </c>
      <c r="B2201" s="156" t="inlineStr">
        <is>
          <t>M026</t>
        </is>
      </c>
      <c r="C2201" s="156" t="inlineStr">
        <is>
          <t>HARMANDALI</t>
        </is>
      </c>
      <c r="D2201" s="156" t="inlineStr">
        <is>
          <t>DERYA YARDIMCI</t>
        </is>
      </c>
      <c r="E2201" s="156" t="n">
        <v>3097</v>
      </c>
      <c r="F2201" s="156" t="n">
        <v>1320367</v>
      </c>
      <c r="G2201" s="157" t="n">
        <v>426.34</v>
      </c>
      <c r="H2201" s="156" t="n">
        <v>2888</v>
      </c>
    </row>
    <row r="2202" ht="24" customHeight="1" s="113">
      <c r="A2202" s="158" t="n">
        <v>46154</v>
      </c>
      <c r="B2202" s="156" t="inlineStr">
        <is>
          <t>M027</t>
        </is>
      </c>
      <c r="C2202" s="156" t="inlineStr">
        <is>
          <t>HATAY</t>
        </is>
      </c>
      <c r="D2202" s="156" t="inlineStr">
        <is>
          <t>ERTAN TEKİ</t>
        </is>
      </c>
      <c r="E2202" s="156" t="n">
        <v>4251</v>
      </c>
      <c r="F2202" s="156" t="n">
        <v>1363228</v>
      </c>
      <c r="G2202" s="157" t="n">
        <v>320.68</v>
      </c>
      <c r="H2202" s="156" t="n">
        <v>4536</v>
      </c>
    </row>
    <row r="2203" ht="36" customHeight="1" s="113">
      <c r="A2203" s="158" t="n">
        <v>46154</v>
      </c>
      <c r="B2203" s="156" t="inlineStr">
        <is>
          <t>M028</t>
        </is>
      </c>
      <c r="C2203" s="156" t="inlineStr">
        <is>
          <t>KARŞIYAKA-1</t>
        </is>
      </c>
      <c r="D2203" s="156" t="inlineStr">
        <is>
          <t>DERYA YARDIMCI</t>
        </is>
      </c>
      <c r="E2203" s="156" t="n">
        <v>2804</v>
      </c>
      <c r="F2203" s="156" t="n">
        <v>969526</v>
      </c>
      <c r="G2203" s="157" t="n">
        <v>345.77</v>
      </c>
      <c r="H2203" s="156" t="n">
        <v>2715</v>
      </c>
    </row>
    <row r="2204" ht="24" customHeight="1" s="113">
      <c r="A2204" s="158" t="n">
        <v>46154</v>
      </c>
      <c r="B2204" s="156" t="inlineStr">
        <is>
          <t>M029</t>
        </is>
      </c>
      <c r="C2204" s="156" t="inlineStr">
        <is>
          <t>KARŞIYAKA-2</t>
        </is>
      </c>
      <c r="D2204" s="156" t="inlineStr">
        <is>
          <t>DERYA YARDIMCI</t>
        </is>
      </c>
      <c r="E2204" s="156" t="n">
        <v>958</v>
      </c>
      <c r="F2204" s="156" t="n">
        <v>263441</v>
      </c>
      <c r="G2204" s="157" t="n">
        <v>274.99</v>
      </c>
      <c r="H2204" s="156" t="n">
        <v>963</v>
      </c>
    </row>
    <row r="2205" ht="24" customHeight="1" s="113">
      <c r="A2205" s="158" t="n">
        <v>46154</v>
      </c>
      <c r="B2205" s="156" t="inlineStr">
        <is>
          <t>M030</t>
        </is>
      </c>
      <c r="C2205" s="156" t="inlineStr">
        <is>
          <t>MANAVKUYU</t>
        </is>
      </c>
      <c r="D2205" s="156" t="inlineStr">
        <is>
          <t>DERYA YARDIMCI</t>
        </is>
      </c>
      <c r="E2205" s="156" t="n">
        <v>1356</v>
      </c>
      <c r="F2205" s="156" t="n">
        <v>345707</v>
      </c>
      <c r="G2205" s="157" t="n">
        <v>254.95</v>
      </c>
      <c r="H2205" s="156" t="n">
        <v>1381</v>
      </c>
    </row>
    <row r="2206" ht="48" customHeight="1" s="113">
      <c r="A2206" s="158" t="n">
        <v>46154</v>
      </c>
      <c r="B2206" s="156" t="inlineStr">
        <is>
          <t>M031</t>
        </is>
      </c>
      <c r="C2206" s="156" t="inlineStr">
        <is>
          <t>MENDERES</t>
        </is>
      </c>
      <c r="D2206" s="156" t="inlineStr">
        <is>
          <t>CÜNEYT ÇIKRIKÇI - AYŞE AVCU</t>
        </is>
      </c>
      <c r="E2206" s="156" t="n">
        <v>3950</v>
      </c>
      <c r="F2206" s="156" t="n">
        <v>865552</v>
      </c>
      <c r="G2206" s="157" t="n">
        <v>219.13</v>
      </c>
      <c r="H2206" s="156" t="n">
        <v>3755</v>
      </c>
    </row>
    <row r="2207" ht="48" customHeight="1" s="113">
      <c r="A2207" s="158" t="n">
        <v>46154</v>
      </c>
      <c r="B2207" s="156" t="inlineStr">
        <is>
          <t>M032</t>
        </is>
      </c>
      <c r="C2207" s="156" t="inlineStr">
        <is>
          <t>MENDERES DEPO</t>
        </is>
      </c>
      <c r="D2207" s="156" t="inlineStr">
        <is>
          <t>AYHAN DAŞDEMİR</t>
        </is>
      </c>
      <c r="E2207" s="156" t="n">
        <v>0</v>
      </c>
      <c r="F2207" s="156" t="n">
        <v>0</v>
      </c>
      <c r="G2207" s="156" t="n">
        <v>0</v>
      </c>
      <c r="H2207" s="156" t="n">
        <v>0</v>
      </c>
    </row>
    <row r="2208" ht="48" customHeight="1" s="113">
      <c r="A2208" s="158" t="n">
        <v>46154</v>
      </c>
      <c r="B2208" s="156" t="inlineStr">
        <is>
          <t>M033</t>
        </is>
      </c>
      <c r="C2208" s="156" t="inlineStr">
        <is>
          <t>MERKEZ</t>
        </is>
      </c>
      <c r="D2208" s="156" t="inlineStr">
        <is>
          <t>GENEL MÜDÜR</t>
        </is>
      </c>
      <c r="E2208" s="156" t="n">
        <v>0</v>
      </c>
      <c r="F2208" s="156" t="n">
        <v>0</v>
      </c>
      <c r="G2208" s="156" t="n">
        <v>0</v>
      </c>
      <c r="H2208" s="156" t="n">
        <v>0</v>
      </c>
    </row>
    <row r="2209" ht="48" customHeight="1" s="113">
      <c r="A2209" s="158" t="n">
        <v>46154</v>
      </c>
      <c r="B2209" s="156" t="inlineStr">
        <is>
          <t>M034</t>
        </is>
      </c>
      <c r="C2209" s="156" t="inlineStr">
        <is>
          <t>NARLIDERE</t>
        </is>
      </c>
      <c r="D2209" s="156" t="inlineStr">
        <is>
          <t>ERTAN TEKİ</t>
        </is>
      </c>
      <c r="E2209" s="156" t="n">
        <v>4021</v>
      </c>
      <c r="F2209" s="156" t="n">
        <v>911436</v>
      </c>
      <c r="G2209" s="157" t="n">
        <v>226.67</v>
      </c>
      <c r="H2209" s="156" t="n">
        <v>4273</v>
      </c>
    </row>
    <row r="2210" ht="48" customHeight="1" s="113">
      <c r="A2210" s="158" t="n">
        <v>46154</v>
      </c>
      <c r="B2210" s="156" t="inlineStr">
        <is>
          <t>M035</t>
        </is>
      </c>
      <c r="C2210" s="156" t="inlineStr">
        <is>
          <t>OSMANGAZİ</t>
        </is>
      </c>
      <c r="D2210" s="156" t="inlineStr">
        <is>
          <t>DERYA YARDIMCI</t>
        </is>
      </c>
      <c r="E2210" s="156" t="n">
        <v>4332</v>
      </c>
      <c r="F2210" s="156" t="n">
        <v>1565030</v>
      </c>
      <c r="G2210" s="157" t="n">
        <v>361.27</v>
      </c>
      <c r="H2210" s="156" t="n">
        <v>4378</v>
      </c>
    </row>
    <row r="2211" ht="24" customHeight="1" s="113">
      <c r="A2211" s="158" t="n">
        <v>46154</v>
      </c>
      <c r="B2211" s="156" t="inlineStr">
        <is>
          <t>M036</t>
        </is>
      </c>
      <c r="C2211" s="156" t="inlineStr">
        <is>
          <t>POLİGON</t>
        </is>
      </c>
      <c r="D2211" s="156" t="inlineStr">
        <is>
          <t>ERTAN TEKİ</t>
        </is>
      </c>
      <c r="E2211" s="156" t="n">
        <v>1369</v>
      </c>
      <c r="F2211" s="156" t="n">
        <v>274999</v>
      </c>
      <c r="G2211" s="157" t="n">
        <v>200.88</v>
      </c>
      <c r="H2211" s="156" t="n">
        <v>1385</v>
      </c>
    </row>
    <row r="2212" ht="36" customHeight="1" s="113">
      <c r="A2212" s="158" t="n">
        <v>46154</v>
      </c>
      <c r="B2212" s="156" t="inlineStr">
        <is>
          <t>M037</t>
        </is>
      </c>
      <c r="C2212" s="156" t="inlineStr">
        <is>
          <t>SEFERİHİSAR</t>
        </is>
      </c>
      <c r="D2212" s="156" t="inlineStr">
        <is>
          <t>ERTAN TEKİ</t>
        </is>
      </c>
      <c r="E2212" s="156" t="n">
        <v>2943</v>
      </c>
      <c r="F2212" s="156" t="n">
        <v>1304261</v>
      </c>
      <c r="G2212" s="157" t="n">
        <v>443.17</v>
      </c>
      <c r="H2212" s="156" t="n">
        <v>2849</v>
      </c>
    </row>
    <row r="2213" ht="24" customHeight="1" s="113">
      <c r="A2213" s="158" t="n">
        <v>46154</v>
      </c>
      <c r="B2213" s="156" t="inlineStr">
        <is>
          <t>M038</t>
        </is>
      </c>
      <c r="C2213" s="156" t="inlineStr">
        <is>
          <t>TORBALI 1</t>
        </is>
      </c>
      <c r="D2213" s="156" t="inlineStr">
        <is>
          <t>CÜNEYT ÇIKRIKÇI - AYŞE AVCU</t>
        </is>
      </c>
      <c r="E2213" s="156" t="n">
        <v>2112</v>
      </c>
      <c r="F2213" s="156" t="n">
        <v>1060824</v>
      </c>
      <c r="G2213" s="157" t="n">
        <v>502.28</v>
      </c>
      <c r="H2213" s="156" t="n">
        <v>2067</v>
      </c>
    </row>
    <row r="2214" ht="36" customHeight="1" s="113">
      <c r="A2214" s="158" t="n">
        <v>46154</v>
      </c>
      <c r="B2214" s="156" t="inlineStr">
        <is>
          <t>M039</t>
        </is>
      </c>
      <c r="C2214" s="156" t="inlineStr">
        <is>
          <t>TORBALI 2</t>
        </is>
      </c>
      <c r="D2214" s="156" t="inlineStr">
        <is>
          <t>CÜNEYT ÇIKRIKÇI - AYŞE AVCU</t>
        </is>
      </c>
      <c r="E2214" s="156" t="n">
        <v>3710</v>
      </c>
      <c r="F2214" s="156" t="n">
        <v>1165865</v>
      </c>
      <c r="G2214" s="157" t="n">
        <v>314.25</v>
      </c>
      <c r="H2214" s="156" t="n">
        <v>3360</v>
      </c>
    </row>
    <row r="2215" ht="24" customHeight="1" s="113">
      <c r="A2215" s="158" t="n">
        <v>46154</v>
      </c>
      <c r="B2215" s="156" t="inlineStr">
        <is>
          <t>M040</t>
        </is>
      </c>
      <c r="C2215" s="156" t="inlineStr">
        <is>
          <t>TORBALI 3</t>
        </is>
      </c>
      <c r="D2215" s="156" t="inlineStr">
        <is>
          <t>CÜNEYT ÇIKRIKÇI - AYŞE AVCU</t>
        </is>
      </c>
      <c r="E2215" s="156" t="n">
        <v>2842</v>
      </c>
      <c r="F2215" s="156" t="n">
        <v>919002</v>
      </c>
      <c r="G2215" s="157" t="n">
        <v>323.36</v>
      </c>
      <c r="H2215" s="156" t="n">
        <v>2648</v>
      </c>
    </row>
    <row r="2216" ht="36" customHeight="1" s="113">
      <c r="A2216" s="158" t="n">
        <v>46154</v>
      </c>
      <c r="B2216" s="156" t="inlineStr">
        <is>
          <t>M041</t>
        </is>
      </c>
      <c r="C2216" s="156" t="inlineStr">
        <is>
          <t>TORBALI 4</t>
        </is>
      </c>
      <c r="D2216" s="156" t="inlineStr">
        <is>
          <t>CÜNEYT ÇIKRIKÇI - AYŞE AVCU</t>
        </is>
      </c>
      <c r="E2216" s="156" t="n">
        <v>3244</v>
      </c>
      <c r="F2216" s="156" t="n">
        <v>1569097</v>
      </c>
      <c r="G2216" s="157" t="n">
        <v>483.69</v>
      </c>
      <c r="H2216" s="156" t="n">
        <v>2942</v>
      </c>
    </row>
    <row r="2217" ht="48" customHeight="1" s="113">
      <c r="A2217" s="158" t="n">
        <v>46154</v>
      </c>
      <c r="B2217" s="156" t="inlineStr">
        <is>
          <t>M042</t>
        </is>
      </c>
      <c r="C2217" s="156" t="inlineStr">
        <is>
          <t>TORBALI 5</t>
        </is>
      </c>
      <c r="D2217" s="156" t="inlineStr">
        <is>
          <t>CÜNEYT ÇIKRIKÇI - AYŞE AVCU</t>
        </is>
      </c>
      <c r="E2217" s="156" t="n">
        <v>4559</v>
      </c>
      <c r="F2217" s="156" t="n">
        <v>1739060</v>
      </c>
      <c r="G2217" s="157" t="n">
        <v>381.46</v>
      </c>
      <c r="H2217" s="156" t="n">
        <v>4301</v>
      </c>
    </row>
    <row r="2218" ht="24" customHeight="1" s="113">
      <c r="A2218" s="158" t="n">
        <v>46154</v>
      </c>
      <c r="B2218" s="156" t="inlineStr">
        <is>
          <t>M043</t>
        </is>
      </c>
      <c r="C2218" s="156" t="inlineStr">
        <is>
          <t>YAPICIOĞLU</t>
        </is>
      </c>
      <c r="D2218" s="156" t="inlineStr">
        <is>
          <t>ERTAN TEKİ</t>
        </is>
      </c>
      <c r="E2218" s="156" t="n">
        <v>1715</v>
      </c>
      <c r="F2218" s="156" t="n">
        <v>834331</v>
      </c>
      <c r="G2218" s="157" t="n">
        <v>486.49</v>
      </c>
      <c r="H2218" s="156" t="n">
        <v>1817</v>
      </c>
    </row>
    <row r="2219" ht="24" customHeight="1" s="113">
      <c r="A2219" s="158" t="n">
        <v>46154</v>
      </c>
      <c r="B2219" s="156" t="inlineStr">
        <is>
          <t>M044</t>
        </is>
      </c>
      <c r="C2219" s="156" t="inlineStr">
        <is>
          <t>YEŞİLOVA</t>
        </is>
      </c>
      <c r="D2219" s="156" t="inlineStr">
        <is>
          <t>DERYA YARDIMCI</t>
        </is>
      </c>
      <c r="E2219" s="156" t="n">
        <v>616</v>
      </c>
      <c r="F2219" s="156" t="n">
        <v>113399</v>
      </c>
      <c r="G2219" s="157" t="n">
        <v>184.09</v>
      </c>
      <c r="H2219" s="156" t="n">
        <v>599</v>
      </c>
    </row>
    <row r="2220" ht="36" customHeight="1" s="113">
      <c r="A2220" s="158" t="n">
        <v>46154</v>
      </c>
      <c r="B2220" s="156" t="inlineStr">
        <is>
          <t>M045</t>
        </is>
      </c>
      <c r="C2220" s="156" t="inlineStr">
        <is>
          <t>Z1  ET DEPO</t>
        </is>
      </c>
      <c r="D2220" s="156" t="inlineStr">
        <is>
          <t>FARUK MALKOÇ</t>
        </is>
      </c>
      <c r="E2220" s="156" t="n">
        <v>0</v>
      </c>
      <c r="F2220" s="156" t="n">
        <v>0</v>
      </c>
      <c r="G2220" s="156" t="n">
        <v>0</v>
      </c>
      <c r="H2220" s="156" t="n">
        <v>0</v>
      </c>
    </row>
    <row r="2221" ht="36" customHeight="1" s="113">
      <c r="A2221" s="158" t="n">
        <v>46154</v>
      </c>
      <c r="B2221" s="156" t="inlineStr">
        <is>
          <t>M046</t>
        </is>
      </c>
      <c r="C2221" s="156" t="inlineStr">
        <is>
          <t>ÇAMDİBİ</t>
        </is>
      </c>
      <c r="D2221" s="156" t="inlineStr">
        <is>
          <t>DERYA YARDIMCI</t>
        </is>
      </c>
      <c r="E2221" s="156" t="n">
        <v>2958</v>
      </c>
      <c r="F2221" s="156" t="n">
        <v>532869</v>
      </c>
      <c r="G2221" s="157" t="n">
        <v>180.15</v>
      </c>
      <c r="H2221" s="156" t="n">
        <v>3145</v>
      </c>
    </row>
    <row r="2222" ht="24" customHeight="1" s="113">
      <c r="A2222" s="158" t="n">
        <v>46154</v>
      </c>
      <c r="B2222" s="156" t="inlineStr">
        <is>
          <t>M047</t>
        </is>
      </c>
      <c r="C2222" s="156" t="inlineStr">
        <is>
          <t>ÇİFTLİK</t>
        </is>
      </c>
      <c r="D2222" s="156" t="inlineStr">
        <is>
          <t>CEBRAİL ÇİÇEK</t>
        </is>
      </c>
      <c r="E2222" s="156" t="n">
        <v>0</v>
      </c>
      <c r="F2222" s="156" t="n">
        <v>0</v>
      </c>
      <c r="G2222" s="156" t="n">
        <v>0</v>
      </c>
      <c r="H2222" s="156" t="n">
        <v>0</v>
      </c>
    </row>
    <row r="2223" ht="24" customHeight="1" s="113">
      <c r="A2223" s="158" t="n">
        <v>46154</v>
      </c>
      <c r="B2223" s="156" t="inlineStr">
        <is>
          <t>M048</t>
        </is>
      </c>
      <c r="C2223" s="156" t="inlineStr">
        <is>
          <t>ÇİĞLİ</t>
        </is>
      </c>
      <c r="D2223" s="156" t="inlineStr">
        <is>
          <t>DERYA YARDIMCI</t>
        </is>
      </c>
      <c r="E2223" s="156" t="n">
        <v>2456</v>
      </c>
      <c r="F2223" s="156" t="n">
        <v>503231</v>
      </c>
      <c r="G2223" s="157" t="n">
        <v>204.9</v>
      </c>
      <c r="H2223" s="156" t="n">
        <v>2254</v>
      </c>
    </row>
    <row r="2224" ht="24" customHeight="1" s="113">
      <c r="A2224" s="158" t="n">
        <v>46154</v>
      </c>
      <c r="B2224" s="156" t="inlineStr">
        <is>
          <t>M049</t>
        </is>
      </c>
      <c r="C2224" s="156" t="inlineStr">
        <is>
          <t>ÖZDERE</t>
        </is>
      </c>
      <c r="D2224" s="156" t="inlineStr">
        <is>
          <t>CÜNEYT ÇIKRIKÇI - AYŞE AVCU</t>
        </is>
      </c>
      <c r="E2224" s="156" t="n">
        <v>997</v>
      </c>
      <c r="F2224" s="156" t="n">
        <v>355667</v>
      </c>
      <c r="G2224" s="157" t="n">
        <v>356.74</v>
      </c>
      <c r="H2224" s="156" t="n">
        <v>913</v>
      </c>
    </row>
    <row r="2225" ht="27.75" customHeight="1" s="113">
      <c r="A2225" s="158" t="n">
        <v>46154</v>
      </c>
      <c r="B2225" s="156" t="inlineStr">
        <is>
          <t>M050</t>
        </is>
      </c>
      <c r="C2225" s="156" t="inlineStr">
        <is>
          <t>İZMİRSPOR</t>
        </is>
      </c>
      <c r="D2225" s="156" t="inlineStr">
        <is>
          <t>ERTAN TEKİ</t>
        </is>
      </c>
      <c r="E2225" s="156" t="n">
        <v>3785</v>
      </c>
      <c r="F2225" s="156" t="n">
        <v>1999439</v>
      </c>
      <c r="G2225" s="157" t="n">
        <v>528.25</v>
      </c>
      <c r="H2225" s="156" t="n">
        <v>3988</v>
      </c>
    </row>
    <row r="2226" ht="24" customHeight="1" s="113">
      <c r="A2226" s="158" t="n">
        <v>46154</v>
      </c>
      <c r="B2226" s="156" t="inlineStr">
        <is>
          <t>M051</t>
        </is>
      </c>
      <c r="C2226" s="156" t="inlineStr">
        <is>
          <t>ŞİRİNYER</t>
        </is>
      </c>
      <c r="D2226" s="156" t="inlineStr">
        <is>
          <t>ERTAN TEKİ</t>
        </is>
      </c>
      <c r="E2226" s="156" t="n">
        <v>827</v>
      </c>
      <c r="F2226" s="156" t="n">
        <v>475995</v>
      </c>
      <c r="G2226" s="157" t="n">
        <v>575.5700000000001</v>
      </c>
      <c r="H2226" s="156" t="n">
        <v>839</v>
      </c>
    </row>
    <row r="2227" ht="48" customHeight="1" s="113">
      <c r="A2227" s="158" t="n">
        <v>46154</v>
      </c>
      <c r="B2227" s="156" t="inlineStr">
        <is>
          <t>M052</t>
        </is>
      </c>
      <c r="C2227" s="156" t="inlineStr">
        <is>
          <t>ŞİRİNYER 2</t>
        </is>
      </c>
      <c r="D2227" s="156" t="inlineStr">
        <is>
          <t>DERYA YARDIMCI</t>
        </is>
      </c>
      <c r="E2227" s="156" t="n">
        <v>2464</v>
      </c>
      <c r="F2227" s="156" t="n">
        <v>1207701</v>
      </c>
      <c r="G2227" s="157" t="n">
        <v>490.14</v>
      </c>
      <c r="H2227" s="156" t="n">
        <v>2357</v>
      </c>
    </row>
    <row r="2228" ht="48" customHeight="1" s="113">
      <c r="A2228" s="158" t="n">
        <v>46154</v>
      </c>
      <c r="B2228" s="156" t="inlineStr">
        <is>
          <t>M057</t>
        </is>
      </c>
      <c r="C2228" s="156" t="inlineStr">
        <is>
          <t>BUCA2</t>
        </is>
      </c>
      <c r="D2228" s="156" t="inlineStr">
        <is>
          <t>ERTAN TEKİ</t>
        </is>
      </c>
      <c r="E2228" s="156" t="n">
        <v>0</v>
      </c>
      <c r="F2228" s="156" t="n">
        <v>0</v>
      </c>
      <c r="G2228" s="156" t="n">
        <v>0</v>
      </c>
      <c r="H2228" s="156" t="n">
        <v>0</v>
      </c>
    </row>
    <row r="2229" ht="48" customHeight="1" s="113">
      <c r="A2229" s="158" t="n">
        <v>46155</v>
      </c>
      <c r="B2229" s="156" t="inlineStr">
        <is>
          <t>M001</t>
        </is>
      </c>
      <c r="C2229" s="156" t="inlineStr">
        <is>
          <t>AKEVLER</t>
        </is>
      </c>
      <c r="D2229" s="156" t="inlineStr">
        <is>
          <t>ERTAN TEKİ</t>
        </is>
      </c>
      <c r="E2229" s="156" t="n">
        <v>1216</v>
      </c>
      <c r="F2229" s="156" t="n">
        <v>440940</v>
      </c>
      <c r="G2229" s="157" t="n">
        <v>362.62</v>
      </c>
      <c r="H2229" s="156" t="n">
        <v>1300</v>
      </c>
    </row>
    <row r="2230" ht="48" customHeight="1" s="113">
      <c r="A2230" s="158" t="n">
        <v>46155</v>
      </c>
      <c r="B2230" s="156" t="inlineStr">
        <is>
          <t>M002</t>
        </is>
      </c>
      <c r="C2230" s="156" t="inlineStr">
        <is>
          <t>AYDIN EFELER</t>
        </is>
      </c>
      <c r="D2230" s="156" t="inlineStr">
        <is>
          <t>CÜNEYT ÇIKRIKÇI - AYŞE AVCU</t>
        </is>
      </c>
      <c r="E2230" s="156" t="n">
        <v>2934</v>
      </c>
      <c r="F2230" s="156" t="n">
        <v>927496</v>
      </c>
      <c r="G2230" s="157" t="n">
        <v>316.12</v>
      </c>
      <c r="H2230" s="156" t="n">
        <v>2895</v>
      </c>
    </row>
    <row r="2231" ht="48" customHeight="1" s="113">
      <c r="A2231" s="158" t="n">
        <v>46155</v>
      </c>
      <c r="B2231" s="156" t="inlineStr">
        <is>
          <t>M003</t>
        </is>
      </c>
      <c r="C2231" s="156" t="inlineStr">
        <is>
          <t>AYDIN EFELER-2</t>
        </is>
      </c>
      <c r="D2231" s="156" t="inlineStr">
        <is>
          <t>CÜNEYT ÇIKRIKÇI - AYŞE AVCU</t>
        </is>
      </c>
      <c r="E2231" s="156" t="n">
        <v>1352</v>
      </c>
      <c r="F2231" s="156" t="n">
        <v>526419</v>
      </c>
      <c r="G2231" s="157" t="n">
        <v>389.36</v>
      </c>
      <c r="H2231" s="156" t="n">
        <v>1267</v>
      </c>
    </row>
    <row r="2232" ht="48" customHeight="1" s="113">
      <c r="A2232" s="158" t="n">
        <v>46155</v>
      </c>
      <c r="B2232" s="156" t="inlineStr">
        <is>
          <t>M004</t>
        </is>
      </c>
      <c r="C2232" s="156" t="inlineStr">
        <is>
          <t>AYDIN FATİH</t>
        </is>
      </c>
      <c r="D2232" s="156" t="inlineStr">
        <is>
          <t>CÜNEYT ÇIKRIKÇI - AYŞE AVCU</t>
        </is>
      </c>
      <c r="E2232" s="156" t="n">
        <v>877</v>
      </c>
      <c r="F2232" s="156" t="n">
        <v>287754</v>
      </c>
      <c r="G2232" s="157" t="n">
        <v>328.11</v>
      </c>
      <c r="H2232" s="156" t="n">
        <v>796</v>
      </c>
    </row>
    <row r="2233" ht="48" customHeight="1" s="113">
      <c r="A2233" s="158" t="n">
        <v>46155</v>
      </c>
      <c r="B2233" s="156" t="inlineStr">
        <is>
          <t>M005</t>
        </is>
      </c>
      <c r="C2233" s="156" t="inlineStr">
        <is>
          <t>AYDIN FATİH-2</t>
        </is>
      </c>
      <c r="D2233" s="156" t="inlineStr">
        <is>
          <t>CÜNEYT ÇIKRIKÇI - AYŞE AVCU</t>
        </is>
      </c>
      <c r="E2233" s="156" t="n">
        <v>1303</v>
      </c>
      <c r="F2233" s="156" t="n">
        <v>688615</v>
      </c>
      <c r="G2233" s="157" t="n">
        <v>528.48</v>
      </c>
      <c r="H2233" s="156" t="n">
        <v>1216</v>
      </c>
    </row>
    <row r="2234" ht="24" customHeight="1" s="113">
      <c r="A2234" s="158" t="n">
        <v>46155</v>
      </c>
      <c r="B2234" s="156" t="inlineStr">
        <is>
          <t>M006</t>
        </is>
      </c>
      <c r="C2234" s="156" t="inlineStr">
        <is>
          <t>AYDIN GİRNE</t>
        </is>
      </c>
      <c r="D2234" s="156" t="inlineStr">
        <is>
          <t>CÜNEYT ÇIKRIKÇI - AYŞE AVCU</t>
        </is>
      </c>
      <c r="E2234" s="156" t="n">
        <v>1242</v>
      </c>
      <c r="F2234" s="156" t="n">
        <v>321503</v>
      </c>
      <c r="G2234" s="157" t="n">
        <v>258.86</v>
      </c>
      <c r="H2234" s="156" t="n">
        <v>1328</v>
      </c>
    </row>
    <row r="2235" ht="36" customHeight="1" s="113">
      <c r="A2235" s="158" t="n">
        <v>46155</v>
      </c>
      <c r="B2235" s="156" t="inlineStr">
        <is>
          <t>M007</t>
        </is>
      </c>
      <c r="C2235" s="156" t="inlineStr">
        <is>
          <t>AYDIN MİMARSİNAN</t>
        </is>
      </c>
      <c r="D2235" s="156" t="inlineStr">
        <is>
          <t>CÜNEYT ÇIKRIKÇI - AYŞE AVCU</t>
        </is>
      </c>
      <c r="E2235" s="156" t="n">
        <v>3828</v>
      </c>
      <c r="F2235" s="156" t="n">
        <v>868814</v>
      </c>
      <c r="G2235" s="157" t="n">
        <v>226.96</v>
      </c>
      <c r="H2235" s="156" t="n">
        <v>4076</v>
      </c>
    </row>
    <row r="2236" ht="24" customHeight="1" s="113">
      <c r="A2236" s="158" t="n">
        <v>46155</v>
      </c>
      <c r="B2236" s="156" t="inlineStr">
        <is>
          <t>M008</t>
        </is>
      </c>
      <c r="C2236" s="156" t="inlineStr">
        <is>
          <t>AYRANCILAR</t>
        </is>
      </c>
      <c r="D2236" s="156" t="inlineStr">
        <is>
          <t>CÜNEYT ÇIKRIKÇI - AYŞE AVCU</t>
        </is>
      </c>
      <c r="E2236" s="156" t="n">
        <v>3689</v>
      </c>
      <c r="F2236" s="156" t="n">
        <v>872555</v>
      </c>
      <c r="G2236" s="157" t="n">
        <v>236.53</v>
      </c>
      <c r="H2236" s="156" t="n">
        <v>3685</v>
      </c>
    </row>
    <row r="2237" ht="36" customHeight="1" s="113">
      <c r="A2237" s="158" t="n">
        <v>46155</v>
      </c>
      <c r="B2237" s="156" t="inlineStr">
        <is>
          <t>M009</t>
        </is>
      </c>
      <c r="C2237" s="156" t="inlineStr">
        <is>
          <t>BALÇOVA</t>
        </is>
      </c>
      <c r="D2237" s="156" t="inlineStr">
        <is>
          <t>ERTAN TEKİ</t>
        </is>
      </c>
      <c r="E2237" s="156" t="n">
        <v>2618</v>
      </c>
      <c r="F2237" s="156" t="n">
        <v>483128</v>
      </c>
      <c r="G2237" s="157" t="n">
        <v>184.54</v>
      </c>
      <c r="H2237" s="156" t="n">
        <v>2407</v>
      </c>
    </row>
    <row r="2238" ht="36" customHeight="1" s="113">
      <c r="A2238" s="158" t="n">
        <v>46155</v>
      </c>
      <c r="B2238" s="156" t="inlineStr">
        <is>
          <t>M010</t>
        </is>
      </c>
      <c r="C2238" s="156" t="inlineStr">
        <is>
          <t>BAYRAKLI</t>
        </is>
      </c>
      <c r="D2238" s="156" t="inlineStr">
        <is>
          <t>DERYA YARDIMCI</t>
        </is>
      </c>
      <c r="E2238" s="156" t="n">
        <v>2680</v>
      </c>
      <c r="F2238" s="156" t="n">
        <v>796851</v>
      </c>
      <c r="G2238" s="157" t="n">
        <v>297.33</v>
      </c>
      <c r="H2238" s="156" t="n">
        <v>2736</v>
      </c>
    </row>
    <row r="2239" ht="24" customHeight="1" s="113">
      <c r="A2239" s="158" t="n">
        <v>46155</v>
      </c>
      <c r="B2239" s="156" t="inlineStr">
        <is>
          <t>M011</t>
        </is>
      </c>
      <c r="C2239" s="156" t="inlineStr">
        <is>
          <t>BOZYAKA</t>
        </is>
      </c>
      <c r="D2239" s="156" t="inlineStr">
        <is>
          <t>ERTAN TEKİ</t>
        </is>
      </c>
      <c r="E2239" s="156" t="n">
        <v>2329</v>
      </c>
      <c r="F2239" s="156" t="n">
        <v>1053932</v>
      </c>
      <c r="G2239" s="157" t="n">
        <v>452.53</v>
      </c>
      <c r="H2239" s="156" t="n">
        <v>2412</v>
      </c>
    </row>
    <row r="2240" ht="48" customHeight="1" s="113">
      <c r="A2240" s="158" t="n">
        <v>46155</v>
      </c>
      <c r="B2240" s="156" t="inlineStr">
        <is>
          <t>M012</t>
        </is>
      </c>
      <c r="C2240" s="156" t="inlineStr">
        <is>
          <t xml:space="preserve">BUCA </t>
        </is>
      </c>
      <c r="D2240" s="156" t="inlineStr">
        <is>
          <t>DERYA YARDIMCI</t>
        </is>
      </c>
      <c r="E2240" s="156" t="n">
        <v>836</v>
      </c>
      <c r="F2240" s="156" t="n">
        <v>392192</v>
      </c>
      <c r="G2240" s="157" t="n">
        <v>469.13</v>
      </c>
      <c r="H2240" s="156" t="n">
        <v>886</v>
      </c>
    </row>
    <row r="2241" ht="48" customHeight="1" s="113">
      <c r="A2241" s="158" t="n">
        <v>46155</v>
      </c>
      <c r="B2241" s="156" t="inlineStr">
        <is>
          <t>M013</t>
        </is>
      </c>
      <c r="C2241" s="156" t="inlineStr">
        <is>
          <t>DEDEBAŞI</t>
        </is>
      </c>
      <c r="D2241" s="156" t="inlineStr">
        <is>
          <t>DERYA YARDIMCI</t>
        </is>
      </c>
      <c r="E2241" s="156" t="n">
        <v>2507</v>
      </c>
      <c r="F2241" s="156" t="n">
        <v>1131132</v>
      </c>
      <c r="G2241" s="157" t="n">
        <v>451.19</v>
      </c>
      <c r="H2241" s="156" t="n">
        <v>2697</v>
      </c>
    </row>
    <row r="2242" ht="48" customHeight="1" s="113">
      <c r="A2242" s="158" t="n">
        <v>46155</v>
      </c>
      <c r="B2242" s="156" t="inlineStr">
        <is>
          <t>M014</t>
        </is>
      </c>
      <c r="C2242" s="156" t="inlineStr">
        <is>
          <t>ESKİİZMİR</t>
        </is>
      </c>
      <c r="D2242" s="156" t="inlineStr">
        <is>
          <t>ERTAN TEKİ</t>
        </is>
      </c>
      <c r="E2242" s="156" t="n">
        <v>2182</v>
      </c>
      <c r="F2242" s="156" t="n">
        <v>1041527</v>
      </c>
      <c r="G2242" s="157" t="n">
        <v>477.33</v>
      </c>
      <c r="H2242" s="156" t="n">
        <v>2241</v>
      </c>
    </row>
    <row r="2243" ht="48" customHeight="1" s="113">
      <c r="A2243" s="158" t="n">
        <v>46155</v>
      </c>
      <c r="B2243" s="156" t="inlineStr">
        <is>
          <t>M015</t>
        </is>
      </c>
      <c r="C2243" s="156" t="inlineStr">
        <is>
          <t>GAZİEMİR-1</t>
        </is>
      </c>
      <c r="D2243" s="156" t="inlineStr">
        <is>
          <t>ALİ ÇELİK</t>
        </is>
      </c>
      <c r="E2243" s="156" t="n">
        <v>1938</v>
      </c>
      <c r="F2243" s="156" t="n">
        <v>830317</v>
      </c>
      <c r="G2243" s="157" t="n">
        <v>428.44</v>
      </c>
      <c r="H2243" s="156" t="n">
        <v>2042</v>
      </c>
    </row>
    <row r="2244" ht="48" customHeight="1" s="113">
      <c r="A2244" s="158" t="n">
        <v>46155</v>
      </c>
      <c r="B2244" s="156" t="inlineStr">
        <is>
          <t>M016</t>
        </is>
      </c>
      <c r="C2244" s="156" t="inlineStr">
        <is>
          <t>GAZİEMİR-2</t>
        </is>
      </c>
      <c r="D2244" s="156" t="inlineStr">
        <is>
          <t>ALİ ÇELİK</t>
        </is>
      </c>
      <c r="E2244" s="156" t="n">
        <v>2715</v>
      </c>
      <c r="F2244" s="156" t="n">
        <v>865211</v>
      </c>
      <c r="G2244" s="157" t="n">
        <v>318.68</v>
      </c>
      <c r="H2244" s="156" t="n">
        <v>2529</v>
      </c>
    </row>
    <row r="2245" ht="48" customHeight="1" s="113">
      <c r="A2245" s="158" t="n">
        <v>46155</v>
      </c>
      <c r="B2245" s="156" t="inlineStr">
        <is>
          <t>M017</t>
        </is>
      </c>
      <c r="C2245" s="156" t="inlineStr">
        <is>
          <t>GAZİEMİR-3</t>
        </is>
      </c>
      <c r="D2245" s="156" t="inlineStr">
        <is>
          <t>ALİ ÇELİK</t>
        </is>
      </c>
      <c r="E2245" s="156" t="n">
        <v>2161</v>
      </c>
      <c r="F2245" s="156" t="n">
        <v>621550</v>
      </c>
      <c r="G2245" s="157" t="n">
        <v>287.62</v>
      </c>
      <c r="H2245" s="156" t="n">
        <v>2007</v>
      </c>
    </row>
    <row r="2246" ht="48" customHeight="1" s="113">
      <c r="A2246" s="158" t="n">
        <v>46155</v>
      </c>
      <c r="B2246" s="156" t="inlineStr">
        <is>
          <t>M018</t>
        </is>
      </c>
      <c r="C2246" s="156" t="inlineStr">
        <is>
          <t>GAZİEMİR-4</t>
        </is>
      </c>
      <c r="D2246" s="156" t="inlineStr">
        <is>
          <t>ALİ ÇELİK</t>
        </is>
      </c>
      <c r="E2246" s="156" t="n">
        <v>1811</v>
      </c>
      <c r="F2246" s="156" t="n">
        <v>678909</v>
      </c>
      <c r="G2246" s="157" t="n">
        <v>374.88</v>
      </c>
      <c r="H2246" s="156" t="n">
        <v>1811</v>
      </c>
    </row>
    <row r="2247" ht="36" customHeight="1" s="113">
      <c r="A2247" s="158" t="n">
        <v>46155</v>
      </c>
      <c r="B2247" s="156" t="inlineStr">
        <is>
          <t>M019</t>
        </is>
      </c>
      <c r="C2247" s="156" t="inlineStr">
        <is>
          <t>GAZİEMİR-5</t>
        </is>
      </c>
      <c r="D2247" s="156" t="inlineStr">
        <is>
          <t>ALİ ÇELİK</t>
        </is>
      </c>
      <c r="E2247" s="156" t="n">
        <v>2187</v>
      </c>
      <c r="F2247" s="156" t="n">
        <v>556738</v>
      </c>
      <c r="G2247" s="157" t="n">
        <v>254.57</v>
      </c>
      <c r="H2247" s="156" t="n">
        <v>2140</v>
      </c>
    </row>
    <row r="2248" ht="24" customHeight="1" s="113">
      <c r="A2248" s="158" t="n">
        <v>46155</v>
      </c>
      <c r="B2248" s="156" t="inlineStr">
        <is>
          <t>M020</t>
        </is>
      </c>
      <c r="C2248" s="156" t="inlineStr">
        <is>
          <t>GAZİEMİR-6</t>
        </is>
      </c>
      <c r="D2248" s="156" t="inlineStr">
        <is>
          <t>ALİ ÇELİK</t>
        </is>
      </c>
      <c r="E2248" s="156" t="n">
        <v>760</v>
      </c>
      <c r="F2248" s="156" t="n">
        <v>352848</v>
      </c>
      <c r="G2248" s="157" t="n">
        <v>464.27</v>
      </c>
      <c r="H2248" s="156" t="n">
        <v>782</v>
      </c>
    </row>
    <row r="2249" ht="36" customHeight="1" s="113">
      <c r="A2249" s="158" t="n">
        <v>46155</v>
      </c>
      <c r="B2249" s="156" t="inlineStr">
        <is>
          <t>M021</t>
        </is>
      </c>
      <c r="C2249" s="156" t="inlineStr">
        <is>
          <t>GAZİEMİR-7</t>
        </is>
      </c>
      <c r="D2249" s="156" t="inlineStr">
        <is>
          <t>ALİ ÇELİK</t>
        </is>
      </c>
      <c r="E2249" s="156" t="n">
        <v>3153</v>
      </c>
      <c r="F2249" s="156" t="n">
        <v>821301</v>
      </c>
      <c r="G2249" s="157" t="n">
        <v>260.48</v>
      </c>
      <c r="H2249" s="156" t="n">
        <v>3189</v>
      </c>
    </row>
    <row r="2250" ht="24" customHeight="1" s="113">
      <c r="A2250" s="158" t="n">
        <v>46155</v>
      </c>
      <c r="B2250" s="156" t="inlineStr">
        <is>
          <t>M022</t>
        </is>
      </c>
      <c r="C2250" s="156" t="inlineStr">
        <is>
          <t>GEDİZ</t>
        </is>
      </c>
      <c r="D2250" s="156" t="inlineStr">
        <is>
          <t>DERYA YARDIMCI</t>
        </is>
      </c>
      <c r="E2250" s="156" t="n">
        <v>1169</v>
      </c>
      <c r="F2250" s="156" t="n">
        <v>398507</v>
      </c>
      <c r="G2250" s="157" t="n">
        <v>340.9</v>
      </c>
      <c r="H2250" s="156" t="n">
        <v>1235</v>
      </c>
    </row>
    <row r="2251" ht="36" customHeight="1" s="113">
      <c r="A2251" s="158" t="n">
        <v>46155</v>
      </c>
      <c r="B2251" s="156" t="inlineStr">
        <is>
          <t>M023</t>
        </is>
      </c>
      <c r="C2251" s="156" t="inlineStr">
        <is>
          <t>GÖZTEPE</t>
        </is>
      </c>
      <c r="D2251" s="156" t="inlineStr">
        <is>
          <t>ERTAN TEKİ</t>
        </is>
      </c>
      <c r="E2251" s="156" t="n">
        <v>3014</v>
      </c>
      <c r="F2251" s="156" t="n">
        <v>973851</v>
      </c>
      <c r="G2251" s="157" t="n">
        <v>323.11</v>
      </c>
      <c r="H2251" s="156" t="n">
        <v>3073</v>
      </c>
    </row>
    <row r="2252" ht="24" customHeight="1" s="113">
      <c r="A2252" s="158" t="n">
        <v>46155</v>
      </c>
      <c r="B2252" s="156" t="inlineStr">
        <is>
          <t>M024</t>
        </is>
      </c>
      <c r="C2252" s="156" t="inlineStr">
        <is>
          <t>GÜMÜŞPALA</t>
        </is>
      </c>
      <c r="D2252" s="156" t="inlineStr">
        <is>
          <t>DERYA YARDIMCI</t>
        </is>
      </c>
      <c r="E2252" s="156" t="n">
        <v>4019</v>
      </c>
      <c r="F2252" s="156" t="n">
        <v>1994419</v>
      </c>
      <c r="G2252" s="157" t="n">
        <v>496.25</v>
      </c>
      <c r="H2252" s="156" t="n">
        <v>4319</v>
      </c>
    </row>
    <row r="2253" ht="36" customHeight="1" s="113">
      <c r="A2253" s="158" t="n">
        <v>46155</v>
      </c>
      <c r="B2253" s="156" t="inlineStr">
        <is>
          <t>M025</t>
        </is>
      </c>
      <c r="C2253" s="156" t="inlineStr">
        <is>
          <t>HAL DEPO</t>
        </is>
      </c>
      <c r="D2253" s="156" t="inlineStr">
        <is>
          <t>HALİT BAŞDAŞ</t>
        </is>
      </c>
      <c r="E2253" s="156" t="n">
        <v>0</v>
      </c>
      <c r="F2253" s="156" t="n">
        <v>0</v>
      </c>
      <c r="G2253" s="156" t="n">
        <v>0</v>
      </c>
      <c r="H2253" s="156" t="n">
        <v>0</v>
      </c>
    </row>
    <row r="2254" ht="36" customHeight="1" s="113">
      <c r="A2254" s="158" t="n">
        <v>46155</v>
      </c>
      <c r="B2254" s="156" t="inlineStr">
        <is>
          <t>M026</t>
        </is>
      </c>
      <c r="C2254" s="156" t="inlineStr">
        <is>
          <t>HARMANDALI</t>
        </is>
      </c>
      <c r="D2254" s="156" t="inlineStr">
        <is>
          <t>DERYA YARDIMCI</t>
        </is>
      </c>
      <c r="E2254" s="156" t="n">
        <v>3153</v>
      </c>
      <c r="F2254" s="156" t="n">
        <v>1430662</v>
      </c>
      <c r="G2254" s="157" t="n">
        <v>453.75</v>
      </c>
      <c r="H2254" s="156" t="n">
        <v>3101</v>
      </c>
    </row>
    <row r="2255" ht="36" customHeight="1" s="113">
      <c r="A2255" s="158" t="n">
        <v>46155</v>
      </c>
      <c r="B2255" s="156" t="inlineStr">
        <is>
          <t>M027</t>
        </is>
      </c>
      <c r="C2255" s="156" t="inlineStr">
        <is>
          <t>HATAY</t>
        </is>
      </c>
      <c r="D2255" s="156" t="inlineStr">
        <is>
          <t>ERTAN TEKİ</t>
        </is>
      </c>
      <c r="E2255" s="156" t="n">
        <v>4753</v>
      </c>
      <c r="F2255" s="156" t="n">
        <v>1726642</v>
      </c>
      <c r="G2255" s="157" t="n">
        <v>363.27</v>
      </c>
      <c r="H2255" s="156" t="n">
        <v>4904</v>
      </c>
    </row>
    <row r="2256" ht="48" customHeight="1" s="113">
      <c r="A2256" s="158" t="n">
        <v>46155</v>
      </c>
      <c r="B2256" s="156" t="inlineStr">
        <is>
          <t>M028</t>
        </is>
      </c>
      <c r="C2256" s="156" t="inlineStr">
        <is>
          <t>KARŞIYAKA-1</t>
        </is>
      </c>
      <c r="D2256" s="156" t="inlineStr">
        <is>
          <t>DERYA YARDIMCI</t>
        </is>
      </c>
      <c r="E2256" s="156" t="n">
        <v>2583</v>
      </c>
      <c r="F2256" s="156" t="n">
        <v>1075967</v>
      </c>
      <c r="G2256" s="157" t="n">
        <v>416.56</v>
      </c>
      <c r="H2256" s="156" t="n">
        <v>2447</v>
      </c>
    </row>
    <row r="2257" ht="36" customHeight="1" s="113">
      <c r="A2257" s="158" t="n">
        <v>46155</v>
      </c>
      <c r="B2257" s="156" t="inlineStr">
        <is>
          <t>M029</t>
        </is>
      </c>
      <c r="C2257" s="156" t="inlineStr">
        <is>
          <t>KARŞIYAKA-2</t>
        </is>
      </c>
      <c r="D2257" s="156" t="inlineStr">
        <is>
          <t>DERYA YARDIMCI</t>
        </is>
      </c>
      <c r="E2257" s="156" t="n">
        <v>1068</v>
      </c>
      <c r="F2257" s="156" t="n">
        <v>274795</v>
      </c>
      <c r="G2257" s="157" t="n">
        <v>257.3</v>
      </c>
      <c r="H2257" s="156" t="n">
        <v>1117</v>
      </c>
    </row>
    <row r="2258" ht="41.25" customHeight="1" s="113">
      <c r="A2258" s="158" t="n">
        <v>46155</v>
      </c>
      <c r="B2258" s="156" t="inlineStr">
        <is>
          <t>M030</t>
        </is>
      </c>
      <c r="C2258" s="156" t="inlineStr">
        <is>
          <t>MANAVKUYU</t>
        </is>
      </c>
      <c r="D2258" s="156" t="inlineStr">
        <is>
          <t>DERYA YARDIMCI</t>
        </is>
      </c>
      <c r="E2258" s="156" t="n">
        <v>1966</v>
      </c>
      <c r="F2258" s="156" t="n">
        <v>498487</v>
      </c>
      <c r="G2258" s="157" t="n">
        <v>253.55</v>
      </c>
      <c r="H2258" s="156" t="n">
        <v>2110</v>
      </c>
    </row>
    <row r="2259" ht="24" customHeight="1" s="113">
      <c r="A2259" s="158" t="n">
        <v>46155</v>
      </c>
      <c r="B2259" s="156" t="inlineStr">
        <is>
          <t>M031</t>
        </is>
      </c>
      <c r="C2259" s="156" t="inlineStr">
        <is>
          <t>MENDERES</t>
        </is>
      </c>
      <c r="D2259" s="156" t="inlineStr">
        <is>
          <t>CÜNEYT ÇIKRIKÇI - AYŞE AVCU</t>
        </is>
      </c>
      <c r="E2259" s="156" t="n">
        <v>4309</v>
      </c>
      <c r="F2259" s="156" t="n">
        <v>902637</v>
      </c>
      <c r="G2259" s="157" t="n">
        <v>209.48</v>
      </c>
      <c r="H2259" s="156" t="n">
        <v>4321</v>
      </c>
    </row>
    <row r="2260" ht="36" customHeight="1" s="113">
      <c r="A2260" s="158" t="n">
        <v>46155</v>
      </c>
      <c r="B2260" s="156" t="inlineStr">
        <is>
          <t>M032</t>
        </is>
      </c>
      <c r="C2260" s="156" t="inlineStr">
        <is>
          <t>MENDERES DEPO</t>
        </is>
      </c>
      <c r="D2260" s="156" t="inlineStr">
        <is>
          <t>AYHAN DAŞDEMİR</t>
        </is>
      </c>
      <c r="E2260" s="156" t="n">
        <v>0</v>
      </c>
      <c r="F2260" s="156" t="n">
        <v>0</v>
      </c>
      <c r="G2260" s="156" t="n">
        <v>0</v>
      </c>
      <c r="H2260" s="156" t="n">
        <v>0</v>
      </c>
    </row>
    <row r="2261" ht="24" customHeight="1" s="113">
      <c r="A2261" s="158" t="n">
        <v>46155</v>
      </c>
      <c r="B2261" s="156" t="inlineStr">
        <is>
          <t>M033</t>
        </is>
      </c>
      <c r="C2261" s="156" t="inlineStr">
        <is>
          <t>MERKEZ</t>
        </is>
      </c>
      <c r="D2261" s="156" t="inlineStr">
        <is>
          <t>GENEL MÜDÜR</t>
        </is>
      </c>
      <c r="E2261" s="156" t="n">
        <v>0</v>
      </c>
      <c r="F2261" s="156" t="n">
        <v>0</v>
      </c>
      <c r="G2261" s="156" t="n">
        <v>0</v>
      </c>
      <c r="H2261" s="156" t="n">
        <v>0</v>
      </c>
    </row>
    <row r="2262" ht="24" customHeight="1" s="113">
      <c r="A2262" s="158" t="n">
        <v>46155</v>
      </c>
      <c r="B2262" s="156" t="inlineStr">
        <is>
          <t>M034</t>
        </is>
      </c>
      <c r="C2262" s="156" t="inlineStr">
        <is>
          <t>NARLIDERE</t>
        </is>
      </c>
      <c r="D2262" s="156" t="inlineStr">
        <is>
          <t>ERTAN TEKİ</t>
        </is>
      </c>
      <c r="E2262" s="156" t="n">
        <v>3475</v>
      </c>
      <c r="F2262" s="156" t="n">
        <v>902496</v>
      </c>
      <c r="G2262" s="157" t="n">
        <v>259.71</v>
      </c>
      <c r="H2262" s="156" t="n">
        <v>3456</v>
      </c>
    </row>
    <row r="2263" ht="48" customHeight="1" s="113">
      <c r="A2263" s="158" t="n">
        <v>46155</v>
      </c>
      <c r="B2263" s="156" t="inlineStr">
        <is>
          <t>M035</t>
        </is>
      </c>
      <c r="C2263" s="156" t="inlineStr">
        <is>
          <t>OSMANGAZİ</t>
        </is>
      </c>
      <c r="D2263" s="156" t="inlineStr">
        <is>
          <t>DERYA YARDIMCI</t>
        </is>
      </c>
      <c r="E2263" s="156" t="n">
        <v>4120</v>
      </c>
      <c r="F2263" s="156" t="n">
        <v>1518663</v>
      </c>
      <c r="G2263" s="157" t="n">
        <v>368.61</v>
      </c>
      <c r="H2263" s="156" t="n">
        <v>4237</v>
      </c>
    </row>
    <row r="2264" ht="48" customHeight="1" s="113">
      <c r="A2264" s="158" t="n">
        <v>46155</v>
      </c>
      <c r="B2264" s="156" t="inlineStr">
        <is>
          <t>M036</t>
        </is>
      </c>
      <c r="C2264" s="156" t="inlineStr">
        <is>
          <t>POLİGON</t>
        </is>
      </c>
      <c r="D2264" s="156" t="inlineStr">
        <is>
          <t>ERTAN TEKİ</t>
        </is>
      </c>
      <c r="E2264" s="156" t="n">
        <v>1728</v>
      </c>
      <c r="F2264" s="156" t="n">
        <v>344568</v>
      </c>
      <c r="G2264" s="157" t="n">
        <v>199.4</v>
      </c>
      <c r="H2264" s="156" t="n">
        <v>1847</v>
      </c>
    </row>
    <row r="2265" ht="48" customHeight="1" s="113">
      <c r="A2265" s="158" t="n">
        <v>46155</v>
      </c>
      <c r="B2265" s="156" t="inlineStr">
        <is>
          <t>M037</t>
        </is>
      </c>
      <c r="C2265" s="156" t="inlineStr">
        <is>
          <t>SEFERİHİSAR</t>
        </is>
      </c>
      <c r="D2265" s="156" t="inlineStr">
        <is>
          <t>ERTAN TEKİ</t>
        </is>
      </c>
      <c r="E2265" s="156" t="n">
        <v>3339</v>
      </c>
      <c r="F2265" s="156" t="n">
        <v>1528366</v>
      </c>
      <c r="G2265" s="157" t="n">
        <v>457.73</v>
      </c>
      <c r="H2265" s="156" t="n">
        <v>3120</v>
      </c>
    </row>
    <row r="2266" ht="48" customHeight="1" s="113">
      <c r="A2266" s="158" t="n">
        <v>46155</v>
      </c>
      <c r="B2266" s="156" t="inlineStr">
        <is>
          <t>M038</t>
        </is>
      </c>
      <c r="C2266" s="156" t="inlineStr">
        <is>
          <t>TORBALI 1</t>
        </is>
      </c>
      <c r="D2266" s="156" t="inlineStr">
        <is>
          <t>CÜNEYT ÇIKRIKÇI - AYŞE AVCU</t>
        </is>
      </c>
      <c r="E2266" s="156" t="n">
        <v>1776</v>
      </c>
      <c r="F2266" s="156" t="n">
        <v>878606</v>
      </c>
      <c r="G2266" s="157" t="n">
        <v>494.71</v>
      </c>
      <c r="H2266" s="156" t="n">
        <v>1871</v>
      </c>
    </row>
    <row r="2267" ht="48" customHeight="1" s="113">
      <c r="A2267" s="158" t="n">
        <v>46155</v>
      </c>
      <c r="B2267" s="156" t="inlineStr">
        <is>
          <t>M039</t>
        </is>
      </c>
      <c r="C2267" s="156" t="inlineStr">
        <is>
          <t>TORBALI 2</t>
        </is>
      </c>
      <c r="D2267" s="156" t="inlineStr">
        <is>
          <t>CÜNEYT ÇIKRIKÇI - AYŞE AVCU</t>
        </is>
      </c>
      <c r="E2267" s="156" t="n">
        <v>2730</v>
      </c>
      <c r="F2267" s="156" t="n">
        <v>984519</v>
      </c>
      <c r="G2267" s="157" t="n">
        <v>360.63</v>
      </c>
      <c r="H2267" s="156" t="n">
        <v>2595</v>
      </c>
    </row>
    <row r="2268" ht="24" customHeight="1" s="113">
      <c r="A2268" s="158" t="n">
        <v>46155</v>
      </c>
      <c r="B2268" s="156" t="inlineStr">
        <is>
          <t>M040</t>
        </is>
      </c>
      <c r="C2268" s="156" t="inlineStr">
        <is>
          <t>TORBALI 3</t>
        </is>
      </c>
      <c r="D2268" s="156" t="inlineStr">
        <is>
          <t>CÜNEYT ÇIKRIKÇI - AYŞE AVCU</t>
        </is>
      </c>
      <c r="E2268" s="156" t="n">
        <v>2614</v>
      </c>
      <c r="F2268" s="156" t="n">
        <v>824634</v>
      </c>
      <c r="G2268" s="157" t="n">
        <v>315.47</v>
      </c>
      <c r="H2268" s="156" t="n">
        <v>2576</v>
      </c>
    </row>
    <row r="2269" ht="36" customHeight="1" s="113">
      <c r="A2269" s="158" t="n">
        <v>46155</v>
      </c>
      <c r="B2269" s="156" t="inlineStr">
        <is>
          <t>M041</t>
        </is>
      </c>
      <c r="C2269" s="156" t="inlineStr">
        <is>
          <t>TORBALI 4</t>
        </is>
      </c>
      <c r="D2269" s="156" t="inlineStr">
        <is>
          <t>CÜNEYT ÇIKRIKÇI - AYŞE AVCU</t>
        </is>
      </c>
      <c r="E2269" s="156" t="n">
        <v>2743</v>
      </c>
      <c r="F2269" s="156" t="n">
        <v>1351098</v>
      </c>
      <c r="G2269" s="157" t="n">
        <v>492.56</v>
      </c>
      <c r="H2269" s="156" t="n">
        <v>2880</v>
      </c>
    </row>
    <row r="2270" ht="24" customHeight="1" s="113">
      <c r="A2270" s="158" t="n">
        <v>46155</v>
      </c>
      <c r="B2270" s="156" t="inlineStr">
        <is>
          <t>M042</t>
        </is>
      </c>
      <c r="C2270" s="156" t="inlineStr">
        <is>
          <t>TORBALI 5</t>
        </is>
      </c>
      <c r="D2270" s="156" t="inlineStr">
        <is>
          <t>CÜNEYT ÇIKRIKÇI - AYŞE AVCU</t>
        </is>
      </c>
      <c r="E2270" s="156" t="n">
        <v>3885</v>
      </c>
      <c r="F2270" s="156" t="n">
        <v>1218918</v>
      </c>
      <c r="G2270" s="157" t="n">
        <v>313.75</v>
      </c>
      <c r="H2270" s="156" t="n">
        <v>4157</v>
      </c>
    </row>
    <row r="2271" ht="36" customHeight="1" s="113">
      <c r="A2271" s="158" t="n">
        <v>46155</v>
      </c>
      <c r="B2271" s="156" t="inlineStr">
        <is>
          <t>M043</t>
        </is>
      </c>
      <c r="C2271" s="156" t="inlineStr">
        <is>
          <t>YAPICIOĞLU</t>
        </is>
      </c>
      <c r="D2271" s="156" t="inlineStr">
        <is>
          <t>ERTAN TEKİ</t>
        </is>
      </c>
      <c r="E2271" s="156" t="n">
        <v>1587</v>
      </c>
      <c r="F2271" s="156" t="n">
        <v>751814</v>
      </c>
      <c r="G2271" s="157" t="n">
        <v>473.73</v>
      </c>
      <c r="H2271" s="156" t="n">
        <v>1433</v>
      </c>
    </row>
    <row r="2272" ht="24" customHeight="1" s="113">
      <c r="A2272" s="158" t="n">
        <v>46155</v>
      </c>
      <c r="B2272" s="156" t="inlineStr">
        <is>
          <t>M044</t>
        </is>
      </c>
      <c r="C2272" s="156" t="inlineStr">
        <is>
          <t>YEŞİLOVA</t>
        </is>
      </c>
      <c r="D2272" s="156" t="inlineStr">
        <is>
          <t>DERYA YARDIMCI</t>
        </is>
      </c>
      <c r="E2272" s="156" t="n">
        <v>617</v>
      </c>
      <c r="F2272" s="156" t="n">
        <v>132774</v>
      </c>
      <c r="G2272" s="157" t="n">
        <v>215.19</v>
      </c>
      <c r="H2272" s="156" t="n">
        <v>616</v>
      </c>
    </row>
    <row r="2273" ht="36" customHeight="1" s="113">
      <c r="A2273" s="158" t="n">
        <v>46155</v>
      </c>
      <c r="B2273" s="156" t="inlineStr">
        <is>
          <t>M045</t>
        </is>
      </c>
      <c r="C2273" s="156" t="inlineStr">
        <is>
          <t>Z1  ET DEPO</t>
        </is>
      </c>
      <c r="D2273" s="156" t="inlineStr">
        <is>
          <t>FARUK MALKOÇ</t>
        </is>
      </c>
      <c r="E2273" s="156" t="n">
        <v>0</v>
      </c>
      <c r="F2273" s="156" t="n">
        <v>0</v>
      </c>
      <c r="G2273" s="156" t="n">
        <v>0</v>
      </c>
      <c r="H2273" s="156" t="n">
        <v>0</v>
      </c>
    </row>
    <row r="2274" ht="48" customHeight="1" s="113">
      <c r="A2274" s="158" t="n">
        <v>46155</v>
      </c>
      <c r="B2274" s="156" t="inlineStr">
        <is>
          <t>M046</t>
        </is>
      </c>
      <c r="C2274" s="156" t="inlineStr">
        <is>
          <t>ÇAMDİBİ</t>
        </is>
      </c>
      <c r="D2274" s="156" t="inlineStr">
        <is>
          <t>DERYA YARDIMCI</t>
        </is>
      </c>
      <c r="E2274" s="156" t="n">
        <v>2884</v>
      </c>
      <c r="F2274" s="156" t="n">
        <v>634714</v>
      </c>
      <c r="G2274" s="157" t="n">
        <v>220.08</v>
      </c>
      <c r="H2274" s="156" t="n">
        <v>2891</v>
      </c>
    </row>
    <row r="2275" ht="24" customHeight="1" s="113">
      <c r="A2275" s="158" t="n">
        <v>46155</v>
      </c>
      <c r="B2275" s="156" t="inlineStr">
        <is>
          <t>M047</t>
        </is>
      </c>
      <c r="C2275" s="156" t="inlineStr">
        <is>
          <t>ÇİFTLİK</t>
        </is>
      </c>
      <c r="D2275" s="156" t="inlineStr">
        <is>
          <t>CEBRAİL ÇİÇEK</t>
        </is>
      </c>
      <c r="E2275" s="156" t="n">
        <v>0</v>
      </c>
      <c r="F2275" s="156" t="n">
        <v>0</v>
      </c>
      <c r="G2275" s="156" t="n">
        <v>0</v>
      </c>
      <c r="H2275" s="156" t="n">
        <v>0</v>
      </c>
    </row>
    <row r="2276" ht="24" customHeight="1" s="113">
      <c r="A2276" s="158" t="n">
        <v>46155</v>
      </c>
      <c r="B2276" s="156" t="inlineStr">
        <is>
          <t>M048</t>
        </is>
      </c>
      <c r="C2276" s="156" t="inlineStr">
        <is>
          <t>ÇİĞLİ</t>
        </is>
      </c>
      <c r="D2276" s="156" t="inlineStr">
        <is>
          <t>DERYA YARDIMCI</t>
        </is>
      </c>
      <c r="E2276" s="156" t="n">
        <v>2079</v>
      </c>
      <c r="F2276" s="156" t="n">
        <v>455428</v>
      </c>
      <c r="G2276" s="157" t="n">
        <v>219.06</v>
      </c>
      <c r="H2276" s="156" t="n">
        <v>1928</v>
      </c>
    </row>
    <row r="2277" ht="36" customHeight="1" s="113">
      <c r="A2277" s="158" t="n">
        <v>46155</v>
      </c>
      <c r="B2277" s="156" t="inlineStr">
        <is>
          <t>M049</t>
        </is>
      </c>
      <c r="C2277" s="156" t="inlineStr">
        <is>
          <t>ÖZDERE</t>
        </is>
      </c>
      <c r="D2277" s="156" t="inlineStr">
        <is>
          <t>CÜNEYT ÇIKRIKÇI - AYŞE AVCU</t>
        </is>
      </c>
      <c r="E2277" s="156" t="n">
        <v>831</v>
      </c>
      <c r="F2277" s="156" t="n">
        <v>304079</v>
      </c>
      <c r="G2277" s="157" t="n">
        <v>365.92</v>
      </c>
      <c r="H2277" s="156" t="n">
        <v>861</v>
      </c>
    </row>
    <row r="2278" ht="36" customHeight="1" s="113">
      <c r="A2278" s="158" t="n">
        <v>46155</v>
      </c>
      <c r="B2278" s="156" t="inlineStr">
        <is>
          <t>M050</t>
        </is>
      </c>
      <c r="C2278" s="156" t="inlineStr">
        <is>
          <t>İZMİRSPOR</t>
        </is>
      </c>
      <c r="D2278" s="156" t="inlineStr">
        <is>
          <t>ERTAN TEKİ</t>
        </is>
      </c>
      <c r="E2278" s="156" t="n">
        <v>3201</v>
      </c>
      <c r="F2278" s="156" t="n">
        <v>1716845</v>
      </c>
      <c r="G2278" s="157" t="n">
        <v>536.35</v>
      </c>
      <c r="H2278" s="156" t="n">
        <v>3398</v>
      </c>
    </row>
    <row r="2279" ht="24" customHeight="1" s="113">
      <c r="A2279" s="158" t="n">
        <v>46155</v>
      </c>
      <c r="B2279" s="156" t="inlineStr">
        <is>
          <t>M051</t>
        </is>
      </c>
      <c r="C2279" s="156" t="inlineStr">
        <is>
          <t>ŞİRİNYER</t>
        </is>
      </c>
      <c r="D2279" s="156" t="inlineStr">
        <is>
          <t>ERTAN TEKİ</t>
        </is>
      </c>
      <c r="E2279" s="156" t="n">
        <v>1179</v>
      </c>
      <c r="F2279" s="156" t="n">
        <v>645393</v>
      </c>
      <c r="G2279" s="157" t="n">
        <v>547.41</v>
      </c>
      <c r="H2279" s="156" t="n">
        <v>1219</v>
      </c>
    </row>
    <row r="2280" ht="24" customHeight="1" s="113">
      <c r="A2280" s="158" t="n">
        <v>46155</v>
      </c>
      <c r="B2280" s="156" t="inlineStr">
        <is>
          <t>M052</t>
        </is>
      </c>
      <c r="C2280" s="156" t="inlineStr">
        <is>
          <t>ŞİRİNYER 2</t>
        </is>
      </c>
      <c r="D2280" s="156" t="inlineStr">
        <is>
          <t>DERYA YARDIMCI</t>
        </is>
      </c>
      <c r="E2280" s="156" t="n">
        <v>1884</v>
      </c>
      <c r="F2280" s="156" t="n">
        <v>934325</v>
      </c>
      <c r="G2280" s="157" t="n">
        <v>495.93</v>
      </c>
      <c r="H2280" s="156" t="n">
        <v>1928</v>
      </c>
    </row>
    <row r="2281" ht="24" customHeight="1" s="113">
      <c r="A2281" s="158" t="n">
        <v>46155</v>
      </c>
      <c r="B2281" s="156" t="inlineStr">
        <is>
          <t>M057</t>
        </is>
      </c>
      <c r="C2281" s="156" t="inlineStr">
        <is>
          <t>BUCA2</t>
        </is>
      </c>
      <c r="D2281" s="156" t="inlineStr">
        <is>
          <t>ERTAN TEKİ</t>
        </is>
      </c>
      <c r="E2281" s="156" t="n">
        <v>0</v>
      </c>
      <c r="F2281" s="156" t="n">
        <v>0</v>
      </c>
      <c r="G2281" s="156" t="n">
        <v>0</v>
      </c>
      <c r="H2281" s="156" t="n">
        <v>0</v>
      </c>
    </row>
    <row r="2282" ht="27.75" customHeight="1" s="113">
      <c r="A2282" s="158" t="n">
        <v>46156</v>
      </c>
      <c r="B2282" s="156" t="inlineStr">
        <is>
          <t>M001</t>
        </is>
      </c>
      <c r="C2282" s="156" t="inlineStr">
        <is>
          <t>AKEVLER</t>
        </is>
      </c>
      <c r="D2282" s="156" t="inlineStr">
        <is>
          <t>ERTAN TEKİ</t>
        </is>
      </c>
      <c r="E2282" s="156" t="n">
        <v>1022</v>
      </c>
      <c r="F2282" s="156" t="n">
        <v>329122</v>
      </c>
      <c r="G2282" s="157" t="n">
        <v>322.04</v>
      </c>
      <c r="H2282" s="156" t="n">
        <v>1023</v>
      </c>
    </row>
    <row r="2283" ht="24" customHeight="1" s="113">
      <c r="A2283" s="158" t="n">
        <v>46156</v>
      </c>
      <c r="B2283" s="156" t="inlineStr">
        <is>
          <t>M002</t>
        </is>
      </c>
      <c r="C2283" s="156" t="inlineStr">
        <is>
          <t>AYDIN EFELER</t>
        </is>
      </c>
      <c r="D2283" s="156" t="inlineStr">
        <is>
          <t>CÜNEYT ÇIKRIKÇI - AYŞE AVCU</t>
        </is>
      </c>
      <c r="E2283" s="156" t="n">
        <v>2086</v>
      </c>
      <c r="F2283" s="156" t="n">
        <v>674592</v>
      </c>
      <c r="G2283" s="157" t="n">
        <v>323.39</v>
      </c>
      <c r="H2283" s="156" t="n">
        <v>2232</v>
      </c>
    </row>
    <row r="2284" ht="48" customHeight="1" s="113">
      <c r="A2284" s="158" t="n">
        <v>46156</v>
      </c>
      <c r="B2284" s="156" t="inlineStr">
        <is>
          <t>M003</t>
        </is>
      </c>
      <c r="C2284" s="156" t="inlineStr">
        <is>
          <t>AYDIN EFELER-2</t>
        </is>
      </c>
      <c r="D2284" s="156" t="inlineStr">
        <is>
          <t>CÜNEYT ÇIKRIKÇI - AYŞE AVCU</t>
        </is>
      </c>
      <c r="E2284" s="156" t="n">
        <v>1750</v>
      </c>
      <c r="F2284" s="156" t="n">
        <v>640287</v>
      </c>
      <c r="G2284" s="157" t="n">
        <v>365.88</v>
      </c>
      <c r="H2284" s="156" t="n">
        <v>1700</v>
      </c>
    </row>
    <row r="2285" ht="48" customHeight="1" s="113">
      <c r="A2285" s="158" t="n">
        <v>46156</v>
      </c>
      <c r="B2285" s="156" t="inlineStr">
        <is>
          <t>M004</t>
        </is>
      </c>
      <c r="C2285" s="156" t="inlineStr">
        <is>
          <t>AYDIN FATİH</t>
        </is>
      </c>
      <c r="D2285" s="156" t="inlineStr">
        <is>
          <t>CÜNEYT ÇIKRIKÇI - AYŞE AVCU</t>
        </is>
      </c>
      <c r="E2285" s="156" t="n">
        <v>1141</v>
      </c>
      <c r="F2285" s="156" t="n">
        <v>464309</v>
      </c>
      <c r="G2285" s="157" t="n">
        <v>406.93</v>
      </c>
      <c r="H2285" s="156" t="n">
        <v>1111</v>
      </c>
    </row>
    <row r="2286" ht="48" customHeight="1" s="113">
      <c r="A2286" s="158" t="n">
        <v>46156</v>
      </c>
      <c r="B2286" s="156" t="inlineStr">
        <is>
          <t>M005</t>
        </is>
      </c>
      <c r="C2286" s="156" t="inlineStr">
        <is>
          <t>AYDIN FATİH-2</t>
        </is>
      </c>
      <c r="D2286" s="156" t="inlineStr">
        <is>
          <t>CÜNEYT ÇIKRIKÇI - AYŞE AVCU</t>
        </is>
      </c>
      <c r="E2286" s="156" t="n">
        <v>1334</v>
      </c>
      <c r="F2286" s="156" t="n">
        <v>739952</v>
      </c>
      <c r="G2286" s="157" t="n">
        <v>554.6900000000001</v>
      </c>
      <c r="H2286" s="156" t="n">
        <v>1330</v>
      </c>
    </row>
    <row r="2287" ht="48" customHeight="1" s="113">
      <c r="A2287" s="158" t="n">
        <v>46156</v>
      </c>
      <c r="B2287" s="156" t="inlineStr">
        <is>
          <t>M006</t>
        </is>
      </c>
      <c r="C2287" s="156" t="inlineStr">
        <is>
          <t>AYDIN GİRNE</t>
        </is>
      </c>
      <c r="D2287" s="156" t="inlineStr">
        <is>
          <t>CÜNEYT ÇIKRIKÇI - AYŞE AVCU</t>
        </is>
      </c>
      <c r="E2287" s="156" t="n">
        <v>1536</v>
      </c>
      <c r="F2287" s="156" t="n">
        <v>415150</v>
      </c>
      <c r="G2287" s="157" t="n">
        <v>270.28</v>
      </c>
      <c r="H2287" s="156" t="n">
        <v>1573</v>
      </c>
    </row>
    <row r="2288" ht="48" customHeight="1" s="113">
      <c r="A2288" s="158" t="n">
        <v>46156</v>
      </c>
      <c r="B2288" s="156" t="inlineStr">
        <is>
          <t>M007</t>
        </is>
      </c>
      <c r="C2288" s="156" t="inlineStr">
        <is>
          <t>AYDIN MİMARSİNAN</t>
        </is>
      </c>
      <c r="D2288" s="156" t="inlineStr">
        <is>
          <t>CÜNEYT ÇIKRIKÇI - AYŞE AVCU</t>
        </is>
      </c>
      <c r="E2288" s="156" t="n">
        <v>4113</v>
      </c>
      <c r="F2288" s="156" t="n">
        <v>961174</v>
      </c>
      <c r="G2288" s="157" t="n">
        <v>233.69</v>
      </c>
      <c r="H2288" s="156" t="n">
        <v>3829</v>
      </c>
    </row>
    <row r="2289" ht="48" customHeight="1" s="113">
      <c r="A2289" s="158" t="n">
        <v>46156</v>
      </c>
      <c r="B2289" s="156" t="inlineStr">
        <is>
          <t>M008</t>
        </is>
      </c>
      <c r="C2289" s="156" t="inlineStr">
        <is>
          <t>AYRANCILAR</t>
        </is>
      </c>
      <c r="D2289" s="156" t="inlineStr">
        <is>
          <t>CÜNEYT ÇIKRIKÇI - AYŞE AVCU</t>
        </is>
      </c>
      <c r="E2289" s="156" t="n">
        <v>3647</v>
      </c>
      <c r="F2289" s="156" t="n">
        <v>918529</v>
      </c>
      <c r="G2289" s="157" t="n">
        <v>251.86</v>
      </c>
      <c r="H2289" s="156" t="n">
        <v>3579</v>
      </c>
    </row>
    <row r="2290" ht="48" customHeight="1" s="113">
      <c r="A2290" s="158" t="n">
        <v>46156</v>
      </c>
      <c r="B2290" s="156" t="inlineStr">
        <is>
          <t>M009</t>
        </is>
      </c>
      <c r="C2290" s="156" t="inlineStr">
        <is>
          <t>BALÇOVA</t>
        </is>
      </c>
      <c r="D2290" s="156" t="inlineStr">
        <is>
          <t>ERTAN TEKİ</t>
        </is>
      </c>
      <c r="E2290" s="156" t="n">
        <v>2374</v>
      </c>
      <c r="F2290" s="156" t="n">
        <v>420733</v>
      </c>
      <c r="G2290" s="157" t="n">
        <v>177.23</v>
      </c>
      <c r="H2290" s="156" t="n">
        <v>2278</v>
      </c>
    </row>
    <row r="2291" ht="24" customHeight="1" s="113">
      <c r="A2291" s="158" t="n">
        <v>46156</v>
      </c>
      <c r="B2291" s="156" t="inlineStr">
        <is>
          <t>M010</t>
        </is>
      </c>
      <c r="C2291" s="156" t="inlineStr">
        <is>
          <t>BAYRAKLI</t>
        </is>
      </c>
      <c r="D2291" s="156" t="inlineStr">
        <is>
          <t>DERYA YARDIMCI</t>
        </is>
      </c>
      <c r="E2291" s="156" t="n">
        <v>3480</v>
      </c>
      <c r="F2291" s="156" t="n">
        <v>845426</v>
      </c>
      <c r="G2291" s="157" t="n">
        <v>242.94</v>
      </c>
      <c r="H2291" s="156" t="n">
        <v>3496</v>
      </c>
    </row>
    <row r="2292" ht="36" customHeight="1" s="113">
      <c r="A2292" s="158" t="n">
        <v>46156</v>
      </c>
      <c r="B2292" s="156" t="inlineStr">
        <is>
          <t>M011</t>
        </is>
      </c>
      <c r="C2292" s="156" t="inlineStr">
        <is>
          <t>BOZYAKA</t>
        </is>
      </c>
      <c r="D2292" s="156" t="inlineStr">
        <is>
          <t>ERTAN TEKİ</t>
        </is>
      </c>
      <c r="E2292" s="156" t="n">
        <v>1770</v>
      </c>
      <c r="F2292" s="156" t="n">
        <v>721030</v>
      </c>
      <c r="G2292" s="157" t="n">
        <v>407.36</v>
      </c>
      <c r="H2292" s="156" t="n">
        <v>1606</v>
      </c>
    </row>
    <row r="2293" ht="24" customHeight="1" s="113">
      <c r="A2293" s="158" t="n">
        <v>46156</v>
      </c>
      <c r="B2293" s="156" t="inlineStr">
        <is>
          <t>M012</t>
        </is>
      </c>
      <c r="C2293" s="156" t="inlineStr">
        <is>
          <t xml:space="preserve">BUCA </t>
        </is>
      </c>
      <c r="D2293" s="156" t="inlineStr">
        <is>
          <t>DERYA YARDIMCI</t>
        </is>
      </c>
      <c r="E2293" s="156" t="n">
        <v>1313</v>
      </c>
      <c r="F2293" s="156" t="n">
        <v>584213</v>
      </c>
      <c r="G2293" s="157" t="n">
        <v>444.95</v>
      </c>
      <c r="H2293" s="156" t="n">
        <v>1316</v>
      </c>
    </row>
    <row r="2294" ht="36" customHeight="1" s="113">
      <c r="A2294" s="158" t="n">
        <v>46156</v>
      </c>
      <c r="B2294" s="156" t="inlineStr">
        <is>
          <t>M013</t>
        </is>
      </c>
      <c r="C2294" s="156" t="inlineStr">
        <is>
          <t>DEDEBAŞI</t>
        </is>
      </c>
      <c r="D2294" s="156" t="inlineStr">
        <is>
          <t>DERYA YARDIMCI</t>
        </is>
      </c>
      <c r="E2294" s="156" t="n">
        <v>2481</v>
      </c>
      <c r="F2294" s="156" t="n">
        <v>1138624</v>
      </c>
      <c r="G2294" s="157" t="n">
        <v>458.94</v>
      </c>
      <c r="H2294" s="156" t="n">
        <v>2344</v>
      </c>
    </row>
    <row r="2295" ht="36" customHeight="1" s="113">
      <c r="A2295" s="158" t="n">
        <v>46156</v>
      </c>
      <c r="B2295" s="156" t="inlineStr">
        <is>
          <t>M014</t>
        </is>
      </c>
      <c r="C2295" s="156" t="inlineStr">
        <is>
          <t>ESKİİZMİR</t>
        </is>
      </c>
      <c r="D2295" s="156" t="inlineStr">
        <is>
          <t>ERTAN TEKİ</t>
        </is>
      </c>
      <c r="E2295" s="156" t="n">
        <v>2263</v>
      </c>
      <c r="F2295" s="156" t="n">
        <v>998790</v>
      </c>
      <c r="G2295" s="157" t="n">
        <v>441.36</v>
      </c>
      <c r="H2295" s="156" t="n">
        <v>2333</v>
      </c>
    </row>
    <row r="2296" ht="24" customHeight="1" s="113">
      <c r="A2296" s="158" t="n">
        <v>46156</v>
      </c>
      <c r="B2296" s="156" t="inlineStr">
        <is>
          <t>M015</t>
        </is>
      </c>
      <c r="C2296" s="156" t="inlineStr">
        <is>
          <t>GAZİEMİR-1</t>
        </is>
      </c>
      <c r="D2296" s="156" t="inlineStr">
        <is>
          <t>ALİ ÇELİK</t>
        </is>
      </c>
      <c r="E2296" s="156" t="n">
        <v>2291</v>
      </c>
      <c r="F2296" s="156" t="n">
        <v>875440</v>
      </c>
      <c r="G2296" s="157" t="n">
        <v>382.12</v>
      </c>
      <c r="H2296" s="156" t="n">
        <v>2113</v>
      </c>
    </row>
    <row r="2297" ht="48" customHeight="1" s="113">
      <c r="A2297" s="158" t="n">
        <v>46156</v>
      </c>
      <c r="B2297" s="156" t="inlineStr">
        <is>
          <t>M016</t>
        </is>
      </c>
      <c r="C2297" s="156" t="inlineStr">
        <is>
          <t>GAZİEMİR-2</t>
        </is>
      </c>
      <c r="D2297" s="156" t="inlineStr">
        <is>
          <t>ALİ ÇELİK</t>
        </is>
      </c>
      <c r="E2297" s="156" t="n">
        <v>2251</v>
      </c>
      <c r="F2297" s="156" t="n">
        <v>771753</v>
      </c>
      <c r="G2297" s="157" t="n">
        <v>342.85</v>
      </c>
      <c r="H2297" s="156" t="n">
        <v>2230</v>
      </c>
    </row>
    <row r="2298" ht="48" customHeight="1" s="113">
      <c r="A2298" s="158" t="n">
        <v>46156</v>
      </c>
      <c r="B2298" s="156" t="inlineStr">
        <is>
          <t>M017</t>
        </is>
      </c>
      <c r="C2298" s="156" t="inlineStr">
        <is>
          <t>GAZİEMİR-3</t>
        </is>
      </c>
      <c r="D2298" s="156" t="inlineStr">
        <is>
          <t>ALİ ÇELİK</t>
        </is>
      </c>
      <c r="E2298" s="156" t="n">
        <v>2360</v>
      </c>
      <c r="F2298" s="156" t="n">
        <v>666731</v>
      </c>
      <c r="G2298" s="157" t="n">
        <v>282.51</v>
      </c>
      <c r="H2298" s="156" t="n">
        <v>2310</v>
      </c>
    </row>
    <row r="2299" ht="48" customHeight="1" s="113">
      <c r="A2299" s="158" t="n">
        <v>46156</v>
      </c>
      <c r="B2299" s="156" t="inlineStr">
        <is>
          <t>M018</t>
        </is>
      </c>
      <c r="C2299" s="156" t="inlineStr">
        <is>
          <t>GAZİEMİR-4</t>
        </is>
      </c>
      <c r="D2299" s="156" t="inlineStr">
        <is>
          <t>ALİ ÇELİK</t>
        </is>
      </c>
      <c r="E2299" s="156" t="n">
        <v>2270</v>
      </c>
      <c r="F2299" s="156" t="n">
        <v>966491</v>
      </c>
      <c r="G2299" s="157" t="n">
        <v>425.77</v>
      </c>
      <c r="H2299" s="156" t="n">
        <v>2067</v>
      </c>
    </row>
    <row r="2300" ht="48" customHeight="1" s="113">
      <c r="A2300" s="158" t="n">
        <v>46156</v>
      </c>
      <c r="B2300" s="156" t="inlineStr">
        <is>
          <t>M019</t>
        </is>
      </c>
      <c r="C2300" s="156" t="inlineStr">
        <is>
          <t>GAZİEMİR-5</t>
        </is>
      </c>
      <c r="D2300" s="156" t="inlineStr">
        <is>
          <t>ALİ ÇELİK</t>
        </is>
      </c>
      <c r="E2300" s="156" t="n">
        <v>1906</v>
      </c>
      <c r="F2300" s="156" t="n">
        <v>466898</v>
      </c>
      <c r="G2300" s="157" t="n">
        <v>244.96</v>
      </c>
      <c r="H2300" s="156" t="n">
        <v>1847</v>
      </c>
    </row>
    <row r="2301" ht="48" customHeight="1" s="113">
      <c r="A2301" s="158" t="n">
        <v>46156</v>
      </c>
      <c r="B2301" s="156" t="inlineStr">
        <is>
          <t>M020</t>
        </is>
      </c>
      <c r="C2301" s="156" t="inlineStr">
        <is>
          <t>GAZİEMİR-6</t>
        </is>
      </c>
      <c r="D2301" s="156" t="inlineStr">
        <is>
          <t>ALİ ÇELİK</t>
        </is>
      </c>
      <c r="E2301" s="156" t="n">
        <v>587</v>
      </c>
      <c r="F2301" s="156" t="n">
        <v>254201</v>
      </c>
      <c r="G2301" s="157" t="n">
        <v>433.05</v>
      </c>
      <c r="H2301" s="156" t="n">
        <v>627</v>
      </c>
    </row>
    <row r="2302" ht="48" customHeight="1" s="113">
      <c r="A2302" s="158" t="n">
        <v>46156</v>
      </c>
      <c r="B2302" s="156" t="inlineStr">
        <is>
          <t>M021</t>
        </is>
      </c>
      <c r="C2302" s="156" t="inlineStr">
        <is>
          <t>GAZİEMİR-7</t>
        </is>
      </c>
      <c r="D2302" s="156" t="inlineStr">
        <is>
          <t>ALİ ÇELİK</t>
        </is>
      </c>
      <c r="E2302" s="156" t="n">
        <v>3963</v>
      </c>
      <c r="F2302" s="156" t="n">
        <v>1276245</v>
      </c>
      <c r="G2302" s="157" t="n">
        <v>322.04</v>
      </c>
      <c r="H2302" s="156" t="n">
        <v>4273</v>
      </c>
    </row>
    <row r="2303" ht="48" customHeight="1" s="113">
      <c r="A2303" s="158" t="n">
        <v>46156</v>
      </c>
      <c r="B2303" s="156" t="inlineStr">
        <is>
          <t>M022</t>
        </is>
      </c>
      <c r="C2303" s="156" t="inlineStr">
        <is>
          <t>GEDİZ</t>
        </is>
      </c>
      <c r="D2303" s="156" t="inlineStr">
        <is>
          <t>DERYA YARDIMCI</t>
        </is>
      </c>
      <c r="E2303" s="156" t="n">
        <v>1168</v>
      </c>
      <c r="F2303" s="156" t="n">
        <v>423189</v>
      </c>
      <c r="G2303" s="157" t="n">
        <v>362.32</v>
      </c>
      <c r="H2303" s="156" t="n">
        <v>1130</v>
      </c>
    </row>
    <row r="2304" ht="36" customHeight="1" s="113">
      <c r="A2304" s="158" t="n">
        <v>46156</v>
      </c>
      <c r="B2304" s="156" t="inlineStr">
        <is>
          <t>M023</t>
        </is>
      </c>
      <c r="C2304" s="156" t="inlineStr">
        <is>
          <t>GÖZTEPE</t>
        </is>
      </c>
      <c r="D2304" s="156" t="inlineStr">
        <is>
          <t>ERTAN TEKİ</t>
        </is>
      </c>
      <c r="E2304" s="156" t="n">
        <v>2667</v>
      </c>
      <c r="F2304" s="156" t="n">
        <v>886661</v>
      </c>
      <c r="G2304" s="157" t="n">
        <v>332.46</v>
      </c>
      <c r="H2304" s="156" t="n">
        <v>2550</v>
      </c>
    </row>
    <row r="2305" ht="24" customHeight="1" s="113">
      <c r="A2305" s="158" t="n">
        <v>46156</v>
      </c>
      <c r="B2305" s="156" t="inlineStr">
        <is>
          <t>M024</t>
        </is>
      </c>
      <c r="C2305" s="156" t="inlineStr">
        <is>
          <t>GÜMÜŞPALA</t>
        </is>
      </c>
      <c r="D2305" s="156" t="inlineStr">
        <is>
          <t>DERYA YARDIMCI</t>
        </is>
      </c>
      <c r="E2305" s="156" t="n">
        <v>4166</v>
      </c>
      <c r="F2305" s="156" t="n">
        <v>1974854</v>
      </c>
      <c r="G2305" s="157" t="n">
        <v>474.04</v>
      </c>
      <c r="H2305" s="156" t="n">
        <v>3969</v>
      </c>
    </row>
    <row r="2306" ht="36" customHeight="1" s="113">
      <c r="A2306" s="158" t="n">
        <v>46156</v>
      </c>
      <c r="B2306" s="156" t="inlineStr">
        <is>
          <t>M025</t>
        </is>
      </c>
      <c r="C2306" s="156" t="inlineStr">
        <is>
          <t>HAL DEPO</t>
        </is>
      </c>
      <c r="D2306" s="156" t="inlineStr">
        <is>
          <t>HALİT BAŞDAŞ</t>
        </is>
      </c>
      <c r="E2306" s="156" t="n">
        <v>0</v>
      </c>
      <c r="F2306" s="156" t="n">
        <v>0</v>
      </c>
      <c r="G2306" s="156" t="n">
        <v>0</v>
      </c>
      <c r="H2306" s="156" t="n">
        <v>0</v>
      </c>
    </row>
    <row r="2307" ht="24" customHeight="1" s="113">
      <c r="A2307" s="158" t="n">
        <v>46156</v>
      </c>
      <c r="B2307" s="156" t="inlineStr">
        <is>
          <t>M026</t>
        </is>
      </c>
      <c r="C2307" s="156" t="inlineStr">
        <is>
          <t>HARMANDALI</t>
        </is>
      </c>
      <c r="D2307" s="156" t="inlineStr">
        <is>
          <t>DERYA YARDIMCI</t>
        </is>
      </c>
      <c r="E2307" s="156" t="n">
        <v>2998</v>
      </c>
      <c r="F2307" s="156" t="n">
        <v>1323742</v>
      </c>
      <c r="G2307" s="157" t="n">
        <v>441.54</v>
      </c>
      <c r="H2307" s="156" t="n">
        <v>2824</v>
      </c>
    </row>
    <row r="2308" ht="36" customHeight="1" s="113">
      <c r="A2308" s="158" t="n">
        <v>46156</v>
      </c>
      <c r="B2308" s="156" t="inlineStr">
        <is>
          <t>M027</t>
        </is>
      </c>
      <c r="C2308" s="156" t="inlineStr">
        <is>
          <t>HATAY</t>
        </is>
      </c>
      <c r="D2308" s="156" t="inlineStr">
        <is>
          <t>ERTAN TEKİ</t>
        </is>
      </c>
      <c r="E2308" s="156" t="n">
        <v>4298</v>
      </c>
      <c r="F2308" s="156" t="n">
        <v>1447046</v>
      </c>
      <c r="G2308" s="157" t="n">
        <v>336.68</v>
      </c>
      <c r="H2308" s="156" t="n">
        <v>4133</v>
      </c>
    </row>
    <row r="2309" ht="24" customHeight="1" s="113">
      <c r="A2309" s="158" t="n">
        <v>46156</v>
      </c>
      <c r="B2309" s="156" t="inlineStr">
        <is>
          <t>M028</t>
        </is>
      </c>
      <c r="C2309" s="156" t="inlineStr">
        <is>
          <t>KARŞIYAKA-1</t>
        </is>
      </c>
      <c r="D2309" s="156" t="inlineStr">
        <is>
          <t>DERYA YARDIMCI</t>
        </is>
      </c>
      <c r="E2309" s="156" t="n">
        <v>3811</v>
      </c>
      <c r="F2309" s="156" t="n">
        <v>1323504</v>
      </c>
      <c r="G2309" s="157" t="n">
        <v>347.29</v>
      </c>
      <c r="H2309" s="156" t="n">
        <v>3639</v>
      </c>
    </row>
    <row r="2310" ht="36" customHeight="1" s="113">
      <c r="A2310" s="158" t="n">
        <v>46156</v>
      </c>
      <c r="B2310" s="156" t="inlineStr">
        <is>
          <t>M029</t>
        </is>
      </c>
      <c r="C2310" s="156" t="inlineStr">
        <is>
          <t>KARŞIYAKA-2</t>
        </is>
      </c>
      <c r="D2310" s="156" t="inlineStr">
        <is>
          <t>DERYA YARDIMCI</t>
        </is>
      </c>
      <c r="E2310" s="156" t="n">
        <v>1045</v>
      </c>
      <c r="F2310" s="156" t="n">
        <v>245221</v>
      </c>
      <c r="G2310" s="157" t="n">
        <v>234.66</v>
      </c>
      <c r="H2310" s="156" t="n">
        <v>949</v>
      </c>
    </row>
    <row r="2311" ht="36" customHeight="1" s="113">
      <c r="A2311" s="158" t="n">
        <v>46156</v>
      </c>
      <c r="B2311" s="156" t="inlineStr">
        <is>
          <t>M030</t>
        </is>
      </c>
      <c r="C2311" s="156" t="inlineStr">
        <is>
          <t>MANAVKUYU</t>
        </is>
      </c>
      <c r="D2311" s="156" t="inlineStr">
        <is>
          <t>DERYA YARDIMCI</t>
        </is>
      </c>
      <c r="E2311" s="156" t="n">
        <v>1976</v>
      </c>
      <c r="F2311" s="156" t="n">
        <v>561458</v>
      </c>
      <c r="G2311" s="157" t="n">
        <v>284.14</v>
      </c>
      <c r="H2311" s="156" t="n">
        <v>2078</v>
      </c>
    </row>
    <row r="2312" ht="36" customHeight="1" s="113">
      <c r="A2312" s="158" t="n">
        <v>46156</v>
      </c>
      <c r="B2312" s="156" t="inlineStr">
        <is>
          <t>M031</t>
        </is>
      </c>
      <c r="C2312" s="156" t="inlineStr">
        <is>
          <t>MENDERES</t>
        </is>
      </c>
      <c r="D2312" s="156" t="inlineStr">
        <is>
          <t>CÜNEYT ÇIKRIKÇI - AYŞE AVCU</t>
        </is>
      </c>
      <c r="E2312" s="156" t="n">
        <v>2846</v>
      </c>
      <c r="F2312" s="156" t="n">
        <v>701907</v>
      </c>
      <c r="G2312" s="157" t="n">
        <v>246.63</v>
      </c>
      <c r="H2312" s="156" t="n">
        <v>2921</v>
      </c>
    </row>
    <row r="2313" ht="48" customHeight="1" s="113">
      <c r="A2313" s="158" t="n">
        <v>46156</v>
      </c>
      <c r="B2313" s="156" t="inlineStr">
        <is>
          <t>M032</t>
        </is>
      </c>
      <c r="C2313" s="156" t="inlineStr">
        <is>
          <t>MENDERES DEPO</t>
        </is>
      </c>
      <c r="D2313" s="156" t="inlineStr">
        <is>
          <t>AYHAN DAŞDEMİR</t>
        </is>
      </c>
      <c r="E2313" s="156" t="n">
        <v>0</v>
      </c>
      <c r="F2313" s="156" t="n">
        <v>0</v>
      </c>
      <c r="G2313" s="156" t="n">
        <v>0</v>
      </c>
      <c r="H2313" s="156" t="n">
        <v>0</v>
      </c>
    </row>
    <row r="2314" ht="36" customHeight="1" s="113">
      <c r="A2314" s="158" t="n">
        <v>46156</v>
      </c>
      <c r="B2314" s="156" t="inlineStr">
        <is>
          <t>M033</t>
        </is>
      </c>
      <c r="C2314" s="156" t="inlineStr">
        <is>
          <t>MERKEZ</t>
        </is>
      </c>
      <c r="D2314" s="156" t="inlineStr">
        <is>
          <t>GENEL MÜDÜR</t>
        </is>
      </c>
      <c r="E2314" s="156" t="n">
        <v>0</v>
      </c>
      <c r="F2314" s="156" t="n">
        <v>0</v>
      </c>
      <c r="G2314" s="156" t="n">
        <v>0</v>
      </c>
      <c r="H2314" s="156" t="n">
        <v>0</v>
      </c>
    </row>
    <row r="2315" ht="27.75" customHeight="1" s="113">
      <c r="A2315" s="158" t="n">
        <v>46156</v>
      </c>
      <c r="B2315" s="156" t="inlineStr">
        <is>
          <t>M034</t>
        </is>
      </c>
      <c r="C2315" s="156" t="inlineStr">
        <is>
          <t>NARLIDERE</t>
        </is>
      </c>
      <c r="D2315" s="156" t="inlineStr">
        <is>
          <t>ERTAN TEKİ</t>
        </is>
      </c>
      <c r="E2315" s="156" t="n">
        <v>4054</v>
      </c>
      <c r="F2315" s="156" t="n">
        <v>811729</v>
      </c>
      <c r="G2315" s="157" t="n">
        <v>200.23</v>
      </c>
      <c r="H2315" s="156" t="n">
        <v>3708</v>
      </c>
    </row>
    <row r="2316" ht="24" customHeight="1" s="113">
      <c r="A2316" s="158" t="n">
        <v>46156</v>
      </c>
      <c r="B2316" s="156" t="inlineStr">
        <is>
          <t>M035</t>
        </is>
      </c>
      <c r="C2316" s="156" t="inlineStr">
        <is>
          <t>OSMANGAZİ</t>
        </is>
      </c>
      <c r="D2316" s="156" t="inlineStr">
        <is>
          <t>DERYA YARDIMCI</t>
        </is>
      </c>
      <c r="E2316" s="156" t="n">
        <v>3208</v>
      </c>
      <c r="F2316" s="156" t="n">
        <v>997201</v>
      </c>
      <c r="G2316" s="157" t="n">
        <v>310.85</v>
      </c>
      <c r="H2316" s="156" t="n">
        <v>3348</v>
      </c>
    </row>
    <row r="2317" ht="36" customHeight="1" s="113">
      <c r="A2317" s="158" t="n">
        <v>46156</v>
      </c>
      <c r="B2317" s="156" t="inlineStr">
        <is>
          <t>M036</t>
        </is>
      </c>
      <c r="C2317" s="156" t="inlineStr">
        <is>
          <t>POLİGON</t>
        </is>
      </c>
      <c r="D2317" s="156" t="inlineStr">
        <is>
          <t>ERTAN TEKİ</t>
        </is>
      </c>
      <c r="E2317" s="156" t="n">
        <v>1843</v>
      </c>
      <c r="F2317" s="156" t="n">
        <v>453433</v>
      </c>
      <c r="G2317" s="157" t="n">
        <v>246.03</v>
      </c>
      <c r="H2317" s="156" t="n">
        <v>1909</v>
      </c>
    </row>
    <row r="2318" ht="24" customHeight="1" s="113">
      <c r="A2318" s="158" t="n">
        <v>46156</v>
      </c>
      <c r="B2318" s="156" t="inlineStr">
        <is>
          <t>M037</t>
        </is>
      </c>
      <c r="C2318" s="156" t="inlineStr">
        <is>
          <t>SEFERİHİSAR</t>
        </is>
      </c>
      <c r="D2318" s="156" t="inlineStr">
        <is>
          <t>ERTAN TEKİ</t>
        </is>
      </c>
      <c r="E2318" s="156" t="n">
        <v>3380</v>
      </c>
      <c r="F2318" s="156" t="n">
        <v>1360154</v>
      </c>
      <c r="G2318" s="157" t="n">
        <v>402.41</v>
      </c>
      <c r="H2318" s="156" t="n">
        <v>3556</v>
      </c>
    </row>
    <row r="2319" ht="24" customHeight="1" s="113">
      <c r="A2319" s="158" t="n">
        <v>46156</v>
      </c>
      <c r="B2319" s="156" t="inlineStr">
        <is>
          <t>M038</t>
        </is>
      </c>
      <c r="C2319" s="156" t="inlineStr">
        <is>
          <t>TORBALI 1</t>
        </is>
      </c>
      <c r="D2319" s="156" t="inlineStr">
        <is>
          <t>CÜNEYT ÇIKRIKÇI - AYŞE AVCU</t>
        </is>
      </c>
      <c r="E2319" s="156" t="n">
        <v>2000</v>
      </c>
      <c r="F2319" s="156" t="n">
        <v>952324</v>
      </c>
      <c r="G2319" s="157" t="n">
        <v>476.16</v>
      </c>
      <c r="H2319" s="156" t="n">
        <v>2103</v>
      </c>
    </row>
    <row r="2320" ht="48" customHeight="1" s="113">
      <c r="A2320" s="158" t="n">
        <v>46156</v>
      </c>
      <c r="B2320" s="156" t="inlineStr">
        <is>
          <t>M039</t>
        </is>
      </c>
      <c r="C2320" s="156" t="inlineStr">
        <is>
          <t>TORBALI 2</t>
        </is>
      </c>
      <c r="D2320" s="156" t="inlineStr">
        <is>
          <t>CÜNEYT ÇIKRIKÇI - AYŞE AVCU</t>
        </is>
      </c>
      <c r="E2320" s="156" t="n">
        <v>2753</v>
      </c>
      <c r="F2320" s="156" t="n">
        <v>907435</v>
      </c>
      <c r="G2320" s="157" t="n">
        <v>329.62</v>
      </c>
      <c r="H2320" s="156" t="n">
        <v>2754</v>
      </c>
    </row>
    <row r="2321" ht="48" customHeight="1" s="113">
      <c r="A2321" s="158" t="n">
        <v>46156</v>
      </c>
      <c r="B2321" s="156" t="inlineStr">
        <is>
          <t>M040</t>
        </is>
      </c>
      <c r="C2321" s="156" t="inlineStr">
        <is>
          <t>TORBALI 3</t>
        </is>
      </c>
      <c r="D2321" s="156" t="inlineStr">
        <is>
          <t>CÜNEYT ÇIKRIKÇI - AYŞE AVCU</t>
        </is>
      </c>
      <c r="E2321" s="156" t="n">
        <v>2139</v>
      </c>
      <c r="F2321" s="156" t="n">
        <v>619081</v>
      </c>
      <c r="G2321" s="157" t="n">
        <v>289.43</v>
      </c>
      <c r="H2321" s="156" t="n">
        <v>2221</v>
      </c>
    </row>
    <row r="2322" ht="48" customHeight="1" s="113">
      <c r="A2322" s="158" t="n">
        <v>46156</v>
      </c>
      <c r="B2322" s="156" t="inlineStr">
        <is>
          <t>M041</t>
        </is>
      </c>
      <c r="C2322" s="156" t="inlineStr">
        <is>
          <t>TORBALI 4</t>
        </is>
      </c>
      <c r="D2322" s="156" t="inlineStr">
        <is>
          <t>CÜNEYT ÇIKRIKÇI - AYŞE AVCU</t>
        </is>
      </c>
      <c r="E2322" s="156" t="n">
        <v>2976</v>
      </c>
      <c r="F2322" s="156" t="n">
        <v>1515382</v>
      </c>
      <c r="G2322" s="157" t="n">
        <v>509.2</v>
      </c>
      <c r="H2322" s="156" t="n">
        <v>2809</v>
      </c>
    </row>
    <row r="2323" ht="48" customHeight="1" s="113">
      <c r="A2323" s="158" t="n">
        <v>46156</v>
      </c>
      <c r="B2323" s="156" t="inlineStr">
        <is>
          <t>M042</t>
        </is>
      </c>
      <c r="C2323" s="156" t="inlineStr">
        <is>
          <t>TORBALI 5</t>
        </is>
      </c>
      <c r="D2323" s="156" t="inlineStr">
        <is>
          <t>CÜNEYT ÇIKRIKÇI - AYŞE AVCU</t>
        </is>
      </c>
      <c r="E2323" s="156" t="n">
        <v>4889</v>
      </c>
      <c r="F2323" s="156" t="n">
        <v>1814667</v>
      </c>
      <c r="G2323" s="157" t="n">
        <v>371.17</v>
      </c>
      <c r="H2323" s="156" t="n">
        <v>4400</v>
      </c>
    </row>
    <row r="2324" ht="48" customHeight="1" s="113">
      <c r="A2324" s="158" t="n">
        <v>46156</v>
      </c>
      <c r="B2324" s="156" t="inlineStr">
        <is>
          <t>M043</t>
        </is>
      </c>
      <c r="C2324" s="156" t="inlineStr">
        <is>
          <t>YAPICIOĞLU</t>
        </is>
      </c>
      <c r="D2324" s="156" t="inlineStr">
        <is>
          <t>ERTAN TEKİ</t>
        </is>
      </c>
      <c r="E2324" s="156" t="n">
        <v>1857</v>
      </c>
      <c r="F2324" s="156" t="n">
        <v>738577</v>
      </c>
      <c r="G2324" s="157" t="n">
        <v>397.73</v>
      </c>
      <c r="H2324" s="156" t="n">
        <v>1761</v>
      </c>
    </row>
    <row r="2325" ht="24" customHeight="1" s="113">
      <c r="A2325" s="158" t="n">
        <v>46156</v>
      </c>
      <c r="B2325" s="156" t="inlineStr">
        <is>
          <t>M044</t>
        </is>
      </c>
      <c r="C2325" s="156" t="inlineStr">
        <is>
          <t>YEŞİLOVA</t>
        </is>
      </c>
      <c r="D2325" s="156" t="inlineStr">
        <is>
          <t>DERYA YARDIMCI</t>
        </is>
      </c>
      <c r="E2325" s="156" t="n">
        <v>744</v>
      </c>
      <c r="F2325" s="156" t="n">
        <v>169046</v>
      </c>
      <c r="G2325" s="157" t="n">
        <v>227.21</v>
      </c>
      <c r="H2325" s="156" t="n">
        <v>714</v>
      </c>
    </row>
    <row r="2326" ht="36" customHeight="1" s="113">
      <c r="A2326" s="158" t="n">
        <v>46156</v>
      </c>
      <c r="B2326" s="156" t="inlineStr">
        <is>
          <t>M045</t>
        </is>
      </c>
      <c r="C2326" s="156" t="inlineStr">
        <is>
          <t>Z1  ET DEPO</t>
        </is>
      </c>
      <c r="D2326" s="156" t="inlineStr">
        <is>
          <t>FARUK MALKOÇ</t>
        </is>
      </c>
      <c r="E2326" s="156" t="n">
        <v>0</v>
      </c>
      <c r="F2326" s="156" t="n">
        <v>0</v>
      </c>
      <c r="G2326" s="156" t="n">
        <v>0</v>
      </c>
      <c r="H2326" s="156" t="n">
        <v>0</v>
      </c>
    </row>
    <row r="2327" ht="24" customHeight="1" s="113">
      <c r="A2327" s="158" t="n">
        <v>46156</v>
      </c>
      <c r="B2327" s="156" t="inlineStr">
        <is>
          <t>M046</t>
        </is>
      </c>
      <c r="C2327" s="156" t="inlineStr">
        <is>
          <t>ÇAMDİBİ</t>
        </is>
      </c>
      <c r="D2327" s="156" t="inlineStr">
        <is>
          <t>DERYA YARDIMCI</t>
        </is>
      </c>
      <c r="E2327" s="156" t="n">
        <v>2919</v>
      </c>
      <c r="F2327" s="156" t="n">
        <v>554786</v>
      </c>
      <c r="G2327" s="157" t="n">
        <v>190.06</v>
      </c>
      <c r="H2327" s="156" t="n">
        <v>2858</v>
      </c>
    </row>
    <row r="2328" ht="36" customHeight="1" s="113">
      <c r="A2328" s="158" t="n">
        <v>46156</v>
      </c>
      <c r="B2328" s="156" t="inlineStr">
        <is>
          <t>M047</t>
        </is>
      </c>
      <c r="C2328" s="156" t="inlineStr">
        <is>
          <t>ÇİFTLİK</t>
        </is>
      </c>
      <c r="D2328" s="156" t="inlineStr">
        <is>
          <t>CEBRAİL ÇİÇEK</t>
        </is>
      </c>
      <c r="E2328" s="156" t="n">
        <v>0</v>
      </c>
      <c r="F2328" s="156" t="n">
        <v>0</v>
      </c>
      <c r="G2328" s="156" t="n">
        <v>0</v>
      </c>
      <c r="H2328" s="156" t="n">
        <v>0</v>
      </c>
    </row>
    <row r="2329" ht="24" customHeight="1" s="113">
      <c r="A2329" s="158" t="n">
        <v>46156</v>
      </c>
      <c r="B2329" s="156" t="inlineStr">
        <is>
          <t>M048</t>
        </is>
      </c>
      <c r="C2329" s="156" t="inlineStr">
        <is>
          <t>ÇİĞLİ</t>
        </is>
      </c>
      <c r="D2329" s="156" t="inlineStr">
        <is>
          <t>DERYA YARDIMCI</t>
        </is>
      </c>
      <c r="E2329" s="156" t="n">
        <v>2899</v>
      </c>
      <c r="F2329" s="156" t="n">
        <v>671594</v>
      </c>
      <c r="G2329" s="157" t="n">
        <v>231.66</v>
      </c>
      <c r="H2329" s="156" t="n">
        <v>2807</v>
      </c>
    </row>
    <row r="2330" ht="36" customHeight="1" s="113">
      <c r="A2330" s="158" t="n">
        <v>46156</v>
      </c>
      <c r="B2330" s="156" t="inlineStr">
        <is>
          <t>M049</t>
        </is>
      </c>
      <c r="C2330" s="156" t="inlineStr">
        <is>
          <t>ÖZDERE</t>
        </is>
      </c>
      <c r="D2330" s="156" t="inlineStr">
        <is>
          <t>CÜNEYT ÇIKRIKÇI - AYŞE AVCU</t>
        </is>
      </c>
      <c r="E2330" s="156" t="n">
        <v>1069</v>
      </c>
      <c r="F2330" s="156" t="n">
        <v>376765</v>
      </c>
      <c r="G2330" s="157" t="n">
        <v>352.45</v>
      </c>
      <c r="H2330" s="156" t="n">
        <v>1060</v>
      </c>
    </row>
    <row r="2331" ht="48" customHeight="1" s="113">
      <c r="A2331" s="158" t="n">
        <v>46156</v>
      </c>
      <c r="B2331" s="156" t="inlineStr">
        <is>
          <t>M050</t>
        </is>
      </c>
      <c r="C2331" s="156" t="inlineStr">
        <is>
          <t>İZMİRSPOR</t>
        </is>
      </c>
      <c r="D2331" s="156" t="inlineStr">
        <is>
          <t>ERTAN TEKİ</t>
        </is>
      </c>
      <c r="E2331" s="156" t="n">
        <v>4381</v>
      </c>
      <c r="F2331" s="156" t="n">
        <v>2244206</v>
      </c>
      <c r="G2331" s="157" t="n">
        <v>512.26</v>
      </c>
      <c r="H2331" s="156" t="n">
        <v>4249</v>
      </c>
    </row>
    <row r="2332" ht="24" customHeight="1" s="113">
      <c r="A2332" s="158" t="n">
        <v>46156</v>
      </c>
      <c r="B2332" s="156" t="inlineStr">
        <is>
          <t>M051</t>
        </is>
      </c>
      <c r="C2332" s="156" t="inlineStr">
        <is>
          <t>ŞİRİNYER</t>
        </is>
      </c>
      <c r="D2332" s="156" t="inlineStr">
        <is>
          <t>ERTAN TEKİ</t>
        </is>
      </c>
      <c r="E2332" s="156" t="n">
        <v>1094</v>
      </c>
      <c r="F2332" s="156" t="n">
        <v>542558</v>
      </c>
      <c r="G2332" s="157" t="n">
        <v>495.94</v>
      </c>
      <c r="H2332" s="156" t="n">
        <v>1151</v>
      </c>
    </row>
    <row r="2333" ht="24" customHeight="1" s="113">
      <c r="A2333" s="158" t="n">
        <v>46156</v>
      </c>
      <c r="B2333" s="156" t="inlineStr">
        <is>
          <t>M052</t>
        </is>
      </c>
      <c r="C2333" s="156" t="inlineStr">
        <is>
          <t>ŞİRİNYER 2</t>
        </is>
      </c>
      <c r="D2333" s="156" t="inlineStr">
        <is>
          <t>DERYA YARDIMCI</t>
        </is>
      </c>
      <c r="E2333" s="156" t="n">
        <v>1970</v>
      </c>
      <c r="F2333" s="156" t="n">
        <v>958043</v>
      </c>
      <c r="G2333" s="157" t="n">
        <v>486.32</v>
      </c>
      <c r="H2333" s="156" t="n">
        <v>1932</v>
      </c>
    </row>
    <row r="2334" ht="36" customHeight="1" s="113">
      <c r="A2334" s="158" t="n">
        <v>46156</v>
      </c>
      <c r="B2334" s="156" t="inlineStr">
        <is>
          <t>M057</t>
        </is>
      </c>
      <c r="C2334" s="156" t="inlineStr">
        <is>
          <t>BUCA2</t>
        </is>
      </c>
      <c r="D2334" s="156" t="inlineStr">
        <is>
          <t>ERTAN TEKİ</t>
        </is>
      </c>
      <c r="E2334" s="156" t="n">
        <v>0</v>
      </c>
      <c r="F2334" s="156" t="n">
        <v>0</v>
      </c>
      <c r="G2334" s="156" t="n">
        <v>0</v>
      </c>
      <c r="H2334" s="156" t="n">
        <v>0</v>
      </c>
    </row>
    <row r="2335" ht="36" customHeight="1" s="113">
      <c r="A2335" s="158" t="n">
        <v>46157</v>
      </c>
      <c r="B2335" s="156" t="inlineStr">
        <is>
          <t>M001</t>
        </is>
      </c>
      <c r="C2335" s="156" t="inlineStr">
        <is>
          <t>AKEVLER</t>
        </is>
      </c>
      <c r="D2335" s="156" t="inlineStr">
        <is>
          <t>ERTAN TEKİ</t>
        </is>
      </c>
      <c r="E2335" s="156" t="n">
        <v>1502</v>
      </c>
      <c r="F2335" s="156" t="n">
        <v>499074</v>
      </c>
      <c r="G2335" s="157" t="n">
        <v>332.27</v>
      </c>
      <c r="H2335" s="156" t="n">
        <v>1551</v>
      </c>
    </row>
    <row r="2336" ht="24" customHeight="1" s="113">
      <c r="A2336" s="158" t="n">
        <v>46157</v>
      </c>
      <c r="B2336" s="156" t="inlineStr">
        <is>
          <t>M002</t>
        </is>
      </c>
      <c r="C2336" s="156" t="inlineStr">
        <is>
          <t>AYDIN EFELER</t>
        </is>
      </c>
      <c r="D2336" s="156" t="inlineStr">
        <is>
          <t>CÜNEYT ÇIKRIKÇI - AYŞE AVCU</t>
        </is>
      </c>
      <c r="E2336" s="156" t="n">
        <v>2327</v>
      </c>
      <c r="F2336" s="156" t="n">
        <v>669362</v>
      </c>
      <c r="G2336" s="157" t="n">
        <v>287.65</v>
      </c>
      <c r="H2336" s="156" t="n">
        <v>2439</v>
      </c>
    </row>
    <row r="2337" ht="24" customHeight="1" s="113">
      <c r="A2337" s="158" t="n">
        <v>46157</v>
      </c>
      <c r="B2337" s="156" t="inlineStr">
        <is>
          <t>M003</t>
        </is>
      </c>
      <c r="C2337" s="156" t="inlineStr">
        <is>
          <t>AYDIN EFELER-2</t>
        </is>
      </c>
      <c r="D2337" s="156" t="inlineStr">
        <is>
          <t>CÜNEYT ÇIKRIKÇI - AYŞE AVCU</t>
        </is>
      </c>
      <c r="E2337" s="156" t="n">
        <v>1721</v>
      </c>
      <c r="F2337" s="156" t="n">
        <v>727638</v>
      </c>
      <c r="G2337" s="157" t="n">
        <v>422.8</v>
      </c>
      <c r="H2337" s="156" t="n">
        <v>1585</v>
      </c>
    </row>
    <row r="2338" ht="24" customHeight="1" s="113">
      <c r="A2338" s="158" t="n">
        <v>46157</v>
      </c>
      <c r="B2338" s="156" t="inlineStr">
        <is>
          <t>M004</t>
        </is>
      </c>
      <c r="C2338" s="156" t="inlineStr">
        <is>
          <t>AYDIN FATİH</t>
        </is>
      </c>
      <c r="D2338" s="156" t="inlineStr">
        <is>
          <t>CÜNEYT ÇIKRIKÇI - AYŞE AVCU</t>
        </is>
      </c>
      <c r="E2338" s="156" t="n">
        <v>1190</v>
      </c>
      <c r="F2338" s="156" t="n">
        <v>409262</v>
      </c>
      <c r="G2338" s="157" t="n">
        <v>343.92</v>
      </c>
      <c r="H2338" s="156" t="n">
        <v>1201</v>
      </c>
    </row>
    <row r="2339" ht="54.75" customHeight="1" s="113">
      <c r="A2339" s="158" t="n">
        <v>46157</v>
      </c>
      <c r="B2339" s="156" t="inlineStr">
        <is>
          <t>M005</t>
        </is>
      </c>
      <c r="C2339" s="156" t="inlineStr">
        <is>
          <t>AYDIN FATİH-2</t>
        </is>
      </c>
      <c r="D2339" s="156" t="inlineStr">
        <is>
          <t>CÜNEYT ÇIKRIKÇI - AYŞE AVCU</t>
        </is>
      </c>
      <c r="E2339" s="156" t="n">
        <v>1223</v>
      </c>
      <c r="F2339" s="156" t="n">
        <v>693610</v>
      </c>
      <c r="G2339" s="157" t="n">
        <v>567.14</v>
      </c>
      <c r="H2339" s="156" t="n">
        <v>1155</v>
      </c>
    </row>
    <row r="2340" ht="24" customHeight="1" s="113">
      <c r="A2340" s="158" t="n">
        <v>46157</v>
      </c>
      <c r="B2340" s="156" t="inlineStr">
        <is>
          <t>M006</t>
        </is>
      </c>
      <c r="C2340" s="156" t="inlineStr">
        <is>
          <t>AYDIN GİRNE</t>
        </is>
      </c>
      <c r="D2340" s="156" t="inlineStr">
        <is>
          <t>CÜNEYT ÇIKRIKÇI - AYŞE AVCU</t>
        </is>
      </c>
      <c r="E2340" s="156" t="n">
        <v>1268</v>
      </c>
      <c r="F2340" s="156" t="n">
        <v>368439</v>
      </c>
      <c r="G2340" s="157" t="n">
        <v>290.57</v>
      </c>
      <c r="H2340" s="156" t="n">
        <v>1331</v>
      </c>
    </row>
    <row r="2341" ht="48" customHeight="1" s="113">
      <c r="A2341" s="158" t="n">
        <v>46157</v>
      </c>
      <c r="B2341" s="156" t="inlineStr">
        <is>
          <t>M007</t>
        </is>
      </c>
      <c r="C2341" s="156" t="inlineStr">
        <is>
          <t>AYDIN MİMARSİNAN</t>
        </is>
      </c>
      <c r="D2341" s="156" t="inlineStr">
        <is>
          <t>CÜNEYT ÇIKRIKÇI - AYŞE AVCU</t>
        </is>
      </c>
      <c r="E2341" s="156" t="n">
        <v>3202</v>
      </c>
      <c r="F2341" s="156" t="n">
        <v>680080</v>
      </c>
      <c r="G2341" s="157" t="n">
        <v>212.39</v>
      </c>
      <c r="H2341" s="156" t="n">
        <v>3426</v>
      </c>
    </row>
    <row r="2342" ht="48" customHeight="1" s="113">
      <c r="A2342" s="158" t="n">
        <v>46157</v>
      </c>
      <c r="B2342" s="156" t="inlineStr">
        <is>
          <t>M008</t>
        </is>
      </c>
      <c r="C2342" s="156" t="inlineStr">
        <is>
          <t>AYRANCILAR</t>
        </is>
      </c>
      <c r="D2342" s="156" t="inlineStr">
        <is>
          <t>CÜNEYT ÇIKRIKÇI - AYŞE AVCU</t>
        </is>
      </c>
      <c r="E2342" s="156" t="n">
        <v>3523</v>
      </c>
      <c r="F2342" s="156" t="n">
        <v>961503</v>
      </c>
      <c r="G2342" s="157" t="n">
        <v>272.92</v>
      </c>
      <c r="H2342" s="156" t="n">
        <v>3461</v>
      </c>
    </row>
    <row r="2343" ht="48" customHeight="1" s="113">
      <c r="A2343" s="158" t="n">
        <v>46157</v>
      </c>
      <c r="B2343" s="156" t="inlineStr">
        <is>
          <t>M009</t>
        </is>
      </c>
      <c r="C2343" s="156" t="inlineStr">
        <is>
          <t>BALÇOVA</t>
        </is>
      </c>
      <c r="D2343" s="156" t="inlineStr">
        <is>
          <t>ERTAN TEKİ</t>
        </is>
      </c>
      <c r="E2343" s="156" t="n">
        <v>2714</v>
      </c>
      <c r="F2343" s="156" t="n">
        <v>464637</v>
      </c>
      <c r="G2343" s="157" t="n">
        <v>171.2</v>
      </c>
      <c r="H2343" s="156" t="n">
        <v>2817</v>
      </c>
    </row>
    <row r="2344" ht="48" customHeight="1" s="113">
      <c r="A2344" s="158" t="n">
        <v>46157</v>
      </c>
      <c r="B2344" s="156" t="inlineStr">
        <is>
          <t>M010</t>
        </is>
      </c>
      <c r="C2344" s="156" t="inlineStr">
        <is>
          <t>BAYRAKLI</t>
        </is>
      </c>
      <c r="D2344" s="156" t="inlineStr">
        <is>
          <t>DERYA YARDIMCI</t>
        </is>
      </c>
      <c r="E2344" s="156" t="n">
        <v>3993</v>
      </c>
      <c r="F2344" s="156" t="n">
        <v>1195440</v>
      </c>
      <c r="G2344" s="157" t="n">
        <v>299.38</v>
      </c>
      <c r="H2344" s="156" t="n">
        <v>3633</v>
      </c>
    </row>
    <row r="2345" ht="48" customHeight="1" s="113">
      <c r="A2345" s="158" t="n">
        <v>46157</v>
      </c>
      <c r="B2345" s="156" t="inlineStr">
        <is>
          <t>M011</t>
        </is>
      </c>
      <c r="C2345" s="156" t="inlineStr">
        <is>
          <t>BOZYAKA</t>
        </is>
      </c>
      <c r="D2345" s="156" t="inlineStr">
        <is>
          <t>ERTAN TEKİ</t>
        </is>
      </c>
      <c r="E2345" s="156" t="n">
        <v>2262</v>
      </c>
      <c r="F2345" s="156" t="n">
        <v>948912</v>
      </c>
      <c r="G2345" s="157" t="n">
        <v>419.5</v>
      </c>
      <c r="H2345" s="156" t="n">
        <v>2340</v>
      </c>
    </row>
    <row r="2346" ht="48" customHeight="1" s="113">
      <c r="A2346" s="158" t="n">
        <v>46157</v>
      </c>
      <c r="B2346" s="156" t="inlineStr">
        <is>
          <t>M012</t>
        </is>
      </c>
      <c r="C2346" s="156" t="inlineStr">
        <is>
          <t xml:space="preserve">BUCA </t>
        </is>
      </c>
      <c r="D2346" s="156" t="inlineStr">
        <is>
          <t>DERYA YARDIMCI</t>
        </is>
      </c>
      <c r="E2346" s="156" t="n">
        <v>1009</v>
      </c>
      <c r="F2346" s="156" t="n">
        <v>446224</v>
      </c>
      <c r="G2346" s="157" t="n">
        <v>442.24</v>
      </c>
      <c r="H2346" s="156" t="n">
        <v>1031</v>
      </c>
    </row>
    <row r="2347" ht="48" customHeight="1" s="113">
      <c r="A2347" s="158" t="n">
        <v>46157</v>
      </c>
      <c r="B2347" s="156" t="inlineStr">
        <is>
          <t>M013</t>
        </is>
      </c>
      <c r="C2347" s="156" t="inlineStr">
        <is>
          <t>DEDEBAŞI</t>
        </is>
      </c>
      <c r="D2347" s="156" t="inlineStr">
        <is>
          <t>DERYA YARDIMCI</t>
        </is>
      </c>
      <c r="E2347" s="156" t="n">
        <v>2935</v>
      </c>
      <c r="F2347" s="156" t="n">
        <v>1306368</v>
      </c>
      <c r="G2347" s="157" t="n">
        <v>445.1</v>
      </c>
      <c r="H2347" s="156" t="n">
        <v>2948</v>
      </c>
    </row>
    <row r="2348" ht="24" customHeight="1" s="113">
      <c r="A2348" s="158" t="n">
        <v>46157</v>
      </c>
      <c r="B2348" s="156" t="inlineStr">
        <is>
          <t>M014</t>
        </is>
      </c>
      <c r="C2348" s="156" t="inlineStr">
        <is>
          <t>ESKİİZMİR</t>
        </is>
      </c>
      <c r="D2348" s="156" t="inlineStr">
        <is>
          <t>ERTAN TEKİ</t>
        </is>
      </c>
      <c r="E2348" s="156" t="n">
        <v>2729</v>
      </c>
      <c r="F2348" s="156" t="n">
        <v>1281672</v>
      </c>
      <c r="G2348" s="157" t="n">
        <v>469.65</v>
      </c>
      <c r="H2348" s="156" t="n">
        <v>2506</v>
      </c>
    </row>
    <row r="2349" ht="36" customHeight="1" s="113">
      <c r="A2349" s="158" t="n">
        <v>46157</v>
      </c>
      <c r="B2349" s="156" t="inlineStr">
        <is>
          <t>M015</t>
        </is>
      </c>
      <c r="C2349" s="156" t="inlineStr">
        <is>
          <t>GAZİEMİR-1</t>
        </is>
      </c>
      <c r="D2349" s="156" t="inlineStr">
        <is>
          <t>ALİ ÇELİK</t>
        </is>
      </c>
      <c r="E2349" s="156" t="n">
        <v>2307</v>
      </c>
      <c r="F2349" s="156" t="n">
        <v>899750</v>
      </c>
      <c r="G2349" s="157" t="n">
        <v>390.01</v>
      </c>
      <c r="H2349" s="156" t="n">
        <v>2468</v>
      </c>
    </row>
    <row r="2350" ht="24" customHeight="1" s="113">
      <c r="A2350" s="158" t="n">
        <v>46157</v>
      </c>
      <c r="B2350" s="156" t="inlineStr">
        <is>
          <t>M016</t>
        </is>
      </c>
      <c r="C2350" s="156" t="inlineStr">
        <is>
          <t>GAZİEMİR-2</t>
        </is>
      </c>
      <c r="D2350" s="156" t="inlineStr">
        <is>
          <t>ALİ ÇELİK</t>
        </is>
      </c>
      <c r="E2350" s="156" t="n">
        <v>2712</v>
      </c>
      <c r="F2350" s="156" t="n">
        <v>896875</v>
      </c>
      <c r="G2350" s="157" t="n">
        <v>330.71</v>
      </c>
      <c r="H2350" s="156" t="n">
        <v>2709</v>
      </c>
    </row>
    <row r="2351" ht="36" customHeight="1" s="113">
      <c r="A2351" s="158" t="n">
        <v>46157</v>
      </c>
      <c r="B2351" s="156" t="inlineStr">
        <is>
          <t>M017</t>
        </is>
      </c>
      <c r="C2351" s="156" t="inlineStr">
        <is>
          <t>GAZİEMİR-3</t>
        </is>
      </c>
      <c r="D2351" s="156" t="inlineStr">
        <is>
          <t>ALİ ÇELİK</t>
        </is>
      </c>
      <c r="E2351" s="156" t="n">
        <v>2075</v>
      </c>
      <c r="F2351" s="156" t="n">
        <v>683209</v>
      </c>
      <c r="G2351" s="157" t="n">
        <v>329.26</v>
      </c>
      <c r="H2351" s="156" t="n">
        <v>2035</v>
      </c>
    </row>
    <row r="2352" ht="36" customHeight="1" s="113">
      <c r="A2352" s="158" t="n">
        <v>46157</v>
      </c>
      <c r="B2352" s="156" t="inlineStr">
        <is>
          <t>M018</t>
        </is>
      </c>
      <c r="C2352" s="156" t="inlineStr">
        <is>
          <t>GAZİEMİR-4</t>
        </is>
      </c>
      <c r="D2352" s="156" t="inlineStr">
        <is>
          <t>ALİ ÇELİK</t>
        </is>
      </c>
      <c r="E2352" s="156" t="n">
        <v>1713</v>
      </c>
      <c r="F2352" s="156" t="n">
        <v>643573</v>
      </c>
      <c r="G2352" s="157" t="n">
        <v>375.7</v>
      </c>
      <c r="H2352" s="156" t="n">
        <v>1758</v>
      </c>
    </row>
    <row r="2353" ht="24" customHeight="1" s="113">
      <c r="A2353" s="158" t="n">
        <v>46157</v>
      </c>
      <c r="B2353" s="156" t="inlineStr">
        <is>
          <t>M019</t>
        </is>
      </c>
      <c r="C2353" s="156" t="inlineStr">
        <is>
          <t>GAZİEMİR-5</t>
        </is>
      </c>
      <c r="D2353" s="156" t="inlineStr">
        <is>
          <t>ALİ ÇELİK</t>
        </is>
      </c>
      <c r="E2353" s="156" t="n">
        <v>2263</v>
      </c>
      <c r="F2353" s="156" t="n">
        <v>554159</v>
      </c>
      <c r="G2353" s="157" t="n">
        <v>244.88</v>
      </c>
      <c r="H2353" s="156" t="n">
        <v>2374</v>
      </c>
    </row>
    <row r="2354" ht="48" customHeight="1" s="113">
      <c r="A2354" s="158" t="n">
        <v>46157</v>
      </c>
      <c r="B2354" s="156" t="inlineStr">
        <is>
          <t>M020</t>
        </is>
      </c>
      <c r="C2354" s="156" t="inlineStr">
        <is>
          <t>GAZİEMİR-6</t>
        </is>
      </c>
      <c r="D2354" s="156" t="inlineStr">
        <is>
          <t>ALİ ÇELİK</t>
        </is>
      </c>
      <c r="E2354" s="156" t="n">
        <v>658</v>
      </c>
      <c r="F2354" s="156" t="n">
        <v>281712</v>
      </c>
      <c r="G2354" s="157" t="n">
        <v>428.13</v>
      </c>
      <c r="H2354" s="156" t="n">
        <v>652</v>
      </c>
    </row>
    <row r="2355" ht="48" customHeight="1" s="113">
      <c r="A2355" s="158" t="n">
        <v>46157</v>
      </c>
      <c r="B2355" s="156" t="inlineStr">
        <is>
          <t>M021</t>
        </is>
      </c>
      <c r="C2355" s="156" t="inlineStr">
        <is>
          <t>GAZİEMİR-7</t>
        </is>
      </c>
      <c r="D2355" s="156" t="inlineStr">
        <is>
          <t>ALİ ÇELİK</t>
        </is>
      </c>
      <c r="E2355" s="156" t="n">
        <v>4322</v>
      </c>
      <c r="F2355" s="156" t="n">
        <v>1367651</v>
      </c>
      <c r="G2355" s="157" t="n">
        <v>316.44</v>
      </c>
      <c r="H2355" s="156" t="n">
        <v>4052</v>
      </c>
    </row>
    <row r="2356" ht="48" customHeight="1" s="113">
      <c r="A2356" s="158" t="n">
        <v>46157</v>
      </c>
      <c r="B2356" s="156" t="inlineStr">
        <is>
          <t>M022</t>
        </is>
      </c>
      <c r="C2356" s="156" t="inlineStr">
        <is>
          <t>GEDİZ</t>
        </is>
      </c>
      <c r="D2356" s="156" t="inlineStr">
        <is>
          <t>DERYA YARDIMCI</t>
        </is>
      </c>
      <c r="E2356" s="156" t="n">
        <v>1376</v>
      </c>
      <c r="F2356" s="156" t="n">
        <v>580445</v>
      </c>
      <c r="G2356" s="157" t="n">
        <v>421.84</v>
      </c>
      <c r="H2356" s="156" t="n">
        <v>1408</v>
      </c>
    </row>
    <row r="2357" ht="48" customHeight="1" s="113">
      <c r="A2357" s="158" t="n">
        <v>46157</v>
      </c>
      <c r="B2357" s="156" t="inlineStr">
        <is>
          <t>M023</t>
        </is>
      </c>
      <c r="C2357" s="156" t="inlineStr">
        <is>
          <t>GÖZTEPE</t>
        </is>
      </c>
      <c r="D2357" s="156" t="inlineStr">
        <is>
          <t>ERTAN TEKİ</t>
        </is>
      </c>
      <c r="E2357" s="156" t="n">
        <v>2717</v>
      </c>
      <c r="F2357" s="156" t="n">
        <v>1057343</v>
      </c>
      <c r="G2357" s="157" t="n">
        <v>389.16</v>
      </c>
      <c r="H2357" s="156" t="n">
        <v>2628</v>
      </c>
    </row>
    <row r="2358" ht="48" customHeight="1" s="113">
      <c r="A2358" s="158" t="n">
        <v>46157</v>
      </c>
      <c r="B2358" s="156" t="inlineStr">
        <is>
          <t>M024</t>
        </is>
      </c>
      <c r="C2358" s="156" t="inlineStr">
        <is>
          <t>GÜMÜŞPALA</t>
        </is>
      </c>
      <c r="D2358" s="156" t="inlineStr">
        <is>
          <t>DERYA YARDIMCI</t>
        </is>
      </c>
      <c r="E2358" s="156" t="n">
        <v>5119</v>
      </c>
      <c r="F2358" s="156" t="n">
        <v>2663526</v>
      </c>
      <c r="G2358" s="157" t="n">
        <v>520.3200000000001</v>
      </c>
      <c r="H2358" s="156" t="n">
        <v>4929</v>
      </c>
    </row>
    <row r="2359" ht="48" customHeight="1" s="113">
      <c r="A2359" s="158" t="n">
        <v>46157</v>
      </c>
      <c r="B2359" s="156" t="inlineStr">
        <is>
          <t>M025</t>
        </is>
      </c>
      <c r="C2359" s="156" t="inlineStr">
        <is>
          <t>HAL DEPO</t>
        </is>
      </c>
      <c r="D2359" s="156" t="inlineStr">
        <is>
          <t>HALİT BAŞDAŞ</t>
        </is>
      </c>
      <c r="E2359" s="156" t="n">
        <v>0</v>
      </c>
      <c r="F2359" s="156" t="n">
        <v>0</v>
      </c>
      <c r="G2359" s="156" t="n">
        <v>0</v>
      </c>
      <c r="H2359" s="156" t="n">
        <v>0</v>
      </c>
    </row>
    <row r="2360" ht="48" customHeight="1" s="113">
      <c r="A2360" s="158" t="n">
        <v>46157</v>
      </c>
      <c r="B2360" s="156" t="inlineStr">
        <is>
          <t>M026</t>
        </is>
      </c>
      <c r="C2360" s="156" t="inlineStr">
        <is>
          <t>HARMANDALI</t>
        </is>
      </c>
      <c r="D2360" s="156" t="inlineStr">
        <is>
          <t>DERYA YARDIMCI</t>
        </is>
      </c>
      <c r="E2360" s="156" t="n">
        <v>2586</v>
      </c>
      <c r="F2360" s="156" t="n">
        <v>945006</v>
      </c>
      <c r="G2360" s="157" t="n">
        <v>365.43</v>
      </c>
      <c r="H2360" s="156" t="n">
        <v>2637</v>
      </c>
    </row>
    <row r="2361" ht="36" customHeight="1" s="113">
      <c r="A2361" s="158" t="n">
        <v>46157</v>
      </c>
      <c r="B2361" s="156" t="inlineStr">
        <is>
          <t>M027</t>
        </is>
      </c>
      <c r="C2361" s="156" t="inlineStr">
        <is>
          <t>HATAY</t>
        </is>
      </c>
      <c r="D2361" s="156" t="inlineStr">
        <is>
          <t>ERTAN TEKİ</t>
        </is>
      </c>
      <c r="E2361" s="156" t="n">
        <v>4753</v>
      </c>
      <c r="F2361" s="156" t="n">
        <v>1546990</v>
      </c>
      <c r="G2361" s="157" t="n">
        <v>325.48</v>
      </c>
      <c r="H2361" s="156" t="n">
        <v>5047</v>
      </c>
    </row>
    <row r="2362" ht="24" customHeight="1" s="113">
      <c r="A2362" s="158" t="n">
        <v>46157</v>
      </c>
      <c r="B2362" s="156" t="inlineStr">
        <is>
          <t>M028</t>
        </is>
      </c>
      <c r="C2362" s="156" t="inlineStr">
        <is>
          <t>KARŞIYAKA-1</t>
        </is>
      </c>
      <c r="D2362" s="156" t="inlineStr">
        <is>
          <t>DERYA YARDIMCI</t>
        </is>
      </c>
      <c r="E2362" s="156" t="n">
        <v>3617</v>
      </c>
      <c r="F2362" s="156" t="n">
        <v>1432790</v>
      </c>
      <c r="G2362" s="157" t="n">
        <v>396.13</v>
      </c>
      <c r="H2362" s="156" t="n">
        <v>3265</v>
      </c>
    </row>
    <row r="2363" ht="36" customHeight="1" s="113">
      <c r="A2363" s="158" t="n">
        <v>46157</v>
      </c>
      <c r="B2363" s="156" t="inlineStr">
        <is>
          <t>M029</t>
        </is>
      </c>
      <c r="C2363" s="156" t="inlineStr">
        <is>
          <t>KARŞIYAKA-2</t>
        </is>
      </c>
      <c r="D2363" s="156" t="inlineStr">
        <is>
          <t>DERYA YARDIMCI</t>
        </is>
      </c>
      <c r="E2363" s="156" t="n">
        <v>1293</v>
      </c>
      <c r="F2363" s="156" t="n">
        <v>348975</v>
      </c>
      <c r="G2363" s="157" t="n">
        <v>269.9</v>
      </c>
      <c r="H2363" s="156" t="n">
        <v>1314</v>
      </c>
    </row>
    <row r="2364" ht="24" customHeight="1" s="113">
      <c r="A2364" s="158" t="n">
        <v>46157</v>
      </c>
      <c r="B2364" s="156" t="inlineStr">
        <is>
          <t>M030</t>
        </is>
      </c>
      <c r="C2364" s="156" t="inlineStr">
        <is>
          <t>MANAVKUYU</t>
        </is>
      </c>
      <c r="D2364" s="156" t="inlineStr">
        <is>
          <t>DERYA YARDIMCI</t>
        </is>
      </c>
      <c r="E2364" s="156" t="n">
        <v>1459</v>
      </c>
      <c r="F2364" s="156" t="n">
        <v>392448</v>
      </c>
      <c r="G2364" s="157" t="n">
        <v>268.98</v>
      </c>
      <c r="H2364" s="156" t="n">
        <v>1400</v>
      </c>
    </row>
    <row r="2365" ht="36" customHeight="1" s="113">
      <c r="A2365" s="158" t="n">
        <v>46157</v>
      </c>
      <c r="B2365" s="156" t="inlineStr">
        <is>
          <t>M031</t>
        </is>
      </c>
      <c r="C2365" s="156" t="inlineStr">
        <is>
          <t>MENDERES</t>
        </is>
      </c>
      <c r="D2365" s="156" t="inlineStr">
        <is>
          <t>CÜNEYT ÇIKRIKÇI - AYŞE AVCU</t>
        </is>
      </c>
      <c r="E2365" s="156" t="n">
        <v>3763</v>
      </c>
      <c r="F2365" s="156" t="n">
        <v>867444</v>
      </c>
      <c r="G2365" s="157" t="n">
        <v>230.52</v>
      </c>
      <c r="H2365" s="156" t="n">
        <v>3512</v>
      </c>
    </row>
    <row r="2366" ht="24" customHeight="1" s="113">
      <c r="A2366" s="158" t="n">
        <v>46157</v>
      </c>
      <c r="B2366" s="156" t="inlineStr">
        <is>
          <t>M032</t>
        </is>
      </c>
      <c r="C2366" s="156" t="inlineStr">
        <is>
          <t>MENDERES DEPO</t>
        </is>
      </c>
      <c r="D2366" s="156" t="inlineStr">
        <is>
          <t>AYHAN DAŞDEMİR</t>
        </is>
      </c>
      <c r="E2366" s="156" t="n">
        <v>0</v>
      </c>
      <c r="F2366" s="156" t="n">
        <v>0</v>
      </c>
      <c r="G2366" s="156" t="n">
        <v>0</v>
      </c>
      <c r="H2366" s="156" t="n">
        <v>0</v>
      </c>
    </row>
    <row r="2367" ht="36" customHeight="1" s="113">
      <c r="A2367" s="158" t="n">
        <v>46157</v>
      </c>
      <c r="B2367" s="156" t="inlineStr">
        <is>
          <t>M033</t>
        </is>
      </c>
      <c r="C2367" s="156" t="inlineStr">
        <is>
          <t>MERKEZ</t>
        </is>
      </c>
      <c r="D2367" s="156" t="inlineStr">
        <is>
          <t>GENEL MÜDÜR</t>
        </is>
      </c>
      <c r="E2367" s="156" t="n">
        <v>0</v>
      </c>
      <c r="F2367" s="156" t="n">
        <v>0</v>
      </c>
      <c r="G2367" s="156" t="n">
        <v>0</v>
      </c>
      <c r="H2367" s="156" t="n">
        <v>0</v>
      </c>
    </row>
    <row r="2368" ht="36" customHeight="1" s="113">
      <c r="A2368" s="158" t="n">
        <v>46157</v>
      </c>
      <c r="B2368" s="156" t="inlineStr">
        <is>
          <t>M034</t>
        </is>
      </c>
      <c r="C2368" s="156" t="inlineStr">
        <is>
          <t>NARLIDERE</t>
        </is>
      </c>
      <c r="D2368" s="156" t="inlineStr">
        <is>
          <t>ERTAN TEKİ</t>
        </is>
      </c>
      <c r="E2368" s="156" t="n">
        <v>2785</v>
      </c>
      <c r="F2368" s="156" t="n">
        <v>711698</v>
      </c>
      <c r="G2368" s="157" t="n">
        <v>255.55</v>
      </c>
      <c r="H2368" s="156" t="n">
        <v>2515</v>
      </c>
    </row>
    <row r="2369" ht="36" customHeight="1" s="113">
      <c r="A2369" s="158" t="n">
        <v>46157</v>
      </c>
      <c r="B2369" s="156" t="inlineStr">
        <is>
          <t>M035</t>
        </is>
      </c>
      <c r="C2369" s="156" t="inlineStr">
        <is>
          <t>OSMANGAZİ</t>
        </is>
      </c>
      <c r="D2369" s="156" t="inlineStr">
        <is>
          <t>DERYA YARDIMCI</t>
        </is>
      </c>
      <c r="E2369" s="156" t="n">
        <v>4391</v>
      </c>
      <c r="F2369" s="156" t="n">
        <v>1482227</v>
      </c>
      <c r="G2369" s="157" t="n">
        <v>337.56</v>
      </c>
      <c r="H2369" s="156" t="n">
        <v>4314</v>
      </c>
    </row>
    <row r="2370" ht="48" customHeight="1" s="113">
      <c r="A2370" s="158" t="n">
        <v>46157</v>
      </c>
      <c r="B2370" s="156" t="inlineStr">
        <is>
          <t>M036</t>
        </is>
      </c>
      <c r="C2370" s="156" t="inlineStr">
        <is>
          <t>POLİGON</t>
        </is>
      </c>
      <c r="D2370" s="156" t="inlineStr">
        <is>
          <t>ERTAN TEKİ</t>
        </is>
      </c>
      <c r="E2370" s="156" t="n">
        <v>1645</v>
      </c>
      <c r="F2370" s="156" t="n">
        <v>348064</v>
      </c>
      <c r="G2370" s="157" t="n">
        <v>211.59</v>
      </c>
      <c r="H2370" s="156" t="n">
        <v>1666</v>
      </c>
    </row>
    <row r="2371" ht="36" customHeight="1" s="113">
      <c r="A2371" s="158" t="n">
        <v>46157</v>
      </c>
      <c r="B2371" s="156" t="inlineStr">
        <is>
          <t>M037</t>
        </is>
      </c>
      <c r="C2371" s="156" t="inlineStr">
        <is>
          <t>SEFERİHİSAR</t>
        </is>
      </c>
      <c r="D2371" s="156" t="inlineStr">
        <is>
          <t>ERTAN TEKİ</t>
        </is>
      </c>
      <c r="E2371" s="156" t="n">
        <v>3299</v>
      </c>
      <c r="F2371" s="156" t="n">
        <v>1241778</v>
      </c>
      <c r="G2371" s="157" t="n">
        <v>376.41</v>
      </c>
      <c r="H2371" s="156" t="n">
        <v>3525</v>
      </c>
    </row>
    <row r="2372" ht="54.75" customHeight="1" s="113">
      <c r="A2372" s="158" t="n">
        <v>46157</v>
      </c>
      <c r="B2372" s="156" t="inlineStr">
        <is>
          <t>M038</t>
        </is>
      </c>
      <c r="C2372" s="156" t="inlineStr">
        <is>
          <t>TORBALI 1</t>
        </is>
      </c>
      <c r="D2372" s="156" t="inlineStr">
        <is>
          <t>CÜNEYT ÇIKRIKÇI - AYŞE AVCU</t>
        </is>
      </c>
      <c r="E2372" s="156" t="n">
        <v>2277</v>
      </c>
      <c r="F2372" s="156" t="n">
        <v>1276576</v>
      </c>
      <c r="G2372" s="157" t="n">
        <v>560.64</v>
      </c>
      <c r="H2372" s="156" t="n">
        <v>2162</v>
      </c>
    </row>
    <row r="2373" ht="24" customHeight="1" s="113">
      <c r="A2373" s="158" t="n">
        <v>46157</v>
      </c>
      <c r="B2373" s="156" t="inlineStr">
        <is>
          <t>M039</t>
        </is>
      </c>
      <c r="C2373" s="156" t="inlineStr">
        <is>
          <t>TORBALI 2</t>
        </is>
      </c>
      <c r="D2373" s="156" t="inlineStr">
        <is>
          <t>CÜNEYT ÇIKRIKÇI - AYŞE AVCU</t>
        </is>
      </c>
      <c r="E2373" s="156" t="n">
        <v>3490</v>
      </c>
      <c r="F2373" s="156" t="n">
        <v>992597</v>
      </c>
      <c r="G2373" s="157" t="n">
        <v>284.41</v>
      </c>
      <c r="H2373" s="156" t="n">
        <v>3483</v>
      </c>
    </row>
    <row r="2374" ht="36" customHeight="1" s="113">
      <c r="A2374" s="158" t="n">
        <v>46157</v>
      </c>
      <c r="B2374" s="156" t="inlineStr">
        <is>
          <t>M040</t>
        </is>
      </c>
      <c r="C2374" s="156" t="inlineStr">
        <is>
          <t>TORBALI 3</t>
        </is>
      </c>
      <c r="D2374" s="156" t="inlineStr">
        <is>
          <t>CÜNEYT ÇIKRIKÇI - AYŞE AVCU</t>
        </is>
      </c>
      <c r="E2374" s="156" t="n">
        <v>2170</v>
      </c>
      <c r="F2374" s="156" t="n">
        <v>696541</v>
      </c>
      <c r="G2374" s="157" t="n">
        <v>320.99</v>
      </c>
      <c r="H2374" s="156" t="n">
        <v>2256</v>
      </c>
    </row>
    <row r="2375" ht="24" customHeight="1" s="113">
      <c r="A2375" s="158" t="n">
        <v>46157</v>
      </c>
      <c r="B2375" s="156" t="inlineStr">
        <is>
          <t>M041</t>
        </is>
      </c>
      <c r="C2375" s="156" t="inlineStr">
        <is>
          <t>TORBALI 4</t>
        </is>
      </c>
      <c r="D2375" s="156" t="inlineStr">
        <is>
          <t>CÜNEYT ÇIKRIKÇI - AYŞE AVCU</t>
        </is>
      </c>
      <c r="E2375" s="156" t="n">
        <v>4000</v>
      </c>
      <c r="F2375" s="156" t="n">
        <v>1924631</v>
      </c>
      <c r="G2375" s="157" t="n">
        <v>481.16</v>
      </c>
      <c r="H2375" s="156" t="n">
        <v>4279</v>
      </c>
    </row>
    <row r="2376" ht="24" customHeight="1" s="113">
      <c r="A2376" s="158" t="n">
        <v>46157</v>
      </c>
      <c r="B2376" s="156" t="inlineStr">
        <is>
          <t>M042</t>
        </is>
      </c>
      <c r="C2376" s="156" t="inlineStr">
        <is>
          <t>TORBALI 5</t>
        </is>
      </c>
      <c r="D2376" s="156" t="inlineStr">
        <is>
          <t>CÜNEYT ÇIKRIKÇI - AYŞE AVCU</t>
        </is>
      </c>
      <c r="E2376" s="156" t="n">
        <v>4715</v>
      </c>
      <c r="F2376" s="156" t="n">
        <v>1428485</v>
      </c>
      <c r="G2376" s="157" t="n">
        <v>302.97</v>
      </c>
      <c r="H2376" s="156" t="n">
        <v>4711</v>
      </c>
    </row>
    <row r="2377" ht="48" customHeight="1" s="113">
      <c r="A2377" s="158" t="n">
        <v>46157</v>
      </c>
      <c r="B2377" s="156" t="inlineStr">
        <is>
          <t>M043</t>
        </is>
      </c>
      <c r="C2377" s="156" t="inlineStr">
        <is>
          <t>YAPICIOĞLU</t>
        </is>
      </c>
      <c r="D2377" s="156" t="inlineStr">
        <is>
          <t>ERTAN TEKİ</t>
        </is>
      </c>
      <c r="E2377" s="156" t="n">
        <v>1689</v>
      </c>
      <c r="F2377" s="156" t="n">
        <v>760429</v>
      </c>
      <c r="G2377" s="157" t="n">
        <v>450.22</v>
      </c>
      <c r="H2377" s="156" t="n">
        <v>1698</v>
      </c>
    </row>
    <row r="2378" ht="48" customHeight="1" s="113">
      <c r="A2378" s="158" t="n">
        <v>46157</v>
      </c>
      <c r="B2378" s="156" t="inlineStr">
        <is>
          <t>M044</t>
        </is>
      </c>
      <c r="C2378" s="156" t="inlineStr">
        <is>
          <t>YEŞİLOVA</t>
        </is>
      </c>
      <c r="D2378" s="156" t="inlineStr">
        <is>
          <t>DERYA YARDIMCI</t>
        </is>
      </c>
      <c r="E2378" s="156" t="n">
        <v>555</v>
      </c>
      <c r="F2378" s="156" t="n">
        <v>118502</v>
      </c>
      <c r="G2378" s="157" t="n">
        <v>213.52</v>
      </c>
      <c r="H2378" s="156" t="n">
        <v>529</v>
      </c>
    </row>
    <row r="2379" ht="48" customHeight="1" s="113">
      <c r="A2379" s="158" t="n">
        <v>46157</v>
      </c>
      <c r="B2379" s="156" t="inlineStr">
        <is>
          <t>M045</t>
        </is>
      </c>
      <c r="C2379" s="156" t="inlineStr">
        <is>
          <t>Z1  ET DEPO</t>
        </is>
      </c>
      <c r="D2379" s="156" t="inlineStr">
        <is>
          <t>FARUK MALKOÇ</t>
        </is>
      </c>
      <c r="E2379" s="156" t="n">
        <v>0</v>
      </c>
      <c r="F2379" s="156" t="n">
        <v>0</v>
      </c>
      <c r="G2379" s="156" t="n">
        <v>0</v>
      </c>
      <c r="H2379" s="156" t="n">
        <v>0</v>
      </c>
    </row>
    <row r="2380" ht="48" customHeight="1" s="113">
      <c r="A2380" s="158" t="n">
        <v>46157</v>
      </c>
      <c r="B2380" s="156" t="inlineStr">
        <is>
          <t>M046</t>
        </is>
      </c>
      <c r="C2380" s="156" t="inlineStr">
        <is>
          <t>ÇAMDİBİ</t>
        </is>
      </c>
      <c r="D2380" s="156" t="inlineStr">
        <is>
          <t>DERYA YARDIMCI</t>
        </is>
      </c>
      <c r="E2380" s="156" t="n">
        <v>2627</v>
      </c>
      <c r="F2380" s="156" t="n">
        <v>522117</v>
      </c>
      <c r="G2380" s="157" t="n">
        <v>198.75</v>
      </c>
      <c r="H2380" s="156" t="n">
        <v>2751</v>
      </c>
    </row>
    <row r="2381" ht="48" customHeight="1" s="113">
      <c r="A2381" s="158" t="n">
        <v>46157</v>
      </c>
      <c r="B2381" s="156" t="inlineStr">
        <is>
          <t>M047</t>
        </is>
      </c>
      <c r="C2381" s="156" t="inlineStr">
        <is>
          <t>ÇİFTLİK</t>
        </is>
      </c>
      <c r="D2381" s="156" t="inlineStr">
        <is>
          <t>CEBRAİL ÇİÇEK</t>
        </is>
      </c>
      <c r="E2381" s="156" t="n">
        <v>0</v>
      </c>
      <c r="F2381" s="156" t="n">
        <v>0</v>
      </c>
      <c r="G2381" s="156" t="n">
        <v>0</v>
      </c>
      <c r="H2381" s="156" t="n">
        <v>0</v>
      </c>
    </row>
    <row r="2382" ht="24" customHeight="1" s="113">
      <c r="A2382" s="158" t="n">
        <v>46157</v>
      </c>
      <c r="B2382" s="156" t="inlineStr">
        <is>
          <t>M048</t>
        </is>
      </c>
      <c r="C2382" s="156" t="inlineStr">
        <is>
          <t>ÇİĞLİ</t>
        </is>
      </c>
      <c r="D2382" s="156" t="inlineStr">
        <is>
          <t>DERYA YARDIMCI</t>
        </is>
      </c>
      <c r="E2382" s="156" t="n">
        <v>2562</v>
      </c>
      <c r="F2382" s="156" t="n">
        <v>457688</v>
      </c>
      <c r="G2382" s="157" t="n">
        <v>178.64</v>
      </c>
      <c r="H2382" s="156" t="n">
        <v>2583</v>
      </c>
    </row>
    <row r="2383" ht="36" customHeight="1" s="113">
      <c r="A2383" s="158" t="n">
        <v>46157</v>
      </c>
      <c r="B2383" s="156" t="inlineStr">
        <is>
          <t>M049</t>
        </is>
      </c>
      <c r="C2383" s="156" t="inlineStr">
        <is>
          <t>ÖZDERE</t>
        </is>
      </c>
      <c r="D2383" s="156" t="inlineStr">
        <is>
          <t>CÜNEYT ÇIKRIKÇI - AYŞE AVCU</t>
        </is>
      </c>
      <c r="E2383" s="156" t="n">
        <v>817</v>
      </c>
      <c r="F2383" s="156" t="n">
        <v>267113</v>
      </c>
      <c r="G2383" s="157" t="n">
        <v>326.94</v>
      </c>
      <c r="H2383" s="156" t="n">
        <v>851</v>
      </c>
    </row>
    <row r="2384" ht="24" customHeight="1" s="113">
      <c r="A2384" s="158" t="n">
        <v>46157</v>
      </c>
      <c r="B2384" s="156" t="inlineStr">
        <is>
          <t>M050</t>
        </is>
      </c>
      <c r="C2384" s="156" t="inlineStr">
        <is>
          <t>İZMİRSPOR</t>
        </is>
      </c>
      <c r="D2384" s="156" t="inlineStr">
        <is>
          <t>ERTAN TEKİ</t>
        </is>
      </c>
      <c r="E2384" s="156" t="n">
        <v>4602</v>
      </c>
      <c r="F2384" s="156" t="n">
        <v>2421378</v>
      </c>
      <c r="G2384" s="157" t="n">
        <v>526.16</v>
      </c>
      <c r="H2384" s="156" t="n">
        <v>4507</v>
      </c>
    </row>
    <row r="2385" ht="36" customHeight="1" s="113">
      <c r="A2385" s="158" t="n">
        <v>46157</v>
      </c>
      <c r="B2385" s="156" t="inlineStr">
        <is>
          <t>M051</t>
        </is>
      </c>
      <c r="C2385" s="156" t="inlineStr">
        <is>
          <t>ŞİRİNYER</t>
        </is>
      </c>
      <c r="D2385" s="156" t="inlineStr">
        <is>
          <t>ERTAN TEKİ</t>
        </is>
      </c>
      <c r="E2385" s="156" t="n">
        <v>769</v>
      </c>
      <c r="F2385" s="156" t="n">
        <v>387363</v>
      </c>
      <c r="G2385" s="157" t="n">
        <v>503.72</v>
      </c>
      <c r="H2385" s="156" t="n">
        <v>790</v>
      </c>
    </row>
    <row r="2386" ht="24" customHeight="1" s="113">
      <c r="A2386" s="158" t="n">
        <v>46157</v>
      </c>
      <c r="B2386" s="156" t="inlineStr">
        <is>
          <t>M052</t>
        </is>
      </c>
      <c r="C2386" s="156" t="inlineStr">
        <is>
          <t>ŞİRİNYER 2</t>
        </is>
      </c>
      <c r="D2386" s="156" t="inlineStr">
        <is>
          <t>DERYA YARDIMCI</t>
        </is>
      </c>
      <c r="E2386" s="156" t="n">
        <v>2432</v>
      </c>
      <c r="F2386" s="156" t="n">
        <v>990436</v>
      </c>
      <c r="G2386" s="157" t="n">
        <v>407.25</v>
      </c>
      <c r="H2386" s="156" t="n">
        <v>2368</v>
      </c>
    </row>
    <row r="2387" ht="36" customHeight="1" s="113">
      <c r="A2387" s="158" t="n">
        <v>46157</v>
      </c>
      <c r="B2387" s="156" t="inlineStr">
        <is>
          <t>M057</t>
        </is>
      </c>
      <c r="C2387" s="156" t="inlineStr">
        <is>
          <t>BUCA2</t>
        </is>
      </c>
      <c r="D2387" s="156" t="inlineStr">
        <is>
          <t>ERTAN TEKİ</t>
        </is>
      </c>
      <c r="E2387" s="156" t="n">
        <v>0</v>
      </c>
      <c r="F2387" s="156" t="n">
        <v>0</v>
      </c>
      <c r="G2387" s="156" t="n">
        <v>0</v>
      </c>
      <c r="H2387" s="156" t="n">
        <v>0</v>
      </c>
    </row>
    <row r="2388" ht="48" customHeight="1" s="113">
      <c r="A2388" s="158" t="n">
        <v>46158</v>
      </c>
      <c r="B2388" s="156" t="inlineStr">
        <is>
          <t>M001</t>
        </is>
      </c>
      <c r="C2388" s="156" t="inlineStr">
        <is>
          <t>AKEVLER</t>
        </is>
      </c>
      <c r="D2388" s="156" t="inlineStr">
        <is>
          <t>ERTAN TEKİ</t>
        </is>
      </c>
      <c r="E2388" s="156" t="n">
        <v>1756</v>
      </c>
      <c r="F2388" s="156" t="n">
        <v>620163</v>
      </c>
      <c r="G2388" s="157" t="n">
        <v>353.17</v>
      </c>
      <c r="H2388" s="156" t="n">
        <v>1781</v>
      </c>
    </row>
    <row r="2389" ht="24" customHeight="1" s="113">
      <c r="A2389" s="158" t="n">
        <v>46158</v>
      </c>
      <c r="B2389" s="156" t="inlineStr">
        <is>
          <t>M002</t>
        </is>
      </c>
      <c r="C2389" s="156" t="inlineStr">
        <is>
          <t>AYDIN EFELER</t>
        </is>
      </c>
      <c r="D2389" s="156" t="inlineStr">
        <is>
          <t>CÜNEYT ÇIKRIKÇI - AYŞE AVCU</t>
        </is>
      </c>
      <c r="E2389" s="156" t="n">
        <v>3169</v>
      </c>
      <c r="F2389" s="156" t="n">
        <v>1165256</v>
      </c>
      <c r="G2389" s="157" t="n">
        <v>367.7</v>
      </c>
      <c r="H2389" s="156" t="n">
        <v>3420</v>
      </c>
    </row>
    <row r="2390" ht="24" customHeight="1" s="113">
      <c r="A2390" s="158" t="n">
        <v>46158</v>
      </c>
      <c r="B2390" s="156" t="inlineStr">
        <is>
          <t>M003</t>
        </is>
      </c>
      <c r="C2390" s="156" t="inlineStr">
        <is>
          <t>AYDIN EFELER-2</t>
        </is>
      </c>
      <c r="D2390" s="156" t="inlineStr">
        <is>
          <t>CÜNEYT ÇIKRIKÇI - AYŞE AVCU</t>
        </is>
      </c>
      <c r="E2390" s="156" t="n">
        <v>1833</v>
      </c>
      <c r="F2390" s="156" t="n">
        <v>780558</v>
      </c>
      <c r="G2390" s="157" t="n">
        <v>425.84</v>
      </c>
      <c r="H2390" s="156" t="n">
        <v>1733</v>
      </c>
    </row>
    <row r="2391" ht="36" customHeight="1" s="113">
      <c r="A2391" s="158" t="n">
        <v>46158</v>
      </c>
      <c r="B2391" s="156" t="inlineStr">
        <is>
          <t>M004</t>
        </is>
      </c>
      <c r="C2391" s="156" t="inlineStr">
        <is>
          <t>AYDIN FATİH</t>
        </is>
      </c>
      <c r="D2391" s="156" t="inlineStr">
        <is>
          <t>CÜNEYT ÇIKRIKÇI - AYŞE AVCU</t>
        </is>
      </c>
      <c r="E2391" s="156" t="n">
        <v>1202</v>
      </c>
      <c r="F2391" s="156" t="n">
        <v>400045</v>
      </c>
      <c r="G2391" s="157" t="n">
        <v>332.82</v>
      </c>
      <c r="H2391" s="156" t="n">
        <v>1262</v>
      </c>
    </row>
    <row r="2392" ht="36" customHeight="1" s="113">
      <c r="A2392" s="158" t="n">
        <v>46158</v>
      </c>
      <c r="B2392" s="156" t="inlineStr">
        <is>
          <t>M005</t>
        </is>
      </c>
      <c r="C2392" s="156" t="inlineStr">
        <is>
          <t>AYDIN FATİH-2</t>
        </is>
      </c>
      <c r="D2392" s="156" t="inlineStr">
        <is>
          <t>CÜNEYT ÇIKRIKÇI - AYŞE AVCU</t>
        </is>
      </c>
      <c r="E2392" s="156" t="n">
        <v>1599</v>
      </c>
      <c r="F2392" s="156" t="n">
        <v>847534</v>
      </c>
      <c r="G2392" s="157" t="n">
        <v>530.04</v>
      </c>
      <c r="H2392" s="156" t="n">
        <v>1458</v>
      </c>
    </row>
    <row r="2393" ht="24" customHeight="1" s="113">
      <c r="A2393" s="158" t="n">
        <v>46158</v>
      </c>
      <c r="B2393" s="156" t="inlineStr">
        <is>
          <t>M006</t>
        </is>
      </c>
      <c r="C2393" s="156" t="inlineStr">
        <is>
          <t>AYDIN GİRNE</t>
        </is>
      </c>
      <c r="D2393" s="156" t="inlineStr">
        <is>
          <t>CÜNEYT ÇIKRIKÇI - AYŞE AVCU</t>
        </is>
      </c>
      <c r="E2393" s="156" t="n">
        <v>1631</v>
      </c>
      <c r="F2393" s="156" t="n">
        <v>446085</v>
      </c>
      <c r="G2393" s="157" t="n">
        <v>273.5</v>
      </c>
      <c r="H2393" s="156" t="n">
        <v>1526</v>
      </c>
    </row>
    <row r="2394" ht="24" customHeight="1" s="113">
      <c r="A2394" s="158" t="n">
        <v>46158</v>
      </c>
      <c r="B2394" s="156" t="inlineStr">
        <is>
          <t>M007</t>
        </is>
      </c>
      <c r="C2394" s="156" t="inlineStr">
        <is>
          <t>AYDIN MİMARSİNAN</t>
        </is>
      </c>
      <c r="D2394" s="156" t="inlineStr">
        <is>
          <t>CÜNEYT ÇIKRIKÇI - AYŞE AVCU</t>
        </is>
      </c>
      <c r="E2394" s="156" t="n">
        <v>4794</v>
      </c>
      <c r="F2394" s="156" t="n">
        <v>996701</v>
      </c>
      <c r="G2394" s="157" t="n">
        <v>207.91</v>
      </c>
      <c r="H2394" s="156" t="n">
        <v>4434</v>
      </c>
    </row>
    <row r="2395" ht="24" customHeight="1" s="113">
      <c r="A2395" s="158" t="n">
        <v>46158</v>
      </c>
      <c r="B2395" s="156" t="inlineStr">
        <is>
          <t>M008</t>
        </is>
      </c>
      <c r="C2395" s="156" t="inlineStr">
        <is>
          <t>AYRANCILAR</t>
        </is>
      </c>
      <c r="D2395" s="156" t="inlineStr">
        <is>
          <t>CÜNEYT ÇIKRIKÇI - AYŞE AVCU</t>
        </is>
      </c>
      <c r="E2395" s="156" t="n">
        <v>4583</v>
      </c>
      <c r="F2395" s="156" t="n">
        <v>1047130</v>
      </c>
      <c r="G2395" s="157" t="n">
        <v>228.48</v>
      </c>
      <c r="H2395" s="156" t="n">
        <v>4182</v>
      </c>
    </row>
    <row r="2396" ht="27.75" customHeight="1" s="113">
      <c r="A2396" s="158" t="n">
        <v>46158</v>
      </c>
      <c r="B2396" s="156" t="inlineStr">
        <is>
          <t>M009</t>
        </is>
      </c>
      <c r="C2396" s="156" t="inlineStr">
        <is>
          <t>BALÇOVA</t>
        </is>
      </c>
      <c r="D2396" s="156" t="inlineStr">
        <is>
          <t>ERTAN TEKİ</t>
        </is>
      </c>
      <c r="E2396" s="156" t="n">
        <v>3968</v>
      </c>
      <c r="F2396" s="156" t="n">
        <v>759883</v>
      </c>
      <c r="G2396" s="157" t="n">
        <v>191.5</v>
      </c>
      <c r="H2396" s="156" t="n">
        <v>3897</v>
      </c>
    </row>
    <row r="2397" ht="24" customHeight="1" s="113">
      <c r="A2397" s="158" t="n">
        <v>46158</v>
      </c>
      <c r="B2397" s="156" t="inlineStr">
        <is>
          <t>M010</t>
        </is>
      </c>
      <c r="C2397" s="156" t="inlineStr">
        <is>
          <t>BAYRAKLI</t>
        </is>
      </c>
      <c r="D2397" s="156" t="inlineStr">
        <is>
          <t>DERYA YARDIMCI</t>
        </is>
      </c>
      <c r="E2397" s="156" t="n">
        <v>4572</v>
      </c>
      <c r="F2397" s="156" t="n">
        <v>1407415</v>
      </c>
      <c r="G2397" s="157" t="n">
        <v>307.83</v>
      </c>
      <c r="H2397" s="156" t="n">
        <v>4915</v>
      </c>
    </row>
    <row r="2398" ht="48" customHeight="1" s="113">
      <c r="A2398" s="158" t="n">
        <v>46158</v>
      </c>
      <c r="B2398" s="156" t="inlineStr">
        <is>
          <t>M011</t>
        </is>
      </c>
      <c r="C2398" s="156" t="inlineStr">
        <is>
          <t>BOZYAKA</t>
        </is>
      </c>
      <c r="D2398" s="156" t="inlineStr">
        <is>
          <t>ERTAN TEKİ</t>
        </is>
      </c>
      <c r="E2398" s="156" t="n">
        <v>2735</v>
      </c>
      <c r="F2398" s="156" t="n">
        <v>1198843</v>
      </c>
      <c r="G2398" s="157" t="n">
        <v>438.33</v>
      </c>
      <c r="H2398" s="156" t="n">
        <v>2672</v>
      </c>
    </row>
    <row r="2399" ht="48" customHeight="1" s="113">
      <c r="A2399" s="158" t="n">
        <v>46158</v>
      </c>
      <c r="B2399" s="156" t="inlineStr">
        <is>
          <t>M012</t>
        </is>
      </c>
      <c r="C2399" s="156" t="inlineStr">
        <is>
          <t xml:space="preserve">BUCA </t>
        </is>
      </c>
      <c r="D2399" s="156" t="inlineStr">
        <is>
          <t>DERYA YARDIMCI</t>
        </is>
      </c>
      <c r="E2399" s="156" t="n">
        <v>1138</v>
      </c>
      <c r="F2399" s="156" t="n">
        <v>481533</v>
      </c>
      <c r="G2399" s="157" t="n">
        <v>423.14</v>
      </c>
      <c r="H2399" s="156" t="n">
        <v>1166</v>
      </c>
    </row>
    <row r="2400" ht="48" customHeight="1" s="113">
      <c r="A2400" s="158" t="n">
        <v>46158</v>
      </c>
      <c r="B2400" s="156" t="inlineStr">
        <is>
          <t>M013</t>
        </is>
      </c>
      <c r="C2400" s="156" t="inlineStr">
        <is>
          <t>DEDEBAŞI</t>
        </is>
      </c>
      <c r="D2400" s="156" t="inlineStr">
        <is>
          <t>DERYA YARDIMCI</t>
        </is>
      </c>
      <c r="E2400" s="156" t="n">
        <v>3843</v>
      </c>
      <c r="F2400" s="156" t="n">
        <v>1525966</v>
      </c>
      <c r="G2400" s="157" t="n">
        <v>397.08</v>
      </c>
      <c r="H2400" s="156" t="n">
        <v>3740</v>
      </c>
    </row>
    <row r="2401" ht="48" customHeight="1" s="113">
      <c r="A2401" s="158" t="n">
        <v>46158</v>
      </c>
      <c r="B2401" s="156" t="inlineStr">
        <is>
          <t>M014</t>
        </is>
      </c>
      <c r="C2401" s="156" t="inlineStr">
        <is>
          <t>ESKİİZMİR</t>
        </is>
      </c>
      <c r="D2401" s="156" t="inlineStr">
        <is>
          <t>ERTAN TEKİ</t>
        </is>
      </c>
      <c r="E2401" s="156" t="n">
        <v>3052</v>
      </c>
      <c r="F2401" s="156" t="n">
        <v>1389704</v>
      </c>
      <c r="G2401" s="157" t="n">
        <v>455.34</v>
      </c>
      <c r="H2401" s="156" t="n">
        <v>3019</v>
      </c>
    </row>
    <row r="2402" ht="48" customHeight="1" s="113">
      <c r="A2402" s="158" t="n">
        <v>46158</v>
      </c>
      <c r="B2402" s="156" t="inlineStr">
        <is>
          <t>M015</t>
        </is>
      </c>
      <c r="C2402" s="156" t="inlineStr">
        <is>
          <t>GAZİEMİR-1</t>
        </is>
      </c>
      <c r="D2402" s="156" t="inlineStr">
        <is>
          <t>ALİ ÇELİK</t>
        </is>
      </c>
      <c r="E2402" s="156" t="n">
        <v>2462</v>
      </c>
      <c r="F2402" s="156" t="n">
        <v>1086174</v>
      </c>
      <c r="G2402" s="157" t="n">
        <v>441.18</v>
      </c>
      <c r="H2402" s="156" t="n">
        <v>2595</v>
      </c>
    </row>
    <row r="2403" ht="48" customHeight="1" s="113">
      <c r="A2403" s="158" t="n">
        <v>46158</v>
      </c>
      <c r="B2403" s="156" t="inlineStr">
        <is>
          <t>M016</t>
        </is>
      </c>
      <c r="C2403" s="156" t="inlineStr">
        <is>
          <t>GAZİEMİR-2</t>
        </is>
      </c>
      <c r="D2403" s="156" t="inlineStr">
        <is>
          <t>ALİ ÇELİK</t>
        </is>
      </c>
      <c r="E2403" s="156" t="n">
        <v>4233</v>
      </c>
      <c r="F2403" s="156" t="n">
        <v>1321705</v>
      </c>
      <c r="G2403" s="157" t="n">
        <v>312.24</v>
      </c>
      <c r="H2403" s="156" t="n">
        <v>4289</v>
      </c>
    </row>
    <row r="2404" ht="48" customHeight="1" s="113">
      <c r="A2404" s="158" t="n">
        <v>46158</v>
      </c>
      <c r="B2404" s="156" t="inlineStr">
        <is>
          <t>M017</t>
        </is>
      </c>
      <c r="C2404" s="156" t="inlineStr">
        <is>
          <t>GAZİEMİR-3</t>
        </is>
      </c>
      <c r="D2404" s="156" t="inlineStr">
        <is>
          <t>ALİ ÇELİK</t>
        </is>
      </c>
      <c r="E2404" s="156" t="n">
        <v>2917</v>
      </c>
      <c r="F2404" s="156" t="n">
        <v>745896</v>
      </c>
      <c r="G2404" s="157" t="n">
        <v>255.71</v>
      </c>
      <c r="H2404" s="156" t="n">
        <v>2853</v>
      </c>
    </row>
    <row r="2405" ht="24" customHeight="1" s="113">
      <c r="A2405" s="158" t="n">
        <v>46158</v>
      </c>
      <c r="B2405" s="156" t="inlineStr">
        <is>
          <t>M018</t>
        </is>
      </c>
      <c r="C2405" s="156" t="inlineStr">
        <is>
          <t>GAZİEMİR-4</t>
        </is>
      </c>
      <c r="D2405" s="156" t="inlineStr">
        <is>
          <t>ALİ ÇELİK</t>
        </is>
      </c>
      <c r="E2405" s="156" t="n">
        <v>2257</v>
      </c>
      <c r="F2405" s="156" t="n">
        <v>1026851</v>
      </c>
      <c r="G2405" s="157" t="n">
        <v>454.96</v>
      </c>
      <c r="H2405" s="156" t="n">
        <v>2092</v>
      </c>
    </row>
    <row r="2406" ht="36" customHeight="1" s="113">
      <c r="A2406" s="158" t="n">
        <v>46158</v>
      </c>
      <c r="B2406" s="156" t="inlineStr">
        <is>
          <t>M019</t>
        </is>
      </c>
      <c r="C2406" s="156" t="inlineStr">
        <is>
          <t>GAZİEMİR-5</t>
        </is>
      </c>
      <c r="D2406" s="156" t="inlineStr">
        <is>
          <t>ALİ ÇELİK</t>
        </is>
      </c>
      <c r="E2406" s="156" t="n">
        <v>2598</v>
      </c>
      <c r="F2406" s="156" t="n">
        <v>681466</v>
      </c>
      <c r="G2406" s="157" t="n">
        <v>262.3</v>
      </c>
      <c r="H2406" s="156" t="n">
        <v>2676</v>
      </c>
    </row>
    <row r="2407" ht="24" customHeight="1" s="113">
      <c r="A2407" s="158" t="n">
        <v>46158</v>
      </c>
      <c r="B2407" s="156" t="inlineStr">
        <is>
          <t>M020</t>
        </is>
      </c>
      <c r="C2407" s="156" t="inlineStr">
        <is>
          <t>GAZİEMİR-6</t>
        </is>
      </c>
      <c r="D2407" s="156" t="inlineStr">
        <is>
          <t>ALİ ÇELİK</t>
        </is>
      </c>
      <c r="E2407" s="156" t="n">
        <v>810</v>
      </c>
      <c r="F2407" s="156" t="n">
        <v>381465</v>
      </c>
      <c r="G2407" s="157" t="n">
        <v>470.94</v>
      </c>
      <c r="H2407" s="156" t="n">
        <v>858</v>
      </c>
    </row>
    <row r="2408" ht="36" customHeight="1" s="113">
      <c r="A2408" s="158" t="n">
        <v>46158</v>
      </c>
      <c r="B2408" s="156" t="inlineStr">
        <is>
          <t>M021</t>
        </is>
      </c>
      <c r="C2408" s="156" t="inlineStr">
        <is>
          <t>GAZİEMİR-7</t>
        </is>
      </c>
      <c r="D2408" s="156" t="inlineStr">
        <is>
          <t>ALİ ÇELİK</t>
        </is>
      </c>
      <c r="E2408" s="156" t="n">
        <v>5496</v>
      </c>
      <c r="F2408" s="156" t="n">
        <v>1725119</v>
      </c>
      <c r="G2408" s="157" t="n">
        <v>313.89</v>
      </c>
      <c r="H2408" s="156" t="n">
        <v>5034</v>
      </c>
    </row>
    <row r="2409" ht="36" customHeight="1" s="113">
      <c r="A2409" s="158" t="n">
        <v>46158</v>
      </c>
      <c r="B2409" s="156" t="inlineStr">
        <is>
          <t>M022</t>
        </is>
      </c>
      <c r="C2409" s="156" t="inlineStr">
        <is>
          <t>GEDİZ</t>
        </is>
      </c>
      <c r="D2409" s="156" t="inlineStr">
        <is>
          <t>DERYA YARDIMCI</t>
        </is>
      </c>
      <c r="E2409" s="156" t="n">
        <v>1347</v>
      </c>
      <c r="F2409" s="156" t="n">
        <v>510524</v>
      </c>
      <c r="G2409" s="157" t="n">
        <v>379.01</v>
      </c>
      <c r="H2409" s="156" t="n">
        <v>1296</v>
      </c>
    </row>
    <row r="2410" ht="24" customHeight="1" s="113">
      <c r="A2410" s="158" t="n">
        <v>46158</v>
      </c>
      <c r="B2410" s="156" t="inlineStr">
        <is>
          <t>M023</t>
        </is>
      </c>
      <c r="C2410" s="156" t="inlineStr">
        <is>
          <t>GÖZTEPE</t>
        </is>
      </c>
      <c r="D2410" s="156" t="inlineStr">
        <is>
          <t>ERTAN TEKİ</t>
        </is>
      </c>
      <c r="E2410" s="156" t="n">
        <v>4537</v>
      </c>
      <c r="F2410" s="156" t="n">
        <v>1458508</v>
      </c>
      <c r="G2410" s="157" t="n">
        <v>321.47</v>
      </c>
      <c r="H2410" s="156" t="n">
        <v>4711</v>
      </c>
    </row>
    <row r="2411" ht="48" customHeight="1" s="113">
      <c r="A2411" s="158" t="n">
        <v>46158</v>
      </c>
      <c r="B2411" s="156" t="inlineStr">
        <is>
          <t>M024</t>
        </is>
      </c>
      <c r="C2411" s="156" t="inlineStr">
        <is>
          <t>GÜMÜŞPALA</t>
        </is>
      </c>
      <c r="D2411" s="156" t="inlineStr">
        <is>
          <t>DERYA YARDIMCI</t>
        </is>
      </c>
      <c r="E2411" s="156" t="n">
        <v>4591</v>
      </c>
      <c r="F2411" s="156" t="n">
        <v>2309599</v>
      </c>
      <c r="G2411" s="157" t="n">
        <v>503.07</v>
      </c>
      <c r="H2411" s="156" t="n">
        <v>4630</v>
      </c>
    </row>
    <row r="2412" ht="48" customHeight="1" s="113">
      <c r="A2412" s="158" t="n">
        <v>46158</v>
      </c>
      <c r="B2412" s="156" t="inlineStr">
        <is>
          <t>M025</t>
        </is>
      </c>
      <c r="C2412" s="156" t="inlineStr">
        <is>
          <t>HAL DEPO</t>
        </is>
      </c>
      <c r="D2412" s="156" t="inlineStr">
        <is>
          <t>HALİT BAŞDAŞ</t>
        </is>
      </c>
      <c r="E2412" s="156" t="n">
        <v>0</v>
      </c>
      <c r="F2412" s="156" t="n">
        <v>0</v>
      </c>
      <c r="G2412" s="156" t="n">
        <v>0</v>
      </c>
      <c r="H2412" s="156" t="n">
        <v>0</v>
      </c>
    </row>
    <row r="2413" ht="48" customHeight="1" s="113">
      <c r="A2413" s="158" t="n">
        <v>46158</v>
      </c>
      <c r="B2413" s="156" t="inlineStr">
        <is>
          <t>M026</t>
        </is>
      </c>
      <c r="C2413" s="156" t="inlineStr">
        <is>
          <t>HARMANDALI</t>
        </is>
      </c>
      <c r="D2413" s="156" t="inlineStr">
        <is>
          <t>DERYA YARDIMCI</t>
        </is>
      </c>
      <c r="E2413" s="156" t="n">
        <v>4712</v>
      </c>
      <c r="F2413" s="156" t="n">
        <v>2049865</v>
      </c>
      <c r="G2413" s="157" t="n">
        <v>435.03</v>
      </c>
      <c r="H2413" s="156" t="n">
        <v>5013</v>
      </c>
    </row>
    <row r="2414" ht="48" customHeight="1" s="113">
      <c r="A2414" s="158" t="n">
        <v>46158</v>
      </c>
      <c r="B2414" s="156" t="inlineStr">
        <is>
          <t>M027</t>
        </is>
      </c>
      <c r="C2414" s="156" t="inlineStr">
        <is>
          <t>HATAY</t>
        </is>
      </c>
      <c r="D2414" s="156" t="inlineStr">
        <is>
          <t>ERTAN TEKİ</t>
        </is>
      </c>
      <c r="E2414" s="156" t="n">
        <v>5236</v>
      </c>
      <c r="F2414" s="156" t="n">
        <v>1974284</v>
      </c>
      <c r="G2414" s="157" t="n">
        <v>377.06</v>
      </c>
      <c r="H2414" s="156" t="n">
        <v>4860</v>
      </c>
    </row>
    <row r="2415" ht="48" customHeight="1" s="113">
      <c r="A2415" s="158" t="n">
        <v>46158</v>
      </c>
      <c r="B2415" s="156" t="inlineStr">
        <is>
          <t>M028</t>
        </is>
      </c>
      <c r="C2415" s="156" t="inlineStr">
        <is>
          <t>KARŞIYAKA-1</t>
        </is>
      </c>
      <c r="D2415" s="156" t="inlineStr">
        <is>
          <t>DERYA YARDIMCI</t>
        </is>
      </c>
      <c r="E2415" s="156" t="n">
        <v>3982</v>
      </c>
      <c r="F2415" s="156" t="n">
        <v>1712769</v>
      </c>
      <c r="G2415" s="157" t="n">
        <v>430.13</v>
      </c>
      <c r="H2415" s="156" t="n">
        <v>4153</v>
      </c>
    </row>
    <row r="2416" ht="48" customHeight="1" s="113">
      <c r="A2416" s="158" t="n">
        <v>46158</v>
      </c>
      <c r="B2416" s="156" t="inlineStr">
        <is>
          <t>M029</t>
        </is>
      </c>
      <c r="C2416" s="156" t="inlineStr">
        <is>
          <t>KARŞIYAKA-2</t>
        </is>
      </c>
      <c r="D2416" s="156" t="inlineStr">
        <is>
          <t>DERYA YARDIMCI</t>
        </is>
      </c>
      <c r="E2416" s="156" t="n">
        <v>1097</v>
      </c>
      <c r="F2416" s="156" t="n">
        <v>281954</v>
      </c>
      <c r="G2416" s="157" t="n">
        <v>257.02</v>
      </c>
      <c r="H2416" s="156" t="n">
        <v>1158</v>
      </c>
    </row>
    <row r="2417" ht="48" customHeight="1" s="113">
      <c r="A2417" s="158" t="n">
        <v>46158</v>
      </c>
      <c r="B2417" s="156" t="inlineStr">
        <is>
          <t>M030</t>
        </is>
      </c>
      <c r="C2417" s="156" t="inlineStr">
        <is>
          <t>MANAVKUYU</t>
        </is>
      </c>
      <c r="D2417" s="156" t="inlineStr">
        <is>
          <t>DERYA YARDIMCI</t>
        </is>
      </c>
      <c r="E2417" s="156" t="n">
        <v>2202</v>
      </c>
      <c r="F2417" s="156" t="n">
        <v>640585</v>
      </c>
      <c r="G2417" s="157" t="n">
        <v>290.91</v>
      </c>
      <c r="H2417" s="156" t="n">
        <v>2218</v>
      </c>
    </row>
    <row r="2418" ht="36" customHeight="1" s="113">
      <c r="A2418" s="158" t="n">
        <v>46158</v>
      </c>
      <c r="B2418" s="156" t="inlineStr">
        <is>
          <t>M031</t>
        </is>
      </c>
      <c r="C2418" s="156" t="inlineStr">
        <is>
          <t>MENDERES</t>
        </is>
      </c>
      <c r="D2418" s="156" t="inlineStr">
        <is>
          <t>CÜNEYT ÇIKRIKÇI - AYŞE AVCU</t>
        </is>
      </c>
      <c r="E2418" s="156" t="n">
        <v>3832</v>
      </c>
      <c r="F2418" s="156" t="n">
        <v>933828</v>
      </c>
      <c r="G2418" s="157" t="n">
        <v>243.69</v>
      </c>
      <c r="H2418" s="156" t="n">
        <v>4117</v>
      </c>
    </row>
    <row r="2419" ht="24" customHeight="1" s="113">
      <c r="A2419" s="158" t="n">
        <v>46158</v>
      </c>
      <c r="B2419" s="156" t="inlineStr">
        <is>
          <t>M032</t>
        </is>
      </c>
      <c r="C2419" s="156" t="inlineStr">
        <is>
          <t>MENDERES DEPO</t>
        </is>
      </c>
      <c r="D2419" s="156" t="inlineStr">
        <is>
          <t>AYHAN DAŞDEMİR</t>
        </is>
      </c>
      <c r="E2419" s="156" t="n">
        <v>0</v>
      </c>
      <c r="F2419" s="156" t="n">
        <v>0</v>
      </c>
      <c r="G2419" s="156" t="n">
        <v>0</v>
      </c>
      <c r="H2419" s="156" t="n">
        <v>0</v>
      </c>
    </row>
    <row r="2420" ht="36" customHeight="1" s="113">
      <c r="A2420" s="158" t="n">
        <v>46158</v>
      </c>
      <c r="B2420" s="156" t="inlineStr">
        <is>
          <t>M033</t>
        </is>
      </c>
      <c r="C2420" s="156" t="inlineStr">
        <is>
          <t>MERKEZ</t>
        </is>
      </c>
      <c r="D2420" s="156" t="inlineStr">
        <is>
          <t>GENEL MÜDÜR</t>
        </is>
      </c>
      <c r="E2420" s="156" t="n">
        <v>0</v>
      </c>
      <c r="F2420" s="156" t="n">
        <v>0</v>
      </c>
      <c r="G2420" s="156" t="n">
        <v>0</v>
      </c>
      <c r="H2420" s="156" t="n">
        <v>0</v>
      </c>
    </row>
    <row r="2421" ht="24" customHeight="1" s="113">
      <c r="A2421" s="158" t="n">
        <v>46158</v>
      </c>
      <c r="B2421" s="156" t="inlineStr">
        <is>
          <t>M034</t>
        </is>
      </c>
      <c r="C2421" s="156" t="inlineStr">
        <is>
          <t>NARLIDERE</t>
        </is>
      </c>
      <c r="D2421" s="156" t="inlineStr">
        <is>
          <t>ERTAN TEKİ</t>
        </is>
      </c>
      <c r="E2421" s="156" t="n">
        <v>4241</v>
      </c>
      <c r="F2421" s="156" t="n">
        <v>991780</v>
      </c>
      <c r="G2421" s="157" t="n">
        <v>233.86</v>
      </c>
      <c r="H2421" s="156" t="n">
        <v>4322</v>
      </c>
    </row>
    <row r="2422" ht="36" customHeight="1" s="113">
      <c r="A2422" s="158" t="n">
        <v>46158</v>
      </c>
      <c r="B2422" s="156" t="inlineStr">
        <is>
          <t>M035</t>
        </is>
      </c>
      <c r="C2422" s="156" t="inlineStr">
        <is>
          <t>OSMANGAZİ</t>
        </is>
      </c>
      <c r="D2422" s="156" t="inlineStr">
        <is>
          <t>DERYA YARDIMCI</t>
        </is>
      </c>
      <c r="E2422" s="156" t="n">
        <v>4911</v>
      </c>
      <c r="F2422" s="156" t="n">
        <v>1824699</v>
      </c>
      <c r="G2422" s="157" t="n">
        <v>371.55</v>
      </c>
      <c r="H2422" s="156" t="n">
        <v>4907</v>
      </c>
    </row>
    <row r="2423" ht="24" customHeight="1" s="113">
      <c r="A2423" s="158" t="n">
        <v>46158</v>
      </c>
      <c r="B2423" s="156" t="inlineStr">
        <is>
          <t>M036</t>
        </is>
      </c>
      <c r="C2423" s="156" t="inlineStr">
        <is>
          <t>POLİGON</t>
        </is>
      </c>
      <c r="D2423" s="156" t="inlineStr">
        <is>
          <t>ERTAN TEKİ</t>
        </is>
      </c>
      <c r="E2423" s="156" t="n">
        <v>1808</v>
      </c>
      <c r="F2423" s="156" t="n">
        <v>404570</v>
      </c>
      <c r="G2423" s="157" t="n">
        <v>223.77</v>
      </c>
      <c r="H2423" s="156" t="n">
        <v>1657</v>
      </c>
    </row>
    <row r="2424" ht="36" customHeight="1" s="113">
      <c r="A2424" s="158" t="n">
        <v>46158</v>
      </c>
      <c r="B2424" s="156" t="inlineStr">
        <is>
          <t>M037</t>
        </is>
      </c>
      <c r="C2424" s="156" t="inlineStr">
        <is>
          <t>SEFERİHİSAR</t>
        </is>
      </c>
      <c r="D2424" s="156" t="inlineStr">
        <is>
          <t>ERTAN TEKİ</t>
        </is>
      </c>
      <c r="E2424" s="156" t="n">
        <v>3944</v>
      </c>
      <c r="F2424" s="156" t="n">
        <v>1407600</v>
      </c>
      <c r="G2424" s="157" t="n">
        <v>356.9</v>
      </c>
      <c r="H2424" s="156" t="n">
        <v>3665</v>
      </c>
    </row>
    <row r="2425" ht="36" customHeight="1" s="113">
      <c r="A2425" s="158" t="n">
        <v>46158</v>
      </c>
      <c r="B2425" s="156" t="inlineStr">
        <is>
          <t>M038</t>
        </is>
      </c>
      <c r="C2425" s="156" t="inlineStr">
        <is>
          <t>TORBALI 1</t>
        </is>
      </c>
      <c r="D2425" s="156" t="inlineStr">
        <is>
          <t>CÜNEYT ÇIKRIKÇI - AYŞE AVCU</t>
        </is>
      </c>
      <c r="E2425" s="156" t="n">
        <v>2796</v>
      </c>
      <c r="F2425" s="156" t="n">
        <v>1279352</v>
      </c>
      <c r="G2425" s="157" t="n">
        <v>457.57</v>
      </c>
      <c r="H2425" s="156" t="n">
        <v>2978</v>
      </c>
    </row>
    <row r="2426" ht="36" customHeight="1" s="113">
      <c r="A2426" s="158" t="n">
        <v>46158</v>
      </c>
      <c r="B2426" s="156" t="inlineStr">
        <is>
          <t>M039</t>
        </is>
      </c>
      <c r="C2426" s="156" t="inlineStr">
        <is>
          <t>TORBALI 2</t>
        </is>
      </c>
      <c r="D2426" s="156" t="inlineStr">
        <is>
          <t>CÜNEYT ÇIKRIKÇI - AYŞE AVCU</t>
        </is>
      </c>
      <c r="E2426" s="156" t="n">
        <v>4946</v>
      </c>
      <c r="F2426" s="156" t="n">
        <v>1770644</v>
      </c>
      <c r="G2426" s="157" t="n">
        <v>358</v>
      </c>
      <c r="H2426" s="156" t="n">
        <v>4985</v>
      </c>
    </row>
    <row r="2427" ht="48" customHeight="1" s="113">
      <c r="A2427" s="158" t="n">
        <v>46158</v>
      </c>
      <c r="B2427" s="156" t="inlineStr">
        <is>
          <t>M040</t>
        </is>
      </c>
      <c r="C2427" s="156" t="inlineStr">
        <is>
          <t>TORBALI 3</t>
        </is>
      </c>
      <c r="D2427" s="156" t="inlineStr">
        <is>
          <t>CÜNEYT ÇIKRIKÇI - AYŞE AVCU</t>
        </is>
      </c>
      <c r="E2427" s="156" t="n">
        <v>2650</v>
      </c>
      <c r="F2427" s="156" t="n">
        <v>815141</v>
      </c>
      <c r="G2427" s="157" t="n">
        <v>307.6</v>
      </c>
      <c r="H2427" s="156" t="n">
        <v>2418</v>
      </c>
    </row>
    <row r="2428" ht="36" customHeight="1" s="113">
      <c r="A2428" s="158" t="n">
        <v>46158</v>
      </c>
      <c r="B2428" s="156" t="inlineStr">
        <is>
          <t>M041</t>
        </is>
      </c>
      <c r="C2428" s="156" t="inlineStr">
        <is>
          <t>TORBALI 4</t>
        </is>
      </c>
      <c r="D2428" s="156" t="inlineStr">
        <is>
          <t>CÜNEYT ÇIKRIKÇI - AYŞE AVCU</t>
        </is>
      </c>
      <c r="E2428" s="156" t="n">
        <v>4315</v>
      </c>
      <c r="F2428" s="156" t="n">
        <v>2264135</v>
      </c>
      <c r="G2428" s="157" t="n">
        <v>524.71</v>
      </c>
      <c r="H2428" s="156" t="n">
        <v>4048</v>
      </c>
    </row>
    <row r="2429" ht="54.75" customHeight="1" s="113">
      <c r="A2429" s="158" t="n">
        <v>46158</v>
      </c>
      <c r="B2429" s="156" t="inlineStr">
        <is>
          <t>M042</t>
        </is>
      </c>
      <c r="C2429" s="156" t="inlineStr">
        <is>
          <t>TORBALI 5</t>
        </is>
      </c>
      <c r="D2429" s="156" t="inlineStr">
        <is>
          <t>CÜNEYT ÇIKRIKÇI - AYŞE AVCU</t>
        </is>
      </c>
      <c r="E2429" s="156" t="n">
        <v>5798</v>
      </c>
      <c r="F2429" s="156" t="n">
        <v>2227687</v>
      </c>
      <c r="G2429" s="157" t="n">
        <v>384.22</v>
      </c>
      <c r="H2429" s="156" t="n">
        <v>5403</v>
      </c>
    </row>
    <row r="2430" ht="24" customHeight="1" s="113">
      <c r="A2430" s="158" t="n">
        <v>46158</v>
      </c>
      <c r="B2430" s="156" t="inlineStr">
        <is>
          <t>M043</t>
        </is>
      </c>
      <c r="C2430" s="156" t="inlineStr">
        <is>
          <t>YAPICIOĞLU</t>
        </is>
      </c>
      <c r="D2430" s="156" t="inlineStr">
        <is>
          <t>ERTAN TEKİ</t>
        </is>
      </c>
      <c r="E2430" s="156" t="n">
        <v>2149</v>
      </c>
      <c r="F2430" s="156" t="n">
        <v>1000918</v>
      </c>
      <c r="G2430" s="157" t="n">
        <v>465.76</v>
      </c>
      <c r="H2430" s="156" t="n">
        <v>2314</v>
      </c>
    </row>
    <row r="2431" ht="36" customHeight="1" s="113">
      <c r="A2431" s="158" t="n">
        <v>46158</v>
      </c>
      <c r="B2431" s="156" t="inlineStr">
        <is>
          <t>M044</t>
        </is>
      </c>
      <c r="C2431" s="156" t="inlineStr">
        <is>
          <t>YEŞİLOVA</t>
        </is>
      </c>
      <c r="D2431" s="156" t="inlineStr">
        <is>
          <t>DERYA YARDIMCI</t>
        </is>
      </c>
      <c r="E2431" s="156" t="n">
        <v>1019</v>
      </c>
      <c r="F2431" s="156" t="n">
        <v>225888</v>
      </c>
      <c r="G2431" s="157" t="n">
        <v>221.68</v>
      </c>
      <c r="H2431" s="156" t="n">
        <v>998</v>
      </c>
    </row>
    <row r="2432" ht="24" customHeight="1" s="113">
      <c r="A2432" s="158" t="n">
        <v>46158</v>
      </c>
      <c r="B2432" s="156" t="inlineStr">
        <is>
          <t>M045</t>
        </is>
      </c>
      <c r="C2432" s="156" t="inlineStr">
        <is>
          <t>Z1  ET DEPO</t>
        </is>
      </c>
      <c r="D2432" s="156" t="inlineStr">
        <is>
          <t>FARUK MALKOÇ</t>
        </is>
      </c>
      <c r="E2432" s="156" t="n">
        <v>0</v>
      </c>
      <c r="F2432" s="156" t="n">
        <v>0</v>
      </c>
      <c r="G2432" s="156" t="n">
        <v>0</v>
      </c>
      <c r="H2432" s="156" t="n">
        <v>0</v>
      </c>
    </row>
    <row r="2433" ht="24" customHeight="1" s="113">
      <c r="A2433" s="158" t="n">
        <v>46158</v>
      </c>
      <c r="B2433" s="156" t="inlineStr">
        <is>
          <t>M046</t>
        </is>
      </c>
      <c r="C2433" s="156" t="inlineStr">
        <is>
          <t>ÇAMDİBİ</t>
        </is>
      </c>
      <c r="D2433" s="156" t="inlineStr">
        <is>
          <t>DERYA YARDIMCI</t>
        </is>
      </c>
      <c r="E2433" s="156" t="n">
        <v>3106</v>
      </c>
      <c r="F2433" s="156" t="n">
        <v>699473</v>
      </c>
      <c r="G2433" s="157" t="n">
        <v>225.2</v>
      </c>
      <c r="H2433" s="156" t="n">
        <v>3029</v>
      </c>
    </row>
    <row r="2434" ht="48" customHeight="1" s="113">
      <c r="A2434" s="158" t="n">
        <v>46158</v>
      </c>
      <c r="B2434" s="156" t="inlineStr">
        <is>
          <t>M047</t>
        </is>
      </c>
      <c r="C2434" s="156" t="inlineStr">
        <is>
          <t>ÇİFTLİK</t>
        </is>
      </c>
      <c r="D2434" s="156" t="inlineStr">
        <is>
          <t>CEBRAİL ÇİÇEK</t>
        </is>
      </c>
      <c r="E2434" s="156" t="n">
        <v>0</v>
      </c>
      <c r="F2434" s="156" t="n">
        <v>0</v>
      </c>
      <c r="G2434" s="156" t="n">
        <v>0</v>
      </c>
      <c r="H2434" s="156" t="n">
        <v>0</v>
      </c>
    </row>
    <row r="2435" ht="48" customHeight="1" s="113">
      <c r="A2435" s="158" t="n">
        <v>46158</v>
      </c>
      <c r="B2435" s="156" t="inlineStr">
        <is>
          <t>M048</t>
        </is>
      </c>
      <c r="C2435" s="156" t="inlineStr">
        <is>
          <t>ÇİĞLİ</t>
        </is>
      </c>
      <c r="D2435" s="156" t="inlineStr">
        <is>
          <t>DERYA YARDIMCI</t>
        </is>
      </c>
      <c r="E2435" s="156" t="n">
        <v>4017</v>
      </c>
      <c r="F2435" s="156" t="n">
        <v>918911</v>
      </c>
      <c r="G2435" s="157" t="n">
        <v>228.76</v>
      </c>
      <c r="H2435" s="156" t="n">
        <v>4141</v>
      </c>
    </row>
    <row r="2436" ht="48" customHeight="1" s="113">
      <c r="A2436" s="158" t="n">
        <v>46158</v>
      </c>
      <c r="B2436" s="156" t="inlineStr">
        <is>
          <t>M049</t>
        </is>
      </c>
      <c r="C2436" s="156" t="inlineStr">
        <is>
          <t>ÖZDERE</t>
        </is>
      </c>
      <c r="D2436" s="156" t="inlineStr">
        <is>
          <t>CÜNEYT ÇIKRIKÇI - AYŞE AVCU</t>
        </is>
      </c>
      <c r="E2436" s="156" t="n">
        <v>1024</v>
      </c>
      <c r="F2436" s="156" t="n">
        <v>328835</v>
      </c>
      <c r="G2436" s="157" t="n">
        <v>321.13</v>
      </c>
      <c r="H2436" s="156" t="n">
        <v>925</v>
      </c>
    </row>
    <row r="2437" ht="48" customHeight="1" s="113">
      <c r="A2437" s="158" t="n">
        <v>46158</v>
      </c>
      <c r="B2437" s="156" t="inlineStr">
        <is>
          <t>M050</t>
        </is>
      </c>
      <c r="C2437" s="156" t="inlineStr">
        <is>
          <t>İZMİRSPOR</t>
        </is>
      </c>
      <c r="D2437" s="156" t="inlineStr">
        <is>
          <t>ERTAN TEKİ</t>
        </is>
      </c>
      <c r="E2437" s="156" t="n">
        <v>5855</v>
      </c>
      <c r="F2437" s="156" t="n">
        <v>2862554</v>
      </c>
      <c r="G2437" s="157" t="n">
        <v>488.91</v>
      </c>
      <c r="H2437" s="156" t="n">
        <v>5437</v>
      </c>
    </row>
    <row r="2438" ht="48" customHeight="1" s="113">
      <c r="A2438" s="158" t="n">
        <v>46158</v>
      </c>
      <c r="B2438" s="156" t="inlineStr">
        <is>
          <t>M051</t>
        </is>
      </c>
      <c r="C2438" s="156" t="inlineStr">
        <is>
          <t>ŞİRİNYER</t>
        </is>
      </c>
      <c r="D2438" s="156" t="inlineStr">
        <is>
          <t>ERTAN TEKİ</t>
        </is>
      </c>
      <c r="E2438" s="156" t="n">
        <v>1077</v>
      </c>
      <c r="F2438" s="156" t="n">
        <v>489778</v>
      </c>
      <c r="G2438" s="157" t="n">
        <v>454.76</v>
      </c>
      <c r="H2438" s="156" t="n">
        <v>1107</v>
      </c>
    </row>
    <row r="2439" ht="24" customHeight="1" s="113">
      <c r="A2439" s="158" t="n">
        <v>46158</v>
      </c>
      <c r="B2439" s="156" t="inlineStr">
        <is>
          <t>M052</t>
        </is>
      </c>
      <c r="C2439" s="156" t="inlineStr">
        <is>
          <t>ŞİRİNYER 2</t>
        </is>
      </c>
      <c r="D2439" s="156" t="inlineStr">
        <is>
          <t>DERYA YARDIMCI</t>
        </is>
      </c>
      <c r="E2439" s="156" t="n">
        <v>2768</v>
      </c>
      <c r="F2439" s="156" t="n">
        <v>1132523</v>
      </c>
      <c r="G2439" s="157" t="n">
        <v>409.15</v>
      </c>
      <c r="H2439" s="156" t="n">
        <v>2683</v>
      </c>
    </row>
    <row r="2440" ht="36" customHeight="1" s="113">
      <c r="A2440" s="158" t="n">
        <v>46158</v>
      </c>
      <c r="B2440" s="156" t="inlineStr">
        <is>
          <t>M057</t>
        </is>
      </c>
      <c r="C2440" s="156" t="inlineStr">
        <is>
          <t>BUCA2</t>
        </is>
      </c>
      <c r="D2440" s="156" t="inlineStr">
        <is>
          <t>ERTAN TEKİ</t>
        </is>
      </c>
      <c r="E2440" s="156" t="n">
        <v>0</v>
      </c>
      <c r="F2440" s="156" t="n">
        <v>0</v>
      </c>
      <c r="G2440" s="156" t="n">
        <v>0</v>
      </c>
      <c r="H2440" s="156" t="n">
        <v>0</v>
      </c>
    </row>
    <row r="2441" ht="24" customHeight="1" s="113">
      <c r="A2441" s="158" t="n">
        <v>46159</v>
      </c>
      <c r="B2441" s="156" t="inlineStr">
        <is>
          <t>M001</t>
        </is>
      </c>
      <c r="C2441" s="156" t="inlineStr">
        <is>
          <t>AKEVLER</t>
        </is>
      </c>
      <c r="D2441" s="156" t="inlineStr">
        <is>
          <t>ERTAN TEKİ</t>
        </is>
      </c>
      <c r="E2441" s="156" t="n">
        <v>1892</v>
      </c>
      <c r="F2441" s="156" t="n">
        <v>689865</v>
      </c>
      <c r="G2441" s="157" t="n">
        <v>364.62</v>
      </c>
      <c r="H2441" s="156" t="n">
        <v>1733</v>
      </c>
    </row>
    <row r="2442" ht="36" customHeight="1" s="113">
      <c r="A2442" s="158" t="n">
        <v>46159</v>
      </c>
      <c r="B2442" s="156" t="inlineStr">
        <is>
          <t>M002</t>
        </is>
      </c>
      <c r="C2442" s="156" t="inlineStr">
        <is>
          <t>AYDIN EFELER</t>
        </is>
      </c>
      <c r="D2442" s="156" t="inlineStr">
        <is>
          <t>CÜNEYT ÇIKRIKÇI - AYŞE AVCU</t>
        </is>
      </c>
      <c r="E2442" s="156" t="n">
        <v>3007</v>
      </c>
      <c r="F2442" s="156" t="n">
        <v>975136</v>
      </c>
      <c r="G2442" s="157" t="n">
        <v>324.29</v>
      </c>
      <c r="H2442" s="156" t="n">
        <v>2950</v>
      </c>
    </row>
    <row r="2443" ht="24" customHeight="1" s="113">
      <c r="A2443" s="158" t="n">
        <v>46159</v>
      </c>
      <c r="B2443" s="156" t="inlineStr">
        <is>
          <t>M003</t>
        </is>
      </c>
      <c r="C2443" s="156" t="inlineStr">
        <is>
          <t>AYDIN EFELER-2</t>
        </is>
      </c>
      <c r="D2443" s="156" t="inlineStr">
        <is>
          <t>CÜNEYT ÇIKRIKÇI - AYŞE AVCU</t>
        </is>
      </c>
      <c r="E2443" s="156" t="n">
        <v>2088</v>
      </c>
      <c r="F2443" s="156" t="n">
        <v>773883</v>
      </c>
      <c r="G2443" s="157" t="n">
        <v>370.63</v>
      </c>
      <c r="H2443" s="156" t="n">
        <v>1998</v>
      </c>
    </row>
    <row r="2444" ht="36" customHeight="1" s="113">
      <c r="A2444" s="158" t="n">
        <v>46159</v>
      </c>
      <c r="B2444" s="156" t="inlineStr">
        <is>
          <t>M004</t>
        </is>
      </c>
      <c r="C2444" s="156" t="inlineStr">
        <is>
          <t>AYDIN FATİH</t>
        </is>
      </c>
      <c r="D2444" s="156" t="inlineStr">
        <is>
          <t>CÜNEYT ÇIKRIKÇI - AYŞE AVCU</t>
        </is>
      </c>
      <c r="E2444" s="156" t="n">
        <v>1251</v>
      </c>
      <c r="F2444" s="156" t="n">
        <v>465146</v>
      </c>
      <c r="G2444" s="157" t="n">
        <v>371.82</v>
      </c>
      <c r="H2444" s="156" t="n">
        <v>1255</v>
      </c>
    </row>
    <row r="2445" ht="48" customHeight="1" s="113">
      <c r="A2445" s="158" t="n">
        <v>46159</v>
      </c>
      <c r="B2445" s="156" t="inlineStr">
        <is>
          <t>M005</t>
        </is>
      </c>
      <c r="C2445" s="156" t="inlineStr">
        <is>
          <t>AYDIN FATİH-2</t>
        </is>
      </c>
      <c r="D2445" s="156" t="inlineStr">
        <is>
          <t>CÜNEYT ÇIKRIKÇI - AYŞE AVCU</t>
        </is>
      </c>
      <c r="E2445" s="156" t="n">
        <v>2128</v>
      </c>
      <c r="F2445" s="156" t="n">
        <v>1002489</v>
      </c>
      <c r="G2445" s="157" t="n">
        <v>471.09</v>
      </c>
      <c r="H2445" s="156" t="n">
        <v>2008</v>
      </c>
    </row>
    <row r="2446" ht="24" customHeight="1" s="113">
      <c r="A2446" s="158" t="n">
        <v>46159</v>
      </c>
      <c r="B2446" s="156" t="inlineStr">
        <is>
          <t>M006</t>
        </is>
      </c>
      <c r="C2446" s="156" t="inlineStr">
        <is>
          <t>AYDIN GİRNE</t>
        </is>
      </c>
      <c r="D2446" s="156" t="inlineStr">
        <is>
          <t>CÜNEYT ÇIKRIKÇI - AYŞE AVCU</t>
        </is>
      </c>
      <c r="E2446" s="156" t="n">
        <v>1752</v>
      </c>
      <c r="F2446" s="156" t="n">
        <v>431450</v>
      </c>
      <c r="G2446" s="157" t="n">
        <v>246.26</v>
      </c>
      <c r="H2446" s="156" t="n">
        <v>1865</v>
      </c>
    </row>
    <row r="2447" ht="24" customHeight="1" s="113">
      <c r="A2447" s="158" t="n">
        <v>46159</v>
      </c>
      <c r="B2447" s="156" t="inlineStr">
        <is>
          <t>M007</t>
        </is>
      </c>
      <c r="C2447" s="156" t="inlineStr">
        <is>
          <t>AYDIN MİMARSİNAN</t>
        </is>
      </c>
      <c r="D2447" s="156" t="inlineStr">
        <is>
          <t>CÜNEYT ÇIKRIKÇI - AYŞE AVCU</t>
        </is>
      </c>
      <c r="E2447" s="156" t="n">
        <v>3798</v>
      </c>
      <c r="F2447" s="156" t="n">
        <v>844228</v>
      </c>
      <c r="G2447" s="157" t="n">
        <v>222.28</v>
      </c>
      <c r="H2447" s="156" t="n">
        <v>3827</v>
      </c>
    </row>
    <row r="2448" ht="36" customHeight="1" s="113">
      <c r="A2448" s="158" t="n">
        <v>46159</v>
      </c>
      <c r="B2448" s="156" t="inlineStr">
        <is>
          <t>M008</t>
        </is>
      </c>
      <c r="C2448" s="156" t="inlineStr">
        <is>
          <t>AYRANCILAR</t>
        </is>
      </c>
      <c r="D2448" s="156" t="inlineStr">
        <is>
          <t>CÜNEYT ÇIKRIKÇI - AYŞE AVCU</t>
        </is>
      </c>
      <c r="E2448" s="156" t="n">
        <v>4279</v>
      </c>
      <c r="F2448" s="156" t="n">
        <v>1145106</v>
      </c>
      <c r="G2448" s="157" t="n">
        <v>267.61</v>
      </c>
      <c r="H2448" s="156" t="n">
        <v>4551</v>
      </c>
    </row>
    <row r="2449" ht="36" customHeight="1" s="113">
      <c r="A2449" s="158" t="n">
        <v>46159</v>
      </c>
      <c r="B2449" s="156" t="inlineStr">
        <is>
          <t>M009</t>
        </is>
      </c>
      <c r="C2449" s="156" t="inlineStr">
        <is>
          <t>BALÇOVA</t>
        </is>
      </c>
      <c r="D2449" s="156" t="inlineStr">
        <is>
          <t>ERTAN TEKİ</t>
        </is>
      </c>
      <c r="E2449" s="156" t="n">
        <v>3077</v>
      </c>
      <c r="F2449" s="156" t="n">
        <v>576524</v>
      </c>
      <c r="G2449" s="157" t="n">
        <v>187.37</v>
      </c>
      <c r="H2449" s="156" t="n">
        <v>2907</v>
      </c>
    </row>
    <row r="2450" ht="24" customHeight="1" s="113">
      <c r="A2450" s="158" t="n">
        <v>46159</v>
      </c>
      <c r="B2450" s="156" t="inlineStr">
        <is>
          <t>M010</t>
        </is>
      </c>
      <c r="C2450" s="156" t="inlineStr">
        <is>
          <t>BAYRAKLI</t>
        </is>
      </c>
      <c r="D2450" s="156" t="inlineStr">
        <is>
          <t>DERYA YARDIMCI</t>
        </is>
      </c>
      <c r="E2450" s="156" t="n">
        <v>3888</v>
      </c>
      <c r="F2450" s="156" t="n">
        <v>1179326</v>
      </c>
      <c r="G2450" s="157" t="n">
        <v>303.32</v>
      </c>
      <c r="H2450" s="156" t="n">
        <v>4126</v>
      </c>
    </row>
    <row r="2451" ht="24" customHeight="1" s="113">
      <c r="A2451" s="158" t="n">
        <v>46159</v>
      </c>
      <c r="B2451" s="156" t="inlineStr">
        <is>
          <t>M011</t>
        </is>
      </c>
      <c r="C2451" s="156" t="inlineStr">
        <is>
          <t>BOZYAKA</t>
        </is>
      </c>
      <c r="D2451" s="156" t="inlineStr">
        <is>
          <t>ERTAN TEKİ</t>
        </is>
      </c>
      <c r="E2451" s="156" t="n">
        <v>2785</v>
      </c>
      <c r="F2451" s="156" t="n">
        <v>1121600</v>
      </c>
      <c r="G2451" s="157" t="n">
        <v>402.73</v>
      </c>
      <c r="H2451" s="156" t="n">
        <v>2766</v>
      </c>
    </row>
    <row r="2452" ht="24" customHeight="1" s="113">
      <c r="A2452" s="158" t="n">
        <v>46159</v>
      </c>
      <c r="B2452" s="156" t="inlineStr">
        <is>
          <t>M012</t>
        </is>
      </c>
      <c r="C2452" s="156" t="inlineStr">
        <is>
          <t xml:space="preserve">BUCA </t>
        </is>
      </c>
      <c r="D2452" s="156" t="inlineStr">
        <is>
          <t>DERYA YARDIMCI</t>
        </is>
      </c>
      <c r="E2452" s="156" t="n">
        <v>1500</v>
      </c>
      <c r="F2452" s="156" t="n">
        <v>631826</v>
      </c>
      <c r="G2452" s="157" t="n">
        <v>421.22</v>
      </c>
      <c r="H2452" s="156" t="n">
        <v>1499</v>
      </c>
    </row>
    <row r="2453" ht="41.25" customHeight="1" s="113">
      <c r="A2453" s="158" t="n">
        <v>46159</v>
      </c>
      <c r="B2453" s="156" t="inlineStr">
        <is>
          <t>M013</t>
        </is>
      </c>
      <c r="C2453" s="156" t="inlineStr">
        <is>
          <t>DEDEBAŞI</t>
        </is>
      </c>
      <c r="D2453" s="156" t="inlineStr">
        <is>
          <t>DERYA YARDIMCI</t>
        </is>
      </c>
      <c r="E2453" s="156" t="n">
        <v>4092</v>
      </c>
      <c r="F2453" s="156" t="n">
        <v>1692958</v>
      </c>
      <c r="G2453" s="157" t="n">
        <v>413.72</v>
      </c>
      <c r="H2453" s="156" t="n">
        <v>3835</v>
      </c>
    </row>
    <row r="2454" ht="24" customHeight="1" s="113">
      <c r="A2454" s="158" t="n">
        <v>46159</v>
      </c>
      <c r="B2454" s="156" t="inlineStr">
        <is>
          <t>M014</t>
        </is>
      </c>
      <c r="C2454" s="156" t="inlineStr">
        <is>
          <t>ESKİİZMİR</t>
        </is>
      </c>
      <c r="D2454" s="156" t="inlineStr">
        <is>
          <t>ERTAN TEKİ</t>
        </is>
      </c>
      <c r="E2454" s="156" t="n">
        <v>2665</v>
      </c>
      <c r="F2454" s="156" t="n">
        <v>1091935</v>
      </c>
      <c r="G2454" s="157" t="n">
        <v>409.73</v>
      </c>
      <c r="H2454" s="156" t="n">
        <v>2691</v>
      </c>
    </row>
    <row r="2455" ht="48" customHeight="1" s="113">
      <c r="A2455" s="158" t="n">
        <v>46159</v>
      </c>
      <c r="B2455" s="156" t="inlineStr">
        <is>
          <t>M015</t>
        </is>
      </c>
      <c r="C2455" s="156" t="inlineStr">
        <is>
          <t>GAZİEMİR-1</t>
        </is>
      </c>
      <c r="D2455" s="156" t="inlineStr">
        <is>
          <t>ALİ ÇELİK</t>
        </is>
      </c>
      <c r="E2455" s="156" t="n">
        <v>2474</v>
      </c>
      <c r="F2455" s="156" t="n">
        <v>987360</v>
      </c>
      <c r="G2455" s="157" t="n">
        <v>399.09</v>
      </c>
      <c r="H2455" s="156" t="n">
        <v>2525</v>
      </c>
    </row>
    <row r="2456" ht="48" customHeight="1" s="113">
      <c r="A2456" s="158" t="n">
        <v>46159</v>
      </c>
      <c r="B2456" s="156" t="inlineStr">
        <is>
          <t>M016</t>
        </is>
      </c>
      <c r="C2456" s="156" t="inlineStr">
        <is>
          <t>GAZİEMİR-2</t>
        </is>
      </c>
      <c r="D2456" s="156" t="inlineStr">
        <is>
          <t>ALİ ÇELİK</t>
        </is>
      </c>
      <c r="E2456" s="156" t="n">
        <v>2841</v>
      </c>
      <c r="F2456" s="156" t="n">
        <v>959018</v>
      </c>
      <c r="G2456" s="157" t="n">
        <v>337.56</v>
      </c>
      <c r="H2456" s="156" t="n">
        <v>2848</v>
      </c>
    </row>
    <row r="2457" ht="48" customHeight="1" s="113">
      <c r="A2457" s="158" t="n">
        <v>46159</v>
      </c>
      <c r="B2457" s="156" t="inlineStr">
        <is>
          <t>M017</t>
        </is>
      </c>
      <c r="C2457" s="156" t="inlineStr">
        <is>
          <t>GAZİEMİR-3</t>
        </is>
      </c>
      <c r="D2457" s="156" t="inlineStr">
        <is>
          <t>ALİ ÇELİK</t>
        </is>
      </c>
      <c r="E2457" s="156" t="n">
        <v>2778</v>
      </c>
      <c r="F2457" s="156" t="n">
        <v>730232</v>
      </c>
      <c r="G2457" s="157" t="n">
        <v>262.86</v>
      </c>
      <c r="H2457" s="156" t="n">
        <v>2541</v>
      </c>
    </row>
    <row r="2458" ht="48" customHeight="1" s="113">
      <c r="A2458" s="158" t="n">
        <v>46159</v>
      </c>
      <c r="B2458" s="156" t="inlineStr">
        <is>
          <t>M018</t>
        </is>
      </c>
      <c r="C2458" s="156" t="inlineStr">
        <is>
          <t>GAZİEMİR-4</t>
        </is>
      </c>
      <c r="D2458" s="156" t="inlineStr">
        <is>
          <t>ALİ ÇELİK</t>
        </is>
      </c>
      <c r="E2458" s="156" t="n">
        <v>2275</v>
      </c>
      <c r="F2458" s="156" t="n">
        <v>922947</v>
      </c>
      <c r="G2458" s="157" t="n">
        <v>405.69</v>
      </c>
      <c r="H2458" s="156" t="n">
        <v>2250</v>
      </c>
    </row>
    <row r="2459" ht="48" customHeight="1" s="113">
      <c r="A2459" s="158" t="n">
        <v>46159</v>
      </c>
      <c r="B2459" s="156" t="inlineStr">
        <is>
          <t>M019</t>
        </is>
      </c>
      <c r="C2459" s="156" t="inlineStr">
        <is>
          <t>GAZİEMİR-5</t>
        </is>
      </c>
      <c r="D2459" s="156" t="inlineStr">
        <is>
          <t>ALİ ÇELİK</t>
        </is>
      </c>
      <c r="E2459" s="156" t="n">
        <v>3036</v>
      </c>
      <c r="F2459" s="156" t="n">
        <v>669438</v>
      </c>
      <c r="G2459" s="157" t="n">
        <v>220.5</v>
      </c>
      <c r="H2459" s="156" t="n">
        <v>3136</v>
      </c>
    </row>
    <row r="2460" ht="48" customHeight="1" s="113">
      <c r="A2460" s="158" t="n">
        <v>46159</v>
      </c>
      <c r="B2460" s="156" t="inlineStr">
        <is>
          <t>M020</t>
        </is>
      </c>
      <c r="C2460" s="156" t="inlineStr">
        <is>
          <t>GAZİEMİR-6</t>
        </is>
      </c>
      <c r="D2460" s="156" t="inlineStr">
        <is>
          <t>ALİ ÇELİK</t>
        </is>
      </c>
      <c r="E2460" s="156" t="n">
        <v>818</v>
      </c>
      <c r="F2460" s="156" t="n">
        <v>382813</v>
      </c>
      <c r="G2460" s="157" t="n">
        <v>467.99</v>
      </c>
      <c r="H2460" s="156" t="n">
        <v>826</v>
      </c>
    </row>
    <row r="2461" ht="48" customHeight="1" s="113">
      <c r="A2461" s="158" t="n">
        <v>46159</v>
      </c>
      <c r="B2461" s="156" t="inlineStr">
        <is>
          <t>M021</t>
        </is>
      </c>
      <c r="C2461" s="156" t="inlineStr">
        <is>
          <t>GAZİEMİR-7</t>
        </is>
      </c>
      <c r="D2461" s="156" t="inlineStr">
        <is>
          <t>ALİ ÇELİK</t>
        </is>
      </c>
      <c r="E2461" s="156" t="n">
        <v>5132</v>
      </c>
      <c r="F2461" s="156" t="n">
        <v>1563436</v>
      </c>
      <c r="G2461" s="157" t="n">
        <v>304.64</v>
      </c>
      <c r="H2461" s="156" t="n">
        <v>4939</v>
      </c>
    </row>
    <row r="2462" ht="24" customHeight="1" s="113">
      <c r="A2462" s="158" t="n">
        <v>46159</v>
      </c>
      <c r="B2462" s="156" t="inlineStr">
        <is>
          <t>M022</t>
        </is>
      </c>
      <c r="C2462" s="156" t="inlineStr">
        <is>
          <t>GEDİZ</t>
        </is>
      </c>
      <c r="D2462" s="156" t="inlineStr">
        <is>
          <t>DERYA YARDIMCI</t>
        </is>
      </c>
      <c r="E2462" s="156" t="n">
        <v>1350</v>
      </c>
      <c r="F2462" s="156" t="n">
        <v>547279</v>
      </c>
      <c r="G2462" s="157" t="n">
        <v>405.39</v>
      </c>
      <c r="H2462" s="156" t="n">
        <v>1335</v>
      </c>
    </row>
    <row r="2463" ht="36" customHeight="1" s="113">
      <c r="A2463" s="158" t="n">
        <v>46159</v>
      </c>
      <c r="B2463" s="156" t="inlineStr">
        <is>
          <t>M023</t>
        </is>
      </c>
      <c r="C2463" s="156" t="inlineStr">
        <is>
          <t>GÖZTEPE</t>
        </is>
      </c>
      <c r="D2463" s="156" t="inlineStr">
        <is>
          <t>ERTAN TEKİ</t>
        </is>
      </c>
      <c r="E2463" s="156" t="n">
        <v>4545</v>
      </c>
      <c r="F2463" s="156" t="n">
        <v>1533824</v>
      </c>
      <c r="G2463" s="157" t="n">
        <v>337.48</v>
      </c>
      <c r="H2463" s="156" t="n">
        <v>4840</v>
      </c>
    </row>
    <row r="2464" ht="24" customHeight="1" s="113">
      <c r="A2464" s="158" t="n">
        <v>46159</v>
      </c>
      <c r="B2464" s="156" t="inlineStr">
        <is>
          <t>M024</t>
        </is>
      </c>
      <c r="C2464" s="156" t="inlineStr">
        <is>
          <t>GÜMÜŞPALA</t>
        </is>
      </c>
      <c r="D2464" s="156" t="inlineStr">
        <is>
          <t>DERYA YARDIMCI</t>
        </is>
      </c>
      <c r="E2464" s="156" t="n">
        <v>5542</v>
      </c>
      <c r="F2464" s="156" t="n">
        <v>2424541</v>
      </c>
      <c r="G2464" s="157" t="n">
        <v>437.48</v>
      </c>
      <c r="H2464" s="156" t="n">
        <v>5055</v>
      </c>
    </row>
    <row r="2465" ht="36" customHeight="1" s="113">
      <c r="A2465" s="158" t="n">
        <v>46159</v>
      </c>
      <c r="B2465" s="156" t="inlineStr">
        <is>
          <t>M025</t>
        </is>
      </c>
      <c r="C2465" s="156" t="inlineStr">
        <is>
          <t>HAL DEPO</t>
        </is>
      </c>
      <c r="D2465" s="156" t="inlineStr">
        <is>
          <t>HALİT BAŞDAŞ</t>
        </is>
      </c>
      <c r="E2465" s="156" t="n">
        <v>0</v>
      </c>
      <c r="F2465" s="156" t="n">
        <v>0</v>
      </c>
      <c r="G2465" s="156" t="n">
        <v>0</v>
      </c>
      <c r="H2465" s="156" t="n">
        <v>0</v>
      </c>
    </row>
    <row r="2466" ht="36" customHeight="1" s="113">
      <c r="A2466" s="158" t="n">
        <v>46159</v>
      </c>
      <c r="B2466" s="156" t="inlineStr">
        <is>
          <t>M026</t>
        </is>
      </c>
      <c r="C2466" s="156" t="inlineStr">
        <is>
          <t>HARMANDALI</t>
        </is>
      </c>
      <c r="D2466" s="156" t="inlineStr">
        <is>
          <t>DERYA YARDIMCI</t>
        </is>
      </c>
      <c r="E2466" s="156" t="n">
        <v>3636</v>
      </c>
      <c r="F2466" s="156" t="n">
        <v>1416687</v>
      </c>
      <c r="G2466" s="157" t="n">
        <v>389.63</v>
      </c>
      <c r="H2466" s="156" t="n">
        <v>3682</v>
      </c>
    </row>
    <row r="2467" ht="24" customHeight="1" s="113">
      <c r="A2467" s="158" t="n">
        <v>46159</v>
      </c>
      <c r="B2467" s="156" t="inlineStr">
        <is>
          <t>M027</t>
        </is>
      </c>
      <c r="C2467" s="156" t="inlineStr">
        <is>
          <t>HATAY</t>
        </is>
      </c>
      <c r="D2467" s="156" t="inlineStr">
        <is>
          <t>ERTAN TEKİ</t>
        </is>
      </c>
      <c r="E2467" s="156" t="n">
        <v>6280</v>
      </c>
      <c r="F2467" s="156" t="n">
        <v>2404419</v>
      </c>
      <c r="G2467" s="157" t="n">
        <v>382.87</v>
      </c>
      <c r="H2467" s="156" t="n">
        <v>5866</v>
      </c>
    </row>
    <row r="2468" ht="48" customHeight="1" s="113">
      <c r="A2468" s="158" t="n">
        <v>46159</v>
      </c>
      <c r="B2468" s="156" t="inlineStr">
        <is>
          <t>M028</t>
        </is>
      </c>
      <c r="C2468" s="156" t="inlineStr">
        <is>
          <t>KARŞIYAKA-1</t>
        </is>
      </c>
      <c r="D2468" s="156" t="inlineStr">
        <is>
          <t>DERYA YARDIMCI</t>
        </is>
      </c>
      <c r="E2468" s="156" t="n">
        <v>4993</v>
      </c>
      <c r="F2468" s="156" t="n">
        <v>1802089</v>
      </c>
      <c r="G2468" s="157" t="n">
        <v>360.92</v>
      </c>
      <c r="H2468" s="156" t="n">
        <v>5082</v>
      </c>
    </row>
    <row r="2469" ht="48" customHeight="1" s="113">
      <c r="A2469" s="158" t="n">
        <v>46159</v>
      </c>
      <c r="B2469" s="156" t="inlineStr">
        <is>
          <t>M029</t>
        </is>
      </c>
      <c r="C2469" s="156" t="inlineStr">
        <is>
          <t>KARŞIYAKA-2</t>
        </is>
      </c>
      <c r="D2469" s="156" t="inlineStr">
        <is>
          <t>DERYA YARDIMCI</t>
        </is>
      </c>
      <c r="E2469" s="156" t="n">
        <v>1194</v>
      </c>
      <c r="F2469" s="156" t="n">
        <v>294432</v>
      </c>
      <c r="G2469" s="157" t="n">
        <v>246.59</v>
      </c>
      <c r="H2469" s="156" t="n">
        <v>1102</v>
      </c>
    </row>
    <row r="2470" ht="48" customHeight="1" s="113">
      <c r="A2470" s="158" t="n">
        <v>46159</v>
      </c>
      <c r="B2470" s="156" t="inlineStr">
        <is>
          <t>M030</t>
        </is>
      </c>
      <c r="C2470" s="156" t="inlineStr">
        <is>
          <t>MANAVKUYU</t>
        </is>
      </c>
      <c r="D2470" s="156" t="inlineStr">
        <is>
          <t>DERYA YARDIMCI</t>
        </is>
      </c>
      <c r="E2470" s="156" t="n">
        <v>2254</v>
      </c>
      <c r="F2470" s="156" t="n">
        <v>593490</v>
      </c>
      <c r="G2470" s="157" t="n">
        <v>263.31</v>
      </c>
      <c r="H2470" s="156" t="n">
        <v>2227</v>
      </c>
    </row>
    <row r="2471" ht="48" customHeight="1" s="113">
      <c r="A2471" s="158" t="n">
        <v>46159</v>
      </c>
      <c r="B2471" s="156" t="inlineStr">
        <is>
          <t>M031</t>
        </is>
      </c>
      <c r="C2471" s="156" t="inlineStr">
        <is>
          <t>MENDERES</t>
        </is>
      </c>
      <c r="D2471" s="156" t="inlineStr">
        <is>
          <t>CÜNEYT ÇIKRIKÇI - AYŞE AVCU</t>
        </is>
      </c>
      <c r="E2471" s="156" t="n">
        <v>3909</v>
      </c>
      <c r="F2471" s="156" t="n">
        <v>818611</v>
      </c>
      <c r="G2471" s="157" t="n">
        <v>209.42</v>
      </c>
      <c r="H2471" s="156" t="n">
        <v>3917</v>
      </c>
    </row>
    <row r="2472" ht="48" customHeight="1" s="113">
      <c r="A2472" s="158" t="n">
        <v>46159</v>
      </c>
      <c r="B2472" s="156" t="inlineStr">
        <is>
          <t>M032</t>
        </is>
      </c>
      <c r="C2472" s="156" t="inlineStr">
        <is>
          <t>MENDERES DEPO</t>
        </is>
      </c>
      <c r="D2472" s="156" t="inlineStr">
        <is>
          <t>AYHAN DAŞDEMİR</t>
        </is>
      </c>
      <c r="E2472" s="156" t="n">
        <v>0</v>
      </c>
      <c r="F2472" s="156" t="n">
        <v>0</v>
      </c>
      <c r="G2472" s="156" t="n">
        <v>0</v>
      </c>
      <c r="H2472" s="156" t="n">
        <v>0</v>
      </c>
    </row>
    <row r="2473" ht="48" customHeight="1" s="113">
      <c r="A2473" s="158" t="n">
        <v>46159</v>
      </c>
      <c r="B2473" s="156" t="inlineStr">
        <is>
          <t>M033</t>
        </is>
      </c>
      <c r="C2473" s="156" t="inlineStr">
        <is>
          <t>MERKEZ</t>
        </is>
      </c>
      <c r="D2473" s="156" t="inlineStr">
        <is>
          <t>GENEL MÜDÜR</t>
        </is>
      </c>
      <c r="E2473" s="156" t="n">
        <v>0</v>
      </c>
      <c r="F2473" s="156" t="n">
        <v>0</v>
      </c>
      <c r="G2473" s="156" t="n">
        <v>0</v>
      </c>
      <c r="H2473" s="156" t="n">
        <v>0</v>
      </c>
    </row>
    <row r="2474" ht="48" customHeight="1" s="113">
      <c r="A2474" s="158" t="n">
        <v>46159</v>
      </c>
      <c r="B2474" s="156" t="inlineStr">
        <is>
          <t>M034</t>
        </is>
      </c>
      <c r="C2474" s="156" t="inlineStr">
        <is>
          <t>NARLIDERE</t>
        </is>
      </c>
      <c r="D2474" s="156" t="inlineStr">
        <is>
          <t>ERTAN TEKİ</t>
        </is>
      </c>
      <c r="E2474" s="156" t="n">
        <v>4100</v>
      </c>
      <c r="F2474" s="156" t="n">
        <v>958007</v>
      </c>
      <c r="G2474" s="157" t="n">
        <v>233.66</v>
      </c>
      <c r="H2474" s="156" t="n">
        <v>4352</v>
      </c>
    </row>
    <row r="2475" ht="36" customHeight="1" s="113">
      <c r="A2475" s="158" t="n">
        <v>46159</v>
      </c>
      <c r="B2475" s="156" t="inlineStr">
        <is>
          <t>M035</t>
        </is>
      </c>
      <c r="C2475" s="156" t="inlineStr">
        <is>
          <t>OSMANGAZİ</t>
        </is>
      </c>
      <c r="D2475" s="156" t="inlineStr">
        <is>
          <t>DERYA YARDIMCI</t>
        </is>
      </c>
      <c r="E2475" s="156" t="n">
        <v>5155</v>
      </c>
      <c r="F2475" s="156" t="n">
        <v>1724317</v>
      </c>
      <c r="G2475" s="157" t="n">
        <v>334.49</v>
      </c>
      <c r="H2475" s="156" t="n">
        <v>5555</v>
      </c>
    </row>
    <row r="2476" ht="24" customHeight="1" s="113">
      <c r="A2476" s="158" t="n">
        <v>46159</v>
      </c>
      <c r="B2476" s="156" t="inlineStr">
        <is>
          <t>M036</t>
        </is>
      </c>
      <c r="C2476" s="156" t="inlineStr">
        <is>
          <t>POLİGON</t>
        </is>
      </c>
      <c r="D2476" s="156" t="inlineStr">
        <is>
          <t>ERTAN TEKİ</t>
        </is>
      </c>
      <c r="E2476" s="156" t="n">
        <v>2222</v>
      </c>
      <c r="F2476" s="156" t="n">
        <v>503960</v>
      </c>
      <c r="G2476" s="157" t="n">
        <v>226.8</v>
      </c>
      <c r="H2476" s="156" t="n">
        <v>2357</v>
      </c>
    </row>
    <row r="2477" ht="36" customHeight="1" s="113">
      <c r="A2477" s="158" t="n">
        <v>46159</v>
      </c>
      <c r="B2477" s="156" t="inlineStr">
        <is>
          <t>M037</t>
        </is>
      </c>
      <c r="C2477" s="156" t="inlineStr">
        <is>
          <t>SEFERİHİSAR</t>
        </is>
      </c>
      <c r="D2477" s="156" t="inlineStr">
        <is>
          <t>ERTAN TEKİ</t>
        </is>
      </c>
      <c r="E2477" s="156" t="n">
        <v>4735</v>
      </c>
      <c r="F2477" s="156" t="n">
        <v>1734568</v>
      </c>
      <c r="G2477" s="157" t="n">
        <v>366.33</v>
      </c>
      <c r="H2477" s="156" t="n">
        <v>4840</v>
      </c>
    </row>
    <row r="2478" ht="24" customHeight="1" s="113">
      <c r="A2478" s="158" t="n">
        <v>46159</v>
      </c>
      <c r="B2478" s="156" t="inlineStr">
        <is>
          <t>M038</t>
        </is>
      </c>
      <c r="C2478" s="156" t="inlineStr">
        <is>
          <t>TORBALI 1</t>
        </is>
      </c>
      <c r="D2478" s="156" t="inlineStr">
        <is>
          <t>CÜNEYT ÇIKRIKÇI - AYŞE AVCU</t>
        </is>
      </c>
      <c r="E2478" s="156" t="n">
        <v>2238</v>
      </c>
      <c r="F2478" s="156" t="n">
        <v>1156020</v>
      </c>
      <c r="G2478" s="157" t="n">
        <v>516.54</v>
      </c>
      <c r="H2478" s="156" t="n">
        <v>2121</v>
      </c>
    </row>
    <row r="2479" ht="36" customHeight="1" s="113">
      <c r="A2479" s="158" t="n">
        <v>46159</v>
      </c>
      <c r="B2479" s="156" t="inlineStr">
        <is>
          <t>M039</t>
        </is>
      </c>
      <c r="C2479" s="156" t="inlineStr">
        <is>
          <t>TORBALI 2</t>
        </is>
      </c>
      <c r="D2479" s="156" t="inlineStr">
        <is>
          <t>CÜNEYT ÇIKRIKÇI - AYŞE AVCU</t>
        </is>
      </c>
      <c r="E2479" s="156" t="n">
        <v>3476</v>
      </c>
      <c r="F2479" s="156" t="n">
        <v>1266310</v>
      </c>
      <c r="G2479" s="157" t="n">
        <v>364.3</v>
      </c>
      <c r="H2479" s="156" t="n">
        <v>3372</v>
      </c>
    </row>
    <row r="2480" ht="24" customHeight="1" s="113">
      <c r="A2480" s="158" t="n">
        <v>46159</v>
      </c>
      <c r="B2480" s="156" t="inlineStr">
        <is>
          <t>M040</t>
        </is>
      </c>
      <c r="C2480" s="156" t="inlineStr">
        <is>
          <t>TORBALI 3</t>
        </is>
      </c>
      <c r="D2480" s="156" t="inlineStr">
        <is>
          <t>CÜNEYT ÇIKRIKÇI - AYŞE AVCU</t>
        </is>
      </c>
      <c r="E2480" s="156" t="n">
        <v>2731</v>
      </c>
      <c r="F2480" s="156" t="n">
        <v>904354</v>
      </c>
      <c r="G2480" s="157" t="n">
        <v>331.14</v>
      </c>
      <c r="H2480" s="156" t="n">
        <v>2811</v>
      </c>
    </row>
    <row r="2481" ht="36" customHeight="1" s="113">
      <c r="A2481" s="158" t="n">
        <v>46159</v>
      </c>
      <c r="B2481" s="156" t="inlineStr">
        <is>
          <t>M041</t>
        </is>
      </c>
      <c r="C2481" s="156" t="inlineStr">
        <is>
          <t>TORBALI 4</t>
        </is>
      </c>
      <c r="D2481" s="156" t="inlineStr">
        <is>
          <t>CÜNEYT ÇIKRIKÇI - AYŞE AVCU</t>
        </is>
      </c>
      <c r="E2481" s="156" t="n">
        <v>4169</v>
      </c>
      <c r="F2481" s="156" t="n">
        <v>1830403</v>
      </c>
      <c r="G2481" s="157" t="n">
        <v>439.05</v>
      </c>
      <c r="H2481" s="156" t="n">
        <v>4294</v>
      </c>
    </row>
    <row r="2482" ht="36" customHeight="1" s="113">
      <c r="A2482" s="158" t="n">
        <v>46159</v>
      </c>
      <c r="B2482" s="156" t="inlineStr">
        <is>
          <t>M042</t>
        </is>
      </c>
      <c r="C2482" s="156" t="inlineStr">
        <is>
          <t>TORBALI 5</t>
        </is>
      </c>
      <c r="D2482" s="156" t="inlineStr">
        <is>
          <t>CÜNEYT ÇIKRIKÇI - AYŞE AVCU</t>
        </is>
      </c>
      <c r="E2482" s="156" t="n">
        <v>4935</v>
      </c>
      <c r="F2482" s="156" t="n">
        <v>1519460</v>
      </c>
      <c r="G2482" s="157" t="n">
        <v>307.89</v>
      </c>
      <c r="H2482" s="156" t="n">
        <v>5104</v>
      </c>
    </row>
    <row r="2483" ht="36" customHeight="1" s="113">
      <c r="A2483" s="158" t="n">
        <v>46159</v>
      </c>
      <c r="B2483" s="156" t="inlineStr">
        <is>
          <t>M043</t>
        </is>
      </c>
      <c r="C2483" s="156" t="inlineStr">
        <is>
          <t>YAPICIOĞLU</t>
        </is>
      </c>
      <c r="D2483" s="156" t="inlineStr">
        <is>
          <t>ERTAN TEKİ</t>
        </is>
      </c>
      <c r="E2483" s="156" t="n">
        <v>2248</v>
      </c>
      <c r="F2483" s="156" t="n">
        <v>1070754</v>
      </c>
      <c r="G2483" s="157" t="n">
        <v>476.31</v>
      </c>
      <c r="H2483" s="156" t="n">
        <v>2116</v>
      </c>
    </row>
    <row r="2484" ht="48" customHeight="1" s="113">
      <c r="A2484" s="158" t="n">
        <v>46159</v>
      </c>
      <c r="B2484" s="156" t="inlineStr">
        <is>
          <t>M044</t>
        </is>
      </c>
      <c r="C2484" s="156" t="inlineStr">
        <is>
          <t>YEŞİLOVA</t>
        </is>
      </c>
      <c r="D2484" s="156" t="inlineStr">
        <is>
          <t>DERYA YARDIMCI</t>
        </is>
      </c>
      <c r="E2484" s="156" t="n">
        <v>834</v>
      </c>
      <c r="F2484" s="156" t="n">
        <v>198249</v>
      </c>
      <c r="G2484" s="157" t="n">
        <v>237.71</v>
      </c>
      <c r="H2484" s="156" t="n">
        <v>840</v>
      </c>
    </row>
    <row r="2485" ht="36" customHeight="1" s="113">
      <c r="A2485" s="158" t="n">
        <v>46159</v>
      </c>
      <c r="B2485" s="156" t="inlineStr">
        <is>
          <t>M045</t>
        </is>
      </c>
      <c r="C2485" s="156" t="inlineStr">
        <is>
          <t>Z1  ET DEPO</t>
        </is>
      </c>
      <c r="D2485" s="156" t="inlineStr">
        <is>
          <t>FARUK MALKOÇ</t>
        </is>
      </c>
      <c r="E2485" s="156" t="n">
        <v>0</v>
      </c>
      <c r="F2485" s="156" t="n">
        <v>0</v>
      </c>
      <c r="G2485" s="156" t="n">
        <v>0</v>
      </c>
      <c r="H2485" s="156" t="n">
        <v>0</v>
      </c>
    </row>
    <row r="2486" ht="41.25" customHeight="1" s="113">
      <c r="A2486" s="158" t="n">
        <v>46159</v>
      </c>
      <c r="B2486" s="156" t="inlineStr">
        <is>
          <t>M046</t>
        </is>
      </c>
      <c r="C2486" s="156" t="inlineStr">
        <is>
          <t>ÇAMDİBİ</t>
        </is>
      </c>
      <c r="D2486" s="156" t="inlineStr">
        <is>
          <t>DERYA YARDIMCI</t>
        </is>
      </c>
      <c r="E2486" s="156" t="n">
        <v>3126</v>
      </c>
      <c r="F2486" s="156" t="n">
        <v>648845</v>
      </c>
      <c r="G2486" s="157" t="n">
        <v>207.56</v>
      </c>
      <c r="H2486" s="156" t="n">
        <v>3014</v>
      </c>
    </row>
    <row r="2487" ht="24" customHeight="1" s="113">
      <c r="A2487" s="158" t="n">
        <v>46159</v>
      </c>
      <c r="B2487" s="156" t="inlineStr">
        <is>
          <t>M047</t>
        </is>
      </c>
      <c r="C2487" s="156" t="inlineStr">
        <is>
          <t>ÇİFTLİK</t>
        </is>
      </c>
      <c r="D2487" s="156" t="inlineStr">
        <is>
          <t>CEBRAİL ÇİÇEK</t>
        </is>
      </c>
      <c r="E2487" s="156" t="n">
        <v>0</v>
      </c>
      <c r="F2487" s="156" t="n">
        <v>0</v>
      </c>
      <c r="G2487" s="156" t="n">
        <v>0</v>
      </c>
      <c r="H2487" s="156" t="n">
        <v>0</v>
      </c>
    </row>
    <row r="2488" ht="36" customHeight="1" s="113">
      <c r="A2488" s="158" t="n">
        <v>46159</v>
      </c>
      <c r="B2488" s="156" t="inlineStr">
        <is>
          <t>M048</t>
        </is>
      </c>
      <c r="C2488" s="156" t="inlineStr">
        <is>
          <t>ÇİĞLİ</t>
        </is>
      </c>
      <c r="D2488" s="156" t="inlineStr">
        <is>
          <t>DERYA YARDIMCI</t>
        </is>
      </c>
      <c r="E2488" s="156" t="n">
        <v>3592</v>
      </c>
      <c r="F2488" s="156" t="n">
        <v>674908</v>
      </c>
      <c r="G2488" s="157" t="n">
        <v>187.89</v>
      </c>
      <c r="H2488" s="156" t="n">
        <v>3419</v>
      </c>
    </row>
    <row r="2489" ht="24" customHeight="1" s="113">
      <c r="A2489" s="158" t="n">
        <v>46159</v>
      </c>
      <c r="B2489" s="156" t="inlineStr">
        <is>
          <t>M049</t>
        </is>
      </c>
      <c r="C2489" s="156" t="inlineStr">
        <is>
          <t>ÖZDERE</t>
        </is>
      </c>
      <c r="D2489" s="156" t="inlineStr">
        <is>
          <t>CÜNEYT ÇIKRIKÇI - AYŞE AVCU</t>
        </is>
      </c>
      <c r="E2489" s="156" t="n">
        <v>1018</v>
      </c>
      <c r="F2489" s="156" t="n">
        <v>326355</v>
      </c>
      <c r="G2489" s="157" t="n">
        <v>320.58</v>
      </c>
      <c r="H2489" s="156" t="n">
        <v>929</v>
      </c>
    </row>
    <row r="2490" ht="24" customHeight="1" s="113">
      <c r="A2490" s="158" t="n">
        <v>46159</v>
      </c>
      <c r="B2490" s="156" t="inlineStr">
        <is>
          <t>M050</t>
        </is>
      </c>
      <c r="C2490" s="156" t="inlineStr">
        <is>
          <t>İZMİRSPOR</t>
        </is>
      </c>
      <c r="D2490" s="156" t="inlineStr">
        <is>
          <t>ERTAN TEKİ</t>
        </is>
      </c>
      <c r="E2490" s="156" t="n">
        <v>6008</v>
      </c>
      <c r="F2490" s="156" t="n">
        <v>2902293</v>
      </c>
      <c r="G2490" s="157" t="n">
        <v>483.07</v>
      </c>
      <c r="H2490" s="156" t="n">
        <v>6102</v>
      </c>
    </row>
    <row r="2491" ht="48" customHeight="1" s="113">
      <c r="A2491" s="158" t="n">
        <v>46159</v>
      </c>
      <c r="B2491" s="156" t="inlineStr">
        <is>
          <t>M051</t>
        </is>
      </c>
      <c r="C2491" s="156" t="inlineStr">
        <is>
          <t>ŞİRİNYER</t>
        </is>
      </c>
      <c r="D2491" s="156" t="inlineStr">
        <is>
          <t>ERTAN TEKİ</t>
        </is>
      </c>
      <c r="E2491" s="156" t="n">
        <v>1137</v>
      </c>
      <c r="F2491" s="156" t="n">
        <v>510741</v>
      </c>
      <c r="G2491" s="157" t="n">
        <v>449.2</v>
      </c>
      <c r="H2491" s="156" t="n">
        <v>1188</v>
      </c>
    </row>
    <row r="2492" ht="48" customHeight="1" s="113">
      <c r="A2492" s="158" t="n">
        <v>46159</v>
      </c>
      <c r="B2492" s="156" t="inlineStr">
        <is>
          <t>M052</t>
        </is>
      </c>
      <c r="C2492" s="156" t="inlineStr">
        <is>
          <t>ŞİRİNYER 2</t>
        </is>
      </c>
      <c r="D2492" s="156" t="inlineStr">
        <is>
          <t>DERYA YARDIMCI</t>
        </is>
      </c>
      <c r="E2492" s="156" t="n">
        <v>2362</v>
      </c>
      <c r="F2492" s="156" t="n">
        <v>996991</v>
      </c>
      <c r="G2492" s="157" t="n">
        <v>422.1</v>
      </c>
      <c r="H2492" s="156" t="n">
        <v>2376</v>
      </c>
    </row>
    <row r="2493" ht="48" customHeight="1" s="113">
      <c r="A2493" s="158" t="n">
        <v>46159</v>
      </c>
      <c r="B2493" s="156" t="inlineStr">
        <is>
          <t>M057</t>
        </is>
      </c>
      <c r="C2493" s="156" t="inlineStr">
        <is>
          <t>BUCA2</t>
        </is>
      </c>
      <c r="D2493" s="156" t="inlineStr">
        <is>
          <t>ERTAN TEKİ</t>
        </is>
      </c>
      <c r="E2493" s="156" t="n">
        <v>0</v>
      </c>
      <c r="F2493" s="156" t="n">
        <v>0</v>
      </c>
      <c r="G2493" s="156" t="n">
        <v>0</v>
      </c>
      <c r="H2493" s="156" t="n">
        <v>0</v>
      </c>
    </row>
    <row r="2494" ht="48" customHeight="1" s="113">
      <c r="A2494" s="158" t="n">
        <v>46160</v>
      </c>
      <c r="B2494" s="156" t="inlineStr">
        <is>
          <t>M001</t>
        </is>
      </c>
      <c r="C2494" s="156" t="inlineStr">
        <is>
          <t>AKEVLER</t>
        </is>
      </c>
      <c r="D2494" s="156" t="inlineStr">
        <is>
          <t>ERTAN TEKİ</t>
        </is>
      </c>
      <c r="E2494" s="156" t="n">
        <v>1309</v>
      </c>
      <c r="F2494" s="156" t="n">
        <v>436085</v>
      </c>
      <c r="G2494" s="157" t="n">
        <v>333.14</v>
      </c>
      <c r="H2494" s="156" t="n">
        <v>1346</v>
      </c>
    </row>
    <row r="2495" ht="48" customHeight="1" s="113">
      <c r="A2495" s="158" t="n">
        <v>46160</v>
      </c>
      <c r="B2495" s="156" t="inlineStr">
        <is>
          <t>M002</t>
        </is>
      </c>
      <c r="C2495" s="156" t="inlineStr">
        <is>
          <t>AYDIN EFELER</t>
        </is>
      </c>
      <c r="D2495" s="156" t="inlineStr">
        <is>
          <t>CÜNEYT ÇIKRIKÇI - AYŞE AVCU</t>
        </is>
      </c>
      <c r="E2495" s="156" t="n">
        <v>1966</v>
      </c>
      <c r="F2495" s="156" t="n">
        <v>656648</v>
      </c>
      <c r="G2495" s="157" t="n">
        <v>334</v>
      </c>
      <c r="H2495" s="156" t="n">
        <v>2108</v>
      </c>
    </row>
    <row r="2496" ht="24" customHeight="1" s="113">
      <c r="A2496" s="158" t="n">
        <v>46160</v>
      </c>
      <c r="B2496" s="156" t="inlineStr">
        <is>
          <t>M003</t>
        </is>
      </c>
      <c r="C2496" s="156" t="inlineStr">
        <is>
          <t>AYDIN EFELER-2</t>
        </is>
      </c>
      <c r="D2496" s="156" t="inlineStr">
        <is>
          <t>CÜNEYT ÇIKRIKÇI - AYŞE AVCU</t>
        </is>
      </c>
      <c r="E2496" s="156" t="n">
        <v>1765</v>
      </c>
      <c r="F2496" s="156" t="n">
        <v>672829</v>
      </c>
      <c r="G2496" s="157" t="n">
        <v>381.21</v>
      </c>
      <c r="H2496" s="156" t="n">
        <v>1623</v>
      </c>
    </row>
    <row r="2497" ht="36" customHeight="1" s="113">
      <c r="A2497" s="158" t="n">
        <v>46160</v>
      </c>
      <c r="B2497" s="156" t="inlineStr">
        <is>
          <t>M004</t>
        </is>
      </c>
      <c r="C2497" s="156" t="inlineStr">
        <is>
          <t>AYDIN FATİH</t>
        </is>
      </c>
      <c r="D2497" s="156" t="inlineStr">
        <is>
          <t>CÜNEYT ÇIKRIKÇI - AYŞE AVCU</t>
        </is>
      </c>
      <c r="E2497" s="156" t="n">
        <v>1161</v>
      </c>
      <c r="F2497" s="156" t="n">
        <v>458935</v>
      </c>
      <c r="G2497" s="157" t="n">
        <v>395.29</v>
      </c>
      <c r="H2497" s="156" t="n">
        <v>1115</v>
      </c>
    </row>
    <row r="2498" ht="24" customHeight="1" s="113">
      <c r="A2498" s="158" t="n">
        <v>46160</v>
      </c>
      <c r="B2498" s="156" t="inlineStr">
        <is>
          <t>M005</t>
        </is>
      </c>
      <c r="C2498" s="156" t="inlineStr">
        <is>
          <t>AYDIN FATİH-2</t>
        </is>
      </c>
      <c r="D2498" s="156" t="inlineStr">
        <is>
          <t>CÜNEYT ÇIKRIKÇI - AYŞE AVCU</t>
        </is>
      </c>
      <c r="E2498" s="156" t="n">
        <v>1600</v>
      </c>
      <c r="F2498" s="156" t="n">
        <v>907911</v>
      </c>
      <c r="G2498" s="157" t="n">
        <v>567.4400000000001</v>
      </c>
      <c r="H2498" s="156" t="n">
        <v>1441</v>
      </c>
    </row>
    <row r="2499" ht="36" customHeight="1" s="113">
      <c r="A2499" s="158" t="n">
        <v>46160</v>
      </c>
      <c r="B2499" s="156" t="inlineStr">
        <is>
          <t>M006</t>
        </is>
      </c>
      <c r="C2499" s="156" t="inlineStr">
        <is>
          <t>AYDIN GİRNE</t>
        </is>
      </c>
      <c r="D2499" s="156" t="inlineStr">
        <is>
          <t>CÜNEYT ÇIKRIKÇI - AYŞE AVCU</t>
        </is>
      </c>
      <c r="E2499" s="156" t="n">
        <v>1152</v>
      </c>
      <c r="F2499" s="156" t="n">
        <v>260086</v>
      </c>
      <c r="G2499" s="157" t="n">
        <v>225.77</v>
      </c>
      <c r="H2499" s="156" t="n">
        <v>1151</v>
      </c>
    </row>
    <row r="2500" ht="24" customHeight="1" s="113">
      <c r="A2500" s="158" t="n">
        <v>46160</v>
      </c>
      <c r="B2500" s="156" t="inlineStr">
        <is>
          <t>M007</t>
        </is>
      </c>
      <c r="C2500" s="156" t="inlineStr">
        <is>
          <t>AYDIN MİMARSİNAN</t>
        </is>
      </c>
      <c r="D2500" s="156" t="inlineStr">
        <is>
          <t>CÜNEYT ÇIKRIKÇI - AYŞE AVCU</t>
        </is>
      </c>
      <c r="E2500" s="156" t="n">
        <v>3976</v>
      </c>
      <c r="F2500" s="156" t="n">
        <v>819461</v>
      </c>
      <c r="G2500" s="157" t="n">
        <v>206.1</v>
      </c>
      <c r="H2500" s="156" t="n">
        <v>3949</v>
      </c>
    </row>
    <row r="2501" ht="36" customHeight="1" s="113">
      <c r="A2501" s="158" t="n">
        <v>46160</v>
      </c>
      <c r="B2501" s="156" t="inlineStr">
        <is>
          <t>M008</t>
        </is>
      </c>
      <c r="C2501" s="156" t="inlineStr">
        <is>
          <t>AYRANCILAR</t>
        </is>
      </c>
      <c r="D2501" s="156" t="inlineStr">
        <is>
          <t>CÜNEYT ÇIKRIKÇI - AYŞE AVCU</t>
        </is>
      </c>
      <c r="E2501" s="156" t="n">
        <v>3109</v>
      </c>
      <c r="F2501" s="156" t="n">
        <v>669467</v>
      </c>
      <c r="G2501" s="157" t="n">
        <v>215.33</v>
      </c>
      <c r="H2501" s="156" t="n">
        <v>3048</v>
      </c>
    </row>
    <row r="2502" ht="48" customHeight="1" s="113">
      <c r="A2502" s="158" t="n">
        <v>46160</v>
      </c>
      <c r="B2502" s="156" t="inlineStr">
        <is>
          <t>M009</t>
        </is>
      </c>
      <c r="C2502" s="156" t="inlineStr">
        <is>
          <t>BALÇOVA</t>
        </is>
      </c>
      <c r="D2502" s="156" t="inlineStr">
        <is>
          <t>ERTAN TEKİ</t>
        </is>
      </c>
      <c r="E2502" s="156" t="n">
        <v>2504</v>
      </c>
      <c r="F2502" s="156" t="n">
        <v>508901</v>
      </c>
      <c r="G2502" s="157" t="n">
        <v>203.24</v>
      </c>
      <c r="H2502" s="156" t="n">
        <v>2671</v>
      </c>
    </row>
    <row r="2503" ht="24" customHeight="1" s="113">
      <c r="A2503" s="158" t="n">
        <v>46160</v>
      </c>
      <c r="B2503" s="156" t="inlineStr">
        <is>
          <t>M010</t>
        </is>
      </c>
      <c r="C2503" s="156" t="inlineStr">
        <is>
          <t>BAYRAKLI</t>
        </is>
      </c>
      <c r="D2503" s="156" t="inlineStr">
        <is>
          <t>DERYA YARDIMCI</t>
        </is>
      </c>
      <c r="E2503" s="156" t="n">
        <v>3761</v>
      </c>
      <c r="F2503" s="156" t="n">
        <v>1078170</v>
      </c>
      <c r="G2503" s="157" t="n">
        <v>286.67</v>
      </c>
      <c r="H2503" s="156" t="n">
        <v>3727</v>
      </c>
    </row>
    <row r="2504" ht="24" customHeight="1" s="113">
      <c r="A2504" s="158" t="n">
        <v>46160</v>
      </c>
      <c r="B2504" s="156" t="inlineStr">
        <is>
          <t>M011</t>
        </is>
      </c>
      <c r="C2504" s="156" t="inlineStr">
        <is>
          <t>BOZYAKA</t>
        </is>
      </c>
      <c r="D2504" s="156" t="inlineStr">
        <is>
          <t>ERTAN TEKİ</t>
        </is>
      </c>
      <c r="E2504" s="156" t="n">
        <v>1734</v>
      </c>
      <c r="F2504" s="156" t="n">
        <v>788503</v>
      </c>
      <c r="G2504" s="157" t="n">
        <v>454.73</v>
      </c>
      <c r="H2504" s="156" t="n">
        <v>1708</v>
      </c>
    </row>
    <row r="2505" ht="36" customHeight="1" s="113">
      <c r="A2505" s="158" t="n">
        <v>46160</v>
      </c>
      <c r="B2505" s="156" t="inlineStr">
        <is>
          <t>M012</t>
        </is>
      </c>
      <c r="C2505" s="156" t="inlineStr">
        <is>
          <t xml:space="preserve">BUCA </t>
        </is>
      </c>
      <c r="D2505" s="156" t="inlineStr">
        <is>
          <t>DERYA YARDIMCI</t>
        </is>
      </c>
      <c r="E2505" s="156" t="n">
        <v>1137</v>
      </c>
      <c r="F2505" s="156" t="n">
        <v>464560</v>
      </c>
      <c r="G2505" s="157" t="n">
        <v>408.58</v>
      </c>
      <c r="H2505" s="156" t="n">
        <v>1113</v>
      </c>
    </row>
    <row r="2506" ht="36" customHeight="1" s="113">
      <c r="A2506" s="158" t="n">
        <v>46160</v>
      </c>
      <c r="B2506" s="156" t="inlineStr">
        <is>
          <t>M013</t>
        </is>
      </c>
      <c r="C2506" s="156" t="inlineStr">
        <is>
          <t>DEDEBAŞI</t>
        </is>
      </c>
      <c r="D2506" s="156" t="inlineStr">
        <is>
          <t>DERYA YARDIMCI</t>
        </is>
      </c>
      <c r="E2506" s="156" t="n">
        <v>2700</v>
      </c>
      <c r="F2506" s="156" t="n">
        <v>1072588</v>
      </c>
      <c r="G2506" s="157" t="n">
        <v>397.25</v>
      </c>
      <c r="H2506" s="156" t="n">
        <v>2577</v>
      </c>
    </row>
    <row r="2507" ht="24" customHeight="1" s="113">
      <c r="A2507" s="158" t="n">
        <v>46160</v>
      </c>
      <c r="B2507" s="156" t="inlineStr">
        <is>
          <t>M014</t>
        </is>
      </c>
      <c r="C2507" s="156" t="inlineStr">
        <is>
          <t>ESKİİZMİR</t>
        </is>
      </c>
      <c r="D2507" s="156" t="inlineStr">
        <is>
          <t>ERTAN TEKİ</t>
        </is>
      </c>
      <c r="E2507" s="156" t="n">
        <v>2225</v>
      </c>
      <c r="F2507" s="156" t="n">
        <v>1078211</v>
      </c>
      <c r="G2507" s="157" t="n">
        <v>484.59</v>
      </c>
      <c r="H2507" s="156" t="n">
        <v>2251</v>
      </c>
    </row>
    <row r="2508" ht="24" customHeight="1" s="113">
      <c r="A2508" s="158" t="n">
        <v>46160</v>
      </c>
      <c r="B2508" s="156" t="inlineStr">
        <is>
          <t>M015</t>
        </is>
      </c>
      <c r="C2508" s="156" t="inlineStr">
        <is>
          <t>GAZİEMİR-1</t>
        </is>
      </c>
      <c r="D2508" s="156" t="inlineStr">
        <is>
          <t>ALİ ÇELİK</t>
        </is>
      </c>
      <c r="E2508" s="156" t="n">
        <v>2044</v>
      </c>
      <c r="F2508" s="156" t="n">
        <v>872523</v>
      </c>
      <c r="G2508" s="157" t="n">
        <v>426.87</v>
      </c>
      <c r="H2508" s="156" t="n">
        <v>2033</v>
      </c>
    </row>
    <row r="2509" ht="24" customHeight="1" s="113">
      <c r="A2509" s="158" t="n">
        <v>46160</v>
      </c>
      <c r="B2509" s="156" t="inlineStr">
        <is>
          <t>M016</t>
        </is>
      </c>
      <c r="C2509" s="156" t="inlineStr">
        <is>
          <t>GAZİEMİR-2</t>
        </is>
      </c>
      <c r="D2509" s="156" t="inlineStr">
        <is>
          <t>ALİ ÇELİK</t>
        </is>
      </c>
      <c r="E2509" s="156" t="n">
        <v>2917</v>
      </c>
      <c r="F2509" s="156" t="n">
        <v>1024037</v>
      </c>
      <c r="G2509" s="157" t="n">
        <v>351.06</v>
      </c>
      <c r="H2509" s="156" t="n">
        <v>3085</v>
      </c>
    </row>
    <row r="2510" ht="27.75" customHeight="1" s="113">
      <c r="A2510" s="158" t="n">
        <v>46160</v>
      </c>
      <c r="B2510" s="156" t="inlineStr">
        <is>
          <t>M017</t>
        </is>
      </c>
      <c r="C2510" s="156" t="inlineStr">
        <is>
          <t>GAZİEMİR-3</t>
        </is>
      </c>
      <c r="D2510" s="156" t="inlineStr">
        <is>
          <t>ALİ ÇELİK</t>
        </is>
      </c>
      <c r="E2510" s="156" t="n">
        <v>1977</v>
      </c>
      <c r="F2510" s="156" t="n">
        <v>578656</v>
      </c>
      <c r="G2510" s="157" t="n">
        <v>292.69</v>
      </c>
      <c r="H2510" s="156" t="n">
        <v>1918</v>
      </c>
    </row>
    <row r="2511" ht="24" customHeight="1" s="113">
      <c r="A2511" s="158" t="n">
        <v>46160</v>
      </c>
      <c r="B2511" s="156" t="inlineStr">
        <is>
          <t>M018</t>
        </is>
      </c>
      <c r="C2511" s="156" t="inlineStr">
        <is>
          <t>GAZİEMİR-4</t>
        </is>
      </c>
      <c r="D2511" s="156" t="inlineStr">
        <is>
          <t>ALİ ÇELİK</t>
        </is>
      </c>
      <c r="E2511" s="156" t="n">
        <v>2547</v>
      </c>
      <c r="F2511" s="156" t="n">
        <v>1029693</v>
      </c>
      <c r="G2511" s="157" t="n">
        <v>404.28</v>
      </c>
      <c r="H2511" s="156" t="n">
        <v>2674</v>
      </c>
    </row>
    <row r="2512" ht="48" customHeight="1" s="113">
      <c r="A2512" s="158" t="n">
        <v>46160</v>
      </c>
      <c r="B2512" s="156" t="inlineStr">
        <is>
          <t>M019</t>
        </is>
      </c>
      <c r="C2512" s="156" t="inlineStr">
        <is>
          <t>GAZİEMİR-5</t>
        </is>
      </c>
      <c r="D2512" s="156" t="inlineStr">
        <is>
          <t>ALİ ÇELİK</t>
        </is>
      </c>
      <c r="E2512" s="156" t="n">
        <v>2194</v>
      </c>
      <c r="F2512" s="156" t="n">
        <v>499402</v>
      </c>
      <c r="G2512" s="157" t="n">
        <v>227.62</v>
      </c>
      <c r="H2512" s="156" t="n">
        <v>2303</v>
      </c>
    </row>
    <row r="2513" ht="48" customHeight="1" s="113">
      <c r="A2513" s="158" t="n">
        <v>46160</v>
      </c>
      <c r="B2513" s="156" t="inlineStr">
        <is>
          <t>M020</t>
        </is>
      </c>
      <c r="C2513" s="156" t="inlineStr">
        <is>
          <t>GAZİEMİR-6</t>
        </is>
      </c>
      <c r="D2513" s="156" t="inlineStr">
        <is>
          <t>ALİ ÇELİK</t>
        </is>
      </c>
      <c r="E2513" s="156" t="n">
        <v>575</v>
      </c>
      <c r="F2513" s="156" t="n">
        <v>236210</v>
      </c>
      <c r="G2513" s="157" t="n">
        <v>410.8</v>
      </c>
      <c r="H2513" s="156" t="n">
        <v>529</v>
      </c>
    </row>
    <row r="2514" ht="48" customHeight="1" s="113">
      <c r="A2514" s="158" t="n">
        <v>46160</v>
      </c>
      <c r="B2514" s="156" t="inlineStr">
        <is>
          <t>M021</t>
        </is>
      </c>
      <c r="C2514" s="156" t="inlineStr">
        <is>
          <t>GAZİEMİR-7</t>
        </is>
      </c>
      <c r="D2514" s="156" t="inlineStr">
        <is>
          <t>ALİ ÇELİK</t>
        </is>
      </c>
      <c r="E2514" s="156" t="n">
        <v>2819</v>
      </c>
      <c r="F2514" s="156" t="n">
        <v>737004</v>
      </c>
      <c r="G2514" s="157" t="n">
        <v>261.44</v>
      </c>
      <c r="H2514" s="156" t="n">
        <v>3011</v>
      </c>
    </row>
    <row r="2515" ht="48" customHeight="1" s="113">
      <c r="A2515" s="158" t="n">
        <v>46160</v>
      </c>
      <c r="B2515" s="156" t="inlineStr">
        <is>
          <t>M022</t>
        </is>
      </c>
      <c r="C2515" s="156" t="inlineStr">
        <is>
          <t>GEDİZ</t>
        </is>
      </c>
      <c r="D2515" s="156" t="inlineStr">
        <is>
          <t>DERYA YARDIMCI</t>
        </is>
      </c>
      <c r="E2515" s="156" t="n">
        <v>889</v>
      </c>
      <c r="F2515" s="156" t="n">
        <v>315877</v>
      </c>
      <c r="G2515" s="157" t="n">
        <v>355.32</v>
      </c>
      <c r="H2515" s="156" t="n">
        <v>903</v>
      </c>
    </row>
    <row r="2516" ht="48" customHeight="1" s="113">
      <c r="A2516" s="158" t="n">
        <v>46160</v>
      </c>
      <c r="B2516" s="156" t="inlineStr">
        <is>
          <t>M023</t>
        </is>
      </c>
      <c r="C2516" s="156" t="inlineStr">
        <is>
          <t>GÖZTEPE</t>
        </is>
      </c>
      <c r="D2516" s="156" t="inlineStr">
        <is>
          <t>ERTAN TEKİ</t>
        </is>
      </c>
      <c r="E2516" s="156" t="n">
        <v>2768</v>
      </c>
      <c r="F2516" s="156" t="n">
        <v>886802</v>
      </c>
      <c r="G2516" s="157" t="n">
        <v>320.38</v>
      </c>
      <c r="H2516" s="156" t="n">
        <v>2952</v>
      </c>
    </row>
    <row r="2517" ht="48" customHeight="1" s="113">
      <c r="A2517" s="158" t="n">
        <v>46160</v>
      </c>
      <c r="B2517" s="156" t="inlineStr">
        <is>
          <t>M024</t>
        </is>
      </c>
      <c r="C2517" s="156" t="inlineStr">
        <is>
          <t>GÜMÜŞPALA</t>
        </is>
      </c>
      <c r="D2517" s="156" t="inlineStr">
        <is>
          <t>DERYA YARDIMCI</t>
        </is>
      </c>
      <c r="E2517" s="156" t="n">
        <v>3239</v>
      </c>
      <c r="F2517" s="156" t="n">
        <v>1434846</v>
      </c>
      <c r="G2517" s="157" t="n">
        <v>442.99</v>
      </c>
      <c r="H2517" s="156" t="n">
        <v>3475</v>
      </c>
    </row>
    <row r="2518" ht="48" customHeight="1" s="113">
      <c r="A2518" s="158" t="n">
        <v>46160</v>
      </c>
      <c r="B2518" s="156" t="inlineStr">
        <is>
          <t>M025</t>
        </is>
      </c>
      <c r="C2518" s="156" t="inlineStr">
        <is>
          <t>HAL DEPO</t>
        </is>
      </c>
      <c r="D2518" s="156" t="inlineStr">
        <is>
          <t>HALİT BAŞDAŞ</t>
        </is>
      </c>
      <c r="E2518" s="156" t="n">
        <v>0</v>
      </c>
      <c r="F2518" s="156" t="n">
        <v>0</v>
      </c>
      <c r="G2518" s="156" t="n">
        <v>0</v>
      </c>
      <c r="H2518" s="156" t="n">
        <v>0</v>
      </c>
    </row>
    <row r="2519" ht="24" customHeight="1" s="113">
      <c r="A2519" s="158" t="n">
        <v>46160</v>
      </c>
      <c r="B2519" s="156" t="inlineStr">
        <is>
          <t>M026</t>
        </is>
      </c>
      <c r="C2519" s="156" t="inlineStr">
        <is>
          <t>HARMANDALI</t>
        </is>
      </c>
      <c r="D2519" s="156" t="inlineStr">
        <is>
          <t>DERYA YARDIMCI</t>
        </is>
      </c>
      <c r="E2519" s="156" t="n">
        <v>3489</v>
      </c>
      <c r="F2519" s="156" t="n">
        <v>1543228</v>
      </c>
      <c r="G2519" s="157" t="n">
        <v>442.31</v>
      </c>
      <c r="H2519" s="156" t="n">
        <v>3718</v>
      </c>
    </row>
    <row r="2520" ht="36" customHeight="1" s="113">
      <c r="A2520" s="158" t="n">
        <v>46160</v>
      </c>
      <c r="B2520" s="156" t="inlineStr">
        <is>
          <t>M027</t>
        </is>
      </c>
      <c r="C2520" s="156" t="inlineStr">
        <is>
          <t>HATAY</t>
        </is>
      </c>
      <c r="D2520" s="156" t="inlineStr">
        <is>
          <t>ERTAN TEKİ</t>
        </is>
      </c>
      <c r="E2520" s="156" t="n">
        <v>5047</v>
      </c>
      <c r="F2520" s="156" t="n">
        <v>1579065</v>
      </c>
      <c r="G2520" s="157" t="n">
        <v>312.87</v>
      </c>
      <c r="H2520" s="156" t="n">
        <v>5029</v>
      </c>
    </row>
    <row r="2521" ht="24" customHeight="1" s="113">
      <c r="A2521" s="158" t="n">
        <v>46160</v>
      </c>
      <c r="B2521" s="156" t="inlineStr">
        <is>
          <t>M028</t>
        </is>
      </c>
      <c r="C2521" s="156" t="inlineStr">
        <is>
          <t>KARŞIYAKA-1</t>
        </is>
      </c>
      <c r="D2521" s="156" t="inlineStr">
        <is>
          <t>DERYA YARDIMCI</t>
        </is>
      </c>
      <c r="E2521" s="156" t="n">
        <v>3076</v>
      </c>
      <c r="F2521" s="156" t="n">
        <v>1136207</v>
      </c>
      <c r="G2521" s="157" t="n">
        <v>369.38</v>
      </c>
      <c r="H2521" s="156" t="n">
        <v>2945</v>
      </c>
    </row>
    <row r="2522" ht="36" customHeight="1" s="113">
      <c r="A2522" s="158" t="n">
        <v>46160</v>
      </c>
      <c r="B2522" s="156" t="inlineStr">
        <is>
          <t>M029</t>
        </is>
      </c>
      <c r="C2522" s="156" t="inlineStr">
        <is>
          <t>KARŞIYAKA-2</t>
        </is>
      </c>
      <c r="D2522" s="156" t="inlineStr">
        <is>
          <t>DERYA YARDIMCI</t>
        </is>
      </c>
      <c r="E2522" s="156" t="n">
        <v>860</v>
      </c>
      <c r="F2522" s="156" t="n">
        <v>211991</v>
      </c>
      <c r="G2522" s="157" t="n">
        <v>246.5</v>
      </c>
      <c r="H2522" s="156" t="n">
        <v>851</v>
      </c>
    </row>
    <row r="2523" ht="36" customHeight="1" s="113">
      <c r="A2523" s="158" t="n">
        <v>46160</v>
      </c>
      <c r="B2523" s="156" t="inlineStr">
        <is>
          <t>M030</t>
        </is>
      </c>
      <c r="C2523" s="156" t="inlineStr">
        <is>
          <t>MANAVKUYU</t>
        </is>
      </c>
      <c r="D2523" s="156" t="inlineStr">
        <is>
          <t>DERYA YARDIMCI</t>
        </is>
      </c>
      <c r="E2523" s="156" t="n">
        <v>1613</v>
      </c>
      <c r="F2523" s="156" t="n">
        <v>477250</v>
      </c>
      <c r="G2523" s="157" t="n">
        <v>295.88</v>
      </c>
      <c r="H2523" s="156" t="n">
        <v>1560</v>
      </c>
    </row>
    <row r="2524" ht="24" customHeight="1" s="113">
      <c r="A2524" s="158" t="n">
        <v>46160</v>
      </c>
      <c r="B2524" s="156" t="inlineStr">
        <is>
          <t>M031</t>
        </is>
      </c>
      <c r="C2524" s="156" t="inlineStr">
        <is>
          <t>MENDERES</t>
        </is>
      </c>
      <c r="D2524" s="156" t="inlineStr">
        <is>
          <t>CÜNEYT ÇIKRIKÇI - AYŞE AVCU</t>
        </is>
      </c>
      <c r="E2524" s="156" t="n">
        <v>3996</v>
      </c>
      <c r="F2524" s="156" t="n">
        <v>872698</v>
      </c>
      <c r="G2524" s="157" t="n">
        <v>218.39</v>
      </c>
      <c r="H2524" s="156" t="n">
        <v>4251</v>
      </c>
    </row>
    <row r="2525" ht="48" customHeight="1" s="113">
      <c r="A2525" s="158" t="n">
        <v>46160</v>
      </c>
      <c r="B2525" s="156" t="inlineStr">
        <is>
          <t>M032</t>
        </is>
      </c>
      <c r="C2525" s="156" t="inlineStr">
        <is>
          <t>MENDERES DEPO</t>
        </is>
      </c>
      <c r="D2525" s="156" t="inlineStr">
        <is>
          <t>AYHAN DAŞDEMİR</t>
        </is>
      </c>
      <c r="E2525" s="156" t="n">
        <v>0</v>
      </c>
      <c r="F2525" s="156" t="n">
        <v>0</v>
      </c>
      <c r="G2525" s="156" t="n">
        <v>0</v>
      </c>
      <c r="H2525" s="156" t="n">
        <v>0</v>
      </c>
    </row>
    <row r="2526" ht="48" customHeight="1" s="113">
      <c r="A2526" s="158" t="n">
        <v>46160</v>
      </c>
      <c r="B2526" s="156" t="inlineStr">
        <is>
          <t>M033</t>
        </is>
      </c>
      <c r="C2526" s="156" t="inlineStr">
        <is>
          <t>MERKEZ</t>
        </is>
      </c>
      <c r="D2526" s="156" t="inlineStr">
        <is>
          <t>GENEL MÜDÜR</t>
        </is>
      </c>
      <c r="E2526" s="156" t="n">
        <v>0</v>
      </c>
      <c r="F2526" s="156" t="n">
        <v>0</v>
      </c>
      <c r="G2526" s="156" t="n">
        <v>0</v>
      </c>
      <c r="H2526" s="156" t="n">
        <v>0</v>
      </c>
    </row>
    <row r="2527" ht="48" customHeight="1" s="113">
      <c r="A2527" s="158" t="n">
        <v>46160</v>
      </c>
      <c r="B2527" s="156" t="inlineStr">
        <is>
          <t>M034</t>
        </is>
      </c>
      <c r="C2527" s="156" t="inlineStr">
        <is>
          <t>NARLIDERE</t>
        </is>
      </c>
      <c r="D2527" s="156" t="inlineStr">
        <is>
          <t>ERTAN TEKİ</t>
        </is>
      </c>
      <c r="E2527" s="156" t="n">
        <v>3926</v>
      </c>
      <c r="F2527" s="156" t="n">
        <v>825627</v>
      </c>
      <c r="G2527" s="157" t="n">
        <v>210.3</v>
      </c>
      <c r="H2527" s="156" t="n">
        <v>4209</v>
      </c>
    </row>
    <row r="2528" ht="48" customHeight="1" s="113">
      <c r="A2528" s="158" t="n">
        <v>46160</v>
      </c>
      <c r="B2528" s="156" t="inlineStr">
        <is>
          <t>M035</t>
        </is>
      </c>
      <c r="C2528" s="156" t="inlineStr">
        <is>
          <t>OSMANGAZİ</t>
        </is>
      </c>
      <c r="D2528" s="156" t="inlineStr">
        <is>
          <t>DERYA YARDIMCI</t>
        </is>
      </c>
      <c r="E2528" s="156" t="n">
        <v>3334</v>
      </c>
      <c r="F2528" s="156" t="n">
        <v>1125037</v>
      </c>
      <c r="G2528" s="157" t="n">
        <v>337.44</v>
      </c>
      <c r="H2528" s="156" t="n">
        <v>3102</v>
      </c>
    </row>
    <row r="2529" ht="48" customHeight="1" s="113">
      <c r="A2529" s="158" t="n">
        <v>46160</v>
      </c>
      <c r="B2529" s="156" t="inlineStr">
        <is>
          <t>M036</t>
        </is>
      </c>
      <c r="C2529" s="156" t="inlineStr">
        <is>
          <t>POLİGON</t>
        </is>
      </c>
      <c r="D2529" s="156" t="inlineStr">
        <is>
          <t>ERTAN TEKİ</t>
        </is>
      </c>
      <c r="E2529" s="156" t="n">
        <v>1497</v>
      </c>
      <c r="F2529" s="156" t="n">
        <v>365662</v>
      </c>
      <c r="G2529" s="157" t="n">
        <v>244.26</v>
      </c>
      <c r="H2529" s="156" t="n">
        <v>1478</v>
      </c>
    </row>
    <row r="2530" ht="48" customHeight="1" s="113">
      <c r="A2530" s="158" t="n">
        <v>46160</v>
      </c>
      <c r="B2530" s="156" t="inlineStr">
        <is>
          <t>M037</t>
        </is>
      </c>
      <c r="C2530" s="156" t="inlineStr">
        <is>
          <t>SEFERİHİSAR</t>
        </is>
      </c>
      <c r="D2530" s="156" t="inlineStr">
        <is>
          <t>ERTAN TEKİ</t>
        </is>
      </c>
      <c r="E2530" s="156" t="n">
        <v>3261</v>
      </c>
      <c r="F2530" s="156" t="n">
        <v>1187739</v>
      </c>
      <c r="G2530" s="157" t="n">
        <v>364.23</v>
      </c>
      <c r="H2530" s="156" t="n">
        <v>3355</v>
      </c>
    </row>
    <row r="2531" ht="48" customHeight="1" s="113">
      <c r="A2531" s="158" t="n">
        <v>46160</v>
      </c>
      <c r="B2531" s="156" t="inlineStr">
        <is>
          <t>M038</t>
        </is>
      </c>
      <c r="C2531" s="156" t="inlineStr">
        <is>
          <t>TORBALI 1</t>
        </is>
      </c>
      <c r="D2531" s="156" t="inlineStr">
        <is>
          <t>CÜNEYT ÇIKRIKÇI - AYŞE AVCU</t>
        </is>
      </c>
      <c r="E2531" s="156" t="n">
        <v>1845</v>
      </c>
      <c r="F2531" s="156" t="n">
        <v>850577</v>
      </c>
      <c r="G2531" s="157" t="n">
        <v>461.02</v>
      </c>
      <c r="H2531" s="156" t="n">
        <v>1920</v>
      </c>
    </row>
    <row r="2532" ht="36" customHeight="1" s="113">
      <c r="A2532" s="158" t="n">
        <v>46160</v>
      </c>
      <c r="B2532" s="156" t="inlineStr">
        <is>
          <t>M039</t>
        </is>
      </c>
      <c r="C2532" s="156" t="inlineStr">
        <is>
          <t>TORBALI 2</t>
        </is>
      </c>
      <c r="D2532" s="156" t="inlineStr">
        <is>
          <t>CÜNEYT ÇIKRIKÇI - AYŞE AVCU</t>
        </is>
      </c>
      <c r="E2532" s="156" t="n">
        <v>3684</v>
      </c>
      <c r="F2532" s="156" t="n">
        <v>1061022</v>
      </c>
      <c r="G2532" s="157" t="n">
        <v>288.01</v>
      </c>
      <c r="H2532" s="156" t="n">
        <v>3851</v>
      </c>
    </row>
    <row r="2533" ht="24" customHeight="1" s="113">
      <c r="A2533" s="158" t="n">
        <v>46160</v>
      </c>
      <c r="B2533" s="156" t="inlineStr">
        <is>
          <t>M040</t>
        </is>
      </c>
      <c r="C2533" s="156" t="inlineStr">
        <is>
          <t>TORBALI 3</t>
        </is>
      </c>
      <c r="D2533" s="156" t="inlineStr">
        <is>
          <t>CÜNEYT ÇIKRIKÇI - AYŞE AVCU</t>
        </is>
      </c>
      <c r="E2533" s="156" t="n">
        <v>2231</v>
      </c>
      <c r="F2533" s="156" t="n">
        <v>730911</v>
      </c>
      <c r="G2533" s="157" t="n">
        <v>327.62</v>
      </c>
      <c r="H2533" s="156" t="n">
        <v>2122</v>
      </c>
    </row>
    <row r="2534" ht="36" customHeight="1" s="113">
      <c r="A2534" s="158" t="n">
        <v>46160</v>
      </c>
      <c r="B2534" s="156" t="inlineStr">
        <is>
          <t>M041</t>
        </is>
      </c>
      <c r="C2534" s="156" t="inlineStr">
        <is>
          <t>TORBALI 4</t>
        </is>
      </c>
      <c r="D2534" s="156" t="inlineStr">
        <is>
          <t>CÜNEYT ÇIKRIKÇI - AYŞE AVCU</t>
        </is>
      </c>
      <c r="E2534" s="156" t="n">
        <v>4184</v>
      </c>
      <c r="F2534" s="156" t="n">
        <v>2324298</v>
      </c>
      <c r="G2534" s="157" t="n">
        <v>555.52</v>
      </c>
      <c r="H2534" s="156" t="n">
        <v>4079</v>
      </c>
    </row>
    <row r="2535" ht="24" customHeight="1" s="113">
      <c r="A2535" s="158" t="n">
        <v>46160</v>
      </c>
      <c r="B2535" s="156" t="inlineStr">
        <is>
          <t>M042</t>
        </is>
      </c>
      <c r="C2535" s="156" t="inlineStr">
        <is>
          <t>TORBALI 5</t>
        </is>
      </c>
      <c r="D2535" s="156" t="inlineStr">
        <is>
          <t>CÜNEYT ÇIKRIKÇI - AYŞE AVCU</t>
        </is>
      </c>
      <c r="E2535" s="156" t="n">
        <v>4819</v>
      </c>
      <c r="F2535" s="156" t="n">
        <v>1782791</v>
      </c>
      <c r="G2535" s="157" t="n">
        <v>369.95</v>
      </c>
      <c r="H2535" s="156" t="n">
        <v>5185</v>
      </c>
    </row>
    <row r="2536" ht="36" customHeight="1" s="113">
      <c r="A2536" s="158" t="n">
        <v>46160</v>
      </c>
      <c r="B2536" s="156" t="inlineStr">
        <is>
          <t>M043</t>
        </is>
      </c>
      <c r="C2536" s="156" t="inlineStr">
        <is>
          <t>YAPICIOĞLU</t>
        </is>
      </c>
      <c r="D2536" s="156" t="inlineStr">
        <is>
          <t>ERTAN TEKİ</t>
        </is>
      </c>
      <c r="E2536" s="156" t="n">
        <v>1352</v>
      </c>
      <c r="F2536" s="156" t="n">
        <v>550813</v>
      </c>
      <c r="G2536" s="157" t="n">
        <v>407.41</v>
      </c>
      <c r="H2536" s="156" t="n">
        <v>1320</v>
      </c>
    </row>
    <row r="2537" ht="24" customHeight="1" s="113">
      <c r="A2537" s="158" t="n">
        <v>46160</v>
      </c>
      <c r="B2537" s="156" t="inlineStr">
        <is>
          <t>M044</t>
        </is>
      </c>
      <c r="C2537" s="156" t="inlineStr">
        <is>
          <t>YEŞİLOVA</t>
        </is>
      </c>
      <c r="D2537" s="156" t="inlineStr">
        <is>
          <t>DERYA YARDIMCI</t>
        </is>
      </c>
      <c r="E2537" s="156" t="n">
        <v>779</v>
      </c>
      <c r="F2537" s="156" t="n">
        <v>146980</v>
      </c>
      <c r="G2537" s="157" t="n">
        <v>188.68</v>
      </c>
      <c r="H2537" s="156" t="n">
        <v>813</v>
      </c>
    </row>
    <row r="2538" ht="36" customHeight="1" s="113">
      <c r="A2538" s="158" t="n">
        <v>46160</v>
      </c>
      <c r="B2538" s="156" t="inlineStr">
        <is>
          <t>M045</t>
        </is>
      </c>
      <c r="C2538" s="156" t="inlineStr">
        <is>
          <t>Z1  ET DEPO</t>
        </is>
      </c>
      <c r="D2538" s="156" t="inlineStr">
        <is>
          <t>FARUK MALKOÇ</t>
        </is>
      </c>
      <c r="E2538" s="156" t="n">
        <v>0</v>
      </c>
      <c r="F2538" s="156" t="n">
        <v>0</v>
      </c>
      <c r="G2538" s="156" t="n">
        <v>0</v>
      </c>
      <c r="H2538" s="156" t="n">
        <v>0</v>
      </c>
    </row>
    <row r="2539" ht="36" customHeight="1" s="113">
      <c r="A2539" s="158" t="n">
        <v>46160</v>
      </c>
      <c r="B2539" s="156" t="inlineStr">
        <is>
          <t>M046</t>
        </is>
      </c>
      <c r="C2539" s="156" t="inlineStr">
        <is>
          <t>ÇAMDİBİ</t>
        </is>
      </c>
      <c r="D2539" s="156" t="inlineStr">
        <is>
          <t>DERYA YARDIMCI</t>
        </is>
      </c>
      <c r="E2539" s="156" t="n">
        <v>3014</v>
      </c>
      <c r="F2539" s="156" t="n">
        <v>673839</v>
      </c>
      <c r="G2539" s="157" t="n">
        <v>223.57</v>
      </c>
      <c r="H2539" s="156" t="n">
        <v>3099</v>
      </c>
    </row>
    <row r="2540" ht="36" customHeight="1" s="113">
      <c r="A2540" s="158" t="n">
        <v>46160</v>
      </c>
      <c r="B2540" s="156" t="inlineStr">
        <is>
          <t>M047</t>
        </is>
      </c>
      <c r="C2540" s="156" t="inlineStr">
        <is>
          <t>ÇİFTLİK</t>
        </is>
      </c>
      <c r="D2540" s="156" t="inlineStr">
        <is>
          <t>CEBRAİL ÇİÇEK</t>
        </is>
      </c>
      <c r="E2540" s="156" t="n">
        <v>0</v>
      </c>
      <c r="F2540" s="156" t="n">
        <v>0</v>
      </c>
      <c r="G2540" s="156" t="n">
        <v>0</v>
      </c>
      <c r="H2540" s="156" t="n">
        <v>0</v>
      </c>
    </row>
    <row r="2541" ht="48" customHeight="1" s="113">
      <c r="A2541" s="158" t="n">
        <v>46160</v>
      </c>
      <c r="B2541" s="156" t="inlineStr">
        <is>
          <t>M048</t>
        </is>
      </c>
      <c r="C2541" s="156" t="inlineStr">
        <is>
          <t>ÇİĞLİ</t>
        </is>
      </c>
      <c r="D2541" s="156" t="inlineStr">
        <is>
          <t>DERYA YARDIMCI</t>
        </is>
      </c>
      <c r="E2541" s="156" t="n">
        <v>2125</v>
      </c>
      <c r="F2541" s="156" t="n">
        <v>431202</v>
      </c>
      <c r="G2541" s="157" t="n">
        <v>202.92</v>
      </c>
      <c r="H2541" s="156" t="n">
        <v>1943</v>
      </c>
    </row>
    <row r="2542" ht="36" customHeight="1" s="113">
      <c r="A2542" s="158" t="n">
        <v>46160</v>
      </c>
      <c r="B2542" s="156" t="inlineStr">
        <is>
          <t>M049</t>
        </is>
      </c>
      <c r="C2542" s="156" t="inlineStr">
        <is>
          <t>ÖZDERE</t>
        </is>
      </c>
      <c r="D2542" s="156" t="inlineStr">
        <is>
          <t>CÜNEYT ÇIKRIKÇI - AYŞE AVCU</t>
        </is>
      </c>
      <c r="E2542" s="156" t="n">
        <v>986</v>
      </c>
      <c r="F2542" s="156" t="n">
        <v>301436</v>
      </c>
      <c r="G2542" s="157" t="n">
        <v>305.72</v>
      </c>
      <c r="H2542" s="156" t="n">
        <v>941</v>
      </c>
    </row>
    <row r="2543" ht="27.75" customHeight="1" s="113">
      <c r="A2543" s="158" t="n">
        <v>46160</v>
      </c>
      <c r="B2543" s="156" t="inlineStr">
        <is>
          <t>M050</t>
        </is>
      </c>
      <c r="C2543" s="156" t="inlineStr">
        <is>
          <t>İZMİRSPOR</t>
        </is>
      </c>
      <c r="D2543" s="156" t="inlineStr">
        <is>
          <t>ERTAN TEKİ</t>
        </is>
      </c>
      <c r="E2543" s="156" t="n">
        <v>4680</v>
      </c>
      <c r="F2543" s="156" t="n">
        <v>2281033</v>
      </c>
      <c r="G2543" s="157" t="n">
        <v>487.4</v>
      </c>
      <c r="H2543" s="156" t="n">
        <v>4905</v>
      </c>
    </row>
    <row r="2544" ht="24" customHeight="1" s="113">
      <c r="A2544" s="158" t="n">
        <v>46160</v>
      </c>
      <c r="B2544" s="156" t="inlineStr">
        <is>
          <t>M051</t>
        </is>
      </c>
      <c r="C2544" s="156" t="inlineStr">
        <is>
          <t>ŞİRİNYER</t>
        </is>
      </c>
      <c r="D2544" s="156" t="inlineStr">
        <is>
          <t>ERTAN TEKİ</t>
        </is>
      </c>
      <c r="E2544" s="156" t="n">
        <v>749</v>
      </c>
      <c r="F2544" s="156" t="n">
        <v>423612</v>
      </c>
      <c r="G2544" s="157" t="n">
        <v>565.5700000000001</v>
      </c>
      <c r="H2544" s="156" t="n">
        <v>759</v>
      </c>
    </row>
    <row r="2545" ht="36" customHeight="1" s="113">
      <c r="A2545" s="158" t="n">
        <v>46160</v>
      </c>
      <c r="B2545" s="156" t="inlineStr">
        <is>
          <t>M052</t>
        </is>
      </c>
      <c r="C2545" s="156" t="inlineStr">
        <is>
          <t>ŞİRİNYER 2</t>
        </is>
      </c>
      <c r="D2545" s="156" t="inlineStr">
        <is>
          <t>DERYA YARDIMCI</t>
        </is>
      </c>
      <c r="E2545" s="156" t="n">
        <v>1815</v>
      </c>
      <c r="F2545" s="156" t="n">
        <v>944440</v>
      </c>
      <c r="G2545" s="157" t="n">
        <v>520.35</v>
      </c>
      <c r="H2545" s="156" t="n">
        <v>1916</v>
      </c>
    </row>
    <row r="2546" ht="24" customHeight="1" s="113">
      <c r="A2546" s="158" t="n">
        <v>46160</v>
      </c>
      <c r="B2546" s="156" t="inlineStr">
        <is>
          <t>M057</t>
        </is>
      </c>
      <c r="C2546" s="156" t="inlineStr">
        <is>
          <t>BUCA2</t>
        </is>
      </c>
      <c r="D2546" s="156" t="inlineStr">
        <is>
          <t>ERTAN TEKİ</t>
        </is>
      </c>
      <c r="E2546" s="156" t="n">
        <v>0</v>
      </c>
      <c r="F2546" s="156" t="n">
        <v>0</v>
      </c>
      <c r="G2546" s="156" t="n">
        <v>0</v>
      </c>
      <c r="H2546" s="156" t="n">
        <v>0</v>
      </c>
    </row>
    <row r="2547" ht="24" customHeight="1" s="113">
      <c r="A2547" s="158" t="n">
        <v>46161</v>
      </c>
      <c r="B2547" s="156" t="inlineStr">
        <is>
          <t>M001</t>
        </is>
      </c>
      <c r="C2547" s="156" t="inlineStr">
        <is>
          <t>AKEVLER</t>
        </is>
      </c>
      <c r="D2547" s="156" t="inlineStr">
        <is>
          <t>ERTAN TEKİ</t>
        </is>
      </c>
      <c r="E2547" s="156" t="n">
        <v>1362</v>
      </c>
      <c r="F2547" s="156" t="n">
        <v>438822</v>
      </c>
      <c r="G2547" s="157" t="n">
        <v>322.19</v>
      </c>
      <c r="H2547" s="156" t="n">
        <v>1305</v>
      </c>
    </row>
    <row r="2548" ht="48" customHeight="1" s="113">
      <c r="A2548" s="158" t="n">
        <v>46161</v>
      </c>
      <c r="B2548" s="156" t="inlineStr">
        <is>
          <t>M002</t>
        </is>
      </c>
      <c r="C2548" s="156" t="inlineStr">
        <is>
          <t>AYDIN EFELER</t>
        </is>
      </c>
      <c r="D2548" s="156" t="inlineStr">
        <is>
          <t>CÜNEYT ÇIKRIKÇI - AYŞE AVCU</t>
        </is>
      </c>
      <c r="E2548" s="156" t="n">
        <v>2982</v>
      </c>
      <c r="F2548" s="156" t="n">
        <v>1026316</v>
      </c>
      <c r="G2548" s="157" t="n">
        <v>344.17</v>
      </c>
      <c r="H2548" s="156" t="n">
        <v>3057</v>
      </c>
    </row>
    <row r="2549" ht="48" customHeight="1" s="113">
      <c r="A2549" s="158" t="n">
        <v>46161</v>
      </c>
      <c r="B2549" s="156" t="inlineStr">
        <is>
          <t>M003</t>
        </is>
      </c>
      <c r="C2549" s="156" t="inlineStr">
        <is>
          <t>AYDIN EFELER-2</t>
        </is>
      </c>
      <c r="D2549" s="156" t="inlineStr">
        <is>
          <t>CÜNEYT ÇIKRIKÇI - AYŞE AVCU</t>
        </is>
      </c>
      <c r="E2549" s="156" t="n">
        <v>1755</v>
      </c>
      <c r="F2549" s="156" t="n">
        <v>661074</v>
      </c>
      <c r="G2549" s="157" t="n">
        <v>376.68</v>
      </c>
      <c r="H2549" s="156" t="n">
        <v>1868</v>
      </c>
    </row>
    <row r="2550" ht="48" customHeight="1" s="113">
      <c r="A2550" s="158" t="n">
        <v>46161</v>
      </c>
      <c r="B2550" s="156" t="inlineStr">
        <is>
          <t>M004</t>
        </is>
      </c>
      <c r="C2550" s="156" t="inlineStr">
        <is>
          <t>AYDIN FATİH</t>
        </is>
      </c>
      <c r="D2550" s="156" t="inlineStr">
        <is>
          <t>CÜNEYT ÇIKRIKÇI - AYŞE AVCU</t>
        </is>
      </c>
      <c r="E2550" s="156" t="n">
        <v>1161</v>
      </c>
      <c r="F2550" s="156" t="n">
        <v>402778</v>
      </c>
      <c r="G2550" s="157" t="n">
        <v>346.92</v>
      </c>
      <c r="H2550" s="156" t="n">
        <v>1240</v>
      </c>
    </row>
    <row r="2551" ht="48" customHeight="1" s="113">
      <c r="A2551" s="158" t="n">
        <v>46161</v>
      </c>
      <c r="B2551" s="156" t="inlineStr">
        <is>
          <t>M005</t>
        </is>
      </c>
      <c r="C2551" s="156" t="inlineStr">
        <is>
          <t>AYDIN FATİH-2</t>
        </is>
      </c>
      <c r="D2551" s="156" t="inlineStr">
        <is>
          <t>CÜNEYT ÇIKRIKÇI - AYŞE AVCU</t>
        </is>
      </c>
      <c r="E2551" s="156" t="n">
        <v>1367</v>
      </c>
      <c r="F2551" s="156" t="n">
        <v>656305</v>
      </c>
      <c r="G2551" s="157" t="n">
        <v>480.11</v>
      </c>
      <c r="H2551" s="156" t="n">
        <v>1230</v>
      </c>
    </row>
    <row r="2552" ht="48" customHeight="1" s="113">
      <c r="A2552" s="158" t="n">
        <v>46161</v>
      </c>
      <c r="B2552" s="156" t="inlineStr">
        <is>
          <t>M006</t>
        </is>
      </c>
      <c r="C2552" s="156" t="inlineStr">
        <is>
          <t>AYDIN GİRNE</t>
        </is>
      </c>
      <c r="D2552" s="156" t="inlineStr">
        <is>
          <t>CÜNEYT ÇIKRIKÇI - AYŞE AVCU</t>
        </is>
      </c>
      <c r="E2552" s="156" t="n">
        <v>1511</v>
      </c>
      <c r="F2552" s="156" t="n">
        <v>343444</v>
      </c>
      <c r="G2552" s="157" t="n">
        <v>227.3</v>
      </c>
      <c r="H2552" s="156" t="n">
        <v>1555</v>
      </c>
    </row>
    <row r="2553" ht="24" customHeight="1" s="113">
      <c r="A2553" s="158" t="n">
        <v>46161</v>
      </c>
      <c r="B2553" s="156" t="inlineStr">
        <is>
          <t>M007</t>
        </is>
      </c>
      <c r="C2553" s="156" t="inlineStr">
        <is>
          <t>AYDIN MİMARSİNAN</t>
        </is>
      </c>
      <c r="D2553" s="156" t="inlineStr">
        <is>
          <t>CÜNEYT ÇIKRIKÇI - AYŞE AVCU</t>
        </is>
      </c>
      <c r="E2553" s="156" t="n">
        <v>2706</v>
      </c>
      <c r="F2553" s="156" t="n">
        <v>593733</v>
      </c>
      <c r="G2553" s="157" t="n">
        <v>219.41</v>
      </c>
      <c r="H2553" s="156" t="n">
        <v>2486</v>
      </c>
    </row>
    <row r="2554" ht="36" customHeight="1" s="113">
      <c r="A2554" s="158" t="n">
        <v>46161</v>
      </c>
      <c r="B2554" s="156" t="inlineStr">
        <is>
          <t>M008</t>
        </is>
      </c>
      <c r="C2554" s="156" t="inlineStr">
        <is>
          <t>AYRANCILAR</t>
        </is>
      </c>
      <c r="D2554" s="156" t="inlineStr">
        <is>
          <t>CÜNEYT ÇIKRIKÇI - AYŞE AVCU</t>
        </is>
      </c>
      <c r="E2554" s="156" t="n">
        <v>2489</v>
      </c>
      <c r="F2554" s="156" t="n">
        <v>625454</v>
      </c>
      <c r="G2554" s="157" t="n">
        <v>251.29</v>
      </c>
      <c r="H2554" s="156" t="n">
        <v>2271</v>
      </c>
    </row>
    <row r="2555" ht="24" customHeight="1" s="113">
      <c r="A2555" s="158" t="n">
        <v>46161</v>
      </c>
      <c r="B2555" s="156" t="inlineStr">
        <is>
          <t>M009</t>
        </is>
      </c>
      <c r="C2555" s="156" t="inlineStr">
        <is>
          <t>BALÇOVA</t>
        </is>
      </c>
      <c r="D2555" s="156" t="inlineStr">
        <is>
          <t>ERTAN TEKİ</t>
        </is>
      </c>
      <c r="E2555" s="156" t="n">
        <v>2487</v>
      </c>
      <c r="F2555" s="156" t="n">
        <v>551117</v>
      </c>
      <c r="G2555" s="157" t="n">
        <v>221.6</v>
      </c>
      <c r="H2555" s="156" t="n">
        <v>2658</v>
      </c>
    </row>
    <row r="2556" ht="36" customHeight="1" s="113">
      <c r="A2556" s="158" t="n">
        <v>46161</v>
      </c>
      <c r="B2556" s="156" t="inlineStr">
        <is>
          <t>M010</t>
        </is>
      </c>
      <c r="C2556" s="156" t="inlineStr">
        <is>
          <t>BAYRAKLI</t>
        </is>
      </c>
      <c r="D2556" s="156" t="inlineStr">
        <is>
          <t>DERYA YARDIMCI</t>
        </is>
      </c>
      <c r="E2556" s="156" t="n">
        <v>2897</v>
      </c>
      <c r="F2556" s="156" t="n">
        <v>709412</v>
      </c>
      <c r="G2556" s="157" t="n">
        <v>244.88</v>
      </c>
      <c r="H2556" s="156" t="n">
        <v>2752</v>
      </c>
    </row>
    <row r="2557" ht="24" customHeight="1" s="113">
      <c r="A2557" s="158" t="n">
        <v>46161</v>
      </c>
      <c r="B2557" s="156" t="inlineStr">
        <is>
          <t>M011</t>
        </is>
      </c>
      <c r="C2557" s="156" t="inlineStr">
        <is>
          <t>BOZYAKA</t>
        </is>
      </c>
      <c r="D2557" s="156" t="inlineStr">
        <is>
          <t>ERTAN TEKİ</t>
        </is>
      </c>
      <c r="E2557" s="156" t="n">
        <v>2023</v>
      </c>
      <c r="F2557" s="156" t="n">
        <v>887306</v>
      </c>
      <c r="G2557" s="157" t="n">
        <v>438.61</v>
      </c>
      <c r="H2557" s="156" t="n">
        <v>2151</v>
      </c>
    </row>
    <row r="2558" ht="36" customHeight="1" s="113">
      <c r="A2558" s="158" t="n">
        <v>46161</v>
      </c>
      <c r="B2558" s="156" t="inlineStr">
        <is>
          <t>M012</t>
        </is>
      </c>
      <c r="C2558" s="156" t="inlineStr">
        <is>
          <t xml:space="preserve">BUCA </t>
        </is>
      </c>
      <c r="D2558" s="156" t="inlineStr">
        <is>
          <t>DERYA YARDIMCI</t>
        </is>
      </c>
      <c r="E2558" s="156" t="n">
        <v>1149</v>
      </c>
      <c r="F2558" s="156" t="n">
        <v>549924</v>
      </c>
      <c r="G2558" s="157" t="n">
        <v>478.61</v>
      </c>
      <c r="H2558" s="156" t="n">
        <v>1109</v>
      </c>
    </row>
    <row r="2559" ht="48" customHeight="1" s="113">
      <c r="A2559" s="158" t="n">
        <v>46161</v>
      </c>
      <c r="B2559" s="156" t="inlineStr">
        <is>
          <t>M013</t>
        </is>
      </c>
      <c r="C2559" s="156" t="inlineStr">
        <is>
          <t>DEDEBAŞI</t>
        </is>
      </c>
      <c r="D2559" s="156" t="inlineStr">
        <is>
          <t>DERYA YARDIMCI</t>
        </is>
      </c>
      <c r="E2559" s="156" t="n">
        <v>3006</v>
      </c>
      <c r="F2559" s="156" t="n">
        <v>1364090</v>
      </c>
      <c r="G2559" s="157" t="n">
        <v>453.79</v>
      </c>
      <c r="H2559" s="156" t="n">
        <v>2952</v>
      </c>
    </row>
    <row r="2560" ht="24" customHeight="1" s="113">
      <c r="A2560" s="158" t="n">
        <v>46161</v>
      </c>
      <c r="B2560" s="156" t="inlineStr">
        <is>
          <t>M014</t>
        </is>
      </c>
      <c r="C2560" s="156" t="inlineStr">
        <is>
          <t>ESKİİZMİR</t>
        </is>
      </c>
      <c r="D2560" s="156" t="inlineStr">
        <is>
          <t>ERTAN TEKİ</t>
        </is>
      </c>
      <c r="E2560" s="156" t="n">
        <v>2193</v>
      </c>
      <c r="F2560" s="156" t="n">
        <v>1028900</v>
      </c>
      <c r="G2560" s="157" t="n">
        <v>469.17</v>
      </c>
      <c r="H2560" s="156" t="n">
        <v>2275</v>
      </c>
    </row>
    <row r="2561" ht="24" customHeight="1" s="113">
      <c r="A2561" s="158" t="n">
        <v>46161</v>
      </c>
      <c r="B2561" s="156" t="inlineStr">
        <is>
          <t>M015</t>
        </is>
      </c>
      <c r="C2561" s="156" t="inlineStr">
        <is>
          <t>GAZİEMİR-1</t>
        </is>
      </c>
      <c r="D2561" s="156" t="inlineStr">
        <is>
          <t>ALİ ÇELİK</t>
        </is>
      </c>
      <c r="E2561" s="156" t="n">
        <v>1778</v>
      </c>
      <c r="F2561" s="156" t="n">
        <v>701704</v>
      </c>
      <c r="G2561" s="157" t="n">
        <v>394.66</v>
      </c>
      <c r="H2561" s="156" t="n">
        <v>1780</v>
      </c>
    </row>
    <row r="2562" ht="36" customHeight="1" s="113">
      <c r="A2562" s="158" t="n">
        <v>46161</v>
      </c>
      <c r="B2562" s="156" t="inlineStr">
        <is>
          <t>M016</t>
        </is>
      </c>
      <c r="C2562" s="156" t="inlineStr">
        <is>
          <t>GAZİEMİR-2</t>
        </is>
      </c>
      <c r="D2562" s="156" t="inlineStr">
        <is>
          <t>ALİ ÇELİK</t>
        </is>
      </c>
      <c r="E2562" s="156" t="n">
        <v>3173</v>
      </c>
      <c r="F2562" s="156" t="n">
        <v>970872</v>
      </c>
      <c r="G2562" s="157" t="n">
        <v>305.98</v>
      </c>
      <c r="H2562" s="156" t="n">
        <v>3218</v>
      </c>
    </row>
    <row r="2563" ht="36" customHeight="1" s="113">
      <c r="A2563" s="158" t="n">
        <v>46161</v>
      </c>
      <c r="B2563" s="156" t="inlineStr">
        <is>
          <t>M017</t>
        </is>
      </c>
      <c r="C2563" s="156" t="inlineStr">
        <is>
          <t>GAZİEMİR-3</t>
        </is>
      </c>
      <c r="D2563" s="156" t="inlineStr">
        <is>
          <t>ALİ ÇELİK</t>
        </is>
      </c>
      <c r="E2563" s="156" t="n">
        <v>2119</v>
      </c>
      <c r="F2563" s="156" t="n">
        <v>622556</v>
      </c>
      <c r="G2563" s="157" t="n">
        <v>293.8</v>
      </c>
      <c r="H2563" s="156" t="n">
        <v>2000</v>
      </c>
    </row>
    <row r="2564" ht="24" customHeight="1" s="113">
      <c r="A2564" s="158" t="n">
        <v>46161</v>
      </c>
      <c r="B2564" s="156" t="inlineStr">
        <is>
          <t>M018</t>
        </is>
      </c>
      <c r="C2564" s="156" t="inlineStr">
        <is>
          <t>GAZİEMİR-4</t>
        </is>
      </c>
      <c r="D2564" s="156" t="inlineStr">
        <is>
          <t>ALİ ÇELİK</t>
        </is>
      </c>
      <c r="E2564" s="156" t="n">
        <v>2190</v>
      </c>
      <c r="F2564" s="156" t="n">
        <v>785191</v>
      </c>
      <c r="G2564" s="157" t="n">
        <v>358.53</v>
      </c>
      <c r="H2564" s="156" t="n">
        <v>2062</v>
      </c>
    </row>
    <row r="2565" ht="24" customHeight="1" s="113">
      <c r="A2565" s="158" t="n">
        <v>46161</v>
      </c>
      <c r="B2565" s="156" t="inlineStr">
        <is>
          <t>M019</t>
        </is>
      </c>
      <c r="C2565" s="156" t="inlineStr">
        <is>
          <t>GAZİEMİR-5</t>
        </is>
      </c>
      <c r="D2565" s="156" t="inlineStr">
        <is>
          <t>ALİ ÇELİK</t>
        </is>
      </c>
      <c r="E2565" s="156" t="n">
        <v>1615</v>
      </c>
      <c r="F2565" s="156" t="n">
        <v>358778</v>
      </c>
      <c r="G2565" s="157" t="n">
        <v>222.15</v>
      </c>
      <c r="H2565" s="156" t="n">
        <v>1458</v>
      </c>
    </row>
    <row r="2566" ht="24" customHeight="1" s="113">
      <c r="A2566" s="158" t="n">
        <v>46161</v>
      </c>
      <c r="B2566" s="156" t="inlineStr">
        <is>
          <t>M020</t>
        </is>
      </c>
      <c r="C2566" s="156" t="inlineStr">
        <is>
          <t>GAZİEMİR-6</t>
        </is>
      </c>
      <c r="D2566" s="156" t="inlineStr">
        <is>
          <t>ALİ ÇELİK</t>
        </is>
      </c>
      <c r="E2566" s="156" t="n">
        <v>635</v>
      </c>
      <c r="F2566" s="156" t="n">
        <v>279504</v>
      </c>
      <c r="G2566" s="157" t="n">
        <v>440.16</v>
      </c>
      <c r="H2566" s="156" t="n">
        <v>592</v>
      </c>
    </row>
    <row r="2567" ht="27.75" customHeight="1" s="113">
      <c r="A2567" s="158" t="n">
        <v>46161</v>
      </c>
      <c r="B2567" s="156" t="inlineStr">
        <is>
          <t>M021</t>
        </is>
      </c>
      <c r="C2567" s="156" t="inlineStr">
        <is>
          <t>GAZİEMİR-7</t>
        </is>
      </c>
      <c r="D2567" s="156" t="inlineStr">
        <is>
          <t>ALİ ÇELİK</t>
        </is>
      </c>
      <c r="E2567" s="156" t="n">
        <v>4032</v>
      </c>
      <c r="F2567" s="156" t="n">
        <v>1033773</v>
      </c>
      <c r="G2567" s="157" t="n">
        <v>256.39</v>
      </c>
      <c r="H2567" s="156" t="n">
        <v>4103</v>
      </c>
    </row>
    <row r="2568" ht="24" customHeight="1" s="113">
      <c r="A2568" s="158" t="n">
        <v>46161</v>
      </c>
      <c r="B2568" s="156" t="inlineStr">
        <is>
          <t>M022</t>
        </is>
      </c>
      <c r="C2568" s="156" t="inlineStr">
        <is>
          <t>GEDİZ</t>
        </is>
      </c>
      <c r="D2568" s="156" t="inlineStr">
        <is>
          <t>DERYA YARDIMCI</t>
        </is>
      </c>
      <c r="E2568" s="156" t="n">
        <v>1364</v>
      </c>
      <c r="F2568" s="156" t="n">
        <v>513998</v>
      </c>
      <c r="G2568" s="157" t="n">
        <v>376.83</v>
      </c>
      <c r="H2568" s="156" t="n">
        <v>1240</v>
      </c>
    </row>
    <row r="2569" ht="48" customHeight="1" s="113">
      <c r="A2569" s="158" t="n">
        <v>46161</v>
      </c>
      <c r="B2569" s="156" t="inlineStr">
        <is>
          <t>M023</t>
        </is>
      </c>
      <c r="C2569" s="156" t="inlineStr">
        <is>
          <t>GÖZTEPE</t>
        </is>
      </c>
      <c r="D2569" s="156" t="inlineStr">
        <is>
          <t>ERTAN TEKİ</t>
        </is>
      </c>
      <c r="E2569" s="156" t="n">
        <v>2922</v>
      </c>
      <c r="F2569" s="156" t="n">
        <v>980093</v>
      </c>
      <c r="G2569" s="157" t="n">
        <v>335.42</v>
      </c>
      <c r="H2569" s="156" t="n">
        <v>2640</v>
      </c>
    </row>
    <row r="2570" ht="48" customHeight="1" s="113">
      <c r="A2570" s="158" t="n">
        <v>46161</v>
      </c>
      <c r="B2570" s="156" t="inlineStr">
        <is>
          <t>M024</t>
        </is>
      </c>
      <c r="C2570" s="156" t="inlineStr">
        <is>
          <t>GÜMÜŞPALA</t>
        </is>
      </c>
      <c r="D2570" s="156" t="inlineStr">
        <is>
          <t>DERYA YARDIMCI</t>
        </is>
      </c>
      <c r="E2570" s="156" t="n">
        <v>4062</v>
      </c>
      <c r="F2570" s="156" t="n">
        <v>2147580</v>
      </c>
      <c r="G2570" s="157" t="n">
        <v>528.7</v>
      </c>
      <c r="H2570" s="156" t="n">
        <v>4263</v>
      </c>
    </row>
    <row r="2571" ht="48" customHeight="1" s="113">
      <c r="A2571" s="158" t="n">
        <v>46161</v>
      </c>
      <c r="B2571" s="156" t="inlineStr">
        <is>
          <t>M025</t>
        </is>
      </c>
      <c r="C2571" s="156" t="inlineStr">
        <is>
          <t>HAL DEPO</t>
        </is>
      </c>
      <c r="D2571" s="156" t="inlineStr">
        <is>
          <t>HALİT BAŞDAŞ</t>
        </is>
      </c>
      <c r="E2571" s="156" t="n">
        <v>0</v>
      </c>
      <c r="F2571" s="156" t="n">
        <v>0</v>
      </c>
      <c r="G2571" s="156" t="n">
        <v>0</v>
      </c>
      <c r="H2571" s="156" t="n">
        <v>0</v>
      </c>
    </row>
    <row r="2572" ht="48" customHeight="1" s="113">
      <c r="A2572" s="158" t="n">
        <v>46161</v>
      </c>
      <c r="B2572" s="156" t="inlineStr">
        <is>
          <t>M026</t>
        </is>
      </c>
      <c r="C2572" s="156" t="inlineStr">
        <is>
          <t>HARMANDALI</t>
        </is>
      </c>
      <c r="D2572" s="156" t="inlineStr">
        <is>
          <t>DERYA YARDIMCI</t>
        </is>
      </c>
      <c r="E2572" s="156" t="n">
        <v>3926</v>
      </c>
      <c r="F2572" s="156" t="n">
        <v>1593291</v>
      </c>
      <c r="G2572" s="157" t="n">
        <v>405.83</v>
      </c>
      <c r="H2572" s="156" t="n">
        <v>4144</v>
      </c>
    </row>
    <row r="2573" ht="48" customHeight="1" s="113">
      <c r="A2573" s="158" t="n">
        <v>46161</v>
      </c>
      <c r="B2573" s="156" t="inlineStr">
        <is>
          <t>M027</t>
        </is>
      </c>
      <c r="C2573" s="156" t="inlineStr">
        <is>
          <t>HATAY</t>
        </is>
      </c>
      <c r="D2573" s="156" t="inlineStr">
        <is>
          <t>ERTAN TEKİ</t>
        </is>
      </c>
      <c r="E2573" s="156" t="n">
        <v>3589</v>
      </c>
      <c r="F2573" s="156" t="n">
        <v>1362159</v>
      </c>
      <c r="G2573" s="157" t="n">
        <v>379.54</v>
      </c>
      <c r="H2573" s="156" t="n">
        <v>3435</v>
      </c>
    </row>
    <row r="2574" ht="48" customHeight="1" s="113">
      <c r="A2574" s="158" t="n">
        <v>46161</v>
      </c>
      <c r="B2574" s="156" t="inlineStr">
        <is>
          <t>M028</t>
        </is>
      </c>
      <c r="C2574" s="156" t="inlineStr">
        <is>
          <t>KARŞIYAKA-1</t>
        </is>
      </c>
      <c r="D2574" s="156" t="inlineStr">
        <is>
          <t>DERYA YARDIMCI</t>
        </is>
      </c>
      <c r="E2574" s="156" t="n">
        <v>2642</v>
      </c>
      <c r="F2574" s="156" t="n">
        <v>970971</v>
      </c>
      <c r="G2574" s="157" t="n">
        <v>367.51</v>
      </c>
      <c r="H2574" s="156" t="n">
        <v>2728</v>
      </c>
    </row>
    <row r="2575" ht="48" customHeight="1" s="113">
      <c r="A2575" s="158" t="n">
        <v>46161</v>
      </c>
      <c r="B2575" s="156" t="inlineStr">
        <is>
          <t>M029</t>
        </is>
      </c>
      <c r="C2575" s="156" t="inlineStr">
        <is>
          <t>KARŞIYAKA-2</t>
        </is>
      </c>
      <c r="D2575" s="156" t="inlineStr">
        <is>
          <t>DERYA YARDIMCI</t>
        </is>
      </c>
      <c r="E2575" s="156" t="n">
        <v>1318</v>
      </c>
      <c r="F2575" s="156" t="n">
        <v>317608</v>
      </c>
      <c r="G2575" s="157" t="n">
        <v>240.98</v>
      </c>
      <c r="H2575" s="156" t="n">
        <v>1382</v>
      </c>
    </row>
    <row r="2576" ht="24" customHeight="1" s="113">
      <c r="A2576" s="158" t="n">
        <v>46161</v>
      </c>
      <c r="B2576" s="156" t="inlineStr">
        <is>
          <t>M030</t>
        </is>
      </c>
      <c r="C2576" s="156" t="inlineStr">
        <is>
          <t>MANAVKUYU</t>
        </is>
      </c>
      <c r="D2576" s="156" t="inlineStr">
        <is>
          <t>DERYA YARDIMCI</t>
        </is>
      </c>
      <c r="E2576" s="156" t="n">
        <v>1579</v>
      </c>
      <c r="F2576" s="156" t="n">
        <v>458415</v>
      </c>
      <c r="G2576" s="157" t="n">
        <v>290.32</v>
      </c>
      <c r="H2576" s="156" t="n">
        <v>1493</v>
      </c>
    </row>
    <row r="2577" ht="36" customHeight="1" s="113">
      <c r="A2577" s="158" t="n">
        <v>46161</v>
      </c>
      <c r="B2577" s="156" t="inlineStr">
        <is>
          <t>M031</t>
        </is>
      </c>
      <c r="C2577" s="156" t="inlineStr">
        <is>
          <t>MENDERES</t>
        </is>
      </c>
      <c r="D2577" s="156" t="inlineStr">
        <is>
          <t>CÜNEYT ÇIKRIKÇI - AYŞE AVCU</t>
        </is>
      </c>
      <c r="E2577" s="156" t="n">
        <v>4138</v>
      </c>
      <c r="F2577" s="156" t="n">
        <v>1037360</v>
      </c>
      <c r="G2577" s="157" t="n">
        <v>250.69</v>
      </c>
      <c r="H2577" s="156" t="n">
        <v>4378</v>
      </c>
    </row>
    <row r="2578" ht="24" customHeight="1" s="113">
      <c r="A2578" s="158" t="n">
        <v>46161</v>
      </c>
      <c r="B2578" s="156" t="inlineStr">
        <is>
          <t>M032</t>
        </is>
      </c>
      <c r="C2578" s="156" t="inlineStr">
        <is>
          <t>MENDERES DEPO</t>
        </is>
      </c>
      <c r="D2578" s="156" t="inlineStr">
        <is>
          <t>AYHAN DAŞDEMİR</t>
        </is>
      </c>
      <c r="E2578" s="156" t="n">
        <v>0</v>
      </c>
      <c r="F2578" s="156" t="n">
        <v>0</v>
      </c>
      <c r="G2578" s="156" t="n">
        <v>0</v>
      </c>
      <c r="H2578" s="156" t="n">
        <v>0</v>
      </c>
    </row>
    <row r="2579" ht="36" customHeight="1" s="113">
      <c r="A2579" s="158" t="n">
        <v>46161</v>
      </c>
      <c r="B2579" s="156" t="inlineStr">
        <is>
          <t>M033</t>
        </is>
      </c>
      <c r="C2579" s="156" t="inlineStr">
        <is>
          <t>MERKEZ</t>
        </is>
      </c>
      <c r="D2579" s="156" t="inlineStr">
        <is>
          <t>GENEL MÜDÜR</t>
        </is>
      </c>
      <c r="E2579" s="156" t="n">
        <v>0</v>
      </c>
      <c r="F2579" s="156" t="n">
        <v>0</v>
      </c>
      <c r="G2579" s="156" t="n">
        <v>0</v>
      </c>
      <c r="H2579" s="156" t="n">
        <v>0</v>
      </c>
    </row>
    <row r="2580" ht="36" customHeight="1" s="113">
      <c r="A2580" s="158" t="n">
        <v>46161</v>
      </c>
      <c r="B2580" s="156" t="inlineStr">
        <is>
          <t>M034</t>
        </is>
      </c>
      <c r="C2580" s="156" t="inlineStr">
        <is>
          <t>NARLIDERE</t>
        </is>
      </c>
      <c r="D2580" s="156" t="inlineStr">
        <is>
          <t>ERTAN TEKİ</t>
        </is>
      </c>
      <c r="E2580" s="156" t="n">
        <v>3877</v>
      </c>
      <c r="F2580" s="156" t="n">
        <v>821791</v>
      </c>
      <c r="G2580" s="157" t="n">
        <v>211.97</v>
      </c>
      <c r="H2580" s="156" t="n">
        <v>3625</v>
      </c>
    </row>
    <row r="2581" ht="24" customHeight="1" s="113">
      <c r="A2581" s="158" t="n">
        <v>46161</v>
      </c>
      <c r="B2581" s="156" t="inlineStr">
        <is>
          <t>M035</t>
        </is>
      </c>
      <c r="C2581" s="156" t="inlineStr">
        <is>
          <t>OSMANGAZİ</t>
        </is>
      </c>
      <c r="D2581" s="156" t="inlineStr">
        <is>
          <t>DERYA YARDIMCI</t>
        </is>
      </c>
      <c r="E2581" s="156" t="n">
        <v>3894</v>
      </c>
      <c r="F2581" s="156" t="n">
        <v>1240880</v>
      </c>
      <c r="G2581" s="157" t="n">
        <v>318.66</v>
      </c>
      <c r="H2581" s="156" t="n">
        <v>3595</v>
      </c>
    </row>
    <row r="2582" ht="48" customHeight="1" s="113">
      <c r="A2582" s="158" t="n">
        <v>46161</v>
      </c>
      <c r="B2582" s="156" t="inlineStr">
        <is>
          <t>M036</t>
        </is>
      </c>
      <c r="C2582" s="156" t="inlineStr">
        <is>
          <t>POLİGON</t>
        </is>
      </c>
      <c r="D2582" s="156" t="inlineStr">
        <is>
          <t>ERTAN TEKİ</t>
        </is>
      </c>
      <c r="E2582" s="156" t="n">
        <v>1984</v>
      </c>
      <c r="F2582" s="156" t="n">
        <v>457926</v>
      </c>
      <c r="G2582" s="157" t="n">
        <v>230.81</v>
      </c>
      <c r="H2582" s="156" t="n">
        <v>1892</v>
      </c>
    </row>
    <row r="2583" ht="48" customHeight="1" s="113">
      <c r="A2583" s="158" t="n">
        <v>46161</v>
      </c>
      <c r="B2583" s="156" t="inlineStr">
        <is>
          <t>M037</t>
        </is>
      </c>
      <c r="C2583" s="156" t="inlineStr">
        <is>
          <t>SEFERİHİSAR</t>
        </is>
      </c>
      <c r="D2583" s="156" t="inlineStr">
        <is>
          <t>ERTAN TEKİ</t>
        </is>
      </c>
      <c r="E2583" s="156" t="n">
        <v>3624</v>
      </c>
      <c r="F2583" s="156" t="n">
        <v>1520950</v>
      </c>
      <c r="G2583" s="157" t="n">
        <v>419.69</v>
      </c>
      <c r="H2583" s="156" t="n">
        <v>3358</v>
      </c>
    </row>
    <row r="2584" ht="48" customHeight="1" s="113">
      <c r="A2584" s="158" t="n">
        <v>46161</v>
      </c>
      <c r="B2584" s="156" t="inlineStr">
        <is>
          <t>M038</t>
        </is>
      </c>
      <c r="C2584" s="156" t="inlineStr">
        <is>
          <t>TORBALI 1</t>
        </is>
      </c>
      <c r="D2584" s="156" t="inlineStr">
        <is>
          <t>CÜNEYT ÇIKRIKÇI - AYŞE AVCU</t>
        </is>
      </c>
      <c r="E2584" s="156" t="n">
        <v>1678</v>
      </c>
      <c r="F2584" s="156" t="n">
        <v>958563</v>
      </c>
      <c r="G2584" s="157" t="n">
        <v>571.25</v>
      </c>
      <c r="H2584" s="156" t="n">
        <v>1674</v>
      </c>
    </row>
    <row r="2585" ht="48" customHeight="1" s="113">
      <c r="A2585" s="158" t="n">
        <v>46161</v>
      </c>
      <c r="B2585" s="156" t="inlineStr">
        <is>
          <t>M039</t>
        </is>
      </c>
      <c r="C2585" s="156" t="inlineStr">
        <is>
          <t>TORBALI 2</t>
        </is>
      </c>
      <c r="D2585" s="156" t="inlineStr">
        <is>
          <t>CÜNEYT ÇIKRIKÇI - AYŞE AVCU</t>
        </is>
      </c>
      <c r="E2585" s="156" t="n">
        <v>3939</v>
      </c>
      <c r="F2585" s="156" t="n">
        <v>1393761</v>
      </c>
      <c r="G2585" s="157" t="n">
        <v>353.84</v>
      </c>
      <c r="H2585" s="156" t="n">
        <v>3881</v>
      </c>
    </row>
    <row r="2586" ht="48" customHeight="1" s="113">
      <c r="A2586" s="158" t="n">
        <v>46161</v>
      </c>
      <c r="B2586" s="156" t="inlineStr">
        <is>
          <t>M040</t>
        </is>
      </c>
      <c r="C2586" s="156" t="inlineStr">
        <is>
          <t>TORBALI 3</t>
        </is>
      </c>
      <c r="D2586" s="156" t="inlineStr">
        <is>
          <t>CÜNEYT ÇIKRIKÇI - AYŞE AVCU</t>
        </is>
      </c>
      <c r="E2586" s="156" t="n">
        <v>1868</v>
      </c>
      <c r="F2586" s="156" t="n">
        <v>577401</v>
      </c>
      <c r="G2586" s="157" t="n">
        <v>309.1</v>
      </c>
      <c r="H2586" s="156" t="n">
        <v>1970</v>
      </c>
    </row>
    <row r="2587" ht="48" customHeight="1" s="113">
      <c r="A2587" s="158" t="n">
        <v>46161</v>
      </c>
      <c r="B2587" s="156" t="inlineStr">
        <is>
          <t>M041</t>
        </is>
      </c>
      <c r="C2587" s="156" t="inlineStr">
        <is>
          <t>TORBALI 4</t>
        </is>
      </c>
      <c r="D2587" s="156" t="inlineStr">
        <is>
          <t>CÜNEYT ÇIKRIKÇI - AYŞE AVCU</t>
        </is>
      </c>
      <c r="E2587" s="156" t="n">
        <v>4094</v>
      </c>
      <c r="F2587" s="156" t="n">
        <v>1833149</v>
      </c>
      <c r="G2587" s="157" t="n">
        <v>447.76</v>
      </c>
      <c r="H2587" s="156" t="n">
        <v>4331</v>
      </c>
    </row>
    <row r="2588" ht="48" customHeight="1" s="113">
      <c r="A2588" s="158" t="n">
        <v>46161</v>
      </c>
      <c r="B2588" s="156" t="inlineStr">
        <is>
          <t>M042</t>
        </is>
      </c>
      <c r="C2588" s="156" t="inlineStr">
        <is>
          <t>TORBALI 5</t>
        </is>
      </c>
      <c r="D2588" s="156" t="inlineStr">
        <is>
          <t>CÜNEYT ÇIKRIKÇI - AYŞE AVCU</t>
        </is>
      </c>
      <c r="E2588" s="156" t="n">
        <v>4657</v>
      </c>
      <c r="F2588" s="156" t="n">
        <v>1790390</v>
      </c>
      <c r="G2588" s="157" t="n">
        <v>384.45</v>
      </c>
      <c r="H2588" s="156" t="n">
        <v>4967</v>
      </c>
    </row>
    <row r="2589" ht="36" customHeight="1" s="113">
      <c r="A2589" s="158" t="n">
        <v>46161</v>
      </c>
      <c r="B2589" s="156" t="inlineStr">
        <is>
          <t>M043</t>
        </is>
      </c>
      <c r="C2589" s="156" t="inlineStr">
        <is>
          <t>YAPICIOĞLU</t>
        </is>
      </c>
      <c r="D2589" s="156" t="inlineStr">
        <is>
          <t>ERTAN TEKİ</t>
        </is>
      </c>
      <c r="E2589" s="156" t="n">
        <v>1459</v>
      </c>
      <c r="F2589" s="156" t="n">
        <v>611070</v>
      </c>
      <c r="G2589" s="157" t="n">
        <v>418.83</v>
      </c>
      <c r="H2589" s="156" t="n">
        <v>1360</v>
      </c>
    </row>
    <row r="2590" ht="24" customHeight="1" s="113">
      <c r="A2590" s="158" t="n">
        <v>46161</v>
      </c>
      <c r="B2590" s="156" t="inlineStr">
        <is>
          <t>M044</t>
        </is>
      </c>
      <c r="C2590" s="156" t="inlineStr">
        <is>
          <t>YEŞİLOVA</t>
        </is>
      </c>
      <c r="D2590" s="156" t="inlineStr">
        <is>
          <t>DERYA YARDIMCI</t>
        </is>
      </c>
      <c r="E2590" s="156" t="n">
        <v>815</v>
      </c>
      <c r="F2590" s="156" t="n">
        <v>184689</v>
      </c>
      <c r="G2590" s="157" t="n">
        <v>226.61</v>
      </c>
      <c r="H2590" s="156" t="n">
        <v>737</v>
      </c>
    </row>
    <row r="2591" ht="36" customHeight="1" s="113">
      <c r="A2591" s="158" t="n">
        <v>46161</v>
      </c>
      <c r="B2591" s="156" t="inlineStr">
        <is>
          <t>M045</t>
        </is>
      </c>
      <c r="C2591" s="156" t="inlineStr">
        <is>
          <t>Z1  ET DEPO</t>
        </is>
      </c>
      <c r="D2591" s="156" t="inlineStr">
        <is>
          <t>FARUK MALKOÇ</t>
        </is>
      </c>
      <c r="E2591" s="156" t="n">
        <v>0</v>
      </c>
      <c r="F2591" s="156" t="n">
        <v>0</v>
      </c>
      <c r="G2591" s="156" t="n">
        <v>0</v>
      </c>
      <c r="H2591" s="156" t="n">
        <v>0</v>
      </c>
    </row>
    <row r="2592" ht="24" customHeight="1" s="113">
      <c r="A2592" s="158" t="n">
        <v>46161</v>
      </c>
      <c r="B2592" s="156" t="inlineStr">
        <is>
          <t>M046</t>
        </is>
      </c>
      <c r="C2592" s="156" t="inlineStr">
        <is>
          <t>ÇAMDİBİ</t>
        </is>
      </c>
      <c r="D2592" s="156" t="inlineStr">
        <is>
          <t>DERYA YARDIMCI</t>
        </is>
      </c>
      <c r="E2592" s="156" t="n">
        <v>3013</v>
      </c>
      <c r="F2592" s="156" t="n">
        <v>629015</v>
      </c>
      <c r="G2592" s="157" t="n">
        <v>208.77</v>
      </c>
      <c r="H2592" s="156" t="n">
        <v>3236</v>
      </c>
    </row>
    <row r="2593" ht="36" customHeight="1" s="113">
      <c r="A2593" s="158" t="n">
        <v>46161</v>
      </c>
      <c r="B2593" s="156" t="inlineStr">
        <is>
          <t>M047</t>
        </is>
      </c>
      <c r="C2593" s="156" t="inlineStr">
        <is>
          <t>ÇİFTLİK</t>
        </is>
      </c>
      <c r="D2593" s="156" t="inlineStr">
        <is>
          <t>CEBRAİL ÇİÇEK</t>
        </is>
      </c>
      <c r="E2593" s="156" t="n">
        <v>0</v>
      </c>
      <c r="F2593" s="156" t="n">
        <v>0</v>
      </c>
      <c r="G2593" s="156" t="n">
        <v>0</v>
      </c>
      <c r="H2593" s="156" t="n">
        <v>0</v>
      </c>
    </row>
    <row r="2594" ht="24" customHeight="1" s="113">
      <c r="A2594" s="158" t="n">
        <v>46161</v>
      </c>
      <c r="B2594" s="156" t="inlineStr">
        <is>
          <t>M048</t>
        </is>
      </c>
      <c r="C2594" s="156" t="inlineStr">
        <is>
          <t>ÇİĞLİ</t>
        </is>
      </c>
      <c r="D2594" s="156" t="inlineStr">
        <is>
          <t>DERYA YARDIMCI</t>
        </is>
      </c>
      <c r="E2594" s="156" t="n">
        <v>2922</v>
      </c>
      <c r="F2594" s="156" t="n">
        <v>643011</v>
      </c>
      <c r="G2594" s="157" t="n">
        <v>220.06</v>
      </c>
      <c r="H2594" s="156" t="n">
        <v>2890</v>
      </c>
    </row>
    <row r="2595" ht="36" customHeight="1" s="113">
      <c r="A2595" s="158" t="n">
        <v>46161</v>
      </c>
      <c r="B2595" s="156" t="inlineStr">
        <is>
          <t>M049</t>
        </is>
      </c>
      <c r="C2595" s="156" t="inlineStr">
        <is>
          <t>ÖZDERE</t>
        </is>
      </c>
      <c r="D2595" s="156" t="inlineStr">
        <is>
          <t>CÜNEYT ÇIKRIKÇI - AYŞE AVCU</t>
        </is>
      </c>
      <c r="E2595" s="156" t="n">
        <v>1092</v>
      </c>
      <c r="F2595" s="156" t="n">
        <v>397820</v>
      </c>
      <c r="G2595" s="157" t="n">
        <v>364.3</v>
      </c>
      <c r="H2595" s="156" t="n">
        <v>1067</v>
      </c>
    </row>
    <row r="2596" ht="36" customHeight="1" s="113">
      <c r="A2596" s="158" t="n">
        <v>46161</v>
      </c>
      <c r="B2596" s="156" t="inlineStr">
        <is>
          <t>M050</t>
        </is>
      </c>
      <c r="C2596" s="156" t="inlineStr">
        <is>
          <t>İZMİRSPOR</t>
        </is>
      </c>
      <c r="D2596" s="156" t="inlineStr">
        <is>
          <t>ERTAN TEKİ</t>
        </is>
      </c>
      <c r="E2596" s="156" t="n">
        <v>3314</v>
      </c>
      <c r="F2596" s="156" t="n">
        <v>1868112</v>
      </c>
      <c r="G2596" s="157" t="n">
        <v>563.7</v>
      </c>
      <c r="H2596" s="156" t="n">
        <v>3540</v>
      </c>
    </row>
    <row r="2597" ht="36" customHeight="1" s="113">
      <c r="A2597" s="158" t="n">
        <v>46161</v>
      </c>
      <c r="B2597" s="156" t="inlineStr">
        <is>
          <t>M051</t>
        </is>
      </c>
      <c r="C2597" s="156" t="inlineStr">
        <is>
          <t>ŞİRİNYER</t>
        </is>
      </c>
      <c r="D2597" s="156" t="inlineStr">
        <is>
          <t>ERTAN TEKİ</t>
        </is>
      </c>
      <c r="E2597" s="156" t="n">
        <v>763</v>
      </c>
      <c r="F2597" s="156" t="n">
        <v>337072</v>
      </c>
      <c r="G2597" s="157" t="n">
        <v>441.77</v>
      </c>
      <c r="H2597" s="156" t="n">
        <v>780</v>
      </c>
    </row>
    <row r="2598" ht="48" customHeight="1" s="113">
      <c r="A2598" s="158" t="n">
        <v>46161</v>
      </c>
      <c r="B2598" s="156" t="inlineStr">
        <is>
          <t>M052</t>
        </is>
      </c>
      <c r="C2598" s="156" t="inlineStr">
        <is>
          <t>ŞİRİNYER 2</t>
        </is>
      </c>
      <c r="D2598" s="156" t="inlineStr">
        <is>
          <t>DERYA YARDIMCI</t>
        </is>
      </c>
      <c r="E2598" s="156" t="n">
        <v>1794</v>
      </c>
      <c r="F2598" s="156" t="n">
        <v>861172</v>
      </c>
      <c r="G2598" s="157" t="n">
        <v>480.03</v>
      </c>
      <c r="H2598" s="156" t="n">
        <v>1733</v>
      </c>
    </row>
    <row r="2599" ht="36" customHeight="1" s="113">
      <c r="A2599" s="158" t="n">
        <v>46161</v>
      </c>
      <c r="B2599" s="156" t="inlineStr">
        <is>
          <t>M057</t>
        </is>
      </c>
      <c r="C2599" s="156" t="inlineStr">
        <is>
          <t>BUCA2</t>
        </is>
      </c>
      <c r="D2599" s="156" t="inlineStr">
        <is>
          <t>ERTAN TEKİ</t>
        </is>
      </c>
      <c r="E2599" s="156" t="n">
        <v>0</v>
      </c>
      <c r="F2599" s="156" t="n">
        <v>0</v>
      </c>
      <c r="G2599" s="156" t="n">
        <v>0</v>
      </c>
      <c r="H2599" s="156" t="n">
        <v>0</v>
      </c>
    </row>
    <row r="2600" ht="27.75" customHeight="1" s="113">
      <c r="A2600" s="158" t="n">
        <v>46162</v>
      </c>
      <c r="B2600" s="156" t="inlineStr">
        <is>
          <t>M001</t>
        </is>
      </c>
      <c r="C2600" s="156" t="inlineStr">
        <is>
          <t>AKEVLER</t>
        </is>
      </c>
      <c r="D2600" s="156" t="inlineStr">
        <is>
          <t>ERTAN TEKİ</t>
        </is>
      </c>
      <c r="E2600" s="156" t="n">
        <v>1417</v>
      </c>
      <c r="F2600" s="156" t="n">
        <v>488226</v>
      </c>
      <c r="G2600" s="157" t="n">
        <v>344.55</v>
      </c>
      <c r="H2600" s="156" t="n">
        <v>1357</v>
      </c>
    </row>
    <row r="2601" ht="24" customHeight="1" s="113">
      <c r="A2601" s="158" t="n">
        <v>46162</v>
      </c>
      <c r="B2601" s="156" t="inlineStr">
        <is>
          <t>M002</t>
        </is>
      </c>
      <c r="C2601" s="156" t="inlineStr">
        <is>
          <t>AYDIN EFELER</t>
        </is>
      </c>
      <c r="D2601" s="156" t="inlineStr">
        <is>
          <t>CÜNEYT ÇIKRIKÇI - AYŞE AVCU</t>
        </is>
      </c>
      <c r="E2601" s="156" t="n">
        <v>2018</v>
      </c>
      <c r="F2601" s="156" t="n">
        <v>702115</v>
      </c>
      <c r="G2601" s="157" t="n">
        <v>347.93</v>
      </c>
      <c r="H2601" s="156" t="n">
        <v>1982</v>
      </c>
    </row>
    <row r="2602" ht="36" customHeight="1" s="113">
      <c r="A2602" s="158" t="n">
        <v>46162</v>
      </c>
      <c r="B2602" s="156" t="inlineStr">
        <is>
          <t>M003</t>
        </is>
      </c>
      <c r="C2602" s="156" t="inlineStr">
        <is>
          <t>AYDIN EFELER-2</t>
        </is>
      </c>
      <c r="D2602" s="156" t="inlineStr">
        <is>
          <t>CÜNEYT ÇIKRIKÇI - AYŞE AVCU</t>
        </is>
      </c>
      <c r="E2602" s="156" t="n">
        <v>1413</v>
      </c>
      <c r="F2602" s="156" t="n">
        <v>603881</v>
      </c>
      <c r="G2602" s="157" t="n">
        <v>427.38</v>
      </c>
      <c r="H2602" s="156" t="n">
        <v>1355</v>
      </c>
    </row>
    <row r="2603" ht="24" customHeight="1" s="113">
      <c r="A2603" s="158" t="n">
        <v>46162</v>
      </c>
      <c r="B2603" s="156" t="inlineStr">
        <is>
          <t>M004</t>
        </is>
      </c>
      <c r="C2603" s="156" t="inlineStr">
        <is>
          <t>AYDIN FATİH</t>
        </is>
      </c>
      <c r="D2603" s="156" t="inlineStr">
        <is>
          <t>CÜNEYT ÇIKRIKÇI - AYŞE AVCU</t>
        </is>
      </c>
      <c r="E2603" s="156" t="n">
        <v>1182</v>
      </c>
      <c r="F2603" s="156" t="n">
        <v>465386</v>
      </c>
      <c r="G2603" s="157" t="n">
        <v>393.73</v>
      </c>
      <c r="H2603" s="156" t="n">
        <v>1170</v>
      </c>
    </row>
    <row r="2604" ht="24" customHeight="1" s="113">
      <c r="A2604" s="158" t="n">
        <v>46162</v>
      </c>
      <c r="B2604" s="156" t="inlineStr">
        <is>
          <t>M005</t>
        </is>
      </c>
      <c r="C2604" s="156" t="inlineStr">
        <is>
          <t>AYDIN FATİH-2</t>
        </is>
      </c>
      <c r="D2604" s="156" t="inlineStr">
        <is>
          <t>CÜNEYT ÇIKRIKÇI - AYŞE AVCU</t>
        </is>
      </c>
      <c r="E2604" s="156" t="n">
        <v>1232</v>
      </c>
      <c r="F2604" s="156" t="n">
        <v>632345</v>
      </c>
      <c r="G2604" s="157" t="n">
        <v>513.27</v>
      </c>
      <c r="H2604" s="156" t="n">
        <v>1276</v>
      </c>
    </row>
    <row r="2605" ht="48" customHeight="1" s="113">
      <c r="A2605" s="158" t="n">
        <v>46162</v>
      </c>
      <c r="B2605" s="156" t="inlineStr">
        <is>
          <t>M006</t>
        </is>
      </c>
      <c r="C2605" s="156" t="inlineStr">
        <is>
          <t>AYDIN GİRNE</t>
        </is>
      </c>
      <c r="D2605" s="156" t="inlineStr">
        <is>
          <t>CÜNEYT ÇIKRIKÇI - AYŞE AVCU</t>
        </is>
      </c>
      <c r="E2605" s="156" t="n">
        <v>1766</v>
      </c>
      <c r="F2605" s="156" t="n">
        <v>469037</v>
      </c>
      <c r="G2605" s="157" t="n">
        <v>265.59</v>
      </c>
      <c r="H2605" s="156" t="n">
        <v>1787</v>
      </c>
    </row>
    <row r="2606" ht="48" customHeight="1" s="113">
      <c r="A2606" s="158" t="n">
        <v>46162</v>
      </c>
      <c r="B2606" s="156" t="inlineStr">
        <is>
          <t>M007</t>
        </is>
      </c>
      <c r="C2606" s="156" t="inlineStr">
        <is>
          <t>AYDIN MİMARSİNAN</t>
        </is>
      </c>
      <c r="D2606" s="156" t="inlineStr">
        <is>
          <t>CÜNEYT ÇIKRIKÇI - AYŞE AVCU</t>
        </is>
      </c>
      <c r="E2606" s="156" t="n">
        <v>3145</v>
      </c>
      <c r="F2606" s="156" t="n">
        <v>639518</v>
      </c>
      <c r="G2606" s="157" t="n">
        <v>203.34</v>
      </c>
      <c r="H2606" s="156" t="n">
        <v>3170</v>
      </c>
    </row>
    <row r="2607" ht="48" customHeight="1" s="113">
      <c r="A2607" s="158" t="n">
        <v>46162</v>
      </c>
      <c r="B2607" s="156" t="inlineStr">
        <is>
          <t>M008</t>
        </is>
      </c>
      <c r="C2607" s="156" t="inlineStr">
        <is>
          <t>AYRANCILAR</t>
        </is>
      </c>
      <c r="D2607" s="156" t="inlineStr">
        <is>
          <t>CÜNEYT ÇIKRIKÇI - AYŞE AVCU</t>
        </is>
      </c>
      <c r="E2607" s="156" t="n">
        <v>3590</v>
      </c>
      <c r="F2607" s="156" t="n">
        <v>818678</v>
      </c>
      <c r="G2607" s="157" t="n">
        <v>228.04</v>
      </c>
      <c r="H2607" s="156" t="n">
        <v>3316</v>
      </c>
    </row>
    <row r="2608" ht="48" customHeight="1" s="113">
      <c r="A2608" s="158" t="n">
        <v>46162</v>
      </c>
      <c r="B2608" s="156" t="inlineStr">
        <is>
          <t>M009</t>
        </is>
      </c>
      <c r="C2608" s="156" t="inlineStr">
        <is>
          <t>BALÇOVA</t>
        </is>
      </c>
      <c r="D2608" s="156" t="inlineStr">
        <is>
          <t>ERTAN TEKİ</t>
        </is>
      </c>
      <c r="E2608" s="156" t="n">
        <v>2365</v>
      </c>
      <c r="F2608" s="156" t="n">
        <v>410266</v>
      </c>
      <c r="G2608" s="157" t="n">
        <v>173.47</v>
      </c>
      <c r="H2608" s="156" t="n">
        <v>2434</v>
      </c>
    </row>
    <row r="2609" ht="48" customHeight="1" s="113">
      <c r="A2609" s="158" t="n">
        <v>46162</v>
      </c>
      <c r="B2609" s="156" t="inlineStr">
        <is>
          <t>M010</t>
        </is>
      </c>
      <c r="C2609" s="156" t="inlineStr">
        <is>
          <t>BAYRAKLI</t>
        </is>
      </c>
      <c r="D2609" s="156" t="inlineStr">
        <is>
          <t>DERYA YARDIMCI</t>
        </is>
      </c>
      <c r="E2609" s="156" t="n">
        <v>3876</v>
      </c>
      <c r="F2609" s="156" t="n">
        <v>1080009</v>
      </c>
      <c r="G2609" s="157" t="n">
        <v>278.64</v>
      </c>
      <c r="H2609" s="156" t="n">
        <v>3690</v>
      </c>
    </row>
    <row r="2610" ht="24" customHeight="1" s="113">
      <c r="A2610" s="158" t="n">
        <v>46162</v>
      </c>
      <c r="B2610" s="156" t="inlineStr">
        <is>
          <t>M011</t>
        </is>
      </c>
      <c r="C2610" s="156" t="inlineStr">
        <is>
          <t>BOZYAKA</t>
        </is>
      </c>
      <c r="D2610" s="156" t="inlineStr">
        <is>
          <t>ERTAN TEKİ</t>
        </is>
      </c>
      <c r="E2610" s="156" t="n">
        <v>1739</v>
      </c>
      <c r="F2610" s="156" t="n">
        <v>801586</v>
      </c>
      <c r="G2610" s="157" t="n">
        <v>460.95</v>
      </c>
      <c r="H2610" s="156" t="n">
        <v>1846</v>
      </c>
    </row>
    <row r="2611" ht="36" customHeight="1" s="113">
      <c r="A2611" s="158" t="n">
        <v>46162</v>
      </c>
      <c r="B2611" s="156" t="inlineStr">
        <is>
          <t>M012</t>
        </is>
      </c>
      <c r="C2611" s="156" t="inlineStr">
        <is>
          <t xml:space="preserve">BUCA </t>
        </is>
      </c>
      <c r="D2611" s="156" t="inlineStr">
        <is>
          <t>DERYA YARDIMCI</t>
        </is>
      </c>
      <c r="E2611" s="156" t="n">
        <v>1137</v>
      </c>
      <c r="F2611" s="156" t="n">
        <v>504511</v>
      </c>
      <c r="G2611" s="157" t="n">
        <v>443.72</v>
      </c>
      <c r="H2611" s="156" t="n">
        <v>1102</v>
      </c>
    </row>
    <row r="2612" ht="24" customHeight="1" s="113">
      <c r="A2612" s="158" t="n">
        <v>46162</v>
      </c>
      <c r="B2612" s="156" t="inlineStr">
        <is>
          <t>M013</t>
        </is>
      </c>
      <c r="C2612" s="156" t="inlineStr">
        <is>
          <t>DEDEBAŞI</t>
        </is>
      </c>
      <c r="D2612" s="156" t="inlineStr">
        <is>
          <t>DERYA YARDIMCI</t>
        </is>
      </c>
      <c r="E2612" s="156" t="n">
        <v>2198</v>
      </c>
      <c r="F2612" s="156" t="n">
        <v>1025899</v>
      </c>
      <c r="G2612" s="157" t="n">
        <v>466.74</v>
      </c>
      <c r="H2612" s="156" t="n">
        <v>2321</v>
      </c>
    </row>
    <row r="2613" ht="36" customHeight="1" s="113">
      <c r="A2613" s="158" t="n">
        <v>46162</v>
      </c>
      <c r="B2613" s="156" t="inlineStr">
        <is>
          <t>M014</t>
        </is>
      </c>
      <c r="C2613" s="156" t="inlineStr">
        <is>
          <t>ESKİİZMİR</t>
        </is>
      </c>
      <c r="D2613" s="156" t="inlineStr">
        <is>
          <t>ERTAN TEKİ</t>
        </is>
      </c>
      <c r="E2613" s="156" t="n">
        <v>2712</v>
      </c>
      <c r="F2613" s="156" t="n">
        <v>1240177</v>
      </c>
      <c r="G2613" s="157" t="n">
        <v>457.29</v>
      </c>
      <c r="H2613" s="156" t="n">
        <v>2666</v>
      </c>
    </row>
    <row r="2614" ht="24" customHeight="1" s="113">
      <c r="A2614" s="158" t="n">
        <v>46162</v>
      </c>
      <c r="B2614" s="156" t="inlineStr">
        <is>
          <t>M015</t>
        </is>
      </c>
      <c r="C2614" s="156" t="inlineStr">
        <is>
          <t>GAZİEMİR-1</t>
        </is>
      </c>
      <c r="D2614" s="156" t="inlineStr">
        <is>
          <t>ALİ ÇELİK</t>
        </is>
      </c>
      <c r="E2614" s="156" t="n">
        <v>2294</v>
      </c>
      <c r="F2614" s="156" t="n">
        <v>816836</v>
      </c>
      <c r="G2614" s="157" t="n">
        <v>356.07</v>
      </c>
      <c r="H2614" s="156" t="n">
        <v>2128</v>
      </c>
    </row>
    <row r="2615" ht="36" customHeight="1" s="113">
      <c r="A2615" s="158" t="n">
        <v>46162</v>
      </c>
      <c r="B2615" s="156" t="inlineStr">
        <is>
          <t>M016</t>
        </is>
      </c>
      <c r="C2615" s="156" t="inlineStr">
        <is>
          <t>GAZİEMİR-2</t>
        </is>
      </c>
      <c r="D2615" s="156" t="inlineStr">
        <is>
          <t>ALİ ÇELİK</t>
        </is>
      </c>
      <c r="E2615" s="156" t="n">
        <v>3123</v>
      </c>
      <c r="F2615" s="156" t="n">
        <v>1188290</v>
      </c>
      <c r="G2615" s="157" t="n">
        <v>380.5</v>
      </c>
      <c r="H2615" s="156" t="n">
        <v>3068</v>
      </c>
    </row>
    <row r="2616" ht="48" customHeight="1" s="113">
      <c r="A2616" s="158" t="n">
        <v>46162</v>
      </c>
      <c r="B2616" s="156" t="inlineStr">
        <is>
          <t>M017</t>
        </is>
      </c>
      <c r="C2616" s="156" t="inlineStr">
        <is>
          <t>GAZİEMİR-3</t>
        </is>
      </c>
      <c r="D2616" s="156" t="inlineStr">
        <is>
          <t>ALİ ÇELİK</t>
        </is>
      </c>
      <c r="E2616" s="156" t="n">
        <v>2357</v>
      </c>
      <c r="F2616" s="156" t="n">
        <v>721725</v>
      </c>
      <c r="G2616" s="157" t="n">
        <v>306.2</v>
      </c>
      <c r="H2616" s="156" t="n">
        <v>2354</v>
      </c>
    </row>
    <row r="2617" ht="24" customHeight="1" s="113">
      <c r="A2617" s="158" t="n">
        <v>46162</v>
      </c>
      <c r="B2617" s="156" t="inlineStr">
        <is>
          <t>M018</t>
        </is>
      </c>
      <c r="C2617" s="156" t="inlineStr">
        <is>
          <t>GAZİEMİR-4</t>
        </is>
      </c>
      <c r="D2617" s="156" t="inlineStr">
        <is>
          <t>ALİ ÇELİK</t>
        </is>
      </c>
      <c r="E2617" s="156" t="n">
        <v>1743</v>
      </c>
      <c r="F2617" s="156" t="n">
        <v>773911</v>
      </c>
      <c r="G2617" s="157" t="n">
        <v>444.01</v>
      </c>
      <c r="H2617" s="156" t="n">
        <v>1800</v>
      </c>
    </row>
    <row r="2618" ht="24" customHeight="1" s="113">
      <c r="A2618" s="158" t="n">
        <v>46162</v>
      </c>
      <c r="B2618" s="156" t="inlineStr">
        <is>
          <t>M019</t>
        </is>
      </c>
      <c r="C2618" s="156" t="inlineStr">
        <is>
          <t>GAZİEMİR-5</t>
        </is>
      </c>
      <c r="D2618" s="156" t="inlineStr">
        <is>
          <t>ALİ ÇELİK</t>
        </is>
      </c>
      <c r="E2618" s="156" t="n">
        <v>1669</v>
      </c>
      <c r="F2618" s="156" t="n">
        <v>351761</v>
      </c>
      <c r="G2618" s="157" t="n">
        <v>210.76</v>
      </c>
      <c r="H2618" s="156" t="n">
        <v>1624</v>
      </c>
    </row>
    <row r="2619" ht="36" customHeight="1" s="113">
      <c r="A2619" s="158" t="n">
        <v>46162</v>
      </c>
      <c r="B2619" s="156" t="inlineStr">
        <is>
          <t>M020</t>
        </is>
      </c>
      <c r="C2619" s="156" t="inlineStr">
        <is>
          <t>GAZİEMİR-6</t>
        </is>
      </c>
      <c r="D2619" s="156" t="inlineStr">
        <is>
          <t>ALİ ÇELİK</t>
        </is>
      </c>
      <c r="E2619" s="156" t="n">
        <v>847</v>
      </c>
      <c r="F2619" s="156" t="n">
        <v>369765</v>
      </c>
      <c r="G2619" s="157" t="n">
        <v>436.56</v>
      </c>
      <c r="H2619" s="156" t="n">
        <v>850</v>
      </c>
    </row>
    <row r="2620" ht="36" customHeight="1" s="113">
      <c r="A2620" s="158" t="n">
        <v>46162</v>
      </c>
      <c r="B2620" s="156" t="inlineStr">
        <is>
          <t>M021</t>
        </is>
      </c>
      <c r="C2620" s="156" t="inlineStr">
        <is>
          <t>GAZİEMİR-7</t>
        </is>
      </c>
      <c r="D2620" s="156" t="inlineStr">
        <is>
          <t>ALİ ÇELİK</t>
        </is>
      </c>
      <c r="E2620" s="156" t="n">
        <v>2970</v>
      </c>
      <c r="F2620" s="156" t="n">
        <v>856620</v>
      </c>
      <c r="G2620" s="157" t="n">
        <v>288.42</v>
      </c>
      <c r="H2620" s="156" t="n">
        <v>2810</v>
      </c>
    </row>
    <row r="2621" ht="24" customHeight="1" s="113">
      <c r="A2621" s="158" t="n">
        <v>46162</v>
      </c>
      <c r="B2621" s="156" t="inlineStr">
        <is>
          <t>M022</t>
        </is>
      </c>
      <c r="C2621" s="156" t="inlineStr">
        <is>
          <t>GEDİZ</t>
        </is>
      </c>
      <c r="D2621" s="156" t="inlineStr">
        <is>
          <t>DERYA YARDIMCI</t>
        </is>
      </c>
      <c r="E2621" s="156" t="n">
        <v>1188</v>
      </c>
      <c r="F2621" s="156" t="n">
        <v>457981</v>
      </c>
      <c r="G2621" s="157" t="n">
        <v>385.51</v>
      </c>
      <c r="H2621" s="156" t="n">
        <v>1265</v>
      </c>
    </row>
    <row r="2622" ht="24" customHeight="1" s="113">
      <c r="A2622" s="158" t="n">
        <v>46162</v>
      </c>
      <c r="B2622" s="156" t="inlineStr">
        <is>
          <t>M023</t>
        </is>
      </c>
      <c r="C2622" s="156" t="inlineStr">
        <is>
          <t>GÖZTEPE</t>
        </is>
      </c>
      <c r="D2622" s="156" t="inlineStr">
        <is>
          <t>ERTAN TEKİ</t>
        </is>
      </c>
      <c r="E2622" s="156" t="n">
        <v>2919</v>
      </c>
      <c r="F2622" s="156" t="n">
        <v>935811</v>
      </c>
      <c r="G2622" s="157" t="n">
        <v>320.59</v>
      </c>
      <c r="H2622" s="156" t="n">
        <v>3083</v>
      </c>
    </row>
    <row r="2623" ht="24" customHeight="1" s="113">
      <c r="A2623" s="158" t="n">
        <v>46162</v>
      </c>
      <c r="B2623" s="156" t="inlineStr">
        <is>
          <t>M024</t>
        </is>
      </c>
      <c r="C2623" s="156" t="inlineStr">
        <is>
          <t>GÜMÜŞPALA</t>
        </is>
      </c>
      <c r="D2623" s="156" t="inlineStr">
        <is>
          <t>DERYA YARDIMCI</t>
        </is>
      </c>
      <c r="E2623" s="156" t="n">
        <v>3347</v>
      </c>
      <c r="F2623" s="156" t="n">
        <v>1626132</v>
      </c>
      <c r="G2623" s="157" t="n">
        <v>485.85</v>
      </c>
      <c r="H2623" s="156" t="n">
        <v>3167</v>
      </c>
    </row>
    <row r="2624" ht="27.75" customHeight="1" s="113">
      <c r="A2624" s="158" t="n">
        <v>46162</v>
      </c>
      <c r="B2624" s="156" t="inlineStr">
        <is>
          <t>M025</t>
        </is>
      </c>
      <c r="C2624" s="156" t="inlineStr">
        <is>
          <t>HAL DEPO</t>
        </is>
      </c>
      <c r="D2624" s="156" t="inlineStr">
        <is>
          <t>HALİT BAŞDAŞ</t>
        </is>
      </c>
      <c r="E2624" s="156" t="n">
        <v>0</v>
      </c>
      <c r="F2624" s="156" t="n">
        <v>0</v>
      </c>
      <c r="G2624" s="156" t="n">
        <v>0</v>
      </c>
      <c r="H2624" s="156" t="n">
        <v>0</v>
      </c>
    </row>
    <row r="2625" ht="24" customHeight="1" s="113">
      <c r="A2625" s="158" t="n">
        <v>46162</v>
      </c>
      <c r="B2625" s="156" t="inlineStr">
        <is>
          <t>M026</t>
        </is>
      </c>
      <c r="C2625" s="156" t="inlineStr">
        <is>
          <t>HARMANDALI</t>
        </is>
      </c>
      <c r="D2625" s="156" t="inlineStr">
        <is>
          <t>DERYA YARDIMCI</t>
        </is>
      </c>
      <c r="E2625" s="156" t="n">
        <v>3579</v>
      </c>
      <c r="F2625" s="156" t="n">
        <v>1577826</v>
      </c>
      <c r="G2625" s="157" t="n">
        <v>440.86</v>
      </c>
      <c r="H2625" s="156" t="n">
        <v>3509</v>
      </c>
    </row>
    <row r="2626" ht="48" customHeight="1" s="113">
      <c r="A2626" s="158" t="n">
        <v>46162</v>
      </c>
      <c r="B2626" s="156" t="inlineStr">
        <is>
          <t>M027</t>
        </is>
      </c>
      <c r="C2626" s="156" t="inlineStr">
        <is>
          <t>HATAY</t>
        </is>
      </c>
      <c r="D2626" s="156" t="inlineStr">
        <is>
          <t>ERTAN TEKİ</t>
        </is>
      </c>
      <c r="E2626" s="156" t="n">
        <v>3436</v>
      </c>
      <c r="F2626" s="156" t="n">
        <v>1219800</v>
      </c>
      <c r="G2626" s="157" t="n">
        <v>355.01</v>
      </c>
      <c r="H2626" s="156" t="n">
        <v>3147</v>
      </c>
    </row>
    <row r="2627" ht="48" customHeight="1" s="113">
      <c r="A2627" s="158" t="n">
        <v>46162</v>
      </c>
      <c r="B2627" s="156" t="inlineStr">
        <is>
          <t>M028</t>
        </is>
      </c>
      <c r="C2627" s="156" t="inlineStr">
        <is>
          <t>KARŞIYAKA-1</t>
        </is>
      </c>
      <c r="D2627" s="156" t="inlineStr">
        <is>
          <t>DERYA YARDIMCI</t>
        </is>
      </c>
      <c r="E2627" s="156" t="n">
        <v>3934</v>
      </c>
      <c r="F2627" s="156" t="n">
        <v>1688340</v>
      </c>
      <c r="G2627" s="157" t="n">
        <v>429.17</v>
      </c>
      <c r="H2627" s="156" t="n">
        <v>4103</v>
      </c>
    </row>
    <row r="2628" ht="48" customHeight="1" s="113">
      <c r="A2628" s="158" t="n">
        <v>46162</v>
      </c>
      <c r="B2628" s="156" t="inlineStr">
        <is>
          <t>M029</t>
        </is>
      </c>
      <c r="C2628" s="156" t="inlineStr">
        <is>
          <t>KARŞIYAKA-2</t>
        </is>
      </c>
      <c r="D2628" s="156" t="inlineStr">
        <is>
          <t>DERYA YARDIMCI</t>
        </is>
      </c>
      <c r="E2628" s="156" t="n">
        <v>997</v>
      </c>
      <c r="F2628" s="156" t="n">
        <v>268506</v>
      </c>
      <c r="G2628" s="157" t="n">
        <v>269.31</v>
      </c>
      <c r="H2628" s="156" t="n">
        <v>1018</v>
      </c>
    </row>
    <row r="2629" ht="48" customHeight="1" s="113">
      <c r="A2629" s="158" t="n">
        <v>46162</v>
      </c>
      <c r="B2629" s="156" t="inlineStr">
        <is>
          <t>M030</t>
        </is>
      </c>
      <c r="C2629" s="156" t="inlineStr">
        <is>
          <t>MANAVKUYU</t>
        </is>
      </c>
      <c r="D2629" s="156" t="inlineStr">
        <is>
          <t>DERYA YARDIMCI</t>
        </is>
      </c>
      <c r="E2629" s="156" t="n">
        <v>1376</v>
      </c>
      <c r="F2629" s="156" t="n">
        <v>385481</v>
      </c>
      <c r="G2629" s="157" t="n">
        <v>280.15</v>
      </c>
      <c r="H2629" s="156" t="n">
        <v>1481</v>
      </c>
    </row>
    <row r="2630" ht="48" customHeight="1" s="113">
      <c r="A2630" s="158" t="n">
        <v>46162</v>
      </c>
      <c r="B2630" s="156" t="inlineStr">
        <is>
          <t>M031</t>
        </is>
      </c>
      <c r="C2630" s="156" t="inlineStr">
        <is>
          <t>MENDERES</t>
        </is>
      </c>
      <c r="D2630" s="156" t="inlineStr">
        <is>
          <t>CÜNEYT ÇIKRIKÇI - AYŞE AVCU</t>
        </is>
      </c>
      <c r="E2630" s="156" t="n">
        <v>3515</v>
      </c>
      <c r="F2630" s="156" t="n">
        <v>871485</v>
      </c>
      <c r="G2630" s="157" t="n">
        <v>247.93</v>
      </c>
      <c r="H2630" s="156" t="n">
        <v>3507</v>
      </c>
    </row>
    <row r="2631" ht="48" customHeight="1" s="113">
      <c r="A2631" s="158" t="n">
        <v>46162</v>
      </c>
      <c r="B2631" s="156" t="inlineStr">
        <is>
          <t>M032</t>
        </is>
      </c>
      <c r="C2631" s="156" t="inlineStr">
        <is>
          <t>MENDERES DEPO</t>
        </is>
      </c>
      <c r="D2631" s="156" t="inlineStr">
        <is>
          <t>AYHAN DAŞDEMİR</t>
        </is>
      </c>
      <c r="E2631" s="156" t="n">
        <v>0</v>
      </c>
      <c r="F2631" s="156" t="n">
        <v>0</v>
      </c>
      <c r="G2631" s="156" t="n">
        <v>0</v>
      </c>
      <c r="H2631" s="156" t="n">
        <v>0</v>
      </c>
    </row>
    <row r="2632" ht="48" customHeight="1" s="113">
      <c r="A2632" s="158" t="n">
        <v>46162</v>
      </c>
      <c r="B2632" s="156" t="inlineStr">
        <is>
          <t>M033</t>
        </is>
      </c>
      <c r="C2632" s="156" t="inlineStr">
        <is>
          <t>MERKEZ</t>
        </is>
      </c>
      <c r="D2632" s="156" t="inlineStr">
        <is>
          <t>GENEL MÜDÜR</t>
        </is>
      </c>
      <c r="E2632" s="156" t="n">
        <v>0</v>
      </c>
      <c r="F2632" s="156" t="n">
        <v>0</v>
      </c>
      <c r="G2632" s="156" t="n">
        <v>0</v>
      </c>
      <c r="H2632" s="156" t="n">
        <v>0</v>
      </c>
    </row>
    <row r="2633" ht="24" customHeight="1" s="113">
      <c r="A2633" s="158" t="n">
        <v>46162</v>
      </c>
      <c r="B2633" s="156" t="inlineStr">
        <is>
          <t>M034</t>
        </is>
      </c>
      <c r="C2633" s="156" t="inlineStr">
        <is>
          <t>NARLIDERE</t>
        </is>
      </c>
      <c r="D2633" s="156" t="inlineStr">
        <is>
          <t>ERTAN TEKİ</t>
        </is>
      </c>
      <c r="E2633" s="156" t="n">
        <v>3599</v>
      </c>
      <c r="F2633" s="156" t="n">
        <v>884885</v>
      </c>
      <c r="G2633" s="157" t="n">
        <v>245.87</v>
      </c>
      <c r="H2633" s="156" t="n">
        <v>3509</v>
      </c>
    </row>
    <row r="2634" ht="36" customHeight="1" s="113">
      <c r="A2634" s="158" t="n">
        <v>46162</v>
      </c>
      <c r="B2634" s="156" t="inlineStr">
        <is>
          <t>M035</t>
        </is>
      </c>
      <c r="C2634" s="156" t="inlineStr">
        <is>
          <t>OSMANGAZİ</t>
        </is>
      </c>
      <c r="D2634" s="156" t="inlineStr">
        <is>
          <t>DERYA YARDIMCI</t>
        </is>
      </c>
      <c r="E2634" s="156" t="n">
        <v>4039</v>
      </c>
      <c r="F2634" s="156" t="n">
        <v>1429351</v>
      </c>
      <c r="G2634" s="157" t="n">
        <v>353.89</v>
      </c>
      <c r="H2634" s="156" t="n">
        <v>4106</v>
      </c>
    </row>
    <row r="2635" ht="24" customHeight="1" s="113">
      <c r="A2635" s="158" t="n">
        <v>46162</v>
      </c>
      <c r="B2635" s="156" t="inlineStr">
        <is>
          <t>M036</t>
        </is>
      </c>
      <c r="C2635" s="156" t="inlineStr">
        <is>
          <t>POLİGON</t>
        </is>
      </c>
      <c r="D2635" s="156" t="inlineStr">
        <is>
          <t>ERTAN TEKİ</t>
        </is>
      </c>
      <c r="E2635" s="156" t="n">
        <v>2041</v>
      </c>
      <c r="F2635" s="156" t="n">
        <v>503454</v>
      </c>
      <c r="G2635" s="157" t="n">
        <v>246.67</v>
      </c>
      <c r="H2635" s="156" t="n">
        <v>2052</v>
      </c>
    </row>
    <row r="2636" ht="36" customHeight="1" s="113">
      <c r="A2636" s="158" t="n">
        <v>46162</v>
      </c>
      <c r="B2636" s="156" t="inlineStr">
        <is>
          <t>M037</t>
        </is>
      </c>
      <c r="C2636" s="156" t="inlineStr">
        <is>
          <t>SEFERİHİSAR</t>
        </is>
      </c>
      <c r="D2636" s="156" t="inlineStr">
        <is>
          <t>ERTAN TEKİ</t>
        </is>
      </c>
      <c r="E2636" s="156" t="n">
        <v>3813</v>
      </c>
      <c r="F2636" s="156" t="n">
        <v>1420151</v>
      </c>
      <c r="G2636" s="157" t="n">
        <v>372.45</v>
      </c>
      <c r="H2636" s="156" t="n">
        <v>3876</v>
      </c>
    </row>
    <row r="2637" ht="36" customHeight="1" s="113">
      <c r="A2637" s="158" t="n">
        <v>46162</v>
      </c>
      <c r="B2637" s="156" t="inlineStr">
        <is>
          <t>M038</t>
        </is>
      </c>
      <c r="C2637" s="156" t="inlineStr">
        <is>
          <t>TORBALI 1</t>
        </is>
      </c>
      <c r="D2637" s="156" t="inlineStr">
        <is>
          <t>CÜNEYT ÇIKRIKÇI - AYŞE AVCU</t>
        </is>
      </c>
      <c r="E2637" s="156" t="n">
        <v>2366</v>
      </c>
      <c r="F2637" s="156" t="n">
        <v>1043432</v>
      </c>
      <c r="G2637" s="157" t="n">
        <v>441.01</v>
      </c>
      <c r="H2637" s="156" t="n">
        <v>2358</v>
      </c>
    </row>
    <row r="2638" ht="24" customHeight="1" s="113">
      <c r="A2638" s="158" t="n">
        <v>46162</v>
      </c>
      <c r="B2638" s="156" t="inlineStr">
        <is>
          <t>M039</t>
        </is>
      </c>
      <c r="C2638" s="156" t="inlineStr">
        <is>
          <t>TORBALI 2</t>
        </is>
      </c>
      <c r="D2638" s="156" t="inlineStr">
        <is>
          <t>CÜNEYT ÇIKRIKÇI - AYŞE AVCU</t>
        </is>
      </c>
      <c r="E2638" s="156" t="n">
        <v>2842</v>
      </c>
      <c r="F2638" s="156" t="n">
        <v>809654</v>
      </c>
      <c r="G2638" s="157" t="n">
        <v>284.89</v>
      </c>
      <c r="H2638" s="156" t="n">
        <v>3006</v>
      </c>
    </row>
    <row r="2639" ht="48" customHeight="1" s="113">
      <c r="A2639" s="158" t="n">
        <v>46162</v>
      </c>
      <c r="B2639" s="156" t="inlineStr">
        <is>
          <t>M040</t>
        </is>
      </c>
      <c r="C2639" s="156" t="inlineStr">
        <is>
          <t>TORBALI 3</t>
        </is>
      </c>
      <c r="D2639" s="156" t="inlineStr">
        <is>
          <t>CÜNEYT ÇIKRIKÇI - AYŞE AVCU</t>
        </is>
      </c>
      <c r="E2639" s="156" t="n">
        <v>2433</v>
      </c>
      <c r="F2639" s="156" t="n">
        <v>731522</v>
      </c>
      <c r="G2639" s="157" t="n">
        <v>300.67</v>
      </c>
      <c r="H2639" s="156" t="n">
        <v>2476</v>
      </c>
    </row>
    <row r="2640" ht="48" customHeight="1" s="113">
      <c r="A2640" s="158" t="n">
        <v>46162</v>
      </c>
      <c r="B2640" s="156" t="inlineStr">
        <is>
          <t>M041</t>
        </is>
      </c>
      <c r="C2640" s="156" t="inlineStr">
        <is>
          <t>TORBALI 4</t>
        </is>
      </c>
      <c r="D2640" s="156" t="inlineStr">
        <is>
          <t>CÜNEYT ÇIKRIKÇI - AYŞE AVCU</t>
        </is>
      </c>
      <c r="E2640" s="156" t="n">
        <v>3398</v>
      </c>
      <c r="F2640" s="156" t="n">
        <v>1504126</v>
      </c>
      <c r="G2640" s="157" t="n">
        <v>442.65</v>
      </c>
      <c r="H2640" s="156" t="n">
        <v>3090</v>
      </c>
    </row>
    <row r="2641" ht="48" customHeight="1" s="113">
      <c r="A2641" s="158" t="n">
        <v>46162</v>
      </c>
      <c r="B2641" s="156" t="inlineStr">
        <is>
          <t>M042</t>
        </is>
      </c>
      <c r="C2641" s="156" t="inlineStr">
        <is>
          <t>TORBALI 5</t>
        </is>
      </c>
      <c r="D2641" s="156" t="inlineStr">
        <is>
          <t>CÜNEYT ÇIKRIKÇI - AYŞE AVCU</t>
        </is>
      </c>
      <c r="E2641" s="156" t="n">
        <v>3780</v>
      </c>
      <c r="F2641" s="156" t="n">
        <v>1247166</v>
      </c>
      <c r="G2641" s="157" t="n">
        <v>329.94</v>
      </c>
      <c r="H2641" s="156" t="n">
        <v>3626</v>
      </c>
    </row>
    <row r="2642" ht="48" customHeight="1" s="113">
      <c r="A2642" s="158" t="n">
        <v>46162</v>
      </c>
      <c r="B2642" s="156" t="inlineStr">
        <is>
          <t>M043</t>
        </is>
      </c>
      <c r="C2642" s="156" t="inlineStr">
        <is>
          <t>YAPICIOĞLU</t>
        </is>
      </c>
      <c r="D2642" s="156" t="inlineStr">
        <is>
          <t>ERTAN TEKİ</t>
        </is>
      </c>
      <c r="E2642" s="156" t="n">
        <v>1537</v>
      </c>
      <c r="F2642" s="156" t="n">
        <v>649141</v>
      </c>
      <c r="G2642" s="157" t="n">
        <v>422.34</v>
      </c>
      <c r="H2642" s="156" t="n">
        <v>1566</v>
      </c>
    </row>
    <row r="2643" ht="48" customHeight="1" s="113">
      <c r="A2643" s="158" t="n">
        <v>46162</v>
      </c>
      <c r="B2643" s="156" t="inlineStr">
        <is>
          <t>M044</t>
        </is>
      </c>
      <c r="C2643" s="156" t="inlineStr">
        <is>
          <t>YEŞİLOVA</t>
        </is>
      </c>
      <c r="D2643" s="156" t="inlineStr">
        <is>
          <t>DERYA YARDIMCI</t>
        </is>
      </c>
      <c r="E2643" s="156" t="n">
        <v>544</v>
      </c>
      <c r="F2643" s="156" t="n">
        <v>128629</v>
      </c>
      <c r="G2643" s="157" t="n">
        <v>236.45</v>
      </c>
      <c r="H2643" s="156" t="n">
        <v>514</v>
      </c>
    </row>
    <row r="2644" ht="48" customHeight="1" s="113">
      <c r="A2644" s="158" t="n">
        <v>46162</v>
      </c>
      <c r="B2644" s="156" t="inlineStr">
        <is>
          <t>M045</t>
        </is>
      </c>
      <c r="C2644" s="156" t="inlineStr">
        <is>
          <t>Z1  ET DEPO</t>
        </is>
      </c>
      <c r="D2644" s="156" t="inlineStr">
        <is>
          <t>FARUK MALKOÇ</t>
        </is>
      </c>
      <c r="E2644" s="156" t="n">
        <v>0</v>
      </c>
      <c r="F2644" s="156" t="n">
        <v>0</v>
      </c>
      <c r="G2644" s="156" t="n">
        <v>0</v>
      </c>
      <c r="H2644" s="156" t="n">
        <v>0</v>
      </c>
    </row>
    <row r="2645" ht="48" customHeight="1" s="113">
      <c r="A2645" s="158" t="n">
        <v>46162</v>
      </c>
      <c r="B2645" s="156" t="inlineStr">
        <is>
          <t>M046</t>
        </is>
      </c>
      <c r="C2645" s="156" t="inlineStr">
        <is>
          <t>ÇAMDİBİ</t>
        </is>
      </c>
      <c r="D2645" s="156" t="inlineStr">
        <is>
          <t>DERYA YARDIMCI</t>
        </is>
      </c>
      <c r="E2645" s="156" t="n">
        <v>3300</v>
      </c>
      <c r="F2645" s="156" t="n">
        <v>695651</v>
      </c>
      <c r="G2645" s="157" t="n">
        <v>210.8</v>
      </c>
      <c r="H2645" s="156" t="n">
        <v>3423</v>
      </c>
    </row>
    <row r="2646" ht="36" customHeight="1" s="113">
      <c r="A2646" s="158" t="n">
        <v>46162</v>
      </c>
      <c r="B2646" s="156" t="inlineStr">
        <is>
          <t>M047</t>
        </is>
      </c>
      <c r="C2646" s="156" t="inlineStr">
        <is>
          <t>ÇİFTLİK</t>
        </is>
      </c>
      <c r="D2646" s="156" t="inlineStr">
        <is>
          <t>CEBRAİL ÇİÇEK</t>
        </is>
      </c>
      <c r="E2646" s="156" t="n">
        <v>0</v>
      </c>
      <c r="F2646" s="156" t="n">
        <v>0</v>
      </c>
      <c r="G2646" s="156" t="n">
        <v>0</v>
      </c>
      <c r="H2646" s="156" t="n">
        <v>0</v>
      </c>
    </row>
    <row r="2647" ht="24" customHeight="1" s="113">
      <c r="A2647" s="158" t="n">
        <v>46162</v>
      </c>
      <c r="B2647" s="156" t="inlineStr">
        <is>
          <t>M048</t>
        </is>
      </c>
      <c r="C2647" s="156" t="inlineStr">
        <is>
          <t>ÇİĞLİ</t>
        </is>
      </c>
      <c r="D2647" s="156" t="inlineStr">
        <is>
          <t>DERYA YARDIMCI</t>
        </is>
      </c>
      <c r="E2647" s="156" t="n">
        <v>3242</v>
      </c>
      <c r="F2647" s="156" t="n">
        <v>626670</v>
      </c>
      <c r="G2647" s="157" t="n">
        <v>193.3</v>
      </c>
      <c r="H2647" s="156" t="n">
        <v>3373</v>
      </c>
    </row>
    <row r="2648" ht="36" customHeight="1" s="113">
      <c r="A2648" s="158" t="n">
        <v>46162</v>
      </c>
      <c r="B2648" s="156" t="inlineStr">
        <is>
          <t>M049</t>
        </is>
      </c>
      <c r="C2648" s="156" t="inlineStr">
        <is>
          <t>ÖZDERE</t>
        </is>
      </c>
      <c r="D2648" s="156" t="inlineStr">
        <is>
          <t>CÜNEYT ÇIKRIKÇI - AYŞE AVCU</t>
        </is>
      </c>
      <c r="E2648" s="156" t="n">
        <v>1087</v>
      </c>
      <c r="F2648" s="156" t="n">
        <v>338097</v>
      </c>
      <c r="G2648" s="157" t="n">
        <v>311.04</v>
      </c>
      <c r="H2648" s="156" t="n">
        <v>1009</v>
      </c>
    </row>
    <row r="2649" ht="24" customHeight="1" s="113">
      <c r="A2649" s="158" t="n">
        <v>46162</v>
      </c>
      <c r="B2649" s="156" t="inlineStr">
        <is>
          <t>M050</t>
        </is>
      </c>
      <c r="C2649" s="156" t="inlineStr">
        <is>
          <t>İZMİRSPOR</t>
        </is>
      </c>
      <c r="D2649" s="156" t="inlineStr">
        <is>
          <t>ERTAN TEKİ</t>
        </is>
      </c>
      <c r="E2649" s="156" t="n">
        <v>3798</v>
      </c>
      <c r="F2649" s="156" t="n">
        <v>1832741</v>
      </c>
      <c r="G2649" s="157" t="n">
        <v>482.55</v>
      </c>
      <c r="H2649" s="156" t="n">
        <v>3890</v>
      </c>
    </row>
    <row r="2650" ht="36" customHeight="1" s="113">
      <c r="A2650" s="158" t="n">
        <v>46162</v>
      </c>
      <c r="B2650" s="156" t="inlineStr">
        <is>
          <t>M051</t>
        </is>
      </c>
      <c r="C2650" s="156" t="inlineStr">
        <is>
          <t>ŞİRİNYER</t>
        </is>
      </c>
      <c r="D2650" s="156" t="inlineStr">
        <is>
          <t>ERTAN TEKİ</t>
        </is>
      </c>
      <c r="E2650" s="156" t="n">
        <v>1110</v>
      </c>
      <c r="F2650" s="156" t="n">
        <v>513300</v>
      </c>
      <c r="G2650" s="157" t="n">
        <v>462.43</v>
      </c>
      <c r="H2650" s="156" t="n">
        <v>1066</v>
      </c>
    </row>
    <row r="2651" ht="24" customHeight="1" s="113">
      <c r="A2651" s="158" t="n">
        <v>46162</v>
      </c>
      <c r="B2651" s="156" t="inlineStr">
        <is>
          <t>M052</t>
        </is>
      </c>
      <c r="C2651" s="156" t="inlineStr">
        <is>
          <t>ŞİRİNYER 2</t>
        </is>
      </c>
      <c r="D2651" s="156" t="inlineStr">
        <is>
          <t>DERYA YARDIMCI</t>
        </is>
      </c>
      <c r="E2651" s="156" t="n">
        <v>1885</v>
      </c>
      <c r="F2651" s="156" t="n">
        <v>877153</v>
      </c>
      <c r="G2651" s="157" t="n">
        <v>465.33</v>
      </c>
      <c r="H2651" s="156" t="n">
        <v>1816</v>
      </c>
    </row>
    <row r="2652" ht="36" customHeight="1" s="113">
      <c r="A2652" s="158" t="n">
        <v>46162</v>
      </c>
      <c r="B2652" s="156" t="inlineStr">
        <is>
          <t>M057</t>
        </is>
      </c>
      <c r="C2652" s="156" t="inlineStr">
        <is>
          <t>BUCA2</t>
        </is>
      </c>
      <c r="D2652" s="156" t="inlineStr">
        <is>
          <t>ERTAN TEKİ</t>
        </is>
      </c>
      <c r="E2652" s="156" t="n">
        <v>0</v>
      </c>
      <c r="F2652" s="156" t="n">
        <v>0</v>
      </c>
      <c r="G2652" s="156" t="n">
        <v>0</v>
      </c>
      <c r="H2652" s="156" t="n">
        <v>0</v>
      </c>
    </row>
    <row r="2653" ht="36" customHeight="1" s="113">
      <c r="A2653" s="158" t="n">
        <v>46163</v>
      </c>
      <c r="B2653" s="156" t="inlineStr">
        <is>
          <t>M001</t>
        </is>
      </c>
      <c r="C2653" s="156" t="inlineStr">
        <is>
          <t>AKEVLER</t>
        </is>
      </c>
      <c r="D2653" s="156" t="inlineStr">
        <is>
          <t>ERTAN TEKİ</t>
        </is>
      </c>
      <c r="E2653" s="156" t="n">
        <v>1094</v>
      </c>
      <c r="F2653" s="156" t="n">
        <v>356673</v>
      </c>
      <c r="G2653" s="157" t="n">
        <v>326.03</v>
      </c>
      <c r="H2653" s="156" t="n">
        <v>1095</v>
      </c>
    </row>
    <row r="2654" ht="36" customHeight="1" s="113">
      <c r="A2654" s="158" t="n">
        <v>46163</v>
      </c>
      <c r="B2654" s="156" t="inlineStr">
        <is>
          <t>M002</t>
        </is>
      </c>
      <c r="C2654" s="156" t="inlineStr">
        <is>
          <t>AYDIN EFELER</t>
        </is>
      </c>
      <c r="D2654" s="156" t="inlineStr">
        <is>
          <t>CÜNEYT ÇIKRIKÇI - AYŞE AVCU</t>
        </is>
      </c>
      <c r="E2654" s="156" t="n">
        <v>2672</v>
      </c>
      <c r="F2654" s="156" t="n">
        <v>835701</v>
      </c>
      <c r="G2654" s="157" t="n">
        <v>312.76</v>
      </c>
      <c r="H2654" s="156" t="n">
        <v>2738</v>
      </c>
    </row>
    <row r="2655" ht="48" customHeight="1" s="113">
      <c r="A2655" s="158" t="n">
        <v>46163</v>
      </c>
      <c r="B2655" s="156" t="inlineStr">
        <is>
          <t>M003</t>
        </is>
      </c>
      <c r="C2655" s="156" t="inlineStr">
        <is>
          <t>AYDIN EFELER-2</t>
        </is>
      </c>
      <c r="D2655" s="156" t="inlineStr">
        <is>
          <t>CÜNEYT ÇIKRIKÇI - AYŞE AVCU</t>
        </is>
      </c>
      <c r="E2655" s="156" t="n">
        <v>1176</v>
      </c>
      <c r="F2655" s="156" t="n">
        <v>509831</v>
      </c>
      <c r="G2655" s="157" t="n">
        <v>433.53</v>
      </c>
      <c r="H2655" s="156" t="n">
        <v>1063</v>
      </c>
    </row>
    <row r="2656" ht="36" customHeight="1" s="113">
      <c r="A2656" s="158" t="n">
        <v>46163</v>
      </c>
      <c r="B2656" s="156" t="inlineStr">
        <is>
          <t>M004</t>
        </is>
      </c>
      <c r="C2656" s="156" t="inlineStr">
        <is>
          <t>AYDIN FATİH</t>
        </is>
      </c>
      <c r="D2656" s="156" t="inlineStr">
        <is>
          <t>CÜNEYT ÇIKRIKÇI - AYŞE AVCU</t>
        </is>
      </c>
      <c r="E2656" s="156" t="n">
        <v>1031</v>
      </c>
      <c r="F2656" s="156" t="n">
        <v>376953</v>
      </c>
      <c r="G2656" s="157" t="n">
        <v>365.62</v>
      </c>
      <c r="H2656" s="156" t="n">
        <v>956</v>
      </c>
    </row>
    <row r="2657" ht="54.75" customHeight="1" s="113">
      <c r="A2657" s="158" t="n">
        <v>46163</v>
      </c>
      <c r="B2657" s="156" t="inlineStr">
        <is>
          <t>M005</t>
        </is>
      </c>
      <c r="C2657" s="156" t="inlineStr">
        <is>
          <t>AYDIN FATİH-2</t>
        </is>
      </c>
      <c r="D2657" s="156" t="inlineStr">
        <is>
          <t>CÜNEYT ÇIKRIKÇI - AYŞE AVCU</t>
        </is>
      </c>
      <c r="E2657" s="156" t="n">
        <v>1383</v>
      </c>
      <c r="F2657" s="156" t="n">
        <v>696273</v>
      </c>
      <c r="G2657" s="157" t="n">
        <v>503.45</v>
      </c>
      <c r="H2657" s="156" t="n">
        <v>1468</v>
      </c>
    </row>
    <row r="2658" ht="24" customHeight="1" s="113">
      <c r="A2658" s="158" t="n">
        <v>46163</v>
      </c>
      <c r="B2658" s="156" t="inlineStr">
        <is>
          <t>M006</t>
        </is>
      </c>
      <c r="C2658" s="156" t="inlineStr">
        <is>
          <t>AYDIN GİRNE</t>
        </is>
      </c>
      <c r="D2658" s="156" t="inlineStr">
        <is>
          <t>CÜNEYT ÇIKRIKÇI - AYŞE AVCU</t>
        </is>
      </c>
      <c r="E2658" s="156" t="n">
        <v>1689</v>
      </c>
      <c r="F2658" s="156" t="n">
        <v>409644</v>
      </c>
      <c r="G2658" s="157" t="n">
        <v>242.54</v>
      </c>
      <c r="H2658" s="156" t="n">
        <v>1550</v>
      </c>
    </row>
    <row r="2659" ht="36" customHeight="1" s="113">
      <c r="A2659" s="158" t="n">
        <v>46163</v>
      </c>
      <c r="B2659" s="156" t="inlineStr">
        <is>
          <t>M007</t>
        </is>
      </c>
      <c r="C2659" s="156" t="inlineStr">
        <is>
          <t>AYDIN MİMARSİNAN</t>
        </is>
      </c>
      <c r="D2659" s="156" t="inlineStr">
        <is>
          <t>CÜNEYT ÇIKRIKÇI - AYŞE AVCU</t>
        </is>
      </c>
      <c r="E2659" s="156" t="n">
        <v>2876</v>
      </c>
      <c r="F2659" s="156" t="n">
        <v>602020</v>
      </c>
      <c r="G2659" s="157" t="n">
        <v>209.33</v>
      </c>
      <c r="H2659" s="156" t="n">
        <v>3021</v>
      </c>
    </row>
    <row r="2660" ht="24" customHeight="1" s="113">
      <c r="A2660" s="158" t="n">
        <v>46163</v>
      </c>
      <c r="B2660" s="156" t="inlineStr">
        <is>
          <t>M008</t>
        </is>
      </c>
      <c r="C2660" s="156" t="inlineStr">
        <is>
          <t>AYRANCILAR</t>
        </is>
      </c>
      <c r="D2660" s="156" t="inlineStr">
        <is>
          <t>CÜNEYT ÇIKRIKÇI - AYŞE AVCU</t>
        </is>
      </c>
      <c r="E2660" s="156" t="n">
        <v>2417</v>
      </c>
      <c r="F2660" s="156" t="n">
        <v>514598</v>
      </c>
      <c r="G2660" s="157" t="n">
        <v>212.91</v>
      </c>
      <c r="H2660" s="156" t="n">
        <v>2404</v>
      </c>
    </row>
    <row r="2661" ht="24" customHeight="1" s="113">
      <c r="A2661" s="158" t="n">
        <v>46163</v>
      </c>
      <c r="B2661" s="156" t="inlineStr">
        <is>
          <t>M009</t>
        </is>
      </c>
      <c r="C2661" s="156" t="inlineStr">
        <is>
          <t>BALÇOVA</t>
        </is>
      </c>
      <c r="D2661" s="156" t="inlineStr">
        <is>
          <t>ERTAN TEKİ</t>
        </is>
      </c>
      <c r="E2661" s="156" t="n">
        <v>2771</v>
      </c>
      <c r="F2661" s="156" t="n">
        <v>559330</v>
      </c>
      <c r="G2661" s="157" t="n">
        <v>201.85</v>
      </c>
      <c r="H2661" s="156" t="n">
        <v>2742</v>
      </c>
    </row>
    <row r="2662" ht="48" customHeight="1" s="113">
      <c r="A2662" s="158" t="n">
        <v>46163</v>
      </c>
      <c r="B2662" s="156" t="inlineStr">
        <is>
          <t>M010</t>
        </is>
      </c>
      <c r="C2662" s="156" t="inlineStr">
        <is>
          <t>BAYRAKLI</t>
        </is>
      </c>
      <c r="D2662" s="156" t="inlineStr">
        <is>
          <t>DERYA YARDIMCI</t>
        </is>
      </c>
      <c r="E2662" s="156" t="n">
        <v>3037</v>
      </c>
      <c r="F2662" s="156" t="n">
        <v>867375</v>
      </c>
      <c r="G2662" s="157" t="n">
        <v>285.6</v>
      </c>
      <c r="H2662" s="156" t="n">
        <v>2786</v>
      </c>
    </row>
    <row r="2663" ht="48" customHeight="1" s="113">
      <c r="A2663" s="158" t="n">
        <v>46163</v>
      </c>
      <c r="B2663" s="156" t="inlineStr">
        <is>
          <t>M011</t>
        </is>
      </c>
      <c r="C2663" s="156" t="inlineStr">
        <is>
          <t>BOZYAKA</t>
        </is>
      </c>
      <c r="D2663" s="156" t="inlineStr">
        <is>
          <t>ERTAN TEKİ</t>
        </is>
      </c>
      <c r="E2663" s="156" t="n">
        <v>2077</v>
      </c>
      <c r="F2663" s="156" t="n">
        <v>842220</v>
      </c>
      <c r="G2663" s="157" t="n">
        <v>405.5</v>
      </c>
      <c r="H2663" s="156" t="n">
        <v>2110</v>
      </c>
    </row>
    <row r="2664" ht="48" customHeight="1" s="113">
      <c r="A2664" s="158" t="n">
        <v>46163</v>
      </c>
      <c r="B2664" s="156" t="inlineStr">
        <is>
          <t>M012</t>
        </is>
      </c>
      <c r="C2664" s="156" t="inlineStr">
        <is>
          <t xml:space="preserve">BUCA </t>
        </is>
      </c>
      <c r="D2664" s="156" t="inlineStr">
        <is>
          <t>DERYA YARDIMCI</t>
        </is>
      </c>
      <c r="E2664" s="156" t="n">
        <v>838</v>
      </c>
      <c r="F2664" s="156" t="n">
        <v>386868</v>
      </c>
      <c r="G2664" s="157" t="n">
        <v>461.66</v>
      </c>
      <c r="H2664" s="156" t="n">
        <v>828</v>
      </c>
    </row>
    <row r="2665" ht="48" customHeight="1" s="113">
      <c r="A2665" s="158" t="n">
        <v>46163</v>
      </c>
      <c r="B2665" s="156" t="inlineStr">
        <is>
          <t>M013</t>
        </is>
      </c>
      <c r="C2665" s="156" t="inlineStr">
        <is>
          <t>DEDEBAŞI</t>
        </is>
      </c>
      <c r="D2665" s="156" t="inlineStr">
        <is>
          <t>DERYA YARDIMCI</t>
        </is>
      </c>
      <c r="E2665" s="156" t="n">
        <v>2660</v>
      </c>
      <c r="F2665" s="156" t="n">
        <v>1132279</v>
      </c>
      <c r="G2665" s="157" t="n">
        <v>425.67</v>
      </c>
      <c r="H2665" s="156" t="n">
        <v>2724</v>
      </c>
    </row>
    <row r="2666" ht="48" customHeight="1" s="113">
      <c r="A2666" s="158" t="n">
        <v>46163</v>
      </c>
      <c r="B2666" s="156" t="inlineStr">
        <is>
          <t>M014</t>
        </is>
      </c>
      <c r="C2666" s="156" t="inlineStr">
        <is>
          <t>ESKİİZMİR</t>
        </is>
      </c>
      <c r="D2666" s="156" t="inlineStr">
        <is>
          <t>ERTAN TEKİ</t>
        </is>
      </c>
      <c r="E2666" s="156" t="n">
        <v>2497</v>
      </c>
      <c r="F2666" s="156" t="n">
        <v>1213693</v>
      </c>
      <c r="G2666" s="157" t="n">
        <v>486.06</v>
      </c>
      <c r="H2666" s="156" t="n">
        <v>2327</v>
      </c>
    </row>
    <row r="2667" ht="24" customHeight="1" s="113">
      <c r="A2667" s="158" t="n">
        <v>46163</v>
      </c>
      <c r="B2667" s="156" t="inlineStr">
        <is>
          <t>M015</t>
        </is>
      </c>
      <c r="C2667" s="156" t="inlineStr">
        <is>
          <t>GAZİEMİR-1</t>
        </is>
      </c>
      <c r="D2667" s="156" t="inlineStr">
        <is>
          <t>ALİ ÇELİK</t>
        </is>
      </c>
      <c r="E2667" s="156" t="n">
        <v>1784</v>
      </c>
      <c r="F2667" s="156" t="n">
        <v>661703</v>
      </c>
      <c r="G2667" s="157" t="n">
        <v>370.91</v>
      </c>
      <c r="H2667" s="156" t="n">
        <v>1649</v>
      </c>
    </row>
    <row r="2668" ht="36" customHeight="1" s="113">
      <c r="A2668" s="158" t="n">
        <v>46163</v>
      </c>
      <c r="B2668" s="156" t="inlineStr">
        <is>
          <t>M016</t>
        </is>
      </c>
      <c r="C2668" s="156" t="inlineStr">
        <is>
          <t>GAZİEMİR-2</t>
        </is>
      </c>
      <c r="D2668" s="156" t="inlineStr">
        <is>
          <t>ALİ ÇELİK</t>
        </is>
      </c>
      <c r="E2668" s="156" t="n">
        <v>3282</v>
      </c>
      <c r="F2668" s="156" t="n">
        <v>1105384</v>
      </c>
      <c r="G2668" s="157" t="n">
        <v>336.8</v>
      </c>
      <c r="H2668" s="156" t="n">
        <v>3220</v>
      </c>
    </row>
    <row r="2669" ht="24" customHeight="1" s="113">
      <c r="A2669" s="158" t="n">
        <v>46163</v>
      </c>
      <c r="B2669" s="156" t="inlineStr">
        <is>
          <t>M017</t>
        </is>
      </c>
      <c r="C2669" s="156" t="inlineStr">
        <is>
          <t>GAZİEMİR-3</t>
        </is>
      </c>
      <c r="D2669" s="156" t="inlineStr">
        <is>
          <t>ALİ ÇELİK</t>
        </is>
      </c>
      <c r="E2669" s="156" t="n">
        <v>2172</v>
      </c>
      <c r="F2669" s="156" t="n">
        <v>660587</v>
      </c>
      <c r="G2669" s="157" t="n">
        <v>304.14</v>
      </c>
      <c r="H2669" s="156" t="n">
        <v>1965</v>
      </c>
    </row>
    <row r="2670" ht="36" customHeight="1" s="113">
      <c r="A2670" s="158" t="n">
        <v>46163</v>
      </c>
      <c r="B2670" s="156" t="inlineStr">
        <is>
          <t>M018</t>
        </is>
      </c>
      <c r="C2670" s="156" t="inlineStr">
        <is>
          <t>GAZİEMİR-4</t>
        </is>
      </c>
      <c r="D2670" s="156" t="inlineStr">
        <is>
          <t>ALİ ÇELİK</t>
        </is>
      </c>
      <c r="E2670" s="156" t="n">
        <v>1934</v>
      </c>
      <c r="F2670" s="156" t="n">
        <v>739218</v>
      </c>
      <c r="G2670" s="157" t="n">
        <v>382.22</v>
      </c>
      <c r="H2670" s="156" t="n">
        <v>1951</v>
      </c>
    </row>
    <row r="2671" ht="24" customHeight="1" s="113">
      <c r="A2671" s="158" t="n">
        <v>46163</v>
      </c>
      <c r="B2671" s="156" t="inlineStr">
        <is>
          <t>M019</t>
        </is>
      </c>
      <c r="C2671" s="156" t="inlineStr">
        <is>
          <t>GAZİEMİR-5</t>
        </is>
      </c>
      <c r="D2671" s="156" t="inlineStr">
        <is>
          <t>ALİ ÇELİK</t>
        </is>
      </c>
      <c r="E2671" s="156" t="n">
        <v>1556</v>
      </c>
      <c r="F2671" s="156" t="n">
        <v>382405</v>
      </c>
      <c r="G2671" s="157" t="n">
        <v>245.76</v>
      </c>
      <c r="H2671" s="156" t="n">
        <v>1525</v>
      </c>
    </row>
    <row r="2672" ht="36" customHeight="1" s="113">
      <c r="A2672" s="158" t="n">
        <v>46163</v>
      </c>
      <c r="B2672" s="156" t="inlineStr">
        <is>
          <t>M020</t>
        </is>
      </c>
      <c r="C2672" s="156" t="inlineStr">
        <is>
          <t>GAZİEMİR-6</t>
        </is>
      </c>
      <c r="D2672" s="156" t="inlineStr">
        <is>
          <t>ALİ ÇELİK</t>
        </is>
      </c>
      <c r="E2672" s="156" t="n">
        <v>680</v>
      </c>
      <c r="F2672" s="156" t="n">
        <v>249408</v>
      </c>
      <c r="G2672" s="157" t="n">
        <v>366.78</v>
      </c>
      <c r="H2672" s="156" t="n">
        <v>626</v>
      </c>
    </row>
    <row r="2673" ht="48" customHeight="1" s="113">
      <c r="A2673" s="158" t="n">
        <v>46163</v>
      </c>
      <c r="B2673" s="156" t="inlineStr">
        <is>
          <t>M021</t>
        </is>
      </c>
      <c r="C2673" s="156" t="inlineStr">
        <is>
          <t>GAZİEMİR-7</t>
        </is>
      </c>
      <c r="D2673" s="156" t="inlineStr">
        <is>
          <t>ALİ ÇELİK</t>
        </is>
      </c>
      <c r="E2673" s="156" t="n">
        <v>2833</v>
      </c>
      <c r="F2673" s="156" t="n">
        <v>731148</v>
      </c>
      <c r="G2673" s="157" t="n">
        <v>258.08</v>
      </c>
      <c r="H2673" s="156" t="n">
        <v>2829</v>
      </c>
    </row>
    <row r="2674" ht="24" customHeight="1" s="113">
      <c r="A2674" s="158" t="n">
        <v>46163</v>
      </c>
      <c r="B2674" s="156" t="inlineStr">
        <is>
          <t>M022</t>
        </is>
      </c>
      <c r="C2674" s="156" t="inlineStr">
        <is>
          <t>GEDİZ</t>
        </is>
      </c>
      <c r="D2674" s="156" t="inlineStr">
        <is>
          <t>DERYA YARDIMCI</t>
        </is>
      </c>
      <c r="E2674" s="156" t="n">
        <v>1259</v>
      </c>
      <c r="F2674" s="156" t="n">
        <v>455485</v>
      </c>
      <c r="G2674" s="157" t="n">
        <v>361.78</v>
      </c>
      <c r="H2674" s="156" t="n">
        <v>1246</v>
      </c>
    </row>
    <row r="2675" ht="24" customHeight="1" s="113">
      <c r="A2675" s="158" t="n">
        <v>46163</v>
      </c>
      <c r="B2675" s="156" t="inlineStr">
        <is>
          <t>M023</t>
        </is>
      </c>
      <c r="C2675" s="156" t="inlineStr">
        <is>
          <t>GÖZTEPE</t>
        </is>
      </c>
      <c r="D2675" s="156" t="inlineStr">
        <is>
          <t>ERTAN TEKİ</t>
        </is>
      </c>
      <c r="E2675" s="156" t="n">
        <v>3638</v>
      </c>
      <c r="F2675" s="156" t="n">
        <v>1254799</v>
      </c>
      <c r="G2675" s="157" t="n">
        <v>344.91</v>
      </c>
      <c r="H2675" s="156" t="n">
        <v>3506</v>
      </c>
    </row>
    <row r="2676" ht="36" customHeight="1" s="113">
      <c r="A2676" s="158" t="n">
        <v>46163</v>
      </c>
      <c r="B2676" s="156" t="inlineStr">
        <is>
          <t>M024</t>
        </is>
      </c>
      <c r="C2676" s="156" t="inlineStr">
        <is>
          <t>GÜMÜŞPALA</t>
        </is>
      </c>
      <c r="D2676" s="156" t="inlineStr">
        <is>
          <t>DERYA YARDIMCI</t>
        </is>
      </c>
      <c r="E2676" s="156" t="n">
        <v>4028</v>
      </c>
      <c r="F2676" s="156" t="n">
        <v>1719462</v>
      </c>
      <c r="G2676" s="157" t="n">
        <v>426.88</v>
      </c>
      <c r="H2676" s="156" t="n">
        <v>4037</v>
      </c>
    </row>
    <row r="2677" ht="36" customHeight="1" s="113">
      <c r="A2677" s="158" t="n">
        <v>46163</v>
      </c>
      <c r="B2677" s="156" t="inlineStr">
        <is>
          <t>M025</t>
        </is>
      </c>
      <c r="C2677" s="156" t="inlineStr">
        <is>
          <t>HAL DEPO</t>
        </is>
      </c>
      <c r="D2677" s="156" t="inlineStr">
        <is>
          <t>HALİT BAŞDAŞ</t>
        </is>
      </c>
      <c r="E2677" s="156" t="n">
        <v>0</v>
      </c>
      <c r="F2677" s="156" t="n">
        <v>0</v>
      </c>
      <c r="G2677" s="156" t="n">
        <v>0</v>
      </c>
      <c r="H2677" s="156" t="n">
        <v>0</v>
      </c>
    </row>
    <row r="2678" ht="24" customHeight="1" s="113">
      <c r="A2678" s="158" t="n">
        <v>46163</v>
      </c>
      <c r="B2678" s="156" t="inlineStr">
        <is>
          <t>M026</t>
        </is>
      </c>
      <c r="C2678" s="156" t="inlineStr">
        <is>
          <t>HARMANDALI</t>
        </is>
      </c>
      <c r="D2678" s="156" t="inlineStr">
        <is>
          <t>DERYA YARDIMCI</t>
        </is>
      </c>
      <c r="E2678" s="156" t="n">
        <v>3077</v>
      </c>
      <c r="F2678" s="156" t="n">
        <v>1191019</v>
      </c>
      <c r="G2678" s="157" t="n">
        <v>387.07</v>
      </c>
      <c r="H2678" s="156" t="n">
        <v>2890</v>
      </c>
    </row>
    <row r="2679" ht="24" customHeight="1" s="113">
      <c r="A2679" s="158" t="n">
        <v>46163</v>
      </c>
      <c r="B2679" s="156" t="inlineStr">
        <is>
          <t>M027</t>
        </is>
      </c>
      <c r="C2679" s="156" t="inlineStr">
        <is>
          <t>HATAY</t>
        </is>
      </c>
      <c r="D2679" s="156" t="inlineStr">
        <is>
          <t>ERTAN TEKİ</t>
        </is>
      </c>
      <c r="E2679" s="156" t="n">
        <v>3663</v>
      </c>
      <c r="F2679" s="156" t="n">
        <v>1083914</v>
      </c>
      <c r="G2679" s="157" t="n">
        <v>295.91</v>
      </c>
      <c r="H2679" s="156" t="n">
        <v>3318</v>
      </c>
    </row>
    <row r="2680" ht="24" customHeight="1" s="113">
      <c r="A2680" s="158" t="n">
        <v>46163</v>
      </c>
      <c r="B2680" s="156" t="inlineStr">
        <is>
          <t>M028</t>
        </is>
      </c>
      <c r="C2680" s="156" t="inlineStr">
        <is>
          <t>KARŞIYAKA-1</t>
        </is>
      </c>
      <c r="D2680" s="156" t="inlineStr">
        <is>
          <t>DERYA YARDIMCI</t>
        </is>
      </c>
      <c r="E2680" s="156" t="n">
        <v>3111</v>
      </c>
      <c r="F2680" s="156" t="n">
        <v>1232996</v>
      </c>
      <c r="G2680" s="157" t="n">
        <v>396.33</v>
      </c>
      <c r="H2680" s="156" t="n">
        <v>3344</v>
      </c>
    </row>
    <row r="2681" ht="41.25" customHeight="1" s="113">
      <c r="A2681" s="158" t="n">
        <v>46163</v>
      </c>
      <c r="B2681" s="156" t="inlineStr">
        <is>
          <t>M029</t>
        </is>
      </c>
      <c r="C2681" s="156" t="inlineStr">
        <is>
          <t>KARŞIYAKA-2</t>
        </is>
      </c>
      <c r="D2681" s="156" t="inlineStr">
        <is>
          <t>DERYA YARDIMCI</t>
        </is>
      </c>
      <c r="E2681" s="156" t="n">
        <v>928</v>
      </c>
      <c r="F2681" s="156" t="n">
        <v>258186</v>
      </c>
      <c r="G2681" s="157" t="n">
        <v>278.22</v>
      </c>
      <c r="H2681" s="156" t="n">
        <v>942</v>
      </c>
    </row>
    <row r="2682" ht="24" customHeight="1" s="113">
      <c r="A2682" s="158" t="n">
        <v>46163</v>
      </c>
      <c r="B2682" s="156" t="inlineStr">
        <is>
          <t>M030</t>
        </is>
      </c>
      <c r="C2682" s="156" t="inlineStr">
        <is>
          <t>MANAVKUYU</t>
        </is>
      </c>
      <c r="D2682" s="156" t="inlineStr">
        <is>
          <t>DERYA YARDIMCI</t>
        </is>
      </c>
      <c r="E2682" s="156" t="n">
        <v>1972</v>
      </c>
      <c r="F2682" s="156" t="n">
        <v>561934</v>
      </c>
      <c r="G2682" s="157" t="n">
        <v>284.96</v>
      </c>
      <c r="H2682" s="156" t="n">
        <v>2072</v>
      </c>
    </row>
    <row r="2683" ht="48" customHeight="1" s="113">
      <c r="A2683" s="158" t="n">
        <v>46163</v>
      </c>
      <c r="B2683" s="156" t="inlineStr">
        <is>
          <t>M031</t>
        </is>
      </c>
      <c r="C2683" s="156" t="inlineStr">
        <is>
          <t>MENDERES</t>
        </is>
      </c>
      <c r="D2683" s="156" t="inlineStr">
        <is>
          <t>CÜNEYT ÇIKRIKÇI - AYŞE AVCU</t>
        </is>
      </c>
      <c r="E2683" s="156" t="n">
        <v>4124</v>
      </c>
      <c r="F2683" s="156" t="n">
        <v>1024003</v>
      </c>
      <c r="G2683" s="157" t="n">
        <v>248.3</v>
      </c>
      <c r="H2683" s="156" t="n">
        <v>3787</v>
      </c>
    </row>
    <row r="2684" ht="48" customHeight="1" s="113">
      <c r="A2684" s="158" t="n">
        <v>46163</v>
      </c>
      <c r="B2684" s="156" t="inlineStr">
        <is>
          <t>M032</t>
        </is>
      </c>
      <c r="C2684" s="156" t="inlineStr">
        <is>
          <t>MENDERES DEPO</t>
        </is>
      </c>
      <c r="D2684" s="156" t="inlineStr">
        <is>
          <t>AYHAN DAŞDEMİR</t>
        </is>
      </c>
      <c r="E2684" s="156" t="n">
        <v>0</v>
      </c>
      <c r="F2684" s="156" t="n">
        <v>0</v>
      </c>
      <c r="G2684" s="156" t="n">
        <v>0</v>
      </c>
      <c r="H2684" s="156" t="n">
        <v>0</v>
      </c>
    </row>
    <row r="2685" ht="48" customHeight="1" s="113">
      <c r="A2685" s="158" t="n">
        <v>46163</v>
      </c>
      <c r="B2685" s="156" t="inlineStr">
        <is>
          <t>M033</t>
        </is>
      </c>
      <c r="C2685" s="156" t="inlineStr">
        <is>
          <t>MERKEZ</t>
        </is>
      </c>
      <c r="D2685" s="156" t="inlineStr">
        <is>
          <t>GENEL MÜDÜR</t>
        </is>
      </c>
      <c r="E2685" s="156" t="n">
        <v>0</v>
      </c>
      <c r="F2685" s="156" t="n">
        <v>0</v>
      </c>
      <c r="G2685" s="156" t="n">
        <v>0</v>
      </c>
      <c r="H2685" s="156" t="n">
        <v>0</v>
      </c>
    </row>
    <row r="2686" ht="48" customHeight="1" s="113">
      <c r="A2686" s="158" t="n">
        <v>46163</v>
      </c>
      <c r="B2686" s="156" t="inlineStr">
        <is>
          <t>M034</t>
        </is>
      </c>
      <c r="C2686" s="156" t="inlineStr">
        <is>
          <t>NARLIDERE</t>
        </is>
      </c>
      <c r="D2686" s="156" t="inlineStr">
        <is>
          <t>ERTAN TEKİ</t>
        </is>
      </c>
      <c r="E2686" s="156" t="n">
        <v>3476</v>
      </c>
      <c r="F2686" s="156" t="n">
        <v>742824</v>
      </c>
      <c r="G2686" s="157" t="n">
        <v>213.7</v>
      </c>
      <c r="H2686" s="156" t="n">
        <v>3691</v>
      </c>
    </row>
    <row r="2687" ht="48" customHeight="1" s="113">
      <c r="A2687" s="158" t="n">
        <v>46163</v>
      </c>
      <c r="B2687" s="156" t="inlineStr">
        <is>
          <t>M035</t>
        </is>
      </c>
      <c r="C2687" s="156" t="inlineStr">
        <is>
          <t>OSMANGAZİ</t>
        </is>
      </c>
      <c r="D2687" s="156" t="inlineStr">
        <is>
          <t>DERYA YARDIMCI</t>
        </is>
      </c>
      <c r="E2687" s="156" t="n">
        <v>3860</v>
      </c>
      <c r="F2687" s="156" t="n">
        <v>1248842</v>
      </c>
      <c r="G2687" s="157" t="n">
        <v>323.53</v>
      </c>
      <c r="H2687" s="156" t="n">
        <v>3694</v>
      </c>
    </row>
    <row r="2688" ht="48" customHeight="1" s="113">
      <c r="A2688" s="158" t="n">
        <v>46163</v>
      </c>
      <c r="B2688" s="156" t="inlineStr">
        <is>
          <t>M036</t>
        </is>
      </c>
      <c r="C2688" s="156" t="inlineStr">
        <is>
          <t>POLİGON</t>
        </is>
      </c>
      <c r="D2688" s="156" t="inlineStr">
        <is>
          <t>ERTAN TEKİ</t>
        </is>
      </c>
      <c r="E2688" s="156" t="n">
        <v>1674</v>
      </c>
      <c r="F2688" s="156" t="n">
        <v>373190</v>
      </c>
      <c r="G2688" s="157" t="n">
        <v>222.93</v>
      </c>
      <c r="H2688" s="156" t="n">
        <v>1548</v>
      </c>
    </row>
    <row r="2689" ht="48" customHeight="1" s="113">
      <c r="A2689" s="158" t="n">
        <v>46163</v>
      </c>
      <c r="B2689" s="156" t="inlineStr">
        <is>
          <t>M037</t>
        </is>
      </c>
      <c r="C2689" s="156" t="inlineStr">
        <is>
          <t>SEFERİHİSAR</t>
        </is>
      </c>
      <c r="D2689" s="156" t="inlineStr">
        <is>
          <t>ERTAN TEKİ</t>
        </is>
      </c>
      <c r="E2689" s="156" t="n">
        <v>4419</v>
      </c>
      <c r="F2689" s="156" t="n">
        <v>2027565</v>
      </c>
      <c r="G2689" s="157" t="n">
        <v>458.83</v>
      </c>
      <c r="H2689" s="156" t="n">
        <v>4392</v>
      </c>
    </row>
    <row r="2690" ht="24" customHeight="1" s="113">
      <c r="A2690" s="158" t="n">
        <v>46163</v>
      </c>
      <c r="B2690" s="156" t="inlineStr">
        <is>
          <t>M038</t>
        </is>
      </c>
      <c r="C2690" s="156" t="inlineStr">
        <is>
          <t>TORBALI 1</t>
        </is>
      </c>
      <c r="D2690" s="156" t="inlineStr">
        <is>
          <t>CÜNEYT ÇIKRIKÇI - AYŞE AVCU</t>
        </is>
      </c>
      <c r="E2690" s="156" t="n">
        <v>2385</v>
      </c>
      <c r="F2690" s="156" t="n">
        <v>1270212</v>
      </c>
      <c r="G2690" s="157" t="n">
        <v>532.58</v>
      </c>
      <c r="H2690" s="156" t="n">
        <v>2514</v>
      </c>
    </row>
    <row r="2691" ht="36" customHeight="1" s="113">
      <c r="A2691" s="158" t="n">
        <v>46163</v>
      </c>
      <c r="B2691" s="156" t="inlineStr">
        <is>
          <t>M039</t>
        </is>
      </c>
      <c r="C2691" s="156" t="inlineStr">
        <is>
          <t>TORBALI 2</t>
        </is>
      </c>
      <c r="D2691" s="156" t="inlineStr">
        <is>
          <t>CÜNEYT ÇIKRIKÇI - AYŞE AVCU</t>
        </is>
      </c>
      <c r="E2691" s="156" t="n">
        <v>3323</v>
      </c>
      <c r="F2691" s="156" t="n">
        <v>1056743</v>
      </c>
      <c r="G2691" s="157" t="n">
        <v>318.01</v>
      </c>
      <c r="H2691" s="156" t="n">
        <v>3161</v>
      </c>
    </row>
    <row r="2692" ht="24" customHeight="1" s="113">
      <c r="A2692" s="158" t="n">
        <v>46163</v>
      </c>
      <c r="B2692" s="156" t="inlineStr">
        <is>
          <t>M040</t>
        </is>
      </c>
      <c r="C2692" s="156" t="inlineStr">
        <is>
          <t>TORBALI 3</t>
        </is>
      </c>
      <c r="D2692" s="156" t="inlineStr">
        <is>
          <t>CÜNEYT ÇIKRIKÇI - AYŞE AVCU</t>
        </is>
      </c>
      <c r="E2692" s="156" t="n">
        <v>2514</v>
      </c>
      <c r="F2692" s="156" t="n">
        <v>784900</v>
      </c>
      <c r="G2692" s="157" t="n">
        <v>312.21</v>
      </c>
      <c r="H2692" s="156" t="n">
        <v>2543</v>
      </c>
    </row>
    <row r="2693" ht="36" customHeight="1" s="113">
      <c r="A2693" s="158" t="n">
        <v>46163</v>
      </c>
      <c r="B2693" s="156" t="inlineStr">
        <is>
          <t>M041</t>
        </is>
      </c>
      <c r="C2693" s="156" t="inlineStr">
        <is>
          <t>TORBALI 4</t>
        </is>
      </c>
      <c r="D2693" s="156" t="inlineStr">
        <is>
          <t>CÜNEYT ÇIKRIKÇI - AYŞE AVCU</t>
        </is>
      </c>
      <c r="E2693" s="156" t="n">
        <v>4124</v>
      </c>
      <c r="F2693" s="156" t="n">
        <v>2163656</v>
      </c>
      <c r="G2693" s="157" t="n">
        <v>524.65</v>
      </c>
      <c r="H2693" s="156" t="n">
        <v>4370</v>
      </c>
    </row>
    <row r="2694" ht="36" customHeight="1" s="113">
      <c r="A2694" s="158" t="n">
        <v>46163</v>
      </c>
      <c r="B2694" s="156" t="inlineStr">
        <is>
          <t>M042</t>
        </is>
      </c>
      <c r="C2694" s="156" t="inlineStr">
        <is>
          <t>TORBALI 5</t>
        </is>
      </c>
      <c r="D2694" s="156" t="inlineStr">
        <is>
          <t>CÜNEYT ÇIKRIKÇI - AYŞE AVCU</t>
        </is>
      </c>
      <c r="E2694" s="156" t="n">
        <v>5120</v>
      </c>
      <c r="F2694" s="156" t="n">
        <v>1756102</v>
      </c>
      <c r="G2694" s="157" t="n">
        <v>342.99</v>
      </c>
      <c r="H2694" s="156" t="n">
        <v>4643</v>
      </c>
    </row>
    <row r="2695" ht="24" customHeight="1" s="113">
      <c r="A2695" s="158" t="n">
        <v>46163</v>
      </c>
      <c r="B2695" s="156" t="inlineStr">
        <is>
          <t>M043</t>
        </is>
      </c>
      <c r="C2695" s="156" t="inlineStr">
        <is>
          <t>YAPICIOĞLU</t>
        </is>
      </c>
      <c r="D2695" s="156" t="inlineStr">
        <is>
          <t>ERTAN TEKİ</t>
        </is>
      </c>
      <c r="E2695" s="156" t="n">
        <v>1868</v>
      </c>
      <c r="F2695" s="156" t="n">
        <v>766057</v>
      </c>
      <c r="G2695" s="157" t="n">
        <v>410.09</v>
      </c>
      <c r="H2695" s="156" t="n">
        <v>1832</v>
      </c>
    </row>
    <row r="2696" ht="48" customHeight="1" s="113">
      <c r="A2696" s="158" t="n">
        <v>46163</v>
      </c>
      <c r="B2696" s="156" t="inlineStr">
        <is>
          <t>M044</t>
        </is>
      </c>
      <c r="C2696" s="156" t="inlineStr">
        <is>
          <t>YEŞİLOVA</t>
        </is>
      </c>
      <c r="D2696" s="156" t="inlineStr">
        <is>
          <t>DERYA YARDIMCI</t>
        </is>
      </c>
      <c r="E2696" s="156" t="n">
        <v>557</v>
      </c>
      <c r="F2696" s="156" t="n">
        <v>125538</v>
      </c>
      <c r="G2696" s="157" t="n">
        <v>225.38</v>
      </c>
      <c r="H2696" s="156" t="n">
        <v>549</v>
      </c>
    </row>
    <row r="2697" ht="48" customHeight="1" s="113">
      <c r="A2697" s="158" t="n">
        <v>46163</v>
      </c>
      <c r="B2697" s="156" t="inlineStr">
        <is>
          <t>M045</t>
        </is>
      </c>
      <c r="C2697" s="156" t="inlineStr">
        <is>
          <t>Z1  ET DEPO</t>
        </is>
      </c>
      <c r="D2697" s="156" t="inlineStr">
        <is>
          <t>FARUK MALKOÇ</t>
        </is>
      </c>
      <c r="E2697" s="156" t="n">
        <v>0</v>
      </c>
      <c r="F2697" s="156" t="n">
        <v>0</v>
      </c>
      <c r="G2697" s="156" t="n">
        <v>0</v>
      </c>
      <c r="H2697" s="156" t="n">
        <v>0</v>
      </c>
    </row>
    <row r="2698" ht="48" customHeight="1" s="113">
      <c r="A2698" s="158" t="n">
        <v>46163</v>
      </c>
      <c r="B2698" s="156" t="inlineStr">
        <is>
          <t>M046</t>
        </is>
      </c>
      <c r="C2698" s="156" t="inlineStr">
        <is>
          <t>ÇAMDİBİ</t>
        </is>
      </c>
      <c r="D2698" s="156" t="inlineStr">
        <is>
          <t>DERYA YARDIMCI</t>
        </is>
      </c>
      <c r="E2698" s="156" t="n">
        <v>3486</v>
      </c>
      <c r="F2698" s="156" t="n">
        <v>694223</v>
      </c>
      <c r="G2698" s="157" t="n">
        <v>199.15</v>
      </c>
      <c r="H2698" s="156" t="n">
        <v>3498</v>
      </c>
    </row>
    <row r="2699" ht="48" customHeight="1" s="113">
      <c r="A2699" s="158" t="n">
        <v>46163</v>
      </c>
      <c r="B2699" s="156" t="inlineStr">
        <is>
          <t>M047</t>
        </is>
      </c>
      <c r="C2699" s="156" t="inlineStr">
        <is>
          <t>ÇİFTLİK</t>
        </is>
      </c>
      <c r="D2699" s="156" t="inlineStr">
        <is>
          <t>CEBRAİL ÇİÇEK</t>
        </is>
      </c>
      <c r="E2699" s="156" t="n">
        <v>0</v>
      </c>
      <c r="F2699" s="156" t="n">
        <v>0</v>
      </c>
      <c r="G2699" s="156" t="n">
        <v>0</v>
      </c>
      <c r="H2699" s="156" t="n">
        <v>0</v>
      </c>
    </row>
    <row r="2700" ht="48" customHeight="1" s="113">
      <c r="A2700" s="158" t="n">
        <v>46163</v>
      </c>
      <c r="B2700" s="156" t="inlineStr">
        <is>
          <t>M048</t>
        </is>
      </c>
      <c r="C2700" s="156" t="inlineStr">
        <is>
          <t>ÇİĞLİ</t>
        </is>
      </c>
      <c r="D2700" s="156" t="inlineStr">
        <is>
          <t>DERYA YARDIMCI</t>
        </is>
      </c>
      <c r="E2700" s="156" t="n">
        <v>2958</v>
      </c>
      <c r="F2700" s="156" t="n">
        <v>584207</v>
      </c>
      <c r="G2700" s="157" t="n">
        <v>197.5</v>
      </c>
      <c r="H2700" s="156" t="n">
        <v>3145</v>
      </c>
    </row>
    <row r="2701" ht="48" customHeight="1" s="113">
      <c r="A2701" s="158" t="n">
        <v>46163</v>
      </c>
      <c r="B2701" s="156" t="inlineStr">
        <is>
          <t>M049</t>
        </is>
      </c>
      <c r="C2701" s="156" t="inlineStr">
        <is>
          <t>ÖZDERE</t>
        </is>
      </c>
      <c r="D2701" s="156" t="inlineStr">
        <is>
          <t>CÜNEYT ÇIKRIKÇI - AYŞE AVCU</t>
        </is>
      </c>
      <c r="E2701" s="156" t="n">
        <v>706</v>
      </c>
      <c r="F2701" s="156" t="n">
        <v>249171</v>
      </c>
      <c r="G2701" s="157" t="n">
        <v>352.93</v>
      </c>
      <c r="H2701" s="156" t="n">
        <v>728</v>
      </c>
    </row>
    <row r="2702" ht="48" customHeight="1" s="113">
      <c r="A2702" s="158" t="n">
        <v>46163</v>
      </c>
      <c r="B2702" s="156" t="inlineStr">
        <is>
          <t>M050</t>
        </is>
      </c>
      <c r="C2702" s="156" t="inlineStr">
        <is>
          <t>İZMİRSPOR</t>
        </is>
      </c>
      <c r="D2702" s="156" t="inlineStr">
        <is>
          <t>ERTAN TEKİ</t>
        </is>
      </c>
      <c r="E2702" s="156" t="n">
        <v>4957</v>
      </c>
      <c r="F2702" s="156" t="n">
        <v>2398456</v>
      </c>
      <c r="G2702" s="157" t="n">
        <v>483.85</v>
      </c>
      <c r="H2702" s="156" t="n">
        <v>4932</v>
      </c>
    </row>
    <row r="2703" ht="36" customHeight="1" s="113">
      <c r="A2703" s="158" t="n">
        <v>46163</v>
      </c>
      <c r="B2703" s="156" t="inlineStr">
        <is>
          <t>M051</t>
        </is>
      </c>
      <c r="C2703" s="156" t="inlineStr">
        <is>
          <t>ŞİRİNYER</t>
        </is>
      </c>
      <c r="D2703" s="156" t="inlineStr">
        <is>
          <t>ERTAN TEKİ</t>
        </is>
      </c>
      <c r="E2703" s="156" t="n">
        <v>1142</v>
      </c>
      <c r="F2703" s="156" t="n">
        <v>579592</v>
      </c>
      <c r="G2703" s="157" t="n">
        <v>507.52</v>
      </c>
      <c r="H2703" s="156" t="n">
        <v>1112</v>
      </c>
    </row>
    <row r="2704" ht="24" customHeight="1" s="113">
      <c r="A2704" s="158" t="n">
        <v>46163</v>
      </c>
      <c r="B2704" s="156" t="inlineStr">
        <is>
          <t>M052</t>
        </is>
      </c>
      <c r="C2704" s="156" t="inlineStr">
        <is>
          <t>ŞİRİNYER 2</t>
        </is>
      </c>
      <c r="D2704" s="156" t="inlineStr">
        <is>
          <t>DERYA YARDIMCI</t>
        </is>
      </c>
      <c r="E2704" s="156" t="n">
        <v>1855</v>
      </c>
      <c r="F2704" s="156" t="n">
        <v>748679</v>
      </c>
      <c r="G2704" s="157" t="n">
        <v>403.6</v>
      </c>
      <c r="H2704" s="156" t="n">
        <v>1689</v>
      </c>
    </row>
    <row r="2705" ht="36" customHeight="1" s="113">
      <c r="A2705" s="158" t="n">
        <v>46163</v>
      </c>
      <c r="B2705" s="156" t="inlineStr">
        <is>
          <t>M057</t>
        </is>
      </c>
      <c r="C2705" s="156" t="inlineStr">
        <is>
          <t>BUCA2</t>
        </is>
      </c>
      <c r="D2705" s="156" t="inlineStr">
        <is>
          <t>ERTAN TEKİ</t>
        </is>
      </c>
      <c r="E2705" s="156" t="n">
        <v>0</v>
      </c>
      <c r="F2705" s="156" t="n">
        <v>0</v>
      </c>
      <c r="G2705" s="156" t="n">
        <v>0</v>
      </c>
      <c r="H2705" s="156" t="n">
        <v>0</v>
      </c>
    </row>
    <row r="2706" ht="24" customHeight="1" s="113">
      <c r="A2706" s="158" t="n">
        <v>46164</v>
      </c>
      <c r="B2706" s="156" t="inlineStr">
        <is>
          <t>M001</t>
        </is>
      </c>
      <c r="C2706" s="156" t="inlineStr">
        <is>
          <t>AKEVLER</t>
        </is>
      </c>
      <c r="D2706" s="156" t="inlineStr">
        <is>
          <t>ERTAN TEKİ</t>
        </is>
      </c>
      <c r="E2706" s="156" t="n">
        <v>1305</v>
      </c>
      <c r="F2706" s="156" t="n">
        <v>400869</v>
      </c>
      <c r="G2706" s="157" t="n">
        <v>307.18</v>
      </c>
      <c r="H2706" s="156" t="n">
        <v>1194</v>
      </c>
    </row>
    <row r="2707" ht="36" customHeight="1" s="113">
      <c r="A2707" s="158" t="n">
        <v>46164</v>
      </c>
      <c r="B2707" s="156" t="inlineStr">
        <is>
          <t>M002</t>
        </is>
      </c>
      <c r="C2707" s="156" t="inlineStr">
        <is>
          <t>AYDIN EFELER</t>
        </is>
      </c>
      <c r="D2707" s="156" t="inlineStr">
        <is>
          <t>CÜNEYT ÇIKRIKÇI - AYŞE AVCU</t>
        </is>
      </c>
      <c r="E2707" s="156" t="n">
        <v>2967</v>
      </c>
      <c r="F2707" s="156" t="n">
        <v>1069795</v>
      </c>
      <c r="G2707" s="157" t="n">
        <v>360.56</v>
      </c>
      <c r="H2707" s="156" t="n">
        <v>2738</v>
      </c>
    </row>
    <row r="2708" ht="24" customHeight="1" s="113">
      <c r="A2708" s="158" t="n">
        <v>46164</v>
      </c>
      <c r="B2708" s="156" t="inlineStr">
        <is>
          <t>M003</t>
        </is>
      </c>
      <c r="C2708" s="156" t="inlineStr">
        <is>
          <t>AYDIN EFELER-2</t>
        </is>
      </c>
      <c r="D2708" s="156" t="inlineStr">
        <is>
          <t>CÜNEYT ÇIKRIKÇI - AYŞE AVCU</t>
        </is>
      </c>
      <c r="E2708" s="156" t="n">
        <v>1553</v>
      </c>
      <c r="F2708" s="156" t="n">
        <v>633170</v>
      </c>
      <c r="G2708" s="157" t="n">
        <v>407.71</v>
      </c>
      <c r="H2708" s="156" t="n">
        <v>1664</v>
      </c>
    </row>
    <row r="2709" ht="36" customHeight="1" s="113">
      <c r="A2709" s="158" t="n">
        <v>46164</v>
      </c>
      <c r="B2709" s="156" t="inlineStr">
        <is>
          <t>M004</t>
        </is>
      </c>
      <c r="C2709" s="156" t="inlineStr">
        <is>
          <t>AYDIN FATİH</t>
        </is>
      </c>
      <c r="D2709" s="156" t="inlineStr">
        <is>
          <t>CÜNEYT ÇIKRIKÇI - AYŞE AVCU</t>
        </is>
      </c>
      <c r="E2709" s="156" t="n">
        <v>1160</v>
      </c>
      <c r="F2709" s="156" t="n">
        <v>380801</v>
      </c>
      <c r="G2709" s="157" t="n">
        <v>328.28</v>
      </c>
      <c r="H2709" s="156" t="n">
        <v>1212</v>
      </c>
    </row>
    <row r="2710" ht="36" customHeight="1" s="113">
      <c r="A2710" s="158" t="n">
        <v>46164</v>
      </c>
      <c r="B2710" s="156" t="inlineStr">
        <is>
          <t>M005</t>
        </is>
      </c>
      <c r="C2710" s="156" t="inlineStr">
        <is>
          <t>AYDIN FATİH-2</t>
        </is>
      </c>
      <c r="D2710" s="156" t="inlineStr">
        <is>
          <t>CÜNEYT ÇIKRIKÇI - AYŞE AVCU</t>
        </is>
      </c>
      <c r="E2710" s="156" t="n">
        <v>1702</v>
      </c>
      <c r="F2710" s="156" t="n">
        <v>946856</v>
      </c>
      <c r="G2710" s="157" t="n">
        <v>556.3200000000001</v>
      </c>
      <c r="H2710" s="156" t="n">
        <v>1787</v>
      </c>
    </row>
    <row r="2711" ht="36" customHeight="1" s="113">
      <c r="A2711" s="158" t="n">
        <v>46164</v>
      </c>
      <c r="B2711" s="156" t="inlineStr">
        <is>
          <t>M006</t>
        </is>
      </c>
      <c r="C2711" s="156" t="inlineStr">
        <is>
          <t>AYDIN GİRNE</t>
        </is>
      </c>
      <c r="D2711" s="156" t="inlineStr">
        <is>
          <t>CÜNEYT ÇIKRIKÇI - AYŞE AVCU</t>
        </is>
      </c>
      <c r="E2711" s="156" t="n">
        <v>1526</v>
      </c>
      <c r="F2711" s="156" t="n">
        <v>346550</v>
      </c>
      <c r="G2711" s="157" t="n">
        <v>227.1</v>
      </c>
      <c r="H2711" s="156" t="n">
        <v>1622</v>
      </c>
    </row>
    <row r="2712" ht="48" customHeight="1" s="113">
      <c r="A2712" s="158" t="n">
        <v>46164</v>
      </c>
      <c r="B2712" s="156" t="inlineStr">
        <is>
          <t>M007</t>
        </is>
      </c>
      <c r="C2712" s="156" t="inlineStr">
        <is>
          <t>AYDIN MİMARSİNAN</t>
        </is>
      </c>
      <c r="D2712" s="156" t="inlineStr">
        <is>
          <t>CÜNEYT ÇIKRIKÇI - AYŞE AVCU</t>
        </is>
      </c>
      <c r="E2712" s="156" t="n">
        <v>4160</v>
      </c>
      <c r="F2712" s="156" t="n">
        <v>901527</v>
      </c>
      <c r="G2712" s="157" t="n">
        <v>216.71</v>
      </c>
      <c r="H2712" s="156" t="n">
        <v>4076</v>
      </c>
    </row>
    <row r="2713" ht="36" customHeight="1" s="113">
      <c r="A2713" s="158" t="n">
        <v>46164</v>
      </c>
      <c r="B2713" s="156" t="inlineStr">
        <is>
          <t>M008</t>
        </is>
      </c>
      <c r="C2713" s="156" t="inlineStr">
        <is>
          <t>AYRANCILAR</t>
        </is>
      </c>
      <c r="D2713" s="156" t="inlineStr">
        <is>
          <t>CÜNEYT ÇIKRIKÇI - AYŞE AVCU</t>
        </is>
      </c>
      <c r="E2713" s="156" t="n">
        <v>3101</v>
      </c>
      <c r="F2713" s="156" t="n">
        <v>702398</v>
      </c>
      <c r="G2713" s="157" t="n">
        <v>226.51</v>
      </c>
      <c r="H2713" s="156" t="n">
        <v>3019</v>
      </c>
    </row>
    <row r="2714" ht="27.75" customHeight="1" s="113">
      <c r="A2714" s="158" t="n">
        <v>46164</v>
      </c>
      <c r="B2714" s="156" t="inlineStr">
        <is>
          <t>M009</t>
        </is>
      </c>
      <c r="C2714" s="156" t="inlineStr">
        <is>
          <t>BALÇOVA</t>
        </is>
      </c>
      <c r="D2714" s="156" t="inlineStr">
        <is>
          <t>ERTAN TEKİ</t>
        </is>
      </c>
      <c r="E2714" s="156" t="n">
        <v>2776</v>
      </c>
      <c r="F2714" s="156" t="n">
        <v>539978</v>
      </c>
      <c r="G2714" s="157" t="n">
        <v>194.52</v>
      </c>
      <c r="H2714" s="156" t="n">
        <v>2623</v>
      </c>
    </row>
    <row r="2715" ht="24" customHeight="1" s="113">
      <c r="A2715" s="158" t="n">
        <v>46164</v>
      </c>
      <c r="B2715" s="156" t="inlineStr">
        <is>
          <t>M010</t>
        </is>
      </c>
      <c r="C2715" s="156" t="inlineStr">
        <is>
          <t>BAYRAKLI</t>
        </is>
      </c>
      <c r="D2715" s="156" t="inlineStr">
        <is>
          <t>DERYA YARDIMCI</t>
        </is>
      </c>
      <c r="E2715" s="156" t="n">
        <v>2697</v>
      </c>
      <c r="F2715" s="156" t="n">
        <v>717194</v>
      </c>
      <c r="G2715" s="157" t="n">
        <v>265.92</v>
      </c>
      <c r="H2715" s="156" t="n">
        <v>2862</v>
      </c>
    </row>
    <row r="2716" ht="36" customHeight="1" s="113">
      <c r="A2716" s="158" t="n">
        <v>46164</v>
      </c>
      <c r="B2716" s="156" t="inlineStr">
        <is>
          <t>M011</t>
        </is>
      </c>
      <c r="C2716" s="156" t="inlineStr">
        <is>
          <t>BOZYAKA</t>
        </is>
      </c>
      <c r="D2716" s="156" t="inlineStr">
        <is>
          <t>ERTAN TEKİ</t>
        </is>
      </c>
      <c r="E2716" s="156" t="n">
        <v>2151</v>
      </c>
      <c r="F2716" s="156" t="n">
        <v>777752</v>
      </c>
      <c r="G2716" s="157" t="n">
        <v>361.58</v>
      </c>
      <c r="H2716" s="156" t="n">
        <v>2155</v>
      </c>
    </row>
    <row r="2717" ht="24" customHeight="1" s="113">
      <c r="A2717" s="158" t="n">
        <v>46164</v>
      </c>
      <c r="B2717" s="156" t="inlineStr">
        <is>
          <t>M012</t>
        </is>
      </c>
      <c r="C2717" s="156" t="inlineStr">
        <is>
          <t xml:space="preserve">BUCA </t>
        </is>
      </c>
      <c r="D2717" s="156" t="inlineStr">
        <is>
          <t>DERYA YARDIMCI</t>
        </is>
      </c>
      <c r="E2717" s="156" t="n">
        <v>974</v>
      </c>
      <c r="F2717" s="156" t="n">
        <v>414899</v>
      </c>
      <c r="G2717" s="157" t="n">
        <v>425.97</v>
      </c>
      <c r="H2717" s="156" t="n">
        <v>921</v>
      </c>
    </row>
    <row r="2718" ht="24" customHeight="1" s="113">
      <c r="A2718" s="158" t="n">
        <v>46164</v>
      </c>
      <c r="B2718" s="156" t="inlineStr">
        <is>
          <t>M013</t>
        </is>
      </c>
      <c r="C2718" s="156" t="inlineStr">
        <is>
          <t>DEDEBAŞI</t>
        </is>
      </c>
      <c r="D2718" s="156" t="inlineStr">
        <is>
          <t>DERYA YARDIMCI</t>
        </is>
      </c>
      <c r="E2718" s="156" t="n">
        <v>2825</v>
      </c>
      <c r="F2718" s="156" t="n">
        <v>1316853</v>
      </c>
      <c r="G2718" s="157" t="n">
        <v>466.14</v>
      </c>
      <c r="H2718" s="156" t="n">
        <v>2679</v>
      </c>
    </row>
    <row r="2719" ht="48" customHeight="1" s="113">
      <c r="A2719" s="158" t="n">
        <v>46164</v>
      </c>
      <c r="B2719" s="156" t="inlineStr">
        <is>
          <t>M014</t>
        </is>
      </c>
      <c r="C2719" s="156" t="inlineStr">
        <is>
          <t>ESKİİZMİR</t>
        </is>
      </c>
      <c r="D2719" s="156" t="inlineStr">
        <is>
          <t>ERTAN TEKİ</t>
        </is>
      </c>
      <c r="E2719" s="156" t="n">
        <v>2458</v>
      </c>
      <c r="F2719" s="156" t="n">
        <v>1140861</v>
      </c>
      <c r="G2719" s="157" t="n">
        <v>464.14</v>
      </c>
      <c r="H2719" s="156" t="n">
        <v>2276</v>
      </c>
    </row>
    <row r="2720" ht="48" customHeight="1" s="113">
      <c r="A2720" s="158" t="n">
        <v>46164</v>
      </c>
      <c r="B2720" s="156" t="inlineStr">
        <is>
          <t>M015</t>
        </is>
      </c>
      <c r="C2720" s="156" t="inlineStr">
        <is>
          <t>GAZİEMİR-1</t>
        </is>
      </c>
      <c r="D2720" s="156" t="inlineStr">
        <is>
          <t>ALİ ÇELİK</t>
        </is>
      </c>
      <c r="E2720" s="156" t="n">
        <v>1568</v>
      </c>
      <c r="F2720" s="156" t="n">
        <v>671091</v>
      </c>
      <c r="G2720" s="157" t="n">
        <v>427.99</v>
      </c>
      <c r="H2720" s="156" t="n">
        <v>1528</v>
      </c>
    </row>
    <row r="2721" ht="48" customHeight="1" s="113">
      <c r="A2721" s="158" t="n">
        <v>46164</v>
      </c>
      <c r="B2721" s="156" t="inlineStr">
        <is>
          <t>M016</t>
        </is>
      </c>
      <c r="C2721" s="156" t="inlineStr">
        <is>
          <t>GAZİEMİR-2</t>
        </is>
      </c>
      <c r="D2721" s="156" t="inlineStr">
        <is>
          <t>ALİ ÇELİK</t>
        </is>
      </c>
      <c r="E2721" s="156" t="n">
        <v>2755</v>
      </c>
      <c r="F2721" s="156" t="n">
        <v>1034463</v>
      </c>
      <c r="G2721" s="157" t="n">
        <v>375.49</v>
      </c>
      <c r="H2721" s="156" t="n">
        <v>2831</v>
      </c>
    </row>
    <row r="2722" ht="48" customHeight="1" s="113">
      <c r="A2722" s="158" t="n">
        <v>46164</v>
      </c>
      <c r="B2722" s="156" t="inlineStr">
        <is>
          <t>M017</t>
        </is>
      </c>
      <c r="C2722" s="156" t="inlineStr">
        <is>
          <t>GAZİEMİR-3</t>
        </is>
      </c>
      <c r="D2722" s="156" t="inlineStr">
        <is>
          <t>ALİ ÇELİK</t>
        </is>
      </c>
      <c r="E2722" s="156" t="n">
        <v>1624</v>
      </c>
      <c r="F2722" s="156" t="n">
        <v>479900</v>
      </c>
      <c r="G2722" s="157" t="n">
        <v>295.5</v>
      </c>
      <c r="H2722" s="156" t="n">
        <v>1739</v>
      </c>
    </row>
    <row r="2723" ht="48" customHeight="1" s="113">
      <c r="A2723" s="158" t="n">
        <v>46164</v>
      </c>
      <c r="B2723" s="156" t="inlineStr">
        <is>
          <t>M018</t>
        </is>
      </c>
      <c r="C2723" s="156" t="inlineStr">
        <is>
          <t>GAZİEMİR-4</t>
        </is>
      </c>
      <c r="D2723" s="156" t="inlineStr">
        <is>
          <t>ALİ ÇELİK</t>
        </is>
      </c>
      <c r="E2723" s="156" t="n">
        <v>2344</v>
      </c>
      <c r="F2723" s="156" t="n">
        <v>938627</v>
      </c>
      <c r="G2723" s="157" t="n">
        <v>400.44</v>
      </c>
      <c r="H2723" s="156" t="n">
        <v>2448</v>
      </c>
    </row>
    <row r="2724" ht="24" customHeight="1" s="113">
      <c r="A2724" s="158" t="n">
        <v>46164</v>
      </c>
      <c r="B2724" s="156" t="inlineStr">
        <is>
          <t>M019</t>
        </is>
      </c>
      <c r="C2724" s="156" t="inlineStr">
        <is>
          <t>GAZİEMİR-5</t>
        </is>
      </c>
      <c r="D2724" s="156" t="inlineStr">
        <is>
          <t>ALİ ÇELİK</t>
        </is>
      </c>
      <c r="E2724" s="156" t="n">
        <v>2329</v>
      </c>
      <c r="F2724" s="156" t="n">
        <v>569986</v>
      </c>
      <c r="G2724" s="157" t="n">
        <v>244.73</v>
      </c>
      <c r="H2724" s="156" t="n">
        <v>2352</v>
      </c>
    </row>
    <row r="2725" ht="36" customHeight="1" s="113">
      <c r="A2725" s="158" t="n">
        <v>46164</v>
      </c>
      <c r="B2725" s="156" t="inlineStr">
        <is>
          <t>M020</t>
        </is>
      </c>
      <c r="C2725" s="156" t="inlineStr">
        <is>
          <t>GAZİEMİR-6</t>
        </is>
      </c>
      <c r="D2725" s="156" t="inlineStr">
        <is>
          <t>ALİ ÇELİK</t>
        </is>
      </c>
      <c r="E2725" s="156" t="n">
        <v>589</v>
      </c>
      <c r="F2725" s="156" t="n">
        <v>222002</v>
      </c>
      <c r="G2725" s="157" t="n">
        <v>376.91</v>
      </c>
      <c r="H2725" s="156" t="n">
        <v>580</v>
      </c>
    </row>
    <row r="2726" ht="24" customHeight="1" s="113">
      <c r="A2726" s="158" t="n">
        <v>46164</v>
      </c>
      <c r="B2726" s="156" t="inlineStr">
        <is>
          <t>M021</t>
        </is>
      </c>
      <c r="C2726" s="156" t="inlineStr">
        <is>
          <t>GAZİEMİR-7</t>
        </is>
      </c>
      <c r="D2726" s="156" t="inlineStr">
        <is>
          <t>ALİ ÇELİK</t>
        </is>
      </c>
      <c r="E2726" s="156" t="n">
        <v>3569</v>
      </c>
      <c r="F2726" s="156" t="n">
        <v>1131264</v>
      </c>
      <c r="G2726" s="157" t="n">
        <v>316.97</v>
      </c>
      <c r="H2726" s="156" t="n">
        <v>3720</v>
      </c>
    </row>
    <row r="2727" ht="36" customHeight="1" s="113">
      <c r="A2727" s="158" t="n">
        <v>46164</v>
      </c>
      <c r="B2727" s="156" t="inlineStr">
        <is>
          <t>M022</t>
        </is>
      </c>
      <c r="C2727" s="156" t="inlineStr">
        <is>
          <t>GEDİZ</t>
        </is>
      </c>
      <c r="D2727" s="156" t="inlineStr">
        <is>
          <t>DERYA YARDIMCI</t>
        </is>
      </c>
      <c r="E2727" s="156" t="n">
        <v>909</v>
      </c>
      <c r="F2727" s="156" t="n">
        <v>377439</v>
      </c>
      <c r="G2727" s="157" t="n">
        <v>415.22</v>
      </c>
      <c r="H2727" s="156" t="n">
        <v>841</v>
      </c>
    </row>
    <row r="2728" ht="24" customHeight="1" s="113">
      <c r="A2728" s="158" t="n">
        <v>46164</v>
      </c>
      <c r="B2728" s="156" t="inlineStr">
        <is>
          <t>M023</t>
        </is>
      </c>
      <c r="C2728" s="156" t="inlineStr">
        <is>
          <t>GÖZTEPE</t>
        </is>
      </c>
      <c r="D2728" s="156" t="inlineStr">
        <is>
          <t>ERTAN TEKİ</t>
        </is>
      </c>
      <c r="E2728" s="156" t="n">
        <v>3619</v>
      </c>
      <c r="F2728" s="156" t="n">
        <v>1296372</v>
      </c>
      <c r="G2728" s="157" t="n">
        <v>358.21</v>
      </c>
      <c r="H2728" s="156" t="n">
        <v>3870</v>
      </c>
    </row>
    <row r="2729" ht="36" customHeight="1" s="113">
      <c r="A2729" s="158" t="n">
        <v>46164</v>
      </c>
      <c r="B2729" s="156" t="inlineStr">
        <is>
          <t>M024</t>
        </is>
      </c>
      <c r="C2729" s="156" t="inlineStr">
        <is>
          <t>GÜMÜŞPALA</t>
        </is>
      </c>
      <c r="D2729" s="156" t="inlineStr">
        <is>
          <t>DERYA YARDIMCI</t>
        </is>
      </c>
      <c r="E2729" s="156" t="n">
        <v>3475</v>
      </c>
      <c r="F2729" s="156" t="n">
        <v>1882288</v>
      </c>
      <c r="G2729" s="157" t="n">
        <v>541.67</v>
      </c>
      <c r="H2729" s="156" t="n">
        <v>3652</v>
      </c>
    </row>
    <row r="2730" ht="48" customHeight="1" s="113">
      <c r="A2730" s="158" t="n">
        <v>46164</v>
      </c>
      <c r="B2730" s="156" t="inlineStr">
        <is>
          <t>M025</t>
        </is>
      </c>
      <c r="C2730" s="156" t="inlineStr">
        <is>
          <t>HAL DEPO</t>
        </is>
      </c>
      <c r="D2730" s="156" t="inlineStr">
        <is>
          <t>HALİT BAŞDAŞ</t>
        </is>
      </c>
      <c r="E2730" s="156" t="n">
        <v>0</v>
      </c>
      <c r="F2730" s="156" t="n">
        <v>0</v>
      </c>
      <c r="G2730" s="156" t="n">
        <v>0</v>
      </c>
      <c r="H2730" s="156" t="n">
        <v>0</v>
      </c>
    </row>
    <row r="2731" ht="24" customHeight="1" s="113">
      <c r="A2731" s="158" t="n">
        <v>46164</v>
      </c>
      <c r="B2731" s="156" t="inlineStr">
        <is>
          <t>M026</t>
        </is>
      </c>
      <c r="C2731" s="156" t="inlineStr">
        <is>
          <t>HARMANDALI</t>
        </is>
      </c>
      <c r="D2731" s="156" t="inlineStr">
        <is>
          <t>DERYA YARDIMCI</t>
        </is>
      </c>
      <c r="E2731" s="156" t="n">
        <v>2881</v>
      </c>
      <c r="F2731" s="156" t="n">
        <v>1012494</v>
      </c>
      <c r="G2731" s="157" t="n">
        <v>351.44</v>
      </c>
      <c r="H2731" s="156" t="n">
        <v>2670</v>
      </c>
    </row>
    <row r="2732" ht="24" customHeight="1" s="113">
      <c r="A2732" s="158" t="n">
        <v>46164</v>
      </c>
      <c r="B2732" s="156" t="inlineStr">
        <is>
          <t>M027</t>
        </is>
      </c>
      <c r="C2732" s="156" t="inlineStr">
        <is>
          <t>HATAY</t>
        </is>
      </c>
      <c r="D2732" s="156" t="inlineStr">
        <is>
          <t>ERTAN TEKİ</t>
        </is>
      </c>
      <c r="E2732" s="156" t="n">
        <v>3223</v>
      </c>
      <c r="F2732" s="156" t="n">
        <v>1148432</v>
      </c>
      <c r="G2732" s="157" t="n">
        <v>356.32</v>
      </c>
      <c r="H2732" s="156" t="n">
        <v>3472</v>
      </c>
    </row>
    <row r="2733" ht="36" customHeight="1" s="113">
      <c r="A2733" s="158" t="n">
        <v>46164</v>
      </c>
      <c r="B2733" s="156" t="inlineStr">
        <is>
          <t>M028</t>
        </is>
      </c>
      <c r="C2733" s="156" t="inlineStr">
        <is>
          <t>KARŞIYAKA-1</t>
        </is>
      </c>
      <c r="D2733" s="156" t="inlineStr">
        <is>
          <t>DERYA YARDIMCI</t>
        </is>
      </c>
      <c r="E2733" s="156" t="n">
        <v>3334</v>
      </c>
      <c r="F2733" s="156" t="n">
        <v>1242056</v>
      </c>
      <c r="G2733" s="157" t="n">
        <v>372.54</v>
      </c>
      <c r="H2733" s="156" t="n">
        <v>3355</v>
      </c>
    </row>
    <row r="2734" ht="36" customHeight="1" s="113">
      <c r="A2734" s="158" t="n">
        <v>46164</v>
      </c>
      <c r="B2734" s="156" t="inlineStr">
        <is>
          <t>M029</t>
        </is>
      </c>
      <c r="C2734" s="156" t="inlineStr">
        <is>
          <t>KARŞIYAKA-2</t>
        </is>
      </c>
      <c r="D2734" s="156" t="inlineStr">
        <is>
          <t>DERYA YARDIMCI</t>
        </is>
      </c>
      <c r="E2734" s="156" t="n">
        <v>876</v>
      </c>
      <c r="F2734" s="156" t="n">
        <v>252410</v>
      </c>
      <c r="G2734" s="157" t="n">
        <v>288.14</v>
      </c>
      <c r="H2734" s="156" t="n">
        <v>933</v>
      </c>
    </row>
    <row r="2735" ht="24" customHeight="1" s="113">
      <c r="A2735" s="158" t="n">
        <v>46164</v>
      </c>
      <c r="B2735" s="156" t="inlineStr">
        <is>
          <t>M030</t>
        </is>
      </c>
      <c r="C2735" s="156" t="inlineStr">
        <is>
          <t>MANAVKUYU</t>
        </is>
      </c>
      <c r="D2735" s="156" t="inlineStr">
        <is>
          <t>DERYA YARDIMCI</t>
        </is>
      </c>
      <c r="E2735" s="156" t="n">
        <v>1881</v>
      </c>
      <c r="F2735" s="156" t="n">
        <v>441831</v>
      </c>
      <c r="G2735" s="157" t="n">
        <v>234.89</v>
      </c>
      <c r="H2735" s="156" t="n">
        <v>1707</v>
      </c>
    </row>
    <row r="2736" ht="24" customHeight="1" s="113">
      <c r="A2736" s="158" t="n">
        <v>46164</v>
      </c>
      <c r="B2736" s="156" t="inlineStr">
        <is>
          <t>M031</t>
        </is>
      </c>
      <c r="C2736" s="156" t="inlineStr">
        <is>
          <t>MENDERES</t>
        </is>
      </c>
      <c r="D2736" s="156" t="inlineStr">
        <is>
          <t>CÜNEYT ÇIKRIKÇI - AYŞE AVCU</t>
        </is>
      </c>
      <c r="E2736" s="156" t="n">
        <v>3882</v>
      </c>
      <c r="F2736" s="156" t="n">
        <v>947261</v>
      </c>
      <c r="G2736" s="157" t="n">
        <v>244.01</v>
      </c>
      <c r="H2736" s="156" t="n">
        <v>3845</v>
      </c>
    </row>
    <row r="2737" ht="24" customHeight="1" s="113">
      <c r="A2737" s="158" t="n">
        <v>46164</v>
      </c>
      <c r="B2737" s="156" t="inlineStr">
        <is>
          <t>M032</t>
        </is>
      </c>
      <c r="C2737" s="156" t="inlineStr">
        <is>
          <t>MENDERES DEPO</t>
        </is>
      </c>
      <c r="D2737" s="156" t="inlineStr">
        <is>
          <t>AYHAN DAŞDEMİR</t>
        </is>
      </c>
      <c r="E2737" s="156" t="n">
        <v>0</v>
      </c>
      <c r="F2737" s="156" t="n">
        <v>0</v>
      </c>
      <c r="G2737" s="156" t="n">
        <v>0</v>
      </c>
      <c r="H2737" s="156" t="n">
        <v>0</v>
      </c>
    </row>
    <row r="2738" ht="27.75" customHeight="1" s="113">
      <c r="A2738" s="158" t="n">
        <v>46164</v>
      </c>
      <c r="B2738" s="156" t="inlineStr">
        <is>
          <t>M033</t>
        </is>
      </c>
      <c r="C2738" s="156" t="inlineStr">
        <is>
          <t>MERKEZ</t>
        </is>
      </c>
      <c r="D2738" s="156" t="inlineStr">
        <is>
          <t>GENEL MÜDÜR</t>
        </is>
      </c>
      <c r="E2738" s="156" t="n">
        <v>0</v>
      </c>
      <c r="F2738" s="156" t="n">
        <v>0</v>
      </c>
      <c r="G2738" s="156" t="n">
        <v>0</v>
      </c>
      <c r="H2738" s="156" t="n">
        <v>0</v>
      </c>
    </row>
    <row r="2739" ht="24" customHeight="1" s="113">
      <c r="A2739" s="158" t="n">
        <v>46164</v>
      </c>
      <c r="B2739" s="156" t="inlineStr">
        <is>
          <t>M034</t>
        </is>
      </c>
      <c r="C2739" s="156" t="inlineStr">
        <is>
          <t>NARLIDERE</t>
        </is>
      </c>
      <c r="D2739" s="156" t="inlineStr">
        <is>
          <t>ERTAN TEKİ</t>
        </is>
      </c>
      <c r="E2739" s="156" t="n">
        <v>4368</v>
      </c>
      <c r="F2739" s="156" t="n">
        <v>962322</v>
      </c>
      <c r="G2739" s="157" t="n">
        <v>220.31</v>
      </c>
      <c r="H2739" s="156" t="n">
        <v>4284</v>
      </c>
    </row>
    <row r="2740" ht="48" customHeight="1" s="113">
      <c r="A2740" s="158" t="n">
        <v>46164</v>
      </c>
      <c r="B2740" s="156" t="inlineStr">
        <is>
          <t>M035</t>
        </is>
      </c>
      <c r="C2740" s="156" t="inlineStr">
        <is>
          <t>OSMANGAZİ</t>
        </is>
      </c>
      <c r="D2740" s="156" t="inlineStr">
        <is>
          <t>DERYA YARDIMCI</t>
        </is>
      </c>
      <c r="E2740" s="156" t="n">
        <v>4635</v>
      </c>
      <c r="F2740" s="156" t="n">
        <v>1541354</v>
      </c>
      <c r="G2740" s="157" t="n">
        <v>332.55</v>
      </c>
      <c r="H2740" s="156" t="n">
        <v>4449</v>
      </c>
    </row>
    <row r="2741" ht="48" customHeight="1" s="113">
      <c r="A2741" s="158" t="n">
        <v>46164</v>
      </c>
      <c r="B2741" s="156" t="inlineStr">
        <is>
          <t>M036</t>
        </is>
      </c>
      <c r="C2741" s="156" t="inlineStr">
        <is>
          <t>POLİGON</t>
        </is>
      </c>
      <c r="D2741" s="156" t="inlineStr">
        <is>
          <t>ERTAN TEKİ</t>
        </is>
      </c>
      <c r="E2741" s="156" t="n">
        <v>1912</v>
      </c>
      <c r="F2741" s="156" t="n">
        <v>415823</v>
      </c>
      <c r="G2741" s="157" t="n">
        <v>217.48</v>
      </c>
      <c r="H2741" s="156" t="n">
        <v>2002</v>
      </c>
    </row>
    <row r="2742" ht="48" customHeight="1" s="113">
      <c r="A2742" s="158" t="n">
        <v>46164</v>
      </c>
      <c r="B2742" s="156" t="inlineStr">
        <is>
          <t>M037</t>
        </is>
      </c>
      <c r="C2742" s="156" t="inlineStr">
        <is>
          <t>SEFERİHİSAR</t>
        </is>
      </c>
      <c r="D2742" s="156" t="inlineStr">
        <is>
          <t>ERTAN TEKİ</t>
        </is>
      </c>
      <c r="E2742" s="156" t="n">
        <v>3116</v>
      </c>
      <c r="F2742" s="156" t="n">
        <v>1241804</v>
      </c>
      <c r="G2742" s="157" t="n">
        <v>398.53</v>
      </c>
      <c r="H2742" s="156" t="n">
        <v>3016</v>
      </c>
    </row>
    <row r="2743" ht="48" customHeight="1" s="113">
      <c r="A2743" s="158" t="n">
        <v>46164</v>
      </c>
      <c r="B2743" s="156" t="inlineStr">
        <is>
          <t>M038</t>
        </is>
      </c>
      <c r="C2743" s="156" t="inlineStr">
        <is>
          <t>TORBALI 1</t>
        </is>
      </c>
      <c r="D2743" s="156" t="inlineStr">
        <is>
          <t>CÜNEYT ÇIKRIKÇI - AYŞE AVCU</t>
        </is>
      </c>
      <c r="E2743" s="156" t="n">
        <v>1966</v>
      </c>
      <c r="F2743" s="156" t="n">
        <v>968877</v>
      </c>
      <c r="G2743" s="157" t="n">
        <v>492.82</v>
      </c>
      <c r="H2743" s="156" t="n">
        <v>2040</v>
      </c>
    </row>
    <row r="2744" ht="48" customHeight="1" s="113">
      <c r="A2744" s="158" t="n">
        <v>46164</v>
      </c>
      <c r="B2744" s="156" t="inlineStr">
        <is>
          <t>M039</t>
        </is>
      </c>
      <c r="C2744" s="156" t="inlineStr">
        <is>
          <t>TORBALI 2</t>
        </is>
      </c>
      <c r="D2744" s="156" t="inlineStr">
        <is>
          <t>CÜNEYT ÇIKRIKÇI - AYŞE AVCU</t>
        </is>
      </c>
      <c r="E2744" s="156" t="n">
        <v>3207</v>
      </c>
      <c r="F2744" s="156" t="n">
        <v>1072710</v>
      </c>
      <c r="G2744" s="157" t="n">
        <v>334.49</v>
      </c>
      <c r="H2744" s="156" t="n">
        <v>2888</v>
      </c>
    </row>
    <row r="2745" ht="48" customHeight="1" s="113">
      <c r="A2745" s="158" t="n">
        <v>46164</v>
      </c>
      <c r="B2745" s="156" t="inlineStr">
        <is>
          <t>M040</t>
        </is>
      </c>
      <c r="C2745" s="156" t="inlineStr">
        <is>
          <t>TORBALI 3</t>
        </is>
      </c>
      <c r="D2745" s="156" t="inlineStr">
        <is>
          <t>CÜNEYT ÇIKRIKÇI - AYŞE AVCU</t>
        </is>
      </c>
      <c r="E2745" s="156" t="n">
        <v>1892</v>
      </c>
      <c r="F2745" s="156" t="n">
        <v>582650</v>
      </c>
      <c r="G2745" s="157" t="n">
        <v>307.95</v>
      </c>
      <c r="H2745" s="156" t="n">
        <v>1871</v>
      </c>
    </row>
    <row r="2746" ht="48" customHeight="1" s="113">
      <c r="A2746" s="158" t="n">
        <v>46164</v>
      </c>
      <c r="B2746" s="156" t="inlineStr">
        <is>
          <t>M041</t>
        </is>
      </c>
      <c r="C2746" s="156" t="inlineStr">
        <is>
          <t>TORBALI 4</t>
        </is>
      </c>
      <c r="D2746" s="156" t="inlineStr">
        <is>
          <t>CÜNEYT ÇIKRIKÇI - AYŞE AVCU</t>
        </is>
      </c>
      <c r="E2746" s="156" t="n">
        <v>4010</v>
      </c>
      <c r="F2746" s="156" t="n">
        <v>1903017</v>
      </c>
      <c r="G2746" s="157" t="n">
        <v>474.57</v>
      </c>
      <c r="H2746" s="156" t="n">
        <v>3636</v>
      </c>
    </row>
    <row r="2747" ht="24" customHeight="1" s="113">
      <c r="A2747" s="158" t="n">
        <v>46164</v>
      </c>
      <c r="B2747" s="156" t="inlineStr">
        <is>
          <t>M042</t>
        </is>
      </c>
      <c r="C2747" s="156" t="inlineStr">
        <is>
          <t>TORBALI 5</t>
        </is>
      </c>
      <c r="D2747" s="156" t="inlineStr">
        <is>
          <t>CÜNEYT ÇIKRIKÇI - AYŞE AVCU</t>
        </is>
      </c>
      <c r="E2747" s="156" t="n">
        <v>4033</v>
      </c>
      <c r="F2747" s="156" t="n">
        <v>1488275</v>
      </c>
      <c r="G2747" s="157" t="n">
        <v>369.02</v>
      </c>
      <c r="H2747" s="156" t="n">
        <v>3983</v>
      </c>
    </row>
    <row r="2748" ht="36" customHeight="1" s="113">
      <c r="A2748" s="158" t="n">
        <v>46164</v>
      </c>
      <c r="B2748" s="156" t="inlineStr">
        <is>
          <t>M043</t>
        </is>
      </c>
      <c r="C2748" s="156" t="inlineStr">
        <is>
          <t>YAPICIOĞLU</t>
        </is>
      </c>
      <c r="D2748" s="156" t="inlineStr">
        <is>
          <t>ERTAN TEKİ</t>
        </is>
      </c>
      <c r="E2748" s="156" t="n">
        <v>1396</v>
      </c>
      <c r="F2748" s="156" t="n">
        <v>596561</v>
      </c>
      <c r="G2748" s="157" t="n">
        <v>427.34</v>
      </c>
      <c r="H2748" s="156" t="n">
        <v>1262</v>
      </c>
    </row>
    <row r="2749" ht="24" customHeight="1" s="113">
      <c r="A2749" s="158" t="n">
        <v>46164</v>
      </c>
      <c r="B2749" s="156" t="inlineStr">
        <is>
          <t>M044</t>
        </is>
      </c>
      <c r="C2749" s="156" t="inlineStr">
        <is>
          <t>YEŞİLOVA</t>
        </is>
      </c>
      <c r="D2749" s="156" t="inlineStr">
        <is>
          <t>DERYA YARDIMCI</t>
        </is>
      </c>
      <c r="E2749" s="156" t="n">
        <v>830</v>
      </c>
      <c r="F2749" s="156" t="n">
        <v>153810</v>
      </c>
      <c r="G2749" s="157" t="n">
        <v>185.31</v>
      </c>
      <c r="H2749" s="156" t="n">
        <v>880</v>
      </c>
    </row>
    <row r="2750" ht="36" customHeight="1" s="113">
      <c r="A2750" s="158" t="n">
        <v>46164</v>
      </c>
      <c r="B2750" s="156" t="inlineStr">
        <is>
          <t>M045</t>
        </is>
      </c>
      <c r="C2750" s="156" t="inlineStr">
        <is>
          <t>Z1  ET DEPO</t>
        </is>
      </c>
      <c r="D2750" s="156" t="inlineStr">
        <is>
          <t>FARUK MALKOÇ</t>
        </is>
      </c>
      <c r="E2750" s="156" t="n">
        <v>0</v>
      </c>
      <c r="F2750" s="156" t="n">
        <v>0</v>
      </c>
      <c r="G2750" s="156" t="n">
        <v>0</v>
      </c>
      <c r="H2750" s="156" t="n">
        <v>0</v>
      </c>
    </row>
    <row r="2751" ht="36" customHeight="1" s="113">
      <c r="A2751" s="158" t="n">
        <v>46164</v>
      </c>
      <c r="B2751" s="156" t="inlineStr">
        <is>
          <t>M046</t>
        </is>
      </c>
      <c r="C2751" s="156" t="inlineStr">
        <is>
          <t>ÇAMDİBİ</t>
        </is>
      </c>
      <c r="D2751" s="156" t="inlineStr">
        <is>
          <t>DERYA YARDIMCI</t>
        </is>
      </c>
      <c r="E2751" s="156" t="n">
        <v>3511</v>
      </c>
      <c r="F2751" s="156" t="n">
        <v>778644</v>
      </c>
      <c r="G2751" s="157" t="n">
        <v>221.77</v>
      </c>
      <c r="H2751" s="156" t="n">
        <v>3576</v>
      </c>
    </row>
    <row r="2752" ht="24" customHeight="1" s="113">
      <c r="A2752" s="158" t="n">
        <v>46164</v>
      </c>
      <c r="B2752" s="156" t="inlineStr">
        <is>
          <t>M047</t>
        </is>
      </c>
      <c r="C2752" s="156" t="inlineStr">
        <is>
          <t>ÇİFTLİK</t>
        </is>
      </c>
      <c r="D2752" s="156" t="inlineStr">
        <is>
          <t>CEBRAİL ÇİÇEK</t>
        </is>
      </c>
      <c r="E2752" s="156" t="n">
        <v>0</v>
      </c>
      <c r="F2752" s="156" t="n">
        <v>0</v>
      </c>
      <c r="G2752" s="156" t="n">
        <v>0</v>
      </c>
      <c r="H2752" s="156" t="n">
        <v>0</v>
      </c>
    </row>
    <row r="2753" ht="48" customHeight="1" s="113">
      <c r="A2753" s="158" t="n">
        <v>46164</v>
      </c>
      <c r="B2753" s="156" t="inlineStr">
        <is>
          <t>M048</t>
        </is>
      </c>
      <c r="C2753" s="156" t="inlineStr">
        <is>
          <t>ÇİĞLİ</t>
        </is>
      </c>
      <c r="D2753" s="156" t="inlineStr">
        <is>
          <t>DERYA YARDIMCI</t>
        </is>
      </c>
      <c r="E2753" s="156" t="n">
        <v>2200</v>
      </c>
      <c r="F2753" s="156" t="n">
        <v>407405</v>
      </c>
      <c r="G2753" s="157" t="n">
        <v>185.18</v>
      </c>
      <c r="H2753" s="156" t="n">
        <v>2233</v>
      </c>
    </row>
    <row r="2754" ht="48" customHeight="1" s="113">
      <c r="A2754" s="158" t="n">
        <v>46164</v>
      </c>
      <c r="B2754" s="156" t="inlineStr">
        <is>
          <t>M049</t>
        </is>
      </c>
      <c r="C2754" s="156" t="inlineStr">
        <is>
          <t>ÖZDERE</t>
        </is>
      </c>
      <c r="D2754" s="156" t="inlineStr">
        <is>
          <t>CÜNEYT ÇIKRIKÇI - AYŞE AVCU</t>
        </is>
      </c>
      <c r="E2754" s="156" t="n">
        <v>862</v>
      </c>
      <c r="F2754" s="156" t="n">
        <v>274900</v>
      </c>
      <c r="G2754" s="157" t="n">
        <v>318.91</v>
      </c>
      <c r="H2754" s="156" t="n">
        <v>848</v>
      </c>
    </row>
    <row r="2755" ht="48" customHeight="1" s="113">
      <c r="A2755" s="158" t="n">
        <v>46164</v>
      </c>
      <c r="B2755" s="156" t="inlineStr">
        <is>
          <t>M050</t>
        </is>
      </c>
      <c r="C2755" s="156" t="inlineStr">
        <is>
          <t>İZMİRSPOR</t>
        </is>
      </c>
      <c r="D2755" s="156" t="inlineStr">
        <is>
          <t>ERTAN TEKİ</t>
        </is>
      </c>
      <c r="E2755" s="156" t="n">
        <v>3882</v>
      </c>
      <c r="F2755" s="156" t="n">
        <v>1815378</v>
      </c>
      <c r="G2755" s="157" t="n">
        <v>467.64</v>
      </c>
      <c r="H2755" s="156" t="n">
        <v>4066</v>
      </c>
    </row>
    <row r="2756" ht="48" customHeight="1" s="113">
      <c r="A2756" s="158" t="n">
        <v>46164</v>
      </c>
      <c r="B2756" s="156" t="inlineStr">
        <is>
          <t>M051</t>
        </is>
      </c>
      <c r="C2756" s="156" t="inlineStr">
        <is>
          <t>ŞİRİNYER</t>
        </is>
      </c>
      <c r="D2756" s="156" t="inlineStr">
        <is>
          <t>ERTAN TEKİ</t>
        </is>
      </c>
      <c r="E2756" s="156" t="n">
        <v>1153</v>
      </c>
      <c r="F2756" s="156" t="n">
        <v>553498</v>
      </c>
      <c r="G2756" s="157" t="n">
        <v>480.05</v>
      </c>
      <c r="H2756" s="156" t="n">
        <v>1090</v>
      </c>
    </row>
    <row r="2757" ht="48" customHeight="1" s="113">
      <c r="A2757" s="158" t="n">
        <v>46164</v>
      </c>
      <c r="B2757" s="156" t="inlineStr">
        <is>
          <t>M052</t>
        </is>
      </c>
      <c r="C2757" s="156" t="inlineStr">
        <is>
          <t>ŞİRİNYER 2</t>
        </is>
      </c>
      <c r="D2757" s="156" t="inlineStr">
        <is>
          <t>DERYA YARDIMCI</t>
        </is>
      </c>
      <c r="E2757" s="156" t="n">
        <v>1833</v>
      </c>
      <c r="F2757" s="156" t="n">
        <v>792870</v>
      </c>
      <c r="G2757" s="157" t="n">
        <v>432.55</v>
      </c>
      <c r="H2757" s="156" t="n">
        <v>1911</v>
      </c>
    </row>
    <row r="2758" ht="48" customHeight="1" s="113">
      <c r="A2758" s="158" t="n">
        <v>46164</v>
      </c>
      <c r="B2758" s="156" t="inlineStr">
        <is>
          <t>M057</t>
        </is>
      </c>
      <c r="C2758" s="156" t="inlineStr">
        <is>
          <t>BUCA2</t>
        </is>
      </c>
      <c r="D2758" s="156" t="inlineStr">
        <is>
          <t>ERTAN TEKİ</t>
        </is>
      </c>
      <c r="E2758" s="156" t="n">
        <v>0</v>
      </c>
      <c r="F2758" s="156" t="n">
        <v>0</v>
      </c>
      <c r="G2758" s="156" t="n">
        <v>0</v>
      </c>
      <c r="H2758" s="156" t="n">
        <v>0</v>
      </c>
    </row>
    <row r="2759" ht="48" customHeight="1" s="113">
      <c r="A2759" s="158" t="n">
        <v>46165</v>
      </c>
      <c r="B2759" s="156" t="inlineStr">
        <is>
          <t>M001</t>
        </is>
      </c>
      <c r="C2759" s="156" t="inlineStr">
        <is>
          <t>AKEVLER</t>
        </is>
      </c>
      <c r="D2759" s="156" t="inlineStr">
        <is>
          <t>ERTAN TEKİ</t>
        </is>
      </c>
      <c r="E2759" s="156" t="n">
        <v>1632</v>
      </c>
      <c r="F2759" s="156" t="n">
        <v>604104</v>
      </c>
      <c r="G2759" s="157" t="n">
        <v>370.16</v>
      </c>
      <c r="H2759" s="156" t="n">
        <v>1706</v>
      </c>
    </row>
    <row r="2760" ht="36" customHeight="1" s="113">
      <c r="A2760" s="158" t="n">
        <v>46165</v>
      </c>
      <c r="B2760" s="156" t="inlineStr">
        <is>
          <t>M002</t>
        </is>
      </c>
      <c r="C2760" s="156" t="inlineStr">
        <is>
          <t>AYDIN EFELER</t>
        </is>
      </c>
      <c r="D2760" s="156" t="inlineStr">
        <is>
          <t>CÜNEYT ÇIKRIKÇI - AYŞE AVCU</t>
        </is>
      </c>
      <c r="E2760" s="156" t="n">
        <v>3282</v>
      </c>
      <c r="F2760" s="156" t="n">
        <v>1080882</v>
      </c>
      <c r="G2760" s="157" t="n">
        <v>329.34</v>
      </c>
      <c r="H2760" s="156" t="n">
        <v>2980</v>
      </c>
    </row>
    <row r="2761" ht="24" customHeight="1" s="113">
      <c r="A2761" s="158" t="n">
        <v>46165</v>
      </c>
      <c r="B2761" s="156" t="inlineStr">
        <is>
          <t>M003</t>
        </is>
      </c>
      <c r="C2761" s="156" t="inlineStr">
        <is>
          <t>AYDIN EFELER-2</t>
        </is>
      </c>
      <c r="D2761" s="156" t="inlineStr">
        <is>
          <t>CÜNEYT ÇIKRIKÇI - AYŞE AVCU</t>
        </is>
      </c>
      <c r="E2761" s="156" t="n">
        <v>1659</v>
      </c>
      <c r="F2761" s="156" t="n">
        <v>690220</v>
      </c>
      <c r="G2761" s="157" t="n">
        <v>416.05</v>
      </c>
      <c r="H2761" s="156" t="n">
        <v>1536</v>
      </c>
    </row>
    <row r="2762" ht="36" customHeight="1" s="113">
      <c r="A2762" s="158" t="n">
        <v>46165</v>
      </c>
      <c r="B2762" s="156" t="inlineStr">
        <is>
          <t>M004</t>
        </is>
      </c>
      <c r="C2762" s="156" t="inlineStr">
        <is>
          <t>AYDIN FATİH</t>
        </is>
      </c>
      <c r="D2762" s="156" t="inlineStr">
        <is>
          <t>CÜNEYT ÇIKRIKÇI - AYŞE AVCU</t>
        </is>
      </c>
      <c r="E2762" s="156" t="n">
        <v>1286</v>
      </c>
      <c r="F2762" s="156" t="n">
        <v>485951</v>
      </c>
      <c r="G2762" s="157" t="n">
        <v>377.88</v>
      </c>
      <c r="H2762" s="156" t="n">
        <v>1384</v>
      </c>
    </row>
    <row r="2763" ht="24" customHeight="1" s="113">
      <c r="A2763" s="158" t="n">
        <v>46165</v>
      </c>
      <c r="B2763" s="156" t="inlineStr">
        <is>
          <t>M005</t>
        </is>
      </c>
      <c r="C2763" s="156" t="inlineStr">
        <is>
          <t>AYDIN FATİH-2</t>
        </is>
      </c>
      <c r="D2763" s="156" t="inlineStr">
        <is>
          <t>CÜNEYT ÇIKRIKÇI - AYŞE AVCU</t>
        </is>
      </c>
      <c r="E2763" s="156" t="n">
        <v>1499</v>
      </c>
      <c r="F2763" s="156" t="n">
        <v>836353</v>
      </c>
      <c r="G2763" s="157" t="n">
        <v>557.9400000000001</v>
      </c>
      <c r="H2763" s="156" t="n">
        <v>1464</v>
      </c>
    </row>
    <row r="2764" ht="36" customHeight="1" s="113">
      <c r="A2764" s="158" t="n">
        <v>46165</v>
      </c>
      <c r="B2764" s="156" t="inlineStr">
        <is>
          <t>M006</t>
        </is>
      </c>
      <c r="C2764" s="156" t="inlineStr">
        <is>
          <t>AYDIN GİRNE</t>
        </is>
      </c>
      <c r="D2764" s="156" t="inlineStr">
        <is>
          <t>CÜNEYT ÇIKRIKÇI - AYŞE AVCU</t>
        </is>
      </c>
      <c r="E2764" s="156" t="n">
        <v>1620</v>
      </c>
      <c r="F2764" s="156" t="n">
        <v>466895</v>
      </c>
      <c r="G2764" s="157" t="n">
        <v>288.21</v>
      </c>
      <c r="H2764" s="156" t="n">
        <v>1492</v>
      </c>
    </row>
    <row r="2765" ht="24" customHeight="1" s="113">
      <c r="A2765" s="158" t="n">
        <v>46165</v>
      </c>
      <c r="B2765" s="156" t="inlineStr">
        <is>
          <t>M007</t>
        </is>
      </c>
      <c r="C2765" s="156" t="inlineStr">
        <is>
          <t>AYDIN MİMARSİNAN</t>
        </is>
      </c>
      <c r="D2765" s="156" t="inlineStr">
        <is>
          <t>CÜNEYT ÇIKRIKÇI - AYŞE AVCU</t>
        </is>
      </c>
      <c r="E2765" s="156" t="n">
        <v>5354</v>
      </c>
      <c r="F2765" s="156" t="n">
        <v>1051395</v>
      </c>
      <c r="G2765" s="157" t="n">
        <v>196.38</v>
      </c>
      <c r="H2765" s="156" t="n">
        <v>5027</v>
      </c>
    </row>
    <row r="2766" ht="36" customHeight="1" s="113">
      <c r="A2766" s="158" t="n">
        <v>46165</v>
      </c>
      <c r="B2766" s="156" t="inlineStr">
        <is>
          <t>M008</t>
        </is>
      </c>
      <c r="C2766" s="156" t="inlineStr">
        <is>
          <t>AYRANCILAR</t>
        </is>
      </c>
      <c r="D2766" s="156" t="inlineStr">
        <is>
          <t>CÜNEYT ÇIKRIKÇI - AYŞE AVCU</t>
        </is>
      </c>
      <c r="E2766" s="156" t="n">
        <v>3372</v>
      </c>
      <c r="F2766" s="156" t="n">
        <v>713401</v>
      </c>
      <c r="G2766" s="157" t="n">
        <v>211.57</v>
      </c>
      <c r="H2766" s="156" t="n">
        <v>3511</v>
      </c>
    </row>
    <row r="2767" ht="36" customHeight="1" s="113">
      <c r="A2767" s="158" t="n">
        <v>46165</v>
      </c>
      <c r="B2767" s="156" t="inlineStr">
        <is>
          <t>M009</t>
        </is>
      </c>
      <c r="C2767" s="156" t="inlineStr">
        <is>
          <t>BALÇOVA</t>
        </is>
      </c>
      <c r="D2767" s="156" t="inlineStr">
        <is>
          <t>ERTAN TEKİ</t>
        </is>
      </c>
      <c r="E2767" s="156" t="n">
        <v>4431</v>
      </c>
      <c r="F2767" s="156" t="n">
        <v>764008</v>
      </c>
      <c r="G2767" s="157" t="n">
        <v>172.42</v>
      </c>
      <c r="H2767" s="156" t="n">
        <v>4290</v>
      </c>
    </row>
    <row r="2768" ht="36" customHeight="1" s="113">
      <c r="A2768" s="158" t="n">
        <v>46165</v>
      </c>
      <c r="B2768" s="156" t="inlineStr">
        <is>
          <t>M010</t>
        </is>
      </c>
      <c r="C2768" s="156" t="inlineStr">
        <is>
          <t>BAYRAKLI</t>
        </is>
      </c>
      <c r="D2768" s="156" t="inlineStr">
        <is>
          <t>DERYA YARDIMCI</t>
        </is>
      </c>
      <c r="E2768" s="156" t="n">
        <v>4073</v>
      </c>
      <c r="F2768" s="156" t="n">
        <v>1117913</v>
      </c>
      <c r="G2768" s="157" t="n">
        <v>274.47</v>
      </c>
      <c r="H2768" s="156" t="n">
        <v>4043</v>
      </c>
    </row>
    <row r="2769" ht="48" customHeight="1" s="113">
      <c r="A2769" s="158" t="n">
        <v>46165</v>
      </c>
      <c r="B2769" s="156" t="inlineStr">
        <is>
          <t>M011</t>
        </is>
      </c>
      <c r="C2769" s="156" t="inlineStr">
        <is>
          <t>BOZYAKA</t>
        </is>
      </c>
      <c r="D2769" s="156" t="inlineStr">
        <is>
          <t>ERTAN TEKİ</t>
        </is>
      </c>
      <c r="E2769" s="156" t="n">
        <v>2738</v>
      </c>
      <c r="F2769" s="156" t="n">
        <v>1085406</v>
      </c>
      <c r="G2769" s="157" t="n">
        <v>396.42</v>
      </c>
      <c r="H2769" s="156" t="n">
        <v>2653</v>
      </c>
    </row>
    <row r="2770" ht="36" customHeight="1" s="113">
      <c r="A2770" s="158" t="n">
        <v>46165</v>
      </c>
      <c r="B2770" s="156" t="inlineStr">
        <is>
          <t>M012</t>
        </is>
      </c>
      <c r="C2770" s="156" t="inlineStr">
        <is>
          <t xml:space="preserve">BUCA </t>
        </is>
      </c>
      <c r="D2770" s="156" t="inlineStr">
        <is>
          <t>DERYA YARDIMCI</t>
        </is>
      </c>
      <c r="E2770" s="156" t="n">
        <v>1170</v>
      </c>
      <c r="F2770" s="156" t="n">
        <v>467130</v>
      </c>
      <c r="G2770" s="157" t="n">
        <v>399.26</v>
      </c>
      <c r="H2770" s="156" t="n">
        <v>1255</v>
      </c>
    </row>
    <row r="2771" ht="41.25" customHeight="1" s="113">
      <c r="A2771" s="158" t="n">
        <v>46165</v>
      </c>
      <c r="B2771" s="156" t="inlineStr">
        <is>
          <t>M013</t>
        </is>
      </c>
      <c r="C2771" s="156" t="inlineStr">
        <is>
          <t>DEDEBAŞI</t>
        </is>
      </c>
      <c r="D2771" s="156" t="inlineStr">
        <is>
          <t>DERYA YARDIMCI</t>
        </is>
      </c>
      <c r="E2771" s="156" t="n">
        <v>2779</v>
      </c>
      <c r="F2771" s="156" t="n">
        <v>1192504</v>
      </c>
      <c r="G2771" s="157" t="n">
        <v>429.11</v>
      </c>
      <c r="H2771" s="156" t="n">
        <v>2777</v>
      </c>
    </row>
    <row r="2772" ht="24" customHeight="1" s="113">
      <c r="A2772" s="158" t="n">
        <v>46165</v>
      </c>
      <c r="B2772" s="156" t="inlineStr">
        <is>
          <t>M014</t>
        </is>
      </c>
      <c r="C2772" s="156" t="inlineStr">
        <is>
          <t>ESKİİZMİR</t>
        </is>
      </c>
      <c r="D2772" s="156" t="inlineStr">
        <is>
          <t>ERTAN TEKİ</t>
        </is>
      </c>
      <c r="E2772" s="156" t="n">
        <v>3413</v>
      </c>
      <c r="F2772" s="156" t="n">
        <v>1592958</v>
      </c>
      <c r="G2772" s="157" t="n">
        <v>466.73</v>
      </c>
      <c r="H2772" s="156" t="n">
        <v>3349</v>
      </c>
    </row>
    <row r="2773" ht="36" customHeight="1" s="113">
      <c r="A2773" s="158" t="n">
        <v>46165</v>
      </c>
      <c r="B2773" s="156" t="inlineStr">
        <is>
          <t>M015</t>
        </is>
      </c>
      <c r="C2773" s="156" t="inlineStr">
        <is>
          <t>GAZİEMİR-1</t>
        </is>
      </c>
      <c r="D2773" s="156" t="inlineStr">
        <is>
          <t>ALİ ÇELİK</t>
        </is>
      </c>
      <c r="E2773" s="156" t="n">
        <v>2742</v>
      </c>
      <c r="F2773" s="156" t="n">
        <v>1126995</v>
      </c>
      <c r="G2773" s="157" t="n">
        <v>411.01</v>
      </c>
      <c r="H2773" s="156" t="n">
        <v>2907</v>
      </c>
    </row>
    <row r="2774" ht="24" customHeight="1" s="113">
      <c r="A2774" s="158" t="n">
        <v>46165</v>
      </c>
      <c r="B2774" s="156" t="inlineStr">
        <is>
          <t>M016</t>
        </is>
      </c>
      <c r="C2774" s="156" t="inlineStr">
        <is>
          <t>GAZİEMİR-2</t>
        </is>
      </c>
      <c r="D2774" s="156" t="inlineStr">
        <is>
          <t>ALİ ÇELİK</t>
        </is>
      </c>
      <c r="E2774" s="156" t="n">
        <v>2743</v>
      </c>
      <c r="F2774" s="156" t="n">
        <v>886887</v>
      </c>
      <c r="G2774" s="157" t="n">
        <v>323.33</v>
      </c>
      <c r="H2774" s="156" t="n">
        <v>2575</v>
      </c>
    </row>
    <row r="2775" ht="24" customHeight="1" s="113">
      <c r="A2775" s="158" t="n">
        <v>46165</v>
      </c>
      <c r="B2775" s="156" t="inlineStr">
        <is>
          <t>M017</t>
        </is>
      </c>
      <c r="C2775" s="156" t="inlineStr">
        <is>
          <t>GAZİEMİR-3</t>
        </is>
      </c>
      <c r="D2775" s="156" t="inlineStr">
        <is>
          <t>ALİ ÇELİK</t>
        </is>
      </c>
      <c r="E2775" s="156" t="n">
        <v>2229</v>
      </c>
      <c r="F2775" s="156" t="n">
        <v>705327</v>
      </c>
      <c r="G2775" s="157" t="n">
        <v>316.43</v>
      </c>
      <c r="H2775" s="156" t="n">
        <v>2026</v>
      </c>
    </row>
    <row r="2776" ht="48" customHeight="1" s="113">
      <c r="A2776" s="158" t="n">
        <v>46165</v>
      </c>
      <c r="B2776" s="156" t="inlineStr">
        <is>
          <t>M018</t>
        </is>
      </c>
      <c r="C2776" s="156" t="inlineStr">
        <is>
          <t>GAZİEMİR-4</t>
        </is>
      </c>
      <c r="D2776" s="156" t="inlineStr">
        <is>
          <t>ALİ ÇELİK</t>
        </is>
      </c>
      <c r="E2776" s="156" t="n">
        <v>2594</v>
      </c>
      <c r="F2776" s="156" t="n">
        <v>980738</v>
      </c>
      <c r="G2776" s="157" t="n">
        <v>378.08</v>
      </c>
      <c r="H2776" s="156" t="n">
        <v>2518</v>
      </c>
    </row>
    <row r="2777" ht="48" customHeight="1" s="113">
      <c r="A2777" s="158" t="n">
        <v>46165</v>
      </c>
      <c r="B2777" s="156" t="inlineStr">
        <is>
          <t>M019</t>
        </is>
      </c>
      <c r="C2777" s="156" t="inlineStr">
        <is>
          <t>GAZİEMİR-5</t>
        </is>
      </c>
      <c r="D2777" s="156" t="inlineStr">
        <is>
          <t>ALİ ÇELİK</t>
        </is>
      </c>
      <c r="E2777" s="156" t="n">
        <v>2900</v>
      </c>
      <c r="F2777" s="156" t="n">
        <v>707352</v>
      </c>
      <c r="G2777" s="157" t="n">
        <v>243.91</v>
      </c>
      <c r="H2777" s="156" t="n">
        <v>2659</v>
      </c>
    </row>
    <row r="2778" ht="48" customHeight="1" s="113">
      <c r="A2778" s="158" t="n">
        <v>46165</v>
      </c>
      <c r="B2778" s="156" t="inlineStr">
        <is>
          <t>M020</t>
        </is>
      </c>
      <c r="C2778" s="156" t="inlineStr">
        <is>
          <t>GAZİEMİR-6</t>
        </is>
      </c>
      <c r="D2778" s="156" t="inlineStr">
        <is>
          <t>ALİ ÇELİK</t>
        </is>
      </c>
      <c r="E2778" s="156" t="n">
        <v>1095</v>
      </c>
      <c r="F2778" s="156" t="n">
        <v>409646</v>
      </c>
      <c r="G2778" s="157" t="n">
        <v>374.11</v>
      </c>
      <c r="H2778" s="156" t="n">
        <v>1123</v>
      </c>
    </row>
    <row r="2779" ht="48" customHeight="1" s="113">
      <c r="A2779" s="158" t="n">
        <v>46165</v>
      </c>
      <c r="B2779" s="156" t="inlineStr">
        <is>
          <t>M021</t>
        </is>
      </c>
      <c r="C2779" s="156" t="inlineStr">
        <is>
          <t>GAZİEMİR-7</t>
        </is>
      </c>
      <c r="D2779" s="156" t="inlineStr">
        <is>
          <t>ALİ ÇELİK</t>
        </is>
      </c>
      <c r="E2779" s="156" t="n">
        <v>4261</v>
      </c>
      <c r="F2779" s="156" t="n">
        <v>1182960</v>
      </c>
      <c r="G2779" s="157" t="n">
        <v>277.62</v>
      </c>
      <c r="H2779" s="156" t="n">
        <v>3999</v>
      </c>
    </row>
    <row r="2780" ht="48" customHeight="1" s="113">
      <c r="A2780" s="158" t="n">
        <v>46165</v>
      </c>
      <c r="B2780" s="156" t="inlineStr">
        <is>
          <t>M022</t>
        </is>
      </c>
      <c r="C2780" s="156" t="inlineStr">
        <is>
          <t>GEDİZ</t>
        </is>
      </c>
      <c r="D2780" s="156" t="inlineStr">
        <is>
          <t>DERYA YARDIMCI</t>
        </is>
      </c>
      <c r="E2780" s="156" t="n">
        <v>1140</v>
      </c>
      <c r="F2780" s="156" t="n">
        <v>480896</v>
      </c>
      <c r="G2780" s="157" t="n">
        <v>421.84</v>
      </c>
      <c r="H2780" s="156" t="n">
        <v>1122</v>
      </c>
    </row>
    <row r="2781" ht="24" customHeight="1" s="113">
      <c r="A2781" s="158" t="n">
        <v>46165</v>
      </c>
      <c r="B2781" s="156" t="inlineStr">
        <is>
          <t>M023</t>
        </is>
      </c>
      <c r="C2781" s="156" t="inlineStr">
        <is>
          <t>GÖZTEPE</t>
        </is>
      </c>
      <c r="D2781" s="156" t="inlineStr">
        <is>
          <t>ERTAN TEKİ</t>
        </is>
      </c>
      <c r="E2781" s="156" t="n">
        <v>3777</v>
      </c>
      <c r="F2781" s="156" t="n">
        <v>1417477</v>
      </c>
      <c r="G2781" s="157" t="n">
        <v>375.29</v>
      </c>
      <c r="H2781" s="156" t="n">
        <v>3758</v>
      </c>
    </row>
    <row r="2782" ht="36" customHeight="1" s="113">
      <c r="A2782" s="158" t="n">
        <v>46165</v>
      </c>
      <c r="B2782" s="156" t="inlineStr">
        <is>
          <t>M024</t>
        </is>
      </c>
      <c r="C2782" s="156" t="inlineStr">
        <is>
          <t>GÜMÜŞPALA</t>
        </is>
      </c>
      <c r="D2782" s="156" t="inlineStr">
        <is>
          <t>DERYA YARDIMCI</t>
        </is>
      </c>
      <c r="E2782" s="156" t="n">
        <v>5019</v>
      </c>
      <c r="F2782" s="156" t="n">
        <v>2332619</v>
      </c>
      <c r="G2782" s="157" t="n">
        <v>464.76</v>
      </c>
      <c r="H2782" s="156" t="n">
        <v>4565</v>
      </c>
    </row>
    <row r="2783" ht="24" customHeight="1" s="113">
      <c r="A2783" s="158" t="n">
        <v>46165</v>
      </c>
      <c r="B2783" s="156" t="inlineStr">
        <is>
          <t>M025</t>
        </is>
      </c>
      <c r="C2783" s="156" t="inlineStr">
        <is>
          <t>HAL DEPO</t>
        </is>
      </c>
      <c r="D2783" s="156" t="inlineStr">
        <is>
          <t>HALİT BAŞDAŞ</t>
        </is>
      </c>
      <c r="E2783" s="156" t="n">
        <v>0</v>
      </c>
      <c r="F2783" s="156" t="n">
        <v>0</v>
      </c>
      <c r="G2783" s="156" t="n">
        <v>0</v>
      </c>
      <c r="H2783" s="156" t="n">
        <v>0</v>
      </c>
    </row>
    <row r="2784" ht="36" customHeight="1" s="113">
      <c r="A2784" s="158" t="n">
        <v>46165</v>
      </c>
      <c r="B2784" s="156" t="inlineStr">
        <is>
          <t>M026</t>
        </is>
      </c>
      <c r="C2784" s="156" t="inlineStr">
        <is>
          <t>HARMANDALI</t>
        </is>
      </c>
      <c r="D2784" s="156" t="inlineStr">
        <is>
          <t>DERYA YARDIMCI</t>
        </is>
      </c>
      <c r="E2784" s="156" t="n">
        <v>3597</v>
      </c>
      <c r="F2784" s="156" t="n">
        <v>1585626</v>
      </c>
      <c r="G2784" s="157" t="n">
        <v>440.82</v>
      </c>
      <c r="H2784" s="156" t="n">
        <v>3716</v>
      </c>
    </row>
    <row r="2785" ht="24" customHeight="1" s="113">
      <c r="A2785" s="158" t="n">
        <v>46165</v>
      </c>
      <c r="B2785" s="156" t="inlineStr">
        <is>
          <t>M027</t>
        </is>
      </c>
      <c r="C2785" s="156" t="inlineStr">
        <is>
          <t>HATAY</t>
        </is>
      </c>
      <c r="D2785" s="156" t="inlineStr">
        <is>
          <t>ERTAN TEKİ</t>
        </is>
      </c>
      <c r="E2785" s="156" t="n">
        <v>6347</v>
      </c>
      <c r="F2785" s="156" t="n">
        <v>2081733</v>
      </c>
      <c r="G2785" s="157" t="n">
        <v>327.99</v>
      </c>
      <c r="H2785" s="156" t="n">
        <v>6635</v>
      </c>
    </row>
    <row r="2786" ht="36" customHeight="1" s="113">
      <c r="A2786" s="158" t="n">
        <v>46165</v>
      </c>
      <c r="B2786" s="156" t="inlineStr">
        <is>
          <t>M028</t>
        </is>
      </c>
      <c r="C2786" s="156" t="inlineStr">
        <is>
          <t>KARŞIYAKA-1</t>
        </is>
      </c>
      <c r="D2786" s="156" t="inlineStr">
        <is>
          <t>DERYA YARDIMCI</t>
        </is>
      </c>
      <c r="E2786" s="156" t="n">
        <v>4577</v>
      </c>
      <c r="F2786" s="156" t="n">
        <v>1889052</v>
      </c>
      <c r="G2786" s="157" t="n">
        <v>412.73</v>
      </c>
      <c r="H2786" s="156" t="n">
        <v>4539</v>
      </c>
    </row>
    <row r="2787" ht="48" customHeight="1" s="113">
      <c r="A2787" s="158" t="n">
        <v>46165</v>
      </c>
      <c r="B2787" s="156" t="inlineStr">
        <is>
          <t>M029</t>
        </is>
      </c>
      <c r="C2787" s="156" t="inlineStr">
        <is>
          <t>KARŞIYAKA-2</t>
        </is>
      </c>
      <c r="D2787" s="156" t="inlineStr">
        <is>
          <t>DERYA YARDIMCI</t>
        </is>
      </c>
      <c r="E2787" s="156" t="n">
        <v>1367</v>
      </c>
      <c r="F2787" s="156" t="n">
        <v>345881</v>
      </c>
      <c r="G2787" s="157" t="n">
        <v>253.02</v>
      </c>
      <c r="H2787" s="156" t="n">
        <v>1393</v>
      </c>
    </row>
    <row r="2788" ht="24" customHeight="1" s="113">
      <c r="A2788" s="158" t="n">
        <v>46165</v>
      </c>
      <c r="B2788" s="156" t="inlineStr">
        <is>
          <t>M030</t>
        </is>
      </c>
      <c r="C2788" s="156" t="inlineStr">
        <is>
          <t>MANAVKUYU</t>
        </is>
      </c>
      <c r="D2788" s="156" t="inlineStr">
        <is>
          <t>DERYA YARDIMCI</t>
        </is>
      </c>
      <c r="E2788" s="156" t="n">
        <v>2314</v>
      </c>
      <c r="F2788" s="156" t="n">
        <v>575735</v>
      </c>
      <c r="G2788" s="157" t="n">
        <v>248.81</v>
      </c>
      <c r="H2788" s="156" t="n">
        <v>2465</v>
      </c>
    </row>
    <row r="2789" ht="24" customHeight="1" s="113">
      <c r="A2789" s="158" t="n">
        <v>46165</v>
      </c>
      <c r="B2789" s="156" t="inlineStr">
        <is>
          <t>M031</t>
        </is>
      </c>
      <c r="C2789" s="156" t="inlineStr">
        <is>
          <t>MENDERES</t>
        </is>
      </c>
      <c r="D2789" s="156" t="inlineStr">
        <is>
          <t>CÜNEYT ÇIKRIKÇI - AYŞE AVCU</t>
        </is>
      </c>
      <c r="E2789" s="156" t="n">
        <v>4524</v>
      </c>
      <c r="F2789" s="156" t="n">
        <v>1005129</v>
      </c>
      <c r="G2789" s="157" t="n">
        <v>222.18</v>
      </c>
      <c r="H2789" s="156" t="n">
        <v>4474</v>
      </c>
    </row>
    <row r="2790" ht="36" customHeight="1" s="113">
      <c r="A2790" s="158" t="n">
        <v>46165</v>
      </c>
      <c r="B2790" s="156" t="inlineStr">
        <is>
          <t>M032</t>
        </is>
      </c>
      <c r="C2790" s="156" t="inlineStr">
        <is>
          <t>MENDERES DEPO</t>
        </is>
      </c>
      <c r="D2790" s="156" t="inlineStr">
        <is>
          <t>AYHAN DAŞDEMİR</t>
        </is>
      </c>
      <c r="E2790" s="156" t="n">
        <v>0</v>
      </c>
      <c r="F2790" s="156" t="n">
        <v>0</v>
      </c>
      <c r="G2790" s="156" t="n">
        <v>0</v>
      </c>
      <c r="H2790" s="156" t="n">
        <v>0</v>
      </c>
    </row>
    <row r="2791" ht="36" customHeight="1" s="113">
      <c r="A2791" s="158" t="n">
        <v>46165</v>
      </c>
      <c r="B2791" s="156" t="inlineStr">
        <is>
          <t>M033</t>
        </is>
      </c>
      <c r="C2791" s="156" t="inlineStr">
        <is>
          <t>MERKEZ</t>
        </is>
      </c>
      <c r="D2791" s="156" t="inlineStr">
        <is>
          <t>GENEL MÜDÜR</t>
        </is>
      </c>
      <c r="E2791" s="156" t="n">
        <v>0</v>
      </c>
      <c r="F2791" s="156" t="n">
        <v>0</v>
      </c>
      <c r="G2791" s="156" t="n">
        <v>0</v>
      </c>
      <c r="H2791" s="156" t="n">
        <v>0</v>
      </c>
    </row>
    <row r="2792" ht="24" customHeight="1" s="113">
      <c r="A2792" s="158" t="n">
        <v>46165</v>
      </c>
      <c r="B2792" s="156" t="inlineStr">
        <is>
          <t>M034</t>
        </is>
      </c>
      <c r="C2792" s="156" t="inlineStr">
        <is>
          <t>NARLIDERE</t>
        </is>
      </c>
      <c r="D2792" s="156" t="inlineStr">
        <is>
          <t>ERTAN TEKİ</t>
        </is>
      </c>
      <c r="E2792" s="156" t="n">
        <v>4268</v>
      </c>
      <c r="F2792" s="156" t="n">
        <v>1102480</v>
      </c>
      <c r="G2792" s="157" t="n">
        <v>258.31</v>
      </c>
      <c r="H2792" s="156" t="n">
        <v>4229</v>
      </c>
    </row>
    <row r="2793" ht="24" customHeight="1" s="113">
      <c r="A2793" s="158" t="n">
        <v>46165</v>
      </c>
      <c r="B2793" s="156" t="inlineStr">
        <is>
          <t>M035</t>
        </is>
      </c>
      <c r="C2793" s="156" t="inlineStr">
        <is>
          <t>OSMANGAZİ</t>
        </is>
      </c>
      <c r="D2793" s="156" t="inlineStr">
        <is>
          <t>DERYA YARDIMCI</t>
        </is>
      </c>
      <c r="E2793" s="156" t="n">
        <v>4180</v>
      </c>
      <c r="F2793" s="156" t="n">
        <v>1512088</v>
      </c>
      <c r="G2793" s="157" t="n">
        <v>361.74</v>
      </c>
      <c r="H2793" s="156" t="n">
        <v>4412</v>
      </c>
    </row>
    <row r="2794" ht="24" customHeight="1" s="113">
      <c r="A2794" s="158" t="n">
        <v>46165</v>
      </c>
      <c r="B2794" s="156" t="inlineStr">
        <is>
          <t>M036</t>
        </is>
      </c>
      <c r="C2794" s="156" t="inlineStr">
        <is>
          <t>POLİGON</t>
        </is>
      </c>
      <c r="D2794" s="156" t="inlineStr">
        <is>
          <t>ERTAN TEKİ</t>
        </is>
      </c>
      <c r="E2794" s="156" t="n">
        <v>2084</v>
      </c>
      <c r="F2794" s="156" t="n">
        <v>439911</v>
      </c>
      <c r="G2794" s="157" t="n">
        <v>211.09</v>
      </c>
      <c r="H2794" s="156" t="n">
        <v>2008</v>
      </c>
    </row>
    <row r="2795" ht="27.75" customHeight="1" s="113">
      <c r="A2795" s="158" t="n">
        <v>46165</v>
      </c>
      <c r="B2795" s="156" t="inlineStr">
        <is>
          <t>M037</t>
        </is>
      </c>
      <c r="C2795" s="156" t="inlineStr">
        <is>
          <t>SEFERİHİSAR</t>
        </is>
      </c>
      <c r="D2795" s="156" t="inlineStr">
        <is>
          <t>ERTAN TEKİ</t>
        </is>
      </c>
      <c r="E2795" s="156" t="n">
        <v>5443</v>
      </c>
      <c r="F2795" s="156" t="n">
        <v>1992883</v>
      </c>
      <c r="G2795" s="157" t="n">
        <v>366.14</v>
      </c>
      <c r="H2795" s="156" t="n">
        <v>5411</v>
      </c>
    </row>
    <row r="2796" ht="24" customHeight="1" s="113">
      <c r="A2796" s="158" t="n">
        <v>46165</v>
      </c>
      <c r="B2796" s="156" t="inlineStr">
        <is>
          <t>M038</t>
        </is>
      </c>
      <c r="C2796" s="156" t="inlineStr">
        <is>
          <t>TORBALI 1</t>
        </is>
      </c>
      <c r="D2796" s="156" t="inlineStr">
        <is>
          <t>CÜNEYT ÇIKRIKÇI - AYŞE AVCU</t>
        </is>
      </c>
      <c r="E2796" s="156" t="n">
        <v>2131</v>
      </c>
      <c r="F2796" s="156" t="n">
        <v>1097401</v>
      </c>
      <c r="G2796" s="157" t="n">
        <v>514.97</v>
      </c>
      <c r="H2796" s="156" t="n">
        <v>2156</v>
      </c>
    </row>
    <row r="2797" ht="48" customHeight="1" s="113">
      <c r="A2797" s="158" t="n">
        <v>46165</v>
      </c>
      <c r="B2797" s="156" t="inlineStr">
        <is>
          <t>M039</t>
        </is>
      </c>
      <c r="C2797" s="156" t="inlineStr">
        <is>
          <t>TORBALI 2</t>
        </is>
      </c>
      <c r="D2797" s="156" t="inlineStr">
        <is>
          <t>CÜNEYT ÇIKRIKÇI - AYŞE AVCU</t>
        </is>
      </c>
      <c r="E2797" s="156" t="n">
        <v>4289</v>
      </c>
      <c r="F2797" s="156" t="n">
        <v>1383279</v>
      </c>
      <c r="G2797" s="157" t="n">
        <v>322.52</v>
      </c>
      <c r="H2797" s="156" t="n">
        <v>3873</v>
      </c>
    </row>
    <row r="2798" ht="48" customHeight="1" s="113">
      <c r="A2798" s="158" t="n">
        <v>46165</v>
      </c>
      <c r="B2798" s="156" t="inlineStr">
        <is>
          <t>M040</t>
        </is>
      </c>
      <c r="C2798" s="156" t="inlineStr">
        <is>
          <t>TORBALI 3</t>
        </is>
      </c>
      <c r="D2798" s="156" t="inlineStr">
        <is>
          <t>CÜNEYT ÇIKRIKÇI - AYŞE AVCU</t>
        </is>
      </c>
      <c r="E2798" s="156" t="n">
        <v>3558</v>
      </c>
      <c r="F2798" s="156" t="n">
        <v>1054125</v>
      </c>
      <c r="G2798" s="157" t="n">
        <v>296.27</v>
      </c>
      <c r="H2798" s="156" t="n">
        <v>3328</v>
      </c>
    </row>
    <row r="2799" ht="48" customHeight="1" s="113">
      <c r="A2799" s="158" t="n">
        <v>46165</v>
      </c>
      <c r="B2799" s="156" t="inlineStr">
        <is>
          <t>M041</t>
        </is>
      </c>
      <c r="C2799" s="156" t="inlineStr">
        <is>
          <t>TORBALI 4</t>
        </is>
      </c>
      <c r="D2799" s="156" t="inlineStr">
        <is>
          <t>CÜNEYT ÇIKRIKÇI - AYŞE AVCU</t>
        </is>
      </c>
      <c r="E2799" s="156" t="n">
        <v>4468</v>
      </c>
      <c r="F2799" s="156" t="n">
        <v>1960965</v>
      </c>
      <c r="G2799" s="157" t="n">
        <v>438.89</v>
      </c>
      <c r="H2799" s="156" t="n">
        <v>4173</v>
      </c>
    </row>
    <row r="2800" ht="48" customHeight="1" s="113">
      <c r="A2800" s="158" t="n">
        <v>46165</v>
      </c>
      <c r="B2800" s="156" t="inlineStr">
        <is>
          <t>M042</t>
        </is>
      </c>
      <c r="C2800" s="156" t="inlineStr">
        <is>
          <t>TORBALI 5</t>
        </is>
      </c>
      <c r="D2800" s="156" t="inlineStr">
        <is>
          <t>CÜNEYT ÇIKRIKÇI - AYŞE AVCU</t>
        </is>
      </c>
      <c r="E2800" s="156" t="n">
        <v>5654</v>
      </c>
      <c r="F2800" s="156" t="n">
        <v>2142586</v>
      </c>
      <c r="G2800" s="157" t="n">
        <v>378.95</v>
      </c>
      <c r="H2800" s="156" t="n">
        <v>5303</v>
      </c>
    </row>
    <row r="2801" ht="48" customHeight="1" s="113">
      <c r="A2801" s="158" t="n">
        <v>46165</v>
      </c>
      <c r="B2801" s="156" t="inlineStr">
        <is>
          <t>M043</t>
        </is>
      </c>
      <c r="C2801" s="156" t="inlineStr">
        <is>
          <t>YAPICIOĞLU</t>
        </is>
      </c>
      <c r="D2801" s="156" t="inlineStr">
        <is>
          <t>ERTAN TEKİ</t>
        </is>
      </c>
      <c r="E2801" s="156" t="n">
        <v>2276</v>
      </c>
      <c r="F2801" s="156" t="n">
        <v>868387</v>
      </c>
      <c r="G2801" s="157" t="n">
        <v>381.54</v>
      </c>
      <c r="H2801" s="156" t="n">
        <v>2358</v>
      </c>
    </row>
    <row r="2802" ht="48" customHeight="1" s="113">
      <c r="A2802" s="158" t="n">
        <v>46165</v>
      </c>
      <c r="B2802" s="156" t="inlineStr">
        <is>
          <t>M044</t>
        </is>
      </c>
      <c r="C2802" s="156" t="inlineStr">
        <is>
          <t>YEŞİLOVA</t>
        </is>
      </c>
      <c r="D2802" s="156" t="inlineStr">
        <is>
          <t>DERYA YARDIMCI</t>
        </is>
      </c>
      <c r="E2802" s="156" t="n">
        <v>834</v>
      </c>
      <c r="F2802" s="156" t="n">
        <v>180442</v>
      </c>
      <c r="G2802" s="157" t="n">
        <v>216.36</v>
      </c>
      <c r="H2802" s="156" t="n">
        <v>823</v>
      </c>
    </row>
    <row r="2803" ht="48" customHeight="1" s="113">
      <c r="A2803" s="158" t="n">
        <v>46165</v>
      </c>
      <c r="B2803" s="156" t="inlineStr">
        <is>
          <t>M045</t>
        </is>
      </c>
      <c r="C2803" s="156" t="inlineStr">
        <is>
          <t>Z1  ET DEPO</t>
        </is>
      </c>
      <c r="D2803" s="156" t="inlineStr">
        <is>
          <t>FARUK MALKOÇ</t>
        </is>
      </c>
      <c r="E2803" s="156" t="n">
        <v>0</v>
      </c>
      <c r="F2803" s="156" t="n">
        <v>0</v>
      </c>
      <c r="G2803" s="156" t="n">
        <v>0</v>
      </c>
      <c r="H2803" s="156" t="n">
        <v>0</v>
      </c>
    </row>
    <row r="2804" ht="24" customHeight="1" s="113">
      <c r="A2804" s="158" t="n">
        <v>46165</v>
      </c>
      <c r="B2804" s="156" t="inlineStr">
        <is>
          <t>M046</t>
        </is>
      </c>
      <c r="C2804" s="156" t="inlineStr">
        <is>
          <t>ÇAMDİBİ</t>
        </is>
      </c>
      <c r="D2804" s="156" t="inlineStr">
        <is>
          <t>DERYA YARDIMCI</t>
        </is>
      </c>
      <c r="E2804" s="156" t="n">
        <v>4152</v>
      </c>
      <c r="F2804" s="156" t="n">
        <v>871475</v>
      </c>
      <c r="G2804" s="157" t="n">
        <v>209.89</v>
      </c>
      <c r="H2804" s="156" t="n">
        <v>3775</v>
      </c>
    </row>
    <row r="2805" ht="36" customHeight="1" s="113">
      <c r="A2805" s="158" t="n">
        <v>46165</v>
      </c>
      <c r="B2805" s="156" t="inlineStr">
        <is>
          <t>M047</t>
        </is>
      </c>
      <c r="C2805" s="156" t="inlineStr">
        <is>
          <t>ÇİFTLİK</t>
        </is>
      </c>
      <c r="D2805" s="156" t="inlineStr">
        <is>
          <t>CEBRAİL ÇİÇEK</t>
        </is>
      </c>
      <c r="E2805" s="156" t="n">
        <v>0</v>
      </c>
      <c r="F2805" s="156" t="n">
        <v>0</v>
      </c>
      <c r="G2805" s="156" t="n">
        <v>0</v>
      </c>
      <c r="H2805" s="156" t="n">
        <v>0</v>
      </c>
    </row>
    <row r="2806" ht="24" customHeight="1" s="113">
      <c r="A2806" s="158" t="n">
        <v>46165</v>
      </c>
      <c r="B2806" s="156" t="inlineStr">
        <is>
          <t>M048</t>
        </is>
      </c>
      <c r="C2806" s="156" t="inlineStr">
        <is>
          <t>ÇİĞLİ</t>
        </is>
      </c>
      <c r="D2806" s="156" t="inlineStr">
        <is>
          <t>DERYA YARDIMCI</t>
        </is>
      </c>
      <c r="E2806" s="156" t="n">
        <v>3022</v>
      </c>
      <c r="F2806" s="156" t="n">
        <v>622739</v>
      </c>
      <c r="G2806" s="157" t="n">
        <v>206.07</v>
      </c>
      <c r="H2806" s="156" t="n">
        <v>3258</v>
      </c>
    </row>
    <row r="2807" ht="36" customHeight="1" s="113">
      <c r="A2807" s="158" t="n">
        <v>46165</v>
      </c>
      <c r="B2807" s="156" t="inlineStr">
        <is>
          <t>M049</t>
        </is>
      </c>
      <c r="C2807" s="156" t="inlineStr">
        <is>
          <t>ÖZDERE</t>
        </is>
      </c>
      <c r="D2807" s="156" t="inlineStr">
        <is>
          <t>CÜNEYT ÇIKRIKÇI - AYŞE AVCU</t>
        </is>
      </c>
      <c r="E2807" s="156" t="n">
        <v>886</v>
      </c>
      <c r="F2807" s="156" t="n">
        <v>297730</v>
      </c>
      <c r="G2807" s="157" t="n">
        <v>336.04</v>
      </c>
      <c r="H2807" s="156" t="n">
        <v>844</v>
      </c>
    </row>
    <row r="2808" ht="36" customHeight="1" s="113">
      <c r="A2808" s="158" t="n">
        <v>46165</v>
      </c>
      <c r="B2808" s="156" t="inlineStr">
        <is>
          <t>M050</t>
        </is>
      </c>
      <c r="C2808" s="156" t="inlineStr">
        <is>
          <t>İZMİRSPOR</t>
        </is>
      </c>
      <c r="D2808" s="156" t="inlineStr">
        <is>
          <t>ERTAN TEKİ</t>
        </is>
      </c>
      <c r="E2808" s="156" t="n">
        <v>4397</v>
      </c>
      <c r="F2808" s="156" t="n">
        <v>2060601</v>
      </c>
      <c r="G2808" s="157" t="n">
        <v>468.64</v>
      </c>
      <c r="H2808" s="156" t="n">
        <v>4359</v>
      </c>
    </row>
    <row r="2809" ht="24" customHeight="1" s="113">
      <c r="A2809" s="158" t="n">
        <v>46165</v>
      </c>
      <c r="B2809" s="156" t="inlineStr">
        <is>
          <t>M051</t>
        </is>
      </c>
      <c r="C2809" s="156" t="inlineStr">
        <is>
          <t>ŞİRİNYER</t>
        </is>
      </c>
      <c r="D2809" s="156" t="inlineStr">
        <is>
          <t>ERTAN TEKİ</t>
        </is>
      </c>
      <c r="E2809" s="156" t="n">
        <v>1351</v>
      </c>
      <c r="F2809" s="156" t="n">
        <v>691319</v>
      </c>
      <c r="G2809" s="157" t="n">
        <v>511.71</v>
      </c>
      <c r="H2809" s="156" t="n">
        <v>1289</v>
      </c>
    </row>
    <row r="2810" ht="48" customHeight="1" s="113">
      <c r="A2810" s="158" t="n">
        <v>46165</v>
      </c>
      <c r="B2810" s="156" t="inlineStr">
        <is>
          <t>M052</t>
        </is>
      </c>
      <c r="C2810" s="156" t="inlineStr">
        <is>
          <t>ŞİRİNYER 2</t>
        </is>
      </c>
      <c r="D2810" s="156" t="inlineStr">
        <is>
          <t>DERYA YARDIMCI</t>
        </is>
      </c>
      <c r="E2810" s="156" t="n">
        <v>2360</v>
      </c>
      <c r="F2810" s="156" t="n">
        <v>1001430</v>
      </c>
      <c r="G2810" s="157" t="n">
        <v>424.33</v>
      </c>
      <c r="H2810" s="156" t="n">
        <v>2381</v>
      </c>
    </row>
    <row r="2811" ht="48" customHeight="1" s="113">
      <c r="A2811" s="158" t="n">
        <v>46165</v>
      </c>
      <c r="B2811" s="156" t="inlineStr">
        <is>
          <t>M057</t>
        </is>
      </c>
      <c r="C2811" s="156" t="inlineStr">
        <is>
          <t>BUCA2</t>
        </is>
      </c>
      <c r="D2811" s="156" t="inlineStr">
        <is>
          <t>ERTAN TEKİ</t>
        </is>
      </c>
      <c r="E2811" s="156" t="n">
        <v>0</v>
      </c>
      <c r="F2811" s="156" t="n">
        <v>0</v>
      </c>
      <c r="G2811" s="156" t="n">
        <v>0</v>
      </c>
      <c r="H2811" s="156" t="n">
        <v>0</v>
      </c>
    </row>
    <row r="2812" ht="48" customHeight="1" s="113">
      <c r="A2812" s="158" t="n">
        <v>46166</v>
      </c>
      <c r="B2812" s="156" t="inlineStr">
        <is>
          <t>M001</t>
        </is>
      </c>
      <c r="C2812" s="156" t="inlineStr">
        <is>
          <t>AKEVLER</t>
        </is>
      </c>
      <c r="D2812" s="156" t="inlineStr">
        <is>
          <t>ERTAN TEKİ</t>
        </is>
      </c>
      <c r="E2812" s="156" t="n">
        <v>1357</v>
      </c>
      <c r="F2812" s="156" t="n">
        <v>437770</v>
      </c>
      <c r="G2812" s="157" t="n">
        <v>322.6</v>
      </c>
      <c r="H2812" s="156" t="n">
        <v>1388</v>
      </c>
    </row>
    <row r="2813" ht="48" customHeight="1" s="113">
      <c r="A2813" s="158" t="n">
        <v>46166</v>
      </c>
      <c r="B2813" s="156" t="inlineStr">
        <is>
          <t>M002</t>
        </is>
      </c>
      <c r="C2813" s="156" t="inlineStr">
        <is>
          <t>AYDIN EFELER</t>
        </is>
      </c>
      <c r="D2813" s="156" t="inlineStr">
        <is>
          <t>CÜNEYT ÇIKRIKÇI - AYŞE AVCU</t>
        </is>
      </c>
      <c r="E2813" s="156" t="n">
        <v>3351</v>
      </c>
      <c r="F2813" s="156" t="n">
        <v>1249433</v>
      </c>
      <c r="G2813" s="157" t="n">
        <v>372.85</v>
      </c>
      <c r="H2813" s="156" t="n">
        <v>3509</v>
      </c>
    </row>
    <row r="2814" ht="48" customHeight="1" s="113">
      <c r="A2814" s="158" t="n">
        <v>46166</v>
      </c>
      <c r="B2814" s="156" t="inlineStr">
        <is>
          <t>M003</t>
        </is>
      </c>
      <c r="C2814" s="156" t="inlineStr">
        <is>
          <t>AYDIN EFELER-2</t>
        </is>
      </c>
      <c r="D2814" s="156" t="inlineStr">
        <is>
          <t>CÜNEYT ÇIKRIKÇI - AYŞE AVCU</t>
        </is>
      </c>
      <c r="E2814" s="156" t="n">
        <v>1680</v>
      </c>
      <c r="F2814" s="156" t="n">
        <v>682892</v>
      </c>
      <c r="G2814" s="157" t="n">
        <v>406.48</v>
      </c>
      <c r="H2814" s="156" t="n">
        <v>1544</v>
      </c>
    </row>
    <row r="2815" ht="48" customHeight="1" s="113">
      <c r="A2815" s="158" t="n">
        <v>46166</v>
      </c>
      <c r="B2815" s="156" t="inlineStr">
        <is>
          <t>M004</t>
        </is>
      </c>
      <c r="C2815" s="156" t="inlineStr">
        <is>
          <t>AYDIN FATİH</t>
        </is>
      </c>
      <c r="D2815" s="156" t="inlineStr">
        <is>
          <t>CÜNEYT ÇIKRIKÇI - AYŞE AVCU</t>
        </is>
      </c>
      <c r="E2815" s="156" t="n">
        <v>1495</v>
      </c>
      <c r="F2815" s="156" t="n">
        <v>604062</v>
      </c>
      <c r="G2815" s="157" t="n">
        <v>404.05</v>
      </c>
      <c r="H2815" s="156" t="n">
        <v>1465</v>
      </c>
    </row>
    <row r="2816" ht="48" customHeight="1" s="113">
      <c r="A2816" s="158" t="n">
        <v>46166</v>
      </c>
      <c r="B2816" s="156" t="inlineStr">
        <is>
          <t>M005</t>
        </is>
      </c>
      <c r="C2816" s="156" t="inlineStr">
        <is>
          <t>AYDIN FATİH-2</t>
        </is>
      </c>
      <c r="D2816" s="156" t="inlineStr">
        <is>
          <t>CÜNEYT ÇIKRIKÇI - AYŞE AVCU</t>
        </is>
      </c>
      <c r="E2816" s="156" t="n">
        <v>2098</v>
      </c>
      <c r="F2816" s="156" t="n">
        <v>1030330</v>
      </c>
      <c r="G2816" s="157" t="n">
        <v>491.1</v>
      </c>
      <c r="H2816" s="156" t="n">
        <v>1895</v>
      </c>
    </row>
    <row r="2817" ht="36" customHeight="1" s="113">
      <c r="A2817" s="158" t="n">
        <v>46166</v>
      </c>
      <c r="B2817" s="156" t="inlineStr">
        <is>
          <t>M006</t>
        </is>
      </c>
      <c r="C2817" s="156" t="inlineStr">
        <is>
          <t>AYDIN GİRNE</t>
        </is>
      </c>
      <c r="D2817" s="156" t="inlineStr">
        <is>
          <t>CÜNEYT ÇIKRIKÇI - AYŞE AVCU</t>
        </is>
      </c>
      <c r="E2817" s="156" t="n">
        <v>1668</v>
      </c>
      <c r="F2817" s="156" t="n">
        <v>434401</v>
      </c>
      <c r="G2817" s="157" t="n">
        <v>260.43</v>
      </c>
      <c r="H2817" s="156" t="n">
        <v>1607</v>
      </c>
    </row>
    <row r="2818" ht="24" customHeight="1" s="113">
      <c r="A2818" s="158" t="n">
        <v>46166</v>
      </c>
      <c r="B2818" s="156" t="inlineStr">
        <is>
          <t>M007</t>
        </is>
      </c>
      <c r="C2818" s="156" t="inlineStr">
        <is>
          <t>AYDIN MİMARSİNAN</t>
        </is>
      </c>
      <c r="D2818" s="156" t="inlineStr">
        <is>
          <t>CÜNEYT ÇIKRIKÇI - AYŞE AVCU</t>
        </is>
      </c>
      <c r="E2818" s="156" t="n">
        <v>4795</v>
      </c>
      <c r="F2818" s="156" t="n">
        <v>1014893</v>
      </c>
      <c r="G2818" s="157" t="n">
        <v>211.66</v>
      </c>
      <c r="H2818" s="156" t="n">
        <v>4694</v>
      </c>
    </row>
    <row r="2819" ht="36" customHeight="1" s="113">
      <c r="A2819" s="158" t="n">
        <v>46166</v>
      </c>
      <c r="B2819" s="156" t="inlineStr">
        <is>
          <t>M008</t>
        </is>
      </c>
      <c r="C2819" s="156" t="inlineStr">
        <is>
          <t>AYRANCILAR</t>
        </is>
      </c>
      <c r="D2819" s="156" t="inlineStr">
        <is>
          <t>CÜNEYT ÇIKRIKÇI - AYŞE AVCU</t>
        </is>
      </c>
      <c r="E2819" s="156" t="n">
        <v>3582</v>
      </c>
      <c r="F2819" s="156" t="n">
        <v>879753</v>
      </c>
      <c r="G2819" s="157" t="n">
        <v>245.6</v>
      </c>
      <c r="H2819" s="156" t="n">
        <v>3304</v>
      </c>
    </row>
    <row r="2820" ht="24" customHeight="1" s="113">
      <c r="A2820" s="158" t="n">
        <v>46166</v>
      </c>
      <c r="B2820" s="156" t="inlineStr">
        <is>
          <t>M009</t>
        </is>
      </c>
      <c r="C2820" s="156" t="inlineStr">
        <is>
          <t>BALÇOVA</t>
        </is>
      </c>
      <c r="D2820" s="156" t="inlineStr">
        <is>
          <t>ERTAN TEKİ</t>
        </is>
      </c>
      <c r="E2820" s="156" t="n">
        <v>3172</v>
      </c>
      <c r="F2820" s="156" t="n">
        <v>693900</v>
      </c>
      <c r="G2820" s="157" t="n">
        <v>218.76</v>
      </c>
      <c r="H2820" s="156" t="n">
        <v>2881</v>
      </c>
    </row>
    <row r="2821" ht="36" customHeight="1" s="113">
      <c r="A2821" s="158" t="n">
        <v>46166</v>
      </c>
      <c r="B2821" s="156" t="inlineStr">
        <is>
          <t>M010</t>
        </is>
      </c>
      <c r="C2821" s="156" t="inlineStr">
        <is>
          <t>BAYRAKLI</t>
        </is>
      </c>
      <c r="D2821" s="156" t="inlineStr">
        <is>
          <t>DERYA YARDIMCI</t>
        </is>
      </c>
      <c r="E2821" s="156" t="n">
        <v>3610</v>
      </c>
      <c r="F2821" s="156" t="n">
        <v>1064519</v>
      </c>
      <c r="G2821" s="157" t="n">
        <v>294.88</v>
      </c>
      <c r="H2821" s="156" t="n">
        <v>3751</v>
      </c>
    </row>
    <row r="2822" ht="24" customHeight="1" s="113">
      <c r="A2822" s="158" t="n">
        <v>46166</v>
      </c>
      <c r="B2822" s="156" t="inlineStr">
        <is>
          <t>M011</t>
        </is>
      </c>
      <c r="C2822" s="156" t="inlineStr">
        <is>
          <t>BOZYAKA</t>
        </is>
      </c>
      <c r="D2822" s="156" t="inlineStr">
        <is>
          <t>ERTAN TEKİ</t>
        </is>
      </c>
      <c r="E2822" s="156" t="n">
        <v>2510</v>
      </c>
      <c r="F2822" s="156" t="n">
        <v>932281</v>
      </c>
      <c r="G2822" s="157" t="n">
        <v>371.43</v>
      </c>
      <c r="H2822" s="156" t="n">
        <v>2466</v>
      </c>
    </row>
    <row r="2823" ht="36" customHeight="1" s="113">
      <c r="A2823" s="158" t="n">
        <v>46166</v>
      </c>
      <c r="B2823" s="156" t="inlineStr">
        <is>
          <t>M012</t>
        </is>
      </c>
      <c r="C2823" s="156" t="inlineStr">
        <is>
          <t xml:space="preserve">BUCA </t>
        </is>
      </c>
      <c r="D2823" s="156" t="inlineStr">
        <is>
          <t>DERYA YARDIMCI</t>
        </is>
      </c>
      <c r="E2823" s="156" t="n">
        <v>1171</v>
      </c>
      <c r="F2823" s="156" t="n">
        <v>546691</v>
      </c>
      <c r="G2823" s="157" t="n">
        <v>466.86</v>
      </c>
      <c r="H2823" s="156" t="n">
        <v>1098</v>
      </c>
    </row>
    <row r="2824" ht="36" customHeight="1" s="113">
      <c r="A2824" s="158" t="n">
        <v>46166</v>
      </c>
      <c r="B2824" s="156" t="inlineStr">
        <is>
          <t>M013</t>
        </is>
      </c>
      <c r="C2824" s="156" t="inlineStr">
        <is>
          <t>DEDEBAŞI</t>
        </is>
      </c>
      <c r="D2824" s="156" t="inlineStr">
        <is>
          <t>DERYA YARDIMCI</t>
        </is>
      </c>
      <c r="E2824" s="156" t="n">
        <v>3191</v>
      </c>
      <c r="F2824" s="156" t="n">
        <v>1291264</v>
      </c>
      <c r="G2824" s="157" t="n">
        <v>404.66</v>
      </c>
      <c r="H2824" s="156" t="n">
        <v>3098</v>
      </c>
    </row>
    <row r="2825" ht="36" customHeight="1" s="113">
      <c r="A2825" s="158" t="n">
        <v>46166</v>
      </c>
      <c r="B2825" s="156" t="inlineStr">
        <is>
          <t>M014</t>
        </is>
      </c>
      <c r="C2825" s="156" t="inlineStr">
        <is>
          <t>ESKİİZMİR</t>
        </is>
      </c>
      <c r="D2825" s="156" t="inlineStr">
        <is>
          <t>ERTAN TEKİ</t>
        </is>
      </c>
      <c r="E2825" s="156" t="n">
        <v>2563</v>
      </c>
      <c r="F2825" s="156" t="n">
        <v>1054509</v>
      </c>
      <c r="G2825" s="157" t="n">
        <v>411.44</v>
      </c>
      <c r="H2825" s="156" t="n">
        <v>2453</v>
      </c>
    </row>
    <row r="2826" ht="48" customHeight="1" s="113">
      <c r="A2826" s="158" t="n">
        <v>46166</v>
      </c>
      <c r="B2826" s="156" t="inlineStr">
        <is>
          <t>M015</t>
        </is>
      </c>
      <c r="C2826" s="156" t="inlineStr">
        <is>
          <t>GAZİEMİR-1</t>
        </is>
      </c>
      <c r="D2826" s="156" t="inlineStr">
        <is>
          <t>ALİ ÇELİK</t>
        </is>
      </c>
      <c r="E2826" s="156" t="n">
        <v>2548</v>
      </c>
      <c r="F2826" s="156" t="n">
        <v>1121631</v>
      </c>
      <c r="G2826" s="157" t="n">
        <v>440.2</v>
      </c>
      <c r="H2826" s="156" t="n">
        <v>2493</v>
      </c>
    </row>
    <row r="2827" ht="36" customHeight="1" s="113">
      <c r="A2827" s="158" t="n">
        <v>46166</v>
      </c>
      <c r="B2827" s="156" t="inlineStr">
        <is>
          <t>M016</t>
        </is>
      </c>
      <c r="C2827" s="156" t="inlineStr">
        <is>
          <t>GAZİEMİR-2</t>
        </is>
      </c>
      <c r="D2827" s="156" t="inlineStr">
        <is>
          <t>ALİ ÇELİK</t>
        </is>
      </c>
      <c r="E2827" s="156" t="n">
        <v>3720</v>
      </c>
      <c r="F2827" s="156" t="n">
        <v>1209503</v>
      </c>
      <c r="G2827" s="157" t="n">
        <v>325.14</v>
      </c>
      <c r="H2827" s="156" t="n">
        <v>3349</v>
      </c>
    </row>
    <row r="2828" ht="27.75" customHeight="1" s="113">
      <c r="A2828" s="158" t="n">
        <v>46166</v>
      </c>
      <c r="B2828" s="156" t="inlineStr">
        <is>
          <t>M017</t>
        </is>
      </c>
      <c r="C2828" s="156" t="inlineStr">
        <is>
          <t>GAZİEMİR-3</t>
        </is>
      </c>
      <c r="D2828" s="156" t="inlineStr">
        <is>
          <t>ALİ ÇELİK</t>
        </is>
      </c>
      <c r="E2828" s="156" t="n">
        <v>2411</v>
      </c>
      <c r="F2828" s="156" t="n">
        <v>752746</v>
      </c>
      <c r="G2828" s="157" t="n">
        <v>312.21</v>
      </c>
      <c r="H2828" s="156" t="n">
        <v>2282</v>
      </c>
    </row>
    <row r="2829" ht="24" customHeight="1" s="113">
      <c r="A2829" s="158" t="n">
        <v>46166</v>
      </c>
      <c r="B2829" s="156" t="inlineStr">
        <is>
          <t>M018</t>
        </is>
      </c>
      <c r="C2829" s="156" t="inlineStr">
        <is>
          <t>GAZİEMİR-4</t>
        </is>
      </c>
      <c r="D2829" s="156" t="inlineStr">
        <is>
          <t>ALİ ÇELİK</t>
        </is>
      </c>
      <c r="E2829" s="156" t="n">
        <v>2149</v>
      </c>
      <c r="F2829" s="156" t="n">
        <v>912099</v>
      </c>
      <c r="G2829" s="157" t="n">
        <v>424.43</v>
      </c>
      <c r="H2829" s="156" t="n">
        <v>2196</v>
      </c>
    </row>
    <row r="2830" ht="36" customHeight="1" s="113">
      <c r="A2830" s="158" t="n">
        <v>46166</v>
      </c>
      <c r="B2830" s="156" t="inlineStr">
        <is>
          <t>M019</t>
        </is>
      </c>
      <c r="C2830" s="156" t="inlineStr">
        <is>
          <t>GAZİEMİR-5</t>
        </is>
      </c>
      <c r="D2830" s="156" t="inlineStr">
        <is>
          <t>ALİ ÇELİK</t>
        </is>
      </c>
      <c r="E2830" s="156" t="n">
        <v>2768</v>
      </c>
      <c r="F2830" s="156" t="n">
        <v>588172</v>
      </c>
      <c r="G2830" s="157" t="n">
        <v>212.49</v>
      </c>
      <c r="H2830" s="156" t="n">
        <v>2973</v>
      </c>
    </row>
    <row r="2831" ht="24" customHeight="1" s="113">
      <c r="A2831" s="158" t="n">
        <v>46166</v>
      </c>
      <c r="B2831" s="156" t="inlineStr">
        <is>
          <t>M020</t>
        </is>
      </c>
      <c r="C2831" s="156" t="inlineStr">
        <is>
          <t>GAZİEMİR-6</t>
        </is>
      </c>
      <c r="D2831" s="156" t="inlineStr">
        <is>
          <t>ALİ ÇELİK</t>
        </is>
      </c>
      <c r="E2831" s="156" t="n">
        <v>850</v>
      </c>
      <c r="F2831" s="156" t="n">
        <v>332935</v>
      </c>
      <c r="G2831" s="157" t="n">
        <v>391.69</v>
      </c>
      <c r="H2831" s="156" t="n">
        <v>885</v>
      </c>
    </row>
    <row r="2832" ht="24" customHeight="1" s="113">
      <c r="A2832" s="158" t="n">
        <v>46166</v>
      </c>
      <c r="B2832" s="156" t="inlineStr">
        <is>
          <t>M021</t>
        </is>
      </c>
      <c r="C2832" s="156" t="inlineStr">
        <is>
          <t>GAZİEMİR-7</t>
        </is>
      </c>
      <c r="D2832" s="156" t="inlineStr">
        <is>
          <t>ALİ ÇELİK</t>
        </is>
      </c>
      <c r="E2832" s="156" t="n">
        <v>5476</v>
      </c>
      <c r="F2832" s="156" t="n">
        <v>1790903</v>
      </c>
      <c r="G2832" s="157" t="n">
        <v>327.05</v>
      </c>
      <c r="H2832" s="156" t="n">
        <v>5107</v>
      </c>
    </row>
    <row r="2833" ht="48" customHeight="1" s="113">
      <c r="A2833" s="158" t="n">
        <v>46166</v>
      </c>
      <c r="B2833" s="156" t="inlineStr">
        <is>
          <t>M022</t>
        </is>
      </c>
      <c r="C2833" s="156" t="inlineStr">
        <is>
          <t>GEDİZ</t>
        </is>
      </c>
      <c r="D2833" s="156" t="inlineStr">
        <is>
          <t>DERYA YARDIMCI</t>
        </is>
      </c>
      <c r="E2833" s="156" t="n">
        <v>1730</v>
      </c>
      <c r="F2833" s="156" t="n">
        <v>695920</v>
      </c>
      <c r="G2833" s="157" t="n">
        <v>402.27</v>
      </c>
      <c r="H2833" s="156" t="n">
        <v>1791</v>
      </c>
    </row>
    <row r="2834" ht="48" customHeight="1" s="113">
      <c r="A2834" s="158" t="n">
        <v>46166</v>
      </c>
      <c r="B2834" s="156" t="inlineStr">
        <is>
          <t>M023</t>
        </is>
      </c>
      <c r="C2834" s="156" t="inlineStr">
        <is>
          <t>GÖZTEPE</t>
        </is>
      </c>
      <c r="D2834" s="156" t="inlineStr">
        <is>
          <t>ERTAN TEKİ</t>
        </is>
      </c>
      <c r="E2834" s="156" t="n">
        <v>4083</v>
      </c>
      <c r="F2834" s="156" t="n">
        <v>1312287</v>
      </c>
      <c r="G2834" s="157" t="n">
        <v>321.4</v>
      </c>
      <c r="H2834" s="156" t="n">
        <v>4090</v>
      </c>
    </row>
    <row r="2835" ht="48" customHeight="1" s="113">
      <c r="A2835" s="158" t="n">
        <v>46166</v>
      </c>
      <c r="B2835" s="156" t="inlineStr">
        <is>
          <t>M024</t>
        </is>
      </c>
      <c r="C2835" s="156" t="inlineStr">
        <is>
          <t>GÜMÜŞPALA</t>
        </is>
      </c>
      <c r="D2835" s="156" t="inlineStr">
        <is>
          <t>DERYA YARDIMCI</t>
        </is>
      </c>
      <c r="E2835" s="156" t="n">
        <v>4725</v>
      </c>
      <c r="F2835" s="156" t="n">
        <v>2481162</v>
      </c>
      <c r="G2835" s="157" t="n">
        <v>525.11</v>
      </c>
      <c r="H2835" s="156" t="n">
        <v>4665</v>
      </c>
    </row>
    <row r="2836" ht="48" customHeight="1" s="113">
      <c r="A2836" s="158" t="n">
        <v>46166</v>
      </c>
      <c r="B2836" s="156" t="inlineStr">
        <is>
          <t>M025</t>
        </is>
      </c>
      <c r="C2836" s="156" t="inlineStr">
        <is>
          <t>HAL DEPO</t>
        </is>
      </c>
      <c r="D2836" s="156" t="inlineStr">
        <is>
          <t>HALİT BAŞDAŞ</t>
        </is>
      </c>
      <c r="E2836" s="156" t="n">
        <v>0</v>
      </c>
      <c r="F2836" s="156" t="n">
        <v>0</v>
      </c>
      <c r="G2836" s="156" t="n">
        <v>0</v>
      </c>
      <c r="H2836" s="156" t="n">
        <v>0</v>
      </c>
    </row>
    <row r="2837" ht="48" customHeight="1" s="113">
      <c r="A2837" s="158" t="n">
        <v>46166</v>
      </c>
      <c r="B2837" s="156" t="inlineStr">
        <is>
          <t>M026</t>
        </is>
      </c>
      <c r="C2837" s="156" t="inlineStr">
        <is>
          <t>HARMANDALI</t>
        </is>
      </c>
      <c r="D2837" s="156" t="inlineStr">
        <is>
          <t>DERYA YARDIMCI</t>
        </is>
      </c>
      <c r="E2837" s="156" t="n">
        <v>5079</v>
      </c>
      <c r="F2837" s="156" t="n">
        <v>2271088</v>
      </c>
      <c r="G2837" s="157" t="n">
        <v>447.15</v>
      </c>
      <c r="H2837" s="156" t="n">
        <v>5426</v>
      </c>
    </row>
    <row r="2838" ht="24" customHeight="1" s="113">
      <c r="A2838" s="158" t="n">
        <v>46166</v>
      </c>
      <c r="B2838" s="156" t="inlineStr">
        <is>
          <t>M027</t>
        </is>
      </c>
      <c r="C2838" s="156" t="inlineStr">
        <is>
          <t>HATAY</t>
        </is>
      </c>
      <c r="D2838" s="156" t="inlineStr">
        <is>
          <t>ERTAN TEKİ</t>
        </is>
      </c>
      <c r="E2838" s="156" t="n">
        <v>4341</v>
      </c>
      <c r="F2838" s="156" t="n">
        <v>1351824</v>
      </c>
      <c r="G2838" s="157" t="n">
        <v>311.41</v>
      </c>
      <c r="H2838" s="156" t="n">
        <v>3972</v>
      </c>
    </row>
    <row r="2839" ht="36" customHeight="1" s="113">
      <c r="A2839" s="158" t="n">
        <v>46166</v>
      </c>
      <c r="B2839" s="156" t="inlineStr">
        <is>
          <t>M028</t>
        </is>
      </c>
      <c r="C2839" s="156" t="inlineStr">
        <is>
          <t>KARŞIYAKA-1</t>
        </is>
      </c>
      <c r="D2839" s="156" t="inlineStr">
        <is>
          <t>DERYA YARDIMCI</t>
        </is>
      </c>
      <c r="E2839" s="156" t="n">
        <v>4303</v>
      </c>
      <c r="F2839" s="156" t="n">
        <v>1752539</v>
      </c>
      <c r="G2839" s="157" t="n">
        <v>407.28</v>
      </c>
      <c r="H2839" s="156" t="n">
        <v>4586</v>
      </c>
    </row>
    <row r="2840" ht="24" customHeight="1" s="113">
      <c r="A2840" s="158" t="n">
        <v>46166</v>
      </c>
      <c r="B2840" s="156" t="inlineStr">
        <is>
          <t>M029</t>
        </is>
      </c>
      <c r="C2840" s="156" t="inlineStr">
        <is>
          <t>KARŞIYAKA-2</t>
        </is>
      </c>
      <c r="D2840" s="156" t="inlineStr">
        <is>
          <t>DERYA YARDIMCI</t>
        </is>
      </c>
      <c r="E2840" s="156" t="n">
        <v>1343</v>
      </c>
      <c r="F2840" s="156" t="n">
        <v>347469</v>
      </c>
      <c r="G2840" s="157" t="n">
        <v>258.73</v>
      </c>
      <c r="H2840" s="156" t="n">
        <v>1243</v>
      </c>
    </row>
    <row r="2841" ht="36" customHeight="1" s="113">
      <c r="A2841" s="158" t="n">
        <v>46166</v>
      </c>
      <c r="B2841" s="156" t="inlineStr">
        <is>
          <t>M030</t>
        </is>
      </c>
      <c r="C2841" s="156" t="inlineStr">
        <is>
          <t>MANAVKUYU</t>
        </is>
      </c>
      <c r="D2841" s="156" t="inlineStr">
        <is>
          <t>DERYA YARDIMCI</t>
        </is>
      </c>
      <c r="E2841" s="156" t="n">
        <v>2419</v>
      </c>
      <c r="F2841" s="156" t="n">
        <v>584952</v>
      </c>
      <c r="G2841" s="157" t="n">
        <v>241.82</v>
      </c>
      <c r="H2841" s="156" t="n">
        <v>2550</v>
      </c>
    </row>
    <row r="2842" ht="24" customHeight="1" s="113">
      <c r="A2842" s="158" t="n">
        <v>46166</v>
      </c>
      <c r="B2842" s="156" t="inlineStr">
        <is>
          <t>M031</t>
        </is>
      </c>
      <c r="C2842" s="156" t="inlineStr">
        <is>
          <t>MENDERES</t>
        </is>
      </c>
      <c r="D2842" s="156" t="inlineStr">
        <is>
          <t>CÜNEYT ÇIKRIKÇI - AYŞE AVCU</t>
        </is>
      </c>
      <c r="E2842" s="156" t="n">
        <v>3491</v>
      </c>
      <c r="F2842" s="156" t="n">
        <v>720106</v>
      </c>
      <c r="G2842" s="157" t="n">
        <v>206.27</v>
      </c>
      <c r="H2842" s="156" t="n">
        <v>3710</v>
      </c>
    </row>
    <row r="2843" ht="36" customHeight="1" s="113">
      <c r="A2843" s="158" t="n">
        <v>46166</v>
      </c>
      <c r="B2843" s="156" t="inlineStr">
        <is>
          <t>M032</t>
        </is>
      </c>
      <c r="C2843" s="156" t="inlineStr">
        <is>
          <t>MENDERES DEPO</t>
        </is>
      </c>
      <c r="D2843" s="156" t="inlineStr">
        <is>
          <t>AYHAN DAŞDEMİR</t>
        </is>
      </c>
      <c r="E2843" s="156" t="n">
        <v>0</v>
      </c>
      <c r="F2843" s="156" t="n">
        <v>0</v>
      </c>
      <c r="G2843" s="156" t="n">
        <v>0</v>
      </c>
      <c r="H2843" s="156" t="n">
        <v>0</v>
      </c>
    </row>
    <row r="2844" ht="48" customHeight="1" s="113">
      <c r="A2844" s="158" t="n">
        <v>46166</v>
      </c>
      <c r="B2844" s="156" t="inlineStr">
        <is>
          <t>M033</t>
        </is>
      </c>
      <c r="C2844" s="156" t="inlineStr">
        <is>
          <t>MERKEZ</t>
        </is>
      </c>
      <c r="D2844" s="156" t="inlineStr">
        <is>
          <t>GENEL MÜDÜR</t>
        </is>
      </c>
      <c r="E2844" s="156" t="n">
        <v>0</v>
      </c>
      <c r="F2844" s="156" t="n">
        <v>0</v>
      </c>
      <c r="G2844" s="156" t="n">
        <v>0</v>
      </c>
      <c r="H2844" s="156" t="n">
        <v>0</v>
      </c>
    </row>
    <row r="2845" ht="24" customHeight="1" s="113">
      <c r="A2845" s="158" t="n">
        <v>46166</v>
      </c>
      <c r="B2845" s="156" t="inlineStr">
        <is>
          <t>M034</t>
        </is>
      </c>
      <c r="C2845" s="156" t="inlineStr">
        <is>
          <t>NARLIDERE</t>
        </is>
      </c>
      <c r="D2845" s="156" t="inlineStr">
        <is>
          <t>ERTAN TEKİ</t>
        </is>
      </c>
      <c r="E2845" s="156" t="n">
        <v>4583</v>
      </c>
      <c r="F2845" s="156" t="n">
        <v>1009133</v>
      </c>
      <c r="G2845" s="157" t="n">
        <v>220.19</v>
      </c>
      <c r="H2845" s="156" t="n">
        <v>4351</v>
      </c>
    </row>
    <row r="2846" ht="24" customHeight="1" s="113">
      <c r="A2846" s="158" t="n">
        <v>46166</v>
      </c>
      <c r="B2846" s="156" t="inlineStr">
        <is>
          <t>M035</t>
        </is>
      </c>
      <c r="C2846" s="156" t="inlineStr">
        <is>
          <t>OSMANGAZİ</t>
        </is>
      </c>
      <c r="D2846" s="156" t="inlineStr">
        <is>
          <t>DERYA YARDIMCI</t>
        </is>
      </c>
      <c r="E2846" s="156" t="n">
        <v>5681</v>
      </c>
      <c r="F2846" s="156" t="n">
        <v>2101158</v>
      </c>
      <c r="G2846" s="157" t="n">
        <v>369.86</v>
      </c>
      <c r="H2846" s="156" t="n">
        <v>5960</v>
      </c>
    </row>
    <row r="2847" ht="36" customHeight="1" s="113">
      <c r="A2847" s="158" t="n">
        <v>46166</v>
      </c>
      <c r="B2847" s="156" t="inlineStr">
        <is>
          <t>M036</t>
        </is>
      </c>
      <c r="C2847" s="156" t="inlineStr">
        <is>
          <t>POLİGON</t>
        </is>
      </c>
      <c r="D2847" s="156" t="inlineStr">
        <is>
          <t>ERTAN TEKİ</t>
        </is>
      </c>
      <c r="E2847" s="156" t="n">
        <v>2462</v>
      </c>
      <c r="F2847" s="156" t="n">
        <v>524551</v>
      </c>
      <c r="G2847" s="157" t="n">
        <v>213.06</v>
      </c>
      <c r="H2847" s="156" t="n">
        <v>2311</v>
      </c>
    </row>
    <row r="2848" ht="36" customHeight="1" s="113">
      <c r="A2848" s="158" t="n">
        <v>46166</v>
      </c>
      <c r="B2848" s="156" t="inlineStr">
        <is>
          <t>M037</t>
        </is>
      </c>
      <c r="C2848" s="156" t="inlineStr">
        <is>
          <t>SEFERİHİSAR</t>
        </is>
      </c>
      <c r="D2848" s="156" t="inlineStr">
        <is>
          <t>ERTAN TEKİ</t>
        </is>
      </c>
      <c r="E2848" s="156" t="n">
        <v>4901</v>
      </c>
      <c r="F2848" s="156" t="n">
        <v>1944022</v>
      </c>
      <c r="G2848" s="157" t="n">
        <v>396.66</v>
      </c>
      <c r="H2848" s="156" t="n">
        <v>4497</v>
      </c>
    </row>
    <row r="2849" ht="24" customHeight="1" s="113">
      <c r="A2849" s="158" t="n">
        <v>46166</v>
      </c>
      <c r="B2849" s="156" t="inlineStr">
        <is>
          <t>M038</t>
        </is>
      </c>
      <c r="C2849" s="156" t="inlineStr">
        <is>
          <t>TORBALI 1</t>
        </is>
      </c>
      <c r="D2849" s="156" t="inlineStr">
        <is>
          <t>CÜNEYT ÇIKRIKÇI - AYŞE AVCU</t>
        </is>
      </c>
      <c r="E2849" s="156" t="n">
        <v>3054</v>
      </c>
      <c r="F2849" s="156" t="n">
        <v>1381618</v>
      </c>
      <c r="G2849" s="157" t="n">
        <v>452.4</v>
      </c>
      <c r="H2849" s="156" t="n">
        <v>2984</v>
      </c>
    </row>
    <row r="2850" ht="24" customHeight="1" s="113">
      <c r="A2850" s="158" t="n">
        <v>46166</v>
      </c>
      <c r="B2850" s="156" t="inlineStr">
        <is>
          <t>M039</t>
        </is>
      </c>
      <c r="C2850" s="156" t="inlineStr">
        <is>
          <t>TORBALI 2</t>
        </is>
      </c>
      <c r="D2850" s="156" t="inlineStr">
        <is>
          <t>CÜNEYT ÇIKRIKÇI - AYŞE AVCU</t>
        </is>
      </c>
      <c r="E2850" s="156" t="n">
        <v>4289</v>
      </c>
      <c r="F2850" s="156" t="n">
        <v>1300125</v>
      </c>
      <c r="G2850" s="157" t="n">
        <v>303.13</v>
      </c>
      <c r="H2850" s="156" t="n">
        <v>3935</v>
      </c>
    </row>
    <row r="2851" ht="24" customHeight="1" s="113">
      <c r="A2851" s="158" t="n">
        <v>46166</v>
      </c>
      <c r="B2851" s="156" t="inlineStr">
        <is>
          <t>M040</t>
        </is>
      </c>
      <c r="C2851" s="156" t="inlineStr">
        <is>
          <t>TORBALI 3</t>
        </is>
      </c>
      <c r="D2851" s="156" t="inlineStr">
        <is>
          <t>CÜNEYT ÇIKRIKÇI - AYŞE AVCU</t>
        </is>
      </c>
      <c r="E2851" s="156" t="n">
        <v>3538</v>
      </c>
      <c r="F2851" s="156" t="n">
        <v>1016900</v>
      </c>
      <c r="G2851" s="157" t="n">
        <v>287.42</v>
      </c>
      <c r="H2851" s="156" t="n">
        <v>3820</v>
      </c>
    </row>
    <row r="2852" ht="54.75" customHeight="1" s="113">
      <c r="A2852" s="158" t="n">
        <v>46166</v>
      </c>
      <c r="B2852" s="156" t="inlineStr">
        <is>
          <t>M041</t>
        </is>
      </c>
      <c r="C2852" s="156" t="inlineStr">
        <is>
          <t>TORBALI 4</t>
        </is>
      </c>
      <c r="D2852" s="156" t="inlineStr">
        <is>
          <t>CÜNEYT ÇIKRIKÇI - AYŞE AVCU</t>
        </is>
      </c>
      <c r="E2852" s="156" t="n">
        <v>3826</v>
      </c>
      <c r="F2852" s="156" t="n">
        <v>2012095</v>
      </c>
      <c r="G2852" s="157" t="n">
        <v>525.9</v>
      </c>
      <c r="H2852" s="156" t="n">
        <v>4108</v>
      </c>
    </row>
    <row r="2853" ht="24" customHeight="1" s="113">
      <c r="A2853" s="158" t="n">
        <v>46166</v>
      </c>
      <c r="B2853" s="156" t="inlineStr">
        <is>
          <t>M042</t>
        </is>
      </c>
      <c r="C2853" s="156" t="inlineStr">
        <is>
          <t>TORBALI 5</t>
        </is>
      </c>
      <c r="D2853" s="156" t="inlineStr">
        <is>
          <t>CÜNEYT ÇIKRIKÇI - AYŞE AVCU</t>
        </is>
      </c>
      <c r="E2853" s="156" t="n">
        <v>5401</v>
      </c>
      <c r="F2853" s="156" t="n">
        <v>1994879</v>
      </c>
      <c r="G2853" s="157" t="n">
        <v>369.35</v>
      </c>
      <c r="H2853" s="156" t="n">
        <v>5428</v>
      </c>
    </row>
    <row r="2854" ht="48" customHeight="1" s="113">
      <c r="A2854" s="158" t="n">
        <v>46166</v>
      </c>
      <c r="B2854" s="156" t="inlineStr">
        <is>
          <t>M043</t>
        </is>
      </c>
      <c r="C2854" s="156" t="inlineStr">
        <is>
          <t>YAPICIOĞLU</t>
        </is>
      </c>
      <c r="D2854" s="156" t="inlineStr">
        <is>
          <t>ERTAN TEKİ</t>
        </is>
      </c>
      <c r="E2854" s="156" t="n">
        <v>1882</v>
      </c>
      <c r="F2854" s="156" t="n">
        <v>920184</v>
      </c>
      <c r="G2854" s="157" t="n">
        <v>488.94</v>
      </c>
      <c r="H2854" s="156" t="n">
        <v>2015</v>
      </c>
    </row>
    <row r="2855" ht="48" customHeight="1" s="113">
      <c r="A2855" s="158" t="n">
        <v>46166</v>
      </c>
      <c r="B2855" s="156" t="inlineStr">
        <is>
          <t>M044</t>
        </is>
      </c>
      <c r="C2855" s="156" t="inlineStr">
        <is>
          <t>YEŞİLOVA</t>
        </is>
      </c>
      <c r="D2855" s="156" t="inlineStr">
        <is>
          <t>DERYA YARDIMCI</t>
        </is>
      </c>
      <c r="E2855" s="156" t="n">
        <v>963</v>
      </c>
      <c r="F2855" s="156" t="n">
        <v>187140</v>
      </c>
      <c r="G2855" s="157" t="n">
        <v>194.33</v>
      </c>
      <c r="H2855" s="156" t="n">
        <v>909</v>
      </c>
    </row>
    <row r="2856" ht="48" customHeight="1" s="113">
      <c r="A2856" s="158" t="n">
        <v>46166</v>
      </c>
      <c r="B2856" s="156" t="inlineStr">
        <is>
          <t>M045</t>
        </is>
      </c>
      <c r="C2856" s="156" t="inlineStr">
        <is>
          <t>Z1  ET DEPO</t>
        </is>
      </c>
      <c r="D2856" s="156" t="inlineStr">
        <is>
          <t>FARUK MALKOÇ</t>
        </is>
      </c>
      <c r="E2856" s="156" t="n">
        <v>0</v>
      </c>
      <c r="F2856" s="156" t="n">
        <v>0</v>
      </c>
      <c r="G2856" s="156" t="n">
        <v>0</v>
      </c>
      <c r="H2856" s="156" t="n">
        <v>0</v>
      </c>
    </row>
    <row r="2857" ht="48" customHeight="1" s="113">
      <c r="A2857" s="158" t="n">
        <v>46166</v>
      </c>
      <c r="B2857" s="156" t="inlineStr">
        <is>
          <t>M046</t>
        </is>
      </c>
      <c r="C2857" s="156" t="inlineStr">
        <is>
          <t>ÇAMDİBİ</t>
        </is>
      </c>
      <c r="D2857" s="156" t="inlineStr">
        <is>
          <t>DERYA YARDIMCI</t>
        </is>
      </c>
      <c r="E2857" s="156" t="n">
        <v>3794</v>
      </c>
      <c r="F2857" s="156" t="n">
        <v>695479</v>
      </c>
      <c r="G2857" s="157" t="n">
        <v>183.31</v>
      </c>
      <c r="H2857" s="156" t="n">
        <v>3898</v>
      </c>
    </row>
    <row r="2858" ht="48" customHeight="1" s="113">
      <c r="A2858" s="158" t="n">
        <v>46166</v>
      </c>
      <c r="B2858" s="156" t="inlineStr">
        <is>
          <t>M047</t>
        </is>
      </c>
      <c r="C2858" s="156" t="inlineStr">
        <is>
          <t>ÇİFTLİK</t>
        </is>
      </c>
      <c r="D2858" s="156" t="inlineStr">
        <is>
          <t>CEBRAİL ÇİÇEK</t>
        </is>
      </c>
      <c r="E2858" s="156" t="n">
        <v>0</v>
      </c>
      <c r="F2858" s="156" t="n">
        <v>0</v>
      </c>
      <c r="G2858" s="156" t="n">
        <v>0</v>
      </c>
      <c r="H2858" s="156" t="n">
        <v>0</v>
      </c>
    </row>
    <row r="2859" ht="48" customHeight="1" s="113">
      <c r="A2859" s="158" t="n">
        <v>46166</v>
      </c>
      <c r="B2859" s="156" t="inlineStr">
        <is>
          <t>M048</t>
        </is>
      </c>
      <c r="C2859" s="156" t="inlineStr">
        <is>
          <t>ÇİĞLİ</t>
        </is>
      </c>
      <c r="D2859" s="156" t="inlineStr">
        <is>
          <t>DERYA YARDIMCI</t>
        </is>
      </c>
      <c r="E2859" s="156" t="n">
        <v>3300</v>
      </c>
      <c r="F2859" s="156" t="n">
        <v>678237</v>
      </c>
      <c r="G2859" s="157" t="n">
        <v>205.53</v>
      </c>
      <c r="H2859" s="156" t="n">
        <v>3182</v>
      </c>
    </row>
    <row r="2860" ht="48" customHeight="1" s="113">
      <c r="A2860" s="158" t="n">
        <v>46166</v>
      </c>
      <c r="B2860" s="156" t="inlineStr">
        <is>
          <t>M049</t>
        </is>
      </c>
      <c r="C2860" s="156" t="inlineStr">
        <is>
          <t>ÖZDERE</t>
        </is>
      </c>
      <c r="D2860" s="156" t="inlineStr">
        <is>
          <t>CÜNEYT ÇIKRIKÇI - AYŞE AVCU</t>
        </is>
      </c>
      <c r="E2860" s="156" t="n">
        <v>932</v>
      </c>
      <c r="F2860" s="156" t="n">
        <v>337088</v>
      </c>
      <c r="G2860" s="157" t="n">
        <v>361.68</v>
      </c>
      <c r="H2860" s="156" t="n">
        <v>934</v>
      </c>
    </row>
    <row r="2861" ht="24" customHeight="1" s="113">
      <c r="A2861" s="158" t="n">
        <v>46166</v>
      </c>
      <c r="B2861" s="156" t="inlineStr">
        <is>
          <t>M050</t>
        </is>
      </c>
      <c r="C2861" s="156" t="inlineStr">
        <is>
          <t>İZMİRSPOR</t>
        </is>
      </c>
      <c r="D2861" s="156" t="inlineStr">
        <is>
          <t>ERTAN TEKİ</t>
        </is>
      </c>
      <c r="E2861" s="156" t="n">
        <v>4273</v>
      </c>
      <c r="F2861" s="156" t="n">
        <v>1982567</v>
      </c>
      <c r="G2861" s="157" t="n">
        <v>463.98</v>
      </c>
      <c r="H2861" s="156" t="n">
        <v>4459</v>
      </c>
    </row>
    <row r="2862" ht="36" customHeight="1" s="113">
      <c r="A2862" s="158" t="n">
        <v>46166</v>
      </c>
      <c r="B2862" s="156" t="inlineStr">
        <is>
          <t>M051</t>
        </is>
      </c>
      <c r="C2862" s="156" t="inlineStr">
        <is>
          <t>ŞİRİNYER</t>
        </is>
      </c>
      <c r="D2862" s="156" t="inlineStr">
        <is>
          <t>ERTAN TEKİ</t>
        </is>
      </c>
      <c r="E2862" s="156" t="n">
        <v>1253</v>
      </c>
      <c r="F2862" s="156" t="n">
        <v>652597</v>
      </c>
      <c r="G2862" s="157" t="n">
        <v>520.83</v>
      </c>
      <c r="H2862" s="156" t="n">
        <v>1258</v>
      </c>
    </row>
    <row r="2863" ht="24" customHeight="1" s="113">
      <c r="A2863" s="158" t="n">
        <v>46166</v>
      </c>
      <c r="B2863" s="156" t="inlineStr">
        <is>
          <t>M052</t>
        </is>
      </c>
      <c r="C2863" s="156" t="inlineStr">
        <is>
          <t>ŞİRİNYER 2</t>
        </is>
      </c>
      <c r="D2863" s="156" t="inlineStr">
        <is>
          <t>DERYA YARDIMCI</t>
        </is>
      </c>
      <c r="E2863" s="156" t="n">
        <v>1956</v>
      </c>
      <c r="F2863" s="156" t="n">
        <v>900912</v>
      </c>
      <c r="G2863" s="157" t="n">
        <v>460.59</v>
      </c>
      <c r="H2863" s="156" t="n">
        <v>2096</v>
      </c>
    </row>
    <row r="2864" ht="36" customHeight="1" s="113">
      <c r="A2864" s="158" t="n">
        <v>46166</v>
      </c>
      <c r="B2864" s="156" t="inlineStr">
        <is>
          <t>M057</t>
        </is>
      </c>
      <c r="C2864" s="156" t="inlineStr">
        <is>
          <t>BUCA2</t>
        </is>
      </c>
      <c r="D2864" s="156" t="inlineStr">
        <is>
          <t>ERTAN TEKİ</t>
        </is>
      </c>
      <c r="E2864" s="156" t="n">
        <v>0</v>
      </c>
      <c r="F2864" s="156" t="n">
        <v>0</v>
      </c>
      <c r="G2864" s="156" t="n">
        <v>0</v>
      </c>
      <c r="H2864" s="156" t="n">
        <v>0</v>
      </c>
    </row>
    <row r="2865" ht="36" customHeight="1" s="113">
      <c r="A2865" s="158" t="n">
        <v>46167</v>
      </c>
      <c r="B2865" s="156" t="inlineStr">
        <is>
          <t>M001</t>
        </is>
      </c>
      <c r="C2865" s="156" t="inlineStr">
        <is>
          <t>AKEVLER</t>
        </is>
      </c>
      <c r="D2865" s="156" t="inlineStr">
        <is>
          <t>ERTAN TEKİ</t>
        </is>
      </c>
      <c r="E2865" s="156" t="n">
        <v>1247</v>
      </c>
      <c r="F2865" s="156" t="n">
        <v>458728</v>
      </c>
      <c r="G2865" s="157" t="n">
        <v>367.87</v>
      </c>
      <c r="H2865" s="156" t="n">
        <v>1191</v>
      </c>
    </row>
    <row r="2866" ht="24" customHeight="1" s="113">
      <c r="A2866" s="158" t="n">
        <v>46167</v>
      </c>
      <c r="B2866" s="156" t="inlineStr">
        <is>
          <t>M002</t>
        </is>
      </c>
      <c r="C2866" s="156" t="inlineStr">
        <is>
          <t>AYDIN EFELER</t>
        </is>
      </c>
      <c r="D2866" s="156" t="inlineStr">
        <is>
          <t>CÜNEYT ÇIKRIKÇI - AYŞE AVCU</t>
        </is>
      </c>
      <c r="E2866" s="156" t="n">
        <v>2078</v>
      </c>
      <c r="F2866" s="156" t="n">
        <v>706451</v>
      </c>
      <c r="G2866" s="157" t="n">
        <v>339.97</v>
      </c>
      <c r="H2866" s="156" t="n">
        <v>1913</v>
      </c>
    </row>
    <row r="2867" ht="48" customHeight="1" s="113">
      <c r="A2867" s="158" t="n">
        <v>46167</v>
      </c>
      <c r="B2867" s="156" t="inlineStr">
        <is>
          <t>M003</t>
        </is>
      </c>
      <c r="C2867" s="156" t="inlineStr">
        <is>
          <t>AYDIN EFELER-2</t>
        </is>
      </c>
      <c r="D2867" s="156" t="inlineStr">
        <is>
          <t>CÜNEYT ÇIKRIKÇI - AYŞE AVCU</t>
        </is>
      </c>
      <c r="E2867" s="156" t="n">
        <v>1571</v>
      </c>
      <c r="F2867" s="156" t="n">
        <v>659038</v>
      </c>
      <c r="G2867" s="157" t="n">
        <v>419.5</v>
      </c>
      <c r="H2867" s="156" t="n">
        <v>1549</v>
      </c>
    </row>
    <row r="2868" ht="48" customHeight="1" s="113">
      <c r="A2868" s="158" t="n">
        <v>46167</v>
      </c>
      <c r="B2868" s="156" t="inlineStr">
        <is>
          <t>M004</t>
        </is>
      </c>
      <c r="C2868" s="156" t="inlineStr">
        <is>
          <t>AYDIN FATİH</t>
        </is>
      </c>
      <c r="D2868" s="156" t="inlineStr">
        <is>
          <t>CÜNEYT ÇIKRIKÇI - AYŞE AVCU</t>
        </is>
      </c>
      <c r="E2868" s="156" t="n">
        <v>1205</v>
      </c>
      <c r="F2868" s="156" t="n">
        <v>383985</v>
      </c>
      <c r="G2868" s="157" t="n">
        <v>318.66</v>
      </c>
      <c r="H2868" s="156" t="n">
        <v>1203</v>
      </c>
    </row>
    <row r="2869" ht="48" customHeight="1" s="113">
      <c r="A2869" s="158" t="n">
        <v>46167</v>
      </c>
      <c r="B2869" s="156" t="inlineStr">
        <is>
          <t>M005</t>
        </is>
      </c>
      <c r="C2869" s="156" t="inlineStr">
        <is>
          <t>AYDIN FATİH-2</t>
        </is>
      </c>
      <c r="D2869" s="156" t="inlineStr">
        <is>
          <t>CÜNEYT ÇIKRIKÇI - AYŞE AVCU</t>
        </is>
      </c>
      <c r="E2869" s="156" t="n">
        <v>1709</v>
      </c>
      <c r="F2869" s="156" t="n">
        <v>994624</v>
      </c>
      <c r="G2869" s="157" t="n">
        <v>581.99</v>
      </c>
      <c r="H2869" s="156" t="n">
        <v>1661</v>
      </c>
    </row>
    <row r="2870" ht="48" customHeight="1" s="113">
      <c r="A2870" s="158" t="n">
        <v>46167</v>
      </c>
      <c r="B2870" s="156" t="inlineStr">
        <is>
          <t>M006</t>
        </is>
      </c>
      <c r="C2870" s="156" t="inlineStr">
        <is>
          <t>AYDIN GİRNE</t>
        </is>
      </c>
      <c r="D2870" s="156" t="inlineStr">
        <is>
          <t>CÜNEYT ÇIKRIKÇI - AYŞE AVCU</t>
        </is>
      </c>
      <c r="E2870" s="156" t="n">
        <v>1225</v>
      </c>
      <c r="F2870" s="156" t="n">
        <v>324552</v>
      </c>
      <c r="G2870" s="157" t="n">
        <v>264.94</v>
      </c>
      <c r="H2870" s="156" t="n">
        <v>1173</v>
      </c>
    </row>
    <row r="2871" ht="48" customHeight="1" s="113">
      <c r="A2871" s="158" t="n">
        <v>46167</v>
      </c>
      <c r="B2871" s="156" t="inlineStr">
        <is>
          <t>M007</t>
        </is>
      </c>
      <c r="C2871" s="156" t="inlineStr">
        <is>
          <t>AYDIN MİMARSİNAN</t>
        </is>
      </c>
      <c r="D2871" s="156" t="inlineStr">
        <is>
          <t>CÜNEYT ÇIKRIKÇI - AYŞE AVCU</t>
        </is>
      </c>
      <c r="E2871" s="156" t="n">
        <v>4212</v>
      </c>
      <c r="F2871" s="156" t="n">
        <v>912223</v>
      </c>
      <c r="G2871" s="157" t="n">
        <v>216.58</v>
      </c>
      <c r="H2871" s="156" t="n">
        <v>4004</v>
      </c>
    </row>
    <row r="2872" ht="48" customHeight="1" s="113">
      <c r="A2872" s="158" t="n">
        <v>46167</v>
      </c>
      <c r="B2872" s="156" t="inlineStr">
        <is>
          <t>M008</t>
        </is>
      </c>
      <c r="C2872" s="156" t="inlineStr">
        <is>
          <t>AYRANCILAR</t>
        </is>
      </c>
      <c r="D2872" s="156" t="inlineStr">
        <is>
          <t>CÜNEYT ÇIKRIKÇI - AYŞE AVCU</t>
        </is>
      </c>
      <c r="E2872" s="156" t="n">
        <v>2900</v>
      </c>
      <c r="F2872" s="156" t="n">
        <v>769612</v>
      </c>
      <c r="G2872" s="157" t="n">
        <v>265.38</v>
      </c>
      <c r="H2872" s="156" t="n">
        <v>2886</v>
      </c>
    </row>
    <row r="2873" ht="48" customHeight="1" s="113">
      <c r="A2873" s="158" t="n">
        <v>46167</v>
      </c>
      <c r="B2873" s="156" t="inlineStr">
        <is>
          <t>M009</t>
        </is>
      </c>
      <c r="C2873" s="156" t="inlineStr">
        <is>
          <t>BALÇOVA</t>
        </is>
      </c>
      <c r="D2873" s="156" t="inlineStr">
        <is>
          <t>ERTAN TEKİ</t>
        </is>
      </c>
      <c r="E2873" s="156" t="n">
        <v>3473</v>
      </c>
      <c r="F2873" s="156" t="n">
        <v>652120</v>
      </c>
      <c r="G2873" s="157" t="n">
        <v>187.77</v>
      </c>
      <c r="H2873" s="156" t="n">
        <v>3674</v>
      </c>
    </row>
    <row r="2874" ht="36" customHeight="1" s="113">
      <c r="A2874" s="158" t="n">
        <v>46167</v>
      </c>
      <c r="B2874" s="156" t="inlineStr">
        <is>
          <t>M010</t>
        </is>
      </c>
      <c r="C2874" s="156" t="inlineStr">
        <is>
          <t>BAYRAKLI</t>
        </is>
      </c>
      <c r="D2874" s="156" t="inlineStr">
        <is>
          <t>DERYA YARDIMCI</t>
        </is>
      </c>
      <c r="E2874" s="156" t="n">
        <v>3541</v>
      </c>
      <c r="F2874" s="156" t="n">
        <v>851991</v>
      </c>
      <c r="G2874" s="157" t="n">
        <v>240.61</v>
      </c>
      <c r="H2874" s="156" t="n">
        <v>3371</v>
      </c>
    </row>
    <row r="2875" ht="24" customHeight="1" s="113">
      <c r="A2875" s="158" t="n">
        <v>46167</v>
      </c>
      <c r="B2875" s="156" t="inlineStr">
        <is>
          <t>M011</t>
        </is>
      </c>
      <c r="C2875" s="156" t="inlineStr">
        <is>
          <t>BOZYAKA</t>
        </is>
      </c>
      <c r="D2875" s="156" t="inlineStr">
        <is>
          <t>ERTAN TEKİ</t>
        </is>
      </c>
      <c r="E2875" s="156" t="n">
        <v>1698</v>
      </c>
      <c r="F2875" s="156" t="n">
        <v>657544</v>
      </c>
      <c r="G2875" s="157" t="n">
        <v>387.25</v>
      </c>
      <c r="H2875" s="156" t="n">
        <v>1713</v>
      </c>
    </row>
    <row r="2876" ht="36" customHeight="1" s="113">
      <c r="A2876" s="158" t="n">
        <v>46167</v>
      </c>
      <c r="B2876" s="156" t="inlineStr">
        <is>
          <t>M012</t>
        </is>
      </c>
      <c r="C2876" s="156" t="inlineStr">
        <is>
          <t xml:space="preserve">BUCA </t>
        </is>
      </c>
      <c r="D2876" s="156" t="inlineStr">
        <is>
          <t>DERYA YARDIMCI</t>
        </is>
      </c>
      <c r="E2876" s="156" t="n">
        <v>1102</v>
      </c>
      <c r="F2876" s="156" t="n">
        <v>421262</v>
      </c>
      <c r="G2876" s="157" t="n">
        <v>382.27</v>
      </c>
      <c r="H2876" s="156" t="n">
        <v>994</v>
      </c>
    </row>
    <row r="2877" ht="24" customHeight="1" s="113">
      <c r="A2877" s="158" t="n">
        <v>46167</v>
      </c>
      <c r="B2877" s="156" t="inlineStr">
        <is>
          <t>M013</t>
        </is>
      </c>
      <c r="C2877" s="156" t="inlineStr">
        <is>
          <t>DEDEBAŞI</t>
        </is>
      </c>
      <c r="D2877" s="156" t="inlineStr">
        <is>
          <t>DERYA YARDIMCI</t>
        </is>
      </c>
      <c r="E2877" s="156" t="n">
        <v>2842</v>
      </c>
      <c r="F2877" s="156" t="n">
        <v>1153358</v>
      </c>
      <c r="G2877" s="157" t="n">
        <v>405.83</v>
      </c>
      <c r="H2877" s="156" t="n">
        <v>2569</v>
      </c>
    </row>
    <row r="2878" ht="36" customHeight="1" s="113">
      <c r="A2878" s="158" t="n">
        <v>46167</v>
      </c>
      <c r="B2878" s="156" t="inlineStr">
        <is>
          <t>M014</t>
        </is>
      </c>
      <c r="C2878" s="156" t="inlineStr">
        <is>
          <t>ESKİİZMİR</t>
        </is>
      </c>
      <c r="D2878" s="156" t="inlineStr">
        <is>
          <t>ERTAN TEKİ</t>
        </is>
      </c>
      <c r="E2878" s="156" t="n">
        <v>2466</v>
      </c>
      <c r="F2878" s="156" t="n">
        <v>1014558</v>
      </c>
      <c r="G2878" s="157" t="n">
        <v>411.42</v>
      </c>
      <c r="H2878" s="156" t="n">
        <v>2555</v>
      </c>
    </row>
    <row r="2879" ht="24" customHeight="1" s="113">
      <c r="A2879" s="158" t="n">
        <v>46167</v>
      </c>
      <c r="B2879" s="156" t="inlineStr">
        <is>
          <t>M015</t>
        </is>
      </c>
      <c r="C2879" s="156" t="inlineStr">
        <is>
          <t>GAZİEMİR-1</t>
        </is>
      </c>
      <c r="D2879" s="156" t="inlineStr">
        <is>
          <t>ALİ ÇELİK</t>
        </is>
      </c>
      <c r="E2879" s="156" t="n">
        <v>1735</v>
      </c>
      <c r="F2879" s="156" t="n">
        <v>713215</v>
      </c>
      <c r="G2879" s="157" t="n">
        <v>411.07</v>
      </c>
      <c r="H2879" s="156" t="n">
        <v>1811</v>
      </c>
    </row>
    <row r="2880" ht="36" customHeight="1" s="113">
      <c r="A2880" s="158" t="n">
        <v>46167</v>
      </c>
      <c r="B2880" s="156" t="inlineStr">
        <is>
          <t>M016</t>
        </is>
      </c>
      <c r="C2880" s="156" t="inlineStr">
        <is>
          <t>GAZİEMİR-2</t>
        </is>
      </c>
      <c r="D2880" s="156" t="inlineStr">
        <is>
          <t>ALİ ÇELİK</t>
        </is>
      </c>
      <c r="E2880" s="156" t="n">
        <v>2251</v>
      </c>
      <c r="F2880" s="156" t="n">
        <v>776624</v>
      </c>
      <c r="G2880" s="157" t="n">
        <v>345.01</v>
      </c>
      <c r="H2880" s="156" t="n">
        <v>2421</v>
      </c>
    </row>
    <row r="2881" ht="36" customHeight="1" s="113">
      <c r="A2881" s="158" t="n">
        <v>46167</v>
      </c>
      <c r="B2881" s="156" t="inlineStr">
        <is>
          <t>M017</t>
        </is>
      </c>
      <c r="C2881" s="156" t="inlineStr">
        <is>
          <t>GAZİEMİR-3</t>
        </is>
      </c>
      <c r="D2881" s="156" t="inlineStr">
        <is>
          <t>ALİ ÇELİK</t>
        </is>
      </c>
      <c r="E2881" s="156" t="n">
        <v>1961</v>
      </c>
      <c r="F2881" s="156" t="n">
        <v>553413</v>
      </c>
      <c r="G2881" s="157" t="n">
        <v>282.21</v>
      </c>
      <c r="H2881" s="156" t="n">
        <v>1816</v>
      </c>
    </row>
    <row r="2882" ht="36" customHeight="1" s="113">
      <c r="A2882" s="158" t="n">
        <v>46167</v>
      </c>
      <c r="B2882" s="156" t="inlineStr">
        <is>
          <t>M018</t>
        </is>
      </c>
      <c r="C2882" s="156" t="inlineStr">
        <is>
          <t>GAZİEMİR-4</t>
        </is>
      </c>
      <c r="D2882" s="156" t="inlineStr">
        <is>
          <t>ALİ ÇELİK</t>
        </is>
      </c>
      <c r="E2882" s="156" t="n">
        <v>2510</v>
      </c>
      <c r="F2882" s="156" t="n">
        <v>1001633</v>
      </c>
      <c r="G2882" s="157" t="n">
        <v>399.06</v>
      </c>
      <c r="H2882" s="156" t="n">
        <v>2292</v>
      </c>
    </row>
    <row r="2883" ht="48" customHeight="1" s="113">
      <c r="A2883" s="158" t="n">
        <v>46167</v>
      </c>
      <c r="B2883" s="156" t="inlineStr">
        <is>
          <t>M019</t>
        </is>
      </c>
      <c r="C2883" s="156" t="inlineStr">
        <is>
          <t>GAZİEMİR-5</t>
        </is>
      </c>
      <c r="D2883" s="156" t="inlineStr">
        <is>
          <t>ALİ ÇELİK</t>
        </is>
      </c>
      <c r="E2883" s="156" t="n">
        <v>2350</v>
      </c>
      <c r="F2883" s="156" t="n">
        <v>508213</v>
      </c>
      <c r="G2883" s="157" t="n">
        <v>216.26</v>
      </c>
      <c r="H2883" s="156" t="n">
        <v>2161</v>
      </c>
    </row>
    <row r="2884" ht="36" customHeight="1" s="113">
      <c r="A2884" s="158" t="n">
        <v>46167</v>
      </c>
      <c r="B2884" s="156" t="inlineStr">
        <is>
          <t>M020</t>
        </is>
      </c>
      <c r="C2884" s="156" t="inlineStr">
        <is>
          <t>GAZİEMİR-6</t>
        </is>
      </c>
      <c r="D2884" s="156" t="inlineStr">
        <is>
          <t>ALİ ÇELİK</t>
        </is>
      </c>
      <c r="E2884" s="156" t="n">
        <v>606</v>
      </c>
      <c r="F2884" s="156" t="n">
        <v>254413</v>
      </c>
      <c r="G2884" s="157" t="n">
        <v>419.82</v>
      </c>
      <c r="H2884" s="156" t="n">
        <v>650</v>
      </c>
    </row>
    <row r="2885" ht="27.75" customHeight="1" s="113">
      <c r="A2885" s="158" t="n">
        <v>46167</v>
      </c>
      <c r="B2885" s="156" t="inlineStr">
        <is>
          <t>M021</t>
        </is>
      </c>
      <c r="C2885" s="156" t="inlineStr">
        <is>
          <t>GAZİEMİR-7</t>
        </is>
      </c>
      <c r="D2885" s="156" t="inlineStr">
        <is>
          <t>ALİ ÇELİK</t>
        </is>
      </c>
      <c r="E2885" s="156" t="n">
        <v>2877</v>
      </c>
      <c r="F2885" s="156" t="n">
        <v>952199</v>
      </c>
      <c r="G2885" s="157" t="n">
        <v>330.97</v>
      </c>
      <c r="H2885" s="156" t="n">
        <v>2983</v>
      </c>
    </row>
    <row r="2886" ht="24" customHeight="1" s="113">
      <c r="A2886" s="158" t="n">
        <v>46167</v>
      </c>
      <c r="B2886" s="156" t="inlineStr">
        <is>
          <t>M022</t>
        </is>
      </c>
      <c r="C2886" s="156" t="inlineStr">
        <is>
          <t>GEDİZ</t>
        </is>
      </c>
      <c r="D2886" s="156" t="inlineStr">
        <is>
          <t>DERYA YARDIMCI</t>
        </is>
      </c>
      <c r="E2886" s="156" t="n">
        <v>1143</v>
      </c>
      <c r="F2886" s="156" t="n">
        <v>430324</v>
      </c>
      <c r="G2886" s="157" t="n">
        <v>376.49</v>
      </c>
      <c r="H2886" s="156" t="n">
        <v>1152</v>
      </c>
    </row>
    <row r="2887" ht="36" customHeight="1" s="113">
      <c r="A2887" s="158" t="n">
        <v>46167</v>
      </c>
      <c r="B2887" s="156" t="inlineStr">
        <is>
          <t>M023</t>
        </is>
      </c>
      <c r="C2887" s="156" t="inlineStr">
        <is>
          <t>GÖZTEPE</t>
        </is>
      </c>
      <c r="D2887" s="156" t="inlineStr">
        <is>
          <t>ERTAN TEKİ</t>
        </is>
      </c>
      <c r="E2887" s="156" t="n">
        <v>3328</v>
      </c>
      <c r="F2887" s="156" t="n">
        <v>1025723</v>
      </c>
      <c r="G2887" s="157" t="n">
        <v>308.21</v>
      </c>
      <c r="H2887" s="156" t="n">
        <v>3510</v>
      </c>
    </row>
    <row r="2888" ht="24" customHeight="1" s="113">
      <c r="A2888" s="158" t="n">
        <v>46167</v>
      </c>
      <c r="B2888" s="156" t="inlineStr">
        <is>
          <t>M024</t>
        </is>
      </c>
      <c r="C2888" s="156" t="inlineStr">
        <is>
          <t>GÜMÜŞPALA</t>
        </is>
      </c>
      <c r="D2888" s="156" t="inlineStr">
        <is>
          <t>DERYA YARDIMCI</t>
        </is>
      </c>
      <c r="E2888" s="156" t="n">
        <v>5040</v>
      </c>
      <c r="F2888" s="156" t="n">
        <v>2243317</v>
      </c>
      <c r="G2888" s="157" t="n">
        <v>445.1</v>
      </c>
      <c r="H2888" s="156" t="n">
        <v>5405</v>
      </c>
    </row>
    <row r="2889" ht="24" customHeight="1" s="113">
      <c r="A2889" s="158" t="n">
        <v>46167</v>
      </c>
      <c r="B2889" s="156" t="inlineStr">
        <is>
          <t>M025</t>
        </is>
      </c>
      <c r="C2889" s="156" t="inlineStr">
        <is>
          <t>HAL DEPO</t>
        </is>
      </c>
      <c r="D2889" s="156" t="inlineStr">
        <is>
          <t>HALİT BAŞDAŞ</t>
        </is>
      </c>
      <c r="E2889" s="156" t="n">
        <v>0</v>
      </c>
      <c r="F2889" s="156" t="n">
        <v>0</v>
      </c>
      <c r="G2889" s="156" t="n">
        <v>0</v>
      </c>
      <c r="H2889" s="156" t="n">
        <v>0</v>
      </c>
    </row>
    <row r="2890" ht="48" customHeight="1" s="113">
      <c r="A2890" s="158" t="n">
        <v>46167</v>
      </c>
      <c r="B2890" s="156" t="inlineStr">
        <is>
          <t>M026</t>
        </is>
      </c>
      <c r="C2890" s="156" t="inlineStr">
        <is>
          <t>HARMANDALI</t>
        </is>
      </c>
      <c r="D2890" s="156" t="inlineStr">
        <is>
          <t>DERYA YARDIMCI</t>
        </is>
      </c>
      <c r="E2890" s="156" t="n">
        <v>2721</v>
      </c>
      <c r="F2890" s="156" t="n">
        <v>969700</v>
      </c>
      <c r="G2890" s="157" t="n">
        <v>356.38</v>
      </c>
      <c r="H2890" s="156" t="n">
        <v>2614</v>
      </c>
    </row>
    <row r="2891" ht="48" customHeight="1" s="113">
      <c r="A2891" s="158" t="n">
        <v>46167</v>
      </c>
      <c r="B2891" s="156" t="inlineStr">
        <is>
          <t>M027</t>
        </is>
      </c>
      <c r="C2891" s="156" t="inlineStr">
        <is>
          <t>HATAY</t>
        </is>
      </c>
      <c r="D2891" s="156" t="inlineStr">
        <is>
          <t>ERTAN TEKİ</t>
        </is>
      </c>
      <c r="E2891" s="156" t="n">
        <v>4645</v>
      </c>
      <c r="F2891" s="156" t="n">
        <v>1649260</v>
      </c>
      <c r="G2891" s="157" t="n">
        <v>355.06</v>
      </c>
      <c r="H2891" s="156" t="n">
        <v>4618</v>
      </c>
    </row>
    <row r="2892" ht="48" customHeight="1" s="113">
      <c r="A2892" s="158" t="n">
        <v>46167</v>
      </c>
      <c r="B2892" s="156" t="inlineStr">
        <is>
          <t>M028</t>
        </is>
      </c>
      <c r="C2892" s="156" t="inlineStr">
        <is>
          <t>KARŞIYAKA-1</t>
        </is>
      </c>
      <c r="D2892" s="156" t="inlineStr">
        <is>
          <t>DERYA YARDIMCI</t>
        </is>
      </c>
      <c r="E2892" s="156" t="n">
        <v>2621</v>
      </c>
      <c r="F2892" s="156" t="n">
        <v>978809</v>
      </c>
      <c r="G2892" s="157" t="n">
        <v>373.45</v>
      </c>
      <c r="H2892" s="156" t="n">
        <v>2646</v>
      </c>
    </row>
    <row r="2893" ht="48" customHeight="1" s="113">
      <c r="A2893" s="158" t="n">
        <v>46167</v>
      </c>
      <c r="B2893" s="156" t="inlineStr">
        <is>
          <t>M029</t>
        </is>
      </c>
      <c r="C2893" s="156" t="inlineStr">
        <is>
          <t>KARŞIYAKA-2</t>
        </is>
      </c>
      <c r="D2893" s="156" t="inlineStr">
        <is>
          <t>DERYA YARDIMCI</t>
        </is>
      </c>
      <c r="E2893" s="156" t="n">
        <v>1280</v>
      </c>
      <c r="F2893" s="156" t="n">
        <v>344895</v>
      </c>
      <c r="G2893" s="157" t="n">
        <v>269.45</v>
      </c>
      <c r="H2893" s="156" t="n">
        <v>1262</v>
      </c>
    </row>
    <row r="2894" ht="48" customHeight="1" s="113">
      <c r="A2894" s="158" t="n">
        <v>46167</v>
      </c>
      <c r="B2894" s="156" t="inlineStr">
        <is>
          <t>M030</t>
        </is>
      </c>
      <c r="C2894" s="156" t="inlineStr">
        <is>
          <t>MANAVKUYU</t>
        </is>
      </c>
      <c r="D2894" s="156" t="inlineStr">
        <is>
          <t>DERYA YARDIMCI</t>
        </is>
      </c>
      <c r="E2894" s="156" t="n">
        <v>2069</v>
      </c>
      <c r="F2894" s="156" t="n">
        <v>557486</v>
      </c>
      <c r="G2894" s="157" t="n">
        <v>269.45</v>
      </c>
      <c r="H2894" s="156" t="n">
        <v>1980</v>
      </c>
    </row>
    <row r="2895" ht="24" customHeight="1" s="113">
      <c r="A2895" s="158" t="n">
        <v>46167</v>
      </c>
      <c r="B2895" s="156" t="inlineStr">
        <is>
          <t>M031</t>
        </is>
      </c>
      <c r="C2895" s="156" t="inlineStr">
        <is>
          <t>MENDERES</t>
        </is>
      </c>
      <c r="D2895" s="156" t="inlineStr">
        <is>
          <t>CÜNEYT ÇIKRIKÇI - AYŞE AVCU</t>
        </is>
      </c>
      <c r="E2895" s="156" t="n">
        <v>3130</v>
      </c>
      <c r="F2895" s="156" t="n">
        <v>648533</v>
      </c>
      <c r="G2895" s="157" t="n">
        <v>207.2</v>
      </c>
      <c r="H2895" s="156" t="n">
        <v>3071</v>
      </c>
    </row>
    <row r="2896" ht="36" customHeight="1" s="113">
      <c r="A2896" s="158" t="n">
        <v>46167</v>
      </c>
      <c r="B2896" s="156" t="inlineStr">
        <is>
          <t>M032</t>
        </is>
      </c>
      <c r="C2896" s="156" t="inlineStr">
        <is>
          <t>MENDERES DEPO</t>
        </is>
      </c>
      <c r="D2896" s="156" t="inlineStr">
        <is>
          <t>AYHAN DAŞDEMİR</t>
        </is>
      </c>
      <c r="E2896" s="156" t="n">
        <v>0</v>
      </c>
      <c r="F2896" s="156" t="n">
        <v>0</v>
      </c>
      <c r="G2896" s="156" t="n">
        <v>0</v>
      </c>
      <c r="H2896" s="156" t="n">
        <v>0</v>
      </c>
    </row>
    <row r="2897" ht="24" customHeight="1" s="113">
      <c r="A2897" s="158" t="n">
        <v>46167</v>
      </c>
      <c r="B2897" s="156" t="inlineStr">
        <is>
          <t>M033</t>
        </is>
      </c>
      <c r="C2897" s="156" t="inlineStr">
        <is>
          <t>MERKEZ</t>
        </is>
      </c>
      <c r="D2897" s="156" t="inlineStr">
        <is>
          <t>GENEL MÜDÜR</t>
        </is>
      </c>
      <c r="E2897" s="156" t="n">
        <v>0</v>
      </c>
      <c r="F2897" s="156" t="n">
        <v>0</v>
      </c>
      <c r="G2897" s="156" t="n">
        <v>0</v>
      </c>
      <c r="H2897" s="156" t="n">
        <v>0</v>
      </c>
    </row>
    <row r="2898" ht="36" customHeight="1" s="113">
      <c r="A2898" s="158" t="n">
        <v>46167</v>
      </c>
      <c r="B2898" s="156" t="inlineStr">
        <is>
          <t>M034</t>
        </is>
      </c>
      <c r="C2898" s="156" t="inlineStr">
        <is>
          <t>NARLIDERE</t>
        </is>
      </c>
      <c r="D2898" s="156" t="inlineStr">
        <is>
          <t>ERTAN TEKİ</t>
        </is>
      </c>
      <c r="E2898" s="156" t="n">
        <v>4323</v>
      </c>
      <c r="F2898" s="156" t="n">
        <v>890912</v>
      </c>
      <c r="G2898" s="157" t="n">
        <v>206.09</v>
      </c>
      <c r="H2898" s="156" t="n">
        <v>4541</v>
      </c>
    </row>
    <row r="2899" ht="24" customHeight="1" s="113">
      <c r="A2899" s="158" t="n">
        <v>46167</v>
      </c>
      <c r="B2899" s="156" t="inlineStr">
        <is>
          <t>M035</t>
        </is>
      </c>
      <c r="C2899" s="156" t="inlineStr">
        <is>
          <t>OSMANGAZİ</t>
        </is>
      </c>
      <c r="D2899" s="156" t="inlineStr">
        <is>
          <t>DERYA YARDIMCI</t>
        </is>
      </c>
      <c r="E2899" s="156" t="n">
        <v>3071</v>
      </c>
      <c r="F2899" s="156" t="n">
        <v>959584</v>
      </c>
      <c r="G2899" s="157" t="n">
        <v>312.47</v>
      </c>
      <c r="H2899" s="156" t="n">
        <v>3230</v>
      </c>
    </row>
    <row r="2900" ht="36" customHeight="1" s="113">
      <c r="A2900" s="158" t="n">
        <v>46167</v>
      </c>
      <c r="B2900" s="156" t="inlineStr">
        <is>
          <t>M036</t>
        </is>
      </c>
      <c r="C2900" s="156" t="inlineStr">
        <is>
          <t>POLİGON</t>
        </is>
      </c>
      <c r="D2900" s="156" t="inlineStr">
        <is>
          <t>ERTAN TEKİ</t>
        </is>
      </c>
      <c r="E2900" s="156" t="n">
        <v>1722</v>
      </c>
      <c r="F2900" s="156" t="n">
        <v>395095</v>
      </c>
      <c r="G2900" s="157" t="n">
        <v>229.44</v>
      </c>
      <c r="H2900" s="156" t="n">
        <v>1652</v>
      </c>
    </row>
    <row r="2901" ht="48" customHeight="1" s="113">
      <c r="A2901" s="158" t="n">
        <v>46167</v>
      </c>
      <c r="B2901" s="156" t="inlineStr">
        <is>
          <t>M037</t>
        </is>
      </c>
      <c r="C2901" s="156" t="inlineStr">
        <is>
          <t>SEFERİHİSAR</t>
        </is>
      </c>
      <c r="D2901" s="156" t="inlineStr">
        <is>
          <t>ERTAN TEKİ</t>
        </is>
      </c>
      <c r="E2901" s="156" t="n">
        <v>4312</v>
      </c>
      <c r="F2901" s="156" t="n">
        <v>1584044</v>
      </c>
      <c r="G2901" s="157" t="n">
        <v>367.36</v>
      </c>
      <c r="H2901" s="156" t="n">
        <v>4185</v>
      </c>
    </row>
    <row r="2902" ht="24" customHeight="1" s="113">
      <c r="A2902" s="158" t="n">
        <v>46167</v>
      </c>
      <c r="B2902" s="156" t="inlineStr">
        <is>
          <t>M038</t>
        </is>
      </c>
      <c r="C2902" s="156" t="inlineStr">
        <is>
          <t>TORBALI 1</t>
        </is>
      </c>
      <c r="D2902" s="156" t="inlineStr">
        <is>
          <t>CÜNEYT ÇIKRIKÇI - AYŞE AVCU</t>
        </is>
      </c>
      <c r="E2902" s="156" t="n">
        <v>2396</v>
      </c>
      <c r="F2902" s="156" t="n">
        <v>1183743</v>
      </c>
      <c r="G2902" s="157" t="n">
        <v>494.05</v>
      </c>
      <c r="H2902" s="156" t="n">
        <v>2549</v>
      </c>
    </row>
    <row r="2903" ht="24" customHeight="1" s="113">
      <c r="A2903" s="158" t="n">
        <v>46167</v>
      </c>
      <c r="B2903" s="156" t="inlineStr">
        <is>
          <t>M039</t>
        </is>
      </c>
      <c r="C2903" s="156" t="inlineStr">
        <is>
          <t>TORBALI 2</t>
        </is>
      </c>
      <c r="D2903" s="156" t="inlineStr">
        <is>
          <t>CÜNEYT ÇIKRIKÇI - AYŞE AVCU</t>
        </is>
      </c>
      <c r="E2903" s="156" t="n">
        <v>3513</v>
      </c>
      <c r="F2903" s="156" t="n">
        <v>1123539</v>
      </c>
      <c r="G2903" s="157" t="n">
        <v>319.82</v>
      </c>
      <c r="H2903" s="156" t="n">
        <v>3401</v>
      </c>
    </row>
    <row r="2904" ht="36" customHeight="1" s="113">
      <c r="A2904" s="158" t="n">
        <v>46167</v>
      </c>
      <c r="B2904" s="156" t="inlineStr">
        <is>
          <t>M040</t>
        </is>
      </c>
      <c r="C2904" s="156" t="inlineStr">
        <is>
          <t>TORBALI 3</t>
        </is>
      </c>
      <c r="D2904" s="156" t="inlineStr">
        <is>
          <t>CÜNEYT ÇIKRIKÇI - AYŞE AVCU</t>
        </is>
      </c>
      <c r="E2904" s="156" t="n">
        <v>2812</v>
      </c>
      <c r="F2904" s="156" t="n">
        <v>896969</v>
      </c>
      <c r="G2904" s="157" t="n">
        <v>318.98</v>
      </c>
      <c r="H2904" s="156" t="n">
        <v>2725</v>
      </c>
    </row>
    <row r="2905" ht="36" customHeight="1" s="113">
      <c r="A2905" s="158" t="n">
        <v>46167</v>
      </c>
      <c r="B2905" s="156" t="inlineStr">
        <is>
          <t>M041</t>
        </is>
      </c>
      <c r="C2905" s="156" t="inlineStr">
        <is>
          <t>TORBALI 4</t>
        </is>
      </c>
      <c r="D2905" s="156" t="inlineStr">
        <is>
          <t>CÜNEYT ÇIKRIKÇI - AYŞE AVCU</t>
        </is>
      </c>
      <c r="E2905" s="156" t="n">
        <v>3069</v>
      </c>
      <c r="F2905" s="156" t="n">
        <v>1669269</v>
      </c>
      <c r="G2905" s="157" t="n">
        <v>543.91</v>
      </c>
      <c r="H2905" s="156" t="n">
        <v>2771</v>
      </c>
    </row>
    <row r="2906" ht="24" customHeight="1" s="113">
      <c r="A2906" s="158" t="n">
        <v>46167</v>
      </c>
      <c r="B2906" s="156" t="inlineStr">
        <is>
          <t>M042</t>
        </is>
      </c>
      <c r="C2906" s="156" t="inlineStr">
        <is>
          <t>TORBALI 5</t>
        </is>
      </c>
      <c r="D2906" s="156" t="inlineStr">
        <is>
          <t>CÜNEYT ÇIKRIKÇI - AYŞE AVCU</t>
        </is>
      </c>
      <c r="E2906" s="156" t="n">
        <v>3447</v>
      </c>
      <c r="F2906" s="156" t="n">
        <v>1302907</v>
      </c>
      <c r="G2906" s="157" t="n">
        <v>377.98</v>
      </c>
      <c r="H2906" s="156" t="n">
        <v>3177</v>
      </c>
    </row>
    <row r="2907" ht="24" customHeight="1" s="113">
      <c r="A2907" s="158" t="n">
        <v>46167</v>
      </c>
      <c r="B2907" s="156" t="inlineStr">
        <is>
          <t>M043</t>
        </is>
      </c>
      <c r="C2907" s="156" t="inlineStr">
        <is>
          <t>YAPICIOĞLU</t>
        </is>
      </c>
      <c r="D2907" s="156" t="inlineStr">
        <is>
          <t>ERTAN TEKİ</t>
        </is>
      </c>
      <c r="E2907" s="156" t="n">
        <v>1340</v>
      </c>
      <c r="F2907" s="156" t="n">
        <v>567528</v>
      </c>
      <c r="G2907" s="157" t="n">
        <v>423.53</v>
      </c>
      <c r="H2907" s="156" t="n">
        <v>1313</v>
      </c>
    </row>
    <row r="2908" ht="24" customHeight="1" s="113">
      <c r="A2908" s="158" t="n">
        <v>46167</v>
      </c>
      <c r="B2908" s="156" t="inlineStr">
        <is>
          <t>M044</t>
        </is>
      </c>
      <c r="C2908" s="156" t="inlineStr">
        <is>
          <t>YEŞİLOVA</t>
        </is>
      </c>
      <c r="D2908" s="156" t="inlineStr">
        <is>
          <t>DERYA YARDIMCI</t>
        </is>
      </c>
      <c r="E2908" s="156" t="n">
        <v>752</v>
      </c>
      <c r="F2908" s="156" t="n">
        <v>173625</v>
      </c>
      <c r="G2908" s="157" t="n">
        <v>230.88</v>
      </c>
      <c r="H2908" s="156" t="n">
        <v>749</v>
      </c>
    </row>
    <row r="2909" ht="27.75" customHeight="1" s="113">
      <c r="A2909" s="158" t="n">
        <v>46167</v>
      </c>
      <c r="B2909" s="156" t="inlineStr">
        <is>
          <t>M045</t>
        </is>
      </c>
      <c r="C2909" s="156" t="inlineStr">
        <is>
          <t>Z1  ET DEPO</t>
        </is>
      </c>
      <c r="D2909" s="156" t="inlineStr">
        <is>
          <t>FARUK MALKOÇ</t>
        </is>
      </c>
      <c r="E2909" s="156" t="n">
        <v>0</v>
      </c>
      <c r="F2909" s="156" t="n">
        <v>0</v>
      </c>
      <c r="G2909" s="156" t="n">
        <v>0</v>
      </c>
      <c r="H2909" s="156" t="n">
        <v>0</v>
      </c>
    </row>
    <row r="2910" ht="24" customHeight="1" s="113">
      <c r="A2910" s="158" t="n">
        <v>46167</v>
      </c>
      <c r="B2910" s="156" t="inlineStr">
        <is>
          <t>M046</t>
        </is>
      </c>
      <c r="C2910" s="156" t="inlineStr">
        <is>
          <t>ÇAMDİBİ</t>
        </is>
      </c>
      <c r="D2910" s="156" t="inlineStr">
        <is>
          <t>DERYA YARDIMCI</t>
        </is>
      </c>
      <c r="E2910" s="156" t="n">
        <v>2757</v>
      </c>
      <c r="F2910" s="156" t="n">
        <v>522008</v>
      </c>
      <c r="G2910" s="157" t="n">
        <v>189.34</v>
      </c>
      <c r="H2910" s="156" t="n">
        <v>2797</v>
      </c>
    </row>
    <row r="2911" ht="48" customHeight="1" s="113">
      <c r="A2911" s="158" t="n">
        <v>46167</v>
      </c>
      <c r="B2911" s="156" t="inlineStr">
        <is>
          <t>M047</t>
        </is>
      </c>
      <c r="C2911" s="156" t="inlineStr">
        <is>
          <t>ÇİFTLİK</t>
        </is>
      </c>
      <c r="D2911" s="156" t="inlineStr">
        <is>
          <t>CEBRAİL ÇİÇEK</t>
        </is>
      </c>
      <c r="E2911" s="156" t="n">
        <v>0</v>
      </c>
      <c r="F2911" s="156" t="n">
        <v>0</v>
      </c>
      <c r="G2911" s="156" t="n">
        <v>0</v>
      </c>
      <c r="H2911" s="156" t="n">
        <v>0</v>
      </c>
    </row>
    <row r="2912" ht="48" customHeight="1" s="113">
      <c r="A2912" s="158" t="n">
        <v>46167</v>
      </c>
      <c r="B2912" s="156" t="inlineStr">
        <is>
          <t>M048</t>
        </is>
      </c>
      <c r="C2912" s="156" t="inlineStr">
        <is>
          <t>ÇİĞLİ</t>
        </is>
      </c>
      <c r="D2912" s="156" t="inlineStr">
        <is>
          <t>DERYA YARDIMCI</t>
        </is>
      </c>
      <c r="E2912" s="156" t="n">
        <v>2188</v>
      </c>
      <c r="F2912" s="156" t="n">
        <v>474190</v>
      </c>
      <c r="G2912" s="157" t="n">
        <v>216.72</v>
      </c>
      <c r="H2912" s="156" t="n">
        <v>2286</v>
      </c>
    </row>
    <row r="2913" ht="48" customHeight="1" s="113">
      <c r="A2913" s="158" t="n">
        <v>46167</v>
      </c>
      <c r="B2913" s="156" t="inlineStr">
        <is>
          <t>M049</t>
        </is>
      </c>
      <c r="C2913" s="156" t="inlineStr">
        <is>
          <t>ÖZDERE</t>
        </is>
      </c>
      <c r="D2913" s="156" t="inlineStr">
        <is>
          <t>CÜNEYT ÇIKRIKÇI - AYŞE AVCU</t>
        </is>
      </c>
      <c r="E2913" s="156" t="n">
        <v>1033</v>
      </c>
      <c r="F2913" s="156" t="n">
        <v>374644</v>
      </c>
      <c r="G2913" s="157" t="n">
        <v>362.68</v>
      </c>
      <c r="H2913" s="156" t="n">
        <v>1025</v>
      </c>
    </row>
    <row r="2914" ht="48" customHeight="1" s="113">
      <c r="A2914" s="158" t="n">
        <v>46167</v>
      </c>
      <c r="B2914" s="156" t="inlineStr">
        <is>
          <t>M050</t>
        </is>
      </c>
      <c r="C2914" s="156" t="inlineStr">
        <is>
          <t>İZMİRSPOR</t>
        </is>
      </c>
      <c r="D2914" s="156" t="inlineStr">
        <is>
          <t>ERTAN TEKİ</t>
        </is>
      </c>
      <c r="E2914" s="156" t="n">
        <v>4483</v>
      </c>
      <c r="F2914" s="156" t="n">
        <v>2532036</v>
      </c>
      <c r="G2914" s="157" t="n">
        <v>564.8099999999999</v>
      </c>
      <c r="H2914" s="156" t="n">
        <v>4367</v>
      </c>
    </row>
    <row r="2915" ht="48" customHeight="1" s="113">
      <c r="A2915" s="158" t="n">
        <v>46167</v>
      </c>
      <c r="B2915" s="156" t="inlineStr">
        <is>
          <t>M051</t>
        </is>
      </c>
      <c r="C2915" s="156" t="inlineStr">
        <is>
          <t>ŞİRİNYER</t>
        </is>
      </c>
      <c r="D2915" s="156" t="inlineStr">
        <is>
          <t>ERTAN TEKİ</t>
        </is>
      </c>
      <c r="E2915" s="156" t="n">
        <v>964</v>
      </c>
      <c r="F2915" s="156" t="n">
        <v>513878</v>
      </c>
      <c r="G2915" s="157" t="n">
        <v>533.0700000000001</v>
      </c>
      <c r="H2915" s="156" t="n">
        <v>992</v>
      </c>
    </row>
    <row r="2916" ht="48" customHeight="1" s="113">
      <c r="A2916" s="158" t="n">
        <v>46167</v>
      </c>
      <c r="B2916" s="156" t="inlineStr">
        <is>
          <t>M052</t>
        </is>
      </c>
      <c r="C2916" s="156" t="inlineStr">
        <is>
          <t>ŞİRİNYER 2</t>
        </is>
      </c>
      <c r="D2916" s="156" t="inlineStr">
        <is>
          <t>DERYA YARDIMCI</t>
        </is>
      </c>
      <c r="E2916" s="156" t="n">
        <v>2370</v>
      </c>
      <c r="F2916" s="156" t="n">
        <v>1166199</v>
      </c>
      <c r="G2916" s="157" t="n">
        <v>492.07</v>
      </c>
      <c r="H2916" s="156" t="n">
        <v>2381</v>
      </c>
    </row>
    <row r="2917" ht="48" customHeight="1" s="113">
      <c r="A2917" s="158" t="n">
        <v>46167</v>
      </c>
      <c r="B2917" s="156" t="inlineStr">
        <is>
          <t>M057</t>
        </is>
      </c>
      <c r="C2917" s="156" t="inlineStr">
        <is>
          <t>BUCA2</t>
        </is>
      </c>
      <c r="D2917" s="156" t="inlineStr">
        <is>
          <t>ERTAN TEKİ</t>
        </is>
      </c>
      <c r="E2917" s="156" t="n">
        <v>0</v>
      </c>
      <c r="F2917" s="156" t="n">
        <v>0</v>
      </c>
      <c r="G2917" s="156" t="n">
        <v>0</v>
      </c>
      <c r="H2917" s="156" t="n">
        <v>0</v>
      </c>
    </row>
    <row r="2918" ht="24" customHeight="1" s="113">
      <c r="A2918" s="158" t="n">
        <v>46168</v>
      </c>
      <c r="B2918" s="156" t="inlineStr">
        <is>
          <t>M001</t>
        </is>
      </c>
      <c r="C2918" s="156" t="inlineStr">
        <is>
          <t>AKEVLER</t>
        </is>
      </c>
      <c r="D2918" s="156" t="inlineStr">
        <is>
          <t>ERTAN TEKİ</t>
        </is>
      </c>
      <c r="E2918" s="156" t="n">
        <v>1272</v>
      </c>
      <c r="F2918" s="156" t="n">
        <v>464249</v>
      </c>
      <c r="G2918" s="157" t="n">
        <v>364.98</v>
      </c>
      <c r="H2918" s="156" t="n">
        <v>1302</v>
      </c>
    </row>
    <row r="2919" ht="36" customHeight="1" s="113">
      <c r="A2919" s="158" t="n">
        <v>46168</v>
      </c>
      <c r="B2919" s="156" t="inlineStr">
        <is>
          <t>M002</t>
        </is>
      </c>
      <c r="C2919" s="156" t="inlineStr">
        <is>
          <t>AYDIN EFELER</t>
        </is>
      </c>
      <c r="D2919" s="156" t="inlineStr">
        <is>
          <t>CÜNEYT ÇIKRIKÇI - AYŞE AVCU</t>
        </is>
      </c>
      <c r="E2919" s="156" t="n">
        <v>2230</v>
      </c>
      <c r="F2919" s="156" t="n">
        <v>647216</v>
      </c>
      <c r="G2919" s="157" t="n">
        <v>290.23</v>
      </c>
      <c r="H2919" s="156" t="n">
        <v>2255</v>
      </c>
    </row>
    <row r="2920" ht="24" customHeight="1" s="113">
      <c r="A2920" s="158" t="n">
        <v>46168</v>
      </c>
      <c r="B2920" s="156" t="inlineStr">
        <is>
          <t>M003</t>
        </is>
      </c>
      <c r="C2920" s="156" t="inlineStr">
        <is>
          <t>AYDIN EFELER-2</t>
        </is>
      </c>
      <c r="D2920" s="156" t="inlineStr">
        <is>
          <t>CÜNEYT ÇIKRIKÇI - AYŞE AVCU</t>
        </is>
      </c>
      <c r="E2920" s="156" t="n">
        <v>1163</v>
      </c>
      <c r="F2920" s="156" t="n">
        <v>523389</v>
      </c>
      <c r="G2920" s="157" t="n">
        <v>450.03</v>
      </c>
      <c r="H2920" s="156" t="n">
        <v>1122</v>
      </c>
    </row>
    <row r="2921" ht="36" customHeight="1" s="113">
      <c r="A2921" s="158" t="n">
        <v>46168</v>
      </c>
      <c r="B2921" s="156" t="inlineStr">
        <is>
          <t>M004</t>
        </is>
      </c>
      <c r="C2921" s="156" t="inlineStr">
        <is>
          <t>AYDIN FATİH</t>
        </is>
      </c>
      <c r="D2921" s="156" t="inlineStr">
        <is>
          <t>CÜNEYT ÇIKRIKÇI - AYŞE AVCU</t>
        </is>
      </c>
      <c r="E2921" s="156" t="n">
        <v>905</v>
      </c>
      <c r="F2921" s="156" t="n">
        <v>297316</v>
      </c>
      <c r="G2921" s="157" t="n">
        <v>328.53</v>
      </c>
      <c r="H2921" s="156" t="n">
        <v>823</v>
      </c>
    </row>
    <row r="2922" ht="36" customHeight="1" s="113">
      <c r="A2922" s="158" t="n">
        <v>46168</v>
      </c>
      <c r="B2922" s="156" t="inlineStr">
        <is>
          <t>M005</t>
        </is>
      </c>
      <c r="C2922" s="156" t="inlineStr">
        <is>
          <t>AYDIN FATİH-2</t>
        </is>
      </c>
      <c r="D2922" s="156" t="inlineStr">
        <is>
          <t>CÜNEYT ÇIKRIKÇI - AYŞE AVCU</t>
        </is>
      </c>
      <c r="E2922" s="156" t="n">
        <v>1860</v>
      </c>
      <c r="F2922" s="156" t="n">
        <v>1080539</v>
      </c>
      <c r="G2922" s="157" t="n">
        <v>580.9299999999999</v>
      </c>
      <c r="H2922" s="156" t="n">
        <v>1932</v>
      </c>
    </row>
    <row r="2923" ht="24" customHeight="1" s="113">
      <c r="A2923" s="158" t="n">
        <v>46168</v>
      </c>
      <c r="B2923" s="156" t="inlineStr">
        <is>
          <t>M006</t>
        </is>
      </c>
      <c r="C2923" s="156" t="inlineStr">
        <is>
          <t>AYDIN GİRNE</t>
        </is>
      </c>
      <c r="D2923" s="156" t="inlineStr">
        <is>
          <t>CÜNEYT ÇIKRIKÇI - AYŞE AVCU</t>
        </is>
      </c>
      <c r="E2923" s="156" t="n">
        <v>1387</v>
      </c>
      <c r="F2923" s="156" t="n">
        <v>379634</v>
      </c>
      <c r="G2923" s="157" t="n">
        <v>273.71</v>
      </c>
      <c r="H2923" s="156" t="n">
        <v>1463</v>
      </c>
    </row>
    <row r="2924" ht="48" customHeight="1" s="113">
      <c r="A2924" s="158" t="n">
        <v>46168</v>
      </c>
      <c r="B2924" s="156" t="inlineStr">
        <is>
          <t>M007</t>
        </is>
      </c>
      <c r="C2924" s="156" t="inlineStr">
        <is>
          <t>AYDIN MİMARSİNAN</t>
        </is>
      </c>
      <c r="D2924" s="156" t="inlineStr">
        <is>
          <t>CÜNEYT ÇIKRIKÇI - AYŞE AVCU</t>
        </is>
      </c>
      <c r="E2924" s="156" t="n">
        <v>3233</v>
      </c>
      <c r="F2924" s="156" t="n">
        <v>806963</v>
      </c>
      <c r="G2924" s="157" t="n">
        <v>249.6</v>
      </c>
      <c r="H2924" s="156" t="n">
        <v>3142</v>
      </c>
    </row>
    <row r="2925" ht="48" customHeight="1" s="113">
      <c r="A2925" s="158" t="n">
        <v>46168</v>
      </c>
      <c r="B2925" s="156" t="inlineStr">
        <is>
          <t>M008</t>
        </is>
      </c>
      <c r="C2925" s="156" t="inlineStr">
        <is>
          <t>AYRANCILAR</t>
        </is>
      </c>
      <c r="D2925" s="156" t="inlineStr">
        <is>
          <t>CÜNEYT ÇIKRIKÇI - AYŞE AVCU</t>
        </is>
      </c>
      <c r="E2925" s="156" t="n">
        <v>3521</v>
      </c>
      <c r="F2925" s="156" t="n">
        <v>954178</v>
      </c>
      <c r="G2925" s="157" t="n">
        <v>271</v>
      </c>
      <c r="H2925" s="156" t="n">
        <v>3356</v>
      </c>
    </row>
    <row r="2926" ht="48" customHeight="1" s="113">
      <c r="A2926" s="158" t="n">
        <v>46168</v>
      </c>
      <c r="B2926" s="156" t="inlineStr">
        <is>
          <t>M009</t>
        </is>
      </c>
      <c r="C2926" s="156" t="inlineStr">
        <is>
          <t>BALÇOVA</t>
        </is>
      </c>
      <c r="D2926" s="156" t="inlineStr">
        <is>
          <t>ERTAN TEKİ</t>
        </is>
      </c>
      <c r="E2926" s="156" t="n">
        <v>3460</v>
      </c>
      <c r="F2926" s="156" t="n">
        <v>653273</v>
      </c>
      <c r="G2926" s="157" t="n">
        <v>188.81</v>
      </c>
      <c r="H2926" s="156" t="n">
        <v>3358</v>
      </c>
    </row>
    <row r="2927" ht="48" customHeight="1" s="113">
      <c r="A2927" s="158" t="n">
        <v>46168</v>
      </c>
      <c r="B2927" s="156" t="inlineStr">
        <is>
          <t>M010</t>
        </is>
      </c>
      <c r="C2927" s="156" t="inlineStr">
        <is>
          <t>BAYRAKLI</t>
        </is>
      </c>
      <c r="D2927" s="156" t="inlineStr">
        <is>
          <t>DERYA YARDIMCI</t>
        </is>
      </c>
      <c r="E2927" s="156" t="n">
        <v>3151</v>
      </c>
      <c r="F2927" s="156" t="n">
        <v>889742</v>
      </c>
      <c r="G2927" s="157" t="n">
        <v>282.37</v>
      </c>
      <c r="H2927" s="156" t="n">
        <v>3050</v>
      </c>
    </row>
    <row r="2928" ht="48" customHeight="1" s="113">
      <c r="A2928" s="158" t="n">
        <v>46168</v>
      </c>
      <c r="B2928" s="156" t="inlineStr">
        <is>
          <t>M011</t>
        </is>
      </c>
      <c r="C2928" s="156" t="inlineStr">
        <is>
          <t>BOZYAKA</t>
        </is>
      </c>
      <c r="D2928" s="156" t="inlineStr">
        <is>
          <t>ERTAN TEKİ</t>
        </is>
      </c>
      <c r="E2928" s="156" t="n">
        <v>2377</v>
      </c>
      <c r="F2928" s="156" t="n">
        <v>895632</v>
      </c>
      <c r="G2928" s="157" t="n">
        <v>376.79</v>
      </c>
      <c r="H2928" s="156" t="n">
        <v>2215</v>
      </c>
    </row>
    <row r="2929" ht="48" customHeight="1" s="113">
      <c r="A2929" s="158" t="n">
        <v>46168</v>
      </c>
      <c r="B2929" s="156" t="inlineStr">
        <is>
          <t>M012</t>
        </is>
      </c>
      <c r="C2929" s="156" t="inlineStr">
        <is>
          <t xml:space="preserve">BUCA </t>
        </is>
      </c>
      <c r="D2929" s="156" t="inlineStr">
        <is>
          <t>DERYA YARDIMCI</t>
        </is>
      </c>
      <c r="E2929" s="156" t="n">
        <v>1223</v>
      </c>
      <c r="F2929" s="156" t="n">
        <v>508851</v>
      </c>
      <c r="G2929" s="157" t="n">
        <v>416.07</v>
      </c>
      <c r="H2929" s="156" t="n">
        <v>1159</v>
      </c>
    </row>
    <row r="2930" ht="48" customHeight="1" s="113">
      <c r="A2930" s="158" t="n">
        <v>46168</v>
      </c>
      <c r="B2930" s="156" t="inlineStr">
        <is>
          <t>M013</t>
        </is>
      </c>
      <c r="C2930" s="156" t="inlineStr">
        <is>
          <t>DEDEBAŞI</t>
        </is>
      </c>
      <c r="D2930" s="156" t="inlineStr">
        <is>
          <t>DERYA YARDIMCI</t>
        </is>
      </c>
      <c r="E2930" s="156" t="n">
        <v>2485</v>
      </c>
      <c r="F2930" s="156" t="n">
        <v>962443</v>
      </c>
      <c r="G2930" s="157" t="n">
        <v>387.3</v>
      </c>
      <c r="H2930" s="156" t="n">
        <v>2443</v>
      </c>
    </row>
    <row r="2931" ht="36" customHeight="1" s="113">
      <c r="A2931" s="158" t="n">
        <v>46168</v>
      </c>
      <c r="B2931" s="156" t="inlineStr">
        <is>
          <t>M014</t>
        </is>
      </c>
      <c r="C2931" s="156" t="inlineStr">
        <is>
          <t>ESKİİZMİR</t>
        </is>
      </c>
      <c r="D2931" s="156" t="inlineStr">
        <is>
          <t>ERTAN TEKİ</t>
        </is>
      </c>
      <c r="E2931" s="156" t="n">
        <v>2737</v>
      </c>
      <c r="F2931" s="156" t="n">
        <v>1165725</v>
      </c>
      <c r="G2931" s="157" t="n">
        <v>425.91</v>
      </c>
      <c r="H2931" s="156" t="n">
        <v>2519</v>
      </c>
    </row>
    <row r="2932" ht="24" customHeight="1" s="113">
      <c r="A2932" s="158" t="n">
        <v>46168</v>
      </c>
      <c r="B2932" s="156" t="inlineStr">
        <is>
          <t>M015</t>
        </is>
      </c>
      <c r="C2932" s="156" t="inlineStr">
        <is>
          <t>GAZİEMİR-1</t>
        </is>
      </c>
      <c r="D2932" s="156" t="inlineStr">
        <is>
          <t>ALİ ÇELİK</t>
        </is>
      </c>
      <c r="E2932" s="156" t="n">
        <v>2090</v>
      </c>
      <c r="F2932" s="156" t="n">
        <v>904304</v>
      </c>
      <c r="G2932" s="157" t="n">
        <v>432.68</v>
      </c>
      <c r="H2932" s="156" t="n">
        <v>2182</v>
      </c>
    </row>
    <row r="2933" ht="36" customHeight="1" s="113">
      <c r="A2933" s="158" t="n">
        <v>46168</v>
      </c>
      <c r="B2933" s="156" t="inlineStr">
        <is>
          <t>M016</t>
        </is>
      </c>
      <c r="C2933" s="156" t="inlineStr">
        <is>
          <t>GAZİEMİR-2</t>
        </is>
      </c>
      <c r="D2933" s="156" t="inlineStr">
        <is>
          <t>ALİ ÇELİK</t>
        </is>
      </c>
      <c r="E2933" s="156" t="n">
        <v>3252</v>
      </c>
      <c r="F2933" s="156" t="n">
        <v>1038094</v>
      </c>
      <c r="G2933" s="157" t="n">
        <v>319.22</v>
      </c>
      <c r="H2933" s="156" t="n">
        <v>3010</v>
      </c>
    </row>
    <row r="2934" ht="24" customHeight="1" s="113">
      <c r="A2934" s="158" t="n">
        <v>46168</v>
      </c>
      <c r="B2934" s="156" t="inlineStr">
        <is>
          <t>M017</t>
        </is>
      </c>
      <c r="C2934" s="156" t="inlineStr">
        <is>
          <t>GAZİEMİR-3</t>
        </is>
      </c>
      <c r="D2934" s="156" t="inlineStr">
        <is>
          <t>ALİ ÇELİK</t>
        </is>
      </c>
      <c r="E2934" s="156" t="n">
        <v>2214</v>
      </c>
      <c r="F2934" s="156" t="n">
        <v>648686</v>
      </c>
      <c r="G2934" s="157" t="n">
        <v>292.99</v>
      </c>
      <c r="H2934" s="156" t="n">
        <v>2116</v>
      </c>
    </row>
    <row r="2935" ht="36" customHeight="1" s="113">
      <c r="A2935" s="158" t="n">
        <v>46168</v>
      </c>
      <c r="B2935" s="156" t="inlineStr">
        <is>
          <t>M018</t>
        </is>
      </c>
      <c r="C2935" s="156" t="inlineStr">
        <is>
          <t>GAZİEMİR-4</t>
        </is>
      </c>
      <c r="D2935" s="156" t="inlineStr">
        <is>
          <t>ALİ ÇELİK</t>
        </is>
      </c>
      <c r="E2935" s="156" t="n">
        <v>2299</v>
      </c>
      <c r="F2935" s="156" t="n">
        <v>861581</v>
      </c>
      <c r="G2935" s="157" t="n">
        <v>374.76</v>
      </c>
      <c r="H2935" s="156" t="n">
        <v>2315</v>
      </c>
    </row>
    <row r="2936" ht="24" customHeight="1" s="113">
      <c r="A2936" s="158" t="n">
        <v>46168</v>
      </c>
      <c r="B2936" s="156" t="inlineStr">
        <is>
          <t>M019</t>
        </is>
      </c>
      <c r="C2936" s="156" t="inlineStr">
        <is>
          <t>GAZİEMİR-5</t>
        </is>
      </c>
      <c r="D2936" s="156" t="inlineStr">
        <is>
          <t>ALİ ÇELİK</t>
        </is>
      </c>
      <c r="E2936" s="156" t="n">
        <v>2116</v>
      </c>
      <c r="F2936" s="156" t="n">
        <v>522699</v>
      </c>
      <c r="G2936" s="157" t="n">
        <v>247.02</v>
      </c>
      <c r="H2936" s="156" t="n">
        <v>2053</v>
      </c>
    </row>
    <row r="2937" ht="36" customHeight="1" s="113">
      <c r="A2937" s="158" t="n">
        <v>46168</v>
      </c>
      <c r="B2937" s="156" t="inlineStr">
        <is>
          <t>M020</t>
        </is>
      </c>
      <c r="C2937" s="156" t="inlineStr">
        <is>
          <t>GAZİEMİR-6</t>
        </is>
      </c>
      <c r="D2937" s="156" t="inlineStr">
        <is>
          <t>ALİ ÇELİK</t>
        </is>
      </c>
      <c r="E2937" s="156" t="n">
        <v>580</v>
      </c>
      <c r="F2937" s="156" t="n">
        <v>222680</v>
      </c>
      <c r="G2937" s="157" t="n">
        <v>383.93</v>
      </c>
      <c r="H2937" s="156" t="n">
        <v>550</v>
      </c>
    </row>
    <row r="2938" ht="36" customHeight="1" s="113">
      <c r="A2938" s="158" t="n">
        <v>46168</v>
      </c>
      <c r="B2938" s="156" t="inlineStr">
        <is>
          <t>M021</t>
        </is>
      </c>
      <c r="C2938" s="156" t="inlineStr">
        <is>
          <t>GAZİEMİR-7</t>
        </is>
      </c>
      <c r="D2938" s="156" t="inlineStr">
        <is>
          <t>ALİ ÇELİK</t>
        </is>
      </c>
      <c r="E2938" s="156" t="n">
        <v>4365</v>
      </c>
      <c r="F2938" s="156" t="n">
        <v>1412022</v>
      </c>
      <c r="G2938" s="157" t="n">
        <v>323.49</v>
      </c>
      <c r="H2938" s="156" t="n">
        <v>4334</v>
      </c>
    </row>
    <row r="2939" ht="36" customHeight="1" s="113">
      <c r="A2939" s="158" t="n">
        <v>46168</v>
      </c>
      <c r="B2939" s="156" t="inlineStr">
        <is>
          <t>M022</t>
        </is>
      </c>
      <c r="C2939" s="156" t="inlineStr">
        <is>
          <t>GEDİZ</t>
        </is>
      </c>
      <c r="D2939" s="156" t="inlineStr">
        <is>
          <t>DERYA YARDIMCI</t>
        </is>
      </c>
      <c r="E2939" s="156" t="n">
        <v>1309</v>
      </c>
      <c r="F2939" s="156" t="n">
        <v>538629</v>
      </c>
      <c r="G2939" s="157" t="n">
        <v>411.48</v>
      </c>
      <c r="H2939" s="156" t="n">
        <v>1330</v>
      </c>
    </row>
    <row r="2940" ht="48" customHeight="1" s="113">
      <c r="A2940" s="158" t="n">
        <v>46168</v>
      </c>
      <c r="B2940" s="156" t="inlineStr">
        <is>
          <t>M023</t>
        </is>
      </c>
      <c r="C2940" s="156" t="inlineStr">
        <is>
          <t>GÖZTEPE</t>
        </is>
      </c>
      <c r="D2940" s="156" t="inlineStr">
        <is>
          <t>ERTAN TEKİ</t>
        </is>
      </c>
      <c r="E2940" s="156" t="n">
        <v>2437</v>
      </c>
      <c r="F2940" s="156" t="n">
        <v>870151</v>
      </c>
      <c r="G2940" s="157" t="n">
        <v>357.06</v>
      </c>
      <c r="H2940" s="156" t="n">
        <v>2409</v>
      </c>
    </row>
    <row r="2941" ht="36" customHeight="1" s="113">
      <c r="A2941" s="158" t="n">
        <v>46168</v>
      </c>
      <c r="B2941" s="156" t="inlineStr">
        <is>
          <t>M024</t>
        </is>
      </c>
      <c r="C2941" s="156" t="inlineStr">
        <is>
          <t>GÜMÜŞPALA</t>
        </is>
      </c>
      <c r="D2941" s="156" t="inlineStr">
        <is>
          <t>DERYA YARDIMCI</t>
        </is>
      </c>
      <c r="E2941" s="156" t="n">
        <v>4862</v>
      </c>
      <c r="F2941" s="156" t="n">
        <v>2065880</v>
      </c>
      <c r="G2941" s="157" t="n">
        <v>424.9</v>
      </c>
      <c r="H2941" s="156" t="n">
        <v>4509</v>
      </c>
    </row>
    <row r="2942" ht="27.75" customHeight="1" s="113">
      <c r="A2942" s="158" t="n">
        <v>46168</v>
      </c>
      <c r="B2942" s="156" t="inlineStr">
        <is>
          <t>M025</t>
        </is>
      </c>
      <c r="C2942" s="156" t="inlineStr">
        <is>
          <t>HAL DEPO</t>
        </is>
      </c>
      <c r="D2942" s="156" t="inlineStr">
        <is>
          <t>HALİT BAŞDAŞ</t>
        </is>
      </c>
      <c r="E2942" s="156" t="n">
        <v>0</v>
      </c>
      <c r="F2942" s="156" t="n">
        <v>0</v>
      </c>
      <c r="G2942" s="156" t="n">
        <v>0</v>
      </c>
      <c r="H2942" s="156" t="n">
        <v>0</v>
      </c>
    </row>
    <row r="2943" ht="24" customHeight="1" s="113">
      <c r="A2943" s="158" t="n">
        <v>46168</v>
      </c>
      <c r="B2943" s="156" t="inlineStr">
        <is>
          <t>M026</t>
        </is>
      </c>
      <c r="C2943" s="156" t="inlineStr">
        <is>
          <t>HARMANDALI</t>
        </is>
      </c>
      <c r="D2943" s="156" t="inlineStr">
        <is>
          <t>DERYA YARDIMCI</t>
        </is>
      </c>
      <c r="E2943" s="156" t="n">
        <v>3973</v>
      </c>
      <c r="F2943" s="156" t="n">
        <v>1499226</v>
      </c>
      <c r="G2943" s="157" t="n">
        <v>377.35</v>
      </c>
      <c r="H2943" s="156" t="n">
        <v>4081</v>
      </c>
    </row>
    <row r="2944" ht="36" customHeight="1" s="113">
      <c r="A2944" s="158" t="n">
        <v>46168</v>
      </c>
      <c r="B2944" s="156" t="inlineStr">
        <is>
          <t>M027</t>
        </is>
      </c>
      <c r="C2944" s="156" t="inlineStr">
        <is>
          <t>HATAY</t>
        </is>
      </c>
      <c r="D2944" s="156" t="inlineStr">
        <is>
          <t>ERTAN TEKİ</t>
        </is>
      </c>
      <c r="E2944" s="156" t="n">
        <v>4036</v>
      </c>
      <c r="F2944" s="156" t="n">
        <v>1352937</v>
      </c>
      <c r="G2944" s="157" t="n">
        <v>335.22</v>
      </c>
      <c r="H2944" s="156" t="n">
        <v>4003</v>
      </c>
    </row>
    <row r="2945" ht="24" customHeight="1" s="113">
      <c r="A2945" s="158" t="n">
        <v>46168</v>
      </c>
      <c r="B2945" s="156" t="inlineStr">
        <is>
          <t>M028</t>
        </is>
      </c>
      <c r="C2945" s="156" t="inlineStr">
        <is>
          <t>KARŞIYAKA-1</t>
        </is>
      </c>
      <c r="D2945" s="156" t="inlineStr">
        <is>
          <t>DERYA YARDIMCI</t>
        </is>
      </c>
      <c r="E2945" s="156" t="n">
        <v>2925</v>
      </c>
      <c r="F2945" s="156" t="n">
        <v>1088271</v>
      </c>
      <c r="G2945" s="157" t="n">
        <v>372.06</v>
      </c>
      <c r="H2945" s="156" t="n">
        <v>3094</v>
      </c>
    </row>
    <row r="2946" ht="24" customHeight="1" s="113">
      <c r="A2946" s="158" t="n">
        <v>46168</v>
      </c>
      <c r="B2946" s="156" t="inlineStr">
        <is>
          <t>M029</t>
        </is>
      </c>
      <c r="C2946" s="156" t="inlineStr">
        <is>
          <t>KARŞIYAKA-2</t>
        </is>
      </c>
      <c r="D2946" s="156" t="inlineStr">
        <is>
          <t>DERYA YARDIMCI</t>
        </is>
      </c>
      <c r="E2946" s="156" t="n">
        <v>907</v>
      </c>
      <c r="F2946" s="156" t="n">
        <v>230513</v>
      </c>
      <c r="G2946" s="157" t="n">
        <v>254.15</v>
      </c>
      <c r="H2946" s="156" t="n">
        <v>961</v>
      </c>
    </row>
    <row r="2947" ht="48" customHeight="1" s="113">
      <c r="A2947" s="158" t="n">
        <v>46168</v>
      </c>
      <c r="B2947" s="156" t="inlineStr">
        <is>
          <t>M030</t>
        </is>
      </c>
      <c r="C2947" s="156" t="inlineStr">
        <is>
          <t>MANAVKUYU</t>
        </is>
      </c>
      <c r="D2947" s="156" t="inlineStr">
        <is>
          <t>DERYA YARDIMCI</t>
        </is>
      </c>
      <c r="E2947" s="156" t="n">
        <v>2087</v>
      </c>
      <c r="F2947" s="156" t="n">
        <v>537183</v>
      </c>
      <c r="G2947" s="157" t="n">
        <v>257.39</v>
      </c>
      <c r="H2947" s="156" t="n">
        <v>1930</v>
      </c>
    </row>
    <row r="2948" ht="48" customHeight="1" s="113">
      <c r="A2948" s="158" t="n">
        <v>46168</v>
      </c>
      <c r="B2948" s="156" t="inlineStr">
        <is>
          <t>M031</t>
        </is>
      </c>
      <c r="C2948" s="156" t="inlineStr">
        <is>
          <t>MENDERES</t>
        </is>
      </c>
      <c r="D2948" s="156" t="inlineStr">
        <is>
          <t>CÜNEYT ÇIKRIKÇI - AYŞE AVCU</t>
        </is>
      </c>
      <c r="E2948" s="156" t="n">
        <v>4056</v>
      </c>
      <c r="F2948" s="156" t="n">
        <v>923751</v>
      </c>
      <c r="G2948" s="157" t="n">
        <v>227.75</v>
      </c>
      <c r="H2948" s="156" t="n">
        <v>3962</v>
      </c>
    </row>
    <row r="2949" ht="48" customHeight="1" s="113">
      <c r="A2949" s="158" t="n">
        <v>46168</v>
      </c>
      <c r="B2949" s="156" t="inlineStr">
        <is>
          <t>M032</t>
        </is>
      </c>
      <c r="C2949" s="156" t="inlineStr">
        <is>
          <t>MENDERES DEPO</t>
        </is>
      </c>
      <c r="D2949" s="156" t="inlineStr">
        <is>
          <t>AYHAN DAŞDEMİR</t>
        </is>
      </c>
      <c r="E2949" s="156" t="n">
        <v>0</v>
      </c>
      <c r="F2949" s="156" t="n">
        <v>0</v>
      </c>
      <c r="G2949" s="156" t="n">
        <v>0</v>
      </c>
      <c r="H2949" s="156" t="n">
        <v>0</v>
      </c>
    </row>
    <row r="2950" ht="48" customHeight="1" s="113">
      <c r="A2950" s="158" t="n">
        <v>46168</v>
      </c>
      <c r="B2950" s="156" t="inlineStr">
        <is>
          <t>M033</t>
        </is>
      </c>
      <c r="C2950" s="156" t="inlineStr">
        <is>
          <t>MERKEZ</t>
        </is>
      </c>
      <c r="D2950" s="156" t="inlineStr">
        <is>
          <t>GENEL MÜDÜR</t>
        </is>
      </c>
      <c r="E2950" s="156" t="n">
        <v>0</v>
      </c>
      <c r="F2950" s="156" t="n">
        <v>0</v>
      </c>
      <c r="G2950" s="156" t="n">
        <v>0</v>
      </c>
      <c r="H2950" s="156" t="n">
        <v>0</v>
      </c>
    </row>
    <row r="2951" ht="48" customHeight="1" s="113">
      <c r="A2951" s="158" t="n">
        <v>46168</v>
      </c>
      <c r="B2951" s="156" t="inlineStr">
        <is>
          <t>M034</t>
        </is>
      </c>
      <c r="C2951" s="156" t="inlineStr">
        <is>
          <t>NARLIDERE</t>
        </is>
      </c>
      <c r="D2951" s="156" t="inlineStr">
        <is>
          <t>ERTAN TEKİ</t>
        </is>
      </c>
      <c r="E2951" s="156" t="n">
        <v>3463</v>
      </c>
      <c r="F2951" s="156" t="n">
        <v>739472</v>
      </c>
      <c r="G2951" s="157" t="n">
        <v>213.54</v>
      </c>
      <c r="H2951" s="156" t="n">
        <v>3247</v>
      </c>
    </row>
    <row r="2952" ht="24" customHeight="1" s="113">
      <c r="A2952" s="158" t="n">
        <v>46168</v>
      </c>
      <c r="B2952" s="156" t="inlineStr">
        <is>
          <t>M035</t>
        </is>
      </c>
      <c r="C2952" s="156" t="inlineStr">
        <is>
          <t>OSMANGAZİ</t>
        </is>
      </c>
      <c r="D2952" s="156" t="inlineStr">
        <is>
          <t>DERYA YARDIMCI</t>
        </is>
      </c>
      <c r="E2952" s="156" t="n">
        <v>3733</v>
      </c>
      <c r="F2952" s="156" t="n">
        <v>1348073</v>
      </c>
      <c r="G2952" s="157" t="n">
        <v>361.12</v>
      </c>
      <c r="H2952" s="156" t="n">
        <v>3411</v>
      </c>
    </row>
    <row r="2953" ht="36" customHeight="1" s="113">
      <c r="A2953" s="158" t="n">
        <v>46168</v>
      </c>
      <c r="B2953" s="156" t="inlineStr">
        <is>
          <t>M036</t>
        </is>
      </c>
      <c r="C2953" s="156" t="inlineStr">
        <is>
          <t>POLİGON</t>
        </is>
      </c>
      <c r="D2953" s="156" t="inlineStr">
        <is>
          <t>ERTAN TEKİ</t>
        </is>
      </c>
      <c r="E2953" s="156" t="n">
        <v>2093</v>
      </c>
      <c r="F2953" s="156" t="n">
        <v>431488</v>
      </c>
      <c r="G2953" s="157" t="n">
        <v>206.16</v>
      </c>
      <c r="H2953" s="156" t="n">
        <v>2031</v>
      </c>
    </row>
    <row r="2954" ht="24" customHeight="1" s="113">
      <c r="A2954" s="158" t="n">
        <v>46168</v>
      </c>
      <c r="B2954" s="156" t="inlineStr">
        <is>
          <t>M037</t>
        </is>
      </c>
      <c r="C2954" s="156" t="inlineStr">
        <is>
          <t>SEFERİHİSAR</t>
        </is>
      </c>
      <c r="D2954" s="156" t="inlineStr">
        <is>
          <t>ERTAN TEKİ</t>
        </is>
      </c>
      <c r="E2954" s="156" t="n">
        <v>3365</v>
      </c>
      <c r="F2954" s="156" t="n">
        <v>1332112</v>
      </c>
      <c r="G2954" s="157" t="n">
        <v>395.87</v>
      </c>
      <c r="H2954" s="156" t="n">
        <v>3436</v>
      </c>
    </row>
    <row r="2955" ht="36" customHeight="1" s="113">
      <c r="A2955" s="158" t="n">
        <v>46168</v>
      </c>
      <c r="B2955" s="156" t="inlineStr">
        <is>
          <t>M038</t>
        </is>
      </c>
      <c r="C2955" s="156" t="inlineStr">
        <is>
          <t>TORBALI 1</t>
        </is>
      </c>
      <c r="D2955" s="156" t="inlineStr">
        <is>
          <t>CÜNEYT ÇIKRIKÇI - AYŞE AVCU</t>
        </is>
      </c>
      <c r="E2955" s="156" t="n">
        <v>2520</v>
      </c>
      <c r="F2955" s="156" t="n">
        <v>1165588</v>
      </c>
      <c r="G2955" s="157" t="n">
        <v>462.53</v>
      </c>
      <c r="H2955" s="156" t="n">
        <v>2443</v>
      </c>
    </row>
    <row r="2956" ht="24" customHeight="1" s="113">
      <c r="A2956" s="158" t="n">
        <v>46168</v>
      </c>
      <c r="B2956" s="156" t="inlineStr">
        <is>
          <t>M039</t>
        </is>
      </c>
      <c r="C2956" s="156" t="inlineStr">
        <is>
          <t>TORBALI 2</t>
        </is>
      </c>
      <c r="D2956" s="156" t="inlineStr">
        <is>
          <t>CÜNEYT ÇIKRIKÇI - AYŞE AVCU</t>
        </is>
      </c>
      <c r="E2956" s="156" t="n">
        <v>3349</v>
      </c>
      <c r="F2956" s="156" t="n">
        <v>1013198</v>
      </c>
      <c r="G2956" s="157" t="n">
        <v>302.54</v>
      </c>
      <c r="H2956" s="156" t="n">
        <v>3488</v>
      </c>
    </row>
    <row r="2957" ht="36" customHeight="1" s="113">
      <c r="A2957" s="158" t="n">
        <v>46168</v>
      </c>
      <c r="B2957" s="156" t="inlineStr">
        <is>
          <t>M040</t>
        </is>
      </c>
      <c r="C2957" s="156" t="inlineStr">
        <is>
          <t>TORBALI 3</t>
        </is>
      </c>
      <c r="D2957" s="156" t="inlineStr">
        <is>
          <t>CÜNEYT ÇIKRIKÇI - AYŞE AVCU</t>
        </is>
      </c>
      <c r="E2957" s="156" t="n">
        <v>2847</v>
      </c>
      <c r="F2957" s="156" t="n">
        <v>765588</v>
      </c>
      <c r="G2957" s="157" t="n">
        <v>268.91</v>
      </c>
      <c r="H2957" s="156" t="n">
        <v>2874</v>
      </c>
    </row>
    <row r="2958" ht="48" customHeight="1" s="113">
      <c r="A2958" s="158" t="n">
        <v>46168</v>
      </c>
      <c r="B2958" s="156" t="inlineStr">
        <is>
          <t>M041</t>
        </is>
      </c>
      <c r="C2958" s="156" t="inlineStr">
        <is>
          <t>TORBALI 4</t>
        </is>
      </c>
      <c r="D2958" s="156" t="inlineStr">
        <is>
          <t>CÜNEYT ÇIKRIKÇI - AYŞE AVCU</t>
        </is>
      </c>
      <c r="E2958" s="156" t="n">
        <v>3474</v>
      </c>
      <c r="F2958" s="156" t="n">
        <v>1929035</v>
      </c>
      <c r="G2958" s="157" t="n">
        <v>555.28</v>
      </c>
      <c r="H2958" s="156" t="n">
        <v>3609</v>
      </c>
    </row>
    <row r="2959" ht="24" customHeight="1" s="113">
      <c r="A2959" s="158" t="n">
        <v>46168</v>
      </c>
      <c r="B2959" s="156" t="inlineStr">
        <is>
          <t>M042</t>
        </is>
      </c>
      <c r="C2959" s="156" t="inlineStr">
        <is>
          <t>TORBALI 5</t>
        </is>
      </c>
      <c r="D2959" s="156" t="inlineStr">
        <is>
          <t>CÜNEYT ÇIKRIKÇI - AYŞE AVCU</t>
        </is>
      </c>
      <c r="E2959" s="156" t="n">
        <v>4770</v>
      </c>
      <c r="F2959" s="156" t="n">
        <v>1594469</v>
      </c>
      <c r="G2959" s="157" t="n">
        <v>334.27</v>
      </c>
      <c r="H2959" s="156" t="n">
        <v>4527</v>
      </c>
    </row>
    <row r="2960" ht="24" customHeight="1" s="113">
      <c r="A2960" s="158" t="n">
        <v>46168</v>
      </c>
      <c r="B2960" s="156" t="inlineStr">
        <is>
          <t>M043</t>
        </is>
      </c>
      <c r="C2960" s="156" t="inlineStr">
        <is>
          <t>YAPICIOĞLU</t>
        </is>
      </c>
      <c r="D2960" s="156" t="inlineStr">
        <is>
          <t>ERTAN TEKİ</t>
        </is>
      </c>
      <c r="E2960" s="156" t="n">
        <v>1576</v>
      </c>
      <c r="F2960" s="156" t="n">
        <v>649665</v>
      </c>
      <c r="G2960" s="157" t="n">
        <v>412.22</v>
      </c>
      <c r="H2960" s="156" t="n">
        <v>1508</v>
      </c>
    </row>
    <row r="2961" ht="36" customHeight="1" s="113">
      <c r="A2961" s="158" t="n">
        <v>46168</v>
      </c>
      <c r="B2961" s="156" t="inlineStr">
        <is>
          <t>M044</t>
        </is>
      </c>
      <c r="C2961" s="156" t="inlineStr">
        <is>
          <t>YEŞİLOVA</t>
        </is>
      </c>
      <c r="D2961" s="156" t="inlineStr">
        <is>
          <t>DERYA YARDIMCI</t>
        </is>
      </c>
      <c r="E2961" s="156" t="n">
        <v>604</v>
      </c>
      <c r="F2961" s="156" t="n">
        <v>118893</v>
      </c>
      <c r="G2961" s="157" t="n">
        <v>196.84</v>
      </c>
      <c r="H2961" s="156" t="n">
        <v>592</v>
      </c>
    </row>
    <row r="2962" ht="36" customHeight="1" s="113">
      <c r="A2962" s="158" t="n">
        <v>46168</v>
      </c>
      <c r="B2962" s="156" t="inlineStr">
        <is>
          <t>M045</t>
        </is>
      </c>
      <c r="C2962" s="156" t="inlineStr">
        <is>
          <t>Z1  ET DEPO</t>
        </is>
      </c>
      <c r="D2962" s="156" t="inlineStr">
        <is>
          <t>FARUK MALKOÇ</t>
        </is>
      </c>
      <c r="E2962" s="156" t="n">
        <v>0</v>
      </c>
      <c r="F2962" s="156" t="n">
        <v>0</v>
      </c>
      <c r="G2962" s="156" t="n">
        <v>0</v>
      </c>
      <c r="H2962" s="156" t="n">
        <v>0</v>
      </c>
    </row>
    <row r="2963" ht="24" customHeight="1" s="113">
      <c r="A2963" s="158" t="n">
        <v>46168</v>
      </c>
      <c r="B2963" s="156" t="inlineStr">
        <is>
          <t>M046</t>
        </is>
      </c>
      <c r="C2963" s="156" t="inlineStr">
        <is>
          <t>ÇAMDİBİ</t>
        </is>
      </c>
      <c r="D2963" s="156" t="inlineStr">
        <is>
          <t>DERYA YARDIMCI</t>
        </is>
      </c>
      <c r="E2963" s="156" t="n">
        <v>2662</v>
      </c>
      <c r="F2963" s="156" t="n">
        <v>494890</v>
      </c>
      <c r="G2963" s="157" t="n">
        <v>185.91</v>
      </c>
      <c r="H2963" s="156" t="n">
        <v>2610</v>
      </c>
    </row>
    <row r="2964" ht="24" customHeight="1" s="113">
      <c r="A2964" s="158" t="n">
        <v>46168</v>
      </c>
      <c r="B2964" s="156" t="inlineStr">
        <is>
          <t>M047</t>
        </is>
      </c>
      <c r="C2964" s="156" t="inlineStr">
        <is>
          <t>ÇİFTLİK</t>
        </is>
      </c>
      <c r="D2964" s="156" t="inlineStr">
        <is>
          <t>CEBRAİL ÇİÇEK</t>
        </is>
      </c>
      <c r="E2964" s="156" t="n">
        <v>0</v>
      </c>
      <c r="F2964" s="156" t="n">
        <v>0</v>
      </c>
      <c r="G2964" s="156" t="n">
        <v>0</v>
      </c>
      <c r="H2964" s="156" t="n">
        <v>0</v>
      </c>
    </row>
    <row r="2965" ht="24" customHeight="1" s="113">
      <c r="A2965" s="158" t="n">
        <v>46168</v>
      </c>
      <c r="B2965" s="156" t="inlineStr">
        <is>
          <t>M048</t>
        </is>
      </c>
      <c r="C2965" s="156" t="inlineStr">
        <is>
          <t>ÇİĞLİ</t>
        </is>
      </c>
      <c r="D2965" s="156" t="inlineStr">
        <is>
          <t>DERYA YARDIMCI</t>
        </is>
      </c>
      <c r="E2965" s="156" t="n">
        <v>2239</v>
      </c>
      <c r="F2965" s="156" t="n">
        <v>408857</v>
      </c>
      <c r="G2965" s="157" t="n">
        <v>182.61</v>
      </c>
      <c r="H2965" s="156" t="n">
        <v>2339</v>
      </c>
    </row>
    <row r="2966" ht="54.75" customHeight="1" s="113">
      <c r="A2966" s="158" t="n">
        <v>46168</v>
      </c>
      <c r="B2966" s="156" t="inlineStr">
        <is>
          <t>M049</t>
        </is>
      </c>
      <c r="C2966" s="156" t="inlineStr">
        <is>
          <t>ÖZDERE</t>
        </is>
      </c>
      <c r="D2966" s="156" t="inlineStr">
        <is>
          <t>CÜNEYT ÇIKRIKÇI - AYŞE AVCU</t>
        </is>
      </c>
      <c r="E2966" s="156" t="n">
        <v>772</v>
      </c>
      <c r="F2966" s="156" t="n">
        <v>234577</v>
      </c>
      <c r="G2966" s="157" t="n">
        <v>303.86</v>
      </c>
      <c r="H2966" s="156" t="n">
        <v>784</v>
      </c>
    </row>
    <row r="2967" ht="24" customHeight="1" s="113">
      <c r="A2967" s="158" t="n">
        <v>46168</v>
      </c>
      <c r="B2967" s="156" t="inlineStr">
        <is>
          <t>M050</t>
        </is>
      </c>
      <c r="C2967" s="156" t="inlineStr">
        <is>
          <t>İZMİRSPOR</t>
        </is>
      </c>
      <c r="D2967" s="156" t="inlineStr">
        <is>
          <t>ERTAN TEKİ</t>
        </is>
      </c>
      <c r="E2967" s="156" t="n">
        <v>4944</v>
      </c>
      <c r="F2967" s="156" t="n">
        <v>2445638</v>
      </c>
      <c r="G2967" s="157" t="n">
        <v>494.67</v>
      </c>
      <c r="H2967" s="156" t="n">
        <v>4915</v>
      </c>
    </row>
    <row r="2968" ht="48" customHeight="1" s="113">
      <c r="A2968" s="158" t="n">
        <v>46168</v>
      </c>
      <c r="B2968" s="156" t="inlineStr">
        <is>
          <t>M051</t>
        </is>
      </c>
      <c r="C2968" s="156" t="inlineStr">
        <is>
          <t>ŞİRİNYER</t>
        </is>
      </c>
      <c r="D2968" s="156" t="inlineStr">
        <is>
          <t>ERTAN TEKİ</t>
        </is>
      </c>
      <c r="E2968" s="156" t="n">
        <v>890</v>
      </c>
      <c r="F2968" s="156" t="n">
        <v>443219</v>
      </c>
      <c r="G2968" s="157" t="n">
        <v>498</v>
      </c>
      <c r="H2968" s="156" t="n">
        <v>928</v>
      </c>
    </row>
    <row r="2969" ht="48" customHeight="1" s="113">
      <c r="A2969" s="158" t="n">
        <v>46168</v>
      </c>
      <c r="B2969" s="156" t="inlineStr">
        <is>
          <t>M052</t>
        </is>
      </c>
      <c r="C2969" s="156" t="inlineStr">
        <is>
          <t>ŞİRİNYER 2</t>
        </is>
      </c>
      <c r="D2969" s="156" t="inlineStr">
        <is>
          <t>DERYA YARDIMCI</t>
        </is>
      </c>
      <c r="E2969" s="156" t="n">
        <v>2292</v>
      </c>
      <c r="F2969" s="156" t="n">
        <v>970116</v>
      </c>
      <c r="G2969" s="157" t="n">
        <v>423.26</v>
      </c>
      <c r="H2969" s="156" t="n">
        <v>2283</v>
      </c>
    </row>
    <row r="2970" ht="48" customHeight="1" s="113">
      <c r="A2970" s="158" t="n">
        <v>46168</v>
      </c>
      <c r="B2970" s="156" t="inlineStr">
        <is>
          <t>M057</t>
        </is>
      </c>
      <c r="C2970" s="156" t="inlineStr">
        <is>
          <t>BUCA2</t>
        </is>
      </c>
      <c r="D2970" s="156" t="inlineStr">
        <is>
          <t>ERTAN TEKİ</t>
        </is>
      </c>
      <c r="E2970" s="156" t="n">
        <v>0</v>
      </c>
      <c r="F2970" s="156" t="n">
        <v>0</v>
      </c>
      <c r="G2970" s="156" t="n">
        <v>0</v>
      </c>
      <c r="H2970" s="156" t="n">
        <v>0</v>
      </c>
    </row>
    <row r="2971" ht="48" customHeight="1" s="113">
      <c r="A2971" s="158" t="n">
        <v>46169</v>
      </c>
      <c r="B2971" s="156" t="inlineStr">
        <is>
          <t>M001</t>
        </is>
      </c>
      <c r="C2971" s="156" t="inlineStr">
        <is>
          <t>AKEVLER</t>
        </is>
      </c>
      <c r="D2971" s="156" t="inlineStr">
        <is>
          <t>ERTAN TEKİ</t>
        </is>
      </c>
      <c r="E2971" s="156" t="n">
        <v>1103</v>
      </c>
      <c r="F2971" s="156" t="n">
        <v>405042</v>
      </c>
      <c r="G2971" s="157" t="n">
        <v>367.22</v>
      </c>
      <c r="H2971" s="156" t="n">
        <v>1190</v>
      </c>
    </row>
    <row r="2972" ht="48" customHeight="1" s="113">
      <c r="A2972" s="158" t="n">
        <v>46169</v>
      </c>
      <c r="B2972" s="156" t="inlineStr">
        <is>
          <t>M002</t>
        </is>
      </c>
      <c r="C2972" s="156" t="inlineStr">
        <is>
          <t>AYDIN EFELER</t>
        </is>
      </c>
      <c r="D2972" s="156" t="inlineStr">
        <is>
          <t>CÜNEYT ÇIKRIKÇI - AYŞE AVCU</t>
        </is>
      </c>
      <c r="E2972" s="156" t="n">
        <v>2542</v>
      </c>
      <c r="F2972" s="156" t="n">
        <v>881820</v>
      </c>
      <c r="G2972" s="157" t="n">
        <v>346.9</v>
      </c>
      <c r="H2972" s="156" t="n">
        <v>2639</v>
      </c>
    </row>
    <row r="2973" ht="48" customHeight="1" s="113">
      <c r="A2973" s="158" t="n">
        <v>46169</v>
      </c>
      <c r="B2973" s="156" t="inlineStr">
        <is>
          <t>M003</t>
        </is>
      </c>
      <c r="C2973" s="156" t="inlineStr">
        <is>
          <t>AYDIN EFELER-2</t>
        </is>
      </c>
      <c r="D2973" s="156" t="inlineStr">
        <is>
          <t>CÜNEYT ÇIKRIKÇI - AYŞE AVCU</t>
        </is>
      </c>
      <c r="E2973" s="156" t="n">
        <v>1251</v>
      </c>
      <c r="F2973" s="156" t="n">
        <v>555555</v>
      </c>
      <c r="G2973" s="157" t="n">
        <v>444.09</v>
      </c>
      <c r="H2973" s="156" t="n">
        <v>1295</v>
      </c>
    </row>
    <row r="2974" ht="48" customHeight="1" s="113">
      <c r="A2974" s="158" t="n">
        <v>46169</v>
      </c>
      <c r="B2974" s="156" t="inlineStr">
        <is>
          <t>M004</t>
        </is>
      </c>
      <c r="C2974" s="156" t="inlineStr">
        <is>
          <t>AYDIN FATİH</t>
        </is>
      </c>
      <c r="D2974" s="156" t="inlineStr">
        <is>
          <t>CÜNEYT ÇIKRIKÇI - AYŞE AVCU</t>
        </is>
      </c>
      <c r="E2974" s="156" t="n">
        <v>1175</v>
      </c>
      <c r="F2974" s="156" t="n">
        <v>485295</v>
      </c>
      <c r="G2974" s="157" t="n">
        <v>413.02</v>
      </c>
      <c r="H2974" s="156" t="n">
        <v>1268</v>
      </c>
    </row>
    <row r="2975" ht="24" customHeight="1" s="113">
      <c r="A2975" s="158" t="n">
        <v>46169</v>
      </c>
      <c r="B2975" s="156" t="inlineStr">
        <is>
          <t>M005</t>
        </is>
      </c>
      <c r="C2975" s="156" t="inlineStr">
        <is>
          <t>AYDIN FATİH-2</t>
        </is>
      </c>
      <c r="D2975" s="156" t="inlineStr">
        <is>
          <t>CÜNEYT ÇIKRIKÇI - AYŞE AVCU</t>
        </is>
      </c>
      <c r="E2975" s="156" t="n">
        <v>1831</v>
      </c>
      <c r="F2975" s="156" t="n">
        <v>943273</v>
      </c>
      <c r="G2975" s="157" t="n">
        <v>515.17</v>
      </c>
      <c r="H2975" s="156" t="n">
        <v>1698</v>
      </c>
    </row>
    <row r="2976" ht="36" customHeight="1" s="113">
      <c r="A2976" s="158" t="n">
        <v>46169</v>
      </c>
      <c r="B2976" s="156" t="inlineStr">
        <is>
          <t>M006</t>
        </is>
      </c>
      <c r="C2976" s="156" t="inlineStr">
        <is>
          <t>AYDIN GİRNE</t>
        </is>
      </c>
      <c r="D2976" s="156" t="inlineStr">
        <is>
          <t>CÜNEYT ÇIKRIKÇI - AYŞE AVCU</t>
        </is>
      </c>
      <c r="E2976" s="156" t="n">
        <v>1319</v>
      </c>
      <c r="F2976" s="156" t="n">
        <v>318607</v>
      </c>
      <c r="G2976" s="157" t="n">
        <v>241.55</v>
      </c>
      <c r="H2976" s="156" t="n">
        <v>1349</v>
      </c>
    </row>
    <row r="2977" ht="24" customHeight="1" s="113">
      <c r="A2977" s="158" t="n">
        <v>46169</v>
      </c>
      <c r="B2977" s="156" t="inlineStr">
        <is>
          <t>M007</t>
        </is>
      </c>
      <c r="C2977" s="156" t="inlineStr">
        <is>
          <t>AYDIN MİMARSİNAN</t>
        </is>
      </c>
      <c r="D2977" s="156" t="inlineStr">
        <is>
          <t>CÜNEYT ÇIKRIKÇI - AYŞE AVCU</t>
        </is>
      </c>
      <c r="E2977" s="156" t="n">
        <v>4219</v>
      </c>
      <c r="F2977" s="156" t="n">
        <v>899248</v>
      </c>
      <c r="G2977" s="157" t="n">
        <v>213.14</v>
      </c>
      <c r="H2977" s="156" t="n">
        <v>4208</v>
      </c>
    </row>
    <row r="2978" ht="36" customHeight="1" s="113">
      <c r="A2978" s="158" t="n">
        <v>46169</v>
      </c>
      <c r="B2978" s="156" t="inlineStr">
        <is>
          <t>M008</t>
        </is>
      </c>
      <c r="C2978" s="156" t="inlineStr">
        <is>
          <t>AYRANCILAR</t>
        </is>
      </c>
      <c r="D2978" s="156" t="inlineStr">
        <is>
          <t>CÜNEYT ÇIKRIKÇI - AYŞE AVCU</t>
        </is>
      </c>
      <c r="E2978" s="156" t="n">
        <v>3155</v>
      </c>
      <c r="F2978" s="156" t="n">
        <v>835552</v>
      </c>
      <c r="G2978" s="157" t="n">
        <v>264.83</v>
      </c>
      <c r="H2978" s="156" t="n">
        <v>3061</v>
      </c>
    </row>
    <row r="2979" ht="36" customHeight="1" s="113">
      <c r="A2979" s="158" t="n">
        <v>46169</v>
      </c>
      <c r="B2979" s="156" t="inlineStr">
        <is>
          <t>M009</t>
        </is>
      </c>
      <c r="C2979" s="156" t="inlineStr">
        <is>
          <t>BALÇOVA</t>
        </is>
      </c>
      <c r="D2979" s="156" t="inlineStr">
        <is>
          <t>ERTAN TEKİ</t>
        </is>
      </c>
      <c r="E2979" s="156" t="n">
        <v>3056</v>
      </c>
      <c r="F2979" s="156" t="n">
        <v>530119</v>
      </c>
      <c r="G2979" s="157" t="n">
        <v>173.47</v>
      </c>
      <c r="H2979" s="156" t="n">
        <v>2845</v>
      </c>
    </row>
    <row r="2980" ht="24" customHeight="1" s="113">
      <c r="A2980" s="158" t="n">
        <v>46169</v>
      </c>
      <c r="B2980" s="156" t="inlineStr">
        <is>
          <t>M010</t>
        </is>
      </c>
      <c r="C2980" s="156" t="inlineStr">
        <is>
          <t>BAYRAKLI</t>
        </is>
      </c>
      <c r="D2980" s="156" t="inlineStr">
        <is>
          <t>DERYA YARDIMCI</t>
        </is>
      </c>
      <c r="E2980" s="156" t="n">
        <v>2681</v>
      </c>
      <c r="F2980" s="156" t="n">
        <v>765036</v>
      </c>
      <c r="G2980" s="157" t="n">
        <v>285.35</v>
      </c>
      <c r="H2980" s="156" t="n">
        <v>2610</v>
      </c>
    </row>
    <row r="2981" ht="48" customHeight="1" s="113">
      <c r="A2981" s="158" t="n">
        <v>46169</v>
      </c>
      <c r="B2981" s="156" t="inlineStr">
        <is>
          <t>M011</t>
        </is>
      </c>
      <c r="C2981" s="156" t="inlineStr">
        <is>
          <t>BOZYAKA</t>
        </is>
      </c>
      <c r="D2981" s="156" t="inlineStr">
        <is>
          <t>ERTAN TEKİ</t>
        </is>
      </c>
      <c r="E2981" s="156" t="n">
        <v>2325</v>
      </c>
      <c r="F2981" s="156" t="n">
        <v>885194</v>
      </c>
      <c r="G2981" s="157" t="n">
        <v>380.73</v>
      </c>
      <c r="H2981" s="156" t="n">
        <v>2458</v>
      </c>
    </row>
    <row r="2982" ht="48" customHeight="1" s="113">
      <c r="A2982" s="158" t="n">
        <v>46169</v>
      </c>
      <c r="B2982" s="156" t="inlineStr">
        <is>
          <t>M012</t>
        </is>
      </c>
      <c r="C2982" s="156" t="inlineStr">
        <is>
          <t xml:space="preserve">BUCA </t>
        </is>
      </c>
      <c r="D2982" s="156" t="inlineStr">
        <is>
          <t>DERYA YARDIMCI</t>
        </is>
      </c>
      <c r="E2982" s="156" t="n">
        <v>1230</v>
      </c>
      <c r="F2982" s="156" t="n">
        <v>565823</v>
      </c>
      <c r="G2982" s="157" t="n">
        <v>460.02</v>
      </c>
      <c r="H2982" s="156" t="n">
        <v>1196</v>
      </c>
    </row>
    <row r="2983" ht="48" customHeight="1" s="113">
      <c r="A2983" s="158" t="n">
        <v>46169</v>
      </c>
      <c r="B2983" s="156" t="inlineStr">
        <is>
          <t>M013</t>
        </is>
      </c>
      <c r="C2983" s="156" t="inlineStr">
        <is>
          <t>DEDEBAŞI</t>
        </is>
      </c>
      <c r="D2983" s="156" t="inlineStr">
        <is>
          <t>DERYA YARDIMCI</t>
        </is>
      </c>
      <c r="E2983" s="156" t="n">
        <v>2570</v>
      </c>
      <c r="F2983" s="156" t="n">
        <v>1252696</v>
      </c>
      <c r="G2983" s="157" t="n">
        <v>487.43</v>
      </c>
      <c r="H2983" s="156" t="n">
        <v>2744</v>
      </c>
    </row>
    <row r="2984" ht="48" customHeight="1" s="113">
      <c r="A2984" s="158" t="n">
        <v>46169</v>
      </c>
      <c r="B2984" s="156" t="inlineStr">
        <is>
          <t>M014</t>
        </is>
      </c>
      <c r="C2984" s="156" t="inlineStr">
        <is>
          <t>ESKİİZMİR</t>
        </is>
      </c>
      <c r="D2984" s="156" t="inlineStr">
        <is>
          <t>ERTAN TEKİ</t>
        </is>
      </c>
      <c r="E2984" s="156" t="n">
        <v>2069</v>
      </c>
      <c r="F2984" s="156" t="n">
        <v>939262</v>
      </c>
      <c r="G2984" s="157" t="n">
        <v>453.97</v>
      </c>
      <c r="H2984" s="156" t="n">
        <v>1891</v>
      </c>
    </row>
    <row r="2985" ht="48" customHeight="1" s="113">
      <c r="A2985" s="158" t="n">
        <v>46169</v>
      </c>
      <c r="B2985" s="156" t="inlineStr">
        <is>
          <t>M015</t>
        </is>
      </c>
      <c r="C2985" s="156" t="inlineStr">
        <is>
          <t>GAZİEMİR-1</t>
        </is>
      </c>
      <c r="D2985" s="156" t="inlineStr">
        <is>
          <t>ALİ ÇELİK</t>
        </is>
      </c>
      <c r="E2985" s="156" t="n">
        <v>2371</v>
      </c>
      <c r="F2985" s="156" t="n">
        <v>1068587</v>
      </c>
      <c r="G2985" s="157" t="n">
        <v>450.69</v>
      </c>
      <c r="H2985" s="156" t="n">
        <v>2484</v>
      </c>
    </row>
    <row r="2986" ht="48" customHeight="1" s="113">
      <c r="A2986" s="158" t="n">
        <v>46169</v>
      </c>
      <c r="B2986" s="156" t="inlineStr">
        <is>
          <t>M016</t>
        </is>
      </c>
      <c r="C2986" s="156" t="inlineStr">
        <is>
          <t>GAZİEMİR-2</t>
        </is>
      </c>
      <c r="D2986" s="156" t="inlineStr">
        <is>
          <t>ALİ ÇELİK</t>
        </is>
      </c>
      <c r="E2986" s="156" t="n">
        <v>2780</v>
      </c>
      <c r="F2986" s="156" t="n">
        <v>839352</v>
      </c>
      <c r="G2986" s="157" t="n">
        <v>301.93</v>
      </c>
      <c r="H2986" s="156" t="n">
        <v>2699</v>
      </c>
    </row>
    <row r="2987" ht="48" customHeight="1" s="113">
      <c r="A2987" s="158" t="n">
        <v>46169</v>
      </c>
      <c r="B2987" s="156" t="inlineStr">
        <is>
          <t>M017</t>
        </is>
      </c>
      <c r="C2987" s="156" t="inlineStr">
        <is>
          <t>GAZİEMİR-3</t>
        </is>
      </c>
      <c r="D2987" s="156" t="inlineStr">
        <is>
          <t>ALİ ÇELİK</t>
        </is>
      </c>
      <c r="E2987" s="156" t="n">
        <v>1585</v>
      </c>
      <c r="F2987" s="156" t="n">
        <v>478606</v>
      </c>
      <c r="G2987" s="157" t="n">
        <v>301.96</v>
      </c>
      <c r="H2987" s="156" t="n">
        <v>1578</v>
      </c>
    </row>
    <row r="2988" ht="36" customHeight="1" s="113">
      <c r="A2988" s="158" t="n">
        <v>46169</v>
      </c>
      <c r="B2988" s="156" t="inlineStr">
        <is>
          <t>M018</t>
        </is>
      </c>
      <c r="C2988" s="156" t="inlineStr">
        <is>
          <t>GAZİEMİR-4</t>
        </is>
      </c>
      <c r="D2988" s="156" t="inlineStr">
        <is>
          <t>ALİ ÇELİK</t>
        </is>
      </c>
      <c r="E2988" s="156" t="n">
        <v>2352</v>
      </c>
      <c r="F2988" s="156" t="n">
        <v>897480</v>
      </c>
      <c r="G2988" s="157" t="n">
        <v>381.58</v>
      </c>
      <c r="H2988" s="156" t="n">
        <v>2119</v>
      </c>
    </row>
    <row r="2989" ht="24" customHeight="1" s="113">
      <c r="A2989" s="158" t="n">
        <v>46169</v>
      </c>
      <c r="B2989" s="156" t="inlineStr">
        <is>
          <t>M019</t>
        </is>
      </c>
      <c r="C2989" s="156" t="inlineStr">
        <is>
          <t>GAZİEMİR-5</t>
        </is>
      </c>
      <c r="D2989" s="156" t="inlineStr">
        <is>
          <t>ALİ ÇELİK</t>
        </is>
      </c>
      <c r="E2989" s="156" t="n">
        <v>2027</v>
      </c>
      <c r="F2989" s="156" t="n">
        <v>428349</v>
      </c>
      <c r="G2989" s="157" t="n">
        <v>211.32</v>
      </c>
      <c r="H2989" s="156" t="n">
        <v>2120</v>
      </c>
    </row>
    <row r="2990" ht="36" customHeight="1" s="113">
      <c r="A2990" s="158" t="n">
        <v>46169</v>
      </c>
      <c r="B2990" s="156" t="inlineStr">
        <is>
          <t>M020</t>
        </is>
      </c>
      <c r="C2990" s="156" t="inlineStr">
        <is>
          <t>GAZİEMİR-6</t>
        </is>
      </c>
      <c r="D2990" s="156" t="inlineStr">
        <is>
          <t>ALİ ÇELİK</t>
        </is>
      </c>
      <c r="E2990" s="156" t="n">
        <v>839</v>
      </c>
      <c r="F2990" s="156" t="n">
        <v>325005</v>
      </c>
      <c r="G2990" s="157" t="n">
        <v>387.37</v>
      </c>
      <c r="H2990" s="156" t="n">
        <v>891</v>
      </c>
    </row>
    <row r="2991" ht="24" customHeight="1" s="113">
      <c r="A2991" s="158" t="n">
        <v>46169</v>
      </c>
      <c r="B2991" s="156" t="inlineStr">
        <is>
          <t>M021</t>
        </is>
      </c>
      <c r="C2991" s="156" t="inlineStr">
        <is>
          <t>GAZİEMİR-7</t>
        </is>
      </c>
      <c r="D2991" s="156" t="inlineStr">
        <is>
          <t>ALİ ÇELİK</t>
        </is>
      </c>
      <c r="E2991" s="156" t="n">
        <v>4255</v>
      </c>
      <c r="F2991" s="156" t="n">
        <v>1369390</v>
      </c>
      <c r="G2991" s="157" t="n">
        <v>321.83</v>
      </c>
      <c r="H2991" s="156" t="n">
        <v>4071</v>
      </c>
    </row>
    <row r="2992" ht="36" customHeight="1" s="113">
      <c r="A2992" s="158" t="n">
        <v>46169</v>
      </c>
      <c r="B2992" s="156" t="inlineStr">
        <is>
          <t>M022</t>
        </is>
      </c>
      <c r="C2992" s="156" t="inlineStr">
        <is>
          <t>GEDİZ</t>
        </is>
      </c>
      <c r="D2992" s="156" t="inlineStr">
        <is>
          <t>DERYA YARDIMCI</t>
        </is>
      </c>
      <c r="E2992" s="156" t="n">
        <v>929</v>
      </c>
      <c r="F2992" s="156" t="n">
        <v>326871</v>
      </c>
      <c r="G2992" s="157" t="n">
        <v>351.85</v>
      </c>
      <c r="H2992" s="156" t="n">
        <v>887</v>
      </c>
    </row>
    <row r="2993" ht="24" customHeight="1" s="113">
      <c r="A2993" s="158" t="n">
        <v>46169</v>
      </c>
      <c r="B2993" s="156" t="inlineStr">
        <is>
          <t>M023</t>
        </is>
      </c>
      <c r="C2993" s="156" t="inlineStr">
        <is>
          <t>GÖZTEPE</t>
        </is>
      </c>
      <c r="D2993" s="156" t="inlineStr">
        <is>
          <t>ERTAN TEKİ</t>
        </is>
      </c>
      <c r="E2993" s="156" t="n">
        <v>2878</v>
      </c>
      <c r="F2993" s="156" t="n">
        <v>933806</v>
      </c>
      <c r="G2993" s="157" t="n">
        <v>324.46</v>
      </c>
      <c r="H2993" s="156" t="n">
        <v>2749</v>
      </c>
    </row>
    <row r="2994" ht="36" customHeight="1" s="113">
      <c r="A2994" s="158" t="n">
        <v>46169</v>
      </c>
      <c r="B2994" s="156" t="inlineStr">
        <is>
          <t>M024</t>
        </is>
      </c>
      <c r="C2994" s="156" t="inlineStr">
        <is>
          <t>GÜMÜŞPALA</t>
        </is>
      </c>
      <c r="D2994" s="156" t="inlineStr">
        <is>
          <t>DERYA YARDIMCI</t>
        </is>
      </c>
      <c r="E2994" s="156" t="n">
        <v>3680</v>
      </c>
      <c r="F2994" s="156" t="n">
        <v>1597159</v>
      </c>
      <c r="G2994" s="157" t="n">
        <v>434.01</v>
      </c>
      <c r="H2994" s="156" t="n">
        <v>3824</v>
      </c>
    </row>
    <row r="2995" ht="36" customHeight="1" s="113">
      <c r="A2995" s="158" t="n">
        <v>46169</v>
      </c>
      <c r="B2995" s="156" t="inlineStr">
        <is>
          <t>M025</t>
        </is>
      </c>
      <c r="C2995" s="156" t="inlineStr">
        <is>
          <t>HAL DEPO</t>
        </is>
      </c>
      <c r="D2995" s="156" t="inlineStr">
        <is>
          <t>HALİT BAŞDAŞ</t>
        </is>
      </c>
      <c r="E2995" s="156" t="n">
        <v>0</v>
      </c>
      <c r="F2995" s="156" t="n">
        <v>0</v>
      </c>
      <c r="G2995" s="156" t="n">
        <v>0</v>
      </c>
      <c r="H2995" s="156" t="n">
        <v>0</v>
      </c>
    </row>
    <row r="2996" ht="36" customHeight="1" s="113">
      <c r="A2996" s="158" t="n">
        <v>46169</v>
      </c>
      <c r="B2996" s="156" t="inlineStr">
        <is>
          <t>M026</t>
        </is>
      </c>
      <c r="C2996" s="156" t="inlineStr">
        <is>
          <t>HARMANDALI</t>
        </is>
      </c>
      <c r="D2996" s="156" t="inlineStr">
        <is>
          <t>DERYA YARDIMCI</t>
        </is>
      </c>
      <c r="E2996" s="156" t="n">
        <v>3763</v>
      </c>
      <c r="F2996" s="156" t="n">
        <v>1459486</v>
      </c>
      <c r="G2996" s="157" t="n">
        <v>387.85</v>
      </c>
      <c r="H2996" s="156" t="n">
        <v>3549</v>
      </c>
    </row>
    <row r="2997" ht="48" customHeight="1" s="113">
      <c r="A2997" s="158" t="n">
        <v>46169</v>
      </c>
      <c r="B2997" s="156" t="inlineStr">
        <is>
          <t>M027</t>
        </is>
      </c>
      <c r="C2997" s="156" t="inlineStr">
        <is>
          <t>HATAY</t>
        </is>
      </c>
      <c r="D2997" s="156" t="inlineStr">
        <is>
          <t>ERTAN TEKİ</t>
        </is>
      </c>
      <c r="E2997" s="156" t="n">
        <v>3682</v>
      </c>
      <c r="F2997" s="156" t="n">
        <v>1191676</v>
      </c>
      <c r="G2997" s="157" t="n">
        <v>323.65</v>
      </c>
      <c r="H2997" s="156" t="n">
        <v>3383</v>
      </c>
    </row>
    <row r="2998" ht="36" customHeight="1" s="113">
      <c r="A2998" s="158" t="n">
        <v>46169</v>
      </c>
      <c r="B2998" s="156" t="inlineStr">
        <is>
          <t>M028</t>
        </is>
      </c>
      <c r="C2998" s="156" t="inlineStr">
        <is>
          <t>KARŞIYAKA-1</t>
        </is>
      </c>
      <c r="D2998" s="156" t="inlineStr">
        <is>
          <t>DERYA YARDIMCI</t>
        </is>
      </c>
      <c r="E2998" s="156" t="n">
        <v>2859</v>
      </c>
      <c r="F2998" s="156" t="n">
        <v>1112710</v>
      </c>
      <c r="G2998" s="157" t="n">
        <v>389.2</v>
      </c>
      <c r="H2998" s="156" t="n">
        <v>2928</v>
      </c>
    </row>
    <row r="2999" ht="41.25" customHeight="1" s="113">
      <c r="A2999" s="158" t="n">
        <v>46169</v>
      </c>
      <c r="B2999" s="156" t="inlineStr">
        <is>
          <t>M029</t>
        </is>
      </c>
      <c r="C2999" s="156" t="inlineStr">
        <is>
          <t>KARŞIYAKA-2</t>
        </is>
      </c>
      <c r="D2999" s="156" t="inlineStr">
        <is>
          <t>DERYA YARDIMCI</t>
        </is>
      </c>
      <c r="E2999" s="156" t="n">
        <v>1009</v>
      </c>
      <c r="F2999" s="156" t="n">
        <v>239119</v>
      </c>
      <c r="G2999" s="157" t="n">
        <v>236.99</v>
      </c>
      <c r="H2999" s="156" t="n">
        <v>1050</v>
      </c>
    </row>
    <row r="3000" ht="24" customHeight="1" s="113">
      <c r="A3000" s="158" t="n">
        <v>46169</v>
      </c>
      <c r="B3000" s="156" t="inlineStr">
        <is>
          <t>M030</t>
        </is>
      </c>
      <c r="C3000" s="156" t="inlineStr">
        <is>
          <t>MANAVKUYU</t>
        </is>
      </c>
      <c r="D3000" s="156" t="inlineStr">
        <is>
          <t>DERYA YARDIMCI</t>
        </is>
      </c>
      <c r="E3000" s="156" t="n">
        <v>1861</v>
      </c>
      <c r="F3000" s="156" t="n">
        <v>522888</v>
      </c>
      <c r="G3000" s="157" t="n">
        <v>280.97</v>
      </c>
      <c r="H3000" s="156" t="n">
        <v>1886</v>
      </c>
    </row>
    <row r="3001" ht="36" customHeight="1" s="113">
      <c r="A3001" s="158" t="n">
        <v>46169</v>
      </c>
      <c r="B3001" s="156" t="inlineStr">
        <is>
          <t>M031</t>
        </is>
      </c>
      <c r="C3001" s="156" t="inlineStr">
        <is>
          <t>MENDERES</t>
        </is>
      </c>
      <c r="D3001" s="156" t="inlineStr">
        <is>
          <t>CÜNEYT ÇIKRIKÇI - AYŞE AVCU</t>
        </is>
      </c>
      <c r="E3001" s="156" t="n">
        <v>3847</v>
      </c>
      <c r="F3001" s="156" t="n">
        <v>914934</v>
      </c>
      <c r="G3001" s="157" t="n">
        <v>237.83</v>
      </c>
      <c r="H3001" s="156" t="n">
        <v>3744</v>
      </c>
    </row>
    <row r="3002" ht="24" customHeight="1" s="113">
      <c r="A3002" s="158" t="n">
        <v>46169</v>
      </c>
      <c r="B3002" s="156" t="inlineStr">
        <is>
          <t>M032</t>
        </is>
      </c>
      <c r="C3002" s="156" t="inlineStr">
        <is>
          <t>MENDERES DEPO</t>
        </is>
      </c>
      <c r="D3002" s="156" t="inlineStr">
        <is>
          <t>AYHAN DAŞDEMİR</t>
        </is>
      </c>
      <c r="E3002" s="156" t="n">
        <v>0</v>
      </c>
      <c r="F3002" s="156" t="n">
        <v>0</v>
      </c>
      <c r="G3002" s="156" t="n">
        <v>0</v>
      </c>
      <c r="H3002" s="156" t="n">
        <v>0</v>
      </c>
    </row>
    <row r="3003" ht="24" customHeight="1" s="113">
      <c r="A3003" s="158" t="n">
        <v>46169</v>
      </c>
      <c r="B3003" s="156" t="inlineStr">
        <is>
          <t>M033</t>
        </is>
      </c>
      <c r="C3003" s="156" t="inlineStr">
        <is>
          <t>MERKEZ</t>
        </is>
      </c>
      <c r="D3003" s="156" t="inlineStr">
        <is>
          <t>GENEL MÜDÜR</t>
        </is>
      </c>
      <c r="E3003" s="156" t="n">
        <v>0</v>
      </c>
      <c r="F3003" s="156" t="n">
        <v>0</v>
      </c>
      <c r="G3003" s="156" t="n">
        <v>0</v>
      </c>
      <c r="H3003" s="156" t="n">
        <v>0</v>
      </c>
    </row>
    <row r="3004" ht="48" customHeight="1" s="113">
      <c r="A3004" s="158" t="n">
        <v>46169</v>
      </c>
      <c r="B3004" s="156" t="inlineStr">
        <is>
          <t>M034</t>
        </is>
      </c>
      <c r="C3004" s="156" t="inlineStr">
        <is>
          <t>NARLIDERE</t>
        </is>
      </c>
      <c r="D3004" s="156" t="inlineStr">
        <is>
          <t>ERTAN TEKİ</t>
        </is>
      </c>
      <c r="E3004" s="156" t="n">
        <v>3406</v>
      </c>
      <c r="F3004" s="156" t="n">
        <v>765112</v>
      </c>
      <c r="G3004" s="157" t="n">
        <v>224.64</v>
      </c>
      <c r="H3004" s="156" t="n">
        <v>3125</v>
      </c>
    </row>
    <row r="3005" ht="48" customHeight="1" s="113">
      <c r="A3005" s="158" t="n">
        <v>46169</v>
      </c>
      <c r="B3005" s="156" t="inlineStr">
        <is>
          <t>M035</t>
        </is>
      </c>
      <c r="C3005" s="156" t="inlineStr">
        <is>
          <t>OSMANGAZİ</t>
        </is>
      </c>
      <c r="D3005" s="156" t="inlineStr">
        <is>
          <t>DERYA YARDIMCI</t>
        </is>
      </c>
      <c r="E3005" s="156" t="n">
        <v>3684</v>
      </c>
      <c r="F3005" s="156" t="n">
        <v>1212010</v>
      </c>
      <c r="G3005" s="157" t="n">
        <v>328.99</v>
      </c>
      <c r="H3005" s="156" t="n">
        <v>3439</v>
      </c>
    </row>
    <row r="3006" ht="48" customHeight="1" s="113">
      <c r="A3006" s="158" t="n">
        <v>46169</v>
      </c>
      <c r="B3006" s="156" t="inlineStr">
        <is>
          <t>M036</t>
        </is>
      </c>
      <c r="C3006" s="156" t="inlineStr">
        <is>
          <t>POLİGON</t>
        </is>
      </c>
      <c r="D3006" s="156" t="inlineStr">
        <is>
          <t>ERTAN TEKİ</t>
        </is>
      </c>
      <c r="E3006" s="156" t="n">
        <v>1999</v>
      </c>
      <c r="F3006" s="156" t="n">
        <v>452901</v>
      </c>
      <c r="G3006" s="157" t="n">
        <v>226.56</v>
      </c>
      <c r="H3006" s="156" t="n">
        <v>1954</v>
      </c>
    </row>
    <row r="3007" ht="48" customHeight="1" s="113">
      <c r="A3007" s="158" t="n">
        <v>46169</v>
      </c>
      <c r="B3007" s="156" t="inlineStr">
        <is>
          <t>M037</t>
        </is>
      </c>
      <c r="C3007" s="156" t="inlineStr">
        <is>
          <t>SEFERİHİSAR</t>
        </is>
      </c>
      <c r="D3007" s="156" t="inlineStr">
        <is>
          <t>ERTAN TEKİ</t>
        </is>
      </c>
      <c r="E3007" s="156" t="n">
        <v>4454</v>
      </c>
      <c r="F3007" s="156" t="n">
        <v>1637736</v>
      </c>
      <c r="G3007" s="157" t="n">
        <v>367.7</v>
      </c>
      <c r="H3007" s="156" t="n">
        <v>4734</v>
      </c>
    </row>
    <row r="3008" ht="48" customHeight="1" s="113">
      <c r="A3008" s="158" t="n">
        <v>46169</v>
      </c>
      <c r="B3008" s="156" t="inlineStr">
        <is>
          <t>M038</t>
        </is>
      </c>
      <c r="C3008" s="156" t="inlineStr">
        <is>
          <t>TORBALI 1</t>
        </is>
      </c>
      <c r="D3008" s="156" t="inlineStr">
        <is>
          <t>CÜNEYT ÇIKRIKÇI - AYŞE AVCU</t>
        </is>
      </c>
      <c r="E3008" s="156" t="n">
        <v>2033</v>
      </c>
      <c r="F3008" s="156" t="n">
        <v>1055159</v>
      </c>
      <c r="G3008" s="157" t="n">
        <v>519.02</v>
      </c>
      <c r="H3008" s="156" t="n">
        <v>1855</v>
      </c>
    </row>
    <row r="3009" ht="24" customHeight="1" s="113">
      <c r="A3009" s="158" t="n">
        <v>46169</v>
      </c>
      <c r="B3009" s="156" t="inlineStr">
        <is>
          <t>M039</t>
        </is>
      </c>
      <c r="C3009" s="156" t="inlineStr">
        <is>
          <t>TORBALI 2</t>
        </is>
      </c>
      <c r="D3009" s="156" t="inlineStr">
        <is>
          <t>CÜNEYT ÇIKRIKÇI - AYŞE AVCU</t>
        </is>
      </c>
      <c r="E3009" s="156" t="n">
        <v>3692</v>
      </c>
      <c r="F3009" s="156" t="n">
        <v>1199278</v>
      </c>
      <c r="G3009" s="157" t="n">
        <v>324.83</v>
      </c>
      <c r="H3009" s="156" t="n">
        <v>3389</v>
      </c>
    </row>
    <row r="3010" ht="36" customHeight="1" s="113">
      <c r="A3010" s="158" t="n">
        <v>46169</v>
      </c>
      <c r="B3010" s="156" t="inlineStr">
        <is>
          <t>M040</t>
        </is>
      </c>
      <c r="C3010" s="156" t="inlineStr">
        <is>
          <t>TORBALI 3</t>
        </is>
      </c>
      <c r="D3010" s="156" t="inlineStr">
        <is>
          <t>CÜNEYT ÇIKRIKÇI - AYŞE AVCU</t>
        </is>
      </c>
      <c r="E3010" s="156" t="n">
        <v>2281</v>
      </c>
      <c r="F3010" s="156" t="n">
        <v>661401</v>
      </c>
      <c r="G3010" s="157" t="n">
        <v>289.96</v>
      </c>
      <c r="H3010" s="156" t="n">
        <v>2365</v>
      </c>
    </row>
    <row r="3011" ht="24" customHeight="1" s="113">
      <c r="A3011" s="158" t="n">
        <v>46169</v>
      </c>
      <c r="B3011" s="156" t="inlineStr">
        <is>
          <t>M041</t>
        </is>
      </c>
      <c r="C3011" s="156" t="inlineStr">
        <is>
          <t>TORBALI 4</t>
        </is>
      </c>
      <c r="D3011" s="156" t="inlineStr">
        <is>
          <t>CÜNEYT ÇIKRIKÇI - AYŞE AVCU</t>
        </is>
      </c>
      <c r="E3011" s="156" t="n">
        <v>3805</v>
      </c>
      <c r="F3011" s="156" t="n">
        <v>1929333</v>
      </c>
      <c r="G3011" s="157" t="n">
        <v>507.05</v>
      </c>
      <c r="H3011" s="156" t="n">
        <v>4080</v>
      </c>
    </row>
    <row r="3012" ht="36" customHeight="1" s="113">
      <c r="A3012" s="158" t="n">
        <v>46169</v>
      </c>
      <c r="B3012" s="156" t="inlineStr">
        <is>
          <t>M042</t>
        </is>
      </c>
      <c r="C3012" s="156" t="inlineStr">
        <is>
          <t>TORBALI 5</t>
        </is>
      </c>
      <c r="D3012" s="156" t="inlineStr">
        <is>
          <t>CÜNEYT ÇIKRIKÇI - AYŞE AVCU</t>
        </is>
      </c>
      <c r="E3012" s="156" t="n">
        <v>4795</v>
      </c>
      <c r="F3012" s="156" t="n">
        <v>1509243</v>
      </c>
      <c r="G3012" s="157" t="n">
        <v>314.75</v>
      </c>
      <c r="H3012" s="156" t="n">
        <v>4533</v>
      </c>
    </row>
    <row r="3013" ht="24" customHeight="1" s="113">
      <c r="A3013" s="158" t="n">
        <v>46169</v>
      </c>
      <c r="B3013" s="156" t="inlineStr">
        <is>
          <t>M043</t>
        </is>
      </c>
      <c r="C3013" s="156" t="inlineStr">
        <is>
          <t>YAPICIOĞLU</t>
        </is>
      </c>
      <c r="D3013" s="156" t="inlineStr">
        <is>
          <t>ERTAN TEKİ</t>
        </is>
      </c>
      <c r="E3013" s="156" t="n">
        <v>1343</v>
      </c>
      <c r="F3013" s="156" t="n">
        <v>645120</v>
      </c>
      <c r="G3013" s="157" t="n">
        <v>480.36</v>
      </c>
      <c r="H3013" s="156" t="n">
        <v>1433</v>
      </c>
    </row>
    <row r="3014" ht="36" customHeight="1" s="113">
      <c r="A3014" s="158" t="n">
        <v>46169</v>
      </c>
      <c r="B3014" s="156" t="inlineStr">
        <is>
          <t>M044</t>
        </is>
      </c>
      <c r="C3014" s="156" t="inlineStr">
        <is>
          <t>YEŞİLOVA</t>
        </is>
      </c>
      <c r="D3014" s="156" t="inlineStr">
        <is>
          <t>DERYA YARDIMCI</t>
        </is>
      </c>
      <c r="E3014" s="156" t="n">
        <v>775</v>
      </c>
      <c r="F3014" s="156" t="n">
        <v>153986</v>
      </c>
      <c r="G3014" s="157" t="n">
        <v>198.69</v>
      </c>
      <c r="H3014" s="156" t="n">
        <v>802</v>
      </c>
    </row>
    <row r="3015" ht="48" customHeight="1" s="113">
      <c r="A3015" s="158" t="n">
        <v>46169</v>
      </c>
      <c r="B3015" s="156" t="inlineStr">
        <is>
          <t>M045</t>
        </is>
      </c>
      <c r="C3015" s="156" t="inlineStr">
        <is>
          <t>Z1  ET DEPO</t>
        </is>
      </c>
      <c r="D3015" s="156" t="inlineStr">
        <is>
          <t>FARUK MALKOÇ</t>
        </is>
      </c>
      <c r="E3015" s="156" t="n">
        <v>0</v>
      </c>
      <c r="F3015" s="156" t="n">
        <v>0</v>
      </c>
      <c r="G3015" s="156" t="n">
        <v>0</v>
      </c>
      <c r="H3015" s="156" t="n">
        <v>0</v>
      </c>
    </row>
    <row r="3016" ht="24" customHeight="1" s="113">
      <c r="A3016" s="158" t="n">
        <v>46169</v>
      </c>
      <c r="B3016" s="156" t="inlineStr">
        <is>
          <t>M046</t>
        </is>
      </c>
      <c r="C3016" s="156" t="inlineStr">
        <is>
          <t>ÇAMDİBİ</t>
        </is>
      </c>
      <c r="D3016" s="156" t="inlineStr">
        <is>
          <t>DERYA YARDIMCI</t>
        </is>
      </c>
      <c r="E3016" s="156" t="n">
        <v>2552</v>
      </c>
      <c r="F3016" s="156" t="n">
        <v>498868</v>
      </c>
      <c r="G3016" s="157" t="n">
        <v>195.48</v>
      </c>
      <c r="H3016" s="156" t="n">
        <v>2634</v>
      </c>
    </row>
    <row r="3017" ht="24" customHeight="1" s="113">
      <c r="A3017" s="158" t="n">
        <v>46169</v>
      </c>
      <c r="B3017" s="156" t="inlineStr">
        <is>
          <t>M047</t>
        </is>
      </c>
      <c r="C3017" s="156" t="inlineStr">
        <is>
          <t>ÇİFTLİK</t>
        </is>
      </c>
      <c r="D3017" s="156" t="inlineStr">
        <is>
          <t>CEBRAİL ÇİÇEK</t>
        </is>
      </c>
      <c r="E3017" s="156" t="n">
        <v>0</v>
      </c>
      <c r="F3017" s="156" t="n">
        <v>0</v>
      </c>
      <c r="G3017" s="156" t="n">
        <v>0</v>
      </c>
      <c r="H3017" s="156" t="n">
        <v>0</v>
      </c>
    </row>
    <row r="3018" ht="36" customHeight="1" s="113">
      <c r="A3018" s="158" t="n">
        <v>46169</v>
      </c>
      <c r="B3018" s="156" t="inlineStr">
        <is>
          <t>M048</t>
        </is>
      </c>
      <c r="C3018" s="156" t="inlineStr">
        <is>
          <t>ÇİĞLİ</t>
        </is>
      </c>
      <c r="D3018" s="156" t="inlineStr">
        <is>
          <t>DERYA YARDIMCI</t>
        </is>
      </c>
      <c r="E3018" s="156" t="n">
        <v>2261</v>
      </c>
      <c r="F3018" s="156" t="n">
        <v>441069</v>
      </c>
      <c r="G3018" s="157" t="n">
        <v>195.08</v>
      </c>
      <c r="H3018" s="156" t="n">
        <v>2285</v>
      </c>
    </row>
    <row r="3019" ht="36" customHeight="1" s="113">
      <c r="A3019" s="158" t="n">
        <v>46169</v>
      </c>
      <c r="B3019" s="156" t="inlineStr">
        <is>
          <t>M049</t>
        </is>
      </c>
      <c r="C3019" s="156" t="inlineStr">
        <is>
          <t>ÖZDERE</t>
        </is>
      </c>
      <c r="D3019" s="156" t="inlineStr">
        <is>
          <t>CÜNEYT ÇIKRIKÇI - AYŞE AVCU</t>
        </is>
      </c>
      <c r="E3019" s="156" t="n">
        <v>1090</v>
      </c>
      <c r="F3019" s="156" t="n">
        <v>367020</v>
      </c>
      <c r="G3019" s="157" t="n">
        <v>336.72</v>
      </c>
      <c r="H3019" s="156" t="n">
        <v>1004</v>
      </c>
    </row>
    <row r="3020" ht="24" customHeight="1" s="113">
      <c r="A3020" s="158" t="n">
        <v>46169</v>
      </c>
      <c r="B3020" s="156" t="inlineStr">
        <is>
          <t>M050</t>
        </is>
      </c>
      <c r="C3020" s="156" t="inlineStr">
        <is>
          <t>İZMİRSPOR</t>
        </is>
      </c>
      <c r="D3020" s="156" t="inlineStr">
        <is>
          <t>ERTAN TEKİ</t>
        </is>
      </c>
      <c r="E3020" s="156" t="n">
        <v>4921</v>
      </c>
      <c r="F3020" s="156" t="n">
        <v>2619728</v>
      </c>
      <c r="G3020" s="157" t="n">
        <v>532.36</v>
      </c>
      <c r="H3020" s="156" t="n">
        <v>4693</v>
      </c>
    </row>
    <row r="3021" ht="24" customHeight="1" s="113">
      <c r="A3021" s="158" t="n">
        <v>46169</v>
      </c>
      <c r="B3021" s="156" t="inlineStr">
        <is>
          <t>M051</t>
        </is>
      </c>
      <c r="C3021" s="156" t="inlineStr">
        <is>
          <t>ŞİRİNYER</t>
        </is>
      </c>
      <c r="D3021" s="156" t="inlineStr">
        <is>
          <t>ERTAN TEKİ</t>
        </is>
      </c>
      <c r="E3021" s="156" t="n">
        <v>911</v>
      </c>
      <c r="F3021" s="156" t="n">
        <v>514113</v>
      </c>
      <c r="G3021" s="157" t="n">
        <v>564.34</v>
      </c>
      <c r="H3021" s="156" t="n">
        <v>834</v>
      </c>
    </row>
    <row r="3022" ht="24" customHeight="1" s="113">
      <c r="A3022" s="158" t="n">
        <v>46169</v>
      </c>
      <c r="B3022" s="156" t="inlineStr">
        <is>
          <t>M052</t>
        </is>
      </c>
      <c r="C3022" s="156" t="inlineStr">
        <is>
          <t>ŞİRİNYER 2</t>
        </is>
      </c>
      <c r="D3022" s="156" t="inlineStr">
        <is>
          <t>DERYA YARDIMCI</t>
        </is>
      </c>
      <c r="E3022" s="156" t="n">
        <v>1819</v>
      </c>
      <c r="F3022" s="156" t="n">
        <v>912857</v>
      </c>
      <c r="G3022" s="157" t="n">
        <v>501.85</v>
      </c>
      <c r="H3022" s="156" t="n">
        <v>1720</v>
      </c>
    </row>
    <row r="3023" ht="27.75" customHeight="1" s="113">
      <c r="A3023" s="158" t="n">
        <v>46169</v>
      </c>
      <c r="B3023" s="156" t="inlineStr">
        <is>
          <t>M057</t>
        </is>
      </c>
      <c r="C3023" s="156" t="inlineStr">
        <is>
          <t>BUCA2</t>
        </is>
      </c>
      <c r="D3023" s="156" t="inlineStr">
        <is>
          <t>ERTAN TEKİ</t>
        </is>
      </c>
      <c r="E3023" s="156" t="n">
        <v>0</v>
      </c>
      <c r="F3023" s="156" t="n">
        <v>0</v>
      </c>
      <c r="G3023" s="156" t="n">
        <v>0</v>
      </c>
      <c r="H3023" s="156" t="n">
        <v>0</v>
      </c>
    </row>
    <row r="3024" ht="24" customHeight="1" s="113">
      <c r="A3024" s="158" t="n">
        <v>46170</v>
      </c>
      <c r="B3024" s="156" t="inlineStr">
        <is>
          <t>M001</t>
        </is>
      </c>
      <c r="C3024" s="156" t="inlineStr">
        <is>
          <t>AKEVLER</t>
        </is>
      </c>
      <c r="D3024" s="156" t="inlineStr">
        <is>
          <t>ERTAN TEKİ</t>
        </is>
      </c>
      <c r="E3024" s="156" t="n">
        <v>1111</v>
      </c>
      <c r="F3024" s="156" t="n">
        <v>383862</v>
      </c>
      <c r="G3024" s="157" t="n">
        <v>345.51</v>
      </c>
      <c r="H3024" s="156" t="n">
        <v>1059</v>
      </c>
    </row>
    <row r="3025" ht="48" customHeight="1" s="113">
      <c r="A3025" s="158" t="n">
        <v>46170</v>
      </c>
      <c r="B3025" s="156" t="inlineStr">
        <is>
          <t>M002</t>
        </is>
      </c>
      <c r="C3025" s="156" t="inlineStr">
        <is>
          <t>AYDIN EFELER</t>
        </is>
      </c>
      <c r="D3025" s="156" t="inlineStr">
        <is>
          <t>CÜNEYT ÇIKRIKÇI - AYŞE AVCU</t>
        </is>
      </c>
      <c r="E3025" s="156" t="n">
        <v>2276</v>
      </c>
      <c r="F3025" s="156" t="n">
        <v>705938</v>
      </c>
      <c r="G3025" s="157" t="n">
        <v>310.17</v>
      </c>
      <c r="H3025" s="156" t="n">
        <v>2407</v>
      </c>
    </row>
    <row r="3026" ht="48" customHeight="1" s="113">
      <c r="A3026" s="158" t="n">
        <v>46170</v>
      </c>
      <c r="B3026" s="156" t="inlineStr">
        <is>
          <t>M003</t>
        </is>
      </c>
      <c r="C3026" s="156" t="inlineStr">
        <is>
          <t>AYDIN EFELER-2</t>
        </is>
      </c>
      <c r="D3026" s="156" t="inlineStr">
        <is>
          <t>CÜNEYT ÇIKRIKÇI - AYŞE AVCU</t>
        </is>
      </c>
      <c r="E3026" s="156" t="n">
        <v>1417</v>
      </c>
      <c r="F3026" s="156" t="n">
        <v>622834</v>
      </c>
      <c r="G3026" s="157" t="n">
        <v>439.54</v>
      </c>
      <c r="H3026" s="156" t="n">
        <v>1454</v>
      </c>
    </row>
    <row r="3027" ht="48" customHeight="1" s="113">
      <c r="A3027" s="158" t="n">
        <v>46170</v>
      </c>
      <c r="B3027" s="156" t="inlineStr">
        <is>
          <t>M004</t>
        </is>
      </c>
      <c r="C3027" s="156" t="inlineStr">
        <is>
          <t>AYDIN FATİH</t>
        </is>
      </c>
      <c r="D3027" s="156" t="inlineStr">
        <is>
          <t>CÜNEYT ÇIKRIKÇI - AYŞE AVCU</t>
        </is>
      </c>
      <c r="E3027" s="156" t="n">
        <v>914</v>
      </c>
      <c r="F3027" s="156" t="n">
        <v>340633</v>
      </c>
      <c r="G3027" s="157" t="n">
        <v>372.68</v>
      </c>
      <c r="H3027" s="156" t="n">
        <v>843</v>
      </c>
    </row>
    <row r="3028" ht="48" customHeight="1" s="113">
      <c r="A3028" s="158" t="n">
        <v>46170</v>
      </c>
      <c r="B3028" s="156" t="inlineStr">
        <is>
          <t>M005</t>
        </is>
      </c>
      <c r="C3028" s="156" t="inlineStr">
        <is>
          <t>AYDIN FATİH-2</t>
        </is>
      </c>
      <c r="D3028" s="156" t="inlineStr">
        <is>
          <t>CÜNEYT ÇIKRIKÇI - AYŞE AVCU</t>
        </is>
      </c>
      <c r="E3028" s="156" t="n">
        <v>1843</v>
      </c>
      <c r="F3028" s="156" t="n">
        <v>932343</v>
      </c>
      <c r="G3028" s="157" t="n">
        <v>505.88</v>
      </c>
      <c r="H3028" s="156" t="n">
        <v>1806</v>
      </c>
    </row>
    <row r="3029" ht="48" customHeight="1" s="113">
      <c r="A3029" s="158" t="n">
        <v>46170</v>
      </c>
      <c r="B3029" s="156" t="inlineStr">
        <is>
          <t>M006</t>
        </is>
      </c>
      <c r="C3029" s="156" t="inlineStr">
        <is>
          <t>AYDIN GİRNE</t>
        </is>
      </c>
      <c r="D3029" s="156" t="inlineStr">
        <is>
          <t>CÜNEYT ÇIKRIKÇI - AYŞE AVCU</t>
        </is>
      </c>
      <c r="E3029" s="156" t="n">
        <v>1168</v>
      </c>
      <c r="F3029" s="156" t="n">
        <v>321513</v>
      </c>
      <c r="G3029" s="157" t="n">
        <v>275.27</v>
      </c>
      <c r="H3029" s="156" t="n">
        <v>1114</v>
      </c>
    </row>
    <row r="3030" ht="48" customHeight="1" s="113">
      <c r="A3030" s="158" t="n">
        <v>46170</v>
      </c>
      <c r="B3030" s="156" t="inlineStr">
        <is>
          <t>M007</t>
        </is>
      </c>
      <c r="C3030" s="156" t="inlineStr">
        <is>
          <t>AYDIN MİMARSİNAN</t>
        </is>
      </c>
      <c r="D3030" s="156" t="inlineStr">
        <is>
          <t>CÜNEYT ÇIKRIKÇI - AYŞE AVCU</t>
        </is>
      </c>
      <c r="E3030" s="156" t="n">
        <v>3038</v>
      </c>
      <c r="F3030" s="156" t="n">
        <v>651096</v>
      </c>
      <c r="G3030" s="157" t="n">
        <v>214.32</v>
      </c>
      <c r="H3030" s="156" t="n">
        <v>3268</v>
      </c>
    </row>
    <row r="3031" ht="48" customHeight="1" s="113">
      <c r="A3031" s="158" t="n">
        <v>46170</v>
      </c>
      <c r="B3031" s="156" t="inlineStr">
        <is>
          <t>M008</t>
        </is>
      </c>
      <c r="C3031" s="156" t="inlineStr">
        <is>
          <t>AYRANCILAR</t>
        </is>
      </c>
      <c r="D3031" s="156" t="inlineStr">
        <is>
          <t>CÜNEYT ÇIKRIKÇI - AYŞE AVCU</t>
        </is>
      </c>
      <c r="E3031" s="156" t="n">
        <v>2736</v>
      </c>
      <c r="F3031" s="156" t="n">
        <v>650464</v>
      </c>
      <c r="G3031" s="157" t="n">
        <v>237.74</v>
      </c>
      <c r="H3031" s="156" t="n">
        <v>2463</v>
      </c>
    </row>
    <row r="3032" ht="24" customHeight="1" s="113">
      <c r="A3032" s="158" t="n">
        <v>46170</v>
      </c>
      <c r="B3032" s="156" t="inlineStr">
        <is>
          <t>M009</t>
        </is>
      </c>
      <c r="C3032" s="156" t="inlineStr">
        <is>
          <t>BALÇOVA</t>
        </is>
      </c>
      <c r="D3032" s="156" t="inlineStr">
        <is>
          <t>ERTAN TEKİ</t>
        </is>
      </c>
      <c r="E3032" s="156" t="n">
        <v>2524</v>
      </c>
      <c r="F3032" s="156" t="n">
        <v>462473</v>
      </c>
      <c r="G3032" s="157" t="n">
        <v>183.23</v>
      </c>
      <c r="H3032" s="156" t="n">
        <v>2426</v>
      </c>
    </row>
    <row r="3033" ht="36" customHeight="1" s="113">
      <c r="A3033" s="158" t="n">
        <v>46170</v>
      </c>
      <c r="B3033" s="156" t="inlineStr">
        <is>
          <t>M010</t>
        </is>
      </c>
      <c r="C3033" s="156" t="inlineStr">
        <is>
          <t>BAYRAKLI</t>
        </is>
      </c>
      <c r="D3033" s="156" t="inlineStr">
        <is>
          <t>DERYA YARDIMCI</t>
        </is>
      </c>
      <c r="E3033" s="156" t="n">
        <v>2736</v>
      </c>
      <c r="F3033" s="156" t="n">
        <v>775545</v>
      </c>
      <c r="G3033" s="157" t="n">
        <v>283.46</v>
      </c>
      <c r="H3033" s="156" t="n">
        <v>2540</v>
      </c>
    </row>
    <row r="3034" ht="24" customHeight="1" s="113">
      <c r="A3034" s="158" t="n">
        <v>46170</v>
      </c>
      <c r="B3034" s="156" t="inlineStr">
        <is>
          <t>M011</t>
        </is>
      </c>
      <c r="C3034" s="156" t="inlineStr">
        <is>
          <t>BOZYAKA</t>
        </is>
      </c>
      <c r="D3034" s="156" t="inlineStr">
        <is>
          <t>ERTAN TEKİ</t>
        </is>
      </c>
      <c r="E3034" s="156" t="n">
        <v>1695</v>
      </c>
      <c r="F3034" s="156" t="n">
        <v>715161</v>
      </c>
      <c r="G3034" s="157" t="n">
        <v>421.92</v>
      </c>
      <c r="H3034" s="156" t="n">
        <v>1764</v>
      </c>
    </row>
    <row r="3035" ht="36" customHeight="1" s="113">
      <c r="A3035" s="158" t="n">
        <v>46170</v>
      </c>
      <c r="B3035" s="156" t="inlineStr">
        <is>
          <t>M012</t>
        </is>
      </c>
      <c r="C3035" s="156" t="inlineStr">
        <is>
          <t xml:space="preserve">BUCA </t>
        </is>
      </c>
      <c r="D3035" s="156" t="inlineStr">
        <is>
          <t>DERYA YARDIMCI</t>
        </is>
      </c>
      <c r="E3035" s="156" t="n">
        <v>1188</v>
      </c>
      <c r="F3035" s="156" t="n">
        <v>470141</v>
      </c>
      <c r="G3035" s="157" t="n">
        <v>395.74</v>
      </c>
      <c r="H3035" s="156" t="n">
        <v>1204</v>
      </c>
    </row>
    <row r="3036" ht="36" customHeight="1" s="113">
      <c r="A3036" s="158" t="n">
        <v>46170</v>
      </c>
      <c r="B3036" s="156" t="inlineStr">
        <is>
          <t>M013</t>
        </is>
      </c>
      <c r="C3036" s="156" t="inlineStr">
        <is>
          <t>DEDEBAŞI</t>
        </is>
      </c>
      <c r="D3036" s="156" t="inlineStr">
        <is>
          <t>DERYA YARDIMCI</t>
        </is>
      </c>
      <c r="E3036" s="156" t="n">
        <v>2564</v>
      </c>
      <c r="F3036" s="156" t="n">
        <v>1009705</v>
      </c>
      <c r="G3036" s="157" t="n">
        <v>393.8</v>
      </c>
      <c r="H3036" s="156" t="n">
        <v>2454</v>
      </c>
    </row>
    <row r="3037" ht="24" customHeight="1" s="113">
      <c r="A3037" s="158" t="n">
        <v>46170</v>
      </c>
      <c r="B3037" s="156" t="inlineStr">
        <is>
          <t>M014</t>
        </is>
      </c>
      <c r="C3037" s="156" t="inlineStr">
        <is>
          <t>ESKİİZMİR</t>
        </is>
      </c>
      <c r="D3037" s="156" t="inlineStr">
        <is>
          <t>ERTAN TEKİ</t>
        </is>
      </c>
      <c r="E3037" s="156" t="n">
        <v>2561</v>
      </c>
      <c r="F3037" s="156" t="n">
        <v>1032941</v>
      </c>
      <c r="G3037" s="157" t="n">
        <v>403.34</v>
      </c>
      <c r="H3037" s="156" t="n">
        <v>2620</v>
      </c>
    </row>
    <row r="3038" ht="48" customHeight="1" s="113">
      <c r="A3038" s="158" t="n">
        <v>46170</v>
      </c>
      <c r="B3038" s="156" t="inlineStr">
        <is>
          <t>M015</t>
        </is>
      </c>
      <c r="C3038" s="156" t="inlineStr">
        <is>
          <t>GAZİEMİR-1</t>
        </is>
      </c>
      <c r="D3038" s="156" t="inlineStr">
        <is>
          <t>ALİ ÇELİK</t>
        </is>
      </c>
      <c r="E3038" s="156" t="n">
        <v>2323</v>
      </c>
      <c r="F3038" s="156" t="n">
        <v>996812</v>
      </c>
      <c r="G3038" s="157" t="n">
        <v>429.11</v>
      </c>
      <c r="H3038" s="156" t="n">
        <v>2278</v>
      </c>
    </row>
    <row r="3039" ht="48" customHeight="1" s="113">
      <c r="A3039" s="158" t="n">
        <v>46170</v>
      </c>
      <c r="B3039" s="156" t="inlineStr">
        <is>
          <t>M016</t>
        </is>
      </c>
      <c r="C3039" s="156" t="inlineStr">
        <is>
          <t>GAZİEMİR-2</t>
        </is>
      </c>
      <c r="D3039" s="156" t="inlineStr">
        <is>
          <t>ALİ ÇELİK</t>
        </is>
      </c>
      <c r="E3039" s="156" t="n">
        <v>2708</v>
      </c>
      <c r="F3039" s="156" t="n">
        <v>958546</v>
      </c>
      <c r="G3039" s="157" t="n">
        <v>353.97</v>
      </c>
      <c r="H3039" s="156" t="n">
        <v>2588</v>
      </c>
    </row>
    <row r="3040" ht="48" customHeight="1" s="113">
      <c r="A3040" s="158" t="n">
        <v>46170</v>
      </c>
      <c r="B3040" s="156" t="inlineStr">
        <is>
          <t>M017</t>
        </is>
      </c>
      <c r="C3040" s="156" t="inlineStr">
        <is>
          <t>GAZİEMİR-3</t>
        </is>
      </c>
      <c r="D3040" s="156" t="inlineStr">
        <is>
          <t>ALİ ÇELİK</t>
        </is>
      </c>
      <c r="E3040" s="156" t="n">
        <v>2018</v>
      </c>
      <c r="F3040" s="156" t="n">
        <v>524557</v>
      </c>
      <c r="G3040" s="157" t="n">
        <v>259.94</v>
      </c>
      <c r="H3040" s="156" t="n">
        <v>2148</v>
      </c>
    </row>
    <row r="3041" ht="48" customHeight="1" s="113">
      <c r="A3041" s="158" t="n">
        <v>46170</v>
      </c>
      <c r="B3041" s="156" t="inlineStr">
        <is>
          <t>M018</t>
        </is>
      </c>
      <c r="C3041" s="156" t="inlineStr">
        <is>
          <t>GAZİEMİR-4</t>
        </is>
      </c>
      <c r="D3041" s="156" t="inlineStr">
        <is>
          <t>ALİ ÇELİK</t>
        </is>
      </c>
      <c r="E3041" s="156" t="n">
        <v>2544</v>
      </c>
      <c r="F3041" s="156" t="n">
        <v>895392</v>
      </c>
      <c r="G3041" s="157" t="n">
        <v>351.96</v>
      </c>
      <c r="H3041" s="156" t="n">
        <v>2611</v>
      </c>
    </row>
    <row r="3042" ht="48" customHeight="1" s="113">
      <c r="A3042" s="158" t="n">
        <v>46170</v>
      </c>
      <c r="B3042" s="156" t="inlineStr">
        <is>
          <t>M019</t>
        </is>
      </c>
      <c r="C3042" s="156" t="inlineStr">
        <is>
          <t>GAZİEMİR-5</t>
        </is>
      </c>
      <c r="D3042" s="156" t="inlineStr">
        <is>
          <t>ALİ ÇELİK</t>
        </is>
      </c>
      <c r="E3042" s="156" t="n">
        <v>2238</v>
      </c>
      <c r="F3042" s="156" t="n">
        <v>503224</v>
      </c>
      <c r="G3042" s="157" t="n">
        <v>224.85</v>
      </c>
      <c r="H3042" s="156" t="n">
        <v>2413</v>
      </c>
    </row>
    <row r="3043" ht="48" customHeight="1" s="113">
      <c r="A3043" s="158" t="n">
        <v>46170</v>
      </c>
      <c r="B3043" s="156" t="inlineStr">
        <is>
          <t>M020</t>
        </is>
      </c>
      <c r="C3043" s="156" t="inlineStr">
        <is>
          <t>GAZİEMİR-6</t>
        </is>
      </c>
      <c r="D3043" s="156" t="inlineStr">
        <is>
          <t>ALİ ÇELİK</t>
        </is>
      </c>
      <c r="E3043" s="156" t="n">
        <v>812</v>
      </c>
      <c r="F3043" s="156" t="n">
        <v>316575</v>
      </c>
      <c r="G3043" s="157" t="n">
        <v>389.87</v>
      </c>
      <c r="H3043" s="156" t="n">
        <v>854</v>
      </c>
    </row>
    <row r="3044" ht="48" customHeight="1" s="113">
      <c r="A3044" s="158" t="n">
        <v>46170</v>
      </c>
      <c r="B3044" s="156" t="inlineStr">
        <is>
          <t>M021</t>
        </is>
      </c>
      <c r="C3044" s="156" t="inlineStr">
        <is>
          <t>GAZİEMİR-7</t>
        </is>
      </c>
      <c r="D3044" s="156" t="inlineStr">
        <is>
          <t>ALİ ÇELİK</t>
        </is>
      </c>
      <c r="E3044" s="156" t="n">
        <v>4080</v>
      </c>
      <c r="F3044" s="156" t="n">
        <v>1129988</v>
      </c>
      <c r="G3044" s="157" t="n">
        <v>276.96</v>
      </c>
      <c r="H3044" s="156" t="n">
        <v>3813</v>
      </c>
    </row>
    <row r="3045" ht="36" customHeight="1" s="113">
      <c r="A3045" s="158" t="n">
        <v>46170</v>
      </c>
      <c r="B3045" s="156" t="inlineStr">
        <is>
          <t>M022</t>
        </is>
      </c>
      <c r="C3045" s="156" t="inlineStr">
        <is>
          <t>GEDİZ</t>
        </is>
      </c>
      <c r="D3045" s="156" t="inlineStr">
        <is>
          <t>DERYA YARDIMCI</t>
        </is>
      </c>
      <c r="E3045" s="156" t="n">
        <v>1361</v>
      </c>
      <c r="F3045" s="156" t="n">
        <v>474266</v>
      </c>
      <c r="G3045" s="157" t="n">
        <v>348.47</v>
      </c>
      <c r="H3045" s="156" t="n">
        <v>1339</v>
      </c>
    </row>
    <row r="3046" ht="24" customHeight="1" s="113">
      <c r="A3046" s="158" t="n">
        <v>46170</v>
      </c>
      <c r="B3046" s="156" t="inlineStr">
        <is>
          <t>M023</t>
        </is>
      </c>
      <c r="C3046" s="156" t="inlineStr">
        <is>
          <t>GÖZTEPE</t>
        </is>
      </c>
      <c r="D3046" s="156" t="inlineStr">
        <is>
          <t>ERTAN TEKİ</t>
        </is>
      </c>
      <c r="E3046" s="156" t="n">
        <v>3433</v>
      </c>
      <c r="F3046" s="156" t="n">
        <v>1209288</v>
      </c>
      <c r="G3046" s="157" t="n">
        <v>352.25</v>
      </c>
      <c r="H3046" s="156" t="n">
        <v>3612</v>
      </c>
    </row>
    <row r="3047" ht="36" customHeight="1" s="113">
      <c r="A3047" s="158" t="n">
        <v>46170</v>
      </c>
      <c r="B3047" s="156" t="inlineStr">
        <is>
          <t>M024</t>
        </is>
      </c>
      <c r="C3047" s="156" t="inlineStr">
        <is>
          <t>GÜMÜŞPALA</t>
        </is>
      </c>
      <c r="D3047" s="156" t="inlineStr">
        <is>
          <t>DERYA YARDIMCI</t>
        </is>
      </c>
      <c r="E3047" s="156" t="n">
        <v>4570</v>
      </c>
      <c r="F3047" s="156" t="n">
        <v>2115922</v>
      </c>
      <c r="G3047" s="157" t="n">
        <v>463</v>
      </c>
      <c r="H3047" s="156" t="n">
        <v>4543</v>
      </c>
    </row>
    <row r="3048" ht="24" customHeight="1" s="113">
      <c r="A3048" s="158" t="n">
        <v>46170</v>
      </c>
      <c r="B3048" s="156" t="inlineStr">
        <is>
          <t>M025</t>
        </is>
      </c>
      <c r="C3048" s="156" t="inlineStr">
        <is>
          <t>HAL DEPO</t>
        </is>
      </c>
      <c r="D3048" s="156" t="inlineStr">
        <is>
          <t>HALİT BAŞDAŞ</t>
        </is>
      </c>
      <c r="E3048" s="156" t="n">
        <v>0</v>
      </c>
      <c r="F3048" s="156" t="n">
        <v>0</v>
      </c>
      <c r="G3048" s="156" t="n">
        <v>0</v>
      </c>
      <c r="H3048" s="156" t="n">
        <v>0</v>
      </c>
    </row>
    <row r="3049" ht="36" customHeight="1" s="113">
      <c r="A3049" s="158" t="n">
        <v>46170</v>
      </c>
      <c r="B3049" s="156" t="inlineStr">
        <is>
          <t>M026</t>
        </is>
      </c>
      <c r="C3049" s="156" t="inlineStr">
        <is>
          <t>HARMANDALI</t>
        </is>
      </c>
      <c r="D3049" s="156" t="inlineStr">
        <is>
          <t>DERYA YARDIMCI</t>
        </is>
      </c>
      <c r="E3049" s="156" t="n">
        <v>3985</v>
      </c>
      <c r="F3049" s="156" t="n">
        <v>1778807</v>
      </c>
      <c r="G3049" s="157" t="n">
        <v>446.38</v>
      </c>
      <c r="H3049" s="156" t="n">
        <v>4079</v>
      </c>
    </row>
    <row r="3050" ht="24" customHeight="1" s="113">
      <c r="A3050" s="158" t="n">
        <v>46170</v>
      </c>
      <c r="B3050" s="156" t="inlineStr">
        <is>
          <t>M027</t>
        </is>
      </c>
      <c r="C3050" s="156" t="inlineStr">
        <is>
          <t>HATAY</t>
        </is>
      </c>
      <c r="D3050" s="156" t="inlineStr">
        <is>
          <t>ERTAN TEKİ</t>
        </is>
      </c>
      <c r="E3050" s="156" t="n">
        <v>4074</v>
      </c>
      <c r="F3050" s="156" t="n">
        <v>1282681</v>
      </c>
      <c r="G3050" s="157" t="n">
        <v>314.85</v>
      </c>
      <c r="H3050" s="156" t="n">
        <v>3721</v>
      </c>
    </row>
    <row r="3051" ht="36" customHeight="1" s="113">
      <c r="A3051" s="158" t="n">
        <v>46170</v>
      </c>
      <c r="B3051" s="156" t="inlineStr">
        <is>
          <t>M028</t>
        </is>
      </c>
      <c r="C3051" s="156" t="inlineStr">
        <is>
          <t>KARŞIYAKA-1</t>
        </is>
      </c>
      <c r="D3051" s="156" t="inlineStr">
        <is>
          <t>DERYA YARDIMCI</t>
        </is>
      </c>
      <c r="E3051" s="156" t="n">
        <v>3445</v>
      </c>
      <c r="F3051" s="156" t="n">
        <v>1288275</v>
      </c>
      <c r="G3051" s="157" t="n">
        <v>373.96</v>
      </c>
      <c r="H3051" s="156" t="n">
        <v>3656</v>
      </c>
    </row>
    <row r="3052" ht="36" customHeight="1" s="113">
      <c r="A3052" s="158" t="n">
        <v>46170</v>
      </c>
      <c r="B3052" s="156" t="inlineStr">
        <is>
          <t>M029</t>
        </is>
      </c>
      <c r="C3052" s="156" t="inlineStr">
        <is>
          <t>KARŞIYAKA-2</t>
        </is>
      </c>
      <c r="D3052" s="156" t="inlineStr">
        <is>
          <t>DERYA YARDIMCI</t>
        </is>
      </c>
      <c r="E3052" s="156" t="n">
        <v>866</v>
      </c>
      <c r="F3052" s="156" t="n">
        <v>227704</v>
      </c>
      <c r="G3052" s="157" t="n">
        <v>262.94</v>
      </c>
      <c r="H3052" s="156" t="n">
        <v>841</v>
      </c>
    </row>
    <row r="3053" ht="36" customHeight="1" s="113">
      <c r="A3053" s="158" t="n">
        <v>46170</v>
      </c>
      <c r="B3053" s="156" t="inlineStr">
        <is>
          <t>M030</t>
        </is>
      </c>
      <c r="C3053" s="156" t="inlineStr">
        <is>
          <t>MANAVKUYU</t>
        </is>
      </c>
      <c r="D3053" s="156" t="inlineStr">
        <is>
          <t>DERYA YARDIMCI</t>
        </is>
      </c>
      <c r="E3053" s="156" t="n">
        <v>1943</v>
      </c>
      <c r="F3053" s="156" t="n">
        <v>481364</v>
      </c>
      <c r="G3053" s="157" t="n">
        <v>247.74</v>
      </c>
      <c r="H3053" s="156" t="n">
        <v>1892</v>
      </c>
    </row>
    <row r="3054" ht="48" customHeight="1" s="113">
      <c r="A3054" s="158" t="n">
        <v>46170</v>
      </c>
      <c r="B3054" s="156" t="inlineStr">
        <is>
          <t>M031</t>
        </is>
      </c>
      <c r="C3054" s="156" t="inlineStr">
        <is>
          <t>MENDERES</t>
        </is>
      </c>
      <c r="D3054" s="156" t="inlineStr">
        <is>
          <t>CÜNEYT ÇIKRIKÇI - AYŞE AVCU</t>
        </is>
      </c>
      <c r="E3054" s="156" t="n">
        <v>2771</v>
      </c>
      <c r="F3054" s="156" t="n">
        <v>716485</v>
      </c>
      <c r="G3054" s="157" t="n">
        <v>258.57</v>
      </c>
      <c r="H3054" s="156" t="n">
        <v>2703</v>
      </c>
    </row>
    <row r="3055" ht="36" customHeight="1" s="113">
      <c r="A3055" s="158" t="n">
        <v>46170</v>
      </c>
      <c r="B3055" s="156" t="inlineStr">
        <is>
          <t>M032</t>
        </is>
      </c>
      <c r="C3055" s="156" t="inlineStr">
        <is>
          <t>MENDERES DEPO</t>
        </is>
      </c>
      <c r="D3055" s="156" t="inlineStr">
        <is>
          <t>AYHAN DAŞDEMİR</t>
        </is>
      </c>
      <c r="E3055" s="156" t="n">
        <v>0</v>
      </c>
      <c r="F3055" s="156" t="n">
        <v>0</v>
      </c>
      <c r="G3055" s="156" t="n">
        <v>0</v>
      </c>
      <c r="H3055" s="156" t="n">
        <v>0</v>
      </c>
    </row>
    <row r="3056" ht="27.75" customHeight="1" s="113">
      <c r="A3056" s="158" t="n">
        <v>46170</v>
      </c>
      <c r="B3056" s="156" t="inlineStr">
        <is>
          <t>M033</t>
        </is>
      </c>
      <c r="C3056" s="156" t="inlineStr">
        <is>
          <t>MERKEZ</t>
        </is>
      </c>
      <c r="D3056" s="156" t="inlineStr">
        <is>
          <t>GENEL MÜDÜR</t>
        </is>
      </c>
      <c r="E3056" s="156" t="n">
        <v>0</v>
      </c>
      <c r="F3056" s="156" t="n">
        <v>0</v>
      </c>
      <c r="G3056" s="156" t="n">
        <v>0</v>
      </c>
      <c r="H3056" s="156" t="n">
        <v>0</v>
      </c>
    </row>
    <row r="3057" ht="24" customHeight="1" s="113">
      <c r="A3057" s="158" t="n">
        <v>46170</v>
      </c>
      <c r="B3057" s="156" t="inlineStr">
        <is>
          <t>M034</t>
        </is>
      </c>
      <c r="C3057" s="156" t="inlineStr">
        <is>
          <t>NARLIDERE</t>
        </is>
      </c>
      <c r="D3057" s="156" t="inlineStr">
        <is>
          <t>ERTAN TEKİ</t>
        </is>
      </c>
      <c r="E3057" s="156" t="n">
        <v>3713</v>
      </c>
      <c r="F3057" s="156" t="n">
        <v>766945</v>
      </c>
      <c r="G3057" s="157" t="n">
        <v>206.56</v>
      </c>
      <c r="H3057" s="156" t="n">
        <v>3720</v>
      </c>
    </row>
    <row r="3058" ht="36" customHeight="1" s="113">
      <c r="A3058" s="158" t="n">
        <v>46170</v>
      </c>
      <c r="B3058" s="156" t="inlineStr">
        <is>
          <t>M035</t>
        </is>
      </c>
      <c r="C3058" s="156" t="inlineStr">
        <is>
          <t>OSMANGAZİ</t>
        </is>
      </c>
      <c r="D3058" s="156" t="inlineStr">
        <is>
          <t>DERYA YARDIMCI</t>
        </is>
      </c>
      <c r="E3058" s="156" t="n">
        <v>3800</v>
      </c>
      <c r="F3058" s="156" t="n">
        <v>1281940</v>
      </c>
      <c r="G3058" s="157" t="n">
        <v>337.35</v>
      </c>
      <c r="H3058" s="156" t="n">
        <v>3913</v>
      </c>
    </row>
    <row r="3059" ht="24" customHeight="1" s="113">
      <c r="A3059" s="158" t="n">
        <v>46170</v>
      </c>
      <c r="B3059" s="156" t="inlineStr">
        <is>
          <t>M036</t>
        </is>
      </c>
      <c r="C3059" s="156" t="inlineStr">
        <is>
          <t>POLİGON</t>
        </is>
      </c>
      <c r="D3059" s="156" t="inlineStr">
        <is>
          <t>ERTAN TEKİ</t>
        </is>
      </c>
      <c r="E3059" s="156" t="n">
        <v>1928</v>
      </c>
      <c r="F3059" s="156" t="n">
        <v>460920</v>
      </c>
      <c r="G3059" s="157" t="n">
        <v>239.07</v>
      </c>
      <c r="H3059" s="156" t="n">
        <v>1955</v>
      </c>
    </row>
    <row r="3060" ht="24" customHeight="1" s="113">
      <c r="A3060" s="158" t="n">
        <v>46170</v>
      </c>
      <c r="B3060" s="156" t="inlineStr">
        <is>
          <t>M037</t>
        </is>
      </c>
      <c r="C3060" s="156" t="inlineStr">
        <is>
          <t>SEFERİHİSAR</t>
        </is>
      </c>
      <c r="D3060" s="156" t="inlineStr">
        <is>
          <t>ERTAN TEKİ</t>
        </is>
      </c>
      <c r="E3060" s="156" t="n">
        <v>4008</v>
      </c>
      <c r="F3060" s="156" t="n">
        <v>1669028</v>
      </c>
      <c r="G3060" s="157" t="n">
        <v>416.42</v>
      </c>
      <c r="H3060" s="156" t="n">
        <v>4233</v>
      </c>
    </row>
    <row r="3061" ht="48" customHeight="1" s="113">
      <c r="A3061" s="158" t="n">
        <v>46170</v>
      </c>
      <c r="B3061" s="156" t="inlineStr">
        <is>
          <t>M038</t>
        </is>
      </c>
      <c r="C3061" s="156" t="inlineStr">
        <is>
          <t>TORBALI 1</t>
        </is>
      </c>
      <c r="D3061" s="156" t="inlineStr">
        <is>
          <t>CÜNEYT ÇIKRIKÇI - AYŞE AVCU</t>
        </is>
      </c>
      <c r="E3061" s="156" t="n">
        <v>2003</v>
      </c>
      <c r="F3061" s="156" t="n">
        <v>1113126</v>
      </c>
      <c r="G3061" s="157" t="n">
        <v>555.73</v>
      </c>
      <c r="H3061" s="156" t="n">
        <v>2140</v>
      </c>
    </row>
    <row r="3062" ht="48" customHeight="1" s="113">
      <c r="A3062" s="158" t="n">
        <v>46170</v>
      </c>
      <c r="B3062" s="156" t="inlineStr">
        <is>
          <t>M039</t>
        </is>
      </c>
      <c r="C3062" s="156" t="inlineStr">
        <is>
          <t>TORBALI 2</t>
        </is>
      </c>
      <c r="D3062" s="156" t="inlineStr">
        <is>
          <t>CÜNEYT ÇIKRIKÇI - AYŞE AVCU</t>
        </is>
      </c>
      <c r="E3062" s="156" t="n">
        <v>3017</v>
      </c>
      <c r="F3062" s="156" t="n">
        <v>940635</v>
      </c>
      <c r="G3062" s="157" t="n">
        <v>311.78</v>
      </c>
      <c r="H3062" s="156" t="n">
        <v>2853</v>
      </c>
    </row>
    <row r="3063" ht="48" customHeight="1" s="113">
      <c r="A3063" s="158" t="n">
        <v>46170</v>
      </c>
      <c r="B3063" s="156" t="inlineStr">
        <is>
          <t>M040</t>
        </is>
      </c>
      <c r="C3063" s="156" t="inlineStr">
        <is>
          <t>TORBALI 3</t>
        </is>
      </c>
      <c r="D3063" s="156" t="inlineStr">
        <is>
          <t>CÜNEYT ÇIKRIKÇI - AYŞE AVCU</t>
        </is>
      </c>
      <c r="E3063" s="156" t="n">
        <v>2314</v>
      </c>
      <c r="F3063" s="156" t="n">
        <v>668820</v>
      </c>
      <c r="G3063" s="157" t="n">
        <v>289.03</v>
      </c>
      <c r="H3063" s="156" t="n">
        <v>2442</v>
      </c>
    </row>
    <row r="3064" ht="48" customHeight="1" s="113">
      <c r="A3064" s="158" t="n">
        <v>46170</v>
      </c>
      <c r="B3064" s="156" t="inlineStr">
        <is>
          <t>M041</t>
        </is>
      </c>
      <c r="C3064" s="156" t="inlineStr">
        <is>
          <t>TORBALI 4</t>
        </is>
      </c>
      <c r="D3064" s="156" t="inlineStr">
        <is>
          <t>CÜNEYT ÇIKRIKÇI - AYŞE AVCU</t>
        </is>
      </c>
      <c r="E3064" s="156" t="n">
        <v>3801</v>
      </c>
      <c r="F3064" s="156" t="n">
        <v>1817883</v>
      </c>
      <c r="G3064" s="157" t="n">
        <v>478.26</v>
      </c>
      <c r="H3064" s="156" t="n">
        <v>3790</v>
      </c>
    </row>
    <row r="3065" ht="48" customHeight="1" s="113">
      <c r="A3065" s="158" t="n">
        <v>46170</v>
      </c>
      <c r="B3065" s="156" t="inlineStr">
        <is>
          <t>M042</t>
        </is>
      </c>
      <c r="C3065" s="156" t="inlineStr">
        <is>
          <t>TORBALI 5</t>
        </is>
      </c>
      <c r="D3065" s="156" t="inlineStr">
        <is>
          <t>CÜNEYT ÇIKRIKÇI - AYŞE AVCU</t>
        </is>
      </c>
      <c r="E3065" s="156" t="n">
        <v>3465</v>
      </c>
      <c r="F3065" s="156" t="n">
        <v>1181205</v>
      </c>
      <c r="G3065" s="157" t="n">
        <v>340.9</v>
      </c>
      <c r="H3065" s="156" t="n">
        <v>3698</v>
      </c>
    </row>
    <row r="3066" ht="24" customHeight="1" s="113">
      <c r="A3066" s="158" t="n">
        <v>46170</v>
      </c>
      <c r="B3066" s="156" t="inlineStr">
        <is>
          <t>M043</t>
        </is>
      </c>
      <c r="C3066" s="156" t="inlineStr">
        <is>
          <t>YAPICIOĞLU</t>
        </is>
      </c>
      <c r="D3066" s="156" t="inlineStr">
        <is>
          <t>ERTAN TEKİ</t>
        </is>
      </c>
      <c r="E3066" s="156" t="n">
        <v>1535</v>
      </c>
      <c r="F3066" s="156" t="n">
        <v>586022</v>
      </c>
      <c r="G3066" s="157" t="n">
        <v>381.77</v>
      </c>
      <c r="H3066" s="156" t="n">
        <v>1440</v>
      </c>
    </row>
    <row r="3067" ht="36" customHeight="1" s="113">
      <c r="A3067" s="158" t="n">
        <v>46170</v>
      </c>
      <c r="B3067" s="156" t="inlineStr">
        <is>
          <t>M044</t>
        </is>
      </c>
      <c r="C3067" s="156" t="inlineStr">
        <is>
          <t>YEŞİLOVA</t>
        </is>
      </c>
      <c r="D3067" s="156" t="inlineStr">
        <is>
          <t>DERYA YARDIMCI</t>
        </is>
      </c>
      <c r="E3067" s="156" t="n">
        <v>839</v>
      </c>
      <c r="F3067" s="156" t="n">
        <v>165300</v>
      </c>
      <c r="G3067" s="157" t="n">
        <v>197.02</v>
      </c>
      <c r="H3067" s="156" t="n">
        <v>872</v>
      </c>
    </row>
    <row r="3068" ht="24" customHeight="1" s="113">
      <c r="A3068" s="158" t="n">
        <v>46170</v>
      </c>
      <c r="B3068" s="156" t="inlineStr">
        <is>
          <t>M045</t>
        </is>
      </c>
      <c r="C3068" s="156" t="inlineStr">
        <is>
          <t>Z1  ET DEPO</t>
        </is>
      </c>
      <c r="D3068" s="156" t="inlineStr">
        <is>
          <t>FARUK MALKOÇ</t>
        </is>
      </c>
      <c r="E3068" s="156" t="n">
        <v>0</v>
      </c>
      <c r="F3068" s="156" t="n">
        <v>0</v>
      </c>
      <c r="G3068" s="156" t="n">
        <v>0</v>
      </c>
      <c r="H3068" s="156" t="n">
        <v>0</v>
      </c>
    </row>
    <row r="3069" ht="36" customHeight="1" s="113">
      <c r="A3069" s="158" t="n">
        <v>46170</v>
      </c>
      <c r="B3069" s="156" t="inlineStr">
        <is>
          <t>M046</t>
        </is>
      </c>
      <c r="C3069" s="156" t="inlineStr">
        <is>
          <t>ÇAMDİBİ</t>
        </is>
      </c>
      <c r="D3069" s="156" t="inlineStr">
        <is>
          <t>DERYA YARDIMCI</t>
        </is>
      </c>
      <c r="E3069" s="156" t="n">
        <v>2849</v>
      </c>
      <c r="F3069" s="156" t="n">
        <v>549624</v>
      </c>
      <c r="G3069" s="157" t="n">
        <v>192.92</v>
      </c>
      <c r="H3069" s="156" t="n">
        <v>3047</v>
      </c>
    </row>
    <row r="3070" ht="24" customHeight="1" s="113">
      <c r="A3070" s="158" t="n">
        <v>46170</v>
      </c>
      <c r="B3070" s="156" t="inlineStr">
        <is>
          <t>M047</t>
        </is>
      </c>
      <c r="C3070" s="156" t="inlineStr">
        <is>
          <t>ÇİFTLİK</t>
        </is>
      </c>
      <c r="D3070" s="156" t="inlineStr">
        <is>
          <t>CEBRAİL ÇİÇEK</t>
        </is>
      </c>
      <c r="E3070" s="156" t="n">
        <v>0</v>
      </c>
      <c r="F3070" s="156" t="n">
        <v>0</v>
      </c>
      <c r="G3070" s="156" t="n">
        <v>0</v>
      </c>
      <c r="H3070" s="156" t="n">
        <v>0</v>
      </c>
    </row>
    <row r="3071" ht="36" customHeight="1" s="113">
      <c r="A3071" s="158" t="n">
        <v>46170</v>
      </c>
      <c r="B3071" s="156" t="inlineStr">
        <is>
          <t>M048</t>
        </is>
      </c>
      <c r="C3071" s="156" t="inlineStr">
        <is>
          <t>ÇİĞLİ</t>
        </is>
      </c>
      <c r="D3071" s="156" t="inlineStr">
        <is>
          <t>DERYA YARDIMCI</t>
        </is>
      </c>
      <c r="E3071" s="156" t="n">
        <v>2118</v>
      </c>
      <c r="F3071" s="156" t="n">
        <v>470478</v>
      </c>
      <c r="G3071" s="157" t="n">
        <v>222.13</v>
      </c>
      <c r="H3071" s="156" t="n">
        <v>2225</v>
      </c>
    </row>
    <row r="3072" ht="48" customHeight="1" s="113">
      <c r="A3072" s="158" t="n">
        <v>46170</v>
      </c>
      <c r="B3072" s="156" t="inlineStr">
        <is>
          <t>M049</t>
        </is>
      </c>
      <c r="C3072" s="156" t="inlineStr">
        <is>
          <t>ÖZDERE</t>
        </is>
      </c>
      <c r="D3072" s="156" t="inlineStr">
        <is>
          <t>CÜNEYT ÇIKRIKÇI - AYŞE AVCU</t>
        </is>
      </c>
      <c r="E3072" s="156" t="n">
        <v>996</v>
      </c>
      <c r="F3072" s="156" t="n">
        <v>308794</v>
      </c>
      <c r="G3072" s="157" t="n">
        <v>310.03</v>
      </c>
      <c r="H3072" s="156" t="n">
        <v>1050</v>
      </c>
    </row>
    <row r="3073" ht="24" customHeight="1" s="113">
      <c r="A3073" s="158" t="n">
        <v>46170</v>
      </c>
      <c r="B3073" s="156" t="inlineStr">
        <is>
          <t>M050</t>
        </is>
      </c>
      <c r="C3073" s="156" t="inlineStr">
        <is>
          <t>İZMİRSPOR</t>
        </is>
      </c>
      <c r="D3073" s="156" t="inlineStr">
        <is>
          <t>ERTAN TEKİ</t>
        </is>
      </c>
      <c r="E3073" s="156" t="n">
        <v>4030</v>
      </c>
      <c r="F3073" s="156" t="n">
        <v>2107113</v>
      </c>
      <c r="G3073" s="157" t="n">
        <v>522.86</v>
      </c>
      <c r="H3073" s="156" t="n">
        <v>4007</v>
      </c>
    </row>
    <row r="3074" ht="24" customHeight="1" s="113">
      <c r="A3074" s="158" t="n">
        <v>46170</v>
      </c>
      <c r="B3074" s="156" t="inlineStr">
        <is>
          <t>M051</t>
        </is>
      </c>
      <c r="C3074" s="156" t="inlineStr">
        <is>
          <t>ŞİRİNYER</t>
        </is>
      </c>
      <c r="D3074" s="156" t="inlineStr">
        <is>
          <t>ERTAN TEKİ</t>
        </is>
      </c>
      <c r="E3074" s="156" t="n">
        <v>886</v>
      </c>
      <c r="F3074" s="156" t="n">
        <v>453222</v>
      </c>
      <c r="G3074" s="157" t="n">
        <v>511.54</v>
      </c>
      <c r="H3074" s="156" t="n">
        <v>918</v>
      </c>
    </row>
    <row r="3075" ht="36" customHeight="1" s="113">
      <c r="A3075" s="158" t="n">
        <v>46170</v>
      </c>
      <c r="B3075" s="156" t="inlineStr">
        <is>
          <t>M052</t>
        </is>
      </c>
      <c r="C3075" s="156" t="inlineStr">
        <is>
          <t>ŞİRİNYER 2</t>
        </is>
      </c>
      <c r="D3075" s="156" t="inlineStr">
        <is>
          <t>DERYA YARDIMCI</t>
        </is>
      </c>
      <c r="E3075" s="156" t="n">
        <v>2191</v>
      </c>
      <c r="F3075" s="156" t="n">
        <v>1064133</v>
      </c>
      <c r="G3075" s="157" t="n">
        <v>485.68</v>
      </c>
      <c r="H3075" s="156" t="n">
        <v>2303</v>
      </c>
    </row>
    <row r="3076" ht="36" customHeight="1" s="113">
      <c r="A3076" s="158" t="n">
        <v>46170</v>
      </c>
      <c r="B3076" s="156" t="inlineStr">
        <is>
          <t>M057</t>
        </is>
      </c>
      <c r="C3076" s="156" t="inlineStr">
        <is>
          <t>BUCA2</t>
        </is>
      </c>
      <c r="D3076" s="156" t="inlineStr">
        <is>
          <t>ERTAN TEKİ</t>
        </is>
      </c>
      <c r="E3076" s="156" t="n">
        <v>0</v>
      </c>
      <c r="F3076" s="156" t="n">
        <v>0</v>
      </c>
      <c r="G3076" s="156" t="n">
        <v>0</v>
      </c>
      <c r="H3076" s="156" t="n">
        <v>0</v>
      </c>
    </row>
    <row r="3077" ht="24" customHeight="1" s="113">
      <c r="A3077" s="158" t="n">
        <v>46171</v>
      </c>
      <c r="B3077" s="156" t="inlineStr">
        <is>
          <t>M001</t>
        </is>
      </c>
      <c r="C3077" s="156" t="inlineStr">
        <is>
          <t>AKEVLER</t>
        </is>
      </c>
      <c r="D3077" s="156" t="inlineStr">
        <is>
          <t>ERTAN TEKİ</t>
        </is>
      </c>
      <c r="E3077" s="156" t="n">
        <v>1068</v>
      </c>
      <c r="F3077" s="156" t="n">
        <v>365132</v>
      </c>
      <c r="G3077" s="157" t="n">
        <v>341.88</v>
      </c>
      <c r="H3077" s="156" t="n">
        <v>1030</v>
      </c>
    </row>
    <row r="3078" ht="24" customHeight="1" s="113">
      <c r="A3078" s="158" t="n">
        <v>46171</v>
      </c>
      <c r="B3078" s="156" t="inlineStr">
        <is>
          <t>M002</t>
        </is>
      </c>
      <c r="C3078" s="156" t="inlineStr">
        <is>
          <t>AYDIN EFELER</t>
        </is>
      </c>
      <c r="D3078" s="156" t="inlineStr">
        <is>
          <t>CÜNEYT ÇIKRIKÇI - AYŞE AVCU</t>
        </is>
      </c>
      <c r="E3078" s="156" t="n">
        <v>2299</v>
      </c>
      <c r="F3078" s="156" t="n">
        <v>856584</v>
      </c>
      <c r="G3078" s="157" t="n">
        <v>372.59</v>
      </c>
      <c r="H3078" s="156" t="n">
        <v>2268</v>
      </c>
    </row>
    <row r="3079" ht="24" customHeight="1" s="113">
      <c r="A3079" s="158" t="n">
        <v>46171</v>
      </c>
      <c r="B3079" s="156" t="inlineStr">
        <is>
          <t>M003</t>
        </is>
      </c>
      <c r="C3079" s="156" t="inlineStr">
        <is>
          <t>AYDIN EFELER-2</t>
        </is>
      </c>
      <c r="D3079" s="156" t="inlineStr">
        <is>
          <t>CÜNEYT ÇIKRIKÇI - AYŞE AVCU</t>
        </is>
      </c>
      <c r="E3079" s="156" t="n">
        <v>1407</v>
      </c>
      <c r="F3079" s="156" t="n">
        <v>627808</v>
      </c>
      <c r="G3079" s="157" t="n">
        <v>446.2</v>
      </c>
      <c r="H3079" s="156" t="n">
        <v>1450</v>
      </c>
    </row>
    <row r="3080" ht="54.75" customHeight="1" s="113">
      <c r="A3080" s="158" t="n">
        <v>46171</v>
      </c>
      <c r="B3080" s="156" t="inlineStr">
        <is>
          <t>M004</t>
        </is>
      </c>
      <c r="C3080" s="156" t="inlineStr">
        <is>
          <t>AYDIN FATİH</t>
        </is>
      </c>
      <c r="D3080" s="156" t="inlineStr">
        <is>
          <t>CÜNEYT ÇIKRIKÇI - AYŞE AVCU</t>
        </is>
      </c>
      <c r="E3080" s="156" t="n">
        <v>1054</v>
      </c>
      <c r="F3080" s="156" t="n">
        <v>344000</v>
      </c>
      <c r="G3080" s="157" t="n">
        <v>326.38</v>
      </c>
      <c r="H3080" s="156" t="n">
        <v>962</v>
      </c>
    </row>
    <row r="3081" ht="24" customHeight="1" s="113">
      <c r="A3081" s="158" t="n">
        <v>46171</v>
      </c>
      <c r="B3081" s="156" t="inlineStr">
        <is>
          <t>M005</t>
        </is>
      </c>
      <c r="C3081" s="156" t="inlineStr">
        <is>
          <t>AYDIN FATİH-2</t>
        </is>
      </c>
      <c r="D3081" s="156" t="inlineStr">
        <is>
          <t>CÜNEYT ÇIKRIKÇI - AYŞE AVCU</t>
        </is>
      </c>
      <c r="E3081" s="156" t="n">
        <v>1541</v>
      </c>
      <c r="F3081" s="156" t="n">
        <v>900057</v>
      </c>
      <c r="G3081" s="157" t="n">
        <v>584.0700000000001</v>
      </c>
      <c r="H3081" s="156" t="n">
        <v>1583</v>
      </c>
    </row>
    <row r="3082" ht="48" customHeight="1" s="113">
      <c r="A3082" s="158" t="n">
        <v>46171</v>
      </c>
      <c r="B3082" s="156" t="inlineStr">
        <is>
          <t>M006</t>
        </is>
      </c>
      <c r="C3082" s="156" t="inlineStr">
        <is>
          <t>AYDIN GİRNE</t>
        </is>
      </c>
      <c r="D3082" s="156" t="inlineStr">
        <is>
          <t>CÜNEYT ÇIKRIKÇI - AYŞE AVCU</t>
        </is>
      </c>
      <c r="E3082" s="156" t="n">
        <v>1575</v>
      </c>
      <c r="F3082" s="156" t="n">
        <v>390013</v>
      </c>
      <c r="G3082" s="157" t="n">
        <v>247.63</v>
      </c>
      <c r="H3082" s="156" t="n">
        <v>1506</v>
      </c>
    </row>
    <row r="3083" ht="48" customHeight="1" s="113">
      <c r="A3083" s="158" t="n">
        <v>46171</v>
      </c>
      <c r="B3083" s="156" t="inlineStr">
        <is>
          <t>M007</t>
        </is>
      </c>
      <c r="C3083" s="156" t="inlineStr">
        <is>
          <t>AYDIN MİMARSİNAN</t>
        </is>
      </c>
      <c r="D3083" s="156" t="inlineStr">
        <is>
          <t>CÜNEYT ÇIKRIKÇI - AYŞE AVCU</t>
        </is>
      </c>
      <c r="E3083" s="156" t="n">
        <v>3439</v>
      </c>
      <c r="F3083" s="156" t="n">
        <v>793625</v>
      </c>
      <c r="G3083" s="157" t="n">
        <v>230.77</v>
      </c>
      <c r="H3083" s="156" t="n">
        <v>3171</v>
      </c>
    </row>
    <row r="3084" ht="48" customHeight="1" s="113">
      <c r="A3084" s="158" t="n">
        <v>46171</v>
      </c>
      <c r="B3084" s="156" t="inlineStr">
        <is>
          <t>M008</t>
        </is>
      </c>
      <c r="C3084" s="156" t="inlineStr">
        <is>
          <t>AYRANCILAR</t>
        </is>
      </c>
      <c r="D3084" s="156" t="inlineStr">
        <is>
          <t>CÜNEYT ÇIKRIKÇI - AYŞE AVCU</t>
        </is>
      </c>
      <c r="E3084" s="156" t="n">
        <v>3617</v>
      </c>
      <c r="F3084" s="156" t="n">
        <v>779875</v>
      </c>
      <c r="G3084" s="157" t="n">
        <v>215.61</v>
      </c>
      <c r="H3084" s="156" t="n">
        <v>3727</v>
      </c>
    </row>
    <row r="3085" ht="48" customHeight="1" s="113">
      <c r="A3085" s="158" t="n">
        <v>46171</v>
      </c>
      <c r="B3085" s="156" t="inlineStr">
        <is>
          <t>M009</t>
        </is>
      </c>
      <c r="C3085" s="156" t="inlineStr">
        <is>
          <t>BALÇOVA</t>
        </is>
      </c>
      <c r="D3085" s="156" t="inlineStr">
        <is>
          <t>ERTAN TEKİ</t>
        </is>
      </c>
      <c r="E3085" s="156" t="n">
        <v>2644</v>
      </c>
      <c r="F3085" s="156" t="n">
        <v>555030</v>
      </c>
      <c r="G3085" s="157" t="n">
        <v>209.92</v>
      </c>
      <c r="H3085" s="156" t="n">
        <v>2510</v>
      </c>
    </row>
    <row r="3086" ht="48" customHeight="1" s="113">
      <c r="A3086" s="158" t="n">
        <v>46171</v>
      </c>
      <c r="B3086" s="156" t="inlineStr">
        <is>
          <t>M010</t>
        </is>
      </c>
      <c r="C3086" s="156" t="inlineStr">
        <is>
          <t>BAYRAKLI</t>
        </is>
      </c>
      <c r="D3086" s="156" t="inlineStr">
        <is>
          <t>DERYA YARDIMCI</t>
        </is>
      </c>
      <c r="E3086" s="156" t="n">
        <v>2885</v>
      </c>
      <c r="F3086" s="156" t="n">
        <v>882296</v>
      </c>
      <c r="G3086" s="157" t="n">
        <v>305.82</v>
      </c>
      <c r="H3086" s="156" t="n">
        <v>2717</v>
      </c>
    </row>
    <row r="3087" ht="48" customHeight="1" s="113">
      <c r="A3087" s="158" t="n">
        <v>46171</v>
      </c>
      <c r="B3087" s="156" t="inlineStr">
        <is>
          <t>M011</t>
        </is>
      </c>
      <c r="C3087" s="156" t="inlineStr">
        <is>
          <t>BOZYAKA</t>
        </is>
      </c>
      <c r="D3087" s="156" t="inlineStr">
        <is>
          <t>ERTAN TEKİ</t>
        </is>
      </c>
      <c r="E3087" s="156" t="n">
        <v>1841</v>
      </c>
      <c r="F3087" s="156" t="n">
        <v>705678</v>
      </c>
      <c r="G3087" s="157" t="n">
        <v>383.31</v>
      </c>
      <c r="H3087" s="156" t="n">
        <v>1988</v>
      </c>
    </row>
    <row r="3088" ht="48" customHeight="1" s="113">
      <c r="A3088" s="158" t="n">
        <v>46171</v>
      </c>
      <c r="B3088" s="156" t="inlineStr">
        <is>
          <t>M012</t>
        </is>
      </c>
      <c r="C3088" s="156" t="inlineStr">
        <is>
          <t xml:space="preserve">BUCA </t>
        </is>
      </c>
      <c r="D3088" s="156" t="inlineStr">
        <is>
          <t>DERYA YARDIMCI</t>
        </is>
      </c>
      <c r="E3088" s="156" t="n">
        <v>1144</v>
      </c>
      <c r="F3088" s="156" t="n">
        <v>495650</v>
      </c>
      <c r="G3088" s="157" t="n">
        <v>433.26</v>
      </c>
      <c r="H3088" s="156" t="n">
        <v>1214</v>
      </c>
    </row>
    <row r="3089" ht="24" customHeight="1" s="113">
      <c r="A3089" s="158" t="n">
        <v>46171</v>
      </c>
      <c r="B3089" s="156" t="inlineStr">
        <is>
          <t>M013</t>
        </is>
      </c>
      <c r="C3089" s="156" t="inlineStr">
        <is>
          <t>DEDEBAŞI</t>
        </is>
      </c>
      <c r="D3089" s="156" t="inlineStr">
        <is>
          <t>DERYA YARDIMCI</t>
        </is>
      </c>
      <c r="E3089" s="156" t="n">
        <v>3110</v>
      </c>
      <c r="F3089" s="156" t="n">
        <v>1389382</v>
      </c>
      <c r="G3089" s="157" t="n">
        <v>446.75</v>
      </c>
      <c r="H3089" s="156" t="n">
        <v>3059</v>
      </c>
    </row>
    <row r="3090" ht="36" customHeight="1" s="113">
      <c r="A3090" s="158" t="n">
        <v>46171</v>
      </c>
      <c r="B3090" s="156" t="inlineStr">
        <is>
          <t>M014</t>
        </is>
      </c>
      <c r="C3090" s="156" t="inlineStr">
        <is>
          <t>ESKİİZMİR</t>
        </is>
      </c>
      <c r="D3090" s="156" t="inlineStr">
        <is>
          <t>ERTAN TEKİ</t>
        </is>
      </c>
      <c r="E3090" s="156" t="n">
        <v>2435</v>
      </c>
      <c r="F3090" s="156" t="n">
        <v>1182403</v>
      </c>
      <c r="G3090" s="157" t="n">
        <v>485.59</v>
      </c>
      <c r="H3090" s="156" t="n">
        <v>2401</v>
      </c>
    </row>
    <row r="3091" ht="24" customHeight="1" s="113">
      <c r="A3091" s="158" t="n">
        <v>46171</v>
      </c>
      <c r="B3091" s="156" t="inlineStr">
        <is>
          <t>M015</t>
        </is>
      </c>
      <c r="C3091" s="156" t="inlineStr">
        <is>
          <t>GAZİEMİR-1</t>
        </is>
      </c>
      <c r="D3091" s="156" t="inlineStr">
        <is>
          <t>ALİ ÇELİK</t>
        </is>
      </c>
      <c r="E3091" s="156" t="n">
        <v>2285</v>
      </c>
      <c r="F3091" s="156" t="n">
        <v>891304</v>
      </c>
      <c r="G3091" s="157" t="n">
        <v>390.07</v>
      </c>
      <c r="H3091" s="156" t="n">
        <v>2336</v>
      </c>
    </row>
    <row r="3092" ht="36" customHeight="1" s="113">
      <c r="A3092" s="158" t="n">
        <v>46171</v>
      </c>
      <c r="B3092" s="156" t="inlineStr">
        <is>
          <t>M016</t>
        </is>
      </c>
      <c r="C3092" s="156" t="inlineStr">
        <is>
          <t>GAZİEMİR-2</t>
        </is>
      </c>
      <c r="D3092" s="156" t="inlineStr">
        <is>
          <t>ALİ ÇELİK</t>
        </is>
      </c>
      <c r="E3092" s="156" t="n">
        <v>2203</v>
      </c>
      <c r="F3092" s="156" t="n">
        <v>680860</v>
      </c>
      <c r="G3092" s="157" t="n">
        <v>309.06</v>
      </c>
      <c r="H3092" s="156" t="n">
        <v>2326</v>
      </c>
    </row>
    <row r="3093" ht="36" customHeight="1" s="113">
      <c r="A3093" s="158" t="n">
        <v>46171</v>
      </c>
      <c r="B3093" s="156" t="inlineStr">
        <is>
          <t>M017</t>
        </is>
      </c>
      <c r="C3093" s="156" t="inlineStr">
        <is>
          <t>GAZİEMİR-3</t>
        </is>
      </c>
      <c r="D3093" s="156" t="inlineStr">
        <is>
          <t>ALİ ÇELİK</t>
        </is>
      </c>
      <c r="E3093" s="156" t="n">
        <v>1953</v>
      </c>
      <c r="F3093" s="156" t="n">
        <v>592998</v>
      </c>
      <c r="G3093" s="157" t="n">
        <v>303.63</v>
      </c>
      <c r="H3093" s="156" t="n">
        <v>2030</v>
      </c>
    </row>
    <row r="3094" ht="24" customHeight="1" s="113">
      <c r="A3094" s="158" t="n">
        <v>46171</v>
      </c>
      <c r="B3094" s="156" t="inlineStr">
        <is>
          <t>M018</t>
        </is>
      </c>
      <c r="C3094" s="156" t="inlineStr">
        <is>
          <t>GAZİEMİR-4</t>
        </is>
      </c>
      <c r="D3094" s="156" t="inlineStr">
        <is>
          <t>ALİ ÇELİK</t>
        </is>
      </c>
      <c r="E3094" s="156" t="n">
        <v>2467</v>
      </c>
      <c r="F3094" s="156" t="n">
        <v>1113526</v>
      </c>
      <c r="G3094" s="157" t="n">
        <v>451.37</v>
      </c>
      <c r="H3094" s="156" t="n">
        <v>2557</v>
      </c>
    </row>
    <row r="3095" ht="48" customHeight="1" s="113">
      <c r="A3095" s="158" t="n">
        <v>46171</v>
      </c>
      <c r="B3095" s="156" t="inlineStr">
        <is>
          <t>M019</t>
        </is>
      </c>
      <c r="C3095" s="156" t="inlineStr">
        <is>
          <t>GAZİEMİR-5</t>
        </is>
      </c>
      <c r="D3095" s="156" t="inlineStr">
        <is>
          <t>ALİ ÇELİK</t>
        </is>
      </c>
      <c r="E3095" s="156" t="n">
        <v>1991</v>
      </c>
      <c r="F3095" s="156" t="n">
        <v>497269</v>
      </c>
      <c r="G3095" s="157" t="n">
        <v>249.76</v>
      </c>
      <c r="H3095" s="156" t="n">
        <v>1947</v>
      </c>
    </row>
    <row r="3096" ht="48" customHeight="1" s="113">
      <c r="A3096" s="158" t="n">
        <v>46171</v>
      </c>
      <c r="B3096" s="156" t="inlineStr">
        <is>
          <t>M020</t>
        </is>
      </c>
      <c r="C3096" s="156" t="inlineStr">
        <is>
          <t>GAZİEMİR-6</t>
        </is>
      </c>
      <c r="D3096" s="156" t="inlineStr">
        <is>
          <t>ALİ ÇELİK</t>
        </is>
      </c>
      <c r="E3096" s="156" t="n">
        <v>753</v>
      </c>
      <c r="F3096" s="156" t="n">
        <v>275309</v>
      </c>
      <c r="G3096" s="157" t="n">
        <v>365.62</v>
      </c>
      <c r="H3096" s="156" t="n">
        <v>746</v>
      </c>
    </row>
    <row r="3097" ht="48" customHeight="1" s="113">
      <c r="A3097" s="158" t="n">
        <v>46171</v>
      </c>
      <c r="B3097" s="156" t="inlineStr">
        <is>
          <t>M021</t>
        </is>
      </c>
      <c r="C3097" s="156" t="inlineStr">
        <is>
          <t>GAZİEMİR-7</t>
        </is>
      </c>
      <c r="D3097" s="156" t="inlineStr">
        <is>
          <t>ALİ ÇELİK</t>
        </is>
      </c>
      <c r="E3097" s="156" t="n">
        <v>4383</v>
      </c>
      <c r="F3097" s="156" t="n">
        <v>1364927</v>
      </c>
      <c r="G3097" s="157" t="n">
        <v>311.41</v>
      </c>
      <c r="H3097" s="156" t="n">
        <v>4139</v>
      </c>
    </row>
    <row r="3098" ht="48" customHeight="1" s="113">
      <c r="A3098" s="158" t="n">
        <v>46171</v>
      </c>
      <c r="B3098" s="156" t="inlineStr">
        <is>
          <t>M022</t>
        </is>
      </c>
      <c r="C3098" s="156" t="inlineStr">
        <is>
          <t>GEDİZ</t>
        </is>
      </c>
      <c r="D3098" s="156" t="inlineStr">
        <is>
          <t>DERYA YARDIMCI</t>
        </is>
      </c>
      <c r="E3098" s="156" t="n">
        <v>1129</v>
      </c>
      <c r="F3098" s="156" t="n">
        <v>374667</v>
      </c>
      <c r="G3098" s="157" t="n">
        <v>331.86</v>
      </c>
      <c r="H3098" s="156" t="n">
        <v>1154</v>
      </c>
    </row>
    <row r="3099" ht="48" customHeight="1" s="113">
      <c r="A3099" s="158" t="n">
        <v>46171</v>
      </c>
      <c r="B3099" s="156" t="inlineStr">
        <is>
          <t>M023</t>
        </is>
      </c>
      <c r="C3099" s="156" t="inlineStr">
        <is>
          <t>GÖZTEPE</t>
        </is>
      </c>
      <c r="D3099" s="156" t="inlineStr">
        <is>
          <t>ERTAN TEKİ</t>
        </is>
      </c>
      <c r="E3099" s="156" t="n">
        <v>2497</v>
      </c>
      <c r="F3099" s="156" t="n">
        <v>874752</v>
      </c>
      <c r="G3099" s="157" t="n">
        <v>350.32</v>
      </c>
      <c r="H3099" s="156" t="n">
        <v>2276</v>
      </c>
    </row>
    <row r="3100" ht="48" customHeight="1" s="113">
      <c r="A3100" s="158" t="n">
        <v>46171</v>
      </c>
      <c r="B3100" s="156" t="inlineStr">
        <is>
          <t>M024</t>
        </is>
      </c>
      <c r="C3100" s="156" t="inlineStr">
        <is>
          <t>GÜMÜŞPALA</t>
        </is>
      </c>
      <c r="D3100" s="156" t="inlineStr">
        <is>
          <t>DERYA YARDIMCI</t>
        </is>
      </c>
      <c r="E3100" s="156" t="n">
        <v>4302</v>
      </c>
      <c r="F3100" s="156" t="n">
        <v>1913473</v>
      </c>
      <c r="G3100" s="157" t="n">
        <v>444.79</v>
      </c>
      <c r="H3100" s="156" t="n">
        <v>3960</v>
      </c>
    </row>
    <row r="3101" ht="48" customHeight="1" s="113">
      <c r="A3101" s="158" t="n">
        <v>46171</v>
      </c>
      <c r="B3101" s="156" t="inlineStr">
        <is>
          <t>M025</t>
        </is>
      </c>
      <c r="C3101" s="156" t="inlineStr">
        <is>
          <t>HAL DEPO</t>
        </is>
      </c>
      <c r="D3101" s="156" t="inlineStr">
        <is>
          <t>HALİT BAŞDAŞ</t>
        </is>
      </c>
      <c r="E3101" s="156" t="n">
        <v>0</v>
      </c>
      <c r="F3101" s="156" t="n">
        <v>0</v>
      </c>
      <c r="G3101" s="156" t="n">
        <v>0</v>
      </c>
      <c r="H3101" s="156" t="n">
        <v>0</v>
      </c>
    </row>
    <row r="3102" ht="36" customHeight="1" s="113">
      <c r="A3102" s="158" t="n">
        <v>46171</v>
      </c>
      <c r="B3102" s="156" t="inlineStr">
        <is>
          <t>M026</t>
        </is>
      </c>
      <c r="C3102" s="156" t="inlineStr">
        <is>
          <t>HARMANDALI</t>
        </is>
      </c>
      <c r="D3102" s="156" t="inlineStr">
        <is>
          <t>DERYA YARDIMCI</t>
        </is>
      </c>
      <c r="E3102" s="156" t="n">
        <v>4089</v>
      </c>
      <c r="F3102" s="156" t="n">
        <v>1644661</v>
      </c>
      <c r="G3102" s="157" t="n">
        <v>402.22</v>
      </c>
      <c r="H3102" s="156" t="n">
        <v>3847</v>
      </c>
    </row>
    <row r="3103" ht="24" customHeight="1" s="113">
      <c r="A3103" s="158" t="n">
        <v>46171</v>
      </c>
      <c r="B3103" s="156" t="inlineStr">
        <is>
          <t>M027</t>
        </is>
      </c>
      <c r="C3103" s="156" t="inlineStr">
        <is>
          <t>HATAY</t>
        </is>
      </c>
      <c r="D3103" s="156" t="inlineStr">
        <is>
          <t>ERTAN TEKİ</t>
        </is>
      </c>
      <c r="E3103" s="156" t="n">
        <v>3881</v>
      </c>
      <c r="F3103" s="156" t="n">
        <v>1449014</v>
      </c>
      <c r="G3103" s="157" t="n">
        <v>373.36</v>
      </c>
      <c r="H3103" s="156" t="n">
        <v>3573</v>
      </c>
    </row>
    <row r="3104" ht="36" customHeight="1" s="113">
      <c r="A3104" s="158" t="n">
        <v>46171</v>
      </c>
      <c r="B3104" s="156" t="inlineStr">
        <is>
          <t>M028</t>
        </is>
      </c>
      <c r="C3104" s="156" t="inlineStr">
        <is>
          <t>KARŞIYAKA-1</t>
        </is>
      </c>
      <c r="D3104" s="156" t="inlineStr">
        <is>
          <t>DERYA YARDIMCI</t>
        </is>
      </c>
      <c r="E3104" s="156" t="n">
        <v>3918</v>
      </c>
      <c r="F3104" s="156" t="n">
        <v>1563162</v>
      </c>
      <c r="G3104" s="157" t="n">
        <v>398.97</v>
      </c>
      <c r="H3104" s="156" t="n">
        <v>3699</v>
      </c>
    </row>
    <row r="3105" ht="24" customHeight="1" s="113">
      <c r="A3105" s="158" t="n">
        <v>46171</v>
      </c>
      <c r="B3105" s="156" t="inlineStr">
        <is>
          <t>M029</t>
        </is>
      </c>
      <c r="C3105" s="156" t="inlineStr">
        <is>
          <t>KARŞIYAKA-2</t>
        </is>
      </c>
      <c r="D3105" s="156" t="inlineStr">
        <is>
          <t>DERYA YARDIMCI</t>
        </is>
      </c>
      <c r="E3105" s="156" t="n">
        <v>945</v>
      </c>
      <c r="F3105" s="156" t="n">
        <v>283689</v>
      </c>
      <c r="G3105" s="157" t="n">
        <v>300.2</v>
      </c>
      <c r="H3105" s="156" t="n">
        <v>873</v>
      </c>
    </row>
    <row r="3106" ht="36" customHeight="1" s="113">
      <c r="A3106" s="158" t="n">
        <v>46171</v>
      </c>
      <c r="B3106" s="156" t="inlineStr">
        <is>
          <t>M030</t>
        </is>
      </c>
      <c r="C3106" s="156" t="inlineStr">
        <is>
          <t>MANAVKUYU</t>
        </is>
      </c>
      <c r="D3106" s="156" t="inlineStr">
        <is>
          <t>DERYA YARDIMCI</t>
        </is>
      </c>
      <c r="E3106" s="156" t="n">
        <v>1914</v>
      </c>
      <c r="F3106" s="156" t="n">
        <v>502179</v>
      </c>
      <c r="G3106" s="157" t="n">
        <v>262.37</v>
      </c>
      <c r="H3106" s="156" t="n">
        <v>1939</v>
      </c>
    </row>
    <row r="3107" ht="24" customHeight="1" s="113">
      <c r="A3107" s="158" t="n">
        <v>46171</v>
      </c>
      <c r="B3107" s="156" t="inlineStr">
        <is>
          <t>M031</t>
        </is>
      </c>
      <c r="C3107" s="156" t="inlineStr">
        <is>
          <t>MENDERES</t>
        </is>
      </c>
      <c r="D3107" s="156" t="inlineStr">
        <is>
          <t>CÜNEYT ÇIKRIKÇI - AYŞE AVCU</t>
        </is>
      </c>
      <c r="E3107" s="156" t="n">
        <v>4101</v>
      </c>
      <c r="F3107" s="156" t="n">
        <v>848089</v>
      </c>
      <c r="G3107" s="157" t="n">
        <v>206.8</v>
      </c>
      <c r="H3107" s="156" t="n">
        <v>4387</v>
      </c>
    </row>
    <row r="3108" ht="36" customHeight="1" s="113">
      <c r="A3108" s="158" t="n">
        <v>46171</v>
      </c>
      <c r="B3108" s="156" t="inlineStr">
        <is>
          <t>M032</t>
        </is>
      </c>
      <c r="C3108" s="156" t="inlineStr">
        <is>
          <t>MENDERES DEPO</t>
        </is>
      </c>
      <c r="D3108" s="156" t="inlineStr">
        <is>
          <t>AYHAN DAŞDEMİR</t>
        </is>
      </c>
      <c r="E3108" s="156" t="n">
        <v>0</v>
      </c>
      <c r="F3108" s="156" t="n">
        <v>0</v>
      </c>
      <c r="G3108" s="156" t="n">
        <v>0</v>
      </c>
      <c r="H3108" s="156" t="n">
        <v>0</v>
      </c>
    </row>
    <row r="3109" ht="36" customHeight="1" s="113">
      <c r="A3109" s="158" t="n">
        <v>46171</v>
      </c>
      <c r="B3109" s="156" t="inlineStr">
        <is>
          <t>M033</t>
        </is>
      </c>
      <c r="C3109" s="156" t="inlineStr">
        <is>
          <t>MERKEZ</t>
        </is>
      </c>
      <c r="D3109" s="156" t="inlineStr">
        <is>
          <t>GENEL MÜDÜR</t>
        </is>
      </c>
      <c r="E3109" s="156" t="n">
        <v>0</v>
      </c>
      <c r="F3109" s="156" t="n">
        <v>0</v>
      </c>
      <c r="G3109" s="156" t="n">
        <v>0</v>
      </c>
      <c r="H3109" s="156" t="n">
        <v>0</v>
      </c>
    </row>
    <row r="3110" ht="36" customHeight="1" s="113">
      <c r="A3110" s="158" t="n">
        <v>46171</v>
      </c>
      <c r="B3110" s="156" t="inlineStr">
        <is>
          <t>M034</t>
        </is>
      </c>
      <c r="C3110" s="156" t="inlineStr">
        <is>
          <t>NARLIDERE</t>
        </is>
      </c>
      <c r="D3110" s="156" t="inlineStr">
        <is>
          <t>ERTAN TEKİ</t>
        </is>
      </c>
      <c r="E3110" s="156" t="n">
        <v>3075</v>
      </c>
      <c r="F3110" s="156" t="n">
        <v>674686</v>
      </c>
      <c r="G3110" s="157" t="n">
        <v>219.41</v>
      </c>
      <c r="H3110" s="156" t="n">
        <v>3284</v>
      </c>
    </row>
    <row r="3111" ht="48" customHeight="1" s="113">
      <c r="A3111" s="158" t="n">
        <v>46171</v>
      </c>
      <c r="B3111" s="156" t="inlineStr">
        <is>
          <t>M035</t>
        </is>
      </c>
      <c r="C3111" s="156" t="inlineStr">
        <is>
          <t>OSMANGAZİ</t>
        </is>
      </c>
      <c r="D3111" s="156" t="inlineStr">
        <is>
          <t>DERYA YARDIMCI</t>
        </is>
      </c>
      <c r="E3111" s="156" t="n">
        <v>4210</v>
      </c>
      <c r="F3111" s="156" t="n">
        <v>1311489</v>
      </c>
      <c r="G3111" s="157" t="n">
        <v>311.52</v>
      </c>
      <c r="H3111" s="156" t="n">
        <v>3815</v>
      </c>
    </row>
    <row r="3112" ht="36" customHeight="1" s="113">
      <c r="A3112" s="158" t="n">
        <v>46171</v>
      </c>
      <c r="B3112" s="156" t="inlineStr">
        <is>
          <t>M036</t>
        </is>
      </c>
      <c r="C3112" s="156" t="inlineStr">
        <is>
          <t>POLİGON</t>
        </is>
      </c>
      <c r="D3112" s="156" t="inlineStr">
        <is>
          <t>ERTAN TEKİ</t>
        </is>
      </c>
      <c r="E3112" s="156" t="n">
        <v>1595</v>
      </c>
      <c r="F3112" s="156" t="n">
        <v>353959</v>
      </c>
      <c r="G3112" s="157" t="n">
        <v>221.92</v>
      </c>
      <c r="H3112" s="156" t="n">
        <v>1478</v>
      </c>
    </row>
    <row r="3113" ht="27.75" customHeight="1" s="113">
      <c r="A3113" s="158" t="n">
        <v>46171</v>
      </c>
      <c r="B3113" s="156" t="inlineStr">
        <is>
          <t>M037</t>
        </is>
      </c>
      <c r="C3113" s="156" t="inlineStr">
        <is>
          <t>SEFERİHİSAR</t>
        </is>
      </c>
      <c r="D3113" s="156" t="inlineStr">
        <is>
          <t>ERTAN TEKİ</t>
        </is>
      </c>
      <c r="E3113" s="156" t="n">
        <v>3276</v>
      </c>
      <c r="F3113" s="156" t="n">
        <v>1201460</v>
      </c>
      <c r="G3113" s="157" t="n">
        <v>366.75</v>
      </c>
      <c r="H3113" s="156" t="n">
        <v>3280</v>
      </c>
    </row>
    <row r="3114" ht="24" customHeight="1" s="113">
      <c r="A3114" s="158" t="n">
        <v>46171</v>
      </c>
      <c r="B3114" s="156" t="inlineStr">
        <is>
          <t>M038</t>
        </is>
      </c>
      <c r="C3114" s="156" t="inlineStr">
        <is>
          <t>TORBALI 1</t>
        </is>
      </c>
      <c r="D3114" s="156" t="inlineStr">
        <is>
          <t>CÜNEYT ÇIKRIKÇI - AYŞE AVCU</t>
        </is>
      </c>
      <c r="E3114" s="156" t="n">
        <v>2374</v>
      </c>
      <c r="F3114" s="156" t="n">
        <v>1329910</v>
      </c>
      <c r="G3114" s="157" t="n">
        <v>560.2</v>
      </c>
      <c r="H3114" s="156" t="n">
        <v>2456</v>
      </c>
    </row>
    <row r="3115" ht="36" customHeight="1" s="113">
      <c r="A3115" s="158" t="n">
        <v>46171</v>
      </c>
      <c r="B3115" s="156" t="inlineStr">
        <is>
          <t>M039</t>
        </is>
      </c>
      <c r="C3115" s="156" t="inlineStr">
        <is>
          <t>TORBALI 2</t>
        </is>
      </c>
      <c r="D3115" s="156" t="inlineStr">
        <is>
          <t>CÜNEYT ÇIKRIKÇI - AYŞE AVCU</t>
        </is>
      </c>
      <c r="E3115" s="156" t="n">
        <v>2701</v>
      </c>
      <c r="F3115" s="156" t="n">
        <v>848607</v>
      </c>
      <c r="G3115" s="157" t="n">
        <v>314.18</v>
      </c>
      <c r="H3115" s="156" t="n">
        <v>2686</v>
      </c>
    </row>
    <row r="3116" ht="24" customHeight="1" s="113">
      <c r="A3116" s="158" t="n">
        <v>46171</v>
      </c>
      <c r="B3116" s="156" t="inlineStr">
        <is>
          <t>M040</t>
        </is>
      </c>
      <c r="C3116" s="156" t="inlineStr">
        <is>
          <t>TORBALI 3</t>
        </is>
      </c>
      <c r="D3116" s="156" t="inlineStr">
        <is>
          <t>CÜNEYT ÇIKRIKÇI - AYŞE AVCU</t>
        </is>
      </c>
      <c r="E3116" s="156" t="n">
        <v>2354</v>
      </c>
      <c r="F3116" s="156" t="n">
        <v>723282</v>
      </c>
      <c r="G3116" s="157" t="n">
        <v>307.26</v>
      </c>
      <c r="H3116" s="156" t="n">
        <v>2403</v>
      </c>
    </row>
    <row r="3117" ht="24" customHeight="1" s="113">
      <c r="A3117" s="158" t="n">
        <v>46171</v>
      </c>
      <c r="B3117" s="156" t="inlineStr">
        <is>
          <t>M041</t>
        </is>
      </c>
      <c r="C3117" s="156" t="inlineStr">
        <is>
          <t>TORBALI 4</t>
        </is>
      </c>
      <c r="D3117" s="156" t="inlineStr">
        <is>
          <t>CÜNEYT ÇIKRIKÇI - AYŞE AVCU</t>
        </is>
      </c>
      <c r="E3117" s="156" t="n">
        <v>3421</v>
      </c>
      <c r="F3117" s="156" t="n">
        <v>1689879</v>
      </c>
      <c r="G3117" s="157" t="n">
        <v>493.97</v>
      </c>
      <c r="H3117" s="156" t="n">
        <v>3615</v>
      </c>
    </row>
    <row r="3118" ht="48" customHeight="1" s="113">
      <c r="A3118" s="158" t="n">
        <v>46171</v>
      </c>
      <c r="B3118" s="156" t="inlineStr">
        <is>
          <t>M042</t>
        </is>
      </c>
      <c r="C3118" s="156" t="inlineStr">
        <is>
          <t>TORBALI 5</t>
        </is>
      </c>
      <c r="D3118" s="156" t="inlineStr">
        <is>
          <t>CÜNEYT ÇIKRIKÇI - AYŞE AVCU</t>
        </is>
      </c>
      <c r="E3118" s="156" t="n">
        <v>5184</v>
      </c>
      <c r="F3118" s="156" t="n">
        <v>1710101</v>
      </c>
      <c r="G3118" s="157" t="n">
        <v>329.88</v>
      </c>
      <c r="H3118" s="156" t="n">
        <v>5086</v>
      </c>
    </row>
    <row r="3119" ht="48" customHeight="1" s="113">
      <c r="A3119" s="158" t="n">
        <v>46171</v>
      </c>
      <c r="B3119" s="156" t="inlineStr">
        <is>
          <t>M043</t>
        </is>
      </c>
      <c r="C3119" s="156" t="inlineStr">
        <is>
          <t>YAPICIOĞLU</t>
        </is>
      </c>
      <c r="D3119" s="156" t="inlineStr">
        <is>
          <t>ERTAN TEKİ</t>
        </is>
      </c>
      <c r="E3119" s="156" t="n">
        <v>1744</v>
      </c>
      <c r="F3119" s="156" t="n">
        <v>734575</v>
      </c>
      <c r="G3119" s="157" t="n">
        <v>421.2</v>
      </c>
      <c r="H3119" s="156" t="n">
        <v>1824</v>
      </c>
    </row>
    <row r="3120" ht="48" customHeight="1" s="113">
      <c r="A3120" s="158" t="n">
        <v>46171</v>
      </c>
      <c r="B3120" s="156" t="inlineStr">
        <is>
          <t>M044</t>
        </is>
      </c>
      <c r="C3120" s="156" t="inlineStr">
        <is>
          <t>YEŞİLOVA</t>
        </is>
      </c>
      <c r="D3120" s="156" t="inlineStr">
        <is>
          <t>DERYA YARDIMCI</t>
        </is>
      </c>
      <c r="E3120" s="156" t="n">
        <v>555</v>
      </c>
      <c r="F3120" s="156" t="n">
        <v>122784</v>
      </c>
      <c r="G3120" s="157" t="n">
        <v>221.23</v>
      </c>
      <c r="H3120" s="156" t="n">
        <v>565</v>
      </c>
    </row>
    <row r="3121" ht="48" customHeight="1" s="113">
      <c r="A3121" s="158" t="n">
        <v>46171</v>
      </c>
      <c r="B3121" s="156" t="inlineStr">
        <is>
          <t>M045</t>
        </is>
      </c>
      <c r="C3121" s="156" t="inlineStr">
        <is>
          <t>Z1  ET DEPO</t>
        </is>
      </c>
      <c r="D3121" s="156" t="inlineStr">
        <is>
          <t>FARUK MALKOÇ</t>
        </is>
      </c>
      <c r="E3121" s="156" t="n">
        <v>0</v>
      </c>
      <c r="F3121" s="156" t="n">
        <v>0</v>
      </c>
      <c r="G3121" s="156" t="n">
        <v>0</v>
      </c>
      <c r="H3121" s="156" t="n">
        <v>0</v>
      </c>
    </row>
    <row r="3122" ht="48" customHeight="1" s="113">
      <c r="A3122" s="158" t="n">
        <v>46171</v>
      </c>
      <c r="B3122" s="156" t="inlineStr">
        <is>
          <t>M046</t>
        </is>
      </c>
      <c r="C3122" s="156" t="inlineStr">
        <is>
          <t>ÇAMDİBİ</t>
        </is>
      </c>
      <c r="D3122" s="156" t="inlineStr">
        <is>
          <t>DERYA YARDIMCI</t>
        </is>
      </c>
      <c r="E3122" s="156" t="n">
        <v>3395</v>
      </c>
      <c r="F3122" s="156" t="n">
        <v>716948</v>
      </c>
      <c r="G3122" s="157" t="n">
        <v>211.18</v>
      </c>
      <c r="H3122" s="156" t="n">
        <v>3655</v>
      </c>
    </row>
    <row r="3123" ht="24" customHeight="1" s="113">
      <c r="A3123" s="158" t="n">
        <v>46171</v>
      </c>
      <c r="B3123" s="156" t="inlineStr">
        <is>
          <t>M047</t>
        </is>
      </c>
      <c r="C3123" s="156" t="inlineStr">
        <is>
          <t>ÇİFTLİK</t>
        </is>
      </c>
      <c r="D3123" s="156" t="inlineStr">
        <is>
          <t>CEBRAİL ÇİÇEK</t>
        </is>
      </c>
      <c r="E3123" s="156" t="n">
        <v>0</v>
      </c>
      <c r="F3123" s="156" t="n">
        <v>0</v>
      </c>
      <c r="G3123" s="156" t="n">
        <v>0</v>
      </c>
      <c r="H3123" s="156" t="n">
        <v>0</v>
      </c>
    </row>
    <row r="3124" ht="36" customHeight="1" s="113">
      <c r="A3124" s="158" t="n">
        <v>46171</v>
      </c>
      <c r="B3124" s="156" t="inlineStr">
        <is>
          <t>M048</t>
        </is>
      </c>
      <c r="C3124" s="156" t="inlineStr">
        <is>
          <t>ÇİĞLİ</t>
        </is>
      </c>
      <c r="D3124" s="156" t="inlineStr">
        <is>
          <t>DERYA YARDIMCI</t>
        </is>
      </c>
      <c r="E3124" s="156" t="n">
        <v>2985</v>
      </c>
      <c r="F3124" s="156" t="n">
        <v>660427</v>
      </c>
      <c r="G3124" s="157" t="n">
        <v>221.25</v>
      </c>
      <c r="H3124" s="156" t="n">
        <v>3046</v>
      </c>
    </row>
    <row r="3125" ht="24" customHeight="1" s="113">
      <c r="A3125" s="158" t="n">
        <v>46171</v>
      </c>
      <c r="B3125" s="156" t="inlineStr">
        <is>
          <t>M049</t>
        </is>
      </c>
      <c r="C3125" s="156" t="inlineStr">
        <is>
          <t>ÖZDERE</t>
        </is>
      </c>
      <c r="D3125" s="156" t="inlineStr">
        <is>
          <t>CÜNEYT ÇIKRIKÇI - AYŞE AVCU</t>
        </is>
      </c>
      <c r="E3125" s="156" t="n">
        <v>941</v>
      </c>
      <c r="F3125" s="156" t="n">
        <v>319179</v>
      </c>
      <c r="G3125" s="157" t="n">
        <v>339.19</v>
      </c>
      <c r="H3125" s="156" t="n">
        <v>877</v>
      </c>
    </row>
    <row r="3126" ht="36" customHeight="1" s="113">
      <c r="A3126" s="158" t="n">
        <v>46171</v>
      </c>
      <c r="B3126" s="156" t="inlineStr">
        <is>
          <t>M050</t>
        </is>
      </c>
      <c r="C3126" s="156" t="inlineStr">
        <is>
          <t>İZMİRSPOR</t>
        </is>
      </c>
      <c r="D3126" s="156" t="inlineStr">
        <is>
          <t>ERTAN TEKİ</t>
        </is>
      </c>
      <c r="E3126" s="156" t="n">
        <v>3260</v>
      </c>
      <c r="F3126" s="156" t="n">
        <v>1661083</v>
      </c>
      <c r="G3126" s="157" t="n">
        <v>509.53</v>
      </c>
      <c r="H3126" s="156" t="n">
        <v>2984</v>
      </c>
    </row>
    <row r="3127" ht="24" customHeight="1" s="113">
      <c r="A3127" s="158" t="n">
        <v>46171</v>
      </c>
      <c r="B3127" s="156" t="inlineStr">
        <is>
          <t>M051</t>
        </is>
      </c>
      <c r="C3127" s="156" t="inlineStr">
        <is>
          <t>ŞİRİNYER</t>
        </is>
      </c>
      <c r="D3127" s="156" t="inlineStr">
        <is>
          <t>ERTAN TEKİ</t>
        </is>
      </c>
      <c r="E3127" s="156" t="n">
        <v>756</v>
      </c>
      <c r="F3127" s="156" t="n">
        <v>370595</v>
      </c>
      <c r="G3127" s="157" t="n">
        <v>490.21</v>
      </c>
      <c r="H3127" s="156" t="n">
        <v>787</v>
      </c>
    </row>
    <row r="3128" ht="36" customHeight="1" s="113">
      <c r="A3128" s="158" t="n">
        <v>46171</v>
      </c>
      <c r="B3128" s="156" t="inlineStr">
        <is>
          <t>M052</t>
        </is>
      </c>
      <c r="C3128" s="156" t="inlineStr">
        <is>
          <t>ŞİRİNYER 2</t>
        </is>
      </c>
      <c r="D3128" s="156" t="inlineStr">
        <is>
          <t>DERYA YARDIMCI</t>
        </is>
      </c>
      <c r="E3128" s="156" t="n">
        <v>2407</v>
      </c>
      <c r="F3128" s="156" t="n">
        <v>1165131</v>
      </c>
      <c r="G3128" s="157" t="n">
        <v>484.06</v>
      </c>
      <c r="H3128" s="156" t="n">
        <v>2174</v>
      </c>
    </row>
    <row r="3129" ht="48" customHeight="1" s="113">
      <c r="A3129" s="158" t="n">
        <v>46171</v>
      </c>
      <c r="B3129" s="156" t="inlineStr">
        <is>
          <t>M057</t>
        </is>
      </c>
      <c r="C3129" s="156" t="inlineStr">
        <is>
          <t>BUCA2</t>
        </is>
      </c>
      <c r="D3129" s="156" t="inlineStr">
        <is>
          <t>ERTAN TEKİ</t>
        </is>
      </c>
      <c r="E3129" s="156" t="n">
        <v>0</v>
      </c>
      <c r="F3129" s="156" t="n">
        <v>0</v>
      </c>
      <c r="G3129" s="156" t="n">
        <v>0</v>
      </c>
      <c r="H3129" s="156" t="n">
        <v>0</v>
      </c>
    </row>
    <row r="3130" ht="24" customHeight="1" s="113">
      <c r="A3130" s="158" t="n">
        <v>46172</v>
      </c>
      <c r="B3130" s="156" t="inlineStr">
        <is>
          <t>M001</t>
        </is>
      </c>
      <c r="C3130" s="156" t="inlineStr">
        <is>
          <t>AKEVLER</t>
        </is>
      </c>
      <c r="D3130" s="156" t="inlineStr">
        <is>
          <t>ERTAN TEKİ</t>
        </is>
      </c>
      <c r="E3130" s="156" t="n">
        <v>1261</v>
      </c>
      <c r="F3130" s="156" t="n">
        <v>386272</v>
      </c>
      <c r="G3130" s="157" t="n">
        <v>306.32</v>
      </c>
      <c r="H3130" s="156" t="n">
        <v>1308</v>
      </c>
    </row>
    <row r="3131" ht="24" customHeight="1" s="113">
      <c r="A3131" s="158" t="n">
        <v>46172</v>
      </c>
      <c r="B3131" s="156" t="inlineStr">
        <is>
          <t>M002</t>
        </is>
      </c>
      <c r="C3131" s="156" t="inlineStr">
        <is>
          <t>AYDIN EFELER</t>
        </is>
      </c>
      <c r="D3131" s="156" t="inlineStr">
        <is>
          <t>CÜNEYT ÇIKRIKÇI - AYŞE AVCU</t>
        </is>
      </c>
      <c r="E3131" s="156" t="n">
        <v>3261</v>
      </c>
      <c r="F3131" s="156" t="n">
        <v>956130</v>
      </c>
      <c r="G3131" s="157" t="n">
        <v>293.2</v>
      </c>
      <c r="H3131" s="156" t="n">
        <v>3450</v>
      </c>
    </row>
    <row r="3132" ht="36" customHeight="1" s="113">
      <c r="A3132" s="158" t="n">
        <v>46172</v>
      </c>
      <c r="B3132" s="156" t="inlineStr">
        <is>
          <t>M003</t>
        </is>
      </c>
      <c r="C3132" s="156" t="inlineStr">
        <is>
          <t>AYDIN EFELER-2</t>
        </is>
      </c>
      <c r="D3132" s="156" t="inlineStr">
        <is>
          <t>CÜNEYT ÇIKRIKÇI - AYŞE AVCU</t>
        </is>
      </c>
      <c r="E3132" s="156" t="n">
        <v>1948</v>
      </c>
      <c r="F3132" s="156" t="n">
        <v>802176</v>
      </c>
      <c r="G3132" s="157" t="n">
        <v>411.79</v>
      </c>
      <c r="H3132" s="156" t="n">
        <v>2016</v>
      </c>
    </row>
    <row r="3133" ht="36" customHeight="1" s="113">
      <c r="A3133" s="158" t="n">
        <v>46172</v>
      </c>
      <c r="B3133" s="156" t="inlineStr">
        <is>
          <t>M004</t>
        </is>
      </c>
      <c r="C3133" s="156" t="inlineStr">
        <is>
          <t>AYDIN FATİH</t>
        </is>
      </c>
      <c r="D3133" s="156" t="inlineStr">
        <is>
          <t>CÜNEYT ÇIKRIKÇI - AYŞE AVCU</t>
        </is>
      </c>
      <c r="E3133" s="156" t="n">
        <v>1097</v>
      </c>
      <c r="F3133" s="156" t="n">
        <v>407040</v>
      </c>
      <c r="G3133" s="157" t="n">
        <v>371.05</v>
      </c>
      <c r="H3133" s="156" t="n">
        <v>1004</v>
      </c>
    </row>
    <row r="3134" ht="24" customHeight="1" s="113">
      <c r="A3134" s="158" t="n">
        <v>46172</v>
      </c>
      <c r="B3134" s="156" t="inlineStr">
        <is>
          <t>M005</t>
        </is>
      </c>
      <c r="C3134" s="156" t="inlineStr">
        <is>
          <t>AYDIN FATİH-2</t>
        </is>
      </c>
      <c r="D3134" s="156" t="inlineStr">
        <is>
          <t>CÜNEYT ÇIKRIKÇI - AYŞE AVCU</t>
        </is>
      </c>
      <c r="E3134" s="156" t="n">
        <v>1964</v>
      </c>
      <c r="F3134" s="156" t="n">
        <v>929002</v>
      </c>
      <c r="G3134" s="157" t="n">
        <v>473.02</v>
      </c>
      <c r="H3134" s="156" t="n">
        <v>2017</v>
      </c>
    </row>
    <row r="3135" ht="24" customHeight="1" s="113">
      <c r="A3135" s="158" t="n">
        <v>46172</v>
      </c>
      <c r="B3135" s="156" t="inlineStr">
        <is>
          <t>M006</t>
        </is>
      </c>
      <c r="C3135" s="156" t="inlineStr">
        <is>
          <t>AYDIN GİRNE</t>
        </is>
      </c>
      <c r="D3135" s="156" t="inlineStr">
        <is>
          <t>CÜNEYT ÇIKRIKÇI - AYŞE AVCU</t>
        </is>
      </c>
      <c r="E3135" s="156" t="n">
        <v>1612</v>
      </c>
      <c r="F3135" s="156" t="n">
        <v>400798</v>
      </c>
      <c r="G3135" s="157" t="n">
        <v>248.63</v>
      </c>
      <c r="H3135" s="156" t="n">
        <v>1482</v>
      </c>
    </row>
    <row r="3136" ht="24" customHeight="1" s="113">
      <c r="A3136" s="158" t="n">
        <v>46172</v>
      </c>
      <c r="B3136" s="156" t="inlineStr">
        <is>
          <t>M007</t>
        </is>
      </c>
      <c r="C3136" s="156" t="inlineStr">
        <is>
          <t>AYDIN MİMARSİNAN</t>
        </is>
      </c>
      <c r="D3136" s="156" t="inlineStr">
        <is>
          <t>CÜNEYT ÇIKRIKÇI - AYŞE AVCU</t>
        </is>
      </c>
      <c r="E3136" s="156" t="n">
        <v>5169</v>
      </c>
      <c r="F3136" s="156" t="n">
        <v>1140342</v>
      </c>
      <c r="G3136" s="157" t="n">
        <v>220.61</v>
      </c>
      <c r="H3136" s="156" t="n">
        <v>4701</v>
      </c>
    </row>
    <row r="3137" ht="54.75" customHeight="1" s="113">
      <c r="A3137" s="158" t="n">
        <v>46172</v>
      </c>
      <c r="B3137" s="156" t="inlineStr">
        <is>
          <t>M008</t>
        </is>
      </c>
      <c r="C3137" s="156" t="inlineStr">
        <is>
          <t>AYRANCILAR</t>
        </is>
      </c>
      <c r="D3137" s="156" t="inlineStr">
        <is>
          <t>CÜNEYT ÇIKRIKÇI - AYŞE AVCU</t>
        </is>
      </c>
      <c r="E3137" s="156" t="n">
        <v>4203</v>
      </c>
      <c r="F3137" s="156" t="n">
        <v>1100507</v>
      </c>
      <c r="G3137" s="157" t="n">
        <v>261.84</v>
      </c>
      <c r="H3137" s="156" t="n">
        <v>3938</v>
      </c>
    </row>
    <row r="3138" ht="24" customHeight="1" s="113">
      <c r="A3138" s="158" t="n">
        <v>46172</v>
      </c>
      <c r="B3138" s="156" t="inlineStr">
        <is>
          <t>M009</t>
        </is>
      </c>
      <c r="C3138" s="156" t="inlineStr">
        <is>
          <t>BALÇOVA</t>
        </is>
      </c>
      <c r="D3138" s="156" t="inlineStr">
        <is>
          <t>ERTAN TEKİ</t>
        </is>
      </c>
      <c r="E3138" s="156" t="n">
        <v>4422</v>
      </c>
      <c r="F3138" s="156" t="n">
        <v>932623</v>
      </c>
      <c r="G3138" s="157" t="n">
        <v>210.91</v>
      </c>
      <c r="H3138" s="156" t="n">
        <v>4412</v>
      </c>
    </row>
    <row r="3139" ht="48" customHeight="1" s="113">
      <c r="A3139" s="158" t="n">
        <v>46172</v>
      </c>
      <c r="B3139" s="156" t="inlineStr">
        <is>
          <t>M010</t>
        </is>
      </c>
      <c r="C3139" s="156" t="inlineStr">
        <is>
          <t>BAYRAKLI</t>
        </is>
      </c>
      <c r="D3139" s="156" t="inlineStr">
        <is>
          <t>DERYA YARDIMCI</t>
        </is>
      </c>
      <c r="E3139" s="156" t="n">
        <v>3762</v>
      </c>
      <c r="F3139" s="156" t="n">
        <v>1102180</v>
      </c>
      <c r="G3139" s="157" t="n">
        <v>292.98</v>
      </c>
      <c r="H3139" s="156" t="n">
        <v>3545</v>
      </c>
    </row>
    <row r="3140" ht="48" customHeight="1" s="113">
      <c r="A3140" s="158" t="n">
        <v>46172</v>
      </c>
      <c r="B3140" s="156" t="inlineStr">
        <is>
          <t>M011</t>
        </is>
      </c>
      <c r="C3140" s="156" t="inlineStr">
        <is>
          <t>BOZYAKA</t>
        </is>
      </c>
      <c r="D3140" s="156" t="inlineStr">
        <is>
          <t>ERTAN TEKİ</t>
        </is>
      </c>
      <c r="E3140" s="156" t="n">
        <v>2455</v>
      </c>
      <c r="F3140" s="156" t="n">
        <v>949712</v>
      </c>
      <c r="G3140" s="157" t="n">
        <v>386.85</v>
      </c>
      <c r="H3140" s="156" t="n">
        <v>2535</v>
      </c>
    </row>
    <row r="3141" ht="48" customHeight="1" s="113">
      <c r="A3141" s="158" t="n">
        <v>46172</v>
      </c>
      <c r="B3141" s="156" t="inlineStr">
        <is>
          <t>M012</t>
        </is>
      </c>
      <c r="C3141" s="156" t="inlineStr">
        <is>
          <t xml:space="preserve">BUCA </t>
        </is>
      </c>
      <c r="D3141" s="156" t="inlineStr">
        <is>
          <t>DERYA YARDIMCI</t>
        </is>
      </c>
      <c r="E3141" s="156" t="n">
        <v>1446</v>
      </c>
      <c r="F3141" s="156" t="n">
        <v>592685</v>
      </c>
      <c r="G3141" s="157" t="n">
        <v>409.88</v>
      </c>
      <c r="H3141" s="156" t="n">
        <v>1379</v>
      </c>
    </row>
    <row r="3142" ht="48" customHeight="1" s="113">
      <c r="A3142" s="158" t="n">
        <v>46172</v>
      </c>
      <c r="B3142" s="156" t="inlineStr">
        <is>
          <t>M013</t>
        </is>
      </c>
      <c r="C3142" s="156" t="inlineStr">
        <is>
          <t>DEDEBAŞI</t>
        </is>
      </c>
      <c r="D3142" s="156" t="inlineStr">
        <is>
          <t>DERYA YARDIMCI</t>
        </is>
      </c>
      <c r="E3142" s="156" t="n">
        <v>3926</v>
      </c>
      <c r="F3142" s="156" t="n">
        <v>1480810</v>
      </c>
      <c r="G3142" s="157" t="n">
        <v>377.18</v>
      </c>
      <c r="H3142" s="156" t="n">
        <v>3605</v>
      </c>
    </row>
    <row r="3143" ht="48" customHeight="1" s="113">
      <c r="A3143" s="158" t="n">
        <v>46172</v>
      </c>
      <c r="B3143" s="156" t="inlineStr">
        <is>
          <t>M014</t>
        </is>
      </c>
      <c r="C3143" s="156" t="inlineStr">
        <is>
          <t>ESKİİZMİR</t>
        </is>
      </c>
      <c r="D3143" s="156" t="inlineStr">
        <is>
          <t>ERTAN TEKİ</t>
        </is>
      </c>
      <c r="E3143" s="156" t="n">
        <v>2439</v>
      </c>
      <c r="F3143" s="156" t="n">
        <v>1179893</v>
      </c>
      <c r="G3143" s="157" t="n">
        <v>483.76</v>
      </c>
      <c r="H3143" s="156" t="n">
        <v>2583</v>
      </c>
    </row>
    <row r="3144" ht="48" customHeight="1" s="113">
      <c r="A3144" s="158" t="n">
        <v>46172</v>
      </c>
      <c r="B3144" s="156" t="inlineStr">
        <is>
          <t>M015</t>
        </is>
      </c>
      <c r="C3144" s="156" t="inlineStr">
        <is>
          <t>GAZİEMİR-1</t>
        </is>
      </c>
      <c r="D3144" s="156" t="inlineStr">
        <is>
          <t>ALİ ÇELİK</t>
        </is>
      </c>
      <c r="E3144" s="156" t="n">
        <v>2528</v>
      </c>
      <c r="F3144" s="156" t="n">
        <v>1140911</v>
      </c>
      <c r="G3144" s="157" t="n">
        <v>451.31</v>
      </c>
      <c r="H3144" s="156" t="n">
        <v>2330</v>
      </c>
    </row>
    <row r="3145" ht="48" customHeight="1" s="113">
      <c r="A3145" s="158" t="n">
        <v>46172</v>
      </c>
      <c r="B3145" s="156" t="inlineStr">
        <is>
          <t>M016</t>
        </is>
      </c>
      <c r="C3145" s="156" t="inlineStr">
        <is>
          <t>GAZİEMİR-2</t>
        </is>
      </c>
      <c r="D3145" s="156" t="inlineStr">
        <is>
          <t>ALİ ÇELİK</t>
        </is>
      </c>
      <c r="E3145" s="156" t="n">
        <v>4081</v>
      </c>
      <c r="F3145" s="156" t="n">
        <v>1500101</v>
      </c>
      <c r="G3145" s="157" t="n">
        <v>367.58</v>
      </c>
      <c r="H3145" s="156" t="n">
        <v>3861</v>
      </c>
    </row>
    <row r="3146" ht="24" customHeight="1" s="113">
      <c r="A3146" s="158" t="n">
        <v>46172</v>
      </c>
      <c r="B3146" s="156" t="inlineStr">
        <is>
          <t>M017</t>
        </is>
      </c>
      <c r="C3146" s="156" t="inlineStr">
        <is>
          <t>GAZİEMİR-3</t>
        </is>
      </c>
      <c r="D3146" s="156" t="inlineStr">
        <is>
          <t>ALİ ÇELİK</t>
        </is>
      </c>
      <c r="E3146" s="156" t="n">
        <v>2433</v>
      </c>
      <c r="F3146" s="156" t="n">
        <v>761407</v>
      </c>
      <c r="G3146" s="157" t="n">
        <v>312.95</v>
      </c>
      <c r="H3146" s="156" t="n">
        <v>2239</v>
      </c>
    </row>
    <row r="3147" ht="36" customHeight="1" s="113">
      <c r="A3147" s="158" t="n">
        <v>46172</v>
      </c>
      <c r="B3147" s="156" t="inlineStr">
        <is>
          <t>M018</t>
        </is>
      </c>
      <c r="C3147" s="156" t="inlineStr">
        <is>
          <t>GAZİEMİR-4</t>
        </is>
      </c>
      <c r="D3147" s="156" t="inlineStr">
        <is>
          <t>ALİ ÇELİK</t>
        </is>
      </c>
      <c r="E3147" s="156" t="n">
        <v>3066</v>
      </c>
      <c r="F3147" s="156" t="n">
        <v>1167662</v>
      </c>
      <c r="G3147" s="157" t="n">
        <v>380.84</v>
      </c>
      <c r="H3147" s="156" t="n">
        <v>3306</v>
      </c>
    </row>
    <row r="3148" ht="24" customHeight="1" s="113">
      <c r="A3148" s="158" t="n">
        <v>46172</v>
      </c>
      <c r="B3148" s="156" t="inlineStr">
        <is>
          <t>M019</t>
        </is>
      </c>
      <c r="C3148" s="156" t="inlineStr">
        <is>
          <t>GAZİEMİR-5</t>
        </is>
      </c>
      <c r="D3148" s="156" t="inlineStr">
        <is>
          <t>ALİ ÇELİK</t>
        </is>
      </c>
      <c r="E3148" s="156" t="n">
        <v>2752</v>
      </c>
      <c r="F3148" s="156" t="n">
        <v>585609</v>
      </c>
      <c r="G3148" s="157" t="n">
        <v>212.79</v>
      </c>
      <c r="H3148" s="156" t="n">
        <v>2512</v>
      </c>
    </row>
    <row r="3149" ht="36" customHeight="1" s="113">
      <c r="A3149" s="158" t="n">
        <v>46172</v>
      </c>
      <c r="B3149" s="156" t="inlineStr">
        <is>
          <t>M020</t>
        </is>
      </c>
      <c r="C3149" s="156" t="inlineStr">
        <is>
          <t>GAZİEMİR-6</t>
        </is>
      </c>
      <c r="D3149" s="156" t="inlineStr">
        <is>
          <t>ALİ ÇELİK</t>
        </is>
      </c>
      <c r="E3149" s="156" t="n">
        <v>1046</v>
      </c>
      <c r="F3149" s="156" t="n">
        <v>394665</v>
      </c>
      <c r="G3149" s="157" t="n">
        <v>377.31</v>
      </c>
      <c r="H3149" s="156" t="n">
        <v>1080</v>
      </c>
    </row>
    <row r="3150" ht="36" customHeight="1" s="113">
      <c r="A3150" s="158" t="n">
        <v>46172</v>
      </c>
      <c r="B3150" s="156" t="inlineStr">
        <is>
          <t>M021</t>
        </is>
      </c>
      <c r="C3150" s="156" t="inlineStr">
        <is>
          <t>GAZİEMİR-7</t>
        </is>
      </c>
      <c r="D3150" s="156" t="inlineStr">
        <is>
          <t>ALİ ÇELİK</t>
        </is>
      </c>
      <c r="E3150" s="156" t="n">
        <v>5238</v>
      </c>
      <c r="F3150" s="156" t="n">
        <v>1353528</v>
      </c>
      <c r="G3150" s="157" t="n">
        <v>258.41</v>
      </c>
      <c r="H3150" s="156" t="n">
        <v>4840</v>
      </c>
    </row>
    <row r="3151" ht="24" customHeight="1" s="113">
      <c r="A3151" s="158" t="n">
        <v>46172</v>
      </c>
      <c r="B3151" s="156" t="inlineStr">
        <is>
          <t>M022</t>
        </is>
      </c>
      <c r="C3151" s="156" t="inlineStr">
        <is>
          <t>GEDİZ</t>
        </is>
      </c>
      <c r="D3151" s="156" t="inlineStr">
        <is>
          <t>DERYA YARDIMCI</t>
        </is>
      </c>
      <c r="E3151" s="156" t="n">
        <v>1245</v>
      </c>
      <c r="F3151" s="156" t="n">
        <v>495862</v>
      </c>
      <c r="G3151" s="157" t="n">
        <v>398.28</v>
      </c>
      <c r="H3151" s="156" t="n">
        <v>1310</v>
      </c>
    </row>
    <row r="3152" ht="48" customHeight="1" s="113">
      <c r="A3152" s="158" t="n">
        <v>46172</v>
      </c>
      <c r="B3152" s="156" t="inlineStr">
        <is>
          <t>M023</t>
        </is>
      </c>
      <c r="C3152" s="156" t="inlineStr">
        <is>
          <t>GÖZTEPE</t>
        </is>
      </c>
      <c r="D3152" s="156" t="inlineStr">
        <is>
          <t>ERTAN TEKİ</t>
        </is>
      </c>
      <c r="E3152" s="156" t="n">
        <v>3545</v>
      </c>
      <c r="F3152" s="156" t="n">
        <v>1374226</v>
      </c>
      <c r="G3152" s="157" t="n">
        <v>387.65</v>
      </c>
      <c r="H3152" s="156" t="n">
        <v>3639</v>
      </c>
    </row>
    <row r="3153" ht="48" customHeight="1" s="113">
      <c r="A3153" s="158" t="n">
        <v>46172</v>
      </c>
      <c r="B3153" s="156" t="inlineStr">
        <is>
          <t>M024</t>
        </is>
      </c>
      <c r="C3153" s="156" t="inlineStr">
        <is>
          <t>GÜMÜŞPALA</t>
        </is>
      </c>
      <c r="D3153" s="156" t="inlineStr">
        <is>
          <t>DERYA YARDIMCI</t>
        </is>
      </c>
      <c r="E3153" s="156" t="n">
        <v>5642</v>
      </c>
      <c r="F3153" s="156" t="n">
        <v>2879033</v>
      </c>
      <c r="G3153" s="157" t="n">
        <v>510.29</v>
      </c>
      <c r="H3153" s="156" t="n">
        <v>6082</v>
      </c>
    </row>
    <row r="3154" ht="48" customHeight="1" s="113">
      <c r="A3154" s="158" t="n">
        <v>46172</v>
      </c>
      <c r="B3154" s="156" t="inlineStr">
        <is>
          <t>M025</t>
        </is>
      </c>
      <c r="C3154" s="156" t="inlineStr">
        <is>
          <t>HAL DEPO</t>
        </is>
      </c>
      <c r="D3154" s="156" t="inlineStr">
        <is>
          <t>HALİT BAŞDAŞ</t>
        </is>
      </c>
      <c r="E3154" s="156" t="n">
        <v>0</v>
      </c>
      <c r="F3154" s="156" t="n">
        <v>0</v>
      </c>
      <c r="G3154" s="156" t="n">
        <v>0</v>
      </c>
      <c r="H3154" s="156" t="n">
        <v>0</v>
      </c>
    </row>
    <row r="3155" ht="48" customHeight="1" s="113">
      <c r="A3155" s="158" t="n">
        <v>46172</v>
      </c>
      <c r="B3155" s="156" t="inlineStr">
        <is>
          <t>M026</t>
        </is>
      </c>
      <c r="C3155" s="156" t="inlineStr">
        <is>
          <t>HARMANDALI</t>
        </is>
      </c>
      <c r="D3155" s="156" t="inlineStr">
        <is>
          <t>DERYA YARDIMCI</t>
        </is>
      </c>
      <c r="E3155" s="156" t="n">
        <v>4065</v>
      </c>
      <c r="F3155" s="156" t="n">
        <v>1507540</v>
      </c>
      <c r="G3155" s="157" t="n">
        <v>370.86</v>
      </c>
      <c r="H3155" s="156" t="n">
        <v>3966</v>
      </c>
    </row>
    <row r="3156" ht="48" customHeight="1" s="113">
      <c r="A3156" s="158" t="n">
        <v>46172</v>
      </c>
      <c r="B3156" s="156" t="inlineStr">
        <is>
          <t>M027</t>
        </is>
      </c>
      <c r="C3156" s="156" t="inlineStr">
        <is>
          <t>HATAY</t>
        </is>
      </c>
      <c r="D3156" s="156" t="inlineStr">
        <is>
          <t>ERTAN TEKİ</t>
        </is>
      </c>
      <c r="E3156" s="156" t="n">
        <v>5436</v>
      </c>
      <c r="F3156" s="156" t="n">
        <v>1861135</v>
      </c>
      <c r="G3156" s="157" t="n">
        <v>342.37</v>
      </c>
      <c r="H3156" s="156" t="n">
        <v>5198</v>
      </c>
    </row>
    <row r="3157" ht="48" customHeight="1" s="113">
      <c r="A3157" s="158" t="n">
        <v>46172</v>
      </c>
      <c r="B3157" s="156" t="inlineStr">
        <is>
          <t>M028</t>
        </is>
      </c>
      <c r="C3157" s="156" t="inlineStr">
        <is>
          <t>KARŞIYAKA-1</t>
        </is>
      </c>
      <c r="D3157" s="156" t="inlineStr">
        <is>
          <t>DERYA YARDIMCI</t>
        </is>
      </c>
      <c r="E3157" s="156" t="n">
        <v>3956</v>
      </c>
      <c r="F3157" s="156" t="n">
        <v>1677652</v>
      </c>
      <c r="G3157" s="157" t="n">
        <v>424.08</v>
      </c>
      <c r="H3157" s="156" t="n">
        <v>4070</v>
      </c>
    </row>
    <row r="3158" ht="48" customHeight="1" s="113">
      <c r="A3158" s="158" t="n">
        <v>46172</v>
      </c>
      <c r="B3158" s="156" t="inlineStr">
        <is>
          <t>M029</t>
        </is>
      </c>
      <c r="C3158" s="156" t="inlineStr">
        <is>
          <t>KARŞIYAKA-2</t>
        </is>
      </c>
      <c r="D3158" s="156" t="inlineStr">
        <is>
          <t>DERYA YARDIMCI</t>
        </is>
      </c>
      <c r="E3158" s="156" t="n">
        <v>1623</v>
      </c>
      <c r="F3158" s="156" t="n">
        <v>463811</v>
      </c>
      <c r="G3158" s="157" t="n">
        <v>285.77</v>
      </c>
      <c r="H3158" s="156" t="n">
        <v>1580</v>
      </c>
    </row>
    <row r="3159" ht="36" customHeight="1" s="113">
      <c r="A3159" s="158" t="n">
        <v>46172</v>
      </c>
      <c r="B3159" s="156" t="inlineStr">
        <is>
          <t>M030</t>
        </is>
      </c>
      <c r="C3159" s="156" t="inlineStr">
        <is>
          <t>MANAVKUYU</t>
        </is>
      </c>
      <c r="D3159" s="156" t="inlineStr">
        <is>
          <t>DERYA YARDIMCI</t>
        </is>
      </c>
      <c r="E3159" s="156" t="n">
        <v>1706</v>
      </c>
      <c r="F3159" s="156" t="n">
        <v>479782</v>
      </c>
      <c r="G3159" s="157" t="n">
        <v>281.23</v>
      </c>
      <c r="H3159" s="156" t="n">
        <v>1643</v>
      </c>
    </row>
    <row r="3160" ht="24" customHeight="1" s="113">
      <c r="A3160" s="158" t="n">
        <v>46172</v>
      </c>
      <c r="B3160" s="156" t="inlineStr">
        <is>
          <t>M031</t>
        </is>
      </c>
      <c r="C3160" s="156" t="inlineStr">
        <is>
          <t>MENDERES</t>
        </is>
      </c>
      <c r="D3160" s="156" t="inlineStr">
        <is>
          <t>CÜNEYT ÇIKRIKÇI - AYŞE AVCU</t>
        </is>
      </c>
      <c r="E3160" s="156" t="n">
        <v>5441</v>
      </c>
      <c r="F3160" s="156" t="n">
        <v>1182895</v>
      </c>
      <c r="G3160" s="157" t="n">
        <v>217.4</v>
      </c>
      <c r="H3160" s="156" t="n">
        <v>5482</v>
      </c>
    </row>
    <row r="3161" ht="36" customHeight="1" s="113">
      <c r="A3161" s="158" t="n">
        <v>46172</v>
      </c>
      <c r="B3161" s="156" t="inlineStr">
        <is>
          <t>M032</t>
        </is>
      </c>
      <c r="C3161" s="156" t="inlineStr">
        <is>
          <t>MENDERES DEPO</t>
        </is>
      </c>
      <c r="D3161" s="156" t="inlineStr">
        <is>
          <t>AYHAN DAŞDEMİR</t>
        </is>
      </c>
      <c r="E3161" s="156" t="n">
        <v>0</v>
      </c>
      <c r="F3161" s="156" t="n">
        <v>0</v>
      </c>
      <c r="G3161" s="156" t="n">
        <v>0</v>
      </c>
      <c r="H3161" s="156" t="n">
        <v>0</v>
      </c>
    </row>
    <row r="3162" ht="24" customHeight="1" s="113">
      <c r="A3162" s="158" t="n">
        <v>46172</v>
      </c>
      <c r="B3162" s="156" t="inlineStr">
        <is>
          <t>M033</t>
        </is>
      </c>
      <c r="C3162" s="156" t="inlineStr">
        <is>
          <t>MERKEZ</t>
        </is>
      </c>
      <c r="D3162" s="156" t="inlineStr">
        <is>
          <t>GENEL MÜDÜR</t>
        </is>
      </c>
      <c r="E3162" s="156" t="n">
        <v>0</v>
      </c>
      <c r="F3162" s="156" t="n">
        <v>0</v>
      </c>
      <c r="G3162" s="156" t="n">
        <v>0</v>
      </c>
      <c r="H3162" s="156" t="n">
        <v>0</v>
      </c>
    </row>
    <row r="3163" ht="36" customHeight="1" s="113">
      <c r="A3163" s="158" t="n">
        <v>46172</v>
      </c>
      <c r="B3163" s="156" t="inlineStr">
        <is>
          <t>M034</t>
        </is>
      </c>
      <c r="C3163" s="156" t="inlineStr">
        <is>
          <t>NARLIDERE</t>
        </is>
      </c>
      <c r="D3163" s="156" t="inlineStr">
        <is>
          <t>ERTAN TEKİ</t>
        </is>
      </c>
      <c r="E3163" s="156" t="n">
        <v>4881</v>
      </c>
      <c r="F3163" s="156" t="n">
        <v>1006549</v>
      </c>
      <c r="G3163" s="157" t="n">
        <v>206.22</v>
      </c>
      <c r="H3163" s="156" t="n">
        <v>4504</v>
      </c>
    </row>
    <row r="3164" ht="24" customHeight="1" s="113">
      <c r="A3164" s="158" t="n">
        <v>46172</v>
      </c>
      <c r="B3164" s="156" t="inlineStr">
        <is>
          <t>M035</t>
        </is>
      </c>
      <c r="C3164" s="156" t="inlineStr">
        <is>
          <t>OSMANGAZİ</t>
        </is>
      </c>
      <c r="D3164" s="156" t="inlineStr">
        <is>
          <t>DERYA YARDIMCI</t>
        </is>
      </c>
      <c r="E3164" s="156" t="n">
        <v>5304</v>
      </c>
      <c r="F3164" s="156" t="n">
        <v>1644530</v>
      </c>
      <c r="G3164" s="157" t="n">
        <v>310.05</v>
      </c>
      <c r="H3164" s="156" t="n">
        <v>5168</v>
      </c>
    </row>
    <row r="3165" ht="36" customHeight="1" s="113">
      <c r="A3165" s="158" t="n">
        <v>46172</v>
      </c>
      <c r="B3165" s="156" t="inlineStr">
        <is>
          <t>M036</t>
        </is>
      </c>
      <c r="C3165" s="156" t="inlineStr">
        <is>
          <t>POLİGON</t>
        </is>
      </c>
      <c r="D3165" s="156" t="inlineStr">
        <is>
          <t>ERTAN TEKİ</t>
        </is>
      </c>
      <c r="E3165" s="156" t="n">
        <v>2593</v>
      </c>
      <c r="F3165" s="156" t="n">
        <v>662910</v>
      </c>
      <c r="G3165" s="157" t="n">
        <v>255.65</v>
      </c>
      <c r="H3165" s="156" t="n">
        <v>2490</v>
      </c>
    </row>
    <row r="3166" ht="36" customHeight="1" s="113">
      <c r="A3166" s="158" t="n">
        <v>46172</v>
      </c>
      <c r="B3166" s="156" t="inlineStr">
        <is>
          <t>M037</t>
        </is>
      </c>
      <c r="C3166" s="156" t="inlineStr">
        <is>
          <t>SEFERİHİSAR</t>
        </is>
      </c>
      <c r="D3166" s="156" t="inlineStr">
        <is>
          <t>ERTAN TEKİ</t>
        </is>
      </c>
      <c r="E3166" s="156" t="n">
        <v>4366</v>
      </c>
      <c r="F3166" s="156" t="n">
        <v>1945387</v>
      </c>
      <c r="G3166" s="157" t="n">
        <v>445.58</v>
      </c>
      <c r="H3166" s="156" t="n">
        <v>4560</v>
      </c>
    </row>
    <row r="3167" ht="36" customHeight="1" s="113">
      <c r="A3167" s="158" t="n">
        <v>46172</v>
      </c>
      <c r="B3167" s="156" t="inlineStr">
        <is>
          <t>M038</t>
        </is>
      </c>
      <c r="C3167" s="156" t="inlineStr">
        <is>
          <t>TORBALI 1</t>
        </is>
      </c>
      <c r="D3167" s="156" t="inlineStr">
        <is>
          <t>CÜNEYT ÇIKRIKÇI - AYŞE AVCU</t>
        </is>
      </c>
      <c r="E3167" s="156" t="n">
        <v>3061</v>
      </c>
      <c r="F3167" s="156" t="n">
        <v>1652060</v>
      </c>
      <c r="G3167" s="157" t="n">
        <v>539.71</v>
      </c>
      <c r="H3167" s="156" t="n">
        <v>2781</v>
      </c>
    </row>
    <row r="3168" ht="48" customHeight="1" s="113">
      <c r="A3168" s="158" t="n">
        <v>46172</v>
      </c>
      <c r="B3168" s="156" t="inlineStr">
        <is>
          <t>M039</t>
        </is>
      </c>
      <c r="C3168" s="156" t="inlineStr">
        <is>
          <t>TORBALI 2</t>
        </is>
      </c>
      <c r="D3168" s="156" t="inlineStr">
        <is>
          <t>CÜNEYT ÇIKRIKÇI - AYŞE AVCU</t>
        </is>
      </c>
      <c r="E3168" s="156" t="n">
        <v>3436</v>
      </c>
      <c r="F3168" s="156" t="n">
        <v>994440</v>
      </c>
      <c r="G3168" s="157" t="n">
        <v>289.42</v>
      </c>
      <c r="H3168" s="156" t="n">
        <v>3677</v>
      </c>
    </row>
    <row r="3169" ht="36" customHeight="1" s="113">
      <c r="A3169" s="158" t="n">
        <v>46172</v>
      </c>
      <c r="B3169" s="156" t="inlineStr">
        <is>
          <t>M040</t>
        </is>
      </c>
      <c r="C3169" s="156" t="inlineStr">
        <is>
          <t>TORBALI 3</t>
        </is>
      </c>
      <c r="D3169" s="156" t="inlineStr">
        <is>
          <t>CÜNEYT ÇIKRIKÇI - AYŞE AVCU</t>
        </is>
      </c>
      <c r="E3169" s="156" t="n">
        <v>3395</v>
      </c>
      <c r="F3169" s="156" t="n">
        <v>920083</v>
      </c>
      <c r="G3169" s="157" t="n">
        <v>271.01</v>
      </c>
      <c r="H3169" s="156" t="n">
        <v>3407</v>
      </c>
    </row>
    <row r="3170" ht="54.75" customHeight="1" s="113">
      <c r="A3170" s="158" t="n">
        <v>46172</v>
      </c>
      <c r="B3170" s="156" t="inlineStr">
        <is>
          <t>M041</t>
        </is>
      </c>
      <c r="C3170" s="156" t="inlineStr">
        <is>
          <t>TORBALI 4</t>
        </is>
      </c>
      <c r="D3170" s="156" t="inlineStr">
        <is>
          <t>CÜNEYT ÇIKRIKÇI - AYŞE AVCU</t>
        </is>
      </c>
      <c r="E3170" s="156" t="n">
        <v>5423</v>
      </c>
      <c r="F3170" s="156" t="n">
        <v>2848802</v>
      </c>
      <c r="G3170" s="157" t="n">
        <v>525.3200000000001</v>
      </c>
      <c r="H3170" s="156" t="n">
        <v>5115</v>
      </c>
    </row>
    <row r="3171" ht="24" customHeight="1" s="113">
      <c r="A3171" s="158" t="n">
        <v>46172</v>
      </c>
      <c r="B3171" s="156" t="inlineStr">
        <is>
          <t>M042</t>
        </is>
      </c>
      <c r="C3171" s="156" t="inlineStr">
        <is>
          <t>TORBALI 5</t>
        </is>
      </c>
      <c r="D3171" s="156" t="inlineStr">
        <is>
          <t>CÜNEYT ÇIKRIKÇI - AYŞE AVCU</t>
        </is>
      </c>
      <c r="E3171" s="156" t="n">
        <v>5549</v>
      </c>
      <c r="F3171" s="156" t="n">
        <v>2013806</v>
      </c>
      <c r="G3171" s="157" t="n">
        <v>362.91</v>
      </c>
      <c r="H3171" s="156" t="n">
        <v>5475</v>
      </c>
    </row>
    <row r="3172" ht="36" customHeight="1" s="113">
      <c r="A3172" s="158" t="n">
        <v>46172</v>
      </c>
      <c r="B3172" s="156" t="inlineStr">
        <is>
          <t>M043</t>
        </is>
      </c>
      <c r="C3172" s="156" t="inlineStr">
        <is>
          <t>YAPICIOĞLU</t>
        </is>
      </c>
      <c r="D3172" s="156" t="inlineStr">
        <is>
          <t>ERTAN TEKİ</t>
        </is>
      </c>
      <c r="E3172" s="156" t="n">
        <v>2109</v>
      </c>
      <c r="F3172" s="156" t="n">
        <v>963214</v>
      </c>
      <c r="G3172" s="157" t="n">
        <v>456.72</v>
      </c>
      <c r="H3172" s="156" t="n">
        <v>2001</v>
      </c>
    </row>
    <row r="3173" ht="24" customHeight="1" s="113">
      <c r="A3173" s="158" t="n">
        <v>46172</v>
      </c>
      <c r="B3173" s="156" t="inlineStr">
        <is>
          <t>M044</t>
        </is>
      </c>
      <c r="C3173" s="156" t="inlineStr">
        <is>
          <t>YEŞİLOVA</t>
        </is>
      </c>
      <c r="D3173" s="156" t="inlineStr">
        <is>
          <t>DERYA YARDIMCI</t>
        </is>
      </c>
      <c r="E3173" s="156" t="n">
        <v>1029</v>
      </c>
      <c r="F3173" s="156" t="n">
        <v>227180</v>
      </c>
      <c r="G3173" s="157" t="n">
        <v>220.78</v>
      </c>
      <c r="H3173" s="156" t="n">
        <v>936</v>
      </c>
    </row>
    <row r="3174" ht="24" customHeight="1" s="113">
      <c r="A3174" s="158" t="n">
        <v>46172</v>
      </c>
      <c r="B3174" s="156" t="inlineStr">
        <is>
          <t>M045</t>
        </is>
      </c>
      <c r="C3174" s="156" t="inlineStr">
        <is>
          <t>Z1  ET DEPO</t>
        </is>
      </c>
      <c r="D3174" s="156" t="inlineStr">
        <is>
          <t>FARUK MALKOÇ</t>
        </is>
      </c>
      <c r="E3174" s="156" t="n">
        <v>0</v>
      </c>
      <c r="F3174" s="156" t="n">
        <v>0</v>
      </c>
      <c r="G3174" s="156" t="n">
        <v>0</v>
      </c>
      <c r="H3174" s="156" t="n">
        <v>0</v>
      </c>
    </row>
    <row r="3175" ht="48" customHeight="1" s="113">
      <c r="A3175" s="158" t="n">
        <v>46172</v>
      </c>
      <c r="B3175" s="156" t="inlineStr">
        <is>
          <t>M046</t>
        </is>
      </c>
      <c r="C3175" s="156" t="inlineStr">
        <is>
          <t>ÇAMDİBİ</t>
        </is>
      </c>
      <c r="D3175" s="156" t="inlineStr">
        <is>
          <t>DERYA YARDIMCI</t>
        </is>
      </c>
      <c r="E3175" s="156" t="n">
        <v>4337</v>
      </c>
      <c r="F3175" s="156" t="n">
        <v>836253</v>
      </c>
      <c r="G3175" s="157" t="n">
        <v>192.82</v>
      </c>
      <c r="H3175" s="156" t="n">
        <v>4032</v>
      </c>
    </row>
    <row r="3176" ht="48" customHeight="1" s="113">
      <c r="A3176" s="158" t="n">
        <v>46172</v>
      </c>
      <c r="B3176" s="156" t="inlineStr">
        <is>
          <t>M047</t>
        </is>
      </c>
      <c r="C3176" s="156" t="inlineStr">
        <is>
          <t>ÇİFTLİK</t>
        </is>
      </c>
      <c r="D3176" s="156" t="inlineStr">
        <is>
          <t>CEBRAİL ÇİÇEK</t>
        </is>
      </c>
      <c r="E3176" s="156" t="n">
        <v>0</v>
      </c>
      <c r="F3176" s="156" t="n">
        <v>0</v>
      </c>
      <c r="G3176" s="156" t="n">
        <v>0</v>
      </c>
      <c r="H3176" s="156" t="n">
        <v>0</v>
      </c>
    </row>
    <row r="3177" ht="48" customHeight="1" s="113">
      <c r="A3177" s="158" t="n">
        <v>46172</v>
      </c>
      <c r="B3177" s="156" t="inlineStr">
        <is>
          <t>M048</t>
        </is>
      </c>
      <c r="C3177" s="156" t="inlineStr">
        <is>
          <t>ÇİĞLİ</t>
        </is>
      </c>
      <c r="D3177" s="156" t="inlineStr">
        <is>
          <t>DERYA YARDIMCI</t>
        </is>
      </c>
      <c r="E3177" s="156" t="n">
        <v>2707</v>
      </c>
      <c r="F3177" s="156" t="n">
        <v>549506</v>
      </c>
      <c r="G3177" s="157" t="n">
        <v>202.99</v>
      </c>
      <c r="H3177" s="156" t="n">
        <v>2664</v>
      </c>
    </row>
    <row r="3178" ht="48" customHeight="1" s="113">
      <c r="A3178" s="158" t="n">
        <v>46172</v>
      </c>
      <c r="B3178" s="156" t="inlineStr">
        <is>
          <t>M049</t>
        </is>
      </c>
      <c r="C3178" s="156" t="inlineStr">
        <is>
          <t>ÖZDERE</t>
        </is>
      </c>
      <c r="D3178" s="156" t="inlineStr">
        <is>
          <t>CÜNEYT ÇIKRIKÇI - AYŞE AVCU</t>
        </is>
      </c>
      <c r="E3178" s="156" t="n">
        <v>906</v>
      </c>
      <c r="F3178" s="156" t="n">
        <v>259294</v>
      </c>
      <c r="G3178" s="157" t="n">
        <v>286.2</v>
      </c>
      <c r="H3178" s="156" t="n">
        <v>837</v>
      </c>
    </row>
    <row r="3179" ht="48" customHeight="1" s="113">
      <c r="A3179" s="158" t="n">
        <v>46172</v>
      </c>
      <c r="B3179" s="156" t="inlineStr">
        <is>
          <t>M050</t>
        </is>
      </c>
      <c r="C3179" s="156" t="inlineStr">
        <is>
          <t>İZMİRSPOR</t>
        </is>
      </c>
      <c r="D3179" s="156" t="inlineStr">
        <is>
          <t>ERTAN TEKİ</t>
        </is>
      </c>
      <c r="E3179" s="156" t="n">
        <v>5335</v>
      </c>
      <c r="F3179" s="156" t="n">
        <v>2888311</v>
      </c>
      <c r="G3179" s="157" t="n">
        <v>541.39</v>
      </c>
      <c r="H3179" s="156" t="n">
        <v>5629</v>
      </c>
    </row>
    <row r="3180" ht="24" customHeight="1" s="113">
      <c r="A3180" s="158" t="n">
        <v>46172</v>
      </c>
      <c r="B3180" s="156" t="inlineStr">
        <is>
          <t>M051</t>
        </is>
      </c>
      <c r="C3180" s="156" t="inlineStr">
        <is>
          <t>ŞİRİNYER</t>
        </is>
      </c>
      <c r="D3180" s="156" t="inlineStr">
        <is>
          <t>ERTAN TEKİ</t>
        </is>
      </c>
      <c r="E3180" s="156" t="n">
        <v>1465</v>
      </c>
      <c r="F3180" s="156" t="n">
        <v>728700</v>
      </c>
      <c r="G3180" s="157" t="n">
        <v>497.41</v>
      </c>
      <c r="H3180" s="156" t="n">
        <v>1502</v>
      </c>
    </row>
    <row r="3181" ht="36" customHeight="1" s="113">
      <c r="A3181" s="158" t="n">
        <v>46172</v>
      </c>
      <c r="B3181" s="156" t="inlineStr">
        <is>
          <t>M052</t>
        </is>
      </c>
      <c r="C3181" s="156" t="inlineStr">
        <is>
          <t>ŞİRİNYER 2</t>
        </is>
      </c>
      <c r="D3181" s="156" t="inlineStr">
        <is>
          <t>DERYA YARDIMCI</t>
        </is>
      </c>
      <c r="E3181" s="156" t="n">
        <v>1990</v>
      </c>
      <c r="F3181" s="156" t="n">
        <v>807501</v>
      </c>
      <c r="G3181" s="157" t="n">
        <v>405.78</v>
      </c>
      <c r="H3181" s="156" t="n">
        <v>1806</v>
      </c>
    </row>
    <row r="3182" ht="24" customHeight="1" s="113">
      <c r="A3182" s="158" t="n">
        <v>46172</v>
      </c>
      <c r="B3182" s="156" t="inlineStr">
        <is>
          <t>M057</t>
        </is>
      </c>
      <c r="C3182" s="156" t="inlineStr">
        <is>
          <t>BUCA2</t>
        </is>
      </c>
      <c r="D3182" s="156" t="inlineStr">
        <is>
          <t>ERTAN TEKİ</t>
        </is>
      </c>
      <c r="E3182" s="156" t="n">
        <v>0</v>
      </c>
      <c r="F3182" s="156" t="n">
        <v>0</v>
      </c>
      <c r="G3182" s="156" t="n">
        <v>0</v>
      </c>
      <c r="H3182" s="156" t="n">
        <v>0</v>
      </c>
    </row>
    <row r="3183" ht="36" customHeight="1" s="113">
      <c r="A3183" s="158" t="n">
        <v>46173</v>
      </c>
      <c r="B3183" s="156" t="inlineStr">
        <is>
          <t>M001</t>
        </is>
      </c>
      <c r="C3183" s="156" t="inlineStr">
        <is>
          <t>AKEVLER</t>
        </is>
      </c>
      <c r="D3183" s="156" t="inlineStr">
        <is>
          <t>ERTAN TEKİ</t>
        </is>
      </c>
      <c r="E3183" s="156" t="n">
        <v>1806</v>
      </c>
      <c r="F3183" s="156" t="n">
        <v>595476</v>
      </c>
      <c r="G3183" s="157" t="n">
        <v>329.72</v>
      </c>
      <c r="H3183" s="156" t="n">
        <v>1891</v>
      </c>
    </row>
    <row r="3184" ht="24" customHeight="1" s="113">
      <c r="A3184" s="158" t="n">
        <v>46173</v>
      </c>
      <c r="B3184" s="156" t="inlineStr">
        <is>
          <t>M002</t>
        </is>
      </c>
      <c r="C3184" s="156" t="inlineStr">
        <is>
          <t>AYDIN EFELER</t>
        </is>
      </c>
      <c r="D3184" s="156" t="inlineStr">
        <is>
          <t>CÜNEYT ÇIKRIKÇI - AYŞE AVCU</t>
        </is>
      </c>
      <c r="E3184" s="156" t="n">
        <v>3671</v>
      </c>
      <c r="F3184" s="156" t="n">
        <v>1222918</v>
      </c>
      <c r="G3184" s="157" t="n">
        <v>333.13</v>
      </c>
      <c r="H3184" s="156" t="n">
        <v>3806</v>
      </c>
    </row>
    <row r="3185" ht="36" customHeight="1" s="113">
      <c r="A3185" s="158" t="n">
        <v>46173</v>
      </c>
      <c r="B3185" s="156" t="inlineStr">
        <is>
          <t>M003</t>
        </is>
      </c>
      <c r="C3185" s="156" t="inlineStr">
        <is>
          <t>AYDIN EFELER-2</t>
        </is>
      </c>
      <c r="D3185" s="156" t="inlineStr">
        <is>
          <t>CÜNEYT ÇIKRIKÇI - AYŞE AVCU</t>
        </is>
      </c>
      <c r="E3185" s="156" t="n">
        <v>1724</v>
      </c>
      <c r="F3185" s="156" t="n">
        <v>784433</v>
      </c>
      <c r="G3185" s="157" t="n">
        <v>455.01</v>
      </c>
      <c r="H3185" s="156" t="n">
        <v>1572</v>
      </c>
    </row>
    <row r="3186" ht="48" customHeight="1" s="113">
      <c r="A3186" s="158" t="n">
        <v>46173</v>
      </c>
      <c r="B3186" s="156" t="inlineStr">
        <is>
          <t>M004</t>
        </is>
      </c>
      <c r="C3186" s="156" t="inlineStr">
        <is>
          <t>AYDIN FATİH</t>
        </is>
      </c>
      <c r="D3186" s="156" t="inlineStr">
        <is>
          <t>CÜNEYT ÇIKRIKÇI - AYŞE AVCU</t>
        </is>
      </c>
      <c r="E3186" s="156" t="n">
        <v>1432</v>
      </c>
      <c r="F3186" s="156" t="n">
        <v>475963</v>
      </c>
      <c r="G3186" s="157" t="n">
        <v>332.38</v>
      </c>
      <c r="H3186" s="156" t="n">
        <v>1361</v>
      </c>
    </row>
    <row r="3187" ht="24" customHeight="1" s="113">
      <c r="A3187" s="158" t="n">
        <v>46173</v>
      </c>
      <c r="B3187" s="156" t="inlineStr">
        <is>
          <t>M005</t>
        </is>
      </c>
      <c r="C3187" s="156" t="inlineStr">
        <is>
          <t>AYDIN FATİH-2</t>
        </is>
      </c>
      <c r="D3187" s="156" t="inlineStr">
        <is>
          <t>CÜNEYT ÇIKRIKÇI - AYŞE AVCU</t>
        </is>
      </c>
      <c r="E3187" s="156" t="n">
        <v>2155</v>
      </c>
      <c r="F3187" s="156" t="n">
        <v>1101914</v>
      </c>
      <c r="G3187" s="157" t="n">
        <v>511.33</v>
      </c>
      <c r="H3187" s="156" t="n">
        <v>1978</v>
      </c>
    </row>
    <row r="3188" ht="24" customHeight="1" s="113">
      <c r="A3188" s="158" t="n">
        <v>46173</v>
      </c>
      <c r="B3188" s="156" t="inlineStr">
        <is>
          <t>M006</t>
        </is>
      </c>
      <c r="C3188" s="156" t="inlineStr">
        <is>
          <t>AYDIN GİRNE</t>
        </is>
      </c>
      <c r="D3188" s="156" t="inlineStr">
        <is>
          <t>CÜNEYT ÇIKRIKÇI - AYŞE AVCU</t>
        </is>
      </c>
      <c r="E3188" s="156" t="n">
        <v>2228</v>
      </c>
      <c r="F3188" s="156" t="n">
        <v>518519</v>
      </c>
      <c r="G3188" s="157" t="n">
        <v>232.73</v>
      </c>
      <c r="H3188" s="156" t="n">
        <v>2321</v>
      </c>
    </row>
    <row r="3189" ht="36" customHeight="1" s="113">
      <c r="A3189" s="158" t="n">
        <v>46173</v>
      </c>
      <c r="B3189" s="156" t="inlineStr">
        <is>
          <t>M007</t>
        </is>
      </c>
      <c r="C3189" s="156" t="inlineStr">
        <is>
          <t>AYDIN MİMARSİNAN</t>
        </is>
      </c>
      <c r="D3189" s="156" t="inlineStr">
        <is>
          <t>CÜNEYT ÇIKRIKÇI - AYŞE AVCU</t>
        </is>
      </c>
      <c r="E3189" s="156" t="n">
        <v>3545</v>
      </c>
      <c r="F3189" s="156" t="n">
        <v>800704</v>
      </c>
      <c r="G3189" s="157" t="n">
        <v>225.87</v>
      </c>
      <c r="H3189" s="156" t="n">
        <v>3818</v>
      </c>
    </row>
    <row r="3190" ht="36" customHeight="1" s="113">
      <c r="A3190" s="158" t="n">
        <v>46173</v>
      </c>
      <c r="B3190" s="156" t="inlineStr">
        <is>
          <t>M008</t>
        </is>
      </c>
      <c r="C3190" s="156" t="inlineStr">
        <is>
          <t>AYRANCILAR</t>
        </is>
      </c>
      <c r="D3190" s="156" t="inlineStr">
        <is>
          <t>CÜNEYT ÇIKRIKÇI - AYŞE AVCU</t>
        </is>
      </c>
      <c r="E3190" s="156" t="n">
        <v>3267</v>
      </c>
      <c r="F3190" s="156" t="n">
        <v>720306</v>
      </c>
      <c r="G3190" s="157" t="n">
        <v>220.48</v>
      </c>
      <c r="H3190" s="156" t="n">
        <v>3207</v>
      </c>
    </row>
    <row r="3191" ht="24" customHeight="1" s="113">
      <c r="A3191" s="158" t="n">
        <v>46173</v>
      </c>
      <c r="B3191" s="156" t="inlineStr">
        <is>
          <t>M009</t>
        </is>
      </c>
      <c r="C3191" s="156" t="inlineStr">
        <is>
          <t>BALÇOVA</t>
        </is>
      </c>
      <c r="D3191" s="156" t="inlineStr">
        <is>
          <t>ERTAN TEKİ</t>
        </is>
      </c>
      <c r="E3191" s="156" t="n">
        <v>3854</v>
      </c>
      <c r="F3191" s="156" t="n">
        <v>758040</v>
      </c>
      <c r="G3191" s="157" t="n">
        <v>196.69</v>
      </c>
      <c r="H3191" s="156" t="n">
        <v>4039</v>
      </c>
    </row>
    <row r="3192" ht="24" customHeight="1" s="113">
      <c r="A3192" s="158" t="n">
        <v>46173</v>
      </c>
      <c r="B3192" s="156" t="inlineStr">
        <is>
          <t>M010</t>
        </is>
      </c>
      <c r="C3192" s="156" t="inlineStr">
        <is>
          <t>BAYRAKLI</t>
        </is>
      </c>
      <c r="D3192" s="156" t="inlineStr">
        <is>
          <t>DERYA YARDIMCI</t>
        </is>
      </c>
      <c r="E3192" s="156" t="n">
        <v>4663</v>
      </c>
      <c r="F3192" s="156" t="n">
        <v>1353237</v>
      </c>
      <c r="G3192" s="157" t="n">
        <v>290.21</v>
      </c>
      <c r="H3192" s="156" t="n">
        <v>4426</v>
      </c>
    </row>
    <row r="3193" ht="24" customHeight="1" s="113">
      <c r="A3193" s="158" t="n">
        <v>46173</v>
      </c>
      <c r="B3193" s="156" t="inlineStr">
        <is>
          <t>M011</t>
        </is>
      </c>
      <c r="C3193" s="156" t="inlineStr">
        <is>
          <t>BOZYAKA</t>
        </is>
      </c>
      <c r="D3193" s="156" t="inlineStr">
        <is>
          <t>ERTAN TEKİ</t>
        </is>
      </c>
      <c r="E3193" s="156" t="n">
        <v>2933</v>
      </c>
      <c r="F3193" s="156" t="n">
        <v>1318829</v>
      </c>
      <c r="G3193" s="157" t="n">
        <v>449.65</v>
      </c>
      <c r="H3193" s="156" t="n">
        <v>3018</v>
      </c>
    </row>
    <row r="3194" ht="41.25" customHeight="1" s="113">
      <c r="A3194" s="158" t="n">
        <v>46173</v>
      </c>
      <c r="B3194" s="156" t="inlineStr">
        <is>
          <t>M012</t>
        </is>
      </c>
      <c r="C3194" s="156" t="inlineStr">
        <is>
          <t xml:space="preserve">BUCA </t>
        </is>
      </c>
      <c r="D3194" s="156" t="inlineStr">
        <is>
          <t>DERYA YARDIMCI</t>
        </is>
      </c>
      <c r="E3194" s="156" t="n">
        <v>1122</v>
      </c>
      <c r="F3194" s="156" t="n">
        <v>505057</v>
      </c>
      <c r="G3194" s="157" t="n">
        <v>450.14</v>
      </c>
      <c r="H3194" s="156" t="n">
        <v>1049</v>
      </c>
    </row>
    <row r="3195" ht="24" customHeight="1" s="113">
      <c r="A3195" s="158" t="n">
        <v>46173</v>
      </c>
      <c r="B3195" s="156" t="inlineStr">
        <is>
          <t>M013</t>
        </is>
      </c>
      <c r="C3195" s="156" t="inlineStr">
        <is>
          <t>DEDEBAŞI</t>
        </is>
      </c>
      <c r="D3195" s="156" t="inlineStr">
        <is>
          <t>DERYA YARDIMCI</t>
        </is>
      </c>
      <c r="E3195" s="156" t="n">
        <v>3065</v>
      </c>
      <c r="F3195" s="156" t="n">
        <v>1323166</v>
      </c>
      <c r="G3195" s="157" t="n">
        <v>431.7</v>
      </c>
      <c r="H3195" s="156" t="n">
        <v>2960</v>
      </c>
    </row>
    <row r="3196" ht="48" customHeight="1" s="113">
      <c r="A3196" s="158" t="n">
        <v>46173</v>
      </c>
      <c r="B3196" s="156" t="inlineStr">
        <is>
          <t>M014</t>
        </is>
      </c>
      <c r="C3196" s="156" t="inlineStr">
        <is>
          <t>ESKİİZMİR</t>
        </is>
      </c>
      <c r="D3196" s="156" t="inlineStr">
        <is>
          <t>ERTAN TEKİ</t>
        </is>
      </c>
      <c r="E3196" s="156" t="n">
        <v>2761</v>
      </c>
      <c r="F3196" s="156" t="n">
        <v>1101550</v>
      </c>
      <c r="G3196" s="157" t="n">
        <v>398.97</v>
      </c>
      <c r="H3196" s="156" t="n">
        <v>2865</v>
      </c>
    </row>
    <row r="3197" ht="48" customHeight="1" s="113">
      <c r="A3197" s="158" t="n">
        <v>46173</v>
      </c>
      <c r="B3197" s="156" t="inlineStr">
        <is>
          <t>M015</t>
        </is>
      </c>
      <c r="C3197" s="156" t="inlineStr">
        <is>
          <t>GAZİEMİR-1</t>
        </is>
      </c>
      <c r="D3197" s="156" t="inlineStr">
        <is>
          <t>ALİ ÇELİK</t>
        </is>
      </c>
      <c r="E3197" s="156" t="n">
        <v>2315</v>
      </c>
      <c r="F3197" s="156" t="n">
        <v>830793</v>
      </c>
      <c r="G3197" s="157" t="n">
        <v>358.87</v>
      </c>
      <c r="H3197" s="156" t="n">
        <v>2421</v>
      </c>
    </row>
    <row r="3198" ht="48" customHeight="1" s="113">
      <c r="A3198" s="158" t="n">
        <v>46173</v>
      </c>
      <c r="B3198" s="156" t="inlineStr">
        <is>
          <t>M016</t>
        </is>
      </c>
      <c r="C3198" s="156" t="inlineStr">
        <is>
          <t>GAZİEMİR-2</t>
        </is>
      </c>
      <c r="D3198" s="156" t="inlineStr">
        <is>
          <t>ALİ ÇELİK</t>
        </is>
      </c>
      <c r="E3198" s="156" t="n">
        <v>3867</v>
      </c>
      <c r="F3198" s="156" t="n">
        <v>1420950</v>
      </c>
      <c r="G3198" s="157" t="n">
        <v>367.46</v>
      </c>
      <c r="H3198" s="156" t="n">
        <v>3690</v>
      </c>
    </row>
    <row r="3199" ht="48" customHeight="1" s="113">
      <c r="A3199" s="158" t="n">
        <v>46173</v>
      </c>
      <c r="B3199" s="156" t="inlineStr">
        <is>
          <t>M017</t>
        </is>
      </c>
      <c r="C3199" s="156" t="inlineStr">
        <is>
          <t>GAZİEMİR-3</t>
        </is>
      </c>
      <c r="D3199" s="156" t="inlineStr">
        <is>
          <t>ALİ ÇELİK</t>
        </is>
      </c>
      <c r="E3199" s="156" t="n">
        <v>2408</v>
      </c>
      <c r="F3199" s="156" t="n">
        <v>631249</v>
      </c>
      <c r="G3199" s="157" t="n">
        <v>262.15</v>
      </c>
      <c r="H3199" s="156" t="n">
        <v>2338</v>
      </c>
    </row>
    <row r="3200" ht="48" customHeight="1" s="113">
      <c r="A3200" s="158" t="n">
        <v>46173</v>
      </c>
      <c r="B3200" s="156" t="inlineStr">
        <is>
          <t>M018</t>
        </is>
      </c>
      <c r="C3200" s="156" t="inlineStr">
        <is>
          <t>GAZİEMİR-4</t>
        </is>
      </c>
      <c r="D3200" s="156" t="inlineStr">
        <is>
          <t>ALİ ÇELİK</t>
        </is>
      </c>
      <c r="E3200" s="156" t="n">
        <v>2556</v>
      </c>
      <c r="F3200" s="156" t="n">
        <v>893361</v>
      </c>
      <c r="G3200" s="157" t="n">
        <v>349.52</v>
      </c>
      <c r="H3200" s="156" t="n">
        <v>2655</v>
      </c>
    </row>
    <row r="3201" ht="48" customHeight="1" s="113">
      <c r="A3201" s="158" t="n">
        <v>46173</v>
      </c>
      <c r="B3201" s="156" t="inlineStr">
        <is>
          <t>M019</t>
        </is>
      </c>
      <c r="C3201" s="156" t="inlineStr">
        <is>
          <t>GAZİEMİR-5</t>
        </is>
      </c>
      <c r="D3201" s="156" t="inlineStr">
        <is>
          <t>ALİ ÇELİK</t>
        </is>
      </c>
      <c r="E3201" s="156" t="n">
        <v>2178</v>
      </c>
      <c r="F3201" s="156" t="n">
        <v>571457</v>
      </c>
      <c r="G3201" s="157" t="n">
        <v>262.38</v>
      </c>
      <c r="H3201" s="156" t="n">
        <v>2241</v>
      </c>
    </row>
    <row r="3202" ht="48" customHeight="1" s="113">
      <c r="A3202" s="158" t="n">
        <v>46173</v>
      </c>
      <c r="B3202" s="156" t="inlineStr">
        <is>
          <t>M020</t>
        </is>
      </c>
      <c r="C3202" s="156" t="inlineStr">
        <is>
          <t>GAZİEMİR-6</t>
        </is>
      </c>
      <c r="D3202" s="156" t="inlineStr">
        <is>
          <t>ALİ ÇELİK</t>
        </is>
      </c>
      <c r="E3202" s="156" t="n">
        <v>787</v>
      </c>
      <c r="F3202" s="156" t="n">
        <v>303528</v>
      </c>
      <c r="G3202" s="157" t="n">
        <v>385.68</v>
      </c>
      <c r="H3202" s="156" t="n">
        <v>808</v>
      </c>
    </row>
    <row r="3203" ht="24" customHeight="1" s="113">
      <c r="A3203" s="158" t="n">
        <v>46173</v>
      </c>
      <c r="B3203" s="156" t="inlineStr">
        <is>
          <t>M021</t>
        </is>
      </c>
      <c r="C3203" s="156" t="inlineStr">
        <is>
          <t>GAZİEMİR-7</t>
        </is>
      </c>
      <c r="D3203" s="156" t="inlineStr">
        <is>
          <t>ALİ ÇELİK</t>
        </is>
      </c>
      <c r="E3203" s="156" t="n">
        <v>4203</v>
      </c>
      <c r="F3203" s="156" t="n">
        <v>1085627</v>
      </c>
      <c r="G3203" s="157" t="n">
        <v>258.3</v>
      </c>
      <c r="H3203" s="156" t="n">
        <v>4041</v>
      </c>
    </row>
    <row r="3204" ht="36" customHeight="1" s="113">
      <c r="A3204" s="158" t="n">
        <v>46173</v>
      </c>
      <c r="B3204" s="156" t="inlineStr">
        <is>
          <t>M022</t>
        </is>
      </c>
      <c r="C3204" s="156" t="inlineStr">
        <is>
          <t>GEDİZ</t>
        </is>
      </c>
      <c r="D3204" s="156" t="inlineStr">
        <is>
          <t>DERYA YARDIMCI</t>
        </is>
      </c>
      <c r="E3204" s="156" t="n">
        <v>1114</v>
      </c>
      <c r="F3204" s="156" t="n">
        <v>388421</v>
      </c>
      <c r="G3204" s="157" t="n">
        <v>348.67</v>
      </c>
      <c r="H3204" s="156" t="n">
        <v>1104</v>
      </c>
    </row>
    <row r="3205" ht="24" customHeight="1" s="113">
      <c r="A3205" s="158" t="n">
        <v>46173</v>
      </c>
      <c r="B3205" s="156" t="inlineStr">
        <is>
          <t>M023</t>
        </is>
      </c>
      <c r="C3205" s="156" t="inlineStr">
        <is>
          <t>GÖZTEPE</t>
        </is>
      </c>
      <c r="D3205" s="156" t="inlineStr">
        <is>
          <t>ERTAN TEKİ</t>
        </is>
      </c>
      <c r="E3205" s="156" t="n">
        <v>3340</v>
      </c>
      <c r="F3205" s="156" t="n">
        <v>1131768</v>
      </c>
      <c r="G3205" s="157" t="n">
        <v>338.85</v>
      </c>
      <c r="H3205" s="156" t="n">
        <v>3280</v>
      </c>
    </row>
    <row r="3206" ht="36" customHeight="1" s="113">
      <c r="A3206" s="158" t="n">
        <v>46173</v>
      </c>
      <c r="B3206" s="156" t="inlineStr">
        <is>
          <t>M024</t>
        </is>
      </c>
      <c r="C3206" s="156" t="inlineStr">
        <is>
          <t>GÜMÜŞPALA</t>
        </is>
      </c>
      <c r="D3206" s="156" t="inlineStr">
        <is>
          <t>DERYA YARDIMCI</t>
        </is>
      </c>
      <c r="E3206" s="156" t="n">
        <v>5992</v>
      </c>
      <c r="F3206" s="156" t="n">
        <v>2529409</v>
      </c>
      <c r="G3206" s="157" t="n">
        <v>422.13</v>
      </c>
      <c r="H3206" s="156" t="n">
        <v>5693</v>
      </c>
    </row>
    <row r="3207" ht="36" customHeight="1" s="113">
      <c r="A3207" s="158" t="n">
        <v>46173</v>
      </c>
      <c r="B3207" s="156" t="inlineStr">
        <is>
          <t>M025</t>
        </is>
      </c>
      <c r="C3207" s="156" t="inlineStr">
        <is>
          <t>HAL DEPO</t>
        </is>
      </c>
      <c r="D3207" s="156" t="inlineStr">
        <is>
          <t>HALİT BAŞDAŞ</t>
        </is>
      </c>
      <c r="E3207" s="156" t="n">
        <v>0</v>
      </c>
      <c r="F3207" s="156" t="n">
        <v>0</v>
      </c>
      <c r="G3207" s="156" t="n">
        <v>0</v>
      </c>
      <c r="H3207" s="156" t="n">
        <v>0</v>
      </c>
    </row>
    <row r="3208" ht="24" customHeight="1" s="113">
      <c r="A3208" s="158" t="n">
        <v>46173</v>
      </c>
      <c r="B3208" s="156" t="inlineStr">
        <is>
          <t>M026</t>
        </is>
      </c>
      <c r="C3208" s="156" t="inlineStr">
        <is>
          <t>HARMANDALI</t>
        </is>
      </c>
      <c r="D3208" s="156" t="inlineStr">
        <is>
          <t>DERYA YARDIMCI</t>
        </is>
      </c>
      <c r="E3208" s="156" t="n">
        <v>4283</v>
      </c>
      <c r="F3208" s="156" t="n">
        <v>1596284</v>
      </c>
      <c r="G3208" s="157" t="n">
        <v>372.7</v>
      </c>
      <c r="H3208" s="156" t="n">
        <v>4480</v>
      </c>
    </row>
    <row r="3209" ht="48" customHeight="1" s="113">
      <c r="A3209" s="158" t="n">
        <v>46173</v>
      </c>
      <c r="B3209" s="156" t="inlineStr">
        <is>
          <t>M027</t>
        </is>
      </c>
      <c r="C3209" s="156" t="inlineStr">
        <is>
          <t>HATAY</t>
        </is>
      </c>
      <c r="D3209" s="156" t="inlineStr">
        <is>
          <t>ERTAN TEKİ</t>
        </is>
      </c>
      <c r="E3209" s="156" t="n">
        <v>4191</v>
      </c>
      <c r="F3209" s="156" t="n">
        <v>1319399</v>
      </c>
      <c r="G3209" s="157" t="n">
        <v>314.82</v>
      </c>
      <c r="H3209" s="156" t="n">
        <v>4429</v>
      </c>
    </row>
    <row r="3210" ht="48" customHeight="1" s="113">
      <c r="A3210" s="158" t="n">
        <v>46173</v>
      </c>
      <c r="B3210" s="156" t="inlineStr">
        <is>
          <t>M028</t>
        </is>
      </c>
      <c r="C3210" s="156" t="inlineStr">
        <is>
          <t>KARŞIYAKA-1</t>
        </is>
      </c>
      <c r="D3210" s="156" t="inlineStr">
        <is>
          <t>DERYA YARDIMCI</t>
        </is>
      </c>
      <c r="E3210" s="156" t="n">
        <v>4373</v>
      </c>
      <c r="F3210" s="156" t="n">
        <v>1692722</v>
      </c>
      <c r="G3210" s="157" t="n">
        <v>387.08</v>
      </c>
      <c r="H3210" s="156" t="n">
        <v>4530</v>
      </c>
    </row>
    <row r="3211" ht="48" customHeight="1" s="113">
      <c r="A3211" s="158" t="n">
        <v>46173</v>
      </c>
      <c r="B3211" s="156" t="inlineStr">
        <is>
          <t>M029</t>
        </is>
      </c>
      <c r="C3211" s="156" t="inlineStr">
        <is>
          <t>KARŞIYAKA-2</t>
        </is>
      </c>
      <c r="D3211" s="156" t="inlineStr">
        <is>
          <t>DERYA YARDIMCI</t>
        </is>
      </c>
      <c r="E3211" s="156" t="n">
        <v>1426</v>
      </c>
      <c r="F3211" s="156" t="n">
        <v>412026</v>
      </c>
      <c r="G3211" s="157" t="n">
        <v>288.94</v>
      </c>
      <c r="H3211" s="156" t="n">
        <v>1490</v>
      </c>
    </row>
    <row r="3212" ht="48" customHeight="1" s="113">
      <c r="A3212" s="158" t="n">
        <v>46173</v>
      </c>
      <c r="B3212" s="156" t="inlineStr">
        <is>
          <t>M030</t>
        </is>
      </c>
      <c r="C3212" s="156" t="inlineStr">
        <is>
          <t>MANAVKUYU</t>
        </is>
      </c>
      <c r="D3212" s="156" t="inlineStr">
        <is>
          <t>DERYA YARDIMCI</t>
        </is>
      </c>
      <c r="E3212" s="156" t="n">
        <v>1896</v>
      </c>
      <c r="F3212" s="156" t="n">
        <v>479014</v>
      </c>
      <c r="G3212" s="157" t="n">
        <v>252.64</v>
      </c>
      <c r="H3212" s="156" t="n">
        <v>1921</v>
      </c>
    </row>
    <row r="3213" ht="48" customHeight="1" s="113">
      <c r="A3213" s="158" t="n">
        <v>46173</v>
      </c>
      <c r="B3213" s="156" t="inlineStr">
        <is>
          <t>M031</t>
        </is>
      </c>
      <c r="C3213" s="156" t="inlineStr">
        <is>
          <t>MENDERES</t>
        </is>
      </c>
      <c r="D3213" s="156" t="inlineStr">
        <is>
          <t>CÜNEYT ÇIKRIKÇI - AYŞE AVCU</t>
        </is>
      </c>
      <c r="E3213" s="156" t="n">
        <v>3981</v>
      </c>
      <c r="F3213" s="156" t="n">
        <v>997002</v>
      </c>
      <c r="G3213" s="157" t="n">
        <v>250.44</v>
      </c>
      <c r="H3213" s="156" t="n">
        <v>3928</v>
      </c>
    </row>
    <row r="3214" ht="48" customHeight="1" s="113">
      <c r="A3214" s="158" t="n">
        <v>46173</v>
      </c>
      <c r="B3214" s="156" t="inlineStr">
        <is>
          <t>M032</t>
        </is>
      </c>
      <c r="C3214" s="156" t="inlineStr">
        <is>
          <t>MENDERES DEPO</t>
        </is>
      </c>
      <c r="D3214" s="156" t="inlineStr">
        <is>
          <t>AYHAN DAŞDEMİR</t>
        </is>
      </c>
      <c r="E3214" s="156" t="n">
        <v>0</v>
      </c>
      <c r="F3214" s="156" t="n">
        <v>0</v>
      </c>
      <c r="G3214" s="156" t="n">
        <v>0</v>
      </c>
      <c r="H3214" s="156" t="n">
        <v>0</v>
      </c>
    </row>
    <row r="3215" ht="48" customHeight="1" s="113">
      <c r="A3215" s="158" t="n">
        <v>46173</v>
      </c>
      <c r="B3215" s="156" t="inlineStr">
        <is>
          <t>M033</t>
        </is>
      </c>
      <c r="C3215" s="156" t="inlineStr">
        <is>
          <t>MERKEZ</t>
        </is>
      </c>
      <c r="D3215" s="156" t="inlineStr">
        <is>
          <t>GENEL MÜDÜR</t>
        </is>
      </c>
      <c r="E3215" s="156" t="n">
        <v>0</v>
      </c>
      <c r="F3215" s="156" t="n">
        <v>0</v>
      </c>
      <c r="G3215" s="156" t="n">
        <v>0</v>
      </c>
      <c r="H3215" s="156" t="n">
        <v>0</v>
      </c>
    </row>
    <row r="3216" ht="36" customHeight="1" s="113">
      <c r="A3216" s="158" t="n">
        <v>46173</v>
      </c>
      <c r="B3216" s="156" t="inlineStr">
        <is>
          <t>M034</t>
        </is>
      </c>
      <c r="C3216" s="156" t="inlineStr">
        <is>
          <t>NARLIDERE</t>
        </is>
      </c>
      <c r="D3216" s="156" t="inlineStr">
        <is>
          <t>ERTAN TEKİ</t>
        </is>
      </c>
      <c r="E3216" s="156" t="n">
        <v>4358</v>
      </c>
      <c r="F3216" s="156" t="n">
        <v>1015506</v>
      </c>
      <c r="G3216" s="157" t="n">
        <v>233.02</v>
      </c>
      <c r="H3216" s="156" t="n">
        <v>4659</v>
      </c>
    </row>
    <row r="3217" ht="24" customHeight="1" s="113">
      <c r="A3217" s="158" t="n">
        <v>46173</v>
      </c>
      <c r="B3217" s="156" t="inlineStr">
        <is>
          <t>M035</t>
        </is>
      </c>
      <c r="C3217" s="156" t="inlineStr">
        <is>
          <t>OSMANGAZİ</t>
        </is>
      </c>
      <c r="D3217" s="156" t="inlineStr">
        <is>
          <t>DERYA YARDIMCI</t>
        </is>
      </c>
      <c r="E3217" s="156" t="n">
        <v>4913</v>
      </c>
      <c r="F3217" s="156" t="n">
        <v>1832820</v>
      </c>
      <c r="G3217" s="157" t="n">
        <v>373.06</v>
      </c>
      <c r="H3217" s="156" t="n">
        <v>5095</v>
      </c>
    </row>
    <row r="3218" ht="36" customHeight="1" s="113">
      <c r="A3218" s="158" t="n">
        <v>46173</v>
      </c>
      <c r="B3218" s="156" t="inlineStr">
        <is>
          <t>M036</t>
        </is>
      </c>
      <c r="C3218" s="156" t="inlineStr">
        <is>
          <t>POLİGON</t>
        </is>
      </c>
      <c r="D3218" s="156" t="inlineStr">
        <is>
          <t>ERTAN TEKİ</t>
        </is>
      </c>
      <c r="E3218" s="156" t="n">
        <v>2354</v>
      </c>
      <c r="F3218" s="156" t="n">
        <v>598787</v>
      </c>
      <c r="G3218" s="157" t="n">
        <v>254.37</v>
      </c>
      <c r="H3218" s="156" t="n">
        <v>2196</v>
      </c>
    </row>
    <row r="3219" ht="24" customHeight="1" s="113">
      <c r="A3219" s="158" t="n">
        <v>46173</v>
      </c>
      <c r="B3219" s="156" t="inlineStr">
        <is>
          <t>M037</t>
        </is>
      </c>
      <c r="C3219" s="156" t="inlineStr">
        <is>
          <t>SEFERİHİSAR</t>
        </is>
      </c>
      <c r="D3219" s="156" t="inlineStr">
        <is>
          <t>ERTAN TEKİ</t>
        </is>
      </c>
      <c r="E3219" s="156" t="n">
        <v>4827</v>
      </c>
      <c r="F3219" s="156" t="n">
        <v>2122664</v>
      </c>
      <c r="G3219" s="157" t="n">
        <v>439.75</v>
      </c>
      <c r="H3219" s="156" t="n">
        <v>4604</v>
      </c>
    </row>
    <row r="3220" ht="36" customHeight="1" s="113">
      <c r="A3220" s="158" t="n">
        <v>46173</v>
      </c>
      <c r="B3220" s="156" t="inlineStr">
        <is>
          <t>M038</t>
        </is>
      </c>
      <c r="C3220" s="156" t="inlineStr">
        <is>
          <t>TORBALI 1</t>
        </is>
      </c>
      <c r="D3220" s="156" t="inlineStr">
        <is>
          <t>CÜNEYT ÇIKRIKÇI - AYŞE AVCU</t>
        </is>
      </c>
      <c r="E3220" s="156" t="n">
        <v>2736</v>
      </c>
      <c r="F3220" s="156" t="n">
        <v>1323986</v>
      </c>
      <c r="G3220" s="157" t="n">
        <v>483.91</v>
      </c>
      <c r="H3220" s="156" t="n">
        <v>2633</v>
      </c>
    </row>
    <row r="3221" ht="24" customHeight="1" s="113">
      <c r="A3221" s="158" t="n">
        <v>46173</v>
      </c>
      <c r="B3221" s="156" t="inlineStr">
        <is>
          <t>M039</t>
        </is>
      </c>
      <c r="C3221" s="156" t="inlineStr">
        <is>
          <t>TORBALI 2</t>
        </is>
      </c>
      <c r="D3221" s="156" t="inlineStr">
        <is>
          <t>CÜNEYT ÇIKRIKÇI - AYŞE AVCU</t>
        </is>
      </c>
      <c r="E3221" s="156" t="n">
        <v>4726</v>
      </c>
      <c r="F3221" s="156" t="n">
        <v>1563303</v>
      </c>
      <c r="G3221" s="157" t="n">
        <v>330.79</v>
      </c>
      <c r="H3221" s="156" t="n">
        <v>4892</v>
      </c>
    </row>
    <row r="3222" ht="36" customHeight="1" s="113">
      <c r="A3222" s="158" t="n">
        <v>46173</v>
      </c>
      <c r="B3222" s="156" t="inlineStr">
        <is>
          <t>M040</t>
        </is>
      </c>
      <c r="C3222" s="156" t="inlineStr">
        <is>
          <t>TORBALI 3</t>
        </is>
      </c>
      <c r="D3222" s="156" t="inlineStr">
        <is>
          <t>CÜNEYT ÇIKRIKÇI - AYŞE AVCU</t>
        </is>
      </c>
      <c r="E3222" s="156" t="n">
        <v>3597</v>
      </c>
      <c r="F3222" s="156" t="n">
        <v>1105129</v>
      </c>
      <c r="G3222" s="157" t="n">
        <v>307.24</v>
      </c>
      <c r="H3222" s="156" t="n">
        <v>3791</v>
      </c>
    </row>
    <row r="3223" ht="36" customHeight="1" s="113">
      <c r="A3223" s="158" t="n">
        <v>46173</v>
      </c>
      <c r="B3223" s="156" t="inlineStr">
        <is>
          <t>M041</t>
        </is>
      </c>
      <c r="C3223" s="156" t="inlineStr">
        <is>
          <t>TORBALI 4</t>
        </is>
      </c>
      <c r="D3223" s="156" t="inlineStr">
        <is>
          <t>CÜNEYT ÇIKRIKÇI - AYŞE AVCU</t>
        </is>
      </c>
      <c r="E3223" s="156" t="n">
        <v>3457</v>
      </c>
      <c r="F3223" s="156" t="n">
        <v>1795968</v>
      </c>
      <c r="G3223" s="157" t="n">
        <v>519.52</v>
      </c>
      <c r="H3223" s="156" t="n">
        <v>3192</v>
      </c>
    </row>
    <row r="3224" ht="36" customHeight="1" s="113">
      <c r="A3224" s="158" t="n">
        <v>46173</v>
      </c>
      <c r="B3224" s="156" t="inlineStr">
        <is>
          <t>M042</t>
        </is>
      </c>
      <c r="C3224" s="156" t="inlineStr">
        <is>
          <t>TORBALI 5</t>
        </is>
      </c>
      <c r="D3224" s="156" t="inlineStr">
        <is>
          <t>CÜNEYT ÇIKRIKÇI - AYŞE AVCU</t>
        </is>
      </c>
      <c r="E3224" s="156" t="n">
        <v>5627</v>
      </c>
      <c r="F3224" s="156" t="n">
        <v>1827802</v>
      </c>
      <c r="G3224" s="157" t="n">
        <v>324.83</v>
      </c>
      <c r="H3224" s="156" t="n">
        <v>5814</v>
      </c>
    </row>
    <row r="3225" ht="48" customHeight="1" s="113">
      <c r="A3225" s="158" t="n">
        <v>46173</v>
      </c>
      <c r="B3225" s="156" t="inlineStr">
        <is>
          <t>M043</t>
        </is>
      </c>
      <c r="C3225" s="156" t="inlineStr">
        <is>
          <t>YAPICIOĞLU</t>
        </is>
      </c>
      <c r="D3225" s="156" t="inlineStr">
        <is>
          <t>ERTAN TEKİ</t>
        </is>
      </c>
      <c r="E3225" s="156" t="n">
        <v>1682</v>
      </c>
      <c r="F3225" s="156" t="n">
        <v>788223</v>
      </c>
      <c r="G3225" s="157" t="n">
        <v>468.62</v>
      </c>
      <c r="H3225" s="156" t="n">
        <v>1603</v>
      </c>
    </row>
    <row r="3226" ht="36" customHeight="1" s="113">
      <c r="A3226" s="158" t="n">
        <v>46173</v>
      </c>
      <c r="B3226" s="156" t="inlineStr">
        <is>
          <t>M044</t>
        </is>
      </c>
      <c r="C3226" s="156" t="inlineStr">
        <is>
          <t>YEŞİLOVA</t>
        </is>
      </c>
      <c r="D3226" s="156" t="inlineStr">
        <is>
          <t>DERYA YARDIMCI</t>
        </is>
      </c>
      <c r="E3226" s="156" t="n">
        <v>992</v>
      </c>
      <c r="F3226" s="156" t="n">
        <v>198249</v>
      </c>
      <c r="G3226" s="157" t="n">
        <v>199.85</v>
      </c>
      <c r="H3226" s="156" t="n">
        <v>948</v>
      </c>
    </row>
    <row r="3227" ht="27.75" customHeight="1" s="113">
      <c r="A3227" s="158" t="n">
        <v>46173</v>
      </c>
      <c r="B3227" s="156" t="inlineStr">
        <is>
          <t>M045</t>
        </is>
      </c>
      <c r="C3227" s="156" t="inlineStr">
        <is>
          <t>Z1  ET DEPO</t>
        </is>
      </c>
      <c r="D3227" s="156" t="inlineStr">
        <is>
          <t>FARUK MALKOÇ</t>
        </is>
      </c>
      <c r="E3227" s="156" t="n">
        <v>0</v>
      </c>
      <c r="F3227" s="156" t="n">
        <v>0</v>
      </c>
      <c r="G3227" s="156" t="n">
        <v>0</v>
      </c>
      <c r="H3227" s="156" t="n">
        <v>0</v>
      </c>
    </row>
    <row r="3228" ht="24" customHeight="1" s="113">
      <c r="A3228" s="158" t="n">
        <v>46173</v>
      </c>
      <c r="B3228" s="156" t="inlineStr">
        <is>
          <t>M046</t>
        </is>
      </c>
      <c r="C3228" s="156" t="inlineStr">
        <is>
          <t>ÇAMDİBİ</t>
        </is>
      </c>
      <c r="D3228" s="156" t="inlineStr">
        <is>
          <t>DERYA YARDIMCI</t>
        </is>
      </c>
      <c r="E3228" s="156" t="n">
        <v>3759</v>
      </c>
      <c r="F3228" s="156" t="n">
        <v>808978</v>
      </c>
      <c r="G3228" s="157" t="n">
        <v>215.21</v>
      </c>
      <c r="H3228" s="156" t="n">
        <v>3720</v>
      </c>
    </row>
    <row r="3229" ht="36" customHeight="1" s="113">
      <c r="A3229" s="158" t="n">
        <v>46173</v>
      </c>
      <c r="B3229" s="156" t="inlineStr">
        <is>
          <t>M047</t>
        </is>
      </c>
      <c r="C3229" s="156" t="inlineStr">
        <is>
          <t>ÇİFTLİK</t>
        </is>
      </c>
      <c r="D3229" s="156" t="inlineStr">
        <is>
          <t>CEBRAİL ÇİÇEK</t>
        </is>
      </c>
      <c r="E3229" s="156" t="n">
        <v>0</v>
      </c>
      <c r="F3229" s="156" t="n">
        <v>0</v>
      </c>
      <c r="G3229" s="156" t="n">
        <v>0</v>
      </c>
      <c r="H3229" s="156" t="n">
        <v>0</v>
      </c>
    </row>
    <row r="3230" ht="24" customHeight="1" s="113">
      <c r="A3230" s="158" t="n">
        <v>46173</v>
      </c>
      <c r="B3230" s="156" t="inlineStr">
        <is>
          <t>M048</t>
        </is>
      </c>
      <c r="C3230" s="156" t="inlineStr">
        <is>
          <t>ÇİĞLİ</t>
        </is>
      </c>
      <c r="D3230" s="156" t="inlineStr">
        <is>
          <t>DERYA YARDIMCI</t>
        </is>
      </c>
      <c r="E3230" s="156" t="n">
        <v>3212</v>
      </c>
      <c r="F3230" s="156" t="n">
        <v>672729</v>
      </c>
      <c r="G3230" s="157" t="n">
        <v>209.44</v>
      </c>
      <c r="H3230" s="156" t="n">
        <v>3192</v>
      </c>
    </row>
    <row r="3231" ht="24" customHeight="1" s="113">
      <c r="A3231" s="158" t="n">
        <v>46173</v>
      </c>
      <c r="B3231" s="156" t="inlineStr">
        <is>
          <t>M049</t>
        </is>
      </c>
      <c r="C3231" s="156" t="inlineStr">
        <is>
          <t>ÖZDERE</t>
        </is>
      </c>
      <c r="D3231" s="156" t="inlineStr">
        <is>
          <t>CÜNEYT ÇIKRIKÇI - AYŞE AVCU</t>
        </is>
      </c>
      <c r="E3231" s="156" t="n">
        <v>1250</v>
      </c>
      <c r="F3231" s="156" t="n">
        <v>380634</v>
      </c>
      <c r="G3231" s="157" t="n">
        <v>304.51</v>
      </c>
      <c r="H3231" s="156" t="n">
        <v>1187</v>
      </c>
    </row>
    <row r="3232" ht="48" customHeight="1" s="113">
      <c r="A3232" s="158" t="n">
        <v>46173</v>
      </c>
      <c r="B3232" s="156" t="inlineStr">
        <is>
          <t>M050</t>
        </is>
      </c>
      <c r="C3232" s="156" t="inlineStr">
        <is>
          <t>İZMİRSPOR</t>
        </is>
      </c>
      <c r="D3232" s="156" t="inlineStr">
        <is>
          <t>ERTAN TEKİ</t>
        </is>
      </c>
      <c r="E3232" s="156" t="n">
        <v>4676</v>
      </c>
      <c r="F3232" s="156" t="n">
        <v>2689593</v>
      </c>
      <c r="G3232" s="157" t="n">
        <v>575.1900000000001</v>
      </c>
      <c r="H3232" s="156" t="n">
        <v>4791</v>
      </c>
    </row>
    <row r="3233" ht="48" customHeight="1" s="113">
      <c r="A3233" s="158" t="n">
        <v>46173</v>
      </c>
      <c r="B3233" s="156" t="inlineStr">
        <is>
          <t>M051</t>
        </is>
      </c>
      <c r="C3233" s="156" t="inlineStr">
        <is>
          <t>ŞİRİNYER</t>
        </is>
      </c>
      <c r="D3233" s="156" t="inlineStr">
        <is>
          <t>ERTAN TEKİ</t>
        </is>
      </c>
      <c r="E3233" s="156" t="n">
        <v>1108</v>
      </c>
      <c r="F3233" s="156" t="n">
        <v>496358</v>
      </c>
      <c r="G3233" s="157" t="n">
        <v>447.98</v>
      </c>
      <c r="H3233" s="156" t="n">
        <v>1112</v>
      </c>
    </row>
    <row r="3234" ht="48" customHeight="1" s="113">
      <c r="A3234" s="158" t="n">
        <v>46173</v>
      </c>
      <c r="B3234" s="156" t="inlineStr">
        <is>
          <t>M052</t>
        </is>
      </c>
      <c r="C3234" s="156" t="inlineStr">
        <is>
          <t>ŞİRİNYER 2</t>
        </is>
      </c>
      <c r="D3234" s="156" t="inlineStr">
        <is>
          <t>DERYA YARDIMCI</t>
        </is>
      </c>
      <c r="E3234" s="156" t="n">
        <v>2524</v>
      </c>
      <c r="F3234" s="156" t="n">
        <v>1014104</v>
      </c>
      <c r="G3234" s="157" t="n">
        <v>401.78</v>
      </c>
      <c r="H3234" s="156" t="n">
        <v>2603</v>
      </c>
    </row>
    <row r="3235" ht="48" customHeight="1" s="113">
      <c r="A3235" s="158" t="n">
        <v>46173</v>
      </c>
      <c r="B3235" s="156" t="inlineStr">
        <is>
          <t>M057</t>
        </is>
      </c>
      <c r="C3235" s="156" t="inlineStr">
        <is>
          <t>BUCA2</t>
        </is>
      </c>
      <c r="D3235" s="156" t="inlineStr">
        <is>
          <t>ERTAN TEKİ</t>
        </is>
      </c>
      <c r="E3235" s="156" t="n">
        <v>0</v>
      </c>
      <c r="F3235" s="156" t="n">
        <v>0</v>
      </c>
      <c r="G3235" s="156" t="n">
        <v>0</v>
      </c>
      <c r="H3235" s="156" t="n">
        <v>0</v>
      </c>
    </row>
    <row r="3236" ht="48" customHeight="1" s="113">
      <c r="A3236" s="158" t="n">
        <v>46174</v>
      </c>
      <c r="B3236" s="156" t="inlineStr">
        <is>
          <t>M001</t>
        </is>
      </c>
      <c r="C3236" s="156" t="inlineStr">
        <is>
          <t>AKEVLER</t>
        </is>
      </c>
      <c r="D3236" s="156" t="inlineStr">
        <is>
          <t>ERTAN TEKİ</t>
        </is>
      </c>
      <c r="E3236" s="156" t="n">
        <v>1105</v>
      </c>
      <c r="F3236" s="156" t="n">
        <v>358465</v>
      </c>
      <c r="G3236" s="157" t="n">
        <v>324.4</v>
      </c>
      <c r="H3236" s="156" t="n">
        <v>1156</v>
      </c>
    </row>
    <row r="3237" ht="24" customHeight="1" s="113">
      <c r="A3237" s="158" t="n">
        <v>46174</v>
      </c>
      <c r="B3237" s="156" t="inlineStr">
        <is>
          <t>M002</t>
        </is>
      </c>
      <c r="C3237" s="156" t="inlineStr">
        <is>
          <t>AYDIN EFELER</t>
        </is>
      </c>
      <c r="D3237" s="156" t="inlineStr">
        <is>
          <t>CÜNEYT ÇIKRIKÇI - AYŞE AVCU</t>
        </is>
      </c>
      <c r="E3237" s="156" t="n">
        <v>2724</v>
      </c>
      <c r="F3237" s="156" t="n">
        <v>898160</v>
      </c>
      <c r="G3237" s="157" t="n">
        <v>329.72</v>
      </c>
      <c r="H3237" s="156" t="n">
        <v>2788</v>
      </c>
    </row>
    <row r="3238" ht="36" customHeight="1" s="113">
      <c r="A3238" s="158" t="n">
        <v>46174</v>
      </c>
      <c r="B3238" s="156" t="inlineStr">
        <is>
          <t>M003</t>
        </is>
      </c>
      <c r="C3238" s="156" t="inlineStr">
        <is>
          <t>AYDIN EFELER-2</t>
        </is>
      </c>
      <c r="D3238" s="156" t="inlineStr">
        <is>
          <t>CÜNEYT ÇIKRIKÇI - AYŞE AVCU</t>
        </is>
      </c>
      <c r="E3238" s="156" t="n">
        <v>1169</v>
      </c>
      <c r="F3238" s="156" t="n">
        <v>464965</v>
      </c>
      <c r="G3238" s="157" t="n">
        <v>397.75</v>
      </c>
      <c r="H3238" s="156" t="n">
        <v>1259</v>
      </c>
    </row>
    <row r="3239" ht="24" customHeight="1" s="113">
      <c r="A3239" s="158" t="n">
        <v>46174</v>
      </c>
      <c r="B3239" s="156" t="inlineStr">
        <is>
          <t>M004</t>
        </is>
      </c>
      <c r="C3239" s="156" t="inlineStr">
        <is>
          <t>AYDIN FATİH</t>
        </is>
      </c>
      <c r="D3239" s="156" t="inlineStr">
        <is>
          <t>CÜNEYT ÇIKRIKÇI - AYŞE AVCU</t>
        </is>
      </c>
      <c r="E3239" s="156" t="n">
        <v>1160</v>
      </c>
      <c r="F3239" s="156" t="n">
        <v>446170</v>
      </c>
      <c r="G3239" s="157" t="n">
        <v>384.63</v>
      </c>
      <c r="H3239" s="156" t="n">
        <v>1063</v>
      </c>
    </row>
    <row r="3240" ht="36" customHeight="1" s="113">
      <c r="A3240" s="158" t="n">
        <v>46174</v>
      </c>
      <c r="B3240" s="156" t="inlineStr">
        <is>
          <t>M005</t>
        </is>
      </c>
      <c r="C3240" s="156" t="inlineStr">
        <is>
          <t>AYDIN FATİH-2</t>
        </is>
      </c>
      <c r="D3240" s="156" t="inlineStr">
        <is>
          <t>CÜNEYT ÇIKRIKÇI - AYŞE AVCU</t>
        </is>
      </c>
      <c r="E3240" s="156" t="n">
        <v>1444</v>
      </c>
      <c r="F3240" s="156" t="n">
        <v>686782</v>
      </c>
      <c r="G3240" s="157" t="n">
        <v>475.61</v>
      </c>
      <c r="H3240" s="156" t="n">
        <v>1416</v>
      </c>
    </row>
    <row r="3241" ht="24" customHeight="1" s="113">
      <c r="A3241" s="158" t="n">
        <v>46174</v>
      </c>
      <c r="B3241" s="156" t="inlineStr">
        <is>
          <t>M006</t>
        </is>
      </c>
      <c r="C3241" s="156" t="inlineStr">
        <is>
          <t>AYDIN GİRNE</t>
        </is>
      </c>
      <c r="D3241" s="156" t="inlineStr">
        <is>
          <t>CÜNEYT ÇIKRIKÇI - AYŞE AVCU</t>
        </is>
      </c>
      <c r="E3241" s="156" t="n">
        <v>1705</v>
      </c>
      <c r="F3241" s="156" t="n">
        <v>469845</v>
      </c>
      <c r="G3241" s="157" t="n">
        <v>275.57</v>
      </c>
      <c r="H3241" s="156" t="n">
        <v>1723</v>
      </c>
    </row>
    <row r="3242" ht="36" customHeight="1" s="113">
      <c r="A3242" s="158" t="n">
        <v>46174</v>
      </c>
      <c r="B3242" s="156" t="inlineStr">
        <is>
          <t>M007</t>
        </is>
      </c>
      <c r="C3242" s="156" t="inlineStr">
        <is>
          <t>AYDIN MİMARSİNAN</t>
        </is>
      </c>
      <c r="D3242" s="156" t="inlineStr">
        <is>
          <t>CÜNEYT ÇIKRIKÇI - AYŞE AVCU</t>
        </is>
      </c>
      <c r="E3242" s="156" t="n">
        <v>4003</v>
      </c>
      <c r="F3242" s="156" t="n">
        <v>989957</v>
      </c>
      <c r="G3242" s="157" t="n">
        <v>247.3</v>
      </c>
      <c r="H3242" s="156" t="n">
        <v>3676</v>
      </c>
    </row>
    <row r="3243" ht="48" customHeight="1" s="113">
      <c r="A3243" s="158" t="n">
        <v>46174</v>
      </c>
      <c r="B3243" s="156" t="inlineStr">
        <is>
          <t>M008</t>
        </is>
      </c>
      <c r="C3243" s="156" t="inlineStr">
        <is>
          <t>AYRANCILAR</t>
        </is>
      </c>
      <c r="D3243" s="156" t="inlineStr">
        <is>
          <t>CÜNEYT ÇIKRIKÇI - AYŞE AVCU</t>
        </is>
      </c>
      <c r="E3243" s="156" t="n">
        <v>2420</v>
      </c>
      <c r="F3243" s="156" t="n">
        <v>538163</v>
      </c>
      <c r="G3243" s="157" t="n">
        <v>222.38</v>
      </c>
      <c r="H3243" s="156" t="n">
        <v>2327</v>
      </c>
    </row>
    <row r="3244" ht="24" customHeight="1" s="113">
      <c r="A3244" s="158" t="n">
        <v>46174</v>
      </c>
      <c r="B3244" s="156" t="inlineStr">
        <is>
          <t>M009</t>
        </is>
      </c>
      <c r="C3244" s="156" t="inlineStr">
        <is>
          <t>BALÇOVA</t>
        </is>
      </c>
      <c r="D3244" s="156" t="inlineStr">
        <is>
          <t>ERTAN TEKİ</t>
        </is>
      </c>
      <c r="E3244" s="156" t="n">
        <v>2244</v>
      </c>
      <c r="F3244" s="156" t="n">
        <v>436168</v>
      </c>
      <c r="G3244" s="157" t="n">
        <v>194.37</v>
      </c>
      <c r="H3244" s="156" t="n">
        <v>2044</v>
      </c>
    </row>
    <row r="3245" ht="24" customHeight="1" s="113">
      <c r="A3245" s="158" t="n">
        <v>46174</v>
      </c>
      <c r="B3245" s="156" t="inlineStr">
        <is>
          <t>M010</t>
        </is>
      </c>
      <c r="C3245" s="156" t="inlineStr">
        <is>
          <t>BAYRAKLI</t>
        </is>
      </c>
      <c r="D3245" s="156" t="inlineStr">
        <is>
          <t>DERYA YARDIMCI</t>
        </is>
      </c>
      <c r="E3245" s="156" t="n">
        <v>2718</v>
      </c>
      <c r="F3245" s="156" t="n">
        <v>801888</v>
      </c>
      <c r="G3245" s="157" t="n">
        <v>295.03</v>
      </c>
      <c r="H3245" s="156" t="n">
        <v>2815</v>
      </c>
    </row>
    <row r="3246" ht="36" customHeight="1" s="113">
      <c r="A3246" s="158" t="n">
        <v>46174</v>
      </c>
      <c r="B3246" s="156" t="inlineStr">
        <is>
          <t>M011</t>
        </is>
      </c>
      <c r="C3246" s="156" t="inlineStr">
        <is>
          <t>BOZYAKA</t>
        </is>
      </c>
      <c r="D3246" s="156" t="inlineStr">
        <is>
          <t>ERTAN TEKİ</t>
        </is>
      </c>
      <c r="E3246" s="156" t="n">
        <v>2483</v>
      </c>
      <c r="F3246" s="156" t="n">
        <v>894631</v>
      </c>
      <c r="G3246" s="157" t="n">
        <v>360.3</v>
      </c>
      <c r="H3246" s="156" t="n">
        <v>2431</v>
      </c>
    </row>
    <row r="3247" ht="36" customHeight="1" s="113">
      <c r="A3247" s="158" t="n">
        <v>46174</v>
      </c>
      <c r="B3247" s="156" t="inlineStr">
        <is>
          <t>M012</t>
        </is>
      </c>
      <c r="C3247" s="156" t="inlineStr">
        <is>
          <t xml:space="preserve">BUCA </t>
        </is>
      </c>
      <c r="D3247" s="156" t="inlineStr">
        <is>
          <t>DERYA YARDIMCI</t>
        </is>
      </c>
      <c r="E3247" s="156" t="n">
        <v>963</v>
      </c>
      <c r="F3247" s="156" t="n">
        <v>368137</v>
      </c>
      <c r="G3247" s="157" t="n">
        <v>382.28</v>
      </c>
      <c r="H3247" s="156" t="n">
        <v>906</v>
      </c>
    </row>
    <row r="3248" ht="24" customHeight="1" s="113">
      <c r="A3248" s="158" t="n">
        <v>46174</v>
      </c>
      <c r="B3248" s="156" t="inlineStr">
        <is>
          <t>M013</t>
        </is>
      </c>
      <c r="C3248" s="156" t="inlineStr">
        <is>
          <t>DEDEBAŞI</t>
        </is>
      </c>
      <c r="D3248" s="156" t="inlineStr">
        <is>
          <t>DERYA YARDIMCI</t>
        </is>
      </c>
      <c r="E3248" s="156" t="n">
        <v>3107</v>
      </c>
      <c r="F3248" s="156" t="n">
        <v>1206536</v>
      </c>
      <c r="G3248" s="157" t="n">
        <v>388.33</v>
      </c>
      <c r="H3248" s="156" t="n">
        <v>3237</v>
      </c>
    </row>
    <row r="3249" ht="24" customHeight="1" s="113">
      <c r="A3249" s="158" t="n">
        <v>46174</v>
      </c>
      <c r="B3249" s="156" t="inlineStr">
        <is>
          <t>M014</t>
        </is>
      </c>
      <c r="C3249" s="156" t="inlineStr">
        <is>
          <t>ESKİİZMİR</t>
        </is>
      </c>
      <c r="D3249" s="156" t="inlineStr">
        <is>
          <t>ERTAN TEKİ</t>
        </is>
      </c>
      <c r="E3249" s="156" t="n">
        <v>2034</v>
      </c>
      <c r="F3249" s="156" t="n">
        <v>969804</v>
      </c>
      <c r="G3249" s="157" t="n">
        <v>476.8</v>
      </c>
      <c r="H3249" s="156" t="n">
        <v>2074</v>
      </c>
    </row>
    <row r="3250" ht="24" customHeight="1" s="113">
      <c r="A3250" s="158" t="n">
        <v>46174</v>
      </c>
      <c r="B3250" s="156" t="inlineStr">
        <is>
          <t>M015</t>
        </is>
      </c>
      <c r="C3250" s="156" t="inlineStr">
        <is>
          <t>GAZİEMİR-1</t>
        </is>
      </c>
      <c r="D3250" s="156" t="inlineStr">
        <is>
          <t>ALİ ÇELİK</t>
        </is>
      </c>
      <c r="E3250" s="156" t="n">
        <v>1760</v>
      </c>
      <c r="F3250" s="156" t="n">
        <v>709036</v>
      </c>
      <c r="G3250" s="157" t="n">
        <v>402.86</v>
      </c>
      <c r="H3250" s="156" t="n">
        <v>1728</v>
      </c>
    </row>
    <row r="3251" ht="27.75" customHeight="1" s="113">
      <c r="A3251" s="158" t="n">
        <v>46174</v>
      </c>
      <c r="B3251" s="156" t="inlineStr">
        <is>
          <t>M016</t>
        </is>
      </c>
      <c r="C3251" s="156" t="inlineStr">
        <is>
          <t>GAZİEMİR-2</t>
        </is>
      </c>
      <c r="D3251" s="156" t="inlineStr">
        <is>
          <t>ALİ ÇELİK</t>
        </is>
      </c>
      <c r="E3251" s="156" t="n">
        <v>3030</v>
      </c>
      <c r="F3251" s="156" t="n">
        <v>967332</v>
      </c>
      <c r="G3251" s="157" t="n">
        <v>319.25</v>
      </c>
      <c r="H3251" s="156" t="n">
        <v>3056</v>
      </c>
    </row>
    <row r="3252" ht="24" customHeight="1" s="113">
      <c r="A3252" s="158" t="n">
        <v>46174</v>
      </c>
      <c r="B3252" s="156" t="inlineStr">
        <is>
          <t>M017</t>
        </is>
      </c>
      <c r="C3252" s="156" t="inlineStr">
        <is>
          <t>GAZİEMİR-3</t>
        </is>
      </c>
      <c r="D3252" s="156" t="inlineStr">
        <is>
          <t>ALİ ÇELİK</t>
        </is>
      </c>
      <c r="E3252" s="156" t="n">
        <v>1785</v>
      </c>
      <c r="F3252" s="156" t="n">
        <v>513939</v>
      </c>
      <c r="G3252" s="157" t="n">
        <v>287.92</v>
      </c>
      <c r="H3252" s="156" t="n">
        <v>1888</v>
      </c>
    </row>
    <row r="3253" ht="48" customHeight="1" s="113">
      <c r="A3253" s="158" t="n">
        <v>46174</v>
      </c>
      <c r="B3253" s="156" t="inlineStr">
        <is>
          <t>M018</t>
        </is>
      </c>
      <c r="C3253" s="156" t="inlineStr">
        <is>
          <t>GAZİEMİR-4</t>
        </is>
      </c>
      <c r="D3253" s="156" t="inlineStr">
        <is>
          <t>ALİ ÇELİK</t>
        </is>
      </c>
      <c r="E3253" s="156" t="n">
        <v>2085</v>
      </c>
      <c r="F3253" s="156" t="n">
        <v>749835</v>
      </c>
      <c r="G3253" s="157" t="n">
        <v>359.63</v>
      </c>
      <c r="H3253" s="156" t="n">
        <v>2162</v>
      </c>
    </row>
    <row r="3254" ht="48" customHeight="1" s="113">
      <c r="A3254" s="158" t="n">
        <v>46174</v>
      </c>
      <c r="B3254" s="156" t="inlineStr">
        <is>
          <t>M019</t>
        </is>
      </c>
      <c r="C3254" s="156" t="inlineStr">
        <is>
          <t>GAZİEMİR-5</t>
        </is>
      </c>
      <c r="D3254" s="156" t="inlineStr">
        <is>
          <t>ALİ ÇELİK</t>
        </is>
      </c>
      <c r="E3254" s="156" t="n">
        <v>2347</v>
      </c>
      <c r="F3254" s="156" t="n">
        <v>567150</v>
      </c>
      <c r="G3254" s="157" t="n">
        <v>241.65</v>
      </c>
      <c r="H3254" s="156" t="n">
        <v>2253</v>
      </c>
    </row>
    <row r="3255" ht="48" customHeight="1" s="113">
      <c r="A3255" s="158" t="n">
        <v>46174</v>
      </c>
      <c r="B3255" s="156" t="inlineStr">
        <is>
          <t>M020</t>
        </is>
      </c>
      <c r="C3255" s="156" t="inlineStr">
        <is>
          <t>GAZİEMİR-6</t>
        </is>
      </c>
      <c r="D3255" s="156" t="inlineStr">
        <is>
          <t>ALİ ÇELİK</t>
        </is>
      </c>
      <c r="E3255" s="156" t="n">
        <v>677</v>
      </c>
      <c r="F3255" s="156" t="n">
        <v>262060</v>
      </c>
      <c r="G3255" s="157" t="n">
        <v>387.09</v>
      </c>
      <c r="H3255" s="156" t="n">
        <v>674</v>
      </c>
    </row>
    <row r="3256" ht="48" customHeight="1" s="113">
      <c r="A3256" s="158" t="n">
        <v>46174</v>
      </c>
      <c r="B3256" s="156" t="inlineStr">
        <is>
          <t>M021</t>
        </is>
      </c>
      <c r="C3256" s="156" t="inlineStr">
        <is>
          <t>GAZİEMİR-7</t>
        </is>
      </c>
      <c r="D3256" s="156" t="inlineStr">
        <is>
          <t>ALİ ÇELİK</t>
        </is>
      </c>
      <c r="E3256" s="156" t="n">
        <v>3244</v>
      </c>
      <c r="F3256" s="156" t="n">
        <v>918866</v>
      </c>
      <c r="G3256" s="157" t="n">
        <v>283.25</v>
      </c>
      <c r="H3256" s="156" t="n">
        <v>3289</v>
      </c>
    </row>
    <row r="3257" ht="48" customHeight="1" s="113">
      <c r="A3257" s="158" t="n">
        <v>46174</v>
      </c>
      <c r="B3257" s="156" t="inlineStr">
        <is>
          <t>M022</t>
        </is>
      </c>
      <c r="C3257" s="156" t="inlineStr">
        <is>
          <t>GEDİZ</t>
        </is>
      </c>
      <c r="D3257" s="156" t="inlineStr">
        <is>
          <t>DERYA YARDIMCI</t>
        </is>
      </c>
      <c r="E3257" s="156" t="n">
        <v>927</v>
      </c>
      <c r="F3257" s="156" t="n">
        <v>363028</v>
      </c>
      <c r="G3257" s="157" t="n">
        <v>391.62</v>
      </c>
      <c r="H3257" s="156" t="n">
        <v>842</v>
      </c>
    </row>
    <row r="3258" ht="48" customHeight="1" s="113">
      <c r="A3258" s="158" t="n">
        <v>46174</v>
      </c>
      <c r="B3258" s="156" t="inlineStr">
        <is>
          <t>M023</t>
        </is>
      </c>
      <c r="C3258" s="156" t="inlineStr">
        <is>
          <t>GÖZTEPE</t>
        </is>
      </c>
      <c r="D3258" s="156" t="inlineStr">
        <is>
          <t>ERTAN TEKİ</t>
        </is>
      </c>
      <c r="E3258" s="156" t="n">
        <v>2781</v>
      </c>
      <c r="F3258" s="156" t="n">
        <v>864545</v>
      </c>
      <c r="G3258" s="157" t="n">
        <v>310.88</v>
      </c>
      <c r="H3258" s="156" t="n">
        <v>2951</v>
      </c>
    </row>
    <row r="3259" ht="48" customHeight="1" s="113">
      <c r="A3259" s="158" t="n">
        <v>46174</v>
      </c>
      <c r="B3259" s="156" t="inlineStr">
        <is>
          <t>M024</t>
        </is>
      </c>
      <c r="C3259" s="156" t="inlineStr">
        <is>
          <t>GÜMÜŞPALA</t>
        </is>
      </c>
      <c r="D3259" s="156" t="inlineStr">
        <is>
          <t>DERYA YARDIMCI</t>
        </is>
      </c>
      <c r="E3259" s="156" t="n">
        <v>3655</v>
      </c>
      <c r="F3259" s="156" t="n">
        <v>1920997</v>
      </c>
      <c r="G3259" s="157" t="n">
        <v>525.58</v>
      </c>
      <c r="H3259" s="156" t="n">
        <v>3510</v>
      </c>
    </row>
    <row r="3260" ht="24" customHeight="1" s="113">
      <c r="A3260" s="158" t="n">
        <v>46174</v>
      </c>
      <c r="B3260" s="156" t="inlineStr">
        <is>
          <t>M025</t>
        </is>
      </c>
      <c r="C3260" s="156" t="inlineStr">
        <is>
          <t>HAL DEPO</t>
        </is>
      </c>
      <c r="D3260" s="156" t="inlineStr">
        <is>
          <t>HALİT BAŞDAŞ</t>
        </is>
      </c>
      <c r="E3260" s="156" t="n">
        <v>0</v>
      </c>
      <c r="F3260" s="156" t="n">
        <v>0</v>
      </c>
      <c r="G3260" s="156" t="n">
        <v>0</v>
      </c>
      <c r="H3260" s="156" t="n">
        <v>0</v>
      </c>
    </row>
    <row r="3261" ht="36" customHeight="1" s="113">
      <c r="A3261" s="158" t="n">
        <v>46174</v>
      </c>
      <c r="B3261" s="156" t="inlineStr">
        <is>
          <t>M026</t>
        </is>
      </c>
      <c r="C3261" s="156" t="inlineStr">
        <is>
          <t>HARMANDALI</t>
        </is>
      </c>
      <c r="D3261" s="156" t="inlineStr">
        <is>
          <t>DERYA YARDIMCI</t>
        </is>
      </c>
      <c r="E3261" s="156" t="n">
        <v>3938</v>
      </c>
      <c r="F3261" s="156" t="n">
        <v>1592697</v>
      </c>
      <c r="G3261" s="157" t="n">
        <v>404.44</v>
      </c>
      <c r="H3261" s="156" t="n">
        <v>4132</v>
      </c>
    </row>
    <row r="3262" ht="24" customHeight="1" s="113">
      <c r="A3262" s="158" t="n">
        <v>46174</v>
      </c>
      <c r="B3262" s="156" t="inlineStr">
        <is>
          <t>M027</t>
        </is>
      </c>
      <c r="C3262" s="156" t="inlineStr">
        <is>
          <t>HATAY</t>
        </is>
      </c>
      <c r="D3262" s="156" t="inlineStr">
        <is>
          <t>ERTAN TEKİ</t>
        </is>
      </c>
      <c r="E3262" s="156" t="n">
        <v>4667</v>
      </c>
      <c r="F3262" s="156" t="n">
        <v>1448814</v>
      </c>
      <c r="G3262" s="157" t="n">
        <v>310.44</v>
      </c>
      <c r="H3262" s="156" t="n">
        <v>4463</v>
      </c>
    </row>
    <row r="3263" ht="36" customHeight="1" s="113">
      <c r="A3263" s="158" t="n">
        <v>46174</v>
      </c>
      <c r="B3263" s="156" t="inlineStr">
        <is>
          <t>M028</t>
        </is>
      </c>
      <c r="C3263" s="156" t="inlineStr">
        <is>
          <t>KARŞIYAKA-1</t>
        </is>
      </c>
      <c r="D3263" s="156" t="inlineStr">
        <is>
          <t>DERYA YARDIMCI</t>
        </is>
      </c>
      <c r="E3263" s="156" t="n">
        <v>3369</v>
      </c>
      <c r="F3263" s="156" t="n">
        <v>1166079</v>
      </c>
      <c r="G3263" s="157" t="n">
        <v>346.12</v>
      </c>
      <c r="H3263" s="156" t="n">
        <v>3532</v>
      </c>
    </row>
    <row r="3264" ht="36" customHeight="1" s="113">
      <c r="A3264" s="158" t="n">
        <v>46174</v>
      </c>
      <c r="B3264" s="156" t="inlineStr">
        <is>
          <t>M029</t>
        </is>
      </c>
      <c r="C3264" s="156" t="inlineStr">
        <is>
          <t>KARŞIYAKA-2</t>
        </is>
      </c>
      <c r="D3264" s="156" t="inlineStr">
        <is>
          <t>DERYA YARDIMCI</t>
        </is>
      </c>
      <c r="E3264" s="156" t="n">
        <v>1362</v>
      </c>
      <c r="F3264" s="156" t="n">
        <v>386677</v>
      </c>
      <c r="G3264" s="157" t="n">
        <v>283.9</v>
      </c>
      <c r="H3264" s="156" t="n">
        <v>1299</v>
      </c>
    </row>
    <row r="3265" ht="24" customHeight="1" s="113">
      <c r="A3265" s="158" t="n">
        <v>46174</v>
      </c>
      <c r="B3265" s="156" t="inlineStr">
        <is>
          <t>M030</t>
        </is>
      </c>
      <c r="C3265" s="156" t="inlineStr">
        <is>
          <t>MANAVKUYU</t>
        </is>
      </c>
      <c r="D3265" s="156" t="inlineStr">
        <is>
          <t>DERYA YARDIMCI</t>
        </is>
      </c>
      <c r="E3265" s="156" t="n">
        <v>1388</v>
      </c>
      <c r="F3265" s="156" t="n">
        <v>356690</v>
      </c>
      <c r="G3265" s="157" t="n">
        <v>256.98</v>
      </c>
      <c r="H3265" s="156" t="n">
        <v>1443</v>
      </c>
    </row>
    <row r="3266" ht="48" customHeight="1" s="113">
      <c r="A3266" s="158" t="n">
        <v>46174</v>
      </c>
      <c r="B3266" s="156" t="inlineStr">
        <is>
          <t>M031</t>
        </is>
      </c>
      <c r="C3266" s="156" t="inlineStr">
        <is>
          <t>MENDERES</t>
        </is>
      </c>
      <c r="D3266" s="156" t="inlineStr">
        <is>
          <t>CÜNEYT ÇIKRIKÇI - AYŞE AVCU</t>
        </is>
      </c>
      <c r="E3266" s="156" t="n">
        <v>2962</v>
      </c>
      <c r="F3266" s="156" t="n">
        <v>728416</v>
      </c>
      <c r="G3266" s="157" t="n">
        <v>245.92</v>
      </c>
      <c r="H3266" s="156" t="n">
        <v>2888</v>
      </c>
    </row>
    <row r="3267" ht="48" customHeight="1" s="113">
      <c r="A3267" s="158" t="n">
        <v>46174</v>
      </c>
      <c r="B3267" s="156" t="inlineStr">
        <is>
          <t>M032</t>
        </is>
      </c>
      <c r="C3267" s="156" t="inlineStr">
        <is>
          <t>MENDERES DEPO</t>
        </is>
      </c>
      <c r="D3267" s="156" t="inlineStr">
        <is>
          <t>AYHAN DAŞDEMİR</t>
        </is>
      </c>
      <c r="E3267" s="156" t="n">
        <v>0</v>
      </c>
      <c r="F3267" s="156" t="n">
        <v>0</v>
      </c>
      <c r="G3267" s="156" t="n">
        <v>0</v>
      </c>
      <c r="H3267" s="156" t="n">
        <v>0</v>
      </c>
    </row>
    <row r="3268" ht="48" customHeight="1" s="113">
      <c r="A3268" s="158" t="n">
        <v>46174</v>
      </c>
      <c r="B3268" s="156" t="inlineStr">
        <is>
          <t>M033</t>
        </is>
      </c>
      <c r="C3268" s="156" t="inlineStr">
        <is>
          <t>MERKEZ</t>
        </is>
      </c>
      <c r="D3268" s="156" t="inlineStr">
        <is>
          <t>GENEL MÜDÜR</t>
        </is>
      </c>
      <c r="E3268" s="156" t="n">
        <v>0</v>
      </c>
      <c r="F3268" s="156" t="n">
        <v>0</v>
      </c>
      <c r="G3268" s="156" t="n">
        <v>0</v>
      </c>
      <c r="H3268" s="156" t="n">
        <v>0</v>
      </c>
    </row>
    <row r="3269" ht="48" customHeight="1" s="113">
      <c r="A3269" s="158" t="n">
        <v>46174</v>
      </c>
      <c r="B3269" s="156" t="inlineStr">
        <is>
          <t>M034</t>
        </is>
      </c>
      <c r="C3269" s="156" t="inlineStr">
        <is>
          <t>NARLIDERE</t>
        </is>
      </c>
      <c r="D3269" s="156" t="inlineStr">
        <is>
          <t>ERTAN TEKİ</t>
        </is>
      </c>
      <c r="E3269" s="156" t="n">
        <v>3086</v>
      </c>
      <c r="F3269" s="156" t="n">
        <v>766144</v>
      </c>
      <c r="G3269" s="157" t="n">
        <v>248.26</v>
      </c>
      <c r="H3269" s="156" t="n">
        <v>2786</v>
      </c>
    </row>
    <row r="3270" ht="48" customHeight="1" s="113">
      <c r="A3270" s="158" t="n">
        <v>46174</v>
      </c>
      <c r="B3270" s="156" t="inlineStr">
        <is>
          <t>M035</t>
        </is>
      </c>
      <c r="C3270" s="156" t="inlineStr">
        <is>
          <t>OSMANGAZİ</t>
        </is>
      </c>
      <c r="D3270" s="156" t="inlineStr">
        <is>
          <t>DERYA YARDIMCI</t>
        </is>
      </c>
      <c r="E3270" s="156" t="n">
        <v>3049</v>
      </c>
      <c r="F3270" s="156" t="n">
        <v>892549</v>
      </c>
      <c r="G3270" s="157" t="n">
        <v>292.73</v>
      </c>
      <c r="H3270" s="156" t="n">
        <v>3270</v>
      </c>
    </row>
    <row r="3271" ht="48" customHeight="1" s="113">
      <c r="A3271" s="158" t="n">
        <v>46174</v>
      </c>
      <c r="B3271" s="156" t="inlineStr">
        <is>
          <t>M036</t>
        </is>
      </c>
      <c r="C3271" s="156" t="inlineStr">
        <is>
          <t>POLİGON</t>
        </is>
      </c>
      <c r="D3271" s="156" t="inlineStr">
        <is>
          <t>ERTAN TEKİ</t>
        </is>
      </c>
      <c r="E3271" s="156" t="n">
        <v>1498</v>
      </c>
      <c r="F3271" s="156" t="n">
        <v>383375</v>
      </c>
      <c r="G3271" s="157" t="n">
        <v>255.92</v>
      </c>
      <c r="H3271" s="156" t="n">
        <v>1601</v>
      </c>
    </row>
    <row r="3272" ht="48" customHeight="1" s="113">
      <c r="A3272" s="158" t="n">
        <v>46174</v>
      </c>
      <c r="B3272" s="156" t="inlineStr">
        <is>
          <t>M037</t>
        </is>
      </c>
      <c r="C3272" s="156" t="inlineStr">
        <is>
          <t>SEFERİHİSAR</t>
        </is>
      </c>
      <c r="D3272" s="156" t="inlineStr">
        <is>
          <t>ERTAN TEKİ</t>
        </is>
      </c>
      <c r="E3272" s="156" t="n">
        <v>3313</v>
      </c>
      <c r="F3272" s="156" t="n">
        <v>1337869</v>
      </c>
      <c r="G3272" s="157" t="n">
        <v>403.82</v>
      </c>
      <c r="H3272" s="156" t="n">
        <v>3446</v>
      </c>
    </row>
    <row r="3273" ht="36" customHeight="1" s="113">
      <c r="A3273" s="158" t="n">
        <v>46174</v>
      </c>
      <c r="B3273" s="156" t="inlineStr">
        <is>
          <t>M038</t>
        </is>
      </c>
      <c r="C3273" s="156" t="inlineStr">
        <is>
          <t>TORBALI 1</t>
        </is>
      </c>
      <c r="D3273" s="156" t="inlineStr">
        <is>
          <t>CÜNEYT ÇIKRIKÇI - AYŞE AVCU</t>
        </is>
      </c>
      <c r="E3273" s="156" t="n">
        <v>2199</v>
      </c>
      <c r="F3273" s="156" t="n">
        <v>1155259</v>
      </c>
      <c r="G3273" s="157" t="n">
        <v>525.36</v>
      </c>
      <c r="H3273" s="156" t="n">
        <v>2300</v>
      </c>
    </row>
    <row r="3274" ht="24" customHeight="1" s="113">
      <c r="A3274" s="158" t="n">
        <v>46174</v>
      </c>
      <c r="B3274" s="156" t="inlineStr">
        <is>
          <t>M039</t>
        </is>
      </c>
      <c r="C3274" s="156" t="inlineStr">
        <is>
          <t>TORBALI 2</t>
        </is>
      </c>
      <c r="D3274" s="156" t="inlineStr">
        <is>
          <t>CÜNEYT ÇIKRIKÇI - AYŞE AVCU</t>
        </is>
      </c>
      <c r="E3274" s="156" t="n">
        <v>2638</v>
      </c>
      <c r="F3274" s="156" t="n">
        <v>785153</v>
      </c>
      <c r="G3274" s="157" t="n">
        <v>297.63</v>
      </c>
      <c r="H3274" s="156" t="n">
        <v>2632</v>
      </c>
    </row>
    <row r="3275" ht="36" customHeight="1" s="113">
      <c r="A3275" s="158" t="n">
        <v>46174</v>
      </c>
      <c r="B3275" s="156" t="inlineStr">
        <is>
          <t>M040</t>
        </is>
      </c>
      <c r="C3275" s="156" t="inlineStr">
        <is>
          <t>TORBALI 3</t>
        </is>
      </c>
      <c r="D3275" s="156" t="inlineStr">
        <is>
          <t>CÜNEYT ÇIKRIKÇI - AYŞE AVCU</t>
        </is>
      </c>
      <c r="E3275" s="156" t="n">
        <v>2641</v>
      </c>
      <c r="F3275" s="156" t="n">
        <v>863313</v>
      </c>
      <c r="G3275" s="157" t="n">
        <v>326.89</v>
      </c>
      <c r="H3275" s="156" t="n">
        <v>2481</v>
      </c>
    </row>
    <row r="3276" ht="24" customHeight="1" s="113">
      <c r="A3276" s="158" t="n">
        <v>46174</v>
      </c>
      <c r="B3276" s="156" t="inlineStr">
        <is>
          <t>M041</t>
        </is>
      </c>
      <c r="C3276" s="156" t="inlineStr">
        <is>
          <t>TORBALI 4</t>
        </is>
      </c>
      <c r="D3276" s="156" t="inlineStr">
        <is>
          <t>CÜNEYT ÇIKRIKÇI - AYŞE AVCU</t>
        </is>
      </c>
      <c r="E3276" s="156" t="n">
        <v>4168</v>
      </c>
      <c r="F3276" s="156" t="n">
        <v>2162039</v>
      </c>
      <c r="G3276" s="157" t="n">
        <v>518.72</v>
      </c>
      <c r="H3276" s="156" t="n">
        <v>4009</v>
      </c>
    </row>
    <row r="3277" ht="36" customHeight="1" s="113">
      <c r="A3277" s="158" t="n">
        <v>46174</v>
      </c>
      <c r="B3277" s="156" t="inlineStr">
        <is>
          <t>M042</t>
        </is>
      </c>
      <c r="C3277" s="156" t="inlineStr">
        <is>
          <t>TORBALI 5</t>
        </is>
      </c>
      <c r="D3277" s="156" t="inlineStr">
        <is>
          <t>CÜNEYT ÇIKRIKÇI - AYŞE AVCU</t>
        </is>
      </c>
      <c r="E3277" s="156" t="n">
        <v>5066</v>
      </c>
      <c r="F3277" s="156" t="n">
        <v>1642140</v>
      </c>
      <c r="G3277" s="157" t="n">
        <v>324.15</v>
      </c>
      <c r="H3277" s="156" t="n">
        <v>5077</v>
      </c>
    </row>
    <row r="3278" ht="24" customHeight="1" s="113">
      <c r="A3278" s="158" t="n">
        <v>46174</v>
      </c>
      <c r="B3278" s="156" t="inlineStr">
        <is>
          <t>M043</t>
        </is>
      </c>
      <c r="C3278" s="156" t="inlineStr">
        <is>
          <t>YAPICIOĞLU</t>
        </is>
      </c>
      <c r="D3278" s="156" t="inlineStr">
        <is>
          <t>ERTAN TEKİ</t>
        </is>
      </c>
      <c r="E3278" s="156" t="n">
        <v>1379</v>
      </c>
      <c r="F3278" s="156" t="n">
        <v>670687</v>
      </c>
      <c r="G3278" s="157" t="n">
        <v>486.36</v>
      </c>
      <c r="H3278" s="156" t="n">
        <v>1316</v>
      </c>
    </row>
    <row r="3279" ht="36" customHeight="1" s="113">
      <c r="A3279" s="158" t="n">
        <v>46174</v>
      </c>
      <c r="B3279" s="156" t="inlineStr">
        <is>
          <t>M044</t>
        </is>
      </c>
      <c r="C3279" s="156" t="inlineStr">
        <is>
          <t>YEŞİLOVA</t>
        </is>
      </c>
      <c r="D3279" s="156" t="inlineStr">
        <is>
          <t>DERYA YARDIMCI</t>
        </is>
      </c>
      <c r="E3279" s="156" t="n">
        <v>830</v>
      </c>
      <c r="F3279" s="156" t="n">
        <v>199030</v>
      </c>
      <c r="G3279" s="157" t="n">
        <v>239.8</v>
      </c>
      <c r="H3279" s="156" t="n">
        <v>881</v>
      </c>
    </row>
    <row r="3280" ht="36" customHeight="1" s="113">
      <c r="A3280" s="158" t="n">
        <v>46174</v>
      </c>
      <c r="B3280" s="156" t="inlineStr">
        <is>
          <t>M045</t>
        </is>
      </c>
      <c r="C3280" s="156" t="inlineStr">
        <is>
          <t>Z1  ET DEPO</t>
        </is>
      </c>
      <c r="D3280" s="156" t="inlineStr">
        <is>
          <t>FARUK MALKOÇ</t>
        </is>
      </c>
      <c r="E3280" s="156" t="n">
        <v>0</v>
      </c>
      <c r="F3280" s="156" t="n">
        <v>0</v>
      </c>
      <c r="G3280" s="156" t="n">
        <v>0</v>
      </c>
      <c r="H3280" s="156" t="n">
        <v>0</v>
      </c>
    </row>
    <row r="3281" ht="36" customHeight="1" s="113">
      <c r="A3281" s="158" t="n">
        <v>46174</v>
      </c>
      <c r="B3281" s="156" t="inlineStr">
        <is>
          <t>M046</t>
        </is>
      </c>
      <c r="C3281" s="156" t="inlineStr">
        <is>
          <t>ÇAMDİBİ</t>
        </is>
      </c>
      <c r="D3281" s="156" t="inlineStr">
        <is>
          <t>DERYA YARDIMCI</t>
        </is>
      </c>
      <c r="E3281" s="156" t="n">
        <v>3587</v>
      </c>
      <c r="F3281" s="156" t="n">
        <v>836778</v>
      </c>
      <c r="G3281" s="157" t="n">
        <v>233.28</v>
      </c>
      <c r="H3281" s="156" t="n">
        <v>3827</v>
      </c>
    </row>
    <row r="3282" ht="48" customHeight="1" s="113">
      <c r="A3282" s="158" t="n">
        <v>46174</v>
      </c>
      <c r="B3282" s="156" t="inlineStr">
        <is>
          <t>M047</t>
        </is>
      </c>
      <c r="C3282" s="156" t="inlineStr">
        <is>
          <t>ÇİFTLİK</t>
        </is>
      </c>
      <c r="D3282" s="156" t="inlineStr">
        <is>
          <t>CEBRAİL ÇİÇEK</t>
        </is>
      </c>
      <c r="E3282" s="156" t="n">
        <v>0</v>
      </c>
      <c r="F3282" s="156" t="n">
        <v>0</v>
      </c>
      <c r="G3282" s="156" t="n">
        <v>0</v>
      </c>
      <c r="H3282" s="156" t="n">
        <v>0</v>
      </c>
    </row>
    <row r="3283" ht="36" customHeight="1" s="113">
      <c r="A3283" s="158" t="n">
        <v>46174</v>
      </c>
      <c r="B3283" s="156" t="inlineStr">
        <is>
          <t>M048</t>
        </is>
      </c>
      <c r="C3283" s="156" t="inlineStr">
        <is>
          <t>ÇİĞLİ</t>
        </is>
      </c>
      <c r="D3283" s="156" t="inlineStr">
        <is>
          <t>DERYA YARDIMCI</t>
        </is>
      </c>
      <c r="E3283" s="156" t="n">
        <v>2627</v>
      </c>
      <c r="F3283" s="156" t="n">
        <v>559975</v>
      </c>
      <c r="G3283" s="157" t="n">
        <v>213.16</v>
      </c>
      <c r="H3283" s="156" t="n">
        <v>2680</v>
      </c>
    </row>
    <row r="3284" ht="54.75" customHeight="1" s="113">
      <c r="A3284" s="158" t="n">
        <v>46174</v>
      </c>
      <c r="B3284" s="156" t="inlineStr">
        <is>
          <t>M049</t>
        </is>
      </c>
      <c r="C3284" s="156" t="inlineStr">
        <is>
          <t>ÖZDERE</t>
        </is>
      </c>
      <c r="D3284" s="156" t="inlineStr">
        <is>
          <t>CÜNEYT ÇIKRIKÇI - AYŞE AVCU</t>
        </is>
      </c>
      <c r="E3284" s="156" t="n">
        <v>950</v>
      </c>
      <c r="F3284" s="156" t="n">
        <v>317734</v>
      </c>
      <c r="G3284" s="157" t="n">
        <v>334.46</v>
      </c>
      <c r="H3284" s="156" t="n">
        <v>861</v>
      </c>
    </row>
    <row r="3285" ht="24" customHeight="1" s="113">
      <c r="A3285" s="158" t="n">
        <v>46174</v>
      </c>
      <c r="B3285" s="156" t="inlineStr">
        <is>
          <t>M050</t>
        </is>
      </c>
      <c r="C3285" s="156" t="inlineStr">
        <is>
          <t>İZMİRSPOR</t>
        </is>
      </c>
      <c r="D3285" s="156" t="inlineStr">
        <is>
          <t>ERTAN TEKİ</t>
        </is>
      </c>
      <c r="E3285" s="156" t="n">
        <v>4669</v>
      </c>
      <c r="F3285" s="156" t="n">
        <v>2482164</v>
      </c>
      <c r="G3285" s="157" t="n">
        <v>531.63</v>
      </c>
      <c r="H3285" s="156" t="n">
        <v>4446</v>
      </c>
    </row>
    <row r="3286" ht="36" customHeight="1" s="113">
      <c r="A3286" s="158" t="n">
        <v>46174</v>
      </c>
      <c r="B3286" s="156" t="inlineStr">
        <is>
          <t>M051</t>
        </is>
      </c>
      <c r="C3286" s="156" t="inlineStr">
        <is>
          <t>ŞİRİNYER</t>
        </is>
      </c>
      <c r="D3286" s="156" t="inlineStr">
        <is>
          <t>ERTAN TEKİ</t>
        </is>
      </c>
      <c r="E3286" s="156" t="n">
        <v>1060</v>
      </c>
      <c r="F3286" s="156" t="n">
        <v>490866</v>
      </c>
      <c r="G3286" s="157" t="n">
        <v>463.08</v>
      </c>
      <c r="H3286" s="156" t="n">
        <v>1009</v>
      </c>
    </row>
    <row r="3287" ht="24" customHeight="1" s="113">
      <c r="A3287" s="158" t="n">
        <v>46174</v>
      </c>
      <c r="B3287" s="156" t="inlineStr">
        <is>
          <t>M052</t>
        </is>
      </c>
      <c r="C3287" s="156" t="inlineStr">
        <is>
          <t>ŞİRİNYER 2</t>
        </is>
      </c>
      <c r="D3287" s="156" t="inlineStr">
        <is>
          <t>DERYA YARDIMCI</t>
        </is>
      </c>
      <c r="E3287" s="156" t="n">
        <v>2406</v>
      </c>
      <c r="F3287" s="156" t="n">
        <v>967353</v>
      </c>
      <c r="G3287" s="157" t="n">
        <v>402.06</v>
      </c>
      <c r="H3287" s="156" t="n">
        <v>2493</v>
      </c>
    </row>
    <row r="3288" ht="24" customHeight="1" s="113">
      <c r="A3288" s="158" t="n">
        <v>46174</v>
      </c>
      <c r="B3288" s="156" t="inlineStr">
        <is>
          <t>M057</t>
        </is>
      </c>
      <c r="C3288" s="156" t="inlineStr">
        <is>
          <t>BUCA2</t>
        </is>
      </c>
      <c r="D3288" s="156" t="inlineStr">
        <is>
          <t>ERTAN TEKİ</t>
        </is>
      </c>
      <c r="E3288" s="156" t="n">
        <v>0</v>
      </c>
      <c r="F3288" s="156" t="n">
        <v>0</v>
      </c>
      <c r="G3288" s="156" t="n">
        <v>0</v>
      </c>
      <c r="H3288" s="156" t="n">
        <v>0</v>
      </c>
    </row>
    <row r="3289" ht="48" customHeight="1" s="113">
      <c r="A3289" s="158" t="n">
        <v>46175</v>
      </c>
      <c r="B3289" s="156" t="inlineStr">
        <is>
          <t>M001</t>
        </is>
      </c>
      <c r="C3289" s="156" t="inlineStr">
        <is>
          <t>AKEVLER</t>
        </is>
      </c>
      <c r="D3289" s="156" t="inlineStr">
        <is>
          <t>ERTAN TEKİ</t>
        </is>
      </c>
      <c r="E3289" s="156" t="n">
        <v>1303</v>
      </c>
      <c r="F3289" s="156" t="n">
        <v>449275</v>
      </c>
      <c r="G3289" s="157" t="n">
        <v>344.8</v>
      </c>
      <c r="H3289" s="156" t="n">
        <v>1291</v>
      </c>
    </row>
    <row r="3290" ht="48" customHeight="1" s="113">
      <c r="A3290" s="158" t="n">
        <v>46175</v>
      </c>
      <c r="B3290" s="156" t="inlineStr">
        <is>
          <t>M002</t>
        </is>
      </c>
      <c r="C3290" s="156" t="inlineStr">
        <is>
          <t>AYDIN EFELER</t>
        </is>
      </c>
      <c r="D3290" s="156" t="inlineStr">
        <is>
          <t>CÜNEYT ÇIKRIKÇI - AYŞE AVCU</t>
        </is>
      </c>
      <c r="E3290" s="156" t="n">
        <v>2403</v>
      </c>
      <c r="F3290" s="156" t="n">
        <v>827302</v>
      </c>
      <c r="G3290" s="157" t="n">
        <v>344.28</v>
      </c>
      <c r="H3290" s="156" t="n">
        <v>2374</v>
      </c>
    </row>
    <row r="3291" ht="48" customHeight="1" s="113">
      <c r="A3291" s="158" t="n">
        <v>46175</v>
      </c>
      <c r="B3291" s="156" t="inlineStr">
        <is>
          <t>M003</t>
        </is>
      </c>
      <c r="C3291" s="156" t="inlineStr">
        <is>
          <t>AYDIN EFELER-2</t>
        </is>
      </c>
      <c r="D3291" s="156" t="inlineStr">
        <is>
          <t>CÜNEYT ÇIKRIKÇI - AYŞE AVCU</t>
        </is>
      </c>
      <c r="E3291" s="156" t="n">
        <v>1274</v>
      </c>
      <c r="F3291" s="156" t="n">
        <v>588205</v>
      </c>
      <c r="G3291" s="157" t="n">
        <v>461.7</v>
      </c>
      <c r="H3291" s="156" t="n">
        <v>1342</v>
      </c>
    </row>
    <row r="3292" ht="48" customHeight="1" s="113">
      <c r="A3292" s="158" t="n">
        <v>46175</v>
      </c>
      <c r="B3292" s="156" t="inlineStr">
        <is>
          <t>M004</t>
        </is>
      </c>
      <c r="C3292" s="156" t="inlineStr">
        <is>
          <t>AYDIN FATİH</t>
        </is>
      </c>
      <c r="D3292" s="156" t="inlineStr">
        <is>
          <t>CÜNEYT ÇIKRIKÇI - AYŞE AVCU</t>
        </is>
      </c>
      <c r="E3292" s="156" t="n">
        <v>1322</v>
      </c>
      <c r="F3292" s="156" t="n">
        <v>477369</v>
      </c>
      <c r="G3292" s="157" t="n">
        <v>361.1</v>
      </c>
      <c r="H3292" s="156" t="n">
        <v>1218</v>
      </c>
    </row>
    <row r="3293" ht="48" customHeight="1" s="113">
      <c r="A3293" s="158" t="n">
        <v>46175</v>
      </c>
      <c r="B3293" s="156" t="inlineStr">
        <is>
          <t>M005</t>
        </is>
      </c>
      <c r="C3293" s="156" t="inlineStr">
        <is>
          <t>AYDIN FATİH-2</t>
        </is>
      </c>
      <c r="D3293" s="156" t="inlineStr">
        <is>
          <t>CÜNEYT ÇIKRIKÇI - AYŞE AVCU</t>
        </is>
      </c>
      <c r="E3293" s="156" t="n">
        <v>1488</v>
      </c>
      <c r="F3293" s="156" t="n">
        <v>735771</v>
      </c>
      <c r="G3293" s="157" t="n">
        <v>494.47</v>
      </c>
      <c r="H3293" s="156" t="n">
        <v>1570</v>
      </c>
    </row>
    <row r="3294" ht="24" customHeight="1" s="113">
      <c r="A3294" s="158" t="n">
        <v>46175</v>
      </c>
      <c r="B3294" s="156" t="inlineStr">
        <is>
          <t>M006</t>
        </is>
      </c>
      <c r="C3294" s="156" t="inlineStr">
        <is>
          <t>AYDIN GİRNE</t>
        </is>
      </c>
      <c r="D3294" s="156" t="inlineStr">
        <is>
          <t>CÜNEYT ÇIKRIKÇI - AYŞE AVCU</t>
        </is>
      </c>
      <c r="E3294" s="156" t="n">
        <v>1748</v>
      </c>
      <c r="F3294" s="156" t="n">
        <v>395797</v>
      </c>
      <c r="G3294" s="157" t="n">
        <v>226.43</v>
      </c>
      <c r="H3294" s="156" t="n">
        <v>1641</v>
      </c>
    </row>
    <row r="3295" ht="36" customHeight="1" s="113">
      <c r="A3295" s="158" t="n">
        <v>46175</v>
      </c>
      <c r="B3295" s="156" t="inlineStr">
        <is>
          <t>M007</t>
        </is>
      </c>
      <c r="C3295" s="156" t="inlineStr">
        <is>
          <t>AYDIN MİMARSİNAN</t>
        </is>
      </c>
      <c r="D3295" s="156" t="inlineStr">
        <is>
          <t>CÜNEYT ÇIKRIKÇI - AYŞE AVCU</t>
        </is>
      </c>
      <c r="E3295" s="156" t="n">
        <v>3859</v>
      </c>
      <c r="F3295" s="156" t="n">
        <v>773294</v>
      </c>
      <c r="G3295" s="157" t="n">
        <v>200.39</v>
      </c>
      <c r="H3295" s="156" t="n">
        <v>4166</v>
      </c>
    </row>
    <row r="3296" ht="24" customHeight="1" s="113">
      <c r="A3296" s="158" t="n">
        <v>46175</v>
      </c>
      <c r="B3296" s="156" t="inlineStr">
        <is>
          <t>M008</t>
        </is>
      </c>
      <c r="C3296" s="156" t="inlineStr">
        <is>
          <t>AYRANCILAR</t>
        </is>
      </c>
      <c r="D3296" s="156" t="inlineStr">
        <is>
          <t>CÜNEYT ÇIKRIKÇI - AYŞE AVCU</t>
        </is>
      </c>
      <c r="E3296" s="156" t="n">
        <v>3467</v>
      </c>
      <c r="F3296" s="156" t="n">
        <v>815384</v>
      </c>
      <c r="G3296" s="157" t="n">
        <v>235.18</v>
      </c>
      <c r="H3296" s="156" t="n">
        <v>3214</v>
      </c>
    </row>
    <row r="3297" ht="36" customHeight="1" s="113">
      <c r="A3297" s="158" t="n">
        <v>46175</v>
      </c>
      <c r="B3297" s="156" t="inlineStr">
        <is>
          <t>M009</t>
        </is>
      </c>
      <c r="C3297" s="156" t="inlineStr">
        <is>
          <t>BALÇOVA</t>
        </is>
      </c>
      <c r="D3297" s="156" t="inlineStr">
        <is>
          <t>ERTAN TEKİ</t>
        </is>
      </c>
      <c r="E3297" s="156" t="n">
        <v>3112</v>
      </c>
      <c r="F3297" s="156" t="n">
        <v>615827</v>
      </c>
      <c r="G3297" s="157" t="n">
        <v>197.89</v>
      </c>
      <c r="H3297" s="156" t="n">
        <v>2857</v>
      </c>
    </row>
    <row r="3298" ht="24" customHeight="1" s="113">
      <c r="A3298" s="158" t="n">
        <v>46175</v>
      </c>
      <c r="B3298" s="156" t="inlineStr">
        <is>
          <t>M010</t>
        </is>
      </c>
      <c r="C3298" s="156" t="inlineStr">
        <is>
          <t>BAYRAKLI</t>
        </is>
      </c>
      <c r="D3298" s="156" t="inlineStr">
        <is>
          <t>DERYA YARDIMCI</t>
        </is>
      </c>
      <c r="E3298" s="156" t="n">
        <v>2916</v>
      </c>
      <c r="F3298" s="156" t="n">
        <v>839840</v>
      </c>
      <c r="G3298" s="157" t="n">
        <v>288.01</v>
      </c>
      <c r="H3298" s="156" t="n">
        <v>2759</v>
      </c>
    </row>
    <row r="3299" ht="36" customHeight="1" s="113">
      <c r="A3299" s="158" t="n">
        <v>46175</v>
      </c>
      <c r="B3299" s="156" t="inlineStr">
        <is>
          <t>M011</t>
        </is>
      </c>
      <c r="C3299" s="156" t="inlineStr">
        <is>
          <t>BOZYAKA</t>
        </is>
      </c>
      <c r="D3299" s="156" t="inlineStr">
        <is>
          <t>ERTAN TEKİ</t>
        </is>
      </c>
      <c r="E3299" s="156" t="n">
        <v>1913</v>
      </c>
      <c r="F3299" s="156" t="n">
        <v>873611</v>
      </c>
      <c r="G3299" s="157" t="n">
        <v>456.67</v>
      </c>
      <c r="H3299" s="156" t="n">
        <v>1889</v>
      </c>
    </row>
    <row r="3300" ht="48" customHeight="1" s="113">
      <c r="A3300" s="158" t="n">
        <v>46175</v>
      </c>
      <c r="B3300" s="156" t="inlineStr">
        <is>
          <t>M012</t>
        </is>
      </c>
      <c r="C3300" s="156" t="inlineStr">
        <is>
          <t xml:space="preserve">BUCA </t>
        </is>
      </c>
      <c r="D3300" s="156" t="inlineStr">
        <is>
          <t>DERYA YARDIMCI</t>
        </is>
      </c>
      <c r="E3300" s="156" t="n">
        <v>984</v>
      </c>
      <c r="F3300" s="156" t="n">
        <v>405441</v>
      </c>
      <c r="G3300" s="157" t="n">
        <v>412.03</v>
      </c>
      <c r="H3300" s="156" t="n">
        <v>967</v>
      </c>
    </row>
    <row r="3301" ht="24" customHeight="1" s="113">
      <c r="A3301" s="158" t="n">
        <v>46175</v>
      </c>
      <c r="B3301" s="156" t="inlineStr">
        <is>
          <t>M013</t>
        </is>
      </c>
      <c r="C3301" s="156" t="inlineStr">
        <is>
          <t>DEDEBAŞI</t>
        </is>
      </c>
      <c r="D3301" s="156" t="inlineStr">
        <is>
          <t>DERYA YARDIMCI</t>
        </is>
      </c>
      <c r="E3301" s="156" t="n">
        <v>3089</v>
      </c>
      <c r="F3301" s="156" t="n">
        <v>1343491</v>
      </c>
      <c r="G3301" s="157" t="n">
        <v>434.93</v>
      </c>
      <c r="H3301" s="156" t="n">
        <v>2957</v>
      </c>
    </row>
    <row r="3302" ht="24" customHeight="1" s="113">
      <c r="A3302" s="158" t="n">
        <v>46175</v>
      </c>
      <c r="B3302" s="156" t="inlineStr">
        <is>
          <t>M014</t>
        </is>
      </c>
      <c r="C3302" s="156" t="inlineStr">
        <is>
          <t>ESKİİZMİR</t>
        </is>
      </c>
      <c r="D3302" s="156" t="inlineStr">
        <is>
          <t>ERTAN TEKİ</t>
        </is>
      </c>
      <c r="E3302" s="156" t="n">
        <v>1747</v>
      </c>
      <c r="F3302" s="156" t="n">
        <v>726046</v>
      </c>
      <c r="G3302" s="157" t="n">
        <v>415.6</v>
      </c>
      <c r="H3302" s="156" t="n">
        <v>1661</v>
      </c>
    </row>
    <row r="3303" ht="36" customHeight="1" s="113">
      <c r="A3303" s="158" t="n">
        <v>46175</v>
      </c>
      <c r="B3303" s="156" t="inlineStr">
        <is>
          <t>M015</t>
        </is>
      </c>
      <c r="C3303" s="156" t="inlineStr">
        <is>
          <t>GAZİEMİR-1</t>
        </is>
      </c>
      <c r="D3303" s="156" t="inlineStr">
        <is>
          <t>ALİ ÇELİK</t>
        </is>
      </c>
      <c r="E3303" s="156" t="n">
        <v>2091</v>
      </c>
      <c r="F3303" s="156" t="n">
        <v>757066</v>
      </c>
      <c r="G3303" s="157" t="n">
        <v>362.06</v>
      </c>
      <c r="H3303" s="156" t="n">
        <v>2057</v>
      </c>
    </row>
    <row r="3304" ht="36" customHeight="1" s="113">
      <c r="A3304" s="158" t="n">
        <v>46175</v>
      </c>
      <c r="B3304" s="156" t="inlineStr">
        <is>
          <t>M016</t>
        </is>
      </c>
      <c r="C3304" s="156" t="inlineStr">
        <is>
          <t>GAZİEMİR-2</t>
        </is>
      </c>
      <c r="D3304" s="156" t="inlineStr">
        <is>
          <t>ALİ ÇELİK</t>
        </is>
      </c>
      <c r="E3304" s="156" t="n">
        <v>3095</v>
      </c>
      <c r="F3304" s="156" t="n">
        <v>1134405</v>
      </c>
      <c r="G3304" s="157" t="n">
        <v>366.53</v>
      </c>
      <c r="H3304" s="156" t="n">
        <v>3187</v>
      </c>
    </row>
    <row r="3305" ht="24" customHeight="1" s="113">
      <c r="A3305" s="158" t="n">
        <v>46175</v>
      </c>
      <c r="B3305" s="156" t="inlineStr">
        <is>
          <t>M017</t>
        </is>
      </c>
      <c r="C3305" s="156" t="inlineStr">
        <is>
          <t>GAZİEMİR-3</t>
        </is>
      </c>
      <c r="D3305" s="156" t="inlineStr">
        <is>
          <t>ALİ ÇELİK</t>
        </is>
      </c>
      <c r="E3305" s="156" t="n">
        <v>2156</v>
      </c>
      <c r="F3305" s="156" t="n">
        <v>644349</v>
      </c>
      <c r="G3305" s="157" t="n">
        <v>298.86</v>
      </c>
      <c r="H3305" s="156" t="n">
        <v>2026</v>
      </c>
    </row>
    <row r="3306" ht="24" customHeight="1" s="113">
      <c r="A3306" s="158" t="n">
        <v>46175</v>
      </c>
      <c r="B3306" s="156" t="inlineStr">
        <is>
          <t>M018</t>
        </is>
      </c>
      <c r="C3306" s="156" t="inlineStr">
        <is>
          <t>GAZİEMİR-4</t>
        </is>
      </c>
      <c r="D3306" s="156" t="inlineStr">
        <is>
          <t>ALİ ÇELİK</t>
        </is>
      </c>
      <c r="E3306" s="156" t="n">
        <v>1776</v>
      </c>
      <c r="F3306" s="156" t="n">
        <v>666617</v>
      </c>
      <c r="G3306" s="157" t="n">
        <v>375.35</v>
      </c>
      <c r="H3306" s="156" t="n">
        <v>1637</v>
      </c>
    </row>
    <row r="3307" ht="24" customHeight="1" s="113">
      <c r="A3307" s="158" t="n">
        <v>46175</v>
      </c>
      <c r="B3307" s="156" t="inlineStr">
        <is>
          <t>M019</t>
        </is>
      </c>
      <c r="C3307" s="156" t="inlineStr">
        <is>
          <t>GAZİEMİR-5</t>
        </is>
      </c>
      <c r="D3307" s="156" t="inlineStr">
        <is>
          <t>ALİ ÇELİK</t>
        </is>
      </c>
      <c r="E3307" s="156" t="n">
        <v>2326</v>
      </c>
      <c r="F3307" s="156" t="n">
        <v>481183</v>
      </c>
      <c r="G3307" s="157" t="n">
        <v>206.87</v>
      </c>
      <c r="H3307" s="156" t="n">
        <v>2203</v>
      </c>
    </row>
    <row r="3308" ht="27.75" customHeight="1" s="113">
      <c r="A3308" s="158" t="n">
        <v>46175</v>
      </c>
      <c r="B3308" s="156" t="inlineStr">
        <is>
          <t>M020</t>
        </is>
      </c>
      <c r="C3308" s="156" t="inlineStr">
        <is>
          <t>GAZİEMİR-6</t>
        </is>
      </c>
      <c r="D3308" s="156" t="inlineStr">
        <is>
          <t>ALİ ÇELİK</t>
        </is>
      </c>
      <c r="E3308" s="156" t="n">
        <v>722</v>
      </c>
      <c r="F3308" s="156" t="n">
        <v>331132</v>
      </c>
      <c r="G3308" s="157" t="n">
        <v>458.63</v>
      </c>
      <c r="H3308" s="156" t="n">
        <v>718</v>
      </c>
    </row>
    <row r="3309" ht="24" customHeight="1" s="113">
      <c r="A3309" s="158" t="n">
        <v>46175</v>
      </c>
      <c r="B3309" s="156" t="inlineStr">
        <is>
          <t>M021</t>
        </is>
      </c>
      <c r="C3309" s="156" t="inlineStr">
        <is>
          <t>GAZİEMİR-7</t>
        </is>
      </c>
      <c r="D3309" s="156" t="inlineStr">
        <is>
          <t>ALİ ÇELİK</t>
        </is>
      </c>
      <c r="E3309" s="156" t="n">
        <v>3880</v>
      </c>
      <c r="F3309" s="156" t="n">
        <v>1193498</v>
      </c>
      <c r="G3309" s="157" t="n">
        <v>307.6</v>
      </c>
      <c r="H3309" s="156" t="n">
        <v>3492</v>
      </c>
    </row>
    <row r="3310" ht="48" customHeight="1" s="113">
      <c r="A3310" s="158" t="n">
        <v>46175</v>
      </c>
      <c r="B3310" s="156" t="inlineStr">
        <is>
          <t>M022</t>
        </is>
      </c>
      <c r="C3310" s="156" t="inlineStr">
        <is>
          <t>GEDİZ</t>
        </is>
      </c>
      <c r="D3310" s="156" t="inlineStr">
        <is>
          <t>DERYA YARDIMCI</t>
        </is>
      </c>
      <c r="E3310" s="156" t="n">
        <v>1303</v>
      </c>
      <c r="F3310" s="156" t="n">
        <v>444793</v>
      </c>
      <c r="G3310" s="157" t="n">
        <v>341.36</v>
      </c>
      <c r="H3310" s="156" t="n">
        <v>1296</v>
      </c>
    </row>
    <row r="3311" ht="48" customHeight="1" s="113">
      <c r="A3311" s="158" t="n">
        <v>46175</v>
      </c>
      <c r="B3311" s="156" t="inlineStr">
        <is>
          <t>M023</t>
        </is>
      </c>
      <c r="C3311" s="156" t="inlineStr">
        <is>
          <t>GÖZTEPE</t>
        </is>
      </c>
      <c r="D3311" s="156" t="inlineStr">
        <is>
          <t>ERTAN TEKİ</t>
        </is>
      </c>
      <c r="E3311" s="156" t="n">
        <v>3150</v>
      </c>
      <c r="F3311" s="156" t="n">
        <v>978849</v>
      </c>
      <c r="G3311" s="157" t="n">
        <v>310.75</v>
      </c>
      <c r="H3311" s="156" t="n">
        <v>2886</v>
      </c>
    </row>
    <row r="3312" ht="48" customHeight="1" s="113">
      <c r="A3312" s="158" t="n">
        <v>46175</v>
      </c>
      <c r="B3312" s="156" t="inlineStr">
        <is>
          <t>M024</t>
        </is>
      </c>
      <c r="C3312" s="156" t="inlineStr">
        <is>
          <t>GÜMÜŞPALA</t>
        </is>
      </c>
      <c r="D3312" s="156" t="inlineStr">
        <is>
          <t>DERYA YARDIMCI</t>
        </is>
      </c>
      <c r="E3312" s="156" t="n">
        <v>4990</v>
      </c>
      <c r="F3312" s="156" t="n">
        <v>2292154</v>
      </c>
      <c r="G3312" s="157" t="n">
        <v>459.35</v>
      </c>
      <c r="H3312" s="156" t="n">
        <v>5368</v>
      </c>
    </row>
    <row r="3313" ht="48" customHeight="1" s="113">
      <c r="A3313" s="158" t="n">
        <v>46175</v>
      </c>
      <c r="B3313" s="156" t="inlineStr">
        <is>
          <t>M025</t>
        </is>
      </c>
      <c r="C3313" s="156" t="inlineStr">
        <is>
          <t>HAL DEPO</t>
        </is>
      </c>
      <c r="D3313" s="156" t="inlineStr">
        <is>
          <t>HALİT BAŞDAŞ</t>
        </is>
      </c>
      <c r="E3313" s="156" t="n">
        <v>0</v>
      </c>
      <c r="F3313" s="156" t="n">
        <v>0</v>
      </c>
      <c r="G3313" s="156" t="n">
        <v>0</v>
      </c>
      <c r="H3313" s="156" t="n">
        <v>0</v>
      </c>
    </row>
    <row r="3314" ht="48" customHeight="1" s="113">
      <c r="A3314" s="158" t="n">
        <v>46175</v>
      </c>
      <c r="B3314" s="156" t="inlineStr">
        <is>
          <t>M026</t>
        </is>
      </c>
      <c r="C3314" s="156" t="inlineStr">
        <is>
          <t>HARMANDALI</t>
        </is>
      </c>
      <c r="D3314" s="156" t="inlineStr">
        <is>
          <t>DERYA YARDIMCI</t>
        </is>
      </c>
      <c r="E3314" s="156" t="n">
        <v>2881</v>
      </c>
      <c r="F3314" s="156" t="n">
        <v>1093138</v>
      </c>
      <c r="G3314" s="157" t="n">
        <v>379.43</v>
      </c>
      <c r="H3314" s="156" t="n">
        <v>2696</v>
      </c>
    </row>
    <row r="3315" ht="48" customHeight="1" s="113">
      <c r="A3315" s="158" t="n">
        <v>46175</v>
      </c>
      <c r="B3315" s="156" t="inlineStr">
        <is>
          <t>M027</t>
        </is>
      </c>
      <c r="C3315" s="156" t="inlineStr">
        <is>
          <t>HATAY</t>
        </is>
      </c>
      <c r="D3315" s="156" t="inlineStr">
        <is>
          <t>ERTAN TEKİ</t>
        </is>
      </c>
      <c r="E3315" s="156" t="n">
        <v>3623</v>
      </c>
      <c r="F3315" s="156" t="n">
        <v>1275751</v>
      </c>
      <c r="G3315" s="157" t="n">
        <v>352.13</v>
      </c>
      <c r="H3315" s="156" t="n">
        <v>3841</v>
      </c>
    </row>
    <row r="3316" ht="48" customHeight="1" s="113">
      <c r="A3316" s="158" t="n">
        <v>46175</v>
      </c>
      <c r="B3316" s="156" t="inlineStr">
        <is>
          <t>M028</t>
        </is>
      </c>
      <c r="C3316" s="156" t="inlineStr">
        <is>
          <t>KARŞIYAKA-1</t>
        </is>
      </c>
      <c r="D3316" s="156" t="inlineStr">
        <is>
          <t>DERYA YARDIMCI</t>
        </is>
      </c>
      <c r="E3316" s="156" t="n">
        <v>2838</v>
      </c>
      <c r="F3316" s="156" t="n">
        <v>1176130</v>
      </c>
      <c r="G3316" s="157" t="n">
        <v>414.42</v>
      </c>
      <c r="H3316" s="156" t="n">
        <v>2617</v>
      </c>
    </row>
    <row r="3317" ht="24" customHeight="1" s="113">
      <c r="A3317" s="158" t="n">
        <v>46175</v>
      </c>
      <c r="B3317" s="156" t="inlineStr">
        <is>
          <t>M029</t>
        </is>
      </c>
      <c r="C3317" s="156" t="inlineStr">
        <is>
          <t>KARŞIYAKA-2</t>
        </is>
      </c>
      <c r="D3317" s="156" t="inlineStr">
        <is>
          <t>DERYA YARDIMCI</t>
        </is>
      </c>
      <c r="E3317" s="156" t="n">
        <v>1278</v>
      </c>
      <c r="F3317" s="156" t="n">
        <v>298210</v>
      </c>
      <c r="G3317" s="157" t="n">
        <v>233.34</v>
      </c>
      <c r="H3317" s="156" t="n">
        <v>1295</v>
      </c>
    </row>
    <row r="3318" ht="36" customHeight="1" s="113">
      <c r="A3318" s="158" t="n">
        <v>46175</v>
      </c>
      <c r="B3318" s="156" t="inlineStr">
        <is>
          <t>M030</t>
        </is>
      </c>
      <c r="C3318" s="156" t="inlineStr">
        <is>
          <t>MANAVKUYU</t>
        </is>
      </c>
      <c r="D3318" s="156" t="inlineStr">
        <is>
          <t>DERYA YARDIMCI</t>
        </is>
      </c>
      <c r="E3318" s="156" t="n">
        <v>1525</v>
      </c>
      <c r="F3318" s="156" t="n">
        <v>410198</v>
      </c>
      <c r="G3318" s="157" t="n">
        <v>268.98</v>
      </c>
      <c r="H3318" s="156" t="n">
        <v>1622</v>
      </c>
    </row>
    <row r="3319" ht="24" customHeight="1" s="113">
      <c r="A3319" s="158" t="n">
        <v>46175</v>
      </c>
      <c r="B3319" s="156" t="inlineStr">
        <is>
          <t>M031</t>
        </is>
      </c>
      <c r="C3319" s="156" t="inlineStr">
        <is>
          <t>MENDERES</t>
        </is>
      </c>
      <c r="D3319" s="156" t="inlineStr">
        <is>
          <t>CÜNEYT ÇIKRIKÇI - AYŞE AVCU</t>
        </is>
      </c>
      <c r="E3319" s="156" t="n">
        <v>3681</v>
      </c>
      <c r="F3319" s="156" t="n">
        <v>840064</v>
      </c>
      <c r="G3319" s="157" t="n">
        <v>228.22</v>
      </c>
      <c r="H3319" s="156" t="n">
        <v>3502</v>
      </c>
    </row>
    <row r="3320" ht="36" customHeight="1" s="113">
      <c r="A3320" s="158" t="n">
        <v>46175</v>
      </c>
      <c r="B3320" s="156" t="inlineStr">
        <is>
          <t>M032</t>
        </is>
      </c>
      <c r="C3320" s="156" t="inlineStr">
        <is>
          <t>MENDERES DEPO</t>
        </is>
      </c>
      <c r="D3320" s="156" t="inlineStr">
        <is>
          <t>AYHAN DAŞDEMİR</t>
        </is>
      </c>
      <c r="E3320" s="156" t="n">
        <v>0</v>
      </c>
      <c r="F3320" s="156" t="n">
        <v>0</v>
      </c>
      <c r="G3320" s="156" t="n">
        <v>0</v>
      </c>
      <c r="H3320" s="156" t="n">
        <v>0</v>
      </c>
    </row>
    <row r="3321" ht="36" customHeight="1" s="113">
      <c r="A3321" s="158" t="n">
        <v>46175</v>
      </c>
      <c r="B3321" s="156" t="inlineStr">
        <is>
          <t>M033</t>
        </is>
      </c>
      <c r="C3321" s="156" t="inlineStr">
        <is>
          <t>MERKEZ</t>
        </is>
      </c>
      <c r="D3321" s="156" t="inlineStr">
        <is>
          <t>GENEL MÜDÜR</t>
        </is>
      </c>
      <c r="E3321" s="156" t="n">
        <v>0</v>
      </c>
      <c r="F3321" s="156" t="n">
        <v>0</v>
      </c>
      <c r="G3321" s="156" t="n">
        <v>0</v>
      </c>
      <c r="H3321" s="156" t="n">
        <v>0</v>
      </c>
    </row>
    <row r="3322" ht="24" customHeight="1" s="113">
      <c r="A3322" s="158" t="n">
        <v>46175</v>
      </c>
      <c r="B3322" s="156" t="inlineStr">
        <is>
          <t>M034</t>
        </is>
      </c>
      <c r="C3322" s="156" t="inlineStr">
        <is>
          <t>NARLIDERE</t>
        </is>
      </c>
      <c r="D3322" s="156" t="inlineStr">
        <is>
          <t>ERTAN TEKİ</t>
        </is>
      </c>
      <c r="E3322" s="156" t="n">
        <v>2749</v>
      </c>
      <c r="F3322" s="156" t="n">
        <v>696894</v>
      </c>
      <c r="G3322" s="157" t="n">
        <v>253.51</v>
      </c>
      <c r="H3322" s="156" t="n">
        <v>2882</v>
      </c>
    </row>
    <row r="3323" ht="48" customHeight="1" s="113">
      <c r="A3323" s="158" t="n">
        <v>46175</v>
      </c>
      <c r="B3323" s="156" t="inlineStr">
        <is>
          <t>M035</t>
        </is>
      </c>
      <c r="C3323" s="156" t="inlineStr">
        <is>
          <t>OSMANGAZİ</t>
        </is>
      </c>
      <c r="D3323" s="156" t="inlineStr">
        <is>
          <t>DERYA YARDIMCI</t>
        </is>
      </c>
      <c r="E3323" s="156" t="n">
        <v>3542</v>
      </c>
      <c r="F3323" s="156" t="n">
        <v>1170559</v>
      </c>
      <c r="G3323" s="157" t="n">
        <v>330.48</v>
      </c>
      <c r="H3323" s="156" t="n">
        <v>3395</v>
      </c>
    </row>
    <row r="3324" ht="48" customHeight="1" s="113">
      <c r="A3324" s="158" t="n">
        <v>46175</v>
      </c>
      <c r="B3324" s="156" t="inlineStr">
        <is>
          <t>M036</t>
        </is>
      </c>
      <c r="C3324" s="156" t="inlineStr">
        <is>
          <t>POLİGON</t>
        </is>
      </c>
      <c r="D3324" s="156" t="inlineStr">
        <is>
          <t>ERTAN TEKİ</t>
        </is>
      </c>
      <c r="E3324" s="156" t="n">
        <v>1835</v>
      </c>
      <c r="F3324" s="156" t="n">
        <v>397713</v>
      </c>
      <c r="G3324" s="157" t="n">
        <v>216.74</v>
      </c>
      <c r="H3324" s="156" t="n">
        <v>1883</v>
      </c>
    </row>
    <row r="3325" ht="48" customHeight="1" s="113">
      <c r="A3325" s="158" t="n">
        <v>46175</v>
      </c>
      <c r="B3325" s="156" t="inlineStr">
        <is>
          <t>M037</t>
        </is>
      </c>
      <c r="C3325" s="156" t="inlineStr">
        <is>
          <t>SEFERİHİSAR</t>
        </is>
      </c>
      <c r="D3325" s="156" t="inlineStr">
        <is>
          <t>ERTAN TEKİ</t>
        </is>
      </c>
      <c r="E3325" s="156" t="n">
        <v>3724</v>
      </c>
      <c r="F3325" s="156" t="n">
        <v>1664934</v>
      </c>
      <c r="G3325" s="157" t="n">
        <v>447.08</v>
      </c>
      <c r="H3325" s="156" t="n">
        <v>3767</v>
      </c>
    </row>
    <row r="3326" ht="48" customHeight="1" s="113">
      <c r="A3326" s="158" t="n">
        <v>46175</v>
      </c>
      <c r="B3326" s="156" t="inlineStr">
        <is>
          <t>M038</t>
        </is>
      </c>
      <c r="C3326" s="156" t="inlineStr">
        <is>
          <t>TORBALI 1</t>
        </is>
      </c>
      <c r="D3326" s="156" t="inlineStr">
        <is>
          <t>CÜNEYT ÇIKRIKÇI - AYŞE AVCU</t>
        </is>
      </c>
      <c r="E3326" s="156" t="n">
        <v>2186</v>
      </c>
      <c r="F3326" s="156" t="n">
        <v>987488</v>
      </c>
      <c r="G3326" s="157" t="n">
        <v>451.73</v>
      </c>
      <c r="H3326" s="156" t="n">
        <v>2290</v>
      </c>
    </row>
    <row r="3327" ht="48" customHeight="1" s="113">
      <c r="A3327" s="158" t="n">
        <v>46175</v>
      </c>
      <c r="B3327" s="156" t="inlineStr">
        <is>
          <t>M039</t>
        </is>
      </c>
      <c r="C3327" s="156" t="inlineStr">
        <is>
          <t>TORBALI 2</t>
        </is>
      </c>
      <c r="D3327" s="156" t="inlineStr">
        <is>
          <t>CÜNEYT ÇIKRIKÇI - AYŞE AVCU</t>
        </is>
      </c>
      <c r="E3327" s="156" t="n">
        <v>3611</v>
      </c>
      <c r="F3327" s="156" t="n">
        <v>1088786</v>
      </c>
      <c r="G3327" s="157" t="n">
        <v>301.52</v>
      </c>
      <c r="H3327" s="156" t="n">
        <v>3838</v>
      </c>
    </row>
    <row r="3328" ht="48" customHeight="1" s="113">
      <c r="A3328" s="158" t="n">
        <v>46175</v>
      </c>
      <c r="B3328" s="156" t="inlineStr">
        <is>
          <t>M040</t>
        </is>
      </c>
      <c r="C3328" s="156" t="inlineStr">
        <is>
          <t>TORBALI 3</t>
        </is>
      </c>
      <c r="D3328" s="156" t="inlineStr">
        <is>
          <t>CÜNEYT ÇIKRIKÇI - AYŞE AVCU</t>
        </is>
      </c>
      <c r="E3328" s="156" t="n">
        <v>2620</v>
      </c>
      <c r="F3328" s="156" t="n">
        <v>694208</v>
      </c>
      <c r="G3328" s="157" t="n">
        <v>264.96</v>
      </c>
      <c r="H3328" s="156" t="n">
        <v>2396</v>
      </c>
    </row>
    <row r="3329" ht="48" customHeight="1" s="113">
      <c r="A3329" s="158" t="n">
        <v>46175</v>
      </c>
      <c r="B3329" s="156" t="inlineStr">
        <is>
          <t>M041</t>
        </is>
      </c>
      <c r="C3329" s="156" t="inlineStr">
        <is>
          <t>TORBALI 4</t>
        </is>
      </c>
      <c r="D3329" s="156" t="inlineStr">
        <is>
          <t>CÜNEYT ÇIKRIKÇI - AYŞE AVCU</t>
        </is>
      </c>
      <c r="E3329" s="156" t="n">
        <v>4104</v>
      </c>
      <c r="F3329" s="156" t="n">
        <v>1894676</v>
      </c>
      <c r="G3329" s="157" t="n">
        <v>461.67</v>
      </c>
      <c r="H3329" s="156" t="n">
        <v>3721</v>
      </c>
    </row>
    <row r="3330" ht="36" customHeight="1" s="113">
      <c r="A3330" s="158" t="n">
        <v>46175</v>
      </c>
      <c r="B3330" s="156" t="inlineStr">
        <is>
          <t>M042</t>
        </is>
      </c>
      <c r="C3330" s="156" t="inlineStr">
        <is>
          <t>TORBALI 5</t>
        </is>
      </c>
      <c r="D3330" s="156" t="inlineStr">
        <is>
          <t>CÜNEYT ÇIKRIKÇI - AYŞE AVCU</t>
        </is>
      </c>
      <c r="E3330" s="156" t="n">
        <v>4116</v>
      </c>
      <c r="F3330" s="156" t="n">
        <v>1234958</v>
      </c>
      <c r="G3330" s="157" t="n">
        <v>300.04</v>
      </c>
      <c r="H3330" s="156" t="n">
        <v>4131</v>
      </c>
    </row>
    <row r="3331" ht="24" customHeight="1" s="113">
      <c r="A3331" s="158" t="n">
        <v>46175</v>
      </c>
      <c r="B3331" s="156" t="inlineStr">
        <is>
          <t>M043</t>
        </is>
      </c>
      <c r="C3331" s="156" t="inlineStr">
        <is>
          <t>YAPICIOĞLU</t>
        </is>
      </c>
      <c r="D3331" s="156" t="inlineStr">
        <is>
          <t>ERTAN TEKİ</t>
        </is>
      </c>
      <c r="E3331" s="156" t="n">
        <v>1621</v>
      </c>
      <c r="F3331" s="156" t="n">
        <v>721692</v>
      </c>
      <c r="G3331" s="157" t="n">
        <v>445.21</v>
      </c>
      <c r="H3331" s="156" t="n">
        <v>1726</v>
      </c>
    </row>
    <row r="3332" ht="36" customHeight="1" s="113">
      <c r="A3332" s="158" t="n">
        <v>46175</v>
      </c>
      <c r="B3332" s="156" t="inlineStr">
        <is>
          <t>M044</t>
        </is>
      </c>
      <c r="C3332" s="156" t="inlineStr">
        <is>
          <t>YEŞİLOVA</t>
        </is>
      </c>
      <c r="D3332" s="156" t="inlineStr">
        <is>
          <t>DERYA YARDIMCI</t>
        </is>
      </c>
      <c r="E3332" s="156" t="n">
        <v>829</v>
      </c>
      <c r="F3332" s="156" t="n">
        <v>174067</v>
      </c>
      <c r="G3332" s="157" t="n">
        <v>209.97</v>
      </c>
      <c r="H3332" s="156" t="n">
        <v>824</v>
      </c>
    </row>
    <row r="3333" ht="24" customHeight="1" s="113">
      <c r="A3333" s="158" t="n">
        <v>46175</v>
      </c>
      <c r="B3333" s="156" t="inlineStr">
        <is>
          <t>M045</t>
        </is>
      </c>
      <c r="C3333" s="156" t="inlineStr">
        <is>
          <t>Z1  ET DEPO</t>
        </is>
      </c>
      <c r="D3333" s="156" t="inlineStr">
        <is>
          <t>FARUK MALKOÇ</t>
        </is>
      </c>
      <c r="E3333" s="156" t="n">
        <v>0</v>
      </c>
      <c r="F3333" s="156" t="n">
        <v>0</v>
      </c>
      <c r="G3333" s="156" t="n">
        <v>0</v>
      </c>
      <c r="H3333" s="156" t="n">
        <v>0</v>
      </c>
    </row>
    <row r="3334" ht="36" customHeight="1" s="113">
      <c r="A3334" s="158" t="n">
        <v>46175</v>
      </c>
      <c r="B3334" s="156" t="inlineStr">
        <is>
          <t>M046</t>
        </is>
      </c>
      <c r="C3334" s="156" t="inlineStr">
        <is>
          <t>ÇAMDİBİ</t>
        </is>
      </c>
      <c r="D3334" s="156" t="inlineStr">
        <is>
          <t>DERYA YARDIMCI</t>
        </is>
      </c>
      <c r="E3334" s="156" t="n">
        <v>3276</v>
      </c>
      <c r="F3334" s="156" t="n">
        <v>672265</v>
      </c>
      <c r="G3334" s="157" t="n">
        <v>205.21</v>
      </c>
      <c r="H3334" s="156" t="n">
        <v>3199</v>
      </c>
    </row>
    <row r="3335" ht="24" customHeight="1" s="113">
      <c r="A3335" s="158" t="n">
        <v>46175</v>
      </c>
      <c r="B3335" s="156" t="inlineStr">
        <is>
          <t>M047</t>
        </is>
      </c>
      <c r="C3335" s="156" t="inlineStr">
        <is>
          <t>ÇİFTLİK</t>
        </is>
      </c>
      <c r="D3335" s="156" t="inlineStr">
        <is>
          <t>CEBRAİL ÇİÇEK</t>
        </is>
      </c>
      <c r="E3335" s="156" t="n">
        <v>0</v>
      </c>
      <c r="F3335" s="156" t="n">
        <v>0</v>
      </c>
      <c r="G3335" s="156" t="n">
        <v>0</v>
      </c>
      <c r="H3335" s="156" t="n">
        <v>0</v>
      </c>
    </row>
    <row r="3336" ht="36" customHeight="1" s="113">
      <c r="A3336" s="158" t="n">
        <v>46175</v>
      </c>
      <c r="B3336" s="156" t="inlineStr">
        <is>
          <t>M048</t>
        </is>
      </c>
      <c r="C3336" s="156" t="inlineStr">
        <is>
          <t>ÇİĞLİ</t>
        </is>
      </c>
      <c r="D3336" s="156" t="inlineStr">
        <is>
          <t>DERYA YARDIMCI</t>
        </is>
      </c>
      <c r="E3336" s="156" t="n">
        <v>2080</v>
      </c>
      <c r="F3336" s="156" t="n">
        <v>416225</v>
      </c>
      <c r="G3336" s="157" t="n">
        <v>200.11</v>
      </c>
      <c r="H3336" s="156" t="n">
        <v>2195</v>
      </c>
    </row>
    <row r="3337" ht="36" customHeight="1" s="113">
      <c r="A3337" s="158" t="n">
        <v>46175</v>
      </c>
      <c r="B3337" s="156" t="inlineStr">
        <is>
          <t>M049</t>
        </is>
      </c>
      <c r="C3337" s="156" t="inlineStr">
        <is>
          <t>ÖZDERE</t>
        </is>
      </c>
      <c r="D3337" s="156" t="inlineStr">
        <is>
          <t>CÜNEYT ÇIKRIKÇI - AYŞE AVCU</t>
        </is>
      </c>
      <c r="E3337" s="156" t="n">
        <v>1033</v>
      </c>
      <c r="F3337" s="156" t="n">
        <v>294861</v>
      </c>
      <c r="G3337" s="157" t="n">
        <v>285.44</v>
      </c>
      <c r="H3337" s="156" t="n">
        <v>1095</v>
      </c>
    </row>
    <row r="3338" ht="36" customHeight="1" s="113">
      <c r="A3338" s="158" t="n">
        <v>46175</v>
      </c>
      <c r="B3338" s="156" t="inlineStr">
        <is>
          <t>M050</t>
        </is>
      </c>
      <c r="C3338" s="156" t="inlineStr">
        <is>
          <t>İZMİRSPOR</t>
        </is>
      </c>
      <c r="D3338" s="156" t="inlineStr">
        <is>
          <t>ERTAN TEKİ</t>
        </is>
      </c>
      <c r="E3338" s="156" t="n">
        <v>3944</v>
      </c>
      <c r="F3338" s="156" t="n">
        <v>1934683</v>
      </c>
      <c r="G3338" s="157" t="n">
        <v>490.54</v>
      </c>
      <c r="H3338" s="156" t="n">
        <v>3706</v>
      </c>
    </row>
    <row r="3339" ht="48" customHeight="1" s="113">
      <c r="A3339" s="158" t="n">
        <v>46175</v>
      </c>
      <c r="B3339" s="156" t="inlineStr">
        <is>
          <t>M051</t>
        </is>
      </c>
      <c r="C3339" s="156" t="inlineStr">
        <is>
          <t>ŞİRİNYER</t>
        </is>
      </c>
      <c r="D3339" s="156" t="inlineStr">
        <is>
          <t>ERTAN TEKİ</t>
        </is>
      </c>
      <c r="E3339" s="156" t="n">
        <v>777</v>
      </c>
      <c r="F3339" s="156" t="n">
        <v>428560</v>
      </c>
      <c r="G3339" s="157" t="n">
        <v>551.5599999999999</v>
      </c>
      <c r="H3339" s="156" t="n">
        <v>744</v>
      </c>
    </row>
    <row r="3340" ht="36" customHeight="1" s="113">
      <c r="A3340" s="158" t="n">
        <v>46175</v>
      </c>
      <c r="B3340" s="156" t="inlineStr">
        <is>
          <t>M052</t>
        </is>
      </c>
      <c r="C3340" s="156" t="inlineStr">
        <is>
          <t>ŞİRİNYER 2</t>
        </is>
      </c>
      <c r="D3340" s="156" t="inlineStr">
        <is>
          <t>DERYA YARDIMCI</t>
        </is>
      </c>
      <c r="E3340" s="156" t="n">
        <v>2367</v>
      </c>
      <c r="F3340" s="156" t="n">
        <v>1137983</v>
      </c>
      <c r="G3340" s="157" t="n">
        <v>480.77</v>
      </c>
      <c r="H3340" s="156" t="n">
        <v>2265</v>
      </c>
    </row>
    <row r="3341" ht="27.75" customHeight="1" s="113">
      <c r="A3341" s="158" t="n">
        <v>46175</v>
      </c>
      <c r="B3341" s="156" t="inlineStr">
        <is>
          <t>M057</t>
        </is>
      </c>
      <c r="C3341" s="156" t="inlineStr">
        <is>
          <t>BUCA2</t>
        </is>
      </c>
      <c r="D3341" s="156" t="inlineStr">
        <is>
          <t>ERTAN TEKİ</t>
        </is>
      </c>
      <c r="E3341" s="156" t="n">
        <v>0</v>
      </c>
      <c r="F3341" s="156" t="n">
        <v>0</v>
      </c>
      <c r="G3341" s="156" t="n">
        <v>0</v>
      </c>
      <c r="H3341" s="156" t="n">
        <v>0</v>
      </c>
    </row>
    <row r="3342" ht="24" customHeight="1" s="113">
      <c r="A3342" s="158" t="n">
        <v>46176</v>
      </c>
      <c r="B3342" s="156" t="inlineStr">
        <is>
          <t>M001</t>
        </is>
      </c>
      <c r="C3342" s="156" t="inlineStr">
        <is>
          <t>AKEVLER</t>
        </is>
      </c>
      <c r="D3342" s="156" t="inlineStr">
        <is>
          <t>ERTAN TEKİ</t>
        </is>
      </c>
      <c r="E3342" s="156" t="n">
        <v>1147</v>
      </c>
      <c r="F3342" s="156" t="n">
        <v>356982</v>
      </c>
      <c r="G3342" s="157" t="n">
        <v>311.23</v>
      </c>
      <c r="H3342" s="156" t="n">
        <v>1136</v>
      </c>
    </row>
    <row r="3343" ht="36" customHeight="1" s="113">
      <c r="A3343" s="158" t="n">
        <v>46176</v>
      </c>
      <c r="B3343" s="156" t="inlineStr">
        <is>
          <t>M002</t>
        </is>
      </c>
      <c r="C3343" s="156" t="inlineStr">
        <is>
          <t>AYDIN EFELER</t>
        </is>
      </c>
      <c r="D3343" s="156" t="inlineStr">
        <is>
          <t>CÜNEYT ÇIKRIKÇI - AYŞE AVCU</t>
        </is>
      </c>
      <c r="E3343" s="156" t="n">
        <v>2354</v>
      </c>
      <c r="F3343" s="156" t="n">
        <v>878005</v>
      </c>
      <c r="G3343" s="157" t="n">
        <v>372.98</v>
      </c>
      <c r="H3343" s="156" t="n">
        <v>2135</v>
      </c>
    </row>
    <row r="3344" ht="24" customHeight="1" s="113">
      <c r="A3344" s="158" t="n">
        <v>46176</v>
      </c>
      <c r="B3344" s="156" t="inlineStr">
        <is>
          <t>M003</t>
        </is>
      </c>
      <c r="C3344" s="156" t="inlineStr">
        <is>
          <t>AYDIN EFELER-2</t>
        </is>
      </c>
      <c r="D3344" s="156" t="inlineStr">
        <is>
          <t>CÜNEYT ÇIKRIKÇI - AYŞE AVCU</t>
        </is>
      </c>
      <c r="E3344" s="156" t="n">
        <v>1546</v>
      </c>
      <c r="F3344" s="156" t="n">
        <v>693263</v>
      </c>
      <c r="G3344" s="157" t="n">
        <v>448.42</v>
      </c>
      <c r="H3344" s="156" t="n">
        <v>1617</v>
      </c>
    </row>
    <row r="3345" ht="24" customHeight="1" s="113">
      <c r="A3345" s="158" t="n">
        <v>46176</v>
      </c>
      <c r="B3345" s="156" t="inlineStr">
        <is>
          <t>M004</t>
        </is>
      </c>
      <c r="C3345" s="156" t="inlineStr">
        <is>
          <t>AYDIN FATİH</t>
        </is>
      </c>
      <c r="D3345" s="156" t="inlineStr">
        <is>
          <t>CÜNEYT ÇIKRIKÇI - AYŞE AVCU</t>
        </is>
      </c>
      <c r="E3345" s="156" t="n">
        <v>1125</v>
      </c>
      <c r="F3345" s="156" t="n">
        <v>405429</v>
      </c>
      <c r="G3345" s="157" t="n">
        <v>360.38</v>
      </c>
      <c r="H3345" s="156" t="n">
        <v>1158</v>
      </c>
    </row>
    <row r="3346" ht="48" customHeight="1" s="113">
      <c r="A3346" s="158" t="n">
        <v>46176</v>
      </c>
      <c r="B3346" s="156" t="inlineStr">
        <is>
          <t>M005</t>
        </is>
      </c>
      <c r="C3346" s="156" t="inlineStr">
        <is>
          <t>AYDIN FATİH-2</t>
        </is>
      </c>
      <c r="D3346" s="156" t="inlineStr">
        <is>
          <t>CÜNEYT ÇIKRIKÇI - AYŞE AVCU</t>
        </is>
      </c>
      <c r="E3346" s="156" t="n">
        <v>1674</v>
      </c>
      <c r="F3346" s="156" t="n">
        <v>942190</v>
      </c>
      <c r="G3346" s="157" t="n">
        <v>562.84</v>
      </c>
      <c r="H3346" s="156" t="n">
        <v>1515</v>
      </c>
    </row>
    <row r="3347" ht="48" customHeight="1" s="113">
      <c r="A3347" s="158" t="n">
        <v>46176</v>
      </c>
      <c r="B3347" s="156" t="inlineStr">
        <is>
          <t>M006</t>
        </is>
      </c>
      <c r="C3347" s="156" t="inlineStr">
        <is>
          <t>AYDIN GİRNE</t>
        </is>
      </c>
      <c r="D3347" s="156" t="inlineStr">
        <is>
          <t>CÜNEYT ÇIKRIKÇI - AYŞE AVCU</t>
        </is>
      </c>
      <c r="E3347" s="156" t="n">
        <v>1523</v>
      </c>
      <c r="F3347" s="156" t="n">
        <v>412560</v>
      </c>
      <c r="G3347" s="157" t="n">
        <v>270.89</v>
      </c>
      <c r="H3347" s="156" t="n">
        <v>1509</v>
      </c>
    </row>
    <row r="3348" ht="48" customHeight="1" s="113">
      <c r="A3348" s="158" t="n">
        <v>46176</v>
      </c>
      <c r="B3348" s="156" t="inlineStr">
        <is>
          <t>M007</t>
        </is>
      </c>
      <c r="C3348" s="156" t="inlineStr">
        <is>
          <t>AYDIN MİMARSİNAN</t>
        </is>
      </c>
      <c r="D3348" s="156" t="inlineStr">
        <is>
          <t>CÜNEYT ÇIKRIKÇI - AYŞE AVCU</t>
        </is>
      </c>
      <c r="E3348" s="156" t="n">
        <v>3707</v>
      </c>
      <c r="F3348" s="156" t="n">
        <v>890497</v>
      </c>
      <c r="G3348" s="157" t="n">
        <v>240.22</v>
      </c>
      <c r="H3348" s="156" t="n">
        <v>3758</v>
      </c>
    </row>
    <row r="3349" ht="48" customHeight="1" s="113">
      <c r="A3349" s="158" t="n">
        <v>46176</v>
      </c>
      <c r="B3349" s="156" t="inlineStr">
        <is>
          <t>M008</t>
        </is>
      </c>
      <c r="C3349" s="156" t="inlineStr">
        <is>
          <t>AYRANCILAR</t>
        </is>
      </c>
      <c r="D3349" s="156" t="inlineStr">
        <is>
          <t>CÜNEYT ÇIKRIKÇI - AYŞE AVCU</t>
        </is>
      </c>
      <c r="E3349" s="156" t="n">
        <v>3453</v>
      </c>
      <c r="F3349" s="156" t="n">
        <v>946875</v>
      </c>
      <c r="G3349" s="157" t="n">
        <v>274.22</v>
      </c>
      <c r="H3349" s="156" t="n">
        <v>3719</v>
      </c>
    </row>
    <row r="3350" ht="48" customHeight="1" s="113">
      <c r="A3350" s="158" t="n">
        <v>46176</v>
      </c>
      <c r="B3350" s="156" t="inlineStr">
        <is>
          <t>M009</t>
        </is>
      </c>
      <c r="C3350" s="156" t="inlineStr">
        <is>
          <t>BALÇOVA</t>
        </is>
      </c>
      <c r="D3350" s="156" t="inlineStr">
        <is>
          <t>ERTAN TEKİ</t>
        </is>
      </c>
      <c r="E3350" s="156" t="n">
        <v>2958</v>
      </c>
      <c r="F3350" s="156" t="n">
        <v>570352</v>
      </c>
      <c r="G3350" s="157" t="n">
        <v>192.82</v>
      </c>
      <c r="H3350" s="156" t="n">
        <v>3090</v>
      </c>
    </row>
    <row r="3351" ht="24" customHeight="1" s="113">
      <c r="A3351" s="158" t="n">
        <v>46176</v>
      </c>
      <c r="B3351" s="156" t="inlineStr">
        <is>
          <t>M010</t>
        </is>
      </c>
      <c r="C3351" s="156" t="inlineStr">
        <is>
          <t>BAYRAKLI</t>
        </is>
      </c>
      <c r="D3351" s="156" t="inlineStr">
        <is>
          <t>DERYA YARDIMCI</t>
        </is>
      </c>
      <c r="E3351" s="156" t="n">
        <v>3787</v>
      </c>
      <c r="F3351" s="156" t="n">
        <v>949175</v>
      </c>
      <c r="G3351" s="157" t="n">
        <v>250.64</v>
      </c>
      <c r="H3351" s="156" t="n">
        <v>3737</v>
      </c>
    </row>
    <row r="3352" ht="36" customHeight="1" s="113">
      <c r="A3352" s="158" t="n">
        <v>46176</v>
      </c>
      <c r="B3352" s="156" t="inlineStr">
        <is>
          <t>M011</t>
        </is>
      </c>
      <c r="C3352" s="156" t="inlineStr">
        <is>
          <t>BOZYAKA</t>
        </is>
      </c>
      <c r="D3352" s="156" t="inlineStr">
        <is>
          <t>ERTAN TEKİ</t>
        </is>
      </c>
      <c r="E3352" s="156" t="n">
        <v>1913</v>
      </c>
      <c r="F3352" s="156" t="n">
        <v>789096</v>
      </c>
      <c r="G3352" s="157" t="n">
        <v>412.49</v>
      </c>
      <c r="H3352" s="156" t="n">
        <v>2061</v>
      </c>
    </row>
    <row r="3353" ht="24" customHeight="1" s="113">
      <c r="A3353" s="158" t="n">
        <v>46176</v>
      </c>
      <c r="B3353" s="156" t="inlineStr">
        <is>
          <t>M012</t>
        </is>
      </c>
      <c r="C3353" s="156" t="inlineStr">
        <is>
          <t xml:space="preserve">BUCA </t>
        </is>
      </c>
      <c r="D3353" s="156" t="inlineStr">
        <is>
          <t>DERYA YARDIMCI</t>
        </is>
      </c>
      <c r="E3353" s="156" t="n">
        <v>1250</v>
      </c>
      <c r="F3353" s="156" t="n">
        <v>533127</v>
      </c>
      <c r="G3353" s="157" t="n">
        <v>426.5</v>
      </c>
      <c r="H3353" s="156" t="n">
        <v>1181</v>
      </c>
    </row>
    <row r="3354" ht="36" customHeight="1" s="113">
      <c r="A3354" s="158" t="n">
        <v>46176</v>
      </c>
      <c r="B3354" s="156" t="inlineStr">
        <is>
          <t>M013</t>
        </is>
      </c>
      <c r="C3354" s="156" t="inlineStr">
        <is>
          <t>DEDEBAŞI</t>
        </is>
      </c>
      <c r="D3354" s="156" t="inlineStr">
        <is>
          <t>DERYA YARDIMCI</t>
        </is>
      </c>
      <c r="E3354" s="156" t="n">
        <v>2971</v>
      </c>
      <c r="F3354" s="156" t="n">
        <v>1409069</v>
      </c>
      <c r="G3354" s="157" t="n">
        <v>474.27</v>
      </c>
      <c r="H3354" s="156" t="n">
        <v>3175</v>
      </c>
    </row>
    <row r="3355" ht="24" customHeight="1" s="113">
      <c r="A3355" s="158" t="n">
        <v>46176</v>
      </c>
      <c r="B3355" s="156" t="inlineStr">
        <is>
          <t>M014</t>
        </is>
      </c>
      <c r="C3355" s="156" t="inlineStr">
        <is>
          <t>ESKİİZMİR</t>
        </is>
      </c>
      <c r="D3355" s="156" t="inlineStr">
        <is>
          <t>ERTAN TEKİ</t>
        </is>
      </c>
      <c r="E3355" s="156" t="n">
        <v>2321</v>
      </c>
      <c r="F3355" s="156" t="n">
        <v>1084612</v>
      </c>
      <c r="G3355" s="157" t="n">
        <v>467.3</v>
      </c>
      <c r="H3355" s="156" t="n">
        <v>2407</v>
      </c>
    </row>
    <row r="3356" ht="36" customHeight="1" s="113">
      <c r="A3356" s="158" t="n">
        <v>46176</v>
      </c>
      <c r="B3356" s="156" t="inlineStr">
        <is>
          <t>M015</t>
        </is>
      </c>
      <c r="C3356" s="156" t="inlineStr">
        <is>
          <t>GAZİEMİR-1</t>
        </is>
      </c>
      <c r="D3356" s="156" t="inlineStr">
        <is>
          <t>ALİ ÇELİK</t>
        </is>
      </c>
      <c r="E3356" s="156" t="n">
        <v>2463</v>
      </c>
      <c r="F3356" s="156" t="n">
        <v>1057122</v>
      </c>
      <c r="G3356" s="157" t="n">
        <v>429.2</v>
      </c>
      <c r="H3356" s="156" t="n">
        <v>2304</v>
      </c>
    </row>
    <row r="3357" ht="48" customHeight="1" s="113">
      <c r="A3357" s="158" t="n">
        <v>46176</v>
      </c>
      <c r="B3357" s="156" t="inlineStr">
        <is>
          <t>M016</t>
        </is>
      </c>
      <c r="C3357" s="156" t="inlineStr">
        <is>
          <t>GAZİEMİR-2</t>
        </is>
      </c>
      <c r="D3357" s="156" t="inlineStr">
        <is>
          <t>ALİ ÇELİK</t>
        </is>
      </c>
      <c r="E3357" s="156" t="n">
        <v>2751</v>
      </c>
      <c r="F3357" s="156" t="n">
        <v>967623</v>
      </c>
      <c r="G3357" s="157" t="n">
        <v>351.74</v>
      </c>
      <c r="H3357" s="156" t="n">
        <v>2787</v>
      </c>
    </row>
    <row r="3358" ht="24" customHeight="1" s="113">
      <c r="A3358" s="158" t="n">
        <v>46176</v>
      </c>
      <c r="B3358" s="156" t="inlineStr">
        <is>
          <t>M017</t>
        </is>
      </c>
      <c r="C3358" s="156" t="inlineStr">
        <is>
          <t>GAZİEMİR-3</t>
        </is>
      </c>
      <c r="D3358" s="156" t="inlineStr">
        <is>
          <t>ALİ ÇELİK</t>
        </is>
      </c>
      <c r="E3358" s="156" t="n">
        <v>1595</v>
      </c>
      <c r="F3358" s="156" t="n">
        <v>467054</v>
      </c>
      <c r="G3358" s="157" t="n">
        <v>292.82</v>
      </c>
      <c r="H3358" s="156" t="n">
        <v>1507</v>
      </c>
    </row>
    <row r="3359" ht="24" customHeight="1" s="113">
      <c r="A3359" s="158" t="n">
        <v>46176</v>
      </c>
      <c r="B3359" s="156" t="inlineStr">
        <is>
          <t>M018</t>
        </is>
      </c>
      <c r="C3359" s="156" t="inlineStr">
        <is>
          <t>GAZİEMİR-4</t>
        </is>
      </c>
      <c r="D3359" s="156" t="inlineStr">
        <is>
          <t>ALİ ÇELİK</t>
        </is>
      </c>
      <c r="E3359" s="156" t="n">
        <v>2366</v>
      </c>
      <c r="F3359" s="156" t="n">
        <v>863349</v>
      </c>
      <c r="G3359" s="157" t="n">
        <v>364.9</v>
      </c>
      <c r="H3359" s="156" t="n">
        <v>2437</v>
      </c>
    </row>
    <row r="3360" ht="36" customHeight="1" s="113">
      <c r="A3360" s="158" t="n">
        <v>46176</v>
      </c>
      <c r="B3360" s="156" t="inlineStr">
        <is>
          <t>M019</t>
        </is>
      </c>
      <c r="C3360" s="156" t="inlineStr">
        <is>
          <t>GAZİEMİR-5</t>
        </is>
      </c>
      <c r="D3360" s="156" t="inlineStr">
        <is>
          <t>ALİ ÇELİK</t>
        </is>
      </c>
      <c r="E3360" s="156" t="n">
        <v>2039</v>
      </c>
      <c r="F3360" s="156" t="n">
        <v>475983</v>
      </c>
      <c r="G3360" s="157" t="n">
        <v>233.44</v>
      </c>
      <c r="H3360" s="156" t="n">
        <v>1990</v>
      </c>
    </row>
    <row r="3361" ht="36" customHeight="1" s="113">
      <c r="A3361" s="158" t="n">
        <v>46176</v>
      </c>
      <c r="B3361" s="156" t="inlineStr">
        <is>
          <t>M020</t>
        </is>
      </c>
      <c r="C3361" s="156" t="inlineStr">
        <is>
          <t>GAZİEMİR-6</t>
        </is>
      </c>
      <c r="D3361" s="156" t="inlineStr">
        <is>
          <t>ALİ ÇELİK</t>
        </is>
      </c>
      <c r="E3361" s="156" t="n">
        <v>767</v>
      </c>
      <c r="F3361" s="156" t="n">
        <v>331996</v>
      </c>
      <c r="G3361" s="157" t="n">
        <v>432.85</v>
      </c>
      <c r="H3361" s="156" t="n">
        <v>743</v>
      </c>
    </row>
    <row r="3362" ht="24" customHeight="1" s="113">
      <c r="A3362" s="158" t="n">
        <v>46176</v>
      </c>
      <c r="B3362" s="156" t="inlineStr">
        <is>
          <t>M021</t>
        </is>
      </c>
      <c r="C3362" s="156" t="inlineStr">
        <is>
          <t>GAZİEMİR-7</t>
        </is>
      </c>
      <c r="D3362" s="156" t="inlineStr">
        <is>
          <t>ALİ ÇELİK</t>
        </is>
      </c>
      <c r="E3362" s="156" t="n">
        <v>2807</v>
      </c>
      <c r="F3362" s="156" t="n">
        <v>931484</v>
      </c>
      <c r="G3362" s="157" t="n">
        <v>331.84</v>
      </c>
      <c r="H3362" s="156" t="n">
        <v>2747</v>
      </c>
    </row>
    <row r="3363" ht="24" customHeight="1" s="113">
      <c r="A3363" s="158" t="n">
        <v>46176</v>
      </c>
      <c r="B3363" s="156" t="inlineStr">
        <is>
          <t>M022</t>
        </is>
      </c>
      <c r="C3363" s="156" t="inlineStr">
        <is>
          <t>GEDİZ</t>
        </is>
      </c>
      <c r="D3363" s="156" t="inlineStr">
        <is>
          <t>DERYA YARDIMCI</t>
        </is>
      </c>
      <c r="E3363" s="156" t="n">
        <v>1074</v>
      </c>
      <c r="F3363" s="156" t="n">
        <v>447839</v>
      </c>
      <c r="G3363" s="157" t="n">
        <v>416.98</v>
      </c>
      <c r="H3363" s="156" t="n">
        <v>1087</v>
      </c>
    </row>
    <row r="3364" ht="24" customHeight="1" s="113">
      <c r="A3364" s="158" t="n">
        <v>46176</v>
      </c>
      <c r="B3364" s="156" t="inlineStr">
        <is>
          <t>M023</t>
        </is>
      </c>
      <c r="C3364" s="156" t="inlineStr">
        <is>
          <t>GÖZTEPE</t>
        </is>
      </c>
      <c r="D3364" s="156" t="inlineStr">
        <is>
          <t>ERTAN TEKİ</t>
        </is>
      </c>
      <c r="E3364" s="156" t="n">
        <v>3728</v>
      </c>
      <c r="F3364" s="156" t="n">
        <v>1389507</v>
      </c>
      <c r="G3364" s="157" t="n">
        <v>372.72</v>
      </c>
      <c r="H3364" s="156" t="n">
        <v>4021</v>
      </c>
    </row>
    <row r="3365" ht="41.25" customHeight="1" s="113">
      <c r="A3365" s="158" t="n">
        <v>46176</v>
      </c>
      <c r="B3365" s="156" t="inlineStr">
        <is>
          <t>M024</t>
        </is>
      </c>
      <c r="C3365" s="156" t="inlineStr">
        <is>
          <t>GÜMÜŞPALA</t>
        </is>
      </c>
      <c r="D3365" s="156" t="inlineStr">
        <is>
          <t>DERYA YARDIMCI</t>
        </is>
      </c>
      <c r="E3365" s="156" t="n">
        <v>4392</v>
      </c>
      <c r="F3365" s="156" t="n">
        <v>1862441</v>
      </c>
      <c r="G3365" s="157" t="n">
        <v>424.05</v>
      </c>
      <c r="H3365" s="156" t="n">
        <v>4245</v>
      </c>
    </row>
    <row r="3366" ht="24" customHeight="1" s="113">
      <c r="A3366" s="158" t="n">
        <v>46176</v>
      </c>
      <c r="B3366" s="156" t="inlineStr">
        <is>
          <t>M025</t>
        </is>
      </c>
      <c r="C3366" s="156" t="inlineStr">
        <is>
          <t>HAL DEPO</t>
        </is>
      </c>
      <c r="D3366" s="156" t="inlineStr">
        <is>
          <t>HALİT BAŞDAŞ</t>
        </is>
      </c>
      <c r="E3366" s="156" t="n">
        <v>0</v>
      </c>
      <c r="F3366" s="156" t="n">
        <v>0</v>
      </c>
      <c r="G3366" s="156" t="n">
        <v>0</v>
      </c>
      <c r="H3366" s="156" t="n">
        <v>0</v>
      </c>
    </row>
    <row r="3367" ht="48" customHeight="1" s="113">
      <c r="A3367" s="158" t="n">
        <v>46176</v>
      </c>
      <c r="B3367" s="156" t="inlineStr">
        <is>
          <t>M026</t>
        </is>
      </c>
      <c r="C3367" s="156" t="inlineStr">
        <is>
          <t>HARMANDALI</t>
        </is>
      </c>
      <c r="D3367" s="156" t="inlineStr">
        <is>
          <t>DERYA YARDIMCI</t>
        </is>
      </c>
      <c r="E3367" s="156" t="n">
        <v>3755</v>
      </c>
      <c r="F3367" s="156" t="n">
        <v>1545600</v>
      </c>
      <c r="G3367" s="157" t="n">
        <v>411.61</v>
      </c>
      <c r="H3367" s="156" t="n">
        <v>3866</v>
      </c>
    </row>
    <row r="3368" ht="48" customHeight="1" s="113">
      <c r="A3368" s="158" t="n">
        <v>46176</v>
      </c>
      <c r="B3368" s="156" t="inlineStr">
        <is>
          <t>M027</t>
        </is>
      </c>
      <c r="C3368" s="156" t="inlineStr">
        <is>
          <t>HATAY</t>
        </is>
      </c>
      <c r="D3368" s="156" t="inlineStr">
        <is>
          <t>ERTAN TEKİ</t>
        </is>
      </c>
      <c r="E3368" s="156" t="n">
        <v>3623</v>
      </c>
      <c r="F3368" s="156" t="n">
        <v>1316720</v>
      </c>
      <c r="G3368" s="157" t="n">
        <v>363.43</v>
      </c>
      <c r="H3368" s="156" t="n">
        <v>3702</v>
      </c>
    </row>
    <row r="3369" ht="48" customHeight="1" s="113">
      <c r="A3369" s="158" t="n">
        <v>46176</v>
      </c>
      <c r="B3369" s="156" t="inlineStr">
        <is>
          <t>M028</t>
        </is>
      </c>
      <c r="C3369" s="156" t="inlineStr">
        <is>
          <t>KARŞIYAKA-1</t>
        </is>
      </c>
      <c r="D3369" s="156" t="inlineStr">
        <is>
          <t>DERYA YARDIMCI</t>
        </is>
      </c>
      <c r="E3369" s="156" t="n">
        <v>3408</v>
      </c>
      <c r="F3369" s="156" t="n">
        <v>1236287</v>
      </c>
      <c r="G3369" s="157" t="n">
        <v>362.76</v>
      </c>
      <c r="H3369" s="156" t="n">
        <v>3384</v>
      </c>
    </row>
    <row r="3370" ht="48" customHeight="1" s="113">
      <c r="A3370" s="158" t="n">
        <v>46176</v>
      </c>
      <c r="B3370" s="156" t="inlineStr">
        <is>
          <t>M029</t>
        </is>
      </c>
      <c r="C3370" s="156" t="inlineStr">
        <is>
          <t>KARŞIYAKA-2</t>
        </is>
      </c>
      <c r="D3370" s="156" t="inlineStr">
        <is>
          <t>DERYA YARDIMCI</t>
        </is>
      </c>
      <c r="E3370" s="156" t="n">
        <v>1320</v>
      </c>
      <c r="F3370" s="156" t="n">
        <v>320158</v>
      </c>
      <c r="G3370" s="157" t="n">
        <v>242.54</v>
      </c>
      <c r="H3370" s="156" t="n">
        <v>1259</v>
      </c>
    </row>
    <row r="3371" ht="48" customHeight="1" s="113">
      <c r="A3371" s="158" t="n">
        <v>46176</v>
      </c>
      <c r="B3371" s="156" t="inlineStr">
        <is>
          <t>M030</t>
        </is>
      </c>
      <c r="C3371" s="156" t="inlineStr">
        <is>
          <t>MANAVKUYU</t>
        </is>
      </c>
      <c r="D3371" s="156" t="inlineStr">
        <is>
          <t>DERYA YARDIMCI</t>
        </is>
      </c>
      <c r="E3371" s="156" t="n">
        <v>1415</v>
      </c>
      <c r="F3371" s="156" t="n">
        <v>398031</v>
      </c>
      <c r="G3371" s="157" t="n">
        <v>281.29</v>
      </c>
      <c r="H3371" s="156" t="n">
        <v>1448</v>
      </c>
    </row>
    <row r="3372" ht="48" customHeight="1" s="113">
      <c r="A3372" s="158" t="n">
        <v>46176</v>
      </c>
      <c r="B3372" s="156" t="inlineStr">
        <is>
          <t>M031</t>
        </is>
      </c>
      <c r="C3372" s="156" t="inlineStr">
        <is>
          <t>MENDERES</t>
        </is>
      </c>
      <c r="D3372" s="156" t="inlineStr">
        <is>
          <t>CÜNEYT ÇIKRIKÇI - AYŞE AVCU</t>
        </is>
      </c>
      <c r="E3372" s="156" t="n">
        <v>3147</v>
      </c>
      <c r="F3372" s="156" t="n">
        <v>758890</v>
      </c>
      <c r="G3372" s="157" t="n">
        <v>241.15</v>
      </c>
      <c r="H3372" s="156" t="n">
        <v>3086</v>
      </c>
    </row>
    <row r="3373" ht="48" customHeight="1" s="113">
      <c r="A3373" s="158" t="n">
        <v>46176</v>
      </c>
      <c r="B3373" s="156" t="inlineStr">
        <is>
          <t>M032</t>
        </is>
      </c>
      <c r="C3373" s="156" t="inlineStr">
        <is>
          <t>MENDERES DEPO</t>
        </is>
      </c>
      <c r="D3373" s="156" t="inlineStr">
        <is>
          <t>AYHAN DAŞDEMİR</t>
        </is>
      </c>
      <c r="E3373" s="156" t="n">
        <v>0</v>
      </c>
      <c r="F3373" s="156" t="n">
        <v>0</v>
      </c>
      <c r="G3373" s="156" t="n">
        <v>0</v>
      </c>
      <c r="H3373" s="156" t="n">
        <v>0</v>
      </c>
    </row>
    <row r="3374" ht="24" customHeight="1" s="113">
      <c r="A3374" s="158" t="n">
        <v>46176</v>
      </c>
      <c r="B3374" s="156" t="inlineStr">
        <is>
          <t>M033</t>
        </is>
      </c>
      <c r="C3374" s="156" t="inlineStr">
        <is>
          <t>MERKEZ</t>
        </is>
      </c>
      <c r="D3374" s="156" t="inlineStr">
        <is>
          <t>GENEL MÜDÜR</t>
        </is>
      </c>
      <c r="E3374" s="156" t="n">
        <v>0</v>
      </c>
      <c r="F3374" s="156" t="n">
        <v>0</v>
      </c>
      <c r="G3374" s="156" t="n">
        <v>0</v>
      </c>
      <c r="H3374" s="156" t="n">
        <v>0</v>
      </c>
    </row>
    <row r="3375" ht="36" customHeight="1" s="113">
      <c r="A3375" s="158" t="n">
        <v>46176</v>
      </c>
      <c r="B3375" s="156" t="inlineStr">
        <is>
          <t>M034</t>
        </is>
      </c>
      <c r="C3375" s="156" t="inlineStr">
        <is>
          <t>NARLIDERE</t>
        </is>
      </c>
      <c r="D3375" s="156" t="inlineStr">
        <is>
          <t>ERTAN TEKİ</t>
        </is>
      </c>
      <c r="E3375" s="156" t="n">
        <v>3524</v>
      </c>
      <c r="F3375" s="156" t="n">
        <v>805706</v>
      </c>
      <c r="G3375" s="157" t="n">
        <v>228.63</v>
      </c>
      <c r="H3375" s="156" t="n">
        <v>3675</v>
      </c>
    </row>
    <row r="3376" ht="24" customHeight="1" s="113">
      <c r="A3376" s="158" t="n">
        <v>46176</v>
      </c>
      <c r="B3376" s="156" t="inlineStr">
        <is>
          <t>M035</t>
        </is>
      </c>
      <c r="C3376" s="156" t="inlineStr">
        <is>
          <t>OSMANGAZİ</t>
        </is>
      </c>
      <c r="D3376" s="156" t="inlineStr">
        <is>
          <t>DERYA YARDIMCI</t>
        </is>
      </c>
      <c r="E3376" s="156" t="n">
        <v>4161</v>
      </c>
      <c r="F3376" s="156" t="n">
        <v>1457409</v>
      </c>
      <c r="G3376" s="157" t="n">
        <v>350.25</v>
      </c>
      <c r="H3376" s="156" t="n">
        <v>4259</v>
      </c>
    </row>
    <row r="3377" ht="36" customHeight="1" s="113">
      <c r="A3377" s="158" t="n">
        <v>46176</v>
      </c>
      <c r="B3377" s="156" t="inlineStr">
        <is>
          <t>M036</t>
        </is>
      </c>
      <c r="C3377" s="156" t="inlineStr">
        <is>
          <t>POLİGON</t>
        </is>
      </c>
      <c r="D3377" s="156" t="inlineStr">
        <is>
          <t>ERTAN TEKİ</t>
        </is>
      </c>
      <c r="E3377" s="156" t="n">
        <v>1943</v>
      </c>
      <c r="F3377" s="156" t="n">
        <v>446596</v>
      </c>
      <c r="G3377" s="157" t="n">
        <v>229.85</v>
      </c>
      <c r="H3377" s="156" t="n">
        <v>1875</v>
      </c>
    </row>
    <row r="3378" ht="36" customHeight="1" s="113">
      <c r="A3378" s="158" t="n">
        <v>46176</v>
      </c>
      <c r="B3378" s="156" t="inlineStr">
        <is>
          <t>M037</t>
        </is>
      </c>
      <c r="C3378" s="156" t="inlineStr">
        <is>
          <t>SEFERİHİSAR</t>
        </is>
      </c>
      <c r="D3378" s="156" t="inlineStr">
        <is>
          <t>ERTAN TEKİ</t>
        </is>
      </c>
      <c r="E3378" s="156" t="n">
        <v>3798</v>
      </c>
      <c r="F3378" s="156" t="n">
        <v>1523736</v>
      </c>
      <c r="G3378" s="157" t="n">
        <v>401.19</v>
      </c>
      <c r="H3378" s="156" t="n">
        <v>3954</v>
      </c>
    </row>
    <row r="3379" ht="24" customHeight="1" s="113">
      <c r="A3379" s="158" t="n">
        <v>46176</v>
      </c>
      <c r="B3379" s="156" t="inlineStr">
        <is>
          <t>M038</t>
        </is>
      </c>
      <c r="C3379" s="156" t="inlineStr">
        <is>
          <t>TORBALI 1</t>
        </is>
      </c>
      <c r="D3379" s="156" t="inlineStr">
        <is>
          <t>CÜNEYT ÇIKRIKÇI - AYŞE AVCU</t>
        </is>
      </c>
      <c r="E3379" s="156" t="n">
        <v>2440</v>
      </c>
      <c r="F3379" s="156" t="n">
        <v>1085676</v>
      </c>
      <c r="G3379" s="157" t="n">
        <v>444.95</v>
      </c>
      <c r="H3379" s="156" t="n">
        <v>2335</v>
      </c>
    </row>
    <row r="3380" ht="48" customHeight="1" s="113">
      <c r="A3380" s="158" t="n">
        <v>46176</v>
      </c>
      <c r="B3380" s="156" t="inlineStr">
        <is>
          <t>M039</t>
        </is>
      </c>
      <c r="C3380" s="156" t="inlineStr">
        <is>
          <t>TORBALI 2</t>
        </is>
      </c>
      <c r="D3380" s="156" t="inlineStr">
        <is>
          <t>CÜNEYT ÇIKRIKÇI - AYŞE AVCU</t>
        </is>
      </c>
      <c r="E3380" s="156" t="n">
        <v>2674</v>
      </c>
      <c r="F3380" s="156" t="n">
        <v>805440</v>
      </c>
      <c r="G3380" s="157" t="n">
        <v>301.21</v>
      </c>
      <c r="H3380" s="156" t="n">
        <v>2763</v>
      </c>
    </row>
    <row r="3381" ht="48" customHeight="1" s="113">
      <c r="A3381" s="158" t="n">
        <v>46176</v>
      </c>
      <c r="B3381" s="156" t="inlineStr">
        <is>
          <t>M040</t>
        </is>
      </c>
      <c r="C3381" s="156" t="inlineStr">
        <is>
          <t>TORBALI 3</t>
        </is>
      </c>
      <c r="D3381" s="156" t="inlineStr">
        <is>
          <t>CÜNEYT ÇIKRIKÇI - AYŞE AVCU</t>
        </is>
      </c>
      <c r="E3381" s="156" t="n">
        <v>2231</v>
      </c>
      <c r="F3381" s="156" t="n">
        <v>596966</v>
      </c>
      <c r="G3381" s="157" t="n">
        <v>267.58</v>
      </c>
      <c r="H3381" s="156" t="n">
        <v>2388</v>
      </c>
    </row>
    <row r="3382" ht="48" customHeight="1" s="113">
      <c r="A3382" s="158" t="n">
        <v>46176</v>
      </c>
      <c r="B3382" s="156" t="inlineStr">
        <is>
          <t>M041</t>
        </is>
      </c>
      <c r="C3382" s="156" t="inlineStr">
        <is>
          <t>TORBALI 4</t>
        </is>
      </c>
      <c r="D3382" s="156" t="inlineStr">
        <is>
          <t>CÜNEYT ÇIKRIKÇI - AYŞE AVCU</t>
        </is>
      </c>
      <c r="E3382" s="156" t="n">
        <v>4007</v>
      </c>
      <c r="F3382" s="156" t="n">
        <v>2071185</v>
      </c>
      <c r="G3382" s="157" t="n">
        <v>516.89</v>
      </c>
      <c r="H3382" s="156" t="n">
        <v>3680</v>
      </c>
    </row>
    <row r="3383" ht="48" customHeight="1" s="113">
      <c r="A3383" s="158" t="n">
        <v>46176</v>
      </c>
      <c r="B3383" s="156" t="inlineStr">
        <is>
          <t>M042</t>
        </is>
      </c>
      <c r="C3383" s="156" t="inlineStr">
        <is>
          <t>TORBALI 5</t>
        </is>
      </c>
      <c r="D3383" s="156" t="inlineStr">
        <is>
          <t>CÜNEYT ÇIKRIKÇI - AYŞE AVCU</t>
        </is>
      </c>
      <c r="E3383" s="156" t="n">
        <v>4594</v>
      </c>
      <c r="F3383" s="156" t="n">
        <v>1440726</v>
      </c>
      <c r="G3383" s="157" t="n">
        <v>313.61</v>
      </c>
      <c r="H3383" s="156" t="n">
        <v>4582</v>
      </c>
    </row>
    <row r="3384" ht="48" customHeight="1" s="113">
      <c r="A3384" s="158" t="n">
        <v>46176</v>
      </c>
      <c r="B3384" s="156" t="inlineStr">
        <is>
          <t>M043</t>
        </is>
      </c>
      <c r="C3384" s="156" t="inlineStr">
        <is>
          <t>YAPICIOĞLU</t>
        </is>
      </c>
      <c r="D3384" s="156" t="inlineStr">
        <is>
          <t>ERTAN TEKİ</t>
        </is>
      </c>
      <c r="E3384" s="156" t="n">
        <v>1753</v>
      </c>
      <c r="F3384" s="156" t="n">
        <v>733770</v>
      </c>
      <c r="G3384" s="157" t="n">
        <v>418.58</v>
      </c>
      <c r="H3384" s="156" t="n">
        <v>1773</v>
      </c>
    </row>
    <row r="3385" ht="48" customHeight="1" s="113">
      <c r="A3385" s="158" t="n">
        <v>46176</v>
      </c>
      <c r="B3385" s="156" t="inlineStr">
        <is>
          <t>M044</t>
        </is>
      </c>
      <c r="C3385" s="156" t="inlineStr">
        <is>
          <t>YEŞİLOVA</t>
        </is>
      </c>
      <c r="D3385" s="156" t="inlineStr">
        <is>
          <t>DERYA YARDIMCI</t>
        </is>
      </c>
      <c r="E3385" s="156" t="n">
        <v>793</v>
      </c>
      <c r="F3385" s="156" t="n">
        <v>154929</v>
      </c>
      <c r="G3385" s="157" t="n">
        <v>195.37</v>
      </c>
      <c r="H3385" s="156" t="n">
        <v>775</v>
      </c>
    </row>
    <row r="3386" ht="48" customHeight="1" s="113">
      <c r="A3386" s="158" t="n">
        <v>46176</v>
      </c>
      <c r="B3386" s="156" t="inlineStr">
        <is>
          <t>M045</t>
        </is>
      </c>
      <c r="C3386" s="156" t="inlineStr">
        <is>
          <t>Z1  ET DEPO</t>
        </is>
      </c>
      <c r="D3386" s="156" t="inlineStr">
        <is>
          <t>FARUK MALKOÇ</t>
        </is>
      </c>
      <c r="E3386" s="156" t="n">
        <v>0</v>
      </c>
      <c r="F3386" s="156" t="n">
        <v>0</v>
      </c>
      <c r="G3386" s="156" t="n">
        <v>0</v>
      </c>
      <c r="H3386" s="156" t="n">
        <v>0</v>
      </c>
    </row>
    <row r="3387" ht="36" customHeight="1" s="113">
      <c r="A3387" s="158" t="n">
        <v>46176</v>
      </c>
      <c r="B3387" s="156" t="inlineStr">
        <is>
          <t>M046</t>
        </is>
      </c>
      <c r="C3387" s="156" t="inlineStr">
        <is>
          <t>ÇAMDİBİ</t>
        </is>
      </c>
      <c r="D3387" s="156" t="inlineStr">
        <is>
          <t>DERYA YARDIMCI</t>
        </is>
      </c>
      <c r="E3387" s="156" t="n">
        <v>2669</v>
      </c>
      <c r="F3387" s="156" t="n">
        <v>545486</v>
      </c>
      <c r="G3387" s="157" t="n">
        <v>204.38</v>
      </c>
      <c r="H3387" s="156" t="n">
        <v>2802</v>
      </c>
    </row>
    <row r="3388" ht="24" customHeight="1" s="113">
      <c r="A3388" s="158" t="n">
        <v>46176</v>
      </c>
      <c r="B3388" s="156" t="inlineStr">
        <is>
          <t>M047</t>
        </is>
      </c>
      <c r="C3388" s="156" t="inlineStr">
        <is>
          <t>ÇİFTLİK</t>
        </is>
      </c>
      <c r="D3388" s="156" t="inlineStr">
        <is>
          <t>CEBRAİL ÇİÇEK</t>
        </is>
      </c>
      <c r="E3388" s="156" t="n">
        <v>0</v>
      </c>
      <c r="F3388" s="156" t="n">
        <v>0</v>
      </c>
      <c r="G3388" s="156" t="n">
        <v>0</v>
      </c>
      <c r="H3388" s="156" t="n">
        <v>0</v>
      </c>
    </row>
    <row r="3389" ht="36" customHeight="1" s="113">
      <c r="A3389" s="158" t="n">
        <v>46176</v>
      </c>
      <c r="B3389" s="156" t="inlineStr">
        <is>
          <t>M048</t>
        </is>
      </c>
      <c r="C3389" s="156" t="inlineStr">
        <is>
          <t>ÇİĞLİ</t>
        </is>
      </c>
      <c r="D3389" s="156" t="inlineStr">
        <is>
          <t>DERYA YARDIMCI</t>
        </is>
      </c>
      <c r="E3389" s="156" t="n">
        <v>3081</v>
      </c>
      <c r="F3389" s="156" t="n">
        <v>590795</v>
      </c>
      <c r="G3389" s="157" t="n">
        <v>191.75</v>
      </c>
      <c r="H3389" s="156" t="n">
        <v>2988</v>
      </c>
    </row>
    <row r="3390" ht="24" customHeight="1" s="113">
      <c r="A3390" s="158" t="n">
        <v>46176</v>
      </c>
      <c r="B3390" s="156" t="inlineStr">
        <is>
          <t>M049</t>
        </is>
      </c>
      <c r="C3390" s="156" t="inlineStr">
        <is>
          <t>ÖZDERE</t>
        </is>
      </c>
      <c r="D3390" s="156" t="inlineStr">
        <is>
          <t>CÜNEYT ÇIKRIKÇI - AYŞE AVCU</t>
        </is>
      </c>
      <c r="E3390" s="156" t="n">
        <v>776</v>
      </c>
      <c r="F3390" s="156" t="n">
        <v>253398</v>
      </c>
      <c r="G3390" s="157" t="n">
        <v>326.54</v>
      </c>
      <c r="H3390" s="156" t="n">
        <v>698</v>
      </c>
    </row>
    <row r="3391" ht="36" customHeight="1" s="113">
      <c r="A3391" s="158" t="n">
        <v>46176</v>
      </c>
      <c r="B3391" s="156" t="inlineStr">
        <is>
          <t>M050</t>
        </is>
      </c>
      <c r="C3391" s="156" t="inlineStr">
        <is>
          <t>İZMİRSPOR</t>
        </is>
      </c>
      <c r="D3391" s="156" t="inlineStr">
        <is>
          <t>ERTAN TEKİ</t>
        </is>
      </c>
      <c r="E3391" s="156" t="n">
        <v>4855</v>
      </c>
      <c r="F3391" s="156" t="n">
        <v>2418546</v>
      </c>
      <c r="G3391" s="157" t="n">
        <v>498.16</v>
      </c>
      <c r="H3391" s="156" t="n">
        <v>5216</v>
      </c>
    </row>
    <row r="3392" ht="24" customHeight="1" s="113">
      <c r="A3392" s="158" t="n">
        <v>46176</v>
      </c>
      <c r="B3392" s="156" t="inlineStr">
        <is>
          <t>M051</t>
        </is>
      </c>
      <c r="C3392" s="156" t="inlineStr">
        <is>
          <t>ŞİRİNYER</t>
        </is>
      </c>
      <c r="D3392" s="156" t="inlineStr">
        <is>
          <t>ERTAN TEKİ</t>
        </is>
      </c>
      <c r="E3392" s="156" t="n">
        <v>827</v>
      </c>
      <c r="F3392" s="156" t="n">
        <v>370816</v>
      </c>
      <c r="G3392" s="157" t="n">
        <v>448.39</v>
      </c>
      <c r="H3392" s="156" t="n">
        <v>787</v>
      </c>
    </row>
    <row r="3393" ht="36" customHeight="1" s="113">
      <c r="A3393" s="158" t="n">
        <v>46176</v>
      </c>
      <c r="B3393" s="156" t="inlineStr">
        <is>
          <t>M052</t>
        </is>
      </c>
      <c r="C3393" s="156" t="inlineStr">
        <is>
          <t>ŞİRİNYER 2</t>
        </is>
      </c>
      <c r="D3393" s="156" t="inlineStr">
        <is>
          <t>DERYA YARDIMCI</t>
        </is>
      </c>
      <c r="E3393" s="156" t="n">
        <v>2301</v>
      </c>
      <c r="F3393" s="156" t="n">
        <v>1176513</v>
      </c>
      <c r="G3393" s="157" t="n">
        <v>511.31</v>
      </c>
      <c r="H3393" s="156" t="n">
        <v>2087</v>
      </c>
    </row>
    <row r="3394" ht="36" customHeight="1" s="113">
      <c r="A3394" s="158" t="n">
        <v>46176</v>
      </c>
      <c r="B3394" s="156" t="inlineStr">
        <is>
          <t>M057</t>
        </is>
      </c>
      <c r="C3394" s="156" t="inlineStr">
        <is>
          <t>BUCA2</t>
        </is>
      </c>
      <c r="D3394" s="156" t="inlineStr">
        <is>
          <t>ERTAN TEKİ</t>
        </is>
      </c>
      <c r="E3394" s="156" t="n">
        <v>0</v>
      </c>
      <c r="F3394" s="156" t="n">
        <v>0</v>
      </c>
      <c r="G3394" s="156" t="n">
        <v>0</v>
      </c>
      <c r="H3394" s="156" t="n">
        <v>0</v>
      </c>
    </row>
    <row r="3395" ht="36" customHeight="1" s="113">
      <c r="A3395" s="158" t="n">
        <v>46177</v>
      </c>
      <c r="B3395" s="156" t="inlineStr">
        <is>
          <t>M001</t>
        </is>
      </c>
      <c r="C3395" s="156" t="inlineStr">
        <is>
          <t>AKEVLER</t>
        </is>
      </c>
      <c r="D3395" s="156" t="inlineStr">
        <is>
          <t>ERTAN TEKİ</t>
        </is>
      </c>
      <c r="E3395" s="156" t="n">
        <v>1349</v>
      </c>
      <c r="F3395" s="156" t="n">
        <v>428161</v>
      </c>
      <c r="G3395" s="157" t="n">
        <v>317.39</v>
      </c>
      <c r="H3395" s="156" t="n">
        <v>1317</v>
      </c>
    </row>
    <row r="3396" ht="48" customHeight="1" s="113">
      <c r="A3396" s="158" t="n">
        <v>46177</v>
      </c>
      <c r="B3396" s="156" t="inlineStr">
        <is>
          <t>M002</t>
        </is>
      </c>
      <c r="C3396" s="156" t="inlineStr">
        <is>
          <t>AYDIN EFELER</t>
        </is>
      </c>
      <c r="D3396" s="156" t="inlineStr">
        <is>
          <t>CÜNEYT ÇIKRIKÇI - AYŞE AVCU</t>
        </is>
      </c>
      <c r="E3396" s="156" t="n">
        <v>2410</v>
      </c>
      <c r="F3396" s="156" t="n">
        <v>858041</v>
      </c>
      <c r="G3396" s="157" t="n">
        <v>356.03</v>
      </c>
      <c r="H3396" s="156" t="n">
        <v>2262</v>
      </c>
    </row>
    <row r="3397" ht="36" customHeight="1" s="113">
      <c r="A3397" s="158" t="n">
        <v>46177</v>
      </c>
      <c r="B3397" s="156" t="inlineStr">
        <is>
          <t>M003</t>
        </is>
      </c>
      <c r="C3397" s="156" t="inlineStr">
        <is>
          <t>AYDIN EFELER-2</t>
        </is>
      </c>
      <c r="D3397" s="156" t="inlineStr">
        <is>
          <t>CÜNEYT ÇIKRIKÇI - AYŞE AVCU</t>
        </is>
      </c>
      <c r="E3397" s="156" t="n">
        <v>1362</v>
      </c>
      <c r="F3397" s="156" t="n">
        <v>601595</v>
      </c>
      <c r="G3397" s="157" t="n">
        <v>441.7</v>
      </c>
      <c r="H3397" s="156" t="n">
        <v>1242</v>
      </c>
    </row>
    <row r="3398" ht="54.75" customHeight="1" s="113">
      <c r="A3398" s="158" t="n">
        <v>46177</v>
      </c>
      <c r="B3398" s="156" t="inlineStr">
        <is>
          <t>M004</t>
        </is>
      </c>
      <c r="C3398" s="156" t="inlineStr">
        <is>
          <t>AYDIN FATİH</t>
        </is>
      </c>
      <c r="D3398" s="156" t="inlineStr">
        <is>
          <t>CÜNEYT ÇIKRIKÇI - AYŞE AVCU</t>
        </is>
      </c>
      <c r="E3398" s="156" t="n">
        <v>1039</v>
      </c>
      <c r="F3398" s="156" t="n">
        <v>348041</v>
      </c>
      <c r="G3398" s="157" t="n">
        <v>334.98</v>
      </c>
      <c r="H3398" s="156" t="n">
        <v>986</v>
      </c>
    </row>
    <row r="3399" ht="24" customHeight="1" s="113">
      <c r="A3399" s="158" t="n">
        <v>46177</v>
      </c>
      <c r="B3399" s="156" t="inlineStr">
        <is>
          <t>M005</t>
        </is>
      </c>
      <c r="C3399" s="156" t="inlineStr">
        <is>
          <t>AYDIN FATİH-2</t>
        </is>
      </c>
      <c r="D3399" s="156" t="inlineStr">
        <is>
          <t>CÜNEYT ÇIKRIKÇI - AYŞE AVCU</t>
        </is>
      </c>
      <c r="E3399" s="156" t="n">
        <v>1799</v>
      </c>
      <c r="F3399" s="156" t="n">
        <v>903261</v>
      </c>
      <c r="G3399" s="157" t="n">
        <v>502.09</v>
      </c>
      <c r="H3399" s="156" t="n">
        <v>1826</v>
      </c>
    </row>
    <row r="3400" ht="36" customHeight="1" s="113">
      <c r="A3400" s="158" t="n">
        <v>46177</v>
      </c>
      <c r="B3400" s="156" t="inlineStr">
        <is>
          <t>M006</t>
        </is>
      </c>
      <c r="C3400" s="156" t="inlineStr">
        <is>
          <t>AYDIN GİRNE</t>
        </is>
      </c>
      <c r="D3400" s="156" t="inlineStr">
        <is>
          <t>CÜNEYT ÇIKRIKÇI - AYŞE AVCU</t>
        </is>
      </c>
      <c r="E3400" s="156" t="n">
        <v>1265</v>
      </c>
      <c r="F3400" s="156" t="n">
        <v>315818</v>
      </c>
      <c r="G3400" s="157" t="n">
        <v>249.66</v>
      </c>
      <c r="H3400" s="156" t="n">
        <v>1232</v>
      </c>
    </row>
    <row r="3401" ht="24" customHeight="1" s="113">
      <c r="A3401" s="158" t="n">
        <v>46177</v>
      </c>
      <c r="B3401" s="156" t="inlineStr">
        <is>
          <t>M007</t>
        </is>
      </c>
      <c r="C3401" s="156" t="inlineStr">
        <is>
          <t>AYDIN MİMARSİNAN</t>
        </is>
      </c>
      <c r="D3401" s="156" t="inlineStr">
        <is>
          <t>CÜNEYT ÇIKRIKÇI - AYŞE AVCU</t>
        </is>
      </c>
      <c r="E3401" s="156" t="n">
        <v>4036</v>
      </c>
      <c r="F3401" s="156" t="n">
        <v>788106</v>
      </c>
      <c r="G3401" s="157" t="n">
        <v>195.27</v>
      </c>
      <c r="H3401" s="156" t="n">
        <v>3842</v>
      </c>
    </row>
    <row r="3402" ht="24" customHeight="1" s="113">
      <c r="A3402" s="158" t="n">
        <v>46177</v>
      </c>
      <c r="B3402" s="156" t="inlineStr">
        <is>
          <t>M008</t>
        </is>
      </c>
      <c r="C3402" s="156" t="inlineStr">
        <is>
          <t>AYRANCILAR</t>
        </is>
      </c>
      <c r="D3402" s="156" t="inlineStr">
        <is>
          <t>CÜNEYT ÇIKRIKÇI - AYŞE AVCU</t>
        </is>
      </c>
      <c r="E3402" s="156" t="n">
        <v>3803</v>
      </c>
      <c r="F3402" s="156" t="n">
        <v>847761</v>
      </c>
      <c r="G3402" s="157" t="n">
        <v>222.92</v>
      </c>
      <c r="H3402" s="156" t="n">
        <v>3537</v>
      </c>
    </row>
    <row r="3403" ht="48" customHeight="1" s="113">
      <c r="A3403" s="158" t="n">
        <v>46177</v>
      </c>
      <c r="B3403" s="156" t="inlineStr">
        <is>
          <t>M009</t>
        </is>
      </c>
      <c r="C3403" s="156" t="inlineStr">
        <is>
          <t>BALÇOVA</t>
        </is>
      </c>
      <c r="D3403" s="156" t="inlineStr">
        <is>
          <t>ERTAN TEKİ</t>
        </is>
      </c>
      <c r="E3403" s="156" t="n">
        <v>2680</v>
      </c>
      <c r="F3403" s="156" t="n">
        <v>555571</v>
      </c>
      <c r="G3403" s="157" t="n">
        <v>207.3</v>
      </c>
      <c r="H3403" s="156" t="n">
        <v>2432</v>
      </c>
    </row>
    <row r="3404" ht="48" customHeight="1" s="113">
      <c r="A3404" s="158" t="n">
        <v>46177</v>
      </c>
      <c r="B3404" s="156" t="inlineStr">
        <is>
          <t>M010</t>
        </is>
      </c>
      <c r="C3404" s="156" t="inlineStr">
        <is>
          <t>BAYRAKLI</t>
        </is>
      </c>
      <c r="D3404" s="156" t="inlineStr">
        <is>
          <t>DERYA YARDIMCI</t>
        </is>
      </c>
      <c r="E3404" s="156" t="n">
        <v>3706</v>
      </c>
      <c r="F3404" s="156" t="n">
        <v>944957</v>
      </c>
      <c r="G3404" s="157" t="n">
        <v>254.98</v>
      </c>
      <c r="H3404" s="156" t="n">
        <v>3685</v>
      </c>
    </row>
    <row r="3405" ht="48" customHeight="1" s="113">
      <c r="A3405" s="158" t="n">
        <v>46177</v>
      </c>
      <c r="B3405" s="156" t="inlineStr">
        <is>
          <t>M011</t>
        </is>
      </c>
      <c r="C3405" s="156" t="inlineStr">
        <is>
          <t>BOZYAKA</t>
        </is>
      </c>
      <c r="D3405" s="156" t="inlineStr">
        <is>
          <t>ERTAN TEKİ</t>
        </is>
      </c>
      <c r="E3405" s="156" t="n">
        <v>2525</v>
      </c>
      <c r="F3405" s="156" t="n">
        <v>1150725</v>
      </c>
      <c r="G3405" s="157" t="n">
        <v>455.73</v>
      </c>
      <c r="H3405" s="156" t="n">
        <v>2456</v>
      </c>
    </row>
    <row r="3406" ht="48" customHeight="1" s="113">
      <c r="A3406" s="158" t="n">
        <v>46177</v>
      </c>
      <c r="B3406" s="156" t="inlineStr">
        <is>
          <t>M012</t>
        </is>
      </c>
      <c r="C3406" s="156" t="inlineStr">
        <is>
          <t xml:space="preserve">BUCA </t>
        </is>
      </c>
      <c r="D3406" s="156" t="inlineStr">
        <is>
          <t>DERYA YARDIMCI</t>
        </is>
      </c>
      <c r="E3406" s="156" t="n">
        <v>990</v>
      </c>
      <c r="F3406" s="156" t="n">
        <v>446264</v>
      </c>
      <c r="G3406" s="157" t="n">
        <v>450.77</v>
      </c>
      <c r="H3406" s="156" t="n">
        <v>988</v>
      </c>
    </row>
    <row r="3407" ht="48" customHeight="1" s="113">
      <c r="A3407" s="158" t="n">
        <v>46177</v>
      </c>
      <c r="B3407" s="156" t="inlineStr">
        <is>
          <t>M013</t>
        </is>
      </c>
      <c r="C3407" s="156" t="inlineStr">
        <is>
          <t>DEDEBAŞI</t>
        </is>
      </c>
      <c r="D3407" s="156" t="inlineStr">
        <is>
          <t>DERYA YARDIMCI</t>
        </is>
      </c>
      <c r="E3407" s="156" t="n">
        <v>2690</v>
      </c>
      <c r="F3407" s="156" t="n">
        <v>1029739</v>
      </c>
      <c r="G3407" s="157" t="n">
        <v>382.8</v>
      </c>
      <c r="H3407" s="156" t="n">
        <v>2611</v>
      </c>
    </row>
    <row r="3408" ht="24" customHeight="1" s="113">
      <c r="A3408" s="158" t="n">
        <v>46177</v>
      </c>
      <c r="B3408" s="156" t="inlineStr">
        <is>
          <t>M014</t>
        </is>
      </c>
      <c r="C3408" s="156" t="inlineStr">
        <is>
          <t>ESKİİZMİR</t>
        </is>
      </c>
      <c r="D3408" s="156" t="inlineStr">
        <is>
          <t>ERTAN TEKİ</t>
        </is>
      </c>
      <c r="E3408" s="156" t="n">
        <v>2371</v>
      </c>
      <c r="F3408" s="156" t="n">
        <v>1014519</v>
      </c>
      <c r="G3408" s="157" t="n">
        <v>427.89</v>
      </c>
      <c r="H3408" s="156" t="n">
        <v>2426</v>
      </c>
    </row>
    <row r="3409" ht="36" customHeight="1" s="113">
      <c r="A3409" s="158" t="n">
        <v>46177</v>
      </c>
      <c r="B3409" s="156" t="inlineStr">
        <is>
          <t>M015</t>
        </is>
      </c>
      <c r="C3409" s="156" t="inlineStr">
        <is>
          <t>GAZİEMİR-1</t>
        </is>
      </c>
      <c r="D3409" s="156" t="inlineStr">
        <is>
          <t>ALİ ÇELİK</t>
        </is>
      </c>
      <c r="E3409" s="156" t="n">
        <v>1931</v>
      </c>
      <c r="F3409" s="156" t="n">
        <v>737251</v>
      </c>
      <c r="G3409" s="157" t="n">
        <v>381.8</v>
      </c>
      <c r="H3409" s="156" t="n">
        <v>1909</v>
      </c>
    </row>
    <row r="3410" ht="24" customHeight="1" s="113">
      <c r="A3410" s="158" t="n">
        <v>46177</v>
      </c>
      <c r="B3410" s="156" t="inlineStr">
        <is>
          <t>M016</t>
        </is>
      </c>
      <c r="C3410" s="156" t="inlineStr">
        <is>
          <t>GAZİEMİR-2</t>
        </is>
      </c>
      <c r="D3410" s="156" t="inlineStr">
        <is>
          <t>ALİ ÇELİK</t>
        </is>
      </c>
      <c r="E3410" s="156" t="n">
        <v>3413</v>
      </c>
      <c r="F3410" s="156" t="n">
        <v>1321761</v>
      </c>
      <c r="G3410" s="157" t="n">
        <v>387.27</v>
      </c>
      <c r="H3410" s="156" t="n">
        <v>3190</v>
      </c>
    </row>
    <row r="3411" ht="36" customHeight="1" s="113">
      <c r="A3411" s="158" t="n">
        <v>46177</v>
      </c>
      <c r="B3411" s="156" t="inlineStr">
        <is>
          <t>M017</t>
        </is>
      </c>
      <c r="C3411" s="156" t="inlineStr">
        <is>
          <t>GAZİEMİR-3</t>
        </is>
      </c>
      <c r="D3411" s="156" t="inlineStr">
        <is>
          <t>ALİ ÇELİK</t>
        </is>
      </c>
      <c r="E3411" s="156" t="n">
        <v>2062</v>
      </c>
      <c r="F3411" s="156" t="n">
        <v>616961</v>
      </c>
      <c r="G3411" s="157" t="n">
        <v>299.21</v>
      </c>
      <c r="H3411" s="156" t="n">
        <v>2215</v>
      </c>
    </row>
    <row r="3412" ht="24" customHeight="1" s="113">
      <c r="A3412" s="158" t="n">
        <v>46177</v>
      </c>
      <c r="B3412" s="156" t="inlineStr">
        <is>
          <t>M018</t>
        </is>
      </c>
      <c r="C3412" s="156" t="inlineStr">
        <is>
          <t>GAZİEMİR-4</t>
        </is>
      </c>
      <c r="D3412" s="156" t="inlineStr">
        <is>
          <t>ALİ ÇELİK</t>
        </is>
      </c>
      <c r="E3412" s="156" t="n">
        <v>1785</v>
      </c>
      <c r="F3412" s="156" t="n">
        <v>778469</v>
      </c>
      <c r="G3412" s="157" t="n">
        <v>436.12</v>
      </c>
      <c r="H3412" s="156" t="n">
        <v>1791</v>
      </c>
    </row>
    <row r="3413" ht="36" customHeight="1" s="113">
      <c r="A3413" s="158" t="n">
        <v>46177</v>
      </c>
      <c r="B3413" s="156" t="inlineStr">
        <is>
          <t>M019</t>
        </is>
      </c>
      <c r="C3413" s="156" t="inlineStr">
        <is>
          <t>GAZİEMİR-5</t>
        </is>
      </c>
      <c r="D3413" s="156" t="inlineStr">
        <is>
          <t>ALİ ÇELİK</t>
        </is>
      </c>
      <c r="E3413" s="156" t="n">
        <v>1874</v>
      </c>
      <c r="F3413" s="156" t="n">
        <v>398055</v>
      </c>
      <c r="G3413" s="157" t="n">
        <v>212.41</v>
      </c>
      <c r="H3413" s="156" t="n">
        <v>1960</v>
      </c>
    </row>
    <row r="3414" ht="48" customHeight="1" s="113">
      <c r="A3414" s="158" t="n">
        <v>46177</v>
      </c>
      <c r="B3414" s="156" t="inlineStr">
        <is>
          <t>M020</t>
        </is>
      </c>
      <c r="C3414" s="156" t="inlineStr">
        <is>
          <t>GAZİEMİR-6</t>
        </is>
      </c>
      <c r="D3414" s="156" t="inlineStr">
        <is>
          <t>ALİ ÇELİK</t>
        </is>
      </c>
      <c r="E3414" s="156" t="n">
        <v>665</v>
      </c>
      <c r="F3414" s="156" t="n">
        <v>273208</v>
      </c>
      <c r="G3414" s="157" t="n">
        <v>410.84</v>
      </c>
      <c r="H3414" s="156" t="n">
        <v>664</v>
      </c>
    </row>
    <row r="3415" ht="24" customHeight="1" s="113">
      <c r="A3415" s="158" t="n">
        <v>46177</v>
      </c>
      <c r="B3415" s="156" t="inlineStr">
        <is>
          <t>M021</t>
        </is>
      </c>
      <c r="C3415" s="156" t="inlineStr">
        <is>
          <t>GAZİEMİR-7</t>
        </is>
      </c>
      <c r="D3415" s="156" t="inlineStr">
        <is>
          <t>ALİ ÇELİK</t>
        </is>
      </c>
      <c r="E3415" s="156" t="n">
        <v>3606</v>
      </c>
      <c r="F3415" s="156" t="n">
        <v>929816</v>
      </c>
      <c r="G3415" s="157" t="n">
        <v>257.85</v>
      </c>
      <c r="H3415" s="156" t="n">
        <v>3771</v>
      </c>
    </row>
    <row r="3416" ht="24" customHeight="1" s="113">
      <c r="A3416" s="158" t="n">
        <v>46177</v>
      </c>
      <c r="B3416" s="156" t="inlineStr">
        <is>
          <t>M022</t>
        </is>
      </c>
      <c r="C3416" s="156" t="inlineStr">
        <is>
          <t>GEDİZ</t>
        </is>
      </c>
      <c r="D3416" s="156" t="inlineStr">
        <is>
          <t>DERYA YARDIMCI</t>
        </is>
      </c>
      <c r="E3416" s="156" t="n">
        <v>881</v>
      </c>
      <c r="F3416" s="156" t="n">
        <v>317598</v>
      </c>
      <c r="G3416" s="157" t="n">
        <v>360.5</v>
      </c>
      <c r="H3416" s="156" t="n">
        <v>865</v>
      </c>
    </row>
    <row r="3417" ht="36" customHeight="1" s="113">
      <c r="A3417" s="158" t="n">
        <v>46177</v>
      </c>
      <c r="B3417" s="156" t="inlineStr">
        <is>
          <t>M023</t>
        </is>
      </c>
      <c r="C3417" s="156" t="inlineStr">
        <is>
          <t>GÖZTEPE</t>
        </is>
      </c>
      <c r="D3417" s="156" t="inlineStr">
        <is>
          <t>ERTAN TEKİ</t>
        </is>
      </c>
      <c r="E3417" s="156" t="n">
        <v>2826</v>
      </c>
      <c r="F3417" s="156" t="n">
        <v>1072072</v>
      </c>
      <c r="G3417" s="157" t="n">
        <v>379.36</v>
      </c>
      <c r="H3417" s="156" t="n">
        <v>2966</v>
      </c>
    </row>
    <row r="3418" ht="36" customHeight="1" s="113">
      <c r="A3418" s="158" t="n">
        <v>46177</v>
      </c>
      <c r="B3418" s="156" t="inlineStr">
        <is>
          <t>M024</t>
        </is>
      </c>
      <c r="C3418" s="156" t="inlineStr">
        <is>
          <t>GÜMÜŞPALA</t>
        </is>
      </c>
      <c r="D3418" s="156" t="inlineStr">
        <is>
          <t>DERYA YARDIMCI</t>
        </is>
      </c>
      <c r="E3418" s="156" t="n">
        <v>4365</v>
      </c>
      <c r="F3418" s="156" t="n">
        <v>1820438</v>
      </c>
      <c r="G3418" s="157" t="n">
        <v>417.05</v>
      </c>
      <c r="H3418" s="156" t="n">
        <v>4579</v>
      </c>
    </row>
    <row r="3419" ht="24" customHeight="1" s="113">
      <c r="A3419" s="158" t="n">
        <v>46177</v>
      </c>
      <c r="B3419" s="156" t="inlineStr">
        <is>
          <t>M025</t>
        </is>
      </c>
      <c r="C3419" s="156" t="inlineStr">
        <is>
          <t>HAL DEPO</t>
        </is>
      </c>
      <c r="D3419" s="156" t="inlineStr">
        <is>
          <t>HALİT BAŞDAŞ</t>
        </is>
      </c>
      <c r="E3419" s="156" t="n">
        <v>0</v>
      </c>
      <c r="F3419" s="156" t="n">
        <v>0</v>
      </c>
      <c r="G3419" s="156" t="n">
        <v>0</v>
      </c>
      <c r="H3419" s="156" t="n">
        <v>0</v>
      </c>
    </row>
    <row r="3420" ht="24" customHeight="1" s="113">
      <c r="A3420" s="158" t="n">
        <v>46177</v>
      </c>
      <c r="B3420" s="156" t="inlineStr">
        <is>
          <t>M026</t>
        </is>
      </c>
      <c r="C3420" s="156" t="inlineStr">
        <is>
          <t>HARMANDALI</t>
        </is>
      </c>
      <c r="D3420" s="156" t="inlineStr">
        <is>
          <t>DERYA YARDIMCI</t>
        </is>
      </c>
      <c r="E3420" s="156" t="n">
        <v>3983</v>
      </c>
      <c r="F3420" s="156" t="n">
        <v>1660294</v>
      </c>
      <c r="G3420" s="157" t="n">
        <v>416.85</v>
      </c>
      <c r="H3420" s="156" t="n">
        <v>4039</v>
      </c>
    </row>
    <row r="3421" ht="24" customHeight="1" s="113">
      <c r="A3421" s="158" t="n">
        <v>46177</v>
      </c>
      <c r="B3421" s="156" t="inlineStr">
        <is>
          <t>M027</t>
        </is>
      </c>
      <c r="C3421" s="156" t="inlineStr">
        <is>
          <t>HATAY</t>
        </is>
      </c>
      <c r="D3421" s="156" t="inlineStr">
        <is>
          <t>ERTAN TEKİ</t>
        </is>
      </c>
      <c r="E3421" s="156" t="n">
        <v>4793</v>
      </c>
      <c r="F3421" s="156" t="n">
        <v>1512948</v>
      </c>
      <c r="G3421" s="157" t="n">
        <v>315.66</v>
      </c>
      <c r="H3421" s="156" t="n">
        <v>4974</v>
      </c>
    </row>
    <row r="3422" ht="41.25" customHeight="1" s="113">
      <c r="A3422" s="158" t="n">
        <v>46177</v>
      </c>
      <c r="B3422" s="156" t="inlineStr">
        <is>
          <t>M028</t>
        </is>
      </c>
      <c r="C3422" s="156" t="inlineStr">
        <is>
          <t>KARŞIYAKA-1</t>
        </is>
      </c>
      <c r="D3422" s="156" t="inlineStr">
        <is>
          <t>DERYA YARDIMCI</t>
        </is>
      </c>
      <c r="E3422" s="156" t="n">
        <v>2547</v>
      </c>
      <c r="F3422" s="156" t="n">
        <v>996220</v>
      </c>
      <c r="G3422" s="157" t="n">
        <v>391.13</v>
      </c>
      <c r="H3422" s="156" t="n">
        <v>2550</v>
      </c>
    </row>
    <row r="3423" ht="24" customHeight="1" s="113">
      <c r="A3423" s="158" t="n">
        <v>46177</v>
      </c>
      <c r="B3423" s="156" t="inlineStr">
        <is>
          <t>M029</t>
        </is>
      </c>
      <c r="C3423" s="156" t="inlineStr">
        <is>
          <t>KARŞIYAKA-2</t>
        </is>
      </c>
      <c r="D3423" s="156" t="inlineStr">
        <is>
          <t>DERYA YARDIMCI</t>
        </is>
      </c>
      <c r="E3423" s="156" t="n">
        <v>1077</v>
      </c>
      <c r="F3423" s="156" t="n">
        <v>312386</v>
      </c>
      <c r="G3423" s="157" t="n">
        <v>290.05</v>
      </c>
      <c r="H3423" s="156" t="n">
        <v>1162</v>
      </c>
    </row>
    <row r="3424" ht="48" customHeight="1" s="113">
      <c r="A3424" s="158" t="n">
        <v>46177</v>
      </c>
      <c r="B3424" s="156" t="inlineStr">
        <is>
          <t>M030</t>
        </is>
      </c>
      <c r="C3424" s="156" t="inlineStr">
        <is>
          <t>MANAVKUYU</t>
        </is>
      </c>
      <c r="D3424" s="156" t="inlineStr">
        <is>
          <t>DERYA YARDIMCI</t>
        </is>
      </c>
      <c r="E3424" s="156" t="n">
        <v>1423</v>
      </c>
      <c r="F3424" s="156" t="n">
        <v>336190</v>
      </c>
      <c r="G3424" s="157" t="n">
        <v>236.25</v>
      </c>
      <c r="H3424" s="156" t="n">
        <v>1427</v>
      </c>
    </row>
    <row r="3425" ht="48" customHeight="1" s="113">
      <c r="A3425" s="158" t="n">
        <v>46177</v>
      </c>
      <c r="B3425" s="156" t="inlineStr">
        <is>
          <t>M031</t>
        </is>
      </c>
      <c r="C3425" s="156" t="inlineStr">
        <is>
          <t>MENDERES</t>
        </is>
      </c>
      <c r="D3425" s="156" t="inlineStr">
        <is>
          <t>CÜNEYT ÇIKRIKÇI - AYŞE AVCU</t>
        </is>
      </c>
      <c r="E3425" s="156" t="n">
        <v>4115</v>
      </c>
      <c r="F3425" s="156" t="n">
        <v>1057661</v>
      </c>
      <c r="G3425" s="157" t="n">
        <v>257.03</v>
      </c>
      <c r="H3425" s="156" t="n">
        <v>3804</v>
      </c>
    </row>
    <row r="3426" ht="48" customHeight="1" s="113">
      <c r="A3426" s="158" t="n">
        <v>46177</v>
      </c>
      <c r="B3426" s="156" t="inlineStr">
        <is>
          <t>M032</t>
        </is>
      </c>
      <c r="C3426" s="156" t="inlineStr">
        <is>
          <t>MENDERES DEPO</t>
        </is>
      </c>
      <c r="D3426" s="156" t="inlineStr">
        <is>
          <t>AYHAN DAŞDEMİR</t>
        </is>
      </c>
      <c r="E3426" s="156" t="n">
        <v>0</v>
      </c>
      <c r="F3426" s="156" t="n">
        <v>0</v>
      </c>
      <c r="G3426" s="156" t="n">
        <v>0</v>
      </c>
      <c r="H3426" s="156" t="n">
        <v>0</v>
      </c>
    </row>
    <row r="3427" ht="48" customHeight="1" s="113">
      <c r="A3427" s="158" t="n">
        <v>46177</v>
      </c>
      <c r="B3427" s="156" t="inlineStr">
        <is>
          <t>M033</t>
        </is>
      </c>
      <c r="C3427" s="156" t="inlineStr">
        <is>
          <t>MERKEZ</t>
        </is>
      </c>
      <c r="D3427" s="156" t="inlineStr">
        <is>
          <t>GENEL MÜDÜR</t>
        </is>
      </c>
      <c r="E3427" s="156" t="n">
        <v>0</v>
      </c>
      <c r="F3427" s="156" t="n">
        <v>0</v>
      </c>
      <c r="G3427" s="156" t="n">
        <v>0</v>
      </c>
      <c r="H3427" s="156" t="n">
        <v>0</v>
      </c>
    </row>
    <row r="3428" ht="48" customHeight="1" s="113">
      <c r="A3428" s="158" t="n">
        <v>46177</v>
      </c>
      <c r="B3428" s="156" t="inlineStr">
        <is>
          <t>M034</t>
        </is>
      </c>
      <c r="C3428" s="156" t="inlineStr">
        <is>
          <t>NARLIDERE</t>
        </is>
      </c>
      <c r="D3428" s="156" t="inlineStr">
        <is>
          <t>ERTAN TEKİ</t>
        </is>
      </c>
      <c r="E3428" s="156" t="n">
        <v>4356</v>
      </c>
      <c r="F3428" s="156" t="n">
        <v>884308</v>
      </c>
      <c r="G3428" s="157" t="n">
        <v>203.01</v>
      </c>
      <c r="H3428" s="156" t="n">
        <v>4290</v>
      </c>
    </row>
    <row r="3429" ht="48" customHeight="1" s="113">
      <c r="A3429" s="158" t="n">
        <v>46177</v>
      </c>
      <c r="B3429" s="156" t="inlineStr">
        <is>
          <t>M035</t>
        </is>
      </c>
      <c r="C3429" s="156" t="inlineStr">
        <is>
          <t>OSMANGAZİ</t>
        </is>
      </c>
      <c r="D3429" s="156" t="inlineStr">
        <is>
          <t>DERYA YARDIMCI</t>
        </is>
      </c>
      <c r="E3429" s="156" t="n">
        <v>4646</v>
      </c>
      <c r="F3429" s="156" t="n">
        <v>1393369</v>
      </c>
      <c r="G3429" s="157" t="n">
        <v>299.91</v>
      </c>
      <c r="H3429" s="156" t="n">
        <v>4317</v>
      </c>
    </row>
    <row r="3430" ht="48" customHeight="1" s="113">
      <c r="A3430" s="158" t="n">
        <v>46177</v>
      </c>
      <c r="B3430" s="156" t="inlineStr">
        <is>
          <t>M036</t>
        </is>
      </c>
      <c r="C3430" s="156" t="inlineStr">
        <is>
          <t>POLİGON</t>
        </is>
      </c>
      <c r="D3430" s="156" t="inlineStr">
        <is>
          <t>ERTAN TEKİ</t>
        </is>
      </c>
      <c r="E3430" s="156" t="n">
        <v>1390</v>
      </c>
      <c r="F3430" s="156" t="n">
        <v>322936</v>
      </c>
      <c r="G3430" s="157" t="n">
        <v>232.33</v>
      </c>
      <c r="H3430" s="156" t="n">
        <v>1310</v>
      </c>
    </row>
    <row r="3431" ht="24" customHeight="1" s="113">
      <c r="A3431" s="158" t="n">
        <v>46177</v>
      </c>
      <c r="B3431" s="156" t="inlineStr">
        <is>
          <t>M037</t>
        </is>
      </c>
      <c r="C3431" s="156" t="inlineStr">
        <is>
          <t>SEFERİHİSAR</t>
        </is>
      </c>
      <c r="D3431" s="156" t="inlineStr">
        <is>
          <t>ERTAN TEKİ</t>
        </is>
      </c>
      <c r="E3431" s="156" t="n">
        <v>2924</v>
      </c>
      <c r="F3431" s="156" t="n">
        <v>1080924</v>
      </c>
      <c r="G3431" s="157" t="n">
        <v>369.67</v>
      </c>
      <c r="H3431" s="156" t="n">
        <v>2733</v>
      </c>
    </row>
    <row r="3432" ht="36" customHeight="1" s="113">
      <c r="A3432" s="158" t="n">
        <v>46177</v>
      </c>
      <c r="B3432" s="156" t="inlineStr">
        <is>
          <t>M038</t>
        </is>
      </c>
      <c r="C3432" s="156" t="inlineStr">
        <is>
          <t>TORBALI 1</t>
        </is>
      </c>
      <c r="D3432" s="156" t="inlineStr">
        <is>
          <t>CÜNEYT ÇIKRIKÇI - AYŞE AVCU</t>
        </is>
      </c>
      <c r="E3432" s="156" t="n">
        <v>2533</v>
      </c>
      <c r="F3432" s="156" t="n">
        <v>1138759</v>
      </c>
      <c r="G3432" s="157" t="n">
        <v>449.57</v>
      </c>
      <c r="H3432" s="156" t="n">
        <v>2637</v>
      </c>
    </row>
    <row r="3433" ht="24" customHeight="1" s="113">
      <c r="A3433" s="158" t="n">
        <v>46177</v>
      </c>
      <c r="B3433" s="156" t="inlineStr">
        <is>
          <t>M039</t>
        </is>
      </c>
      <c r="C3433" s="156" t="inlineStr">
        <is>
          <t>TORBALI 2</t>
        </is>
      </c>
      <c r="D3433" s="156" t="inlineStr">
        <is>
          <t>CÜNEYT ÇIKRIKÇI - AYŞE AVCU</t>
        </is>
      </c>
      <c r="E3433" s="156" t="n">
        <v>3601</v>
      </c>
      <c r="F3433" s="156" t="n">
        <v>1141675</v>
      </c>
      <c r="G3433" s="157" t="n">
        <v>317.04</v>
      </c>
      <c r="H3433" s="156" t="n">
        <v>3616</v>
      </c>
    </row>
    <row r="3434" ht="36" customHeight="1" s="113">
      <c r="A3434" s="158" t="n">
        <v>46177</v>
      </c>
      <c r="B3434" s="156" t="inlineStr">
        <is>
          <t>M040</t>
        </is>
      </c>
      <c r="C3434" s="156" t="inlineStr">
        <is>
          <t>TORBALI 3</t>
        </is>
      </c>
      <c r="D3434" s="156" t="inlineStr">
        <is>
          <t>CÜNEYT ÇIKRIKÇI - AYŞE AVCU</t>
        </is>
      </c>
      <c r="E3434" s="156" t="n">
        <v>2323</v>
      </c>
      <c r="F3434" s="156" t="n">
        <v>725360</v>
      </c>
      <c r="G3434" s="157" t="n">
        <v>312.25</v>
      </c>
      <c r="H3434" s="156" t="n">
        <v>2163</v>
      </c>
    </row>
    <row r="3435" ht="36" customHeight="1" s="113">
      <c r="A3435" s="158" t="n">
        <v>46177</v>
      </c>
      <c r="B3435" s="156" t="inlineStr">
        <is>
          <t>M041</t>
        </is>
      </c>
      <c r="C3435" s="156" t="inlineStr">
        <is>
          <t>TORBALI 4</t>
        </is>
      </c>
      <c r="D3435" s="156" t="inlineStr">
        <is>
          <t>CÜNEYT ÇIKRIKÇI - AYŞE AVCU</t>
        </is>
      </c>
      <c r="E3435" s="156" t="n">
        <v>2917</v>
      </c>
      <c r="F3435" s="156" t="n">
        <v>1393872</v>
      </c>
      <c r="G3435" s="157" t="n">
        <v>477.84</v>
      </c>
      <c r="H3435" s="156" t="n">
        <v>2824</v>
      </c>
    </row>
    <row r="3436" ht="24" customHeight="1" s="113">
      <c r="A3436" s="158" t="n">
        <v>46177</v>
      </c>
      <c r="B3436" s="156" t="inlineStr">
        <is>
          <t>M042</t>
        </is>
      </c>
      <c r="C3436" s="156" t="inlineStr">
        <is>
          <t>TORBALI 5</t>
        </is>
      </c>
      <c r="D3436" s="156" t="inlineStr">
        <is>
          <t>CÜNEYT ÇIKRIKÇI - AYŞE AVCU</t>
        </is>
      </c>
      <c r="E3436" s="156" t="n">
        <v>4181</v>
      </c>
      <c r="F3436" s="156" t="n">
        <v>1595735</v>
      </c>
      <c r="G3436" s="157" t="n">
        <v>381.66</v>
      </c>
      <c r="H3436" s="156" t="n">
        <v>4373</v>
      </c>
    </row>
    <row r="3437" ht="48" customHeight="1" s="113">
      <c r="A3437" s="158" t="n">
        <v>46177</v>
      </c>
      <c r="B3437" s="156" t="inlineStr">
        <is>
          <t>M043</t>
        </is>
      </c>
      <c r="C3437" s="156" t="inlineStr">
        <is>
          <t>YAPICIOĞLU</t>
        </is>
      </c>
      <c r="D3437" s="156" t="inlineStr">
        <is>
          <t>ERTAN TEKİ</t>
        </is>
      </c>
      <c r="E3437" s="156" t="n">
        <v>1762</v>
      </c>
      <c r="F3437" s="156" t="n">
        <v>760106</v>
      </c>
      <c r="G3437" s="157" t="n">
        <v>431.39</v>
      </c>
      <c r="H3437" s="156" t="n">
        <v>1777</v>
      </c>
    </row>
    <row r="3438" ht="48" customHeight="1" s="113">
      <c r="A3438" s="158" t="n">
        <v>46177</v>
      </c>
      <c r="B3438" s="156" t="inlineStr">
        <is>
          <t>M044</t>
        </is>
      </c>
      <c r="C3438" s="156" t="inlineStr">
        <is>
          <t>YEŞİLOVA</t>
        </is>
      </c>
      <c r="D3438" s="156" t="inlineStr">
        <is>
          <t>DERYA YARDIMCI</t>
        </is>
      </c>
      <c r="E3438" s="156" t="n">
        <v>702</v>
      </c>
      <c r="F3438" s="156" t="n">
        <v>132913</v>
      </c>
      <c r="G3438" s="157" t="n">
        <v>189.33</v>
      </c>
      <c r="H3438" s="156" t="n">
        <v>750</v>
      </c>
    </row>
    <row r="3439" ht="48" customHeight="1" s="113">
      <c r="A3439" s="158" t="n">
        <v>46177</v>
      </c>
      <c r="B3439" s="156" t="inlineStr">
        <is>
          <t>M045</t>
        </is>
      </c>
      <c r="C3439" s="156" t="inlineStr">
        <is>
          <t>Z1  ET DEPO</t>
        </is>
      </c>
      <c r="D3439" s="156" t="inlineStr">
        <is>
          <t>FARUK MALKOÇ</t>
        </is>
      </c>
      <c r="E3439" s="156" t="n">
        <v>0</v>
      </c>
      <c r="F3439" s="156" t="n">
        <v>0</v>
      </c>
      <c r="G3439" s="156" t="n">
        <v>0</v>
      </c>
      <c r="H3439" s="156" t="n">
        <v>0</v>
      </c>
    </row>
    <row r="3440" ht="48" customHeight="1" s="113">
      <c r="A3440" s="158" t="n">
        <v>46177</v>
      </c>
      <c r="B3440" s="156" t="inlineStr">
        <is>
          <t>M046</t>
        </is>
      </c>
      <c r="C3440" s="156" t="inlineStr">
        <is>
          <t>ÇAMDİBİ</t>
        </is>
      </c>
      <c r="D3440" s="156" t="inlineStr">
        <is>
          <t>DERYA YARDIMCI</t>
        </is>
      </c>
      <c r="E3440" s="156" t="n">
        <v>2402</v>
      </c>
      <c r="F3440" s="156" t="n">
        <v>466563</v>
      </c>
      <c r="G3440" s="157" t="n">
        <v>194.24</v>
      </c>
      <c r="H3440" s="156" t="n">
        <v>2362</v>
      </c>
    </row>
    <row r="3441" ht="48" customHeight="1" s="113">
      <c r="A3441" s="158" t="n">
        <v>46177</v>
      </c>
      <c r="B3441" s="156" t="inlineStr">
        <is>
          <t>M047</t>
        </is>
      </c>
      <c r="C3441" s="156" t="inlineStr">
        <is>
          <t>ÇİFTLİK</t>
        </is>
      </c>
      <c r="D3441" s="156" t="inlineStr">
        <is>
          <t>CEBRAİL ÇİÇEK</t>
        </is>
      </c>
      <c r="E3441" s="156" t="n">
        <v>0</v>
      </c>
      <c r="F3441" s="156" t="n">
        <v>0</v>
      </c>
      <c r="G3441" s="156" t="n">
        <v>0</v>
      </c>
      <c r="H3441" s="156" t="n">
        <v>0</v>
      </c>
    </row>
    <row r="3442" ht="48" customHeight="1" s="113">
      <c r="A3442" s="158" t="n">
        <v>46177</v>
      </c>
      <c r="B3442" s="156" t="inlineStr">
        <is>
          <t>M048</t>
        </is>
      </c>
      <c r="C3442" s="156" t="inlineStr">
        <is>
          <t>ÇİĞLİ</t>
        </is>
      </c>
      <c r="D3442" s="156" t="inlineStr">
        <is>
          <t>DERYA YARDIMCI</t>
        </is>
      </c>
      <c r="E3442" s="156" t="n">
        <v>2074</v>
      </c>
      <c r="F3442" s="156" t="n">
        <v>397435</v>
      </c>
      <c r="G3442" s="157" t="n">
        <v>191.63</v>
      </c>
      <c r="H3442" s="156" t="n">
        <v>2163</v>
      </c>
    </row>
    <row r="3443" ht="48" customHeight="1" s="113">
      <c r="A3443" s="158" t="n">
        <v>46177</v>
      </c>
      <c r="B3443" s="156" t="inlineStr">
        <is>
          <t>M049</t>
        </is>
      </c>
      <c r="C3443" s="156" t="inlineStr">
        <is>
          <t>ÖZDERE</t>
        </is>
      </c>
      <c r="D3443" s="156" t="inlineStr">
        <is>
          <t>CÜNEYT ÇIKRIKÇI - AYŞE AVCU</t>
        </is>
      </c>
      <c r="E3443" s="156" t="n">
        <v>1018</v>
      </c>
      <c r="F3443" s="156" t="n">
        <v>368665</v>
      </c>
      <c r="G3443" s="157" t="n">
        <v>362.15</v>
      </c>
      <c r="H3443" s="156" t="n">
        <v>983</v>
      </c>
    </row>
    <row r="3444" ht="36" customHeight="1" s="113">
      <c r="A3444" s="158" t="n">
        <v>46177</v>
      </c>
      <c r="B3444" s="156" t="inlineStr">
        <is>
          <t>M050</t>
        </is>
      </c>
      <c r="C3444" s="156" t="inlineStr">
        <is>
          <t>İZMİRSPOR</t>
        </is>
      </c>
      <c r="D3444" s="156" t="inlineStr">
        <is>
          <t>ERTAN TEKİ</t>
        </is>
      </c>
      <c r="E3444" s="156" t="n">
        <v>4151</v>
      </c>
      <c r="F3444" s="156" t="n">
        <v>2094106</v>
      </c>
      <c r="G3444" s="157" t="n">
        <v>504.48</v>
      </c>
      <c r="H3444" s="156" t="n">
        <v>4230</v>
      </c>
    </row>
    <row r="3445" ht="24" customHeight="1" s="113">
      <c r="A3445" s="158" t="n">
        <v>46177</v>
      </c>
      <c r="B3445" s="156" t="inlineStr">
        <is>
          <t>M051</t>
        </is>
      </c>
      <c r="C3445" s="156" t="inlineStr">
        <is>
          <t>ŞİRİNYER</t>
        </is>
      </c>
      <c r="D3445" s="156" t="inlineStr">
        <is>
          <t>ERTAN TEKİ</t>
        </is>
      </c>
      <c r="E3445" s="156" t="n">
        <v>779</v>
      </c>
      <c r="F3445" s="156" t="n">
        <v>436675</v>
      </c>
      <c r="G3445" s="157" t="n">
        <v>560.5599999999999</v>
      </c>
      <c r="H3445" s="156" t="n">
        <v>799</v>
      </c>
    </row>
    <row r="3446" ht="36" customHeight="1" s="113">
      <c r="A3446" s="158" t="n">
        <v>46177</v>
      </c>
      <c r="B3446" s="156" t="inlineStr">
        <is>
          <t>M052</t>
        </is>
      </c>
      <c r="C3446" s="156" t="inlineStr">
        <is>
          <t>ŞİRİNYER 2</t>
        </is>
      </c>
      <c r="D3446" s="156" t="inlineStr">
        <is>
          <t>DERYA YARDIMCI</t>
        </is>
      </c>
      <c r="E3446" s="156" t="n">
        <v>2303</v>
      </c>
      <c r="F3446" s="156" t="n">
        <v>1161800</v>
      </c>
      <c r="G3446" s="157" t="n">
        <v>504.47</v>
      </c>
      <c r="H3446" s="156" t="n">
        <v>2227</v>
      </c>
    </row>
    <row r="3447" ht="24" customHeight="1" s="113">
      <c r="A3447" s="158" t="n">
        <v>46177</v>
      </c>
      <c r="B3447" s="156" t="inlineStr">
        <is>
          <t>M057</t>
        </is>
      </c>
      <c r="C3447" s="156" t="inlineStr">
        <is>
          <t>BUCA2</t>
        </is>
      </c>
      <c r="D3447" s="156" t="inlineStr">
        <is>
          <t>ERTAN TEKİ</t>
        </is>
      </c>
      <c r="E3447" s="156" t="n">
        <v>0</v>
      </c>
      <c r="F3447" s="156" t="n">
        <v>0</v>
      </c>
      <c r="G3447" s="156" t="n">
        <v>0</v>
      </c>
      <c r="H3447" s="156" t="n">
        <v>0</v>
      </c>
    </row>
    <row r="3448" ht="36" customHeight="1" s="113">
      <c r="A3448" s="158" t="n">
        <v>46178</v>
      </c>
      <c r="B3448" s="156" t="inlineStr">
        <is>
          <t>M001</t>
        </is>
      </c>
      <c r="C3448" s="156" t="inlineStr">
        <is>
          <t>AKEVLER</t>
        </is>
      </c>
      <c r="D3448" s="156" t="inlineStr">
        <is>
          <t>ERTAN TEKİ</t>
        </is>
      </c>
      <c r="E3448" s="156" t="n">
        <v>1285</v>
      </c>
      <c r="F3448" s="156" t="n">
        <v>404175</v>
      </c>
      <c r="G3448" s="157" t="n">
        <v>314.53</v>
      </c>
      <c r="H3448" s="156" t="n">
        <v>1232</v>
      </c>
    </row>
    <row r="3449" ht="24" customHeight="1" s="113">
      <c r="A3449" s="158" t="n">
        <v>46178</v>
      </c>
      <c r="B3449" s="156" t="inlineStr">
        <is>
          <t>M002</t>
        </is>
      </c>
      <c r="C3449" s="156" t="inlineStr">
        <is>
          <t>AYDIN EFELER</t>
        </is>
      </c>
      <c r="D3449" s="156" t="inlineStr">
        <is>
          <t>CÜNEYT ÇIKRIKÇI - AYŞE AVCU</t>
        </is>
      </c>
      <c r="E3449" s="156" t="n">
        <v>2510</v>
      </c>
      <c r="F3449" s="156" t="n">
        <v>843178</v>
      </c>
      <c r="G3449" s="157" t="n">
        <v>335.93</v>
      </c>
      <c r="H3449" s="156" t="n">
        <v>2350</v>
      </c>
    </row>
    <row r="3450" ht="36" customHeight="1" s="113">
      <c r="A3450" s="158" t="n">
        <v>46178</v>
      </c>
      <c r="B3450" s="156" t="inlineStr">
        <is>
          <t>M003</t>
        </is>
      </c>
      <c r="C3450" s="156" t="inlineStr">
        <is>
          <t>AYDIN EFELER-2</t>
        </is>
      </c>
      <c r="D3450" s="156" t="inlineStr">
        <is>
          <t>CÜNEYT ÇIKRIKÇI - AYŞE AVCU</t>
        </is>
      </c>
      <c r="E3450" s="156" t="n">
        <v>1733</v>
      </c>
      <c r="F3450" s="156" t="n">
        <v>614953</v>
      </c>
      <c r="G3450" s="157" t="n">
        <v>354.85</v>
      </c>
      <c r="H3450" s="156" t="n">
        <v>1827</v>
      </c>
    </row>
    <row r="3451" ht="36" customHeight="1" s="113">
      <c r="A3451" s="158" t="n">
        <v>46178</v>
      </c>
      <c r="B3451" s="156" t="inlineStr">
        <is>
          <t>M004</t>
        </is>
      </c>
      <c r="C3451" s="156" t="inlineStr">
        <is>
          <t>AYDIN FATİH</t>
        </is>
      </c>
      <c r="D3451" s="156" t="inlineStr">
        <is>
          <t>CÜNEYT ÇIKRIKÇI - AYŞE AVCU</t>
        </is>
      </c>
      <c r="E3451" s="156" t="n">
        <v>1213</v>
      </c>
      <c r="F3451" s="156" t="n">
        <v>404695</v>
      </c>
      <c r="G3451" s="157" t="n">
        <v>333.63</v>
      </c>
      <c r="H3451" s="156" t="n">
        <v>1117</v>
      </c>
    </row>
    <row r="3452" ht="36" customHeight="1" s="113">
      <c r="A3452" s="158" t="n">
        <v>46178</v>
      </c>
      <c r="B3452" s="156" t="inlineStr">
        <is>
          <t>M005</t>
        </is>
      </c>
      <c r="C3452" s="156" t="inlineStr">
        <is>
          <t>AYDIN FATİH-2</t>
        </is>
      </c>
      <c r="D3452" s="156" t="inlineStr">
        <is>
          <t>CÜNEYT ÇIKRIKÇI - AYŞE AVCU</t>
        </is>
      </c>
      <c r="E3452" s="156" t="n">
        <v>1347</v>
      </c>
      <c r="F3452" s="156" t="n">
        <v>621979</v>
      </c>
      <c r="G3452" s="157" t="n">
        <v>461.75</v>
      </c>
      <c r="H3452" s="156" t="n">
        <v>1365</v>
      </c>
    </row>
    <row r="3453" ht="48" customHeight="1" s="113">
      <c r="A3453" s="158" t="n">
        <v>46178</v>
      </c>
      <c r="B3453" s="156" t="inlineStr">
        <is>
          <t>M006</t>
        </is>
      </c>
      <c r="C3453" s="156" t="inlineStr">
        <is>
          <t>AYDIN GİRNE</t>
        </is>
      </c>
      <c r="D3453" s="156" t="inlineStr">
        <is>
          <t>CÜNEYT ÇIKRIKÇI - AYŞE AVCU</t>
        </is>
      </c>
      <c r="E3453" s="156" t="n">
        <v>1204</v>
      </c>
      <c r="F3453" s="156" t="n">
        <v>351159</v>
      </c>
      <c r="G3453" s="157" t="n">
        <v>291.66</v>
      </c>
      <c r="H3453" s="156" t="n">
        <v>1240</v>
      </c>
    </row>
    <row r="3454" ht="36" customHeight="1" s="113">
      <c r="A3454" s="158" t="n">
        <v>46178</v>
      </c>
      <c r="B3454" s="156" t="inlineStr">
        <is>
          <t>M007</t>
        </is>
      </c>
      <c r="C3454" s="156" t="inlineStr">
        <is>
          <t>AYDIN MİMARSİNAN</t>
        </is>
      </c>
      <c r="D3454" s="156" t="inlineStr">
        <is>
          <t>CÜNEYT ÇIKRIKÇI - AYŞE AVCU</t>
        </is>
      </c>
      <c r="E3454" s="156" t="n">
        <v>3166</v>
      </c>
      <c r="F3454" s="156" t="n">
        <v>791673</v>
      </c>
      <c r="G3454" s="157" t="n">
        <v>250.05</v>
      </c>
      <c r="H3454" s="156" t="n">
        <v>2873</v>
      </c>
    </row>
    <row r="3455" ht="54.75" customHeight="1" s="113">
      <c r="A3455" s="158" t="n">
        <v>46178</v>
      </c>
      <c r="B3455" s="156" t="inlineStr">
        <is>
          <t>M008</t>
        </is>
      </c>
      <c r="C3455" s="156" t="inlineStr">
        <is>
          <t>AYRANCILAR</t>
        </is>
      </c>
      <c r="D3455" s="156" t="inlineStr">
        <is>
          <t>CÜNEYT ÇIKRIKÇI - AYŞE AVCU</t>
        </is>
      </c>
      <c r="E3455" s="156" t="n">
        <v>3640</v>
      </c>
      <c r="F3455" s="156" t="n">
        <v>970745</v>
      </c>
      <c r="G3455" s="157" t="n">
        <v>266.69</v>
      </c>
      <c r="H3455" s="156" t="n">
        <v>3287</v>
      </c>
    </row>
    <row r="3456" ht="24" customHeight="1" s="113">
      <c r="A3456" s="158" t="n">
        <v>46178</v>
      </c>
      <c r="B3456" s="156" t="inlineStr">
        <is>
          <t>M009</t>
        </is>
      </c>
      <c r="C3456" s="156" t="inlineStr">
        <is>
          <t>BALÇOVA</t>
        </is>
      </c>
      <c r="D3456" s="156" t="inlineStr">
        <is>
          <t>ERTAN TEKİ</t>
        </is>
      </c>
      <c r="E3456" s="156" t="n">
        <v>2609</v>
      </c>
      <c r="F3456" s="156" t="n">
        <v>532830</v>
      </c>
      <c r="G3456" s="157" t="n">
        <v>204.23</v>
      </c>
      <c r="H3456" s="156" t="n">
        <v>2515</v>
      </c>
    </row>
    <row r="3457" ht="36" customHeight="1" s="113">
      <c r="A3457" s="158" t="n">
        <v>46178</v>
      </c>
      <c r="B3457" s="156" t="inlineStr">
        <is>
          <t>M010</t>
        </is>
      </c>
      <c r="C3457" s="156" t="inlineStr">
        <is>
          <t>BAYRAKLI</t>
        </is>
      </c>
      <c r="D3457" s="156" t="inlineStr">
        <is>
          <t>DERYA YARDIMCI</t>
        </is>
      </c>
      <c r="E3457" s="156" t="n">
        <v>3633</v>
      </c>
      <c r="F3457" s="156" t="n">
        <v>1035472</v>
      </c>
      <c r="G3457" s="157" t="n">
        <v>285.02</v>
      </c>
      <c r="H3457" s="156" t="n">
        <v>3481</v>
      </c>
    </row>
    <row r="3458" ht="24" customHeight="1" s="113">
      <c r="A3458" s="158" t="n">
        <v>46178</v>
      </c>
      <c r="B3458" s="156" t="inlineStr">
        <is>
          <t>M011</t>
        </is>
      </c>
      <c r="C3458" s="156" t="inlineStr">
        <is>
          <t>BOZYAKA</t>
        </is>
      </c>
      <c r="D3458" s="156" t="inlineStr">
        <is>
          <t>ERTAN TEKİ</t>
        </is>
      </c>
      <c r="E3458" s="156" t="n">
        <v>2584</v>
      </c>
      <c r="F3458" s="156" t="n">
        <v>933477</v>
      </c>
      <c r="G3458" s="157" t="n">
        <v>361.25</v>
      </c>
      <c r="H3458" s="156" t="n">
        <v>2369</v>
      </c>
    </row>
    <row r="3459" ht="24" customHeight="1" s="113">
      <c r="A3459" s="158" t="n">
        <v>46178</v>
      </c>
      <c r="B3459" s="156" t="inlineStr">
        <is>
          <t>M012</t>
        </is>
      </c>
      <c r="C3459" s="156" t="inlineStr">
        <is>
          <t xml:space="preserve">BUCA </t>
        </is>
      </c>
      <c r="D3459" s="156" t="inlineStr">
        <is>
          <t>DERYA YARDIMCI</t>
        </is>
      </c>
      <c r="E3459" s="156" t="n">
        <v>1297</v>
      </c>
      <c r="F3459" s="156" t="n">
        <v>613453</v>
      </c>
      <c r="G3459" s="157" t="n">
        <v>472.98</v>
      </c>
      <c r="H3459" s="156" t="n">
        <v>1208</v>
      </c>
    </row>
    <row r="3460" ht="48" customHeight="1" s="113">
      <c r="A3460" s="158" t="n">
        <v>46178</v>
      </c>
      <c r="B3460" s="156" t="inlineStr">
        <is>
          <t>M013</t>
        </is>
      </c>
      <c r="C3460" s="156" t="inlineStr">
        <is>
          <t>DEDEBAŞI</t>
        </is>
      </c>
      <c r="D3460" s="156" t="inlineStr">
        <is>
          <t>DERYA YARDIMCI</t>
        </is>
      </c>
      <c r="E3460" s="156" t="n">
        <v>2427</v>
      </c>
      <c r="F3460" s="156" t="n">
        <v>1132454</v>
      </c>
      <c r="G3460" s="157" t="n">
        <v>466.61</v>
      </c>
      <c r="H3460" s="156" t="n">
        <v>2590</v>
      </c>
    </row>
    <row r="3461" ht="48" customHeight="1" s="113">
      <c r="A3461" s="158" t="n">
        <v>46178</v>
      </c>
      <c r="B3461" s="156" t="inlineStr">
        <is>
          <t>M014</t>
        </is>
      </c>
      <c r="C3461" s="156" t="inlineStr">
        <is>
          <t>ESKİİZMİR</t>
        </is>
      </c>
      <c r="D3461" s="156" t="inlineStr">
        <is>
          <t>ERTAN TEKİ</t>
        </is>
      </c>
      <c r="E3461" s="156" t="n">
        <v>2718</v>
      </c>
      <c r="F3461" s="156" t="n">
        <v>1187159</v>
      </c>
      <c r="G3461" s="157" t="n">
        <v>436.78</v>
      </c>
      <c r="H3461" s="156" t="n">
        <v>2451</v>
      </c>
    </row>
    <row r="3462" ht="48" customHeight="1" s="113">
      <c r="A3462" s="158" t="n">
        <v>46178</v>
      </c>
      <c r="B3462" s="156" t="inlineStr">
        <is>
          <t>M015</t>
        </is>
      </c>
      <c r="C3462" s="156" t="inlineStr">
        <is>
          <t>GAZİEMİR-1</t>
        </is>
      </c>
      <c r="D3462" s="156" t="inlineStr">
        <is>
          <t>ALİ ÇELİK</t>
        </is>
      </c>
      <c r="E3462" s="156" t="n">
        <v>1943</v>
      </c>
      <c r="F3462" s="156" t="n">
        <v>740639</v>
      </c>
      <c r="G3462" s="157" t="n">
        <v>381.18</v>
      </c>
      <c r="H3462" s="156" t="n">
        <v>1808</v>
      </c>
    </row>
    <row r="3463" ht="48" customHeight="1" s="113">
      <c r="A3463" s="158" t="n">
        <v>46178</v>
      </c>
      <c r="B3463" s="156" t="inlineStr">
        <is>
          <t>M016</t>
        </is>
      </c>
      <c r="C3463" s="156" t="inlineStr">
        <is>
          <t>GAZİEMİR-2</t>
        </is>
      </c>
      <c r="D3463" s="156" t="inlineStr">
        <is>
          <t>ALİ ÇELİK</t>
        </is>
      </c>
      <c r="E3463" s="156" t="n">
        <v>3086</v>
      </c>
      <c r="F3463" s="156" t="n">
        <v>1104477</v>
      </c>
      <c r="G3463" s="157" t="n">
        <v>357.9</v>
      </c>
      <c r="H3463" s="156" t="n">
        <v>2902</v>
      </c>
    </row>
    <row r="3464" ht="48" customHeight="1" s="113">
      <c r="A3464" s="158" t="n">
        <v>46178</v>
      </c>
      <c r="B3464" s="156" t="inlineStr">
        <is>
          <t>M017</t>
        </is>
      </c>
      <c r="C3464" s="156" t="inlineStr">
        <is>
          <t>GAZİEMİR-3</t>
        </is>
      </c>
      <c r="D3464" s="156" t="inlineStr">
        <is>
          <t>ALİ ÇELİK</t>
        </is>
      </c>
      <c r="E3464" s="156" t="n">
        <v>1696</v>
      </c>
      <c r="F3464" s="156" t="n">
        <v>535025</v>
      </c>
      <c r="G3464" s="157" t="n">
        <v>315.46</v>
      </c>
      <c r="H3464" s="156" t="n">
        <v>1769</v>
      </c>
    </row>
    <row r="3465" ht="24" customHeight="1" s="113">
      <c r="A3465" s="158" t="n">
        <v>46178</v>
      </c>
      <c r="B3465" s="156" t="inlineStr">
        <is>
          <t>M018</t>
        </is>
      </c>
      <c r="C3465" s="156" t="inlineStr">
        <is>
          <t>GAZİEMİR-4</t>
        </is>
      </c>
      <c r="D3465" s="156" t="inlineStr">
        <is>
          <t>ALİ ÇELİK</t>
        </is>
      </c>
      <c r="E3465" s="156" t="n">
        <v>2506</v>
      </c>
      <c r="F3465" s="156" t="n">
        <v>1020581</v>
      </c>
      <c r="G3465" s="157" t="n">
        <v>407.25</v>
      </c>
      <c r="H3465" s="156" t="n">
        <v>2419</v>
      </c>
    </row>
    <row r="3466" ht="36" customHeight="1" s="113">
      <c r="A3466" s="158" t="n">
        <v>46178</v>
      </c>
      <c r="B3466" s="156" t="inlineStr">
        <is>
          <t>M019</t>
        </is>
      </c>
      <c r="C3466" s="156" t="inlineStr">
        <is>
          <t>GAZİEMİR-5</t>
        </is>
      </c>
      <c r="D3466" s="156" t="inlineStr">
        <is>
          <t>ALİ ÇELİK</t>
        </is>
      </c>
      <c r="E3466" s="156" t="n">
        <v>2027</v>
      </c>
      <c r="F3466" s="156" t="n">
        <v>530445</v>
      </c>
      <c r="G3466" s="157" t="n">
        <v>261.69</v>
      </c>
      <c r="H3466" s="156" t="n">
        <v>1868</v>
      </c>
    </row>
    <row r="3467" ht="24" customHeight="1" s="113">
      <c r="A3467" s="158" t="n">
        <v>46178</v>
      </c>
      <c r="B3467" s="156" t="inlineStr">
        <is>
          <t>M020</t>
        </is>
      </c>
      <c r="C3467" s="156" t="inlineStr">
        <is>
          <t>GAZİEMİR-6</t>
        </is>
      </c>
      <c r="D3467" s="156" t="inlineStr">
        <is>
          <t>ALİ ÇELİK</t>
        </is>
      </c>
      <c r="E3467" s="156" t="n">
        <v>754</v>
      </c>
      <c r="F3467" s="156" t="n">
        <v>298881</v>
      </c>
      <c r="G3467" s="157" t="n">
        <v>396.39</v>
      </c>
      <c r="H3467" s="156" t="n">
        <v>730</v>
      </c>
    </row>
    <row r="3468" ht="36" customHeight="1" s="113">
      <c r="A3468" s="158" t="n">
        <v>46178</v>
      </c>
      <c r="B3468" s="156" t="inlineStr">
        <is>
          <t>M021</t>
        </is>
      </c>
      <c r="C3468" s="156" t="inlineStr">
        <is>
          <t>GAZİEMİR-7</t>
        </is>
      </c>
      <c r="D3468" s="156" t="inlineStr">
        <is>
          <t>ALİ ÇELİK</t>
        </is>
      </c>
      <c r="E3468" s="156" t="n">
        <v>3381</v>
      </c>
      <c r="F3468" s="156" t="n">
        <v>1047004</v>
      </c>
      <c r="G3468" s="157" t="n">
        <v>309.67</v>
      </c>
      <c r="H3468" s="156" t="n">
        <v>3125</v>
      </c>
    </row>
    <row r="3469" ht="24" customHeight="1" s="113">
      <c r="A3469" s="158" t="n">
        <v>46178</v>
      </c>
      <c r="B3469" s="156" t="inlineStr">
        <is>
          <t>M022</t>
        </is>
      </c>
      <c r="C3469" s="156" t="inlineStr">
        <is>
          <t>GEDİZ</t>
        </is>
      </c>
      <c r="D3469" s="156" t="inlineStr">
        <is>
          <t>DERYA YARDIMCI</t>
        </is>
      </c>
      <c r="E3469" s="156" t="n">
        <v>1388</v>
      </c>
      <c r="F3469" s="156" t="n">
        <v>592474</v>
      </c>
      <c r="G3469" s="157" t="n">
        <v>426.85</v>
      </c>
      <c r="H3469" s="156" t="n">
        <v>1429</v>
      </c>
    </row>
    <row r="3470" ht="36" customHeight="1" s="113">
      <c r="A3470" s="158" t="n">
        <v>46178</v>
      </c>
      <c r="B3470" s="156" t="inlineStr">
        <is>
          <t>M023</t>
        </is>
      </c>
      <c r="C3470" s="156" t="inlineStr">
        <is>
          <t>GÖZTEPE</t>
        </is>
      </c>
      <c r="D3470" s="156" t="inlineStr">
        <is>
          <t>ERTAN TEKİ</t>
        </is>
      </c>
      <c r="E3470" s="156" t="n">
        <v>3149</v>
      </c>
      <c r="F3470" s="156" t="n">
        <v>1148714</v>
      </c>
      <c r="G3470" s="157" t="n">
        <v>364.79</v>
      </c>
      <c r="H3470" s="156" t="n">
        <v>3225</v>
      </c>
    </row>
    <row r="3471" ht="48" customHeight="1" s="113">
      <c r="A3471" s="158" t="n">
        <v>46178</v>
      </c>
      <c r="B3471" s="156" t="inlineStr">
        <is>
          <t>M024</t>
        </is>
      </c>
      <c r="C3471" s="156" t="inlineStr">
        <is>
          <t>GÜMÜŞPALA</t>
        </is>
      </c>
      <c r="D3471" s="156" t="inlineStr">
        <is>
          <t>DERYA YARDIMCI</t>
        </is>
      </c>
      <c r="E3471" s="156" t="n">
        <v>5109</v>
      </c>
      <c r="F3471" s="156" t="n">
        <v>2537119</v>
      </c>
      <c r="G3471" s="157" t="n">
        <v>496.6</v>
      </c>
      <c r="H3471" s="156" t="n">
        <v>5105</v>
      </c>
    </row>
    <row r="3472" ht="24" customHeight="1" s="113">
      <c r="A3472" s="158" t="n">
        <v>46178</v>
      </c>
      <c r="B3472" s="156" t="inlineStr">
        <is>
          <t>M025</t>
        </is>
      </c>
      <c r="C3472" s="156" t="inlineStr">
        <is>
          <t>HAL DEPO</t>
        </is>
      </c>
      <c r="D3472" s="156" t="inlineStr">
        <is>
          <t>HALİT BAŞDAŞ</t>
        </is>
      </c>
      <c r="E3472" s="156" t="n">
        <v>0</v>
      </c>
      <c r="F3472" s="156" t="n">
        <v>0</v>
      </c>
      <c r="G3472" s="156" t="n">
        <v>0</v>
      </c>
      <c r="H3472" s="156" t="n">
        <v>0</v>
      </c>
    </row>
    <row r="3473" ht="24" customHeight="1" s="113">
      <c r="A3473" s="158" t="n">
        <v>46178</v>
      </c>
      <c r="B3473" s="156" t="inlineStr">
        <is>
          <t>M026</t>
        </is>
      </c>
      <c r="C3473" s="156" t="inlineStr">
        <is>
          <t>HARMANDALI</t>
        </is>
      </c>
      <c r="D3473" s="156" t="inlineStr">
        <is>
          <t>DERYA YARDIMCI</t>
        </is>
      </c>
      <c r="E3473" s="156" t="n">
        <v>3918</v>
      </c>
      <c r="F3473" s="156" t="n">
        <v>1546101</v>
      </c>
      <c r="G3473" s="157" t="n">
        <v>394.61</v>
      </c>
      <c r="H3473" s="156" t="n">
        <v>3737</v>
      </c>
    </row>
    <row r="3474" ht="36" customHeight="1" s="113">
      <c r="A3474" s="158" t="n">
        <v>46178</v>
      </c>
      <c r="B3474" s="156" t="inlineStr">
        <is>
          <t>M027</t>
        </is>
      </c>
      <c r="C3474" s="156" t="inlineStr">
        <is>
          <t>HATAY</t>
        </is>
      </c>
      <c r="D3474" s="156" t="inlineStr">
        <is>
          <t>ERTAN TEKİ</t>
        </is>
      </c>
      <c r="E3474" s="156" t="n">
        <v>3807</v>
      </c>
      <c r="F3474" s="156" t="n">
        <v>1214062</v>
      </c>
      <c r="G3474" s="157" t="n">
        <v>318.9</v>
      </c>
      <c r="H3474" s="156" t="n">
        <v>3929</v>
      </c>
    </row>
    <row r="3475" ht="36" customHeight="1" s="113">
      <c r="A3475" s="158" t="n">
        <v>46178</v>
      </c>
      <c r="B3475" s="156" t="inlineStr">
        <is>
          <t>M028</t>
        </is>
      </c>
      <c r="C3475" s="156" t="inlineStr">
        <is>
          <t>KARŞIYAKA-1</t>
        </is>
      </c>
      <c r="D3475" s="156" t="inlineStr">
        <is>
          <t>DERYA YARDIMCI</t>
        </is>
      </c>
      <c r="E3475" s="156" t="n">
        <v>3186</v>
      </c>
      <c r="F3475" s="156" t="n">
        <v>1238079</v>
      </c>
      <c r="G3475" s="157" t="n">
        <v>388.6</v>
      </c>
      <c r="H3475" s="156" t="n">
        <v>3424</v>
      </c>
    </row>
    <row r="3476" ht="24" customHeight="1" s="113">
      <c r="A3476" s="158" t="n">
        <v>46178</v>
      </c>
      <c r="B3476" s="156" t="inlineStr">
        <is>
          <t>M029</t>
        </is>
      </c>
      <c r="C3476" s="156" t="inlineStr">
        <is>
          <t>KARŞIYAKA-2</t>
        </is>
      </c>
      <c r="D3476" s="156" t="inlineStr">
        <is>
          <t>DERYA YARDIMCI</t>
        </is>
      </c>
      <c r="E3476" s="156" t="n">
        <v>1306</v>
      </c>
      <c r="F3476" s="156" t="n">
        <v>356846</v>
      </c>
      <c r="G3476" s="157" t="n">
        <v>273.24</v>
      </c>
      <c r="H3476" s="156" t="n">
        <v>1211</v>
      </c>
    </row>
    <row r="3477" ht="24" customHeight="1" s="113">
      <c r="A3477" s="158" t="n">
        <v>46178</v>
      </c>
      <c r="B3477" s="156" t="inlineStr">
        <is>
          <t>M030</t>
        </is>
      </c>
      <c r="C3477" s="156" t="inlineStr">
        <is>
          <t>MANAVKUYU</t>
        </is>
      </c>
      <c r="D3477" s="156" t="inlineStr">
        <is>
          <t>DERYA YARDIMCI</t>
        </is>
      </c>
      <c r="E3477" s="156" t="n">
        <v>1386</v>
      </c>
      <c r="F3477" s="156" t="n">
        <v>362087</v>
      </c>
      <c r="G3477" s="157" t="n">
        <v>261.25</v>
      </c>
      <c r="H3477" s="156" t="n">
        <v>1275</v>
      </c>
    </row>
    <row r="3478" ht="24" customHeight="1" s="113">
      <c r="A3478" s="158" t="n">
        <v>46178</v>
      </c>
      <c r="B3478" s="156" t="inlineStr">
        <is>
          <t>M031</t>
        </is>
      </c>
      <c r="C3478" s="156" t="inlineStr">
        <is>
          <t>MENDERES</t>
        </is>
      </c>
      <c r="D3478" s="156" t="inlineStr">
        <is>
          <t>CÜNEYT ÇIKRIKÇI - AYŞE AVCU</t>
        </is>
      </c>
      <c r="E3478" s="156" t="n">
        <v>2743</v>
      </c>
      <c r="F3478" s="156" t="n">
        <v>666189</v>
      </c>
      <c r="G3478" s="157" t="n">
        <v>242.87</v>
      </c>
      <c r="H3478" s="156" t="n">
        <v>2723</v>
      </c>
    </row>
    <row r="3479" ht="41.25" customHeight="1" s="113">
      <c r="A3479" s="158" t="n">
        <v>46178</v>
      </c>
      <c r="B3479" s="156" t="inlineStr">
        <is>
          <t>M032</t>
        </is>
      </c>
      <c r="C3479" s="156" t="inlineStr">
        <is>
          <t>MENDERES DEPO</t>
        </is>
      </c>
      <c r="D3479" s="156" t="inlineStr">
        <is>
          <t>AYHAN DAŞDEMİR</t>
        </is>
      </c>
      <c r="E3479" s="156" t="n">
        <v>0</v>
      </c>
      <c r="F3479" s="156" t="n">
        <v>0</v>
      </c>
      <c r="G3479" s="156" t="n">
        <v>0</v>
      </c>
      <c r="H3479" s="156" t="n">
        <v>0</v>
      </c>
    </row>
    <row r="3480" ht="24" customHeight="1" s="113">
      <c r="A3480" s="158" t="n">
        <v>46178</v>
      </c>
      <c r="B3480" s="156" t="inlineStr">
        <is>
          <t>M033</t>
        </is>
      </c>
      <c r="C3480" s="156" t="inlineStr">
        <is>
          <t>MERKEZ</t>
        </is>
      </c>
      <c r="D3480" s="156" t="inlineStr">
        <is>
          <t>GENEL MÜDÜR</t>
        </is>
      </c>
      <c r="E3480" s="156" t="n">
        <v>0</v>
      </c>
      <c r="F3480" s="156" t="n">
        <v>0</v>
      </c>
      <c r="G3480" s="156" t="n">
        <v>0</v>
      </c>
      <c r="H3480" s="156" t="n">
        <v>0</v>
      </c>
    </row>
    <row r="3481" ht="48" customHeight="1" s="113">
      <c r="A3481" s="158" t="n">
        <v>46178</v>
      </c>
      <c r="B3481" s="156" t="inlineStr">
        <is>
          <t>M034</t>
        </is>
      </c>
      <c r="C3481" s="156" t="inlineStr">
        <is>
          <t>NARLIDERE</t>
        </is>
      </c>
      <c r="D3481" s="156" t="inlineStr">
        <is>
          <t>ERTAN TEKİ</t>
        </is>
      </c>
      <c r="E3481" s="156" t="n">
        <v>2861</v>
      </c>
      <c r="F3481" s="156" t="n">
        <v>742922</v>
      </c>
      <c r="G3481" s="157" t="n">
        <v>259.67</v>
      </c>
      <c r="H3481" s="156" t="n">
        <v>2751</v>
      </c>
    </row>
    <row r="3482" ht="48" customHeight="1" s="113">
      <c r="A3482" s="158" t="n">
        <v>46178</v>
      </c>
      <c r="B3482" s="156" t="inlineStr">
        <is>
          <t>M035</t>
        </is>
      </c>
      <c r="C3482" s="156" t="inlineStr">
        <is>
          <t>OSMANGAZİ</t>
        </is>
      </c>
      <c r="D3482" s="156" t="inlineStr">
        <is>
          <t>DERYA YARDIMCI</t>
        </is>
      </c>
      <c r="E3482" s="156" t="n">
        <v>3081</v>
      </c>
      <c r="F3482" s="156" t="n">
        <v>1063534</v>
      </c>
      <c r="G3482" s="157" t="n">
        <v>345.19</v>
      </c>
      <c r="H3482" s="156" t="n">
        <v>2904</v>
      </c>
    </row>
    <row r="3483" ht="48" customHeight="1" s="113">
      <c r="A3483" s="158" t="n">
        <v>46178</v>
      </c>
      <c r="B3483" s="156" t="inlineStr">
        <is>
          <t>M036</t>
        </is>
      </c>
      <c r="C3483" s="156" t="inlineStr">
        <is>
          <t>POLİGON</t>
        </is>
      </c>
      <c r="D3483" s="156" t="inlineStr">
        <is>
          <t>ERTAN TEKİ</t>
        </is>
      </c>
      <c r="E3483" s="156" t="n">
        <v>1522</v>
      </c>
      <c r="F3483" s="156" t="n">
        <v>376789</v>
      </c>
      <c r="G3483" s="157" t="n">
        <v>247.56</v>
      </c>
      <c r="H3483" s="156" t="n">
        <v>1433</v>
      </c>
    </row>
    <row r="3484" ht="48" customHeight="1" s="113">
      <c r="A3484" s="158" t="n">
        <v>46178</v>
      </c>
      <c r="B3484" s="156" t="inlineStr">
        <is>
          <t>M037</t>
        </is>
      </c>
      <c r="C3484" s="156" t="inlineStr">
        <is>
          <t>SEFERİHİSAR</t>
        </is>
      </c>
      <c r="D3484" s="156" t="inlineStr">
        <is>
          <t>ERTAN TEKİ</t>
        </is>
      </c>
      <c r="E3484" s="156" t="n">
        <v>3850</v>
      </c>
      <c r="F3484" s="156" t="n">
        <v>1775910</v>
      </c>
      <c r="G3484" s="157" t="n">
        <v>461.28</v>
      </c>
      <c r="H3484" s="156" t="n">
        <v>3820</v>
      </c>
    </row>
    <row r="3485" ht="48" customHeight="1" s="113">
      <c r="A3485" s="158" t="n">
        <v>46178</v>
      </c>
      <c r="B3485" s="156" t="inlineStr">
        <is>
          <t>M038</t>
        </is>
      </c>
      <c r="C3485" s="156" t="inlineStr">
        <is>
          <t>TORBALI 1</t>
        </is>
      </c>
      <c r="D3485" s="156" t="inlineStr">
        <is>
          <t>CÜNEYT ÇIKRIKÇI - AYŞE AVCU</t>
        </is>
      </c>
      <c r="E3485" s="156" t="n">
        <v>1743</v>
      </c>
      <c r="F3485" s="156" t="n">
        <v>848696</v>
      </c>
      <c r="G3485" s="157" t="n">
        <v>486.92</v>
      </c>
      <c r="H3485" s="156" t="n">
        <v>1641</v>
      </c>
    </row>
    <row r="3486" ht="48" customHeight="1" s="113">
      <c r="A3486" s="158" t="n">
        <v>46178</v>
      </c>
      <c r="B3486" s="156" t="inlineStr">
        <is>
          <t>M039</t>
        </is>
      </c>
      <c r="C3486" s="156" t="inlineStr">
        <is>
          <t>TORBALI 2</t>
        </is>
      </c>
      <c r="D3486" s="156" t="inlineStr">
        <is>
          <t>CÜNEYT ÇIKRIKÇI - AYŞE AVCU</t>
        </is>
      </c>
      <c r="E3486" s="156" t="n">
        <v>2554</v>
      </c>
      <c r="F3486" s="156" t="n">
        <v>782092</v>
      </c>
      <c r="G3486" s="157" t="n">
        <v>306.22</v>
      </c>
      <c r="H3486" s="156" t="n">
        <v>2469</v>
      </c>
    </row>
    <row r="3487" ht="48" customHeight="1" s="113">
      <c r="A3487" s="158" t="n">
        <v>46178</v>
      </c>
      <c r="B3487" s="156" t="inlineStr">
        <is>
          <t>M040</t>
        </is>
      </c>
      <c r="C3487" s="156" t="inlineStr">
        <is>
          <t>TORBALI 3</t>
        </is>
      </c>
      <c r="D3487" s="156" t="inlineStr">
        <is>
          <t>CÜNEYT ÇIKRIKÇI - AYŞE AVCU</t>
        </is>
      </c>
      <c r="E3487" s="156" t="n">
        <v>2625</v>
      </c>
      <c r="F3487" s="156" t="n">
        <v>814491</v>
      </c>
      <c r="G3487" s="157" t="n">
        <v>310.28</v>
      </c>
      <c r="H3487" s="156" t="n">
        <v>2423</v>
      </c>
    </row>
    <row r="3488" ht="24" customHeight="1" s="113">
      <c r="A3488" s="158" t="n">
        <v>46178</v>
      </c>
      <c r="B3488" s="156" t="inlineStr">
        <is>
          <t>M041</t>
        </is>
      </c>
      <c r="C3488" s="156" t="inlineStr">
        <is>
          <t>TORBALI 4</t>
        </is>
      </c>
      <c r="D3488" s="156" t="inlineStr">
        <is>
          <t>CÜNEYT ÇIKRIKÇI - AYŞE AVCU</t>
        </is>
      </c>
      <c r="E3488" s="156" t="n">
        <v>3411</v>
      </c>
      <c r="F3488" s="156" t="n">
        <v>1529450</v>
      </c>
      <c r="G3488" s="157" t="n">
        <v>448.39</v>
      </c>
      <c r="H3488" s="156" t="n">
        <v>3550</v>
      </c>
    </row>
    <row r="3489" ht="36" customHeight="1" s="113">
      <c r="A3489" s="158" t="n">
        <v>46178</v>
      </c>
      <c r="B3489" s="156" t="inlineStr">
        <is>
          <t>M042</t>
        </is>
      </c>
      <c r="C3489" s="156" t="inlineStr">
        <is>
          <t>TORBALI 5</t>
        </is>
      </c>
      <c r="D3489" s="156" t="inlineStr">
        <is>
          <t>CÜNEYT ÇIKRIKÇI - AYŞE AVCU</t>
        </is>
      </c>
      <c r="E3489" s="156" t="n">
        <v>4813</v>
      </c>
      <c r="F3489" s="156" t="n">
        <v>1755984</v>
      </c>
      <c r="G3489" s="157" t="n">
        <v>364.84</v>
      </c>
      <c r="H3489" s="156" t="n">
        <v>5122</v>
      </c>
    </row>
    <row r="3490" ht="24" customHeight="1" s="113">
      <c r="A3490" s="158" t="n">
        <v>46178</v>
      </c>
      <c r="B3490" s="156" t="inlineStr">
        <is>
          <t>M043</t>
        </is>
      </c>
      <c r="C3490" s="156" t="inlineStr">
        <is>
          <t>YAPICIOĞLU</t>
        </is>
      </c>
      <c r="D3490" s="156" t="inlineStr">
        <is>
          <t>ERTAN TEKİ</t>
        </is>
      </c>
      <c r="E3490" s="156" t="n">
        <v>1742</v>
      </c>
      <c r="F3490" s="156" t="n">
        <v>751550</v>
      </c>
      <c r="G3490" s="157" t="n">
        <v>431.43</v>
      </c>
      <c r="H3490" s="156" t="n">
        <v>1796</v>
      </c>
    </row>
    <row r="3491" ht="36" customHeight="1" s="113">
      <c r="A3491" s="158" t="n">
        <v>46178</v>
      </c>
      <c r="B3491" s="156" t="inlineStr">
        <is>
          <t>M044</t>
        </is>
      </c>
      <c r="C3491" s="156" t="inlineStr">
        <is>
          <t>YEŞİLOVA</t>
        </is>
      </c>
      <c r="D3491" s="156" t="inlineStr">
        <is>
          <t>DERYA YARDIMCI</t>
        </is>
      </c>
      <c r="E3491" s="156" t="n">
        <v>761</v>
      </c>
      <c r="F3491" s="156" t="n">
        <v>167602</v>
      </c>
      <c r="G3491" s="157" t="n">
        <v>220.24</v>
      </c>
      <c r="H3491" s="156" t="n">
        <v>745</v>
      </c>
    </row>
    <row r="3492" ht="36" customHeight="1" s="113">
      <c r="A3492" s="158" t="n">
        <v>46178</v>
      </c>
      <c r="B3492" s="156" t="inlineStr">
        <is>
          <t>M045</t>
        </is>
      </c>
      <c r="C3492" s="156" t="inlineStr">
        <is>
          <t>Z1  ET DEPO</t>
        </is>
      </c>
      <c r="D3492" s="156" t="inlineStr">
        <is>
          <t>FARUK MALKOÇ</t>
        </is>
      </c>
      <c r="E3492" s="156" t="n">
        <v>0</v>
      </c>
      <c r="F3492" s="156" t="n">
        <v>0</v>
      </c>
      <c r="G3492" s="156" t="n">
        <v>0</v>
      </c>
      <c r="H3492" s="156" t="n">
        <v>0</v>
      </c>
    </row>
    <row r="3493" ht="24" customHeight="1" s="113">
      <c r="A3493" s="158" t="n">
        <v>46178</v>
      </c>
      <c r="B3493" s="156" t="inlineStr">
        <is>
          <t>M046</t>
        </is>
      </c>
      <c r="C3493" s="156" t="inlineStr">
        <is>
          <t>ÇAMDİBİ</t>
        </is>
      </c>
      <c r="D3493" s="156" t="inlineStr">
        <is>
          <t>DERYA YARDIMCI</t>
        </is>
      </c>
      <c r="E3493" s="156" t="n">
        <v>3012</v>
      </c>
      <c r="F3493" s="156" t="n">
        <v>596667</v>
      </c>
      <c r="G3493" s="157" t="n">
        <v>198.1</v>
      </c>
      <c r="H3493" s="156" t="n">
        <v>2778</v>
      </c>
    </row>
    <row r="3494" ht="48" customHeight="1" s="113">
      <c r="A3494" s="158" t="n">
        <v>46178</v>
      </c>
      <c r="B3494" s="156" t="inlineStr">
        <is>
          <t>M047</t>
        </is>
      </c>
      <c r="C3494" s="156" t="inlineStr">
        <is>
          <t>ÇİFTLİK</t>
        </is>
      </c>
      <c r="D3494" s="156" t="inlineStr">
        <is>
          <t>CEBRAİL ÇİÇEK</t>
        </is>
      </c>
      <c r="E3494" s="156" t="n">
        <v>0</v>
      </c>
      <c r="F3494" s="156" t="n">
        <v>0</v>
      </c>
      <c r="G3494" s="156" t="n">
        <v>0</v>
      </c>
      <c r="H3494" s="156" t="n">
        <v>0</v>
      </c>
    </row>
    <row r="3495" ht="48" customHeight="1" s="113">
      <c r="A3495" s="158" t="n">
        <v>46178</v>
      </c>
      <c r="B3495" s="156" t="inlineStr">
        <is>
          <t>M048</t>
        </is>
      </c>
      <c r="C3495" s="156" t="inlineStr">
        <is>
          <t>ÇİĞLİ</t>
        </is>
      </c>
      <c r="D3495" s="156" t="inlineStr">
        <is>
          <t>DERYA YARDIMCI</t>
        </is>
      </c>
      <c r="E3495" s="156" t="n">
        <v>2146</v>
      </c>
      <c r="F3495" s="156" t="n">
        <v>494551</v>
      </c>
      <c r="G3495" s="157" t="n">
        <v>230.45</v>
      </c>
      <c r="H3495" s="156" t="n">
        <v>2146</v>
      </c>
    </row>
    <row r="3496" ht="48" customHeight="1" s="113">
      <c r="A3496" s="158" t="n">
        <v>46178</v>
      </c>
      <c r="B3496" s="156" t="inlineStr">
        <is>
          <t>M049</t>
        </is>
      </c>
      <c r="C3496" s="156" t="inlineStr">
        <is>
          <t>ÖZDERE</t>
        </is>
      </c>
      <c r="D3496" s="156" t="inlineStr">
        <is>
          <t>CÜNEYT ÇIKRIKÇI - AYŞE AVCU</t>
        </is>
      </c>
      <c r="E3496" s="156" t="n">
        <v>710</v>
      </c>
      <c r="F3496" s="156" t="n">
        <v>259727</v>
      </c>
      <c r="G3496" s="157" t="n">
        <v>365.81</v>
      </c>
      <c r="H3496" s="156" t="n">
        <v>664</v>
      </c>
    </row>
    <row r="3497" ht="48" customHeight="1" s="113">
      <c r="A3497" s="158" t="n">
        <v>46178</v>
      </c>
      <c r="B3497" s="156" t="inlineStr">
        <is>
          <t>M050</t>
        </is>
      </c>
      <c r="C3497" s="156" t="inlineStr">
        <is>
          <t>İZMİRSPOR</t>
        </is>
      </c>
      <c r="D3497" s="156" t="inlineStr">
        <is>
          <t>ERTAN TEKİ</t>
        </is>
      </c>
      <c r="E3497" s="156" t="n">
        <v>3731</v>
      </c>
      <c r="F3497" s="156" t="n">
        <v>2059539</v>
      </c>
      <c r="G3497" s="157" t="n">
        <v>552.01</v>
      </c>
      <c r="H3497" s="156" t="n">
        <v>3657</v>
      </c>
    </row>
    <row r="3498" ht="48" customHeight="1" s="113">
      <c r="A3498" s="158" t="n">
        <v>46178</v>
      </c>
      <c r="B3498" s="156" t="inlineStr">
        <is>
          <t>M051</t>
        </is>
      </c>
      <c r="C3498" s="156" t="inlineStr">
        <is>
          <t>ŞİRİNYER</t>
        </is>
      </c>
      <c r="D3498" s="156" t="inlineStr">
        <is>
          <t>ERTAN TEKİ</t>
        </is>
      </c>
      <c r="E3498" s="156" t="n">
        <v>1188</v>
      </c>
      <c r="F3498" s="156" t="n">
        <v>670259</v>
      </c>
      <c r="G3498" s="157" t="n">
        <v>564.1900000000001</v>
      </c>
      <c r="H3498" s="156" t="n">
        <v>1256</v>
      </c>
    </row>
    <row r="3499" ht="48" customHeight="1" s="113">
      <c r="A3499" s="158" t="n">
        <v>46178</v>
      </c>
      <c r="B3499" s="156" t="inlineStr">
        <is>
          <t>M052</t>
        </is>
      </c>
      <c r="C3499" s="156" t="inlineStr">
        <is>
          <t>ŞİRİNYER 2</t>
        </is>
      </c>
      <c r="D3499" s="156" t="inlineStr">
        <is>
          <t>DERYA YARDIMCI</t>
        </is>
      </c>
      <c r="E3499" s="156" t="n">
        <v>1871</v>
      </c>
      <c r="F3499" s="156" t="n">
        <v>804682</v>
      </c>
      <c r="G3499" s="157" t="n">
        <v>430.08</v>
      </c>
      <c r="H3499" s="156" t="n">
        <v>1947</v>
      </c>
    </row>
    <row r="3500" ht="48" customHeight="1" s="113">
      <c r="A3500" s="158" t="n">
        <v>46178</v>
      </c>
      <c r="B3500" s="156" t="inlineStr">
        <is>
          <t>M057</t>
        </is>
      </c>
      <c r="C3500" s="156" t="inlineStr">
        <is>
          <t>BUCA2</t>
        </is>
      </c>
      <c r="D3500" s="156" t="inlineStr">
        <is>
          <t>ERTAN TEKİ</t>
        </is>
      </c>
      <c r="E3500" s="156" t="n">
        <v>0</v>
      </c>
      <c r="F3500" s="156" t="n">
        <v>0</v>
      </c>
      <c r="G3500" s="156" t="n">
        <v>0</v>
      </c>
      <c r="H3500" s="156" t="n">
        <v>0</v>
      </c>
    </row>
    <row r="3501" ht="36" customHeight="1" s="113">
      <c r="A3501" s="158" t="n">
        <v>46179</v>
      </c>
      <c r="B3501" s="156" t="inlineStr">
        <is>
          <t>M001</t>
        </is>
      </c>
      <c r="C3501" s="156" t="inlineStr">
        <is>
          <t>AKEVLER</t>
        </is>
      </c>
      <c r="D3501" s="156" t="inlineStr">
        <is>
          <t>ERTAN TEKİ</t>
        </is>
      </c>
      <c r="E3501" s="156" t="n">
        <v>1400</v>
      </c>
      <c r="F3501" s="156" t="n">
        <v>445460</v>
      </c>
      <c r="G3501" s="157" t="n">
        <v>318.19</v>
      </c>
      <c r="H3501" s="156" t="n">
        <v>1383</v>
      </c>
    </row>
    <row r="3502" ht="24" customHeight="1" s="113">
      <c r="A3502" s="158" t="n">
        <v>46179</v>
      </c>
      <c r="B3502" s="156" t="inlineStr">
        <is>
          <t>M002</t>
        </is>
      </c>
      <c r="C3502" s="156" t="inlineStr">
        <is>
          <t>AYDIN EFELER</t>
        </is>
      </c>
      <c r="D3502" s="156" t="inlineStr">
        <is>
          <t>CÜNEYT ÇIKRIKÇI - AYŞE AVCU</t>
        </is>
      </c>
      <c r="E3502" s="156" t="n">
        <v>3201</v>
      </c>
      <c r="F3502" s="156" t="n">
        <v>948286</v>
      </c>
      <c r="G3502" s="157" t="n">
        <v>296.25</v>
      </c>
      <c r="H3502" s="156" t="n">
        <v>3018</v>
      </c>
    </row>
    <row r="3503" ht="36" customHeight="1" s="113">
      <c r="A3503" s="158" t="n">
        <v>46179</v>
      </c>
      <c r="B3503" s="156" t="inlineStr">
        <is>
          <t>M003</t>
        </is>
      </c>
      <c r="C3503" s="156" t="inlineStr">
        <is>
          <t>AYDIN EFELER-2</t>
        </is>
      </c>
      <c r="D3503" s="156" t="inlineStr">
        <is>
          <t>CÜNEYT ÇIKRIKÇI - AYŞE AVCU</t>
        </is>
      </c>
      <c r="E3503" s="156" t="n">
        <v>2106</v>
      </c>
      <c r="F3503" s="156" t="n">
        <v>917248</v>
      </c>
      <c r="G3503" s="157" t="n">
        <v>435.54</v>
      </c>
      <c r="H3503" s="156" t="n">
        <v>2267</v>
      </c>
    </row>
    <row r="3504" ht="24" customHeight="1" s="113">
      <c r="A3504" s="158" t="n">
        <v>46179</v>
      </c>
      <c r="B3504" s="156" t="inlineStr">
        <is>
          <t>M004</t>
        </is>
      </c>
      <c r="C3504" s="156" t="inlineStr">
        <is>
          <t>AYDIN FATİH</t>
        </is>
      </c>
      <c r="D3504" s="156" t="inlineStr">
        <is>
          <t>CÜNEYT ÇIKRIKÇI - AYŞE AVCU</t>
        </is>
      </c>
      <c r="E3504" s="156" t="n">
        <v>1164</v>
      </c>
      <c r="F3504" s="156" t="n">
        <v>424669</v>
      </c>
      <c r="G3504" s="157" t="n">
        <v>364.84</v>
      </c>
      <c r="H3504" s="156" t="n">
        <v>1170</v>
      </c>
    </row>
    <row r="3505" ht="36" customHeight="1" s="113">
      <c r="A3505" s="158" t="n">
        <v>46179</v>
      </c>
      <c r="B3505" s="156" t="inlineStr">
        <is>
          <t>M005</t>
        </is>
      </c>
      <c r="C3505" s="156" t="inlineStr">
        <is>
          <t>AYDIN FATİH-2</t>
        </is>
      </c>
      <c r="D3505" s="156" t="inlineStr">
        <is>
          <t>CÜNEYT ÇIKRIKÇI - AYŞE AVCU</t>
        </is>
      </c>
      <c r="E3505" s="156" t="n">
        <v>2298</v>
      </c>
      <c r="F3505" s="156" t="n">
        <v>1313667</v>
      </c>
      <c r="G3505" s="157" t="n">
        <v>571.66</v>
      </c>
      <c r="H3505" s="156" t="n">
        <v>2339</v>
      </c>
    </row>
    <row r="3506" ht="24" customHeight="1" s="113">
      <c r="A3506" s="158" t="n">
        <v>46179</v>
      </c>
      <c r="B3506" s="156" t="inlineStr">
        <is>
          <t>M006</t>
        </is>
      </c>
      <c r="C3506" s="156" t="inlineStr">
        <is>
          <t>AYDIN GİRNE</t>
        </is>
      </c>
      <c r="D3506" s="156" t="inlineStr">
        <is>
          <t>CÜNEYT ÇIKRIKÇI - AYŞE AVCU</t>
        </is>
      </c>
      <c r="E3506" s="156" t="n">
        <v>1631</v>
      </c>
      <c r="F3506" s="156" t="n">
        <v>465950</v>
      </c>
      <c r="G3506" s="157" t="n">
        <v>285.68</v>
      </c>
      <c r="H3506" s="156" t="n">
        <v>1593</v>
      </c>
    </row>
    <row r="3507" ht="36" customHeight="1" s="113">
      <c r="A3507" s="158" t="n">
        <v>46179</v>
      </c>
      <c r="B3507" s="156" t="inlineStr">
        <is>
          <t>M007</t>
        </is>
      </c>
      <c r="C3507" s="156" t="inlineStr">
        <is>
          <t>AYDIN MİMARSİNAN</t>
        </is>
      </c>
      <c r="D3507" s="156" t="inlineStr">
        <is>
          <t>CÜNEYT ÇIKRIKÇI - AYŞE AVCU</t>
        </is>
      </c>
      <c r="E3507" s="156" t="n">
        <v>4206</v>
      </c>
      <c r="F3507" s="156" t="n">
        <v>920594</v>
      </c>
      <c r="G3507" s="157" t="n">
        <v>218.88</v>
      </c>
      <c r="H3507" s="156" t="n">
        <v>4444</v>
      </c>
    </row>
    <row r="3508" ht="36" customHeight="1" s="113">
      <c r="A3508" s="158" t="n">
        <v>46179</v>
      </c>
      <c r="B3508" s="156" t="inlineStr">
        <is>
          <t>M008</t>
        </is>
      </c>
      <c r="C3508" s="156" t="inlineStr">
        <is>
          <t>AYRANCILAR</t>
        </is>
      </c>
      <c r="D3508" s="156" t="inlineStr">
        <is>
          <t>CÜNEYT ÇIKRIKÇI - AYŞE AVCU</t>
        </is>
      </c>
      <c r="E3508" s="156" t="n">
        <v>3427</v>
      </c>
      <c r="F3508" s="156" t="n">
        <v>821446</v>
      </c>
      <c r="G3508" s="157" t="n">
        <v>239.7</v>
      </c>
      <c r="H3508" s="156" t="n">
        <v>3537</v>
      </c>
    </row>
    <row r="3509" ht="36" customHeight="1" s="113">
      <c r="A3509" s="158" t="n">
        <v>46179</v>
      </c>
      <c r="B3509" s="156" t="inlineStr">
        <is>
          <t>M009</t>
        </is>
      </c>
      <c r="C3509" s="156" t="inlineStr">
        <is>
          <t>BALÇOVA</t>
        </is>
      </c>
      <c r="D3509" s="156" t="inlineStr">
        <is>
          <t>ERTAN TEKİ</t>
        </is>
      </c>
      <c r="E3509" s="156" t="n">
        <v>3083</v>
      </c>
      <c r="F3509" s="156" t="n">
        <v>656850</v>
      </c>
      <c r="G3509" s="157" t="n">
        <v>213.06</v>
      </c>
      <c r="H3509" s="156" t="n">
        <v>3219</v>
      </c>
    </row>
    <row r="3510" ht="48" customHeight="1" s="113">
      <c r="A3510" s="158" t="n">
        <v>46179</v>
      </c>
      <c r="B3510" s="156" t="inlineStr">
        <is>
          <t>M010</t>
        </is>
      </c>
      <c r="C3510" s="156" t="inlineStr">
        <is>
          <t>BAYRAKLI</t>
        </is>
      </c>
      <c r="D3510" s="156" t="inlineStr">
        <is>
          <t>DERYA YARDIMCI</t>
        </is>
      </c>
      <c r="E3510" s="156" t="n">
        <v>4213</v>
      </c>
      <c r="F3510" s="156" t="n">
        <v>1155454</v>
      </c>
      <c r="G3510" s="157" t="n">
        <v>274.26</v>
      </c>
      <c r="H3510" s="156" t="n">
        <v>4347</v>
      </c>
    </row>
    <row r="3511" ht="36" customHeight="1" s="113">
      <c r="A3511" s="158" t="n">
        <v>46179</v>
      </c>
      <c r="B3511" s="156" t="inlineStr">
        <is>
          <t>M011</t>
        </is>
      </c>
      <c r="C3511" s="156" t="inlineStr">
        <is>
          <t>BOZYAKA</t>
        </is>
      </c>
      <c r="D3511" s="156" t="inlineStr">
        <is>
          <t>ERTAN TEKİ</t>
        </is>
      </c>
      <c r="E3511" s="156" t="n">
        <v>2562</v>
      </c>
      <c r="F3511" s="156" t="n">
        <v>1096780</v>
      </c>
      <c r="G3511" s="157" t="n">
        <v>428.1</v>
      </c>
      <c r="H3511" s="156" t="n">
        <v>2381</v>
      </c>
    </row>
    <row r="3512" ht="41.25" customHeight="1" s="113">
      <c r="A3512" s="158" t="n">
        <v>46179</v>
      </c>
      <c r="B3512" s="156" t="inlineStr">
        <is>
          <t>M012</t>
        </is>
      </c>
      <c r="C3512" s="156" t="inlineStr">
        <is>
          <t xml:space="preserve">BUCA </t>
        </is>
      </c>
      <c r="D3512" s="156" t="inlineStr">
        <is>
          <t>DERYA YARDIMCI</t>
        </is>
      </c>
      <c r="E3512" s="156" t="n">
        <v>1496</v>
      </c>
      <c r="F3512" s="156" t="n">
        <v>621554</v>
      </c>
      <c r="G3512" s="157" t="n">
        <v>415.48</v>
      </c>
      <c r="H3512" s="156" t="n">
        <v>1571</v>
      </c>
    </row>
    <row r="3513" ht="24" customHeight="1" s="113">
      <c r="A3513" s="158" t="n">
        <v>46179</v>
      </c>
      <c r="B3513" s="156" t="inlineStr">
        <is>
          <t>M013</t>
        </is>
      </c>
      <c r="C3513" s="156" t="inlineStr">
        <is>
          <t>DEDEBAŞI</t>
        </is>
      </c>
      <c r="D3513" s="156" t="inlineStr">
        <is>
          <t>DERYA YARDIMCI</t>
        </is>
      </c>
      <c r="E3513" s="156" t="n">
        <v>3126</v>
      </c>
      <c r="F3513" s="156" t="n">
        <v>1363900</v>
      </c>
      <c r="G3513" s="157" t="n">
        <v>436.31</v>
      </c>
      <c r="H3513" s="156" t="n">
        <v>3005</v>
      </c>
    </row>
    <row r="3514" ht="36" customHeight="1" s="113">
      <c r="A3514" s="158" t="n">
        <v>46179</v>
      </c>
      <c r="B3514" s="156" t="inlineStr">
        <is>
          <t>M014</t>
        </is>
      </c>
      <c r="C3514" s="156" t="inlineStr">
        <is>
          <t>ESKİİZMİR</t>
        </is>
      </c>
      <c r="D3514" s="156" t="inlineStr">
        <is>
          <t>ERTAN TEKİ</t>
        </is>
      </c>
      <c r="E3514" s="156" t="n">
        <v>3218</v>
      </c>
      <c r="F3514" s="156" t="n">
        <v>1353930</v>
      </c>
      <c r="G3514" s="157" t="n">
        <v>420.74</v>
      </c>
      <c r="H3514" s="156" t="n">
        <v>3087</v>
      </c>
    </row>
    <row r="3515" ht="24" customHeight="1" s="113">
      <c r="A3515" s="158" t="n">
        <v>46179</v>
      </c>
      <c r="B3515" s="156" t="inlineStr">
        <is>
          <t>M015</t>
        </is>
      </c>
      <c r="C3515" s="156" t="inlineStr">
        <is>
          <t>GAZİEMİR-1</t>
        </is>
      </c>
      <c r="D3515" s="156" t="inlineStr">
        <is>
          <t>ALİ ÇELİK</t>
        </is>
      </c>
      <c r="E3515" s="156" t="n">
        <v>2247</v>
      </c>
      <c r="F3515" s="156" t="n">
        <v>791925</v>
      </c>
      <c r="G3515" s="157" t="n">
        <v>352.44</v>
      </c>
      <c r="H3515" s="156" t="n">
        <v>2423</v>
      </c>
    </row>
    <row r="3516" ht="24" customHeight="1" s="113">
      <c r="A3516" s="158" t="n">
        <v>46179</v>
      </c>
      <c r="B3516" s="156" t="inlineStr">
        <is>
          <t>M016</t>
        </is>
      </c>
      <c r="C3516" s="156" t="inlineStr">
        <is>
          <t>GAZİEMİR-2</t>
        </is>
      </c>
      <c r="D3516" s="156" t="inlineStr">
        <is>
          <t>ALİ ÇELİK</t>
        </is>
      </c>
      <c r="E3516" s="156" t="n">
        <v>2917</v>
      </c>
      <c r="F3516" s="156" t="n">
        <v>1020303</v>
      </c>
      <c r="G3516" s="157" t="n">
        <v>349.78</v>
      </c>
      <c r="H3516" s="156" t="n">
        <v>2698</v>
      </c>
    </row>
    <row r="3517" ht="48" customHeight="1" s="113">
      <c r="A3517" s="158" t="n">
        <v>46179</v>
      </c>
      <c r="B3517" s="156" t="inlineStr">
        <is>
          <t>M017</t>
        </is>
      </c>
      <c r="C3517" s="156" t="inlineStr">
        <is>
          <t>GAZİEMİR-3</t>
        </is>
      </c>
      <c r="D3517" s="156" t="inlineStr">
        <is>
          <t>ALİ ÇELİK</t>
        </is>
      </c>
      <c r="E3517" s="156" t="n">
        <v>2575</v>
      </c>
      <c r="F3517" s="156" t="n">
        <v>723568</v>
      </c>
      <c r="G3517" s="157" t="n">
        <v>281</v>
      </c>
      <c r="H3517" s="156" t="n">
        <v>2579</v>
      </c>
    </row>
    <row r="3518" ht="48" customHeight="1" s="113">
      <c r="A3518" s="158" t="n">
        <v>46179</v>
      </c>
      <c r="B3518" s="156" t="inlineStr">
        <is>
          <t>M018</t>
        </is>
      </c>
      <c r="C3518" s="156" t="inlineStr">
        <is>
          <t>GAZİEMİR-4</t>
        </is>
      </c>
      <c r="D3518" s="156" t="inlineStr">
        <is>
          <t>ALİ ÇELİK</t>
        </is>
      </c>
      <c r="E3518" s="156" t="n">
        <v>2940</v>
      </c>
      <c r="F3518" s="156" t="n">
        <v>1273463</v>
      </c>
      <c r="G3518" s="157" t="n">
        <v>433.15</v>
      </c>
      <c r="H3518" s="156" t="n">
        <v>3155</v>
      </c>
    </row>
    <row r="3519" ht="48" customHeight="1" s="113">
      <c r="A3519" s="158" t="n">
        <v>46179</v>
      </c>
      <c r="B3519" s="156" t="inlineStr">
        <is>
          <t>M019</t>
        </is>
      </c>
      <c r="C3519" s="156" t="inlineStr">
        <is>
          <t>GAZİEMİR-5</t>
        </is>
      </c>
      <c r="D3519" s="156" t="inlineStr">
        <is>
          <t>ALİ ÇELİK</t>
        </is>
      </c>
      <c r="E3519" s="156" t="n">
        <v>2342</v>
      </c>
      <c r="F3519" s="156" t="n">
        <v>536961</v>
      </c>
      <c r="G3519" s="157" t="n">
        <v>229.27</v>
      </c>
      <c r="H3519" s="156" t="n">
        <v>2114</v>
      </c>
    </row>
    <row r="3520" ht="48" customHeight="1" s="113">
      <c r="A3520" s="158" t="n">
        <v>46179</v>
      </c>
      <c r="B3520" s="156" t="inlineStr">
        <is>
          <t>M020</t>
        </is>
      </c>
      <c r="C3520" s="156" t="inlineStr">
        <is>
          <t>GAZİEMİR-6</t>
        </is>
      </c>
      <c r="D3520" s="156" t="inlineStr">
        <is>
          <t>ALİ ÇELİK</t>
        </is>
      </c>
      <c r="E3520" s="156" t="n">
        <v>777</v>
      </c>
      <c r="F3520" s="156" t="n">
        <v>294403</v>
      </c>
      <c r="G3520" s="157" t="n">
        <v>378.9</v>
      </c>
      <c r="H3520" s="156" t="n">
        <v>702</v>
      </c>
    </row>
    <row r="3521" ht="48" customHeight="1" s="113">
      <c r="A3521" s="158" t="n">
        <v>46179</v>
      </c>
      <c r="B3521" s="156" t="inlineStr">
        <is>
          <t>M021</t>
        </is>
      </c>
      <c r="C3521" s="156" t="inlineStr">
        <is>
          <t>GAZİEMİR-7</t>
        </is>
      </c>
      <c r="D3521" s="156" t="inlineStr">
        <is>
          <t>ALİ ÇELİK</t>
        </is>
      </c>
      <c r="E3521" s="156" t="n">
        <v>4507</v>
      </c>
      <c r="F3521" s="156" t="n">
        <v>1231663</v>
      </c>
      <c r="G3521" s="157" t="n">
        <v>273.28</v>
      </c>
      <c r="H3521" s="156" t="n">
        <v>4436</v>
      </c>
    </row>
    <row r="3522" ht="24" customHeight="1" s="113">
      <c r="A3522" s="158" t="n">
        <v>46179</v>
      </c>
      <c r="B3522" s="156" t="inlineStr">
        <is>
          <t>M022</t>
        </is>
      </c>
      <c r="C3522" s="156" t="inlineStr">
        <is>
          <t>GEDİZ</t>
        </is>
      </c>
      <c r="D3522" s="156" t="inlineStr">
        <is>
          <t>DERYA YARDIMCI</t>
        </is>
      </c>
      <c r="E3522" s="156" t="n">
        <v>1345</v>
      </c>
      <c r="F3522" s="156" t="n">
        <v>536180</v>
      </c>
      <c r="G3522" s="157" t="n">
        <v>398.65</v>
      </c>
      <c r="H3522" s="156" t="n">
        <v>1424</v>
      </c>
    </row>
    <row r="3523" ht="36" customHeight="1" s="113">
      <c r="A3523" s="158" t="n">
        <v>46179</v>
      </c>
      <c r="B3523" s="156" t="inlineStr">
        <is>
          <t>M023</t>
        </is>
      </c>
      <c r="C3523" s="156" t="inlineStr">
        <is>
          <t>GÖZTEPE</t>
        </is>
      </c>
      <c r="D3523" s="156" t="inlineStr">
        <is>
          <t>ERTAN TEKİ</t>
        </is>
      </c>
      <c r="E3523" s="156" t="n">
        <v>4761</v>
      </c>
      <c r="F3523" s="156" t="n">
        <v>1855516</v>
      </c>
      <c r="G3523" s="157" t="n">
        <v>389.73</v>
      </c>
      <c r="H3523" s="156" t="n">
        <v>4368</v>
      </c>
    </row>
    <row r="3524" ht="24" customHeight="1" s="113">
      <c r="A3524" s="158" t="n">
        <v>46179</v>
      </c>
      <c r="B3524" s="156" t="inlineStr">
        <is>
          <t>M024</t>
        </is>
      </c>
      <c r="C3524" s="156" t="inlineStr">
        <is>
          <t>GÜMÜŞPALA</t>
        </is>
      </c>
      <c r="D3524" s="156" t="inlineStr">
        <is>
          <t>DERYA YARDIMCI</t>
        </is>
      </c>
      <c r="E3524" s="156" t="n">
        <v>5734</v>
      </c>
      <c r="F3524" s="156" t="n">
        <v>2619534</v>
      </c>
      <c r="G3524" s="157" t="n">
        <v>456.84</v>
      </c>
      <c r="H3524" s="156" t="n">
        <v>5186</v>
      </c>
    </row>
    <row r="3525" ht="36" customHeight="1" s="113">
      <c r="A3525" s="158" t="n">
        <v>46179</v>
      </c>
      <c r="B3525" s="156" t="inlineStr">
        <is>
          <t>M025</t>
        </is>
      </c>
      <c r="C3525" s="156" t="inlineStr">
        <is>
          <t>HAL DEPO</t>
        </is>
      </c>
      <c r="D3525" s="156" t="inlineStr">
        <is>
          <t>HALİT BAŞDAŞ</t>
        </is>
      </c>
      <c r="E3525" s="156" t="n">
        <v>0</v>
      </c>
      <c r="F3525" s="156" t="n">
        <v>0</v>
      </c>
      <c r="G3525" s="156" t="n">
        <v>0</v>
      </c>
      <c r="H3525" s="156" t="n">
        <v>0</v>
      </c>
    </row>
    <row r="3526" ht="24" customHeight="1" s="113">
      <c r="A3526" s="158" t="n">
        <v>46179</v>
      </c>
      <c r="B3526" s="156" t="inlineStr">
        <is>
          <t>M026</t>
        </is>
      </c>
      <c r="C3526" s="156" t="inlineStr">
        <is>
          <t>HARMANDALI</t>
        </is>
      </c>
      <c r="D3526" s="156" t="inlineStr">
        <is>
          <t>DERYA YARDIMCI</t>
        </is>
      </c>
      <c r="E3526" s="156" t="n">
        <v>4889</v>
      </c>
      <c r="F3526" s="156" t="n">
        <v>1963080</v>
      </c>
      <c r="G3526" s="157" t="n">
        <v>401.53</v>
      </c>
      <c r="H3526" s="156" t="n">
        <v>4878</v>
      </c>
    </row>
    <row r="3527" ht="36" customHeight="1" s="113">
      <c r="A3527" s="158" t="n">
        <v>46179</v>
      </c>
      <c r="B3527" s="156" t="inlineStr">
        <is>
          <t>M027</t>
        </is>
      </c>
      <c r="C3527" s="156" t="inlineStr">
        <is>
          <t>HATAY</t>
        </is>
      </c>
      <c r="D3527" s="156" t="inlineStr">
        <is>
          <t>ERTAN TEKİ</t>
        </is>
      </c>
      <c r="E3527" s="156" t="n">
        <v>5730</v>
      </c>
      <c r="F3527" s="156" t="n">
        <v>1983336</v>
      </c>
      <c r="G3527" s="157" t="n">
        <v>346.13</v>
      </c>
      <c r="H3527" s="156" t="n">
        <v>5933</v>
      </c>
    </row>
    <row r="3528" ht="48" customHeight="1" s="113">
      <c r="A3528" s="158" t="n">
        <v>46179</v>
      </c>
      <c r="B3528" s="156" t="inlineStr">
        <is>
          <t>M028</t>
        </is>
      </c>
      <c r="C3528" s="156" t="inlineStr">
        <is>
          <t>KARŞIYAKA-1</t>
        </is>
      </c>
      <c r="D3528" s="156" t="inlineStr">
        <is>
          <t>DERYA YARDIMCI</t>
        </is>
      </c>
      <c r="E3528" s="156" t="n">
        <v>4323</v>
      </c>
      <c r="F3528" s="156" t="n">
        <v>1581788</v>
      </c>
      <c r="G3528" s="157" t="n">
        <v>365.9</v>
      </c>
      <c r="H3528" s="156" t="n">
        <v>3908</v>
      </c>
    </row>
    <row r="3529" ht="24" customHeight="1" s="113">
      <c r="A3529" s="158" t="n">
        <v>46179</v>
      </c>
      <c r="B3529" s="156" t="inlineStr">
        <is>
          <t>M029</t>
        </is>
      </c>
      <c r="C3529" s="156" t="inlineStr">
        <is>
          <t>KARŞIYAKA-2</t>
        </is>
      </c>
      <c r="D3529" s="156" t="inlineStr">
        <is>
          <t>DERYA YARDIMCI</t>
        </is>
      </c>
      <c r="E3529" s="156" t="n">
        <v>1697</v>
      </c>
      <c r="F3529" s="156" t="n">
        <v>399499</v>
      </c>
      <c r="G3529" s="157" t="n">
        <v>235.41</v>
      </c>
      <c r="H3529" s="156" t="n">
        <v>1550</v>
      </c>
    </row>
    <row r="3530" ht="24" customHeight="1" s="113">
      <c r="A3530" s="158" t="n">
        <v>46179</v>
      </c>
      <c r="B3530" s="156" t="inlineStr">
        <is>
          <t>M030</t>
        </is>
      </c>
      <c r="C3530" s="156" t="inlineStr">
        <is>
          <t>MANAVKUYU</t>
        </is>
      </c>
      <c r="D3530" s="156" t="inlineStr">
        <is>
          <t>DERYA YARDIMCI</t>
        </is>
      </c>
      <c r="E3530" s="156" t="n">
        <v>2401</v>
      </c>
      <c r="F3530" s="156" t="n">
        <v>673128</v>
      </c>
      <c r="G3530" s="157" t="n">
        <v>280.35</v>
      </c>
      <c r="H3530" s="156" t="n">
        <v>2577</v>
      </c>
    </row>
    <row r="3531" ht="36" customHeight="1" s="113">
      <c r="A3531" s="158" t="n">
        <v>46179</v>
      </c>
      <c r="B3531" s="156" t="inlineStr">
        <is>
          <t>M031</t>
        </is>
      </c>
      <c r="C3531" s="156" t="inlineStr">
        <is>
          <t>MENDERES</t>
        </is>
      </c>
      <c r="D3531" s="156" t="inlineStr">
        <is>
          <t>CÜNEYT ÇIKRIKÇI - AYŞE AVCU</t>
        </is>
      </c>
      <c r="E3531" s="156" t="n">
        <v>4028</v>
      </c>
      <c r="F3531" s="156" t="n">
        <v>1028202</v>
      </c>
      <c r="G3531" s="157" t="n">
        <v>255.26</v>
      </c>
      <c r="H3531" s="156" t="n">
        <v>3746</v>
      </c>
    </row>
    <row r="3532" ht="36" customHeight="1" s="113">
      <c r="A3532" s="158" t="n">
        <v>46179</v>
      </c>
      <c r="B3532" s="156" t="inlineStr">
        <is>
          <t>M032</t>
        </is>
      </c>
      <c r="C3532" s="156" t="inlineStr">
        <is>
          <t>MENDERES DEPO</t>
        </is>
      </c>
      <c r="D3532" s="156" t="inlineStr">
        <is>
          <t>AYHAN DAŞDEMİR</t>
        </is>
      </c>
      <c r="E3532" s="156" t="n">
        <v>0</v>
      </c>
      <c r="F3532" s="156" t="n">
        <v>0</v>
      </c>
      <c r="G3532" s="156" t="n">
        <v>0</v>
      </c>
      <c r="H3532" s="156" t="n">
        <v>0</v>
      </c>
    </row>
    <row r="3533" ht="24" customHeight="1" s="113">
      <c r="A3533" s="158" t="n">
        <v>46179</v>
      </c>
      <c r="B3533" s="156" t="inlineStr">
        <is>
          <t>M033</t>
        </is>
      </c>
      <c r="C3533" s="156" t="inlineStr">
        <is>
          <t>MERKEZ</t>
        </is>
      </c>
      <c r="D3533" s="156" t="inlineStr">
        <is>
          <t>GENEL MÜDÜR</t>
        </is>
      </c>
      <c r="E3533" s="156" t="n">
        <v>0</v>
      </c>
      <c r="F3533" s="156" t="n">
        <v>0</v>
      </c>
      <c r="G3533" s="156" t="n">
        <v>0</v>
      </c>
      <c r="H3533" s="156" t="n">
        <v>0</v>
      </c>
    </row>
    <row r="3534" ht="24" customHeight="1" s="113">
      <c r="A3534" s="158" t="n">
        <v>46179</v>
      </c>
      <c r="B3534" s="156" t="inlineStr">
        <is>
          <t>M034</t>
        </is>
      </c>
      <c r="C3534" s="156" t="inlineStr">
        <is>
          <t>NARLIDERE</t>
        </is>
      </c>
      <c r="D3534" s="156" t="inlineStr">
        <is>
          <t>ERTAN TEKİ</t>
        </is>
      </c>
      <c r="E3534" s="156" t="n">
        <v>4867</v>
      </c>
      <c r="F3534" s="156" t="n">
        <v>1133717</v>
      </c>
      <c r="G3534" s="157" t="n">
        <v>232.94</v>
      </c>
      <c r="H3534" s="156" t="n">
        <v>5092</v>
      </c>
    </row>
    <row r="3535" ht="24" customHeight="1" s="113">
      <c r="A3535" s="158" t="n">
        <v>46179</v>
      </c>
      <c r="B3535" s="156" t="inlineStr">
        <is>
          <t>M035</t>
        </is>
      </c>
      <c r="C3535" s="156" t="inlineStr">
        <is>
          <t>OSMANGAZİ</t>
        </is>
      </c>
      <c r="D3535" s="156" t="inlineStr">
        <is>
          <t>DERYA YARDIMCI</t>
        </is>
      </c>
      <c r="E3535" s="156" t="n">
        <v>4152</v>
      </c>
      <c r="F3535" s="156" t="n">
        <v>1512692</v>
      </c>
      <c r="G3535" s="157" t="n">
        <v>364.33</v>
      </c>
      <c r="H3535" s="156" t="n">
        <v>4477</v>
      </c>
    </row>
    <row r="3536" ht="27.75" customHeight="1" s="113">
      <c r="A3536" s="158" t="n">
        <v>46179</v>
      </c>
      <c r="B3536" s="156" t="inlineStr">
        <is>
          <t>M036</t>
        </is>
      </c>
      <c r="C3536" s="156" t="inlineStr">
        <is>
          <t>POLİGON</t>
        </is>
      </c>
      <c r="D3536" s="156" t="inlineStr">
        <is>
          <t>ERTAN TEKİ</t>
        </is>
      </c>
      <c r="E3536" s="156" t="n">
        <v>2356</v>
      </c>
      <c r="F3536" s="156" t="n">
        <v>558669</v>
      </c>
      <c r="G3536" s="157" t="n">
        <v>237.13</v>
      </c>
      <c r="H3536" s="156" t="n">
        <v>2467</v>
      </c>
    </row>
    <row r="3537" ht="24" customHeight="1" s="113">
      <c r="A3537" s="158" t="n">
        <v>46179</v>
      </c>
      <c r="B3537" s="156" t="inlineStr">
        <is>
          <t>M037</t>
        </is>
      </c>
      <c r="C3537" s="156" t="inlineStr">
        <is>
          <t>SEFERİHİSAR</t>
        </is>
      </c>
      <c r="D3537" s="156" t="inlineStr">
        <is>
          <t>ERTAN TEKİ</t>
        </is>
      </c>
      <c r="E3537" s="156" t="n">
        <v>4707</v>
      </c>
      <c r="F3537" s="156" t="n">
        <v>2113213</v>
      </c>
      <c r="G3537" s="157" t="n">
        <v>448.95</v>
      </c>
      <c r="H3537" s="156" t="n">
        <v>4793</v>
      </c>
    </row>
    <row r="3538" ht="48" customHeight="1" s="113">
      <c r="A3538" s="158" t="n">
        <v>46179</v>
      </c>
      <c r="B3538" s="156" t="inlineStr">
        <is>
          <t>M038</t>
        </is>
      </c>
      <c r="C3538" s="156" t="inlineStr">
        <is>
          <t>TORBALI 1</t>
        </is>
      </c>
      <c r="D3538" s="156" t="inlineStr">
        <is>
          <t>CÜNEYT ÇIKRIKÇI - AYŞE AVCU</t>
        </is>
      </c>
      <c r="E3538" s="156" t="n">
        <v>2117</v>
      </c>
      <c r="F3538" s="156" t="n">
        <v>1078959</v>
      </c>
      <c r="G3538" s="157" t="n">
        <v>509.66</v>
      </c>
      <c r="H3538" s="156" t="n">
        <v>2179</v>
      </c>
    </row>
    <row r="3539" ht="48" customHeight="1" s="113">
      <c r="A3539" s="158" t="n">
        <v>46179</v>
      </c>
      <c r="B3539" s="156" t="inlineStr">
        <is>
          <t>M039</t>
        </is>
      </c>
      <c r="C3539" s="156" t="inlineStr">
        <is>
          <t>TORBALI 2</t>
        </is>
      </c>
      <c r="D3539" s="156" t="inlineStr">
        <is>
          <t>CÜNEYT ÇIKRIKÇI - AYŞE AVCU</t>
        </is>
      </c>
      <c r="E3539" s="156" t="n">
        <v>4006</v>
      </c>
      <c r="F3539" s="156" t="n">
        <v>1386261</v>
      </c>
      <c r="G3539" s="157" t="n">
        <v>346.05</v>
      </c>
      <c r="H3539" s="156" t="n">
        <v>3946</v>
      </c>
    </row>
    <row r="3540" ht="48" customHeight="1" s="113">
      <c r="A3540" s="158" t="n">
        <v>46179</v>
      </c>
      <c r="B3540" s="156" t="inlineStr">
        <is>
          <t>M040</t>
        </is>
      </c>
      <c r="C3540" s="156" t="inlineStr">
        <is>
          <t>TORBALI 3</t>
        </is>
      </c>
      <c r="D3540" s="156" t="inlineStr">
        <is>
          <t>CÜNEYT ÇIKRIKÇI - AYŞE AVCU</t>
        </is>
      </c>
      <c r="E3540" s="156" t="n">
        <v>2338</v>
      </c>
      <c r="F3540" s="156" t="n">
        <v>725615</v>
      </c>
      <c r="G3540" s="157" t="n">
        <v>310.36</v>
      </c>
      <c r="H3540" s="156" t="n">
        <v>2451</v>
      </c>
    </row>
    <row r="3541" ht="48" customHeight="1" s="113">
      <c r="A3541" s="158" t="n">
        <v>46179</v>
      </c>
      <c r="B3541" s="156" t="inlineStr">
        <is>
          <t>M041</t>
        </is>
      </c>
      <c r="C3541" s="156" t="inlineStr">
        <is>
          <t>TORBALI 4</t>
        </is>
      </c>
      <c r="D3541" s="156" t="inlineStr">
        <is>
          <t>CÜNEYT ÇIKRIKÇI - AYŞE AVCU</t>
        </is>
      </c>
      <c r="E3541" s="156" t="n">
        <v>4748</v>
      </c>
      <c r="F3541" s="156" t="n">
        <v>2203920</v>
      </c>
      <c r="G3541" s="157" t="n">
        <v>464.18</v>
      </c>
      <c r="H3541" s="156" t="n">
        <v>4662</v>
      </c>
    </row>
    <row r="3542" ht="48" customHeight="1" s="113">
      <c r="A3542" s="158" t="n">
        <v>46179</v>
      </c>
      <c r="B3542" s="156" t="inlineStr">
        <is>
          <t>M042</t>
        </is>
      </c>
      <c r="C3542" s="156" t="inlineStr">
        <is>
          <t>TORBALI 5</t>
        </is>
      </c>
      <c r="D3542" s="156" t="inlineStr">
        <is>
          <t>CÜNEYT ÇIKRIKÇI - AYŞE AVCU</t>
        </is>
      </c>
      <c r="E3542" s="156" t="n">
        <v>4425</v>
      </c>
      <c r="F3542" s="156" t="n">
        <v>1384247</v>
      </c>
      <c r="G3542" s="157" t="n">
        <v>312.82</v>
      </c>
      <c r="H3542" s="156" t="n">
        <v>4511</v>
      </c>
    </row>
    <row r="3543" ht="48" customHeight="1" s="113">
      <c r="A3543" s="158" t="n">
        <v>46179</v>
      </c>
      <c r="B3543" s="156" t="inlineStr">
        <is>
          <t>M043</t>
        </is>
      </c>
      <c r="C3543" s="156" t="inlineStr">
        <is>
          <t>YAPICIOĞLU</t>
        </is>
      </c>
      <c r="D3543" s="156" t="inlineStr">
        <is>
          <t>ERTAN TEKİ</t>
        </is>
      </c>
      <c r="E3543" s="156" t="n">
        <v>2269</v>
      </c>
      <c r="F3543" s="156" t="n">
        <v>1024518</v>
      </c>
      <c r="G3543" s="157" t="n">
        <v>451.53</v>
      </c>
      <c r="H3543" s="156" t="n">
        <v>2134</v>
      </c>
    </row>
    <row r="3544" ht="48" customHeight="1" s="113">
      <c r="A3544" s="158" t="n">
        <v>46179</v>
      </c>
      <c r="B3544" s="156" t="inlineStr">
        <is>
          <t>M044</t>
        </is>
      </c>
      <c r="C3544" s="156" t="inlineStr">
        <is>
          <t>YEŞİLOVA</t>
        </is>
      </c>
      <c r="D3544" s="156" t="inlineStr">
        <is>
          <t>DERYA YARDIMCI</t>
        </is>
      </c>
      <c r="E3544" s="156" t="n">
        <v>741</v>
      </c>
      <c r="F3544" s="156" t="n">
        <v>171396</v>
      </c>
      <c r="G3544" s="157" t="n">
        <v>231.3</v>
      </c>
      <c r="H3544" s="156" t="n">
        <v>758</v>
      </c>
    </row>
    <row r="3545" ht="24" customHeight="1" s="113">
      <c r="A3545" s="158" t="n">
        <v>46179</v>
      </c>
      <c r="B3545" s="156" t="inlineStr">
        <is>
          <t>M045</t>
        </is>
      </c>
      <c r="C3545" s="156" t="inlineStr">
        <is>
          <t>Z1  ET DEPO</t>
        </is>
      </c>
      <c r="D3545" s="156" t="inlineStr">
        <is>
          <t>FARUK MALKOÇ</t>
        </is>
      </c>
      <c r="E3545" s="156" t="n">
        <v>0</v>
      </c>
      <c r="F3545" s="156" t="n">
        <v>0</v>
      </c>
      <c r="G3545" s="156" t="n">
        <v>0</v>
      </c>
      <c r="H3545" s="156" t="n">
        <v>0</v>
      </c>
    </row>
    <row r="3546" ht="36" customHeight="1" s="113">
      <c r="A3546" s="158" t="n">
        <v>46179</v>
      </c>
      <c r="B3546" s="156" t="inlineStr">
        <is>
          <t>M046</t>
        </is>
      </c>
      <c r="C3546" s="156" t="inlineStr">
        <is>
          <t>ÇAMDİBİ</t>
        </is>
      </c>
      <c r="D3546" s="156" t="inlineStr">
        <is>
          <t>DERYA YARDIMCI</t>
        </is>
      </c>
      <c r="E3546" s="156" t="n">
        <v>3843</v>
      </c>
      <c r="F3546" s="156" t="n">
        <v>793506</v>
      </c>
      <c r="G3546" s="157" t="n">
        <v>206.48</v>
      </c>
      <c r="H3546" s="156" t="n">
        <v>3580</v>
      </c>
    </row>
    <row r="3547" ht="24" customHeight="1" s="113">
      <c r="A3547" s="158" t="n">
        <v>46179</v>
      </c>
      <c r="B3547" s="156" t="inlineStr">
        <is>
          <t>M047</t>
        </is>
      </c>
      <c r="C3547" s="156" t="inlineStr">
        <is>
          <t>ÇİFTLİK</t>
        </is>
      </c>
      <c r="D3547" s="156" t="inlineStr">
        <is>
          <t>CEBRAİL ÇİÇEK</t>
        </is>
      </c>
      <c r="E3547" s="156" t="n">
        <v>0</v>
      </c>
      <c r="F3547" s="156" t="n">
        <v>0</v>
      </c>
      <c r="G3547" s="156" t="n">
        <v>0</v>
      </c>
      <c r="H3547" s="156" t="n">
        <v>0</v>
      </c>
    </row>
    <row r="3548" ht="36" customHeight="1" s="113">
      <c r="A3548" s="158" t="n">
        <v>46179</v>
      </c>
      <c r="B3548" s="156" t="inlineStr">
        <is>
          <t>M048</t>
        </is>
      </c>
      <c r="C3548" s="156" t="inlineStr">
        <is>
          <t>ÇİĞLİ</t>
        </is>
      </c>
      <c r="D3548" s="156" t="inlineStr">
        <is>
          <t>DERYA YARDIMCI</t>
        </is>
      </c>
      <c r="E3548" s="156" t="n">
        <v>3350</v>
      </c>
      <c r="F3548" s="156" t="n">
        <v>630634</v>
      </c>
      <c r="G3548" s="157" t="n">
        <v>188.25</v>
      </c>
      <c r="H3548" s="156" t="n">
        <v>3363</v>
      </c>
    </row>
    <row r="3549" ht="36" customHeight="1" s="113">
      <c r="A3549" s="158" t="n">
        <v>46179</v>
      </c>
      <c r="B3549" s="156" t="inlineStr">
        <is>
          <t>M049</t>
        </is>
      </c>
      <c r="C3549" s="156" t="inlineStr">
        <is>
          <t>ÖZDERE</t>
        </is>
      </c>
      <c r="D3549" s="156" t="inlineStr">
        <is>
          <t>CÜNEYT ÇIKRIKÇI - AYŞE AVCU</t>
        </is>
      </c>
      <c r="E3549" s="156" t="n">
        <v>1349</v>
      </c>
      <c r="F3549" s="156" t="n">
        <v>425126</v>
      </c>
      <c r="G3549" s="157" t="n">
        <v>315.14</v>
      </c>
      <c r="H3549" s="156" t="n">
        <v>1442</v>
      </c>
    </row>
    <row r="3550" ht="24" customHeight="1" s="113">
      <c r="A3550" s="158" t="n">
        <v>46179</v>
      </c>
      <c r="B3550" s="156" t="inlineStr">
        <is>
          <t>M050</t>
        </is>
      </c>
      <c r="C3550" s="156" t="inlineStr">
        <is>
          <t>İZMİRSPOR</t>
        </is>
      </c>
      <c r="D3550" s="156" t="inlineStr">
        <is>
          <t>ERTAN TEKİ</t>
        </is>
      </c>
      <c r="E3550" s="156" t="n">
        <v>4811</v>
      </c>
      <c r="F3550" s="156" t="n">
        <v>2355118</v>
      </c>
      <c r="G3550" s="157" t="n">
        <v>489.53</v>
      </c>
      <c r="H3550" s="156" t="n">
        <v>4770</v>
      </c>
    </row>
    <row r="3551" ht="48" customHeight="1" s="113">
      <c r="A3551" s="158" t="n">
        <v>46179</v>
      </c>
      <c r="B3551" s="156" t="inlineStr">
        <is>
          <t>M051</t>
        </is>
      </c>
      <c r="C3551" s="156" t="inlineStr">
        <is>
          <t>ŞİRİNYER</t>
        </is>
      </c>
      <c r="D3551" s="156" t="inlineStr">
        <is>
          <t>ERTAN TEKİ</t>
        </is>
      </c>
      <c r="E3551" s="156" t="n">
        <v>1026</v>
      </c>
      <c r="F3551" s="156" t="n">
        <v>513637</v>
      </c>
      <c r="G3551" s="157" t="n">
        <v>500.62</v>
      </c>
      <c r="H3551" s="156" t="n">
        <v>1057</v>
      </c>
    </row>
    <row r="3552" ht="48" customHeight="1" s="113">
      <c r="A3552" s="158" t="n">
        <v>46179</v>
      </c>
      <c r="B3552" s="156" t="inlineStr">
        <is>
          <t>M052</t>
        </is>
      </c>
      <c r="C3552" s="156" t="inlineStr">
        <is>
          <t>ŞİRİNYER 2</t>
        </is>
      </c>
      <c r="D3552" s="156" t="inlineStr">
        <is>
          <t>DERYA YARDIMCI</t>
        </is>
      </c>
      <c r="E3552" s="156" t="n">
        <v>2021</v>
      </c>
      <c r="F3552" s="156" t="n">
        <v>876890</v>
      </c>
      <c r="G3552" s="157" t="n">
        <v>433.89</v>
      </c>
      <c r="H3552" s="156" t="n">
        <v>2031</v>
      </c>
    </row>
    <row r="3553" ht="48" customHeight="1" s="113">
      <c r="A3553" s="158" t="n">
        <v>46179</v>
      </c>
      <c r="B3553" s="156" t="inlineStr">
        <is>
          <t>M057</t>
        </is>
      </c>
      <c r="C3553" s="156" t="inlineStr">
        <is>
          <t>BUCA2</t>
        </is>
      </c>
      <c r="D3553" s="156" t="inlineStr">
        <is>
          <t>ERTAN TEKİ</t>
        </is>
      </c>
      <c r="E3553" s="156" t="n">
        <v>0</v>
      </c>
      <c r="F3553" s="156" t="n">
        <v>0</v>
      </c>
      <c r="G3553" s="156" t="n">
        <v>0</v>
      </c>
      <c r="H3553" s="156" t="n">
        <v>0</v>
      </c>
    </row>
    <row r="3554" ht="48" customHeight="1" s="113">
      <c r="A3554" s="158" t="n">
        <v>46180</v>
      </c>
      <c r="B3554" s="156" t="inlineStr">
        <is>
          <t>M001</t>
        </is>
      </c>
      <c r="C3554" s="156" t="inlineStr">
        <is>
          <t>AKEVLER</t>
        </is>
      </c>
      <c r="D3554" s="156" t="inlineStr">
        <is>
          <t>ERTAN TEKİ</t>
        </is>
      </c>
      <c r="E3554" s="156" t="n">
        <v>1264</v>
      </c>
      <c r="F3554" s="156" t="n">
        <v>482964</v>
      </c>
      <c r="G3554" s="157" t="n">
        <v>382.09</v>
      </c>
      <c r="H3554" s="156" t="n">
        <v>1218</v>
      </c>
    </row>
    <row r="3555" ht="48" customHeight="1" s="113">
      <c r="A3555" s="158" t="n">
        <v>46180</v>
      </c>
      <c r="B3555" s="156" t="inlineStr">
        <is>
          <t>M002</t>
        </is>
      </c>
      <c r="C3555" s="156" t="inlineStr">
        <is>
          <t>AYDIN EFELER</t>
        </is>
      </c>
      <c r="D3555" s="156" t="inlineStr">
        <is>
          <t>CÜNEYT ÇIKRIKÇI - AYŞE AVCU</t>
        </is>
      </c>
      <c r="E3555" s="156" t="n">
        <v>3545</v>
      </c>
      <c r="F3555" s="156" t="n">
        <v>1025647</v>
      </c>
      <c r="G3555" s="157" t="n">
        <v>289.32</v>
      </c>
      <c r="H3555" s="156" t="n">
        <v>3299</v>
      </c>
    </row>
    <row r="3556" ht="48" customHeight="1" s="113">
      <c r="A3556" s="158" t="n">
        <v>46180</v>
      </c>
      <c r="B3556" s="156" t="inlineStr">
        <is>
          <t>M003</t>
        </is>
      </c>
      <c r="C3556" s="156" t="inlineStr">
        <is>
          <t>AYDIN EFELER-2</t>
        </is>
      </c>
      <c r="D3556" s="156" t="inlineStr">
        <is>
          <t>CÜNEYT ÇIKRIKÇI - AYŞE AVCU</t>
        </is>
      </c>
      <c r="E3556" s="156" t="n">
        <v>1868</v>
      </c>
      <c r="F3556" s="156" t="n">
        <v>688475</v>
      </c>
      <c r="G3556" s="157" t="n">
        <v>368.56</v>
      </c>
      <c r="H3556" s="156" t="n">
        <v>1898</v>
      </c>
    </row>
    <row r="3557" ht="48" customHeight="1" s="113">
      <c r="A3557" s="158" t="n">
        <v>46180</v>
      </c>
      <c r="B3557" s="156" t="inlineStr">
        <is>
          <t>M004</t>
        </is>
      </c>
      <c r="C3557" s="156" t="inlineStr">
        <is>
          <t>AYDIN FATİH</t>
        </is>
      </c>
      <c r="D3557" s="156" t="inlineStr">
        <is>
          <t>CÜNEYT ÇIKRIKÇI - AYŞE AVCU</t>
        </is>
      </c>
      <c r="E3557" s="156" t="n">
        <v>1336</v>
      </c>
      <c r="F3557" s="156" t="n">
        <v>457050</v>
      </c>
      <c r="G3557" s="157" t="n">
        <v>342.1</v>
      </c>
      <c r="H3557" s="156" t="n">
        <v>1205</v>
      </c>
    </row>
    <row r="3558" ht="36" customHeight="1" s="113">
      <c r="A3558" s="158" t="n">
        <v>46180</v>
      </c>
      <c r="B3558" s="156" t="inlineStr">
        <is>
          <t>M005</t>
        </is>
      </c>
      <c r="C3558" s="156" t="inlineStr">
        <is>
          <t>AYDIN FATİH-2</t>
        </is>
      </c>
      <c r="D3558" s="156" t="inlineStr">
        <is>
          <t>CÜNEYT ÇIKRIKÇI - AYŞE AVCU</t>
        </is>
      </c>
      <c r="E3558" s="156" t="n">
        <v>2244</v>
      </c>
      <c r="F3558" s="156" t="n">
        <v>1346045</v>
      </c>
      <c r="G3558" s="157" t="n">
        <v>599.84</v>
      </c>
      <c r="H3558" s="156" t="n">
        <v>2231</v>
      </c>
    </row>
    <row r="3559" ht="24" customHeight="1" s="113">
      <c r="A3559" s="158" t="n">
        <v>46180</v>
      </c>
      <c r="B3559" s="156" t="inlineStr">
        <is>
          <t>M006</t>
        </is>
      </c>
      <c r="C3559" s="156" t="inlineStr">
        <is>
          <t>AYDIN GİRNE</t>
        </is>
      </c>
      <c r="D3559" s="156" t="inlineStr">
        <is>
          <t>CÜNEYT ÇIKRIKÇI - AYŞE AVCU</t>
        </is>
      </c>
      <c r="E3559" s="156" t="n">
        <v>2004</v>
      </c>
      <c r="F3559" s="156" t="n">
        <v>464286</v>
      </c>
      <c r="G3559" s="157" t="n">
        <v>231.68</v>
      </c>
      <c r="H3559" s="156" t="n">
        <v>1939</v>
      </c>
    </row>
    <row r="3560" ht="36" customHeight="1" s="113">
      <c r="A3560" s="158" t="n">
        <v>46180</v>
      </c>
      <c r="B3560" s="156" t="inlineStr">
        <is>
          <t>M007</t>
        </is>
      </c>
      <c r="C3560" s="156" t="inlineStr">
        <is>
          <t>AYDIN MİMARSİNAN</t>
        </is>
      </c>
      <c r="D3560" s="156" t="inlineStr">
        <is>
          <t>CÜNEYT ÇIKRIKÇI - AYŞE AVCU</t>
        </is>
      </c>
      <c r="E3560" s="156" t="n">
        <v>3407</v>
      </c>
      <c r="F3560" s="156" t="n">
        <v>816505</v>
      </c>
      <c r="G3560" s="157" t="n">
        <v>239.66</v>
      </c>
      <c r="H3560" s="156" t="n">
        <v>3599</v>
      </c>
    </row>
    <row r="3561" ht="24" customHeight="1" s="113">
      <c r="A3561" s="158" t="n">
        <v>46180</v>
      </c>
      <c r="B3561" s="156" t="inlineStr">
        <is>
          <t>M008</t>
        </is>
      </c>
      <c r="C3561" s="156" t="inlineStr">
        <is>
          <t>AYRANCILAR</t>
        </is>
      </c>
      <c r="D3561" s="156" t="inlineStr">
        <is>
          <t>CÜNEYT ÇIKRIKÇI - AYŞE AVCU</t>
        </is>
      </c>
      <c r="E3561" s="156" t="n">
        <v>4633</v>
      </c>
      <c r="F3561" s="156" t="n">
        <v>977254</v>
      </c>
      <c r="G3561" s="157" t="n">
        <v>210.93</v>
      </c>
      <c r="H3561" s="156" t="n">
        <v>4526</v>
      </c>
    </row>
    <row r="3562" ht="36" customHeight="1" s="113">
      <c r="A3562" s="158" t="n">
        <v>46180</v>
      </c>
      <c r="B3562" s="156" t="inlineStr">
        <is>
          <t>M009</t>
        </is>
      </c>
      <c r="C3562" s="156" t="inlineStr">
        <is>
          <t>BALÇOVA</t>
        </is>
      </c>
      <c r="D3562" s="156" t="inlineStr">
        <is>
          <t>ERTAN TEKİ</t>
        </is>
      </c>
      <c r="E3562" s="156" t="n">
        <v>3895</v>
      </c>
      <c r="F3562" s="156" t="n">
        <v>762258</v>
      </c>
      <c r="G3562" s="157" t="n">
        <v>195.7</v>
      </c>
      <c r="H3562" s="156" t="n">
        <v>3629</v>
      </c>
    </row>
    <row r="3563" ht="24" customHeight="1" s="113">
      <c r="A3563" s="158" t="n">
        <v>46180</v>
      </c>
      <c r="B3563" s="156" t="inlineStr">
        <is>
          <t>M010</t>
        </is>
      </c>
      <c r="C3563" s="156" t="inlineStr">
        <is>
          <t>BAYRAKLI</t>
        </is>
      </c>
      <c r="D3563" s="156" t="inlineStr">
        <is>
          <t>DERYA YARDIMCI</t>
        </is>
      </c>
      <c r="E3563" s="156" t="n">
        <v>3737</v>
      </c>
      <c r="F3563" s="156" t="n">
        <v>907647</v>
      </c>
      <c r="G3563" s="157" t="n">
        <v>242.88</v>
      </c>
      <c r="H3563" s="156" t="n">
        <v>3557</v>
      </c>
    </row>
    <row r="3564" ht="36" customHeight="1" s="113">
      <c r="A3564" s="158" t="n">
        <v>46180</v>
      </c>
      <c r="B3564" s="156" t="inlineStr">
        <is>
          <t>M011</t>
        </is>
      </c>
      <c r="C3564" s="156" t="inlineStr">
        <is>
          <t>BOZYAKA</t>
        </is>
      </c>
      <c r="D3564" s="156" t="inlineStr">
        <is>
          <t>ERTAN TEKİ</t>
        </is>
      </c>
      <c r="E3564" s="156" t="n">
        <v>2908</v>
      </c>
      <c r="F3564" s="156" t="n">
        <v>1339219</v>
      </c>
      <c r="G3564" s="157" t="n">
        <v>460.53</v>
      </c>
      <c r="H3564" s="156" t="n">
        <v>2652</v>
      </c>
    </row>
    <row r="3565" ht="36" customHeight="1" s="113">
      <c r="A3565" s="158" t="n">
        <v>46180</v>
      </c>
      <c r="B3565" s="156" t="inlineStr">
        <is>
          <t>M012</t>
        </is>
      </c>
      <c r="C3565" s="156" t="inlineStr">
        <is>
          <t xml:space="preserve">BUCA </t>
        </is>
      </c>
      <c r="D3565" s="156" t="inlineStr">
        <is>
          <t>DERYA YARDIMCI</t>
        </is>
      </c>
      <c r="E3565" s="156" t="n">
        <v>1433</v>
      </c>
      <c r="F3565" s="156" t="n">
        <v>608863</v>
      </c>
      <c r="G3565" s="157" t="n">
        <v>424.89</v>
      </c>
      <c r="H3565" s="156" t="n">
        <v>1297</v>
      </c>
    </row>
    <row r="3566" ht="36" customHeight="1" s="113">
      <c r="A3566" s="158" t="n">
        <v>46180</v>
      </c>
      <c r="B3566" s="156" t="inlineStr">
        <is>
          <t>M013</t>
        </is>
      </c>
      <c r="C3566" s="156" t="inlineStr">
        <is>
          <t>DEDEBAŞI</t>
        </is>
      </c>
      <c r="D3566" s="156" t="inlineStr">
        <is>
          <t>DERYA YARDIMCI</t>
        </is>
      </c>
      <c r="E3566" s="156" t="n">
        <v>4094</v>
      </c>
      <c r="F3566" s="156" t="n">
        <v>1996591</v>
      </c>
      <c r="G3566" s="157" t="n">
        <v>487.69</v>
      </c>
      <c r="H3566" s="156" t="n">
        <v>3943</v>
      </c>
    </row>
    <row r="3567" ht="48" customHeight="1" s="113">
      <c r="A3567" s="158" t="n">
        <v>46180</v>
      </c>
      <c r="B3567" s="156" t="inlineStr">
        <is>
          <t>M014</t>
        </is>
      </c>
      <c r="C3567" s="156" t="inlineStr">
        <is>
          <t>ESKİİZMİR</t>
        </is>
      </c>
      <c r="D3567" s="156" t="inlineStr">
        <is>
          <t>ERTAN TEKİ</t>
        </is>
      </c>
      <c r="E3567" s="156" t="n">
        <v>3103</v>
      </c>
      <c r="F3567" s="156" t="n">
        <v>1379550</v>
      </c>
      <c r="G3567" s="157" t="n">
        <v>444.59</v>
      </c>
      <c r="H3567" s="156" t="n">
        <v>2852</v>
      </c>
    </row>
    <row r="3568" ht="36" customHeight="1" s="113">
      <c r="A3568" s="158" t="n">
        <v>46180</v>
      </c>
      <c r="B3568" s="156" t="inlineStr">
        <is>
          <t>M015</t>
        </is>
      </c>
      <c r="C3568" s="156" t="inlineStr">
        <is>
          <t>GAZİEMİR-1</t>
        </is>
      </c>
      <c r="D3568" s="156" t="inlineStr">
        <is>
          <t>ALİ ÇELİK</t>
        </is>
      </c>
      <c r="E3568" s="156" t="n">
        <v>2867</v>
      </c>
      <c r="F3568" s="156" t="n">
        <v>1272098</v>
      </c>
      <c r="G3568" s="157" t="n">
        <v>443.7</v>
      </c>
      <c r="H3568" s="156" t="n">
        <v>2900</v>
      </c>
    </row>
    <row r="3569" ht="27.75" customHeight="1" s="113">
      <c r="A3569" s="158" t="n">
        <v>46180</v>
      </c>
      <c r="B3569" s="156" t="inlineStr">
        <is>
          <t>M016</t>
        </is>
      </c>
      <c r="C3569" s="156" t="inlineStr">
        <is>
          <t>GAZİEMİR-2</t>
        </is>
      </c>
      <c r="D3569" s="156" t="inlineStr">
        <is>
          <t>ALİ ÇELİK</t>
        </is>
      </c>
      <c r="E3569" s="156" t="n">
        <v>3425</v>
      </c>
      <c r="F3569" s="156" t="n">
        <v>1219109</v>
      </c>
      <c r="G3569" s="157" t="n">
        <v>355.94</v>
      </c>
      <c r="H3569" s="156" t="n">
        <v>3272</v>
      </c>
    </row>
    <row r="3570" ht="24" customHeight="1" s="113">
      <c r="A3570" s="158" t="n">
        <v>46180</v>
      </c>
      <c r="B3570" s="156" t="inlineStr">
        <is>
          <t>M017</t>
        </is>
      </c>
      <c r="C3570" s="156" t="inlineStr">
        <is>
          <t>GAZİEMİR-3</t>
        </is>
      </c>
      <c r="D3570" s="156" t="inlineStr">
        <is>
          <t>ALİ ÇELİK</t>
        </is>
      </c>
      <c r="E3570" s="156" t="n">
        <v>2184</v>
      </c>
      <c r="F3570" s="156" t="n">
        <v>578229</v>
      </c>
      <c r="G3570" s="157" t="n">
        <v>264.76</v>
      </c>
      <c r="H3570" s="156" t="n">
        <v>2148</v>
      </c>
    </row>
    <row r="3571" ht="36" customHeight="1" s="113">
      <c r="A3571" s="158" t="n">
        <v>46180</v>
      </c>
      <c r="B3571" s="156" t="inlineStr">
        <is>
          <t>M018</t>
        </is>
      </c>
      <c r="C3571" s="156" t="inlineStr">
        <is>
          <t>GAZİEMİR-4</t>
        </is>
      </c>
      <c r="D3571" s="156" t="inlineStr">
        <is>
          <t>ALİ ÇELİK</t>
        </is>
      </c>
      <c r="E3571" s="156" t="n">
        <v>2236</v>
      </c>
      <c r="F3571" s="156" t="n">
        <v>942307</v>
      </c>
      <c r="G3571" s="157" t="n">
        <v>421.43</v>
      </c>
      <c r="H3571" s="156" t="n">
        <v>2332</v>
      </c>
    </row>
    <row r="3572" ht="24" customHeight="1" s="113">
      <c r="A3572" s="158" t="n">
        <v>46180</v>
      </c>
      <c r="B3572" s="156" t="inlineStr">
        <is>
          <t>M019</t>
        </is>
      </c>
      <c r="C3572" s="156" t="inlineStr">
        <is>
          <t>GAZİEMİR-5</t>
        </is>
      </c>
      <c r="D3572" s="156" t="inlineStr">
        <is>
          <t>ALİ ÇELİK</t>
        </is>
      </c>
      <c r="E3572" s="156" t="n">
        <v>2034</v>
      </c>
      <c r="F3572" s="156" t="n">
        <v>455036</v>
      </c>
      <c r="G3572" s="157" t="n">
        <v>223.71</v>
      </c>
      <c r="H3572" s="156" t="n">
        <v>1950</v>
      </c>
    </row>
    <row r="3573" ht="24" customHeight="1" s="113">
      <c r="A3573" s="158" t="n">
        <v>46180</v>
      </c>
      <c r="B3573" s="156" t="inlineStr">
        <is>
          <t>M020</t>
        </is>
      </c>
      <c r="C3573" s="156" t="inlineStr">
        <is>
          <t>GAZİEMİR-6</t>
        </is>
      </c>
      <c r="D3573" s="156" t="inlineStr">
        <is>
          <t>ALİ ÇELİK</t>
        </is>
      </c>
      <c r="E3573" s="156" t="n">
        <v>776</v>
      </c>
      <c r="F3573" s="156" t="n">
        <v>295196</v>
      </c>
      <c r="G3573" s="157" t="n">
        <v>380.41</v>
      </c>
      <c r="H3573" s="156" t="n">
        <v>734</v>
      </c>
    </row>
    <row r="3574" ht="48" customHeight="1" s="113">
      <c r="A3574" s="158" t="n">
        <v>46180</v>
      </c>
      <c r="B3574" s="156" t="inlineStr">
        <is>
          <t>M021</t>
        </is>
      </c>
      <c r="C3574" s="156" t="inlineStr">
        <is>
          <t>GAZİEMİR-7</t>
        </is>
      </c>
      <c r="D3574" s="156" t="inlineStr">
        <is>
          <t>ALİ ÇELİK</t>
        </is>
      </c>
      <c r="E3574" s="156" t="n">
        <v>4684</v>
      </c>
      <c r="F3574" s="156" t="n">
        <v>1540194</v>
      </c>
      <c r="G3574" s="157" t="n">
        <v>328.82</v>
      </c>
      <c r="H3574" s="156" t="n">
        <v>4433</v>
      </c>
    </row>
    <row r="3575" ht="48" customHeight="1" s="113">
      <c r="A3575" s="158" t="n">
        <v>46180</v>
      </c>
      <c r="B3575" s="156" t="inlineStr">
        <is>
          <t>M022</t>
        </is>
      </c>
      <c r="C3575" s="156" t="inlineStr">
        <is>
          <t>GEDİZ</t>
        </is>
      </c>
      <c r="D3575" s="156" t="inlineStr">
        <is>
          <t>DERYA YARDIMCI</t>
        </is>
      </c>
      <c r="E3575" s="156" t="n">
        <v>1507</v>
      </c>
      <c r="F3575" s="156" t="n">
        <v>567408</v>
      </c>
      <c r="G3575" s="157" t="n">
        <v>376.51</v>
      </c>
      <c r="H3575" s="156" t="n">
        <v>1402</v>
      </c>
    </row>
    <row r="3576" ht="48" customHeight="1" s="113">
      <c r="A3576" s="158" t="n">
        <v>46180</v>
      </c>
      <c r="B3576" s="156" t="inlineStr">
        <is>
          <t>M023</t>
        </is>
      </c>
      <c r="C3576" s="156" t="inlineStr">
        <is>
          <t>GÖZTEPE</t>
        </is>
      </c>
      <c r="D3576" s="156" t="inlineStr">
        <is>
          <t>ERTAN TEKİ</t>
        </is>
      </c>
      <c r="E3576" s="156" t="n">
        <v>4396</v>
      </c>
      <c r="F3576" s="156" t="n">
        <v>1663758</v>
      </c>
      <c r="G3576" s="157" t="n">
        <v>378.47</v>
      </c>
      <c r="H3576" s="156" t="n">
        <v>4055</v>
      </c>
    </row>
    <row r="3577" ht="48" customHeight="1" s="113">
      <c r="A3577" s="158" t="n">
        <v>46180</v>
      </c>
      <c r="B3577" s="156" t="inlineStr">
        <is>
          <t>M024</t>
        </is>
      </c>
      <c r="C3577" s="156" t="inlineStr">
        <is>
          <t>GÜMÜŞPALA</t>
        </is>
      </c>
      <c r="D3577" s="156" t="inlineStr">
        <is>
          <t>DERYA YARDIMCI</t>
        </is>
      </c>
      <c r="E3577" s="156" t="n">
        <v>4166</v>
      </c>
      <c r="F3577" s="156" t="n">
        <v>2095734</v>
      </c>
      <c r="G3577" s="157" t="n">
        <v>503.06</v>
      </c>
      <c r="H3577" s="156" t="n">
        <v>4116</v>
      </c>
    </row>
    <row r="3578" ht="48" customHeight="1" s="113">
      <c r="A3578" s="158" t="n">
        <v>46180</v>
      </c>
      <c r="B3578" s="156" t="inlineStr">
        <is>
          <t>M025</t>
        </is>
      </c>
      <c r="C3578" s="156" t="inlineStr">
        <is>
          <t>HAL DEPO</t>
        </is>
      </c>
      <c r="D3578" s="156" t="inlineStr">
        <is>
          <t>HALİT BAŞDAŞ</t>
        </is>
      </c>
      <c r="E3578" s="156" t="n">
        <v>0</v>
      </c>
      <c r="F3578" s="156" t="n">
        <v>0</v>
      </c>
      <c r="G3578" s="156" t="n">
        <v>0</v>
      </c>
      <c r="H3578" s="156" t="n">
        <v>0</v>
      </c>
    </row>
    <row r="3579" ht="24" customHeight="1" s="113">
      <c r="A3579" s="158" t="n">
        <v>46180</v>
      </c>
      <c r="B3579" s="156" t="inlineStr">
        <is>
          <t>M026</t>
        </is>
      </c>
      <c r="C3579" s="156" t="inlineStr">
        <is>
          <t>HARMANDALI</t>
        </is>
      </c>
      <c r="D3579" s="156" t="inlineStr">
        <is>
          <t>DERYA YARDIMCI</t>
        </is>
      </c>
      <c r="E3579" s="156" t="n">
        <v>4292</v>
      </c>
      <c r="F3579" s="156" t="n">
        <v>1598727</v>
      </c>
      <c r="G3579" s="157" t="n">
        <v>372.49</v>
      </c>
      <c r="H3579" s="156" t="n">
        <v>4497</v>
      </c>
    </row>
    <row r="3580" ht="36" customHeight="1" s="113">
      <c r="A3580" s="158" t="n">
        <v>46180</v>
      </c>
      <c r="B3580" s="156" t="inlineStr">
        <is>
          <t>M027</t>
        </is>
      </c>
      <c r="C3580" s="156" t="inlineStr">
        <is>
          <t>HATAY</t>
        </is>
      </c>
      <c r="D3580" s="156" t="inlineStr">
        <is>
          <t>ERTAN TEKİ</t>
        </is>
      </c>
      <c r="E3580" s="156" t="n">
        <v>5625</v>
      </c>
      <c r="F3580" s="156" t="n">
        <v>1883969</v>
      </c>
      <c r="G3580" s="157" t="n">
        <v>334.93</v>
      </c>
      <c r="H3580" s="156" t="n">
        <v>6018</v>
      </c>
    </row>
    <row r="3581" ht="24" customHeight="1" s="113">
      <c r="A3581" s="158" t="n">
        <v>46180</v>
      </c>
      <c r="B3581" s="156" t="inlineStr">
        <is>
          <t>M028</t>
        </is>
      </c>
      <c r="C3581" s="156" t="inlineStr">
        <is>
          <t>KARŞIYAKA-1</t>
        </is>
      </c>
      <c r="D3581" s="156" t="inlineStr">
        <is>
          <t>DERYA YARDIMCI</t>
        </is>
      </c>
      <c r="E3581" s="156" t="n">
        <v>4679</v>
      </c>
      <c r="F3581" s="156" t="n">
        <v>1887012</v>
      </c>
      <c r="G3581" s="157" t="n">
        <v>403.29</v>
      </c>
      <c r="H3581" s="156" t="n">
        <v>4939</v>
      </c>
    </row>
    <row r="3582" ht="36" customHeight="1" s="113">
      <c r="A3582" s="158" t="n">
        <v>46180</v>
      </c>
      <c r="B3582" s="156" t="inlineStr">
        <is>
          <t>M029</t>
        </is>
      </c>
      <c r="C3582" s="156" t="inlineStr">
        <is>
          <t>KARŞIYAKA-2</t>
        </is>
      </c>
      <c r="D3582" s="156" t="inlineStr">
        <is>
          <t>DERYA YARDIMCI</t>
        </is>
      </c>
      <c r="E3582" s="156" t="n">
        <v>1127</v>
      </c>
      <c r="F3582" s="156" t="n">
        <v>315892</v>
      </c>
      <c r="G3582" s="157" t="n">
        <v>280.29</v>
      </c>
      <c r="H3582" s="156" t="n">
        <v>1122</v>
      </c>
    </row>
    <row r="3583" ht="24" customHeight="1" s="113">
      <c r="A3583" s="158" t="n">
        <v>46180</v>
      </c>
      <c r="B3583" s="156" t="inlineStr">
        <is>
          <t>M030</t>
        </is>
      </c>
      <c r="C3583" s="156" t="inlineStr">
        <is>
          <t>MANAVKUYU</t>
        </is>
      </c>
      <c r="D3583" s="156" t="inlineStr">
        <is>
          <t>DERYA YARDIMCI</t>
        </is>
      </c>
      <c r="E3583" s="156" t="n">
        <v>2296</v>
      </c>
      <c r="F3583" s="156" t="n">
        <v>550374</v>
      </c>
      <c r="G3583" s="157" t="n">
        <v>239.71</v>
      </c>
      <c r="H3583" s="156" t="n">
        <v>2399</v>
      </c>
    </row>
    <row r="3584" ht="36" customHeight="1" s="113">
      <c r="A3584" s="158" t="n">
        <v>46180</v>
      </c>
      <c r="B3584" s="156" t="inlineStr">
        <is>
          <t>M031</t>
        </is>
      </c>
      <c r="C3584" s="156" t="inlineStr">
        <is>
          <t>MENDERES</t>
        </is>
      </c>
      <c r="D3584" s="156" t="inlineStr">
        <is>
          <t>CÜNEYT ÇIKRIKÇI - AYŞE AVCU</t>
        </is>
      </c>
      <c r="E3584" s="156" t="n">
        <v>3699</v>
      </c>
      <c r="F3584" s="156" t="n">
        <v>899556</v>
      </c>
      <c r="G3584" s="157" t="n">
        <v>243.19</v>
      </c>
      <c r="H3584" s="156" t="n">
        <v>3433</v>
      </c>
    </row>
    <row r="3585" ht="48" customHeight="1" s="113">
      <c r="A3585" s="158" t="n">
        <v>46180</v>
      </c>
      <c r="B3585" s="156" t="inlineStr">
        <is>
          <t>M032</t>
        </is>
      </c>
      <c r="C3585" s="156" t="inlineStr">
        <is>
          <t>MENDERES DEPO</t>
        </is>
      </c>
      <c r="D3585" s="156" t="inlineStr">
        <is>
          <t>AYHAN DAŞDEMİR</t>
        </is>
      </c>
      <c r="E3585" s="156" t="n">
        <v>0</v>
      </c>
      <c r="F3585" s="156" t="n">
        <v>0</v>
      </c>
      <c r="G3585" s="156" t="n">
        <v>0</v>
      </c>
      <c r="H3585" s="156" t="n">
        <v>0</v>
      </c>
    </row>
    <row r="3586" ht="24" customHeight="1" s="113">
      <c r="A3586" s="158" t="n">
        <v>46180</v>
      </c>
      <c r="B3586" s="156" t="inlineStr">
        <is>
          <t>M033</t>
        </is>
      </c>
      <c r="C3586" s="156" t="inlineStr">
        <is>
          <t>MERKEZ</t>
        </is>
      </c>
      <c r="D3586" s="156" t="inlineStr">
        <is>
          <t>GENEL MÜDÜR</t>
        </is>
      </c>
      <c r="E3586" s="156" t="n">
        <v>0</v>
      </c>
      <c r="F3586" s="156" t="n">
        <v>0</v>
      </c>
      <c r="G3586" s="156" t="n">
        <v>0</v>
      </c>
      <c r="H3586" s="156" t="n">
        <v>0</v>
      </c>
    </row>
    <row r="3587" ht="24" customHeight="1" s="113">
      <c r="A3587" s="158" t="n">
        <v>46180</v>
      </c>
      <c r="B3587" s="156" t="inlineStr">
        <is>
          <t>M034</t>
        </is>
      </c>
      <c r="C3587" s="156" t="inlineStr">
        <is>
          <t>NARLIDERE</t>
        </is>
      </c>
      <c r="D3587" s="156" t="inlineStr">
        <is>
          <t>ERTAN TEKİ</t>
        </is>
      </c>
      <c r="E3587" s="156" t="n">
        <v>4796</v>
      </c>
      <c r="F3587" s="156" t="n">
        <v>1143905</v>
      </c>
      <c r="G3587" s="157" t="n">
        <v>238.51</v>
      </c>
      <c r="H3587" s="156" t="n">
        <v>4341</v>
      </c>
    </row>
    <row r="3588" ht="36" customHeight="1" s="113">
      <c r="A3588" s="158" t="n">
        <v>46180</v>
      </c>
      <c r="B3588" s="156" t="inlineStr">
        <is>
          <t>M035</t>
        </is>
      </c>
      <c r="C3588" s="156" t="inlineStr">
        <is>
          <t>OSMANGAZİ</t>
        </is>
      </c>
      <c r="D3588" s="156" t="inlineStr">
        <is>
          <t>DERYA YARDIMCI</t>
        </is>
      </c>
      <c r="E3588" s="156" t="n">
        <v>4201</v>
      </c>
      <c r="F3588" s="156" t="n">
        <v>1481342</v>
      </c>
      <c r="G3588" s="157" t="n">
        <v>352.62</v>
      </c>
      <c r="H3588" s="156" t="n">
        <v>4180</v>
      </c>
    </row>
    <row r="3589" ht="36" customHeight="1" s="113">
      <c r="A3589" s="158" t="n">
        <v>46180</v>
      </c>
      <c r="B3589" s="156" t="inlineStr">
        <is>
          <t>M036</t>
        </is>
      </c>
      <c r="C3589" s="156" t="inlineStr">
        <is>
          <t>POLİGON</t>
        </is>
      </c>
      <c r="D3589" s="156" t="inlineStr">
        <is>
          <t>ERTAN TEKİ</t>
        </is>
      </c>
      <c r="E3589" s="156" t="n">
        <v>1918</v>
      </c>
      <c r="F3589" s="156" t="n">
        <v>452438</v>
      </c>
      <c r="G3589" s="157" t="n">
        <v>235.89</v>
      </c>
      <c r="H3589" s="156" t="n">
        <v>1867</v>
      </c>
    </row>
    <row r="3590" ht="24" customHeight="1" s="113">
      <c r="A3590" s="158" t="n">
        <v>46180</v>
      </c>
      <c r="B3590" s="156" t="inlineStr">
        <is>
          <t>M037</t>
        </is>
      </c>
      <c r="C3590" s="156" t="inlineStr">
        <is>
          <t>SEFERİHİSAR</t>
        </is>
      </c>
      <c r="D3590" s="156" t="inlineStr">
        <is>
          <t>ERTAN TEKİ</t>
        </is>
      </c>
      <c r="E3590" s="156" t="n">
        <v>5510</v>
      </c>
      <c r="F3590" s="156" t="n">
        <v>1996542</v>
      </c>
      <c r="G3590" s="157" t="n">
        <v>362.35</v>
      </c>
      <c r="H3590" s="156" t="n">
        <v>5042</v>
      </c>
    </row>
    <row r="3591" ht="24" customHeight="1" s="113">
      <c r="A3591" s="158" t="n">
        <v>46180</v>
      </c>
      <c r="B3591" s="156" t="inlineStr">
        <is>
          <t>M038</t>
        </is>
      </c>
      <c r="C3591" s="156" t="inlineStr">
        <is>
          <t>TORBALI 1</t>
        </is>
      </c>
      <c r="D3591" s="156" t="inlineStr">
        <is>
          <t>CÜNEYT ÇIKRIKÇI - AYŞE AVCU</t>
        </is>
      </c>
      <c r="E3591" s="156" t="n">
        <v>2714</v>
      </c>
      <c r="F3591" s="156" t="n">
        <v>1282780</v>
      </c>
      <c r="G3591" s="157" t="n">
        <v>472.65</v>
      </c>
      <c r="H3591" s="156" t="n">
        <v>2803</v>
      </c>
    </row>
    <row r="3592" ht="24" customHeight="1" s="113">
      <c r="A3592" s="158" t="n">
        <v>46180</v>
      </c>
      <c r="B3592" s="156" t="inlineStr">
        <is>
          <t>M039</t>
        </is>
      </c>
      <c r="C3592" s="156" t="inlineStr">
        <is>
          <t>TORBALI 2</t>
        </is>
      </c>
      <c r="D3592" s="156" t="inlineStr">
        <is>
          <t>CÜNEYT ÇIKRIKÇI - AYŞE AVCU</t>
        </is>
      </c>
      <c r="E3592" s="156" t="n">
        <v>3786</v>
      </c>
      <c r="F3592" s="156" t="n">
        <v>1398448</v>
      </c>
      <c r="G3592" s="157" t="n">
        <v>369.37</v>
      </c>
      <c r="H3592" s="156" t="n">
        <v>3658</v>
      </c>
    </row>
    <row r="3593" ht="54.75" customHeight="1" s="113">
      <c r="A3593" s="158" t="n">
        <v>46180</v>
      </c>
      <c r="B3593" s="156" t="inlineStr">
        <is>
          <t>M040</t>
        </is>
      </c>
      <c r="C3593" s="156" t="inlineStr">
        <is>
          <t>TORBALI 3</t>
        </is>
      </c>
      <c r="D3593" s="156" t="inlineStr">
        <is>
          <t>CÜNEYT ÇIKRIKÇI - AYŞE AVCU</t>
        </is>
      </c>
      <c r="E3593" s="156" t="n">
        <v>2267</v>
      </c>
      <c r="F3593" s="156" t="n">
        <v>626104</v>
      </c>
      <c r="G3593" s="157" t="n">
        <v>276.18</v>
      </c>
      <c r="H3593" s="156" t="n">
        <v>2328</v>
      </c>
    </row>
    <row r="3594" ht="24" customHeight="1" s="113">
      <c r="A3594" s="158" t="n">
        <v>46180</v>
      </c>
      <c r="B3594" s="156" t="inlineStr">
        <is>
          <t>M041</t>
        </is>
      </c>
      <c r="C3594" s="156" t="inlineStr">
        <is>
          <t>TORBALI 4</t>
        </is>
      </c>
      <c r="D3594" s="156" t="inlineStr">
        <is>
          <t>CÜNEYT ÇIKRIKÇI - AYŞE AVCU</t>
        </is>
      </c>
      <c r="E3594" s="156" t="n">
        <v>4032</v>
      </c>
      <c r="F3594" s="156" t="n">
        <v>2108908</v>
      </c>
      <c r="G3594" s="157" t="n">
        <v>523.04</v>
      </c>
      <c r="H3594" s="156" t="n">
        <v>3849</v>
      </c>
    </row>
    <row r="3595" ht="48" customHeight="1" s="113">
      <c r="A3595" s="158" t="n">
        <v>46180</v>
      </c>
      <c r="B3595" s="156" t="inlineStr">
        <is>
          <t>M042</t>
        </is>
      </c>
      <c r="C3595" s="156" t="inlineStr">
        <is>
          <t>TORBALI 5</t>
        </is>
      </c>
      <c r="D3595" s="156" t="inlineStr">
        <is>
          <t>CÜNEYT ÇIKRIKÇI - AYŞE AVCU</t>
        </is>
      </c>
      <c r="E3595" s="156" t="n">
        <v>5336</v>
      </c>
      <c r="F3595" s="156" t="n">
        <v>1801580</v>
      </c>
      <c r="G3595" s="157" t="n">
        <v>337.63</v>
      </c>
      <c r="H3595" s="156" t="n">
        <v>4809</v>
      </c>
    </row>
    <row r="3596" ht="48" customHeight="1" s="113">
      <c r="A3596" s="158" t="n">
        <v>46180</v>
      </c>
      <c r="B3596" s="156" t="inlineStr">
        <is>
          <t>M043</t>
        </is>
      </c>
      <c r="C3596" s="156" t="inlineStr">
        <is>
          <t>YAPICIOĞLU</t>
        </is>
      </c>
      <c r="D3596" s="156" t="inlineStr">
        <is>
          <t>ERTAN TEKİ</t>
        </is>
      </c>
      <c r="E3596" s="156" t="n">
        <v>2094</v>
      </c>
      <c r="F3596" s="156" t="n">
        <v>881306</v>
      </c>
      <c r="G3596" s="157" t="n">
        <v>420.87</v>
      </c>
      <c r="H3596" s="156" t="n">
        <v>2247</v>
      </c>
    </row>
    <row r="3597" ht="48" customHeight="1" s="113">
      <c r="A3597" s="158" t="n">
        <v>46180</v>
      </c>
      <c r="B3597" s="156" t="inlineStr">
        <is>
          <t>M044</t>
        </is>
      </c>
      <c r="C3597" s="156" t="inlineStr">
        <is>
          <t>YEŞİLOVA</t>
        </is>
      </c>
      <c r="D3597" s="156" t="inlineStr">
        <is>
          <t>DERYA YARDIMCI</t>
        </is>
      </c>
      <c r="E3597" s="156" t="n">
        <v>747</v>
      </c>
      <c r="F3597" s="156" t="n">
        <v>156660</v>
      </c>
      <c r="G3597" s="157" t="n">
        <v>209.72</v>
      </c>
      <c r="H3597" s="156" t="n">
        <v>720</v>
      </c>
    </row>
    <row r="3598" ht="48" customHeight="1" s="113">
      <c r="A3598" s="158" t="n">
        <v>46180</v>
      </c>
      <c r="B3598" s="156" t="inlineStr">
        <is>
          <t>M045</t>
        </is>
      </c>
      <c r="C3598" s="156" t="inlineStr">
        <is>
          <t>Z1  ET DEPO</t>
        </is>
      </c>
      <c r="D3598" s="156" t="inlineStr">
        <is>
          <t>FARUK MALKOÇ</t>
        </is>
      </c>
      <c r="E3598" s="156" t="n">
        <v>0</v>
      </c>
      <c r="F3598" s="156" t="n">
        <v>0</v>
      </c>
      <c r="G3598" s="156" t="n">
        <v>0</v>
      </c>
      <c r="H3598" s="156" t="n">
        <v>0</v>
      </c>
    </row>
    <row r="3599" ht="48" customHeight="1" s="113">
      <c r="A3599" s="158" t="n">
        <v>46180</v>
      </c>
      <c r="B3599" s="156" t="inlineStr">
        <is>
          <t>M046</t>
        </is>
      </c>
      <c r="C3599" s="156" t="inlineStr">
        <is>
          <t>ÇAMDİBİ</t>
        </is>
      </c>
      <c r="D3599" s="156" t="inlineStr">
        <is>
          <t>DERYA YARDIMCI</t>
        </is>
      </c>
      <c r="E3599" s="156" t="n">
        <v>4285</v>
      </c>
      <c r="F3599" s="156" t="n">
        <v>1003838</v>
      </c>
      <c r="G3599" s="157" t="n">
        <v>234.27</v>
      </c>
      <c r="H3599" s="156" t="n">
        <v>4336</v>
      </c>
    </row>
    <row r="3600" ht="48" customHeight="1" s="113">
      <c r="A3600" s="158" t="n">
        <v>46180</v>
      </c>
      <c r="B3600" s="156" t="inlineStr">
        <is>
          <t>M047</t>
        </is>
      </c>
      <c r="C3600" s="156" t="inlineStr">
        <is>
          <t>ÇİFTLİK</t>
        </is>
      </c>
      <c r="D3600" s="156" t="inlineStr">
        <is>
          <t>CEBRAİL ÇİÇEK</t>
        </is>
      </c>
      <c r="E3600" s="156" t="n">
        <v>0</v>
      </c>
      <c r="F3600" s="156" t="n">
        <v>0</v>
      </c>
      <c r="G3600" s="156" t="n">
        <v>0</v>
      </c>
      <c r="H3600" s="156" t="n">
        <v>0</v>
      </c>
    </row>
    <row r="3601" ht="48" customHeight="1" s="113">
      <c r="A3601" s="158" t="n">
        <v>46180</v>
      </c>
      <c r="B3601" s="156" t="inlineStr">
        <is>
          <t>M048</t>
        </is>
      </c>
      <c r="C3601" s="156" t="inlineStr">
        <is>
          <t>ÇİĞLİ</t>
        </is>
      </c>
      <c r="D3601" s="156" t="inlineStr">
        <is>
          <t>DERYA YARDIMCI</t>
        </is>
      </c>
      <c r="E3601" s="156" t="n">
        <v>2960</v>
      </c>
      <c r="F3601" s="156" t="n">
        <v>664957</v>
      </c>
      <c r="G3601" s="157" t="n">
        <v>224.65</v>
      </c>
      <c r="H3601" s="156" t="n">
        <v>2827</v>
      </c>
    </row>
    <row r="3602" ht="24" customHeight="1" s="113">
      <c r="A3602" s="158" t="n">
        <v>46180</v>
      </c>
      <c r="B3602" s="156" t="inlineStr">
        <is>
          <t>M049</t>
        </is>
      </c>
      <c r="C3602" s="156" t="inlineStr">
        <is>
          <t>ÖZDERE</t>
        </is>
      </c>
      <c r="D3602" s="156" t="inlineStr">
        <is>
          <t>CÜNEYT ÇIKRIKÇI - AYŞE AVCU</t>
        </is>
      </c>
      <c r="E3602" s="156" t="n">
        <v>1356</v>
      </c>
      <c r="F3602" s="156" t="n">
        <v>487518</v>
      </c>
      <c r="G3602" s="157" t="n">
        <v>359.53</v>
      </c>
      <c r="H3602" s="156" t="n">
        <v>1417</v>
      </c>
    </row>
    <row r="3603" ht="36" customHeight="1" s="113">
      <c r="A3603" s="158" t="n">
        <v>46180</v>
      </c>
      <c r="B3603" s="156" t="inlineStr">
        <is>
          <t>M050</t>
        </is>
      </c>
      <c r="C3603" s="156" t="inlineStr">
        <is>
          <t>İZMİRSPOR</t>
        </is>
      </c>
      <c r="D3603" s="156" t="inlineStr">
        <is>
          <t>ERTAN TEKİ</t>
        </is>
      </c>
      <c r="E3603" s="156" t="n">
        <v>5056</v>
      </c>
      <c r="F3603" s="156" t="n">
        <v>2843612</v>
      </c>
      <c r="G3603" s="157" t="n">
        <v>562.42</v>
      </c>
      <c r="H3603" s="156" t="n">
        <v>4811</v>
      </c>
    </row>
    <row r="3604" ht="24" customHeight="1" s="113">
      <c r="A3604" s="158" t="n">
        <v>46180</v>
      </c>
      <c r="B3604" s="156" t="inlineStr">
        <is>
          <t>M051</t>
        </is>
      </c>
      <c r="C3604" s="156" t="inlineStr">
        <is>
          <t>ŞİRİNYER</t>
        </is>
      </c>
      <c r="D3604" s="156" t="inlineStr">
        <is>
          <t>ERTAN TEKİ</t>
        </is>
      </c>
      <c r="E3604" s="156" t="n">
        <v>1431</v>
      </c>
      <c r="F3604" s="156" t="n">
        <v>663450</v>
      </c>
      <c r="G3604" s="157" t="n">
        <v>463.63</v>
      </c>
      <c r="H3604" s="156" t="n">
        <v>1517</v>
      </c>
    </row>
    <row r="3605" ht="36" customHeight="1" s="113">
      <c r="A3605" s="158" t="n">
        <v>46180</v>
      </c>
      <c r="B3605" s="156" t="inlineStr">
        <is>
          <t>M052</t>
        </is>
      </c>
      <c r="C3605" s="156" t="inlineStr">
        <is>
          <t>ŞİRİNYER 2</t>
        </is>
      </c>
      <c r="D3605" s="156" t="inlineStr">
        <is>
          <t>DERYA YARDIMCI</t>
        </is>
      </c>
      <c r="E3605" s="156" t="n">
        <v>2615</v>
      </c>
      <c r="F3605" s="156" t="n">
        <v>1211104</v>
      </c>
      <c r="G3605" s="157" t="n">
        <v>463.14</v>
      </c>
      <c r="H3605" s="156" t="n">
        <v>2622</v>
      </c>
    </row>
    <row r="3606" ht="36" customHeight="1" s="113">
      <c r="A3606" s="158" t="n">
        <v>46180</v>
      </c>
      <c r="B3606" s="156" t="inlineStr">
        <is>
          <t>M057</t>
        </is>
      </c>
      <c r="C3606" s="156" t="inlineStr">
        <is>
          <t>BUCA2</t>
        </is>
      </c>
      <c r="D3606" s="156" t="inlineStr">
        <is>
          <t>ERTAN TEKİ</t>
        </is>
      </c>
      <c r="E3606" s="156" t="n">
        <v>0</v>
      </c>
      <c r="F3606" s="156" t="n">
        <v>0</v>
      </c>
      <c r="G3606" s="156" t="n">
        <v>0</v>
      </c>
      <c r="H3606" s="156" t="n">
        <v>0</v>
      </c>
    </row>
    <row r="3607" ht="24" customHeight="1" s="113">
      <c r="A3607" s="158" t="n">
        <v>46181</v>
      </c>
      <c r="B3607" s="156" t="inlineStr">
        <is>
          <t>M001</t>
        </is>
      </c>
      <c r="C3607" s="156" t="inlineStr">
        <is>
          <t>AKEVLER</t>
        </is>
      </c>
      <c r="D3607" s="156" t="inlineStr">
        <is>
          <t>ERTAN TEKİ</t>
        </is>
      </c>
      <c r="E3607" s="156" t="n">
        <v>1210</v>
      </c>
      <c r="F3607" s="156" t="n">
        <v>417979</v>
      </c>
      <c r="G3607" s="157" t="n">
        <v>345.44</v>
      </c>
      <c r="H3607" s="156" t="n">
        <v>1182</v>
      </c>
    </row>
    <row r="3608" ht="48" customHeight="1" s="113">
      <c r="A3608" s="158" t="n">
        <v>46181</v>
      </c>
      <c r="B3608" s="156" t="inlineStr">
        <is>
          <t>M002</t>
        </is>
      </c>
      <c r="C3608" s="156" t="inlineStr">
        <is>
          <t>AYDIN EFELER</t>
        </is>
      </c>
      <c r="D3608" s="156" t="inlineStr">
        <is>
          <t>CÜNEYT ÇIKRIKÇI - AYŞE AVCU</t>
        </is>
      </c>
      <c r="E3608" s="156" t="n">
        <v>2803</v>
      </c>
      <c r="F3608" s="156" t="n">
        <v>982779</v>
      </c>
      <c r="G3608" s="157" t="n">
        <v>350.62</v>
      </c>
      <c r="H3608" s="156" t="n">
        <v>2607</v>
      </c>
    </row>
    <row r="3609" ht="48" customHeight="1" s="113">
      <c r="A3609" s="158" t="n">
        <v>46181</v>
      </c>
      <c r="B3609" s="156" t="inlineStr">
        <is>
          <t>M003</t>
        </is>
      </c>
      <c r="C3609" s="156" t="inlineStr">
        <is>
          <t>AYDIN EFELER-2</t>
        </is>
      </c>
      <c r="D3609" s="156" t="inlineStr">
        <is>
          <t>CÜNEYT ÇIKRIKÇI - AYŞE AVCU</t>
        </is>
      </c>
      <c r="E3609" s="156" t="n">
        <v>1476</v>
      </c>
      <c r="F3609" s="156" t="n">
        <v>636190</v>
      </c>
      <c r="G3609" s="157" t="n">
        <v>431.02</v>
      </c>
      <c r="H3609" s="156" t="n">
        <v>1479</v>
      </c>
    </row>
    <row r="3610" ht="48" customHeight="1" s="113">
      <c r="A3610" s="158" t="n">
        <v>46181</v>
      </c>
      <c r="B3610" s="156" t="inlineStr">
        <is>
          <t>M004</t>
        </is>
      </c>
      <c r="C3610" s="156" t="inlineStr">
        <is>
          <t>AYDIN FATİH</t>
        </is>
      </c>
      <c r="D3610" s="156" t="inlineStr">
        <is>
          <t>CÜNEYT ÇIKRIKÇI - AYŞE AVCU</t>
        </is>
      </c>
      <c r="E3610" s="156" t="n">
        <v>958</v>
      </c>
      <c r="F3610" s="156" t="n">
        <v>347977</v>
      </c>
      <c r="G3610" s="157" t="n">
        <v>363.23</v>
      </c>
      <c r="H3610" s="156" t="n">
        <v>864</v>
      </c>
    </row>
    <row r="3611" ht="48" customHeight="1" s="113">
      <c r="A3611" s="158" t="n">
        <v>46181</v>
      </c>
      <c r="B3611" s="156" t="inlineStr">
        <is>
          <t>M005</t>
        </is>
      </c>
      <c r="C3611" s="156" t="inlineStr">
        <is>
          <t>AYDIN FATİH-2</t>
        </is>
      </c>
      <c r="D3611" s="156" t="inlineStr">
        <is>
          <t>CÜNEYT ÇIKRIKÇI - AYŞE AVCU</t>
        </is>
      </c>
      <c r="E3611" s="156" t="n">
        <v>1860</v>
      </c>
      <c r="F3611" s="156" t="n">
        <v>964037</v>
      </c>
      <c r="G3611" s="157" t="n">
        <v>518.3</v>
      </c>
      <c r="H3611" s="156" t="n">
        <v>1774</v>
      </c>
    </row>
    <row r="3612" ht="48" customHeight="1" s="113">
      <c r="A3612" s="158" t="n">
        <v>46181</v>
      </c>
      <c r="B3612" s="156" t="inlineStr">
        <is>
          <t>M006</t>
        </is>
      </c>
      <c r="C3612" s="156" t="inlineStr">
        <is>
          <t>AYDIN GİRNE</t>
        </is>
      </c>
      <c r="D3612" s="156" t="inlineStr">
        <is>
          <t>CÜNEYT ÇIKRIKÇI - AYŞE AVCU</t>
        </is>
      </c>
      <c r="E3612" s="156" t="n">
        <v>1203</v>
      </c>
      <c r="F3612" s="156" t="n">
        <v>274037</v>
      </c>
      <c r="G3612" s="157" t="n">
        <v>227.79</v>
      </c>
      <c r="H3612" s="156" t="n">
        <v>1182</v>
      </c>
    </row>
    <row r="3613" ht="48" customHeight="1" s="113">
      <c r="A3613" s="158" t="n">
        <v>46181</v>
      </c>
      <c r="B3613" s="156" t="inlineStr">
        <is>
          <t>M007</t>
        </is>
      </c>
      <c r="C3613" s="156" t="inlineStr">
        <is>
          <t>AYDIN MİMARSİNAN</t>
        </is>
      </c>
      <c r="D3613" s="156" t="inlineStr">
        <is>
          <t>CÜNEYT ÇIKRIKÇI - AYŞE AVCU</t>
        </is>
      </c>
      <c r="E3613" s="156" t="n">
        <v>3932</v>
      </c>
      <c r="F3613" s="156" t="n">
        <v>763631</v>
      </c>
      <c r="G3613" s="157" t="n">
        <v>194.21</v>
      </c>
      <c r="H3613" s="156" t="n">
        <v>3851</v>
      </c>
    </row>
    <row r="3614" ht="48" customHeight="1" s="113">
      <c r="A3614" s="158" t="n">
        <v>46181</v>
      </c>
      <c r="B3614" s="156" t="inlineStr">
        <is>
          <t>M008</t>
        </is>
      </c>
      <c r="C3614" s="156" t="inlineStr">
        <is>
          <t>AYRANCILAR</t>
        </is>
      </c>
      <c r="D3614" s="156" t="inlineStr">
        <is>
          <t>CÜNEYT ÇIKRIKÇI - AYŞE AVCU</t>
        </is>
      </c>
      <c r="E3614" s="156" t="n">
        <v>2387</v>
      </c>
      <c r="F3614" s="156" t="n">
        <v>519823</v>
      </c>
      <c r="G3614" s="157" t="n">
        <v>217.77</v>
      </c>
      <c r="H3614" s="156" t="n">
        <v>2153</v>
      </c>
    </row>
    <row r="3615" ht="36" customHeight="1" s="113">
      <c r="A3615" s="158" t="n">
        <v>46181</v>
      </c>
      <c r="B3615" s="156" t="inlineStr">
        <is>
          <t>M009</t>
        </is>
      </c>
      <c r="C3615" s="156" t="inlineStr">
        <is>
          <t>BALÇOVA</t>
        </is>
      </c>
      <c r="D3615" s="156" t="inlineStr">
        <is>
          <t>ERTAN TEKİ</t>
        </is>
      </c>
      <c r="E3615" s="156" t="n">
        <v>3383</v>
      </c>
      <c r="F3615" s="156" t="n">
        <v>598363</v>
      </c>
      <c r="G3615" s="157" t="n">
        <v>176.87</v>
      </c>
      <c r="H3615" s="156" t="n">
        <v>3509</v>
      </c>
    </row>
    <row r="3616" ht="24" customHeight="1" s="113">
      <c r="A3616" s="158" t="n">
        <v>46181</v>
      </c>
      <c r="B3616" s="156" t="inlineStr">
        <is>
          <t>M010</t>
        </is>
      </c>
      <c r="C3616" s="156" t="inlineStr">
        <is>
          <t>BAYRAKLI</t>
        </is>
      </c>
      <c r="D3616" s="156" t="inlineStr">
        <is>
          <t>DERYA YARDIMCI</t>
        </is>
      </c>
      <c r="E3616" s="156" t="n">
        <v>2994</v>
      </c>
      <c r="F3616" s="156" t="n">
        <v>854131</v>
      </c>
      <c r="G3616" s="157" t="n">
        <v>285.28</v>
      </c>
      <c r="H3616" s="156" t="n">
        <v>2746</v>
      </c>
    </row>
    <row r="3617" ht="36" customHeight="1" s="113">
      <c r="A3617" s="158" t="n">
        <v>46181</v>
      </c>
      <c r="B3617" s="156" t="inlineStr">
        <is>
          <t>M011</t>
        </is>
      </c>
      <c r="C3617" s="156" t="inlineStr">
        <is>
          <t>BOZYAKA</t>
        </is>
      </c>
      <c r="D3617" s="156" t="inlineStr">
        <is>
          <t>ERTAN TEKİ</t>
        </is>
      </c>
      <c r="E3617" s="156" t="n">
        <v>2516</v>
      </c>
      <c r="F3617" s="156" t="n">
        <v>1004260</v>
      </c>
      <c r="G3617" s="157" t="n">
        <v>399.15</v>
      </c>
      <c r="H3617" s="156" t="n">
        <v>2544</v>
      </c>
    </row>
    <row r="3618" ht="24" customHeight="1" s="113">
      <c r="A3618" s="158" t="n">
        <v>46181</v>
      </c>
      <c r="B3618" s="156" t="inlineStr">
        <is>
          <t>M012</t>
        </is>
      </c>
      <c r="C3618" s="156" t="inlineStr">
        <is>
          <t xml:space="preserve">BUCA </t>
        </is>
      </c>
      <c r="D3618" s="156" t="inlineStr">
        <is>
          <t>DERYA YARDIMCI</t>
        </is>
      </c>
      <c r="E3618" s="156" t="n">
        <v>1197</v>
      </c>
      <c r="F3618" s="156" t="n">
        <v>460812</v>
      </c>
      <c r="G3618" s="157" t="n">
        <v>384.97</v>
      </c>
      <c r="H3618" s="156" t="n">
        <v>1290</v>
      </c>
    </row>
    <row r="3619" ht="36" customHeight="1" s="113">
      <c r="A3619" s="158" t="n">
        <v>46181</v>
      </c>
      <c r="B3619" s="156" t="inlineStr">
        <is>
          <t>M013</t>
        </is>
      </c>
      <c r="C3619" s="156" t="inlineStr">
        <is>
          <t>DEDEBAŞI</t>
        </is>
      </c>
      <c r="D3619" s="156" t="inlineStr">
        <is>
          <t>DERYA YARDIMCI</t>
        </is>
      </c>
      <c r="E3619" s="156" t="n">
        <v>3311</v>
      </c>
      <c r="F3619" s="156" t="n">
        <v>1255856</v>
      </c>
      <c r="G3619" s="157" t="n">
        <v>379.3</v>
      </c>
      <c r="H3619" s="156" t="n">
        <v>3423</v>
      </c>
    </row>
    <row r="3620" ht="24" customHeight="1" s="113">
      <c r="A3620" s="158" t="n">
        <v>46181</v>
      </c>
      <c r="B3620" s="156" t="inlineStr">
        <is>
          <t>M014</t>
        </is>
      </c>
      <c r="C3620" s="156" t="inlineStr">
        <is>
          <t>ESKİİZMİR</t>
        </is>
      </c>
      <c r="D3620" s="156" t="inlineStr">
        <is>
          <t>ERTAN TEKİ</t>
        </is>
      </c>
      <c r="E3620" s="156" t="n">
        <v>1804</v>
      </c>
      <c r="F3620" s="156" t="n">
        <v>821645</v>
      </c>
      <c r="G3620" s="157" t="n">
        <v>455.46</v>
      </c>
      <c r="H3620" s="156" t="n">
        <v>1673</v>
      </c>
    </row>
    <row r="3621" ht="36" customHeight="1" s="113">
      <c r="A3621" s="158" t="n">
        <v>46181</v>
      </c>
      <c r="B3621" s="156" t="inlineStr">
        <is>
          <t>M015</t>
        </is>
      </c>
      <c r="C3621" s="156" t="inlineStr">
        <is>
          <t>GAZİEMİR-1</t>
        </is>
      </c>
      <c r="D3621" s="156" t="inlineStr">
        <is>
          <t>ALİ ÇELİK</t>
        </is>
      </c>
      <c r="E3621" s="156" t="n">
        <v>2032</v>
      </c>
      <c r="F3621" s="156" t="n">
        <v>870250</v>
      </c>
      <c r="G3621" s="157" t="n">
        <v>428.27</v>
      </c>
      <c r="H3621" s="156" t="n">
        <v>2155</v>
      </c>
    </row>
    <row r="3622" ht="36" customHeight="1" s="113">
      <c r="A3622" s="158" t="n">
        <v>46181</v>
      </c>
      <c r="B3622" s="156" t="inlineStr">
        <is>
          <t>M016</t>
        </is>
      </c>
      <c r="C3622" s="156" t="inlineStr">
        <is>
          <t>GAZİEMİR-2</t>
        </is>
      </c>
      <c r="D3622" s="156" t="inlineStr">
        <is>
          <t>ALİ ÇELİK</t>
        </is>
      </c>
      <c r="E3622" s="156" t="n">
        <v>3331</v>
      </c>
      <c r="F3622" s="156" t="n">
        <v>1245352</v>
      </c>
      <c r="G3622" s="157" t="n">
        <v>373.87</v>
      </c>
      <c r="H3622" s="156" t="n">
        <v>3512</v>
      </c>
    </row>
    <row r="3623" ht="36" customHeight="1" s="113">
      <c r="A3623" s="158" t="n">
        <v>46181</v>
      </c>
      <c r="B3623" s="156" t="inlineStr">
        <is>
          <t>M017</t>
        </is>
      </c>
      <c r="C3623" s="156" t="inlineStr">
        <is>
          <t>GAZİEMİR-3</t>
        </is>
      </c>
      <c r="D3623" s="156" t="inlineStr">
        <is>
          <t>ALİ ÇELİK</t>
        </is>
      </c>
      <c r="E3623" s="156" t="n">
        <v>2055</v>
      </c>
      <c r="F3623" s="156" t="n">
        <v>560017</v>
      </c>
      <c r="G3623" s="157" t="n">
        <v>272.51</v>
      </c>
      <c r="H3623" s="156" t="n">
        <v>2044</v>
      </c>
    </row>
    <row r="3624" ht="48" customHeight="1" s="113">
      <c r="A3624" s="158" t="n">
        <v>46181</v>
      </c>
      <c r="B3624" s="156" t="inlineStr">
        <is>
          <t>M018</t>
        </is>
      </c>
      <c r="C3624" s="156" t="inlineStr">
        <is>
          <t>GAZİEMİR-4</t>
        </is>
      </c>
      <c r="D3624" s="156" t="inlineStr">
        <is>
          <t>ALİ ÇELİK</t>
        </is>
      </c>
      <c r="E3624" s="156" t="n">
        <v>2378</v>
      </c>
      <c r="F3624" s="156" t="n">
        <v>859629</v>
      </c>
      <c r="G3624" s="157" t="n">
        <v>361.49</v>
      </c>
      <c r="H3624" s="156" t="n">
        <v>2303</v>
      </c>
    </row>
    <row r="3625" ht="36" customHeight="1" s="113">
      <c r="A3625" s="158" t="n">
        <v>46181</v>
      </c>
      <c r="B3625" s="156" t="inlineStr">
        <is>
          <t>M019</t>
        </is>
      </c>
      <c r="C3625" s="156" t="inlineStr">
        <is>
          <t>GAZİEMİR-5</t>
        </is>
      </c>
      <c r="D3625" s="156" t="inlineStr">
        <is>
          <t>ALİ ÇELİK</t>
        </is>
      </c>
      <c r="E3625" s="156" t="n">
        <v>1659</v>
      </c>
      <c r="F3625" s="156" t="n">
        <v>345905</v>
      </c>
      <c r="G3625" s="157" t="n">
        <v>208.5</v>
      </c>
      <c r="H3625" s="156" t="n">
        <v>1583</v>
      </c>
    </row>
    <row r="3626" ht="27.75" customHeight="1" s="113">
      <c r="A3626" s="158" t="n">
        <v>46181</v>
      </c>
      <c r="B3626" s="156" t="inlineStr">
        <is>
          <t>M020</t>
        </is>
      </c>
      <c r="C3626" s="156" t="inlineStr">
        <is>
          <t>GAZİEMİR-6</t>
        </is>
      </c>
      <c r="D3626" s="156" t="inlineStr">
        <is>
          <t>ALİ ÇELİK</t>
        </is>
      </c>
      <c r="E3626" s="156" t="n">
        <v>649</v>
      </c>
      <c r="F3626" s="156" t="n">
        <v>286516</v>
      </c>
      <c r="G3626" s="157" t="n">
        <v>441.47</v>
      </c>
      <c r="H3626" s="156" t="n">
        <v>594</v>
      </c>
    </row>
    <row r="3627" ht="24" customHeight="1" s="113">
      <c r="A3627" s="158" t="n">
        <v>46181</v>
      </c>
      <c r="B3627" s="156" t="inlineStr">
        <is>
          <t>M021</t>
        </is>
      </c>
      <c r="C3627" s="156" t="inlineStr">
        <is>
          <t>GAZİEMİR-7</t>
        </is>
      </c>
      <c r="D3627" s="156" t="inlineStr">
        <is>
          <t>ALİ ÇELİK</t>
        </is>
      </c>
      <c r="E3627" s="156" t="n">
        <v>4158</v>
      </c>
      <c r="F3627" s="156" t="n">
        <v>1100440</v>
      </c>
      <c r="G3627" s="157" t="n">
        <v>264.66</v>
      </c>
      <c r="H3627" s="156" t="n">
        <v>4021</v>
      </c>
    </row>
    <row r="3628" ht="36" customHeight="1" s="113">
      <c r="A3628" s="158" t="n">
        <v>46181</v>
      </c>
      <c r="B3628" s="156" t="inlineStr">
        <is>
          <t>M022</t>
        </is>
      </c>
      <c r="C3628" s="156" t="inlineStr">
        <is>
          <t>GEDİZ</t>
        </is>
      </c>
      <c r="D3628" s="156" t="inlineStr">
        <is>
          <t>DERYA YARDIMCI</t>
        </is>
      </c>
      <c r="E3628" s="156" t="n">
        <v>1279</v>
      </c>
      <c r="F3628" s="156" t="n">
        <v>426762</v>
      </c>
      <c r="G3628" s="157" t="n">
        <v>333.67</v>
      </c>
      <c r="H3628" s="156" t="n">
        <v>1277</v>
      </c>
    </row>
    <row r="3629" ht="24" customHeight="1" s="113">
      <c r="A3629" s="158" t="n">
        <v>46181</v>
      </c>
      <c r="B3629" s="156" t="inlineStr">
        <is>
          <t>M023</t>
        </is>
      </c>
      <c r="C3629" s="156" t="inlineStr">
        <is>
          <t>GÖZTEPE</t>
        </is>
      </c>
      <c r="D3629" s="156" t="inlineStr">
        <is>
          <t>ERTAN TEKİ</t>
        </is>
      </c>
      <c r="E3629" s="156" t="n">
        <v>3832</v>
      </c>
      <c r="F3629" s="156" t="n">
        <v>1199623</v>
      </c>
      <c r="G3629" s="157" t="n">
        <v>313.05</v>
      </c>
      <c r="H3629" s="156" t="n">
        <v>3723</v>
      </c>
    </row>
    <row r="3630" ht="24" customHeight="1" s="113">
      <c r="A3630" s="158" t="n">
        <v>46181</v>
      </c>
      <c r="B3630" s="156" t="inlineStr">
        <is>
          <t>M024</t>
        </is>
      </c>
      <c r="C3630" s="156" t="inlineStr">
        <is>
          <t>GÜMÜŞPALA</t>
        </is>
      </c>
      <c r="D3630" s="156" t="inlineStr">
        <is>
          <t>DERYA YARDIMCI</t>
        </is>
      </c>
      <c r="E3630" s="156" t="n">
        <v>4700</v>
      </c>
      <c r="F3630" s="156" t="n">
        <v>2338974</v>
      </c>
      <c r="G3630" s="157" t="n">
        <v>497.65</v>
      </c>
      <c r="H3630" s="156" t="n">
        <v>4724</v>
      </c>
    </row>
    <row r="3631" ht="48" customHeight="1" s="113">
      <c r="A3631" s="158" t="n">
        <v>46181</v>
      </c>
      <c r="B3631" s="156" t="inlineStr">
        <is>
          <t>M025</t>
        </is>
      </c>
      <c r="C3631" s="156" t="inlineStr">
        <is>
          <t>HAL DEPO</t>
        </is>
      </c>
      <c r="D3631" s="156" t="inlineStr">
        <is>
          <t>HALİT BAŞDAŞ</t>
        </is>
      </c>
      <c r="E3631" s="156" t="n">
        <v>0</v>
      </c>
      <c r="F3631" s="156" t="n">
        <v>0</v>
      </c>
      <c r="G3631" s="156" t="n">
        <v>0</v>
      </c>
      <c r="H3631" s="156" t="n">
        <v>0</v>
      </c>
    </row>
    <row r="3632" ht="48" customHeight="1" s="113">
      <c r="A3632" s="158" t="n">
        <v>46181</v>
      </c>
      <c r="B3632" s="156" t="inlineStr">
        <is>
          <t>M026</t>
        </is>
      </c>
      <c r="C3632" s="156" t="inlineStr">
        <is>
          <t>HARMANDALI</t>
        </is>
      </c>
      <c r="D3632" s="156" t="inlineStr">
        <is>
          <t>DERYA YARDIMCI</t>
        </is>
      </c>
      <c r="E3632" s="156" t="n">
        <v>2920</v>
      </c>
      <c r="F3632" s="156" t="n">
        <v>1115914</v>
      </c>
      <c r="G3632" s="157" t="n">
        <v>382.16</v>
      </c>
      <c r="H3632" s="156" t="n">
        <v>2847</v>
      </c>
    </row>
    <row r="3633" ht="48" customHeight="1" s="113">
      <c r="A3633" s="158" t="n">
        <v>46181</v>
      </c>
      <c r="B3633" s="156" t="inlineStr">
        <is>
          <t>M027</t>
        </is>
      </c>
      <c r="C3633" s="156" t="inlineStr">
        <is>
          <t>HATAY</t>
        </is>
      </c>
      <c r="D3633" s="156" t="inlineStr">
        <is>
          <t>ERTAN TEKİ</t>
        </is>
      </c>
      <c r="E3633" s="156" t="n">
        <v>3987</v>
      </c>
      <c r="F3633" s="156" t="n">
        <v>1390582</v>
      </c>
      <c r="G3633" s="157" t="n">
        <v>348.78</v>
      </c>
      <c r="H3633" s="156" t="n">
        <v>3920</v>
      </c>
    </row>
    <row r="3634" ht="48" customHeight="1" s="113">
      <c r="A3634" s="158" t="n">
        <v>46181</v>
      </c>
      <c r="B3634" s="156" t="inlineStr">
        <is>
          <t>M028</t>
        </is>
      </c>
      <c r="C3634" s="156" t="inlineStr">
        <is>
          <t>KARŞIYAKA-1</t>
        </is>
      </c>
      <c r="D3634" s="156" t="inlineStr">
        <is>
          <t>DERYA YARDIMCI</t>
        </is>
      </c>
      <c r="E3634" s="156" t="n">
        <v>3391</v>
      </c>
      <c r="F3634" s="156" t="n">
        <v>1168783</v>
      </c>
      <c r="G3634" s="157" t="n">
        <v>344.67</v>
      </c>
      <c r="H3634" s="156" t="n">
        <v>3065</v>
      </c>
    </row>
    <row r="3635" ht="48" customHeight="1" s="113">
      <c r="A3635" s="158" t="n">
        <v>46181</v>
      </c>
      <c r="B3635" s="156" t="inlineStr">
        <is>
          <t>M029</t>
        </is>
      </c>
      <c r="C3635" s="156" t="inlineStr">
        <is>
          <t>KARŞIYAKA-2</t>
        </is>
      </c>
      <c r="D3635" s="156" t="inlineStr">
        <is>
          <t>DERYA YARDIMCI</t>
        </is>
      </c>
      <c r="E3635" s="156" t="n">
        <v>1135</v>
      </c>
      <c r="F3635" s="156" t="n">
        <v>322435</v>
      </c>
      <c r="G3635" s="157" t="n">
        <v>284.08</v>
      </c>
      <c r="H3635" s="156" t="n">
        <v>1084</v>
      </c>
    </row>
    <row r="3636" ht="24" customHeight="1" s="113">
      <c r="A3636" s="158" t="n">
        <v>46181</v>
      </c>
      <c r="B3636" s="156" t="inlineStr">
        <is>
          <t>M030</t>
        </is>
      </c>
      <c r="C3636" s="156" t="inlineStr">
        <is>
          <t>MANAVKUYU</t>
        </is>
      </c>
      <c r="D3636" s="156" t="inlineStr">
        <is>
          <t>DERYA YARDIMCI</t>
        </is>
      </c>
      <c r="E3636" s="156" t="n">
        <v>1580</v>
      </c>
      <c r="F3636" s="156" t="n">
        <v>374403</v>
      </c>
      <c r="G3636" s="157" t="n">
        <v>236.96</v>
      </c>
      <c r="H3636" s="156" t="n">
        <v>1695</v>
      </c>
    </row>
    <row r="3637" ht="36" customHeight="1" s="113">
      <c r="A3637" s="158" t="n">
        <v>46181</v>
      </c>
      <c r="B3637" s="156" t="inlineStr">
        <is>
          <t>M031</t>
        </is>
      </c>
      <c r="C3637" s="156" t="inlineStr">
        <is>
          <t>MENDERES</t>
        </is>
      </c>
      <c r="D3637" s="156" t="inlineStr">
        <is>
          <t>CÜNEYT ÇIKRIKÇI - AYŞE AVCU</t>
        </is>
      </c>
      <c r="E3637" s="156" t="n">
        <v>2843</v>
      </c>
      <c r="F3637" s="156" t="n">
        <v>585137</v>
      </c>
      <c r="G3637" s="157" t="n">
        <v>205.82</v>
      </c>
      <c r="H3637" s="156" t="n">
        <v>2892</v>
      </c>
    </row>
    <row r="3638" ht="24" customHeight="1" s="113">
      <c r="A3638" s="158" t="n">
        <v>46181</v>
      </c>
      <c r="B3638" s="156" t="inlineStr">
        <is>
          <t>M032</t>
        </is>
      </c>
      <c r="C3638" s="156" t="inlineStr">
        <is>
          <t>MENDERES DEPO</t>
        </is>
      </c>
      <c r="D3638" s="156" t="inlineStr">
        <is>
          <t>AYHAN DAŞDEMİR</t>
        </is>
      </c>
      <c r="E3638" s="156" t="n">
        <v>0</v>
      </c>
      <c r="F3638" s="156" t="n">
        <v>0</v>
      </c>
      <c r="G3638" s="156" t="n">
        <v>0</v>
      </c>
      <c r="H3638" s="156" t="n">
        <v>0</v>
      </c>
    </row>
    <row r="3639" ht="36" customHeight="1" s="113">
      <c r="A3639" s="158" t="n">
        <v>46181</v>
      </c>
      <c r="B3639" s="156" t="inlineStr">
        <is>
          <t>M033</t>
        </is>
      </c>
      <c r="C3639" s="156" t="inlineStr">
        <is>
          <t>MERKEZ</t>
        </is>
      </c>
      <c r="D3639" s="156" t="inlineStr">
        <is>
          <t>GENEL MÜDÜR</t>
        </is>
      </c>
      <c r="E3639" s="156" t="n">
        <v>0</v>
      </c>
      <c r="F3639" s="156" t="n">
        <v>0</v>
      </c>
      <c r="G3639" s="156" t="n">
        <v>0</v>
      </c>
      <c r="H3639" s="156" t="n">
        <v>0</v>
      </c>
    </row>
    <row r="3640" ht="24" customHeight="1" s="113">
      <c r="A3640" s="158" t="n">
        <v>46181</v>
      </c>
      <c r="B3640" s="156" t="inlineStr">
        <is>
          <t>M034</t>
        </is>
      </c>
      <c r="C3640" s="156" t="inlineStr">
        <is>
          <t>NARLIDERE</t>
        </is>
      </c>
      <c r="D3640" s="156" t="inlineStr">
        <is>
          <t>ERTAN TEKİ</t>
        </is>
      </c>
      <c r="E3640" s="156" t="n">
        <v>3763</v>
      </c>
      <c r="F3640" s="156" t="n">
        <v>882200</v>
      </c>
      <c r="G3640" s="157" t="n">
        <v>234.44</v>
      </c>
      <c r="H3640" s="156" t="n">
        <v>3697</v>
      </c>
    </row>
    <row r="3641" ht="36" customHeight="1" s="113">
      <c r="A3641" s="158" t="n">
        <v>46181</v>
      </c>
      <c r="B3641" s="156" t="inlineStr">
        <is>
          <t>M035</t>
        </is>
      </c>
      <c r="C3641" s="156" t="inlineStr">
        <is>
          <t>OSMANGAZİ</t>
        </is>
      </c>
      <c r="D3641" s="156" t="inlineStr">
        <is>
          <t>DERYA YARDIMCI</t>
        </is>
      </c>
      <c r="E3641" s="156" t="n">
        <v>4287</v>
      </c>
      <c r="F3641" s="156" t="n">
        <v>1599922</v>
      </c>
      <c r="G3641" s="157" t="n">
        <v>373.2</v>
      </c>
      <c r="H3641" s="156" t="n">
        <v>4541</v>
      </c>
    </row>
    <row r="3642" ht="48" customHeight="1" s="113">
      <c r="A3642" s="158" t="n">
        <v>46181</v>
      </c>
      <c r="B3642" s="156" t="inlineStr">
        <is>
          <t>M036</t>
        </is>
      </c>
      <c r="C3642" s="156" t="inlineStr">
        <is>
          <t>POLİGON</t>
        </is>
      </c>
      <c r="D3642" s="156" t="inlineStr">
        <is>
          <t>ERTAN TEKİ</t>
        </is>
      </c>
      <c r="E3642" s="156" t="n">
        <v>1538</v>
      </c>
      <c r="F3642" s="156" t="n">
        <v>306850</v>
      </c>
      <c r="G3642" s="157" t="n">
        <v>199.51</v>
      </c>
      <c r="H3642" s="156" t="n">
        <v>1523</v>
      </c>
    </row>
    <row r="3643" ht="24" customHeight="1" s="113">
      <c r="A3643" s="158" t="n">
        <v>46181</v>
      </c>
      <c r="B3643" s="156" t="inlineStr">
        <is>
          <t>M037</t>
        </is>
      </c>
      <c r="C3643" s="156" t="inlineStr">
        <is>
          <t>SEFERİHİSAR</t>
        </is>
      </c>
      <c r="D3643" s="156" t="inlineStr">
        <is>
          <t>ERTAN TEKİ</t>
        </is>
      </c>
      <c r="E3643" s="156" t="n">
        <v>3133</v>
      </c>
      <c r="F3643" s="156" t="n">
        <v>1301139</v>
      </c>
      <c r="G3643" s="157" t="n">
        <v>415.3</v>
      </c>
      <c r="H3643" s="156" t="n">
        <v>2832</v>
      </c>
    </row>
    <row r="3644" ht="24" customHeight="1" s="113">
      <c r="A3644" s="158" t="n">
        <v>46181</v>
      </c>
      <c r="B3644" s="156" t="inlineStr">
        <is>
          <t>M038</t>
        </is>
      </c>
      <c r="C3644" s="156" t="inlineStr">
        <is>
          <t>TORBALI 1</t>
        </is>
      </c>
      <c r="D3644" s="156" t="inlineStr">
        <is>
          <t>CÜNEYT ÇIKRIKÇI - AYŞE AVCU</t>
        </is>
      </c>
      <c r="E3644" s="156" t="n">
        <v>2088</v>
      </c>
      <c r="F3644" s="156" t="n">
        <v>1068700</v>
      </c>
      <c r="G3644" s="157" t="n">
        <v>511.83</v>
      </c>
      <c r="H3644" s="156" t="n">
        <v>2133</v>
      </c>
    </row>
    <row r="3645" ht="36" customHeight="1" s="113">
      <c r="A3645" s="158" t="n">
        <v>46181</v>
      </c>
      <c r="B3645" s="156" t="inlineStr">
        <is>
          <t>M039</t>
        </is>
      </c>
      <c r="C3645" s="156" t="inlineStr">
        <is>
          <t>TORBALI 2</t>
        </is>
      </c>
      <c r="D3645" s="156" t="inlineStr">
        <is>
          <t>CÜNEYT ÇIKRIKÇI - AYŞE AVCU</t>
        </is>
      </c>
      <c r="E3645" s="156" t="n">
        <v>3806</v>
      </c>
      <c r="F3645" s="156" t="n">
        <v>1085872</v>
      </c>
      <c r="G3645" s="157" t="n">
        <v>285.31</v>
      </c>
      <c r="H3645" s="156" t="n">
        <v>3842</v>
      </c>
    </row>
    <row r="3646" ht="36" customHeight="1" s="113">
      <c r="A3646" s="158" t="n">
        <v>46181</v>
      </c>
      <c r="B3646" s="156" t="inlineStr">
        <is>
          <t>M040</t>
        </is>
      </c>
      <c r="C3646" s="156" t="inlineStr">
        <is>
          <t>TORBALI 3</t>
        </is>
      </c>
      <c r="D3646" s="156" t="inlineStr">
        <is>
          <t>CÜNEYT ÇIKRIKÇI - AYŞE AVCU</t>
        </is>
      </c>
      <c r="E3646" s="156" t="n">
        <v>2627</v>
      </c>
      <c r="F3646" s="156" t="n">
        <v>870533</v>
      </c>
      <c r="G3646" s="157" t="n">
        <v>331.38</v>
      </c>
      <c r="H3646" s="156" t="n">
        <v>2473</v>
      </c>
    </row>
    <row r="3647" ht="24" customHeight="1" s="113">
      <c r="A3647" s="158" t="n">
        <v>46181</v>
      </c>
      <c r="B3647" s="156" t="inlineStr">
        <is>
          <t>M041</t>
        </is>
      </c>
      <c r="C3647" s="156" t="inlineStr">
        <is>
          <t>TORBALI 4</t>
        </is>
      </c>
      <c r="D3647" s="156" t="inlineStr">
        <is>
          <t>CÜNEYT ÇIKRIKÇI - AYŞE AVCU</t>
        </is>
      </c>
      <c r="E3647" s="156" t="n">
        <v>3638</v>
      </c>
      <c r="F3647" s="156" t="n">
        <v>1782704</v>
      </c>
      <c r="G3647" s="157" t="n">
        <v>490.02</v>
      </c>
      <c r="H3647" s="156" t="n">
        <v>3512</v>
      </c>
    </row>
    <row r="3648" ht="24" customHeight="1" s="113">
      <c r="A3648" s="158" t="n">
        <v>46181</v>
      </c>
      <c r="B3648" s="156" t="inlineStr">
        <is>
          <t>M042</t>
        </is>
      </c>
      <c r="C3648" s="156" t="inlineStr">
        <is>
          <t>TORBALI 5</t>
        </is>
      </c>
      <c r="D3648" s="156" t="inlineStr">
        <is>
          <t>CÜNEYT ÇIKRIKÇI - AYŞE AVCU</t>
        </is>
      </c>
      <c r="E3648" s="156" t="n">
        <v>3871</v>
      </c>
      <c r="F3648" s="156" t="n">
        <v>1317795</v>
      </c>
      <c r="G3648" s="157" t="n">
        <v>340.43</v>
      </c>
      <c r="H3648" s="156" t="n">
        <v>4046</v>
      </c>
    </row>
    <row r="3649" ht="24" customHeight="1" s="113">
      <c r="A3649" s="158" t="n">
        <v>46181</v>
      </c>
      <c r="B3649" s="156" t="inlineStr">
        <is>
          <t>M043</t>
        </is>
      </c>
      <c r="C3649" s="156" t="inlineStr">
        <is>
          <t>YAPICIOĞLU</t>
        </is>
      </c>
      <c r="D3649" s="156" t="inlineStr">
        <is>
          <t>ERTAN TEKİ</t>
        </is>
      </c>
      <c r="E3649" s="156" t="n">
        <v>1333</v>
      </c>
      <c r="F3649" s="156" t="n">
        <v>577264</v>
      </c>
      <c r="G3649" s="157" t="n">
        <v>433.06</v>
      </c>
      <c r="H3649" s="156" t="n">
        <v>1346</v>
      </c>
    </row>
    <row r="3650" ht="41.25" customHeight="1" s="113">
      <c r="A3650" s="158" t="n">
        <v>46181</v>
      </c>
      <c r="B3650" s="156" t="inlineStr">
        <is>
          <t>M044</t>
        </is>
      </c>
      <c r="C3650" s="156" t="inlineStr">
        <is>
          <t>YEŞİLOVA</t>
        </is>
      </c>
      <c r="D3650" s="156" t="inlineStr">
        <is>
          <t>DERYA YARDIMCI</t>
        </is>
      </c>
      <c r="E3650" s="156" t="n">
        <v>600</v>
      </c>
      <c r="F3650" s="156" t="n">
        <v>122567</v>
      </c>
      <c r="G3650" s="157" t="n">
        <v>204.28</v>
      </c>
      <c r="H3650" s="156" t="n">
        <v>588</v>
      </c>
    </row>
    <row r="3651" ht="24" customHeight="1" s="113">
      <c r="A3651" s="158" t="n">
        <v>46181</v>
      </c>
      <c r="B3651" s="156" t="inlineStr">
        <is>
          <t>M045</t>
        </is>
      </c>
      <c r="C3651" s="156" t="inlineStr">
        <is>
          <t>Z1  ET DEPO</t>
        </is>
      </c>
      <c r="D3651" s="156" t="inlineStr">
        <is>
          <t>FARUK MALKOÇ</t>
        </is>
      </c>
      <c r="E3651" s="156" t="n">
        <v>0</v>
      </c>
      <c r="F3651" s="156" t="n">
        <v>0</v>
      </c>
      <c r="G3651" s="156" t="n">
        <v>0</v>
      </c>
      <c r="H3651" s="156" t="n">
        <v>0</v>
      </c>
    </row>
    <row r="3652" ht="48" customHeight="1" s="113">
      <c r="A3652" s="158" t="n">
        <v>46181</v>
      </c>
      <c r="B3652" s="156" t="inlineStr">
        <is>
          <t>M046</t>
        </is>
      </c>
      <c r="C3652" s="156" t="inlineStr">
        <is>
          <t>ÇAMDİBİ</t>
        </is>
      </c>
      <c r="D3652" s="156" t="inlineStr">
        <is>
          <t>DERYA YARDIMCI</t>
        </is>
      </c>
      <c r="E3652" s="156" t="n">
        <v>2443</v>
      </c>
      <c r="F3652" s="156" t="n">
        <v>507499</v>
      </c>
      <c r="G3652" s="157" t="n">
        <v>207.74</v>
      </c>
      <c r="H3652" s="156" t="n">
        <v>2315</v>
      </c>
    </row>
    <row r="3653" ht="48" customHeight="1" s="113">
      <c r="A3653" s="158" t="n">
        <v>46181</v>
      </c>
      <c r="B3653" s="156" t="inlineStr">
        <is>
          <t>M047</t>
        </is>
      </c>
      <c r="C3653" s="156" t="inlineStr">
        <is>
          <t>ÇİFTLİK</t>
        </is>
      </c>
      <c r="D3653" s="156" t="inlineStr">
        <is>
          <t>CEBRAİL ÇİÇEK</t>
        </is>
      </c>
      <c r="E3653" s="156" t="n">
        <v>0</v>
      </c>
      <c r="F3653" s="156" t="n">
        <v>0</v>
      </c>
      <c r="G3653" s="156" t="n">
        <v>0</v>
      </c>
      <c r="H3653" s="156" t="n">
        <v>0</v>
      </c>
    </row>
    <row r="3654" ht="48" customHeight="1" s="113">
      <c r="A3654" s="158" t="n">
        <v>46181</v>
      </c>
      <c r="B3654" s="156" t="inlineStr">
        <is>
          <t>M048</t>
        </is>
      </c>
      <c r="C3654" s="156" t="inlineStr">
        <is>
          <t>ÇİĞLİ</t>
        </is>
      </c>
      <c r="D3654" s="156" t="inlineStr">
        <is>
          <t>DERYA YARDIMCI</t>
        </is>
      </c>
      <c r="E3654" s="156" t="n">
        <v>2533</v>
      </c>
      <c r="F3654" s="156" t="n">
        <v>492484</v>
      </c>
      <c r="G3654" s="157" t="n">
        <v>194.43</v>
      </c>
      <c r="H3654" s="156" t="n">
        <v>2673</v>
      </c>
    </row>
    <row r="3655" ht="48" customHeight="1" s="113">
      <c r="A3655" s="158" t="n">
        <v>46181</v>
      </c>
      <c r="B3655" s="156" t="inlineStr">
        <is>
          <t>M049</t>
        </is>
      </c>
      <c r="C3655" s="156" t="inlineStr">
        <is>
          <t>ÖZDERE</t>
        </is>
      </c>
      <c r="D3655" s="156" t="inlineStr">
        <is>
          <t>CÜNEYT ÇIKRIKÇI - AYŞE AVCU</t>
        </is>
      </c>
      <c r="E3655" s="156" t="n">
        <v>988</v>
      </c>
      <c r="F3655" s="156" t="n">
        <v>339354</v>
      </c>
      <c r="G3655" s="157" t="n">
        <v>343.48</v>
      </c>
      <c r="H3655" s="156" t="n">
        <v>899</v>
      </c>
    </row>
    <row r="3656" ht="48" customHeight="1" s="113">
      <c r="A3656" s="158" t="n">
        <v>46181</v>
      </c>
      <c r="B3656" s="156" t="inlineStr">
        <is>
          <t>M050</t>
        </is>
      </c>
      <c r="C3656" s="156" t="inlineStr">
        <is>
          <t>İZMİRSPOR</t>
        </is>
      </c>
      <c r="D3656" s="156" t="inlineStr">
        <is>
          <t>ERTAN TEKİ</t>
        </is>
      </c>
      <c r="E3656" s="156" t="n">
        <v>4299</v>
      </c>
      <c r="F3656" s="156" t="n">
        <v>2292575</v>
      </c>
      <c r="G3656" s="157" t="n">
        <v>533.28</v>
      </c>
      <c r="H3656" s="156" t="n">
        <v>4500</v>
      </c>
    </row>
    <row r="3657" ht="48" customHeight="1" s="113">
      <c r="A3657" s="158" t="n">
        <v>46181</v>
      </c>
      <c r="B3657" s="156" t="inlineStr">
        <is>
          <t>M051</t>
        </is>
      </c>
      <c r="C3657" s="156" t="inlineStr">
        <is>
          <t>ŞİRİNYER</t>
        </is>
      </c>
      <c r="D3657" s="156" t="inlineStr">
        <is>
          <t>ERTAN TEKİ</t>
        </is>
      </c>
      <c r="E3657" s="156" t="n">
        <v>827</v>
      </c>
      <c r="F3657" s="156" t="n">
        <v>393404</v>
      </c>
      <c r="G3657" s="157" t="n">
        <v>475.7</v>
      </c>
      <c r="H3657" s="156" t="n">
        <v>761</v>
      </c>
    </row>
    <row r="3658" ht="48" customHeight="1" s="113">
      <c r="A3658" s="158" t="n">
        <v>46181</v>
      </c>
      <c r="B3658" s="156" t="inlineStr">
        <is>
          <t>M052</t>
        </is>
      </c>
      <c r="C3658" s="156" t="inlineStr">
        <is>
          <t>ŞİRİNYER 2</t>
        </is>
      </c>
      <c r="D3658" s="156" t="inlineStr">
        <is>
          <t>DERYA YARDIMCI</t>
        </is>
      </c>
      <c r="E3658" s="156" t="n">
        <v>2404</v>
      </c>
      <c r="F3658" s="156" t="n">
        <v>972942</v>
      </c>
      <c r="G3658" s="157" t="n">
        <v>404.72</v>
      </c>
      <c r="H3658" s="156" t="n">
        <v>2536</v>
      </c>
    </row>
    <row r="3659" ht="24" customHeight="1" s="113">
      <c r="A3659" s="158" t="n">
        <v>46181</v>
      </c>
      <c r="B3659" s="156" t="inlineStr">
        <is>
          <t>M057</t>
        </is>
      </c>
      <c r="C3659" s="156" t="inlineStr">
        <is>
          <t>BUCA2</t>
        </is>
      </c>
      <c r="D3659" s="156" t="inlineStr">
        <is>
          <t>ERTAN TEKİ</t>
        </is>
      </c>
      <c r="E3659" s="156" t="n">
        <v>0</v>
      </c>
      <c r="F3659" s="156" t="n">
        <v>0</v>
      </c>
      <c r="G3659" s="156" t="n">
        <v>0</v>
      </c>
      <c r="H3659" s="156" t="n">
        <v>0</v>
      </c>
    </row>
    <row r="3660" ht="36" customHeight="1" s="113">
      <c r="A3660" s="158" t="n">
        <v>46182</v>
      </c>
      <c r="B3660" s="156" t="inlineStr">
        <is>
          <t>M001</t>
        </is>
      </c>
      <c r="C3660" s="156" t="inlineStr">
        <is>
          <t>AKEVLER</t>
        </is>
      </c>
      <c r="D3660" s="156" t="inlineStr">
        <is>
          <t>ERTAN TEKİ</t>
        </is>
      </c>
      <c r="E3660" s="156" t="n">
        <v>1427</v>
      </c>
      <c r="F3660" s="156" t="n">
        <v>439464</v>
      </c>
      <c r="G3660" s="157" t="n">
        <v>307.96</v>
      </c>
      <c r="H3660" s="156" t="n">
        <v>1376</v>
      </c>
    </row>
    <row r="3661" ht="24" customHeight="1" s="113">
      <c r="A3661" s="158" t="n">
        <v>46182</v>
      </c>
      <c r="B3661" s="156" t="inlineStr">
        <is>
          <t>M002</t>
        </is>
      </c>
      <c r="C3661" s="156" t="inlineStr">
        <is>
          <t>AYDIN EFELER</t>
        </is>
      </c>
      <c r="D3661" s="156" t="inlineStr">
        <is>
          <t>CÜNEYT ÇIKRIKÇI - AYŞE AVCU</t>
        </is>
      </c>
      <c r="E3661" s="156" t="n">
        <v>2562</v>
      </c>
      <c r="F3661" s="156" t="n">
        <v>830083</v>
      </c>
      <c r="G3661" s="157" t="n">
        <v>324</v>
      </c>
      <c r="H3661" s="156" t="n">
        <v>2544</v>
      </c>
    </row>
    <row r="3662" ht="36" customHeight="1" s="113">
      <c r="A3662" s="158" t="n">
        <v>46182</v>
      </c>
      <c r="B3662" s="156" t="inlineStr">
        <is>
          <t>M003</t>
        </is>
      </c>
      <c r="C3662" s="156" t="inlineStr">
        <is>
          <t>AYDIN EFELER-2</t>
        </is>
      </c>
      <c r="D3662" s="156" t="inlineStr">
        <is>
          <t>CÜNEYT ÇIKRIKÇI - AYŞE AVCU</t>
        </is>
      </c>
      <c r="E3662" s="156" t="n">
        <v>1717</v>
      </c>
      <c r="F3662" s="156" t="n">
        <v>637337</v>
      </c>
      <c r="G3662" s="157" t="n">
        <v>371.19</v>
      </c>
      <c r="H3662" s="156" t="n">
        <v>1798</v>
      </c>
    </row>
    <row r="3663" ht="36" customHeight="1" s="113">
      <c r="A3663" s="158" t="n">
        <v>46182</v>
      </c>
      <c r="B3663" s="156" t="inlineStr">
        <is>
          <t>M004</t>
        </is>
      </c>
      <c r="C3663" s="156" t="inlineStr">
        <is>
          <t>AYDIN FATİH</t>
        </is>
      </c>
      <c r="D3663" s="156" t="inlineStr">
        <is>
          <t>CÜNEYT ÇIKRIKÇI - AYŞE AVCU</t>
        </is>
      </c>
      <c r="E3663" s="156" t="n">
        <v>932</v>
      </c>
      <c r="F3663" s="156" t="n">
        <v>369421</v>
      </c>
      <c r="G3663" s="157" t="n">
        <v>396.37</v>
      </c>
      <c r="H3663" s="156" t="n">
        <v>925</v>
      </c>
    </row>
    <row r="3664" ht="24" customHeight="1" s="113">
      <c r="A3664" s="158" t="n">
        <v>46182</v>
      </c>
      <c r="B3664" s="156" t="inlineStr">
        <is>
          <t>M005</t>
        </is>
      </c>
      <c r="C3664" s="156" t="inlineStr">
        <is>
          <t>AYDIN FATİH-2</t>
        </is>
      </c>
      <c r="D3664" s="156" t="inlineStr">
        <is>
          <t>CÜNEYT ÇIKRIKÇI - AYŞE AVCU</t>
        </is>
      </c>
      <c r="E3664" s="156" t="n">
        <v>1275</v>
      </c>
      <c r="F3664" s="156" t="n">
        <v>604655</v>
      </c>
      <c r="G3664" s="157" t="n">
        <v>474.24</v>
      </c>
      <c r="H3664" s="156" t="n">
        <v>1344</v>
      </c>
    </row>
    <row r="3665" ht="48" customHeight="1" s="113">
      <c r="A3665" s="158" t="n">
        <v>46182</v>
      </c>
      <c r="B3665" s="156" t="inlineStr">
        <is>
          <t>M006</t>
        </is>
      </c>
      <c r="C3665" s="156" t="inlineStr">
        <is>
          <t>AYDIN GİRNE</t>
        </is>
      </c>
      <c r="D3665" s="156" t="inlineStr">
        <is>
          <t>CÜNEYT ÇIKRIKÇI - AYŞE AVCU</t>
        </is>
      </c>
      <c r="E3665" s="156" t="n">
        <v>1655</v>
      </c>
      <c r="F3665" s="156" t="n">
        <v>424907</v>
      </c>
      <c r="G3665" s="157" t="n">
        <v>256.74</v>
      </c>
      <c r="H3665" s="156" t="n">
        <v>1771</v>
      </c>
    </row>
    <row r="3666" ht="48" customHeight="1" s="113">
      <c r="A3666" s="158" t="n">
        <v>46182</v>
      </c>
      <c r="B3666" s="156" t="inlineStr">
        <is>
          <t>M007</t>
        </is>
      </c>
      <c r="C3666" s="156" t="inlineStr">
        <is>
          <t>AYDIN MİMARSİNAN</t>
        </is>
      </c>
      <c r="D3666" s="156" t="inlineStr">
        <is>
          <t>CÜNEYT ÇIKRIKÇI - AYŞE AVCU</t>
        </is>
      </c>
      <c r="E3666" s="156" t="n">
        <v>2859</v>
      </c>
      <c r="F3666" s="156" t="n">
        <v>662710</v>
      </c>
      <c r="G3666" s="157" t="n">
        <v>231.8</v>
      </c>
      <c r="H3666" s="156" t="n">
        <v>3054</v>
      </c>
    </row>
    <row r="3667" ht="48" customHeight="1" s="113">
      <c r="A3667" s="158" t="n">
        <v>46182</v>
      </c>
      <c r="B3667" s="156" t="inlineStr">
        <is>
          <t>M008</t>
        </is>
      </c>
      <c r="C3667" s="156" t="inlineStr">
        <is>
          <t>AYRANCILAR</t>
        </is>
      </c>
      <c r="D3667" s="156" t="inlineStr">
        <is>
          <t>CÜNEYT ÇIKRIKÇI - AYŞE AVCU</t>
        </is>
      </c>
      <c r="E3667" s="156" t="n">
        <v>3766</v>
      </c>
      <c r="F3667" s="156" t="n">
        <v>1008985</v>
      </c>
      <c r="G3667" s="157" t="n">
        <v>267.92</v>
      </c>
      <c r="H3667" s="156" t="n">
        <v>3580</v>
      </c>
    </row>
    <row r="3668" ht="48" customHeight="1" s="113">
      <c r="A3668" s="158" t="n">
        <v>46182</v>
      </c>
      <c r="B3668" s="156" t="inlineStr">
        <is>
          <t>M009</t>
        </is>
      </c>
      <c r="C3668" s="156" t="inlineStr">
        <is>
          <t>BALÇOVA</t>
        </is>
      </c>
      <c r="D3668" s="156" t="inlineStr">
        <is>
          <t>ERTAN TEKİ</t>
        </is>
      </c>
      <c r="E3668" s="156" t="n">
        <v>3156</v>
      </c>
      <c r="F3668" s="156" t="n">
        <v>637492</v>
      </c>
      <c r="G3668" s="157" t="n">
        <v>201.99</v>
      </c>
      <c r="H3668" s="156" t="n">
        <v>3057</v>
      </c>
    </row>
    <row r="3669" ht="48" customHeight="1" s="113">
      <c r="A3669" s="158" t="n">
        <v>46182</v>
      </c>
      <c r="B3669" s="156" t="inlineStr">
        <is>
          <t>M010</t>
        </is>
      </c>
      <c r="C3669" s="156" t="inlineStr">
        <is>
          <t>BAYRAKLI</t>
        </is>
      </c>
      <c r="D3669" s="156" t="inlineStr">
        <is>
          <t>DERYA YARDIMCI</t>
        </is>
      </c>
      <c r="E3669" s="156" t="n">
        <v>3586</v>
      </c>
      <c r="F3669" s="156" t="n">
        <v>1087687</v>
      </c>
      <c r="G3669" s="157" t="n">
        <v>303.31</v>
      </c>
      <c r="H3669" s="156" t="n">
        <v>3567</v>
      </c>
    </row>
    <row r="3670" ht="48" customHeight="1" s="113">
      <c r="A3670" s="158" t="n">
        <v>46182</v>
      </c>
      <c r="B3670" s="156" t="inlineStr">
        <is>
          <t>M011</t>
        </is>
      </c>
      <c r="C3670" s="156" t="inlineStr">
        <is>
          <t>BOZYAKA</t>
        </is>
      </c>
      <c r="D3670" s="156" t="inlineStr">
        <is>
          <t>ERTAN TEKİ</t>
        </is>
      </c>
      <c r="E3670" s="156" t="n">
        <v>1709</v>
      </c>
      <c r="F3670" s="156" t="n">
        <v>736636</v>
      </c>
      <c r="G3670" s="157" t="n">
        <v>431.03</v>
      </c>
      <c r="H3670" s="156" t="n">
        <v>1834</v>
      </c>
    </row>
    <row r="3671" ht="48" customHeight="1" s="113">
      <c r="A3671" s="158" t="n">
        <v>46182</v>
      </c>
      <c r="B3671" s="156" t="inlineStr">
        <is>
          <t>M012</t>
        </is>
      </c>
      <c r="C3671" s="156" t="inlineStr">
        <is>
          <t xml:space="preserve">BUCA </t>
        </is>
      </c>
      <c r="D3671" s="156" t="inlineStr">
        <is>
          <t>DERYA YARDIMCI</t>
        </is>
      </c>
      <c r="E3671" s="156" t="n">
        <v>1272</v>
      </c>
      <c r="F3671" s="156" t="n">
        <v>612757</v>
      </c>
      <c r="G3671" s="157" t="n">
        <v>481.73</v>
      </c>
      <c r="H3671" s="156" t="n">
        <v>1194</v>
      </c>
    </row>
    <row r="3672" ht="36" customHeight="1" s="113">
      <c r="A3672" s="158" t="n">
        <v>46182</v>
      </c>
      <c r="B3672" s="156" t="inlineStr">
        <is>
          <t>M013</t>
        </is>
      </c>
      <c r="C3672" s="156" t="inlineStr">
        <is>
          <t>DEDEBAŞI</t>
        </is>
      </c>
      <c r="D3672" s="156" t="inlineStr">
        <is>
          <t>DERYA YARDIMCI</t>
        </is>
      </c>
      <c r="E3672" s="156" t="n">
        <v>2117</v>
      </c>
      <c r="F3672" s="156" t="n">
        <v>845193</v>
      </c>
      <c r="G3672" s="157" t="n">
        <v>399.24</v>
      </c>
      <c r="H3672" s="156" t="n">
        <v>2244</v>
      </c>
    </row>
    <row r="3673" ht="24" customHeight="1" s="113">
      <c r="A3673" s="158" t="n">
        <v>46182</v>
      </c>
      <c r="B3673" s="156" t="inlineStr">
        <is>
          <t>M014</t>
        </is>
      </c>
      <c r="C3673" s="156" t="inlineStr">
        <is>
          <t>ESKİİZMİR</t>
        </is>
      </c>
      <c r="D3673" s="156" t="inlineStr">
        <is>
          <t>ERTAN TEKİ</t>
        </is>
      </c>
      <c r="E3673" s="156" t="n">
        <v>1792</v>
      </c>
      <c r="F3673" s="156" t="n">
        <v>763973</v>
      </c>
      <c r="G3673" s="157" t="n">
        <v>426.32</v>
      </c>
      <c r="H3673" s="156" t="n">
        <v>1909</v>
      </c>
    </row>
    <row r="3674" ht="36" customHeight="1" s="113">
      <c r="A3674" s="158" t="n">
        <v>46182</v>
      </c>
      <c r="B3674" s="156" t="inlineStr">
        <is>
          <t>M015</t>
        </is>
      </c>
      <c r="C3674" s="156" t="inlineStr">
        <is>
          <t>GAZİEMİR-1</t>
        </is>
      </c>
      <c r="D3674" s="156" t="inlineStr">
        <is>
          <t>ALİ ÇELİK</t>
        </is>
      </c>
      <c r="E3674" s="156" t="n">
        <v>1861</v>
      </c>
      <c r="F3674" s="156" t="n">
        <v>685925</v>
      </c>
      <c r="G3674" s="157" t="n">
        <v>368.58</v>
      </c>
      <c r="H3674" s="156" t="n">
        <v>1918</v>
      </c>
    </row>
    <row r="3675" ht="24" customHeight="1" s="113">
      <c r="A3675" s="158" t="n">
        <v>46182</v>
      </c>
      <c r="B3675" s="156" t="inlineStr">
        <is>
          <t>M016</t>
        </is>
      </c>
      <c r="C3675" s="156" t="inlineStr">
        <is>
          <t>GAZİEMİR-2</t>
        </is>
      </c>
      <c r="D3675" s="156" t="inlineStr">
        <is>
          <t>ALİ ÇELİK</t>
        </is>
      </c>
      <c r="E3675" s="156" t="n">
        <v>2410</v>
      </c>
      <c r="F3675" s="156" t="n">
        <v>886662</v>
      </c>
      <c r="G3675" s="157" t="n">
        <v>367.91</v>
      </c>
      <c r="H3675" s="156" t="n">
        <v>2201</v>
      </c>
    </row>
    <row r="3676" ht="36" customHeight="1" s="113">
      <c r="A3676" s="158" t="n">
        <v>46182</v>
      </c>
      <c r="B3676" s="156" t="inlineStr">
        <is>
          <t>M017</t>
        </is>
      </c>
      <c r="C3676" s="156" t="inlineStr">
        <is>
          <t>GAZİEMİR-3</t>
        </is>
      </c>
      <c r="D3676" s="156" t="inlineStr">
        <is>
          <t>ALİ ÇELİK</t>
        </is>
      </c>
      <c r="E3676" s="156" t="n">
        <v>1681</v>
      </c>
      <c r="F3676" s="156" t="n">
        <v>463775</v>
      </c>
      <c r="G3676" s="157" t="n">
        <v>275.89</v>
      </c>
      <c r="H3676" s="156" t="n">
        <v>1769</v>
      </c>
    </row>
    <row r="3677" ht="24" customHeight="1" s="113">
      <c r="A3677" s="158" t="n">
        <v>46182</v>
      </c>
      <c r="B3677" s="156" t="inlineStr">
        <is>
          <t>M018</t>
        </is>
      </c>
      <c r="C3677" s="156" t="inlineStr">
        <is>
          <t>GAZİEMİR-4</t>
        </is>
      </c>
      <c r="D3677" s="156" t="inlineStr">
        <is>
          <t>ALİ ÇELİK</t>
        </is>
      </c>
      <c r="E3677" s="156" t="n">
        <v>2479</v>
      </c>
      <c r="F3677" s="156" t="n">
        <v>1026133</v>
      </c>
      <c r="G3677" s="157" t="n">
        <v>413.93</v>
      </c>
      <c r="H3677" s="156" t="n">
        <v>2606</v>
      </c>
    </row>
    <row r="3678" ht="36" customHeight="1" s="113">
      <c r="A3678" s="158" t="n">
        <v>46182</v>
      </c>
      <c r="B3678" s="156" t="inlineStr">
        <is>
          <t>M019</t>
        </is>
      </c>
      <c r="C3678" s="156" t="inlineStr">
        <is>
          <t>GAZİEMİR-5</t>
        </is>
      </c>
      <c r="D3678" s="156" t="inlineStr">
        <is>
          <t>ALİ ÇELİK</t>
        </is>
      </c>
      <c r="E3678" s="156" t="n">
        <v>2101</v>
      </c>
      <c r="F3678" s="156" t="n">
        <v>460588</v>
      </c>
      <c r="G3678" s="157" t="n">
        <v>219.22</v>
      </c>
      <c r="H3678" s="156" t="n">
        <v>2128</v>
      </c>
    </row>
    <row r="3679" ht="36" customHeight="1" s="113">
      <c r="A3679" s="158" t="n">
        <v>46182</v>
      </c>
      <c r="B3679" s="156" t="inlineStr">
        <is>
          <t>M020</t>
        </is>
      </c>
      <c r="C3679" s="156" t="inlineStr">
        <is>
          <t>GAZİEMİR-6</t>
        </is>
      </c>
      <c r="D3679" s="156" t="inlineStr">
        <is>
          <t>ALİ ÇELİK</t>
        </is>
      </c>
      <c r="E3679" s="156" t="n">
        <v>634</v>
      </c>
      <c r="F3679" s="156" t="n">
        <v>273820</v>
      </c>
      <c r="G3679" s="157" t="n">
        <v>431.89</v>
      </c>
      <c r="H3679" s="156" t="n">
        <v>590</v>
      </c>
    </row>
    <row r="3680" ht="36" customHeight="1" s="113">
      <c r="A3680" s="158" t="n">
        <v>46182</v>
      </c>
      <c r="B3680" s="156" t="inlineStr">
        <is>
          <t>M021</t>
        </is>
      </c>
      <c r="C3680" s="156" t="inlineStr">
        <is>
          <t>GAZİEMİR-7</t>
        </is>
      </c>
      <c r="D3680" s="156" t="inlineStr">
        <is>
          <t>ALİ ÇELİK</t>
        </is>
      </c>
      <c r="E3680" s="156" t="n">
        <v>2776</v>
      </c>
      <c r="F3680" s="156" t="n">
        <v>768978</v>
      </c>
      <c r="G3680" s="157" t="n">
        <v>277.01</v>
      </c>
      <c r="H3680" s="156" t="n">
        <v>2653</v>
      </c>
    </row>
    <row r="3681" ht="48" customHeight="1" s="113">
      <c r="A3681" s="158" t="n">
        <v>46182</v>
      </c>
      <c r="B3681" s="156" t="inlineStr">
        <is>
          <t>M022</t>
        </is>
      </c>
      <c r="C3681" s="156" t="inlineStr">
        <is>
          <t>GEDİZ</t>
        </is>
      </c>
      <c r="D3681" s="156" t="inlineStr">
        <is>
          <t>DERYA YARDIMCI</t>
        </is>
      </c>
      <c r="E3681" s="156" t="n">
        <v>1068</v>
      </c>
      <c r="F3681" s="156" t="n">
        <v>407062</v>
      </c>
      <c r="G3681" s="157" t="n">
        <v>381.14</v>
      </c>
      <c r="H3681" s="156" t="n">
        <v>1134</v>
      </c>
    </row>
    <row r="3682" ht="36" customHeight="1" s="113">
      <c r="A3682" s="158" t="n">
        <v>46182</v>
      </c>
      <c r="B3682" s="156" t="inlineStr">
        <is>
          <t>M023</t>
        </is>
      </c>
      <c r="C3682" s="156" t="inlineStr">
        <is>
          <t>GÖZTEPE</t>
        </is>
      </c>
      <c r="D3682" s="156" t="inlineStr">
        <is>
          <t>ERTAN TEKİ</t>
        </is>
      </c>
      <c r="E3682" s="156" t="n">
        <v>3193</v>
      </c>
      <c r="F3682" s="156" t="n">
        <v>1151239</v>
      </c>
      <c r="G3682" s="157" t="n">
        <v>360.55</v>
      </c>
      <c r="H3682" s="156" t="n">
        <v>3165</v>
      </c>
    </row>
    <row r="3683" ht="41.25" customHeight="1" s="113">
      <c r="A3683" s="158" t="n">
        <v>46182</v>
      </c>
      <c r="B3683" s="156" t="inlineStr">
        <is>
          <t>M024</t>
        </is>
      </c>
      <c r="C3683" s="156" t="inlineStr">
        <is>
          <t>GÜMÜŞPALA</t>
        </is>
      </c>
      <c r="D3683" s="156" t="inlineStr">
        <is>
          <t>DERYA YARDIMCI</t>
        </is>
      </c>
      <c r="E3683" s="156" t="n">
        <v>4734</v>
      </c>
      <c r="F3683" s="156" t="n">
        <v>2068494</v>
      </c>
      <c r="G3683" s="157" t="n">
        <v>436.94</v>
      </c>
      <c r="H3683" s="156" t="n">
        <v>4907</v>
      </c>
    </row>
    <row r="3684" ht="24" customHeight="1" s="113">
      <c r="A3684" s="158" t="n">
        <v>46182</v>
      </c>
      <c r="B3684" s="156" t="inlineStr">
        <is>
          <t>M025</t>
        </is>
      </c>
      <c r="C3684" s="156" t="inlineStr">
        <is>
          <t>HAL DEPO</t>
        </is>
      </c>
      <c r="D3684" s="156" t="inlineStr">
        <is>
          <t>HALİT BAŞDAŞ</t>
        </is>
      </c>
      <c r="E3684" s="156" t="n">
        <v>0</v>
      </c>
      <c r="F3684" s="156" t="n">
        <v>0</v>
      </c>
      <c r="G3684" s="156" t="n">
        <v>0</v>
      </c>
      <c r="H3684" s="156" t="n">
        <v>0</v>
      </c>
    </row>
    <row r="3685" ht="36" customHeight="1" s="113">
      <c r="A3685" s="158" t="n">
        <v>46182</v>
      </c>
      <c r="B3685" s="156" t="inlineStr">
        <is>
          <t>M026</t>
        </is>
      </c>
      <c r="C3685" s="156" t="inlineStr">
        <is>
          <t>HARMANDALI</t>
        </is>
      </c>
      <c r="D3685" s="156" t="inlineStr">
        <is>
          <t>DERYA YARDIMCI</t>
        </is>
      </c>
      <c r="E3685" s="156" t="n">
        <v>3882</v>
      </c>
      <c r="F3685" s="156" t="n">
        <v>1512962</v>
      </c>
      <c r="G3685" s="157" t="n">
        <v>389.74</v>
      </c>
      <c r="H3685" s="156" t="n">
        <v>3506</v>
      </c>
    </row>
    <row r="3686" ht="24" customHeight="1" s="113">
      <c r="A3686" s="158" t="n">
        <v>46182</v>
      </c>
      <c r="B3686" s="156" t="inlineStr">
        <is>
          <t>M027</t>
        </is>
      </c>
      <c r="C3686" s="156" t="inlineStr">
        <is>
          <t>HATAY</t>
        </is>
      </c>
      <c r="D3686" s="156" t="inlineStr">
        <is>
          <t>ERTAN TEKİ</t>
        </is>
      </c>
      <c r="E3686" s="156" t="n">
        <v>4299</v>
      </c>
      <c r="F3686" s="156" t="n">
        <v>1413695</v>
      </c>
      <c r="G3686" s="157" t="n">
        <v>328.84</v>
      </c>
      <c r="H3686" s="156" t="n">
        <v>4077</v>
      </c>
    </row>
    <row r="3687" ht="24" customHeight="1" s="113">
      <c r="A3687" s="158" t="n">
        <v>46182</v>
      </c>
      <c r="B3687" s="156" t="inlineStr">
        <is>
          <t>M028</t>
        </is>
      </c>
      <c r="C3687" s="156" t="inlineStr">
        <is>
          <t>KARŞIYAKA-1</t>
        </is>
      </c>
      <c r="D3687" s="156" t="inlineStr">
        <is>
          <t>DERYA YARDIMCI</t>
        </is>
      </c>
      <c r="E3687" s="156" t="n">
        <v>3167</v>
      </c>
      <c r="F3687" s="156" t="n">
        <v>1174606</v>
      </c>
      <c r="G3687" s="157" t="n">
        <v>370.89</v>
      </c>
      <c r="H3687" s="156" t="n">
        <v>3035</v>
      </c>
    </row>
    <row r="3688" ht="48" customHeight="1" s="113">
      <c r="A3688" s="158" t="n">
        <v>46182</v>
      </c>
      <c r="B3688" s="156" t="inlineStr">
        <is>
          <t>M029</t>
        </is>
      </c>
      <c r="C3688" s="156" t="inlineStr">
        <is>
          <t>KARŞIYAKA-2</t>
        </is>
      </c>
      <c r="D3688" s="156" t="inlineStr">
        <is>
          <t>DERYA YARDIMCI</t>
        </is>
      </c>
      <c r="E3688" s="156" t="n">
        <v>1272</v>
      </c>
      <c r="F3688" s="156" t="n">
        <v>373386</v>
      </c>
      <c r="G3688" s="157" t="n">
        <v>293.54</v>
      </c>
      <c r="H3688" s="156" t="n">
        <v>1242</v>
      </c>
    </row>
    <row r="3689" ht="48" customHeight="1" s="113">
      <c r="A3689" s="158" t="n">
        <v>46182</v>
      </c>
      <c r="B3689" s="156" t="inlineStr">
        <is>
          <t>M030</t>
        </is>
      </c>
      <c r="C3689" s="156" t="inlineStr">
        <is>
          <t>MANAVKUYU</t>
        </is>
      </c>
      <c r="D3689" s="156" t="inlineStr">
        <is>
          <t>DERYA YARDIMCI</t>
        </is>
      </c>
      <c r="E3689" s="156" t="n">
        <v>1494</v>
      </c>
      <c r="F3689" s="156" t="n">
        <v>351517</v>
      </c>
      <c r="G3689" s="157" t="n">
        <v>235.29</v>
      </c>
      <c r="H3689" s="156" t="n">
        <v>1379</v>
      </c>
    </row>
    <row r="3690" ht="48" customHeight="1" s="113">
      <c r="A3690" s="158" t="n">
        <v>46182</v>
      </c>
      <c r="B3690" s="156" t="inlineStr">
        <is>
          <t>M031</t>
        </is>
      </c>
      <c r="C3690" s="156" t="inlineStr">
        <is>
          <t>MENDERES</t>
        </is>
      </c>
      <c r="D3690" s="156" t="inlineStr">
        <is>
          <t>CÜNEYT ÇIKRIKÇI - AYŞE AVCU</t>
        </is>
      </c>
      <c r="E3690" s="156" t="n">
        <v>2837</v>
      </c>
      <c r="F3690" s="156" t="n">
        <v>578524</v>
      </c>
      <c r="G3690" s="157" t="n">
        <v>203.92</v>
      </c>
      <c r="H3690" s="156" t="n">
        <v>2814</v>
      </c>
    </row>
    <row r="3691" ht="48" customHeight="1" s="113">
      <c r="A3691" s="158" t="n">
        <v>46182</v>
      </c>
      <c r="B3691" s="156" t="inlineStr">
        <is>
          <t>M032</t>
        </is>
      </c>
      <c r="C3691" s="156" t="inlineStr">
        <is>
          <t>MENDERES DEPO</t>
        </is>
      </c>
      <c r="D3691" s="156" t="inlineStr">
        <is>
          <t>AYHAN DAŞDEMİR</t>
        </is>
      </c>
      <c r="E3691" s="156" t="n">
        <v>0</v>
      </c>
      <c r="F3691" s="156" t="n">
        <v>0</v>
      </c>
      <c r="G3691" s="156" t="n">
        <v>0</v>
      </c>
      <c r="H3691" s="156" t="n">
        <v>0</v>
      </c>
    </row>
    <row r="3692" ht="48" customHeight="1" s="113">
      <c r="A3692" s="158" t="n">
        <v>46182</v>
      </c>
      <c r="B3692" s="156" t="inlineStr">
        <is>
          <t>M033</t>
        </is>
      </c>
      <c r="C3692" s="156" t="inlineStr">
        <is>
          <t>MERKEZ</t>
        </is>
      </c>
      <c r="D3692" s="156" t="inlineStr">
        <is>
          <t>GENEL MÜDÜR</t>
        </is>
      </c>
      <c r="E3692" s="156" t="n">
        <v>0</v>
      </c>
      <c r="F3692" s="156" t="n">
        <v>0</v>
      </c>
      <c r="G3692" s="156" t="n">
        <v>0</v>
      </c>
      <c r="H3692" s="156" t="n">
        <v>0</v>
      </c>
    </row>
    <row r="3693" ht="24" customHeight="1" s="113">
      <c r="A3693" s="158" t="n">
        <v>46182</v>
      </c>
      <c r="B3693" s="156" t="inlineStr">
        <is>
          <t>M034</t>
        </is>
      </c>
      <c r="C3693" s="156" t="inlineStr">
        <is>
          <t>NARLIDERE</t>
        </is>
      </c>
      <c r="D3693" s="156" t="inlineStr">
        <is>
          <t>ERTAN TEKİ</t>
        </is>
      </c>
      <c r="E3693" s="156" t="n">
        <v>4142</v>
      </c>
      <c r="F3693" s="156" t="n">
        <v>859052</v>
      </c>
      <c r="G3693" s="157" t="n">
        <v>207.4</v>
      </c>
      <c r="H3693" s="156" t="n">
        <v>4280</v>
      </c>
    </row>
    <row r="3694" ht="36" customHeight="1" s="113">
      <c r="A3694" s="158" t="n">
        <v>46182</v>
      </c>
      <c r="B3694" s="156" t="inlineStr">
        <is>
          <t>M035</t>
        </is>
      </c>
      <c r="C3694" s="156" t="inlineStr">
        <is>
          <t>OSMANGAZİ</t>
        </is>
      </c>
      <c r="D3694" s="156" t="inlineStr">
        <is>
          <t>DERYA YARDIMCI</t>
        </is>
      </c>
      <c r="E3694" s="156" t="n">
        <v>3783</v>
      </c>
      <c r="F3694" s="156" t="n">
        <v>1133116</v>
      </c>
      <c r="G3694" s="157" t="n">
        <v>299.53</v>
      </c>
      <c r="H3694" s="156" t="n">
        <v>3750</v>
      </c>
    </row>
    <row r="3695" ht="24" customHeight="1" s="113">
      <c r="A3695" s="158" t="n">
        <v>46182</v>
      </c>
      <c r="B3695" s="156" t="inlineStr">
        <is>
          <t>M036</t>
        </is>
      </c>
      <c r="C3695" s="156" t="inlineStr">
        <is>
          <t>POLİGON</t>
        </is>
      </c>
      <c r="D3695" s="156" t="inlineStr">
        <is>
          <t>ERTAN TEKİ</t>
        </is>
      </c>
      <c r="E3695" s="156" t="n">
        <v>1541</v>
      </c>
      <c r="F3695" s="156" t="n">
        <v>395115</v>
      </c>
      <c r="G3695" s="157" t="n">
        <v>256.4</v>
      </c>
      <c r="H3695" s="156" t="n">
        <v>1443</v>
      </c>
    </row>
    <row r="3696" ht="36" customHeight="1" s="113">
      <c r="A3696" s="158" t="n">
        <v>46182</v>
      </c>
      <c r="B3696" s="156" t="inlineStr">
        <is>
          <t>M037</t>
        </is>
      </c>
      <c r="C3696" s="156" t="inlineStr">
        <is>
          <t>SEFERİHİSAR</t>
        </is>
      </c>
      <c r="D3696" s="156" t="inlineStr">
        <is>
          <t>ERTAN TEKİ</t>
        </is>
      </c>
      <c r="E3696" s="156" t="n">
        <v>4074</v>
      </c>
      <c r="F3696" s="156" t="n">
        <v>1771707</v>
      </c>
      <c r="G3696" s="157" t="n">
        <v>434.88</v>
      </c>
      <c r="H3696" s="156" t="n">
        <v>4262</v>
      </c>
    </row>
    <row r="3697" ht="24" customHeight="1" s="113">
      <c r="A3697" s="158" t="n">
        <v>46182</v>
      </c>
      <c r="B3697" s="156" t="inlineStr">
        <is>
          <t>M038</t>
        </is>
      </c>
      <c r="C3697" s="156" t="inlineStr">
        <is>
          <t>TORBALI 1</t>
        </is>
      </c>
      <c r="D3697" s="156" t="inlineStr">
        <is>
          <t>CÜNEYT ÇIKRIKÇI - AYŞE AVCU</t>
        </is>
      </c>
      <c r="E3697" s="156" t="n">
        <v>2107</v>
      </c>
      <c r="F3697" s="156" t="n">
        <v>1048325</v>
      </c>
      <c r="G3697" s="157" t="n">
        <v>497.54</v>
      </c>
      <c r="H3697" s="156" t="n">
        <v>2189</v>
      </c>
    </row>
    <row r="3698" ht="36" customHeight="1" s="113">
      <c r="A3698" s="158" t="n">
        <v>46182</v>
      </c>
      <c r="B3698" s="156" t="inlineStr">
        <is>
          <t>M039</t>
        </is>
      </c>
      <c r="C3698" s="156" t="inlineStr">
        <is>
          <t>TORBALI 2</t>
        </is>
      </c>
      <c r="D3698" s="156" t="inlineStr">
        <is>
          <t>CÜNEYT ÇIKRIKÇI - AYŞE AVCU</t>
        </is>
      </c>
      <c r="E3698" s="156" t="n">
        <v>2965</v>
      </c>
      <c r="F3698" s="156" t="n">
        <v>872554</v>
      </c>
      <c r="G3698" s="157" t="n">
        <v>294.28</v>
      </c>
      <c r="H3698" s="156" t="n">
        <v>2924</v>
      </c>
    </row>
    <row r="3699" ht="48" customHeight="1" s="113">
      <c r="A3699" s="158" t="n">
        <v>46182</v>
      </c>
      <c r="B3699" s="156" t="inlineStr">
        <is>
          <t>M040</t>
        </is>
      </c>
      <c r="C3699" s="156" t="inlineStr">
        <is>
          <t>TORBALI 3</t>
        </is>
      </c>
      <c r="D3699" s="156" t="inlineStr">
        <is>
          <t>CÜNEYT ÇIKRIKÇI - AYŞE AVCU</t>
        </is>
      </c>
      <c r="E3699" s="156" t="n">
        <v>2263</v>
      </c>
      <c r="F3699" s="156" t="n">
        <v>657174</v>
      </c>
      <c r="G3699" s="157" t="n">
        <v>290.4</v>
      </c>
      <c r="H3699" s="156" t="n">
        <v>2150</v>
      </c>
    </row>
    <row r="3700" ht="24" customHeight="1" s="113">
      <c r="A3700" s="158" t="n">
        <v>46182</v>
      </c>
      <c r="B3700" s="156" t="inlineStr">
        <is>
          <t>M041</t>
        </is>
      </c>
      <c r="C3700" s="156" t="inlineStr">
        <is>
          <t>TORBALI 4</t>
        </is>
      </c>
      <c r="D3700" s="156" t="inlineStr">
        <is>
          <t>CÜNEYT ÇIKRIKÇI - AYŞE AVCU</t>
        </is>
      </c>
      <c r="E3700" s="156" t="n">
        <v>3562</v>
      </c>
      <c r="F3700" s="156" t="n">
        <v>1567718</v>
      </c>
      <c r="G3700" s="157" t="n">
        <v>440.12</v>
      </c>
      <c r="H3700" s="156" t="n">
        <v>3736</v>
      </c>
    </row>
    <row r="3701" ht="24" customHeight="1" s="113">
      <c r="A3701" s="158" t="n">
        <v>46182</v>
      </c>
      <c r="B3701" s="156" t="inlineStr">
        <is>
          <t>M042</t>
        </is>
      </c>
      <c r="C3701" s="156" t="inlineStr">
        <is>
          <t>TORBALI 5</t>
        </is>
      </c>
      <c r="D3701" s="156" t="inlineStr">
        <is>
          <t>CÜNEYT ÇIKRIKÇI - AYŞE AVCU</t>
        </is>
      </c>
      <c r="E3701" s="156" t="n">
        <v>3559</v>
      </c>
      <c r="F3701" s="156" t="n">
        <v>1373524</v>
      </c>
      <c r="G3701" s="157" t="n">
        <v>385.93</v>
      </c>
      <c r="H3701" s="156" t="n">
        <v>3630</v>
      </c>
    </row>
    <row r="3702" ht="36" customHeight="1" s="113">
      <c r="A3702" s="158" t="n">
        <v>46182</v>
      </c>
      <c r="B3702" s="156" t="inlineStr">
        <is>
          <t>M043</t>
        </is>
      </c>
      <c r="C3702" s="156" t="inlineStr">
        <is>
          <t>YAPICIOĞLU</t>
        </is>
      </c>
      <c r="D3702" s="156" t="inlineStr">
        <is>
          <t>ERTAN TEKİ</t>
        </is>
      </c>
      <c r="E3702" s="156" t="n">
        <v>1212</v>
      </c>
      <c r="F3702" s="156" t="n">
        <v>549644</v>
      </c>
      <c r="G3702" s="157" t="n">
        <v>453.5</v>
      </c>
      <c r="H3702" s="156" t="n">
        <v>1216</v>
      </c>
    </row>
    <row r="3703" ht="36" customHeight="1" s="113">
      <c r="A3703" s="158" t="n">
        <v>46182</v>
      </c>
      <c r="B3703" s="156" t="inlineStr">
        <is>
          <t>M044</t>
        </is>
      </c>
      <c r="C3703" s="156" t="inlineStr">
        <is>
          <t>YEŞİLOVA</t>
        </is>
      </c>
      <c r="D3703" s="156" t="inlineStr">
        <is>
          <t>DERYA YARDIMCI</t>
        </is>
      </c>
      <c r="E3703" s="156" t="n">
        <v>688</v>
      </c>
      <c r="F3703" s="156" t="n">
        <v>162813</v>
      </c>
      <c r="G3703" s="157" t="n">
        <v>236.65</v>
      </c>
      <c r="H3703" s="156" t="n">
        <v>679</v>
      </c>
    </row>
    <row r="3704" ht="24" customHeight="1" s="113">
      <c r="A3704" s="158" t="n">
        <v>46182</v>
      </c>
      <c r="B3704" s="156" t="inlineStr">
        <is>
          <t>M045</t>
        </is>
      </c>
      <c r="C3704" s="156" t="inlineStr">
        <is>
          <t>Z1  ET DEPO</t>
        </is>
      </c>
      <c r="D3704" s="156" t="inlineStr">
        <is>
          <t>FARUK MALKOÇ</t>
        </is>
      </c>
      <c r="E3704" s="156" t="n">
        <v>0</v>
      </c>
      <c r="F3704" s="156" t="n">
        <v>0</v>
      </c>
      <c r="G3704" s="156" t="n">
        <v>0</v>
      </c>
      <c r="H3704" s="156" t="n">
        <v>0</v>
      </c>
    </row>
    <row r="3705" ht="24" customHeight="1" s="113">
      <c r="A3705" s="158" t="n">
        <v>46182</v>
      </c>
      <c r="B3705" s="156" t="inlineStr">
        <is>
          <t>M046</t>
        </is>
      </c>
      <c r="C3705" s="156" t="inlineStr">
        <is>
          <t>ÇAMDİBİ</t>
        </is>
      </c>
      <c r="D3705" s="156" t="inlineStr">
        <is>
          <t>DERYA YARDIMCI</t>
        </is>
      </c>
      <c r="E3705" s="156" t="n">
        <v>3099</v>
      </c>
      <c r="F3705" s="156" t="n">
        <v>702179</v>
      </c>
      <c r="G3705" s="157" t="n">
        <v>226.58</v>
      </c>
      <c r="H3705" s="156" t="n">
        <v>3284</v>
      </c>
    </row>
    <row r="3706" ht="24" customHeight="1" s="113">
      <c r="A3706" s="158" t="n">
        <v>46182</v>
      </c>
      <c r="B3706" s="156" t="inlineStr">
        <is>
          <t>M047</t>
        </is>
      </c>
      <c r="C3706" s="156" t="inlineStr">
        <is>
          <t>ÇİFTLİK</t>
        </is>
      </c>
      <c r="D3706" s="156" t="inlineStr">
        <is>
          <t>CEBRAİL ÇİÇEK</t>
        </is>
      </c>
      <c r="E3706" s="156" t="n">
        <v>0</v>
      </c>
      <c r="F3706" s="156" t="n">
        <v>0</v>
      </c>
      <c r="G3706" s="156" t="n">
        <v>0</v>
      </c>
      <c r="H3706" s="156" t="n">
        <v>0</v>
      </c>
    </row>
    <row r="3707" ht="41.25" customHeight="1" s="113">
      <c r="A3707" s="158" t="n">
        <v>46182</v>
      </c>
      <c r="B3707" s="156" t="inlineStr">
        <is>
          <t>M048</t>
        </is>
      </c>
      <c r="C3707" s="156" t="inlineStr">
        <is>
          <t>ÇİĞLİ</t>
        </is>
      </c>
      <c r="D3707" s="156" t="inlineStr">
        <is>
          <t>DERYA YARDIMCI</t>
        </is>
      </c>
      <c r="E3707" s="156" t="n">
        <v>2449</v>
      </c>
      <c r="F3707" s="156" t="n">
        <v>565231</v>
      </c>
      <c r="G3707" s="157" t="n">
        <v>230.8</v>
      </c>
      <c r="H3707" s="156" t="n">
        <v>2527</v>
      </c>
    </row>
    <row r="3708" ht="24" customHeight="1" s="113">
      <c r="A3708" s="158" t="n">
        <v>46182</v>
      </c>
      <c r="B3708" s="156" t="inlineStr">
        <is>
          <t>M049</t>
        </is>
      </c>
      <c r="C3708" s="156" t="inlineStr">
        <is>
          <t>ÖZDERE</t>
        </is>
      </c>
      <c r="D3708" s="156" t="inlineStr">
        <is>
          <t>CÜNEYT ÇIKRIKÇI - AYŞE AVCU</t>
        </is>
      </c>
      <c r="E3708" s="156" t="n">
        <v>939</v>
      </c>
      <c r="F3708" s="156" t="n">
        <v>283090</v>
      </c>
      <c r="G3708" s="157" t="n">
        <v>301.48</v>
      </c>
      <c r="H3708" s="156" t="n">
        <v>1007</v>
      </c>
    </row>
    <row r="3709" ht="48" customHeight="1" s="113">
      <c r="A3709" s="158" t="n">
        <v>46182</v>
      </c>
      <c r="B3709" s="156" t="inlineStr">
        <is>
          <t>M050</t>
        </is>
      </c>
      <c r="C3709" s="156" t="inlineStr">
        <is>
          <t>İZMİRSPOR</t>
        </is>
      </c>
      <c r="D3709" s="156" t="inlineStr">
        <is>
          <t>ERTAN TEKİ</t>
        </is>
      </c>
      <c r="E3709" s="156" t="n">
        <v>4090</v>
      </c>
      <c r="F3709" s="156" t="n">
        <v>1939434</v>
      </c>
      <c r="G3709" s="157" t="n">
        <v>474.19</v>
      </c>
      <c r="H3709" s="156" t="n">
        <v>3915</v>
      </c>
    </row>
    <row r="3710" ht="48" customHeight="1" s="113">
      <c r="A3710" s="158" t="n">
        <v>46182</v>
      </c>
      <c r="B3710" s="156" t="inlineStr">
        <is>
          <t>M051</t>
        </is>
      </c>
      <c r="C3710" s="156" t="inlineStr">
        <is>
          <t>ŞİRİNYER</t>
        </is>
      </c>
      <c r="D3710" s="156" t="inlineStr">
        <is>
          <t>ERTAN TEKİ</t>
        </is>
      </c>
      <c r="E3710" s="156" t="n">
        <v>1184</v>
      </c>
      <c r="F3710" s="156" t="n">
        <v>585707</v>
      </c>
      <c r="G3710" s="157" t="n">
        <v>494.68</v>
      </c>
      <c r="H3710" s="156" t="n">
        <v>1096</v>
      </c>
    </row>
    <row r="3711" ht="48" customHeight="1" s="113">
      <c r="A3711" s="158" t="n">
        <v>46182</v>
      </c>
      <c r="B3711" s="156" t="inlineStr">
        <is>
          <t>M052</t>
        </is>
      </c>
      <c r="C3711" s="156" t="inlineStr">
        <is>
          <t>ŞİRİNYER 2</t>
        </is>
      </c>
      <c r="D3711" s="156" t="inlineStr">
        <is>
          <t>DERYA YARDIMCI</t>
        </is>
      </c>
      <c r="E3711" s="156" t="n">
        <v>1982</v>
      </c>
      <c r="F3711" s="156" t="n">
        <v>932447</v>
      </c>
      <c r="G3711" s="157" t="n">
        <v>470.46</v>
      </c>
      <c r="H3711" s="156" t="n">
        <v>1792</v>
      </c>
    </row>
    <row r="3712" ht="48" customHeight="1" s="113">
      <c r="A3712" s="158" t="n">
        <v>46182</v>
      </c>
      <c r="B3712" s="156" t="inlineStr">
        <is>
          <t>M057</t>
        </is>
      </c>
      <c r="C3712" s="156" t="inlineStr">
        <is>
          <t>BUCA2</t>
        </is>
      </c>
      <c r="D3712" s="156" t="inlineStr">
        <is>
          <t>ERTAN TEKİ</t>
        </is>
      </c>
      <c r="E3712" s="156" t="n">
        <v>0</v>
      </c>
      <c r="F3712" s="156" t="n">
        <v>0</v>
      </c>
      <c r="G3712" s="156" t="n">
        <v>0</v>
      </c>
      <c r="H3712" s="156" t="n">
        <v>0</v>
      </c>
    </row>
    <row r="3713" ht="48" customHeight="1" s="113">
      <c r="A3713" s="158" t="n">
        <v>46183</v>
      </c>
      <c r="B3713" s="156" t="inlineStr">
        <is>
          <t>M001</t>
        </is>
      </c>
      <c r="C3713" s="156" t="inlineStr">
        <is>
          <t>AKEVLER</t>
        </is>
      </c>
      <c r="D3713" s="156" t="inlineStr">
        <is>
          <t>ERTAN TEKİ</t>
        </is>
      </c>
      <c r="E3713" s="156" t="n">
        <v>977</v>
      </c>
      <c r="F3713" s="156" t="n">
        <v>322003</v>
      </c>
      <c r="G3713" s="157" t="n">
        <v>329.58</v>
      </c>
      <c r="H3713" s="156" t="n">
        <v>949</v>
      </c>
    </row>
    <row r="3714" ht="48" customHeight="1" s="113">
      <c r="A3714" s="158" t="n">
        <v>46183</v>
      </c>
      <c r="B3714" s="156" t="inlineStr">
        <is>
          <t>M002</t>
        </is>
      </c>
      <c r="C3714" s="156" t="inlineStr">
        <is>
          <t>AYDIN EFELER</t>
        </is>
      </c>
      <c r="D3714" s="156" t="inlineStr">
        <is>
          <t>CÜNEYT ÇIKRIKÇI - AYŞE AVCU</t>
        </is>
      </c>
      <c r="E3714" s="156" t="n">
        <v>2962</v>
      </c>
      <c r="F3714" s="156" t="n">
        <v>975604</v>
      </c>
      <c r="G3714" s="157" t="n">
        <v>329.37</v>
      </c>
      <c r="H3714" s="156" t="n">
        <v>2686</v>
      </c>
    </row>
    <row r="3715" ht="48" customHeight="1" s="113">
      <c r="A3715" s="158" t="n">
        <v>46183</v>
      </c>
      <c r="B3715" s="156" t="inlineStr">
        <is>
          <t>M003</t>
        </is>
      </c>
      <c r="C3715" s="156" t="inlineStr">
        <is>
          <t>AYDIN EFELER-2</t>
        </is>
      </c>
      <c r="D3715" s="156" t="inlineStr">
        <is>
          <t>CÜNEYT ÇIKRIKÇI - AYŞE AVCU</t>
        </is>
      </c>
      <c r="E3715" s="156" t="n">
        <v>1596</v>
      </c>
      <c r="F3715" s="156" t="n">
        <v>704070</v>
      </c>
      <c r="G3715" s="157" t="n">
        <v>441.15</v>
      </c>
      <c r="H3715" s="156" t="n">
        <v>1562</v>
      </c>
    </row>
    <row r="3716" ht="24" customHeight="1" s="113">
      <c r="A3716" s="158" t="n">
        <v>46183</v>
      </c>
      <c r="B3716" s="156" t="inlineStr">
        <is>
          <t>M004</t>
        </is>
      </c>
      <c r="C3716" s="156" t="inlineStr">
        <is>
          <t>AYDIN FATİH</t>
        </is>
      </c>
      <c r="D3716" s="156" t="inlineStr">
        <is>
          <t>CÜNEYT ÇIKRIKÇI - AYŞE AVCU</t>
        </is>
      </c>
      <c r="E3716" s="156" t="n">
        <v>917</v>
      </c>
      <c r="F3716" s="156" t="n">
        <v>380952</v>
      </c>
      <c r="G3716" s="157" t="n">
        <v>415.43</v>
      </c>
      <c r="H3716" s="156" t="n">
        <v>983</v>
      </c>
    </row>
    <row r="3717" ht="36" customHeight="1" s="113">
      <c r="A3717" s="158" t="n">
        <v>46183</v>
      </c>
      <c r="B3717" s="156" t="inlineStr">
        <is>
          <t>M005</t>
        </is>
      </c>
      <c r="C3717" s="156" t="inlineStr">
        <is>
          <t>AYDIN FATİH-2</t>
        </is>
      </c>
      <c r="D3717" s="156" t="inlineStr">
        <is>
          <t>CÜNEYT ÇIKRIKÇI - AYŞE AVCU</t>
        </is>
      </c>
      <c r="E3717" s="156" t="n">
        <v>1193</v>
      </c>
      <c r="F3717" s="156" t="n">
        <v>707248</v>
      </c>
      <c r="G3717" s="157" t="n">
        <v>592.83</v>
      </c>
      <c r="H3717" s="156" t="n">
        <v>1278</v>
      </c>
    </row>
    <row r="3718" ht="24" customHeight="1" s="113">
      <c r="A3718" s="158" t="n">
        <v>46183</v>
      </c>
      <c r="B3718" s="156" t="inlineStr">
        <is>
          <t>M006</t>
        </is>
      </c>
      <c r="C3718" s="156" t="inlineStr">
        <is>
          <t>AYDIN GİRNE</t>
        </is>
      </c>
      <c r="D3718" s="156" t="inlineStr">
        <is>
          <t>CÜNEYT ÇIKRIKÇI - AYŞE AVCU</t>
        </is>
      </c>
      <c r="E3718" s="156" t="n">
        <v>1168</v>
      </c>
      <c r="F3718" s="156" t="n">
        <v>329175</v>
      </c>
      <c r="G3718" s="157" t="n">
        <v>281.83</v>
      </c>
      <c r="H3718" s="156" t="n">
        <v>1241</v>
      </c>
    </row>
    <row r="3719" ht="36" customHeight="1" s="113">
      <c r="A3719" s="158" t="n">
        <v>46183</v>
      </c>
      <c r="B3719" s="156" t="inlineStr">
        <is>
          <t>M007</t>
        </is>
      </c>
      <c r="C3719" s="156" t="inlineStr">
        <is>
          <t>AYDIN MİMARSİNAN</t>
        </is>
      </c>
      <c r="D3719" s="156" t="inlineStr">
        <is>
          <t>CÜNEYT ÇIKRIKÇI - AYŞE AVCU</t>
        </is>
      </c>
      <c r="E3719" s="156" t="n">
        <v>3775</v>
      </c>
      <c r="F3719" s="156" t="n">
        <v>760418</v>
      </c>
      <c r="G3719" s="157" t="n">
        <v>201.44</v>
      </c>
      <c r="H3719" s="156" t="n">
        <v>3654</v>
      </c>
    </row>
    <row r="3720" ht="36" customHeight="1" s="113">
      <c r="A3720" s="158" t="n">
        <v>46183</v>
      </c>
      <c r="B3720" s="156" t="inlineStr">
        <is>
          <t>M008</t>
        </is>
      </c>
      <c r="C3720" s="156" t="inlineStr">
        <is>
          <t>AYRANCILAR</t>
        </is>
      </c>
      <c r="D3720" s="156" t="inlineStr">
        <is>
          <t>CÜNEYT ÇIKRIKÇI - AYŞE AVCU</t>
        </is>
      </c>
      <c r="E3720" s="156" t="n">
        <v>2636</v>
      </c>
      <c r="F3720" s="156" t="n">
        <v>661381</v>
      </c>
      <c r="G3720" s="157" t="n">
        <v>250.9</v>
      </c>
      <c r="H3720" s="156" t="n">
        <v>2461</v>
      </c>
    </row>
    <row r="3721" ht="24" customHeight="1" s="113">
      <c r="A3721" s="158" t="n">
        <v>46183</v>
      </c>
      <c r="B3721" s="156" t="inlineStr">
        <is>
          <t>M009</t>
        </is>
      </c>
      <c r="C3721" s="156" t="inlineStr">
        <is>
          <t>BALÇOVA</t>
        </is>
      </c>
      <c r="D3721" s="156" t="inlineStr">
        <is>
          <t>ERTAN TEKİ</t>
        </is>
      </c>
      <c r="E3721" s="156" t="n">
        <v>2579</v>
      </c>
      <c r="F3721" s="156" t="n">
        <v>453079</v>
      </c>
      <c r="G3721" s="157" t="n">
        <v>175.68</v>
      </c>
      <c r="H3721" s="156" t="n">
        <v>2570</v>
      </c>
    </row>
    <row r="3722" ht="48" customHeight="1" s="113">
      <c r="A3722" s="158" t="n">
        <v>46183</v>
      </c>
      <c r="B3722" s="156" t="inlineStr">
        <is>
          <t>M010</t>
        </is>
      </c>
      <c r="C3722" s="156" t="inlineStr">
        <is>
          <t>BAYRAKLI</t>
        </is>
      </c>
      <c r="D3722" s="156" t="inlineStr">
        <is>
          <t>DERYA YARDIMCI</t>
        </is>
      </c>
      <c r="E3722" s="156" t="n">
        <v>2788</v>
      </c>
      <c r="F3722" s="156" t="n">
        <v>774587</v>
      </c>
      <c r="G3722" s="157" t="n">
        <v>277.83</v>
      </c>
      <c r="H3722" s="156" t="n">
        <v>2791</v>
      </c>
    </row>
    <row r="3723" ht="48" customHeight="1" s="113">
      <c r="A3723" s="158" t="n">
        <v>46183</v>
      </c>
      <c r="B3723" s="156" t="inlineStr">
        <is>
          <t>M011</t>
        </is>
      </c>
      <c r="C3723" s="156" t="inlineStr">
        <is>
          <t>BOZYAKA</t>
        </is>
      </c>
      <c r="D3723" s="156" t="inlineStr">
        <is>
          <t>ERTAN TEKİ</t>
        </is>
      </c>
      <c r="E3723" s="156" t="n">
        <v>2351</v>
      </c>
      <c r="F3723" s="156" t="n">
        <v>1080871</v>
      </c>
      <c r="G3723" s="157" t="n">
        <v>459.75</v>
      </c>
      <c r="H3723" s="156" t="n">
        <v>2383</v>
      </c>
    </row>
    <row r="3724" ht="48" customHeight="1" s="113">
      <c r="A3724" s="158" t="n">
        <v>46183</v>
      </c>
      <c r="B3724" s="156" t="inlineStr">
        <is>
          <t>M012</t>
        </is>
      </c>
      <c r="C3724" s="156" t="inlineStr">
        <is>
          <t xml:space="preserve">BUCA </t>
        </is>
      </c>
      <c r="D3724" s="156" t="inlineStr">
        <is>
          <t>DERYA YARDIMCI</t>
        </is>
      </c>
      <c r="E3724" s="156" t="n">
        <v>1314</v>
      </c>
      <c r="F3724" s="156" t="n">
        <v>506431</v>
      </c>
      <c r="G3724" s="157" t="n">
        <v>385.41</v>
      </c>
      <c r="H3724" s="156" t="n">
        <v>1386</v>
      </c>
    </row>
    <row r="3725" ht="48" customHeight="1" s="113">
      <c r="A3725" s="158" t="n">
        <v>46183</v>
      </c>
      <c r="B3725" s="156" t="inlineStr">
        <is>
          <t>M013</t>
        </is>
      </c>
      <c r="C3725" s="156" t="inlineStr">
        <is>
          <t>DEDEBAŞI</t>
        </is>
      </c>
      <c r="D3725" s="156" t="inlineStr">
        <is>
          <t>DERYA YARDIMCI</t>
        </is>
      </c>
      <c r="E3725" s="156" t="n">
        <v>2234</v>
      </c>
      <c r="F3725" s="156" t="n">
        <v>991354</v>
      </c>
      <c r="G3725" s="157" t="n">
        <v>443.76</v>
      </c>
      <c r="H3725" s="156" t="n">
        <v>2380</v>
      </c>
    </row>
    <row r="3726" ht="48" customHeight="1" s="113">
      <c r="A3726" s="158" t="n">
        <v>46183</v>
      </c>
      <c r="B3726" s="156" t="inlineStr">
        <is>
          <t>M014</t>
        </is>
      </c>
      <c r="C3726" s="156" t="inlineStr">
        <is>
          <t>ESKİİZMİR</t>
        </is>
      </c>
      <c r="D3726" s="156" t="inlineStr">
        <is>
          <t>ERTAN TEKİ</t>
        </is>
      </c>
      <c r="E3726" s="156" t="n">
        <v>2257</v>
      </c>
      <c r="F3726" s="156" t="n">
        <v>1055795</v>
      </c>
      <c r="G3726" s="157" t="n">
        <v>467.79</v>
      </c>
      <c r="H3726" s="156" t="n">
        <v>2387</v>
      </c>
    </row>
    <row r="3727" ht="48" customHeight="1" s="113">
      <c r="A3727" s="158" t="n">
        <v>46183</v>
      </c>
      <c r="B3727" s="156" t="inlineStr">
        <is>
          <t>M015</t>
        </is>
      </c>
      <c r="C3727" s="156" t="inlineStr">
        <is>
          <t>GAZİEMİR-1</t>
        </is>
      </c>
      <c r="D3727" s="156" t="inlineStr">
        <is>
          <t>ALİ ÇELİK</t>
        </is>
      </c>
      <c r="E3727" s="156" t="n">
        <v>1782</v>
      </c>
      <c r="F3727" s="156" t="n">
        <v>706628</v>
      </c>
      <c r="G3727" s="157" t="n">
        <v>396.54</v>
      </c>
      <c r="H3727" s="156" t="n">
        <v>1805</v>
      </c>
    </row>
    <row r="3728" ht="48" customHeight="1" s="113">
      <c r="A3728" s="158" t="n">
        <v>46183</v>
      </c>
      <c r="B3728" s="156" t="inlineStr">
        <is>
          <t>M016</t>
        </is>
      </c>
      <c r="C3728" s="156" t="inlineStr">
        <is>
          <t>GAZİEMİR-2</t>
        </is>
      </c>
      <c r="D3728" s="156" t="inlineStr">
        <is>
          <t>ALİ ÇELİK</t>
        </is>
      </c>
      <c r="E3728" s="156" t="n">
        <v>2218</v>
      </c>
      <c r="F3728" s="156" t="n">
        <v>678873</v>
      </c>
      <c r="G3728" s="157" t="n">
        <v>306.07</v>
      </c>
      <c r="H3728" s="156" t="n">
        <v>2115</v>
      </c>
    </row>
    <row r="3729" ht="36" customHeight="1" s="113">
      <c r="A3729" s="158" t="n">
        <v>46183</v>
      </c>
      <c r="B3729" s="156" t="inlineStr">
        <is>
          <t>M017</t>
        </is>
      </c>
      <c r="C3729" s="156" t="inlineStr">
        <is>
          <t>GAZİEMİR-3</t>
        </is>
      </c>
      <c r="D3729" s="156" t="inlineStr">
        <is>
          <t>ALİ ÇELİK</t>
        </is>
      </c>
      <c r="E3729" s="156" t="n">
        <v>2100</v>
      </c>
      <c r="F3729" s="156" t="n">
        <v>605051</v>
      </c>
      <c r="G3729" s="157" t="n">
        <v>288.12</v>
      </c>
      <c r="H3729" s="156" t="n">
        <v>1920</v>
      </c>
    </row>
    <row r="3730" ht="24" customHeight="1" s="113">
      <c r="A3730" s="158" t="n">
        <v>46183</v>
      </c>
      <c r="B3730" s="156" t="inlineStr">
        <is>
          <t>M018</t>
        </is>
      </c>
      <c r="C3730" s="156" t="inlineStr">
        <is>
          <t>GAZİEMİR-4</t>
        </is>
      </c>
      <c r="D3730" s="156" t="inlineStr">
        <is>
          <t>ALİ ÇELİK</t>
        </is>
      </c>
      <c r="E3730" s="156" t="n">
        <v>1932</v>
      </c>
      <c r="F3730" s="156" t="n">
        <v>703758</v>
      </c>
      <c r="G3730" s="157" t="n">
        <v>364.26</v>
      </c>
      <c r="H3730" s="156" t="n">
        <v>2081</v>
      </c>
    </row>
    <row r="3731" ht="36" customHeight="1" s="113">
      <c r="A3731" s="158" t="n">
        <v>46183</v>
      </c>
      <c r="B3731" s="156" t="inlineStr">
        <is>
          <t>M019</t>
        </is>
      </c>
      <c r="C3731" s="156" t="inlineStr">
        <is>
          <t>GAZİEMİR-5</t>
        </is>
      </c>
      <c r="D3731" s="156" t="inlineStr">
        <is>
          <t>ALİ ÇELİK</t>
        </is>
      </c>
      <c r="E3731" s="156" t="n">
        <v>1616</v>
      </c>
      <c r="F3731" s="156" t="n">
        <v>361537</v>
      </c>
      <c r="G3731" s="157" t="n">
        <v>223.72</v>
      </c>
      <c r="H3731" s="156" t="n">
        <v>1547</v>
      </c>
    </row>
    <row r="3732" ht="24" customHeight="1" s="113">
      <c r="A3732" s="158" t="n">
        <v>46183</v>
      </c>
      <c r="B3732" s="156" t="inlineStr">
        <is>
          <t>M020</t>
        </is>
      </c>
      <c r="C3732" s="156" t="inlineStr">
        <is>
          <t>GAZİEMİR-6</t>
        </is>
      </c>
      <c r="D3732" s="156" t="inlineStr">
        <is>
          <t>ALİ ÇELİK</t>
        </is>
      </c>
      <c r="E3732" s="156" t="n">
        <v>611</v>
      </c>
      <c r="F3732" s="156" t="n">
        <v>243194</v>
      </c>
      <c r="G3732" s="157" t="n">
        <v>398.03</v>
      </c>
      <c r="H3732" s="156" t="n">
        <v>554</v>
      </c>
    </row>
    <row r="3733" ht="36" customHeight="1" s="113">
      <c r="A3733" s="158" t="n">
        <v>46183</v>
      </c>
      <c r="B3733" s="156" t="inlineStr">
        <is>
          <t>M021</t>
        </is>
      </c>
      <c r="C3733" s="156" t="inlineStr">
        <is>
          <t>GAZİEMİR-7</t>
        </is>
      </c>
      <c r="D3733" s="156" t="inlineStr">
        <is>
          <t>ALİ ÇELİK</t>
        </is>
      </c>
      <c r="E3733" s="156" t="n">
        <v>3092</v>
      </c>
      <c r="F3733" s="156" t="n">
        <v>932556</v>
      </c>
      <c r="G3733" s="157" t="n">
        <v>301.6</v>
      </c>
      <c r="H3733" s="156" t="n">
        <v>2819</v>
      </c>
    </row>
    <row r="3734" ht="24" customHeight="1" s="113">
      <c r="A3734" s="158" t="n">
        <v>46183</v>
      </c>
      <c r="B3734" s="156" t="inlineStr">
        <is>
          <t>M022</t>
        </is>
      </c>
      <c r="C3734" s="156" t="inlineStr">
        <is>
          <t>GEDİZ</t>
        </is>
      </c>
      <c r="D3734" s="156" t="inlineStr">
        <is>
          <t>DERYA YARDIMCI</t>
        </is>
      </c>
      <c r="E3734" s="156" t="n">
        <v>1036</v>
      </c>
      <c r="F3734" s="156" t="n">
        <v>416212</v>
      </c>
      <c r="G3734" s="157" t="n">
        <v>401.75</v>
      </c>
      <c r="H3734" s="156" t="n">
        <v>1068</v>
      </c>
    </row>
    <row r="3735" ht="36" customHeight="1" s="113">
      <c r="A3735" s="158" t="n">
        <v>46183</v>
      </c>
      <c r="B3735" s="156" t="inlineStr">
        <is>
          <t>M023</t>
        </is>
      </c>
      <c r="C3735" s="156" t="inlineStr">
        <is>
          <t>GÖZTEPE</t>
        </is>
      </c>
      <c r="D3735" s="156" t="inlineStr">
        <is>
          <t>ERTAN TEKİ</t>
        </is>
      </c>
      <c r="E3735" s="156" t="n">
        <v>3154</v>
      </c>
      <c r="F3735" s="156" t="n">
        <v>1190082</v>
      </c>
      <c r="G3735" s="157" t="n">
        <v>377.32</v>
      </c>
      <c r="H3735" s="156" t="n">
        <v>3132</v>
      </c>
    </row>
    <row r="3736" ht="36" customHeight="1" s="113">
      <c r="A3736" s="158" t="n">
        <v>46183</v>
      </c>
      <c r="B3736" s="156" t="inlineStr">
        <is>
          <t>M024</t>
        </is>
      </c>
      <c r="C3736" s="156" t="inlineStr">
        <is>
          <t>GÜMÜŞPALA</t>
        </is>
      </c>
      <c r="D3736" s="156" t="inlineStr">
        <is>
          <t>DERYA YARDIMCI</t>
        </is>
      </c>
      <c r="E3736" s="156" t="n">
        <v>4717</v>
      </c>
      <c r="F3736" s="156" t="n">
        <v>2142062</v>
      </c>
      <c r="G3736" s="157" t="n">
        <v>454.12</v>
      </c>
      <c r="H3736" s="156" t="n">
        <v>4413</v>
      </c>
    </row>
    <row r="3737" ht="36" customHeight="1" s="113">
      <c r="A3737" s="158" t="n">
        <v>46183</v>
      </c>
      <c r="B3737" s="156" t="inlineStr">
        <is>
          <t>M025</t>
        </is>
      </c>
      <c r="C3737" s="156" t="inlineStr">
        <is>
          <t>HAL DEPO</t>
        </is>
      </c>
      <c r="D3737" s="156" t="inlineStr">
        <is>
          <t>HALİT BAŞDAŞ</t>
        </is>
      </c>
      <c r="E3737" s="156" t="n">
        <v>0</v>
      </c>
      <c r="F3737" s="156" t="n">
        <v>0</v>
      </c>
      <c r="G3737" s="156" t="n">
        <v>0</v>
      </c>
      <c r="H3737" s="156" t="n">
        <v>0</v>
      </c>
    </row>
    <row r="3738" ht="48" customHeight="1" s="113">
      <c r="A3738" s="158" t="n">
        <v>46183</v>
      </c>
      <c r="B3738" s="156" t="inlineStr">
        <is>
          <t>M026</t>
        </is>
      </c>
      <c r="C3738" s="156" t="inlineStr">
        <is>
          <t>HARMANDALI</t>
        </is>
      </c>
      <c r="D3738" s="156" t="inlineStr">
        <is>
          <t>DERYA YARDIMCI</t>
        </is>
      </c>
      <c r="E3738" s="156" t="n">
        <v>4025</v>
      </c>
      <c r="F3738" s="156" t="n">
        <v>1799364</v>
      </c>
      <c r="G3738" s="157" t="n">
        <v>447.05</v>
      </c>
      <c r="H3738" s="156" t="n">
        <v>3719</v>
      </c>
    </row>
    <row r="3739" ht="36" customHeight="1" s="113">
      <c r="A3739" s="158" t="n">
        <v>46183</v>
      </c>
      <c r="B3739" s="156" t="inlineStr">
        <is>
          <t>M027</t>
        </is>
      </c>
      <c r="C3739" s="156" t="inlineStr">
        <is>
          <t>HATAY</t>
        </is>
      </c>
      <c r="D3739" s="156" t="inlineStr">
        <is>
          <t>ERTAN TEKİ</t>
        </is>
      </c>
      <c r="E3739" s="156" t="n">
        <v>4907</v>
      </c>
      <c r="F3739" s="156" t="n">
        <v>1860565</v>
      </c>
      <c r="G3739" s="157" t="n">
        <v>379.17</v>
      </c>
      <c r="H3739" s="156" t="n">
        <v>4655</v>
      </c>
    </row>
    <row r="3740" ht="41.25" customHeight="1" s="113">
      <c r="A3740" s="158" t="n">
        <v>46183</v>
      </c>
      <c r="B3740" s="156" t="inlineStr">
        <is>
          <t>M028</t>
        </is>
      </c>
      <c r="C3740" s="156" t="inlineStr">
        <is>
          <t>KARŞIYAKA-1</t>
        </is>
      </c>
      <c r="D3740" s="156" t="inlineStr">
        <is>
          <t>DERYA YARDIMCI</t>
        </is>
      </c>
      <c r="E3740" s="156" t="n">
        <v>3046</v>
      </c>
      <c r="F3740" s="156" t="n">
        <v>1215488</v>
      </c>
      <c r="G3740" s="157" t="n">
        <v>399.04</v>
      </c>
      <c r="H3740" s="156" t="n">
        <v>3128</v>
      </c>
    </row>
    <row r="3741" ht="24" customHeight="1" s="113">
      <c r="A3741" s="158" t="n">
        <v>46183</v>
      </c>
      <c r="B3741" s="156" t="inlineStr">
        <is>
          <t>M029</t>
        </is>
      </c>
      <c r="C3741" s="156" t="inlineStr">
        <is>
          <t>KARŞIYAKA-2</t>
        </is>
      </c>
      <c r="D3741" s="156" t="inlineStr">
        <is>
          <t>DERYA YARDIMCI</t>
        </is>
      </c>
      <c r="E3741" s="156" t="n">
        <v>1185</v>
      </c>
      <c r="F3741" s="156" t="n">
        <v>278591</v>
      </c>
      <c r="G3741" s="157" t="n">
        <v>235.1</v>
      </c>
      <c r="H3741" s="156" t="n">
        <v>1224</v>
      </c>
    </row>
    <row r="3742" ht="36" customHeight="1" s="113">
      <c r="A3742" s="158" t="n">
        <v>46183</v>
      </c>
      <c r="B3742" s="156" t="inlineStr">
        <is>
          <t>M030</t>
        </is>
      </c>
      <c r="C3742" s="156" t="inlineStr">
        <is>
          <t>MANAVKUYU</t>
        </is>
      </c>
      <c r="D3742" s="156" t="inlineStr">
        <is>
          <t>DERYA YARDIMCI</t>
        </is>
      </c>
      <c r="E3742" s="156" t="n">
        <v>1985</v>
      </c>
      <c r="F3742" s="156" t="n">
        <v>525183</v>
      </c>
      <c r="G3742" s="157" t="n">
        <v>264.58</v>
      </c>
      <c r="H3742" s="156" t="n">
        <v>1923</v>
      </c>
    </row>
    <row r="3743" ht="24" customHeight="1" s="113">
      <c r="A3743" s="158" t="n">
        <v>46183</v>
      </c>
      <c r="B3743" s="156" t="inlineStr">
        <is>
          <t>M031</t>
        </is>
      </c>
      <c r="C3743" s="156" t="inlineStr">
        <is>
          <t>MENDERES</t>
        </is>
      </c>
      <c r="D3743" s="156" t="inlineStr">
        <is>
          <t>CÜNEYT ÇIKRIKÇI - AYŞE AVCU</t>
        </is>
      </c>
      <c r="E3743" s="156" t="n">
        <v>4300</v>
      </c>
      <c r="F3743" s="156" t="n">
        <v>1027510</v>
      </c>
      <c r="G3743" s="157" t="n">
        <v>238.96</v>
      </c>
      <c r="H3743" s="156" t="n">
        <v>4499</v>
      </c>
    </row>
    <row r="3744" ht="24" customHeight="1" s="113">
      <c r="A3744" s="158" t="n">
        <v>46183</v>
      </c>
      <c r="B3744" s="156" t="inlineStr">
        <is>
          <t>M032</t>
        </is>
      </c>
      <c r="C3744" s="156" t="inlineStr">
        <is>
          <t>MENDERES DEPO</t>
        </is>
      </c>
      <c r="D3744" s="156" t="inlineStr">
        <is>
          <t>AYHAN DAŞDEMİR</t>
        </is>
      </c>
      <c r="E3744" s="156" t="n">
        <v>0</v>
      </c>
      <c r="F3744" s="156" t="n">
        <v>0</v>
      </c>
      <c r="G3744" s="156" t="n">
        <v>0</v>
      </c>
      <c r="H3744" s="156" t="n">
        <v>0</v>
      </c>
    </row>
    <row r="3745" ht="48" customHeight="1" s="113">
      <c r="A3745" s="158" t="n">
        <v>46183</v>
      </c>
      <c r="B3745" s="156" t="inlineStr">
        <is>
          <t>M033</t>
        </is>
      </c>
      <c r="C3745" s="156" t="inlineStr">
        <is>
          <t>MERKEZ</t>
        </is>
      </c>
      <c r="D3745" s="156" t="inlineStr">
        <is>
          <t>GENEL MÜDÜR</t>
        </is>
      </c>
      <c r="E3745" s="156" t="n">
        <v>0</v>
      </c>
      <c r="F3745" s="156" t="n">
        <v>0</v>
      </c>
      <c r="G3745" s="156" t="n">
        <v>0</v>
      </c>
      <c r="H3745" s="156" t="n">
        <v>0</v>
      </c>
    </row>
    <row r="3746" ht="48" customHeight="1" s="113">
      <c r="A3746" s="158" t="n">
        <v>46183</v>
      </c>
      <c r="B3746" s="156" t="inlineStr">
        <is>
          <t>M034</t>
        </is>
      </c>
      <c r="C3746" s="156" t="inlineStr">
        <is>
          <t>NARLIDERE</t>
        </is>
      </c>
      <c r="D3746" s="156" t="inlineStr">
        <is>
          <t>ERTAN TEKİ</t>
        </is>
      </c>
      <c r="E3746" s="156" t="n">
        <v>3609</v>
      </c>
      <c r="F3746" s="156" t="n">
        <v>883832</v>
      </c>
      <c r="G3746" s="157" t="n">
        <v>244.9</v>
      </c>
      <c r="H3746" s="156" t="n">
        <v>3780</v>
      </c>
    </row>
    <row r="3747" ht="48" customHeight="1" s="113">
      <c r="A3747" s="158" t="n">
        <v>46183</v>
      </c>
      <c r="B3747" s="156" t="inlineStr">
        <is>
          <t>M035</t>
        </is>
      </c>
      <c r="C3747" s="156" t="inlineStr">
        <is>
          <t>OSMANGAZİ</t>
        </is>
      </c>
      <c r="D3747" s="156" t="inlineStr">
        <is>
          <t>DERYA YARDIMCI</t>
        </is>
      </c>
      <c r="E3747" s="156" t="n">
        <v>3782</v>
      </c>
      <c r="F3747" s="156" t="n">
        <v>1250528</v>
      </c>
      <c r="G3747" s="157" t="n">
        <v>330.65</v>
      </c>
      <c r="H3747" s="156" t="n">
        <v>3642</v>
      </c>
    </row>
    <row r="3748" ht="48" customHeight="1" s="113">
      <c r="A3748" s="158" t="n">
        <v>46183</v>
      </c>
      <c r="B3748" s="156" t="inlineStr">
        <is>
          <t>M036</t>
        </is>
      </c>
      <c r="C3748" s="156" t="inlineStr">
        <is>
          <t>POLİGON</t>
        </is>
      </c>
      <c r="D3748" s="156" t="inlineStr">
        <is>
          <t>ERTAN TEKİ</t>
        </is>
      </c>
      <c r="E3748" s="156" t="n">
        <v>1714</v>
      </c>
      <c r="F3748" s="156" t="n">
        <v>398855</v>
      </c>
      <c r="G3748" s="157" t="n">
        <v>232.7</v>
      </c>
      <c r="H3748" s="156" t="n">
        <v>1553</v>
      </c>
    </row>
    <row r="3749" ht="48" customHeight="1" s="113">
      <c r="A3749" s="158" t="n">
        <v>46183</v>
      </c>
      <c r="B3749" s="156" t="inlineStr">
        <is>
          <t>M037</t>
        </is>
      </c>
      <c r="C3749" s="156" t="inlineStr">
        <is>
          <t>SEFERİHİSAR</t>
        </is>
      </c>
      <c r="D3749" s="156" t="inlineStr">
        <is>
          <t>ERTAN TEKİ</t>
        </is>
      </c>
      <c r="E3749" s="156" t="n">
        <v>3649</v>
      </c>
      <c r="F3749" s="156" t="n">
        <v>1354524</v>
      </c>
      <c r="G3749" s="157" t="n">
        <v>371.2</v>
      </c>
      <c r="H3749" s="156" t="n">
        <v>3795</v>
      </c>
    </row>
    <row r="3750" ht="24" customHeight="1" s="113">
      <c r="A3750" s="158" t="n">
        <v>46183</v>
      </c>
      <c r="B3750" s="156" t="inlineStr">
        <is>
          <t>M038</t>
        </is>
      </c>
      <c r="C3750" s="156" t="inlineStr">
        <is>
          <t>TORBALI 1</t>
        </is>
      </c>
      <c r="D3750" s="156" t="inlineStr">
        <is>
          <t>CÜNEYT ÇIKRIKÇI - AYŞE AVCU</t>
        </is>
      </c>
      <c r="E3750" s="156" t="n">
        <v>1989</v>
      </c>
      <c r="F3750" s="156" t="n">
        <v>925390</v>
      </c>
      <c r="G3750" s="157" t="n">
        <v>465.25</v>
      </c>
      <c r="H3750" s="156" t="n">
        <v>1834</v>
      </c>
    </row>
    <row r="3751" ht="36" customHeight="1" s="113">
      <c r="A3751" s="158" t="n">
        <v>46183</v>
      </c>
      <c r="B3751" s="156" t="inlineStr">
        <is>
          <t>M039</t>
        </is>
      </c>
      <c r="C3751" s="156" t="inlineStr">
        <is>
          <t>TORBALI 2</t>
        </is>
      </c>
      <c r="D3751" s="156" t="inlineStr">
        <is>
          <t>CÜNEYT ÇIKRIKÇI - AYŞE AVCU</t>
        </is>
      </c>
      <c r="E3751" s="156" t="n">
        <v>3440</v>
      </c>
      <c r="F3751" s="156" t="n">
        <v>1002846</v>
      </c>
      <c r="G3751" s="157" t="n">
        <v>291.52</v>
      </c>
      <c r="H3751" s="156" t="n">
        <v>3618</v>
      </c>
    </row>
    <row r="3752" ht="24" customHeight="1" s="113">
      <c r="A3752" s="158" t="n">
        <v>46183</v>
      </c>
      <c r="B3752" s="156" t="inlineStr">
        <is>
          <t>M040</t>
        </is>
      </c>
      <c r="C3752" s="156" t="inlineStr">
        <is>
          <t>TORBALI 3</t>
        </is>
      </c>
      <c r="D3752" s="156" t="inlineStr">
        <is>
          <t>CÜNEYT ÇIKRIKÇI - AYŞE AVCU</t>
        </is>
      </c>
      <c r="E3752" s="156" t="n">
        <v>2078</v>
      </c>
      <c r="F3752" s="156" t="n">
        <v>602888</v>
      </c>
      <c r="G3752" s="157" t="n">
        <v>290.13</v>
      </c>
      <c r="H3752" s="156" t="n">
        <v>1926</v>
      </c>
    </row>
    <row r="3753" ht="36" customHeight="1" s="113">
      <c r="A3753" s="158" t="n">
        <v>46183</v>
      </c>
      <c r="B3753" s="156" t="inlineStr">
        <is>
          <t>M041</t>
        </is>
      </c>
      <c r="C3753" s="156" t="inlineStr">
        <is>
          <t>TORBALI 4</t>
        </is>
      </c>
      <c r="D3753" s="156" t="inlineStr">
        <is>
          <t>CÜNEYT ÇIKRIKÇI - AYŞE AVCU</t>
        </is>
      </c>
      <c r="E3753" s="156" t="n">
        <v>4137</v>
      </c>
      <c r="F3753" s="156" t="n">
        <v>1853125</v>
      </c>
      <c r="G3753" s="157" t="n">
        <v>447.94</v>
      </c>
      <c r="H3753" s="156" t="n">
        <v>4075</v>
      </c>
    </row>
    <row r="3754" ht="24" customHeight="1" s="113">
      <c r="A3754" s="158" t="n">
        <v>46183</v>
      </c>
      <c r="B3754" s="156" t="inlineStr">
        <is>
          <t>M042</t>
        </is>
      </c>
      <c r="C3754" s="156" t="inlineStr">
        <is>
          <t>TORBALI 5</t>
        </is>
      </c>
      <c r="D3754" s="156" t="inlineStr">
        <is>
          <t>CÜNEYT ÇIKRIKÇI - AYŞE AVCU</t>
        </is>
      </c>
      <c r="E3754" s="156" t="n">
        <v>3590</v>
      </c>
      <c r="F3754" s="156" t="n">
        <v>1227933</v>
      </c>
      <c r="G3754" s="157" t="n">
        <v>342.04</v>
      </c>
      <c r="H3754" s="156" t="n">
        <v>3429</v>
      </c>
    </row>
    <row r="3755" ht="36" customHeight="1" s="113">
      <c r="A3755" s="158" t="n">
        <v>46183</v>
      </c>
      <c r="B3755" s="156" t="inlineStr">
        <is>
          <t>M043</t>
        </is>
      </c>
      <c r="C3755" s="156" t="inlineStr">
        <is>
          <t>YAPICIOĞLU</t>
        </is>
      </c>
      <c r="D3755" s="156" t="inlineStr">
        <is>
          <t>ERTAN TEKİ</t>
        </is>
      </c>
      <c r="E3755" s="156" t="n">
        <v>1822</v>
      </c>
      <c r="F3755" s="156" t="n">
        <v>710386</v>
      </c>
      <c r="G3755" s="157" t="n">
        <v>389.89</v>
      </c>
      <c r="H3755" s="156" t="n">
        <v>1952</v>
      </c>
    </row>
    <row r="3756" ht="48" customHeight="1" s="113">
      <c r="A3756" s="158" t="n">
        <v>46183</v>
      </c>
      <c r="B3756" s="156" t="inlineStr">
        <is>
          <t>M044</t>
        </is>
      </c>
      <c r="C3756" s="156" t="inlineStr">
        <is>
          <t>YEŞİLOVA</t>
        </is>
      </c>
      <c r="D3756" s="156" t="inlineStr">
        <is>
          <t>DERYA YARDIMCI</t>
        </is>
      </c>
      <c r="E3756" s="156" t="n">
        <v>775</v>
      </c>
      <c r="F3756" s="156" t="n">
        <v>147601</v>
      </c>
      <c r="G3756" s="157" t="n">
        <v>190.45</v>
      </c>
      <c r="H3756" s="156" t="n">
        <v>709</v>
      </c>
    </row>
    <row r="3757" ht="24" customHeight="1" s="113">
      <c r="A3757" s="158" t="n">
        <v>46183</v>
      </c>
      <c r="B3757" s="156" t="inlineStr">
        <is>
          <t>M045</t>
        </is>
      </c>
      <c r="C3757" s="156" t="inlineStr">
        <is>
          <t>Z1  ET DEPO</t>
        </is>
      </c>
      <c r="D3757" s="156" t="inlineStr">
        <is>
          <t>FARUK MALKOÇ</t>
        </is>
      </c>
      <c r="E3757" s="156" t="n">
        <v>0</v>
      </c>
      <c r="F3757" s="156" t="n">
        <v>0</v>
      </c>
      <c r="G3757" s="156" t="n">
        <v>0</v>
      </c>
      <c r="H3757" s="156" t="n">
        <v>0</v>
      </c>
    </row>
    <row r="3758" ht="24" customHeight="1" s="113">
      <c r="A3758" s="158" t="n">
        <v>46183</v>
      </c>
      <c r="B3758" s="156" t="inlineStr">
        <is>
          <t>M046</t>
        </is>
      </c>
      <c r="C3758" s="156" t="inlineStr">
        <is>
          <t>ÇAMDİBİ</t>
        </is>
      </c>
      <c r="D3758" s="156" t="inlineStr">
        <is>
          <t>DERYA YARDIMCI</t>
        </is>
      </c>
      <c r="E3758" s="156" t="n">
        <v>3060</v>
      </c>
      <c r="F3758" s="156" t="n">
        <v>609501</v>
      </c>
      <c r="G3758" s="157" t="n">
        <v>199.18</v>
      </c>
      <c r="H3758" s="156" t="n">
        <v>3294</v>
      </c>
    </row>
    <row r="3759" ht="36" customHeight="1" s="113">
      <c r="A3759" s="158" t="n">
        <v>46183</v>
      </c>
      <c r="B3759" s="156" t="inlineStr">
        <is>
          <t>M047</t>
        </is>
      </c>
      <c r="C3759" s="156" t="inlineStr">
        <is>
          <t>ÇİFTLİK</t>
        </is>
      </c>
      <c r="D3759" s="156" t="inlineStr">
        <is>
          <t>CEBRAİL ÇİÇEK</t>
        </is>
      </c>
      <c r="E3759" s="156" t="n">
        <v>0</v>
      </c>
      <c r="F3759" s="156" t="n">
        <v>0</v>
      </c>
      <c r="G3759" s="156" t="n">
        <v>0</v>
      </c>
      <c r="H3759" s="156" t="n">
        <v>0</v>
      </c>
    </row>
    <row r="3760" ht="36" customHeight="1" s="113">
      <c r="A3760" s="158" t="n">
        <v>46183</v>
      </c>
      <c r="B3760" s="156" t="inlineStr">
        <is>
          <t>M048</t>
        </is>
      </c>
      <c r="C3760" s="156" t="inlineStr">
        <is>
          <t>ÇİĞLİ</t>
        </is>
      </c>
      <c r="D3760" s="156" t="inlineStr">
        <is>
          <t>DERYA YARDIMCI</t>
        </is>
      </c>
      <c r="E3760" s="156" t="n">
        <v>2202</v>
      </c>
      <c r="F3760" s="156" t="n">
        <v>477120</v>
      </c>
      <c r="G3760" s="157" t="n">
        <v>216.68</v>
      </c>
      <c r="H3760" s="156" t="n">
        <v>2352</v>
      </c>
    </row>
    <row r="3761" ht="24" customHeight="1" s="113">
      <c r="A3761" s="158" t="n">
        <v>46183</v>
      </c>
      <c r="B3761" s="156" t="inlineStr">
        <is>
          <t>M049</t>
        </is>
      </c>
      <c r="C3761" s="156" t="inlineStr">
        <is>
          <t>ÖZDERE</t>
        </is>
      </c>
      <c r="D3761" s="156" t="inlineStr">
        <is>
          <t>CÜNEYT ÇIKRIKÇI - AYŞE AVCU</t>
        </is>
      </c>
      <c r="E3761" s="156" t="n">
        <v>738</v>
      </c>
      <c r="F3761" s="156" t="n">
        <v>222563</v>
      </c>
      <c r="G3761" s="157" t="n">
        <v>301.58</v>
      </c>
      <c r="H3761" s="156" t="n">
        <v>784</v>
      </c>
    </row>
    <row r="3762" ht="24" customHeight="1" s="113">
      <c r="A3762" s="158" t="n">
        <v>46183</v>
      </c>
      <c r="B3762" s="156" t="inlineStr">
        <is>
          <t>M050</t>
        </is>
      </c>
      <c r="C3762" s="156" t="inlineStr">
        <is>
          <t>İZMİRSPOR</t>
        </is>
      </c>
      <c r="D3762" s="156" t="inlineStr">
        <is>
          <t>ERTAN TEKİ</t>
        </is>
      </c>
      <c r="E3762" s="156" t="n">
        <v>4806</v>
      </c>
      <c r="F3762" s="156" t="n">
        <v>2294599</v>
      </c>
      <c r="G3762" s="157" t="n">
        <v>477.44</v>
      </c>
      <c r="H3762" s="156" t="n">
        <v>5160</v>
      </c>
    </row>
    <row r="3763" ht="24" customHeight="1" s="113">
      <c r="A3763" s="158" t="n">
        <v>46183</v>
      </c>
      <c r="B3763" s="156" t="inlineStr">
        <is>
          <t>M051</t>
        </is>
      </c>
      <c r="C3763" s="156" t="inlineStr">
        <is>
          <t>ŞİRİNYER</t>
        </is>
      </c>
      <c r="D3763" s="156" t="inlineStr">
        <is>
          <t>ERTAN TEKİ</t>
        </is>
      </c>
      <c r="E3763" s="156" t="n">
        <v>984</v>
      </c>
      <c r="F3763" s="156" t="n">
        <v>561662</v>
      </c>
      <c r="G3763" s="157" t="n">
        <v>570.79</v>
      </c>
      <c r="H3763" s="156" t="n">
        <v>1048</v>
      </c>
    </row>
    <row r="3764" ht="41.25" customHeight="1" s="113">
      <c r="A3764" s="158" t="n">
        <v>46183</v>
      </c>
      <c r="B3764" s="156" t="inlineStr">
        <is>
          <t>M052</t>
        </is>
      </c>
      <c r="C3764" s="156" t="inlineStr">
        <is>
          <t>ŞİRİNYER 2</t>
        </is>
      </c>
      <c r="D3764" s="156" t="inlineStr">
        <is>
          <t>DERYA YARDIMCI</t>
        </is>
      </c>
      <c r="E3764" s="156" t="n">
        <v>1914</v>
      </c>
      <c r="F3764" s="156" t="n">
        <v>960818</v>
      </c>
      <c r="G3764" s="157" t="n">
        <v>501.99</v>
      </c>
      <c r="H3764" s="156" t="n">
        <v>1761</v>
      </c>
    </row>
    <row r="3765" ht="24" customHeight="1" s="113">
      <c r="A3765" s="158" t="n">
        <v>46183</v>
      </c>
      <c r="B3765" s="156" t="inlineStr">
        <is>
          <t>M057</t>
        </is>
      </c>
      <c r="C3765" s="156" t="inlineStr">
        <is>
          <t>BUCA2</t>
        </is>
      </c>
      <c r="D3765" s="156" t="inlineStr">
        <is>
          <t>ERTAN TEKİ</t>
        </is>
      </c>
      <c r="E3765" s="156" t="n">
        <v>0</v>
      </c>
      <c r="F3765" s="156" t="n">
        <v>0</v>
      </c>
      <c r="G3765" s="156" t="n">
        <v>0</v>
      </c>
      <c r="H3765" s="156" t="n">
        <v>0</v>
      </c>
    </row>
    <row r="3766" ht="48" customHeight="1" s="113">
      <c r="A3766" s="158" t="n">
        <v>46184</v>
      </c>
      <c r="B3766" s="156" t="inlineStr">
        <is>
          <t>M001</t>
        </is>
      </c>
      <c r="C3766" s="156" t="inlineStr">
        <is>
          <t>AKEVLER</t>
        </is>
      </c>
      <c r="D3766" s="156" t="inlineStr">
        <is>
          <t>ERTAN TEKİ</t>
        </is>
      </c>
      <c r="E3766" s="156" t="n">
        <v>1350</v>
      </c>
      <c r="F3766" s="156" t="n">
        <v>429813</v>
      </c>
      <c r="G3766" s="157" t="n">
        <v>318.38</v>
      </c>
      <c r="H3766" s="156" t="n">
        <v>1353</v>
      </c>
    </row>
    <row r="3767" ht="48" customHeight="1" s="113">
      <c r="A3767" s="158" t="n">
        <v>46184</v>
      </c>
      <c r="B3767" s="156" t="inlineStr">
        <is>
          <t>M002</t>
        </is>
      </c>
      <c r="C3767" s="156" t="inlineStr">
        <is>
          <t>AYDIN EFELER</t>
        </is>
      </c>
      <c r="D3767" s="156" t="inlineStr">
        <is>
          <t>CÜNEYT ÇIKRIKÇI - AYŞE AVCU</t>
        </is>
      </c>
      <c r="E3767" s="156" t="n">
        <v>2381</v>
      </c>
      <c r="F3767" s="156" t="n">
        <v>783628</v>
      </c>
      <c r="G3767" s="157" t="n">
        <v>329.12</v>
      </c>
      <c r="H3767" s="156" t="n">
        <v>2218</v>
      </c>
    </row>
    <row r="3768" ht="48" customHeight="1" s="113">
      <c r="A3768" s="158" t="n">
        <v>46184</v>
      </c>
      <c r="B3768" s="156" t="inlineStr">
        <is>
          <t>M003</t>
        </is>
      </c>
      <c r="C3768" s="156" t="inlineStr">
        <is>
          <t>AYDIN EFELER-2</t>
        </is>
      </c>
      <c r="D3768" s="156" t="inlineStr">
        <is>
          <t>CÜNEYT ÇIKRIKÇI - AYŞE AVCU</t>
        </is>
      </c>
      <c r="E3768" s="156" t="n">
        <v>1628</v>
      </c>
      <c r="F3768" s="156" t="n">
        <v>656304</v>
      </c>
      <c r="G3768" s="157" t="n">
        <v>403.14</v>
      </c>
      <c r="H3768" s="156" t="n">
        <v>1593</v>
      </c>
    </row>
    <row r="3769" ht="48" customHeight="1" s="113">
      <c r="A3769" s="158" t="n">
        <v>46184</v>
      </c>
      <c r="B3769" s="156" t="inlineStr">
        <is>
          <t>M004</t>
        </is>
      </c>
      <c r="C3769" s="156" t="inlineStr">
        <is>
          <t>AYDIN FATİH</t>
        </is>
      </c>
      <c r="D3769" s="156" t="inlineStr">
        <is>
          <t>CÜNEYT ÇIKRIKÇI - AYŞE AVCU</t>
        </is>
      </c>
      <c r="E3769" s="156" t="n">
        <v>1131</v>
      </c>
      <c r="F3769" s="156" t="n">
        <v>401555</v>
      </c>
      <c r="G3769" s="157" t="n">
        <v>355.04</v>
      </c>
      <c r="H3769" s="156" t="n">
        <v>1127</v>
      </c>
    </row>
    <row r="3770" ht="48" customHeight="1" s="113">
      <c r="A3770" s="158" t="n">
        <v>46184</v>
      </c>
      <c r="B3770" s="156" t="inlineStr">
        <is>
          <t>M005</t>
        </is>
      </c>
      <c r="C3770" s="156" t="inlineStr">
        <is>
          <t>AYDIN FATİH-2</t>
        </is>
      </c>
      <c r="D3770" s="156" t="inlineStr">
        <is>
          <t>CÜNEYT ÇIKRIKÇI - AYŞE AVCU</t>
        </is>
      </c>
      <c r="E3770" s="156" t="n">
        <v>1790</v>
      </c>
      <c r="F3770" s="156" t="n">
        <v>1064583</v>
      </c>
      <c r="G3770" s="157" t="n">
        <v>594.74</v>
      </c>
      <c r="H3770" s="156" t="n">
        <v>1879</v>
      </c>
    </row>
    <row r="3771" ht="48" customHeight="1" s="113">
      <c r="A3771" s="158" t="n">
        <v>46184</v>
      </c>
      <c r="B3771" s="156" t="inlineStr">
        <is>
          <t>M006</t>
        </is>
      </c>
      <c r="C3771" s="156" t="inlineStr">
        <is>
          <t>AYDIN GİRNE</t>
        </is>
      </c>
      <c r="D3771" s="156" t="inlineStr">
        <is>
          <t>CÜNEYT ÇIKRIKÇI - AYŞE AVCU</t>
        </is>
      </c>
      <c r="E3771" s="156" t="n">
        <v>1483</v>
      </c>
      <c r="F3771" s="156" t="n">
        <v>372178</v>
      </c>
      <c r="G3771" s="157" t="n">
        <v>250.96</v>
      </c>
      <c r="H3771" s="156" t="n">
        <v>1428</v>
      </c>
    </row>
    <row r="3772" ht="48" customHeight="1" s="113">
      <c r="A3772" s="158" t="n">
        <v>46184</v>
      </c>
      <c r="B3772" s="156" t="inlineStr">
        <is>
          <t>M007</t>
        </is>
      </c>
      <c r="C3772" s="156" t="inlineStr">
        <is>
          <t>AYDIN MİMARSİNAN</t>
        </is>
      </c>
      <c r="D3772" s="156" t="inlineStr">
        <is>
          <t>CÜNEYT ÇIKRIKÇI - AYŞE AVCU</t>
        </is>
      </c>
      <c r="E3772" s="156" t="n">
        <v>3821</v>
      </c>
      <c r="F3772" s="156" t="n">
        <v>963923</v>
      </c>
      <c r="G3772" s="157" t="n">
        <v>252.27</v>
      </c>
      <c r="H3772" s="156" t="n">
        <v>3444</v>
      </c>
    </row>
    <row r="3773" ht="24" customHeight="1" s="113">
      <c r="A3773" s="158" t="n">
        <v>46184</v>
      </c>
      <c r="B3773" s="156" t="inlineStr">
        <is>
          <t>M008</t>
        </is>
      </c>
      <c r="C3773" s="156" t="inlineStr">
        <is>
          <t>AYRANCILAR</t>
        </is>
      </c>
      <c r="D3773" s="156" t="inlineStr">
        <is>
          <t>CÜNEYT ÇIKRIKÇI - AYŞE AVCU</t>
        </is>
      </c>
      <c r="E3773" s="156" t="n">
        <v>3241</v>
      </c>
      <c r="F3773" s="156" t="n">
        <v>778063</v>
      </c>
      <c r="G3773" s="157" t="n">
        <v>240.07</v>
      </c>
      <c r="H3773" s="156" t="n">
        <v>3353</v>
      </c>
    </row>
    <row r="3774" ht="36" customHeight="1" s="113">
      <c r="A3774" s="158" t="n">
        <v>46184</v>
      </c>
      <c r="B3774" s="156" t="inlineStr">
        <is>
          <t>M009</t>
        </is>
      </c>
      <c r="C3774" s="156" t="inlineStr">
        <is>
          <t>BALÇOVA</t>
        </is>
      </c>
      <c r="D3774" s="156" t="inlineStr">
        <is>
          <t>ERTAN TEKİ</t>
        </is>
      </c>
      <c r="E3774" s="156" t="n">
        <v>2800</v>
      </c>
      <c r="F3774" s="156" t="n">
        <v>482295</v>
      </c>
      <c r="G3774" s="157" t="n">
        <v>172.25</v>
      </c>
      <c r="H3774" s="156" t="n">
        <v>2564</v>
      </c>
    </row>
    <row r="3775" ht="24" customHeight="1" s="113">
      <c r="A3775" s="158" t="n">
        <v>46184</v>
      </c>
      <c r="B3775" s="156" t="inlineStr">
        <is>
          <t>M010</t>
        </is>
      </c>
      <c r="C3775" s="156" t="inlineStr">
        <is>
          <t>BAYRAKLI</t>
        </is>
      </c>
      <c r="D3775" s="156" t="inlineStr">
        <is>
          <t>DERYA YARDIMCI</t>
        </is>
      </c>
      <c r="E3775" s="156" t="n">
        <v>2957</v>
      </c>
      <c r="F3775" s="156" t="n">
        <v>754480</v>
      </c>
      <c r="G3775" s="157" t="n">
        <v>255.15</v>
      </c>
      <c r="H3775" s="156" t="n">
        <v>2946</v>
      </c>
    </row>
    <row r="3776" ht="36" customHeight="1" s="113">
      <c r="A3776" s="158" t="n">
        <v>46184</v>
      </c>
      <c r="B3776" s="156" t="inlineStr">
        <is>
          <t>M011</t>
        </is>
      </c>
      <c r="C3776" s="156" t="inlineStr">
        <is>
          <t>BOZYAKA</t>
        </is>
      </c>
      <c r="D3776" s="156" t="inlineStr">
        <is>
          <t>ERTAN TEKİ</t>
        </is>
      </c>
      <c r="E3776" s="156" t="n">
        <v>1647</v>
      </c>
      <c r="F3776" s="156" t="n">
        <v>754429</v>
      </c>
      <c r="G3776" s="157" t="n">
        <v>458.06</v>
      </c>
      <c r="H3776" s="156" t="n">
        <v>1626</v>
      </c>
    </row>
    <row r="3777" ht="36" customHeight="1" s="113">
      <c r="A3777" s="158" t="n">
        <v>46184</v>
      </c>
      <c r="B3777" s="156" t="inlineStr">
        <is>
          <t>M012</t>
        </is>
      </c>
      <c r="C3777" s="156" t="inlineStr">
        <is>
          <t xml:space="preserve">BUCA </t>
        </is>
      </c>
      <c r="D3777" s="156" t="inlineStr">
        <is>
          <t>DERYA YARDIMCI</t>
        </is>
      </c>
      <c r="E3777" s="156" t="n">
        <v>1255</v>
      </c>
      <c r="F3777" s="156" t="n">
        <v>509635</v>
      </c>
      <c r="G3777" s="157" t="n">
        <v>406.08</v>
      </c>
      <c r="H3777" s="156" t="n">
        <v>1277</v>
      </c>
    </row>
    <row r="3778" ht="24" customHeight="1" s="113">
      <c r="A3778" s="158" t="n">
        <v>46184</v>
      </c>
      <c r="B3778" s="156" t="inlineStr">
        <is>
          <t>M013</t>
        </is>
      </c>
      <c r="C3778" s="156" t="inlineStr">
        <is>
          <t>DEDEBAŞI</t>
        </is>
      </c>
      <c r="D3778" s="156" t="inlineStr">
        <is>
          <t>DERYA YARDIMCI</t>
        </is>
      </c>
      <c r="E3778" s="156" t="n">
        <v>2571</v>
      </c>
      <c r="F3778" s="156" t="n">
        <v>1149306</v>
      </c>
      <c r="G3778" s="157" t="n">
        <v>447.03</v>
      </c>
      <c r="H3778" s="156" t="n">
        <v>2584</v>
      </c>
    </row>
    <row r="3779" ht="48" customHeight="1" s="113">
      <c r="A3779" s="158" t="n">
        <v>46184</v>
      </c>
      <c r="B3779" s="156" t="inlineStr">
        <is>
          <t>M014</t>
        </is>
      </c>
      <c r="C3779" s="156" t="inlineStr">
        <is>
          <t>ESKİİZMİR</t>
        </is>
      </c>
      <c r="D3779" s="156" t="inlineStr">
        <is>
          <t>ERTAN TEKİ</t>
        </is>
      </c>
      <c r="E3779" s="156" t="n">
        <v>2716</v>
      </c>
      <c r="F3779" s="156" t="n">
        <v>1133002</v>
      </c>
      <c r="G3779" s="157" t="n">
        <v>417.16</v>
      </c>
      <c r="H3779" s="156" t="n">
        <v>2870</v>
      </c>
    </row>
    <row r="3780" ht="48" customHeight="1" s="113">
      <c r="A3780" s="158" t="n">
        <v>46184</v>
      </c>
      <c r="B3780" s="156" t="inlineStr">
        <is>
          <t>M015</t>
        </is>
      </c>
      <c r="C3780" s="156" t="inlineStr">
        <is>
          <t>GAZİEMİR-1</t>
        </is>
      </c>
      <c r="D3780" s="156" t="inlineStr">
        <is>
          <t>ALİ ÇELİK</t>
        </is>
      </c>
      <c r="E3780" s="156" t="n">
        <v>2235</v>
      </c>
      <c r="F3780" s="156" t="n">
        <v>898212</v>
      </c>
      <c r="G3780" s="157" t="n">
        <v>401.88</v>
      </c>
      <c r="H3780" s="156" t="n">
        <v>2019</v>
      </c>
    </row>
    <row r="3781" ht="48" customHeight="1" s="113">
      <c r="A3781" s="158" t="n">
        <v>46184</v>
      </c>
      <c r="B3781" s="156" t="inlineStr">
        <is>
          <t>M016</t>
        </is>
      </c>
      <c r="C3781" s="156" t="inlineStr">
        <is>
          <t>GAZİEMİR-2</t>
        </is>
      </c>
      <c r="D3781" s="156" t="inlineStr">
        <is>
          <t>ALİ ÇELİK</t>
        </is>
      </c>
      <c r="E3781" s="156" t="n">
        <v>2557</v>
      </c>
      <c r="F3781" s="156" t="n">
        <v>862230</v>
      </c>
      <c r="G3781" s="157" t="n">
        <v>337.2</v>
      </c>
      <c r="H3781" s="156" t="n">
        <v>2746</v>
      </c>
    </row>
    <row r="3782" ht="48" customHeight="1" s="113">
      <c r="A3782" s="158" t="n">
        <v>46184</v>
      </c>
      <c r="B3782" s="156" t="inlineStr">
        <is>
          <t>M017</t>
        </is>
      </c>
      <c r="C3782" s="156" t="inlineStr">
        <is>
          <t>GAZİEMİR-3</t>
        </is>
      </c>
      <c r="D3782" s="156" t="inlineStr">
        <is>
          <t>ALİ ÇELİK</t>
        </is>
      </c>
      <c r="E3782" s="156" t="n">
        <v>1551</v>
      </c>
      <c r="F3782" s="156" t="n">
        <v>408947</v>
      </c>
      <c r="G3782" s="157" t="n">
        <v>263.67</v>
      </c>
      <c r="H3782" s="156" t="n">
        <v>1571</v>
      </c>
    </row>
    <row r="3783" ht="48" customHeight="1" s="113">
      <c r="A3783" s="158" t="n">
        <v>46184</v>
      </c>
      <c r="B3783" s="156" t="inlineStr">
        <is>
          <t>M018</t>
        </is>
      </c>
      <c r="C3783" s="156" t="inlineStr">
        <is>
          <t>GAZİEMİR-4</t>
        </is>
      </c>
      <c r="D3783" s="156" t="inlineStr">
        <is>
          <t>ALİ ÇELİK</t>
        </is>
      </c>
      <c r="E3783" s="156" t="n">
        <v>2209</v>
      </c>
      <c r="F3783" s="156" t="n">
        <v>809159</v>
      </c>
      <c r="G3783" s="157" t="n">
        <v>366.3</v>
      </c>
      <c r="H3783" s="156" t="n">
        <v>2063</v>
      </c>
    </row>
    <row r="3784" ht="48" customHeight="1" s="113">
      <c r="A3784" s="158" t="n">
        <v>46184</v>
      </c>
      <c r="B3784" s="156" t="inlineStr">
        <is>
          <t>M019</t>
        </is>
      </c>
      <c r="C3784" s="156" t="inlineStr">
        <is>
          <t>GAZİEMİR-5</t>
        </is>
      </c>
      <c r="D3784" s="156" t="inlineStr">
        <is>
          <t>ALİ ÇELİK</t>
        </is>
      </c>
      <c r="E3784" s="156" t="n">
        <v>2083</v>
      </c>
      <c r="F3784" s="156" t="n">
        <v>513721</v>
      </c>
      <c r="G3784" s="157" t="n">
        <v>246.63</v>
      </c>
      <c r="H3784" s="156" t="n">
        <v>1882</v>
      </c>
    </row>
    <row r="3785" ht="48" customHeight="1" s="113">
      <c r="A3785" s="158" t="n">
        <v>46184</v>
      </c>
      <c r="B3785" s="156" t="inlineStr">
        <is>
          <t>M020</t>
        </is>
      </c>
      <c r="C3785" s="156" t="inlineStr">
        <is>
          <t>GAZİEMİR-6</t>
        </is>
      </c>
      <c r="D3785" s="156" t="inlineStr">
        <is>
          <t>ALİ ÇELİK</t>
        </is>
      </c>
      <c r="E3785" s="156" t="n">
        <v>734</v>
      </c>
      <c r="F3785" s="156" t="n">
        <v>292064</v>
      </c>
      <c r="G3785" s="157" t="n">
        <v>397.91</v>
      </c>
      <c r="H3785" s="156" t="n">
        <v>681</v>
      </c>
    </row>
    <row r="3786" ht="36" customHeight="1" s="113">
      <c r="A3786" s="158" t="n">
        <v>46184</v>
      </c>
      <c r="B3786" s="156" t="inlineStr">
        <is>
          <t>M021</t>
        </is>
      </c>
      <c r="C3786" s="156" t="inlineStr">
        <is>
          <t>GAZİEMİR-7</t>
        </is>
      </c>
      <c r="D3786" s="156" t="inlineStr">
        <is>
          <t>ALİ ÇELİK</t>
        </is>
      </c>
      <c r="E3786" s="156" t="n">
        <v>3900</v>
      </c>
      <c r="F3786" s="156" t="n">
        <v>1111765</v>
      </c>
      <c r="G3786" s="157" t="n">
        <v>285.07</v>
      </c>
      <c r="H3786" s="156" t="n">
        <v>3882</v>
      </c>
    </row>
    <row r="3787" ht="24" customHeight="1" s="113">
      <c r="A3787" s="158" t="n">
        <v>46184</v>
      </c>
      <c r="B3787" s="156" t="inlineStr">
        <is>
          <t>M022</t>
        </is>
      </c>
      <c r="C3787" s="156" t="inlineStr">
        <is>
          <t>GEDİZ</t>
        </is>
      </c>
      <c r="D3787" s="156" t="inlineStr">
        <is>
          <t>DERYA YARDIMCI</t>
        </is>
      </c>
      <c r="E3787" s="156" t="n">
        <v>976</v>
      </c>
      <c r="F3787" s="156" t="n">
        <v>342809</v>
      </c>
      <c r="G3787" s="157" t="n">
        <v>351.24</v>
      </c>
      <c r="H3787" s="156" t="n">
        <v>974</v>
      </c>
    </row>
    <row r="3788" ht="36" customHeight="1" s="113">
      <c r="A3788" s="158" t="n">
        <v>46184</v>
      </c>
      <c r="B3788" s="156" t="inlineStr">
        <is>
          <t>M023</t>
        </is>
      </c>
      <c r="C3788" s="156" t="inlineStr">
        <is>
          <t>GÖZTEPE</t>
        </is>
      </c>
      <c r="D3788" s="156" t="inlineStr">
        <is>
          <t>ERTAN TEKİ</t>
        </is>
      </c>
      <c r="E3788" s="156" t="n">
        <v>2580</v>
      </c>
      <c r="F3788" s="156" t="n">
        <v>986899</v>
      </c>
      <c r="G3788" s="157" t="n">
        <v>382.52</v>
      </c>
      <c r="H3788" s="156" t="n">
        <v>2377</v>
      </c>
    </row>
    <row r="3789" ht="24" customHeight="1" s="113">
      <c r="A3789" s="158" t="n">
        <v>46184</v>
      </c>
      <c r="B3789" s="156" t="inlineStr">
        <is>
          <t>M024</t>
        </is>
      </c>
      <c r="C3789" s="156" t="inlineStr">
        <is>
          <t>GÜMÜŞPALA</t>
        </is>
      </c>
      <c r="D3789" s="156" t="inlineStr">
        <is>
          <t>DERYA YARDIMCI</t>
        </is>
      </c>
      <c r="E3789" s="156" t="n">
        <v>4238</v>
      </c>
      <c r="F3789" s="156" t="n">
        <v>2217584</v>
      </c>
      <c r="G3789" s="157" t="n">
        <v>523.26</v>
      </c>
      <c r="H3789" s="156" t="n">
        <v>4101</v>
      </c>
    </row>
    <row r="3790" ht="36" customHeight="1" s="113">
      <c r="A3790" s="158" t="n">
        <v>46184</v>
      </c>
      <c r="B3790" s="156" t="inlineStr">
        <is>
          <t>M025</t>
        </is>
      </c>
      <c r="C3790" s="156" t="inlineStr">
        <is>
          <t>HAL DEPO</t>
        </is>
      </c>
      <c r="D3790" s="156" t="inlineStr">
        <is>
          <t>HALİT BAŞDAŞ</t>
        </is>
      </c>
      <c r="E3790" s="156" t="n">
        <v>0</v>
      </c>
      <c r="F3790" s="156" t="n">
        <v>0</v>
      </c>
      <c r="G3790" s="156" t="n">
        <v>0</v>
      </c>
      <c r="H3790" s="156" t="n">
        <v>0</v>
      </c>
    </row>
    <row r="3791" ht="24" customHeight="1" s="113">
      <c r="A3791" s="158" t="n">
        <v>46184</v>
      </c>
      <c r="B3791" s="156" t="inlineStr">
        <is>
          <t>M026</t>
        </is>
      </c>
      <c r="C3791" s="156" t="inlineStr">
        <is>
          <t>HARMANDALI</t>
        </is>
      </c>
      <c r="D3791" s="156" t="inlineStr">
        <is>
          <t>DERYA YARDIMCI</t>
        </is>
      </c>
      <c r="E3791" s="156" t="n">
        <v>3820</v>
      </c>
      <c r="F3791" s="156" t="n">
        <v>1696005</v>
      </c>
      <c r="G3791" s="157" t="n">
        <v>443.98</v>
      </c>
      <c r="H3791" s="156" t="n">
        <v>4118</v>
      </c>
    </row>
    <row r="3792" ht="36" customHeight="1" s="113">
      <c r="A3792" s="158" t="n">
        <v>46184</v>
      </c>
      <c r="B3792" s="156" t="inlineStr">
        <is>
          <t>M027</t>
        </is>
      </c>
      <c r="C3792" s="156" t="inlineStr">
        <is>
          <t>HATAY</t>
        </is>
      </c>
      <c r="D3792" s="156" t="inlineStr">
        <is>
          <t>ERTAN TEKİ</t>
        </is>
      </c>
      <c r="E3792" s="156" t="n">
        <v>4018</v>
      </c>
      <c r="F3792" s="156" t="n">
        <v>1493746</v>
      </c>
      <c r="G3792" s="157" t="n">
        <v>371.76</v>
      </c>
      <c r="H3792" s="156" t="n">
        <v>3637</v>
      </c>
    </row>
    <row r="3793" ht="36" customHeight="1" s="113">
      <c r="A3793" s="158" t="n">
        <v>46184</v>
      </c>
      <c r="B3793" s="156" t="inlineStr">
        <is>
          <t>M028</t>
        </is>
      </c>
      <c r="C3793" s="156" t="inlineStr">
        <is>
          <t>KARŞIYAKA-1</t>
        </is>
      </c>
      <c r="D3793" s="156" t="inlineStr">
        <is>
          <t>DERYA YARDIMCI</t>
        </is>
      </c>
      <c r="E3793" s="156" t="n">
        <v>2723</v>
      </c>
      <c r="F3793" s="156" t="n">
        <v>1209237</v>
      </c>
      <c r="G3793" s="157" t="n">
        <v>444.08</v>
      </c>
      <c r="H3793" s="156" t="n">
        <v>2457</v>
      </c>
    </row>
    <row r="3794" ht="36" customHeight="1" s="113">
      <c r="A3794" s="158" t="n">
        <v>46184</v>
      </c>
      <c r="B3794" s="156" t="inlineStr">
        <is>
          <t>M029</t>
        </is>
      </c>
      <c r="C3794" s="156" t="inlineStr">
        <is>
          <t>KARŞIYAKA-2</t>
        </is>
      </c>
      <c r="D3794" s="156" t="inlineStr">
        <is>
          <t>DERYA YARDIMCI</t>
        </is>
      </c>
      <c r="E3794" s="156" t="n">
        <v>1358</v>
      </c>
      <c r="F3794" s="156" t="n">
        <v>394383</v>
      </c>
      <c r="G3794" s="157" t="n">
        <v>290.41</v>
      </c>
      <c r="H3794" s="156" t="n">
        <v>1430</v>
      </c>
    </row>
    <row r="3795" ht="48" customHeight="1" s="113">
      <c r="A3795" s="158" t="n">
        <v>46184</v>
      </c>
      <c r="B3795" s="156" t="inlineStr">
        <is>
          <t>M030</t>
        </is>
      </c>
      <c r="C3795" s="156" t="inlineStr">
        <is>
          <t>MANAVKUYU</t>
        </is>
      </c>
      <c r="D3795" s="156" t="inlineStr">
        <is>
          <t>DERYA YARDIMCI</t>
        </is>
      </c>
      <c r="E3795" s="156" t="n">
        <v>2071</v>
      </c>
      <c r="F3795" s="156" t="n">
        <v>499361</v>
      </c>
      <c r="G3795" s="157" t="n">
        <v>241.12</v>
      </c>
      <c r="H3795" s="156" t="n">
        <v>1929</v>
      </c>
    </row>
    <row r="3796" ht="36" customHeight="1" s="113">
      <c r="A3796" s="158" t="n">
        <v>46184</v>
      </c>
      <c r="B3796" s="156" t="inlineStr">
        <is>
          <t>M031</t>
        </is>
      </c>
      <c r="C3796" s="156" t="inlineStr">
        <is>
          <t>MENDERES</t>
        </is>
      </c>
      <c r="D3796" s="156" t="inlineStr">
        <is>
          <t>CÜNEYT ÇIKRIKÇI - AYŞE AVCU</t>
        </is>
      </c>
      <c r="E3796" s="156" t="n">
        <v>4076</v>
      </c>
      <c r="F3796" s="156" t="n">
        <v>873242</v>
      </c>
      <c r="G3796" s="157" t="n">
        <v>214.24</v>
      </c>
      <c r="H3796" s="156" t="n">
        <v>4206</v>
      </c>
    </row>
    <row r="3797" ht="41.25" customHeight="1" s="113">
      <c r="A3797" s="158" t="n">
        <v>46184</v>
      </c>
      <c r="B3797" s="156" t="inlineStr">
        <is>
          <t>M032</t>
        </is>
      </c>
      <c r="C3797" s="156" t="inlineStr">
        <is>
          <t>MENDERES DEPO</t>
        </is>
      </c>
      <c r="D3797" s="156" t="inlineStr">
        <is>
          <t>AYHAN DAŞDEMİR</t>
        </is>
      </c>
      <c r="E3797" s="156" t="n">
        <v>0</v>
      </c>
      <c r="F3797" s="156" t="n">
        <v>0</v>
      </c>
      <c r="G3797" s="156" t="n">
        <v>0</v>
      </c>
      <c r="H3797" s="156" t="n">
        <v>0</v>
      </c>
    </row>
    <row r="3798" ht="24" customHeight="1" s="113">
      <c r="A3798" s="158" t="n">
        <v>46184</v>
      </c>
      <c r="B3798" s="156" t="inlineStr">
        <is>
          <t>M033</t>
        </is>
      </c>
      <c r="C3798" s="156" t="inlineStr">
        <is>
          <t>MERKEZ</t>
        </is>
      </c>
      <c r="D3798" s="156" t="inlineStr">
        <is>
          <t>GENEL MÜDÜR</t>
        </is>
      </c>
      <c r="E3798" s="156" t="n">
        <v>0</v>
      </c>
      <c r="F3798" s="156" t="n">
        <v>0</v>
      </c>
      <c r="G3798" s="156" t="n">
        <v>0</v>
      </c>
      <c r="H3798" s="156" t="n">
        <v>0</v>
      </c>
    </row>
    <row r="3799" ht="36" customHeight="1" s="113">
      <c r="A3799" s="158" t="n">
        <v>46184</v>
      </c>
      <c r="B3799" s="156" t="inlineStr">
        <is>
          <t>M034</t>
        </is>
      </c>
      <c r="C3799" s="156" t="inlineStr">
        <is>
          <t>NARLIDERE</t>
        </is>
      </c>
      <c r="D3799" s="156" t="inlineStr">
        <is>
          <t>ERTAN TEKİ</t>
        </is>
      </c>
      <c r="E3799" s="156" t="n">
        <v>4058</v>
      </c>
      <c r="F3799" s="156" t="n">
        <v>935532</v>
      </c>
      <c r="G3799" s="157" t="n">
        <v>230.54</v>
      </c>
      <c r="H3799" s="156" t="n">
        <v>3876</v>
      </c>
    </row>
    <row r="3800" ht="24" customHeight="1" s="113">
      <c r="A3800" s="158" t="n">
        <v>46184</v>
      </c>
      <c r="B3800" s="156" t="inlineStr">
        <is>
          <t>M035</t>
        </is>
      </c>
      <c r="C3800" s="156" t="inlineStr">
        <is>
          <t>OSMANGAZİ</t>
        </is>
      </c>
      <c r="D3800" s="156" t="inlineStr">
        <is>
          <t>DERYA YARDIMCI</t>
        </is>
      </c>
      <c r="E3800" s="156" t="n">
        <v>3030</v>
      </c>
      <c r="F3800" s="156" t="n">
        <v>962008</v>
      </c>
      <c r="G3800" s="157" t="n">
        <v>317.49</v>
      </c>
      <c r="H3800" s="156" t="n">
        <v>3001</v>
      </c>
    </row>
    <row r="3801" ht="24" customHeight="1" s="113">
      <c r="A3801" s="158" t="n">
        <v>46184</v>
      </c>
      <c r="B3801" s="156" t="inlineStr">
        <is>
          <t>M036</t>
        </is>
      </c>
      <c r="C3801" s="156" t="inlineStr">
        <is>
          <t>POLİGON</t>
        </is>
      </c>
      <c r="D3801" s="156" t="inlineStr">
        <is>
          <t>ERTAN TEKİ</t>
        </is>
      </c>
      <c r="E3801" s="156" t="n">
        <v>1463</v>
      </c>
      <c r="F3801" s="156" t="n">
        <v>351202</v>
      </c>
      <c r="G3801" s="157" t="n">
        <v>240.06</v>
      </c>
      <c r="H3801" s="156" t="n">
        <v>1566</v>
      </c>
    </row>
    <row r="3802" ht="48" customHeight="1" s="113">
      <c r="A3802" s="158" t="n">
        <v>46184</v>
      </c>
      <c r="B3802" s="156" t="inlineStr">
        <is>
          <t>M037</t>
        </is>
      </c>
      <c r="C3802" s="156" t="inlineStr">
        <is>
          <t>SEFERİHİSAR</t>
        </is>
      </c>
      <c r="D3802" s="156" t="inlineStr">
        <is>
          <t>ERTAN TEKİ</t>
        </is>
      </c>
      <c r="E3802" s="156" t="n">
        <v>4256</v>
      </c>
      <c r="F3802" s="156" t="n">
        <v>1926831</v>
      </c>
      <c r="G3802" s="157" t="n">
        <v>452.73</v>
      </c>
      <c r="H3802" s="156" t="n">
        <v>4417</v>
      </c>
    </row>
    <row r="3803" ht="48" customHeight="1" s="113">
      <c r="A3803" s="158" t="n">
        <v>46184</v>
      </c>
      <c r="B3803" s="156" t="inlineStr">
        <is>
          <t>M038</t>
        </is>
      </c>
      <c r="C3803" s="156" t="inlineStr">
        <is>
          <t>TORBALI 1</t>
        </is>
      </c>
      <c r="D3803" s="156" t="inlineStr">
        <is>
          <t>CÜNEYT ÇIKRIKÇI - AYŞE AVCU</t>
        </is>
      </c>
      <c r="E3803" s="156" t="n">
        <v>1648</v>
      </c>
      <c r="F3803" s="156" t="n">
        <v>832947</v>
      </c>
      <c r="G3803" s="157" t="n">
        <v>505.43</v>
      </c>
      <c r="H3803" s="156" t="n">
        <v>1693</v>
      </c>
    </row>
    <row r="3804" ht="48" customHeight="1" s="113">
      <c r="A3804" s="158" t="n">
        <v>46184</v>
      </c>
      <c r="B3804" s="156" t="inlineStr">
        <is>
          <t>M039</t>
        </is>
      </c>
      <c r="C3804" s="156" t="inlineStr">
        <is>
          <t>TORBALI 2</t>
        </is>
      </c>
      <c r="D3804" s="156" t="inlineStr">
        <is>
          <t>CÜNEYT ÇIKRIKÇI - AYŞE AVCU</t>
        </is>
      </c>
      <c r="E3804" s="156" t="n">
        <v>3695</v>
      </c>
      <c r="F3804" s="156" t="n">
        <v>1284626</v>
      </c>
      <c r="G3804" s="157" t="n">
        <v>347.67</v>
      </c>
      <c r="H3804" s="156" t="n">
        <v>3603</v>
      </c>
    </row>
    <row r="3805" ht="48" customHeight="1" s="113">
      <c r="A3805" s="158" t="n">
        <v>46184</v>
      </c>
      <c r="B3805" s="156" t="inlineStr">
        <is>
          <t>M040</t>
        </is>
      </c>
      <c r="C3805" s="156" t="inlineStr">
        <is>
          <t>TORBALI 3</t>
        </is>
      </c>
      <c r="D3805" s="156" t="inlineStr">
        <is>
          <t>CÜNEYT ÇIKRIKÇI - AYŞE AVCU</t>
        </is>
      </c>
      <c r="E3805" s="156" t="n">
        <v>1978</v>
      </c>
      <c r="F3805" s="156" t="n">
        <v>618657</v>
      </c>
      <c r="G3805" s="157" t="n">
        <v>312.77</v>
      </c>
      <c r="H3805" s="156" t="n">
        <v>1836</v>
      </c>
    </row>
    <row r="3806" ht="48" customHeight="1" s="113">
      <c r="A3806" s="158" t="n">
        <v>46184</v>
      </c>
      <c r="B3806" s="156" t="inlineStr">
        <is>
          <t>M041</t>
        </is>
      </c>
      <c r="C3806" s="156" t="inlineStr">
        <is>
          <t>TORBALI 4</t>
        </is>
      </c>
      <c r="D3806" s="156" t="inlineStr">
        <is>
          <t>CÜNEYT ÇIKRIKÇI - AYŞE AVCU</t>
        </is>
      </c>
      <c r="E3806" s="156" t="n">
        <v>4185</v>
      </c>
      <c r="F3806" s="156" t="n">
        <v>2244937</v>
      </c>
      <c r="G3806" s="157" t="n">
        <v>536.42</v>
      </c>
      <c r="H3806" s="156" t="n">
        <v>3942</v>
      </c>
    </row>
    <row r="3807" ht="24" customHeight="1" s="113">
      <c r="A3807" s="158" t="n">
        <v>46184</v>
      </c>
      <c r="B3807" s="156" t="inlineStr">
        <is>
          <t>M042</t>
        </is>
      </c>
      <c r="C3807" s="156" t="inlineStr">
        <is>
          <t>TORBALI 5</t>
        </is>
      </c>
      <c r="D3807" s="156" t="inlineStr">
        <is>
          <t>CÜNEYT ÇIKRIKÇI - AYŞE AVCU</t>
        </is>
      </c>
      <c r="E3807" s="156" t="n">
        <v>3917</v>
      </c>
      <c r="F3807" s="156" t="n">
        <v>1273419</v>
      </c>
      <c r="G3807" s="157" t="n">
        <v>325.1</v>
      </c>
      <c r="H3807" s="156" t="n">
        <v>3626</v>
      </c>
    </row>
    <row r="3808" ht="36" customHeight="1" s="113">
      <c r="A3808" s="158" t="n">
        <v>46184</v>
      </c>
      <c r="B3808" s="156" t="inlineStr">
        <is>
          <t>M043</t>
        </is>
      </c>
      <c r="C3808" s="156" t="inlineStr">
        <is>
          <t>YAPICIOĞLU</t>
        </is>
      </c>
      <c r="D3808" s="156" t="inlineStr">
        <is>
          <t>ERTAN TEKİ</t>
        </is>
      </c>
      <c r="E3808" s="156" t="n">
        <v>1862</v>
      </c>
      <c r="F3808" s="156" t="n">
        <v>886915</v>
      </c>
      <c r="G3808" s="157" t="n">
        <v>476.32</v>
      </c>
      <c r="H3808" s="156" t="n">
        <v>1864</v>
      </c>
    </row>
    <row r="3809" ht="24" customHeight="1" s="113">
      <c r="A3809" s="158" t="n">
        <v>46184</v>
      </c>
      <c r="B3809" s="156" t="inlineStr">
        <is>
          <t>M044</t>
        </is>
      </c>
      <c r="C3809" s="156" t="inlineStr">
        <is>
          <t>YEŞİLOVA</t>
        </is>
      </c>
      <c r="D3809" s="156" t="inlineStr">
        <is>
          <t>DERYA YARDIMCI</t>
        </is>
      </c>
      <c r="E3809" s="156" t="n">
        <v>658</v>
      </c>
      <c r="F3809" s="156" t="n">
        <v>134066</v>
      </c>
      <c r="G3809" s="157" t="n">
        <v>203.75</v>
      </c>
      <c r="H3809" s="156" t="n">
        <v>612</v>
      </c>
    </row>
    <row r="3810" ht="36" customHeight="1" s="113">
      <c r="A3810" s="158" t="n">
        <v>46184</v>
      </c>
      <c r="B3810" s="156" t="inlineStr">
        <is>
          <t>M045</t>
        </is>
      </c>
      <c r="C3810" s="156" t="inlineStr">
        <is>
          <t>Z1  ET DEPO</t>
        </is>
      </c>
      <c r="D3810" s="156" t="inlineStr">
        <is>
          <t>FARUK MALKOÇ</t>
        </is>
      </c>
      <c r="E3810" s="156" t="n">
        <v>0</v>
      </c>
      <c r="F3810" s="156" t="n">
        <v>0</v>
      </c>
      <c r="G3810" s="156" t="n">
        <v>0</v>
      </c>
      <c r="H3810" s="156" t="n">
        <v>0</v>
      </c>
    </row>
    <row r="3811" ht="24" customHeight="1" s="113">
      <c r="A3811" s="158" t="n">
        <v>46184</v>
      </c>
      <c r="B3811" s="156" t="inlineStr">
        <is>
          <t>M046</t>
        </is>
      </c>
      <c r="C3811" s="156" t="inlineStr">
        <is>
          <t>ÇAMDİBİ</t>
        </is>
      </c>
      <c r="D3811" s="156" t="inlineStr">
        <is>
          <t>DERYA YARDIMCI</t>
        </is>
      </c>
      <c r="E3811" s="156" t="n">
        <v>2830</v>
      </c>
      <c r="F3811" s="156" t="n">
        <v>566561</v>
      </c>
      <c r="G3811" s="157" t="n">
        <v>200.2</v>
      </c>
      <c r="H3811" s="156" t="n">
        <v>2898</v>
      </c>
    </row>
    <row r="3812" ht="36" customHeight="1" s="113">
      <c r="A3812" s="158" t="n">
        <v>46184</v>
      </c>
      <c r="B3812" s="156" t="inlineStr">
        <is>
          <t>M047</t>
        </is>
      </c>
      <c r="C3812" s="156" t="inlineStr">
        <is>
          <t>ÇİFTLİK</t>
        </is>
      </c>
      <c r="D3812" s="156" t="inlineStr">
        <is>
          <t>CEBRAİL ÇİÇEK</t>
        </is>
      </c>
      <c r="E3812" s="156" t="n">
        <v>0</v>
      </c>
      <c r="F3812" s="156" t="n">
        <v>0</v>
      </c>
      <c r="G3812" s="156" t="n">
        <v>0</v>
      </c>
      <c r="H3812" s="156" t="n">
        <v>0</v>
      </c>
    </row>
    <row r="3813" ht="48" customHeight="1" s="113">
      <c r="A3813" s="158" t="n">
        <v>46184</v>
      </c>
      <c r="B3813" s="156" t="inlineStr">
        <is>
          <t>M048</t>
        </is>
      </c>
      <c r="C3813" s="156" t="inlineStr">
        <is>
          <t>ÇİĞLİ</t>
        </is>
      </c>
      <c r="D3813" s="156" t="inlineStr">
        <is>
          <t>DERYA YARDIMCI</t>
        </is>
      </c>
      <c r="E3813" s="156" t="n">
        <v>2808</v>
      </c>
      <c r="F3813" s="156" t="n">
        <v>586435</v>
      </c>
      <c r="G3813" s="157" t="n">
        <v>208.84</v>
      </c>
      <c r="H3813" s="156" t="n">
        <v>2862</v>
      </c>
    </row>
    <row r="3814" ht="24" customHeight="1" s="113">
      <c r="A3814" s="158" t="n">
        <v>46184</v>
      </c>
      <c r="B3814" s="156" t="inlineStr">
        <is>
          <t>M049</t>
        </is>
      </c>
      <c r="C3814" s="156" t="inlineStr">
        <is>
          <t>ÖZDERE</t>
        </is>
      </c>
      <c r="D3814" s="156" t="inlineStr">
        <is>
          <t>CÜNEYT ÇIKRIKÇI - AYŞE AVCU</t>
        </is>
      </c>
      <c r="E3814" s="156" t="n">
        <v>966</v>
      </c>
      <c r="F3814" s="156" t="n">
        <v>335041</v>
      </c>
      <c r="G3814" s="157" t="n">
        <v>346.83</v>
      </c>
      <c r="H3814" s="156" t="n">
        <v>927</v>
      </c>
    </row>
    <row r="3815" ht="24" customHeight="1" s="113">
      <c r="A3815" s="158" t="n">
        <v>46184</v>
      </c>
      <c r="B3815" s="156" t="inlineStr">
        <is>
          <t>M050</t>
        </is>
      </c>
      <c r="C3815" s="156" t="inlineStr">
        <is>
          <t>İZMİRSPOR</t>
        </is>
      </c>
      <c r="D3815" s="156" t="inlineStr">
        <is>
          <t>ERTAN TEKİ</t>
        </is>
      </c>
      <c r="E3815" s="156" t="n">
        <v>4048</v>
      </c>
      <c r="F3815" s="156" t="n">
        <v>1905892</v>
      </c>
      <c r="G3815" s="157" t="n">
        <v>470.82</v>
      </c>
      <c r="H3815" s="156" t="n">
        <v>3681</v>
      </c>
    </row>
    <row r="3816" ht="36" customHeight="1" s="113">
      <c r="A3816" s="158" t="n">
        <v>46184</v>
      </c>
      <c r="B3816" s="156" t="inlineStr">
        <is>
          <t>M051</t>
        </is>
      </c>
      <c r="C3816" s="156" t="inlineStr">
        <is>
          <t>ŞİRİNYER</t>
        </is>
      </c>
      <c r="D3816" s="156" t="inlineStr">
        <is>
          <t>ERTAN TEKİ</t>
        </is>
      </c>
      <c r="E3816" s="156" t="n">
        <v>817</v>
      </c>
      <c r="F3816" s="156" t="n">
        <v>384195</v>
      </c>
      <c r="G3816" s="157" t="n">
        <v>470.25</v>
      </c>
      <c r="H3816" s="156" t="n">
        <v>755</v>
      </c>
    </row>
    <row r="3817" ht="36" customHeight="1" s="113">
      <c r="A3817" s="158" t="n">
        <v>46184</v>
      </c>
      <c r="B3817" s="156" t="inlineStr">
        <is>
          <t>M052</t>
        </is>
      </c>
      <c r="C3817" s="156" t="inlineStr">
        <is>
          <t>ŞİRİNYER 2</t>
        </is>
      </c>
      <c r="D3817" s="156" t="inlineStr">
        <is>
          <t>DERYA YARDIMCI</t>
        </is>
      </c>
      <c r="E3817" s="156" t="n">
        <v>1642</v>
      </c>
      <c r="F3817" s="156" t="n">
        <v>837117</v>
      </c>
      <c r="G3817" s="157" t="n">
        <v>509.82</v>
      </c>
      <c r="H3817" s="156" t="n">
        <v>1605</v>
      </c>
    </row>
    <row r="3818" ht="24" customHeight="1" s="113">
      <c r="A3818" s="158" t="n">
        <v>46184</v>
      </c>
      <c r="B3818" s="156" t="inlineStr">
        <is>
          <t>M057</t>
        </is>
      </c>
      <c r="C3818" s="156" t="inlineStr">
        <is>
          <t>BUCA2</t>
        </is>
      </c>
      <c r="D3818" s="156" t="inlineStr">
        <is>
          <t>ERTAN TEKİ</t>
        </is>
      </c>
      <c r="E3818" s="156" t="n">
        <v>0</v>
      </c>
      <c r="F3818" s="156" t="n">
        <v>0</v>
      </c>
      <c r="G3818" s="156" t="n">
        <v>0</v>
      </c>
      <c r="H3818" s="156" t="n">
        <v>0</v>
      </c>
    </row>
    <row r="3819" ht="24" customHeight="1" s="113">
      <c r="A3819" s="158" t="n">
        <v>46185</v>
      </c>
      <c r="B3819" s="156" t="inlineStr">
        <is>
          <t>M001</t>
        </is>
      </c>
      <c r="C3819" s="156" t="inlineStr">
        <is>
          <t>AKEVLER</t>
        </is>
      </c>
      <c r="D3819" s="156" t="inlineStr">
        <is>
          <t>ERTAN TEKİ</t>
        </is>
      </c>
      <c r="E3819" s="156" t="n">
        <v>991</v>
      </c>
      <c r="F3819" s="156" t="n">
        <v>362861</v>
      </c>
      <c r="G3819" s="157" t="n">
        <v>366.16</v>
      </c>
      <c r="H3819" s="156" t="n">
        <v>1000</v>
      </c>
    </row>
    <row r="3820" ht="24" customHeight="1" s="113">
      <c r="A3820" s="158" t="n">
        <v>46185</v>
      </c>
      <c r="B3820" s="156" t="inlineStr">
        <is>
          <t>M002</t>
        </is>
      </c>
      <c r="C3820" s="156" t="inlineStr">
        <is>
          <t>AYDIN EFELER</t>
        </is>
      </c>
      <c r="D3820" s="156" t="inlineStr">
        <is>
          <t>CÜNEYT ÇIKRIKÇI - AYŞE AVCU</t>
        </is>
      </c>
      <c r="E3820" s="156" t="n">
        <v>2131</v>
      </c>
      <c r="F3820" s="156" t="n">
        <v>662309</v>
      </c>
      <c r="G3820" s="157" t="n">
        <v>310.8</v>
      </c>
      <c r="H3820" s="156" t="n">
        <v>1984</v>
      </c>
    </row>
    <row r="3821" ht="54.75" customHeight="1" s="113">
      <c r="A3821" s="158" t="n">
        <v>46185</v>
      </c>
      <c r="B3821" s="156" t="inlineStr">
        <is>
          <t>M003</t>
        </is>
      </c>
      <c r="C3821" s="156" t="inlineStr">
        <is>
          <t>AYDIN EFELER-2</t>
        </is>
      </c>
      <c r="D3821" s="156" t="inlineStr">
        <is>
          <t>CÜNEYT ÇIKRIKÇI - AYŞE AVCU</t>
        </is>
      </c>
      <c r="E3821" s="156" t="n">
        <v>1415</v>
      </c>
      <c r="F3821" s="156" t="n">
        <v>555487</v>
      </c>
      <c r="G3821" s="157" t="n">
        <v>392.57</v>
      </c>
      <c r="H3821" s="156" t="n">
        <v>1445</v>
      </c>
    </row>
    <row r="3822" ht="24" customHeight="1" s="113">
      <c r="A3822" s="158" t="n">
        <v>46185</v>
      </c>
      <c r="B3822" s="156" t="inlineStr">
        <is>
          <t>M004</t>
        </is>
      </c>
      <c r="C3822" s="156" t="inlineStr">
        <is>
          <t>AYDIN FATİH</t>
        </is>
      </c>
      <c r="D3822" s="156" t="inlineStr">
        <is>
          <t>CÜNEYT ÇIKRIKÇI - AYŞE AVCU</t>
        </is>
      </c>
      <c r="E3822" s="156" t="n">
        <v>1248</v>
      </c>
      <c r="F3822" s="156" t="n">
        <v>440450</v>
      </c>
      <c r="G3822" s="157" t="n">
        <v>352.92</v>
      </c>
      <c r="H3822" s="156" t="n">
        <v>1303</v>
      </c>
    </row>
    <row r="3823" ht="48" customHeight="1" s="113">
      <c r="A3823" s="158" t="n">
        <v>46185</v>
      </c>
      <c r="B3823" s="156" t="inlineStr">
        <is>
          <t>M005</t>
        </is>
      </c>
      <c r="C3823" s="156" t="inlineStr">
        <is>
          <t>AYDIN FATİH-2</t>
        </is>
      </c>
      <c r="D3823" s="156" t="inlineStr">
        <is>
          <t>CÜNEYT ÇIKRIKÇI - AYŞE AVCU</t>
        </is>
      </c>
      <c r="E3823" s="156" t="n">
        <v>1604</v>
      </c>
      <c r="F3823" s="156" t="n">
        <v>920934</v>
      </c>
      <c r="G3823" s="157" t="n">
        <v>574.15</v>
      </c>
      <c r="H3823" s="156" t="n">
        <v>1606</v>
      </c>
    </row>
    <row r="3824" ht="48" customHeight="1" s="113">
      <c r="A3824" s="158" t="n">
        <v>46185</v>
      </c>
      <c r="B3824" s="156" t="inlineStr">
        <is>
          <t>M006</t>
        </is>
      </c>
      <c r="C3824" s="156" t="inlineStr">
        <is>
          <t>AYDIN GİRNE</t>
        </is>
      </c>
      <c r="D3824" s="156" t="inlineStr">
        <is>
          <t>CÜNEYT ÇIKRIKÇI - AYŞE AVCU</t>
        </is>
      </c>
      <c r="E3824" s="156" t="n">
        <v>1581</v>
      </c>
      <c r="F3824" s="156" t="n">
        <v>407557</v>
      </c>
      <c r="G3824" s="157" t="n">
        <v>257.78</v>
      </c>
      <c r="H3824" s="156" t="n">
        <v>1556</v>
      </c>
    </row>
    <row r="3825" ht="48" customHeight="1" s="113">
      <c r="A3825" s="158" t="n">
        <v>46185</v>
      </c>
      <c r="B3825" s="156" t="inlineStr">
        <is>
          <t>M007</t>
        </is>
      </c>
      <c r="C3825" s="156" t="inlineStr">
        <is>
          <t>AYDIN MİMARSİNAN</t>
        </is>
      </c>
      <c r="D3825" s="156" t="inlineStr">
        <is>
          <t>CÜNEYT ÇIKRIKÇI - AYŞE AVCU</t>
        </is>
      </c>
      <c r="E3825" s="156" t="n">
        <v>4076</v>
      </c>
      <c r="F3825" s="156" t="n">
        <v>892695</v>
      </c>
      <c r="G3825" s="157" t="n">
        <v>219.01</v>
      </c>
      <c r="H3825" s="156" t="n">
        <v>4155</v>
      </c>
    </row>
    <row r="3826" ht="48" customHeight="1" s="113">
      <c r="A3826" s="158" t="n">
        <v>46185</v>
      </c>
      <c r="B3826" s="156" t="inlineStr">
        <is>
          <t>M008</t>
        </is>
      </c>
      <c r="C3826" s="156" t="inlineStr">
        <is>
          <t>AYRANCILAR</t>
        </is>
      </c>
      <c r="D3826" s="156" t="inlineStr">
        <is>
          <t>CÜNEYT ÇIKRIKÇI - AYŞE AVCU</t>
        </is>
      </c>
      <c r="E3826" s="156" t="n">
        <v>3060</v>
      </c>
      <c r="F3826" s="156" t="n">
        <v>673746</v>
      </c>
      <c r="G3826" s="157" t="n">
        <v>220.18</v>
      </c>
      <c r="H3826" s="156" t="n">
        <v>3013</v>
      </c>
    </row>
    <row r="3827" ht="48" customHeight="1" s="113">
      <c r="A3827" s="158" t="n">
        <v>46185</v>
      </c>
      <c r="B3827" s="156" t="inlineStr">
        <is>
          <t>M009</t>
        </is>
      </c>
      <c r="C3827" s="156" t="inlineStr">
        <is>
          <t>BALÇOVA</t>
        </is>
      </c>
      <c r="D3827" s="156" t="inlineStr">
        <is>
          <t>ERTAN TEKİ</t>
        </is>
      </c>
      <c r="E3827" s="156" t="n">
        <v>2585</v>
      </c>
      <c r="F3827" s="156" t="n">
        <v>532298</v>
      </c>
      <c r="G3827" s="157" t="n">
        <v>205.92</v>
      </c>
      <c r="H3827" s="156" t="n">
        <v>2727</v>
      </c>
    </row>
    <row r="3828" ht="48" customHeight="1" s="113">
      <c r="A3828" s="158" t="n">
        <v>46185</v>
      </c>
      <c r="B3828" s="156" t="inlineStr">
        <is>
          <t>M010</t>
        </is>
      </c>
      <c r="C3828" s="156" t="inlineStr">
        <is>
          <t>BAYRAKLI</t>
        </is>
      </c>
      <c r="D3828" s="156" t="inlineStr">
        <is>
          <t>DERYA YARDIMCI</t>
        </is>
      </c>
      <c r="E3828" s="156" t="n">
        <v>3779</v>
      </c>
      <c r="F3828" s="156" t="n">
        <v>1121498</v>
      </c>
      <c r="G3828" s="157" t="n">
        <v>296.77</v>
      </c>
      <c r="H3828" s="156" t="n">
        <v>4012</v>
      </c>
    </row>
    <row r="3829" ht="48" customHeight="1" s="113">
      <c r="A3829" s="158" t="n">
        <v>46185</v>
      </c>
      <c r="B3829" s="156" t="inlineStr">
        <is>
          <t>M011</t>
        </is>
      </c>
      <c r="C3829" s="156" t="inlineStr">
        <is>
          <t>BOZYAKA</t>
        </is>
      </c>
      <c r="D3829" s="156" t="inlineStr">
        <is>
          <t>ERTAN TEKİ</t>
        </is>
      </c>
      <c r="E3829" s="156" t="n">
        <v>2218</v>
      </c>
      <c r="F3829" s="156" t="n">
        <v>880433</v>
      </c>
      <c r="G3829" s="157" t="n">
        <v>396.95</v>
      </c>
      <c r="H3829" s="156" t="n">
        <v>2091</v>
      </c>
    </row>
    <row r="3830" ht="24" customHeight="1" s="113">
      <c r="A3830" s="158" t="n">
        <v>46185</v>
      </c>
      <c r="B3830" s="156" t="inlineStr">
        <is>
          <t>M012</t>
        </is>
      </c>
      <c r="C3830" s="156" t="inlineStr">
        <is>
          <t xml:space="preserve">BUCA </t>
        </is>
      </c>
      <c r="D3830" s="156" t="inlineStr">
        <is>
          <t>DERYA YARDIMCI</t>
        </is>
      </c>
      <c r="E3830" s="156" t="n">
        <v>1117</v>
      </c>
      <c r="F3830" s="156" t="n">
        <v>485004</v>
      </c>
      <c r="G3830" s="157" t="n">
        <v>434.2</v>
      </c>
      <c r="H3830" s="156" t="n">
        <v>1135</v>
      </c>
    </row>
    <row r="3831" ht="36" customHeight="1" s="113">
      <c r="A3831" s="158" t="n">
        <v>46185</v>
      </c>
      <c r="B3831" s="156" t="inlineStr">
        <is>
          <t>M013</t>
        </is>
      </c>
      <c r="C3831" s="156" t="inlineStr">
        <is>
          <t>DEDEBAŞI</t>
        </is>
      </c>
      <c r="D3831" s="156" t="inlineStr">
        <is>
          <t>DERYA YARDIMCI</t>
        </is>
      </c>
      <c r="E3831" s="156" t="n">
        <v>2729</v>
      </c>
      <c r="F3831" s="156" t="n">
        <v>1195995</v>
      </c>
      <c r="G3831" s="157" t="n">
        <v>438.25</v>
      </c>
      <c r="H3831" s="156" t="n">
        <v>2608</v>
      </c>
    </row>
    <row r="3832" ht="24" customHeight="1" s="113">
      <c r="A3832" s="158" t="n">
        <v>46185</v>
      </c>
      <c r="B3832" s="156" t="inlineStr">
        <is>
          <t>M014</t>
        </is>
      </c>
      <c r="C3832" s="156" t="inlineStr">
        <is>
          <t>ESKİİZMİR</t>
        </is>
      </c>
      <c r="D3832" s="156" t="inlineStr">
        <is>
          <t>ERTAN TEKİ</t>
        </is>
      </c>
      <c r="E3832" s="156" t="n">
        <v>2320</v>
      </c>
      <c r="F3832" s="156" t="n">
        <v>1013080</v>
      </c>
      <c r="G3832" s="157" t="n">
        <v>436.67</v>
      </c>
      <c r="H3832" s="156" t="n">
        <v>2318</v>
      </c>
    </row>
    <row r="3833" ht="36" customHeight="1" s="113">
      <c r="A3833" s="158" t="n">
        <v>46185</v>
      </c>
      <c r="B3833" s="156" t="inlineStr">
        <is>
          <t>M015</t>
        </is>
      </c>
      <c r="C3833" s="156" t="inlineStr">
        <is>
          <t>GAZİEMİR-1</t>
        </is>
      </c>
      <c r="D3833" s="156" t="inlineStr">
        <is>
          <t>ALİ ÇELİK</t>
        </is>
      </c>
      <c r="E3833" s="156" t="n">
        <v>1890</v>
      </c>
      <c r="F3833" s="156" t="n">
        <v>690761</v>
      </c>
      <c r="G3833" s="157" t="n">
        <v>365.48</v>
      </c>
      <c r="H3833" s="156" t="n">
        <v>1950</v>
      </c>
    </row>
    <row r="3834" ht="36" customHeight="1" s="113">
      <c r="A3834" s="158" t="n">
        <v>46185</v>
      </c>
      <c r="B3834" s="156" t="inlineStr">
        <is>
          <t>M016</t>
        </is>
      </c>
      <c r="C3834" s="156" t="inlineStr">
        <is>
          <t>GAZİEMİR-2</t>
        </is>
      </c>
      <c r="D3834" s="156" t="inlineStr">
        <is>
          <t>ALİ ÇELİK</t>
        </is>
      </c>
      <c r="E3834" s="156" t="n">
        <v>2970</v>
      </c>
      <c r="F3834" s="156" t="n">
        <v>919473</v>
      </c>
      <c r="G3834" s="157" t="n">
        <v>309.59</v>
      </c>
      <c r="H3834" s="156" t="n">
        <v>3039</v>
      </c>
    </row>
    <row r="3835" ht="24" customHeight="1" s="113">
      <c r="A3835" s="158" t="n">
        <v>46185</v>
      </c>
      <c r="B3835" s="156" t="inlineStr">
        <is>
          <t>M017</t>
        </is>
      </c>
      <c r="C3835" s="156" t="inlineStr">
        <is>
          <t>GAZİEMİR-3</t>
        </is>
      </c>
      <c r="D3835" s="156" t="inlineStr">
        <is>
          <t>ALİ ÇELİK</t>
        </is>
      </c>
      <c r="E3835" s="156" t="n">
        <v>1846</v>
      </c>
      <c r="F3835" s="156" t="n">
        <v>584395</v>
      </c>
      <c r="G3835" s="157" t="n">
        <v>316.57</v>
      </c>
      <c r="H3835" s="156" t="n">
        <v>1813</v>
      </c>
    </row>
    <row r="3836" ht="48" customHeight="1" s="113">
      <c r="A3836" s="158" t="n">
        <v>46185</v>
      </c>
      <c r="B3836" s="156" t="inlineStr">
        <is>
          <t>M018</t>
        </is>
      </c>
      <c r="C3836" s="156" t="inlineStr">
        <is>
          <t>GAZİEMİR-4</t>
        </is>
      </c>
      <c r="D3836" s="156" t="inlineStr">
        <is>
          <t>ALİ ÇELİK</t>
        </is>
      </c>
      <c r="E3836" s="156" t="n">
        <v>2119</v>
      </c>
      <c r="F3836" s="156" t="n">
        <v>799056</v>
      </c>
      <c r="G3836" s="157" t="n">
        <v>377.09</v>
      </c>
      <c r="H3836" s="156" t="n">
        <v>1924</v>
      </c>
    </row>
    <row r="3837" ht="48" customHeight="1" s="113">
      <c r="A3837" s="158" t="n">
        <v>46185</v>
      </c>
      <c r="B3837" s="156" t="inlineStr">
        <is>
          <t>M019</t>
        </is>
      </c>
      <c r="C3837" s="156" t="inlineStr">
        <is>
          <t>GAZİEMİR-5</t>
        </is>
      </c>
      <c r="D3837" s="156" t="inlineStr">
        <is>
          <t>ALİ ÇELİK</t>
        </is>
      </c>
      <c r="E3837" s="156" t="n">
        <v>1947</v>
      </c>
      <c r="F3837" s="156" t="n">
        <v>499081</v>
      </c>
      <c r="G3837" s="157" t="n">
        <v>256.33</v>
      </c>
      <c r="H3837" s="156" t="n">
        <v>1861</v>
      </c>
    </row>
    <row r="3838" ht="48" customHeight="1" s="113">
      <c r="A3838" s="158" t="n">
        <v>46185</v>
      </c>
      <c r="B3838" s="156" t="inlineStr">
        <is>
          <t>M020</t>
        </is>
      </c>
      <c r="C3838" s="156" t="inlineStr">
        <is>
          <t>GAZİEMİR-6</t>
        </is>
      </c>
      <c r="D3838" s="156" t="inlineStr">
        <is>
          <t>ALİ ÇELİK</t>
        </is>
      </c>
      <c r="E3838" s="156" t="n">
        <v>748</v>
      </c>
      <c r="F3838" s="156" t="n">
        <v>296845</v>
      </c>
      <c r="G3838" s="157" t="n">
        <v>396.85</v>
      </c>
      <c r="H3838" s="156" t="n">
        <v>760</v>
      </c>
    </row>
    <row r="3839" ht="48" customHeight="1" s="113">
      <c r="A3839" s="158" t="n">
        <v>46185</v>
      </c>
      <c r="B3839" s="156" t="inlineStr">
        <is>
          <t>M021</t>
        </is>
      </c>
      <c r="C3839" s="156" t="inlineStr">
        <is>
          <t>GAZİEMİR-7</t>
        </is>
      </c>
      <c r="D3839" s="156" t="inlineStr">
        <is>
          <t>ALİ ÇELİK</t>
        </is>
      </c>
      <c r="E3839" s="156" t="n">
        <v>4091</v>
      </c>
      <c r="F3839" s="156" t="n">
        <v>1077057</v>
      </c>
      <c r="G3839" s="157" t="n">
        <v>263.27</v>
      </c>
      <c r="H3839" s="156" t="n">
        <v>4068</v>
      </c>
    </row>
    <row r="3840" ht="48" customHeight="1" s="113">
      <c r="A3840" s="158" t="n">
        <v>46185</v>
      </c>
      <c r="B3840" s="156" t="inlineStr">
        <is>
          <t>M022</t>
        </is>
      </c>
      <c r="C3840" s="156" t="inlineStr">
        <is>
          <t>GEDİZ</t>
        </is>
      </c>
      <c r="D3840" s="156" t="inlineStr">
        <is>
          <t>DERYA YARDIMCI</t>
        </is>
      </c>
      <c r="E3840" s="156" t="n">
        <v>1035</v>
      </c>
      <c r="F3840" s="156" t="n">
        <v>383598</v>
      </c>
      <c r="G3840" s="157" t="n">
        <v>370.63</v>
      </c>
      <c r="H3840" s="156" t="n">
        <v>986</v>
      </c>
    </row>
    <row r="3841" ht="48" customHeight="1" s="113">
      <c r="A3841" s="158" t="n">
        <v>46185</v>
      </c>
      <c r="B3841" s="156" t="inlineStr">
        <is>
          <t>M023</t>
        </is>
      </c>
      <c r="C3841" s="156" t="inlineStr">
        <is>
          <t>GÖZTEPE</t>
        </is>
      </c>
      <c r="D3841" s="156" t="inlineStr">
        <is>
          <t>ERTAN TEKİ</t>
        </is>
      </c>
      <c r="E3841" s="156" t="n">
        <v>3166</v>
      </c>
      <c r="F3841" s="156" t="n">
        <v>1213439</v>
      </c>
      <c r="G3841" s="157" t="n">
        <v>383.27</v>
      </c>
      <c r="H3841" s="156" t="n">
        <v>2930</v>
      </c>
    </row>
    <row r="3842" ht="48" customHeight="1" s="113">
      <c r="A3842" s="158" t="n">
        <v>46185</v>
      </c>
      <c r="B3842" s="156" t="inlineStr">
        <is>
          <t>M024</t>
        </is>
      </c>
      <c r="C3842" s="156" t="inlineStr">
        <is>
          <t>GÜMÜŞPALA</t>
        </is>
      </c>
      <c r="D3842" s="156" t="inlineStr">
        <is>
          <t>DERYA YARDIMCI</t>
        </is>
      </c>
      <c r="E3842" s="156" t="n">
        <v>3996</v>
      </c>
      <c r="F3842" s="156" t="n">
        <v>1697211</v>
      </c>
      <c r="G3842" s="157" t="n">
        <v>424.73</v>
      </c>
      <c r="H3842" s="156" t="n">
        <v>3971</v>
      </c>
    </row>
    <row r="3843" ht="36" customHeight="1" s="113">
      <c r="A3843" s="158" t="n">
        <v>46185</v>
      </c>
      <c r="B3843" s="156" t="inlineStr">
        <is>
          <t>M025</t>
        </is>
      </c>
      <c r="C3843" s="156" t="inlineStr">
        <is>
          <t>HAL DEPO</t>
        </is>
      </c>
      <c r="D3843" s="156" t="inlineStr">
        <is>
          <t>HALİT BAŞDAŞ</t>
        </is>
      </c>
      <c r="E3843" s="156" t="n">
        <v>0</v>
      </c>
      <c r="F3843" s="156" t="n">
        <v>0</v>
      </c>
      <c r="G3843" s="156" t="n">
        <v>0</v>
      </c>
      <c r="H3843" s="156" t="n">
        <v>0</v>
      </c>
    </row>
    <row r="3844" ht="24" customHeight="1" s="113">
      <c r="A3844" s="158" t="n">
        <v>46185</v>
      </c>
      <c r="B3844" s="156" t="inlineStr">
        <is>
          <t>M026</t>
        </is>
      </c>
      <c r="C3844" s="156" t="inlineStr">
        <is>
          <t>HARMANDALI</t>
        </is>
      </c>
      <c r="D3844" s="156" t="inlineStr">
        <is>
          <t>DERYA YARDIMCI</t>
        </is>
      </c>
      <c r="E3844" s="156" t="n">
        <v>2823</v>
      </c>
      <c r="F3844" s="156" t="n">
        <v>1015285</v>
      </c>
      <c r="G3844" s="157" t="n">
        <v>359.65</v>
      </c>
      <c r="H3844" s="156" t="n">
        <v>2827</v>
      </c>
    </row>
    <row r="3845" ht="36" customHeight="1" s="113">
      <c r="A3845" s="158" t="n">
        <v>46185</v>
      </c>
      <c r="B3845" s="156" t="inlineStr">
        <is>
          <t>M027</t>
        </is>
      </c>
      <c r="C3845" s="156" t="inlineStr">
        <is>
          <t>HATAY</t>
        </is>
      </c>
      <c r="D3845" s="156" t="inlineStr">
        <is>
          <t>ERTAN TEKİ</t>
        </is>
      </c>
      <c r="E3845" s="156" t="n">
        <v>4034</v>
      </c>
      <c r="F3845" s="156" t="n">
        <v>1400370</v>
      </c>
      <c r="G3845" s="157" t="n">
        <v>347.14</v>
      </c>
      <c r="H3845" s="156" t="n">
        <v>4267</v>
      </c>
    </row>
    <row r="3846" ht="24" customHeight="1" s="113">
      <c r="A3846" s="158" t="n">
        <v>46185</v>
      </c>
      <c r="B3846" s="156" t="inlineStr">
        <is>
          <t>M028</t>
        </is>
      </c>
      <c r="C3846" s="156" t="inlineStr">
        <is>
          <t>KARŞIYAKA-1</t>
        </is>
      </c>
      <c r="D3846" s="156" t="inlineStr">
        <is>
          <t>DERYA YARDIMCI</t>
        </is>
      </c>
      <c r="E3846" s="156" t="n">
        <v>3103</v>
      </c>
      <c r="F3846" s="156" t="n">
        <v>1378116</v>
      </c>
      <c r="G3846" s="157" t="n">
        <v>444.12</v>
      </c>
      <c r="H3846" s="156" t="n">
        <v>2909</v>
      </c>
    </row>
    <row r="3847" ht="36" customHeight="1" s="113">
      <c r="A3847" s="158" t="n">
        <v>46185</v>
      </c>
      <c r="B3847" s="156" t="inlineStr">
        <is>
          <t>M029</t>
        </is>
      </c>
      <c r="C3847" s="156" t="inlineStr">
        <is>
          <t>KARŞIYAKA-2</t>
        </is>
      </c>
      <c r="D3847" s="156" t="inlineStr">
        <is>
          <t>DERYA YARDIMCI</t>
        </is>
      </c>
      <c r="E3847" s="156" t="n">
        <v>1027</v>
      </c>
      <c r="F3847" s="156" t="n">
        <v>272663</v>
      </c>
      <c r="G3847" s="157" t="n">
        <v>265.49</v>
      </c>
      <c r="H3847" s="156" t="n">
        <v>954</v>
      </c>
    </row>
    <row r="3848" ht="24" customHeight="1" s="113">
      <c r="A3848" s="158" t="n">
        <v>46185</v>
      </c>
      <c r="B3848" s="156" t="inlineStr">
        <is>
          <t>M030</t>
        </is>
      </c>
      <c r="C3848" s="156" t="inlineStr">
        <is>
          <t>MANAVKUYU</t>
        </is>
      </c>
      <c r="D3848" s="156" t="inlineStr">
        <is>
          <t>DERYA YARDIMCI</t>
        </is>
      </c>
      <c r="E3848" s="156" t="n">
        <v>1720</v>
      </c>
      <c r="F3848" s="156" t="n">
        <v>432101</v>
      </c>
      <c r="G3848" s="157" t="n">
        <v>251.22</v>
      </c>
      <c r="H3848" s="156" t="n">
        <v>1745</v>
      </c>
    </row>
    <row r="3849" ht="36" customHeight="1" s="113">
      <c r="A3849" s="158" t="n">
        <v>46185</v>
      </c>
      <c r="B3849" s="156" t="inlineStr">
        <is>
          <t>M031</t>
        </is>
      </c>
      <c r="C3849" s="156" t="inlineStr">
        <is>
          <t>MENDERES</t>
        </is>
      </c>
      <c r="D3849" s="156" t="inlineStr">
        <is>
          <t>CÜNEYT ÇIKRIKÇI - AYŞE AVCU</t>
        </is>
      </c>
      <c r="E3849" s="156" t="n">
        <v>3001</v>
      </c>
      <c r="F3849" s="156" t="n">
        <v>669571</v>
      </c>
      <c r="G3849" s="157" t="n">
        <v>223.12</v>
      </c>
      <c r="H3849" s="156" t="n">
        <v>2989</v>
      </c>
    </row>
    <row r="3850" ht="36" customHeight="1" s="113">
      <c r="A3850" s="158" t="n">
        <v>46185</v>
      </c>
      <c r="B3850" s="156" t="inlineStr">
        <is>
          <t>M032</t>
        </is>
      </c>
      <c r="C3850" s="156" t="inlineStr">
        <is>
          <t>MENDERES DEPO</t>
        </is>
      </c>
      <c r="D3850" s="156" t="inlineStr">
        <is>
          <t>AYHAN DAŞDEMİR</t>
        </is>
      </c>
      <c r="E3850" s="156" t="n">
        <v>0</v>
      </c>
      <c r="F3850" s="156" t="n">
        <v>0</v>
      </c>
      <c r="G3850" s="156" t="n">
        <v>0</v>
      </c>
      <c r="H3850" s="156" t="n">
        <v>0</v>
      </c>
    </row>
    <row r="3851" ht="36" customHeight="1" s="113">
      <c r="A3851" s="158" t="n">
        <v>46185</v>
      </c>
      <c r="B3851" s="156" t="inlineStr">
        <is>
          <t>M033</t>
        </is>
      </c>
      <c r="C3851" s="156" t="inlineStr">
        <is>
          <t>MERKEZ</t>
        </is>
      </c>
      <c r="D3851" s="156" t="inlineStr">
        <is>
          <t>GENEL MÜDÜR</t>
        </is>
      </c>
      <c r="E3851" s="156" t="n">
        <v>0</v>
      </c>
      <c r="F3851" s="156" t="n">
        <v>0</v>
      </c>
      <c r="G3851" s="156" t="n">
        <v>0</v>
      </c>
      <c r="H3851" s="156" t="n">
        <v>0</v>
      </c>
    </row>
    <row r="3852" ht="48" customHeight="1" s="113">
      <c r="A3852" s="158" t="n">
        <v>46185</v>
      </c>
      <c r="B3852" s="156" t="inlineStr">
        <is>
          <t>M034</t>
        </is>
      </c>
      <c r="C3852" s="156" t="inlineStr">
        <is>
          <t>NARLIDERE</t>
        </is>
      </c>
      <c r="D3852" s="156" t="inlineStr">
        <is>
          <t>ERTAN TEKİ</t>
        </is>
      </c>
      <c r="E3852" s="156" t="n">
        <v>3104</v>
      </c>
      <c r="F3852" s="156" t="n">
        <v>726893</v>
      </c>
      <c r="G3852" s="157" t="n">
        <v>234.18</v>
      </c>
      <c r="H3852" s="156" t="n">
        <v>3296</v>
      </c>
    </row>
    <row r="3853" ht="36" customHeight="1" s="113">
      <c r="A3853" s="158" t="n">
        <v>46185</v>
      </c>
      <c r="B3853" s="156" t="inlineStr">
        <is>
          <t>M035</t>
        </is>
      </c>
      <c r="C3853" s="156" t="inlineStr">
        <is>
          <t>OSMANGAZİ</t>
        </is>
      </c>
      <c r="D3853" s="156" t="inlineStr">
        <is>
          <t>DERYA YARDIMCI</t>
        </is>
      </c>
      <c r="E3853" s="156" t="n">
        <v>3084</v>
      </c>
      <c r="F3853" s="156" t="n">
        <v>903628</v>
      </c>
      <c r="G3853" s="157" t="n">
        <v>293.01</v>
      </c>
      <c r="H3853" s="156" t="n">
        <v>3072</v>
      </c>
    </row>
    <row r="3854" ht="27.75" customHeight="1" s="113">
      <c r="A3854" s="158" t="n">
        <v>46185</v>
      </c>
      <c r="B3854" s="156" t="inlineStr">
        <is>
          <t>M036</t>
        </is>
      </c>
      <c r="C3854" s="156" t="inlineStr">
        <is>
          <t>POLİGON</t>
        </is>
      </c>
      <c r="D3854" s="156" t="inlineStr">
        <is>
          <t>ERTAN TEKİ</t>
        </is>
      </c>
      <c r="E3854" s="156" t="n">
        <v>1386</v>
      </c>
      <c r="F3854" s="156" t="n">
        <v>336660</v>
      </c>
      <c r="G3854" s="157" t="n">
        <v>242.9</v>
      </c>
      <c r="H3854" s="156" t="n">
        <v>1314</v>
      </c>
    </row>
    <row r="3855" ht="24" customHeight="1" s="113">
      <c r="A3855" s="158" t="n">
        <v>46185</v>
      </c>
      <c r="B3855" s="156" t="inlineStr">
        <is>
          <t>M037</t>
        </is>
      </c>
      <c r="C3855" s="156" t="inlineStr">
        <is>
          <t>SEFERİHİSAR</t>
        </is>
      </c>
      <c r="D3855" s="156" t="inlineStr">
        <is>
          <t>ERTAN TEKİ</t>
        </is>
      </c>
      <c r="E3855" s="156" t="n">
        <v>3718</v>
      </c>
      <c r="F3855" s="156" t="n">
        <v>1725082</v>
      </c>
      <c r="G3855" s="157" t="n">
        <v>463.98</v>
      </c>
      <c r="H3855" s="156" t="n">
        <v>3806</v>
      </c>
    </row>
    <row r="3856" ht="36" customHeight="1" s="113">
      <c r="A3856" s="158" t="n">
        <v>46185</v>
      </c>
      <c r="B3856" s="156" t="inlineStr">
        <is>
          <t>M038</t>
        </is>
      </c>
      <c r="C3856" s="156" t="inlineStr">
        <is>
          <t>TORBALI 1</t>
        </is>
      </c>
      <c r="D3856" s="156" t="inlineStr">
        <is>
          <t>CÜNEYT ÇIKRIKÇI - AYŞE AVCU</t>
        </is>
      </c>
      <c r="E3856" s="156" t="n">
        <v>2139</v>
      </c>
      <c r="F3856" s="156" t="n">
        <v>964573</v>
      </c>
      <c r="G3856" s="157" t="n">
        <v>450.95</v>
      </c>
      <c r="H3856" s="156" t="n">
        <v>2231</v>
      </c>
    </row>
    <row r="3857" ht="24" customHeight="1" s="113">
      <c r="A3857" s="158" t="n">
        <v>46185</v>
      </c>
      <c r="B3857" s="156" t="inlineStr">
        <is>
          <t>M039</t>
        </is>
      </c>
      <c r="C3857" s="156" t="inlineStr">
        <is>
          <t>TORBALI 2</t>
        </is>
      </c>
      <c r="D3857" s="156" t="inlineStr">
        <is>
          <t>CÜNEYT ÇIKRIKÇI - AYŞE AVCU</t>
        </is>
      </c>
      <c r="E3857" s="156" t="n">
        <v>4058</v>
      </c>
      <c r="F3857" s="156" t="n">
        <v>1450017</v>
      </c>
      <c r="G3857" s="157" t="n">
        <v>357.32</v>
      </c>
      <c r="H3857" s="156" t="n">
        <v>4100</v>
      </c>
    </row>
    <row r="3858" ht="24" customHeight="1" s="113">
      <c r="A3858" s="158" t="n">
        <v>46185</v>
      </c>
      <c r="B3858" s="156" t="inlineStr">
        <is>
          <t>M040</t>
        </is>
      </c>
      <c r="C3858" s="156" t="inlineStr">
        <is>
          <t>TORBALI 3</t>
        </is>
      </c>
      <c r="D3858" s="156" t="inlineStr">
        <is>
          <t>CÜNEYT ÇIKRIKÇI - AYŞE AVCU</t>
        </is>
      </c>
      <c r="E3858" s="156" t="n">
        <v>2305</v>
      </c>
      <c r="F3858" s="156" t="n">
        <v>613679</v>
      </c>
      <c r="G3858" s="157" t="n">
        <v>266.24</v>
      </c>
      <c r="H3858" s="156" t="n">
        <v>2140</v>
      </c>
    </row>
    <row r="3859" ht="48" customHeight="1" s="113">
      <c r="A3859" s="158" t="n">
        <v>46185</v>
      </c>
      <c r="B3859" s="156" t="inlineStr">
        <is>
          <t>M041</t>
        </is>
      </c>
      <c r="C3859" s="156" t="inlineStr">
        <is>
          <t>TORBALI 4</t>
        </is>
      </c>
      <c r="D3859" s="156" t="inlineStr">
        <is>
          <t>CÜNEYT ÇIKRIKÇI - AYŞE AVCU</t>
        </is>
      </c>
      <c r="E3859" s="156" t="n">
        <v>3915</v>
      </c>
      <c r="F3859" s="156" t="n">
        <v>1948234</v>
      </c>
      <c r="G3859" s="157" t="n">
        <v>497.63</v>
      </c>
      <c r="H3859" s="156" t="n">
        <v>3712</v>
      </c>
    </row>
    <row r="3860" ht="48" customHeight="1" s="113">
      <c r="A3860" s="158" t="n">
        <v>46185</v>
      </c>
      <c r="B3860" s="156" t="inlineStr">
        <is>
          <t>M042</t>
        </is>
      </c>
      <c r="C3860" s="156" t="inlineStr">
        <is>
          <t>TORBALI 5</t>
        </is>
      </c>
      <c r="D3860" s="156" t="inlineStr">
        <is>
          <t>CÜNEYT ÇIKRIKÇI - AYŞE AVCU</t>
        </is>
      </c>
      <c r="E3860" s="156" t="n">
        <v>3425</v>
      </c>
      <c r="F3860" s="156" t="n">
        <v>1075754</v>
      </c>
      <c r="G3860" s="157" t="n">
        <v>314.09</v>
      </c>
      <c r="H3860" s="156" t="n">
        <v>3472</v>
      </c>
    </row>
    <row r="3861" ht="48" customHeight="1" s="113">
      <c r="A3861" s="158" t="n">
        <v>46185</v>
      </c>
      <c r="B3861" s="156" t="inlineStr">
        <is>
          <t>M043</t>
        </is>
      </c>
      <c r="C3861" s="156" t="inlineStr">
        <is>
          <t>YAPICIOĞLU</t>
        </is>
      </c>
      <c r="D3861" s="156" t="inlineStr">
        <is>
          <t>ERTAN TEKİ</t>
        </is>
      </c>
      <c r="E3861" s="156" t="n">
        <v>1218</v>
      </c>
      <c r="F3861" s="156" t="n">
        <v>516335</v>
      </c>
      <c r="G3861" s="157" t="n">
        <v>423.92</v>
      </c>
      <c r="H3861" s="156" t="n">
        <v>1254</v>
      </c>
    </row>
    <row r="3862" ht="48" customHeight="1" s="113">
      <c r="A3862" s="158" t="n">
        <v>46185</v>
      </c>
      <c r="B3862" s="156" t="inlineStr">
        <is>
          <t>M044</t>
        </is>
      </c>
      <c r="C3862" s="156" t="inlineStr">
        <is>
          <t>YEŞİLOVA</t>
        </is>
      </c>
      <c r="D3862" s="156" t="inlineStr">
        <is>
          <t>DERYA YARDIMCI</t>
        </is>
      </c>
      <c r="E3862" s="156" t="n">
        <v>673</v>
      </c>
      <c r="F3862" s="156" t="n">
        <v>135563</v>
      </c>
      <c r="G3862" s="157" t="n">
        <v>201.43</v>
      </c>
      <c r="H3862" s="156" t="n">
        <v>713</v>
      </c>
    </row>
    <row r="3863" ht="48" customHeight="1" s="113">
      <c r="A3863" s="158" t="n">
        <v>46185</v>
      </c>
      <c r="B3863" s="156" t="inlineStr">
        <is>
          <t>M045</t>
        </is>
      </c>
      <c r="C3863" s="156" t="inlineStr">
        <is>
          <t>Z1  ET DEPO</t>
        </is>
      </c>
      <c r="D3863" s="156" t="inlineStr">
        <is>
          <t>FARUK MALKOÇ</t>
        </is>
      </c>
      <c r="E3863" s="156" t="n">
        <v>0</v>
      </c>
      <c r="F3863" s="156" t="n">
        <v>0</v>
      </c>
      <c r="G3863" s="156" t="n">
        <v>0</v>
      </c>
      <c r="H3863" s="156" t="n">
        <v>0</v>
      </c>
    </row>
    <row r="3864" ht="24" customHeight="1" s="113">
      <c r="A3864" s="158" t="n">
        <v>46185</v>
      </c>
      <c r="B3864" s="156" t="inlineStr">
        <is>
          <t>M046</t>
        </is>
      </c>
      <c r="C3864" s="156" t="inlineStr">
        <is>
          <t>ÇAMDİBİ</t>
        </is>
      </c>
      <c r="D3864" s="156" t="inlineStr">
        <is>
          <t>DERYA YARDIMCI</t>
        </is>
      </c>
      <c r="E3864" s="156" t="n">
        <v>2596</v>
      </c>
      <c r="F3864" s="156" t="n">
        <v>539118</v>
      </c>
      <c r="G3864" s="157" t="n">
        <v>207.67</v>
      </c>
      <c r="H3864" s="156" t="n">
        <v>2642</v>
      </c>
    </row>
    <row r="3865" ht="36" customHeight="1" s="113">
      <c r="A3865" s="158" t="n">
        <v>46185</v>
      </c>
      <c r="B3865" s="156" t="inlineStr">
        <is>
          <t>M047</t>
        </is>
      </c>
      <c r="C3865" s="156" t="inlineStr">
        <is>
          <t>ÇİFTLİK</t>
        </is>
      </c>
      <c r="D3865" s="156" t="inlineStr">
        <is>
          <t>CEBRAİL ÇİÇEK</t>
        </is>
      </c>
      <c r="E3865" s="156" t="n">
        <v>0</v>
      </c>
      <c r="F3865" s="156" t="n">
        <v>0</v>
      </c>
      <c r="G3865" s="156" t="n">
        <v>0</v>
      </c>
      <c r="H3865" s="156" t="n">
        <v>0</v>
      </c>
    </row>
    <row r="3866" ht="24" customHeight="1" s="113">
      <c r="A3866" s="158" t="n">
        <v>46185</v>
      </c>
      <c r="B3866" s="156" t="inlineStr">
        <is>
          <t>M048</t>
        </is>
      </c>
      <c r="C3866" s="156" t="inlineStr">
        <is>
          <t>ÇİĞLİ</t>
        </is>
      </c>
      <c r="D3866" s="156" t="inlineStr">
        <is>
          <t>DERYA YARDIMCI</t>
        </is>
      </c>
      <c r="E3866" s="156" t="n">
        <v>2863</v>
      </c>
      <c r="F3866" s="156" t="n">
        <v>613185</v>
      </c>
      <c r="G3866" s="157" t="n">
        <v>214.18</v>
      </c>
      <c r="H3866" s="156" t="n">
        <v>2658</v>
      </c>
    </row>
    <row r="3867" ht="36" customHeight="1" s="113">
      <c r="A3867" s="158" t="n">
        <v>46185</v>
      </c>
      <c r="B3867" s="156" t="inlineStr">
        <is>
          <t>M049</t>
        </is>
      </c>
      <c r="C3867" s="156" t="inlineStr">
        <is>
          <t>ÖZDERE</t>
        </is>
      </c>
      <c r="D3867" s="156" t="inlineStr">
        <is>
          <t>CÜNEYT ÇIKRIKÇI - AYŞE AVCU</t>
        </is>
      </c>
      <c r="E3867" s="156" t="n">
        <v>856</v>
      </c>
      <c r="F3867" s="156" t="n">
        <v>280632</v>
      </c>
      <c r="G3867" s="157" t="n">
        <v>327.84</v>
      </c>
      <c r="H3867" s="156" t="n">
        <v>890</v>
      </c>
    </row>
    <row r="3868" ht="24" customHeight="1" s="113">
      <c r="A3868" s="158" t="n">
        <v>46185</v>
      </c>
      <c r="B3868" s="156" t="inlineStr">
        <is>
          <t>M050</t>
        </is>
      </c>
      <c r="C3868" s="156" t="inlineStr">
        <is>
          <t>İZMİRSPOR</t>
        </is>
      </c>
      <c r="D3868" s="156" t="inlineStr">
        <is>
          <t>ERTAN TEKİ</t>
        </is>
      </c>
      <c r="E3868" s="156" t="n">
        <v>4736</v>
      </c>
      <c r="F3868" s="156" t="n">
        <v>2724129</v>
      </c>
      <c r="G3868" s="157" t="n">
        <v>575.2</v>
      </c>
      <c r="H3868" s="156" t="n">
        <v>4979</v>
      </c>
    </row>
    <row r="3869" ht="36" customHeight="1" s="113">
      <c r="A3869" s="158" t="n">
        <v>46185</v>
      </c>
      <c r="B3869" s="156" t="inlineStr">
        <is>
          <t>M051</t>
        </is>
      </c>
      <c r="C3869" s="156" t="inlineStr">
        <is>
          <t>ŞİRİNYER</t>
        </is>
      </c>
      <c r="D3869" s="156" t="inlineStr">
        <is>
          <t>ERTAN TEKİ</t>
        </is>
      </c>
      <c r="E3869" s="156" t="n">
        <v>1148</v>
      </c>
      <c r="F3869" s="156" t="n">
        <v>588346</v>
      </c>
      <c r="G3869" s="157" t="n">
        <v>512.5</v>
      </c>
      <c r="H3869" s="156" t="n">
        <v>1163</v>
      </c>
    </row>
    <row r="3870" ht="48" customHeight="1" s="113">
      <c r="A3870" s="158" t="n">
        <v>46185</v>
      </c>
      <c r="B3870" s="156" t="inlineStr">
        <is>
          <t>M052</t>
        </is>
      </c>
      <c r="C3870" s="156" t="inlineStr">
        <is>
          <t>ŞİRİNYER 2</t>
        </is>
      </c>
      <c r="D3870" s="156" t="inlineStr">
        <is>
          <t>DERYA YARDIMCI</t>
        </is>
      </c>
      <c r="E3870" s="156" t="n">
        <v>1797</v>
      </c>
      <c r="F3870" s="156" t="n">
        <v>720923</v>
      </c>
      <c r="G3870" s="157" t="n">
        <v>401.18</v>
      </c>
      <c r="H3870" s="156" t="n">
        <v>1649</v>
      </c>
    </row>
    <row r="3871" ht="24" customHeight="1" s="113">
      <c r="A3871" s="158" t="n">
        <v>46185</v>
      </c>
      <c r="B3871" s="156" t="inlineStr">
        <is>
          <t>M057</t>
        </is>
      </c>
      <c r="C3871" s="156" t="inlineStr">
        <is>
          <t>BUCA2</t>
        </is>
      </c>
      <c r="D3871" s="156" t="inlineStr">
        <is>
          <t>ERTAN TEKİ</t>
        </is>
      </c>
      <c r="E3871" s="156" t="n">
        <v>0</v>
      </c>
      <c r="F3871" s="156" t="n">
        <v>0</v>
      </c>
      <c r="G3871" s="156" t="n">
        <v>0</v>
      </c>
      <c r="H3871" s="156" t="n">
        <v>0</v>
      </c>
    </row>
    <row r="3872" ht="24" customHeight="1" s="113">
      <c r="A3872" s="158" t="n">
        <v>46186</v>
      </c>
      <c r="B3872" s="156" t="inlineStr">
        <is>
          <t>M001</t>
        </is>
      </c>
      <c r="C3872" s="156" t="inlineStr">
        <is>
          <t>AKEVLER</t>
        </is>
      </c>
      <c r="D3872" s="156" t="inlineStr">
        <is>
          <t>ERTAN TEKİ</t>
        </is>
      </c>
      <c r="E3872" s="156" t="n">
        <v>1628</v>
      </c>
      <c r="F3872" s="156" t="n">
        <v>627278</v>
      </c>
      <c r="G3872" s="157" t="n">
        <v>385.31</v>
      </c>
      <c r="H3872" s="156" t="n">
        <v>1654</v>
      </c>
    </row>
    <row r="3873" ht="36" customHeight="1" s="113">
      <c r="A3873" s="158" t="n">
        <v>46186</v>
      </c>
      <c r="B3873" s="156" t="inlineStr">
        <is>
          <t>M002</t>
        </is>
      </c>
      <c r="C3873" s="156" t="inlineStr">
        <is>
          <t>AYDIN EFELER</t>
        </is>
      </c>
      <c r="D3873" s="156" t="inlineStr">
        <is>
          <t>CÜNEYT ÇIKRIKÇI - AYŞE AVCU</t>
        </is>
      </c>
      <c r="E3873" s="156" t="n">
        <v>2819</v>
      </c>
      <c r="F3873" s="156" t="n">
        <v>891510</v>
      </c>
      <c r="G3873" s="157" t="n">
        <v>316.25</v>
      </c>
      <c r="H3873" s="156" t="n">
        <v>2972</v>
      </c>
    </row>
    <row r="3874" ht="36" customHeight="1" s="113">
      <c r="A3874" s="158" t="n">
        <v>46186</v>
      </c>
      <c r="B3874" s="156" t="inlineStr">
        <is>
          <t>M003</t>
        </is>
      </c>
      <c r="C3874" s="156" t="inlineStr">
        <is>
          <t>AYDIN EFELER-2</t>
        </is>
      </c>
      <c r="D3874" s="156" t="inlineStr">
        <is>
          <t>CÜNEYT ÇIKRIKÇI - AYŞE AVCU</t>
        </is>
      </c>
      <c r="E3874" s="156" t="n">
        <v>2181</v>
      </c>
      <c r="F3874" s="156" t="n">
        <v>1003106</v>
      </c>
      <c r="G3874" s="157" t="n">
        <v>459.93</v>
      </c>
      <c r="H3874" s="156" t="n">
        <v>2307</v>
      </c>
    </row>
    <row r="3875" ht="24" customHeight="1" s="113">
      <c r="A3875" s="158" t="n">
        <v>46186</v>
      </c>
      <c r="B3875" s="156" t="inlineStr">
        <is>
          <t>M004</t>
        </is>
      </c>
      <c r="C3875" s="156" t="inlineStr">
        <is>
          <t>AYDIN FATİH</t>
        </is>
      </c>
      <c r="D3875" s="156" t="inlineStr">
        <is>
          <t>CÜNEYT ÇIKRIKÇI - AYŞE AVCU</t>
        </is>
      </c>
      <c r="E3875" s="156" t="n">
        <v>1681</v>
      </c>
      <c r="F3875" s="156" t="n">
        <v>557381</v>
      </c>
      <c r="G3875" s="157" t="n">
        <v>331.58</v>
      </c>
      <c r="H3875" s="156" t="n">
        <v>1745</v>
      </c>
    </row>
    <row r="3876" ht="24" customHeight="1" s="113">
      <c r="A3876" s="158" t="n">
        <v>46186</v>
      </c>
      <c r="B3876" s="156" t="inlineStr">
        <is>
          <t>M005</t>
        </is>
      </c>
      <c r="C3876" s="156" t="inlineStr">
        <is>
          <t>AYDIN FATİH-2</t>
        </is>
      </c>
      <c r="D3876" s="156" t="inlineStr">
        <is>
          <t>CÜNEYT ÇIKRIKÇI - AYŞE AVCU</t>
        </is>
      </c>
      <c r="E3876" s="156" t="n">
        <v>1741</v>
      </c>
      <c r="F3876" s="156" t="n">
        <v>986009</v>
      </c>
      <c r="G3876" s="157" t="n">
        <v>566.35</v>
      </c>
      <c r="H3876" s="156" t="n">
        <v>1807</v>
      </c>
    </row>
    <row r="3877" ht="24" customHeight="1" s="113">
      <c r="A3877" s="158" t="n">
        <v>46186</v>
      </c>
      <c r="B3877" s="156" t="inlineStr">
        <is>
          <t>M006</t>
        </is>
      </c>
      <c r="C3877" s="156" t="inlineStr">
        <is>
          <t>AYDIN GİRNE</t>
        </is>
      </c>
      <c r="D3877" s="156" t="inlineStr">
        <is>
          <t>CÜNEYT ÇIKRIKÇI - AYŞE AVCU</t>
        </is>
      </c>
      <c r="E3877" s="156" t="n">
        <v>1546</v>
      </c>
      <c r="F3877" s="156" t="n">
        <v>417577</v>
      </c>
      <c r="G3877" s="157" t="n">
        <v>270.1</v>
      </c>
      <c r="H3877" s="156" t="n">
        <v>1400</v>
      </c>
    </row>
    <row r="3878" ht="54.75" customHeight="1" s="113">
      <c r="A3878" s="158" t="n">
        <v>46186</v>
      </c>
      <c r="B3878" s="156" t="inlineStr">
        <is>
          <t>M007</t>
        </is>
      </c>
      <c r="C3878" s="156" t="inlineStr">
        <is>
          <t>AYDIN MİMARSİNAN</t>
        </is>
      </c>
      <c r="D3878" s="156" t="inlineStr">
        <is>
          <t>CÜNEYT ÇIKRIKÇI - AYŞE AVCU</t>
        </is>
      </c>
      <c r="E3878" s="156" t="n">
        <v>4555</v>
      </c>
      <c r="F3878" s="156" t="n">
        <v>1130441</v>
      </c>
      <c r="G3878" s="157" t="n">
        <v>248.18</v>
      </c>
      <c r="H3878" s="156" t="n">
        <v>4859</v>
      </c>
    </row>
    <row r="3879" ht="24" customHeight="1" s="113">
      <c r="A3879" s="158" t="n">
        <v>46186</v>
      </c>
      <c r="B3879" s="156" t="inlineStr">
        <is>
          <t>M008</t>
        </is>
      </c>
      <c r="C3879" s="156" t="inlineStr">
        <is>
          <t>AYRANCILAR</t>
        </is>
      </c>
      <c r="D3879" s="156" t="inlineStr">
        <is>
          <t>CÜNEYT ÇIKRIKÇI - AYŞE AVCU</t>
        </is>
      </c>
      <c r="E3879" s="156" t="n">
        <v>4619</v>
      </c>
      <c r="F3879" s="156" t="n">
        <v>1123514</v>
      </c>
      <c r="G3879" s="157" t="n">
        <v>243.24</v>
      </c>
      <c r="H3879" s="156" t="n">
        <v>4865</v>
      </c>
    </row>
    <row r="3880" ht="48" customHeight="1" s="113">
      <c r="A3880" s="158" t="n">
        <v>46186</v>
      </c>
      <c r="B3880" s="156" t="inlineStr">
        <is>
          <t>M009</t>
        </is>
      </c>
      <c r="C3880" s="156" t="inlineStr">
        <is>
          <t>BALÇOVA</t>
        </is>
      </c>
      <c r="D3880" s="156" t="inlineStr">
        <is>
          <t>ERTAN TEKİ</t>
        </is>
      </c>
      <c r="E3880" s="156" t="n">
        <v>3507</v>
      </c>
      <c r="F3880" s="156" t="n">
        <v>655078</v>
      </c>
      <c r="G3880" s="157" t="n">
        <v>186.79</v>
      </c>
      <c r="H3880" s="156" t="n">
        <v>3456</v>
      </c>
    </row>
    <row r="3881" ht="48" customHeight="1" s="113">
      <c r="A3881" s="158" t="n">
        <v>46186</v>
      </c>
      <c r="B3881" s="156" t="inlineStr">
        <is>
          <t>M010</t>
        </is>
      </c>
      <c r="C3881" s="156" t="inlineStr">
        <is>
          <t>BAYRAKLI</t>
        </is>
      </c>
      <c r="D3881" s="156" t="inlineStr">
        <is>
          <t>DERYA YARDIMCI</t>
        </is>
      </c>
      <c r="E3881" s="156" t="n">
        <v>4094</v>
      </c>
      <c r="F3881" s="156" t="n">
        <v>1253859</v>
      </c>
      <c r="G3881" s="157" t="n">
        <v>306.27</v>
      </c>
      <c r="H3881" s="156" t="n">
        <v>3782</v>
      </c>
    </row>
    <row r="3882" ht="48" customHeight="1" s="113">
      <c r="A3882" s="158" t="n">
        <v>46186</v>
      </c>
      <c r="B3882" s="156" t="inlineStr">
        <is>
          <t>M011</t>
        </is>
      </c>
      <c r="C3882" s="156" t="inlineStr">
        <is>
          <t>BOZYAKA</t>
        </is>
      </c>
      <c r="D3882" s="156" t="inlineStr">
        <is>
          <t>ERTAN TEKİ</t>
        </is>
      </c>
      <c r="E3882" s="156" t="n">
        <v>2332</v>
      </c>
      <c r="F3882" s="156" t="n">
        <v>1024484</v>
      </c>
      <c r="G3882" s="157" t="n">
        <v>439.32</v>
      </c>
      <c r="H3882" s="156" t="n">
        <v>2319</v>
      </c>
    </row>
    <row r="3883" ht="48" customHeight="1" s="113">
      <c r="A3883" s="158" t="n">
        <v>46186</v>
      </c>
      <c r="B3883" s="156" t="inlineStr">
        <is>
          <t>M012</t>
        </is>
      </c>
      <c r="C3883" s="156" t="inlineStr">
        <is>
          <t xml:space="preserve">BUCA </t>
        </is>
      </c>
      <c r="D3883" s="156" t="inlineStr">
        <is>
          <t>DERYA YARDIMCI</t>
        </is>
      </c>
      <c r="E3883" s="156" t="n">
        <v>1092</v>
      </c>
      <c r="F3883" s="156" t="n">
        <v>498501</v>
      </c>
      <c r="G3883" s="157" t="n">
        <v>456.5</v>
      </c>
      <c r="H3883" s="156" t="n">
        <v>1086</v>
      </c>
    </row>
    <row r="3884" ht="48" customHeight="1" s="113">
      <c r="A3884" s="158" t="n">
        <v>46186</v>
      </c>
      <c r="B3884" s="156" t="inlineStr">
        <is>
          <t>M013</t>
        </is>
      </c>
      <c r="C3884" s="156" t="inlineStr">
        <is>
          <t>DEDEBAŞI</t>
        </is>
      </c>
      <c r="D3884" s="156" t="inlineStr">
        <is>
          <t>DERYA YARDIMCI</t>
        </is>
      </c>
      <c r="E3884" s="156" t="n">
        <v>3265</v>
      </c>
      <c r="F3884" s="156" t="n">
        <v>1341096</v>
      </c>
      <c r="G3884" s="157" t="n">
        <v>410.75</v>
      </c>
      <c r="H3884" s="156" t="n">
        <v>3014</v>
      </c>
    </row>
    <row r="3885" ht="48" customHeight="1" s="113">
      <c r="A3885" s="158" t="n">
        <v>46186</v>
      </c>
      <c r="B3885" s="156" t="inlineStr">
        <is>
          <t>M014</t>
        </is>
      </c>
      <c r="C3885" s="156" t="inlineStr">
        <is>
          <t>ESKİİZMİR</t>
        </is>
      </c>
      <c r="D3885" s="156" t="inlineStr">
        <is>
          <t>ERTAN TEKİ</t>
        </is>
      </c>
      <c r="E3885" s="156" t="n">
        <v>3256</v>
      </c>
      <c r="F3885" s="156" t="n">
        <v>1547937</v>
      </c>
      <c r="G3885" s="157" t="n">
        <v>475.41</v>
      </c>
      <c r="H3885" s="156" t="n">
        <v>3327</v>
      </c>
    </row>
    <row r="3886" ht="48" customHeight="1" s="113">
      <c r="A3886" s="158" t="n">
        <v>46186</v>
      </c>
      <c r="B3886" s="156" t="inlineStr">
        <is>
          <t>M015</t>
        </is>
      </c>
      <c r="C3886" s="156" t="inlineStr">
        <is>
          <t>GAZİEMİR-1</t>
        </is>
      </c>
      <c r="D3886" s="156" t="inlineStr">
        <is>
          <t>ALİ ÇELİK</t>
        </is>
      </c>
      <c r="E3886" s="156" t="n">
        <v>2647</v>
      </c>
      <c r="F3886" s="156" t="n">
        <v>971891</v>
      </c>
      <c r="G3886" s="157" t="n">
        <v>367.17</v>
      </c>
      <c r="H3886" s="156" t="n">
        <v>2733</v>
      </c>
    </row>
    <row r="3887" ht="24" customHeight="1" s="113">
      <c r="A3887" s="158" t="n">
        <v>46186</v>
      </c>
      <c r="B3887" s="156" t="inlineStr">
        <is>
          <t>M016</t>
        </is>
      </c>
      <c r="C3887" s="156" t="inlineStr">
        <is>
          <t>GAZİEMİR-2</t>
        </is>
      </c>
      <c r="D3887" s="156" t="inlineStr">
        <is>
          <t>ALİ ÇELİK</t>
        </is>
      </c>
      <c r="E3887" s="156" t="n">
        <v>3285</v>
      </c>
      <c r="F3887" s="156" t="n">
        <v>1007085</v>
      </c>
      <c r="G3887" s="157" t="n">
        <v>306.57</v>
      </c>
      <c r="H3887" s="156" t="n">
        <v>3100</v>
      </c>
    </row>
    <row r="3888" ht="36" customHeight="1" s="113">
      <c r="A3888" s="158" t="n">
        <v>46186</v>
      </c>
      <c r="B3888" s="156" t="inlineStr">
        <is>
          <t>M017</t>
        </is>
      </c>
      <c r="C3888" s="156" t="inlineStr">
        <is>
          <t>GAZİEMİR-3</t>
        </is>
      </c>
      <c r="D3888" s="156" t="inlineStr">
        <is>
          <t>ALİ ÇELİK</t>
        </is>
      </c>
      <c r="E3888" s="156" t="n">
        <v>2991</v>
      </c>
      <c r="F3888" s="156" t="n">
        <v>888027</v>
      </c>
      <c r="G3888" s="157" t="n">
        <v>296.9</v>
      </c>
      <c r="H3888" s="156" t="n">
        <v>2784</v>
      </c>
    </row>
    <row r="3889" ht="24" customHeight="1" s="113">
      <c r="A3889" s="158" t="n">
        <v>46186</v>
      </c>
      <c r="B3889" s="156" t="inlineStr">
        <is>
          <t>M018</t>
        </is>
      </c>
      <c r="C3889" s="156" t="inlineStr">
        <is>
          <t>GAZİEMİR-4</t>
        </is>
      </c>
      <c r="D3889" s="156" t="inlineStr">
        <is>
          <t>ALİ ÇELİK</t>
        </is>
      </c>
      <c r="E3889" s="156" t="n">
        <v>2858</v>
      </c>
      <c r="F3889" s="156" t="n">
        <v>1055434</v>
      </c>
      <c r="G3889" s="157" t="n">
        <v>369.29</v>
      </c>
      <c r="H3889" s="156" t="n">
        <v>3018</v>
      </c>
    </row>
    <row r="3890" ht="36" customHeight="1" s="113">
      <c r="A3890" s="158" t="n">
        <v>46186</v>
      </c>
      <c r="B3890" s="156" t="inlineStr">
        <is>
          <t>M019</t>
        </is>
      </c>
      <c r="C3890" s="156" t="inlineStr">
        <is>
          <t>GAZİEMİR-5</t>
        </is>
      </c>
      <c r="D3890" s="156" t="inlineStr">
        <is>
          <t>ALİ ÇELİK</t>
        </is>
      </c>
      <c r="E3890" s="156" t="n">
        <v>2025</v>
      </c>
      <c r="F3890" s="156" t="n">
        <v>527872</v>
      </c>
      <c r="G3890" s="157" t="n">
        <v>260.68</v>
      </c>
      <c r="H3890" s="156" t="n">
        <v>1890</v>
      </c>
    </row>
    <row r="3891" ht="36" customHeight="1" s="113">
      <c r="A3891" s="158" t="n">
        <v>46186</v>
      </c>
      <c r="B3891" s="156" t="inlineStr">
        <is>
          <t>M020</t>
        </is>
      </c>
      <c r="C3891" s="156" t="inlineStr">
        <is>
          <t>GAZİEMİR-6</t>
        </is>
      </c>
      <c r="D3891" s="156" t="inlineStr">
        <is>
          <t>ALİ ÇELİK</t>
        </is>
      </c>
      <c r="E3891" s="156" t="n">
        <v>1114</v>
      </c>
      <c r="F3891" s="156" t="n">
        <v>508959</v>
      </c>
      <c r="G3891" s="157" t="n">
        <v>456.88</v>
      </c>
      <c r="H3891" s="156" t="n">
        <v>1132</v>
      </c>
    </row>
    <row r="3892" ht="24" customHeight="1" s="113">
      <c r="A3892" s="158" t="n">
        <v>46186</v>
      </c>
      <c r="B3892" s="156" t="inlineStr">
        <is>
          <t>M021</t>
        </is>
      </c>
      <c r="C3892" s="156" t="inlineStr">
        <is>
          <t>GAZİEMİR-7</t>
        </is>
      </c>
      <c r="D3892" s="156" t="inlineStr">
        <is>
          <t>ALİ ÇELİK</t>
        </is>
      </c>
      <c r="E3892" s="156" t="n">
        <v>4568</v>
      </c>
      <c r="F3892" s="156" t="n">
        <v>1302047</v>
      </c>
      <c r="G3892" s="157" t="n">
        <v>285.04</v>
      </c>
      <c r="H3892" s="156" t="n">
        <v>4222</v>
      </c>
    </row>
    <row r="3893" ht="48" customHeight="1" s="113">
      <c r="A3893" s="158" t="n">
        <v>46186</v>
      </c>
      <c r="B3893" s="156" t="inlineStr">
        <is>
          <t>M022</t>
        </is>
      </c>
      <c r="C3893" s="156" t="inlineStr">
        <is>
          <t>GEDİZ</t>
        </is>
      </c>
      <c r="D3893" s="156" t="inlineStr">
        <is>
          <t>DERYA YARDIMCI</t>
        </is>
      </c>
      <c r="E3893" s="156" t="n">
        <v>1157</v>
      </c>
      <c r="F3893" s="156" t="n">
        <v>487237</v>
      </c>
      <c r="G3893" s="157" t="n">
        <v>421.12</v>
      </c>
      <c r="H3893" s="156" t="n">
        <v>1055</v>
      </c>
    </row>
    <row r="3894" ht="48" customHeight="1" s="113">
      <c r="A3894" s="158" t="n">
        <v>46186</v>
      </c>
      <c r="B3894" s="156" t="inlineStr">
        <is>
          <t>M023</t>
        </is>
      </c>
      <c r="C3894" s="156" t="inlineStr">
        <is>
          <t>GÖZTEPE</t>
        </is>
      </c>
      <c r="D3894" s="156" t="inlineStr">
        <is>
          <t>ERTAN TEKİ</t>
        </is>
      </c>
      <c r="E3894" s="156" t="n">
        <v>4525</v>
      </c>
      <c r="F3894" s="156" t="n">
        <v>1666558</v>
      </c>
      <c r="G3894" s="157" t="n">
        <v>368.3</v>
      </c>
      <c r="H3894" s="156" t="n">
        <v>4859</v>
      </c>
    </row>
    <row r="3895" ht="48" customHeight="1" s="113">
      <c r="A3895" s="158" t="n">
        <v>46186</v>
      </c>
      <c r="B3895" s="156" t="inlineStr">
        <is>
          <t>M024</t>
        </is>
      </c>
      <c r="C3895" s="156" t="inlineStr">
        <is>
          <t>GÜMÜŞPALA</t>
        </is>
      </c>
      <c r="D3895" s="156" t="inlineStr">
        <is>
          <t>DERYA YARDIMCI</t>
        </is>
      </c>
      <c r="E3895" s="156" t="n">
        <v>4860</v>
      </c>
      <c r="F3895" s="156" t="n">
        <v>2281105</v>
      </c>
      <c r="G3895" s="157" t="n">
        <v>469.36</v>
      </c>
      <c r="H3895" s="156" t="n">
        <v>5036</v>
      </c>
    </row>
    <row r="3896" ht="48" customHeight="1" s="113">
      <c r="A3896" s="158" t="n">
        <v>46186</v>
      </c>
      <c r="B3896" s="156" t="inlineStr">
        <is>
          <t>M025</t>
        </is>
      </c>
      <c r="C3896" s="156" t="inlineStr">
        <is>
          <t>HAL DEPO</t>
        </is>
      </c>
      <c r="D3896" s="156" t="inlineStr">
        <is>
          <t>HALİT BAŞDAŞ</t>
        </is>
      </c>
      <c r="E3896" s="156" t="n">
        <v>0</v>
      </c>
      <c r="F3896" s="156" t="n">
        <v>0</v>
      </c>
      <c r="G3896" s="156" t="n">
        <v>0</v>
      </c>
      <c r="H3896" s="156" t="n">
        <v>0</v>
      </c>
    </row>
    <row r="3897" ht="48" customHeight="1" s="113">
      <c r="A3897" s="158" t="n">
        <v>46186</v>
      </c>
      <c r="B3897" s="156" t="inlineStr">
        <is>
          <t>M026</t>
        </is>
      </c>
      <c r="C3897" s="156" t="inlineStr">
        <is>
          <t>HARMANDALI</t>
        </is>
      </c>
      <c r="D3897" s="156" t="inlineStr">
        <is>
          <t>DERYA YARDIMCI</t>
        </is>
      </c>
      <c r="E3897" s="156" t="n">
        <v>3857</v>
      </c>
      <c r="F3897" s="156" t="n">
        <v>1726291</v>
      </c>
      <c r="G3897" s="157" t="n">
        <v>447.57</v>
      </c>
      <c r="H3897" s="156" t="n">
        <v>3798</v>
      </c>
    </row>
    <row r="3898" ht="48" customHeight="1" s="113">
      <c r="A3898" s="158" t="n">
        <v>46186</v>
      </c>
      <c r="B3898" s="156" t="inlineStr">
        <is>
          <t>M027</t>
        </is>
      </c>
      <c r="C3898" s="156" t="inlineStr">
        <is>
          <t>HATAY</t>
        </is>
      </c>
      <c r="D3898" s="156" t="inlineStr">
        <is>
          <t>ERTAN TEKİ</t>
        </is>
      </c>
      <c r="E3898" s="156" t="n">
        <v>4031</v>
      </c>
      <c r="F3898" s="156" t="n">
        <v>1206721</v>
      </c>
      <c r="G3898" s="157" t="n">
        <v>299.36</v>
      </c>
      <c r="H3898" s="156" t="n">
        <v>3688</v>
      </c>
    </row>
    <row r="3899" ht="48" customHeight="1" s="113">
      <c r="A3899" s="158" t="n">
        <v>46186</v>
      </c>
      <c r="B3899" s="156" t="inlineStr">
        <is>
          <t>M028</t>
        </is>
      </c>
      <c r="C3899" s="156" t="inlineStr">
        <is>
          <t>KARŞIYAKA-1</t>
        </is>
      </c>
      <c r="D3899" s="156" t="inlineStr">
        <is>
          <t>DERYA YARDIMCI</t>
        </is>
      </c>
      <c r="E3899" s="156" t="n">
        <v>4733</v>
      </c>
      <c r="F3899" s="156" t="n">
        <v>1962875</v>
      </c>
      <c r="G3899" s="157" t="n">
        <v>414.72</v>
      </c>
      <c r="H3899" s="156" t="n">
        <v>5002</v>
      </c>
    </row>
    <row r="3900" ht="36" customHeight="1" s="113">
      <c r="A3900" s="158" t="n">
        <v>46186</v>
      </c>
      <c r="B3900" s="156" t="inlineStr">
        <is>
          <t>M029</t>
        </is>
      </c>
      <c r="C3900" s="156" t="inlineStr">
        <is>
          <t>KARŞIYAKA-2</t>
        </is>
      </c>
      <c r="D3900" s="156" t="inlineStr">
        <is>
          <t>DERYA YARDIMCI</t>
        </is>
      </c>
      <c r="E3900" s="156" t="n">
        <v>1559</v>
      </c>
      <c r="F3900" s="156" t="n">
        <v>387532</v>
      </c>
      <c r="G3900" s="157" t="n">
        <v>248.58</v>
      </c>
      <c r="H3900" s="156" t="n">
        <v>1571</v>
      </c>
    </row>
    <row r="3901" ht="24" customHeight="1" s="113">
      <c r="A3901" s="158" t="n">
        <v>46186</v>
      </c>
      <c r="B3901" s="156" t="inlineStr">
        <is>
          <t>M030</t>
        </is>
      </c>
      <c r="C3901" s="156" t="inlineStr">
        <is>
          <t>MANAVKUYU</t>
        </is>
      </c>
      <c r="D3901" s="156" t="inlineStr">
        <is>
          <t>DERYA YARDIMCI</t>
        </is>
      </c>
      <c r="E3901" s="156" t="n">
        <v>2309</v>
      </c>
      <c r="F3901" s="156" t="n">
        <v>611228</v>
      </c>
      <c r="G3901" s="157" t="n">
        <v>264.72</v>
      </c>
      <c r="H3901" s="156" t="n">
        <v>2250</v>
      </c>
    </row>
    <row r="3902" ht="36" customHeight="1" s="113">
      <c r="A3902" s="158" t="n">
        <v>46186</v>
      </c>
      <c r="B3902" s="156" t="inlineStr">
        <is>
          <t>M031</t>
        </is>
      </c>
      <c r="C3902" s="156" t="inlineStr">
        <is>
          <t>MENDERES</t>
        </is>
      </c>
      <c r="D3902" s="156" t="inlineStr">
        <is>
          <t>CÜNEYT ÇIKRIKÇI - AYŞE AVCU</t>
        </is>
      </c>
      <c r="E3902" s="156" t="n">
        <v>4235</v>
      </c>
      <c r="F3902" s="156" t="n">
        <v>1094495</v>
      </c>
      <c r="G3902" s="157" t="n">
        <v>258.44</v>
      </c>
      <c r="H3902" s="156" t="n">
        <v>4292</v>
      </c>
    </row>
    <row r="3903" ht="24" customHeight="1" s="113">
      <c r="A3903" s="158" t="n">
        <v>46186</v>
      </c>
      <c r="B3903" s="156" t="inlineStr">
        <is>
          <t>M032</t>
        </is>
      </c>
      <c r="C3903" s="156" t="inlineStr">
        <is>
          <t>MENDERES DEPO</t>
        </is>
      </c>
      <c r="D3903" s="156" t="inlineStr">
        <is>
          <t>AYHAN DAŞDEMİR</t>
        </is>
      </c>
      <c r="E3903" s="156" t="n">
        <v>0</v>
      </c>
      <c r="F3903" s="156" t="n">
        <v>0</v>
      </c>
      <c r="G3903" s="156" t="n">
        <v>0</v>
      </c>
      <c r="H3903" s="156" t="n">
        <v>0</v>
      </c>
    </row>
    <row r="3904" ht="36" customHeight="1" s="113">
      <c r="A3904" s="158" t="n">
        <v>46186</v>
      </c>
      <c r="B3904" s="156" t="inlineStr">
        <is>
          <t>M033</t>
        </is>
      </c>
      <c r="C3904" s="156" t="inlineStr">
        <is>
          <t>MERKEZ</t>
        </is>
      </c>
      <c r="D3904" s="156" t="inlineStr">
        <is>
          <t>GENEL MÜDÜR</t>
        </is>
      </c>
      <c r="E3904" s="156" t="n">
        <v>0</v>
      </c>
      <c r="F3904" s="156" t="n">
        <v>0</v>
      </c>
      <c r="G3904" s="156" t="n">
        <v>0</v>
      </c>
      <c r="H3904" s="156" t="n">
        <v>0</v>
      </c>
    </row>
    <row r="3905" ht="24" customHeight="1" s="113">
      <c r="A3905" s="158" t="n">
        <v>46186</v>
      </c>
      <c r="B3905" s="156" t="inlineStr">
        <is>
          <t>M034</t>
        </is>
      </c>
      <c r="C3905" s="156" t="inlineStr">
        <is>
          <t>NARLIDERE</t>
        </is>
      </c>
      <c r="D3905" s="156" t="inlineStr">
        <is>
          <t>ERTAN TEKİ</t>
        </is>
      </c>
      <c r="E3905" s="156" t="n">
        <v>3596</v>
      </c>
      <c r="F3905" s="156" t="n">
        <v>879751</v>
      </c>
      <c r="G3905" s="157" t="n">
        <v>244.65</v>
      </c>
      <c r="H3905" s="156" t="n">
        <v>3515</v>
      </c>
    </row>
    <row r="3906" ht="36" customHeight="1" s="113">
      <c r="A3906" s="158" t="n">
        <v>46186</v>
      </c>
      <c r="B3906" s="156" t="inlineStr">
        <is>
          <t>M035</t>
        </is>
      </c>
      <c r="C3906" s="156" t="inlineStr">
        <is>
          <t>OSMANGAZİ</t>
        </is>
      </c>
      <c r="D3906" s="156" t="inlineStr">
        <is>
          <t>DERYA YARDIMCI</t>
        </is>
      </c>
      <c r="E3906" s="156" t="n">
        <v>4268</v>
      </c>
      <c r="F3906" s="156" t="n">
        <v>1606132</v>
      </c>
      <c r="G3906" s="157" t="n">
        <v>376.32</v>
      </c>
      <c r="H3906" s="156" t="n">
        <v>4217</v>
      </c>
    </row>
    <row r="3907" ht="36" customHeight="1" s="113">
      <c r="A3907" s="158" t="n">
        <v>46186</v>
      </c>
      <c r="B3907" s="156" t="inlineStr">
        <is>
          <t>M036</t>
        </is>
      </c>
      <c r="C3907" s="156" t="inlineStr">
        <is>
          <t>POLİGON</t>
        </is>
      </c>
      <c r="D3907" s="156" t="inlineStr">
        <is>
          <t>ERTAN TEKİ</t>
        </is>
      </c>
      <c r="E3907" s="156" t="n">
        <v>2309</v>
      </c>
      <c r="F3907" s="156" t="n">
        <v>501310</v>
      </c>
      <c r="G3907" s="157" t="n">
        <v>217.11</v>
      </c>
      <c r="H3907" s="156" t="n">
        <v>2242</v>
      </c>
    </row>
    <row r="3908" ht="36" customHeight="1" s="113">
      <c r="A3908" s="158" t="n">
        <v>46186</v>
      </c>
      <c r="B3908" s="156" t="inlineStr">
        <is>
          <t>M037</t>
        </is>
      </c>
      <c r="C3908" s="156" t="inlineStr">
        <is>
          <t>SEFERİHİSAR</t>
        </is>
      </c>
      <c r="D3908" s="156" t="inlineStr">
        <is>
          <t>ERTAN TEKİ</t>
        </is>
      </c>
      <c r="E3908" s="156" t="n">
        <v>4301</v>
      </c>
      <c r="F3908" s="156" t="n">
        <v>1993658</v>
      </c>
      <c r="G3908" s="157" t="n">
        <v>463.53</v>
      </c>
      <c r="H3908" s="156" t="n">
        <v>4137</v>
      </c>
    </row>
    <row r="3909" ht="48" customHeight="1" s="113">
      <c r="A3909" s="158" t="n">
        <v>46186</v>
      </c>
      <c r="B3909" s="156" t="inlineStr">
        <is>
          <t>M038</t>
        </is>
      </c>
      <c r="C3909" s="156" t="inlineStr">
        <is>
          <t>TORBALI 1</t>
        </is>
      </c>
      <c r="D3909" s="156" t="inlineStr">
        <is>
          <t>CÜNEYT ÇIKRIKÇI - AYŞE AVCU</t>
        </is>
      </c>
      <c r="E3909" s="156" t="n">
        <v>2310</v>
      </c>
      <c r="F3909" s="156" t="n">
        <v>1303374</v>
      </c>
      <c r="G3909" s="157" t="n">
        <v>564.23</v>
      </c>
      <c r="H3909" s="156" t="n">
        <v>2346</v>
      </c>
    </row>
    <row r="3910" ht="36" customHeight="1" s="113">
      <c r="A3910" s="158" t="n">
        <v>46186</v>
      </c>
      <c r="B3910" s="156" t="inlineStr">
        <is>
          <t>M039</t>
        </is>
      </c>
      <c r="C3910" s="156" t="inlineStr">
        <is>
          <t>TORBALI 2</t>
        </is>
      </c>
      <c r="D3910" s="156" t="inlineStr">
        <is>
          <t>CÜNEYT ÇIKRIKÇI - AYŞE AVCU</t>
        </is>
      </c>
      <c r="E3910" s="156" t="n">
        <v>3207</v>
      </c>
      <c r="F3910" s="156" t="n">
        <v>1001684</v>
      </c>
      <c r="G3910" s="157" t="n">
        <v>312.34</v>
      </c>
      <c r="H3910" s="156" t="n">
        <v>3022</v>
      </c>
    </row>
    <row r="3911" ht="54.75" customHeight="1" s="113">
      <c r="A3911" s="158" t="n">
        <v>46186</v>
      </c>
      <c r="B3911" s="156" t="inlineStr">
        <is>
          <t>M040</t>
        </is>
      </c>
      <c r="C3911" s="156" t="inlineStr">
        <is>
          <t>TORBALI 3</t>
        </is>
      </c>
      <c r="D3911" s="156" t="inlineStr">
        <is>
          <t>CÜNEYT ÇIKRIKÇI - AYŞE AVCU</t>
        </is>
      </c>
      <c r="E3911" s="156" t="n">
        <v>3564</v>
      </c>
      <c r="F3911" s="156" t="n">
        <v>1112500</v>
      </c>
      <c r="G3911" s="157" t="n">
        <v>312.15</v>
      </c>
      <c r="H3911" s="156" t="n">
        <v>3561</v>
      </c>
    </row>
    <row r="3912" ht="24" customHeight="1" s="113">
      <c r="A3912" s="158" t="n">
        <v>46186</v>
      </c>
      <c r="B3912" s="156" t="inlineStr">
        <is>
          <t>M041</t>
        </is>
      </c>
      <c r="C3912" s="156" t="inlineStr">
        <is>
          <t>TORBALI 4</t>
        </is>
      </c>
      <c r="D3912" s="156" t="inlineStr">
        <is>
          <t>CÜNEYT ÇIKRIKÇI - AYŞE AVCU</t>
        </is>
      </c>
      <c r="E3912" s="156" t="n">
        <v>5218</v>
      </c>
      <c r="F3912" s="156" t="n">
        <v>2600002</v>
      </c>
      <c r="G3912" s="157" t="n">
        <v>498.28</v>
      </c>
      <c r="H3912" s="156" t="n">
        <v>5370</v>
      </c>
    </row>
    <row r="3913" ht="36" customHeight="1" s="113">
      <c r="A3913" s="158" t="n">
        <v>46186</v>
      </c>
      <c r="B3913" s="156" t="inlineStr">
        <is>
          <t>M042</t>
        </is>
      </c>
      <c r="C3913" s="156" t="inlineStr">
        <is>
          <t>TORBALI 5</t>
        </is>
      </c>
      <c r="D3913" s="156" t="inlineStr">
        <is>
          <t>CÜNEYT ÇIKRIKÇI - AYŞE AVCU</t>
        </is>
      </c>
      <c r="E3913" s="156" t="n">
        <v>5116</v>
      </c>
      <c r="F3913" s="156" t="n">
        <v>1788173</v>
      </c>
      <c r="G3913" s="157" t="n">
        <v>349.53</v>
      </c>
      <c r="H3913" s="156" t="n">
        <v>4866</v>
      </c>
    </row>
    <row r="3914" ht="24" customHeight="1" s="113">
      <c r="A3914" s="158" t="n">
        <v>46186</v>
      </c>
      <c r="B3914" s="156" t="inlineStr">
        <is>
          <t>M043</t>
        </is>
      </c>
      <c r="C3914" s="156" t="inlineStr">
        <is>
          <t>YAPICIOĞLU</t>
        </is>
      </c>
      <c r="D3914" s="156" t="inlineStr">
        <is>
          <t>ERTAN TEKİ</t>
        </is>
      </c>
      <c r="E3914" s="156" t="n">
        <v>2323</v>
      </c>
      <c r="F3914" s="156" t="n">
        <v>1109197</v>
      </c>
      <c r="G3914" s="157" t="n">
        <v>477.48</v>
      </c>
      <c r="H3914" s="156" t="n">
        <v>2102</v>
      </c>
    </row>
    <row r="3915" ht="24" customHeight="1" s="113">
      <c r="A3915" s="158" t="n">
        <v>46186</v>
      </c>
      <c r="B3915" s="156" t="inlineStr">
        <is>
          <t>M044</t>
        </is>
      </c>
      <c r="C3915" s="156" t="inlineStr">
        <is>
          <t>YEŞİLOVA</t>
        </is>
      </c>
      <c r="D3915" s="156" t="inlineStr">
        <is>
          <t>DERYA YARDIMCI</t>
        </is>
      </c>
      <c r="E3915" s="156" t="n">
        <v>803</v>
      </c>
      <c r="F3915" s="156" t="n">
        <v>183762</v>
      </c>
      <c r="G3915" s="157" t="n">
        <v>228.84</v>
      </c>
      <c r="H3915" s="156" t="n">
        <v>856</v>
      </c>
    </row>
    <row r="3916" ht="48" customHeight="1" s="113">
      <c r="A3916" s="158" t="n">
        <v>46186</v>
      </c>
      <c r="B3916" s="156" t="inlineStr">
        <is>
          <t>M045</t>
        </is>
      </c>
      <c r="C3916" s="156" t="inlineStr">
        <is>
          <t>Z1  ET DEPO</t>
        </is>
      </c>
      <c r="D3916" s="156" t="inlineStr">
        <is>
          <t>FARUK MALKOÇ</t>
        </is>
      </c>
      <c r="E3916" s="156" t="n">
        <v>0</v>
      </c>
      <c r="F3916" s="156" t="n">
        <v>0</v>
      </c>
      <c r="G3916" s="156" t="n">
        <v>0</v>
      </c>
      <c r="H3916" s="156" t="n">
        <v>0</v>
      </c>
    </row>
    <row r="3917" ht="48" customHeight="1" s="113">
      <c r="A3917" s="158" t="n">
        <v>46186</v>
      </c>
      <c r="B3917" s="156" t="inlineStr">
        <is>
          <t>M046</t>
        </is>
      </c>
      <c r="C3917" s="156" t="inlineStr">
        <is>
          <t>ÇAMDİBİ</t>
        </is>
      </c>
      <c r="D3917" s="156" t="inlineStr">
        <is>
          <t>DERYA YARDIMCI</t>
        </is>
      </c>
      <c r="E3917" s="156" t="n">
        <v>3402</v>
      </c>
      <c r="F3917" s="156" t="n">
        <v>630933</v>
      </c>
      <c r="G3917" s="157" t="n">
        <v>185.46</v>
      </c>
      <c r="H3917" s="156" t="n">
        <v>3612</v>
      </c>
    </row>
    <row r="3918" ht="48" customHeight="1" s="113">
      <c r="A3918" s="158" t="n">
        <v>46186</v>
      </c>
      <c r="B3918" s="156" t="inlineStr">
        <is>
          <t>M047</t>
        </is>
      </c>
      <c r="C3918" s="156" t="inlineStr">
        <is>
          <t>ÇİFTLİK</t>
        </is>
      </c>
      <c r="D3918" s="156" t="inlineStr">
        <is>
          <t>CEBRAİL ÇİÇEK</t>
        </is>
      </c>
      <c r="E3918" s="156" t="n">
        <v>0</v>
      </c>
      <c r="F3918" s="156" t="n">
        <v>0</v>
      </c>
      <c r="G3918" s="156" t="n">
        <v>0</v>
      </c>
      <c r="H3918" s="156" t="n">
        <v>0</v>
      </c>
    </row>
    <row r="3919" ht="48" customHeight="1" s="113">
      <c r="A3919" s="158" t="n">
        <v>46186</v>
      </c>
      <c r="B3919" s="156" t="inlineStr">
        <is>
          <t>M048</t>
        </is>
      </c>
      <c r="C3919" s="156" t="inlineStr">
        <is>
          <t>ÇİĞLİ</t>
        </is>
      </c>
      <c r="D3919" s="156" t="inlineStr">
        <is>
          <t>DERYA YARDIMCI</t>
        </is>
      </c>
      <c r="E3919" s="156" t="n">
        <v>2722</v>
      </c>
      <c r="F3919" s="156" t="n">
        <v>541664</v>
      </c>
      <c r="G3919" s="157" t="n">
        <v>198.99</v>
      </c>
      <c r="H3919" s="156" t="n">
        <v>2736</v>
      </c>
    </row>
    <row r="3920" ht="48" customHeight="1" s="113">
      <c r="A3920" s="158" t="n">
        <v>46186</v>
      </c>
      <c r="B3920" s="156" t="inlineStr">
        <is>
          <t>M049</t>
        </is>
      </c>
      <c r="C3920" s="156" t="inlineStr">
        <is>
          <t>ÖZDERE</t>
        </is>
      </c>
      <c r="D3920" s="156" t="inlineStr">
        <is>
          <t>CÜNEYT ÇIKRIKÇI - AYŞE AVCU</t>
        </is>
      </c>
      <c r="E3920" s="156" t="n">
        <v>1117</v>
      </c>
      <c r="F3920" s="156" t="n">
        <v>349194</v>
      </c>
      <c r="G3920" s="157" t="n">
        <v>312.62</v>
      </c>
      <c r="H3920" s="156" t="n">
        <v>1105</v>
      </c>
    </row>
    <row r="3921" ht="24" customHeight="1" s="113">
      <c r="A3921" s="158" t="n">
        <v>46186</v>
      </c>
      <c r="B3921" s="156" t="inlineStr">
        <is>
          <t>M050</t>
        </is>
      </c>
      <c r="C3921" s="156" t="inlineStr">
        <is>
          <t>İZMİRSPOR</t>
        </is>
      </c>
      <c r="D3921" s="156" t="inlineStr">
        <is>
          <t>ERTAN TEKİ</t>
        </is>
      </c>
      <c r="E3921" s="156" t="n">
        <v>5684</v>
      </c>
      <c r="F3921" s="156" t="n">
        <v>2908673</v>
      </c>
      <c r="G3921" s="157" t="n">
        <v>511.73</v>
      </c>
      <c r="H3921" s="156" t="n">
        <v>5150</v>
      </c>
    </row>
    <row r="3922" ht="36" customHeight="1" s="113">
      <c r="A3922" s="158" t="n">
        <v>46186</v>
      </c>
      <c r="B3922" s="156" t="inlineStr">
        <is>
          <t>M051</t>
        </is>
      </c>
      <c r="C3922" s="156" t="inlineStr">
        <is>
          <t>ŞİRİNYER</t>
        </is>
      </c>
      <c r="D3922" s="156" t="inlineStr">
        <is>
          <t>ERTAN TEKİ</t>
        </is>
      </c>
      <c r="E3922" s="156" t="n">
        <v>1268</v>
      </c>
      <c r="F3922" s="156" t="n">
        <v>696914</v>
      </c>
      <c r="G3922" s="157" t="n">
        <v>549.62</v>
      </c>
      <c r="H3922" s="156" t="n">
        <v>1327</v>
      </c>
    </row>
    <row r="3923" ht="24" customHeight="1" s="113">
      <c r="A3923" s="158" t="n">
        <v>46186</v>
      </c>
      <c r="B3923" s="156" t="inlineStr">
        <is>
          <t>M052</t>
        </is>
      </c>
      <c r="C3923" s="156" t="inlineStr">
        <is>
          <t>ŞİRİNYER 2</t>
        </is>
      </c>
      <c r="D3923" s="156" t="inlineStr">
        <is>
          <t>DERYA YARDIMCI</t>
        </is>
      </c>
      <c r="E3923" s="156" t="n">
        <v>2964</v>
      </c>
      <c r="F3923" s="156" t="n">
        <v>1253502</v>
      </c>
      <c r="G3923" s="157" t="n">
        <v>422.91</v>
      </c>
      <c r="H3923" s="156" t="n">
        <v>3072</v>
      </c>
    </row>
    <row r="3924" ht="36" customHeight="1" s="113">
      <c r="A3924" s="158" t="n">
        <v>46186</v>
      </c>
      <c r="B3924" s="156" t="inlineStr">
        <is>
          <t>M057</t>
        </is>
      </c>
      <c r="C3924" s="156" t="inlineStr">
        <is>
          <t>BUCA2</t>
        </is>
      </c>
      <c r="D3924" s="156" t="inlineStr">
        <is>
          <t>ERTAN TEKİ</t>
        </is>
      </c>
      <c r="E3924" s="156" t="n">
        <v>0</v>
      </c>
      <c r="F3924" s="156" t="n">
        <v>0</v>
      </c>
      <c r="G3924" s="156" t="n">
        <v>0</v>
      </c>
      <c r="H3924" s="156" t="n">
        <v>0</v>
      </c>
    </row>
    <row r="3925" ht="24" customHeight="1" s="113">
      <c r="A3925" s="158" t="n">
        <v>46187</v>
      </c>
      <c r="B3925" s="156" t="inlineStr">
        <is>
          <t>M001</t>
        </is>
      </c>
      <c r="C3925" s="156" t="inlineStr">
        <is>
          <t>AKEVLER</t>
        </is>
      </c>
      <c r="D3925" s="156" t="inlineStr">
        <is>
          <t>ERTAN TEKİ</t>
        </is>
      </c>
      <c r="E3925" s="156" t="n">
        <v>1552</v>
      </c>
      <c r="F3925" s="156" t="n">
        <v>570698</v>
      </c>
      <c r="G3925" s="157" t="n">
        <v>367.72</v>
      </c>
      <c r="H3925" s="156" t="n">
        <v>1567</v>
      </c>
    </row>
    <row r="3926" ht="36" customHeight="1" s="113">
      <c r="A3926" s="158" t="n">
        <v>46187</v>
      </c>
      <c r="B3926" s="156" t="inlineStr">
        <is>
          <t>M002</t>
        </is>
      </c>
      <c r="C3926" s="156" t="inlineStr">
        <is>
          <t>AYDIN EFELER</t>
        </is>
      </c>
      <c r="D3926" s="156" t="inlineStr">
        <is>
          <t>CÜNEYT ÇIKRIKÇI - AYŞE AVCU</t>
        </is>
      </c>
      <c r="E3926" s="156" t="n">
        <v>3471</v>
      </c>
      <c r="F3926" s="156" t="n">
        <v>1071365</v>
      </c>
      <c r="G3926" s="157" t="n">
        <v>308.66</v>
      </c>
      <c r="H3926" s="156" t="n">
        <v>3590</v>
      </c>
    </row>
    <row r="3927" ht="48" customHeight="1" s="113">
      <c r="A3927" s="158" t="n">
        <v>46187</v>
      </c>
      <c r="B3927" s="156" t="inlineStr">
        <is>
          <t>M003</t>
        </is>
      </c>
      <c r="C3927" s="156" t="inlineStr">
        <is>
          <t>AYDIN EFELER-2</t>
        </is>
      </c>
      <c r="D3927" s="156" t="inlineStr">
        <is>
          <t>CÜNEYT ÇIKRIKÇI - AYŞE AVCU</t>
        </is>
      </c>
      <c r="E3927" s="156" t="n">
        <v>1733</v>
      </c>
      <c r="F3927" s="156" t="n">
        <v>687079</v>
      </c>
      <c r="G3927" s="157" t="n">
        <v>396.47</v>
      </c>
      <c r="H3927" s="156" t="n">
        <v>1563</v>
      </c>
    </row>
    <row r="3928" ht="24" customHeight="1" s="113">
      <c r="A3928" s="158" t="n">
        <v>46187</v>
      </c>
      <c r="B3928" s="156" t="inlineStr">
        <is>
          <t>M004</t>
        </is>
      </c>
      <c r="C3928" s="156" t="inlineStr">
        <is>
          <t>AYDIN FATİH</t>
        </is>
      </c>
      <c r="D3928" s="156" t="inlineStr">
        <is>
          <t>CÜNEYT ÇIKRIKÇI - AYŞE AVCU</t>
        </is>
      </c>
      <c r="E3928" s="156" t="n">
        <v>1185</v>
      </c>
      <c r="F3928" s="156" t="n">
        <v>477901</v>
      </c>
      <c r="G3928" s="157" t="n">
        <v>403.29</v>
      </c>
      <c r="H3928" s="156" t="n">
        <v>1234</v>
      </c>
    </row>
    <row r="3929" ht="24" customHeight="1" s="113">
      <c r="A3929" s="158" t="n">
        <v>46187</v>
      </c>
      <c r="B3929" s="156" t="inlineStr">
        <is>
          <t>M005</t>
        </is>
      </c>
      <c r="C3929" s="156" t="inlineStr">
        <is>
          <t>AYDIN FATİH-2</t>
        </is>
      </c>
      <c r="D3929" s="156" t="inlineStr">
        <is>
          <t>CÜNEYT ÇIKRIKÇI - AYŞE AVCU</t>
        </is>
      </c>
      <c r="E3929" s="156" t="n">
        <v>2099</v>
      </c>
      <c r="F3929" s="156" t="n">
        <v>1045798</v>
      </c>
      <c r="G3929" s="157" t="n">
        <v>498.24</v>
      </c>
      <c r="H3929" s="156" t="n">
        <v>2038</v>
      </c>
    </row>
    <row r="3930" ht="36" customHeight="1" s="113">
      <c r="A3930" s="158" t="n">
        <v>46187</v>
      </c>
      <c r="B3930" s="156" t="inlineStr">
        <is>
          <t>M006</t>
        </is>
      </c>
      <c r="C3930" s="156" t="inlineStr">
        <is>
          <t>AYDIN GİRNE</t>
        </is>
      </c>
      <c r="D3930" s="156" t="inlineStr">
        <is>
          <t>CÜNEYT ÇIKRIKÇI - AYŞE AVCU</t>
        </is>
      </c>
      <c r="E3930" s="156" t="n">
        <v>2211</v>
      </c>
      <c r="F3930" s="156" t="n">
        <v>619086</v>
      </c>
      <c r="G3930" s="157" t="n">
        <v>280</v>
      </c>
      <c r="H3930" s="156" t="n">
        <v>2284</v>
      </c>
    </row>
    <row r="3931" ht="36" customHeight="1" s="113">
      <c r="A3931" s="158" t="n">
        <v>46187</v>
      </c>
      <c r="B3931" s="156" t="inlineStr">
        <is>
          <t>M007</t>
        </is>
      </c>
      <c r="C3931" s="156" t="inlineStr">
        <is>
          <t>AYDIN MİMARSİNAN</t>
        </is>
      </c>
      <c r="D3931" s="156" t="inlineStr">
        <is>
          <t>CÜNEYT ÇIKRIKÇI - AYŞE AVCU</t>
        </is>
      </c>
      <c r="E3931" s="156" t="n">
        <v>4703</v>
      </c>
      <c r="F3931" s="156" t="n">
        <v>932042</v>
      </c>
      <c r="G3931" s="157" t="n">
        <v>198.18</v>
      </c>
      <c r="H3931" s="156" t="n">
        <v>4774</v>
      </c>
    </row>
    <row r="3932" ht="24" customHeight="1" s="113">
      <c r="A3932" s="158" t="n">
        <v>46187</v>
      </c>
      <c r="B3932" s="156" t="inlineStr">
        <is>
          <t>M008</t>
        </is>
      </c>
      <c r="C3932" s="156" t="inlineStr">
        <is>
          <t>AYRANCILAR</t>
        </is>
      </c>
      <c r="D3932" s="156" t="inlineStr">
        <is>
          <t>CÜNEYT ÇIKRIKÇI - AYŞE AVCU</t>
        </is>
      </c>
      <c r="E3932" s="156" t="n">
        <v>4218</v>
      </c>
      <c r="F3932" s="156" t="n">
        <v>1090492</v>
      </c>
      <c r="G3932" s="157" t="n">
        <v>258.53</v>
      </c>
      <c r="H3932" s="156" t="n">
        <v>4214</v>
      </c>
    </row>
    <row r="3933" ht="24" customHeight="1" s="113">
      <c r="A3933" s="158" t="n">
        <v>46187</v>
      </c>
      <c r="B3933" s="156" t="inlineStr">
        <is>
          <t>M009</t>
        </is>
      </c>
      <c r="C3933" s="156" t="inlineStr">
        <is>
          <t>BALÇOVA</t>
        </is>
      </c>
      <c r="D3933" s="156" t="inlineStr">
        <is>
          <t>ERTAN TEKİ</t>
        </is>
      </c>
      <c r="E3933" s="156" t="n">
        <v>3351</v>
      </c>
      <c r="F3933" s="156" t="n">
        <v>584504</v>
      </c>
      <c r="G3933" s="157" t="n">
        <v>174.43</v>
      </c>
      <c r="H3933" s="156" t="n">
        <v>3353</v>
      </c>
    </row>
    <row r="3934" ht="24" customHeight="1" s="113">
      <c r="A3934" s="158" t="n">
        <v>46187</v>
      </c>
      <c r="B3934" s="156" t="inlineStr">
        <is>
          <t>M010</t>
        </is>
      </c>
      <c r="C3934" s="156" t="inlineStr">
        <is>
          <t>BAYRAKLI</t>
        </is>
      </c>
      <c r="D3934" s="156" t="inlineStr">
        <is>
          <t>DERYA YARDIMCI</t>
        </is>
      </c>
      <c r="E3934" s="156" t="n">
        <v>4239</v>
      </c>
      <c r="F3934" s="156" t="n">
        <v>1079134</v>
      </c>
      <c r="G3934" s="157" t="n">
        <v>254.57</v>
      </c>
      <c r="H3934" s="156" t="n">
        <v>3830</v>
      </c>
    </row>
    <row r="3935" ht="27.75" customHeight="1" s="113">
      <c r="A3935" s="158" t="n">
        <v>46187</v>
      </c>
      <c r="B3935" s="156" t="inlineStr">
        <is>
          <t>M011</t>
        </is>
      </c>
      <c r="C3935" s="156" t="inlineStr">
        <is>
          <t>BOZYAKA</t>
        </is>
      </c>
      <c r="D3935" s="156" t="inlineStr">
        <is>
          <t>ERTAN TEKİ</t>
        </is>
      </c>
      <c r="E3935" s="156" t="n">
        <v>2117</v>
      </c>
      <c r="F3935" s="156" t="n">
        <v>770448</v>
      </c>
      <c r="G3935" s="157" t="n">
        <v>363.93</v>
      </c>
      <c r="H3935" s="156" t="n">
        <v>2241</v>
      </c>
    </row>
    <row r="3936" ht="24" customHeight="1" s="113">
      <c r="A3936" s="158" t="n">
        <v>46187</v>
      </c>
      <c r="B3936" s="156" t="inlineStr">
        <is>
          <t>M012</t>
        </is>
      </c>
      <c r="C3936" s="156" t="inlineStr">
        <is>
          <t xml:space="preserve">BUCA </t>
        </is>
      </c>
      <c r="D3936" s="156" t="inlineStr">
        <is>
          <t>DERYA YARDIMCI</t>
        </is>
      </c>
      <c r="E3936" s="156" t="n">
        <v>1518</v>
      </c>
      <c r="F3936" s="156" t="n">
        <v>628353</v>
      </c>
      <c r="G3936" s="157" t="n">
        <v>413.93</v>
      </c>
      <c r="H3936" s="156" t="n">
        <v>1601</v>
      </c>
    </row>
    <row r="3937" ht="48" customHeight="1" s="113">
      <c r="A3937" s="158" t="n">
        <v>46187</v>
      </c>
      <c r="B3937" s="156" t="inlineStr">
        <is>
          <t>M013</t>
        </is>
      </c>
      <c r="C3937" s="156" t="inlineStr">
        <is>
          <t>DEDEBAŞI</t>
        </is>
      </c>
      <c r="D3937" s="156" t="inlineStr">
        <is>
          <t>DERYA YARDIMCI</t>
        </is>
      </c>
      <c r="E3937" s="156" t="n">
        <v>3042</v>
      </c>
      <c r="F3937" s="156" t="n">
        <v>1366944</v>
      </c>
      <c r="G3937" s="157" t="n">
        <v>449.36</v>
      </c>
      <c r="H3937" s="156" t="n">
        <v>2944</v>
      </c>
    </row>
    <row r="3938" ht="48" customHeight="1" s="113">
      <c r="A3938" s="158" t="n">
        <v>46187</v>
      </c>
      <c r="B3938" s="156" t="inlineStr">
        <is>
          <t>M014</t>
        </is>
      </c>
      <c r="C3938" s="156" t="inlineStr">
        <is>
          <t>ESKİİZMİR</t>
        </is>
      </c>
      <c r="D3938" s="156" t="inlineStr">
        <is>
          <t>ERTAN TEKİ</t>
        </is>
      </c>
      <c r="E3938" s="156" t="n">
        <v>3042</v>
      </c>
      <c r="F3938" s="156" t="n">
        <v>1169924</v>
      </c>
      <c r="G3938" s="157" t="n">
        <v>384.59</v>
      </c>
      <c r="H3938" s="156" t="n">
        <v>2912</v>
      </c>
    </row>
    <row r="3939" ht="48" customHeight="1" s="113">
      <c r="A3939" s="158" t="n">
        <v>46187</v>
      </c>
      <c r="B3939" s="156" t="inlineStr">
        <is>
          <t>M015</t>
        </is>
      </c>
      <c r="C3939" s="156" t="inlineStr">
        <is>
          <t>GAZİEMİR-1</t>
        </is>
      </c>
      <c r="D3939" s="156" t="inlineStr">
        <is>
          <t>ALİ ÇELİK</t>
        </is>
      </c>
      <c r="E3939" s="156" t="n">
        <v>2592</v>
      </c>
      <c r="F3939" s="156" t="n">
        <v>948050</v>
      </c>
      <c r="G3939" s="157" t="n">
        <v>365.76</v>
      </c>
      <c r="H3939" s="156" t="n">
        <v>2447</v>
      </c>
    </row>
    <row r="3940" ht="48" customHeight="1" s="113">
      <c r="A3940" s="158" t="n">
        <v>46187</v>
      </c>
      <c r="B3940" s="156" t="inlineStr">
        <is>
          <t>M016</t>
        </is>
      </c>
      <c r="C3940" s="156" t="inlineStr">
        <is>
          <t>GAZİEMİR-2</t>
        </is>
      </c>
      <c r="D3940" s="156" t="inlineStr">
        <is>
          <t>ALİ ÇELİK</t>
        </is>
      </c>
      <c r="E3940" s="156" t="n">
        <v>3612</v>
      </c>
      <c r="F3940" s="156" t="n">
        <v>1345867</v>
      </c>
      <c r="G3940" s="157" t="n">
        <v>372.61</v>
      </c>
      <c r="H3940" s="156" t="n">
        <v>3895</v>
      </c>
    </row>
    <row r="3941" ht="48" customHeight="1" s="113">
      <c r="A3941" s="158" t="n">
        <v>46187</v>
      </c>
      <c r="B3941" s="156" t="inlineStr">
        <is>
          <t>M017</t>
        </is>
      </c>
      <c r="C3941" s="156" t="inlineStr">
        <is>
          <t>GAZİEMİR-3</t>
        </is>
      </c>
      <c r="D3941" s="156" t="inlineStr">
        <is>
          <t>ALİ ÇELİK</t>
        </is>
      </c>
      <c r="E3941" s="156" t="n">
        <v>2771</v>
      </c>
      <c r="F3941" s="156" t="n">
        <v>712856</v>
      </c>
      <c r="G3941" s="157" t="n">
        <v>257.26</v>
      </c>
      <c r="H3941" s="156" t="n">
        <v>2734</v>
      </c>
    </row>
    <row r="3942" ht="48" customHeight="1" s="113">
      <c r="A3942" s="158" t="n">
        <v>46187</v>
      </c>
      <c r="B3942" s="156" t="inlineStr">
        <is>
          <t>M018</t>
        </is>
      </c>
      <c r="C3942" s="156" t="inlineStr">
        <is>
          <t>GAZİEMİR-4</t>
        </is>
      </c>
      <c r="D3942" s="156" t="inlineStr">
        <is>
          <t>ALİ ÇELİK</t>
        </is>
      </c>
      <c r="E3942" s="156" t="n">
        <v>2994</v>
      </c>
      <c r="F3942" s="156" t="n">
        <v>1220456</v>
      </c>
      <c r="G3942" s="157" t="n">
        <v>407.63</v>
      </c>
      <c r="H3942" s="156" t="n">
        <v>3087</v>
      </c>
    </row>
    <row r="3943" ht="48" customHeight="1" s="113">
      <c r="A3943" s="158" t="n">
        <v>46187</v>
      </c>
      <c r="B3943" s="156" t="inlineStr">
        <is>
          <t>M019</t>
        </is>
      </c>
      <c r="C3943" s="156" t="inlineStr">
        <is>
          <t>GAZİEMİR-5</t>
        </is>
      </c>
      <c r="D3943" s="156" t="inlineStr">
        <is>
          <t>ALİ ÇELİK</t>
        </is>
      </c>
      <c r="E3943" s="156" t="n">
        <v>2387</v>
      </c>
      <c r="F3943" s="156" t="n">
        <v>609454</v>
      </c>
      <c r="G3943" s="157" t="n">
        <v>255.32</v>
      </c>
      <c r="H3943" s="156" t="n">
        <v>2454</v>
      </c>
    </row>
    <row r="3944" ht="24" customHeight="1" s="113">
      <c r="A3944" s="158" t="n">
        <v>46187</v>
      </c>
      <c r="B3944" s="156" t="inlineStr">
        <is>
          <t>M020</t>
        </is>
      </c>
      <c r="C3944" s="156" t="inlineStr">
        <is>
          <t>GAZİEMİR-6</t>
        </is>
      </c>
      <c r="D3944" s="156" t="inlineStr">
        <is>
          <t>ALİ ÇELİK</t>
        </is>
      </c>
      <c r="E3944" s="156" t="n">
        <v>1070</v>
      </c>
      <c r="F3944" s="156" t="n">
        <v>476696</v>
      </c>
      <c r="G3944" s="157" t="n">
        <v>445.51</v>
      </c>
      <c r="H3944" s="156" t="n">
        <v>968</v>
      </c>
    </row>
    <row r="3945" ht="36" customHeight="1" s="113">
      <c r="A3945" s="158" t="n">
        <v>46187</v>
      </c>
      <c r="B3945" s="156" t="inlineStr">
        <is>
          <t>M021</t>
        </is>
      </c>
      <c r="C3945" s="156" t="inlineStr">
        <is>
          <t>GAZİEMİR-7</t>
        </is>
      </c>
      <c r="D3945" s="156" t="inlineStr">
        <is>
          <t>ALİ ÇELİK</t>
        </is>
      </c>
      <c r="E3945" s="156" t="n">
        <v>4638</v>
      </c>
      <c r="F3945" s="156" t="n">
        <v>1445846</v>
      </c>
      <c r="G3945" s="157" t="n">
        <v>311.74</v>
      </c>
      <c r="H3945" s="156" t="n">
        <v>4926</v>
      </c>
    </row>
    <row r="3946" ht="24" customHeight="1" s="113">
      <c r="A3946" s="158" t="n">
        <v>46187</v>
      </c>
      <c r="B3946" s="156" t="inlineStr">
        <is>
          <t>M022</t>
        </is>
      </c>
      <c r="C3946" s="156" t="inlineStr">
        <is>
          <t>GEDİZ</t>
        </is>
      </c>
      <c r="D3946" s="156" t="inlineStr">
        <is>
          <t>DERYA YARDIMCI</t>
        </is>
      </c>
      <c r="E3946" s="156" t="n">
        <v>1559</v>
      </c>
      <c r="F3946" s="156" t="n">
        <v>638676</v>
      </c>
      <c r="G3946" s="157" t="n">
        <v>409.67</v>
      </c>
      <c r="H3946" s="156" t="n">
        <v>1605</v>
      </c>
    </row>
    <row r="3947" ht="36" customHeight="1" s="113">
      <c r="A3947" s="158" t="n">
        <v>46187</v>
      </c>
      <c r="B3947" s="156" t="inlineStr">
        <is>
          <t>M023</t>
        </is>
      </c>
      <c r="C3947" s="156" t="inlineStr">
        <is>
          <t>GÖZTEPE</t>
        </is>
      </c>
      <c r="D3947" s="156" t="inlineStr">
        <is>
          <t>ERTAN TEKİ</t>
        </is>
      </c>
      <c r="E3947" s="156" t="n">
        <v>3350</v>
      </c>
      <c r="F3947" s="156" t="n">
        <v>1195242</v>
      </c>
      <c r="G3947" s="157" t="n">
        <v>356.79</v>
      </c>
      <c r="H3947" s="156" t="n">
        <v>3087</v>
      </c>
    </row>
    <row r="3948" ht="36" customHeight="1" s="113">
      <c r="A3948" s="158" t="n">
        <v>46187</v>
      </c>
      <c r="B3948" s="156" t="inlineStr">
        <is>
          <t>M024</t>
        </is>
      </c>
      <c r="C3948" s="156" t="inlineStr">
        <is>
          <t>GÜMÜŞPALA</t>
        </is>
      </c>
      <c r="D3948" s="156" t="inlineStr">
        <is>
          <t>DERYA YARDIMCI</t>
        </is>
      </c>
      <c r="E3948" s="156" t="n">
        <v>4845</v>
      </c>
      <c r="F3948" s="156" t="n">
        <v>2517207</v>
      </c>
      <c r="G3948" s="157" t="n">
        <v>519.55</v>
      </c>
      <c r="H3948" s="156" t="n">
        <v>4465</v>
      </c>
    </row>
    <row r="3949" ht="24" customHeight="1" s="113">
      <c r="A3949" s="158" t="n">
        <v>46187</v>
      </c>
      <c r="B3949" s="156" t="inlineStr">
        <is>
          <t>M025</t>
        </is>
      </c>
      <c r="C3949" s="156" t="inlineStr">
        <is>
          <t>HAL DEPO</t>
        </is>
      </c>
      <c r="D3949" s="156" t="inlineStr">
        <is>
          <t>HALİT BAŞDAŞ</t>
        </is>
      </c>
      <c r="E3949" s="156" t="n">
        <v>0</v>
      </c>
      <c r="F3949" s="156" t="n">
        <v>0</v>
      </c>
      <c r="G3949" s="156" t="n">
        <v>0</v>
      </c>
      <c r="H3949" s="156" t="n">
        <v>0</v>
      </c>
    </row>
    <row r="3950" ht="48" customHeight="1" s="113">
      <c r="A3950" s="158" t="n">
        <v>46187</v>
      </c>
      <c r="B3950" s="156" t="inlineStr">
        <is>
          <t>M026</t>
        </is>
      </c>
      <c r="C3950" s="156" t="inlineStr">
        <is>
          <t>HARMANDALI</t>
        </is>
      </c>
      <c r="D3950" s="156" t="inlineStr">
        <is>
          <t>DERYA YARDIMCI</t>
        </is>
      </c>
      <c r="E3950" s="156" t="n">
        <v>5044</v>
      </c>
      <c r="F3950" s="156" t="n">
        <v>2234034</v>
      </c>
      <c r="G3950" s="157" t="n">
        <v>442.91</v>
      </c>
      <c r="H3950" s="156" t="n">
        <v>5008</v>
      </c>
    </row>
    <row r="3951" ht="48" customHeight="1" s="113">
      <c r="A3951" s="158" t="n">
        <v>46187</v>
      </c>
      <c r="B3951" s="156" t="inlineStr">
        <is>
          <t>M027</t>
        </is>
      </c>
      <c r="C3951" s="156" t="inlineStr">
        <is>
          <t>HATAY</t>
        </is>
      </c>
      <c r="D3951" s="156" t="inlineStr">
        <is>
          <t>ERTAN TEKİ</t>
        </is>
      </c>
      <c r="E3951" s="156" t="n">
        <v>5535</v>
      </c>
      <c r="F3951" s="156" t="n">
        <v>1875292</v>
      </c>
      <c r="G3951" s="157" t="n">
        <v>338.81</v>
      </c>
      <c r="H3951" s="156" t="n">
        <v>5335</v>
      </c>
    </row>
    <row r="3952" ht="48" customHeight="1" s="113">
      <c r="A3952" s="158" t="n">
        <v>46187</v>
      </c>
      <c r="B3952" s="156" t="inlineStr">
        <is>
          <t>M028</t>
        </is>
      </c>
      <c r="C3952" s="156" t="inlineStr">
        <is>
          <t>KARŞIYAKA-1</t>
        </is>
      </c>
      <c r="D3952" s="156" t="inlineStr">
        <is>
          <t>DERYA YARDIMCI</t>
        </is>
      </c>
      <c r="E3952" s="156" t="n">
        <v>3211</v>
      </c>
      <c r="F3952" s="156" t="n">
        <v>1312855</v>
      </c>
      <c r="G3952" s="157" t="n">
        <v>408.86</v>
      </c>
      <c r="H3952" s="156" t="n">
        <v>3239</v>
      </c>
    </row>
    <row r="3953" ht="48" customHeight="1" s="113">
      <c r="A3953" s="158" t="n">
        <v>46187</v>
      </c>
      <c r="B3953" s="156" t="inlineStr">
        <is>
          <t>M029</t>
        </is>
      </c>
      <c r="C3953" s="156" t="inlineStr">
        <is>
          <t>KARŞIYAKA-2</t>
        </is>
      </c>
      <c r="D3953" s="156" t="inlineStr">
        <is>
          <t>DERYA YARDIMCI</t>
        </is>
      </c>
      <c r="E3953" s="156" t="n">
        <v>1598</v>
      </c>
      <c r="F3953" s="156" t="n">
        <v>381348</v>
      </c>
      <c r="G3953" s="157" t="n">
        <v>238.64</v>
      </c>
      <c r="H3953" s="156" t="n">
        <v>1500</v>
      </c>
    </row>
    <row r="3954" ht="48" customHeight="1" s="113">
      <c r="A3954" s="158" t="n">
        <v>46187</v>
      </c>
      <c r="B3954" s="156" t="inlineStr">
        <is>
          <t>M030</t>
        </is>
      </c>
      <c r="C3954" s="156" t="inlineStr">
        <is>
          <t>MANAVKUYU</t>
        </is>
      </c>
      <c r="D3954" s="156" t="inlineStr">
        <is>
          <t>DERYA YARDIMCI</t>
        </is>
      </c>
      <c r="E3954" s="156" t="n">
        <v>1796</v>
      </c>
      <c r="F3954" s="156" t="n">
        <v>507683</v>
      </c>
      <c r="G3954" s="157" t="n">
        <v>282.67</v>
      </c>
      <c r="H3954" s="156" t="n">
        <v>1784</v>
      </c>
    </row>
    <row r="3955" ht="48" customHeight="1" s="113">
      <c r="A3955" s="158" t="n">
        <v>46187</v>
      </c>
      <c r="B3955" s="156" t="inlineStr">
        <is>
          <t>M031</t>
        </is>
      </c>
      <c r="C3955" s="156" t="inlineStr">
        <is>
          <t>MENDERES</t>
        </is>
      </c>
      <c r="D3955" s="156" t="inlineStr">
        <is>
          <t>CÜNEYT ÇIKRIKÇI - AYŞE AVCU</t>
        </is>
      </c>
      <c r="E3955" s="156" t="n">
        <v>5420</v>
      </c>
      <c r="F3955" s="156" t="n">
        <v>1163999</v>
      </c>
      <c r="G3955" s="157" t="n">
        <v>214.76</v>
      </c>
      <c r="H3955" s="156" t="n">
        <v>4905</v>
      </c>
    </row>
    <row r="3956" ht="48" customHeight="1" s="113">
      <c r="A3956" s="158" t="n">
        <v>46187</v>
      </c>
      <c r="B3956" s="156" t="inlineStr">
        <is>
          <t>M032</t>
        </is>
      </c>
      <c r="C3956" s="156" t="inlineStr">
        <is>
          <t>MENDERES DEPO</t>
        </is>
      </c>
      <c r="D3956" s="156" t="inlineStr">
        <is>
          <t>AYHAN DAŞDEMİR</t>
        </is>
      </c>
      <c r="E3956" s="156" t="n">
        <v>0</v>
      </c>
      <c r="F3956" s="156" t="n">
        <v>0</v>
      </c>
      <c r="G3956" s="156" t="n">
        <v>0</v>
      </c>
      <c r="H3956" s="156" t="n">
        <v>0</v>
      </c>
    </row>
    <row r="3957" ht="36" customHeight="1" s="113">
      <c r="A3957" s="158" t="n">
        <v>46187</v>
      </c>
      <c r="B3957" s="156" t="inlineStr">
        <is>
          <t>M033</t>
        </is>
      </c>
      <c r="C3957" s="156" t="inlineStr">
        <is>
          <t>MERKEZ</t>
        </is>
      </c>
      <c r="D3957" s="156" t="inlineStr">
        <is>
          <t>GENEL MÜDÜR</t>
        </is>
      </c>
      <c r="E3957" s="156" t="n">
        <v>0</v>
      </c>
      <c r="F3957" s="156" t="n">
        <v>0</v>
      </c>
      <c r="G3957" s="156" t="n">
        <v>0</v>
      </c>
      <c r="H3957" s="156" t="n">
        <v>0</v>
      </c>
    </row>
    <row r="3958" ht="24" customHeight="1" s="113">
      <c r="A3958" s="158" t="n">
        <v>46187</v>
      </c>
      <c r="B3958" s="156" t="inlineStr">
        <is>
          <t>M034</t>
        </is>
      </c>
      <c r="C3958" s="156" t="inlineStr">
        <is>
          <t>NARLIDERE</t>
        </is>
      </c>
      <c r="D3958" s="156" t="inlineStr">
        <is>
          <t>ERTAN TEKİ</t>
        </is>
      </c>
      <c r="E3958" s="156" t="n">
        <v>4667</v>
      </c>
      <c r="F3958" s="156" t="n">
        <v>1191256</v>
      </c>
      <c r="G3958" s="157" t="n">
        <v>255.25</v>
      </c>
      <c r="H3958" s="156" t="n">
        <v>4784</v>
      </c>
    </row>
    <row r="3959" ht="36" customHeight="1" s="113">
      <c r="A3959" s="158" t="n">
        <v>46187</v>
      </c>
      <c r="B3959" s="156" t="inlineStr">
        <is>
          <t>M035</t>
        </is>
      </c>
      <c r="C3959" s="156" t="inlineStr">
        <is>
          <t>OSMANGAZİ</t>
        </is>
      </c>
      <c r="D3959" s="156" t="inlineStr">
        <is>
          <t>DERYA YARDIMCI</t>
        </is>
      </c>
      <c r="E3959" s="156" t="n">
        <v>3715</v>
      </c>
      <c r="F3959" s="156" t="n">
        <v>1166146</v>
      </c>
      <c r="G3959" s="157" t="n">
        <v>313.9</v>
      </c>
      <c r="H3959" s="156" t="n">
        <v>3531</v>
      </c>
    </row>
    <row r="3960" ht="24" customHeight="1" s="113">
      <c r="A3960" s="158" t="n">
        <v>46187</v>
      </c>
      <c r="B3960" s="156" t="inlineStr">
        <is>
          <t>M036</t>
        </is>
      </c>
      <c r="C3960" s="156" t="inlineStr">
        <is>
          <t>POLİGON</t>
        </is>
      </c>
      <c r="D3960" s="156" t="inlineStr">
        <is>
          <t>ERTAN TEKİ</t>
        </is>
      </c>
      <c r="E3960" s="156" t="n">
        <v>1762</v>
      </c>
      <c r="F3960" s="156" t="n">
        <v>397496</v>
      </c>
      <c r="G3960" s="157" t="n">
        <v>225.59</v>
      </c>
      <c r="H3960" s="156" t="n">
        <v>1693</v>
      </c>
    </row>
    <row r="3961" ht="36" customHeight="1" s="113">
      <c r="A3961" s="158" t="n">
        <v>46187</v>
      </c>
      <c r="B3961" s="156" t="inlineStr">
        <is>
          <t>M037</t>
        </is>
      </c>
      <c r="C3961" s="156" t="inlineStr">
        <is>
          <t>SEFERİHİSAR</t>
        </is>
      </c>
      <c r="D3961" s="156" t="inlineStr">
        <is>
          <t>ERTAN TEKİ</t>
        </is>
      </c>
      <c r="E3961" s="156" t="n">
        <v>4936</v>
      </c>
      <c r="F3961" s="156" t="n">
        <v>1869795</v>
      </c>
      <c r="G3961" s="157" t="n">
        <v>378.81</v>
      </c>
      <c r="H3961" s="156" t="n">
        <v>5153</v>
      </c>
    </row>
    <row r="3962" ht="24" customHeight="1" s="113">
      <c r="A3962" s="158" t="n">
        <v>46187</v>
      </c>
      <c r="B3962" s="156" t="inlineStr">
        <is>
          <t>M038</t>
        </is>
      </c>
      <c r="C3962" s="156" t="inlineStr">
        <is>
          <t>TORBALI 1</t>
        </is>
      </c>
      <c r="D3962" s="156" t="inlineStr">
        <is>
          <t>CÜNEYT ÇIKRIKÇI - AYŞE AVCU</t>
        </is>
      </c>
      <c r="E3962" s="156" t="n">
        <v>2170</v>
      </c>
      <c r="F3962" s="156" t="n">
        <v>1095466</v>
      </c>
      <c r="G3962" s="157" t="n">
        <v>504.82</v>
      </c>
      <c r="H3962" s="156" t="n">
        <v>2023</v>
      </c>
    </row>
    <row r="3963" ht="36" customHeight="1" s="113">
      <c r="A3963" s="158" t="n">
        <v>46187</v>
      </c>
      <c r="B3963" s="156" t="inlineStr">
        <is>
          <t>M039</t>
        </is>
      </c>
      <c r="C3963" s="156" t="inlineStr">
        <is>
          <t>TORBALI 2</t>
        </is>
      </c>
      <c r="D3963" s="156" t="inlineStr">
        <is>
          <t>CÜNEYT ÇIKRIKÇI - AYŞE AVCU</t>
        </is>
      </c>
      <c r="E3963" s="156" t="n">
        <v>3862</v>
      </c>
      <c r="F3963" s="156" t="n">
        <v>1248618</v>
      </c>
      <c r="G3963" s="157" t="n">
        <v>323.31</v>
      </c>
      <c r="H3963" s="156" t="n">
        <v>3945</v>
      </c>
    </row>
    <row r="3964" ht="36" customHeight="1" s="113">
      <c r="A3964" s="158" t="n">
        <v>46187</v>
      </c>
      <c r="B3964" s="156" t="inlineStr">
        <is>
          <t>M040</t>
        </is>
      </c>
      <c r="C3964" s="156" t="inlineStr">
        <is>
          <t>TORBALI 3</t>
        </is>
      </c>
      <c r="D3964" s="156" t="inlineStr">
        <is>
          <t>CÜNEYT ÇIKRIKÇI - AYŞE AVCU</t>
        </is>
      </c>
      <c r="E3964" s="156" t="n">
        <v>2379</v>
      </c>
      <c r="F3964" s="156" t="n">
        <v>783801</v>
      </c>
      <c r="G3964" s="157" t="n">
        <v>329.47</v>
      </c>
      <c r="H3964" s="156" t="n">
        <v>2477</v>
      </c>
    </row>
    <row r="3965" ht="36" customHeight="1" s="113">
      <c r="A3965" s="158" t="n">
        <v>46187</v>
      </c>
      <c r="B3965" s="156" t="inlineStr">
        <is>
          <t>M041</t>
        </is>
      </c>
      <c r="C3965" s="156" t="inlineStr">
        <is>
          <t>TORBALI 4</t>
        </is>
      </c>
      <c r="D3965" s="156" t="inlineStr">
        <is>
          <t>CÜNEYT ÇIKRIKÇI - AYŞE AVCU</t>
        </is>
      </c>
      <c r="E3965" s="156" t="n">
        <v>3893</v>
      </c>
      <c r="F3965" s="156" t="n">
        <v>1823136</v>
      </c>
      <c r="G3965" s="157" t="n">
        <v>468.31</v>
      </c>
      <c r="H3965" s="156" t="n">
        <v>3571</v>
      </c>
    </row>
    <row r="3966" ht="48" customHeight="1" s="113">
      <c r="A3966" s="158" t="n">
        <v>46187</v>
      </c>
      <c r="B3966" s="156" t="inlineStr">
        <is>
          <t>M042</t>
        </is>
      </c>
      <c r="C3966" s="156" t="inlineStr">
        <is>
          <t>TORBALI 5</t>
        </is>
      </c>
      <c r="D3966" s="156" t="inlineStr">
        <is>
          <t>CÜNEYT ÇIKRIKÇI - AYŞE AVCU</t>
        </is>
      </c>
      <c r="E3966" s="156" t="n">
        <v>5353</v>
      </c>
      <c r="F3966" s="156" t="n">
        <v>1595774</v>
      </c>
      <c r="G3966" s="157" t="n">
        <v>298.11</v>
      </c>
      <c r="H3966" s="156" t="n">
        <v>5682</v>
      </c>
    </row>
    <row r="3967" ht="36" customHeight="1" s="113">
      <c r="A3967" s="158" t="n">
        <v>46187</v>
      </c>
      <c r="B3967" s="156" t="inlineStr">
        <is>
          <t>M043</t>
        </is>
      </c>
      <c r="C3967" s="156" t="inlineStr">
        <is>
          <t>YAPICIOĞLU</t>
        </is>
      </c>
      <c r="D3967" s="156" t="inlineStr">
        <is>
          <t>ERTAN TEKİ</t>
        </is>
      </c>
      <c r="E3967" s="156" t="n">
        <v>1655</v>
      </c>
      <c r="F3967" s="156" t="n">
        <v>636251</v>
      </c>
      <c r="G3967" s="157" t="n">
        <v>384.44</v>
      </c>
      <c r="H3967" s="156" t="n">
        <v>1685</v>
      </c>
    </row>
    <row r="3968" ht="41.25" customHeight="1" s="113">
      <c r="A3968" s="158" t="n">
        <v>46187</v>
      </c>
      <c r="B3968" s="156" t="inlineStr">
        <is>
          <t>M044</t>
        </is>
      </c>
      <c r="C3968" s="156" t="inlineStr">
        <is>
          <t>YEŞİLOVA</t>
        </is>
      </c>
      <c r="D3968" s="156" t="inlineStr">
        <is>
          <t>DERYA YARDIMCI</t>
        </is>
      </c>
      <c r="E3968" s="156" t="n">
        <v>736</v>
      </c>
      <c r="F3968" s="156" t="n">
        <v>146049</v>
      </c>
      <c r="G3968" s="157" t="n">
        <v>198.44</v>
      </c>
      <c r="H3968" s="156" t="n">
        <v>684</v>
      </c>
    </row>
    <row r="3969" ht="24" customHeight="1" s="113">
      <c r="A3969" s="158" t="n">
        <v>46187</v>
      </c>
      <c r="B3969" s="156" t="inlineStr">
        <is>
          <t>M045</t>
        </is>
      </c>
      <c r="C3969" s="156" t="inlineStr">
        <is>
          <t>Z1  ET DEPO</t>
        </is>
      </c>
      <c r="D3969" s="156" t="inlineStr">
        <is>
          <t>FARUK MALKOÇ</t>
        </is>
      </c>
      <c r="E3969" s="156" t="n">
        <v>0</v>
      </c>
      <c r="F3969" s="156" t="n">
        <v>0</v>
      </c>
      <c r="G3969" s="156" t="n">
        <v>0</v>
      </c>
      <c r="H3969" s="156" t="n">
        <v>0</v>
      </c>
    </row>
    <row r="3970" ht="36" customHeight="1" s="113">
      <c r="A3970" s="158" t="n">
        <v>46187</v>
      </c>
      <c r="B3970" s="156" t="inlineStr">
        <is>
          <t>M046</t>
        </is>
      </c>
      <c r="C3970" s="156" t="inlineStr">
        <is>
          <t>ÇAMDİBİ</t>
        </is>
      </c>
      <c r="D3970" s="156" t="inlineStr">
        <is>
          <t>DERYA YARDIMCI</t>
        </is>
      </c>
      <c r="E3970" s="156" t="n">
        <v>4085</v>
      </c>
      <c r="F3970" s="156" t="n">
        <v>898656</v>
      </c>
      <c r="G3970" s="157" t="n">
        <v>219.99</v>
      </c>
      <c r="H3970" s="156" t="n">
        <v>3777</v>
      </c>
    </row>
    <row r="3971" ht="24" customHeight="1" s="113">
      <c r="A3971" s="158" t="n">
        <v>46187</v>
      </c>
      <c r="B3971" s="156" t="inlineStr">
        <is>
          <t>M047</t>
        </is>
      </c>
      <c r="C3971" s="156" t="inlineStr">
        <is>
          <t>ÇİFTLİK</t>
        </is>
      </c>
      <c r="D3971" s="156" t="inlineStr">
        <is>
          <t>CEBRAİL ÇİÇEK</t>
        </is>
      </c>
      <c r="E3971" s="156" t="n">
        <v>0</v>
      </c>
      <c r="F3971" s="156" t="n">
        <v>0</v>
      </c>
      <c r="G3971" s="156" t="n">
        <v>0</v>
      </c>
      <c r="H3971" s="156" t="n">
        <v>0</v>
      </c>
    </row>
    <row r="3972" ht="24" customHeight="1" s="113">
      <c r="A3972" s="158" t="n">
        <v>46187</v>
      </c>
      <c r="B3972" s="156" t="inlineStr">
        <is>
          <t>M048</t>
        </is>
      </c>
      <c r="C3972" s="156" t="inlineStr">
        <is>
          <t>ÇİĞLİ</t>
        </is>
      </c>
      <c r="D3972" s="156" t="inlineStr">
        <is>
          <t>DERYA YARDIMCI</t>
        </is>
      </c>
      <c r="E3972" s="156" t="n">
        <v>3775</v>
      </c>
      <c r="F3972" s="156" t="n">
        <v>811225</v>
      </c>
      <c r="G3972" s="157" t="n">
        <v>214.89</v>
      </c>
      <c r="H3972" s="156" t="n">
        <v>4012</v>
      </c>
    </row>
    <row r="3973" ht="48" customHeight="1" s="113">
      <c r="A3973" s="158" t="n">
        <v>46187</v>
      </c>
      <c r="B3973" s="156" t="inlineStr">
        <is>
          <t>M049</t>
        </is>
      </c>
      <c r="C3973" s="156" t="inlineStr">
        <is>
          <t>ÖZDERE</t>
        </is>
      </c>
      <c r="D3973" s="156" t="inlineStr">
        <is>
          <t>CÜNEYT ÇIKRIKÇI - AYŞE AVCU</t>
        </is>
      </c>
      <c r="E3973" s="156" t="n">
        <v>1169</v>
      </c>
      <c r="F3973" s="156" t="n">
        <v>430575</v>
      </c>
      <c r="G3973" s="157" t="n">
        <v>368.33</v>
      </c>
      <c r="H3973" s="156" t="n">
        <v>1219</v>
      </c>
    </row>
    <row r="3974" ht="48" customHeight="1" s="113">
      <c r="A3974" s="158" t="n">
        <v>46187</v>
      </c>
      <c r="B3974" s="156" t="inlineStr">
        <is>
          <t>M050</t>
        </is>
      </c>
      <c r="C3974" s="156" t="inlineStr">
        <is>
          <t>İZMİRSPOR</t>
        </is>
      </c>
      <c r="D3974" s="156" t="inlineStr">
        <is>
          <t>ERTAN TEKİ</t>
        </is>
      </c>
      <c r="E3974" s="156" t="n">
        <v>5299</v>
      </c>
      <c r="F3974" s="156" t="n">
        <v>2635642</v>
      </c>
      <c r="G3974" s="157" t="n">
        <v>497.38</v>
      </c>
      <c r="H3974" s="156" t="n">
        <v>5049</v>
      </c>
    </row>
    <row r="3975" ht="48" customHeight="1" s="113">
      <c r="A3975" s="158" t="n">
        <v>46187</v>
      </c>
      <c r="B3975" s="156" t="inlineStr">
        <is>
          <t>M051</t>
        </is>
      </c>
      <c r="C3975" s="156" t="inlineStr">
        <is>
          <t>ŞİRİNYER</t>
        </is>
      </c>
      <c r="D3975" s="156" t="inlineStr">
        <is>
          <t>ERTAN TEKİ</t>
        </is>
      </c>
      <c r="E3975" s="156" t="n">
        <v>1124</v>
      </c>
      <c r="F3975" s="156" t="n">
        <v>602158</v>
      </c>
      <c r="G3975" s="157" t="n">
        <v>535.73</v>
      </c>
      <c r="H3975" s="156" t="n">
        <v>1143</v>
      </c>
    </row>
    <row r="3976" ht="48" customHeight="1" s="113">
      <c r="A3976" s="158" t="n">
        <v>46187</v>
      </c>
      <c r="B3976" s="156" t="inlineStr">
        <is>
          <t>M052</t>
        </is>
      </c>
      <c r="C3976" s="156" t="inlineStr">
        <is>
          <t>ŞİRİNYER 2</t>
        </is>
      </c>
      <c r="D3976" s="156" t="inlineStr">
        <is>
          <t>DERYA YARDIMCI</t>
        </is>
      </c>
      <c r="E3976" s="156" t="n">
        <v>2041</v>
      </c>
      <c r="F3976" s="156" t="n">
        <v>977743</v>
      </c>
      <c r="G3976" s="157" t="n">
        <v>479.05</v>
      </c>
      <c r="H3976" s="156" t="n">
        <v>2149</v>
      </c>
    </row>
    <row r="3977" ht="48" customHeight="1" s="113">
      <c r="A3977" s="158" t="n">
        <v>46187</v>
      </c>
      <c r="B3977" s="156" t="inlineStr">
        <is>
          <t>M057</t>
        </is>
      </c>
      <c r="C3977" s="156" t="inlineStr">
        <is>
          <t>BUCA2</t>
        </is>
      </c>
      <c r="D3977" s="156" t="inlineStr">
        <is>
          <t>ERTAN TEKİ</t>
        </is>
      </c>
      <c r="E3977" s="156" t="n">
        <v>0</v>
      </c>
      <c r="F3977" s="156" t="n">
        <v>0</v>
      </c>
      <c r="G3977" s="156" t="n">
        <v>0</v>
      </c>
      <c r="H3977" s="156" t="n">
        <v>0</v>
      </c>
    </row>
    <row r="3978" ht="24" customHeight="1" s="113">
      <c r="A3978" s="158" t="n">
        <v>46188</v>
      </c>
      <c r="B3978" s="156" t="inlineStr">
        <is>
          <t>M001</t>
        </is>
      </c>
      <c r="C3978" s="156" t="inlineStr">
        <is>
          <t>AKEVLER</t>
        </is>
      </c>
      <c r="D3978" s="156" t="inlineStr">
        <is>
          <t>ERTAN TEKİ</t>
        </is>
      </c>
      <c r="E3978" s="156" t="n">
        <v>1375</v>
      </c>
      <c r="F3978" s="156" t="n">
        <v>455231</v>
      </c>
      <c r="G3978" s="157" t="n">
        <v>331.08</v>
      </c>
      <c r="H3978" s="156" t="n">
        <v>1266</v>
      </c>
    </row>
    <row r="3979" ht="36" customHeight="1" s="113">
      <c r="A3979" s="158" t="n">
        <v>46188</v>
      </c>
      <c r="B3979" s="156" t="inlineStr">
        <is>
          <t>M002</t>
        </is>
      </c>
      <c r="C3979" s="156" t="inlineStr">
        <is>
          <t>AYDIN EFELER</t>
        </is>
      </c>
      <c r="D3979" s="156" t="inlineStr">
        <is>
          <t>CÜNEYT ÇIKRIKÇI - AYŞE AVCU</t>
        </is>
      </c>
      <c r="E3979" s="156" t="n">
        <v>2996</v>
      </c>
      <c r="F3979" s="156" t="n">
        <v>943968</v>
      </c>
      <c r="G3979" s="157" t="n">
        <v>315.08</v>
      </c>
      <c r="H3979" s="156" t="n">
        <v>3001</v>
      </c>
    </row>
    <row r="3980" ht="24" customHeight="1" s="113">
      <c r="A3980" s="158" t="n">
        <v>46188</v>
      </c>
      <c r="B3980" s="156" t="inlineStr">
        <is>
          <t>M003</t>
        </is>
      </c>
      <c r="C3980" s="156" t="inlineStr">
        <is>
          <t>AYDIN EFELER-2</t>
        </is>
      </c>
      <c r="D3980" s="156" t="inlineStr">
        <is>
          <t>CÜNEYT ÇIKRIKÇI - AYŞE AVCU</t>
        </is>
      </c>
      <c r="E3980" s="156" t="n">
        <v>1560</v>
      </c>
      <c r="F3980" s="156" t="n">
        <v>618628</v>
      </c>
      <c r="G3980" s="157" t="n">
        <v>396.56</v>
      </c>
      <c r="H3980" s="156" t="n">
        <v>1669</v>
      </c>
    </row>
    <row r="3981" ht="36" customHeight="1" s="113">
      <c r="A3981" s="158" t="n">
        <v>46188</v>
      </c>
      <c r="B3981" s="156" t="inlineStr">
        <is>
          <t>M004</t>
        </is>
      </c>
      <c r="C3981" s="156" t="inlineStr">
        <is>
          <t>AYDIN FATİH</t>
        </is>
      </c>
      <c r="D3981" s="156" t="inlineStr">
        <is>
          <t>CÜNEYT ÇIKRIKÇI - AYŞE AVCU</t>
        </is>
      </c>
      <c r="E3981" s="156" t="n">
        <v>983</v>
      </c>
      <c r="F3981" s="156" t="n">
        <v>339004</v>
      </c>
      <c r="G3981" s="157" t="n">
        <v>344.87</v>
      </c>
      <c r="H3981" s="156" t="n">
        <v>914</v>
      </c>
    </row>
    <row r="3982" ht="24" customHeight="1" s="113">
      <c r="A3982" s="158" t="n">
        <v>46188</v>
      </c>
      <c r="B3982" s="156" t="inlineStr">
        <is>
          <t>M005</t>
        </is>
      </c>
      <c r="C3982" s="156" t="inlineStr">
        <is>
          <t>AYDIN FATİH-2</t>
        </is>
      </c>
      <c r="D3982" s="156" t="inlineStr">
        <is>
          <t>CÜNEYT ÇIKRIKÇI - AYŞE AVCU</t>
        </is>
      </c>
      <c r="E3982" s="156" t="n">
        <v>1175</v>
      </c>
      <c r="F3982" s="156" t="n">
        <v>688416</v>
      </c>
      <c r="G3982" s="157" t="n">
        <v>585.89</v>
      </c>
      <c r="H3982" s="156" t="n">
        <v>1107</v>
      </c>
    </row>
    <row r="3983" ht="36" customHeight="1" s="113">
      <c r="A3983" s="158" t="n">
        <v>46188</v>
      </c>
      <c r="B3983" s="156" t="inlineStr">
        <is>
          <t>M006</t>
        </is>
      </c>
      <c r="C3983" s="156" t="inlineStr">
        <is>
          <t>AYDIN GİRNE</t>
        </is>
      </c>
      <c r="D3983" s="156" t="inlineStr">
        <is>
          <t>CÜNEYT ÇIKRIKÇI - AYŞE AVCU</t>
        </is>
      </c>
      <c r="E3983" s="156" t="n">
        <v>1448</v>
      </c>
      <c r="F3983" s="156" t="n">
        <v>327711</v>
      </c>
      <c r="G3983" s="157" t="n">
        <v>226.32</v>
      </c>
      <c r="H3983" s="156" t="n">
        <v>1412</v>
      </c>
    </row>
    <row r="3984" ht="48" customHeight="1" s="113">
      <c r="A3984" s="158" t="n">
        <v>46188</v>
      </c>
      <c r="B3984" s="156" t="inlineStr">
        <is>
          <t>M007</t>
        </is>
      </c>
      <c r="C3984" s="156" t="inlineStr">
        <is>
          <t>AYDIN MİMARSİNAN</t>
        </is>
      </c>
      <c r="D3984" s="156" t="inlineStr">
        <is>
          <t>CÜNEYT ÇIKRIKÇI - AYŞE AVCU</t>
        </is>
      </c>
      <c r="E3984" s="156" t="n">
        <v>3490</v>
      </c>
      <c r="F3984" s="156" t="n">
        <v>730502</v>
      </c>
      <c r="G3984" s="157" t="n">
        <v>209.31</v>
      </c>
      <c r="H3984" s="156" t="n">
        <v>3441</v>
      </c>
    </row>
    <row r="3985" ht="24" customHeight="1" s="113">
      <c r="A3985" s="158" t="n">
        <v>46188</v>
      </c>
      <c r="B3985" s="156" t="inlineStr">
        <is>
          <t>M008</t>
        </is>
      </c>
      <c r="C3985" s="156" t="inlineStr">
        <is>
          <t>AYRANCILAR</t>
        </is>
      </c>
      <c r="D3985" s="156" t="inlineStr">
        <is>
          <t>CÜNEYT ÇIKRIKÇI - AYŞE AVCU</t>
        </is>
      </c>
      <c r="E3985" s="156" t="n">
        <v>3538</v>
      </c>
      <c r="F3985" s="156" t="n">
        <v>900994</v>
      </c>
      <c r="G3985" s="157" t="n">
        <v>254.66</v>
      </c>
      <c r="H3985" s="156" t="n">
        <v>3544</v>
      </c>
    </row>
    <row r="3986" ht="24" customHeight="1" s="113">
      <c r="A3986" s="158" t="n">
        <v>46188</v>
      </c>
      <c r="B3986" s="156" t="inlineStr">
        <is>
          <t>M009</t>
        </is>
      </c>
      <c r="C3986" s="156" t="inlineStr">
        <is>
          <t>BALÇOVA</t>
        </is>
      </c>
      <c r="D3986" s="156" t="inlineStr">
        <is>
          <t>ERTAN TEKİ</t>
        </is>
      </c>
      <c r="E3986" s="156" t="n">
        <v>3542</v>
      </c>
      <c r="F3986" s="156" t="n">
        <v>723388</v>
      </c>
      <c r="G3986" s="157" t="n">
        <v>204.23</v>
      </c>
      <c r="H3986" s="156" t="n">
        <v>3777</v>
      </c>
    </row>
    <row r="3987" ht="36" customHeight="1" s="113">
      <c r="A3987" s="158" t="n">
        <v>46188</v>
      </c>
      <c r="B3987" s="156" t="inlineStr">
        <is>
          <t>M010</t>
        </is>
      </c>
      <c r="C3987" s="156" t="inlineStr">
        <is>
          <t>BAYRAKLI</t>
        </is>
      </c>
      <c r="D3987" s="156" t="inlineStr">
        <is>
          <t>DERYA YARDIMCI</t>
        </is>
      </c>
      <c r="E3987" s="156" t="n">
        <v>3279</v>
      </c>
      <c r="F3987" s="156" t="n">
        <v>786967</v>
      </c>
      <c r="G3987" s="157" t="n">
        <v>240</v>
      </c>
      <c r="H3987" s="156" t="n">
        <v>3194</v>
      </c>
    </row>
    <row r="3988" ht="36" customHeight="1" s="113">
      <c r="A3988" s="158" t="n">
        <v>46188</v>
      </c>
      <c r="B3988" s="156" t="inlineStr">
        <is>
          <t>M011</t>
        </is>
      </c>
      <c r="C3988" s="156" t="inlineStr">
        <is>
          <t>BOZYAKA</t>
        </is>
      </c>
      <c r="D3988" s="156" t="inlineStr">
        <is>
          <t>ERTAN TEKİ</t>
        </is>
      </c>
      <c r="E3988" s="156" t="n">
        <v>2542</v>
      </c>
      <c r="F3988" s="156" t="n">
        <v>941516</v>
      </c>
      <c r="G3988" s="157" t="n">
        <v>370.38</v>
      </c>
      <c r="H3988" s="156" t="n">
        <v>2675</v>
      </c>
    </row>
    <row r="3989" ht="24" customHeight="1" s="113">
      <c r="A3989" s="158" t="n">
        <v>46188</v>
      </c>
      <c r="B3989" s="156" t="inlineStr">
        <is>
          <t>M012</t>
        </is>
      </c>
      <c r="C3989" s="156" t="inlineStr">
        <is>
          <t xml:space="preserve">BUCA </t>
        </is>
      </c>
      <c r="D3989" s="156" t="inlineStr">
        <is>
          <t>DERYA YARDIMCI</t>
        </is>
      </c>
      <c r="E3989" s="156" t="n">
        <v>852</v>
      </c>
      <c r="F3989" s="156" t="n">
        <v>391076</v>
      </c>
      <c r="G3989" s="157" t="n">
        <v>459.01</v>
      </c>
      <c r="H3989" s="156" t="n">
        <v>837</v>
      </c>
    </row>
    <row r="3990" ht="24" customHeight="1" s="113">
      <c r="A3990" s="158" t="n">
        <v>46188</v>
      </c>
      <c r="B3990" s="156" t="inlineStr">
        <is>
          <t>M013</t>
        </is>
      </c>
      <c r="C3990" s="156" t="inlineStr">
        <is>
          <t>DEDEBAŞI</t>
        </is>
      </c>
      <c r="D3990" s="156" t="inlineStr">
        <is>
          <t>DERYA YARDIMCI</t>
        </is>
      </c>
      <c r="E3990" s="156" t="n">
        <v>2391</v>
      </c>
      <c r="F3990" s="156" t="n">
        <v>911233</v>
      </c>
      <c r="G3990" s="157" t="n">
        <v>381.11</v>
      </c>
      <c r="H3990" s="156" t="n">
        <v>2190</v>
      </c>
    </row>
    <row r="3991" ht="24" customHeight="1" s="113">
      <c r="A3991" s="158" t="n">
        <v>46188</v>
      </c>
      <c r="B3991" s="156" t="inlineStr">
        <is>
          <t>M014</t>
        </is>
      </c>
      <c r="C3991" s="156" t="inlineStr">
        <is>
          <t>ESKİİZMİR</t>
        </is>
      </c>
      <c r="D3991" s="156" t="inlineStr">
        <is>
          <t>ERTAN TEKİ</t>
        </is>
      </c>
      <c r="E3991" s="156" t="n">
        <v>2227</v>
      </c>
      <c r="F3991" s="156" t="n">
        <v>983694</v>
      </c>
      <c r="G3991" s="157" t="n">
        <v>441.71</v>
      </c>
      <c r="H3991" s="156" t="n">
        <v>2125</v>
      </c>
    </row>
    <row r="3992" ht="27.75" customHeight="1" s="113">
      <c r="A3992" s="158" t="n">
        <v>46188</v>
      </c>
      <c r="B3992" s="156" t="inlineStr">
        <is>
          <t>M015</t>
        </is>
      </c>
      <c r="C3992" s="156" t="inlineStr">
        <is>
          <t>GAZİEMİR-1</t>
        </is>
      </c>
      <c r="D3992" s="156" t="inlineStr">
        <is>
          <t>ALİ ÇELİK</t>
        </is>
      </c>
      <c r="E3992" s="156" t="n">
        <v>1929</v>
      </c>
      <c r="F3992" s="156" t="n">
        <v>777678</v>
      </c>
      <c r="G3992" s="157" t="n">
        <v>403.15</v>
      </c>
      <c r="H3992" s="156" t="n">
        <v>1742</v>
      </c>
    </row>
    <row r="3993" ht="24" customHeight="1" s="113">
      <c r="A3993" s="158" t="n">
        <v>46188</v>
      </c>
      <c r="B3993" s="156" t="inlineStr">
        <is>
          <t>M016</t>
        </is>
      </c>
      <c r="C3993" s="156" t="inlineStr">
        <is>
          <t>GAZİEMİR-2</t>
        </is>
      </c>
      <c r="D3993" s="156" t="inlineStr">
        <is>
          <t>ALİ ÇELİK</t>
        </is>
      </c>
      <c r="E3993" s="156" t="n">
        <v>2210</v>
      </c>
      <c r="F3993" s="156" t="n">
        <v>725311</v>
      </c>
      <c r="G3993" s="157" t="n">
        <v>328.2</v>
      </c>
      <c r="H3993" s="156" t="n">
        <v>1996</v>
      </c>
    </row>
    <row r="3994" ht="48" customHeight="1" s="113">
      <c r="A3994" s="158" t="n">
        <v>46188</v>
      </c>
      <c r="B3994" s="156" t="inlineStr">
        <is>
          <t>M017</t>
        </is>
      </c>
      <c r="C3994" s="156" t="inlineStr">
        <is>
          <t>GAZİEMİR-3</t>
        </is>
      </c>
      <c r="D3994" s="156" t="inlineStr">
        <is>
          <t>ALİ ÇELİK</t>
        </is>
      </c>
      <c r="E3994" s="156" t="n">
        <v>1996</v>
      </c>
      <c r="F3994" s="156" t="n">
        <v>545265</v>
      </c>
      <c r="G3994" s="157" t="n">
        <v>273.18</v>
      </c>
      <c r="H3994" s="156" t="n">
        <v>1891</v>
      </c>
    </row>
    <row r="3995" ht="48" customHeight="1" s="113">
      <c r="A3995" s="158" t="n">
        <v>46188</v>
      </c>
      <c r="B3995" s="156" t="inlineStr">
        <is>
          <t>M018</t>
        </is>
      </c>
      <c r="C3995" s="156" t="inlineStr">
        <is>
          <t>GAZİEMİR-4</t>
        </is>
      </c>
      <c r="D3995" s="156" t="inlineStr">
        <is>
          <t>ALİ ÇELİK</t>
        </is>
      </c>
      <c r="E3995" s="156" t="n">
        <v>1959</v>
      </c>
      <c r="F3995" s="156" t="n">
        <v>751388</v>
      </c>
      <c r="G3995" s="157" t="n">
        <v>383.56</v>
      </c>
      <c r="H3995" s="156" t="n">
        <v>1862</v>
      </c>
    </row>
    <row r="3996" ht="48" customHeight="1" s="113">
      <c r="A3996" s="158" t="n">
        <v>46188</v>
      </c>
      <c r="B3996" s="156" t="inlineStr">
        <is>
          <t>M019</t>
        </is>
      </c>
      <c r="C3996" s="156" t="inlineStr">
        <is>
          <t>GAZİEMİR-5</t>
        </is>
      </c>
      <c r="D3996" s="156" t="inlineStr">
        <is>
          <t>ALİ ÇELİK</t>
        </is>
      </c>
      <c r="E3996" s="156" t="n">
        <v>1756</v>
      </c>
      <c r="F3996" s="156" t="n">
        <v>446625</v>
      </c>
      <c r="G3996" s="157" t="n">
        <v>254.34</v>
      </c>
      <c r="H3996" s="156" t="n">
        <v>1772</v>
      </c>
    </row>
    <row r="3997" ht="48" customHeight="1" s="113">
      <c r="A3997" s="158" t="n">
        <v>46188</v>
      </c>
      <c r="B3997" s="156" t="inlineStr">
        <is>
          <t>M020</t>
        </is>
      </c>
      <c r="C3997" s="156" t="inlineStr">
        <is>
          <t>GAZİEMİR-6</t>
        </is>
      </c>
      <c r="D3997" s="156" t="inlineStr">
        <is>
          <t>ALİ ÇELİK</t>
        </is>
      </c>
      <c r="E3997" s="156" t="n">
        <v>588</v>
      </c>
      <c r="F3997" s="156" t="n">
        <v>251571</v>
      </c>
      <c r="G3997" s="157" t="n">
        <v>427.84</v>
      </c>
      <c r="H3997" s="156" t="n">
        <v>608</v>
      </c>
    </row>
    <row r="3998" ht="48" customHeight="1" s="113">
      <c r="A3998" s="158" t="n">
        <v>46188</v>
      </c>
      <c r="B3998" s="156" t="inlineStr">
        <is>
          <t>M021</t>
        </is>
      </c>
      <c r="C3998" s="156" t="inlineStr">
        <is>
          <t>GAZİEMİR-7</t>
        </is>
      </c>
      <c r="D3998" s="156" t="inlineStr">
        <is>
          <t>ALİ ÇELİK</t>
        </is>
      </c>
      <c r="E3998" s="156" t="n">
        <v>2761</v>
      </c>
      <c r="F3998" s="156" t="n">
        <v>838873</v>
      </c>
      <c r="G3998" s="157" t="n">
        <v>303.83</v>
      </c>
      <c r="H3998" s="156" t="n">
        <v>2544</v>
      </c>
    </row>
    <row r="3999" ht="48" customHeight="1" s="113">
      <c r="A3999" s="158" t="n">
        <v>46188</v>
      </c>
      <c r="B3999" s="156" t="inlineStr">
        <is>
          <t>M022</t>
        </is>
      </c>
      <c r="C3999" s="156" t="inlineStr">
        <is>
          <t>GEDİZ</t>
        </is>
      </c>
      <c r="D3999" s="156" t="inlineStr">
        <is>
          <t>DERYA YARDIMCI</t>
        </is>
      </c>
      <c r="E3999" s="156" t="n">
        <v>1353</v>
      </c>
      <c r="F3999" s="156" t="n">
        <v>567714</v>
      </c>
      <c r="G3999" s="157" t="n">
        <v>419.6</v>
      </c>
      <c r="H3999" s="156" t="n">
        <v>1266</v>
      </c>
    </row>
    <row r="4000" ht="48" customHeight="1" s="113">
      <c r="A4000" s="158" t="n">
        <v>46188</v>
      </c>
      <c r="B4000" s="156" t="inlineStr">
        <is>
          <t>M023</t>
        </is>
      </c>
      <c r="C4000" s="156" t="inlineStr">
        <is>
          <t>GÖZTEPE</t>
        </is>
      </c>
      <c r="D4000" s="156" t="inlineStr">
        <is>
          <t>ERTAN TEKİ</t>
        </is>
      </c>
      <c r="E4000" s="156" t="n">
        <v>3545</v>
      </c>
      <c r="F4000" s="156" t="n">
        <v>1212115</v>
      </c>
      <c r="G4000" s="157" t="n">
        <v>341.92</v>
      </c>
      <c r="H4000" s="156" t="n">
        <v>3656</v>
      </c>
    </row>
    <row r="4001" ht="24" customHeight="1" s="113">
      <c r="A4001" s="158" t="n">
        <v>46188</v>
      </c>
      <c r="B4001" s="156" t="inlineStr">
        <is>
          <t>M024</t>
        </is>
      </c>
      <c r="C4001" s="156" t="inlineStr">
        <is>
          <t>GÜMÜŞPALA</t>
        </is>
      </c>
      <c r="D4001" s="156" t="inlineStr">
        <is>
          <t>DERYA YARDIMCI</t>
        </is>
      </c>
      <c r="E4001" s="156" t="n">
        <v>3258</v>
      </c>
      <c r="F4001" s="156" t="n">
        <v>1621588</v>
      </c>
      <c r="G4001" s="157" t="n">
        <v>497.72</v>
      </c>
      <c r="H4001" s="156" t="n">
        <v>3152</v>
      </c>
    </row>
    <row r="4002" ht="36" customHeight="1" s="113">
      <c r="A4002" s="158" t="n">
        <v>46188</v>
      </c>
      <c r="B4002" s="156" t="inlineStr">
        <is>
          <t>M025</t>
        </is>
      </c>
      <c r="C4002" s="156" t="inlineStr">
        <is>
          <t>HAL DEPO</t>
        </is>
      </c>
      <c r="D4002" s="156" t="inlineStr">
        <is>
          <t>HALİT BAŞDAŞ</t>
        </is>
      </c>
      <c r="E4002" s="156" t="n">
        <v>0</v>
      </c>
      <c r="F4002" s="156" t="n">
        <v>0</v>
      </c>
      <c r="G4002" s="156" t="n">
        <v>0</v>
      </c>
      <c r="H4002" s="156" t="n">
        <v>0</v>
      </c>
    </row>
    <row r="4003" ht="24" customHeight="1" s="113">
      <c r="A4003" s="158" t="n">
        <v>46188</v>
      </c>
      <c r="B4003" s="156" t="inlineStr">
        <is>
          <t>M026</t>
        </is>
      </c>
      <c r="C4003" s="156" t="inlineStr">
        <is>
          <t>HARMANDALI</t>
        </is>
      </c>
      <c r="D4003" s="156" t="inlineStr">
        <is>
          <t>DERYA YARDIMCI</t>
        </is>
      </c>
      <c r="E4003" s="156" t="n">
        <v>3667</v>
      </c>
      <c r="F4003" s="156" t="n">
        <v>1287093</v>
      </c>
      <c r="G4003" s="157" t="n">
        <v>350.99</v>
      </c>
      <c r="H4003" s="156" t="n">
        <v>3322</v>
      </c>
    </row>
    <row r="4004" ht="36" customHeight="1" s="113">
      <c r="A4004" s="158" t="n">
        <v>46188</v>
      </c>
      <c r="B4004" s="156" t="inlineStr">
        <is>
          <t>M027</t>
        </is>
      </c>
      <c r="C4004" s="156" t="inlineStr">
        <is>
          <t>HATAY</t>
        </is>
      </c>
      <c r="D4004" s="156" t="inlineStr">
        <is>
          <t>ERTAN TEKİ</t>
        </is>
      </c>
      <c r="E4004" s="156" t="n">
        <v>3398</v>
      </c>
      <c r="F4004" s="156" t="n">
        <v>1113315</v>
      </c>
      <c r="G4004" s="157" t="n">
        <v>327.64</v>
      </c>
      <c r="H4004" s="156" t="n">
        <v>3227</v>
      </c>
    </row>
    <row r="4005" ht="36" customHeight="1" s="113">
      <c r="A4005" s="158" t="n">
        <v>46188</v>
      </c>
      <c r="B4005" s="156" t="inlineStr">
        <is>
          <t>M028</t>
        </is>
      </c>
      <c r="C4005" s="156" t="inlineStr">
        <is>
          <t>KARŞIYAKA-1</t>
        </is>
      </c>
      <c r="D4005" s="156" t="inlineStr">
        <is>
          <t>DERYA YARDIMCI</t>
        </is>
      </c>
      <c r="E4005" s="156" t="n">
        <v>3565</v>
      </c>
      <c r="F4005" s="156" t="n">
        <v>1458457</v>
      </c>
      <c r="G4005" s="157" t="n">
        <v>409.1</v>
      </c>
      <c r="H4005" s="156" t="n">
        <v>3419</v>
      </c>
    </row>
    <row r="4006" ht="24" customHeight="1" s="113">
      <c r="A4006" s="158" t="n">
        <v>46188</v>
      </c>
      <c r="B4006" s="156" t="inlineStr">
        <is>
          <t>M029</t>
        </is>
      </c>
      <c r="C4006" s="156" t="inlineStr">
        <is>
          <t>KARŞIYAKA-2</t>
        </is>
      </c>
      <c r="D4006" s="156" t="inlineStr">
        <is>
          <t>DERYA YARDIMCI</t>
        </is>
      </c>
      <c r="E4006" s="156" t="n">
        <v>927</v>
      </c>
      <c r="F4006" s="156" t="n">
        <v>223372</v>
      </c>
      <c r="G4006" s="157" t="n">
        <v>240.96</v>
      </c>
      <c r="H4006" s="156" t="n">
        <v>926</v>
      </c>
    </row>
    <row r="4007" ht="48" customHeight="1" s="113">
      <c r="A4007" s="158" t="n">
        <v>46188</v>
      </c>
      <c r="B4007" s="156" t="inlineStr">
        <is>
          <t>M030</t>
        </is>
      </c>
      <c r="C4007" s="156" t="inlineStr">
        <is>
          <t>MANAVKUYU</t>
        </is>
      </c>
      <c r="D4007" s="156" t="inlineStr">
        <is>
          <t>DERYA YARDIMCI</t>
        </is>
      </c>
      <c r="E4007" s="156" t="n">
        <v>1609</v>
      </c>
      <c r="F4007" s="156" t="n">
        <v>421737</v>
      </c>
      <c r="G4007" s="157" t="n">
        <v>262.11</v>
      </c>
      <c r="H4007" s="156" t="n">
        <v>1448</v>
      </c>
    </row>
    <row r="4008" ht="48" customHeight="1" s="113">
      <c r="A4008" s="158" t="n">
        <v>46188</v>
      </c>
      <c r="B4008" s="156" t="inlineStr">
        <is>
          <t>M031</t>
        </is>
      </c>
      <c r="C4008" s="156" t="inlineStr">
        <is>
          <t>MENDERES</t>
        </is>
      </c>
      <c r="D4008" s="156" t="inlineStr">
        <is>
          <t>CÜNEYT ÇIKRIKÇI - AYŞE AVCU</t>
        </is>
      </c>
      <c r="E4008" s="156" t="n">
        <v>3606</v>
      </c>
      <c r="F4008" s="156" t="n">
        <v>834578</v>
      </c>
      <c r="G4008" s="157" t="n">
        <v>231.44</v>
      </c>
      <c r="H4008" s="156" t="n">
        <v>3851</v>
      </c>
    </row>
    <row r="4009" ht="48" customHeight="1" s="113">
      <c r="A4009" s="158" t="n">
        <v>46188</v>
      </c>
      <c r="B4009" s="156" t="inlineStr">
        <is>
          <t>M032</t>
        </is>
      </c>
      <c r="C4009" s="156" t="inlineStr">
        <is>
          <t>MENDERES DEPO</t>
        </is>
      </c>
      <c r="D4009" s="156" t="inlineStr">
        <is>
          <t>AYHAN DAŞDEMİR</t>
        </is>
      </c>
      <c r="E4009" s="156" t="n">
        <v>0</v>
      </c>
      <c r="F4009" s="156" t="n">
        <v>0</v>
      </c>
      <c r="G4009" s="156" t="n">
        <v>0</v>
      </c>
      <c r="H4009" s="156" t="n">
        <v>0</v>
      </c>
    </row>
    <row r="4010" ht="48" customHeight="1" s="113">
      <c r="A4010" s="158" t="n">
        <v>46188</v>
      </c>
      <c r="B4010" s="156" t="inlineStr">
        <is>
          <t>M033</t>
        </is>
      </c>
      <c r="C4010" s="156" t="inlineStr">
        <is>
          <t>MERKEZ</t>
        </is>
      </c>
      <c r="D4010" s="156" t="inlineStr">
        <is>
          <t>GENEL MÜDÜR</t>
        </is>
      </c>
      <c r="E4010" s="156" t="n">
        <v>0</v>
      </c>
      <c r="F4010" s="156" t="n">
        <v>0</v>
      </c>
      <c r="G4010" s="156" t="n">
        <v>0</v>
      </c>
      <c r="H4010" s="156" t="n">
        <v>0</v>
      </c>
    </row>
    <row r="4011" ht="48" customHeight="1" s="113">
      <c r="A4011" s="158" t="n">
        <v>46188</v>
      </c>
      <c r="B4011" s="156" t="inlineStr">
        <is>
          <t>M034</t>
        </is>
      </c>
      <c r="C4011" s="156" t="inlineStr">
        <is>
          <t>NARLIDERE</t>
        </is>
      </c>
      <c r="D4011" s="156" t="inlineStr">
        <is>
          <t>ERTAN TEKİ</t>
        </is>
      </c>
      <c r="E4011" s="156" t="n">
        <v>2868</v>
      </c>
      <c r="F4011" s="156" t="n">
        <v>740611</v>
      </c>
      <c r="G4011" s="157" t="n">
        <v>258.23</v>
      </c>
      <c r="H4011" s="156" t="n">
        <v>2818</v>
      </c>
    </row>
    <row r="4012" ht="48" customHeight="1" s="113">
      <c r="A4012" s="158" t="n">
        <v>46188</v>
      </c>
      <c r="B4012" s="156" t="inlineStr">
        <is>
          <t>M035</t>
        </is>
      </c>
      <c r="C4012" s="156" t="inlineStr">
        <is>
          <t>OSMANGAZİ</t>
        </is>
      </c>
      <c r="D4012" s="156" t="inlineStr">
        <is>
          <t>DERYA YARDIMCI</t>
        </is>
      </c>
      <c r="E4012" s="156" t="n">
        <v>3084</v>
      </c>
      <c r="F4012" s="156" t="n">
        <v>933337</v>
      </c>
      <c r="G4012" s="157" t="n">
        <v>302.64</v>
      </c>
      <c r="H4012" s="156" t="n">
        <v>3164</v>
      </c>
    </row>
    <row r="4013" ht="48" customHeight="1" s="113">
      <c r="A4013" s="158" t="n">
        <v>46188</v>
      </c>
      <c r="B4013" s="156" t="inlineStr">
        <is>
          <t>M036</t>
        </is>
      </c>
      <c r="C4013" s="156" t="inlineStr">
        <is>
          <t>POLİGON</t>
        </is>
      </c>
      <c r="D4013" s="156" t="inlineStr">
        <is>
          <t>ERTAN TEKİ</t>
        </is>
      </c>
      <c r="E4013" s="156" t="n">
        <v>1366</v>
      </c>
      <c r="F4013" s="156" t="n">
        <v>288638</v>
      </c>
      <c r="G4013" s="157" t="n">
        <v>211.3</v>
      </c>
      <c r="H4013" s="156" t="n">
        <v>1254</v>
      </c>
    </row>
    <row r="4014" ht="36" customHeight="1" s="113">
      <c r="A4014" s="158" t="n">
        <v>46188</v>
      </c>
      <c r="B4014" s="156" t="inlineStr">
        <is>
          <t>M037</t>
        </is>
      </c>
      <c r="C4014" s="156" t="inlineStr">
        <is>
          <t>SEFERİHİSAR</t>
        </is>
      </c>
      <c r="D4014" s="156" t="inlineStr">
        <is>
          <t>ERTAN TEKİ</t>
        </is>
      </c>
      <c r="E4014" s="156" t="n">
        <v>4067</v>
      </c>
      <c r="F4014" s="156" t="n">
        <v>1810065</v>
      </c>
      <c r="G4014" s="157" t="n">
        <v>445.06</v>
      </c>
      <c r="H4014" s="156" t="n">
        <v>3964</v>
      </c>
    </row>
    <row r="4015" ht="24" customHeight="1" s="113">
      <c r="A4015" s="158" t="n">
        <v>46188</v>
      </c>
      <c r="B4015" s="156" t="inlineStr">
        <is>
          <t>M038</t>
        </is>
      </c>
      <c r="C4015" s="156" t="inlineStr">
        <is>
          <t>TORBALI 1</t>
        </is>
      </c>
      <c r="D4015" s="156" t="inlineStr">
        <is>
          <t>CÜNEYT ÇIKRIKÇI - AYŞE AVCU</t>
        </is>
      </c>
      <c r="E4015" s="156" t="n">
        <v>2416</v>
      </c>
      <c r="F4015" s="156" t="n">
        <v>1188940</v>
      </c>
      <c r="G4015" s="157" t="n">
        <v>492.11</v>
      </c>
      <c r="H4015" s="156" t="n">
        <v>2377</v>
      </c>
    </row>
    <row r="4016" ht="36" customHeight="1" s="113">
      <c r="A4016" s="158" t="n">
        <v>46188</v>
      </c>
      <c r="B4016" s="156" t="inlineStr">
        <is>
          <t>M039</t>
        </is>
      </c>
      <c r="C4016" s="156" t="inlineStr">
        <is>
          <t>TORBALI 2</t>
        </is>
      </c>
      <c r="D4016" s="156" t="inlineStr">
        <is>
          <t>CÜNEYT ÇIKRIKÇI - AYŞE AVCU</t>
        </is>
      </c>
      <c r="E4016" s="156" t="n">
        <v>3363</v>
      </c>
      <c r="F4016" s="156" t="n">
        <v>1104283</v>
      </c>
      <c r="G4016" s="157" t="n">
        <v>328.36</v>
      </c>
      <c r="H4016" s="156" t="n">
        <v>3438</v>
      </c>
    </row>
    <row r="4017" ht="24" customHeight="1" s="113">
      <c r="A4017" s="158" t="n">
        <v>46188</v>
      </c>
      <c r="B4017" s="156" t="inlineStr">
        <is>
          <t>M040</t>
        </is>
      </c>
      <c r="C4017" s="156" t="inlineStr">
        <is>
          <t>TORBALI 3</t>
        </is>
      </c>
      <c r="D4017" s="156" t="inlineStr">
        <is>
          <t>CÜNEYT ÇIKRIKÇI - AYŞE AVCU</t>
        </is>
      </c>
      <c r="E4017" s="156" t="n">
        <v>1891</v>
      </c>
      <c r="F4017" s="156" t="n">
        <v>587833</v>
      </c>
      <c r="G4017" s="157" t="n">
        <v>310.86</v>
      </c>
      <c r="H4017" s="156" t="n">
        <v>1789</v>
      </c>
    </row>
    <row r="4018" ht="36" customHeight="1" s="113">
      <c r="A4018" s="158" t="n">
        <v>46188</v>
      </c>
      <c r="B4018" s="156" t="inlineStr">
        <is>
          <t>M041</t>
        </is>
      </c>
      <c r="C4018" s="156" t="inlineStr">
        <is>
          <t>TORBALI 4</t>
        </is>
      </c>
      <c r="D4018" s="156" t="inlineStr">
        <is>
          <t>CÜNEYT ÇIKRIKÇI - AYŞE AVCU</t>
        </is>
      </c>
      <c r="E4018" s="156" t="n">
        <v>4285</v>
      </c>
      <c r="F4018" s="156" t="n">
        <v>1907033</v>
      </c>
      <c r="G4018" s="157" t="n">
        <v>445.05</v>
      </c>
      <c r="H4018" s="156" t="n">
        <v>3959</v>
      </c>
    </row>
    <row r="4019" ht="24" customHeight="1" s="113">
      <c r="A4019" s="158" t="n">
        <v>46188</v>
      </c>
      <c r="B4019" s="156" t="inlineStr">
        <is>
          <t>M042</t>
        </is>
      </c>
      <c r="C4019" s="156" t="inlineStr">
        <is>
          <t>TORBALI 5</t>
        </is>
      </c>
      <c r="D4019" s="156" t="inlineStr">
        <is>
          <t>CÜNEYT ÇIKRIKÇI - AYŞE AVCU</t>
        </is>
      </c>
      <c r="E4019" s="156" t="n">
        <v>4615</v>
      </c>
      <c r="F4019" s="156" t="n">
        <v>1754507</v>
      </c>
      <c r="G4019" s="157" t="n">
        <v>380.17</v>
      </c>
      <c r="H4019" s="156" t="n">
        <v>4847</v>
      </c>
    </row>
    <row r="4020" ht="36" customHeight="1" s="113">
      <c r="A4020" s="158" t="n">
        <v>46188</v>
      </c>
      <c r="B4020" s="156" t="inlineStr">
        <is>
          <t>M043</t>
        </is>
      </c>
      <c r="C4020" s="156" t="inlineStr">
        <is>
          <t>YAPICIOĞLU</t>
        </is>
      </c>
      <c r="D4020" s="156" t="inlineStr">
        <is>
          <t>ERTAN TEKİ</t>
        </is>
      </c>
      <c r="E4020" s="156" t="n">
        <v>1882</v>
      </c>
      <c r="F4020" s="156" t="n">
        <v>901109</v>
      </c>
      <c r="G4020" s="157" t="n">
        <v>478.8</v>
      </c>
      <c r="H4020" s="156" t="n">
        <v>1914</v>
      </c>
    </row>
    <row r="4021" ht="36" customHeight="1" s="113">
      <c r="A4021" s="158" t="n">
        <v>46188</v>
      </c>
      <c r="B4021" s="156" t="inlineStr">
        <is>
          <t>M044</t>
        </is>
      </c>
      <c r="C4021" s="156" t="inlineStr">
        <is>
          <t>YEŞİLOVA</t>
        </is>
      </c>
      <c r="D4021" s="156" t="inlineStr">
        <is>
          <t>DERYA YARDIMCI</t>
        </is>
      </c>
      <c r="E4021" s="156" t="n">
        <v>559</v>
      </c>
      <c r="F4021" s="156" t="n">
        <v>127932</v>
      </c>
      <c r="G4021" s="157" t="n">
        <v>228.86</v>
      </c>
      <c r="H4021" s="156" t="n">
        <v>507</v>
      </c>
    </row>
    <row r="4022" ht="36" customHeight="1" s="113">
      <c r="A4022" s="158" t="n">
        <v>46188</v>
      </c>
      <c r="B4022" s="156" t="inlineStr">
        <is>
          <t>M045</t>
        </is>
      </c>
      <c r="C4022" s="156" t="inlineStr">
        <is>
          <t>Z1  ET DEPO</t>
        </is>
      </c>
      <c r="D4022" s="156" t="inlineStr">
        <is>
          <t>FARUK MALKOÇ</t>
        </is>
      </c>
      <c r="E4022" s="156" t="n">
        <v>0</v>
      </c>
      <c r="F4022" s="156" t="n">
        <v>0</v>
      </c>
      <c r="G4022" s="156" t="n">
        <v>0</v>
      </c>
      <c r="H4022" s="156" t="n">
        <v>0</v>
      </c>
    </row>
    <row r="4023" ht="48" customHeight="1" s="113">
      <c r="A4023" s="158" t="n">
        <v>46188</v>
      </c>
      <c r="B4023" s="156" t="inlineStr">
        <is>
          <t>M046</t>
        </is>
      </c>
      <c r="C4023" s="156" t="inlineStr">
        <is>
          <t>ÇAMDİBİ</t>
        </is>
      </c>
      <c r="D4023" s="156" t="inlineStr">
        <is>
          <t>DERYA YARDIMCI</t>
        </is>
      </c>
      <c r="E4023" s="156" t="n">
        <v>3356</v>
      </c>
      <c r="F4023" s="156" t="n">
        <v>639953</v>
      </c>
      <c r="G4023" s="157" t="n">
        <v>190.69</v>
      </c>
      <c r="H4023" s="156" t="n">
        <v>3332</v>
      </c>
    </row>
    <row r="4024" ht="36" customHeight="1" s="113">
      <c r="A4024" s="158" t="n">
        <v>46188</v>
      </c>
      <c r="B4024" s="156" t="inlineStr">
        <is>
          <t>M047</t>
        </is>
      </c>
      <c r="C4024" s="156" t="inlineStr">
        <is>
          <t>ÇİFTLİK</t>
        </is>
      </c>
      <c r="D4024" s="156" t="inlineStr">
        <is>
          <t>CEBRAİL ÇİÇEK</t>
        </is>
      </c>
      <c r="E4024" s="156" t="n">
        <v>0</v>
      </c>
      <c r="F4024" s="156" t="n">
        <v>0</v>
      </c>
      <c r="G4024" s="156" t="n">
        <v>0</v>
      </c>
      <c r="H4024" s="156" t="n">
        <v>0</v>
      </c>
    </row>
    <row r="4025" ht="41.25" customHeight="1" s="113">
      <c r="A4025" s="158" t="n">
        <v>46188</v>
      </c>
      <c r="B4025" s="156" t="inlineStr">
        <is>
          <t>M048</t>
        </is>
      </c>
      <c r="C4025" s="156" t="inlineStr">
        <is>
          <t>ÇİĞLİ</t>
        </is>
      </c>
      <c r="D4025" s="156" t="inlineStr">
        <is>
          <t>DERYA YARDIMCI</t>
        </is>
      </c>
      <c r="E4025" s="156" t="n">
        <v>2336</v>
      </c>
      <c r="F4025" s="156" t="n">
        <v>467308</v>
      </c>
      <c r="G4025" s="157" t="n">
        <v>200.05</v>
      </c>
      <c r="H4025" s="156" t="n">
        <v>2464</v>
      </c>
    </row>
    <row r="4026" ht="24" customHeight="1" s="113">
      <c r="A4026" s="158" t="n">
        <v>46188</v>
      </c>
      <c r="B4026" s="156" t="inlineStr">
        <is>
          <t>M049</t>
        </is>
      </c>
      <c r="C4026" s="156" t="inlineStr">
        <is>
          <t>ÖZDERE</t>
        </is>
      </c>
      <c r="D4026" s="156" t="inlineStr">
        <is>
          <t>CÜNEYT ÇIKRIKÇI - AYŞE AVCU</t>
        </is>
      </c>
      <c r="E4026" s="156" t="n">
        <v>778</v>
      </c>
      <c r="F4026" s="156" t="n">
        <v>248053</v>
      </c>
      <c r="G4026" s="157" t="n">
        <v>318.83</v>
      </c>
      <c r="H4026" s="156" t="n">
        <v>771</v>
      </c>
    </row>
    <row r="4027" ht="36" customHeight="1" s="113">
      <c r="A4027" s="158" t="n">
        <v>46188</v>
      </c>
      <c r="B4027" s="156" t="inlineStr">
        <is>
          <t>M050</t>
        </is>
      </c>
      <c r="C4027" s="156" t="inlineStr">
        <is>
          <t>İZMİRSPOR</t>
        </is>
      </c>
      <c r="D4027" s="156" t="inlineStr">
        <is>
          <t>ERTAN TEKİ</t>
        </is>
      </c>
      <c r="E4027" s="156" t="n">
        <v>4034</v>
      </c>
      <c r="F4027" s="156" t="n">
        <v>1945209</v>
      </c>
      <c r="G4027" s="157" t="n">
        <v>482.2</v>
      </c>
      <c r="H4027" s="156" t="n">
        <v>4004</v>
      </c>
    </row>
    <row r="4028" ht="24" customHeight="1" s="113">
      <c r="A4028" s="158" t="n">
        <v>46188</v>
      </c>
      <c r="B4028" s="156" t="inlineStr">
        <is>
          <t>M051</t>
        </is>
      </c>
      <c r="C4028" s="156" t="inlineStr">
        <is>
          <t>ŞİRİNYER</t>
        </is>
      </c>
      <c r="D4028" s="156" t="inlineStr">
        <is>
          <t>ERTAN TEKİ</t>
        </is>
      </c>
      <c r="E4028" s="156" t="n">
        <v>873</v>
      </c>
      <c r="F4028" s="156" t="n">
        <v>390044</v>
      </c>
      <c r="G4028" s="157" t="n">
        <v>446.79</v>
      </c>
      <c r="H4028" s="156" t="n">
        <v>893</v>
      </c>
    </row>
    <row r="4029" ht="24" customHeight="1" s="113">
      <c r="A4029" s="158" t="n">
        <v>46188</v>
      </c>
      <c r="B4029" s="156" t="inlineStr">
        <is>
          <t>M052</t>
        </is>
      </c>
      <c r="C4029" s="156" t="inlineStr">
        <is>
          <t>ŞİRİNYER 2</t>
        </is>
      </c>
      <c r="D4029" s="156" t="inlineStr">
        <is>
          <t>DERYA YARDIMCI</t>
        </is>
      </c>
      <c r="E4029" s="156" t="n">
        <v>2389</v>
      </c>
      <c r="F4029" s="156" t="n">
        <v>1020902</v>
      </c>
      <c r="G4029" s="157" t="n">
        <v>427.33</v>
      </c>
      <c r="H4029" s="156" t="n">
        <v>2545</v>
      </c>
    </row>
    <row r="4030" ht="48" customHeight="1" s="113">
      <c r="A4030" s="158" t="n">
        <v>46188</v>
      </c>
      <c r="B4030" s="156" t="inlineStr">
        <is>
          <t>M057</t>
        </is>
      </c>
      <c r="C4030" s="156" t="inlineStr">
        <is>
          <t>BUCA2</t>
        </is>
      </c>
      <c r="D4030" s="156" t="inlineStr">
        <is>
          <t>ERTAN TEKİ</t>
        </is>
      </c>
      <c r="E4030" s="156" t="n">
        <v>0</v>
      </c>
      <c r="F4030" s="156" t="n">
        <v>0</v>
      </c>
      <c r="G4030" s="156" t="n">
        <v>0</v>
      </c>
      <c r="H4030" s="156" t="n">
        <v>0</v>
      </c>
    </row>
    <row r="4031" ht="48" customHeight="1" s="113">
      <c r="A4031" s="158" t="n">
        <v>46189</v>
      </c>
      <c r="B4031" s="156" t="inlineStr">
        <is>
          <t>M001</t>
        </is>
      </c>
      <c r="C4031" s="156" t="inlineStr">
        <is>
          <t>AKEVLER</t>
        </is>
      </c>
      <c r="D4031" s="156" t="inlineStr">
        <is>
          <t>ERTAN TEKİ</t>
        </is>
      </c>
      <c r="E4031" s="156" t="n">
        <v>1116</v>
      </c>
      <c r="F4031" s="156" t="n">
        <v>352637</v>
      </c>
      <c r="G4031" s="157" t="n">
        <v>315.98</v>
      </c>
      <c r="H4031" s="156" t="n">
        <v>1041</v>
      </c>
    </row>
    <row r="4032" ht="48" customHeight="1" s="113">
      <c r="A4032" s="158" t="n">
        <v>46189</v>
      </c>
      <c r="B4032" s="156" t="inlineStr">
        <is>
          <t>M002</t>
        </is>
      </c>
      <c r="C4032" s="156" t="inlineStr">
        <is>
          <t>AYDIN EFELER</t>
        </is>
      </c>
      <c r="D4032" s="156" t="inlineStr">
        <is>
          <t>CÜNEYT ÇIKRIKÇI - AYŞE AVCU</t>
        </is>
      </c>
      <c r="E4032" s="156" t="n">
        <v>2829</v>
      </c>
      <c r="F4032" s="156" t="n">
        <v>905236</v>
      </c>
      <c r="G4032" s="157" t="n">
        <v>319.98</v>
      </c>
      <c r="H4032" s="156" t="n">
        <v>2904</v>
      </c>
    </row>
    <row r="4033" ht="48" customHeight="1" s="113">
      <c r="A4033" s="158" t="n">
        <v>46189</v>
      </c>
      <c r="B4033" s="156" t="inlineStr">
        <is>
          <t>M003</t>
        </is>
      </c>
      <c r="C4033" s="156" t="inlineStr">
        <is>
          <t>AYDIN EFELER-2</t>
        </is>
      </c>
      <c r="D4033" s="156" t="inlineStr">
        <is>
          <t>CÜNEYT ÇIKRIKÇI - AYŞE AVCU</t>
        </is>
      </c>
      <c r="E4033" s="156" t="n">
        <v>1538</v>
      </c>
      <c r="F4033" s="156" t="n">
        <v>563616</v>
      </c>
      <c r="G4033" s="157" t="n">
        <v>366.46</v>
      </c>
      <c r="H4033" s="156" t="n">
        <v>1393</v>
      </c>
    </row>
    <row r="4034" ht="48" customHeight="1" s="113">
      <c r="A4034" s="158" t="n">
        <v>46189</v>
      </c>
      <c r="B4034" s="156" t="inlineStr">
        <is>
          <t>M004</t>
        </is>
      </c>
      <c r="C4034" s="156" t="inlineStr">
        <is>
          <t>AYDIN FATİH</t>
        </is>
      </c>
      <c r="D4034" s="156" t="inlineStr">
        <is>
          <t>CÜNEYT ÇIKRIKÇI - AYŞE AVCU</t>
        </is>
      </c>
      <c r="E4034" s="156" t="n">
        <v>1014</v>
      </c>
      <c r="F4034" s="156" t="n">
        <v>364503</v>
      </c>
      <c r="G4034" s="157" t="n">
        <v>359.47</v>
      </c>
      <c r="H4034" s="156" t="n">
        <v>1000</v>
      </c>
    </row>
    <row r="4035" ht="24" customHeight="1" s="113">
      <c r="A4035" s="158" t="n">
        <v>46189</v>
      </c>
      <c r="B4035" s="156" t="inlineStr">
        <is>
          <t>M005</t>
        </is>
      </c>
      <c r="C4035" s="156" t="inlineStr">
        <is>
          <t>AYDIN FATİH-2</t>
        </is>
      </c>
      <c r="D4035" s="156" t="inlineStr">
        <is>
          <t>CÜNEYT ÇIKRIKÇI - AYŞE AVCU</t>
        </is>
      </c>
      <c r="E4035" s="156" t="n">
        <v>1457</v>
      </c>
      <c r="F4035" s="156" t="n">
        <v>749973</v>
      </c>
      <c r="G4035" s="157" t="n">
        <v>514.74</v>
      </c>
      <c r="H4035" s="156" t="n">
        <v>1348</v>
      </c>
    </row>
    <row r="4036" ht="36" customHeight="1" s="113">
      <c r="A4036" s="158" t="n">
        <v>46189</v>
      </c>
      <c r="B4036" s="156" t="inlineStr">
        <is>
          <t>M006</t>
        </is>
      </c>
      <c r="C4036" s="156" t="inlineStr">
        <is>
          <t>AYDIN GİRNE</t>
        </is>
      </c>
      <c r="D4036" s="156" t="inlineStr">
        <is>
          <t>CÜNEYT ÇIKRIKÇI - AYŞE AVCU</t>
        </is>
      </c>
      <c r="E4036" s="156" t="n">
        <v>1610</v>
      </c>
      <c r="F4036" s="156" t="n">
        <v>366990</v>
      </c>
      <c r="G4036" s="157" t="n">
        <v>227.94</v>
      </c>
      <c r="H4036" s="156" t="n">
        <v>1716</v>
      </c>
    </row>
    <row r="4037" ht="24" customHeight="1" s="113">
      <c r="A4037" s="158" t="n">
        <v>46189</v>
      </c>
      <c r="B4037" s="156" t="inlineStr">
        <is>
          <t>M007</t>
        </is>
      </c>
      <c r="C4037" s="156" t="inlineStr">
        <is>
          <t>AYDIN MİMARSİNAN</t>
        </is>
      </c>
      <c r="D4037" s="156" t="inlineStr">
        <is>
          <t>CÜNEYT ÇIKRIKÇI - AYŞE AVCU</t>
        </is>
      </c>
      <c r="E4037" s="156" t="n">
        <v>2934</v>
      </c>
      <c r="F4037" s="156" t="n">
        <v>730560</v>
      </c>
      <c r="G4037" s="157" t="n">
        <v>249</v>
      </c>
      <c r="H4037" s="156" t="n">
        <v>2695</v>
      </c>
    </row>
    <row r="4038" ht="36" customHeight="1" s="113">
      <c r="A4038" s="158" t="n">
        <v>46189</v>
      </c>
      <c r="B4038" s="156" t="inlineStr">
        <is>
          <t>M008</t>
        </is>
      </c>
      <c r="C4038" s="156" t="inlineStr">
        <is>
          <t>AYRANCILAR</t>
        </is>
      </c>
      <c r="D4038" s="156" t="inlineStr">
        <is>
          <t>CÜNEYT ÇIKRIKÇI - AYŞE AVCU</t>
        </is>
      </c>
      <c r="E4038" s="156" t="n">
        <v>3350</v>
      </c>
      <c r="F4038" s="156" t="n">
        <v>847905</v>
      </c>
      <c r="G4038" s="157" t="n">
        <v>253.11</v>
      </c>
      <c r="H4038" s="156" t="n">
        <v>3175</v>
      </c>
    </row>
    <row r="4039" ht="24" customHeight="1" s="113">
      <c r="A4039" s="158" t="n">
        <v>46189</v>
      </c>
      <c r="B4039" s="156" t="inlineStr">
        <is>
          <t>M009</t>
        </is>
      </c>
      <c r="C4039" s="156" t="inlineStr">
        <is>
          <t>BALÇOVA</t>
        </is>
      </c>
      <c r="D4039" s="156" t="inlineStr">
        <is>
          <t>ERTAN TEKİ</t>
        </is>
      </c>
      <c r="E4039" s="156" t="n">
        <v>2965</v>
      </c>
      <c r="F4039" s="156" t="n">
        <v>655730</v>
      </c>
      <c r="G4039" s="157" t="n">
        <v>221.16</v>
      </c>
      <c r="H4039" s="156" t="n">
        <v>2751</v>
      </c>
    </row>
    <row r="4040" ht="36" customHeight="1" s="113">
      <c r="A4040" s="158" t="n">
        <v>46189</v>
      </c>
      <c r="B4040" s="156" t="inlineStr">
        <is>
          <t>M010</t>
        </is>
      </c>
      <c r="C4040" s="156" t="inlineStr">
        <is>
          <t>BAYRAKLI</t>
        </is>
      </c>
      <c r="D4040" s="156" t="inlineStr">
        <is>
          <t>DERYA YARDIMCI</t>
        </is>
      </c>
      <c r="E4040" s="156" t="n">
        <v>3507</v>
      </c>
      <c r="F4040" s="156" t="n">
        <v>852806</v>
      </c>
      <c r="G4040" s="157" t="n">
        <v>243.17</v>
      </c>
      <c r="H4040" s="156" t="n">
        <v>3530</v>
      </c>
    </row>
    <row r="4041" ht="48" customHeight="1" s="113">
      <c r="A4041" s="158" t="n">
        <v>46189</v>
      </c>
      <c r="B4041" s="156" t="inlineStr">
        <is>
          <t>M011</t>
        </is>
      </c>
      <c r="C4041" s="156" t="inlineStr">
        <is>
          <t>BOZYAKA</t>
        </is>
      </c>
      <c r="D4041" s="156" t="inlineStr">
        <is>
          <t>ERTAN TEKİ</t>
        </is>
      </c>
      <c r="E4041" s="156" t="n">
        <v>2544</v>
      </c>
      <c r="F4041" s="156" t="n">
        <v>953409</v>
      </c>
      <c r="G4041" s="157" t="n">
        <v>374.77</v>
      </c>
      <c r="H4041" s="156" t="n">
        <v>2505</v>
      </c>
    </row>
    <row r="4042" ht="24" customHeight="1" s="113">
      <c r="A4042" s="158" t="n">
        <v>46189</v>
      </c>
      <c r="B4042" s="156" t="inlineStr">
        <is>
          <t>M012</t>
        </is>
      </c>
      <c r="C4042" s="156" t="inlineStr">
        <is>
          <t xml:space="preserve">BUCA </t>
        </is>
      </c>
      <c r="D4042" s="156" t="inlineStr">
        <is>
          <t>DERYA YARDIMCI</t>
        </is>
      </c>
      <c r="E4042" s="156" t="n">
        <v>1153</v>
      </c>
      <c r="F4042" s="156" t="n">
        <v>530089</v>
      </c>
      <c r="G4042" s="157" t="n">
        <v>459.75</v>
      </c>
      <c r="H4042" s="156" t="n">
        <v>1074</v>
      </c>
    </row>
    <row r="4043" ht="24" customHeight="1" s="113">
      <c r="A4043" s="158" t="n">
        <v>46189</v>
      </c>
      <c r="B4043" s="156" t="inlineStr">
        <is>
          <t>M013</t>
        </is>
      </c>
      <c r="C4043" s="156" t="inlineStr">
        <is>
          <t>DEDEBAŞI</t>
        </is>
      </c>
      <c r="D4043" s="156" t="inlineStr">
        <is>
          <t>DERYA YARDIMCI</t>
        </is>
      </c>
      <c r="E4043" s="156" t="n">
        <v>2388</v>
      </c>
      <c r="F4043" s="156" t="n">
        <v>964512</v>
      </c>
      <c r="G4043" s="157" t="n">
        <v>403.9</v>
      </c>
      <c r="H4043" s="156" t="n">
        <v>2234</v>
      </c>
    </row>
    <row r="4044" ht="36" customHeight="1" s="113">
      <c r="A4044" s="158" t="n">
        <v>46189</v>
      </c>
      <c r="B4044" s="156" t="inlineStr">
        <is>
          <t>M014</t>
        </is>
      </c>
      <c r="C4044" s="156" t="inlineStr">
        <is>
          <t>ESKİİZMİR</t>
        </is>
      </c>
      <c r="D4044" s="156" t="inlineStr">
        <is>
          <t>ERTAN TEKİ</t>
        </is>
      </c>
      <c r="E4044" s="156" t="n">
        <v>1794</v>
      </c>
      <c r="F4044" s="156" t="n">
        <v>748730</v>
      </c>
      <c r="G4044" s="157" t="n">
        <v>417.35</v>
      </c>
      <c r="H4044" s="156" t="n">
        <v>1671</v>
      </c>
    </row>
    <row r="4045" ht="36" customHeight="1" s="113">
      <c r="A4045" s="158" t="n">
        <v>46189</v>
      </c>
      <c r="B4045" s="156" t="inlineStr">
        <is>
          <t>M015</t>
        </is>
      </c>
      <c r="C4045" s="156" t="inlineStr">
        <is>
          <t>GAZİEMİR-1</t>
        </is>
      </c>
      <c r="D4045" s="156" t="inlineStr">
        <is>
          <t>ALİ ÇELİK</t>
        </is>
      </c>
      <c r="E4045" s="156" t="n">
        <v>1997</v>
      </c>
      <c r="F4045" s="156" t="n">
        <v>834088</v>
      </c>
      <c r="G4045" s="157" t="n">
        <v>417.67</v>
      </c>
      <c r="H4045" s="156" t="n">
        <v>2012</v>
      </c>
    </row>
    <row r="4046" ht="24" customHeight="1" s="113">
      <c r="A4046" s="158" t="n">
        <v>46189</v>
      </c>
      <c r="B4046" s="156" t="inlineStr">
        <is>
          <t>M016</t>
        </is>
      </c>
      <c r="C4046" s="156" t="inlineStr">
        <is>
          <t>GAZİEMİR-2</t>
        </is>
      </c>
      <c r="D4046" s="156" t="inlineStr">
        <is>
          <t>ALİ ÇELİK</t>
        </is>
      </c>
      <c r="E4046" s="156" t="n">
        <v>3305</v>
      </c>
      <c r="F4046" s="156" t="n">
        <v>1165008</v>
      </c>
      <c r="G4046" s="157" t="n">
        <v>352.5</v>
      </c>
      <c r="H4046" s="156" t="n">
        <v>2994</v>
      </c>
    </row>
    <row r="4047" ht="24" customHeight="1" s="113">
      <c r="A4047" s="158" t="n">
        <v>46189</v>
      </c>
      <c r="B4047" s="156" t="inlineStr">
        <is>
          <t>M017</t>
        </is>
      </c>
      <c r="C4047" s="156" t="inlineStr">
        <is>
          <t>GAZİEMİR-3</t>
        </is>
      </c>
      <c r="D4047" s="156" t="inlineStr">
        <is>
          <t>ALİ ÇELİK</t>
        </is>
      </c>
      <c r="E4047" s="156" t="n">
        <v>2428</v>
      </c>
      <c r="F4047" s="156" t="n">
        <v>696643</v>
      </c>
      <c r="G4047" s="157" t="n">
        <v>286.92</v>
      </c>
      <c r="H4047" s="156" t="n">
        <v>2553</v>
      </c>
    </row>
    <row r="4048" ht="24" customHeight="1" s="113">
      <c r="A4048" s="158" t="n">
        <v>46189</v>
      </c>
      <c r="B4048" s="156" t="inlineStr">
        <is>
          <t>M018</t>
        </is>
      </c>
      <c r="C4048" s="156" t="inlineStr">
        <is>
          <t>GAZİEMİR-4</t>
        </is>
      </c>
      <c r="D4048" s="156" t="inlineStr">
        <is>
          <t>ALİ ÇELİK</t>
        </is>
      </c>
      <c r="E4048" s="156" t="n">
        <v>2181</v>
      </c>
      <c r="F4048" s="156" t="n">
        <v>862723</v>
      </c>
      <c r="G4048" s="157" t="n">
        <v>395.56</v>
      </c>
      <c r="H4048" s="156" t="n">
        <v>2039</v>
      </c>
    </row>
    <row r="4049" ht="27.75" customHeight="1" s="113">
      <c r="A4049" s="158" t="n">
        <v>46189</v>
      </c>
      <c r="B4049" s="156" t="inlineStr">
        <is>
          <t>M019</t>
        </is>
      </c>
      <c r="C4049" s="156" t="inlineStr">
        <is>
          <t>GAZİEMİR-5</t>
        </is>
      </c>
      <c r="D4049" s="156" t="inlineStr">
        <is>
          <t>ALİ ÇELİK</t>
        </is>
      </c>
      <c r="E4049" s="156" t="n">
        <v>1815</v>
      </c>
      <c r="F4049" s="156" t="n">
        <v>380781</v>
      </c>
      <c r="G4049" s="157" t="n">
        <v>209.8</v>
      </c>
      <c r="H4049" s="156" t="n">
        <v>1648</v>
      </c>
    </row>
    <row r="4050" ht="24" customHeight="1" s="113">
      <c r="A4050" s="158" t="n">
        <v>46189</v>
      </c>
      <c r="B4050" s="156" t="inlineStr">
        <is>
          <t>M020</t>
        </is>
      </c>
      <c r="C4050" s="156" t="inlineStr">
        <is>
          <t>GAZİEMİR-6</t>
        </is>
      </c>
      <c r="D4050" s="156" t="inlineStr">
        <is>
          <t>ALİ ÇELİK</t>
        </is>
      </c>
      <c r="E4050" s="156" t="n">
        <v>870</v>
      </c>
      <c r="F4050" s="156" t="n">
        <v>324287</v>
      </c>
      <c r="G4050" s="157" t="n">
        <v>372.74</v>
      </c>
      <c r="H4050" s="156" t="n">
        <v>844</v>
      </c>
    </row>
    <row r="4051" ht="48" customHeight="1" s="113">
      <c r="A4051" s="158" t="n">
        <v>46189</v>
      </c>
      <c r="B4051" s="156" t="inlineStr">
        <is>
          <t>M021</t>
        </is>
      </c>
      <c r="C4051" s="156" t="inlineStr">
        <is>
          <t>GAZİEMİR-7</t>
        </is>
      </c>
      <c r="D4051" s="156" t="inlineStr">
        <is>
          <t>ALİ ÇELİK</t>
        </is>
      </c>
      <c r="E4051" s="156" t="n">
        <v>3830</v>
      </c>
      <c r="F4051" s="156" t="n">
        <v>1185927</v>
      </c>
      <c r="G4051" s="157" t="n">
        <v>309.64</v>
      </c>
      <c r="H4051" s="156" t="n">
        <v>4022</v>
      </c>
    </row>
    <row r="4052" ht="48" customHeight="1" s="113">
      <c r="A4052" s="158" t="n">
        <v>46189</v>
      </c>
      <c r="B4052" s="156" t="inlineStr">
        <is>
          <t>M022</t>
        </is>
      </c>
      <c r="C4052" s="156" t="inlineStr">
        <is>
          <t>GEDİZ</t>
        </is>
      </c>
      <c r="D4052" s="156" t="inlineStr">
        <is>
          <t>DERYA YARDIMCI</t>
        </is>
      </c>
      <c r="E4052" s="156" t="n">
        <v>1054</v>
      </c>
      <c r="F4052" s="156" t="n">
        <v>392302</v>
      </c>
      <c r="G4052" s="157" t="n">
        <v>372.2</v>
      </c>
      <c r="H4052" s="156" t="n">
        <v>1070</v>
      </c>
    </row>
    <row r="4053" ht="48" customHeight="1" s="113">
      <c r="A4053" s="158" t="n">
        <v>46189</v>
      </c>
      <c r="B4053" s="156" t="inlineStr">
        <is>
          <t>M023</t>
        </is>
      </c>
      <c r="C4053" s="156" t="inlineStr">
        <is>
          <t>GÖZTEPE</t>
        </is>
      </c>
      <c r="D4053" s="156" t="inlineStr">
        <is>
          <t>ERTAN TEKİ</t>
        </is>
      </c>
      <c r="E4053" s="156" t="n">
        <v>2964</v>
      </c>
      <c r="F4053" s="156" t="n">
        <v>989190</v>
      </c>
      <c r="G4053" s="157" t="n">
        <v>333.73</v>
      </c>
      <c r="H4053" s="156" t="n">
        <v>3027</v>
      </c>
    </row>
    <row r="4054" ht="48" customHeight="1" s="113">
      <c r="A4054" s="158" t="n">
        <v>46189</v>
      </c>
      <c r="B4054" s="156" t="inlineStr">
        <is>
          <t>M024</t>
        </is>
      </c>
      <c r="C4054" s="156" t="inlineStr">
        <is>
          <t>GÜMÜŞPALA</t>
        </is>
      </c>
      <c r="D4054" s="156" t="inlineStr">
        <is>
          <t>DERYA YARDIMCI</t>
        </is>
      </c>
      <c r="E4054" s="156" t="n">
        <v>3756</v>
      </c>
      <c r="F4054" s="156" t="n">
        <v>2007193</v>
      </c>
      <c r="G4054" s="157" t="n">
        <v>534.4</v>
      </c>
      <c r="H4054" s="156" t="n">
        <v>3922</v>
      </c>
    </row>
    <row r="4055" ht="48" customHeight="1" s="113">
      <c r="A4055" s="158" t="n">
        <v>46189</v>
      </c>
      <c r="B4055" s="156" t="inlineStr">
        <is>
          <t>M025</t>
        </is>
      </c>
      <c r="C4055" s="156" t="inlineStr">
        <is>
          <t>HAL DEPO</t>
        </is>
      </c>
      <c r="D4055" s="156" t="inlineStr">
        <is>
          <t>HALİT BAŞDAŞ</t>
        </is>
      </c>
      <c r="E4055" s="156" t="n">
        <v>0</v>
      </c>
      <c r="F4055" s="156" t="n">
        <v>0</v>
      </c>
      <c r="G4055" s="156" t="n">
        <v>0</v>
      </c>
      <c r="H4055" s="156" t="n">
        <v>0</v>
      </c>
    </row>
    <row r="4056" ht="48" customHeight="1" s="113">
      <c r="A4056" s="158" t="n">
        <v>46189</v>
      </c>
      <c r="B4056" s="156" t="inlineStr">
        <is>
          <t>M026</t>
        </is>
      </c>
      <c r="C4056" s="156" t="inlineStr">
        <is>
          <t>HARMANDALI</t>
        </is>
      </c>
      <c r="D4056" s="156" t="inlineStr">
        <is>
          <t>DERYA YARDIMCI</t>
        </is>
      </c>
      <c r="E4056" s="156" t="n">
        <v>4038</v>
      </c>
      <c r="F4056" s="156" t="n">
        <v>1600423</v>
      </c>
      <c r="G4056" s="157" t="n">
        <v>396.34</v>
      </c>
      <c r="H4056" s="156" t="n">
        <v>4062</v>
      </c>
    </row>
    <row r="4057" ht="48" customHeight="1" s="113">
      <c r="A4057" s="158" t="n">
        <v>46189</v>
      </c>
      <c r="B4057" s="156" t="inlineStr">
        <is>
          <t>M027</t>
        </is>
      </c>
      <c r="C4057" s="156" t="inlineStr">
        <is>
          <t>HATAY</t>
        </is>
      </c>
      <c r="D4057" s="156" t="inlineStr">
        <is>
          <t>ERTAN TEKİ</t>
        </is>
      </c>
      <c r="E4057" s="156" t="n">
        <v>4617</v>
      </c>
      <c r="F4057" s="156" t="n">
        <v>1760127</v>
      </c>
      <c r="G4057" s="157" t="n">
        <v>381.23</v>
      </c>
      <c r="H4057" s="156" t="n">
        <v>4271</v>
      </c>
    </row>
    <row r="4058" ht="24" customHeight="1" s="113">
      <c r="A4058" s="158" t="n">
        <v>46189</v>
      </c>
      <c r="B4058" s="156" t="inlineStr">
        <is>
          <t>M028</t>
        </is>
      </c>
      <c r="C4058" s="156" t="inlineStr">
        <is>
          <t>KARŞIYAKA-1</t>
        </is>
      </c>
      <c r="D4058" s="156" t="inlineStr">
        <is>
          <t>DERYA YARDIMCI</t>
        </is>
      </c>
      <c r="E4058" s="156" t="n">
        <v>3742</v>
      </c>
      <c r="F4058" s="156" t="n">
        <v>1281861</v>
      </c>
      <c r="G4058" s="157" t="n">
        <v>342.56</v>
      </c>
      <c r="H4058" s="156" t="n">
        <v>3714</v>
      </c>
    </row>
    <row r="4059" ht="36" customHeight="1" s="113">
      <c r="A4059" s="158" t="n">
        <v>46189</v>
      </c>
      <c r="B4059" s="156" t="inlineStr">
        <is>
          <t>M029</t>
        </is>
      </c>
      <c r="C4059" s="156" t="inlineStr">
        <is>
          <t>KARŞIYAKA-2</t>
        </is>
      </c>
      <c r="D4059" s="156" t="inlineStr">
        <is>
          <t>DERYA YARDIMCI</t>
        </is>
      </c>
      <c r="E4059" s="156" t="n">
        <v>941</v>
      </c>
      <c r="F4059" s="156" t="n">
        <v>282811</v>
      </c>
      <c r="G4059" s="157" t="n">
        <v>300.54</v>
      </c>
      <c r="H4059" s="156" t="n">
        <v>879</v>
      </c>
    </row>
    <row r="4060" ht="24" customHeight="1" s="113">
      <c r="A4060" s="158" t="n">
        <v>46189</v>
      </c>
      <c r="B4060" s="156" t="inlineStr">
        <is>
          <t>M030</t>
        </is>
      </c>
      <c r="C4060" s="156" t="inlineStr">
        <is>
          <t>MANAVKUYU</t>
        </is>
      </c>
      <c r="D4060" s="156" t="inlineStr">
        <is>
          <t>DERYA YARDIMCI</t>
        </is>
      </c>
      <c r="E4060" s="156" t="n">
        <v>1903</v>
      </c>
      <c r="F4060" s="156" t="n">
        <v>467334</v>
      </c>
      <c r="G4060" s="157" t="n">
        <v>245.58</v>
      </c>
      <c r="H4060" s="156" t="n">
        <v>1783</v>
      </c>
    </row>
    <row r="4061" ht="36" customHeight="1" s="113">
      <c r="A4061" s="158" t="n">
        <v>46189</v>
      </c>
      <c r="B4061" s="156" t="inlineStr">
        <is>
          <t>M031</t>
        </is>
      </c>
      <c r="C4061" s="156" t="inlineStr">
        <is>
          <t>MENDERES</t>
        </is>
      </c>
      <c r="D4061" s="156" t="inlineStr">
        <is>
          <t>CÜNEYT ÇIKRIKÇI - AYŞE AVCU</t>
        </is>
      </c>
      <c r="E4061" s="156" t="n">
        <v>2793</v>
      </c>
      <c r="F4061" s="156" t="n">
        <v>592397</v>
      </c>
      <c r="G4061" s="157" t="n">
        <v>212.1</v>
      </c>
      <c r="H4061" s="156" t="n">
        <v>2733</v>
      </c>
    </row>
    <row r="4062" ht="36" customHeight="1" s="113">
      <c r="A4062" s="158" t="n">
        <v>46189</v>
      </c>
      <c r="B4062" s="156" t="inlineStr">
        <is>
          <t>M032</t>
        </is>
      </c>
      <c r="C4062" s="156" t="inlineStr">
        <is>
          <t>MENDERES DEPO</t>
        </is>
      </c>
      <c r="D4062" s="156" t="inlineStr">
        <is>
          <t>AYHAN DAŞDEMİR</t>
        </is>
      </c>
      <c r="E4062" s="156" t="n">
        <v>0</v>
      </c>
      <c r="F4062" s="156" t="n">
        <v>0</v>
      </c>
      <c r="G4062" s="156" t="n">
        <v>0</v>
      </c>
      <c r="H4062" s="156" t="n">
        <v>0</v>
      </c>
    </row>
    <row r="4063" ht="24" customHeight="1" s="113">
      <c r="A4063" s="158" t="n">
        <v>46189</v>
      </c>
      <c r="B4063" s="156" t="inlineStr">
        <is>
          <t>M033</t>
        </is>
      </c>
      <c r="C4063" s="156" t="inlineStr">
        <is>
          <t>MERKEZ</t>
        </is>
      </c>
      <c r="D4063" s="156" t="inlineStr">
        <is>
          <t>GENEL MÜDÜR</t>
        </is>
      </c>
      <c r="E4063" s="156" t="n">
        <v>0</v>
      </c>
      <c r="F4063" s="156" t="n">
        <v>0</v>
      </c>
      <c r="G4063" s="156" t="n">
        <v>0</v>
      </c>
      <c r="H4063" s="156" t="n">
        <v>0</v>
      </c>
    </row>
    <row r="4064" ht="48" customHeight="1" s="113">
      <c r="A4064" s="158" t="n">
        <v>46189</v>
      </c>
      <c r="B4064" s="156" t="inlineStr">
        <is>
          <t>M034</t>
        </is>
      </c>
      <c r="C4064" s="156" t="inlineStr">
        <is>
          <t>NARLIDERE</t>
        </is>
      </c>
      <c r="D4064" s="156" t="inlineStr">
        <is>
          <t>ERTAN TEKİ</t>
        </is>
      </c>
      <c r="E4064" s="156" t="n">
        <v>3874</v>
      </c>
      <c r="F4064" s="156" t="n">
        <v>795369</v>
      </c>
      <c r="G4064" s="157" t="n">
        <v>205.31</v>
      </c>
      <c r="H4064" s="156" t="n">
        <v>3800</v>
      </c>
    </row>
    <row r="4065" ht="48" customHeight="1" s="113">
      <c r="A4065" s="158" t="n">
        <v>46189</v>
      </c>
      <c r="B4065" s="156" t="inlineStr">
        <is>
          <t>M035</t>
        </is>
      </c>
      <c r="C4065" s="156" t="inlineStr">
        <is>
          <t>OSMANGAZİ</t>
        </is>
      </c>
      <c r="D4065" s="156" t="inlineStr">
        <is>
          <t>DERYA YARDIMCI</t>
        </is>
      </c>
      <c r="E4065" s="156" t="n">
        <v>3909</v>
      </c>
      <c r="F4065" s="156" t="n">
        <v>1194981</v>
      </c>
      <c r="G4065" s="157" t="n">
        <v>305.7</v>
      </c>
      <c r="H4065" s="156" t="n">
        <v>4126</v>
      </c>
    </row>
    <row r="4066" ht="48" customHeight="1" s="113">
      <c r="A4066" s="158" t="n">
        <v>46189</v>
      </c>
      <c r="B4066" s="156" t="inlineStr">
        <is>
          <t>M036</t>
        </is>
      </c>
      <c r="C4066" s="156" t="inlineStr">
        <is>
          <t>POLİGON</t>
        </is>
      </c>
      <c r="D4066" s="156" t="inlineStr">
        <is>
          <t>ERTAN TEKİ</t>
        </is>
      </c>
      <c r="E4066" s="156" t="n">
        <v>1594</v>
      </c>
      <c r="F4066" s="156" t="n">
        <v>321659</v>
      </c>
      <c r="G4066" s="157" t="n">
        <v>201.79</v>
      </c>
      <c r="H4066" s="156" t="n">
        <v>1657</v>
      </c>
    </row>
    <row r="4067" ht="48" customHeight="1" s="113">
      <c r="A4067" s="158" t="n">
        <v>46189</v>
      </c>
      <c r="B4067" s="156" t="inlineStr">
        <is>
          <t>M037</t>
        </is>
      </c>
      <c r="C4067" s="156" t="inlineStr">
        <is>
          <t>SEFERİHİSAR</t>
        </is>
      </c>
      <c r="D4067" s="156" t="inlineStr">
        <is>
          <t>ERTAN TEKİ</t>
        </is>
      </c>
      <c r="E4067" s="156" t="n">
        <v>4129</v>
      </c>
      <c r="F4067" s="156" t="n">
        <v>1490994</v>
      </c>
      <c r="G4067" s="157" t="n">
        <v>361.1</v>
      </c>
      <c r="H4067" s="156" t="n">
        <v>3812</v>
      </c>
    </row>
    <row r="4068" ht="48" customHeight="1" s="113">
      <c r="A4068" s="158" t="n">
        <v>46189</v>
      </c>
      <c r="B4068" s="156" t="inlineStr">
        <is>
          <t>M038</t>
        </is>
      </c>
      <c r="C4068" s="156" t="inlineStr">
        <is>
          <t>TORBALI 1</t>
        </is>
      </c>
      <c r="D4068" s="156" t="inlineStr">
        <is>
          <t>CÜNEYT ÇIKRIKÇI - AYŞE AVCU</t>
        </is>
      </c>
      <c r="E4068" s="156" t="n">
        <v>2256</v>
      </c>
      <c r="F4068" s="156" t="n">
        <v>1085734</v>
      </c>
      <c r="G4068" s="157" t="n">
        <v>481.27</v>
      </c>
      <c r="H4068" s="156" t="n">
        <v>2126</v>
      </c>
    </row>
    <row r="4069" ht="48" customHeight="1" s="113">
      <c r="A4069" s="158" t="n">
        <v>46189</v>
      </c>
      <c r="B4069" s="156" t="inlineStr">
        <is>
          <t>M039</t>
        </is>
      </c>
      <c r="C4069" s="156" t="inlineStr">
        <is>
          <t>TORBALI 2</t>
        </is>
      </c>
      <c r="D4069" s="156" t="inlineStr">
        <is>
          <t>CÜNEYT ÇIKRIKÇI - AYŞE AVCU</t>
        </is>
      </c>
      <c r="E4069" s="156" t="n">
        <v>2810</v>
      </c>
      <c r="F4069" s="156" t="n">
        <v>904783</v>
      </c>
      <c r="G4069" s="157" t="n">
        <v>321.99</v>
      </c>
      <c r="H4069" s="156" t="n">
        <v>2676</v>
      </c>
    </row>
    <row r="4070" ht="48" customHeight="1" s="113">
      <c r="A4070" s="158" t="n">
        <v>46189</v>
      </c>
      <c r="B4070" s="156" t="inlineStr">
        <is>
          <t>M040</t>
        </is>
      </c>
      <c r="C4070" s="156" t="inlineStr">
        <is>
          <t>TORBALI 3</t>
        </is>
      </c>
      <c r="D4070" s="156" t="inlineStr">
        <is>
          <t>CÜNEYT ÇIKRIKÇI - AYŞE AVCU</t>
        </is>
      </c>
      <c r="E4070" s="156" t="n">
        <v>1891</v>
      </c>
      <c r="F4070" s="156" t="n">
        <v>510795</v>
      </c>
      <c r="G4070" s="157" t="n">
        <v>270.12</v>
      </c>
      <c r="H4070" s="156" t="n">
        <v>1956</v>
      </c>
    </row>
    <row r="4071" ht="36" customHeight="1" s="113">
      <c r="A4071" s="158" t="n">
        <v>46189</v>
      </c>
      <c r="B4071" s="156" t="inlineStr">
        <is>
          <t>M041</t>
        </is>
      </c>
      <c r="C4071" s="156" t="inlineStr">
        <is>
          <t>TORBALI 4</t>
        </is>
      </c>
      <c r="D4071" s="156" t="inlineStr">
        <is>
          <t>CÜNEYT ÇIKRIKÇI - AYŞE AVCU</t>
        </is>
      </c>
      <c r="E4071" s="156" t="n">
        <v>3883</v>
      </c>
      <c r="F4071" s="156" t="n">
        <v>1725446</v>
      </c>
      <c r="G4071" s="157" t="n">
        <v>444.36</v>
      </c>
      <c r="H4071" s="156" t="n">
        <v>3602</v>
      </c>
    </row>
    <row r="4072" ht="24" customHeight="1" s="113">
      <c r="A4072" s="158" t="n">
        <v>46189</v>
      </c>
      <c r="B4072" s="156" t="inlineStr">
        <is>
          <t>M042</t>
        </is>
      </c>
      <c r="C4072" s="156" t="inlineStr">
        <is>
          <t>TORBALI 5</t>
        </is>
      </c>
      <c r="D4072" s="156" t="inlineStr">
        <is>
          <t>CÜNEYT ÇIKRIKÇI - AYŞE AVCU</t>
        </is>
      </c>
      <c r="E4072" s="156" t="n">
        <v>4006</v>
      </c>
      <c r="F4072" s="156" t="n">
        <v>1461770</v>
      </c>
      <c r="G4072" s="157" t="n">
        <v>364.9</v>
      </c>
      <c r="H4072" s="156" t="n">
        <v>3919</v>
      </c>
    </row>
    <row r="4073" ht="36" customHeight="1" s="113">
      <c r="A4073" s="158" t="n">
        <v>46189</v>
      </c>
      <c r="B4073" s="156" t="inlineStr">
        <is>
          <t>M043</t>
        </is>
      </c>
      <c r="C4073" s="156" t="inlineStr">
        <is>
          <t>YAPICIOĞLU</t>
        </is>
      </c>
      <c r="D4073" s="156" t="inlineStr">
        <is>
          <t>ERTAN TEKİ</t>
        </is>
      </c>
      <c r="E4073" s="156" t="n">
        <v>1597</v>
      </c>
      <c r="F4073" s="156" t="n">
        <v>725439</v>
      </c>
      <c r="G4073" s="157" t="n">
        <v>454.25</v>
      </c>
      <c r="H4073" s="156" t="n">
        <v>1460</v>
      </c>
    </row>
    <row r="4074" ht="24" customHeight="1" s="113">
      <c r="A4074" s="158" t="n">
        <v>46189</v>
      </c>
      <c r="B4074" s="156" t="inlineStr">
        <is>
          <t>M044</t>
        </is>
      </c>
      <c r="C4074" s="156" t="inlineStr">
        <is>
          <t>YEŞİLOVA</t>
        </is>
      </c>
      <c r="D4074" s="156" t="inlineStr">
        <is>
          <t>DERYA YARDIMCI</t>
        </is>
      </c>
      <c r="E4074" s="156" t="n">
        <v>750</v>
      </c>
      <c r="F4074" s="156" t="n">
        <v>158987</v>
      </c>
      <c r="G4074" s="157" t="n">
        <v>211.98</v>
      </c>
      <c r="H4074" s="156" t="n">
        <v>678</v>
      </c>
    </row>
    <row r="4075" ht="36" customHeight="1" s="113">
      <c r="A4075" s="158" t="n">
        <v>46189</v>
      </c>
      <c r="B4075" s="156" t="inlineStr">
        <is>
          <t>M045</t>
        </is>
      </c>
      <c r="C4075" s="156" t="inlineStr">
        <is>
          <t>Z1  ET DEPO</t>
        </is>
      </c>
      <c r="D4075" s="156" t="inlineStr">
        <is>
          <t>FARUK MALKOÇ</t>
        </is>
      </c>
      <c r="E4075" s="156" t="n">
        <v>0</v>
      </c>
      <c r="F4075" s="156" t="n">
        <v>0</v>
      </c>
      <c r="G4075" s="156" t="n">
        <v>0</v>
      </c>
      <c r="H4075" s="156" t="n">
        <v>0</v>
      </c>
    </row>
    <row r="4076" ht="24" customHeight="1" s="113">
      <c r="A4076" s="158" t="n">
        <v>46189</v>
      </c>
      <c r="B4076" s="156" t="inlineStr">
        <is>
          <t>M046</t>
        </is>
      </c>
      <c r="C4076" s="156" t="inlineStr">
        <is>
          <t>ÇAMDİBİ</t>
        </is>
      </c>
      <c r="D4076" s="156" t="inlineStr">
        <is>
          <t>DERYA YARDIMCI</t>
        </is>
      </c>
      <c r="E4076" s="156" t="n">
        <v>2875</v>
      </c>
      <c r="F4076" s="156" t="n">
        <v>556527</v>
      </c>
      <c r="G4076" s="157" t="n">
        <v>193.57</v>
      </c>
      <c r="H4076" s="156" t="n">
        <v>3038</v>
      </c>
    </row>
    <row r="4077" ht="36" customHeight="1" s="113">
      <c r="A4077" s="158" t="n">
        <v>46189</v>
      </c>
      <c r="B4077" s="156" t="inlineStr">
        <is>
          <t>M047</t>
        </is>
      </c>
      <c r="C4077" s="156" t="inlineStr">
        <is>
          <t>ÇİFTLİK</t>
        </is>
      </c>
      <c r="D4077" s="156" t="inlineStr">
        <is>
          <t>CEBRAİL ÇİÇEK</t>
        </is>
      </c>
      <c r="E4077" s="156" t="n">
        <v>0</v>
      </c>
      <c r="F4077" s="156" t="n">
        <v>0</v>
      </c>
      <c r="G4077" s="156" t="n">
        <v>0</v>
      </c>
      <c r="H4077" s="156" t="n">
        <v>0</v>
      </c>
    </row>
    <row r="4078" ht="36" customHeight="1" s="113">
      <c r="A4078" s="158" t="n">
        <v>46189</v>
      </c>
      <c r="B4078" s="156" t="inlineStr">
        <is>
          <t>M048</t>
        </is>
      </c>
      <c r="C4078" s="156" t="inlineStr">
        <is>
          <t>ÇİĞLİ</t>
        </is>
      </c>
      <c r="D4078" s="156" t="inlineStr">
        <is>
          <t>DERYA YARDIMCI</t>
        </is>
      </c>
      <c r="E4078" s="156" t="n">
        <v>2536</v>
      </c>
      <c r="F4078" s="156" t="n">
        <v>572504</v>
      </c>
      <c r="G4078" s="157" t="n">
        <v>225.75</v>
      </c>
      <c r="H4078" s="156" t="n">
        <v>2302</v>
      </c>
    </row>
    <row r="4079" ht="36" customHeight="1" s="113">
      <c r="A4079" s="158" t="n">
        <v>46189</v>
      </c>
      <c r="B4079" s="156" t="inlineStr">
        <is>
          <t>M049</t>
        </is>
      </c>
      <c r="C4079" s="156" t="inlineStr">
        <is>
          <t>ÖZDERE</t>
        </is>
      </c>
      <c r="D4079" s="156" t="inlineStr">
        <is>
          <t>CÜNEYT ÇIKRIKÇI - AYŞE AVCU</t>
        </is>
      </c>
      <c r="E4079" s="156" t="n">
        <v>900</v>
      </c>
      <c r="F4079" s="156" t="n">
        <v>329038</v>
      </c>
      <c r="G4079" s="157" t="n">
        <v>365.6</v>
      </c>
      <c r="H4079" s="156" t="n">
        <v>810</v>
      </c>
    </row>
    <row r="4080" ht="48" customHeight="1" s="113">
      <c r="A4080" s="158" t="n">
        <v>46189</v>
      </c>
      <c r="B4080" s="156" t="inlineStr">
        <is>
          <t>M050</t>
        </is>
      </c>
      <c r="C4080" s="156" t="inlineStr">
        <is>
          <t>İZMİRSPOR</t>
        </is>
      </c>
      <c r="D4080" s="156" t="inlineStr">
        <is>
          <t>ERTAN TEKİ</t>
        </is>
      </c>
      <c r="E4080" s="156" t="n">
        <v>4303</v>
      </c>
      <c r="F4080" s="156" t="n">
        <v>2182142</v>
      </c>
      <c r="G4080" s="157" t="n">
        <v>507.12</v>
      </c>
      <c r="H4080" s="156" t="n">
        <v>4211</v>
      </c>
    </row>
    <row r="4081" ht="36" customHeight="1" s="113">
      <c r="A4081" s="158" t="n">
        <v>46189</v>
      </c>
      <c r="B4081" s="156" t="inlineStr">
        <is>
          <t>M051</t>
        </is>
      </c>
      <c r="C4081" s="156" t="inlineStr">
        <is>
          <t>ŞİRİNYER</t>
        </is>
      </c>
      <c r="D4081" s="156" t="inlineStr">
        <is>
          <t>ERTAN TEKİ</t>
        </is>
      </c>
      <c r="E4081" s="156" t="n">
        <v>985</v>
      </c>
      <c r="F4081" s="156" t="n">
        <v>444072</v>
      </c>
      <c r="G4081" s="157" t="n">
        <v>450.83</v>
      </c>
      <c r="H4081" s="156" t="n">
        <v>1005</v>
      </c>
    </row>
    <row r="4082" ht="41.25" customHeight="1" s="113">
      <c r="A4082" s="158" t="n">
        <v>46189</v>
      </c>
      <c r="B4082" s="156" t="inlineStr">
        <is>
          <t>M052</t>
        </is>
      </c>
      <c r="C4082" s="156" t="inlineStr">
        <is>
          <t>ŞİRİNYER 2</t>
        </is>
      </c>
      <c r="D4082" s="156" t="inlineStr">
        <is>
          <t>DERYA YARDIMCI</t>
        </is>
      </c>
      <c r="E4082" s="156" t="n">
        <v>1663</v>
      </c>
      <c r="F4082" s="156" t="n">
        <v>821879</v>
      </c>
      <c r="G4082" s="157" t="n">
        <v>494.21</v>
      </c>
      <c r="H4082" s="156" t="n">
        <v>1645</v>
      </c>
    </row>
    <row r="4083" ht="24" customHeight="1" s="113">
      <c r="A4083" s="158" t="n">
        <v>46189</v>
      </c>
      <c r="B4083" s="156" t="inlineStr">
        <is>
          <t>M057</t>
        </is>
      </c>
      <c r="C4083" s="156" t="inlineStr">
        <is>
          <t>BUCA2</t>
        </is>
      </c>
      <c r="D4083" s="156" t="inlineStr">
        <is>
          <t>ERTAN TEKİ</t>
        </is>
      </c>
      <c r="E4083" s="156" t="n">
        <v>0</v>
      </c>
      <c r="F4083" s="156" t="n">
        <v>0</v>
      </c>
      <c r="G4083" s="156" t="n">
        <v>0</v>
      </c>
      <c r="H4083" s="156" t="n">
        <v>0</v>
      </c>
    </row>
    <row r="4084" ht="36" customHeight="1" s="113">
      <c r="A4084" s="158" t="n">
        <v>46190</v>
      </c>
      <c r="B4084" s="156" t="inlineStr">
        <is>
          <t>M001</t>
        </is>
      </c>
      <c r="C4084" s="156" t="inlineStr">
        <is>
          <t>AKEVLER</t>
        </is>
      </c>
      <c r="D4084" s="156" t="inlineStr">
        <is>
          <t>ERTAN TEKİ</t>
        </is>
      </c>
      <c r="E4084" s="156" t="n">
        <v>1342</v>
      </c>
      <c r="F4084" s="156" t="n">
        <v>433465</v>
      </c>
      <c r="G4084" s="157" t="n">
        <v>323</v>
      </c>
      <c r="H4084" s="156" t="n">
        <v>1363</v>
      </c>
    </row>
    <row r="4085" ht="24" customHeight="1" s="113">
      <c r="A4085" s="158" t="n">
        <v>46190</v>
      </c>
      <c r="B4085" s="156" t="inlineStr">
        <is>
          <t>M002</t>
        </is>
      </c>
      <c r="C4085" s="156" t="inlineStr">
        <is>
          <t>AYDIN EFELER</t>
        </is>
      </c>
      <c r="D4085" s="156" t="inlineStr">
        <is>
          <t>CÜNEYT ÇIKRIKÇI - AYŞE AVCU</t>
        </is>
      </c>
      <c r="E4085" s="156" t="n">
        <v>2765</v>
      </c>
      <c r="F4085" s="156" t="n">
        <v>827096</v>
      </c>
      <c r="G4085" s="157" t="n">
        <v>299.13</v>
      </c>
      <c r="H4085" s="156" t="n">
        <v>2962</v>
      </c>
    </row>
    <row r="4086" ht="24" customHeight="1" s="113">
      <c r="A4086" s="158" t="n">
        <v>46190</v>
      </c>
      <c r="B4086" s="156" t="inlineStr">
        <is>
          <t>M003</t>
        </is>
      </c>
      <c r="C4086" s="156" t="inlineStr">
        <is>
          <t>AYDIN EFELER-2</t>
        </is>
      </c>
      <c r="D4086" s="156" t="inlineStr">
        <is>
          <t>CÜNEYT ÇIKRIKÇI - AYŞE AVCU</t>
        </is>
      </c>
      <c r="E4086" s="156" t="n">
        <v>1496</v>
      </c>
      <c r="F4086" s="156" t="n">
        <v>575203</v>
      </c>
      <c r="G4086" s="157" t="n">
        <v>384.49</v>
      </c>
      <c r="H4086" s="156" t="n">
        <v>1533</v>
      </c>
    </row>
    <row r="4087" ht="48" customHeight="1" s="113">
      <c r="A4087" s="158" t="n">
        <v>46190</v>
      </c>
      <c r="B4087" s="156" t="inlineStr">
        <is>
          <t>M004</t>
        </is>
      </c>
      <c r="C4087" s="156" t="inlineStr">
        <is>
          <t>AYDIN FATİH</t>
        </is>
      </c>
      <c r="D4087" s="156" t="inlineStr">
        <is>
          <t>CÜNEYT ÇIKRIKÇI - AYŞE AVCU</t>
        </is>
      </c>
      <c r="E4087" s="156" t="n">
        <v>1195</v>
      </c>
      <c r="F4087" s="156" t="n">
        <v>394564</v>
      </c>
      <c r="G4087" s="157" t="n">
        <v>330.18</v>
      </c>
      <c r="H4087" s="156" t="n">
        <v>1220</v>
      </c>
    </row>
    <row r="4088" ht="48" customHeight="1" s="113">
      <c r="A4088" s="158" t="n">
        <v>46190</v>
      </c>
      <c r="B4088" s="156" t="inlineStr">
        <is>
          <t>M005</t>
        </is>
      </c>
      <c r="C4088" s="156" t="inlineStr">
        <is>
          <t>AYDIN FATİH-2</t>
        </is>
      </c>
      <c r="D4088" s="156" t="inlineStr">
        <is>
          <t>CÜNEYT ÇIKRIKÇI - AYŞE AVCU</t>
        </is>
      </c>
      <c r="E4088" s="156" t="n">
        <v>1219</v>
      </c>
      <c r="F4088" s="156" t="n">
        <v>593025</v>
      </c>
      <c r="G4088" s="157" t="n">
        <v>486.48</v>
      </c>
      <c r="H4088" s="156" t="n">
        <v>1287</v>
      </c>
    </row>
    <row r="4089" ht="48" customHeight="1" s="113">
      <c r="A4089" s="158" t="n">
        <v>46190</v>
      </c>
      <c r="B4089" s="156" t="inlineStr">
        <is>
          <t>M006</t>
        </is>
      </c>
      <c r="C4089" s="156" t="inlineStr">
        <is>
          <t>AYDIN GİRNE</t>
        </is>
      </c>
      <c r="D4089" s="156" t="inlineStr">
        <is>
          <t>CÜNEYT ÇIKRIKÇI - AYŞE AVCU</t>
        </is>
      </c>
      <c r="E4089" s="156" t="n">
        <v>1430</v>
      </c>
      <c r="F4089" s="156" t="n">
        <v>349422</v>
      </c>
      <c r="G4089" s="157" t="n">
        <v>244.35</v>
      </c>
      <c r="H4089" s="156" t="n">
        <v>1466</v>
      </c>
    </row>
    <row r="4090" ht="48" customHeight="1" s="113">
      <c r="A4090" s="158" t="n">
        <v>46190</v>
      </c>
      <c r="B4090" s="156" t="inlineStr">
        <is>
          <t>M007</t>
        </is>
      </c>
      <c r="C4090" s="156" t="inlineStr">
        <is>
          <t>AYDIN MİMARSİNAN</t>
        </is>
      </c>
      <c r="D4090" s="156" t="inlineStr">
        <is>
          <t>CÜNEYT ÇIKRIKÇI - AYŞE AVCU</t>
        </is>
      </c>
      <c r="E4090" s="156" t="n">
        <v>3707</v>
      </c>
      <c r="F4090" s="156" t="n">
        <v>894168</v>
      </c>
      <c r="G4090" s="157" t="n">
        <v>241.21</v>
      </c>
      <c r="H4090" s="156" t="n">
        <v>3484</v>
      </c>
    </row>
    <row r="4091" ht="48" customHeight="1" s="113">
      <c r="A4091" s="158" t="n">
        <v>46190</v>
      </c>
      <c r="B4091" s="156" t="inlineStr">
        <is>
          <t>M008</t>
        </is>
      </c>
      <c r="C4091" s="156" t="inlineStr">
        <is>
          <t>AYRANCILAR</t>
        </is>
      </c>
      <c r="D4091" s="156" t="inlineStr">
        <is>
          <t>CÜNEYT ÇIKRIKÇI - AYŞE AVCU</t>
        </is>
      </c>
      <c r="E4091" s="156" t="n">
        <v>3417</v>
      </c>
      <c r="F4091" s="156" t="n">
        <v>741354</v>
      </c>
      <c r="G4091" s="157" t="n">
        <v>216.96</v>
      </c>
      <c r="H4091" s="156" t="n">
        <v>3272</v>
      </c>
    </row>
    <row r="4092" ht="24" customHeight="1" s="113">
      <c r="A4092" s="158" t="n">
        <v>46190</v>
      </c>
      <c r="B4092" s="156" t="inlineStr">
        <is>
          <t>M009</t>
        </is>
      </c>
      <c r="C4092" s="156" t="inlineStr">
        <is>
          <t>BALÇOVA</t>
        </is>
      </c>
      <c r="D4092" s="156" t="inlineStr">
        <is>
          <t>ERTAN TEKİ</t>
        </is>
      </c>
      <c r="E4092" s="156" t="n">
        <v>2585</v>
      </c>
      <c r="F4092" s="156" t="n">
        <v>510751</v>
      </c>
      <c r="G4092" s="157" t="n">
        <v>197.58</v>
      </c>
      <c r="H4092" s="156" t="n">
        <v>2750</v>
      </c>
    </row>
    <row r="4093" ht="36" customHeight="1" s="113">
      <c r="A4093" s="158" t="n">
        <v>46190</v>
      </c>
      <c r="B4093" s="156" t="inlineStr">
        <is>
          <t>M010</t>
        </is>
      </c>
      <c r="C4093" s="156" t="inlineStr">
        <is>
          <t>BAYRAKLI</t>
        </is>
      </c>
      <c r="D4093" s="156" t="inlineStr">
        <is>
          <t>DERYA YARDIMCI</t>
        </is>
      </c>
      <c r="E4093" s="156" t="n">
        <v>3930</v>
      </c>
      <c r="F4093" s="156" t="n">
        <v>1070060</v>
      </c>
      <c r="G4093" s="157" t="n">
        <v>272.28</v>
      </c>
      <c r="H4093" s="156" t="n">
        <v>3790</v>
      </c>
    </row>
    <row r="4094" ht="24" customHeight="1" s="113">
      <c r="A4094" s="158" t="n">
        <v>46190</v>
      </c>
      <c r="B4094" s="156" t="inlineStr">
        <is>
          <t>M011</t>
        </is>
      </c>
      <c r="C4094" s="156" t="inlineStr">
        <is>
          <t>BOZYAKA</t>
        </is>
      </c>
      <c r="D4094" s="156" t="inlineStr">
        <is>
          <t>ERTAN TEKİ</t>
        </is>
      </c>
      <c r="E4094" s="156" t="n">
        <v>1777</v>
      </c>
      <c r="F4094" s="156" t="n">
        <v>708907</v>
      </c>
      <c r="G4094" s="157" t="n">
        <v>398.93</v>
      </c>
      <c r="H4094" s="156" t="n">
        <v>1790</v>
      </c>
    </row>
    <row r="4095" ht="36" customHeight="1" s="113">
      <c r="A4095" s="158" t="n">
        <v>46190</v>
      </c>
      <c r="B4095" s="156" t="inlineStr">
        <is>
          <t>M012</t>
        </is>
      </c>
      <c r="C4095" s="156" t="inlineStr">
        <is>
          <t xml:space="preserve">BUCA </t>
        </is>
      </c>
      <c r="D4095" s="156" t="inlineStr">
        <is>
          <t>DERYA YARDIMCI</t>
        </is>
      </c>
      <c r="E4095" s="156" t="n">
        <v>1178</v>
      </c>
      <c r="F4095" s="156" t="n">
        <v>504277</v>
      </c>
      <c r="G4095" s="157" t="n">
        <v>428.08</v>
      </c>
      <c r="H4095" s="156" t="n">
        <v>1173</v>
      </c>
    </row>
    <row r="4096" ht="24" customHeight="1" s="113">
      <c r="A4096" s="158" t="n">
        <v>46190</v>
      </c>
      <c r="B4096" s="156" t="inlineStr">
        <is>
          <t>M013</t>
        </is>
      </c>
      <c r="C4096" s="156" t="inlineStr">
        <is>
          <t>DEDEBAŞI</t>
        </is>
      </c>
      <c r="D4096" s="156" t="inlineStr">
        <is>
          <t>DERYA YARDIMCI</t>
        </is>
      </c>
      <c r="E4096" s="156" t="n">
        <v>2259</v>
      </c>
      <c r="F4096" s="156" t="n">
        <v>1074248</v>
      </c>
      <c r="G4096" s="157" t="n">
        <v>475.54</v>
      </c>
      <c r="H4096" s="156" t="n">
        <v>2112</v>
      </c>
    </row>
    <row r="4097" ht="36" customHeight="1" s="113">
      <c r="A4097" s="158" t="n">
        <v>46190</v>
      </c>
      <c r="B4097" s="156" t="inlineStr">
        <is>
          <t>M014</t>
        </is>
      </c>
      <c r="C4097" s="156" t="inlineStr">
        <is>
          <t>ESKİİZMİR</t>
        </is>
      </c>
      <c r="D4097" s="156" t="inlineStr">
        <is>
          <t>ERTAN TEKİ</t>
        </is>
      </c>
      <c r="E4097" s="156" t="n">
        <v>2517</v>
      </c>
      <c r="F4097" s="156" t="n">
        <v>1046403</v>
      </c>
      <c r="G4097" s="157" t="n">
        <v>415.73</v>
      </c>
      <c r="H4097" s="156" t="n">
        <v>2583</v>
      </c>
    </row>
    <row r="4098" ht="48" customHeight="1" s="113">
      <c r="A4098" s="158" t="n">
        <v>46190</v>
      </c>
      <c r="B4098" s="156" t="inlineStr">
        <is>
          <t>M015</t>
        </is>
      </c>
      <c r="C4098" s="156" t="inlineStr">
        <is>
          <t>GAZİEMİR-1</t>
        </is>
      </c>
      <c r="D4098" s="156" t="inlineStr">
        <is>
          <t>ALİ ÇELİK</t>
        </is>
      </c>
      <c r="E4098" s="156" t="n">
        <v>1586</v>
      </c>
      <c r="F4098" s="156" t="n">
        <v>671291</v>
      </c>
      <c r="G4098" s="157" t="n">
        <v>423.26</v>
      </c>
      <c r="H4098" s="156" t="n">
        <v>1648</v>
      </c>
    </row>
    <row r="4099" ht="24" customHeight="1" s="113">
      <c r="A4099" s="158" t="n">
        <v>46190</v>
      </c>
      <c r="B4099" s="156" t="inlineStr">
        <is>
          <t>M016</t>
        </is>
      </c>
      <c r="C4099" s="156" t="inlineStr">
        <is>
          <t>GAZİEMİR-2</t>
        </is>
      </c>
      <c r="D4099" s="156" t="inlineStr">
        <is>
          <t>ALİ ÇELİK</t>
        </is>
      </c>
      <c r="E4099" s="156" t="n">
        <v>3110</v>
      </c>
      <c r="F4099" s="156" t="n">
        <v>1032319</v>
      </c>
      <c r="G4099" s="157" t="n">
        <v>331.94</v>
      </c>
      <c r="H4099" s="156" t="n">
        <v>3051</v>
      </c>
    </row>
    <row r="4100" ht="24" customHeight="1" s="113">
      <c r="A4100" s="158" t="n">
        <v>46190</v>
      </c>
      <c r="B4100" s="156" t="inlineStr">
        <is>
          <t>M017</t>
        </is>
      </c>
      <c r="C4100" s="156" t="inlineStr">
        <is>
          <t>GAZİEMİR-3</t>
        </is>
      </c>
      <c r="D4100" s="156" t="inlineStr">
        <is>
          <t>ALİ ÇELİK</t>
        </is>
      </c>
      <c r="E4100" s="156" t="n">
        <v>2309</v>
      </c>
      <c r="F4100" s="156" t="n">
        <v>761095</v>
      </c>
      <c r="G4100" s="157" t="n">
        <v>329.62</v>
      </c>
      <c r="H4100" s="156" t="n">
        <v>2351</v>
      </c>
    </row>
    <row r="4101" ht="36" customHeight="1" s="113">
      <c r="A4101" s="158" t="n">
        <v>46190</v>
      </c>
      <c r="B4101" s="156" t="inlineStr">
        <is>
          <t>M018</t>
        </is>
      </c>
      <c r="C4101" s="156" t="inlineStr">
        <is>
          <t>GAZİEMİR-4</t>
        </is>
      </c>
      <c r="D4101" s="156" t="inlineStr">
        <is>
          <t>ALİ ÇELİK</t>
        </is>
      </c>
      <c r="E4101" s="156" t="n">
        <v>1659</v>
      </c>
      <c r="F4101" s="156" t="n">
        <v>631266</v>
      </c>
      <c r="G4101" s="157" t="n">
        <v>380.51</v>
      </c>
      <c r="H4101" s="156" t="n">
        <v>1595</v>
      </c>
    </row>
    <row r="4102" ht="36" customHeight="1" s="113">
      <c r="A4102" s="158" t="n">
        <v>46190</v>
      </c>
      <c r="B4102" s="156" t="inlineStr">
        <is>
          <t>M019</t>
        </is>
      </c>
      <c r="C4102" s="156" t="inlineStr">
        <is>
          <t>GAZİEMİR-5</t>
        </is>
      </c>
      <c r="D4102" s="156" t="inlineStr">
        <is>
          <t>ALİ ÇELİK</t>
        </is>
      </c>
      <c r="E4102" s="156" t="n">
        <v>1879</v>
      </c>
      <c r="F4102" s="156" t="n">
        <v>485257</v>
      </c>
      <c r="G4102" s="157" t="n">
        <v>258.25</v>
      </c>
      <c r="H4102" s="156" t="n">
        <v>1851</v>
      </c>
    </row>
    <row r="4103" ht="24" customHeight="1" s="113">
      <c r="A4103" s="158" t="n">
        <v>46190</v>
      </c>
      <c r="B4103" s="156" t="inlineStr">
        <is>
          <t>M020</t>
        </is>
      </c>
      <c r="C4103" s="156" t="inlineStr">
        <is>
          <t>GAZİEMİR-6</t>
        </is>
      </c>
      <c r="D4103" s="156" t="inlineStr">
        <is>
          <t>ALİ ÇELİK</t>
        </is>
      </c>
      <c r="E4103" s="156" t="n">
        <v>781</v>
      </c>
      <c r="F4103" s="156" t="n">
        <v>315757</v>
      </c>
      <c r="G4103" s="157" t="n">
        <v>404.3</v>
      </c>
      <c r="H4103" s="156" t="n">
        <v>747</v>
      </c>
    </row>
    <row r="4104" ht="24" customHeight="1" s="113">
      <c r="A4104" s="158" t="n">
        <v>46190</v>
      </c>
      <c r="B4104" s="156" t="inlineStr">
        <is>
          <t>M021</t>
        </is>
      </c>
      <c r="C4104" s="156" t="inlineStr">
        <is>
          <t>GAZİEMİR-7</t>
        </is>
      </c>
      <c r="D4104" s="156" t="inlineStr">
        <is>
          <t>ALİ ÇELİK</t>
        </is>
      </c>
      <c r="E4104" s="156" t="n">
        <v>3983</v>
      </c>
      <c r="F4104" s="156" t="n">
        <v>1302893</v>
      </c>
      <c r="G4104" s="157" t="n">
        <v>327.11</v>
      </c>
      <c r="H4104" s="156" t="n">
        <v>4232</v>
      </c>
    </row>
    <row r="4105" ht="24" customHeight="1" s="113">
      <c r="A4105" s="158" t="n">
        <v>46190</v>
      </c>
      <c r="B4105" s="156" t="inlineStr">
        <is>
          <t>M022</t>
        </is>
      </c>
      <c r="C4105" s="156" t="inlineStr">
        <is>
          <t>GEDİZ</t>
        </is>
      </c>
      <c r="D4105" s="156" t="inlineStr">
        <is>
          <t>DERYA YARDIMCI</t>
        </is>
      </c>
      <c r="E4105" s="156" t="n">
        <v>885</v>
      </c>
      <c r="F4105" s="156" t="n">
        <v>342006</v>
      </c>
      <c r="G4105" s="157" t="n">
        <v>386.45</v>
      </c>
      <c r="H4105" s="156" t="n">
        <v>856</v>
      </c>
    </row>
    <row r="4106" ht="27.75" customHeight="1" s="113">
      <c r="A4106" s="158" t="n">
        <v>46190</v>
      </c>
      <c r="B4106" s="156" t="inlineStr">
        <is>
          <t>M023</t>
        </is>
      </c>
      <c r="C4106" s="156" t="inlineStr">
        <is>
          <t>GÖZTEPE</t>
        </is>
      </c>
      <c r="D4106" s="156" t="inlineStr">
        <is>
          <t>ERTAN TEKİ</t>
        </is>
      </c>
      <c r="E4106" s="156" t="n">
        <v>3307</v>
      </c>
      <c r="F4106" s="156" t="n">
        <v>1206739</v>
      </c>
      <c r="G4106" s="157" t="n">
        <v>364.9</v>
      </c>
      <c r="H4106" s="156" t="n">
        <v>3458</v>
      </c>
    </row>
    <row r="4107" ht="24" customHeight="1" s="113">
      <c r="A4107" s="158" t="n">
        <v>46190</v>
      </c>
      <c r="B4107" s="156" t="inlineStr">
        <is>
          <t>M024</t>
        </is>
      </c>
      <c r="C4107" s="156" t="inlineStr">
        <is>
          <t>GÜMÜŞPALA</t>
        </is>
      </c>
      <c r="D4107" s="156" t="inlineStr">
        <is>
          <t>DERYA YARDIMCI</t>
        </is>
      </c>
      <c r="E4107" s="156" t="n">
        <v>3335</v>
      </c>
      <c r="F4107" s="156" t="n">
        <v>1745281</v>
      </c>
      <c r="G4107" s="157" t="n">
        <v>523.3200000000001</v>
      </c>
      <c r="H4107" s="156" t="n">
        <v>3371</v>
      </c>
    </row>
    <row r="4108" ht="48" customHeight="1" s="113">
      <c r="A4108" s="158" t="n">
        <v>46190</v>
      </c>
      <c r="B4108" s="156" t="inlineStr">
        <is>
          <t>M025</t>
        </is>
      </c>
      <c r="C4108" s="156" t="inlineStr">
        <is>
          <t>HAL DEPO</t>
        </is>
      </c>
      <c r="D4108" s="156" t="inlineStr">
        <is>
          <t>HALİT BAŞDAŞ</t>
        </is>
      </c>
      <c r="E4108" s="156" t="n">
        <v>0</v>
      </c>
      <c r="F4108" s="156" t="n">
        <v>0</v>
      </c>
      <c r="G4108" s="156" t="n">
        <v>0</v>
      </c>
      <c r="H4108" s="156" t="n">
        <v>0</v>
      </c>
    </row>
    <row r="4109" ht="48" customHeight="1" s="113">
      <c r="A4109" s="158" t="n">
        <v>46190</v>
      </c>
      <c r="B4109" s="156" t="inlineStr">
        <is>
          <t>M026</t>
        </is>
      </c>
      <c r="C4109" s="156" t="inlineStr">
        <is>
          <t>HARMANDALI</t>
        </is>
      </c>
      <c r="D4109" s="156" t="inlineStr">
        <is>
          <t>DERYA YARDIMCI</t>
        </is>
      </c>
      <c r="E4109" s="156" t="n">
        <v>2907</v>
      </c>
      <c r="F4109" s="156" t="n">
        <v>1317866</v>
      </c>
      <c r="G4109" s="157" t="n">
        <v>453.34</v>
      </c>
      <c r="H4109" s="156" t="n">
        <v>2899</v>
      </c>
    </row>
    <row r="4110" ht="48" customHeight="1" s="113">
      <c r="A4110" s="158" t="n">
        <v>46190</v>
      </c>
      <c r="B4110" s="156" t="inlineStr">
        <is>
          <t>M027</t>
        </is>
      </c>
      <c r="C4110" s="156" t="inlineStr">
        <is>
          <t>HATAY</t>
        </is>
      </c>
      <c r="D4110" s="156" t="inlineStr">
        <is>
          <t>ERTAN TEKİ</t>
        </is>
      </c>
      <c r="E4110" s="156" t="n">
        <v>3982</v>
      </c>
      <c r="F4110" s="156" t="n">
        <v>1378845</v>
      </c>
      <c r="G4110" s="157" t="n">
        <v>346.27</v>
      </c>
      <c r="H4110" s="156" t="n">
        <v>3658</v>
      </c>
    </row>
    <row r="4111" ht="48" customHeight="1" s="113">
      <c r="A4111" s="158" t="n">
        <v>46190</v>
      </c>
      <c r="B4111" s="156" t="inlineStr">
        <is>
          <t>M028</t>
        </is>
      </c>
      <c r="C4111" s="156" t="inlineStr">
        <is>
          <t>KARŞIYAKA-1</t>
        </is>
      </c>
      <c r="D4111" s="156" t="inlineStr">
        <is>
          <t>DERYA YARDIMCI</t>
        </is>
      </c>
      <c r="E4111" s="156" t="n">
        <v>4001</v>
      </c>
      <c r="F4111" s="156" t="n">
        <v>1688425</v>
      </c>
      <c r="G4111" s="157" t="n">
        <v>422</v>
      </c>
      <c r="H4111" s="156" t="n">
        <v>4095</v>
      </c>
    </row>
    <row r="4112" ht="48" customHeight="1" s="113">
      <c r="A4112" s="158" t="n">
        <v>46190</v>
      </c>
      <c r="B4112" s="156" t="inlineStr">
        <is>
          <t>M029</t>
        </is>
      </c>
      <c r="C4112" s="156" t="inlineStr">
        <is>
          <t>KARŞIYAKA-2</t>
        </is>
      </c>
      <c r="D4112" s="156" t="inlineStr">
        <is>
          <t>DERYA YARDIMCI</t>
        </is>
      </c>
      <c r="E4112" s="156" t="n">
        <v>983</v>
      </c>
      <c r="F4112" s="156" t="n">
        <v>250775</v>
      </c>
      <c r="G4112" s="157" t="n">
        <v>255.11</v>
      </c>
      <c r="H4112" s="156" t="n">
        <v>919</v>
      </c>
    </row>
    <row r="4113" ht="48" customHeight="1" s="113">
      <c r="A4113" s="158" t="n">
        <v>46190</v>
      </c>
      <c r="B4113" s="156" t="inlineStr">
        <is>
          <t>M030</t>
        </is>
      </c>
      <c r="C4113" s="156" t="inlineStr">
        <is>
          <t>MANAVKUYU</t>
        </is>
      </c>
      <c r="D4113" s="156" t="inlineStr">
        <is>
          <t>DERYA YARDIMCI</t>
        </is>
      </c>
      <c r="E4113" s="156" t="n">
        <v>2097</v>
      </c>
      <c r="F4113" s="156" t="n">
        <v>490185</v>
      </c>
      <c r="G4113" s="157" t="n">
        <v>233.76</v>
      </c>
      <c r="H4113" s="156" t="n">
        <v>2055</v>
      </c>
    </row>
    <row r="4114" ht="48" customHeight="1" s="113">
      <c r="A4114" s="158" t="n">
        <v>46190</v>
      </c>
      <c r="B4114" s="156" t="inlineStr">
        <is>
          <t>M031</t>
        </is>
      </c>
      <c r="C4114" s="156" t="inlineStr">
        <is>
          <t>MENDERES</t>
        </is>
      </c>
      <c r="D4114" s="156" t="inlineStr">
        <is>
          <t>CÜNEYT ÇIKRIKÇI - AYŞE AVCU</t>
        </is>
      </c>
      <c r="E4114" s="156" t="n">
        <v>2811</v>
      </c>
      <c r="F4114" s="156" t="n">
        <v>708846</v>
      </c>
      <c r="G4114" s="157" t="n">
        <v>252.17</v>
      </c>
      <c r="H4114" s="156" t="n">
        <v>3015</v>
      </c>
    </row>
    <row r="4115" ht="24" customHeight="1" s="113">
      <c r="A4115" s="158" t="n">
        <v>46190</v>
      </c>
      <c r="B4115" s="156" t="inlineStr">
        <is>
          <t>M032</t>
        </is>
      </c>
      <c r="C4115" s="156" t="inlineStr">
        <is>
          <t>MENDERES DEPO</t>
        </is>
      </c>
      <c r="D4115" s="156" t="inlineStr">
        <is>
          <t>AYHAN DAŞDEMİR</t>
        </is>
      </c>
      <c r="E4115" s="156" t="n">
        <v>0</v>
      </c>
      <c r="F4115" s="156" t="n">
        <v>0</v>
      </c>
      <c r="G4115" s="156" t="n">
        <v>0</v>
      </c>
      <c r="H4115" s="156" t="n">
        <v>0</v>
      </c>
    </row>
    <row r="4116" ht="36" customHeight="1" s="113">
      <c r="A4116" s="158" t="n">
        <v>46190</v>
      </c>
      <c r="B4116" s="156" t="inlineStr">
        <is>
          <t>M033</t>
        </is>
      </c>
      <c r="C4116" s="156" t="inlineStr">
        <is>
          <t>MERKEZ</t>
        </is>
      </c>
      <c r="D4116" s="156" t="inlineStr">
        <is>
          <t>GENEL MÜDÜR</t>
        </is>
      </c>
      <c r="E4116" s="156" t="n">
        <v>0</v>
      </c>
      <c r="F4116" s="156" t="n">
        <v>0</v>
      </c>
      <c r="G4116" s="156" t="n">
        <v>0</v>
      </c>
      <c r="H4116" s="156" t="n">
        <v>0</v>
      </c>
    </row>
    <row r="4117" ht="24" customHeight="1" s="113">
      <c r="A4117" s="158" t="n">
        <v>46190</v>
      </c>
      <c r="B4117" s="156" t="inlineStr">
        <is>
          <t>M034</t>
        </is>
      </c>
      <c r="C4117" s="156" t="inlineStr">
        <is>
          <t>NARLIDERE</t>
        </is>
      </c>
      <c r="D4117" s="156" t="inlineStr">
        <is>
          <t>ERTAN TEKİ</t>
        </is>
      </c>
      <c r="E4117" s="156" t="n">
        <v>3148</v>
      </c>
      <c r="F4117" s="156" t="n">
        <v>721387</v>
      </c>
      <c r="G4117" s="157" t="n">
        <v>229.16</v>
      </c>
      <c r="H4117" s="156" t="n">
        <v>3173</v>
      </c>
    </row>
    <row r="4118" ht="36" customHeight="1" s="113">
      <c r="A4118" s="158" t="n">
        <v>46190</v>
      </c>
      <c r="B4118" s="156" t="inlineStr">
        <is>
          <t>M035</t>
        </is>
      </c>
      <c r="C4118" s="156" t="inlineStr">
        <is>
          <t>OSMANGAZİ</t>
        </is>
      </c>
      <c r="D4118" s="156" t="inlineStr">
        <is>
          <t>DERYA YARDIMCI</t>
        </is>
      </c>
      <c r="E4118" s="156" t="n">
        <v>3036</v>
      </c>
      <c r="F4118" s="156" t="n">
        <v>1061662</v>
      </c>
      <c r="G4118" s="157" t="n">
        <v>349.69</v>
      </c>
      <c r="H4118" s="156" t="n">
        <v>3270</v>
      </c>
    </row>
    <row r="4119" ht="36" customHeight="1" s="113">
      <c r="A4119" s="158" t="n">
        <v>46190</v>
      </c>
      <c r="B4119" s="156" t="inlineStr">
        <is>
          <t>M036</t>
        </is>
      </c>
      <c r="C4119" s="156" t="inlineStr">
        <is>
          <t>POLİGON</t>
        </is>
      </c>
      <c r="D4119" s="156" t="inlineStr">
        <is>
          <t>ERTAN TEKİ</t>
        </is>
      </c>
      <c r="E4119" s="156" t="n">
        <v>1814</v>
      </c>
      <c r="F4119" s="156" t="n">
        <v>450320</v>
      </c>
      <c r="G4119" s="157" t="n">
        <v>248.25</v>
      </c>
      <c r="H4119" s="156" t="n">
        <v>1859</v>
      </c>
    </row>
    <row r="4120" ht="24" customHeight="1" s="113">
      <c r="A4120" s="158" t="n">
        <v>46190</v>
      </c>
      <c r="B4120" s="156" t="inlineStr">
        <is>
          <t>M037</t>
        </is>
      </c>
      <c r="C4120" s="156" t="inlineStr">
        <is>
          <t>SEFERİHİSAR</t>
        </is>
      </c>
      <c r="D4120" s="156" t="inlineStr">
        <is>
          <t>ERTAN TEKİ</t>
        </is>
      </c>
      <c r="E4120" s="156" t="n">
        <v>2886</v>
      </c>
      <c r="F4120" s="156" t="n">
        <v>1291937</v>
      </c>
      <c r="G4120" s="157" t="n">
        <v>447.66</v>
      </c>
      <c r="H4120" s="156" t="n">
        <v>2981</v>
      </c>
    </row>
    <row r="4121" ht="48" customHeight="1" s="113">
      <c r="A4121" s="158" t="n">
        <v>46190</v>
      </c>
      <c r="B4121" s="156" t="inlineStr">
        <is>
          <t>M038</t>
        </is>
      </c>
      <c r="C4121" s="156" t="inlineStr">
        <is>
          <t>TORBALI 1</t>
        </is>
      </c>
      <c r="D4121" s="156" t="inlineStr">
        <is>
          <t>CÜNEYT ÇIKRIKÇI - AYŞE AVCU</t>
        </is>
      </c>
      <c r="E4121" s="156" t="n">
        <v>1856</v>
      </c>
      <c r="F4121" s="156" t="n">
        <v>980785</v>
      </c>
      <c r="G4121" s="157" t="n">
        <v>528.4400000000001</v>
      </c>
      <c r="H4121" s="156" t="n">
        <v>1854</v>
      </c>
    </row>
    <row r="4122" ht="48" customHeight="1" s="113">
      <c r="A4122" s="158" t="n">
        <v>46190</v>
      </c>
      <c r="B4122" s="156" t="inlineStr">
        <is>
          <t>M039</t>
        </is>
      </c>
      <c r="C4122" s="156" t="inlineStr">
        <is>
          <t>TORBALI 2</t>
        </is>
      </c>
      <c r="D4122" s="156" t="inlineStr">
        <is>
          <t>CÜNEYT ÇIKRIKÇI - AYŞE AVCU</t>
        </is>
      </c>
      <c r="E4122" s="156" t="n">
        <v>3321</v>
      </c>
      <c r="F4122" s="156" t="n">
        <v>965634</v>
      </c>
      <c r="G4122" s="157" t="n">
        <v>290.77</v>
      </c>
      <c r="H4122" s="156" t="n">
        <v>3158</v>
      </c>
    </row>
    <row r="4123" ht="48" customHeight="1" s="113">
      <c r="A4123" s="158" t="n">
        <v>46190</v>
      </c>
      <c r="B4123" s="156" t="inlineStr">
        <is>
          <t>M040</t>
        </is>
      </c>
      <c r="C4123" s="156" t="inlineStr">
        <is>
          <t>TORBALI 3</t>
        </is>
      </c>
      <c r="D4123" s="156" t="inlineStr">
        <is>
          <t>CÜNEYT ÇIKRIKÇI - AYŞE AVCU</t>
        </is>
      </c>
      <c r="E4123" s="156" t="n">
        <v>1821</v>
      </c>
      <c r="F4123" s="156" t="n">
        <v>528941</v>
      </c>
      <c r="G4123" s="157" t="n">
        <v>290.47</v>
      </c>
      <c r="H4123" s="156" t="n">
        <v>1759</v>
      </c>
    </row>
    <row r="4124" ht="48" customHeight="1" s="113">
      <c r="A4124" s="158" t="n">
        <v>46190</v>
      </c>
      <c r="B4124" s="156" t="inlineStr">
        <is>
          <t>M041</t>
        </is>
      </c>
      <c r="C4124" s="156" t="inlineStr">
        <is>
          <t>TORBALI 4</t>
        </is>
      </c>
      <c r="D4124" s="156" t="inlineStr">
        <is>
          <t>CÜNEYT ÇIKRIKÇI - AYŞE AVCU</t>
        </is>
      </c>
      <c r="E4124" s="156" t="n">
        <v>2976</v>
      </c>
      <c r="F4124" s="156" t="n">
        <v>1489641</v>
      </c>
      <c r="G4124" s="157" t="n">
        <v>500.55</v>
      </c>
      <c r="H4124" s="156" t="n">
        <v>3015</v>
      </c>
    </row>
    <row r="4125" ht="48" customHeight="1" s="113">
      <c r="A4125" s="158" t="n">
        <v>46190</v>
      </c>
      <c r="B4125" s="156" t="inlineStr">
        <is>
          <t>M042</t>
        </is>
      </c>
      <c r="C4125" s="156" t="inlineStr">
        <is>
          <t>TORBALI 5</t>
        </is>
      </c>
      <c r="D4125" s="156" t="inlineStr">
        <is>
          <t>CÜNEYT ÇIKRIKÇI - AYŞE AVCU</t>
        </is>
      </c>
      <c r="E4125" s="156" t="n">
        <v>4501</v>
      </c>
      <c r="F4125" s="156" t="n">
        <v>1437432</v>
      </c>
      <c r="G4125" s="157" t="n">
        <v>319.36</v>
      </c>
      <c r="H4125" s="156" t="n">
        <v>4671</v>
      </c>
    </row>
    <row r="4126" ht="48" customHeight="1" s="113">
      <c r="A4126" s="158" t="n">
        <v>46190</v>
      </c>
      <c r="B4126" s="156" t="inlineStr">
        <is>
          <t>M043</t>
        </is>
      </c>
      <c r="C4126" s="156" t="inlineStr">
        <is>
          <t>YAPICIOĞLU</t>
        </is>
      </c>
      <c r="D4126" s="156" t="inlineStr">
        <is>
          <t>ERTAN TEKİ</t>
        </is>
      </c>
      <c r="E4126" s="156" t="n">
        <v>1205</v>
      </c>
      <c r="F4126" s="156" t="n">
        <v>475428</v>
      </c>
      <c r="G4126" s="157" t="n">
        <v>394.55</v>
      </c>
      <c r="H4126" s="156" t="n">
        <v>1192</v>
      </c>
    </row>
    <row r="4127" ht="48" customHeight="1" s="113">
      <c r="A4127" s="158" t="n">
        <v>46190</v>
      </c>
      <c r="B4127" s="156" t="inlineStr">
        <is>
          <t>M044</t>
        </is>
      </c>
      <c r="C4127" s="156" t="inlineStr">
        <is>
          <t>YEŞİLOVA</t>
        </is>
      </c>
      <c r="D4127" s="156" t="inlineStr">
        <is>
          <t>DERYA YARDIMCI</t>
        </is>
      </c>
      <c r="E4127" s="156" t="n">
        <v>766</v>
      </c>
      <c r="F4127" s="156" t="n">
        <v>158258</v>
      </c>
      <c r="G4127" s="157" t="n">
        <v>206.6</v>
      </c>
      <c r="H4127" s="156" t="n">
        <v>804</v>
      </c>
    </row>
    <row r="4128" ht="36" customHeight="1" s="113">
      <c r="A4128" s="158" t="n">
        <v>46190</v>
      </c>
      <c r="B4128" s="156" t="inlineStr">
        <is>
          <t>M045</t>
        </is>
      </c>
      <c r="C4128" s="156" t="inlineStr">
        <is>
          <t>Z1  ET DEPO</t>
        </is>
      </c>
      <c r="D4128" s="156" t="inlineStr">
        <is>
          <t>FARUK MALKOÇ</t>
        </is>
      </c>
      <c r="E4128" s="156" t="n">
        <v>0</v>
      </c>
      <c r="F4128" s="156" t="n">
        <v>0</v>
      </c>
      <c r="G4128" s="156" t="n">
        <v>0</v>
      </c>
      <c r="H4128" s="156" t="n">
        <v>0</v>
      </c>
    </row>
    <row r="4129" ht="24" customHeight="1" s="113">
      <c r="A4129" s="158" t="n">
        <v>46190</v>
      </c>
      <c r="B4129" s="156" t="inlineStr">
        <is>
          <t>M046</t>
        </is>
      </c>
      <c r="C4129" s="156" t="inlineStr">
        <is>
          <t>ÇAMDİBİ</t>
        </is>
      </c>
      <c r="D4129" s="156" t="inlineStr">
        <is>
          <t>DERYA YARDIMCI</t>
        </is>
      </c>
      <c r="E4129" s="156" t="n">
        <v>2518</v>
      </c>
      <c r="F4129" s="156" t="n">
        <v>498414</v>
      </c>
      <c r="G4129" s="157" t="n">
        <v>197.94</v>
      </c>
      <c r="H4129" s="156" t="n">
        <v>2402</v>
      </c>
    </row>
    <row r="4130" ht="36" customHeight="1" s="113">
      <c r="A4130" s="158" t="n">
        <v>46190</v>
      </c>
      <c r="B4130" s="156" t="inlineStr">
        <is>
          <t>M047</t>
        </is>
      </c>
      <c r="C4130" s="156" t="inlineStr">
        <is>
          <t>ÇİFTLİK</t>
        </is>
      </c>
      <c r="D4130" s="156" t="inlineStr">
        <is>
          <t>CEBRAİL ÇİÇEK</t>
        </is>
      </c>
      <c r="E4130" s="156" t="n">
        <v>0</v>
      </c>
      <c r="F4130" s="156" t="n">
        <v>0</v>
      </c>
      <c r="G4130" s="156" t="n">
        <v>0</v>
      </c>
      <c r="H4130" s="156" t="n">
        <v>0</v>
      </c>
    </row>
    <row r="4131" ht="24" customHeight="1" s="113">
      <c r="A4131" s="158" t="n">
        <v>46190</v>
      </c>
      <c r="B4131" s="156" t="inlineStr">
        <is>
          <t>M048</t>
        </is>
      </c>
      <c r="C4131" s="156" t="inlineStr">
        <is>
          <t>ÇİĞLİ</t>
        </is>
      </c>
      <c r="D4131" s="156" t="inlineStr">
        <is>
          <t>DERYA YARDIMCI</t>
        </is>
      </c>
      <c r="E4131" s="156" t="n">
        <v>2549</v>
      </c>
      <c r="F4131" s="156" t="n">
        <v>475200</v>
      </c>
      <c r="G4131" s="157" t="n">
        <v>186.43</v>
      </c>
      <c r="H4131" s="156" t="n">
        <v>2527</v>
      </c>
    </row>
    <row r="4132" ht="36" customHeight="1" s="113">
      <c r="A4132" s="158" t="n">
        <v>46190</v>
      </c>
      <c r="B4132" s="156" t="inlineStr">
        <is>
          <t>M049</t>
        </is>
      </c>
      <c r="C4132" s="156" t="inlineStr">
        <is>
          <t>ÖZDERE</t>
        </is>
      </c>
      <c r="D4132" s="156" t="inlineStr">
        <is>
          <t>CÜNEYT ÇIKRIKÇI - AYŞE AVCU</t>
        </is>
      </c>
      <c r="E4132" s="156" t="n">
        <v>774</v>
      </c>
      <c r="F4132" s="156" t="n">
        <v>272353</v>
      </c>
      <c r="G4132" s="157" t="n">
        <v>351.88</v>
      </c>
      <c r="H4132" s="156" t="n">
        <v>782</v>
      </c>
    </row>
    <row r="4133" ht="24" customHeight="1" s="113">
      <c r="A4133" s="158" t="n">
        <v>46190</v>
      </c>
      <c r="B4133" s="156" t="inlineStr">
        <is>
          <t>M050</t>
        </is>
      </c>
      <c r="C4133" s="156" t="inlineStr">
        <is>
          <t>İZMİRSPOR</t>
        </is>
      </c>
      <c r="D4133" s="156" t="inlineStr">
        <is>
          <t>ERTAN TEKİ</t>
        </is>
      </c>
      <c r="E4133" s="156" t="n">
        <v>3868</v>
      </c>
      <c r="F4133" s="156" t="n">
        <v>1794926</v>
      </c>
      <c r="G4133" s="157" t="n">
        <v>464.04</v>
      </c>
      <c r="H4133" s="156" t="n">
        <v>3935</v>
      </c>
    </row>
    <row r="4134" ht="36" customHeight="1" s="113">
      <c r="A4134" s="158" t="n">
        <v>46190</v>
      </c>
      <c r="B4134" s="156" t="inlineStr">
        <is>
          <t>M051</t>
        </is>
      </c>
      <c r="C4134" s="156" t="inlineStr">
        <is>
          <t>ŞİRİNYER</t>
        </is>
      </c>
      <c r="D4134" s="156" t="inlineStr">
        <is>
          <t>ERTAN TEKİ</t>
        </is>
      </c>
      <c r="E4134" s="156" t="n">
        <v>1182</v>
      </c>
      <c r="F4134" s="156" t="n">
        <v>585496</v>
      </c>
      <c r="G4134" s="157" t="n">
        <v>495.34</v>
      </c>
      <c r="H4134" s="156" t="n">
        <v>1271</v>
      </c>
    </row>
    <row r="4135" ht="36" customHeight="1" s="113">
      <c r="A4135" s="158" t="n">
        <v>46190</v>
      </c>
      <c r="B4135" s="156" t="inlineStr">
        <is>
          <t>M052</t>
        </is>
      </c>
      <c r="C4135" s="156" t="inlineStr">
        <is>
          <t>ŞİRİNYER 2</t>
        </is>
      </c>
      <c r="D4135" s="156" t="inlineStr">
        <is>
          <t>DERYA YARDIMCI</t>
        </is>
      </c>
      <c r="E4135" s="156" t="n">
        <v>2108</v>
      </c>
      <c r="F4135" s="156" t="n">
        <v>958745</v>
      </c>
      <c r="G4135" s="157" t="n">
        <v>454.81</v>
      </c>
      <c r="H4135" s="156" t="n">
        <v>2251</v>
      </c>
    </row>
    <row r="4136" ht="36" customHeight="1" s="113">
      <c r="A4136" s="158" t="n">
        <v>46190</v>
      </c>
      <c r="B4136" s="156" t="inlineStr">
        <is>
          <t>M057</t>
        </is>
      </c>
      <c r="C4136" s="156" t="inlineStr">
        <is>
          <t>BUCA2</t>
        </is>
      </c>
      <c r="D4136" s="156" t="inlineStr">
        <is>
          <t>ERTAN TEKİ</t>
        </is>
      </c>
      <c r="E4136" s="156" t="n">
        <v>0</v>
      </c>
      <c r="F4136" s="156" t="n">
        <v>0</v>
      </c>
      <c r="G4136" s="156" t="n">
        <v>0</v>
      </c>
      <c r="H4136" s="156" t="n">
        <v>0</v>
      </c>
    </row>
    <row r="4137" ht="48" customHeight="1" s="113">
      <c r="A4137" s="158" t="n">
        <v>46191</v>
      </c>
      <c r="B4137" s="156" t="inlineStr">
        <is>
          <t>M001</t>
        </is>
      </c>
      <c r="C4137" s="156" t="inlineStr">
        <is>
          <t>AKEVLER</t>
        </is>
      </c>
      <c r="D4137" s="156" t="inlineStr">
        <is>
          <t>ERTAN TEKİ</t>
        </is>
      </c>
      <c r="E4137" s="156" t="n">
        <v>1326</v>
      </c>
      <c r="F4137" s="156" t="n">
        <v>517521</v>
      </c>
      <c r="G4137" s="157" t="n">
        <v>390.29</v>
      </c>
      <c r="H4137" s="156" t="n">
        <v>1205</v>
      </c>
    </row>
    <row r="4138" ht="36" customHeight="1" s="113">
      <c r="A4138" s="158" t="n">
        <v>46191</v>
      </c>
      <c r="B4138" s="156" t="inlineStr">
        <is>
          <t>M002</t>
        </is>
      </c>
      <c r="C4138" s="156" t="inlineStr">
        <is>
          <t>AYDIN EFELER</t>
        </is>
      </c>
      <c r="D4138" s="156" t="inlineStr">
        <is>
          <t>CÜNEYT ÇIKRIKÇI - AYŞE AVCU</t>
        </is>
      </c>
      <c r="E4138" s="156" t="n">
        <v>2290</v>
      </c>
      <c r="F4138" s="156" t="n">
        <v>757842</v>
      </c>
      <c r="G4138" s="157" t="n">
        <v>330.94</v>
      </c>
      <c r="H4138" s="156" t="n">
        <v>2141</v>
      </c>
    </row>
    <row r="4139" ht="54.75" customHeight="1" s="113">
      <c r="A4139" s="158" t="n">
        <v>46191</v>
      </c>
      <c r="B4139" s="156" t="inlineStr">
        <is>
          <t>M003</t>
        </is>
      </c>
      <c r="C4139" s="156" t="inlineStr">
        <is>
          <t>AYDIN EFELER-2</t>
        </is>
      </c>
      <c r="D4139" s="156" t="inlineStr">
        <is>
          <t>CÜNEYT ÇIKRIKÇI - AYŞE AVCU</t>
        </is>
      </c>
      <c r="E4139" s="156" t="n">
        <v>1228</v>
      </c>
      <c r="F4139" s="156" t="n">
        <v>493069</v>
      </c>
      <c r="G4139" s="157" t="n">
        <v>401.52</v>
      </c>
      <c r="H4139" s="156" t="n">
        <v>1140</v>
      </c>
    </row>
    <row r="4140" ht="24" customHeight="1" s="113">
      <c r="A4140" s="158" t="n">
        <v>46191</v>
      </c>
      <c r="B4140" s="156" t="inlineStr">
        <is>
          <t>M004</t>
        </is>
      </c>
      <c r="C4140" s="156" t="inlineStr">
        <is>
          <t>AYDIN FATİH</t>
        </is>
      </c>
      <c r="D4140" s="156" t="inlineStr">
        <is>
          <t>CÜNEYT ÇIKRIKÇI - AYŞE AVCU</t>
        </is>
      </c>
      <c r="E4140" s="156" t="n">
        <v>1101</v>
      </c>
      <c r="F4140" s="156" t="n">
        <v>360868</v>
      </c>
      <c r="G4140" s="157" t="n">
        <v>327.76</v>
      </c>
      <c r="H4140" s="156" t="n">
        <v>1108</v>
      </c>
    </row>
    <row r="4141" ht="36" customHeight="1" s="113">
      <c r="A4141" s="158" t="n">
        <v>46191</v>
      </c>
      <c r="B4141" s="156" t="inlineStr">
        <is>
          <t>M005</t>
        </is>
      </c>
      <c r="C4141" s="156" t="inlineStr">
        <is>
          <t>AYDIN FATİH-2</t>
        </is>
      </c>
      <c r="D4141" s="156" t="inlineStr">
        <is>
          <t>CÜNEYT ÇIKRIKÇI - AYŞE AVCU</t>
        </is>
      </c>
      <c r="E4141" s="156" t="n">
        <v>1407</v>
      </c>
      <c r="F4141" s="156" t="n">
        <v>671137</v>
      </c>
      <c r="G4141" s="157" t="n">
        <v>477</v>
      </c>
      <c r="H4141" s="156" t="n">
        <v>1461</v>
      </c>
    </row>
    <row r="4142" ht="24" customHeight="1" s="113">
      <c r="A4142" s="158" t="n">
        <v>46191</v>
      </c>
      <c r="B4142" s="156" t="inlineStr">
        <is>
          <t>M006</t>
        </is>
      </c>
      <c r="C4142" s="156" t="inlineStr">
        <is>
          <t>AYDIN GİRNE</t>
        </is>
      </c>
      <c r="D4142" s="156" t="inlineStr">
        <is>
          <t>CÜNEYT ÇIKRIKÇI - AYŞE AVCU</t>
        </is>
      </c>
      <c r="E4142" s="156" t="n">
        <v>1707</v>
      </c>
      <c r="F4142" s="156" t="n">
        <v>401763</v>
      </c>
      <c r="G4142" s="157" t="n">
        <v>235.36</v>
      </c>
      <c r="H4142" s="156" t="n">
        <v>1660</v>
      </c>
    </row>
    <row r="4143" ht="24" customHeight="1" s="113">
      <c r="A4143" s="158" t="n">
        <v>46191</v>
      </c>
      <c r="B4143" s="156" t="inlineStr">
        <is>
          <t>M007</t>
        </is>
      </c>
      <c r="C4143" s="156" t="inlineStr">
        <is>
          <t>AYDIN MİMARSİNAN</t>
        </is>
      </c>
      <c r="D4143" s="156" t="inlineStr">
        <is>
          <t>CÜNEYT ÇIKRIKÇI - AYŞE AVCU</t>
        </is>
      </c>
      <c r="E4143" s="156" t="n">
        <v>4110</v>
      </c>
      <c r="F4143" s="156" t="n">
        <v>939482</v>
      </c>
      <c r="G4143" s="157" t="n">
        <v>228.58</v>
      </c>
      <c r="H4143" s="156" t="n">
        <v>3999</v>
      </c>
    </row>
    <row r="4144" ht="48" customHeight="1" s="113">
      <c r="A4144" s="158" t="n">
        <v>46191</v>
      </c>
      <c r="B4144" s="156" t="inlineStr">
        <is>
          <t>M008</t>
        </is>
      </c>
      <c r="C4144" s="156" t="inlineStr">
        <is>
          <t>AYRANCILAR</t>
        </is>
      </c>
      <c r="D4144" s="156" t="inlineStr">
        <is>
          <t>CÜNEYT ÇIKRIKÇI - AYŞE AVCU</t>
        </is>
      </c>
      <c r="E4144" s="156" t="n">
        <v>3702</v>
      </c>
      <c r="F4144" s="156" t="n">
        <v>998245</v>
      </c>
      <c r="G4144" s="157" t="n">
        <v>269.65</v>
      </c>
      <c r="H4144" s="156" t="n">
        <v>3906</v>
      </c>
    </row>
    <row r="4145" ht="48" customHeight="1" s="113">
      <c r="A4145" s="158" t="n">
        <v>46191</v>
      </c>
      <c r="B4145" s="156" t="inlineStr">
        <is>
          <t>M009</t>
        </is>
      </c>
      <c r="C4145" s="156" t="inlineStr">
        <is>
          <t>BALÇOVA</t>
        </is>
      </c>
      <c r="D4145" s="156" t="inlineStr">
        <is>
          <t>ERTAN TEKİ</t>
        </is>
      </c>
      <c r="E4145" s="156" t="n">
        <v>2465</v>
      </c>
      <c r="F4145" s="156" t="n">
        <v>468937</v>
      </c>
      <c r="G4145" s="157" t="n">
        <v>190.24</v>
      </c>
      <c r="H4145" s="156" t="n">
        <v>2607</v>
      </c>
    </row>
    <row r="4146" ht="48" customHeight="1" s="113">
      <c r="A4146" s="158" t="n">
        <v>46191</v>
      </c>
      <c r="B4146" s="156" t="inlineStr">
        <is>
          <t>M010</t>
        </is>
      </c>
      <c r="C4146" s="156" t="inlineStr">
        <is>
          <t>BAYRAKLI</t>
        </is>
      </c>
      <c r="D4146" s="156" t="inlineStr">
        <is>
          <t>DERYA YARDIMCI</t>
        </is>
      </c>
      <c r="E4146" s="156" t="n">
        <v>3152</v>
      </c>
      <c r="F4146" s="156" t="n">
        <v>910221</v>
      </c>
      <c r="G4146" s="157" t="n">
        <v>288.78</v>
      </c>
      <c r="H4146" s="156" t="n">
        <v>2862</v>
      </c>
    </row>
    <row r="4147" ht="48" customHeight="1" s="113">
      <c r="A4147" s="158" t="n">
        <v>46191</v>
      </c>
      <c r="B4147" s="156" t="inlineStr">
        <is>
          <t>M011</t>
        </is>
      </c>
      <c r="C4147" s="156" t="inlineStr">
        <is>
          <t>BOZYAKA</t>
        </is>
      </c>
      <c r="D4147" s="156" t="inlineStr">
        <is>
          <t>ERTAN TEKİ</t>
        </is>
      </c>
      <c r="E4147" s="156" t="n">
        <v>2287</v>
      </c>
      <c r="F4147" s="156" t="n">
        <v>991312</v>
      </c>
      <c r="G4147" s="157" t="n">
        <v>433.46</v>
      </c>
      <c r="H4147" s="156" t="n">
        <v>2381</v>
      </c>
    </row>
    <row r="4148" ht="48" customHeight="1" s="113">
      <c r="A4148" s="158" t="n">
        <v>46191</v>
      </c>
      <c r="B4148" s="156" t="inlineStr">
        <is>
          <t>M012</t>
        </is>
      </c>
      <c r="C4148" s="156" t="inlineStr">
        <is>
          <t xml:space="preserve">BUCA </t>
        </is>
      </c>
      <c r="D4148" s="156" t="inlineStr">
        <is>
          <t>DERYA YARDIMCI</t>
        </is>
      </c>
      <c r="E4148" s="156" t="n">
        <v>1170</v>
      </c>
      <c r="F4148" s="156" t="n">
        <v>496761</v>
      </c>
      <c r="G4148" s="157" t="n">
        <v>424.58</v>
      </c>
      <c r="H4148" s="156" t="n">
        <v>1213</v>
      </c>
    </row>
    <row r="4149" ht="24" customHeight="1" s="113">
      <c r="A4149" s="158" t="n">
        <v>46191</v>
      </c>
      <c r="B4149" s="156" t="inlineStr">
        <is>
          <t>M013</t>
        </is>
      </c>
      <c r="C4149" s="156" t="inlineStr">
        <is>
          <t>DEDEBAŞI</t>
        </is>
      </c>
      <c r="D4149" s="156" t="inlineStr">
        <is>
          <t>DERYA YARDIMCI</t>
        </is>
      </c>
      <c r="E4149" s="156" t="n">
        <v>2135</v>
      </c>
      <c r="F4149" s="156" t="n">
        <v>1001833</v>
      </c>
      <c r="G4149" s="157" t="n">
        <v>469.24</v>
      </c>
      <c r="H4149" s="156" t="n">
        <v>1933</v>
      </c>
    </row>
    <row r="4150" ht="36" customHeight="1" s="113">
      <c r="A4150" s="158" t="n">
        <v>46191</v>
      </c>
      <c r="B4150" s="156" t="inlineStr">
        <is>
          <t>M014</t>
        </is>
      </c>
      <c r="C4150" s="156" t="inlineStr">
        <is>
          <t>ESKİİZMİR</t>
        </is>
      </c>
      <c r="D4150" s="156" t="inlineStr">
        <is>
          <t>ERTAN TEKİ</t>
        </is>
      </c>
      <c r="E4150" s="156" t="n">
        <v>2722</v>
      </c>
      <c r="F4150" s="156" t="n">
        <v>1198543</v>
      </c>
      <c r="G4150" s="157" t="n">
        <v>440.32</v>
      </c>
      <c r="H4150" s="156" t="n">
        <v>2498</v>
      </c>
    </row>
    <row r="4151" ht="24" customHeight="1" s="113">
      <c r="A4151" s="158" t="n">
        <v>46191</v>
      </c>
      <c r="B4151" s="156" t="inlineStr">
        <is>
          <t>M015</t>
        </is>
      </c>
      <c r="C4151" s="156" t="inlineStr">
        <is>
          <t>GAZİEMİR-1</t>
        </is>
      </c>
      <c r="D4151" s="156" t="inlineStr">
        <is>
          <t>ALİ ÇELİK</t>
        </is>
      </c>
      <c r="E4151" s="156" t="n">
        <v>1945</v>
      </c>
      <c r="F4151" s="156" t="n">
        <v>873491</v>
      </c>
      <c r="G4151" s="157" t="n">
        <v>449.1</v>
      </c>
      <c r="H4151" s="156" t="n">
        <v>2090</v>
      </c>
    </row>
    <row r="4152" ht="36" customHeight="1" s="113">
      <c r="A4152" s="158" t="n">
        <v>46191</v>
      </c>
      <c r="B4152" s="156" t="inlineStr">
        <is>
          <t>M016</t>
        </is>
      </c>
      <c r="C4152" s="156" t="inlineStr">
        <is>
          <t>GAZİEMİR-2</t>
        </is>
      </c>
      <c r="D4152" s="156" t="inlineStr">
        <is>
          <t>ALİ ÇELİK</t>
        </is>
      </c>
      <c r="E4152" s="156" t="n">
        <v>3228</v>
      </c>
      <c r="F4152" s="156" t="n">
        <v>1244057</v>
      </c>
      <c r="G4152" s="157" t="n">
        <v>385.4</v>
      </c>
      <c r="H4152" s="156" t="n">
        <v>3033</v>
      </c>
    </row>
    <row r="4153" ht="24" customHeight="1" s="113">
      <c r="A4153" s="158" t="n">
        <v>46191</v>
      </c>
      <c r="B4153" s="156" t="inlineStr">
        <is>
          <t>M017</t>
        </is>
      </c>
      <c r="C4153" s="156" t="inlineStr">
        <is>
          <t>GAZİEMİR-3</t>
        </is>
      </c>
      <c r="D4153" s="156" t="inlineStr">
        <is>
          <t>ALİ ÇELİK</t>
        </is>
      </c>
      <c r="E4153" s="156" t="n">
        <v>2116</v>
      </c>
      <c r="F4153" s="156" t="n">
        <v>645537</v>
      </c>
      <c r="G4153" s="157" t="n">
        <v>305.07</v>
      </c>
      <c r="H4153" s="156" t="n">
        <v>2073</v>
      </c>
    </row>
    <row r="4154" ht="36" customHeight="1" s="113">
      <c r="A4154" s="158" t="n">
        <v>46191</v>
      </c>
      <c r="B4154" s="156" t="inlineStr">
        <is>
          <t>M018</t>
        </is>
      </c>
      <c r="C4154" s="156" t="inlineStr">
        <is>
          <t>GAZİEMİR-4</t>
        </is>
      </c>
      <c r="D4154" s="156" t="inlineStr">
        <is>
          <t>ALİ ÇELİK</t>
        </is>
      </c>
      <c r="E4154" s="156" t="n">
        <v>2145</v>
      </c>
      <c r="F4154" s="156" t="n">
        <v>933041</v>
      </c>
      <c r="G4154" s="157" t="n">
        <v>434.98</v>
      </c>
      <c r="H4154" s="156" t="n">
        <v>2048</v>
      </c>
    </row>
    <row r="4155" ht="48" customHeight="1" s="113">
      <c r="A4155" s="158" t="n">
        <v>46191</v>
      </c>
      <c r="B4155" s="156" t="inlineStr">
        <is>
          <t>M019</t>
        </is>
      </c>
      <c r="C4155" s="156" t="inlineStr">
        <is>
          <t>GAZİEMİR-5</t>
        </is>
      </c>
      <c r="D4155" s="156" t="inlineStr">
        <is>
          <t>ALİ ÇELİK</t>
        </is>
      </c>
      <c r="E4155" s="156" t="n">
        <v>2109</v>
      </c>
      <c r="F4155" s="156" t="n">
        <v>516146</v>
      </c>
      <c r="G4155" s="157" t="n">
        <v>244.73</v>
      </c>
      <c r="H4155" s="156" t="n">
        <v>2114</v>
      </c>
    </row>
    <row r="4156" ht="24" customHeight="1" s="113">
      <c r="A4156" s="158" t="n">
        <v>46191</v>
      </c>
      <c r="B4156" s="156" t="inlineStr">
        <is>
          <t>M020</t>
        </is>
      </c>
      <c r="C4156" s="156" t="inlineStr">
        <is>
          <t>GAZİEMİR-6</t>
        </is>
      </c>
      <c r="D4156" s="156" t="inlineStr">
        <is>
          <t>ALİ ÇELİK</t>
        </is>
      </c>
      <c r="E4156" s="156" t="n">
        <v>674</v>
      </c>
      <c r="F4156" s="156" t="n">
        <v>267844</v>
      </c>
      <c r="G4156" s="157" t="n">
        <v>397.39</v>
      </c>
      <c r="H4156" s="156" t="n">
        <v>697</v>
      </c>
    </row>
    <row r="4157" ht="24" customHeight="1" s="113">
      <c r="A4157" s="158" t="n">
        <v>46191</v>
      </c>
      <c r="B4157" s="156" t="inlineStr">
        <is>
          <t>M021</t>
        </is>
      </c>
      <c r="C4157" s="156" t="inlineStr">
        <is>
          <t>GAZİEMİR-7</t>
        </is>
      </c>
      <c r="D4157" s="156" t="inlineStr">
        <is>
          <t>ALİ ÇELİK</t>
        </is>
      </c>
      <c r="E4157" s="156" t="n">
        <v>2843</v>
      </c>
      <c r="F4157" s="156" t="n">
        <v>824600</v>
      </c>
      <c r="G4157" s="157" t="n">
        <v>290.05</v>
      </c>
      <c r="H4157" s="156" t="n">
        <v>2726</v>
      </c>
    </row>
    <row r="4158" ht="36" customHeight="1" s="113">
      <c r="A4158" s="158" t="n">
        <v>46191</v>
      </c>
      <c r="B4158" s="156" t="inlineStr">
        <is>
          <t>M022</t>
        </is>
      </c>
      <c r="C4158" s="156" t="inlineStr">
        <is>
          <t>GEDİZ</t>
        </is>
      </c>
      <c r="D4158" s="156" t="inlineStr">
        <is>
          <t>DERYA YARDIMCI</t>
        </is>
      </c>
      <c r="E4158" s="156" t="n">
        <v>1050</v>
      </c>
      <c r="F4158" s="156" t="n">
        <v>446038</v>
      </c>
      <c r="G4158" s="157" t="n">
        <v>424.8</v>
      </c>
      <c r="H4158" s="156" t="n">
        <v>1128</v>
      </c>
    </row>
    <row r="4159" ht="36" customHeight="1" s="113">
      <c r="A4159" s="158" t="n">
        <v>46191</v>
      </c>
      <c r="B4159" s="156" t="inlineStr">
        <is>
          <t>M023</t>
        </is>
      </c>
      <c r="C4159" s="156" t="inlineStr">
        <is>
          <t>GÖZTEPE</t>
        </is>
      </c>
      <c r="D4159" s="156" t="inlineStr">
        <is>
          <t>ERTAN TEKİ</t>
        </is>
      </c>
      <c r="E4159" s="156" t="n">
        <v>2942</v>
      </c>
      <c r="F4159" s="156" t="n">
        <v>1103632</v>
      </c>
      <c r="G4159" s="157" t="n">
        <v>375.13</v>
      </c>
      <c r="H4159" s="156" t="n">
        <v>2915</v>
      </c>
    </row>
    <row r="4160" ht="24" customHeight="1" s="113">
      <c r="A4160" s="158" t="n">
        <v>46191</v>
      </c>
      <c r="B4160" s="156" t="inlineStr">
        <is>
          <t>M024</t>
        </is>
      </c>
      <c r="C4160" s="156" t="inlineStr">
        <is>
          <t>GÜMÜŞPALA</t>
        </is>
      </c>
      <c r="D4160" s="156" t="inlineStr">
        <is>
          <t>DERYA YARDIMCI</t>
        </is>
      </c>
      <c r="E4160" s="156" t="n">
        <v>3208</v>
      </c>
      <c r="F4160" s="156" t="n">
        <v>1717524</v>
      </c>
      <c r="G4160" s="157" t="n">
        <v>535.39</v>
      </c>
      <c r="H4160" s="156" t="n">
        <v>3011</v>
      </c>
    </row>
    <row r="4161" ht="24" customHeight="1" s="113">
      <c r="A4161" s="158" t="n">
        <v>46191</v>
      </c>
      <c r="B4161" s="156" t="inlineStr">
        <is>
          <t>M025</t>
        </is>
      </c>
      <c r="C4161" s="156" t="inlineStr">
        <is>
          <t>HAL DEPO</t>
        </is>
      </c>
      <c r="D4161" s="156" t="inlineStr">
        <is>
          <t>HALİT BAŞDAŞ</t>
        </is>
      </c>
      <c r="E4161" s="156" t="n">
        <v>0</v>
      </c>
      <c r="F4161" s="156" t="n">
        <v>0</v>
      </c>
      <c r="G4161" s="156" t="n">
        <v>0</v>
      </c>
      <c r="H4161" s="156" t="n">
        <v>0</v>
      </c>
    </row>
    <row r="4162" ht="24" customHeight="1" s="113">
      <c r="A4162" s="158" t="n">
        <v>46191</v>
      </c>
      <c r="B4162" s="156" t="inlineStr">
        <is>
          <t>M026</t>
        </is>
      </c>
      <c r="C4162" s="156" t="inlineStr">
        <is>
          <t>HARMANDALI</t>
        </is>
      </c>
      <c r="D4162" s="156" t="inlineStr">
        <is>
          <t>DERYA YARDIMCI</t>
        </is>
      </c>
      <c r="E4162" s="156" t="n">
        <v>2684</v>
      </c>
      <c r="F4162" s="156" t="n">
        <v>1219311</v>
      </c>
      <c r="G4162" s="157" t="n">
        <v>454.29</v>
      </c>
      <c r="H4162" s="156" t="n">
        <v>2890</v>
      </c>
    </row>
    <row r="4163" ht="27.75" customHeight="1" s="113">
      <c r="A4163" s="158" t="n">
        <v>46191</v>
      </c>
      <c r="B4163" s="156" t="inlineStr">
        <is>
          <t>M027</t>
        </is>
      </c>
      <c r="C4163" s="156" t="inlineStr">
        <is>
          <t>HATAY</t>
        </is>
      </c>
      <c r="D4163" s="156" t="inlineStr">
        <is>
          <t>ERTAN TEKİ</t>
        </is>
      </c>
      <c r="E4163" s="156" t="n">
        <v>4858</v>
      </c>
      <c r="F4163" s="156" t="n">
        <v>1503185</v>
      </c>
      <c r="G4163" s="157" t="n">
        <v>309.42</v>
      </c>
      <c r="H4163" s="156" t="n">
        <v>5230</v>
      </c>
    </row>
    <row r="4164" ht="24" customHeight="1" s="113">
      <c r="A4164" s="158" t="n">
        <v>46191</v>
      </c>
      <c r="B4164" s="156" t="inlineStr">
        <is>
          <t>M028</t>
        </is>
      </c>
      <c r="C4164" s="156" t="inlineStr">
        <is>
          <t>KARŞIYAKA-1</t>
        </is>
      </c>
      <c r="D4164" s="156" t="inlineStr">
        <is>
          <t>DERYA YARDIMCI</t>
        </is>
      </c>
      <c r="E4164" s="156" t="n">
        <v>3884</v>
      </c>
      <c r="F4164" s="156" t="n">
        <v>1339816</v>
      </c>
      <c r="G4164" s="157" t="n">
        <v>344.96</v>
      </c>
      <c r="H4164" s="156" t="n">
        <v>3704</v>
      </c>
    </row>
    <row r="4165" ht="48" customHeight="1" s="113">
      <c r="A4165" s="158" t="n">
        <v>46191</v>
      </c>
      <c r="B4165" s="156" t="inlineStr">
        <is>
          <t>M029</t>
        </is>
      </c>
      <c r="C4165" s="156" t="inlineStr">
        <is>
          <t>KARŞIYAKA-2</t>
        </is>
      </c>
      <c r="D4165" s="156" t="inlineStr">
        <is>
          <t>DERYA YARDIMCI</t>
        </is>
      </c>
      <c r="E4165" s="156" t="n">
        <v>1035</v>
      </c>
      <c r="F4165" s="156" t="n">
        <v>261318</v>
      </c>
      <c r="G4165" s="157" t="n">
        <v>252.48</v>
      </c>
      <c r="H4165" s="156" t="n">
        <v>991</v>
      </c>
    </row>
    <row r="4166" ht="48" customHeight="1" s="113">
      <c r="A4166" s="158" t="n">
        <v>46191</v>
      </c>
      <c r="B4166" s="156" t="inlineStr">
        <is>
          <t>M030</t>
        </is>
      </c>
      <c r="C4166" s="156" t="inlineStr">
        <is>
          <t>MANAVKUYU</t>
        </is>
      </c>
      <c r="D4166" s="156" t="inlineStr">
        <is>
          <t>DERYA YARDIMCI</t>
        </is>
      </c>
      <c r="E4166" s="156" t="n">
        <v>1472</v>
      </c>
      <c r="F4166" s="156" t="n">
        <v>402749</v>
      </c>
      <c r="G4166" s="157" t="n">
        <v>273.61</v>
      </c>
      <c r="H4166" s="156" t="n">
        <v>1508</v>
      </c>
    </row>
    <row r="4167" ht="48" customHeight="1" s="113">
      <c r="A4167" s="158" t="n">
        <v>46191</v>
      </c>
      <c r="B4167" s="156" t="inlineStr">
        <is>
          <t>M031</t>
        </is>
      </c>
      <c r="C4167" s="156" t="inlineStr">
        <is>
          <t>MENDERES</t>
        </is>
      </c>
      <c r="D4167" s="156" t="inlineStr">
        <is>
          <t>CÜNEYT ÇIKRIKÇI - AYŞE AVCU</t>
        </is>
      </c>
      <c r="E4167" s="156" t="n">
        <v>4182</v>
      </c>
      <c r="F4167" s="156" t="n">
        <v>1063992</v>
      </c>
      <c r="G4167" s="157" t="n">
        <v>254.42</v>
      </c>
      <c r="H4167" s="156" t="n">
        <v>4420</v>
      </c>
    </row>
    <row r="4168" ht="48" customHeight="1" s="113">
      <c r="A4168" s="158" t="n">
        <v>46191</v>
      </c>
      <c r="B4168" s="156" t="inlineStr">
        <is>
          <t>M032</t>
        </is>
      </c>
      <c r="C4168" s="156" t="inlineStr">
        <is>
          <t>MENDERES DEPO</t>
        </is>
      </c>
      <c r="D4168" s="156" t="inlineStr">
        <is>
          <t>AYHAN DAŞDEMİR</t>
        </is>
      </c>
      <c r="E4168" s="156" t="n">
        <v>0</v>
      </c>
      <c r="F4168" s="156" t="n">
        <v>0</v>
      </c>
      <c r="G4168" s="156" t="n">
        <v>0</v>
      </c>
      <c r="H4168" s="156" t="n">
        <v>0</v>
      </c>
    </row>
    <row r="4169" ht="48" customHeight="1" s="113">
      <c r="A4169" s="158" t="n">
        <v>46191</v>
      </c>
      <c r="B4169" s="156" t="inlineStr">
        <is>
          <t>M033</t>
        </is>
      </c>
      <c r="C4169" s="156" t="inlineStr">
        <is>
          <t>MERKEZ</t>
        </is>
      </c>
      <c r="D4169" s="156" t="inlineStr">
        <is>
          <t>GENEL MÜDÜR</t>
        </is>
      </c>
      <c r="E4169" s="156" t="n">
        <v>0</v>
      </c>
      <c r="F4169" s="156" t="n">
        <v>0</v>
      </c>
      <c r="G4169" s="156" t="n">
        <v>0</v>
      </c>
      <c r="H4169" s="156" t="n">
        <v>0</v>
      </c>
    </row>
    <row r="4170" ht="48" customHeight="1" s="113">
      <c r="A4170" s="158" t="n">
        <v>46191</v>
      </c>
      <c r="B4170" s="156" t="inlineStr">
        <is>
          <t>M034</t>
        </is>
      </c>
      <c r="C4170" s="156" t="inlineStr">
        <is>
          <t>NARLIDERE</t>
        </is>
      </c>
      <c r="D4170" s="156" t="inlineStr">
        <is>
          <t>ERTAN TEKİ</t>
        </is>
      </c>
      <c r="E4170" s="156" t="n">
        <v>3406</v>
      </c>
      <c r="F4170" s="156" t="n">
        <v>729373</v>
      </c>
      <c r="G4170" s="157" t="n">
        <v>214.14</v>
      </c>
      <c r="H4170" s="156" t="n">
        <v>3250</v>
      </c>
    </row>
    <row r="4171" ht="48" customHeight="1" s="113">
      <c r="A4171" s="158" t="n">
        <v>46191</v>
      </c>
      <c r="B4171" s="156" t="inlineStr">
        <is>
          <t>M035</t>
        </is>
      </c>
      <c r="C4171" s="156" t="inlineStr">
        <is>
          <t>OSMANGAZİ</t>
        </is>
      </c>
      <c r="D4171" s="156" t="inlineStr">
        <is>
          <t>DERYA YARDIMCI</t>
        </is>
      </c>
      <c r="E4171" s="156" t="n">
        <v>3393</v>
      </c>
      <c r="F4171" s="156" t="n">
        <v>1019155</v>
      </c>
      <c r="G4171" s="157" t="n">
        <v>300.37</v>
      </c>
      <c r="H4171" s="156" t="n">
        <v>3520</v>
      </c>
    </row>
    <row r="4172" ht="24" customHeight="1" s="113">
      <c r="A4172" s="158" t="n">
        <v>46191</v>
      </c>
      <c r="B4172" s="156" t="inlineStr">
        <is>
          <t>M036</t>
        </is>
      </c>
      <c r="C4172" s="156" t="inlineStr">
        <is>
          <t>POLİGON</t>
        </is>
      </c>
      <c r="D4172" s="156" t="inlineStr">
        <is>
          <t>ERTAN TEKİ</t>
        </is>
      </c>
      <c r="E4172" s="156" t="n">
        <v>1368</v>
      </c>
      <c r="F4172" s="156" t="n">
        <v>325569</v>
      </c>
      <c r="G4172" s="157" t="n">
        <v>237.99</v>
      </c>
      <c r="H4172" s="156" t="n">
        <v>1378</v>
      </c>
    </row>
    <row r="4173" ht="36" customHeight="1" s="113">
      <c r="A4173" s="158" t="n">
        <v>46191</v>
      </c>
      <c r="B4173" s="156" t="inlineStr">
        <is>
          <t>M037</t>
        </is>
      </c>
      <c r="C4173" s="156" t="inlineStr">
        <is>
          <t>SEFERİHİSAR</t>
        </is>
      </c>
      <c r="D4173" s="156" t="inlineStr">
        <is>
          <t>ERTAN TEKİ</t>
        </is>
      </c>
      <c r="E4173" s="156" t="n">
        <v>3843</v>
      </c>
      <c r="F4173" s="156" t="n">
        <v>1600998</v>
      </c>
      <c r="G4173" s="157" t="n">
        <v>416.6</v>
      </c>
      <c r="H4173" s="156" t="n">
        <v>3932</v>
      </c>
    </row>
    <row r="4174" ht="24" customHeight="1" s="113">
      <c r="A4174" s="158" t="n">
        <v>46191</v>
      </c>
      <c r="B4174" s="156" t="inlineStr">
        <is>
          <t>M038</t>
        </is>
      </c>
      <c r="C4174" s="156" t="inlineStr">
        <is>
          <t>TORBALI 1</t>
        </is>
      </c>
      <c r="D4174" s="156" t="inlineStr">
        <is>
          <t>CÜNEYT ÇIKRIKÇI - AYŞE AVCU</t>
        </is>
      </c>
      <c r="E4174" s="156" t="n">
        <v>2091</v>
      </c>
      <c r="F4174" s="156" t="n">
        <v>1182708</v>
      </c>
      <c r="G4174" s="157" t="n">
        <v>565.62</v>
      </c>
      <c r="H4174" s="156" t="n">
        <v>2015</v>
      </c>
    </row>
    <row r="4175" ht="36" customHeight="1" s="113">
      <c r="A4175" s="158" t="n">
        <v>46191</v>
      </c>
      <c r="B4175" s="156" t="inlineStr">
        <is>
          <t>M039</t>
        </is>
      </c>
      <c r="C4175" s="156" t="inlineStr">
        <is>
          <t>TORBALI 2</t>
        </is>
      </c>
      <c r="D4175" s="156" t="inlineStr">
        <is>
          <t>CÜNEYT ÇIKRIKÇI - AYŞE AVCU</t>
        </is>
      </c>
      <c r="E4175" s="156" t="n">
        <v>2676</v>
      </c>
      <c r="F4175" s="156" t="n">
        <v>806259</v>
      </c>
      <c r="G4175" s="157" t="n">
        <v>301.29</v>
      </c>
      <c r="H4175" s="156" t="n">
        <v>2544</v>
      </c>
    </row>
    <row r="4176" ht="36" customHeight="1" s="113">
      <c r="A4176" s="158" t="n">
        <v>46191</v>
      </c>
      <c r="B4176" s="156" t="inlineStr">
        <is>
          <t>M040</t>
        </is>
      </c>
      <c r="C4176" s="156" t="inlineStr">
        <is>
          <t>TORBALI 3</t>
        </is>
      </c>
      <c r="D4176" s="156" t="inlineStr">
        <is>
          <t>CÜNEYT ÇIKRIKÇI - AYŞE AVCU</t>
        </is>
      </c>
      <c r="E4176" s="156" t="n">
        <v>1980</v>
      </c>
      <c r="F4176" s="156" t="n">
        <v>512125</v>
      </c>
      <c r="G4176" s="157" t="n">
        <v>258.65</v>
      </c>
      <c r="H4176" s="156" t="n">
        <v>2085</v>
      </c>
    </row>
    <row r="4177" ht="24" customHeight="1" s="113">
      <c r="A4177" s="158" t="n">
        <v>46191</v>
      </c>
      <c r="B4177" s="156" t="inlineStr">
        <is>
          <t>M041</t>
        </is>
      </c>
      <c r="C4177" s="156" t="inlineStr">
        <is>
          <t>TORBALI 4</t>
        </is>
      </c>
      <c r="D4177" s="156" t="inlineStr">
        <is>
          <t>CÜNEYT ÇIKRIKÇI - AYŞE AVCU</t>
        </is>
      </c>
      <c r="E4177" s="156" t="n">
        <v>3251</v>
      </c>
      <c r="F4177" s="156" t="n">
        <v>1770926</v>
      </c>
      <c r="G4177" s="157" t="n">
        <v>544.73</v>
      </c>
      <c r="H4177" s="156" t="n">
        <v>3207</v>
      </c>
    </row>
    <row r="4178" ht="48" customHeight="1" s="113">
      <c r="A4178" s="158" t="n">
        <v>46191</v>
      </c>
      <c r="B4178" s="156" t="inlineStr">
        <is>
          <t>M042</t>
        </is>
      </c>
      <c r="C4178" s="156" t="inlineStr">
        <is>
          <t>TORBALI 5</t>
        </is>
      </c>
      <c r="D4178" s="156" t="inlineStr">
        <is>
          <t>CÜNEYT ÇIKRIKÇI - AYŞE AVCU</t>
        </is>
      </c>
      <c r="E4178" s="156" t="n">
        <v>3391</v>
      </c>
      <c r="F4178" s="156" t="n">
        <v>1292224</v>
      </c>
      <c r="G4178" s="157" t="n">
        <v>381.07</v>
      </c>
      <c r="H4178" s="156" t="n">
        <v>3378</v>
      </c>
    </row>
    <row r="4179" ht="48" customHeight="1" s="113">
      <c r="A4179" s="158" t="n">
        <v>46191</v>
      </c>
      <c r="B4179" s="156" t="inlineStr">
        <is>
          <t>M043</t>
        </is>
      </c>
      <c r="C4179" s="156" t="inlineStr">
        <is>
          <t>YAPICIOĞLU</t>
        </is>
      </c>
      <c r="D4179" s="156" t="inlineStr">
        <is>
          <t>ERTAN TEKİ</t>
        </is>
      </c>
      <c r="E4179" s="156" t="n">
        <v>1699</v>
      </c>
      <c r="F4179" s="156" t="n">
        <v>814980</v>
      </c>
      <c r="G4179" s="157" t="n">
        <v>479.68</v>
      </c>
      <c r="H4179" s="156" t="n">
        <v>1716</v>
      </c>
    </row>
    <row r="4180" ht="48" customHeight="1" s="113">
      <c r="A4180" s="158" t="n">
        <v>46191</v>
      </c>
      <c r="B4180" s="156" t="inlineStr">
        <is>
          <t>M044</t>
        </is>
      </c>
      <c r="C4180" s="156" t="inlineStr">
        <is>
          <t>YEŞİLOVA</t>
        </is>
      </c>
      <c r="D4180" s="156" t="inlineStr">
        <is>
          <t>DERYA YARDIMCI</t>
        </is>
      </c>
      <c r="E4180" s="156" t="n">
        <v>815</v>
      </c>
      <c r="F4180" s="156" t="n">
        <v>173271</v>
      </c>
      <c r="G4180" s="157" t="n">
        <v>212.6</v>
      </c>
      <c r="H4180" s="156" t="n">
        <v>745</v>
      </c>
    </row>
    <row r="4181" ht="48" customHeight="1" s="113">
      <c r="A4181" s="158" t="n">
        <v>46191</v>
      </c>
      <c r="B4181" s="156" t="inlineStr">
        <is>
          <t>M045</t>
        </is>
      </c>
      <c r="C4181" s="156" t="inlineStr">
        <is>
          <t>Z1  ET DEPO</t>
        </is>
      </c>
      <c r="D4181" s="156" t="inlineStr">
        <is>
          <t>FARUK MALKOÇ</t>
        </is>
      </c>
      <c r="E4181" s="156" t="n">
        <v>0</v>
      </c>
      <c r="F4181" s="156" t="n">
        <v>0</v>
      </c>
      <c r="G4181" s="156" t="n">
        <v>0</v>
      </c>
      <c r="H4181" s="156" t="n">
        <v>0</v>
      </c>
    </row>
    <row r="4182" ht="48" customHeight="1" s="113">
      <c r="A4182" s="158" t="n">
        <v>46191</v>
      </c>
      <c r="B4182" s="156" t="inlineStr">
        <is>
          <t>M046</t>
        </is>
      </c>
      <c r="C4182" s="156" t="inlineStr">
        <is>
          <t>ÇAMDİBİ</t>
        </is>
      </c>
      <c r="D4182" s="156" t="inlineStr">
        <is>
          <t>DERYA YARDIMCI</t>
        </is>
      </c>
      <c r="E4182" s="156" t="n">
        <v>3445</v>
      </c>
      <c r="F4182" s="156" t="n">
        <v>731921</v>
      </c>
      <c r="G4182" s="157" t="n">
        <v>212.46</v>
      </c>
      <c r="H4182" s="156" t="n">
        <v>3342</v>
      </c>
    </row>
    <row r="4183" ht="48" customHeight="1" s="113">
      <c r="A4183" s="158" t="n">
        <v>46191</v>
      </c>
      <c r="B4183" s="156" t="inlineStr">
        <is>
          <t>M047</t>
        </is>
      </c>
      <c r="C4183" s="156" t="inlineStr">
        <is>
          <t>ÇİFTLİK</t>
        </is>
      </c>
      <c r="D4183" s="156" t="inlineStr">
        <is>
          <t>CEBRAİL ÇİÇEK</t>
        </is>
      </c>
      <c r="E4183" s="156" t="n">
        <v>0</v>
      </c>
      <c r="F4183" s="156" t="n">
        <v>0</v>
      </c>
      <c r="G4183" s="156" t="n">
        <v>0</v>
      </c>
      <c r="H4183" s="156" t="n">
        <v>0</v>
      </c>
    </row>
    <row r="4184" ht="48" customHeight="1" s="113">
      <c r="A4184" s="158" t="n">
        <v>46191</v>
      </c>
      <c r="B4184" s="156" t="inlineStr">
        <is>
          <t>M048</t>
        </is>
      </c>
      <c r="C4184" s="156" t="inlineStr">
        <is>
          <t>ÇİĞLİ</t>
        </is>
      </c>
      <c r="D4184" s="156" t="inlineStr">
        <is>
          <t>DERYA YARDIMCI</t>
        </is>
      </c>
      <c r="E4184" s="156" t="n">
        <v>2806</v>
      </c>
      <c r="F4184" s="156" t="n">
        <v>602453</v>
      </c>
      <c r="G4184" s="157" t="n">
        <v>214.7</v>
      </c>
      <c r="H4184" s="156" t="n">
        <v>2973</v>
      </c>
    </row>
    <row r="4185" ht="36" customHeight="1" s="113">
      <c r="A4185" s="158" t="n">
        <v>46191</v>
      </c>
      <c r="B4185" s="156" t="inlineStr">
        <is>
          <t>M049</t>
        </is>
      </c>
      <c r="C4185" s="156" t="inlineStr">
        <is>
          <t>ÖZDERE</t>
        </is>
      </c>
      <c r="D4185" s="156" t="inlineStr">
        <is>
          <t>CÜNEYT ÇIKRIKÇI - AYŞE AVCU</t>
        </is>
      </c>
      <c r="E4185" s="156" t="n">
        <v>1086</v>
      </c>
      <c r="F4185" s="156" t="n">
        <v>381609</v>
      </c>
      <c r="G4185" s="157" t="n">
        <v>351.39</v>
      </c>
      <c r="H4185" s="156" t="n">
        <v>995</v>
      </c>
    </row>
    <row r="4186" ht="24" customHeight="1" s="113">
      <c r="A4186" s="158" t="n">
        <v>46191</v>
      </c>
      <c r="B4186" s="156" t="inlineStr">
        <is>
          <t>M050</t>
        </is>
      </c>
      <c r="C4186" s="156" t="inlineStr">
        <is>
          <t>İZMİRSPOR</t>
        </is>
      </c>
      <c r="D4186" s="156" t="inlineStr">
        <is>
          <t>ERTAN TEKİ</t>
        </is>
      </c>
      <c r="E4186" s="156" t="n">
        <v>4287</v>
      </c>
      <c r="F4186" s="156" t="n">
        <v>2209865</v>
      </c>
      <c r="G4186" s="157" t="n">
        <v>515.48</v>
      </c>
      <c r="H4186" s="156" t="n">
        <v>4558</v>
      </c>
    </row>
    <row r="4187" ht="36" customHeight="1" s="113">
      <c r="A4187" s="158" t="n">
        <v>46191</v>
      </c>
      <c r="B4187" s="156" t="inlineStr">
        <is>
          <t>M051</t>
        </is>
      </c>
      <c r="C4187" s="156" t="inlineStr">
        <is>
          <t>ŞİRİNYER</t>
        </is>
      </c>
      <c r="D4187" s="156" t="inlineStr">
        <is>
          <t>ERTAN TEKİ</t>
        </is>
      </c>
      <c r="E4187" s="156" t="n">
        <v>990</v>
      </c>
      <c r="F4187" s="156" t="n">
        <v>509344</v>
      </c>
      <c r="G4187" s="157" t="n">
        <v>514.49</v>
      </c>
      <c r="H4187" s="156" t="n">
        <v>921</v>
      </c>
    </row>
    <row r="4188" ht="24" customHeight="1" s="113">
      <c r="A4188" s="158" t="n">
        <v>46191</v>
      </c>
      <c r="B4188" s="156" t="inlineStr">
        <is>
          <t>M052</t>
        </is>
      </c>
      <c r="C4188" s="156" t="inlineStr">
        <is>
          <t>ŞİRİNYER 2</t>
        </is>
      </c>
      <c r="D4188" s="156" t="inlineStr">
        <is>
          <t>DERYA YARDIMCI</t>
        </is>
      </c>
      <c r="E4188" s="156" t="n">
        <v>1769</v>
      </c>
      <c r="F4188" s="156" t="n">
        <v>920321</v>
      </c>
      <c r="G4188" s="157" t="n">
        <v>520.25</v>
      </c>
      <c r="H4188" s="156" t="n">
        <v>1756</v>
      </c>
    </row>
    <row r="4189" ht="36" customHeight="1" s="113">
      <c r="A4189" s="158" t="n">
        <v>46191</v>
      </c>
      <c r="B4189" s="156" t="inlineStr">
        <is>
          <t>M057</t>
        </is>
      </c>
      <c r="C4189" s="156" t="inlineStr">
        <is>
          <t>BUCA2</t>
        </is>
      </c>
      <c r="D4189" s="156" t="inlineStr">
        <is>
          <t>ERTAN TEKİ</t>
        </is>
      </c>
      <c r="E4189" s="156" t="n">
        <v>0</v>
      </c>
      <c r="F4189" s="156" t="n">
        <v>0</v>
      </c>
      <c r="G4189" s="156" t="n">
        <v>0</v>
      </c>
      <c r="H4189" s="156" t="n">
        <v>0</v>
      </c>
    </row>
    <row r="4190" ht="24" customHeight="1" s="113">
      <c r="A4190" s="158" t="n">
        <v>46192</v>
      </c>
      <c r="B4190" s="156" t="inlineStr">
        <is>
          <t>M001</t>
        </is>
      </c>
      <c r="C4190" s="156" t="inlineStr">
        <is>
          <t>AKEVLER</t>
        </is>
      </c>
      <c r="D4190" s="156" t="inlineStr">
        <is>
          <t>ERTAN TEKİ</t>
        </is>
      </c>
      <c r="E4190" s="156" t="n">
        <v>1333</v>
      </c>
      <c r="F4190" s="156" t="n">
        <v>493317</v>
      </c>
      <c r="G4190" s="157" t="n">
        <v>370.08</v>
      </c>
      <c r="H4190" s="156" t="n">
        <v>1273</v>
      </c>
    </row>
    <row r="4191" ht="36" customHeight="1" s="113">
      <c r="A4191" s="158" t="n">
        <v>46192</v>
      </c>
      <c r="B4191" s="156" t="inlineStr">
        <is>
          <t>M002</t>
        </is>
      </c>
      <c r="C4191" s="156" t="inlineStr">
        <is>
          <t>AYDIN EFELER</t>
        </is>
      </c>
      <c r="D4191" s="156" t="inlineStr">
        <is>
          <t>CÜNEYT ÇIKRIKÇI - AYŞE AVCU</t>
        </is>
      </c>
      <c r="E4191" s="156" t="n">
        <v>2685</v>
      </c>
      <c r="F4191" s="156" t="n">
        <v>878877</v>
      </c>
      <c r="G4191" s="157" t="n">
        <v>327.33</v>
      </c>
      <c r="H4191" s="156" t="n">
        <v>2528</v>
      </c>
    </row>
    <row r="4192" ht="36" customHeight="1" s="113">
      <c r="A4192" s="158" t="n">
        <v>46192</v>
      </c>
      <c r="B4192" s="156" t="inlineStr">
        <is>
          <t>M003</t>
        </is>
      </c>
      <c r="C4192" s="156" t="inlineStr">
        <is>
          <t>AYDIN EFELER-2</t>
        </is>
      </c>
      <c r="D4192" s="156" t="inlineStr">
        <is>
          <t>CÜNEYT ÇIKRIKÇI - AYŞE AVCU</t>
        </is>
      </c>
      <c r="E4192" s="156" t="n">
        <v>1663</v>
      </c>
      <c r="F4192" s="156" t="n">
        <v>697745</v>
      </c>
      <c r="G4192" s="157" t="n">
        <v>419.57</v>
      </c>
      <c r="H4192" s="156" t="n">
        <v>1673</v>
      </c>
    </row>
    <row r="4193" ht="36" customHeight="1" s="113">
      <c r="A4193" s="158" t="n">
        <v>46192</v>
      </c>
      <c r="B4193" s="156" t="inlineStr">
        <is>
          <t>M004</t>
        </is>
      </c>
      <c r="C4193" s="156" t="inlineStr">
        <is>
          <t>AYDIN FATİH</t>
        </is>
      </c>
      <c r="D4193" s="156" t="inlineStr">
        <is>
          <t>CÜNEYT ÇIKRIKÇI - AYŞE AVCU</t>
        </is>
      </c>
      <c r="E4193" s="156" t="n">
        <v>922</v>
      </c>
      <c r="F4193" s="156" t="n">
        <v>319139</v>
      </c>
      <c r="G4193" s="157" t="n">
        <v>346.14</v>
      </c>
      <c r="H4193" s="156" t="n">
        <v>874</v>
      </c>
    </row>
    <row r="4194" ht="48" customHeight="1" s="113">
      <c r="A4194" s="158" t="n">
        <v>46192</v>
      </c>
      <c r="B4194" s="156" t="inlineStr">
        <is>
          <t>M005</t>
        </is>
      </c>
      <c r="C4194" s="156" t="inlineStr">
        <is>
          <t>AYDIN FATİH-2</t>
        </is>
      </c>
      <c r="D4194" s="156" t="inlineStr">
        <is>
          <t>CÜNEYT ÇIKRIKÇI - AYŞE AVCU</t>
        </is>
      </c>
      <c r="E4194" s="156" t="n">
        <v>1368</v>
      </c>
      <c r="F4194" s="156" t="n">
        <v>631143</v>
      </c>
      <c r="G4194" s="157" t="n">
        <v>461.36</v>
      </c>
      <c r="H4194" s="156" t="n">
        <v>1445</v>
      </c>
    </row>
    <row r="4195" ht="36" customHeight="1" s="113">
      <c r="A4195" s="158" t="n">
        <v>46192</v>
      </c>
      <c r="B4195" s="156" t="inlineStr">
        <is>
          <t>M006</t>
        </is>
      </c>
      <c r="C4195" s="156" t="inlineStr">
        <is>
          <t>AYDIN GİRNE</t>
        </is>
      </c>
      <c r="D4195" s="156" t="inlineStr">
        <is>
          <t>CÜNEYT ÇIKRIKÇI - AYŞE AVCU</t>
        </is>
      </c>
      <c r="E4195" s="156" t="n">
        <v>1236</v>
      </c>
      <c r="F4195" s="156" t="n">
        <v>354670</v>
      </c>
      <c r="G4195" s="157" t="n">
        <v>286.95</v>
      </c>
      <c r="H4195" s="156" t="n">
        <v>1167</v>
      </c>
    </row>
    <row r="4196" ht="54.75" customHeight="1" s="113">
      <c r="A4196" s="158" t="n">
        <v>46192</v>
      </c>
      <c r="B4196" s="156" t="inlineStr">
        <is>
          <t>M007</t>
        </is>
      </c>
      <c r="C4196" s="156" t="inlineStr">
        <is>
          <t>AYDIN MİMARSİNAN</t>
        </is>
      </c>
      <c r="D4196" s="156" t="inlineStr">
        <is>
          <t>CÜNEYT ÇIKRIKÇI - AYŞE AVCU</t>
        </is>
      </c>
      <c r="E4196" s="156" t="n">
        <v>3287</v>
      </c>
      <c r="F4196" s="156" t="n">
        <v>762186</v>
      </c>
      <c r="G4196" s="157" t="n">
        <v>231.88</v>
      </c>
      <c r="H4196" s="156" t="n">
        <v>3214</v>
      </c>
    </row>
    <row r="4197" ht="24" customHeight="1" s="113">
      <c r="A4197" s="158" t="n">
        <v>46192</v>
      </c>
      <c r="B4197" s="156" t="inlineStr">
        <is>
          <t>M008</t>
        </is>
      </c>
      <c r="C4197" s="156" t="inlineStr">
        <is>
          <t>AYRANCILAR</t>
        </is>
      </c>
      <c r="D4197" s="156" t="inlineStr">
        <is>
          <t>CÜNEYT ÇIKRIKÇI - AYŞE AVCU</t>
        </is>
      </c>
      <c r="E4197" s="156" t="n">
        <v>3325</v>
      </c>
      <c r="F4197" s="156" t="n">
        <v>714623</v>
      </c>
      <c r="G4197" s="157" t="n">
        <v>214.92</v>
      </c>
      <c r="H4197" s="156" t="n">
        <v>3590</v>
      </c>
    </row>
    <row r="4198" ht="36" customHeight="1" s="113">
      <c r="A4198" s="158" t="n">
        <v>46192</v>
      </c>
      <c r="B4198" s="156" t="inlineStr">
        <is>
          <t>M009</t>
        </is>
      </c>
      <c r="C4198" s="156" t="inlineStr">
        <is>
          <t>BALÇOVA</t>
        </is>
      </c>
      <c r="D4198" s="156" t="inlineStr">
        <is>
          <t>ERTAN TEKİ</t>
        </is>
      </c>
      <c r="E4198" s="156" t="n">
        <v>3213</v>
      </c>
      <c r="F4198" s="156" t="n">
        <v>570352</v>
      </c>
      <c r="G4198" s="157" t="n">
        <v>177.51</v>
      </c>
      <c r="H4198" s="156" t="n">
        <v>3092</v>
      </c>
    </row>
    <row r="4199" ht="24" customHeight="1" s="113">
      <c r="A4199" s="158" t="n">
        <v>46192</v>
      </c>
      <c r="B4199" s="156" t="inlineStr">
        <is>
          <t>M010</t>
        </is>
      </c>
      <c r="C4199" s="156" t="inlineStr">
        <is>
          <t>BAYRAKLI</t>
        </is>
      </c>
      <c r="D4199" s="156" t="inlineStr">
        <is>
          <t>DERYA YARDIMCI</t>
        </is>
      </c>
      <c r="E4199" s="156" t="n">
        <v>3627</v>
      </c>
      <c r="F4199" s="156" t="n">
        <v>998084</v>
      </c>
      <c r="G4199" s="157" t="n">
        <v>275.18</v>
      </c>
      <c r="H4199" s="156" t="n">
        <v>3829</v>
      </c>
    </row>
    <row r="4200" ht="24" customHeight="1" s="113">
      <c r="A4200" s="158" t="n">
        <v>46192</v>
      </c>
      <c r="B4200" s="156" t="inlineStr">
        <is>
          <t>M011</t>
        </is>
      </c>
      <c r="C4200" s="156" t="inlineStr">
        <is>
          <t>BOZYAKA</t>
        </is>
      </c>
      <c r="D4200" s="156" t="inlineStr">
        <is>
          <t>ERTAN TEKİ</t>
        </is>
      </c>
      <c r="E4200" s="156" t="n">
        <v>2031</v>
      </c>
      <c r="F4200" s="156" t="n">
        <v>913529</v>
      </c>
      <c r="G4200" s="157" t="n">
        <v>449.79</v>
      </c>
      <c r="H4200" s="156" t="n">
        <v>1913</v>
      </c>
    </row>
    <row r="4201" ht="48" customHeight="1" s="113">
      <c r="A4201" s="158" t="n">
        <v>46192</v>
      </c>
      <c r="B4201" s="156" t="inlineStr">
        <is>
          <t>M012</t>
        </is>
      </c>
      <c r="C4201" s="156" t="inlineStr">
        <is>
          <t xml:space="preserve">BUCA </t>
        </is>
      </c>
      <c r="D4201" s="156" t="inlineStr">
        <is>
          <t>DERYA YARDIMCI</t>
        </is>
      </c>
      <c r="E4201" s="156" t="n">
        <v>930</v>
      </c>
      <c r="F4201" s="156" t="n">
        <v>446320</v>
      </c>
      <c r="G4201" s="157" t="n">
        <v>479.91</v>
      </c>
      <c r="H4201" s="156" t="n">
        <v>912</v>
      </c>
    </row>
    <row r="4202" ht="48" customHeight="1" s="113">
      <c r="A4202" s="158" t="n">
        <v>46192</v>
      </c>
      <c r="B4202" s="156" t="inlineStr">
        <is>
          <t>M013</t>
        </is>
      </c>
      <c r="C4202" s="156" t="inlineStr">
        <is>
          <t>DEDEBAŞI</t>
        </is>
      </c>
      <c r="D4202" s="156" t="inlineStr">
        <is>
          <t>DERYA YARDIMCI</t>
        </is>
      </c>
      <c r="E4202" s="156" t="n">
        <v>2099</v>
      </c>
      <c r="F4202" s="156" t="n">
        <v>854783</v>
      </c>
      <c r="G4202" s="157" t="n">
        <v>407.23</v>
      </c>
      <c r="H4202" s="156" t="n">
        <v>2148</v>
      </c>
    </row>
    <row r="4203" ht="48" customHeight="1" s="113">
      <c r="A4203" s="158" t="n">
        <v>46192</v>
      </c>
      <c r="B4203" s="156" t="inlineStr">
        <is>
          <t>M014</t>
        </is>
      </c>
      <c r="C4203" s="156" t="inlineStr">
        <is>
          <t>ESKİİZMİR</t>
        </is>
      </c>
      <c r="D4203" s="156" t="inlineStr">
        <is>
          <t>ERTAN TEKİ</t>
        </is>
      </c>
      <c r="E4203" s="156" t="n">
        <v>2238</v>
      </c>
      <c r="F4203" s="156" t="n">
        <v>1037280</v>
      </c>
      <c r="G4203" s="157" t="n">
        <v>463.49</v>
      </c>
      <c r="H4203" s="156" t="n">
        <v>2272</v>
      </c>
    </row>
    <row r="4204" ht="48" customHeight="1" s="113">
      <c r="A4204" s="158" t="n">
        <v>46192</v>
      </c>
      <c r="B4204" s="156" t="inlineStr">
        <is>
          <t>M015</t>
        </is>
      </c>
      <c r="C4204" s="156" t="inlineStr">
        <is>
          <t>GAZİEMİR-1</t>
        </is>
      </c>
      <c r="D4204" s="156" t="inlineStr">
        <is>
          <t>ALİ ÇELİK</t>
        </is>
      </c>
      <c r="E4204" s="156" t="n">
        <v>1586</v>
      </c>
      <c r="F4204" s="156" t="n">
        <v>604947</v>
      </c>
      <c r="G4204" s="157" t="n">
        <v>381.43</v>
      </c>
      <c r="H4204" s="156" t="n">
        <v>1432</v>
      </c>
    </row>
    <row r="4205" ht="48" customHeight="1" s="113">
      <c r="A4205" s="158" t="n">
        <v>46192</v>
      </c>
      <c r="B4205" s="156" t="inlineStr">
        <is>
          <t>M016</t>
        </is>
      </c>
      <c r="C4205" s="156" t="inlineStr">
        <is>
          <t>GAZİEMİR-2</t>
        </is>
      </c>
      <c r="D4205" s="156" t="inlineStr">
        <is>
          <t>ALİ ÇELİK</t>
        </is>
      </c>
      <c r="E4205" s="156" t="n">
        <v>3256</v>
      </c>
      <c r="F4205" s="156" t="n">
        <v>1016974</v>
      </c>
      <c r="G4205" s="157" t="n">
        <v>312.34</v>
      </c>
      <c r="H4205" s="156" t="n">
        <v>3449</v>
      </c>
    </row>
    <row r="4206" ht="24" customHeight="1" s="113">
      <c r="A4206" s="158" t="n">
        <v>46192</v>
      </c>
      <c r="B4206" s="156" t="inlineStr">
        <is>
          <t>M017</t>
        </is>
      </c>
      <c r="C4206" s="156" t="inlineStr">
        <is>
          <t>GAZİEMİR-3</t>
        </is>
      </c>
      <c r="D4206" s="156" t="inlineStr">
        <is>
          <t>ALİ ÇELİK</t>
        </is>
      </c>
      <c r="E4206" s="156" t="n">
        <v>1538</v>
      </c>
      <c r="F4206" s="156" t="n">
        <v>441337</v>
      </c>
      <c r="G4206" s="157" t="n">
        <v>286.96</v>
      </c>
      <c r="H4206" s="156" t="n">
        <v>1552</v>
      </c>
    </row>
    <row r="4207" ht="36" customHeight="1" s="113">
      <c r="A4207" s="158" t="n">
        <v>46192</v>
      </c>
      <c r="B4207" s="156" t="inlineStr">
        <is>
          <t>M018</t>
        </is>
      </c>
      <c r="C4207" s="156" t="inlineStr">
        <is>
          <t>GAZİEMİR-4</t>
        </is>
      </c>
      <c r="D4207" s="156" t="inlineStr">
        <is>
          <t>ALİ ÇELİK</t>
        </is>
      </c>
      <c r="E4207" s="156" t="n">
        <v>1737</v>
      </c>
      <c r="F4207" s="156" t="n">
        <v>691604</v>
      </c>
      <c r="G4207" s="157" t="n">
        <v>398.16</v>
      </c>
      <c r="H4207" s="156" t="n">
        <v>1795</v>
      </c>
    </row>
    <row r="4208" ht="24" customHeight="1" s="113">
      <c r="A4208" s="158" t="n">
        <v>46192</v>
      </c>
      <c r="B4208" s="156" t="inlineStr">
        <is>
          <t>M019</t>
        </is>
      </c>
      <c r="C4208" s="156" t="inlineStr">
        <is>
          <t>GAZİEMİR-5</t>
        </is>
      </c>
      <c r="D4208" s="156" t="inlineStr">
        <is>
          <t>ALİ ÇELİK</t>
        </is>
      </c>
      <c r="E4208" s="156" t="n">
        <v>1965</v>
      </c>
      <c r="F4208" s="156" t="n">
        <v>412173</v>
      </c>
      <c r="G4208" s="157" t="n">
        <v>209.76</v>
      </c>
      <c r="H4208" s="156" t="n">
        <v>1782</v>
      </c>
    </row>
    <row r="4209" ht="36" customHeight="1" s="113">
      <c r="A4209" s="158" t="n">
        <v>46192</v>
      </c>
      <c r="B4209" s="156" t="inlineStr">
        <is>
          <t>M020</t>
        </is>
      </c>
      <c r="C4209" s="156" t="inlineStr">
        <is>
          <t>GAZİEMİR-6</t>
        </is>
      </c>
      <c r="D4209" s="156" t="inlineStr">
        <is>
          <t>ALİ ÇELİK</t>
        </is>
      </c>
      <c r="E4209" s="156" t="n">
        <v>613</v>
      </c>
      <c r="F4209" s="156" t="n">
        <v>224276</v>
      </c>
      <c r="G4209" s="157" t="n">
        <v>365.87</v>
      </c>
      <c r="H4209" s="156" t="n">
        <v>606</v>
      </c>
    </row>
    <row r="4210" ht="24" customHeight="1" s="113">
      <c r="A4210" s="158" t="n">
        <v>46192</v>
      </c>
      <c r="B4210" s="156" t="inlineStr">
        <is>
          <t>M021</t>
        </is>
      </c>
      <c r="C4210" s="156" t="inlineStr">
        <is>
          <t>GAZİEMİR-7</t>
        </is>
      </c>
      <c r="D4210" s="156" t="inlineStr">
        <is>
          <t>ALİ ÇELİK</t>
        </is>
      </c>
      <c r="E4210" s="156" t="n">
        <v>4033</v>
      </c>
      <c r="F4210" s="156" t="n">
        <v>1332842</v>
      </c>
      <c r="G4210" s="157" t="n">
        <v>330.48</v>
      </c>
      <c r="H4210" s="156" t="n">
        <v>4041</v>
      </c>
    </row>
    <row r="4211" ht="36" customHeight="1" s="113">
      <c r="A4211" s="158" t="n">
        <v>46192</v>
      </c>
      <c r="B4211" s="156" t="inlineStr">
        <is>
          <t>M022</t>
        </is>
      </c>
      <c r="C4211" s="156" t="inlineStr">
        <is>
          <t>GEDİZ</t>
        </is>
      </c>
      <c r="D4211" s="156" t="inlineStr">
        <is>
          <t>DERYA YARDIMCI</t>
        </is>
      </c>
      <c r="E4211" s="156" t="n">
        <v>1311</v>
      </c>
      <c r="F4211" s="156" t="n">
        <v>549455</v>
      </c>
      <c r="G4211" s="157" t="n">
        <v>419.11</v>
      </c>
      <c r="H4211" s="156" t="n">
        <v>1408</v>
      </c>
    </row>
    <row r="4212" ht="48" customHeight="1" s="113">
      <c r="A4212" s="158" t="n">
        <v>46192</v>
      </c>
      <c r="B4212" s="156" t="inlineStr">
        <is>
          <t>M023</t>
        </is>
      </c>
      <c r="C4212" s="156" t="inlineStr">
        <is>
          <t>GÖZTEPE</t>
        </is>
      </c>
      <c r="D4212" s="156" t="inlineStr">
        <is>
          <t>ERTAN TEKİ</t>
        </is>
      </c>
      <c r="E4212" s="156" t="n">
        <v>2811</v>
      </c>
      <c r="F4212" s="156" t="n">
        <v>977444</v>
      </c>
      <c r="G4212" s="157" t="n">
        <v>347.72</v>
      </c>
      <c r="H4212" s="156" t="n">
        <v>3001</v>
      </c>
    </row>
    <row r="4213" ht="24" customHeight="1" s="113">
      <c r="A4213" s="158" t="n">
        <v>46192</v>
      </c>
      <c r="B4213" s="156" t="inlineStr">
        <is>
          <t>M024</t>
        </is>
      </c>
      <c r="C4213" s="156" t="inlineStr">
        <is>
          <t>GÜMÜŞPALA</t>
        </is>
      </c>
      <c r="D4213" s="156" t="inlineStr">
        <is>
          <t>DERYA YARDIMCI</t>
        </is>
      </c>
      <c r="E4213" s="156" t="n">
        <v>4303</v>
      </c>
      <c r="F4213" s="156" t="n">
        <v>1891974</v>
      </c>
      <c r="G4213" s="157" t="n">
        <v>439.69</v>
      </c>
      <c r="H4213" s="156" t="n">
        <v>4186</v>
      </c>
    </row>
    <row r="4214" ht="24" customHeight="1" s="113">
      <c r="A4214" s="158" t="n">
        <v>46192</v>
      </c>
      <c r="B4214" s="156" t="inlineStr">
        <is>
          <t>M025</t>
        </is>
      </c>
      <c r="C4214" s="156" t="inlineStr">
        <is>
          <t>HAL DEPO</t>
        </is>
      </c>
      <c r="D4214" s="156" t="inlineStr">
        <is>
          <t>HALİT BAŞDAŞ</t>
        </is>
      </c>
      <c r="E4214" s="156" t="n">
        <v>0</v>
      </c>
      <c r="F4214" s="156" t="n">
        <v>0</v>
      </c>
      <c r="G4214" s="156" t="n">
        <v>0</v>
      </c>
      <c r="H4214" s="156" t="n">
        <v>0</v>
      </c>
    </row>
    <row r="4215" ht="36" customHeight="1" s="113">
      <c r="A4215" s="158" t="n">
        <v>46192</v>
      </c>
      <c r="B4215" s="156" t="inlineStr">
        <is>
          <t>M026</t>
        </is>
      </c>
      <c r="C4215" s="156" t="inlineStr">
        <is>
          <t>HARMANDALI</t>
        </is>
      </c>
      <c r="D4215" s="156" t="inlineStr">
        <is>
          <t>DERYA YARDIMCI</t>
        </is>
      </c>
      <c r="E4215" s="156" t="n">
        <v>2865</v>
      </c>
      <c r="F4215" s="156" t="n">
        <v>1179992</v>
      </c>
      <c r="G4215" s="157" t="n">
        <v>411.86</v>
      </c>
      <c r="H4215" s="156" t="n">
        <v>2837</v>
      </c>
    </row>
    <row r="4216" ht="36" customHeight="1" s="113">
      <c r="A4216" s="158" t="n">
        <v>46192</v>
      </c>
      <c r="B4216" s="156" t="inlineStr">
        <is>
          <t>M027</t>
        </is>
      </c>
      <c r="C4216" s="156" t="inlineStr">
        <is>
          <t>HATAY</t>
        </is>
      </c>
      <c r="D4216" s="156" t="inlineStr">
        <is>
          <t>ERTAN TEKİ</t>
        </is>
      </c>
      <c r="E4216" s="156" t="n">
        <v>4096</v>
      </c>
      <c r="F4216" s="156" t="n">
        <v>1310779</v>
      </c>
      <c r="G4216" s="157" t="n">
        <v>320.01</v>
      </c>
      <c r="H4216" s="156" t="n">
        <v>3749</v>
      </c>
    </row>
    <row r="4217" ht="24" customHeight="1" s="113">
      <c r="A4217" s="158" t="n">
        <v>46192</v>
      </c>
      <c r="B4217" s="156" t="inlineStr">
        <is>
          <t>M028</t>
        </is>
      </c>
      <c r="C4217" s="156" t="inlineStr">
        <is>
          <t>KARŞIYAKA-1</t>
        </is>
      </c>
      <c r="D4217" s="156" t="inlineStr">
        <is>
          <t>DERYA YARDIMCI</t>
        </is>
      </c>
      <c r="E4217" s="156" t="n">
        <v>3374</v>
      </c>
      <c r="F4217" s="156" t="n">
        <v>1339469</v>
      </c>
      <c r="G4217" s="157" t="n">
        <v>397</v>
      </c>
      <c r="H4217" s="156" t="n">
        <v>3519</v>
      </c>
    </row>
    <row r="4218" ht="24" customHeight="1" s="113">
      <c r="A4218" s="158" t="n">
        <v>46192</v>
      </c>
      <c r="B4218" s="156" t="inlineStr">
        <is>
          <t>M029</t>
        </is>
      </c>
      <c r="C4218" s="156" t="inlineStr">
        <is>
          <t>KARŞIYAKA-2</t>
        </is>
      </c>
      <c r="D4218" s="156" t="inlineStr">
        <is>
          <t>DERYA YARDIMCI</t>
        </is>
      </c>
      <c r="E4218" s="156" t="n">
        <v>888</v>
      </c>
      <c r="F4218" s="156" t="n">
        <v>239525</v>
      </c>
      <c r="G4218" s="157" t="n">
        <v>269.74</v>
      </c>
      <c r="H4218" s="156" t="n">
        <v>804</v>
      </c>
    </row>
    <row r="4219" ht="24" customHeight="1" s="113">
      <c r="A4219" s="158" t="n">
        <v>46192</v>
      </c>
      <c r="B4219" s="156" t="inlineStr">
        <is>
          <t>M030</t>
        </is>
      </c>
      <c r="C4219" s="156" t="inlineStr">
        <is>
          <t>MANAVKUYU</t>
        </is>
      </c>
      <c r="D4219" s="156" t="inlineStr">
        <is>
          <t>DERYA YARDIMCI</t>
        </is>
      </c>
      <c r="E4219" s="156" t="n">
        <v>1352</v>
      </c>
      <c r="F4219" s="156" t="n">
        <v>349576</v>
      </c>
      <c r="G4219" s="157" t="n">
        <v>258.56</v>
      </c>
      <c r="H4219" s="156" t="n">
        <v>1228</v>
      </c>
    </row>
    <row r="4220" ht="54.75" customHeight="1" s="113">
      <c r="A4220" s="158" t="n">
        <v>46192</v>
      </c>
      <c r="B4220" s="156" t="inlineStr">
        <is>
          <t>M031</t>
        </is>
      </c>
      <c r="C4220" s="156" t="inlineStr">
        <is>
          <t>MENDERES</t>
        </is>
      </c>
      <c r="D4220" s="156" t="inlineStr">
        <is>
          <t>CÜNEYT ÇIKRIKÇI - AYŞE AVCU</t>
        </is>
      </c>
      <c r="E4220" s="156" t="n">
        <v>4204</v>
      </c>
      <c r="F4220" s="156" t="n">
        <v>1094759</v>
      </c>
      <c r="G4220" s="157" t="n">
        <v>260.41</v>
      </c>
      <c r="H4220" s="156" t="n">
        <v>4153</v>
      </c>
    </row>
    <row r="4221" ht="24" customHeight="1" s="113">
      <c r="A4221" s="158" t="n">
        <v>46192</v>
      </c>
      <c r="B4221" s="156" t="inlineStr">
        <is>
          <t>M032</t>
        </is>
      </c>
      <c r="C4221" s="156" t="inlineStr">
        <is>
          <t>MENDERES DEPO</t>
        </is>
      </c>
      <c r="D4221" s="156" t="inlineStr">
        <is>
          <t>AYHAN DAŞDEMİR</t>
        </is>
      </c>
      <c r="E4221" s="156" t="n">
        <v>0</v>
      </c>
      <c r="F4221" s="156" t="n">
        <v>0</v>
      </c>
      <c r="G4221" s="156" t="n">
        <v>0</v>
      </c>
      <c r="H4221" s="156" t="n">
        <v>0</v>
      </c>
    </row>
    <row r="4222" ht="48" customHeight="1" s="113">
      <c r="A4222" s="158" t="n">
        <v>46192</v>
      </c>
      <c r="B4222" s="156" t="inlineStr">
        <is>
          <t>M033</t>
        </is>
      </c>
      <c r="C4222" s="156" t="inlineStr">
        <is>
          <t>MERKEZ</t>
        </is>
      </c>
      <c r="D4222" s="156" t="inlineStr">
        <is>
          <t>GENEL MÜDÜR</t>
        </is>
      </c>
      <c r="E4222" s="156" t="n">
        <v>0</v>
      </c>
      <c r="F4222" s="156" t="n">
        <v>0</v>
      </c>
      <c r="G4222" s="156" t="n">
        <v>0</v>
      </c>
      <c r="H4222" s="156" t="n">
        <v>0</v>
      </c>
    </row>
    <row r="4223" ht="48" customHeight="1" s="113">
      <c r="A4223" s="158" t="n">
        <v>46192</v>
      </c>
      <c r="B4223" s="156" t="inlineStr">
        <is>
          <t>M034</t>
        </is>
      </c>
      <c r="C4223" s="156" t="inlineStr">
        <is>
          <t>NARLIDERE</t>
        </is>
      </c>
      <c r="D4223" s="156" t="inlineStr">
        <is>
          <t>ERTAN TEKİ</t>
        </is>
      </c>
      <c r="E4223" s="156" t="n">
        <v>3434</v>
      </c>
      <c r="F4223" s="156" t="n">
        <v>858786</v>
      </c>
      <c r="G4223" s="157" t="n">
        <v>250.08</v>
      </c>
      <c r="H4223" s="156" t="n">
        <v>3318</v>
      </c>
    </row>
    <row r="4224" ht="48" customHeight="1" s="113">
      <c r="A4224" s="158" t="n">
        <v>46192</v>
      </c>
      <c r="B4224" s="156" t="inlineStr">
        <is>
          <t>M035</t>
        </is>
      </c>
      <c r="C4224" s="156" t="inlineStr">
        <is>
          <t>OSMANGAZİ</t>
        </is>
      </c>
      <c r="D4224" s="156" t="inlineStr">
        <is>
          <t>DERYA YARDIMCI</t>
        </is>
      </c>
      <c r="E4224" s="156" t="n">
        <v>3175</v>
      </c>
      <c r="F4224" s="156" t="n">
        <v>1087874</v>
      </c>
      <c r="G4224" s="157" t="n">
        <v>342.64</v>
      </c>
      <c r="H4224" s="156" t="n">
        <v>2973</v>
      </c>
    </row>
    <row r="4225" ht="48" customHeight="1" s="113">
      <c r="A4225" s="158" t="n">
        <v>46192</v>
      </c>
      <c r="B4225" s="156" t="inlineStr">
        <is>
          <t>M036</t>
        </is>
      </c>
      <c r="C4225" s="156" t="inlineStr">
        <is>
          <t>POLİGON</t>
        </is>
      </c>
      <c r="D4225" s="156" t="inlineStr">
        <is>
          <t>ERTAN TEKİ</t>
        </is>
      </c>
      <c r="E4225" s="156" t="n">
        <v>1659</v>
      </c>
      <c r="F4225" s="156" t="n">
        <v>414229</v>
      </c>
      <c r="G4225" s="157" t="n">
        <v>249.69</v>
      </c>
      <c r="H4225" s="156" t="n">
        <v>1544</v>
      </c>
    </row>
    <row r="4226" ht="48" customHeight="1" s="113">
      <c r="A4226" s="158" t="n">
        <v>46192</v>
      </c>
      <c r="B4226" s="156" t="inlineStr">
        <is>
          <t>M037</t>
        </is>
      </c>
      <c r="C4226" s="156" t="inlineStr">
        <is>
          <t>SEFERİHİSAR</t>
        </is>
      </c>
      <c r="D4226" s="156" t="inlineStr">
        <is>
          <t>ERTAN TEKİ</t>
        </is>
      </c>
      <c r="E4226" s="156" t="n">
        <v>3621</v>
      </c>
      <c r="F4226" s="156" t="n">
        <v>1541862</v>
      </c>
      <c r="G4226" s="157" t="n">
        <v>425.81</v>
      </c>
      <c r="H4226" s="156" t="n">
        <v>3769</v>
      </c>
    </row>
    <row r="4227" ht="48" customHeight="1" s="113">
      <c r="A4227" s="158" t="n">
        <v>46192</v>
      </c>
      <c r="B4227" s="156" t="inlineStr">
        <is>
          <t>M038</t>
        </is>
      </c>
      <c r="C4227" s="156" t="inlineStr">
        <is>
          <t>TORBALI 1</t>
        </is>
      </c>
      <c r="D4227" s="156" t="inlineStr">
        <is>
          <t>CÜNEYT ÇIKRIKÇI - AYŞE AVCU</t>
        </is>
      </c>
      <c r="E4227" s="156" t="n">
        <v>2244</v>
      </c>
      <c r="F4227" s="156" t="n">
        <v>1259758</v>
      </c>
      <c r="G4227" s="157" t="n">
        <v>561.39</v>
      </c>
      <c r="H4227" s="156" t="n">
        <v>2186</v>
      </c>
    </row>
    <row r="4228" ht="48" customHeight="1" s="113">
      <c r="A4228" s="158" t="n">
        <v>46192</v>
      </c>
      <c r="B4228" s="156" t="inlineStr">
        <is>
          <t>M039</t>
        </is>
      </c>
      <c r="C4228" s="156" t="inlineStr">
        <is>
          <t>TORBALI 2</t>
        </is>
      </c>
      <c r="D4228" s="156" t="inlineStr">
        <is>
          <t>CÜNEYT ÇIKRIKÇI - AYŞE AVCU</t>
        </is>
      </c>
      <c r="E4228" s="156" t="n">
        <v>2919</v>
      </c>
      <c r="F4228" s="156" t="n">
        <v>1074045</v>
      </c>
      <c r="G4228" s="157" t="n">
        <v>367.95</v>
      </c>
      <c r="H4228" s="156" t="n">
        <v>2833</v>
      </c>
    </row>
    <row r="4229" ht="24" customHeight="1" s="113">
      <c r="A4229" s="158" t="n">
        <v>46192</v>
      </c>
      <c r="B4229" s="156" t="inlineStr">
        <is>
          <t>M040</t>
        </is>
      </c>
      <c r="C4229" s="156" t="inlineStr">
        <is>
          <t>TORBALI 3</t>
        </is>
      </c>
      <c r="D4229" s="156" t="inlineStr">
        <is>
          <t>CÜNEYT ÇIKRIKÇI - AYŞE AVCU</t>
        </is>
      </c>
      <c r="E4229" s="156" t="n">
        <v>2133</v>
      </c>
      <c r="F4229" s="156" t="n">
        <v>588980</v>
      </c>
      <c r="G4229" s="157" t="n">
        <v>276.13</v>
      </c>
      <c r="H4229" s="156" t="n">
        <v>2047</v>
      </c>
    </row>
    <row r="4230" ht="36" customHeight="1" s="113">
      <c r="A4230" s="158" t="n">
        <v>46192</v>
      </c>
      <c r="B4230" s="156" t="inlineStr">
        <is>
          <t>M041</t>
        </is>
      </c>
      <c r="C4230" s="156" t="inlineStr">
        <is>
          <t>TORBALI 4</t>
        </is>
      </c>
      <c r="D4230" s="156" t="inlineStr">
        <is>
          <t>CÜNEYT ÇIKRIKÇI - AYŞE AVCU</t>
        </is>
      </c>
      <c r="E4230" s="156" t="n">
        <v>4253</v>
      </c>
      <c r="F4230" s="156" t="n">
        <v>1856471</v>
      </c>
      <c r="G4230" s="157" t="n">
        <v>436.51</v>
      </c>
      <c r="H4230" s="156" t="n">
        <v>4388</v>
      </c>
    </row>
    <row r="4231" ht="24" customHeight="1" s="113">
      <c r="A4231" s="158" t="n">
        <v>46192</v>
      </c>
      <c r="B4231" s="156" t="inlineStr">
        <is>
          <t>M042</t>
        </is>
      </c>
      <c r="C4231" s="156" t="inlineStr">
        <is>
          <t>TORBALI 5</t>
        </is>
      </c>
      <c r="D4231" s="156" t="inlineStr">
        <is>
          <t>CÜNEYT ÇIKRIKÇI - AYŞE AVCU</t>
        </is>
      </c>
      <c r="E4231" s="156" t="n">
        <v>4492</v>
      </c>
      <c r="F4231" s="156" t="n">
        <v>1389013</v>
      </c>
      <c r="G4231" s="157" t="n">
        <v>309.22</v>
      </c>
      <c r="H4231" s="156" t="n">
        <v>4393</v>
      </c>
    </row>
    <row r="4232" ht="36" customHeight="1" s="113">
      <c r="A4232" s="158" t="n">
        <v>46192</v>
      </c>
      <c r="B4232" s="156" t="inlineStr">
        <is>
          <t>M043</t>
        </is>
      </c>
      <c r="C4232" s="156" t="inlineStr">
        <is>
          <t>YAPICIOĞLU</t>
        </is>
      </c>
      <c r="D4232" s="156" t="inlineStr">
        <is>
          <t>ERTAN TEKİ</t>
        </is>
      </c>
      <c r="E4232" s="156" t="n">
        <v>1309</v>
      </c>
      <c r="F4232" s="156" t="n">
        <v>520727</v>
      </c>
      <c r="G4232" s="157" t="n">
        <v>397.81</v>
      </c>
      <c r="H4232" s="156" t="n">
        <v>1202</v>
      </c>
    </row>
    <row r="4233" ht="36" customHeight="1" s="113">
      <c r="A4233" s="158" t="n">
        <v>46192</v>
      </c>
      <c r="B4233" s="156" t="inlineStr">
        <is>
          <t>M044</t>
        </is>
      </c>
      <c r="C4233" s="156" t="inlineStr">
        <is>
          <t>YEŞİLOVA</t>
        </is>
      </c>
      <c r="D4233" s="156" t="inlineStr">
        <is>
          <t>DERYA YARDIMCI</t>
        </is>
      </c>
      <c r="E4233" s="156" t="n">
        <v>605</v>
      </c>
      <c r="F4233" s="156" t="n">
        <v>144660</v>
      </c>
      <c r="G4233" s="157" t="n">
        <v>239.11</v>
      </c>
      <c r="H4233" s="156" t="n">
        <v>636</v>
      </c>
    </row>
    <row r="4234" ht="24" customHeight="1" s="113">
      <c r="A4234" s="158" t="n">
        <v>46192</v>
      </c>
      <c r="B4234" s="156" t="inlineStr">
        <is>
          <t>M045</t>
        </is>
      </c>
      <c r="C4234" s="156" t="inlineStr">
        <is>
          <t>Z1  ET DEPO</t>
        </is>
      </c>
      <c r="D4234" s="156" t="inlineStr">
        <is>
          <t>FARUK MALKOÇ</t>
        </is>
      </c>
      <c r="E4234" s="156" t="n">
        <v>0</v>
      </c>
      <c r="F4234" s="156" t="n">
        <v>0</v>
      </c>
      <c r="G4234" s="156" t="n">
        <v>0</v>
      </c>
      <c r="H4234" s="156" t="n">
        <v>0</v>
      </c>
    </row>
    <row r="4235" ht="48" customHeight="1" s="113">
      <c r="A4235" s="158" t="n">
        <v>46192</v>
      </c>
      <c r="B4235" s="156" t="inlineStr">
        <is>
          <t>M046</t>
        </is>
      </c>
      <c r="C4235" s="156" t="inlineStr">
        <is>
          <t>ÇAMDİBİ</t>
        </is>
      </c>
      <c r="D4235" s="156" t="inlineStr">
        <is>
          <t>DERYA YARDIMCI</t>
        </is>
      </c>
      <c r="E4235" s="156" t="n">
        <v>2874</v>
      </c>
      <c r="F4235" s="156" t="n">
        <v>563211</v>
      </c>
      <c r="G4235" s="157" t="n">
        <v>195.97</v>
      </c>
      <c r="H4235" s="156" t="n">
        <v>2927</v>
      </c>
    </row>
    <row r="4236" ht="48" customHeight="1" s="113">
      <c r="A4236" s="158" t="n">
        <v>46192</v>
      </c>
      <c r="B4236" s="156" t="inlineStr">
        <is>
          <t>M047</t>
        </is>
      </c>
      <c r="C4236" s="156" t="inlineStr">
        <is>
          <t>ÇİFTLİK</t>
        </is>
      </c>
      <c r="D4236" s="156" t="inlineStr">
        <is>
          <t>CEBRAİL ÇİÇEK</t>
        </is>
      </c>
      <c r="E4236" s="156" t="n">
        <v>0</v>
      </c>
      <c r="F4236" s="156" t="n">
        <v>0</v>
      </c>
      <c r="G4236" s="156" t="n">
        <v>0</v>
      </c>
      <c r="H4236" s="156" t="n">
        <v>0</v>
      </c>
    </row>
    <row r="4237" ht="48" customHeight="1" s="113">
      <c r="A4237" s="158" t="n">
        <v>46192</v>
      </c>
      <c r="B4237" s="156" t="inlineStr">
        <is>
          <t>M048</t>
        </is>
      </c>
      <c r="C4237" s="156" t="inlineStr">
        <is>
          <t>ÇİĞLİ</t>
        </is>
      </c>
      <c r="D4237" s="156" t="inlineStr">
        <is>
          <t>DERYA YARDIMCI</t>
        </is>
      </c>
      <c r="E4237" s="156" t="n">
        <v>2384</v>
      </c>
      <c r="F4237" s="156" t="n">
        <v>532553</v>
      </c>
      <c r="G4237" s="157" t="n">
        <v>223.39</v>
      </c>
      <c r="H4237" s="156" t="n">
        <v>2545</v>
      </c>
    </row>
    <row r="4238" ht="48" customHeight="1" s="113">
      <c r="A4238" s="158" t="n">
        <v>46192</v>
      </c>
      <c r="B4238" s="156" t="inlineStr">
        <is>
          <t>M049</t>
        </is>
      </c>
      <c r="C4238" s="156" t="inlineStr">
        <is>
          <t>ÖZDERE</t>
        </is>
      </c>
      <c r="D4238" s="156" t="inlineStr">
        <is>
          <t>CÜNEYT ÇIKRIKÇI - AYŞE AVCU</t>
        </is>
      </c>
      <c r="E4238" s="156" t="n">
        <v>1071</v>
      </c>
      <c r="F4238" s="156" t="n">
        <v>329822</v>
      </c>
      <c r="G4238" s="157" t="n">
        <v>307.96</v>
      </c>
      <c r="H4238" s="156" t="n">
        <v>986</v>
      </c>
    </row>
    <row r="4239" ht="48" customHeight="1" s="113">
      <c r="A4239" s="158" t="n">
        <v>46192</v>
      </c>
      <c r="B4239" s="156" t="inlineStr">
        <is>
          <t>M050</t>
        </is>
      </c>
      <c r="C4239" s="156" t="inlineStr">
        <is>
          <t>İZMİRSPOR</t>
        </is>
      </c>
      <c r="D4239" s="156" t="inlineStr">
        <is>
          <t>ERTAN TEKİ</t>
        </is>
      </c>
      <c r="E4239" s="156" t="n">
        <v>4288</v>
      </c>
      <c r="F4239" s="156" t="n">
        <v>2276850</v>
      </c>
      <c r="G4239" s="157" t="n">
        <v>530.98</v>
      </c>
      <c r="H4239" s="156" t="n">
        <v>3942</v>
      </c>
    </row>
    <row r="4240" ht="48" customHeight="1" s="113">
      <c r="A4240" s="158" t="n">
        <v>46192</v>
      </c>
      <c r="B4240" s="156" t="inlineStr">
        <is>
          <t>M051</t>
        </is>
      </c>
      <c r="C4240" s="156" t="inlineStr">
        <is>
          <t>ŞİRİNYER</t>
        </is>
      </c>
      <c r="D4240" s="156" t="inlineStr">
        <is>
          <t>ERTAN TEKİ</t>
        </is>
      </c>
      <c r="E4240" s="156" t="n">
        <v>1178</v>
      </c>
      <c r="F4240" s="156" t="n">
        <v>613478</v>
      </c>
      <c r="G4240" s="157" t="n">
        <v>520.78</v>
      </c>
      <c r="H4240" s="156" t="n">
        <v>1165</v>
      </c>
    </row>
    <row r="4241" ht="48" customHeight="1" s="113">
      <c r="A4241" s="158" t="n">
        <v>46192</v>
      </c>
      <c r="B4241" s="156" t="inlineStr">
        <is>
          <t>M052</t>
        </is>
      </c>
      <c r="C4241" s="156" t="inlineStr">
        <is>
          <t>ŞİRİNYER 2</t>
        </is>
      </c>
      <c r="D4241" s="156" t="inlineStr">
        <is>
          <t>DERYA YARDIMCI</t>
        </is>
      </c>
      <c r="E4241" s="156" t="n">
        <v>2421</v>
      </c>
      <c r="F4241" s="156" t="n">
        <v>1095235</v>
      </c>
      <c r="G4241" s="157" t="n">
        <v>452.39</v>
      </c>
      <c r="H4241" s="156" t="n">
        <v>2434</v>
      </c>
    </row>
    <row r="4242" ht="36" customHeight="1" s="113">
      <c r="A4242" s="158" t="n">
        <v>46192</v>
      </c>
      <c r="B4242" s="156" t="inlineStr">
        <is>
          <t>M057</t>
        </is>
      </c>
      <c r="C4242" s="156" t="inlineStr">
        <is>
          <t>BUCA2</t>
        </is>
      </c>
      <c r="D4242" s="156" t="inlineStr">
        <is>
          <t>ERTAN TEKİ</t>
        </is>
      </c>
      <c r="E4242" s="156" t="n">
        <v>0</v>
      </c>
      <c r="F4242" s="156" t="n">
        <v>0</v>
      </c>
      <c r="G4242" s="156" t="n">
        <v>0</v>
      </c>
      <c r="H4242" s="156" t="n">
        <v>0</v>
      </c>
    </row>
    <row r="4243" ht="24" customHeight="1" s="113">
      <c r="A4243" s="158" t="n">
        <v>46193</v>
      </c>
      <c r="B4243" s="156" t="inlineStr">
        <is>
          <t>M001</t>
        </is>
      </c>
      <c r="C4243" s="156" t="inlineStr">
        <is>
          <t>AKEVLER</t>
        </is>
      </c>
      <c r="D4243" s="156" t="inlineStr">
        <is>
          <t>ERTAN TEKİ</t>
        </is>
      </c>
      <c r="E4243" s="156" t="n">
        <v>1364</v>
      </c>
      <c r="F4243" s="156" t="n">
        <v>500864</v>
      </c>
      <c r="G4243" s="157" t="n">
        <v>367.2</v>
      </c>
      <c r="H4243" s="156" t="n">
        <v>1469</v>
      </c>
    </row>
    <row r="4244" ht="36" customHeight="1" s="113">
      <c r="A4244" s="158" t="n">
        <v>46193</v>
      </c>
      <c r="B4244" s="156" t="inlineStr">
        <is>
          <t>M002</t>
        </is>
      </c>
      <c r="C4244" s="156" t="inlineStr">
        <is>
          <t>AYDIN EFELER</t>
        </is>
      </c>
      <c r="D4244" s="156" t="inlineStr">
        <is>
          <t>CÜNEYT ÇIKRIKÇI - AYŞE AVCU</t>
        </is>
      </c>
      <c r="E4244" s="156" t="n">
        <v>2518</v>
      </c>
      <c r="F4244" s="156" t="n">
        <v>894142</v>
      </c>
      <c r="G4244" s="157" t="n">
        <v>355.1</v>
      </c>
      <c r="H4244" s="156" t="n">
        <v>2542</v>
      </c>
    </row>
    <row r="4245" ht="24" customHeight="1" s="113">
      <c r="A4245" s="158" t="n">
        <v>46193</v>
      </c>
      <c r="B4245" s="156" t="inlineStr">
        <is>
          <t>M003</t>
        </is>
      </c>
      <c r="C4245" s="156" t="inlineStr">
        <is>
          <t>AYDIN EFELER-2</t>
        </is>
      </c>
      <c r="D4245" s="156" t="inlineStr">
        <is>
          <t>CÜNEYT ÇIKRIKÇI - AYŞE AVCU</t>
        </is>
      </c>
      <c r="E4245" s="156" t="n">
        <v>1558</v>
      </c>
      <c r="F4245" s="156" t="n">
        <v>650927</v>
      </c>
      <c r="G4245" s="157" t="n">
        <v>417.8</v>
      </c>
      <c r="H4245" s="156" t="n">
        <v>1614</v>
      </c>
    </row>
    <row r="4246" ht="36" customHeight="1" s="113">
      <c r="A4246" s="158" t="n">
        <v>46193</v>
      </c>
      <c r="B4246" s="156" t="inlineStr">
        <is>
          <t>M004</t>
        </is>
      </c>
      <c r="C4246" s="156" t="inlineStr">
        <is>
          <t>AYDIN FATİH</t>
        </is>
      </c>
      <c r="D4246" s="156" t="inlineStr">
        <is>
          <t>CÜNEYT ÇIKRIKÇI - AYŞE AVCU</t>
        </is>
      </c>
      <c r="E4246" s="156" t="n">
        <v>1405</v>
      </c>
      <c r="F4246" s="156" t="n">
        <v>540282</v>
      </c>
      <c r="G4246" s="157" t="n">
        <v>384.54</v>
      </c>
      <c r="H4246" s="156" t="n">
        <v>1396</v>
      </c>
    </row>
    <row r="4247" ht="24" customHeight="1" s="113">
      <c r="A4247" s="158" t="n">
        <v>46193</v>
      </c>
      <c r="B4247" s="156" t="inlineStr">
        <is>
          <t>M005</t>
        </is>
      </c>
      <c r="C4247" s="156" t="inlineStr">
        <is>
          <t>AYDIN FATİH-2</t>
        </is>
      </c>
      <c r="D4247" s="156" t="inlineStr">
        <is>
          <t>CÜNEYT ÇIKRIKÇI - AYŞE AVCU</t>
        </is>
      </c>
      <c r="E4247" s="156" t="n">
        <v>1665</v>
      </c>
      <c r="F4247" s="156" t="n">
        <v>906584</v>
      </c>
      <c r="G4247" s="157" t="n">
        <v>544.49</v>
      </c>
      <c r="H4247" s="156" t="n">
        <v>1690</v>
      </c>
    </row>
    <row r="4248" ht="36" customHeight="1" s="113">
      <c r="A4248" s="158" t="n">
        <v>46193</v>
      </c>
      <c r="B4248" s="156" t="inlineStr">
        <is>
          <t>M006</t>
        </is>
      </c>
      <c r="C4248" s="156" t="inlineStr">
        <is>
          <t>AYDIN GİRNE</t>
        </is>
      </c>
      <c r="D4248" s="156" t="inlineStr">
        <is>
          <t>CÜNEYT ÇIKRIKÇI - AYŞE AVCU</t>
        </is>
      </c>
      <c r="E4248" s="156" t="n">
        <v>1918</v>
      </c>
      <c r="F4248" s="156" t="n">
        <v>439708</v>
      </c>
      <c r="G4248" s="157" t="n">
        <v>229.25</v>
      </c>
      <c r="H4248" s="156" t="n">
        <v>2039</v>
      </c>
    </row>
    <row r="4249" ht="36" customHeight="1" s="113">
      <c r="A4249" s="158" t="n">
        <v>46193</v>
      </c>
      <c r="B4249" s="156" t="inlineStr">
        <is>
          <t>M007</t>
        </is>
      </c>
      <c r="C4249" s="156" t="inlineStr">
        <is>
          <t>AYDIN MİMARSİNAN</t>
        </is>
      </c>
      <c r="D4249" s="156" t="inlineStr">
        <is>
          <t>CÜNEYT ÇIKRIKÇI - AYŞE AVCU</t>
        </is>
      </c>
      <c r="E4249" s="156" t="n">
        <v>3394</v>
      </c>
      <c r="F4249" s="156" t="n">
        <v>657648</v>
      </c>
      <c r="G4249" s="157" t="n">
        <v>193.77</v>
      </c>
      <c r="H4249" s="156" t="n">
        <v>3415</v>
      </c>
    </row>
    <row r="4250" ht="36" customHeight="1" s="113">
      <c r="A4250" s="158" t="n">
        <v>46193</v>
      </c>
      <c r="B4250" s="156" t="inlineStr">
        <is>
          <t>M008</t>
        </is>
      </c>
      <c r="C4250" s="156" t="inlineStr">
        <is>
          <t>AYRANCILAR</t>
        </is>
      </c>
      <c r="D4250" s="156" t="inlineStr">
        <is>
          <t>CÜNEYT ÇIKRIKÇI - AYŞE AVCU</t>
        </is>
      </c>
      <c r="E4250" s="156" t="n">
        <v>3280</v>
      </c>
      <c r="F4250" s="156" t="n">
        <v>745204</v>
      </c>
      <c r="G4250" s="157" t="n">
        <v>227.2</v>
      </c>
      <c r="H4250" s="156" t="n">
        <v>3484</v>
      </c>
    </row>
    <row r="4251" ht="48" customHeight="1" s="113">
      <c r="A4251" s="158" t="n">
        <v>46193</v>
      </c>
      <c r="B4251" s="156" t="inlineStr">
        <is>
          <t>M009</t>
        </is>
      </c>
      <c r="C4251" s="156" t="inlineStr">
        <is>
          <t>BALÇOVA</t>
        </is>
      </c>
      <c r="D4251" s="156" t="inlineStr">
        <is>
          <t>ERTAN TEKİ</t>
        </is>
      </c>
      <c r="E4251" s="156" t="n">
        <v>3615</v>
      </c>
      <c r="F4251" s="156" t="n">
        <v>626833</v>
      </c>
      <c r="G4251" s="157" t="n">
        <v>173.4</v>
      </c>
      <c r="H4251" s="156" t="n">
        <v>3326</v>
      </c>
    </row>
    <row r="4252" ht="36" customHeight="1" s="113">
      <c r="A4252" s="158" t="n">
        <v>46193</v>
      </c>
      <c r="B4252" s="156" t="inlineStr">
        <is>
          <t>M010</t>
        </is>
      </c>
      <c r="C4252" s="156" t="inlineStr">
        <is>
          <t>BAYRAKLI</t>
        </is>
      </c>
      <c r="D4252" s="156" t="inlineStr">
        <is>
          <t>DERYA YARDIMCI</t>
        </is>
      </c>
      <c r="E4252" s="156" t="n">
        <v>4536</v>
      </c>
      <c r="F4252" s="156" t="n">
        <v>1081022</v>
      </c>
      <c r="G4252" s="157" t="n">
        <v>238.32</v>
      </c>
      <c r="H4252" s="156" t="n">
        <v>4865</v>
      </c>
    </row>
    <row r="4253" ht="27.75" customHeight="1" s="113">
      <c r="A4253" s="158" t="n">
        <v>46193</v>
      </c>
      <c r="B4253" s="156" t="inlineStr">
        <is>
          <t>M011</t>
        </is>
      </c>
      <c r="C4253" s="156" t="inlineStr">
        <is>
          <t>BOZYAKA</t>
        </is>
      </c>
      <c r="D4253" s="156" t="inlineStr">
        <is>
          <t>ERTAN TEKİ</t>
        </is>
      </c>
      <c r="E4253" s="156" t="n">
        <v>2781</v>
      </c>
      <c r="F4253" s="156" t="n">
        <v>1264652</v>
      </c>
      <c r="G4253" s="157" t="n">
        <v>454.75</v>
      </c>
      <c r="H4253" s="156" t="n">
        <v>2720</v>
      </c>
    </row>
    <row r="4254" ht="24" customHeight="1" s="113">
      <c r="A4254" s="158" t="n">
        <v>46193</v>
      </c>
      <c r="B4254" s="156" t="inlineStr">
        <is>
          <t>M012</t>
        </is>
      </c>
      <c r="C4254" s="156" t="inlineStr">
        <is>
          <t xml:space="preserve">BUCA </t>
        </is>
      </c>
      <c r="D4254" s="156" t="inlineStr">
        <is>
          <t>DERYA YARDIMCI</t>
        </is>
      </c>
      <c r="E4254" s="156" t="n">
        <v>1515</v>
      </c>
      <c r="F4254" s="156" t="n">
        <v>586612</v>
      </c>
      <c r="G4254" s="157" t="n">
        <v>387.2</v>
      </c>
      <c r="H4254" s="156" t="n">
        <v>1463</v>
      </c>
    </row>
    <row r="4255" ht="36" customHeight="1" s="113">
      <c r="A4255" s="158" t="n">
        <v>46193</v>
      </c>
      <c r="B4255" s="156" t="inlineStr">
        <is>
          <t>M013</t>
        </is>
      </c>
      <c r="C4255" s="156" t="inlineStr">
        <is>
          <t>DEDEBAŞI</t>
        </is>
      </c>
      <c r="D4255" s="156" t="inlineStr">
        <is>
          <t>DERYA YARDIMCI</t>
        </is>
      </c>
      <c r="E4255" s="156" t="n">
        <v>3092</v>
      </c>
      <c r="F4255" s="156" t="n">
        <v>1442224</v>
      </c>
      <c r="G4255" s="157" t="n">
        <v>466.44</v>
      </c>
      <c r="H4255" s="156" t="n">
        <v>3110</v>
      </c>
    </row>
    <row r="4256" ht="24" customHeight="1" s="113">
      <c r="A4256" s="158" t="n">
        <v>46193</v>
      </c>
      <c r="B4256" s="156" t="inlineStr">
        <is>
          <t>M014</t>
        </is>
      </c>
      <c r="C4256" s="156" t="inlineStr">
        <is>
          <t>ESKİİZMİR</t>
        </is>
      </c>
      <c r="D4256" s="156" t="inlineStr">
        <is>
          <t>ERTAN TEKİ</t>
        </is>
      </c>
      <c r="E4256" s="156" t="n">
        <v>2807</v>
      </c>
      <c r="F4256" s="156" t="n">
        <v>1237125</v>
      </c>
      <c r="G4256" s="157" t="n">
        <v>440.73</v>
      </c>
      <c r="H4256" s="156" t="n">
        <v>2876</v>
      </c>
    </row>
    <row r="4257" ht="24" customHeight="1" s="113">
      <c r="A4257" s="158" t="n">
        <v>46193</v>
      </c>
      <c r="B4257" s="156" t="inlineStr">
        <is>
          <t>M015</t>
        </is>
      </c>
      <c r="C4257" s="156" t="inlineStr">
        <is>
          <t>GAZİEMİR-1</t>
        </is>
      </c>
      <c r="D4257" s="156" t="inlineStr">
        <is>
          <t>ALİ ÇELİK</t>
        </is>
      </c>
      <c r="E4257" s="156" t="n">
        <v>2163</v>
      </c>
      <c r="F4257" s="156" t="n">
        <v>799748</v>
      </c>
      <c r="G4257" s="157" t="n">
        <v>369.74</v>
      </c>
      <c r="H4257" s="156" t="n">
        <v>2091</v>
      </c>
    </row>
    <row r="4258" ht="48" customHeight="1" s="113">
      <c r="A4258" s="158" t="n">
        <v>46193</v>
      </c>
      <c r="B4258" s="156" t="inlineStr">
        <is>
          <t>M016</t>
        </is>
      </c>
      <c r="C4258" s="156" t="inlineStr">
        <is>
          <t>GAZİEMİR-2</t>
        </is>
      </c>
      <c r="D4258" s="156" t="inlineStr">
        <is>
          <t>ALİ ÇELİK</t>
        </is>
      </c>
      <c r="E4258" s="156" t="n">
        <v>4230</v>
      </c>
      <c r="F4258" s="156" t="n">
        <v>1600059</v>
      </c>
      <c r="G4258" s="157" t="n">
        <v>378.26</v>
      </c>
      <c r="H4258" s="156" t="n">
        <v>4312</v>
      </c>
    </row>
    <row r="4259" ht="48" customHeight="1" s="113">
      <c r="A4259" s="158" t="n">
        <v>46193</v>
      </c>
      <c r="B4259" s="156" t="inlineStr">
        <is>
          <t>M017</t>
        </is>
      </c>
      <c r="C4259" s="156" t="inlineStr">
        <is>
          <t>GAZİEMİR-3</t>
        </is>
      </c>
      <c r="D4259" s="156" t="inlineStr">
        <is>
          <t>ALİ ÇELİK</t>
        </is>
      </c>
      <c r="E4259" s="156" t="n">
        <v>2338</v>
      </c>
      <c r="F4259" s="156" t="n">
        <v>714462</v>
      </c>
      <c r="G4259" s="157" t="n">
        <v>305.59</v>
      </c>
      <c r="H4259" s="156" t="n">
        <v>2343</v>
      </c>
    </row>
    <row r="4260" ht="48" customHeight="1" s="113">
      <c r="A4260" s="158" t="n">
        <v>46193</v>
      </c>
      <c r="B4260" s="156" t="inlineStr">
        <is>
          <t>M018</t>
        </is>
      </c>
      <c r="C4260" s="156" t="inlineStr">
        <is>
          <t>GAZİEMİR-4</t>
        </is>
      </c>
      <c r="D4260" s="156" t="inlineStr">
        <is>
          <t>ALİ ÇELİK</t>
        </is>
      </c>
      <c r="E4260" s="156" t="n">
        <v>2014</v>
      </c>
      <c r="F4260" s="156" t="n">
        <v>875825</v>
      </c>
      <c r="G4260" s="157" t="n">
        <v>434.87</v>
      </c>
      <c r="H4260" s="156" t="n">
        <v>1830</v>
      </c>
    </row>
    <row r="4261" ht="48" customHeight="1" s="113">
      <c r="A4261" s="158" t="n">
        <v>46193</v>
      </c>
      <c r="B4261" s="156" t="inlineStr">
        <is>
          <t>M019</t>
        </is>
      </c>
      <c r="C4261" s="156" t="inlineStr">
        <is>
          <t>GAZİEMİR-5</t>
        </is>
      </c>
      <c r="D4261" s="156" t="inlineStr">
        <is>
          <t>ALİ ÇELİK</t>
        </is>
      </c>
      <c r="E4261" s="156" t="n">
        <v>2811</v>
      </c>
      <c r="F4261" s="156" t="n">
        <v>668138</v>
      </c>
      <c r="G4261" s="157" t="n">
        <v>237.69</v>
      </c>
      <c r="H4261" s="156" t="n">
        <v>2853</v>
      </c>
    </row>
    <row r="4262" ht="48" customHeight="1" s="113">
      <c r="A4262" s="158" t="n">
        <v>46193</v>
      </c>
      <c r="B4262" s="156" t="inlineStr">
        <is>
          <t>M020</t>
        </is>
      </c>
      <c r="C4262" s="156" t="inlineStr">
        <is>
          <t>GAZİEMİR-6</t>
        </is>
      </c>
      <c r="D4262" s="156" t="inlineStr">
        <is>
          <t>ALİ ÇELİK</t>
        </is>
      </c>
      <c r="E4262" s="156" t="n">
        <v>945</v>
      </c>
      <c r="F4262" s="156" t="n">
        <v>345539</v>
      </c>
      <c r="G4262" s="157" t="n">
        <v>365.65</v>
      </c>
      <c r="H4262" s="156" t="n">
        <v>1015</v>
      </c>
    </row>
    <row r="4263" ht="24" customHeight="1" s="113">
      <c r="A4263" s="158" t="n">
        <v>46193</v>
      </c>
      <c r="B4263" s="156" t="inlineStr">
        <is>
          <t>M021</t>
        </is>
      </c>
      <c r="C4263" s="156" t="inlineStr">
        <is>
          <t>GAZİEMİR-7</t>
        </is>
      </c>
      <c r="D4263" s="156" t="inlineStr">
        <is>
          <t>ALİ ÇELİK</t>
        </is>
      </c>
      <c r="E4263" s="156" t="n">
        <v>4791</v>
      </c>
      <c r="F4263" s="156" t="n">
        <v>1520905</v>
      </c>
      <c r="G4263" s="157" t="n">
        <v>317.45</v>
      </c>
      <c r="H4263" s="156" t="n">
        <v>4809</v>
      </c>
    </row>
    <row r="4264" ht="36" customHeight="1" s="113">
      <c r="A4264" s="158" t="n">
        <v>46193</v>
      </c>
      <c r="B4264" s="156" t="inlineStr">
        <is>
          <t>M022</t>
        </is>
      </c>
      <c r="C4264" s="156" t="inlineStr">
        <is>
          <t>GEDİZ</t>
        </is>
      </c>
      <c r="D4264" s="156" t="inlineStr">
        <is>
          <t>DERYA YARDIMCI</t>
        </is>
      </c>
      <c r="E4264" s="156" t="n">
        <v>1311</v>
      </c>
      <c r="F4264" s="156" t="n">
        <v>472980</v>
      </c>
      <c r="G4264" s="157" t="n">
        <v>360.78</v>
      </c>
      <c r="H4264" s="156" t="n">
        <v>1259</v>
      </c>
    </row>
    <row r="4265" ht="24" customHeight="1" s="113">
      <c r="A4265" s="158" t="n">
        <v>46193</v>
      </c>
      <c r="B4265" s="156" t="inlineStr">
        <is>
          <t>M023</t>
        </is>
      </c>
      <c r="C4265" s="156" t="inlineStr">
        <is>
          <t>GÖZTEPE</t>
        </is>
      </c>
      <c r="D4265" s="156" t="inlineStr">
        <is>
          <t>ERTAN TEKİ</t>
        </is>
      </c>
      <c r="E4265" s="156" t="n">
        <v>4411</v>
      </c>
      <c r="F4265" s="156" t="n">
        <v>1344259</v>
      </c>
      <c r="G4265" s="157" t="n">
        <v>304.75</v>
      </c>
      <c r="H4265" s="156" t="n">
        <v>4198</v>
      </c>
    </row>
    <row r="4266" ht="36" customHeight="1" s="113">
      <c r="A4266" s="158" t="n">
        <v>46193</v>
      </c>
      <c r="B4266" s="156" t="inlineStr">
        <is>
          <t>M024</t>
        </is>
      </c>
      <c r="C4266" s="156" t="inlineStr">
        <is>
          <t>GÜMÜŞPALA</t>
        </is>
      </c>
      <c r="D4266" s="156" t="inlineStr">
        <is>
          <t>DERYA YARDIMCI</t>
        </is>
      </c>
      <c r="E4266" s="156" t="n">
        <v>5151</v>
      </c>
      <c r="F4266" s="156" t="n">
        <v>2526730</v>
      </c>
      <c r="G4266" s="157" t="n">
        <v>490.53</v>
      </c>
      <c r="H4266" s="156" t="n">
        <v>4967</v>
      </c>
    </row>
    <row r="4267" ht="24" customHeight="1" s="113">
      <c r="A4267" s="158" t="n">
        <v>46193</v>
      </c>
      <c r="B4267" s="156" t="inlineStr">
        <is>
          <t>M025</t>
        </is>
      </c>
      <c r="C4267" s="156" t="inlineStr">
        <is>
          <t>HAL DEPO</t>
        </is>
      </c>
      <c r="D4267" s="156" t="inlineStr">
        <is>
          <t>HALİT BAŞDAŞ</t>
        </is>
      </c>
      <c r="E4267" s="156" t="n">
        <v>0</v>
      </c>
      <c r="F4267" s="156" t="n">
        <v>0</v>
      </c>
      <c r="G4267" s="156" t="n">
        <v>0</v>
      </c>
      <c r="H4267" s="156" t="n">
        <v>0</v>
      </c>
    </row>
    <row r="4268" ht="36" customHeight="1" s="113">
      <c r="A4268" s="158" t="n">
        <v>46193</v>
      </c>
      <c r="B4268" s="156" t="inlineStr">
        <is>
          <t>M026</t>
        </is>
      </c>
      <c r="C4268" s="156" t="inlineStr">
        <is>
          <t>HARMANDALI</t>
        </is>
      </c>
      <c r="D4268" s="156" t="inlineStr">
        <is>
          <t>DERYA YARDIMCI</t>
        </is>
      </c>
      <c r="E4268" s="156" t="n">
        <v>3850</v>
      </c>
      <c r="F4268" s="156" t="n">
        <v>1452199</v>
      </c>
      <c r="G4268" s="157" t="n">
        <v>377.19</v>
      </c>
      <c r="H4268" s="156" t="n">
        <v>4143</v>
      </c>
    </row>
    <row r="4269" ht="48" customHeight="1" s="113">
      <c r="A4269" s="158" t="n">
        <v>46193</v>
      </c>
      <c r="B4269" s="156" t="inlineStr">
        <is>
          <t>M027</t>
        </is>
      </c>
      <c r="C4269" s="156" t="inlineStr">
        <is>
          <t>HATAY</t>
        </is>
      </c>
      <c r="D4269" s="156" t="inlineStr">
        <is>
          <t>ERTAN TEKİ</t>
        </is>
      </c>
      <c r="E4269" s="156" t="n">
        <v>5365</v>
      </c>
      <c r="F4269" s="156" t="n">
        <v>1730891</v>
      </c>
      <c r="G4269" s="157" t="n">
        <v>322.63</v>
      </c>
      <c r="H4269" s="156" t="n">
        <v>5003</v>
      </c>
    </row>
    <row r="4270" ht="24" customHeight="1" s="113">
      <c r="A4270" s="158" t="n">
        <v>46193</v>
      </c>
      <c r="B4270" s="156" t="inlineStr">
        <is>
          <t>M028</t>
        </is>
      </c>
      <c r="C4270" s="156" t="inlineStr">
        <is>
          <t>KARŞIYAKA-1</t>
        </is>
      </c>
      <c r="D4270" s="156" t="inlineStr">
        <is>
          <t>DERYA YARDIMCI</t>
        </is>
      </c>
      <c r="E4270" s="156" t="n">
        <v>3656</v>
      </c>
      <c r="F4270" s="156" t="n">
        <v>1484388</v>
      </c>
      <c r="G4270" s="157" t="n">
        <v>406.01</v>
      </c>
      <c r="H4270" s="156" t="n">
        <v>3626</v>
      </c>
    </row>
    <row r="4271" ht="24" customHeight="1" s="113">
      <c r="A4271" s="158" t="n">
        <v>46193</v>
      </c>
      <c r="B4271" s="156" t="inlineStr">
        <is>
          <t>M029</t>
        </is>
      </c>
      <c r="C4271" s="156" t="inlineStr">
        <is>
          <t>KARŞIYAKA-2</t>
        </is>
      </c>
      <c r="D4271" s="156" t="inlineStr">
        <is>
          <t>DERYA YARDIMCI</t>
        </is>
      </c>
      <c r="E4271" s="156" t="n">
        <v>1315</v>
      </c>
      <c r="F4271" s="156" t="n">
        <v>372214</v>
      </c>
      <c r="G4271" s="157" t="n">
        <v>283.05</v>
      </c>
      <c r="H4271" s="156" t="n">
        <v>1310</v>
      </c>
    </row>
    <row r="4272" ht="36" customHeight="1" s="113">
      <c r="A4272" s="158" t="n">
        <v>46193</v>
      </c>
      <c r="B4272" s="156" t="inlineStr">
        <is>
          <t>M030</t>
        </is>
      </c>
      <c r="C4272" s="156" t="inlineStr">
        <is>
          <t>MANAVKUYU</t>
        </is>
      </c>
      <c r="D4272" s="156" t="inlineStr">
        <is>
          <t>DERYA YARDIMCI</t>
        </is>
      </c>
      <c r="E4272" s="156" t="n">
        <v>2318</v>
      </c>
      <c r="F4272" s="156" t="n">
        <v>564861</v>
      </c>
      <c r="G4272" s="157" t="n">
        <v>243.68</v>
      </c>
      <c r="H4272" s="156" t="n">
        <v>2416</v>
      </c>
    </row>
    <row r="4273" ht="36" customHeight="1" s="113">
      <c r="A4273" s="158" t="n">
        <v>46193</v>
      </c>
      <c r="B4273" s="156" t="inlineStr">
        <is>
          <t>M031</t>
        </is>
      </c>
      <c r="C4273" s="156" t="inlineStr">
        <is>
          <t>MENDERES</t>
        </is>
      </c>
      <c r="D4273" s="156" t="inlineStr">
        <is>
          <t>CÜNEYT ÇIKRIKÇI - AYŞE AVCU</t>
        </is>
      </c>
      <c r="E4273" s="156" t="n">
        <v>4049</v>
      </c>
      <c r="F4273" s="156" t="n">
        <v>832126</v>
      </c>
      <c r="G4273" s="157" t="n">
        <v>205.51</v>
      </c>
      <c r="H4273" s="156" t="n">
        <v>4047</v>
      </c>
    </row>
    <row r="4274" ht="24" customHeight="1" s="113">
      <c r="A4274" s="158" t="n">
        <v>46193</v>
      </c>
      <c r="B4274" s="156" t="inlineStr">
        <is>
          <t>M032</t>
        </is>
      </c>
      <c r="C4274" s="156" t="inlineStr">
        <is>
          <t>MENDERES DEPO</t>
        </is>
      </c>
      <c r="D4274" s="156" t="inlineStr">
        <is>
          <t>AYHAN DAŞDEMİR</t>
        </is>
      </c>
      <c r="E4274" s="156" t="n">
        <v>0</v>
      </c>
      <c r="F4274" s="156" t="n">
        <v>0</v>
      </c>
      <c r="G4274" s="156" t="n">
        <v>0</v>
      </c>
      <c r="H4274" s="156" t="n">
        <v>0</v>
      </c>
    </row>
    <row r="4275" ht="24" customHeight="1" s="113">
      <c r="A4275" s="158" t="n">
        <v>46193</v>
      </c>
      <c r="B4275" s="156" t="inlineStr">
        <is>
          <t>M033</t>
        </is>
      </c>
      <c r="C4275" s="156" t="inlineStr">
        <is>
          <t>MERKEZ</t>
        </is>
      </c>
      <c r="D4275" s="156" t="inlineStr">
        <is>
          <t>GENEL MÜDÜR</t>
        </is>
      </c>
      <c r="E4275" s="156" t="n">
        <v>0</v>
      </c>
      <c r="F4275" s="156" t="n">
        <v>0</v>
      </c>
      <c r="G4275" s="156" t="n">
        <v>0</v>
      </c>
      <c r="H4275" s="156" t="n">
        <v>0</v>
      </c>
    </row>
    <row r="4276" ht="24" customHeight="1" s="113">
      <c r="A4276" s="158" t="n">
        <v>46193</v>
      </c>
      <c r="B4276" s="156" t="inlineStr">
        <is>
          <t>M034</t>
        </is>
      </c>
      <c r="C4276" s="156" t="inlineStr">
        <is>
          <t>NARLIDERE</t>
        </is>
      </c>
      <c r="D4276" s="156" t="inlineStr">
        <is>
          <t>ERTAN TEKİ</t>
        </is>
      </c>
      <c r="E4276" s="156" t="n">
        <v>3511</v>
      </c>
      <c r="F4276" s="156" t="n">
        <v>855708</v>
      </c>
      <c r="G4276" s="157" t="n">
        <v>243.72</v>
      </c>
      <c r="H4276" s="156" t="n">
        <v>3662</v>
      </c>
    </row>
    <row r="4277" ht="41.25" customHeight="1" s="113">
      <c r="A4277" s="158" t="n">
        <v>46193</v>
      </c>
      <c r="B4277" s="156" t="inlineStr">
        <is>
          <t>M035</t>
        </is>
      </c>
      <c r="C4277" s="156" t="inlineStr">
        <is>
          <t>OSMANGAZİ</t>
        </is>
      </c>
      <c r="D4277" s="156" t="inlineStr">
        <is>
          <t>DERYA YARDIMCI</t>
        </is>
      </c>
      <c r="E4277" s="156" t="n">
        <v>4187</v>
      </c>
      <c r="F4277" s="156" t="n">
        <v>1394646</v>
      </c>
      <c r="G4277" s="157" t="n">
        <v>333.09</v>
      </c>
      <c r="H4277" s="156" t="n">
        <v>4086</v>
      </c>
    </row>
    <row r="4278" ht="24" customHeight="1" s="113">
      <c r="A4278" s="158" t="n">
        <v>46193</v>
      </c>
      <c r="B4278" s="156" t="inlineStr">
        <is>
          <t>M036</t>
        </is>
      </c>
      <c r="C4278" s="156" t="inlineStr">
        <is>
          <t>POLİGON</t>
        </is>
      </c>
      <c r="D4278" s="156" t="inlineStr">
        <is>
          <t>ERTAN TEKİ</t>
        </is>
      </c>
      <c r="E4278" s="156" t="n">
        <v>2019</v>
      </c>
      <c r="F4278" s="156" t="n">
        <v>449908</v>
      </c>
      <c r="G4278" s="157" t="n">
        <v>222.84</v>
      </c>
      <c r="H4278" s="156" t="n">
        <v>1903</v>
      </c>
    </row>
    <row r="4279" ht="48" customHeight="1" s="113">
      <c r="A4279" s="158" t="n">
        <v>46193</v>
      </c>
      <c r="B4279" s="156" t="inlineStr">
        <is>
          <t>M037</t>
        </is>
      </c>
      <c r="C4279" s="156" t="inlineStr">
        <is>
          <t>SEFERİHİSAR</t>
        </is>
      </c>
      <c r="D4279" s="156" t="inlineStr">
        <is>
          <t>ERTAN TEKİ</t>
        </is>
      </c>
      <c r="E4279" s="156" t="n">
        <v>5449</v>
      </c>
      <c r="F4279" s="156" t="n">
        <v>2048282</v>
      </c>
      <c r="G4279" s="157" t="n">
        <v>375.9</v>
      </c>
      <c r="H4279" s="156" t="n">
        <v>5191</v>
      </c>
    </row>
    <row r="4280" ht="48" customHeight="1" s="113">
      <c r="A4280" s="158" t="n">
        <v>46193</v>
      </c>
      <c r="B4280" s="156" t="inlineStr">
        <is>
          <t>M038</t>
        </is>
      </c>
      <c r="C4280" s="156" t="inlineStr">
        <is>
          <t>TORBALI 1</t>
        </is>
      </c>
      <c r="D4280" s="156" t="inlineStr">
        <is>
          <t>CÜNEYT ÇIKRIKÇI - AYŞE AVCU</t>
        </is>
      </c>
      <c r="E4280" s="156" t="n">
        <v>3036</v>
      </c>
      <c r="F4280" s="156" t="n">
        <v>1680426</v>
      </c>
      <c r="G4280" s="157" t="n">
        <v>553.5</v>
      </c>
      <c r="H4280" s="156" t="n">
        <v>3149</v>
      </c>
    </row>
    <row r="4281" ht="48" customHeight="1" s="113">
      <c r="A4281" s="158" t="n">
        <v>46193</v>
      </c>
      <c r="B4281" s="156" t="inlineStr">
        <is>
          <t>M039</t>
        </is>
      </c>
      <c r="C4281" s="156" t="inlineStr">
        <is>
          <t>TORBALI 2</t>
        </is>
      </c>
      <c r="D4281" s="156" t="inlineStr">
        <is>
          <t>CÜNEYT ÇIKRIKÇI - AYŞE AVCU</t>
        </is>
      </c>
      <c r="E4281" s="156" t="n">
        <v>3769</v>
      </c>
      <c r="F4281" s="156" t="n">
        <v>1094525</v>
      </c>
      <c r="G4281" s="157" t="n">
        <v>290.4</v>
      </c>
      <c r="H4281" s="156" t="n">
        <v>3591</v>
      </c>
    </row>
    <row r="4282" ht="48" customHeight="1" s="113">
      <c r="A4282" s="158" t="n">
        <v>46193</v>
      </c>
      <c r="B4282" s="156" t="inlineStr">
        <is>
          <t>M040</t>
        </is>
      </c>
      <c r="C4282" s="156" t="inlineStr">
        <is>
          <t>TORBALI 3</t>
        </is>
      </c>
      <c r="D4282" s="156" t="inlineStr">
        <is>
          <t>CÜNEYT ÇIKRIKÇI - AYŞE AVCU</t>
        </is>
      </c>
      <c r="E4282" s="156" t="n">
        <v>3436</v>
      </c>
      <c r="F4282" s="156" t="n">
        <v>1108914</v>
      </c>
      <c r="G4282" s="157" t="n">
        <v>322.73</v>
      </c>
      <c r="H4282" s="156" t="n">
        <v>3112</v>
      </c>
    </row>
    <row r="4283" ht="48" customHeight="1" s="113">
      <c r="A4283" s="158" t="n">
        <v>46193</v>
      </c>
      <c r="B4283" s="156" t="inlineStr">
        <is>
          <t>M041</t>
        </is>
      </c>
      <c r="C4283" s="156" t="inlineStr">
        <is>
          <t>TORBALI 4</t>
        </is>
      </c>
      <c r="D4283" s="156" t="inlineStr">
        <is>
          <t>CÜNEYT ÇIKRIKÇI - AYŞE AVCU</t>
        </is>
      </c>
      <c r="E4283" s="156" t="n">
        <v>5098</v>
      </c>
      <c r="F4283" s="156" t="n">
        <v>2695562</v>
      </c>
      <c r="G4283" s="157" t="n">
        <v>528.75</v>
      </c>
      <c r="H4283" s="156" t="n">
        <v>4772</v>
      </c>
    </row>
    <row r="4284" ht="48" customHeight="1" s="113">
      <c r="A4284" s="158" t="n">
        <v>46193</v>
      </c>
      <c r="B4284" s="156" t="inlineStr">
        <is>
          <t>M042</t>
        </is>
      </c>
      <c r="C4284" s="156" t="inlineStr">
        <is>
          <t>TORBALI 5</t>
        </is>
      </c>
      <c r="D4284" s="156" t="inlineStr">
        <is>
          <t>CÜNEYT ÇIKRIKÇI - AYŞE AVCU</t>
        </is>
      </c>
      <c r="E4284" s="156" t="n">
        <v>5792</v>
      </c>
      <c r="F4284" s="156" t="n">
        <v>1851823</v>
      </c>
      <c r="G4284" s="157" t="n">
        <v>319.72</v>
      </c>
      <c r="H4284" s="156" t="n">
        <v>6076</v>
      </c>
    </row>
    <row r="4285" ht="48" customHeight="1" s="113">
      <c r="A4285" s="158" t="n">
        <v>46193</v>
      </c>
      <c r="B4285" s="156" t="inlineStr">
        <is>
          <t>M043</t>
        </is>
      </c>
      <c r="C4285" s="156" t="inlineStr">
        <is>
          <t>YAPICIOĞLU</t>
        </is>
      </c>
      <c r="D4285" s="156" t="inlineStr">
        <is>
          <t>ERTAN TEKİ</t>
        </is>
      </c>
      <c r="E4285" s="156" t="n">
        <v>2176</v>
      </c>
      <c r="F4285" s="156" t="n">
        <v>981603</v>
      </c>
      <c r="G4285" s="157" t="n">
        <v>451.1</v>
      </c>
      <c r="H4285" s="156" t="n">
        <v>1980</v>
      </c>
    </row>
    <row r="4286" ht="24" customHeight="1" s="113">
      <c r="A4286" s="158" t="n">
        <v>46193</v>
      </c>
      <c r="B4286" s="156" t="inlineStr">
        <is>
          <t>M044</t>
        </is>
      </c>
      <c r="C4286" s="156" t="inlineStr">
        <is>
          <t>YEŞİLOVA</t>
        </is>
      </c>
      <c r="D4286" s="156" t="inlineStr">
        <is>
          <t>DERYA YARDIMCI</t>
        </is>
      </c>
      <c r="E4286" s="156" t="n">
        <v>856</v>
      </c>
      <c r="F4286" s="156" t="n">
        <v>167540</v>
      </c>
      <c r="G4286" s="157" t="n">
        <v>195.72</v>
      </c>
      <c r="H4286" s="156" t="n">
        <v>889</v>
      </c>
    </row>
    <row r="4287" ht="36" customHeight="1" s="113">
      <c r="A4287" s="158" t="n">
        <v>46193</v>
      </c>
      <c r="B4287" s="156" t="inlineStr">
        <is>
          <t>M045</t>
        </is>
      </c>
      <c r="C4287" s="156" t="inlineStr">
        <is>
          <t>Z1  ET DEPO</t>
        </is>
      </c>
      <c r="D4287" s="156" t="inlineStr">
        <is>
          <t>FARUK MALKOÇ</t>
        </is>
      </c>
      <c r="E4287" s="156" t="n">
        <v>0</v>
      </c>
      <c r="F4287" s="156" t="n">
        <v>0</v>
      </c>
      <c r="G4287" s="156" t="n">
        <v>0</v>
      </c>
      <c r="H4287" s="156" t="n">
        <v>0</v>
      </c>
    </row>
    <row r="4288" ht="24" customHeight="1" s="113">
      <c r="A4288" s="158" t="n">
        <v>46193</v>
      </c>
      <c r="B4288" s="156" t="inlineStr">
        <is>
          <t>M046</t>
        </is>
      </c>
      <c r="C4288" s="156" t="inlineStr">
        <is>
          <t>ÇAMDİBİ</t>
        </is>
      </c>
      <c r="D4288" s="156" t="inlineStr">
        <is>
          <t>DERYA YARDIMCI</t>
        </is>
      </c>
      <c r="E4288" s="156" t="n">
        <v>3465</v>
      </c>
      <c r="F4288" s="156" t="n">
        <v>728280</v>
      </c>
      <c r="G4288" s="157" t="n">
        <v>210.18</v>
      </c>
      <c r="H4288" s="156" t="n">
        <v>3610</v>
      </c>
    </row>
    <row r="4289" ht="36" customHeight="1" s="113">
      <c r="A4289" s="158" t="n">
        <v>46193</v>
      </c>
      <c r="B4289" s="156" t="inlineStr">
        <is>
          <t>M047</t>
        </is>
      </c>
      <c r="C4289" s="156" t="inlineStr">
        <is>
          <t>ÇİFTLİK</t>
        </is>
      </c>
      <c r="D4289" s="156" t="inlineStr">
        <is>
          <t>CEBRAİL ÇİÇEK</t>
        </is>
      </c>
      <c r="E4289" s="156" t="n">
        <v>0</v>
      </c>
      <c r="F4289" s="156" t="n">
        <v>0</v>
      </c>
      <c r="G4289" s="156" t="n">
        <v>0</v>
      </c>
      <c r="H4289" s="156" t="n">
        <v>0</v>
      </c>
    </row>
    <row r="4290" ht="36" customHeight="1" s="113">
      <c r="A4290" s="158" t="n">
        <v>46193</v>
      </c>
      <c r="B4290" s="156" t="inlineStr">
        <is>
          <t>M048</t>
        </is>
      </c>
      <c r="C4290" s="156" t="inlineStr">
        <is>
          <t>ÇİĞLİ</t>
        </is>
      </c>
      <c r="D4290" s="156" t="inlineStr">
        <is>
          <t>DERYA YARDIMCI</t>
        </is>
      </c>
      <c r="E4290" s="156" t="n">
        <v>3999</v>
      </c>
      <c r="F4290" s="156" t="n">
        <v>912757</v>
      </c>
      <c r="G4290" s="157" t="n">
        <v>228.25</v>
      </c>
      <c r="H4290" s="156" t="n">
        <v>3976</v>
      </c>
    </row>
    <row r="4291" ht="24" customHeight="1" s="113">
      <c r="A4291" s="158" t="n">
        <v>46193</v>
      </c>
      <c r="B4291" s="156" t="inlineStr">
        <is>
          <t>M049</t>
        </is>
      </c>
      <c r="C4291" s="156" t="inlineStr">
        <is>
          <t>ÖZDERE</t>
        </is>
      </c>
      <c r="D4291" s="156" t="inlineStr">
        <is>
          <t>CÜNEYT ÇIKRIKÇI - AYŞE AVCU</t>
        </is>
      </c>
      <c r="E4291" s="156" t="n">
        <v>1378</v>
      </c>
      <c r="F4291" s="156" t="n">
        <v>503348</v>
      </c>
      <c r="G4291" s="157" t="n">
        <v>365.27</v>
      </c>
      <c r="H4291" s="156" t="n">
        <v>1431</v>
      </c>
    </row>
    <row r="4292" ht="48" customHeight="1" s="113">
      <c r="A4292" s="158" t="n">
        <v>46193</v>
      </c>
      <c r="B4292" s="156" t="inlineStr">
        <is>
          <t>M050</t>
        </is>
      </c>
      <c r="C4292" s="156" t="inlineStr">
        <is>
          <t>İZMİRSPOR</t>
        </is>
      </c>
      <c r="D4292" s="156" t="inlineStr">
        <is>
          <t>ERTAN TEKİ</t>
        </is>
      </c>
      <c r="E4292" s="156" t="n">
        <v>5737</v>
      </c>
      <c r="F4292" s="156" t="n">
        <v>3297472</v>
      </c>
      <c r="G4292" s="157" t="n">
        <v>574.77</v>
      </c>
      <c r="H4292" s="156" t="n">
        <v>5758</v>
      </c>
    </row>
    <row r="4293" ht="48" customHeight="1" s="113">
      <c r="A4293" s="158" t="n">
        <v>46193</v>
      </c>
      <c r="B4293" s="156" t="inlineStr">
        <is>
          <t>M051</t>
        </is>
      </c>
      <c r="C4293" s="156" t="inlineStr">
        <is>
          <t>ŞİRİNYER</t>
        </is>
      </c>
      <c r="D4293" s="156" t="inlineStr">
        <is>
          <t>ERTAN TEKİ</t>
        </is>
      </c>
      <c r="E4293" s="156" t="n">
        <v>979</v>
      </c>
      <c r="F4293" s="156" t="n">
        <v>459633</v>
      </c>
      <c r="G4293" s="157" t="n">
        <v>469.49</v>
      </c>
      <c r="H4293" s="156" t="n">
        <v>999</v>
      </c>
    </row>
    <row r="4294" ht="48" customHeight="1" s="113">
      <c r="A4294" s="158" t="n">
        <v>46193</v>
      </c>
      <c r="B4294" s="156" t="inlineStr">
        <is>
          <t>M052</t>
        </is>
      </c>
      <c r="C4294" s="156" t="inlineStr">
        <is>
          <t>ŞİRİNYER 2</t>
        </is>
      </c>
      <c r="D4294" s="156" t="inlineStr">
        <is>
          <t>DERYA YARDIMCI</t>
        </is>
      </c>
      <c r="E4294" s="156" t="n">
        <v>2451</v>
      </c>
      <c r="F4294" s="156" t="n">
        <v>1068645</v>
      </c>
      <c r="G4294" s="157" t="n">
        <v>436</v>
      </c>
      <c r="H4294" s="156" t="n">
        <v>2308</v>
      </c>
    </row>
    <row r="4295" ht="48" customHeight="1" s="113">
      <c r="A4295" s="158" t="n">
        <v>46193</v>
      </c>
      <c r="B4295" s="156" t="inlineStr">
        <is>
          <t>M057</t>
        </is>
      </c>
      <c r="C4295" s="156" t="inlineStr">
        <is>
          <t>BUCA2</t>
        </is>
      </c>
      <c r="D4295" s="156" t="inlineStr">
        <is>
          <t>ERTAN TEKİ</t>
        </is>
      </c>
      <c r="E4295" s="156" t="n">
        <v>0</v>
      </c>
      <c r="F4295" s="156" t="n">
        <v>0</v>
      </c>
      <c r="G4295" s="156" t="n">
        <v>0</v>
      </c>
      <c r="H4295" s="156" t="n">
        <v>0</v>
      </c>
    </row>
    <row r="4296" ht="48" customHeight="1" s="113">
      <c r="A4296" s="158" t="n">
        <v>46194</v>
      </c>
      <c r="B4296" s="156" t="inlineStr">
        <is>
          <t>M001</t>
        </is>
      </c>
      <c r="C4296" s="156" t="inlineStr">
        <is>
          <t>AKEVLER</t>
        </is>
      </c>
      <c r="D4296" s="156" t="inlineStr">
        <is>
          <t>ERTAN TEKİ</t>
        </is>
      </c>
      <c r="E4296" s="156" t="n">
        <v>1325</v>
      </c>
      <c r="F4296" s="156" t="n">
        <v>441618</v>
      </c>
      <c r="G4296" s="157" t="n">
        <v>333.3</v>
      </c>
      <c r="H4296" s="156" t="n">
        <v>1346</v>
      </c>
    </row>
    <row r="4297" ht="48" customHeight="1" s="113">
      <c r="A4297" s="158" t="n">
        <v>46194</v>
      </c>
      <c r="B4297" s="156" t="inlineStr">
        <is>
          <t>M002</t>
        </is>
      </c>
      <c r="C4297" s="156" t="inlineStr">
        <is>
          <t>AYDIN EFELER</t>
        </is>
      </c>
      <c r="D4297" s="156" t="inlineStr">
        <is>
          <t>CÜNEYT ÇIKRIKÇI - AYŞE AVCU</t>
        </is>
      </c>
      <c r="E4297" s="156" t="n">
        <v>2778</v>
      </c>
      <c r="F4297" s="156" t="n">
        <v>1036797</v>
      </c>
      <c r="G4297" s="157" t="n">
        <v>373.22</v>
      </c>
      <c r="H4297" s="156" t="n">
        <v>2872</v>
      </c>
    </row>
    <row r="4298" ht="48" customHeight="1" s="113">
      <c r="A4298" s="158" t="n">
        <v>46194</v>
      </c>
      <c r="B4298" s="156" t="inlineStr">
        <is>
          <t>M003</t>
        </is>
      </c>
      <c r="C4298" s="156" t="inlineStr">
        <is>
          <t>AYDIN EFELER-2</t>
        </is>
      </c>
      <c r="D4298" s="156" t="inlineStr">
        <is>
          <t>CÜNEYT ÇIKRIKÇI - AYŞE AVCU</t>
        </is>
      </c>
      <c r="E4298" s="156" t="n">
        <v>1628</v>
      </c>
      <c r="F4298" s="156" t="n">
        <v>666622</v>
      </c>
      <c r="G4298" s="157" t="n">
        <v>409.47</v>
      </c>
      <c r="H4298" s="156" t="n">
        <v>1673</v>
      </c>
    </row>
    <row r="4299" ht="36" customHeight="1" s="113">
      <c r="A4299" s="158" t="n">
        <v>46194</v>
      </c>
      <c r="B4299" s="156" t="inlineStr">
        <is>
          <t>M004</t>
        </is>
      </c>
      <c r="C4299" s="156" t="inlineStr">
        <is>
          <t>AYDIN FATİH</t>
        </is>
      </c>
      <c r="D4299" s="156" t="inlineStr">
        <is>
          <t>CÜNEYT ÇIKRIKÇI - AYŞE AVCU</t>
        </is>
      </c>
      <c r="E4299" s="156" t="n">
        <v>1181</v>
      </c>
      <c r="F4299" s="156" t="n">
        <v>384418</v>
      </c>
      <c r="G4299" s="157" t="n">
        <v>325.5</v>
      </c>
      <c r="H4299" s="156" t="n">
        <v>1209</v>
      </c>
    </row>
    <row r="4300" ht="24" customHeight="1" s="113">
      <c r="A4300" s="158" t="n">
        <v>46194</v>
      </c>
      <c r="B4300" s="156" t="inlineStr">
        <is>
          <t>M005</t>
        </is>
      </c>
      <c r="C4300" s="156" t="inlineStr">
        <is>
          <t>AYDIN FATİH-2</t>
        </is>
      </c>
      <c r="D4300" s="156" t="inlineStr">
        <is>
          <t>CÜNEYT ÇIKRIKÇI - AYŞE AVCU</t>
        </is>
      </c>
      <c r="E4300" s="156" t="n">
        <v>1964</v>
      </c>
      <c r="F4300" s="156" t="n">
        <v>925190</v>
      </c>
      <c r="G4300" s="157" t="n">
        <v>471.07</v>
      </c>
      <c r="H4300" s="156" t="n">
        <v>1880</v>
      </c>
    </row>
    <row r="4301" ht="36" customHeight="1" s="113">
      <c r="A4301" s="158" t="n">
        <v>46194</v>
      </c>
      <c r="B4301" s="156" t="inlineStr">
        <is>
          <t>M006</t>
        </is>
      </c>
      <c r="C4301" s="156" t="inlineStr">
        <is>
          <t>AYDIN GİRNE</t>
        </is>
      </c>
      <c r="D4301" s="156" t="inlineStr">
        <is>
          <t>CÜNEYT ÇIKRIKÇI - AYŞE AVCU</t>
        </is>
      </c>
      <c r="E4301" s="156" t="n">
        <v>2211</v>
      </c>
      <c r="F4301" s="156" t="n">
        <v>637755</v>
      </c>
      <c r="G4301" s="157" t="n">
        <v>288.45</v>
      </c>
      <c r="H4301" s="156" t="n">
        <v>2353</v>
      </c>
    </row>
    <row r="4302" ht="24" customHeight="1" s="113">
      <c r="A4302" s="158" t="n">
        <v>46194</v>
      </c>
      <c r="B4302" s="156" t="inlineStr">
        <is>
          <t>M007</t>
        </is>
      </c>
      <c r="C4302" s="156" t="inlineStr">
        <is>
          <t>AYDIN MİMARSİNAN</t>
        </is>
      </c>
      <c r="D4302" s="156" t="inlineStr">
        <is>
          <t>CÜNEYT ÇIKRIKÇI - AYŞE AVCU</t>
        </is>
      </c>
      <c r="E4302" s="156" t="n">
        <v>5070</v>
      </c>
      <c r="F4302" s="156" t="n">
        <v>1253668</v>
      </c>
      <c r="G4302" s="157" t="n">
        <v>247.27</v>
      </c>
      <c r="H4302" s="156" t="n">
        <v>5182</v>
      </c>
    </row>
    <row r="4303" ht="36" customHeight="1" s="113">
      <c r="A4303" s="158" t="n">
        <v>46194</v>
      </c>
      <c r="B4303" s="156" t="inlineStr">
        <is>
          <t>M008</t>
        </is>
      </c>
      <c r="C4303" s="156" t="inlineStr">
        <is>
          <t>AYRANCILAR</t>
        </is>
      </c>
      <c r="D4303" s="156" t="inlineStr">
        <is>
          <t>CÜNEYT ÇIKRIKÇI - AYŞE AVCU</t>
        </is>
      </c>
      <c r="E4303" s="156" t="n">
        <v>3054</v>
      </c>
      <c r="F4303" s="156" t="n">
        <v>789871</v>
      </c>
      <c r="G4303" s="157" t="n">
        <v>258.63</v>
      </c>
      <c r="H4303" s="156" t="n">
        <v>3080</v>
      </c>
    </row>
    <row r="4304" ht="24" customHeight="1" s="113">
      <c r="A4304" s="158" t="n">
        <v>46194</v>
      </c>
      <c r="B4304" s="156" t="inlineStr">
        <is>
          <t>M009</t>
        </is>
      </c>
      <c r="C4304" s="156" t="inlineStr">
        <is>
          <t>BALÇOVA</t>
        </is>
      </c>
      <c r="D4304" s="156" t="inlineStr">
        <is>
          <t>ERTAN TEKİ</t>
        </is>
      </c>
      <c r="E4304" s="156" t="n">
        <v>2973</v>
      </c>
      <c r="F4304" s="156" t="n">
        <v>611473</v>
      </c>
      <c r="G4304" s="157" t="n">
        <v>205.68</v>
      </c>
      <c r="H4304" s="156" t="n">
        <v>2907</v>
      </c>
    </row>
    <row r="4305" ht="36" customHeight="1" s="113">
      <c r="A4305" s="158" t="n">
        <v>46194</v>
      </c>
      <c r="B4305" s="156" t="inlineStr">
        <is>
          <t>M010</t>
        </is>
      </c>
      <c r="C4305" s="156" t="inlineStr">
        <is>
          <t>BAYRAKLI</t>
        </is>
      </c>
      <c r="D4305" s="156" t="inlineStr">
        <is>
          <t>DERYA YARDIMCI</t>
        </is>
      </c>
      <c r="E4305" s="156" t="n">
        <v>3351</v>
      </c>
      <c r="F4305" s="156" t="n">
        <v>940014</v>
      </c>
      <c r="G4305" s="157" t="n">
        <v>280.52</v>
      </c>
      <c r="H4305" s="156" t="n">
        <v>3139</v>
      </c>
    </row>
    <row r="4306" ht="36" customHeight="1" s="113">
      <c r="A4306" s="158" t="n">
        <v>46194</v>
      </c>
      <c r="B4306" s="156" t="inlineStr">
        <is>
          <t>M011</t>
        </is>
      </c>
      <c r="C4306" s="156" t="inlineStr">
        <is>
          <t>BOZYAKA</t>
        </is>
      </c>
      <c r="D4306" s="156" t="inlineStr">
        <is>
          <t>ERTAN TEKİ</t>
        </is>
      </c>
      <c r="E4306" s="156" t="n">
        <v>3091</v>
      </c>
      <c r="F4306" s="156" t="n">
        <v>1397523</v>
      </c>
      <c r="G4306" s="157" t="n">
        <v>452.13</v>
      </c>
      <c r="H4306" s="156" t="n">
        <v>2828</v>
      </c>
    </row>
    <row r="4307" ht="36" customHeight="1" s="113">
      <c r="A4307" s="158" t="n">
        <v>46194</v>
      </c>
      <c r="B4307" s="156" t="inlineStr">
        <is>
          <t>M012</t>
        </is>
      </c>
      <c r="C4307" s="156" t="inlineStr">
        <is>
          <t xml:space="preserve">BUCA </t>
        </is>
      </c>
      <c r="D4307" s="156" t="inlineStr">
        <is>
          <t>DERYA YARDIMCI</t>
        </is>
      </c>
      <c r="E4307" s="156" t="n">
        <v>1067</v>
      </c>
      <c r="F4307" s="156" t="n">
        <v>513197</v>
      </c>
      <c r="G4307" s="157" t="n">
        <v>480.97</v>
      </c>
      <c r="H4307" s="156" t="n">
        <v>1054</v>
      </c>
    </row>
    <row r="4308" ht="48" customHeight="1" s="113">
      <c r="A4308" s="158" t="n">
        <v>46194</v>
      </c>
      <c r="B4308" s="156" t="inlineStr">
        <is>
          <t>M013</t>
        </is>
      </c>
      <c r="C4308" s="156" t="inlineStr">
        <is>
          <t>DEDEBAŞI</t>
        </is>
      </c>
      <c r="D4308" s="156" t="inlineStr">
        <is>
          <t>DERYA YARDIMCI</t>
        </is>
      </c>
      <c r="E4308" s="156" t="n">
        <v>3343</v>
      </c>
      <c r="F4308" s="156" t="n">
        <v>1487289</v>
      </c>
      <c r="G4308" s="157" t="n">
        <v>444.9</v>
      </c>
      <c r="H4308" s="156" t="n">
        <v>3447</v>
      </c>
    </row>
    <row r="4309" ht="36" customHeight="1" s="113">
      <c r="A4309" s="158" t="n">
        <v>46194</v>
      </c>
      <c r="B4309" s="156" t="inlineStr">
        <is>
          <t>M014</t>
        </is>
      </c>
      <c r="C4309" s="156" t="inlineStr">
        <is>
          <t>ESKİİZMİR</t>
        </is>
      </c>
      <c r="D4309" s="156" t="inlineStr">
        <is>
          <t>ERTAN TEKİ</t>
        </is>
      </c>
      <c r="E4309" s="156" t="n">
        <v>2500</v>
      </c>
      <c r="F4309" s="156" t="n">
        <v>1137859</v>
      </c>
      <c r="G4309" s="157" t="n">
        <v>455.14</v>
      </c>
      <c r="H4309" s="156" t="n">
        <v>2604</v>
      </c>
    </row>
    <row r="4310" ht="27.75" customHeight="1" s="113">
      <c r="A4310" s="158" t="n">
        <v>46194</v>
      </c>
      <c r="B4310" s="156" t="inlineStr">
        <is>
          <t>M015</t>
        </is>
      </c>
      <c r="C4310" s="156" t="inlineStr">
        <is>
          <t>GAZİEMİR-1</t>
        </is>
      </c>
      <c r="D4310" s="156" t="inlineStr">
        <is>
          <t>ALİ ÇELİK</t>
        </is>
      </c>
      <c r="E4310" s="156" t="n">
        <v>2841</v>
      </c>
      <c r="F4310" s="156" t="n">
        <v>1270565</v>
      </c>
      <c r="G4310" s="157" t="n">
        <v>447.22</v>
      </c>
      <c r="H4310" s="156" t="n">
        <v>3003</v>
      </c>
    </row>
    <row r="4311" ht="24" customHeight="1" s="113">
      <c r="A4311" s="158" t="n">
        <v>46194</v>
      </c>
      <c r="B4311" s="156" t="inlineStr">
        <is>
          <t>M016</t>
        </is>
      </c>
      <c r="C4311" s="156" t="inlineStr">
        <is>
          <t>GAZİEMİR-2</t>
        </is>
      </c>
      <c r="D4311" s="156" t="inlineStr">
        <is>
          <t>ALİ ÇELİK</t>
        </is>
      </c>
      <c r="E4311" s="156" t="n">
        <v>3733</v>
      </c>
      <c r="F4311" s="156" t="n">
        <v>1302831</v>
      </c>
      <c r="G4311" s="157" t="n">
        <v>349</v>
      </c>
      <c r="H4311" s="156" t="n">
        <v>3937</v>
      </c>
    </row>
    <row r="4312" ht="36" customHeight="1" s="113">
      <c r="A4312" s="158" t="n">
        <v>46194</v>
      </c>
      <c r="B4312" s="156" t="inlineStr">
        <is>
          <t>M017</t>
        </is>
      </c>
      <c r="C4312" s="156" t="inlineStr">
        <is>
          <t>GAZİEMİR-3</t>
        </is>
      </c>
      <c r="D4312" s="156" t="inlineStr">
        <is>
          <t>ALİ ÇELİK</t>
        </is>
      </c>
      <c r="E4312" s="156" t="n">
        <v>2529</v>
      </c>
      <c r="F4312" s="156" t="n">
        <v>788019</v>
      </c>
      <c r="G4312" s="157" t="n">
        <v>311.59</v>
      </c>
      <c r="H4312" s="156" t="n">
        <v>2356</v>
      </c>
    </row>
    <row r="4313" ht="24" customHeight="1" s="113">
      <c r="A4313" s="158" t="n">
        <v>46194</v>
      </c>
      <c r="B4313" s="156" t="inlineStr">
        <is>
          <t>M018</t>
        </is>
      </c>
      <c r="C4313" s="156" t="inlineStr">
        <is>
          <t>GAZİEMİR-4</t>
        </is>
      </c>
      <c r="D4313" s="156" t="inlineStr">
        <is>
          <t>ALİ ÇELİK</t>
        </is>
      </c>
      <c r="E4313" s="156" t="n">
        <v>2235</v>
      </c>
      <c r="F4313" s="156" t="n">
        <v>983135</v>
      </c>
      <c r="G4313" s="157" t="n">
        <v>439.88</v>
      </c>
      <c r="H4313" s="156" t="n">
        <v>2279</v>
      </c>
    </row>
    <row r="4314" ht="24" customHeight="1" s="113">
      <c r="A4314" s="158" t="n">
        <v>46194</v>
      </c>
      <c r="B4314" s="156" t="inlineStr">
        <is>
          <t>M019</t>
        </is>
      </c>
      <c r="C4314" s="156" t="inlineStr">
        <is>
          <t>GAZİEMİR-5</t>
        </is>
      </c>
      <c r="D4314" s="156" t="inlineStr">
        <is>
          <t>ALİ ÇELİK</t>
        </is>
      </c>
      <c r="E4314" s="156" t="n">
        <v>2154</v>
      </c>
      <c r="F4314" s="156" t="n">
        <v>508751</v>
      </c>
      <c r="G4314" s="157" t="n">
        <v>236.19</v>
      </c>
      <c r="H4314" s="156" t="n">
        <v>1952</v>
      </c>
    </row>
    <row r="4315" ht="48" customHeight="1" s="113">
      <c r="A4315" s="158" t="n">
        <v>46194</v>
      </c>
      <c r="B4315" s="156" t="inlineStr">
        <is>
          <t>M020</t>
        </is>
      </c>
      <c r="C4315" s="156" t="inlineStr">
        <is>
          <t>GAZİEMİR-6</t>
        </is>
      </c>
      <c r="D4315" s="156" t="inlineStr">
        <is>
          <t>ALİ ÇELİK</t>
        </is>
      </c>
      <c r="E4315" s="156" t="n">
        <v>1074</v>
      </c>
      <c r="F4315" s="156" t="n">
        <v>437545</v>
      </c>
      <c r="G4315" s="157" t="n">
        <v>407.4</v>
      </c>
      <c r="H4315" s="156" t="n">
        <v>1042</v>
      </c>
    </row>
    <row r="4316" ht="48" customHeight="1" s="113">
      <c r="A4316" s="158" t="n">
        <v>46194</v>
      </c>
      <c r="B4316" s="156" t="inlineStr">
        <is>
          <t>M021</t>
        </is>
      </c>
      <c r="C4316" s="156" t="inlineStr">
        <is>
          <t>GAZİEMİR-7</t>
        </is>
      </c>
      <c r="D4316" s="156" t="inlineStr">
        <is>
          <t>ALİ ÇELİK</t>
        </is>
      </c>
      <c r="E4316" s="156" t="n">
        <v>4662</v>
      </c>
      <c r="F4316" s="156" t="n">
        <v>1410293</v>
      </c>
      <c r="G4316" s="157" t="n">
        <v>302.51</v>
      </c>
      <c r="H4316" s="156" t="n">
        <v>4900</v>
      </c>
    </row>
    <row r="4317" ht="48" customHeight="1" s="113">
      <c r="A4317" s="158" t="n">
        <v>46194</v>
      </c>
      <c r="B4317" s="156" t="inlineStr">
        <is>
          <t>M022</t>
        </is>
      </c>
      <c r="C4317" s="156" t="inlineStr">
        <is>
          <t>GEDİZ</t>
        </is>
      </c>
      <c r="D4317" s="156" t="inlineStr">
        <is>
          <t>DERYA YARDIMCI</t>
        </is>
      </c>
      <c r="E4317" s="156" t="n">
        <v>1667</v>
      </c>
      <c r="F4317" s="156" t="n">
        <v>678528</v>
      </c>
      <c r="G4317" s="157" t="n">
        <v>407.04</v>
      </c>
      <c r="H4317" s="156" t="n">
        <v>1629</v>
      </c>
    </row>
    <row r="4318" ht="48" customHeight="1" s="113">
      <c r="A4318" s="158" t="n">
        <v>46194</v>
      </c>
      <c r="B4318" s="156" t="inlineStr">
        <is>
          <t>M023</t>
        </is>
      </c>
      <c r="C4318" s="156" t="inlineStr">
        <is>
          <t>GÖZTEPE</t>
        </is>
      </c>
      <c r="D4318" s="156" t="inlineStr">
        <is>
          <t>ERTAN TEKİ</t>
        </is>
      </c>
      <c r="E4318" s="156" t="n">
        <v>4488</v>
      </c>
      <c r="F4318" s="156" t="n">
        <v>1444288</v>
      </c>
      <c r="G4318" s="157" t="n">
        <v>321.81</v>
      </c>
      <c r="H4318" s="156" t="n">
        <v>4770</v>
      </c>
    </row>
    <row r="4319" ht="48" customHeight="1" s="113">
      <c r="A4319" s="158" t="n">
        <v>46194</v>
      </c>
      <c r="B4319" s="156" t="inlineStr">
        <is>
          <t>M024</t>
        </is>
      </c>
      <c r="C4319" s="156" t="inlineStr">
        <is>
          <t>GÜMÜŞPALA</t>
        </is>
      </c>
      <c r="D4319" s="156" t="inlineStr">
        <is>
          <t>DERYA YARDIMCI</t>
        </is>
      </c>
      <c r="E4319" s="156" t="n">
        <v>4248</v>
      </c>
      <c r="F4319" s="156" t="n">
        <v>2091819</v>
      </c>
      <c r="G4319" s="157" t="n">
        <v>492.42</v>
      </c>
      <c r="H4319" s="156" t="n">
        <v>4421</v>
      </c>
    </row>
    <row r="4320" ht="24" customHeight="1" s="113">
      <c r="A4320" s="158" t="n">
        <v>46194</v>
      </c>
      <c r="B4320" s="156" t="inlineStr">
        <is>
          <t>M025</t>
        </is>
      </c>
      <c r="C4320" s="156" t="inlineStr">
        <is>
          <t>HAL DEPO</t>
        </is>
      </c>
      <c r="D4320" s="156" t="inlineStr">
        <is>
          <t>HALİT BAŞDAŞ</t>
        </is>
      </c>
      <c r="E4320" s="156" t="n">
        <v>0</v>
      </c>
      <c r="F4320" s="156" t="n">
        <v>0</v>
      </c>
      <c r="G4320" s="156" t="n">
        <v>0</v>
      </c>
      <c r="H4320" s="156" t="n">
        <v>0</v>
      </c>
    </row>
    <row r="4321" ht="36" customHeight="1" s="113">
      <c r="A4321" s="158" t="n">
        <v>46194</v>
      </c>
      <c r="B4321" s="156" t="inlineStr">
        <is>
          <t>M026</t>
        </is>
      </c>
      <c r="C4321" s="156" t="inlineStr">
        <is>
          <t>HARMANDALI</t>
        </is>
      </c>
      <c r="D4321" s="156" t="inlineStr">
        <is>
          <t>DERYA YARDIMCI</t>
        </is>
      </c>
      <c r="E4321" s="156" t="n">
        <v>4811</v>
      </c>
      <c r="F4321" s="156" t="n">
        <v>2146633</v>
      </c>
      <c r="G4321" s="157" t="n">
        <v>446.19</v>
      </c>
      <c r="H4321" s="156" t="n">
        <v>4486</v>
      </c>
    </row>
    <row r="4322" ht="24" customHeight="1" s="113">
      <c r="A4322" s="158" t="n">
        <v>46194</v>
      </c>
      <c r="B4322" s="156" t="inlineStr">
        <is>
          <t>M027</t>
        </is>
      </c>
      <c r="C4322" s="156" t="inlineStr">
        <is>
          <t>HATAY</t>
        </is>
      </c>
      <c r="D4322" s="156" t="inlineStr">
        <is>
          <t>ERTAN TEKİ</t>
        </is>
      </c>
      <c r="E4322" s="156" t="n">
        <v>5658</v>
      </c>
      <c r="F4322" s="156" t="n">
        <v>1763885</v>
      </c>
      <c r="G4322" s="157" t="n">
        <v>311.75</v>
      </c>
      <c r="H4322" s="156" t="n">
        <v>5816</v>
      </c>
    </row>
    <row r="4323" ht="36" customHeight="1" s="113">
      <c r="A4323" s="158" t="n">
        <v>46194</v>
      </c>
      <c r="B4323" s="156" t="inlineStr">
        <is>
          <t>M028</t>
        </is>
      </c>
      <c r="C4323" s="156" t="inlineStr">
        <is>
          <t>KARŞIYAKA-1</t>
        </is>
      </c>
      <c r="D4323" s="156" t="inlineStr">
        <is>
          <t>DERYA YARDIMCI</t>
        </is>
      </c>
      <c r="E4323" s="156" t="n">
        <v>3576</v>
      </c>
      <c r="F4323" s="156" t="n">
        <v>1578842</v>
      </c>
      <c r="G4323" s="157" t="n">
        <v>441.51</v>
      </c>
      <c r="H4323" s="156" t="n">
        <v>3376</v>
      </c>
    </row>
    <row r="4324" ht="24" customHeight="1" s="113">
      <c r="A4324" s="158" t="n">
        <v>46194</v>
      </c>
      <c r="B4324" s="156" t="inlineStr">
        <is>
          <t>M029</t>
        </is>
      </c>
      <c r="C4324" s="156" t="inlineStr">
        <is>
          <t>KARŞIYAKA-2</t>
        </is>
      </c>
      <c r="D4324" s="156" t="inlineStr">
        <is>
          <t>DERYA YARDIMCI</t>
        </is>
      </c>
      <c r="E4324" s="156" t="n">
        <v>1256</v>
      </c>
      <c r="F4324" s="156" t="n">
        <v>381370</v>
      </c>
      <c r="G4324" s="157" t="n">
        <v>303.64</v>
      </c>
      <c r="H4324" s="156" t="n">
        <v>1240</v>
      </c>
    </row>
    <row r="4325" ht="36" customHeight="1" s="113">
      <c r="A4325" s="158" t="n">
        <v>46194</v>
      </c>
      <c r="B4325" s="156" t="inlineStr">
        <is>
          <t>M030</t>
        </is>
      </c>
      <c r="C4325" s="156" t="inlineStr">
        <is>
          <t>MANAVKUYU</t>
        </is>
      </c>
      <c r="D4325" s="156" t="inlineStr">
        <is>
          <t>DERYA YARDIMCI</t>
        </is>
      </c>
      <c r="E4325" s="156" t="n">
        <v>2139</v>
      </c>
      <c r="F4325" s="156" t="n">
        <v>616651</v>
      </c>
      <c r="G4325" s="157" t="n">
        <v>288.29</v>
      </c>
      <c r="H4325" s="156" t="n">
        <v>2126</v>
      </c>
    </row>
    <row r="4326" ht="48" customHeight="1" s="113">
      <c r="A4326" s="158" t="n">
        <v>46194</v>
      </c>
      <c r="B4326" s="156" t="inlineStr">
        <is>
          <t>M031</t>
        </is>
      </c>
      <c r="C4326" s="156" t="inlineStr">
        <is>
          <t>MENDERES</t>
        </is>
      </c>
      <c r="D4326" s="156" t="inlineStr">
        <is>
          <t>CÜNEYT ÇIKRIKÇI - AYŞE AVCU</t>
        </is>
      </c>
      <c r="E4326" s="156" t="n">
        <v>5010</v>
      </c>
      <c r="F4326" s="156" t="n">
        <v>1247282</v>
      </c>
      <c r="G4326" s="157" t="n">
        <v>248.96</v>
      </c>
      <c r="H4326" s="156" t="n">
        <v>5079</v>
      </c>
    </row>
    <row r="4327" ht="24" customHeight="1" s="113">
      <c r="A4327" s="158" t="n">
        <v>46194</v>
      </c>
      <c r="B4327" s="156" t="inlineStr">
        <is>
          <t>M032</t>
        </is>
      </c>
      <c r="C4327" s="156" t="inlineStr">
        <is>
          <t>MENDERES DEPO</t>
        </is>
      </c>
      <c r="D4327" s="156" t="inlineStr">
        <is>
          <t>AYHAN DAŞDEMİR</t>
        </is>
      </c>
      <c r="E4327" s="156" t="n">
        <v>0</v>
      </c>
      <c r="F4327" s="156" t="n">
        <v>0</v>
      </c>
      <c r="G4327" s="156" t="n">
        <v>0</v>
      </c>
      <c r="H4327" s="156" t="n">
        <v>0</v>
      </c>
    </row>
    <row r="4328" ht="24" customHeight="1" s="113">
      <c r="A4328" s="158" t="n">
        <v>46194</v>
      </c>
      <c r="B4328" s="156" t="inlineStr">
        <is>
          <t>M033</t>
        </is>
      </c>
      <c r="C4328" s="156" t="inlineStr">
        <is>
          <t>MERKEZ</t>
        </is>
      </c>
      <c r="D4328" s="156" t="inlineStr">
        <is>
          <t>GENEL MÜDÜR</t>
        </is>
      </c>
      <c r="E4328" s="156" t="n">
        <v>0</v>
      </c>
      <c r="F4328" s="156" t="n">
        <v>0</v>
      </c>
      <c r="G4328" s="156" t="n">
        <v>0</v>
      </c>
      <c r="H4328" s="156" t="n">
        <v>0</v>
      </c>
    </row>
    <row r="4329" ht="36" customHeight="1" s="113">
      <c r="A4329" s="158" t="n">
        <v>46194</v>
      </c>
      <c r="B4329" s="156" t="inlineStr">
        <is>
          <t>M034</t>
        </is>
      </c>
      <c r="C4329" s="156" t="inlineStr">
        <is>
          <t>NARLIDERE</t>
        </is>
      </c>
      <c r="D4329" s="156" t="inlineStr">
        <is>
          <t>ERTAN TEKİ</t>
        </is>
      </c>
      <c r="E4329" s="156" t="n">
        <v>5077</v>
      </c>
      <c r="F4329" s="156" t="n">
        <v>1309163</v>
      </c>
      <c r="G4329" s="157" t="n">
        <v>257.86</v>
      </c>
      <c r="H4329" s="156" t="n">
        <v>5193</v>
      </c>
    </row>
    <row r="4330" ht="36" customHeight="1" s="113">
      <c r="A4330" s="158" t="n">
        <v>46194</v>
      </c>
      <c r="B4330" s="156" t="inlineStr">
        <is>
          <t>M035</t>
        </is>
      </c>
      <c r="C4330" s="156" t="inlineStr">
        <is>
          <t>OSMANGAZİ</t>
        </is>
      </c>
      <c r="D4330" s="156" t="inlineStr">
        <is>
          <t>DERYA YARDIMCI</t>
        </is>
      </c>
      <c r="E4330" s="156" t="n">
        <v>5263</v>
      </c>
      <c r="F4330" s="156" t="n">
        <v>1995930</v>
      </c>
      <c r="G4330" s="157" t="n">
        <v>379.24</v>
      </c>
      <c r="H4330" s="156" t="n">
        <v>5029</v>
      </c>
    </row>
    <row r="4331" ht="24" customHeight="1" s="113">
      <c r="A4331" s="158" t="n">
        <v>46194</v>
      </c>
      <c r="B4331" s="156" t="inlineStr">
        <is>
          <t>M036</t>
        </is>
      </c>
      <c r="C4331" s="156" t="inlineStr">
        <is>
          <t>POLİGON</t>
        </is>
      </c>
      <c r="D4331" s="156" t="inlineStr">
        <is>
          <t>ERTAN TEKİ</t>
        </is>
      </c>
      <c r="E4331" s="156" t="n">
        <v>2502</v>
      </c>
      <c r="F4331" s="156" t="n">
        <v>560327</v>
      </c>
      <c r="G4331" s="157" t="n">
        <v>223.95</v>
      </c>
      <c r="H4331" s="156" t="n">
        <v>2429</v>
      </c>
    </row>
    <row r="4332" ht="24" customHeight="1" s="113">
      <c r="A4332" s="158" t="n">
        <v>46194</v>
      </c>
      <c r="B4332" s="156" t="inlineStr">
        <is>
          <t>M037</t>
        </is>
      </c>
      <c r="C4332" s="156" t="inlineStr">
        <is>
          <t>SEFERİHİSAR</t>
        </is>
      </c>
      <c r="D4332" s="156" t="inlineStr">
        <is>
          <t>ERTAN TEKİ</t>
        </is>
      </c>
      <c r="E4332" s="156" t="n">
        <v>4732</v>
      </c>
      <c r="F4332" s="156" t="n">
        <v>1949095</v>
      </c>
      <c r="G4332" s="157" t="n">
        <v>411.9</v>
      </c>
      <c r="H4332" s="156" t="n">
        <v>4836</v>
      </c>
    </row>
    <row r="4333" ht="24" customHeight="1" s="113">
      <c r="A4333" s="158" t="n">
        <v>46194</v>
      </c>
      <c r="B4333" s="156" t="inlineStr">
        <is>
          <t>M038</t>
        </is>
      </c>
      <c r="C4333" s="156" t="inlineStr">
        <is>
          <t>TORBALI 1</t>
        </is>
      </c>
      <c r="D4333" s="156" t="inlineStr">
        <is>
          <t>CÜNEYT ÇIKRIKÇI - AYŞE AVCU</t>
        </is>
      </c>
      <c r="E4333" s="156" t="n">
        <v>2453</v>
      </c>
      <c r="F4333" s="156" t="n">
        <v>1325364</v>
      </c>
      <c r="G4333" s="157" t="n">
        <v>540.3</v>
      </c>
      <c r="H4333" s="156" t="n">
        <v>2364</v>
      </c>
    </row>
    <row r="4334" ht="54.75" customHeight="1" s="113">
      <c r="A4334" s="158" t="n">
        <v>46194</v>
      </c>
      <c r="B4334" s="156" t="inlineStr">
        <is>
          <t>M039</t>
        </is>
      </c>
      <c r="C4334" s="156" t="inlineStr">
        <is>
          <t>TORBALI 2</t>
        </is>
      </c>
      <c r="D4334" s="156" t="inlineStr">
        <is>
          <t>CÜNEYT ÇIKRIKÇI - AYŞE AVCU</t>
        </is>
      </c>
      <c r="E4334" s="156" t="n">
        <v>3333</v>
      </c>
      <c r="F4334" s="156" t="n">
        <v>944565</v>
      </c>
      <c r="G4334" s="157" t="n">
        <v>283.4</v>
      </c>
      <c r="H4334" s="156" t="n">
        <v>3224</v>
      </c>
    </row>
    <row r="4335" ht="24" customHeight="1" s="113">
      <c r="A4335" s="158" t="n">
        <v>46194</v>
      </c>
      <c r="B4335" s="156" t="inlineStr">
        <is>
          <t>M040</t>
        </is>
      </c>
      <c r="C4335" s="156" t="inlineStr">
        <is>
          <t>TORBALI 3</t>
        </is>
      </c>
      <c r="D4335" s="156" t="inlineStr">
        <is>
          <t>CÜNEYT ÇIKRIKÇI - AYŞE AVCU</t>
        </is>
      </c>
      <c r="E4335" s="156" t="n">
        <v>2653</v>
      </c>
      <c r="F4335" s="156" t="n">
        <v>677417</v>
      </c>
      <c r="G4335" s="157" t="n">
        <v>255.34</v>
      </c>
      <c r="H4335" s="156" t="n">
        <v>2731</v>
      </c>
    </row>
    <row r="4336" ht="48" customHeight="1" s="113">
      <c r="A4336" s="158" t="n">
        <v>46194</v>
      </c>
      <c r="B4336" s="156" t="inlineStr">
        <is>
          <t>M041</t>
        </is>
      </c>
      <c r="C4336" s="156" t="inlineStr">
        <is>
          <t>TORBALI 4</t>
        </is>
      </c>
      <c r="D4336" s="156" t="inlineStr">
        <is>
          <t>CÜNEYT ÇIKRIKÇI - AYŞE AVCU</t>
        </is>
      </c>
      <c r="E4336" s="156" t="n">
        <v>3845</v>
      </c>
      <c r="F4336" s="156" t="n">
        <v>1801794</v>
      </c>
      <c r="G4336" s="157" t="n">
        <v>468.61</v>
      </c>
      <c r="H4336" s="156" t="n">
        <v>3966</v>
      </c>
    </row>
    <row r="4337" ht="48" customHeight="1" s="113">
      <c r="A4337" s="158" t="n">
        <v>46194</v>
      </c>
      <c r="B4337" s="156" t="inlineStr">
        <is>
          <t>M042</t>
        </is>
      </c>
      <c r="C4337" s="156" t="inlineStr">
        <is>
          <t>TORBALI 5</t>
        </is>
      </c>
      <c r="D4337" s="156" t="inlineStr">
        <is>
          <t>CÜNEYT ÇIKRIKÇI - AYŞE AVCU</t>
        </is>
      </c>
      <c r="E4337" s="156" t="n">
        <v>4573</v>
      </c>
      <c r="F4337" s="156" t="n">
        <v>1764962</v>
      </c>
      <c r="G4337" s="157" t="n">
        <v>385.95</v>
      </c>
      <c r="H4337" s="156" t="n">
        <v>4633</v>
      </c>
    </row>
    <row r="4338" ht="48" customHeight="1" s="113">
      <c r="A4338" s="158" t="n">
        <v>46194</v>
      </c>
      <c r="B4338" s="156" t="inlineStr">
        <is>
          <t>M043</t>
        </is>
      </c>
      <c r="C4338" s="156" t="inlineStr">
        <is>
          <t>YAPICIOĞLU</t>
        </is>
      </c>
      <c r="D4338" s="156" t="inlineStr">
        <is>
          <t>ERTAN TEKİ</t>
        </is>
      </c>
      <c r="E4338" s="156" t="n">
        <v>2031</v>
      </c>
      <c r="F4338" s="156" t="n">
        <v>790912</v>
      </c>
      <c r="G4338" s="157" t="n">
        <v>389.42</v>
      </c>
      <c r="H4338" s="156" t="n">
        <v>2013</v>
      </c>
    </row>
    <row r="4339" ht="48" customHeight="1" s="113">
      <c r="A4339" s="158" t="n">
        <v>46194</v>
      </c>
      <c r="B4339" s="156" t="inlineStr">
        <is>
          <t>M044</t>
        </is>
      </c>
      <c r="C4339" s="156" t="inlineStr">
        <is>
          <t>YEŞİLOVA</t>
        </is>
      </c>
      <c r="D4339" s="156" t="inlineStr">
        <is>
          <t>DERYA YARDIMCI</t>
        </is>
      </c>
      <c r="E4339" s="156" t="n">
        <v>858</v>
      </c>
      <c r="F4339" s="156" t="n">
        <v>162574</v>
      </c>
      <c r="G4339" s="157" t="n">
        <v>189.48</v>
      </c>
      <c r="H4339" s="156" t="n">
        <v>833</v>
      </c>
    </row>
    <row r="4340" ht="48" customHeight="1" s="113">
      <c r="A4340" s="158" t="n">
        <v>46194</v>
      </c>
      <c r="B4340" s="156" t="inlineStr">
        <is>
          <t>M045</t>
        </is>
      </c>
      <c r="C4340" s="156" t="inlineStr">
        <is>
          <t>Z1  ET DEPO</t>
        </is>
      </c>
      <c r="D4340" s="156" t="inlineStr">
        <is>
          <t>FARUK MALKOÇ</t>
        </is>
      </c>
      <c r="E4340" s="156" t="n">
        <v>0</v>
      </c>
      <c r="F4340" s="156" t="n">
        <v>0</v>
      </c>
      <c r="G4340" s="156" t="n">
        <v>0</v>
      </c>
      <c r="H4340" s="156" t="n">
        <v>0</v>
      </c>
    </row>
    <row r="4341" ht="48" customHeight="1" s="113">
      <c r="A4341" s="158" t="n">
        <v>46194</v>
      </c>
      <c r="B4341" s="156" t="inlineStr">
        <is>
          <t>M046</t>
        </is>
      </c>
      <c r="C4341" s="156" t="inlineStr">
        <is>
          <t>ÇAMDİBİ</t>
        </is>
      </c>
      <c r="D4341" s="156" t="inlineStr">
        <is>
          <t>DERYA YARDIMCI</t>
        </is>
      </c>
      <c r="E4341" s="156" t="n">
        <v>2924</v>
      </c>
      <c r="F4341" s="156" t="n">
        <v>631275</v>
      </c>
      <c r="G4341" s="157" t="n">
        <v>215.89</v>
      </c>
      <c r="H4341" s="156" t="n">
        <v>2729</v>
      </c>
    </row>
    <row r="4342" ht="48" customHeight="1" s="113">
      <c r="A4342" s="158" t="n">
        <v>46194</v>
      </c>
      <c r="B4342" s="156" t="inlineStr">
        <is>
          <t>M047</t>
        </is>
      </c>
      <c r="C4342" s="156" t="inlineStr">
        <is>
          <t>ÇİFTLİK</t>
        </is>
      </c>
      <c r="D4342" s="156" t="inlineStr">
        <is>
          <t>CEBRAİL ÇİÇEK</t>
        </is>
      </c>
      <c r="E4342" s="156" t="n">
        <v>0</v>
      </c>
      <c r="F4342" s="156" t="n">
        <v>0</v>
      </c>
      <c r="G4342" s="156" t="n">
        <v>0</v>
      </c>
      <c r="H4342" s="156" t="n">
        <v>0</v>
      </c>
    </row>
    <row r="4343" ht="24" customHeight="1" s="113">
      <c r="A4343" s="158" t="n">
        <v>46194</v>
      </c>
      <c r="B4343" s="156" t="inlineStr">
        <is>
          <t>M048</t>
        </is>
      </c>
      <c r="C4343" s="156" t="inlineStr">
        <is>
          <t>ÇİĞLİ</t>
        </is>
      </c>
      <c r="D4343" s="156" t="inlineStr">
        <is>
          <t>DERYA YARDIMCI</t>
        </is>
      </c>
      <c r="E4343" s="156" t="n">
        <v>2595</v>
      </c>
      <c r="F4343" s="156" t="n">
        <v>467750</v>
      </c>
      <c r="G4343" s="157" t="n">
        <v>180.25</v>
      </c>
      <c r="H4343" s="156" t="n">
        <v>2731</v>
      </c>
    </row>
    <row r="4344" ht="36" customHeight="1" s="113">
      <c r="A4344" s="158" t="n">
        <v>46194</v>
      </c>
      <c r="B4344" s="156" t="inlineStr">
        <is>
          <t>M049</t>
        </is>
      </c>
      <c r="C4344" s="156" t="inlineStr">
        <is>
          <t>ÖZDERE</t>
        </is>
      </c>
      <c r="D4344" s="156" t="inlineStr">
        <is>
          <t>CÜNEYT ÇIKRIKÇI - AYŞE AVCU</t>
        </is>
      </c>
      <c r="E4344" s="156" t="n">
        <v>1176</v>
      </c>
      <c r="F4344" s="156" t="n">
        <v>372319</v>
      </c>
      <c r="G4344" s="157" t="n">
        <v>316.6</v>
      </c>
      <c r="H4344" s="156" t="n">
        <v>1083</v>
      </c>
    </row>
    <row r="4345" ht="24" customHeight="1" s="113">
      <c r="A4345" s="158" t="n">
        <v>46194</v>
      </c>
      <c r="B4345" s="156" t="inlineStr">
        <is>
          <t>M050</t>
        </is>
      </c>
      <c r="C4345" s="156" t="inlineStr">
        <is>
          <t>İZMİRSPOR</t>
        </is>
      </c>
      <c r="D4345" s="156" t="inlineStr">
        <is>
          <t>ERTAN TEKİ</t>
        </is>
      </c>
      <c r="E4345" s="156" t="n">
        <v>4086</v>
      </c>
      <c r="F4345" s="156" t="n">
        <v>2188614</v>
      </c>
      <c r="G4345" s="157" t="n">
        <v>535.64</v>
      </c>
      <c r="H4345" s="156" t="n">
        <v>4088</v>
      </c>
    </row>
    <row r="4346" ht="36" customHeight="1" s="113">
      <c r="A4346" s="158" t="n">
        <v>46194</v>
      </c>
      <c r="B4346" s="156" t="inlineStr">
        <is>
          <t>M051</t>
        </is>
      </c>
      <c r="C4346" s="156" t="inlineStr">
        <is>
          <t>ŞİRİNYER</t>
        </is>
      </c>
      <c r="D4346" s="156" t="inlineStr">
        <is>
          <t>ERTAN TEKİ</t>
        </is>
      </c>
      <c r="E4346" s="156" t="n">
        <v>1340</v>
      </c>
      <c r="F4346" s="156" t="n">
        <v>766392</v>
      </c>
      <c r="G4346" s="157" t="n">
        <v>571.9299999999999</v>
      </c>
      <c r="H4346" s="156" t="n">
        <v>1221</v>
      </c>
    </row>
    <row r="4347" ht="36" customHeight="1" s="113">
      <c r="A4347" s="158" t="n">
        <v>46194</v>
      </c>
      <c r="B4347" s="156" t="inlineStr">
        <is>
          <t>M052</t>
        </is>
      </c>
      <c r="C4347" s="156" t="inlineStr">
        <is>
          <t>ŞİRİNYER 2</t>
        </is>
      </c>
      <c r="D4347" s="156" t="inlineStr">
        <is>
          <t>DERYA YARDIMCI</t>
        </is>
      </c>
      <c r="E4347" s="156" t="n">
        <v>2598</v>
      </c>
      <c r="F4347" s="156" t="n">
        <v>1308907</v>
      </c>
      <c r="G4347" s="157" t="n">
        <v>503.81</v>
      </c>
      <c r="H4347" s="156" t="n">
        <v>2636</v>
      </c>
    </row>
    <row r="4348" ht="24" customHeight="1" s="113">
      <c r="A4348" s="158" t="n">
        <v>46194</v>
      </c>
      <c r="B4348" s="156" t="inlineStr">
        <is>
          <t>M057</t>
        </is>
      </c>
      <c r="C4348" s="156" t="inlineStr">
        <is>
          <t>BUCA2</t>
        </is>
      </c>
      <c r="D4348" s="156" t="inlineStr">
        <is>
          <t>ERTAN TEKİ</t>
        </is>
      </c>
      <c r="E4348" s="156" t="n">
        <v>0</v>
      </c>
      <c r="F4348" s="156" t="n">
        <v>0</v>
      </c>
      <c r="G4348" s="156" t="n">
        <v>0</v>
      </c>
      <c r="H4348" s="156" t="n">
        <v>0</v>
      </c>
    </row>
    <row r="4349" ht="48" customHeight="1" s="113">
      <c r="A4349" s="158" t="n">
        <v>46195</v>
      </c>
      <c r="B4349" s="156" t="inlineStr">
        <is>
          <t>M001</t>
        </is>
      </c>
      <c r="C4349" s="156" t="inlineStr">
        <is>
          <t>AKEVLER</t>
        </is>
      </c>
      <c r="D4349" s="156" t="inlineStr">
        <is>
          <t>ERTAN TEKİ</t>
        </is>
      </c>
      <c r="E4349" s="156" t="n">
        <v>1142</v>
      </c>
      <c r="F4349" s="156" t="n">
        <v>386385</v>
      </c>
      <c r="G4349" s="157" t="n">
        <v>338.34</v>
      </c>
      <c r="H4349" s="156" t="n">
        <v>1084</v>
      </c>
    </row>
    <row r="4350" ht="48" customHeight="1" s="113">
      <c r="A4350" s="158" t="n">
        <v>46195</v>
      </c>
      <c r="B4350" s="156" t="inlineStr">
        <is>
          <t>M002</t>
        </is>
      </c>
      <c r="C4350" s="156" t="inlineStr">
        <is>
          <t>AYDIN EFELER</t>
        </is>
      </c>
      <c r="D4350" s="156" t="inlineStr">
        <is>
          <t>CÜNEYT ÇIKRIKÇI - AYŞE AVCU</t>
        </is>
      </c>
      <c r="E4350" s="156" t="n">
        <v>2327</v>
      </c>
      <c r="F4350" s="156" t="n">
        <v>813820</v>
      </c>
      <c r="G4350" s="157" t="n">
        <v>349.73</v>
      </c>
      <c r="H4350" s="156" t="n">
        <v>2143</v>
      </c>
    </row>
    <row r="4351" ht="48" customHeight="1" s="113">
      <c r="A4351" s="158" t="n">
        <v>46195</v>
      </c>
      <c r="B4351" s="156" t="inlineStr">
        <is>
          <t>M003</t>
        </is>
      </c>
      <c r="C4351" s="156" t="inlineStr">
        <is>
          <t>AYDIN EFELER-2</t>
        </is>
      </c>
      <c r="D4351" s="156" t="inlineStr">
        <is>
          <t>CÜNEYT ÇIKRIKÇI - AYŞE AVCU</t>
        </is>
      </c>
      <c r="E4351" s="156" t="n">
        <v>1300</v>
      </c>
      <c r="F4351" s="156" t="n">
        <v>513826</v>
      </c>
      <c r="G4351" s="157" t="n">
        <v>395.25</v>
      </c>
      <c r="H4351" s="156" t="n">
        <v>1219</v>
      </c>
    </row>
    <row r="4352" ht="48" customHeight="1" s="113">
      <c r="A4352" s="158" t="n">
        <v>46195</v>
      </c>
      <c r="B4352" s="156" t="inlineStr">
        <is>
          <t>M004</t>
        </is>
      </c>
      <c r="C4352" s="156" t="inlineStr">
        <is>
          <t>AYDIN FATİH</t>
        </is>
      </c>
      <c r="D4352" s="156" t="inlineStr">
        <is>
          <t>CÜNEYT ÇIKRIKÇI - AYŞE AVCU</t>
        </is>
      </c>
      <c r="E4352" s="156" t="n">
        <v>1343</v>
      </c>
      <c r="F4352" s="156" t="n">
        <v>445694</v>
      </c>
      <c r="G4352" s="157" t="n">
        <v>331.86</v>
      </c>
      <c r="H4352" s="156" t="n">
        <v>1265</v>
      </c>
    </row>
    <row r="4353" ht="48" customHeight="1" s="113">
      <c r="A4353" s="158" t="n">
        <v>46195</v>
      </c>
      <c r="B4353" s="156" t="inlineStr">
        <is>
          <t>M005</t>
        </is>
      </c>
      <c r="C4353" s="156" t="inlineStr">
        <is>
          <t>AYDIN FATİH-2</t>
        </is>
      </c>
      <c r="D4353" s="156" t="inlineStr">
        <is>
          <t>CÜNEYT ÇIKRIKÇI - AYŞE AVCU</t>
        </is>
      </c>
      <c r="E4353" s="156" t="n">
        <v>1618</v>
      </c>
      <c r="F4353" s="156" t="n">
        <v>894032</v>
      </c>
      <c r="G4353" s="157" t="n">
        <v>552.55</v>
      </c>
      <c r="H4353" s="156" t="n">
        <v>1610</v>
      </c>
    </row>
    <row r="4354" ht="48" customHeight="1" s="113">
      <c r="A4354" s="158" t="n">
        <v>46195</v>
      </c>
      <c r="B4354" s="156" t="inlineStr">
        <is>
          <t>M006</t>
        </is>
      </c>
      <c r="C4354" s="156" t="inlineStr">
        <is>
          <t>AYDIN GİRNE</t>
        </is>
      </c>
      <c r="D4354" s="156" t="inlineStr">
        <is>
          <t>CÜNEYT ÇIKRIKÇI - AYŞE AVCU</t>
        </is>
      </c>
      <c r="E4354" s="156" t="n">
        <v>1739</v>
      </c>
      <c r="F4354" s="156" t="n">
        <v>424376</v>
      </c>
      <c r="G4354" s="157" t="n">
        <v>244.03</v>
      </c>
      <c r="H4354" s="156" t="n">
        <v>1604</v>
      </c>
    </row>
    <row r="4355" ht="48" customHeight="1" s="113">
      <c r="A4355" s="158" t="n">
        <v>46195</v>
      </c>
      <c r="B4355" s="156" t="inlineStr">
        <is>
          <t>M007</t>
        </is>
      </c>
      <c r="C4355" s="156" t="inlineStr">
        <is>
          <t>AYDIN MİMARSİNAN</t>
        </is>
      </c>
      <c r="D4355" s="156" t="inlineStr">
        <is>
          <t>CÜNEYT ÇIKRIKÇI - AYŞE AVCU</t>
        </is>
      </c>
      <c r="E4355" s="156" t="n">
        <v>2703</v>
      </c>
      <c r="F4355" s="156" t="n">
        <v>598591</v>
      </c>
      <c r="G4355" s="157" t="n">
        <v>221.45</v>
      </c>
      <c r="H4355" s="156" t="n">
        <v>2793</v>
      </c>
    </row>
    <row r="4356" ht="36" customHeight="1" s="113">
      <c r="A4356" s="158" t="n">
        <v>46195</v>
      </c>
      <c r="B4356" s="156" t="inlineStr">
        <is>
          <t>M008</t>
        </is>
      </c>
      <c r="C4356" s="156" t="inlineStr">
        <is>
          <t>AYRANCILAR</t>
        </is>
      </c>
      <c r="D4356" s="156" t="inlineStr">
        <is>
          <t>CÜNEYT ÇIKRIKÇI - AYŞE AVCU</t>
        </is>
      </c>
      <c r="E4356" s="156" t="n">
        <v>2454</v>
      </c>
      <c r="F4356" s="156" t="n">
        <v>636960</v>
      </c>
      <c r="G4356" s="157" t="n">
        <v>259.56</v>
      </c>
      <c r="H4356" s="156" t="n">
        <v>2322</v>
      </c>
    </row>
    <row r="4357" ht="24" customHeight="1" s="113">
      <c r="A4357" s="158" t="n">
        <v>46195</v>
      </c>
      <c r="B4357" s="156" t="inlineStr">
        <is>
          <t>M009</t>
        </is>
      </c>
      <c r="C4357" s="156" t="inlineStr">
        <is>
          <t>BALÇOVA</t>
        </is>
      </c>
      <c r="D4357" s="156" t="inlineStr">
        <is>
          <t>ERTAN TEKİ</t>
        </is>
      </c>
      <c r="E4357" s="156" t="n">
        <v>2661</v>
      </c>
      <c r="F4357" s="156" t="n">
        <v>457608</v>
      </c>
      <c r="G4357" s="157" t="n">
        <v>171.97</v>
      </c>
      <c r="H4357" s="156" t="n">
        <v>2615</v>
      </c>
    </row>
    <row r="4358" ht="36" customHeight="1" s="113">
      <c r="A4358" s="158" t="n">
        <v>46195</v>
      </c>
      <c r="B4358" s="156" t="inlineStr">
        <is>
          <t>M010</t>
        </is>
      </c>
      <c r="C4358" s="156" t="inlineStr">
        <is>
          <t>BAYRAKLI</t>
        </is>
      </c>
      <c r="D4358" s="156" t="inlineStr">
        <is>
          <t>DERYA YARDIMCI</t>
        </is>
      </c>
      <c r="E4358" s="156" t="n">
        <v>3262</v>
      </c>
      <c r="F4358" s="156" t="n">
        <v>928705</v>
      </c>
      <c r="G4358" s="157" t="n">
        <v>284.7</v>
      </c>
      <c r="H4358" s="156" t="n">
        <v>3115</v>
      </c>
    </row>
    <row r="4359" ht="24" customHeight="1" s="113">
      <c r="A4359" s="158" t="n">
        <v>46195</v>
      </c>
      <c r="B4359" s="156" t="inlineStr">
        <is>
          <t>M011</t>
        </is>
      </c>
      <c r="C4359" s="156" t="inlineStr">
        <is>
          <t>BOZYAKA</t>
        </is>
      </c>
      <c r="D4359" s="156" t="inlineStr">
        <is>
          <t>ERTAN TEKİ</t>
        </is>
      </c>
      <c r="E4359" s="156" t="n">
        <v>2013</v>
      </c>
      <c r="F4359" s="156" t="n">
        <v>744873</v>
      </c>
      <c r="G4359" s="157" t="n">
        <v>370.03</v>
      </c>
      <c r="H4359" s="156" t="n">
        <v>1831</v>
      </c>
    </row>
    <row r="4360" ht="36" customHeight="1" s="113">
      <c r="A4360" s="158" t="n">
        <v>46195</v>
      </c>
      <c r="B4360" s="156" t="inlineStr">
        <is>
          <t>M012</t>
        </is>
      </c>
      <c r="C4360" s="156" t="inlineStr">
        <is>
          <t xml:space="preserve">BUCA </t>
        </is>
      </c>
      <c r="D4360" s="156" t="inlineStr">
        <is>
          <t>DERYA YARDIMCI</t>
        </is>
      </c>
      <c r="E4360" s="156" t="n">
        <v>916</v>
      </c>
      <c r="F4360" s="156" t="n">
        <v>425228</v>
      </c>
      <c r="G4360" s="157" t="n">
        <v>464.22</v>
      </c>
      <c r="H4360" s="156" t="n">
        <v>944</v>
      </c>
    </row>
    <row r="4361" ht="24" customHeight="1" s="113">
      <c r="A4361" s="158" t="n">
        <v>46195</v>
      </c>
      <c r="B4361" s="156" t="inlineStr">
        <is>
          <t>M013</t>
        </is>
      </c>
      <c r="C4361" s="156" t="inlineStr">
        <is>
          <t>DEDEBAŞI</t>
        </is>
      </c>
      <c r="D4361" s="156" t="inlineStr">
        <is>
          <t>DERYA YARDIMCI</t>
        </is>
      </c>
      <c r="E4361" s="156" t="n">
        <v>3079</v>
      </c>
      <c r="F4361" s="156" t="n">
        <v>1451447</v>
      </c>
      <c r="G4361" s="157" t="n">
        <v>471.4</v>
      </c>
      <c r="H4361" s="156" t="n">
        <v>3111</v>
      </c>
    </row>
    <row r="4362" ht="36" customHeight="1" s="113">
      <c r="A4362" s="158" t="n">
        <v>46195</v>
      </c>
      <c r="B4362" s="156" t="inlineStr">
        <is>
          <t>M014</t>
        </is>
      </c>
      <c r="C4362" s="156" t="inlineStr">
        <is>
          <t>ESKİİZMİR</t>
        </is>
      </c>
      <c r="D4362" s="156" t="inlineStr">
        <is>
          <t>ERTAN TEKİ</t>
        </is>
      </c>
      <c r="E4362" s="156" t="n">
        <v>1991</v>
      </c>
      <c r="F4362" s="156" t="n">
        <v>821663</v>
      </c>
      <c r="G4362" s="157" t="n">
        <v>412.69</v>
      </c>
      <c r="H4362" s="156" t="n">
        <v>2020</v>
      </c>
    </row>
    <row r="4363" ht="36" customHeight="1" s="113">
      <c r="A4363" s="158" t="n">
        <v>46195</v>
      </c>
      <c r="B4363" s="156" t="inlineStr">
        <is>
          <t>M015</t>
        </is>
      </c>
      <c r="C4363" s="156" t="inlineStr">
        <is>
          <t>GAZİEMİR-1</t>
        </is>
      </c>
      <c r="D4363" s="156" t="inlineStr">
        <is>
          <t>ALİ ÇELİK</t>
        </is>
      </c>
      <c r="E4363" s="156" t="n">
        <v>1623</v>
      </c>
      <c r="F4363" s="156" t="n">
        <v>588056</v>
      </c>
      <c r="G4363" s="157" t="n">
        <v>362.33</v>
      </c>
      <c r="H4363" s="156" t="n">
        <v>1647</v>
      </c>
    </row>
    <row r="4364" ht="36" customHeight="1" s="113">
      <c r="A4364" s="158" t="n">
        <v>46195</v>
      </c>
      <c r="B4364" s="156" t="inlineStr">
        <is>
          <t>M016</t>
        </is>
      </c>
      <c r="C4364" s="156" t="inlineStr">
        <is>
          <t>GAZİEMİR-2</t>
        </is>
      </c>
      <c r="D4364" s="156" t="inlineStr">
        <is>
          <t>ALİ ÇELİK</t>
        </is>
      </c>
      <c r="E4364" s="156" t="n">
        <v>2832</v>
      </c>
      <c r="F4364" s="156" t="n">
        <v>914771</v>
      </c>
      <c r="G4364" s="157" t="n">
        <v>323.01</v>
      </c>
      <c r="H4364" s="156" t="n">
        <v>2623</v>
      </c>
    </row>
    <row r="4365" ht="48" customHeight="1" s="113">
      <c r="A4365" s="158" t="n">
        <v>46195</v>
      </c>
      <c r="B4365" s="156" t="inlineStr">
        <is>
          <t>M017</t>
        </is>
      </c>
      <c r="C4365" s="156" t="inlineStr">
        <is>
          <t>GAZİEMİR-3</t>
        </is>
      </c>
      <c r="D4365" s="156" t="inlineStr">
        <is>
          <t>ALİ ÇELİK</t>
        </is>
      </c>
      <c r="E4365" s="156" t="n">
        <v>2427</v>
      </c>
      <c r="F4365" s="156" t="n">
        <v>651543</v>
      </c>
      <c r="G4365" s="157" t="n">
        <v>268.46</v>
      </c>
      <c r="H4365" s="156" t="n">
        <v>2569</v>
      </c>
    </row>
    <row r="4366" ht="36" customHeight="1" s="113">
      <c r="A4366" s="158" t="n">
        <v>46195</v>
      </c>
      <c r="B4366" s="156" t="inlineStr">
        <is>
          <t>M018</t>
        </is>
      </c>
      <c r="C4366" s="156" t="inlineStr">
        <is>
          <t>GAZİEMİR-4</t>
        </is>
      </c>
      <c r="D4366" s="156" t="inlineStr">
        <is>
          <t>ALİ ÇELİK</t>
        </is>
      </c>
      <c r="E4366" s="156" t="n">
        <v>1911</v>
      </c>
      <c r="F4366" s="156" t="n">
        <v>835265</v>
      </c>
      <c r="G4366" s="157" t="n">
        <v>437.08</v>
      </c>
      <c r="H4366" s="156" t="n">
        <v>1927</v>
      </c>
    </row>
    <row r="4367" ht="27.75" customHeight="1" s="113">
      <c r="A4367" s="158" t="n">
        <v>46195</v>
      </c>
      <c r="B4367" s="156" t="inlineStr">
        <is>
          <t>M019</t>
        </is>
      </c>
      <c r="C4367" s="156" t="inlineStr">
        <is>
          <t>GAZİEMİR-5</t>
        </is>
      </c>
      <c r="D4367" s="156" t="inlineStr">
        <is>
          <t>ALİ ÇELİK</t>
        </is>
      </c>
      <c r="E4367" s="156" t="n">
        <v>2193</v>
      </c>
      <c r="F4367" s="156" t="n">
        <v>477765</v>
      </c>
      <c r="G4367" s="157" t="n">
        <v>217.86</v>
      </c>
      <c r="H4367" s="156" t="n">
        <v>2331</v>
      </c>
    </row>
    <row r="4368" ht="24" customHeight="1" s="113">
      <c r="A4368" s="158" t="n">
        <v>46195</v>
      </c>
      <c r="B4368" s="156" t="inlineStr">
        <is>
          <t>M020</t>
        </is>
      </c>
      <c r="C4368" s="156" t="inlineStr">
        <is>
          <t>GAZİEMİR-6</t>
        </is>
      </c>
      <c r="D4368" s="156" t="inlineStr">
        <is>
          <t>ALİ ÇELİK</t>
        </is>
      </c>
      <c r="E4368" s="156" t="n">
        <v>745</v>
      </c>
      <c r="F4368" s="156" t="n">
        <v>323460</v>
      </c>
      <c r="G4368" s="157" t="n">
        <v>434.17</v>
      </c>
      <c r="H4368" s="156" t="n">
        <v>788</v>
      </c>
    </row>
    <row r="4369" ht="36" customHeight="1" s="113">
      <c r="A4369" s="158" t="n">
        <v>46195</v>
      </c>
      <c r="B4369" s="156" t="inlineStr">
        <is>
          <t>M021</t>
        </is>
      </c>
      <c r="C4369" s="156" t="inlineStr">
        <is>
          <t>GAZİEMİR-7</t>
        </is>
      </c>
      <c r="D4369" s="156" t="inlineStr">
        <is>
          <t>ALİ ÇELİK</t>
        </is>
      </c>
      <c r="E4369" s="156" t="n">
        <v>2946</v>
      </c>
      <c r="F4369" s="156" t="n">
        <v>807661</v>
      </c>
      <c r="G4369" s="157" t="n">
        <v>274.16</v>
      </c>
      <c r="H4369" s="156" t="n">
        <v>3096</v>
      </c>
    </row>
    <row r="4370" ht="24" customHeight="1" s="113">
      <c r="A4370" s="158" t="n">
        <v>46195</v>
      </c>
      <c r="B4370" s="156" t="inlineStr">
        <is>
          <t>M022</t>
        </is>
      </c>
      <c r="C4370" s="156" t="inlineStr">
        <is>
          <t>GEDİZ</t>
        </is>
      </c>
      <c r="D4370" s="156" t="inlineStr">
        <is>
          <t>DERYA YARDIMCI</t>
        </is>
      </c>
      <c r="E4370" s="156" t="n">
        <v>1125</v>
      </c>
      <c r="F4370" s="156" t="n">
        <v>453902</v>
      </c>
      <c r="G4370" s="157" t="n">
        <v>403.47</v>
      </c>
      <c r="H4370" s="156" t="n">
        <v>1012</v>
      </c>
    </row>
    <row r="4371" ht="24" customHeight="1" s="113">
      <c r="A4371" s="158" t="n">
        <v>46195</v>
      </c>
      <c r="B4371" s="156" t="inlineStr">
        <is>
          <t>M023</t>
        </is>
      </c>
      <c r="C4371" s="156" t="inlineStr">
        <is>
          <t>GÖZTEPE</t>
        </is>
      </c>
      <c r="D4371" s="156" t="inlineStr">
        <is>
          <t>ERTAN TEKİ</t>
        </is>
      </c>
      <c r="E4371" s="156" t="n">
        <v>2638</v>
      </c>
      <c r="F4371" s="156" t="n">
        <v>936365</v>
      </c>
      <c r="G4371" s="157" t="n">
        <v>354.95</v>
      </c>
      <c r="H4371" s="156" t="n">
        <v>2823</v>
      </c>
    </row>
    <row r="4372" ht="48" customHeight="1" s="113">
      <c r="A4372" s="158" t="n">
        <v>46195</v>
      </c>
      <c r="B4372" s="156" t="inlineStr">
        <is>
          <t>M024</t>
        </is>
      </c>
      <c r="C4372" s="156" t="inlineStr">
        <is>
          <t>GÜMÜŞPALA</t>
        </is>
      </c>
      <c r="D4372" s="156" t="inlineStr">
        <is>
          <t>DERYA YARDIMCI</t>
        </is>
      </c>
      <c r="E4372" s="156" t="n">
        <v>3271</v>
      </c>
      <c r="F4372" s="156" t="n">
        <v>1451716</v>
      </c>
      <c r="G4372" s="157" t="n">
        <v>443.81</v>
      </c>
      <c r="H4372" s="156" t="n">
        <v>3127</v>
      </c>
    </row>
    <row r="4373" ht="48" customHeight="1" s="113">
      <c r="A4373" s="158" t="n">
        <v>46195</v>
      </c>
      <c r="B4373" s="156" t="inlineStr">
        <is>
          <t>M025</t>
        </is>
      </c>
      <c r="C4373" s="156" t="inlineStr">
        <is>
          <t>HAL DEPO</t>
        </is>
      </c>
      <c r="D4373" s="156" t="inlineStr">
        <is>
          <t>HALİT BAŞDAŞ</t>
        </is>
      </c>
      <c r="E4373" s="156" t="n">
        <v>0</v>
      </c>
      <c r="F4373" s="156" t="n">
        <v>0</v>
      </c>
      <c r="G4373" s="156" t="n">
        <v>0</v>
      </c>
      <c r="H4373" s="156" t="n">
        <v>0</v>
      </c>
    </row>
    <row r="4374" ht="48" customHeight="1" s="113">
      <c r="A4374" s="158" t="n">
        <v>46195</v>
      </c>
      <c r="B4374" s="156" t="inlineStr">
        <is>
          <t>M026</t>
        </is>
      </c>
      <c r="C4374" s="156" t="inlineStr">
        <is>
          <t>HARMANDALI</t>
        </is>
      </c>
      <c r="D4374" s="156" t="inlineStr">
        <is>
          <t>DERYA YARDIMCI</t>
        </is>
      </c>
      <c r="E4374" s="156" t="n">
        <v>2842</v>
      </c>
      <c r="F4374" s="156" t="n">
        <v>1242360</v>
      </c>
      <c r="G4374" s="157" t="n">
        <v>437.14</v>
      </c>
      <c r="H4374" s="156" t="n">
        <v>2570</v>
      </c>
    </row>
    <row r="4375" ht="48" customHeight="1" s="113">
      <c r="A4375" s="158" t="n">
        <v>46195</v>
      </c>
      <c r="B4375" s="156" t="inlineStr">
        <is>
          <t>M027</t>
        </is>
      </c>
      <c r="C4375" s="156" t="inlineStr">
        <is>
          <t>HATAY</t>
        </is>
      </c>
      <c r="D4375" s="156" t="inlineStr">
        <is>
          <t>ERTAN TEKİ</t>
        </is>
      </c>
      <c r="E4375" s="156" t="n">
        <v>3890</v>
      </c>
      <c r="F4375" s="156" t="n">
        <v>1196837</v>
      </c>
      <c r="G4375" s="157" t="n">
        <v>307.67</v>
      </c>
      <c r="H4375" s="156" t="n">
        <v>3788</v>
      </c>
    </row>
    <row r="4376" ht="48" customHeight="1" s="113">
      <c r="A4376" s="158" t="n">
        <v>46195</v>
      </c>
      <c r="B4376" s="156" t="inlineStr">
        <is>
          <t>M028</t>
        </is>
      </c>
      <c r="C4376" s="156" t="inlineStr">
        <is>
          <t>KARŞIYAKA-1</t>
        </is>
      </c>
      <c r="D4376" s="156" t="inlineStr">
        <is>
          <t>DERYA YARDIMCI</t>
        </is>
      </c>
      <c r="E4376" s="156" t="n">
        <v>2933</v>
      </c>
      <c r="F4376" s="156" t="n">
        <v>1011427</v>
      </c>
      <c r="G4376" s="157" t="n">
        <v>344.84</v>
      </c>
      <c r="H4376" s="156" t="n">
        <v>2641</v>
      </c>
    </row>
    <row r="4377" ht="24" customHeight="1" s="113">
      <c r="A4377" s="158" t="n">
        <v>46195</v>
      </c>
      <c r="B4377" s="156" t="inlineStr">
        <is>
          <t>M029</t>
        </is>
      </c>
      <c r="C4377" s="156" t="inlineStr">
        <is>
          <t>KARŞIYAKA-2</t>
        </is>
      </c>
      <c r="D4377" s="156" t="inlineStr">
        <is>
          <t>DERYA YARDIMCI</t>
        </is>
      </c>
      <c r="E4377" s="156" t="n">
        <v>906</v>
      </c>
      <c r="F4377" s="156" t="n">
        <v>242896</v>
      </c>
      <c r="G4377" s="157" t="n">
        <v>268.1</v>
      </c>
      <c r="H4377" s="156" t="n">
        <v>829</v>
      </c>
    </row>
    <row r="4378" ht="36" customHeight="1" s="113">
      <c r="A4378" s="158" t="n">
        <v>46195</v>
      </c>
      <c r="B4378" s="156" t="inlineStr">
        <is>
          <t>M030</t>
        </is>
      </c>
      <c r="C4378" s="156" t="inlineStr">
        <is>
          <t>MANAVKUYU</t>
        </is>
      </c>
      <c r="D4378" s="156" t="inlineStr">
        <is>
          <t>DERYA YARDIMCI</t>
        </is>
      </c>
      <c r="E4378" s="156" t="n">
        <v>1455</v>
      </c>
      <c r="F4378" s="156" t="n">
        <v>341156</v>
      </c>
      <c r="G4378" s="157" t="n">
        <v>234.47</v>
      </c>
      <c r="H4378" s="156" t="n">
        <v>1529</v>
      </c>
    </row>
    <row r="4379" ht="24" customHeight="1" s="113">
      <c r="A4379" s="158" t="n">
        <v>46195</v>
      </c>
      <c r="B4379" s="156" t="inlineStr">
        <is>
          <t>M031</t>
        </is>
      </c>
      <c r="C4379" s="156" t="inlineStr">
        <is>
          <t>MENDERES</t>
        </is>
      </c>
      <c r="D4379" s="156" t="inlineStr">
        <is>
          <t>CÜNEYT ÇIKRIKÇI - AYŞE AVCU</t>
        </is>
      </c>
      <c r="E4379" s="156" t="n">
        <v>4123</v>
      </c>
      <c r="F4379" s="156" t="n">
        <v>909151</v>
      </c>
      <c r="G4379" s="157" t="n">
        <v>220.51</v>
      </c>
      <c r="H4379" s="156" t="n">
        <v>3897</v>
      </c>
    </row>
    <row r="4380" ht="36" customHeight="1" s="113">
      <c r="A4380" s="158" t="n">
        <v>46195</v>
      </c>
      <c r="B4380" s="156" t="inlineStr">
        <is>
          <t>M032</t>
        </is>
      </c>
      <c r="C4380" s="156" t="inlineStr">
        <is>
          <t>MENDERES DEPO</t>
        </is>
      </c>
      <c r="D4380" s="156" t="inlineStr">
        <is>
          <t>AYHAN DAŞDEMİR</t>
        </is>
      </c>
      <c r="E4380" s="156" t="n">
        <v>0</v>
      </c>
      <c r="F4380" s="156" t="n">
        <v>0</v>
      </c>
      <c r="G4380" s="156" t="n">
        <v>0</v>
      </c>
      <c r="H4380" s="156" t="n">
        <v>0</v>
      </c>
    </row>
    <row r="4381" ht="24" customHeight="1" s="113">
      <c r="A4381" s="158" t="n">
        <v>46195</v>
      </c>
      <c r="B4381" s="156" t="inlineStr">
        <is>
          <t>M033</t>
        </is>
      </c>
      <c r="C4381" s="156" t="inlineStr">
        <is>
          <t>MERKEZ</t>
        </is>
      </c>
      <c r="D4381" s="156" t="inlineStr">
        <is>
          <t>GENEL MÜDÜR</t>
        </is>
      </c>
      <c r="E4381" s="156" t="n">
        <v>0</v>
      </c>
      <c r="F4381" s="156" t="n">
        <v>0</v>
      </c>
      <c r="G4381" s="156" t="n">
        <v>0</v>
      </c>
      <c r="H4381" s="156" t="n">
        <v>0</v>
      </c>
    </row>
    <row r="4382" ht="36" customHeight="1" s="113">
      <c r="A4382" s="158" t="n">
        <v>46195</v>
      </c>
      <c r="B4382" s="156" t="inlineStr">
        <is>
          <t>M034</t>
        </is>
      </c>
      <c r="C4382" s="156" t="inlineStr">
        <is>
          <t>NARLIDERE</t>
        </is>
      </c>
      <c r="D4382" s="156" t="inlineStr">
        <is>
          <t>ERTAN TEKİ</t>
        </is>
      </c>
      <c r="E4382" s="156" t="n">
        <v>3521</v>
      </c>
      <c r="F4382" s="156" t="n">
        <v>897414</v>
      </c>
      <c r="G4382" s="157" t="n">
        <v>254.87</v>
      </c>
      <c r="H4382" s="156" t="n">
        <v>3664</v>
      </c>
    </row>
    <row r="4383" ht="48" customHeight="1" s="113">
      <c r="A4383" s="158" t="n">
        <v>46195</v>
      </c>
      <c r="B4383" s="156" t="inlineStr">
        <is>
          <t>M035</t>
        </is>
      </c>
      <c r="C4383" s="156" t="inlineStr">
        <is>
          <t>OSMANGAZİ</t>
        </is>
      </c>
      <c r="D4383" s="156" t="inlineStr">
        <is>
          <t>DERYA YARDIMCI</t>
        </is>
      </c>
      <c r="E4383" s="156" t="n">
        <v>4022</v>
      </c>
      <c r="F4383" s="156" t="n">
        <v>1174885</v>
      </c>
      <c r="G4383" s="157" t="n">
        <v>292.11</v>
      </c>
      <c r="H4383" s="156" t="n">
        <v>3893</v>
      </c>
    </row>
    <row r="4384" ht="24" customHeight="1" s="113">
      <c r="A4384" s="158" t="n">
        <v>46195</v>
      </c>
      <c r="B4384" s="156" t="inlineStr">
        <is>
          <t>M036</t>
        </is>
      </c>
      <c r="C4384" s="156" t="inlineStr">
        <is>
          <t>POLİGON</t>
        </is>
      </c>
      <c r="D4384" s="156" t="inlineStr">
        <is>
          <t>ERTAN TEKİ</t>
        </is>
      </c>
      <c r="E4384" s="156" t="n">
        <v>2051</v>
      </c>
      <c r="F4384" s="156" t="n">
        <v>443652</v>
      </c>
      <c r="G4384" s="157" t="n">
        <v>216.31</v>
      </c>
      <c r="H4384" s="156" t="n">
        <v>2004</v>
      </c>
    </row>
    <row r="4385" ht="24" customHeight="1" s="113">
      <c r="A4385" s="158" t="n">
        <v>46195</v>
      </c>
      <c r="B4385" s="156" t="inlineStr">
        <is>
          <t>M037</t>
        </is>
      </c>
      <c r="C4385" s="156" t="inlineStr">
        <is>
          <t>SEFERİHİSAR</t>
        </is>
      </c>
      <c r="D4385" s="156" t="inlineStr">
        <is>
          <t>ERTAN TEKİ</t>
        </is>
      </c>
      <c r="E4385" s="156" t="n">
        <v>2899</v>
      </c>
      <c r="F4385" s="156" t="n">
        <v>1139513</v>
      </c>
      <c r="G4385" s="157" t="n">
        <v>393.07</v>
      </c>
      <c r="H4385" s="156" t="n">
        <v>2913</v>
      </c>
    </row>
    <row r="4386" ht="36" customHeight="1" s="113">
      <c r="A4386" s="158" t="n">
        <v>46195</v>
      </c>
      <c r="B4386" s="156" t="inlineStr">
        <is>
          <t>M038</t>
        </is>
      </c>
      <c r="C4386" s="156" t="inlineStr">
        <is>
          <t>TORBALI 1</t>
        </is>
      </c>
      <c r="D4386" s="156" t="inlineStr">
        <is>
          <t>CÜNEYT ÇIKRIKÇI - AYŞE AVCU</t>
        </is>
      </c>
      <c r="E4386" s="156" t="n">
        <v>2305</v>
      </c>
      <c r="F4386" s="156" t="n">
        <v>1290003</v>
      </c>
      <c r="G4386" s="157" t="n">
        <v>559.65</v>
      </c>
      <c r="H4386" s="156" t="n">
        <v>2361</v>
      </c>
    </row>
    <row r="4387" ht="36" customHeight="1" s="113">
      <c r="A4387" s="158" t="n">
        <v>46195</v>
      </c>
      <c r="B4387" s="156" t="inlineStr">
        <is>
          <t>M039</t>
        </is>
      </c>
      <c r="C4387" s="156" t="inlineStr">
        <is>
          <t>TORBALI 2</t>
        </is>
      </c>
      <c r="D4387" s="156" t="inlineStr">
        <is>
          <t>CÜNEYT ÇIKRIKÇI - AYŞE AVCU</t>
        </is>
      </c>
      <c r="E4387" s="156" t="n">
        <v>3173</v>
      </c>
      <c r="F4387" s="156" t="n">
        <v>1017113</v>
      </c>
      <c r="G4387" s="157" t="n">
        <v>320.55</v>
      </c>
      <c r="H4387" s="156" t="n">
        <v>2929</v>
      </c>
    </row>
    <row r="4388" ht="24" customHeight="1" s="113">
      <c r="A4388" s="158" t="n">
        <v>46195</v>
      </c>
      <c r="B4388" s="156" t="inlineStr">
        <is>
          <t>M040</t>
        </is>
      </c>
      <c r="C4388" s="156" t="inlineStr">
        <is>
          <t>TORBALI 3</t>
        </is>
      </c>
      <c r="D4388" s="156" t="inlineStr">
        <is>
          <t>CÜNEYT ÇIKRIKÇI - AYŞE AVCU</t>
        </is>
      </c>
      <c r="E4388" s="156" t="n">
        <v>2446</v>
      </c>
      <c r="F4388" s="156" t="n">
        <v>716197</v>
      </c>
      <c r="G4388" s="157" t="n">
        <v>292.8</v>
      </c>
      <c r="H4388" s="156" t="n">
        <v>2496</v>
      </c>
    </row>
    <row r="4389" ht="24" customHeight="1" s="113">
      <c r="A4389" s="158" t="n">
        <v>46195</v>
      </c>
      <c r="B4389" s="156" t="inlineStr">
        <is>
          <t>M041</t>
        </is>
      </c>
      <c r="C4389" s="156" t="inlineStr">
        <is>
          <t>TORBALI 4</t>
        </is>
      </c>
      <c r="D4389" s="156" t="inlineStr">
        <is>
          <t>CÜNEYT ÇIKRIKÇI - AYŞE AVCU</t>
        </is>
      </c>
      <c r="E4389" s="156" t="n">
        <v>3374</v>
      </c>
      <c r="F4389" s="156" t="n">
        <v>1839062</v>
      </c>
      <c r="G4389" s="157" t="n">
        <v>545.0700000000001</v>
      </c>
      <c r="H4389" s="156" t="n">
        <v>3507</v>
      </c>
    </row>
    <row r="4390" ht="24" customHeight="1" s="113">
      <c r="A4390" s="158" t="n">
        <v>46195</v>
      </c>
      <c r="B4390" s="156" t="inlineStr">
        <is>
          <t>M042</t>
        </is>
      </c>
      <c r="C4390" s="156" t="inlineStr">
        <is>
          <t>TORBALI 5</t>
        </is>
      </c>
      <c r="D4390" s="156" t="inlineStr">
        <is>
          <t>CÜNEYT ÇIKRIKÇI - AYŞE AVCU</t>
        </is>
      </c>
      <c r="E4390" s="156" t="n">
        <v>3599</v>
      </c>
      <c r="F4390" s="156" t="n">
        <v>1360423</v>
      </c>
      <c r="G4390" s="157" t="n">
        <v>378</v>
      </c>
      <c r="H4390" s="156" t="n">
        <v>3554</v>
      </c>
    </row>
    <row r="4391" ht="27.75" customHeight="1" s="113">
      <c r="A4391" s="158" t="n">
        <v>46195</v>
      </c>
      <c r="B4391" s="156" t="inlineStr">
        <is>
          <t>M043</t>
        </is>
      </c>
      <c r="C4391" s="156" t="inlineStr">
        <is>
          <t>YAPICIOĞLU</t>
        </is>
      </c>
      <c r="D4391" s="156" t="inlineStr">
        <is>
          <t>ERTAN TEKİ</t>
        </is>
      </c>
      <c r="E4391" s="156" t="n">
        <v>1714</v>
      </c>
      <c r="F4391" s="156" t="n">
        <v>797004</v>
      </c>
      <c r="G4391" s="157" t="n">
        <v>465</v>
      </c>
      <c r="H4391" s="156" t="n">
        <v>1632</v>
      </c>
    </row>
    <row r="4392" ht="24" customHeight="1" s="113">
      <c r="A4392" s="158" t="n">
        <v>46195</v>
      </c>
      <c r="B4392" s="156" t="inlineStr">
        <is>
          <t>M044</t>
        </is>
      </c>
      <c r="C4392" s="156" t="inlineStr">
        <is>
          <t>YEŞİLOVA</t>
        </is>
      </c>
      <c r="D4392" s="156" t="inlineStr">
        <is>
          <t>DERYA YARDIMCI</t>
        </is>
      </c>
      <c r="E4392" s="156" t="n">
        <v>693</v>
      </c>
      <c r="F4392" s="156" t="n">
        <v>142898</v>
      </c>
      <c r="G4392" s="157" t="n">
        <v>206.2</v>
      </c>
      <c r="H4392" s="156" t="n">
        <v>723</v>
      </c>
    </row>
    <row r="4393" ht="48" customHeight="1" s="113">
      <c r="A4393" s="158" t="n">
        <v>46195</v>
      </c>
      <c r="B4393" s="156" t="inlineStr">
        <is>
          <t>M045</t>
        </is>
      </c>
      <c r="C4393" s="156" t="inlineStr">
        <is>
          <t>Z1  ET DEPO</t>
        </is>
      </c>
      <c r="D4393" s="156" t="inlineStr">
        <is>
          <t>FARUK MALKOÇ</t>
        </is>
      </c>
      <c r="E4393" s="156" t="n">
        <v>0</v>
      </c>
      <c r="F4393" s="156" t="n">
        <v>0</v>
      </c>
      <c r="G4393" s="156" t="n">
        <v>0</v>
      </c>
      <c r="H4393" s="156" t="n">
        <v>0</v>
      </c>
    </row>
    <row r="4394" ht="48" customHeight="1" s="113">
      <c r="A4394" s="158" t="n">
        <v>46195</v>
      </c>
      <c r="B4394" s="156" t="inlineStr">
        <is>
          <t>M046</t>
        </is>
      </c>
      <c r="C4394" s="156" t="inlineStr">
        <is>
          <t>ÇAMDİBİ</t>
        </is>
      </c>
      <c r="D4394" s="156" t="inlineStr">
        <is>
          <t>DERYA YARDIMCI</t>
        </is>
      </c>
      <c r="E4394" s="156" t="n">
        <v>2814</v>
      </c>
      <c r="F4394" s="156" t="n">
        <v>518680</v>
      </c>
      <c r="G4394" s="157" t="n">
        <v>184.32</v>
      </c>
      <c r="H4394" s="156" t="n">
        <v>2810</v>
      </c>
    </row>
    <row r="4395" ht="48" customHeight="1" s="113">
      <c r="A4395" s="158" t="n">
        <v>46195</v>
      </c>
      <c r="B4395" s="156" t="inlineStr">
        <is>
          <t>M047</t>
        </is>
      </c>
      <c r="C4395" s="156" t="inlineStr">
        <is>
          <t>ÇİFTLİK</t>
        </is>
      </c>
      <c r="D4395" s="156" t="inlineStr">
        <is>
          <t>CEBRAİL ÇİÇEK</t>
        </is>
      </c>
      <c r="E4395" s="156" t="n">
        <v>0</v>
      </c>
      <c r="F4395" s="156" t="n">
        <v>0</v>
      </c>
      <c r="G4395" s="156" t="n">
        <v>0</v>
      </c>
      <c r="H4395" s="156" t="n">
        <v>0</v>
      </c>
    </row>
    <row r="4396" ht="48" customHeight="1" s="113">
      <c r="A4396" s="158" t="n">
        <v>46195</v>
      </c>
      <c r="B4396" s="156" t="inlineStr">
        <is>
          <t>M048</t>
        </is>
      </c>
      <c r="C4396" s="156" t="inlineStr">
        <is>
          <t>ÇİĞLİ</t>
        </is>
      </c>
      <c r="D4396" s="156" t="inlineStr">
        <is>
          <t>DERYA YARDIMCI</t>
        </is>
      </c>
      <c r="E4396" s="156" t="n">
        <v>3141</v>
      </c>
      <c r="F4396" s="156" t="n">
        <v>590804</v>
      </c>
      <c r="G4396" s="157" t="n">
        <v>188.09</v>
      </c>
      <c r="H4396" s="156" t="n">
        <v>2959</v>
      </c>
    </row>
    <row r="4397" ht="48" customHeight="1" s="113">
      <c r="A4397" s="158" t="n">
        <v>46195</v>
      </c>
      <c r="B4397" s="156" t="inlineStr">
        <is>
          <t>M049</t>
        </is>
      </c>
      <c r="C4397" s="156" t="inlineStr">
        <is>
          <t>ÖZDERE</t>
        </is>
      </c>
      <c r="D4397" s="156" t="inlineStr">
        <is>
          <t>CÜNEYT ÇIKRIKÇI - AYŞE AVCU</t>
        </is>
      </c>
      <c r="E4397" s="156" t="n">
        <v>1047</v>
      </c>
      <c r="F4397" s="156" t="n">
        <v>365448</v>
      </c>
      <c r="G4397" s="157" t="n">
        <v>349.04</v>
      </c>
      <c r="H4397" s="156" t="n">
        <v>956</v>
      </c>
    </row>
    <row r="4398" ht="48" customHeight="1" s="113">
      <c r="A4398" s="158" t="n">
        <v>46195</v>
      </c>
      <c r="B4398" s="156" t="inlineStr">
        <is>
          <t>M050</t>
        </is>
      </c>
      <c r="C4398" s="156" t="inlineStr">
        <is>
          <t>İZMİRSPOR</t>
        </is>
      </c>
      <c r="D4398" s="156" t="inlineStr">
        <is>
          <t>ERTAN TEKİ</t>
        </is>
      </c>
      <c r="E4398" s="156" t="n">
        <v>3871</v>
      </c>
      <c r="F4398" s="156" t="n">
        <v>1824308</v>
      </c>
      <c r="G4398" s="157" t="n">
        <v>471.28</v>
      </c>
      <c r="H4398" s="156" t="n">
        <v>3540</v>
      </c>
    </row>
    <row r="4399" ht="48" customHeight="1" s="113">
      <c r="A4399" s="158" t="n">
        <v>46195</v>
      </c>
      <c r="B4399" s="156" t="inlineStr">
        <is>
          <t>M051</t>
        </is>
      </c>
      <c r="C4399" s="156" t="inlineStr">
        <is>
          <t>ŞİRİNYER</t>
        </is>
      </c>
      <c r="D4399" s="156" t="inlineStr">
        <is>
          <t>ERTAN TEKİ</t>
        </is>
      </c>
      <c r="E4399" s="156" t="n">
        <v>856</v>
      </c>
      <c r="F4399" s="156" t="n">
        <v>416615</v>
      </c>
      <c r="G4399" s="157" t="n">
        <v>486.7</v>
      </c>
      <c r="H4399" s="156" t="n">
        <v>800</v>
      </c>
    </row>
    <row r="4400" ht="24" customHeight="1" s="113">
      <c r="A4400" s="158" t="n">
        <v>46195</v>
      </c>
      <c r="B4400" s="156" t="inlineStr">
        <is>
          <t>M052</t>
        </is>
      </c>
      <c r="C4400" s="156" t="inlineStr">
        <is>
          <t>ŞİRİNYER 2</t>
        </is>
      </c>
      <c r="D4400" s="156" t="inlineStr">
        <is>
          <t>DERYA YARDIMCI</t>
        </is>
      </c>
      <c r="E4400" s="156" t="n">
        <v>1969</v>
      </c>
      <c r="F4400" s="156" t="n">
        <v>839115</v>
      </c>
      <c r="G4400" s="157" t="n">
        <v>426.16</v>
      </c>
      <c r="H4400" s="156" t="n">
        <v>1776</v>
      </c>
    </row>
    <row r="4401" ht="36" customHeight="1" s="113">
      <c r="A4401" s="158" t="n">
        <v>46195</v>
      </c>
      <c r="B4401" s="156" t="inlineStr">
        <is>
          <t>M057</t>
        </is>
      </c>
      <c r="C4401" s="156" t="inlineStr">
        <is>
          <t>BUCA2</t>
        </is>
      </c>
      <c r="D4401" s="156" t="inlineStr">
        <is>
          <t>ERTAN TEKİ</t>
        </is>
      </c>
      <c r="E4401" s="156" t="n">
        <v>0</v>
      </c>
      <c r="F4401" s="156" t="n">
        <v>0</v>
      </c>
      <c r="G4401" s="156" t="n">
        <v>0</v>
      </c>
      <c r="H4401" s="156" t="n">
        <v>0</v>
      </c>
    </row>
    <row r="4402" ht="24" customHeight="1" s="113">
      <c r="A4402" s="158" t="n">
        <v>46196</v>
      </c>
      <c r="B4402" s="156" t="inlineStr">
        <is>
          <t>M001</t>
        </is>
      </c>
      <c r="C4402" s="156" t="inlineStr">
        <is>
          <t>AKEVLER</t>
        </is>
      </c>
      <c r="D4402" s="156" t="inlineStr">
        <is>
          <t>ERTAN TEKİ</t>
        </is>
      </c>
      <c r="E4402" s="156" t="n">
        <v>1501</v>
      </c>
      <c r="F4402" s="156" t="n">
        <v>533065</v>
      </c>
      <c r="G4402" s="157" t="n">
        <v>355.14</v>
      </c>
      <c r="H4402" s="156" t="n">
        <v>1449</v>
      </c>
    </row>
    <row r="4403" ht="36" customHeight="1" s="113">
      <c r="A4403" s="158" t="n">
        <v>46196</v>
      </c>
      <c r="B4403" s="156" t="inlineStr">
        <is>
          <t>M002</t>
        </is>
      </c>
      <c r="C4403" s="156" t="inlineStr">
        <is>
          <t>AYDIN EFELER</t>
        </is>
      </c>
      <c r="D4403" s="156" t="inlineStr">
        <is>
          <t>CÜNEYT ÇIKRIKÇI - AYŞE AVCU</t>
        </is>
      </c>
      <c r="E4403" s="156" t="n">
        <v>2945</v>
      </c>
      <c r="F4403" s="156" t="n">
        <v>977652</v>
      </c>
      <c r="G4403" s="157" t="n">
        <v>331.97</v>
      </c>
      <c r="H4403" s="156" t="n">
        <v>2651</v>
      </c>
    </row>
    <row r="4404" ht="36" customHeight="1" s="113">
      <c r="A4404" s="158" t="n">
        <v>46196</v>
      </c>
      <c r="B4404" s="156" t="inlineStr">
        <is>
          <t>M003</t>
        </is>
      </c>
      <c r="C4404" s="156" t="inlineStr">
        <is>
          <t>AYDIN EFELER-2</t>
        </is>
      </c>
      <c r="D4404" s="156" t="inlineStr">
        <is>
          <t>CÜNEYT ÇIKRIKÇI - AYŞE AVCU</t>
        </is>
      </c>
      <c r="E4404" s="156" t="n">
        <v>1514</v>
      </c>
      <c r="F4404" s="156" t="n">
        <v>548098</v>
      </c>
      <c r="G4404" s="157" t="n">
        <v>362.02</v>
      </c>
      <c r="H4404" s="156" t="n">
        <v>1391</v>
      </c>
    </row>
    <row r="4405" ht="24" customHeight="1" s="113">
      <c r="A4405" s="158" t="n">
        <v>46196</v>
      </c>
      <c r="B4405" s="156" t="inlineStr">
        <is>
          <t>M004</t>
        </is>
      </c>
      <c r="C4405" s="156" t="inlineStr">
        <is>
          <t>AYDIN FATİH</t>
        </is>
      </c>
      <c r="D4405" s="156" t="inlineStr">
        <is>
          <t>CÜNEYT ÇIKRIKÇI - AYŞE AVCU</t>
        </is>
      </c>
      <c r="E4405" s="156" t="n">
        <v>1011</v>
      </c>
      <c r="F4405" s="156" t="n">
        <v>384836</v>
      </c>
      <c r="G4405" s="157" t="n">
        <v>380.65</v>
      </c>
      <c r="H4405" s="156" t="n">
        <v>934</v>
      </c>
    </row>
    <row r="4406" ht="48" customHeight="1" s="113">
      <c r="A4406" s="158" t="n">
        <v>46196</v>
      </c>
      <c r="B4406" s="156" t="inlineStr">
        <is>
          <t>M005</t>
        </is>
      </c>
      <c r="C4406" s="156" t="inlineStr">
        <is>
          <t>AYDIN FATİH-2</t>
        </is>
      </c>
      <c r="D4406" s="156" t="inlineStr">
        <is>
          <t>CÜNEYT ÇIKRIKÇI - AYŞE AVCU</t>
        </is>
      </c>
      <c r="E4406" s="156" t="n">
        <v>1232</v>
      </c>
      <c r="F4406" s="156" t="n">
        <v>582832</v>
      </c>
      <c r="G4406" s="157" t="n">
        <v>473.08</v>
      </c>
      <c r="H4406" s="156" t="n">
        <v>1137</v>
      </c>
    </row>
    <row r="4407" ht="48" customHeight="1" s="113">
      <c r="A4407" s="158" t="n">
        <v>46196</v>
      </c>
      <c r="B4407" s="156" t="inlineStr">
        <is>
          <t>M006</t>
        </is>
      </c>
      <c r="C4407" s="156" t="inlineStr">
        <is>
          <t>AYDIN GİRNE</t>
        </is>
      </c>
      <c r="D4407" s="156" t="inlineStr">
        <is>
          <t>CÜNEYT ÇIKRIKÇI - AYŞE AVCU</t>
        </is>
      </c>
      <c r="E4407" s="156" t="n">
        <v>1234</v>
      </c>
      <c r="F4407" s="156" t="n">
        <v>331122</v>
      </c>
      <c r="G4407" s="157" t="n">
        <v>268.33</v>
      </c>
      <c r="H4407" s="156" t="n">
        <v>1248</v>
      </c>
    </row>
    <row r="4408" ht="48" customHeight="1" s="113">
      <c r="A4408" s="158" t="n">
        <v>46196</v>
      </c>
      <c r="B4408" s="156" t="inlineStr">
        <is>
          <t>M007</t>
        </is>
      </c>
      <c r="C4408" s="156" t="inlineStr">
        <is>
          <t>AYDIN MİMARSİNAN</t>
        </is>
      </c>
      <c r="D4408" s="156" t="inlineStr">
        <is>
          <t>CÜNEYT ÇIKRIKÇI - AYŞE AVCU</t>
        </is>
      </c>
      <c r="E4408" s="156" t="n">
        <v>3270</v>
      </c>
      <c r="F4408" s="156" t="n">
        <v>819599</v>
      </c>
      <c r="G4408" s="157" t="n">
        <v>250.64</v>
      </c>
      <c r="H4408" s="156" t="n">
        <v>3018</v>
      </c>
    </row>
    <row r="4409" ht="48" customHeight="1" s="113">
      <c r="A4409" s="158" t="n">
        <v>46196</v>
      </c>
      <c r="B4409" s="156" t="inlineStr">
        <is>
          <t>M008</t>
        </is>
      </c>
      <c r="C4409" s="156" t="inlineStr">
        <is>
          <t>AYRANCILAR</t>
        </is>
      </c>
      <c r="D4409" s="156" t="inlineStr">
        <is>
          <t>CÜNEYT ÇIKRIKÇI - AYŞE AVCU</t>
        </is>
      </c>
      <c r="E4409" s="156" t="n">
        <v>2856</v>
      </c>
      <c r="F4409" s="156" t="n">
        <v>779159</v>
      </c>
      <c r="G4409" s="157" t="n">
        <v>272.81</v>
      </c>
      <c r="H4409" s="156" t="n">
        <v>3054</v>
      </c>
    </row>
    <row r="4410" ht="48" customHeight="1" s="113">
      <c r="A4410" s="158" t="n">
        <v>46196</v>
      </c>
      <c r="B4410" s="156" t="inlineStr">
        <is>
          <t>M009</t>
        </is>
      </c>
      <c r="C4410" s="156" t="inlineStr">
        <is>
          <t>BALÇOVA</t>
        </is>
      </c>
      <c r="D4410" s="156" t="inlineStr">
        <is>
          <t>ERTAN TEKİ</t>
        </is>
      </c>
      <c r="E4410" s="156" t="n">
        <v>2743</v>
      </c>
      <c r="F4410" s="156" t="n">
        <v>514168</v>
      </c>
      <c r="G4410" s="157" t="n">
        <v>187.45</v>
      </c>
      <c r="H4410" s="156" t="n">
        <v>2594</v>
      </c>
    </row>
    <row r="4411" ht="48" customHeight="1" s="113">
      <c r="A4411" s="158" t="n">
        <v>46196</v>
      </c>
      <c r="B4411" s="156" t="inlineStr">
        <is>
          <t>M010</t>
        </is>
      </c>
      <c r="C4411" s="156" t="inlineStr">
        <is>
          <t>BAYRAKLI</t>
        </is>
      </c>
      <c r="D4411" s="156" t="inlineStr">
        <is>
          <t>DERYA YARDIMCI</t>
        </is>
      </c>
      <c r="E4411" s="156" t="n">
        <v>2584</v>
      </c>
      <c r="F4411" s="156" t="n">
        <v>621776</v>
      </c>
      <c r="G4411" s="157" t="n">
        <v>240.63</v>
      </c>
      <c r="H4411" s="156" t="n">
        <v>2521</v>
      </c>
    </row>
    <row r="4412" ht="48" customHeight="1" s="113">
      <c r="A4412" s="158" t="n">
        <v>46196</v>
      </c>
      <c r="B4412" s="156" t="inlineStr">
        <is>
          <t>M011</t>
        </is>
      </c>
      <c r="C4412" s="156" t="inlineStr">
        <is>
          <t>BOZYAKA</t>
        </is>
      </c>
      <c r="D4412" s="156" t="inlineStr">
        <is>
          <t>ERTAN TEKİ</t>
        </is>
      </c>
      <c r="E4412" s="156" t="n">
        <v>2371</v>
      </c>
      <c r="F4412" s="156" t="n">
        <v>1094421</v>
      </c>
      <c r="G4412" s="157" t="n">
        <v>461.59</v>
      </c>
      <c r="H4412" s="156" t="n">
        <v>2315</v>
      </c>
    </row>
    <row r="4413" ht="36" customHeight="1" s="113">
      <c r="A4413" s="158" t="n">
        <v>46196</v>
      </c>
      <c r="B4413" s="156" t="inlineStr">
        <is>
          <t>M012</t>
        </is>
      </c>
      <c r="C4413" s="156" t="inlineStr">
        <is>
          <t xml:space="preserve">BUCA </t>
        </is>
      </c>
      <c r="D4413" s="156" t="inlineStr">
        <is>
          <t>DERYA YARDIMCI</t>
        </is>
      </c>
      <c r="E4413" s="156" t="n">
        <v>1085</v>
      </c>
      <c r="F4413" s="156" t="n">
        <v>471017</v>
      </c>
      <c r="G4413" s="157" t="n">
        <v>434.12</v>
      </c>
      <c r="H4413" s="156" t="n">
        <v>1129</v>
      </c>
    </row>
    <row r="4414" ht="24" customHeight="1" s="113">
      <c r="A4414" s="158" t="n">
        <v>46196</v>
      </c>
      <c r="B4414" s="156" t="inlineStr">
        <is>
          <t>M013</t>
        </is>
      </c>
      <c r="C4414" s="156" t="inlineStr">
        <is>
          <t>DEDEBAŞI</t>
        </is>
      </c>
      <c r="D4414" s="156" t="inlineStr">
        <is>
          <t>DERYA YARDIMCI</t>
        </is>
      </c>
      <c r="E4414" s="156" t="n">
        <v>2948</v>
      </c>
      <c r="F4414" s="156" t="n">
        <v>1185033</v>
      </c>
      <c r="G4414" s="157" t="n">
        <v>401.98</v>
      </c>
      <c r="H4414" s="156" t="n">
        <v>2945</v>
      </c>
    </row>
    <row r="4415" ht="36" customHeight="1" s="113">
      <c r="A4415" s="158" t="n">
        <v>46196</v>
      </c>
      <c r="B4415" s="156" t="inlineStr">
        <is>
          <t>M014</t>
        </is>
      </c>
      <c r="C4415" s="156" t="inlineStr">
        <is>
          <t>ESKİİZMİR</t>
        </is>
      </c>
      <c r="D4415" s="156" t="inlineStr">
        <is>
          <t>ERTAN TEKİ</t>
        </is>
      </c>
      <c r="E4415" s="156" t="n">
        <v>1761</v>
      </c>
      <c r="F4415" s="156" t="n">
        <v>830704</v>
      </c>
      <c r="G4415" s="157" t="n">
        <v>471.72</v>
      </c>
      <c r="H4415" s="156" t="n">
        <v>1673</v>
      </c>
    </row>
    <row r="4416" ht="24" customHeight="1" s="113">
      <c r="A4416" s="158" t="n">
        <v>46196</v>
      </c>
      <c r="B4416" s="156" t="inlineStr">
        <is>
          <t>M015</t>
        </is>
      </c>
      <c r="C4416" s="156" t="inlineStr">
        <is>
          <t>GAZİEMİR-1</t>
        </is>
      </c>
      <c r="D4416" s="156" t="inlineStr">
        <is>
          <t>ALİ ÇELİK</t>
        </is>
      </c>
      <c r="E4416" s="156" t="n">
        <v>1782</v>
      </c>
      <c r="F4416" s="156" t="n">
        <v>628976</v>
      </c>
      <c r="G4416" s="157" t="n">
        <v>352.96</v>
      </c>
      <c r="H4416" s="156" t="n">
        <v>1718</v>
      </c>
    </row>
    <row r="4417" ht="36" customHeight="1" s="113">
      <c r="A4417" s="158" t="n">
        <v>46196</v>
      </c>
      <c r="B4417" s="156" t="inlineStr">
        <is>
          <t>M016</t>
        </is>
      </c>
      <c r="C4417" s="156" t="inlineStr">
        <is>
          <t>GAZİEMİR-2</t>
        </is>
      </c>
      <c r="D4417" s="156" t="inlineStr">
        <is>
          <t>ALİ ÇELİK</t>
        </is>
      </c>
      <c r="E4417" s="156" t="n">
        <v>3426</v>
      </c>
      <c r="F4417" s="156" t="n">
        <v>1068786</v>
      </c>
      <c r="G4417" s="157" t="n">
        <v>311.96</v>
      </c>
      <c r="H4417" s="156" t="n">
        <v>3302</v>
      </c>
    </row>
    <row r="4418" ht="24" customHeight="1" s="113">
      <c r="A4418" s="158" t="n">
        <v>46196</v>
      </c>
      <c r="B4418" s="156" t="inlineStr">
        <is>
          <t>M017</t>
        </is>
      </c>
      <c r="C4418" s="156" t="inlineStr">
        <is>
          <t>GAZİEMİR-3</t>
        </is>
      </c>
      <c r="D4418" s="156" t="inlineStr">
        <is>
          <t>ALİ ÇELİK</t>
        </is>
      </c>
      <c r="E4418" s="156" t="n">
        <v>1856</v>
      </c>
      <c r="F4418" s="156" t="n">
        <v>610279</v>
      </c>
      <c r="G4418" s="157" t="n">
        <v>328.81</v>
      </c>
      <c r="H4418" s="156" t="n">
        <v>1904</v>
      </c>
    </row>
    <row r="4419" ht="36" customHeight="1" s="113">
      <c r="A4419" s="158" t="n">
        <v>46196</v>
      </c>
      <c r="B4419" s="156" t="inlineStr">
        <is>
          <t>M018</t>
        </is>
      </c>
      <c r="C4419" s="156" t="inlineStr">
        <is>
          <t>GAZİEMİR-4</t>
        </is>
      </c>
      <c r="D4419" s="156" t="inlineStr">
        <is>
          <t>ALİ ÇELİK</t>
        </is>
      </c>
      <c r="E4419" s="156" t="n">
        <v>1657</v>
      </c>
      <c r="F4419" s="156" t="n">
        <v>738515</v>
      </c>
      <c r="G4419" s="157" t="n">
        <v>445.69</v>
      </c>
      <c r="H4419" s="156" t="n">
        <v>1608</v>
      </c>
    </row>
    <row r="4420" ht="36" customHeight="1" s="113">
      <c r="A4420" s="158" t="n">
        <v>46196</v>
      </c>
      <c r="B4420" s="156" t="inlineStr">
        <is>
          <t>M019</t>
        </is>
      </c>
      <c r="C4420" s="156" t="inlineStr">
        <is>
          <t>GAZİEMİR-5</t>
        </is>
      </c>
      <c r="D4420" s="156" t="inlineStr">
        <is>
          <t>ALİ ÇELİK</t>
        </is>
      </c>
      <c r="E4420" s="156" t="n">
        <v>2150</v>
      </c>
      <c r="F4420" s="156" t="n">
        <v>441845</v>
      </c>
      <c r="G4420" s="157" t="n">
        <v>205.51</v>
      </c>
      <c r="H4420" s="156" t="n">
        <v>2014</v>
      </c>
    </row>
    <row r="4421" ht="36" customHeight="1" s="113">
      <c r="A4421" s="158" t="n">
        <v>46196</v>
      </c>
      <c r="B4421" s="156" t="inlineStr">
        <is>
          <t>M020</t>
        </is>
      </c>
      <c r="C4421" s="156" t="inlineStr">
        <is>
          <t>GAZİEMİR-6</t>
        </is>
      </c>
      <c r="D4421" s="156" t="inlineStr">
        <is>
          <t>ALİ ÇELİK</t>
        </is>
      </c>
      <c r="E4421" s="156" t="n">
        <v>689</v>
      </c>
      <c r="F4421" s="156" t="n">
        <v>321500</v>
      </c>
      <c r="G4421" s="157" t="n">
        <v>466.62</v>
      </c>
      <c r="H4421" s="156" t="n">
        <v>622</v>
      </c>
    </row>
    <row r="4422" ht="48" customHeight="1" s="113">
      <c r="A4422" s="158" t="n">
        <v>46196</v>
      </c>
      <c r="B4422" s="156" t="inlineStr">
        <is>
          <t>M021</t>
        </is>
      </c>
      <c r="C4422" s="156" t="inlineStr">
        <is>
          <t>GAZİEMİR-7</t>
        </is>
      </c>
      <c r="D4422" s="156" t="inlineStr">
        <is>
          <t>ALİ ÇELİK</t>
        </is>
      </c>
      <c r="E4422" s="156" t="n">
        <v>4013</v>
      </c>
      <c r="F4422" s="156" t="n">
        <v>1332490</v>
      </c>
      <c r="G4422" s="157" t="n">
        <v>332.04</v>
      </c>
      <c r="H4422" s="156" t="n">
        <v>4182</v>
      </c>
    </row>
    <row r="4423" ht="36" customHeight="1" s="113">
      <c r="A4423" s="158" t="n">
        <v>46196</v>
      </c>
      <c r="B4423" s="156" t="inlineStr">
        <is>
          <t>M022</t>
        </is>
      </c>
      <c r="C4423" s="156" t="inlineStr">
        <is>
          <t>GEDİZ</t>
        </is>
      </c>
      <c r="D4423" s="156" t="inlineStr">
        <is>
          <t>DERYA YARDIMCI</t>
        </is>
      </c>
      <c r="E4423" s="156" t="n">
        <v>922</v>
      </c>
      <c r="F4423" s="156" t="n">
        <v>393100</v>
      </c>
      <c r="G4423" s="157" t="n">
        <v>426.36</v>
      </c>
      <c r="H4423" s="156" t="n">
        <v>934</v>
      </c>
    </row>
    <row r="4424" ht="27.75" customHeight="1" s="113">
      <c r="A4424" s="158" t="n">
        <v>46196</v>
      </c>
      <c r="B4424" s="156" t="inlineStr">
        <is>
          <t>M023</t>
        </is>
      </c>
      <c r="C4424" s="156" t="inlineStr">
        <is>
          <t>GÖZTEPE</t>
        </is>
      </c>
      <c r="D4424" s="156" t="inlineStr">
        <is>
          <t>ERTAN TEKİ</t>
        </is>
      </c>
      <c r="E4424" s="156" t="n">
        <v>3778</v>
      </c>
      <c r="F4424" s="156" t="n">
        <v>1218516</v>
      </c>
      <c r="G4424" s="157" t="n">
        <v>322.53</v>
      </c>
      <c r="H4424" s="156" t="n">
        <v>3437</v>
      </c>
    </row>
    <row r="4425" ht="24" customHeight="1" s="113">
      <c r="A4425" s="158" t="n">
        <v>46196</v>
      </c>
      <c r="B4425" s="156" t="inlineStr">
        <is>
          <t>M024</t>
        </is>
      </c>
      <c r="C4425" s="156" t="inlineStr">
        <is>
          <t>GÜMÜŞPALA</t>
        </is>
      </c>
      <c r="D4425" s="156" t="inlineStr">
        <is>
          <t>DERYA YARDIMCI</t>
        </is>
      </c>
      <c r="E4425" s="156" t="n">
        <v>3537</v>
      </c>
      <c r="F4425" s="156" t="n">
        <v>1789027</v>
      </c>
      <c r="G4425" s="157" t="n">
        <v>505.8</v>
      </c>
      <c r="H4425" s="156" t="n">
        <v>3291</v>
      </c>
    </row>
    <row r="4426" ht="36" customHeight="1" s="113">
      <c r="A4426" s="158" t="n">
        <v>46196</v>
      </c>
      <c r="B4426" s="156" t="inlineStr">
        <is>
          <t>M025</t>
        </is>
      </c>
      <c r="C4426" s="156" t="inlineStr">
        <is>
          <t>HAL DEPO</t>
        </is>
      </c>
      <c r="D4426" s="156" t="inlineStr">
        <is>
          <t>HALİT BAŞDAŞ</t>
        </is>
      </c>
      <c r="E4426" s="156" t="n">
        <v>0</v>
      </c>
      <c r="F4426" s="156" t="n">
        <v>0</v>
      </c>
      <c r="G4426" s="156" t="n">
        <v>0</v>
      </c>
      <c r="H4426" s="156" t="n">
        <v>0</v>
      </c>
    </row>
    <row r="4427" ht="24" customHeight="1" s="113">
      <c r="A4427" s="158" t="n">
        <v>46196</v>
      </c>
      <c r="B4427" s="156" t="inlineStr">
        <is>
          <t>M026</t>
        </is>
      </c>
      <c r="C4427" s="156" t="inlineStr">
        <is>
          <t>HARMANDALI</t>
        </is>
      </c>
      <c r="D4427" s="156" t="inlineStr">
        <is>
          <t>DERYA YARDIMCI</t>
        </is>
      </c>
      <c r="E4427" s="156" t="n">
        <v>3020</v>
      </c>
      <c r="F4427" s="156" t="n">
        <v>1358659</v>
      </c>
      <c r="G4427" s="157" t="n">
        <v>449.89</v>
      </c>
      <c r="H4427" s="156" t="n">
        <v>3087</v>
      </c>
    </row>
    <row r="4428" ht="24" customHeight="1" s="113">
      <c r="A4428" s="158" t="n">
        <v>46196</v>
      </c>
      <c r="B4428" s="156" t="inlineStr">
        <is>
          <t>M027</t>
        </is>
      </c>
      <c r="C4428" s="156" t="inlineStr">
        <is>
          <t>HATAY</t>
        </is>
      </c>
      <c r="D4428" s="156" t="inlineStr">
        <is>
          <t>ERTAN TEKİ</t>
        </is>
      </c>
      <c r="E4428" s="156" t="n">
        <v>4906</v>
      </c>
      <c r="F4428" s="156" t="n">
        <v>1813748</v>
      </c>
      <c r="G4428" s="157" t="n">
        <v>369.7</v>
      </c>
      <c r="H4428" s="156" t="n">
        <v>4976</v>
      </c>
    </row>
    <row r="4429" ht="48" customHeight="1" s="113">
      <c r="A4429" s="158" t="n">
        <v>46196</v>
      </c>
      <c r="B4429" s="156" t="inlineStr">
        <is>
          <t>M028</t>
        </is>
      </c>
      <c r="C4429" s="156" t="inlineStr">
        <is>
          <t>KARŞIYAKA-1</t>
        </is>
      </c>
      <c r="D4429" s="156" t="inlineStr">
        <is>
          <t>DERYA YARDIMCI</t>
        </is>
      </c>
      <c r="E4429" s="156" t="n">
        <v>2836</v>
      </c>
      <c r="F4429" s="156" t="n">
        <v>1233480</v>
      </c>
      <c r="G4429" s="157" t="n">
        <v>434.94</v>
      </c>
      <c r="H4429" s="156" t="n">
        <v>2608</v>
      </c>
    </row>
    <row r="4430" ht="48" customHeight="1" s="113">
      <c r="A4430" s="158" t="n">
        <v>46196</v>
      </c>
      <c r="B4430" s="156" t="inlineStr">
        <is>
          <t>M029</t>
        </is>
      </c>
      <c r="C4430" s="156" t="inlineStr">
        <is>
          <t>KARŞIYAKA-2</t>
        </is>
      </c>
      <c r="D4430" s="156" t="inlineStr">
        <is>
          <t>DERYA YARDIMCI</t>
        </is>
      </c>
      <c r="E4430" s="156" t="n">
        <v>901</v>
      </c>
      <c r="F4430" s="156" t="n">
        <v>221929</v>
      </c>
      <c r="G4430" s="157" t="n">
        <v>246.31</v>
      </c>
      <c r="H4430" s="156" t="n">
        <v>918</v>
      </c>
    </row>
    <row r="4431" ht="48" customHeight="1" s="113">
      <c r="A4431" s="158" t="n">
        <v>46196</v>
      </c>
      <c r="B4431" s="156" t="inlineStr">
        <is>
          <t>M030</t>
        </is>
      </c>
      <c r="C4431" s="156" t="inlineStr">
        <is>
          <t>MANAVKUYU</t>
        </is>
      </c>
      <c r="D4431" s="156" t="inlineStr">
        <is>
          <t>DERYA YARDIMCI</t>
        </is>
      </c>
      <c r="E4431" s="156" t="n">
        <v>2071</v>
      </c>
      <c r="F4431" s="156" t="n">
        <v>513703</v>
      </c>
      <c r="G4431" s="157" t="n">
        <v>248.05</v>
      </c>
      <c r="H4431" s="156" t="n">
        <v>2127</v>
      </c>
    </row>
    <row r="4432" ht="48" customHeight="1" s="113">
      <c r="A4432" s="158" t="n">
        <v>46196</v>
      </c>
      <c r="B4432" s="156" t="inlineStr">
        <is>
          <t>M031</t>
        </is>
      </c>
      <c r="C4432" s="156" t="inlineStr">
        <is>
          <t>MENDERES</t>
        </is>
      </c>
      <c r="D4432" s="156" t="inlineStr">
        <is>
          <t>CÜNEYT ÇIKRIKÇI - AYŞE AVCU</t>
        </is>
      </c>
      <c r="E4432" s="156" t="n">
        <v>3084</v>
      </c>
      <c r="F4432" s="156" t="n">
        <v>719417</v>
      </c>
      <c r="G4432" s="157" t="n">
        <v>233.27</v>
      </c>
      <c r="H4432" s="156" t="n">
        <v>3265</v>
      </c>
    </row>
    <row r="4433" ht="48" customHeight="1" s="113">
      <c r="A4433" s="158" t="n">
        <v>46196</v>
      </c>
      <c r="B4433" s="156" t="inlineStr">
        <is>
          <t>M032</t>
        </is>
      </c>
      <c r="C4433" s="156" t="inlineStr">
        <is>
          <t>MENDERES DEPO</t>
        </is>
      </c>
      <c r="D4433" s="156" t="inlineStr">
        <is>
          <t>AYHAN DAŞDEMİR</t>
        </is>
      </c>
      <c r="E4433" s="156" t="n">
        <v>0</v>
      </c>
      <c r="F4433" s="156" t="n">
        <v>0</v>
      </c>
      <c r="G4433" s="156" t="n">
        <v>0</v>
      </c>
      <c r="H4433" s="156" t="n">
        <v>0</v>
      </c>
    </row>
    <row r="4434" ht="24" customHeight="1" s="113">
      <c r="A4434" s="158" t="n">
        <v>46196</v>
      </c>
      <c r="B4434" s="156" t="inlineStr">
        <is>
          <t>M033</t>
        </is>
      </c>
      <c r="C4434" s="156" t="inlineStr">
        <is>
          <t>MERKEZ</t>
        </is>
      </c>
      <c r="D4434" s="156" t="inlineStr">
        <is>
          <t>GENEL MÜDÜR</t>
        </is>
      </c>
      <c r="E4434" s="156" t="n">
        <v>0</v>
      </c>
      <c r="F4434" s="156" t="n">
        <v>0</v>
      </c>
      <c r="G4434" s="156" t="n">
        <v>0</v>
      </c>
      <c r="H4434" s="156" t="n">
        <v>0</v>
      </c>
    </row>
    <row r="4435" ht="36" customHeight="1" s="113">
      <c r="A4435" s="158" t="n">
        <v>46196</v>
      </c>
      <c r="B4435" s="156" t="inlineStr">
        <is>
          <t>M034</t>
        </is>
      </c>
      <c r="C4435" s="156" t="inlineStr">
        <is>
          <t>NARLIDERE</t>
        </is>
      </c>
      <c r="D4435" s="156" t="inlineStr">
        <is>
          <t>ERTAN TEKİ</t>
        </is>
      </c>
      <c r="E4435" s="156" t="n">
        <v>2938</v>
      </c>
      <c r="F4435" s="156" t="n">
        <v>611881</v>
      </c>
      <c r="G4435" s="157" t="n">
        <v>208.26</v>
      </c>
      <c r="H4435" s="156" t="n">
        <v>3086</v>
      </c>
    </row>
    <row r="4436" ht="24" customHeight="1" s="113">
      <c r="A4436" s="158" t="n">
        <v>46196</v>
      </c>
      <c r="B4436" s="156" t="inlineStr">
        <is>
          <t>M035</t>
        </is>
      </c>
      <c r="C4436" s="156" t="inlineStr">
        <is>
          <t>OSMANGAZİ</t>
        </is>
      </c>
      <c r="D4436" s="156" t="inlineStr">
        <is>
          <t>DERYA YARDIMCI</t>
        </is>
      </c>
      <c r="E4436" s="156" t="n">
        <v>4071</v>
      </c>
      <c r="F4436" s="156" t="n">
        <v>1197427</v>
      </c>
      <c r="G4436" s="157" t="n">
        <v>294.14</v>
      </c>
      <c r="H4436" s="156" t="n">
        <v>3954</v>
      </c>
    </row>
    <row r="4437" ht="36" customHeight="1" s="113">
      <c r="A4437" s="158" t="n">
        <v>46196</v>
      </c>
      <c r="B4437" s="156" t="inlineStr">
        <is>
          <t>M036</t>
        </is>
      </c>
      <c r="C4437" s="156" t="inlineStr">
        <is>
          <t>POLİGON</t>
        </is>
      </c>
      <c r="D4437" s="156" t="inlineStr">
        <is>
          <t>ERTAN TEKİ</t>
        </is>
      </c>
      <c r="E4437" s="156" t="n">
        <v>1622</v>
      </c>
      <c r="F4437" s="156" t="n">
        <v>323719</v>
      </c>
      <c r="G4437" s="157" t="n">
        <v>199.58</v>
      </c>
      <c r="H4437" s="156" t="n">
        <v>1569</v>
      </c>
    </row>
    <row r="4438" ht="24" customHeight="1" s="113">
      <c r="A4438" s="158" t="n">
        <v>46196</v>
      </c>
      <c r="B4438" s="156" t="inlineStr">
        <is>
          <t>M037</t>
        </is>
      </c>
      <c r="C4438" s="156" t="inlineStr">
        <is>
          <t>SEFERİHİSAR</t>
        </is>
      </c>
      <c r="D4438" s="156" t="inlineStr">
        <is>
          <t>ERTAN TEKİ</t>
        </is>
      </c>
      <c r="E4438" s="156" t="n">
        <v>4220</v>
      </c>
      <c r="F4438" s="156" t="n">
        <v>1618308</v>
      </c>
      <c r="G4438" s="157" t="n">
        <v>383.49</v>
      </c>
      <c r="H4438" s="156" t="n">
        <v>4548</v>
      </c>
    </row>
    <row r="4439" ht="36" customHeight="1" s="113">
      <c r="A4439" s="158" t="n">
        <v>46196</v>
      </c>
      <c r="B4439" s="156" t="inlineStr">
        <is>
          <t>M038</t>
        </is>
      </c>
      <c r="C4439" s="156" t="inlineStr">
        <is>
          <t>TORBALI 1</t>
        </is>
      </c>
      <c r="D4439" s="156" t="inlineStr">
        <is>
          <t>CÜNEYT ÇIKRIKÇI - AYŞE AVCU</t>
        </is>
      </c>
      <c r="E4439" s="156" t="n">
        <v>2514</v>
      </c>
      <c r="F4439" s="156" t="n">
        <v>1314340</v>
      </c>
      <c r="G4439" s="157" t="n">
        <v>522.8099999999999</v>
      </c>
      <c r="H4439" s="156" t="n">
        <v>2509</v>
      </c>
    </row>
    <row r="4440" ht="48" customHeight="1" s="113">
      <c r="A4440" s="158" t="n">
        <v>46196</v>
      </c>
      <c r="B4440" s="156" t="inlineStr">
        <is>
          <t>M039</t>
        </is>
      </c>
      <c r="C4440" s="156" t="inlineStr">
        <is>
          <t>TORBALI 2</t>
        </is>
      </c>
      <c r="D4440" s="156" t="inlineStr">
        <is>
          <t>CÜNEYT ÇIKRIKÇI - AYŞE AVCU</t>
        </is>
      </c>
      <c r="E4440" s="156" t="n">
        <v>3696</v>
      </c>
      <c r="F4440" s="156" t="n">
        <v>1173619</v>
      </c>
      <c r="G4440" s="157" t="n">
        <v>317.54</v>
      </c>
      <c r="H4440" s="156" t="n">
        <v>3875</v>
      </c>
    </row>
    <row r="4441" ht="24" customHeight="1" s="113">
      <c r="A4441" s="158" t="n">
        <v>46196</v>
      </c>
      <c r="B4441" s="156" t="inlineStr">
        <is>
          <t>M040</t>
        </is>
      </c>
      <c r="C4441" s="156" t="inlineStr">
        <is>
          <t>TORBALI 3</t>
        </is>
      </c>
      <c r="D4441" s="156" t="inlineStr">
        <is>
          <t>CÜNEYT ÇIKRIKÇI - AYŞE AVCU</t>
        </is>
      </c>
      <c r="E4441" s="156" t="n">
        <v>2644</v>
      </c>
      <c r="F4441" s="156" t="n">
        <v>723782</v>
      </c>
      <c r="G4441" s="157" t="n">
        <v>273.75</v>
      </c>
      <c r="H4441" s="156" t="n">
        <v>2405</v>
      </c>
    </row>
    <row r="4442" ht="24" customHeight="1" s="113">
      <c r="A4442" s="158" t="n">
        <v>46196</v>
      </c>
      <c r="B4442" s="156" t="inlineStr">
        <is>
          <t>M041</t>
        </is>
      </c>
      <c r="C4442" s="156" t="inlineStr">
        <is>
          <t>TORBALI 4</t>
        </is>
      </c>
      <c r="D4442" s="156" t="inlineStr">
        <is>
          <t>CÜNEYT ÇIKRIKÇI - AYŞE AVCU</t>
        </is>
      </c>
      <c r="E4442" s="156" t="n">
        <v>2820</v>
      </c>
      <c r="F4442" s="156" t="n">
        <v>1571586</v>
      </c>
      <c r="G4442" s="157" t="n">
        <v>557.3</v>
      </c>
      <c r="H4442" s="156" t="n">
        <v>2959</v>
      </c>
    </row>
    <row r="4443" ht="36" customHeight="1" s="113">
      <c r="A4443" s="158" t="n">
        <v>46196</v>
      </c>
      <c r="B4443" s="156" t="inlineStr">
        <is>
          <t>M042</t>
        </is>
      </c>
      <c r="C4443" s="156" t="inlineStr">
        <is>
          <t>TORBALI 5</t>
        </is>
      </c>
      <c r="D4443" s="156" t="inlineStr">
        <is>
          <t>CÜNEYT ÇIKRIKÇI - AYŞE AVCU</t>
        </is>
      </c>
      <c r="E4443" s="156" t="n">
        <v>3952</v>
      </c>
      <c r="F4443" s="156" t="n">
        <v>1197859</v>
      </c>
      <c r="G4443" s="157" t="n">
        <v>303.1</v>
      </c>
      <c r="H4443" s="156" t="n">
        <v>4084</v>
      </c>
    </row>
    <row r="4444" ht="36" customHeight="1" s="113">
      <c r="A4444" s="158" t="n">
        <v>46196</v>
      </c>
      <c r="B4444" s="156" t="inlineStr">
        <is>
          <t>M043</t>
        </is>
      </c>
      <c r="C4444" s="156" t="inlineStr">
        <is>
          <t>YAPICIOĞLU</t>
        </is>
      </c>
      <c r="D4444" s="156" t="inlineStr">
        <is>
          <t>ERTAN TEKİ</t>
        </is>
      </c>
      <c r="E4444" s="156" t="n">
        <v>1611</v>
      </c>
      <c r="F4444" s="156" t="n">
        <v>648579</v>
      </c>
      <c r="G4444" s="157" t="n">
        <v>402.59</v>
      </c>
      <c r="H4444" s="156" t="n">
        <v>1503</v>
      </c>
    </row>
    <row r="4445" ht="24" customHeight="1" s="113">
      <c r="A4445" s="158" t="n">
        <v>46196</v>
      </c>
      <c r="B4445" s="156" t="inlineStr">
        <is>
          <t>M044</t>
        </is>
      </c>
      <c r="C4445" s="156" t="inlineStr">
        <is>
          <t>YEŞİLOVA</t>
        </is>
      </c>
      <c r="D4445" s="156" t="inlineStr">
        <is>
          <t>DERYA YARDIMCI</t>
        </is>
      </c>
      <c r="E4445" s="156" t="n">
        <v>579</v>
      </c>
      <c r="F4445" s="156" t="n">
        <v>108056</v>
      </c>
      <c r="G4445" s="157" t="n">
        <v>186.63</v>
      </c>
      <c r="H4445" s="156" t="n">
        <v>563</v>
      </c>
    </row>
    <row r="4446" ht="24" customHeight="1" s="113">
      <c r="A4446" s="158" t="n">
        <v>46196</v>
      </c>
      <c r="B4446" s="156" t="inlineStr">
        <is>
          <t>M045</t>
        </is>
      </c>
      <c r="C4446" s="156" t="inlineStr">
        <is>
          <t>Z1  ET DEPO</t>
        </is>
      </c>
      <c r="D4446" s="156" t="inlineStr">
        <is>
          <t>FARUK MALKOÇ</t>
        </is>
      </c>
      <c r="E4446" s="156" t="n">
        <v>0</v>
      </c>
      <c r="F4446" s="156" t="n">
        <v>0</v>
      </c>
      <c r="G4446" s="156" t="n">
        <v>0</v>
      </c>
      <c r="H4446" s="156" t="n">
        <v>0</v>
      </c>
    </row>
    <row r="4447" ht="24" customHeight="1" s="113">
      <c r="A4447" s="158" t="n">
        <v>46196</v>
      </c>
      <c r="B4447" s="156" t="inlineStr">
        <is>
          <t>M046</t>
        </is>
      </c>
      <c r="C4447" s="156" t="inlineStr">
        <is>
          <t>ÇAMDİBİ</t>
        </is>
      </c>
      <c r="D4447" s="156" t="inlineStr">
        <is>
          <t>DERYA YARDIMCI</t>
        </is>
      </c>
      <c r="E4447" s="156" t="n">
        <v>2672</v>
      </c>
      <c r="F4447" s="156" t="n">
        <v>597043</v>
      </c>
      <c r="G4447" s="157" t="n">
        <v>223.44</v>
      </c>
      <c r="H4447" s="156" t="n">
        <v>2491</v>
      </c>
    </row>
    <row r="4448" ht="27.75" customHeight="1" s="113">
      <c r="A4448" s="158" t="n">
        <v>46196</v>
      </c>
      <c r="B4448" s="156" t="inlineStr">
        <is>
          <t>M047</t>
        </is>
      </c>
      <c r="C4448" s="156" t="inlineStr">
        <is>
          <t>ÇİFTLİK</t>
        </is>
      </c>
      <c r="D4448" s="156" t="inlineStr">
        <is>
          <t>CEBRAİL ÇİÇEK</t>
        </is>
      </c>
      <c r="E4448" s="156" t="n">
        <v>0</v>
      </c>
      <c r="F4448" s="156" t="n">
        <v>0</v>
      </c>
      <c r="G4448" s="156" t="n">
        <v>0</v>
      </c>
      <c r="H4448" s="156" t="n">
        <v>0</v>
      </c>
    </row>
    <row r="4449" ht="24" customHeight="1" s="113">
      <c r="A4449" s="158" t="n">
        <v>46196</v>
      </c>
      <c r="B4449" s="156" t="inlineStr">
        <is>
          <t>M048</t>
        </is>
      </c>
      <c r="C4449" s="156" t="inlineStr">
        <is>
          <t>ÇİĞLİ</t>
        </is>
      </c>
      <c r="D4449" s="156" t="inlineStr">
        <is>
          <t>DERYA YARDIMCI</t>
        </is>
      </c>
      <c r="E4449" s="156" t="n">
        <v>2583</v>
      </c>
      <c r="F4449" s="156" t="n">
        <v>490147</v>
      </c>
      <c r="G4449" s="157" t="n">
        <v>189.76</v>
      </c>
      <c r="H4449" s="156" t="n">
        <v>2340</v>
      </c>
    </row>
    <row r="4450" ht="48" customHeight="1" s="113">
      <c r="A4450" s="158" t="n">
        <v>46196</v>
      </c>
      <c r="B4450" s="156" t="inlineStr">
        <is>
          <t>M049</t>
        </is>
      </c>
      <c r="C4450" s="156" t="inlineStr">
        <is>
          <t>ÖZDERE</t>
        </is>
      </c>
      <c r="D4450" s="156" t="inlineStr">
        <is>
          <t>CÜNEYT ÇIKRIKÇI - AYŞE AVCU</t>
        </is>
      </c>
      <c r="E4450" s="156" t="n">
        <v>1002</v>
      </c>
      <c r="F4450" s="156" t="n">
        <v>351318</v>
      </c>
      <c r="G4450" s="157" t="n">
        <v>350.62</v>
      </c>
      <c r="H4450" s="156" t="n">
        <v>1058</v>
      </c>
    </row>
    <row r="4451" ht="48" customHeight="1" s="113">
      <c r="A4451" s="158" t="n">
        <v>46196</v>
      </c>
      <c r="B4451" s="156" t="inlineStr">
        <is>
          <t>M050</t>
        </is>
      </c>
      <c r="C4451" s="156" t="inlineStr">
        <is>
          <t>İZMİRSPOR</t>
        </is>
      </c>
      <c r="D4451" s="156" t="inlineStr">
        <is>
          <t>ERTAN TEKİ</t>
        </is>
      </c>
      <c r="E4451" s="156" t="n">
        <v>4779</v>
      </c>
      <c r="F4451" s="156" t="n">
        <v>2384113</v>
      </c>
      <c r="G4451" s="157" t="n">
        <v>498.87</v>
      </c>
      <c r="H4451" s="156" t="n">
        <v>4985</v>
      </c>
    </row>
    <row r="4452" ht="48" customHeight="1" s="113">
      <c r="A4452" s="158" t="n">
        <v>46196</v>
      </c>
      <c r="B4452" s="156" t="inlineStr">
        <is>
          <t>M051</t>
        </is>
      </c>
      <c r="C4452" s="156" t="inlineStr">
        <is>
          <t>ŞİRİNYER</t>
        </is>
      </c>
      <c r="D4452" s="156" t="inlineStr">
        <is>
          <t>ERTAN TEKİ</t>
        </is>
      </c>
      <c r="E4452" s="156" t="n">
        <v>985</v>
      </c>
      <c r="F4452" s="156" t="n">
        <v>561485</v>
      </c>
      <c r="G4452" s="157" t="n">
        <v>570.04</v>
      </c>
      <c r="H4452" s="156" t="n">
        <v>1017</v>
      </c>
    </row>
    <row r="4453" ht="48" customHeight="1" s="113">
      <c r="A4453" s="158" t="n">
        <v>46196</v>
      </c>
      <c r="B4453" s="156" t="inlineStr">
        <is>
          <t>M052</t>
        </is>
      </c>
      <c r="C4453" s="156" t="inlineStr">
        <is>
          <t>ŞİRİNYER 2</t>
        </is>
      </c>
      <c r="D4453" s="156" t="inlineStr">
        <is>
          <t>DERYA YARDIMCI</t>
        </is>
      </c>
      <c r="E4453" s="156" t="n">
        <v>2333</v>
      </c>
      <c r="F4453" s="156" t="n">
        <v>1167539</v>
      </c>
      <c r="G4453" s="157" t="n">
        <v>500.45</v>
      </c>
      <c r="H4453" s="156" t="n">
        <v>2352</v>
      </c>
    </row>
    <row r="4454" ht="48" customHeight="1" s="113">
      <c r="A4454" s="158" t="n">
        <v>46196</v>
      </c>
      <c r="B4454" s="156" t="inlineStr">
        <is>
          <t>M057</t>
        </is>
      </c>
      <c r="C4454" s="156" t="inlineStr">
        <is>
          <t>BUCA2</t>
        </is>
      </c>
      <c r="D4454" s="156" t="inlineStr">
        <is>
          <t>ERTAN TEKİ</t>
        </is>
      </c>
      <c r="E4454" s="156" t="n">
        <v>0</v>
      </c>
      <c r="F4454" s="156" t="n">
        <v>0</v>
      </c>
      <c r="G4454" s="156" t="n">
        <v>0</v>
      </c>
      <c r="H4454" s="156" t="n">
        <v>0</v>
      </c>
    </row>
    <row r="4455" ht="48" customHeight="1" s="113">
      <c r="A4455" s="158" t="n">
        <v>46197</v>
      </c>
      <c r="B4455" s="156" t="inlineStr">
        <is>
          <t>M001</t>
        </is>
      </c>
      <c r="C4455" s="156" t="inlineStr">
        <is>
          <t>AKEVLER</t>
        </is>
      </c>
      <c r="D4455" s="156" t="inlineStr">
        <is>
          <t>ERTAN TEKİ</t>
        </is>
      </c>
      <c r="E4455" s="156" t="n">
        <v>1391</v>
      </c>
      <c r="F4455" s="156" t="n">
        <v>515871</v>
      </c>
      <c r="G4455" s="157" t="n">
        <v>370.86</v>
      </c>
      <c r="H4455" s="156" t="n">
        <v>1257</v>
      </c>
    </row>
    <row r="4456" ht="48" customHeight="1" s="113">
      <c r="A4456" s="158" t="n">
        <v>46197</v>
      </c>
      <c r="B4456" s="156" t="inlineStr">
        <is>
          <t>M002</t>
        </is>
      </c>
      <c r="C4456" s="156" t="inlineStr">
        <is>
          <t>AYDIN EFELER</t>
        </is>
      </c>
      <c r="D4456" s="156" t="inlineStr">
        <is>
          <t>CÜNEYT ÇIKRIKÇI - AYŞE AVCU</t>
        </is>
      </c>
      <c r="E4456" s="156" t="n">
        <v>2921</v>
      </c>
      <c r="F4456" s="156" t="n">
        <v>990429</v>
      </c>
      <c r="G4456" s="157" t="n">
        <v>339.07</v>
      </c>
      <c r="H4456" s="156" t="n">
        <v>2637</v>
      </c>
    </row>
    <row r="4457" ht="24" customHeight="1" s="113">
      <c r="A4457" s="158" t="n">
        <v>46197</v>
      </c>
      <c r="B4457" s="156" t="inlineStr">
        <is>
          <t>M003</t>
        </is>
      </c>
      <c r="C4457" s="156" t="inlineStr">
        <is>
          <t>AYDIN EFELER-2</t>
        </is>
      </c>
      <c r="D4457" s="156" t="inlineStr">
        <is>
          <t>CÜNEYT ÇIKRIKÇI - AYŞE AVCU</t>
        </is>
      </c>
      <c r="E4457" s="156" t="n">
        <v>1416</v>
      </c>
      <c r="F4457" s="156" t="n">
        <v>529518</v>
      </c>
      <c r="G4457" s="157" t="n">
        <v>373.95</v>
      </c>
      <c r="H4457" s="156" t="n">
        <v>1480</v>
      </c>
    </row>
    <row r="4458" ht="36" customHeight="1" s="113">
      <c r="A4458" s="158" t="n">
        <v>46197</v>
      </c>
      <c r="B4458" s="156" t="inlineStr">
        <is>
          <t>M004</t>
        </is>
      </c>
      <c r="C4458" s="156" t="inlineStr">
        <is>
          <t>AYDIN FATİH</t>
        </is>
      </c>
      <c r="D4458" s="156" t="inlineStr">
        <is>
          <t>CÜNEYT ÇIKRIKÇI - AYŞE AVCU</t>
        </is>
      </c>
      <c r="E4458" s="156" t="n">
        <v>993</v>
      </c>
      <c r="F4458" s="156" t="n">
        <v>324379</v>
      </c>
      <c r="G4458" s="157" t="n">
        <v>326.67</v>
      </c>
      <c r="H4458" s="156" t="n">
        <v>920</v>
      </c>
    </row>
    <row r="4459" ht="24" customHeight="1" s="113">
      <c r="A4459" s="158" t="n">
        <v>46197</v>
      </c>
      <c r="B4459" s="156" t="inlineStr">
        <is>
          <t>M005</t>
        </is>
      </c>
      <c r="C4459" s="156" t="inlineStr">
        <is>
          <t>AYDIN FATİH-2</t>
        </is>
      </c>
      <c r="D4459" s="156" t="inlineStr">
        <is>
          <t>CÜNEYT ÇIKRIKÇI - AYŞE AVCU</t>
        </is>
      </c>
      <c r="E4459" s="156" t="n">
        <v>1359</v>
      </c>
      <c r="F4459" s="156" t="n">
        <v>638512</v>
      </c>
      <c r="G4459" s="157" t="n">
        <v>469.84</v>
      </c>
      <c r="H4459" s="156" t="n">
        <v>1396</v>
      </c>
    </row>
    <row r="4460" ht="36" customHeight="1" s="113">
      <c r="A4460" s="158" t="n">
        <v>46197</v>
      </c>
      <c r="B4460" s="156" t="inlineStr">
        <is>
          <t>M006</t>
        </is>
      </c>
      <c r="C4460" s="156" t="inlineStr">
        <is>
          <t>AYDIN GİRNE</t>
        </is>
      </c>
      <c r="D4460" s="156" t="inlineStr">
        <is>
          <t>CÜNEYT ÇIKRIKÇI - AYŞE AVCU</t>
        </is>
      </c>
      <c r="E4460" s="156" t="n">
        <v>1654</v>
      </c>
      <c r="F4460" s="156" t="n">
        <v>432833</v>
      </c>
      <c r="G4460" s="157" t="n">
        <v>261.69</v>
      </c>
      <c r="H4460" s="156" t="n">
        <v>1663</v>
      </c>
    </row>
    <row r="4461" ht="36" customHeight="1" s="113">
      <c r="A4461" s="158" t="n">
        <v>46197</v>
      </c>
      <c r="B4461" s="156" t="inlineStr">
        <is>
          <t>M007</t>
        </is>
      </c>
      <c r="C4461" s="156" t="inlineStr">
        <is>
          <t>AYDIN MİMARSİNAN</t>
        </is>
      </c>
      <c r="D4461" s="156" t="inlineStr">
        <is>
          <t>CÜNEYT ÇIKRIKÇI - AYŞE AVCU</t>
        </is>
      </c>
      <c r="E4461" s="156" t="n">
        <v>3617</v>
      </c>
      <c r="F4461" s="156" t="n">
        <v>745312</v>
      </c>
      <c r="G4461" s="157" t="n">
        <v>206.06</v>
      </c>
      <c r="H4461" s="156" t="n">
        <v>3322</v>
      </c>
    </row>
    <row r="4462" ht="24" customHeight="1" s="113">
      <c r="A4462" s="158" t="n">
        <v>46197</v>
      </c>
      <c r="B4462" s="156" t="inlineStr">
        <is>
          <t>M008</t>
        </is>
      </c>
      <c r="C4462" s="156" t="inlineStr">
        <is>
          <t>AYRANCILAR</t>
        </is>
      </c>
      <c r="D4462" s="156" t="inlineStr">
        <is>
          <t>CÜNEYT ÇIKRIKÇI - AYŞE AVCU</t>
        </is>
      </c>
      <c r="E4462" s="156" t="n">
        <v>3450</v>
      </c>
      <c r="F4462" s="156" t="n">
        <v>782859</v>
      </c>
      <c r="G4462" s="157" t="n">
        <v>226.92</v>
      </c>
      <c r="H4462" s="156" t="n">
        <v>3126</v>
      </c>
    </row>
    <row r="4463" ht="48" customHeight="1" s="113">
      <c r="A4463" s="158" t="n">
        <v>46197</v>
      </c>
      <c r="B4463" s="156" t="inlineStr">
        <is>
          <t>M009</t>
        </is>
      </c>
      <c r="C4463" s="156" t="inlineStr">
        <is>
          <t>BALÇOVA</t>
        </is>
      </c>
      <c r="D4463" s="156" t="inlineStr">
        <is>
          <t>ERTAN TEKİ</t>
        </is>
      </c>
      <c r="E4463" s="156" t="n">
        <v>2533</v>
      </c>
      <c r="F4463" s="156" t="n">
        <v>501712</v>
      </c>
      <c r="G4463" s="157" t="n">
        <v>198.07</v>
      </c>
      <c r="H4463" s="156" t="n">
        <v>2368</v>
      </c>
    </row>
    <row r="4464" ht="48" customHeight="1" s="113">
      <c r="A4464" s="158" t="n">
        <v>46197</v>
      </c>
      <c r="B4464" s="156" t="inlineStr">
        <is>
          <t>M010</t>
        </is>
      </c>
      <c r="C4464" s="156" t="inlineStr">
        <is>
          <t>BAYRAKLI</t>
        </is>
      </c>
      <c r="D4464" s="156" t="inlineStr">
        <is>
          <t>DERYA YARDIMCI</t>
        </is>
      </c>
      <c r="E4464" s="156" t="n">
        <v>3687</v>
      </c>
      <c r="F4464" s="156" t="n">
        <v>881371</v>
      </c>
      <c r="G4464" s="157" t="n">
        <v>239.05</v>
      </c>
      <c r="H4464" s="156" t="n">
        <v>3498</v>
      </c>
    </row>
    <row r="4465" ht="48" customHeight="1" s="113">
      <c r="A4465" s="158" t="n">
        <v>46197</v>
      </c>
      <c r="B4465" s="156" t="inlineStr">
        <is>
          <t>M011</t>
        </is>
      </c>
      <c r="C4465" s="156" t="inlineStr">
        <is>
          <t>BOZYAKA</t>
        </is>
      </c>
      <c r="D4465" s="156" t="inlineStr">
        <is>
          <t>ERTAN TEKİ</t>
        </is>
      </c>
      <c r="E4465" s="156" t="n">
        <v>1917</v>
      </c>
      <c r="F4465" s="156" t="n">
        <v>782275</v>
      </c>
      <c r="G4465" s="157" t="n">
        <v>408.07</v>
      </c>
      <c r="H4465" s="156" t="n">
        <v>1853</v>
      </c>
    </row>
    <row r="4466" ht="48" customHeight="1" s="113">
      <c r="A4466" s="158" t="n">
        <v>46197</v>
      </c>
      <c r="B4466" s="156" t="inlineStr">
        <is>
          <t>M012</t>
        </is>
      </c>
      <c r="C4466" s="156" t="inlineStr">
        <is>
          <t xml:space="preserve">BUCA </t>
        </is>
      </c>
      <c r="D4466" s="156" t="inlineStr">
        <is>
          <t>DERYA YARDIMCI</t>
        </is>
      </c>
      <c r="E4466" s="156" t="n">
        <v>1252</v>
      </c>
      <c r="F4466" s="156" t="n">
        <v>521897</v>
      </c>
      <c r="G4466" s="157" t="n">
        <v>416.85</v>
      </c>
      <c r="H4466" s="156" t="n">
        <v>1309</v>
      </c>
    </row>
    <row r="4467" ht="48" customHeight="1" s="113">
      <c r="A4467" s="158" t="n">
        <v>46197</v>
      </c>
      <c r="B4467" s="156" t="inlineStr">
        <is>
          <t>M013</t>
        </is>
      </c>
      <c r="C4467" s="156" t="inlineStr">
        <is>
          <t>DEDEBAŞI</t>
        </is>
      </c>
      <c r="D4467" s="156" t="inlineStr">
        <is>
          <t>DERYA YARDIMCI</t>
        </is>
      </c>
      <c r="E4467" s="156" t="n">
        <v>2119</v>
      </c>
      <c r="F4467" s="156" t="n">
        <v>960533</v>
      </c>
      <c r="G4467" s="157" t="n">
        <v>453.3</v>
      </c>
      <c r="H4467" s="156" t="n">
        <v>2192</v>
      </c>
    </row>
    <row r="4468" ht="48" customHeight="1" s="113">
      <c r="A4468" s="158" t="n">
        <v>46197</v>
      </c>
      <c r="B4468" s="156" t="inlineStr">
        <is>
          <t>M014</t>
        </is>
      </c>
      <c r="C4468" s="156" t="inlineStr">
        <is>
          <t>ESKİİZMİR</t>
        </is>
      </c>
      <c r="D4468" s="156" t="inlineStr">
        <is>
          <t>ERTAN TEKİ</t>
        </is>
      </c>
      <c r="E4468" s="156" t="n">
        <v>2607</v>
      </c>
      <c r="F4468" s="156" t="n">
        <v>1072192</v>
      </c>
      <c r="G4468" s="157" t="n">
        <v>411.27</v>
      </c>
      <c r="H4468" s="156" t="n">
        <v>2660</v>
      </c>
    </row>
    <row r="4469" ht="48" customHeight="1" s="113">
      <c r="A4469" s="158" t="n">
        <v>46197</v>
      </c>
      <c r="B4469" s="156" t="inlineStr">
        <is>
          <t>M015</t>
        </is>
      </c>
      <c r="C4469" s="156" t="inlineStr">
        <is>
          <t>GAZİEMİR-1</t>
        </is>
      </c>
      <c r="D4469" s="156" t="inlineStr">
        <is>
          <t>ALİ ÇELİK</t>
        </is>
      </c>
      <c r="E4469" s="156" t="n">
        <v>2208</v>
      </c>
      <c r="F4469" s="156" t="n">
        <v>828607</v>
      </c>
      <c r="G4469" s="157" t="n">
        <v>375.27</v>
      </c>
      <c r="H4469" s="156" t="n">
        <v>2315</v>
      </c>
    </row>
    <row r="4470" ht="36" customHeight="1" s="113">
      <c r="A4470" s="158" t="n">
        <v>46197</v>
      </c>
      <c r="B4470" s="156" t="inlineStr">
        <is>
          <t>M016</t>
        </is>
      </c>
      <c r="C4470" s="156" t="inlineStr">
        <is>
          <t>GAZİEMİR-2</t>
        </is>
      </c>
      <c r="D4470" s="156" t="inlineStr">
        <is>
          <t>ALİ ÇELİK</t>
        </is>
      </c>
      <c r="E4470" s="156" t="n">
        <v>2862</v>
      </c>
      <c r="F4470" s="156" t="n">
        <v>971495</v>
      </c>
      <c r="G4470" s="157" t="n">
        <v>339.45</v>
      </c>
      <c r="H4470" s="156" t="n">
        <v>2679</v>
      </c>
    </row>
    <row r="4471" ht="24" customHeight="1" s="113">
      <c r="A4471" s="158" t="n">
        <v>46197</v>
      </c>
      <c r="B4471" s="156" t="inlineStr">
        <is>
          <t>M017</t>
        </is>
      </c>
      <c r="C4471" s="156" t="inlineStr">
        <is>
          <t>GAZİEMİR-3</t>
        </is>
      </c>
      <c r="D4471" s="156" t="inlineStr">
        <is>
          <t>ALİ ÇELİK</t>
        </is>
      </c>
      <c r="E4471" s="156" t="n">
        <v>1943</v>
      </c>
      <c r="F4471" s="156" t="n">
        <v>589671</v>
      </c>
      <c r="G4471" s="157" t="n">
        <v>303.48</v>
      </c>
      <c r="H4471" s="156" t="n">
        <v>1791</v>
      </c>
    </row>
    <row r="4472" ht="36" customHeight="1" s="113">
      <c r="A4472" s="158" t="n">
        <v>46197</v>
      </c>
      <c r="B4472" s="156" t="inlineStr">
        <is>
          <t>M018</t>
        </is>
      </c>
      <c r="C4472" s="156" t="inlineStr">
        <is>
          <t>GAZİEMİR-4</t>
        </is>
      </c>
      <c r="D4472" s="156" t="inlineStr">
        <is>
          <t>ALİ ÇELİK</t>
        </is>
      </c>
      <c r="E4472" s="156" t="n">
        <v>1722</v>
      </c>
      <c r="F4472" s="156" t="n">
        <v>729111</v>
      </c>
      <c r="G4472" s="157" t="n">
        <v>423.41</v>
      </c>
      <c r="H4472" s="156" t="n">
        <v>1707</v>
      </c>
    </row>
    <row r="4473" ht="24" customHeight="1" s="113">
      <c r="A4473" s="158" t="n">
        <v>46197</v>
      </c>
      <c r="B4473" s="156" t="inlineStr">
        <is>
          <t>M019</t>
        </is>
      </c>
      <c r="C4473" s="156" t="inlineStr">
        <is>
          <t>GAZİEMİR-5</t>
        </is>
      </c>
      <c r="D4473" s="156" t="inlineStr">
        <is>
          <t>ALİ ÇELİK</t>
        </is>
      </c>
      <c r="E4473" s="156" t="n">
        <v>1709</v>
      </c>
      <c r="F4473" s="156" t="n">
        <v>429696</v>
      </c>
      <c r="G4473" s="157" t="n">
        <v>251.43</v>
      </c>
      <c r="H4473" s="156" t="n">
        <v>1840</v>
      </c>
    </row>
    <row r="4474" ht="36" customHeight="1" s="113">
      <c r="A4474" s="158" t="n">
        <v>46197</v>
      </c>
      <c r="B4474" s="156" t="inlineStr">
        <is>
          <t>M020</t>
        </is>
      </c>
      <c r="C4474" s="156" t="inlineStr">
        <is>
          <t>GAZİEMİR-6</t>
        </is>
      </c>
      <c r="D4474" s="156" t="inlineStr">
        <is>
          <t>ALİ ÇELİK</t>
        </is>
      </c>
      <c r="E4474" s="156" t="n">
        <v>645</v>
      </c>
      <c r="F4474" s="156" t="n">
        <v>239908</v>
      </c>
      <c r="G4474" s="157" t="n">
        <v>371.95</v>
      </c>
      <c r="H4474" s="156" t="n">
        <v>612</v>
      </c>
    </row>
    <row r="4475" ht="24" customHeight="1" s="113">
      <c r="A4475" s="158" t="n">
        <v>46197</v>
      </c>
      <c r="B4475" s="156" t="inlineStr">
        <is>
          <t>M021</t>
        </is>
      </c>
      <c r="C4475" s="156" t="inlineStr">
        <is>
          <t>GAZİEMİR-7</t>
        </is>
      </c>
      <c r="D4475" s="156" t="inlineStr">
        <is>
          <t>ALİ ÇELİK</t>
        </is>
      </c>
      <c r="E4475" s="156" t="n">
        <v>3773</v>
      </c>
      <c r="F4475" s="156" t="n">
        <v>1157027</v>
      </c>
      <c r="G4475" s="157" t="n">
        <v>306.66</v>
      </c>
      <c r="H4475" s="156" t="n">
        <v>3793</v>
      </c>
    </row>
    <row r="4476" ht="36" customHeight="1" s="113">
      <c r="A4476" s="158" t="n">
        <v>46197</v>
      </c>
      <c r="B4476" s="156" t="inlineStr">
        <is>
          <t>M022</t>
        </is>
      </c>
      <c r="C4476" s="156" t="inlineStr">
        <is>
          <t>GEDİZ</t>
        </is>
      </c>
      <c r="D4476" s="156" t="inlineStr">
        <is>
          <t>DERYA YARDIMCI</t>
        </is>
      </c>
      <c r="E4476" s="156" t="n">
        <v>1398</v>
      </c>
      <c r="F4476" s="156" t="n">
        <v>538203</v>
      </c>
      <c r="G4476" s="157" t="n">
        <v>384.98</v>
      </c>
      <c r="H4476" s="156" t="n">
        <v>1286</v>
      </c>
    </row>
    <row r="4477" ht="36" customHeight="1" s="113">
      <c r="A4477" s="158" t="n">
        <v>46197</v>
      </c>
      <c r="B4477" s="156" t="inlineStr">
        <is>
          <t>M023</t>
        </is>
      </c>
      <c r="C4477" s="156" t="inlineStr">
        <is>
          <t>GÖZTEPE</t>
        </is>
      </c>
      <c r="D4477" s="156" t="inlineStr">
        <is>
          <t>ERTAN TEKİ</t>
        </is>
      </c>
      <c r="E4477" s="156" t="n">
        <v>2700</v>
      </c>
      <c r="F4477" s="156" t="n">
        <v>940205</v>
      </c>
      <c r="G4477" s="157" t="n">
        <v>348.22</v>
      </c>
      <c r="H4477" s="156" t="n">
        <v>2649</v>
      </c>
    </row>
    <row r="4478" ht="36" customHeight="1" s="113">
      <c r="A4478" s="158" t="n">
        <v>46197</v>
      </c>
      <c r="B4478" s="156" t="inlineStr">
        <is>
          <t>M024</t>
        </is>
      </c>
      <c r="C4478" s="156" t="inlineStr">
        <is>
          <t>GÜMÜŞPALA</t>
        </is>
      </c>
      <c r="D4478" s="156" t="inlineStr">
        <is>
          <t>DERYA YARDIMCI</t>
        </is>
      </c>
      <c r="E4478" s="156" t="n">
        <v>4285</v>
      </c>
      <c r="F4478" s="156" t="n">
        <v>1965326</v>
      </c>
      <c r="G4478" s="157" t="n">
        <v>458.65</v>
      </c>
      <c r="H4478" s="156" t="n">
        <v>3950</v>
      </c>
    </row>
    <row r="4479" ht="48" customHeight="1" s="113">
      <c r="A4479" s="158" t="n">
        <v>46197</v>
      </c>
      <c r="B4479" s="156" t="inlineStr">
        <is>
          <t>M025</t>
        </is>
      </c>
      <c r="C4479" s="156" t="inlineStr">
        <is>
          <t>HAL DEPO</t>
        </is>
      </c>
      <c r="D4479" s="156" t="inlineStr">
        <is>
          <t>HALİT BAŞDAŞ</t>
        </is>
      </c>
      <c r="E4479" s="156" t="n">
        <v>0</v>
      </c>
      <c r="F4479" s="156" t="n">
        <v>0</v>
      </c>
      <c r="G4479" s="156" t="n">
        <v>0</v>
      </c>
      <c r="H4479" s="156" t="n">
        <v>0</v>
      </c>
    </row>
    <row r="4480" ht="36" customHeight="1" s="113">
      <c r="A4480" s="158" t="n">
        <v>46197</v>
      </c>
      <c r="B4480" s="156" t="inlineStr">
        <is>
          <t>M026</t>
        </is>
      </c>
      <c r="C4480" s="156" t="inlineStr">
        <is>
          <t>HARMANDALI</t>
        </is>
      </c>
      <c r="D4480" s="156" t="inlineStr">
        <is>
          <t>DERYA YARDIMCI</t>
        </is>
      </c>
      <c r="E4480" s="156" t="n">
        <v>3912</v>
      </c>
      <c r="F4480" s="156" t="n">
        <v>1716009</v>
      </c>
      <c r="G4480" s="157" t="n">
        <v>438.65</v>
      </c>
      <c r="H4480" s="156" t="n">
        <v>4065</v>
      </c>
    </row>
    <row r="4481" ht="27.75" customHeight="1" s="113">
      <c r="A4481" s="158" t="n">
        <v>46197</v>
      </c>
      <c r="B4481" s="156" t="inlineStr">
        <is>
          <t>M027</t>
        </is>
      </c>
      <c r="C4481" s="156" t="inlineStr">
        <is>
          <t>HATAY</t>
        </is>
      </c>
      <c r="D4481" s="156" t="inlineStr">
        <is>
          <t>ERTAN TEKİ</t>
        </is>
      </c>
      <c r="E4481" s="156" t="n">
        <v>5096</v>
      </c>
      <c r="F4481" s="156" t="n">
        <v>1604703</v>
      </c>
      <c r="G4481" s="157" t="n">
        <v>314.89</v>
      </c>
      <c r="H4481" s="156" t="n">
        <v>4843</v>
      </c>
    </row>
    <row r="4482" ht="24" customHeight="1" s="113">
      <c r="A4482" s="158" t="n">
        <v>46197</v>
      </c>
      <c r="B4482" s="156" t="inlineStr">
        <is>
          <t>M028</t>
        </is>
      </c>
      <c r="C4482" s="156" t="inlineStr">
        <is>
          <t>KARŞIYAKA-1</t>
        </is>
      </c>
      <c r="D4482" s="156" t="inlineStr">
        <is>
          <t>DERYA YARDIMCI</t>
        </is>
      </c>
      <c r="E4482" s="156" t="n">
        <v>3791</v>
      </c>
      <c r="F4482" s="156" t="n">
        <v>1458655</v>
      </c>
      <c r="G4482" s="157" t="n">
        <v>384.77</v>
      </c>
      <c r="H4482" s="156" t="n">
        <v>4047</v>
      </c>
    </row>
    <row r="4483" ht="36" customHeight="1" s="113">
      <c r="A4483" s="158" t="n">
        <v>46197</v>
      </c>
      <c r="B4483" s="156" t="inlineStr">
        <is>
          <t>M029</t>
        </is>
      </c>
      <c r="C4483" s="156" t="inlineStr">
        <is>
          <t>KARŞIYAKA-2</t>
        </is>
      </c>
      <c r="D4483" s="156" t="inlineStr">
        <is>
          <t>DERYA YARDIMCI</t>
        </is>
      </c>
      <c r="E4483" s="156" t="n">
        <v>1101</v>
      </c>
      <c r="F4483" s="156" t="n">
        <v>304956</v>
      </c>
      <c r="G4483" s="157" t="n">
        <v>276.98</v>
      </c>
      <c r="H4483" s="156" t="n">
        <v>1186</v>
      </c>
    </row>
    <row r="4484" ht="24" customHeight="1" s="113">
      <c r="A4484" s="158" t="n">
        <v>46197</v>
      </c>
      <c r="B4484" s="156" t="inlineStr">
        <is>
          <t>M030</t>
        </is>
      </c>
      <c r="C4484" s="156" t="inlineStr">
        <is>
          <t>MANAVKUYU</t>
        </is>
      </c>
      <c r="D4484" s="156" t="inlineStr">
        <is>
          <t>DERYA YARDIMCI</t>
        </is>
      </c>
      <c r="E4484" s="156" t="n">
        <v>1665</v>
      </c>
      <c r="F4484" s="156" t="n">
        <v>451582</v>
      </c>
      <c r="G4484" s="157" t="n">
        <v>271.22</v>
      </c>
      <c r="H4484" s="156" t="n">
        <v>1734</v>
      </c>
    </row>
    <row r="4485" ht="24" customHeight="1" s="113">
      <c r="A4485" s="158" t="n">
        <v>46197</v>
      </c>
      <c r="B4485" s="156" t="inlineStr">
        <is>
          <t>M031</t>
        </is>
      </c>
      <c r="C4485" s="156" t="inlineStr">
        <is>
          <t>MENDERES</t>
        </is>
      </c>
      <c r="D4485" s="156" t="inlineStr">
        <is>
          <t>CÜNEYT ÇIKRIKÇI - AYŞE AVCU</t>
        </is>
      </c>
      <c r="E4485" s="156" t="n">
        <v>2845</v>
      </c>
      <c r="F4485" s="156" t="n">
        <v>605854</v>
      </c>
      <c r="G4485" s="157" t="n">
        <v>212.95</v>
      </c>
      <c r="H4485" s="156" t="n">
        <v>2993</v>
      </c>
    </row>
    <row r="4486" ht="48" customHeight="1" s="113">
      <c r="A4486" s="158" t="n">
        <v>46197</v>
      </c>
      <c r="B4486" s="156" t="inlineStr">
        <is>
          <t>M032</t>
        </is>
      </c>
      <c r="C4486" s="156" t="inlineStr">
        <is>
          <t>MENDERES DEPO</t>
        </is>
      </c>
      <c r="D4486" s="156" t="inlineStr">
        <is>
          <t>AYHAN DAŞDEMİR</t>
        </is>
      </c>
      <c r="E4486" s="156" t="n">
        <v>0</v>
      </c>
      <c r="F4486" s="156" t="n">
        <v>0</v>
      </c>
      <c r="G4486" s="156" t="n">
        <v>0</v>
      </c>
      <c r="H4486" s="156" t="n">
        <v>0</v>
      </c>
    </row>
    <row r="4487" ht="48" customHeight="1" s="113">
      <c r="A4487" s="158" t="n">
        <v>46197</v>
      </c>
      <c r="B4487" s="156" t="inlineStr">
        <is>
          <t>M033</t>
        </is>
      </c>
      <c r="C4487" s="156" t="inlineStr">
        <is>
          <t>MERKEZ</t>
        </is>
      </c>
      <c r="D4487" s="156" t="inlineStr">
        <is>
          <t>GENEL MÜDÜR</t>
        </is>
      </c>
      <c r="E4487" s="156" t="n">
        <v>0</v>
      </c>
      <c r="F4487" s="156" t="n">
        <v>0</v>
      </c>
      <c r="G4487" s="156" t="n">
        <v>0</v>
      </c>
      <c r="H4487" s="156" t="n">
        <v>0</v>
      </c>
    </row>
    <row r="4488" ht="48" customHeight="1" s="113">
      <c r="A4488" s="158" t="n">
        <v>46197</v>
      </c>
      <c r="B4488" s="156" t="inlineStr">
        <is>
          <t>M034</t>
        </is>
      </c>
      <c r="C4488" s="156" t="inlineStr">
        <is>
          <t>NARLIDERE</t>
        </is>
      </c>
      <c r="D4488" s="156" t="inlineStr">
        <is>
          <t>ERTAN TEKİ</t>
        </is>
      </c>
      <c r="E4488" s="156" t="n">
        <v>3083</v>
      </c>
      <c r="F4488" s="156" t="n">
        <v>763044</v>
      </c>
      <c r="G4488" s="157" t="n">
        <v>247.5</v>
      </c>
      <c r="H4488" s="156" t="n">
        <v>3028</v>
      </c>
    </row>
    <row r="4489" ht="48" customHeight="1" s="113">
      <c r="A4489" s="158" t="n">
        <v>46197</v>
      </c>
      <c r="B4489" s="156" t="inlineStr">
        <is>
          <t>M035</t>
        </is>
      </c>
      <c r="C4489" s="156" t="inlineStr">
        <is>
          <t>OSMANGAZİ</t>
        </is>
      </c>
      <c r="D4489" s="156" t="inlineStr">
        <is>
          <t>DERYA YARDIMCI</t>
        </is>
      </c>
      <c r="E4489" s="156" t="n">
        <v>3284</v>
      </c>
      <c r="F4489" s="156" t="n">
        <v>983105</v>
      </c>
      <c r="G4489" s="157" t="n">
        <v>299.36</v>
      </c>
      <c r="H4489" s="156" t="n">
        <v>2977</v>
      </c>
    </row>
    <row r="4490" ht="48" customHeight="1" s="113">
      <c r="A4490" s="158" t="n">
        <v>46197</v>
      </c>
      <c r="B4490" s="156" t="inlineStr">
        <is>
          <t>M036</t>
        </is>
      </c>
      <c r="C4490" s="156" t="inlineStr">
        <is>
          <t>POLİGON</t>
        </is>
      </c>
      <c r="D4490" s="156" t="inlineStr">
        <is>
          <t>ERTAN TEKİ</t>
        </is>
      </c>
      <c r="E4490" s="156" t="n">
        <v>2090</v>
      </c>
      <c r="F4490" s="156" t="n">
        <v>436543</v>
      </c>
      <c r="G4490" s="157" t="n">
        <v>208.87</v>
      </c>
      <c r="H4490" s="156" t="n">
        <v>2219</v>
      </c>
    </row>
    <row r="4491" ht="24" customHeight="1" s="113">
      <c r="A4491" s="158" t="n">
        <v>46197</v>
      </c>
      <c r="B4491" s="156" t="inlineStr">
        <is>
          <t>M037</t>
        </is>
      </c>
      <c r="C4491" s="156" t="inlineStr">
        <is>
          <t>SEFERİHİSAR</t>
        </is>
      </c>
      <c r="D4491" s="156" t="inlineStr">
        <is>
          <t>ERTAN TEKİ</t>
        </is>
      </c>
      <c r="E4491" s="156" t="n">
        <v>3497</v>
      </c>
      <c r="F4491" s="156" t="n">
        <v>1389629</v>
      </c>
      <c r="G4491" s="157" t="n">
        <v>397.38</v>
      </c>
      <c r="H4491" s="156" t="n">
        <v>3324</v>
      </c>
    </row>
    <row r="4492" ht="36" customHeight="1" s="113">
      <c r="A4492" s="158" t="n">
        <v>46197</v>
      </c>
      <c r="B4492" s="156" t="inlineStr">
        <is>
          <t>M038</t>
        </is>
      </c>
      <c r="C4492" s="156" t="inlineStr">
        <is>
          <t>TORBALI 1</t>
        </is>
      </c>
      <c r="D4492" s="156" t="inlineStr">
        <is>
          <t>CÜNEYT ÇIKRIKÇI - AYŞE AVCU</t>
        </is>
      </c>
      <c r="E4492" s="156" t="n">
        <v>2062</v>
      </c>
      <c r="F4492" s="156" t="n">
        <v>1139711</v>
      </c>
      <c r="G4492" s="157" t="n">
        <v>552.72</v>
      </c>
      <c r="H4492" s="156" t="n">
        <v>2134</v>
      </c>
    </row>
    <row r="4493" ht="24" customHeight="1" s="113">
      <c r="A4493" s="158" t="n">
        <v>46197</v>
      </c>
      <c r="B4493" s="156" t="inlineStr">
        <is>
          <t>M039</t>
        </is>
      </c>
      <c r="C4493" s="156" t="inlineStr">
        <is>
          <t>TORBALI 2</t>
        </is>
      </c>
      <c r="D4493" s="156" t="inlineStr">
        <is>
          <t>CÜNEYT ÇIKRIKÇI - AYŞE AVCU</t>
        </is>
      </c>
      <c r="E4493" s="156" t="n">
        <v>2918</v>
      </c>
      <c r="F4493" s="156" t="n">
        <v>1027069</v>
      </c>
      <c r="G4493" s="157" t="n">
        <v>351.98</v>
      </c>
      <c r="H4493" s="156" t="n">
        <v>2945</v>
      </c>
    </row>
    <row r="4494" ht="36" customHeight="1" s="113">
      <c r="A4494" s="158" t="n">
        <v>46197</v>
      </c>
      <c r="B4494" s="156" t="inlineStr">
        <is>
          <t>M040</t>
        </is>
      </c>
      <c r="C4494" s="156" t="inlineStr">
        <is>
          <t>TORBALI 3</t>
        </is>
      </c>
      <c r="D4494" s="156" t="inlineStr">
        <is>
          <t>CÜNEYT ÇIKRIKÇI - AYŞE AVCU</t>
        </is>
      </c>
      <c r="E4494" s="156" t="n">
        <v>2299</v>
      </c>
      <c r="F4494" s="156" t="n">
        <v>756007</v>
      </c>
      <c r="G4494" s="157" t="n">
        <v>328.84</v>
      </c>
      <c r="H4494" s="156" t="n">
        <v>2446</v>
      </c>
    </row>
    <row r="4495" ht="24" customHeight="1" s="113">
      <c r="A4495" s="158" t="n">
        <v>46197</v>
      </c>
      <c r="B4495" s="156" t="inlineStr">
        <is>
          <t>M041</t>
        </is>
      </c>
      <c r="C4495" s="156" t="inlineStr">
        <is>
          <t>TORBALI 4</t>
        </is>
      </c>
      <c r="D4495" s="156" t="inlineStr">
        <is>
          <t>CÜNEYT ÇIKRIKÇI - AYŞE AVCU</t>
        </is>
      </c>
      <c r="E4495" s="156" t="n">
        <v>3735</v>
      </c>
      <c r="F4495" s="156" t="n">
        <v>2010038</v>
      </c>
      <c r="G4495" s="157" t="n">
        <v>538.16</v>
      </c>
      <c r="H4495" s="156" t="n">
        <v>3444</v>
      </c>
    </row>
    <row r="4496" ht="36" customHeight="1" s="113">
      <c r="A4496" s="158" t="n">
        <v>46197</v>
      </c>
      <c r="B4496" s="156" t="inlineStr">
        <is>
          <t>M042</t>
        </is>
      </c>
      <c r="C4496" s="156" t="inlineStr">
        <is>
          <t>TORBALI 5</t>
        </is>
      </c>
      <c r="D4496" s="156" t="inlineStr">
        <is>
          <t>CÜNEYT ÇIKRIKÇI - AYŞE AVCU</t>
        </is>
      </c>
      <c r="E4496" s="156" t="n">
        <v>3520</v>
      </c>
      <c r="F4496" s="156" t="n">
        <v>1266962</v>
      </c>
      <c r="G4496" s="157" t="n">
        <v>359.93</v>
      </c>
      <c r="H4496" s="156" t="n">
        <v>3481</v>
      </c>
    </row>
    <row r="4497" ht="48" customHeight="1" s="113">
      <c r="A4497" s="158" t="n">
        <v>46197</v>
      </c>
      <c r="B4497" s="156" t="inlineStr">
        <is>
          <t>M043</t>
        </is>
      </c>
      <c r="C4497" s="156" t="inlineStr">
        <is>
          <t>YAPICIOĞLU</t>
        </is>
      </c>
      <c r="D4497" s="156" t="inlineStr">
        <is>
          <t>ERTAN TEKİ</t>
        </is>
      </c>
      <c r="E4497" s="156" t="n">
        <v>1259</v>
      </c>
      <c r="F4497" s="156" t="n">
        <v>495126</v>
      </c>
      <c r="G4497" s="157" t="n">
        <v>393.27</v>
      </c>
      <c r="H4497" s="156" t="n">
        <v>1211</v>
      </c>
    </row>
    <row r="4498" ht="24" customHeight="1" s="113">
      <c r="A4498" s="158" t="n">
        <v>46197</v>
      </c>
      <c r="B4498" s="156" t="inlineStr">
        <is>
          <t>M044</t>
        </is>
      </c>
      <c r="C4498" s="156" t="inlineStr">
        <is>
          <t>YEŞİLOVA</t>
        </is>
      </c>
      <c r="D4498" s="156" t="inlineStr">
        <is>
          <t>DERYA YARDIMCI</t>
        </is>
      </c>
      <c r="E4498" s="156" t="n">
        <v>728</v>
      </c>
      <c r="F4498" s="156" t="n">
        <v>145758</v>
      </c>
      <c r="G4498" s="157" t="n">
        <v>200.22</v>
      </c>
      <c r="H4498" s="156" t="n">
        <v>746</v>
      </c>
    </row>
    <row r="4499" ht="24" customHeight="1" s="113">
      <c r="A4499" s="158" t="n">
        <v>46197</v>
      </c>
      <c r="B4499" s="156" t="inlineStr">
        <is>
          <t>M045</t>
        </is>
      </c>
      <c r="C4499" s="156" t="inlineStr">
        <is>
          <t>Z1  ET DEPO</t>
        </is>
      </c>
      <c r="D4499" s="156" t="inlineStr">
        <is>
          <t>FARUK MALKOÇ</t>
        </is>
      </c>
      <c r="E4499" s="156" t="n">
        <v>0</v>
      </c>
      <c r="F4499" s="156" t="n">
        <v>0</v>
      </c>
      <c r="G4499" s="156" t="n">
        <v>0</v>
      </c>
      <c r="H4499" s="156" t="n">
        <v>0</v>
      </c>
    </row>
    <row r="4500" ht="36" customHeight="1" s="113">
      <c r="A4500" s="158" t="n">
        <v>46197</v>
      </c>
      <c r="B4500" s="156" t="inlineStr">
        <is>
          <t>M046</t>
        </is>
      </c>
      <c r="C4500" s="156" t="inlineStr">
        <is>
          <t>ÇAMDİBİ</t>
        </is>
      </c>
      <c r="D4500" s="156" t="inlineStr">
        <is>
          <t>DERYA YARDIMCI</t>
        </is>
      </c>
      <c r="E4500" s="156" t="n">
        <v>2295</v>
      </c>
      <c r="F4500" s="156" t="n">
        <v>485414</v>
      </c>
      <c r="G4500" s="157" t="n">
        <v>211.51</v>
      </c>
      <c r="H4500" s="156" t="n">
        <v>2344</v>
      </c>
    </row>
    <row r="4501" ht="36" customHeight="1" s="113">
      <c r="A4501" s="158" t="n">
        <v>46197</v>
      </c>
      <c r="B4501" s="156" t="inlineStr">
        <is>
          <t>M047</t>
        </is>
      </c>
      <c r="C4501" s="156" t="inlineStr">
        <is>
          <t>ÇİFTLİK</t>
        </is>
      </c>
      <c r="D4501" s="156" t="inlineStr">
        <is>
          <t>CEBRAİL ÇİÇEK</t>
        </is>
      </c>
      <c r="E4501" s="156" t="n">
        <v>0</v>
      </c>
      <c r="F4501" s="156" t="n">
        <v>0</v>
      </c>
      <c r="G4501" s="156" t="n">
        <v>0</v>
      </c>
      <c r="H4501" s="156" t="n">
        <v>0</v>
      </c>
    </row>
    <row r="4502" ht="24" customHeight="1" s="113">
      <c r="A4502" s="158" t="n">
        <v>46197</v>
      </c>
      <c r="B4502" s="156" t="inlineStr">
        <is>
          <t>M048</t>
        </is>
      </c>
      <c r="C4502" s="156" t="inlineStr">
        <is>
          <t>ÇİĞLİ</t>
        </is>
      </c>
      <c r="D4502" s="156" t="inlineStr">
        <is>
          <t>DERYA YARDIMCI</t>
        </is>
      </c>
      <c r="E4502" s="156" t="n">
        <v>2361</v>
      </c>
      <c r="F4502" s="156" t="n">
        <v>537523</v>
      </c>
      <c r="G4502" s="157" t="n">
        <v>227.67</v>
      </c>
      <c r="H4502" s="156" t="n">
        <v>2249</v>
      </c>
    </row>
    <row r="4503" ht="24" customHeight="1" s="113">
      <c r="A4503" s="158" t="n">
        <v>46197</v>
      </c>
      <c r="B4503" s="156" t="inlineStr">
        <is>
          <t>M049</t>
        </is>
      </c>
      <c r="C4503" s="156" t="inlineStr">
        <is>
          <t>ÖZDERE</t>
        </is>
      </c>
      <c r="D4503" s="156" t="inlineStr">
        <is>
          <t>CÜNEYT ÇIKRIKÇI - AYŞE AVCU</t>
        </is>
      </c>
      <c r="E4503" s="156" t="n">
        <v>833</v>
      </c>
      <c r="F4503" s="156" t="n">
        <v>249194</v>
      </c>
      <c r="G4503" s="157" t="n">
        <v>299.15</v>
      </c>
      <c r="H4503" s="156" t="n">
        <v>896</v>
      </c>
    </row>
    <row r="4504" ht="24" customHeight="1" s="113">
      <c r="A4504" s="158" t="n">
        <v>46197</v>
      </c>
      <c r="B4504" s="156" t="inlineStr">
        <is>
          <t>M050</t>
        </is>
      </c>
      <c r="C4504" s="156" t="inlineStr">
        <is>
          <t>İZMİRSPOR</t>
        </is>
      </c>
      <c r="D4504" s="156" t="inlineStr">
        <is>
          <t>ERTAN TEKİ</t>
        </is>
      </c>
      <c r="E4504" s="156" t="n">
        <v>3357</v>
      </c>
      <c r="F4504" s="156" t="n">
        <v>1542414</v>
      </c>
      <c r="G4504" s="157" t="n">
        <v>459.46</v>
      </c>
      <c r="H4504" s="156" t="n">
        <v>3207</v>
      </c>
    </row>
    <row r="4505" ht="27.75" customHeight="1" s="113">
      <c r="A4505" s="158" t="n">
        <v>46197</v>
      </c>
      <c r="B4505" s="156" t="inlineStr">
        <is>
          <t>M051</t>
        </is>
      </c>
      <c r="C4505" s="156" t="inlineStr">
        <is>
          <t>ŞİRİNYER</t>
        </is>
      </c>
      <c r="D4505" s="156" t="inlineStr">
        <is>
          <t>ERTAN TEKİ</t>
        </is>
      </c>
      <c r="E4505" s="156" t="n">
        <v>1149</v>
      </c>
      <c r="F4505" s="156" t="n">
        <v>530532</v>
      </c>
      <c r="G4505" s="157" t="n">
        <v>461.73</v>
      </c>
      <c r="H4505" s="156" t="n">
        <v>1082</v>
      </c>
    </row>
    <row r="4506" ht="24" customHeight="1" s="113">
      <c r="A4506" s="158" t="n">
        <v>46197</v>
      </c>
      <c r="B4506" s="156" t="inlineStr">
        <is>
          <t>M052</t>
        </is>
      </c>
      <c r="C4506" s="156" t="inlineStr">
        <is>
          <t>ŞİRİNYER 2</t>
        </is>
      </c>
      <c r="D4506" s="156" t="inlineStr">
        <is>
          <t>DERYA YARDIMCI</t>
        </is>
      </c>
      <c r="E4506" s="156" t="n">
        <v>1551</v>
      </c>
      <c r="F4506" s="156" t="n">
        <v>780518</v>
      </c>
      <c r="G4506" s="157" t="n">
        <v>503.24</v>
      </c>
      <c r="H4506" s="156" t="n">
        <v>1519</v>
      </c>
    </row>
    <row r="4507" ht="48" customHeight="1" s="113">
      <c r="A4507" s="158" t="n">
        <v>46197</v>
      </c>
      <c r="B4507" s="156" t="inlineStr">
        <is>
          <t>M057</t>
        </is>
      </c>
      <c r="C4507" s="156" t="inlineStr">
        <is>
          <t>BUCA2</t>
        </is>
      </c>
      <c r="D4507" s="156" t="inlineStr">
        <is>
          <t>ERTAN TEKİ</t>
        </is>
      </c>
      <c r="E4507" s="156" t="n">
        <v>0</v>
      </c>
      <c r="F4507" s="156" t="n">
        <v>0</v>
      </c>
      <c r="G4507" s="156" t="n">
        <v>0</v>
      </c>
      <c r="H4507" s="156" t="n">
        <v>0</v>
      </c>
    </row>
    <row r="4508" ht="48" customHeight="1" s="113">
      <c r="A4508" s="158" t="n">
        <v>46198</v>
      </c>
      <c r="B4508" s="156" t="inlineStr">
        <is>
          <t>M001</t>
        </is>
      </c>
      <c r="C4508" s="156" t="inlineStr">
        <is>
          <t>AKEVLER</t>
        </is>
      </c>
      <c r="D4508" s="156" t="inlineStr">
        <is>
          <t>ERTAN TEKİ</t>
        </is>
      </c>
      <c r="E4508" s="156" t="n">
        <v>1217</v>
      </c>
      <c r="F4508" s="156" t="n">
        <v>469353</v>
      </c>
      <c r="G4508" s="157" t="n">
        <v>385.66</v>
      </c>
      <c r="H4508" s="156" t="n">
        <v>1127</v>
      </c>
    </row>
    <row r="4509" ht="48" customHeight="1" s="113">
      <c r="A4509" s="158" t="n">
        <v>46198</v>
      </c>
      <c r="B4509" s="156" t="inlineStr">
        <is>
          <t>M002</t>
        </is>
      </c>
      <c r="C4509" s="156" t="inlineStr">
        <is>
          <t>AYDIN EFELER</t>
        </is>
      </c>
      <c r="D4509" s="156" t="inlineStr">
        <is>
          <t>CÜNEYT ÇIKRIKÇI - AYŞE AVCU</t>
        </is>
      </c>
      <c r="E4509" s="156" t="n">
        <v>2801</v>
      </c>
      <c r="F4509" s="156" t="n">
        <v>1007060</v>
      </c>
      <c r="G4509" s="157" t="n">
        <v>359.54</v>
      </c>
      <c r="H4509" s="156" t="n">
        <v>2969</v>
      </c>
    </row>
    <row r="4510" ht="48" customHeight="1" s="113">
      <c r="A4510" s="158" t="n">
        <v>46198</v>
      </c>
      <c r="B4510" s="156" t="inlineStr">
        <is>
          <t>M003</t>
        </is>
      </c>
      <c r="C4510" s="156" t="inlineStr">
        <is>
          <t>AYDIN EFELER-2</t>
        </is>
      </c>
      <c r="D4510" s="156" t="inlineStr">
        <is>
          <t>CÜNEYT ÇIKRIKÇI - AYŞE AVCU</t>
        </is>
      </c>
      <c r="E4510" s="156" t="n">
        <v>1489</v>
      </c>
      <c r="F4510" s="156" t="n">
        <v>681887</v>
      </c>
      <c r="G4510" s="157" t="n">
        <v>457.95</v>
      </c>
      <c r="H4510" s="156" t="n">
        <v>1374</v>
      </c>
    </row>
    <row r="4511" ht="48" customHeight="1" s="113">
      <c r="A4511" s="158" t="n">
        <v>46198</v>
      </c>
      <c r="B4511" s="156" t="inlineStr">
        <is>
          <t>M004</t>
        </is>
      </c>
      <c r="C4511" s="156" t="inlineStr">
        <is>
          <t>AYDIN FATİH</t>
        </is>
      </c>
      <c r="D4511" s="156" t="inlineStr">
        <is>
          <t>CÜNEYT ÇIKRIKÇI - AYŞE AVCU</t>
        </is>
      </c>
      <c r="E4511" s="156" t="n">
        <v>1162</v>
      </c>
      <c r="F4511" s="156" t="n">
        <v>461821</v>
      </c>
      <c r="G4511" s="157" t="n">
        <v>397.44</v>
      </c>
      <c r="H4511" s="156" t="n">
        <v>1216</v>
      </c>
    </row>
    <row r="4512" ht="48" customHeight="1" s="113">
      <c r="A4512" s="158" t="n">
        <v>46198</v>
      </c>
      <c r="B4512" s="156" t="inlineStr">
        <is>
          <t>M005</t>
        </is>
      </c>
      <c r="C4512" s="156" t="inlineStr">
        <is>
          <t>AYDIN FATİH-2</t>
        </is>
      </c>
      <c r="D4512" s="156" t="inlineStr">
        <is>
          <t>CÜNEYT ÇIKRIKÇI - AYŞE AVCU</t>
        </is>
      </c>
      <c r="E4512" s="156" t="n">
        <v>1386</v>
      </c>
      <c r="F4512" s="156" t="n">
        <v>638093</v>
      </c>
      <c r="G4512" s="157" t="n">
        <v>460.38</v>
      </c>
      <c r="H4512" s="156" t="n">
        <v>1484</v>
      </c>
    </row>
    <row r="4513" ht="48" customHeight="1" s="113">
      <c r="A4513" s="158" t="n">
        <v>46198</v>
      </c>
      <c r="B4513" s="156" t="inlineStr">
        <is>
          <t>M006</t>
        </is>
      </c>
      <c r="C4513" s="156" t="inlineStr">
        <is>
          <t>AYDIN GİRNE</t>
        </is>
      </c>
      <c r="D4513" s="156" t="inlineStr">
        <is>
          <t>CÜNEYT ÇIKRIKÇI - AYŞE AVCU</t>
        </is>
      </c>
      <c r="E4513" s="156" t="n">
        <v>1593</v>
      </c>
      <c r="F4513" s="156" t="n">
        <v>397559</v>
      </c>
      <c r="G4513" s="157" t="n">
        <v>249.57</v>
      </c>
      <c r="H4513" s="156" t="n">
        <v>1507</v>
      </c>
    </row>
    <row r="4514" ht="24" customHeight="1" s="113">
      <c r="A4514" s="158" t="n">
        <v>46198</v>
      </c>
      <c r="B4514" s="156" t="inlineStr">
        <is>
          <t>M007</t>
        </is>
      </c>
      <c r="C4514" s="156" t="inlineStr">
        <is>
          <t>AYDIN MİMARSİNAN</t>
        </is>
      </c>
      <c r="D4514" s="156" t="inlineStr">
        <is>
          <t>CÜNEYT ÇIKRIKÇI - AYŞE AVCU</t>
        </is>
      </c>
      <c r="E4514" s="156" t="n">
        <v>3498</v>
      </c>
      <c r="F4514" s="156" t="n">
        <v>854465</v>
      </c>
      <c r="G4514" s="157" t="n">
        <v>244.27</v>
      </c>
      <c r="H4514" s="156" t="n">
        <v>3474</v>
      </c>
    </row>
    <row r="4515" ht="36" customHeight="1" s="113">
      <c r="A4515" s="158" t="n">
        <v>46198</v>
      </c>
      <c r="B4515" s="156" t="inlineStr">
        <is>
          <t>M008</t>
        </is>
      </c>
      <c r="C4515" s="156" t="inlineStr">
        <is>
          <t>AYRANCILAR</t>
        </is>
      </c>
      <c r="D4515" s="156" t="inlineStr">
        <is>
          <t>CÜNEYT ÇIKRIKÇI - AYŞE AVCU</t>
        </is>
      </c>
      <c r="E4515" s="156" t="n">
        <v>3584</v>
      </c>
      <c r="F4515" s="156" t="n">
        <v>872679</v>
      </c>
      <c r="G4515" s="157" t="n">
        <v>243.49</v>
      </c>
      <c r="H4515" s="156" t="n">
        <v>3752</v>
      </c>
    </row>
    <row r="4516" ht="24" customHeight="1" s="113">
      <c r="A4516" s="158" t="n">
        <v>46198</v>
      </c>
      <c r="B4516" s="156" t="inlineStr">
        <is>
          <t>M009</t>
        </is>
      </c>
      <c r="C4516" s="156" t="inlineStr">
        <is>
          <t>BALÇOVA</t>
        </is>
      </c>
      <c r="D4516" s="156" t="inlineStr">
        <is>
          <t>ERTAN TEKİ</t>
        </is>
      </c>
      <c r="E4516" s="156" t="n">
        <v>2306</v>
      </c>
      <c r="F4516" s="156" t="n">
        <v>461019</v>
      </c>
      <c r="G4516" s="157" t="n">
        <v>199.92</v>
      </c>
      <c r="H4516" s="156" t="n">
        <v>2118</v>
      </c>
    </row>
    <row r="4517" ht="36" customHeight="1" s="113">
      <c r="A4517" s="158" t="n">
        <v>46198</v>
      </c>
      <c r="B4517" s="156" t="inlineStr">
        <is>
          <t>M010</t>
        </is>
      </c>
      <c r="C4517" s="156" t="inlineStr">
        <is>
          <t>BAYRAKLI</t>
        </is>
      </c>
      <c r="D4517" s="156" t="inlineStr">
        <is>
          <t>DERYA YARDIMCI</t>
        </is>
      </c>
      <c r="E4517" s="156" t="n">
        <v>3805</v>
      </c>
      <c r="F4517" s="156" t="n">
        <v>1072142</v>
      </c>
      <c r="G4517" s="157" t="n">
        <v>281.77</v>
      </c>
      <c r="H4517" s="156" t="n">
        <v>3498</v>
      </c>
    </row>
    <row r="4518" ht="36" customHeight="1" s="113">
      <c r="A4518" s="158" t="n">
        <v>46198</v>
      </c>
      <c r="B4518" s="156" t="inlineStr">
        <is>
          <t>M011</t>
        </is>
      </c>
      <c r="C4518" s="156" t="inlineStr">
        <is>
          <t>BOZYAKA</t>
        </is>
      </c>
      <c r="D4518" s="156" t="inlineStr">
        <is>
          <t>ERTAN TEKİ</t>
        </is>
      </c>
      <c r="E4518" s="156" t="n">
        <v>1790</v>
      </c>
      <c r="F4518" s="156" t="n">
        <v>730082</v>
      </c>
      <c r="G4518" s="157" t="n">
        <v>407.87</v>
      </c>
      <c r="H4518" s="156" t="n">
        <v>1878</v>
      </c>
    </row>
    <row r="4519" ht="24" customHeight="1" s="113">
      <c r="A4519" s="158" t="n">
        <v>46198</v>
      </c>
      <c r="B4519" s="156" t="inlineStr">
        <is>
          <t>M012</t>
        </is>
      </c>
      <c r="C4519" s="156" t="inlineStr">
        <is>
          <t xml:space="preserve">BUCA </t>
        </is>
      </c>
      <c r="D4519" s="156" t="inlineStr">
        <is>
          <t>DERYA YARDIMCI</t>
        </is>
      </c>
      <c r="E4519" s="156" t="n">
        <v>895</v>
      </c>
      <c r="F4519" s="156" t="n">
        <v>395109</v>
      </c>
      <c r="G4519" s="157" t="n">
        <v>441.46</v>
      </c>
      <c r="H4519" s="156" t="n">
        <v>824</v>
      </c>
    </row>
    <row r="4520" ht="48" customHeight="1" s="113">
      <c r="A4520" s="158" t="n">
        <v>46198</v>
      </c>
      <c r="B4520" s="156" t="inlineStr">
        <is>
          <t>M013</t>
        </is>
      </c>
      <c r="C4520" s="156" t="inlineStr">
        <is>
          <t>DEDEBAŞI</t>
        </is>
      </c>
      <c r="D4520" s="156" t="inlineStr">
        <is>
          <t>DERYA YARDIMCI</t>
        </is>
      </c>
      <c r="E4520" s="156" t="n">
        <v>2671</v>
      </c>
      <c r="F4520" s="156" t="n">
        <v>1237062</v>
      </c>
      <c r="G4520" s="157" t="n">
        <v>463.15</v>
      </c>
      <c r="H4520" s="156" t="n">
        <v>2615</v>
      </c>
    </row>
    <row r="4521" ht="48" customHeight="1" s="113">
      <c r="A4521" s="158" t="n">
        <v>46198</v>
      </c>
      <c r="B4521" s="156" t="inlineStr">
        <is>
          <t>M014</t>
        </is>
      </c>
      <c r="C4521" s="156" t="inlineStr">
        <is>
          <t>ESKİİZMİR</t>
        </is>
      </c>
      <c r="D4521" s="156" t="inlineStr">
        <is>
          <t>ERTAN TEKİ</t>
        </is>
      </c>
      <c r="E4521" s="156" t="n">
        <v>2033</v>
      </c>
      <c r="F4521" s="156" t="n">
        <v>823370</v>
      </c>
      <c r="G4521" s="157" t="n">
        <v>405</v>
      </c>
      <c r="H4521" s="156" t="n">
        <v>2025</v>
      </c>
    </row>
    <row r="4522" ht="48" customHeight="1" s="113">
      <c r="A4522" s="158" t="n">
        <v>46198</v>
      </c>
      <c r="B4522" s="156" t="inlineStr">
        <is>
          <t>M015</t>
        </is>
      </c>
      <c r="C4522" s="156" t="inlineStr">
        <is>
          <t>GAZİEMİR-1</t>
        </is>
      </c>
      <c r="D4522" s="156" t="inlineStr">
        <is>
          <t>ALİ ÇELİK</t>
        </is>
      </c>
      <c r="E4522" s="156" t="n">
        <v>2398</v>
      </c>
      <c r="F4522" s="156" t="n">
        <v>938616</v>
      </c>
      <c r="G4522" s="157" t="n">
        <v>391.42</v>
      </c>
      <c r="H4522" s="156" t="n">
        <v>2304</v>
      </c>
    </row>
    <row r="4523" ht="48" customHeight="1" s="113">
      <c r="A4523" s="158" t="n">
        <v>46198</v>
      </c>
      <c r="B4523" s="156" t="inlineStr">
        <is>
          <t>M016</t>
        </is>
      </c>
      <c r="C4523" s="156" t="inlineStr">
        <is>
          <t>GAZİEMİR-2</t>
        </is>
      </c>
      <c r="D4523" s="156" t="inlineStr">
        <is>
          <t>ALİ ÇELİK</t>
        </is>
      </c>
      <c r="E4523" s="156" t="n">
        <v>2490</v>
      </c>
      <c r="F4523" s="156" t="n">
        <v>803544</v>
      </c>
      <c r="G4523" s="157" t="n">
        <v>322.71</v>
      </c>
      <c r="H4523" s="156" t="n">
        <v>2518</v>
      </c>
    </row>
    <row r="4524" ht="48" customHeight="1" s="113">
      <c r="A4524" s="158" t="n">
        <v>46198</v>
      </c>
      <c r="B4524" s="156" t="inlineStr">
        <is>
          <t>M017</t>
        </is>
      </c>
      <c r="C4524" s="156" t="inlineStr">
        <is>
          <t>GAZİEMİR-3</t>
        </is>
      </c>
      <c r="D4524" s="156" t="inlineStr">
        <is>
          <t>ALİ ÇELİK</t>
        </is>
      </c>
      <c r="E4524" s="156" t="n">
        <v>1647</v>
      </c>
      <c r="F4524" s="156" t="n">
        <v>512816</v>
      </c>
      <c r="G4524" s="157" t="n">
        <v>311.36</v>
      </c>
      <c r="H4524" s="156" t="n">
        <v>1664</v>
      </c>
    </row>
    <row r="4525" ht="48" customHeight="1" s="113">
      <c r="A4525" s="158" t="n">
        <v>46198</v>
      </c>
      <c r="B4525" s="156" t="inlineStr">
        <is>
          <t>M018</t>
        </is>
      </c>
      <c r="C4525" s="156" t="inlineStr">
        <is>
          <t>GAZİEMİR-4</t>
        </is>
      </c>
      <c r="D4525" s="156" t="inlineStr">
        <is>
          <t>ALİ ÇELİK</t>
        </is>
      </c>
      <c r="E4525" s="156" t="n">
        <v>2124</v>
      </c>
      <c r="F4525" s="156" t="n">
        <v>922132</v>
      </c>
      <c r="G4525" s="157" t="n">
        <v>434.15</v>
      </c>
      <c r="H4525" s="156" t="n">
        <v>2272</v>
      </c>
    </row>
    <row r="4526" ht="48" customHeight="1" s="113">
      <c r="A4526" s="158" t="n">
        <v>46198</v>
      </c>
      <c r="B4526" s="156" t="inlineStr">
        <is>
          <t>M019</t>
        </is>
      </c>
      <c r="C4526" s="156" t="inlineStr">
        <is>
          <t>GAZİEMİR-5</t>
        </is>
      </c>
      <c r="D4526" s="156" t="inlineStr">
        <is>
          <t>ALİ ÇELİK</t>
        </is>
      </c>
      <c r="E4526" s="156" t="n">
        <v>1600</v>
      </c>
      <c r="F4526" s="156" t="n">
        <v>371589</v>
      </c>
      <c r="G4526" s="157" t="n">
        <v>232.24</v>
      </c>
      <c r="H4526" s="156" t="n">
        <v>1514</v>
      </c>
    </row>
    <row r="4527" ht="36" customHeight="1" s="113">
      <c r="A4527" s="158" t="n">
        <v>46198</v>
      </c>
      <c r="B4527" s="156" t="inlineStr">
        <is>
          <t>M020</t>
        </is>
      </c>
      <c r="C4527" s="156" t="inlineStr">
        <is>
          <t>GAZİEMİR-6</t>
        </is>
      </c>
      <c r="D4527" s="156" t="inlineStr">
        <is>
          <t>ALİ ÇELİK</t>
        </is>
      </c>
      <c r="E4527" s="156" t="n">
        <v>893</v>
      </c>
      <c r="F4527" s="156" t="n">
        <v>365944</v>
      </c>
      <c r="G4527" s="157" t="n">
        <v>409.79</v>
      </c>
      <c r="H4527" s="156" t="n">
        <v>838</v>
      </c>
    </row>
    <row r="4528" ht="24" customHeight="1" s="113">
      <c r="A4528" s="158" t="n">
        <v>46198</v>
      </c>
      <c r="B4528" s="156" t="inlineStr">
        <is>
          <t>M021</t>
        </is>
      </c>
      <c r="C4528" s="156" t="inlineStr">
        <is>
          <t>GAZİEMİR-7</t>
        </is>
      </c>
      <c r="D4528" s="156" t="inlineStr">
        <is>
          <t>ALİ ÇELİK</t>
        </is>
      </c>
      <c r="E4528" s="156" t="n">
        <v>3239</v>
      </c>
      <c r="F4528" s="156" t="n">
        <v>842294</v>
      </c>
      <c r="G4528" s="157" t="n">
        <v>260.05</v>
      </c>
      <c r="H4528" s="156" t="n">
        <v>3412</v>
      </c>
    </row>
    <row r="4529" ht="36" customHeight="1" s="113">
      <c r="A4529" s="158" t="n">
        <v>46198</v>
      </c>
      <c r="B4529" s="156" t="inlineStr">
        <is>
          <t>M022</t>
        </is>
      </c>
      <c r="C4529" s="156" t="inlineStr">
        <is>
          <t>GEDİZ</t>
        </is>
      </c>
      <c r="D4529" s="156" t="inlineStr">
        <is>
          <t>DERYA YARDIMCI</t>
        </is>
      </c>
      <c r="E4529" s="156" t="n">
        <v>1091</v>
      </c>
      <c r="F4529" s="156" t="n">
        <v>431341</v>
      </c>
      <c r="G4529" s="157" t="n">
        <v>395.36</v>
      </c>
      <c r="H4529" s="156" t="n">
        <v>1146</v>
      </c>
    </row>
    <row r="4530" ht="24" customHeight="1" s="113">
      <c r="A4530" s="158" t="n">
        <v>46198</v>
      </c>
      <c r="B4530" s="156" t="inlineStr">
        <is>
          <t>M023</t>
        </is>
      </c>
      <c r="C4530" s="156" t="inlineStr">
        <is>
          <t>GÖZTEPE</t>
        </is>
      </c>
      <c r="D4530" s="156" t="inlineStr">
        <is>
          <t>ERTAN TEKİ</t>
        </is>
      </c>
      <c r="E4530" s="156" t="n">
        <v>3312</v>
      </c>
      <c r="F4530" s="156" t="n">
        <v>1011894</v>
      </c>
      <c r="G4530" s="157" t="n">
        <v>305.52</v>
      </c>
      <c r="H4530" s="156" t="n">
        <v>3025</v>
      </c>
    </row>
    <row r="4531" ht="36" customHeight="1" s="113">
      <c r="A4531" s="158" t="n">
        <v>46198</v>
      </c>
      <c r="B4531" s="156" t="inlineStr">
        <is>
          <t>M024</t>
        </is>
      </c>
      <c r="C4531" s="156" t="inlineStr">
        <is>
          <t>GÜMÜŞPALA</t>
        </is>
      </c>
      <c r="D4531" s="156" t="inlineStr">
        <is>
          <t>DERYA YARDIMCI</t>
        </is>
      </c>
      <c r="E4531" s="156" t="n">
        <v>4450</v>
      </c>
      <c r="F4531" s="156" t="n">
        <v>1914538</v>
      </c>
      <c r="G4531" s="157" t="n">
        <v>430.23</v>
      </c>
      <c r="H4531" s="156" t="n">
        <v>4245</v>
      </c>
    </row>
    <row r="4532" ht="24" customHeight="1" s="113">
      <c r="A4532" s="158" t="n">
        <v>46198</v>
      </c>
      <c r="B4532" s="156" t="inlineStr">
        <is>
          <t>M025</t>
        </is>
      </c>
      <c r="C4532" s="156" t="inlineStr">
        <is>
          <t>HAL DEPO</t>
        </is>
      </c>
      <c r="D4532" s="156" t="inlineStr">
        <is>
          <t>HALİT BAŞDAŞ</t>
        </is>
      </c>
      <c r="E4532" s="156" t="n">
        <v>0</v>
      </c>
      <c r="F4532" s="156" t="n">
        <v>0</v>
      </c>
      <c r="G4532" s="156" t="n">
        <v>0</v>
      </c>
      <c r="H4532" s="156" t="n">
        <v>0</v>
      </c>
    </row>
    <row r="4533" ht="36" customHeight="1" s="113">
      <c r="A4533" s="158" t="n">
        <v>46198</v>
      </c>
      <c r="B4533" s="156" t="inlineStr">
        <is>
          <t>M026</t>
        </is>
      </c>
      <c r="C4533" s="156" t="inlineStr">
        <is>
          <t>HARMANDALI</t>
        </is>
      </c>
      <c r="D4533" s="156" t="inlineStr">
        <is>
          <t>DERYA YARDIMCI</t>
        </is>
      </c>
      <c r="E4533" s="156" t="n">
        <v>3168</v>
      </c>
      <c r="F4533" s="156" t="n">
        <v>1435166</v>
      </c>
      <c r="G4533" s="157" t="n">
        <v>453.02</v>
      </c>
      <c r="H4533" s="156" t="n">
        <v>2884</v>
      </c>
    </row>
    <row r="4534" ht="36" customHeight="1" s="113">
      <c r="A4534" s="158" t="n">
        <v>46198</v>
      </c>
      <c r="B4534" s="156" t="inlineStr">
        <is>
          <t>M027</t>
        </is>
      </c>
      <c r="C4534" s="156" t="inlineStr">
        <is>
          <t>HATAY</t>
        </is>
      </c>
      <c r="D4534" s="156" t="inlineStr">
        <is>
          <t>ERTAN TEKİ</t>
        </is>
      </c>
      <c r="E4534" s="156" t="n">
        <v>3717</v>
      </c>
      <c r="F4534" s="156" t="n">
        <v>1359489</v>
      </c>
      <c r="G4534" s="157" t="n">
        <v>365.75</v>
      </c>
      <c r="H4534" s="156" t="n">
        <v>3625</v>
      </c>
    </row>
    <row r="4535" ht="36" customHeight="1" s="113">
      <c r="A4535" s="158" t="n">
        <v>46198</v>
      </c>
      <c r="B4535" s="156" t="inlineStr">
        <is>
          <t>M028</t>
        </is>
      </c>
      <c r="C4535" s="156" t="inlineStr">
        <is>
          <t>KARŞIYAKA-1</t>
        </is>
      </c>
      <c r="D4535" s="156" t="inlineStr">
        <is>
          <t>DERYA YARDIMCI</t>
        </is>
      </c>
      <c r="E4535" s="156" t="n">
        <v>3400</v>
      </c>
      <c r="F4535" s="156" t="n">
        <v>1379177</v>
      </c>
      <c r="G4535" s="157" t="n">
        <v>405.64</v>
      </c>
      <c r="H4535" s="156" t="n">
        <v>3072</v>
      </c>
    </row>
    <row r="4536" ht="48" customHeight="1" s="113">
      <c r="A4536" s="158" t="n">
        <v>46198</v>
      </c>
      <c r="B4536" s="156" t="inlineStr">
        <is>
          <t>M029</t>
        </is>
      </c>
      <c r="C4536" s="156" t="inlineStr">
        <is>
          <t>KARŞIYAKA-2</t>
        </is>
      </c>
      <c r="D4536" s="156" t="inlineStr">
        <is>
          <t>DERYA YARDIMCI</t>
        </is>
      </c>
      <c r="E4536" s="156" t="n">
        <v>965</v>
      </c>
      <c r="F4536" s="156" t="n">
        <v>278877</v>
      </c>
      <c r="G4536" s="157" t="n">
        <v>288.99</v>
      </c>
      <c r="H4536" s="156" t="n">
        <v>897</v>
      </c>
    </row>
    <row r="4537" ht="36" customHeight="1" s="113">
      <c r="A4537" s="158" t="n">
        <v>46198</v>
      </c>
      <c r="B4537" s="156" t="inlineStr">
        <is>
          <t>M030</t>
        </is>
      </c>
      <c r="C4537" s="156" t="inlineStr">
        <is>
          <t>MANAVKUYU</t>
        </is>
      </c>
      <c r="D4537" s="156" t="inlineStr">
        <is>
          <t>DERYA YARDIMCI</t>
        </is>
      </c>
      <c r="E4537" s="156" t="n">
        <v>1781</v>
      </c>
      <c r="F4537" s="156" t="n">
        <v>418540</v>
      </c>
      <c r="G4537" s="157" t="n">
        <v>235</v>
      </c>
      <c r="H4537" s="156" t="n">
        <v>1885</v>
      </c>
    </row>
    <row r="4538" ht="54.75" customHeight="1" s="113">
      <c r="A4538" s="158" t="n">
        <v>46198</v>
      </c>
      <c r="B4538" s="156" t="inlineStr">
        <is>
          <t>M031</t>
        </is>
      </c>
      <c r="C4538" s="156" t="inlineStr">
        <is>
          <t>MENDERES</t>
        </is>
      </c>
      <c r="D4538" s="156" t="inlineStr">
        <is>
          <t>CÜNEYT ÇIKRIKÇI - AYŞE AVCU</t>
        </is>
      </c>
      <c r="E4538" s="156" t="n">
        <v>3747</v>
      </c>
      <c r="F4538" s="156" t="n">
        <v>800208</v>
      </c>
      <c r="G4538" s="157" t="n">
        <v>213.56</v>
      </c>
      <c r="H4538" s="156" t="n">
        <v>3709</v>
      </c>
    </row>
    <row r="4539" ht="24" customHeight="1" s="113">
      <c r="A4539" s="158" t="n">
        <v>46198</v>
      </c>
      <c r="B4539" s="156" t="inlineStr">
        <is>
          <t>M032</t>
        </is>
      </c>
      <c r="C4539" s="156" t="inlineStr">
        <is>
          <t>MENDERES DEPO</t>
        </is>
      </c>
      <c r="D4539" s="156" t="inlineStr">
        <is>
          <t>AYHAN DAŞDEMİR</t>
        </is>
      </c>
      <c r="E4539" s="156" t="n">
        <v>0</v>
      </c>
      <c r="F4539" s="156" t="n">
        <v>0</v>
      </c>
      <c r="G4539" s="156" t="n">
        <v>0</v>
      </c>
      <c r="H4539" s="156" t="n">
        <v>0</v>
      </c>
    </row>
    <row r="4540" ht="36" customHeight="1" s="113">
      <c r="A4540" s="158" t="n">
        <v>46198</v>
      </c>
      <c r="B4540" s="156" t="inlineStr">
        <is>
          <t>M033</t>
        </is>
      </c>
      <c r="C4540" s="156" t="inlineStr">
        <is>
          <t>MERKEZ</t>
        </is>
      </c>
      <c r="D4540" s="156" t="inlineStr">
        <is>
          <t>GENEL MÜDÜR</t>
        </is>
      </c>
      <c r="E4540" s="156" t="n">
        <v>0</v>
      </c>
      <c r="F4540" s="156" t="n">
        <v>0</v>
      </c>
      <c r="G4540" s="156" t="n">
        <v>0</v>
      </c>
      <c r="H4540" s="156" t="n">
        <v>0</v>
      </c>
    </row>
    <row r="4541" ht="24" customHeight="1" s="113">
      <c r="A4541" s="158" t="n">
        <v>46198</v>
      </c>
      <c r="B4541" s="156" t="inlineStr">
        <is>
          <t>M034</t>
        </is>
      </c>
      <c r="C4541" s="156" t="inlineStr">
        <is>
          <t>NARLIDERE</t>
        </is>
      </c>
      <c r="D4541" s="156" t="inlineStr">
        <is>
          <t>ERTAN TEKİ</t>
        </is>
      </c>
      <c r="E4541" s="156" t="n">
        <v>3490</v>
      </c>
      <c r="F4541" s="156" t="n">
        <v>822027</v>
      </c>
      <c r="G4541" s="157" t="n">
        <v>235.54</v>
      </c>
      <c r="H4541" s="156" t="n">
        <v>3484</v>
      </c>
    </row>
    <row r="4542" ht="24" customHeight="1" s="113">
      <c r="A4542" s="158" t="n">
        <v>46198</v>
      </c>
      <c r="B4542" s="156" t="inlineStr">
        <is>
          <t>M035</t>
        </is>
      </c>
      <c r="C4542" s="156" t="inlineStr">
        <is>
          <t>OSMANGAZİ</t>
        </is>
      </c>
      <c r="D4542" s="156" t="inlineStr">
        <is>
          <t>DERYA YARDIMCI</t>
        </is>
      </c>
      <c r="E4542" s="156" t="n">
        <v>4663</v>
      </c>
      <c r="F4542" s="156" t="n">
        <v>1545816</v>
      </c>
      <c r="G4542" s="157" t="n">
        <v>331.51</v>
      </c>
      <c r="H4542" s="156" t="n">
        <v>4773</v>
      </c>
    </row>
    <row r="4543" ht="48" customHeight="1" s="113">
      <c r="A4543" s="158" t="n">
        <v>46198</v>
      </c>
      <c r="B4543" s="156" t="inlineStr">
        <is>
          <t>M036</t>
        </is>
      </c>
      <c r="C4543" s="156" t="inlineStr">
        <is>
          <t>POLİGON</t>
        </is>
      </c>
      <c r="D4543" s="156" t="inlineStr">
        <is>
          <t>ERTAN TEKİ</t>
        </is>
      </c>
      <c r="E4543" s="156" t="n">
        <v>1447</v>
      </c>
      <c r="F4543" s="156" t="n">
        <v>343971</v>
      </c>
      <c r="G4543" s="157" t="n">
        <v>237.71</v>
      </c>
      <c r="H4543" s="156" t="n">
        <v>1335</v>
      </c>
    </row>
    <row r="4544" ht="48" customHeight="1" s="113">
      <c r="A4544" s="158" t="n">
        <v>46198</v>
      </c>
      <c r="B4544" s="156" t="inlineStr">
        <is>
          <t>M037</t>
        </is>
      </c>
      <c r="C4544" s="156" t="inlineStr">
        <is>
          <t>SEFERİHİSAR</t>
        </is>
      </c>
      <c r="D4544" s="156" t="inlineStr">
        <is>
          <t>ERTAN TEKİ</t>
        </is>
      </c>
      <c r="E4544" s="156" t="n">
        <v>3010</v>
      </c>
      <c r="F4544" s="156" t="n">
        <v>1375773</v>
      </c>
      <c r="G4544" s="157" t="n">
        <v>457.07</v>
      </c>
      <c r="H4544" s="156" t="n">
        <v>2938</v>
      </c>
    </row>
    <row r="4545" ht="48" customHeight="1" s="113">
      <c r="A4545" s="158" t="n">
        <v>46198</v>
      </c>
      <c r="B4545" s="156" t="inlineStr">
        <is>
          <t>M038</t>
        </is>
      </c>
      <c r="C4545" s="156" t="inlineStr">
        <is>
          <t>TORBALI 1</t>
        </is>
      </c>
      <c r="D4545" s="156" t="inlineStr">
        <is>
          <t>CÜNEYT ÇIKRIKÇI - AYŞE AVCU</t>
        </is>
      </c>
      <c r="E4545" s="156" t="n">
        <v>1848</v>
      </c>
      <c r="F4545" s="156" t="n">
        <v>922292</v>
      </c>
      <c r="G4545" s="157" t="n">
        <v>499.08</v>
      </c>
      <c r="H4545" s="156" t="n">
        <v>1688</v>
      </c>
    </row>
    <row r="4546" ht="48" customHeight="1" s="113">
      <c r="A4546" s="158" t="n">
        <v>46198</v>
      </c>
      <c r="B4546" s="156" t="inlineStr">
        <is>
          <t>M039</t>
        </is>
      </c>
      <c r="C4546" s="156" t="inlineStr">
        <is>
          <t>TORBALI 2</t>
        </is>
      </c>
      <c r="D4546" s="156" t="inlineStr">
        <is>
          <t>CÜNEYT ÇIKRIKÇI - AYŞE AVCU</t>
        </is>
      </c>
      <c r="E4546" s="156" t="n">
        <v>2863</v>
      </c>
      <c r="F4546" s="156" t="n">
        <v>908520</v>
      </c>
      <c r="G4546" s="157" t="n">
        <v>317.33</v>
      </c>
      <c r="H4546" s="156" t="n">
        <v>2600</v>
      </c>
    </row>
    <row r="4547" ht="48" customHeight="1" s="113">
      <c r="A4547" s="158" t="n">
        <v>46198</v>
      </c>
      <c r="B4547" s="156" t="inlineStr">
        <is>
          <t>M040</t>
        </is>
      </c>
      <c r="C4547" s="156" t="inlineStr">
        <is>
          <t>TORBALI 3</t>
        </is>
      </c>
      <c r="D4547" s="156" t="inlineStr">
        <is>
          <t>CÜNEYT ÇIKRIKÇI - AYŞE AVCU</t>
        </is>
      </c>
      <c r="E4547" s="156" t="n">
        <v>2072</v>
      </c>
      <c r="F4547" s="156" t="n">
        <v>597833</v>
      </c>
      <c r="G4547" s="157" t="n">
        <v>288.53</v>
      </c>
      <c r="H4547" s="156" t="n">
        <v>1917</v>
      </c>
    </row>
    <row r="4548" ht="24" customHeight="1" s="113">
      <c r="A4548" s="158" t="n">
        <v>46198</v>
      </c>
      <c r="B4548" s="156" t="inlineStr">
        <is>
          <t>M041</t>
        </is>
      </c>
      <c r="C4548" s="156" t="inlineStr">
        <is>
          <t>TORBALI 4</t>
        </is>
      </c>
      <c r="D4548" s="156" t="inlineStr">
        <is>
          <t>CÜNEYT ÇIKRIKÇI - AYŞE AVCU</t>
        </is>
      </c>
      <c r="E4548" s="156" t="n">
        <v>3567</v>
      </c>
      <c r="F4548" s="156" t="n">
        <v>1633748</v>
      </c>
      <c r="G4548" s="157" t="n">
        <v>458.02</v>
      </c>
      <c r="H4548" s="156" t="n">
        <v>3505</v>
      </c>
    </row>
    <row r="4549" ht="36" customHeight="1" s="113">
      <c r="A4549" s="158" t="n">
        <v>46198</v>
      </c>
      <c r="B4549" s="156" t="inlineStr">
        <is>
          <t>M042</t>
        </is>
      </c>
      <c r="C4549" s="156" t="inlineStr">
        <is>
          <t>TORBALI 5</t>
        </is>
      </c>
      <c r="D4549" s="156" t="inlineStr">
        <is>
          <t>CÜNEYT ÇIKRIKÇI - AYŞE AVCU</t>
        </is>
      </c>
      <c r="E4549" s="156" t="n">
        <v>4392</v>
      </c>
      <c r="F4549" s="156" t="n">
        <v>1678809</v>
      </c>
      <c r="G4549" s="157" t="n">
        <v>382.24</v>
      </c>
      <c r="H4549" s="156" t="n">
        <v>4476</v>
      </c>
    </row>
    <row r="4550" ht="24" customHeight="1" s="113">
      <c r="A4550" s="158" t="n">
        <v>46198</v>
      </c>
      <c r="B4550" s="156" t="inlineStr">
        <is>
          <t>M043</t>
        </is>
      </c>
      <c r="C4550" s="156" t="inlineStr">
        <is>
          <t>YAPICIOĞLU</t>
        </is>
      </c>
      <c r="D4550" s="156" t="inlineStr">
        <is>
          <t>ERTAN TEKİ</t>
        </is>
      </c>
      <c r="E4550" s="156" t="n">
        <v>1696</v>
      </c>
      <c r="F4550" s="156" t="n">
        <v>755412</v>
      </c>
      <c r="G4550" s="157" t="n">
        <v>445.41</v>
      </c>
      <c r="H4550" s="156" t="n">
        <v>1804</v>
      </c>
    </row>
    <row r="4551" ht="36" customHeight="1" s="113">
      <c r="A4551" s="158" t="n">
        <v>46198</v>
      </c>
      <c r="B4551" s="156" t="inlineStr">
        <is>
          <t>M044</t>
        </is>
      </c>
      <c r="C4551" s="156" t="inlineStr">
        <is>
          <t>YEŞİLOVA</t>
        </is>
      </c>
      <c r="D4551" s="156" t="inlineStr">
        <is>
          <t>DERYA YARDIMCI</t>
        </is>
      </c>
      <c r="E4551" s="156" t="n">
        <v>693</v>
      </c>
      <c r="F4551" s="156" t="n">
        <v>164291</v>
      </c>
      <c r="G4551" s="157" t="n">
        <v>237.07</v>
      </c>
      <c r="H4551" s="156" t="n">
        <v>704</v>
      </c>
    </row>
    <row r="4552" ht="24" customHeight="1" s="113">
      <c r="A4552" s="158" t="n">
        <v>46198</v>
      </c>
      <c r="B4552" s="156" t="inlineStr">
        <is>
          <t>M045</t>
        </is>
      </c>
      <c r="C4552" s="156" t="inlineStr">
        <is>
          <t>Z1  ET DEPO</t>
        </is>
      </c>
      <c r="D4552" s="156" t="inlineStr">
        <is>
          <t>FARUK MALKOÇ</t>
        </is>
      </c>
      <c r="E4552" s="156" t="n">
        <v>0</v>
      </c>
      <c r="F4552" s="156" t="n">
        <v>0</v>
      </c>
      <c r="G4552" s="156" t="n">
        <v>0</v>
      </c>
      <c r="H4552" s="156" t="n">
        <v>0</v>
      </c>
    </row>
    <row r="4553" ht="36" customHeight="1" s="113">
      <c r="A4553" s="158" t="n">
        <v>46198</v>
      </c>
      <c r="B4553" s="156" t="inlineStr">
        <is>
          <t>M046</t>
        </is>
      </c>
      <c r="C4553" s="156" t="inlineStr">
        <is>
          <t>ÇAMDİBİ</t>
        </is>
      </c>
      <c r="D4553" s="156" t="inlineStr">
        <is>
          <t>DERYA YARDIMCI</t>
        </is>
      </c>
      <c r="E4553" s="156" t="n">
        <v>2678</v>
      </c>
      <c r="F4553" s="156" t="n">
        <v>614338</v>
      </c>
      <c r="G4553" s="157" t="n">
        <v>229.4</v>
      </c>
      <c r="H4553" s="156" t="n">
        <v>2709</v>
      </c>
    </row>
    <row r="4554" ht="48" customHeight="1" s="113">
      <c r="A4554" s="158" t="n">
        <v>46198</v>
      </c>
      <c r="B4554" s="156" t="inlineStr">
        <is>
          <t>M047</t>
        </is>
      </c>
      <c r="C4554" s="156" t="inlineStr">
        <is>
          <t>ÇİFTLİK</t>
        </is>
      </c>
      <c r="D4554" s="156" t="inlineStr">
        <is>
          <t>CEBRAİL ÇİÇEK</t>
        </is>
      </c>
      <c r="E4554" s="156" t="n">
        <v>0</v>
      </c>
      <c r="F4554" s="156" t="n">
        <v>0</v>
      </c>
      <c r="G4554" s="156" t="n">
        <v>0</v>
      </c>
      <c r="H4554" s="156" t="n">
        <v>0</v>
      </c>
    </row>
    <row r="4555" ht="24" customHeight="1" s="113">
      <c r="A4555" s="158" t="n">
        <v>46198</v>
      </c>
      <c r="B4555" s="156" t="inlineStr">
        <is>
          <t>M048</t>
        </is>
      </c>
      <c r="C4555" s="156" t="inlineStr">
        <is>
          <t>ÇİĞLİ</t>
        </is>
      </c>
      <c r="D4555" s="156" t="inlineStr">
        <is>
          <t>DERYA YARDIMCI</t>
        </is>
      </c>
      <c r="E4555" s="156" t="n">
        <v>2152</v>
      </c>
      <c r="F4555" s="156" t="n">
        <v>423104</v>
      </c>
      <c r="G4555" s="157" t="n">
        <v>196.61</v>
      </c>
      <c r="H4555" s="156" t="n">
        <v>2243</v>
      </c>
    </row>
    <row r="4556" ht="24" customHeight="1" s="113">
      <c r="A4556" s="158" t="n">
        <v>46198</v>
      </c>
      <c r="B4556" s="156" t="inlineStr">
        <is>
          <t>M049</t>
        </is>
      </c>
      <c r="C4556" s="156" t="inlineStr">
        <is>
          <t>ÖZDERE</t>
        </is>
      </c>
      <c r="D4556" s="156" t="inlineStr">
        <is>
          <t>CÜNEYT ÇIKRIKÇI - AYŞE AVCU</t>
        </is>
      </c>
      <c r="E4556" s="156" t="n">
        <v>1061</v>
      </c>
      <c r="F4556" s="156" t="n">
        <v>313626</v>
      </c>
      <c r="G4556" s="157" t="n">
        <v>295.59</v>
      </c>
      <c r="H4556" s="156" t="n">
        <v>1142</v>
      </c>
    </row>
    <row r="4557" ht="36" customHeight="1" s="113">
      <c r="A4557" s="158" t="n">
        <v>46198</v>
      </c>
      <c r="B4557" s="156" t="inlineStr">
        <is>
          <t>M050</t>
        </is>
      </c>
      <c r="C4557" s="156" t="inlineStr">
        <is>
          <t>İZMİRSPOR</t>
        </is>
      </c>
      <c r="D4557" s="156" t="inlineStr">
        <is>
          <t>ERTAN TEKİ</t>
        </is>
      </c>
      <c r="E4557" s="156" t="n">
        <v>4866</v>
      </c>
      <c r="F4557" s="156" t="n">
        <v>2265322</v>
      </c>
      <c r="G4557" s="157" t="n">
        <v>465.54</v>
      </c>
      <c r="H4557" s="156" t="n">
        <v>5084</v>
      </c>
    </row>
    <row r="4558" ht="36" customHeight="1" s="113">
      <c r="A4558" s="158" t="n">
        <v>46198</v>
      </c>
      <c r="B4558" s="156" t="inlineStr">
        <is>
          <t>M051</t>
        </is>
      </c>
      <c r="C4558" s="156" t="inlineStr">
        <is>
          <t>ŞİRİNYER</t>
        </is>
      </c>
      <c r="D4558" s="156" t="inlineStr">
        <is>
          <t>ERTAN TEKİ</t>
        </is>
      </c>
      <c r="E4558" s="156" t="n">
        <v>1049</v>
      </c>
      <c r="F4558" s="156" t="n">
        <v>544100</v>
      </c>
      <c r="G4558" s="157" t="n">
        <v>518.6799999999999</v>
      </c>
      <c r="H4558" s="156" t="n">
        <v>1095</v>
      </c>
    </row>
    <row r="4559" ht="24" customHeight="1" s="113">
      <c r="A4559" s="158" t="n">
        <v>46198</v>
      </c>
      <c r="B4559" s="156" t="inlineStr">
        <is>
          <t>M052</t>
        </is>
      </c>
      <c r="C4559" s="156" t="inlineStr">
        <is>
          <t>ŞİRİNYER 2</t>
        </is>
      </c>
      <c r="D4559" s="156" t="inlineStr">
        <is>
          <t>DERYA YARDIMCI</t>
        </is>
      </c>
      <c r="E4559" s="156" t="n">
        <v>2198</v>
      </c>
      <c r="F4559" s="156" t="n">
        <v>1044696</v>
      </c>
      <c r="G4559" s="157" t="n">
        <v>475.29</v>
      </c>
      <c r="H4559" s="156" t="n">
        <v>2295</v>
      </c>
    </row>
    <row r="4560" ht="24" customHeight="1" s="113">
      <c r="A4560" s="158" t="n">
        <v>46198</v>
      </c>
      <c r="B4560" s="156" t="inlineStr">
        <is>
          <t>M057</t>
        </is>
      </c>
      <c r="C4560" s="156" t="inlineStr">
        <is>
          <t>BUCA2</t>
        </is>
      </c>
      <c r="D4560" s="156" t="inlineStr">
        <is>
          <t>ERTAN TEKİ</t>
        </is>
      </c>
      <c r="E4560" s="156" t="n">
        <v>0</v>
      </c>
      <c r="F4560" s="156" t="n">
        <v>0</v>
      </c>
      <c r="G4560" s="156" t="n">
        <v>0</v>
      </c>
      <c r="H4560" s="156" t="n">
        <v>0</v>
      </c>
    </row>
    <row r="4561" ht="24" customHeight="1" s="113">
      <c r="A4561" s="158" t="n">
        <v>46199</v>
      </c>
      <c r="B4561" s="156" t="inlineStr">
        <is>
          <t>M001</t>
        </is>
      </c>
      <c r="C4561" s="156" t="inlineStr">
        <is>
          <t>AKEVLER</t>
        </is>
      </c>
      <c r="D4561" s="156" t="inlineStr">
        <is>
          <t>ERTAN TEKİ</t>
        </is>
      </c>
      <c r="E4561" s="156" t="n">
        <v>992</v>
      </c>
      <c r="F4561" s="156" t="n">
        <v>360742</v>
      </c>
      <c r="G4561" s="157" t="n">
        <v>363.65</v>
      </c>
      <c r="H4561" s="156" t="n">
        <v>998</v>
      </c>
    </row>
    <row r="4562" ht="54.75" customHeight="1" s="113">
      <c r="A4562" s="158" t="n">
        <v>46199</v>
      </c>
      <c r="B4562" s="156" t="inlineStr">
        <is>
          <t>M002</t>
        </is>
      </c>
      <c r="C4562" s="156" t="inlineStr">
        <is>
          <t>AYDIN EFELER</t>
        </is>
      </c>
      <c r="D4562" s="156" t="inlineStr">
        <is>
          <t>CÜNEYT ÇIKRIKÇI - AYŞE AVCU</t>
        </is>
      </c>
      <c r="E4562" s="156" t="n">
        <v>2535</v>
      </c>
      <c r="F4562" s="156" t="n">
        <v>900856</v>
      </c>
      <c r="G4562" s="157" t="n">
        <v>355.37</v>
      </c>
      <c r="H4562" s="156" t="n">
        <v>2564</v>
      </c>
    </row>
    <row r="4563" ht="24" customHeight="1" s="113">
      <c r="A4563" s="158" t="n">
        <v>46199</v>
      </c>
      <c r="B4563" s="156" t="inlineStr">
        <is>
          <t>M003</t>
        </is>
      </c>
      <c r="C4563" s="156" t="inlineStr">
        <is>
          <t>AYDIN EFELER-2</t>
        </is>
      </c>
      <c r="D4563" s="156" t="inlineStr">
        <is>
          <t>CÜNEYT ÇIKRIKÇI - AYŞE AVCU</t>
        </is>
      </c>
      <c r="E4563" s="156" t="n">
        <v>1208</v>
      </c>
      <c r="F4563" s="156" t="n">
        <v>477401</v>
      </c>
      <c r="G4563" s="157" t="n">
        <v>395.2</v>
      </c>
      <c r="H4563" s="156" t="n">
        <v>1255</v>
      </c>
    </row>
    <row r="4564" ht="48" customHeight="1" s="113">
      <c r="A4564" s="158" t="n">
        <v>46199</v>
      </c>
      <c r="B4564" s="156" t="inlineStr">
        <is>
          <t>M004</t>
        </is>
      </c>
      <c r="C4564" s="156" t="inlineStr">
        <is>
          <t>AYDIN FATİH</t>
        </is>
      </c>
      <c r="D4564" s="156" t="inlineStr">
        <is>
          <t>CÜNEYT ÇIKRIKÇI - AYŞE AVCU</t>
        </is>
      </c>
      <c r="E4564" s="156" t="n">
        <v>916</v>
      </c>
      <c r="F4564" s="156" t="n">
        <v>373273</v>
      </c>
      <c r="G4564" s="157" t="n">
        <v>407.5</v>
      </c>
      <c r="H4564" s="156" t="n">
        <v>912</v>
      </c>
    </row>
    <row r="4565" ht="48" customHeight="1" s="113">
      <c r="A4565" s="158" t="n">
        <v>46199</v>
      </c>
      <c r="B4565" s="156" t="inlineStr">
        <is>
          <t>M005</t>
        </is>
      </c>
      <c r="C4565" s="156" t="inlineStr">
        <is>
          <t>AYDIN FATİH-2</t>
        </is>
      </c>
      <c r="D4565" s="156" t="inlineStr">
        <is>
          <t>CÜNEYT ÇIKRIKÇI - AYŞE AVCU</t>
        </is>
      </c>
      <c r="E4565" s="156" t="n">
        <v>1408</v>
      </c>
      <c r="F4565" s="156" t="n">
        <v>741954</v>
      </c>
      <c r="G4565" s="157" t="n">
        <v>526.96</v>
      </c>
      <c r="H4565" s="156" t="n">
        <v>1278</v>
      </c>
    </row>
    <row r="4566" ht="48" customHeight="1" s="113">
      <c r="A4566" s="158" t="n">
        <v>46199</v>
      </c>
      <c r="B4566" s="156" t="inlineStr">
        <is>
          <t>M006</t>
        </is>
      </c>
      <c r="C4566" s="156" t="inlineStr">
        <is>
          <t>AYDIN GİRNE</t>
        </is>
      </c>
      <c r="D4566" s="156" t="inlineStr">
        <is>
          <t>CÜNEYT ÇIKRIKÇI - AYŞE AVCU</t>
        </is>
      </c>
      <c r="E4566" s="156" t="n">
        <v>1603</v>
      </c>
      <c r="F4566" s="156" t="n">
        <v>397960</v>
      </c>
      <c r="G4566" s="157" t="n">
        <v>248.26</v>
      </c>
      <c r="H4566" s="156" t="n">
        <v>1536</v>
      </c>
    </row>
    <row r="4567" ht="48" customHeight="1" s="113">
      <c r="A4567" s="158" t="n">
        <v>46199</v>
      </c>
      <c r="B4567" s="156" t="inlineStr">
        <is>
          <t>M007</t>
        </is>
      </c>
      <c r="C4567" s="156" t="inlineStr">
        <is>
          <t>AYDIN MİMARSİNAN</t>
        </is>
      </c>
      <c r="D4567" s="156" t="inlineStr">
        <is>
          <t>CÜNEYT ÇIKRIKÇI - AYŞE AVCU</t>
        </is>
      </c>
      <c r="E4567" s="156" t="n">
        <v>4153</v>
      </c>
      <c r="F4567" s="156" t="n">
        <v>973097</v>
      </c>
      <c r="G4567" s="157" t="n">
        <v>234.31</v>
      </c>
      <c r="H4567" s="156" t="n">
        <v>3990</v>
      </c>
    </row>
    <row r="4568" ht="48" customHeight="1" s="113">
      <c r="A4568" s="158" t="n">
        <v>46199</v>
      </c>
      <c r="B4568" s="156" t="inlineStr">
        <is>
          <t>M008</t>
        </is>
      </c>
      <c r="C4568" s="156" t="inlineStr">
        <is>
          <t>AYRANCILAR</t>
        </is>
      </c>
      <c r="D4568" s="156" t="inlineStr">
        <is>
          <t>CÜNEYT ÇIKRIKÇI - AYŞE AVCU</t>
        </is>
      </c>
      <c r="E4568" s="156" t="n">
        <v>3297</v>
      </c>
      <c r="F4568" s="156" t="n">
        <v>862822</v>
      </c>
      <c r="G4568" s="157" t="n">
        <v>261.7</v>
      </c>
      <c r="H4568" s="156" t="n">
        <v>2986</v>
      </c>
    </row>
    <row r="4569" ht="48" customHeight="1" s="113">
      <c r="A4569" s="158" t="n">
        <v>46199</v>
      </c>
      <c r="B4569" s="156" t="inlineStr">
        <is>
          <t>M009</t>
        </is>
      </c>
      <c r="C4569" s="156" t="inlineStr">
        <is>
          <t>BALÇOVA</t>
        </is>
      </c>
      <c r="D4569" s="156" t="inlineStr">
        <is>
          <t>ERTAN TEKİ</t>
        </is>
      </c>
      <c r="E4569" s="156" t="n">
        <v>3403</v>
      </c>
      <c r="F4569" s="156" t="n">
        <v>667436</v>
      </c>
      <c r="G4569" s="157" t="n">
        <v>196.13</v>
      </c>
      <c r="H4569" s="156" t="n">
        <v>3506</v>
      </c>
    </row>
    <row r="4570" ht="48" customHeight="1" s="113">
      <c r="A4570" s="158" t="n">
        <v>46199</v>
      </c>
      <c r="B4570" s="156" t="inlineStr">
        <is>
          <t>M010</t>
        </is>
      </c>
      <c r="C4570" s="156" t="inlineStr">
        <is>
          <t>BAYRAKLI</t>
        </is>
      </c>
      <c r="D4570" s="156" t="inlineStr">
        <is>
          <t>DERYA YARDIMCI</t>
        </is>
      </c>
      <c r="E4570" s="156" t="n">
        <v>3190</v>
      </c>
      <c r="F4570" s="156" t="n">
        <v>967133</v>
      </c>
      <c r="G4570" s="157" t="n">
        <v>303.18</v>
      </c>
      <c r="H4570" s="156" t="n">
        <v>3081</v>
      </c>
    </row>
    <row r="4571" ht="24" customHeight="1" s="113">
      <c r="A4571" s="158" t="n">
        <v>46199</v>
      </c>
      <c r="B4571" s="156" t="inlineStr">
        <is>
          <t>M011</t>
        </is>
      </c>
      <c r="C4571" s="156" t="inlineStr">
        <is>
          <t>BOZYAKA</t>
        </is>
      </c>
      <c r="D4571" s="156" t="inlineStr">
        <is>
          <t>ERTAN TEKİ</t>
        </is>
      </c>
      <c r="E4571" s="156" t="n">
        <v>2397</v>
      </c>
      <c r="F4571" s="156" t="n">
        <v>963521</v>
      </c>
      <c r="G4571" s="157" t="n">
        <v>401.97</v>
      </c>
      <c r="H4571" s="156" t="n">
        <v>2175</v>
      </c>
    </row>
    <row r="4572" ht="36" customHeight="1" s="113">
      <c r="A4572" s="158" t="n">
        <v>46199</v>
      </c>
      <c r="B4572" s="156" t="inlineStr">
        <is>
          <t>M012</t>
        </is>
      </c>
      <c r="C4572" s="156" t="inlineStr">
        <is>
          <t xml:space="preserve">BUCA </t>
        </is>
      </c>
      <c r="D4572" s="156" t="inlineStr">
        <is>
          <t>DERYA YARDIMCI</t>
        </is>
      </c>
      <c r="E4572" s="156" t="n">
        <v>1070</v>
      </c>
      <c r="F4572" s="156" t="n">
        <v>446460</v>
      </c>
      <c r="G4572" s="157" t="n">
        <v>417.25</v>
      </c>
      <c r="H4572" s="156" t="n">
        <v>1038</v>
      </c>
    </row>
    <row r="4573" ht="24" customHeight="1" s="113">
      <c r="A4573" s="158" t="n">
        <v>46199</v>
      </c>
      <c r="B4573" s="156" t="inlineStr">
        <is>
          <t>M013</t>
        </is>
      </c>
      <c r="C4573" s="156" t="inlineStr">
        <is>
          <t>DEDEBAŞI</t>
        </is>
      </c>
      <c r="D4573" s="156" t="inlineStr">
        <is>
          <t>DERYA YARDIMCI</t>
        </is>
      </c>
      <c r="E4573" s="156" t="n">
        <v>2345</v>
      </c>
      <c r="F4573" s="156" t="n">
        <v>1009596</v>
      </c>
      <c r="G4573" s="157" t="n">
        <v>430.53</v>
      </c>
      <c r="H4573" s="156" t="n">
        <v>2457</v>
      </c>
    </row>
    <row r="4574" ht="36" customHeight="1" s="113">
      <c r="A4574" s="158" t="n">
        <v>46199</v>
      </c>
      <c r="B4574" s="156" t="inlineStr">
        <is>
          <t>M014</t>
        </is>
      </c>
      <c r="C4574" s="156" t="inlineStr">
        <is>
          <t>ESKİİZMİR</t>
        </is>
      </c>
      <c r="D4574" s="156" t="inlineStr">
        <is>
          <t>ERTAN TEKİ</t>
        </is>
      </c>
      <c r="E4574" s="156" t="n">
        <v>2375</v>
      </c>
      <c r="F4574" s="156" t="n">
        <v>936028</v>
      </c>
      <c r="G4574" s="157" t="n">
        <v>394.12</v>
      </c>
      <c r="H4574" s="156" t="n">
        <v>2468</v>
      </c>
    </row>
    <row r="4575" ht="36" customHeight="1" s="113">
      <c r="A4575" s="158" t="n">
        <v>46199</v>
      </c>
      <c r="B4575" s="156" t="inlineStr">
        <is>
          <t>M015</t>
        </is>
      </c>
      <c r="C4575" s="156" t="inlineStr">
        <is>
          <t>GAZİEMİR-1</t>
        </is>
      </c>
      <c r="D4575" s="156" t="inlineStr">
        <is>
          <t>ALİ ÇELİK</t>
        </is>
      </c>
      <c r="E4575" s="156" t="n">
        <v>2110</v>
      </c>
      <c r="F4575" s="156" t="n">
        <v>767187</v>
      </c>
      <c r="G4575" s="157" t="n">
        <v>363.6</v>
      </c>
      <c r="H4575" s="156" t="n">
        <v>2005</v>
      </c>
    </row>
    <row r="4576" ht="24" customHeight="1" s="113">
      <c r="A4576" s="158" t="n">
        <v>46199</v>
      </c>
      <c r="B4576" s="156" t="inlineStr">
        <is>
          <t>M016</t>
        </is>
      </c>
      <c r="C4576" s="156" t="inlineStr">
        <is>
          <t>GAZİEMİR-2</t>
        </is>
      </c>
      <c r="D4576" s="156" t="inlineStr">
        <is>
          <t>ALİ ÇELİK</t>
        </is>
      </c>
      <c r="E4576" s="156" t="n">
        <v>3160</v>
      </c>
      <c r="F4576" s="156" t="n">
        <v>1010804</v>
      </c>
      <c r="G4576" s="157" t="n">
        <v>319.87</v>
      </c>
      <c r="H4576" s="156" t="n">
        <v>3350</v>
      </c>
    </row>
    <row r="4577" ht="48" customHeight="1" s="113">
      <c r="A4577" s="158" t="n">
        <v>46199</v>
      </c>
      <c r="B4577" s="156" t="inlineStr">
        <is>
          <t>M017</t>
        </is>
      </c>
      <c r="C4577" s="156" t="inlineStr">
        <is>
          <t>GAZİEMİR-3</t>
        </is>
      </c>
      <c r="D4577" s="156" t="inlineStr">
        <is>
          <t>ALİ ÇELİK</t>
        </is>
      </c>
      <c r="E4577" s="156" t="n">
        <v>1930</v>
      </c>
      <c r="F4577" s="156" t="n">
        <v>547972</v>
      </c>
      <c r="G4577" s="157" t="n">
        <v>283.92</v>
      </c>
      <c r="H4577" s="156" t="n">
        <v>1776</v>
      </c>
    </row>
    <row r="4578" ht="48" customHeight="1" s="113">
      <c r="A4578" s="158" t="n">
        <v>46199</v>
      </c>
      <c r="B4578" s="156" t="inlineStr">
        <is>
          <t>M018</t>
        </is>
      </c>
      <c r="C4578" s="156" t="inlineStr">
        <is>
          <t>GAZİEMİR-4</t>
        </is>
      </c>
      <c r="D4578" s="156" t="inlineStr">
        <is>
          <t>ALİ ÇELİK</t>
        </is>
      </c>
      <c r="E4578" s="156" t="n">
        <v>2527</v>
      </c>
      <c r="F4578" s="156" t="n">
        <v>1022046</v>
      </c>
      <c r="G4578" s="157" t="n">
        <v>404.45</v>
      </c>
      <c r="H4578" s="156" t="n">
        <v>2396</v>
      </c>
    </row>
    <row r="4579" ht="48" customHeight="1" s="113">
      <c r="A4579" s="158" t="n">
        <v>46199</v>
      </c>
      <c r="B4579" s="156" t="inlineStr">
        <is>
          <t>M019</t>
        </is>
      </c>
      <c r="C4579" s="156" t="inlineStr">
        <is>
          <t>GAZİEMİR-5</t>
        </is>
      </c>
      <c r="D4579" s="156" t="inlineStr">
        <is>
          <t>ALİ ÇELİK</t>
        </is>
      </c>
      <c r="E4579" s="156" t="n">
        <v>1795</v>
      </c>
      <c r="F4579" s="156" t="n">
        <v>426953</v>
      </c>
      <c r="G4579" s="157" t="n">
        <v>237.86</v>
      </c>
      <c r="H4579" s="156" t="n">
        <v>1865</v>
      </c>
    </row>
    <row r="4580" ht="48" customHeight="1" s="113">
      <c r="A4580" s="158" t="n">
        <v>46199</v>
      </c>
      <c r="B4580" s="156" t="inlineStr">
        <is>
          <t>M020</t>
        </is>
      </c>
      <c r="C4580" s="156" t="inlineStr">
        <is>
          <t>GAZİEMİR-6</t>
        </is>
      </c>
      <c r="D4580" s="156" t="inlineStr">
        <is>
          <t>ALİ ÇELİK</t>
        </is>
      </c>
      <c r="E4580" s="156" t="n">
        <v>701</v>
      </c>
      <c r="F4580" s="156" t="n">
        <v>253001</v>
      </c>
      <c r="G4580" s="157" t="n">
        <v>360.91</v>
      </c>
      <c r="H4580" s="156" t="n">
        <v>691</v>
      </c>
    </row>
    <row r="4581" ht="48" customHeight="1" s="113">
      <c r="A4581" s="158" t="n">
        <v>46199</v>
      </c>
      <c r="B4581" s="156" t="inlineStr">
        <is>
          <t>M021</t>
        </is>
      </c>
      <c r="C4581" s="156" t="inlineStr">
        <is>
          <t>GAZİEMİR-7</t>
        </is>
      </c>
      <c r="D4581" s="156" t="inlineStr">
        <is>
          <t>ALİ ÇELİK</t>
        </is>
      </c>
      <c r="E4581" s="156" t="n">
        <v>3044</v>
      </c>
      <c r="F4581" s="156" t="n">
        <v>942212</v>
      </c>
      <c r="G4581" s="157" t="n">
        <v>309.53</v>
      </c>
      <c r="H4581" s="156" t="n">
        <v>2741</v>
      </c>
    </row>
    <row r="4582" ht="48" customHeight="1" s="113">
      <c r="A4582" s="158" t="n">
        <v>46199</v>
      </c>
      <c r="B4582" s="156" t="inlineStr">
        <is>
          <t>M022</t>
        </is>
      </c>
      <c r="C4582" s="156" t="inlineStr">
        <is>
          <t>GEDİZ</t>
        </is>
      </c>
      <c r="D4582" s="156" t="inlineStr">
        <is>
          <t>DERYA YARDIMCI</t>
        </is>
      </c>
      <c r="E4582" s="156" t="n">
        <v>1157</v>
      </c>
      <c r="F4582" s="156" t="n">
        <v>492056</v>
      </c>
      <c r="G4582" s="157" t="n">
        <v>425.29</v>
      </c>
      <c r="H4582" s="156" t="n">
        <v>1068</v>
      </c>
    </row>
    <row r="4583" ht="48" customHeight="1" s="113">
      <c r="A4583" s="158" t="n">
        <v>46199</v>
      </c>
      <c r="B4583" s="156" t="inlineStr">
        <is>
          <t>M023</t>
        </is>
      </c>
      <c r="C4583" s="156" t="inlineStr">
        <is>
          <t>GÖZTEPE</t>
        </is>
      </c>
      <c r="D4583" s="156" t="inlineStr">
        <is>
          <t>ERTAN TEKİ</t>
        </is>
      </c>
      <c r="E4583" s="156" t="n">
        <v>2520</v>
      </c>
      <c r="F4583" s="156" t="n">
        <v>967741</v>
      </c>
      <c r="G4583" s="157" t="n">
        <v>384.02</v>
      </c>
      <c r="H4583" s="156" t="n">
        <v>2599</v>
      </c>
    </row>
    <row r="4584" ht="36" customHeight="1" s="113">
      <c r="A4584" s="158" t="n">
        <v>46199</v>
      </c>
      <c r="B4584" s="156" t="inlineStr">
        <is>
          <t>M024</t>
        </is>
      </c>
      <c r="C4584" s="156" t="inlineStr">
        <is>
          <t>GÜMÜŞPALA</t>
        </is>
      </c>
      <c r="D4584" s="156" t="inlineStr">
        <is>
          <t>DERYA YARDIMCI</t>
        </is>
      </c>
      <c r="E4584" s="156" t="n">
        <v>5114</v>
      </c>
      <c r="F4584" s="156" t="n">
        <v>2697773</v>
      </c>
      <c r="G4584" s="157" t="n">
        <v>527.53</v>
      </c>
      <c r="H4584" s="156" t="n">
        <v>5239</v>
      </c>
    </row>
    <row r="4585" ht="24" customHeight="1" s="113">
      <c r="A4585" s="158" t="n">
        <v>46199</v>
      </c>
      <c r="B4585" s="156" t="inlineStr">
        <is>
          <t>M025</t>
        </is>
      </c>
      <c r="C4585" s="156" t="inlineStr">
        <is>
          <t>HAL DEPO</t>
        </is>
      </c>
      <c r="D4585" s="156" t="inlineStr">
        <is>
          <t>HALİT BAŞDAŞ</t>
        </is>
      </c>
      <c r="E4585" s="156" t="n">
        <v>0</v>
      </c>
      <c r="F4585" s="156" t="n">
        <v>0</v>
      </c>
      <c r="G4585" s="156" t="n">
        <v>0</v>
      </c>
      <c r="H4585" s="156" t="n">
        <v>0</v>
      </c>
    </row>
    <row r="4586" ht="36" customHeight="1" s="113">
      <c r="A4586" s="158" t="n">
        <v>46199</v>
      </c>
      <c r="B4586" s="156" t="inlineStr">
        <is>
          <t>M026</t>
        </is>
      </c>
      <c r="C4586" s="156" t="inlineStr">
        <is>
          <t>HARMANDALI</t>
        </is>
      </c>
      <c r="D4586" s="156" t="inlineStr">
        <is>
          <t>DERYA YARDIMCI</t>
        </is>
      </c>
      <c r="E4586" s="156" t="n">
        <v>3002</v>
      </c>
      <c r="F4586" s="156" t="n">
        <v>1223920</v>
      </c>
      <c r="G4586" s="157" t="n">
        <v>407.7</v>
      </c>
      <c r="H4586" s="156" t="n">
        <v>2780</v>
      </c>
    </row>
    <row r="4587" ht="24" customHeight="1" s="113">
      <c r="A4587" s="158" t="n">
        <v>46199</v>
      </c>
      <c r="B4587" s="156" t="inlineStr">
        <is>
          <t>M027</t>
        </is>
      </c>
      <c r="C4587" s="156" t="inlineStr">
        <is>
          <t>HATAY</t>
        </is>
      </c>
      <c r="D4587" s="156" t="inlineStr">
        <is>
          <t>ERTAN TEKİ</t>
        </is>
      </c>
      <c r="E4587" s="156" t="n">
        <v>3711</v>
      </c>
      <c r="F4587" s="156" t="n">
        <v>1388294</v>
      </c>
      <c r="G4587" s="157" t="n">
        <v>374.1</v>
      </c>
      <c r="H4587" s="156" t="n">
        <v>3656</v>
      </c>
    </row>
    <row r="4588" ht="36" customHeight="1" s="113">
      <c r="A4588" s="158" t="n">
        <v>46199</v>
      </c>
      <c r="B4588" s="156" t="inlineStr">
        <is>
          <t>M028</t>
        </is>
      </c>
      <c r="C4588" s="156" t="inlineStr">
        <is>
          <t>KARŞIYAKA-1</t>
        </is>
      </c>
      <c r="D4588" s="156" t="inlineStr">
        <is>
          <t>DERYA YARDIMCI</t>
        </is>
      </c>
      <c r="E4588" s="156" t="n">
        <v>2827</v>
      </c>
      <c r="F4588" s="156" t="n">
        <v>1245970</v>
      </c>
      <c r="G4588" s="157" t="n">
        <v>440.74</v>
      </c>
      <c r="H4588" s="156" t="n">
        <v>2804</v>
      </c>
    </row>
    <row r="4589" ht="24" customHeight="1" s="113">
      <c r="A4589" s="158" t="n">
        <v>46199</v>
      </c>
      <c r="B4589" s="156" t="inlineStr">
        <is>
          <t>M029</t>
        </is>
      </c>
      <c r="C4589" s="156" t="inlineStr">
        <is>
          <t>KARŞIYAKA-2</t>
        </is>
      </c>
      <c r="D4589" s="156" t="inlineStr">
        <is>
          <t>DERYA YARDIMCI</t>
        </is>
      </c>
      <c r="E4589" s="156" t="n">
        <v>1045</v>
      </c>
      <c r="F4589" s="156" t="n">
        <v>280632</v>
      </c>
      <c r="G4589" s="157" t="n">
        <v>268.55</v>
      </c>
      <c r="H4589" s="156" t="n">
        <v>977</v>
      </c>
    </row>
    <row r="4590" ht="36" customHeight="1" s="113">
      <c r="A4590" s="158" t="n">
        <v>46199</v>
      </c>
      <c r="B4590" s="156" t="inlineStr">
        <is>
          <t>M030</t>
        </is>
      </c>
      <c r="C4590" s="156" t="inlineStr">
        <is>
          <t>MANAVKUYU</t>
        </is>
      </c>
      <c r="D4590" s="156" t="inlineStr">
        <is>
          <t>DERYA YARDIMCI</t>
        </is>
      </c>
      <c r="E4590" s="156" t="n">
        <v>1517</v>
      </c>
      <c r="F4590" s="156" t="n">
        <v>438252</v>
      </c>
      <c r="G4590" s="157" t="n">
        <v>288.89</v>
      </c>
      <c r="H4590" s="156" t="n">
        <v>1556</v>
      </c>
    </row>
    <row r="4591" ht="36" customHeight="1" s="113">
      <c r="A4591" s="158" t="n">
        <v>46199</v>
      </c>
      <c r="B4591" s="156" t="inlineStr">
        <is>
          <t>M031</t>
        </is>
      </c>
      <c r="C4591" s="156" t="inlineStr">
        <is>
          <t>MENDERES</t>
        </is>
      </c>
      <c r="D4591" s="156" t="inlineStr">
        <is>
          <t>CÜNEYT ÇIKRIKÇI - AYŞE AVCU</t>
        </is>
      </c>
      <c r="E4591" s="156" t="n">
        <v>4186</v>
      </c>
      <c r="F4591" s="156" t="n">
        <v>1037768</v>
      </c>
      <c r="G4591" s="157" t="n">
        <v>247.91</v>
      </c>
      <c r="H4591" s="156" t="n">
        <v>4199</v>
      </c>
    </row>
    <row r="4592" ht="36" customHeight="1" s="113">
      <c r="A4592" s="158" t="n">
        <v>46199</v>
      </c>
      <c r="B4592" s="156" t="inlineStr">
        <is>
          <t>M032</t>
        </is>
      </c>
      <c r="C4592" s="156" t="inlineStr">
        <is>
          <t>MENDERES DEPO</t>
        </is>
      </c>
      <c r="D4592" s="156" t="inlineStr">
        <is>
          <t>AYHAN DAŞDEMİR</t>
        </is>
      </c>
      <c r="E4592" s="156" t="n">
        <v>0</v>
      </c>
      <c r="F4592" s="156" t="n">
        <v>0</v>
      </c>
      <c r="G4592" s="156" t="n">
        <v>0</v>
      </c>
      <c r="H4592" s="156" t="n">
        <v>0</v>
      </c>
    </row>
    <row r="4593" ht="48" customHeight="1" s="113">
      <c r="A4593" s="158" t="n">
        <v>46199</v>
      </c>
      <c r="B4593" s="156" t="inlineStr">
        <is>
          <t>M033</t>
        </is>
      </c>
      <c r="C4593" s="156" t="inlineStr">
        <is>
          <t>MERKEZ</t>
        </is>
      </c>
      <c r="D4593" s="156" t="inlineStr">
        <is>
          <t>GENEL MÜDÜR</t>
        </is>
      </c>
      <c r="E4593" s="156" t="n">
        <v>0</v>
      </c>
      <c r="F4593" s="156" t="n">
        <v>0</v>
      </c>
      <c r="G4593" s="156" t="n">
        <v>0</v>
      </c>
      <c r="H4593" s="156" t="n">
        <v>0</v>
      </c>
    </row>
    <row r="4594" ht="36" customHeight="1" s="113">
      <c r="A4594" s="158" t="n">
        <v>46199</v>
      </c>
      <c r="B4594" s="156" t="inlineStr">
        <is>
          <t>M034</t>
        </is>
      </c>
      <c r="C4594" s="156" t="inlineStr">
        <is>
          <t>NARLIDERE</t>
        </is>
      </c>
      <c r="D4594" s="156" t="inlineStr">
        <is>
          <t>ERTAN TEKİ</t>
        </is>
      </c>
      <c r="E4594" s="156" t="n">
        <v>3130</v>
      </c>
      <c r="F4594" s="156" t="n">
        <v>720545</v>
      </c>
      <c r="G4594" s="157" t="n">
        <v>230.21</v>
      </c>
      <c r="H4594" s="156" t="n">
        <v>3124</v>
      </c>
    </row>
    <row r="4595" ht="41.25" customHeight="1" s="113">
      <c r="A4595" s="158" t="n">
        <v>46199</v>
      </c>
      <c r="B4595" s="156" t="inlineStr">
        <is>
          <t>M035</t>
        </is>
      </c>
      <c r="C4595" s="156" t="inlineStr">
        <is>
          <t>OSMANGAZİ</t>
        </is>
      </c>
      <c r="D4595" s="156" t="inlineStr">
        <is>
          <t>DERYA YARDIMCI</t>
        </is>
      </c>
      <c r="E4595" s="156" t="n">
        <v>4597</v>
      </c>
      <c r="F4595" s="156" t="n">
        <v>1699862</v>
      </c>
      <c r="G4595" s="157" t="n">
        <v>369.78</v>
      </c>
      <c r="H4595" s="156" t="n">
        <v>4826</v>
      </c>
    </row>
    <row r="4596" ht="24" customHeight="1" s="113">
      <c r="A4596" s="158" t="n">
        <v>46199</v>
      </c>
      <c r="B4596" s="156" t="inlineStr">
        <is>
          <t>M036</t>
        </is>
      </c>
      <c r="C4596" s="156" t="inlineStr">
        <is>
          <t>POLİGON</t>
        </is>
      </c>
      <c r="D4596" s="156" t="inlineStr">
        <is>
          <t>ERTAN TEKİ</t>
        </is>
      </c>
      <c r="E4596" s="156" t="n">
        <v>1351</v>
      </c>
      <c r="F4596" s="156" t="n">
        <v>335245</v>
      </c>
      <c r="G4596" s="157" t="n">
        <v>248.15</v>
      </c>
      <c r="H4596" s="156" t="n">
        <v>1390</v>
      </c>
    </row>
    <row r="4597" ht="36" customHeight="1" s="113">
      <c r="A4597" s="158" t="n">
        <v>46199</v>
      </c>
      <c r="B4597" s="156" t="inlineStr">
        <is>
          <t>M037</t>
        </is>
      </c>
      <c r="C4597" s="156" t="inlineStr">
        <is>
          <t>SEFERİHİSAR</t>
        </is>
      </c>
      <c r="D4597" s="156" t="inlineStr">
        <is>
          <t>ERTAN TEKİ</t>
        </is>
      </c>
      <c r="E4597" s="156" t="n">
        <v>3407</v>
      </c>
      <c r="F4597" s="156" t="n">
        <v>1224835</v>
      </c>
      <c r="G4597" s="157" t="n">
        <v>359.51</v>
      </c>
      <c r="H4597" s="156" t="n">
        <v>3494</v>
      </c>
    </row>
    <row r="4598" ht="24" customHeight="1" s="113">
      <c r="A4598" s="158" t="n">
        <v>46199</v>
      </c>
      <c r="B4598" s="156" t="inlineStr">
        <is>
          <t>M038</t>
        </is>
      </c>
      <c r="C4598" s="156" t="inlineStr">
        <is>
          <t>TORBALI 1</t>
        </is>
      </c>
      <c r="D4598" s="156" t="inlineStr">
        <is>
          <t>CÜNEYT ÇIKRIKÇI - AYŞE AVCU</t>
        </is>
      </c>
      <c r="E4598" s="156" t="n">
        <v>2239</v>
      </c>
      <c r="F4598" s="156" t="n">
        <v>1193916</v>
      </c>
      <c r="G4598" s="157" t="n">
        <v>533.24</v>
      </c>
      <c r="H4598" s="156" t="n">
        <v>2050</v>
      </c>
    </row>
    <row r="4599" ht="24" customHeight="1" s="113">
      <c r="A4599" s="158" t="n">
        <v>46199</v>
      </c>
      <c r="B4599" s="156" t="inlineStr">
        <is>
          <t>M039</t>
        </is>
      </c>
      <c r="C4599" s="156" t="inlineStr">
        <is>
          <t>TORBALI 2</t>
        </is>
      </c>
      <c r="D4599" s="156" t="inlineStr">
        <is>
          <t>CÜNEYT ÇIKRIKÇI - AYŞE AVCU</t>
        </is>
      </c>
      <c r="E4599" s="156" t="n">
        <v>3386</v>
      </c>
      <c r="F4599" s="156" t="n">
        <v>1168977</v>
      </c>
      <c r="G4599" s="157" t="n">
        <v>345.24</v>
      </c>
      <c r="H4599" s="156" t="n">
        <v>3656</v>
      </c>
    </row>
    <row r="4600" ht="48" customHeight="1" s="113">
      <c r="A4600" s="158" t="n">
        <v>46199</v>
      </c>
      <c r="B4600" s="156" t="inlineStr">
        <is>
          <t>M040</t>
        </is>
      </c>
      <c r="C4600" s="156" t="inlineStr">
        <is>
          <t>TORBALI 3</t>
        </is>
      </c>
      <c r="D4600" s="156" t="inlineStr">
        <is>
          <t>CÜNEYT ÇIKRIKÇI - AYŞE AVCU</t>
        </is>
      </c>
      <c r="E4600" s="156" t="n">
        <v>2712</v>
      </c>
      <c r="F4600" s="156" t="n">
        <v>790696</v>
      </c>
      <c r="G4600" s="157" t="n">
        <v>291.55</v>
      </c>
      <c r="H4600" s="156" t="n">
        <v>2642</v>
      </c>
    </row>
    <row r="4601" ht="48" customHeight="1" s="113">
      <c r="A4601" s="158" t="n">
        <v>46199</v>
      </c>
      <c r="B4601" s="156" t="inlineStr">
        <is>
          <t>M041</t>
        </is>
      </c>
      <c r="C4601" s="156" t="inlineStr">
        <is>
          <t>TORBALI 4</t>
        </is>
      </c>
      <c r="D4601" s="156" t="inlineStr">
        <is>
          <t>CÜNEYT ÇIKRIKÇI - AYŞE AVCU</t>
        </is>
      </c>
      <c r="E4601" s="156" t="n">
        <v>2840</v>
      </c>
      <c r="F4601" s="156" t="n">
        <v>1257975</v>
      </c>
      <c r="G4601" s="157" t="n">
        <v>442.95</v>
      </c>
      <c r="H4601" s="156" t="n">
        <v>3063</v>
      </c>
    </row>
    <row r="4602" ht="48" customHeight="1" s="113">
      <c r="A4602" s="158" t="n">
        <v>46199</v>
      </c>
      <c r="B4602" s="156" t="inlineStr">
        <is>
          <t>M042</t>
        </is>
      </c>
      <c r="C4602" s="156" t="inlineStr">
        <is>
          <t>TORBALI 5</t>
        </is>
      </c>
      <c r="D4602" s="156" t="inlineStr">
        <is>
          <t>CÜNEYT ÇIKRIKÇI - AYŞE AVCU</t>
        </is>
      </c>
      <c r="E4602" s="156" t="n">
        <v>4963</v>
      </c>
      <c r="F4602" s="156" t="n">
        <v>1688874</v>
      </c>
      <c r="G4602" s="157" t="n">
        <v>340.29</v>
      </c>
      <c r="H4602" s="156" t="n">
        <v>4742</v>
      </c>
    </row>
    <row r="4603" ht="48" customHeight="1" s="113">
      <c r="A4603" s="158" t="n">
        <v>46199</v>
      </c>
      <c r="B4603" s="156" t="inlineStr">
        <is>
          <t>M043</t>
        </is>
      </c>
      <c r="C4603" s="156" t="inlineStr">
        <is>
          <t>YAPICIOĞLU</t>
        </is>
      </c>
      <c r="D4603" s="156" t="inlineStr">
        <is>
          <t>ERTAN TEKİ</t>
        </is>
      </c>
      <c r="E4603" s="156" t="n">
        <v>1608</v>
      </c>
      <c r="F4603" s="156" t="n">
        <v>620429</v>
      </c>
      <c r="G4603" s="157" t="n">
        <v>385.84</v>
      </c>
      <c r="H4603" s="156" t="n">
        <v>1716</v>
      </c>
    </row>
    <row r="4604" ht="48" customHeight="1" s="113">
      <c r="A4604" s="158" t="n">
        <v>46199</v>
      </c>
      <c r="B4604" s="156" t="inlineStr">
        <is>
          <t>M044</t>
        </is>
      </c>
      <c r="C4604" s="156" t="inlineStr">
        <is>
          <t>YEŞİLOVA</t>
        </is>
      </c>
      <c r="D4604" s="156" t="inlineStr">
        <is>
          <t>DERYA YARDIMCI</t>
        </is>
      </c>
      <c r="E4604" s="156" t="n">
        <v>621</v>
      </c>
      <c r="F4604" s="156" t="n">
        <v>124882</v>
      </c>
      <c r="G4604" s="157" t="n">
        <v>201.1</v>
      </c>
      <c r="H4604" s="156" t="n">
        <v>604</v>
      </c>
    </row>
    <row r="4605" ht="24" customHeight="1" s="113">
      <c r="A4605" s="158" t="n">
        <v>46199</v>
      </c>
      <c r="B4605" s="156" t="inlineStr">
        <is>
          <t>M045</t>
        </is>
      </c>
      <c r="C4605" s="156" t="inlineStr">
        <is>
          <t>Z1  ET DEPO</t>
        </is>
      </c>
      <c r="D4605" s="156" t="inlineStr">
        <is>
          <t>FARUK MALKOÇ</t>
        </is>
      </c>
      <c r="E4605" s="156" t="n">
        <v>0</v>
      </c>
      <c r="F4605" s="156" t="n">
        <v>0</v>
      </c>
      <c r="G4605" s="156" t="n">
        <v>0</v>
      </c>
      <c r="H4605" s="156" t="n">
        <v>0</v>
      </c>
    </row>
    <row r="4606" ht="36" customHeight="1" s="113">
      <c r="A4606" s="158" t="n">
        <v>46199</v>
      </c>
      <c r="B4606" s="156" t="inlineStr">
        <is>
          <t>M046</t>
        </is>
      </c>
      <c r="C4606" s="156" t="inlineStr">
        <is>
          <t>ÇAMDİBİ</t>
        </is>
      </c>
      <c r="D4606" s="156" t="inlineStr">
        <is>
          <t>DERYA YARDIMCI</t>
        </is>
      </c>
      <c r="E4606" s="156" t="n">
        <v>3041</v>
      </c>
      <c r="F4606" s="156" t="n">
        <v>621543</v>
      </c>
      <c r="G4606" s="157" t="n">
        <v>204.39</v>
      </c>
      <c r="H4606" s="156" t="n">
        <v>3150</v>
      </c>
    </row>
    <row r="4607" ht="24" customHeight="1" s="113">
      <c r="A4607" s="158" t="n">
        <v>46199</v>
      </c>
      <c r="B4607" s="156" t="inlineStr">
        <is>
          <t>M047</t>
        </is>
      </c>
      <c r="C4607" s="156" t="inlineStr">
        <is>
          <t>ÇİFTLİK</t>
        </is>
      </c>
      <c r="D4607" s="156" t="inlineStr">
        <is>
          <t>CEBRAİL ÇİÇEK</t>
        </is>
      </c>
      <c r="E4607" s="156" t="n">
        <v>0</v>
      </c>
      <c r="F4607" s="156" t="n">
        <v>0</v>
      </c>
      <c r="G4607" s="156" t="n">
        <v>0</v>
      </c>
      <c r="H4607" s="156" t="n">
        <v>0</v>
      </c>
    </row>
    <row r="4608" ht="36" customHeight="1" s="113">
      <c r="A4608" s="158" t="n">
        <v>46199</v>
      </c>
      <c r="B4608" s="156" t="inlineStr">
        <is>
          <t>M048</t>
        </is>
      </c>
      <c r="C4608" s="156" t="inlineStr">
        <is>
          <t>ÇİĞLİ</t>
        </is>
      </c>
      <c r="D4608" s="156" t="inlineStr">
        <is>
          <t>DERYA YARDIMCI</t>
        </is>
      </c>
      <c r="E4608" s="156" t="n">
        <v>3206</v>
      </c>
      <c r="F4608" s="156" t="n">
        <v>661545</v>
      </c>
      <c r="G4608" s="157" t="n">
        <v>206.35</v>
      </c>
      <c r="H4608" s="156" t="n">
        <v>3036</v>
      </c>
    </row>
    <row r="4609" ht="24" customHeight="1" s="113">
      <c r="A4609" s="158" t="n">
        <v>46199</v>
      </c>
      <c r="B4609" s="156" t="inlineStr">
        <is>
          <t>M049</t>
        </is>
      </c>
      <c r="C4609" s="156" t="inlineStr">
        <is>
          <t>ÖZDERE</t>
        </is>
      </c>
      <c r="D4609" s="156" t="inlineStr">
        <is>
          <t>CÜNEYT ÇIKRIKÇI - AYŞE AVCU</t>
        </is>
      </c>
      <c r="E4609" s="156" t="n">
        <v>756</v>
      </c>
      <c r="F4609" s="156" t="n">
        <v>259821</v>
      </c>
      <c r="G4609" s="157" t="n">
        <v>343.68</v>
      </c>
      <c r="H4609" s="156" t="n">
        <v>739</v>
      </c>
    </row>
    <row r="4610" ht="36" customHeight="1" s="113">
      <c r="A4610" s="158" t="n">
        <v>46199</v>
      </c>
      <c r="B4610" s="156" t="inlineStr">
        <is>
          <t>M050</t>
        </is>
      </c>
      <c r="C4610" s="156" t="inlineStr">
        <is>
          <t>İZMİRSPOR</t>
        </is>
      </c>
      <c r="D4610" s="156" t="inlineStr">
        <is>
          <t>ERTAN TEKİ</t>
        </is>
      </c>
      <c r="E4610" s="156" t="n">
        <v>4561</v>
      </c>
      <c r="F4610" s="156" t="n">
        <v>2187130</v>
      </c>
      <c r="G4610" s="157" t="n">
        <v>479.53</v>
      </c>
      <c r="H4610" s="156" t="n">
        <v>4597</v>
      </c>
    </row>
    <row r="4611" ht="48" customHeight="1" s="113">
      <c r="A4611" s="158" t="n">
        <v>46199</v>
      </c>
      <c r="B4611" s="156" t="inlineStr">
        <is>
          <t>M051</t>
        </is>
      </c>
      <c r="C4611" s="156" t="inlineStr">
        <is>
          <t>ŞİRİNYER</t>
        </is>
      </c>
      <c r="D4611" s="156" t="inlineStr">
        <is>
          <t>ERTAN TEKİ</t>
        </is>
      </c>
      <c r="E4611" s="156" t="n">
        <v>1160</v>
      </c>
      <c r="F4611" s="156" t="n">
        <v>545427</v>
      </c>
      <c r="G4611" s="157" t="n">
        <v>470.2</v>
      </c>
      <c r="H4611" s="156" t="n">
        <v>1111</v>
      </c>
    </row>
    <row r="4612" ht="24" customHeight="1" s="113">
      <c r="A4612" s="158" t="n">
        <v>46199</v>
      </c>
      <c r="B4612" s="156" t="inlineStr">
        <is>
          <t>M052</t>
        </is>
      </c>
      <c r="C4612" s="156" t="inlineStr">
        <is>
          <t>ŞİRİNYER 2</t>
        </is>
      </c>
      <c r="D4612" s="156" t="inlineStr">
        <is>
          <t>DERYA YARDIMCI</t>
        </is>
      </c>
      <c r="E4612" s="156" t="n">
        <v>2109</v>
      </c>
      <c r="F4612" s="156" t="n">
        <v>1007742</v>
      </c>
      <c r="G4612" s="157" t="n">
        <v>477.83</v>
      </c>
      <c r="H4612" s="156" t="n">
        <v>1954</v>
      </c>
    </row>
    <row r="4613" ht="24" customHeight="1" s="113">
      <c r="A4613" s="158" t="n">
        <v>46199</v>
      </c>
      <c r="B4613" s="156" t="inlineStr">
        <is>
          <t>M057</t>
        </is>
      </c>
      <c r="C4613" s="156" t="inlineStr">
        <is>
          <t>BUCA2</t>
        </is>
      </c>
      <c r="D4613" s="156" t="inlineStr">
        <is>
          <t>ERTAN TEKİ</t>
        </is>
      </c>
      <c r="E4613" s="156" t="n">
        <v>0</v>
      </c>
      <c r="F4613" s="156" t="n">
        <v>0</v>
      </c>
      <c r="G4613" s="156" t="n">
        <v>0</v>
      </c>
      <c r="H4613" s="156" t="n">
        <v>0</v>
      </c>
    </row>
    <row r="4614" ht="36" customHeight="1" s="113">
      <c r="A4614" s="158" t="n">
        <v>46200</v>
      </c>
      <c r="B4614" s="156" t="inlineStr">
        <is>
          <t>M001</t>
        </is>
      </c>
      <c r="C4614" s="156" t="inlineStr">
        <is>
          <t>AKEVLER</t>
        </is>
      </c>
      <c r="D4614" s="156" t="inlineStr">
        <is>
          <t>ERTAN TEKİ</t>
        </is>
      </c>
      <c r="E4614" s="156" t="n">
        <v>1613</v>
      </c>
      <c r="F4614" s="156" t="n">
        <v>637374</v>
      </c>
      <c r="G4614" s="157" t="n">
        <v>395.15</v>
      </c>
      <c r="H4614" s="156" t="n">
        <v>1627</v>
      </c>
    </row>
    <row r="4615" ht="36" customHeight="1" s="113">
      <c r="A4615" s="158" t="n">
        <v>46200</v>
      </c>
      <c r="B4615" s="156" t="inlineStr">
        <is>
          <t>M002</t>
        </is>
      </c>
      <c r="C4615" s="156" t="inlineStr">
        <is>
          <t>AYDIN EFELER</t>
        </is>
      </c>
      <c r="D4615" s="156" t="inlineStr">
        <is>
          <t>CÜNEYT ÇIKRIKÇI - AYŞE AVCU</t>
        </is>
      </c>
      <c r="E4615" s="156" t="n">
        <v>3700</v>
      </c>
      <c r="F4615" s="156" t="n">
        <v>1090525</v>
      </c>
      <c r="G4615" s="157" t="n">
        <v>294.74</v>
      </c>
      <c r="H4615" s="156" t="n">
        <v>3783</v>
      </c>
    </row>
    <row r="4616" ht="24" customHeight="1" s="113">
      <c r="A4616" s="158" t="n">
        <v>46200</v>
      </c>
      <c r="B4616" s="156" t="inlineStr">
        <is>
          <t>M003</t>
        </is>
      </c>
      <c r="C4616" s="156" t="inlineStr">
        <is>
          <t>AYDIN EFELER-2</t>
        </is>
      </c>
      <c r="D4616" s="156" t="inlineStr">
        <is>
          <t>CÜNEYT ÇIKRIKÇI - AYŞE AVCU</t>
        </is>
      </c>
      <c r="E4616" s="156" t="n">
        <v>1494</v>
      </c>
      <c r="F4616" s="156" t="n">
        <v>663023</v>
      </c>
      <c r="G4616" s="157" t="n">
        <v>443.79</v>
      </c>
      <c r="H4616" s="156" t="n">
        <v>1527</v>
      </c>
    </row>
    <row r="4617" ht="24" customHeight="1" s="113">
      <c r="A4617" s="158" t="n">
        <v>46200</v>
      </c>
      <c r="B4617" s="156" t="inlineStr">
        <is>
          <t>M004</t>
        </is>
      </c>
      <c r="C4617" s="156" t="inlineStr">
        <is>
          <t>AYDIN FATİH</t>
        </is>
      </c>
      <c r="D4617" s="156" t="inlineStr">
        <is>
          <t>CÜNEYT ÇIKRIKÇI - AYŞE AVCU</t>
        </is>
      </c>
      <c r="E4617" s="156" t="n">
        <v>1354</v>
      </c>
      <c r="F4617" s="156" t="n">
        <v>455928</v>
      </c>
      <c r="G4617" s="157" t="n">
        <v>336.73</v>
      </c>
      <c r="H4617" s="156" t="n">
        <v>1433</v>
      </c>
    </row>
    <row r="4618" ht="24" customHeight="1" s="113">
      <c r="A4618" s="158" t="n">
        <v>46200</v>
      </c>
      <c r="B4618" s="156" t="inlineStr">
        <is>
          <t>M005</t>
        </is>
      </c>
      <c r="C4618" s="156" t="inlineStr">
        <is>
          <t>AYDIN FATİH-2</t>
        </is>
      </c>
      <c r="D4618" s="156" t="inlineStr">
        <is>
          <t>CÜNEYT ÇIKRIKÇI - AYŞE AVCU</t>
        </is>
      </c>
      <c r="E4618" s="156" t="n">
        <v>1738</v>
      </c>
      <c r="F4618" s="156" t="n">
        <v>871265</v>
      </c>
      <c r="G4618" s="157" t="n">
        <v>501.3</v>
      </c>
      <c r="H4618" s="156" t="n">
        <v>1569</v>
      </c>
    </row>
    <row r="4619" ht="54.75" customHeight="1" s="113">
      <c r="A4619" s="158" t="n">
        <v>46200</v>
      </c>
      <c r="B4619" s="156" t="inlineStr">
        <is>
          <t>M006</t>
        </is>
      </c>
      <c r="C4619" s="156" t="inlineStr">
        <is>
          <t>AYDIN GİRNE</t>
        </is>
      </c>
      <c r="D4619" s="156" t="inlineStr">
        <is>
          <t>CÜNEYT ÇIKRIKÇI - AYŞE AVCU</t>
        </is>
      </c>
      <c r="E4619" s="156" t="n">
        <v>1690</v>
      </c>
      <c r="F4619" s="156" t="n">
        <v>398183</v>
      </c>
      <c r="G4619" s="157" t="n">
        <v>235.61</v>
      </c>
      <c r="H4619" s="156" t="n">
        <v>1599</v>
      </c>
    </row>
    <row r="4620" ht="24" customHeight="1" s="113">
      <c r="A4620" s="158" t="n">
        <v>46200</v>
      </c>
      <c r="B4620" s="156" t="inlineStr">
        <is>
          <t>M007</t>
        </is>
      </c>
      <c r="C4620" s="156" t="inlineStr">
        <is>
          <t>AYDIN MİMARSİNAN</t>
        </is>
      </c>
      <c r="D4620" s="156" t="inlineStr">
        <is>
          <t>CÜNEYT ÇIKRIKÇI - AYŞE AVCU</t>
        </is>
      </c>
      <c r="E4620" s="156" t="n">
        <v>4660</v>
      </c>
      <c r="F4620" s="156" t="n">
        <v>1034583</v>
      </c>
      <c r="G4620" s="157" t="n">
        <v>222.01</v>
      </c>
      <c r="H4620" s="156" t="n">
        <v>4687</v>
      </c>
    </row>
    <row r="4621" ht="48" customHeight="1" s="113">
      <c r="A4621" s="158" t="n">
        <v>46200</v>
      </c>
      <c r="B4621" s="156" t="inlineStr">
        <is>
          <t>M008</t>
        </is>
      </c>
      <c r="C4621" s="156" t="inlineStr">
        <is>
          <t>AYRANCILAR</t>
        </is>
      </c>
      <c r="D4621" s="156" t="inlineStr">
        <is>
          <t>CÜNEYT ÇIKRIKÇI - AYŞE AVCU</t>
        </is>
      </c>
      <c r="E4621" s="156" t="n">
        <v>3605</v>
      </c>
      <c r="F4621" s="156" t="n">
        <v>988799</v>
      </c>
      <c r="G4621" s="157" t="n">
        <v>274.29</v>
      </c>
      <c r="H4621" s="156" t="n">
        <v>3378</v>
      </c>
    </row>
    <row r="4622" ht="48" customHeight="1" s="113">
      <c r="A4622" s="158" t="n">
        <v>46200</v>
      </c>
      <c r="B4622" s="156" t="inlineStr">
        <is>
          <t>M009</t>
        </is>
      </c>
      <c r="C4622" s="156" t="inlineStr">
        <is>
          <t>BALÇOVA</t>
        </is>
      </c>
      <c r="D4622" s="156" t="inlineStr">
        <is>
          <t>ERTAN TEKİ</t>
        </is>
      </c>
      <c r="E4622" s="156" t="n">
        <v>3152</v>
      </c>
      <c r="F4622" s="156" t="n">
        <v>687908</v>
      </c>
      <c r="G4622" s="157" t="n">
        <v>218.24</v>
      </c>
      <c r="H4622" s="156" t="n">
        <v>3110</v>
      </c>
    </row>
    <row r="4623" ht="48" customHeight="1" s="113">
      <c r="A4623" s="158" t="n">
        <v>46200</v>
      </c>
      <c r="B4623" s="156" t="inlineStr">
        <is>
          <t>M010</t>
        </is>
      </c>
      <c r="C4623" s="156" t="inlineStr">
        <is>
          <t>BAYRAKLI</t>
        </is>
      </c>
      <c r="D4623" s="156" t="inlineStr">
        <is>
          <t>DERYA YARDIMCI</t>
        </is>
      </c>
      <c r="E4623" s="156" t="n">
        <v>4332</v>
      </c>
      <c r="F4623" s="156" t="n">
        <v>1260992</v>
      </c>
      <c r="G4623" s="157" t="n">
        <v>291.09</v>
      </c>
      <c r="H4623" s="156" t="n">
        <v>4521</v>
      </c>
    </row>
    <row r="4624" ht="48" customHeight="1" s="113">
      <c r="A4624" s="158" t="n">
        <v>46200</v>
      </c>
      <c r="B4624" s="156" t="inlineStr">
        <is>
          <t>M011</t>
        </is>
      </c>
      <c r="C4624" s="156" t="inlineStr">
        <is>
          <t>BOZYAKA</t>
        </is>
      </c>
      <c r="D4624" s="156" t="inlineStr">
        <is>
          <t>ERTAN TEKİ</t>
        </is>
      </c>
      <c r="E4624" s="156" t="n">
        <v>3012</v>
      </c>
      <c r="F4624" s="156" t="n">
        <v>1284974</v>
      </c>
      <c r="G4624" s="157" t="n">
        <v>426.62</v>
      </c>
      <c r="H4624" s="156" t="n">
        <v>3014</v>
      </c>
    </row>
    <row r="4625" ht="48" customHeight="1" s="113">
      <c r="A4625" s="158" t="n">
        <v>46200</v>
      </c>
      <c r="B4625" s="156" t="inlineStr">
        <is>
          <t>M012</t>
        </is>
      </c>
      <c r="C4625" s="156" t="inlineStr">
        <is>
          <t xml:space="preserve">BUCA </t>
        </is>
      </c>
      <c r="D4625" s="156" t="inlineStr">
        <is>
          <t>DERYA YARDIMCI</t>
        </is>
      </c>
      <c r="E4625" s="156" t="n">
        <v>1061</v>
      </c>
      <c r="F4625" s="156" t="n">
        <v>478636</v>
      </c>
      <c r="G4625" s="157" t="n">
        <v>451.12</v>
      </c>
      <c r="H4625" s="156" t="n">
        <v>1072</v>
      </c>
    </row>
    <row r="4626" ht="48" customHeight="1" s="113">
      <c r="A4626" s="158" t="n">
        <v>46200</v>
      </c>
      <c r="B4626" s="156" t="inlineStr">
        <is>
          <t>M013</t>
        </is>
      </c>
      <c r="C4626" s="156" t="inlineStr">
        <is>
          <t>DEDEBAŞI</t>
        </is>
      </c>
      <c r="D4626" s="156" t="inlineStr">
        <is>
          <t>DERYA YARDIMCI</t>
        </is>
      </c>
      <c r="E4626" s="156" t="n">
        <v>4153</v>
      </c>
      <c r="F4626" s="156" t="n">
        <v>1724229</v>
      </c>
      <c r="G4626" s="157" t="n">
        <v>415.18</v>
      </c>
      <c r="H4626" s="156" t="n">
        <v>3755</v>
      </c>
    </row>
    <row r="4627" ht="48" customHeight="1" s="113">
      <c r="A4627" s="158" t="n">
        <v>46200</v>
      </c>
      <c r="B4627" s="156" t="inlineStr">
        <is>
          <t>M014</t>
        </is>
      </c>
      <c r="C4627" s="156" t="inlineStr">
        <is>
          <t>ESKİİZMİR</t>
        </is>
      </c>
      <c r="D4627" s="156" t="inlineStr">
        <is>
          <t>ERTAN TEKİ</t>
        </is>
      </c>
      <c r="E4627" s="156" t="n">
        <v>2315</v>
      </c>
      <c r="F4627" s="156" t="n">
        <v>985735</v>
      </c>
      <c r="G4627" s="157" t="n">
        <v>425.8</v>
      </c>
      <c r="H4627" s="156" t="n">
        <v>2146</v>
      </c>
    </row>
    <row r="4628" ht="24" customHeight="1" s="113">
      <c r="A4628" s="158" t="n">
        <v>46200</v>
      </c>
      <c r="B4628" s="156" t="inlineStr">
        <is>
          <t>M015</t>
        </is>
      </c>
      <c r="C4628" s="156" t="inlineStr">
        <is>
          <t>GAZİEMİR-1</t>
        </is>
      </c>
      <c r="D4628" s="156" t="inlineStr">
        <is>
          <t>ALİ ÇELİK</t>
        </is>
      </c>
      <c r="E4628" s="156" t="n">
        <v>2169</v>
      </c>
      <c r="F4628" s="156" t="n">
        <v>770240</v>
      </c>
      <c r="G4628" s="157" t="n">
        <v>355.11</v>
      </c>
      <c r="H4628" s="156" t="n">
        <v>2026</v>
      </c>
    </row>
    <row r="4629" ht="36" customHeight="1" s="113">
      <c r="A4629" s="158" t="n">
        <v>46200</v>
      </c>
      <c r="B4629" s="156" t="inlineStr">
        <is>
          <t>M016</t>
        </is>
      </c>
      <c r="C4629" s="156" t="inlineStr">
        <is>
          <t>GAZİEMİR-2</t>
        </is>
      </c>
      <c r="D4629" s="156" t="inlineStr">
        <is>
          <t>ALİ ÇELİK</t>
        </is>
      </c>
      <c r="E4629" s="156" t="n">
        <v>3154</v>
      </c>
      <c r="F4629" s="156" t="n">
        <v>959016</v>
      </c>
      <c r="G4629" s="157" t="n">
        <v>304.06</v>
      </c>
      <c r="H4629" s="156" t="n">
        <v>3354</v>
      </c>
    </row>
    <row r="4630" ht="24" customHeight="1" s="113">
      <c r="A4630" s="158" t="n">
        <v>46200</v>
      </c>
      <c r="B4630" s="156" t="inlineStr">
        <is>
          <t>M017</t>
        </is>
      </c>
      <c r="C4630" s="156" t="inlineStr">
        <is>
          <t>GAZİEMİR-3</t>
        </is>
      </c>
      <c r="D4630" s="156" t="inlineStr">
        <is>
          <t>ALİ ÇELİK</t>
        </is>
      </c>
      <c r="E4630" s="156" t="n">
        <v>2557</v>
      </c>
      <c r="F4630" s="156" t="n">
        <v>660461</v>
      </c>
      <c r="G4630" s="157" t="n">
        <v>258.3</v>
      </c>
      <c r="H4630" s="156" t="n">
        <v>2302</v>
      </c>
    </row>
    <row r="4631" ht="36" customHeight="1" s="113">
      <c r="A4631" s="158" t="n">
        <v>46200</v>
      </c>
      <c r="B4631" s="156" t="inlineStr">
        <is>
          <t>M018</t>
        </is>
      </c>
      <c r="C4631" s="156" t="inlineStr">
        <is>
          <t>GAZİEMİR-4</t>
        </is>
      </c>
      <c r="D4631" s="156" t="inlineStr">
        <is>
          <t>ALİ ÇELİK</t>
        </is>
      </c>
      <c r="E4631" s="156" t="n">
        <v>2154</v>
      </c>
      <c r="F4631" s="156" t="n">
        <v>846270</v>
      </c>
      <c r="G4631" s="157" t="n">
        <v>392.88</v>
      </c>
      <c r="H4631" s="156" t="n">
        <v>2145</v>
      </c>
    </row>
    <row r="4632" ht="36" customHeight="1" s="113">
      <c r="A4632" s="158" t="n">
        <v>46200</v>
      </c>
      <c r="B4632" s="156" t="inlineStr">
        <is>
          <t>M019</t>
        </is>
      </c>
      <c r="C4632" s="156" t="inlineStr">
        <is>
          <t>GAZİEMİR-5</t>
        </is>
      </c>
      <c r="D4632" s="156" t="inlineStr">
        <is>
          <t>ALİ ÇELİK</t>
        </is>
      </c>
      <c r="E4632" s="156" t="n">
        <v>2412</v>
      </c>
      <c r="F4632" s="156" t="n">
        <v>636228</v>
      </c>
      <c r="G4632" s="157" t="n">
        <v>263.78</v>
      </c>
      <c r="H4632" s="156" t="n">
        <v>2327</v>
      </c>
    </row>
    <row r="4633" ht="24" customHeight="1" s="113">
      <c r="A4633" s="158" t="n">
        <v>46200</v>
      </c>
      <c r="B4633" s="156" t="inlineStr">
        <is>
          <t>M020</t>
        </is>
      </c>
      <c r="C4633" s="156" t="inlineStr">
        <is>
          <t>GAZİEMİR-6</t>
        </is>
      </c>
      <c r="D4633" s="156" t="inlineStr">
        <is>
          <t>ALİ ÇELİK</t>
        </is>
      </c>
      <c r="E4633" s="156" t="n">
        <v>954</v>
      </c>
      <c r="F4633" s="156" t="n">
        <v>424275</v>
      </c>
      <c r="G4633" s="157" t="n">
        <v>444.73</v>
      </c>
      <c r="H4633" s="156" t="n">
        <v>921</v>
      </c>
    </row>
    <row r="4634" ht="48" customHeight="1" s="113">
      <c r="A4634" s="158" t="n">
        <v>46200</v>
      </c>
      <c r="B4634" s="156" t="inlineStr">
        <is>
          <t>M021</t>
        </is>
      </c>
      <c r="C4634" s="156" t="inlineStr">
        <is>
          <t>GAZİEMİR-7</t>
        </is>
      </c>
      <c r="D4634" s="156" t="inlineStr">
        <is>
          <t>ALİ ÇELİK</t>
        </is>
      </c>
      <c r="E4634" s="156" t="n">
        <v>4090</v>
      </c>
      <c r="F4634" s="156" t="n">
        <v>1098845</v>
      </c>
      <c r="G4634" s="157" t="n">
        <v>268.67</v>
      </c>
      <c r="H4634" s="156" t="n">
        <v>4106</v>
      </c>
    </row>
    <row r="4635" ht="48" customHeight="1" s="113">
      <c r="A4635" s="158" t="n">
        <v>46200</v>
      </c>
      <c r="B4635" s="156" t="inlineStr">
        <is>
          <t>M022</t>
        </is>
      </c>
      <c r="C4635" s="156" t="inlineStr">
        <is>
          <t>GEDİZ</t>
        </is>
      </c>
      <c r="D4635" s="156" t="inlineStr">
        <is>
          <t>DERYA YARDIMCI</t>
        </is>
      </c>
      <c r="E4635" s="156" t="n">
        <v>1513</v>
      </c>
      <c r="F4635" s="156" t="n">
        <v>507109</v>
      </c>
      <c r="G4635" s="157" t="n">
        <v>335.17</v>
      </c>
      <c r="H4635" s="156" t="n">
        <v>1599</v>
      </c>
    </row>
    <row r="4636" ht="48" customHeight="1" s="113">
      <c r="A4636" s="158" t="n">
        <v>46200</v>
      </c>
      <c r="B4636" s="156" t="inlineStr">
        <is>
          <t>M023</t>
        </is>
      </c>
      <c r="C4636" s="156" t="inlineStr">
        <is>
          <t>GÖZTEPE</t>
        </is>
      </c>
      <c r="D4636" s="156" t="inlineStr">
        <is>
          <t>ERTAN TEKİ</t>
        </is>
      </c>
      <c r="E4636" s="156" t="n">
        <v>4359</v>
      </c>
      <c r="F4636" s="156" t="n">
        <v>1544433</v>
      </c>
      <c r="G4636" s="157" t="n">
        <v>354.31</v>
      </c>
      <c r="H4636" s="156" t="n">
        <v>4100</v>
      </c>
    </row>
    <row r="4637" ht="48" customHeight="1" s="113">
      <c r="A4637" s="158" t="n">
        <v>46200</v>
      </c>
      <c r="B4637" s="156" t="inlineStr">
        <is>
          <t>M024</t>
        </is>
      </c>
      <c r="C4637" s="156" t="inlineStr">
        <is>
          <t>GÜMÜŞPALA</t>
        </is>
      </c>
      <c r="D4637" s="156" t="inlineStr">
        <is>
          <t>DERYA YARDIMCI</t>
        </is>
      </c>
      <c r="E4637" s="156" t="n">
        <v>4311</v>
      </c>
      <c r="F4637" s="156" t="n">
        <v>2201248</v>
      </c>
      <c r="G4637" s="157" t="n">
        <v>510.61</v>
      </c>
      <c r="H4637" s="156" t="n">
        <v>4446</v>
      </c>
    </row>
    <row r="4638" ht="48" customHeight="1" s="113">
      <c r="A4638" s="158" t="n">
        <v>46200</v>
      </c>
      <c r="B4638" s="156" t="inlineStr">
        <is>
          <t>M025</t>
        </is>
      </c>
      <c r="C4638" s="156" t="inlineStr">
        <is>
          <t>HAL DEPO</t>
        </is>
      </c>
      <c r="D4638" s="156" t="inlineStr">
        <is>
          <t>HALİT BAŞDAŞ</t>
        </is>
      </c>
      <c r="E4638" s="156" t="n">
        <v>0</v>
      </c>
      <c r="F4638" s="156" t="n">
        <v>0</v>
      </c>
      <c r="G4638" s="156" t="n">
        <v>0</v>
      </c>
      <c r="H4638" s="156" t="n">
        <v>0</v>
      </c>
    </row>
    <row r="4639" ht="48" customHeight="1" s="113">
      <c r="A4639" s="158" t="n">
        <v>46200</v>
      </c>
      <c r="B4639" s="156" t="inlineStr">
        <is>
          <t>M026</t>
        </is>
      </c>
      <c r="C4639" s="156" t="inlineStr">
        <is>
          <t>HARMANDALI</t>
        </is>
      </c>
      <c r="D4639" s="156" t="inlineStr">
        <is>
          <t>DERYA YARDIMCI</t>
        </is>
      </c>
      <c r="E4639" s="156" t="n">
        <v>3444</v>
      </c>
      <c r="F4639" s="156" t="n">
        <v>1270847</v>
      </c>
      <c r="G4639" s="157" t="n">
        <v>369</v>
      </c>
      <c r="H4639" s="156" t="n">
        <v>3161</v>
      </c>
    </row>
    <row r="4640" ht="48" customHeight="1" s="113">
      <c r="A4640" s="158" t="n">
        <v>46200</v>
      </c>
      <c r="B4640" s="156" t="inlineStr">
        <is>
          <t>M027</t>
        </is>
      </c>
      <c r="C4640" s="156" t="inlineStr">
        <is>
          <t>HATAY</t>
        </is>
      </c>
      <c r="D4640" s="156" t="inlineStr">
        <is>
          <t>ERTAN TEKİ</t>
        </is>
      </c>
      <c r="E4640" s="156" t="n">
        <v>4189</v>
      </c>
      <c r="F4640" s="156" t="n">
        <v>1325898</v>
      </c>
      <c r="G4640" s="157" t="n">
        <v>316.52</v>
      </c>
      <c r="H4640" s="156" t="n">
        <v>4056</v>
      </c>
    </row>
    <row r="4641" ht="36" customHeight="1" s="113">
      <c r="A4641" s="158" t="n">
        <v>46200</v>
      </c>
      <c r="B4641" s="156" t="inlineStr">
        <is>
          <t>M028</t>
        </is>
      </c>
      <c r="C4641" s="156" t="inlineStr">
        <is>
          <t>KARŞIYAKA-1</t>
        </is>
      </c>
      <c r="D4641" s="156" t="inlineStr">
        <is>
          <t>DERYA YARDIMCI</t>
        </is>
      </c>
      <c r="E4641" s="156" t="n">
        <v>4625</v>
      </c>
      <c r="F4641" s="156" t="n">
        <v>2053469</v>
      </c>
      <c r="G4641" s="157" t="n">
        <v>443.99</v>
      </c>
      <c r="H4641" s="156" t="n">
        <v>4490</v>
      </c>
    </row>
    <row r="4642" ht="24" customHeight="1" s="113">
      <c r="A4642" s="158" t="n">
        <v>46200</v>
      </c>
      <c r="B4642" s="156" t="inlineStr">
        <is>
          <t>M029</t>
        </is>
      </c>
      <c r="C4642" s="156" t="inlineStr">
        <is>
          <t>KARŞIYAKA-2</t>
        </is>
      </c>
      <c r="D4642" s="156" t="inlineStr">
        <is>
          <t>DERYA YARDIMCI</t>
        </is>
      </c>
      <c r="E4642" s="156" t="n">
        <v>1649</v>
      </c>
      <c r="F4642" s="156" t="n">
        <v>498863</v>
      </c>
      <c r="G4642" s="157" t="n">
        <v>302.52</v>
      </c>
      <c r="H4642" s="156" t="n">
        <v>1657</v>
      </c>
    </row>
    <row r="4643" ht="36" customHeight="1" s="113">
      <c r="A4643" s="158" t="n">
        <v>46200</v>
      </c>
      <c r="B4643" s="156" t="inlineStr">
        <is>
          <t>M030</t>
        </is>
      </c>
      <c r="C4643" s="156" t="inlineStr">
        <is>
          <t>MANAVKUYU</t>
        </is>
      </c>
      <c r="D4643" s="156" t="inlineStr">
        <is>
          <t>DERYA YARDIMCI</t>
        </is>
      </c>
      <c r="E4643" s="156" t="n">
        <v>1911</v>
      </c>
      <c r="F4643" s="156" t="n">
        <v>444945</v>
      </c>
      <c r="G4643" s="157" t="n">
        <v>232.83</v>
      </c>
      <c r="H4643" s="156" t="n">
        <v>1942</v>
      </c>
    </row>
    <row r="4644" ht="24" customHeight="1" s="113">
      <c r="A4644" s="158" t="n">
        <v>46200</v>
      </c>
      <c r="B4644" s="156" t="inlineStr">
        <is>
          <t>M031</t>
        </is>
      </c>
      <c r="C4644" s="156" t="inlineStr">
        <is>
          <t>MENDERES</t>
        </is>
      </c>
      <c r="D4644" s="156" t="inlineStr">
        <is>
          <t>CÜNEYT ÇIKRIKÇI - AYŞE AVCU</t>
        </is>
      </c>
      <c r="E4644" s="156" t="n">
        <v>4396</v>
      </c>
      <c r="F4644" s="156" t="n">
        <v>905397</v>
      </c>
      <c r="G4644" s="157" t="n">
        <v>205.96</v>
      </c>
      <c r="H4644" s="156" t="n">
        <v>4179</v>
      </c>
    </row>
    <row r="4645" ht="36" customHeight="1" s="113">
      <c r="A4645" s="158" t="n">
        <v>46200</v>
      </c>
      <c r="B4645" s="156" t="inlineStr">
        <is>
          <t>M032</t>
        </is>
      </c>
      <c r="C4645" s="156" t="inlineStr">
        <is>
          <t>MENDERES DEPO</t>
        </is>
      </c>
      <c r="D4645" s="156" t="inlineStr">
        <is>
          <t>AYHAN DAŞDEMİR</t>
        </is>
      </c>
      <c r="E4645" s="156" t="n">
        <v>0</v>
      </c>
      <c r="F4645" s="156" t="n">
        <v>0</v>
      </c>
      <c r="G4645" s="156" t="n">
        <v>0</v>
      </c>
      <c r="H4645" s="156" t="n">
        <v>0</v>
      </c>
    </row>
    <row r="4646" ht="24" customHeight="1" s="113">
      <c r="A4646" s="158" t="n">
        <v>46200</v>
      </c>
      <c r="B4646" s="156" t="inlineStr">
        <is>
          <t>M033</t>
        </is>
      </c>
      <c r="C4646" s="156" t="inlineStr">
        <is>
          <t>MERKEZ</t>
        </is>
      </c>
      <c r="D4646" s="156" t="inlineStr">
        <is>
          <t>GENEL MÜDÜR</t>
        </is>
      </c>
      <c r="E4646" s="156" t="n">
        <v>0</v>
      </c>
      <c r="F4646" s="156" t="n">
        <v>0</v>
      </c>
      <c r="G4646" s="156" t="n">
        <v>0</v>
      </c>
      <c r="H4646" s="156" t="n">
        <v>0</v>
      </c>
    </row>
    <row r="4647" ht="36" customHeight="1" s="113">
      <c r="A4647" s="158" t="n">
        <v>46200</v>
      </c>
      <c r="B4647" s="156" t="inlineStr">
        <is>
          <t>M034</t>
        </is>
      </c>
      <c r="C4647" s="156" t="inlineStr">
        <is>
          <t>NARLIDERE</t>
        </is>
      </c>
      <c r="D4647" s="156" t="inlineStr">
        <is>
          <t>ERTAN TEKİ</t>
        </is>
      </c>
      <c r="E4647" s="156" t="n">
        <v>3932</v>
      </c>
      <c r="F4647" s="156" t="n">
        <v>906380</v>
      </c>
      <c r="G4647" s="157" t="n">
        <v>230.51</v>
      </c>
      <c r="H4647" s="156" t="n">
        <v>3994</v>
      </c>
    </row>
    <row r="4648" ht="36" customHeight="1" s="113">
      <c r="A4648" s="158" t="n">
        <v>46200</v>
      </c>
      <c r="B4648" s="156" t="inlineStr">
        <is>
          <t>M035</t>
        </is>
      </c>
      <c r="C4648" s="156" t="inlineStr">
        <is>
          <t>OSMANGAZİ</t>
        </is>
      </c>
      <c r="D4648" s="156" t="inlineStr">
        <is>
          <t>DERYA YARDIMCI</t>
        </is>
      </c>
      <c r="E4648" s="156" t="n">
        <v>4023</v>
      </c>
      <c r="F4648" s="156" t="n">
        <v>1266475</v>
      </c>
      <c r="G4648" s="157" t="n">
        <v>314.81</v>
      </c>
      <c r="H4648" s="156" t="n">
        <v>4020</v>
      </c>
    </row>
    <row r="4649" ht="36" customHeight="1" s="113">
      <c r="A4649" s="158" t="n">
        <v>46200</v>
      </c>
      <c r="B4649" s="156" t="inlineStr">
        <is>
          <t>M036</t>
        </is>
      </c>
      <c r="C4649" s="156" t="inlineStr">
        <is>
          <t>POLİGON</t>
        </is>
      </c>
      <c r="D4649" s="156" t="inlineStr">
        <is>
          <t>ERTAN TEKİ</t>
        </is>
      </c>
      <c r="E4649" s="156" t="n">
        <v>2451</v>
      </c>
      <c r="F4649" s="156" t="n">
        <v>501347</v>
      </c>
      <c r="G4649" s="157" t="n">
        <v>204.55</v>
      </c>
      <c r="H4649" s="156" t="n">
        <v>2322</v>
      </c>
    </row>
    <row r="4650" ht="48" customHeight="1" s="113">
      <c r="A4650" s="158" t="n">
        <v>46200</v>
      </c>
      <c r="B4650" s="156" t="inlineStr">
        <is>
          <t>M037</t>
        </is>
      </c>
      <c r="C4650" s="156" t="inlineStr">
        <is>
          <t>SEFERİHİSAR</t>
        </is>
      </c>
      <c r="D4650" s="156" t="inlineStr">
        <is>
          <t>ERTAN TEKİ</t>
        </is>
      </c>
      <c r="E4650" s="156" t="n">
        <v>4962</v>
      </c>
      <c r="F4650" s="156" t="n">
        <v>2218735</v>
      </c>
      <c r="G4650" s="157" t="n">
        <v>447.15</v>
      </c>
      <c r="H4650" s="156" t="n">
        <v>4600</v>
      </c>
    </row>
    <row r="4651" ht="36" customHeight="1" s="113">
      <c r="A4651" s="158" t="n">
        <v>46200</v>
      </c>
      <c r="B4651" s="156" t="inlineStr">
        <is>
          <t>M038</t>
        </is>
      </c>
      <c r="C4651" s="156" t="inlineStr">
        <is>
          <t>TORBALI 1</t>
        </is>
      </c>
      <c r="D4651" s="156" t="inlineStr">
        <is>
          <t>CÜNEYT ÇIKRIKÇI - AYŞE AVCU</t>
        </is>
      </c>
      <c r="E4651" s="156" t="n">
        <v>2307</v>
      </c>
      <c r="F4651" s="156" t="n">
        <v>1215930</v>
      </c>
      <c r="G4651" s="157" t="n">
        <v>527.0599999999999</v>
      </c>
      <c r="H4651" s="156" t="n">
        <v>2102</v>
      </c>
    </row>
    <row r="4652" ht="54.75" customHeight="1" s="113">
      <c r="A4652" s="158" t="n">
        <v>46200</v>
      </c>
      <c r="B4652" s="156" t="inlineStr">
        <is>
          <t>M039</t>
        </is>
      </c>
      <c r="C4652" s="156" t="inlineStr">
        <is>
          <t>TORBALI 2</t>
        </is>
      </c>
      <c r="D4652" s="156" t="inlineStr">
        <is>
          <t>CÜNEYT ÇIKRIKÇI - AYŞE AVCU</t>
        </is>
      </c>
      <c r="E4652" s="156" t="n">
        <v>3230</v>
      </c>
      <c r="F4652" s="156" t="n">
        <v>955292</v>
      </c>
      <c r="G4652" s="157" t="n">
        <v>295.76</v>
      </c>
      <c r="H4652" s="156" t="n">
        <v>3451</v>
      </c>
    </row>
    <row r="4653" ht="24" customHeight="1" s="113">
      <c r="A4653" s="158" t="n">
        <v>46200</v>
      </c>
      <c r="B4653" s="156" t="inlineStr">
        <is>
          <t>M040</t>
        </is>
      </c>
      <c r="C4653" s="156" t="inlineStr">
        <is>
          <t>TORBALI 3</t>
        </is>
      </c>
      <c r="D4653" s="156" t="inlineStr">
        <is>
          <t>CÜNEYT ÇIKRIKÇI - AYŞE AVCU</t>
        </is>
      </c>
      <c r="E4653" s="156" t="n">
        <v>2499</v>
      </c>
      <c r="F4653" s="156" t="n">
        <v>697716</v>
      </c>
      <c r="G4653" s="157" t="n">
        <v>279.2</v>
      </c>
      <c r="H4653" s="156" t="n">
        <v>2551</v>
      </c>
    </row>
    <row r="4654" ht="36" customHeight="1" s="113">
      <c r="A4654" s="158" t="n">
        <v>46200</v>
      </c>
      <c r="B4654" s="156" t="inlineStr">
        <is>
          <t>M041</t>
        </is>
      </c>
      <c r="C4654" s="156" t="inlineStr">
        <is>
          <t>TORBALI 4</t>
        </is>
      </c>
      <c r="D4654" s="156" t="inlineStr">
        <is>
          <t>CÜNEYT ÇIKRIKÇI - AYŞE AVCU</t>
        </is>
      </c>
      <c r="E4654" s="156" t="n">
        <v>4623</v>
      </c>
      <c r="F4654" s="156" t="n">
        <v>2409868</v>
      </c>
      <c r="G4654" s="157" t="n">
        <v>521.28</v>
      </c>
      <c r="H4654" s="156" t="n">
        <v>4486</v>
      </c>
    </row>
    <row r="4655" ht="24" customHeight="1" s="113">
      <c r="A4655" s="158" t="n">
        <v>46200</v>
      </c>
      <c r="B4655" s="156" t="inlineStr">
        <is>
          <t>M042</t>
        </is>
      </c>
      <c r="C4655" s="156" t="inlineStr">
        <is>
          <t>TORBALI 5</t>
        </is>
      </c>
      <c r="D4655" s="156" t="inlineStr">
        <is>
          <t>CÜNEYT ÇIKRIKÇI - AYŞE AVCU</t>
        </is>
      </c>
      <c r="E4655" s="156" t="n">
        <v>5884</v>
      </c>
      <c r="F4655" s="156" t="n">
        <v>1807137</v>
      </c>
      <c r="G4655" s="157" t="n">
        <v>307.13</v>
      </c>
      <c r="H4655" s="156" t="n">
        <v>5850</v>
      </c>
    </row>
    <row r="4656" ht="24" customHeight="1" s="113">
      <c r="A4656" s="158" t="n">
        <v>46200</v>
      </c>
      <c r="B4656" s="156" t="inlineStr">
        <is>
          <t>M043</t>
        </is>
      </c>
      <c r="C4656" s="156" t="inlineStr">
        <is>
          <t>YAPICIOĞLU</t>
        </is>
      </c>
      <c r="D4656" s="156" t="inlineStr">
        <is>
          <t>ERTAN TEKİ</t>
        </is>
      </c>
      <c r="E4656" s="156" t="n">
        <v>1561</v>
      </c>
      <c r="F4656" s="156" t="n">
        <v>672974</v>
      </c>
      <c r="G4656" s="157" t="n">
        <v>431.12</v>
      </c>
      <c r="H4656" s="156" t="n">
        <v>1669</v>
      </c>
    </row>
    <row r="4657" ht="48" customHeight="1" s="113">
      <c r="A4657" s="158" t="n">
        <v>46200</v>
      </c>
      <c r="B4657" s="156" t="inlineStr">
        <is>
          <t>M044</t>
        </is>
      </c>
      <c r="C4657" s="156" t="inlineStr">
        <is>
          <t>YEŞİLOVA</t>
        </is>
      </c>
      <c r="D4657" s="156" t="inlineStr">
        <is>
          <t>DERYA YARDIMCI</t>
        </is>
      </c>
      <c r="E4657" s="156" t="n">
        <v>842</v>
      </c>
      <c r="F4657" s="156" t="n">
        <v>195564</v>
      </c>
      <c r="G4657" s="157" t="n">
        <v>232.26</v>
      </c>
      <c r="H4657" s="156" t="n">
        <v>837</v>
      </c>
    </row>
    <row r="4658" ht="48" customHeight="1" s="113">
      <c r="A4658" s="158" t="n">
        <v>46200</v>
      </c>
      <c r="B4658" s="156" t="inlineStr">
        <is>
          <t>M045</t>
        </is>
      </c>
      <c r="C4658" s="156" t="inlineStr">
        <is>
          <t>Z1  ET DEPO</t>
        </is>
      </c>
      <c r="D4658" s="156" t="inlineStr">
        <is>
          <t>FARUK MALKOÇ</t>
        </is>
      </c>
      <c r="E4658" s="156" t="n">
        <v>0</v>
      </c>
      <c r="F4658" s="156" t="n">
        <v>0</v>
      </c>
      <c r="G4658" s="156" t="n">
        <v>0</v>
      </c>
      <c r="H4658" s="156" t="n">
        <v>0</v>
      </c>
    </row>
    <row r="4659" ht="48" customHeight="1" s="113">
      <c r="A4659" s="158" t="n">
        <v>46200</v>
      </c>
      <c r="B4659" s="156" t="inlineStr">
        <is>
          <t>M046</t>
        </is>
      </c>
      <c r="C4659" s="156" t="inlineStr">
        <is>
          <t>ÇAMDİBİ</t>
        </is>
      </c>
      <c r="D4659" s="156" t="inlineStr">
        <is>
          <t>DERYA YARDIMCI</t>
        </is>
      </c>
      <c r="E4659" s="156" t="n">
        <v>4337</v>
      </c>
      <c r="F4659" s="156" t="n">
        <v>797740</v>
      </c>
      <c r="G4659" s="157" t="n">
        <v>183.94</v>
      </c>
      <c r="H4659" s="156" t="n">
        <v>4335</v>
      </c>
    </row>
    <row r="4660" ht="48" customHeight="1" s="113">
      <c r="A4660" s="158" t="n">
        <v>46200</v>
      </c>
      <c r="B4660" s="156" t="inlineStr">
        <is>
          <t>M047</t>
        </is>
      </c>
      <c r="C4660" s="156" t="inlineStr">
        <is>
          <t>ÇİFTLİK</t>
        </is>
      </c>
      <c r="D4660" s="156" t="inlineStr">
        <is>
          <t>CEBRAİL ÇİÇEK</t>
        </is>
      </c>
      <c r="E4660" s="156" t="n">
        <v>0</v>
      </c>
      <c r="F4660" s="156" t="n">
        <v>0</v>
      </c>
      <c r="G4660" s="156" t="n">
        <v>0</v>
      </c>
      <c r="H4660" s="156" t="n">
        <v>0</v>
      </c>
    </row>
    <row r="4661" ht="48" customHeight="1" s="113">
      <c r="A4661" s="158" t="n">
        <v>46200</v>
      </c>
      <c r="B4661" s="156" t="inlineStr">
        <is>
          <t>M048</t>
        </is>
      </c>
      <c r="C4661" s="156" t="inlineStr">
        <is>
          <t>ÇİĞLİ</t>
        </is>
      </c>
      <c r="D4661" s="156" t="inlineStr">
        <is>
          <t>DERYA YARDIMCI</t>
        </is>
      </c>
      <c r="E4661" s="156" t="n">
        <v>2668</v>
      </c>
      <c r="F4661" s="156" t="n">
        <v>512314</v>
      </c>
      <c r="G4661" s="157" t="n">
        <v>192.02</v>
      </c>
      <c r="H4661" s="156" t="n">
        <v>2728</v>
      </c>
    </row>
    <row r="4662" ht="24" customHeight="1" s="113">
      <c r="A4662" s="158" t="n">
        <v>46200</v>
      </c>
      <c r="B4662" s="156" t="inlineStr">
        <is>
          <t>M049</t>
        </is>
      </c>
      <c r="C4662" s="156" t="inlineStr">
        <is>
          <t>ÖZDERE</t>
        </is>
      </c>
      <c r="D4662" s="156" t="inlineStr">
        <is>
          <t>CÜNEYT ÇIKRIKÇI - AYŞE AVCU</t>
        </is>
      </c>
      <c r="E4662" s="156" t="n">
        <v>1201</v>
      </c>
      <c r="F4662" s="156" t="n">
        <v>410874</v>
      </c>
      <c r="G4662" s="157" t="n">
        <v>342.11</v>
      </c>
      <c r="H4662" s="156" t="n">
        <v>1114</v>
      </c>
    </row>
    <row r="4663" ht="36" customHeight="1" s="113">
      <c r="A4663" s="158" t="n">
        <v>46200</v>
      </c>
      <c r="B4663" s="156" t="inlineStr">
        <is>
          <t>M050</t>
        </is>
      </c>
      <c r="C4663" s="156" t="inlineStr">
        <is>
          <t>İZMİRSPOR</t>
        </is>
      </c>
      <c r="D4663" s="156" t="inlineStr">
        <is>
          <t>ERTAN TEKİ</t>
        </is>
      </c>
      <c r="E4663" s="156" t="n">
        <v>5173</v>
      </c>
      <c r="F4663" s="156" t="n">
        <v>2653010</v>
      </c>
      <c r="G4663" s="157" t="n">
        <v>512.86</v>
      </c>
      <c r="H4663" s="156" t="n">
        <v>5358</v>
      </c>
    </row>
    <row r="4664" ht="24" customHeight="1" s="113">
      <c r="A4664" s="158" t="n">
        <v>46200</v>
      </c>
      <c r="B4664" s="156" t="inlineStr">
        <is>
          <t>M051</t>
        </is>
      </c>
      <c r="C4664" s="156" t="inlineStr">
        <is>
          <t>ŞİRİNYER</t>
        </is>
      </c>
      <c r="D4664" s="156" t="inlineStr">
        <is>
          <t>ERTAN TEKİ</t>
        </is>
      </c>
      <c r="E4664" s="156" t="n">
        <v>1235</v>
      </c>
      <c r="F4664" s="156" t="n">
        <v>578535</v>
      </c>
      <c r="G4664" s="157" t="n">
        <v>468.45</v>
      </c>
      <c r="H4664" s="156" t="n">
        <v>1324</v>
      </c>
    </row>
    <row r="4665" ht="36" customHeight="1" s="113">
      <c r="A4665" s="158" t="n">
        <v>46200</v>
      </c>
      <c r="B4665" s="156" t="inlineStr">
        <is>
          <t>M052</t>
        </is>
      </c>
      <c r="C4665" s="156" t="inlineStr">
        <is>
          <t>ŞİRİNYER 2</t>
        </is>
      </c>
      <c r="D4665" s="156" t="inlineStr">
        <is>
          <t>DERYA YARDIMCI</t>
        </is>
      </c>
      <c r="E4665" s="156" t="n">
        <v>2057</v>
      </c>
      <c r="F4665" s="156" t="n">
        <v>1008208</v>
      </c>
      <c r="G4665" s="157" t="n">
        <v>490.14</v>
      </c>
      <c r="H4665" s="156" t="n">
        <v>2043</v>
      </c>
    </row>
    <row r="4666" ht="24" customHeight="1" s="113">
      <c r="A4666" s="158" t="n">
        <v>46200</v>
      </c>
      <c r="B4666" s="156" t="inlineStr">
        <is>
          <t>M057</t>
        </is>
      </c>
      <c r="C4666" s="156" t="inlineStr">
        <is>
          <t>BUCA2</t>
        </is>
      </c>
      <c r="D4666" s="156" t="inlineStr">
        <is>
          <t>ERTAN TEKİ</t>
        </is>
      </c>
      <c r="E4666" s="156" t="n">
        <v>0</v>
      </c>
      <c r="F4666" s="156" t="n">
        <v>0</v>
      </c>
      <c r="G4666" s="156" t="n">
        <v>0</v>
      </c>
      <c r="H4666" s="156" t="n">
        <v>0</v>
      </c>
    </row>
    <row r="4667" ht="36" customHeight="1" s="113">
      <c r="A4667" s="158" t="n">
        <v>46201</v>
      </c>
      <c r="B4667" s="156" t="inlineStr">
        <is>
          <t>M001</t>
        </is>
      </c>
      <c r="C4667" s="156" t="inlineStr">
        <is>
          <t>AKEVLER</t>
        </is>
      </c>
      <c r="D4667" s="156" t="inlineStr">
        <is>
          <t>ERTAN TEKİ</t>
        </is>
      </c>
      <c r="E4667" s="156" t="n">
        <v>1481</v>
      </c>
      <c r="F4667" s="156" t="n">
        <v>525138</v>
      </c>
      <c r="G4667" s="157" t="n">
        <v>354.58</v>
      </c>
      <c r="H4667" s="156" t="n">
        <v>1475</v>
      </c>
    </row>
    <row r="4668" ht="48" customHeight="1" s="113">
      <c r="A4668" s="158" t="n">
        <v>46201</v>
      </c>
      <c r="B4668" s="156" t="inlineStr">
        <is>
          <t>M002</t>
        </is>
      </c>
      <c r="C4668" s="156" t="inlineStr">
        <is>
          <t>AYDIN EFELER</t>
        </is>
      </c>
      <c r="D4668" s="156" t="inlineStr">
        <is>
          <t>CÜNEYT ÇIKRIKÇI - AYŞE AVCU</t>
        </is>
      </c>
      <c r="E4668" s="156" t="n">
        <v>3462</v>
      </c>
      <c r="F4668" s="156" t="n">
        <v>1150632</v>
      </c>
      <c r="G4668" s="157" t="n">
        <v>332.36</v>
      </c>
      <c r="H4668" s="156" t="n">
        <v>3345</v>
      </c>
    </row>
    <row r="4669" ht="24" customHeight="1" s="113">
      <c r="A4669" s="158" t="n">
        <v>46201</v>
      </c>
      <c r="B4669" s="156" t="inlineStr">
        <is>
          <t>M003</t>
        </is>
      </c>
      <c r="C4669" s="156" t="inlineStr">
        <is>
          <t>AYDIN EFELER-2</t>
        </is>
      </c>
      <c r="D4669" s="156" t="inlineStr">
        <is>
          <t>CÜNEYT ÇIKRIKÇI - AYŞE AVCU</t>
        </is>
      </c>
      <c r="E4669" s="156" t="n">
        <v>1467</v>
      </c>
      <c r="F4669" s="156" t="n">
        <v>671089</v>
      </c>
      <c r="G4669" s="157" t="n">
        <v>457.46</v>
      </c>
      <c r="H4669" s="156" t="n">
        <v>1537</v>
      </c>
    </row>
    <row r="4670" ht="24" customHeight="1" s="113">
      <c r="A4670" s="158" t="n">
        <v>46201</v>
      </c>
      <c r="B4670" s="156" t="inlineStr">
        <is>
          <t>M004</t>
        </is>
      </c>
      <c r="C4670" s="156" t="inlineStr">
        <is>
          <t>AYDIN FATİH</t>
        </is>
      </c>
      <c r="D4670" s="156" t="inlineStr">
        <is>
          <t>CÜNEYT ÇIKRIKÇI - AYŞE AVCU</t>
        </is>
      </c>
      <c r="E4670" s="156" t="n">
        <v>1488</v>
      </c>
      <c r="F4670" s="156" t="n">
        <v>528553</v>
      </c>
      <c r="G4670" s="157" t="n">
        <v>355.21</v>
      </c>
      <c r="H4670" s="156" t="n">
        <v>1511</v>
      </c>
    </row>
    <row r="4671" ht="36" customHeight="1" s="113">
      <c r="A4671" s="158" t="n">
        <v>46201</v>
      </c>
      <c r="B4671" s="156" t="inlineStr">
        <is>
          <t>M005</t>
        </is>
      </c>
      <c r="C4671" s="156" t="inlineStr">
        <is>
          <t>AYDIN FATİH-2</t>
        </is>
      </c>
      <c r="D4671" s="156" t="inlineStr">
        <is>
          <t>CÜNEYT ÇIKRIKÇI - AYŞE AVCU</t>
        </is>
      </c>
      <c r="E4671" s="156" t="n">
        <v>1963</v>
      </c>
      <c r="F4671" s="156" t="n">
        <v>1081987</v>
      </c>
      <c r="G4671" s="157" t="n">
        <v>551.1900000000001</v>
      </c>
      <c r="H4671" s="156" t="n">
        <v>2049</v>
      </c>
    </row>
    <row r="4672" ht="36" customHeight="1" s="113">
      <c r="A4672" s="158" t="n">
        <v>46201</v>
      </c>
      <c r="B4672" s="156" t="inlineStr">
        <is>
          <t>M006</t>
        </is>
      </c>
      <c r="C4672" s="156" t="inlineStr">
        <is>
          <t>AYDIN GİRNE</t>
        </is>
      </c>
      <c r="D4672" s="156" t="inlineStr">
        <is>
          <t>CÜNEYT ÇIKRIKÇI - AYŞE AVCU</t>
        </is>
      </c>
      <c r="E4672" s="156" t="n">
        <v>1638</v>
      </c>
      <c r="F4672" s="156" t="n">
        <v>415462</v>
      </c>
      <c r="G4672" s="157" t="n">
        <v>253.64</v>
      </c>
      <c r="H4672" s="156" t="n">
        <v>1710</v>
      </c>
    </row>
    <row r="4673" ht="24" customHeight="1" s="113">
      <c r="A4673" s="158" t="n">
        <v>46201</v>
      </c>
      <c r="B4673" s="156" t="inlineStr">
        <is>
          <t>M007</t>
        </is>
      </c>
      <c r="C4673" s="156" t="inlineStr">
        <is>
          <t>AYDIN MİMARSİNAN</t>
        </is>
      </c>
      <c r="D4673" s="156" t="inlineStr">
        <is>
          <t>CÜNEYT ÇIKRIKÇI - AYŞE AVCU</t>
        </is>
      </c>
      <c r="E4673" s="156" t="n">
        <v>3560</v>
      </c>
      <c r="F4673" s="156" t="n">
        <v>725753</v>
      </c>
      <c r="G4673" s="157" t="n">
        <v>203.86</v>
      </c>
      <c r="H4673" s="156" t="n">
        <v>3388</v>
      </c>
    </row>
    <row r="4674" ht="24" customHeight="1" s="113">
      <c r="A4674" s="158" t="n">
        <v>46201</v>
      </c>
      <c r="B4674" s="156" t="inlineStr">
        <is>
          <t>M008</t>
        </is>
      </c>
      <c r="C4674" s="156" t="inlineStr">
        <is>
          <t>AYRANCILAR</t>
        </is>
      </c>
      <c r="D4674" s="156" t="inlineStr">
        <is>
          <t>CÜNEYT ÇIKRIKÇI - AYŞE AVCU</t>
        </is>
      </c>
      <c r="E4674" s="156" t="n">
        <v>3622</v>
      </c>
      <c r="F4674" s="156" t="n">
        <v>954626</v>
      </c>
      <c r="G4674" s="157" t="n">
        <v>263.56</v>
      </c>
      <c r="H4674" s="156" t="n">
        <v>3777</v>
      </c>
    </row>
    <row r="4675" ht="24" customHeight="1" s="113">
      <c r="A4675" s="158" t="n">
        <v>46201</v>
      </c>
      <c r="B4675" s="156" t="inlineStr">
        <is>
          <t>M009</t>
        </is>
      </c>
      <c r="C4675" s="156" t="inlineStr">
        <is>
          <t>BALÇOVA</t>
        </is>
      </c>
      <c r="D4675" s="156" t="inlineStr">
        <is>
          <t>ERTAN TEKİ</t>
        </is>
      </c>
      <c r="E4675" s="156" t="n">
        <v>4246</v>
      </c>
      <c r="F4675" s="156" t="n">
        <v>909466</v>
      </c>
      <c r="G4675" s="157" t="n">
        <v>214.19</v>
      </c>
      <c r="H4675" s="156" t="n">
        <v>4154</v>
      </c>
    </row>
    <row r="4676" ht="41.25" customHeight="1" s="113">
      <c r="A4676" s="158" t="n">
        <v>46201</v>
      </c>
      <c r="B4676" s="156" t="inlineStr">
        <is>
          <t>M010</t>
        </is>
      </c>
      <c r="C4676" s="156" t="inlineStr">
        <is>
          <t>BAYRAKLI</t>
        </is>
      </c>
      <c r="D4676" s="156" t="inlineStr">
        <is>
          <t>DERYA YARDIMCI</t>
        </is>
      </c>
      <c r="E4676" s="156" t="n">
        <v>3507</v>
      </c>
      <c r="F4676" s="156" t="n">
        <v>845572</v>
      </c>
      <c r="G4676" s="157" t="n">
        <v>241.11</v>
      </c>
      <c r="H4676" s="156" t="n">
        <v>3723</v>
      </c>
    </row>
    <row r="4677" ht="24" customHeight="1" s="113">
      <c r="A4677" s="158" t="n">
        <v>46201</v>
      </c>
      <c r="B4677" s="156" t="inlineStr">
        <is>
          <t>M011</t>
        </is>
      </c>
      <c r="C4677" s="156" t="inlineStr">
        <is>
          <t>BOZYAKA</t>
        </is>
      </c>
      <c r="D4677" s="156" t="inlineStr">
        <is>
          <t>ERTAN TEKİ</t>
        </is>
      </c>
      <c r="E4677" s="156" t="n">
        <v>2512</v>
      </c>
      <c r="F4677" s="156" t="n">
        <v>1021888</v>
      </c>
      <c r="G4677" s="157" t="n">
        <v>406.8</v>
      </c>
      <c r="H4677" s="156" t="n">
        <v>2676</v>
      </c>
    </row>
    <row r="4678" ht="48" customHeight="1" s="113">
      <c r="A4678" s="158" t="n">
        <v>46201</v>
      </c>
      <c r="B4678" s="156" t="inlineStr">
        <is>
          <t>M012</t>
        </is>
      </c>
      <c r="C4678" s="156" t="inlineStr">
        <is>
          <t xml:space="preserve">BUCA </t>
        </is>
      </c>
      <c r="D4678" s="156" t="inlineStr">
        <is>
          <t>DERYA YARDIMCI</t>
        </is>
      </c>
      <c r="E4678" s="156" t="n">
        <v>1434</v>
      </c>
      <c r="F4678" s="156" t="n">
        <v>530195</v>
      </c>
      <c r="G4678" s="157" t="n">
        <v>369.73</v>
      </c>
      <c r="H4678" s="156" t="n">
        <v>1360</v>
      </c>
    </row>
    <row r="4679" ht="48" customHeight="1" s="113">
      <c r="A4679" s="158" t="n">
        <v>46201</v>
      </c>
      <c r="B4679" s="156" t="inlineStr">
        <is>
          <t>M013</t>
        </is>
      </c>
      <c r="C4679" s="156" t="inlineStr">
        <is>
          <t>DEDEBAŞI</t>
        </is>
      </c>
      <c r="D4679" s="156" t="inlineStr">
        <is>
          <t>DERYA YARDIMCI</t>
        </is>
      </c>
      <c r="E4679" s="156" t="n">
        <v>2604</v>
      </c>
      <c r="F4679" s="156" t="n">
        <v>1248924</v>
      </c>
      <c r="G4679" s="157" t="n">
        <v>479.62</v>
      </c>
      <c r="H4679" s="156" t="n">
        <v>2696</v>
      </c>
    </row>
    <row r="4680" ht="48" customHeight="1" s="113">
      <c r="A4680" s="158" t="n">
        <v>46201</v>
      </c>
      <c r="B4680" s="156" t="inlineStr">
        <is>
          <t>M014</t>
        </is>
      </c>
      <c r="C4680" s="156" t="inlineStr">
        <is>
          <t>ESKİİZMİR</t>
        </is>
      </c>
      <c r="D4680" s="156" t="inlineStr">
        <is>
          <t>ERTAN TEKİ</t>
        </is>
      </c>
      <c r="E4680" s="156" t="n">
        <v>3254</v>
      </c>
      <c r="F4680" s="156" t="n">
        <v>1340546</v>
      </c>
      <c r="G4680" s="157" t="n">
        <v>411.97</v>
      </c>
      <c r="H4680" s="156" t="n">
        <v>2992</v>
      </c>
    </row>
    <row r="4681" ht="48" customHeight="1" s="113">
      <c r="A4681" s="158" t="n">
        <v>46201</v>
      </c>
      <c r="B4681" s="156" t="inlineStr">
        <is>
          <t>M015</t>
        </is>
      </c>
      <c r="C4681" s="156" t="inlineStr">
        <is>
          <t>GAZİEMİR-1</t>
        </is>
      </c>
      <c r="D4681" s="156" t="inlineStr">
        <is>
          <t>ALİ ÇELİK</t>
        </is>
      </c>
      <c r="E4681" s="156" t="n">
        <v>2432</v>
      </c>
      <c r="F4681" s="156" t="n">
        <v>958447</v>
      </c>
      <c r="G4681" s="157" t="n">
        <v>394.1</v>
      </c>
      <c r="H4681" s="156" t="n">
        <v>2267</v>
      </c>
    </row>
    <row r="4682" ht="48" customHeight="1" s="113">
      <c r="A4682" s="158" t="n">
        <v>46201</v>
      </c>
      <c r="B4682" s="156" t="inlineStr">
        <is>
          <t>M016</t>
        </is>
      </c>
      <c r="C4682" s="156" t="inlineStr">
        <is>
          <t>GAZİEMİR-2</t>
        </is>
      </c>
      <c r="D4682" s="156" t="inlineStr">
        <is>
          <t>ALİ ÇELİK</t>
        </is>
      </c>
      <c r="E4682" s="156" t="n">
        <v>4288</v>
      </c>
      <c r="F4682" s="156" t="n">
        <v>1307688</v>
      </c>
      <c r="G4682" s="157" t="n">
        <v>304.96</v>
      </c>
      <c r="H4682" s="156" t="n">
        <v>3964</v>
      </c>
    </row>
    <row r="4683" ht="48" customHeight="1" s="113">
      <c r="A4683" s="158" t="n">
        <v>46201</v>
      </c>
      <c r="B4683" s="156" t="inlineStr">
        <is>
          <t>M017</t>
        </is>
      </c>
      <c r="C4683" s="156" t="inlineStr">
        <is>
          <t>GAZİEMİR-3</t>
        </is>
      </c>
      <c r="D4683" s="156" t="inlineStr">
        <is>
          <t>ALİ ÇELİK</t>
        </is>
      </c>
      <c r="E4683" s="156" t="n">
        <v>2641</v>
      </c>
      <c r="F4683" s="156" t="n">
        <v>874215</v>
      </c>
      <c r="G4683" s="157" t="n">
        <v>331.02</v>
      </c>
      <c r="H4683" s="156" t="n">
        <v>2592</v>
      </c>
    </row>
    <row r="4684" ht="48" customHeight="1" s="113">
      <c r="A4684" s="158" t="n">
        <v>46201</v>
      </c>
      <c r="B4684" s="156" t="inlineStr">
        <is>
          <t>M018</t>
        </is>
      </c>
      <c r="C4684" s="156" t="inlineStr">
        <is>
          <t>GAZİEMİR-4</t>
        </is>
      </c>
      <c r="D4684" s="156" t="inlineStr">
        <is>
          <t>ALİ ÇELİK</t>
        </is>
      </c>
      <c r="E4684" s="156" t="n">
        <v>2035</v>
      </c>
      <c r="F4684" s="156" t="n">
        <v>781650</v>
      </c>
      <c r="G4684" s="157" t="n">
        <v>384.1</v>
      </c>
      <c r="H4684" s="156" t="n">
        <v>1892</v>
      </c>
    </row>
    <row r="4685" ht="24" customHeight="1" s="113">
      <c r="A4685" s="158" t="n">
        <v>46201</v>
      </c>
      <c r="B4685" s="156" t="inlineStr">
        <is>
          <t>M019</t>
        </is>
      </c>
      <c r="C4685" s="156" t="inlineStr">
        <is>
          <t>GAZİEMİR-5</t>
        </is>
      </c>
      <c r="D4685" s="156" t="inlineStr">
        <is>
          <t>ALİ ÇELİK</t>
        </is>
      </c>
      <c r="E4685" s="156" t="n">
        <v>2824</v>
      </c>
      <c r="F4685" s="156" t="n">
        <v>616468</v>
      </c>
      <c r="G4685" s="157" t="n">
        <v>218.3</v>
      </c>
      <c r="H4685" s="156" t="n">
        <v>2781</v>
      </c>
    </row>
    <row r="4686" ht="36" customHeight="1" s="113">
      <c r="A4686" s="158" t="n">
        <v>46201</v>
      </c>
      <c r="B4686" s="156" t="inlineStr">
        <is>
          <t>M020</t>
        </is>
      </c>
      <c r="C4686" s="156" t="inlineStr">
        <is>
          <t>GAZİEMİR-6</t>
        </is>
      </c>
      <c r="D4686" s="156" t="inlineStr">
        <is>
          <t>ALİ ÇELİK</t>
        </is>
      </c>
      <c r="E4686" s="156" t="n">
        <v>983</v>
      </c>
      <c r="F4686" s="156" t="n">
        <v>404263</v>
      </c>
      <c r="G4686" s="157" t="n">
        <v>411.25</v>
      </c>
      <c r="H4686" s="156" t="n">
        <v>896</v>
      </c>
    </row>
    <row r="4687" ht="24" customHeight="1" s="113">
      <c r="A4687" s="158" t="n">
        <v>46201</v>
      </c>
      <c r="B4687" s="156" t="inlineStr">
        <is>
          <t>M021</t>
        </is>
      </c>
      <c r="C4687" s="156" t="inlineStr">
        <is>
          <t>GAZİEMİR-7</t>
        </is>
      </c>
      <c r="D4687" s="156" t="inlineStr">
        <is>
          <t>ALİ ÇELİK</t>
        </is>
      </c>
      <c r="E4687" s="156" t="n">
        <v>5020</v>
      </c>
      <c r="F4687" s="156" t="n">
        <v>1386172</v>
      </c>
      <c r="G4687" s="157" t="n">
        <v>276.13</v>
      </c>
      <c r="H4687" s="156" t="n">
        <v>5004</v>
      </c>
    </row>
    <row r="4688" ht="36" customHeight="1" s="113">
      <c r="A4688" s="158" t="n">
        <v>46201</v>
      </c>
      <c r="B4688" s="156" t="inlineStr">
        <is>
          <t>M022</t>
        </is>
      </c>
      <c r="C4688" s="156" t="inlineStr">
        <is>
          <t>GEDİZ</t>
        </is>
      </c>
      <c r="D4688" s="156" t="inlineStr">
        <is>
          <t>DERYA YARDIMCI</t>
        </is>
      </c>
      <c r="E4688" s="156" t="n">
        <v>1706</v>
      </c>
      <c r="F4688" s="156" t="n">
        <v>566730</v>
      </c>
      <c r="G4688" s="157" t="n">
        <v>332.2</v>
      </c>
      <c r="H4688" s="156" t="n">
        <v>1795</v>
      </c>
    </row>
    <row r="4689" ht="36" customHeight="1" s="113">
      <c r="A4689" s="158" t="n">
        <v>46201</v>
      </c>
      <c r="B4689" s="156" t="inlineStr">
        <is>
          <t>M023</t>
        </is>
      </c>
      <c r="C4689" s="156" t="inlineStr">
        <is>
          <t>GÖZTEPE</t>
        </is>
      </c>
      <c r="D4689" s="156" t="inlineStr">
        <is>
          <t>ERTAN TEKİ</t>
        </is>
      </c>
      <c r="E4689" s="156" t="n">
        <v>3226</v>
      </c>
      <c r="F4689" s="156" t="n">
        <v>1131182</v>
      </c>
      <c r="G4689" s="157" t="n">
        <v>350.65</v>
      </c>
      <c r="H4689" s="156" t="n">
        <v>3389</v>
      </c>
    </row>
    <row r="4690" ht="24" customHeight="1" s="113">
      <c r="A4690" s="158" t="n">
        <v>46201</v>
      </c>
      <c r="B4690" s="156" t="inlineStr">
        <is>
          <t>M024</t>
        </is>
      </c>
      <c r="C4690" s="156" t="inlineStr">
        <is>
          <t>GÜMÜŞPALA</t>
        </is>
      </c>
      <c r="D4690" s="156" t="inlineStr">
        <is>
          <t>DERYA YARDIMCI</t>
        </is>
      </c>
      <c r="E4690" s="156" t="n">
        <v>4706</v>
      </c>
      <c r="F4690" s="156" t="n">
        <v>2300506</v>
      </c>
      <c r="G4690" s="157" t="n">
        <v>488.85</v>
      </c>
      <c r="H4690" s="156" t="n">
        <v>4455</v>
      </c>
    </row>
    <row r="4691" ht="48" customHeight="1" s="113">
      <c r="A4691" s="158" t="n">
        <v>46201</v>
      </c>
      <c r="B4691" s="156" t="inlineStr">
        <is>
          <t>M025</t>
        </is>
      </c>
      <c r="C4691" s="156" t="inlineStr">
        <is>
          <t>HAL DEPO</t>
        </is>
      </c>
      <c r="D4691" s="156" t="inlineStr">
        <is>
          <t>HALİT BAŞDAŞ</t>
        </is>
      </c>
      <c r="E4691" s="156" t="n">
        <v>0</v>
      </c>
      <c r="F4691" s="156" t="n">
        <v>0</v>
      </c>
      <c r="G4691" s="156" t="n">
        <v>0</v>
      </c>
      <c r="H4691" s="156" t="n">
        <v>0</v>
      </c>
    </row>
    <row r="4692" ht="48" customHeight="1" s="113">
      <c r="A4692" s="158" t="n">
        <v>46201</v>
      </c>
      <c r="B4692" s="156" t="inlineStr">
        <is>
          <t>M026</t>
        </is>
      </c>
      <c r="C4692" s="156" t="inlineStr">
        <is>
          <t>HARMANDALI</t>
        </is>
      </c>
      <c r="D4692" s="156" t="inlineStr">
        <is>
          <t>DERYA YARDIMCI</t>
        </is>
      </c>
      <c r="E4692" s="156" t="n">
        <v>3285</v>
      </c>
      <c r="F4692" s="156" t="n">
        <v>1318542</v>
      </c>
      <c r="G4692" s="157" t="n">
        <v>401.38</v>
      </c>
      <c r="H4692" s="156" t="n">
        <v>3299</v>
      </c>
    </row>
    <row r="4693" ht="48" customHeight="1" s="113">
      <c r="A4693" s="158" t="n">
        <v>46201</v>
      </c>
      <c r="B4693" s="156" t="inlineStr">
        <is>
          <t>M027</t>
        </is>
      </c>
      <c r="C4693" s="156" t="inlineStr">
        <is>
          <t>HATAY</t>
        </is>
      </c>
      <c r="D4693" s="156" t="inlineStr">
        <is>
          <t>ERTAN TEKİ</t>
        </is>
      </c>
      <c r="E4693" s="156" t="n">
        <v>5838</v>
      </c>
      <c r="F4693" s="156" t="n">
        <v>2223747</v>
      </c>
      <c r="G4693" s="157" t="n">
        <v>380.91</v>
      </c>
      <c r="H4693" s="156" t="n">
        <v>5812</v>
      </c>
    </row>
    <row r="4694" ht="48" customHeight="1" s="113">
      <c r="A4694" s="158" t="n">
        <v>46201</v>
      </c>
      <c r="B4694" s="156" t="inlineStr">
        <is>
          <t>M028</t>
        </is>
      </c>
      <c r="C4694" s="156" t="inlineStr">
        <is>
          <t>KARŞIYAKA-1</t>
        </is>
      </c>
      <c r="D4694" s="156" t="inlineStr">
        <is>
          <t>DERYA YARDIMCI</t>
        </is>
      </c>
      <c r="E4694" s="156" t="n">
        <v>4533</v>
      </c>
      <c r="F4694" s="156" t="n">
        <v>1835506</v>
      </c>
      <c r="G4694" s="157" t="n">
        <v>404.92</v>
      </c>
      <c r="H4694" s="156" t="n">
        <v>4286</v>
      </c>
    </row>
    <row r="4695" ht="48" customHeight="1" s="113">
      <c r="A4695" s="158" t="n">
        <v>46201</v>
      </c>
      <c r="B4695" s="156" t="inlineStr">
        <is>
          <t>M029</t>
        </is>
      </c>
      <c r="C4695" s="156" t="inlineStr">
        <is>
          <t>KARŞIYAKA-2</t>
        </is>
      </c>
      <c r="D4695" s="156" t="inlineStr">
        <is>
          <t>DERYA YARDIMCI</t>
        </is>
      </c>
      <c r="E4695" s="156" t="n">
        <v>1208</v>
      </c>
      <c r="F4695" s="156" t="n">
        <v>320699</v>
      </c>
      <c r="G4695" s="157" t="n">
        <v>265.48</v>
      </c>
      <c r="H4695" s="156" t="n">
        <v>1217</v>
      </c>
    </row>
    <row r="4696" ht="48" customHeight="1" s="113">
      <c r="A4696" s="158" t="n">
        <v>46201</v>
      </c>
      <c r="B4696" s="156" t="inlineStr">
        <is>
          <t>M030</t>
        </is>
      </c>
      <c r="C4696" s="156" t="inlineStr">
        <is>
          <t>MANAVKUYU</t>
        </is>
      </c>
      <c r="D4696" s="156" t="inlineStr">
        <is>
          <t>DERYA YARDIMCI</t>
        </is>
      </c>
      <c r="E4696" s="156" t="n">
        <v>1885</v>
      </c>
      <c r="F4696" s="156" t="n">
        <v>444302</v>
      </c>
      <c r="G4696" s="157" t="n">
        <v>235.7</v>
      </c>
      <c r="H4696" s="156" t="n">
        <v>1843</v>
      </c>
    </row>
    <row r="4697" ht="48" customHeight="1" s="113">
      <c r="A4697" s="158" t="n">
        <v>46201</v>
      </c>
      <c r="B4697" s="156" t="inlineStr">
        <is>
          <t>M031</t>
        </is>
      </c>
      <c r="C4697" s="156" t="inlineStr">
        <is>
          <t>MENDERES</t>
        </is>
      </c>
      <c r="D4697" s="156" t="inlineStr">
        <is>
          <t>CÜNEYT ÇIKRIKÇI - AYŞE AVCU</t>
        </is>
      </c>
      <c r="E4697" s="156" t="n">
        <v>5196</v>
      </c>
      <c r="F4697" s="156" t="n">
        <v>1304883</v>
      </c>
      <c r="G4697" s="157" t="n">
        <v>251.13</v>
      </c>
      <c r="H4697" s="156" t="n">
        <v>5530</v>
      </c>
    </row>
    <row r="4698" ht="36" customHeight="1" s="113">
      <c r="A4698" s="158" t="n">
        <v>46201</v>
      </c>
      <c r="B4698" s="156" t="inlineStr">
        <is>
          <t>M032</t>
        </is>
      </c>
      <c r="C4698" s="156" t="inlineStr">
        <is>
          <t>MENDERES DEPO</t>
        </is>
      </c>
      <c r="D4698" s="156" t="inlineStr">
        <is>
          <t>AYHAN DAŞDEMİR</t>
        </is>
      </c>
      <c r="E4698" s="156" t="n">
        <v>0</v>
      </c>
      <c r="F4698" s="156" t="n">
        <v>0</v>
      </c>
      <c r="G4698" s="156" t="n">
        <v>0</v>
      </c>
      <c r="H4698" s="156" t="n">
        <v>0</v>
      </c>
    </row>
    <row r="4699" ht="24" customHeight="1" s="113">
      <c r="A4699" s="158" t="n">
        <v>46201</v>
      </c>
      <c r="B4699" s="156" t="inlineStr">
        <is>
          <t>M033</t>
        </is>
      </c>
      <c r="C4699" s="156" t="inlineStr">
        <is>
          <t>MERKEZ</t>
        </is>
      </c>
      <c r="D4699" s="156" t="inlineStr">
        <is>
          <t>GENEL MÜDÜR</t>
        </is>
      </c>
      <c r="E4699" s="156" t="n">
        <v>0</v>
      </c>
      <c r="F4699" s="156" t="n">
        <v>0</v>
      </c>
      <c r="G4699" s="156" t="n">
        <v>0</v>
      </c>
      <c r="H4699" s="156" t="n">
        <v>0</v>
      </c>
    </row>
    <row r="4700" ht="36" customHeight="1" s="113">
      <c r="A4700" s="158" t="n">
        <v>46201</v>
      </c>
      <c r="B4700" s="156" t="inlineStr">
        <is>
          <t>M034</t>
        </is>
      </c>
      <c r="C4700" s="156" t="inlineStr">
        <is>
          <t>NARLIDERE</t>
        </is>
      </c>
      <c r="D4700" s="156" t="inlineStr">
        <is>
          <t>ERTAN TEKİ</t>
        </is>
      </c>
      <c r="E4700" s="156" t="n">
        <v>4484</v>
      </c>
      <c r="F4700" s="156" t="n">
        <v>983733</v>
      </c>
      <c r="G4700" s="157" t="n">
        <v>219.39</v>
      </c>
      <c r="H4700" s="156" t="n">
        <v>4220</v>
      </c>
    </row>
    <row r="4701" ht="24" customHeight="1" s="113">
      <c r="A4701" s="158" t="n">
        <v>46201</v>
      </c>
      <c r="B4701" s="156" t="inlineStr">
        <is>
          <t>M035</t>
        </is>
      </c>
      <c r="C4701" s="156" t="inlineStr">
        <is>
          <t>OSMANGAZİ</t>
        </is>
      </c>
      <c r="D4701" s="156" t="inlineStr">
        <is>
          <t>DERYA YARDIMCI</t>
        </is>
      </c>
      <c r="E4701" s="156" t="n">
        <v>4757</v>
      </c>
      <c r="F4701" s="156" t="n">
        <v>1548611</v>
      </c>
      <c r="G4701" s="157" t="n">
        <v>325.54</v>
      </c>
      <c r="H4701" s="156" t="n">
        <v>4955</v>
      </c>
    </row>
    <row r="4702" ht="36" customHeight="1" s="113">
      <c r="A4702" s="158" t="n">
        <v>46201</v>
      </c>
      <c r="B4702" s="156" t="inlineStr">
        <is>
          <t>M036</t>
        </is>
      </c>
      <c r="C4702" s="156" t="inlineStr">
        <is>
          <t>POLİGON</t>
        </is>
      </c>
      <c r="D4702" s="156" t="inlineStr">
        <is>
          <t>ERTAN TEKİ</t>
        </is>
      </c>
      <c r="E4702" s="156" t="n">
        <v>2311</v>
      </c>
      <c r="F4702" s="156" t="n">
        <v>510831</v>
      </c>
      <c r="G4702" s="157" t="n">
        <v>221.04</v>
      </c>
      <c r="H4702" s="156" t="n">
        <v>2091</v>
      </c>
    </row>
    <row r="4703" ht="24" customHeight="1" s="113">
      <c r="A4703" s="158" t="n">
        <v>46201</v>
      </c>
      <c r="B4703" s="156" t="inlineStr">
        <is>
          <t>M037</t>
        </is>
      </c>
      <c r="C4703" s="156" t="inlineStr">
        <is>
          <t>SEFERİHİSAR</t>
        </is>
      </c>
      <c r="D4703" s="156" t="inlineStr">
        <is>
          <t>ERTAN TEKİ</t>
        </is>
      </c>
      <c r="E4703" s="156" t="n">
        <v>4361</v>
      </c>
      <c r="F4703" s="156" t="n">
        <v>1875856</v>
      </c>
      <c r="G4703" s="157" t="n">
        <v>430.14</v>
      </c>
      <c r="H4703" s="156" t="n">
        <v>4360</v>
      </c>
    </row>
    <row r="4704" ht="36" customHeight="1" s="113">
      <c r="A4704" s="158" t="n">
        <v>46201</v>
      </c>
      <c r="B4704" s="156" t="inlineStr">
        <is>
          <t>M038</t>
        </is>
      </c>
      <c r="C4704" s="156" t="inlineStr">
        <is>
          <t>TORBALI 1</t>
        </is>
      </c>
      <c r="D4704" s="156" t="inlineStr">
        <is>
          <t>CÜNEYT ÇIKRIKÇI - AYŞE AVCU</t>
        </is>
      </c>
      <c r="E4704" s="156" t="n">
        <v>2409</v>
      </c>
      <c r="F4704" s="156" t="n">
        <v>1295705</v>
      </c>
      <c r="G4704" s="157" t="n">
        <v>537.86</v>
      </c>
      <c r="H4704" s="156" t="n">
        <v>2430</v>
      </c>
    </row>
    <row r="4705" ht="36" customHeight="1" s="113">
      <c r="A4705" s="158" t="n">
        <v>46201</v>
      </c>
      <c r="B4705" s="156" t="inlineStr">
        <is>
          <t>M039</t>
        </is>
      </c>
      <c r="C4705" s="156" t="inlineStr">
        <is>
          <t>TORBALI 2</t>
        </is>
      </c>
      <c r="D4705" s="156" t="inlineStr">
        <is>
          <t>CÜNEYT ÇIKRIKÇI - AYŞE AVCU</t>
        </is>
      </c>
      <c r="E4705" s="156" t="n">
        <v>4144</v>
      </c>
      <c r="F4705" s="156" t="n">
        <v>1378985</v>
      </c>
      <c r="G4705" s="157" t="n">
        <v>332.77</v>
      </c>
      <c r="H4705" s="156" t="n">
        <v>3871</v>
      </c>
    </row>
    <row r="4706" ht="36" customHeight="1" s="113">
      <c r="A4706" s="158" t="n">
        <v>46201</v>
      </c>
      <c r="B4706" s="156" t="inlineStr">
        <is>
          <t>M040</t>
        </is>
      </c>
      <c r="C4706" s="156" t="inlineStr">
        <is>
          <t>TORBALI 3</t>
        </is>
      </c>
      <c r="D4706" s="156" t="inlineStr">
        <is>
          <t>CÜNEYT ÇIKRIKÇI - AYŞE AVCU</t>
        </is>
      </c>
      <c r="E4706" s="156" t="n">
        <v>2441</v>
      </c>
      <c r="F4706" s="156" t="n">
        <v>681627</v>
      </c>
      <c r="G4706" s="157" t="n">
        <v>279.24</v>
      </c>
      <c r="H4706" s="156" t="n">
        <v>2218</v>
      </c>
    </row>
    <row r="4707" ht="48" customHeight="1" s="113">
      <c r="A4707" s="158" t="n">
        <v>46201</v>
      </c>
      <c r="B4707" s="156" t="inlineStr">
        <is>
          <t>M041</t>
        </is>
      </c>
      <c r="C4707" s="156" t="inlineStr">
        <is>
          <t>TORBALI 4</t>
        </is>
      </c>
      <c r="D4707" s="156" t="inlineStr">
        <is>
          <t>CÜNEYT ÇIKRIKÇI - AYŞE AVCU</t>
        </is>
      </c>
      <c r="E4707" s="156" t="n">
        <v>3833</v>
      </c>
      <c r="F4707" s="156" t="n">
        <v>2157506</v>
      </c>
      <c r="G4707" s="157" t="n">
        <v>562.88</v>
      </c>
      <c r="H4707" s="156" t="n">
        <v>3678</v>
      </c>
    </row>
    <row r="4708" ht="36" customHeight="1" s="113">
      <c r="A4708" s="158" t="n">
        <v>46201</v>
      </c>
      <c r="B4708" s="156" t="inlineStr">
        <is>
          <t>M042</t>
        </is>
      </c>
      <c r="C4708" s="156" t="inlineStr">
        <is>
          <t>TORBALI 5</t>
        </is>
      </c>
      <c r="D4708" s="156" t="inlineStr">
        <is>
          <t>CÜNEYT ÇIKRIKÇI - AYŞE AVCU</t>
        </is>
      </c>
      <c r="E4708" s="156" t="n">
        <v>4470</v>
      </c>
      <c r="F4708" s="156" t="n">
        <v>1654311</v>
      </c>
      <c r="G4708" s="157" t="n">
        <v>370.09</v>
      </c>
      <c r="H4708" s="156" t="n">
        <v>4158</v>
      </c>
    </row>
    <row r="4709" ht="27.75" customHeight="1" s="113">
      <c r="A4709" s="158" t="n">
        <v>46201</v>
      </c>
      <c r="B4709" s="156" t="inlineStr">
        <is>
          <t>M043</t>
        </is>
      </c>
      <c r="C4709" s="156" t="inlineStr">
        <is>
          <t>YAPICIOĞLU</t>
        </is>
      </c>
      <c r="D4709" s="156" t="inlineStr">
        <is>
          <t>ERTAN TEKİ</t>
        </is>
      </c>
      <c r="E4709" s="156" t="n">
        <v>2148</v>
      </c>
      <c r="F4709" s="156" t="n">
        <v>901709</v>
      </c>
      <c r="G4709" s="157" t="n">
        <v>419.79</v>
      </c>
      <c r="H4709" s="156" t="n">
        <v>2056</v>
      </c>
    </row>
    <row r="4710" ht="24" customHeight="1" s="113">
      <c r="A4710" s="158" t="n">
        <v>46201</v>
      </c>
      <c r="B4710" s="156" t="inlineStr">
        <is>
          <t>M044</t>
        </is>
      </c>
      <c r="C4710" s="156" t="inlineStr">
        <is>
          <t>YEŞİLOVA</t>
        </is>
      </c>
      <c r="D4710" s="156" t="inlineStr">
        <is>
          <t>DERYA YARDIMCI</t>
        </is>
      </c>
      <c r="E4710" s="156" t="n">
        <v>1016</v>
      </c>
      <c r="F4710" s="156" t="n">
        <v>194140</v>
      </c>
      <c r="G4710" s="157" t="n">
        <v>191.08</v>
      </c>
      <c r="H4710" s="156" t="n">
        <v>926</v>
      </c>
    </row>
    <row r="4711" ht="36" customHeight="1" s="113">
      <c r="A4711" s="158" t="n">
        <v>46201</v>
      </c>
      <c r="B4711" s="156" t="inlineStr">
        <is>
          <t>M045</t>
        </is>
      </c>
      <c r="C4711" s="156" t="inlineStr">
        <is>
          <t>Z1  ET DEPO</t>
        </is>
      </c>
      <c r="D4711" s="156" t="inlineStr">
        <is>
          <t>FARUK MALKOÇ</t>
        </is>
      </c>
      <c r="E4711" s="156" t="n">
        <v>0</v>
      </c>
      <c r="F4711" s="156" t="n">
        <v>0</v>
      </c>
      <c r="G4711" s="156" t="n">
        <v>0</v>
      </c>
      <c r="H4711" s="156" t="n">
        <v>0</v>
      </c>
    </row>
    <row r="4712" ht="24" customHeight="1" s="113">
      <c r="A4712" s="158" t="n">
        <v>46201</v>
      </c>
      <c r="B4712" s="156" t="inlineStr">
        <is>
          <t>M046</t>
        </is>
      </c>
      <c r="C4712" s="156" t="inlineStr">
        <is>
          <t>ÇAMDİBİ</t>
        </is>
      </c>
      <c r="D4712" s="156" t="inlineStr">
        <is>
          <t>DERYA YARDIMCI</t>
        </is>
      </c>
      <c r="E4712" s="156" t="n">
        <v>3280</v>
      </c>
      <c r="F4712" s="156" t="n">
        <v>733079</v>
      </c>
      <c r="G4712" s="157" t="n">
        <v>223.5</v>
      </c>
      <c r="H4712" s="156" t="n">
        <v>3102</v>
      </c>
    </row>
    <row r="4713" ht="24" customHeight="1" s="113">
      <c r="A4713" s="158" t="n">
        <v>46201</v>
      </c>
      <c r="B4713" s="156" t="inlineStr">
        <is>
          <t>M047</t>
        </is>
      </c>
      <c r="C4713" s="156" t="inlineStr">
        <is>
          <t>ÇİFTLİK</t>
        </is>
      </c>
      <c r="D4713" s="156" t="inlineStr">
        <is>
          <t>CEBRAİL ÇİÇEK</t>
        </is>
      </c>
      <c r="E4713" s="156" t="n">
        <v>0</v>
      </c>
      <c r="F4713" s="156" t="n">
        <v>0</v>
      </c>
      <c r="G4713" s="156" t="n">
        <v>0</v>
      </c>
      <c r="H4713" s="156" t="n">
        <v>0</v>
      </c>
    </row>
    <row r="4714" ht="48" customHeight="1" s="113">
      <c r="A4714" s="158" t="n">
        <v>46201</v>
      </c>
      <c r="B4714" s="156" t="inlineStr">
        <is>
          <t>M048</t>
        </is>
      </c>
      <c r="C4714" s="156" t="inlineStr">
        <is>
          <t>ÇİĞLİ</t>
        </is>
      </c>
      <c r="D4714" s="156" t="inlineStr">
        <is>
          <t>DERYA YARDIMCI</t>
        </is>
      </c>
      <c r="E4714" s="156" t="n">
        <v>2901</v>
      </c>
      <c r="F4714" s="156" t="n">
        <v>642463</v>
      </c>
      <c r="G4714" s="157" t="n">
        <v>221.46</v>
      </c>
      <c r="H4714" s="156" t="n">
        <v>3061</v>
      </c>
    </row>
    <row r="4715" ht="48" customHeight="1" s="113">
      <c r="A4715" s="158" t="n">
        <v>46201</v>
      </c>
      <c r="B4715" s="156" t="inlineStr">
        <is>
          <t>M049</t>
        </is>
      </c>
      <c r="C4715" s="156" t="inlineStr">
        <is>
          <t>ÖZDERE</t>
        </is>
      </c>
      <c r="D4715" s="156" t="inlineStr">
        <is>
          <t>CÜNEYT ÇIKRIKÇI - AYŞE AVCU</t>
        </is>
      </c>
      <c r="E4715" s="156" t="n">
        <v>1334</v>
      </c>
      <c r="F4715" s="156" t="n">
        <v>464043</v>
      </c>
      <c r="G4715" s="157" t="n">
        <v>347.86</v>
      </c>
      <c r="H4715" s="156" t="n">
        <v>1311</v>
      </c>
    </row>
    <row r="4716" ht="48" customHeight="1" s="113">
      <c r="A4716" s="158" t="n">
        <v>46201</v>
      </c>
      <c r="B4716" s="156" t="inlineStr">
        <is>
          <t>M050</t>
        </is>
      </c>
      <c r="C4716" s="156" t="inlineStr">
        <is>
          <t>İZMİRSPOR</t>
        </is>
      </c>
      <c r="D4716" s="156" t="inlineStr">
        <is>
          <t>ERTAN TEKİ</t>
        </is>
      </c>
      <c r="E4716" s="156" t="n">
        <v>5054</v>
      </c>
      <c r="F4716" s="156" t="n">
        <v>2763071</v>
      </c>
      <c r="G4716" s="157" t="n">
        <v>546.71</v>
      </c>
      <c r="H4716" s="156" t="n">
        <v>5289</v>
      </c>
    </row>
    <row r="4717" ht="48" customHeight="1" s="113">
      <c r="A4717" s="158" t="n">
        <v>46201</v>
      </c>
      <c r="B4717" s="156" t="inlineStr">
        <is>
          <t>M051</t>
        </is>
      </c>
      <c r="C4717" s="156" t="inlineStr">
        <is>
          <t>ŞİRİNYER</t>
        </is>
      </c>
      <c r="D4717" s="156" t="inlineStr">
        <is>
          <t>ERTAN TEKİ</t>
        </is>
      </c>
      <c r="E4717" s="156" t="n">
        <v>1248</v>
      </c>
      <c r="F4717" s="156" t="n">
        <v>638807</v>
      </c>
      <c r="G4717" s="157" t="n">
        <v>511.86</v>
      </c>
      <c r="H4717" s="156" t="n">
        <v>1288</v>
      </c>
    </row>
    <row r="4718" ht="48" customHeight="1" s="113">
      <c r="A4718" s="158" t="n">
        <v>46201</v>
      </c>
      <c r="B4718" s="156" t="inlineStr">
        <is>
          <t>M052</t>
        </is>
      </c>
      <c r="C4718" s="156" t="inlineStr">
        <is>
          <t>ŞİRİNYER 2</t>
        </is>
      </c>
      <c r="D4718" s="156" t="inlineStr">
        <is>
          <t>DERYA YARDIMCI</t>
        </is>
      </c>
      <c r="E4718" s="156" t="n">
        <v>2751</v>
      </c>
      <c r="F4718" s="156" t="n">
        <v>1145884</v>
      </c>
      <c r="G4718" s="157" t="n">
        <v>416.53</v>
      </c>
      <c r="H4718" s="156" t="n">
        <v>2930</v>
      </c>
    </row>
    <row r="4719" ht="24" customHeight="1" s="113">
      <c r="A4719" s="158" t="n">
        <v>46201</v>
      </c>
      <c r="B4719" s="156" t="inlineStr">
        <is>
          <t>M057</t>
        </is>
      </c>
      <c r="C4719" s="156" t="inlineStr">
        <is>
          <t>BUCA2</t>
        </is>
      </c>
      <c r="D4719" s="156" t="inlineStr">
        <is>
          <t>ERTAN TEKİ</t>
        </is>
      </c>
      <c r="E4719" s="156" t="n">
        <v>0</v>
      </c>
      <c r="F4719" s="156" t="n">
        <v>0</v>
      </c>
      <c r="G4719" s="156" t="n">
        <v>0</v>
      </c>
      <c r="H4719" s="156" t="n">
        <v>0</v>
      </c>
    </row>
    <row r="4720" ht="36" customHeight="1" s="113">
      <c r="A4720" s="158" t="n">
        <v>46202</v>
      </c>
      <c r="B4720" s="156" t="inlineStr">
        <is>
          <t>M001</t>
        </is>
      </c>
      <c r="C4720" s="156" t="inlineStr">
        <is>
          <t>AKEVLER</t>
        </is>
      </c>
      <c r="D4720" s="156" t="inlineStr">
        <is>
          <t>ERTAN TEKİ</t>
        </is>
      </c>
      <c r="E4720" s="156" t="n">
        <v>1085</v>
      </c>
      <c r="F4720" s="156" t="n">
        <v>382207</v>
      </c>
      <c r="G4720" s="157" t="n">
        <v>352.26</v>
      </c>
      <c r="H4720" s="156" t="n">
        <v>1166</v>
      </c>
    </row>
    <row r="4721" ht="24" customHeight="1" s="113">
      <c r="A4721" s="158" t="n">
        <v>46202</v>
      </c>
      <c r="B4721" s="156" t="inlineStr">
        <is>
          <t>M002</t>
        </is>
      </c>
      <c r="C4721" s="156" t="inlineStr">
        <is>
          <t>AYDIN EFELER</t>
        </is>
      </c>
      <c r="D4721" s="156" t="inlineStr">
        <is>
          <t>CÜNEYT ÇIKRIKÇI - AYŞE AVCU</t>
        </is>
      </c>
      <c r="E4721" s="156" t="n">
        <v>2626</v>
      </c>
      <c r="F4721" s="156" t="n">
        <v>849201</v>
      </c>
      <c r="G4721" s="157" t="n">
        <v>323.38</v>
      </c>
      <c r="H4721" s="156" t="n">
        <v>2378</v>
      </c>
    </row>
    <row r="4722" ht="36" customHeight="1" s="113">
      <c r="A4722" s="158" t="n">
        <v>46202</v>
      </c>
      <c r="B4722" s="156" t="inlineStr">
        <is>
          <t>M003</t>
        </is>
      </c>
      <c r="C4722" s="156" t="inlineStr">
        <is>
          <t>AYDIN EFELER-2</t>
        </is>
      </c>
      <c r="D4722" s="156" t="inlineStr">
        <is>
          <t>CÜNEYT ÇIKRIKÇI - AYŞE AVCU</t>
        </is>
      </c>
      <c r="E4722" s="156" t="n">
        <v>1523</v>
      </c>
      <c r="F4722" s="156" t="n">
        <v>570074</v>
      </c>
      <c r="G4722" s="157" t="n">
        <v>374.31</v>
      </c>
      <c r="H4722" s="156" t="n">
        <v>1613</v>
      </c>
    </row>
    <row r="4723" ht="24" customHeight="1" s="113">
      <c r="A4723" s="158" t="n">
        <v>46202</v>
      </c>
      <c r="B4723" s="156" t="inlineStr">
        <is>
          <t>M004</t>
        </is>
      </c>
      <c r="C4723" s="156" t="inlineStr">
        <is>
          <t>AYDIN FATİH</t>
        </is>
      </c>
      <c r="D4723" s="156" t="inlineStr">
        <is>
          <t>CÜNEYT ÇIKRIKÇI - AYŞE AVCU</t>
        </is>
      </c>
      <c r="E4723" s="156" t="n">
        <v>1021</v>
      </c>
      <c r="F4723" s="156" t="n">
        <v>395584</v>
      </c>
      <c r="G4723" s="157" t="n">
        <v>387.45</v>
      </c>
      <c r="H4723" s="156" t="n">
        <v>932</v>
      </c>
    </row>
    <row r="4724" ht="36" customHeight="1" s="113">
      <c r="A4724" s="158" t="n">
        <v>46202</v>
      </c>
      <c r="B4724" s="156" t="inlineStr">
        <is>
          <t>M005</t>
        </is>
      </c>
      <c r="C4724" s="156" t="inlineStr">
        <is>
          <t>AYDIN FATİH-2</t>
        </is>
      </c>
      <c r="D4724" s="156" t="inlineStr">
        <is>
          <t>CÜNEYT ÇIKRIKÇI - AYŞE AVCU</t>
        </is>
      </c>
      <c r="E4724" s="156" t="n">
        <v>1290</v>
      </c>
      <c r="F4724" s="156" t="n">
        <v>623117</v>
      </c>
      <c r="G4724" s="157" t="n">
        <v>483.04</v>
      </c>
      <c r="H4724" s="156" t="n">
        <v>1380</v>
      </c>
    </row>
    <row r="4725" ht="48" customHeight="1" s="113">
      <c r="A4725" s="158" t="n">
        <v>46202</v>
      </c>
      <c r="B4725" s="156" t="inlineStr">
        <is>
          <t>M006</t>
        </is>
      </c>
      <c r="C4725" s="156" t="inlineStr">
        <is>
          <t>AYDIN GİRNE</t>
        </is>
      </c>
      <c r="D4725" s="156" t="inlineStr">
        <is>
          <t>CÜNEYT ÇIKRIKÇI - AYŞE AVCU</t>
        </is>
      </c>
      <c r="E4725" s="156" t="n">
        <v>1289</v>
      </c>
      <c r="F4725" s="156" t="n">
        <v>310224</v>
      </c>
      <c r="G4725" s="157" t="n">
        <v>240.67</v>
      </c>
      <c r="H4725" s="156" t="n">
        <v>1295</v>
      </c>
    </row>
    <row r="4726" ht="24" customHeight="1" s="113">
      <c r="A4726" s="158" t="n">
        <v>46202</v>
      </c>
      <c r="B4726" s="156" t="inlineStr">
        <is>
          <t>M007</t>
        </is>
      </c>
      <c r="C4726" s="156" t="inlineStr">
        <is>
          <t>AYDIN MİMARSİNAN</t>
        </is>
      </c>
      <c r="D4726" s="156" t="inlineStr">
        <is>
          <t>CÜNEYT ÇIKRIKÇI - AYŞE AVCU</t>
        </is>
      </c>
      <c r="E4726" s="156" t="n">
        <v>4030</v>
      </c>
      <c r="F4726" s="156" t="n">
        <v>835355</v>
      </c>
      <c r="G4726" s="157" t="n">
        <v>207.28</v>
      </c>
      <c r="H4726" s="156" t="n">
        <v>4023</v>
      </c>
    </row>
    <row r="4727" ht="24" customHeight="1" s="113">
      <c r="A4727" s="158" t="n">
        <v>46202</v>
      </c>
      <c r="B4727" s="156" t="inlineStr">
        <is>
          <t>M008</t>
        </is>
      </c>
      <c r="C4727" s="156" t="inlineStr">
        <is>
          <t>AYRANCILAR</t>
        </is>
      </c>
      <c r="D4727" s="156" t="inlineStr">
        <is>
          <t>CÜNEYT ÇIKRIKÇI - AYŞE AVCU</t>
        </is>
      </c>
      <c r="E4727" s="156" t="n">
        <v>3009</v>
      </c>
      <c r="F4727" s="156" t="n">
        <v>808450</v>
      </c>
      <c r="G4727" s="157" t="n">
        <v>268.68</v>
      </c>
      <c r="H4727" s="156" t="n">
        <v>2941</v>
      </c>
    </row>
    <row r="4728" ht="36" customHeight="1" s="113">
      <c r="A4728" s="158" t="n">
        <v>46202</v>
      </c>
      <c r="B4728" s="156" t="inlineStr">
        <is>
          <t>M009</t>
        </is>
      </c>
      <c r="C4728" s="156" t="inlineStr">
        <is>
          <t>BALÇOVA</t>
        </is>
      </c>
      <c r="D4728" s="156" t="inlineStr">
        <is>
          <t>ERTAN TEKİ</t>
        </is>
      </c>
      <c r="E4728" s="156" t="n">
        <v>2771</v>
      </c>
      <c r="F4728" s="156" t="n">
        <v>542346</v>
      </c>
      <c r="G4728" s="157" t="n">
        <v>195.72</v>
      </c>
      <c r="H4728" s="156" t="n">
        <v>2645</v>
      </c>
    </row>
    <row r="4729" ht="36" customHeight="1" s="113">
      <c r="A4729" s="158" t="n">
        <v>46202</v>
      </c>
      <c r="B4729" s="156" t="inlineStr">
        <is>
          <t>M010</t>
        </is>
      </c>
      <c r="C4729" s="156" t="inlineStr">
        <is>
          <t>BAYRAKLI</t>
        </is>
      </c>
      <c r="D4729" s="156" t="inlineStr">
        <is>
          <t>DERYA YARDIMCI</t>
        </is>
      </c>
      <c r="E4729" s="156" t="n">
        <v>2670</v>
      </c>
      <c r="F4729" s="156" t="n">
        <v>754407</v>
      </c>
      <c r="G4729" s="157" t="n">
        <v>282.55</v>
      </c>
      <c r="H4729" s="156" t="n">
        <v>2505</v>
      </c>
    </row>
    <row r="4730" ht="24" customHeight="1" s="113">
      <c r="A4730" s="158" t="n">
        <v>46202</v>
      </c>
      <c r="B4730" s="156" t="inlineStr">
        <is>
          <t>M011</t>
        </is>
      </c>
      <c r="C4730" s="156" t="inlineStr">
        <is>
          <t>BOZYAKA</t>
        </is>
      </c>
      <c r="D4730" s="156" t="inlineStr">
        <is>
          <t>ERTAN TEKİ</t>
        </is>
      </c>
      <c r="E4730" s="156" t="n">
        <v>2030</v>
      </c>
      <c r="F4730" s="156" t="n">
        <v>898776</v>
      </c>
      <c r="G4730" s="157" t="n">
        <v>442.75</v>
      </c>
      <c r="H4730" s="156" t="n">
        <v>2072</v>
      </c>
    </row>
    <row r="4731" ht="24" customHeight="1" s="113">
      <c r="A4731" s="158" t="n">
        <v>46202</v>
      </c>
      <c r="B4731" s="156" t="inlineStr">
        <is>
          <t>M012</t>
        </is>
      </c>
      <c r="C4731" s="156" t="inlineStr">
        <is>
          <t xml:space="preserve">BUCA </t>
        </is>
      </c>
      <c r="D4731" s="156" t="inlineStr">
        <is>
          <t>DERYA YARDIMCI</t>
        </is>
      </c>
      <c r="E4731" s="156" t="n">
        <v>1316</v>
      </c>
      <c r="F4731" s="156" t="n">
        <v>513121</v>
      </c>
      <c r="G4731" s="157" t="n">
        <v>389.91</v>
      </c>
      <c r="H4731" s="156" t="n">
        <v>1352</v>
      </c>
    </row>
    <row r="4732" ht="24" customHeight="1" s="113">
      <c r="A4732" s="158" t="n">
        <v>46202</v>
      </c>
      <c r="B4732" s="156" t="inlineStr">
        <is>
          <t>M013</t>
        </is>
      </c>
      <c r="C4732" s="156" t="inlineStr">
        <is>
          <t>DEDEBAŞI</t>
        </is>
      </c>
      <c r="D4732" s="156" t="inlineStr">
        <is>
          <t>DERYA YARDIMCI</t>
        </is>
      </c>
      <c r="E4732" s="156" t="n">
        <v>3099</v>
      </c>
      <c r="F4732" s="156" t="n">
        <v>1484266</v>
      </c>
      <c r="G4732" s="157" t="n">
        <v>478.95</v>
      </c>
      <c r="H4732" s="156" t="n">
        <v>3114</v>
      </c>
    </row>
    <row r="4733" ht="27.75" customHeight="1" s="113">
      <c r="A4733" s="158" t="n">
        <v>46202</v>
      </c>
      <c r="B4733" s="156" t="inlineStr">
        <is>
          <t>M014</t>
        </is>
      </c>
      <c r="C4733" s="156" t="inlineStr">
        <is>
          <t>ESKİİZMİR</t>
        </is>
      </c>
      <c r="D4733" s="156" t="inlineStr">
        <is>
          <t>ERTAN TEKİ</t>
        </is>
      </c>
      <c r="E4733" s="156" t="n">
        <v>1858</v>
      </c>
      <c r="F4733" s="156" t="n">
        <v>717122</v>
      </c>
      <c r="G4733" s="157" t="n">
        <v>385.96</v>
      </c>
      <c r="H4733" s="156" t="n">
        <v>1804</v>
      </c>
    </row>
    <row r="4734" ht="24" customHeight="1" s="113">
      <c r="A4734" s="158" t="n">
        <v>46202</v>
      </c>
      <c r="B4734" s="156" t="inlineStr">
        <is>
          <t>M015</t>
        </is>
      </c>
      <c r="C4734" s="156" t="inlineStr">
        <is>
          <t>GAZİEMİR-1</t>
        </is>
      </c>
      <c r="D4734" s="156" t="inlineStr">
        <is>
          <t>ALİ ÇELİK</t>
        </is>
      </c>
      <c r="E4734" s="156" t="n">
        <v>2436</v>
      </c>
      <c r="F4734" s="156" t="n">
        <v>1022016</v>
      </c>
      <c r="G4734" s="157" t="n">
        <v>419.55</v>
      </c>
      <c r="H4734" s="156" t="n">
        <v>2355</v>
      </c>
    </row>
    <row r="4735" ht="48" customHeight="1" s="113">
      <c r="A4735" s="158" t="n">
        <v>46202</v>
      </c>
      <c r="B4735" s="156" t="inlineStr">
        <is>
          <t>M016</t>
        </is>
      </c>
      <c r="C4735" s="156" t="inlineStr">
        <is>
          <t>GAZİEMİR-2</t>
        </is>
      </c>
      <c r="D4735" s="156" t="inlineStr">
        <is>
          <t>ALİ ÇELİK</t>
        </is>
      </c>
      <c r="E4735" s="156" t="n">
        <v>2599</v>
      </c>
      <c r="F4735" s="156" t="n">
        <v>885984</v>
      </c>
      <c r="G4735" s="157" t="n">
        <v>340.89</v>
      </c>
      <c r="H4735" s="156" t="n">
        <v>2618</v>
      </c>
    </row>
    <row r="4736" ht="48" customHeight="1" s="113">
      <c r="A4736" s="158" t="n">
        <v>46202</v>
      </c>
      <c r="B4736" s="156" t="inlineStr">
        <is>
          <t>M017</t>
        </is>
      </c>
      <c r="C4736" s="156" t="inlineStr">
        <is>
          <t>GAZİEMİR-3</t>
        </is>
      </c>
      <c r="D4736" s="156" t="inlineStr">
        <is>
          <t>ALİ ÇELİK</t>
        </is>
      </c>
      <c r="E4736" s="156" t="n">
        <v>1796</v>
      </c>
      <c r="F4736" s="156" t="n">
        <v>560004</v>
      </c>
      <c r="G4736" s="157" t="n">
        <v>311.81</v>
      </c>
      <c r="H4736" s="156" t="n">
        <v>1618</v>
      </c>
    </row>
    <row r="4737" ht="48" customHeight="1" s="113">
      <c r="A4737" s="158" t="n">
        <v>46202</v>
      </c>
      <c r="B4737" s="156" t="inlineStr">
        <is>
          <t>M018</t>
        </is>
      </c>
      <c r="C4737" s="156" t="inlineStr">
        <is>
          <t>GAZİEMİR-4</t>
        </is>
      </c>
      <c r="D4737" s="156" t="inlineStr">
        <is>
          <t>ALİ ÇELİK</t>
        </is>
      </c>
      <c r="E4737" s="156" t="n">
        <v>1884</v>
      </c>
      <c r="F4737" s="156" t="n">
        <v>696276</v>
      </c>
      <c r="G4737" s="157" t="n">
        <v>369.57</v>
      </c>
      <c r="H4737" s="156" t="n">
        <v>1742</v>
      </c>
    </row>
    <row r="4738" ht="48" customHeight="1" s="113">
      <c r="A4738" s="158" t="n">
        <v>46202</v>
      </c>
      <c r="B4738" s="156" t="inlineStr">
        <is>
          <t>M019</t>
        </is>
      </c>
      <c r="C4738" s="156" t="inlineStr">
        <is>
          <t>GAZİEMİR-5</t>
        </is>
      </c>
      <c r="D4738" s="156" t="inlineStr">
        <is>
          <t>ALİ ÇELİK</t>
        </is>
      </c>
      <c r="E4738" s="156" t="n">
        <v>2261</v>
      </c>
      <c r="F4738" s="156" t="n">
        <v>519287</v>
      </c>
      <c r="G4738" s="157" t="n">
        <v>229.67</v>
      </c>
      <c r="H4738" s="156" t="n">
        <v>2194</v>
      </c>
    </row>
    <row r="4739" ht="48" customHeight="1" s="113">
      <c r="A4739" s="158" t="n">
        <v>46202</v>
      </c>
      <c r="B4739" s="156" t="inlineStr">
        <is>
          <t>M020</t>
        </is>
      </c>
      <c r="C4739" s="156" t="inlineStr">
        <is>
          <t>GAZİEMİR-6</t>
        </is>
      </c>
      <c r="D4739" s="156" t="inlineStr">
        <is>
          <t>ALİ ÇELİK</t>
        </is>
      </c>
      <c r="E4739" s="156" t="n">
        <v>749</v>
      </c>
      <c r="F4739" s="156" t="n">
        <v>310120</v>
      </c>
      <c r="G4739" s="157" t="n">
        <v>414.05</v>
      </c>
      <c r="H4739" s="156" t="n">
        <v>792</v>
      </c>
    </row>
    <row r="4740" ht="48" customHeight="1" s="113">
      <c r="A4740" s="158" t="n">
        <v>46202</v>
      </c>
      <c r="B4740" s="156" t="inlineStr">
        <is>
          <t>M021</t>
        </is>
      </c>
      <c r="C4740" s="156" t="inlineStr">
        <is>
          <t>GAZİEMİR-7</t>
        </is>
      </c>
      <c r="D4740" s="156" t="inlineStr">
        <is>
          <t>ALİ ÇELİK</t>
        </is>
      </c>
      <c r="E4740" s="156" t="n">
        <v>3399</v>
      </c>
      <c r="F4740" s="156" t="n">
        <v>932344</v>
      </c>
      <c r="G4740" s="157" t="n">
        <v>274.3</v>
      </c>
      <c r="H4740" s="156" t="n">
        <v>3196</v>
      </c>
    </row>
    <row r="4741" ht="48" customHeight="1" s="113">
      <c r="A4741" s="158" t="n">
        <v>46202</v>
      </c>
      <c r="B4741" s="156" t="inlineStr">
        <is>
          <t>M022</t>
        </is>
      </c>
      <c r="C4741" s="156" t="inlineStr">
        <is>
          <t>GEDİZ</t>
        </is>
      </c>
      <c r="D4741" s="156" t="inlineStr">
        <is>
          <t>DERYA YARDIMCI</t>
        </is>
      </c>
      <c r="E4741" s="156" t="n">
        <v>1038</v>
      </c>
      <c r="F4741" s="156" t="n">
        <v>407566</v>
      </c>
      <c r="G4741" s="157" t="n">
        <v>392.65</v>
      </c>
      <c r="H4741" s="156" t="n">
        <v>973</v>
      </c>
    </row>
    <row r="4742" ht="24" customHeight="1" s="113">
      <c r="A4742" s="158" t="n">
        <v>46202</v>
      </c>
      <c r="B4742" s="156" t="inlineStr">
        <is>
          <t>M023</t>
        </is>
      </c>
      <c r="C4742" s="156" t="inlineStr">
        <is>
          <t>GÖZTEPE</t>
        </is>
      </c>
      <c r="D4742" s="156" t="inlineStr">
        <is>
          <t>ERTAN TEKİ</t>
        </is>
      </c>
      <c r="E4742" s="156" t="n">
        <v>3636</v>
      </c>
      <c r="F4742" s="156" t="n">
        <v>1222364</v>
      </c>
      <c r="G4742" s="157" t="n">
        <v>336.18</v>
      </c>
      <c r="H4742" s="156" t="n">
        <v>3745</v>
      </c>
    </row>
    <row r="4743" ht="36" customHeight="1" s="113">
      <c r="A4743" s="158" t="n">
        <v>46202</v>
      </c>
      <c r="B4743" s="156" t="inlineStr">
        <is>
          <t>M024</t>
        </is>
      </c>
      <c r="C4743" s="156" t="inlineStr">
        <is>
          <t>GÜMÜŞPALA</t>
        </is>
      </c>
      <c r="D4743" s="156" t="inlineStr">
        <is>
          <t>DERYA YARDIMCI</t>
        </is>
      </c>
      <c r="E4743" s="156" t="n">
        <v>3439</v>
      </c>
      <c r="F4743" s="156" t="n">
        <v>1590927</v>
      </c>
      <c r="G4743" s="157" t="n">
        <v>462.61</v>
      </c>
      <c r="H4743" s="156" t="n">
        <v>3455</v>
      </c>
    </row>
    <row r="4744" ht="24" customHeight="1" s="113">
      <c r="A4744" s="158" t="n">
        <v>46202</v>
      </c>
      <c r="B4744" s="156" t="inlineStr">
        <is>
          <t>M025</t>
        </is>
      </c>
      <c r="C4744" s="156" t="inlineStr">
        <is>
          <t>HAL DEPO</t>
        </is>
      </c>
      <c r="D4744" s="156" t="inlineStr">
        <is>
          <t>HALİT BAŞDAŞ</t>
        </is>
      </c>
      <c r="E4744" s="156" t="n">
        <v>0</v>
      </c>
      <c r="F4744" s="156" t="n">
        <v>0</v>
      </c>
      <c r="G4744" s="156" t="n">
        <v>0</v>
      </c>
      <c r="H4744" s="156" t="n">
        <v>0</v>
      </c>
    </row>
    <row r="4745" ht="36" customHeight="1" s="113">
      <c r="A4745" s="158" t="n">
        <v>46202</v>
      </c>
      <c r="B4745" s="156" t="inlineStr">
        <is>
          <t>M026</t>
        </is>
      </c>
      <c r="C4745" s="156" t="inlineStr">
        <is>
          <t>HARMANDALI</t>
        </is>
      </c>
      <c r="D4745" s="156" t="inlineStr">
        <is>
          <t>DERYA YARDIMCI</t>
        </is>
      </c>
      <c r="E4745" s="156" t="n">
        <v>2989</v>
      </c>
      <c r="F4745" s="156" t="n">
        <v>1047160</v>
      </c>
      <c r="G4745" s="157" t="n">
        <v>350.34</v>
      </c>
      <c r="H4745" s="156" t="n">
        <v>2834</v>
      </c>
    </row>
    <row r="4746" ht="36" customHeight="1" s="113">
      <c r="A4746" s="158" t="n">
        <v>46202</v>
      </c>
      <c r="B4746" s="156" t="inlineStr">
        <is>
          <t>M027</t>
        </is>
      </c>
      <c r="C4746" s="156" t="inlineStr">
        <is>
          <t>HATAY</t>
        </is>
      </c>
      <c r="D4746" s="156" t="inlineStr">
        <is>
          <t>ERTAN TEKİ</t>
        </is>
      </c>
      <c r="E4746" s="156" t="n">
        <v>4347</v>
      </c>
      <c r="F4746" s="156" t="n">
        <v>1591901</v>
      </c>
      <c r="G4746" s="157" t="n">
        <v>366.21</v>
      </c>
      <c r="H4746" s="156" t="n">
        <v>3961</v>
      </c>
    </row>
    <row r="4747" ht="24" customHeight="1" s="113">
      <c r="A4747" s="158" t="n">
        <v>46202</v>
      </c>
      <c r="B4747" s="156" t="inlineStr">
        <is>
          <t>M028</t>
        </is>
      </c>
      <c r="C4747" s="156" t="inlineStr">
        <is>
          <t>KARŞIYAKA-1</t>
        </is>
      </c>
      <c r="D4747" s="156" t="inlineStr">
        <is>
          <t>DERYA YARDIMCI</t>
        </is>
      </c>
      <c r="E4747" s="156" t="n">
        <v>2624</v>
      </c>
      <c r="F4747" s="156" t="n">
        <v>1026817</v>
      </c>
      <c r="G4747" s="157" t="n">
        <v>391.32</v>
      </c>
      <c r="H4747" s="156" t="n">
        <v>2416</v>
      </c>
    </row>
    <row r="4748" ht="48" customHeight="1" s="113">
      <c r="A4748" s="158" t="n">
        <v>46202</v>
      </c>
      <c r="B4748" s="156" t="inlineStr">
        <is>
          <t>M029</t>
        </is>
      </c>
      <c r="C4748" s="156" t="inlineStr">
        <is>
          <t>KARŞIYAKA-2</t>
        </is>
      </c>
      <c r="D4748" s="156" t="inlineStr">
        <is>
          <t>DERYA YARDIMCI</t>
        </is>
      </c>
      <c r="E4748" s="156" t="n">
        <v>938</v>
      </c>
      <c r="F4748" s="156" t="n">
        <v>229414</v>
      </c>
      <c r="G4748" s="157" t="n">
        <v>244.58</v>
      </c>
      <c r="H4748" s="156" t="n">
        <v>892</v>
      </c>
    </row>
    <row r="4749" ht="48" customHeight="1" s="113">
      <c r="A4749" s="158" t="n">
        <v>46202</v>
      </c>
      <c r="B4749" s="156" t="inlineStr">
        <is>
          <t>M030</t>
        </is>
      </c>
      <c r="C4749" s="156" t="inlineStr">
        <is>
          <t>MANAVKUYU</t>
        </is>
      </c>
      <c r="D4749" s="156" t="inlineStr">
        <is>
          <t>DERYA YARDIMCI</t>
        </is>
      </c>
      <c r="E4749" s="156" t="n">
        <v>1511</v>
      </c>
      <c r="F4749" s="156" t="n">
        <v>381105</v>
      </c>
      <c r="G4749" s="157" t="n">
        <v>252.22</v>
      </c>
      <c r="H4749" s="156" t="n">
        <v>1540</v>
      </c>
    </row>
    <row r="4750" ht="48" customHeight="1" s="113">
      <c r="A4750" s="158" t="n">
        <v>46202</v>
      </c>
      <c r="B4750" s="156" t="inlineStr">
        <is>
          <t>M031</t>
        </is>
      </c>
      <c r="C4750" s="156" t="inlineStr">
        <is>
          <t>MENDERES</t>
        </is>
      </c>
      <c r="D4750" s="156" t="inlineStr">
        <is>
          <t>CÜNEYT ÇIKRIKÇI - AYŞE AVCU</t>
        </is>
      </c>
      <c r="E4750" s="156" t="n">
        <v>2947</v>
      </c>
      <c r="F4750" s="156" t="n">
        <v>761706</v>
      </c>
      <c r="G4750" s="157" t="n">
        <v>258.47</v>
      </c>
      <c r="H4750" s="156" t="n">
        <v>2761</v>
      </c>
    </row>
    <row r="4751" ht="48" customHeight="1" s="113">
      <c r="A4751" s="158" t="n">
        <v>46202</v>
      </c>
      <c r="B4751" s="156" t="inlineStr">
        <is>
          <t>M032</t>
        </is>
      </c>
      <c r="C4751" s="156" t="inlineStr">
        <is>
          <t>MENDERES DEPO</t>
        </is>
      </c>
      <c r="D4751" s="156" t="inlineStr">
        <is>
          <t>AYHAN DAŞDEMİR</t>
        </is>
      </c>
      <c r="E4751" s="156" t="n">
        <v>0</v>
      </c>
      <c r="F4751" s="156" t="n">
        <v>0</v>
      </c>
      <c r="G4751" s="156" t="n">
        <v>0</v>
      </c>
      <c r="H4751" s="156" t="n">
        <v>0</v>
      </c>
    </row>
    <row r="4752" ht="48" customHeight="1" s="113">
      <c r="A4752" s="158" t="n">
        <v>46202</v>
      </c>
      <c r="B4752" s="156" t="inlineStr">
        <is>
          <t>M033</t>
        </is>
      </c>
      <c r="C4752" s="156" t="inlineStr">
        <is>
          <t>MERKEZ</t>
        </is>
      </c>
      <c r="D4752" s="156" t="inlineStr">
        <is>
          <t>GENEL MÜDÜR</t>
        </is>
      </c>
      <c r="E4752" s="156" t="n">
        <v>0</v>
      </c>
      <c r="F4752" s="156" t="n">
        <v>0</v>
      </c>
      <c r="G4752" s="156" t="n">
        <v>0</v>
      </c>
      <c r="H4752" s="156" t="n">
        <v>0</v>
      </c>
    </row>
    <row r="4753" ht="48" customHeight="1" s="113">
      <c r="A4753" s="158" t="n">
        <v>46202</v>
      </c>
      <c r="B4753" s="156" t="inlineStr">
        <is>
          <t>M034</t>
        </is>
      </c>
      <c r="C4753" s="156" t="inlineStr">
        <is>
          <t>NARLIDERE</t>
        </is>
      </c>
      <c r="D4753" s="156" t="inlineStr">
        <is>
          <t>ERTAN TEKİ</t>
        </is>
      </c>
      <c r="E4753" s="156" t="n">
        <v>2947</v>
      </c>
      <c r="F4753" s="156" t="n">
        <v>688650</v>
      </c>
      <c r="G4753" s="157" t="n">
        <v>233.68</v>
      </c>
      <c r="H4753" s="156" t="n">
        <v>3012</v>
      </c>
    </row>
    <row r="4754" ht="48" customHeight="1" s="113">
      <c r="A4754" s="158" t="n">
        <v>46202</v>
      </c>
      <c r="B4754" s="156" t="inlineStr">
        <is>
          <t>M035</t>
        </is>
      </c>
      <c r="C4754" s="156" t="inlineStr">
        <is>
          <t>OSMANGAZİ</t>
        </is>
      </c>
      <c r="D4754" s="156" t="inlineStr">
        <is>
          <t>DERYA YARDIMCI</t>
        </is>
      </c>
      <c r="E4754" s="156" t="n">
        <v>4577</v>
      </c>
      <c r="F4754" s="156" t="n">
        <v>1623630</v>
      </c>
      <c r="G4754" s="157" t="n">
        <v>354.74</v>
      </c>
      <c r="H4754" s="156" t="n">
        <v>4518</v>
      </c>
    </row>
    <row r="4755" ht="36" customHeight="1" s="113">
      <c r="A4755" s="158" t="n">
        <v>46202</v>
      </c>
      <c r="B4755" s="156" t="inlineStr">
        <is>
          <t>M036</t>
        </is>
      </c>
      <c r="C4755" s="156" t="inlineStr">
        <is>
          <t>POLİGON</t>
        </is>
      </c>
      <c r="D4755" s="156" t="inlineStr">
        <is>
          <t>ERTAN TEKİ</t>
        </is>
      </c>
      <c r="E4755" s="156" t="n">
        <v>1756</v>
      </c>
      <c r="F4755" s="156" t="n">
        <v>449198</v>
      </c>
      <c r="G4755" s="157" t="n">
        <v>255.81</v>
      </c>
      <c r="H4755" s="156" t="n">
        <v>1816</v>
      </c>
    </row>
    <row r="4756" ht="24" customHeight="1" s="113">
      <c r="A4756" s="158" t="n">
        <v>46202</v>
      </c>
      <c r="B4756" s="156" t="inlineStr">
        <is>
          <t>M037</t>
        </is>
      </c>
      <c r="C4756" s="156" t="inlineStr">
        <is>
          <t>SEFERİHİSAR</t>
        </is>
      </c>
      <c r="D4756" s="156" t="inlineStr">
        <is>
          <t>ERTAN TEKİ</t>
        </is>
      </c>
      <c r="E4756" s="156" t="n">
        <v>3670</v>
      </c>
      <c r="F4756" s="156" t="n">
        <v>1342419</v>
      </c>
      <c r="G4756" s="157" t="n">
        <v>365.78</v>
      </c>
      <c r="H4756" s="156" t="n">
        <v>3540</v>
      </c>
    </row>
    <row r="4757" ht="36" customHeight="1" s="113">
      <c r="A4757" s="158" t="n">
        <v>46202</v>
      </c>
      <c r="B4757" s="156" t="inlineStr">
        <is>
          <t>M038</t>
        </is>
      </c>
      <c r="C4757" s="156" t="inlineStr">
        <is>
          <t>TORBALI 1</t>
        </is>
      </c>
      <c r="D4757" s="156" t="inlineStr">
        <is>
          <t>CÜNEYT ÇIKRIKÇI - AYŞE AVCU</t>
        </is>
      </c>
      <c r="E4757" s="156" t="n">
        <v>2058</v>
      </c>
      <c r="F4757" s="156" t="n">
        <v>907795</v>
      </c>
      <c r="G4757" s="157" t="n">
        <v>441.11</v>
      </c>
      <c r="H4757" s="156" t="n">
        <v>1926</v>
      </c>
    </row>
    <row r="4758" ht="24" customHeight="1" s="113">
      <c r="A4758" s="158" t="n">
        <v>46202</v>
      </c>
      <c r="B4758" s="156" t="inlineStr">
        <is>
          <t>M039</t>
        </is>
      </c>
      <c r="C4758" s="156" t="inlineStr">
        <is>
          <t>TORBALI 2</t>
        </is>
      </c>
      <c r="D4758" s="156" t="inlineStr">
        <is>
          <t>CÜNEYT ÇIKRIKÇI - AYŞE AVCU</t>
        </is>
      </c>
      <c r="E4758" s="156" t="n">
        <v>3053</v>
      </c>
      <c r="F4758" s="156" t="n">
        <v>996087</v>
      </c>
      <c r="G4758" s="157" t="n">
        <v>326.26</v>
      </c>
      <c r="H4758" s="156" t="n">
        <v>3175</v>
      </c>
    </row>
    <row r="4759" ht="36" customHeight="1" s="113">
      <c r="A4759" s="158" t="n">
        <v>46202</v>
      </c>
      <c r="B4759" s="156" t="inlineStr">
        <is>
          <t>M040</t>
        </is>
      </c>
      <c r="C4759" s="156" t="inlineStr">
        <is>
          <t>TORBALI 3</t>
        </is>
      </c>
      <c r="D4759" s="156" t="inlineStr">
        <is>
          <t>CÜNEYT ÇIKRIKÇI - AYŞE AVCU</t>
        </is>
      </c>
      <c r="E4759" s="156" t="n">
        <v>2177</v>
      </c>
      <c r="F4759" s="156" t="n">
        <v>664877</v>
      </c>
      <c r="G4759" s="157" t="n">
        <v>305.41</v>
      </c>
      <c r="H4759" s="156" t="n">
        <v>2021</v>
      </c>
    </row>
    <row r="4760" ht="24" customHeight="1" s="113">
      <c r="A4760" s="158" t="n">
        <v>46202</v>
      </c>
      <c r="B4760" s="156" t="inlineStr">
        <is>
          <t>M041</t>
        </is>
      </c>
      <c r="C4760" s="156" t="inlineStr">
        <is>
          <t>TORBALI 4</t>
        </is>
      </c>
      <c r="D4760" s="156" t="inlineStr">
        <is>
          <t>CÜNEYT ÇIKRIKÇI - AYŞE AVCU</t>
        </is>
      </c>
      <c r="E4760" s="156" t="n">
        <v>3345</v>
      </c>
      <c r="F4760" s="156" t="n">
        <v>1795786</v>
      </c>
      <c r="G4760" s="157" t="n">
        <v>536.86</v>
      </c>
      <c r="H4760" s="156" t="n">
        <v>3128</v>
      </c>
    </row>
    <row r="4761" ht="36" customHeight="1" s="113">
      <c r="A4761" s="158" t="n">
        <v>46202</v>
      </c>
      <c r="B4761" s="156" t="inlineStr">
        <is>
          <t>M042</t>
        </is>
      </c>
      <c r="C4761" s="156" t="inlineStr">
        <is>
          <t>TORBALI 5</t>
        </is>
      </c>
      <c r="D4761" s="156" t="inlineStr">
        <is>
          <t>CÜNEYT ÇIKRIKÇI - AYŞE AVCU</t>
        </is>
      </c>
      <c r="E4761" s="156" t="n">
        <v>5089</v>
      </c>
      <c r="F4761" s="156" t="n">
        <v>1568288</v>
      </c>
      <c r="G4761" s="157" t="n">
        <v>308.17</v>
      </c>
      <c r="H4761" s="156" t="n">
        <v>5231</v>
      </c>
    </row>
    <row r="4762" ht="36" customHeight="1" s="113">
      <c r="A4762" s="158" t="n">
        <v>46202</v>
      </c>
      <c r="B4762" s="156" t="inlineStr">
        <is>
          <t>M043</t>
        </is>
      </c>
      <c r="C4762" s="156" t="inlineStr">
        <is>
          <t>YAPICIOĞLU</t>
        </is>
      </c>
      <c r="D4762" s="156" t="inlineStr">
        <is>
          <t>ERTAN TEKİ</t>
        </is>
      </c>
      <c r="E4762" s="156" t="n">
        <v>1350</v>
      </c>
      <c r="F4762" s="156" t="n">
        <v>567603</v>
      </c>
      <c r="G4762" s="157" t="n">
        <v>420.45</v>
      </c>
      <c r="H4762" s="156" t="n">
        <v>1331</v>
      </c>
    </row>
    <row r="4763" ht="36" customHeight="1" s="113">
      <c r="A4763" s="158" t="n">
        <v>46202</v>
      </c>
      <c r="B4763" s="156" t="inlineStr">
        <is>
          <t>M044</t>
        </is>
      </c>
      <c r="C4763" s="156" t="inlineStr">
        <is>
          <t>YEŞİLOVA</t>
        </is>
      </c>
      <c r="D4763" s="156" t="inlineStr">
        <is>
          <t>DERYA YARDIMCI</t>
        </is>
      </c>
      <c r="E4763" s="156" t="n">
        <v>819</v>
      </c>
      <c r="F4763" s="156" t="n">
        <v>193929</v>
      </c>
      <c r="G4763" s="157" t="n">
        <v>236.79</v>
      </c>
      <c r="H4763" s="156" t="n">
        <v>882</v>
      </c>
    </row>
    <row r="4764" ht="48" customHeight="1" s="113">
      <c r="A4764" s="158" t="n">
        <v>46202</v>
      </c>
      <c r="B4764" s="156" t="inlineStr">
        <is>
          <t>M045</t>
        </is>
      </c>
      <c r="C4764" s="156" t="inlineStr">
        <is>
          <t>Z1  ET DEPO</t>
        </is>
      </c>
      <c r="D4764" s="156" t="inlineStr">
        <is>
          <t>FARUK MALKOÇ</t>
        </is>
      </c>
      <c r="E4764" s="156" t="n">
        <v>0</v>
      </c>
      <c r="F4764" s="156" t="n">
        <v>0</v>
      </c>
      <c r="G4764" s="156" t="n">
        <v>0</v>
      </c>
      <c r="H4764" s="156" t="n">
        <v>0</v>
      </c>
    </row>
    <row r="4765" ht="36" customHeight="1" s="113">
      <c r="A4765" s="158" t="n">
        <v>46202</v>
      </c>
      <c r="B4765" s="156" t="inlineStr">
        <is>
          <t>M046</t>
        </is>
      </c>
      <c r="C4765" s="156" t="inlineStr">
        <is>
          <t>ÇAMDİBİ</t>
        </is>
      </c>
      <c r="D4765" s="156" t="inlineStr">
        <is>
          <t>DERYA YARDIMCI</t>
        </is>
      </c>
      <c r="E4765" s="156" t="n">
        <v>3391</v>
      </c>
      <c r="F4765" s="156" t="n">
        <v>776245</v>
      </c>
      <c r="G4765" s="157" t="n">
        <v>228.91</v>
      </c>
      <c r="H4765" s="156" t="n">
        <v>3469</v>
      </c>
    </row>
    <row r="4766" ht="27.75" customHeight="1" s="113">
      <c r="A4766" s="158" t="n">
        <v>46202</v>
      </c>
      <c r="B4766" s="156" t="inlineStr">
        <is>
          <t>M047</t>
        </is>
      </c>
      <c r="C4766" s="156" t="inlineStr">
        <is>
          <t>ÇİFTLİK</t>
        </is>
      </c>
      <c r="D4766" s="156" t="inlineStr">
        <is>
          <t>CEBRAİL ÇİÇEK</t>
        </is>
      </c>
      <c r="E4766" s="156" t="n">
        <v>0</v>
      </c>
      <c r="F4766" s="156" t="n">
        <v>0</v>
      </c>
      <c r="G4766" s="156" t="n">
        <v>0</v>
      </c>
      <c r="H4766" s="156" t="n">
        <v>0</v>
      </c>
    </row>
    <row r="4767" ht="24" customHeight="1" s="113">
      <c r="A4767" s="158" t="n">
        <v>46202</v>
      </c>
      <c r="B4767" s="156" t="inlineStr">
        <is>
          <t>M048</t>
        </is>
      </c>
      <c r="C4767" s="156" t="inlineStr">
        <is>
          <t>ÇİĞLİ</t>
        </is>
      </c>
      <c r="D4767" s="156" t="inlineStr">
        <is>
          <t>DERYA YARDIMCI</t>
        </is>
      </c>
      <c r="E4767" s="156" t="n">
        <v>3181</v>
      </c>
      <c r="F4767" s="156" t="n">
        <v>651244</v>
      </c>
      <c r="G4767" s="157" t="n">
        <v>204.73</v>
      </c>
      <c r="H4767" s="156" t="n">
        <v>2975</v>
      </c>
    </row>
    <row r="4768" ht="36" customHeight="1" s="113">
      <c r="A4768" s="158" t="n">
        <v>46202</v>
      </c>
      <c r="B4768" s="156" t="inlineStr">
        <is>
          <t>M049</t>
        </is>
      </c>
      <c r="C4768" s="156" t="inlineStr">
        <is>
          <t>ÖZDERE</t>
        </is>
      </c>
      <c r="D4768" s="156" t="inlineStr">
        <is>
          <t>CÜNEYT ÇIKRIKÇI - AYŞE AVCU</t>
        </is>
      </c>
      <c r="E4768" s="156" t="n">
        <v>850</v>
      </c>
      <c r="F4768" s="156" t="n">
        <v>252346</v>
      </c>
      <c r="G4768" s="157" t="n">
        <v>296.88</v>
      </c>
      <c r="H4768" s="156" t="n">
        <v>889</v>
      </c>
    </row>
    <row r="4769" ht="24" customHeight="1" s="113">
      <c r="A4769" s="158" t="n">
        <v>46202</v>
      </c>
      <c r="B4769" s="156" t="inlineStr">
        <is>
          <t>M050</t>
        </is>
      </c>
      <c r="C4769" s="156" t="inlineStr">
        <is>
          <t>İZMİRSPOR</t>
        </is>
      </c>
      <c r="D4769" s="156" t="inlineStr">
        <is>
          <t>ERTAN TEKİ</t>
        </is>
      </c>
      <c r="E4769" s="156" t="n">
        <v>3976</v>
      </c>
      <c r="F4769" s="156" t="n">
        <v>1938947</v>
      </c>
      <c r="G4769" s="157" t="n">
        <v>487.66</v>
      </c>
      <c r="H4769" s="156" t="n">
        <v>3916</v>
      </c>
    </row>
    <row r="4770" ht="24" customHeight="1" s="113">
      <c r="A4770" s="158" t="n">
        <v>46202</v>
      </c>
      <c r="B4770" s="156" t="inlineStr">
        <is>
          <t>M051</t>
        </is>
      </c>
      <c r="C4770" s="156" t="inlineStr">
        <is>
          <t>ŞİRİNYER</t>
        </is>
      </c>
      <c r="D4770" s="156" t="inlineStr">
        <is>
          <t>ERTAN TEKİ</t>
        </is>
      </c>
      <c r="E4770" s="156" t="n">
        <v>795</v>
      </c>
      <c r="F4770" s="156" t="n">
        <v>437545</v>
      </c>
      <c r="G4770" s="157" t="n">
        <v>550.37</v>
      </c>
      <c r="H4770" s="156" t="n">
        <v>724</v>
      </c>
    </row>
    <row r="4771" ht="48" customHeight="1" s="113">
      <c r="A4771" s="158" t="n">
        <v>46202</v>
      </c>
      <c r="B4771" s="156" t="inlineStr">
        <is>
          <t>M052</t>
        </is>
      </c>
      <c r="C4771" s="156" t="inlineStr">
        <is>
          <t>ŞİRİNYER 2</t>
        </is>
      </c>
      <c r="D4771" s="156" t="inlineStr">
        <is>
          <t>DERYA YARDIMCI</t>
        </is>
      </c>
      <c r="E4771" s="156" t="n">
        <v>2118</v>
      </c>
      <c r="F4771" s="156" t="n">
        <v>1076551</v>
      </c>
      <c r="G4771" s="157" t="n">
        <v>508.29</v>
      </c>
      <c r="H4771" s="156" t="n">
        <v>2074</v>
      </c>
    </row>
    <row r="4772" ht="48" customHeight="1" s="113">
      <c r="A4772" s="158" t="n">
        <v>46202</v>
      </c>
      <c r="B4772" s="156" t="inlineStr">
        <is>
          <t>M057</t>
        </is>
      </c>
      <c r="C4772" s="156" t="inlineStr">
        <is>
          <t>BUCA2</t>
        </is>
      </c>
      <c r="D4772" s="156" t="inlineStr">
        <is>
          <t>ERTAN TEKİ</t>
        </is>
      </c>
      <c r="E4772" s="156" t="n">
        <v>0</v>
      </c>
      <c r="F4772" s="156" t="n">
        <v>0</v>
      </c>
      <c r="G4772" s="156" t="n">
        <v>0</v>
      </c>
      <c r="H4772" s="156" t="n">
        <v>0</v>
      </c>
    </row>
    <row r="4773" ht="48" customHeight="1" s="113"/>
    <row r="4774" ht="48" customHeight="1" s="113"/>
    <row r="4775" ht="48" customHeight="1" s="113"/>
    <row r="4776" ht="24" customHeight="1" s="113"/>
    <row r="4777" ht="36" customHeight="1" s="113"/>
    <row r="4778" ht="24" customHeight="1" s="113"/>
    <row r="4779" ht="36" customHeight="1" s="113"/>
    <row r="4780" ht="24" customHeight="1" s="113"/>
    <row r="4781" ht="36" customHeight="1" s="113"/>
    <row r="4782" ht="48" customHeight="1" s="113"/>
    <row r="4783" ht="24" customHeight="1" s="113"/>
    <row r="4784" ht="24" customHeight="1" s="113"/>
    <row r="4785" ht="36" customHeight="1" s="113"/>
    <row r="4786" ht="36" customHeight="1" s="113"/>
    <row r="4787" ht="24" customHeight="1" s="113"/>
    <row r="4788" ht="24" customHeight="1" s="113"/>
    <row r="4789" ht="24" customHeight="1" s="113"/>
    <row r="4791" ht="24" customHeight="1" s="113"/>
    <row r="4792" ht="48" customHeight="1" s="113"/>
    <row r="4793" ht="48" customHeight="1" s="113"/>
    <row r="4794" ht="48" customHeight="1" s="113"/>
    <row r="4795" ht="48" customHeight="1" s="113"/>
    <row r="4796" ht="48" customHeight="1" s="113"/>
    <row r="4797" ht="48" customHeight="1" s="113"/>
    <row r="4798" ht="48" customHeight="1" s="113"/>
    <row r="4799" ht="24" customHeight="1" s="113"/>
    <row r="4800" ht="36" customHeight="1" s="113"/>
    <row r="4801" ht="24" customHeight="1" s="113"/>
    <row r="4802" ht="36" customHeight="1" s="113"/>
    <row r="4803" ht="36" customHeight="1" s="113"/>
    <row r="4804" ht="24" customHeight="1" s="113"/>
    <row r="4805" ht="48" customHeight="1" s="113"/>
    <row r="4806" ht="48" customHeight="1" s="113"/>
    <row r="4807" ht="48" customHeight="1" s="113"/>
    <row r="4808" ht="48" customHeight="1" s="113"/>
    <row r="4809" ht="48" customHeight="1" s="113"/>
    <row r="4810" ht="48" customHeight="1" s="113"/>
    <row r="4811" ht="48" customHeight="1" s="113"/>
    <row r="4812" ht="36" customHeight="1" s="113"/>
    <row r="4813" ht="24" customHeight="1" s="113"/>
    <row r="4814" ht="36" customHeight="1" s="113"/>
    <row r="4815" ht="24" customHeight="1" s="113"/>
    <row r="4816" ht="36" customHeight="1" s="113"/>
    <row r="4817" ht="24" customHeight="1" s="113"/>
    <row r="4818" ht="36" customHeight="1" s="113"/>
    <row r="4819" ht="36" customHeight="1" s="113"/>
    <row r="4820" ht="36" customHeight="1" s="113"/>
    <row r="4821" ht="48" customHeight="1" s="113"/>
    <row r="4822" ht="36" customHeight="1" s="113"/>
    <row r="4824" ht="24" customHeight="1" s="113"/>
    <row r="4825" ht="36" customHeight="1" s="113"/>
    <row r="4826" ht="24" customHeight="1" s="113"/>
    <row r="4827" ht="24" customHeight="1" s="113"/>
    <row r="4828" ht="48" customHeight="1" s="113"/>
    <row r="4829" ht="48" customHeight="1" s="113"/>
    <row r="4830" ht="48" customHeight="1" s="113"/>
    <row r="4831" ht="48" customHeight="1" s="113"/>
    <row r="4832" ht="48" customHeight="1" s="113"/>
    <row r="4833" ht="24" customHeight="1" s="113"/>
    <row r="4834" ht="36" customHeight="1" s="113"/>
    <row r="4835" ht="24" customHeight="1" s="113"/>
    <row r="4836" ht="36" customHeight="1" s="113"/>
    <row r="4837" ht="24" customHeight="1" s="113"/>
    <row r="4838" ht="36" customHeight="1" s="113"/>
    <row r="4839" ht="48" customHeight="1" s="113"/>
    <row r="4840" ht="24" customHeight="1" s="113"/>
    <row r="4841" ht="24" customHeight="1" s="113"/>
    <row r="4842" ht="36" customHeight="1" s="113"/>
    <row r="4843" ht="36" customHeight="1" s="113"/>
    <row r="4844" ht="24" customHeight="1" s="113"/>
    <row r="4845" ht="24" customHeight="1" s="113"/>
    <row r="4846" ht="24" customHeight="1" s="113"/>
    <row r="4848" ht="24" customHeight="1" s="113"/>
    <row r="4849" ht="48" customHeight="1" s="113"/>
    <row r="4850" ht="48" customHeight="1" s="113"/>
    <row r="4851" ht="48" customHeight="1" s="113"/>
    <row r="4852" ht="48" customHeight="1" s="113"/>
    <row r="4853" ht="48" customHeight="1" s="113"/>
    <row r="4854" ht="48" customHeight="1" s="113"/>
    <row r="4855" ht="48" customHeight="1" s="113"/>
    <row r="4856" ht="24" customHeight="1" s="113"/>
    <row r="4857" ht="36" customHeight="1" s="113"/>
    <row r="4858" ht="24" customHeight="1" s="113"/>
    <row r="4859" ht="36" customHeight="1" s="113"/>
    <row r="4860" ht="36" customHeight="1" s="113"/>
    <row r="4861" ht="24" customHeight="1" s="113"/>
    <row r="4862" ht="48" customHeight="1" s="113"/>
    <row r="4863" ht="48" customHeight="1" s="113"/>
    <row r="4864" ht="48" customHeight="1" s="113"/>
    <row r="4865" ht="48" customHeight="1" s="113"/>
    <row r="4866" ht="48" customHeight="1" s="113"/>
    <row r="4867" ht="48" customHeight="1" s="113"/>
    <row r="4868" ht="48" customHeight="1" s="113"/>
    <row r="4869" ht="36" customHeight="1" s="113"/>
    <row r="4870" ht="24" customHeight="1" s="113"/>
    <row r="4871" ht="36" customHeight="1" s="113"/>
    <row r="4872" ht="24" customHeight="1" s="113"/>
    <row r="4873" ht="36" customHeight="1" s="113"/>
    <row r="4874" ht="24" customHeight="1" s="113"/>
    <row r="4875" ht="36" customHeight="1" s="113"/>
    <row r="4876" ht="36" customHeight="1" s="113"/>
    <row r="4877" ht="36" customHeight="1" s="113"/>
    <row r="4878" ht="48" customHeight="1" s="113"/>
    <row r="4879" ht="36" customHeight="1" s="113"/>
    <row r="4881" ht="24" customHeight="1" s="113"/>
    <row r="4882" ht="36" customHeight="1" s="113"/>
    <row r="4883" ht="24" customHeight="1" s="113"/>
    <row r="4884" ht="24" customHeight="1" s="113"/>
    <row r="4885" ht="48" customHeight="1" s="113"/>
    <row r="4886" ht="48" customHeight="1" s="113"/>
    <row r="4887" ht="48" customHeight="1" s="113"/>
    <row r="4888" ht="48" customHeight="1" s="113"/>
    <row r="4889" ht="48" customHeight="1" s="113"/>
    <row r="4890" ht="24" customHeight="1" s="113"/>
    <row r="4891" ht="36" customHeight="1" s="113"/>
    <row r="4892" ht="24" customHeight="1" s="113"/>
    <row r="4893" ht="36" customHeight="1" s="113"/>
    <row r="4894" ht="24" customHeight="1" s="113"/>
    <row r="4895" ht="36" customHeight="1" s="113"/>
    <row r="4896" ht="48" customHeight="1" s="113"/>
    <row r="4897" ht="24" customHeight="1" s="113"/>
    <row r="4898" ht="24" customHeight="1" s="113"/>
    <row r="4899" ht="36" customHeight="1" s="113"/>
    <row r="4900" ht="36" customHeight="1" s="113"/>
    <row r="4901" ht="24" customHeight="1" s="113"/>
    <row r="4902" ht="24" customHeight="1" s="113"/>
    <row r="4903" ht="24" customHeight="1" s="113"/>
    <row r="4905" ht="24" customHeight="1" s="113"/>
    <row r="4906" ht="48" customHeight="1" s="113"/>
    <row r="4907" ht="48" customHeight="1" s="113"/>
    <row r="4908" ht="48" customHeight="1" s="113"/>
    <row r="4909" ht="48" customHeight="1" s="113"/>
    <row r="4910" ht="48" customHeight="1" s="113"/>
    <row r="4911" ht="48" customHeight="1" s="113"/>
    <row r="4912" ht="48" customHeight="1" s="113"/>
    <row r="4913" ht="24" customHeight="1" s="113"/>
    <row r="4914" ht="36" customHeight="1" s="113"/>
    <row r="4915" ht="24" customHeight="1" s="113"/>
    <row r="4916" ht="36" customHeight="1" s="113"/>
    <row r="4917" ht="36" customHeight="1" s="113"/>
    <row r="4918" ht="24" customHeight="1" s="113"/>
    <row r="4919" ht="48" customHeight="1" s="113"/>
    <row r="4920" ht="48" customHeight="1" s="113"/>
    <row r="4921" ht="48" customHeight="1" s="113"/>
    <row r="4922" ht="48" customHeight="1" s="113"/>
    <row r="4923" ht="48" customHeight="1" s="113"/>
    <row r="4924" ht="48" customHeight="1" s="113"/>
    <row r="4925" ht="48" customHeight="1" s="113"/>
    <row r="4926" ht="36" customHeight="1" s="113"/>
    <row r="4927" ht="24" customHeight="1" s="113"/>
    <row r="4928" ht="36" customHeight="1" s="113"/>
    <row r="4929" ht="24" customHeight="1" s="113"/>
    <row r="4930" ht="36" customHeight="1" s="113"/>
    <row r="4931" ht="24" customHeight="1" s="113"/>
    <row r="4932" ht="36" customHeight="1" s="113"/>
    <row r="4933" ht="36" customHeight="1" s="113"/>
    <row r="4934" ht="36" customHeight="1" s="113"/>
    <row r="4935" ht="48" customHeight="1" s="113"/>
    <row r="4936" ht="36" customHeight="1" s="113"/>
    <row r="4938" ht="24" customHeight="1" s="113"/>
    <row r="4939" ht="36" customHeight="1" s="113"/>
    <row r="4940" ht="24" customHeight="1" s="113"/>
    <row r="4941" ht="24" customHeight="1" s="113"/>
    <row r="4942" ht="48" customHeight="1" s="113"/>
    <row r="4943" ht="48" customHeight="1" s="113"/>
    <row r="4944" ht="48" customHeight="1" s="113"/>
    <row r="4945" ht="48" customHeight="1" s="113"/>
    <row r="4946" ht="48" customHeight="1" s="113"/>
    <row r="4947" ht="24" customHeight="1" s="113"/>
    <row r="4948" ht="36" customHeight="1" s="113"/>
    <row r="4949" ht="24" customHeight="1" s="113"/>
    <row r="4950" ht="36" customHeight="1" s="113"/>
    <row r="4951" ht="24" customHeight="1" s="113"/>
    <row r="4952" ht="36" customHeight="1" s="113"/>
    <row r="4953" ht="48" customHeight="1" s="113"/>
    <row r="4954" ht="24" customHeight="1" s="113"/>
    <row r="4955" ht="24" customHeight="1" s="113"/>
    <row r="4956" ht="36" customHeight="1" s="113"/>
    <row r="4957" ht="36" customHeight="1" s="113"/>
    <row r="4958" ht="24" customHeight="1" s="113"/>
    <row r="4959" ht="24" customHeight="1" s="113"/>
    <row r="4960" ht="24" customHeight="1" s="113"/>
    <row r="4962" ht="24" customHeight="1" s="113"/>
    <row r="4963" ht="48" customHeight="1" s="113"/>
    <row r="4964" ht="48" customHeight="1" s="113"/>
    <row r="4965" ht="48" customHeight="1" s="113"/>
    <row r="4966" ht="48" customHeight="1" s="113"/>
    <row r="4967" ht="48" customHeight="1" s="113"/>
    <row r="4968" ht="48" customHeight="1" s="113"/>
    <row r="4969" ht="48" customHeight="1" s="113"/>
    <row r="4970" ht="24" customHeight="1" s="113"/>
    <row r="4971" ht="36" customHeight="1" s="113"/>
    <row r="4972" ht="24" customHeight="1" s="113"/>
    <row r="4973" ht="36" customHeight="1" s="113"/>
    <row r="4974" ht="36" customHeight="1" s="113"/>
    <row r="4975" ht="24" customHeight="1" s="113"/>
    <row r="4976" ht="48" customHeight="1" s="113"/>
    <row r="4977" ht="48" customHeight="1" s="113"/>
    <row r="4978" ht="48" customHeight="1" s="113"/>
    <row r="4979" ht="48" customHeight="1" s="113"/>
    <row r="4980" ht="48" customHeight="1" s="113"/>
    <row r="4981" ht="48" customHeight="1" s="113"/>
    <row r="4982" ht="48" customHeight="1" s="113"/>
    <row r="4983" ht="36" customHeight="1" s="113"/>
    <row r="4984" ht="24" customHeight="1" s="113"/>
    <row r="4985" ht="36" customHeight="1" s="113"/>
    <row r="4986" ht="24" customHeight="1" s="113"/>
    <row r="4987" ht="36" customHeight="1" s="113"/>
    <row r="4988" ht="24" customHeight="1" s="113"/>
    <row r="4989" ht="36" customHeight="1" s="113"/>
    <row r="4990" ht="36" customHeight="1" s="113"/>
    <row r="4991" ht="36" customHeight="1" s="113"/>
    <row r="4992" ht="48" customHeight="1" s="113"/>
    <row r="4993" ht="36" customHeight="1" s="113"/>
    <row r="4995" ht="24" customHeight="1" s="113"/>
    <row r="4996" ht="36" customHeight="1" s="113"/>
    <row r="4997" ht="24" customHeight="1" s="113"/>
    <row r="4998" ht="24" customHeight="1" s="113"/>
    <row r="4999" ht="48" customHeight="1" s="113"/>
    <row r="5000" ht="48" customHeight="1" s="113"/>
    <row r="5001" ht="48" customHeight="1" s="113"/>
    <row r="5002" ht="48" customHeight="1" s="113"/>
    <row r="5003" ht="48" customHeight="1" s="113"/>
    <row r="5004" ht="24" customHeight="1" s="113"/>
    <row r="5005" ht="36" customHeight="1" s="113"/>
    <row r="5006" ht="24" customHeight="1" s="113"/>
    <row r="5007" ht="36" customHeight="1" s="113"/>
    <row r="5008" ht="24" customHeight="1" s="113"/>
    <row r="5009" ht="36" customHeight="1" s="113"/>
    <row r="5010" ht="48" customHeight="1" s="113"/>
    <row r="5011" ht="24" customHeight="1" s="113"/>
    <row r="5012" ht="24" customHeight="1" s="113"/>
    <row r="5013" ht="36" customHeight="1" s="113"/>
    <row r="5014" ht="36" customHeight="1" s="113"/>
    <row r="5015" ht="24" customHeight="1" s="113"/>
    <row r="5016" ht="24" customHeight="1" s="113"/>
    <row r="5017" ht="24" customHeight="1" s="113"/>
    <row r="5019" ht="24" customHeight="1" s="113"/>
    <row r="5020" ht="48" customHeight="1" s="113"/>
    <row r="5021" ht="48" customHeight="1" s="113"/>
    <row r="5022" ht="48" customHeight="1" s="113"/>
    <row r="5023" ht="48" customHeight="1" s="113"/>
    <row r="5024" ht="48" customHeight="1" s="113"/>
    <row r="5025" ht="48" customHeight="1" s="113"/>
    <row r="5026" ht="48" customHeight="1" s="113"/>
    <row r="5027" ht="24" customHeight="1" s="113"/>
    <row r="5028" ht="36" customHeight="1" s="113"/>
    <row r="5029" ht="24" customHeight="1" s="113"/>
    <row r="5030" ht="36" customHeight="1" s="113"/>
    <row r="5031" ht="36" customHeight="1" s="113"/>
    <row r="5032" ht="24" customHeight="1" s="113"/>
    <row r="5033" ht="48" customHeight="1" s="113"/>
    <row r="5034" ht="48" customHeight="1" s="113"/>
    <row r="5035" ht="48" customHeight="1" s="113"/>
    <row r="5036" ht="48" customHeight="1" s="113"/>
    <row r="5037" ht="48" customHeight="1" s="113"/>
    <row r="5038" ht="48" customHeight="1" s="113"/>
    <row r="5039" ht="48" customHeight="1" s="113"/>
    <row r="5040" ht="36" customHeight="1" s="113"/>
    <row r="5041" ht="24" customHeight="1" s="113"/>
    <row r="5042" ht="36" customHeight="1" s="113"/>
    <row r="5043" ht="24" customHeight="1" s="113"/>
    <row r="5044" ht="36" customHeight="1" s="113"/>
    <row r="5045" ht="24" customHeight="1" s="113"/>
    <row r="5046" ht="36" customHeight="1" s="113"/>
    <row r="5047" ht="36" customHeight="1" s="113"/>
    <row r="5048" ht="36" customHeight="1" s="113"/>
    <row r="5049" ht="48" customHeight="1" s="113"/>
    <row r="5050" ht="36" customHeight="1" s="113"/>
    <row r="5052" ht="24" customHeight="1" s="113"/>
    <row r="5053" ht="36" customHeight="1" s="113"/>
    <row r="5054" ht="24" customHeight="1" s="113"/>
    <row r="5055" ht="24" customHeight="1" s="113"/>
    <row r="5056" ht="48" customHeight="1" s="113"/>
    <row r="5057" ht="48" customHeight="1" s="113"/>
    <row r="5058" ht="48" customHeight="1" s="113"/>
    <row r="5059" ht="48" customHeight="1" s="113"/>
    <row r="5060" ht="48" customHeight="1" s="113"/>
    <row r="5061" ht="24" customHeight="1" s="113"/>
    <row r="5062" ht="36" customHeight="1" s="113"/>
    <row r="5063" ht="24" customHeight="1" s="113"/>
    <row r="5064" ht="36" customHeight="1" s="113"/>
    <row r="5065" ht="24" customHeight="1" s="113"/>
    <row r="5066" ht="36" customHeight="1" s="113"/>
    <row r="5067" ht="48" customHeight="1" s="113"/>
    <row r="5068" ht="24" customHeight="1" s="113"/>
    <row r="5069" ht="24" customHeight="1" s="113"/>
    <row r="5070" ht="36" customHeight="1" s="113"/>
    <row r="5071" ht="36" customHeight="1" s="113"/>
    <row r="5072" ht="24" customHeight="1" s="113"/>
    <row r="5073" ht="24" customHeight="1" s="113"/>
    <row r="5074" ht="24" customHeight="1" s="113"/>
    <row r="5076" ht="24" customHeight="1" s="113"/>
    <row r="5077" ht="48" customHeight="1" s="113"/>
    <row r="5078" ht="48" customHeight="1" s="113"/>
    <row r="5079" ht="48" customHeight="1" s="113"/>
    <row r="5080" ht="48" customHeight="1" s="113"/>
    <row r="5081" ht="48" customHeight="1" s="113"/>
    <row r="5082" ht="48" customHeight="1" s="113"/>
    <row r="5083" ht="48" customHeight="1" s="113"/>
    <row r="5084" ht="24" customHeight="1" s="113"/>
    <row r="5085" ht="36" customHeight="1" s="113"/>
    <row r="5086" ht="24" customHeight="1" s="113"/>
    <row r="5087" ht="36" customHeight="1" s="113"/>
    <row r="5088" ht="36" customHeight="1" s="113"/>
    <row r="5089" ht="24" customHeight="1" s="113"/>
    <row r="5090" ht="48" customHeight="1" s="113"/>
    <row r="5091" ht="48" customHeight="1" s="113"/>
    <row r="5092" ht="48" customHeight="1" s="113"/>
    <row r="5093" ht="48" customHeight="1" s="113"/>
    <row r="5094" ht="48" customHeight="1" s="113"/>
    <row r="5095" ht="48" customHeight="1" s="113"/>
    <row r="5096" ht="48" customHeight="1" s="113"/>
    <row r="5097" ht="36" customHeight="1" s="113"/>
    <row r="5098" ht="24" customHeight="1" s="113"/>
    <row r="5099" ht="36" customHeight="1" s="113"/>
    <row r="5100" ht="24" customHeight="1" s="113"/>
    <row r="5101" ht="36" customHeight="1" s="113"/>
    <row r="5102" ht="24" customHeight="1" s="113"/>
    <row r="5103" ht="36" customHeight="1" s="113"/>
    <row r="5104" ht="36" customHeight="1" s="113"/>
    <row r="5105" ht="36" customHeight="1" s="113"/>
    <row r="5106" ht="48" customHeight="1" s="113"/>
    <row r="5107" ht="36" customHeight="1" s="113"/>
    <row r="5109" ht="24" customHeight="1" s="113"/>
    <row r="5110" ht="36" customHeight="1" s="113"/>
    <row r="5111" ht="24" customHeight="1" s="113"/>
    <row r="5112" ht="24" customHeight="1" s="113"/>
    <row r="5113" ht="48" customHeight="1" s="113"/>
    <row r="5114" ht="48" customHeight="1" s="113"/>
    <row r="5115" ht="48" customHeight="1" s="113"/>
    <row r="5116" ht="48" customHeight="1" s="113"/>
    <row r="5117" ht="48" customHeight="1" s="113"/>
    <row r="5118" ht="24" customHeight="1" s="113"/>
    <row r="5119" ht="36" customHeight="1" s="113"/>
    <row r="5120" ht="24" customHeight="1" s="113"/>
    <row r="5121" ht="36" customHeight="1" s="113"/>
    <row r="5122" ht="24" customHeight="1" s="113"/>
    <row r="5123" ht="36" customHeight="1" s="113"/>
    <row r="5124" ht="48" customHeight="1" s="113"/>
    <row r="5125" ht="24" customHeight="1" s="113"/>
    <row r="5126" ht="24" customHeight="1" s="113"/>
    <row r="5127" ht="36" customHeight="1" s="113"/>
    <row r="5128" ht="36" customHeight="1" s="113"/>
    <row r="5129" ht="24" customHeight="1" s="113"/>
    <row r="5130" ht="24" customHeight="1" s="113"/>
    <row r="5131" ht="24" customHeight="1" s="113"/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7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SAATLİK YOĞUNLUK</t>
        </is>
      </c>
    </row>
    <row r="2" ht="24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Saat</t>
        </is>
      </c>
      <c r="D2" s="155" t="inlineStr">
        <is>
          <t>Yoğunluk Skoru</t>
        </is>
      </c>
      <c r="E2" s="155" t="inlineStr">
        <is>
          <t>Önerilen Açık Kasa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n">
        <v>8</v>
      </c>
      <c r="D3" s="156" t="n">
        <v>55</v>
      </c>
      <c r="E3" s="157" t="n">
        <v>4.4</v>
      </c>
    </row>
    <row r="4" ht="15" customHeight="1" s="113">
      <c r="A4" s="156" t="inlineStr">
        <is>
          <t>M001</t>
        </is>
      </c>
      <c r="B4" s="156" t="inlineStr">
        <is>
          <t>AKEVLER</t>
        </is>
      </c>
      <c r="C4" s="156" t="n">
        <v>9</v>
      </c>
      <c r="D4" s="156" t="n">
        <v>59</v>
      </c>
      <c r="E4" s="157" t="n">
        <v>4.7</v>
      </c>
    </row>
    <row r="5" ht="15" customHeight="1" s="113">
      <c r="A5" s="156" t="inlineStr">
        <is>
          <t>M001</t>
        </is>
      </c>
      <c r="B5" s="156" t="inlineStr">
        <is>
          <t>AKEVLER</t>
        </is>
      </c>
      <c r="C5" s="156" t="n">
        <v>10</v>
      </c>
      <c r="D5" s="156" t="n">
        <v>57</v>
      </c>
      <c r="E5" s="157" t="n">
        <v>4.6</v>
      </c>
    </row>
    <row r="6" ht="15" customHeight="1" s="113">
      <c r="A6" s="156" t="inlineStr">
        <is>
          <t>M001</t>
        </is>
      </c>
      <c r="B6" s="156" t="inlineStr">
        <is>
          <t>AKEVLER</t>
        </is>
      </c>
      <c r="C6" s="156" t="n">
        <v>11</v>
      </c>
      <c r="D6" s="156" t="n">
        <v>58</v>
      </c>
      <c r="E6" s="157" t="n">
        <v>4.6</v>
      </c>
    </row>
    <row r="7" ht="15" customHeight="1" s="113">
      <c r="A7" s="156" t="inlineStr">
        <is>
          <t>M001</t>
        </is>
      </c>
      <c r="B7" s="156" t="inlineStr">
        <is>
          <t>AKEVLER</t>
        </is>
      </c>
      <c r="C7" s="156" t="n">
        <v>12</v>
      </c>
      <c r="D7" s="156" t="n">
        <v>91</v>
      </c>
      <c r="E7" s="157" t="n">
        <v>7.3</v>
      </c>
    </row>
    <row r="8" ht="15" customHeight="1" s="113">
      <c r="A8" s="156" t="inlineStr">
        <is>
          <t>M001</t>
        </is>
      </c>
      <c r="B8" s="156" t="inlineStr">
        <is>
          <t>AKEVLER</t>
        </is>
      </c>
      <c r="C8" s="156" t="n">
        <v>13</v>
      </c>
      <c r="D8" s="156" t="n">
        <v>82</v>
      </c>
      <c r="E8" s="157" t="n">
        <v>6.6</v>
      </c>
    </row>
    <row r="9" ht="15" customHeight="1" s="113">
      <c r="A9" s="156" t="inlineStr">
        <is>
          <t>M001</t>
        </is>
      </c>
      <c r="B9" s="156" t="inlineStr">
        <is>
          <t>AKEVLER</t>
        </is>
      </c>
      <c r="C9" s="156" t="n">
        <v>14</v>
      </c>
      <c r="D9" s="156" t="n">
        <v>35</v>
      </c>
      <c r="E9" s="157" t="n">
        <v>2.8</v>
      </c>
    </row>
    <row r="10" ht="15" customHeight="1" s="113">
      <c r="A10" s="156" t="inlineStr">
        <is>
          <t>M001</t>
        </is>
      </c>
      <c r="B10" s="156" t="inlineStr">
        <is>
          <t>AKEVLER</t>
        </is>
      </c>
      <c r="C10" s="156" t="n">
        <v>15</v>
      </c>
      <c r="D10" s="156" t="n">
        <v>65</v>
      </c>
      <c r="E10" s="157" t="n">
        <v>5.2</v>
      </c>
    </row>
    <row r="11" ht="15" customHeight="1" s="113">
      <c r="A11" s="156" t="inlineStr">
        <is>
          <t>M001</t>
        </is>
      </c>
      <c r="B11" s="156" t="inlineStr">
        <is>
          <t>AKEVLER</t>
        </is>
      </c>
      <c r="C11" s="156" t="n">
        <v>16</v>
      </c>
      <c r="D11" s="156" t="n">
        <v>35</v>
      </c>
      <c r="E11" s="157" t="n">
        <v>2.8</v>
      </c>
    </row>
    <row r="12" ht="15" customHeight="1" s="113">
      <c r="A12" s="156" t="inlineStr">
        <is>
          <t>M001</t>
        </is>
      </c>
      <c r="B12" s="156" t="inlineStr">
        <is>
          <t>AKEVLER</t>
        </is>
      </c>
      <c r="C12" s="156" t="n">
        <v>17</v>
      </c>
      <c r="D12" s="156" t="n">
        <v>100</v>
      </c>
      <c r="E12" s="157" t="n">
        <v>8</v>
      </c>
    </row>
    <row r="13" ht="15" customHeight="1" s="113">
      <c r="A13" s="156" t="inlineStr">
        <is>
          <t>M001</t>
        </is>
      </c>
      <c r="B13" s="156" t="inlineStr">
        <is>
          <t>AKEVLER</t>
        </is>
      </c>
      <c r="C13" s="156" t="n">
        <v>18</v>
      </c>
      <c r="D13" s="156" t="n">
        <v>73</v>
      </c>
      <c r="E13" s="157" t="n">
        <v>5.8</v>
      </c>
    </row>
    <row r="14" ht="15" customHeight="1" s="113">
      <c r="A14" s="156" t="inlineStr">
        <is>
          <t>M001</t>
        </is>
      </c>
      <c r="B14" s="156" t="inlineStr">
        <is>
          <t>AKEVLER</t>
        </is>
      </c>
      <c r="C14" s="156" t="n">
        <v>19</v>
      </c>
      <c r="D14" s="156" t="n">
        <v>94</v>
      </c>
      <c r="E14" s="157" t="n">
        <v>7.5</v>
      </c>
    </row>
    <row r="15" ht="15" customHeight="1" s="113">
      <c r="A15" s="156" t="inlineStr">
        <is>
          <t>M001</t>
        </is>
      </c>
      <c r="B15" s="156" t="inlineStr">
        <is>
          <t>AKEVLER</t>
        </is>
      </c>
      <c r="C15" s="156" t="n">
        <v>20</v>
      </c>
      <c r="D15" s="156" t="n">
        <v>90</v>
      </c>
      <c r="E15" s="157" t="n">
        <v>7.2</v>
      </c>
    </row>
    <row r="16" ht="15" customHeight="1" s="113">
      <c r="A16" s="156" t="inlineStr">
        <is>
          <t>M001</t>
        </is>
      </c>
      <c r="B16" s="156" t="inlineStr">
        <is>
          <t>AKEVLER</t>
        </is>
      </c>
      <c r="C16" s="156" t="n">
        <v>21</v>
      </c>
      <c r="D16" s="156" t="n">
        <v>44</v>
      </c>
      <c r="E16" s="157" t="n">
        <v>3.5</v>
      </c>
    </row>
    <row r="17" ht="15" customHeight="1" s="113">
      <c r="A17" s="156" t="inlineStr">
        <is>
          <t>M001</t>
        </is>
      </c>
      <c r="B17" s="156" t="inlineStr">
        <is>
          <t>AKEVLER</t>
        </is>
      </c>
      <c r="C17" s="156" t="n">
        <v>22</v>
      </c>
      <c r="D17" s="156" t="n">
        <v>41</v>
      </c>
      <c r="E17" s="157" t="n">
        <v>3.3</v>
      </c>
    </row>
    <row r="18" ht="24" customHeight="1" s="113">
      <c r="A18" s="156" t="inlineStr">
        <is>
          <t>M002</t>
        </is>
      </c>
      <c r="B18" s="156" t="inlineStr">
        <is>
          <t>AYDIN EFELER</t>
        </is>
      </c>
      <c r="C18" s="156" t="n">
        <v>8</v>
      </c>
      <c r="D18" s="156" t="n">
        <v>23</v>
      </c>
      <c r="E18" s="157" t="n">
        <v>1.6</v>
      </c>
    </row>
    <row r="19" ht="24" customHeight="1" s="113">
      <c r="A19" s="156" t="inlineStr">
        <is>
          <t>M002</t>
        </is>
      </c>
      <c r="B19" s="156" t="inlineStr">
        <is>
          <t>AYDIN EFELER</t>
        </is>
      </c>
      <c r="C19" s="156" t="n">
        <v>9</v>
      </c>
      <c r="D19" s="156" t="n">
        <v>65</v>
      </c>
      <c r="E19" s="157" t="n">
        <v>4.5</v>
      </c>
    </row>
    <row r="20" ht="24" customHeight="1" s="113">
      <c r="A20" s="156" t="inlineStr">
        <is>
          <t>M002</t>
        </is>
      </c>
      <c r="B20" s="156" t="inlineStr">
        <is>
          <t>AYDIN EFELER</t>
        </is>
      </c>
      <c r="C20" s="156" t="n">
        <v>10</v>
      </c>
      <c r="D20" s="156" t="n">
        <v>64</v>
      </c>
      <c r="E20" s="157" t="n">
        <v>4.5</v>
      </c>
    </row>
    <row r="21" ht="24" customHeight="1" s="113">
      <c r="A21" s="156" t="inlineStr">
        <is>
          <t>M002</t>
        </is>
      </c>
      <c r="B21" s="156" t="inlineStr">
        <is>
          <t>AYDIN EFELER</t>
        </is>
      </c>
      <c r="C21" s="156" t="n">
        <v>11</v>
      </c>
      <c r="D21" s="156" t="n">
        <v>31</v>
      </c>
      <c r="E21" s="157" t="n">
        <v>2.2</v>
      </c>
    </row>
    <row r="22" ht="24" customHeight="1" s="113">
      <c r="A22" s="156" t="inlineStr">
        <is>
          <t>M002</t>
        </is>
      </c>
      <c r="B22" s="156" t="inlineStr">
        <is>
          <t>AYDIN EFELER</t>
        </is>
      </c>
      <c r="C22" s="156" t="n">
        <v>12</v>
      </c>
      <c r="D22" s="156" t="n">
        <v>89</v>
      </c>
      <c r="E22" s="157" t="n">
        <v>6.2</v>
      </c>
    </row>
    <row r="23" ht="24" customHeight="1" s="113">
      <c r="A23" s="156" t="inlineStr">
        <is>
          <t>M002</t>
        </is>
      </c>
      <c r="B23" s="156" t="inlineStr">
        <is>
          <t>AYDIN EFELER</t>
        </is>
      </c>
      <c r="C23" s="156" t="n">
        <v>13</v>
      </c>
      <c r="D23" s="156" t="n">
        <v>91</v>
      </c>
      <c r="E23" s="157" t="n">
        <v>6.4</v>
      </c>
    </row>
    <row r="24" ht="24" customHeight="1" s="113">
      <c r="A24" s="156" t="inlineStr">
        <is>
          <t>M002</t>
        </is>
      </c>
      <c r="B24" s="156" t="inlineStr">
        <is>
          <t>AYDIN EFELER</t>
        </is>
      </c>
      <c r="C24" s="156" t="n">
        <v>14</v>
      </c>
      <c r="D24" s="156" t="n">
        <v>31</v>
      </c>
      <c r="E24" s="157" t="n">
        <v>2.2</v>
      </c>
    </row>
    <row r="25" ht="24" customHeight="1" s="113">
      <c r="A25" s="156" t="inlineStr">
        <is>
          <t>M002</t>
        </is>
      </c>
      <c r="B25" s="156" t="inlineStr">
        <is>
          <t>AYDIN EFELER</t>
        </is>
      </c>
      <c r="C25" s="156" t="n">
        <v>15</v>
      </c>
      <c r="D25" s="156" t="n">
        <v>22</v>
      </c>
      <c r="E25" s="157" t="n">
        <v>1.5</v>
      </c>
    </row>
    <row r="26" ht="24" customHeight="1" s="113">
      <c r="A26" s="156" t="inlineStr">
        <is>
          <t>M002</t>
        </is>
      </c>
      <c r="B26" s="156" t="inlineStr">
        <is>
          <t>AYDIN EFELER</t>
        </is>
      </c>
      <c r="C26" s="156" t="n">
        <v>16</v>
      </c>
      <c r="D26" s="156" t="n">
        <v>42</v>
      </c>
      <c r="E26" s="157" t="n">
        <v>2.9</v>
      </c>
    </row>
    <row r="27" ht="24" customHeight="1" s="113">
      <c r="A27" s="156" t="inlineStr">
        <is>
          <t>M002</t>
        </is>
      </c>
      <c r="B27" s="156" t="inlineStr">
        <is>
          <t>AYDIN EFELER</t>
        </is>
      </c>
      <c r="C27" s="156" t="n">
        <v>17</v>
      </c>
      <c r="D27" s="156" t="n">
        <v>94</v>
      </c>
      <c r="E27" s="157" t="n">
        <v>6.6</v>
      </c>
    </row>
    <row r="28" ht="24" customHeight="1" s="113">
      <c r="A28" s="156" t="inlineStr">
        <is>
          <t>M002</t>
        </is>
      </c>
      <c r="B28" s="156" t="inlineStr">
        <is>
          <t>AYDIN EFELER</t>
        </is>
      </c>
      <c r="C28" s="156" t="n">
        <v>18</v>
      </c>
      <c r="D28" s="156" t="n">
        <v>75</v>
      </c>
      <c r="E28" s="157" t="n">
        <v>5.2</v>
      </c>
    </row>
    <row r="29" ht="24" customHeight="1" s="113">
      <c r="A29" s="156" t="inlineStr">
        <is>
          <t>M002</t>
        </is>
      </c>
      <c r="B29" s="156" t="inlineStr">
        <is>
          <t>AYDIN EFELER</t>
        </is>
      </c>
      <c r="C29" s="156" t="n">
        <v>19</v>
      </c>
      <c r="D29" s="156" t="n">
        <v>74</v>
      </c>
      <c r="E29" s="157" t="n">
        <v>5.2</v>
      </c>
    </row>
    <row r="30" ht="24" customHeight="1" s="113">
      <c r="A30" s="156" t="inlineStr">
        <is>
          <t>M002</t>
        </is>
      </c>
      <c r="B30" s="156" t="inlineStr">
        <is>
          <t>AYDIN EFELER</t>
        </is>
      </c>
      <c r="C30" s="156" t="n">
        <v>20</v>
      </c>
      <c r="D30" s="156" t="n">
        <v>74</v>
      </c>
      <c r="E30" s="157" t="n">
        <v>5.2</v>
      </c>
    </row>
    <row r="31" ht="24" customHeight="1" s="113">
      <c r="A31" s="156" t="inlineStr">
        <is>
          <t>M002</t>
        </is>
      </c>
      <c r="B31" s="156" t="inlineStr">
        <is>
          <t>AYDIN EFELER</t>
        </is>
      </c>
      <c r="C31" s="156" t="n">
        <v>21</v>
      </c>
      <c r="D31" s="156" t="n">
        <v>51</v>
      </c>
      <c r="E31" s="157" t="n">
        <v>3.6</v>
      </c>
    </row>
    <row r="32" ht="24" customHeight="1" s="113">
      <c r="A32" s="156" t="inlineStr">
        <is>
          <t>M002</t>
        </is>
      </c>
      <c r="B32" s="156" t="inlineStr">
        <is>
          <t>AYDIN EFELER</t>
        </is>
      </c>
      <c r="C32" s="156" t="n">
        <v>22</v>
      </c>
      <c r="D32" s="156" t="n">
        <v>47</v>
      </c>
      <c r="E32" s="157" t="n">
        <v>3.3</v>
      </c>
    </row>
    <row r="33" ht="24" customHeight="1" s="113">
      <c r="A33" s="156" t="inlineStr">
        <is>
          <t>M003</t>
        </is>
      </c>
      <c r="B33" s="156" t="inlineStr">
        <is>
          <t>AYDIN EFELER-2</t>
        </is>
      </c>
      <c r="C33" s="156" t="n">
        <v>8</v>
      </c>
      <c r="D33" s="156" t="n">
        <v>39</v>
      </c>
      <c r="E33" s="157" t="n">
        <v>4.7</v>
      </c>
    </row>
    <row r="34" ht="24" customHeight="1" s="113">
      <c r="A34" s="156" t="inlineStr">
        <is>
          <t>M003</t>
        </is>
      </c>
      <c r="B34" s="156" t="inlineStr">
        <is>
          <t>AYDIN EFELER-2</t>
        </is>
      </c>
      <c r="C34" s="156" t="n">
        <v>9</v>
      </c>
      <c r="D34" s="156" t="n">
        <v>20</v>
      </c>
      <c r="E34" s="157" t="n">
        <v>2.4</v>
      </c>
    </row>
    <row r="35" ht="24" customHeight="1" s="113">
      <c r="A35" s="156" t="inlineStr">
        <is>
          <t>M003</t>
        </is>
      </c>
      <c r="B35" s="156" t="inlineStr">
        <is>
          <t>AYDIN EFELER-2</t>
        </is>
      </c>
      <c r="C35" s="156" t="n">
        <v>10</v>
      </c>
      <c r="D35" s="156" t="n">
        <v>57</v>
      </c>
      <c r="E35" s="157" t="n">
        <v>6.8</v>
      </c>
    </row>
    <row r="36" ht="24" customHeight="1" s="113">
      <c r="A36" s="156" t="inlineStr">
        <is>
          <t>M003</t>
        </is>
      </c>
      <c r="B36" s="156" t="inlineStr">
        <is>
          <t>AYDIN EFELER-2</t>
        </is>
      </c>
      <c r="C36" s="156" t="n">
        <v>11</v>
      </c>
      <c r="D36" s="156" t="n">
        <v>52</v>
      </c>
      <c r="E36" s="157" t="n">
        <v>6.2</v>
      </c>
    </row>
    <row r="37" ht="24" customHeight="1" s="113">
      <c r="A37" s="156" t="inlineStr">
        <is>
          <t>M003</t>
        </is>
      </c>
      <c r="B37" s="156" t="inlineStr">
        <is>
          <t>AYDIN EFELER-2</t>
        </is>
      </c>
      <c r="C37" s="156" t="n">
        <v>12</v>
      </c>
      <c r="D37" s="156" t="n">
        <v>71</v>
      </c>
      <c r="E37" s="157" t="n">
        <v>8.5</v>
      </c>
    </row>
    <row r="38" ht="24" customHeight="1" s="113">
      <c r="A38" s="156" t="inlineStr">
        <is>
          <t>M003</t>
        </is>
      </c>
      <c r="B38" s="156" t="inlineStr">
        <is>
          <t>AYDIN EFELER-2</t>
        </is>
      </c>
      <c r="C38" s="156" t="n">
        <v>13</v>
      </c>
      <c r="D38" s="156" t="n">
        <v>89</v>
      </c>
      <c r="E38" s="157" t="n">
        <v>10.7</v>
      </c>
    </row>
    <row r="39" ht="24" customHeight="1" s="113">
      <c r="A39" s="156" t="inlineStr">
        <is>
          <t>M003</t>
        </is>
      </c>
      <c r="B39" s="156" t="inlineStr">
        <is>
          <t>AYDIN EFELER-2</t>
        </is>
      </c>
      <c r="C39" s="156" t="n">
        <v>14</v>
      </c>
      <c r="D39" s="156" t="n">
        <v>61</v>
      </c>
      <c r="E39" s="157" t="n">
        <v>7.3</v>
      </c>
    </row>
    <row r="40" ht="24" customHeight="1" s="113">
      <c r="A40" s="156" t="inlineStr">
        <is>
          <t>M003</t>
        </is>
      </c>
      <c r="B40" s="156" t="inlineStr">
        <is>
          <t>AYDIN EFELER-2</t>
        </is>
      </c>
      <c r="C40" s="156" t="n">
        <v>15</v>
      </c>
      <c r="D40" s="156" t="n">
        <v>22</v>
      </c>
      <c r="E40" s="157" t="n">
        <v>2.6</v>
      </c>
    </row>
    <row r="41" ht="24" customHeight="1" s="113">
      <c r="A41" s="156" t="inlineStr">
        <is>
          <t>M003</t>
        </is>
      </c>
      <c r="B41" s="156" t="inlineStr">
        <is>
          <t>AYDIN EFELER-2</t>
        </is>
      </c>
      <c r="C41" s="156" t="n">
        <v>16</v>
      </c>
      <c r="D41" s="156" t="n">
        <v>25</v>
      </c>
      <c r="E41" s="157" t="n">
        <v>3</v>
      </c>
    </row>
    <row r="42" ht="24" customHeight="1" s="113">
      <c r="A42" s="156" t="inlineStr">
        <is>
          <t>M003</t>
        </is>
      </c>
      <c r="B42" s="156" t="inlineStr">
        <is>
          <t>AYDIN EFELER-2</t>
        </is>
      </c>
      <c r="C42" s="156" t="n">
        <v>17</v>
      </c>
      <c r="D42" s="156" t="n">
        <v>72</v>
      </c>
      <c r="E42" s="157" t="n">
        <v>8.6</v>
      </c>
    </row>
    <row r="43" ht="24" customHeight="1" s="113">
      <c r="A43" s="156" t="inlineStr">
        <is>
          <t>M003</t>
        </is>
      </c>
      <c r="B43" s="156" t="inlineStr">
        <is>
          <t>AYDIN EFELER-2</t>
        </is>
      </c>
      <c r="C43" s="156" t="n">
        <v>18</v>
      </c>
      <c r="D43" s="156" t="n">
        <v>99</v>
      </c>
      <c r="E43" s="157" t="n">
        <v>11.9</v>
      </c>
    </row>
    <row r="44" ht="24" customHeight="1" s="113">
      <c r="A44" s="156" t="inlineStr">
        <is>
          <t>M003</t>
        </is>
      </c>
      <c r="B44" s="156" t="inlineStr">
        <is>
          <t>AYDIN EFELER-2</t>
        </is>
      </c>
      <c r="C44" s="156" t="n">
        <v>19</v>
      </c>
      <c r="D44" s="156" t="n">
        <v>98</v>
      </c>
      <c r="E44" s="157" t="n">
        <v>11.8</v>
      </c>
    </row>
    <row r="45" ht="24" customHeight="1" s="113">
      <c r="A45" s="156" t="inlineStr">
        <is>
          <t>M003</t>
        </is>
      </c>
      <c r="B45" s="156" t="inlineStr">
        <is>
          <t>AYDIN EFELER-2</t>
        </is>
      </c>
      <c r="C45" s="156" t="n">
        <v>20</v>
      </c>
      <c r="D45" s="156" t="n">
        <v>92</v>
      </c>
      <c r="E45" s="157" t="n">
        <v>11</v>
      </c>
    </row>
    <row r="46" ht="24" customHeight="1" s="113">
      <c r="A46" s="156" t="inlineStr">
        <is>
          <t>M003</t>
        </is>
      </c>
      <c r="B46" s="156" t="inlineStr">
        <is>
          <t>AYDIN EFELER-2</t>
        </is>
      </c>
      <c r="C46" s="156" t="n">
        <v>21</v>
      </c>
      <c r="D46" s="156" t="n">
        <v>37</v>
      </c>
      <c r="E46" s="157" t="n">
        <v>4.4</v>
      </c>
    </row>
    <row r="47" ht="24" customHeight="1" s="113">
      <c r="A47" s="156" t="inlineStr">
        <is>
          <t>M003</t>
        </is>
      </c>
      <c r="B47" s="156" t="inlineStr">
        <is>
          <t>AYDIN EFELER-2</t>
        </is>
      </c>
      <c r="C47" s="156" t="n">
        <v>22</v>
      </c>
      <c r="D47" s="156" t="n">
        <v>35</v>
      </c>
      <c r="E47" s="157" t="n">
        <v>4.2</v>
      </c>
    </row>
    <row r="48" ht="24" customHeight="1" s="113">
      <c r="A48" s="156" t="inlineStr">
        <is>
          <t>M004</t>
        </is>
      </c>
      <c r="B48" s="156" t="inlineStr">
        <is>
          <t>AYDIN FATİH</t>
        </is>
      </c>
      <c r="C48" s="156" t="n">
        <v>8</v>
      </c>
      <c r="D48" s="156" t="n">
        <v>53</v>
      </c>
      <c r="E48" s="157" t="n">
        <v>2.1</v>
      </c>
    </row>
    <row r="49" ht="24" customHeight="1" s="113">
      <c r="A49" s="156" t="inlineStr">
        <is>
          <t>M004</t>
        </is>
      </c>
      <c r="B49" s="156" t="inlineStr">
        <is>
          <t>AYDIN FATİH</t>
        </is>
      </c>
      <c r="C49" s="156" t="n">
        <v>9</v>
      </c>
      <c r="D49" s="156" t="n">
        <v>41</v>
      </c>
      <c r="E49" s="157" t="n">
        <v>1.6</v>
      </c>
    </row>
    <row r="50" ht="24" customHeight="1" s="113">
      <c r="A50" s="156" t="inlineStr">
        <is>
          <t>M004</t>
        </is>
      </c>
      <c r="B50" s="156" t="inlineStr">
        <is>
          <t>AYDIN FATİH</t>
        </is>
      </c>
      <c r="C50" s="156" t="n">
        <v>10</v>
      </c>
      <c r="D50" s="156" t="n">
        <v>47</v>
      </c>
      <c r="E50" s="157" t="n">
        <v>1.9</v>
      </c>
    </row>
    <row r="51" ht="24" customHeight="1" s="113">
      <c r="A51" s="156" t="inlineStr">
        <is>
          <t>M004</t>
        </is>
      </c>
      <c r="B51" s="156" t="inlineStr">
        <is>
          <t>AYDIN FATİH</t>
        </is>
      </c>
      <c r="C51" s="156" t="n">
        <v>11</v>
      </c>
      <c r="D51" s="156" t="n">
        <v>32</v>
      </c>
      <c r="E51" s="157" t="n">
        <v>1.3</v>
      </c>
    </row>
    <row r="52" ht="24" customHeight="1" s="113">
      <c r="A52" s="156" t="inlineStr">
        <is>
          <t>M004</t>
        </is>
      </c>
      <c r="B52" s="156" t="inlineStr">
        <is>
          <t>AYDIN FATİH</t>
        </is>
      </c>
      <c r="C52" s="156" t="n">
        <v>12</v>
      </c>
      <c r="D52" s="156" t="n">
        <v>73</v>
      </c>
      <c r="E52" s="157" t="n">
        <v>2.9</v>
      </c>
    </row>
    <row r="53" ht="24" customHeight="1" s="113">
      <c r="A53" s="156" t="inlineStr">
        <is>
          <t>M004</t>
        </is>
      </c>
      <c r="B53" s="156" t="inlineStr">
        <is>
          <t>AYDIN FATİH</t>
        </is>
      </c>
      <c r="C53" s="156" t="n">
        <v>13</v>
      </c>
      <c r="D53" s="156" t="n">
        <v>94</v>
      </c>
      <c r="E53" s="157" t="n">
        <v>3.8</v>
      </c>
    </row>
    <row r="54" ht="24" customHeight="1" s="113">
      <c r="A54" s="156" t="inlineStr">
        <is>
          <t>M004</t>
        </is>
      </c>
      <c r="B54" s="156" t="inlineStr">
        <is>
          <t>AYDIN FATİH</t>
        </is>
      </c>
      <c r="C54" s="156" t="n">
        <v>14</v>
      </c>
      <c r="D54" s="156" t="n">
        <v>44</v>
      </c>
      <c r="E54" s="157" t="n">
        <v>1.8</v>
      </c>
    </row>
    <row r="55" ht="24" customHeight="1" s="113">
      <c r="A55" s="156" t="inlineStr">
        <is>
          <t>M004</t>
        </is>
      </c>
      <c r="B55" s="156" t="inlineStr">
        <is>
          <t>AYDIN FATİH</t>
        </is>
      </c>
      <c r="C55" s="156" t="n">
        <v>15</v>
      </c>
      <c r="D55" s="156" t="n">
        <v>32</v>
      </c>
      <c r="E55" s="157" t="n">
        <v>1.3</v>
      </c>
    </row>
    <row r="56" ht="24" customHeight="1" s="113">
      <c r="A56" s="156" t="inlineStr">
        <is>
          <t>M004</t>
        </is>
      </c>
      <c r="B56" s="156" t="inlineStr">
        <is>
          <t>AYDIN FATİH</t>
        </is>
      </c>
      <c r="C56" s="156" t="n">
        <v>16</v>
      </c>
      <c r="D56" s="156" t="n">
        <v>59</v>
      </c>
      <c r="E56" s="157" t="n">
        <v>2.4</v>
      </c>
    </row>
    <row r="57" ht="24" customHeight="1" s="113">
      <c r="A57" s="156" t="inlineStr">
        <is>
          <t>M004</t>
        </is>
      </c>
      <c r="B57" s="156" t="inlineStr">
        <is>
          <t>AYDIN FATİH</t>
        </is>
      </c>
      <c r="C57" s="156" t="n">
        <v>17</v>
      </c>
      <c r="D57" s="156" t="n">
        <v>72</v>
      </c>
      <c r="E57" s="157" t="n">
        <v>2.9</v>
      </c>
    </row>
    <row r="58" ht="24" customHeight="1" s="113">
      <c r="A58" s="156" t="inlineStr">
        <is>
          <t>M004</t>
        </is>
      </c>
      <c r="B58" s="156" t="inlineStr">
        <is>
          <t>AYDIN FATİH</t>
        </is>
      </c>
      <c r="C58" s="156" t="n">
        <v>18</v>
      </c>
      <c r="D58" s="156" t="n">
        <v>72</v>
      </c>
      <c r="E58" s="157" t="n">
        <v>2.9</v>
      </c>
    </row>
    <row r="59" ht="24" customHeight="1" s="113">
      <c r="A59" s="156" t="inlineStr">
        <is>
          <t>M004</t>
        </is>
      </c>
      <c r="B59" s="156" t="inlineStr">
        <is>
          <t>AYDIN FATİH</t>
        </is>
      </c>
      <c r="C59" s="156" t="n">
        <v>19</v>
      </c>
      <c r="D59" s="156" t="n">
        <v>90</v>
      </c>
      <c r="E59" s="157" t="n">
        <v>3.6</v>
      </c>
    </row>
    <row r="60" ht="24" customHeight="1" s="113">
      <c r="A60" s="156" t="inlineStr">
        <is>
          <t>M004</t>
        </is>
      </c>
      <c r="B60" s="156" t="inlineStr">
        <is>
          <t>AYDIN FATİH</t>
        </is>
      </c>
      <c r="C60" s="156" t="n">
        <v>20</v>
      </c>
      <c r="D60" s="156" t="n">
        <v>78</v>
      </c>
      <c r="E60" s="157" t="n">
        <v>3.1</v>
      </c>
    </row>
    <row r="61" ht="24" customHeight="1" s="113">
      <c r="A61" s="156" t="inlineStr">
        <is>
          <t>M004</t>
        </is>
      </c>
      <c r="B61" s="156" t="inlineStr">
        <is>
          <t>AYDIN FATİH</t>
        </is>
      </c>
      <c r="C61" s="156" t="n">
        <v>21</v>
      </c>
      <c r="D61" s="156" t="n">
        <v>39</v>
      </c>
      <c r="E61" s="157" t="n">
        <v>1.6</v>
      </c>
    </row>
    <row r="62" ht="24" customHeight="1" s="113">
      <c r="A62" s="156" t="inlineStr">
        <is>
          <t>M004</t>
        </is>
      </c>
      <c r="B62" s="156" t="inlineStr">
        <is>
          <t>AYDIN FATİH</t>
        </is>
      </c>
      <c r="C62" s="156" t="n">
        <v>22</v>
      </c>
      <c r="D62" s="156" t="n">
        <v>57</v>
      </c>
      <c r="E62" s="157" t="n">
        <v>2.3</v>
      </c>
    </row>
    <row r="63" ht="24" customHeight="1" s="113">
      <c r="A63" s="156" t="inlineStr">
        <is>
          <t>M005</t>
        </is>
      </c>
      <c r="B63" s="156" t="inlineStr">
        <is>
          <t>AYDIN FATİH-2</t>
        </is>
      </c>
      <c r="C63" s="156" t="n">
        <v>8</v>
      </c>
      <c r="D63" s="156" t="n">
        <v>26</v>
      </c>
      <c r="E63" s="157" t="n">
        <v>2.3</v>
      </c>
    </row>
    <row r="64" ht="24" customHeight="1" s="113">
      <c r="A64" s="156" t="inlineStr">
        <is>
          <t>M005</t>
        </is>
      </c>
      <c r="B64" s="156" t="inlineStr">
        <is>
          <t>AYDIN FATİH-2</t>
        </is>
      </c>
      <c r="C64" s="156" t="n">
        <v>9</v>
      </c>
      <c r="D64" s="156" t="n">
        <v>40</v>
      </c>
      <c r="E64" s="157" t="n">
        <v>3.6</v>
      </c>
    </row>
    <row r="65" ht="24" customHeight="1" s="113">
      <c r="A65" s="156" t="inlineStr">
        <is>
          <t>M005</t>
        </is>
      </c>
      <c r="B65" s="156" t="inlineStr">
        <is>
          <t>AYDIN FATİH-2</t>
        </is>
      </c>
      <c r="C65" s="156" t="n">
        <v>10</v>
      </c>
      <c r="D65" s="156" t="n">
        <v>23</v>
      </c>
      <c r="E65" s="157" t="n">
        <v>2.1</v>
      </c>
    </row>
    <row r="66" ht="24" customHeight="1" s="113">
      <c r="A66" s="156" t="inlineStr">
        <is>
          <t>M005</t>
        </is>
      </c>
      <c r="B66" s="156" t="inlineStr">
        <is>
          <t>AYDIN FATİH-2</t>
        </is>
      </c>
      <c r="C66" s="156" t="n">
        <v>11</v>
      </c>
      <c r="D66" s="156" t="n">
        <v>48</v>
      </c>
      <c r="E66" s="157" t="n">
        <v>4.3</v>
      </c>
    </row>
    <row r="67" ht="24" customHeight="1" s="113">
      <c r="A67" s="156" t="inlineStr">
        <is>
          <t>M005</t>
        </is>
      </c>
      <c r="B67" s="156" t="inlineStr">
        <is>
          <t>AYDIN FATİH-2</t>
        </is>
      </c>
      <c r="C67" s="156" t="n">
        <v>12</v>
      </c>
      <c r="D67" s="156" t="n">
        <v>89</v>
      </c>
      <c r="E67" s="157" t="n">
        <v>8</v>
      </c>
    </row>
    <row r="68" ht="24" customHeight="1" s="113">
      <c r="A68" s="156" t="inlineStr">
        <is>
          <t>M005</t>
        </is>
      </c>
      <c r="B68" s="156" t="inlineStr">
        <is>
          <t>AYDIN FATİH-2</t>
        </is>
      </c>
      <c r="C68" s="156" t="n">
        <v>13</v>
      </c>
      <c r="D68" s="156" t="n">
        <v>83</v>
      </c>
      <c r="E68" s="157" t="n">
        <v>7.5</v>
      </c>
    </row>
    <row r="69" ht="24" customHeight="1" s="113">
      <c r="A69" s="156" t="inlineStr">
        <is>
          <t>M005</t>
        </is>
      </c>
      <c r="B69" s="156" t="inlineStr">
        <is>
          <t>AYDIN FATİH-2</t>
        </is>
      </c>
      <c r="C69" s="156" t="n">
        <v>14</v>
      </c>
      <c r="D69" s="156" t="n">
        <v>35</v>
      </c>
      <c r="E69" s="157" t="n">
        <v>3.1</v>
      </c>
    </row>
    <row r="70" ht="24" customHeight="1" s="113">
      <c r="A70" s="156" t="inlineStr">
        <is>
          <t>M005</t>
        </is>
      </c>
      <c r="B70" s="156" t="inlineStr">
        <is>
          <t>AYDIN FATİH-2</t>
        </is>
      </c>
      <c r="C70" s="156" t="n">
        <v>15</v>
      </c>
      <c r="D70" s="156" t="n">
        <v>62</v>
      </c>
      <c r="E70" s="157" t="n">
        <v>5.6</v>
      </c>
    </row>
    <row r="71" ht="24" customHeight="1" s="113">
      <c r="A71" s="156" t="inlineStr">
        <is>
          <t>M005</t>
        </is>
      </c>
      <c r="B71" s="156" t="inlineStr">
        <is>
          <t>AYDIN FATİH-2</t>
        </is>
      </c>
      <c r="C71" s="156" t="n">
        <v>16</v>
      </c>
      <c r="D71" s="156" t="n">
        <v>24</v>
      </c>
      <c r="E71" s="157" t="n">
        <v>2.2</v>
      </c>
    </row>
    <row r="72" ht="24" customHeight="1" s="113">
      <c r="A72" s="156" t="inlineStr">
        <is>
          <t>M005</t>
        </is>
      </c>
      <c r="B72" s="156" t="inlineStr">
        <is>
          <t>AYDIN FATİH-2</t>
        </is>
      </c>
      <c r="C72" s="156" t="n">
        <v>17</v>
      </c>
      <c r="D72" s="156" t="n">
        <v>85</v>
      </c>
      <c r="E72" s="157" t="n">
        <v>7.6</v>
      </c>
    </row>
    <row r="73" ht="24" customHeight="1" s="113">
      <c r="A73" s="156" t="inlineStr">
        <is>
          <t>M005</t>
        </is>
      </c>
      <c r="B73" s="156" t="inlineStr">
        <is>
          <t>AYDIN FATİH-2</t>
        </is>
      </c>
      <c r="C73" s="156" t="n">
        <v>18</v>
      </c>
      <c r="D73" s="156" t="n">
        <v>90</v>
      </c>
      <c r="E73" s="157" t="n">
        <v>8.1</v>
      </c>
    </row>
    <row r="74" ht="24" customHeight="1" s="113">
      <c r="A74" s="156" t="inlineStr">
        <is>
          <t>M005</t>
        </is>
      </c>
      <c r="B74" s="156" t="inlineStr">
        <is>
          <t>AYDIN FATİH-2</t>
        </is>
      </c>
      <c r="C74" s="156" t="n">
        <v>19</v>
      </c>
      <c r="D74" s="156" t="n">
        <v>71</v>
      </c>
      <c r="E74" s="157" t="n">
        <v>6.4</v>
      </c>
    </row>
    <row r="75" ht="24" customHeight="1" s="113">
      <c r="A75" s="156" t="inlineStr">
        <is>
          <t>M005</t>
        </is>
      </c>
      <c r="B75" s="156" t="inlineStr">
        <is>
          <t>AYDIN FATİH-2</t>
        </is>
      </c>
      <c r="C75" s="156" t="n">
        <v>20</v>
      </c>
      <c r="D75" s="156" t="n">
        <v>71</v>
      </c>
      <c r="E75" s="157" t="n">
        <v>6.4</v>
      </c>
    </row>
    <row r="76" ht="24" customHeight="1" s="113">
      <c r="A76" s="156" t="inlineStr">
        <is>
          <t>M005</t>
        </is>
      </c>
      <c r="B76" s="156" t="inlineStr">
        <is>
          <t>AYDIN FATİH-2</t>
        </is>
      </c>
      <c r="C76" s="156" t="n">
        <v>21</v>
      </c>
      <c r="D76" s="156" t="n">
        <v>65</v>
      </c>
      <c r="E76" s="157" t="n">
        <v>5.9</v>
      </c>
    </row>
    <row r="77" ht="24" customHeight="1" s="113">
      <c r="A77" s="156" t="inlineStr">
        <is>
          <t>M005</t>
        </is>
      </c>
      <c r="B77" s="156" t="inlineStr">
        <is>
          <t>AYDIN FATİH-2</t>
        </is>
      </c>
      <c r="C77" s="156" t="n">
        <v>22</v>
      </c>
      <c r="D77" s="156" t="n">
        <v>43</v>
      </c>
      <c r="E77" s="157" t="n">
        <v>3.9</v>
      </c>
    </row>
    <row r="78" ht="24" customHeight="1" s="113">
      <c r="A78" s="156" t="inlineStr">
        <is>
          <t>M006</t>
        </is>
      </c>
      <c r="B78" s="156" t="inlineStr">
        <is>
          <t>AYDIN GİRNE</t>
        </is>
      </c>
      <c r="C78" s="156" t="n">
        <v>8</v>
      </c>
      <c r="D78" s="156" t="n">
        <v>51</v>
      </c>
      <c r="E78" s="157" t="n">
        <v>2</v>
      </c>
    </row>
    <row r="79" ht="24" customHeight="1" s="113">
      <c r="A79" s="156" t="inlineStr">
        <is>
          <t>M006</t>
        </is>
      </c>
      <c r="B79" s="156" t="inlineStr">
        <is>
          <t>AYDIN GİRNE</t>
        </is>
      </c>
      <c r="C79" s="156" t="n">
        <v>9</v>
      </c>
      <c r="D79" s="156" t="n">
        <v>41</v>
      </c>
      <c r="E79" s="157" t="n">
        <v>1.6</v>
      </c>
    </row>
    <row r="80" ht="24" customHeight="1" s="113">
      <c r="A80" s="156" t="inlineStr">
        <is>
          <t>M006</t>
        </is>
      </c>
      <c r="B80" s="156" t="inlineStr">
        <is>
          <t>AYDIN GİRNE</t>
        </is>
      </c>
      <c r="C80" s="156" t="n">
        <v>10</v>
      </c>
      <c r="D80" s="156" t="n">
        <v>47</v>
      </c>
      <c r="E80" s="157" t="n">
        <v>1.9</v>
      </c>
    </row>
    <row r="81" ht="24" customHeight="1" s="113">
      <c r="A81" s="156" t="inlineStr">
        <is>
          <t>M006</t>
        </is>
      </c>
      <c r="B81" s="156" t="inlineStr">
        <is>
          <t>AYDIN GİRNE</t>
        </is>
      </c>
      <c r="C81" s="156" t="n">
        <v>11</v>
      </c>
      <c r="D81" s="156" t="n">
        <v>27</v>
      </c>
      <c r="E81" s="157" t="n">
        <v>1.1</v>
      </c>
    </row>
    <row r="82" ht="24" customHeight="1" s="113">
      <c r="A82" s="156" t="inlineStr">
        <is>
          <t>M006</t>
        </is>
      </c>
      <c r="B82" s="156" t="inlineStr">
        <is>
          <t>AYDIN GİRNE</t>
        </is>
      </c>
      <c r="C82" s="156" t="n">
        <v>12</v>
      </c>
      <c r="D82" s="156" t="n">
        <v>78</v>
      </c>
      <c r="E82" s="157" t="n">
        <v>3.1</v>
      </c>
    </row>
    <row r="83" ht="24" customHeight="1" s="113">
      <c r="A83" s="156" t="inlineStr">
        <is>
          <t>M006</t>
        </is>
      </c>
      <c r="B83" s="156" t="inlineStr">
        <is>
          <t>AYDIN GİRNE</t>
        </is>
      </c>
      <c r="C83" s="156" t="n">
        <v>13</v>
      </c>
      <c r="D83" s="156" t="n">
        <v>94</v>
      </c>
      <c r="E83" s="157" t="n">
        <v>3.8</v>
      </c>
    </row>
    <row r="84" ht="24" customHeight="1" s="113">
      <c r="A84" s="156" t="inlineStr">
        <is>
          <t>M006</t>
        </is>
      </c>
      <c r="B84" s="156" t="inlineStr">
        <is>
          <t>AYDIN GİRNE</t>
        </is>
      </c>
      <c r="C84" s="156" t="n">
        <v>14</v>
      </c>
      <c r="D84" s="156" t="n">
        <v>55</v>
      </c>
      <c r="E84" s="157" t="n">
        <v>2.2</v>
      </c>
    </row>
    <row r="85" ht="24" customHeight="1" s="113">
      <c r="A85" s="156" t="inlineStr">
        <is>
          <t>M006</t>
        </is>
      </c>
      <c r="B85" s="156" t="inlineStr">
        <is>
          <t>AYDIN GİRNE</t>
        </is>
      </c>
      <c r="C85" s="156" t="n">
        <v>15</v>
      </c>
      <c r="D85" s="156" t="n">
        <v>44</v>
      </c>
      <c r="E85" s="157" t="n">
        <v>1.8</v>
      </c>
    </row>
    <row r="86" ht="24" customHeight="1" s="113">
      <c r="A86" s="156" t="inlineStr">
        <is>
          <t>M006</t>
        </is>
      </c>
      <c r="B86" s="156" t="inlineStr">
        <is>
          <t>AYDIN GİRNE</t>
        </is>
      </c>
      <c r="C86" s="156" t="n">
        <v>16</v>
      </c>
      <c r="D86" s="156" t="n">
        <v>35</v>
      </c>
      <c r="E86" s="157" t="n">
        <v>1.4</v>
      </c>
    </row>
    <row r="87" ht="24" customHeight="1" s="113">
      <c r="A87" s="156" t="inlineStr">
        <is>
          <t>M006</t>
        </is>
      </c>
      <c r="B87" s="156" t="inlineStr">
        <is>
          <t>AYDIN GİRNE</t>
        </is>
      </c>
      <c r="C87" s="156" t="n">
        <v>17</v>
      </c>
      <c r="D87" s="156" t="n">
        <v>78</v>
      </c>
      <c r="E87" s="157" t="n">
        <v>3.1</v>
      </c>
    </row>
    <row r="88" ht="24" customHeight="1" s="113">
      <c r="A88" s="156" t="inlineStr">
        <is>
          <t>M006</t>
        </is>
      </c>
      <c r="B88" s="156" t="inlineStr">
        <is>
          <t>AYDIN GİRNE</t>
        </is>
      </c>
      <c r="C88" s="156" t="n">
        <v>18</v>
      </c>
      <c r="D88" s="156" t="n">
        <v>74</v>
      </c>
      <c r="E88" s="157" t="n">
        <v>3</v>
      </c>
    </row>
    <row r="89" ht="24" customHeight="1" s="113">
      <c r="A89" s="156" t="inlineStr">
        <is>
          <t>M006</t>
        </is>
      </c>
      <c r="B89" s="156" t="inlineStr">
        <is>
          <t>AYDIN GİRNE</t>
        </is>
      </c>
      <c r="C89" s="156" t="n">
        <v>19</v>
      </c>
      <c r="D89" s="156" t="n">
        <v>83</v>
      </c>
      <c r="E89" s="157" t="n">
        <v>3.3</v>
      </c>
    </row>
    <row r="90" ht="24" customHeight="1" s="113">
      <c r="A90" s="156" t="inlineStr">
        <is>
          <t>M006</t>
        </is>
      </c>
      <c r="B90" s="156" t="inlineStr">
        <is>
          <t>AYDIN GİRNE</t>
        </is>
      </c>
      <c r="C90" s="156" t="n">
        <v>20</v>
      </c>
      <c r="D90" s="156" t="n">
        <v>72</v>
      </c>
      <c r="E90" s="157" t="n">
        <v>2.9</v>
      </c>
    </row>
    <row r="91" ht="24" customHeight="1" s="113">
      <c r="A91" s="156" t="inlineStr">
        <is>
          <t>M006</t>
        </is>
      </c>
      <c r="B91" s="156" t="inlineStr">
        <is>
          <t>AYDIN GİRNE</t>
        </is>
      </c>
      <c r="C91" s="156" t="n">
        <v>21</v>
      </c>
      <c r="D91" s="156" t="n">
        <v>20</v>
      </c>
      <c r="E91" s="157" t="n">
        <v>0.8</v>
      </c>
    </row>
    <row r="92" ht="24" customHeight="1" s="113">
      <c r="A92" s="156" t="inlineStr">
        <is>
          <t>M006</t>
        </is>
      </c>
      <c r="B92" s="156" t="inlineStr">
        <is>
          <t>AYDIN GİRNE</t>
        </is>
      </c>
      <c r="C92" s="156" t="n">
        <v>22</v>
      </c>
      <c r="D92" s="156" t="n">
        <v>24</v>
      </c>
      <c r="E92" s="157" t="n">
        <v>1</v>
      </c>
    </row>
    <row r="93" ht="36" customHeight="1" s="113">
      <c r="A93" s="156" t="inlineStr">
        <is>
          <t>M007</t>
        </is>
      </c>
      <c r="B93" s="156" t="inlineStr">
        <is>
          <t>AYDIN MİMARSİNAN</t>
        </is>
      </c>
      <c r="C93" s="156" t="n">
        <v>8</v>
      </c>
      <c r="D93" s="156" t="n">
        <v>27</v>
      </c>
      <c r="E93" s="157" t="n">
        <v>1.1</v>
      </c>
    </row>
    <row r="94" ht="36" customHeight="1" s="113">
      <c r="A94" s="156" t="inlineStr">
        <is>
          <t>M007</t>
        </is>
      </c>
      <c r="B94" s="156" t="inlineStr">
        <is>
          <t>AYDIN MİMARSİNAN</t>
        </is>
      </c>
      <c r="C94" s="156" t="n">
        <v>9</v>
      </c>
      <c r="D94" s="156" t="n">
        <v>24</v>
      </c>
      <c r="E94" s="157" t="n">
        <v>1</v>
      </c>
    </row>
    <row r="95" ht="36" customHeight="1" s="113">
      <c r="A95" s="156" t="inlineStr">
        <is>
          <t>M007</t>
        </is>
      </c>
      <c r="B95" s="156" t="inlineStr">
        <is>
          <t>AYDIN MİMARSİNAN</t>
        </is>
      </c>
      <c r="C95" s="156" t="n">
        <v>10</v>
      </c>
      <c r="D95" s="156" t="n">
        <v>35</v>
      </c>
      <c r="E95" s="157" t="n">
        <v>1.4</v>
      </c>
    </row>
    <row r="96" ht="36" customHeight="1" s="113">
      <c r="A96" s="156" t="inlineStr">
        <is>
          <t>M007</t>
        </is>
      </c>
      <c r="B96" s="156" t="inlineStr">
        <is>
          <t>AYDIN MİMARSİNAN</t>
        </is>
      </c>
      <c r="C96" s="156" t="n">
        <v>11</v>
      </c>
      <c r="D96" s="156" t="n">
        <v>52</v>
      </c>
      <c r="E96" s="157" t="n">
        <v>2.1</v>
      </c>
    </row>
    <row r="97" ht="36" customHeight="1" s="113">
      <c r="A97" s="156" t="inlineStr">
        <is>
          <t>M007</t>
        </is>
      </c>
      <c r="B97" s="156" t="inlineStr">
        <is>
          <t>AYDIN MİMARSİNAN</t>
        </is>
      </c>
      <c r="C97" s="156" t="n">
        <v>12</v>
      </c>
      <c r="D97" s="156" t="n">
        <v>73</v>
      </c>
      <c r="E97" s="157" t="n">
        <v>2.9</v>
      </c>
    </row>
    <row r="98" ht="36" customHeight="1" s="113">
      <c r="A98" s="156" t="inlineStr">
        <is>
          <t>M007</t>
        </is>
      </c>
      <c r="B98" s="156" t="inlineStr">
        <is>
          <t>AYDIN MİMARSİNAN</t>
        </is>
      </c>
      <c r="C98" s="156" t="n">
        <v>13</v>
      </c>
      <c r="D98" s="156" t="n">
        <v>77</v>
      </c>
      <c r="E98" s="157" t="n">
        <v>3.1</v>
      </c>
    </row>
    <row r="99" ht="36" customHeight="1" s="113">
      <c r="A99" s="156" t="inlineStr">
        <is>
          <t>M007</t>
        </is>
      </c>
      <c r="B99" s="156" t="inlineStr">
        <is>
          <t>AYDIN MİMARSİNAN</t>
        </is>
      </c>
      <c r="C99" s="156" t="n">
        <v>14</v>
      </c>
      <c r="D99" s="156" t="n">
        <v>55</v>
      </c>
      <c r="E99" s="157" t="n">
        <v>2.2</v>
      </c>
    </row>
    <row r="100" ht="36" customHeight="1" s="113">
      <c r="A100" s="156" t="inlineStr">
        <is>
          <t>M007</t>
        </is>
      </c>
      <c r="B100" s="156" t="inlineStr">
        <is>
          <t>AYDIN MİMARSİNAN</t>
        </is>
      </c>
      <c r="C100" s="156" t="n">
        <v>15</v>
      </c>
      <c r="D100" s="156" t="n">
        <v>47</v>
      </c>
      <c r="E100" s="157" t="n">
        <v>1.9</v>
      </c>
    </row>
    <row r="101" ht="36" customHeight="1" s="113">
      <c r="A101" s="156" t="inlineStr">
        <is>
          <t>M007</t>
        </is>
      </c>
      <c r="B101" s="156" t="inlineStr">
        <is>
          <t>AYDIN MİMARSİNAN</t>
        </is>
      </c>
      <c r="C101" s="156" t="n">
        <v>16</v>
      </c>
      <c r="D101" s="156" t="n">
        <v>49</v>
      </c>
      <c r="E101" s="157" t="n">
        <v>2</v>
      </c>
    </row>
    <row r="102" ht="36" customHeight="1" s="113">
      <c r="A102" s="156" t="inlineStr">
        <is>
          <t>M007</t>
        </is>
      </c>
      <c r="B102" s="156" t="inlineStr">
        <is>
          <t>AYDIN MİMARSİNAN</t>
        </is>
      </c>
      <c r="C102" s="156" t="n">
        <v>17</v>
      </c>
      <c r="D102" s="156" t="n">
        <v>76</v>
      </c>
      <c r="E102" s="157" t="n">
        <v>3</v>
      </c>
    </row>
    <row r="103" ht="36" customHeight="1" s="113">
      <c r="A103" s="156" t="inlineStr">
        <is>
          <t>M007</t>
        </is>
      </c>
      <c r="B103" s="156" t="inlineStr">
        <is>
          <t>AYDIN MİMARSİNAN</t>
        </is>
      </c>
      <c r="C103" s="156" t="n">
        <v>18</v>
      </c>
      <c r="D103" s="156" t="n">
        <v>80</v>
      </c>
      <c r="E103" s="157" t="n">
        <v>3.2</v>
      </c>
    </row>
    <row r="104" ht="36" customHeight="1" s="113">
      <c r="A104" s="156" t="inlineStr">
        <is>
          <t>M007</t>
        </is>
      </c>
      <c r="B104" s="156" t="inlineStr">
        <is>
          <t>AYDIN MİMARSİNAN</t>
        </is>
      </c>
      <c r="C104" s="156" t="n">
        <v>19</v>
      </c>
      <c r="D104" s="156" t="n">
        <v>94</v>
      </c>
      <c r="E104" s="157" t="n">
        <v>3.8</v>
      </c>
    </row>
    <row r="105" ht="36" customHeight="1" s="113">
      <c r="A105" s="156" t="inlineStr">
        <is>
          <t>M007</t>
        </is>
      </c>
      <c r="B105" s="156" t="inlineStr">
        <is>
          <t>AYDIN MİMARSİNAN</t>
        </is>
      </c>
      <c r="C105" s="156" t="n">
        <v>20</v>
      </c>
      <c r="D105" s="156" t="n">
        <v>84</v>
      </c>
      <c r="E105" s="157" t="n">
        <v>3.4</v>
      </c>
    </row>
    <row r="106" ht="36" customHeight="1" s="113">
      <c r="A106" s="156" t="inlineStr">
        <is>
          <t>M007</t>
        </is>
      </c>
      <c r="B106" s="156" t="inlineStr">
        <is>
          <t>AYDIN MİMARSİNAN</t>
        </is>
      </c>
      <c r="C106" s="156" t="n">
        <v>21</v>
      </c>
      <c r="D106" s="156" t="n">
        <v>29</v>
      </c>
      <c r="E106" s="157" t="n">
        <v>1.2</v>
      </c>
    </row>
    <row r="107" ht="36" customHeight="1" s="113">
      <c r="A107" s="156" t="inlineStr">
        <is>
          <t>M007</t>
        </is>
      </c>
      <c r="B107" s="156" t="inlineStr">
        <is>
          <t>AYDIN MİMARSİNAN</t>
        </is>
      </c>
      <c r="C107" s="156" t="n">
        <v>22</v>
      </c>
      <c r="D107" s="156" t="n">
        <v>63</v>
      </c>
      <c r="E107" s="157" t="n">
        <v>2.5</v>
      </c>
    </row>
    <row r="108" ht="24" customHeight="1" s="113">
      <c r="A108" s="156" t="inlineStr">
        <is>
          <t>M008</t>
        </is>
      </c>
      <c r="B108" s="156" t="inlineStr">
        <is>
          <t>AYRANCILAR</t>
        </is>
      </c>
      <c r="C108" s="156" t="n">
        <v>8</v>
      </c>
      <c r="D108" s="156" t="n">
        <v>61</v>
      </c>
      <c r="E108" s="157" t="n">
        <v>4.9</v>
      </c>
    </row>
    <row r="109" ht="24" customHeight="1" s="113">
      <c r="A109" s="156" t="inlineStr">
        <is>
          <t>M008</t>
        </is>
      </c>
      <c r="B109" s="156" t="inlineStr">
        <is>
          <t>AYRANCILAR</t>
        </is>
      </c>
      <c r="C109" s="156" t="n">
        <v>9</v>
      </c>
      <c r="D109" s="156" t="n">
        <v>23</v>
      </c>
      <c r="E109" s="157" t="n">
        <v>1.8</v>
      </c>
    </row>
    <row r="110" ht="24" customHeight="1" s="113">
      <c r="A110" s="156" t="inlineStr">
        <is>
          <t>M008</t>
        </is>
      </c>
      <c r="B110" s="156" t="inlineStr">
        <is>
          <t>AYRANCILAR</t>
        </is>
      </c>
      <c r="C110" s="156" t="n">
        <v>10</v>
      </c>
      <c r="D110" s="156" t="n">
        <v>30</v>
      </c>
      <c r="E110" s="157" t="n">
        <v>2.4</v>
      </c>
    </row>
    <row r="111" ht="24" customHeight="1" s="113">
      <c r="A111" s="156" t="inlineStr">
        <is>
          <t>M008</t>
        </is>
      </c>
      <c r="B111" s="156" t="inlineStr">
        <is>
          <t>AYRANCILAR</t>
        </is>
      </c>
      <c r="C111" s="156" t="n">
        <v>11</v>
      </c>
      <c r="D111" s="156" t="n">
        <v>34</v>
      </c>
      <c r="E111" s="157" t="n">
        <v>2.7</v>
      </c>
    </row>
    <row r="112" ht="24" customHeight="1" s="113">
      <c r="A112" s="156" t="inlineStr">
        <is>
          <t>M008</t>
        </is>
      </c>
      <c r="B112" s="156" t="inlineStr">
        <is>
          <t>AYRANCILAR</t>
        </is>
      </c>
      <c r="C112" s="156" t="n">
        <v>12</v>
      </c>
      <c r="D112" s="156" t="n">
        <v>95</v>
      </c>
      <c r="E112" s="157" t="n">
        <v>7.6</v>
      </c>
    </row>
    <row r="113" ht="24" customHeight="1" s="113">
      <c r="A113" s="156" t="inlineStr">
        <is>
          <t>M008</t>
        </is>
      </c>
      <c r="B113" s="156" t="inlineStr">
        <is>
          <t>AYRANCILAR</t>
        </is>
      </c>
      <c r="C113" s="156" t="n">
        <v>13</v>
      </c>
      <c r="D113" s="156" t="n">
        <v>78</v>
      </c>
      <c r="E113" s="157" t="n">
        <v>6.2</v>
      </c>
    </row>
    <row r="114" ht="24" customHeight="1" s="113">
      <c r="A114" s="156" t="inlineStr">
        <is>
          <t>M008</t>
        </is>
      </c>
      <c r="B114" s="156" t="inlineStr">
        <is>
          <t>AYRANCILAR</t>
        </is>
      </c>
      <c r="C114" s="156" t="n">
        <v>14</v>
      </c>
      <c r="D114" s="156" t="n">
        <v>24</v>
      </c>
      <c r="E114" s="157" t="n">
        <v>1.9</v>
      </c>
    </row>
    <row r="115" ht="24" customHeight="1" s="113">
      <c r="A115" s="156" t="inlineStr">
        <is>
          <t>M008</t>
        </is>
      </c>
      <c r="B115" s="156" t="inlineStr">
        <is>
          <t>AYRANCILAR</t>
        </is>
      </c>
      <c r="C115" s="156" t="n">
        <v>15</v>
      </c>
      <c r="D115" s="156" t="n">
        <v>64</v>
      </c>
      <c r="E115" s="157" t="n">
        <v>5.1</v>
      </c>
    </row>
    <row r="116" ht="24" customHeight="1" s="113">
      <c r="A116" s="156" t="inlineStr">
        <is>
          <t>M008</t>
        </is>
      </c>
      <c r="B116" s="156" t="inlineStr">
        <is>
          <t>AYRANCILAR</t>
        </is>
      </c>
      <c r="C116" s="156" t="n">
        <v>16</v>
      </c>
      <c r="D116" s="156" t="n">
        <v>44</v>
      </c>
      <c r="E116" s="157" t="n">
        <v>3.5</v>
      </c>
    </row>
    <row r="117" ht="24" customHeight="1" s="113">
      <c r="A117" s="156" t="inlineStr">
        <is>
          <t>M008</t>
        </is>
      </c>
      <c r="B117" s="156" t="inlineStr">
        <is>
          <t>AYRANCILAR</t>
        </is>
      </c>
      <c r="C117" s="156" t="n">
        <v>17</v>
      </c>
      <c r="D117" s="156" t="n">
        <v>93</v>
      </c>
      <c r="E117" s="157" t="n">
        <v>7.4</v>
      </c>
    </row>
    <row r="118" ht="24" customHeight="1" s="113">
      <c r="A118" s="156" t="inlineStr">
        <is>
          <t>M008</t>
        </is>
      </c>
      <c r="B118" s="156" t="inlineStr">
        <is>
          <t>AYRANCILAR</t>
        </is>
      </c>
      <c r="C118" s="156" t="n">
        <v>18</v>
      </c>
      <c r="D118" s="156" t="n">
        <v>83</v>
      </c>
      <c r="E118" s="157" t="n">
        <v>6.6</v>
      </c>
    </row>
    <row r="119" ht="24" customHeight="1" s="113">
      <c r="A119" s="156" t="inlineStr">
        <is>
          <t>M008</t>
        </is>
      </c>
      <c r="B119" s="156" t="inlineStr">
        <is>
          <t>AYRANCILAR</t>
        </is>
      </c>
      <c r="C119" s="156" t="n">
        <v>19</v>
      </c>
      <c r="D119" s="156" t="n">
        <v>100</v>
      </c>
      <c r="E119" s="157" t="n">
        <v>8</v>
      </c>
    </row>
    <row r="120" ht="24" customHeight="1" s="113">
      <c r="A120" s="156" t="inlineStr">
        <is>
          <t>M008</t>
        </is>
      </c>
      <c r="B120" s="156" t="inlineStr">
        <is>
          <t>AYRANCILAR</t>
        </is>
      </c>
      <c r="C120" s="156" t="n">
        <v>20</v>
      </c>
      <c r="D120" s="156" t="n">
        <v>95</v>
      </c>
      <c r="E120" s="157" t="n">
        <v>7.6</v>
      </c>
    </row>
    <row r="121" ht="24" customHeight="1" s="113">
      <c r="A121" s="156" t="inlineStr">
        <is>
          <t>M008</t>
        </is>
      </c>
      <c r="B121" s="156" t="inlineStr">
        <is>
          <t>AYRANCILAR</t>
        </is>
      </c>
      <c r="C121" s="156" t="n">
        <v>21</v>
      </c>
      <c r="D121" s="156" t="n">
        <v>51</v>
      </c>
      <c r="E121" s="157" t="n">
        <v>4.1</v>
      </c>
    </row>
    <row r="122" ht="24" customHeight="1" s="113">
      <c r="A122" s="156" t="inlineStr">
        <is>
          <t>M008</t>
        </is>
      </c>
      <c r="B122" s="156" t="inlineStr">
        <is>
          <t>AYRANCILAR</t>
        </is>
      </c>
      <c r="C122" s="156" t="n">
        <v>22</v>
      </c>
      <c r="D122" s="156" t="n">
        <v>37</v>
      </c>
      <c r="E122" s="157" t="n">
        <v>3</v>
      </c>
    </row>
    <row r="123" ht="24" customHeight="1" s="113">
      <c r="A123" s="156" t="inlineStr">
        <is>
          <t>M009</t>
        </is>
      </c>
      <c r="B123" s="156" t="inlineStr">
        <is>
          <t>BALÇOVA</t>
        </is>
      </c>
      <c r="C123" s="156" t="n">
        <v>8</v>
      </c>
      <c r="D123" s="156" t="n">
        <v>20</v>
      </c>
      <c r="E123" s="157" t="n">
        <v>0.8</v>
      </c>
    </row>
    <row r="124" ht="24" customHeight="1" s="113">
      <c r="A124" s="156" t="inlineStr">
        <is>
          <t>M009</t>
        </is>
      </c>
      <c r="B124" s="156" t="inlineStr">
        <is>
          <t>BALÇOVA</t>
        </is>
      </c>
      <c r="C124" s="156" t="n">
        <v>9</v>
      </c>
      <c r="D124" s="156" t="n">
        <v>20</v>
      </c>
      <c r="E124" s="157" t="n">
        <v>0.8</v>
      </c>
    </row>
    <row r="125" ht="24" customHeight="1" s="113">
      <c r="A125" s="156" t="inlineStr">
        <is>
          <t>M009</t>
        </is>
      </c>
      <c r="B125" s="156" t="inlineStr">
        <is>
          <t>BALÇOVA</t>
        </is>
      </c>
      <c r="C125" s="156" t="n">
        <v>10</v>
      </c>
      <c r="D125" s="156" t="n">
        <v>20</v>
      </c>
      <c r="E125" s="157" t="n">
        <v>0.8</v>
      </c>
    </row>
    <row r="126" ht="24" customHeight="1" s="113">
      <c r="A126" s="156" t="inlineStr">
        <is>
          <t>M009</t>
        </is>
      </c>
      <c r="B126" s="156" t="inlineStr">
        <is>
          <t>BALÇOVA</t>
        </is>
      </c>
      <c r="C126" s="156" t="n">
        <v>11</v>
      </c>
      <c r="D126" s="156" t="n">
        <v>44</v>
      </c>
      <c r="E126" s="157" t="n">
        <v>1.8</v>
      </c>
    </row>
    <row r="127" ht="24" customHeight="1" s="113">
      <c r="A127" s="156" t="inlineStr">
        <is>
          <t>M009</t>
        </is>
      </c>
      <c r="B127" s="156" t="inlineStr">
        <is>
          <t>BALÇOVA</t>
        </is>
      </c>
      <c r="C127" s="156" t="n">
        <v>12</v>
      </c>
      <c r="D127" s="156" t="n">
        <v>78</v>
      </c>
      <c r="E127" s="157" t="n">
        <v>3.1</v>
      </c>
    </row>
    <row r="128" ht="24" customHeight="1" s="113">
      <c r="A128" s="156" t="inlineStr">
        <is>
          <t>M009</t>
        </is>
      </c>
      <c r="B128" s="156" t="inlineStr">
        <is>
          <t>BALÇOVA</t>
        </is>
      </c>
      <c r="C128" s="156" t="n">
        <v>13</v>
      </c>
      <c r="D128" s="156" t="n">
        <v>95</v>
      </c>
      <c r="E128" s="157" t="n">
        <v>3.8</v>
      </c>
    </row>
    <row r="129" ht="24" customHeight="1" s="113">
      <c r="A129" s="156" t="inlineStr">
        <is>
          <t>M009</t>
        </is>
      </c>
      <c r="B129" s="156" t="inlineStr">
        <is>
          <t>BALÇOVA</t>
        </is>
      </c>
      <c r="C129" s="156" t="n">
        <v>14</v>
      </c>
      <c r="D129" s="156" t="n">
        <v>36</v>
      </c>
      <c r="E129" s="157" t="n">
        <v>1.4</v>
      </c>
    </row>
    <row r="130" ht="24" customHeight="1" s="113">
      <c r="A130" s="156" t="inlineStr">
        <is>
          <t>M009</t>
        </is>
      </c>
      <c r="B130" s="156" t="inlineStr">
        <is>
          <t>BALÇOVA</t>
        </is>
      </c>
      <c r="C130" s="156" t="n">
        <v>15</v>
      </c>
      <c r="D130" s="156" t="n">
        <v>65</v>
      </c>
      <c r="E130" s="157" t="n">
        <v>2.6</v>
      </c>
    </row>
    <row r="131" ht="24" customHeight="1" s="113">
      <c r="A131" s="156" t="inlineStr">
        <is>
          <t>M009</t>
        </is>
      </c>
      <c r="B131" s="156" t="inlineStr">
        <is>
          <t>BALÇOVA</t>
        </is>
      </c>
      <c r="C131" s="156" t="n">
        <v>16</v>
      </c>
      <c r="D131" s="156" t="n">
        <v>41</v>
      </c>
      <c r="E131" s="157" t="n">
        <v>1.6</v>
      </c>
    </row>
    <row r="132" ht="24" customHeight="1" s="113">
      <c r="A132" s="156" t="inlineStr">
        <is>
          <t>M009</t>
        </is>
      </c>
      <c r="B132" s="156" t="inlineStr">
        <is>
          <t>BALÇOVA</t>
        </is>
      </c>
      <c r="C132" s="156" t="n">
        <v>17</v>
      </c>
      <c r="D132" s="156" t="n">
        <v>91</v>
      </c>
      <c r="E132" s="157" t="n">
        <v>3.6</v>
      </c>
    </row>
    <row r="133" ht="24" customHeight="1" s="113">
      <c r="A133" s="156" t="inlineStr">
        <is>
          <t>M009</t>
        </is>
      </c>
      <c r="B133" s="156" t="inlineStr">
        <is>
          <t>BALÇOVA</t>
        </is>
      </c>
      <c r="C133" s="156" t="n">
        <v>18</v>
      </c>
      <c r="D133" s="156" t="n">
        <v>78</v>
      </c>
      <c r="E133" s="157" t="n">
        <v>3.1</v>
      </c>
    </row>
    <row r="134" ht="24" customHeight="1" s="113">
      <c r="A134" s="156" t="inlineStr">
        <is>
          <t>M009</t>
        </is>
      </c>
      <c r="B134" s="156" t="inlineStr">
        <is>
          <t>BALÇOVA</t>
        </is>
      </c>
      <c r="C134" s="156" t="n">
        <v>19</v>
      </c>
      <c r="D134" s="156" t="n">
        <v>82</v>
      </c>
      <c r="E134" s="157" t="n">
        <v>3.3</v>
      </c>
    </row>
    <row r="135" ht="24" customHeight="1" s="113">
      <c r="A135" s="156" t="inlineStr">
        <is>
          <t>M009</t>
        </is>
      </c>
      <c r="B135" s="156" t="inlineStr">
        <is>
          <t>BALÇOVA</t>
        </is>
      </c>
      <c r="C135" s="156" t="n">
        <v>20</v>
      </c>
      <c r="D135" s="156" t="n">
        <v>94</v>
      </c>
      <c r="E135" s="157" t="n">
        <v>3.8</v>
      </c>
    </row>
    <row r="136" ht="24" customHeight="1" s="113">
      <c r="A136" s="156" t="inlineStr">
        <is>
          <t>M009</t>
        </is>
      </c>
      <c r="B136" s="156" t="inlineStr">
        <is>
          <t>BALÇOVA</t>
        </is>
      </c>
      <c r="C136" s="156" t="n">
        <v>21</v>
      </c>
      <c r="D136" s="156" t="n">
        <v>43</v>
      </c>
      <c r="E136" s="157" t="n">
        <v>1.7</v>
      </c>
    </row>
    <row r="137" ht="24" customHeight="1" s="113">
      <c r="A137" s="156" t="inlineStr">
        <is>
          <t>M009</t>
        </is>
      </c>
      <c r="B137" s="156" t="inlineStr">
        <is>
          <t>BALÇOVA</t>
        </is>
      </c>
      <c r="C137" s="156" t="n">
        <v>22</v>
      </c>
      <c r="D137" s="156" t="n">
        <v>37</v>
      </c>
      <c r="E137" s="157" t="n">
        <v>1.5</v>
      </c>
    </row>
    <row r="138" ht="24" customHeight="1" s="113">
      <c r="A138" s="156" t="inlineStr">
        <is>
          <t>M010</t>
        </is>
      </c>
      <c r="B138" s="156" t="inlineStr">
        <is>
          <t>BAYRAKLI</t>
        </is>
      </c>
      <c r="C138" s="156" t="n">
        <v>8</v>
      </c>
      <c r="D138" s="156" t="n">
        <v>57</v>
      </c>
      <c r="E138" s="157" t="n">
        <v>4.6</v>
      </c>
    </row>
    <row r="139" ht="24" customHeight="1" s="113">
      <c r="A139" s="156" t="inlineStr">
        <is>
          <t>M010</t>
        </is>
      </c>
      <c r="B139" s="156" t="inlineStr">
        <is>
          <t>BAYRAKLI</t>
        </is>
      </c>
      <c r="C139" s="156" t="n">
        <v>9</v>
      </c>
      <c r="D139" s="156" t="n">
        <v>46</v>
      </c>
      <c r="E139" s="157" t="n">
        <v>3.7</v>
      </c>
    </row>
    <row r="140" ht="24" customHeight="1" s="113">
      <c r="A140" s="156" t="inlineStr">
        <is>
          <t>M010</t>
        </is>
      </c>
      <c r="B140" s="156" t="inlineStr">
        <is>
          <t>BAYRAKLI</t>
        </is>
      </c>
      <c r="C140" s="156" t="n">
        <v>10</v>
      </c>
      <c r="D140" s="156" t="n">
        <v>38</v>
      </c>
      <c r="E140" s="157" t="n">
        <v>3</v>
      </c>
    </row>
    <row r="141" ht="24" customHeight="1" s="113">
      <c r="A141" s="156" t="inlineStr">
        <is>
          <t>M010</t>
        </is>
      </c>
      <c r="B141" s="156" t="inlineStr">
        <is>
          <t>BAYRAKLI</t>
        </is>
      </c>
      <c r="C141" s="156" t="n">
        <v>11</v>
      </c>
      <c r="D141" s="156" t="n">
        <v>36</v>
      </c>
      <c r="E141" s="157" t="n">
        <v>2.9</v>
      </c>
    </row>
    <row r="142" ht="24" customHeight="1" s="113">
      <c r="A142" s="156" t="inlineStr">
        <is>
          <t>M010</t>
        </is>
      </c>
      <c r="B142" s="156" t="inlineStr">
        <is>
          <t>BAYRAKLI</t>
        </is>
      </c>
      <c r="C142" s="156" t="n">
        <v>12</v>
      </c>
      <c r="D142" s="156" t="n">
        <v>99</v>
      </c>
      <c r="E142" s="157" t="n">
        <v>7.9</v>
      </c>
    </row>
    <row r="143" ht="24" customHeight="1" s="113">
      <c r="A143" s="156" t="inlineStr">
        <is>
          <t>M010</t>
        </is>
      </c>
      <c r="B143" s="156" t="inlineStr">
        <is>
          <t>BAYRAKLI</t>
        </is>
      </c>
      <c r="C143" s="156" t="n">
        <v>13</v>
      </c>
      <c r="D143" s="156" t="n">
        <v>74</v>
      </c>
      <c r="E143" s="157" t="n">
        <v>5.9</v>
      </c>
    </row>
    <row r="144" ht="24" customHeight="1" s="113">
      <c r="A144" s="156" t="inlineStr">
        <is>
          <t>M010</t>
        </is>
      </c>
      <c r="B144" s="156" t="inlineStr">
        <is>
          <t>BAYRAKLI</t>
        </is>
      </c>
      <c r="C144" s="156" t="n">
        <v>14</v>
      </c>
      <c r="D144" s="156" t="n">
        <v>30</v>
      </c>
      <c r="E144" s="157" t="n">
        <v>2.4</v>
      </c>
    </row>
    <row r="145" ht="24" customHeight="1" s="113">
      <c r="A145" s="156" t="inlineStr">
        <is>
          <t>M010</t>
        </is>
      </c>
      <c r="B145" s="156" t="inlineStr">
        <is>
          <t>BAYRAKLI</t>
        </is>
      </c>
      <c r="C145" s="156" t="n">
        <v>15</v>
      </c>
      <c r="D145" s="156" t="n">
        <v>24</v>
      </c>
      <c r="E145" s="157" t="n">
        <v>1.9</v>
      </c>
    </row>
    <row r="146" ht="24" customHeight="1" s="113">
      <c r="A146" s="156" t="inlineStr">
        <is>
          <t>M010</t>
        </is>
      </c>
      <c r="B146" s="156" t="inlineStr">
        <is>
          <t>BAYRAKLI</t>
        </is>
      </c>
      <c r="C146" s="156" t="n">
        <v>16</v>
      </c>
      <c r="D146" s="156" t="n">
        <v>36</v>
      </c>
      <c r="E146" s="157" t="n">
        <v>2.9</v>
      </c>
    </row>
    <row r="147" ht="24" customHeight="1" s="113">
      <c r="A147" s="156" t="inlineStr">
        <is>
          <t>M010</t>
        </is>
      </c>
      <c r="B147" s="156" t="inlineStr">
        <is>
          <t>BAYRAKLI</t>
        </is>
      </c>
      <c r="C147" s="156" t="n">
        <v>17</v>
      </c>
      <c r="D147" s="156" t="n">
        <v>77</v>
      </c>
      <c r="E147" s="157" t="n">
        <v>6.2</v>
      </c>
    </row>
    <row r="148" ht="24" customHeight="1" s="113">
      <c r="A148" s="156" t="inlineStr">
        <is>
          <t>M010</t>
        </is>
      </c>
      <c r="B148" s="156" t="inlineStr">
        <is>
          <t>BAYRAKLI</t>
        </is>
      </c>
      <c r="C148" s="156" t="n">
        <v>18</v>
      </c>
      <c r="D148" s="156" t="n">
        <v>92</v>
      </c>
      <c r="E148" s="157" t="n">
        <v>7.4</v>
      </c>
    </row>
    <row r="149" ht="24" customHeight="1" s="113">
      <c r="A149" s="156" t="inlineStr">
        <is>
          <t>M010</t>
        </is>
      </c>
      <c r="B149" s="156" t="inlineStr">
        <is>
          <t>BAYRAKLI</t>
        </is>
      </c>
      <c r="C149" s="156" t="n">
        <v>19</v>
      </c>
      <c r="D149" s="156" t="n">
        <v>82</v>
      </c>
      <c r="E149" s="157" t="n">
        <v>6.6</v>
      </c>
    </row>
    <row r="150" ht="24" customHeight="1" s="113">
      <c r="A150" s="156" t="inlineStr">
        <is>
          <t>M010</t>
        </is>
      </c>
      <c r="B150" s="156" t="inlineStr">
        <is>
          <t>BAYRAKLI</t>
        </is>
      </c>
      <c r="C150" s="156" t="n">
        <v>20</v>
      </c>
      <c r="D150" s="156" t="n">
        <v>100</v>
      </c>
      <c r="E150" s="157" t="n">
        <v>8</v>
      </c>
    </row>
    <row r="151" ht="24" customHeight="1" s="113">
      <c r="A151" s="156" t="inlineStr">
        <is>
          <t>M010</t>
        </is>
      </c>
      <c r="B151" s="156" t="inlineStr">
        <is>
          <t>BAYRAKLI</t>
        </is>
      </c>
      <c r="C151" s="156" t="n">
        <v>21</v>
      </c>
      <c r="D151" s="156" t="n">
        <v>38</v>
      </c>
      <c r="E151" s="157" t="n">
        <v>3</v>
      </c>
    </row>
    <row r="152" ht="24" customHeight="1" s="113">
      <c r="A152" s="156" t="inlineStr">
        <is>
          <t>M010</t>
        </is>
      </c>
      <c r="B152" s="156" t="inlineStr">
        <is>
          <t>BAYRAKLI</t>
        </is>
      </c>
      <c r="C152" s="156" t="n">
        <v>22</v>
      </c>
      <c r="D152" s="156" t="n">
        <v>58</v>
      </c>
      <c r="E152" s="157" t="n">
        <v>4.6</v>
      </c>
    </row>
    <row r="153" ht="24" customHeight="1" s="113">
      <c r="A153" s="156" t="inlineStr">
        <is>
          <t>M011</t>
        </is>
      </c>
      <c r="B153" s="156" t="inlineStr">
        <is>
          <t>BOZYAKA</t>
        </is>
      </c>
      <c r="C153" s="156" t="n">
        <v>8</v>
      </c>
      <c r="D153" s="156" t="n">
        <v>51</v>
      </c>
      <c r="E153" s="157" t="n">
        <v>6.1</v>
      </c>
    </row>
    <row r="154" ht="24" customHeight="1" s="113">
      <c r="A154" s="156" t="inlineStr">
        <is>
          <t>M011</t>
        </is>
      </c>
      <c r="B154" s="156" t="inlineStr">
        <is>
          <t>BOZYAKA</t>
        </is>
      </c>
      <c r="C154" s="156" t="n">
        <v>9</v>
      </c>
      <c r="D154" s="156" t="n">
        <v>35</v>
      </c>
      <c r="E154" s="157" t="n">
        <v>4.2</v>
      </c>
    </row>
    <row r="155" ht="24" customHeight="1" s="113">
      <c r="A155" s="156" t="inlineStr">
        <is>
          <t>M011</t>
        </is>
      </c>
      <c r="B155" s="156" t="inlineStr">
        <is>
          <t>BOZYAKA</t>
        </is>
      </c>
      <c r="C155" s="156" t="n">
        <v>10</v>
      </c>
      <c r="D155" s="156" t="n">
        <v>47</v>
      </c>
      <c r="E155" s="157" t="n">
        <v>5.6</v>
      </c>
    </row>
    <row r="156" ht="24" customHeight="1" s="113">
      <c r="A156" s="156" t="inlineStr">
        <is>
          <t>M011</t>
        </is>
      </c>
      <c r="B156" s="156" t="inlineStr">
        <is>
          <t>BOZYAKA</t>
        </is>
      </c>
      <c r="C156" s="156" t="n">
        <v>11</v>
      </c>
      <c r="D156" s="156" t="n">
        <v>21</v>
      </c>
      <c r="E156" s="157" t="n">
        <v>2.5</v>
      </c>
    </row>
    <row r="157" ht="24" customHeight="1" s="113">
      <c r="A157" s="156" t="inlineStr">
        <is>
          <t>M011</t>
        </is>
      </c>
      <c r="B157" s="156" t="inlineStr">
        <is>
          <t>BOZYAKA</t>
        </is>
      </c>
      <c r="C157" s="156" t="n">
        <v>12</v>
      </c>
      <c r="D157" s="156" t="n">
        <v>76</v>
      </c>
      <c r="E157" s="157" t="n">
        <v>9.1</v>
      </c>
    </row>
    <row r="158" ht="24" customHeight="1" s="113">
      <c r="A158" s="156" t="inlineStr">
        <is>
          <t>M011</t>
        </is>
      </c>
      <c r="B158" s="156" t="inlineStr">
        <is>
          <t>BOZYAKA</t>
        </is>
      </c>
      <c r="C158" s="156" t="n">
        <v>13</v>
      </c>
      <c r="D158" s="156" t="n">
        <v>95</v>
      </c>
      <c r="E158" s="157" t="n">
        <v>11.4</v>
      </c>
    </row>
    <row r="159" ht="24" customHeight="1" s="113">
      <c r="A159" s="156" t="inlineStr">
        <is>
          <t>M011</t>
        </is>
      </c>
      <c r="B159" s="156" t="inlineStr">
        <is>
          <t>BOZYAKA</t>
        </is>
      </c>
      <c r="C159" s="156" t="n">
        <v>14</v>
      </c>
      <c r="D159" s="156" t="n">
        <v>41</v>
      </c>
      <c r="E159" s="157" t="n">
        <v>4.9</v>
      </c>
    </row>
    <row r="160" ht="24" customHeight="1" s="113">
      <c r="A160" s="156" t="inlineStr">
        <is>
          <t>M011</t>
        </is>
      </c>
      <c r="B160" s="156" t="inlineStr">
        <is>
          <t>BOZYAKA</t>
        </is>
      </c>
      <c r="C160" s="156" t="n">
        <v>15</v>
      </c>
      <c r="D160" s="156" t="n">
        <v>48</v>
      </c>
      <c r="E160" s="157" t="n">
        <v>5.8</v>
      </c>
    </row>
    <row r="161" ht="24" customHeight="1" s="113">
      <c r="A161" s="156" t="inlineStr">
        <is>
          <t>M011</t>
        </is>
      </c>
      <c r="B161" s="156" t="inlineStr">
        <is>
          <t>BOZYAKA</t>
        </is>
      </c>
      <c r="C161" s="156" t="n">
        <v>16</v>
      </c>
      <c r="D161" s="156" t="n">
        <v>26</v>
      </c>
      <c r="E161" s="157" t="n">
        <v>3.1</v>
      </c>
    </row>
    <row r="162" ht="24" customHeight="1" s="113">
      <c r="A162" s="156" t="inlineStr">
        <is>
          <t>M011</t>
        </is>
      </c>
      <c r="B162" s="156" t="inlineStr">
        <is>
          <t>BOZYAKA</t>
        </is>
      </c>
      <c r="C162" s="156" t="n">
        <v>17</v>
      </c>
      <c r="D162" s="156" t="n">
        <v>92</v>
      </c>
      <c r="E162" s="157" t="n">
        <v>11</v>
      </c>
    </row>
    <row r="163" ht="24" customHeight="1" s="113">
      <c r="A163" s="156" t="inlineStr">
        <is>
          <t>M011</t>
        </is>
      </c>
      <c r="B163" s="156" t="inlineStr">
        <is>
          <t>BOZYAKA</t>
        </is>
      </c>
      <c r="C163" s="156" t="n">
        <v>18</v>
      </c>
      <c r="D163" s="156" t="n">
        <v>90</v>
      </c>
      <c r="E163" s="157" t="n">
        <v>10.8</v>
      </c>
    </row>
    <row r="164" ht="24" customHeight="1" s="113">
      <c r="A164" s="156" t="inlineStr">
        <is>
          <t>M011</t>
        </is>
      </c>
      <c r="B164" s="156" t="inlineStr">
        <is>
          <t>BOZYAKA</t>
        </is>
      </c>
      <c r="C164" s="156" t="n">
        <v>19</v>
      </c>
      <c r="D164" s="156" t="n">
        <v>83</v>
      </c>
      <c r="E164" s="157" t="n">
        <v>10</v>
      </c>
    </row>
    <row r="165" ht="24" customHeight="1" s="113">
      <c r="A165" s="156" t="inlineStr">
        <is>
          <t>M011</t>
        </is>
      </c>
      <c r="B165" s="156" t="inlineStr">
        <is>
          <t>BOZYAKA</t>
        </is>
      </c>
      <c r="C165" s="156" t="n">
        <v>20</v>
      </c>
      <c r="D165" s="156" t="n">
        <v>75</v>
      </c>
      <c r="E165" s="157" t="n">
        <v>9</v>
      </c>
    </row>
    <row r="166" ht="24" customHeight="1" s="113">
      <c r="A166" s="156" t="inlineStr">
        <is>
          <t>M011</t>
        </is>
      </c>
      <c r="B166" s="156" t="inlineStr">
        <is>
          <t>BOZYAKA</t>
        </is>
      </c>
      <c r="C166" s="156" t="n">
        <v>21</v>
      </c>
      <c r="D166" s="156" t="n">
        <v>61</v>
      </c>
      <c r="E166" s="157" t="n">
        <v>7.3</v>
      </c>
    </row>
    <row r="167" ht="24" customHeight="1" s="113">
      <c r="A167" s="156" t="inlineStr">
        <is>
          <t>M011</t>
        </is>
      </c>
      <c r="B167" s="156" t="inlineStr">
        <is>
          <t>BOZYAKA</t>
        </is>
      </c>
      <c r="C167" s="156" t="n">
        <v>22</v>
      </c>
      <c r="D167" s="156" t="n">
        <v>51</v>
      </c>
      <c r="E167" s="157" t="n">
        <v>6.1</v>
      </c>
    </row>
    <row r="168" ht="15" customHeight="1" s="113">
      <c r="A168" s="156" t="inlineStr">
        <is>
          <t>M012</t>
        </is>
      </c>
      <c r="B168" s="156" t="inlineStr">
        <is>
          <t xml:space="preserve">BUCA </t>
        </is>
      </c>
      <c r="C168" s="156" t="n">
        <v>8</v>
      </c>
      <c r="D168" s="156" t="n">
        <v>45</v>
      </c>
      <c r="E168" s="157" t="n">
        <v>5.4</v>
      </c>
    </row>
    <row r="169" ht="15" customHeight="1" s="113">
      <c r="A169" s="156" t="inlineStr">
        <is>
          <t>M012</t>
        </is>
      </c>
      <c r="B169" s="156" t="inlineStr">
        <is>
          <t xml:space="preserve">BUCA </t>
        </is>
      </c>
      <c r="C169" s="156" t="n">
        <v>9</v>
      </c>
      <c r="D169" s="156" t="n">
        <v>56</v>
      </c>
      <c r="E169" s="157" t="n">
        <v>6.7</v>
      </c>
    </row>
    <row r="170" ht="15" customHeight="1" s="113">
      <c r="A170" s="156" t="inlineStr">
        <is>
          <t>M012</t>
        </is>
      </c>
      <c r="B170" s="156" t="inlineStr">
        <is>
          <t xml:space="preserve">BUCA </t>
        </is>
      </c>
      <c r="C170" s="156" t="n">
        <v>10</v>
      </c>
      <c r="D170" s="156" t="n">
        <v>55</v>
      </c>
      <c r="E170" s="157" t="n">
        <v>6.6</v>
      </c>
    </row>
    <row r="171" ht="15" customHeight="1" s="113">
      <c r="A171" s="156" t="inlineStr">
        <is>
          <t>M012</t>
        </is>
      </c>
      <c r="B171" s="156" t="inlineStr">
        <is>
          <t xml:space="preserve">BUCA </t>
        </is>
      </c>
      <c r="C171" s="156" t="n">
        <v>11</v>
      </c>
      <c r="D171" s="156" t="n">
        <v>52</v>
      </c>
      <c r="E171" s="157" t="n">
        <v>6.2</v>
      </c>
    </row>
    <row r="172" ht="15" customHeight="1" s="113">
      <c r="A172" s="156" t="inlineStr">
        <is>
          <t>M012</t>
        </is>
      </c>
      <c r="B172" s="156" t="inlineStr">
        <is>
          <t xml:space="preserve">BUCA </t>
        </is>
      </c>
      <c r="C172" s="156" t="n">
        <v>12</v>
      </c>
      <c r="D172" s="156" t="n">
        <v>75</v>
      </c>
      <c r="E172" s="157" t="n">
        <v>9</v>
      </c>
    </row>
    <row r="173" ht="15" customHeight="1" s="113">
      <c r="A173" s="156" t="inlineStr">
        <is>
          <t>M012</t>
        </is>
      </c>
      <c r="B173" s="156" t="inlineStr">
        <is>
          <t xml:space="preserve">BUCA </t>
        </is>
      </c>
      <c r="C173" s="156" t="n">
        <v>13</v>
      </c>
      <c r="D173" s="156" t="n">
        <v>76</v>
      </c>
      <c r="E173" s="157" t="n">
        <v>9.1</v>
      </c>
    </row>
    <row r="174" ht="15" customHeight="1" s="113">
      <c r="A174" s="156" t="inlineStr">
        <is>
          <t>M012</t>
        </is>
      </c>
      <c r="B174" s="156" t="inlineStr">
        <is>
          <t xml:space="preserve">BUCA </t>
        </is>
      </c>
      <c r="C174" s="156" t="n">
        <v>14</v>
      </c>
      <c r="D174" s="156" t="n">
        <v>20</v>
      </c>
      <c r="E174" s="157" t="n">
        <v>2.4</v>
      </c>
    </row>
    <row r="175" ht="15" customHeight="1" s="113">
      <c r="A175" s="156" t="inlineStr">
        <is>
          <t>M012</t>
        </is>
      </c>
      <c r="B175" s="156" t="inlineStr">
        <is>
          <t xml:space="preserve">BUCA </t>
        </is>
      </c>
      <c r="C175" s="156" t="n">
        <v>15</v>
      </c>
      <c r="D175" s="156" t="n">
        <v>54</v>
      </c>
      <c r="E175" s="157" t="n">
        <v>6.5</v>
      </c>
    </row>
    <row r="176" ht="15" customHeight="1" s="113">
      <c r="A176" s="156" t="inlineStr">
        <is>
          <t>M012</t>
        </is>
      </c>
      <c r="B176" s="156" t="inlineStr">
        <is>
          <t xml:space="preserve">BUCA </t>
        </is>
      </c>
      <c r="C176" s="156" t="n">
        <v>16</v>
      </c>
      <c r="D176" s="156" t="n">
        <v>49</v>
      </c>
      <c r="E176" s="157" t="n">
        <v>5.9</v>
      </c>
    </row>
    <row r="177" ht="15" customHeight="1" s="113">
      <c r="A177" s="156" t="inlineStr">
        <is>
          <t>M012</t>
        </is>
      </c>
      <c r="B177" s="156" t="inlineStr">
        <is>
          <t xml:space="preserve">BUCA </t>
        </is>
      </c>
      <c r="C177" s="156" t="n">
        <v>17</v>
      </c>
      <c r="D177" s="156" t="n">
        <v>74</v>
      </c>
      <c r="E177" s="157" t="n">
        <v>8.9</v>
      </c>
    </row>
    <row r="178" ht="15" customHeight="1" s="113">
      <c r="A178" s="156" t="inlineStr">
        <is>
          <t>M012</t>
        </is>
      </c>
      <c r="B178" s="156" t="inlineStr">
        <is>
          <t xml:space="preserve">BUCA </t>
        </is>
      </c>
      <c r="C178" s="156" t="n">
        <v>18</v>
      </c>
      <c r="D178" s="156" t="n">
        <v>84</v>
      </c>
      <c r="E178" s="157" t="n">
        <v>10.1</v>
      </c>
    </row>
    <row r="179" ht="15" customHeight="1" s="113">
      <c r="A179" s="156" t="inlineStr">
        <is>
          <t>M012</t>
        </is>
      </c>
      <c r="B179" s="156" t="inlineStr">
        <is>
          <t xml:space="preserve">BUCA </t>
        </is>
      </c>
      <c r="C179" s="156" t="n">
        <v>19</v>
      </c>
      <c r="D179" s="156" t="n">
        <v>75</v>
      </c>
      <c r="E179" s="157" t="n">
        <v>9</v>
      </c>
    </row>
    <row r="180" ht="15" customHeight="1" s="113">
      <c r="A180" s="156" t="inlineStr">
        <is>
          <t>M012</t>
        </is>
      </c>
      <c r="B180" s="156" t="inlineStr">
        <is>
          <t xml:space="preserve">BUCA </t>
        </is>
      </c>
      <c r="C180" s="156" t="n">
        <v>20</v>
      </c>
      <c r="D180" s="156" t="n">
        <v>88</v>
      </c>
      <c r="E180" s="157" t="n">
        <v>10.6</v>
      </c>
    </row>
    <row r="181" ht="15" customHeight="1" s="113">
      <c r="A181" s="156" t="inlineStr">
        <is>
          <t>M012</t>
        </is>
      </c>
      <c r="B181" s="156" t="inlineStr">
        <is>
          <t xml:space="preserve">BUCA </t>
        </is>
      </c>
      <c r="C181" s="156" t="n">
        <v>21</v>
      </c>
      <c r="D181" s="156" t="n">
        <v>22</v>
      </c>
      <c r="E181" s="157" t="n">
        <v>2.6</v>
      </c>
    </row>
    <row r="182" ht="15" customHeight="1" s="113">
      <c r="A182" s="156" t="inlineStr">
        <is>
          <t>M012</t>
        </is>
      </c>
      <c r="B182" s="156" t="inlineStr">
        <is>
          <t xml:space="preserve">BUCA </t>
        </is>
      </c>
      <c r="C182" s="156" t="n">
        <v>22</v>
      </c>
      <c r="D182" s="156" t="n">
        <v>46</v>
      </c>
      <c r="E182" s="157" t="n">
        <v>5.5</v>
      </c>
    </row>
    <row r="183" ht="24" customHeight="1" s="113">
      <c r="A183" s="156" t="inlineStr">
        <is>
          <t>M013</t>
        </is>
      </c>
      <c r="B183" s="156" t="inlineStr">
        <is>
          <t>DEDEBAŞI</t>
        </is>
      </c>
      <c r="C183" s="156" t="n">
        <v>8</v>
      </c>
      <c r="D183" s="156" t="n">
        <v>55</v>
      </c>
      <c r="E183" s="157" t="n">
        <v>1.7</v>
      </c>
    </row>
    <row r="184" ht="24" customHeight="1" s="113">
      <c r="A184" s="156" t="inlineStr">
        <is>
          <t>M013</t>
        </is>
      </c>
      <c r="B184" s="156" t="inlineStr">
        <is>
          <t>DEDEBAŞI</t>
        </is>
      </c>
      <c r="C184" s="156" t="n">
        <v>9</v>
      </c>
      <c r="D184" s="156" t="n">
        <v>64</v>
      </c>
      <c r="E184" s="157" t="n">
        <v>1.9</v>
      </c>
    </row>
    <row r="185" ht="24" customHeight="1" s="113">
      <c r="A185" s="156" t="inlineStr">
        <is>
          <t>M013</t>
        </is>
      </c>
      <c r="B185" s="156" t="inlineStr">
        <is>
          <t>DEDEBAŞI</t>
        </is>
      </c>
      <c r="C185" s="156" t="n">
        <v>10</v>
      </c>
      <c r="D185" s="156" t="n">
        <v>37</v>
      </c>
      <c r="E185" s="157" t="n">
        <v>1.1</v>
      </c>
    </row>
    <row r="186" ht="24" customHeight="1" s="113">
      <c r="A186" s="156" t="inlineStr">
        <is>
          <t>M013</t>
        </is>
      </c>
      <c r="B186" s="156" t="inlineStr">
        <is>
          <t>DEDEBAŞI</t>
        </is>
      </c>
      <c r="C186" s="156" t="n">
        <v>11</v>
      </c>
      <c r="D186" s="156" t="n">
        <v>50</v>
      </c>
      <c r="E186" s="157" t="n">
        <v>1.5</v>
      </c>
    </row>
    <row r="187" ht="24" customHeight="1" s="113">
      <c r="A187" s="156" t="inlineStr">
        <is>
          <t>M013</t>
        </is>
      </c>
      <c r="B187" s="156" t="inlineStr">
        <is>
          <t>DEDEBAŞI</t>
        </is>
      </c>
      <c r="C187" s="156" t="n">
        <v>12</v>
      </c>
      <c r="D187" s="156" t="n">
        <v>94</v>
      </c>
      <c r="E187" s="157" t="n">
        <v>2.8</v>
      </c>
    </row>
    <row r="188" ht="24" customHeight="1" s="113">
      <c r="A188" s="156" t="inlineStr">
        <is>
          <t>M013</t>
        </is>
      </c>
      <c r="B188" s="156" t="inlineStr">
        <is>
          <t>DEDEBAŞI</t>
        </is>
      </c>
      <c r="C188" s="156" t="n">
        <v>13</v>
      </c>
      <c r="D188" s="156" t="n">
        <v>91</v>
      </c>
      <c r="E188" s="157" t="n">
        <v>2.7</v>
      </c>
    </row>
    <row r="189" ht="24" customHeight="1" s="113">
      <c r="A189" s="156" t="inlineStr">
        <is>
          <t>M013</t>
        </is>
      </c>
      <c r="B189" s="156" t="inlineStr">
        <is>
          <t>DEDEBAŞI</t>
        </is>
      </c>
      <c r="C189" s="156" t="n">
        <v>14</v>
      </c>
      <c r="D189" s="156" t="n">
        <v>58</v>
      </c>
      <c r="E189" s="157" t="n">
        <v>1.7</v>
      </c>
    </row>
    <row r="190" ht="24" customHeight="1" s="113">
      <c r="A190" s="156" t="inlineStr">
        <is>
          <t>M013</t>
        </is>
      </c>
      <c r="B190" s="156" t="inlineStr">
        <is>
          <t>DEDEBAŞI</t>
        </is>
      </c>
      <c r="C190" s="156" t="n">
        <v>15</v>
      </c>
      <c r="D190" s="156" t="n">
        <v>60</v>
      </c>
      <c r="E190" s="157" t="n">
        <v>1.8</v>
      </c>
    </row>
    <row r="191" ht="24" customHeight="1" s="113">
      <c r="A191" s="156" t="inlineStr">
        <is>
          <t>M013</t>
        </is>
      </c>
      <c r="B191" s="156" t="inlineStr">
        <is>
          <t>DEDEBAŞI</t>
        </is>
      </c>
      <c r="C191" s="156" t="n">
        <v>16</v>
      </c>
      <c r="D191" s="156" t="n">
        <v>30</v>
      </c>
      <c r="E191" s="157" t="n">
        <v>0.9</v>
      </c>
    </row>
    <row r="192" ht="24" customHeight="1" s="113">
      <c r="A192" s="156" t="inlineStr">
        <is>
          <t>M013</t>
        </is>
      </c>
      <c r="B192" s="156" t="inlineStr">
        <is>
          <t>DEDEBAŞI</t>
        </is>
      </c>
      <c r="C192" s="156" t="n">
        <v>17</v>
      </c>
      <c r="D192" s="156" t="n">
        <v>90</v>
      </c>
      <c r="E192" s="157" t="n">
        <v>2.7</v>
      </c>
    </row>
    <row r="193" ht="24" customHeight="1" s="113">
      <c r="A193" s="156" t="inlineStr">
        <is>
          <t>M013</t>
        </is>
      </c>
      <c r="B193" s="156" t="inlineStr">
        <is>
          <t>DEDEBAŞI</t>
        </is>
      </c>
      <c r="C193" s="156" t="n">
        <v>18</v>
      </c>
      <c r="D193" s="156" t="n">
        <v>86</v>
      </c>
      <c r="E193" s="157" t="n">
        <v>2.6</v>
      </c>
    </row>
    <row r="194" ht="24" customHeight="1" s="113">
      <c r="A194" s="156" t="inlineStr">
        <is>
          <t>M013</t>
        </is>
      </c>
      <c r="B194" s="156" t="inlineStr">
        <is>
          <t>DEDEBAŞI</t>
        </is>
      </c>
      <c r="C194" s="156" t="n">
        <v>19</v>
      </c>
      <c r="D194" s="156" t="n">
        <v>95</v>
      </c>
      <c r="E194" s="157" t="n">
        <v>2.8</v>
      </c>
    </row>
    <row r="195" ht="24" customHeight="1" s="113">
      <c r="A195" s="156" t="inlineStr">
        <is>
          <t>M013</t>
        </is>
      </c>
      <c r="B195" s="156" t="inlineStr">
        <is>
          <t>DEDEBAŞI</t>
        </is>
      </c>
      <c r="C195" s="156" t="n">
        <v>20</v>
      </c>
      <c r="D195" s="156" t="n">
        <v>74</v>
      </c>
      <c r="E195" s="157" t="n">
        <v>2.2</v>
      </c>
    </row>
    <row r="196" ht="24" customHeight="1" s="113">
      <c r="A196" s="156" t="inlineStr">
        <is>
          <t>M013</t>
        </is>
      </c>
      <c r="B196" s="156" t="inlineStr">
        <is>
          <t>DEDEBAŞI</t>
        </is>
      </c>
      <c r="C196" s="156" t="n">
        <v>21</v>
      </c>
      <c r="D196" s="156" t="n">
        <v>42</v>
      </c>
      <c r="E196" s="157" t="n">
        <v>1.3</v>
      </c>
    </row>
    <row r="197" ht="24" customHeight="1" s="113">
      <c r="A197" s="156" t="inlineStr">
        <is>
          <t>M013</t>
        </is>
      </c>
      <c r="B197" s="156" t="inlineStr">
        <is>
          <t>DEDEBAŞI</t>
        </is>
      </c>
      <c r="C197" s="156" t="n">
        <v>22</v>
      </c>
      <c r="D197" s="156" t="n">
        <v>38</v>
      </c>
      <c r="E197" s="157" t="n">
        <v>1.1</v>
      </c>
    </row>
    <row r="198" ht="24" customHeight="1" s="113">
      <c r="A198" s="156" t="inlineStr">
        <is>
          <t>M014</t>
        </is>
      </c>
      <c r="B198" s="156" t="inlineStr">
        <is>
          <t>ESKİİZMİR</t>
        </is>
      </c>
      <c r="C198" s="156" t="n">
        <v>8</v>
      </c>
      <c r="D198" s="156" t="n">
        <v>49</v>
      </c>
      <c r="E198" s="157" t="n">
        <v>5.4</v>
      </c>
    </row>
    <row r="199" ht="24" customHeight="1" s="113">
      <c r="A199" s="156" t="inlineStr">
        <is>
          <t>M014</t>
        </is>
      </c>
      <c r="B199" s="156" t="inlineStr">
        <is>
          <t>ESKİİZMİR</t>
        </is>
      </c>
      <c r="C199" s="156" t="n">
        <v>9</v>
      </c>
      <c r="D199" s="156" t="n">
        <v>21</v>
      </c>
      <c r="E199" s="157" t="n">
        <v>2.3</v>
      </c>
    </row>
    <row r="200" ht="24" customHeight="1" s="113">
      <c r="A200" s="156" t="inlineStr">
        <is>
          <t>M014</t>
        </is>
      </c>
      <c r="B200" s="156" t="inlineStr">
        <is>
          <t>ESKİİZMİR</t>
        </is>
      </c>
      <c r="C200" s="156" t="n">
        <v>10</v>
      </c>
      <c r="D200" s="156" t="n">
        <v>64</v>
      </c>
      <c r="E200" s="157" t="n">
        <v>7</v>
      </c>
    </row>
    <row r="201" ht="24" customHeight="1" s="113">
      <c r="A201" s="156" t="inlineStr">
        <is>
          <t>M014</t>
        </is>
      </c>
      <c r="B201" s="156" t="inlineStr">
        <is>
          <t>ESKİİZMİR</t>
        </is>
      </c>
      <c r="C201" s="156" t="n">
        <v>11</v>
      </c>
      <c r="D201" s="156" t="n">
        <v>20</v>
      </c>
      <c r="E201" s="157" t="n">
        <v>2.2</v>
      </c>
    </row>
    <row r="202" ht="24" customHeight="1" s="113">
      <c r="A202" s="156" t="inlineStr">
        <is>
          <t>M014</t>
        </is>
      </c>
      <c r="B202" s="156" t="inlineStr">
        <is>
          <t>ESKİİZMİR</t>
        </is>
      </c>
      <c r="C202" s="156" t="n">
        <v>12</v>
      </c>
      <c r="D202" s="156" t="n">
        <v>70</v>
      </c>
      <c r="E202" s="157" t="n">
        <v>7.7</v>
      </c>
    </row>
    <row r="203" ht="24" customHeight="1" s="113">
      <c r="A203" s="156" t="inlineStr">
        <is>
          <t>M014</t>
        </is>
      </c>
      <c r="B203" s="156" t="inlineStr">
        <is>
          <t>ESKİİZMİR</t>
        </is>
      </c>
      <c r="C203" s="156" t="n">
        <v>13</v>
      </c>
      <c r="D203" s="156" t="n">
        <v>98</v>
      </c>
      <c r="E203" s="157" t="n">
        <v>10.8</v>
      </c>
    </row>
    <row r="204" ht="24" customHeight="1" s="113">
      <c r="A204" s="156" t="inlineStr">
        <is>
          <t>M014</t>
        </is>
      </c>
      <c r="B204" s="156" t="inlineStr">
        <is>
          <t>ESKİİZMİR</t>
        </is>
      </c>
      <c r="C204" s="156" t="n">
        <v>14</v>
      </c>
      <c r="D204" s="156" t="n">
        <v>51</v>
      </c>
      <c r="E204" s="157" t="n">
        <v>5.6</v>
      </c>
    </row>
    <row r="205" ht="24" customHeight="1" s="113">
      <c r="A205" s="156" t="inlineStr">
        <is>
          <t>M014</t>
        </is>
      </c>
      <c r="B205" s="156" t="inlineStr">
        <is>
          <t>ESKİİZMİR</t>
        </is>
      </c>
      <c r="C205" s="156" t="n">
        <v>15</v>
      </c>
      <c r="D205" s="156" t="n">
        <v>35</v>
      </c>
      <c r="E205" s="157" t="n">
        <v>3.8</v>
      </c>
    </row>
    <row r="206" ht="24" customHeight="1" s="113">
      <c r="A206" s="156" t="inlineStr">
        <is>
          <t>M014</t>
        </is>
      </c>
      <c r="B206" s="156" t="inlineStr">
        <is>
          <t>ESKİİZMİR</t>
        </is>
      </c>
      <c r="C206" s="156" t="n">
        <v>16</v>
      </c>
      <c r="D206" s="156" t="n">
        <v>58</v>
      </c>
      <c r="E206" s="157" t="n">
        <v>6.4</v>
      </c>
    </row>
    <row r="207" ht="24" customHeight="1" s="113">
      <c r="A207" s="156" t="inlineStr">
        <is>
          <t>M014</t>
        </is>
      </c>
      <c r="B207" s="156" t="inlineStr">
        <is>
          <t>ESKİİZMİR</t>
        </is>
      </c>
      <c r="C207" s="156" t="n">
        <v>17</v>
      </c>
      <c r="D207" s="156" t="n">
        <v>85</v>
      </c>
      <c r="E207" s="157" t="n">
        <v>9.300000000000001</v>
      </c>
    </row>
    <row r="208" ht="24" customHeight="1" s="113">
      <c r="A208" s="156" t="inlineStr">
        <is>
          <t>M014</t>
        </is>
      </c>
      <c r="B208" s="156" t="inlineStr">
        <is>
          <t>ESKİİZMİR</t>
        </is>
      </c>
      <c r="C208" s="156" t="n">
        <v>18</v>
      </c>
      <c r="D208" s="156" t="n">
        <v>85</v>
      </c>
      <c r="E208" s="157" t="n">
        <v>9.300000000000001</v>
      </c>
    </row>
    <row r="209" ht="24" customHeight="1" s="113">
      <c r="A209" s="156" t="inlineStr">
        <is>
          <t>M014</t>
        </is>
      </c>
      <c r="B209" s="156" t="inlineStr">
        <is>
          <t>ESKİİZMİR</t>
        </is>
      </c>
      <c r="C209" s="156" t="n">
        <v>19</v>
      </c>
      <c r="D209" s="156" t="n">
        <v>83</v>
      </c>
      <c r="E209" s="157" t="n">
        <v>9.1</v>
      </c>
    </row>
    <row r="210" ht="24" customHeight="1" s="113">
      <c r="A210" s="156" t="inlineStr">
        <is>
          <t>M014</t>
        </is>
      </c>
      <c r="B210" s="156" t="inlineStr">
        <is>
          <t>ESKİİZMİR</t>
        </is>
      </c>
      <c r="C210" s="156" t="n">
        <v>20</v>
      </c>
      <c r="D210" s="156" t="n">
        <v>91</v>
      </c>
      <c r="E210" s="157" t="n">
        <v>10</v>
      </c>
    </row>
    <row r="211" ht="24" customHeight="1" s="113">
      <c r="A211" s="156" t="inlineStr">
        <is>
          <t>M014</t>
        </is>
      </c>
      <c r="B211" s="156" t="inlineStr">
        <is>
          <t>ESKİİZMİR</t>
        </is>
      </c>
      <c r="C211" s="156" t="n">
        <v>21</v>
      </c>
      <c r="D211" s="156" t="n">
        <v>41</v>
      </c>
      <c r="E211" s="157" t="n">
        <v>4.5</v>
      </c>
    </row>
    <row r="212" ht="24" customHeight="1" s="113">
      <c r="A212" s="156" t="inlineStr">
        <is>
          <t>M014</t>
        </is>
      </c>
      <c r="B212" s="156" t="inlineStr">
        <is>
          <t>ESKİİZMİR</t>
        </is>
      </c>
      <c r="C212" s="156" t="n">
        <v>22</v>
      </c>
      <c r="D212" s="156" t="n">
        <v>30</v>
      </c>
      <c r="E212" s="157" t="n">
        <v>3.3</v>
      </c>
    </row>
    <row r="213" ht="24" customHeight="1" s="113">
      <c r="A213" s="156" t="inlineStr">
        <is>
          <t>M015</t>
        </is>
      </c>
      <c r="B213" s="156" t="inlineStr">
        <is>
          <t>GAZİEMİR-1</t>
        </is>
      </c>
      <c r="C213" s="156" t="n">
        <v>8</v>
      </c>
      <c r="D213" s="156" t="n">
        <v>64</v>
      </c>
      <c r="E213" s="157" t="n">
        <v>7</v>
      </c>
    </row>
    <row r="214" ht="24" customHeight="1" s="113">
      <c r="A214" s="156" t="inlineStr">
        <is>
          <t>M015</t>
        </is>
      </c>
      <c r="B214" s="156" t="inlineStr">
        <is>
          <t>GAZİEMİR-1</t>
        </is>
      </c>
      <c r="C214" s="156" t="n">
        <v>9</v>
      </c>
      <c r="D214" s="156" t="n">
        <v>49</v>
      </c>
      <c r="E214" s="157" t="n">
        <v>5.4</v>
      </c>
    </row>
    <row r="215" ht="24" customHeight="1" s="113">
      <c r="A215" s="156" t="inlineStr">
        <is>
          <t>M015</t>
        </is>
      </c>
      <c r="B215" s="156" t="inlineStr">
        <is>
          <t>GAZİEMİR-1</t>
        </is>
      </c>
      <c r="C215" s="156" t="n">
        <v>10</v>
      </c>
      <c r="D215" s="156" t="n">
        <v>30</v>
      </c>
      <c r="E215" s="157" t="n">
        <v>3.3</v>
      </c>
    </row>
    <row r="216" ht="24" customHeight="1" s="113">
      <c r="A216" s="156" t="inlineStr">
        <is>
          <t>M015</t>
        </is>
      </c>
      <c r="B216" s="156" t="inlineStr">
        <is>
          <t>GAZİEMİR-1</t>
        </is>
      </c>
      <c r="C216" s="156" t="n">
        <v>11</v>
      </c>
      <c r="D216" s="156" t="n">
        <v>41</v>
      </c>
      <c r="E216" s="157" t="n">
        <v>4.5</v>
      </c>
    </row>
    <row r="217" ht="24" customHeight="1" s="113">
      <c r="A217" s="156" t="inlineStr">
        <is>
          <t>M015</t>
        </is>
      </c>
      <c r="B217" s="156" t="inlineStr">
        <is>
          <t>GAZİEMİR-1</t>
        </is>
      </c>
      <c r="C217" s="156" t="n">
        <v>12</v>
      </c>
      <c r="D217" s="156" t="n">
        <v>98</v>
      </c>
      <c r="E217" s="157" t="n">
        <v>10.8</v>
      </c>
    </row>
    <row r="218" ht="24" customHeight="1" s="113">
      <c r="A218" s="156" t="inlineStr">
        <is>
          <t>M015</t>
        </is>
      </c>
      <c r="B218" s="156" t="inlineStr">
        <is>
          <t>GAZİEMİR-1</t>
        </is>
      </c>
      <c r="C218" s="156" t="n">
        <v>13</v>
      </c>
      <c r="D218" s="156" t="n">
        <v>75</v>
      </c>
      <c r="E218" s="157" t="n">
        <v>8.199999999999999</v>
      </c>
    </row>
    <row r="219" ht="24" customHeight="1" s="113">
      <c r="A219" s="156" t="inlineStr">
        <is>
          <t>M015</t>
        </is>
      </c>
      <c r="B219" s="156" t="inlineStr">
        <is>
          <t>GAZİEMİR-1</t>
        </is>
      </c>
      <c r="C219" s="156" t="n">
        <v>14</v>
      </c>
      <c r="D219" s="156" t="n">
        <v>46</v>
      </c>
      <c r="E219" s="157" t="n">
        <v>5.1</v>
      </c>
    </row>
    <row r="220" ht="24" customHeight="1" s="113">
      <c r="A220" s="156" t="inlineStr">
        <is>
          <t>M015</t>
        </is>
      </c>
      <c r="B220" s="156" t="inlineStr">
        <is>
          <t>GAZİEMİR-1</t>
        </is>
      </c>
      <c r="C220" s="156" t="n">
        <v>15</v>
      </c>
      <c r="D220" s="156" t="n">
        <v>40</v>
      </c>
      <c r="E220" s="157" t="n">
        <v>4.4</v>
      </c>
    </row>
    <row r="221" ht="24" customHeight="1" s="113">
      <c r="A221" s="156" t="inlineStr">
        <is>
          <t>M015</t>
        </is>
      </c>
      <c r="B221" s="156" t="inlineStr">
        <is>
          <t>GAZİEMİR-1</t>
        </is>
      </c>
      <c r="C221" s="156" t="n">
        <v>16</v>
      </c>
      <c r="D221" s="156" t="n">
        <v>58</v>
      </c>
      <c r="E221" s="157" t="n">
        <v>6.4</v>
      </c>
    </row>
    <row r="222" ht="24" customHeight="1" s="113">
      <c r="A222" s="156" t="inlineStr">
        <is>
          <t>M015</t>
        </is>
      </c>
      <c r="B222" s="156" t="inlineStr">
        <is>
          <t>GAZİEMİR-1</t>
        </is>
      </c>
      <c r="C222" s="156" t="n">
        <v>17</v>
      </c>
      <c r="D222" s="156" t="n">
        <v>79</v>
      </c>
      <c r="E222" s="157" t="n">
        <v>8.699999999999999</v>
      </c>
    </row>
    <row r="223" ht="24" customHeight="1" s="113">
      <c r="A223" s="156" t="inlineStr">
        <is>
          <t>M015</t>
        </is>
      </c>
      <c r="B223" s="156" t="inlineStr">
        <is>
          <t>GAZİEMİR-1</t>
        </is>
      </c>
      <c r="C223" s="156" t="n">
        <v>18</v>
      </c>
      <c r="D223" s="156" t="n">
        <v>70</v>
      </c>
      <c r="E223" s="157" t="n">
        <v>7.7</v>
      </c>
    </row>
    <row r="224" ht="24" customHeight="1" s="113">
      <c r="A224" s="156" t="inlineStr">
        <is>
          <t>M015</t>
        </is>
      </c>
      <c r="B224" s="156" t="inlineStr">
        <is>
          <t>GAZİEMİR-1</t>
        </is>
      </c>
      <c r="C224" s="156" t="n">
        <v>19</v>
      </c>
      <c r="D224" s="156" t="n">
        <v>87</v>
      </c>
      <c r="E224" s="157" t="n">
        <v>9.6</v>
      </c>
    </row>
    <row r="225" ht="24" customHeight="1" s="113">
      <c r="A225" s="156" t="inlineStr">
        <is>
          <t>M015</t>
        </is>
      </c>
      <c r="B225" s="156" t="inlineStr">
        <is>
          <t>GAZİEMİR-1</t>
        </is>
      </c>
      <c r="C225" s="156" t="n">
        <v>20</v>
      </c>
      <c r="D225" s="156" t="n">
        <v>95</v>
      </c>
      <c r="E225" s="157" t="n">
        <v>10.4</v>
      </c>
    </row>
    <row r="226" ht="24" customHeight="1" s="113">
      <c r="A226" s="156" t="inlineStr">
        <is>
          <t>M015</t>
        </is>
      </c>
      <c r="B226" s="156" t="inlineStr">
        <is>
          <t>GAZİEMİR-1</t>
        </is>
      </c>
      <c r="C226" s="156" t="n">
        <v>21</v>
      </c>
      <c r="D226" s="156" t="n">
        <v>30</v>
      </c>
      <c r="E226" s="157" t="n">
        <v>3.3</v>
      </c>
    </row>
    <row r="227" ht="24" customHeight="1" s="113">
      <c r="A227" s="156" t="inlineStr">
        <is>
          <t>M015</t>
        </is>
      </c>
      <c r="B227" s="156" t="inlineStr">
        <is>
          <t>GAZİEMİR-1</t>
        </is>
      </c>
      <c r="C227" s="156" t="n">
        <v>22</v>
      </c>
      <c r="D227" s="156" t="n">
        <v>36</v>
      </c>
      <c r="E227" s="157" t="n">
        <v>4</v>
      </c>
    </row>
    <row r="228" ht="24" customHeight="1" s="113">
      <c r="A228" s="156" t="inlineStr">
        <is>
          <t>M016</t>
        </is>
      </c>
      <c r="B228" s="156" t="inlineStr">
        <is>
          <t>GAZİEMİR-2</t>
        </is>
      </c>
      <c r="C228" s="156" t="n">
        <v>8</v>
      </c>
      <c r="D228" s="156" t="n">
        <v>50</v>
      </c>
      <c r="E228" s="157" t="n">
        <v>5.5</v>
      </c>
    </row>
    <row r="229" ht="24" customHeight="1" s="113">
      <c r="A229" s="156" t="inlineStr">
        <is>
          <t>M016</t>
        </is>
      </c>
      <c r="B229" s="156" t="inlineStr">
        <is>
          <t>GAZİEMİR-2</t>
        </is>
      </c>
      <c r="C229" s="156" t="n">
        <v>9</v>
      </c>
      <c r="D229" s="156" t="n">
        <v>24</v>
      </c>
      <c r="E229" s="157" t="n">
        <v>2.6</v>
      </c>
    </row>
    <row r="230" ht="24" customHeight="1" s="113">
      <c r="A230" s="156" t="inlineStr">
        <is>
          <t>M016</t>
        </is>
      </c>
      <c r="B230" s="156" t="inlineStr">
        <is>
          <t>GAZİEMİR-2</t>
        </is>
      </c>
      <c r="C230" s="156" t="n">
        <v>10</v>
      </c>
      <c r="D230" s="156" t="n">
        <v>64</v>
      </c>
      <c r="E230" s="157" t="n">
        <v>7</v>
      </c>
    </row>
    <row r="231" ht="24" customHeight="1" s="113">
      <c r="A231" s="156" t="inlineStr">
        <is>
          <t>M016</t>
        </is>
      </c>
      <c r="B231" s="156" t="inlineStr">
        <is>
          <t>GAZİEMİR-2</t>
        </is>
      </c>
      <c r="C231" s="156" t="n">
        <v>11</v>
      </c>
      <c r="D231" s="156" t="n">
        <v>36</v>
      </c>
      <c r="E231" s="157" t="n">
        <v>4</v>
      </c>
    </row>
    <row r="232" ht="24" customHeight="1" s="113">
      <c r="A232" s="156" t="inlineStr">
        <is>
          <t>M016</t>
        </is>
      </c>
      <c r="B232" s="156" t="inlineStr">
        <is>
          <t>GAZİEMİR-2</t>
        </is>
      </c>
      <c r="C232" s="156" t="n">
        <v>12</v>
      </c>
      <c r="D232" s="156" t="n">
        <v>92</v>
      </c>
      <c r="E232" s="157" t="n">
        <v>10.1</v>
      </c>
    </row>
    <row r="233" ht="24" customHeight="1" s="113">
      <c r="A233" s="156" t="inlineStr">
        <is>
          <t>M016</t>
        </is>
      </c>
      <c r="B233" s="156" t="inlineStr">
        <is>
          <t>GAZİEMİR-2</t>
        </is>
      </c>
      <c r="C233" s="156" t="n">
        <v>13</v>
      </c>
      <c r="D233" s="156" t="n">
        <v>96</v>
      </c>
      <c r="E233" s="157" t="n">
        <v>10.6</v>
      </c>
    </row>
    <row r="234" ht="24" customHeight="1" s="113">
      <c r="A234" s="156" t="inlineStr">
        <is>
          <t>M016</t>
        </is>
      </c>
      <c r="B234" s="156" t="inlineStr">
        <is>
          <t>GAZİEMİR-2</t>
        </is>
      </c>
      <c r="C234" s="156" t="n">
        <v>14</v>
      </c>
      <c r="D234" s="156" t="n">
        <v>44</v>
      </c>
      <c r="E234" s="157" t="n">
        <v>4.8</v>
      </c>
    </row>
    <row r="235" ht="24" customHeight="1" s="113">
      <c r="A235" s="156" t="inlineStr">
        <is>
          <t>M016</t>
        </is>
      </c>
      <c r="B235" s="156" t="inlineStr">
        <is>
          <t>GAZİEMİR-2</t>
        </is>
      </c>
      <c r="C235" s="156" t="n">
        <v>15</v>
      </c>
      <c r="D235" s="156" t="n">
        <v>35</v>
      </c>
      <c r="E235" s="157" t="n">
        <v>3.8</v>
      </c>
    </row>
    <row r="236" ht="24" customHeight="1" s="113">
      <c r="A236" s="156" t="inlineStr">
        <is>
          <t>M016</t>
        </is>
      </c>
      <c r="B236" s="156" t="inlineStr">
        <is>
          <t>GAZİEMİR-2</t>
        </is>
      </c>
      <c r="C236" s="156" t="n">
        <v>16</v>
      </c>
      <c r="D236" s="156" t="n">
        <v>47</v>
      </c>
      <c r="E236" s="157" t="n">
        <v>5.2</v>
      </c>
    </row>
    <row r="237" ht="24" customHeight="1" s="113">
      <c r="A237" s="156" t="inlineStr">
        <is>
          <t>M016</t>
        </is>
      </c>
      <c r="B237" s="156" t="inlineStr">
        <is>
          <t>GAZİEMİR-2</t>
        </is>
      </c>
      <c r="C237" s="156" t="n">
        <v>17</v>
      </c>
      <c r="D237" s="156" t="n">
        <v>94</v>
      </c>
      <c r="E237" s="157" t="n">
        <v>10.3</v>
      </c>
    </row>
    <row r="238" ht="24" customHeight="1" s="113">
      <c r="A238" s="156" t="inlineStr">
        <is>
          <t>M016</t>
        </is>
      </c>
      <c r="B238" s="156" t="inlineStr">
        <is>
          <t>GAZİEMİR-2</t>
        </is>
      </c>
      <c r="C238" s="156" t="n">
        <v>18</v>
      </c>
      <c r="D238" s="156" t="n">
        <v>73</v>
      </c>
      <c r="E238" s="157" t="n">
        <v>8</v>
      </c>
    </row>
    <row r="239" ht="24" customHeight="1" s="113">
      <c r="A239" s="156" t="inlineStr">
        <is>
          <t>M016</t>
        </is>
      </c>
      <c r="B239" s="156" t="inlineStr">
        <is>
          <t>GAZİEMİR-2</t>
        </is>
      </c>
      <c r="C239" s="156" t="n">
        <v>19</v>
      </c>
      <c r="D239" s="156" t="n">
        <v>79</v>
      </c>
      <c r="E239" s="157" t="n">
        <v>8.699999999999999</v>
      </c>
    </row>
    <row r="240" ht="24" customHeight="1" s="113">
      <c r="A240" s="156" t="inlineStr">
        <is>
          <t>M016</t>
        </is>
      </c>
      <c r="B240" s="156" t="inlineStr">
        <is>
          <t>GAZİEMİR-2</t>
        </is>
      </c>
      <c r="C240" s="156" t="n">
        <v>20</v>
      </c>
      <c r="D240" s="156" t="n">
        <v>75</v>
      </c>
      <c r="E240" s="157" t="n">
        <v>8.199999999999999</v>
      </c>
    </row>
    <row r="241" ht="24" customHeight="1" s="113">
      <c r="A241" s="156" t="inlineStr">
        <is>
          <t>M016</t>
        </is>
      </c>
      <c r="B241" s="156" t="inlineStr">
        <is>
          <t>GAZİEMİR-2</t>
        </is>
      </c>
      <c r="C241" s="156" t="n">
        <v>21</v>
      </c>
      <c r="D241" s="156" t="n">
        <v>35</v>
      </c>
      <c r="E241" s="157" t="n">
        <v>3.8</v>
      </c>
    </row>
    <row r="242" ht="24" customHeight="1" s="113">
      <c r="A242" s="156" t="inlineStr">
        <is>
          <t>M016</t>
        </is>
      </c>
      <c r="B242" s="156" t="inlineStr">
        <is>
          <t>GAZİEMİR-2</t>
        </is>
      </c>
      <c r="C242" s="156" t="n">
        <v>22</v>
      </c>
      <c r="D242" s="156" t="n">
        <v>40</v>
      </c>
      <c r="E242" s="157" t="n">
        <v>4.4</v>
      </c>
    </row>
    <row r="243" ht="24" customHeight="1" s="113">
      <c r="A243" s="156" t="inlineStr">
        <is>
          <t>M017</t>
        </is>
      </c>
      <c r="B243" s="156" t="inlineStr">
        <is>
          <t>GAZİEMİR-3</t>
        </is>
      </c>
      <c r="C243" s="156" t="n">
        <v>8</v>
      </c>
      <c r="D243" s="156" t="n">
        <v>49</v>
      </c>
      <c r="E243" s="157" t="n">
        <v>5.4</v>
      </c>
    </row>
    <row r="244" ht="24" customHeight="1" s="113">
      <c r="A244" s="156" t="inlineStr">
        <is>
          <t>M017</t>
        </is>
      </c>
      <c r="B244" s="156" t="inlineStr">
        <is>
          <t>GAZİEMİR-3</t>
        </is>
      </c>
      <c r="C244" s="156" t="n">
        <v>9</v>
      </c>
      <c r="D244" s="156" t="n">
        <v>61</v>
      </c>
      <c r="E244" s="157" t="n">
        <v>6.7</v>
      </c>
    </row>
    <row r="245" ht="24" customHeight="1" s="113">
      <c r="A245" s="156" t="inlineStr">
        <is>
          <t>M017</t>
        </is>
      </c>
      <c r="B245" s="156" t="inlineStr">
        <is>
          <t>GAZİEMİR-3</t>
        </is>
      </c>
      <c r="C245" s="156" t="n">
        <v>10</v>
      </c>
      <c r="D245" s="156" t="n">
        <v>37</v>
      </c>
      <c r="E245" s="157" t="n">
        <v>4.1</v>
      </c>
    </row>
    <row r="246" ht="24" customHeight="1" s="113">
      <c r="A246" s="156" t="inlineStr">
        <is>
          <t>M017</t>
        </is>
      </c>
      <c r="B246" s="156" t="inlineStr">
        <is>
          <t>GAZİEMİR-3</t>
        </is>
      </c>
      <c r="C246" s="156" t="n">
        <v>11</v>
      </c>
      <c r="D246" s="156" t="n">
        <v>33</v>
      </c>
      <c r="E246" s="157" t="n">
        <v>3.6</v>
      </c>
    </row>
    <row r="247" ht="24" customHeight="1" s="113">
      <c r="A247" s="156" t="inlineStr">
        <is>
          <t>M017</t>
        </is>
      </c>
      <c r="B247" s="156" t="inlineStr">
        <is>
          <t>GAZİEMİR-3</t>
        </is>
      </c>
      <c r="C247" s="156" t="n">
        <v>12</v>
      </c>
      <c r="D247" s="156" t="n">
        <v>100</v>
      </c>
      <c r="E247" s="157" t="n">
        <v>11</v>
      </c>
    </row>
    <row r="248" ht="24" customHeight="1" s="113">
      <c r="A248" s="156" t="inlineStr">
        <is>
          <t>M017</t>
        </is>
      </c>
      <c r="B248" s="156" t="inlineStr">
        <is>
          <t>GAZİEMİR-3</t>
        </is>
      </c>
      <c r="C248" s="156" t="n">
        <v>13</v>
      </c>
      <c r="D248" s="156" t="n">
        <v>83</v>
      </c>
      <c r="E248" s="157" t="n">
        <v>9.1</v>
      </c>
    </row>
    <row r="249" ht="24" customHeight="1" s="113">
      <c r="A249" s="156" t="inlineStr">
        <is>
          <t>M017</t>
        </is>
      </c>
      <c r="B249" s="156" t="inlineStr">
        <is>
          <t>GAZİEMİR-3</t>
        </is>
      </c>
      <c r="C249" s="156" t="n">
        <v>14</v>
      </c>
      <c r="D249" s="156" t="n">
        <v>34</v>
      </c>
      <c r="E249" s="157" t="n">
        <v>3.7</v>
      </c>
    </row>
    <row r="250" ht="24" customHeight="1" s="113">
      <c r="A250" s="156" t="inlineStr">
        <is>
          <t>M017</t>
        </is>
      </c>
      <c r="B250" s="156" t="inlineStr">
        <is>
          <t>GAZİEMİR-3</t>
        </is>
      </c>
      <c r="C250" s="156" t="n">
        <v>15</v>
      </c>
      <c r="D250" s="156" t="n">
        <v>39</v>
      </c>
      <c r="E250" s="157" t="n">
        <v>4.3</v>
      </c>
    </row>
    <row r="251" ht="24" customHeight="1" s="113">
      <c r="A251" s="156" t="inlineStr">
        <is>
          <t>M017</t>
        </is>
      </c>
      <c r="B251" s="156" t="inlineStr">
        <is>
          <t>GAZİEMİR-3</t>
        </is>
      </c>
      <c r="C251" s="156" t="n">
        <v>16</v>
      </c>
      <c r="D251" s="156" t="n">
        <v>40</v>
      </c>
      <c r="E251" s="157" t="n">
        <v>4.4</v>
      </c>
    </row>
    <row r="252" ht="24" customHeight="1" s="113">
      <c r="A252" s="156" t="inlineStr">
        <is>
          <t>M017</t>
        </is>
      </c>
      <c r="B252" s="156" t="inlineStr">
        <is>
          <t>GAZİEMİR-3</t>
        </is>
      </c>
      <c r="C252" s="156" t="n">
        <v>17</v>
      </c>
      <c r="D252" s="156" t="n">
        <v>72</v>
      </c>
      <c r="E252" s="157" t="n">
        <v>7.9</v>
      </c>
    </row>
    <row r="253" ht="24" customHeight="1" s="113">
      <c r="A253" s="156" t="inlineStr">
        <is>
          <t>M017</t>
        </is>
      </c>
      <c r="B253" s="156" t="inlineStr">
        <is>
          <t>GAZİEMİR-3</t>
        </is>
      </c>
      <c r="C253" s="156" t="n">
        <v>18</v>
      </c>
      <c r="D253" s="156" t="n">
        <v>88</v>
      </c>
      <c r="E253" s="157" t="n">
        <v>9.699999999999999</v>
      </c>
    </row>
    <row r="254" ht="24" customHeight="1" s="113">
      <c r="A254" s="156" t="inlineStr">
        <is>
          <t>M017</t>
        </is>
      </c>
      <c r="B254" s="156" t="inlineStr">
        <is>
          <t>GAZİEMİR-3</t>
        </is>
      </c>
      <c r="C254" s="156" t="n">
        <v>19</v>
      </c>
      <c r="D254" s="156" t="n">
        <v>77</v>
      </c>
      <c r="E254" s="157" t="n">
        <v>8.5</v>
      </c>
    </row>
    <row r="255" ht="24" customHeight="1" s="113">
      <c r="A255" s="156" t="inlineStr">
        <is>
          <t>M017</t>
        </is>
      </c>
      <c r="B255" s="156" t="inlineStr">
        <is>
          <t>GAZİEMİR-3</t>
        </is>
      </c>
      <c r="C255" s="156" t="n">
        <v>20</v>
      </c>
      <c r="D255" s="156" t="n">
        <v>97</v>
      </c>
      <c r="E255" s="157" t="n">
        <v>10.7</v>
      </c>
    </row>
    <row r="256" ht="24" customHeight="1" s="113">
      <c r="A256" s="156" t="inlineStr">
        <is>
          <t>M017</t>
        </is>
      </c>
      <c r="B256" s="156" t="inlineStr">
        <is>
          <t>GAZİEMİR-3</t>
        </is>
      </c>
      <c r="C256" s="156" t="n">
        <v>21</v>
      </c>
      <c r="D256" s="156" t="n">
        <v>39</v>
      </c>
      <c r="E256" s="157" t="n">
        <v>4.3</v>
      </c>
    </row>
    <row r="257" ht="24" customHeight="1" s="113">
      <c r="A257" s="156" t="inlineStr">
        <is>
          <t>M017</t>
        </is>
      </c>
      <c r="B257" s="156" t="inlineStr">
        <is>
          <t>GAZİEMİR-3</t>
        </is>
      </c>
      <c r="C257" s="156" t="n">
        <v>22</v>
      </c>
      <c r="D257" s="156" t="n">
        <v>44</v>
      </c>
      <c r="E257" s="157" t="n">
        <v>4.8</v>
      </c>
    </row>
    <row r="258" ht="24" customHeight="1" s="113">
      <c r="A258" s="156" t="inlineStr">
        <is>
          <t>M018</t>
        </is>
      </c>
      <c r="B258" s="156" t="inlineStr">
        <is>
          <t>GAZİEMİR-4</t>
        </is>
      </c>
      <c r="C258" s="156" t="n">
        <v>8</v>
      </c>
      <c r="D258" s="156" t="n">
        <v>38</v>
      </c>
      <c r="E258" s="157" t="n">
        <v>3.8</v>
      </c>
    </row>
    <row r="259" ht="24" customHeight="1" s="113">
      <c r="A259" s="156" t="inlineStr">
        <is>
          <t>M018</t>
        </is>
      </c>
      <c r="B259" s="156" t="inlineStr">
        <is>
          <t>GAZİEMİR-4</t>
        </is>
      </c>
      <c r="C259" s="156" t="n">
        <v>9</v>
      </c>
      <c r="D259" s="156" t="n">
        <v>51</v>
      </c>
      <c r="E259" s="157" t="n">
        <v>5.1</v>
      </c>
    </row>
    <row r="260" ht="24" customHeight="1" s="113">
      <c r="A260" s="156" t="inlineStr">
        <is>
          <t>M018</t>
        </is>
      </c>
      <c r="B260" s="156" t="inlineStr">
        <is>
          <t>GAZİEMİR-4</t>
        </is>
      </c>
      <c r="C260" s="156" t="n">
        <v>10</v>
      </c>
      <c r="D260" s="156" t="n">
        <v>55</v>
      </c>
      <c r="E260" s="157" t="n">
        <v>5.5</v>
      </c>
    </row>
    <row r="261" ht="24" customHeight="1" s="113">
      <c r="A261" s="156" t="inlineStr">
        <is>
          <t>M018</t>
        </is>
      </c>
      <c r="B261" s="156" t="inlineStr">
        <is>
          <t>GAZİEMİR-4</t>
        </is>
      </c>
      <c r="C261" s="156" t="n">
        <v>11</v>
      </c>
      <c r="D261" s="156" t="n">
        <v>43</v>
      </c>
      <c r="E261" s="157" t="n">
        <v>4.3</v>
      </c>
    </row>
    <row r="262" ht="24" customHeight="1" s="113">
      <c r="A262" s="156" t="inlineStr">
        <is>
          <t>M018</t>
        </is>
      </c>
      <c r="B262" s="156" t="inlineStr">
        <is>
          <t>GAZİEMİR-4</t>
        </is>
      </c>
      <c r="C262" s="156" t="n">
        <v>12</v>
      </c>
      <c r="D262" s="156" t="n">
        <v>96</v>
      </c>
      <c r="E262" s="157" t="n">
        <v>9.6</v>
      </c>
    </row>
    <row r="263" ht="24" customHeight="1" s="113">
      <c r="A263" s="156" t="inlineStr">
        <is>
          <t>M018</t>
        </is>
      </c>
      <c r="B263" s="156" t="inlineStr">
        <is>
          <t>GAZİEMİR-4</t>
        </is>
      </c>
      <c r="C263" s="156" t="n">
        <v>13</v>
      </c>
      <c r="D263" s="156" t="n">
        <v>82</v>
      </c>
      <c r="E263" s="157" t="n">
        <v>8.199999999999999</v>
      </c>
    </row>
    <row r="264" ht="24" customHeight="1" s="113">
      <c r="A264" s="156" t="inlineStr">
        <is>
          <t>M018</t>
        </is>
      </c>
      <c r="B264" s="156" t="inlineStr">
        <is>
          <t>GAZİEMİR-4</t>
        </is>
      </c>
      <c r="C264" s="156" t="n">
        <v>14</v>
      </c>
      <c r="D264" s="156" t="n">
        <v>24</v>
      </c>
      <c r="E264" s="157" t="n">
        <v>2.4</v>
      </c>
    </row>
    <row r="265" ht="24" customHeight="1" s="113">
      <c r="A265" s="156" t="inlineStr">
        <is>
          <t>M018</t>
        </is>
      </c>
      <c r="B265" s="156" t="inlineStr">
        <is>
          <t>GAZİEMİR-4</t>
        </is>
      </c>
      <c r="C265" s="156" t="n">
        <v>15</v>
      </c>
      <c r="D265" s="156" t="n">
        <v>28</v>
      </c>
      <c r="E265" s="157" t="n">
        <v>2.8</v>
      </c>
    </row>
    <row r="266" ht="24" customHeight="1" s="113">
      <c r="A266" s="156" t="inlineStr">
        <is>
          <t>M018</t>
        </is>
      </c>
      <c r="B266" s="156" t="inlineStr">
        <is>
          <t>GAZİEMİR-4</t>
        </is>
      </c>
      <c r="C266" s="156" t="n">
        <v>16</v>
      </c>
      <c r="D266" s="156" t="n">
        <v>21</v>
      </c>
      <c r="E266" s="157" t="n">
        <v>2.1</v>
      </c>
    </row>
    <row r="267" ht="24" customHeight="1" s="113">
      <c r="A267" s="156" t="inlineStr">
        <is>
          <t>M018</t>
        </is>
      </c>
      <c r="B267" s="156" t="inlineStr">
        <is>
          <t>GAZİEMİR-4</t>
        </is>
      </c>
      <c r="C267" s="156" t="n">
        <v>17</v>
      </c>
      <c r="D267" s="156" t="n">
        <v>88</v>
      </c>
      <c r="E267" s="157" t="n">
        <v>8.800000000000001</v>
      </c>
    </row>
    <row r="268" ht="24" customHeight="1" s="113">
      <c r="A268" s="156" t="inlineStr">
        <is>
          <t>M018</t>
        </is>
      </c>
      <c r="B268" s="156" t="inlineStr">
        <is>
          <t>GAZİEMİR-4</t>
        </is>
      </c>
      <c r="C268" s="156" t="n">
        <v>18</v>
      </c>
      <c r="D268" s="156" t="n">
        <v>80</v>
      </c>
      <c r="E268" s="157" t="n">
        <v>8</v>
      </c>
    </row>
    <row r="269" ht="24" customHeight="1" s="113">
      <c r="A269" s="156" t="inlineStr">
        <is>
          <t>M018</t>
        </is>
      </c>
      <c r="B269" s="156" t="inlineStr">
        <is>
          <t>GAZİEMİR-4</t>
        </is>
      </c>
      <c r="C269" s="156" t="n">
        <v>19</v>
      </c>
      <c r="D269" s="156" t="n">
        <v>81</v>
      </c>
      <c r="E269" s="157" t="n">
        <v>8.1</v>
      </c>
    </row>
    <row r="270" ht="24" customHeight="1" s="113">
      <c r="A270" s="156" t="inlineStr">
        <is>
          <t>M018</t>
        </is>
      </c>
      <c r="B270" s="156" t="inlineStr">
        <is>
          <t>GAZİEMİR-4</t>
        </is>
      </c>
      <c r="C270" s="156" t="n">
        <v>20</v>
      </c>
      <c r="D270" s="156" t="n">
        <v>93</v>
      </c>
      <c r="E270" s="157" t="n">
        <v>9.300000000000001</v>
      </c>
    </row>
    <row r="271" ht="24" customHeight="1" s="113">
      <c r="A271" s="156" t="inlineStr">
        <is>
          <t>M018</t>
        </is>
      </c>
      <c r="B271" s="156" t="inlineStr">
        <is>
          <t>GAZİEMİR-4</t>
        </is>
      </c>
      <c r="C271" s="156" t="n">
        <v>21</v>
      </c>
      <c r="D271" s="156" t="n">
        <v>31</v>
      </c>
      <c r="E271" s="157" t="n">
        <v>3.1</v>
      </c>
    </row>
    <row r="272" ht="24" customHeight="1" s="113">
      <c r="A272" s="156" t="inlineStr">
        <is>
          <t>M018</t>
        </is>
      </c>
      <c r="B272" s="156" t="inlineStr">
        <is>
          <t>GAZİEMİR-4</t>
        </is>
      </c>
      <c r="C272" s="156" t="n">
        <v>22</v>
      </c>
      <c r="D272" s="156" t="n">
        <v>44</v>
      </c>
      <c r="E272" s="157" t="n">
        <v>4.4</v>
      </c>
    </row>
    <row r="273" ht="24" customHeight="1" s="113">
      <c r="A273" s="156" t="inlineStr">
        <is>
          <t>M019</t>
        </is>
      </c>
      <c r="B273" s="156" t="inlineStr">
        <is>
          <t>GAZİEMİR-5</t>
        </is>
      </c>
      <c r="C273" s="156" t="n">
        <v>8</v>
      </c>
      <c r="D273" s="156" t="n">
        <v>21</v>
      </c>
      <c r="E273" s="157" t="n">
        <v>1.1</v>
      </c>
    </row>
    <row r="274" ht="24" customHeight="1" s="113">
      <c r="A274" s="156" t="inlineStr">
        <is>
          <t>M019</t>
        </is>
      </c>
      <c r="B274" s="156" t="inlineStr">
        <is>
          <t>GAZİEMİR-5</t>
        </is>
      </c>
      <c r="C274" s="156" t="n">
        <v>9</v>
      </c>
      <c r="D274" s="156" t="n">
        <v>48</v>
      </c>
      <c r="E274" s="157" t="n">
        <v>2.4</v>
      </c>
    </row>
    <row r="275" ht="24" customHeight="1" s="113">
      <c r="A275" s="156" t="inlineStr">
        <is>
          <t>M019</t>
        </is>
      </c>
      <c r="B275" s="156" t="inlineStr">
        <is>
          <t>GAZİEMİR-5</t>
        </is>
      </c>
      <c r="C275" s="156" t="n">
        <v>10</v>
      </c>
      <c r="D275" s="156" t="n">
        <v>38</v>
      </c>
      <c r="E275" s="157" t="n">
        <v>1.9</v>
      </c>
    </row>
    <row r="276" ht="24" customHeight="1" s="113">
      <c r="A276" s="156" t="inlineStr">
        <is>
          <t>M019</t>
        </is>
      </c>
      <c r="B276" s="156" t="inlineStr">
        <is>
          <t>GAZİEMİR-5</t>
        </is>
      </c>
      <c r="C276" s="156" t="n">
        <v>11</v>
      </c>
      <c r="D276" s="156" t="n">
        <v>23</v>
      </c>
      <c r="E276" s="157" t="n">
        <v>1.2</v>
      </c>
    </row>
    <row r="277" ht="24" customHeight="1" s="113">
      <c r="A277" s="156" t="inlineStr">
        <is>
          <t>M019</t>
        </is>
      </c>
      <c r="B277" s="156" t="inlineStr">
        <is>
          <t>GAZİEMİR-5</t>
        </is>
      </c>
      <c r="C277" s="156" t="n">
        <v>12</v>
      </c>
      <c r="D277" s="156" t="n">
        <v>82</v>
      </c>
      <c r="E277" s="157" t="n">
        <v>4.1</v>
      </c>
    </row>
    <row r="278" ht="24" customHeight="1" s="113">
      <c r="A278" s="156" t="inlineStr">
        <is>
          <t>M019</t>
        </is>
      </c>
      <c r="B278" s="156" t="inlineStr">
        <is>
          <t>GAZİEMİR-5</t>
        </is>
      </c>
      <c r="C278" s="156" t="n">
        <v>13</v>
      </c>
      <c r="D278" s="156" t="n">
        <v>80</v>
      </c>
      <c r="E278" s="157" t="n">
        <v>4</v>
      </c>
    </row>
    <row r="279" ht="24" customHeight="1" s="113">
      <c r="A279" s="156" t="inlineStr">
        <is>
          <t>M019</t>
        </is>
      </c>
      <c r="B279" s="156" t="inlineStr">
        <is>
          <t>GAZİEMİR-5</t>
        </is>
      </c>
      <c r="C279" s="156" t="n">
        <v>14</v>
      </c>
      <c r="D279" s="156" t="n">
        <v>49</v>
      </c>
      <c r="E279" s="157" t="n">
        <v>2.5</v>
      </c>
    </row>
    <row r="280" ht="24" customHeight="1" s="113">
      <c r="A280" s="156" t="inlineStr">
        <is>
          <t>M019</t>
        </is>
      </c>
      <c r="B280" s="156" t="inlineStr">
        <is>
          <t>GAZİEMİR-5</t>
        </is>
      </c>
      <c r="C280" s="156" t="n">
        <v>15</v>
      </c>
      <c r="D280" s="156" t="n">
        <v>31</v>
      </c>
      <c r="E280" s="157" t="n">
        <v>1.6</v>
      </c>
    </row>
    <row r="281" ht="24" customHeight="1" s="113">
      <c r="A281" s="156" t="inlineStr">
        <is>
          <t>M019</t>
        </is>
      </c>
      <c r="B281" s="156" t="inlineStr">
        <is>
          <t>GAZİEMİR-5</t>
        </is>
      </c>
      <c r="C281" s="156" t="n">
        <v>16</v>
      </c>
      <c r="D281" s="156" t="n">
        <v>41</v>
      </c>
      <c r="E281" s="157" t="n">
        <v>2</v>
      </c>
    </row>
    <row r="282" ht="24" customHeight="1" s="113">
      <c r="A282" s="156" t="inlineStr">
        <is>
          <t>M019</t>
        </is>
      </c>
      <c r="B282" s="156" t="inlineStr">
        <is>
          <t>GAZİEMİR-5</t>
        </is>
      </c>
      <c r="C282" s="156" t="n">
        <v>17</v>
      </c>
      <c r="D282" s="156" t="n">
        <v>72</v>
      </c>
      <c r="E282" s="157" t="n">
        <v>3.6</v>
      </c>
    </row>
    <row r="283" ht="24" customHeight="1" s="113">
      <c r="A283" s="156" t="inlineStr">
        <is>
          <t>M019</t>
        </is>
      </c>
      <c r="B283" s="156" t="inlineStr">
        <is>
          <t>GAZİEMİR-5</t>
        </is>
      </c>
      <c r="C283" s="156" t="n">
        <v>18</v>
      </c>
      <c r="D283" s="156" t="n">
        <v>87</v>
      </c>
      <c r="E283" s="157" t="n">
        <v>4.3</v>
      </c>
    </row>
    <row r="284" ht="24" customHeight="1" s="113">
      <c r="A284" s="156" t="inlineStr">
        <is>
          <t>M019</t>
        </is>
      </c>
      <c r="B284" s="156" t="inlineStr">
        <is>
          <t>GAZİEMİR-5</t>
        </is>
      </c>
      <c r="C284" s="156" t="n">
        <v>19</v>
      </c>
      <c r="D284" s="156" t="n">
        <v>77</v>
      </c>
      <c r="E284" s="157" t="n">
        <v>3.9</v>
      </c>
    </row>
    <row r="285" ht="24" customHeight="1" s="113">
      <c r="A285" s="156" t="inlineStr">
        <is>
          <t>M019</t>
        </is>
      </c>
      <c r="B285" s="156" t="inlineStr">
        <is>
          <t>GAZİEMİR-5</t>
        </is>
      </c>
      <c r="C285" s="156" t="n">
        <v>20</v>
      </c>
      <c r="D285" s="156" t="n">
        <v>88</v>
      </c>
      <c r="E285" s="157" t="n">
        <v>4.4</v>
      </c>
    </row>
    <row r="286" ht="24" customHeight="1" s="113">
      <c r="A286" s="156" t="inlineStr">
        <is>
          <t>M019</t>
        </is>
      </c>
      <c r="B286" s="156" t="inlineStr">
        <is>
          <t>GAZİEMİR-5</t>
        </is>
      </c>
      <c r="C286" s="156" t="n">
        <v>21</v>
      </c>
      <c r="D286" s="156" t="n">
        <v>26</v>
      </c>
      <c r="E286" s="157" t="n">
        <v>1.3</v>
      </c>
    </row>
    <row r="287" ht="24" customHeight="1" s="113">
      <c r="A287" s="156" t="inlineStr">
        <is>
          <t>M019</t>
        </is>
      </c>
      <c r="B287" s="156" t="inlineStr">
        <is>
          <t>GAZİEMİR-5</t>
        </is>
      </c>
      <c r="C287" s="156" t="n">
        <v>22</v>
      </c>
      <c r="D287" s="156" t="n">
        <v>62</v>
      </c>
      <c r="E287" s="157" t="n">
        <v>3.1</v>
      </c>
    </row>
    <row r="288" ht="24" customHeight="1" s="113">
      <c r="A288" s="156" t="inlineStr">
        <is>
          <t>M020</t>
        </is>
      </c>
      <c r="B288" s="156" t="inlineStr">
        <is>
          <t>GAZİEMİR-6</t>
        </is>
      </c>
      <c r="C288" s="156" t="n">
        <v>8</v>
      </c>
      <c r="D288" s="156" t="n">
        <v>53</v>
      </c>
      <c r="E288" s="157" t="n">
        <v>3.7</v>
      </c>
    </row>
    <row r="289" ht="24" customHeight="1" s="113">
      <c r="A289" s="156" t="inlineStr">
        <is>
          <t>M020</t>
        </is>
      </c>
      <c r="B289" s="156" t="inlineStr">
        <is>
          <t>GAZİEMİR-6</t>
        </is>
      </c>
      <c r="C289" s="156" t="n">
        <v>9</v>
      </c>
      <c r="D289" s="156" t="n">
        <v>53</v>
      </c>
      <c r="E289" s="157" t="n">
        <v>3.7</v>
      </c>
    </row>
    <row r="290" ht="24" customHeight="1" s="113">
      <c r="A290" s="156" t="inlineStr">
        <is>
          <t>M020</t>
        </is>
      </c>
      <c r="B290" s="156" t="inlineStr">
        <is>
          <t>GAZİEMİR-6</t>
        </is>
      </c>
      <c r="C290" s="156" t="n">
        <v>10</v>
      </c>
      <c r="D290" s="156" t="n">
        <v>52</v>
      </c>
      <c r="E290" s="157" t="n">
        <v>3.6</v>
      </c>
    </row>
    <row r="291" ht="24" customHeight="1" s="113">
      <c r="A291" s="156" t="inlineStr">
        <is>
          <t>M020</t>
        </is>
      </c>
      <c r="B291" s="156" t="inlineStr">
        <is>
          <t>GAZİEMİR-6</t>
        </is>
      </c>
      <c r="C291" s="156" t="n">
        <v>11</v>
      </c>
      <c r="D291" s="156" t="n">
        <v>59</v>
      </c>
      <c r="E291" s="157" t="n">
        <v>4.1</v>
      </c>
    </row>
    <row r="292" ht="24" customHeight="1" s="113">
      <c r="A292" s="156" t="inlineStr">
        <is>
          <t>M020</t>
        </is>
      </c>
      <c r="B292" s="156" t="inlineStr">
        <is>
          <t>GAZİEMİR-6</t>
        </is>
      </c>
      <c r="C292" s="156" t="n">
        <v>12</v>
      </c>
      <c r="D292" s="156" t="n">
        <v>73</v>
      </c>
      <c r="E292" s="157" t="n">
        <v>5.1</v>
      </c>
    </row>
    <row r="293" ht="24" customHeight="1" s="113">
      <c r="A293" s="156" t="inlineStr">
        <is>
          <t>M020</t>
        </is>
      </c>
      <c r="B293" s="156" t="inlineStr">
        <is>
          <t>GAZİEMİR-6</t>
        </is>
      </c>
      <c r="C293" s="156" t="n">
        <v>13</v>
      </c>
      <c r="D293" s="156" t="n">
        <v>76</v>
      </c>
      <c r="E293" s="157" t="n">
        <v>5.3</v>
      </c>
    </row>
    <row r="294" ht="24" customHeight="1" s="113">
      <c r="A294" s="156" t="inlineStr">
        <is>
          <t>M020</t>
        </is>
      </c>
      <c r="B294" s="156" t="inlineStr">
        <is>
          <t>GAZİEMİR-6</t>
        </is>
      </c>
      <c r="C294" s="156" t="n">
        <v>14</v>
      </c>
      <c r="D294" s="156" t="n">
        <v>65</v>
      </c>
      <c r="E294" s="157" t="n">
        <v>4.5</v>
      </c>
    </row>
    <row r="295" ht="24" customHeight="1" s="113">
      <c r="A295" s="156" t="inlineStr">
        <is>
          <t>M020</t>
        </is>
      </c>
      <c r="B295" s="156" t="inlineStr">
        <is>
          <t>GAZİEMİR-6</t>
        </is>
      </c>
      <c r="C295" s="156" t="n">
        <v>15</v>
      </c>
      <c r="D295" s="156" t="n">
        <v>31</v>
      </c>
      <c r="E295" s="157" t="n">
        <v>2.2</v>
      </c>
    </row>
    <row r="296" ht="24" customHeight="1" s="113">
      <c r="A296" s="156" t="inlineStr">
        <is>
          <t>M020</t>
        </is>
      </c>
      <c r="B296" s="156" t="inlineStr">
        <is>
          <t>GAZİEMİR-6</t>
        </is>
      </c>
      <c r="C296" s="156" t="n">
        <v>16</v>
      </c>
      <c r="D296" s="156" t="n">
        <v>25</v>
      </c>
      <c r="E296" s="157" t="n">
        <v>1.8</v>
      </c>
    </row>
    <row r="297" ht="24" customHeight="1" s="113">
      <c r="A297" s="156" t="inlineStr">
        <is>
          <t>M020</t>
        </is>
      </c>
      <c r="B297" s="156" t="inlineStr">
        <is>
          <t>GAZİEMİR-6</t>
        </is>
      </c>
      <c r="C297" s="156" t="n">
        <v>17</v>
      </c>
      <c r="D297" s="156" t="n">
        <v>93</v>
      </c>
      <c r="E297" s="157" t="n">
        <v>6.5</v>
      </c>
    </row>
    <row r="298" ht="24" customHeight="1" s="113">
      <c r="A298" s="156" t="inlineStr">
        <is>
          <t>M020</t>
        </is>
      </c>
      <c r="B298" s="156" t="inlineStr">
        <is>
          <t>GAZİEMİR-6</t>
        </is>
      </c>
      <c r="C298" s="156" t="n">
        <v>18</v>
      </c>
      <c r="D298" s="156" t="n">
        <v>71</v>
      </c>
      <c r="E298" s="157" t="n">
        <v>5</v>
      </c>
    </row>
    <row r="299" ht="24" customHeight="1" s="113">
      <c r="A299" s="156" t="inlineStr">
        <is>
          <t>M020</t>
        </is>
      </c>
      <c r="B299" s="156" t="inlineStr">
        <is>
          <t>GAZİEMİR-6</t>
        </is>
      </c>
      <c r="C299" s="156" t="n">
        <v>19</v>
      </c>
      <c r="D299" s="156" t="n">
        <v>97</v>
      </c>
      <c r="E299" s="157" t="n">
        <v>6.8</v>
      </c>
    </row>
    <row r="300" ht="24" customHeight="1" s="113">
      <c r="A300" s="156" t="inlineStr">
        <is>
          <t>M020</t>
        </is>
      </c>
      <c r="B300" s="156" t="inlineStr">
        <is>
          <t>GAZİEMİR-6</t>
        </is>
      </c>
      <c r="C300" s="156" t="n">
        <v>20</v>
      </c>
      <c r="D300" s="156" t="n">
        <v>89</v>
      </c>
      <c r="E300" s="157" t="n">
        <v>6.2</v>
      </c>
    </row>
    <row r="301" ht="24" customHeight="1" s="113">
      <c r="A301" s="156" t="inlineStr">
        <is>
          <t>M020</t>
        </is>
      </c>
      <c r="B301" s="156" t="inlineStr">
        <is>
          <t>GAZİEMİR-6</t>
        </is>
      </c>
      <c r="C301" s="156" t="n">
        <v>21</v>
      </c>
      <c r="D301" s="156" t="n">
        <v>41</v>
      </c>
      <c r="E301" s="157" t="n">
        <v>2.9</v>
      </c>
    </row>
    <row r="302" ht="24" customHeight="1" s="113">
      <c r="A302" s="156" t="inlineStr">
        <is>
          <t>M020</t>
        </is>
      </c>
      <c r="B302" s="156" t="inlineStr">
        <is>
          <t>GAZİEMİR-6</t>
        </is>
      </c>
      <c r="C302" s="156" t="n">
        <v>22</v>
      </c>
      <c r="D302" s="156" t="n">
        <v>57</v>
      </c>
      <c r="E302" s="157" t="n">
        <v>4</v>
      </c>
    </row>
    <row r="303" ht="24" customHeight="1" s="113">
      <c r="A303" s="156" t="inlineStr">
        <is>
          <t>M021</t>
        </is>
      </c>
      <c r="B303" s="156" t="inlineStr">
        <is>
          <t>GAZİEMİR-7</t>
        </is>
      </c>
      <c r="C303" s="156" t="n">
        <v>8</v>
      </c>
      <c r="D303" s="156" t="n">
        <v>64</v>
      </c>
      <c r="E303" s="157" t="n">
        <v>5.8</v>
      </c>
    </row>
    <row r="304" ht="24" customHeight="1" s="113">
      <c r="A304" s="156" t="inlineStr">
        <is>
          <t>M021</t>
        </is>
      </c>
      <c r="B304" s="156" t="inlineStr">
        <is>
          <t>GAZİEMİR-7</t>
        </is>
      </c>
      <c r="C304" s="156" t="n">
        <v>9</v>
      </c>
      <c r="D304" s="156" t="n">
        <v>30</v>
      </c>
      <c r="E304" s="157" t="n">
        <v>2.7</v>
      </c>
    </row>
    <row r="305" ht="24" customHeight="1" s="113">
      <c r="A305" s="156" t="inlineStr">
        <is>
          <t>M021</t>
        </is>
      </c>
      <c r="B305" s="156" t="inlineStr">
        <is>
          <t>GAZİEMİR-7</t>
        </is>
      </c>
      <c r="C305" s="156" t="n">
        <v>10</v>
      </c>
      <c r="D305" s="156" t="n">
        <v>51</v>
      </c>
      <c r="E305" s="157" t="n">
        <v>4.6</v>
      </c>
    </row>
    <row r="306" ht="24" customHeight="1" s="113">
      <c r="A306" s="156" t="inlineStr">
        <is>
          <t>M021</t>
        </is>
      </c>
      <c r="B306" s="156" t="inlineStr">
        <is>
          <t>GAZİEMİR-7</t>
        </is>
      </c>
      <c r="C306" s="156" t="n">
        <v>11</v>
      </c>
      <c r="D306" s="156" t="n">
        <v>39</v>
      </c>
      <c r="E306" s="157" t="n">
        <v>3.5</v>
      </c>
    </row>
    <row r="307" ht="24" customHeight="1" s="113">
      <c r="A307" s="156" t="inlineStr">
        <is>
          <t>M021</t>
        </is>
      </c>
      <c r="B307" s="156" t="inlineStr">
        <is>
          <t>GAZİEMİR-7</t>
        </is>
      </c>
      <c r="C307" s="156" t="n">
        <v>12</v>
      </c>
      <c r="D307" s="156" t="n">
        <v>97</v>
      </c>
      <c r="E307" s="157" t="n">
        <v>8.699999999999999</v>
      </c>
    </row>
    <row r="308" ht="24" customHeight="1" s="113">
      <c r="A308" s="156" t="inlineStr">
        <is>
          <t>M021</t>
        </is>
      </c>
      <c r="B308" s="156" t="inlineStr">
        <is>
          <t>GAZİEMİR-7</t>
        </is>
      </c>
      <c r="C308" s="156" t="n">
        <v>13</v>
      </c>
      <c r="D308" s="156" t="n">
        <v>89</v>
      </c>
      <c r="E308" s="157" t="n">
        <v>8</v>
      </c>
    </row>
    <row r="309" ht="24" customHeight="1" s="113">
      <c r="A309" s="156" t="inlineStr">
        <is>
          <t>M021</t>
        </is>
      </c>
      <c r="B309" s="156" t="inlineStr">
        <is>
          <t>GAZİEMİR-7</t>
        </is>
      </c>
      <c r="C309" s="156" t="n">
        <v>14</v>
      </c>
      <c r="D309" s="156" t="n">
        <v>58</v>
      </c>
      <c r="E309" s="157" t="n">
        <v>5.2</v>
      </c>
    </row>
    <row r="310" ht="24" customHeight="1" s="113">
      <c r="A310" s="156" t="inlineStr">
        <is>
          <t>M021</t>
        </is>
      </c>
      <c r="B310" s="156" t="inlineStr">
        <is>
          <t>GAZİEMİR-7</t>
        </is>
      </c>
      <c r="C310" s="156" t="n">
        <v>15</v>
      </c>
      <c r="D310" s="156" t="n">
        <v>33</v>
      </c>
      <c r="E310" s="157" t="n">
        <v>3</v>
      </c>
    </row>
    <row r="311" ht="24" customHeight="1" s="113">
      <c r="A311" s="156" t="inlineStr">
        <is>
          <t>M021</t>
        </is>
      </c>
      <c r="B311" s="156" t="inlineStr">
        <is>
          <t>GAZİEMİR-7</t>
        </is>
      </c>
      <c r="C311" s="156" t="n">
        <v>16</v>
      </c>
      <c r="D311" s="156" t="n">
        <v>46</v>
      </c>
      <c r="E311" s="157" t="n">
        <v>4.1</v>
      </c>
    </row>
    <row r="312" ht="24" customHeight="1" s="113">
      <c r="A312" s="156" t="inlineStr">
        <is>
          <t>M021</t>
        </is>
      </c>
      <c r="B312" s="156" t="inlineStr">
        <is>
          <t>GAZİEMİR-7</t>
        </is>
      </c>
      <c r="C312" s="156" t="n">
        <v>17</v>
      </c>
      <c r="D312" s="156" t="n">
        <v>88</v>
      </c>
      <c r="E312" s="157" t="n">
        <v>7.9</v>
      </c>
    </row>
    <row r="313" ht="24" customHeight="1" s="113">
      <c r="A313" s="156" t="inlineStr">
        <is>
          <t>M021</t>
        </is>
      </c>
      <c r="B313" s="156" t="inlineStr">
        <is>
          <t>GAZİEMİR-7</t>
        </is>
      </c>
      <c r="C313" s="156" t="n">
        <v>18</v>
      </c>
      <c r="D313" s="156" t="n">
        <v>78</v>
      </c>
      <c r="E313" s="157" t="n">
        <v>7</v>
      </c>
    </row>
    <row r="314" ht="24" customHeight="1" s="113">
      <c r="A314" s="156" t="inlineStr">
        <is>
          <t>M021</t>
        </is>
      </c>
      <c r="B314" s="156" t="inlineStr">
        <is>
          <t>GAZİEMİR-7</t>
        </is>
      </c>
      <c r="C314" s="156" t="n">
        <v>19</v>
      </c>
      <c r="D314" s="156" t="n">
        <v>88</v>
      </c>
      <c r="E314" s="157" t="n">
        <v>7.9</v>
      </c>
    </row>
    <row r="315" ht="24" customHeight="1" s="113">
      <c r="A315" s="156" t="inlineStr">
        <is>
          <t>M021</t>
        </is>
      </c>
      <c r="B315" s="156" t="inlineStr">
        <is>
          <t>GAZİEMİR-7</t>
        </is>
      </c>
      <c r="C315" s="156" t="n">
        <v>20</v>
      </c>
      <c r="D315" s="156" t="n">
        <v>70</v>
      </c>
      <c r="E315" s="157" t="n">
        <v>6.3</v>
      </c>
    </row>
    <row r="316" ht="24" customHeight="1" s="113">
      <c r="A316" s="156" t="inlineStr">
        <is>
          <t>M021</t>
        </is>
      </c>
      <c r="B316" s="156" t="inlineStr">
        <is>
          <t>GAZİEMİR-7</t>
        </is>
      </c>
      <c r="C316" s="156" t="n">
        <v>21</v>
      </c>
      <c r="D316" s="156" t="n">
        <v>27</v>
      </c>
      <c r="E316" s="157" t="n">
        <v>2.4</v>
      </c>
    </row>
    <row r="317" ht="24" customHeight="1" s="113">
      <c r="A317" s="156" t="inlineStr">
        <is>
          <t>M021</t>
        </is>
      </c>
      <c r="B317" s="156" t="inlineStr">
        <is>
          <t>GAZİEMİR-7</t>
        </is>
      </c>
      <c r="C317" s="156" t="n">
        <v>22</v>
      </c>
      <c r="D317" s="156" t="n">
        <v>58</v>
      </c>
      <c r="E317" s="157" t="n">
        <v>5.2</v>
      </c>
    </row>
    <row r="318" ht="15" customHeight="1" s="113">
      <c r="A318" s="156" t="inlineStr">
        <is>
          <t>M022</t>
        </is>
      </c>
      <c r="B318" s="156" t="inlineStr">
        <is>
          <t>GEDİZ</t>
        </is>
      </c>
      <c r="C318" s="156" t="n">
        <v>8</v>
      </c>
      <c r="D318" s="156" t="n">
        <v>50</v>
      </c>
      <c r="E318" s="157" t="n">
        <v>5.5</v>
      </c>
    </row>
    <row r="319" ht="15" customHeight="1" s="113">
      <c r="A319" s="156" t="inlineStr">
        <is>
          <t>M022</t>
        </is>
      </c>
      <c r="B319" s="156" t="inlineStr">
        <is>
          <t>GEDİZ</t>
        </is>
      </c>
      <c r="C319" s="156" t="n">
        <v>9</v>
      </c>
      <c r="D319" s="156" t="n">
        <v>34</v>
      </c>
      <c r="E319" s="157" t="n">
        <v>3.7</v>
      </c>
    </row>
    <row r="320" ht="15" customHeight="1" s="113">
      <c r="A320" s="156" t="inlineStr">
        <is>
          <t>M022</t>
        </is>
      </c>
      <c r="B320" s="156" t="inlineStr">
        <is>
          <t>GEDİZ</t>
        </is>
      </c>
      <c r="C320" s="156" t="n">
        <v>10</v>
      </c>
      <c r="D320" s="156" t="n">
        <v>49</v>
      </c>
      <c r="E320" s="157" t="n">
        <v>5.4</v>
      </c>
    </row>
    <row r="321" ht="15" customHeight="1" s="113">
      <c r="A321" s="156" t="inlineStr">
        <is>
          <t>M022</t>
        </is>
      </c>
      <c r="B321" s="156" t="inlineStr">
        <is>
          <t>GEDİZ</t>
        </is>
      </c>
      <c r="C321" s="156" t="n">
        <v>11</v>
      </c>
      <c r="D321" s="156" t="n">
        <v>27</v>
      </c>
      <c r="E321" s="157" t="n">
        <v>3</v>
      </c>
    </row>
    <row r="322" ht="15" customHeight="1" s="113">
      <c r="A322" s="156" t="inlineStr">
        <is>
          <t>M022</t>
        </is>
      </c>
      <c r="B322" s="156" t="inlineStr">
        <is>
          <t>GEDİZ</t>
        </is>
      </c>
      <c r="C322" s="156" t="n">
        <v>12</v>
      </c>
      <c r="D322" s="156" t="n">
        <v>91</v>
      </c>
      <c r="E322" s="157" t="n">
        <v>10</v>
      </c>
    </row>
    <row r="323" ht="15" customHeight="1" s="113">
      <c r="A323" s="156" t="inlineStr">
        <is>
          <t>M022</t>
        </is>
      </c>
      <c r="B323" s="156" t="inlineStr">
        <is>
          <t>GEDİZ</t>
        </is>
      </c>
      <c r="C323" s="156" t="n">
        <v>13</v>
      </c>
      <c r="D323" s="156" t="n">
        <v>86</v>
      </c>
      <c r="E323" s="157" t="n">
        <v>9.5</v>
      </c>
    </row>
    <row r="324" ht="15" customHeight="1" s="113">
      <c r="A324" s="156" t="inlineStr">
        <is>
          <t>M022</t>
        </is>
      </c>
      <c r="B324" s="156" t="inlineStr">
        <is>
          <t>GEDİZ</t>
        </is>
      </c>
      <c r="C324" s="156" t="n">
        <v>14</v>
      </c>
      <c r="D324" s="156" t="n">
        <v>37</v>
      </c>
      <c r="E324" s="157" t="n">
        <v>4.1</v>
      </c>
    </row>
    <row r="325" ht="15" customHeight="1" s="113">
      <c r="A325" s="156" t="inlineStr">
        <is>
          <t>M022</t>
        </is>
      </c>
      <c r="B325" s="156" t="inlineStr">
        <is>
          <t>GEDİZ</t>
        </is>
      </c>
      <c r="C325" s="156" t="n">
        <v>15</v>
      </c>
      <c r="D325" s="156" t="n">
        <v>25</v>
      </c>
      <c r="E325" s="157" t="n">
        <v>2.8</v>
      </c>
    </row>
    <row r="326" ht="15" customHeight="1" s="113">
      <c r="A326" s="156" t="inlineStr">
        <is>
          <t>M022</t>
        </is>
      </c>
      <c r="B326" s="156" t="inlineStr">
        <is>
          <t>GEDİZ</t>
        </is>
      </c>
      <c r="C326" s="156" t="n">
        <v>16</v>
      </c>
      <c r="D326" s="156" t="n">
        <v>61</v>
      </c>
      <c r="E326" s="157" t="n">
        <v>6.7</v>
      </c>
    </row>
    <row r="327" ht="15" customHeight="1" s="113">
      <c r="A327" s="156" t="inlineStr">
        <is>
          <t>M022</t>
        </is>
      </c>
      <c r="B327" s="156" t="inlineStr">
        <is>
          <t>GEDİZ</t>
        </is>
      </c>
      <c r="C327" s="156" t="n">
        <v>17</v>
      </c>
      <c r="D327" s="156" t="n">
        <v>85</v>
      </c>
      <c r="E327" s="157" t="n">
        <v>9.300000000000001</v>
      </c>
    </row>
    <row r="328" ht="15" customHeight="1" s="113">
      <c r="A328" s="156" t="inlineStr">
        <is>
          <t>M022</t>
        </is>
      </c>
      <c r="B328" s="156" t="inlineStr">
        <is>
          <t>GEDİZ</t>
        </is>
      </c>
      <c r="C328" s="156" t="n">
        <v>18</v>
      </c>
      <c r="D328" s="156" t="n">
        <v>79</v>
      </c>
      <c r="E328" s="157" t="n">
        <v>8.699999999999999</v>
      </c>
    </row>
    <row r="329" ht="15" customHeight="1" s="113">
      <c r="A329" s="156" t="inlineStr">
        <is>
          <t>M022</t>
        </is>
      </c>
      <c r="B329" s="156" t="inlineStr">
        <is>
          <t>GEDİZ</t>
        </is>
      </c>
      <c r="C329" s="156" t="n">
        <v>19</v>
      </c>
      <c r="D329" s="156" t="n">
        <v>78</v>
      </c>
      <c r="E329" s="157" t="n">
        <v>8.6</v>
      </c>
    </row>
    <row r="330" ht="15" customHeight="1" s="113">
      <c r="A330" s="156" t="inlineStr">
        <is>
          <t>M022</t>
        </is>
      </c>
      <c r="B330" s="156" t="inlineStr">
        <is>
          <t>GEDİZ</t>
        </is>
      </c>
      <c r="C330" s="156" t="n">
        <v>20</v>
      </c>
      <c r="D330" s="156" t="n">
        <v>86</v>
      </c>
      <c r="E330" s="157" t="n">
        <v>9.5</v>
      </c>
    </row>
    <row r="331" ht="15" customHeight="1" s="113">
      <c r="A331" s="156" t="inlineStr">
        <is>
          <t>M022</t>
        </is>
      </c>
      <c r="B331" s="156" t="inlineStr">
        <is>
          <t>GEDİZ</t>
        </is>
      </c>
      <c r="C331" s="156" t="n">
        <v>21</v>
      </c>
      <c r="D331" s="156" t="n">
        <v>29</v>
      </c>
      <c r="E331" s="157" t="n">
        <v>3.2</v>
      </c>
    </row>
    <row r="332" ht="15" customHeight="1" s="113">
      <c r="A332" s="156" t="inlineStr">
        <is>
          <t>M022</t>
        </is>
      </c>
      <c r="B332" s="156" t="inlineStr">
        <is>
          <t>GEDİZ</t>
        </is>
      </c>
      <c r="C332" s="156" t="n">
        <v>22</v>
      </c>
      <c r="D332" s="156" t="n">
        <v>40</v>
      </c>
      <c r="E332" s="157" t="n">
        <v>4.4</v>
      </c>
    </row>
    <row r="333" ht="15" customHeight="1" s="113">
      <c r="A333" s="156" t="inlineStr">
        <is>
          <t>M023</t>
        </is>
      </c>
      <c r="B333" s="156" t="inlineStr">
        <is>
          <t>GÖZTEPE</t>
        </is>
      </c>
      <c r="C333" s="156" t="n">
        <v>8</v>
      </c>
      <c r="D333" s="156" t="n">
        <v>53</v>
      </c>
      <c r="E333" s="157" t="n">
        <v>1.6</v>
      </c>
    </row>
    <row r="334" ht="15" customHeight="1" s="113">
      <c r="A334" s="156" t="inlineStr">
        <is>
          <t>M023</t>
        </is>
      </c>
      <c r="B334" s="156" t="inlineStr">
        <is>
          <t>GÖZTEPE</t>
        </is>
      </c>
      <c r="C334" s="156" t="n">
        <v>9</v>
      </c>
      <c r="D334" s="156" t="n">
        <v>48</v>
      </c>
      <c r="E334" s="157" t="n">
        <v>1.4</v>
      </c>
    </row>
    <row r="335" ht="15" customHeight="1" s="113">
      <c r="A335" s="156" t="inlineStr">
        <is>
          <t>M023</t>
        </is>
      </c>
      <c r="B335" s="156" t="inlineStr">
        <is>
          <t>GÖZTEPE</t>
        </is>
      </c>
      <c r="C335" s="156" t="n">
        <v>10</v>
      </c>
      <c r="D335" s="156" t="n">
        <v>30</v>
      </c>
      <c r="E335" s="157" t="n">
        <v>0.9</v>
      </c>
    </row>
    <row r="336" ht="15" customHeight="1" s="113">
      <c r="A336" s="156" t="inlineStr">
        <is>
          <t>M023</t>
        </is>
      </c>
      <c r="B336" s="156" t="inlineStr">
        <is>
          <t>GÖZTEPE</t>
        </is>
      </c>
      <c r="C336" s="156" t="n">
        <v>11</v>
      </c>
      <c r="D336" s="156" t="n">
        <v>38</v>
      </c>
      <c r="E336" s="157" t="n">
        <v>1.1</v>
      </c>
    </row>
    <row r="337" ht="15" customHeight="1" s="113">
      <c r="A337" s="156" t="inlineStr">
        <is>
          <t>M023</t>
        </is>
      </c>
      <c r="B337" s="156" t="inlineStr">
        <is>
          <t>GÖZTEPE</t>
        </is>
      </c>
      <c r="C337" s="156" t="n">
        <v>12</v>
      </c>
      <c r="D337" s="156" t="n">
        <v>98</v>
      </c>
      <c r="E337" s="157" t="n">
        <v>2.9</v>
      </c>
    </row>
    <row r="338" ht="15" customHeight="1" s="113">
      <c r="A338" s="156" t="inlineStr">
        <is>
          <t>M023</t>
        </is>
      </c>
      <c r="B338" s="156" t="inlineStr">
        <is>
          <t>GÖZTEPE</t>
        </is>
      </c>
      <c r="C338" s="156" t="n">
        <v>13</v>
      </c>
      <c r="D338" s="156" t="n">
        <v>86</v>
      </c>
      <c r="E338" s="157" t="n">
        <v>2.6</v>
      </c>
    </row>
    <row r="339" ht="15" customHeight="1" s="113">
      <c r="A339" s="156" t="inlineStr">
        <is>
          <t>M023</t>
        </is>
      </c>
      <c r="B339" s="156" t="inlineStr">
        <is>
          <t>GÖZTEPE</t>
        </is>
      </c>
      <c r="C339" s="156" t="n">
        <v>14</v>
      </c>
      <c r="D339" s="156" t="n">
        <v>58</v>
      </c>
      <c r="E339" s="157" t="n">
        <v>1.7</v>
      </c>
    </row>
    <row r="340" ht="15" customHeight="1" s="113">
      <c r="A340" s="156" t="inlineStr">
        <is>
          <t>M023</t>
        </is>
      </c>
      <c r="B340" s="156" t="inlineStr">
        <is>
          <t>GÖZTEPE</t>
        </is>
      </c>
      <c r="C340" s="156" t="n">
        <v>15</v>
      </c>
      <c r="D340" s="156" t="n">
        <v>32</v>
      </c>
      <c r="E340" s="157" t="n">
        <v>1</v>
      </c>
    </row>
    <row r="341" ht="15" customHeight="1" s="113">
      <c r="A341" s="156" t="inlineStr">
        <is>
          <t>M023</t>
        </is>
      </c>
      <c r="B341" s="156" t="inlineStr">
        <is>
          <t>GÖZTEPE</t>
        </is>
      </c>
      <c r="C341" s="156" t="n">
        <v>16</v>
      </c>
      <c r="D341" s="156" t="n">
        <v>36</v>
      </c>
      <c r="E341" s="157" t="n">
        <v>1.1</v>
      </c>
    </row>
    <row r="342" ht="15" customHeight="1" s="113">
      <c r="A342" s="156" t="inlineStr">
        <is>
          <t>M023</t>
        </is>
      </c>
      <c r="B342" s="156" t="inlineStr">
        <is>
          <t>GÖZTEPE</t>
        </is>
      </c>
      <c r="C342" s="156" t="n">
        <v>17</v>
      </c>
      <c r="D342" s="156" t="n">
        <v>79</v>
      </c>
      <c r="E342" s="157" t="n">
        <v>2.4</v>
      </c>
    </row>
    <row r="343" ht="15" customHeight="1" s="113">
      <c r="A343" s="156" t="inlineStr">
        <is>
          <t>M023</t>
        </is>
      </c>
      <c r="B343" s="156" t="inlineStr">
        <is>
          <t>GÖZTEPE</t>
        </is>
      </c>
      <c r="C343" s="156" t="n">
        <v>18</v>
      </c>
      <c r="D343" s="156" t="n">
        <v>82</v>
      </c>
      <c r="E343" s="157" t="n">
        <v>2.5</v>
      </c>
    </row>
    <row r="344" ht="15" customHeight="1" s="113">
      <c r="A344" s="156" t="inlineStr">
        <is>
          <t>M023</t>
        </is>
      </c>
      <c r="B344" s="156" t="inlineStr">
        <is>
          <t>GÖZTEPE</t>
        </is>
      </c>
      <c r="C344" s="156" t="n">
        <v>19</v>
      </c>
      <c r="D344" s="156" t="n">
        <v>87</v>
      </c>
      <c r="E344" s="157" t="n">
        <v>2.6</v>
      </c>
    </row>
    <row r="345" ht="15" customHeight="1" s="113">
      <c r="A345" s="156" t="inlineStr">
        <is>
          <t>M023</t>
        </is>
      </c>
      <c r="B345" s="156" t="inlineStr">
        <is>
          <t>GÖZTEPE</t>
        </is>
      </c>
      <c r="C345" s="156" t="n">
        <v>20</v>
      </c>
      <c r="D345" s="156" t="n">
        <v>75</v>
      </c>
      <c r="E345" s="157" t="n">
        <v>2.2</v>
      </c>
    </row>
    <row r="346" ht="15" customHeight="1" s="113">
      <c r="A346" s="156" t="inlineStr">
        <is>
          <t>M023</t>
        </is>
      </c>
      <c r="B346" s="156" t="inlineStr">
        <is>
          <t>GÖZTEPE</t>
        </is>
      </c>
      <c r="C346" s="156" t="n">
        <v>21</v>
      </c>
      <c r="D346" s="156" t="n">
        <v>31</v>
      </c>
      <c r="E346" s="157" t="n">
        <v>0.9</v>
      </c>
    </row>
    <row r="347" ht="15" customHeight="1" s="113">
      <c r="A347" s="156" t="inlineStr">
        <is>
          <t>M023</t>
        </is>
      </c>
      <c r="B347" s="156" t="inlineStr">
        <is>
          <t>GÖZTEPE</t>
        </is>
      </c>
      <c r="C347" s="156" t="n">
        <v>22</v>
      </c>
      <c r="D347" s="156" t="n">
        <v>60</v>
      </c>
      <c r="E347" s="157" t="n">
        <v>1.8</v>
      </c>
    </row>
    <row r="348" ht="24" customHeight="1" s="113">
      <c r="A348" s="156" t="inlineStr">
        <is>
          <t>M024</t>
        </is>
      </c>
      <c r="B348" s="156" t="inlineStr">
        <is>
          <t>GÜMÜŞPALA</t>
        </is>
      </c>
      <c r="C348" s="156" t="n">
        <v>8</v>
      </c>
      <c r="D348" s="156" t="n">
        <v>47</v>
      </c>
      <c r="E348" s="157" t="n">
        <v>4.7</v>
      </c>
    </row>
    <row r="349" ht="24" customHeight="1" s="113">
      <c r="A349" s="156" t="inlineStr">
        <is>
          <t>M024</t>
        </is>
      </c>
      <c r="B349" s="156" t="inlineStr">
        <is>
          <t>GÜMÜŞPALA</t>
        </is>
      </c>
      <c r="C349" s="156" t="n">
        <v>9</v>
      </c>
      <c r="D349" s="156" t="n">
        <v>51</v>
      </c>
      <c r="E349" s="157" t="n">
        <v>5.1</v>
      </c>
    </row>
    <row r="350" ht="24" customHeight="1" s="113">
      <c r="A350" s="156" t="inlineStr">
        <is>
          <t>M024</t>
        </is>
      </c>
      <c r="B350" s="156" t="inlineStr">
        <is>
          <t>GÜMÜŞPALA</t>
        </is>
      </c>
      <c r="C350" s="156" t="n">
        <v>10</v>
      </c>
      <c r="D350" s="156" t="n">
        <v>27</v>
      </c>
      <c r="E350" s="157" t="n">
        <v>2.7</v>
      </c>
    </row>
    <row r="351" ht="24" customHeight="1" s="113">
      <c r="A351" s="156" t="inlineStr">
        <is>
          <t>M024</t>
        </is>
      </c>
      <c r="B351" s="156" t="inlineStr">
        <is>
          <t>GÜMÜŞPALA</t>
        </is>
      </c>
      <c r="C351" s="156" t="n">
        <v>11</v>
      </c>
      <c r="D351" s="156" t="n">
        <v>40</v>
      </c>
      <c r="E351" s="157" t="n">
        <v>4</v>
      </c>
    </row>
    <row r="352" ht="24" customHeight="1" s="113">
      <c r="A352" s="156" t="inlineStr">
        <is>
          <t>M024</t>
        </is>
      </c>
      <c r="B352" s="156" t="inlineStr">
        <is>
          <t>GÜMÜŞPALA</t>
        </is>
      </c>
      <c r="C352" s="156" t="n">
        <v>12</v>
      </c>
      <c r="D352" s="156" t="n">
        <v>84</v>
      </c>
      <c r="E352" s="157" t="n">
        <v>8.4</v>
      </c>
    </row>
    <row r="353" ht="24" customHeight="1" s="113">
      <c r="A353" s="156" t="inlineStr">
        <is>
          <t>M024</t>
        </is>
      </c>
      <c r="B353" s="156" t="inlineStr">
        <is>
          <t>GÜMÜŞPALA</t>
        </is>
      </c>
      <c r="C353" s="156" t="n">
        <v>13</v>
      </c>
      <c r="D353" s="156" t="n">
        <v>82</v>
      </c>
      <c r="E353" s="157" t="n">
        <v>8.199999999999999</v>
      </c>
    </row>
    <row r="354" ht="24" customHeight="1" s="113">
      <c r="A354" s="156" t="inlineStr">
        <is>
          <t>M024</t>
        </is>
      </c>
      <c r="B354" s="156" t="inlineStr">
        <is>
          <t>GÜMÜŞPALA</t>
        </is>
      </c>
      <c r="C354" s="156" t="n">
        <v>14</v>
      </c>
      <c r="D354" s="156" t="n">
        <v>44</v>
      </c>
      <c r="E354" s="157" t="n">
        <v>4.4</v>
      </c>
    </row>
    <row r="355" ht="24" customHeight="1" s="113">
      <c r="A355" s="156" t="inlineStr">
        <is>
          <t>M024</t>
        </is>
      </c>
      <c r="B355" s="156" t="inlineStr">
        <is>
          <t>GÜMÜŞPALA</t>
        </is>
      </c>
      <c r="C355" s="156" t="n">
        <v>15</v>
      </c>
      <c r="D355" s="156" t="n">
        <v>60</v>
      </c>
      <c r="E355" s="157" t="n">
        <v>6</v>
      </c>
    </row>
    <row r="356" ht="24" customHeight="1" s="113">
      <c r="A356" s="156" t="inlineStr">
        <is>
          <t>M024</t>
        </is>
      </c>
      <c r="B356" s="156" t="inlineStr">
        <is>
          <t>GÜMÜŞPALA</t>
        </is>
      </c>
      <c r="C356" s="156" t="n">
        <v>16</v>
      </c>
      <c r="D356" s="156" t="n">
        <v>31</v>
      </c>
      <c r="E356" s="157" t="n">
        <v>3.1</v>
      </c>
    </row>
    <row r="357" ht="24" customHeight="1" s="113">
      <c r="A357" s="156" t="inlineStr">
        <is>
          <t>M024</t>
        </is>
      </c>
      <c r="B357" s="156" t="inlineStr">
        <is>
          <t>GÜMÜŞPALA</t>
        </is>
      </c>
      <c r="C357" s="156" t="n">
        <v>17</v>
      </c>
      <c r="D357" s="156" t="n">
        <v>83</v>
      </c>
      <c r="E357" s="157" t="n">
        <v>8.300000000000001</v>
      </c>
    </row>
    <row r="358" ht="24" customHeight="1" s="113">
      <c r="A358" s="156" t="inlineStr">
        <is>
          <t>M024</t>
        </is>
      </c>
      <c r="B358" s="156" t="inlineStr">
        <is>
          <t>GÜMÜŞPALA</t>
        </is>
      </c>
      <c r="C358" s="156" t="n">
        <v>18</v>
      </c>
      <c r="D358" s="156" t="n">
        <v>72</v>
      </c>
      <c r="E358" s="157" t="n">
        <v>7.2</v>
      </c>
    </row>
    <row r="359" ht="24" customHeight="1" s="113">
      <c r="A359" s="156" t="inlineStr">
        <is>
          <t>M024</t>
        </is>
      </c>
      <c r="B359" s="156" t="inlineStr">
        <is>
          <t>GÜMÜŞPALA</t>
        </is>
      </c>
      <c r="C359" s="156" t="n">
        <v>19</v>
      </c>
      <c r="D359" s="156" t="n">
        <v>79</v>
      </c>
      <c r="E359" s="157" t="n">
        <v>7.9</v>
      </c>
    </row>
    <row r="360" ht="24" customHeight="1" s="113">
      <c r="A360" s="156" t="inlineStr">
        <is>
          <t>M024</t>
        </is>
      </c>
      <c r="B360" s="156" t="inlineStr">
        <is>
          <t>GÜMÜŞPALA</t>
        </is>
      </c>
      <c r="C360" s="156" t="n">
        <v>20</v>
      </c>
      <c r="D360" s="156" t="n">
        <v>83</v>
      </c>
      <c r="E360" s="157" t="n">
        <v>8.300000000000001</v>
      </c>
    </row>
    <row r="361" ht="24" customHeight="1" s="113">
      <c r="A361" s="156" t="inlineStr">
        <is>
          <t>M024</t>
        </is>
      </c>
      <c r="B361" s="156" t="inlineStr">
        <is>
          <t>GÜMÜŞPALA</t>
        </is>
      </c>
      <c r="C361" s="156" t="n">
        <v>21</v>
      </c>
      <c r="D361" s="156" t="n">
        <v>59</v>
      </c>
      <c r="E361" s="157" t="n">
        <v>5.9</v>
      </c>
    </row>
    <row r="362" ht="24" customHeight="1" s="113">
      <c r="A362" s="156" t="inlineStr">
        <is>
          <t>M024</t>
        </is>
      </c>
      <c r="B362" s="156" t="inlineStr">
        <is>
          <t>GÜMÜŞPALA</t>
        </is>
      </c>
      <c r="C362" s="156" t="n">
        <v>22</v>
      </c>
      <c r="D362" s="156" t="n">
        <v>31</v>
      </c>
      <c r="E362" s="157" t="n">
        <v>3.1</v>
      </c>
    </row>
    <row r="363" ht="24" customHeight="1" s="113">
      <c r="A363" s="156" t="inlineStr">
        <is>
          <t>M025</t>
        </is>
      </c>
      <c r="B363" s="156" t="inlineStr">
        <is>
          <t>HAL DEPO</t>
        </is>
      </c>
      <c r="C363" s="156" t="n">
        <v>8</v>
      </c>
      <c r="D363" s="156" t="n">
        <v>0</v>
      </c>
      <c r="E363" s="157" t="n">
        <v>0</v>
      </c>
    </row>
    <row r="364" ht="24" customHeight="1" s="113">
      <c r="A364" s="156" t="inlineStr">
        <is>
          <t>M025</t>
        </is>
      </c>
      <c r="B364" s="156" t="inlineStr">
        <is>
          <t>HAL DEPO</t>
        </is>
      </c>
      <c r="C364" s="156" t="n">
        <v>9</v>
      </c>
      <c r="D364" s="156" t="n">
        <v>0</v>
      </c>
      <c r="E364" s="157" t="n">
        <v>0</v>
      </c>
    </row>
    <row r="365" ht="24" customHeight="1" s="113">
      <c r="A365" s="156" t="inlineStr">
        <is>
          <t>M025</t>
        </is>
      </c>
      <c r="B365" s="156" t="inlineStr">
        <is>
          <t>HAL DEPO</t>
        </is>
      </c>
      <c r="C365" s="156" t="n">
        <v>10</v>
      </c>
      <c r="D365" s="156" t="n">
        <v>0</v>
      </c>
      <c r="E365" s="157" t="n">
        <v>0</v>
      </c>
    </row>
    <row r="366" ht="24" customHeight="1" s="113">
      <c r="A366" s="156" t="inlineStr">
        <is>
          <t>M025</t>
        </is>
      </c>
      <c r="B366" s="156" t="inlineStr">
        <is>
          <t>HAL DEPO</t>
        </is>
      </c>
      <c r="C366" s="156" t="n">
        <v>11</v>
      </c>
      <c r="D366" s="156" t="n">
        <v>0</v>
      </c>
      <c r="E366" s="157" t="n">
        <v>0</v>
      </c>
    </row>
    <row r="367" ht="24" customHeight="1" s="113">
      <c r="A367" s="156" t="inlineStr">
        <is>
          <t>M025</t>
        </is>
      </c>
      <c r="B367" s="156" t="inlineStr">
        <is>
          <t>HAL DEPO</t>
        </is>
      </c>
      <c r="C367" s="156" t="n">
        <v>12</v>
      </c>
      <c r="D367" s="156" t="n">
        <v>0</v>
      </c>
      <c r="E367" s="157" t="n">
        <v>0</v>
      </c>
    </row>
    <row r="368" ht="24" customHeight="1" s="113">
      <c r="A368" s="156" t="inlineStr">
        <is>
          <t>M025</t>
        </is>
      </c>
      <c r="B368" s="156" t="inlineStr">
        <is>
          <t>HAL DEPO</t>
        </is>
      </c>
      <c r="C368" s="156" t="n">
        <v>13</v>
      </c>
      <c r="D368" s="156" t="n">
        <v>0</v>
      </c>
      <c r="E368" s="157" t="n">
        <v>0</v>
      </c>
    </row>
    <row r="369" ht="24" customHeight="1" s="113">
      <c r="A369" s="156" t="inlineStr">
        <is>
          <t>M025</t>
        </is>
      </c>
      <c r="B369" s="156" t="inlineStr">
        <is>
          <t>HAL DEPO</t>
        </is>
      </c>
      <c r="C369" s="156" t="n">
        <v>14</v>
      </c>
      <c r="D369" s="156" t="n">
        <v>0</v>
      </c>
      <c r="E369" s="157" t="n">
        <v>0</v>
      </c>
    </row>
    <row r="370" ht="24" customHeight="1" s="113">
      <c r="A370" s="156" t="inlineStr">
        <is>
          <t>M025</t>
        </is>
      </c>
      <c r="B370" s="156" t="inlineStr">
        <is>
          <t>HAL DEPO</t>
        </is>
      </c>
      <c r="C370" s="156" t="n">
        <v>15</v>
      </c>
      <c r="D370" s="156" t="n">
        <v>0</v>
      </c>
      <c r="E370" s="157" t="n">
        <v>0</v>
      </c>
    </row>
    <row r="371" ht="24" customHeight="1" s="113">
      <c r="A371" s="156" t="inlineStr">
        <is>
          <t>M025</t>
        </is>
      </c>
      <c r="B371" s="156" t="inlineStr">
        <is>
          <t>HAL DEPO</t>
        </is>
      </c>
      <c r="C371" s="156" t="n">
        <v>16</v>
      </c>
      <c r="D371" s="156" t="n">
        <v>0</v>
      </c>
      <c r="E371" s="157" t="n">
        <v>0</v>
      </c>
    </row>
    <row r="372" ht="24" customHeight="1" s="113">
      <c r="A372" s="156" t="inlineStr">
        <is>
          <t>M025</t>
        </is>
      </c>
      <c r="B372" s="156" t="inlineStr">
        <is>
          <t>HAL DEPO</t>
        </is>
      </c>
      <c r="C372" s="156" t="n">
        <v>17</v>
      </c>
      <c r="D372" s="156" t="n">
        <v>0</v>
      </c>
      <c r="E372" s="157" t="n">
        <v>0</v>
      </c>
    </row>
    <row r="373" ht="24" customHeight="1" s="113">
      <c r="A373" s="156" t="inlineStr">
        <is>
          <t>M025</t>
        </is>
      </c>
      <c r="B373" s="156" t="inlineStr">
        <is>
          <t>HAL DEPO</t>
        </is>
      </c>
      <c r="C373" s="156" t="n">
        <v>18</v>
      </c>
      <c r="D373" s="156" t="n">
        <v>0</v>
      </c>
      <c r="E373" s="157" t="n">
        <v>0</v>
      </c>
    </row>
    <row r="374" ht="24" customHeight="1" s="113">
      <c r="A374" s="156" t="inlineStr">
        <is>
          <t>M025</t>
        </is>
      </c>
      <c r="B374" s="156" t="inlineStr">
        <is>
          <t>HAL DEPO</t>
        </is>
      </c>
      <c r="C374" s="156" t="n">
        <v>19</v>
      </c>
      <c r="D374" s="156" t="n">
        <v>0</v>
      </c>
      <c r="E374" s="157" t="n">
        <v>0</v>
      </c>
    </row>
    <row r="375" ht="24" customHeight="1" s="113">
      <c r="A375" s="156" t="inlineStr">
        <is>
          <t>M025</t>
        </is>
      </c>
      <c r="B375" s="156" t="inlineStr">
        <is>
          <t>HAL DEPO</t>
        </is>
      </c>
      <c r="C375" s="156" t="n">
        <v>20</v>
      </c>
      <c r="D375" s="156" t="n">
        <v>0</v>
      </c>
      <c r="E375" s="157" t="n">
        <v>0</v>
      </c>
    </row>
    <row r="376" ht="24" customHeight="1" s="113">
      <c r="A376" s="156" t="inlineStr">
        <is>
          <t>M025</t>
        </is>
      </c>
      <c r="B376" s="156" t="inlineStr">
        <is>
          <t>HAL DEPO</t>
        </is>
      </c>
      <c r="C376" s="156" t="n">
        <v>21</v>
      </c>
      <c r="D376" s="156" t="n">
        <v>0</v>
      </c>
      <c r="E376" s="157" t="n">
        <v>0</v>
      </c>
    </row>
    <row r="377" ht="24" customHeight="1" s="113">
      <c r="A377" s="156" t="inlineStr">
        <is>
          <t>M025</t>
        </is>
      </c>
      <c r="B377" s="156" t="inlineStr">
        <is>
          <t>HAL DEPO</t>
        </is>
      </c>
      <c r="C377" s="156" t="n">
        <v>22</v>
      </c>
      <c r="D377" s="156" t="n">
        <v>0</v>
      </c>
      <c r="E377" s="157" t="n">
        <v>0</v>
      </c>
    </row>
    <row r="378" ht="24" customHeight="1" s="113">
      <c r="A378" s="156" t="inlineStr">
        <is>
          <t>M026</t>
        </is>
      </c>
      <c r="B378" s="156" t="inlineStr">
        <is>
          <t>HARMANDALI</t>
        </is>
      </c>
      <c r="C378" s="156" t="n">
        <v>8</v>
      </c>
      <c r="D378" s="156" t="n">
        <v>39</v>
      </c>
      <c r="E378" s="157" t="n">
        <v>2.7</v>
      </c>
    </row>
    <row r="379" ht="24" customHeight="1" s="113">
      <c r="A379" s="156" t="inlineStr">
        <is>
          <t>M026</t>
        </is>
      </c>
      <c r="B379" s="156" t="inlineStr">
        <is>
          <t>HARMANDALI</t>
        </is>
      </c>
      <c r="C379" s="156" t="n">
        <v>9</v>
      </c>
      <c r="D379" s="156" t="n">
        <v>25</v>
      </c>
      <c r="E379" s="157" t="n">
        <v>1.8</v>
      </c>
    </row>
    <row r="380" ht="24" customHeight="1" s="113">
      <c r="A380" s="156" t="inlineStr">
        <is>
          <t>M026</t>
        </is>
      </c>
      <c r="B380" s="156" t="inlineStr">
        <is>
          <t>HARMANDALI</t>
        </is>
      </c>
      <c r="C380" s="156" t="n">
        <v>10</v>
      </c>
      <c r="D380" s="156" t="n">
        <v>37</v>
      </c>
      <c r="E380" s="157" t="n">
        <v>2.6</v>
      </c>
    </row>
    <row r="381" ht="24" customHeight="1" s="113">
      <c r="A381" s="156" t="inlineStr">
        <is>
          <t>M026</t>
        </is>
      </c>
      <c r="B381" s="156" t="inlineStr">
        <is>
          <t>HARMANDALI</t>
        </is>
      </c>
      <c r="C381" s="156" t="n">
        <v>11</v>
      </c>
      <c r="D381" s="156" t="n">
        <v>52</v>
      </c>
      <c r="E381" s="157" t="n">
        <v>3.6</v>
      </c>
    </row>
    <row r="382" ht="24" customHeight="1" s="113">
      <c r="A382" s="156" t="inlineStr">
        <is>
          <t>M026</t>
        </is>
      </c>
      <c r="B382" s="156" t="inlineStr">
        <is>
          <t>HARMANDALI</t>
        </is>
      </c>
      <c r="C382" s="156" t="n">
        <v>12</v>
      </c>
      <c r="D382" s="156" t="n">
        <v>79</v>
      </c>
      <c r="E382" s="157" t="n">
        <v>5.5</v>
      </c>
    </row>
    <row r="383" ht="24" customHeight="1" s="113">
      <c r="A383" s="156" t="inlineStr">
        <is>
          <t>M026</t>
        </is>
      </c>
      <c r="B383" s="156" t="inlineStr">
        <is>
          <t>HARMANDALI</t>
        </is>
      </c>
      <c r="C383" s="156" t="n">
        <v>13</v>
      </c>
      <c r="D383" s="156" t="n">
        <v>87</v>
      </c>
      <c r="E383" s="157" t="n">
        <v>6.1</v>
      </c>
    </row>
    <row r="384" ht="24" customHeight="1" s="113">
      <c r="A384" s="156" t="inlineStr">
        <is>
          <t>M026</t>
        </is>
      </c>
      <c r="B384" s="156" t="inlineStr">
        <is>
          <t>HARMANDALI</t>
        </is>
      </c>
      <c r="C384" s="156" t="n">
        <v>14</v>
      </c>
      <c r="D384" s="156" t="n">
        <v>60</v>
      </c>
      <c r="E384" s="157" t="n">
        <v>4.2</v>
      </c>
    </row>
    <row r="385" ht="24" customHeight="1" s="113">
      <c r="A385" s="156" t="inlineStr">
        <is>
          <t>M026</t>
        </is>
      </c>
      <c r="B385" s="156" t="inlineStr">
        <is>
          <t>HARMANDALI</t>
        </is>
      </c>
      <c r="C385" s="156" t="n">
        <v>15</v>
      </c>
      <c r="D385" s="156" t="n">
        <v>42</v>
      </c>
      <c r="E385" s="157" t="n">
        <v>2.9</v>
      </c>
    </row>
    <row r="386" ht="24" customHeight="1" s="113">
      <c r="A386" s="156" t="inlineStr">
        <is>
          <t>M026</t>
        </is>
      </c>
      <c r="B386" s="156" t="inlineStr">
        <is>
          <t>HARMANDALI</t>
        </is>
      </c>
      <c r="C386" s="156" t="n">
        <v>16</v>
      </c>
      <c r="D386" s="156" t="n">
        <v>57</v>
      </c>
      <c r="E386" s="157" t="n">
        <v>4</v>
      </c>
    </row>
    <row r="387" ht="24" customHeight="1" s="113">
      <c r="A387" s="156" t="inlineStr">
        <is>
          <t>M026</t>
        </is>
      </c>
      <c r="B387" s="156" t="inlineStr">
        <is>
          <t>HARMANDALI</t>
        </is>
      </c>
      <c r="C387" s="156" t="n">
        <v>17</v>
      </c>
      <c r="D387" s="156" t="n">
        <v>87</v>
      </c>
      <c r="E387" s="157" t="n">
        <v>6.1</v>
      </c>
    </row>
    <row r="388" ht="24" customHeight="1" s="113">
      <c r="A388" s="156" t="inlineStr">
        <is>
          <t>M026</t>
        </is>
      </c>
      <c r="B388" s="156" t="inlineStr">
        <is>
          <t>HARMANDALI</t>
        </is>
      </c>
      <c r="C388" s="156" t="n">
        <v>18</v>
      </c>
      <c r="D388" s="156" t="n">
        <v>79</v>
      </c>
      <c r="E388" s="157" t="n">
        <v>5.5</v>
      </c>
    </row>
    <row r="389" ht="24" customHeight="1" s="113">
      <c r="A389" s="156" t="inlineStr">
        <is>
          <t>M026</t>
        </is>
      </c>
      <c r="B389" s="156" t="inlineStr">
        <is>
          <t>HARMANDALI</t>
        </is>
      </c>
      <c r="C389" s="156" t="n">
        <v>19</v>
      </c>
      <c r="D389" s="156" t="n">
        <v>82</v>
      </c>
      <c r="E389" s="157" t="n">
        <v>5.7</v>
      </c>
    </row>
    <row r="390" ht="24" customHeight="1" s="113">
      <c r="A390" s="156" t="inlineStr">
        <is>
          <t>M026</t>
        </is>
      </c>
      <c r="B390" s="156" t="inlineStr">
        <is>
          <t>HARMANDALI</t>
        </is>
      </c>
      <c r="C390" s="156" t="n">
        <v>20</v>
      </c>
      <c r="D390" s="156" t="n">
        <v>89</v>
      </c>
      <c r="E390" s="157" t="n">
        <v>6.2</v>
      </c>
    </row>
    <row r="391" ht="24" customHeight="1" s="113">
      <c r="A391" s="156" t="inlineStr">
        <is>
          <t>M026</t>
        </is>
      </c>
      <c r="B391" s="156" t="inlineStr">
        <is>
          <t>HARMANDALI</t>
        </is>
      </c>
      <c r="C391" s="156" t="n">
        <v>21</v>
      </c>
      <c r="D391" s="156" t="n">
        <v>50</v>
      </c>
      <c r="E391" s="157" t="n">
        <v>3.5</v>
      </c>
    </row>
    <row r="392" ht="24" customHeight="1" s="113">
      <c r="A392" s="156" t="inlineStr">
        <is>
          <t>M026</t>
        </is>
      </c>
      <c r="B392" s="156" t="inlineStr">
        <is>
          <t>HARMANDALI</t>
        </is>
      </c>
      <c r="C392" s="156" t="n">
        <v>22</v>
      </c>
      <c r="D392" s="156" t="n">
        <v>33</v>
      </c>
      <c r="E392" s="157" t="n">
        <v>2.3</v>
      </c>
    </row>
    <row r="393" ht="15" customHeight="1" s="113">
      <c r="A393" s="156" t="inlineStr">
        <is>
          <t>M027</t>
        </is>
      </c>
      <c r="B393" s="156" t="inlineStr">
        <is>
          <t>HATAY</t>
        </is>
      </c>
      <c r="C393" s="156" t="n">
        <v>8</v>
      </c>
      <c r="D393" s="156" t="n">
        <v>44</v>
      </c>
      <c r="E393" s="157" t="n">
        <v>5.3</v>
      </c>
    </row>
    <row r="394" ht="15" customHeight="1" s="113">
      <c r="A394" s="156" t="inlineStr">
        <is>
          <t>M027</t>
        </is>
      </c>
      <c r="B394" s="156" t="inlineStr">
        <is>
          <t>HATAY</t>
        </is>
      </c>
      <c r="C394" s="156" t="n">
        <v>9</v>
      </c>
      <c r="D394" s="156" t="n">
        <v>47</v>
      </c>
      <c r="E394" s="157" t="n">
        <v>5.6</v>
      </c>
    </row>
    <row r="395" ht="15" customHeight="1" s="113">
      <c r="A395" s="156" t="inlineStr">
        <is>
          <t>M027</t>
        </is>
      </c>
      <c r="B395" s="156" t="inlineStr">
        <is>
          <t>HATAY</t>
        </is>
      </c>
      <c r="C395" s="156" t="n">
        <v>10</v>
      </c>
      <c r="D395" s="156" t="n">
        <v>50</v>
      </c>
      <c r="E395" s="157" t="n">
        <v>6</v>
      </c>
    </row>
    <row r="396" ht="15" customHeight="1" s="113">
      <c r="A396" s="156" t="inlineStr">
        <is>
          <t>M027</t>
        </is>
      </c>
      <c r="B396" s="156" t="inlineStr">
        <is>
          <t>HATAY</t>
        </is>
      </c>
      <c r="C396" s="156" t="n">
        <v>11</v>
      </c>
      <c r="D396" s="156" t="n">
        <v>24</v>
      </c>
      <c r="E396" s="157" t="n">
        <v>2.9</v>
      </c>
    </row>
    <row r="397" ht="15" customHeight="1" s="113">
      <c r="A397" s="156" t="inlineStr">
        <is>
          <t>M027</t>
        </is>
      </c>
      <c r="B397" s="156" t="inlineStr">
        <is>
          <t>HATAY</t>
        </is>
      </c>
      <c r="C397" s="156" t="n">
        <v>12</v>
      </c>
      <c r="D397" s="156" t="n">
        <v>79</v>
      </c>
      <c r="E397" s="157" t="n">
        <v>9.5</v>
      </c>
    </row>
    <row r="398" ht="15" customHeight="1" s="113">
      <c r="A398" s="156" t="inlineStr">
        <is>
          <t>M027</t>
        </is>
      </c>
      <c r="B398" s="156" t="inlineStr">
        <is>
          <t>HATAY</t>
        </is>
      </c>
      <c r="C398" s="156" t="n">
        <v>13</v>
      </c>
      <c r="D398" s="156" t="n">
        <v>89</v>
      </c>
      <c r="E398" s="157" t="n">
        <v>10.7</v>
      </c>
    </row>
    <row r="399" ht="15" customHeight="1" s="113">
      <c r="A399" s="156" t="inlineStr">
        <is>
          <t>M027</t>
        </is>
      </c>
      <c r="B399" s="156" t="inlineStr">
        <is>
          <t>HATAY</t>
        </is>
      </c>
      <c r="C399" s="156" t="n">
        <v>14</v>
      </c>
      <c r="D399" s="156" t="n">
        <v>44</v>
      </c>
      <c r="E399" s="157" t="n">
        <v>5.3</v>
      </c>
    </row>
    <row r="400" ht="15" customHeight="1" s="113">
      <c r="A400" s="156" t="inlineStr">
        <is>
          <t>M027</t>
        </is>
      </c>
      <c r="B400" s="156" t="inlineStr">
        <is>
          <t>HATAY</t>
        </is>
      </c>
      <c r="C400" s="156" t="n">
        <v>15</v>
      </c>
      <c r="D400" s="156" t="n">
        <v>30</v>
      </c>
      <c r="E400" s="157" t="n">
        <v>3.6</v>
      </c>
    </row>
    <row r="401" ht="15" customHeight="1" s="113">
      <c r="A401" s="156" t="inlineStr">
        <is>
          <t>M027</t>
        </is>
      </c>
      <c r="B401" s="156" t="inlineStr">
        <is>
          <t>HATAY</t>
        </is>
      </c>
      <c r="C401" s="156" t="n">
        <v>16</v>
      </c>
      <c r="D401" s="156" t="n">
        <v>58</v>
      </c>
      <c r="E401" s="157" t="n">
        <v>7</v>
      </c>
    </row>
    <row r="402" ht="15" customHeight="1" s="113">
      <c r="A402" s="156" t="inlineStr">
        <is>
          <t>M027</t>
        </is>
      </c>
      <c r="B402" s="156" t="inlineStr">
        <is>
          <t>HATAY</t>
        </is>
      </c>
      <c r="C402" s="156" t="n">
        <v>17</v>
      </c>
      <c r="D402" s="156" t="n">
        <v>83</v>
      </c>
      <c r="E402" s="157" t="n">
        <v>10</v>
      </c>
    </row>
    <row r="403" ht="15" customHeight="1" s="113">
      <c r="A403" s="156" t="inlineStr">
        <is>
          <t>M027</t>
        </is>
      </c>
      <c r="B403" s="156" t="inlineStr">
        <is>
          <t>HATAY</t>
        </is>
      </c>
      <c r="C403" s="156" t="n">
        <v>18</v>
      </c>
      <c r="D403" s="156" t="n">
        <v>90</v>
      </c>
      <c r="E403" s="157" t="n">
        <v>10.8</v>
      </c>
    </row>
    <row r="404" ht="15" customHeight="1" s="113">
      <c r="A404" s="156" t="inlineStr">
        <is>
          <t>M027</t>
        </is>
      </c>
      <c r="B404" s="156" t="inlineStr">
        <is>
          <t>HATAY</t>
        </is>
      </c>
      <c r="C404" s="156" t="n">
        <v>19</v>
      </c>
      <c r="D404" s="156" t="n">
        <v>74</v>
      </c>
      <c r="E404" s="157" t="n">
        <v>8.9</v>
      </c>
    </row>
    <row r="405" ht="15" customHeight="1" s="113">
      <c r="A405" s="156" t="inlineStr">
        <is>
          <t>M027</t>
        </is>
      </c>
      <c r="B405" s="156" t="inlineStr">
        <is>
          <t>HATAY</t>
        </is>
      </c>
      <c r="C405" s="156" t="n">
        <v>20</v>
      </c>
      <c r="D405" s="156" t="n">
        <v>77</v>
      </c>
      <c r="E405" s="157" t="n">
        <v>9.199999999999999</v>
      </c>
    </row>
    <row r="406" ht="15" customHeight="1" s="113">
      <c r="A406" s="156" t="inlineStr">
        <is>
          <t>M027</t>
        </is>
      </c>
      <c r="B406" s="156" t="inlineStr">
        <is>
          <t>HATAY</t>
        </is>
      </c>
      <c r="C406" s="156" t="n">
        <v>21</v>
      </c>
      <c r="D406" s="156" t="n">
        <v>43</v>
      </c>
      <c r="E406" s="157" t="n">
        <v>5.2</v>
      </c>
    </row>
    <row r="407" ht="15" customHeight="1" s="113">
      <c r="A407" s="156" t="inlineStr">
        <is>
          <t>M027</t>
        </is>
      </c>
      <c r="B407" s="156" t="inlineStr">
        <is>
          <t>HATAY</t>
        </is>
      </c>
      <c r="C407" s="156" t="n">
        <v>22</v>
      </c>
      <c r="D407" s="156" t="n">
        <v>39</v>
      </c>
      <c r="E407" s="157" t="n">
        <v>4.7</v>
      </c>
    </row>
    <row r="408" ht="24" customHeight="1" s="113">
      <c r="A408" s="156" t="inlineStr">
        <is>
          <t>M028</t>
        </is>
      </c>
      <c r="B408" s="156" t="inlineStr">
        <is>
          <t>KARŞIYAKA-1</t>
        </is>
      </c>
      <c r="C408" s="156" t="n">
        <v>8</v>
      </c>
      <c r="D408" s="156" t="n">
        <v>36</v>
      </c>
      <c r="E408" s="157" t="n">
        <v>1.1</v>
      </c>
    </row>
    <row r="409" ht="24" customHeight="1" s="113">
      <c r="A409" s="156" t="inlineStr">
        <is>
          <t>M028</t>
        </is>
      </c>
      <c r="B409" s="156" t="inlineStr">
        <is>
          <t>KARŞIYAKA-1</t>
        </is>
      </c>
      <c r="C409" s="156" t="n">
        <v>9</v>
      </c>
      <c r="D409" s="156" t="n">
        <v>41</v>
      </c>
      <c r="E409" s="157" t="n">
        <v>1.2</v>
      </c>
    </row>
    <row r="410" ht="24" customHeight="1" s="113">
      <c r="A410" s="156" t="inlineStr">
        <is>
          <t>M028</t>
        </is>
      </c>
      <c r="B410" s="156" t="inlineStr">
        <is>
          <t>KARŞIYAKA-1</t>
        </is>
      </c>
      <c r="C410" s="156" t="n">
        <v>10</v>
      </c>
      <c r="D410" s="156" t="n">
        <v>58</v>
      </c>
      <c r="E410" s="157" t="n">
        <v>1.7</v>
      </c>
    </row>
    <row r="411" ht="24" customHeight="1" s="113">
      <c r="A411" s="156" t="inlineStr">
        <is>
          <t>M028</t>
        </is>
      </c>
      <c r="B411" s="156" t="inlineStr">
        <is>
          <t>KARŞIYAKA-1</t>
        </is>
      </c>
      <c r="C411" s="156" t="n">
        <v>11</v>
      </c>
      <c r="D411" s="156" t="n">
        <v>29</v>
      </c>
      <c r="E411" s="157" t="n">
        <v>0.9</v>
      </c>
    </row>
    <row r="412" ht="24" customHeight="1" s="113">
      <c r="A412" s="156" t="inlineStr">
        <is>
          <t>M028</t>
        </is>
      </c>
      <c r="B412" s="156" t="inlineStr">
        <is>
          <t>KARŞIYAKA-1</t>
        </is>
      </c>
      <c r="C412" s="156" t="n">
        <v>12</v>
      </c>
      <c r="D412" s="156" t="n">
        <v>86</v>
      </c>
      <c r="E412" s="157" t="n">
        <v>2.6</v>
      </c>
    </row>
    <row r="413" ht="24" customHeight="1" s="113">
      <c r="A413" s="156" t="inlineStr">
        <is>
          <t>M028</t>
        </is>
      </c>
      <c r="B413" s="156" t="inlineStr">
        <is>
          <t>KARŞIYAKA-1</t>
        </is>
      </c>
      <c r="C413" s="156" t="n">
        <v>13</v>
      </c>
      <c r="D413" s="156" t="n">
        <v>92</v>
      </c>
      <c r="E413" s="157" t="n">
        <v>2.8</v>
      </c>
    </row>
    <row r="414" ht="24" customHeight="1" s="113">
      <c r="A414" s="156" t="inlineStr">
        <is>
          <t>M028</t>
        </is>
      </c>
      <c r="B414" s="156" t="inlineStr">
        <is>
          <t>KARŞIYAKA-1</t>
        </is>
      </c>
      <c r="C414" s="156" t="n">
        <v>14</v>
      </c>
      <c r="D414" s="156" t="n">
        <v>20</v>
      </c>
      <c r="E414" s="157" t="n">
        <v>0.6</v>
      </c>
    </row>
    <row r="415" ht="24" customHeight="1" s="113">
      <c r="A415" s="156" t="inlineStr">
        <is>
          <t>M028</t>
        </is>
      </c>
      <c r="B415" s="156" t="inlineStr">
        <is>
          <t>KARŞIYAKA-1</t>
        </is>
      </c>
      <c r="C415" s="156" t="n">
        <v>15</v>
      </c>
      <c r="D415" s="156" t="n">
        <v>59</v>
      </c>
      <c r="E415" s="157" t="n">
        <v>1.8</v>
      </c>
    </row>
    <row r="416" ht="24" customHeight="1" s="113">
      <c r="A416" s="156" t="inlineStr">
        <is>
          <t>M028</t>
        </is>
      </c>
      <c r="B416" s="156" t="inlineStr">
        <is>
          <t>KARŞIYAKA-1</t>
        </is>
      </c>
      <c r="C416" s="156" t="n">
        <v>16</v>
      </c>
      <c r="D416" s="156" t="n">
        <v>64</v>
      </c>
      <c r="E416" s="157" t="n">
        <v>1.9</v>
      </c>
    </row>
    <row r="417" ht="24" customHeight="1" s="113">
      <c r="A417" s="156" t="inlineStr">
        <is>
          <t>M028</t>
        </is>
      </c>
      <c r="B417" s="156" t="inlineStr">
        <is>
          <t>KARŞIYAKA-1</t>
        </is>
      </c>
      <c r="C417" s="156" t="n">
        <v>17</v>
      </c>
      <c r="D417" s="156" t="n">
        <v>93</v>
      </c>
      <c r="E417" s="157" t="n">
        <v>2.8</v>
      </c>
    </row>
    <row r="418" ht="24" customHeight="1" s="113">
      <c r="A418" s="156" t="inlineStr">
        <is>
          <t>M028</t>
        </is>
      </c>
      <c r="B418" s="156" t="inlineStr">
        <is>
          <t>KARŞIYAKA-1</t>
        </is>
      </c>
      <c r="C418" s="156" t="n">
        <v>18</v>
      </c>
      <c r="D418" s="156" t="n">
        <v>76</v>
      </c>
      <c r="E418" s="157" t="n">
        <v>2.3</v>
      </c>
    </row>
    <row r="419" ht="24" customHeight="1" s="113">
      <c r="A419" s="156" t="inlineStr">
        <is>
          <t>M028</t>
        </is>
      </c>
      <c r="B419" s="156" t="inlineStr">
        <is>
          <t>KARŞIYAKA-1</t>
        </is>
      </c>
      <c r="C419" s="156" t="n">
        <v>19</v>
      </c>
      <c r="D419" s="156" t="n">
        <v>89</v>
      </c>
      <c r="E419" s="157" t="n">
        <v>2.7</v>
      </c>
    </row>
    <row r="420" ht="24" customHeight="1" s="113">
      <c r="A420" s="156" t="inlineStr">
        <is>
          <t>M028</t>
        </is>
      </c>
      <c r="B420" s="156" t="inlineStr">
        <is>
          <t>KARŞIYAKA-1</t>
        </is>
      </c>
      <c r="C420" s="156" t="n">
        <v>20</v>
      </c>
      <c r="D420" s="156" t="n">
        <v>98</v>
      </c>
      <c r="E420" s="157" t="n">
        <v>2.9</v>
      </c>
    </row>
    <row r="421" ht="24" customHeight="1" s="113">
      <c r="A421" s="156" t="inlineStr">
        <is>
          <t>M028</t>
        </is>
      </c>
      <c r="B421" s="156" t="inlineStr">
        <is>
          <t>KARŞIYAKA-1</t>
        </is>
      </c>
      <c r="C421" s="156" t="n">
        <v>21</v>
      </c>
      <c r="D421" s="156" t="n">
        <v>29</v>
      </c>
      <c r="E421" s="157" t="n">
        <v>0.9</v>
      </c>
    </row>
    <row r="422" ht="24" customHeight="1" s="113">
      <c r="A422" s="156" t="inlineStr">
        <is>
          <t>M028</t>
        </is>
      </c>
      <c r="B422" s="156" t="inlineStr">
        <is>
          <t>KARŞIYAKA-1</t>
        </is>
      </c>
      <c r="C422" s="156" t="n">
        <v>22</v>
      </c>
      <c r="D422" s="156" t="n">
        <v>28</v>
      </c>
      <c r="E422" s="157" t="n">
        <v>0.8</v>
      </c>
    </row>
    <row r="423" ht="24" customHeight="1" s="113">
      <c r="A423" s="156" t="inlineStr">
        <is>
          <t>M029</t>
        </is>
      </c>
      <c r="B423" s="156" t="inlineStr">
        <is>
          <t>KARŞIYAKA-2</t>
        </is>
      </c>
      <c r="C423" s="156" t="n">
        <v>8</v>
      </c>
      <c r="D423" s="156" t="n">
        <v>65</v>
      </c>
      <c r="E423" s="157" t="n">
        <v>2</v>
      </c>
    </row>
    <row r="424" ht="24" customHeight="1" s="113">
      <c r="A424" s="156" t="inlineStr">
        <is>
          <t>M029</t>
        </is>
      </c>
      <c r="B424" s="156" t="inlineStr">
        <is>
          <t>KARŞIYAKA-2</t>
        </is>
      </c>
      <c r="C424" s="156" t="n">
        <v>9</v>
      </c>
      <c r="D424" s="156" t="n">
        <v>60</v>
      </c>
      <c r="E424" s="157" t="n">
        <v>1.8</v>
      </c>
    </row>
    <row r="425" ht="24" customHeight="1" s="113">
      <c r="A425" s="156" t="inlineStr">
        <is>
          <t>M029</t>
        </is>
      </c>
      <c r="B425" s="156" t="inlineStr">
        <is>
          <t>KARŞIYAKA-2</t>
        </is>
      </c>
      <c r="C425" s="156" t="n">
        <v>10</v>
      </c>
      <c r="D425" s="156" t="n">
        <v>29</v>
      </c>
      <c r="E425" s="157" t="n">
        <v>0.9</v>
      </c>
    </row>
    <row r="426" ht="24" customHeight="1" s="113">
      <c r="A426" s="156" t="inlineStr">
        <is>
          <t>M029</t>
        </is>
      </c>
      <c r="B426" s="156" t="inlineStr">
        <is>
          <t>KARŞIYAKA-2</t>
        </is>
      </c>
      <c r="C426" s="156" t="n">
        <v>11</v>
      </c>
      <c r="D426" s="156" t="n">
        <v>38</v>
      </c>
      <c r="E426" s="157" t="n">
        <v>1.1</v>
      </c>
    </row>
    <row r="427" ht="24" customHeight="1" s="113">
      <c r="A427" s="156" t="inlineStr">
        <is>
          <t>M029</t>
        </is>
      </c>
      <c r="B427" s="156" t="inlineStr">
        <is>
          <t>KARŞIYAKA-2</t>
        </is>
      </c>
      <c r="C427" s="156" t="n">
        <v>12</v>
      </c>
      <c r="D427" s="156" t="n">
        <v>80</v>
      </c>
      <c r="E427" s="157" t="n">
        <v>2.4</v>
      </c>
    </row>
    <row r="428" ht="24" customHeight="1" s="113">
      <c r="A428" s="156" t="inlineStr">
        <is>
          <t>M029</t>
        </is>
      </c>
      <c r="B428" s="156" t="inlineStr">
        <is>
          <t>KARŞIYAKA-2</t>
        </is>
      </c>
      <c r="C428" s="156" t="n">
        <v>13</v>
      </c>
      <c r="D428" s="156" t="n">
        <v>70</v>
      </c>
      <c r="E428" s="157" t="n">
        <v>2.1</v>
      </c>
    </row>
    <row r="429" ht="24" customHeight="1" s="113">
      <c r="A429" s="156" t="inlineStr">
        <is>
          <t>M029</t>
        </is>
      </c>
      <c r="B429" s="156" t="inlineStr">
        <is>
          <t>KARŞIYAKA-2</t>
        </is>
      </c>
      <c r="C429" s="156" t="n">
        <v>14</v>
      </c>
      <c r="D429" s="156" t="n">
        <v>53</v>
      </c>
      <c r="E429" s="157" t="n">
        <v>1.6</v>
      </c>
    </row>
    <row r="430" ht="24" customHeight="1" s="113">
      <c r="A430" s="156" t="inlineStr">
        <is>
          <t>M029</t>
        </is>
      </c>
      <c r="B430" s="156" t="inlineStr">
        <is>
          <t>KARŞIYAKA-2</t>
        </is>
      </c>
      <c r="C430" s="156" t="n">
        <v>15</v>
      </c>
      <c r="D430" s="156" t="n">
        <v>59</v>
      </c>
      <c r="E430" s="157" t="n">
        <v>1.8</v>
      </c>
    </row>
    <row r="431" ht="24" customHeight="1" s="113">
      <c r="A431" s="156" t="inlineStr">
        <is>
          <t>M029</t>
        </is>
      </c>
      <c r="B431" s="156" t="inlineStr">
        <is>
          <t>KARŞIYAKA-2</t>
        </is>
      </c>
      <c r="C431" s="156" t="n">
        <v>16</v>
      </c>
      <c r="D431" s="156" t="n">
        <v>36</v>
      </c>
      <c r="E431" s="157" t="n">
        <v>1.1</v>
      </c>
    </row>
    <row r="432" ht="24" customHeight="1" s="113">
      <c r="A432" s="156" t="inlineStr">
        <is>
          <t>M029</t>
        </is>
      </c>
      <c r="B432" s="156" t="inlineStr">
        <is>
          <t>KARŞIYAKA-2</t>
        </is>
      </c>
      <c r="C432" s="156" t="n">
        <v>17</v>
      </c>
      <c r="D432" s="156" t="n">
        <v>85</v>
      </c>
      <c r="E432" s="157" t="n">
        <v>2.5</v>
      </c>
    </row>
    <row r="433" ht="24" customHeight="1" s="113">
      <c r="A433" s="156" t="inlineStr">
        <is>
          <t>M029</t>
        </is>
      </c>
      <c r="B433" s="156" t="inlineStr">
        <is>
          <t>KARŞIYAKA-2</t>
        </is>
      </c>
      <c r="C433" s="156" t="n">
        <v>18</v>
      </c>
      <c r="D433" s="156" t="n">
        <v>81</v>
      </c>
      <c r="E433" s="157" t="n">
        <v>2.4</v>
      </c>
    </row>
    <row r="434" ht="24" customHeight="1" s="113">
      <c r="A434" s="156" t="inlineStr">
        <is>
          <t>M029</t>
        </is>
      </c>
      <c r="B434" s="156" t="inlineStr">
        <is>
          <t>KARŞIYAKA-2</t>
        </is>
      </c>
      <c r="C434" s="156" t="n">
        <v>19</v>
      </c>
      <c r="D434" s="156" t="n">
        <v>88</v>
      </c>
      <c r="E434" s="157" t="n">
        <v>2.6</v>
      </c>
    </row>
    <row r="435" ht="24" customHeight="1" s="113">
      <c r="A435" s="156" t="inlineStr">
        <is>
          <t>M029</t>
        </is>
      </c>
      <c r="B435" s="156" t="inlineStr">
        <is>
          <t>KARŞIYAKA-2</t>
        </is>
      </c>
      <c r="C435" s="156" t="n">
        <v>20</v>
      </c>
      <c r="D435" s="156" t="n">
        <v>89</v>
      </c>
      <c r="E435" s="157" t="n">
        <v>2.7</v>
      </c>
    </row>
    <row r="436" ht="24" customHeight="1" s="113">
      <c r="A436" s="156" t="inlineStr">
        <is>
          <t>M029</t>
        </is>
      </c>
      <c r="B436" s="156" t="inlineStr">
        <is>
          <t>KARŞIYAKA-2</t>
        </is>
      </c>
      <c r="C436" s="156" t="n">
        <v>21</v>
      </c>
      <c r="D436" s="156" t="n">
        <v>35</v>
      </c>
      <c r="E436" s="157" t="n">
        <v>1</v>
      </c>
    </row>
    <row r="437" ht="24" customHeight="1" s="113">
      <c r="A437" s="156" t="inlineStr">
        <is>
          <t>M029</t>
        </is>
      </c>
      <c r="B437" s="156" t="inlineStr">
        <is>
          <t>KARŞIYAKA-2</t>
        </is>
      </c>
      <c r="C437" s="156" t="n">
        <v>22</v>
      </c>
      <c r="D437" s="156" t="n">
        <v>27</v>
      </c>
      <c r="E437" s="157" t="n">
        <v>0.8</v>
      </c>
    </row>
    <row r="438" ht="24" customHeight="1" s="113">
      <c r="A438" s="156" t="inlineStr">
        <is>
          <t>M030</t>
        </is>
      </c>
      <c r="B438" s="156" t="inlineStr">
        <is>
          <t>MANAVKUYU</t>
        </is>
      </c>
      <c r="C438" s="156" t="n">
        <v>8</v>
      </c>
      <c r="D438" s="156" t="n">
        <v>30</v>
      </c>
      <c r="E438" s="157" t="n">
        <v>2.7</v>
      </c>
    </row>
    <row r="439" ht="24" customHeight="1" s="113">
      <c r="A439" s="156" t="inlineStr">
        <is>
          <t>M030</t>
        </is>
      </c>
      <c r="B439" s="156" t="inlineStr">
        <is>
          <t>MANAVKUYU</t>
        </is>
      </c>
      <c r="C439" s="156" t="n">
        <v>9</v>
      </c>
      <c r="D439" s="156" t="n">
        <v>52</v>
      </c>
      <c r="E439" s="157" t="n">
        <v>4.7</v>
      </c>
    </row>
    <row r="440" ht="24" customHeight="1" s="113">
      <c r="A440" s="156" t="inlineStr">
        <is>
          <t>M030</t>
        </is>
      </c>
      <c r="B440" s="156" t="inlineStr">
        <is>
          <t>MANAVKUYU</t>
        </is>
      </c>
      <c r="C440" s="156" t="n">
        <v>10</v>
      </c>
      <c r="D440" s="156" t="n">
        <v>40</v>
      </c>
      <c r="E440" s="157" t="n">
        <v>3.6</v>
      </c>
    </row>
    <row r="441" ht="24" customHeight="1" s="113">
      <c r="A441" s="156" t="inlineStr">
        <is>
          <t>M030</t>
        </is>
      </c>
      <c r="B441" s="156" t="inlineStr">
        <is>
          <t>MANAVKUYU</t>
        </is>
      </c>
      <c r="C441" s="156" t="n">
        <v>11</v>
      </c>
      <c r="D441" s="156" t="n">
        <v>30</v>
      </c>
      <c r="E441" s="157" t="n">
        <v>2.7</v>
      </c>
    </row>
    <row r="442" ht="24" customHeight="1" s="113">
      <c r="A442" s="156" t="inlineStr">
        <is>
          <t>M030</t>
        </is>
      </c>
      <c r="B442" s="156" t="inlineStr">
        <is>
          <t>MANAVKUYU</t>
        </is>
      </c>
      <c r="C442" s="156" t="n">
        <v>12</v>
      </c>
      <c r="D442" s="156" t="n">
        <v>84</v>
      </c>
      <c r="E442" s="157" t="n">
        <v>7.6</v>
      </c>
    </row>
    <row r="443" ht="24" customHeight="1" s="113">
      <c r="A443" s="156" t="inlineStr">
        <is>
          <t>M030</t>
        </is>
      </c>
      <c r="B443" s="156" t="inlineStr">
        <is>
          <t>MANAVKUYU</t>
        </is>
      </c>
      <c r="C443" s="156" t="n">
        <v>13</v>
      </c>
      <c r="D443" s="156" t="n">
        <v>88</v>
      </c>
      <c r="E443" s="157" t="n">
        <v>7.9</v>
      </c>
    </row>
    <row r="444" ht="24" customHeight="1" s="113">
      <c r="A444" s="156" t="inlineStr">
        <is>
          <t>M030</t>
        </is>
      </c>
      <c r="B444" s="156" t="inlineStr">
        <is>
          <t>MANAVKUYU</t>
        </is>
      </c>
      <c r="C444" s="156" t="n">
        <v>14</v>
      </c>
      <c r="D444" s="156" t="n">
        <v>43</v>
      </c>
      <c r="E444" s="157" t="n">
        <v>3.9</v>
      </c>
    </row>
    <row r="445" ht="24" customHeight="1" s="113">
      <c r="A445" s="156" t="inlineStr">
        <is>
          <t>M030</t>
        </is>
      </c>
      <c r="B445" s="156" t="inlineStr">
        <is>
          <t>MANAVKUYU</t>
        </is>
      </c>
      <c r="C445" s="156" t="n">
        <v>15</v>
      </c>
      <c r="D445" s="156" t="n">
        <v>41</v>
      </c>
      <c r="E445" s="157" t="n">
        <v>3.7</v>
      </c>
    </row>
    <row r="446" ht="24" customHeight="1" s="113">
      <c r="A446" s="156" t="inlineStr">
        <is>
          <t>M030</t>
        </is>
      </c>
      <c r="B446" s="156" t="inlineStr">
        <is>
          <t>MANAVKUYU</t>
        </is>
      </c>
      <c r="C446" s="156" t="n">
        <v>16</v>
      </c>
      <c r="D446" s="156" t="n">
        <v>48</v>
      </c>
      <c r="E446" s="157" t="n">
        <v>4.3</v>
      </c>
    </row>
    <row r="447" ht="24" customHeight="1" s="113">
      <c r="A447" s="156" t="inlineStr">
        <is>
          <t>M030</t>
        </is>
      </c>
      <c r="B447" s="156" t="inlineStr">
        <is>
          <t>MANAVKUYU</t>
        </is>
      </c>
      <c r="C447" s="156" t="n">
        <v>17</v>
      </c>
      <c r="D447" s="156" t="n">
        <v>85</v>
      </c>
      <c r="E447" s="157" t="n">
        <v>7.6</v>
      </c>
    </row>
    <row r="448" ht="24" customHeight="1" s="113">
      <c r="A448" s="156" t="inlineStr">
        <is>
          <t>M030</t>
        </is>
      </c>
      <c r="B448" s="156" t="inlineStr">
        <is>
          <t>MANAVKUYU</t>
        </is>
      </c>
      <c r="C448" s="156" t="n">
        <v>18</v>
      </c>
      <c r="D448" s="156" t="n">
        <v>74</v>
      </c>
      <c r="E448" s="157" t="n">
        <v>6.7</v>
      </c>
    </row>
    <row r="449" ht="24" customHeight="1" s="113">
      <c r="A449" s="156" t="inlineStr">
        <is>
          <t>M030</t>
        </is>
      </c>
      <c r="B449" s="156" t="inlineStr">
        <is>
          <t>MANAVKUYU</t>
        </is>
      </c>
      <c r="C449" s="156" t="n">
        <v>19</v>
      </c>
      <c r="D449" s="156" t="n">
        <v>96</v>
      </c>
      <c r="E449" s="157" t="n">
        <v>8.6</v>
      </c>
    </row>
    <row r="450" ht="24" customHeight="1" s="113">
      <c r="A450" s="156" t="inlineStr">
        <is>
          <t>M030</t>
        </is>
      </c>
      <c r="B450" s="156" t="inlineStr">
        <is>
          <t>MANAVKUYU</t>
        </is>
      </c>
      <c r="C450" s="156" t="n">
        <v>20</v>
      </c>
      <c r="D450" s="156" t="n">
        <v>87</v>
      </c>
      <c r="E450" s="157" t="n">
        <v>7.8</v>
      </c>
    </row>
    <row r="451" ht="24" customHeight="1" s="113">
      <c r="A451" s="156" t="inlineStr">
        <is>
          <t>M030</t>
        </is>
      </c>
      <c r="B451" s="156" t="inlineStr">
        <is>
          <t>MANAVKUYU</t>
        </is>
      </c>
      <c r="C451" s="156" t="n">
        <v>21</v>
      </c>
      <c r="D451" s="156" t="n">
        <v>33</v>
      </c>
      <c r="E451" s="157" t="n">
        <v>3</v>
      </c>
    </row>
    <row r="452" ht="24" customHeight="1" s="113">
      <c r="A452" s="156" t="inlineStr">
        <is>
          <t>M030</t>
        </is>
      </c>
      <c r="B452" s="156" t="inlineStr">
        <is>
          <t>MANAVKUYU</t>
        </is>
      </c>
      <c r="C452" s="156" t="n">
        <v>22</v>
      </c>
      <c r="D452" s="156" t="n">
        <v>39</v>
      </c>
      <c r="E452" s="157" t="n">
        <v>3.5</v>
      </c>
    </row>
    <row r="453" ht="24" customHeight="1" s="113">
      <c r="A453" s="156" t="inlineStr">
        <is>
          <t>M031</t>
        </is>
      </c>
      <c r="B453" s="156" t="inlineStr">
        <is>
          <t>MENDERES</t>
        </is>
      </c>
      <c r="C453" s="156" t="n">
        <v>8</v>
      </c>
      <c r="D453" s="156" t="n">
        <v>55</v>
      </c>
      <c r="E453" s="157" t="n">
        <v>5</v>
      </c>
    </row>
    <row r="454" ht="24" customHeight="1" s="113">
      <c r="A454" s="156" t="inlineStr">
        <is>
          <t>M031</t>
        </is>
      </c>
      <c r="B454" s="156" t="inlineStr">
        <is>
          <t>MENDERES</t>
        </is>
      </c>
      <c r="C454" s="156" t="n">
        <v>9</v>
      </c>
      <c r="D454" s="156" t="n">
        <v>32</v>
      </c>
      <c r="E454" s="157" t="n">
        <v>2.9</v>
      </c>
    </row>
    <row r="455" ht="24" customHeight="1" s="113">
      <c r="A455" s="156" t="inlineStr">
        <is>
          <t>M031</t>
        </is>
      </c>
      <c r="B455" s="156" t="inlineStr">
        <is>
          <t>MENDERES</t>
        </is>
      </c>
      <c r="C455" s="156" t="n">
        <v>10</v>
      </c>
      <c r="D455" s="156" t="n">
        <v>41</v>
      </c>
      <c r="E455" s="157" t="n">
        <v>3.7</v>
      </c>
    </row>
    <row r="456" ht="24" customHeight="1" s="113">
      <c r="A456" s="156" t="inlineStr">
        <is>
          <t>M031</t>
        </is>
      </c>
      <c r="B456" s="156" t="inlineStr">
        <is>
          <t>MENDERES</t>
        </is>
      </c>
      <c r="C456" s="156" t="n">
        <v>11</v>
      </c>
      <c r="D456" s="156" t="n">
        <v>21</v>
      </c>
      <c r="E456" s="157" t="n">
        <v>1.9</v>
      </c>
    </row>
    <row r="457" ht="24" customHeight="1" s="113">
      <c r="A457" s="156" t="inlineStr">
        <is>
          <t>M031</t>
        </is>
      </c>
      <c r="B457" s="156" t="inlineStr">
        <is>
          <t>MENDERES</t>
        </is>
      </c>
      <c r="C457" s="156" t="n">
        <v>12</v>
      </c>
      <c r="D457" s="156" t="n">
        <v>76</v>
      </c>
      <c r="E457" s="157" t="n">
        <v>6.8</v>
      </c>
    </row>
    <row r="458" ht="24" customHeight="1" s="113">
      <c r="A458" s="156" t="inlineStr">
        <is>
          <t>M031</t>
        </is>
      </c>
      <c r="B458" s="156" t="inlineStr">
        <is>
          <t>MENDERES</t>
        </is>
      </c>
      <c r="C458" s="156" t="n">
        <v>13</v>
      </c>
      <c r="D458" s="156" t="n">
        <v>74</v>
      </c>
      <c r="E458" s="157" t="n">
        <v>6.7</v>
      </c>
    </row>
    <row r="459" ht="24" customHeight="1" s="113">
      <c r="A459" s="156" t="inlineStr">
        <is>
          <t>M031</t>
        </is>
      </c>
      <c r="B459" s="156" t="inlineStr">
        <is>
          <t>MENDERES</t>
        </is>
      </c>
      <c r="C459" s="156" t="n">
        <v>14</v>
      </c>
      <c r="D459" s="156" t="n">
        <v>41</v>
      </c>
      <c r="E459" s="157" t="n">
        <v>3.7</v>
      </c>
    </row>
    <row r="460" ht="24" customHeight="1" s="113">
      <c r="A460" s="156" t="inlineStr">
        <is>
          <t>M031</t>
        </is>
      </c>
      <c r="B460" s="156" t="inlineStr">
        <is>
          <t>MENDERES</t>
        </is>
      </c>
      <c r="C460" s="156" t="n">
        <v>15</v>
      </c>
      <c r="D460" s="156" t="n">
        <v>23</v>
      </c>
      <c r="E460" s="157" t="n">
        <v>2.1</v>
      </c>
    </row>
    <row r="461" ht="24" customHeight="1" s="113">
      <c r="A461" s="156" t="inlineStr">
        <is>
          <t>M031</t>
        </is>
      </c>
      <c r="B461" s="156" t="inlineStr">
        <is>
          <t>MENDERES</t>
        </is>
      </c>
      <c r="C461" s="156" t="n">
        <v>16</v>
      </c>
      <c r="D461" s="156" t="n">
        <v>40</v>
      </c>
      <c r="E461" s="157" t="n">
        <v>3.6</v>
      </c>
    </row>
    <row r="462" ht="24" customHeight="1" s="113">
      <c r="A462" s="156" t="inlineStr">
        <is>
          <t>M031</t>
        </is>
      </c>
      <c r="B462" s="156" t="inlineStr">
        <is>
          <t>MENDERES</t>
        </is>
      </c>
      <c r="C462" s="156" t="n">
        <v>17</v>
      </c>
      <c r="D462" s="156" t="n">
        <v>75</v>
      </c>
      <c r="E462" s="157" t="n">
        <v>6.8</v>
      </c>
    </row>
    <row r="463" ht="24" customHeight="1" s="113">
      <c r="A463" s="156" t="inlineStr">
        <is>
          <t>M031</t>
        </is>
      </c>
      <c r="B463" s="156" t="inlineStr">
        <is>
          <t>MENDERES</t>
        </is>
      </c>
      <c r="C463" s="156" t="n">
        <v>18</v>
      </c>
      <c r="D463" s="156" t="n">
        <v>81</v>
      </c>
      <c r="E463" s="157" t="n">
        <v>7.3</v>
      </c>
    </row>
    <row r="464" ht="24" customHeight="1" s="113">
      <c r="A464" s="156" t="inlineStr">
        <is>
          <t>M031</t>
        </is>
      </c>
      <c r="B464" s="156" t="inlineStr">
        <is>
          <t>MENDERES</t>
        </is>
      </c>
      <c r="C464" s="156" t="n">
        <v>19</v>
      </c>
      <c r="D464" s="156" t="n">
        <v>97</v>
      </c>
      <c r="E464" s="157" t="n">
        <v>8.699999999999999</v>
      </c>
    </row>
    <row r="465" ht="24" customHeight="1" s="113">
      <c r="A465" s="156" t="inlineStr">
        <is>
          <t>M031</t>
        </is>
      </c>
      <c r="B465" s="156" t="inlineStr">
        <is>
          <t>MENDERES</t>
        </is>
      </c>
      <c r="C465" s="156" t="n">
        <v>20</v>
      </c>
      <c r="D465" s="156" t="n">
        <v>87</v>
      </c>
      <c r="E465" s="157" t="n">
        <v>7.8</v>
      </c>
    </row>
    <row r="466" ht="24" customHeight="1" s="113">
      <c r="A466" s="156" t="inlineStr">
        <is>
          <t>M031</t>
        </is>
      </c>
      <c r="B466" s="156" t="inlineStr">
        <is>
          <t>MENDERES</t>
        </is>
      </c>
      <c r="C466" s="156" t="n">
        <v>21</v>
      </c>
      <c r="D466" s="156" t="n">
        <v>37</v>
      </c>
      <c r="E466" s="157" t="n">
        <v>3.3</v>
      </c>
    </row>
    <row r="467" ht="24" customHeight="1" s="113">
      <c r="A467" s="156" t="inlineStr">
        <is>
          <t>M031</t>
        </is>
      </c>
      <c r="B467" s="156" t="inlineStr">
        <is>
          <t>MENDERES</t>
        </is>
      </c>
      <c r="C467" s="156" t="n">
        <v>22</v>
      </c>
      <c r="D467" s="156" t="n">
        <v>61</v>
      </c>
      <c r="E467" s="157" t="n">
        <v>5.5</v>
      </c>
    </row>
    <row r="468" ht="24" customHeight="1" s="113">
      <c r="A468" s="156" t="inlineStr">
        <is>
          <t>M032</t>
        </is>
      </c>
      <c r="B468" s="156" t="inlineStr">
        <is>
          <t>MENDERES DEPO</t>
        </is>
      </c>
      <c r="C468" s="156" t="n">
        <v>8</v>
      </c>
      <c r="D468" s="156" t="n">
        <v>0</v>
      </c>
      <c r="E468" s="157" t="n">
        <v>0</v>
      </c>
    </row>
    <row r="469" ht="24" customHeight="1" s="113">
      <c r="A469" s="156" t="inlineStr">
        <is>
          <t>M032</t>
        </is>
      </c>
      <c r="B469" s="156" t="inlineStr">
        <is>
          <t>MENDERES DEPO</t>
        </is>
      </c>
      <c r="C469" s="156" t="n">
        <v>9</v>
      </c>
      <c r="D469" s="156" t="n">
        <v>0</v>
      </c>
      <c r="E469" s="157" t="n">
        <v>0</v>
      </c>
    </row>
    <row r="470" ht="24" customHeight="1" s="113">
      <c r="A470" s="156" t="inlineStr">
        <is>
          <t>M032</t>
        </is>
      </c>
      <c r="B470" s="156" t="inlineStr">
        <is>
          <t>MENDERES DEPO</t>
        </is>
      </c>
      <c r="C470" s="156" t="n">
        <v>10</v>
      </c>
      <c r="D470" s="156" t="n">
        <v>0</v>
      </c>
      <c r="E470" s="157" t="n">
        <v>0</v>
      </c>
    </row>
    <row r="471" ht="24" customHeight="1" s="113">
      <c r="A471" s="156" t="inlineStr">
        <is>
          <t>M032</t>
        </is>
      </c>
      <c r="B471" s="156" t="inlineStr">
        <is>
          <t>MENDERES DEPO</t>
        </is>
      </c>
      <c r="C471" s="156" t="n">
        <v>11</v>
      </c>
      <c r="D471" s="156" t="n">
        <v>0</v>
      </c>
      <c r="E471" s="157" t="n">
        <v>0</v>
      </c>
    </row>
    <row r="472" ht="24" customHeight="1" s="113">
      <c r="A472" s="156" t="inlineStr">
        <is>
          <t>M032</t>
        </is>
      </c>
      <c r="B472" s="156" t="inlineStr">
        <is>
          <t>MENDERES DEPO</t>
        </is>
      </c>
      <c r="C472" s="156" t="n">
        <v>12</v>
      </c>
      <c r="D472" s="156" t="n">
        <v>0</v>
      </c>
      <c r="E472" s="157" t="n">
        <v>0</v>
      </c>
    </row>
    <row r="473" ht="24" customHeight="1" s="113">
      <c r="A473" s="156" t="inlineStr">
        <is>
          <t>M032</t>
        </is>
      </c>
      <c r="B473" s="156" t="inlineStr">
        <is>
          <t>MENDERES DEPO</t>
        </is>
      </c>
      <c r="C473" s="156" t="n">
        <v>13</v>
      </c>
      <c r="D473" s="156" t="n">
        <v>0</v>
      </c>
      <c r="E473" s="157" t="n">
        <v>0</v>
      </c>
    </row>
    <row r="474" ht="24" customHeight="1" s="113">
      <c r="A474" s="156" t="inlineStr">
        <is>
          <t>M032</t>
        </is>
      </c>
      <c r="B474" s="156" t="inlineStr">
        <is>
          <t>MENDERES DEPO</t>
        </is>
      </c>
      <c r="C474" s="156" t="n">
        <v>14</v>
      </c>
      <c r="D474" s="156" t="n">
        <v>0</v>
      </c>
      <c r="E474" s="157" t="n">
        <v>0</v>
      </c>
    </row>
    <row r="475" ht="24" customHeight="1" s="113">
      <c r="A475" s="156" t="inlineStr">
        <is>
          <t>M032</t>
        </is>
      </c>
      <c r="B475" s="156" t="inlineStr">
        <is>
          <t>MENDERES DEPO</t>
        </is>
      </c>
      <c r="C475" s="156" t="n">
        <v>15</v>
      </c>
      <c r="D475" s="156" t="n">
        <v>0</v>
      </c>
      <c r="E475" s="157" t="n">
        <v>0</v>
      </c>
    </row>
    <row r="476" ht="24" customHeight="1" s="113">
      <c r="A476" s="156" t="inlineStr">
        <is>
          <t>M032</t>
        </is>
      </c>
      <c r="B476" s="156" t="inlineStr">
        <is>
          <t>MENDERES DEPO</t>
        </is>
      </c>
      <c r="C476" s="156" t="n">
        <v>16</v>
      </c>
      <c r="D476" s="156" t="n">
        <v>0</v>
      </c>
      <c r="E476" s="157" t="n">
        <v>0</v>
      </c>
    </row>
    <row r="477" ht="24" customHeight="1" s="113">
      <c r="A477" s="156" t="inlineStr">
        <is>
          <t>M032</t>
        </is>
      </c>
      <c r="B477" s="156" t="inlineStr">
        <is>
          <t>MENDERES DEPO</t>
        </is>
      </c>
      <c r="C477" s="156" t="n">
        <v>17</v>
      </c>
      <c r="D477" s="156" t="n">
        <v>0</v>
      </c>
      <c r="E477" s="157" t="n">
        <v>0</v>
      </c>
    </row>
    <row r="478" ht="24" customHeight="1" s="113">
      <c r="A478" s="156" t="inlineStr">
        <is>
          <t>M032</t>
        </is>
      </c>
      <c r="B478" s="156" t="inlineStr">
        <is>
          <t>MENDERES DEPO</t>
        </is>
      </c>
      <c r="C478" s="156" t="n">
        <v>18</v>
      </c>
      <c r="D478" s="156" t="n">
        <v>0</v>
      </c>
      <c r="E478" s="157" t="n">
        <v>0</v>
      </c>
    </row>
    <row r="479" ht="24" customHeight="1" s="113">
      <c r="A479" s="156" t="inlineStr">
        <is>
          <t>M032</t>
        </is>
      </c>
      <c r="B479" s="156" t="inlineStr">
        <is>
          <t>MENDERES DEPO</t>
        </is>
      </c>
      <c r="C479" s="156" t="n">
        <v>19</v>
      </c>
      <c r="D479" s="156" t="n">
        <v>0</v>
      </c>
      <c r="E479" s="157" t="n">
        <v>0</v>
      </c>
    </row>
    <row r="480" ht="24" customHeight="1" s="113">
      <c r="A480" s="156" t="inlineStr">
        <is>
          <t>M032</t>
        </is>
      </c>
      <c r="B480" s="156" t="inlineStr">
        <is>
          <t>MENDERES DEPO</t>
        </is>
      </c>
      <c r="C480" s="156" t="n">
        <v>20</v>
      </c>
      <c r="D480" s="156" t="n">
        <v>0</v>
      </c>
      <c r="E480" s="157" t="n">
        <v>0</v>
      </c>
    </row>
    <row r="481" ht="24" customHeight="1" s="113">
      <c r="A481" s="156" t="inlineStr">
        <is>
          <t>M032</t>
        </is>
      </c>
      <c r="B481" s="156" t="inlineStr">
        <is>
          <t>MENDERES DEPO</t>
        </is>
      </c>
      <c r="C481" s="156" t="n">
        <v>21</v>
      </c>
      <c r="D481" s="156" t="n">
        <v>0</v>
      </c>
      <c r="E481" s="157" t="n">
        <v>0</v>
      </c>
    </row>
    <row r="482" ht="24" customHeight="1" s="113">
      <c r="A482" s="156" t="inlineStr">
        <is>
          <t>M032</t>
        </is>
      </c>
      <c r="B482" s="156" t="inlineStr">
        <is>
          <t>MENDERES DEPO</t>
        </is>
      </c>
      <c r="C482" s="156" t="n">
        <v>22</v>
      </c>
      <c r="D482" s="156" t="n">
        <v>0</v>
      </c>
      <c r="E482" s="157" t="n">
        <v>0</v>
      </c>
    </row>
    <row r="483" ht="15" customHeight="1" s="113">
      <c r="A483" s="156" t="inlineStr">
        <is>
          <t>M033</t>
        </is>
      </c>
      <c r="B483" s="156" t="inlineStr">
        <is>
          <t>MERKEZ</t>
        </is>
      </c>
      <c r="C483" s="156" t="n">
        <v>8</v>
      </c>
      <c r="D483" s="156" t="n">
        <v>0</v>
      </c>
      <c r="E483" s="157" t="n">
        <v>0</v>
      </c>
    </row>
    <row r="484" ht="15" customHeight="1" s="113">
      <c r="A484" s="156" t="inlineStr">
        <is>
          <t>M033</t>
        </is>
      </c>
      <c r="B484" s="156" t="inlineStr">
        <is>
          <t>MERKEZ</t>
        </is>
      </c>
      <c r="C484" s="156" t="n">
        <v>9</v>
      </c>
      <c r="D484" s="156" t="n">
        <v>0</v>
      </c>
      <c r="E484" s="157" t="n">
        <v>0</v>
      </c>
    </row>
    <row r="485" ht="15" customHeight="1" s="113">
      <c r="A485" s="156" t="inlineStr">
        <is>
          <t>M033</t>
        </is>
      </c>
      <c r="B485" s="156" t="inlineStr">
        <is>
          <t>MERKEZ</t>
        </is>
      </c>
      <c r="C485" s="156" t="n">
        <v>10</v>
      </c>
      <c r="D485" s="156" t="n">
        <v>0</v>
      </c>
      <c r="E485" s="157" t="n">
        <v>0</v>
      </c>
    </row>
    <row r="486" ht="15" customHeight="1" s="113">
      <c r="A486" s="156" t="inlineStr">
        <is>
          <t>M033</t>
        </is>
      </c>
      <c r="B486" s="156" t="inlineStr">
        <is>
          <t>MERKEZ</t>
        </is>
      </c>
      <c r="C486" s="156" t="n">
        <v>11</v>
      </c>
      <c r="D486" s="156" t="n">
        <v>0</v>
      </c>
      <c r="E486" s="157" t="n">
        <v>0</v>
      </c>
    </row>
    <row r="487" ht="15" customHeight="1" s="113">
      <c r="A487" s="156" t="inlineStr">
        <is>
          <t>M033</t>
        </is>
      </c>
      <c r="B487" s="156" t="inlineStr">
        <is>
          <t>MERKEZ</t>
        </is>
      </c>
      <c r="C487" s="156" t="n">
        <v>12</v>
      </c>
      <c r="D487" s="156" t="n">
        <v>0</v>
      </c>
      <c r="E487" s="157" t="n">
        <v>0</v>
      </c>
    </row>
    <row r="488" ht="15" customHeight="1" s="113">
      <c r="A488" s="156" t="inlineStr">
        <is>
          <t>M033</t>
        </is>
      </c>
      <c r="B488" s="156" t="inlineStr">
        <is>
          <t>MERKEZ</t>
        </is>
      </c>
      <c r="C488" s="156" t="n">
        <v>13</v>
      </c>
      <c r="D488" s="156" t="n">
        <v>0</v>
      </c>
      <c r="E488" s="157" t="n">
        <v>0</v>
      </c>
    </row>
    <row r="489" ht="15" customHeight="1" s="113">
      <c r="A489" s="156" t="inlineStr">
        <is>
          <t>M033</t>
        </is>
      </c>
      <c r="B489" s="156" t="inlineStr">
        <is>
          <t>MERKEZ</t>
        </is>
      </c>
      <c r="C489" s="156" t="n">
        <v>14</v>
      </c>
      <c r="D489" s="156" t="n">
        <v>0</v>
      </c>
      <c r="E489" s="157" t="n">
        <v>0</v>
      </c>
    </row>
    <row r="490" ht="15" customHeight="1" s="113">
      <c r="A490" s="156" t="inlineStr">
        <is>
          <t>M033</t>
        </is>
      </c>
      <c r="B490" s="156" t="inlineStr">
        <is>
          <t>MERKEZ</t>
        </is>
      </c>
      <c r="C490" s="156" t="n">
        <v>15</v>
      </c>
      <c r="D490" s="156" t="n">
        <v>0</v>
      </c>
      <c r="E490" s="157" t="n">
        <v>0</v>
      </c>
    </row>
    <row r="491" ht="15" customHeight="1" s="113">
      <c r="A491" s="156" t="inlineStr">
        <is>
          <t>M033</t>
        </is>
      </c>
      <c r="B491" s="156" t="inlineStr">
        <is>
          <t>MERKEZ</t>
        </is>
      </c>
      <c r="C491" s="156" t="n">
        <v>16</v>
      </c>
      <c r="D491" s="156" t="n">
        <v>0</v>
      </c>
      <c r="E491" s="157" t="n">
        <v>0</v>
      </c>
    </row>
    <row r="492" ht="15" customHeight="1" s="113">
      <c r="A492" s="156" t="inlineStr">
        <is>
          <t>M033</t>
        </is>
      </c>
      <c r="B492" s="156" t="inlineStr">
        <is>
          <t>MERKEZ</t>
        </is>
      </c>
      <c r="C492" s="156" t="n">
        <v>17</v>
      </c>
      <c r="D492" s="156" t="n">
        <v>0</v>
      </c>
      <c r="E492" s="157" t="n">
        <v>0</v>
      </c>
    </row>
    <row r="493" ht="15" customHeight="1" s="113">
      <c r="A493" s="156" t="inlineStr">
        <is>
          <t>M033</t>
        </is>
      </c>
      <c r="B493" s="156" t="inlineStr">
        <is>
          <t>MERKEZ</t>
        </is>
      </c>
      <c r="C493" s="156" t="n">
        <v>18</v>
      </c>
      <c r="D493" s="156" t="n">
        <v>0</v>
      </c>
      <c r="E493" s="157" t="n">
        <v>0</v>
      </c>
    </row>
    <row r="494" ht="15" customHeight="1" s="113">
      <c r="A494" s="156" t="inlineStr">
        <is>
          <t>M033</t>
        </is>
      </c>
      <c r="B494" s="156" t="inlineStr">
        <is>
          <t>MERKEZ</t>
        </is>
      </c>
      <c r="C494" s="156" t="n">
        <v>19</v>
      </c>
      <c r="D494" s="156" t="n">
        <v>0</v>
      </c>
      <c r="E494" s="157" t="n">
        <v>0</v>
      </c>
    </row>
    <row r="495" ht="15" customHeight="1" s="113">
      <c r="A495" s="156" t="inlineStr">
        <is>
          <t>M033</t>
        </is>
      </c>
      <c r="B495" s="156" t="inlineStr">
        <is>
          <t>MERKEZ</t>
        </is>
      </c>
      <c r="C495" s="156" t="n">
        <v>20</v>
      </c>
      <c r="D495" s="156" t="n">
        <v>0</v>
      </c>
      <c r="E495" s="157" t="n">
        <v>0</v>
      </c>
    </row>
    <row r="496" ht="15" customHeight="1" s="113">
      <c r="A496" s="156" t="inlineStr">
        <is>
          <t>M033</t>
        </is>
      </c>
      <c r="B496" s="156" t="inlineStr">
        <is>
          <t>MERKEZ</t>
        </is>
      </c>
      <c r="C496" s="156" t="n">
        <v>21</v>
      </c>
      <c r="D496" s="156" t="n">
        <v>0</v>
      </c>
      <c r="E496" s="157" t="n">
        <v>0</v>
      </c>
    </row>
    <row r="497" ht="15" customHeight="1" s="113">
      <c r="A497" s="156" t="inlineStr">
        <is>
          <t>M033</t>
        </is>
      </c>
      <c r="B497" s="156" t="inlineStr">
        <is>
          <t>MERKEZ</t>
        </is>
      </c>
      <c r="C497" s="156" t="n">
        <v>22</v>
      </c>
      <c r="D497" s="156" t="n">
        <v>0</v>
      </c>
      <c r="E497" s="157" t="n">
        <v>0</v>
      </c>
    </row>
    <row r="498" ht="24" customHeight="1" s="113">
      <c r="A498" s="156" t="inlineStr">
        <is>
          <t>M034</t>
        </is>
      </c>
      <c r="B498" s="156" t="inlineStr">
        <is>
          <t>NARLIDERE</t>
        </is>
      </c>
      <c r="C498" s="156" t="n">
        <v>8</v>
      </c>
      <c r="D498" s="156" t="n">
        <v>26</v>
      </c>
      <c r="E498" s="157" t="n">
        <v>2.1</v>
      </c>
    </row>
    <row r="499" ht="24" customHeight="1" s="113">
      <c r="A499" s="156" t="inlineStr">
        <is>
          <t>M034</t>
        </is>
      </c>
      <c r="B499" s="156" t="inlineStr">
        <is>
          <t>NARLIDERE</t>
        </is>
      </c>
      <c r="C499" s="156" t="n">
        <v>9</v>
      </c>
      <c r="D499" s="156" t="n">
        <v>25</v>
      </c>
      <c r="E499" s="157" t="n">
        <v>2</v>
      </c>
    </row>
    <row r="500" ht="24" customHeight="1" s="113">
      <c r="A500" s="156" t="inlineStr">
        <is>
          <t>M034</t>
        </is>
      </c>
      <c r="B500" s="156" t="inlineStr">
        <is>
          <t>NARLIDERE</t>
        </is>
      </c>
      <c r="C500" s="156" t="n">
        <v>10</v>
      </c>
      <c r="D500" s="156" t="n">
        <v>34</v>
      </c>
      <c r="E500" s="157" t="n">
        <v>2.7</v>
      </c>
    </row>
    <row r="501" ht="24" customHeight="1" s="113">
      <c r="A501" s="156" t="inlineStr">
        <is>
          <t>M034</t>
        </is>
      </c>
      <c r="B501" s="156" t="inlineStr">
        <is>
          <t>NARLIDERE</t>
        </is>
      </c>
      <c r="C501" s="156" t="n">
        <v>11</v>
      </c>
      <c r="D501" s="156" t="n">
        <v>45</v>
      </c>
      <c r="E501" s="157" t="n">
        <v>3.6</v>
      </c>
    </row>
    <row r="502" ht="24" customHeight="1" s="113">
      <c r="A502" s="156" t="inlineStr">
        <is>
          <t>M034</t>
        </is>
      </c>
      <c r="B502" s="156" t="inlineStr">
        <is>
          <t>NARLIDERE</t>
        </is>
      </c>
      <c r="C502" s="156" t="n">
        <v>12</v>
      </c>
      <c r="D502" s="156" t="n">
        <v>80</v>
      </c>
      <c r="E502" s="157" t="n">
        <v>6.4</v>
      </c>
    </row>
    <row r="503" ht="24" customHeight="1" s="113">
      <c r="A503" s="156" t="inlineStr">
        <is>
          <t>M034</t>
        </is>
      </c>
      <c r="B503" s="156" t="inlineStr">
        <is>
          <t>NARLIDERE</t>
        </is>
      </c>
      <c r="C503" s="156" t="n">
        <v>13</v>
      </c>
      <c r="D503" s="156" t="n">
        <v>84</v>
      </c>
      <c r="E503" s="157" t="n">
        <v>6.7</v>
      </c>
    </row>
    <row r="504" ht="24" customHeight="1" s="113">
      <c r="A504" s="156" t="inlineStr">
        <is>
          <t>M034</t>
        </is>
      </c>
      <c r="B504" s="156" t="inlineStr">
        <is>
          <t>NARLIDERE</t>
        </is>
      </c>
      <c r="C504" s="156" t="n">
        <v>14</v>
      </c>
      <c r="D504" s="156" t="n">
        <v>59</v>
      </c>
      <c r="E504" s="157" t="n">
        <v>4.7</v>
      </c>
    </row>
    <row r="505" ht="24" customHeight="1" s="113">
      <c r="A505" s="156" t="inlineStr">
        <is>
          <t>M034</t>
        </is>
      </c>
      <c r="B505" s="156" t="inlineStr">
        <is>
          <t>NARLIDERE</t>
        </is>
      </c>
      <c r="C505" s="156" t="n">
        <v>15</v>
      </c>
      <c r="D505" s="156" t="n">
        <v>42</v>
      </c>
      <c r="E505" s="157" t="n">
        <v>3.4</v>
      </c>
    </row>
    <row r="506" ht="24" customHeight="1" s="113">
      <c r="A506" s="156" t="inlineStr">
        <is>
          <t>M034</t>
        </is>
      </c>
      <c r="B506" s="156" t="inlineStr">
        <is>
          <t>NARLIDERE</t>
        </is>
      </c>
      <c r="C506" s="156" t="n">
        <v>16</v>
      </c>
      <c r="D506" s="156" t="n">
        <v>21</v>
      </c>
      <c r="E506" s="157" t="n">
        <v>1.7</v>
      </c>
    </row>
    <row r="507" ht="24" customHeight="1" s="113">
      <c r="A507" s="156" t="inlineStr">
        <is>
          <t>M034</t>
        </is>
      </c>
      <c r="B507" s="156" t="inlineStr">
        <is>
          <t>NARLIDERE</t>
        </is>
      </c>
      <c r="C507" s="156" t="n">
        <v>17</v>
      </c>
      <c r="D507" s="156" t="n">
        <v>79</v>
      </c>
      <c r="E507" s="157" t="n">
        <v>6.3</v>
      </c>
    </row>
    <row r="508" ht="24" customHeight="1" s="113">
      <c r="A508" s="156" t="inlineStr">
        <is>
          <t>M034</t>
        </is>
      </c>
      <c r="B508" s="156" t="inlineStr">
        <is>
          <t>NARLIDERE</t>
        </is>
      </c>
      <c r="C508" s="156" t="n">
        <v>18</v>
      </c>
      <c r="D508" s="156" t="n">
        <v>85</v>
      </c>
      <c r="E508" s="157" t="n">
        <v>6.8</v>
      </c>
    </row>
    <row r="509" ht="24" customHeight="1" s="113">
      <c r="A509" s="156" t="inlineStr">
        <is>
          <t>M034</t>
        </is>
      </c>
      <c r="B509" s="156" t="inlineStr">
        <is>
          <t>NARLIDERE</t>
        </is>
      </c>
      <c r="C509" s="156" t="n">
        <v>19</v>
      </c>
      <c r="D509" s="156" t="n">
        <v>70</v>
      </c>
      <c r="E509" s="157" t="n">
        <v>5.6</v>
      </c>
    </row>
    <row r="510" ht="24" customHeight="1" s="113">
      <c r="A510" s="156" t="inlineStr">
        <is>
          <t>M034</t>
        </is>
      </c>
      <c r="B510" s="156" t="inlineStr">
        <is>
          <t>NARLIDERE</t>
        </is>
      </c>
      <c r="C510" s="156" t="n">
        <v>20</v>
      </c>
      <c r="D510" s="156" t="n">
        <v>100</v>
      </c>
      <c r="E510" s="157" t="n">
        <v>8</v>
      </c>
    </row>
    <row r="511" ht="24" customHeight="1" s="113">
      <c r="A511" s="156" t="inlineStr">
        <is>
          <t>M034</t>
        </is>
      </c>
      <c r="B511" s="156" t="inlineStr">
        <is>
          <t>NARLIDERE</t>
        </is>
      </c>
      <c r="C511" s="156" t="n">
        <v>21</v>
      </c>
      <c r="D511" s="156" t="n">
        <v>21</v>
      </c>
      <c r="E511" s="157" t="n">
        <v>1.7</v>
      </c>
    </row>
    <row r="512" ht="24" customHeight="1" s="113">
      <c r="A512" s="156" t="inlineStr">
        <is>
          <t>M034</t>
        </is>
      </c>
      <c r="B512" s="156" t="inlineStr">
        <is>
          <t>NARLIDERE</t>
        </is>
      </c>
      <c r="C512" s="156" t="n">
        <v>22</v>
      </c>
      <c r="D512" s="156" t="n">
        <v>61</v>
      </c>
      <c r="E512" s="157" t="n">
        <v>4.9</v>
      </c>
    </row>
    <row r="513" ht="24" customHeight="1" s="113">
      <c r="A513" s="156" t="inlineStr">
        <is>
          <t>M035</t>
        </is>
      </c>
      <c r="B513" s="156" t="inlineStr">
        <is>
          <t>OSMANGAZİ</t>
        </is>
      </c>
      <c r="C513" s="156" t="n">
        <v>8</v>
      </c>
      <c r="D513" s="156" t="n">
        <v>21</v>
      </c>
      <c r="E513" s="157" t="n">
        <v>1.1</v>
      </c>
    </row>
    <row r="514" ht="24" customHeight="1" s="113">
      <c r="A514" s="156" t="inlineStr">
        <is>
          <t>M035</t>
        </is>
      </c>
      <c r="B514" s="156" t="inlineStr">
        <is>
          <t>OSMANGAZİ</t>
        </is>
      </c>
      <c r="C514" s="156" t="n">
        <v>9</v>
      </c>
      <c r="D514" s="156" t="n">
        <v>60</v>
      </c>
      <c r="E514" s="157" t="n">
        <v>3</v>
      </c>
    </row>
    <row r="515" ht="24" customHeight="1" s="113">
      <c r="A515" s="156" t="inlineStr">
        <is>
          <t>M035</t>
        </is>
      </c>
      <c r="B515" s="156" t="inlineStr">
        <is>
          <t>OSMANGAZİ</t>
        </is>
      </c>
      <c r="C515" s="156" t="n">
        <v>10</v>
      </c>
      <c r="D515" s="156" t="n">
        <v>24</v>
      </c>
      <c r="E515" s="157" t="n">
        <v>1.2</v>
      </c>
    </row>
    <row r="516" ht="24" customHeight="1" s="113">
      <c r="A516" s="156" t="inlineStr">
        <is>
          <t>M035</t>
        </is>
      </c>
      <c r="B516" s="156" t="inlineStr">
        <is>
          <t>OSMANGAZİ</t>
        </is>
      </c>
      <c r="C516" s="156" t="n">
        <v>11</v>
      </c>
      <c r="D516" s="156" t="n">
        <v>21</v>
      </c>
      <c r="E516" s="157" t="n">
        <v>1.1</v>
      </c>
    </row>
    <row r="517" ht="24" customHeight="1" s="113">
      <c r="A517" s="156" t="inlineStr">
        <is>
          <t>M035</t>
        </is>
      </c>
      <c r="B517" s="156" t="inlineStr">
        <is>
          <t>OSMANGAZİ</t>
        </is>
      </c>
      <c r="C517" s="156" t="n">
        <v>12</v>
      </c>
      <c r="D517" s="156" t="n">
        <v>81</v>
      </c>
      <c r="E517" s="157" t="n">
        <v>4.1</v>
      </c>
    </row>
    <row r="518" ht="24" customHeight="1" s="113">
      <c r="A518" s="156" t="inlineStr">
        <is>
          <t>M035</t>
        </is>
      </c>
      <c r="B518" s="156" t="inlineStr">
        <is>
          <t>OSMANGAZİ</t>
        </is>
      </c>
      <c r="C518" s="156" t="n">
        <v>13</v>
      </c>
      <c r="D518" s="156" t="n">
        <v>90</v>
      </c>
      <c r="E518" s="157" t="n">
        <v>4.5</v>
      </c>
    </row>
    <row r="519" ht="24" customHeight="1" s="113">
      <c r="A519" s="156" t="inlineStr">
        <is>
          <t>M035</t>
        </is>
      </c>
      <c r="B519" s="156" t="inlineStr">
        <is>
          <t>OSMANGAZİ</t>
        </is>
      </c>
      <c r="C519" s="156" t="n">
        <v>14</v>
      </c>
      <c r="D519" s="156" t="n">
        <v>46</v>
      </c>
      <c r="E519" s="157" t="n">
        <v>2.3</v>
      </c>
    </row>
    <row r="520" ht="24" customHeight="1" s="113">
      <c r="A520" s="156" t="inlineStr">
        <is>
          <t>M035</t>
        </is>
      </c>
      <c r="B520" s="156" t="inlineStr">
        <is>
          <t>OSMANGAZİ</t>
        </is>
      </c>
      <c r="C520" s="156" t="n">
        <v>15</v>
      </c>
      <c r="D520" s="156" t="n">
        <v>35</v>
      </c>
      <c r="E520" s="157" t="n">
        <v>1.8</v>
      </c>
    </row>
    <row r="521" ht="24" customHeight="1" s="113">
      <c r="A521" s="156" t="inlineStr">
        <is>
          <t>M035</t>
        </is>
      </c>
      <c r="B521" s="156" t="inlineStr">
        <is>
          <t>OSMANGAZİ</t>
        </is>
      </c>
      <c r="C521" s="156" t="n">
        <v>16</v>
      </c>
      <c r="D521" s="156" t="n">
        <v>52</v>
      </c>
      <c r="E521" s="157" t="n">
        <v>2.6</v>
      </c>
    </row>
    <row r="522" ht="24" customHeight="1" s="113">
      <c r="A522" s="156" t="inlineStr">
        <is>
          <t>M035</t>
        </is>
      </c>
      <c r="B522" s="156" t="inlineStr">
        <is>
          <t>OSMANGAZİ</t>
        </is>
      </c>
      <c r="C522" s="156" t="n">
        <v>17</v>
      </c>
      <c r="D522" s="156" t="n">
        <v>71</v>
      </c>
      <c r="E522" s="157" t="n">
        <v>3.5</v>
      </c>
    </row>
    <row r="523" ht="24" customHeight="1" s="113">
      <c r="A523" s="156" t="inlineStr">
        <is>
          <t>M035</t>
        </is>
      </c>
      <c r="B523" s="156" t="inlineStr">
        <is>
          <t>OSMANGAZİ</t>
        </is>
      </c>
      <c r="C523" s="156" t="n">
        <v>18</v>
      </c>
      <c r="D523" s="156" t="n">
        <v>73</v>
      </c>
      <c r="E523" s="157" t="n">
        <v>3.6</v>
      </c>
    </row>
    <row r="524" ht="24" customHeight="1" s="113">
      <c r="A524" s="156" t="inlineStr">
        <is>
          <t>M035</t>
        </is>
      </c>
      <c r="B524" s="156" t="inlineStr">
        <is>
          <t>OSMANGAZİ</t>
        </is>
      </c>
      <c r="C524" s="156" t="n">
        <v>19</v>
      </c>
      <c r="D524" s="156" t="n">
        <v>84</v>
      </c>
      <c r="E524" s="157" t="n">
        <v>4.2</v>
      </c>
    </row>
    <row r="525" ht="24" customHeight="1" s="113">
      <c r="A525" s="156" t="inlineStr">
        <is>
          <t>M035</t>
        </is>
      </c>
      <c r="B525" s="156" t="inlineStr">
        <is>
          <t>OSMANGAZİ</t>
        </is>
      </c>
      <c r="C525" s="156" t="n">
        <v>20</v>
      </c>
      <c r="D525" s="156" t="n">
        <v>98</v>
      </c>
      <c r="E525" s="157" t="n">
        <v>4.9</v>
      </c>
    </row>
    <row r="526" ht="24" customHeight="1" s="113">
      <c r="A526" s="156" t="inlineStr">
        <is>
          <t>M035</t>
        </is>
      </c>
      <c r="B526" s="156" t="inlineStr">
        <is>
          <t>OSMANGAZİ</t>
        </is>
      </c>
      <c r="C526" s="156" t="n">
        <v>21</v>
      </c>
      <c r="D526" s="156" t="n">
        <v>42</v>
      </c>
      <c r="E526" s="157" t="n">
        <v>2.1</v>
      </c>
    </row>
    <row r="527" ht="24" customHeight="1" s="113">
      <c r="A527" s="156" t="inlineStr">
        <is>
          <t>M035</t>
        </is>
      </c>
      <c r="B527" s="156" t="inlineStr">
        <is>
          <t>OSMANGAZİ</t>
        </is>
      </c>
      <c r="C527" s="156" t="n">
        <v>22</v>
      </c>
      <c r="D527" s="156" t="n">
        <v>63</v>
      </c>
      <c r="E527" s="157" t="n">
        <v>3.1</v>
      </c>
    </row>
    <row r="528" ht="15" customHeight="1" s="113">
      <c r="A528" s="156" t="inlineStr">
        <is>
          <t>M036</t>
        </is>
      </c>
      <c r="B528" s="156" t="inlineStr">
        <is>
          <t>POLİGON</t>
        </is>
      </c>
      <c r="C528" s="156" t="n">
        <v>8</v>
      </c>
      <c r="D528" s="156" t="n">
        <v>23</v>
      </c>
      <c r="E528" s="157" t="n">
        <v>2.8</v>
      </c>
    </row>
    <row r="529" ht="15" customHeight="1" s="113">
      <c r="A529" s="156" t="inlineStr">
        <is>
          <t>M036</t>
        </is>
      </c>
      <c r="B529" s="156" t="inlineStr">
        <is>
          <t>POLİGON</t>
        </is>
      </c>
      <c r="C529" s="156" t="n">
        <v>9</v>
      </c>
      <c r="D529" s="156" t="n">
        <v>21</v>
      </c>
      <c r="E529" s="157" t="n">
        <v>2.5</v>
      </c>
    </row>
    <row r="530" ht="15" customHeight="1" s="113">
      <c r="A530" s="156" t="inlineStr">
        <is>
          <t>M036</t>
        </is>
      </c>
      <c r="B530" s="156" t="inlineStr">
        <is>
          <t>POLİGON</t>
        </is>
      </c>
      <c r="C530" s="156" t="n">
        <v>10</v>
      </c>
      <c r="D530" s="156" t="n">
        <v>63</v>
      </c>
      <c r="E530" s="157" t="n">
        <v>7.6</v>
      </c>
    </row>
    <row r="531" ht="15" customHeight="1" s="113">
      <c r="A531" s="156" t="inlineStr">
        <is>
          <t>M036</t>
        </is>
      </c>
      <c r="B531" s="156" t="inlineStr">
        <is>
          <t>POLİGON</t>
        </is>
      </c>
      <c r="C531" s="156" t="n">
        <v>11</v>
      </c>
      <c r="D531" s="156" t="n">
        <v>64</v>
      </c>
      <c r="E531" s="157" t="n">
        <v>7.7</v>
      </c>
    </row>
    <row r="532" ht="15" customHeight="1" s="113">
      <c r="A532" s="156" t="inlineStr">
        <is>
          <t>M036</t>
        </is>
      </c>
      <c r="B532" s="156" t="inlineStr">
        <is>
          <t>POLİGON</t>
        </is>
      </c>
      <c r="C532" s="156" t="n">
        <v>12</v>
      </c>
      <c r="D532" s="156" t="n">
        <v>86</v>
      </c>
      <c r="E532" s="157" t="n">
        <v>10.3</v>
      </c>
    </row>
    <row r="533" ht="15" customHeight="1" s="113">
      <c r="A533" s="156" t="inlineStr">
        <is>
          <t>M036</t>
        </is>
      </c>
      <c r="B533" s="156" t="inlineStr">
        <is>
          <t>POLİGON</t>
        </is>
      </c>
      <c r="C533" s="156" t="n">
        <v>13</v>
      </c>
      <c r="D533" s="156" t="n">
        <v>71</v>
      </c>
      <c r="E533" s="157" t="n">
        <v>8.5</v>
      </c>
    </row>
    <row r="534" ht="15" customHeight="1" s="113">
      <c r="A534" s="156" t="inlineStr">
        <is>
          <t>M036</t>
        </is>
      </c>
      <c r="B534" s="156" t="inlineStr">
        <is>
          <t>POLİGON</t>
        </is>
      </c>
      <c r="C534" s="156" t="n">
        <v>14</v>
      </c>
      <c r="D534" s="156" t="n">
        <v>47</v>
      </c>
      <c r="E534" s="157" t="n">
        <v>5.6</v>
      </c>
    </row>
    <row r="535" ht="15" customHeight="1" s="113">
      <c r="A535" s="156" t="inlineStr">
        <is>
          <t>M036</t>
        </is>
      </c>
      <c r="B535" s="156" t="inlineStr">
        <is>
          <t>POLİGON</t>
        </is>
      </c>
      <c r="C535" s="156" t="n">
        <v>15</v>
      </c>
      <c r="D535" s="156" t="n">
        <v>60</v>
      </c>
      <c r="E535" s="157" t="n">
        <v>7.2</v>
      </c>
    </row>
    <row r="536" ht="15" customHeight="1" s="113">
      <c r="A536" s="156" t="inlineStr">
        <is>
          <t>M036</t>
        </is>
      </c>
      <c r="B536" s="156" t="inlineStr">
        <is>
          <t>POLİGON</t>
        </is>
      </c>
      <c r="C536" s="156" t="n">
        <v>16</v>
      </c>
      <c r="D536" s="156" t="n">
        <v>24</v>
      </c>
      <c r="E536" s="157" t="n">
        <v>2.9</v>
      </c>
    </row>
    <row r="537" ht="15" customHeight="1" s="113">
      <c r="A537" s="156" t="inlineStr">
        <is>
          <t>M036</t>
        </is>
      </c>
      <c r="B537" s="156" t="inlineStr">
        <is>
          <t>POLİGON</t>
        </is>
      </c>
      <c r="C537" s="156" t="n">
        <v>17</v>
      </c>
      <c r="D537" s="156" t="n">
        <v>99</v>
      </c>
      <c r="E537" s="157" t="n">
        <v>11.9</v>
      </c>
    </row>
    <row r="538" ht="15" customHeight="1" s="113">
      <c r="A538" s="156" t="inlineStr">
        <is>
          <t>M036</t>
        </is>
      </c>
      <c r="B538" s="156" t="inlineStr">
        <is>
          <t>POLİGON</t>
        </is>
      </c>
      <c r="C538" s="156" t="n">
        <v>18</v>
      </c>
      <c r="D538" s="156" t="n">
        <v>85</v>
      </c>
      <c r="E538" s="157" t="n">
        <v>10.2</v>
      </c>
    </row>
    <row r="539" ht="15" customHeight="1" s="113">
      <c r="A539" s="156" t="inlineStr">
        <is>
          <t>M036</t>
        </is>
      </c>
      <c r="B539" s="156" t="inlineStr">
        <is>
          <t>POLİGON</t>
        </is>
      </c>
      <c r="C539" s="156" t="n">
        <v>19</v>
      </c>
      <c r="D539" s="156" t="n">
        <v>76</v>
      </c>
      <c r="E539" s="157" t="n">
        <v>9.1</v>
      </c>
    </row>
    <row r="540" ht="15" customHeight="1" s="113">
      <c r="A540" s="156" t="inlineStr">
        <is>
          <t>M036</t>
        </is>
      </c>
      <c r="B540" s="156" t="inlineStr">
        <is>
          <t>POLİGON</t>
        </is>
      </c>
      <c r="C540" s="156" t="n">
        <v>20</v>
      </c>
      <c r="D540" s="156" t="n">
        <v>100</v>
      </c>
      <c r="E540" s="157" t="n">
        <v>12</v>
      </c>
    </row>
    <row r="541" ht="15" customHeight="1" s="113">
      <c r="A541" s="156" t="inlineStr">
        <is>
          <t>M036</t>
        </is>
      </c>
      <c r="B541" s="156" t="inlineStr">
        <is>
          <t>POLİGON</t>
        </is>
      </c>
      <c r="C541" s="156" t="n">
        <v>21</v>
      </c>
      <c r="D541" s="156" t="n">
        <v>21</v>
      </c>
      <c r="E541" s="157" t="n">
        <v>2.5</v>
      </c>
    </row>
    <row r="542" ht="15" customHeight="1" s="113">
      <c r="A542" s="156" t="inlineStr">
        <is>
          <t>M036</t>
        </is>
      </c>
      <c r="B542" s="156" t="inlineStr">
        <is>
          <t>POLİGON</t>
        </is>
      </c>
      <c r="C542" s="156" t="n">
        <v>22</v>
      </c>
      <c r="D542" s="156" t="n">
        <v>40</v>
      </c>
      <c r="E542" s="157" t="n">
        <v>4.8</v>
      </c>
    </row>
    <row r="543" ht="24" customHeight="1" s="113">
      <c r="A543" s="156" t="inlineStr">
        <is>
          <t>M037</t>
        </is>
      </c>
      <c r="B543" s="156" t="inlineStr">
        <is>
          <t>SEFERİHİSAR</t>
        </is>
      </c>
      <c r="C543" s="156" t="n">
        <v>8</v>
      </c>
      <c r="D543" s="156" t="n">
        <v>49</v>
      </c>
      <c r="E543" s="157" t="n">
        <v>5.9</v>
      </c>
    </row>
    <row r="544" ht="24" customHeight="1" s="113">
      <c r="A544" s="156" t="inlineStr">
        <is>
          <t>M037</t>
        </is>
      </c>
      <c r="B544" s="156" t="inlineStr">
        <is>
          <t>SEFERİHİSAR</t>
        </is>
      </c>
      <c r="C544" s="156" t="n">
        <v>9</v>
      </c>
      <c r="D544" s="156" t="n">
        <v>57</v>
      </c>
      <c r="E544" s="157" t="n">
        <v>6.8</v>
      </c>
    </row>
    <row r="545" ht="24" customHeight="1" s="113">
      <c r="A545" s="156" t="inlineStr">
        <is>
          <t>M037</t>
        </is>
      </c>
      <c r="B545" s="156" t="inlineStr">
        <is>
          <t>SEFERİHİSAR</t>
        </is>
      </c>
      <c r="C545" s="156" t="n">
        <v>10</v>
      </c>
      <c r="D545" s="156" t="n">
        <v>51</v>
      </c>
      <c r="E545" s="157" t="n">
        <v>6.1</v>
      </c>
    </row>
    <row r="546" ht="24" customHeight="1" s="113">
      <c r="A546" s="156" t="inlineStr">
        <is>
          <t>M037</t>
        </is>
      </c>
      <c r="B546" s="156" t="inlineStr">
        <is>
          <t>SEFERİHİSAR</t>
        </is>
      </c>
      <c r="C546" s="156" t="n">
        <v>11</v>
      </c>
      <c r="D546" s="156" t="n">
        <v>62</v>
      </c>
      <c r="E546" s="157" t="n">
        <v>7.4</v>
      </c>
    </row>
    <row r="547" ht="24" customHeight="1" s="113">
      <c r="A547" s="156" t="inlineStr">
        <is>
          <t>M037</t>
        </is>
      </c>
      <c r="B547" s="156" t="inlineStr">
        <is>
          <t>SEFERİHİSAR</t>
        </is>
      </c>
      <c r="C547" s="156" t="n">
        <v>12</v>
      </c>
      <c r="D547" s="156" t="n">
        <v>87</v>
      </c>
      <c r="E547" s="157" t="n">
        <v>10.4</v>
      </c>
    </row>
    <row r="548" ht="24" customHeight="1" s="113">
      <c r="A548" s="156" t="inlineStr">
        <is>
          <t>M037</t>
        </is>
      </c>
      <c r="B548" s="156" t="inlineStr">
        <is>
          <t>SEFERİHİSAR</t>
        </is>
      </c>
      <c r="C548" s="156" t="n">
        <v>13</v>
      </c>
      <c r="D548" s="156" t="n">
        <v>81</v>
      </c>
      <c r="E548" s="157" t="n">
        <v>9.699999999999999</v>
      </c>
    </row>
    <row r="549" ht="24" customHeight="1" s="113">
      <c r="A549" s="156" t="inlineStr">
        <is>
          <t>M037</t>
        </is>
      </c>
      <c r="B549" s="156" t="inlineStr">
        <is>
          <t>SEFERİHİSAR</t>
        </is>
      </c>
      <c r="C549" s="156" t="n">
        <v>14</v>
      </c>
      <c r="D549" s="156" t="n">
        <v>24</v>
      </c>
      <c r="E549" s="157" t="n">
        <v>2.9</v>
      </c>
    </row>
    <row r="550" ht="24" customHeight="1" s="113">
      <c r="A550" s="156" t="inlineStr">
        <is>
          <t>M037</t>
        </is>
      </c>
      <c r="B550" s="156" t="inlineStr">
        <is>
          <t>SEFERİHİSAR</t>
        </is>
      </c>
      <c r="C550" s="156" t="n">
        <v>15</v>
      </c>
      <c r="D550" s="156" t="n">
        <v>47</v>
      </c>
      <c r="E550" s="157" t="n">
        <v>5.6</v>
      </c>
    </row>
    <row r="551" ht="24" customHeight="1" s="113">
      <c r="A551" s="156" t="inlineStr">
        <is>
          <t>M037</t>
        </is>
      </c>
      <c r="B551" s="156" t="inlineStr">
        <is>
          <t>SEFERİHİSAR</t>
        </is>
      </c>
      <c r="C551" s="156" t="n">
        <v>16</v>
      </c>
      <c r="D551" s="156" t="n">
        <v>50</v>
      </c>
      <c r="E551" s="157" t="n">
        <v>6</v>
      </c>
    </row>
    <row r="552" ht="24" customHeight="1" s="113">
      <c r="A552" s="156" t="inlineStr">
        <is>
          <t>M037</t>
        </is>
      </c>
      <c r="B552" s="156" t="inlineStr">
        <is>
          <t>SEFERİHİSAR</t>
        </is>
      </c>
      <c r="C552" s="156" t="n">
        <v>17</v>
      </c>
      <c r="D552" s="156" t="n">
        <v>70</v>
      </c>
      <c r="E552" s="157" t="n">
        <v>8.4</v>
      </c>
    </row>
    <row r="553" ht="24" customHeight="1" s="113">
      <c r="A553" s="156" t="inlineStr">
        <is>
          <t>M037</t>
        </is>
      </c>
      <c r="B553" s="156" t="inlineStr">
        <is>
          <t>SEFERİHİSAR</t>
        </is>
      </c>
      <c r="C553" s="156" t="n">
        <v>18</v>
      </c>
      <c r="D553" s="156" t="n">
        <v>76</v>
      </c>
      <c r="E553" s="157" t="n">
        <v>9.1</v>
      </c>
    </row>
    <row r="554" ht="24" customHeight="1" s="113">
      <c r="A554" s="156" t="inlineStr">
        <is>
          <t>M037</t>
        </is>
      </c>
      <c r="B554" s="156" t="inlineStr">
        <is>
          <t>SEFERİHİSAR</t>
        </is>
      </c>
      <c r="C554" s="156" t="n">
        <v>19</v>
      </c>
      <c r="D554" s="156" t="n">
        <v>73</v>
      </c>
      <c r="E554" s="157" t="n">
        <v>8.800000000000001</v>
      </c>
    </row>
    <row r="555" ht="24" customHeight="1" s="113">
      <c r="A555" s="156" t="inlineStr">
        <is>
          <t>M037</t>
        </is>
      </c>
      <c r="B555" s="156" t="inlineStr">
        <is>
          <t>SEFERİHİSAR</t>
        </is>
      </c>
      <c r="C555" s="156" t="n">
        <v>20</v>
      </c>
      <c r="D555" s="156" t="n">
        <v>76</v>
      </c>
      <c r="E555" s="157" t="n">
        <v>9.1</v>
      </c>
    </row>
    <row r="556" ht="24" customHeight="1" s="113">
      <c r="A556" s="156" t="inlineStr">
        <is>
          <t>M037</t>
        </is>
      </c>
      <c r="B556" s="156" t="inlineStr">
        <is>
          <t>SEFERİHİSAR</t>
        </is>
      </c>
      <c r="C556" s="156" t="n">
        <v>21</v>
      </c>
      <c r="D556" s="156" t="n">
        <v>58</v>
      </c>
      <c r="E556" s="157" t="n">
        <v>7</v>
      </c>
    </row>
    <row r="557" ht="24" customHeight="1" s="113">
      <c r="A557" s="156" t="inlineStr">
        <is>
          <t>M037</t>
        </is>
      </c>
      <c r="B557" s="156" t="inlineStr">
        <is>
          <t>SEFERİHİSAR</t>
        </is>
      </c>
      <c r="C557" s="156" t="n">
        <v>22</v>
      </c>
      <c r="D557" s="156" t="n">
        <v>49</v>
      </c>
      <c r="E557" s="157" t="n">
        <v>5.9</v>
      </c>
    </row>
    <row r="558" ht="24" customHeight="1" s="113">
      <c r="A558" s="156" t="inlineStr">
        <is>
          <t>M038</t>
        </is>
      </c>
      <c r="B558" s="156" t="inlineStr">
        <is>
          <t>TORBALI 1</t>
        </is>
      </c>
      <c r="C558" s="156" t="n">
        <v>8</v>
      </c>
      <c r="D558" s="156" t="n">
        <v>58</v>
      </c>
      <c r="E558" s="157" t="n">
        <v>5.2</v>
      </c>
    </row>
    <row r="559" ht="24" customHeight="1" s="113">
      <c r="A559" s="156" t="inlineStr">
        <is>
          <t>M038</t>
        </is>
      </c>
      <c r="B559" s="156" t="inlineStr">
        <is>
          <t>TORBALI 1</t>
        </is>
      </c>
      <c r="C559" s="156" t="n">
        <v>9</v>
      </c>
      <c r="D559" s="156" t="n">
        <v>51</v>
      </c>
      <c r="E559" s="157" t="n">
        <v>4.6</v>
      </c>
    </row>
    <row r="560" ht="24" customHeight="1" s="113">
      <c r="A560" s="156" t="inlineStr">
        <is>
          <t>M038</t>
        </is>
      </c>
      <c r="B560" s="156" t="inlineStr">
        <is>
          <t>TORBALI 1</t>
        </is>
      </c>
      <c r="C560" s="156" t="n">
        <v>10</v>
      </c>
      <c r="D560" s="156" t="n">
        <v>32</v>
      </c>
      <c r="E560" s="157" t="n">
        <v>2.9</v>
      </c>
    </row>
    <row r="561" ht="24" customHeight="1" s="113">
      <c r="A561" s="156" t="inlineStr">
        <is>
          <t>M038</t>
        </is>
      </c>
      <c r="B561" s="156" t="inlineStr">
        <is>
          <t>TORBALI 1</t>
        </is>
      </c>
      <c r="C561" s="156" t="n">
        <v>11</v>
      </c>
      <c r="D561" s="156" t="n">
        <v>31</v>
      </c>
      <c r="E561" s="157" t="n">
        <v>2.8</v>
      </c>
    </row>
    <row r="562" ht="24" customHeight="1" s="113">
      <c r="A562" s="156" t="inlineStr">
        <is>
          <t>M038</t>
        </is>
      </c>
      <c r="B562" s="156" t="inlineStr">
        <is>
          <t>TORBALI 1</t>
        </is>
      </c>
      <c r="C562" s="156" t="n">
        <v>12</v>
      </c>
      <c r="D562" s="156" t="n">
        <v>92</v>
      </c>
      <c r="E562" s="157" t="n">
        <v>8.300000000000001</v>
      </c>
    </row>
    <row r="563" ht="24" customHeight="1" s="113">
      <c r="A563" s="156" t="inlineStr">
        <is>
          <t>M038</t>
        </is>
      </c>
      <c r="B563" s="156" t="inlineStr">
        <is>
          <t>TORBALI 1</t>
        </is>
      </c>
      <c r="C563" s="156" t="n">
        <v>13</v>
      </c>
      <c r="D563" s="156" t="n">
        <v>75</v>
      </c>
      <c r="E563" s="157" t="n">
        <v>6.8</v>
      </c>
    </row>
    <row r="564" ht="24" customHeight="1" s="113">
      <c r="A564" s="156" t="inlineStr">
        <is>
          <t>M038</t>
        </is>
      </c>
      <c r="B564" s="156" t="inlineStr">
        <is>
          <t>TORBALI 1</t>
        </is>
      </c>
      <c r="C564" s="156" t="n">
        <v>14</v>
      </c>
      <c r="D564" s="156" t="n">
        <v>55</v>
      </c>
      <c r="E564" s="157" t="n">
        <v>5</v>
      </c>
    </row>
    <row r="565" ht="24" customHeight="1" s="113">
      <c r="A565" s="156" t="inlineStr">
        <is>
          <t>M038</t>
        </is>
      </c>
      <c r="B565" s="156" t="inlineStr">
        <is>
          <t>TORBALI 1</t>
        </is>
      </c>
      <c r="C565" s="156" t="n">
        <v>15</v>
      </c>
      <c r="D565" s="156" t="n">
        <v>44</v>
      </c>
      <c r="E565" s="157" t="n">
        <v>4</v>
      </c>
    </row>
    <row r="566" ht="24" customHeight="1" s="113">
      <c r="A566" s="156" t="inlineStr">
        <is>
          <t>M038</t>
        </is>
      </c>
      <c r="B566" s="156" t="inlineStr">
        <is>
          <t>TORBALI 1</t>
        </is>
      </c>
      <c r="C566" s="156" t="n">
        <v>16</v>
      </c>
      <c r="D566" s="156" t="n">
        <v>35</v>
      </c>
      <c r="E566" s="157" t="n">
        <v>3.1</v>
      </c>
    </row>
    <row r="567" ht="24" customHeight="1" s="113">
      <c r="A567" s="156" t="inlineStr">
        <is>
          <t>M038</t>
        </is>
      </c>
      <c r="B567" s="156" t="inlineStr">
        <is>
          <t>TORBALI 1</t>
        </is>
      </c>
      <c r="C567" s="156" t="n">
        <v>17</v>
      </c>
      <c r="D567" s="156" t="n">
        <v>99</v>
      </c>
      <c r="E567" s="157" t="n">
        <v>8.9</v>
      </c>
    </row>
    <row r="568" ht="24" customHeight="1" s="113">
      <c r="A568" s="156" t="inlineStr">
        <is>
          <t>M038</t>
        </is>
      </c>
      <c r="B568" s="156" t="inlineStr">
        <is>
          <t>TORBALI 1</t>
        </is>
      </c>
      <c r="C568" s="156" t="n">
        <v>18</v>
      </c>
      <c r="D568" s="156" t="n">
        <v>87</v>
      </c>
      <c r="E568" s="157" t="n">
        <v>7.8</v>
      </c>
    </row>
    <row r="569" ht="24" customHeight="1" s="113">
      <c r="A569" s="156" t="inlineStr">
        <is>
          <t>M038</t>
        </is>
      </c>
      <c r="B569" s="156" t="inlineStr">
        <is>
          <t>TORBALI 1</t>
        </is>
      </c>
      <c r="C569" s="156" t="n">
        <v>19</v>
      </c>
      <c r="D569" s="156" t="n">
        <v>97</v>
      </c>
      <c r="E569" s="157" t="n">
        <v>8.699999999999999</v>
      </c>
    </row>
    <row r="570" ht="24" customHeight="1" s="113">
      <c r="A570" s="156" t="inlineStr">
        <is>
          <t>M038</t>
        </is>
      </c>
      <c r="B570" s="156" t="inlineStr">
        <is>
          <t>TORBALI 1</t>
        </is>
      </c>
      <c r="C570" s="156" t="n">
        <v>20</v>
      </c>
      <c r="D570" s="156" t="n">
        <v>92</v>
      </c>
      <c r="E570" s="157" t="n">
        <v>8.300000000000001</v>
      </c>
    </row>
    <row r="571" ht="24" customHeight="1" s="113">
      <c r="A571" s="156" t="inlineStr">
        <is>
          <t>M038</t>
        </is>
      </c>
      <c r="B571" s="156" t="inlineStr">
        <is>
          <t>TORBALI 1</t>
        </is>
      </c>
      <c r="C571" s="156" t="n">
        <v>21</v>
      </c>
      <c r="D571" s="156" t="n">
        <v>21</v>
      </c>
      <c r="E571" s="157" t="n">
        <v>1.9</v>
      </c>
    </row>
    <row r="572" ht="24" customHeight="1" s="113">
      <c r="A572" s="156" t="inlineStr">
        <is>
          <t>M038</t>
        </is>
      </c>
      <c r="B572" s="156" t="inlineStr">
        <is>
          <t>TORBALI 1</t>
        </is>
      </c>
      <c r="C572" s="156" t="n">
        <v>22</v>
      </c>
      <c r="D572" s="156" t="n">
        <v>44</v>
      </c>
      <c r="E572" s="157" t="n">
        <v>4</v>
      </c>
    </row>
    <row r="573" ht="24" customHeight="1" s="113">
      <c r="A573" s="156" t="inlineStr">
        <is>
          <t>M039</t>
        </is>
      </c>
      <c r="B573" s="156" t="inlineStr">
        <is>
          <t>TORBALI 2</t>
        </is>
      </c>
      <c r="C573" s="156" t="n">
        <v>8</v>
      </c>
      <c r="D573" s="156" t="n">
        <v>26</v>
      </c>
      <c r="E573" s="157" t="n">
        <v>2.9</v>
      </c>
    </row>
    <row r="574" ht="24" customHeight="1" s="113">
      <c r="A574" s="156" t="inlineStr">
        <is>
          <t>M039</t>
        </is>
      </c>
      <c r="B574" s="156" t="inlineStr">
        <is>
          <t>TORBALI 2</t>
        </is>
      </c>
      <c r="C574" s="156" t="n">
        <v>9</v>
      </c>
      <c r="D574" s="156" t="n">
        <v>62</v>
      </c>
      <c r="E574" s="157" t="n">
        <v>6.8</v>
      </c>
    </row>
    <row r="575" ht="24" customHeight="1" s="113">
      <c r="A575" s="156" t="inlineStr">
        <is>
          <t>M039</t>
        </is>
      </c>
      <c r="B575" s="156" t="inlineStr">
        <is>
          <t>TORBALI 2</t>
        </is>
      </c>
      <c r="C575" s="156" t="n">
        <v>10</v>
      </c>
      <c r="D575" s="156" t="n">
        <v>56</v>
      </c>
      <c r="E575" s="157" t="n">
        <v>6.2</v>
      </c>
    </row>
    <row r="576" ht="24" customHeight="1" s="113">
      <c r="A576" s="156" t="inlineStr">
        <is>
          <t>M039</t>
        </is>
      </c>
      <c r="B576" s="156" t="inlineStr">
        <is>
          <t>TORBALI 2</t>
        </is>
      </c>
      <c r="C576" s="156" t="n">
        <v>11</v>
      </c>
      <c r="D576" s="156" t="n">
        <v>51</v>
      </c>
      <c r="E576" s="157" t="n">
        <v>5.6</v>
      </c>
    </row>
    <row r="577" ht="24" customHeight="1" s="113">
      <c r="A577" s="156" t="inlineStr">
        <is>
          <t>M039</t>
        </is>
      </c>
      <c r="B577" s="156" t="inlineStr">
        <is>
          <t>TORBALI 2</t>
        </is>
      </c>
      <c r="C577" s="156" t="n">
        <v>12</v>
      </c>
      <c r="D577" s="156" t="n">
        <v>76</v>
      </c>
      <c r="E577" s="157" t="n">
        <v>8.4</v>
      </c>
    </row>
    <row r="578" ht="24" customHeight="1" s="113">
      <c r="A578" s="156" t="inlineStr">
        <is>
          <t>M039</t>
        </is>
      </c>
      <c r="B578" s="156" t="inlineStr">
        <is>
          <t>TORBALI 2</t>
        </is>
      </c>
      <c r="C578" s="156" t="n">
        <v>13</v>
      </c>
      <c r="D578" s="156" t="n">
        <v>90</v>
      </c>
      <c r="E578" s="157" t="n">
        <v>9.9</v>
      </c>
    </row>
    <row r="579" ht="24" customHeight="1" s="113">
      <c r="A579" s="156" t="inlineStr">
        <is>
          <t>M039</t>
        </is>
      </c>
      <c r="B579" s="156" t="inlineStr">
        <is>
          <t>TORBALI 2</t>
        </is>
      </c>
      <c r="C579" s="156" t="n">
        <v>14</v>
      </c>
      <c r="D579" s="156" t="n">
        <v>34</v>
      </c>
      <c r="E579" s="157" t="n">
        <v>3.7</v>
      </c>
    </row>
    <row r="580" ht="24" customHeight="1" s="113">
      <c r="A580" s="156" t="inlineStr">
        <is>
          <t>M039</t>
        </is>
      </c>
      <c r="B580" s="156" t="inlineStr">
        <is>
          <t>TORBALI 2</t>
        </is>
      </c>
      <c r="C580" s="156" t="n">
        <v>15</v>
      </c>
      <c r="D580" s="156" t="n">
        <v>44</v>
      </c>
      <c r="E580" s="157" t="n">
        <v>4.8</v>
      </c>
    </row>
    <row r="581" ht="24" customHeight="1" s="113">
      <c r="A581" s="156" t="inlineStr">
        <is>
          <t>M039</t>
        </is>
      </c>
      <c r="B581" s="156" t="inlineStr">
        <is>
          <t>TORBALI 2</t>
        </is>
      </c>
      <c r="C581" s="156" t="n">
        <v>16</v>
      </c>
      <c r="D581" s="156" t="n">
        <v>65</v>
      </c>
      <c r="E581" s="157" t="n">
        <v>7.2</v>
      </c>
    </row>
    <row r="582" ht="24" customHeight="1" s="113">
      <c r="A582" s="156" t="inlineStr">
        <is>
          <t>M039</t>
        </is>
      </c>
      <c r="B582" s="156" t="inlineStr">
        <is>
          <t>TORBALI 2</t>
        </is>
      </c>
      <c r="C582" s="156" t="n">
        <v>17</v>
      </c>
      <c r="D582" s="156" t="n">
        <v>95</v>
      </c>
      <c r="E582" s="157" t="n">
        <v>10.4</v>
      </c>
    </row>
    <row r="583" ht="24" customHeight="1" s="113">
      <c r="A583" s="156" t="inlineStr">
        <is>
          <t>M039</t>
        </is>
      </c>
      <c r="B583" s="156" t="inlineStr">
        <is>
          <t>TORBALI 2</t>
        </is>
      </c>
      <c r="C583" s="156" t="n">
        <v>18</v>
      </c>
      <c r="D583" s="156" t="n">
        <v>99</v>
      </c>
      <c r="E583" s="157" t="n">
        <v>10.9</v>
      </c>
    </row>
    <row r="584" ht="24" customHeight="1" s="113">
      <c r="A584" s="156" t="inlineStr">
        <is>
          <t>M039</t>
        </is>
      </c>
      <c r="B584" s="156" t="inlineStr">
        <is>
          <t>TORBALI 2</t>
        </is>
      </c>
      <c r="C584" s="156" t="n">
        <v>19</v>
      </c>
      <c r="D584" s="156" t="n">
        <v>90</v>
      </c>
      <c r="E584" s="157" t="n">
        <v>9.9</v>
      </c>
    </row>
    <row r="585" ht="24" customHeight="1" s="113">
      <c r="A585" s="156" t="inlineStr">
        <is>
          <t>M039</t>
        </is>
      </c>
      <c r="B585" s="156" t="inlineStr">
        <is>
          <t>TORBALI 2</t>
        </is>
      </c>
      <c r="C585" s="156" t="n">
        <v>20</v>
      </c>
      <c r="D585" s="156" t="n">
        <v>99</v>
      </c>
      <c r="E585" s="157" t="n">
        <v>10.9</v>
      </c>
    </row>
    <row r="586" ht="24" customHeight="1" s="113">
      <c r="A586" s="156" t="inlineStr">
        <is>
          <t>M039</t>
        </is>
      </c>
      <c r="B586" s="156" t="inlineStr">
        <is>
          <t>TORBALI 2</t>
        </is>
      </c>
      <c r="C586" s="156" t="n">
        <v>21</v>
      </c>
      <c r="D586" s="156" t="n">
        <v>28</v>
      </c>
      <c r="E586" s="157" t="n">
        <v>3.1</v>
      </c>
    </row>
    <row r="587" ht="24" customHeight="1" s="113">
      <c r="A587" s="156" t="inlineStr">
        <is>
          <t>M039</t>
        </is>
      </c>
      <c r="B587" s="156" t="inlineStr">
        <is>
          <t>TORBALI 2</t>
        </is>
      </c>
      <c r="C587" s="156" t="n">
        <v>22</v>
      </c>
      <c r="D587" s="156" t="n">
        <v>59</v>
      </c>
      <c r="E587" s="157" t="n">
        <v>6.5</v>
      </c>
    </row>
    <row r="588" ht="24" customHeight="1" s="113">
      <c r="A588" s="156" t="inlineStr">
        <is>
          <t>M040</t>
        </is>
      </c>
      <c r="B588" s="156" t="inlineStr">
        <is>
          <t>TORBALI 3</t>
        </is>
      </c>
      <c r="C588" s="156" t="n">
        <v>8</v>
      </c>
      <c r="D588" s="156" t="n">
        <v>48</v>
      </c>
      <c r="E588" s="157" t="n">
        <v>2.4</v>
      </c>
    </row>
    <row r="589" ht="24" customHeight="1" s="113">
      <c r="A589" s="156" t="inlineStr">
        <is>
          <t>M040</t>
        </is>
      </c>
      <c r="B589" s="156" t="inlineStr">
        <is>
          <t>TORBALI 3</t>
        </is>
      </c>
      <c r="C589" s="156" t="n">
        <v>9</v>
      </c>
      <c r="D589" s="156" t="n">
        <v>55</v>
      </c>
      <c r="E589" s="157" t="n">
        <v>2.8</v>
      </c>
    </row>
    <row r="590" ht="24" customHeight="1" s="113">
      <c r="A590" s="156" t="inlineStr">
        <is>
          <t>M040</t>
        </is>
      </c>
      <c r="B590" s="156" t="inlineStr">
        <is>
          <t>TORBALI 3</t>
        </is>
      </c>
      <c r="C590" s="156" t="n">
        <v>10</v>
      </c>
      <c r="D590" s="156" t="n">
        <v>22</v>
      </c>
      <c r="E590" s="157" t="n">
        <v>1.1</v>
      </c>
    </row>
    <row r="591" ht="24" customHeight="1" s="113">
      <c r="A591" s="156" t="inlineStr">
        <is>
          <t>M040</t>
        </is>
      </c>
      <c r="B591" s="156" t="inlineStr">
        <is>
          <t>TORBALI 3</t>
        </is>
      </c>
      <c r="C591" s="156" t="n">
        <v>11</v>
      </c>
      <c r="D591" s="156" t="n">
        <v>20</v>
      </c>
      <c r="E591" s="157" t="n">
        <v>1</v>
      </c>
    </row>
    <row r="592" ht="24" customHeight="1" s="113">
      <c r="A592" s="156" t="inlineStr">
        <is>
          <t>M040</t>
        </is>
      </c>
      <c r="B592" s="156" t="inlineStr">
        <is>
          <t>TORBALI 3</t>
        </is>
      </c>
      <c r="C592" s="156" t="n">
        <v>12</v>
      </c>
      <c r="D592" s="156" t="n">
        <v>99</v>
      </c>
      <c r="E592" s="157" t="n">
        <v>5</v>
      </c>
    </row>
    <row r="593" ht="24" customHeight="1" s="113">
      <c r="A593" s="156" t="inlineStr">
        <is>
          <t>M040</t>
        </is>
      </c>
      <c r="B593" s="156" t="inlineStr">
        <is>
          <t>TORBALI 3</t>
        </is>
      </c>
      <c r="C593" s="156" t="n">
        <v>13</v>
      </c>
      <c r="D593" s="156" t="n">
        <v>84</v>
      </c>
      <c r="E593" s="157" t="n">
        <v>4.2</v>
      </c>
    </row>
    <row r="594" ht="24" customHeight="1" s="113">
      <c r="A594" s="156" t="inlineStr">
        <is>
          <t>M040</t>
        </is>
      </c>
      <c r="B594" s="156" t="inlineStr">
        <is>
          <t>TORBALI 3</t>
        </is>
      </c>
      <c r="C594" s="156" t="n">
        <v>14</v>
      </c>
      <c r="D594" s="156" t="n">
        <v>60</v>
      </c>
      <c r="E594" s="157" t="n">
        <v>3</v>
      </c>
    </row>
    <row r="595" ht="24" customHeight="1" s="113">
      <c r="A595" s="156" t="inlineStr">
        <is>
          <t>M040</t>
        </is>
      </c>
      <c r="B595" s="156" t="inlineStr">
        <is>
          <t>TORBALI 3</t>
        </is>
      </c>
      <c r="C595" s="156" t="n">
        <v>15</v>
      </c>
      <c r="D595" s="156" t="n">
        <v>53</v>
      </c>
      <c r="E595" s="157" t="n">
        <v>2.7</v>
      </c>
    </row>
    <row r="596" ht="24" customHeight="1" s="113">
      <c r="A596" s="156" t="inlineStr">
        <is>
          <t>M040</t>
        </is>
      </c>
      <c r="B596" s="156" t="inlineStr">
        <is>
          <t>TORBALI 3</t>
        </is>
      </c>
      <c r="C596" s="156" t="n">
        <v>16</v>
      </c>
      <c r="D596" s="156" t="n">
        <v>25</v>
      </c>
      <c r="E596" s="157" t="n">
        <v>1.2</v>
      </c>
    </row>
    <row r="597" ht="24" customHeight="1" s="113">
      <c r="A597" s="156" t="inlineStr">
        <is>
          <t>M040</t>
        </is>
      </c>
      <c r="B597" s="156" t="inlineStr">
        <is>
          <t>TORBALI 3</t>
        </is>
      </c>
      <c r="C597" s="156" t="n">
        <v>17</v>
      </c>
      <c r="D597" s="156" t="n">
        <v>77</v>
      </c>
      <c r="E597" s="157" t="n">
        <v>3.9</v>
      </c>
    </row>
    <row r="598" ht="24" customHeight="1" s="113">
      <c r="A598" s="156" t="inlineStr">
        <is>
          <t>M040</t>
        </is>
      </c>
      <c r="B598" s="156" t="inlineStr">
        <is>
          <t>TORBALI 3</t>
        </is>
      </c>
      <c r="C598" s="156" t="n">
        <v>18</v>
      </c>
      <c r="D598" s="156" t="n">
        <v>90</v>
      </c>
      <c r="E598" s="157" t="n">
        <v>4.5</v>
      </c>
    </row>
    <row r="599" ht="24" customHeight="1" s="113">
      <c r="A599" s="156" t="inlineStr">
        <is>
          <t>M040</t>
        </is>
      </c>
      <c r="B599" s="156" t="inlineStr">
        <is>
          <t>TORBALI 3</t>
        </is>
      </c>
      <c r="C599" s="156" t="n">
        <v>19</v>
      </c>
      <c r="D599" s="156" t="n">
        <v>84</v>
      </c>
      <c r="E599" s="157" t="n">
        <v>4.2</v>
      </c>
    </row>
    <row r="600" ht="24" customHeight="1" s="113">
      <c r="A600" s="156" t="inlineStr">
        <is>
          <t>M040</t>
        </is>
      </c>
      <c r="B600" s="156" t="inlineStr">
        <is>
          <t>TORBALI 3</t>
        </is>
      </c>
      <c r="C600" s="156" t="n">
        <v>20</v>
      </c>
      <c r="D600" s="156" t="n">
        <v>80</v>
      </c>
      <c r="E600" s="157" t="n">
        <v>4</v>
      </c>
    </row>
    <row r="601" ht="24" customHeight="1" s="113">
      <c r="A601" s="156" t="inlineStr">
        <is>
          <t>M040</t>
        </is>
      </c>
      <c r="B601" s="156" t="inlineStr">
        <is>
          <t>TORBALI 3</t>
        </is>
      </c>
      <c r="C601" s="156" t="n">
        <v>21</v>
      </c>
      <c r="D601" s="156" t="n">
        <v>58</v>
      </c>
      <c r="E601" s="157" t="n">
        <v>2.9</v>
      </c>
    </row>
    <row r="602" ht="24" customHeight="1" s="113">
      <c r="A602" s="156" t="inlineStr">
        <is>
          <t>M040</t>
        </is>
      </c>
      <c r="B602" s="156" t="inlineStr">
        <is>
          <t>TORBALI 3</t>
        </is>
      </c>
      <c r="C602" s="156" t="n">
        <v>22</v>
      </c>
      <c r="D602" s="156" t="n">
        <v>49</v>
      </c>
      <c r="E602" s="157" t="n">
        <v>2.5</v>
      </c>
    </row>
    <row r="603" ht="24" customHeight="1" s="113">
      <c r="A603" s="156" t="inlineStr">
        <is>
          <t>M041</t>
        </is>
      </c>
      <c r="B603" s="156" t="inlineStr">
        <is>
          <t>TORBALI 4</t>
        </is>
      </c>
      <c r="C603" s="156" t="n">
        <v>8</v>
      </c>
      <c r="D603" s="156" t="n">
        <v>22</v>
      </c>
      <c r="E603" s="157" t="n">
        <v>0.7</v>
      </c>
    </row>
    <row r="604" ht="24" customHeight="1" s="113">
      <c r="A604" s="156" t="inlineStr">
        <is>
          <t>M041</t>
        </is>
      </c>
      <c r="B604" s="156" t="inlineStr">
        <is>
          <t>TORBALI 4</t>
        </is>
      </c>
      <c r="C604" s="156" t="n">
        <v>9</v>
      </c>
      <c r="D604" s="156" t="n">
        <v>44</v>
      </c>
      <c r="E604" s="157" t="n">
        <v>1.3</v>
      </c>
    </row>
    <row r="605" ht="24" customHeight="1" s="113">
      <c r="A605" s="156" t="inlineStr">
        <is>
          <t>M041</t>
        </is>
      </c>
      <c r="B605" s="156" t="inlineStr">
        <is>
          <t>TORBALI 4</t>
        </is>
      </c>
      <c r="C605" s="156" t="n">
        <v>10</v>
      </c>
      <c r="D605" s="156" t="n">
        <v>40</v>
      </c>
      <c r="E605" s="157" t="n">
        <v>1.2</v>
      </c>
    </row>
    <row r="606" ht="24" customHeight="1" s="113">
      <c r="A606" s="156" t="inlineStr">
        <is>
          <t>M041</t>
        </is>
      </c>
      <c r="B606" s="156" t="inlineStr">
        <is>
          <t>TORBALI 4</t>
        </is>
      </c>
      <c r="C606" s="156" t="n">
        <v>11</v>
      </c>
      <c r="D606" s="156" t="n">
        <v>42</v>
      </c>
      <c r="E606" s="157" t="n">
        <v>1.3</v>
      </c>
    </row>
    <row r="607" ht="24" customHeight="1" s="113">
      <c r="A607" s="156" t="inlineStr">
        <is>
          <t>M041</t>
        </is>
      </c>
      <c r="B607" s="156" t="inlineStr">
        <is>
          <t>TORBALI 4</t>
        </is>
      </c>
      <c r="C607" s="156" t="n">
        <v>12</v>
      </c>
      <c r="D607" s="156" t="n">
        <v>83</v>
      </c>
      <c r="E607" s="157" t="n">
        <v>2.5</v>
      </c>
    </row>
    <row r="608" ht="24" customHeight="1" s="113">
      <c r="A608" s="156" t="inlineStr">
        <is>
          <t>M041</t>
        </is>
      </c>
      <c r="B608" s="156" t="inlineStr">
        <is>
          <t>TORBALI 4</t>
        </is>
      </c>
      <c r="C608" s="156" t="n">
        <v>13</v>
      </c>
      <c r="D608" s="156" t="n">
        <v>95</v>
      </c>
      <c r="E608" s="157" t="n">
        <v>2.8</v>
      </c>
    </row>
    <row r="609" ht="24" customHeight="1" s="113">
      <c r="A609" s="156" t="inlineStr">
        <is>
          <t>M041</t>
        </is>
      </c>
      <c r="B609" s="156" t="inlineStr">
        <is>
          <t>TORBALI 4</t>
        </is>
      </c>
      <c r="C609" s="156" t="n">
        <v>14</v>
      </c>
      <c r="D609" s="156" t="n">
        <v>59</v>
      </c>
      <c r="E609" s="157" t="n">
        <v>1.8</v>
      </c>
    </row>
    <row r="610" ht="24" customHeight="1" s="113">
      <c r="A610" s="156" t="inlineStr">
        <is>
          <t>M041</t>
        </is>
      </c>
      <c r="B610" s="156" t="inlineStr">
        <is>
          <t>TORBALI 4</t>
        </is>
      </c>
      <c r="C610" s="156" t="n">
        <v>15</v>
      </c>
      <c r="D610" s="156" t="n">
        <v>57</v>
      </c>
      <c r="E610" s="157" t="n">
        <v>1.7</v>
      </c>
    </row>
    <row r="611" ht="24" customHeight="1" s="113">
      <c r="A611" s="156" t="inlineStr">
        <is>
          <t>M041</t>
        </is>
      </c>
      <c r="B611" s="156" t="inlineStr">
        <is>
          <t>TORBALI 4</t>
        </is>
      </c>
      <c r="C611" s="156" t="n">
        <v>16</v>
      </c>
      <c r="D611" s="156" t="n">
        <v>28</v>
      </c>
      <c r="E611" s="157" t="n">
        <v>0.8</v>
      </c>
    </row>
    <row r="612" ht="24" customHeight="1" s="113">
      <c r="A612" s="156" t="inlineStr">
        <is>
          <t>M041</t>
        </is>
      </c>
      <c r="B612" s="156" t="inlineStr">
        <is>
          <t>TORBALI 4</t>
        </is>
      </c>
      <c r="C612" s="156" t="n">
        <v>17</v>
      </c>
      <c r="D612" s="156" t="n">
        <v>95</v>
      </c>
      <c r="E612" s="157" t="n">
        <v>2.8</v>
      </c>
    </row>
    <row r="613" ht="24" customHeight="1" s="113">
      <c r="A613" s="156" t="inlineStr">
        <is>
          <t>M041</t>
        </is>
      </c>
      <c r="B613" s="156" t="inlineStr">
        <is>
          <t>TORBALI 4</t>
        </is>
      </c>
      <c r="C613" s="156" t="n">
        <v>18</v>
      </c>
      <c r="D613" s="156" t="n">
        <v>83</v>
      </c>
      <c r="E613" s="157" t="n">
        <v>2.5</v>
      </c>
    </row>
    <row r="614" ht="24" customHeight="1" s="113">
      <c r="A614" s="156" t="inlineStr">
        <is>
          <t>M041</t>
        </is>
      </c>
      <c r="B614" s="156" t="inlineStr">
        <is>
          <t>TORBALI 4</t>
        </is>
      </c>
      <c r="C614" s="156" t="n">
        <v>19</v>
      </c>
      <c r="D614" s="156" t="n">
        <v>97</v>
      </c>
      <c r="E614" s="157" t="n">
        <v>2.9</v>
      </c>
    </row>
    <row r="615" ht="24" customHeight="1" s="113">
      <c r="A615" s="156" t="inlineStr">
        <is>
          <t>M041</t>
        </is>
      </c>
      <c r="B615" s="156" t="inlineStr">
        <is>
          <t>TORBALI 4</t>
        </is>
      </c>
      <c r="C615" s="156" t="n">
        <v>20</v>
      </c>
      <c r="D615" s="156" t="n">
        <v>71</v>
      </c>
      <c r="E615" s="157" t="n">
        <v>2.1</v>
      </c>
    </row>
    <row r="616" ht="24" customHeight="1" s="113">
      <c r="A616" s="156" t="inlineStr">
        <is>
          <t>M041</t>
        </is>
      </c>
      <c r="B616" s="156" t="inlineStr">
        <is>
          <t>TORBALI 4</t>
        </is>
      </c>
      <c r="C616" s="156" t="n">
        <v>21</v>
      </c>
      <c r="D616" s="156" t="n">
        <v>63</v>
      </c>
      <c r="E616" s="157" t="n">
        <v>1.9</v>
      </c>
    </row>
    <row r="617" ht="24" customHeight="1" s="113">
      <c r="A617" s="156" t="inlineStr">
        <is>
          <t>M041</t>
        </is>
      </c>
      <c r="B617" s="156" t="inlineStr">
        <is>
          <t>TORBALI 4</t>
        </is>
      </c>
      <c r="C617" s="156" t="n">
        <v>22</v>
      </c>
      <c r="D617" s="156" t="n">
        <v>26</v>
      </c>
      <c r="E617" s="157" t="n">
        <v>0.8</v>
      </c>
    </row>
    <row r="618" ht="24" customHeight="1" s="113">
      <c r="A618" s="156" t="inlineStr">
        <is>
          <t>M042</t>
        </is>
      </c>
      <c r="B618" s="156" t="inlineStr">
        <is>
          <t>TORBALI 5</t>
        </is>
      </c>
      <c r="C618" s="156" t="n">
        <v>8</v>
      </c>
      <c r="D618" s="156" t="n">
        <v>56</v>
      </c>
      <c r="E618" s="157" t="n">
        <v>1.7</v>
      </c>
    </row>
    <row r="619" ht="24" customHeight="1" s="113">
      <c r="A619" s="156" t="inlineStr">
        <is>
          <t>M042</t>
        </is>
      </c>
      <c r="B619" s="156" t="inlineStr">
        <is>
          <t>TORBALI 5</t>
        </is>
      </c>
      <c r="C619" s="156" t="n">
        <v>9</v>
      </c>
      <c r="D619" s="156" t="n">
        <v>63</v>
      </c>
      <c r="E619" s="157" t="n">
        <v>1.9</v>
      </c>
    </row>
    <row r="620" ht="24" customHeight="1" s="113">
      <c r="A620" s="156" t="inlineStr">
        <is>
          <t>M042</t>
        </is>
      </c>
      <c r="B620" s="156" t="inlineStr">
        <is>
          <t>TORBALI 5</t>
        </is>
      </c>
      <c r="C620" s="156" t="n">
        <v>10</v>
      </c>
      <c r="D620" s="156" t="n">
        <v>36</v>
      </c>
      <c r="E620" s="157" t="n">
        <v>1.1</v>
      </c>
    </row>
    <row r="621" ht="24" customHeight="1" s="113">
      <c r="A621" s="156" t="inlineStr">
        <is>
          <t>M042</t>
        </is>
      </c>
      <c r="B621" s="156" t="inlineStr">
        <is>
          <t>TORBALI 5</t>
        </is>
      </c>
      <c r="C621" s="156" t="n">
        <v>11</v>
      </c>
      <c r="D621" s="156" t="n">
        <v>42</v>
      </c>
      <c r="E621" s="157" t="n">
        <v>1.3</v>
      </c>
    </row>
    <row r="622" ht="24" customHeight="1" s="113">
      <c r="A622" s="156" t="inlineStr">
        <is>
          <t>M042</t>
        </is>
      </c>
      <c r="B622" s="156" t="inlineStr">
        <is>
          <t>TORBALI 5</t>
        </is>
      </c>
      <c r="C622" s="156" t="n">
        <v>12</v>
      </c>
      <c r="D622" s="156" t="n">
        <v>75</v>
      </c>
      <c r="E622" s="157" t="n">
        <v>2.2</v>
      </c>
    </row>
    <row r="623" ht="24" customHeight="1" s="113">
      <c r="A623" s="156" t="inlineStr">
        <is>
          <t>M042</t>
        </is>
      </c>
      <c r="B623" s="156" t="inlineStr">
        <is>
          <t>TORBALI 5</t>
        </is>
      </c>
      <c r="C623" s="156" t="n">
        <v>13</v>
      </c>
      <c r="D623" s="156" t="n">
        <v>93</v>
      </c>
      <c r="E623" s="157" t="n">
        <v>2.8</v>
      </c>
    </row>
    <row r="624" ht="24" customHeight="1" s="113">
      <c r="A624" s="156" t="inlineStr">
        <is>
          <t>M042</t>
        </is>
      </c>
      <c r="B624" s="156" t="inlineStr">
        <is>
          <t>TORBALI 5</t>
        </is>
      </c>
      <c r="C624" s="156" t="n">
        <v>14</v>
      </c>
      <c r="D624" s="156" t="n">
        <v>39</v>
      </c>
      <c r="E624" s="157" t="n">
        <v>1.2</v>
      </c>
    </row>
    <row r="625" ht="24" customHeight="1" s="113">
      <c r="A625" s="156" t="inlineStr">
        <is>
          <t>M042</t>
        </is>
      </c>
      <c r="B625" s="156" t="inlineStr">
        <is>
          <t>TORBALI 5</t>
        </is>
      </c>
      <c r="C625" s="156" t="n">
        <v>15</v>
      </c>
      <c r="D625" s="156" t="n">
        <v>50</v>
      </c>
      <c r="E625" s="157" t="n">
        <v>1.5</v>
      </c>
    </row>
    <row r="626" ht="24" customHeight="1" s="113">
      <c r="A626" s="156" t="inlineStr">
        <is>
          <t>M042</t>
        </is>
      </c>
      <c r="B626" s="156" t="inlineStr">
        <is>
          <t>TORBALI 5</t>
        </is>
      </c>
      <c r="C626" s="156" t="n">
        <v>16</v>
      </c>
      <c r="D626" s="156" t="n">
        <v>23</v>
      </c>
      <c r="E626" s="157" t="n">
        <v>0.7</v>
      </c>
    </row>
    <row r="627" ht="24" customHeight="1" s="113">
      <c r="A627" s="156" t="inlineStr">
        <is>
          <t>M042</t>
        </is>
      </c>
      <c r="B627" s="156" t="inlineStr">
        <is>
          <t>TORBALI 5</t>
        </is>
      </c>
      <c r="C627" s="156" t="n">
        <v>17</v>
      </c>
      <c r="D627" s="156" t="n">
        <v>97</v>
      </c>
      <c r="E627" s="157" t="n">
        <v>2.9</v>
      </c>
    </row>
    <row r="628" ht="24" customHeight="1" s="113">
      <c r="A628" s="156" t="inlineStr">
        <is>
          <t>M042</t>
        </is>
      </c>
      <c r="B628" s="156" t="inlineStr">
        <is>
          <t>TORBALI 5</t>
        </is>
      </c>
      <c r="C628" s="156" t="n">
        <v>18</v>
      </c>
      <c r="D628" s="156" t="n">
        <v>92</v>
      </c>
      <c r="E628" s="157" t="n">
        <v>2.8</v>
      </c>
    </row>
    <row r="629" ht="24" customHeight="1" s="113">
      <c r="A629" s="156" t="inlineStr">
        <is>
          <t>M042</t>
        </is>
      </c>
      <c r="B629" s="156" t="inlineStr">
        <is>
          <t>TORBALI 5</t>
        </is>
      </c>
      <c r="C629" s="156" t="n">
        <v>19</v>
      </c>
      <c r="D629" s="156" t="n">
        <v>76</v>
      </c>
      <c r="E629" s="157" t="n">
        <v>2.3</v>
      </c>
    </row>
    <row r="630" ht="24" customHeight="1" s="113">
      <c r="A630" s="156" t="inlineStr">
        <is>
          <t>M042</t>
        </is>
      </c>
      <c r="B630" s="156" t="inlineStr">
        <is>
          <t>TORBALI 5</t>
        </is>
      </c>
      <c r="C630" s="156" t="n">
        <v>20</v>
      </c>
      <c r="D630" s="156" t="n">
        <v>89</v>
      </c>
      <c r="E630" s="157" t="n">
        <v>2.7</v>
      </c>
    </row>
    <row r="631" ht="24" customHeight="1" s="113">
      <c r="A631" s="156" t="inlineStr">
        <is>
          <t>M042</t>
        </is>
      </c>
      <c r="B631" s="156" t="inlineStr">
        <is>
          <t>TORBALI 5</t>
        </is>
      </c>
      <c r="C631" s="156" t="n">
        <v>21</v>
      </c>
      <c r="D631" s="156" t="n">
        <v>35</v>
      </c>
      <c r="E631" s="157" t="n">
        <v>1</v>
      </c>
    </row>
    <row r="632" ht="24" customHeight="1" s="113">
      <c r="A632" s="156" t="inlineStr">
        <is>
          <t>M042</t>
        </is>
      </c>
      <c r="B632" s="156" t="inlineStr">
        <is>
          <t>TORBALI 5</t>
        </is>
      </c>
      <c r="C632" s="156" t="n">
        <v>22</v>
      </c>
      <c r="D632" s="156" t="n">
        <v>33</v>
      </c>
      <c r="E632" s="157" t="n">
        <v>1</v>
      </c>
    </row>
    <row r="633" ht="24" customHeight="1" s="113">
      <c r="A633" s="156" t="inlineStr">
        <is>
          <t>M043</t>
        </is>
      </c>
      <c r="B633" s="156" t="inlineStr">
        <is>
          <t>YAPICIOĞLU</t>
        </is>
      </c>
      <c r="C633" s="156" t="n">
        <v>8</v>
      </c>
      <c r="D633" s="156" t="n">
        <v>27</v>
      </c>
      <c r="E633" s="157" t="n">
        <v>3</v>
      </c>
    </row>
    <row r="634" ht="24" customHeight="1" s="113">
      <c r="A634" s="156" t="inlineStr">
        <is>
          <t>M043</t>
        </is>
      </c>
      <c r="B634" s="156" t="inlineStr">
        <is>
          <t>YAPICIOĞLU</t>
        </is>
      </c>
      <c r="C634" s="156" t="n">
        <v>9</v>
      </c>
      <c r="D634" s="156" t="n">
        <v>54</v>
      </c>
      <c r="E634" s="157" t="n">
        <v>5.9</v>
      </c>
    </row>
    <row r="635" ht="24" customHeight="1" s="113">
      <c r="A635" s="156" t="inlineStr">
        <is>
          <t>M043</t>
        </is>
      </c>
      <c r="B635" s="156" t="inlineStr">
        <is>
          <t>YAPICIOĞLU</t>
        </is>
      </c>
      <c r="C635" s="156" t="n">
        <v>10</v>
      </c>
      <c r="D635" s="156" t="n">
        <v>48</v>
      </c>
      <c r="E635" s="157" t="n">
        <v>5.3</v>
      </c>
    </row>
    <row r="636" ht="24" customHeight="1" s="113">
      <c r="A636" s="156" t="inlineStr">
        <is>
          <t>M043</t>
        </is>
      </c>
      <c r="B636" s="156" t="inlineStr">
        <is>
          <t>YAPICIOĞLU</t>
        </is>
      </c>
      <c r="C636" s="156" t="n">
        <v>11</v>
      </c>
      <c r="D636" s="156" t="n">
        <v>35</v>
      </c>
      <c r="E636" s="157" t="n">
        <v>3.8</v>
      </c>
    </row>
    <row r="637" ht="24" customHeight="1" s="113">
      <c r="A637" s="156" t="inlineStr">
        <is>
          <t>M043</t>
        </is>
      </c>
      <c r="B637" s="156" t="inlineStr">
        <is>
          <t>YAPICIOĞLU</t>
        </is>
      </c>
      <c r="C637" s="156" t="n">
        <v>12</v>
      </c>
      <c r="D637" s="156" t="n">
        <v>88</v>
      </c>
      <c r="E637" s="157" t="n">
        <v>9.699999999999999</v>
      </c>
    </row>
    <row r="638" ht="24" customHeight="1" s="113">
      <c r="A638" s="156" t="inlineStr">
        <is>
          <t>M043</t>
        </is>
      </c>
      <c r="B638" s="156" t="inlineStr">
        <is>
          <t>YAPICIOĞLU</t>
        </is>
      </c>
      <c r="C638" s="156" t="n">
        <v>13</v>
      </c>
      <c r="D638" s="156" t="n">
        <v>81</v>
      </c>
      <c r="E638" s="157" t="n">
        <v>8.9</v>
      </c>
    </row>
    <row r="639" ht="24" customHeight="1" s="113">
      <c r="A639" s="156" t="inlineStr">
        <is>
          <t>M043</t>
        </is>
      </c>
      <c r="B639" s="156" t="inlineStr">
        <is>
          <t>YAPICIOĞLU</t>
        </is>
      </c>
      <c r="C639" s="156" t="n">
        <v>14</v>
      </c>
      <c r="D639" s="156" t="n">
        <v>50</v>
      </c>
      <c r="E639" s="157" t="n">
        <v>5.5</v>
      </c>
    </row>
    <row r="640" ht="24" customHeight="1" s="113">
      <c r="A640" s="156" t="inlineStr">
        <is>
          <t>M043</t>
        </is>
      </c>
      <c r="B640" s="156" t="inlineStr">
        <is>
          <t>YAPICIOĞLU</t>
        </is>
      </c>
      <c r="C640" s="156" t="n">
        <v>15</v>
      </c>
      <c r="D640" s="156" t="n">
        <v>44</v>
      </c>
      <c r="E640" s="157" t="n">
        <v>4.8</v>
      </c>
    </row>
    <row r="641" ht="24" customHeight="1" s="113">
      <c r="A641" s="156" t="inlineStr">
        <is>
          <t>M043</t>
        </is>
      </c>
      <c r="B641" s="156" t="inlineStr">
        <is>
          <t>YAPICIOĞLU</t>
        </is>
      </c>
      <c r="C641" s="156" t="n">
        <v>16</v>
      </c>
      <c r="D641" s="156" t="n">
        <v>38</v>
      </c>
      <c r="E641" s="157" t="n">
        <v>4.2</v>
      </c>
    </row>
    <row r="642" ht="24" customHeight="1" s="113">
      <c r="A642" s="156" t="inlineStr">
        <is>
          <t>M043</t>
        </is>
      </c>
      <c r="B642" s="156" t="inlineStr">
        <is>
          <t>YAPICIOĞLU</t>
        </is>
      </c>
      <c r="C642" s="156" t="n">
        <v>17</v>
      </c>
      <c r="D642" s="156" t="n">
        <v>71</v>
      </c>
      <c r="E642" s="157" t="n">
        <v>7.8</v>
      </c>
    </row>
    <row r="643" ht="24" customHeight="1" s="113">
      <c r="A643" s="156" t="inlineStr">
        <is>
          <t>M043</t>
        </is>
      </c>
      <c r="B643" s="156" t="inlineStr">
        <is>
          <t>YAPICIOĞLU</t>
        </is>
      </c>
      <c r="C643" s="156" t="n">
        <v>18</v>
      </c>
      <c r="D643" s="156" t="n">
        <v>86</v>
      </c>
      <c r="E643" s="157" t="n">
        <v>9.5</v>
      </c>
    </row>
    <row r="644" ht="24" customHeight="1" s="113">
      <c r="A644" s="156" t="inlineStr">
        <is>
          <t>M043</t>
        </is>
      </c>
      <c r="B644" s="156" t="inlineStr">
        <is>
          <t>YAPICIOĞLU</t>
        </is>
      </c>
      <c r="C644" s="156" t="n">
        <v>19</v>
      </c>
      <c r="D644" s="156" t="n">
        <v>76</v>
      </c>
      <c r="E644" s="157" t="n">
        <v>8.4</v>
      </c>
    </row>
    <row r="645" ht="24" customHeight="1" s="113">
      <c r="A645" s="156" t="inlineStr">
        <is>
          <t>M043</t>
        </is>
      </c>
      <c r="B645" s="156" t="inlineStr">
        <is>
          <t>YAPICIOĞLU</t>
        </is>
      </c>
      <c r="C645" s="156" t="n">
        <v>20</v>
      </c>
      <c r="D645" s="156" t="n">
        <v>87</v>
      </c>
      <c r="E645" s="157" t="n">
        <v>9.6</v>
      </c>
    </row>
    <row r="646" ht="24" customHeight="1" s="113">
      <c r="A646" s="156" t="inlineStr">
        <is>
          <t>M043</t>
        </is>
      </c>
      <c r="B646" s="156" t="inlineStr">
        <is>
          <t>YAPICIOĞLU</t>
        </is>
      </c>
      <c r="C646" s="156" t="n">
        <v>21</v>
      </c>
      <c r="D646" s="156" t="n">
        <v>64</v>
      </c>
      <c r="E646" s="157" t="n">
        <v>7</v>
      </c>
    </row>
    <row r="647" ht="24" customHeight="1" s="113">
      <c r="A647" s="156" t="inlineStr">
        <is>
          <t>M043</t>
        </is>
      </c>
      <c r="B647" s="156" t="inlineStr">
        <is>
          <t>YAPICIOĞLU</t>
        </is>
      </c>
      <c r="C647" s="156" t="n">
        <v>22</v>
      </c>
      <c r="D647" s="156" t="n">
        <v>65</v>
      </c>
      <c r="E647" s="157" t="n">
        <v>7.2</v>
      </c>
    </row>
    <row r="648" ht="24" customHeight="1" s="113">
      <c r="A648" s="156" t="inlineStr">
        <is>
          <t>M044</t>
        </is>
      </c>
      <c r="B648" s="156" t="inlineStr">
        <is>
          <t>YEŞİLOVA</t>
        </is>
      </c>
      <c r="C648" s="156" t="n">
        <v>8</v>
      </c>
      <c r="D648" s="156" t="n">
        <v>26</v>
      </c>
      <c r="E648" s="157" t="n">
        <v>0.8</v>
      </c>
    </row>
    <row r="649" ht="24" customHeight="1" s="113">
      <c r="A649" s="156" t="inlineStr">
        <is>
          <t>M044</t>
        </is>
      </c>
      <c r="B649" s="156" t="inlineStr">
        <is>
          <t>YEŞİLOVA</t>
        </is>
      </c>
      <c r="C649" s="156" t="n">
        <v>9</v>
      </c>
      <c r="D649" s="156" t="n">
        <v>24</v>
      </c>
      <c r="E649" s="157" t="n">
        <v>0.7</v>
      </c>
    </row>
    <row r="650" ht="24" customHeight="1" s="113">
      <c r="A650" s="156" t="inlineStr">
        <is>
          <t>M044</t>
        </is>
      </c>
      <c r="B650" s="156" t="inlineStr">
        <is>
          <t>YEŞİLOVA</t>
        </is>
      </c>
      <c r="C650" s="156" t="n">
        <v>10</v>
      </c>
      <c r="D650" s="156" t="n">
        <v>46</v>
      </c>
      <c r="E650" s="157" t="n">
        <v>1.4</v>
      </c>
    </row>
    <row r="651" ht="24" customHeight="1" s="113">
      <c r="A651" s="156" t="inlineStr">
        <is>
          <t>M044</t>
        </is>
      </c>
      <c r="B651" s="156" t="inlineStr">
        <is>
          <t>YEŞİLOVA</t>
        </is>
      </c>
      <c r="C651" s="156" t="n">
        <v>11</v>
      </c>
      <c r="D651" s="156" t="n">
        <v>33</v>
      </c>
      <c r="E651" s="157" t="n">
        <v>1</v>
      </c>
    </row>
    <row r="652" ht="24" customHeight="1" s="113">
      <c r="A652" s="156" t="inlineStr">
        <is>
          <t>M044</t>
        </is>
      </c>
      <c r="B652" s="156" t="inlineStr">
        <is>
          <t>YEŞİLOVA</t>
        </is>
      </c>
      <c r="C652" s="156" t="n">
        <v>12</v>
      </c>
      <c r="D652" s="156" t="n">
        <v>72</v>
      </c>
      <c r="E652" s="157" t="n">
        <v>2.2</v>
      </c>
    </row>
    <row r="653" ht="24" customHeight="1" s="113">
      <c r="A653" s="156" t="inlineStr">
        <is>
          <t>M044</t>
        </is>
      </c>
      <c r="B653" s="156" t="inlineStr">
        <is>
          <t>YEŞİLOVA</t>
        </is>
      </c>
      <c r="C653" s="156" t="n">
        <v>13</v>
      </c>
      <c r="D653" s="156" t="n">
        <v>93</v>
      </c>
      <c r="E653" s="157" t="n">
        <v>2.8</v>
      </c>
    </row>
    <row r="654" ht="24" customHeight="1" s="113">
      <c r="A654" s="156" t="inlineStr">
        <is>
          <t>M044</t>
        </is>
      </c>
      <c r="B654" s="156" t="inlineStr">
        <is>
          <t>YEŞİLOVA</t>
        </is>
      </c>
      <c r="C654" s="156" t="n">
        <v>14</v>
      </c>
      <c r="D654" s="156" t="n">
        <v>48</v>
      </c>
      <c r="E654" s="157" t="n">
        <v>1.4</v>
      </c>
    </row>
    <row r="655" ht="24" customHeight="1" s="113">
      <c r="A655" s="156" t="inlineStr">
        <is>
          <t>M044</t>
        </is>
      </c>
      <c r="B655" s="156" t="inlineStr">
        <is>
          <t>YEŞİLOVA</t>
        </is>
      </c>
      <c r="C655" s="156" t="n">
        <v>15</v>
      </c>
      <c r="D655" s="156" t="n">
        <v>52</v>
      </c>
      <c r="E655" s="157" t="n">
        <v>1.6</v>
      </c>
    </row>
    <row r="656" ht="24" customHeight="1" s="113">
      <c r="A656" s="156" t="inlineStr">
        <is>
          <t>M044</t>
        </is>
      </c>
      <c r="B656" s="156" t="inlineStr">
        <is>
          <t>YEŞİLOVA</t>
        </is>
      </c>
      <c r="C656" s="156" t="n">
        <v>16</v>
      </c>
      <c r="D656" s="156" t="n">
        <v>49</v>
      </c>
      <c r="E656" s="157" t="n">
        <v>1.5</v>
      </c>
    </row>
    <row r="657" ht="24" customHeight="1" s="113">
      <c r="A657" s="156" t="inlineStr">
        <is>
          <t>M044</t>
        </is>
      </c>
      <c r="B657" s="156" t="inlineStr">
        <is>
          <t>YEŞİLOVA</t>
        </is>
      </c>
      <c r="C657" s="156" t="n">
        <v>17</v>
      </c>
      <c r="D657" s="156" t="n">
        <v>90</v>
      </c>
      <c r="E657" s="157" t="n">
        <v>2.7</v>
      </c>
    </row>
    <row r="658" ht="24" customHeight="1" s="113">
      <c r="A658" s="156" t="inlineStr">
        <is>
          <t>M044</t>
        </is>
      </c>
      <c r="B658" s="156" t="inlineStr">
        <is>
          <t>YEŞİLOVA</t>
        </is>
      </c>
      <c r="C658" s="156" t="n">
        <v>18</v>
      </c>
      <c r="D658" s="156" t="n">
        <v>76</v>
      </c>
      <c r="E658" s="157" t="n">
        <v>2.3</v>
      </c>
    </row>
    <row r="659" ht="24" customHeight="1" s="113">
      <c r="A659" s="156" t="inlineStr">
        <is>
          <t>M044</t>
        </is>
      </c>
      <c r="B659" s="156" t="inlineStr">
        <is>
          <t>YEŞİLOVA</t>
        </is>
      </c>
      <c r="C659" s="156" t="n">
        <v>19</v>
      </c>
      <c r="D659" s="156" t="n">
        <v>93</v>
      </c>
      <c r="E659" s="157" t="n">
        <v>2.8</v>
      </c>
    </row>
    <row r="660" ht="24" customHeight="1" s="113">
      <c r="A660" s="156" t="inlineStr">
        <is>
          <t>M044</t>
        </is>
      </c>
      <c r="B660" s="156" t="inlineStr">
        <is>
          <t>YEŞİLOVA</t>
        </is>
      </c>
      <c r="C660" s="156" t="n">
        <v>20</v>
      </c>
      <c r="D660" s="156" t="n">
        <v>76</v>
      </c>
      <c r="E660" s="157" t="n">
        <v>2.3</v>
      </c>
    </row>
    <row r="661" ht="24" customHeight="1" s="113">
      <c r="A661" s="156" t="inlineStr">
        <is>
          <t>M044</t>
        </is>
      </c>
      <c r="B661" s="156" t="inlineStr">
        <is>
          <t>YEŞİLOVA</t>
        </is>
      </c>
      <c r="C661" s="156" t="n">
        <v>21</v>
      </c>
      <c r="D661" s="156" t="n">
        <v>41</v>
      </c>
      <c r="E661" s="157" t="n">
        <v>1.2</v>
      </c>
    </row>
    <row r="662" ht="24" customHeight="1" s="113">
      <c r="A662" s="156" t="inlineStr">
        <is>
          <t>M044</t>
        </is>
      </c>
      <c r="B662" s="156" t="inlineStr">
        <is>
          <t>YEŞİLOVA</t>
        </is>
      </c>
      <c r="C662" s="156" t="n">
        <v>22</v>
      </c>
      <c r="D662" s="156" t="n">
        <v>42</v>
      </c>
      <c r="E662" s="157" t="n">
        <v>1.3</v>
      </c>
    </row>
    <row r="663" ht="24" customHeight="1" s="113">
      <c r="A663" s="156" t="inlineStr">
        <is>
          <t>M045</t>
        </is>
      </c>
      <c r="B663" s="156" t="inlineStr">
        <is>
          <t>Z1  ET DEPO</t>
        </is>
      </c>
      <c r="C663" s="156" t="n">
        <v>8</v>
      </c>
      <c r="D663" s="156" t="n">
        <v>0</v>
      </c>
      <c r="E663" s="157" t="n">
        <v>0</v>
      </c>
    </row>
    <row r="664" ht="24" customHeight="1" s="113">
      <c r="A664" s="156" t="inlineStr">
        <is>
          <t>M045</t>
        </is>
      </c>
      <c r="B664" s="156" t="inlineStr">
        <is>
          <t>Z1  ET DEPO</t>
        </is>
      </c>
      <c r="C664" s="156" t="n">
        <v>9</v>
      </c>
      <c r="D664" s="156" t="n">
        <v>0</v>
      </c>
      <c r="E664" s="157" t="n">
        <v>0</v>
      </c>
    </row>
    <row r="665" ht="24" customHeight="1" s="113">
      <c r="A665" s="156" t="inlineStr">
        <is>
          <t>M045</t>
        </is>
      </c>
      <c r="B665" s="156" t="inlineStr">
        <is>
          <t>Z1  ET DEPO</t>
        </is>
      </c>
      <c r="C665" s="156" t="n">
        <v>10</v>
      </c>
      <c r="D665" s="156" t="n">
        <v>0</v>
      </c>
      <c r="E665" s="157" t="n">
        <v>0</v>
      </c>
    </row>
    <row r="666" ht="24" customHeight="1" s="113">
      <c r="A666" s="156" t="inlineStr">
        <is>
          <t>M045</t>
        </is>
      </c>
      <c r="B666" s="156" t="inlineStr">
        <is>
          <t>Z1  ET DEPO</t>
        </is>
      </c>
      <c r="C666" s="156" t="n">
        <v>11</v>
      </c>
      <c r="D666" s="156" t="n">
        <v>0</v>
      </c>
      <c r="E666" s="157" t="n">
        <v>0</v>
      </c>
    </row>
    <row r="667" ht="24" customHeight="1" s="113">
      <c r="A667" s="156" t="inlineStr">
        <is>
          <t>M045</t>
        </is>
      </c>
      <c r="B667" s="156" t="inlineStr">
        <is>
          <t>Z1  ET DEPO</t>
        </is>
      </c>
      <c r="C667" s="156" t="n">
        <v>12</v>
      </c>
      <c r="D667" s="156" t="n">
        <v>0</v>
      </c>
      <c r="E667" s="157" t="n">
        <v>0</v>
      </c>
    </row>
    <row r="668" ht="24" customHeight="1" s="113">
      <c r="A668" s="156" t="inlineStr">
        <is>
          <t>M045</t>
        </is>
      </c>
      <c r="B668" s="156" t="inlineStr">
        <is>
          <t>Z1  ET DEPO</t>
        </is>
      </c>
      <c r="C668" s="156" t="n">
        <v>13</v>
      </c>
      <c r="D668" s="156" t="n">
        <v>0</v>
      </c>
      <c r="E668" s="157" t="n">
        <v>0</v>
      </c>
    </row>
    <row r="669" ht="24" customHeight="1" s="113">
      <c r="A669" s="156" t="inlineStr">
        <is>
          <t>M045</t>
        </is>
      </c>
      <c r="B669" s="156" t="inlineStr">
        <is>
          <t>Z1  ET DEPO</t>
        </is>
      </c>
      <c r="C669" s="156" t="n">
        <v>14</v>
      </c>
      <c r="D669" s="156" t="n">
        <v>0</v>
      </c>
      <c r="E669" s="157" t="n">
        <v>0</v>
      </c>
    </row>
    <row r="670" ht="24" customHeight="1" s="113">
      <c r="A670" s="156" t="inlineStr">
        <is>
          <t>M045</t>
        </is>
      </c>
      <c r="B670" s="156" t="inlineStr">
        <is>
          <t>Z1  ET DEPO</t>
        </is>
      </c>
      <c r="C670" s="156" t="n">
        <v>15</v>
      </c>
      <c r="D670" s="156" t="n">
        <v>0</v>
      </c>
      <c r="E670" s="157" t="n">
        <v>0</v>
      </c>
    </row>
    <row r="671" ht="24" customHeight="1" s="113">
      <c r="A671" s="156" t="inlineStr">
        <is>
          <t>M045</t>
        </is>
      </c>
      <c r="B671" s="156" t="inlineStr">
        <is>
          <t>Z1  ET DEPO</t>
        </is>
      </c>
      <c r="C671" s="156" t="n">
        <v>16</v>
      </c>
      <c r="D671" s="156" t="n">
        <v>0</v>
      </c>
      <c r="E671" s="157" t="n">
        <v>0</v>
      </c>
    </row>
    <row r="672" ht="24" customHeight="1" s="113">
      <c r="A672" s="156" t="inlineStr">
        <is>
          <t>M045</t>
        </is>
      </c>
      <c r="B672" s="156" t="inlineStr">
        <is>
          <t>Z1  ET DEPO</t>
        </is>
      </c>
      <c r="C672" s="156" t="n">
        <v>17</v>
      </c>
      <c r="D672" s="156" t="n">
        <v>0</v>
      </c>
      <c r="E672" s="157" t="n">
        <v>0</v>
      </c>
    </row>
    <row r="673" ht="24" customHeight="1" s="113">
      <c r="A673" s="156" t="inlineStr">
        <is>
          <t>M045</t>
        </is>
      </c>
      <c r="B673" s="156" t="inlineStr">
        <is>
          <t>Z1  ET DEPO</t>
        </is>
      </c>
      <c r="C673" s="156" t="n">
        <v>18</v>
      </c>
      <c r="D673" s="156" t="n">
        <v>0</v>
      </c>
      <c r="E673" s="157" t="n">
        <v>0</v>
      </c>
    </row>
    <row r="674" ht="24" customHeight="1" s="113">
      <c r="A674" s="156" t="inlineStr">
        <is>
          <t>M045</t>
        </is>
      </c>
      <c r="B674" s="156" t="inlineStr">
        <is>
          <t>Z1  ET DEPO</t>
        </is>
      </c>
      <c r="C674" s="156" t="n">
        <v>19</v>
      </c>
      <c r="D674" s="156" t="n">
        <v>0</v>
      </c>
      <c r="E674" s="157" t="n">
        <v>0</v>
      </c>
    </row>
    <row r="675" ht="24" customHeight="1" s="113">
      <c r="A675" s="156" t="inlineStr">
        <is>
          <t>M045</t>
        </is>
      </c>
      <c r="B675" s="156" t="inlineStr">
        <is>
          <t>Z1  ET DEPO</t>
        </is>
      </c>
      <c r="C675" s="156" t="n">
        <v>20</v>
      </c>
      <c r="D675" s="156" t="n">
        <v>0</v>
      </c>
      <c r="E675" s="157" t="n">
        <v>0</v>
      </c>
    </row>
    <row r="676" ht="24" customHeight="1" s="113">
      <c r="A676" s="156" t="inlineStr">
        <is>
          <t>M045</t>
        </is>
      </c>
      <c r="B676" s="156" t="inlineStr">
        <is>
          <t>Z1  ET DEPO</t>
        </is>
      </c>
      <c r="C676" s="156" t="n">
        <v>21</v>
      </c>
      <c r="D676" s="156" t="n">
        <v>0</v>
      </c>
      <c r="E676" s="157" t="n">
        <v>0</v>
      </c>
    </row>
    <row r="677" ht="24" customHeight="1" s="113">
      <c r="A677" s="156" t="inlineStr">
        <is>
          <t>M045</t>
        </is>
      </c>
      <c r="B677" s="156" t="inlineStr">
        <is>
          <t>Z1  ET DEPO</t>
        </is>
      </c>
      <c r="C677" s="156" t="n">
        <v>22</v>
      </c>
      <c r="D677" s="156" t="n">
        <v>0</v>
      </c>
      <c r="E677" s="157" t="n">
        <v>0</v>
      </c>
    </row>
    <row r="678" ht="15" customHeight="1" s="113">
      <c r="A678" s="156" t="inlineStr">
        <is>
          <t>M046</t>
        </is>
      </c>
      <c r="B678" s="156" t="inlineStr">
        <is>
          <t>ÇAMDİBİ</t>
        </is>
      </c>
      <c r="C678" s="156" t="n">
        <v>8</v>
      </c>
      <c r="D678" s="156" t="n">
        <v>54</v>
      </c>
      <c r="E678" s="157" t="n">
        <v>3.2</v>
      </c>
    </row>
    <row r="679" ht="15" customHeight="1" s="113">
      <c r="A679" s="156" t="inlineStr">
        <is>
          <t>M046</t>
        </is>
      </c>
      <c r="B679" s="156" t="inlineStr">
        <is>
          <t>ÇAMDİBİ</t>
        </is>
      </c>
      <c r="C679" s="156" t="n">
        <v>9</v>
      </c>
      <c r="D679" s="156" t="n">
        <v>38</v>
      </c>
      <c r="E679" s="157" t="n">
        <v>2.3</v>
      </c>
    </row>
    <row r="680" ht="15" customHeight="1" s="113">
      <c r="A680" s="156" t="inlineStr">
        <is>
          <t>M046</t>
        </is>
      </c>
      <c r="B680" s="156" t="inlineStr">
        <is>
          <t>ÇAMDİBİ</t>
        </is>
      </c>
      <c r="C680" s="156" t="n">
        <v>10</v>
      </c>
      <c r="D680" s="156" t="n">
        <v>32</v>
      </c>
      <c r="E680" s="157" t="n">
        <v>1.9</v>
      </c>
    </row>
    <row r="681" ht="15" customHeight="1" s="113">
      <c r="A681" s="156" t="inlineStr">
        <is>
          <t>M046</t>
        </is>
      </c>
      <c r="B681" s="156" t="inlineStr">
        <is>
          <t>ÇAMDİBİ</t>
        </is>
      </c>
      <c r="C681" s="156" t="n">
        <v>11</v>
      </c>
      <c r="D681" s="156" t="n">
        <v>47</v>
      </c>
      <c r="E681" s="157" t="n">
        <v>2.8</v>
      </c>
    </row>
    <row r="682" ht="15" customHeight="1" s="113">
      <c r="A682" s="156" t="inlineStr">
        <is>
          <t>M046</t>
        </is>
      </c>
      <c r="B682" s="156" t="inlineStr">
        <is>
          <t>ÇAMDİBİ</t>
        </is>
      </c>
      <c r="C682" s="156" t="n">
        <v>12</v>
      </c>
      <c r="D682" s="156" t="n">
        <v>72</v>
      </c>
      <c r="E682" s="157" t="n">
        <v>4.3</v>
      </c>
    </row>
    <row r="683" ht="15" customHeight="1" s="113">
      <c r="A683" s="156" t="inlineStr">
        <is>
          <t>M046</t>
        </is>
      </c>
      <c r="B683" s="156" t="inlineStr">
        <is>
          <t>ÇAMDİBİ</t>
        </is>
      </c>
      <c r="C683" s="156" t="n">
        <v>13</v>
      </c>
      <c r="D683" s="156" t="n">
        <v>91</v>
      </c>
      <c r="E683" s="157" t="n">
        <v>5.5</v>
      </c>
    </row>
    <row r="684" ht="15" customHeight="1" s="113">
      <c r="A684" s="156" t="inlineStr">
        <is>
          <t>M046</t>
        </is>
      </c>
      <c r="B684" s="156" t="inlineStr">
        <is>
          <t>ÇAMDİBİ</t>
        </is>
      </c>
      <c r="C684" s="156" t="n">
        <v>14</v>
      </c>
      <c r="D684" s="156" t="n">
        <v>36</v>
      </c>
      <c r="E684" s="157" t="n">
        <v>2.2</v>
      </c>
    </row>
    <row r="685" ht="15" customHeight="1" s="113">
      <c r="A685" s="156" t="inlineStr">
        <is>
          <t>M046</t>
        </is>
      </c>
      <c r="B685" s="156" t="inlineStr">
        <is>
          <t>ÇAMDİBİ</t>
        </is>
      </c>
      <c r="C685" s="156" t="n">
        <v>15</v>
      </c>
      <c r="D685" s="156" t="n">
        <v>39</v>
      </c>
      <c r="E685" s="157" t="n">
        <v>2.3</v>
      </c>
    </row>
    <row r="686" ht="15" customHeight="1" s="113">
      <c r="A686" s="156" t="inlineStr">
        <is>
          <t>M046</t>
        </is>
      </c>
      <c r="B686" s="156" t="inlineStr">
        <is>
          <t>ÇAMDİBİ</t>
        </is>
      </c>
      <c r="C686" s="156" t="n">
        <v>16</v>
      </c>
      <c r="D686" s="156" t="n">
        <v>63</v>
      </c>
      <c r="E686" s="157" t="n">
        <v>3.8</v>
      </c>
    </row>
    <row r="687" ht="15" customHeight="1" s="113">
      <c r="A687" s="156" t="inlineStr">
        <is>
          <t>M046</t>
        </is>
      </c>
      <c r="B687" s="156" t="inlineStr">
        <is>
          <t>ÇAMDİBİ</t>
        </is>
      </c>
      <c r="C687" s="156" t="n">
        <v>17</v>
      </c>
      <c r="D687" s="156" t="n">
        <v>91</v>
      </c>
      <c r="E687" s="157" t="n">
        <v>5.5</v>
      </c>
    </row>
    <row r="688" ht="15" customHeight="1" s="113">
      <c r="A688" s="156" t="inlineStr">
        <is>
          <t>M046</t>
        </is>
      </c>
      <c r="B688" s="156" t="inlineStr">
        <is>
          <t>ÇAMDİBİ</t>
        </is>
      </c>
      <c r="C688" s="156" t="n">
        <v>18</v>
      </c>
      <c r="D688" s="156" t="n">
        <v>80</v>
      </c>
      <c r="E688" s="157" t="n">
        <v>4.8</v>
      </c>
    </row>
    <row r="689" ht="15" customHeight="1" s="113">
      <c r="A689" s="156" t="inlineStr">
        <is>
          <t>M046</t>
        </is>
      </c>
      <c r="B689" s="156" t="inlineStr">
        <is>
          <t>ÇAMDİBİ</t>
        </is>
      </c>
      <c r="C689" s="156" t="n">
        <v>19</v>
      </c>
      <c r="D689" s="156" t="n">
        <v>83</v>
      </c>
      <c r="E689" s="157" t="n">
        <v>5</v>
      </c>
    </row>
    <row r="690" ht="15" customHeight="1" s="113">
      <c r="A690" s="156" t="inlineStr">
        <is>
          <t>M046</t>
        </is>
      </c>
      <c r="B690" s="156" t="inlineStr">
        <is>
          <t>ÇAMDİBİ</t>
        </is>
      </c>
      <c r="C690" s="156" t="n">
        <v>20</v>
      </c>
      <c r="D690" s="156" t="n">
        <v>87</v>
      </c>
      <c r="E690" s="157" t="n">
        <v>5.2</v>
      </c>
    </row>
    <row r="691" ht="15" customHeight="1" s="113">
      <c r="A691" s="156" t="inlineStr">
        <is>
          <t>M046</t>
        </is>
      </c>
      <c r="B691" s="156" t="inlineStr">
        <is>
          <t>ÇAMDİBİ</t>
        </is>
      </c>
      <c r="C691" s="156" t="n">
        <v>21</v>
      </c>
      <c r="D691" s="156" t="n">
        <v>21</v>
      </c>
      <c r="E691" s="157" t="n">
        <v>1.3</v>
      </c>
    </row>
    <row r="692" ht="15" customHeight="1" s="113">
      <c r="A692" s="156" t="inlineStr">
        <is>
          <t>M046</t>
        </is>
      </c>
      <c r="B692" s="156" t="inlineStr">
        <is>
          <t>ÇAMDİBİ</t>
        </is>
      </c>
      <c r="C692" s="156" t="n">
        <v>22</v>
      </c>
      <c r="D692" s="156" t="n">
        <v>32</v>
      </c>
      <c r="E692" s="157" t="n">
        <v>1.9</v>
      </c>
    </row>
    <row r="693" ht="15" customHeight="1" s="113">
      <c r="A693" s="156" t="inlineStr">
        <is>
          <t>M047</t>
        </is>
      </c>
      <c r="B693" s="156" t="inlineStr">
        <is>
          <t>ÇİFTLİK</t>
        </is>
      </c>
      <c r="C693" s="156" t="n">
        <v>8</v>
      </c>
      <c r="D693" s="156" t="n">
        <v>0</v>
      </c>
      <c r="E693" s="157" t="n">
        <v>0</v>
      </c>
    </row>
    <row r="694" ht="15" customHeight="1" s="113">
      <c r="A694" s="156" t="inlineStr">
        <is>
          <t>M047</t>
        </is>
      </c>
      <c r="B694" s="156" t="inlineStr">
        <is>
          <t>ÇİFTLİK</t>
        </is>
      </c>
      <c r="C694" s="156" t="n">
        <v>9</v>
      </c>
      <c r="D694" s="156" t="n">
        <v>0</v>
      </c>
      <c r="E694" s="157" t="n">
        <v>0</v>
      </c>
    </row>
    <row r="695" ht="15" customHeight="1" s="113">
      <c r="A695" s="156" t="inlineStr">
        <is>
          <t>M047</t>
        </is>
      </c>
      <c r="B695" s="156" t="inlineStr">
        <is>
          <t>ÇİFTLİK</t>
        </is>
      </c>
      <c r="C695" s="156" t="n">
        <v>10</v>
      </c>
      <c r="D695" s="156" t="n">
        <v>0</v>
      </c>
      <c r="E695" s="157" t="n">
        <v>0</v>
      </c>
    </row>
    <row r="696" ht="15" customHeight="1" s="113">
      <c r="A696" s="156" t="inlineStr">
        <is>
          <t>M047</t>
        </is>
      </c>
      <c r="B696" s="156" t="inlineStr">
        <is>
          <t>ÇİFTLİK</t>
        </is>
      </c>
      <c r="C696" s="156" t="n">
        <v>11</v>
      </c>
      <c r="D696" s="156" t="n">
        <v>0</v>
      </c>
      <c r="E696" s="157" t="n">
        <v>0</v>
      </c>
    </row>
    <row r="697" ht="15" customHeight="1" s="113">
      <c r="A697" s="156" t="inlineStr">
        <is>
          <t>M047</t>
        </is>
      </c>
      <c r="B697" s="156" t="inlineStr">
        <is>
          <t>ÇİFTLİK</t>
        </is>
      </c>
      <c r="C697" s="156" t="n">
        <v>12</v>
      </c>
      <c r="D697" s="156" t="n">
        <v>0</v>
      </c>
      <c r="E697" s="157" t="n">
        <v>0</v>
      </c>
    </row>
    <row r="698" ht="15" customHeight="1" s="113">
      <c r="A698" s="156" t="inlineStr">
        <is>
          <t>M047</t>
        </is>
      </c>
      <c r="B698" s="156" t="inlineStr">
        <is>
          <t>ÇİFTLİK</t>
        </is>
      </c>
      <c r="C698" s="156" t="n">
        <v>13</v>
      </c>
      <c r="D698" s="156" t="n">
        <v>0</v>
      </c>
      <c r="E698" s="157" t="n">
        <v>0</v>
      </c>
    </row>
    <row r="699" ht="15" customHeight="1" s="113">
      <c r="A699" s="156" t="inlineStr">
        <is>
          <t>M047</t>
        </is>
      </c>
      <c r="B699" s="156" t="inlineStr">
        <is>
          <t>ÇİFTLİK</t>
        </is>
      </c>
      <c r="C699" s="156" t="n">
        <v>14</v>
      </c>
      <c r="D699" s="156" t="n">
        <v>0</v>
      </c>
      <c r="E699" s="157" t="n">
        <v>0</v>
      </c>
    </row>
    <row r="700" ht="15" customHeight="1" s="113">
      <c r="A700" s="156" t="inlineStr">
        <is>
          <t>M047</t>
        </is>
      </c>
      <c r="B700" s="156" t="inlineStr">
        <is>
          <t>ÇİFTLİK</t>
        </is>
      </c>
      <c r="C700" s="156" t="n">
        <v>15</v>
      </c>
      <c r="D700" s="156" t="n">
        <v>0</v>
      </c>
      <c r="E700" s="157" t="n">
        <v>0</v>
      </c>
    </row>
    <row r="701" ht="15" customHeight="1" s="113">
      <c r="A701" s="156" t="inlineStr">
        <is>
          <t>M047</t>
        </is>
      </c>
      <c r="B701" s="156" t="inlineStr">
        <is>
          <t>ÇİFTLİK</t>
        </is>
      </c>
      <c r="C701" s="156" t="n">
        <v>16</v>
      </c>
      <c r="D701" s="156" t="n">
        <v>0</v>
      </c>
      <c r="E701" s="157" t="n">
        <v>0</v>
      </c>
    </row>
    <row r="702" ht="15" customHeight="1" s="113">
      <c r="A702" s="156" t="inlineStr">
        <is>
          <t>M047</t>
        </is>
      </c>
      <c r="B702" s="156" t="inlineStr">
        <is>
          <t>ÇİFTLİK</t>
        </is>
      </c>
      <c r="C702" s="156" t="n">
        <v>17</v>
      </c>
      <c r="D702" s="156" t="n">
        <v>0</v>
      </c>
      <c r="E702" s="157" t="n">
        <v>0</v>
      </c>
    </row>
    <row r="703" ht="15" customHeight="1" s="113">
      <c r="A703" s="156" t="inlineStr">
        <is>
          <t>M047</t>
        </is>
      </c>
      <c r="B703" s="156" t="inlineStr">
        <is>
          <t>ÇİFTLİK</t>
        </is>
      </c>
      <c r="C703" s="156" t="n">
        <v>18</v>
      </c>
      <c r="D703" s="156" t="n">
        <v>0</v>
      </c>
      <c r="E703" s="157" t="n">
        <v>0</v>
      </c>
    </row>
    <row r="704" ht="15" customHeight="1" s="113">
      <c r="A704" s="156" t="inlineStr">
        <is>
          <t>M047</t>
        </is>
      </c>
      <c r="B704" s="156" t="inlineStr">
        <is>
          <t>ÇİFTLİK</t>
        </is>
      </c>
      <c r="C704" s="156" t="n">
        <v>19</v>
      </c>
      <c r="D704" s="156" t="n">
        <v>0</v>
      </c>
      <c r="E704" s="157" t="n">
        <v>0</v>
      </c>
    </row>
    <row r="705" ht="15" customHeight="1" s="113">
      <c r="A705" s="156" t="inlineStr">
        <is>
          <t>M047</t>
        </is>
      </c>
      <c r="B705" s="156" t="inlineStr">
        <is>
          <t>ÇİFTLİK</t>
        </is>
      </c>
      <c r="C705" s="156" t="n">
        <v>20</v>
      </c>
      <c r="D705" s="156" t="n">
        <v>0</v>
      </c>
      <c r="E705" s="157" t="n">
        <v>0</v>
      </c>
    </row>
    <row r="706" ht="15" customHeight="1" s="113">
      <c r="A706" s="156" t="inlineStr">
        <is>
          <t>M047</t>
        </is>
      </c>
      <c r="B706" s="156" t="inlineStr">
        <is>
          <t>ÇİFTLİK</t>
        </is>
      </c>
      <c r="C706" s="156" t="n">
        <v>21</v>
      </c>
      <c r="D706" s="156" t="n">
        <v>0</v>
      </c>
      <c r="E706" s="157" t="n">
        <v>0</v>
      </c>
    </row>
    <row r="707" ht="15" customHeight="1" s="113">
      <c r="A707" s="156" t="inlineStr">
        <is>
          <t>M047</t>
        </is>
      </c>
      <c r="B707" s="156" t="inlineStr">
        <is>
          <t>ÇİFTLİK</t>
        </is>
      </c>
      <c r="C707" s="156" t="n">
        <v>22</v>
      </c>
      <c r="D707" s="156" t="n">
        <v>0</v>
      </c>
      <c r="E707" s="157" t="n">
        <v>0</v>
      </c>
    </row>
    <row r="708" ht="15" customHeight="1" s="113">
      <c r="A708" s="156" t="inlineStr">
        <is>
          <t>M048</t>
        </is>
      </c>
      <c r="B708" s="156" t="inlineStr">
        <is>
          <t>ÇİĞLİ</t>
        </is>
      </c>
      <c r="C708" s="156" t="n">
        <v>8</v>
      </c>
      <c r="D708" s="156" t="n">
        <v>37</v>
      </c>
      <c r="E708" s="157" t="n">
        <v>1.5</v>
      </c>
    </row>
    <row r="709" ht="15" customHeight="1" s="113">
      <c r="A709" s="156" t="inlineStr">
        <is>
          <t>M048</t>
        </is>
      </c>
      <c r="B709" s="156" t="inlineStr">
        <is>
          <t>ÇİĞLİ</t>
        </is>
      </c>
      <c r="C709" s="156" t="n">
        <v>9</v>
      </c>
      <c r="D709" s="156" t="n">
        <v>23</v>
      </c>
      <c r="E709" s="157" t="n">
        <v>0.9</v>
      </c>
    </row>
    <row r="710" ht="15" customHeight="1" s="113">
      <c r="A710" s="156" t="inlineStr">
        <is>
          <t>M048</t>
        </is>
      </c>
      <c r="B710" s="156" t="inlineStr">
        <is>
          <t>ÇİĞLİ</t>
        </is>
      </c>
      <c r="C710" s="156" t="n">
        <v>10</v>
      </c>
      <c r="D710" s="156" t="n">
        <v>49</v>
      </c>
      <c r="E710" s="157" t="n">
        <v>2</v>
      </c>
    </row>
    <row r="711" ht="15" customHeight="1" s="113">
      <c r="A711" s="156" t="inlineStr">
        <is>
          <t>M048</t>
        </is>
      </c>
      <c r="B711" s="156" t="inlineStr">
        <is>
          <t>ÇİĞLİ</t>
        </is>
      </c>
      <c r="C711" s="156" t="n">
        <v>11</v>
      </c>
      <c r="D711" s="156" t="n">
        <v>65</v>
      </c>
      <c r="E711" s="157" t="n">
        <v>2.6</v>
      </c>
    </row>
    <row r="712" ht="15" customHeight="1" s="113">
      <c r="A712" s="156" t="inlineStr">
        <is>
          <t>M048</t>
        </is>
      </c>
      <c r="B712" s="156" t="inlineStr">
        <is>
          <t>ÇİĞLİ</t>
        </is>
      </c>
      <c r="C712" s="156" t="n">
        <v>12</v>
      </c>
      <c r="D712" s="156" t="n">
        <v>87</v>
      </c>
      <c r="E712" s="157" t="n">
        <v>3.5</v>
      </c>
    </row>
    <row r="713" ht="15" customHeight="1" s="113">
      <c r="A713" s="156" t="inlineStr">
        <is>
          <t>M048</t>
        </is>
      </c>
      <c r="B713" s="156" t="inlineStr">
        <is>
          <t>ÇİĞLİ</t>
        </is>
      </c>
      <c r="C713" s="156" t="n">
        <v>13</v>
      </c>
      <c r="D713" s="156" t="n">
        <v>96</v>
      </c>
      <c r="E713" s="157" t="n">
        <v>3.8</v>
      </c>
    </row>
    <row r="714" ht="15" customHeight="1" s="113">
      <c r="A714" s="156" t="inlineStr">
        <is>
          <t>M048</t>
        </is>
      </c>
      <c r="B714" s="156" t="inlineStr">
        <is>
          <t>ÇİĞLİ</t>
        </is>
      </c>
      <c r="C714" s="156" t="n">
        <v>14</v>
      </c>
      <c r="D714" s="156" t="n">
        <v>35</v>
      </c>
      <c r="E714" s="157" t="n">
        <v>1.4</v>
      </c>
    </row>
    <row r="715" ht="15" customHeight="1" s="113">
      <c r="A715" s="156" t="inlineStr">
        <is>
          <t>M048</t>
        </is>
      </c>
      <c r="B715" s="156" t="inlineStr">
        <is>
          <t>ÇİĞLİ</t>
        </is>
      </c>
      <c r="C715" s="156" t="n">
        <v>15</v>
      </c>
      <c r="D715" s="156" t="n">
        <v>50</v>
      </c>
      <c r="E715" s="157" t="n">
        <v>2</v>
      </c>
    </row>
    <row r="716" ht="15" customHeight="1" s="113">
      <c r="A716" s="156" t="inlineStr">
        <is>
          <t>M048</t>
        </is>
      </c>
      <c r="B716" s="156" t="inlineStr">
        <is>
          <t>ÇİĞLİ</t>
        </is>
      </c>
      <c r="C716" s="156" t="n">
        <v>16</v>
      </c>
      <c r="D716" s="156" t="n">
        <v>42</v>
      </c>
      <c r="E716" s="157" t="n">
        <v>1.7</v>
      </c>
    </row>
    <row r="717" ht="15" customHeight="1" s="113">
      <c r="A717" s="156" t="inlineStr">
        <is>
          <t>M048</t>
        </is>
      </c>
      <c r="B717" s="156" t="inlineStr">
        <is>
          <t>ÇİĞLİ</t>
        </is>
      </c>
      <c r="C717" s="156" t="n">
        <v>17</v>
      </c>
      <c r="D717" s="156" t="n">
        <v>84</v>
      </c>
      <c r="E717" s="157" t="n">
        <v>3.4</v>
      </c>
    </row>
    <row r="718" ht="15" customHeight="1" s="113">
      <c r="A718" s="156" t="inlineStr">
        <is>
          <t>M048</t>
        </is>
      </c>
      <c r="B718" s="156" t="inlineStr">
        <is>
          <t>ÇİĞLİ</t>
        </is>
      </c>
      <c r="C718" s="156" t="n">
        <v>18</v>
      </c>
      <c r="D718" s="156" t="n">
        <v>100</v>
      </c>
      <c r="E718" s="157" t="n">
        <v>4</v>
      </c>
    </row>
    <row r="719" ht="15" customHeight="1" s="113">
      <c r="A719" s="156" t="inlineStr">
        <is>
          <t>M048</t>
        </is>
      </c>
      <c r="B719" s="156" t="inlineStr">
        <is>
          <t>ÇİĞLİ</t>
        </is>
      </c>
      <c r="C719" s="156" t="n">
        <v>19</v>
      </c>
      <c r="D719" s="156" t="n">
        <v>78</v>
      </c>
      <c r="E719" s="157" t="n">
        <v>3.1</v>
      </c>
    </row>
    <row r="720" ht="15" customHeight="1" s="113">
      <c r="A720" s="156" t="inlineStr">
        <is>
          <t>M048</t>
        </is>
      </c>
      <c r="B720" s="156" t="inlineStr">
        <is>
          <t>ÇİĞLİ</t>
        </is>
      </c>
      <c r="C720" s="156" t="n">
        <v>20</v>
      </c>
      <c r="D720" s="156" t="n">
        <v>95</v>
      </c>
      <c r="E720" s="157" t="n">
        <v>3.8</v>
      </c>
    </row>
    <row r="721" ht="15" customHeight="1" s="113">
      <c r="A721" s="156" t="inlineStr">
        <is>
          <t>M048</t>
        </is>
      </c>
      <c r="B721" s="156" t="inlineStr">
        <is>
          <t>ÇİĞLİ</t>
        </is>
      </c>
      <c r="C721" s="156" t="n">
        <v>21</v>
      </c>
      <c r="D721" s="156" t="n">
        <v>36</v>
      </c>
      <c r="E721" s="157" t="n">
        <v>1.4</v>
      </c>
    </row>
    <row r="722" ht="15" customHeight="1" s="113">
      <c r="A722" s="156" t="inlineStr">
        <is>
          <t>M048</t>
        </is>
      </c>
      <c r="B722" s="156" t="inlineStr">
        <is>
          <t>ÇİĞLİ</t>
        </is>
      </c>
      <c r="C722" s="156" t="n">
        <v>22</v>
      </c>
      <c r="D722" s="156" t="n">
        <v>46</v>
      </c>
      <c r="E722" s="157" t="n">
        <v>1.8</v>
      </c>
    </row>
    <row r="723" ht="15" customHeight="1" s="113">
      <c r="A723" s="156" t="inlineStr">
        <is>
          <t>M049</t>
        </is>
      </c>
      <c r="B723" s="156" t="inlineStr">
        <is>
          <t>ÖZDERE</t>
        </is>
      </c>
      <c r="C723" s="156" t="n">
        <v>8</v>
      </c>
      <c r="D723" s="156" t="n">
        <v>54</v>
      </c>
      <c r="E723" s="157" t="n">
        <v>5.4</v>
      </c>
    </row>
    <row r="724" ht="15" customHeight="1" s="113">
      <c r="A724" s="156" t="inlineStr">
        <is>
          <t>M049</t>
        </is>
      </c>
      <c r="B724" s="156" t="inlineStr">
        <is>
          <t>ÖZDERE</t>
        </is>
      </c>
      <c r="C724" s="156" t="n">
        <v>9</v>
      </c>
      <c r="D724" s="156" t="n">
        <v>22</v>
      </c>
      <c r="E724" s="157" t="n">
        <v>2.2</v>
      </c>
    </row>
    <row r="725" ht="15" customHeight="1" s="113">
      <c r="A725" s="156" t="inlineStr">
        <is>
          <t>M049</t>
        </is>
      </c>
      <c r="B725" s="156" t="inlineStr">
        <is>
          <t>ÖZDERE</t>
        </is>
      </c>
      <c r="C725" s="156" t="n">
        <v>10</v>
      </c>
      <c r="D725" s="156" t="n">
        <v>40</v>
      </c>
      <c r="E725" s="157" t="n">
        <v>4</v>
      </c>
    </row>
    <row r="726" ht="15" customHeight="1" s="113">
      <c r="A726" s="156" t="inlineStr">
        <is>
          <t>M049</t>
        </is>
      </c>
      <c r="B726" s="156" t="inlineStr">
        <is>
          <t>ÖZDERE</t>
        </is>
      </c>
      <c r="C726" s="156" t="n">
        <v>11</v>
      </c>
      <c r="D726" s="156" t="n">
        <v>42</v>
      </c>
      <c r="E726" s="157" t="n">
        <v>4.2</v>
      </c>
    </row>
    <row r="727" ht="15" customHeight="1" s="113">
      <c r="A727" s="156" t="inlineStr">
        <is>
          <t>M049</t>
        </is>
      </c>
      <c r="B727" s="156" t="inlineStr">
        <is>
          <t>ÖZDERE</t>
        </is>
      </c>
      <c r="C727" s="156" t="n">
        <v>12</v>
      </c>
      <c r="D727" s="156" t="n">
        <v>91</v>
      </c>
      <c r="E727" s="157" t="n">
        <v>9.1</v>
      </c>
    </row>
    <row r="728" ht="15" customHeight="1" s="113">
      <c r="A728" s="156" t="inlineStr">
        <is>
          <t>M049</t>
        </is>
      </c>
      <c r="B728" s="156" t="inlineStr">
        <is>
          <t>ÖZDERE</t>
        </is>
      </c>
      <c r="C728" s="156" t="n">
        <v>13</v>
      </c>
      <c r="D728" s="156" t="n">
        <v>91</v>
      </c>
      <c r="E728" s="157" t="n">
        <v>9.1</v>
      </c>
    </row>
    <row r="729" ht="15" customHeight="1" s="113">
      <c r="A729" s="156" t="inlineStr">
        <is>
          <t>M049</t>
        </is>
      </c>
      <c r="B729" s="156" t="inlineStr">
        <is>
          <t>ÖZDERE</t>
        </is>
      </c>
      <c r="C729" s="156" t="n">
        <v>14</v>
      </c>
      <c r="D729" s="156" t="n">
        <v>33</v>
      </c>
      <c r="E729" s="157" t="n">
        <v>3.3</v>
      </c>
    </row>
    <row r="730" ht="15" customHeight="1" s="113">
      <c r="A730" s="156" t="inlineStr">
        <is>
          <t>M049</t>
        </is>
      </c>
      <c r="B730" s="156" t="inlineStr">
        <is>
          <t>ÖZDERE</t>
        </is>
      </c>
      <c r="C730" s="156" t="n">
        <v>15</v>
      </c>
      <c r="D730" s="156" t="n">
        <v>40</v>
      </c>
      <c r="E730" s="157" t="n">
        <v>4</v>
      </c>
    </row>
    <row r="731" ht="15" customHeight="1" s="113">
      <c r="A731" s="156" t="inlineStr">
        <is>
          <t>M049</t>
        </is>
      </c>
      <c r="B731" s="156" t="inlineStr">
        <is>
          <t>ÖZDERE</t>
        </is>
      </c>
      <c r="C731" s="156" t="n">
        <v>16</v>
      </c>
      <c r="D731" s="156" t="n">
        <v>21</v>
      </c>
      <c r="E731" s="157" t="n">
        <v>2.1</v>
      </c>
    </row>
    <row r="732" ht="15" customHeight="1" s="113">
      <c r="A732" s="156" t="inlineStr">
        <is>
          <t>M049</t>
        </is>
      </c>
      <c r="B732" s="156" t="inlineStr">
        <is>
          <t>ÖZDERE</t>
        </is>
      </c>
      <c r="C732" s="156" t="n">
        <v>17</v>
      </c>
      <c r="D732" s="156" t="n">
        <v>84</v>
      </c>
      <c r="E732" s="157" t="n">
        <v>8.4</v>
      </c>
    </row>
    <row r="733" ht="15" customHeight="1" s="113">
      <c r="A733" s="156" t="inlineStr">
        <is>
          <t>M049</t>
        </is>
      </c>
      <c r="B733" s="156" t="inlineStr">
        <is>
          <t>ÖZDERE</t>
        </is>
      </c>
      <c r="C733" s="156" t="n">
        <v>18</v>
      </c>
      <c r="D733" s="156" t="n">
        <v>80</v>
      </c>
      <c r="E733" s="157" t="n">
        <v>8</v>
      </c>
    </row>
    <row r="734" ht="15" customHeight="1" s="113">
      <c r="A734" s="156" t="inlineStr">
        <is>
          <t>M049</t>
        </is>
      </c>
      <c r="B734" s="156" t="inlineStr">
        <is>
          <t>ÖZDERE</t>
        </is>
      </c>
      <c r="C734" s="156" t="n">
        <v>19</v>
      </c>
      <c r="D734" s="156" t="n">
        <v>75</v>
      </c>
      <c r="E734" s="157" t="n">
        <v>7.5</v>
      </c>
    </row>
    <row r="735" ht="15" customHeight="1" s="113">
      <c r="A735" s="156" t="inlineStr">
        <is>
          <t>M049</t>
        </is>
      </c>
      <c r="B735" s="156" t="inlineStr">
        <is>
          <t>ÖZDERE</t>
        </is>
      </c>
      <c r="C735" s="156" t="n">
        <v>20</v>
      </c>
      <c r="D735" s="156" t="n">
        <v>89</v>
      </c>
      <c r="E735" s="157" t="n">
        <v>8.9</v>
      </c>
    </row>
    <row r="736" ht="15" customHeight="1" s="113">
      <c r="A736" s="156" t="inlineStr">
        <is>
          <t>M049</t>
        </is>
      </c>
      <c r="B736" s="156" t="inlineStr">
        <is>
          <t>ÖZDERE</t>
        </is>
      </c>
      <c r="C736" s="156" t="n">
        <v>21</v>
      </c>
      <c r="D736" s="156" t="n">
        <v>29</v>
      </c>
      <c r="E736" s="157" t="n">
        <v>2.9</v>
      </c>
    </row>
    <row r="737" ht="15" customHeight="1" s="113">
      <c r="A737" s="156" t="inlineStr">
        <is>
          <t>M049</t>
        </is>
      </c>
      <c r="B737" s="156" t="inlineStr">
        <is>
          <t>ÖZDERE</t>
        </is>
      </c>
      <c r="C737" s="156" t="n">
        <v>22</v>
      </c>
      <c r="D737" s="156" t="n">
        <v>42</v>
      </c>
      <c r="E737" s="157" t="n">
        <v>4.2</v>
      </c>
    </row>
    <row r="738" ht="24" customHeight="1" s="113">
      <c r="A738" s="156" t="inlineStr">
        <is>
          <t>M050</t>
        </is>
      </c>
      <c r="B738" s="156" t="inlineStr">
        <is>
          <t>İZMİRSPOR</t>
        </is>
      </c>
      <c r="C738" s="156" t="n">
        <v>8</v>
      </c>
      <c r="D738" s="156" t="n">
        <v>43</v>
      </c>
      <c r="E738" s="157" t="n">
        <v>1.7</v>
      </c>
    </row>
    <row r="739" ht="24" customHeight="1" s="113">
      <c r="A739" s="156" t="inlineStr">
        <is>
          <t>M050</t>
        </is>
      </c>
      <c r="B739" s="156" t="inlineStr">
        <is>
          <t>İZMİRSPOR</t>
        </is>
      </c>
      <c r="C739" s="156" t="n">
        <v>9</v>
      </c>
      <c r="D739" s="156" t="n">
        <v>36</v>
      </c>
      <c r="E739" s="157" t="n">
        <v>1.4</v>
      </c>
    </row>
    <row r="740" ht="24" customHeight="1" s="113">
      <c r="A740" s="156" t="inlineStr">
        <is>
          <t>M050</t>
        </is>
      </c>
      <c r="B740" s="156" t="inlineStr">
        <is>
          <t>İZMİRSPOR</t>
        </is>
      </c>
      <c r="C740" s="156" t="n">
        <v>10</v>
      </c>
      <c r="D740" s="156" t="n">
        <v>28</v>
      </c>
      <c r="E740" s="157" t="n">
        <v>1.1</v>
      </c>
    </row>
    <row r="741" ht="24" customHeight="1" s="113">
      <c r="A741" s="156" t="inlineStr">
        <is>
          <t>M050</t>
        </is>
      </c>
      <c r="B741" s="156" t="inlineStr">
        <is>
          <t>İZMİRSPOR</t>
        </is>
      </c>
      <c r="C741" s="156" t="n">
        <v>11</v>
      </c>
      <c r="D741" s="156" t="n">
        <v>22</v>
      </c>
      <c r="E741" s="157" t="n">
        <v>0.9</v>
      </c>
    </row>
    <row r="742" ht="24" customHeight="1" s="113">
      <c r="A742" s="156" t="inlineStr">
        <is>
          <t>M050</t>
        </is>
      </c>
      <c r="B742" s="156" t="inlineStr">
        <is>
          <t>İZMİRSPOR</t>
        </is>
      </c>
      <c r="C742" s="156" t="n">
        <v>12</v>
      </c>
      <c r="D742" s="156" t="n">
        <v>94</v>
      </c>
      <c r="E742" s="157" t="n">
        <v>3.8</v>
      </c>
    </row>
    <row r="743" ht="24" customHeight="1" s="113">
      <c r="A743" s="156" t="inlineStr">
        <is>
          <t>M050</t>
        </is>
      </c>
      <c r="B743" s="156" t="inlineStr">
        <is>
          <t>İZMİRSPOR</t>
        </is>
      </c>
      <c r="C743" s="156" t="n">
        <v>13</v>
      </c>
      <c r="D743" s="156" t="n">
        <v>73</v>
      </c>
      <c r="E743" s="157" t="n">
        <v>2.9</v>
      </c>
    </row>
    <row r="744" ht="24" customHeight="1" s="113">
      <c r="A744" s="156" t="inlineStr">
        <is>
          <t>M050</t>
        </is>
      </c>
      <c r="B744" s="156" t="inlineStr">
        <is>
          <t>İZMİRSPOR</t>
        </is>
      </c>
      <c r="C744" s="156" t="n">
        <v>14</v>
      </c>
      <c r="D744" s="156" t="n">
        <v>65</v>
      </c>
      <c r="E744" s="157" t="n">
        <v>2.6</v>
      </c>
    </row>
    <row r="745" ht="24" customHeight="1" s="113">
      <c r="A745" s="156" t="inlineStr">
        <is>
          <t>M050</t>
        </is>
      </c>
      <c r="B745" s="156" t="inlineStr">
        <is>
          <t>İZMİRSPOR</t>
        </is>
      </c>
      <c r="C745" s="156" t="n">
        <v>15</v>
      </c>
      <c r="D745" s="156" t="n">
        <v>65</v>
      </c>
      <c r="E745" s="157" t="n">
        <v>2.6</v>
      </c>
    </row>
    <row r="746" ht="24" customHeight="1" s="113">
      <c r="A746" s="156" t="inlineStr">
        <is>
          <t>M050</t>
        </is>
      </c>
      <c r="B746" s="156" t="inlineStr">
        <is>
          <t>İZMİRSPOR</t>
        </is>
      </c>
      <c r="C746" s="156" t="n">
        <v>16</v>
      </c>
      <c r="D746" s="156" t="n">
        <v>60</v>
      </c>
      <c r="E746" s="157" t="n">
        <v>2.4</v>
      </c>
    </row>
    <row r="747" ht="24" customHeight="1" s="113">
      <c r="A747" s="156" t="inlineStr">
        <is>
          <t>M050</t>
        </is>
      </c>
      <c r="B747" s="156" t="inlineStr">
        <is>
          <t>İZMİRSPOR</t>
        </is>
      </c>
      <c r="C747" s="156" t="n">
        <v>17</v>
      </c>
      <c r="D747" s="156" t="n">
        <v>97</v>
      </c>
      <c r="E747" s="157" t="n">
        <v>3.9</v>
      </c>
    </row>
    <row r="748" ht="24" customHeight="1" s="113">
      <c r="A748" s="156" t="inlineStr">
        <is>
          <t>M050</t>
        </is>
      </c>
      <c r="B748" s="156" t="inlineStr">
        <is>
          <t>İZMİRSPOR</t>
        </is>
      </c>
      <c r="C748" s="156" t="n">
        <v>18</v>
      </c>
      <c r="D748" s="156" t="n">
        <v>92</v>
      </c>
      <c r="E748" s="157" t="n">
        <v>3.7</v>
      </c>
    </row>
    <row r="749" ht="24" customHeight="1" s="113">
      <c r="A749" s="156" t="inlineStr">
        <is>
          <t>M050</t>
        </is>
      </c>
      <c r="B749" s="156" t="inlineStr">
        <is>
          <t>İZMİRSPOR</t>
        </is>
      </c>
      <c r="C749" s="156" t="n">
        <v>19</v>
      </c>
      <c r="D749" s="156" t="n">
        <v>85</v>
      </c>
      <c r="E749" s="157" t="n">
        <v>3.4</v>
      </c>
    </row>
    <row r="750" ht="24" customHeight="1" s="113">
      <c r="A750" s="156" t="inlineStr">
        <is>
          <t>M050</t>
        </is>
      </c>
      <c r="B750" s="156" t="inlineStr">
        <is>
          <t>İZMİRSPOR</t>
        </is>
      </c>
      <c r="C750" s="156" t="n">
        <v>20</v>
      </c>
      <c r="D750" s="156" t="n">
        <v>91</v>
      </c>
      <c r="E750" s="157" t="n">
        <v>3.6</v>
      </c>
    </row>
    <row r="751" ht="24" customHeight="1" s="113">
      <c r="A751" s="156" t="inlineStr">
        <is>
          <t>M050</t>
        </is>
      </c>
      <c r="B751" s="156" t="inlineStr">
        <is>
          <t>İZMİRSPOR</t>
        </is>
      </c>
      <c r="C751" s="156" t="n">
        <v>21</v>
      </c>
      <c r="D751" s="156" t="n">
        <v>58</v>
      </c>
      <c r="E751" s="157" t="n">
        <v>2.3</v>
      </c>
    </row>
    <row r="752" ht="24" customHeight="1" s="113">
      <c r="A752" s="156" t="inlineStr">
        <is>
          <t>M050</t>
        </is>
      </c>
      <c r="B752" s="156" t="inlineStr">
        <is>
          <t>İZMİRSPOR</t>
        </is>
      </c>
      <c r="C752" s="156" t="n">
        <v>22</v>
      </c>
      <c r="D752" s="156" t="n">
        <v>55</v>
      </c>
      <c r="E752" s="157" t="n">
        <v>2.2</v>
      </c>
    </row>
    <row r="753" ht="15" customHeight="1" s="113">
      <c r="A753" s="156" t="inlineStr">
        <is>
          <t>M051</t>
        </is>
      </c>
      <c r="B753" s="156" t="inlineStr">
        <is>
          <t>ŞİRİNYER</t>
        </is>
      </c>
      <c r="C753" s="156" t="n">
        <v>8</v>
      </c>
      <c r="D753" s="156" t="n">
        <v>59</v>
      </c>
      <c r="E753" s="157" t="n">
        <v>6.5</v>
      </c>
    </row>
    <row r="754" ht="15" customHeight="1" s="113">
      <c r="A754" s="156" t="inlineStr">
        <is>
          <t>M051</t>
        </is>
      </c>
      <c r="B754" s="156" t="inlineStr">
        <is>
          <t>ŞİRİNYER</t>
        </is>
      </c>
      <c r="C754" s="156" t="n">
        <v>9</v>
      </c>
      <c r="D754" s="156" t="n">
        <v>35</v>
      </c>
      <c r="E754" s="157" t="n">
        <v>3.8</v>
      </c>
    </row>
    <row r="755" ht="15" customHeight="1" s="113">
      <c r="A755" s="156" t="inlineStr">
        <is>
          <t>M051</t>
        </is>
      </c>
      <c r="B755" s="156" t="inlineStr">
        <is>
          <t>ŞİRİNYER</t>
        </is>
      </c>
      <c r="C755" s="156" t="n">
        <v>10</v>
      </c>
      <c r="D755" s="156" t="n">
        <v>53</v>
      </c>
      <c r="E755" s="157" t="n">
        <v>5.8</v>
      </c>
    </row>
    <row r="756" ht="15" customHeight="1" s="113">
      <c r="A756" s="156" t="inlineStr">
        <is>
          <t>M051</t>
        </is>
      </c>
      <c r="B756" s="156" t="inlineStr">
        <is>
          <t>ŞİRİNYER</t>
        </is>
      </c>
      <c r="C756" s="156" t="n">
        <v>11</v>
      </c>
      <c r="D756" s="156" t="n">
        <v>33</v>
      </c>
      <c r="E756" s="157" t="n">
        <v>3.6</v>
      </c>
    </row>
    <row r="757" ht="15" customHeight="1" s="113">
      <c r="A757" s="156" t="inlineStr">
        <is>
          <t>M051</t>
        </is>
      </c>
      <c r="B757" s="156" t="inlineStr">
        <is>
          <t>ŞİRİNYER</t>
        </is>
      </c>
      <c r="C757" s="156" t="n">
        <v>12</v>
      </c>
      <c r="D757" s="156" t="n">
        <v>96</v>
      </c>
      <c r="E757" s="157" t="n">
        <v>10.6</v>
      </c>
    </row>
    <row r="758" ht="15" customHeight="1" s="113">
      <c r="A758" s="156" t="inlineStr">
        <is>
          <t>M051</t>
        </is>
      </c>
      <c r="B758" s="156" t="inlineStr">
        <is>
          <t>ŞİRİNYER</t>
        </is>
      </c>
      <c r="C758" s="156" t="n">
        <v>13</v>
      </c>
      <c r="D758" s="156" t="n">
        <v>85</v>
      </c>
      <c r="E758" s="157" t="n">
        <v>9.300000000000001</v>
      </c>
    </row>
    <row r="759" ht="15" customHeight="1" s="113">
      <c r="A759" s="156" t="inlineStr">
        <is>
          <t>M051</t>
        </is>
      </c>
      <c r="B759" s="156" t="inlineStr">
        <is>
          <t>ŞİRİNYER</t>
        </is>
      </c>
      <c r="C759" s="156" t="n">
        <v>14</v>
      </c>
      <c r="D759" s="156" t="n">
        <v>41</v>
      </c>
      <c r="E759" s="157" t="n">
        <v>4.5</v>
      </c>
    </row>
    <row r="760" ht="15" customHeight="1" s="113">
      <c r="A760" s="156" t="inlineStr">
        <is>
          <t>M051</t>
        </is>
      </c>
      <c r="B760" s="156" t="inlineStr">
        <is>
          <t>ŞİRİNYER</t>
        </is>
      </c>
      <c r="C760" s="156" t="n">
        <v>15</v>
      </c>
      <c r="D760" s="156" t="n">
        <v>26</v>
      </c>
      <c r="E760" s="157" t="n">
        <v>2.9</v>
      </c>
    </row>
    <row r="761" ht="15" customHeight="1" s="113">
      <c r="A761" s="156" t="inlineStr">
        <is>
          <t>M051</t>
        </is>
      </c>
      <c r="B761" s="156" t="inlineStr">
        <is>
          <t>ŞİRİNYER</t>
        </is>
      </c>
      <c r="C761" s="156" t="n">
        <v>16</v>
      </c>
      <c r="D761" s="156" t="n">
        <v>50</v>
      </c>
      <c r="E761" s="157" t="n">
        <v>5.5</v>
      </c>
    </row>
    <row r="762" ht="15" customHeight="1" s="113">
      <c r="A762" s="156" t="inlineStr">
        <is>
          <t>M051</t>
        </is>
      </c>
      <c r="B762" s="156" t="inlineStr">
        <is>
          <t>ŞİRİNYER</t>
        </is>
      </c>
      <c r="C762" s="156" t="n">
        <v>17</v>
      </c>
      <c r="D762" s="156" t="n">
        <v>86</v>
      </c>
      <c r="E762" s="157" t="n">
        <v>9.5</v>
      </c>
    </row>
    <row r="763" ht="15" customHeight="1" s="113">
      <c r="A763" s="156" t="inlineStr">
        <is>
          <t>M051</t>
        </is>
      </c>
      <c r="B763" s="156" t="inlineStr">
        <is>
          <t>ŞİRİNYER</t>
        </is>
      </c>
      <c r="C763" s="156" t="n">
        <v>18</v>
      </c>
      <c r="D763" s="156" t="n">
        <v>85</v>
      </c>
      <c r="E763" s="157" t="n">
        <v>9.300000000000001</v>
      </c>
    </row>
    <row r="764" ht="15" customHeight="1" s="113">
      <c r="A764" s="156" t="inlineStr">
        <is>
          <t>M051</t>
        </is>
      </c>
      <c r="B764" s="156" t="inlineStr">
        <is>
          <t>ŞİRİNYER</t>
        </is>
      </c>
      <c r="C764" s="156" t="n">
        <v>19</v>
      </c>
      <c r="D764" s="156" t="n">
        <v>71</v>
      </c>
      <c r="E764" s="157" t="n">
        <v>7.8</v>
      </c>
    </row>
    <row r="765" ht="15" customHeight="1" s="113">
      <c r="A765" s="156" t="inlineStr">
        <is>
          <t>M051</t>
        </is>
      </c>
      <c r="B765" s="156" t="inlineStr">
        <is>
          <t>ŞİRİNYER</t>
        </is>
      </c>
      <c r="C765" s="156" t="n">
        <v>20</v>
      </c>
      <c r="D765" s="156" t="n">
        <v>91</v>
      </c>
      <c r="E765" s="157" t="n">
        <v>10</v>
      </c>
    </row>
    <row r="766" ht="15" customHeight="1" s="113">
      <c r="A766" s="156" t="inlineStr">
        <is>
          <t>M051</t>
        </is>
      </c>
      <c r="B766" s="156" t="inlineStr">
        <is>
          <t>ŞİRİNYER</t>
        </is>
      </c>
      <c r="C766" s="156" t="n">
        <v>21</v>
      </c>
      <c r="D766" s="156" t="n">
        <v>39</v>
      </c>
      <c r="E766" s="157" t="n">
        <v>4.3</v>
      </c>
    </row>
    <row r="767" ht="15" customHeight="1" s="113">
      <c r="A767" s="156" t="inlineStr">
        <is>
          <t>M051</t>
        </is>
      </c>
      <c r="B767" s="156" t="inlineStr">
        <is>
          <t>ŞİRİNYER</t>
        </is>
      </c>
      <c r="C767" s="156" t="n">
        <v>22</v>
      </c>
      <c r="D767" s="156" t="n">
        <v>41</v>
      </c>
      <c r="E767" s="157" t="n">
        <v>4.5</v>
      </c>
    </row>
    <row r="768" ht="24" customHeight="1" s="113">
      <c r="A768" s="156" t="inlineStr">
        <is>
          <t>M052</t>
        </is>
      </c>
      <c r="B768" s="156" t="inlineStr">
        <is>
          <t>ŞİRİNYER 2</t>
        </is>
      </c>
      <c r="C768" s="156" t="n">
        <v>8</v>
      </c>
      <c r="D768" s="156" t="n">
        <v>65</v>
      </c>
      <c r="E768" s="157" t="n">
        <v>7.2</v>
      </c>
    </row>
    <row r="769" ht="24" customHeight="1" s="113">
      <c r="A769" s="156" t="inlineStr">
        <is>
          <t>M052</t>
        </is>
      </c>
      <c r="B769" s="156" t="inlineStr">
        <is>
          <t>ŞİRİNYER 2</t>
        </is>
      </c>
      <c r="C769" s="156" t="n">
        <v>9</v>
      </c>
      <c r="D769" s="156" t="n">
        <v>55</v>
      </c>
      <c r="E769" s="157" t="n">
        <v>6.1</v>
      </c>
    </row>
    <row r="770" ht="24" customHeight="1" s="113">
      <c r="A770" s="156" t="inlineStr">
        <is>
          <t>M052</t>
        </is>
      </c>
      <c r="B770" s="156" t="inlineStr">
        <is>
          <t>ŞİRİNYER 2</t>
        </is>
      </c>
      <c r="C770" s="156" t="n">
        <v>10</v>
      </c>
      <c r="D770" s="156" t="n">
        <v>50</v>
      </c>
      <c r="E770" s="157" t="n">
        <v>5.5</v>
      </c>
    </row>
    <row r="771" ht="24" customHeight="1" s="113">
      <c r="A771" s="156" t="inlineStr">
        <is>
          <t>M052</t>
        </is>
      </c>
      <c r="B771" s="156" t="inlineStr">
        <is>
          <t>ŞİRİNYER 2</t>
        </is>
      </c>
      <c r="C771" s="156" t="n">
        <v>11</v>
      </c>
      <c r="D771" s="156" t="n">
        <v>27</v>
      </c>
      <c r="E771" s="157" t="n">
        <v>3</v>
      </c>
    </row>
    <row r="772" ht="24" customHeight="1" s="113">
      <c r="A772" s="156" t="inlineStr">
        <is>
          <t>M052</t>
        </is>
      </c>
      <c r="B772" s="156" t="inlineStr">
        <is>
          <t>ŞİRİNYER 2</t>
        </is>
      </c>
      <c r="C772" s="156" t="n">
        <v>12</v>
      </c>
      <c r="D772" s="156" t="n">
        <v>97</v>
      </c>
      <c r="E772" s="157" t="n">
        <v>10.7</v>
      </c>
    </row>
    <row r="773" ht="24" customHeight="1" s="113">
      <c r="A773" s="156" t="inlineStr">
        <is>
          <t>M052</t>
        </is>
      </c>
      <c r="B773" s="156" t="inlineStr">
        <is>
          <t>ŞİRİNYER 2</t>
        </is>
      </c>
      <c r="C773" s="156" t="n">
        <v>13</v>
      </c>
      <c r="D773" s="156" t="n">
        <v>76</v>
      </c>
      <c r="E773" s="157" t="n">
        <v>8.4</v>
      </c>
    </row>
    <row r="774" ht="24" customHeight="1" s="113">
      <c r="A774" s="156" t="inlineStr">
        <is>
          <t>M052</t>
        </is>
      </c>
      <c r="B774" s="156" t="inlineStr">
        <is>
          <t>ŞİRİNYER 2</t>
        </is>
      </c>
      <c r="C774" s="156" t="n">
        <v>14</v>
      </c>
      <c r="D774" s="156" t="n">
        <v>23</v>
      </c>
      <c r="E774" s="157" t="n">
        <v>2.5</v>
      </c>
    </row>
    <row r="775" ht="24" customHeight="1" s="113">
      <c r="A775" s="156" t="inlineStr">
        <is>
          <t>M052</t>
        </is>
      </c>
      <c r="B775" s="156" t="inlineStr">
        <is>
          <t>ŞİRİNYER 2</t>
        </is>
      </c>
      <c r="C775" s="156" t="n">
        <v>15</v>
      </c>
      <c r="D775" s="156" t="n">
        <v>47</v>
      </c>
      <c r="E775" s="157" t="n">
        <v>5.2</v>
      </c>
    </row>
    <row r="776" ht="24" customHeight="1" s="113">
      <c r="A776" s="156" t="inlineStr">
        <is>
          <t>M052</t>
        </is>
      </c>
      <c r="B776" s="156" t="inlineStr">
        <is>
          <t>ŞİRİNYER 2</t>
        </is>
      </c>
      <c r="C776" s="156" t="n">
        <v>16</v>
      </c>
      <c r="D776" s="156" t="n">
        <v>32</v>
      </c>
      <c r="E776" s="157" t="n">
        <v>3.5</v>
      </c>
    </row>
    <row r="777" ht="24" customHeight="1" s="113">
      <c r="A777" s="156" t="inlineStr">
        <is>
          <t>M052</t>
        </is>
      </c>
      <c r="B777" s="156" t="inlineStr">
        <is>
          <t>ŞİRİNYER 2</t>
        </is>
      </c>
      <c r="C777" s="156" t="n">
        <v>17</v>
      </c>
      <c r="D777" s="156" t="n">
        <v>91</v>
      </c>
      <c r="E777" s="157" t="n">
        <v>10</v>
      </c>
    </row>
    <row r="778" ht="24" customHeight="1" s="113">
      <c r="A778" s="156" t="inlineStr">
        <is>
          <t>M052</t>
        </is>
      </c>
      <c r="B778" s="156" t="inlineStr">
        <is>
          <t>ŞİRİNYER 2</t>
        </is>
      </c>
      <c r="C778" s="156" t="n">
        <v>18</v>
      </c>
      <c r="D778" s="156" t="n">
        <v>77</v>
      </c>
      <c r="E778" s="157" t="n">
        <v>8.5</v>
      </c>
    </row>
    <row r="779" ht="24" customHeight="1" s="113">
      <c r="A779" s="156" t="inlineStr">
        <is>
          <t>M052</t>
        </is>
      </c>
      <c r="B779" s="156" t="inlineStr">
        <is>
          <t>ŞİRİNYER 2</t>
        </is>
      </c>
      <c r="C779" s="156" t="n">
        <v>19</v>
      </c>
      <c r="D779" s="156" t="n">
        <v>71</v>
      </c>
      <c r="E779" s="157" t="n">
        <v>7.8</v>
      </c>
    </row>
    <row r="780" ht="24" customHeight="1" s="113">
      <c r="A780" s="156" t="inlineStr">
        <is>
          <t>M052</t>
        </is>
      </c>
      <c r="B780" s="156" t="inlineStr">
        <is>
          <t>ŞİRİNYER 2</t>
        </is>
      </c>
      <c r="C780" s="156" t="n">
        <v>20</v>
      </c>
      <c r="D780" s="156" t="n">
        <v>95</v>
      </c>
      <c r="E780" s="157" t="n">
        <v>10.4</v>
      </c>
    </row>
    <row r="781" ht="24" customHeight="1" s="113">
      <c r="A781" s="156" t="inlineStr">
        <is>
          <t>M052</t>
        </is>
      </c>
      <c r="B781" s="156" t="inlineStr">
        <is>
          <t>ŞİRİNYER 2</t>
        </is>
      </c>
      <c r="C781" s="156" t="n">
        <v>21</v>
      </c>
      <c r="D781" s="156" t="n">
        <v>63</v>
      </c>
      <c r="E781" s="157" t="n">
        <v>6.9</v>
      </c>
    </row>
    <row r="782" ht="24" customHeight="1" s="113">
      <c r="A782" s="156" t="inlineStr">
        <is>
          <t>M052</t>
        </is>
      </c>
      <c r="B782" s="156" t="inlineStr">
        <is>
          <t>ŞİRİNYER 2</t>
        </is>
      </c>
      <c r="C782" s="156" t="n">
        <v>22</v>
      </c>
      <c r="D782" s="156" t="n">
        <v>43</v>
      </c>
      <c r="E782" s="157" t="n">
        <v>4.7</v>
      </c>
    </row>
    <row r="783" ht="24" customHeight="1" s="113">
      <c r="A783" s="156" t="inlineStr">
        <is>
          <t>M057</t>
        </is>
      </c>
      <c r="B783" s="156" t="inlineStr">
        <is>
          <t>BUCA2</t>
        </is>
      </c>
      <c r="C783" s="156" t="n">
        <v>8</v>
      </c>
      <c r="D783" s="156" t="n">
        <v>0</v>
      </c>
      <c r="E783" s="157" t="n">
        <v>0</v>
      </c>
    </row>
    <row r="784" ht="24" customHeight="1" s="113">
      <c r="A784" s="156" t="inlineStr">
        <is>
          <t>M057</t>
        </is>
      </c>
      <c r="B784" s="156" t="inlineStr">
        <is>
          <t>BUCA2</t>
        </is>
      </c>
      <c r="C784" s="156" t="n">
        <v>9</v>
      </c>
      <c r="D784" s="156" t="n">
        <v>0</v>
      </c>
      <c r="E784" s="157" t="n">
        <v>0</v>
      </c>
    </row>
    <row r="785" ht="24" customHeight="1" s="113">
      <c r="A785" s="156" t="inlineStr">
        <is>
          <t>M057</t>
        </is>
      </c>
      <c r="B785" s="156" t="inlineStr">
        <is>
          <t>BUCA2</t>
        </is>
      </c>
      <c r="C785" s="156" t="n">
        <v>10</v>
      </c>
      <c r="D785" s="156" t="n">
        <v>0</v>
      </c>
      <c r="E785" s="157" t="n">
        <v>0</v>
      </c>
    </row>
    <row r="786" ht="24" customHeight="1" s="113">
      <c r="A786" s="156" t="inlineStr">
        <is>
          <t>M057</t>
        </is>
      </c>
      <c r="B786" s="156" t="inlineStr">
        <is>
          <t>BUCA2</t>
        </is>
      </c>
      <c r="C786" s="156" t="n">
        <v>11</v>
      </c>
      <c r="D786" s="156" t="n">
        <v>0</v>
      </c>
      <c r="E786" s="157" t="n">
        <v>0</v>
      </c>
    </row>
    <row r="787" ht="24" customHeight="1" s="113">
      <c r="A787" s="156" t="inlineStr">
        <is>
          <t>M057</t>
        </is>
      </c>
      <c r="B787" s="156" t="inlineStr">
        <is>
          <t>BUCA2</t>
        </is>
      </c>
      <c r="C787" s="156" t="n">
        <v>12</v>
      </c>
      <c r="D787" s="156" t="n">
        <v>0</v>
      </c>
      <c r="E787" s="157" t="n">
        <v>0</v>
      </c>
    </row>
    <row r="788" ht="24" customHeight="1" s="113">
      <c r="A788" s="156" t="inlineStr">
        <is>
          <t>M057</t>
        </is>
      </c>
      <c r="B788" s="156" t="inlineStr">
        <is>
          <t>BUCA2</t>
        </is>
      </c>
      <c r="C788" s="156" t="n">
        <v>13</v>
      </c>
      <c r="D788" s="156" t="n">
        <v>0</v>
      </c>
      <c r="E788" s="157" t="n">
        <v>0</v>
      </c>
    </row>
    <row r="789" ht="24" customHeight="1" s="113">
      <c r="A789" s="156" t="inlineStr">
        <is>
          <t>M057</t>
        </is>
      </c>
      <c r="B789" s="156" t="inlineStr">
        <is>
          <t>BUCA2</t>
        </is>
      </c>
      <c r="C789" s="156" t="n">
        <v>14</v>
      </c>
      <c r="D789" s="156" t="n">
        <v>0</v>
      </c>
      <c r="E789" s="157" t="n">
        <v>0</v>
      </c>
    </row>
    <row r="790" ht="24" customHeight="1" s="113">
      <c r="A790" s="156" t="inlineStr">
        <is>
          <t>M057</t>
        </is>
      </c>
      <c r="B790" s="156" t="inlineStr">
        <is>
          <t>BUCA2</t>
        </is>
      </c>
      <c r="C790" s="156" t="n">
        <v>15</v>
      </c>
      <c r="D790" s="156" t="n">
        <v>0</v>
      </c>
      <c r="E790" s="157" t="n">
        <v>0</v>
      </c>
    </row>
    <row r="791" ht="24" customHeight="1" s="113">
      <c r="A791" s="156" t="inlineStr">
        <is>
          <t>M057</t>
        </is>
      </c>
      <c r="B791" s="156" t="inlineStr">
        <is>
          <t>BUCA2</t>
        </is>
      </c>
      <c r="C791" s="156" t="n">
        <v>16</v>
      </c>
      <c r="D791" s="156" t="n">
        <v>0</v>
      </c>
      <c r="E791" s="157" t="n">
        <v>0</v>
      </c>
    </row>
    <row r="792" ht="24" customHeight="1" s="113">
      <c r="A792" s="156" t="inlineStr">
        <is>
          <t>M057</t>
        </is>
      </c>
      <c r="B792" s="156" t="inlineStr">
        <is>
          <t>BUCA2</t>
        </is>
      </c>
      <c r="C792" s="156" t="n">
        <v>17</v>
      </c>
      <c r="D792" s="156" t="n">
        <v>0</v>
      </c>
      <c r="E792" s="157" t="n">
        <v>0</v>
      </c>
    </row>
    <row r="793" ht="24" customHeight="1" s="113">
      <c r="A793" s="156" t="inlineStr">
        <is>
          <t>M057</t>
        </is>
      </c>
      <c r="B793" s="156" t="inlineStr">
        <is>
          <t>BUCA2</t>
        </is>
      </c>
      <c r="C793" s="156" t="n">
        <v>18</v>
      </c>
      <c r="D793" s="156" t="n">
        <v>0</v>
      </c>
      <c r="E793" s="157" t="n">
        <v>0</v>
      </c>
    </row>
    <row r="794" ht="24" customHeight="1" s="113">
      <c r="A794" s="156" t="inlineStr">
        <is>
          <t>M057</t>
        </is>
      </c>
      <c r="B794" s="156" t="inlineStr">
        <is>
          <t>BUCA2</t>
        </is>
      </c>
      <c r="C794" s="156" t="n">
        <v>19</v>
      </c>
      <c r="D794" s="156" t="n">
        <v>0</v>
      </c>
      <c r="E794" s="157" t="n">
        <v>0</v>
      </c>
    </row>
    <row r="795" ht="24" customHeight="1" s="113">
      <c r="A795" s="156" t="inlineStr">
        <is>
          <t>M057</t>
        </is>
      </c>
      <c r="B795" s="156" t="inlineStr">
        <is>
          <t>BUCA2</t>
        </is>
      </c>
      <c r="C795" s="156" t="n">
        <v>20</v>
      </c>
      <c r="D795" s="156" t="n">
        <v>0</v>
      </c>
      <c r="E795" s="157" t="n">
        <v>0</v>
      </c>
    </row>
    <row r="796" ht="24" customHeight="1" s="113">
      <c r="A796" s="156" t="inlineStr">
        <is>
          <t>M057</t>
        </is>
      </c>
      <c r="B796" s="156" t="inlineStr">
        <is>
          <t>BUCA2</t>
        </is>
      </c>
      <c r="C796" s="156" t="n">
        <v>21</v>
      </c>
      <c r="D796" s="156" t="n">
        <v>0</v>
      </c>
      <c r="E796" s="157" t="n">
        <v>0</v>
      </c>
    </row>
    <row r="797" ht="24" customHeight="1" s="113">
      <c r="A797" s="156" t="inlineStr">
        <is>
          <t>M057</t>
        </is>
      </c>
      <c r="B797" s="156" t="inlineStr">
        <is>
          <t>BUCA2</t>
        </is>
      </c>
      <c r="C797" s="156" t="n">
        <v>22</v>
      </c>
      <c r="D797" s="156" t="n">
        <v>0</v>
      </c>
      <c r="E797" s="157" t="n">
        <v>0</v>
      </c>
    </row>
    <row r="798" ht="24" customHeight="1" s="113"/>
    <row r="799" ht="24" customHeight="1" s="113"/>
    <row r="800" ht="24" customHeight="1" s="113"/>
    <row r="801" ht="24" customHeight="1" s="113"/>
    <row r="802" ht="24" customHeight="1" s="113"/>
    <row r="803" ht="24" customHeight="1" s="113"/>
    <row r="804" ht="24" customHeight="1" s="113"/>
    <row r="805" ht="24" customHeight="1" s="113"/>
    <row r="806" ht="24" customHeight="1" s="113"/>
    <row r="807" ht="24" customHeight="1" s="113"/>
    <row r="808" ht="24" customHeight="1" s="113"/>
    <row r="809" ht="24" customHeight="1" s="113"/>
    <row r="810" ht="24" customHeight="1" s="113"/>
    <row r="811" ht="24" customHeight="1" s="113"/>
    <row r="812" ht="24" customHeight="1" s="113"/>
    <row r="813" ht="24" customHeight="1" s="113"/>
    <row r="814" ht="24" customHeight="1" s="113"/>
    <row r="815" ht="24" customHeight="1" s="113"/>
    <row r="816" ht="24" customHeight="1" s="113"/>
    <row r="817" ht="24" customHeight="1" s="113"/>
    <row r="818" ht="24" customHeight="1" s="113"/>
    <row r="819" ht="24" customHeight="1" s="113"/>
    <row r="820" ht="24" customHeight="1" s="113"/>
    <row r="821" ht="24" customHeight="1" s="113"/>
    <row r="822" ht="24" customHeight="1" s="113"/>
    <row r="823" ht="24" customHeight="1" s="113"/>
    <row r="824" ht="24" customHeight="1" s="113"/>
    <row r="825" ht="24" customHeight="1" s="113"/>
    <row r="826" ht="24" customHeight="1" s="113"/>
    <row r="827" ht="24" customHeight="1" s="113"/>
  </sheetData>
  <mergeCells count="1">
    <mergeCell ref="A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3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KASA KULLANIMI</t>
        </is>
      </c>
    </row>
    <row r="2" ht="24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Kasa</t>
        </is>
      </c>
      <c r="D2" s="155" t="inlineStr">
        <is>
          <t>Günlük Fiş</t>
        </is>
      </c>
      <c r="E2" s="155" t="inlineStr">
        <is>
          <t>Günlük Ciro</t>
        </is>
      </c>
      <c r="F2" s="155" t="inlineStr">
        <is>
          <t>Kullanım Oranı %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inlineStr">
        <is>
          <t>Kasa 1</t>
        </is>
      </c>
      <c r="D3" s="156" t="n">
        <v>295</v>
      </c>
      <c r="E3" s="156" t="n">
        <v>134017</v>
      </c>
      <c r="F3" s="157" t="n">
        <v>83.8</v>
      </c>
    </row>
    <row r="4" ht="15" customHeight="1" s="113">
      <c r="A4" s="156" t="inlineStr">
        <is>
          <t>M001</t>
        </is>
      </c>
      <c r="B4" s="156" t="inlineStr">
        <is>
          <t>AKEVLER</t>
        </is>
      </c>
      <c r="C4" s="156" t="inlineStr">
        <is>
          <t>Kasa 2</t>
        </is>
      </c>
      <c r="D4" s="156" t="n">
        <v>144</v>
      </c>
      <c r="E4" s="156" t="n">
        <v>149779</v>
      </c>
      <c r="F4" s="157" t="n">
        <v>83</v>
      </c>
    </row>
    <row r="5" ht="15" customHeight="1" s="113">
      <c r="A5" s="156" t="inlineStr">
        <is>
          <t>M001</t>
        </is>
      </c>
      <c r="B5" s="156" t="inlineStr">
        <is>
          <t>AKEVLER</t>
        </is>
      </c>
      <c r="C5" s="156" t="inlineStr">
        <is>
          <t>Kasa 3</t>
        </is>
      </c>
      <c r="D5" s="156" t="n">
        <v>154</v>
      </c>
      <c r="E5" s="156" t="n">
        <v>150621</v>
      </c>
      <c r="F5" s="157" t="n">
        <v>61.4</v>
      </c>
    </row>
    <row r="6" ht="15" customHeight="1" s="113">
      <c r="A6" s="156" t="inlineStr">
        <is>
          <t>M001</t>
        </is>
      </c>
      <c r="B6" s="156" t="inlineStr">
        <is>
          <t>AKEVLER</t>
        </is>
      </c>
      <c r="C6" s="156" t="inlineStr">
        <is>
          <t>Kasa 4</t>
        </is>
      </c>
      <c r="D6" s="156" t="n">
        <v>200</v>
      </c>
      <c r="E6" s="156" t="n">
        <v>79816</v>
      </c>
      <c r="F6" s="157" t="n">
        <v>91.90000000000001</v>
      </c>
    </row>
    <row r="7" ht="15" customHeight="1" s="113">
      <c r="A7" s="156" t="inlineStr">
        <is>
          <t>M001</t>
        </is>
      </c>
      <c r="B7" s="156" t="inlineStr">
        <is>
          <t>AKEVLER</t>
        </is>
      </c>
      <c r="C7" s="156" t="inlineStr">
        <is>
          <t>Kasa 5</t>
        </is>
      </c>
      <c r="D7" s="156" t="n">
        <v>343</v>
      </c>
      <c r="E7" s="156" t="n">
        <v>145562</v>
      </c>
      <c r="F7" s="157" t="n">
        <v>58.9</v>
      </c>
    </row>
    <row r="8" ht="15" customHeight="1" s="113">
      <c r="A8" s="156" t="inlineStr">
        <is>
          <t>M001</t>
        </is>
      </c>
      <c r="B8" s="156" t="inlineStr">
        <is>
          <t>AKEVLER</t>
        </is>
      </c>
      <c r="C8" s="156" t="inlineStr">
        <is>
          <t>Kasa 6</t>
        </is>
      </c>
      <c r="D8" s="156" t="n">
        <v>214</v>
      </c>
      <c r="E8" s="156" t="n">
        <v>66955</v>
      </c>
      <c r="F8" s="157" t="n">
        <v>82.7</v>
      </c>
    </row>
    <row r="9" ht="15" customHeight="1" s="113">
      <c r="A9" s="156" t="inlineStr">
        <is>
          <t>M001</t>
        </is>
      </c>
      <c r="B9" s="156" t="inlineStr">
        <is>
          <t>AKEVLER</t>
        </is>
      </c>
      <c r="C9" s="156" t="inlineStr">
        <is>
          <t>Kasa 7</t>
        </is>
      </c>
      <c r="D9" s="156" t="n">
        <v>165</v>
      </c>
      <c r="E9" s="156" t="n">
        <v>88853</v>
      </c>
      <c r="F9" s="157" t="n">
        <v>48.7</v>
      </c>
    </row>
    <row r="10" ht="15" customHeight="1" s="113">
      <c r="A10" s="156" t="inlineStr">
        <is>
          <t>M001</t>
        </is>
      </c>
      <c r="B10" s="156" t="inlineStr">
        <is>
          <t>AKEVLER</t>
        </is>
      </c>
      <c r="C10" s="156" t="inlineStr">
        <is>
          <t>Kasa 8</t>
        </is>
      </c>
      <c r="D10" s="156" t="n">
        <v>226</v>
      </c>
      <c r="E10" s="156" t="n">
        <v>30555</v>
      </c>
      <c r="F10" s="157" t="n">
        <v>52.5</v>
      </c>
    </row>
    <row r="11" ht="24" customHeight="1" s="113">
      <c r="A11" s="156" t="inlineStr">
        <is>
          <t>M002</t>
        </is>
      </c>
      <c r="B11" s="156" t="inlineStr">
        <is>
          <t>AYDIN EFELER</t>
        </is>
      </c>
      <c r="C11" s="156" t="inlineStr">
        <is>
          <t>Kasa 1</t>
        </is>
      </c>
      <c r="D11" s="156" t="n">
        <v>230</v>
      </c>
      <c r="E11" s="156" t="n">
        <v>109938</v>
      </c>
      <c r="F11" s="157" t="n">
        <v>73.5</v>
      </c>
    </row>
    <row r="12" ht="24" customHeight="1" s="113">
      <c r="A12" s="156" t="inlineStr">
        <is>
          <t>M002</t>
        </is>
      </c>
      <c r="B12" s="156" t="inlineStr">
        <is>
          <t>AYDIN EFELER</t>
        </is>
      </c>
      <c r="C12" s="156" t="inlineStr">
        <is>
          <t>Kasa 2</t>
        </is>
      </c>
      <c r="D12" s="156" t="n">
        <v>217</v>
      </c>
      <c r="E12" s="156" t="n">
        <v>148262</v>
      </c>
      <c r="F12" s="157" t="n">
        <v>83.40000000000001</v>
      </c>
    </row>
    <row r="13" ht="24" customHeight="1" s="113">
      <c r="A13" s="156" t="inlineStr">
        <is>
          <t>M002</t>
        </is>
      </c>
      <c r="B13" s="156" t="inlineStr">
        <is>
          <t>AYDIN EFELER</t>
        </is>
      </c>
      <c r="C13" s="156" t="inlineStr">
        <is>
          <t>Kasa 3</t>
        </is>
      </c>
      <c r="D13" s="156" t="n">
        <v>237</v>
      </c>
      <c r="E13" s="156" t="n">
        <v>132903</v>
      </c>
      <c r="F13" s="157" t="n">
        <v>78.2</v>
      </c>
    </row>
    <row r="14" ht="24" customHeight="1" s="113">
      <c r="A14" s="156" t="inlineStr">
        <is>
          <t>M002</t>
        </is>
      </c>
      <c r="B14" s="156" t="inlineStr">
        <is>
          <t>AYDIN EFELER</t>
        </is>
      </c>
      <c r="C14" s="156" t="inlineStr">
        <is>
          <t>Kasa 4</t>
        </is>
      </c>
      <c r="D14" s="156" t="n">
        <v>255</v>
      </c>
      <c r="E14" s="156" t="n">
        <v>117276</v>
      </c>
      <c r="F14" s="157" t="n">
        <v>65.7</v>
      </c>
    </row>
    <row r="15" ht="24" customHeight="1" s="113">
      <c r="A15" s="156" t="inlineStr">
        <is>
          <t>M002</t>
        </is>
      </c>
      <c r="B15" s="156" t="inlineStr">
        <is>
          <t>AYDIN EFELER</t>
        </is>
      </c>
      <c r="C15" s="156" t="inlineStr">
        <is>
          <t>Kasa 5</t>
        </is>
      </c>
      <c r="D15" s="156" t="n">
        <v>228</v>
      </c>
      <c r="E15" s="156" t="n">
        <v>35899</v>
      </c>
      <c r="F15" s="157" t="n">
        <v>78.8</v>
      </c>
    </row>
    <row r="16" ht="24" customHeight="1" s="113">
      <c r="A16" s="156" t="inlineStr">
        <is>
          <t>M002</t>
        </is>
      </c>
      <c r="B16" s="156" t="inlineStr">
        <is>
          <t>AYDIN EFELER</t>
        </is>
      </c>
      <c r="C16" s="156" t="inlineStr">
        <is>
          <t>Kasa 6</t>
        </is>
      </c>
      <c r="D16" s="156" t="n">
        <v>167</v>
      </c>
      <c r="E16" s="156" t="n">
        <v>68962</v>
      </c>
      <c r="F16" s="157" t="n">
        <v>86.3</v>
      </c>
    </row>
    <row r="17" ht="24" customHeight="1" s="113">
      <c r="A17" s="156" t="inlineStr">
        <is>
          <t>M002</t>
        </is>
      </c>
      <c r="B17" s="156" t="inlineStr">
        <is>
          <t>AYDIN EFELER</t>
        </is>
      </c>
      <c r="C17" s="156" t="inlineStr">
        <is>
          <t>Kasa 7</t>
        </is>
      </c>
      <c r="D17" s="156" t="n">
        <v>307</v>
      </c>
      <c r="E17" s="156" t="n">
        <v>89428</v>
      </c>
      <c r="F17" s="157" t="n">
        <v>90.8</v>
      </c>
    </row>
    <row r="18" ht="24" customHeight="1" s="113">
      <c r="A18" s="156" t="inlineStr">
        <is>
          <t>M003</t>
        </is>
      </c>
      <c r="B18" s="156" t="inlineStr">
        <is>
          <t>AYDIN EFELER-2</t>
        </is>
      </c>
      <c r="C18" s="156" t="inlineStr">
        <is>
          <t>Kasa 1</t>
        </is>
      </c>
      <c r="D18" s="156" t="n">
        <v>198</v>
      </c>
      <c r="E18" s="156" t="n">
        <v>97020</v>
      </c>
      <c r="F18" s="157" t="n">
        <v>70.2</v>
      </c>
    </row>
    <row r="19" ht="24" customHeight="1" s="113">
      <c r="A19" s="156" t="inlineStr">
        <is>
          <t>M003</t>
        </is>
      </c>
      <c r="B19" s="156" t="inlineStr">
        <is>
          <t>AYDIN EFELER-2</t>
        </is>
      </c>
      <c r="C19" s="156" t="inlineStr">
        <is>
          <t>Kasa 2</t>
        </is>
      </c>
      <c r="D19" s="156" t="n">
        <v>282</v>
      </c>
      <c r="E19" s="156" t="n">
        <v>59822</v>
      </c>
      <c r="F19" s="157" t="n">
        <v>62.1</v>
      </c>
    </row>
    <row r="20" ht="24" customHeight="1" s="113">
      <c r="A20" s="156" t="inlineStr">
        <is>
          <t>M003</t>
        </is>
      </c>
      <c r="B20" s="156" t="inlineStr">
        <is>
          <t>AYDIN EFELER-2</t>
        </is>
      </c>
      <c r="C20" s="156" t="inlineStr">
        <is>
          <t>Kasa 3</t>
        </is>
      </c>
      <c r="D20" s="156" t="n">
        <v>125</v>
      </c>
      <c r="E20" s="156" t="n">
        <v>81185</v>
      </c>
      <c r="F20" s="157" t="n">
        <v>73</v>
      </c>
    </row>
    <row r="21" ht="24" customHeight="1" s="113">
      <c r="A21" s="156" t="inlineStr">
        <is>
          <t>M003</t>
        </is>
      </c>
      <c r="B21" s="156" t="inlineStr">
        <is>
          <t>AYDIN EFELER-2</t>
        </is>
      </c>
      <c r="C21" s="156" t="inlineStr">
        <is>
          <t>Kasa 4</t>
        </is>
      </c>
      <c r="D21" s="156" t="n">
        <v>213</v>
      </c>
      <c r="E21" s="156" t="n">
        <v>60812</v>
      </c>
      <c r="F21" s="157" t="n">
        <v>86.3</v>
      </c>
    </row>
    <row r="22" ht="24" customHeight="1" s="113">
      <c r="A22" s="156" t="inlineStr">
        <is>
          <t>M003</t>
        </is>
      </c>
      <c r="B22" s="156" t="inlineStr">
        <is>
          <t>AYDIN EFELER-2</t>
        </is>
      </c>
      <c r="C22" s="156" t="inlineStr">
        <is>
          <t>Kasa 5</t>
        </is>
      </c>
      <c r="D22" s="156" t="n">
        <v>282</v>
      </c>
      <c r="E22" s="156" t="n">
        <v>39553</v>
      </c>
      <c r="F22" s="157" t="n">
        <v>51.7</v>
      </c>
    </row>
    <row r="23" ht="24" customHeight="1" s="113">
      <c r="A23" s="156" t="inlineStr">
        <is>
          <t>M003</t>
        </is>
      </c>
      <c r="B23" s="156" t="inlineStr">
        <is>
          <t>AYDIN EFELER-2</t>
        </is>
      </c>
      <c r="C23" s="156" t="inlineStr">
        <is>
          <t>Kasa 6</t>
        </is>
      </c>
      <c r="D23" s="156" t="n">
        <v>244</v>
      </c>
      <c r="E23" s="156" t="n">
        <v>133815</v>
      </c>
      <c r="F23" s="157" t="n">
        <v>74.90000000000001</v>
      </c>
    </row>
    <row r="24" ht="24" customHeight="1" s="113">
      <c r="A24" s="156" t="inlineStr">
        <is>
          <t>M003</t>
        </is>
      </c>
      <c r="B24" s="156" t="inlineStr">
        <is>
          <t>AYDIN EFELER-2</t>
        </is>
      </c>
      <c r="C24" s="156" t="inlineStr">
        <is>
          <t>Kasa 7</t>
        </is>
      </c>
      <c r="D24" s="156" t="n">
        <v>129</v>
      </c>
      <c r="E24" s="156" t="n">
        <v>121468</v>
      </c>
      <c r="F24" s="157" t="n">
        <v>79</v>
      </c>
    </row>
    <row r="25" ht="24" customHeight="1" s="113">
      <c r="A25" s="156" t="inlineStr">
        <is>
          <t>M003</t>
        </is>
      </c>
      <c r="B25" s="156" t="inlineStr">
        <is>
          <t>AYDIN EFELER-2</t>
        </is>
      </c>
      <c r="C25" s="156" t="inlineStr">
        <is>
          <t>Kasa 8</t>
        </is>
      </c>
      <c r="D25" s="156" t="n">
        <v>168</v>
      </c>
      <c r="E25" s="156" t="n">
        <v>112779</v>
      </c>
      <c r="F25" s="157" t="n">
        <v>87.40000000000001</v>
      </c>
    </row>
    <row r="26" ht="24" customHeight="1" s="113">
      <c r="A26" s="156" t="inlineStr">
        <is>
          <t>M003</t>
        </is>
      </c>
      <c r="B26" s="156" t="inlineStr">
        <is>
          <t>AYDIN EFELER-2</t>
        </is>
      </c>
      <c r="C26" s="156" t="inlineStr">
        <is>
          <t>Kasa 9</t>
        </is>
      </c>
      <c r="D26" s="156" t="n">
        <v>170</v>
      </c>
      <c r="E26" s="156" t="n">
        <v>76697</v>
      </c>
      <c r="F26" s="157" t="n">
        <v>82.7</v>
      </c>
    </row>
    <row r="27" ht="24" customHeight="1" s="113">
      <c r="A27" s="156" t="inlineStr">
        <is>
          <t>M003</t>
        </is>
      </c>
      <c r="B27" s="156" t="inlineStr">
        <is>
          <t>AYDIN EFELER-2</t>
        </is>
      </c>
      <c r="C27" s="156" t="inlineStr">
        <is>
          <t>Kasa 10</t>
        </is>
      </c>
      <c r="D27" s="156" t="n">
        <v>130</v>
      </c>
      <c r="E27" s="156" t="n">
        <v>118099</v>
      </c>
      <c r="F27" s="157" t="n">
        <v>49.2</v>
      </c>
    </row>
    <row r="28" ht="24" customHeight="1" s="113">
      <c r="A28" s="156" t="inlineStr">
        <is>
          <t>M003</t>
        </is>
      </c>
      <c r="B28" s="156" t="inlineStr">
        <is>
          <t>AYDIN EFELER-2</t>
        </is>
      </c>
      <c r="C28" s="156" t="inlineStr">
        <is>
          <t>Kasa 11</t>
        </is>
      </c>
      <c r="D28" s="156" t="n">
        <v>199</v>
      </c>
      <c r="E28" s="156" t="n">
        <v>57045</v>
      </c>
      <c r="F28" s="157" t="n">
        <v>82.09999999999999</v>
      </c>
    </row>
    <row r="29" ht="24" customHeight="1" s="113">
      <c r="A29" s="156" t="inlineStr">
        <is>
          <t>M003</t>
        </is>
      </c>
      <c r="B29" s="156" t="inlineStr">
        <is>
          <t>AYDIN EFELER-2</t>
        </is>
      </c>
      <c r="C29" s="156" t="inlineStr">
        <is>
          <t>Kasa 12</t>
        </is>
      </c>
      <c r="D29" s="156" t="n">
        <v>306</v>
      </c>
      <c r="E29" s="156" t="n">
        <v>43145</v>
      </c>
      <c r="F29" s="157" t="n">
        <v>77.7</v>
      </c>
    </row>
    <row r="30" ht="24" customHeight="1" s="113">
      <c r="A30" s="156" t="inlineStr">
        <is>
          <t>M004</t>
        </is>
      </c>
      <c r="B30" s="156" t="inlineStr">
        <is>
          <t>AYDIN FATİH</t>
        </is>
      </c>
      <c r="C30" s="156" t="inlineStr">
        <is>
          <t>Kasa 1</t>
        </is>
      </c>
      <c r="D30" s="156" t="n">
        <v>230</v>
      </c>
      <c r="E30" s="156" t="n">
        <v>49034</v>
      </c>
      <c r="F30" s="157" t="n">
        <v>73.8</v>
      </c>
    </row>
    <row r="31" ht="24" customHeight="1" s="113">
      <c r="A31" s="156" t="inlineStr">
        <is>
          <t>M004</t>
        </is>
      </c>
      <c r="B31" s="156" t="inlineStr">
        <is>
          <t>AYDIN FATİH</t>
        </is>
      </c>
      <c r="C31" s="156" t="inlineStr">
        <is>
          <t>Kasa 2</t>
        </is>
      </c>
      <c r="D31" s="156" t="n">
        <v>249</v>
      </c>
      <c r="E31" s="156" t="n">
        <v>87635</v>
      </c>
      <c r="F31" s="157" t="n">
        <v>65.40000000000001</v>
      </c>
    </row>
    <row r="32" ht="24" customHeight="1" s="113">
      <c r="A32" s="156" t="inlineStr">
        <is>
          <t>M004</t>
        </is>
      </c>
      <c r="B32" s="156" t="inlineStr">
        <is>
          <t>AYDIN FATİH</t>
        </is>
      </c>
      <c r="C32" s="156" t="inlineStr">
        <is>
          <t>Kasa 3</t>
        </is>
      </c>
      <c r="D32" s="156" t="n">
        <v>192</v>
      </c>
      <c r="E32" s="156" t="n">
        <v>87487</v>
      </c>
      <c r="F32" s="157" t="n">
        <v>91</v>
      </c>
    </row>
    <row r="33" ht="24" customHeight="1" s="113">
      <c r="A33" s="156" t="inlineStr">
        <is>
          <t>M004</t>
        </is>
      </c>
      <c r="B33" s="156" t="inlineStr">
        <is>
          <t>AYDIN FATİH</t>
        </is>
      </c>
      <c r="C33" s="156" t="inlineStr">
        <is>
          <t>Kasa 4</t>
        </is>
      </c>
      <c r="D33" s="156" t="n">
        <v>342</v>
      </c>
      <c r="E33" s="156" t="n">
        <v>45791</v>
      </c>
      <c r="F33" s="157" t="n">
        <v>80.2</v>
      </c>
    </row>
    <row r="34" ht="24" customHeight="1" s="113">
      <c r="A34" s="156" t="inlineStr">
        <is>
          <t>M005</t>
        </is>
      </c>
      <c r="B34" s="156" t="inlineStr">
        <is>
          <t>AYDIN FATİH-2</t>
        </is>
      </c>
      <c r="C34" s="156" t="inlineStr">
        <is>
          <t>Kasa 1</t>
        </is>
      </c>
      <c r="D34" s="156" t="n">
        <v>345</v>
      </c>
      <c r="E34" s="156" t="n">
        <v>25897</v>
      </c>
      <c r="F34" s="157" t="n">
        <v>75.7</v>
      </c>
    </row>
    <row r="35" ht="24" customHeight="1" s="113">
      <c r="A35" s="156" t="inlineStr">
        <is>
          <t>M005</t>
        </is>
      </c>
      <c r="B35" s="156" t="inlineStr">
        <is>
          <t>AYDIN FATİH-2</t>
        </is>
      </c>
      <c r="C35" s="156" t="inlineStr">
        <is>
          <t>Kasa 2</t>
        </is>
      </c>
      <c r="D35" s="156" t="n">
        <v>182</v>
      </c>
      <c r="E35" s="156" t="n">
        <v>87604</v>
      </c>
      <c r="F35" s="157" t="n">
        <v>61.7</v>
      </c>
    </row>
    <row r="36" ht="24" customHeight="1" s="113">
      <c r="A36" s="156" t="inlineStr">
        <is>
          <t>M005</t>
        </is>
      </c>
      <c r="B36" s="156" t="inlineStr">
        <is>
          <t>AYDIN FATİH-2</t>
        </is>
      </c>
      <c r="C36" s="156" t="inlineStr">
        <is>
          <t>Kasa 3</t>
        </is>
      </c>
      <c r="D36" s="156" t="n">
        <v>254</v>
      </c>
      <c r="E36" s="156" t="n">
        <v>129763</v>
      </c>
      <c r="F36" s="157" t="n">
        <v>88.5</v>
      </c>
    </row>
    <row r="37" ht="24" customHeight="1" s="113">
      <c r="A37" s="156" t="inlineStr">
        <is>
          <t>M005</t>
        </is>
      </c>
      <c r="B37" s="156" t="inlineStr">
        <is>
          <t>AYDIN FATİH-2</t>
        </is>
      </c>
      <c r="C37" s="156" t="inlineStr">
        <is>
          <t>Kasa 4</t>
        </is>
      </c>
      <c r="D37" s="156" t="n">
        <v>301</v>
      </c>
      <c r="E37" s="156" t="n">
        <v>138847</v>
      </c>
      <c r="F37" s="157" t="n">
        <v>88.2</v>
      </c>
    </row>
    <row r="38" ht="24" customHeight="1" s="113">
      <c r="A38" s="156" t="inlineStr">
        <is>
          <t>M005</t>
        </is>
      </c>
      <c r="B38" s="156" t="inlineStr">
        <is>
          <t>AYDIN FATİH-2</t>
        </is>
      </c>
      <c r="C38" s="156" t="inlineStr">
        <is>
          <t>Kasa 5</t>
        </is>
      </c>
      <c r="D38" s="156" t="n">
        <v>219</v>
      </c>
      <c r="E38" s="156" t="n">
        <v>27862</v>
      </c>
      <c r="F38" s="157" t="n">
        <v>53.9</v>
      </c>
    </row>
    <row r="39" ht="24" customHeight="1" s="113">
      <c r="A39" s="156" t="inlineStr">
        <is>
          <t>M005</t>
        </is>
      </c>
      <c r="B39" s="156" t="inlineStr">
        <is>
          <t>AYDIN FATİH-2</t>
        </is>
      </c>
      <c r="C39" s="156" t="inlineStr">
        <is>
          <t>Kasa 6</t>
        </is>
      </c>
      <c r="D39" s="156" t="n">
        <v>162</v>
      </c>
      <c r="E39" s="156" t="n">
        <v>38766</v>
      </c>
      <c r="F39" s="157" t="n">
        <v>55.2</v>
      </c>
    </row>
    <row r="40" ht="24" customHeight="1" s="113">
      <c r="A40" s="156" t="inlineStr">
        <is>
          <t>M005</t>
        </is>
      </c>
      <c r="B40" s="156" t="inlineStr">
        <is>
          <t>AYDIN FATİH-2</t>
        </is>
      </c>
      <c r="C40" s="156" t="inlineStr">
        <is>
          <t>Kasa 7</t>
        </is>
      </c>
      <c r="D40" s="156" t="n">
        <v>283</v>
      </c>
      <c r="E40" s="156" t="n">
        <v>27631</v>
      </c>
      <c r="F40" s="157" t="n">
        <v>45.3</v>
      </c>
    </row>
    <row r="41" ht="24" customHeight="1" s="113">
      <c r="A41" s="156" t="inlineStr">
        <is>
          <t>M005</t>
        </is>
      </c>
      <c r="B41" s="156" t="inlineStr">
        <is>
          <t>AYDIN FATİH-2</t>
        </is>
      </c>
      <c r="C41" s="156" t="inlineStr">
        <is>
          <t>Kasa 8</t>
        </is>
      </c>
      <c r="D41" s="156" t="n">
        <v>246</v>
      </c>
      <c r="E41" s="156" t="n">
        <v>79342</v>
      </c>
      <c r="F41" s="157" t="n">
        <v>71.3</v>
      </c>
    </row>
    <row r="42" ht="24" customHeight="1" s="113">
      <c r="A42" s="156" t="inlineStr">
        <is>
          <t>M005</t>
        </is>
      </c>
      <c r="B42" s="156" t="inlineStr">
        <is>
          <t>AYDIN FATİH-2</t>
        </is>
      </c>
      <c r="C42" s="156" t="inlineStr">
        <is>
          <t>Kasa 9</t>
        </is>
      </c>
      <c r="D42" s="156" t="n">
        <v>280</v>
      </c>
      <c r="E42" s="156" t="n">
        <v>80984</v>
      </c>
      <c r="F42" s="157" t="n">
        <v>65</v>
      </c>
    </row>
    <row r="43" ht="24" customHeight="1" s="113">
      <c r="A43" s="156" t="inlineStr">
        <is>
          <t>M006</t>
        </is>
      </c>
      <c r="B43" s="156" t="inlineStr">
        <is>
          <t>AYDIN GİRNE</t>
        </is>
      </c>
      <c r="C43" s="156" t="inlineStr">
        <is>
          <t>Kasa 1</t>
        </is>
      </c>
      <c r="D43" s="156" t="n">
        <v>150</v>
      </c>
      <c r="E43" s="156" t="n">
        <v>96786</v>
      </c>
      <c r="F43" s="157" t="n">
        <v>63.8</v>
      </c>
    </row>
    <row r="44" ht="24" customHeight="1" s="113">
      <c r="A44" s="156" t="inlineStr">
        <is>
          <t>M006</t>
        </is>
      </c>
      <c r="B44" s="156" t="inlineStr">
        <is>
          <t>AYDIN GİRNE</t>
        </is>
      </c>
      <c r="C44" s="156" t="inlineStr">
        <is>
          <t>Kasa 2</t>
        </is>
      </c>
      <c r="D44" s="156" t="n">
        <v>138</v>
      </c>
      <c r="E44" s="156" t="n">
        <v>91504</v>
      </c>
      <c r="F44" s="157" t="n">
        <v>87.90000000000001</v>
      </c>
    </row>
    <row r="45" ht="24" customHeight="1" s="113">
      <c r="A45" s="156" t="inlineStr">
        <is>
          <t>M006</t>
        </is>
      </c>
      <c r="B45" s="156" t="inlineStr">
        <is>
          <t>AYDIN GİRNE</t>
        </is>
      </c>
      <c r="C45" s="156" t="inlineStr">
        <is>
          <t>Kasa 3</t>
        </is>
      </c>
      <c r="D45" s="156" t="n">
        <v>293</v>
      </c>
      <c r="E45" s="156" t="n">
        <v>91385</v>
      </c>
      <c r="F45" s="157" t="n">
        <v>46.8</v>
      </c>
    </row>
    <row r="46" ht="24" customHeight="1" s="113">
      <c r="A46" s="156" t="inlineStr">
        <is>
          <t>M006</t>
        </is>
      </c>
      <c r="B46" s="156" t="inlineStr">
        <is>
          <t>AYDIN GİRNE</t>
        </is>
      </c>
      <c r="C46" s="156" t="inlineStr">
        <is>
          <t>Kasa 4</t>
        </is>
      </c>
      <c r="D46" s="156" t="n">
        <v>150</v>
      </c>
      <c r="E46" s="156" t="n">
        <v>152370</v>
      </c>
      <c r="F46" s="157" t="n">
        <v>74</v>
      </c>
    </row>
    <row r="47" ht="36" customHeight="1" s="113">
      <c r="A47" s="156" t="inlineStr">
        <is>
          <t>M007</t>
        </is>
      </c>
      <c r="B47" s="156" t="inlineStr">
        <is>
          <t>AYDIN MİMARSİNAN</t>
        </is>
      </c>
      <c r="C47" s="156" t="inlineStr">
        <is>
          <t>Kasa 1</t>
        </is>
      </c>
      <c r="D47" s="156" t="n">
        <v>125</v>
      </c>
      <c r="E47" s="156" t="n">
        <v>35360</v>
      </c>
      <c r="F47" s="157" t="n">
        <v>88.40000000000001</v>
      </c>
    </row>
    <row r="48" ht="36" customHeight="1" s="113">
      <c r="A48" s="156" t="inlineStr">
        <is>
          <t>M007</t>
        </is>
      </c>
      <c r="B48" s="156" t="inlineStr">
        <is>
          <t>AYDIN MİMARSİNAN</t>
        </is>
      </c>
      <c r="C48" s="156" t="inlineStr">
        <is>
          <t>Kasa 2</t>
        </is>
      </c>
      <c r="D48" s="156" t="n">
        <v>203</v>
      </c>
      <c r="E48" s="156" t="n">
        <v>117682</v>
      </c>
      <c r="F48" s="157" t="n">
        <v>47.7</v>
      </c>
    </row>
    <row r="49" ht="36" customHeight="1" s="113">
      <c r="A49" s="156" t="inlineStr">
        <is>
          <t>M007</t>
        </is>
      </c>
      <c r="B49" s="156" t="inlineStr">
        <is>
          <t>AYDIN MİMARSİNAN</t>
        </is>
      </c>
      <c r="C49" s="156" t="inlineStr">
        <is>
          <t>Kasa 3</t>
        </is>
      </c>
      <c r="D49" s="156" t="n">
        <v>333</v>
      </c>
      <c r="E49" s="156" t="n">
        <v>84894</v>
      </c>
      <c r="F49" s="157" t="n">
        <v>88.90000000000001</v>
      </c>
    </row>
    <row r="50" ht="36" customHeight="1" s="113">
      <c r="A50" s="156" t="inlineStr">
        <is>
          <t>M007</t>
        </is>
      </c>
      <c r="B50" s="156" t="inlineStr">
        <is>
          <t>AYDIN MİMARSİNAN</t>
        </is>
      </c>
      <c r="C50" s="156" t="inlineStr">
        <is>
          <t>Kasa 4</t>
        </is>
      </c>
      <c r="D50" s="156" t="n">
        <v>214</v>
      </c>
      <c r="E50" s="156" t="n">
        <v>152211</v>
      </c>
      <c r="F50" s="157" t="n">
        <v>70.7</v>
      </c>
    </row>
    <row r="51" ht="24" customHeight="1" s="113">
      <c r="A51" s="156" t="inlineStr">
        <is>
          <t>M008</t>
        </is>
      </c>
      <c r="B51" s="156" t="inlineStr">
        <is>
          <t>AYRANCILAR</t>
        </is>
      </c>
      <c r="C51" s="156" t="inlineStr">
        <is>
          <t>Kasa 1</t>
        </is>
      </c>
      <c r="D51" s="156" t="n">
        <v>246</v>
      </c>
      <c r="E51" s="156" t="n">
        <v>70434</v>
      </c>
      <c r="F51" s="157" t="n">
        <v>89.3</v>
      </c>
    </row>
    <row r="52" ht="24" customHeight="1" s="113">
      <c r="A52" s="156" t="inlineStr">
        <is>
          <t>M008</t>
        </is>
      </c>
      <c r="B52" s="156" t="inlineStr">
        <is>
          <t>AYRANCILAR</t>
        </is>
      </c>
      <c r="C52" s="156" t="inlineStr">
        <is>
          <t>Kasa 2</t>
        </is>
      </c>
      <c r="D52" s="156" t="n">
        <v>341</v>
      </c>
      <c r="E52" s="156" t="n">
        <v>34952</v>
      </c>
      <c r="F52" s="157" t="n">
        <v>58.9</v>
      </c>
    </row>
    <row r="53" ht="24" customHeight="1" s="113">
      <c r="A53" s="156" t="inlineStr">
        <is>
          <t>M008</t>
        </is>
      </c>
      <c r="B53" s="156" t="inlineStr">
        <is>
          <t>AYRANCILAR</t>
        </is>
      </c>
      <c r="C53" s="156" t="inlineStr">
        <is>
          <t>Kasa 3</t>
        </is>
      </c>
      <c r="D53" s="156" t="n">
        <v>179</v>
      </c>
      <c r="E53" s="156" t="n">
        <v>85248</v>
      </c>
      <c r="F53" s="157" t="n">
        <v>49.1</v>
      </c>
    </row>
    <row r="54" ht="24" customHeight="1" s="113">
      <c r="A54" s="156" t="inlineStr">
        <is>
          <t>M008</t>
        </is>
      </c>
      <c r="B54" s="156" t="inlineStr">
        <is>
          <t>AYRANCILAR</t>
        </is>
      </c>
      <c r="C54" s="156" t="inlineStr">
        <is>
          <t>Kasa 4</t>
        </is>
      </c>
      <c r="D54" s="156" t="n">
        <v>343</v>
      </c>
      <c r="E54" s="156" t="n">
        <v>122441</v>
      </c>
      <c r="F54" s="157" t="n">
        <v>63.6</v>
      </c>
    </row>
    <row r="55" ht="24" customHeight="1" s="113">
      <c r="A55" s="156" t="inlineStr">
        <is>
          <t>M008</t>
        </is>
      </c>
      <c r="B55" s="156" t="inlineStr">
        <is>
          <t>AYRANCILAR</t>
        </is>
      </c>
      <c r="C55" s="156" t="inlineStr">
        <is>
          <t>Kasa 5</t>
        </is>
      </c>
      <c r="D55" s="156" t="n">
        <v>210</v>
      </c>
      <c r="E55" s="156" t="n">
        <v>84757</v>
      </c>
      <c r="F55" s="157" t="n">
        <v>70.09999999999999</v>
      </c>
    </row>
    <row r="56" ht="24" customHeight="1" s="113">
      <c r="A56" s="156" t="inlineStr">
        <is>
          <t>M008</t>
        </is>
      </c>
      <c r="B56" s="156" t="inlineStr">
        <is>
          <t>AYRANCILAR</t>
        </is>
      </c>
      <c r="C56" s="156" t="inlineStr">
        <is>
          <t>Kasa 6</t>
        </is>
      </c>
      <c r="D56" s="156" t="n">
        <v>342</v>
      </c>
      <c r="E56" s="156" t="n">
        <v>75976</v>
      </c>
      <c r="F56" s="157" t="n">
        <v>62</v>
      </c>
    </row>
    <row r="57" ht="24" customHeight="1" s="113">
      <c r="A57" s="156" t="inlineStr">
        <is>
          <t>M008</t>
        </is>
      </c>
      <c r="B57" s="156" t="inlineStr">
        <is>
          <t>AYRANCILAR</t>
        </is>
      </c>
      <c r="C57" s="156" t="inlineStr">
        <is>
          <t>Kasa 7</t>
        </is>
      </c>
      <c r="D57" s="156" t="n">
        <v>152</v>
      </c>
      <c r="E57" s="156" t="n">
        <v>68366</v>
      </c>
      <c r="F57" s="157" t="n">
        <v>58.3</v>
      </c>
    </row>
    <row r="58" ht="24" customHeight="1" s="113">
      <c r="A58" s="156" t="inlineStr">
        <is>
          <t>M008</t>
        </is>
      </c>
      <c r="B58" s="156" t="inlineStr">
        <is>
          <t>AYRANCILAR</t>
        </is>
      </c>
      <c r="C58" s="156" t="inlineStr">
        <is>
          <t>Kasa 8</t>
        </is>
      </c>
      <c r="D58" s="156" t="n">
        <v>266</v>
      </c>
      <c r="E58" s="156" t="n">
        <v>159232</v>
      </c>
      <c r="F58" s="157" t="n">
        <v>89.8</v>
      </c>
    </row>
    <row r="59" ht="24" customHeight="1" s="113">
      <c r="A59" s="156" t="inlineStr">
        <is>
          <t>M009</t>
        </is>
      </c>
      <c r="B59" s="156" t="inlineStr">
        <is>
          <t>BALÇOVA</t>
        </is>
      </c>
      <c r="C59" s="156" t="inlineStr">
        <is>
          <t>Kasa 1</t>
        </is>
      </c>
      <c r="D59" s="156" t="n">
        <v>236</v>
      </c>
      <c r="E59" s="156" t="n">
        <v>65914</v>
      </c>
      <c r="F59" s="157" t="n">
        <v>49.3</v>
      </c>
    </row>
    <row r="60" ht="24" customHeight="1" s="113">
      <c r="A60" s="156" t="inlineStr">
        <is>
          <t>M009</t>
        </is>
      </c>
      <c r="B60" s="156" t="inlineStr">
        <is>
          <t>BALÇOVA</t>
        </is>
      </c>
      <c r="C60" s="156" t="inlineStr">
        <is>
          <t>Kasa 2</t>
        </is>
      </c>
      <c r="D60" s="156" t="n">
        <v>263</v>
      </c>
      <c r="E60" s="156" t="n">
        <v>142346</v>
      </c>
      <c r="F60" s="157" t="n">
        <v>72.8</v>
      </c>
    </row>
    <row r="61" ht="24" customHeight="1" s="113">
      <c r="A61" s="156" t="inlineStr">
        <is>
          <t>M009</t>
        </is>
      </c>
      <c r="B61" s="156" t="inlineStr">
        <is>
          <t>BALÇOVA</t>
        </is>
      </c>
      <c r="C61" s="156" t="inlineStr">
        <is>
          <t>Kasa 3</t>
        </is>
      </c>
      <c r="D61" s="156" t="n">
        <v>282</v>
      </c>
      <c r="E61" s="156" t="n">
        <v>120117</v>
      </c>
      <c r="F61" s="157" t="n">
        <v>74.5</v>
      </c>
    </row>
    <row r="62" ht="24" customHeight="1" s="113">
      <c r="A62" s="156" t="inlineStr">
        <is>
          <t>M009</t>
        </is>
      </c>
      <c r="B62" s="156" t="inlineStr">
        <is>
          <t>BALÇOVA</t>
        </is>
      </c>
      <c r="C62" s="156" t="inlineStr">
        <is>
          <t>Kasa 4</t>
        </is>
      </c>
      <c r="D62" s="156" t="n">
        <v>165</v>
      </c>
      <c r="E62" s="156" t="n">
        <v>113788</v>
      </c>
      <c r="F62" s="157" t="n">
        <v>62.9</v>
      </c>
    </row>
    <row r="63" ht="24" customHeight="1" s="113">
      <c r="A63" s="156" t="inlineStr">
        <is>
          <t>M010</t>
        </is>
      </c>
      <c r="B63" s="156" t="inlineStr">
        <is>
          <t>BAYRAKLI</t>
        </is>
      </c>
      <c r="C63" s="156" t="inlineStr">
        <is>
          <t>Kasa 1</t>
        </is>
      </c>
      <c r="D63" s="156" t="n">
        <v>320</v>
      </c>
      <c r="E63" s="156" t="n">
        <v>155645</v>
      </c>
      <c r="F63" s="157" t="n">
        <v>87.59999999999999</v>
      </c>
    </row>
    <row r="64" ht="24" customHeight="1" s="113">
      <c r="A64" s="156" t="inlineStr">
        <is>
          <t>M010</t>
        </is>
      </c>
      <c r="B64" s="156" t="inlineStr">
        <is>
          <t>BAYRAKLI</t>
        </is>
      </c>
      <c r="C64" s="156" t="inlineStr">
        <is>
          <t>Kasa 2</t>
        </is>
      </c>
      <c r="D64" s="156" t="n">
        <v>171</v>
      </c>
      <c r="E64" s="156" t="n">
        <v>123727</v>
      </c>
      <c r="F64" s="157" t="n">
        <v>87.2</v>
      </c>
    </row>
    <row r="65" ht="24" customHeight="1" s="113">
      <c r="A65" s="156" t="inlineStr">
        <is>
          <t>M010</t>
        </is>
      </c>
      <c r="B65" s="156" t="inlineStr">
        <is>
          <t>BAYRAKLI</t>
        </is>
      </c>
      <c r="C65" s="156" t="inlineStr">
        <is>
          <t>Kasa 3</t>
        </is>
      </c>
      <c r="D65" s="156" t="n">
        <v>137</v>
      </c>
      <c r="E65" s="156" t="n">
        <v>64193</v>
      </c>
      <c r="F65" s="157" t="n">
        <v>68.5</v>
      </c>
    </row>
    <row r="66" ht="24" customHeight="1" s="113">
      <c r="A66" s="156" t="inlineStr">
        <is>
          <t>M010</t>
        </is>
      </c>
      <c r="B66" s="156" t="inlineStr">
        <is>
          <t>BAYRAKLI</t>
        </is>
      </c>
      <c r="C66" s="156" t="inlineStr">
        <is>
          <t>Kasa 4</t>
        </is>
      </c>
      <c r="D66" s="156" t="n">
        <v>334</v>
      </c>
      <c r="E66" s="156" t="n">
        <v>99243</v>
      </c>
      <c r="F66" s="157" t="n">
        <v>77.2</v>
      </c>
    </row>
    <row r="67" ht="24" customHeight="1" s="113">
      <c r="A67" s="156" t="inlineStr">
        <is>
          <t>M010</t>
        </is>
      </c>
      <c r="B67" s="156" t="inlineStr">
        <is>
          <t>BAYRAKLI</t>
        </is>
      </c>
      <c r="C67" s="156" t="inlineStr">
        <is>
          <t>Kasa 5</t>
        </is>
      </c>
      <c r="D67" s="156" t="n">
        <v>172</v>
      </c>
      <c r="E67" s="156" t="n">
        <v>122614</v>
      </c>
      <c r="F67" s="157" t="n">
        <v>82</v>
      </c>
    </row>
    <row r="68" ht="24" customHeight="1" s="113">
      <c r="A68" s="156" t="inlineStr">
        <is>
          <t>M010</t>
        </is>
      </c>
      <c r="B68" s="156" t="inlineStr">
        <is>
          <t>BAYRAKLI</t>
        </is>
      </c>
      <c r="C68" s="156" t="inlineStr">
        <is>
          <t>Kasa 6</t>
        </is>
      </c>
      <c r="D68" s="156" t="n">
        <v>216</v>
      </c>
      <c r="E68" s="156" t="n">
        <v>144396</v>
      </c>
      <c r="F68" s="157" t="n">
        <v>70.40000000000001</v>
      </c>
    </row>
    <row r="69" ht="24" customHeight="1" s="113">
      <c r="A69" s="156" t="inlineStr">
        <is>
          <t>M010</t>
        </is>
      </c>
      <c r="B69" s="156" t="inlineStr">
        <is>
          <t>BAYRAKLI</t>
        </is>
      </c>
      <c r="C69" s="156" t="inlineStr">
        <is>
          <t>Kasa 7</t>
        </is>
      </c>
      <c r="D69" s="156" t="n">
        <v>242</v>
      </c>
      <c r="E69" s="156" t="n">
        <v>151778</v>
      </c>
      <c r="F69" s="157" t="n">
        <v>80.40000000000001</v>
      </c>
    </row>
    <row r="70" ht="24" customHeight="1" s="113">
      <c r="A70" s="156" t="inlineStr">
        <is>
          <t>M010</t>
        </is>
      </c>
      <c r="B70" s="156" t="inlineStr">
        <is>
          <t>BAYRAKLI</t>
        </is>
      </c>
      <c r="C70" s="156" t="inlineStr">
        <is>
          <t>Kasa 8</t>
        </is>
      </c>
      <c r="D70" s="156" t="n">
        <v>233</v>
      </c>
      <c r="E70" s="156" t="n">
        <v>129891</v>
      </c>
      <c r="F70" s="157" t="n">
        <v>75.90000000000001</v>
      </c>
    </row>
    <row r="71" ht="24" customHeight="1" s="113">
      <c r="A71" s="156" t="inlineStr">
        <is>
          <t>M011</t>
        </is>
      </c>
      <c r="B71" s="156" t="inlineStr">
        <is>
          <t>BOZYAKA</t>
        </is>
      </c>
      <c r="C71" s="156" t="inlineStr">
        <is>
          <t>Kasa 1</t>
        </is>
      </c>
      <c r="D71" s="156" t="n">
        <v>276</v>
      </c>
      <c r="E71" s="156" t="n">
        <v>70268</v>
      </c>
      <c r="F71" s="157" t="n">
        <v>61.7</v>
      </c>
    </row>
    <row r="72" ht="24" customHeight="1" s="113">
      <c r="A72" s="156" t="inlineStr">
        <is>
          <t>M011</t>
        </is>
      </c>
      <c r="B72" s="156" t="inlineStr">
        <is>
          <t>BOZYAKA</t>
        </is>
      </c>
      <c r="C72" s="156" t="inlineStr">
        <is>
          <t>Kasa 2</t>
        </is>
      </c>
      <c r="D72" s="156" t="n">
        <v>210</v>
      </c>
      <c r="E72" s="156" t="n">
        <v>114353</v>
      </c>
      <c r="F72" s="157" t="n">
        <v>63.6</v>
      </c>
    </row>
    <row r="73" ht="24" customHeight="1" s="113">
      <c r="A73" s="156" t="inlineStr">
        <is>
          <t>M011</t>
        </is>
      </c>
      <c r="B73" s="156" t="inlineStr">
        <is>
          <t>BOZYAKA</t>
        </is>
      </c>
      <c r="C73" s="156" t="inlineStr">
        <is>
          <t>Kasa 3</t>
        </is>
      </c>
      <c r="D73" s="156" t="n">
        <v>120</v>
      </c>
      <c r="E73" s="156" t="n">
        <v>120312</v>
      </c>
      <c r="F73" s="157" t="n">
        <v>82.5</v>
      </c>
    </row>
    <row r="74" ht="24" customHeight="1" s="113">
      <c r="A74" s="156" t="inlineStr">
        <is>
          <t>M011</t>
        </is>
      </c>
      <c r="B74" s="156" t="inlineStr">
        <is>
          <t>BOZYAKA</t>
        </is>
      </c>
      <c r="C74" s="156" t="inlineStr">
        <is>
          <t>Kasa 4</t>
        </is>
      </c>
      <c r="D74" s="156" t="n">
        <v>257</v>
      </c>
      <c r="E74" s="156" t="n">
        <v>125127</v>
      </c>
      <c r="F74" s="157" t="n">
        <v>74.5</v>
      </c>
    </row>
    <row r="75" ht="24" customHeight="1" s="113">
      <c r="A75" s="156" t="inlineStr">
        <is>
          <t>M011</t>
        </is>
      </c>
      <c r="B75" s="156" t="inlineStr">
        <is>
          <t>BOZYAKA</t>
        </is>
      </c>
      <c r="C75" s="156" t="inlineStr">
        <is>
          <t>Kasa 5</t>
        </is>
      </c>
      <c r="D75" s="156" t="n">
        <v>282</v>
      </c>
      <c r="E75" s="156" t="n">
        <v>103965</v>
      </c>
      <c r="F75" s="157" t="n">
        <v>76.3</v>
      </c>
    </row>
    <row r="76" ht="24" customHeight="1" s="113">
      <c r="A76" s="156" t="inlineStr">
        <is>
          <t>M011</t>
        </is>
      </c>
      <c r="B76" s="156" t="inlineStr">
        <is>
          <t>BOZYAKA</t>
        </is>
      </c>
      <c r="C76" s="156" t="inlineStr">
        <is>
          <t>Kasa 6</t>
        </is>
      </c>
      <c r="D76" s="156" t="n">
        <v>199</v>
      </c>
      <c r="E76" s="156" t="n">
        <v>125418</v>
      </c>
      <c r="F76" s="157" t="n">
        <v>54.9</v>
      </c>
    </row>
    <row r="77" ht="24" customHeight="1" s="113">
      <c r="A77" s="156" t="inlineStr">
        <is>
          <t>M011</t>
        </is>
      </c>
      <c r="B77" s="156" t="inlineStr">
        <is>
          <t>BOZYAKA</t>
        </is>
      </c>
      <c r="C77" s="156" t="inlineStr">
        <is>
          <t>Kasa 7</t>
        </is>
      </c>
      <c r="D77" s="156" t="n">
        <v>146</v>
      </c>
      <c r="E77" s="156" t="n">
        <v>157714</v>
      </c>
      <c r="F77" s="157" t="n">
        <v>88.5</v>
      </c>
    </row>
    <row r="78" ht="24" customHeight="1" s="113">
      <c r="A78" s="156" t="inlineStr">
        <is>
          <t>M011</t>
        </is>
      </c>
      <c r="B78" s="156" t="inlineStr">
        <is>
          <t>BOZYAKA</t>
        </is>
      </c>
      <c r="C78" s="156" t="inlineStr">
        <is>
          <t>Kasa 8</t>
        </is>
      </c>
      <c r="D78" s="156" t="n">
        <v>237</v>
      </c>
      <c r="E78" s="156" t="n">
        <v>58510</v>
      </c>
      <c r="F78" s="157" t="n">
        <v>88.8</v>
      </c>
    </row>
    <row r="79" ht="24" customHeight="1" s="113">
      <c r="A79" s="156" t="inlineStr">
        <is>
          <t>M011</t>
        </is>
      </c>
      <c r="B79" s="156" t="inlineStr">
        <is>
          <t>BOZYAKA</t>
        </is>
      </c>
      <c r="C79" s="156" t="inlineStr">
        <is>
          <t>Kasa 9</t>
        </is>
      </c>
      <c r="D79" s="156" t="n">
        <v>202</v>
      </c>
      <c r="E79" s="156" t="n">
        <v>80395</v>
      </c>
      <c r="F79" s="157" t="n">
        <v>56.3</v>
      </c>
    </row>
    <row r="80" ht="24" customHeight="1" s="113">
      <c r="A80" s="156" t="inlineStr">
        <is>
          <t>M011</t>
        </is>
      </c>
      <c r="B80" s="156" t="inlineStr">
        <is>
          <t>BOZYAKA</t>
        </is>
      </c>
      <c r="C80" s="156" t="inlineStr">
        <is>
          <t>Kasa 10</t>
        </is>
      </c>
      <c r="D80" s="156" t="n">
        <v>141</v>
      </c>
      <c r="E80" s="156" t="n">
        <v>63853</v>
      </c>
      <c r="F80" s="157" t="n">
        <v>64.8</v>
      </c>
    </row>
    <row r="81" ht="24" customHeight="1" s="113">
      <c r="A81" s="156" t="inlineStr">
        <is>
          <t>M011</t>
        </is>
      </c>
      <c r="B81" s="156" t="inlineStr">
        <is>
          <t>BOZYAKA</t>
        </is>
      </c>
      <c r="C81" s="156" t="inlineStr">
        <is>
          <t>Kasa 11</t>
        </is>
      </c>
      <c r="D81" s="156" t="n">
        <v>216</v>
      </c>
      <c r="E81" s="156" t="n">
        <v>43137</v>
      </c>
      <c r="F81" s="157" t="n">
        <v>75</v>
      </c>
    </row>
    <row r="82" ht="24" customHeight="1" s="113">
      <c r="A82" s="156" t="inlineStr">
        <is>
          <t>M011</t>
        </is>
      </c>
      <c r="B82" s="156" t="inlineStr">
        <is>
          <t>BOZYAKA</t>
        </is>
      </c>
      <c r="C82" s="156" t="inlineStr">
        <is>
          <t>Kasa 12</t>
        </is>
      </c>
      <c r="D82" s="156" t="n">
        <v>171</v>
      </c>
      <c r="E82" s="156" t="n">
        <v>52599</v>
      </c>
      <c r="F82" s="157" t="n">
        <v>89.40000000000001</v>
      </c>
    </row>
    <row r="83" ht="15" customHeight="1" s="113">
      <c r="A83" s="156" t="inlineStr">
        <is>
          <t>M012</t>
        </is>
      </c>
      <c r="B83" s="156" t="inlineStr">
        <is>
          <t xml:space="preserve">BUCA </t>
        </is>
      </c>
      <c r="C83" s="156" t="inlineStr">
        <is>
          <t>Kasa 1</t>
        </is>
      </c>
      <c r="D83" s="156" t="n">
        <v>246</v>
      </c>
      <c r="E83" s="156" t="n">
        <v>115097</v>
      </c>
      <c r="F83" s="157" t="n">
        <v>73.7</v>
      </c>
    </row>
    <row r="84" ht="15" customHeight="1" s="113">
      <c r="A84" s="156" t="inlineStr">
        <is>
          <t>M012</t>
        </is>
      </c>
      <c r="B84" s="156" t="inlineStr">
        <is>
          <t xml:space="preserve">BUCA </t>
        </is>
      </c>
      <c r="C84" s="156" t="inlineStr">
        <is>
          <t>Kasa 2</t>
        </is>
      </c>
      <c r="D84" s="156" t="n">
        <v>349</v>
      </c>
      <c r="E84" s="156" t="n">
        <v>29145</v>
      </c>
      <c r="F84" s="157" t="n">
        <v>83.5</v>
      </c>
    </row>
    <row r="85" ht="15" customHeight="1" s="113">
      <c r="A85" s="156" t="inlineStr">
        <is>
          <t>M012</t>
        </is>
      </c>
      <c r="B85" s="156" t="inlineStr">
        <is>
          <t xml:space="preserve">BUCA </t>
        </is>
      </c>
      <c r="C85" s="156" t="inlineStr">
        <is>
          <t>Kasa 3</t>
        </is>
      </c>
      <c r="D85" s="156" t="n">
        <v>237</v>
      </c>
      <c r="E85" s="156" t="n">
        <v>103823</v>
      </c>
      <c r="F85" s="157" t="n">
        <v>68.5</v>
      </c>
    </row>
    <row r="86" ht="15" customHeight="1" s="113">
      <c r="A86" s="156" t="inlineStr">
        <is>
          <t>M012</t>
        </is>
      </c>
      <c r="B86" s="156" t="inlineStr">
        <is>
          <t xml:space="preserve">BUCA </t>
        </is>
      </c>
      <c r="C86" s="156" t="inlineStr">
        <is>
          <t>Kasa 4</t>
        </is>
      </c>
      <c r="D86" s="156" t="n">
        <v>145</v>
      </c>
      <c r="E86" s="156" t="n">
        <v>110531</v>
      </c>
      <c r="F86" s="157" t="n">
        <v>68.09999999999999</v>
      </c>
    </row>
    <row r="87" ht="15" customHeight="1" s="113">
      <c r="A87" s="156" t="inlineStr">
        <is>
          <t>M012</t>
        </is>
      </c>
      <c r="B87" s="156" t="inlineStr">
        <is>
          <t xml:space="preserve">BUCA </t>
        </is>
      </c>
      <c r="C87" s="156" t="inlineStr">
        <is>
          <t>Kasa 5</t>
        </is>
      </c>
      <c r="D87" s="156" t="n">
        <v>234</v>
      </c>
      <c r="E87" s="156" t="n">
        <v>50279</v>
      </c>
      <c r="F87" s="157" t="n">
        <v>47.9</v>
      </c>
    </row>
    <row r="88" ht="15" customHeight="1" s="113">
      <c r="A88" s="156" t="inlineStr">
        <is>
          <t>M012</t>
        </is>
      </c>
      <c r="B88" s="156" t="inlineStr">
        <is>
          <t xml:space="preserve">BUCA </t>
        </is>
      </c>
      <c r="C88" s="156" t="inlineStr">
        <is>
          <t>Kasa 6</t>
        </is>
      </c>
      <c r="D88" s="156" t="n">
        <v>321</v>
      </c>
      <c r="E88" s="156" t="n">
        <v>75607</v>
      </c>
      <c r="F88" s="157" t="n">
        <v>71.59999999999999</v>
      </c>
    </row>
    <row r="89" ht="15" customHeight="1" s="113">
      <c r="A89" s="156" t="inlineStr">
        <is>
          <t>M012</t>
        </is>
      </c>
      <c r="B89" s="156" t="inlineStr">
        <is>
          <t xml:space="preserve">BUCA </t>
        </is>
      </c>
      <c r="C89" s="156" t="inlineStr">
        <is>
          <t>Kasa 7</t>
        </is>
      </c>
      <c r="D89" s="156" t="n">
        <v>343</v>
      </c>
      <c r="E89" s="156" t="n">
        <v>27622</v>
      </c>
      <c r="F89" s="157" t="n">
        <v>89.5</v>
      </c>
    </row>
    <row r="90" ht="15" customHeight="1" s="113">
      <c r="A90" s="156" t="inlineStr">
        <is>
          <t>M012</t>
        </is>
      </c>
      <c r="B90" s="156" t="inlineStr">
        <is>
          <t xml:space="preserve">BUCA </t>
        </is>
      </c>
      <c r="C90" s="156" t="inlineStr">
        <is>
          <t>Kasa 8</t>
        </is>
      </c>
      <c r="D90" s="156" t="n">
        <v>248</v>
      </c>
      <c r="E90" s="156" t="n">
        <v>78451</v>
      </c>
      <c r="F90" s="157" t="n">
        <v>64</v>
      </c>
    </row>
    <row r="91" ht="15" customHeight="1" s="113">
      <c r="A91" s="156" t="inlineStr">
        <is>
          <t>M012</t>
        </is>
      </c>
      <c r="B91" s="156" t="inlineStr">
        <is>
          <t xml:space="preserve">BUCA </t>
        </is>
      </c>
      <c r="C91" s="156" t="inlineStr">
        <is>
          <t>Kasa 9</t>
        </is>
      </c>
      <c r="D91" s="156" t="n">
        <v>128</v>
      </c>
      <c r="E91" s="156" t="n">
        <v>98135</v>
      </c>
      <c r="F91" s="157" t="n">
        <v>70.3</v>
      </c>
    </row>
    <row r="92" ht="15" customHeight="1" s="113">
      <c r="A92" s="156" t="inlineStr">
        <is>
          <t>M012</t>
        </is>
      </c>
      <c r="B92" s="156" t="inlineStr">
        <is>
          <t xml:space="preserve">BUCA </t>
        </is>
      </c>
      <c r="C92" s="156" t="inlineStr">
        <is>
          <t>Kasa 10</t>
        </is>
      </c>
      <c r="D92" s="156" t="n">
        <v>256</v>
      </c>
      <c r="E92" s="156" t="n">
        <v>41318</v>
      </c>
      <c r="F92" s="157" t="n">
        <v>80.40000000000001</v>
      </c>
    </row>
    <row r="93" ht="15" customHeight="1" s="113">
      <c r="A93" s="156" t="inlineStr">
        <is>
          <t>M012</t>
        </is>
      </c>
      <c r="B93" s="156" t="inlineStr">
        <is>
          <t xml:space="preserve">BUCA </t>
        </is>
      </c>
      <c r="C93" s="156" t="inlineStr">
        <is>
          <t>Kasa 11</t>
        </is>
      </c>
      <c r="D93" s="156" t="n">
        <v>289</v>
      </c>
      <c r="E93" s="156" t="n">
        <v>106972</v>
      </c>
      <c r="F93" s="157" t="n">
        <v>67</v>
      </c>
    </row>
    <row r="94" ht="15" customHeight="1" s="113">
      <c r="A94" s="156" t="inlineStr">
        <is>
          <t>M012</t>
        </is>
      </c>
      <c r="B94" s="156" t="inlineStr">
        <is>
          <t xml:space="preserve">BUCA </t>
        </is>
      </c>
      <c r="C94" s="156" t="inlineStr">
        <is>
          <t>Kasa 12</t>
        </is>
      </c>
      <c r="D94" s="156" t="n">
        <v>242</v>
      </c>
      <c r="E94" s="156" t="n">
        <v>65956</v>
      </c>
      <c r="F94" s="157" t="n">
        <v>56.9</v>
      </c>
    </row>
    <row r="95" ht="24" customHeight="1" s="113">
      <c r="A95" s="156" t="inlineStr">
        <is>
          <t>M013</t>
        </is>
      </c>
      <c r="B95" s="156" t="inlineStr">
        <is>
          <t>DEDEBAŞI</t>
        </is>
      </c>
      <c r="C95" s="156" t="inlineStr">
        <is>
          <t>Kasa 1</t>
        </is>
      </c>
      <c r="D95" s="156" t="n">
        <v>140</v>
      </c>
      <c r="E95" s="156" t="n">
        <v>123940</v>
      </c>
      <c r="F95" s="157" t="n">
        <v>59.1</v>
      </c>
    </row>
    <row r="96" ht="24" customHeight="1" s="113">
      <c r="A96" s="156" t="inlineStr">
        <is>
          <t>M013</t>
        </is>
      </c>
      <c r="B96" s="156" t="inlineStr">
        <is>
          <t>DEDEBAŞI</t>
        </is>
      </c>
      <c r="C96" s="156" t="inlineStr">
        <is>
          <t>Kasa 2</t>
        </is>
      </c>
      <c r="D96" s="156" t="n">
        <v>128</v>
      </c>
      <c r="E96" s="156" t="n">
        <v>129306</v>
      </c>
      <c r="F96" s="157" t="n">
        <v>56.1</v>
      </c>
    </row>
    <row r="97" ht="24" customHeight="1" s="113">
      <c r="A97" s="156" t="inlineStr">
        <is>
          <t>M013</t>
        </is>
      </c>
      <c r="B97" s="156" t="inlineStr">
        <is>
          <t>DEDEBAŞI</t>
        </is>
      </c>
      <c r="C97" s="156" t="inlineStr">
        <is>
          <t>Kasa 3</t>
        </is>
      </c>
      <c r="D97" s="156" t="n">
        <v>320</v>
      </c>
      <c r="E97" s="156" t="n">
        <v>84608</v>
      </c>
      <c r="F97" s="157" t="n">
        <v>62</v>
      </c>
    </row>
    <row r="98" ht="24" customHeight="1" s="113">
      <c r="A98" s="156" t="inlineStr">
        <is>
          <t>M014</t>
        </is>
      </c>
      <c r="B98" s="156" t="inlineStr">
        <is>
          <t>ESKİİZMİR</t>
        </is>
      </c>
      <c r="C98" s="156" t="inlineStr">
        <is>
          <t>Kasa 1</t>
        </is>
      </c>
      <c r="D98" s="156" t="n">
        <v>289</v>
      </c>
      <c r="E98" s="156" t="n">
        <v>74670</v>
      </c>
      <c r="F98" s="157" t="n">
        <v>89.8</v>
      </c>
    </row>
    <row r="99" ht="24" customHeight="1" s="113">
      <c r="A99" s="156" t="inlineStr">
        <is>
          <t>M014</t>
        </is>
      </c>
      <c r="B99" s="156" t="inlineStr">
        <is>
          <t>ESKİİZMİR</t>
        </is>
      </c>
      <c r="C99" s="156" t="inlineStr">
        <is>
          <t>Kasa 2</t>
        </is>
      </c>
      <c r="D99" s="156" t="n">
        <v>143</v>
      </c>
      <c r="E99" s="156" t="n">
        <v>86752</v>
      </c>
      <c r="F99" s="157" t="n">
        <v>58.3</v>
      </c>
    </row>
    <row r="100" ht="24" customHeight="1" s="113">
      <c r="A100" s="156" t="inlineStr">
        <is>
          <t>M014</t>
        </is>
      </c>
      <c r="B100" s="156" t="inlineStr">
        <is>
          <t>ESKİİZMİR</t>
        </is>
      </c>
      <c r="C100" s="156" t="inlineStr">
        <is>
          <t>Kasa 3</t>
        </is>
      </c>
      <c r="D100" s="156" t="n">
        <v>280</v>
      </c>
      <c r="E100" s="156" t="n">
        <v>110249</v>
      </c>
      <c r="F100" s="157" t="n">
        <v>91.09999999999999</v>
      </c>
    </row>
    <row r="101" ht="24" customHeight="1" s="113">
      <c r="A101" s="156" t="inlineStr">
        <is>
          <t>M014</t>
        </is>
      </c>
      <c r="B101" s="156" t="inlineStr">
        <is>
          <t>ESKİİZMİR</t>
        </is>
      </c>
      <c r="C101" s="156" t="inlineStr">
        <is>
          <t>Kasa 4</t>
        </is>
      </c>
      <c r="D101" s="156" t="n">
        <v>241</v>
      </c>
      <c r="E101" s="156" t="n">
        <v>48948</v>
      </c>
      <c r="F101" s="157" t="n">
        <v>80.2</v>
      </c>
    </row>
    <row r="102" ht="24" customHeight="1" s="113">
      <c r="A102" s="156" t="inlineStr">
        <is>
          <t>M014</t>
        </is>
      </c>
      <c r="B102" s="156" t="inlineStr">
        <is>
          <t>ESKİİZMİR</t>
        </is>
      </c>
      <c r="C102" s="156" t="inlineStr">
        <is>
          <t>Kasa 5</t>
        </is>
      </c>
      <c r="D102" s="156" t="n">
        <v>254</v>
      </c>
      <c r="E102" s="156" t="n">
        <v>57722</v>
      </c>
      <c r="F102" s="157" t="n">
        <v>64.7</v>
      </c>
    </row>
    <row r="103" ht="24" customHeight="1" s="113">
      <c r="A103" s="156" t="inlineStr">
        <is>
          <t>M014</t>
        </is>
      </c>
      <c r="B103" s="156" t="inlineStr">
        <is>
          <t>ESKİİZMİR</t>
        </is>
      </c>
      <c r="C103" s="156" t="inlineStr">
        <is>
          <t>Kasa 6</t>
        </is>
      </c>
      <c r="D103" s="156" t="n">
        <v>159</v>
      </c>
      <c r="E103" s="156" t="n">
        <v>78280</v>
      </c>
      <c r="F103" s="157" t="n">
        <v>71.2</v>
      </c>
    </row>
    <row r="104" ht="24" customHeight="1" s="113">
      <c r="A104" s="156" t="inlineStr">
        <is>
          <t>M014</t>
        </is>
      </c>
      <c r="B104" s="156" t="inlineStr">
        <is>
          <t>ESKİİZMİR</t>
        </is>
      </c>
      <c r="C104" s="156" t="inlineStr">
        <is>
          <t>Kasa 7</t>
        </is>
      </c>
      <c r="D104" s="156" t="n">
        <v>299</v>
      </c>
      <c r="E104" s="156" t="n">
        <v>81704</v>
      </c>
      <c r="F104" s="157" t="n">
        <v>81.40000000000001</v>
      </c>
    </row>
    <row r="105" ht="24" customHeight="1" s="113">
      <c r="A105" s="156" t="inlineStr">
        <is>
          <t>M014</t>
        </is>
      </c>
      <c r="B105" s="156" t="inlineStr">
        <is>
          <t>ESKİİZMİR</t>
        </is>
      </c>
      <c r="C105" s="156" t="inlineStr">
        <is>
          <t>Kasa 8</t>
        </is>
      </c>
      <c r="D105" s="156" t="n">
        <v>187</v>
      </c>
      <c r="E105" s="156" t="n">
        <v>96811</v>
      </c>
      <c r="F105" s="157" t="n">
        <v>56.9</v>
      </c>
    </row>
    <row r="106" ht="24" customHeight="1" s="113">
      <c r="A106" s="156" t="inlineStr">
        <is>
          <t>M014</t>
        </is>
      </c>
      <c r="B106" s="156" t="inlineStr">
        <is>
          <t>ESKİİZMİR</t>
        </is>
      </c>
      <c r="C106" s="156" t="inlineStr">
        <is>
          <t>Kasa 9</t>
        </is>
      </c>
      <c r="D106" s="156" t="n">
        <v>210</v>
      </c>
      <c r="E106" s="156" t="n">
        <v>140362</v>
      </c>
      <c r="F106" s="157" t="n">
        <v>87.90000000000001</v>
      </c>
    </row>
    <row r="107" ht="24" customHeight="1" s="113">
      <c r="A107" s="156" t="inlineStr">
        <is>
          <t>M014</t>
        </is>
      </c>
      <c r="B107" s="156" t="inlineStr">
        <is>
          <t>ESKİİZMİR</t>
        </is>
      </c>
      <c r="C107" s="156" t="inlineStr">
        <is>
          <t>Kasa 10</t>
        </is>
      </c>
      <c r="D107" s="156" t="n">
        <v>222</v>
      </c>
      <c r="E107" s="156" t="n">
        <v>109724</v>
      </c>
      <c r="F107" s="157" t="n">
        <v>56.2</v>
      </c>
    </row>
    <row r="108" ht="24" customHeight="1" s="113">
      <c r="A108" s="156" t="inlineStr">
        <is>
          <t>M014</t>
        </is>
      </c>
      <c r="B108" s="156" t="inlineStr">
        <is>
          <t>ESKİİZMİR</t>
        </is>
      </c>
      <c r="C108" s="156" t="inlineStr">
        <is>
          <t>Kasa 11</t>
        </is>
      </c>
      <c r="D108" s="156" t="n">
        <v>186</v>
      </c>
      <c r="E108" s="156" t="n">
        <v>101554</v>
      </c>
      <c r="F108" s="157" t="n">
        <v>92</v>
      </c>
    </row>
    <row r="109" ht="24" customHeight="1" s="113">
      <c r="A109" s="156" t="inlineStr">
        <is>
          <t>M015</t>
        </is>
      </c>
      <c r="B109" s="156" t="inlineStr">
        <is>
          <t>GAZİEMİR-1</t>
        </is>
      </c>
      <c r="C109" s="156" t="inlineStr">
        <is>
          <t>Kasa 1</t>
        </is>
      </c>
      <c r="D109" s="156" t="n">
        <v>124</v>
      </c>
      <c r="E109" s="156" t="n">
        <v>140530</v>
      </c>
      <c r="F109" s="157" t="n">
        <v>86.3</v>
      </c>
    </row>
    <row r="110" ht="24" customHeight="1" s="113">
      <c r="A110" s="156" t="inlineStr">
        <is>
          <t>M015</t>
        </is>
      </c>
      <c r="B110" s="156" t="inlineStr">
        <is>
          <t>GAZİEMİR-1</t>
        </is>
      </c>
      <c r="C110" s="156" t="inlineStr">
        <is>
          <t>Kasa 2</t>
        </is>
      </c>
      <c r="D110" s="156" t="n">
        <v>286</v>
      </c>
      <c r="E110" s="156" t="n">
        <v>154916</v>
      </c>
      <c r="F110" s="157" t="n">
        <v>65.3</v>
      </c>
    </row>
    <row r="111" ht="24" customHeight="1" s="113">
      <c r="A111" s="156" t="inlineStr">
        <is>
          <t>M015</t>
        </is>
      </c>
      <c r="B111" s="156" t="inlineStr">
        <is>
          <t>GAZİEMİR-1</t>
        </is>
      </c>
      <c r="C111" s="156" t="inlineStr">
        <is>
          <t>Kasa 3</t>
        </is>
      </c>
      <c r="D111" s="156" t="n">
        <v>146</v>
      </c>
      <c r="E111" s="156" t="n">
        <v>62170</v>
      </c>
      <c r="F111" s="157" t="n">
        <v>62.1</v>
      </c>
    </row>
    <row r="112" ht="24" customHeight="1" s="113">
      <c r="A112" s="156" t="inlineStr">
        <is>
          <t>M015</t>
        </is>
      </c>
      <c r="B112" s="156" t="inlineStr">
        <is>
          <t>GAZİEMİR-1</t>
        </is>
      </c>
      <c r="C112" s="156" t="inlineStr">
        <is>
          <t>Kasa 4</t>
        </is>
      </c>
      <c r="D112" s="156" t="n">
        <v>328</v>
      </c>
      <c r="E112" s="156" t="n">
        <v>45382</v>
      </c>
      <c r="F112" s="157" t="n">
        <v>71.7</v>
      </c>
    </row>
    <row r="113" ht="24" customHeight="1" s="113">
      <c r="A113" s="156" t="inlineStr">
        <is>
          <t>M015</t>
        </is>
      </c>
      <c r="B113" s="156" t="inlineStr">
        <is>
          <t>GAZİEMİR-1</t>
        </is>
      </c>
      <c r="C113" s="156" t="inlineStr">
        <is>
          <t>Kasa 5</t>
        </is>
      </c>
      <c r="D113" s="156" t="n">
        <v>165</v>
      </c>
      <c r="E113" s="156" t="n">
        <v>87489</v>
      </c>
      <c r="F113" s="157" t="n">
        <v>54.7</v>
      </c>
    </row>
    <row r="114" ht="24" customHeight="1" s="113">
      <c r="A114" s="156" t="inlineStr">
        <is>
          <t>M015</t>
        </is>
      </c>
      <c r="B114" s="156" t="inlineStr">
        <is>
          <t>GAZİEMİR-1</t>
        </is>
      </c>
      <c r="C114" s="156" t="inlineStr">
        <is>
          <t>Kasa 6</t>
        </is>
      </c>
      <c r="D114" s="156" t="n">
        <v>258</v>
      </c>
      <c r="E114" s="156" t="n">
        <v>159502</v>
      </c>
      <c r="F114" s="157" t="n">
        <v>58.6</v>
      </c>
    </row>
    <row r="115" ht="24" customHeight="1" s="113">
      <c r="A115" s="156" t="inlineStr">
        <is>
          <t>M015</t>
        </is>
      </c>
      <c r="B115" s="156" t="inlineStr">
        <is>
          <t>GAZİEMİR-1</t>
        </is>
      </c>
      <c r="C115" s="156" t="inlineStr">
        <is>
          <t>Kasa 7</t>
        </is>
      </c>
      <c r="D115" s="156" t="n">
        <v>137</v>
      </c>
      <c r="E115" s="156" t="n">
        <v>154247</v>
      </c>
      <c r="F115" s="157" t="n">
        <v>72.90000000000001</v>
      </c>
    </row>
    <row r="116" ht="24" customHeight="1" s="113">
      <c r="A116" s="156" t="inlineStr">
        <is>
          <t>M015</t>
        </is>
      </c>
      <c r="B116" s="156" t="inlineStr">
        <is>
          <t>GAZİEMİR-1</t>
        </is>
      </c>
      <c r="C116" s="156" t="inlineStr">
        <is>
          <t>Kasa 8</t>
        </is>
      </c>
      <c r="D116" s="156" t="n">
        <v>146</v>
      </c>
      <c r="E116" s="156" t="n">
        <v>141547</v>
      </c>
      <c r="F116" s="157" t="n">
        <v>90.3</v>
      </c>
    </row>
    <row r="117" ht="24" customHeight="1" s="113">
      <c r="A117" s="156" t="inlineStr">
        <is>
          <t>M015</t>
        </is>
      </c>
      <c r="B117" s="156" t="inlineStr">
        <is>
          <t>GAZİEMİR-1</t>
        </is>
      </c>
      <c r="C117" s="156" t="inlineStr">
        <is>
          <t>Kasa 9</t>
        </is>
      </c>
      <c r="D117" s="156" t="n">
        <v>174</v>
      </c>
      <c r="E117" s="156" t="n">
        <v>89376</v>
      </c>
      <c r="F117" s="157" t="n">
        <v>79.09999999999999</v>
      </c>
    </row>
    <row r="118" ht="24" customHeight="1" s="113">
      <c r="A118" s="156" t="inlineStr">
        <is>
          <t>M015</t>
        </is>
      </c>
      <c r="B118" s="156" t="inlineStr">
        <is>
          <t>GAZİEMİR-1</t>
        </is>
      </c>
      <c r="C118" s="156" t="inlineStr">
        <is>
          <t>Kasa 10</t>
        </is>
      </c>
      <c r="D118" s="156" t="n">
        <v>237</v>
      </c>
      <c r="E118" s="156" t="n">
        <v>41308</v>
      </c>
      <c r="F118" s="157" t="n">
        <v>58.1</v>
      </c>
    </row>
    <row r="119" ht="24" customHeight="1" s="113">
      <c r="A119" s="156" t="inlineStr">
        <is>
          <t>M015</t>
        </is>
      </c>
      <c r="B119" s="156" t="inlineStr">
        <is>
          <t>GAZİEMİR-1</t>
        </is>
      </c>
      <c r="C119" s="156" t="inlineStr">
        <is>
          <t>Kasa 11</t>
        </is>
      </c>
      <c r="D119" s="156" t="n">
        <v>280</v>
      </c>
      <c r="E119" s="156" t="n">
        <v>124741</v>
      </c>
      <c r="F119" s="157" t="n">
        <v>62.3</v>
      </c>
    </row>
    <row r="120" ht="24" customHeight="1" s="113">
      <c r="A120" s="156" t="inlineStr">
        <is>
          <t>M016</t>
        </is>
      </c>
      <c r="B120" s="156" t="inlineStr">
        <is>
          <t>GAZİEMİR-2</t>
        </is>
      </c>
      <c r="C120" s="156" t="inlineStr">
        <is>
          <t>Kasa 1</t>
        </is>
      </c>
      <c r="D120" s="156" t="n">
        <v>146</v>
      </c>
      <c r="E120" s="156" t="n">
        <v>79578</v>
      </c>
      <c r="F120" s="157" t="n">
        <v>51.5</v>
      </c>
    </row>
    <row r="121" ht="24" customHeight="1" s="113">
      <c r="A121" s="156" t="inlineStr">
        <is>
          <t>M016</t>
        </is>
      </c>
      <c r="B121" s="156" t="inlineStr">
        <is>
          <t>GAZİEMİR-2</t>
        </is>
      </c>
      <c r="C121" s="156" t="inlineStr">
        <is>
          <t>Kasa 2</t>
        </is>
      </c>
      <c r="D121" s="156" t="n">
        <v>197</v>
      </c>
      <c r="E121" s="156" t="n">
        <v>102833</v>
      </c>
      <c r="F121" s="157" t="n">
        <v>64.7</v>
      </c>
    </row>
    <row r="122" ht="24" customHeight="1" s="113">
      <c r="A122" s="156" t="inlineStr">
        <is>
          <t>M016</t>
        </is>
      </c>
      <c r="B122" s="156" t="inlineStr">
        <is>
          <t>GAZİEMİR-2</t>
        </is>
      </c>
      <c r="C122" s="156" t="inlineStr">
        <is>
          <t>Kasa 3</t>
        </is>
      </c>
      <c r="D122" s="156" t="n">
        <v>301</v>
      </c>
      <c r="E122" s="156" t="n">
        <v>41431</v>
      </c>
      <c r="F122" s="157" t="n">
        <v>54.1</v>
      </c>
    </row>
    <row r="123" ht="24" customHeight="1" s="113">
      <c r="A123" s="156" t="inlineStr">
        <is>
          <t>M016</t>
        </is>
      </c>
      <c r="B123" s="156" t="inlineStr">
        <is>
          <t>GAZİEMİR-2</t>
        </is>
      </c>
      <c r="C123" s="156" t="inlineStr">
        <is>
          <t>Kasa 4</t>
        </is>
      </c>
      <c r="D123" s="156" t="n">
        <v>257</v>
      </c>
      <c r="E123" s="156" t="n">
        <v>148118</v>
      </c>
      <c r="F123" s="157" t="n">
        <v>74.2</v>
      </c>
    </row>
    <row r="124" ht="24" customHeight="1" s="113">
      <c r="A124" s="156" t="inlineStr">
        <is>
          <t>M016</t>
        </is>
      </c>
      <c r="B124" s="156" t="inlineStr">
        <is>
          <t>GAZİEMİR-2</t>
        </is>
      </c>
      <c r="C124" s="156" t="inlineStr">
        <is>
          <t>Kasa 5</t>
        </is>
      </c>
      <c r="D124" s="156" t="n">
        <v>158</v>
      </c>
      <c r="E124" s="156" t="n">
        <v>138878</v>
      </c>
      <c r="F124" s="157" t="n">
        <v>76.09999999999999</v>
      </c>
    </row>
    <row r="125" ht="24" customHeight="1" s="113">
      <c r="A125" s="156" t="inlineStr">
        <is>
          <t>M016</t>
        </is>
      </c>
      <c r="B125" s="156" t="inlineStr">
        <is>
          <t>GAZİEMİR-2</t>
        </is>
      </c>
      <c r="C125" s="156" t="inlineStr">
        <is>
          <t>Kasa 6</t>
        </is>
      </c>
      <c r="D125" s="156" t="n">
        <v>296</v>
      </c>
      <c r="E125" s="156" t="n">
        <v>67835</v>
      </c>
      <c r="F125" s="157" t="n">
        <v>48.5</v>
      </c>
    </row>
    <row r="126" ht="24" customHeight="1" s="113">
      <c r="A126" s="156" t="inlineStr">
        <is>
          <t>M016</t>
        </is>
      </c>
      <c r="B126" s="156" t="inlineStr">
        <is>
          <t>GAZİEMİR-2</t>
        </is>
      </c>
      <c r="C126" s="156" t="inlineStr">
        <is>
          <t>Kasa 7</t>
        </is>
      </c>
      <c r="D126" s="156" t="n">
        <v>261</v>
      </c>
      <c r="E126" s="156" t="n">
        <v>75053</v>
      </c>
      <c r="F126" s="157" t="n">
        <v>75.90000000000001</v>
      </c>
    </row>
    <row r="127" ht="24" customHeight="1" s="113">
      <c r="A127" s="156" t="inlineStr">
        <is>
          <t>M016</t>
        </is>
      </c>
      <c r="B127" s="156" t="inlineStr">
        <is>
          <t>GAZİEMİR-2</t>
        </is>
      </c>
      <c r="C127" s="156" t="inlineStr">
        <is>
          <t>Kasa 8</t>
        </is>
      </c>
      <c r="D127" s="156" t="n">
        <v>337</v>
      </c>
      <c r="E127" s="156" t="n">
        <v>43009</v>
      </c>
      <c r="F127" s="157" t="n">
        <v>68.8</v>
      </c>
    </row>
    <row r="128" ht="24" customHeight="1" s="113">
      <c r="A128" s="156" t="inlineStr">
        <is>
          <t>M016</t>
        </is>
      </c>
      <c r="B128" s="156" t="inlineStr">
        <is>
          <t>GAZİEMİR-2</t>
        </is>
      </c>
      <c r="C128" s="156" t="inlineStr">
        <is>
          <t>Kasa 9</t>
        </is>
      </c>
      <c r="D128" s="156" t="n">
        <v>184</v>
      </c>
      <c r="E128" s="156" t="n">
        <v>127557</v>
      </c>
      <c r="F128" s="157" t="n">
        <v>80.8</v>
      </c>
    </row>
    <row r="129" ht="24" customHeight="1" s="113">
      <c r="A129" s="156" t="inlineStr">
        <is>
          <t>M016</t>
        </is>
      </c>
      <c r="B129" s="156" t="inlineStr">
        <is>
          <t>GAZİEMİR-2</t>
        </is>
      </c>
      <c r="C129" s="156" t="inlineStr">
        <is>
          <t>Kasa 10</t>
        </is>
      </c>
      <c r="D129" s="156" t="n">
        <v>301</v>
      </c>
      <c r="E129" s="156" t="n">
        <v>121608</v>
      </c>
      <c r="F129" s="157" t="n">
        <v>82.8</v>
      </c>
    </row>
    <row r="130" ht="24" customHeight="1" s="113">
      <c r="A130" s="156" t="inlineStr">
        <is>
          <t>M016</t>
        </is>
      </c>
      <c r="B130" s="156" t="inlineStr">
        <is>
          <t>GAZİEMİR-2</t>
        </is>
      </c>
      <c r="C130" s="156" t="inlineStr">
        <is>
          <t>Kasa 11</t>
        </is>
      </c>
      <c r="D130" s="156" t="n">
        <v>265</v>
      </c>
      <c r="E130" s="156" t="n">
        <v>152058</v>
      </c>
      <c r="F130" s="157" t="n">
        <v>62.9</v>
      </c>
    </row>
    <row r="131" ht="24" customHeight="1" s="113">
      <c r="A131" s="156" t="inlineStr">
        <is>
          <t>M017</t>
        </is>
      </c>
      <c r="B131" s="156" t="inlineStr">
        <is>
          <t>GAZİEMİR-3</t>
        </is>
      </c>
      <c r="C131" s="156" t="inlineStr">
        <is>
          <t>Kasa 1</t>
        </is>
      </c>
      <c r="D131" s="156" t="n">
        <v>252</v>
      </c>
      <c r="E131" s="156" t="n">
        <v>65951</v>
      </c>
      <c r="F131" s="157" t="n">
        <v>55.5</v>
      </c>
    </row>
    <row r="132" ht="24" customHeight="1" s="113">
      <c r="A132" s="156" t="inlineStr">
        <is>
          <t>M017</t>
        </is>
      </c>
      <c r="B132" s="156" t="inlineStr">
        <is>
          <t>GAZİEMİR-3</t>
        </is>
      </c>
      <c r="C132" s="156" t="inlineStr">
        <is>
          <t>Kasa 2</t>
        </is>
      </c>
      <c r="D132" s="156" t="n">
        <v>258</v>
      </c>
      <c r="E132" s="156" t="n">
        <v>29975</v>
      </c>
      <c r="F132" s="157" t="n">
        <v>60.3</v>
      </c>
    </row>
    <row r="133" ht="24" customHeight="1" s="113">
      <c r="A133" s="156" t="inlineStr">
        <is>
          <t>M017</t>
        </is>
      </c>
      <c r="B133" s="156" t="inlineStr">
        <is>
          <t>GAZİEMİR-3</t>
        </is>
      </c>
      <c r="C133" s="156" t="inlineStr">
        <is>
          <t>Kasa 3</t>
        </is>
      </c>
      <c r="D133" s="156" t="n">
        <v>304</v>
      </c>
      <c r="E133" s="156" t="n">
        <v>63051</v>
      </c>
      <c r="F133" s="157" t="n">
        <v>72.40000000000001</v>
      </c>
    </row>
    <row r="134" ht="24" customHeight="1" s="113">
      <c r="A134" s="156" t="inlineStr">
        <is>
          <t>M017</t>
        </is>
      </c>
      <c r="B134" s="156" t="inlineStr">
        <is>
          <t>GAZİEMİR-3</t>
        </is>
      </c>
      <c r="C134" s="156" t="inlineStr">
        <is>
          <t>Kasa 4</t>
        </is>
      </c>
      <c r="D134" s="156" t="n">
        <v>249</v>
      </c>
      <c r="E134" s="156" t="n">
        <v>85919</v>
      </c>
      <c r="F134" s="157" t="n">
        <v>65.8</v>
      </c>
    </row>
    <row r="135" ht="24" customHeight="1" s="113">
      <c r="A135" s="156" t="inlineStr">
        <is>
          <t>M017</t>
        </is>
      </c>
      <c r="B135" s="156" t="inlineStr">
        <is>
          <t>GAZİEMİR-3</t>
        </is>
      </c>
      <c r="C135" s="156" t="inlineStr">
        <is>
          <t>Kasa 5</t>
        </is>
      </c>
      <c r="D135" s="156" t="n">
        <v>239</v>
      </c>
      <c r="E135" s="156" t="n">
        <v>121326</v>
      </c>
      <c r="F135" s="157" t="n">
        <v>57.1</v>
      </c>
    </row>
    <row r="136" ht="24" customHeight="1" s="113">
      <c r="A136" s="156" t="inlineStr">
        <is>
          <t>M017</t>
        </is>
      </c>
      <c r="B136" s="156" t="inlineStr">
        <is>
          <t>GAZİEMİR-3</t>
        </is>
      </c>
      <c r="C136" s="156" t="inlineStr">
        <is>
          <t>Kasa 6</t>
        </is>
      </c>
      <c r="D136" s="156" t="n">
        <v>188</v>
      </c>
      <c r="E136" s="156" t="n">
        <v>52383</v>
      </c>
      <c r="F136" s="157" t="n">
        <v>51.2</v>
      </c>
    </row>
    <row r="137" ht="24" customHeight="1" s="113">
      <c r="A137" s="156" t="inlineStr">
        <is>
          <t>M017</t>
        </is>
      </c>
      <c r="B137" s="156" t="inlineStr">
        <is>
          <t>GAZİEMİR-3</t>
        </is>
      </c>
      <c r="C137" s="156" t="inlineStr">
        <is>
          <t>Kasa 7</t>
        </is>
      </c>
      <c r="D137" s="156" t="n">
        <v>301</v>
      </c>
      <c r="E137" s="156" t="n">
        <v>62160</v>
      </c>
      <c r="F137" s="157" t="n">
        <v>50.7</v>
      </c>
    </row>
    <row r="138" ht="24" customHeight="1" s="113">
      <c r="A138" s="156" t="inlineStr">
        <is>
          <t>M017</t>
        </is>
      </c>
      <c r="B138" s="156" t="inlineStr">
        <is>
          <t>GAZİEMİR-3</t>
        </is>
      </c>
      <c r="C138" s="156" t="inlineStr">
        <is>
          <t>Kasa 8</t>
        </is>
      </c>
      <c r="D138" s="156" t="n">
        <v>296</v>
      </c>
      <c r="E138" s="156" t="n">
        <v>80675</v>
      </c>
      <c r="F138" s="157" t="n">
        <v>54.2</v>
      </c>
    </row>
    <row r="139" ht="24" customHeight="1" s="113">
      <c r="A139" s="156" t="inlineStr">
        <is>
          <t>M017</t>
        </is>
      </c>
      <c r="B139" s="156" t="inlineStr">
        <is>
          <t>GAZİEMİR-3</t>
        </is>
      </c>
      <c r="C139" s="156" t="inlineStr">
        <is>
          <t>Kasa 9</t>
        </is>
      </c>
      <c r="D139" s="156" t="n">
        <v>208</v>
      </c>
      <c r="E139" s="156" t="n">
        <v>40919</v>
      </c>
      <c r="F139" s="157" t="n">
        <v>90</v>
      </c>
    </row>
    <row r="140" ht="24" customHeight="1" s="113">
      <c r="A140" s="156" t="inlineStr">
        <is>
          <t>M017</t>
        </is>
      </c>
      <c r="B140" s="156" t="inlineStr">
        <is>
          <t>GAZİEMİR-3</t>
        </is>
      </c>
      <c r="C140" s="156" t="inlineStr">
        <is>
          <t>Kasa 10</t>
        </is>
      </c>
      <c r="D140" s="156" t="n">
        <v>140</v>
      </c>
      <c r="E140" s="156" t="n">
        <v>38753</v>
      </c>
      <c r="F140" s="157" t="n">
        <v>56</v>
      </c>
    </row>
    <row r="141" ht="24" customHeight="1" s="113">
      <c r="A141" s="156" t="inlineStr">
        <is>
          <t>M017</t>
        </is>
      </c>
      <c r="B141" s="156" t="inlineStr">
        <is>
          <t>GAZİEMİR-3</t>
        </is>
      </c>
      <c r="C141" s="156" t="inlineStr">
        <is>
          <t>Kasa 11</t>
        </is>
      </c>
      <c r="D141" s="156" t="n">
        <v>187</v>
      </c>
      <c r="E141" s="156" t="n">
        <v>140136</v>
      </c>
      <c r="F141" s="157" t="n">
        <v>63</v>
      </c>
    </row>
    <row r="142" ht="24" customHeight="1" s="113">
      <c r="A142" s="156" t="inlineStr">
        <is>
          <t>M018</t>
        </is>
      </c>
      <c r="B142" s="156" t="inlineStr">
        <is>
          <t>GAZİEMİR-4</t>
        </is>
      </c>
      <c r="C142" s="156" t="inlineStr">
        <is>
          <t>Kasa 1</t>
        </is>
      </c>
      <c r="D142" s="156" t="n">
        <v>296</v>
      </c>
      <c r="E142" s="156" t="n">
        <v>152487</v>
      </c>
      <c r="F142" s="157" t="n">
        <v>70.2</v>
      </c>
    </row>
    <row r="143" ht="24" customHeight="1" s="113">
      <c r="A143" s="156" t="inlineStr">
        <is>
          <t>M018</t>
        </is>
      </c>
      <c r="B143" s="156" t="inlineStr">
        <is>
          <t>GAZİEMİR-4</t>
        </is>
      </c>
      <c r="C143" s="156" t="inlineStr">
        <is>
          <t>Kasa 2</t>
        </is>
      </c>
      <c r="D143" s="156" t="n">
        <v>144</v>
      </c>
      <c r="E143" s="156" t="n">
        <v>60525</v>
      </c>
      <c r="F143" s="157" t="n">
        <v>46.8</v>
      </c>
    </row>
    <row r="144" ht="24" customHeight="1" s="113">
      <c r="A144" s="156" t="inlineStr">
        <is>
          <t>M018</t>
        </is>
      </c>
      <c r="B144" s="156" t="inlineStr">
        <is>
          <t>GAZİEMİR-4</t>
        </is>
      </c>
      <c r="C144" s="156" t="inlineStr">
        <is>
          <t>Kasa 3</t>
        </is>
      </c>
      <c r="D144" s="156" t="n">
        <v>161</v>
      </c>
      <c r="E144" s="156" t="n">
        <v>136493</v>
      </c>
      <c r="F144" s="157" t="n">
        <v>61.2</v>
      </c>
    </row>
    <row r="145" ht="24" customHeight="1" s="113">
      <c r="A145" s="156" t="inlineStr">
        <is>
          <t>M018</t>
        </is>
      </c>
      <c r="B145" s="156" t="inlineStr">
        <is>
          <t>GAZİEMİR-4</t>
        </is>
      </c>
      <c r="C145" s="156" t="inlineStr">
        <is>
          <t>Kasa 4</t>
        </is>
      </c>
      <c r="D145" s="156" t="n">
        <v>181</v>
      </c>
      <c r="E145" s="156" t="n">
        <v>122337</v>
      </c>
      <c r="F145" s="157" t="n">
        <v>56.5</v>
      </c>
    </row>
    <row r="146" ht="24" customHeight="1" s="113">
      <c r="A146" s="156" t="inlineStr">
        <is>
          <t>M018</t>
        </is>
      </c>
      <c r="B146" s="156" t="inlineStr">
        <is>
          <t>GAZİEMİR-4</t>
        </is>
      </c>
      <c r="C146" s="156" t="inlineStr">
        <is>
          <t>Kasa 5</t>
        </is>
      </c>
      <c r="D146" s="156" t="n">
        <v>143</v>
      </c>
      <c r="E146" s="156" t="n">
        <v>29733</v>
      </c>
      <c r="F146" s="157" t="n">
        <v>64.7</v>
      </c>
    </row>
    <row r="147" ht="24" customHeight="1" s="113">
      <c r="A147" s="156" t="inlineStr">
        <is>
          <t>M018</t>
        </is>
      </c>
      <c r="B147" s="156" t="inlineStr">
        <is>
          <t>GAZİEMİR-4</t>
        </is>
      </c>
      <c r="C147" s="156" t="inlineStr">
        <is>
          <t>Kasa 6</t>
        </is>
      </c>
      <c r="D147" s="156" t="n">
        <v>238</v>
      </c>
      <c r="E147" s="156" t="n">
        <v>60136</v>
      </c>
      <c r="F147" s="157" t="n">
        <v>70.2</v>
      </c>
    </row>
    <row r="148" ht="24" customHeight="1" s="113">
      <c r="A148" s="156" t="inlineStr">
        <is>
          <t>M018</t>
        </is>
      </c>
      <c r="B148" s="156" t="inlineStr">
        <is>
          <t>GAZİEMİR-4</t>
        </is>
      </c>
      <c r="C148" s="156" t="inlineStr">
        <is>
          <t>Kasa 7</t>
        </is>
      </c>
      <c r="D148" s="156" t="n">
        <v>302</v>
      </c>
      <c r="E148" s="156" t="n">
        <v>105843</v>
      </c>
      <c r="F148" s="157" t="n">
        <v>87.5</v>
      </c>
    </row>
    <row r="149" ht="24" customHeight="1" s="113">
      <c r="A149" s="156" t="inlineStr">
        <is>
          <t>M018</t>
        </is>
      </c>
      <c r="B149" s="156" t="inlineStr">
        <is>
          <t>GAZİEMİR-4</t>
        </is>
      </c>
      <c r="C149" s="156" t="inlineStr">
        <is>
          <t>Kasa 8</t>
        </is>
      </c>
      <c r="D149" s="156" t="n">
        <v>285</v>
      </c>
      <c r="E149" s="156" t="n">
        <v>72023</v>
      </c>
      <c r="F149" s="157" t="n">
        <v>49.5</v>
      </c>
    </row>
    <row r="150" ht="24" customHeight="1" s="113">
      <c r="A150" s="156" t="inlineStr">
        <is>
          <t>M018</t>
        </is>
      </c>
      <c r="B150" s="156" t="inlineStr">
        <is>
          <t>GAZİEMİR-4</t>
        </is>
      </c>
      <c r="C150" s="156" t="inlineStr">
        <is>
          <t>Kasa 9</t>
        </is>
      </c>
      <c r="D150" s="156" t="n">
        <v>229</v>
      </c>
      <c r="E150" s="156" t="n">
        <v>157634</v>
      </c>
      <c r="F150" s="157" t="n">
        <v>67.5</v>
      </c>
    </row>
    <row r="151" ht="24" customHeight="1" s="113">
      <c r="A151" s="156" t="inlineStr">
        <is>
          <t>M018</t>
        </is>
      </c>
      <c r="B151" s="156" t="inlineStr">
        <is>
          <t>GAZİEMİR-4</t>
        </is>
      </c>
      <c r="C151" s="156" t="inlineStr">
        <is>
          <t>Kasa 10</t>
        </is>
      </c>
      <c r="D151" s="156" t="n">
        <v>164</v>
      </c>
      <c r="E151" s="156" t="n">
        <v>92274</v>
      </c>
      <c r="F151" s="157" t="n">
        <v>62.2</v>
      </c>
    </row>
    <row r="152" ht="24" customHeight="1" s="113">
      <c r="A152" s="156" t="inlineStr">
        <is>
          <t>M019</t>
        </is>
      </c>
      <c r="B152" s="156" t="inlineStr">
        <is>
          <t>GAZİEMİR-5</t>
        </is>
      </c>
      <c r="C152" s="156" t="inlineStr">
        <is>
          <t>Kasa 1</t>
        </is>
      </c>
      <c r="D152" s="156" t="n">
        <v>326</v>
      </c>
      <c r="E152" s="156" t="n">
        <v>151589</v>
      </c>
      <c r="F152" s="157" t="n">
        <v>57.1</v>
      </c>
    </row>
    <row r="153" ht="24" customHeight="1" s="113">
      <c r="A153" s="156" t="inlineStr">
        <is>
          <t>M019</t>
        </is>
      </c>
      <c r="B153" s="156" t="inlineStr">
        <is>
          <t>GAZİEMİR-5</t>
        </is>
      </c>
      <c r="C153" s="156" t="inlineStr">
        <is>
          <t>Kasa 2</t>
        </is>
      </c>
      <c r="D153" s="156" t="n">
        <v>311</v>
      </c>
      <c r="E153" s="156" t="n">
        <v>61416</v>
      </c>
      <c r="F153" s="157" t="n">
        <v>73.3</v>
      </c>
    </row>
    <row r="154" ht="24" customHeight="1" s="113">
      <c r="A154" s="156" t="inlineStr">
        <is>
          <t>M019</t>
        </is>
      </c>
      <c r="B154" s="156" t="inlineStr">
        <is>
          <t>GAZİEMİR-5</t>
        </is>
      </c>
      <c r="C154" s="156" t="inlineStr">
        <is>
          <t>Kasa 3</t>
        </is>
      </c>
      <c r="D154" s="156" t="n">
        <v>204</v>
      </c>
      <c r="E154" s="156" t="n">
        <v>31910</v>
      </c>
      <c r="F154" s="157" t="n">
        <v>68.7</v>
      </c>
    </row>
    <row r="155" ht="24" customHeight="1" s="113">
      <c r="A155" s="156" t="inlineStr">
        <is>
          <t>M019</t>
        </is>
      </c>
      <c r="B155" s="156" t="inlineStr">
        <is>
          <t>GAZİEMİR-5</t>
        </is>
      </c>
      <c r="C155" s="156" t="inlineStr">
        <is>
          <t>Kasa 4</t>
        </is>
      </c>
      <c r="D155" s="156" t="n">
        <v>293</v>
      </c>
      <c r="E155" s="156" t="n">
        <v>131823</v>
      </c>
      <c r="F155" s="157" t="n">
        <v>84.2</v>
      </c>
    </row>
    <row r="156" ht="24" customHeight="1" s="113">
      <c r="A156" s="156" t="inlineStr">
        <is>
          <t>M019</t>
        </is>
      </c>
      <c r="B156" s="156" t="inlineStr">
        <is>
          <t>GAZİEMİR-5</t>
        </is>
      </c>
      <c r="C156" s="156" t="inlineStr">
        <is>
          <t>Kasa 5</t>
        </is>
      </c>
      <c r="D156" s="156" t="n">
        <v>154</v>
      </c>
      <c r="E156" s="156" t="n">
        <v>62362</v>
      </c>
      <c r="F156" s="157" t="n">
        <v>89.8</v>
      </c>
    </row>
    <row r="157" ht="24" customHeight="1" s="113">
      <c r="A157" s="156" t="inlineStr">
        <is>
          <t>M020</t>
        </is>
      </c>
      <c r="B157" s="156" t="inlineStr">
        <is>
          <t>GAZİEMİR-6</t>
        </is>
      </c>
      <c r="C157" s="156" t="inlineStr">
        <is>
          <t>Kasa 1</t>
        </is>
      </c>
      <c r="D157" s="156" t="n">
        <v>200</v>
      </c>
      <c r="E157" s="156" t="n">
        <v>157936</v>
      </c>
      <c r="F157" s="157" t="n">
        <v>79.8</v>
      </c>
    </row>
    <row r="158" ht="24" customHeight="1" s="113">
      <c r="A158" s="156" t="inlineStr">
        <is>
          <t>M020</t>
        </is>
      </c>
      <c r="B158" s="156" t="inlineStr">
        <is>
          <t>GAZİEMİR-6</t>
        </is>
      </c>
      <c r="C158" s="156" t="inlineStr">
        <is>
          <t>Kasa 2</t>
        </is>
      </c>
      <c r="D158" s="156" t="n">
        <v>192</v>
      </c>
      <c r="E158" s="156" t="n">
        <v>42246</v>
      </c>
      <c r="F158" s="157" t="n">
        <v>52.9</v>
      </c>
    </row>
    <row r="159" ht="24" customHeight="1" s="113">
      <c r="A159" s="156" t="inlineStr">
        <is>
          <t>M020</t>
        </is>
      </c>
      <c r="B159" s="156" t="inlineStr">
        <is>
          <t>GAZİEMİR-6</t>
        </is>
      </c>
      <c r="C159" s="156" t="inlineStr">
        <is>
          <t>Kasa 3</t>
        </is>
      </c>
      <c r="D159" s="156" t="n">
        <v>291</v>
      </c>
      <c r="E159" s="156" t="n">
        <v>42319</v>
      </c>
      <c r="F159" s="157" t="n">
        <v>59.4</v>
      </c>
    </row>
    <row r="160" ht="24" customHeight="1" s="113">
      <c r="A160" s="156" t="inlineStr">
        <is>
          <t>M020</t>
        </is>
      </c>
      <c r="B160" s="156" t="inlineStr">
        <is>
          <t>GAZİEMİR-6</t>
        </is>
      </c>
      <c r="C160" s="156" t="inlineStr">
        <is>
          <t>Kasa 4</t>
        </is>
      </c>
      <c r="D160" s="156" t="n">
        <v>285</v>
      </c>
      <c r="E160" s="156" t="n">
        <v>156095</v>
      </c>
      <c r="F160" s="157" t="n">
        <v>73.59999999999999</v>
      </c>
    </row>
    <row r="161" ht="24" customHeight="1" s="113">
      <c r="A161" s="156" t="inlineStr">
        <is>
          <t>M020</t>
        </is>
      </c>
      <c r="B161" s="156" t="inlineStr">
        <is>
          <t>GAZİEMİR-6</t>
        </is>
      </c>
      <c r="C161" s="156" t="inlineStr">
        <is>
          <t>Kasa 5</t>
        </is>
      </c>
      <c r="D161" s="156" t="n">
        <v>305</v>
      </c>
      <c r="E161" s="156" t="n">
        <v>133412</v>
      </c>
      <c r="F161" s="157" t="n">
        <v>62.8</v>
      </c>
    </row>
    <row r="162" ht="24" customHeight="1" s="113">
      <c r="A162" s="156" t="inlineStr">
        <is>
          <t>M020</t>
        </is>
      </c>
      <c r="B162" s="156" t="inlineStr">
        <is>
          <t>GAZİEMİR-6</t>
        </is>
      </c>
      <c r="C162" s="156" t="inlineStr">
        <is>
          <t>Kasa 6</t>
        </is>
      </c>
      <c r="D162" s="156" t="n">
        <v>156</v>
      </c>
      <c r="E162" s="156" t="n">
        <v>153165</v>
      </c>
      <c r="F162" s="157" t="n">
        <v>51.1</v>
      </c>
    </row>
    <row r="163" ht="24" customHeight="1" s="113">
      <c r="A163" s="156" t="inlineStr">
        <is>
          <t>M020</t>
        </is>
      </c>
      <c r="B163" s="156" t="inlineStr">
        <is>
          <t>GAZİEMİR-6</t>
        </is>
      </c>
      <c r="C163" s="156" t="inlineStr">
        <is>
          <t>Kasa 7</t>
        </is>
      </c>
      <c r="D163" s="156" t="n">
        <v>185</v>
      </c>
      <c r="E163" s="156" t="n">
        <v>85316</v>
      </c>
      <c r="F163" s="157" t="n">
        <v>83.3</v>
      </c>
    </row>
    <row r="164" ht="24" customHeight="1" s="113">
      <c r="A164" s="156" t="inlineStr">
        <is>
          <t>M021</t>
        </is>
      </c>
      <c r="B164" s="156" t="inlineStr">
        <is>
          <t>GAZİEMİR-7</t>
        </is>
      </c>
      <c r="C164" s="156" t="inlineStr">
        <is>
          <t>Kasa 1</t>
        </is>
      </c>
      <c r="D164" s="156" t="n">
        <v>295</v>
      </c>
      <c r="E164" s="156" t="n">
        <v>127299</v>
      </c>
      <c r="F164" s="157" t="n">
        <v>66.5</v>
      </c>
    </row>
    <row r="165" ht="24" customHeight="1" s="113">
      <c r="A165" s="156" t="inlineStr">
        <is>
          <t>M021</t>
        </is>
      </c>
      <c r="B165" s="156" t="inlineStr">
        <is>
          <t>GAZİEMİR-7</t>
        </is>
      </c>
      <c r="C165" s="156" t="inlineStr">
        <is>
          <t>Kasa 2</t>
        </is>
      </c>
      <c r="D165" s="156" t="n">
        <v>268</v>
      </c>
      <c r="E165" s="156" t="n">
        <v>95414</v>
      </c>
      <c r="F165" s="157" t="n">
        <v>80.3</v>
      </c>
    </row>
    <row r="166" ht="24" customHeight="1" s="113">
      <c r="A166" s="156" t="inlineStr">
        <is>
          <t>M021</t>
        </is>
      </c>
      <c r="B166" s="156" t="inlineStr">
        <is>
          <t>GAZİEMİR-7</t>
        </is>
      </c>
      <c r="C166" s="156" t="inlineStr">
        <is>
          <t>Kasa 3</t>
        </is>
      </c>
      <c r="D166" s="156" t="n">
        <v>285</v>
      </c>
      <c r="E166" s="156" t="n">
        <v>36680</v>
      </c>
      <c r="F166" s="157" t="n">
        <v>70.90000000000001</v>
      </c>
    </row>
    <row r="167" ht="24" customHeight="1" s="113">
      <c r="A167" s="156" t="inlineStr">
        <is>
          <t>M021</t>
        </is>
      </c>
      <c r="B167" s="156" t="inlineStr">
        <is>
          <t>GAZİEMİR-7</t>
        </is>
      </c>
      <c r="C167" s="156" t="inlineStr">
        <is>
          <t>Kasa 4</t>
        </is>
      </c>
      <c r="D167" s="156" t="n">
        <v>330</v>
      </c>
      <c r="E167" s="156" t="n">
        <v>156252</v>
      </c>
      <c r="F167" s="157" t="n">
        <v>73.2</v>
      </c>
    </row>
    <row r="168" ht="24" customHeight="1" s="113">
      <c r="A168" s="156" t="inlineStr">
        <is>
          <t>M021</t>
        </is>
      </c>
      <c r="B168" s="156" t="inlineStr">
        <is>
          <t>GAZİEMİR-7</t>
        </is>
      </c>
      <c r="C168" s="156" t="inlineStr">
        <is>
          <t>Kasa 5</t>
        </is>
      </c>
      <c r="D168" s="156" t="n">
        <v>326</v>
      </c>
      <c r="E168" s="156" t="n">
        <v>64291</v>
      </c>
      <c r="F168" s="157" t="n">
        <v>66.40000000000001</v>
      </c>
    </row>
    <row r="169" ht="24" customHeight="1" s="113">
      <c r="A169" s="156" t="inlineStr">
        <is>
          <t>M021</t>
        </is>
      </c>
      <c r="B169" s="156" t="inlineStr">
        <is>
          <t>GAZİEMİR-7</t>
        </is>
      </c>
      <c r="C169" s="156" t="inlineStr">
        <is>
          <t>Kasa 6</t>
        </is>
      </c>
      <c r="D169" s="156" t="n">
        <v>209</v>
      </c>
      <c r="E169" s="156" t="n">
        <v>144346</v>
      </c>
      <c r="F169" s="157" t="n">
        <v>71</v>
      </c>
    </row>
    <row r="170" ht="24" customHeight="1" s="113">
      <c r="A170" s="156" t="inlineStr">
        <is>
          <t>M021</t>
        </is>
      </c>
      <c r="B170" s="156" t="inlineStr">
        <is>
          <t>GAZİEMİR-7</t>
        </is>
      </c>
      <c r="C170" s="156" t="inlineStr">
        <is>
          <t>Kasa 7</t>
        </is>
      </c>
      <c r="D170" s="156" t="n">
        <v>286</v>
      </c>
      <c r="E170" s="156" t="n">
        <v>86398</v>
      </c>
      <c r="F170" s="157" t="n">
        <v>66.7</v>
      </c>
    </row>
    <row r="171" ht="24" customHeight="1" s="113">
      <c r="A171" s="156" t="inlineStr">
        <is>
          <t>M021</t>
        </is>
      </c>
      <c r="B171" s="156" t="inlineStr">
        <is>
          <t>GAZİEMİR-7</t>
        </is>
      </c>
      <c r="C171" s="156" t="inlineStr">
        <is>
          <t>Kasa 8</t>
        </is>
      </c>
      <c r="D171" s="156" t="n">
        <v>274</v>
      </c>
      <c r="E171" s="156" t="n">
        <v>74864</v>
      </c>
      <c r="F171" s="157" t="n">
        <v>60.1</v>
      </c>
    </row>
    <row r="172" ht="24" customHeight="1" s="113">
      <c r="A172" s="156" t="inlineStr">
        <is>
          <t>M021</t>
        </is>
      </c>
      <c r="B172" s="156" t="inlineStr">
        <is>
          <t>GAZİEMİR-7</t>
        </is>
      </c>
      <c r="C172" s="156" t="inlineStr">
        <is>
          <t>Kasa 9</t>
        </is>
      </c>
      <c r="D172" s="156" t="n">
        <v>309</v>
      </c>
      <c r="E172" s="156" t="n">
        <v>57373</v>
      </c>
      <c r="F172" s="157" t="n">
        <v>87.59999999999999</v>
      </c>
    </row>
    <row r="173" ht="15" customHeight="1" s="113">
      <c r="A173" s="156" t="inlineStr">
        <is>
          <t>M022</t>
        </is>
      </c>
      <c r="B173" s="156" t="inlineStr">
        <is>
          <t>GEDİZ</t>
        </is>
      </c>
      <c r="C173" s="156" t="inlineStr">
        <is>
          <t>Kasa 1</t>
        </is>
      </c>
      <c r="D173" s="156" t="n">
        <v>292</v>
      </c>
      <c r="E173" s="156" t="n">
        <v>129625</v>
      </c>
      <c r="F173" s="157" t="n">
        <v>64.5</v>
      </c>
    </row>
    <row r="174" ht="15" customHeight="1" s="113">
      <c r="A174" s="156" t="inlineStr">
        <is>
          <t>M022</t>
        </is>
      </c>
      <c r="B174" s="156" t="inlineStr">
        <is>
          <t>GEDİZ</t>
        </is>
      </c>
      <c r="C174" s="156" t="inlineStr">
        <is>
          <t>Kasa 2</t>
        </is>
      </c>
      <c r="D174" s="156" t="n">
        <v>127</v>
      </c>
      <c r="E174" s="156" t="n">
        <v>151069</v>
      </c>
      <c r="F174" s="157" t="n">
        <v>50.4</v>
      </c>
    </row>
    <row r="175" ht="15" customHeight="1" s="113">
      <c r="A175" s="156" t="inlineStr">
        <is>
          <t>M022</t>
        </is>
      </c>
      <c r="B175" s="156" t="inlineStr">
        <is>
          <t>GEDİZ</t>
        </is>
      </c>
      <c r="C175" s="156" t="inlineStr">
        <is>
          <t>Kasa 3</t>
        </is>
      </c>
      <c r="D175" s="156" t="n">
        <v>298</v>
      </c>
      <c r="E175" s="156" t="n">
        <v>91139</v>
      </c>
      <c r="F175" s="157" t="n">
        <v>53.9</v>
      </c>
    </row>
    <row r="176" ht="15" customHeight="1" s="113">
      <c r="A176" s="156" t="inlineStr">
        <is>
          <t>M022</t>
        </is>
      </c>
      <c r="B176" s="156" t="inlineStr">
        <is>
          <t>GEDİZ</t>
        </is>
      </c>
      <c r="C176" s="156" t="inlineStr">
        <is>
          <t>Kasa 4</t>
        </is>
      </c>
      <c r="D176" s="156" t="n">
        <v>295</v>
      </c>
      <c r="E176" s="156" t="n">
        <v>157794</v>
      </c>
      <c r="F176" s="157" t="n">
        <v>91.90000000000001</v>
      </c>
    </row>
    <row r="177" ht="15" customHeight="1" s="113">
      <c r="A177" s="156" t="inlineStr">
        <is>
          <t>M022</t>
        </is>
      </c>
      <c r="B177" s="156" t="inlineStr">
        <is>
          <t>GEDİZ</t>
        </is>
      </c>
      <c r="C177" s="156" t="inlineStr">
        <is>
          <t>Kasa 5</t>
        </is>
      </c>
      <c r="D177" s="156" t="n">
        <v>304</v>
      </c>
      <c r="E177" s="156" t="n">
        <v>52876</v>
      </c>
      <c r="F177" s="157" t="n">
        <v>87.2</v>
      </c>
    </row>
    <row r="178" ht="15" customHeight="1" s="113">
      <c r="A178" s="156" t="inlineStr">
        <is>
          <t>M022</t>
        </is>
      </c>
      <c r="B178" s="156" t="inlineStr">
        <is>
          <t>GEDİZ</t>
        </is>
      </c>
      <c r="C178" s="156" t="inlineStr">
        <is>
          <t>Kasa 6</t>
        </is>
      </c>
      <c r="D178" s="156" t="n">
        <v>310</v>
      </c>
      <c r="E178" s="156" t="n">
        <v>97941</v>
      </c>
      <c r="F178" s="157" t="n">
        <v>75.40000000000001</v>
      </c>
    </row>
    <row r="179" ht="15" customHeight="1" s="113">
      <c r="A179" s="156" t="inlineStr">
        <is>
          <t>M022</t>
        </is>
      </c>
      <c r="B179" s="156" t="inlineStr">
        <is>
          <t>GEDİZ</t>
        </is>
      </c>
      <c r="C179" s="156" t="inlineStr">
        <is>
          <t>Kasa 7</t>
        </is>
      </c>
      <c r="D179" s="156" t="n">
        <v>211</v>
      </c>
      <c r="E179" s="156" t="n">
        <v>61109</v>
      </c>
      <c r="F179" s="157" t="n">
        <v>53</v>
      </c>
    </row>
    <row r="180" ht="15" customHeight="1" s="113">
      <c r="A180" s="156" t="inlineStr">
        <is>
          <t>M022</t>
        </is>
      </c>
      <c r="B180" s="156" t="inlineStr">
        <is>
          <t>GEDİZ</t>
        </is>
      </c>
      <c r="C180" s="156" t="inlineStr">
        <is>
          <t>Kasa 8</t>
        </is>
      </c>
      <c r="D180" s="156" t="n">
        <v>250</v>
      </c>
      <c r="E180" s="156" t="n">
        <v>140112</v>
      </c>
      <c r="F180" s="157" t="n">
        <v>66.09999999999999</v>
      </c>
    </row>
    <row r="181" ht="15" customHeight="1" s="113">
      <c r="A181" s="156" t="inlineStr">
        <is>
          <t>M022</t>
        </is>
      </c>
      <c r="B181" s="156" t="inlineStr">
        <is>
          <t>GEDİZ</t>
        </is>
      </c>
      <c r="C181" s="156" t="inlineStr">
        <is>
          <t>Kasa 9</t>
        </is>
      </c>
      <c r="D181" s="156" t="n">
        <v>146</v>
      </c>
      <c r="E181" s="156" t="n">
        <v>103221</v>
      </c>
      <c r="F181" s="157" t="n">
        <v>52.9</v>
      </c>
    </row>
    <row r="182" ht="15" customHeight="1" s="113">
      <c r="A182" s="156" t="inlineStr">
        <is>
          <t>M022</t>
        </is>
      </c>
      <c r="B182" s="156" t="inlineStr">
        <is>
          <t>GEDİZ</t>
        </is>
      </c>
      <c r="C182" s="156" t="inlineStr">
        <is>
          <t>Kasa 10</t>
        </is>
      </c>
      <c r="D182" s="156" t="n">
        <v>326</v>
      </c>
      <c r="E182" s="156" t="n">
        <v>32253</v>
      </c>
      <c r="F182" s="157" t="n">
        <v>59.5</v>
      </c>
    </row>
    <row r="183" ht="15" customHeight="1" s="113">
      <c r="A183" s="156" t="inlineStr">
        <is>
          <t>M022</t>
        </is>
      </c>
      <c r="B183" s="156" t="inlineStr">
        <is>
          <t>GEDİZ</t>
        </is>
      </c>
      <c r="C183" s="156" t="inlineStr">
        <is>
          <t>Kasa 11</t>
        </is>
      </c>
      <c r="D183" s="156" t="n">
        <v>259</v>
      </c>
      <c r="E183" s="156" t="n">
        <v>25256</v>
      </c>
      <c r="F183" s="157" t="n">
        <v>54.7</v>
      </c>
    </row>
    <row r="184" ht="15" customHeight="1" s="113">
      <c r="A184" s="156" t="inlineStr">
        <is>
          <t>M023</t>
        </is>
      </c>
      <c r="B184" s="156" t="inlineStr">
        <is>
          <t>GÖZTEPE</t>
        </is>
      </c>
      <c r="C184" s="156" t="inlineStr">
        <is>
          <t>Kasa 1</t>
        </is>
      </c>
      <c r="D184" s="156" t="n">
        <v>126</v>
      </c>
      <c r="E184" s="156" t="n">
        <v>157134</v>
      </c>
      <c r="F184" s="157" t="n">
        <v>47.5</v>
      </c>
    </row>
    <row r="185" ht="15" customHeight="1" s="113">
      <c r="A185" s="156" t="inlineStr">
        <is>
          <t>M023</t>
        </is>
      </c>
      <c r="B185" s="156" t="inlineStr">
        <is>
          <t>GÖZTEPE</t>
        </is>
      </c>
      <c r="C185" s="156" t="inlineStr">
        <is>
          <t>Kasa 2</t>
        </is>
      </c>
      <c r="D185" s="156" t="n">
        <v>172</v>
      </c>
      <c r="E185" s="156" t="n">
        <v>113694</v>
      </c>
      <c r="F185" s="157" t="n">
        <v>53.7</v>
      </c>
    </row>
    <row r="186" ht="15" customHeight="1" s="113">
      <c r="A186" s="156" t="inlineStr">
        <is>
          <t>M023</t>
        </is>
      </c>
      <c r="B186" s="156" t="inlineStr">
        <is>
          <t>GÖZTEPE</t>
        </is>
      </c>
      <c r="C186" s="156" t="inlineStr">
        <is>
          <t>Kasa 3</t>
        </is>
      </c>
      <c r="D186" s="156" t="n">
        <v>242</v>
      </c>
      <c r="E186" s="156" t="n">
        <v>115765</v>
      </c>
      <c r="F186" s="157" t="n">
        <v>53.7</v>
      </c>
    </row>
    <row r="187" ht="24" customHeight="1" s="113">
      <c r="A187" s="156" t="inlineStr">
        <is>
          <t>M024</t>
        </is>
      </c>
      <c r="B187" s="156" t="inlineStr">
        <is>
          <t>GÜMÜŞPALA</t>
        </is>
      </c>
      <c r="C187" s="156" t="inlineStr">
        <is>
          <t>Kasa 1</t>
        </is>
      </c>
      <c r="D187" s="156" t="n">
        <v>182</v>
      </c>
      <c r="E187" s="156" t="n">
        <v>121655</v>
      </c>
      <c r="F187" s="157" t="n">
        <v>90.5</v>
      </c>
    </row>
    <row r="188" ht="24" customHeight="1" s="113">
      <c r="A188" s="156" t="inlineStr">
        <is>
          <t>M024</t>
        </is>
      </c>
      <c r="B188" s="156" t="inlineStr">
        <is>
          <t>GÜMÜŞPALA</t>
        </is>
      </c>
      <c r="C188" s="156" t="inlineStr">
        <is>
          <t>Kasa 2</t>
        </is>
      </c>
      <c r="D188" s="156" t="n">
        <v>302</v>
      </c>
      <c r="E188" s="156" t="n">
        <v>58181</v>
      </c>
      <c r="F188" s="157" t="n">
        <v>65.40000000000001</v>
      </c>
    </row>
    <row r="189" ht="24" customHeight="1" s="113">
      <c r="A189" s="156" t="inlineStr">
        <is>
          <t>M024</t>
        </is>
      </c>
      <c r="B189" s="156" t="inlineStr">
        <is>
          <t>GÜMÜŞPALA</t>
        </is>
      </c>
      <c r="C189" s="156" t="inlineStr">
        <is>
          <t>Kasa 3</t>
        </is>
      </c>
      <c r="D189" s="156" t="n">
        <v>216</v>
      </c>
      <c r="E189" s="156" t="n">
        <v>139099</v>
      </c>
      <c r="F189" s="157" t="n">
        <v>72.2</v>
      </c>
    </row>
    <row r="190" ht="24" customHeight="1" s="113">
      <c r="A190" s="156" t="inlineStr">
        <is>
          <t>M024</t>
        </is>
      </c>
      <c r="B190" s="156" t="inlineStr">
        <is>
          <t>GÜMÜŞPALA</t>
        </is>
      </c>
      <c r="C190" s="156" t="inlineStr">
        <is>
          <t>Kasa 4</t>
        </is>
      </c>
      <c r="D190" s="156" t="n">
        <v>299</v>
      </c>
      <c r="E190" s="156" t="n">
        <v>96714</v>
      </c>
      <c r="F190" s="157" t="n">
        <v>51.6</v>
      </c>
    </row>
    <row r="191" ht="24" customHeight="1" s="113">
      <c r="A191" s="156" t="inlineStr">
        <is>
          <t>M024</t>
        </is>
      </c>
      <c r="B191" s="156" t="inlineStr">
        <is>
          <t>GÜMÜŞPALA</t>
        </is>
      </c>
      <c r="C191" s="156" t="inlineStr">
        <is>
          <t>Kasa 5</t>
        </is>
      </c>
      <c r="D191" s="156" t="n">
        <v>247</v>
      </c>
      <c r="E191" s="156" t="n">
        <v>69584</v>
      </c>
      <c r="F191" s="157" t="n">
        <v>89.8</v>
      </c>
    </row>
    <row r="192" ht="24" customHeight="1" s="113">
      <c r="A192" s="156" t="inlineStr">
        <is>
          <t>M024</t>
        </is>
      </c>
      <c r="B192" s="156" t="inlineStr">
        <is>
          <t>GÜMÜŞPALA</t>
        </is>
      </c>
      <c r="C192" s="156" t="inlineStr">
        <is>
          <t>Kasa 6</t>
        </is>
      </c>
      <c r="D192" s="156" t="n">
        <v>194</v>
      </c>
      <c r="E192" s="156" t="n">
        <v>123206</v>
      </c>
      <c r="F192" s="157" t="n">
        <v>64.09999999999999</v>
      </c>
    </row>
    <row r="193" ht="24" customHeight="1" s="113">
      <c r="A193" s="156" t="inlineStr">
        <is>
          <t>M024</t>
        </is>
      </c>
      <c r="B193" s="156" t="inlineStr">
        <is>
          <t>GÜMÜŞPALA</t>
        </is>
      </c>
      <c r="C193" s="156" t="inlineStr">
        <is>
          <t>Kasa 7</t>
        </is>
      </c>
      <c r="D193" s="156" t="n">
        <v>299</v>
      </c>
      <c r="E193" s="156" t="n">
        <v>67571</v>
      </c>
      <c r="F193" s="157" t="n">
        <v>87.3</v>
      </c>
    </row>
    <row r="194" ht="24" customHeight="1" s="113">
      <c r="A194" s="156" t="inlineStr">
        <is>
          <t>M024</t>
        </is>
      </c>
      <c r="B194" s="156" t="inlineStr">
        <is>
          <t>GÜMÜŞPALA</t>
        </is>
      </c>
      <c r="C194" s="156" t="inlineStr">
        <is>
          <t>Kasa 8</t>
        </is>
      </c>
      <c r="D194" s="156" t="n">
        <v>344</v>
      </c>
      <c r="E194" s="156" t="n">
        <v>151160</v>
      </c>
      <c r="F194" s="157" t="n">
        <v>85.3</v>
      </c>
    </row>
    <row r="195" ht="24" customHeight="1" s="113">
      <c r="A195" s="156" t="inlineStr">
        <is>
          <t>M024</t>
        </is>
      </c>
      <c r="B195" s="156" t="inlineStr">
        <is>
          <t>GÜMÜŞPALA</t>
        </is>
      </c>
      <c r="C195" s="156" t="inlineStr">
        <is>
          <t>Kasa 9</t>
        </is>
      </c>
      <c r="D195" s="156" t="n">
        <v>127</v>
      </c>
      <c r="E195" s="156" t="n">
        <v>81513</v>
      </c>
      <c r="F195" s="157" t="n">
        <v>87.5</v>
      </c>
    </row>
    <row r="196" ht="24" customHeight="1" s="113">
      <c r="A196" s="156" t="inlineStr">
        <is>
          <t>M024</t>
        </is>
      </c>
      <c r="B196" s="156" t="inlineStr">
        <is>
          <t>GÜMÜŞPALA</t>
        </is>
      </c>
      <c r="C196" s="156" t="inlineStr">
        <is>
          <t>Kasa 10</t>
        </is>
      </c>
      <c r="D196" s="156" t="n">
        <v>188</v>
      </c>
      <c r="E196" s="156" t="n">
        <v>112766</v>
      </c>
      <c r="F196" s="157" t="n">
        <v>76.5</v>
      </c>
    </row>
    <row r="197" ht="24" customHeight="1" s="113">
      <c r="A197" s="156" t="inlineStr">
        <is>
          <t>M026</t>
        </is>
      </c>
      <c r="B197" s="156" t="inlineStr">
        <is>
          <t>HARMANDALI</t>
        </is>
      </c>
      <c r="C197" s="156" t="inlineStr">
        <is>
          <t>Kasa 1</t>
        </is>
      </c>
      <c r="D197" s="156" t="n">
        <v>288</v>
      </c>
      <c r="E197" s="156" t="n">
        <v>157742</v>
      </c>
      <c r="F197" s="157" t="n">
        <v>76</v>
      </c>
    </row>
    <row r="198" ht="24" customHeight="1" s="113">
      <c r="A198" s="156" t="inlineStr">
        <is>
          <t>M026</t>
        </is>
      </c>
      <c r="B198" s="156" t="inlineStr">
        <is>
          <t>HARMANDALI</t>
        </is>
      </c>
      <c r="C198" s="156" t="inlineStr">
        <is>
          <t>Kasa 2</t>
        </is>
      </c>
      <c r="D198" s="156" t="n">
        <v>144</v>
      </c>
      <c r="E198" s="156" t="n">
        <v>123228</v>
      </c>
      <c r="F198" s="157" t="n">
        <v>72.8</v>
      </c>
    </row>
    <row r="199" ht="24" customHeight="1" s="113">
      <c r="A199" s="156" t="inlineStr">
        <is>
          <t>M026</t>
        </is>
      </c>
      <c r="B199" s="156" t="inlineStr">
        <is>
          <t>HARMANDALI</t>
        </is>
      </c>
      <c r="C199" s="156" t="inlineStr">
        <is>
          <t>Kasa 3</t>
        </is>
      </c>
      <c r="D199" s="156" t="n">
        <v>271</v>
      </c>
      <c r="E199" s="156" t="n">
        <v>59606</v>
      </c>
      <c r="F199" s="157" t="n">
        <v>81.7</v>
      </c>
    </row>
    <row r="200" ht="24" customHeight="1" s="113">
      <c r="A200" s="156" t="inlineStr">
        <is>
          <t>M026</t>
        </is>
      </c>
      <c r="B200" s="156" t="inlineStr">
        <is>
          <t>HARMANDALI</t>
        </is>
      </c>
      <c r="C200" s="156" t="inlineStr">
        <is>
          <t>Kasa 4</t>
        </is>
      </c>
      <c r="D200" s="156" t="n">
        <v>132</v>
      </c>
      <c r="E200" s="156" t="n">
        <v>35464</v>
      </c>
      <c r="F200" s="157" t="n">
        <v>68.59999999999999</v>
      </c>
    </row>
    <row r="201" ht="24" customHeight="1" s="113">
      <c r="A201" s="156" t="inlineStr">
        <is>
          <t>M026</t>
        </is>
      </c>
      <c r="B201" s="156" t="inlineStr">
        <is>
          <t>HARMANDALI</t>
        </is>
      </c>
      <c r="C201" s="156" t="inlineStr">
        <is>
          <t>Kasa 5</t>
        </is>
      </c>
      <c r="D201" s="156" t="n">
        <v>277</v>
      </c>
      <c r="E201" s="156" t="n">
        <v>99940</v>
      </c>
      <c r="F201" s="157" t="n">
        <v>90.59999999999999</v>
      </c>
    </row>
    <row r="202" ht="24" customHeight="1" s="113">
      <c r="A202" s="156" t="inlineStr">
        <is>
          <t>M026</t>
        </is>
      </c>
      <c r="B202" s="156" t="inlineStr">
        <is>
          <t>HARMANDALI</t>
        </is>
      </c>
      <c r="C202" s="156" t="inlineStr">
        <is>
          <t>Kasa 6</t>
        </is>
      </c>
      <c r="D202" s="156" t="n">
        <v>171</v>
      </c>
      <c r="E202" s="156" t="n">
        <v>154757</v>
      </c>
      <c r="F202" s="157" t="n">
        <v>75.5</v>
      </c>
    </row>
    <row r="203" ht="24" customHeight="1" s="113">
      <c r="A203" s="156" t="inlineStr">
        <is>
          <t>M026</t>
        </is>
      </c>
      <c r="B203" s="156" t="inlineStr">
        <is>
          <t>HARMANDALI</t>
        </is>
      </c>
      <c r="C203" s="156" t="inlineStr">
        <is>
          <t>Kasa 7</t>
        </is>
      </c>
      <c r="D203" s="156" t="n">
        <v>133</v>
      </c>
      <c r="E203" s="156" t="n">
        <v>88132</v>
      </c>
      <c r="F203" s="157" t="n">
        <v>67.3</v>
      </c>
    </row>
    <row r="204" ht="15" customHeight="1" s="113">
      <c r="A204" s="156" t="inlineStr">
        <is>
          <t>M027</t>
        </is>
      </c>
      <c r="B204" s="156" t="inlineStr">
        <is>
          <t>HATAY</t>
        </is>
      </c>
      <c r="C204" s="156" t="inlineStr">
        <is>
          <t>Kasa 1</t>
        </is>
      </c>
      <c r="D204" s="156" t="n">
        <v>291</v>
      </c>
      <c r="E204" s="156" t="n">
        <v>38066</v>
      </c>
      <c r="F204" s="157" t="n">
        <v>82.2</v>
      </c>
    </row>
    <row r="205" ht="15" customHeight="1" s="113">
      <c r="A205" s="156" t="inlineStr">
        <is>
          <t>M027</t>
        </is>
      </c>
      <c r="B205" s="156" t="inlineStr">
        <is>
          <t>HATAY</t>
        </is>
      </c>
      <c r="C205" s="156" t="inlineStr">
        <is>
          <t>Kasa 2</t>
        </is>
      </c>
      <c r="D205" s="156" t="n">
        <v>287</v>
      </c>
      <c r="E205" s="156" t="n">
        <v>49666</v>
      </c>
      <c r="F205" s="157" t="n">
        <v>61</v>
      </c>
    </row>
    <row r="206" ht="15" customHeight="1" s="113">
      <c r="A206" s="156" t="inlineStr">
        <is>
          <t>M027</t>
        </is>
      </c>
      <c r="B206" s="156" t="inlineStr">
        <is>
          <t>HATAY</t>
        </is>
      </c>
      <c r="C206" s="156" t="inlineStr">
        <is>
          <t>Kasa 3</t>
        </is>
      </c>
      <c r="D206" s="156" t="n">
        <v>245</v>
      </c>
      <c r="E206" s="156" t="n">
        <v>91746</v>
      </c>
      <c r="F206" s="157" t="n">
        <v>48.8</v>
      </c>
    </row>
    <row r="207" ht="15" customHeight="1" s="113">
      <c r="A207" s="156" t="inlineStr">
        <is>
          <t>M027</t>
        </is>
      </c>
      <c r="B207" s="156" t="inlineStr">
        <is>
          <t>HATAY</t>
        </is>
      </c>
      <c r="C207" s="156" t="inlineStr">
        <is>
          <t>Kasa 4</t>
        </is>
      </c>
      <c r="D207" s="156" t="n">
        <v>310</v>
      </c>
      <c r="E207" s="156" t="n">
        <v>30173</v>
      </c>
      <c r="F207" s="157" t="n">
        <v>74.09999999999999</v>
      </c>
    </row>
    <row r="208" ht="15" customHeight="1" s="113">
      <c r="A208" s="156" t="inlineStr">
        <is>
          <t>M027</t>
        </is>
      </c>
      <c r="B208" s="156" t="inlineStr">
        <is>
          <t>HATAY</t>
        </is>
      </c>
      <c r="C208" s="156" t="inlineStr">
        <is>
          <t>Kasa 5</t>
        </is>
      </c>
      <c r="D208" s="156" t="n">
        <v>192</v>
      </c>
      <c r="E208" s="156" t="n">
        <v>121804</v>
      </c>
      <c r="F208" s="157" t="n">
        <v>69</v>
      </c>
    </row>
    <row r="209" ht="15" customHeight="1" s="113">
      <c r="A209" s="156" t="inlineStr">
        <is>
          <t>M027</t>
        </is>
      </c>
      <c r="B209" s="156" t="inlineStr">
        <is>
          <t>HATAY</t>
        </is>
      </c>
      <c r="C209" s="156" t="inlineStr">
        <is>
          <t>Kasa 6</t>
        </is>
      </c>
      <c r="D209" s="156" t="n">
        <v>163</v>
      </c>
      <c r="E209" s="156" t="n">
        <v>70139</v>
      </c>
      <c r="F209" s="157" t="n">
        <v>91.90000000000001</v>
      </c>
    </row>
    <row r="210" ht="15" customHeight="1" s="113">
      <c r="A210" s="156" t="inlineStr">
        <is>
          <t>M027</t>
        </is>
      </c>
      <c r="B210" s="156" t="inlineStr">
        <is>
          <t>HATAY</t>
        </is>
      </c>
      <c r="C210" s="156" t="inlineStr">
        <is>
          <t>Kasa 7</t>
        </is>
      </c>
      <c r="D210" s="156" t="n">
        <v>140</v>
      </c>
      <c r="E210" s="156" t="n">
        <v>102574</v>
      </c>
      <c r="F210" s="157" t="n">
        <v>47.3</v>
      </c>
    </row>
    <row r="211" ht="15" customHeight="1" s="113">
      <c r="A211" s="156" t="inlineStr">
        <is>
          <t>M027</t>
        </is>
      </c>
      <c r="B211" s="156" t="inlineStr">
        <is>
          <t>HATAY</t>
        </is>
      </c>
      <c r="C211" s="156" t="inlineStr">
        <is>
          <t>Kasa 8</t>
        </is>
      </c>
      <c r="D211" s="156" t="n">
        <v>153</v>
      </c>
      <c r="E211" s="156" t="n">
        <v>88054</v>
      </c>
      <c r="F211" s="157" t="n">
        <v>82.2</v>
      </c>
    </row>
    <row r="212" ht="15" customHeight="1" s="113">
      <c r="A212" s="156" t="inlineStr">
        <is>
          <t>M027</t>
        </is>
      </c>
      <c r="B212" s="156" t="inlineStr">
        <is>
          <t>HATAY</t>
        </is>
      </c>
      <c r="C212" s="156" t="inlineStr">
        <is>
          <t>Kasa 9</t>
        </is>
      </c>
      <c r="D212" s="156" t="n">
        <v>270</v>
      </c>
      <c r="E212" s="156" t="n">
        <v>48504</v>
      </c>
      <c r="F212" s="157" t="n">
        <v>85.59999999999999</v>
      </c>
    </row>
    <row r="213" ht="15" customHeight="1" s="113">
      <c r="A213" s="156" t="inlineStr">
        <is>
          <t>M027</t>
        </is>
      </c>
      <c r="B213" s="156" t="inlineStr">
        <is>
          <t>HATAY</t>
        </is>
      </c>
      <c r="C213" s="156" t="inlineStr">
        <is>
          <t>Kasa 10</t>
        </is>
      </c>
      <c r="D213" s="156" t="n">
        <v>144</v>
      </c>
      <c r="E213" s="156" t="n">
        <v>67770</v>
      </c>
      <c r="F213" s="157" t="n">
        <v>66.90000000000001</v>
      </c>
    </row>
    <row r="214" ht="15" customHeight="1" s="113">
      <c r="A214" s="156" t="inlineStr">
        <is>
          <t>M027</t>
        </is>
      </c>
      <c r="B214" s="156" t="inlineStr">
        <is>
          <t>HATAY</t>
        </is>
      </c>
      <c r="C214" s="156" t="inlineStr">
        <is>
          <t>Kasa 11</t>
        </is>
      </c>
      <c r="D214" s="156" t="n">
        <v>187</v>
      </c>
      <c r="E214" s="156" t="n">
        <v>130457</v>
      </c>
      <c r="F214" s="157" t="n">
        <v>65.8</v>
      </c>
    </row>
    <row r="215" ht="15" customHeight="1" s="113">
      <c r="A215" s="156" t="inlineStr">
        <is>
          <t>M027</t>
        </is>
      </c>
      <c r="B215" s="156" t="inlineStr">
        <is>
          <t>HATAY</t>
        </is>
      </c>
      <c r="C215" s="156" t="inlineStr">
        <is>
          <t>Kasa 12</t>
        </is>
      </c>
      <c r="D215" s="156" t="n">
        <v>313</v>
      </c>
      <c r="E215" s="156" t="n">
        <v>108596</v>
      </c>
      <c r="F215" s="157" t="n">
        <v>73.40000000000001</v>
      </c>
    </row>
    <row r="216" ht="24" customHeight="1" s="113">
      <c r="A216" s="156" t="inlineStr">
        <is>
          <t>M028</t>
        </is>
      </c>
      <c r="B216" s="156" t="inlineStr">
        <is>
          <t>KARŞIYAKA-1</t>
        </is>
      </c>
      <c r="C216" s="156" t="inlineStr">
        <is>
          <t>Kasa 1</t>
        </is>
      </c>
      <c r="D216" s="156" t="n">
        <v>240</v>
      </c>
      <c r="E216" s="156" t="n">
        <v>86404</v>
      </c>
      <c r="F216" s="157" t="n">
        <v>45.7</v>
      </c>
    </row>
    <row r="217" ht="24" customHeight="1" s="113">
      <c r="A217" s="156" t="inlineStr">
        <is>
          <t>M028</t>
        </is>
      </c>
      <c r="B217" s="156" t="inlineStr">
        <is>
          <t>KARŞIYAKA-1</t>
        </is>
      </c>
      <c r="C217" s="156" t="inlineStr">
        <is>
          <t>Kasa 2</t>
        </is>
      </c>
      <c r="D217" s="156" t="n">
        <v>310</v>
      </c>
      <c r="E217" s="156" t="n">
        <v>73015</v>
      </c>
      <c r="F217" s="157" t="n">
        <v>46.7</v>
      </c>
    </row>
    <row r="218" ht="24" customHeight="1" s="113">
      <c r="A218" s="156" t="inlineStr">
        <is>
          <t>M028</t>
        </is>
      </c>
      <c r="B218" s="156" t="inlineStr">
        <is>
          <t>KARŞIYAKA-1</t>
        </is>
      </c>
      <c r="C218" s="156" t="inlineStr">
        <is>
          <t>Kasa 3</t>
        </is>
      </c>
      <c r="D218" s="156" t="n">
        <v>169</v>
      </c>
      <c r="E218" s="156" t="n">
        <v>58580</v>
      </c>
      <c r="F218" s="157" t="n">
        <v>61.8</v>
      </c>
    </row>
    <row r="219" ht="24" customHeight="1" s="113">
      <c r="A219" s="156" t="inlineStr">
        <is>
          <t>M029</t>
        </is>
      </c>
      <c r="B219" s="156" t="inlineStr">
        <is>
          <t>KARŞIYAKA-2</t>
        </is>
      </c>
      <c r="C219" s="156" t="inlineStr">
        <is>
          <t>Kasa 1</t>
        </is>
      </c>
      <c r="D219" s="156" t="n">
        <v>200</v>
      </c>
      <c r="E219" s="156" t="n">
        <v>96367</v>
      </c>
      <c r="F219" s="157" t="n">
        <v>87.8</v>
      </c>
    </row>
    <row r="220" ht="24" customHeight="1" s="113">
      <c r="A220" s="156" t="inlineStr">
        <is>
          <t>M029</t>
        </is>
      </c>
      <c r="B220" s="156" t="inlineStr">
        <is>
          <t>KARŞIYAKA-2</t>
        </is>
      </c>
      <c r="C220" s="156" t="inlineStr">
        <is>
          <t>Kasa 2</t>
        </is>
      </c>
      <c r="D220" s="156" t="n">
        <v>181</v>
      </c>
      <c r="E220" s="156" t="n">
        <v>46383</v>
      </c>
      <c r="F220" s="157" t="n">
        <v>84.3</v>
      </c>
    </row>
    <row r="221" ht="24" customHeight="1" s="113">
      <c r="A221" s="156" t="inlineStr">
        <is>
          <t>M029</t>
        </is>
      </c>
      <c r="B221" s="156" t="inlineStr">
        <is>
          <t>KARŞIYAKA-2</t>
        </is>
      </c>
      <c r="C221" s="156" t="inlineStr">
        <is>
          <t>Kasa 3</t>
        </is>
      </c>
      <c r="D221" s="156" t="n">
        <v>209</v>
      </c>
      <c r="E221" s="156" t="n">
        <v>96792</v>
      </c>
      <c r="F221" s="157" t="n">
        <v>50.1</v>
      </c>
    </row>
    <row r="222" ht="24" customHeight="1" s="113">
      <c r="A222" s="156" t="inlineStr">
        <is>
          <t>M030</t>
        </is>
      </c>
      <c r="B222" s="156" t="inlineStr">
        <is>
          <t>MANAVKUYU</t>
        </is>
      </c>
      <c r="C222" s="156" t="inlineStr">
        <is>
          <t>Kasa 1</t>
        </is>
      </c>
      <c r="D222" s="156" t="n">
        <v>340</v>
      </c>
      <c r="E222" s="156" t="n">
        <v>99223</v>
      </c>
      <c r="F222" s="157" t="n">
        <v>46.4</v>
      </c>
    </row>
    <row r="223" ht="24" customHeight="1" s="113">
      <c r="A223" s="156" t="inlineStr">
        <is>
          <t>M030</t>
        </is>
      </c>
      <c r="B223" s="156" t="inlineStr">
        <is>
          <t>MANAVKUYU</t>
        </is>
      </c>
      <c r="C223" s="156" t="inlineStr">
        <is>
          <t>Kasa 2</t>
        </is>
      </c>
      <c r="D223" s="156" t="n">
        <v>154</v>
      </c>
      <c r="E223" s="156" t="n">
        <v>94379</v>
      </c>
      <c r="F223" s="157" t="n">
        <v>73.09999999999999</v>
      </c>
    </row>
    <row r="224" ht="24" customHeight="1" s="113">
      <c r="A224" s="156" t="inlineStr">
        <is>
          <t>M030</t>
        </is>
      </c>
      <c r="B224" s="156" t="inlineStr">
        <is>
          <t>MANAVKUYU</t>
        </is>
      </c>
      <c r="C224" s="156" t="inlineStr">
        <is>
          <t>Kasa 3</t>
        </is>
      </c>
      <c r="D224" s="156" t="n">
        <v>255</v>
      </c>
      <c r="E224" s="156" t="n">
        <v>74036</v>
      </c>
      <c r="F224" s="157" t="n">
        <v>67.5</v>
      </c>
    </row>
    <row r="225" ht="24" customHeight="1" s="113">
      <c r="A225" s="156" t="inlineStr">
        <is>
          <t>M030</t>
        </is>
      </c>
      <c r="B225" s="156" t="inlineStr">
        <is>
          <t>MANAVKUYU</t>
        </is>
      </c>
      <c r="C225" s="156" t="inlineStr">
        <is>
          <t>Kasa 4</t>
        </is>
      </c>
      <c r="D225" s="156" t="n">
        <v>241</v>
      </c>
      <c r="E225" s="156" t="n">
        <v>72126</v>
      </c>
      <c r="F225" s="157" t="n">
        <v>59.7</v>
      </c>
    </row>
    <row r="226" ht="24" customHeight="1" s="113">
      <c r="A226" s="156" t="inlineStr">
        <is>
          <t>M030</t>
        </is>
      </c>
      <c r="B226" s="156" t="inlineStr">
        <is>
          <t>MANAVKUYU</t>
        </is>
      </c>
      <c r="C226" s="156" t="inlineStr">
        <is>
          <t>Kasa 5</t>
        </is>
      </c>
      <c r="D226" s="156" t="n">
        <v>149</v>
      </c>
      <c r="E226" s="156" t="n">
        <v>82944</v>
      </c>
      <c r="F226" s="157" t="n">
        <v>61.1</v>
      </c>
    </row>
    <row r="227" ht="24" customHeight="1" s="113">
      <c r="A227" s="156" t="inlineStr">
        <is>
          <t>M030</t>
        </is>
      </c>
      <c r="B227" s="156" t="inlineStr">
        <is>
          <t>MANAVKUYU</t>
        </is>
      </c>
      <c r="C227" s="156" t="inlineStr">
        <is>
          <t>Kasa 6</t>
        </is>
      </c>
      <c r="D227" s="156" t="n">
        <v>193</v>
      </c>
      <c r="E227" s="156" t="n">
        <v>83181</v>
      </c>
      <c r="F227" s="157" t="n">
        <v>76.2</v>
      </c>
    </row>
    <row r="228" ht="24" customHeight="1" s="113">
      <c r="A228" s="156" t="inlineStr">
        <is>
          <t>M030</t>
        </is>
      </c>
      <c r="B228" s="156" t="inlineStr">
        <is>
          <t>MANAVKUYU</t>
        </is>
      </c>
      <c r="C228" s="156" t="inlineStr">
        <is>
          <t>Kasa 7</t>
        </is>
      </c>
      <c r="D228" s="156" t="n">
        <v>317</v>
      </c>
      <c r="E228" s="156" t="n">
        <v>56403</v>
      </c>
      <c r="F228" s="157" t="n">
        <v>66</v>
      </c>
    </row>
    <row r="229" ht="24" customHeight="1" s="113">
      <c r="A229" s="156" t="inlineStr">
        <is>
          <t>M030</t>
        </is>
      </c>
      <c r="B229" s="156" t="inlineStr">
        <is>
          <t>MANAVKUYU</t>
        </is>
      </c>
      <c r="C229" s="156" t="inlineStr">
        <is>
          <t>Kasa 8</t>
        </is>
      </c>
      <c r="D229" s="156" t="n">
        <v>206</v>
      </c>
      <c r="E229" s="156" t="n">
        <v>149606</v>
      </c>
      <c r="F229" s="157" t="n">
        <v>79.59999999999999</v>
      </c>
    </row>
    <row r="230" ht="24" customHeight="1" s="113">
      <c r="A230" s="156" t="inlineStr">
        <is>
          <t>M030</t>
        </is>
      </c>
      <c r="B230" s="156" t="inlineStr">
        <is>
          <t>MANAVKUYU</t>
        </is>
      </c>
      <c r="C230" s="156" t="inlineStr">
        <is>
          <t>Kasa 9</t>
        </is>
      </c>
      <c r="D230" s="156" t="n">
        <v>241</v>
      </c>
      <c r="E230" s="156" t="n">
        <v>100136</v>
      </c>
      <c r="F230" s="157" t="n">
        <v>87.7</v>
      </c>
    </row>
    <row r="231" ht="24" customHeight="1" s="113">
      <c r="A231" s="156" t="inlineStr">
        <is>
          <t>M031</t>
        </is>
      </c>
      <c r="B231" s="156" t="inlineStr">
        <is>
          <t>MENDERES</t>
        </is>
      </c>
      <c r="C231" s="156" t="inlineStr">
        <is>
          <t>Kasa 1</t>
        </is>
      </c>
      <c r="D231" s="156" t="n">
        <v>213</v>
      </c>
      <c r="E231" s="156" t="n">
        <v>108398</v>
      </c>
      <c r="F231" s="157" t="n">
        <v>47.8</v>
      </c>
    </row>
    <row r="232" ht="24" customHeight="1" s="113">
      <c r="A232" s="156" t="inlineStr">
        <is>
          <t>M031</t>
        </is>
      </c>
      <c r="B232" s="156" t="inlineStr">
        <is>
          <t>MENDERES</t>
        </is>
      </c>
      <c r="C232" s="156" t="inlineStr">
        <is>
          <t>Kasa 2</t>
        </is>
      </c>
      <c r="D232" s="156" t="n">
        <v>248</v>
      </c>
      <c r="E232" s="156" t="n">
        <v>153681</v>
      </c>
      <c r="F232" s="157" t="n">
        <v>79.7</v>
      </c>
    </row>
    <row r="233" ht="24" customHeight="1" s="113">
      <c r="A233" s="156" t="inlineStr">
        <is>
          <t>M031</t>
        </is>
      </c>
      <c r="B233" s="156" t="inlineStr">
        <is>
          <t>MENDERES</t>
        </is>
      </c>
      <c r="C233" s="156" t="inlineStr">
        <is>
          <t>Kasa 3</t>
        </is>
      </c>
      <c r="D233" s="156" t="n">
        <v>127</v>
      </c>
      <c r="E233" s="156" t="n">
        <v>96854</v>
      </c>
      <c r="F233" s="157" t="n">
        <v>81</v>
      </c>
    </row>
    <row r="234" ht="24" customHeight="1" s="113">
      <c r="A234" s="156" t="inlineStr">
        <is>
          <t>M031</t>
        </is>
      </c>
      <c r="B234" s="156" t="inlineStr">
        <is>
          <t>MENDERES</t>
        </is>
      </c>
      <c r="C234" s="156" t="inlineStr">
        <is>
          <t>Kasa 4</t>
        </is>
      </c>
      <c r="D234" s="156" t="n">
        <v>169</v>
      </c>
      <c r="E234" s="156" t="n">
        <v>30203</v>
      </c>
      <c r="F234" s="157" t="n">
        <v>86.5</v>
      </c>
    </row>
    <row r="235" ht="24" customHeight="1" s="113">
      <c r="A235" s="156" t="inlineStr">
        <is>
          <t>M031</t>
        </is>
      </c>
      <c r="B235" s="156" t="inlineStr">
        <is>
          <t>MENDERES</t>
        </is>
      </c>
      <c r="C235" s="156" t="inlineStr">
        <is>
          <t>Kasa 5</t>
        </is>
      </c>
      <c r="D235" s="156" t="n">
        <v>312</v>
      </c>
      <c r="E235" s="156" t="n">
        <v>28717</v>
      </c>
      <c r="F235" s="157" t="n">
        <v>77.2</v>
      </c>
    </row>
    <row r="236" ht="24" customHeight="1" s="113">
      <c r="A236" s="156" t="inlineStr">
        <is>
          <t>M031</t>
        </is>
      </c>
      <c r="B236" s="156" t="inlineStr">
        <is>
          <t>MENDERES</t>
        </is>
      </c>
      <c r="C236" s="156" t="inlineStr">
        <is>
          <t>Kasa 6</t>
        </is>
      </c>
      <c r="D236" s="156" t="n">
        <v>271</v>
      </c>
      <c r="E236" s="156" t="n">
        <v>82112</v>
      </c>
      <c r="F236" s="157" t="n">
        <v>61.2</v>
      </c>
    </row>
    <row r="237" ht="24" customHeight="1" s="113">
      <c r="A237" s="156" t="inlineStr">
        <is>
          <t>M031</t>
        </is>
      </c>
      <c r="B237" s="156" t="inlineStr">
        <is>
          <t>MENDERES</t>
        </is>
      </c>
      <c r="C237" s="156" t="inlineStr">
        <is>
          <t>Kasa 7</t>
        </is>
      </c>
      <c r="D237" s="156" t="n">
        <v>158</v>
      </c>
      <c r="E237" s="156" t="n">
        <v>32714</v>
      </c>
      <c r="F237" s="157" t="n">
        <v>69.59999999999999</v>
      </c>
    </row>
    <row r="238" ht="24" customHeight="1" s="113">
      <c r="A238" s="156" t="inlineStr">
        <is>
          <t>M031</t>
        </is>
      </c>
      <c r="B238" s="156" t="inlineStr">
        <is>
          <t>MENDERES</t>
        </is>
      </c>
      <c r="C238" s="156" t="inlineStr">
        <is>
          <t>Kasa 8</t>
        </is>
      </c>
      <c r="D238" s="156" t="n">
        <v>341</v>
      </c>
      <c r="E238" s="156" t="n">
        <v>40019</v>
      </c>
      <c r="F238" s="157" t="n">
        <v>49.9</v>
      </c>
    </row>
    <row r="239" ht="24" customHeight="1" s="113">
      <c r="A239" s="156" t="inlineStr">
        <is>
          <t>M031</t>
        </is>
      </c>
      <c r="B239" s="156" t="inlineStr">
        <is>
          <t>MENDERES</t>
        </is>
      </c>
      <c r="C239" s="156" t="inlineStr">
        <is>
          <t>Kasa 9</t>
        </is>
      </c>
      <c r="D239" s="156" t="n">
        <v>198</v>
      </c>
      <c r="E239" s="156" t="n">
        <v>78074</v>
      </c>
      <c r="F239" s="157" t="n">
        <v>71.2</v>
      </c>
    </row>
    <row r="240" ht="24" customHeight="1" s="113">
      <c r="A240" s="156" t="inlineStr">
        <is>
          <t>M034</t>
        </is>
      </c>
      <c r="B240" s="156" t="inlineStr">
        <is>
          <t>NARLIDERE</t>
        </is>
      </c>
      <c r="C240" s="156" t="inlineStr">
        <is>
          <t>Kasa 1</t>
        </is>
      </c>
      <c r="D240" s="156" t="n">
        <v>222</v>
      </c>
      <c r="E240" s="156" t="n">
        <v>104601</v>
      </c>
      <c r="F240" s="157" t="n">
        <v>66</v>
      </c>
    </row>
    <row r="241" ht="24" customHeight="1" s="113">
      <c r="A241" s="156" t="inlineStr">
        <is>
          <t>M034</t>
        </is>
      </c>
      <c r="B241" s="156" t="inlineStr">
        <is>
          <t>NARLIDERE</t>
        </is>
      </c>
      <c r="C241" s="156" t="inlineStr">
        <is>
          <t>Kasa 2</t>
        </is>
      </c>
      <c r="D241" s="156" t="n">
        <v>247</v>
      </c>
      <c r="E241" s="156" t="n">
        <v>67473</v>
      </c>
      <c r="F241" s="157" t="n">
        <v>66.7</v>
      </c>
    </row>
    <row r="242" ht="24" customHeight="1" s="113">
      <c r="A242" s="156" t="inlineStr">
        <is>
          <t>M034</t>
        </is>
      </c>
      <c r="B242" s="156" t="inlineStr">
        <is>
          <t>NARLIDERE</t>
        </is>
      </c>
      <c r="C242" s="156" t="inlineStr">
        <is>
          <t>Kasa 3</t>
        </is>
      </c>
      <c r="D242" s="156" t="n">
        <v>172</v>
      </c>
      <c r="E242" s="156" t="n">
        <v>151132</v>
      </c>
      <c r="F242" s="157" t="n">
        <v>56.6</v>
      </c>
    </row>
    <row r="243" ht="24" customHeight="1" s="113">
      <c r="A243" s="156" t="inlineStr">
        <is>
          <t>M034</t>
        </is>
      </c>
      <c r="B243" s="156" t="inlineStr">
        <is>
          <t>NARLIDERE</t>
        </is>
      </c>
      <c r="C243" s="156" t="inlineStr">
        <is>
          <t>Kasa 4</t>
        </is>
      </c>
      <c r="D243" s="156" t="n">
        <v>289</v>
      </c>
      <c r="E243" s="156" t="n">
        <v>36045</v>
      </c>
      <c r="F243" s="157" t="n">
        <v>56.6</v>
      </c>
    </row>
    <row r="244" ht="24" customHeight="1" s="113">
      <c r="A244" s="156" t="inlineStr">
        <is>
          <t>M034</t>
        </is>
      </c>
      <c r="B244" s="156" t="inlineStr">
        <is>
          <t>NARLIDERE</t>
        </is>
      </c>
      <c r="C244" s="156" t="inlineStr">
        <is>
          <t>Kasa 5</t>
        </is>
      </c>
      <c r="D244" s="156" t="n">
        <v>257</v>
      </c>
      <c r="E244" s="156" t="n">
        <v>141418</v>
      </c>
      <c r="F244" s="157" t="n">
        <v>70.09999999999999</v>
      </c>
    </row>
    <row r="245" ht="24" customHeight="1" s="113">
      <c r="A245" s="156" t="inlineStr">
        <is>
          <t>M034</t>
        </is>
      </c>
      <c r="B245" s="156" t="inlineStr">
        <is>
          <t>NARLIDERE</t>
        </is>
      </c>
      <c r="C245" s="156" t="inlineStr">
        <is>
          <t>Kasa 6</t>
        </is>
      </c>
      <c r="D245" s="156" t="n">
        <v>145</v>
      </c>
      <c r="E245" s="156" t="n">
        <v>146364</v>
      </c>
      <c r="F245" s="157" t="n">
        <v>88.59999999999999</v>
      </c>
    </row>
    <row r="246" ht="24" customHeight="1" s="113">
      <c r="A246" s="156" t="inlineStr">
        <is>
          <t>M034</t>
        </is>
      </c>
      <c r="B246" s="156" t="inlineStr">
        <is>
          <t>NARLIDERE</t>
        </is>
      </c>
      <c r="C246" s="156" t="inlineStr">
        <is>
          <t>Kasa 7</t>
        </is>
      </c>
      <c r="D246" s="156" t="n">
        <v>183</v>
      </c>
      <c r="E246" s="156" t="n">
        <v>29150</v>
      </c>
      <c r="F246" s="157" t="n">
        <v>45.5</v>
      </c>
    </row>
    <row r="247" ht="24" customHeight="1" s="113">
      <c r="A247" s="156" t="inlineStr">
        <is>
          <t>M034</t>
        </is>
      </c>
      <c r="B247" s="156" t="inlineStr">
        <is>
          <t>NARLIDERE</t>
        </is>
      </c>
      <c r="C247" s="156" t="inlineStr">
        <is>
          <t>Kasa 8</t>
        </is>
      </c>
      <c r="D247" s="156" t="n">
        <v>201</v>
      </c>
      <c r="E247" s="156" t="n">
        <v>121133</v>
      </c>
      <c r="F247" s="157" t="n">
        <v>47.2</v>
      </c>
    </row>
    <row r="248" ht="24" customHeight="1" s="113">
      <c r="A248" s="156" t="inlineStr">
        <is>
          <t>M035</t>
        </is>
      </c>
      <c r="B248" s="156" t="inlineStr">
        <is>
          <t>OSMANGAZİ</t>
        </is>
      </c>
      <c r="C248" s="156" t="inlineStr">
        <is>
          <t>Kasa 1</t>
        </is>
      </c>
      <c r="D248" s="156" t="n">
        <v>127</v>
      </c>
      <c r="E248" s="156" t="n">
        <v>95787</v>
      </c>
      <c r="F248" s="157" t="n">
        <v>58.8</v>
      </c>
    </row>
    <row r="249" ht="24" customHeight="1" s="113">
      <c r="A249" s="156" t="inlineStr">
        <is>
          <t>M035</t>
        </is>
      </c>
      <c r="B249" s="156" t="inlineStr">
        <is>
          <t>OSMANGAZİ</t>
        </is>
      </c>
      <c r="C249" s="156" t="inlineStr">
        <is>
          <t>Kasa 2</t>
        </is>
      </c>
      <c r="D249" s="156" t="n">
        <v>283</v>
      </c>
      <c r="E249" s="156" t="n">
        <v>127215</v>
      </c>
      <c r="F249" s="157" t="n">
        <v>67</v>
      </c>
    </row>
    <row r="250" ht="24" customHeight="1" s="113">
      <c r="A250" s="156" t="inlineStr">
        <is>
          <t>M035</t>
        </is>
      </c>
      <c r="B250" s="156" t="inlineStr">
        <is>
          <t>OSMANGAZİ</t>
        </is>
      </c>
      <c r="C250" s="156" t="inlineStr">
        <is>
          <t>Kasa 3</t>
        </is>
      </c>
      <c r="D250" s="156" t="n">
        <v>281</v>
      </c>
      <c r="E250" s="156" t="n">
        <v>106951</v>
      </c>
      <c r="F250" s="157" t="n">
        <v>71.3</v>
      </c>
    </row>
    <row r="251" ht="24" customHeight="1" s="113">
      <c r="A251" s="156" t="inlineStr">
        <is>
          <t>M035</t>
        </is>
      </c>
      <c r="B251" s="156" t="inlineStr">
        <is>
          <t>OSMANGAZİ</t>
        </is>
      </c>
      <c r="C251" s="156" t="inlineStr">
        <is>
          <t>Kasa 4</t>
        </is>
      </c>
      <c r="D251" s="156" t="n">
        <v>186</v>
      </c>
      <c r="E251" s="156" t="n">
        <v>26856</v>
      </c>
      <c r="F251" s="157" t="n">
        <v>77.7</v>
      </c>
    </row>
    <row r="252" ht="24" customHeight="1" s="113">
      <c r="A252" s="156" t="inlineStr">
        <is>
          <t>M035</t>
        </is>
      </c>
      <c r="B252" s="156" t="inlineStr">
        <is>
          <t>OSMANGAZİ</t>
        </is>
      </c>
      <c r="C252" s="156" t="inlineStr">
        <is>
          <t>Kasa 5</t>
        </is>
      </c>
      <c r="D252" s="156" t="n">
        <v>338</v>
      </c>
      <c r="E252" s="156" t="n">
        <v>53176</v>
      </c>
      <c r="F252" s="157" t="n">
        <v>52</v>
      </c>
    </row>
    <row r="253" ht="15" customHeight="1" s="113">
      <c r="A253" s="156" t="inlineStr">
        <is>
          <t>M036</t>
        </is>
      </c>
      <c r="B253" s="156" t="inlineStr">
        <is>
          <t>POLİGON</t>
        </is>
      </c>
      <c r="C253" s="156" t="inlineStr">
        <is>
          <t>Kasa 1</t>
        </is>
      </c>
      <c r="D253" s="156" t="n">
        <v>257</v>
      </c>
      <c r="E253" s="156" t="n">
        <v>70500</v>
      </c>
      <c r="F253" s="157" t="n">
        <v>64.8</v>
      </c>
    </row>
    <row r="254" ht="15" customHeight="1" s="113">
      <c r="A254" s="156" t="inlineStr">
        <is>
          <t>M036</t>
        </is>
      </c>
      <c r="B254" s="156" t="inlineStr">
        <is>
          <t>POLİGON</t>
        </is>
      </c>
      <c r="C254" s="156" t="inlineStr">
        <is>
          <t>Kasa 2</t>
        </is>
      </c>
      <c r="D254" s="156" t="n">
        <v>157</v>
      </c>
      <c r="E254" s="156" t="n">
        <v>48853</v>
      </c>
      <c r="F254" s="157" t="n">
        <v>75.3</v>
      </c>
    </row>
    <row r="255" ht="15" customHeight="1" s="113">
      <c r="A255" s="156" t="inlineStr">
        <is>
          <t>M036</t>
        </is>
      </c>
      <c r="B255" s="156" t="inlineStr">
        <is>
          <t>POLİGON</t>
        </is>
      </c>
      <c r="C255" s="156" t="inlineStr">
        <is>
          <t>Kasa 3</t>
        </is>
      </c>
      <c r="D255" s="156" t="n">
        <v>330</v>
      </c>
      <c r="E255" s="156" t="n">
        <v>102542</v>
      </c>
      <c r="F255" s="157" t="n">
        <v>88.59999999999999</v>
      </c>
    </row>
    <row r="256" ht="15" customHeight="1" s="113">
      <c r="A256" s="156" t="inlineStr">
        <is>
          <t>M036</t>
        </is>
      </c>
      <c r="B256" s="156" t="inlineStr">
        <is>
          <t>POLİGON</t>
        </is>
      </c>
      <c r="C256" s="156" t="inlineStr">
        <is>
          <t>Kasa 4</t>
        </is>
      </c>
      <c r="D256" s="156" t="n">
        <v>324</v>
      </c>
      <c r="E256" s="156" t="n">
        <v>67219</v>
      </c>
      <c r="F256" s="157" t="n">
        <v>80.59999999999999</v>
      </c>
    </row>
    <row r="257" ht="15" customHeight="1" s="113">
      <c r="A257" s="156" t="inlineStr">
        <is>
          <t>M036</t>
        </is>
      </c>
      <c r="B257" s="156" t="inlineStr">
        <is>
          <t>POLİGON</t>
        </is>
      </c>
      <c r="C257" s="156" t="inlineStr">
        <is>
          <t>Kasa 5</t>
        </is>
      </c>
      <c r="D257" s="156" t="n">
        <v>328</v>
      </c>
      <c r="E257" s="156" t="n">
        <v>111892</v>
      </c>
      <c r="F257" s="157" t="n">
        <v>53</v>
      </c>
    </row>
    <row r="258" ht="15" customHeight="1" s="113">
      <c r="A258" s="156" t="inlineStr">
        <is>
          <t>M036</t>
        </is>
      </c>
      <c r="B258" s="156" t="inlineStr">
        <is>
          <t>POLİGON</t>
        </is>
      </c>
      <c r="C258" s="156" t="inlineStr">
        <is>
          <t>Kasa 6</t>
        </is>
      </c>
      <c r="D258" s="156" t="n">
        <v>313</v>
      </c>
      <c r="E258" s="156" t="n">
        <v>131127</v>
      </c>
      <c r="F258" s="157" t="n">
        <v>61.3</v>
      </c>
    </row>
    <row r="259" ht="15" customHeight="1" s="113">
      <c r="A259" s="156" t="inlineStr">
        <is>
          <t>M036</t>
        </is>
      </c>
      <c r="B259" s="156" t="inlineStr">
        <is>
          <t>POLİGON</t>
        </is>
      </c>
      <c r="C259" s="156" t="inlineStr">
        <is>
          <t>Kasa 7</t>
        </is>
      </c>
      <c r="D259" s="156" t="n">
        <v>258</v>
      </c>
      <c r="E259" s="156" t="n">
        <v>111233</v>
      </c>
      <c r="F259" s="157" t="n">
        <v>71.40000000000001</v>
      </c>
    </row>
    <row r="260" ht="15" customHeight="1" s="113">
      <c r="A260" s="156" t="inlineStr">
        <is>
          <t>M036</t>
        </is>
      </c>
      <c r="B260" s="156" t="inlineStr">
        <is>
          <t>POLİGON</t>
        </is>
      </c>
      <c r="C260" s="156" t="inlineStr">
        <is>
          <t>Kasa 8</t>
        </is>
      </c>
      <c r="D260" s="156" t="n">
        <v>251</v>
      </c>
      <c r="E260" s="156" t="n">
        <v>31131</v>
      </c>
      <c r="F260" s="157" t="n">
        <v>80.3</v>
      </c>
    </row>
    <row r="261" ht="15" customHeight="1" s="113">
      <c r="A261" s="156" t="inlineStr">
        <is>
          <t>M036</t>
        </is>
      </c>
      <c r="B261" s="156" t="inlineStr">
        <is>
          <t>POLİGON</t>
        </is>
      </c>
      <c r="C261" s="156" t="inlineStr">
        <is>
          <t>Kasa 9</t>
        </is>
      </c>
      <c r="D261" s="156" t="n">
        <v>227</v>
      </c>
      <c r="E261" s="156" t="n">
        <v>132789</v>
      </c>
      <c r="F261" s="157" t="n">
        <v>68.5</v>
      </c>
    </row>
    <row r="262" ht="15" customHeight="1" s="113">
      <c r="A262" s="156" t="inlineStr">
        <is>
          <t>M036</t>
        </is>
      </c>
      <c r="B262" s="156" t="inlineStr">
        <is>
          <t>POLİGON</t>
        </is>
      </c>
      <c r="C262" s="156" t="inlineStr">
        <is>
          <t>Kasa 10</t>
        </is>
      </c>
      <c r="D262" s="156" t="n">
        <v>199</v>
      </c>
      <c r="E262" s="156" t="n">
        <v>65144</v>
      </c>
      <c r="F262" s="157" t="n">
        <v>67.59999999999999</v>
      </c>
    </row>
    <row r="263" ht="15" customHeight="1" s="113">
      <c r="A263" s="156" t="inlineStr">
        <is>
          <t>M036</t>
        </is>
      </c>
      <c r="B263" s="156" t="inlineStr">
        <is>
          <t>POLİGON</t>
        </is>
      </c>
      <c r="C263" s="156" t="inlineStr">
        <is>
          <t>Kasa 11</t>
        </is>
      </c>
      <c r="D263" s="156" t="n">
        <v>315</v>
      </c>
      <c r="E263" s="156" t="n">
        <v>27763</v>
      </c>
      <c r="F263" s="157" t="n">
        <v>58.7</v>
      </c>
    </row>
    <row r="264" ht="15" customHeight="1" s="113">
      <c r="A264" s="156" t="inlineStr">
        <is>
          <t>M036</t>
        </is>
      </c>
      <c r="B264" s="156" t="inlineStr">
        <is>
          <t>POLİGON</t>
        </is>
      </c>
      <c r="C264" s="156" t="inlineStr">
        <is>
          <t>Kasa 12</t>
        </is>
      </c>
      <c r="D264" s="156" t="n">
        <v>153</v>
      </c>
      <c r="E264" s="156" t="n">
        <v>113681</v>
      </c>
      <c r="F264" s="157" t="n">
        <v>73.3</v>
      </c>
    </row>
    <row r="265" ht="24" customHeight="1" s="113">
      <c r="A265" s="156" t="inlineStr">
        <is>
          <t>M037</t>
        </is>
      </c>
      <c r="B265" s="156" t="inlineStr">
        <is>
          <t>SEFERİHİSAR</t>
        </is>
      </c>
      <c r="C265" s="156" t="inlineStr">
        <is>
          <t>Kasa 1</t>
        </is>
      </c>
      <c r="D265" s="156" t="n">
        <v>207</v>
      </c>
      <c r="E265" s="156" t="n">
        <v>62881</v>
      </c>
      <c r="F265" s="157" t="n">
        <v>70.90000000000001</v>
      </c>
    </row>
    <row r="266" ht="24" customHeight="1" s="113">
      <c r="A266" s="156" t="inlineStr">
        <is>
          <t>M037</t>
        </is>
      </c>
      <c r="B266" s="156" t="inlineStr">
        <is>
          <t>SEFERİHİSAR</t>
        </is>
      </c>
      <c r="C266" s="156" t="inlineStr">
        <is>
          <t>Kasa 2</t>
        </is>
      </c>
      <c r="D266" s="156" t="n">
        <v>129</v>
      </c>
      <c r="E266" s="156" t="n">
        <v>155773</v>
      </c>
      <c r="F266" s="157" t="n">
        <v>59.1</v>
      </c>
    </row>
    <row r="267" ht="24" customHeight="1" s="113">
      <c r="A267" s="156" t="inlineStr">
        <is>
          <t>M037</t>
        </is>
      </c>
      <c r="B267" s="156" t="inlineStr">
        <is>
          <t>SEFERİHİSAR</t>
        </is>
      </c>
      <c r="C267" s="156" t="inlineStr">
        <is>
          <t>Kasa 3</t>
        </is>
      </c>
      <c r="D267" s="156" t="n">
        <v>199</v>
      </c>
      <c r="E267" s="156" t="n">
        <v>100547</v>
      </c>
      <c r="F267" s="157" t="n">
        <v>62.4</v>
      </c>
    </row>
    <row r="268" ht="24" customHeight="1" s="113">
      <c r="A268" s="156" t="inlineStr">
        <is>
          <t>M037</t>
        </is>
      </c>
      <c r="B268" s="156" t="inlineStr">
        <is>
          <t>SEFERİHİSAR</t>
        </is>
      </c>
      <c r="C268" s="156" t="inlineStr">
        <is>
          <t>Kasa 4</t>
        </is>
      </c>
      <c r="D268" s="156" t="n">
        <v>212</v>
      </c>
      <c r="E268" s="156" t="n">
        <v>109860</v>
      </c>
      <c r="F268" s="157" t="n">
        <v>70.2</v>
      </c>
    </row>
    <row r="269" ht="24" customHeight="1" s="113">
      <c r="A269" s="156" t="inlineStr">
        <is>
          <t>M037</t>
        </is>
      </c>
      <c r="B269" s="156" t="inlineStr">
        <is>
          <t>SEFERİHİSAR</t>
        </is>
      </c>
      <c r="C269" s="156" t="inlineStr">
        <is>
          <t>Kasa 5</t>
        </is>
      </c>
      <c r="D269" s="156" t="n">
        <v>222</v>
      </c>
      <c r="E269" s="156" t="n">
        <v>40553</v>
      </c>
      <c r="F269" s="157" t="n">
        <v>62.7</v>
      </c>
    </row>
    <row r="270" ht="24" customHeight="1" s="113">
      <c r="A270" s="156" t="inlineStr">
        <is>
          <t>M037</t>
        </is>
      </c>
      <c r="B270" s="156" t="inlineStr">
        <is>
          <t>SEFERİHİSAR</t>
        </is>
      </c>
      <c r="C270" s="156" t="inlineStr">
        <is>
          <t>Kasa 6</t>
        </is>
      </c>
      <c r="D270" s="156" t="n">
        <v>163</v>
      </c>
      <c r="E270" s="156" t="n">
        <v>144718</v>
      </c>
      <c r="F270" s="157" t="n">
        <v>56.7</v>
      </c>
    </row>
    <row r="271" ht="24" customHeight="1" s="113">
      <c r="A271" s="156" t="inlineStr">
        <is>
          <t>M037</t>
        </is>
      </c>
      <c r="B271" s="156" t="inlineStr">
        <is>
          <t>SEFERİHİSAR</t>
        </is>
      </c>
      <c r="C271" s="156" t="inlineStr">
        <is>
          <t>Kasa 7</t>
        </is>
      </c>
      <c r="D271" s="156" t="n">
        <v>190</v>
      </c>
      <c r="E271" s="156" t="n">
        <v>136064</v>
      </c>
      <c r="F271" s="157" t="n">
        <v>49.7</v>
      </c>
    </row>
    <row r="272" ht="24" customHeight="1" s="113">
      <c r="A272" s="156" t="inlineStr">
        <is>
          <t>M037</t>
        </is>
      </c>
      <c r="B272" s="156" t="inlineStr">
        <is>
          <t>SEFERİHİSAR</t>
        </is>
      </c>
      <c r="C272" s="156" t="inlineStr">
        <is>
          <t>Kasa 8</t>
        </is>
      </c>
      <c r="D272" s="156" t="n">
        <v>204</v>
      </c>
      <c r="E272" s="156" t="n">
        <v>111154</v>
      </c>
      <c r="F272" s="157" t="n">
        <v>90.2</v>
      </c>
    </row>
    <row r="273" ht="24" customHeight="1" s="113">
      <c r="A273" s="156" t="inlineStr">
        <is>
          <t>M037</t>
        </is>
      </c>
      <c r="B273" s="156" t="inlineStr">
        <is>
          <t>SEFERİHİSAR</t>
        </is>
      </c>
      <c r="C273" s="156" t="inlineStr">
        <is>
          <t>Kasa 9</t>
        </is>
      </c>
      <c r="D273" s="156" t="n">
        <v>335</v>
      </c>
      <c r="E273" s="156" t="n">
        <v>120941</v>
      </c>
      <c r="F273" s="157" t="n">
        <v>49.4</v>
      </c>
    </row>
    <row r="274" ht="24" customHeight="1" s="113">
      <c r="A274" s="156" t="inlineStr">
        <is>
          <t>M037</t>
        </is>
      </c>
      <c r="B274" s="156" t="inlineStr">
        <is>
          <t>SEFERİHİSAR</t>
        </is>
      </c>
      <c r="C274" s="156" t="inlineStr">
        <is>
          <t>Kasa 10</t>
        </is>
      </c>
      <c r="D274" s="156" t="n">
        <v>325</v>
      </c>
      <c r="E274" s="156" t="n">
        <v>78810</v>
      </c>
      <c r="F274" s="157" t="n">
        <v>77.3</v>
      </c>
    </row>
    <row r="275" ht="24" customHeight="1" s="113">
      <c r="A275" s="156" t="inlineStr">
        <is>
          <t>M037</t>
        </is>
      </c>
      <c r="B275" s="156" t="inlineStr">
        <is>
          <t>SEFERİHİSAR</t>
        </is>
      </c>
      <c r="C275" s="156" t="inlineStr">
        <is>
          <t>Kasa 11</t>
        </is>
      </c>
      <c r="D275" s="156" t="n">
        <v>328</v>
      </c>
      <c r="E275" s="156" t="n">
        <v>106285</v>
      </c>
      <c r="F275" s="157" t="n">
        <v>70.3</v>
      </c>
    </row>
    <row r="276" ht="24" customHeight="1" s="113">
      <c r="A276" s="156" t="inlineStr">
        <is>
          <t>M037</t>
        </is>
      </c>
      <c r="B276" s="156" t="inlineStr">
        <is>
          <t>SEFERİHİSAR</t>
        </is>
      </c>
      <c r="C276" s="156" t="inlineStr">
        <is>
          <t>Kasa 12</t>
        </is>
      </c>
      <c r="D276" s="156" t="n">
        <v>263</v>
      </c>
      <c r="E276" s="156" t="n">
        <v>57964</v>
      </c>
      <c r="F276" s="157" t="n">
        <v>56.6</v>
      </c>
    </row>
    <row r="277" ht="24" customHeight="1" s="113">
      <c r="A277" s="156" t="inlineStr">
        <is>
          <t>M038</t>
        </is>
      </c>
      <c r="B277" s="156" t="inlineStr">
        <is>
          <t>TORBALI 1</t>
        </is>
      </c>
      <c r="C277" s="156" t="inlineStr">
        <is>
          <t>Kasa 1</t>
        </is>
      </c>
      <c r="D277" s="156" t="n">
        <v>133</v>
      </c>
      <c r="E277" s="156" t="n">
        <v>72174</v>
      </c>
      <c r="F277" s="157" t="n">
        <v>54.8</v>
      </c>
    </row>
    <row r="278" ht="24" customHeight="1" s="113">
      <c r="A278" s="156" t="inlineStr">
        <is>
          <t>M038</t>
        </is>
      </c>
      <c r="B278" s="156" t="inlineStr">
        <is>
          <t>TORBALI 1</t>
        </is>
      </c>
      <c r="C278" s="156" t="inlineStr">
        <is>
          <t>Kasa 2</t>
        </is>
      </c>
      <c r="D278" s="156" t="n">
        <v>140</v>
      </c>
      <c r="E278" s="156" t="n">
        <v>49907</v>
      </c>
      <c r="F278" s="157" t="n">
        <v>82.2</v>
      </c>
    </row>
    <row r="279" ht="24" customHeight="1" s="113">
      <c r="A279" s="156" t="inlineStr">
        <is>
          <t>M038</t>
        </is>
      </c>
      <c r="B279" s="156" t="inlineStr">
        <is>
          <t>TORBALI 1</t>
        </is>
      </c>
      <c r="C279" s="156" t="inlineStr">
        <is>
          <t>Kasa 3</t>
        </is>
      </c>
      <c r="D279" s="156" t="n">
        <v>296</v>
      </c>
      <c r="E279" s="156" t="n">
        <v>109609</v>
      </c>
      <c r="F279" s="157" t="n">
        <v>68.3</v>
      </c>
    </row>
    <row r="280" ht="24" customHeight="1" s="113">
      <c r="A280" s="156" t="inlineStr">
        <is>
          <t>M038</t>
        </is>
      </c>
      <c r="B280" s="156" t="inlineStr">
        <is>
          <t>TORBALI 1</t>
        </is>
      </c>
      <c r="C280" s="156" t="inlineStr">
        <is>
          <t>Kasa 4</t>
        </is>
      </c>
      <c r="D280" s="156" t="n">
        <v>214</v>
      </c>
      <c r="E280" s="156" t="n">
        <v>116468</v>
      </c>
      <c r="F280" s="157" t="n">
        <v>88.40000000000001</v>
      </c>
    </row>
    <row r="281" ht="24" customHeight="1" s="113">
      <c r="A281" s="156" t="inlineStr">
        <is>
          <t>M038</t>
        </is>
      </c>
      <c r="B281" s="156" t="inlineStr">
        <is>
          <t>TORBALI 1</t>
        </is>
      </c>
      <c r="C281" s="156" t="inlineStr">
        <is>
          <t>Kasa 5</t>
        </is>
      </c>
      <c r="D281" s="156" t="n">
        <v>172</v>
      </c>
      <c r="E281" s="156" t="n">
        <v>107172</v>
      </c>
      <c r="F281" s="157" t="n">
        <v>84.5</v>
      </c>
    </row>
    <row r="282" ht="24" customHeight="1" s="113">
      <c r="A282" s="156" t="inlineStr">
        <is>
          <t>M038</t>
        </is>
      </c>
      <c r="B282" s="156" t="inlineStr">
        <is>
          <t>TORBALI 1</t>
        </is>
      </c>
      <c r="C282" s="156" t="inlineStr">
        <is>
          <t>Kasa 6</t>
        </is>
      </c>
      <c r="D282" s="156" t="n">
        <v>166</v>
      </c>
      <c r="E282" s="156" t="n">
        <v>46380</v>
      </c>
      <c r="F282" s="157" t="n">
        <v>61</v>
      </c>
    </row>
    <row r="283" ht="24" customHeight="1" s="113">
      <c r="A283" s="156" t="inlineStr">
        <is>
          <t>M038</t>
        </is>
      </c>
      <c r="B283" s="156" t="inlineStr">
        <is>
          <t>TORBALI 1</t>
        </is>
      </c>
      <c r="C283" s="156" t="inlineStr">
        <is>
          <t>Kasa 7</t>
        </is>
      </c>
      <c r="D283" s="156" t="n">
        <v>144</v>
      </c>
      <c r="E283" s="156" t="n">
        <v>119939</v>
      </c>
      <c r="F283" s="157" t="n">
        <v>71.59999999999999</v>
      </c>
    </row>
    <row r="284" ht="24" customHeight="1" s="113">
      <c r="A284" s="156" t="inlineStr">
        <is>
          <t>M038</t>
        </is>
      </c>
      <c r="B284" s="156" t="inlineStr">
        <is>
          <t>TORBALI 1</t>
        </is>
      </c>
      <c r="C284" s="156" t="inlineStr">
        <is>
          <t>Kasa 8</t>
        </is>
      </c>
      <c r="D284" s="156" t="n">
        <v>310</v>
      </c>
      <c r="E284" s="156" t="n">
        <v>27164</v>
      </c>
      <c r="F284" s="157" t="n">
        <v>76.3</v>
      </c>
    </row>
    <row r="285" ht="24" customHeight="1" s="113">
      <c r="A285" s="156" t="inlineStr">
        <is>
          <t>M038</t>
        </is>
      </c>
      <c r="B285" s="156" t="inlineStr">
        <is>
          <t>TORBALI 1</t>
        </is>
      </c>
      <c r="C285" s="156" t="inlineStr">
        <is>
          <t>Kasa 9</t>
        </is>
      </c>
      <c r="D285" s="156" t="n">
        <v>321</v>
      </c>
      <c r="E285" s="156" t="n">
        <v>28647</v>
      </c>
      <c r="F285" s="157" t="n">
        <v>60.5</v>
      </c>
    </row>
    <row r="286" ht="24" customHeight="1" s="113">
      <c r="A286" s="156" t="inlineStr">
        <is>
          <t>M039</t>
        </is>
      </c>
      <c r="B286" s="156" t="inlineStr">
        <is>
          <t>TORBALI 2</t>
        </is>
      </c>
      <c r="C286" s="156" t="inlineStr">
        <is>
          <t>Kasa 1</t>
        </is>
      </c>
      <c r="D286" s="156" t="n">
        <v>127</v>
      </c>
      <c r="E286" s="156" t="n">
        <v>120277</v>
      </c>
      <c r="F286" s="157" t="n">
        <v>45.3</v>
      </c>
    </row>
    <row r="287" ht="24" customHeight="1" s="113">
      <c r="A287" s="156" t="inlineStr">
        <is>
          <t>M039</t>
        </is>
      </c>
      <c r="B287" s="156" t="inlineStr">
        <is>
          <t>TORBALI 2</t>
        </is>
      </c>
      <c r="C287" s="156" t="inlineStr">
        <is>
          <t>Kasa 2</t>
        </is>
      </c>
      <c r="D287" s="156" t="n">
        <v>135</v>
      </c>
      <c r="E287" s="156" t="n">
        <v>61585</v>
      </c>
      <c r="F287" s="157" t="n">
        <v>70.8</v>
      </c>
    </row>
    <row r="288" ht="24" customHeight="1" s="113">
      <c r="A288" s="156" t="inlineStr">
        <is>
          <t>M039</t>
        </is>
      </c>
      <c r="B288" s="156" t="inlineStr">
        <is>
          <t>TORBALI 2</t>
        </is>
      </c>
      <c r="C288" s="156" t="inlineStr">
        <is>
          <t>Kasa 3</t>
        </is>
      </c>
      <c r="D288" s="156" t="n">
        <v>339</v>
      </c>
      <c r="E288" s="156" t="n">
        <v>97543</v>
      </c>
      <c r="F288" s="157" t="n">
        <v>63.3</v>
      </c>
    </row>
    <row r="289" ht="24" customHeight="1" s="113">
      <c r="A289" s="156" t="inlineStr">
        <is>
          <t>M039</t>
        </is>
      </c>
      <c r="B289" s="156" t="inlineStr">
        <is>
          <t>TORBALI 2</t>
        </is>
      </c>
      <c r="C289" s="156" t="inlineStr">
        <is>
          <t>Kasa 4</t>
        </is>
      </c>
      <c r="D289" s="156" t="n">
        <v>162</v>
      </c>
      <c r="E289" s="156" t="n">
        <v>71114</v>
      </c>
      <c r="F289" s="157" t="n">
        <v>75.8</v>
      </c>
    </row>
    <row r="290" ht="24" customHeight="1" s="113">
      <c r="A290" s="156" t="inlineStr">
        <is>
          <t>M039</t>
        </is>
      </c>
      <c r="B290" s="156" t="inlineStr">
        <is>
          <t>TORBALI 2</t>
        </is>
      </c>
      <c r="C290" s="156" t="inlineStr">
        <is>
          <t>Kasa 5</t>
        </is>
      </c>
      <c r="D290" s="156" t="n">
        <v>148</v>
      </c>
      <c r="E290" s="156" t="n">
        <v>109110</v>
      </c>
      <c r="F290" s="157" t="n">
        <v>66.09999999999999</v>
      </c>
    </row>
    <row r="291" ht="24" customHeight="1" s="113">
      <c r="A291" s="156" t="inlineStr">
        <is>
          <t>M039</t>
        </is>
      </c>
      <c r="B291" s="156" t="inlineStr">
        <is>
          <t>TORBALI 2</t>
        </is>
      </c>
      <c r="C291" s="156" t="inlineStr">
        <is>
          <t>Kasa 6</t>
        </is>
      </c>
      <c r="D291" s="156" t="n">
        <v>326</v>
      </c>
      <c r="E291" s="156" t="n">
        <v>40154</v>
      </c>
      <c r="F291" s="157" t="n">
        <v>72.3</v>
      </c>
    </row>
    <row r="292" ht="24" customHeight="1" s="113">
      <c r="A292" s="156" t="inlineStr">
        <is>
          <t>M039</t>
        </is>
      </c>
      <c r="B292" s="156" t="inlineStr">
        <is>
          <t>TORBALI 2</t>
        </is>
      </c>
      <c r="C292" s="156" t="inlineStr">
        <is>
          <t>Kasa 7</t>
        </is>
      </c>
      <c r="D292" s="156" t="n">
        <v>299</v>
      </c>
      <c r="E292" s="156" t="n">
        <v>95684</v>
      </c>
      <c r="F292" s="157" t="n">
        <v>52</v>
      </c>
    </row>
    <row r="293" ht="24" customHeight="1" s="113">
      <c r="A293" s="156" t="inlineStr">
        <is>
          <t>M039</t>
        </is>
      </c>
      <c r="B293" s="156" t="inlineStr">
        <is>
          <t>TORBALI 2</t>
        </is>
      </c>
      <c r="C293" s="156" t="inlineStr">
        <is>
          <t>Kasa 8</t>
        </is>
      </c>
      <c r="D293" s="156" t="n">
        <v>320</v>
      </c>
      <c r="E293" s="156" t="n">
        <v>154402</v>
      </c>
      <c r="F293" s="157" t="n">
        <v>70.2</v>
      </c>
    </row>
    <row r="294" ht="24" customHeight="1" s="113">
      <c r="A294" s="156" t="inlineStr">
        <is>
          <t>M039</t>
        </is>
      </c>
      <c r="B294" s="156" t="inlineStr">
        <is>
          <t>TORBALI 2</t>
        </is>
      </c>
      <c r="C294" s="156" t="inlineStr">
        <is>
          <t>Kasa 9</t>
        </is>
      </c>
      <c r="D294" s="156" t="n">
        <v>197</v>
      </c>
      <c r="E294" s="156" t="n">
        <v>104447</v>
      </c>
      <c r="F294" s="157" t="n">
        <v>52.8</v>
      </c>
    </row>
    <row r="295" ht="24" customHeight="1" s="113">
      <c r="A295" s="156" t="inlineStr">
        <is>
          <t>M039</t>
        </is>
      </c>
      <c r="B295" s="156" t="inlineStr">
        <is>
          <t>TORBALI 2</t>
        </is>
      </c>
      <c r="C295" s="156" t="inlineStr">
        <is>
          <t>Kasa 10</t>
        </is>
      </c>
      <c r="D295" s="156" t="n">
        <v>258</v>
      </c>
      <c r="E295" s="156" t="n">
        <v>44702</v>
      </c>
      <c r="F295" s="157" t="n">
        <v>65.3</v>
      </c>
    </row>
    <row r="296" ht="24" customHeight="1" s="113">
      <c r="A296" s="156" t="inlineStr">
        <is>
          <t>M039</t>
        </is>
      </c>
      <c r="B296" s="156" t="inlineStr">
        <is>
          <t>TORBALI 2</t>
        </is>
      </c>
      <c r="C296" s="156" t="inlineStr">
        <is>
          <t>Kasa 11</t>
        </is>
      </c>
      <c r="D296" s="156" t="n">
        <v>336</v>
      </c>
      <c r="E296" s="156" t="n">
        <v>85493</v>
      </c>
      <c r="F296" s="157" t="n">
        <v>47.2</v>
      </c>
    </row>
    <row r="297" ht="24" customHeight="1" s="113">
      <c r="A297" s="156" t="inlineStr">
        <is>
          <t>M040</t>
        </is>
      </c>
      <c r="B297" s="156" t="inlineStr">
        <is>
          <t>TORBALI 3</t>
        </is>
      </c>
      <c r="C297" s="156" t="inlineStr">
        <is>
          <t>Kasa 1</t>
        </is>
      </c>
      <c r="D297" s="156" t="n">
        <v>258</v>
      </c>
      <c r="E297" s="156" t="n">
        <v>101463</v>
      </c>
      <c r="F297" s="157" t="n">
        <v>89.8</v>
      </c>
    </row>
    <row r="298" ht="24" customHeight="1" s="113">
      <c r="A298" s="156" t="inlineStr">
        <is>
          <t>M040</t>
        </is>
      </c>
      <c r="B298" s="156" t="inlineStr">
        <is>
          <t>TORBALI 3</t>
        </is>
      </c>
      <c r="C298" s="156" t="inlineStr">
        <is>
          <t>Kasa 2</t>
        </is>
      </c>
      <c r="D298" s="156" t="n">
        <v>135</v>
      </c>
      <c r="E298" s="156" t="n">
        <v>70968</v>
      </c>
      <c r="F298" s="157" t="n">
        <v>46.9</v>
      </c>
    </row>
    <row r="299" ht="24" customHeight="1" s="113">
      <c r="A299" s="156" t="inlineStr">
        <is>
          <t>M040</t>
        </is>
      </c>
      <c r="B299" s="156" t="inlineStr">
        <is>
          <t>TORBALI 3</t>
        </is>
      </c>
      <c r="C299" s="156" t="inlineStr">
        <is>
          <t>Kasa 3</t>
        </is>
      </c>
      <c r="D299" s="156" t="n">
        <v>207</v>
      </c>
      <c r="E299" s="156" t="n">
        <v>81647</v>
      </c>
      <c r="F299" s="157" t="n">
        <v>84.09999999999999</v>
      </c>
    </row>
    <row r="300" ht="24" customHeight="1" s="113">
      <c r="A300" s="156" t="inlineStr">
        <is>
          <t>M040</t>
        </is>
      </c>
      <c r="B300" s="156" t="inlineStr">
        <is>
          <t>TORBALI 3</t>
        </is>
      </c>
      <c r="C300" s="156" t="inlineStr">
        <is>
          <t>Kasa 4</t>
        </is>
      </c>
      <c r="D300" s="156" t="n">
        <v>350</v>
      </c>
      <c r="E300" s="156" t="n">
        <v>57512</v>
      </c>
      <c r="F300" s="157" t="n">
        <v>45.1</v>
      </c>
    </row>
    <row r="301" ht="24" customHeight="1" s="113">
      <c r="A301" s="156" t="inlineStr">
        <is>
          <t>M040</t>
        </is>
      </c>
      <c r="B301" s="156" t="inlineStr">
        <is>
          <t>TORBALI 3</t>
        </is>
      </c>
      <c r="C301" s="156" t="inlineStr">
        <is>
          <t>Kasa 5</t>
        </is>
      </c>
      <c r="D301" s="156" t="n">
        <v>320</v>
      </c>
      <c r="E301" s="156" t="n">
        <v>152457</v>
      </c>
      <c r="F301" s="157" t="n">
        <v>46.4</v>
      </c>
    </row>
    <row r="302" ht="24" customHeight="1" s="113">
      <c r="A302" s="156" t="inlineStr">
        <is>
          <t>M041</t>
        </is>
      </c>
      <c r="B302" s="156" t="inlineStr">
        <is>
          <t>TORBALI 4</t>
        </is>
      </c>
      <c r="C302" s="156" t="inlineStr">
        <is>
          <t>Kasa 1</t>
        </is>
      </c>
      <c r="D302" s="156" t="n">
        <v>150</v>
      </c>
      <c r="E302" s="156" t="n">
        <v>73899</v>
      </c>
      <c r="F302" s="157" t="n">
        <v>85.40000000000001</v>
      </c>
    </row>
    <row r="303" ht="24" customHeight="1" s="113">
      <c r="A303" s="156" t="inlineStr">
        <is>
          <t>M041</t>
        </is>
      </c>
      <c r="B303" s="156" t="inlineStr">
        <is>
          <t>TORBALI 4</t>
        </is>
      </c>
      <c r="C303" s="156" t="inlineStr">
        <is>
          <t>Kasa 2</t>
        </is>
      </c>
      <c r="D303" s="156" t="n">
        <v>173</v>
      </c>
      <c r="E303" s="156" t="n">
        <v>31046</v>
      </c>
      <c r="F303" s="157" t="n">
        <v>61.2</v>
      </c>
    </row>
    <row r="304" ht="24" customHeight="1" s="113">
      <c r="A304" s="156" t="inlineStr">
        <is>
          <t>M041</t>
        </is>
      </c>
      <c r="B304" s="156" t="inlineStr">
        <is>
          <t>TORBALI 4</t>
        </is>
      </c>
      <c r="C304" s="156" t="inlineStr">
        <is>
          <t>Kasa 3</t>
        </is>
      </c>
      <c r="D304" s="156" t="n">
        <v>125</v>
      </c>
      <c r="E304" s="156" t="n">
        <v>70272</v>
      </c>
      <c r="F304" s="157" t="n">
        <v>59.2</v>
      </c>
    </row>
    <row r="305" ht="24" customHeight="1" s="113">
      <c r="A305" s="156" t="inlineStr">
        <is>
          <t>M042</t>
        </is>
      </c>
      <c r="B305" s="156" t="inlineStr">
        <is>
          <t>TORBALI 5</t>
        </is>
      </c>
      <c r="C305" s="156" t="inlineStr">
        <is>
          <t>Kasa 1</t>
        </is>
      </c>
      <c r="D305" s="156" t="n">
        <v>347</v>
      </c>
      <c r="E305" s="156" t="n">
        <v>39817</v>
      </c>
      <c r="F305" s="157" t="n">
        <v>49.7</v>
      </c>
    </row>
    <row r="306" ht="24" customHeight="1" s="113">
      <c r="A306" s="156" t="inlineStr">
        <is>
          <t>M042</t>
        </is>
      </c>
      <c r="B306" s="156" t="inlineStr">
        <is>
          <t>TORBALI 5</t>
        </is>
      </c>
      <c r="C306" s="156" t="inlineStr">
        <is>
          <t>Kasa 2</t>
        </is>
      </c>
      <c r="D306" s="156" t="n">
        <v>125</v>
      </c>
      <c r="E306" s="156" t="n">
        <v>42579</v>
      </c>
      <c r="F306" s="157" t="n">
        <v>48.8</v>
      </c>
    </row>
    <row r="307" ht="24" customHeight="1" s="113">
      <c r="A307" s="156" t="inlineStr">
        <is>
          <t>M042</t>
        </is>
      </c>
      <c r="B307" s="156" t="inlineStr">
        <is>
          <t>TORBALI 5</t>
        </is>
      </c>
      <c r="C307" s="156" t="inlineStr">
        <is>
          <t>Kasa 3</t>
        </is>
      </c>
      <c r="D307" s="156" t="n">
        <v>235</v>
      </c>
      <c r="E307" s="156" t="n">
        <v>155066</v>
      </c>
      <c r="F307" s="157" t="n">
        <v>89.90000000000001</v>
      </c>
    </row>
    <row r="308" ht="24" customHeight="1" s="113">
      <c r="A308" s="156" t="inlineStr">
        <is>
          <t>M043</t>
        </is>
      </c>
      <c r="B308" s="156" t="inlineStr">
        <is>
          <t>YAPICIOĞLU</t>
        </is>
      </c>
      <c r="C308" s="156" t="inlineStr">
        <is>
          <t>Kasa 1</t>
        </is>
      </c>
      <c r="D308" s="156" t="n">
        <v>190</v>
      </c>
      <c r="E308" s="156" t="n">
        <v>56496</v>
      </c>
      <c r="F308" s="157" t="n">
        <v>61.1</v>
      </c>
    </row>
    <row r="309" ht="24" customHeight="1" s="113">
      <c r="A309" s="156" t="inlineStr">
        <is>
          <t>M043</t>
        </is>
      </c>
      <c r="B309" s="156" t="inlineStr">
        <is>
          <t>YAPICIOĞLU</t>
        </is>
      </c>
      <c r="C309" s="156" t="inlineStr">
        <is>
          <t>Kasa 2</t>
        </is>
      </c>
      <c r="D309" s="156" t="n">
        <v>266</v>
      </c>
      <c r="E309" s="156" t="n">
        <v>65616</v>
      </c>
      <c r="F309" s="157" t="n">
        <v>79.5</v>
      </c>
    </row>
    <row r="310" ht="24" customHeight="1" s="113">
      <c r="A310" s="156" t="inlineStr">
        <is>
          <t>M043</t>
        </is>
      </c>
      <c r="B310" s="156" t="inlineStr">
        <is>
          <t>YAPICIOĞLU</t>
        </is>
      </c>
      <c r="C310" s="156" t="inlineStr">
        <is>
          <t>Kasa 3</t>
        </is>
      </c>
      <c r="D310" s="156" t="n">
        <v>197</v>
      </c>
      <c r="E310" s="156" t="n">
        <v>77920</v>
      </c>
      <c r="F310" s="157" t="n">
        <v>61.6</v>
      </c>
    </row>
    <row r="311" ht="24" customHeight="1" s="113">
      <c r="A311" s="156" t="inlineStr">
        <is>
          <t>M043</t>
        </is>
      </c>
      <c r="B311" s="156" t="inlineStr">
        <is>
          <t>YAPICIOĞLU</t>
        </is>
      </c>
      <c r="C311" s="156" t="inlineStr">
        <is>
          <t>Kasa 4</t>
        </is>
      </c>
      <c r="D311" s="156" t="n">
        <v>323</v>
      </c>
      <c r="E311" s="156" t="n">
        <v>42756</v>
      </c>
      <c r="F311" s="157" t="n">
        <v>69.8</v>
      </c>
    </row>
    <row r="312" ht="24" customHeight="1" s="113">
      <c r="A312" s="156" t="inlineStr">
        <is>
          <t>M043</t>
        </is>
      </c>
      <c r="B312" s="156" t="inlineStr">
        <is>
          <t>YAPICIOĞLU</t>
        </is>
      </c>
      <c r="C312" s="156" t="inlineStr">
        <is>
          <t>Kasa 5</t>
        </is>
      </c>
      <c r="D312" s="156" t="n">
        <v>129</v>
      </c>
      <c r="E312" s="156" t="n">
        <v>81143</v>
      </c>
      <c r="F312" s="157" t="n">
        <v>80.8</v>
      </c>
    </row>
    <row r="313" ht="24" customHeight="1" s="113">
      <c r="A313" s="156" t="inlineStr">
        <is>
          <t>M043</t>
        </is>
      </c>
      <c r="B313" s="156" t="inlineStr">
        <is>
          <t>YAPICIOĞLU</t>
        </is>
      </c>
      <c r="C313" s="156" t="inlineStr">
        <is>
          <t>Kasa 6</t>
        </is>
      </c>
      <c r="D313" s="156" t="n">
        <v>276</v>
      </c>
      <c r="E313" s="156" t="n">
        <v>58556</v>
      </c>
      <c r="F313" s="157" t="n">
        <v>74.8</v>
      </c>
    </row>
    <row r="314" ht="24" customHeight="1" s="113">
      <c r="A314" s="156" t="inlineStr">
        <is>
          <t>M043</t>
        </is>
      </c>
      <c r="B314" s="156" t="inlineStr">
        <is>
          <t>YAPICIOĞLU</t>
        </is>
      </c>
      <c r="C314" s="156" t="inlineStr">
        <is>
          <t>Kasa 7</t>
        </is>
      </c>
      <c r="D314" s="156" t="n">
        <v>281</v>
      </c>
      <c r="E314" s="156" t="n">
        <v>146160</v>
      </c>
      <c r="F314" s="157" t="n">
        <v>75.5</v>
      </c>
    </row>
    <row r="315" ht="24" customHeight="1" s="113">
      <c r="A315" s="156" t="inlineStr">
        <is>
          <t>M043</t>
        </is>
      </c>
      <c r="B315" s="156" t="inlineStr">
        <is>
          <t>YAPICIOĞLU</t>
        </is>
      </c>
      <c r="C315" s="156" t="inlineStr">
        <is>
          <t>Kasa 8</t>
        </is>
      </c>
      <c r="D315" s="156" t="n">
        <v>297</v>
      </c>
      <c r="E315" s="156" t="n">
        <v>30217</v>
      </c>
      <c r="F315" s="157" t="n">
        <v>56.5</v>
      </c>
    </row>
    <row r="316" ht="24" customHeight="1" s="113">
      <c r="A316" s="156" t="inlineStr">
        <is>
          <t>M043</t>
        </is>
      </c>
      <c r="B316" s="156" t="inlineStr">
        <is>
          <t>YAPICIOĞLU</t>
        </is>
      </c>
      <c r="C316" s="156" t="inlineStr">
        <is>
          <t>Kasa 9</t>
        </is>
      </c>
      <c r="D316" s="156" t="n">
        <v>136</v>
      </c>
      <c r="E316" s="156" t="n">
        <v>121012</v>
      </c>
      <c r="F316" s="157" t="n">
        <v>76.40000000000001</v>
      </c>
    </row>
    <row r="317" ht="24" customHeight="1" s="113">
      <c r="A317" s="156" t="inlineStr">
        <is>
          <t>M043</t>
        </is>
      </c>
      <c r="B317" s="156" t="inlineStr">
        <is>
          <t>YAPICIOĞLU</t>
        </is>
      </c>
      <c r="C317" s="156" t="inlineStr">
        <is>
          <t>Kasa 10</t>
        </is>
      </c>
      <c r="D317" s="156" t="n">
        <v>277</v>
      </c>
      <c r="E317" s="156" t="n">
        <v>73558</v>
      </c>
      <c r="F317" s="157" t="n">
        <v>68.2</v>
      </c>
    </row>
    <row r="318" ht="24" customHeight="1" s="113">
      <c r="A318" s="156" t="inlineStr">
        <is>
          <t>M043</t>
        </is>
      </c>
      <c r="B318" s="156" t="inlineStr">
        <is>
          <t>YAPICIOĞLU</t>
        </is>
      </c>
      <c r="C318" s="156" t="inlineStr">
        <is>
          <t>Kasa 11</t>
        </is>
      </c>
      <c r="D318" s="156" t="n">
        <v>225</v>
      </c>
      <c r="E318" s="156" t="n">
        <v>48903</v>
      </c>
      <c r="F318" s="157" t="n">
        <v>63</v>
      </c>
    </row>
    <row r="319" ht="24" customHeight="1" s="113">
      <c r="A319" s="156" t="inlineStr">
        <is>
          <t>M044</t>
        </is>
      </c>
      <c r="B319" s="156" t="inlineStr">
        <is>
          <t>YEŞİLOVA</t>
        </is>
      </c>
      <c r="C319" s="156" t="inlineStr">
        <is>
          <t>Kasa 1</t>
        </is>
      </c>
      <c r="D319" s="156" t="n">
        <v>307</v>
      </c>
      <c r="E319" s="156" t="n">
        <v>45788</v>
      </c>
      <c r="F319" s="157" t="n">
        <v>67.09999999999999</v>
      </c>
    </row>
    <row r="320" ht="24" customHeight="1" s="113">
      <c r="A320" s="156" t="inlineStr">
        <is>
          <t>M044</t>
        </is>
      </c>
      <c r="B320" s="156" t="inlineStr">
        <is>
          <t>YEŞİLOVA</t>
        </is>
      </c>
      <c r="C320" s="156" t="inlineStr">
        <is>
          <t>Kasa 2</t>
        </is>
      </c>
      <c r="D320" s="156" t="n">
        <v>312</v>
      </c>
      <c r="E320" s="156" t="n">
        <v>113078</v>
      </c>
      <c r="F320" s="157" t="n">
        <v>63.3</v>
      </c>
    </row>
    <row r="321" ht="24" customHeight="1" s="113">
      <c r="A321" s="156" t="inlineStr">
        <is>
          <t>M044</t>
        </is>
      </c>
      <c r="B321" s="156" t="inlineStr">
        <is>
          <t>YEŞİLOVA</t>
        </is>
      </c>
      <c r="C321" s="156" t="inlineStr">
        <is>
          <t>Kasa 3</t>
        </is>
      </c>
      <c r="D321" s="156" t="n">
        <v>308</v>
      </c>
      <c r="E321" s="156" t="n">
        <v>40510</v>
      </c>
      <c r="F321" s="157" t="n">
        <v>73.7</v>
      </c>
    </row>
    <row r="322" ht="15" customHeight="1" s="113">
      <c r="A322" s="156" t="inlineStr">
        <is>
          <t>M046</t>
        </is>
      </c>
      <c r="B322" s="156" t="inlineStr">
        <is>
          <t>ÇAMDİBİ</t>
        </is>
      </c>
      <c r="C322" s="156" t="inlineStr">
        <is>
          <t>Kasa 1</t>
        </is>
      </c>
      <c r="D322" s="156" t="n">
        <v>158</v>
      </c>
      <c r="E322" s="156" t="n">
        <v>42948</v>
      </c>
      <c r="F322" s="157" t="n">
        <v>91</v>
      </c>
    </row>
    <row r="323" ht="15" customHeight="1" s="113">
      <c r="A323" s="156" t="inlineStr">
        <is>
          <t>M046</t>
        </is>
      </c>
      <c r="B323" s="156" t="inlineStr">
        <is>
          <t>ÇAMDİBİ</t>
        </is>
      </c>
      <c r="C323" s="156" t="inlineStr">
        <is>
          <t>Kasa 2</t>
        </is>
      </c>
      <c r="D323" s="156" t="n">
        <v>165</v>
      </c>
      <c r="E323" s="156" t="n">
        <v>126062</v>
      </c>
      <c r="F323" s="157" t="n">
        <v>46.7</v>
      </c>
    </row>
    <row r="324" ht="15" customHeight="1" s="113">
      <c r="A324" s="156" t="inlineStr">
        <is>
          <t>M046</t>
        </is>
      </c>
      <c r="B324" s="156" t="inlineStr">
        <is>
          <t>ÇAMDİBİ</t>
        </is>
      </c>
      <c r="C324" s="156" t="inlineStr">
        <is>
          <t>Kasa 3</t>
        </is>
      </c>
      <c r="D324" s="156" t="n">
        <v>259</v>
      </c>
      <c r="E324" s="156" t="n">
        <v>86608</v>
      </c>
      <c r="F324" s="157" t="n">
        <v>61.8</v>
      </c>
    </row>
    <row r="325" ht="15" customHeight="1" s="113">
      <c r="A325" s="156" t="inlineStr">
        <is>
          <t>M046</t>
        </is>
      </c>
      <c r="B325" s="156" t="inlineStr">
        <is>
          <t>ÇAMDİBİ</t>
        </is>
      </c>
      <c r="C325" s="156" t="inlineStr">
        <is>
          <t>Kasa 4</t>
        </is>
      </c>
      <c r="D325" s="156" t="n">
        <v>282</v>
      </c>
      <c r="E325" s="156" t="n">
        <v>91514</v>
      </c>
      <c r="F325" s="157" t="n">
        <v>88.90000000000001</v>
      </c>
    </row>
    <row r="326" ht="15" customHeight="1" s="113">
      <c r="A326" s="156" t="inlineStr">
        <is>
          <t>M046</t>
        </is>
      </c>
      <c r="B326" s="156" t="inlineStr">
        <is>
          <t>ÇAMDİBİ</t>
        </is>
      </c>
      <c r="C326" s="156" t="inlineStr">
        <is>
          <t>Kasa 5</t>
        </is>
      </c>
      <c r="D326" s="156" t="n">
        <v>143</v>
      </c>
      <c r="E326" s="156" t="n">
        <v>133950</v>
      </c>
      <c r="F326" s="157" t="n">
        <v>63.9</v>
      </c>
    </row>
    <row r="327" ht="15" customHeight="1" s="113">
      <c r="A327" s="156" t="inlineStr">
        <is>
          <t>M046</t>
        </is>
      </c>
      <c r="B327" s="156" t="inlineStr">
        <is>
          <t>ÇAMDİBİ</t>
        </is>
      </c>
      <c r="C327" s="156" t="inlineStr">
        <is>
          <t>Kasa 6</t>
        </is>
      </c>
      <c r="D327" s="156" t="n">
        <v>296</v>
      </c>
      <c r="E327" s="156" t="n">
        <v>69657</v>
      </c>
      <c r="F327" s="157" t="n">
        <v>77.3</v>
      </c>
    </row>
    <row r="328" ht="15" customHeight="1" s="113">
      <c r="A328" s="156" t="inlineStr">
        <is>
          <t>M048</t>
        </is>
      </c>
      <c r="B328" s="156" t="inlineStr">
        <is>
          <t>ÇİĞLİ</t>
        </is>
      </c>
      <c r="C328" s="156" t="inlineStr">
        <is>
          <t>Kasa 1</t>
        </is>
      </c>
      <c r="D328" s="156" t="n">
        <v>264</v>
      </c>
      <c r="E328" s="156" t="n">
        <v>28431</v>
      </c>
      <c r="F328" s="157" t="n">
        <v>53.4</v>
      </c>
    </row>
    <row r="329" ht="15" customHeight="1" s="113">
      <c r="A329" s="156" t="inlineStr">
        <is>
          <t>M048</t>
        </is>
      </c>
      <c r="B329" s="156" t="inlineStr">
        <is>
          <t>ÇİĞLİ</t>
        </is>
      </c>
      <c r="C329" s="156" t="inlineStr">
        <is>
          <t>Kasa 2</t>
        </is>
      </c>
      <c r="D329" s="156" t="n">
        <v>120</v>
      </c>
      <c r="E329" s="156" t="n">
        <v>82475</v>
      </c>
      <c r="F329" s="157" t="n">
        <v>55.5</v>
      </c>
    </row>
    <row r="330" ht="15" customHeight="1" s="113">
      <c r="A330" s="156" t="inlineStr">
        <is>
          <t>M048</t>
        </is>
      </c>
      <c r="B330" s="156" t="inlineStr">
        <is>
          <t>ÇİĞLİ</t>
        </is>
      </c>
      <c r="C330" s="156" t="inlineStr">
        <is>
          <t>Kasa 3</t>
        </is>
      </c>
      <c r="D330" s="156" t="n">
        <v>225</v>
      </c>
      <c r="E330" s="156" t="n">
        <v>154366</v>
      </c>
      <c r="F330" s="157" t="n">
        <v>60.7</v>
      </c>
    </row>
    <row r="331" ht="15" customHeight="1" s="113">
      <c r="A331" s="156" t="inlineStr">
        <is>
          <t>M048</t>
        </is>
      </c>
      <c r="B331" s="156" t="inlineStr">
        <is>
          <t>ÇİĞLİ</t>
        </is>
      </c>
      <c r="C331" s="156" t="inlineStr">
        <is>
          <t>Kasa 4</t>
        </is>
      </c>
      <c r="D331" s="156" t="n">
        <v>331</v>
      </c>
      <c r="E331" s="156" t="n">
        <v>93336</v>
      </c>
      <c r="F331" s="157" t="n">
        <v>71</v>
      </c>
    </row>
    <row r="332" ht="15" customHeight="1" s="113">
      <c r="A332" s="156" t="inlineStr">
        <is>
          <t>M049</t>
        </is>
      </c>
      <c r="B332" s="156" t="inlineStr">
        <is>
          <t>ÖZDERE</t>
        </is>
      </c>
      <c r="C332" s="156" t="inlineStr">
        <is>
          <t>Kasa 1</t>
        </is>
      </c>
      <c r="D332" s="156" t="n">
        <v>332</v>
      </c>
      <c r="E332" s="156" t="n">
        <v>92504</v>
      </c>
      <c r="F332" s="157" t="n">
        <v>85</v>
      </c>
    </row>
    <row r="333" ht="15" customHeight="1" s="113">
      <c r="A333" s="156" t="inlineStr">
        <is>
          <t>M049</t>
        </is>
      </c>
      <c r="B333" s="156" t="inlineStr">
        <is>
          <t>ÖZDERE</t>
        </is>
      </c>
      <c r="C333" s="156" t="inlineStr">
        <is>
          <t>Kasa 2</t>
        </is>
      </c>
      <c r="D333" s="156" t="n">
        <v>258</v>
      </c>
      <c r="E333" s="156" t="n">
        <v>95030</v>
      </c>
      <c r="F333" s="157" t="n">
        <v>84.59999999999999</v>
      </c>
    </row>
    <row r="334" ht="15" customHeight="1" s="113">
      <c r="A334" s="156" t="inlineStr">
        <is>
          <t>M049</t>
        </is>
      </c>
      <c r="B334" s="156" t="inlineStr">
        <is>
          <t>ÖZDERE</t>
        </is>
      </c>
      <c r="C334" s="156" t="inlineStr">
        <is>
          <t>Kasa 3</t>
        </is>
      </c>
      <c r="D334" s="156" t="n">
        <v>302</v>
      </c>
      <c r="E334" s="156" t="n">
        <v>147502</v>
      </c>
      <c r="F334" s="157" t="n">
        <v>66.8</v>
      </c>
    </row>
    <row r="335" ht="15" customHeight="1" s="113">
      <c r="A335" s="156" t="inlineStr">
        <is>
          <t>M049</t>
        </is>
      </c>
      <c r="B335" s="156" t="inlineStr">
        <is>
          <t>ÖZDERE</t>
        </is>
      </c>
      <c r="C335" s="156" t="inlineStr">
        <is>
          <t>Kasa 4</t>
        </is>
      </c>
      <c r="D335" s="156" t="n">
        <v>250</v>
      </c>
      <c r="E335" s="156" t="n">
        <v>112391</v>
      </c>
      <c r="F335" s="157" t="n">
        <v>64.59999999999999</v>
      </c>
    </row>
    <row r="336" ht="15" customHeight="1" s="113">
      <c r="A336" s="156" t="inlineStr">
        <is>
          <t>M049</t>
        </is>
      </c>
      <c r="B336" s="156" t="inlineStr">
        <is>
          <t>ÖZDERE</t>
        </is>
      </c>
      <c r="C336" s="156" t="inlineStr">
        <is>
          <t>Kasa 5</t>
        </is>
      </c>
      <c r="D336" s="156" t="n">
        <v>339</v>
      </c>
      <c r="E336" s="156" t="n">
        <v>132305</v>
      </c>
      <c r="F336" s="157" t="n">
        <v>81</v>
      </c>
    </row>
    <row r="337" ht="15" customHeight="1" s="113">
      <c r="A337" s="156" t="inlineStr">
        <is>
          <t>M049</t>
        </is>
      </c>
      <c r="B337" s="156" t="inlineStr">
        <is>
          <t>ÖZDERE</t>
        </is>
      </c>
      <c r="C337" s="156" t="inlineStr">
        <is>
          <t>Kasa 6</t>
        </is>
      </c>
      <c r="D337" s="156" t="n">
        <v>167</v>
      </c>
      <c r="E337" s="156" t="n">
        <v>123042</v>
      </c>
      <c r="F337" s="157" t="n">
        <v>77</v>
      </c>
    </row>
    <row r="338" ht="15" customHeight="1" s="113">
      <c r="A338" s="156" t="inlineStr">
        <is>
          <t>M049</t>
        </is>
      </c>
      <c r="B338" s="156" t="inlineStr">
        <is>
          <t>ÖZDERE</t>
        </is>
      </c>
      <c r="C338" s="156" t="inlineStr">
        <is>
          <t>Kasa 7</t>
        </is>
      </c>
      <c r="D338" s="156" t="n">
        <v>148</v>
      </c>
      <c r="E338" s="156" t="n">
        <v>112721</v>
      </c>
      <c r="F338" s="157" t="n">
        <v>60.7</v>
      </c>
    </row>
    <row r="339" ht="15" customHeight="1" s="113">
      <c r="A339" s="156" t="inlineStr">
        <is>
          <t>M049</t>
        </is>
      </c>
      <c r="B339" s="156" t="inlineStr">
        <is>
          <t>ÖZDERE</t>
        </is>
      </c>
      <c r="C339" s="156" t="inlineStr">
        <is>
          <t>Kasa 8</t>
        </is>
      </c>
      <c r="D339" s="156" t="n">
        <v>189</v>
      </c>
      <c r="E339" s="156" t="n">
        <v>38664</v>
      </c>
      <c r="F339" s="157" t="n">
        <v>57.4</v>
      </c>
    </row>
    <row r="340" ht="15" customHeight="1" s="113">
      <c r="A340" s="156" t="inlineStr">
        <is>
          <t>M049</t>
        </is>
      </c>
      <c r="B340" s="156" t="inlineStr">
        <is>
          <t>ÖZDERE</t>
        </is>
      </c>
      <c r="C340" s="156" t="inlineStr">
        <is>
          <t>Kasa 9</t>
        </is>
      </c>
      <c r="D340" s="156" t="n">
        <v>204</v>
      </c>
      <c r="E340" s="156" t="n">
        <v>110315</v>
      </c>
      <c r="F340" s="157" t="n">
        <v>79.3</v>
      </c>
    </row>
    <row r="341" ht="15" customHeight="1" s="113">
      <c r="A341" s="156" t="inlineStr">
        <is>
          <t>M049</t>
        </is>
      </c>
      <c r="B341" s="156" t="inlineStr">
        <is>
          <t>ÖZDERE</t>
        </is>
      </c>
      <c r="C341" s="156" t="inlineStr">
        <is>
          <t>Kasa 10</t>
        </is>
      </c>
      <c r="D341" s="156" t="n">
        <v>346</v>
      </c>
      <c r="E341" s="156" t="n">
        <v>47845</v>
      </c>
      <c r="F341" s="157" t="n">
        <v>49.5</v>
      </c>
    </row>
    <row r="342" ht="24" customHeight="1" s="113">
      <c r="A342" s="156" t="inlineStr">
        <is>
          <t>M050</t>
        </is>
      </c>
      <c r="B342" s="156" t="inlineStr">
        <is>
          <t>İZMİRSPOR</t>
        </is>
      </c>
      <c r="C342" s="156" t="inlineStr">
        <is>
          <t>Kasa 1</t>
        </is>
      </c>
      <c r="D342" s="156" t="n">
        <v>123</v>
      </c>
      <c r="E342" s="156" t="n">
        <v>95060</v>
      </c>
      <c r="F342" s="157" t="n">
        <v>83</v>
      </c>
    </row>
    <row r="343" ht="24" customHeight="1" s="113">
      <c r="A343" s="156" t="inlineStr">
        <is>
          <t>M050</t>
        </is>
      </c>
      <c r="B343" s="156" t="inlineStr">
        <is>
          <t>İZMİRSPOR</t>
        </is>
      </c>
      <c r="C343" s="156" t="inlineStr">
        <is>
          <t>Kasa 2</t>
        </is>
      </c>
      <c r="D343" s="156" t="n">
        <v>235</v>
      </c>
      <c r="E343" s="156" t="n">
        <v>62001</v>
      </c>
      <c r="F343" s="157" t="n">
        <v>81.3</v>
      </c>
    </row>
    <row r="344" ht="24" customHeight="1" s="113">
      <c r="A344" s="156" t="inlineStr">
        <is>
          <t>M050</t>
        </is>
      </c>
      <c r="B344" s="156" t="inlineStr">
        <is>
          <t>İZMİRSPOR</t>
        </is>
      </c>
      <c r="C344" s="156" t="inlineStr">
        <is>
          <t>Kasa 3</t>
        </is>
      </c>
      <c r="D344" s="156" t="n">
        <v>245</v>
      </c>
      <c r="E344" s="156" t="n">
        <v>79187</v>
      </c>
      <c r="F344" s="157" t="n">
        <v>75.90000000000001</v>
      </c>
    </row>
    <row r="345" ht="24" customHeight="1" s="113">
      <c r="A345" s="156" t="inlineStr">
        <is>
          <t>M050</t>
        </is>
      </c>
      <c r="B345" s="156" t="inlineStr">
        <is>
          <t>İZMİRSPOR</t>
        </is>
      </c>
      <c r="C345" s="156" t="inlineStr">
        <is>
          <t>Kasa 4</t>
        </is>
      </c>
      <c r="D345" s="156" t="n">
        <v>298</v>
      </c>
      <c r="E345" s="156" t="n">
        <v>35233</v>
      </c>
      <c r="F345" s="157" t="n">
        <v>71.5</v>
      </c>
    </row>
    <row r="346" ht="15" customHeight="1" s="113">
      <c r="A346" s="156" t="inlineStr">
        <is>
          <t>M051</t>
        </is>
      </c>
      <c r="B346" s="156" t="inlineStr">
        <is>
          <t>ŞİRİNYER</t>
        </is>
      </c>
      <c r="C346" s="156" t="inlineStr">
        <is>
          <t>Kasa 1</t>
        </is>
      </c>
      <c r="D346" s="156" t="n">
        <v>191</v>
      </c>
      <c r="E346" s="156" t="n">
        <v>59622</v>
      </c>
      <c r="F346" s="157" t="n">
        <v>59.3</v>
      </c>
    </row>
    <row r="347" ht="15" customHeight="1" s="113">
      <c r="A347" s="156" t="inlineStr">
        <is>
          <t>M051</t>
        </is>
      </c>
      <c r="B347" s="156" t="inlineStr">
        <is>
          <t>ŞİRİNYER</t>
        </is>
      </c>
      <c r="C347" s="156" t="inlineStr">
        <is>
          <t>Kasa 2</t>
        </is>
      </c>
      <c r="D347" s="156" t="n">
        <v>322</v>
      </c>
      <c r="E347" s="156" t="n">
        <v>105917</v>
      </c>
      <c r="F347" s="157" t="n">
        <v>61.3</v>
      </c>
    </row>
    <row r="348" ht="15" customHeight="1" s="113">
      <c r="A348" s="156" t="inlineStr">
        <is>
          <t>M051</t>
        </is>
      </c>
      <c r="B348" s="156" t="inlineStr">
        <is>
          <t>ŞİRİNYER</t>
        </is>
      </c>
      <c r="C348" s="156" t="inlineStr">
        <is>
          <t>Kasa 3</t>
        </is>
      </c>
      <c r="D348" s="156" t="n">
        <v>207</v>
      </c>
      <c r="E348" s="156" t="n">
        <v>84801</v>
      </c>
      <c r="F348" s="157" t="n">
        <v>58.8</v>
      </c>
    </row>
    <row r="349" ht="15" customHeight="1" s="113">
      <c r="A349" s="156" t="inlineStr">
        <is>
          <t>M051</t>
        </is>
      </c>
      <c r="B349" s="156" t="inlineStr">
        <is>
          <t>ŞİRİNYER</t>
        </is>
      </c>
      <c r="C349" s="156" t="inlineStr">
        <is>
          <t>Kasa 4</t>
        </is>
      </c>
      <c r="D349" s="156" t="n">
        <v>330</v>
      </c>
      <c r="E349" s="156" t="n">
        <v>96732</v>
      </c>
      <c r="F349" s="157" t="n">
        <v>45.5</v>
      </c>
    </row>
    <row r="350" ht="15" customHeight="1" s="113">
      <c r="A350" s="156" t="inlineStr">
        <is>
          <t>M051</t>
        </is>
      </c>
      <c r="B350" s="156" t="inlineStr">
        <is>
          <t>ŞİRİNYER</t>
        </is>
      </c>
      <c r="C350" s="156" t="inlineStr">
        <is>
          <t>Kasa 5</t>
        </is>
      </c>
      <c r="D350" s="156" t="n">
        <v>137</v>
      </c>
      <c r="E350" s="156" t="n">
        <v>55863</v>
      </c>
      <c r="F350" s="157" t="n">
        <v>65.59999999999999</v>
      </c>
    </row>
    <row r="351" ht="15" customHeight="1" s="113">
      <c r="A351" s="156" t="inlineStr">
        <is>
          <t>M051</t>
        </is>
      </c>
      <c r="B351" s="156" t="inlineStr">
        <is>
          <t>ŞİRİNYER</t>
        </is>
      </c>
      <c r="C351" s="156" t="inlineStr">
        <is>
          <t>Kasa 6</t>
        </is>
      </c>
      <c r="D351" s="156" t="n">
        <v>277</v>
      </c>
      <c r="E351" s="156" t="n">
        <v>140778</v>
      </c>
      <c r="F351" s="157" t="n">
        <v>79.09999999999999</v>
      </c>
    </row>
    <row r="352" ht="15" customHeight="1" s="113">
      <c r="A352" s="156" t="inlineStr">
        <is>
          <t>M051</t>
        </is>
      </c>
      <c r="B352" s="156" t="inlineStr">
        <is>
          <t>ŞİRİNYER</t>
        </is>
      </c>
      <c r="C352" s="156" t="inlineStr">
        <is>
          <t>Kasa 7</t>
        </is>
      </c>
      <c r="D352" s="156" t="n">
        <v>231</v>
      </c>
      <c r="E352" s="156" t="n">
        <v>116749</v>
      </c>
      <c r="F352" s="157" t="n">
        <v>60.3</v>
      </c>
    </row>
    <row r="353" ht="15" customHeight="1" s="113">
      <c r="A353" s="156" t="inlineStr">
        <is>
          <t>M051</t>
        </is>
      </c>
      <c r="B353" s="156" t="inlineStr">
        <is>
          <t>ŞİRİNYER</t>
        </is>
      </c>
      <c r="C353" s="156" t="inlineStr">
        <is>
          <t>Kasa 8</t>
        </is>
      </c>
      <c r="D353" s="156" t="n">
        <v>326</v>
      </c>
      <c r="E353" s="156" t="n">
        <v>93060</v>
      </c>
      <c r="F353" s="157" t="n">
        <v>59.1</v>
      </c>
    </row>
    <row r="354" ht="15" customHeight="1" s="113">
      <c r="A354" s="156" t="inlineStr">
        <is>
          <t>M051</t>
        </is>
      </c>
      <c r="B354" s="156" t="inlineStr">
        <is>
          <t>ŞİRİNYER</t>
        </is>
      </c>
      <c r="C354" s="156" t="inlineStr">
        <is>
          <t>Kasa 9</t>
        </is>
      </c>
      <c r="D354" s="156" t="n">
        <v>246</v>
      </c>
      <c r="E354" s="156" t="n">
        <v>71831</v>
      </c>
      <c r="F354" s="157" t="n">
        <v>85.2</v>
      </c>
    </row>
    <row r="355" ht="15" customHeight="1" s="113">
      <c r="A355" s="156" t="inlineStr">
        <is>
          <t>M051</t>
        </is>
      </c>
      <c r="B355" s="156" t="inlineStr">
        <is>
          <t>ŞİRİNYER</t>
        </is>
      </c>
      <c r="C355" s="156" t="inlineStr">
        <is>
          <t>Kasa 10</t>
        </is>
      </c>
      <c r="D355" s="156" t="n">
        <v>128</v>
      </c>
      <c r="E355" s="156" t="n">
        <v>58314</v>
      </c>
      <c r="F355" s="157" t="n">
        <v>80.40000000000001</v>
      </c>
    </row>
    <row r="356" ht="15" customHeight="1" s="113">
      <c r="A356" s="156" t="inlineStr">
        <is>
          <t>M051</t>
        </is>
      </c>
      <c r="B356" s="156" t="inlineStr">
        <is>
          <t>ŞİRİNYER</t>
        </is>
      </c>
      <c r="C356" s="156" t="inlineStr">
        <is>
          <t>Kasa 11</t>
        </is>
      </c>
      <c r="D356" s="156" t="n">
        <v>233</v>
      </c>
      <c r="E356" s="156" t="n">
        <v>143460</v>
      </c>
      <c r="F356" s="157" t="n">
        <v>60</v>
      </c>
    </row>
    <row r="357" ht="24" customHeight="1" s="113">
      <c r="A357" s="156" t="inlineStr">
        <is>
          <t>M052</t>
        </is>
      </c>
      <c r="B357" s="156" t="inlineStr">
        <is>
          <t>ŞİRİNYER 2</t>
        </is>
      </c>
      <c r="C357" s="156" t="inlineStr">
        <is>
          <t>Kasa 1</t>
        </is>
      </c>
      <c r="D357" s="156" t="n">
        <v>277</v>
      </c>
      <c r="E357" s="156" t="n">
        <v>149304</v>
      </c>
      <c r="F357" s="157" t="n">
        <v>75.5</v>
      </c>
    </row>
    <row r="358" ht="24" customHeight="1" s="113">
      <c r="A358" s="156" t="inlineStr">
        <is>
          <t>M052</t>
        </is>
      </c>
      <c r="B358" s="156" t="inlineStr">
        <is>
          <t>ŞİRİNYER 2</t>
        </is>
      </c>
      <c r="C358" s="156" t="inlineStr">
        <is>
          <t>Kasa 2</t>
        </is>
      </c>
      <c r="D358" s="156" t="n">
        <v>329</v>
      </c>
      <c r="E358" s="156" t="n">
        <v>134899</v>
      </c>
      <c r="F358" s="157" t="n">
        <v>51.5</v>
      </c>
    </row>
    <row r="359" ht="24" customHeight="1" s="113">
      <c r="A359" s="156" t="inlineStr">
        <is>
          <t>M052</t>
        </is>
      </c>
      <c r="B359" s="156" t="inlineStr">
        <is>
          <t>ŞİRİNYER 2</t>
        </is>
      </c>
      <c r="C359" s="156" t="inlineStr">
        <is>
          <t>Kasa 3</t>
        </is>
      </c>
      <c r="D359" s="156" t="n">
        <v>243</v>
      </c>
      <c r="E359" s="156" t="n">
        <v>41903</v>
      </c>
      <c r="F359" s="157" t="n">
        <v>82.09999999999999</v>
      </c>
    </row>
    <row r="360" ht="24" customHeight="1" s="113">
      <c r="A360" s="156" t="inlineStr">
        <is>
          <t>M052</t>
        </is>
      </c>
      <c r="B360" s="156" t="inlineStr">
        <is>
          <t>ŞİRİNYER 2</t>
        </is>
      </c>
      <c r="C360" s="156" t="inlineStr">
        <is>
          <t>Kasa 4</t>
        </is>
      </c>
      <c r="D360" s="156" t="n">
        <v>286</v>
      </c>
      <c r="E360" s="156" t="n">
        <v>129045</v>
      </c>
      <c r="F360" s="157" t="n">
        <v>54.5</v>
      </c>
    </row>
    <row r="361" ht="24" customHeight="1" s="113">
      <c r="A361" s="156" t="inlineStr">
        <is>
          <t>M052</t>
        </is>
      </c>
      <c r="B361" s="156" t="inlineStr">
        <is>
          <t>ŞİRİNYER 2</t>
        </is>
      </c>
      <c r="C361" s="156" t="inlineStr">
        <is>
          <t>Kasa 5</t>
        </is>
      </c>
      <c r="D361" s="156" t="n">
        <v>127</v>
      </c>
      <c r="E361" s="156" t="n">
        <v>79548</v>
      </c>
      <c r="F361" s="157" t="n">
        <v>60.9</v>
      </c>
    </row>
    <row r="362" ht="24" customHeight="1" s="113">
      <c r="A362" s="156" t="inlineStr">
        <is>
          <t>M052</t>
        </is>
      </c>
      <c r="B362" s="156" t="inlineStr">
        <is>
          <t>ŞİRİNYER 2</t>
        </is>
      </c>
      <c r="C362" s="156" t="inlineStr">
        <is>
          <t>Kasa 6</t>
        </is>
      </c>
      <c r="D362" s="156" t="n">
        <v>322</v>
      </c>
      <c r="E362" s="156" t="n">
        <v>82329</v>
      </c>
      <c r="F362" s="157" t="n">
        <v>77.90000000000001</v>
      </c>
    </row>
    <row r="363" ht="24" customHeight="1" s="113">
      <c r="A363" s="156" t="inlineStr">
        <is>
          <t>M052</t>
        </is>
      </c>
      <c r="B363" s="156" t="inlineStr">
        <is>
          <t>ŞİRİNYER 2</t>
        </is>
      </c>
      <c r="C363" s="156" t="inlineStr">
        <is>
          <t>Kasa 7</t>
        </is>
      </c>
      <c r="D363" s="156" t="n">
        <v>142</v>
      </c>
      <c r="E363" s="156" t="n">
        <v>158948</v>
      </c>
      <c r="F363" s="157" t="n">
        <v>63.1</v>
      </c>
    </row>
    <row r="364" ht="24" customHeight="1" s="113">
      <c r="A364" s="156" t="inlineStr">
        <is>
          <t>M052</t>
        </is>
      </c>
      <c r="B364" s="156" t="inlineStr">
        <is>
          <t>ŞİRİNYER 2</t>
        </is>
      </c>
      <c r="C364" s="156" t="inlineStr">
        <is>
          <t>Kasa 8</t>
        </is>
      </c>
      <c r="D364" s="156" t="n">
        <v>164</v>
      </c>
      <c r="E364" s="156" t="n">
        <v>85776</v>
      </c>
      <c r="F364" s="157" t="n">
        <v>80.59999999999999</v>
      </c>
    </row>
    <row r="365" ht="24" customHeight="1" s="113">
      <c r="A365" s="156" t="inlineStr">
        <is>
          <t>M052</t>
        </is>
      </c>
      <c r="B365" s="156" t="inlineStr">
        <is>
          <t>ŞİRİNYER 2</t>
        </is>
      </c>
      <c r="C365" s="156" t="inlineStr">
        <is>
          <t>Kasa 9</t>
        </is>
      </c>
      <c r="D365" s="156" t="n">
        <v>188</v>
      </c>
      <c r="E365" s="156" t="n">
        <v>68752</v>
      </c>
      <c r="F365" s="157" t="n">
        <v>68.40000000000001</v>
      </c>
    </row>
    <row r="366" ht="24" customHeight="1" s="113">
      <c r="A366" s="156" t="inlineStr">
        <is>
          <t>M052</t>
        </is>
      </c>
      <c r="B366" s="156" t="inlineStr">
        <is>
          <t>ŞİRİNYER 2</t>
        </is>
      </c>
      <c r="C366" s="156" t="inlineStr">
        <is>
          <t>Kasa 10</t>
        </is>
      </c>
      <c r="D366" s="156" t="n">
        <v>137</v>
      </c>
      <c r="E366" s="156" t="n">
        <v>136392</v>
      </c>
      <c r="F366" s="157" t="n">
        <v>47.4</v>
      </c>
    </row>
    <row r="367" ht="24" customHeight="1" s="113">
      <c r="A367" s="156" t="inlineStr">
        <is>
          <t>M052</t>
        </is>
      </c>
      <c r="B367" s="156" t="inlineStr">
        <is>
          <t>ŞİRİNYER 2</t>
        </is>
      </c>
      <c r="C367" s="156" t="inlineStr">
        <is>
          <t>Kasa 11</t>
        </is>
      </c>
      <c r="D367" s="156" t="n">
        <v>122</v>
      </c>
      <c r="E367" s="156" t="n">
        <v>154720</v>
      </c>
      <c r="F367" s="157" t="n">
        <v>69.90000000000001</v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ONLINE SİPARİŞ</t>
        </is>
      </c>
    </row>
    <row r="2" ht="36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Günlük Sipariş</t>
        </is>
      </c>
      <c r="D2" s="155" t="inlineStr">
        <is>
          <t>Online Ciro</t>
        </is>
      </c>
      <c r="E2" s="155" t="inlineStr">
        <is>
          <t>Kurye/Toplayıcı İhtiyacı</t>
        </is>
      </c>
      <c r="F2" s="155" t="inlineStr">
        <is>
          <t>Norm Etkisi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n">
        <v>137</v>
      </c>
      <c r="D3" s="156" t="n">
        <v>55074</v>
      </c>
      <c r="E3" s="156" t="n">
        <v>7</v>
      </c>
      <c r="F3" s="157" t="n">
        <v>2.3</v>
      </c>
    </row>
    <row r="4" ht="24" customHeight="1" s="113">
      <c r="A4" s="156" t="inlineStr">
        <is>
          <t>M002</t>
        </is>
      </c>
      <c r="B4" s="156" t="inlineStr">
        <is>
          <t>AYDIN EFELER</t>
        </is>
      </c>
      <c r="C4" s="156" t="n">
        <v>4</v>
      </c>
      <c r="D4" s="156" t="n">
        <v>1196</v>
      </c>
      <c r="E4" s="156" t="n">
        <v>2</v>
      </c>
      <c r="F4" s="157" t="n">
        <v>0.1</v>
      </c>
    </row>
    <row r="5" ht="24" customHeight="1" s="113">
      <c r="A5" s="156" t="inlineStr">
        <is>
          <t>M003</t>
        </is>
      </c>
      <c r="B5" s="156" t="inlineStr">
        <is>
          <t>AYDIN EFELER-2</t>
        </is>
      </c>
      <c r="C5" s="156" t="n">
        <v>126</v>
      </c>
      <c r="D5" s="156" t="n">
        <v>27594</v>
      </c>
      <c r="E5" s="156" t="n">
        <v>8</v>
      </c>
      <c r="F5" s="157" t="n">
        <v>2.1</v>
      </c>
    </row>
    <row r="6" ht="24" customHeight="1" s="113">
      <c r="A6" s="156" t="inlineStr">
        <is>
          <t>M004</t>
        </is>
      </c>
      <c r="B6" s="156" t="inlineStr">
        <is>
          <t>AYDIN FATİH</t>
        </is>
      </c>
      <c r="C6" s="156" t="n">
        <v>45</v>
      </c>
      <c r="D6" s="156" t="n">
        <v>10575</v>
      </c>
      <c r="E6" s="156" t="n">
        <v>8</v>
      </c>
      <c r="F6" s="157" t="n">
        <v>0.8</v>
      </c>
    </row>
    <row r="7" ht="24" customHeight="1" s="113">
      <c r="A7" s="156" t="inlineStr">
        <is>
          <t>M005</t>
        </is>
      </c>
      <c r="B7" s="156" t="inlineStr">
        <is>
          <t>AYDIN FATİH-2</t>
        </is>
      </c>
      <c r="C7" s="156" t="n">
        <v>78</v>
      </c>
      <c r="D7" s="156" t="n">
        <v>26208</v>
      </c>
      <c r="E7" s="156" t="n">
        <v>7</v>
      </c>
      <c r="F7" s="157" t="n">
        <v>1.3</v>
      </c>
    </row>
    <row r="8" ht="24" customHeight="1" s="113">
      <c r="A8" s="156" t="inlineStr">
        <is>
          <t>M006</t>
        </is>
      </c>
      <c r="B8" s="156" t="inlineStr">
        <is>
          <t>AYDIN GİRNE</t>
        </is>
      </c>
      <c r="C8" s="156" t="n">
        <v>79</v>
      </c>
      <c r="D8" s="156" t="n">
        <v>16985</v>
      </c>
      <c r="E8" s="156" t="n">
        <v>5</v>
      </c>
      <c r="F8" s="157" t="n">
        <v>1.3</v>
      </c>
    </row>
    <row r="9" ht="36" customHeight="1" s="113">
      <c r="A9" s="156" t="inlineStr">
        <is>
          <t>M007</t>
        </is>
      </c>
      <c r="B9" s="156" t="inlineStr">
        <is>
          <t>AYDIN MİMARSİNAN</t>
        </is>
      </c>
      <c r="C9" s="156" t="n">
        <v>120</v>
      </c>
      <c r="D9" s="156" t="n">
        <v>45360</v>
      </c>
      <c r="E9" s="156" t="n">
        <v>8</v>
      </c>
      <c r="F9" s="157" t="n">
        <v>2</v>
      </c>
    </row>
    <row r="10" ht="24" customHeight="1" s="113">
      <c r="A10" s="156" t="inlineStr">
        <is>
          <t>M008</t>
        </is>
      </c>
      <c r="B10" s="156" t="inlineStr">
        <is>
          <t>AYRANCILAR</t>
        </is>
      </c>
      <c r="C10" s="156" t="n">
        <v>70</v>
      </c>
      <c r="D10" s="156" t="n">
        <v>19530</v>
      </c>
      <c r="E10" s="156" t="n">
        <v>5</v>
      </c>
      <c r="F10" s="157" t="n">
        <v>1.2</v>
      </c>
    </row>
    <row r="11" ht="24" customHeight="1" s="113">
      <c r="A11" s="156" t="inlineStr">
        <is>
          <t>M009</t>
        </is>
      </c>
      <c r="B11" s="156" t="inlineStr">
        <is>
          <t>BALÇOVA</t>
        </is>
      </c>
      <c r="C11" s="156" t="n">
        <v>118</v>
      </c>
      <c r="D11" s="156" t="n">
        <v>47908</v>
      </c>
      <c r="E11" s="156" t="n">
        <v>3</v>
      </c>
      <c r="F11" s="157" t="n">
        <v>2</v>
      </c>
    </row>
    <row r="12" ht="24" customHeight="1" s="113">
      <c r="A12" s="156" t="inlineStr">
        <is>
          <t>M010</t>
        </is>
      </c>
      <c r="B12" s="156" t="inlineStr">
        <is>
          <t>BAYRAKLI</t>
        </is>
      </c>
      <c r="C12" s="156" t="n">
        <v>143</v>
      </c>
      <c r="D12" s="156" t="n">
        <v>29172</v>
      </c>
      <c r="E12" s="156" t="n">
        <v>4</v>
      </c>
      <c r="F12" s="157" t="n">
        <v>2.4</v>
      </c>
    </row>
    <row r="13" ht="24" customHeight="1" s="113">
      <c r="A13" s="156" t="inlineStr">
        <is>
          <t>M011</t>
        </is>
      </c>
      <c r="B13" s="156" t="inlineStr">
        <is>
          <t>BOZYAKA</t>
        </is>
      </c>
      <c r="C13" s="156" t="n">
        <v>178</v>
      </c>
      <c r="D13" s="156" t="n">
        <v>47170</v>
      </c>
      <c r="E13" s="156" t="n">
        <v>2</v>
      </c>
      <c r="F13" s="157" t="n">
        <v>3</v>
      </c>
    </row>
    <row r="14" ht="15" customHeight="1" s="113">
      <c r="A14" s="156" t="inlineStr">
        <is>
          <t>M012</t>
        </is>
      </c>
      <c r="B14" s="156" t="inlineStr">
        <is>
          <t xml:space="preserve">BUCA </t>
        </is>
      </c>
      <c r="C14" s="156" t="n">
        <v>20</v>
      </c>
      <c r="D14" s="156" t="n">
        <v>6640</v>
      </c>
      <c r="E14" s="156" t="n">
        <v>2</v>
      </c>
      <c r="F14" s="157" t="n">
        <v>0.3</v>
      </c>
    </row>
    <row r="15" ht="24" customHeight="1" s="113">
      <c r="A15" s="156" t="inlineStr">
        <is>
          <t>M013</t>
        </is>
      </c>
      <c r="B15" s="156" t="inlineStr">
        <is>
          <t>DEDEBAŞI</t>
        </is>
      </c>
      <c r="C15" s="156" t="n">
        <v>170</v>
      </c>
      <c r="D15" s="156" t="n">
        <v>70210</v>
      </c>
      <c r="E15" s="156" t="n">
        <v>7</v>
      </c>
      <c r="F15" s="157" t="n">
        <v>2.8</v>
      </c>
    </row>
    <row r="16" ht="24" customHeight="1" s="113">
      <c r="A16" s="156" t="inlineStr">
        <is>
          <t>M014</t>
        </is>
      </c>
      <c r="B16" s="156" t="inlineStr">
        <is>
          <t>ESKİİZMİR</t>
        </is>
      </c>
      <c r="C16" s="156" t="n">
        <v>32</v>
      </c>
      <c r="D16" s="156" t="n">
        <v>14080</v>
      </c>
      <c r="E16" s="156" t="n">
        <v>1</v>
      </c>
      <c r="F16" s="157" t="n">
        <v>0.5</v>
      </c>
    </row>
    <row r="17" ht="24" customHeight="1" s="113">
      <c r="A17" s="156" t="inlineStr">
        <is>
          <t>M015</t>
        </is>
      </c>
      <c r="B17" s="156" t="inlineStr">
        <is>
          <t>GAZİEMİR-1</t>
        </is>
      </c>
      <c r="C17" s="156" t="n">
        <v>62</v>
      </c>
      <c r="D17" s="156" t="n">
        <v>27032</v>
      </c>
      <c r="E17" s="156" t="n">
        <v>4</v>
      </c>
      <c r="F17" s="157" t="n">
        <v>1</v>
      </c>
    </row>
    <row r="18" ht="24" customHeight="1" s="113">
      <c r="A18" s="156" t="inlineStr">
        <is>
          <t>M016</t>
        </is>
      </c>
      <c r="B18" s="156" t="inlineStr">
        <is>
          <t>GAZİEMİR-2</t>
        </is>
      </c>
      <c r="C18" s="156" t="n">
        <v>178</v>
      </c>
      <c r="D18" s="156" t="n">
        <v>73692</v>
      </c>
      <c r="E18" s="156" t="n">
        <v>3</v>
      </c>
      <c r="F18" s="157" t="n">
        <v>3</v>
      </c>
    </row>
    <row r="19" ht="24" customHeight="1" s="113">
      <c r="A19" s="156" t="inlineStr">
        <is>
          <t>M017</t>
        </is>
      </c>
      <c r="B19" s="156" t="inlineStr">
        <is>
          <t>GAZİEMİR-3</t>
        </is>
      </c>
      <c r="C19" s="156" t="n">
        <v>51</v>
      </c>
      <c r="D19" s="156" t="n">
        <v>9945</v>
      </c>
      <c r="E19" s="156" t="n">
        <v>7</v>
      </c>
      <c r="F19" s="157" t="n">
        <v>0.8</v>
      </c>
    </row>
    <row r="20" ht="24" customHeight="1" s="113">
      <c r="A20" s="156" t="inlineStr">
        <is>
          <t>M018</t>
        </is>
      </c>
      <c r="B20" s="156" t="inlineStr">
        <is>
          <t>GAZİEMİR-4</t>
        </is>
      </c>
      <c r="C20" s="156" t="n">
        <v>128</v>
      </c>
      <c r="D20" s="156" t="n">
        <v>28160</v>
      </c>
      <c r="E20" s="156" t="n">
        <v>4</v>
      </c>
      <c r="F20" s="157" t="n">
        <v>2.1</v>
      </c>
    </row>
    <row r="21" ht="24" customHeight="1" s="113">
      <c r="A21" s="156" t="inlineStr">
        <is>
          <t>M019</t>
        </is>
      </c>
      <c r="B21" s="156" t="inlineStr">
        <is>
          <t>GAZİEMİR-5</t>
        </is>
      </c>
      <c r="C21" s="156" t="n">
        <v>81</v>
      </c>
      <c r="D21" s="156" t="n">
        <v>23166</v>
      </c>
      <c r="E21" s="156" t="n">
        <v>2</v>
      </c>
      <c r="F21" s="157" t="n">
        <v>1.4</v>
      </c>
    </row>
    <row r="22" ht="24" customHeight="1" s="113">
      <c r="A22" s="156" t="inlineStr">
        <is>
          <t>M020</t>
        </is>
      </c>
      <c r="B22" s="156" t="inlineStr">
        <is>
          <t>GAZİEMİR-6</t>
        </is>
      </c>
      <c r="C22" s="156" t="n">
        <v>105</v>
      </c>
      <c r="D22" s="156" t="n">
        <v>33705</v>
      </c>
      <c r="E22" s="156" t="n">
        <v>6</v>
      </c>
      <c r="F22" s="157" t="n">
        <v>1.8</v>
      </c>
    </row>
    <row r="23" ht="24" customHeight="1" s="113">
      <c r="A23" s="156" t="inlineStr">
        <is>
          <t>M021</t>
        </is>
      </c>
      <c r="B23" s="156" t="inlineStr">
        <is>
          <t>GAZİEMİR-7</t>
        </is>
      </c>
      <c r="C23" s="156" t="n">
        <v>28</v>
      </c>
      <c r="D23" s="156" t="n">
        <v>7756</v>
      </c>
      <c r="E23" s="156" t="n">
        <v>5</v>
      </c>
      <c r="F23" s="157" t="n">
        <v>0.5</v>
      </c>
    </row>
    <row r="24" ht="15" customHeight="1" s="113">
      <c r="A24" s="156" t="inlineStr">
        <is>
          <t>M022</t>
        </is>
      </c>
      <c r="B24" s="156" t="inlineStr">
        <is>
          <t>GEDİZ</t>
        </is>
      </c>
      <c r="C24" s="156" t="n">
        <v>137</v>
      </c>
      <c r="D24" s="156" t="n">
        <v>56855</v>
      </c>
      <c r="E24" s="156" t="n">
        <v>4</v>
      </c>
      <c r="F24" s="157" t="n">
        <v>2.3</v>
      </c>
    </row>
    <row r="25" ht="15" customHeight="1" s="113">
      <c r="A25" s="156" t="inlineStr">
        <is>
          <t>M023</t>
        </is>
      </c>
      <c r="B25" s="156" t="inlineStr">
        <is>
          <t>GÖZTEPE</t>
        </is>
      </c>
      <c r="C25" s="156" t="n">
        <v>117</v>
      </c>
      <c r="D25" s="156" t="n">
        <v>40131</v>
      </c>
      <c r="E25" s="156" t="n">
        <v>4</v>
      </c>
      <c r="F25" s="157" t="n">
        <v>1.9</v>
      </c>
    </row>
    <row r="26" ht="24" customHeight="1" s="113">
      <c r="A26" s="156" t="inlineStr">
        <is>
          <t>M024</t>
        </is>
      </c>
      <c r="B26" s="156" t="inlineStr">
        <is>
          <t>GÜMÜŞPALA</t>
        </is>
      </c>
      <c r="C26" s="156" t="n">
        <v>12</v>
      </c>
      <c r="D26" s="156" t="n">
        <v>2172</v>
      </c>
      <c r="E26" s="156" t="n">
        <v>5</v>
      </c>
      <c r="F26" s="157" t="n">
        <v>0.2</v>
      </c>
    </row>
    <row r="27" ht="24" customHeight="1" s="113">
      <c r="A27" s="156" t="inlineStr">
        <is>
          <t>M025</t>
        </is>
      </c>
      <c r="B27" s="156" t="inlineStr">
        <is>
          <t>HAL DEPO</t>
        </is>
      </c>
      <c r="C27" s="156" t="n">
        <v>0</v>
      </c>
      <c r="D27" s="156" t="n">
        <v>0</v>
      </c>
      <c r="E27" s="156" t="n">
        <v>0</v>
      </c>
      <c r="F27" s="157" t="n">
        <v>0</v>
      </c>
    </row>
    <row r="28" ht="24" customHeight="1" s="113">
      <c r="A28" s="156" t="inlineStr">
        <is>
          <t>M026</t>
        </is>
      </c>
      <c r="B28" s="156" t="inlineStr">
        <is>
          <t>HARMANDALI</t>
        </is>
      </c>
      <c r="C28" s="156" t="n">
        <v>26</v>
      </c>
      <c r="D28" s="156" t="n">
        <v>11414</v>
      </c>
      <c r="E28" s="156" t="n">
        <v>7</v>
      </c>
      <c r="F28" s="157" t="n">
        <v>0.4</v>
      </c>
    </row>
    <row r="29" ht="15" customHeight="1" s="113">
      <c r="A29" s="156" t="inlineStr">
        <is>
          <t>M027</t>
        </is>
      </c>
      <c r="B29" s="156" t="inlineStr">
        <is>
          <t>HATAY</t>
        </is>
      </c>
      <c r="C29" s="156" t="n">
        <v>77</v>
      </c>
      <c r="D29" s="156" t="n">
        <v>14091</v>
      </c>
      <c r="E29" s="156" t="n">
        <v>6</v>
      </c>
      <c r="F29" s="157" t="n">
        <v>1.3</v>
      </c>
    </row>
    <row r="30" ht="24" customHeight="1" s="113">
      <c r="A30" s="156" t="inlineStr">
        <is>
          <t>M028</t>
        </is>
      </c>
      <c r="B30" s="156" t="inlineStr">
        <is>
          <t>KARŞIYAKA-1</t>
        </is>
      </c>
      <c r="C30" s="156" t="n">
        <v>180</v>
      </c>
      <c r="D30" s="156" t="n">
        <v>36180</v>
      </c>
      <c r="E30" s="156" t="n">
        <v>2</v>
      </c>
      <c r="F30" s="157" t="n">
        <v>3</v>
      </c>
    </row>
    <row r="31" ht="24" customHeight="1" s="113">
      <c r="A31" s="156" t="inlineStr">
        <is>
          <t>M029</t>
        </is>
      </c>
      <c r="B31" s="156" t="inlineStr">
        <is>
          <t>KARŞIYAKA-2</t>
        </is>
      </c>
      <c r="C31" s="156" t="n">
        <v>145</v>
      </c>
      <c r="D31" s="156" t="n">
        <v>44660</v>
      </c>
      <c r="E31" s="156" t="n">
        <v>6</v>
      </c>
      <c r="F31" s="157" t="n">
        <v>2.4</v>
      </c>
    </row>
    <row r="32" ht="24" customHeight="1" s="113">
      <c r="A32" s="156" t="inlineStr">
        <is>
          <t>M030</t>
        </is>
      </c>
      <c r="B32" s="156" t="inlineStr">
        <is>
          <t>MANAVKUYU</t>
        </is>
      </c>
      <c r="C32" s="156" t="n">
        <v>143</v>
      </c>
      <c r="D32" s="156" t="n">
        <v>56771</v>
      </c>
      <c r="E32" s="156" t="n">
        <v>2</v>
      </c>
      <c r="F32" s="157" t="n">
        <v>2.4</v>
      </c>
    </row>
    <row r="33" ht="24" customHeight="1" s="113">
      <c r="A33" s="156" t="inlineStr">
        <is>
          <t>M031</t>
        </is>
      </c>
      <c r="B33" s="156" t="inlineStr">
        <is>
          <t>MENDERES</t>
        </is>
      </c>
      <c r="C33" s="156" t="n">
        <v>7</v>
      </c>
      <c r="D33" s="156" t="n">
        <v>2702</v>
      </c>
      <c r="E33" s="156" t="n">
        <v>1</v>
      </c>
      <c r="F33" s="157" t="n">
        <v>0.1</v>
      </c>
    </row>
    <row r="34" ht="24" customHeight="1" s="113">
      <c r="A34" s="156" t="inlineStr">
        <is>
          <t>M032</t>
        </is>
      </c>
      <c r="B34" s="156" t="inlineStr">
        <is>
          <t>MENDERES DEPO</t>
        </is>
      </c>
      <c r="C34" s="156" t="n">
        <v>0</v>
      </c>
      <c r="D34" s="156" t="n">
        <v>0</v>
      </c>
      <c r="E34" s="156" t="n">
        <v>0</v>
      </c>
      <c r="F34" s="157" t="n">
        <v>0</v>
      </c>
    </row>
    <row r="35" ht="15" customHeight="1" s="113">
      <c r="A35" s="156" t="inlineStr">
        <is>
          <t>M033</t>
        </is>
      </c>
      <c r="B35" s="156" t="inlineStr">
        <is>
          <t>MERKEZ</t>
        </is>
      </c>
      <c r="C35" s="156" t="n">
        <v>0</v>
      </c>
      <c r="D35" s="156" t="n">
        <v>0</v>
      </c>
      <c r="E35" s="156" t="n">
        <v>0</v>
      </c>
      <c r="F35" s="157" t="n">
        <v>0</v>
      </c>
    </row>
    <row r="36" ht="24" customHeight="1" s="113">
      <c r="A36" s="156" t="inlineStr">
        <is>
          <t>M034</t>
        </is>
      </c>
      <c r="B36" s="156" t="inlineStr">
        <is>
          <t>NARLIDERE</t>
        </is>
      </c>
      <c r="C36" s="156" t="n">
        <v>175</v>
      </c>
      <c r="D36" s="156" t="n">
        <v>54425</v>
      </c>
      <c r="E36" s="156" t="n">
        <v>8</v>
      </c>
      <c r="F36" s="157" t="n">
        <v>2.9</v>
      </c>
    </row>
    <row r="37" ht="24" customHeight="1" s="113">
      <c r="A37" s="156" t="inlineStr">
        <is>
          <t>M035</t>
        </is>
      </c>
      <c r="B37" s="156" t="inlineStr">
        <is>
          <t>OSMANGAZİ</t>
        </is>
      </c>
      <c r="C37" s="156" t="n">
        <v>21</v>
      </c>
      <c r="D37" s="156" t="n">
        <v>5397</v>
      </c>
      <c r="E37" s="156" t="n">
        <v>2</v>
      </c>
      <c r="F37" s="157" t="n">
        <v>0.3</v>
      </c>
    </row>
    <row r="38" ht="15" customHeight="1" s="113">
      <c r="A38" s="156" t="inlineStr">
        <is>
          <t>M036</t>
        </is>
      </c>
      <c r="B38" s="156" t="inlineStr">
        <is>
          <t>POLİGON</t>
        </is>
      </c>
      <c r="C38" s="156" t="n">
        <v>161</v>
      </c>
      <c r="D38" s="156" t="n">
        <v>41860</v>
      </c>
      <c r="E38" s="156" t="n">
        <v>4</v>
      </c>
      <c r="F38" s="157" t="n">
        <v>2.7</v>
      </c>
    </row>
    <row r="39" ht="24" customHeight="1" s="113">
      <c r="A39" s="156" t="inlineStr">
        <is>
          <t>M037</t>
        </is>
      </c>
      <c r="B39" s="156" t="inlineStr">
        <is>
          <t>SEFERİHİSAR</t>
        </is>
      </c>
      <c r="C39" s="156" t="n">
        <v>5</v>
      </c>
      <c r="D39" s="156" t="n">
        <v>1910</v>
      </c>
      <c r="E39" s="156" t="n">
        <v>2</v>
      </c>
      <c r="F39" s="157" t="n">
        <v>0.1</v>
      </c>
    </row>
    <row r="40" ht="24" customHeight="1" s="113">
      <c r="A40" s="156" t="inlineStr">
        <is>
          <t>M038</t>
        </is>
      </c>
      <c r="B40" s="156" t="inlineStr">
        <is>
          <t>TORBALI 1</t>
        </is>
      </c>
      <c r="C40" s="156" t="n">
        <v>21</v>
      </c>
      <c r="D40" s="156" t="n">
        <v>8484</v>
      </c>
      <c r="E40" s="156" t="n">
        <v>7</v>
      </c>
      <c r="F40" s="157" t="n">
        <v>0.3</v>
      </c>
    </row>
    <row r="41" ht="24" customHeight="1" s="113">
      <c r="A41" s="156" t="inlineStr">
        <is>
          <t>M039</t>
        </is>
      </c>
      <c r="B41" s="156" t="inlineStr">
        <is>
          <t>TORBALI 2</t>
        </is>
      </c>
      <c r="C41" s="156" t="n">
        <v>109</v>
      </c>
      <c r="D41" s="156" t="n">
        <v>33899</v>
      </c>
      <c r="E41" s="156" t="n">
        <v>7</v>
      </c>
      <c r="F41" s="157" t="n">
        <v>1.8</v>
      </c>
    </row>
    <row r="42" ht="24" customHeight="1" s="113">
      <c r="A42" s="156" t="inlineStr">
        <is>
          <t>M040</t>
        </is>
      </c>
      <c r="B42" s="156" t="inlineStr">
        <is>
          <t>TORBALI 3</t>
        </is>
      </c>
      <c r="C42" s="156" t="n">
        <v>58</v>
      </c>
      <c r="D42" s="156" t="n">
        <v>14732</v>
      </c>
      <c r="E42" s="156" t="n">
        <v>8</v>
      </c>
      <c r="F42" s="157" t="n">
        <v>1</v>
      </c>
    </row>
    <row r="43" ht="24" customHeight="1" s="113">
      <c r="A43" s="156" t="inlineStr">
        <is>
          <t>M041</t>
        </is>
      </c>
      <c r="B43" s="156" t="inlineStr">
        <is>
          <t>TORBALI 4</t>
        </is>
      </c>
      <c r="C43" s="156" t="n">
        <v>79</v>
      </c>
      <c r="D43" s="156" t="n">
        <v>29546</v>
      </c>
      <c r="E43" s="156" t="n">
        <v>3</v>
      </c>
      <c r="F43" s="157" t="n">
        <v>1.3</v>
      </c>
    </row>
    <row r="44" ht="24" customHeight="1" s="113">
      <c r="A44" s="156" t="inlineStr">
        <is>
          <t>M042</t>
        </is>
      </c>
      <c r="B44" s="156" t="inlineStr">
        <is>
          <t>TORBALI 5</t>
        </is>
      </c>
      <c r="C44" s="156" t="n">
        <v>72</v>
      </c>
      <c r="D44" s="156" t="n">
        <v>17784</v>
      </c>
      <c r="E44" s="156" t="n">
        <v>4</v>
      </c>
      <c r="F44" s="157" t="n">
        <v>1.2</v>
      </c>
    </row>
    <row r="45" ht="24" customHeight="1" s="113">
      <c r="A45" s="156" t="inlineStr">
        <is>
          <t>M043</t>
        </is>
      </c>
      <c r="B45" s="156" t="inlineStr">
        <is>
          <t>YAPICIOĞLU</t>
        </is>
      </c>
      <c r="C45" s="156" t="n">
        <v>100</v>
      </c>
      <c r="D45" s="156" t="n">
        <v>29700</v>
      </c>
      <c r="E45" s="156" t="n">
        <v>2</v>
      </c>
      <c r="F45" s="157" t="n">
        <v>1.7</v>
      </c>
    </row>
    <row r="46" ht="24" customHeight="1" s="113">
      <c r="A46" s="156" t="inlineStr">
        <is>
          <t>M044</t>
        </is>
      </c>
      <c r="B46" s="156" t="inlineStr">
        <is>
          <t>YEŞİLOVA</t>
        </is>
      </c>
      <c r="C46" s="156" t="n">
        <v>132</v>
      </c>
      <c r="D46" s="156" t="n">
        <v>29304</v>
      </c>
      <c r="E46" s="156" t="n">
        <v>7</v>
      </c>
      <c r="F46" s="157" t="n">
        <v>2.2</v>
      </c>
    </row>
    <row r="47" ht="24" customHeight="1" s="113">
      <c r="A47" s="156" t="inlineStr">
        <is>
          <t>M045</t>
        </is>
      </c>
      <c r="B47" s="156" t="inlineStr">
        <is>
          <t>Z1  ET DEPO</t>
        </is>
      </c>
      <c r="C47" s="156" t="n">
        <v>0</v>
      </c>
      <c r="D47" s="156" t="n">
        <v>0</v>
      </c>
      <c r="E47" s="156" t="n">
        <v>0</v>
      </c>
      <c r="F47" s="157" t="n">
        <v>0</v>
      </c>
    </row>
    <row r="48" ht="15" customHeight="1" s="113">
      <c r="A48" s="156" t="inlineStr">
        <is>
          <t>M046</t>
        </is>
      </c>
      <c r="B48" s="156" t="inlineStr">
        <is>
          <t>ÇAMDİBİ</t>
        </is>
      </c>
      <c r="C48" s="156" t="n">
        <v>114</v>
      </c>
      <c r="D48" s="156" t="n">
        <v>46968</v>
      </c>
      <c r="E48" s="156" t="n">
        <v>5</v>
      </c>
      <c r="F48" s="157" t="n">
        <v>1.9</v>
      </c>
    </row>
    <row r="49" ht="15" customHeight="1" s="113">
      <c r="A49" s="156" t="inlineStr">
        <is>
          <t>M047</t>
        </is>
      </c>
      <c r="B49" s="156" t="inlineStr">
        <is>
          <t>ÇİFTLİK</t>
        </is>
      </c>
      <c r="C49" s="156" t="n">
        <v>0</v>
      </c>
      <c r="D49" s="156" t="n">
        <v>0</v>
      </c>
      <c r="E49" s="156" t="n">
        <v>0</v>
      </c>
      <c r="F49" s="157" t="n">
        <v>0</v>
      </c>
    </row>
    <row r="50" ht="15" customHeight="1" s="113">
      <c r="A50" s="156" t="inlineStr">
        <is>
          <t>M048</t>
        </is>
      </c>
      <c r="B50" s="156" t="inlineStr">
        <is>
          <t>ÇİĞLİ</t>
        </is>
      </c>
      <c r="C50" s="156" t="n">
        <v>35</v>
      </c>
      <c r="D50" s="156" t="n">
        <v>14210</v>
      </c>
      <c r="E50" s="156" t="n">
        <v>8</v>
      </c>
      <c r="F50" s="157" t="n">
        <v>0.6</v>
      </c>
    </row>
    <row r="51" ht="15" customHeight="1" s="113">
      <c r="A51" s="156" t="inlineStr">
        <is>
          <t>M049</t>
        </is>
      </c>
      <c r="B51" s="156" t="inlineStr">
        <is>
          <t>ÖZDERE</t>
        </is>
      </c>
      <c r="C51" s="156" t="n">
        <v>165</v>
      </c>
      <c r="D51" s="156" t="n">
        <v>38610</v>
      </c>
      <c r="E51" s="156" t="n">
        <v>7</v>
      </c>
      <c r="F51" s="157" t="n">
        <v>2.8</v>
      </c>
    </row>
    <row r="52" ht="24" customHeight="1" s="113">
      <c r="A52" s="156" t="inlineStr">
        <is>
          <t>M050</t>
        </is>
      </c>
      <c r="B52" s="156" t="inlineStr">
        <is>
          <t>İZMİRSPOR</t>
        </is>
      </c>
      <c r="C52" s="156" t="n">
        <v>130</v>
      </c>
      <c r="D52" s="156" t="n">
        <v>29510</v>
      </c>
      <c r="E52" s="156" t="n">
        <v>7</v>
      </c>
      <c r="F52" s="157" t="n">
        <v>2.2</v>
      </c>
    </row>
    <row r="53" ht="15" customHeight="1" s="113">
      <c r="A53" s="156" t="inlineStr">
        <is>
          <t>M051</t>
        </is>
      </c>
      <c r="B53" s="156" t="inlineStr">
        <is>
          <t>ŞİRİNYER</t>
        </is>
      </c>
      <c r="C53" s="156" t="n">
        <v>59</v>
      </c>
      <c r="D53" s="156" t="n">
        <v>19293</v>
      </c>
      <c r="E53" s="156" t="n">
        <v>5</v>
      </c>
      <c r="F53" s="157" t="n">
        <v>1</v>
      </c>
    </row>
    <row r="54" ht="24" customHeight="1" s="113">
      <c r="A54" s="156" t="inlineStr">
        <is>
          <t>M052</t>
        </is>
      </c>
      <c r="B54" s="156" t="inlineStr">
        <is>
          <t>ŞİRİNYER 2</t>
        </is>
      </c>
      <c r="C54" s="156" t="n">
        <v>28</v>
      </c>
      <c r="D54" s="156" t="n">
        <v>5040</v>
      </c>
      <c r="E54" s="156" t="n">
        <v>1</v>
      </c>
      <c r="F54" s="157" t="n">
        <v>0.5</v>
      </c>
    </row>
    <row r="55" ht="24" customHeight="1" s="113">
      <c r="A55" s="156" t="inlineStr">
        <is>
          <t>M057</t>
        </is>
      </c>
      <c r="B55" s="156" t="inlineStr">
        <is>
          <t>BUCA2</t>
        </is>
      </c>
      <c r="C55" s="156" t="n">
        <v>0</v>
      </c>
      <c r="D55" s="156" t="n">
        <v>0</v>
      </c>
      <c r="E55" s="156" t="n">
        <v>0</v>
      </c>
      <c r="F55" s="157" t="n">
        <v>0</v>
      </c>
    </row>
    <row r="56" ht="24" customHeight="1" s="113"/>
    <row r="57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C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8" customWidth="1" style="112" min="1" max="1"/>
  </cols>
  <sheetData>
    <row r="1" ht="15" customHeight="1" s="113">
      <c r="A1" s="159" t="inlineStr">
        <is>
          <t>Parametre</t>
        </is>
      </c>
      <c r="B1" s="159" t="inlineStr">
        <is>
          <t>Deger</t>
        </is>
      </c>
      <c r="C1" s="159" t="inlineStr">
        <is>
          <t>Aciklama</t>
        </is>
      </c>
    </row>
    <row r="2" ht="90" customHeight="1" s="113">
      <c r="A2" s="160" t="inlineStr">
        <is>
          <t>aylik_isveren_maliyeti_fte</t>
        </is>
      </c>
      <c r="B2" s="160" t="n">
        <v>0</v>
      </c>
      <c r="C2" s="160" t="inlineStr">
        <is>
          <t>Bir çalışanın aylık toplam işveren maliyeti</t>
        </is>
      </c>
    </row>
    <row r="3" ht="90" customHeight="1" s="113">
      <c r="A3" s="160" t="inlineStr">
        <is>
          <t>aylik_tahmini_katki_fte</t>
        </is>
      </c>
      <c r="B3" s="160" t="n">
        <v>0</v>
      </c>
      <c r="C3" s="160" t="inlineStr">
        <is>
          <t>Bir kişilik ek kapasitenin aylık tahmini katkısı</t>
        </is>
      </c>
    </row>
    <row r="4" ht="60" customHeight="1" s="113">
      <c r="A4" s="160" t="inlineStr">
        <is>
          <t>yillik_ay_sayisi</t>
        </is>
      </c>
      <c r="B4" s="160" t="n">
        <v>12</v>
      </c>
      <c r="C4" s="160" t="inlineStr">
        <is>
          <t>Yıllık hesaplama ay sayısı</t>
        </is>
      </c>
    </row>
    <row r="5" ht="60" customHeight="1" s="113">
      <c r="A5" s="160" t="inlineStr">
        <is>
          <t>minimum_guven_skoru</t>
        </is>
      </c>
      <c r="B5" s="160" t="n">
        <v>50</v>
      </c>
      <c r="C5" s="160" t="inlineStr">
        <is>
          <t>Güven skorunun alt sınırı</t>
        </is>
      </c>
    </row>
    <row r="6" ht="60" customHeight="1" s="113">
      <c r="A6" s="160" t="inlineStr">
        <is>
          <t>maksimum_guven_skoru</t>
        </is>
      </c>
      <c r="B6" s="160" t="n">
        <v>98</v>
      </c>
      <c r="C6" s="160" t="inlineStr">
        <is>
          <t>Güven skorunun üst sınırı</t>
        </is>
      </c>
    </row>
    <row r="7" ht="15" customHeight="1" s="113">
      <c r="A7" s="124" t="n"/>
      <c r="B7" s="124" t="n"/>
      <c r="C7" s="124" t="n"/>
    </row>
    <row r="8" ht="15" customHeight="1" s="113">
      <c r="A8" s="124" t="n"/>
      <c r="B8" s="124" t="n"/>
      <c r="C8" s="124" t="n"/>
    </row>
    <row r="9" ht="15" customHeight="1" s="113">
      <c r="A9" s="124" t="n"/>
      <c r="B9" s="124" t="n"/>
      <c r="C9" s="124" t="n"/>
    </row>
    <row r="10" ht="15" customHeight="1" s="113">
      <c r="A10" s="124" t="n"/>
      <c r="B10" s="124" t="n"/>
      <c r="C10" s="124" t="n"/>
    </row>
    <row r="11" ht="15" customHeight="1" s="113">
      <c r="A11" s="124" t="n"/>
      <c r="B11" s="124" t="n"/>
      <c r="C11" s="124" t="n"/>
    </row>
    <row r="12" ht="15" customHeight="1" s="113">
      <c r="A12" s="124" t="n"/>
      <c r="B12" s="124" t="n"/>
      <c r="C12" s="124" t="n"/>
    </row>
    <row r="13" ht="15" customHeight="1" s="113">
      <c r="A13" s="124" t="n"/>
      <c r="B13" s="124" t="n"/>
      <c r="C13" s="124" t="n"/>
    </row>
    <row r="14" ht="15" customHeight="1" s="113">
      <c r="A14" s="124" t="n"/>
      <c r="B14" s="124" t="n"/>
      <c r="C14" s="124" t="n"/>
    </row>
    <row r="15" ht="15" customHeight="1" s="113">
      <c r="A15" s="124" t="n"/>
      <c r="B15" s="124" t="n"/>
      <c r="C15" s="124" t="n"/>
    </row>
    <row r="16" ht="15" customHeight="1" s="113">
      <c r="A16" s="124" t="n"/>
      <c r="B16" s="124" t="n"/>
      <c r="C16" s="124" t="n"/>
    </row>
    <row r="17" ht="15" customHeight="1" s="113">
      <c r="A17" s="124" t="n"/>
      <c r="B17" s="124" t="n"/>
      <c r="C17" s="124" t="n"/>
    </row>
    <row r="18" ht="15" customHeight="1" s="113">
      <c r="A18" s="124" t="n"/>
      <c r="B18" s="124" t="n"/>
      <c r="C18" s="124" t="n"/>
    </row>
    <row r="19" ht="15" customHeight="1" s="113">
      <c r="A19" s="124" t="n"/>
      <c r="B19" s="124" t="n"/>
      <c r="C19" s="124" t="n"/>
    </row>
    <row r="20" ht="15" customHeight="1" s="113">
      <c r="A20" s="124" t="n"/>
      <c r="B20" s="124" t="n"/>
      <c r="C20" s="124" t="n"/>
    </row>
    <row r="21" ht="15" customHeight="1" s="113">
      <c r="A21" s="124" t="n"/>
      <c r="B21" s="124" t="n"/>
      <c r="C21" s="124" t="n"/>
    </row>
    <row r="22" ht="15" customHeight="1" s="113">
      <c r="A22" s="124" t="n"/>
      <c r="B22" s="124" t="n"/>
      <c r="C22" s="124" t="n"/>
    </row>
    <row r="23" ht="15" customHeight="1" s="113">
      <c r="A23" s="124" t="n"/>
      <c r="B23" s="124" t="n"/>
      <c r="C23" s="124" t="n"/>
    </row>
    <row r="24" ht="15" customHeight="1" s="113">
      <c r="A24" s="124" t="n"/>
      <c r="B24" s="124" t="n"/>
      <c r="C24" s="124" t="n"/>
    </row>
    <row r="25" ht="15" customHeight="1" s="113">
      <c r="A25" s="124" t="n"/>
      <c r="B25" s="124" t="n"/>
      <c r="C25" s="124" t="n"/>
    </row>
    <row r="26" ht="15" customHeight="1" s="113">
      <c r="A26" s="124" t="n"/>
      <c r="B26" s="124" t="n"/>
      <c r="C26" s="124" t="n"/>
    </row>
    <row r="27" ht="15" customHeight="1" s="113">
      <c r="A27" s="124" t="n"/>
      <c r="B27" s="124" t="n"/>
      <c r="C27" s="124" t="n"/>
    </row>
    <row r="28" ht="15" customHeight="1" s="113">
      <c r="A28" s="124" t="n"/>
      <c r="B28" s="124" t="n"/>
      <c r="C28" s="124" t="n"/>
    </row>
    <row r="29" ht="15" customHeight="1" s="113">
      <c r="A29" s="124" t="n"/>
      <c r="B29" s="124" t="n"/>
      <c r="C29" s="124" t="n"/>
    </row>
    <row r="30" ht="15" customHeight="1" s="113">
      <c r="A30" s="124" t="n"/>
      <c r="B30" s="124" t="n"/>
      <c r="C30" s="124" t="n"/>
    </row>
    <row r="31" ht="15" customHeight="1" s="113">
      <c r="A31" s="124" t="n"/>
      <c r="B31" s="124" t="n"/>
      <c r="C31" s="124" t="n"/>
    </row>
    <row r="32" ht="15" customHeight="1" s="113">
      <c r="A32" s="124" t="n"/>
      <c r="B32" s="124" t="n"/>
      <c r="C32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MAL KABUL</t>
        </is>
      </c>
    </row>
    <row r="2" ht="36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Günlük Mal Kabul</t>
        </is>
      </c>
      <c r="D2" s="155" t="inlineStr">
        <is>
          <t>Koli/Palet</t>
        </is>
      </c>
      <c r="E2" s="155" t="inlineStr">
        <is>
          <t>Hata Sayısı</t>
        </is>
      </c>
      <c r="F2" s="155" t="inlineStr">
        <is>
          <t>Norm Etkisi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n">
        <v>17</v>
      </c>
      <c r="D3" s="156" t="n">
        <v>58</v>
      </c>
      <c r="E3" s="156" t="n">
        <v>7</v>
      </c>
      <c r="F3" s="157" t="n">
        <v>2.1</v>
      </c>
    </row>
    <row r="4" ht="24" customHeight="1" s="113">
      <c r="A4" s="156" t="inlineStr">
        <is>
          <t>M002</t>
        </is>
      </c>
      <c r="B4" s="156" t="inlineStr">
        <is>
          <t>AYDIN EFELER</t>
        </is>
      </c>
      <c r="C4" s="156" t="n">
        <v>16</v>
      </c>
      <c r="D4" s="156" t="n">
        <v>330</v>
      </c>
      <c r="E4" s="156" t="n">
        <v>2</v>
      </c>
      <c r="F4" s="157" t="n">
        <v>2</v>
      </c>
    </row>
    <row r="5" ht="24" customHeight="1" s="113">
      <c r="A5" s="156" t="inlineStr">
        <is>
          <t>M003</t>
        </is>
      </c>
      <c r="B5" s="156" t="inlineStr">
        <is>
          <t>AYDIN EFELER-2</t>
        </is>
      </c>
      <c r="C5" s="156" t="n">
        <v>6</v>
      </c>
      <c r="D5" s="156" t="n">
        <v>65</v>
      </c>
      <c r="E5" s="156" t="n">
        <v>7</v>
      </c>
      <c r="F5" s="157" t="n">
        <v>0.8</v>
      </c>
    </row>
    <row r="6" ht="24" customHeight="1" s="113">
      <c r="A6" s="156" t="inlineStr">
        <is>
          <t>M004</t>
        </is>
      </c>
      <c r="B6" s="156" t="inlineStr">
        <is>
          <t>AYDIN FATİH</t>
        </is>
      </c>
      <c r="C6" s="156" t="n">
        <v>17</v>
      </c>
      <c r="D6" s="156" t="n">
        <v>321</v>
      </c>
      <c r="E6" s="156" t="n">
        <v>5</v>
      </c>
      <c r="F6" s="157" t="n">
        <v>2.1</v>
      </c>
    </row>
    <row r="7" ht="24" customHeight="1" s="113">
      <c r="A7" s="156" t="inlineStr">
        <is>
          <t>M005</t>
        </is>
      </c>
      <c r="B7" s="156" t="inlineStr">
        <is>
          <t>AYDIN FATİH-2</t>
        </is>
      </c>
      <c r="C7" s="156" t="n">
        <v>13</v>
      </c>
      <c r="D7" s="156" t="n">
        <v>142</v>
      </c>
      <c r="E7" s="156" t="n">
        <v>5</v>
      </c>
      <c r="F7" s="157" t="n">
        <v>1.6</v>
      </c>
    </row>
    <row r="8" ht="24" customHeight="1" s="113">
      <c r="A8" s="156" t="inlineStr">
        <is>
          <t>M006</t>
        </is>
      </c>
      <c r="B8" s="156" t="inlineStr">
        <is>
          <t>AYDIN GİRNE</t>
        </is>
      </c>
      <c r="C8" s="156" t="n">
        <v>9</v>
      </c>
      <c r="D8" s="156" t="n">
        <v>268</v>
      </c>
      <c r="E8" s="156" t="n">
        <v>7</v>
      </c>
      <c r="F8" s="157" t="n">
        <v>1.1</v>
      </c>
    </row>
    <row r="9" ht="36" customHeight="1" s="113">
      <c r="A9" s="156" t="inlineStr">
        <is>
          <t>M007</t>
        </is>
      </c>
      <c r="B9" s="156" t="inlineStr">
        <is>
          <t>AYDIN MİMARSİNAN</t>
        </is>
      </c>
      <c r="C9" s="156" t="n">
        <v>16</v>
      </c>
      <c r="D9" s="156" t="n">
        <v>68</v>
      </c>
      <c r="E9" s="156" t="n">
        <v>7</v>
      </c>
      <c r="F9" s="157" t="n">
        <v>2</v>
      </c>
    </row>
    <row r="10" ht="24" customHeight="1" s="113">
      <c r="A10" s="156" t="inlineStr">
        <is>
          <t>M008</t>
        </is>
      </c>
      <c r="B10" s="156" t="inlineStr">
        <is>
          <t>AYRANCILAR</t>
        </is>
      </c>
      <c r="C10" s="156" t="n">
        <v>10</v>
      </c>
      <c r="D10" s="156" t="n">
        <v>387</v>
      </c>
      <c r="E10" s="156" t="n">
        <v>4</v>
      </c>
      <c r="F10" s="157" t="n">
        <v>1.2</v>
      </c>
    </row>
    <row r="11" ht="24" customHeight="1" s="113">
      <c r="A11" s="156" t="inlineStr">
        <is>
          <t>M009</t>
        </is>
      </c>
      <c r="B11" s="156" t="inlineStr">
        <is>
          <t>BALÇOVA</t>
        </is>
      </c>
      <c r="C11" s="156" t="n">
        <v>14</v>
      </c>
      <c r="D11" s="156" t="n">
        <v>319</v>
      </c>
      <c r="E11" s="156" t="n">
        <v>8</v>
      </c>
      <c r="F11" s="157" t="n">
        <v>1.8</v>
      </c>
    </row>
    <row r="12" ht="24" customHeight="1" s="113">
      <c r="A12" s="156" t="inlineStr">
        <is>
          <t>M010</t>
        </is>
      </c>
      <c r="B12" s="156" t="inlineStr">
        <is>
          <t>BAYRAKLI</t>
        </is>
      </c>
      <c r="C12" s="156" t="n">
        <v>15</v>
      </c>
      <c r="D12" s="156" t="n">
        <v>87</v>
      </c>
      <c r="E12" s="156" t="n">
        <v>1</v>
      </c>
      <c r="F12" s="157" t="n">
        <v>1.9</v>
      </c>
    </row>
    <row r="13" ht="24" customHeight="1" s="113">
      <c r="A13" s="156" t="inlineStr">
        <is>
          <t>M011</t>
        </is>
      </c>
      <c r="B13" s="156" t="inlineStr">
        <is>
          <t>BOZYAKA</t>
        </is>
      </c>
      <c r="C13" s="156" t="n">
        <v>5</v>
      </c>
      <c r="D13" s="156" t="n">
        <v>294</v>
      </c>
      <c r="E13" s="156" t="n">
        <v>2</v>
      </c>
      <c r="F13" s="157" t="n">
        <v>0.6</v>
      </c>
    </row>
    <row r="14" ht="15" customHeight="1" s="113">
      <c r="A14" s="156" t="inlineStr">
        <is>
          <t>M012</t>
        </is>
      </c>
      <c r="B14" s="156" t="inlineStr">
        <is>
          <t xml:space="preserve">BUCA </t>
        </is>
      </c>
      <c r="C14" s="156" t="n">
        <v>16</v>
      </c>
      <c r="D14" s="156" t="n">
        <v>274</v>
      </c>
      <c r="E14" s="156" t="n">
        <v>3</v>
      </c>
      <c r="F14" s="157" t="n">
        <v>2</v>
      </c>
    </row>
    <row r="15" ht="24" customHeight="1" s="113">
      <c r="A15" s="156" t="inlineStr">
        <is>
          <t>M013</t>
        </is>
      </c>
      <c r="B15" s="156" t="inlineStr">
        <is>
          <t>DEDEBAŞI</t>
        </is>
      </c>
      <c r="C15" s="156" t="n">
        <v>11</v>
      </c>
      <c r="D15" s="156" t="n">
        <v>307</v>
      </c>
      <c r="E15" s="156" t="n">
        <v>1</v>
      </c>
      <c r="F15" s="157" t="n">
        <v>1.4</v>
      </c>
    </row>
    <row r="16" ht="24" customHeight="1" s="113">
      <c r="A16" s="156" t="inlineStr">
        <is>
          <t>M014</t>
        </is>
      </c>
      <c r="B16" s="156" t="inlineStr">
        <is>
          <t>ESKİİZMİR</t>
        </is>
      </c>
      <c r="C16" s="156" t="n">
        <v>18</v>
      </c>
      <c r="D16" s="156" t="n">
        <v>322</v>
      </c>
      <c r="E16" s="156" t="n">
        <v>7</v>
      </c>
      <c r="F16" s="157" t="n">
        <v>2.2</v>
      </c>
    </row>
    <row r="17" ht="24" customHeight="1" s="113">
      <c r="A17" s="156" t="inlineStr">
        <is>
          <t>M015</t>
        </is>
      </c>
      <c r="B17" s="156" t="inlineStr">
        <is>
          <t>GAZİEMİR-1</t>
        </is>
      </c>
      <c r="C17" s="156" t="n">
        <v>13</v>
      </c>
      <c r="D17" s="156" t="n">
        <v>174</v>
      </c>
      <c r="E17" s="156" t="n">
        <v>3</v>
      </c>
      <c r="F17" s="157" t="n">
        <v>1.6</v>
      </c>
    </row>
    <row r="18" ht="24" customHeight="1" s="113">
      <c r="A18" s="156" t="inlineStr">
        <is>
          <t>M016</t>
        </is>
      </c>
      <c r="B18" s="156" t="inlineStr">
        <is>
          <t>GAZİEMİR-2</t>
        </is>
      </c>
      <c r="C18" s="156" t="n">
        <v>20</v>
      </c>
      <c r="D18" s="156" t="n">
        <v>371</v>
      </c>
      <c r="E18" s="156" t="n">
        <v>8</v>
      </c>
      <c r="F18" s="157" t="n">
        <v>2.5</v>
      </c>
    </row>
    <row r="19" ht="24" customHeight="1" s="113">
      <c r="A19" s="156" t="inlineStr">
        <is>
          <t>M017</t>
        </is>
      </c>
      <c r="B19" s="156" t="inlineStr">
        <is>
          <t>GAZİEMİR-3</t>
        </is>
      </c>
      <c r="C19" s="156" t="n">
        <v>15</v>
      </c>
      <c r="D19" s="156" t="n">
        <v>191</v>
      </c>
      <c r="E19" s="156" t="n">
        <v>6</v>
      </c>
      <c r="F19" s="157" t="n">
        <v>1.9</v>
      </c>
    </row>
    <row r="20" ht="24" customHeight="1" s="113">
      <c r="A20" s="156" t="inlineStr">
        <is>
          <t>M018</t>
        </is>
      </c>
      <c r="B20" s="156" t="inlineStr">
        <is>
          <t>GAZİEMİR-4</t>
        </is>
      </c>
      <c r="C20" s="156" t="n">
        <v>11</v>
      </c>
      <c r="D20" s="156" t="n">
        <v>238</v>
      </c>
      <c r="E20" s="156" t="n">
        <v>6</v>
      </c>
      <c r="F20" s="157" t="n">
        <v>1.4</v>
      </c>
    </row>
    <row r="21" ht="24" customHeight="1" s="113">
      <c r="A21" s="156" t="inlineStr">
        <is>
          <t>M019</t>
        </is>
      </c>
      <c r="B21" s="156" t="inlineStr">
        <is>
          <t>GAZİEMİR-5</t>
        </is>
      </c>
      <c r="C21" s="156" t="n">
        <v>11</v>
      </c>
      <c r="D21" s="156" t="n">
        <v>137</v>
      </c>
      <c r="E21" s="156" t="n">
        <v>1</v>
      </c>
      <c r="F21" s="157" t="n">
        <v>1.4</v>
      </c>
    </row>
    <row r="22" ht="24" customHeight="1" s="113">
      <c r="A22" s="156" t="inlineStr">
        <is>
          <t>M020</t>
        </is>
      </c>
      <c r="B22" s="156" t="inlineStr">
        <is>
          <t>GAZİEMİR-6</t>
        </is>
      </c>
      <c r="C22" s="156" t="n">
        <v>7</v>
      </c>
      <c r="D22" s="156" t="n">
        <v>330</v>
      </c>
      <c r="E22" s="156" t="n">
        <v>3</v>
      </c>
      <c r="F22" s="157" t="n">
        <v>0.9</v>
      </c>
    </row>
    <row r="23" ht="24" customHeight="1" s="113">
      <c r="A23" s="156" t="inlineStr">
        <is>
          <t>M021</t>
        </is>
      </c>
      <c r="B23" s="156" t="inlineStr">
        <is>
          <t>GAZİEMİR-7</t>
        </is>
      </c>
      <c r="C23" s="156" t="n">
        <v>8</v>
      </c>
      <c r="D23" s="156" t="n">
        <v>135</v>
      </c>
      <c r="E23" s="156" t="n">
        <v>8</v>
      </c>
      <c r="F23" s="157" t="n">
        <v>1</v>
      </c>
    </row>
    <row r="24" ht="15" customHeight="1" s="113">
      <c r="A24" s="156" t="inlineStr">
        <is>
          <t>M022</t>
        </is>
      </c>
      <c r="B24" s="156" t="inlineStr">
        <is>
          <t>GEDİZ</t>
        </is>
      </c>
      <c r="C24" s="156" t="n">
        <v>19</v>
      </c>
      <c r="D24" s="156" t="n">
        <v>32</v>
      </c>
      <c r="E24" s="156" t="n">
        <v>4</v>
      </c>
      <c r="F24" s="157" t="n">
        <v>2.4</v>
      </c>
    </row>
    <row r="25" ht="15" customHeight="1" s="113">
      <c r="A25" s="156" t="inlineStr">
        <is>
          <t>M023</t>
        </is>
      </c>
      <c r="B25" s="156" t="inlineStr">
        <is>
          <t>GÖZTEPE</t>
        </is>
      </c>
      <c r="C25" s="156" t="n">
        <v>19</v>
      </c>
      <c r="D25" s="156" t="n">
        <v>396</v>
      </c>
      <c r="E25" s="156" t="n">
        <v>1</v>
      </c>
      <c r="F25" s="157" t="n">
        <v>2.4</v>
      </c>
    </row>
    <row r="26" ht="24" customHeight="1" s="113">
      <c r="A26" s="156" t="inlineStr">
        <is>
          <t>M024</t>
        </is>
      </c>
      <c r="B26" s="156" t="inlineStr">
        <is>
          <t>GÜMÜŞPALA</t>
        </is>
      </c>
      <c r="C26" s="156" t="n">
        <v>16</v>
      </c>
      <c r="D26" s="156" t="n">
        <v>181</v>
      </c>
      <c r="E26" s="156" t="n">
        <v>1</v>
      </c>
      <c r="F26" s="157" t="n">
        <v>2</v>
      </c>
    </row>
    <row r="27" ht="24" customHeight="1" s="113">
      <c r="A27" s="156" t="inlineStr">
        <is>
          <t>M025</t>
        </is>
      </c>
      <c r="B27" s="156" t="inlineStr">
        <is>
          <t>HAL DEPO</t>
        </is>
      </c>
      <c r="C27" s="156" t="n">
        <v>42</v>
      </c>
      <c r="D27" s="156" t="n">
        <v>399</v>
      </c>
      <c r="E27" s="156" t="n">
        <v>3</v>
      </c>
      <c r="F27" s="157" t="n">
        <v>5.2</v>
      </c>
    </row>
    <row r="28" ht="24" customHeight="1" s="113">
      <c r="A28" s="156" t="inlineStr">
        <is>
          <t>M026</t>
        </is>
      </c>
      <c r="B28" s="156" t="inlineStr">
        <is>
          <t>HARMANDALI</t>
        </is>
      </c>
      <c r="C28" s="156" t="n">
        <v>16</v>
      </c>
      <c r="D28" s="156" t="n">
        <v>77</v>
      </c>
      <c r="E28" s="156" t="n">
        <v>3</v>
      </c>
      <c r="F28" s="157" t="n">
        <v>2</v>
      </c>
    </row>
    <row r="29" ht="15" customHeight="1" s="113">
      <c r="A29" s="156" t="inlineStr">
        <is>
          <t>M027</t>
        </is>
      </c>
      <c r="B29" s="156" t="inlineStr">
        <is>
          <t>HATAY</t>
        </is>
      </c>
      <c r="C29" s="156" t="n">
        <v>14</v>
      </c>
      <c r="D29" s="156" t="n">
        <v>395</v>
      </c>
      <c r="E29" s="156" t="n">
        <v>5</v>
      </c>
      <c r="F29" s="157" t="n">
        <v>1.8</v>
      </c>
    </row>
    <row r="30" ht="24" customHeight="1" s="113">
      <c r="A30" s="156" t="inlineStr">
        <is>
          <t>M028</t>
        </is>
      </c>
      <c r="B30" s="156" t="inlineStr">
        <is>
          <t>KARŞIYAKA-1</t>
        </is>
      </c>
      <c r="C30" s="156" t="n">
        <v>12</v>
      </c>
      <c r="D30" s="156" t="n">
        <v>212</v>
      </c>
      <c r="E30" s="156" t="n">
        <v>5</v>
      </c>
      <c r="F30" s="157" t="n">
        <v>1.5</v>
      </c>
    </row>
    <row r="31" ht="24" customHeight="1" s="113">
      <c r="A31" s="156" t="inlineStr">
        <is>
          <t>M029</t>
        </is>
      </c>
      <c r="B31" s="156" t="inlineStr">
        <is>
          <t>KARŞIYAKA-2</t>
        </is>
      </c>
      <c r="C31" s="156" t="n">
        <v>6</v>
      </c>
      <c r="D31" s="156" t="n">
        <v>308</v>
      </c>
      <c r="E31" s="156" t="n">
        <v>1</v>
      </c>
      <c r="F31" s="157" t="n">
        <v>0.8</v>
      </c>
    </row>
    <row r="32" ht="24" customHeight="1" s="113">
      <c r="A32" s="156" t="inlineStr">
        <is>
          <t>M030</t>
        </is>
      </c>
      <c r="B32" s="156" t="inlineStr">
        <is>
          <t>MANAVKUYU</t>
        </is>
      </c>
      <c r="C32" s="156" t="n">
        <v>11</v>
      </c>
      <c r="D32" s="156" t="n">
        <v>43</v>
      </c>
      <c r="E32" s="156" t="n">
        <v>5</v>
      </c>
      <c r="F32" s="157" t="n">
        <v>1.4</v>
      </c>
    </row>
    <row r="33" ht="24" customHeight="1" s="113">
      <c r="A33" s="156" t="inlineStr">
        <is>
          <t>M031</t>
        </is>
      </c>
      <c r="B33" s="156" t="inlineStr">
        <is>
          <t>MENDERES</t>
        </is>
      </c>
      <c r="C33" s="156" t="n">
        <v>9</v>
      </c>
      <c r="D33" s="156" t="n">
        <v>27</v>
      </c>
      <c r="E33" s="156" t="n">
        <v>0</v>
      </c>
      <c r="F33" s="157" t="n">
        <v>1.1</v>
      </c>
    </row>
    <row r="34" ht="24" customHeight="1" s="113">
      <c r="A34" s="156" t="inlineStr">
        <is>
          <t>M032</t>
        </is>
      </c>
      <c r="B34" s="156" t="inlineStr">
        <is>
          <t>MENDERES DEPO</t>
        </is>
      </c>
      <c r="C34" s="156" t="n">
        <v>29</v>
      </c>
      <c r="D34" s="156" t="n">
        <v>392</v>
      </c>
      <c r="E34" s="156" t="n">
        <v>8</v>
      </c>
      <c r="F34" s="157" t="n">
        <v>3.6</v>
      </c>
    </row>
    <row r="35" ht="15" customHeight="1" s="113">
      <c r="A35" s="156" t="inlineStr">
        <is>
          <t>M033</t>
        </is>
      </c>
      <c r="B35" s="156" t="inlineStr">
        <is>
          <t>MERKEZ</t>
        </is>
      </c>
      <c r="C35" s="156" t="n">
        <v>41</v>
      </c>
      <c r="D35" s="156" t="n">
        <v>250</v>
      </c>
      <c r="E35" s="156" t="n">
        <v>6</v>
      </c>
      <c r="F35" s="157" t="n">
        <v>5.1</v>
      </c>
    </row>
    <row r="36" ht="24" customHeight="1" s="113">
      <c r="A36" s="156" t="inlineStr">
        <is>
          <t>M034</t>
        </is>
      </c>
      <c r="B36" s="156" t="inlineStr">
        <is>
          <t>NARLIDERE</t>
        </is>
      </c>
      <c r="C36" s="156" t="n">
        <v>20</v>
      </c>
      <c r="D36" s="156" t="n">
        <v>68</v>
      </c>
      <c r="E36" s="156" t="n">
        <v>4</v>
      </c>
      <c r="F36" s="157" t="n">
        <v>2.5</v>
      </c>
    </row>
    <row r="37" ht="24" customHeight="1" s="113">
      <c r="A37" s="156" t="inlineStr">
        <is>
          <t>M035</t>
        </is>
      </c>
      <c r="B37" s="156" t="inlineStr">
        <is>
          <t>OSMANGAZİ</t>
        </is>
      </c>
      <c r="C37" s="156" t="n">
        <v>13</v>
      </c>
      <c r="D37" s="156" t="n">
        <v>372</v>
      </c>
      <c r="E37" s="156" t="n">
        <v>5</v>
      </c>
      <c r="F37" s="157" t="n">
        <v>1.6</v>
      </c>
    </row>
    <row r="38" ht="15" customHeight="1" s="113">
      <c r="A38" s="156" t="inlineStr">
        <is>
          <t>M036</t>
        </is>
      </c>
      <c r="B38" s="156" t="inlineStr">
        <is>
          <t>POLİGON</t>
        </is>
      </c>
      <c r="C38" s="156" t="n">
        <v>5</v>
      </c>
      <c r="D38" s="156" t="n">
        <v>98</v>
      </c>
      <c r="E38" s="156" t="n">
        <v>2</v>
      </c>
      <c r="F38" s="157" t="n">
        <v>0.6</v>
      </c>
    </row>
    <row r="39" ht="24" customHeight="1" s="113">
      <c r="A39" s="156" t="inlineStr">
        <is>
          <t>M037</t>
        </is>
      </c>
      <c r="B39" s="156" t="inlineStr">
        <is>
          <t>SEFERİHİSAR</t>
        </is>
      </c>
      <c r="C39" s="156" t="n">
        <v>12</v>
      </c>
      <c r="D39" s="156" t="n">
        <v>206</v>
      </c>
      <c r="E39" s="156" t="n">
        <v>8</v>
      </c>
      <c r="F39" s="157" t="n">
        <v>1.5</v>
      </c>
    </row>
    <row r="40" ht="24" customHeight="1" s="113">
      <c r="A40" s="156" t="inlineStr">
        <is>
          <t>M038</t>
        </is>
      </c>
      <c r="B40" s="156" t="inlineStr">
        <is>
          <t>TORBALI 1</t>
        </is>
      </c>
      <c r="C40" s="156" t="n">
        <v>13</v>
      </c>
      <c r="D40" s="156" t="n">
        <v>281</v>
      </c>
      <c r="E40" s="156" t="n">
        <v>3</v>
      </c>
      <c r="F40" s="157" t="n">
        <v>1.6</v>
      </c>
    </row>
    <row r="41" ht="24" customHeight="1" s="113">
      <c r="A41" s="156" t="inlineStr">
        <is>
          <t>M039</t>
        </is>
      </c>
      <c r="B41" s="156" t="inlineStr">
        <is>
          <t>TORBALI 2</t>
        </is>
      </c>
      <c r="C41" s="156" t="n">
        <v>14</v>
      </c>
      <c r="D41" s="156" t="n">
        <v>303</v>
      </c>
      <c r="E41" s="156" t="n">
        <v>5</v>
      </c>
      <c r="F41" s="157" t="n">
        <v>1.8</v>
      </c>
    </row>
    <row r="42" ht="24" customHeight="1" s="113">
      <c r="A42" s="156" t="inlineStr">
        <is>
          <t>M040</t>
        </is>
      </c>
      <c r="B42" s="156" t="inlineStr">
        <is>
          <t>TORBALI 3</t>
        </is>
      </c>
      <c r="C42" s="156" t="n">
        <v>9</v>
      </c>
      <c r="D42" s="156" t="n">
        <v>28</v>
      </c>
      <c r="E42" s="156" t="n">
        <v>3</v>
      </c>
      <c r="F42" s="157" t="n">
        <v>1.1</v>
      </c>
    </row>
    <row r="43" ht="24" customHeight="1" s="113">
      <c r="A43" s="156" t="inlineStr">
        <is>
          <t>M041</t>
        </is>
      </c>
      <c r="B43" s="156" t="inlineStr">
        <is>
          <t>TORBALI 4</t>
        </is>
      </c>
      <c r="C43" s="156" t="n">
        <v>16</v>
      </c>
      <c r="D43" s="156" t="n">
        <v>130</v>
      </c>
      <c r="E43" s="156" t="n">
        <v>1</v>
      </c>
      <c r="F43" s="157" t="n">
        <v>2</v>
      </c>
    </row>
    <row r="44" ht="24" customHeight="1" s="113">
      <c r="A44" s="156" t="inlineStr">
        <is>
          <t>M042</t>
        </is>
      </c>
      <c r="B44" s="156" t="inlineStr">
        <is>
          <t>TORBALI 5</t>
        </is>
      </c>
      <c r="C44" s="156" t="n">
        <v>18</v>
      </c>
      <c r="D44" s="156" t="n">
        <v>130</v>
      </c>
      <c r="E44" s="156" t="n">
        <v>2</v>
      </c>
      <c r="F44" s="157" t="n">
        <v>2.2</v>
      </c>
    </row>
    <row r="45" ht="24" customHeight="1" s="113">
      <c r="A45" s="156" t="inlineStr">
        <is>
          <t>M043</t>
        </is>
      </c>
      <c r="B45" s="156" t="inlineStr">
        <is>
          <t>YAPICIOĞLU</t>
        </is>
      </c>
      <c r="C45" s="156" t="n">
        <v>8</v>
      </c>
      <c r="D45" s="156" t="n">
        <v>362</v>
      </c>
      <c r="E45" s="156" t="n">
        <v>8</v>
      </c>
      <c r="F45" s="157" t="n">
        <v>1</v>
      </c>
    </row>
    <row r="46" ht="24" customHeight="1" s="113">
      <c r="A46" s="156" t="inlineStr">
        <is>
          <t>M044</t>
        </is>
      </c>
      <c r="B46" s="156" t="inlineStr">
        <is>
          <t>YEŞİLOVA</t>
        </is>
      </c>
      <c r="C46" s="156" t="n">
        <v>6</v>
      </c>
      <c r="D46" s="156" t="n">
        <v>269</v>
      </c>
      <c r="E46" s="156" t="n">
        <v>2</v>
      </c>
      <c r="F46" s="157" t="n">
        <v>0.8</v>
      </c>
    </row>
    <row r="47" ht="24" customHeight="1" s="113">
      <c r="A47" s="156" t="inlineStr">
        <is>
          <t>M045</t>
        </is>
      </c>
      <c r="B47" s="156" t="inlineStr">
        <is>
          <t>Z1  ET DEPO</t>
        </is>
      </c>
      <c r="C47" s="156" t="n">
        <v>74</v>
      </c>
      <c r="D47" s="156" t="n">
        <v>205</v>
      </c>
      <c r="E47" s="156" t="n">
        <v>3</v>
      </c>
      <c r="F47" s="157" t="n">
        <v>9.199999999999999</v>
      </c>
    </row>
    <row r="48" ht="15" customHeight="1" s="113">
      <c r="A48" s="156" t="inlineStr">
        <is>
          <t>M046</t>
        </is>
      </c>
      <c r="B48" s="156" t="inlineStr">
        <is>
          <t>ÇAMDİBİ</t>
        </is>
      </c>
      <c r="C48" s="156" t="n">
        <v>11</v>
      </c>
      <c r="D48" s="156" t="n">
        <v>226</v>
      </c>
      <c r="E48" s="156" t="n">
        <v>3</v>
      </c>
      <c r="F48" s="157" t="n">
        <v>1.4</v>
      </c>
    </row>
    <row r="49" ht="15" customHeight="1" s="113">
      <c r="A49" s="156" t="inlineStr">
        <is>
          <t>M047</t>
        </is>
      </c>
      <c r="B49" s="156" t="inlineStr">
        <is>
          <t>ÇİFTLİK</t>
        </is>
      </c>
      <c r="C49" s="156" t="n">
        <v>81</v>
      </c>
      <c r="D49" s="156" t="n">
        <v>389</v>
      </c>
      <c r="E49" s="156" t="n">
        <v>6</v>
      </c>
      <c r="F49" s="157" t="n">
        <v>10.1</v>
      </c>
    </row>
    <row r="50" ht="15" customHeight="1" s="113">
      <c r="A50" s="156" t="inlineStr">
        <is>
          <t>M048</t>
        </is>
      </c>
      <c r="B50" s="156" t="inlineStr">
        <is>
          <t>ÇİĞLİ</t>
        </is>
      </c>
      <c r="C50" s="156" t="n">
        <v>20</v>
      </c>
      <c r="D50" s="156" t="n">
        <v>43</v>
      </c>
      <c r="E50" s="156" t="n">
        <v>4</v>
      </c>
      <c r="F50" s="157" t="n">
        <v>2.5</v>
      </c>
    </row>
    <row r="51" ht="15" customHeight="1" s="113">
      <c r="A51" s="156" t="inlineStr">
        <is>
          <t>M049</t>
        </is>
      </c>
      <c r="B51" s="156" t="inlineStr">
        <is>
          <t>ÖZDERE</t>
        </is>
      </c>
      <c r="C51" s="156" t="n">
        <v>15</v>
      </c>
      <c r="D51" s="156" t="n">
        <v>173</v>
      </c>
      <c r="E51" s="156" t="n">
        <v>3</v>
      </c>
      <c r="F51" s="157" t="n">
        <v>1.9</v>
      </c>
    </row>
    <row r="52" ht="24" customHeight="1" s="113">
      <c r="A52" s="156" t="inlineStr">
        <is>
          <t>M050</t>
        </is>
      </c>
      <c r="B52" s="156" t="inlineStr">
        <is>
          <t>İZMİRSPOR</t>
        </is>
      </c>
      <c r="C52" s="156" t="n">
        <v>10</v>
      </c>
      <c r="D52" s="156" t="n">
        <v>386</v>
      </c>
      <c r="E52" s="156" t="n">
        <v>0</v>
      </c>
      <c r="F52" s="157" t="n">
        <v>1.2</v>
      </c>
    </row>
    <row r="53" ht="15" customHeight="1" s="113">
      <c r="A53" s="156" t="inlineStr">
        <is>
          <t>M051</t>
        </is>
      </c>
      <c r="B53" s="156" t="inlineStr">
        <is>
          <t>ŞİRİNYER</t>
        </is>
      </c>
      <c r="C53" s="156" t="n">
        <v>11</v>
      </c>
      <c r="D53" s="156" t="n">
        <v>59</v>
      </c>
      <c r="E53" s="156" t="n">
        <v>7</v>
      </c>
      <c r="F53" s="157" t="n">
        <v>1.4</v>
      </c>
    </row>
    <row r="54" ht="24" customHeight="1" s="113">
      <c r="A54" s="156" t="inlineStr">
        <is>
          <t>M052</t>
        </is>
      </c>
      <c r="B54" s="156" t="inlineStr">
        <is>
          <t>ŞİRİNYER 2</t>
        </is>
      </c>
      <c r="C54" s="156" t="n">
        <v>20</v>
      </c>
      <c r="D54" s="156" t="n">
        <v>362</v>
      </c>
      <c r="E54" s="156" t="n">
        <v>6</v>
      </c>
      <c r="F54" s="157" t="n">
        <v>2.5</v>
      </c>
    </row>
    <row r="55" ht="24" customHeight="1" s="113">
      <c r="A55" s="156" t="inlineStr">
        <is>
          <t>M057</t>
        </is>
      </c>
      <c r="B55" s="156" t="inlineStr">
        <is>
          <t>BUCA2</t>
        </is>
      </c>
      <c r="C55" s="156" t="n">
        <v>44</v>
      </c>
      <c r="D55" s="156" t="n">
        <v>258</v>
      </c>
      <c r="E55" s="156" t="n">
        <v>6</v>
      </c>
      <c r="F55" s="157" t="n">
        <v>5.5</v>
      </c>
    </row>
    <row r="56" ht="24" customHeight="1" s="113"/>
    <row r="57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SEVKİYAT</t>
        </is>
      </c>
    </row>
    <row r="2" ht="36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Günlük Sevkiyat</t>
        </is>
      </c>
      <c r="D2" s="155" t="inlineStr">
        <is>
          <t>İade Sevkiyat</t>
        </is>
      </c>
      <c r="E2" s="155" t="inlineStr">
        <is>
          <t>Acil Sevkiyat</t>
        </is>
      </c>
      <c r="F2" s="155" t="inlineStr">
        <is>
          <t>Operasyon Katsayısı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n">
        <v>11</v>
      </c>
      <c r="D3" s="156" t="n">
        <v>4</v>
      </c>
      <c r="E3" s="156" t="n">
        <v>1</v>
      </c>
      <c r="F3" s="157" t="n">
        <v>0.3</v>
      </c>
    </row>
    <row r="4" ht="24" customHeight="1" s="113">
      <c r="A4" s="156" t="inlineStr">
        <is>
          <t>M002</t>
        </is>
      </c>
      <c r="B4" s="156" t="inlineStr">
        <is>
          <t>AYDIN EFELER</t>
        </is>
      </c>
      <c r="C4" s="156" t="n">
        <v>6</v>
      </c>
      <c r="D4" s="156" t="n">
        <v>6</v>
      </c>
      <c r="E4" s="156" t="n">
        <v>0</v>
      </c>
      <c r="F4" s="157" t="n">
        <v>1.2</v>
      </c>
    </row>
    <row r="5" ht="24" customHeight="1" s="113">
      <c r="A5" s="156" t="inlineStr">
        <is>
          <t>M003</t>
        </is>
      </c>
      <c r="B5" s="156" t="inlineStr">
        <is>
          <t>AYDIN EFELER-2</t>
        </is>
      </c>
      <c r="C5" s="156" t="n">
        <v>10</v>
      </c>
      <c r="D5" s="156" t="n">
        <v>0</v>
      </c>
      <c r="E5" s="156" t="n">
        <v>2</v>
      </c>
      <c r="F5" s="157" t="n">
        <v>1.6</v>
      </c>
    </row>
    <row r="6" ht="24" customHeight="1" s="113">
      <c r="A6" s="156" t="inlineStr">
        <is>
          <t>M004</t>
        </is>
      </c>
      <c r="B6" s="156" t="inlineStr">
        <is>
          <t>AYDIN FATİH</t>
        </is>
      </c>
      <c r="C6" s="156" t="n">
        <v>3</v>
      </c>
      <c r="D6" s="156" t="n">
        <v>2</v>
      </c>
      <c r="E6" s="156" t="n">
        <v>0</v>
      </c>
      <c r="F6" s="157" t="n">
        <v>1.1</v>
      </c>
    </row>
    <row r="7" ht="24" customHeight="1" s="113">
      <c r="A7" s="156" t="inlineStr">
        <is>
          <t>M005</t>
        </is>
      </c>
      <c r="B7" s="156" t="inlineStr">
        <is>
          <t>AYDIN FATİH-2</t>
        </is>
      </c>
      <c r="C7" s="156" t="n">
        <v>8</v>
      </c>
      <c r="D7" s="156" t="n">
        <v>0</v>
      </c>
      <c r="E7" s="156" t="n">
        <v>0</v>
      </c>
      <c r="F7" s="157" t="n">
        <v>0.7</v>
      </c>
    </row>
    <row r="8" ht="24" customHeight="1" s="113">
      <c r="A8" s="156" t="inlineStr">
        <is>
          <t>M006</t>
        </is>
      </c>
      <c r="B8" s="156" t="inlineStr">
        <is>
          <t>AYDIN GİRNE</t>
        </is>
      </c>
      <c r="C8" s="156" t="n">
        <v>12</v>
      </c>
      <c r="D8" s="156" t="n">
        <v>0</v>
      </c>
      <c r="E8" s="156" t="n">
        <v>3</v>
      </c>
      <c r="F8" s="157" t="n">
        <v>0.8</v>
      </c>
    </row>
    <row r="9" ht="36" customHeight="1" s="113">
      <c r="A9" s="156" t="inlineStr">
        <is>
          <t>M007</t>
        </is>
      </c>
      <c r="B9" s="156" t="inlineStr">
        <is>
          <t>AYDIN MİMARSİNAN</t>
        </is>
      </c>
      <c r="C9" s="156" t="n">
        <v>11</v>
      </c>
      <c r="D9" s="156" t="n">
        <v>0</v>
      </c>
      <c r="E9" s="156" t="n">
        <v>2</v>
      </c>
      <c r="F9" s="157" t="n">
        <v>1.2</v>
      </c>
    </row>
    <row r="10" ht="24" customHeight="1" s="113">
      <c r="A10" s="156" t="inlineStr">
        <is>
          <t>M008</t>
        </is>
      </c>
      <c r="B10" s="156" t="inlineStr">
        <is>
          <t>AYRANCILAR</t>
        </is>
      </c>
      <c r="C10" s="156" t="n">
        <v>12</v>
      </c>
      <c r="D10" s="156" t="n">
        <v>4</v>
      </c>
      <c r="E10" s="156" t="n">
        <v>0</v>
      </c>
      <c r="F10" s="157" t="n">
        <v>2.3</v>
      </c>
    </row>
    <row r="11" ht="24" customHeight="1" s="113">
      <c r="A11" s="156" t="inlineStr">
        <is>
          <t>M009</t>
        </is>
      </c>
      <c r="B11" s="156" t="inlineStr">
        <is>
          <t>BALÇOVA</t>
        </is>
      </c>
      <c r="C11" s="156" t="n">
        <v>6</v>
      </c>
      <c r="D11" s="156" t="n">
        <v>4</v>
      </c>
      <c r="E11" s="156" t="n">
        <v>0</v>
      </c>
      <c r="F11" s="157" t="n">
        <v>2.1</v>
      </c>
    </row>
    <row r="12" ht="24" customHeight="1" s="113">
      <c r="A12" s="156" t="inlineStr">
        <is>
          <t>M010</t>
        </is>
      </c>
      <c r="B12" s="156" t="inlineStr">
        <is>
          <t>BAYRAKLI</t>
        </is>
      </c>
      <c r="C12" s="156" t="n">
        <v>10</v>
      </c>
      <c r="D12" s="156" t="n">
        <v>6</v>
      </c>
      <c r="E12" s="156" t="n">
        <v>0</v>
      </c>
      <c r="F12" s="157" t="n">
        <v>0.3</v>
      </c>
    </row>
    <row r="13" ht="24" customHeight="1" s="113">
      <c r="A13" s="156" t="inlineStr">
        <is>
          <t>M011</t>
        </is>
      </c>
      <c r="B13" s="156" t="inlineStr">
        <is>
          <t>BOZYAKA</t>
        </is>
      </c>
      <c r="C13" s="156" t="n">
        <v>10</v>
      </c>
      <c r="D13" s="156" t="n">
        <v>6</v>
      </c>
      <c r="E13" s="156" t="n">
        <v>1</v>
      </c>
      <c r="F13" s="157" t="n">
        <v>1.2</v>
      </c>
    </row>
    <row r="14" ht="15" customHeight="1" s="113">
      <c r="A14" s="156" t="inlineStr">
        <is>
          <t>M012</t>
        </is>
      </c>
      <c r="B14" s="156" t="inlineStr">
        <is>
          <t xml:space="preserve">BUCA </t>
        </is>
      </c>
      <c r="C14" s="156" t="n">
        <v>11</v>
      </c>
      <c r="D14" s="156" t="n">
        <v>4</v>
      </c>
      <c r="E14" s="156" t="n">
        <v>3</v>
      </c>
      <c r="F14" s="157" t="n">
        <v>1</v>
      </c>
    </row>
    <row r="15" ht="24" customHeight="1" s="113">
      <c r="A15" s="156" t="inlineStr">
        <is>
          <t>M013</t>
        </is>
      </c>
      <c r="B15" s="156" t="inlineStr">
        <is>
          <t>DEDEBAŞI</t>
        </is>
      </c>
      <c r="C15" s="156" t="n">
        <v>4</v>
      </c>
      <c r="D15" s="156" t="n">
        <v>5</v>
      </c>
      <c r="E15" s="156" t="n">
        <v>3</v>
      </c>
      <c r="F15" s="157" t="n">
        <v>1.7</v>
      </c>
    </row>
    <row r="16" ht="24" customHeight="1" s="113">
      <c r="A16" s="156" t="inlineStr">
        <is>
          <t>M014</t>
        </is>
      </c>
      <c r="B16" s="156" t="inlineStr">
        <is>
          <t>ESKİİZMİR</t>
        </is>
      </c>
      <c r="C16" s="156" t="n">
        <v>8</v>
      </c>
      <c r="D16" s="156" t="n">
        <v>2</v>
      </c>
      <c r="E16" s="156" t="n">
        <v>3</v>
      </c>
      <c r="F16" s="157" t="n">
        <v>1.8</v>
      </c>
    </row>
    <row r="17" ht="24" customHeight="1" s="113">
      <c r="A17" s="156" t="inlineStr">
        <is>
          <t>M015</t>
        </is>
      </c>
      <c r="B17" s="156" t="inlineStr">
        <is>
          <t>GAZİEMİR-1</t>
        </is>
      </c>
      <c r="C17" s="156" t="n">
        <v>6</v>
      </c>
      <c r="D17" s="156" t="n">
        <v>6</v>
      </c>
      <c r="E17" s="156" t="n">
        <v>1</v>
      </c>
      <c r="F17" s="157" t="n">
        <v>0.3</v>
      </c>
    </row>
    <row r="18" ht="24" customHeight="1" s="113">
      <c r="A18" s="156" t="inlineStr">
        <is>
          <t>M016</t>
        </is>
      </c>
      <c r="B18" s="156" t="inlineStr">
        <is>
          <t>GAZİEMİR-2</t>
        </is>
      </c>
      <c r="C18" s="156" t="n">
        <v>11</v>
      </c>
      <c r="D18" s="156" t="n">
        <v>5</v>
      </c>
      <c r="E18" s="156" t="n">
        <v>3</v>
      </c>
      <c r="F18" s="157" t="n">
        <v>0.3</v>
      </c>
    </row>
    <row r="19" ht="24" customHeight="1" s="113">
      <c r="A19" s="156" t="inlineStr">
        <is>
          <t>M017</t>
        </is>
      </c>
      <c r="B19" s="156" t="inlineStr">
        <is>
          <t>GAZİEMİR-3</t>
        </is>
      </c>
      <c r="C19" s="156" t="n">
        <v>7</v>
      </c>
      <c r="D19" s="156" t="n">
        <v>5</v>
      </c>
      <c r="E19" s="156" t="n">
        <v>2</v>
      </c>
      <c r="F19" s="157" t="n">
        <v>0.6</v>
      </c>
    </row>
    <row r="20" ht="24" customHeight="1" s="113">
      <c r="A20" s="156" t="inlineStr">
        <is>
          <t>M018</t>
        </is>
      </c>
      <c r="B20" s="156" t="inlineStr">
        <is>
          <t>GAZİEMİR-4</t>
        </is>
      </c>
      <c r="C20" s="156" t="n">
        <v>6</v>
      </c>
      <c r="D20" s="156" t="n">
        <v>0</v>
      </c>
      <c r="E20" s="156" t="n">
        <v>1</v>
      </c>
      <c r="F20" s="157" t="n">
        <v>1.3</v>
      </c>
    </row>
    <row r="21" ht="24" customHeight="1" s="113">
      <c r="A21" s="156" t="inlineStr">
        <is>
          <t>M019</t>
        </is>
      </c>
      <c r="B21" s="156" t="inlineStr">
        <is>
          <t>GAZİEMİR-5</t>
        </is>
      </c>
      <c r="C21" s="156" t="n">
        <v>10</v>
      </c>
      <c r="D21" s="156" t="n">
        <v>2</v>
      </c>
      <c r="E21" s="156" t="n">
        <v>2</v>
      </c>
      <c r="F21" s="157" t="n">
        <v>1.3</v>
      </c>
    </row>
    <row r="22" ht="24" customHeight="1" s="113">
      <c r="A22" s="156" t="inlineStr">
        <is>
          <t>M020</t>
        </is>
      </c>
      <c r="B22" s="156" t="inlineStr">
        <is>
          <t>GAZİEMİR-6</t>
        </is>
      </c>
      <c r="C22" s="156" t="n">
        <v>1</v>
      </c>
      <c r="D22" s="156" t="n">
        <v>3</v>
      </c>
      <c r="E22" s="156" t="n">
        <v>0</v>
      </c>
      <c r="F22" s="157" t="n">
        <v>1.9</v>
      </c>
    </row>
    <row r="23" ht="24" customHeight="1" s="113">
      <c r="A23" s="156" t="inlineStr">
        <is>
          <t>M021</t>
        </is>
      </c>
      <c r="B23" s="156" t="inlineStr">
        <is>
          <t>GAZİEMİR-7</t>
        </is>
      </c>
      <c r="C23" s="156" t="n">
        <v>11</v>
      </c>
      <c r="D23" s="156" t="n">
        <v>4</v>
      </c>
      <c r="E23" s="156" t="n">
        <v>1</v>
      </c>
      <c r="F23" s="157" t="n">
        <v>0.7</v>
      </c>
    </row>
    <row r="24" ht="15" customHeight="1" s="113">
      <c r="A24" s="156" t="inlineStr">
        <is>
          <t>M022</t>
        </is>
      </c>
      <c r="B24" s="156" t="inlineStr">
        <is>
          <t>GEDİZ</t>
        </is>
      </c>
      <c r="C24" s="156" t="n">
        <v>1</v>
      </c>
      <c r="D24" s="156" t="n">
        <v>3</v>
      </c>
      <c r="E24" s="156" t="n">
        <v>2</v>
      </c>
      <c r="F24" s="157" t="n">
        <v>0.7</v>
      </c>
    </row>
    <row r="25" ht="15" customHeight="1" s="113">
      <c r="A25" s="156" t="inlineStr">
        <is>
          <t>M023</t>
        </is>
      </c>
      <c r="B25" s="156" t="inlineStr">
        <is>
          <t>GÖZTEPE</t>
        </is>
      </c>
      <c r="C25" s="156" t="n">
        <v>9</v>
      </c>
      <c r="D25" s="156" t="n">
        <v>5</v>
      </c>
      <c r="E25" s="156" t="n">
        <v>1</v>
      </c>
      <c r="F25" s="157" t="n">
        <v>1.2</v>
      </c>
    </row>
    <row r="26" ht="24" customHeight="1" s="113">
      <c r="A26" s="156" t="inlineStr">
        <is>
          <t>M024</t>
        </is>
      </c>
      <c r="B26" s="156" t="inlineStr">
        <is>
          <t>GÜMÜŞPALA</t>
        </is>
      </c>
      <c r="C26" s="156" t="n">
        <v>9</v>
      </c>
      <c r="D26" s="156" t="n">
        <v>4</v>
      </c>
      <c r="E26" s="156" t="n">
        <v>0</v>
      </c>
      <c r="F26" s="157" t="n">
        <v>0.5</v>
      </c>
    </row>
    <row r="27" ht="24" customHeight="1" s="113">
      <c r="A27" s="156" t="inlineStr">
        <is>
          <t>M025</t>
        </is>
      </c>
      <c r="B27" s="156" t="inlineStr">
        <is>
          <t>HAL DEPO</t>
        </is>
      </c>
      <c r="C27" s="156" t="n">
        <v>10</v>
      </c>
      <c r="D27" s="156" t="n">
        <v>1</v>
      </c>
      <c r="E27" s="156" t="n">
        <v>2</v>
      </c>
      <c r="F27" s="157" t="n">
        <v>0.9</v>
      </c>
    </row>
    <row r="28" ht="24" customHeight="1" s="113">
      <c r="A28" s="156" t="inlineStr">
        <is>
          <t>M026</t>
        </is>
      </c>
      <c r="B28" s="156" t="inlineStr">
        <is>
          <t>HARMANDALI</t>
        </is>
      </c>
      <c r="C28" s="156" t="n">
        <v>10</v>
      </c>
      <c r="D28" s="156" t="n">
        <v>4</v>
      </c>
      <c r="E28" s="156" t="n">
        <v>0</v>
      </c>
      <c r="F28" s="157" t="n">
        <v>2.4</v>
      </c>
    </row>
    <row r="29" ht="15" customHeight="1" s="113">
      <c r="A29" s="156" t="inlineStr">
        <is>
          <t>M027</t>
        </is>
      </c>
      <c r="B29" s="156" t="inlineStr">
        <is>
          <t>HATAY</t>
        </is>
      </c>
      <c r="C29" s="156" t="n">
        <v>1</v>
      </c>
      <c r="D29" s="156" t="n">
        <v>3</v>
      </c>
      <c r="E29" s="156" t="n">
        <v>2</v>
      </c>
      <c r="F29" s="157" t="n">
        <v>0.9</v>
      </c>
    </row>
    <row r="30" ht="24" customHeight="1" s="113">
      <c r="A30" s="156" t="inlineStr">
        <is>
          <t>M028</t>
        </is>
      </c>
      <c r="B30" s="156" t="inlineStr">
        <is>
          <t>KARŞIYAKA-1</t>
        </is>
      </c>
      <c r="C30" s="156" t="n">
        <v>4</v>
      </c>
      <c r="D30" s="156" t="n">
        <v>4</v>
      </c>
      <c r="E30" s="156" t="n">
        <v>1</v>
      </c>
      <c r="F30" s="157" t="n">
        <v>0.3</v>
      </c>
    </row>
    <row r="31" ht="24" customHeight="1" s="113">
      <c r="A31" s="156" t="inlineStr">
        <is>
          <t>M029</t>
        </is>
      </c>
      <c r="B31" s="156" t="inlineStr">
        <is>
          <t>KARŞIYAKA-2</t>
        </is>
      </c>
      <c r="C31" s="156" t="n">
        <v>10</v>
      </c>
      <c r="D31" s="156" t="n">
        <v>4</v>
      </c>
      <c r="E31" s="156" t="n">
        <v>2</v>
      </c>
      <c r="F31" s="157" t="n">
        <v>0.7</v>
      </c>
    </row>
    <row r="32" ht="24" customHeight="1" s="113">
      <c r="A32" s="156" t="inlineStr">
        <is>
          <t>M030</t>
        </is>
      </c>
      <c r="B32" s="156" t="inlineStr">
        <is>
          <t>MANAVKUYU</t>
        </is>
      </c>
      <c r="C32" s="156" t="n">
        <v>9</v>
      </c>
      <c r="D32" s="156" t="n">
        <v>0</v>
      </c>
      <c r="E32" s="156" t="n">
        <v>0</v>
      </c>
      <c r="F32" s="157" t="n">
        <v>2.5</v>
      </c>
    </row>
    <row r="33" ht="24" customHeight="1" s="113">
      <c r="A33" s="156" t="inlineStr">
        <is>
          <t>M031</t>
        </is>
      </c>
      <c r="B33" s="156" t="inlineStr">
        <is>
          <t>MENDERES</t>
        </is>
      </c>
      <c r="C33" s="156" t="n">
        <v>6</v>
      </c>
      <c r="D33" s="156" t="n">
        <v>5</v>
      </c>
      <c r="E33" s="156" t="n">
        <v>3</v>
      </c>
      <c r="F33" s="157" t="n">
        <v>1.9</v>
      </c>
    </row>
    <row r="34" ht="24" customHeight="1" s="113">
      <c r="A34" s="156" t="inlineStr">
        <is>
          <t>M032</t>
        </is>
      </c>
      <c r="B34" s="156" t="inlineStr">
        <is>
          <t>MENDERES DEPO</t>
        </is>
      </c>
      <c r="C34" s="156" t="n">
        <v>7</v>
      </c>
      <c r="D34" s="156" t="n">
        <v>1</v>
      </c>
      <c r="E34" s="156" t="n">
        <v>3</v>
      </c>
      <c r="F34" s="157" t="n">
        <v>2.2</v>
      </c>
    </row>
    <row r="35" ht="15" customHeight="1" s="113">
      <c r="A35" s="156" t="inlineStr">
        <is>
          <t>M033</t>
        </is>
      </c>
      <c r="B35" s="156" t="inlineStr">
        <is>
          <t>MERKEZ</t>
        </is>
      </c>
      <c r="C35" s="156" t="n">
        <v>1</v>
      </c>
      <c r="D35" s="156" t="n">
        <v>4</v>
      </c>
      <c r="E35" s="156" t="n">
        <v>2</v>
      </c>
      <c r="F35" s="157" t="n">
        <v>1.8</v>
      </c>
    </row>
    <row r="36" ht="24" customHeight="1" s="113">
      <c r="A36" s="156" t="inlineStr">
        <is>
          <t>M034</t>
        </is>
      </c>
      <c r="B36" s="156" t="inlineStr">
        <is>
          <t>NARLIDERE</t>
        </is>
      </c>
      <c r="C36" s="156" t="n">
        <v>8</v>
      </c>
      <c r="D36" s="156" t="n">
        <v>4</v>
      </c>
      <c r="E36" s="156" t="n">
        <v>3</v>
      </c>
      <c r="F36" s="157" t="n">
        <v>2</v>
      </c>
    </row>
    <row r="37" ht="24" customHeight="1" s="113">
      <c r="A37" s="156" t="inlineStr">
        <is>
          <t>M035</t>
        </is>
      </c>
      <c r="B37" s="156" t="inlineStr">
        <is>
          <t>OSMANGAZİ</t>
        </is>
      </c>
      <c r="C37" s="156" t="n">
        <v>10</v>
      </c>
      <c r="D37" s="156" t="n">
        <v>0</v>
      </c>
      <c r="E37" s="156" t="n">
        <v>1</v>
      </c>
      <c r="F37" s="157" t="n">
        <v>1.4</v>
      </c>
    </row>
    <row r="38" ht="15" customHeight="1" s="113">
      <c r="A38" s="156" t="inlineStr">
        <is>
          <t>M036</t>
        </is>
      </c>
      <c r="B38" s="156" t="inlineStr">
        <is>
          <t>POLİGON</t>
        </is>
      </c>
      <c r="C38" s="156" t="n">
        <v>6</v>
      </c>
      <c r="D38" s="156" t="n">
        <v>1</v>
      </c>
      <c r="E38" s="156" t="n">
        <v>2</v>
      </c>
      <c r="F38" s="157" t="n">
        <v>0.3</v>
      </c>
    </row>
    <row r="39" ht="24" customHeight="1" s="113">
      <c r="A39" s="156" t="inlineStr">
        <is>
          <t>M037</t>
        </is>
      </c>
      <c r="B39" s="156" t="inlineStr">
        <is>
          <t>SEFERİHİSAR</t>
        </is>
      </c>
      <c r="C39" s="156" t="n">
        <v>3</v>
      </c>
      <c r="D39" s="156" t="n">
        <v>4</v>
      </c>
      <c r="E39" s="156" t="n">
        <v>0</v>
      </c>
      <c r="F39" s="157" t="n">
        <v>1.3</v>
      </c>
    </row>
    <row r="40" ht="24" customHeight="1" s="113">
      <c r="A40" s="156" t="inlineStr">
        <is>
          <t>M038</t>
        </is>
      </c>
      <c r="B40" s="156" t="inlineStr">
        <is>
          <t>TORBALI 1</t>
        </is>
      </c>
      <c r="C40" s="156" t="n">
        <v>10</v>
      </c>
      <c r="D40" s="156" t="n">
        <v>3</v>
      </c>
      <c r="E40" s="156" t="n">
        <v>1</v>
      </c>
      <c r="F40" s="157" t="n">
        <v>2.3</v>
      </c>
    </row>
    <row r="41" ht="24" customHeight="1" s="113">
      <c r="A41" s="156" t="inlineStr">
        <is>
          <t>M039</t>
        </is>
      </c>
      <c r="B41" s="156" t="inlineStr">
        <is>
          <t>TORBALI 2</t>
        </is>
      </c>
      <c r="C41" s="156" t="n">
        <v>9</v>
      </c>
      <c r="D41" s="156" t="n">
        <v>3</v>
      </c>
      <c r="E41" s="156" t="n">
        <v>2</v>
      </c>
      <c r="F41" s="157" t="n">
        <v>0.6</v>
      </c>
    </row>
    <row r="42" ht="24" customHeight="1" s="113">
      <c r="A42" s="156" t="inlineStr">
        <is>
          <t>M040</t>
        </is>
      </c>
      <c r="B42" s="156" t="inlineStr">
        <is>
          <t>TORBALI 3</t>
        </is>
      </c>
      <c r="C42" s="156" t="n">
        <v>10</v>
      </c>
      <c r="D42" s="156" t="n">
        <v>0</v>
      </c>
      <c r="E42" s="156" t="n">
        <v>3</v>
      </c>
      <c r="F42" s="157" t="n">
        <v>0.2</v>
      </c>
    </row>
    <row r="43" ht="24" customHeight="1" s="113">
      <c r="A43" s="156" t="inlineStr">
        <is>
          <t>M041</t>
        </is>
      </c>
      <c r="B43" s="156" t="inlineStr">
        <is>
          <t>TORBALI 4</t>
        </is>
      </c>
      <c r="C43" s="156" t="n">
        <v>11</v>
      </c>
      <c r="D43" s="156" t="n">
        <v>2</v>
      </c>
      <c r="E43" s="156" t="n">
        <v>2</v>
      </c>
      <c r="F43" s="157" t="n">
        <v>1.9</v>
      </c>
    </row>
    <row r="44" ht="24" customHeight="1" s="113">
      <c r="A44" s="156" t="inlineStr">
        <is>
          <t>M042</t>
        </is>
      </c>
      <c r="B44" s="156" t="inlineStr">
        <is>
          <t>TORBALI 5</t>
        </is>
      </c>
      <c r="C44" s="156" t="n">
        <v>7</v>
      </c>
      <c r="D44" s="156" t="n">
        <v>6</v>
      </c>
      <c r="E44" s="156" t="n">
        <v>2</v>
      </c>
      <c r="F44" s="157" t="n">
        <v>2.4</v>
      </c>
    </row>
    <row r="45" ht="24" customHeight="1" s="113">
      <c r="A45" s="156" t="inlineStr">
        <is>
          <t>M043</t>
        </is>
      </c>
      <c r="B45" s="156" t="inlineStr">
        <is>
          <t>YAPICIOĞLU</t>
        </is>
      </c>
      <c r="C45" s="156" t="n">
        <v>4</v>
      </c>
      <c r="D45" s="156" t="n">
        <v>6</v>
      </c>
      <c r="E45" s="156" t="n">
        <v>2</v>
      </c>
      <c r="F45" s="157" t="n">
        <v>0.9</v>
      </c>
    </row>
    <row r="46" ht="24" customHeight="1" s="113">
      <c r="A46" s="156" t="inlineStr">
        <is>
          <t>M044</t>
        </is>
      </c>
      <c r="B46" s="156" t="inlineStr">
        <is>
          <t>YEŞİLOVA</t>
        </is>
      </c>
      <c r="C46" s="156" t="n">
        <v>7</v>
      </c>
      <c r="D46" s="156" t="n">
        <v>2</v>
      </c>
      <c r="E46" s="156" t="n">
        <v>3</v>
      </c>
      <c r="F46" s="157" t="n">
        <v>1.7</v>
      </c>
    </row>
    <row r="47" ht="24" customHeight="1" s="113">
      <c r="A47" s="156" t="inlineStr">
        <is>
          <t>M045</t>
        </is>
      </c>
      <c r="B47" s="156" t="inlineStr">
        <is>
          <t>Z1  ET DEPO</t>
        </is>
      </c>
      <c r="C47" s="156" t="n">
        <v>5</v>
      </c>
      <c r="D47" s="156" t="n">
        <v>3</v>
      </c>
      <c r="E47" s="156" t="n">
        <v>3</v>
      </c>
      <c r="F47" s="157" t="n">
        <v>2.3</v>
      </c>
    </row>
    <row r="48" ht="15" customHeight="1" s="113">
      <c r="A48" s="156" t="inlineStr">
        <is>
          <t>M046</t>
        </is>
      </c>
      <c r="B48" s="156" t="inlineStr">
        <is>
          <t>ÇAMDİBİ</t>
        </is>
      </c>
      <c r="C48" s="156" t="n">
        <v>8</v>
      </c>
      <c r="D48" s="156" t="n">
        <v>5</v>
      </c>
      <c r="E48" s="156" t="n">
        <v>2</v>
      </c>
      <c r="F48" s="157" t="n">
        <v>0.6</v>
      </c>
    </row>
    <row r="49" ht="15" customHeight="1" s="113">
      <c r="A49" s="156" t="inlineStr">
        <is>
          <t>M047</t>
        </is>
      </c>
      <c r="B49" s="156" t="inlineStr">
        <is>
          <t>ÇİFTLİK</t>
        </is>
      </c>
      <c r="C49" s="156" t="n">
        <v>8</v>
      </c>
      <c r="D49" s="156" t="n">
        <v>6</v>
      </c>
      <c r="E49" s="156" t="n">
        <v>2</v>
      </c>
      <c r="F49" s="157" t="n">
        <v>1</v>
      </c>
    </row>
    <row r="50" ht="15" customHeight="1" s="113">
      <c r="A50" s="156" t="inlineStr">
        <is>
          <t>M048</t>
        </is>
      </c>
      <c r="B50" s="156" t="inlineStr">
        <is>
          <t>ÇİĞLİ</t>
        </is>
      </c>
      <c r="C50" s="156" t="n">
        <v>7</v>
      </c>
      <c r="D50" s="156" t="n">
        <v>4</v>
      </c>
      <c r="E50" s="156" t="n">
        <v>2</v>
      </c>
      <c r="F50" s="157" t="n">
        <v>1</v>
      </c>
    </row>
    <row r="51" ht="15" customHeight="1" s="113">
      <c r="A51" s="156" t="inlineStr">
        <is>
          <t>M049</t>
        </is>
      </c>
      <c r="B51" s="156" t="inlineStr">
        <is>
          <t>ÖZDERE</t>
        </is>
      </c>
      <c r="C51" s="156" t="n">
        <v>11</v>
      </c>
      <c r="D51" s="156" t="n">
        <v>5</v>
      </c>
      <c r="E51" s="156" t="n">
        <v>2</v>
      </c>
      <c r="F51" s="157" t="n">
        <v>1.6</v>
      </c>
    </row>
    <row r="52" ht="24" customHeight="1" s="113">
      <c r="A52" s="156" t="inlineStr">
        <is>
          <t>M050</t>
        </is>
      </c>
      <c r="B52" s="156" t="inlineStr">
        <is>
          <t>İZMİRSPOR</t>
        </is>
      </c>
      <c r="C52" s="156" t="n">
        <v>4</v>
      </c>
      <c r="D52" s="156" t="n">
        <v>2</v>
      </c>
      <c r="E52" s="156" t="n">
        <v>3</v>
      </c>
      <c r="F52" s="157" t="n">
        <v>1.6</v>
      </c>
    </row>
    <row r="53" ht="15" customHeight="1" s="113">
      <c r="A53" s="156" t="inlineStr">
        <is>
          <t>M051</t>
        </is>
      </c>
      <c r="B53" s="156" t="inlineStr">
        <is>
          <t>ŞİRİNYER</t>
        </is>
      </c>
      <c r="C53" s="156" t="n">
        <v>11</v>
      </c>
      <c r="D53" s="156" t="n">
        <v>3</v>
      </c>
      <c r="E53" s="156" t="n">
        <v>3</v>
      </c>
      <c r="F53" s="157" t="n">
        <v>2.5</v>
      </c>
    </row>
    <row r="54" ht="24" customHeight="1" s="113">
      <c r="A54" s="156" t="inlineStr">
        <is>
          <t>M052</t>
        </is>
      </c>
      <c r="B54" s="156" t="inlineStr">
        <is>
          <t>ŞİRİNYER 2</t>
        </is>
      </c>
      <c r="C54" s="156" t="n">
        <v>8</v>
      </c>
      <c r="D54" s="156" t="n">
        <v>3</v>
      </c>
      <c r="E54" s="156" t="n">
        <v>2</v>
      </c>
      <c r="F54" s="157" t="n">
        <v>2</v>
      </c>
    </row>
    <row r="55" ht="24" customHeight="1" s="113">
      <c r="A55" s="156" t="inlineStr">
        <is>
          <t>M057</t>
        </is>
      </c>
      <c r="B55" s="156" t="inlineStr">
        <is>
          <t>BUCA2</t>
        </is>
      </c>
      <c r="C55" s="156" t="n">
        <v>1</v>
      </c>
      <c r="D55" s="156" t="n">
        <v>0</v>
      </c>
      <c r="E55" s="156" t="n">
        <v>1</v>
      </c>
      <c r="F55" s="157" t="n">
        <v>2.5</v>
      </c>
    </row>
    <row r="56" ht="24" customHeight="1" s="113"/>
    <row r="57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FİRE VE İADE</t>
        </is>
      </c>
    </row>
    <row r="2" ht="36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Fire Oranı %</t>
        </is>
      </c>
      <c r="D2" s="155" t="inlineStr">
        <is>
          <t>Günlük İade İşlem</t>
        </is>
      </c>
      <c r="E2" s="155" t="inlineStr">
        <is>
          <t>İmha İşlem</t>
        </is>
      </c>
      <c r="F2" s="155" t="inlineStr">
        <is>
          <t>İş Yükü Etkisi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7" t="n">
        <v>3.05</v>
      </c>
      <c r="D3" s="156" t="n">
        <v>7</v>
      </c>
      <c r="E3" s="156" t="n">
        <v>15</v>
      </c>
      <c r="F3" s="157" t="n">
        <v>0.08</v>
      </c>
    </row>
    <row r="4" ht="24" customHeight="1" s="113">
      <c r="A4" s="156" t="inlineStr">
        <is>
          <t>M002</t>
        </is>
      </c>
      <c r="B4" s="156" t="inlineStr">
        <is>
          <t>AYDIN EFELER</t>
        </is>
      </c>
      <c r="C4" s="157" t="n">
        <v>4.48</v>
      </c>
      <c r="D4" s="156" t="n">
        <v>17</v>
      </c>
      <c r="E4" s="156" t="n">
        <v>19</v>
      </c>
      <c r="F4" s="157" t="n">
        <v>1.16</v>
      </c>
    </row>
    <row r="5" ht="24" customHeight="1" s="113">
      <c r="A5" s="156" t="inlineStr">
        <is>
          <t>M003</t>
        </is>
      </c>
      <c r="B5" s="156" t="inlineStr">
        <is>
          <t>AYDIN EFELER-2</t>
        </is>
      </c>
      <c r="C5" s="157" t="n">
        <v>1.16</v>
      </c>
      <c r="D5" s="156" t="n">
        <v>7</v>
      </c>
      <c r="E5" s="156" t="n">
        <v>8</v>
      </c>
      <c r="F5" s="157" t="n">
        <v>0.47</v>
      </c>
    </row>
    <row r="6" ht="24" customHeight="1" s="113">
      <c r="A6" s="156" t="inlineStr">
        <is>
          <t>M004</t>
        </is>
      </c>
      <c r="B6" s="156" t="inlineStr">
        <is>
          <t>AYDIN FATİH</t>
        </is>
      </c>
      <c r="C6" s="157" t="n">
        <v>2.99</v>
      </c>
      <c r="D6" s="156" t="n">
        <v>4</v>
      </c>
      <c r="E6" s="156" t="n">
        <v>17</v>
      </c>
      <c r="F6" s="157" t="n">
        <v>0.97</v>
      </c>
    </row>
    <row r="7" ht="24" customHeight="1" s="113">
      <c r="A7" s="156" t="inlineStr">
        <is>
          <t>M005</t>
        </is>
      </c>
      <c r="B7" s="156" t="inlineStr">
        <is>
          <t>AYDIN FATİH-2</t>
        </is>
      </c>
      <c r="C7" s="157" t="n">
        <v>1.33</v>
      </c>
      <c r="D7" s="156" t="n">
        <v>20</v>
      </c>
      <c r="E7" s="156" t="n">
        <v>10</v>
      </c>
      <c r="F7" s="157" t="n">
        <v>0.31</v>
      </c>
    </row>
    <row r="8" ht="24" customHeight="1" s="113">
      <c r="A8" s="156" t="inlineStr">
        <is>
          <t>M006</t>
        </is>
      </c>
      <c r="B8" s="156" t="inlineStr">
        <is>
          <t>AYDIN GİRNE</t>
        </is>
      </c>
      <c r="C8" s="157" t="n">
        <v>0.62</v>
      </c>
      <c r="D8" s="156" t="n">
        <v>26</v>
      </c>
      <c r="E8" s="156" t="n">
        <v>6</v>
      </c>
      <c r="F8" s="157" t="n">
        <v>0.34</v>
      </c>
    </row>
    <row r="9" ht="36" customHeight="1" s="113">
      <c r="A9" s="156" t="inlineStr">
        <is>
          <t>M007</t>
        </is>
      </c>
      <c r="B9" s="156" t="inlineStr">
        <is>
          <t>AYDIN MİMARSİNAN</t>
        </is>
      </c>
      <c r="C9" s="157" t="n">
        <v>2.7</v>
      </c>
      <c r="D9" s="156" t="n">
        <v>18</v>
      </c>
      <c r="E9" s="156" t="n">
        <v>4</v>
      </c>
      <c r="F9" s="157" t="n">
        <v>0.39</v>
      </c>
    </row>
    <row r="10" ht="24" customHeight="1" s="113">
      <c r="A10" s="156" t="inlineStr">
        <is>
          <t>M008</t>
        </is>
      </c>
      <c r="B10" s="156" t="inlineStr">
        <is>
          <t>AYRANCILAR</t>
        </is>
      </c>
      <c r="C10" s="157" t="n">
        <v>1.47</v>
      </c>
      <c r="D10" s="156" t="n">
        <v>4</v>
      </c>
      <c r="E10" s="156" t="n">
        <v>6</v>
      </c>
      <c r="F10" s="157" t="n">
        <v>1.14</v>
      </c>
    </row>
    <row r="11" ht="24" customHeight="1" s="113">
      <c r="A11" s="156" t="inlineStr">
        <is>
          <t>M009</t>
        </is>
      </c>
      <c r="B11" s="156" t="inlineStr">
        <is>
          <t>BALÇOVA</t>
        </is>
      </c>
      <c r="C11" s="157" t="n">
        <v>2.09</v>
      </c>
      <c r="D11" s="156" t="n">
        <v>8</v>
      </c>
      <c r="E11" s="156" t="n">
        <v>15</v>
      </c>
      <c r="F11" s="157" t="n">
        <v>0.25</v>
      </c>
    </row>
    <row r="12" ht="24" customHeight="1" s="113">
      <c r="A12" s="156" t="inlineStr">
        <is>
          <t>M010</t>
        </is>
      </c>
      <c r="B12" s="156" t="inlineStr">
        <is>
          <t>BAYRAKLI</t>
        </is>
      </c>
      <c r="C12" s="157" t="n">
        <v>4.27</v>
      </c>
      <c r="D12" s="156" t="n">
        <v>23</v>
      </c>
      <c r="E12" s="156" t="n">
        <v>16</v>
      </c>
      <c r="F12" s="157" t="n">
        <v>1.14</v>
      </c>
    </row>
    <row r="13" ht="24" customHeight="1" s="113">
      <c r="A13" s="156" t="inlineStr">
        <is>
          <t>M011</t>
        </is>
      </c>
      <c r="B13" s="156" t="inlineStr">
        <is>
          <t>BOZYAKA</t>
        </is>
      </c>
      <c r="C13" s="157" t="n">
        <v>2.75</v>
      </c>
      <c r="D13" s="156" t="n">
        <v>17</v>
      </c>
      <c r="E13" s="156" t="n">
        <v>14</v>
      </c>
      <c r="F13" s="157" t="n">
        <v>0.99</v>
      </c>
    </row>
    <row r="14" ht="15" customHeight="1" s="113">
      <c r="A14" s="156" t="inlineStr">
        <is>
          <t>M012</t>
        </is>
      </c>
      <c r="B14" s="156" t="inlineStr">
        <is>
          <t xml:space="preserve">BUCA </t>
        </is>
      </c>
      <c r="C14" s="157" t="n">
        <v>4.44</v>
      </c>
      <c r="D14" s="156" t="n">
        <v>2</v>
      </c>
      <c r="E14" s="156" t="n">
        <v>16</v>
      </c>
      <c r="F14" s="157" t="n">
        <v>0.97</v>
      </c>
    </row>
    <row r="15" ht="24" customHeight="1" s="113">
      <c r="A15" s="156" t="inlineStr">
        <is>
          <t>M013</t>
        </is>
      </c>
      <c r="B15" s="156" t="inlineStr">
        <is>
          <t>DEDEBAŞI</t>
        </is>
      </c>
      <c r="C15" s="157" t="n">
        <v>3.66</v>
      </c>
      <c r="D15" s="156" t="n">
        <v>31</v>
      </c>
      <c r="E15" s="156" t="n">
        <v>18</v>
      </c>
      <c r="F15" s="157" t="n">
        <v>0.93</v>
      </c>
    </row>
    <row r="16" ht="24" customHeight="1" s="113">
      <c r="A16" s="156" t="inlineStr">
        <is>
          <t>M014</t>
        </is>
      </c>
      <c r="B16" s="156" t="inlineStr">
        <is>
          <t>ESKİİZMİR</t>
        </is>
      </c>
      <c r="C16" s="157" t="n">
        <v>0.89</v>
      </c>
      <c r="D16" s="156" t="n">
        <v>16</v>
      </c>
      <c r="E16" s="156" t="n">
        <v>14</v>
      </c>
      <c r="F16" s="157" t="n">
        <v>0.16</v>
      </c>
    </row>
    <row r="17" ht="24" customHeight="1" s="113">
      <c r="A17" s="156" t="inlineStr">
        <is>
          <t>M015</t>
        </is>
      </c>
      <c r="B17" s="156" t="inlineStr">
        <is>
          <t>GAZİEMİR-1</t>
        </is>
      </c>
      <c r="C17" s="157" t="n">
        <v>3.19</v>
      </c>
      <c r="D17" s="156" t="n">
        <v>6</v>
      </c>
      <c r="E17" s="156" t="n">
        <v>17</v>
      </c>
      <c r="F17" s="157" t="n">
        <v>0.8100000000000001</v>
      </c>
    </row>
    <row r="18" ht="24" customHeight="1" s="113">
      <c r="A18" s="156" t="inlineStr">
        <is>
          <t>M016</t>
        </is>
      </c>
      <c r="B18" s="156" t="inlineStr">
        <is>
          <t>GAZİEMİR-2</t>
        </is>
      </c>
      <c r="C18" s="157" t="n">
        <v>2.4</v>
      </c>
      <c r="D18" s="156" t="n">
        <v>29</v>
      </c>
      <c r="E18" s="156" t="n">
        <v>20</v>
      </c>
      <c r="F18" s="157" t="n">
        <v>0.06</v>
      </c>
    </row>
    <row r="19" ht="24" customHeight="1" s="113">
      <c r="A19" s="156" t="inlineStr">
        <is>
          <t>M017</t>
        </is>
      </c>
      <c r="B19" s="156" t="inlineStr">
        <is>
          <t>GAZİEMİR-3</t>
        </is>
      </c>
      <c r="C19" s="157" t="n">
        <v>1.18</v>
      </c>
      <c r="D19" s="156" t="n">
        <v>10</v>
      </c>
      <c r="E19" s="156" t="n">
        <v>12</v>
      </c>
      <c r="F19" s="157" t="n">
        <v>1.12</v>
      </c>
    </row>
    <row r="20" ht="24" customHeight="1" s="113">
      <c r="A20" s="156" t="inlineStr">
        <is>
          <t>M018</t>
        </is>
      </c>
      <c r="B20" s="156" t="inlineStr">
        <is>
          <t>GAZİEMİR-4</t>
        </is>
      </c>
      <c r="C20" s="157" t="n">
        <v>3.15</v>
      </c>
      <c r="D20" s="156" t="n">
        <v>28</v>
      </c>
      <c r="E20" s="156" t="n">
        <v>12</v>
      </c>
      <c r="F20" s="157" t="n">
        <v>0.46</v>
      </c>
    </row>
    <row r="21" ht="24" customHeight="1" s="113">
      <c r="A21" s="156" t="inlineStr">
        <is>
          <t>M019</t>
        </is>
      </c>
      <c r="B21" s="156" t="inlineStr">
        <is>
          <t>GAZİEMİR-5</t>
        </is>
      </c>
      <c r="C21" s="157" t="n">
        <v>0.63</v>
      </c>
      <c r="D21" s="156" t="n">
        <v>5</v>
      </c>
      <c r="E21" s="156" t="n">
        <v>8</v>
      </c>
      <c r="F21" s="157" t="n">
        <v>0.45</v>
      </c>
    </row>
    <row r="22" ht="24" customHeight="1" s="113">
      <c r="A22" s="156" t="inlineStr">
        <is>
          <t>M020</t>
        </is>
      </c>
      <c r="B22" s="156" t="inlineStr">
        <is>
          <t>GAZİEMİR-6</t>
        </is>
      </c>
      <c r="C22" s="157" t="n">
        <v>3.4</v>
      </c>
      <c r="D22" s="156" t="n">
        <v>10</v>
      </c>
      <c r="E22" s="156" t="n">
        <v>13</v>
      </c>
      <c r="F22" s="157" t="n">
        <v>0.01</v>
      </c>
    </row>
    <row r="23" ht="24" customHeight="1" s="113">
      <c r="A23" s="156" t="inlineStr">
        <is>
          <t>M021</t>
        </is>
      </c>
      <c r="B23" s="156" t="inlineStr">
        <is>
          <t>GAZİEMİR-7</t>
        </is>
      </c>
      <c r="C23" s="157" t="n">
        <v>4.64</v>
      </c>
      <c r="D23" s="156" t="n">
        <v>15</v>
      </c>
      <c r="E23" s="156" t="n">
        <v>17</v>
      </c>
      <c r="F23" s="157" t="n">
        <v>0.39</v>
      </c>
    </row>
    <row r="24" ht="15" customHeight="1" s="113">
      <c r="A24" s="156" t="inlineStr">
        <is>
          <t>M022</t>
        </is>
      </c>
      <c r="B24" s="156" t="inlineStr">
        <is>
          <t>GEDİZ</t>
        </is>
      </c>
      <c r="C24" s="157" t="n">
        <v>3.76</v>
      </c>
      <c r="D24" s="156" t="n">
        <v>35</v>
      </c>
      <c r="E24" s="156" t="n">
        <v>0</v>
      </c>
      <c r="F24" s="157" t="n">
        <v>0.39</v>
      </c>
    </row>
    <row r="25" ht="15" customHeight="1" s="113">
      <c r="A25" s="156" t="inlineStr">
        <is>
          <t>M023</t>
        </is>
      </c>
      <c r="B25" s="156" t="inlineStr">
        <is>
          <t>GÖZTEPE</t>
        </is>
      </c>
      <c r="C25" s="157" t="n">
        <v>2.43</v>
      </c>
      <c r="D25" s="156" t="n">
        <v>3</v>
      </c>
      <c r="E25" s="156" t="n">
        <v>19</v>
      </c>
      <c r="F25" s="157" t="n">
        <v>0.71</v>
      </c>
    </row>
    <row r="26" ht="24" customHeight="1" s="113">
      <c r="A26" s="156" t="inlineStr">
        <is>
          <t>M024</t>
        </is>
      </c>
      <c r="B26" s="156" t="inlineStr">
        <is>
          <t>GÜMÜŞPALA</t>
        </is>
      </c>
      <c r="C26" s="157" t="n">
        <v>1.34</v>
      </c>
      <c r="D26" s="156" t="n">
        <v>2</v>
      </c>
      <c r="E26" s="156" t="n">
        <v>15</v>
      </c>
      <c r="F26" s="157" t="n">
        <v>0.14</v>
      </c>
    </row>
    <row r="27" ht="24" customHeight="1" s="113">
      <c r="A27" s="156" t="inlineStr">
        <is>
          <t>M025</t>
        </is>
      </c>
      <c r="B27" s="156" t="inlineStr">
        <is>
          <t>HAL DEPO</t>
        </is>
      </c>
      <c r="C27" s="157" t="n">
        <v>1.16</v>
      </c>
      <c r="D27" s="156" t="n">
        <v>27</v>
      </c>
      <c r="E27" s="156" t="n">
        <v>11</v>
      </c>
      <c r="F27" s="157" t="n">
        <v>0.13</v>
      </c>
    </row>
    <row r="28" ht="24" customHeight="1" s="113">
      <c r="A28" s="156" t="inlineStr">
        <is>
          <t>M026</t>
        </is>
      </c>
      <c r="B28" s="156" t="inlineStr">
        <is>
          <t>HARMANDALI</t>
        </is>
      </c>
      <c r="C28" s="157" t="n">
        <v>2.12</v>
      </c>
      <c r="D28" s="156" t="n">
        <v>23</v>
      </c>
      <c r="E28" s="156" t="n">
        <v>20</v>
      </c>
      <c r="F28" s="157" t="n">
        <v>0.84</v>
      </c>
    </row>
    <row r="29" ht="15" customHeight="1" s="113">
      <c r="A29" s="156" t="inlineStr">
        <is>
          <t>M027</t>
        </is>
      </c>
      <c r="B29" s="156" t="inlineStr">
        <is>
          <t>HATAY</t>
        </is>
      </c>
      <c r="C29" s="157" t="n">
        <v>2.25</v>
      </c>
      <c r="D29" s="156" t="n">
        <v>31</v>
      </c>
      <c r="E29" s="156" t="n">
        <v>13</v>
      </c>
      <c r="F29" s="157" t="n">
        <v>0.61</v>
      </c>
    </row>
    <row r="30" ht="24" customHeight="1" s="113">
      <c r="A30" s="156" t="inlineStr">
        <is>
          <t>M028</t>
        </is>
      </c>
      <c r="B30" s="156" t="inlineStr">
        <is>
          <t>KARŞIYAKA-1</t>
        </is>
      </c>
      <c r="C30" s="157" t="n">
        <v>3.76</v>
      </c>
      <c r="D30" s="156" t="n">
        <v>30</v>
      </c>
      <c r="E30" s="156" t="n">
        <v>13</v>
      </c>
      <c r="F30" s="157" t="n">
        <v>0.12</v>
      </c>
    </row>
    <row r="31" ht="24" customHeight="1" s="113">
      <c r="A31" s="156" t="inlineStr">
        <is>
          <t>M029</t>
        </is>
      </c>
      <c r="B31" s="156" t="inlineStr">
        <is>
          <t>KARŞIYAKA-2</t>
        </is>
      </c>
      <c r="C31" s="157" t="n">
        <v>4.2</v>
      </c>
      <c r="D31" s="156" t="n">
        <v>25</v>
      </c>
      <c r="E31" s="156" t="n">
        <v>5</v>
      </c>
      <c r="F31" s="157" t="n">
        <v>0.68</v>
      </c>
    </row>
    <row r="32" ht="24" customHeight="1" s="113">
      <c r="A32" s="156" t="inlineStr">
        <is>
          <t>M030</t>
        </is>
      </c>
      <c r="B32" s="156" t="inlineStr">
        <is>
          <t>MANAVKUYU</t>
        </is>
      </c>
      <c r="C32" s="157" t="n">
        <v>0.76</v>
      </c>
      <c r="D32" s="156" t="n">
        <v>21</v>
      </c>
      <c r="E32" s="156" t="n">
        <v>3</v>
      </c>
      <c r="F32" s="157" t="n">
        <v>0.42</v>
      </c>
    </row>
    <row r="33" ht="24" customHeight="1" s="113">
      <c r="A33" s="156" t="inlineStr">
        <is>
          <t>M031</t>
        </is>
      </c>
      <c r="B33" s="156" t="inlineStr">
        <is>
          <t>MENDERES</t>
        </is>
      </c>
      <c r="C33" s="157" t="n">
        <v>2.31</v>
      </c>
      <c r="D33" s="156" t="n">
        <v>12</v>
      </c>
      <c r="E33" s="156" t="n">
        <v>2</v>
      </c>
      <c r="F33" s="157" t="n">
        <v>0.67</v>
      </c>
    </row>
    <row r="34" ht="24" customHeight="1" s="113">
      <c r="A34" s="156" t="inlineStr">
        <is>
          <t>M032</t>
        </is>
      </c>
      <c r="B34" s="156" t="inlineStr">
        <is>
          <t>MENDERES DEPO</t>
        </is>
      </c>
      <c r="C34" s="157" t="n">
        <v>1.68</v>
      </c>
      <c r="D34" s="156" t="n">
        <v>22</v>
      </c>
      <c r="E34" s="156" t="n">
        <v>6</v>
      </c>
      <c r="F34" s="157" t="n">
        <v>0.06</v>
      </c>
    </row>
    <row r="35" ht="15" customHeight="1" s="113">
      <c r="A35" s="156" t="inlineStr">
        <is>
          <t>M033</t>
        </is>
      </c>
      <c r="B35" s="156" t="inlineStr">
        <is>
          <t>MERKEZ</t>
        </is>
      </c>
      <c r="C35" s="157" t="n">
        <v>1.26</v>
      </c>
      <c r="D35" s="156" t="n">
        <v>20</v>
      </c>
      <c r="E35" s="156" t="n">
        <v>5</v>
      </c>
      <c r="F35" s="157" t="n">
        <v>0.1</v>
      </c>
    </row>
    <row r="36" ht="24" customHeight="1" s="113">
      <c r="A36" s="156" t="inlineStr">
        <is>
          <t>M034</t>
        </is>
      </c>
      <c r="B36" s="156" t="inlineStr">
        <is>
          <t>NARLIDERE</t>
        </is>
      </c>
      <c r="C36" s="157" t="n">
        <v>0.63</v>
      </c>
      <c r="D36" s="156" t="n">
        <v>9</v>
      </c>
      <c r="E36" s="156" t="n">
        <v>11</v>
      </c>
      <c r="F36" s="157" t="n">
        <v>0.31</v>
      </c>
    </row>
    <row r="37" ht="24" customHeight="1" s="113">
      <c r="A37" s="156" t="inlineStr">
        <is>
          <t>M035</t>
        </is>
      </c>
      <c r="B37" s="156" t="inlineStr">
        <is>
          <t>OSMANGAZİ</t>
        </is>
      </c>
      <c r="C37" s="157" t="n">
        <v>0.82</v>
      </c>
      <c r="D37" s="156" t="n">
        <v>16</v>
      </c>
      <c r="E37" s="156" t="n">
        <v>0</v>
      </c>
      <c r="F37" s="157" t="n">
        <v>0.78</v>
      </c>
    </row>
    <row r="38" ht="15" customHeight="1" s="113">
      <c r="A38" s="156" t="inlineStr">
        <is>
          <t>M036</t>
        </is>
      </c>
      <c r="B38" s="156" t="inlineStr">
        <is>
          <t>POLİGON</t>
        </is>
      </c>
      <c r="C38" s="157" t="n">
        <v>1.33</v>
      </c>
      <c r="D38" s="156" t="n">
        <v>8</v>
      </c>
      <c r="E38" s="156" t="n">
        <v>15</v>
      </c>
      <c r="F38" s="157" t="n">
        <v>0.85</v>
      </c>
    </row>
    <row r="39" ht="24" customHeight="1" s="113">
      <c r="A39" s="156" t="inlineStr">
        <is>
          <t>M037</t>
        </is>
      </c>
      <c r="B39" s="156" t="inlineStr">
        <is>
          <t>SEFERİHİSAR</t>
        </is>
      </c>
      <c r="C39" s="157" t="n">
        <v>3.41</v>
      </c>
      <c r="D39" s="156" t="n">
        <v>32</v>
      </c>
      <c r="E39" s="156" t="n">
        <v>15</v>
      </c>
      <c r="F39" s="157" t="n">
        <v>0.28</v>
      </c>
    </row>
    <row r="40" ht="24" customHeight="1" s="113">
      <c r="A40" s="156" t="inlineStr">
        <is>
          <t>M038</t>
        </is>
      </c>
      <c r="B40" s="156" t="inlineStr">
        <is>
          <t>TORBALI 1</t>
        </is>
      </c>
      <c r="C40" s="157" t="n">
        <v>0.57</v>
      </c>
      <c r="D40" s="156" t="n">
        <v>2</v>
      </c>
      <c r="E40" s="156" t="n">
        <v>17</v>
      </c>
      <c r="F40" s="157" t="n">
        <v>0.2</v>
      </c>
    </row>
    <row r="41" ht="24" customHeight="1" s="113">
      <c r="A41" s="156" t="inlineStr">
        <is>
          <t>M039</t>
        </is>
      </c>
      <c r="B41" s="156" t="inlineStr">
        <is>
          <t>TORBALI 2</t>
        </is>
      </c>
      <c r="C41" s="157" t="n">
        <v>0.66</v>
      </c>
      <c r="D41" s="156" t="n">
        <v>10</v>
      </c>
      <c r="E41" s="156" t="n">
        <v>3</v>
      </c>
      <c r="F41" s="157" t="n">
        <v>0.33</v>
      </c>
    </row>
    <row r="42" ht="24" customHeight="1" s="113">
      <c r="A42" s="156" t="inlineStr">
        <is>
          <t>M040</t>
        </is>
      </c>
      <c r="B42" s="156" t="inlineStr">
        <is>
          <t>TORBALI 3</t>
        </is>
      </c>
      <c r="C42" s="157" t="n">
        <v>0.73</v>
      </c>
      <c r="D42" s="156" t="n">
        <v>11</v>
      </c>
      <c r="E42" s="156" t="n">
        <v>5</v>
      </c>
      <c r="F42" s="157" t="n">
        <v>0.95</v>
      </c>
    </row>
    <row r="43" ht="24" customHeight="1" s="113">
      <c r="A43" s="156" t="inlineStr">
        <is>
          <t>M041</t>
        </is>
      </c>
      <c r="B43" s="156" t="inlineStr">
        <is>
          <t>TORBALI 4</t>
        </is>
      </c>
      <c r="C43" s="157" t="n">
        <v>2.3</v>
      </c>
      <c r="D43" s="156" t="n">
        <v>1</v>
      </c>
      <c r="E43" s="156" t="n">
        <v>20</v>
      </c>
      <c r="F43" s="157" t="n">
        <v>0.13</v>
      </c>
    </row>
    <row r="44" ht="24" customHeight="1" s="113">
      <c r="A44" s="156" t="inlineStr">
        <is>
          <t>M042</t>
        </is>
      </c>
      <c r="B44" s="156" t="inlineStr">
        <is>
          <t>TORBALI 5</t>
        </is>
      </c>
      <c r="C44" s="157" t="n">
        <v>2.65</v>
      </c>
      <c r="D44" s="156" t="n">
        <v>23</v>
      </c>
      <c r="E44" s="156" t="n">
        <v>7</v>
      </c>
      <c r="F44" s="157" t="n">
        <v>0.68</v>
      </c>
    </row>
    <row r="45" ht="24" customHeight="1" s="113">
      <c r="A45" s="156" t="inlineStr">
        <is>
          <t>M043</t>
        </is>
      </c>
      <c r="B45" s="156" t="inlineStr">
        <is>
          <t>YAPICIOĞLU</t>
        </is>
      </c>
      <c r="C45" s="157" t="n">
        <v>3.56</v>
      </c>
      <c r="D45" s="156" t="n">
        <v>18</v>
      </c>
      <c r="E45" s="156" t="n">
        <v>11</v>
      </c>
      <c r="F45" s="157" t="n">
        <v>0.66</v>
      </c>
    </row>
    <row r="46" ht="24" customHeight="1" s="113">
      <c r="A46" s="156" t="inlineStr">
        <is>
          <t>M044</t>
        </is>
      </c>
      <c r="B46" s="156" t="inlineStr">
        <is>
          <t>YEŞİLOVA</t>
        </is>
      </c>
      <c r="C46" s="157" t="n">
        <v>3.72</v>
      </c>
      <c r="D46" s="156" t="n">
        <v>9</v>
      </c>
      <c r="E46" s="156" t="n">
        <v>0</v>
      </c>
      <c r="F46" s="157" t="n">
        <v>0.49</v>
      </c>
    </row>
    <row r="47" ht="24" customHeight="1" s="113">
      <c r="A47" s="156" t="inlineStr">
        <is>
          <t>M045</t>
        </is>
      </c>
      <c r="B47" s="156" t="inlineStr">
        <is>
          <t>Z1  ET DEPO</t>
        </is>
      </c>
      <c r="C47" s="157" t="n">
        <v>1.06</v>
      </c>
      <c r="D47" s="156" t="n">
        <v>33</v>
      </c>
      <c r="E47" s="156" t="n">
        <v>10</v>
      </c>
      <c r="F47" s="157" t="n">
        <v>0.27</v>
      </c>
    </row>
    <row r="48" ht="15" customHeight="1" s="113">
      <c r="A48" s="156" t="inlineStr">
        <is>
          <t>M046</t>
        </is>
      </c>
      <c r="B48" s="156" t="inlineStr">
        <is>
          <t>ÇAMDİBİ</t>
        </is>
      </c>
      <c r="C48" s="157" t="n">
        <v>1.8</v>
      </c>
      <c r="D48" s="156" t="n">
        <v>7</v>
      </c>
      <c r="E48" s="156" t="n">
        <v>12</v>
      </c>
      <c r="F48" s="157" t="n">
        <v>0.51</v>
      </c>
    </row>
    <row r="49" ht="15" customHeight="1" s="113">
      <c r="A49" s="156" t="inlineStr">
        <is>
          <t>M047</t>
        </is>
      </c>
      <c r="B49" s="156" t="inlineStr">
        <is>
          <t>ÇİFTLİK</t>
        </is>
      </c>
      <c r="C49" s="157" t="n">
        <v>2.28</v>
      </c>
      <c r="D49" s="156" t="n">
        <v>10</v>
      </c>
      <c r="E49" s="156" t="n">
        <v>19</v>
      </c>
      <c r="F49" s="157" t="n">
        <v>0.91</v>
      </c>
    </row>
    <row r="50" ht="15" customHeight="1" s="113">
      <c r="A50" s="156" t="inlineStr">
        <is>
          <t>M048</t>
        </is>
      </c>
      <c r="B50" s="156" t="inlineStr">
        <is>
          <t>ÇİĞLİ</t>
        </is>
      </c>
      <c r="C50" s="157" t="n">
        <v>3.43</v>
      </c>
      <c r="D50" s="156" t="n">
        <v>5</v>
      </c>
      <c r="E50" s="156" t="n">
        <v>13</v>
      </c>
      <c r="F50" s="157" t="n">
        <v>0.62</v>
      </c>
    </row>
    <row r="51" ht="15" customHeight="1" s="113">
      <c r="A51" s="156" t="inlineStr">
        <is>
          <t>M049</t>
        </is>
      </c>
      <c r="B51" s="156" t="inlineStr">
        <is>
          <t>ÖZDERE</t>
        </is>
      </c>
      <c r="C51" s="157" t="n">
        <v>3.91</v>
      </c>
      <c r="D51" s="156" t="n">
        <v>31</v>
      </c>
      <c r="E51" s="156" t="n">
        <v>10</v>
      </c>
      <c r="F51" s="157" t="n">
        <v>0.9399999999999999</v>
      </c>
    </row>
    <row r="52" ht="24" customHeight="1" s="113">
      <c r="A52" s="156" t="inlineStr">
        <is>
          <t>M050</t>
        </is>
      </c>
      <c r="B52" s="156" t="inlineStr">
        <is>
          <t>İZMİRSPOR</t>
        </is>
      </c>
      <c r="C52" s="157" t="n">
        <v>1.27</v>
      </c>
      <c r="D52" s="156" t="n">
        <v>31</v>
      </c>
      <c r="E52" s="156" t="n">
        <v>17</v>
      </c>
      <c r="F52" s="157" t="n">
        <v>0.32</v>
      </c>
    </row>
    <row r="53" ht="15" customHeight="1" s="113">
      <c r="A53" s="156" t="inlineStr">
        <is>
          <t>M051</t>
        </is>
      </c>
      <c r="B53" s="156" t="inlineStr">
        <is>
          <t>ŞİRİNYER</t>
        </is>
      </c>
      <c r="C53" s="157" t="n">
        <v>1.43</v>
      </c>
      <c r="D53" s="156" t="n">
        <v>20</v>
      </c>
      <c r="E53" s="156" t="n">
        <v>15</v>
      </c>
      <c r="F53" s="157" t="n">
        <v>0.67</v>
      </c>
    </row>
    <row r="54" ht="24" customHeight="1" s="113">
      <c r="A54" s="156" t="inlineStr">
        <is>
          <t>M052</t>
        </is>
      </c>
      <c r="B54" s="156" t="inlineStr">
        <is>
          <t>ŞİRİNYER 2</t>
        </is>
      </c>
      <c r="C54" s="157" t="n">
        <v>1.67</v>
      </c>
      <c r="D54" s="156" t="n">
        <v>9</v>
      </c>
      <c r="E54" s="156" t="n">
        <v>20</v>
      </c>
      <c r="F54" s="157" t="n">
        <v>0.33</v>
      </c>
    </row>
    <row r="55" ht="24" customHeight="1" s="113">
      <c r="A55" s="156" t="inlineStr">
        <is>
          <t>M057</t>
        </is>
      </c>
      <c r="B55" s="156" t="inlineStr">
        <is>
          <t>BUCA2</t>
        </is>
      </c>
      <c r="C55" s="157" t="n">
        <v>0.98</v>
      </c>
      <c r="D55" s="156" t="n">
        <v>18</v>
      </c>
      <c r="E55" s="156" t="n">
        <v>18</v>
      </c>
      <c r="F55" s="157" t="n">
        <v>0.65</v>
      </c>
    </row>
    <row r="56" ht="24" customHeight="1" s="113"/>
    <row r="57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D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29.71484375" defaultRowHeight="15" zeroHeight="0" outlineLevelRow="0" outlineLevelCol="0"/>
  <cols>
    <col width="13.71" customWidth="1" style="112" min="1" max="1"/>
    <col width="32.29" customWidth="1" style="112" min="2" max="2"/>
    <col width="13.71" customWidth="1" style="112" min="3" max="3"/>
    <col width="15.29" customWidth="1" style="112" min="4" max="4"/>
  </cols>
  <sheetData>
    <row r="1" ht="18.75" customHeight="1" s="113">
      <c r="A1" s="159" t="inlineStr">
        <is>
          <t>CikisNedeniID</t>
        </is>
      </c>
      <c r="B1" s="159" t="inlineStr">
        <is>
          <t>CikisNedeni</t>
        </is>
      </c>
      <c r="C1" s="159" t="inlineStr">
        <is>
          <t>CikisGrubu</t>
        </is>
      </c>
      <c r="D1" s="159" t="inlineStr">
        <is>
          <t>AnalizKategorisi</t>
        </is>
      </c>
    </row>
    <row r="2" ht="18.75" customHeight="1" s="113">
      <c r="A2" s="141" t="n">
        <v>1</v>
      </c>
      <c r="B2" s="141" t="inlineStr">
        <is>
          <t>Yönetici ile anlaşamama</t>
        </is>
      </c>
      <c r="C2" s="141" t="inlineStr">
        <is>
          <t>İstifa</t>
        </is>
      </c>
      <c r="D2" s="141" t="inlineStr">
        <is>
          <t>Çalışan deneyimi</t>
        </is>
      </c>
    </row>
    <row r="3" ht="18.75" customHeight="1" s="113">
      <c r="A3" s="141" t="n">
        <v>2</v>
      </c>
      <c r="B3" s="141" t="inlineStr">
        <is>
          <t>Çalışma arkadaşları ile anlaşamama</t>
        </is>
      </c>
      <c r="C3" s="141" t="inlineStr">
        <is>
          <t>İstifa</t>
        </is>
      </c>
      <c r="D3" s="141" t="inlineStr">
        <is>
          <t>Ekip uyumu</t>
        </is>
      </c>
    </row>
    <row r="4" ht="18.75" customHeight="1" s="113">
      <c r="A4" s="141" t="n">
        <v>3</v>
      </c>
      <c r="B4" s="141" t="inlineStr">
        <is>
          <t>Ücret yetersizliği</t>
        </is>
      </c>
      <c r="C4" s="141" t="inlineStr">
        <is>
          <t>İstifa</t>
        </is>
      </c>
      <c r="D4" s="141" t="inlineStr">
        <is>
          <t>Ücret</t>
        </is>
      </c>
    </row>
    <row r="5" ht="18.75" customHeight="1" s="113">
      <c r="A5" s="141" t="n">
        <v>4</v>
      </c>
      <c r="B5" s="141" t="inlineStr">
        <is>
          <t>Yan haklardan memnun olmama</t>
        </is>
      </c>
      <c r="C5" s="141" t="inlineStr">
        <is>
          <t>İstifa</t>
        </is>
      </c>
      <c r="D5" s="141" t="inlineStr">
        <is>
          <t>Yan haklar</t>
        </is>
      </c>
    </row>
    <row r="6" ht="18.75" customHeight="1" s="113">
      <c r="A6" s="141" t="n">
        <v>5</v>
      </c>
      <c r="B6" s="141" t="inlineStr">
        <is>
          <t>Vardiya düzeninden memnun olmama</t>
        </is>
      </c>
      <c r="C6" s="141" t="inlineStr">
        <is>
          <t>İstifa</t>
        </is>
      </c>
      <c r="D6" s="141" t="inlineStr">
        <is>
          <t>Çalışma düzeni</t>
        </is>
      </c>
    </row>
    <row r="7" ht="18.75" customHeight="1" s="113">
      <c r="A7" s="141" t="n">
        <v>6</v>
      </c>
      <c r="B7" s="141" t="inlineStr">
        <is>
          <t>Çalışma saatlerinin uzun olması</t>
        </is>
      </c>
      <c r="C7" s="141" t="inlineStr">
        <is>
          <t>İstifa</t>
        </is>
      </c>
      <c r="D7" s="141" t="inlineStr">
        <is>
          <t>Çalışma düzeni</t>
        </is>
      </c>
    </row>
    <row r="8" ht="18.75" customHeight="1" s="113">
      <c r="A8" s="141" t="n">
        <v>7</v>
      </c>
      <c r="B8" s="141" t="inlineStr">
        <is>
          <t>İş yükünün fazla olması</t>
        </is>
      </c>
      <c r="C8" s="141" t="inlineStr">
        <is>
          <t>İstifa</t>
        </is>
      </c>
      <c r="D8" s="141" t="inlineStr">
        <is>
          <t>İş yükü</t>
        </is>
      </c>
    </row>
    <row r="9" ht="18.75" customHeight="1" s="113">
      <c r="A9" s="141" t="n">
        <v>8</v>
      </c>
      <c r="B9" s="141" t="inlineStr">
        <is>
          <t>Görev dağılımı adaletsizliği</t>
        </is>
      </c>
      <c r="C9" s="141" t="inlineStr">
        <is>
          <t>İstifa</t>
        </is>
      </c>
      <c r="D9" s="141" t="inlineStr">
        <is>
          <t>Yönetim</t>
        </is>
      </c>
    </row>
    <row r="10" ht="18.75" customHeight="1" s="113">
      <c r="A10" s="141" t="n">
        <v>9</v>
      </c>
      <c r="B10" s="141" t="inlineStr">
        <is>
          <t>Kariyer / terfi beklentisinin karşılanmaması</t>
        </is>
      </c>
      <c r="C10" s="141" t="inlineStr">
        <is>
          <t>İstifa</t>
        </is>
      </c>
      <c r="D10" s="141" t="inlineStr">
        <is>
          <t>Kariyer</t>
        </is>
      </c>
    </row>
    <row r="11" ht="18.75" customHeight="1" s="113">
      <c r="A11" s="141" t="n">
        <v>10</v>
      </c>
      <c r="B11" s="141" t="inlineStr">
        <is>
          <t>Ulaşım problemi</t>
        </is>
      </c>
      <c r="C11" s="141" t="inlineStr">
        <is>
          <t>İstifa</t>
        </is>
      </c>
      <c r="D11" s="141" t="inlineStr">
        <is>
          <t>Lokasyon</t>
        </is>
      </c>
    </row>
    <row r="12" ht="18.75" customHeight="1" s="113">
      <c r="A12" s="141" t="n">
        <v>11</v>
      </c>
      <c r="B12" s="141" t="inlineStr">
        <is>
          <t>Sağlık nedeni</t>
        </is>
      </c>
      <c r="C12" s="141" t="inlineStr">
        <is>
          <t>İstifa</t>
        </is>
      </c>
      <c r="D12" s="141" t="inlineStr">
        <is>
          <t>Kişisel</t>
        </is>
      </c>
    </row>
    <row r="13" ht="18.75" customHeight="1" s="113">
      <c r="A13" s="141" t="n">
        <v>12</v>
      </c>
      <c r="B13" s="141" t="inlineStr">
        <is>
          <t>Ailevi nedenler</t>
        </is>
      </c>
      <c r="C13" s="141" t="inlineStr">
        <is>
          <t>İstifa</t>
        </is>
      </c>
      <c r="D13" s="141" t="inlineStr">
        <is>
          <t>Kişisel</t>
        </is>
      </c>
    </row>
    <row r="14" ht="18.75" customHeight="1" s="113">
      <c r="A14" s="141" t="n">
        <v>13</v>
      </c>
      <c r="B14" s="141" t="inlineStr">
        <is>
          <t>Eğitim nedeniyle ayrılma</t>
        </is>
      </c>
      <c r="C14" s="141" t="inlineStr">
        <is>
          <t>İstifa</t>
        </is>
      </c>
      <c r="D14" s="141" t="inlineStr">
        <is>
          <t>Kişisel</t>
        </is>
      </c>
    </row>
    <row r="15" ht="18.75" customHeight="1" s="113">
      <c r="A15" s="141" t="n">
        <v>14</v>
      </c>
      <c r="B15" s="141" t="inlineStr">
        <is>
          <t>Şehir değişikliği / taşınma</t>
        </is>
      </c>
      <c r="C15" s="141" t="inlineStr">
        <is>
          <t>İstifa</t>
        </is>
      </c>
      <c r="D15" s="141" t="inlineStr">
        <is>
          <t>Kişisel</t>
        </is>
      </c>
    </row>
    <row r="16" ht="18.75" customHeight="1" s="113">
      <c r="A16" s="141" t="n">
        <v>15</v>
      </c>
      <c r="B16" s="141" t="inlineStr">
        <is>
          <t>Başka iş teklifi</t>
        </is>
      </c>
      <c r="C16" s="141" t="inlineStr">
        <is>
          <t>İstifa</t>
        </is>
      </c>
      <c r="D16" s="141" t="inlineStr">
        <is>
          <t>Piyasa</t>
        </is>
      </c>
    </row>
    <row r="17" ht="18.75" customHeight="1" s="113">
      <c r="A17" s="141" t="n">
        <v>16</v>
      </c>
      <c r="B17" s="141" t="inlineStr">
        <is>
          <t>Sektör değiştirme</t>
        </is>
      </c>
      <c r="C17" s="141" t="inlineStr">
        <is>
          <t>İstifa</t>
        </is>
      </c>
      <c r="D17" s="141" t="inlineStr">
        <is>
          <t>Piyasa</t>
        </is>
      </c>
    </row>
    <row r="18" ht="18.75" customHeight="1" s="113">
      <c r="A18" s="141" t="n">
        <v>17</v>
      </c>
      <c r="B18" s="141" t="inlineStr">
        <is>
          <t>İş ortamından memnun olmama</t>
        </is>
      </c>
      <c r="C18" s="141" t="inlineStr">
        <is>
          <t>İstifa</t>
        </is>
      </c>
      <c r="D18" s="141" t="inlineStr">
        <is>
          <t>Çalışan deneyimi</t>
        </is>
      </c>
    </row>
    <row r="19" ht="18.75" customHeight="1" s="113">
      <c r="A19" s="141" t="n">
        <v>18</v>
      </c>
      <c r="B19" s="141" t="inlineStr">
        <is>
          <t>Performans yetersizliği</t>
        </is>
      </c>
      <c r="C19" s="141" t="inlineStr">
        <is>
          <t>İşveren feshi</t>
        </is>
      </c>
      <c r="D19" s="141" t="inlineStr">
        <is>
          <t>Performans</t>
        </is>
      </c>
    </row>
    <row r="20" ht="18.75" customHeight="1" s="113">
      <c r="A20" s="141" t="n">
        <v>19</v>
      </c>
      <c r="B20" s="141" t="inlineStr">
        <is>
          <t>Devamsızlık</t>
        </is>
      </c>
      <c r="C20" s="141" t="inlineStr">
        <is>
          <t>İşveren feshi</t>
        </is>
      </c>
      <c r="D20" s="141" t="inlineStr">
        <is>
          <t>Disiplin</t>
        </is>
      </c>
    </row>
    <row r="21" ht="18.75" customHeight="1" s="113">
      <c r="A21" s="141" t="n">
        <v>20</v>
      </c>
      <c r="B21" s="141" t="inlineStr">
        <is>
          <t>Deneme sürecinde ayrılma</t>
        </is>
      </c>
      <c r="C21" s="141" t="inlineStr">
        <is>
          <t>Karşılıklı/Deneme</t>
        </is>
      </c>
      <c r="D21" s="141" t="inlineStr">
        <is>
          <t>Uyum</t>
        </is>
      </c>
    </row>
    <row r="22" ht="18.75" customHeight="1" s="113">
      <c r="A22" s="141" t="n">
        <v>21</v>
      </c>
      <c r="B22" s="141" t="inlineStr">
        <is>
          <t>İşe uyum sağlayamama</t>
        </is>
      </c>
      <c r="C22" s="141" t="inlineStr">
        <is>
          <t>Karşılıklı/Deneme</t>
        </is>
      </c>
      <c r="D22" s="141" t="inlineStr">
        <is>
          <t>Uyum</t>
        </is>
      </c>
    </row>
    <row r="23" ht="18.75" customHeight="1" s="113">
      <c r="A23" s="141" t="n">
        <v>22</v>
      </c>
      <c r="B23" s="141" t="inlineStr">
        <is>
          <t>Disiplin süreci</t>
        </is>
      </c>
      <c r="C23" s="141" t="inlineStr">
        <is>
          <t>İşveren feshi</t>
        </is>
      </c>
      <c r="D23" s="141" t="inlineStr">
        <is>
          <t>Disiplin</t>
        </is>
      </c>
    </row>
    <row r="24" ht="18.75" customHeight="1" s="113">
      <c r="A24" s="141" t="n">
        <v>23</v>
      </c>
      <c r="B24" s="141" t="inlineStr">
        <is>
          <t>Emeklilik</t>
        </is>
      </c>
      <c r="C24" s="141" t="inlineStr">
        <is>
          <t>Diğer</t>
        </is>
      </c>
      <c r="D24" s="141" t="inlineStr">
        <is>
          <t>Yasal</t>
        </is>
      </c>
    </row>
    <row r="25" ht="18.75" customHeight="1" s="113">
      <c r="A25" s="141" t="n">
        <v>24</v>
      </c>
      <c r="B25" s="141" t="inlineStr">
        <is>
          <t>Askerlik</t>
        </is>
      </c>
      <c r="C25" s="141" t="inlineStr">
        <is>
          <t>Diğer</t>
        </is>
      </c>
      <c r="D25" s="141" t="inlineStr">
        <is>
          <t>Yasal</t>
        </is>
      </c>
    </row>
    <row r="26" ht="18.75" customHeight="1" s="113">
      <c r="A26" s="141" t="n">
        <v>25</v>
      </c>
      <c r="B26" s="141" t="inlineStr">
        <is>
          <t>Evlilik</t>
        </is>
      </c>
      <c r="C26" s="141" t="inlineStr">
        <is>
          <t>Diğer</t>
        </is>
      </c>
      <c r="D26" s="141" t="inlineStr">
        <is>
          <t>Yasal</t>
        </is>
      </c>
    </row>
    <row r="27" ht="18.75" customHeight="1" s="113">
      <c r="A27" s="141" t="n">
        <v>26</v>
      </c>
      <c r="B27" s="141" t="inlineStr">
        <is>
          <t>Doğum / çocuk bakımı</t>
        </is>
      </c>
      <c r="C27" s="141" t="inlineStr">
        <is>
          <t>Diğer</t>
        </is>
      </c>
      <c r="D27" s="141" t="inlineStr">
        <is>
          <t>Kişisel</t>
        </is>
      </c>
    </row>
    <row r="28" ht="18.75" customHeight="1" s="113">
      <c r="A28" s="141" t="n">
        <v>27</v>
      </c>
      <c r="B28" s="141" t="inlineStr">
        <is>
          <t>İşten çıkarma / işveren feshi</t>
        </is>
      </c>
      <c r="C28" s="141" t="inlineStr">
        <is>
          <t>İşveren feshi</t>
        </is>
      </c>
      <c r="D28" s="141" t="inlineStr">
        <is>
          <t>Yasal</t>
        </is>
      </c>
    </row>
    <row r="29" ht="18.75" customHeight="1" s="113">
      <c r="A29" s="141" t="n">
        <v>28</v>
      </c>
      <c r="B29" s="141" t="inlineStr">
        <is>
          <t>Belirli süreli işin sona ermesi</t>
        </is>
      </c>
      <c r="C29" s="141" t="inlineStr">
        <is>
          <t>Diğer</t>
        </is>
      </c>
      <c r="D29" s="141" t="inlineStr">
        <is>
          <t>Sözleşme</t>
        </is>
      </c>
    </row>
    <row r="30" ht="18.75" customHeight="1" s="113">
      <c r="A30" s="141" t="n">
        <v>29</v>
      </c>
      <c r="B30" s="141" t="inlineStr">
        <is>
          <t>Sezonluk / geçici çalışma bitişi</t>
        </is>
      </c>
      <c r="C30" s="141" t="inlineStr">
        <is>
          <t>Diğer</t>
        </is>
      </c>
      <c r="D30" s="141" t="inlineStr">
        <is>
          <t>Sözleşme</t>
        </is>
      </c>
    </row>
    <row r="31" ht="18.75" customHeight="1" s="113">
      <c r="A31" s="141" t="n">
        <v>30</v>
      </c>
      <c r="B31" s="141" t="inlineStr">
        <is>
          <t>Diğer</t>
        </is>
      </c>
      <c r="C31" s="141" t="inlineStr">
        <is>
          <t>Diğer</t>
        </is>
      </c>
      <c r="D31" s="141" t="inlineStr">
        <is>
          <t>Diğer</t>
        </is>
      </c>
    </row>
    <row r="32" ht="15" customHeight="1" s="113">
      <c r="A32" s="124" t="n"/>
      <c r="B32" s="124" t="n"/>
      <c r="C32" s="124" t="n"/>
      <c r="D32" s="124" t="n"/>
    </row>
    <row r="33" ht="15" customHeight="1" s="113">
      <c r="A33" s="124" t="n"/>
      <c r="B33" s="124" t="n"/>
      <c r="C33" s="124" t="n"/>
      <c r="D33" s="124" t="n"/>
    </row>
    <row r="34" ht="15" customHeight="1" s="113">
      <c r="A34" s="124" t="n"/>
      <c r="B34" s="124" t="n"/>
      <c r="C34" s="124" t="n"/>
      <c r="D34" s="124" t="n"/>
    </row>
    <row r="35" ht="15" customHeight="1" s="113">
      <c r="A35" s="124" t="n"/>
      <c r="B35" s="124" t="n"/>
      <c r="C35" s="124" t="n"/>
      <c r="D35" s="124" t="n"/>
    </row>
    <row r="36" ht="15" customHeight="1" s="113">
      <c r="A36" s="124" t="n"/>
      <c r="B36" s="124" t="n"/>
      <c r="C36" s="124" t="n"/>
      <c r="D36" s="124" t="n"/>
    </row>
    <row r="37" ht="15" customHeight="1" s="113">
      <c r="A37" s="124" t="n"/>
      <c r="B37" s="124" t="n"/>
      <c r="C37" s="124" t="n"/>
      <c r="D37" s="124" t="n"/>
    </row>
    <row r="38" ht="15" customHeight="1" s="113">
      <c r="A38" s="124" t="n"/>
      <c r="B38" s="124" t="n"/>
      <c r="C38" s="124" t="n"/>
      <c r="D38" s="124" t="n"/>
    </row>
    <row r="39" ht="15" customHeight="1" s="113">
      <c r="A39" s="124" t="n"/>
      <c r="B39" s="124" t="n"/>
      <c r="C39" s="124" t="n"/>
      <c r="D39" s="124" t="n"/>
    </row>
    <row r="40" ht="15" customHeight="1" s="113">
      <c r="A40" s="124" t="n"/>
      <c r="B40" s="124" t="n"/>
      <c r="C40" s="124" t="n"/>
      <c r="D40" s="124" t="n"/>
    </row>
    <row r="41" ht="15" customHeight="1" s="113">
      <c r="A41" s="124" t="n"/>
      <c r="B41" s="124" t="n"/>
      <c r="C41" s="124" t="n"/>
      <c r="D41" s="124" t="n"/>
    </row>
    <row r="42" ht="15" customHeight="1" s="113">
      <c r="A42" s="124" t="n"/>
      <c r="B42" s="124" t="n"/>
      <c r="C42" s="124" t="n"/>
      <c r="D42" s="124" t="n"/>
    </row>
    <row r="43" ht="15" customHeight="1" s="113">
      <c r="A43" s="124" t="n"/>
      <c r="B43" s="124" t="n"/>
      <c r="C43" s="124" t="n"/>
      <c r="D43" s="124" t="n"/>
    </row>
    <row r="44" ht="15" customHeight="1" s="113">
      <c r="A44" s="124" t="n"/>
      <c r="B44" s="124" t="n"/>
      <c r="C44" s="124" t="n"/>
      <c r="D44" s="124" t="n"/>
    </row>
    <row r="45" ht="15" customHeight="1" s="113">
      <c r="A45" s="124" t="n"/>
      <c r="B45" s="124" t="n"/>
      <c r="C45" s="124" t="n"/>
      <c r="D45" s="124" t="n"/>
    </row>
    <row r="46" ht="15" customHeight="1" s="113">
      <c r="A46" s="124" t="n"/>
      <c r="B46" s="124" t="n"/>
      <c r="C46" s="124" t="n"/>
      <c r="D46" s="124" t="n"/>
    </row>
    <row r="47" ht="15" customHeight="1" s="113">
      <c r="A47" s="124" t="n"/>
      <c r="B47" s="124" t="n"/>
      <c r="C47" s="124" t="n"/>
      <c r="D47" s="124" t="n"/>
    </row>
    <row r="48" ht="15" customHeight="1" s="113">
      <c r="A48" s="124" t="n"/>
      <c r="B48" s="124" t="n"/>
      <c r="C48" s="124" t="n"/>
      <c r="D48" s="124" t="n"/>
    </row>
    <row r="49" ht="15" customHeight="1" s="113">
      <c r="A49" s="124" t="n"/>
      <c r="B49" s="124" t="n"/>
      <c r="C49" s="124" t="n"/>
      <c r="D49" s="124" t="n"/>
    </row>
    <row r="50" ht="15" customHeight="1" s="113">
      <c r="A50" s="124" t="n"/>
      <c r="B50" s="124" t="n"/>
      <c r="C50" s="124" t="n"/>
      <c r="D50" s="124" t="n"/>
    </row>
    <row r="51" ht="15" customHeight="1" s="113">
      <c r="A51" s="124" t="n"/>
      <c r="B51" s="124" t="n"/>
      <c r="C51" s="124" t="n"/>
      <c r="D51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MÜŞTERİ ŞİKAYETLERİ</t>
        </is>
      </c>
    </row>
    <row r="2" ht="36" customHeight="1" s="113">
      <c r="A2" s="155" t="inlineStr">
        <is>
          <t>MagazaID</t>
        </is>
      </c>
      <c r="B2" s="155" t="inlineStr">
        <is>
          <t>Mağaza</t>
        </is>
      </c>
      <c r="C2" s="155" t="inlineStr">
        <is>
          <t>Şikayet Adedi</t>
        </is>
      </c>
      <c r="D2" s="155" t="inlineStr">
        <is>
          <t>Kasa Şikayeti</t>
        </is>
      </c>
      <c r="E2" s="155" t="inlineStr">
        <is>
          <t>Reyon Şikayeti</t>
        </is>
      </c>
      <c r="F2" s="155" t="inlineStr">
        <is>
          <t>Memnuniyet Skoru</t>
        </is>
      </c>
    </row>
    <row r="3" ht="15" customHeight="1" s="113">
      <c r="A3" s="156" t="inlineStr">
        <is>
          <t>M001</t>
        </is>
      </c>
      <c r="B3" s="156" t="inlineStr">
        <is>
          <t>AKEVLER</t>
        </is>
      </c>
      <c r="C3" s="156" t="n">
        <v>5</v>
      </c>
      <c r="D3" s="156" t="n">
        <v>2</v>
      </c>
      <c r="E3" s="156" t="n">
        <v>7</v>
      </c>
      <c r="F3" s="156" t="n">
        <v>70</v>
      </c>
    </row>
    <row r="4" ht="24" customHeight="1" s="113">
      <c r="A4" s="156" t="inlineStr">
        <is>
          <t>M002</t>
        </is>
      </c>
      <c r="B4" s="156" t="inlineStr">
        <is>
          <t>AYDIN EFELER</t>
        </is>
      </c>
      <c r="C4" s="156" t="n">
        <v>2</v>
      </c>
      <c r="D4" s="156" t="n">
        <v>8</v>
      </c>
      <c r="E4" s="156" t="n">
        <v>1</v>
      </c>
      <c r="F4" s="156" t="n">
        <v>72</v>
      </c>
    </row>
    <row r="5" ht="24" customHeight="1" s="113">
      <c r="A5" s="156" t="inlineStr">
        <is>
          <t>M003</t>
        </is>
      </c>
      <c r="B5" s="156" t="inlineStr">
        <is>
          <t>AYDIN EFELER-2</t>
        </is>
      </c>
      <c r="C5" s="156" t="n">
        <v>0</v>
      </c>
      <c r="D5" s="156" t="n">
        <v>5</v>
      </c>
      <c r="E5" s="156" t="n">
        <v>1</v>
      </c>
      <c r="F5" s="156" t="n">
        <v>80</v>
      </c>
    </row>
    <row r="6" ht="24" customHeight="1" s="113">
      <c r="A6" s="156" t="inlineStr">
        <is>
          <t>M004</t>
        </is>
      </c>
      <c r="B6" s="156" t="inlineStr">
        <is>
          <t>AYDIN FATİH</t>
        </is>
      </c>
      <c r="C6" s="156" t="n">
        <v>11</v>
      </c>
      <c r="D6" s="156" t="n">
        <v>7</v>
      </c>
      <c r="E6" s="156" t="n">
        <v>0</v>
      </c>
      <c r="F6" s="156" t="n">
        <v>90</v>
      </c>
    </row>
    <row r="7" ht="24" customHeight="1" s="113">
      <c r="A7" s="156" t="inlineStr">
        <is>
          <t>M005</t>
        </is>
      </c>
      <c r="B7" s="156" t="inlineStr">
        <is>
          <t>AYDIN FATİH-2</t>
        </is>
      </c>
      <c r="C7" s="156" t="n">
        <v>3</v>
      </c>
      <c r="D7" s="156" t="n">
        <v>4</v>
      </c>
      <c r="E7" s="156" t="n">
        <v>2</v>
      </c>
      <c r="F7" s="156" t="n">
        <v>98</v>
      </c>
    </row>
    <row r="8" ht="24" customHeight="1" s="113">
      <c r="A8" s="156" t="inlineStr">
        <is>
          <t>M006</t>
        </is>
      </c>
      <c r="B8" s="156" t="inlineStr">
        <is>
          <t>AYDIN GİRNE</t>
        </is>
      </c>
      <c r="C8" s="156" t="n">
        <v>10</v>
      </c>
      <c r="D8" s="156" t="n">
        <v>3</v>
      </c>
      <c r="E8" s="156" t="n">
        <v>6</v>
      </c>
      <c r="F8" s="156" t="n">
        <v>83</v>
      </c>
    </row>
    <row r="9" ht="36" customHeight="1" s="113">
      <c r="A9" s="156" t="inlineStr">
        <is>
          <t>M007</t>
        </is>
      </c>
      <c r="B9" s="156" t="inlineStr">
        <is>
          <t>AYDIN MİMARSİNAN</t>
        </is>
      </c>
      <c r="C9" s="156" t="n">
        <v>10</v>
      </c>
      <c r="D9" s="156" t="n">
        <v>5</v>
      </c>
      <c r="E9" s="156" t="n">
        <v>1</v>
      </c>
      <c r="F9" s="156" t="n">
        <v>79</v>
      </c>
    </row>
    <row r="10" ht="24" customHeight="1" s="113">
      <c r="A10" s="156" t="inlineStr">
        <is>
          <t>M008</t>
        </is>
      </c>
      <c r="B10" s="156" t="inlineStr">
        <is>
          <t>AYRANCILAR</t>
        </is>
      </c>
      <c r="C10" s="156" t="n">
        <v>8</v>
      </c>
      <c r="D10" s="156" t="n">
        <v>7</v>
      </c>
      <c r="E10" s="156" t="n">
        <v>5</v>
      </c>
      <c r="F10" s="156" t="n">
        <v>73</v>
      </c>
    </row>
    <row r="11" ht="24" customHeight="1" s="113">
      <c r="A11" s="156" t="inlineStr">
        <is>
          <t>M009</t>
        </is>
      </c>
      <c r="B11" s="156" t="inlineStr">
        <is>
          <t>BALÇOVA</t>
        </is>
      </c>
      <c r="C11" s="156" t="n">
        <v>12</v>
      </c>
      <c r="D11" s="156" t="n">
        <v>10</v>
      </c>
      <c r="E11" s="156" t="n">
        <v>7</v>
      </c>
      <c r="F11" s="156" t="n">
        <v>75</v>
      </c>
    </row>
    <row r="12" ht="24" customHeight="1" s="113">
      <c r="A12" s="156" t="inlineStr">
        <is>
          <t>M010</t>
        </is>
      </c>
      <c r="B12" s="156" t="inlineStr">
        <is>
          <t>BAYRAKLI</t>
        </is>
      </c>
      <c r="C12" s="156" t="n">
        <v>3</v>
      </c>
      <c r="D12" s="156" t="n">
        <v>0</v>
      </c>
      <c r="E12" s="156" t="n">
        <v>7</v>
      </c>
      <c r="F12" s="156" t="n">
        <v>74</v>
      </c>
    </row>
    <row r="13" ht="24" customHeight="1" s="113">
      <c r="A13" s="156" t="inlineStr">
        <is>
          <t>M011</t>
        </is>
      </c>
      <c r="B13" s="156" t="inlineStr">
        <is>
          <t>BOZYAKA</t>
        </is>
      </c>
      <c r="C13" s="156" t="n">
        <v>4</v>
      </c>
      <c r="D13" s="156" t="n">
        <v>8</v>
      </c>
      <c r="E13" s="156" t="n">
        <v>4</v>
      </c>
      <c r="F13" s="156" t="n">
        <v>83</v>
      </c>
    </row>
    <row r="14" ht="15" customHeight="1" s="113">
      <c r="A14" s="156" t="inlineStr">
        <is>
          <t>M012</t>
        </is>
      </c>
      <c r="B14" s="156" t="inlineStr">
        <is>
          <t xml:space="preserve">BUCA </t>
        </is>
      </c>
      <c r="C14" s="156" t="n">
        <v>16</v>
      </c>
      <c r="D14" s="156" t="n">
        <v>9</v>
      </c>
      <c r="E14" s="156" t="n">
        <v>3</v>
      </c>
      <c r="F14" s="156" t="n">
        <v>85</v>
      </c>
    </row>
    <row r="15" ht="24" customHeight="1" s="113">
      <c r="A15" s="156" t="inlineStr">
        <is>
          <t>M013</t>
        </is>
      </c>
      <c r="B15" s="156" t="inlineStr">
        <is>
          <t>DEDEBAŞI</t>
        </is>
      </c>
      <c r="C15" s="156" t="n">
        <v>2</v>
      </c>
      <c r="D15" s="156" t="n">
        <v>2</v>
      </c>
      <c r="E15" s="156" t="n">
        <v>7</v>
      </c>
      <c r="F15" s="156" t="n">
        <v>82</v>
      </c>
    </row>
    <row r="16" ht="24" customHeight="1" s="113">
      <c r="A16" s="156" t="inlineStr">
        <is>
          <t>M014</t>
        </is>
      </c>
      <c r="B16" s="156" t="inlineStr">
        <is>
          <t>ESKİİZMİR</t>
        </is>
      </c>
      <c r="C16" s="156" t="n">
        <v>7</v>
      </c>
      <c r="D16" s="156" t="n">
        <v>0</v>
      </c>
      <c r="E16" s="156" t="n">
        <v>6</v>
      </c>
      <c r="F16" s="156" t="n">
        <v>85</v>
      </c>
    </row>
    <row r="17" ht="24" customHeight="1" s="113">
      <c r="A17" s="156" t="inlineStr">
        <is>
          <t>M015</t>
        </is>
      </c>
      <c r="B17" s="156" t="inlineStr">
        <is>
          <t>GAZİEMİR-1</t>
        </is>
      </c>
      <c r="C17" s="156" t="n">
        <v>16</v>
      </c>
      <c r="D17" s="156" t="n">
        <v>9</v>
      </c>
      <c r="E17" s="156" t="n">
        <v>8</v>
      </c>
      <c r="F17" s="156" t="n">
        <v>98</v>
      </c>
    </row>
    <row r="18" ht="24" customHeight="1" s="113">
      <c r="A18" s="156" t="inlineStr">
        <is>
          <t>M016</t>
        </is>
      </c>
      <c r="B18" s="156" t="inlineStr">
        <is>
          <t>GAZİEMİR-2</t>
        </is>
      </c>
      <c r="C18" s="156" t="n">
        <v>16</v>
      </c>
      <c r="D18" s="156" t="n">
        <v>10</v>
      </c>
      <c r="E18" s="156" t="n">
        <v>3</v>
      </c>
      <c r="F18" s="156" t="n">
        <v>74</v>
      </c>
    </row>
    <row r="19" ht="24" customHeight="1" s="113">
      <c r="A19" s="156" t="inlineStr">
        <is>
          <t>M017</t>
        </is>
      </c>
      <c r="B19" s="156" t="inlineStr">
        <is>
          <t>GAZİEMİR-3</t>
        </is>
      </c>
      <c r="C19" s="156" t="n">
        <v>9</v>
      </c>
      <c r="D19" s="156" t="n">
        <v>2</v>
      </c>
      <c r="E19" s="156" t="n">
        <v>5</v>
      </c>
      <c r="F19" s="156" t="n">
        <v>86</v>
      </c>
    </row>
    <row r="20" ht="24" customHeight="1" s="113">
      <c r="A20" s="156" t="inlineStr">
        <is>
          <t>M018</t>
        </is>
      </c>
      <c r="B20" s="156" t="inlineStr">
        <is>
          <t>GAZİEMİR-4</t>
        </is>
      </c>
      <c r="C20" s="156" t="n">
        <v>6</v>
      </c>
      <c r="D20" s="156" t="n">
        <v>7</v>
      </c>
      <c r="E20" s="156" t="n">
        <v>8</v>
      </c>
      <c r="F20" s="156" t="n">
        <v>88</v>
      </c>
    </row>
    <row r="21" ht="24" customHeight="1" s="113">
      <c r="A21" s="156" t="inlineStr">
        <is>
          <t>M019</t>
        </is>
      </c>
      <c r="B21" s="156" t="inlineStr">
        <is>
          <t>GAZİEMİR-5</t>
        </is>
      </c>
      <c r="C21" s="156" t="n">
        <v>1</v>
      </c>
      <c r="D21" s="156" t="n">
        <v>3</v>
      </c>
      <c r="E21" s="156" t="n">
        <v>8</v>
      </c>
      <c r="F21" s="156" t="n">
        <v>79</v>
      </c>
    </row>
    <row r="22" ht="24" customHeight="1" s="113">
      <c r="A22" s="156" t="inlineStr">
        <is>
          <t>M020</t>
        </is>
      </c>
      <c r="B22" s="156" t="inlineStr">
        <is>
          <t>GAZİEMİR-6</t>
        </is>
      </c>
      <c r="C22" s="156" t="n">
        <v>9</v>
      </c>
      <c r="D22" s="156" t="n">
        <v>6</v>
      </c>
      <c r="E22" s="156" t="n">
        <v>7</v>
      </c>
      <c r="F22" s="156" t="n">
        <v>72</v>
      </c>
    </row>
    <row r="23" ht="24" customHeight="1" s="113">
      <c r="A23" s="156" t="inlineStr">
        <is>
          <t>M021</t>
        </is>
      </c>
      <c r="B23" s="156" t="inlineStr">
        <is>
          <t>GAZİEMİR-7</t>
        </is>
      </c>
      <c r="C23" s="156" t="n">
        <v>17</v>
      </c>
      <c r="D23" s="156" t="n">
        <v>3</v>
      </c>
      <c r="E23" s="156" t="n">
        <v>2</v>
      </c>
      <c r="F23" s="156" t="n">
        <v>94</v>
      </c>
    </row>
    <row r="24" ht="15" customHeight="1" s="113">
      <c r="A24" s="156" t="inlineStr">
        <is>
          <t>M022</t>
        </is>
      </c>
      <c r="B24" s="156" t="inlineStr">
        <is>
          <t>GEDİZ</t>
        </is>
      </c>
      <c r="C24" s="156" t="n">
        <v>4</v>
      </c>
      <c r="D24" s="156" t="n">
        <v>0</v>
      </c>
      <c r="E24" s="156" t="n">
        <v>3</v>
      </c>
      <c r="F24" s="156" t="n">
        <v>86</v>
      </c>
    </row>
    <row r="25" ht="15" customHeight="1" s="113">
      <c r="A25" s="156" t="inlineStr">
        <is>
          <t>M023</t>
        </is>
      </c>
      <c r="B25" s="156" t="inlineStr">
        <is>
          <t>GÖZTEPE</t>
        </is>
      </c>
      <c r="C25" s="156" t="n">
        <v>2</v>
      </c>
      <c r="D25" s="156" t="n">
        <v>1</v>
      </c>
      <c r="E25" s="156" t="n">
        <v>8</v>
      </c>
      <c r="F25" s="156" t="n">
        <v>94</v>
      </c>
    </row>
    <row r="26" ht="24" customHeight="1" s="113">
      <c r="A26" s="156" t="inlineStr">
        <is>
          <t>M024</t>
        </is>
      </c>
      <c r="B26" s="156" t="inlineStr">
        <is>
          <t>GÜMÜŞPALA</t>
        </is>
      </c>
      <c r="C26" s="156" t="n">
        <v>5</v>
      </c>
      <c r="D26" s="156" t="n">
        <v>6</v>
      </c>
      <c r="E26" s="156" t="n">
        <v>4</v>
      </c>
      <c r="F26" s="156" t="n">
        <v>75</v>
      </c>
    </row>
    <row r="27" ht="24" customHeight="1" s="113">
      <c r="A27" s="156" t="inlineStr">
        <is>
          <t>M025</t>
        </is>
      </c>
      <c r="B27" s="156" t="inlineStr">
        <is>
          <t>HAL DEPO</t>
        </is>
      </c>
      <c r="C27" s="156" t="n">
        <v>4</v>
      </c>
      <c r="D27" s="156" t="n">
        <v>3</v>
      </c>
      <c r="E27" s="156" t="n">
        <v>0</v>
      </c>
      <c r="F27" s="156" t="n">
        <v>85</v>
      </c>
    </row>
    <row r="28" ht="24" customHeight="1" s="113">
      <c r="A28" s="156" t="inlineStr">
        <is>
          <t>M026</t>
        </is>
      </c>
      <c r="B28" s="156" t="inlineStr">
        <is>
          <t>HARMANDALI</t>
        </is>
      </c>
      <c r="C28" s="156" t="n">
        <v>5</v>
      </c>
      <c r="D28" s="156" t="n">
        <v>0</v>
      </c>
      <c r="E28" s="156" t="n">
        <v>8</v>
      </c>
      <c r="F28" s="156" t="n">
        <v>76</v>
      </c>
    </row>
    <row r="29" ht="15" customHeight="1" s="113">
      <c r="A29" s="156" t="inlineStr">
        <is>
          <t>M027</t>
        </is>
      </c>
      <c r="B29" s="156" t="inlineStr">
        <is>
          <t>HATAY</t>
        </is>
      </c>
      <c r="C29" s="156" t="n">
        <v>17</v>
      </c>
      <c r="D29" s="156" t="n">
        <v>10</v>
      </c>
      <c r="E29" s="156" t="n">
        <v>4</v>
      </c>
      <c r="F29" s="156" t="n">
        <v>68</v>
      </c>
    </row>
    <row r="30" ht="24" customHeight="1" s="113">
      <c r="A30" s="156" t="inlineStr">
        <is>
          <t>M028</t>
        </is>
      </c>
      <c r="B30" s="156" t="inlineStr">
        <is>
          <t>KARŞIYAKA-1</t>
        </is>
      </c>
      <c r="C30" s="156" t="n">
        <v>10</v>
      </c>
      <c r="D30" s="156" t="n">
        <v>7</v>
      </c>
      <c r="E30" s="156" t="n">
        <v>3</v>
      </c>
      <c r="F30" s="156" t="n">
        <v>86</v>
      </c>
    </row>
    <row r="31" ht="24" customHeight="1" s="113">
      <c r="A31" s="156" t="inlineStr">
        <is>
          <t>M029</t>
        </is>
      </c>
      <c r="B31" s="156" t="inlineStr">
        <is>
          <t>KARŞIYAKA-2</t>
        </is>
      </c>
      <c r="C31" s="156" t="n">
        <v>17</v>
      </c>
      <c r="D31" s="156" t="n">
        <v>3</v>
      </c>
      <c r="E31" s="156" t="n">
        <v>6</v>
      </c>
      <c r="F31" s="156" t="n">
        <v>93</v>
      </c>
    </row>
    <row r="32" ht="24" customHeight="1" s="113">
      <c r="A32" s="156" t="inlineStr">
        <is>
          <t>M030</t>
        </is>
      </c>
      <c r="B32" s="156" t="inlineStr">
        <is>
          <t>MANAVKUYU</t>
        </is>
      </c>
      <c r="C32" s="156" t="n">
        <v>17</v>
      </c>
      <c r="D32" s="156" t="n">
        <v>8</v>
      </c>
      <c r="E32" s="156" t="n">
        <v>5</v>
      </c>
      <c r="F32" s="156" t="n">
        <v>65</v>
      </c>
    </row>
    <row r="33" ht="24" customHeight="1" s="113">
      <c r="A33" s="156" t="inlineStr">
        <is>
          <t>M031</t>
        </is>
      </c>
      <c r="B33" s="156" t="inlineStr">
        <is>
          <t>MENDERES</t>
        </is>
      </c>
      <c r="C33" s="156" t="n">
        <v>6</v>
      </c>
      <c r="D33" s="156" t="n">
        <v>8</v>
      </c>
      <c r="E33" s="156" t="n">
        <v>4</v>
      </c>
      <c r="F33" s="156" t="n">
        <v>86</v>
      </c>
    </row>
    <row r="34" ht="24" customHeight="1" s="113">
      <c r="A34" s="156" t="inlineStr">
        <is>
          <t>M032</t>
        </is>
      </c>
      <c r="B34" s="156" t="inlineStr">
        <is>
          <t>MENDERES DEPO</t>
        </is>
      </c>
      <c r="C34" s="156" t="n">
        <v>0</v>
      </c>
      <c r="D34" s="156" t="n">
        <v>7</v>
      </c>
      <c r="E34" s="156" t="n">
        <v>5</v>
      </c>
      <c r="F34" s="156" t="n">
        <v>99</v>
      </c>
    </row>
    <row r="35" ht="15" customHeight="1" s="113">
      <c r="A35" s="156" t="inlineStr">
        <is>
          <t>M033</t>
        </is>
      </c>
      <c r="B35" s="156" t="inlineStr">
        <is>
          <t>MERKEZ</t>
        </is>
      </c>
      <c r="C35" s="156" t="n">
        <v>12</v>
      </c>
      <c r="D35" s="156" t="n">
        <v>9</v>
      </c>
      <c r="E35" s="156" t="n">
        <v>0</v>
      </c>
      <c r="F35" s="156" t="n">
        <v>66</v>
      </c>
    </row>
    <row r="36" ht="24" customHeight="1" s="113">
      <c r="A36" s="156" t="inlineStr">
        <is>
          <t>M034</t>
        </is>
      </c>
      <c r="B36" s="156" t="inlineStr">
        <is>
          <t>NARLIDERE</t>
        </is>
      </c>
      <c r="C36" s="156" t="n">
        <v>5</v>
      </c>
      <c r="D36" s="156" t="n">
        <v>4</v>
      </c>
      <c r="E36" s="156" t="n">
        <v>0</v>
      </c>
      <c r="F36" s="156" t="n">
        <v>84</v>
      </c>
    </row>
    <row r="37" ht="24" customHeight="1" s="113">
      <c r="A37" s="156" t="inlineStr">
        <is>
          <t>M035</t>
        </is>
      </c>
      <c r="B37" s="156" t="inlineStr">
        <is>
          <t>OSMANGAZİ</t>
        </is>
      </c>
      <c r="C37" s="156" t="n">
        <v>9</v>
      </c>
      <c r="D37" s="156" t="n">
        <v>6</v>
      </c>
      <c r="E37" s="156" t="n">
        <v>4</v>
      </c>
      <c r="F37" s="156" t="n">
        <v>80</v>
      </c>
    </row>
    <row r="38" ht="15" customHeight="1" s="113">
      <c r="A38" s="156" t="inlineStr">
        <is>
          <t>M036</t>
        </is>
      </c>
      <c r="B38" s="156" t="inlineStr">
        <is>
          <t>POLİGON</t>
        </is>
      </c>
      <c r="C38" s="156" t="n">
        <v>9</v>
      </c>
      <c r="D38" s="156" t="n">
        <v>3</v>
      </c>
      <c r="E38" s="156" t="n">
        <v>1</v>
      </c>
      <c r="F38" s="156" t="n">
        <v>78</v>
      </c>
    </row>
    <row r="39" ht="24" customHeight="1" s="113">
      <c r="A39" s="156" t="inlineStr">
        <is>
          <t>M037</t>
        </is>
      </c>
      <c r="B39" s="156" t="inlineStr">
        <is>
          <t>SEFERİHİSAR</t>
        </is>
      </c>
      <c r="C39" s="156" t="n">
        <v>16</v>
      </c>
      <c r="D39" s="156" t="n">
        <v>3</v>
      </c>
      <c r="E39" s="156" t="n">
        <v>1</v>
      </c>
      <c r="F39" s="156" t="n">
        <v>74</v>
      </c>
    </row>
    <row r="40" ht="24" customHeight="1" s="113">
      <c r="A40" s="156" t="inlineStr">
        <is>
          <t>M038</t>
        </is>
      </c>
      <c r="B40" s="156" t="inlineStr">
        <is>
          <t>TORBALI 1</t>
        </is>
      </c>
      <c r="C40" s="156" t="n">
        <v>8</v>
      </c>
      <c r="D40" s="156" t="n">
        <v>8</v>
      </c>
      <c r="E40" s="156" t="n">
        <v>1</v>
      </c>
      <c r="F40" s="156" t="n">
        <v>85</v>
      </c>
    </row>
    <row r="41" ht="24" customHeight="1" s="113">
      <c r="A41" s="156" t="inlineStr">
        <is>
          <t>M039</t>
        </is>
      </c>
      <c r="B41" s="156" t="inlineStr">
        <is>
          <t>TORBALI 2</t>
        </is>
      </c>
      <c r="C41" s="156" t="n">
        <v>7</v>
      </c>
      <c r="D41" s="156" t="n">
        <v>7</v>
      </c>
      <c r="E41" s="156" t="n">
        <v>3</v>
      </c>
      <c r="F41" s="156" t="n">
        <v>96</v>
      </c>
    </row>
    <row r="42" ht="24" customHeight="1" s="113">
      <c r="A42" s="156" t="inlineStr">
        <is>
          <t>M040</t>
        </is>
      </c>
      <c r="B42" s="156" t="inlineStr">
        <is>
          <t>TORBALI 3</t>
        </is>
      </c>
      <c r="C42" s="156" t="n">
        <v>6</v>
      </c>
      <c r="D42" s="156" t="n">
        <v>4</v>
      </c>
      <c r="E42" s="156" t="n">
        <v>1</v>
      </c>
      <c r="F42" s="156" t="n">
        <v>96</v>
      </c>
    </row>
    <row r="43" ht="24" customHeight="1" s="113">
      <c r="A43" s="156" t="inlineStr">
        <is>
          <t>M041</t>
        </is>
      </c>
      <c r="B43" s="156" t="inlineStr">
        <is>
          <t>TORBALI 4</t>
        </is>
      </c>
      <c r="C43" s="156" t="n">
        <v>3</v>
      </c>
      <c r="D43" s="156" t="n">
        <v>0</v>
      </c>
      <c r="E43" s="156" t="n">
        <v>4</v>
      </c>
      <c r="F43" s="156" t="n">
        <v>90</v>
      </c>
    </row>
    <row r="44" ht="24" customHeight="1" s="113">
      <c r="A44" s="156" t="inlineStr">
        <is>
          <t>M042</t>
        </is>
      </c>
      <c r="B44" s="156" t="inlineStr">
        <is>
          <t>TORBALI 5</t>
        </is>
      </c>
      <c r="C44" s="156" t="n">
        <v>18</v>
      </c>
      <c r="D44" s="156" t="n">
        <v>9</v>
      </c>
      <c r="E44" s="156" t="n">
        <v>7</v>
      </c>
      <c r="F44" s="156" t="n">
        <v>71</v>
      </c>
    </row>
    <row r="45" ht="24" customHeight="1" s="113">
      <c r="A45" s="156" t="inlineStr">
        <is>
          <t>M043</t>
        </is>
      </c>
      <c r="B45" s="156" t="inlineStr">
        <is>
          <t>YAPICIOĞLU</t>
        </is>
      </c>
      <c r="C45" s="156" t="n">
        <v>11</v>
      </c>
      <c r="D45" s="156" t="n">
        <v>1</v>
      </c>
      <c r="E45" s="156" t="n">
        <v>5</v>
      </c>
      <c r="F45" s="156" t="n">
        <v>99</v>
      </c>
    </row>
    <row r="46" ht="24" customHeight="1" s="113">
      <c r="A46" s="156" t="inlineStr">
        <is>
          <t>M044</t>
        </is>
      </c>
      <c r="B46" s="156" t="inlineStr">
        <is>
          <t>YEŞİLOVA</t>
        </is>
      </c>
      <c r="C46" s="156" t="n">
        <v>4</v>
      </c>
      <c r="D46" s="156" t="n">
        <v>3</v>
      </c>
      <c r="E46" s="156" t="n">
        <v>4</v>
      </c>
      <c r="F46" s="156" t="n">
        <v>66</v>
      </c>
    </row>
    <row r="47" ht="24" customHeight="1" s="113">
      <c r="A47" s="156" t="inlineStr">
        <is>
          <t>M045</t>
        </is>
      </c>
      <c r="B47" s="156" t="inlineStr">
        <is>
          <t>Z1  ET DEPO</t>
        </is>
      </c>
      <c r="C47" s="156" t="n">
        <v>1</v>
      </c>
      <c r="D47" s="156" t="n">
        <v>10</v>
      </c>
      <c r="E47" s="156" t="n">
        <v>3</v>
      </c>
      <c r="F47" s="156" t="n">
        <v>91</v>
      </c>
    </row>
    <row r="48" ht="15" customHeight="1" s="113">
      <c r="A48" s="156" t="inlineStr">
        <is>
          <t>M046</t>
        </is>
      </c>
      <c r="B48" s="156" t="inlineStr">
        <is>
          <t>ÇAMDİBİ</t>
        </is>
      </c>
      <c r="C48" s="156" t="n">
        <v>13</v>
      </c>
      <c r="D48" s="156" t="n">
        <v>0</v>
      </c>
      <c r="E48" s="156" t="n">
        <v>2</v>
      </c>
      <c r="F48" s="156" t="n">
        <v>89</v>
      </c>
    </row>
    <row r="49" ht="15" customHeight="1" s="113">
      <c r="A49" s="156" t="inlineStr">
        <is>
          <t>M047</t>
        </is>
      </c>
      <c r="B49" s="156" t="inlineStr">
        <is>
          <t>ÇİFTLİK</t>
        </is>
      </c>
      <c r="C49" s="156" t="n">
        <v>13</v>
      </c>
      <c r="D49" s="156" t="n">
        <v>0</v>
      </c>
      <c r="E49" s="156" t="n">
        <v>7</v>
      </c>
      <c r="F49" s="156" t="n">
        <v>82</v>
      </c>
    </row>
    <row r="50" ht="15" customHeight="1" s="113">
      <c r="A50" s="156" t="inlineStr">
        <is>
          <t>M048</t>
        </is>
      </c>
      <c r="B50" s="156" t="inlineStr">
        <is>
          <t>ÇİĞLİ</t>
        </is>
      </c>
      <c r="C50" s="156" t="n">
        <v>12</v>
      </c>
      <c r="D50" s="156" t="n">
        <v>3</v>
      </c>
      <c r="E50" s="156" t="n">
        <v>8</v>
      </c>
      <c r="F50" s="156" t="n">
        <v>96</v>
      </c>
    </row>
    <row r="51" ht="15" customHeight="1" s="113">
      <c r="A51" s="156" t="inlineStr">
        <is>
          <t>M049</t>
        </is>
      </c>
      <c r="B51" s="156" t="inlineStr">
        <is>
          <t>ÖZDERE</t>
        </is>
      </c>
      <c r="C51" s="156" t="n">
        <v>1</v>
      </c>
      <c r="D51" s="156" t="n">
        <v>5</v>
      </c>
      <c r="E51" s="156" t="n">
        <v>4</v>
      </c>
      <c r="F51" s="156" t="n">
        <v>74</v>
      </c>
    </row>
    <row r="52" ht="24" customHeight="1" s="113">
      <c r="A52" s="156" t="inlineStr">
        <is>
          <t>M050</t>
        </is>
      </c>
      <c r="B52" s="156" t="inlineStr">
        <is>
          <t>İZMİRSPOR</t>
        </is>
      </c>
      <c r="C52" s="156" t="n">
        <v>17</v>
      </c>
      <c r="D52" s="156" t="n">
        <v>4</v>
      </c>
      <c r="E52" s="156" t="n">
        <v>0</v>
      </c>
      <c r="F52" s="156" t="n">
        <v>98</v>
      </c>
    </row>
    <row r="53" ht="15" customHeight="1" s="113">
      <c r="A53" s="156" t="inlineStr">
        <is>
          <t>M051</t>
        </is>
      </c>
      <c r="B53" s="156" t="inlineStr">
        <is>
          <t>ŞİRİNYER</t>
        </is>
      </c>
      <c r="C53" s="156" t="n">
        <v>0</v>
      </c>
      <c r="D53" s="156" t="n">
        <v>1</v>
      </c>
      <c r="E53" s="156" t="n">
        <v>0</v>
      </c>
      <c r="F53" s="156" t="n">
        <v>74</v>
      </c>
    </row>
    <row r="54" ht="24" customHeight="1" s="113">
      <c r="A54" s="156" t="inlineStr">
        <is>
          <t>M052</t>
        </is>
      </c>
      <c r="B54" s="156" t="inlineStr">
        <is>
          <t>ŞİRİNYER 2</t>
        </is>
      </c>
      <c r="C54" s="156" t="n">
        <v>18</v>
      </c>
      <c r="D54" s="156" t="n">
        <v>7</v>
      </c>
      <c r="E54" s="156" t="n">
        <v>6</v>
      </c>
      <c r="F54" s="156" t="n">
        <v>67</v>
      </c>
    </row>
    <row r="55" ht="24" customHeight="1" s="113">
      <c r="A55" s="156" t="inlineStr">
        <is>
          <t>M057</t>
        </is>
      </c>
      <c r="B55" s="156" t="inlineStr">
        <is>
          <t>BUCA2</t>
        </is>
      </c>
      <c r="C55" s="156" t="n">
        <v>17</v>
      </c>
      <c r="D55" s="156" t="n">
        <v>9</v>
      </c>
      <c r="E55" s="156" t="n">
        <v>7</v>
      </c>
      <c r="F55" s="156" t="n">
        <v>86</v>
      </c>
    </row>
    <row r="56" ht="24" customHeight="1" s="113"/>
    <row r="57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F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FAZLA MESAİ</t>
        </is>
      </c>
    </row>
    <row r="2" ht="36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Fazla Mesai Saat</t>
        </is>
      </c>
      <c r="E2" s="155" t="inlineStr">
        <is>
          <t>Fazla Mesai Maliyet</t>
        </is>
      </c>
      <c r="F2" s="155" t="inlineStr">
        <is>
          <t>Yoğunluk Seviyesi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130</v>
      </c>
      <c r="E3" s="156" t="n">
        <v>30810</v>
      </c>
      <c r="F3" s="156" t="inlineStr">
        <is>
          <t>Düşük</t>
        </is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78</v>
      </c>
      <c r="E4" s="156" t="n">
        <v>17394</v>
      </c>
      <c r="F4" s="156" t="inlineStr">
        <is>
          <t>Orta</t>
        </is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168</v>
      </c>
      <c r="E5" s="156" t="n">
        <v>29736</v>
      </c>
      <c r="F5" s="156" t="inlineStr">
        <is>
          <t>Düşük</t>
        </is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18</v>
      </c>
      <c r="E6" s="156" t="n">
        <v>3798</v>
      </c>
      <c r="F6" s="156" t="inlineStr">
        <is>
          <t>Yüksek</t>
        </is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103</v>
      </c>
      <c r="E7" s="156" t="n">
        <v>23793</v>
      </c>
      <c r="F7" s="156" t="inlineStr">
        <is>
          <t>Yüksek</t>
        </is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112</v>
      </c>
      <c r="E8" s="156" t="n">
        <v>25312</v>
      </c>
      <c r="F8" s="156" t="inlineStr">
        <is>
          <t>Yüksek</t>
        </is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112</v>
      </c>
      <c r="E9" s="156" t="n">
        <v>19824</v>
      </c>
      <c r="F9" s="156" t="inlineStr">
        <is>
          <t>Düşük</t>
        </is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108</v>
      </c>
      <c r="E10" s="156" t="n">
        <v>15336</v>
      </c>
      <c r="F10" s="156" t="inlineStr">
        <is>
          <t>Orta</t>
        </is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56</v>
      </c>
      <c r="E11" s="156" t="n">
        <v>8288</v>
      </c>
      <c r="F11" s="156" t="inlineStr">
        <is>
          <t>Yüksek</t>
        </is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126</v>
      </c>
      <c r="E12" s="156" t="n">
        <v>19782</v>
      </c>
      <c r="F12" s="156" t="inlineStr">
        <is>
          <t>Yüksek</t>
        </is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26</v>
      </c>
      <c r="E13" s="156" t="n">
        <v>4186</v>
      </c>
      <c r="F13" s="156" t="inlineStr">
        <is>
          <t>Düşük</t>
        </is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120</v>
      </c>
      <c r="E14" s="156" t="n">
        <v>17280</v>
      </c>
      <c r="F14" s="156" t="inlineStr">
        <is>
          <t>Yüksek</t>
        </is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141</v>
      </c>
      <c r="E15" s="156" t="n">
        <v>23406</v>
      </c>
      <c r="F15" s="156" t="inlineStr">
        <is>
          <t>Düşük</t>
        </is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120</v>
      </c>
      <c r="E16" s="156" t="n">
        <v>18000</v>
      </c>
      <c r="F16" s="156" t="inlineStr">
        <is>
          <t>Orta</t>
        </is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9</v>
      </c>
      <c r="E17" s="156" t="n">
        <v>1656</v>
      </c>
      <c r="F17" s="156" t="inlineStr">
        <is>
          <t>Düşük</t>
        </is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150</v>
      </c>
      <c r="E18" s="156" t="n">
        <v>23250</v>
      </c>
      <c r="F18" s="156" t="inlineStr">
        <is>
          <t>Düşük</t>
        </is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41</v>
      </c>
      <c r="E19" s="156" t="n">
        <v>9717</v>
      </c>
      <c r="F19" s="156" t="inlineStr">
        <is>
          <t>Orta</t>
        </is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176</v>
      </c>
      <c r="E20" s="156" t="n">
        <v>38016</v>
      </c>
      <c r="F20" s="156" t="inlineStr">
        <is>
          <t>Orta</t>
        </is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8</v>
      </c>
      <c r="E21" s="156" t="n">
        <v>1664</v>
      </c>
      <c r="F21" s="156" t="inlineStr">
        <is>
          <t>Düşük</t>
        </is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92</v>
      </c>
      <c r="E22" s="156" t="n">
        <v>18308</v>
      </c>
      <c r="F22" s="156" t="inlineStr">
        <is>
          <t>Yüksek</t>
        </is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88</v>
      </c>
      <c r="E23" s="156" t="n">
        <v>16456</v>
      </c>
      <c r="F23" s="156" t="inlineStr">
        <is>
          <t>Orta</t>
        </is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91</v>
      </c>
      <c r="E24" s="156" t="n">
        <v>17472</v>
      </c>
      <c r="F24" s="156" t="inlineStr">
        <is>
          <t>Yüksek</t>
        </is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21</v>
      </c>
      <c r="E25" s="156" t="n">
        <v>3675</v>
      </c>
      <c r="F25" s="156" t="inlineStr">
        <is>
          <t>Orta</t>
        </is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120</v>
      </c>
      <c r="E26" s="156" t="n">
        <v>21240</v>
      </c>
      <c r="F26" s="156" t="inlineStr">
        <is>
          <t>Düşük</t>
        </is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114</v>
      </c>
      <c r="E27" s="156" t="n">
        <v>26448</v>
      </c>
      <c r="F27" s="156" t="inlineStr">
        <is>
          <t>Orta</t>
        </is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11</v>
      </c>
      <c r="E28" s="156" t="n">
        <v>1738</v>
      </c>
      <c r="F28" s="156" t="inlineStr">
        <is>
          <t>Düşük</t>
        </is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14</v>
      </c>
      <c r="E29" s="156" t="n">
        <v>2408</v>
      </c>
      <c r="F29" s="156" t="inlineStr">
        <is>
          <t>Yüksek</t>
        </is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177</v>
      </c>
      <c r="E30" s="156" t="n">
        <v>41772</v>
      </c>
      <c r="F30" s="156" t="inlineStr">
        <is>
          <t>Yüksek</t>
        </is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88</v>
      </c>
      <c r="E31" s="156" t="n">
        <v>18656</v>
      </c>
      <c r="F31" s="156" t="inlineStr">
        <is>
          <t>Düşük</t>
        </is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98</v>
      </c>
      <c r="E32" s="156" t="n">
        <v>22834</v>
      </c>
      <c r="F32" s="156" t="inlineStr">
        <is>
          <t>Yüksek</t>
        </is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48</v>
      </c>
      <c r="E33" s="156" t="n">
        <v>11328</v>
      </c>
      <c r="F33" s="156" t="inlineStr">
        <is>
          <t>Yüksek</t>
        </is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34</v>
      </c>
      <c r="E34" s="156" t="n">
        <v>6698</v>
      </c>
      <c r="F34" s="156" t="inlineStr">
        <is>
          <t>Orta</t>
        </is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127</v>
      </c>
      <c r="E35" s="156" t="n">
        <v>15494</v>
      </c>
      <c r="F35" s="156" t="inlineStr">
        <is>
          <t>Düşük</t>
        </is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115</v>
      </c>
      <c r="E36" s="156" t="n">
        <v>24150</v>
      </c>
      <c r="F36" s="156" t="inlineStr">
        <is>
          <t>Yüksek</t>
        </is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97</v>
      </c>
      <c r="E37" s="156" t="n">
        <v>19400</v>
      </c>
      <c r="F37" s="156" t="inlineStr">
        <is>
          <t>Düşük</t>
        </is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145</v>
      </c>
      <c r="E38" s="156" t="n">
        <v>20155</v>
      </c>
      <c r="F38" s="156" t="inlineStr">
        <is>
          <t>Orta</t>
        </is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34</v>
      </c>
      <c r="E39" s="156" t="n">
        <v>6426</v>
      </c>
      <c r="F39" s="156" t="inlineStr">
        <is>
          <t>Yüksek</t>
        </is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159</v>
      </c>
      <c r="E40" s="156" t="n">
        <v>34026</v>
      </c>
      <c r="F40" s="156" t="inlineStr">
        <is>
          <t>Yüksek</t>
        </is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66</v>
      </c>
      <c r="E41" s="156" t="n">
        <v>9900</v>
      </c>
      <c r="F41" s="156" t="inlineStr">
        <is>
          <t>Düşük</t>
        </is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46</v>
      </c>
      <c r="E42" s="156" t="n">
        <v>10718</v>
      </c>
      <c r="F42" s="156" t="inlineStr">
        <is>
          <t>Orta</t>
        </is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52</v>
      </c>
      <c r="E43" s="156" t="n">
        <v>6968</v>
      </c>
      <c r="F43" s="156" t="inlineStr">
        <is>
          <t>Orta</t>
        </is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180</v>
      </c>
      <c r="E44" s="156" t="n">
        <v>22500</v>
      </c>
      <c r="F44" s="156" t="inlineStr">
        <is>
          <t>Yüksek</t>
        </is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37</v>
      </c>
      <c r="E45" s="156" t="n">
        <v>6845</v>
      </c>
      <c r="F45" s="156" t="inlineStr">
        <is>
          <t>Yüksek</t>
        </is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50</v>
      </c>
      <c r="E46" s="156" t="n">
        <v>10000</v>
      </c>
      <c r="F46" s="156" t="inlineStr">
        <is>
          <t>Orta</t>
        </is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75</v>
      </c>
      <c r="E47" s="156" t="n">
        <v>13275</v>
      </c>
      <c r="F47" s="156" t="inlineStr">
        <is>
          <t>Orta</t>
        </is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55</v>
      </c>
      <c r="E48" s="156" t="n">
        <v>12375</v>
      </c>
      <c r="F48" s="156" t="inlineStr">
        <is>
          <t>Yüksek</t>
        </is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66</v>
      </c>
      <c r="E49" s="156" t="n">
        <v>13398</v>
      </c>
      <c r="F49" s="156" t="inlineStr">
        <is>
          <t>Düşük</t>
        </is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31</v>
      </c>
      <c r="E50" s="156" t="n">
        <v>6045</v>
      </c>
      <c r="F50" s="156" t="inlineStr">
        <is>
          <t>Orta</t>
        </is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19</v>
      </c>
      <c r="E51" s="156" t="n">
        <v>2869</v>
      </c>
      <c r="F51" s="156" t="inlineStr">
        <is>
          <t>Yüksek</t>
        </is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53</v>
      </c>
      <c r="E52" s="156" t="n">
        <v>10812</v>
      </c>
      <c r="F52" s="156" t="inlineStr">
        <is>
          <t>Orta</t>
        </is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14</v>
      </c>
      <c r="E53" s="156" t="n">
        <v>2660</v>
      </c>
      <c r="F53" s="156" t="inlineStr">
        <is>
          <t>Yüksek</t>
        </is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166</v>
      </c>
      <c r="E54" s="156" t="n">
        <v>23904</v>
      </c>
      <c r="F54" s="156" t="inlineStr">
        <is>
          <t>Orta</t>
        </is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18</v>
      </c>
      <c r="E55" s="156" t="n">
        <v>2430</v>
      </c>
      <c r="F55" s="156" t="inlineStr">
        <is>
          <t>Düşük</t>
        </is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148</v>
      </c>
      <c r="E56" s="156" t="n">
        <v>32856</v>
      </c>
      <c r="F56" s="156" t="inlineStr">
        <is>
          <t>Orta</t>
        </is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149</v>
      </c>
      <c r="E57" s="156" t="n">
        <v>20264</v>
      </c>
      <c r="F57" s="156" t="inlineStr">
        <is>
          <t>Yüksek</t>
        </is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151</v>
      </c>
      <c r="E58" s="156" t="n">
        <v>35938</v>
      </c>
      <c r="F58" s="156" t="inlineStr">
        <is>
          <t>Orta</t>
        </is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134</v>
      </c>
      <c r="E59" s="156" t="n">
        <v>23182</v>
      </c>
      <c r="F59" s="156" t="inlineStr">
        <is>
          <t>Orta</t>
        </is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155</v>
      </c>
      <c r="E60" s="156" t="n">
        <v>30380</v>
      </c>
      <c r="F60" s="156" t="inlineStr">
        <is>
          <t>Yüksek</t>
        </is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145</v>
      </c>
      <c r="E61" s="156" t="n">
        <v>17980</v>
      </c>
      <c r="F61" s="156" t="inlineStr">
        <is>
          <t>Yüksek</t>
        </is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103</v>
      </c>
      <c r="E62" s="156" t="n">
        <v>23793</v>
      </c>
      <c r="F62" s="156" t="inlineStr">
        <is>
          <t>Yüksek</t>
        </is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174</v>
      </c>
      <c r="E63" s="156" t="n">
        <v>23838</v>
      </c>
      <c r="F63" s="156" t="inlineStr">
        <is>
          <t>Düşük</t>
        </is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47</v>
      </c>
      <c r="E64" s="156" t="n">
        <v>5875</v>
      </c>
      <c r="F64" s="156" t="inlineStr">
        <is>
          <t>Orta</t>
        </is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32</v>
      </c>
      <c r="E65" s="156" t="n">
        <v>4544</v>
      </c>
      <c r="F65" s="156" t="inlineStr">
        <is>
          <t>Orta</t>
        </is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122</v>
      </c>
      <c r="E66" s="156" t="n">
        <v>28670</v>
      </c>
      <c r="F66" s="156" t="inlineStr">
        <is>
          <t>Yüksek</t>
        </is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80</v>
      </c>
      <c r="E67" s="156" t="n">
        <v>18320</v>
      </c>
      <c r="F67" s="156" t="inlineStr">
        <is>
          <t>Orta</t>
        </is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100</v>
      </c>
      <c r="E68" s="156" t="n">
        <v>20300</v>
      </c>
      <c r="F68" s="156" t="inlineStr">
        <is>
          <t>Orta</t>
        </is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126</v>
      </c>
      <c r="E69" s="156" t="n">
        <v>27216</v>
      </c>
      <c r="F69" s="156" t="inlineStr">
        <is>
          <t>Düşük</t>
        </is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60</v>
      </c>
      <c r="E70" s="156" t="n">
        <v>9180</v>
      </c>
      <c r="F70" s="156" t="inlineStr">
        <is>
          <t>Orta</t>
        </is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150</v>
      </c>
      <c r="E71" s="156" t="n">
        <v>27750</v>
      </c>
      <c r="F71" s="156" t="inlineStr">
        <is>
          <t>Orta</t>
        </is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167</v>
      </c>
      <c r="E72" s="156" t="n">
        <v>28056</v>
      </c>
      <c r="F72" s="156" t="inlineStr">
        <is>
          <t>Yüksek</t>
        </is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34</v>
      </c>
      <c r="E73" s="156" t="n">
        <v>4862</v>
      </c>
      <c r="F73" s="156" t="inlineStr">
        <is>
          <t>Yüksek</t>
        </is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34</v>
      </c>
      <c r="E74" s="156" t="n">
        <v>6766</v>
      </c>
      <c r="F74" s="156" t="inlineStr">
        <is>
          <t>Yüksek</t>
        </is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179</v>
      </c>
      <c r="E75" s="156" t="n">
        <v>28103</v>
      </c>
      <c r="F75" s="156" t="inlineStr">
        <is>
          <t>Düşük</t>
        </is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2</v>
      </c>
      <c r="E76" s="156" t="n">
        <v>420</v>
      </c>
      <c r="F76" s="156" t="inlineStr">
        <is>
          <t>Yüksek</t>
        </is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105</v>
      </c>
      <c r="E77" s="156" t="n">
        <v>22365</v>
      </c>
      <c r="F77" s="156" t="inlineStr">
        <is>
          <t>Düşük</t>
        </is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111</v>
      </c>
      <c r="E78" s="156" t="n">
        <v>20091</v>
      </c>
      <c r="F78" s="156" t="inlineStr">
        <is>
          <t>Düşük</t>
        </is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67</v>
      </c>
      <c r="E79" s="156" t="n">
        <v>10586</v>
      </c>
      <c r="F79" s="156" t="inlineStr">
        <is>
          <t>Orta</t>
        </is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160</v>
      </c>
      <c r="E80" s="156" t="n">
        <v>37440</v>
      </c>
      <c r="F80" s="156" t="inlineStr">
        <is>
          <t>Orta</t>
        </is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179</v>
      </c>
      <c r="E81" s="156" t="n">
        <v>34905</v>
      </c>
      <c r="F81" s="156" t="inlineStr">
        <is>
          <t>Yüksek</t>
        </is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41</v>
      </c>
      <c r="E82" s="156" t="n">
        <v>9471</v>
      </c>
      <c r="F82" s="156" t="inlineStr">
        <is>
          <t>Yüksek</t>
        </is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95</v>
      </c>
      <c r="E83" s="156" t="n">
        <v>18050</v>
      </c>
      <c r="F83" s="156" t="inlineStr">
        <is>
          <t>Yüksek</t>
        </is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77</v>
      </c>
      <c r="E84" s="156" t="n">
        <v>17864</v>
      </c>
      <c r="F84" s="156" t="inlineStr">
        <is>
          <t>Düşük</t>
        </is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170</v>
      </c>
      <c r="E85" s="156" t="n">
        <v>37910</v>
      </c>
      <c r="F85" s="156" t="inlineStr">
        <is>
          <t>Orta</t>
        </is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153</v>
      </c>
      <c r="E86" s="156" t="n">
        <v>30141</v>
      </c>
      <c r="F86" s="156" t="inlineStr">
        <is>
          <t>Düşük</t>
        </is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136</v>
      </c>
      <c r="E87" s="156" t="n">
        <v>26928</v>
      </c>
      <c r="F87" s="156" t="inlineStr">
        <is>
          <t>Orta</t>
        </is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122</v>
      </c>
      <c r="E88" s="156" t="n">
        <v>22326</v>
      </c>
      <c r="F88" s="156" t="inlineStr">
        <is>
          <t>Orta</t>
        </is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116</v>
      </c>
      <c r="E89" s="156" t="n">
        <v>26100</v>
      </c>
      <c r="F89" s="156" t="inlineStr">
        <is>
          <t>Düşük</t>
        </is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129</v>
      </c>
      <c r="E90" s="156" t="n">
        <v>26703</v>
      </c>
      <c r="F90" s="156" t="inlineStr">
        <is>
          <t>Düşük</t>
        </is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121</v>
      </c>
      <c r="E91" s="156" t="n">
        <v>14641</v>
      </c>
      <c r="F91" s="156" t="inlineStr">
        <is>
          <t>Orta</t>
        </is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97</v>
      </c>
      <c r="E92" s="156" t="n">
        <v>22504</v>
      </c>
      <c r="F92" s="156" t="inlineStr">
        <is>
          <t>Düşük</t>
        </is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59</v>
      </c>
      <c r="E93" s="156" t="n">
        <v>10089</v>
      </c>
      <c r="F93" s="156" t="inlineStr">
        <is>
          <t>Yüksek</t>
        </is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59</v>
      </c>
      <c r="E94" s="156" t="n">
        <v>8496</v>
      </c>
      <c r="F94" s="156" t="inlineStr">
        <is>
          <t>Orta</t>
        </is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63</v>
      </c>
      <c r="E95" s="156" t="n">
        <v>13986</v>
      </c>
      <c r="F95" s="156" t="inlineStr">
        <is>
          <t>Orta</t>
        </is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59</v>
      </c>
      <c r="E96" s="156" t="n">
        <v>12626</v>
      </c>
      <c r="F96" s="156" t="inlineStr">
        <is>
          <t>Orta</t>
        </is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99</v>
      </c>
      <c r="E97" s="156" t="n">
        <v>11979</v>
      </c>
      <c r="F97" s="156" t="inlineStr">
        <is>
          <t>Orta</t>
        </is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73</v>
      </c>
      <c r="E98" s="156" t="n">
        <v>15476</v>
      </c>
      <c r="F98" s="156" t="inlineStr">
        <is>
          <t>Orta</t>
        </is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47</v>
      </c>
      <c r="E99" s="156" t="n">
        <v>8319</v>
      </c>
      <c r="F99" s="156" t="inlineStr">
        <is>
          <t>Yüksek</t>
        </is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0</v>
      </c>
      <c r="E100" s="156" t="n">
        <v>0</v>
      </c>
      <c r="F100" s="156" t="inlineStr">
        <is>
          <t>Yüksek</t>
        </is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64</v>
      </c>
      <c r="E101" s="156" t="n">
        <v>14016</v>
      </c>
      <c r="F101" s="156" t="inlineStr">
        <is>
          <t>Yüksek</t>
        </is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143</v>
      </c>
      <c r="E102" s="156" t="n">
        <v>20163</v>
      </c>
      <c r="F102" s="156" t="inlineStr">
        <is>
          <t>Düşük</t>
        </is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179</v>
      </c>
      <c r="E103" s="156" t="n">
        <v>29177</v>
      </c>
      <c r="F103" s="156" t="inlineStr">
        <is>
          <t>Yüksek</t>
        </is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3</v>
      </c>
      <c r="E104" s="156" t="n">
        <v>420</v>
      </c>
      <c r="F104" s="156" t="inlineStr">
        <is>
          <t>Düşük</t>
        </is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42</v>
      </c>
      <c r="E105" s="156" t="n">
        <v>8694</v>
      </c>
      <c r="F105" s="156" t="inlineStr">
        <is>
          <t>Yüksek</t>
        </is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76</v>
      </c>
      <c r="E106" s="156" t="n">
        <v>10868</v>
      </c>
      <c r="F106" s="156" t="inlineStr">
        <is>
          <t>Düşük</t>
        </is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111</v>
      </c>
      <c r="E107" s="156" t="n">
        <v>19536</v>
      </c>
      <c r="F107" s="156" t="inlineStr">
        <is>
          <t>Düşük</t>
        </is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4</v>
      </c>
      <c r="E108" s="156" t="n">
        <v>908</v>
      </c>
      <c r="F108" s="156" t="inlineStr">
        <is>
          <t>Düşük</t>
        </is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88</v>
      </c>
      <c r="E109" s="156" t="n">
        <v>10824</v>
      </c>
      <c r="F109" s="156" t="inlineStr">
        <is>
          <t>Yüksek</t>
        </is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23</v>
      </c>
      <c r="E110" s="156" t="n">
        <v>4830</v>
      </c>
      <c r="F110" s="156" t="inlineStr">
        <is>
          <t>Orta</t>
        </is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46</v>
      </c>
      <c r="E111" s="156" t="n">
        <v>9614</v>
      </c>
      <c r="F111" s="156" t="inlineStr">
        <is>
          <t>Yüksek</t>
        </is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3</v>
      </c>
      <c r="E112" s="156" t="n">
        <v>369</v>
      </c>
      <c r="F112" s="156" t="inlineStr">
        <is>
          <t>Yüksek</t>
        </is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104</v>
      </c>
      <c r="E113" s="156" t="n">
        <v>23712</v>
      </c>
      <c r="F113" s="156" t="inlineStr">
        <is>
          <t>Düşük</t>
        </is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60</v>
      </c>
      <c r="E114" s="156" t="n">
        <v>12360</v>
      </c>
      <c r="F114" s="156" t="inlineStr">
        <is>
          <t>Yüksek</t>
        </is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10</v>
      </c>
      <c r="E115" s="156" t="n">
        <v>1440</v>
      </c>
      <c r="F115" s="156" t="inlineStr">
        <is>
          <t>Düşük</t>
        </is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37</v>
      </c>
      <c r="E116" s="156" t="n">
        <v>7622</v>
      </c>
      <c r="F116" s="156" t="inlineStr">
        <is>
          <t>Yüksek</t>
        </is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40</v>
      </c>
      <c r="E117" s="156" t="n">
        <v>4840</v>
      </c>
      <c r="F117" s="156" t="inlineStr">
        <is>
          <t>Orta</t>
        </is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31</v>
      </c>
      <c r="E118" s="156" t="n">
        <v>5549</v>
      </c>
      <c r="F118" s="156" t="inlineStr">
        <is>
          <t>Yüksek</t>
        </is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119</v>
      </c>
      <c r="E119" s="156" t="n">
        <v>22848</v>
      </c>
      <c r="F119" s="156" t="inlineStr">
        <is>
          <t>Orta</t>
        </is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79</v>
      </c>
      <c r="E120" s="156" t="n">
        <v>13983</v>
      </c>
      <c r="F120" s="156" t="inlineStr">
        <is>
          <t>Orta</t>
        </is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175</v>
      </c>
      <c r="E121" s="156" t="n">
        <v>24325</v>
      </c>
      <c r="F121" s="156" t="inlineStr">
        <is>
          <t>Düşük</t>
        </is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81</v>
      </c>
      <c r="E122" s="156" t="n">
        <v>13041</v>
      </c>
      <c r="F122" s="156" t="inlineStr">
        <is>
          <t>Yüksek</t>
        </is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167</v>
      </c>
      <c r="E123" s="156" t="n">
        <v>22211</v>
      </c>
      <c r="F123" s="156" t="inlineStr">
        <is>
          <t>Yüksek</t>
        </is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10</v>
      </c>
      <c r="E124" s="156" t="n">
        <v>1730</v>
      </c>
      <c r="F124" s="156" t="inlineStr">
        <is>
          <t>Düşük</t>
        </is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49</v>
      </c>
      <c r="E125" s="156" t="n">
        <v>6419</v>
      </c>
      <c r="F125" s="156" t="inlineStr">
        <is>
          <t>Düşük</t>
        </is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5</v>
      </c>
      <c r="E126" s="156" t="n">
        <v>710</v>
      </c>
      <c r="F126" s="156" t="inlineStr">
        <is>
          <t>Orta</t>
        </is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156</v>
      </c>
      <c r="E127" s="156" t="n">
        <v>23712</v>
      </c>
      <c r="F127" s="156" t="inlineStr">
        <is>
          <t>Düşük</t>
        </is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114</v>
      </c>
      <c r="E128" s="156" t="n">
        <v>20178</v>
      </c>
      <c r="F128" s="156" t="inlineStr">
        <is>
          <t>Yüksek</t>
        </is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10</v>
      </c>
      <c r="E129" s="156" t="n">
        <v>1260</v>
      </c>
      <c r="F129" s="156" t="inlineStr">
        <is>
          <t>Yüksek</t>
        </is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163</v>
      </c>
      <c r="E130" s="156" t="n">
        <v>38631</v>
      </c>
      <c r="F130" s="156" t="inlineStr">
        <is>
          <t>Yüksek</t>
        </is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163</v>
      </c>
      <c r="E131" s="156" t="n">
        <v>22168</v>
      </c>
      <c r="F131" s="156" t="inlineStr">
        <is>
          <t>Orta</t>
        </is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131</v>
      </c>
      <c r="E132" s="156" t="n">
        <v>29868</v>
      </c>
      <c r="F132" s="156" t="inlineStr">
        <is>
          <t>Yüksek</t>
        </is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129</v>
      </c>
      <c r="E133" s="156" t="n">
        <v>17931</v>
      </c>
      <c r="F133" s="156" t="inlineStr">
        <is>
          <t>Düşük</t>
        </is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134</v>
      </c>
      <c r="E134" s="156" t="n">
        <v>25594</v>
      </c>
      <c r="F134" s="156" t="inlineStr">
        <is>
          <t>Düşük</t>
        </is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162</v>
      </c>
      <c r="E135" s="156" t="n">
        <v>31752</v>
      </c>
      <c r="F135" s="156" t="inlineStr">
        <is>
          <t>Yüksek</t>
        </is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175</v>
      </c>
      <c r="E136" s="156" t="n">
        <v>34825</v>
      </c>
      <c r="F136" s="156" t="inlineStr">
        <is>
          <t>Yüksek</t>
        </is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69</v>
      </c>
      <c r="E137" s="156" t="n">
        <v>10005</v>
      </c>
      <c r="F137" s="156" t="inlineStr">
        <is>
          <t>Orta</t>
        </is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119</v>
      </c>
      <c r="E138" s="156" t="n">
        <v>28322</v>
      </c>
      <c r="F138" s="156" t="inlineStr">
        <is>
          <t>Yüksek</t>
        </is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44</v>
      </c>
      <c r="E139" s="156" t="n">
        <v>5940</v>
      </c>
      <c r="F139" s="156" t="inlineStr">
        <is>
          <t>Yüksek</t>
        </is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99</v>
      </c>
      <c r="E140" s="156" t="n">
        <v>20592</v>
      </c>
      <c r="F140" s="156" t="inlineStr">
        <is>
          <t>Düşük</t>
        </is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66</v>
      </c>
      <c r="E141" s="156" t="n">
        <v>13926</v>
      </c>
      <c r="F141" s="156" t="inlineStr">
        <is>
          <t>Düşük</t>
        </is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139</v>
      </c>
      <c r="E142" s="156" t="n">
        <v>31970</v>
      </c>
      <c r="F142" s="156" t="inlineStr">
        <is>
          <t>Orta</t>
        </is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150</v>
      </c>
      <c r="E143" s="156" t="n">
        <v>26400</v>
      </c>
      <c r="F143" s="156" t="inlineStr">
        <is>
          <t>Düşük</t>
        </is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177</v>
      </c>
      <c r="E144" s="156" t="n">
        <v>39471</v>
      </c>
      <c r="F144" s="156" t="inlineStr">
        <is>
          <t>Orta</t>
        </is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158</v>
      </c>
      <c r="E145" s="156" t="n">
        <v>26702</v>
      </c>
      <c r="F145" s="156" t="inlineStr">
        <is>
          <t>Yüksek</t>
        </is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131</v>
      </c>
      <c r="E146" s="156" t="n">
        <v>21746</v>
      </c>
      <c r="F146" s="156" t="inlineStr">
        <is>
          <t>Düşük</t>
        </is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69</v>
      </c>
      <c r="E147" s="156" t="n">
        <v>15663</v>
      </c>
      <c r="F147" s="156" t="inlineStr">
        <is>
          <t>Düşük</t>
        </is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119</v>
      </c>
      <c r="E148" s="156" t="n">
        <v>20944</v>
      </c>
      <c r="F148" s="156" t="inlineStr">
        <is>
          <t>Yüksek</t>
        </is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72</v>
      </c>
      <c r="E149" s="156" t="n">
        <v>15696</v>
      </c>
      <c r="F149" s="156" t="inlineStr">
        <is>
          <t>Yüksek</t>
        </is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7</v>
      </c>
      <c r="E150" s="156" t="n">
        <v>1435</v>
      </c>
      <c r="F150" s="156" t="inlineStr">
        <is>
          <t>Orta</t>
        </is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92</v>
      </c>
      <c r="E151" s="156" t="n">
        <v>12696</v>
      </c>
      <c r="F151" s="156" t="inlineStr">
        <is>
          <t>Düşük</t>
        </is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132</v>
      </c>
      <c r="E152" s="156" t="n">
        <v>19140</v>
      </c>
      <c r="F152" s="156" t="inlineStr">
        <is>
          <t>Düşük</t>
        </is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73</v>
      </c>
      <c r="E153" s="156" t="n">
        <v>11023</v>
      </c>
      <c r="F153" s="156" t="inlineStr">
        <is>
          <t>Yüksek</t>
        </is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106</v>
      </c>
      <c r="E154" s="156" t="n">
        <v>15158</v>
      </c>
      <c r="F154" s="156" t="inlineStr">
        <is>
          <t>Yüksek</t>
        </is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81</v>
      </c>
      <c r="E155" s="156" t="n">
        <v>13608</v>
      </c>
      <c r="F155" s="156" t="inlineStr">
        <is>
          <t>Orta</t>
        </is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36</v>
      </c>
      <c r="E156" s="156" t="n">
        <v>7632</v>
      </c>
      <c r="F156" s="156" t="inlineStr">
        <is>
          <t>Düşük</t>
        </is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164</v>
      </c>
      <c r="E157" s="156" t="n">
        <v>27060</v>
      </c>
      <c r="F157" s="156" t="inlineStr">
        <is>
          <t>Orta</t>
        </is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176</v>
      </c>
      <c r="E158" s="156" t="n">
        <v>27984</v>
      </c>
      <c r="F158" s="156" t="inlineStr">
        <is>
          <t>Yüksek</t>
        </is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84</v>
      </c>
      <c r="E159" s="156" t="n">
        <v>17892</v>
      </c>
      <c r="F159" s="156" t="inlineStr">
        <is>
          <t>Orta</t>
        </is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133</v>
      </c>
      <c r="E160" s="156" t="n">
        <v>26334</v>
      </c>
      <c r="F160" s="156" t="inlineStr">
        <is>
          <t>Orta</t>
        </is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147</v>
      </c>
      <c r="E161" s="156" t="n">
        <v>18228</v>
      </c>
      <c r="F161" s="156" t="inlineStr">
        <is>
          <t>Orta</t>
        </is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81</v>
      </c>
      <c r="E162" s="156" t="n">
        <v>18954</v>
      </c>
      <c r="F162" s="156" t="inlineStr">
        <is>
          <t>Orta</t>
        </is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59</v>
      </c>
      <c r="E163" s="156" t="n">
        <v>8142</v>
      </c>
      <c r="F163" s="156" t="inlineStr">
        <is>
          <t>Orta</t>
        </is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17</v>
      </c>
      <c r="E164" s="156" t="n">
        <v>2465</v>
      </c>
      <c r="F164" s="156" t="inlineStr">
        <is>
          <t>Yüksek</t>
        </is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171</v>
      </c>
      <c r="E165" s="156" t="n">
        <v>30951</v>
      </c>
      <c r="F165" s="156" t="inlineStr">
        <is>
          <t>Orta</t>
        </is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162</v>
      </c>
      <c r="E166" s="156" t="n">
        <v>32724</v>
      </c>
      <c r="F166" s="156" t="inlineStr">
        <is>
          <t>Yüksek</t>
        </is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49</v>
      </c>
      <c r="E167" s="156" t="n">
        <v>9016</v>
      </c>
      <c r="F167" s="156" t="inlineStr">
        <is>
          <t>Düşük</t>
        </is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172</v>
      </c>
      <c r="E168" s="156" t="n">
        <v>30616</v>
      </c>
      <c r="F168" s="156" t="inlineStr">
        <is>
          <t>Düşük</t>
        </is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56</v>
      </c>
      <c r="E169" s="156" t="n">
        <v>12600</v>
      </c>
      <c r="F169" s="156" t="inlineStr">
        <is>
          <t>Yüksek</t>
        </is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76</v>
      </c>
      <c r="E170" s="156" t="n">
        <v>15200</v>
      </c>
      <c r="F170" s="156" t="inlineStr">
        <is>
          <t>Orta</t>
        </is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175</v>
      </c>
      <c r="E171" s="156" t="n">
        <v>25550</v>
      </c>
      <c r="F171" s="156" t="inlineStr">
        <is>
          <t>Orta</t>
        </is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21</v>
      </c>
      <c r="E172" s="156" t="n">
        <v>3129</v>
      </c>
      <c r="F172" s="156" t="inlineStr">
        <is>
          <t>Düşük</t>
        </is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58</v>
      </c>
      <c r="E173" s="156" t="n">
        <v>10266</v>
      </c>
      <c r="F173" s="156" t="inlineStr">
        <is>
          <t>Düşük</t>
        </is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133</v>
      </c>
      <c r="E174" s="156" t="n">
        <v>19418</v>
      </c>
      <c r="F174" s="156" t="inlineStr">
        <is>
          <t>Düşük</t>
        </is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172</v>
      </c>
      <c r="E175" s="156" t="n">
        <v>31476</v>
      </c>
      <c r="F175" s="156" t="inlineStr">
        <is>
          <t>Yüksek</t>
        </is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72</v>
      </c>
      <c r="E176" s="156" t="n">
        <v>9504</v>
      </c>
      <c r="F176" s="156" t="inlineStr">
        <is>
          <t>Düşük</t>
        </is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152</v>
      </c>
      <c r="E177" s="156" t="n">
        <v>21432</v>
      </c>
      <c r="F177" s="156" t="inlineStr">
        <is>
          <t>Yüksek</t>
        </is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45</v>
      </c>
      <c r="E178" s="156" t="n">
        <v>5445</v>
      </c>
      <c r="F178" s="156" t="inlineStr">
        <is>
          <t>Düşük</t>
        </is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10</v>
      </c>
      <c r="E179" s="156" t="n">
        <v>2020</v>
      </c>
      <c r="F179" s="156" t="inlineStr">
        <is>
          <t>Düşük</t>
        </is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164</v>
      </c>
      <c r="E180" s="156" t="n">
        <v>31980</v>
      </c>
      <c r="F180" s="156" t="inlineStr">
        <is>
          <t>Orta</t>
        </is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49</v>
      </c>
      <c r="E181" s="156" t="n">
        <v>7889</v>
      </c>
      <c r="F181" s="156" t="inlineStr">
        <is>
          <t>Düşük</t>
        </is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81</v>
      </c>
      <c r="E182" s="156" t="n">
        <v>12798</v>
      </c>
      <c r="F182" s="156" t="inlineStr">
        <is>
          <t>Düşük</t>
        </is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179</v>
      </c>
      <c r="E183" s="156" t="n">
        <v>31683</v>
      </c>
      <c r="F183" s="156" t="inlineStr">
        <is>
          <t>Orta</t>
        </is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169</v>
      </c>
      <c r="E184" s="156" t="n">
        <v>21125</v>
      </c>
      <c r="F184" s="156" t="inlineStr">
        <is>
          <t>Yüksek</t>
        </is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89</v>
      </c>
      <c r="E185" s="156" t="n">
        <v>12460</v>
      </c>
      <c r="F185" s="156" t="inlineStr">
        <is>
          <t>Yüksek</t>
        </is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24</v>
      </c>
      <c r="E186" s="156" t="n">
        <v>3504</v>
      </c>
      <c r="F186" s="156" t="inlineStr">
        <is>
          <t>Orta</t>
        </is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74</v>
      </c>
      <c r="E187" s="156" t="n">
        <v>8954</v>
      </c>
      <c r="F187" s="156" t="inlineStr">
        <is>
          <t>Orta</t>
        </is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85</v>
      </c>
      <c r="E188" s="156" t="n">
        <v>11645</v>
      </c>
      <c r="F188" s="156" t="inlineStr">
        <is>
          <t>Düşük</t>
        </is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134</v>
      </c>
      <c r="E189" s="156" t="n">
        <v>25862</v>
      </c>
      <c r="F189" s="156" t="inlineStr">
        <is>
          <t>Düşük</t>
        </is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134</v>
      </c>
      <c r="E190" s="156" t="n">
        <v>25192</v>
      </c>
      <c r="F190" s="156" t="inlineStr">
        <is>
          <t>Yüksek</t>
        </is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166</v>
      </c>
      <c r="E191" s="156" t="n">
        <v>20584</v>
      </c>
      <c r="F191" s="156" t="inlineStr">
        <is>
          <t>Düşük</t>
        </is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172</v>
      </c>
      <c r="E192" s="156" t="n">
        <v>25456</v>
      </c>
      <c r="F192" s="156" t="inlineStr">
        <is>
          <t>Düşük</t>
        </is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166</v>
      </c>
      <c r="E193" s="156" t="n">
        <v>26726</v>
      </c>
      <c r="F193" s="156" t="inlineStr">
        <is>
          <t>Orta</t>
        </is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30</v>
      </c>
      <c r="E194" s="156" t="n">
        <v>5100</v>
      </c>
      <c r="F194" s="156" t="inlineStr">
        <is>
          <t>Orta</t>
        </is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148</v>
      </c>
      <c r="E195" s="156" t="n">
        <v>23976</v>
      </c>
      <c r="F195" s="156" t="inlineStr">
        <is>
          <t>Yüksek</t>
        </is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16</v>
      </c>
      <c r="E196" s="156" t="n">
        <v>3408</v>
      </c>
      <c r="F196" s="156" t="inlineStr">
        <is>
          <t>Düşük</t>
        </is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13</v>
      </c>
      <c r="E197" s="156" t="n">
        <v>1846</v>
      </c>
      <c r="F197" s="156" t="inlineStr">
        <is>
          <t>Yüksek</t>
        </is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0</v>
      </c>
      <c r="E198" s="156" t="n">
        <v>0</v>
      </c>
      <c r="F198" s="156" t="inlineStr">
        <is>
          <t>Yüksek</t>
        </is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86</v>
      </c>
      <c r="E199" s="156" t="n">
        <v>18318</v>
      </c>
      <c r="F199" s="156" t="inlineStr">
        <is>
          <t>Yüksek</t>
        </is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16</v>
      </c>
      <c r="E200" s="156" t="n">
        <v>2656</v>
      </c>
      <c r="F200" s="156" t="inlineStr">
        <is>
          <t>Yüksek</t>
        </is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132</v>
      </c>
      <c r="E201" s="156" t="n">
        <v>20196</v>
      </c>
      <c r="F201" s="156" t="inlineStr">
        <is>
          <t>Orta</t>
        </is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110</v>
      </c>
      <c r="E202" s="156" t="n">
        <v>22220</v>
      </c>
      <c r="F202" s="156" t="inlineStr">
        <is>
          <t>Yüksek</t>
        </is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175</v>
      </c>
      <c r="E203" s="156" t="n">
        <v>36050</v>
      </c>
      <c r="F203" s="156" t="inlineStr">
        <is>
          <t>Düşük</t>
        </is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137</v>
      </c>
      <c r="E204" s="156" t="n">
        <v>28770</v>
      </c>
      <c r="F204" s="156" t="inlineStr">
        <is>
          <t>Yüksek</t>
        </is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109</v>
      </c>
      <c r="E205" s="156" t="n">
        <v>22018</v>
      </c>
      <c r="F205" s="156" t="inlineStr">
        <is>
          <t>Düşük</t>
        </is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74</v>
      </c>
      <c r="E206" s="156" t="n">
        <v>13098</v>
      </c>
      <c r="F206" s="156" t="inlineStr">
        <is>
          <t>Yüksek</t>
        </is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3</v>
      </c>
      <c r="E207" s="156" t="n">
        <v>594</v>
      </c>
      <c r="F207" s="156" t="inlineStr">
        <is>
          <t>Orta</t>
        </is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93</v>
      </c>
      <c r="E208" s="156" t="n">
        <v>14415</v>
      </c>
      <c r="F208" s="156" t="inlineStr">
        <is>
          <t>Yüksek</t>
        </is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73</v>
      </c>
      <c r="E209" s="156" t="n">
        <v>10074</v>
      </c>
      <c r="F209" s="156" t="inlineStr">
        <is>
          <t>Düşük</t>
        </is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136</v>
      </c>
      <c r="E210" s="156" t="n">
        <v>24072</v>
      </c>
      <c r="F210" s="156" t="inlineStr">
        <is>
          <t>Düşük</t>
        </is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169</v>
      </c>
      <c r="E211" s="156" t="n">
        <v>32448</v>
      </c>
      <c r="F211" s="156" t="inlineStr">
        <is>
          <t>Düşük</t>
        </is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131</v>
      </c>
      <c r="E212" s="156" t="n">
        <v>24759</v>
      </c>
      <c r="F212" s="156" t="inlineStr">
        <is>
          <t>Yüksek</t>
        </is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41</v>
      </c>
      <c r="E213" s="156" t="n">
        <v>9266</v>
      </c>
      <c r="F213" s="156" t="inlineStr">
        <is>
          <t>Yüksek</t>
        </is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175</v>
      </c>
      <c r="E214" s="156" t="n">
        <v>21525</v>
      </c>
      <c r="F214" s="156" t="inlineStr">
        <is>
          <t>Yüksek</t>
        </is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174</v>
      </c>
      <c r="E215" s="156" t="n">
        <v>40194</v>
      </c>
      <c r="F215" s="156" t="inlineStr">
        <is>
          <t>Düşük</t>
        </is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176</v>
      </c>
      <c r="E216" s="156" t="n">
        <v>22528</v>
      </c>
      <c r="F216" s="156" t="inlineStr">
        <is>
          <t>Düşük</t>
        </is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11</v>
      </c>
      <c r="E217" s="156" t="n">
        <v>1969</v>
      </c>
      <c r="F217" s="156" t="inlineStr">
        <is>
          <t>Orta</t>
        </is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84</v>
      </c>
      <c r="E218" s="156" t="n">
        <v>14532</v>
      </c>
      <c r="F218" s="156" t="inlineStr">
        <is>
          <t>Orta</t>
        </is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174</v>
      </c>
      <c r="E219" s="156" t="n">
        <v>35322</v>
      </c>
      <c r="F219" s="156" t="inlineStr">
        <is>
          <t>Yüksek</t>
        </is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132</v>
      </c>
      <c r="E220" s="156" t="n">
        <v>27588</v>
      </c>
      <c r="F220" s="156" t="inlineStr">
        <is>
          <t>Yüksek</t>
        </is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21</v>
      </c>
      <c r="E221" s="156" t="n">
        <v>3990</v>
      </c>
      <c r="F221" s="156" t="inlineStr">
        <is>
          <t>Yüksek</t>
        </is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10</v>
      </c>
      <c r="E222" s="156" t="n">
        <v>2280</v>
      </c>
      <c r="F222" s="156" t="inlineStr">
        <is>
          <t>Yüksek</t>
        </is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104</v>
      </c>
      <c r="E223" s="156" t="n">
        <v>22568</v>
      </c>
      <c r="F223" s="156" t="inlineStr">
        <is>
          <t>Düşük</t>
        </is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164</v>
      </c>
      <c r="E224" s="156" t="n">
        <v>26240</v>
      </c>
      <c r="F224" s="156" t="inlineStr">
        <is>
          <t>Düşük</t>
        </is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106</v>
      </c>
      <c r="E225" s="156" t="n">
        <v>23956</v>
      </c>
      <c r="F225" s="156" t="inlineStr">
        <is>
          <t>Yüksek</t>
        </is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150</v>
      </c>
      <c r="E226" s="156" t="n">
        <v>32550</v>
      </c>
      <c r="F226" s="156" t="inlineStr">
        <is>
          <t>Düşük</t>
        </is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85</v>
      </c>
      <c r="E227" s="156" t="n">
        <v>19295</v>
      </c>
      <c r="F227" s="156" t="inlineStr">
        <is>
          <t>Orta</t>
        </is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52</v>
      </c>
      <c r="E228" s="156" t="n">
        <v>9828</v>
      </c>
      <c r="F228" s="156" t="inlineStr">
        <is>
          <t>Yüksek</t>
        </is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142</v>
      </c>
      <c r="E229" s="156" t="n">
        <v>31950</v>
      </c>
      <c r="F229" s="156" t="inlineStr">
        <is>
          <t>Orta</t>
        </is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33</v>
      </c>
      <c r="E230" s="156" t="n">
        <v>6138</v>
      </c>
      <c r="F230" s="156" t="inlineStr">
        <is>
          <t>Yüksek</t>
        </is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8</v>
      </c>
      <c r="E231" s="156" t="n">
        <v>1472</v>
      </c>
      <c r="F231" s="156" t="inlineStr">
        <is>
          <t>Düşük</t>
        </is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76</v>
      </c>
      <c r="E232" s="156" t="n">
        <v>10032</v>
      </c>
      <c r="F232" s="156" t="inlineStr">
        <is>
          <t>Orta</t>
        </is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154</v>
      </c>
      <c r="E233" s="156" t="n">
        <v>20020</v>
      </c>
      <c r="F233" s="156" t="inlineStr">
        <is>
          <t>Orta</t>
        </is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116</v>
      </c>
      <c r="E234" s="156" t="n">
        <v>27724</v>
      </c>
      <c r="F234" s="156" t="inlineStr">
        <is>
          <t>Yüksek</t>
        </is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86</v>
      </c>
      <c r="E235" s="156" t="n">
        <v>20038</v>
      </c>
      <c r="F235" s="156" t="inlineStr">
        <is>
          <t>Düşük</t>
        </is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115</v>
      </c>
      <c r="E236" s="156" t="n">
        <v>23575</v>
      </c>
      <c r="F236" s="156" t="inlineStr">
        <is>
          <t>Yüksek</t>
        </is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123</v>
      </c>
      <c r="E237" s="156" t="n">
        <v>18573</v>
      </c>
      <c r="F237" s="156" t="inlineStr">
        <is>
          <t>Yüksek</t>
        </is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52</v>
      </c>
      <c r="E238" s="156" t="n">
        <v>12220</v>
      </c>
      <c r="F238" s="156" t="inlineStr">
        <is>
          <t>Orta</t>
        </is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78</v>
      </c>
      <c r="E239" s="156" t="n">
        <v>17238</v>
      </c>
      <c r="F239" s="156" t="inlineStr">
        <is>
          <t>Orta</t>
        </is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64</v>
      </c>
      <c r="E240" s="156" t="n">
        <v>13376</v>
      </c>
      <c r="F240" s="156" t="inlineStr">
        <is>
          <t>Düşük</t>
        </is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126</v>
      </c>
      <c r="E241" s="156" t="n">
        <v>24822</v>
      </c>
      <c r="F241" s="156" t="inlineStr">
        <is>
          <t>Orta</t>
        </is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8</v>
      </c>
      <c r="E242" s="156" t="n">
        <v>1568</v>
      </c>
      <c r="F242" s="156" t="inlineStr">
        <is>
          <t>Yüksek</t>
        </is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85</v>
      </c>
      <c r="E243" s="156" t="n">
        <v>11135</v>
      </c>
      <c r="F243" s="156" t="inlineStr">
        <is>
          <t>Yüksek</t>
        </is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83</v>
      </c>
      <c r="E244" s="156" t="n">
        <v>16351</v>
      </c>
      <c r="F244" s="156" t="inlineStr">
        <is>
          <t>Düşük</t>
        </is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170</v>
      </c>
      <c r="E245" s="156" t="n">
        <v>29920</v>
      </c>
      <c r="F245" s="156" t="inlineStr">
        <is>
          <t>Yüksek</t>
        </is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137</v>
      </c>
      <c r="E246" s="156" t="n">
        <v>30003</v>
      </c>
      <c r="F246" s="156" t="inlineStr">
        <is>
          <t>Düşük</t>
        </is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40</v>
      </c>
      <c r="E247" s="156" t="n">
        <v>7800</v>
      </c>
      <c r="F247" s="156" t="inlineStr">
        <is>
          <t>Orta</t>
        </is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49</v>
      </c>
      <c r="E248" s="156" t="n">
        <v>8722</v>
      </c>
      <c r="F248" s="156" t="inlineStr">
        <is>
          <t>Yüksek</t>
        </is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114</v>
      </c>
      <c r="E249" s="156" t="n">
        <v>25878</v>
      </c>
      <c r="F249" s="156" t="inlineStr">
        <is>
          <t>Orta</t>
        </is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174</v>
      </c>
      <c r="E250" s="156" t="n">
        <v>34452</v>
      </c>
      <c r="F250" s="156" t="inlineStr">
        <is>
          <t>Orta</t>
        </is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171</v>
      </c>
      <c r="E251" s="156" t="n">
        <v>24111</v>
      </c>
      <c r="F251" s="156" t="inlineStr">
        <is>
          <t>Düşük</t>
        </is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92</v>
      </c>
      <c r="E252" s="156" t="n">
        <v>16376</v>
      </c>
      <c r="F252" s="156" t="inlineStr">
        <is>
          <t>Yüksek</t>
        </is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118</v>
      </c>
      <c r="E253" s="156" t="n">
        <v>17582</v>
      </c>
      <c r="F253" s="156" t="inlineStr">
        <is>
          <t>Yüksek</t>
        </is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49</v>
      </c>
      <c r="E254" s="156" t="n">
        <v>10094</v>
      </c>
      <c r="F254" s="156" t="inlineStr">
        <is>
          <t>Orta</t>
        </is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90</v>
      </c>
      <c r="E255" s="156" t="n">
        <v>12960</v>
      </c>
      <c r="F255" s="156" t="inlineStr">
        <is>
          <t>Orta</t>
        </is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166</v>
      </c>
      <c r="E256" s="156" t="n">
        <v>28718</v>
      </c>
      <c r="F256" s="156" t="inlineStr">
        <is>
          <t>Yüksek</t>
        </is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15</v>
      </c>
      <c r="E257" s="156" t="n">
        <v>3540</v>
      </c>
      <c r="F257" s="156" t="inlineStr">
        <is>
          <t>Orta</t>
        </is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128</v>
      </c>
      <c r="E258" s="156" t="n">
        <v>19968</v>
      </c>
      <c r="F258" s="156" t="inlineStr">
        <is>
          <t>Düşük</t>
        </is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22</v>
      </c>
      <c r="E259" s="156" t="n">
        <v>3850</v>
      </c>
      <c r="F259" s="156" t="inlineStr">
        <is>
          <t>Yüksek</t>
        </is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23</v>
      </c>
      <c r="E260" s="156" t="n">
        <v>2921</v>
      </c>
      <c r="F260" s="156" t="inlineStr">
        <is>
          <t>Düşük</t>
        </is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166</v>
      </c>
      <c r="E261" s="156" t="n">
        <v>32038</v>
      </c>
      <c r="F261" s="156" t="inlineStr">
        <is>
          <t>Yüksek</t>
        </is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29</v>
      </c>
      <c r="E262" s="156" t="n">
        <v>4901</v>
      </c>
      <c r="F262" s="156" t="inlineStr">
        <is>
          <t>Orta</t>
        </is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4</v>
      </c>
      <c r="E263" s="156" t="n">
        <v>480</v>
      </c>
      <c r="F263" s="156" t="inlineStr">
        <is>
          <t>Orta</t>
        </is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31</v>
      </c>
      <c r="E264" s="156" t="n">
        <v>7409</v>
      </c>
      <c r="F264" s="156" t="inlineStr">
        <is>
          <t>Orta</t>
        </is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132</v>
      </c>
      <c r="E265" s="156" t="n">
        <v>22836</v>
      </c>
      <c r="F265" s="156" t="inlineStr">
        <is>
          <t>Düşük</t>
        </is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0</v>
      </c>
      <c r="E266" s="156" t="n">
        <v>0</v>
      </c>
      <c r="F266" s="156" t="inlineStr">
        <is>
          <t>Yüksek</t>
        </is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67</v>
      </c>
      <c r="E267" s="156" t="n">
        <v>10452</v>
      </c>
      <c r="F267" s="156" t="inlineStr">
        <is>
          <t>Düşük</t>
        </is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46</v>
      </c>
      <c r="E268" s="156" t="n">
        <v>7590</v>
      </c>
      <c r="F268" s="156" t="inlineStr">
        <is>
          <t>Düşük</t>
        </is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34</v>
      </c>
      <c r="E269" s="156" t="n">
        <v>6766</v>
      </c>
      <c r="F269" s="156" t="inlineStr">
        <is>
          <t>Orta</t>
        </is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178</v>
      </c>
      <c r="E270" s="156" t="n">
        <v>32752</v>
      </c>
      <c r="F270" s="156" t="inlineStr">
        <is>
          <t>Düşük</t>
        </is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125</v>
      </c>
      <c r="E271" s="156" t="n">
        <v>22250</v>
      </c>
      <c r="F271" s="156" t="inlineStr">
        <is>
          <t>Orta</t>
        </is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96</v>
      </c>
      <c r="E272" s="156" t="n">
        <v>16224</v>
      </c>
      <c r="F272" s="156" t="inlineStr">
        <is>
          <t>Orta</t>
        </is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55</v>
      </c>
      <c r="E273" s="156" t="n">
        <v>12870</v>
      </c>
      <c r="F273" s="156" t="inlineStr">
        <is>
          <t>Yüksek</t>
        </is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121</v>
      </c>
      <c r="E274" s="156" t="n">
        <v>15488</v>
      </c>
      <c r="F274" s="156" t="inlineStr">
        <is>
          <t>Yüksek</t>
        </is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64</v>
      </c>
      <c r="E275" s="156" t="n">
        <v>8896</v>
      </c>
      <c r="F275" s="156" t="inlineStr">
        <is>
          <t>Orta</t>
        </is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83</v>
      </c>
      <c r="E276" s="156" t="n">
        <v>10126</v>
      </c>
      <c r="F276" s="156" t="inlineStr">
        <is>
          <t>Orta</t>
        </is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177</v>
      </c>
      <c r="E277" s="156" t="n">
        <v>36639</v>
      </c>
      <c r="F277" s="156" t="inlineStr">
        <is>
          <t>Orta</t>
        </is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18</v>
      </c>
      <c r="E278" s="156" t="n">
        <v>3060</v>
      </c>
      <c r="F278" s="156" t="inlineStr">
        <is>
          <t>Yüksek</t>
        </is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180</v>
      </c>
      <c r="E279" s="156" t="n">
        <v>30060</v>
      </c>
      <c r="F279" s="156" t="inlineStr">
        <is>
          <t>Orta</t>
        </is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20</v>
      </c>
      <c r="E280" s="156" t="n">
        <v>3100</v>
      </c>
      <c r="F280" s="156" t="inlineStr">
        <is>
          <t>Yüksek</t>
        </is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112</v>
      </c>
      <c r="E281" s="156" t="n">
        <v>13776</v>
      </c>
      <c r="F281" s="156" t="inlineStr">
        <is>
          <t>Yüksek</t>
        </is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18</v>
      </c>
      <c r="E282" s="156" t="n">
        <v>4212</v>
      </c>
      <c r="F282" s="156" t="inlineStr">
        <is>
          <t>Orta</t>
        </is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126</v>
      </c>
      <c r="E283" s="156" t="n">
        <v>18018</v>
      </c>
      <c r="F283" s="156" t="inlineStr">
        <is>
          <t>Düşük</t>
        </is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151</v>
      </c>
      <c r="E284" s="156" t="n">
        <v>18875</v>
      </c>
      <c r="F284" s="156" t="inlineStr">
        <is>
          <t>Düşük</t>
        </is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115</v>
      </c>
      <c r="E285" s="156" t="n">
        <v>21620</v>
      </c>
      <c r="F285" s="156" t="inlineStr">
        <is>
          <t>Düşük</t>
        </is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33</v>
      </c>
      <c r="E286" s="156" t="n">
        <v>5643</v>
      </c>
      <c r="F286" s="156" t="inlineStr">
        <is>
          <t>Orta</t>
        </is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47</v>
      </c>
      <c r="E287" s="156" t="n">
        <v>9964</v>
      </c>
      <c r="F287" s="156" t="inlineStr">
        <is>
          <t>Orta</t>
        </is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93</v>
      </c>
      <c r="E288" s="156" t="n">
        <v>15066</v>
      </c>
      <c r="F288" s="156" t="inlineStr">
        <is>
          <t>Orta</t>
        </is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34</v>
      </c>
      <c r="E289" s="156" t="n">
        <v>4182</v>
      </c>
      <c r="F289" s="156" t="inlineStr">
        <is>
          <t>Yüksek</t>
        </is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10</v>
      </c>
      <c r="E290" s="156" t="n">
        <v>1400</v>
      </c>
      <c r="F290" s="156" t="inlineStr">
        <is>
          <t>Düşük</t>
        </is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103</v>
      </c>
      <c r="E291" s="156" t="n">
        <v>22145</v>
      </c>
      <c r="F291" s="156" t="inlineStr">
        <is>
          <t>Orta</t>
        </is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180</v>
      </c>
      <c r="E292" s="156" t="n">
        <v>40140</v>
      </c>
      <c r="F292" s="156" t="inlineStr">
        <is>
          <t>Yüksek</t>
        </is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23</v>
      </c>
      <c r="E293" s="156" t="n">
        <v>2921</v>
      </c>
      <c r="F293" s="156" t="inlineStr">
        <is>
          <t>Orta</t>
        </is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165</v>
      </c>
      <c r="E294" s="156" t="n">
        <v>23760</v>
      </c>
      <c r="F294" s="156" t="inlineStr">
        <is>
          <t>Orta</t>
        </is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48</v>
      </c>
      <c r="E295" s="156" t="n">
        <v>7920</v>
      </c>
      <c r="F295" s="156" t="inlineStr">
        <is>
          <t>Yüksek</t>
        </is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173</v>
      </c>
      <c r="E296" s="156" t="n">
        <v>21452</v>
      </c>
      <c r="F296" s="156" t="inlineStr">
        <is>
          <t>Düşük</t>
        </is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56</v>
      </c>
      <c r="E297" s="156" t="n">
        <v>10136</v>
      </c>
      <c r="F297" s="156" t="inlineStr">
        <is>
          <t>Yüksek</t>
        </is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125</v>
      </c>
      <c r="E298" s="156" t="n">
        <v>27500</v>
      </c>
      <c r="F298" s="156" t="inlineStr">
        <is>
          <t>Düşük</t>
        </is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92</v>
      </c>
      <c r="E299" s="156" t="n">
        <v>14996</v>
      </c>
      <c r="F299" s="156" t="inlineStr">
        <is>
          <t>Yüksek</t>
        </is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74</v>
      </c>
      <c r="E300" s="156" t="n">
        <v>13098</v>
      </c>
      <c r="F300" s="156" t="inlineStr">
        <is>
          <t>Orta</t>
        </is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159</v>
      </c>
      <c r="E301" s="156" t="n">
        <v>31800</v>
      </c>
      <c r="F301" s="156" t="inlineStr">
        <is>
          <t>Yüksek</t>
        </is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109</v>
      </c>
      <c r="E302" s="156" t="n">
        <v>18857</v>
      </c>
      <c r="F302" s="156" t="inlineStr">
        <is>
          <t>Yüksek</t>
        </is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103</v>
      </c>
      <c r="E303" s="156" t="n">
        <v>21733</v>
      </c>
      <c r="F303" s="156" t="inlineStr">
        <is>
          <t>Orta</t>
        </is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143</v>
      </c>
      <c r="E304" s="156" t="n">
        <v>17875</v>
      </c>
      <c r="F304" s="156" t="inlineStr">
        <is>
          <t>Orta</t>
        </is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96</v>
      </c>
      <c r="E305" s="156" t="n">
        <v>22656</v>
      </c>
      <c r="F305" s="156" t="inlineStr">
        <is>
          <t>Düşük</t>
        </is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140</v>
      </c>
      <c r="E306" s="156" t="n">
        <v>24080</v>
      </c>
      <c r="F306" s="156" t="inlineStr">
        <is>
          <t>Orta</t>
        </is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35</v>
      </c>
      <c r="E307" s="156" t="n">
        <v>5285</v>
      </c>
      <c r="F307" s="156" t="inlineStr">
        <is>
          <t>Orta</t>
        </is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173</v>
      </c>
      <c r="E308" s="156" t="n">
        <v>33043</v>
      </c>
      <c r="F308" s="156" t="inlineStr">
        <is>
          <t>Orta</t>
        </is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11</v>
      </c>
      <c r="E309" s="156" t="n">
        <v>1386</v>
      </c>
      <c r="F309" s="156" t="inlineStr">
        <is>
          <t>Düşük</t>
        </is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166</v>
      </c>
      <c r="E310" s="156" t="n">
        <v>38678</v>
      </c>
      <c r="F310" s="156" t="inlineStr">
        <is>
          <t>Orta</t>
        </is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71</v>
      </c>
      <c r="E311" s="156" t="n">
        <v>16046</v>
      </c>
      <c r="F311" s="156" t="inlineStr">
        <is>
          <t>Düşük</t>
        </is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52</v>
      </c>
      <c r="E312" s="156" t="n">
        <v>11856</v>
      </c>
      <c r="F312" s="156" t="inlineStr">
        <is>
          <t>Düşük</t>
        </is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109</v>
      </c>
      <c r="E313" s="156" t="n">
        <v>23653</v>
      </c>
      <c r="F313" s="156" t="inlineStr">
        <is>
          <t>Yüksek</t>
        </is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172</v>
      </c>
      <c r="E314" s="156" t="n">
        <v>38184</v>
      </c>
      <c r="F314" s="156" t="inlineStr">
        <is>
          <t>Düşük</t>
        </is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25</v>
      </c>
      <c r="E315" s="156" t="n">
        <v>4175</v>
      </c>
      <c r="F315" s="156" t="inlineStr">
        <is>
          <t>Düşük</t>
        </is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5</v>
      </c>
      <c r="E316" s="156" t="n">
        <v>1025</v>
      </c>
      <c r="F316" s="156" t="inlineStr">
        <is>
          <t>Düşük</t>
        </is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162</v>
      </c>
      <c r="E317" s="156" t="n">
        <v>26082</v>
      </c>
      <c r="F317" s="156" t="inlineStr">
        <is>
          <t>Orta</t>
        </is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130</v>
      </c>
      <c r="E318" s="156" t="n">
        <v>26390</v>
      </c>
      <c r="F318" s="156" t="inlineStr">
        <is>
          <t>Orta</t>
        </is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26</v>
      </c>
      <c r="E319" s="156" t="n">
        <v>5096</v>
      </c>
      <c r="F319" s="156" t="inlineStr">
        <is>
          <t>Yüksek</t>
        </is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119</v>
      </c>
      <c r="E320" s="156" t="n">
        <v>19040</v>
      </c>
      <c r="F320" s="156" t="inlineStr">
        <is>
          <t>Yüksek</t>
        </is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126</v>
      </c>
      <c r="E321" s="156" t="n">
        <v>16506</v>
      </c>
      <c r="F321" s="156" t="inlineStr">
        <is>
          <t>Düşük</t>
        </is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172</v>
      </c>
      <c r="E322" s="156" t="n">
        <v>28208</v>
      </c>
      <c r="F322" s="156" t="inlineStr">
        <is>
          <t>Orta</t>
        </is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130</v>
      </c>
      <c r="E323" s="156" t="n">
        <v>17420</v>
      </c>
      <c r="F323" s="156" t="inlineStr">
        <is>
          <t>Orta</t>
        </is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73</v>
      </c>
      <c r="E324" s="156" t="n">
        <v>12410</v>
      </c>
      <c r="F324" s="156" t="inlineStr">
        <is>
          <t>Düşük</t>
        </is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143</v>
      </c>
      <c r="E325" s="156" t="n">
        <v>28886</v>
      </c>
      <c r="F325" s="156" t="inlineStr">
        <is>
          <t>Yüksek</t>
        </is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77</v>
      </c>
      <c r="E326" s="156" t="n">
        <v>17633</v>
      </c>
      <c r="F326" s="156" t="inlineStr">
        <is>
          <t>Düşük</t>
        </is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25</v>
      </c>
      <c r="E327" s="156" t="n">
        <v>3825</v>
      </c>
      <c r="F327" s="156" t="inlineStr">
        <is>
          <t>Yüksek</t>
        </is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85</v>
      </c>
      <c r="E328" s="156" t="n">
        <v>17765</v>
      </c>
      <c r="F328" s="156" t="inlineStr">
        <is>
          <t>Yüksek</t>
        </is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38</v>
      </c>
      <c r="E329" s="156" t="n">
        <v>5662</v>
      </c>
      <c r="F329" s="156" t="inlineStr">
        <is>
          <t>Orta</t>
        </is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147</v>
      </c>
      <c r="E330" s="156" t="n">
        <v>32928</v>
      </c>
      <c r="F330" s="156" t="inlineStr">
        <is>
          <t>Düşük</t>
        </is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39</v>
      </c>
      <c r="E331" s="156" t="n">
        <v>5889</v>
      </c>
      <c r="F331" s="156" t="inlineStr">
        <is>
          <t>Düşük</t>
        </is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93</v>
      </c>
      <c r="E332" s="156" t="n">
        <v>20274</v>
      </c>
      <c r="F332" s="156" t="inlineStr">
        <is>
          <t>Düşük</t>
        </is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48</v>
      </c>
      <c r="E333" s="156" t="n">
        <v>7488</v>
      </c>
      <c r="F333" s="156" t="inlineStr">
        <is>
          <t>Orta</t>
        </is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104</v>
      </c>
      <c r="E334" s="156" t="n">
        <v>19864</v>
      </c>
      <c r="F334" s="156" t="inlineStr">
        <is>
          <t>Düşük</t>
        </is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37</v>
      </c>
      <c r="E335" s="156" t="n">
        <v>8806</v>
      </c>
      <c r="F335" s="156" t="inlineStr">
        <is>
          <t>Orta</t>
        </is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17</v>
      </c>
      <c r="E336" s="156" t="n">
        <v>2567</v>
      </c>
      <c r="F336" s="156" t="inlineStr">
        <is>
          <t>Yüksek</t>
        </is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142</v>
      </c>
      <c r="E337" s="156" t="n">
        <v>19454</v>
      </c>
      <c r="F337" s="156" t="inlineStr">
        <is>
          <t>Yüksek</t>
        </is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131</v>
      </c>
      <c r="E338" s="156" t="n">
        <v>26331</v>
      </c>
      <c r="F338" s="156" t="inlineStr">
        <is>
          <t>Orta</t>
        </is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88</v>
      </c>
      <c r="E339" s="156" t="n">
        <v>17600</v>
      </c>
      <c r="F339" s="156" t="inlineStr">
        <is>
          <t>Orta</t>
        </is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161</v>
      </c>
      <c r="E340" s="156" t="n">
        <v>22218</v>
      </c>
      <c r="F340" s="156" t="inlineStr">
        <is>
          <t>Yüksek</t>
        </is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125</v>
      </c>
      <c r="E341" s="156" t="n">
        <v>20375</v>
      </c>
      <c r="F341" s="156" t="inlineStr">
        <is>
          <t>Düşük</t>
        </is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63</v>
      </c>
      <c r="E342" s="156" t="n">
        <v>12537</v>
      </c>
      <c r="F342" s="156" t="inlineStr">
        <is>
          <t>Yüksek</t>
        </is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27</v>
      </c>
      <c r="E343" s="156" t="n">
        <v>5994</v>
      </c>
      <c r="F343" s="156" t="inlineStr">
        <is>
          <t>Düşük</t>
        </is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117</v>
      </c>
      <c r="E344" s="156" t="n">
        <v>14391</v>
      </c>
      <c r="F344" s="156" t="inlineStr">
        <is>
          <t>Düşük</t>
        </is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104</v>
      </c>
      <c r="E345" s="156" t="n">
        <v>15808</v>
      </c>
      <c r="F345" s="156" t="inlineStr">
        <is>
          <t>Orta</t>
        </is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105</v>
      </c>
      <c r="E346" s="156" t="n">
        <v>19110</v>
      </c>
      <c r="F346" s="156" t="inlineStr">
        <is>
          <t>Düşük</t>
        </is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130</v>
      </c>
      <c r="E347" s="156" t="n">
        <v>18460</v>
      </c>
      <c r="F347" s="156" t="inlineStr">
        <is>
          <t>Orta</t>
        </is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120</v>
      </c>
      <c r="E348" s="156" t="n">
        <v>22200</v>
      </c>
      <c r="F348" s="156" t="inlineStr">
        <is>
          <t>Yüksek</t>
        </is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152</v>
      </c>
      <c r="E349" s="156" t="n">
        <v>29488</v>
      </c>
      <c r="F349" s="156" t="inlineStr">
        <is>
          <t>Düşük</t>
        </is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67</v>
      </c>
      <c r="E350" s="156" t="n">
        <v>11926</v>
      </c>
      <c r="F350" s="156" t="inlineStr">
        <is>
          <t>Yüksek</t>
        </is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72</v>
      </c>
      <c r="E351" s="156" t="n">
        <v>12672</v>
      </c>
      <c r="F351" s="156" t="inlineStr">
        <is>
          <t>Orta</t>
        </is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18</v>
      </c>
      <c r="E352" s="156" t="n">
        <v>3510</v>
      </c>
      <c r="F352" s="156" t="inlineStr">
        <is>
          <t>Düşük</t>
        </is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73</v>
      </c>
      <c r="E353" s="156" t="n">
        <v>16863</v>
      </c>
      <c r="F353" s="156" t="inlineStr">
        <is>
          <t>Düşük</t>
        </is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138</v>
      </c>
      <c r="E354" s="156" t="n">
        <v>21252</v>
      </c>
      <c r="F354" s="156" t="inlineStr">
        <is>
          <t>Orta</t>
        </is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117</v>
      </c>
      <c r="E355" s="156" t="n">
        <v>14508</v>
      </c>
      <c r="F355" s="156" t="inlineStr">
        <is>
          <t>Düşük</t>
        </is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140</v>
      </c>
      <c r="E356" s="156" t="n">
        <v>33040</v>
      </c>
      <c r="F356" s="156" t="inlineStr">
        <is>
          <t>Düşük</t>
        </is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44</v>
      </c>
      <c r="E357" s="156" t="n">
        <v>6864</v>
      </c>
      <c r="F357" s="156" t="inlineStr">
        <is>
          <t>Düşük</t>
        </is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76</v>
      </c>
      <c r="E358" s="156" t="n">
        <v>17024</v>
      </c>
      <c r="F358" s="156" t="inlineStr">
        <is>
          <t>Yüksek</t>
        </is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38</v>
      </c>
      <c r="E359" s="156" t="n">
        <v>8854</v>
      </c>
      <c r="F359" s="156" t="inlineStr">
        <is>
          <t>Orta</t>
        </is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65</v>
      </c>
      <c r="E360" s="156" t="n">
        <v>7930</v>
      </c>
      <c r="F360" s="156" t="inlineStr">
        <is>
          <t>Düşük</t>
        </is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77</v>
      </c>
      <c r="E361" s="156" t="n">
        <v>14938</v>
      </c>
      <c r="F361" s="156" t="inlineStr">
        <is>
          <t>Orta</t>
        </is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76</v>
      </c>
      <c r="E362" s="156" t="n">
        <v>16036</v>
      </c>
      <c r="F362" s="156" t="inlineStr">
        <is>
          <t>Düşük</t>
        </is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35</v>
      </c>
      <c r="E363" s="156" t="n">
        <v>8260</v>
      </c>
      <c r="F363" s="156" t="inlineStr">
        <is>
          <t>Düşük</t>
        </is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58</v>
      </c>
      <c r="E364" s="156" t="n">
        <v>12528</v>
      </c>
      <c r="F364" s="156" t="inlineStr">
        <is>
          <t>Orta</t>
        </is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72</v>
      </c>
      <c r="E365" s="156" t="n">
        <v>15552</v>
      </c>
      <c r="F365" s="156" t="inlineStr">
        <is>
          <t>Yüksek</t>
        </is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95</v>
      </c>
      <c r="E366" s="156" t="n">
        <v>22325</v>
      </c>
      <c r="F366" s="156" t="inlineStr">
        <is>
          <t>Orta</t>
        </is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43</v>
      </c>
      <c r="E367" s="156" t="n">
        <v>5977</v>
      </c>
      <c r="F367" s="156" t="inlineStr">
        <is>
          <t>Düşük</t>
        </is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28</v>
      </c>
      <c r="E368" s="156" t="n">
        <v>3976</v>
      </c>
      <c r="F368" s="156" t="inlineStr">
        <is>
          <t>Yüksek</t>
        </is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140</v>
      </c>
      <c r="E369" s="156" t="n">
        <v>33600</v>
      </c>
      <c r="F369" s="156" t="inlineStr">
        <is>
          <t>Orta</t>
        </is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34</v>
      </c>
      <c r="E370" s="156" t="n">
        <v>4624</v>
      </c>
      <c r="F370" s="156" t="inlineStr">
        <is>
          <t>Yüksek</t>
        </is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32</v>
      </c>
      <c r="E371" s="156" t="n">
        <v>7072</v>
      </c>
      <c r="F371" s="156" t="inlineStr">
        <is>
          <t>Yüksek</t>
        </is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20</v>
      </c>
      <c r="E372" s="156" t="n">
        <v>2580</v>
      </c>
      <c r="F372" s="156" t="inlineStr">
        <is>
          <t>Orta</t>
        </is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0</v>
      </c>
      <c r="E373" s="156" t="n">
        <v>0</v>
      </c>
      <c r="F373" s="156" t="inlineStr">
        <is>
          <t>Düşük</t>
        </is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120</v>
      </c>
      <c r="E374" s="156" t="n">
        <v>15240</v>
      </c>
      <c r="F374" s="156" t="inlineStr">
        <is>
          <t>Orta</t>
        </is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66</v>
      </c>
      <c r="E375" s="156" t="n">
        <v>12078</v>
      </c>
      <c r="F375" s="156" t="inlineStr">
        <is>
          <t>Orta</t>
        </is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59</v>
      </c>
      <c r="E376" s="156" t="n">
        <v>10443</v>
      </c>
      <c r="F376" s="156" t="inlineStr">
        <is>
          <t>Düşük</t>
        </is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68</v>
      </c>
      <c r="E377" s="156" t="n">
        <v>11492</v>
      </c>
      <c r="F377" s="156" t="inlineStr">
        <is>
          <t>Orta</t>
        </is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5</v>
      </c>
      <c r="E378" s="156" t="n">
        <v>685</v>
      </c>
      <c r="F378" s="156" t="inlineStr">
        <is>
          <t>Orta</t>
        </is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49</v>
      </c>
      <c r="E379" s="156" t="n">
        <v>9947</v>
      </c>
      <c r="F379" s="156" t="inlineStr">
        <is>
          <t>Yüksek</t>
        </is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167</v>
      </c>
      <c r="E380" s="156" t="n">
        <v>35070</v>
      </c>
      <c r="F380" s="156" t="inlineStr">
        <is>
          <t>Düşük</t>
        </is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19</v>
      </c>
      <c r="E381" s="156" t="n">
        <v>4237</v>
      </c>
      <c r="F381" s="156" t="inlineStr">
        <is>
          <t>Düşük</t>
        </is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97</v>
      </c>
      <c r="E382" s="156" t="n">
        <v>22892</v>
      </c>
      <c r="F382" s="156" t="inlineStr">
        <is>
          <t>Düşük</t>
        </is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17</v>
      </c>
      <c r="E383" s="156" t="n">
        <v>2788</v>
      </c>
      <c r="F383" s="156" t="inlineStr">
        <is>
          <t>Orta</t>
        </is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79</v>
      </c>
      <c r="E384" s="156" t="n">
        <v>11455</v>
      </c>
      <c r="F384" s="156" t="inlineStr">
        <is>
          <t>Yüksek</t>
        </is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123</v>
      </c>
      <c r="E385" s="156" t="n">
        <v>23370</v>
      </c>
      <c r="F385" s="156" t="inlineStr">
        <is>
          <t>Orta</t>
        </is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122</v>
      </c>
      <c r="E386" s="156" t="n">
        <v>17568</v>
      </c>
      <c r="F386" s="156" t="inlineStr">
        <is>
          <t>Düşük</t>
        </is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114</v>
      </c>
      <c r="E387" s="156" t="n">
        <v>23484</v>
      </c>
      <c r="F387" s="156" t="inlineStr">
        <is>
          <t>Yüksek</t>
        </is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8</v>
      </c>
      <c r="E388" s="156" t="n">
        <v>1216</v>
      </c>
      <c r="F388" s="156" t="inlineStr">
        <is>
          <t>Düşük</t>
        </is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90</v>
      </c>
      <c r="E389" s="156" t="n">
        <v>13500</v>
      </c>
      <c r="F389" s="156" t="inlineStr">
        <is>
          <t>Orta</t>
        </is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149</v>
      </c>
      <c r="E390" s="156" t="n">
        <v>23542</v>
      </c>
      <c r="F390" s="156" t="inlineStr">
        <is>
          <t>Düşük</t>
        </is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120</v>
      </c>
      <c r="E391" s="156" t="n">
        <v>16800</v>
      </c>
      <c r="F391" s="156" t="inlineStr">
        <is>
          <t>Düşük</t>
        </is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153</v>
      </c>
      <c r="E392" s="156" t="n">
        <v>24786</v>
      </c>
      <c r="F392" s="156" t="inlineStr">
        <is>
          <t>Yüksek</t>
        </is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140</v>
      </c>
      <c r="E393" s="156" t="n">
        <v>27020</v>
      </c>
      <c r="F393" s="156" t="inlineStr">
        <is>
          <t>Yüksek</t>
        </is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170</v>
      </c>
      <c r="E394" s="156" t="n">
        <v>37230</v>
      </c>
      <c r="F394" s="156" t="inlineStr">
        <is>
          <t>Düşük</t>
        </is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53</v>
      </c>
      <c r="E395" s="156" t="n">
        <v>9010</v>
      </c>
      <c r="F395" s="156" t="inlineStr">
        <is>
          <t>Düşük</t>
        </is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2</v>
      </c>
      <c r="E396" s="156" t="n">
        <v>398</v>
      </c>
      <c r="F396" s="156" t="inlineStr">
        <is>
          <t>Yüksek</t>
        </is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4</v>
      </c>
      <c r="E397" s="156" t="n">
        <v>540</v>
      </c>
      <c r="F397" s="156" t="inlineStr">
        <is>
          <t>Yüksek</t>
        </is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46</v>
      </c>
      <c r="E398" s="156" t="n">
        <v>6348</v>
      </c>
      <c r="F398" s="156" t="inlineStr">
        <is>
          <t>Yüksek</t>
        </is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105</v>
      </c>
      <c r="E399" s="156" t="n">
        <v>13230</v>
      </c>
      <c r="F399" s="156" t="inlineStr">
        <is>
          <t>Orta</t>
        </is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33</v>
      </c>
      <c r="E400" s="156" t="n">
        <v>6534</v>
      </c>
      <c r="F400" s="156" t="inlineStr">
        <is>
          <t>Orta</t>
        </is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100</v>
      </c>
      <c r="E401" s="156" t="n">
        <v>17800</v>
      </c>
      <c r="F401" s="156" t="inlineStr">
        <is>
          <t>Orta</t>
        </is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172</v>
      </c>
      <c r="E402" s="156" t="n">
        <v>28896</v>
      </c>
      <c r="F402" s="156" t="inlineStr">
        <is>
          <t>Düşük</t>
        </is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137</v>
      </c>
      <c r="E403" s="156" t="n">
        <v>26715</v>
      </c>
      <c r="F403" s="156" t="inlineStr">
        <is>
          <t>Düşük</t>
        </is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144</v>
      </c>
      <c r="E404" s="156" t="n">
        <v>27360</v>
      </c>
      <c r="F404" s="156" t="inlineStr">
        <is>
          <t>Orta</t>
        </is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28</v>
      </c>
      <c r="E405" s="156" t="n">
        <v>4648</v>
      </c>
      <c r="F405" s="156" t="inlineStr">
        <is>
          <t>Düşük</t>
        </is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149</v>
      </c>
      <c r="E406" s="156" t="n">
        <v>26969</v>
      </c>
      <c r="F406" s="156" t="inlineStr">
        <is>
          <t>Orta</t>
        </is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34</v>
      </c>
      <c r="E407" s="156" t="n">
        <v>7242</v>
      </c>
      <c r="F407" s="156" t="inlineStr">
        <is>
          <t>Orta</t>
        </is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80</v>
      </c>
      <c r="E408" s="156" t="n">
        <v>16000</v>
      </c>
      <c r="F408" s="156" t="inlineStr">
        <is>
          <t>Düşük</t>
        </is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148</v>
      </c>
      <c r="E409" s="156" t="n">
        <v>21904</v>
      </c>
      <c r="F409" s="156" t="inlineStr">
        <is>
          <t>Orta</t>
        </is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179</v>
      </c>
      <c r="E410" s="156" t="n">
        <v>35800</v>
      </c>
      <c r="F410" s="156" t="inlineStr">
        <is>
          <t>Orta</t>
        </is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14</v>
      </c>
      <c r="E411" s="156" t="n">
        <v>3304</v>
      </c>
      <c r="F411" s="156" t="inlineStr">
        <is>
          <t>Düşük</t>
        </is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159</v>
      </c>
      <c r="E412" s="156" t="n">
        <v>19716</v>
      </c>
      <c r="F412" s="156" t="inlineStr">
        <is>
          <t>Yüksek</t>
        </is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172</v>
      </c>
      <c r="E413" s="156" t="n">
        <v>26316</v>
      </c>
      <c r="F413" s="156" t="inlineStr">
        <is>
          <t>Düşük</t>
        </is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62</v>
      </c>
      <c r="E414" s="156" t="n">
        <v>7874</v>
      </c>
      <c r="F414" s="156" t="inlineStr">
        <is>
          <t>Yüksek</t>
        </is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37</v>
      </c>
      <c r="E415" s="156" t="n">
        <v>5032</v>
      </c>
      <c r="F415" s="156" t="inlineStr">
        <is>
          <t>Orta</t>
        </is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117</v>
      </c>
      <c r="E416" s="156" t="n">
        <v>17901</v>
      </c>
      <c r="F416" s="156" t="inlineStr">
        <is>
          <t>Düşük</t>
        </is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148</v>
      </c>
      <c r="E417" s="156" t="n">
        <v>23384</v>
      </c>
      <c r="F417" s="156" t="inlineStr">
        <is>
          <t>Yüksek</t>
        </is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75</v>
      </c>
      <c r="E418" s="156" t="n">
        <v>14325</v>
      </c>
      <c r="F418" s="156" t="inlineStr">
        <is>
          <t>Düşük</t>
        </is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93</v>
      </c>
      <c r="E419" s="156" t="n">
        <v>21855</v>
      </c>
      <c r="F419" s="156" t="inlineStr">
        <is>
          <t>Yüksek</t>
        </is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180</v>
      </c>
      <c r="E420" s="156" t="n">
        <v>24120</v>
      </c>
      <c r="F420" s="156" t="inlineStr">
        <is>
          <t>Düşük</t>
        </is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102</v>
      </c>
      <c r="E421" s="156" t="n">
        <v>18666</v>
      </c>
      <c r="F421" s="156" t="inlineStr">
        <is>
          <t>Yüksek</t>
        </is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59</v>
      </c>
      <c r="E422" s="156" t="n">
        <v>10797</v>
      </c>
      <c r="F422" s="156" t="inlineStr">
        <is>
          <t>Düşük</t>
        </is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173</v>
      </c>
      <c r="E423" s="156" t="n">
        <v>39444</v>
      </c>
      <c r="F423" s="156" t="inlineStr">
        <is>
          <t>Yüksek</t>
        </is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145</v>
      </c>
      <c r="E424" s="156" t="n">
        <v>31030</v>
      </c>
      <c r="F424" s="156" t="inlineStr">
        <is>
          <t>Yüksek</t>
        </is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173</v>
      </c>
      <c r="E425" s="156" t="n">
        <v>37368</v>
      </c>
      <c r="F425" s="156" t="inlineStr">
        <is>
          <t>Yüksek</t>
        </is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13</v>
      </c>
      <c r="E426" s="156" t="n">
        <v>2067</v>
      </c>
      <c r="F426" s="156" t="inlineStr">
        <is>
          <t>Yüksek</t>
        </is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33</v>
      </c>
      <c r="E427" s="156" t="n">
        <v>6963</v>
      </c>
      <c r="F427" s="156" t="inlineStr">
        <is>
          <t>Yüksek</t>
        </is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164</v>
      </c>
      <c r="E428" s="156" t="n">
        <v>31488</v>
      </c>
      <c r="F428" s="156" t="inlineStr">
        <is>
          <t>Yüksek</t>
        </is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0</v>
      </c>
      <c r="E429" s="156" t="n">
        <v>0</v>
      </c>
      <c r="F429" s="156" t="inlineStr">
        <is>
          <t>Orta</t>
        </is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0</v>
      </c>
      <c r="E430" s="156" t="n">
        <v>0</v>
      </c>
      <c r="F430" s="156" t="inlineStr">
        <is>
          <t>Yüksek</t>
        </is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29</v>
      </c>
      <c r="E431" s="156" t="n">
        <v>4466</v>
      </c>
      <c r="F431" s="156" t="inlineStr">
        <is>
          <t>Düşük</t>
        </is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5</v>
      </c>
      <c r="E432" s="156" t="n">
        <v>645</v>
      </c>
      <c r="F432" s="156" t="inlineStr">
        <is>
          <t>Yüksek</t>
        </is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178</v>
      </c>
      <c r="E433" s="156" t="n">
        <v>40228</v>
      </c>
      <c r="F433" s="156" t="inlineStr">
        <is>
          <t>Orta</t>
        </is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65</v>
      </c>
      <c r="E434" s="156" t="n">
        <v>12285</v>
      </c>
      <c r="F434" s="156" t="inlineStr">
        <is>
          <t>Orta</t>
        </is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0</v>
      </c>
      <c r="E435" s="156" t="n">
        <v>0</v>
      </c>
      <c r="F435" s="156" t="inlineStr">
        <is>
          <t>Yüksek</t>
        </is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58</v>
      </c>
      <c r="E436" s="156" t="n">
        <v>10208</v>
      </c>
      <c r="F436" s="156" t="inlineStr">
        <is>
          <t>Orta</t>
        </is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72</v>
      </c>
      <c r="E437" s="156" t="n">
        <v>10512</v>
      </c>
      <c r="F437" s="156" t="inlineStr">
        <is>
          <t>Yüksek</t>
        </is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123</v>
      </c>
      <c r="E438" s="156" t="n">
        <v>19803</v>
      </c>
      <c r="F438" s="156" t="inlineStr">
        <is>
          <t>Düşük</t>
        </is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149</v>
      </c>
      <c r="E439" s="156" t="n">
        <v>31290</v>
      </c>
      <c r="F439" s="156" t="inlineStr">
        <is>
          <t>Orta</t>
        </is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62</v>
      </c>
      <c r="E440" s="156" t="n">
        <v>13144</v>
      </c>
      <c r="F440" s="156" t="inlineStr">
        <is>
          <t>Orta</t>
        </is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21</v>
      </c>
      <c r="E441" s="156" t="n">
        <v>4116</v>
      </c>
      <c r="F441" s="156" t="inlineStr">
        <is>
          <t>Orta</t>
        </is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38</v>
      </c>
      <c r="E442" s="156" t="n">
        <v>5016</v>
      </c>
      <c r="F442" s="156" t="inlineStr">
        <is>
          <t>Orta</t>
        </is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128</v>
      </c>
      <c r="E443" s="156" t="n">
        <v>24192</v>
      </c>
      <c r="F443" s="156" t="inlineStr">
        <is>
          <t>Düşük</t>
        </is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161</v>
      </c>
      <c r="E444" s="156" t="n">
        <v>27531</v>
      </c>
      <c r="F444" s="156" t="inlineStr">
        <is>
          <t>Yüksek</t>
        </is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67</v>
      </c>
      <c r="E445" s="156" t="n">
        <v>15008</v>
      </c>
      <c r="F445" s="156" t="inlineStr">
        <is>
          <t>Yüksek</t>
        </is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52</v>
      </c>
      <c r="E446" s="156" t="n">
        <v>9880</v>
      </c>
      <c r="F446" s="156" t="inlineStr">
        <is>
          <t>Yüksek</t>
        </is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179</v>
      </c>
      <c r="E447" s="156" t="n">
        <v>34189</v>
      </c>
      <c r="F447" s="156" t="inlineStr">
        <is>
          <t>Yüksek</t>
        </is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42</v>
      </c>
      <c r="E448" s="156" t="n">
        <v>9198</v>
      </c>
      <c r="F448" s="156" t="inlineStr">
        <is>
          <t>Orta</t>
        </is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100</v>
      </c>
      <c r="E449" s="156" t="n">
        <v>16600</v>
      </c>
      <c r="F449" s="156" t="inlineStr">
        <is>
          <t>Yüksek</t>
        </is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54</v>
      </c>
      <c r="E450" s="156" t="n">
        <v>11070</v>
      </c>
      <c r="F450" s="156" t="inlineStr">
        <is>
          <t>Düşük</t>
        </is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34</v>
      </c>
      <c r="E451" s="156" t="n">
        <v>4692</v>
      </c>
      <c r="F451" s="156" t="inlineStr">
        <is>
          <t>Orta</t>
        </is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37</v>
      </c>
      <c r="E452" s="156" t="n">
        <v>4662</v>
      </c>
      <c r="F452" s="156" t="inlineStr">
        <is>
          <t>Düşük</t>
        </is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134</v>
      </c>
      <c r="E453" s="156" t="n">
        <v>25326</v>
      </c>
      <c r="F453" s="156" t="inlineStr">
        <is>
          <t>Orta</t>
        </is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77</v>
      </c>
      <c r="E454" s="156" t="n">
        <v>16324</v>
      </c>
      <c r="F454" s="156" t="inlineStr">
        <is>
          <t>Orta</t>
        </is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75</v>
      </c>
      <c r="E455" s="156" t="n">
        <v>11025</v>
      </c>
      <c r="F455" s="156" t="inlineStr">
        <is>
          <t>Yüksek</t>
        </is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46</v>
      </c>
      <c r="E456" s="156" t="n">
        <v>8096</v>
      </c>
      <c r="F456" s="156" t="inlineStr">
        <is>
          <t>Orta</t>
        </is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71</v>
      </c>
      <c r="E457" s="156" t="n">
        <v>16330</v>
      </c>
      <c r="F457" s="156" t="inlineStr">
        <is>
          <t>Orta</t>
        </is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68</v>
      </c>
      <c r="E458" s="156" t="n">
        <v>9588</v>
      </c>
      <c r="F458" s="156" t="inlineStr">
        <is>
          <t>Yüksek</t>
        </is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55</v>
      </c>
      <c r="E459" s="156" t="n">
        <v>13145</v>
      </c>
      <c r="F459" s="156" t="inlineStr">
        <is>
          <t>Düşük</t>
        </is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134</v>
      </c>
      <c r="E460" s="156" t="n">
        <v>23986</v>
      </c>
      <c r="F460" s="156" t="inlineStr">
        <is>
          <t>Düşük</t>
        </is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35</v>
      </c>
      <c r="E461" s="156" t="n">
        <v>5425</v>
      </c>
      <c r="F461" s="156" t="inlineStr">
        <is>
          <t>Orta</t>
        </is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127</v>
      </c>
      <c r="E462" s="156" t="n">
        <v>22606</v>
      </c>
      <c r="F462" s="156" t="inlineStr">
        <is>
          <t>Düşük</t>
        </is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52</v>
      </c>
      <c r="E463" s="156" t="n">
        <v>11128</v>
      </c>
      <c r="F463" s="156" t="inlineStr">
        <is>
          <t>Düşük</t>
        </is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38</v>
      </c>
      <c r="E464" s="156" t="n">
        <v>5358</v>
      </c>
      <c r="F464" s="156" t="inlineStr">
        <is>
          <t>Orta</t>
        </is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15</v>
      </c>
      <c r="E465" s="156" t="n">
        <v>2955</v>
      </c>
      <c r="F465" s="156" t="inlineStr">
        <is>
          <t>Yüksek</t>
        </is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143</v>
      </c>
      <c r="E466" s="156" t="n">
        <v>24596</v>
      </c>
      <c r="F466" s="156" t="inlineStr">
        <is>
          <t>Orta</t>
        </is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172</v>
      </c>
      <c r="E467" s="156" t="n">
        <v>41108</v>
      </c>
      <c r="F467" s="156" t="inlineStr">
        <is>
          <t>Yüksek</t>
        </is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141</v>
      </c>
      <c r="E468" s="156" t="n">
        <v>21714</v>
      </c>
      <c r="F468" s="156" t="inlineStr">
        <is>
          <t>Orta</t>
        </is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84</v>
      </c>
      <c r="E469" s="156" t="n">
        <v>18816</v>
      </c>
      <c r="F469" s="156" t="inlineStr">
        <is>
          <t>Orta</t>
        </is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40</v>
      </c>
      <c r="E470" s="156" t="n">
        <v>5480</v>
      </c>
      <c r="F470" s="156" t="inlineStr">
        <is>
          <t>Yüksek</t>
        </is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57</v>
      </c>
      <c r="E471" s="156" t="n">
        <v>9747</v>
      </c>
      <c r="F471" s="156" t="inlineStr">
        <is>
          <t>Düşük</t>
        </is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17</v>
      </c>
      <c r="E472" s="156" t="n">
        <v>2822</v>
      </c>
      <c r="F472" s="156" t="inlineStr">
        <is>
          <t>Orta</t>
        </is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129</v>
      </c>
      <c r="E473" s="156" t="n">
        <v>26961</v>
      </c>
      <c r="F473" s="156" t="inlineStr">
        <is>
          <t>Düşük</t>
        </is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4</v>
      </c>
      <c r="E474" s="156" t="n">
        <v>588</v>
      </c>
      <c r="F474" s="156" t="inlineStr">
        <is>
          <t>Yüksek</t>
        </is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158</v>
      </c>
      <c r="E475" s="156" t="n">
        <v>23700</v>
      </c>
      <c r="F475" s="156" t="inlineStr">
        <is>
          <t>Yüksek</t>
        </is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84</v>
      </c>
      <c r="E476" s="156" t="n">
        <v>16464</v>
      </c>
      <c r="F476" s="156" t="inlineStr">
        <is>
          <t>Düşük</t>
        </is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143</v>
      </c>
      <c r="E477" s="156" t="n">
        <v>22165</v>
      </c>
      <c r="F477" s="156" t="inlineStr">
        <is>
          <t>Orta</t>
        </is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89</v>
      </c>
      <c r="E478" s="156" t="n">
        <v>10769</v>
      </c>
      <c r="F478" s="156" t="inlineStr">
        <is>
          <t>Orta</t>
        </is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48</v>
      </c>
      <c r="E479" s="156" t="n">
        <v>10848</v>
      </c>
      <c r="F479" s="156" t="inlineStr">
        <is>
          <t>Düşük</t>
        </is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87</v>
      </c>
      <c r="E480" s="156" t="n">
        <v>13746</v>
      </c>
      <c r="F480" s="156" t="inlineStr">
        <is>
          <t>Yüksek</t>
        </is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89</v>
      </c>
      <c r="E481" s="156" t="n">
        <v>16020</v>
      </c>
      <c r="F481" s="156" t="inlineStr">
        <is>
          <t>Yüksek</t>
        </is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143</v>
      </c>
      <c r="E482" s="156" t="n">
        <v>28743</v>
      </c>
      <c r="F482" s="156" t="inlineStr">
        <is>
          <t>Orta</t>
        </is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30</v>
      </c>
      <c r="E483" s="156" t="n">
        <v>3900</v>
      </c>
      <c r="F483" s="156" t="inlineStr">
        <is>
          <t>Orta</t>
        </is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75</v>
      </c>
      <c r="E484" s="156" t="n">
        <v>15000</v>
      </c>
      <c r="F484" s="156" t="inlineStr">
        <is>
          <t>Orta</t>
        </is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113</v>
      </c>
      <c r="E485" s="156" t="n">
        <v>25086</v>
      </c>
      <c r="F485" s="156" t="inlineStr">
        <is>
          <t>Orta</t>
        </is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89</v>
      </c>
      <c r="E486" s="156" t="n">
        <v>11659</v>
      </c>
      <c r="F486" s="156" t="inlineStr">
        <is>
          <t>Düşük</t>
        </is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140</v>
      </c>
      <c r="E487" s="156" t="n">
        <v>29120</v>
      </c>
      <c r="F487" s="156" t="inlineStr">
        <is>
          <t>Düşük</t>
        </is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32</v>
      </c>
      <c r="E488" s="156" t="n">
        <v>4448</v>
      </c>
      <c r="F488" s="156" t="inlineStr">
        <is>
          <t>Yüksek</t>
        </is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18</v>
      </c>
      <c r="E489" s="156" t="n">
        <v>4086</v>
      </c>
      <c r="F489" s="156" t="inlineStr">
        <is>
          <t>Düşük</t>
        </is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31</v>
      </c>
      <c r="E490" s="156" t="n">
        <v>4092</v>
      </c>
      <c r="F490" s="156" t="inlineStr">
        <is>
          <t>Orta</t>
        </is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71</v>
      </c>
      <c r="E491" s="156" t="n">
        <v>9088</v>
      </c>
      <c r="F491" s="156" t="inlineStr">
        <is>
          <t>Yüksek</t>
        </is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17</v>
      </c>
      <c r="E492" s="156" t="n">
        <v>2907</v>
      </c>
      <c r="F492" s="156" t="inlineStr">
        <is>
          <t>Orta</t>
        </is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87</v>
      </c>
      <c r="E493" s="156" t="n">
        <v>20793</v>
      </c>
      <c r="F493" s="156" t="inlineStr">
        <is>
          <t>Düşük</t>
        </is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108</v>
      </c>
      <c r="E494" s="156" t="n">
        <v>23004</v>
      </c>
      <c r="F494" s="156" t="inlineStr">
        <is>
          <t>Yüksek</t>
        </is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106</v>
      </c>
      <c r="E495" s="156" t="n">
        <v>18232</v>
      </c>
      <c r="F495" s="156" t="inlineStr">
        <is>
          <t>Düşük</t>
        </is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5</v>
      </c>
      <c r="E496" s="156" t="n">
        <v>1190</v>
      </c>
      <c r="F496" s="156" t="inlineStr">
        <is>
          <t>Orta</t>
        </is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93</v>
      </c>
      <c r="E497" s="156" t="n">
        <v>12276</v>
      </c>
      <c r="F497" s="156" t="inlineStr">
        <is>
          <t>Düşük</t>
        </is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120</v>
      </c>
      <c r="E498" s="156" t="n">
        <v>26160</v>
      </c>
      <c r="F498" s="156" t="inlineStr">
        <is>
          <t>Düşük</t>
        </is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59</v>
      </c>
      <c r="E499" s="156" t="n">
        <v>7434</v>
      </c>
      <c r="F499" s="156" t="inlineStr">
        <is>
          <t>Orta</t>
        </is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27</v>
      </c>
      <c r="E500" s="156" t="n">
        <v>4077</v>
      </c>
      <c r="F500" s="156" t="inlineStr">
        <is>
          <t>Düşük</t>
        </is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84</v>
      </c>
      <c r="E501" s="156" t="n">
        <v>10332</v>
      </c>
      <c r="F501" s="156" t="inlineStr">
        <is>
          <t>Orta</t>
        </is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121</v>
      </c>
      <c r="E502" s="156" t="n">
        <v>19602</v>
      </c>
      <c r="F502" s="156" t="inlineStr">
        <is>
          <t>Orta</t>
        </is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83</v>
      </c>
      <c r="E503" s="156" t="n">
        <v>10873</v>
      </c>
      <c r="F503" s="156" t="inlineStr">
        <is>
          <t>Düşük</t>
        </is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131</v>
      </c>
      <c r="E504" s="156" t="n">
        <v>22008</v>
      </c>
      <c r="F504" s="156" t="inlineStr">
        <is>
          <t>Yüksek</t>
        </is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81</v>
      </c>
      <c r="E505" s="156" t="n">
        <v>15066</v>
      </c>
      <c r="F505" s="156" t="inlineStr">
        <is>
          <t>Yüksek</t>
        </is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116</v>
      </c>
      <c r="E506" s="156" t="n">
        <v>18444</v>
      </c>
      <c r="F506" s="156" t="inlineStr">
        <is>
          <t>Düşük</t>
        </is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102</v>
      </c>
      <c r="E507" s="156" t="n">
        <v>24174</v>
      </c>
      <c r="F507" s="156" t="inlineStr">
        <is>
          <t>Düşük</t>
        </is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48</v>
      </c>
      <c r="E508" s="156" t="n">
        <v>10128</v>
      </c>
      <c r="F508" s="156" t="inlineStr">
        <is>
          <t>Orta</t>
        </is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66</v>
      </c>
      <c r="E509" s="156" t="n">
        <v>15708</v>
      </c>
      <c r="F509" s="156" t="inlineStr">
        <is>
          <t>Orta</t>
        </is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64</v>
      </c>
      <c r="E510" s="156" t="n">
        <v>11008</v>
      </c>
      <c r="F510" s="156" t="inlineStr">
        <is>
          <t>Düşük</t>
        </is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85</v>
      </c>
      <c r="E511" s="156" t="n">
        <v>15385</v>
      </c>
      <c r="F511" s="156" t="inlineStr">
        <is>
          <t>Orta</t>
        </is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96</v>
      </c>
      <c r="E512" s="156" t="n">
        <v>14016</v>
      </c>
      <c r="F512" s="156" t="inlineStr">
        <is>
          <t>Orta</t>
        </is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102</v>
      </c>
      <c r="E513" s="156" t="n">
        <v>22032</v>
      </c>
      <c r="F513" s="156" t="inlineStr">
        <is>
          <t>Orta</t>
        </is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103</v>
      </c>
      <c r="E514" s="156" t="n">
        <v>21527</v>
      </c>
      <c r="F514" s="156" t="inlineStr">
        <is>
          <t>Orta</t>
        </is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98</v>
      </c>
      <c r="E515" s="156" t="n">
        <v>13034</v>
      </c>
      <c r="F515" s="156" t="inlineStr">
        <is>
          <t>Yüksek</t>
        </is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49</v>
      </c>
      <c r="E516" s="156" t="n">
        <v>8869</v>
      </c>
      <c r="F516" s="156" t="inlineStr">
        <is>
          <t>Orta</t>
        </is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82</v>
      </c>
      <c r="E517" s="156" t="n">
        <v>14432</v>
      </c>
      <c r="F517" s="156" t="inlineStr">
        <is>
          <t>Yüksek</t>
        </is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167</v>
      </c>
      <c r="E518" s="156" t="n">
        <v>31229</v>
      </c>
      <c r="F518" s="156" t="inlineStr">
        <is>
          <t>Orta</t>
        </is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60</v>
      </c>
      <c r="E519" s="156" t="n">
        <v>9420</v>
      </c>
      <c r="F519" s="156" t="inlineStr">
        <is>
          <t>Orta</t>
        </is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148</v>
      </c>
      <c r="E520" s="156" t="n">
        <v>21904</v>
      </c>
      <c r="F520" s="156" t="inlineStr">
        <is>
          <t>Düşük</t>
        </is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171</v>
      </c>
      <c r="E521" s="156" t="n">
        <v>36765</v>
      </c>
      <c r="F521" s="156" t="inlineStr">
        <is>
          <t>Düşük</t>
        </is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77</v>
      </c>
      <c r="E522" s="156" t="n">
        <v>11011</v>
      </c>
      <c r="F522" s="156" t="inlineStr">
        <is>
          <t>Yüksek</t>
        </is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114</v>
      </c>
      <c r="E523" s="156" t="n">
        <v>24396</v>
      </c>
      <c r="F523" s="156" t="inlineStr">
        <is>
          <t>Yüksek</t>
        </is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175</v>
      </c>
      <c r="E524" s="156" t="n">
        <v>38850</v>
      </c>
      <c r="F524" s="156" t="inlineStr">
        <is>
          <t>Düşük</t>
        </is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5</v>
      </c>
      <c r="E525" s="156" t="n">
        <v>800</v>
      </c>
      <c r="F525" s="156" t="inlineStr">
        <is>
          <t>Orta</t>
        </is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55</v>
      </c>
      <c r="E526" s="156" t="n">
        <v>11440</v>
      </c>
      <c r="F526" s="156" t="inlineStr">
        <is>
          <t>Düşük</t>
        </is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92</v>
      </c>
      <c r="E527" s="156" t="n">
        <v>16284</v>
      </c>
      <c r="F527" s="156" t="inlineStr">
        <is>
          <t>Orta</t>
        </is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115</v>
      </c>
      <c r="E528" s="156" t="n">
        <v>25300</v>
      </c>
      <c r="F528" s="156" t="inlineStr">
        <is>
          <t>Yüksek</t>
        </is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28</v>
      </c>
      <c r="E529" s="156" t="n">
        <v>3696</v>
      </c>
      <c r="F529" s="156" t="inlineStr">
        <is>
          <t>Düşük</t>
        </is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84</v>
      </c>
      <c r="E530" s="156" t="n">
        <v>11424</v>
      </c>
      <c r="F530" s="156" t="inlineStr">
        <is>
          <t>Düşük</t>
        </is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85</v>
      </c>
      <c r="E531" s="156" t="n">
        <v>17935</v>
      </c>
      <c r="F531" s="156" t="inlineStr">
        <is>
          <t>Orta</t>
        </is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4</v>
      </c>
      <c r="E532" s="156" t="n">
        <v>720</v>
      </c>
      <c r="F532" s="156" t="inlineStr">
        <is>
          <t>Düşük</t>
        </is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110</v>
      </c>
      <c r="E533" s="156" t="n">
        <v>13200</v>
      </c>
      <c r="F533" s="156" t="inlineStr">
        <is>
          <t>Düşük</t>
        </is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155</v>
      </c>
      <c r="E534" s="156" t="n">
        <v>37045</v>
      </c>
      <c r="F534" s="156" t="inlineStr">
        <is>
          <t>Yüksek</t>
        </is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88</v>
      </c>
      <c r="E535" s="156" t="n">
        <v>18920</v>
      </c>
      <c r="F535" s="156" t="inlineStr">
        <is>
          <t>Düşük</t>
        </is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28</v>
      </c>
      <c r="E536" s="156" t="n">
        <v>6384</v>
      </c>
      <c r="F536" s="156" t="inlineStr">
        <is>
          <t>Yüksek</t>
        </is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84</v>
      </c>
      <c r="E537" s="156" t="n">
        <v>11508</v>
      </c>
      <c r="F537" s="156" t="inlineStr">
        <is>
          <t>Yüksek</t>
        </is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95</v>
      </c>
      <c r="E538" s="156" t="n">
        <v>19000</v>
      </c>
      <c r="F538" s="156" t="inlineStr">
        <is>
          <t>Yüksek</t>
        </is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90</v>
      </c>
      <c r="E539" s="156" t="n">
        <v>21510</v>
      </c>
      <c r="F539" s="156" t="inlineStr">
        <is>
          <t>Yüksek</t>
        </is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38</v>
      </c>
      <c r="E540" s="156" t="n">
        <v>7942</v>
      </c>
      <c r="F540" s="156" t="inlineStr">
        <is>
          <t>Orta</t>
        </is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23</v>
      </c>
      <c r="E541" s="156" t="n">
        <v>4761</v>
      </c>
      <c r="F541" s="156" t="inlineStr">
        <is>
          <t>Düşük</t>
        </is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120</v>
      </c>
      <c r="E542" s="156" t="n">
        <v>26040</v>
      </c>
      <c r="F542" s="156" t="inlineStr">
        <is>
          <t>Düşük</t>
        </is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59</v>
      </c>
      <c r="E543" s="156" t="n">
        <v>9912</v>
      </c>
      <c r="F543" s="156" t="inlineStr">
        <is>
          <t>Düşük</t>
        </is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4</v>
      </c>
      <c r="E544" s="156" t="n">
        <v>640</v>
      </c>
      <c r="F544" s="156" t="inlineStr">
        <is>
          <t>Yüksek</t>
        </is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51</v>
      </c>
      <c r="E545" s="156" t="n">
        <v>11730</v>
      </c>
      <c r="F545" s="156" t="inlineStr">
        <is>
          <t>Orta</t>
        </is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117</v>
      </c>
      <c r="E546" s="156" t="n">
        <v>24453</v>
      </c>
      <c r="F546" s="156" t="inlineStr">
        <is>
          <t>Düşük</t>
        </is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60</v>
      </c>
      <c r="E547" s="156" t="n">
        <v>10440</v>
      </c>
      <c r="F547" s="156" t="inlineStr">
        <is>
          <t>Yüksek</t>
        </is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170</v>
      </c>
      <c r="E548" s="156" t="n">
        <v>20910</v>
      </c>
      <c r="F548" s="156" t="inlineStr">
        <is>
          <t>Düşük</t>
        </is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176</v>
      </c>
      <c r="E549" s="156" t="n">
        <v>41888</v>
      </c>
      <c r="F549" s="156" t="inlineStr">
        <is>
          <t>Düşük</t>
        </is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67</v>
      </c>
      <c r="E550" s="156" t="n">
        <v>8509</v>
      </c>
      <c r="F550" s="156" t="inlineStr">
        <is>
          <t>Düşük</t>
        </is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112</v>
      </c>
      <c r="E551" s="156" t="n">
        <v>24640</v>
      </c>
      <c r="F551" s="156" t="inlineStr">
        <is>
          <t>Düşük</t>
        </is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130</v>
      </c>
      <c r="E552" s="156" t="n">
        <v>30420</v>
      </c>
      <c r="F552" s="156" t="inlineStr">
        <is>
          <t>Orta</t>
        </is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140</v>
      </c>
      <c r="E553" s="156" t="n">
        <v>17640</v>
      </c>
      <c r="F553" s="156" t="inlineStr">
        <is>
          <t>Orta</t>
        </is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63</v>
      </c>
      <c r="E554" s="156" t="n">
        <v>7623</v>
      </c>
      <c r="F554" s="156" t="inlineStr">
        <is>
          <t>Orta</t>
        </is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4</v>
      </c>
      <c r="E555" s="156" t="n">
        <v>884</v>
      </c>
      <c r="F555" s="156" t="inlineStr">
        <is>
          <t>Orta</t>
        </is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5</v>
      </c>
      <c r="E556" s="156" t="n">
        <v>660</v>
      </c>
      <c r="F556" s="156" t="inlineStr">
        <is>
          <t>Yüksek</t>
        </is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143</v>
      </c>
      <c r="E557" s="156" t="n">
        <v>25025</v>
      </c>
      <c r="F557" s="156" t="inlineStr">
        <is>
          <t>Orta</t>
        </is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103</v>
      </c>
      <c r="E558" s="156" t="n">
        <v>13802</v>
      </c>
      <c r="F558" s="156" t="inlineStr">
        <is>
          <t>Orta</t>
        </is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44</v>
      </c>
      <c r="E559" s="156" t="n">
        <v>7788</v>
      </c>
      <c r="F559" s="156" t="inlineStr">
        <is>
          <t>Orta</t>
        </is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127</v>
      </c>
      <c r="E560" s="156" t="n">
        <v>28575</v>
      </c>
      <c r="F560" s="156" t="inlineStr">
        <is>
          <t>Orta</t>
        </is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145</v>
      </c>
      <c r="E561" s="156" t="n">
        <v>28420</v>
      </c>
      <c r="F561" s="156" t="inlineStr">
        <is>
          <t>Düşük</t>
        </is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52</v>
      </c>
      <c r="E562" s="156" t="n">
        <v>9308</v>
      </c>
      <c r="F562" s="156" t="inlineStr">
        <is>
          <t>Düşük</t>
        </is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29</v>
      </c>
      <c r="E563" s="156" t="n">
        <v>4437</v>
      </c>
      <c r="F563" s="156" t="inlineStr">
        <is>
          <t>Orta</t>
        </is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144</v>
      </c>
      <c r="E564" s="156" t="n">
        <v>26208</v>
      </c>
      <c r="F564" s="156" t="inlineStr">
        <is>
          <t>Düşük</t>
        </is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106</v>
      </c>
      <c r="E565" s="156" t="n">
        <v>24062</v>
      </c>
      <c r="F565" s="156" t="inlineStr">
        <is>
          <t>Orta</t>
        </is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10</v>
      </c>
      <c r="E566" s="156" t="n">
        <v>1750</v>
      </c>
      <c r="F566" s="156" t="inlineStr">
        <is>
          <t>Orta</t>
        </is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31</v>
      </c>
      <c r="E567" s="156" t="n">
        <v>3937</v>
      </c>
      <c r="F567" s="156" t="inlineStr">
        <is>
          <t>Düşük</t>
        </is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8</v>
      </c>
      <c r="E568" s="156" t="n">
        <v>1384</v>
      </c>
      <c r="F568" s="156" t="inlineStr">
        <is>
          <t>Orta</t>
        </is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146</v>
      </c>
      <c r="E569" s="156" t="n">
        <v>18688</v>
      </c>
      <c r="F569" s="156" t="inlineStr">
        <is>
          <t>Düşük</t>
        </is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74</v>
      </c>
      <c r="E570" s="156" t="n">
        <v>17242</v>
      </c>
      <c r="F570" s="156" t="inlineStr">
        <is>
          <t>Orta</t>
        </is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164</v>
      </c>
      <c r="E571" s="156" t="n">
        <v>36900</v>
      </c>
      <c r="F571" s="156" t="inlineStr">
        <is>
          <t>Yüksek</t>
        </is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102</v>
      </c>
      <c r="E572" s="156" t="n">
        <v>22950</v>
      </c>
      <c r="F572" s="156" t="inlineStr">
        <is>
          <t>Düşük</t>
        </is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123</v>
      </c>
      <c r="E573" s="156" t="n">
        <v>15252</v>
      </c>
      <c r="F573" s="156" t="inlineStr">
        <is>
          <t>Düşük</t>
        </is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43</v>
      </c>
      <c r="E574" s="156" t="n">
        <v>8772</v>
      </c>
      <c r="F574" s="156" t="inlineStr">
        <is>
          <t>Yüksek</t>
        </is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151</v>
      </c>
      <c r="E575" s="156" t="n">
        <v>20687</v>
      </c>
      <c r="F575" s="156" t="inlineStr">
        <is>
          <t>Yüksek</t>
        </is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42</v>
      </c>
      <c r="E576" s="156" t="n">
        <v>7518</v>
      </c>
      <c r="F576" s="156" t="inlineStr">
        <is>
          <t>Yüksek</t>
        </is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152</v>
      </c>
      <c r="E577" s="156" t="n">
        <v>33896</v>
      </c>
      <c r="F577" s="156" t="inlineStr">
        <is>
          <t>Yüksek</t>
        </is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151</v>
      </c>
      <c r="E578" s="156" t="n">
        <v>27935</v>
      </c>
      <c r="F578" s="156" t="inlineStr">
        <is>
          <t>Düşük</t>
        </is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74</v>
      </c>
      <c r="E579" s="156" t="n">
        <v>12062</v>
      </c>
      <c r="F579" s="156" t="inlineStr">
        <is>
          <t>Düşük</t>
        </is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153</v>
      </c>
      <c r="E580" s="156" t="n">
        <v>28458</v>
      </c>
      <c r="F580" s="156" t="inlineStr">
        <is>
          <t>Orta</t>
        </is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57</v>
      </c>
      <c r="E581" s="156" t="n">
        <v>8037</v>
      </c>
      <c r="F581" s="156" t="inlineStr">
        <is>
          <t>Yüksek</t>
        </is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143</v>
      </c>
      <c r="E582" s="156" t="n">
        <v>24739</v>
      </c>
      <c r="F582" s="156" t="inlineStr">
        <is>
          <t>Düşük</t>
        </is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69</v>
      </c>
      <c r="E583" s="156" t="n">
        <v>14559</v>
      </c>
      <c r="F583" s="156" t="inlineStr">
        <is>
          <t>Düşük</t>
        </is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112</v>
      </c>
      <c r="E584" s="156" t="n">
        <v>24752</v>
      </c>
      <c r="F584" s="156" t="inlineStr">
        <is>
          <t>Yüksek</t>
        </is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105</v>
      </c>
      <c r="E585" s="156" t="n">
        <v>19320</v>
      </c>
      <c r="F585" s="156" t="inlineStr">
        <is>
          <t>Düşük</t>
        </is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18</v>
      </c>
      <c r="E586" s="156" t="n">
        <v>3258</v>
      </c>
      <c r="F586" s="156" t="inlineStr">
        <is>
          <t>Yüksek</t>
        </is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85</v>
      </c>
      <c r="E587" s="156" t="n">
        <v>15300</v>
      </c>
      <c r="F587" s="156" t="inlineStr">
        <is>
          <t>Orta</t>
        </is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135</v>
      </c>
      <c r="E588" s="156" t="n">
        <v>27810</v>
      </c>
      <c r="F588" s="156" t="inlineStr">
        <is>
          <t>Düşük</t>
        </is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106</v>
      </c>
      <c r="E589" s="156" t="n">
        <v>15052</v>
      </c>
      <c r="F589" s="156" t="inlineStr">
        <is>
          <t>Yüksek</t>
        </is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26</v>
      </c>
      <c r="E590" s="156" t="n">
        <v>4134</v>
      </c>
      <c r="F590" s="156" t="inlineStr">
        <is>
          <t>Yüksek</t>
        </is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57</v>
      </c>
      <c r="E591" s="156" t="n">
        <v>11343</v>
      </c>
      <c r="F591" s="156" t="inlineStr">
        <is>
          <t>Düşük</t>
        </is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166</v>
      </c>
      <c r="E592" s="156" t="n">
        <v>23240</v>
      </c>
      <c r="F592" s="156" t="inlineStr">
        <is>
          <t>Orta</t>
        </is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66</v>
      </c>
      <c r="E593" s="156" t="n">
        <v>10626</v>
      </c>
      <c r="F593" s="156" t="inlineStr">
        <is>
          <t>Yüksek</t>
        </is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172</v>
      </c>
      <c r="E594" s="156" t="n">
        <v>31132</v>
      </c>
      <c r="F594" s="156" t="inlineStr">
        <is>
          <t>Orta</t>
        </is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163</v>
      </c>
      <c r="E595" s="156" t="n">
        <v>34882</v>
      </c>
      <c r="F595" s="156" t="inlineStr">
        <is>
          <t>Orta</t>
        </is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87</v>
      </c>
      <c r="E596" s="156" t="n">
        <v>11310</v>
      </c>
      <c r="F596" s="156" t="inlineStr">
        <is>
          <t>Yüksek</t>
        </is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69</v>
      </c>
      <c r="E597" s="156" t="n">
        <v>15111</v>
      </c>
      <c r="F597" s="156" t="inlineStr">
        <is>
          <t>Düşük</t>
        </is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107</v>
      </c>
      <c r="E598" s="156" t="n">
        <v>14980</v>
      </c>
      <c r="F598" s="156" t="inlineStr">
        <is>
          <t>Orta</t>
        </is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154</v>
      </c>
      <c r="E599" s="156" t="n">
        <v>21714</v>
      </c>
      <c r="F599" s="156" t="inlineStr">
        <is>
          <t>Orta</t>
        </is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144</v>
      </c>
      <c r="E600" s="156" t="n">
        <v>25920</v>
      </c>
      <c r="F600" s="156" t="inlineStr">
        <is>
          <t>Orta</t>
        </is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91</v>
      </c>
      <c r="E601" s="156" t="n">
        <v>21567</v>
      </c>
      <c r="F601" s="156" t="inlineStr">
        <is>
          <t>Orta</t>
        </is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10</v>
      </c>
      <c r="E602" s="156" t="n">
        <v>1840</v>
      </c>
      <c r="F602" s="156" t="inlineStr">
        <is>
          <t>Orta</t>
        </is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48</v>
      </c>
      <c r="E603" s="156" t="n">
        <v>9168</v>
      </c>
      <c r="F603" s="156" t="inlineStr">
        <is>
          <t>Yüksek</t>
        </is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150</v>
      </c>
      <c r="E604" s="156" t="n">
        <v>31950</v>
      </c>
      <c r="F604" s="156" t="inlineStr">
        <is>
          <t>Düşük</t>
        </is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18</v>
      </c>
      <c r="E605" s="156" t="n">
        <v>3906</v>
      </c>
      <c r="F605" s="156" t="inlineStr">
        <is>
          <t>Yüksek</t>
        </is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108</v>
      </c>
      <c r="E606" s="156" t="n">
        <v>20952</v>
      </c>
      <c r="F606" s="156" t="inlineStr">
        <is>
          <t>Yüksek</t>
        </is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10</v>
      </c>
      <c r="E607" s="156" t="n">
        <v>1750</v>
      </c>
      <c r="F607" s="156" t="inlineStr">
        <is>
          <t>Orta</t>
        </is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142</v>
      </c>
      <c r="E608" s="156" t="n">
        <v>26980</v>
      </c>
      <c r="F608" s="156" t="inlineStr">
        <is>
          <t>Orta</t>
        </is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94</v>
      </c>
      <c r="E609" s="156" t="n">
        <v>13536</v>
      </c>
      <c r="F609" s="156" t="inlineStr">
        <is>
          <t>Yüksek</t>
        </is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70</v>
      </c>
      <c r="E610" s="156" t="n">
        <v>14910</v>
      </c>
      <c r="F610" s="156" t="inlineStr">
        <is>
          <t>Düşük</t>
        </is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74</v>
      </c>
      <c r="E611" s="156" t="n">
        <v>17760</v>
      </c>
      <c r="F611" s="156" t="inlineStr">
        <is>
          <t>Düşük</t>
        </is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134</v>
      </c>
      <c r="E612" s="156" t="n">
        <v>30016</v>
      </c>
      <c r="F612" s="156" t="inlineStr">
        <is>
          <t>Orta</t>
        </is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95</v>
      </c>
      <c r="E613" s="156" t="n">
        <v>22325</v>
      </c>
      <c r="F613" s="156" t="inlineStr">
        <is>
          <t>Yüksek</t>
        </is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85</v>
      </c>
      <c r="E614" s="156" t="n">
        <v>17085</v>
      </c>
      <c r="F614" s="156" t="inlineStr">
        <is>
          <t>Yüksek</t>
        </is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125</v>
      </c>
      <c r="E615" s="156" t="n">
        <v>23125</v>
      </c>
      <c r="F615" s="156" t="inlineStr">
        <is>
          <t>Orta</t>
        </is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41</v>
      </c>
      <c r="E616" s="156" t="n">
        <v>8733</v>
      </c>
      <c r="F616" s="156" t="inlineStr">
        <is>
          <t>Orta</t>
        </is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12</v>
      </c>
      <c r="E617" s="156" t="n">
        <v>2724</v>
      </c>
      <c r="F617" s="156" t="inlineStr">
        <is>
          <t>Yüksek</t>
        </is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96</v>
      </c>
      <c r="E618" s="156" t="n">
        <v>11904</v>
      </c>
      <c r="F618" s="156" t="inlineStr">
        <is>
          <t>Yüksek</t>
        </is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87</v>
      </c>
      <c r="E619" s="156" t="n">
        <v>20793</v>
      </c>
      <c r="F619" s="156" t="inlineStr">
        <is>
          <t>Orta</t>
        </is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0</v>
      </c>
      <c r="E620" s="156" t="n">
        <v>0</v>
      </c>
      <c r="F620" s="156" t="inlineStr">
        <is>
          <t>Orta</t>
        </is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12</v>
      </c>
      <c r="E621" s="156" t="n">
        <v>2628</v>
      </c>
      <c r="F621" s="156" t="inlineStr">
        <is>
          <t>Düşük</t>
        </is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145</v>
      </c>
      <c r="E622" s="156" t="n">
        <v>34800</v>
      </c>
      <c r="F622" s="156" t="inlineStr">
        <is>
          <t>Düşük</t>
        </is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145</v>
      </c>
      <c r="E623" s="156" t="n">
        <v>20445</v>
      </c>
      <c r="F623" s="156" t="inlineStr">
        <is>
          <t>Düşük</t>
        </is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74</v>
      </c>
      <c r="E624" s="156" t="n">
        <v>9916</v>
      </c>
      <c r="F624" s="156" t="inlineStr">
        <is>
          <t>Orta</t>
        </is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116</v>
      </c>
      <c r="E625" s="156" t="n">
        <v>23548</v>
      </c>
      <c r="F625" s="156" t="inlineStr">
        <is>
          <t>Düşük</t>
        </is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70</v>
      </c>
      <c r="E626" s="156" t="n">
        <v>8610</v>
      </c>
      <c r="F626" s="156" t="inlineStr">
        <is>
          <t>Düşük</t>
        </is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15</v>
      </c>
      <c r="E627" s="156" t="n">
        <v>2175</v>
      </c>
      <c r="F627" s="156" t="inlineStr">
        <is>
          <t>Yüksek</t>
        </is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63</v>
      </c>
      <c r="E628" s="156" t="n">
        <v>8442</v>
      </c>
      <c r="F628" s="156" t="inlineStr">
        <is>
          <t>Orta</t>
        </is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144</v>
      </c>
      <c r="E629" s="156" t="n">
        <v>30960</v>
      </c>
      <c r="F629" s="156" t="inlineStr">
        <is>
          <t>Orta</t>
        </is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106</v>
      </c>
      <c r="E630" s="156" t="n">
        <v>13144</v>
      </c>
      <c r="F630" s="156" t="inlineStr">
        <is>
          <t>Yüksek</t>
        </is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28</v>
      </c>
      <c r="E631" s="156" t="n">
        <v>4816</v>
      </c>
      <c r="F631" s="156" t="inlineStr">
        <is>
          <t>Orta</t>
        </is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132</v>
      </c>
      <c r="E632" s="156" t="n">
        <v>24948</v>
      </c>
      <c r="F632" s="156" t="inlineStr">
        <is>
          <t>Orta</t>
        </is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55</v>
      </c>
      <c r="E633" s="156" t="n">
        <v>8745</v>
      </c>
      <c r="F633" s="156" t="inlineStr">
        <is>
          <t>Yüksek</t>
        </is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27</v>
      </c>
      <c r="E634" s="156" t="n">
        <v>3375</v>
      </c>
      <c r="F634" s="156" t="inlineStr">
        <is>
          <t>Düşük</t>
        </is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175</v>
      </c>
      <c r="E635" s="156" t="n">
        <v>40250</v>
      </c>
      <c r="F635" s="156" t="inlineStr">
        <is>
          <t>Düşük</t>
        </is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31</v>
      </c>
      <c r="E636" s="156" t="n">
        <v>7347</v>
      </c>
      <c r="F636" s="156" t="inlineStr">
        <is>
          <t>Düşük</t>
        </is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18</v>
      </c>
      <c r="E637" s="156" t="n">
        <v>2736</v>
      </c>
      <c r="F637" s="156" t="inlineStr">
        <is>
          <t>Yüksek</t>
        </is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65</v>
      </c>
      <c r="E638" s="156" t="n">
        <v>11700</v>
      </c>
      <c r="F638" s="156" t="inlineStr">
        <is>
          <t>Yüksek</t>
        </is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F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DEVAMSIZLIK</t>
        </is>
      </c>
    </row>
    <row r="2" ht="36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Devamsızlık Gün</t>
        </is>
      </c>
      <c r="E2" s="155" t="inlineStr">
        <is>
          <t>Rapor Gün</t>
        </is>
      </c>
      <c r="F2" s="155" t="inlineStr">
        <is>
          <t>Fiili Kayıp FTE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9</v>
      </c>
      <c r="E3" s="156" t="n">
        <v>2</v>
      </c>
      <c r="F3" s="157" t="n">
        <v>0.5</v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17</v>
      </c>
      <c r="E4" s="156" t="n">
        <v>7</v>
      </c>
      <c r="F4" s="157" t="n">
        <v>0.9</v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7</v>
      </c>
      <c r="E5" s="156" t="n">
        <v>0</v>
      </c>
      <c r="F5" s="157" t="n">
        <v>0.4</v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12</v>
      </c>
      <c r="E6" s="156" t="n">
        <v>5</v>
      </c>
      <c r="F6" s="157" t="n">
        <v>0.7</v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13</v>
      </c>
      <c r="E7" s="156" t="n">
        <v>7</v>
      </c>
      <c r="F7" s="157" t="n">
        <v>0.7</v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19</v>
      </c>
      <c r="E8" s="156" t="n">
        <v>8</v>
      </c>
      <c r="F8" s="157" t="n">
        <v>1.1</v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5</v>
      </c>
      <c r="E9" s="156" t="n">
        <v>8</v>
      </c>
      <c r="F9" s="157" t="n">
        <v>0.3</v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18</v>
      </c>
      <c r="E10" s="156" t="n">
        <v>10</v>
      </c>
      <c r="F10" s="157" t="n">
        <v>1</v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3</v>
      </c>
      <c r="E11" s="156" t="n">
        <v>6</v>
      </c>
      <c r="F11" s="157" t="n">
        <v>0.2</v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11</v>
      </c>
      <c r="E12" s="156" t="n">
        <v>0</v>
      </c>
      <c r="F12" s="157" t="n">
        <v>0.6</v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11</v>
      </c>
      <c r="E13" s="156" t="n">
        <v>5</v>
      </c>
      <c r="F13" s="157" t="n">
        <v>0.6</v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0</v>
      </c>
      <c r="E14" s="156" t="n">
        <v>10</v>
      </c>
      <c r="F14" s="157" t="n">
        <v>0</v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8</v>
      </c>
      <c r="E15" s="156" t="n">
        <v>0</v>
      </c>
      <c r="F15" s="157" t="n">
        <v>0.4</v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3</v>
      </c>
      <c r="E16" s="156" t="n">
        <v>4</v>
      </c>
      <c r="F16" s="157" t="n">
        <v>0.2</v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6</v>
      </c>
      <c r="E17" s="156" t="n">
        <v>6</v>
      </c>
      <c r="F17" s="157" t="n">
        <v>0.3</v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5</v>
      </c>
      <c r="E18" s="156" t="n">
        <v>4</v>
      </c>
      <c r="F18" s="157" t="n">
        <v>0.3</v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20</v>
      </c>
      <c r="E19" s="156" t="n">
        <v>0</v>
      </c>
      <c r="F19" s="157" t="n">
        <v>1.1</v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16</v>
      </c>
      <c r="E20" s="156" t="n">
        <v>5</v>
      </c>
      <c r="F20" s="157" t="n">
        <v>0.9</v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2</v>
      </c>
      <c r="E21" s="156" t="n">
        <v>8</v>
      </c>
      <c r="F21" s="157" t="n">
        <v>0.1</v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13</v>
      </c>
      <c r="E22" s="156" t="n">
        <v>7</v>
      </c>
      <c r="F22" s="157" t="n">
        <v>0.7</v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17</v>
      </c>
      <c r="E23" s="156" t="n">
        <v>0</v>
      </c>
      <c r="F23" s="157" t="n">
        <v>0.9</v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13</v>
      </c>
      <c r="E24" s="156" t="n">
        <v>3</v>
      </c>
      <c r="F24" s="157" t="n">
        <v>0.7</v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0</v>
      </c>
      <c r="E25" s="156" t="n">
        <v>0</v>
      </c>
      <c r="F25" s="157" t="n">
        <v>0</v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17</v>
      </c>
      <c r="E26" s="156" t="n">
        <v>9</v>
      </c>
      <c r="F26" s="157" t="n">
        <v>0.9</v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4</v>
      </c>
      <c r="E27" s="156" t="n">
        <v>2</v>
      </c>
      <c r="F27" s="157" t="n">
        <v>0.2</v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14</v>
      </c>
      <c r="E28" s="156" t="n">
        <v>0</v>
      </c>
      <c r="F28" s="157" t="n">
        <v>0.8</v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9</v>
      </c>
      <c r="E29" s="156" t="n">
        <v>1</v>
      </c>
      <c r="F29" s="157" t="n">
        <v>0.5</v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7</v>
      </c>
      <c r="E30" s="156" t="n">
        <v>7</v>
      </c>
      <c r="F30" s="157" t="n">
        <v>0.4</v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6</v>
      </c>
      <c r="E31" s="156" t="n">
        <v>1</v>
      </c>
      <c r="F31" s="157" t="n">
        <v>0.3</v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13</v>
      </c>
      <c r="E32" s="156" t="n">
        <v>8</v>
      </c>
      <c r="F32" s="157" t="n">
        <v>0.7</v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11</v>
      </c>
      <c r="E33" s="156" t="n">
        <v>8</v>
      </c>
      <c r="F33" s="157" t="n">
        <v>0.6</v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11</v>
      </c>
      <c r="E34" s="156" t="n">
        <v>7</v>
      </c>
      <c r="F34" s="157" t="n">
        <v>0.6</v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14</v>
      </c>
      <c r="E35" s="156" t="n">
        <v>4</v>
      </c>
      <c r="F35" s="157" t="n">
        <v>0.8</v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2</v>
      </c>
      <c r="E36" s="156" t="n">
        <v>1</v>
      </c>
      <c r="F36" s="157" t="n">
        <v>0.1</v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2</v>
      </c>
      <c r="E37" s="156" t="n">
        <v>8</v>
      </c>
      <c r="F37" s="157" t="n">
        <v>0.1</v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0</v>
      </c>
      <c r="E38" s="156" t="n">
        <v>7</v>
      </c>
      <c r="F38" s="157" t="n">
        <v>0</v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5</v>
      </c>
      <c r="E39" s="156" t="n">
        <v>2</v>
      </c>
      <c r="F39" s="157" t="n">
        <v>0.3</v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18</v>
      </c>
      <c r="E40" s="156" t="n">
        <v>4</v>
      </c>
      <c r="F40" s="157" t="n">
        <v>1</v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7</v>
      </c>
      <c r="E41" s="156" t="n">
        <v>7</v>
      </c>
      <c r="F41" s="157" t="n">
        <v>0.4</v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10</v>
      </c>
      <c r="E42" s="156" t="n">
        <v>9</v>
      </c>
      <c r="F42" s="157" t="n">
        <v>0.6</v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1</v>
      </c>
      <c r="E43" s="156" t="n">
        <v>9</v>
      </c>
      <c r="F43" s="157" t="n">
        <v>0.1</v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7</v>
      </c>
      <c r="E44" s="156" t="n">
        <v>4</v>
      </c>
      <c r="F44" s="157" t="n">
        <v>0.4</v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19</v>
      </c>
      <c r="E45" s="156" t="n">
        <v>9</v>
      </c>
      <c r="F45" s="157" t="n">
        <v>1.1</v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4</v>
      </c>
      <c r="E46" s="156" t="n">
        <v>1</v>
      </c>
      <c r="F46" s="157" t="n">
        <v>0.2</v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5</v>
      </c>
      <c r="E47" s="156" t="n">
        <v>5</v>
      </c>
      <c r="F47" s="157" t="n">
        <v>0.3</v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4</v>
      </c>
      <c r="E48" s="156" t="n">
        <v>0</v>
      </c>
      <c r="F48" s="157" t="n">
        <v>0.2</v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14</v>
      </c>
      <c r="E49" s="156" t="n">
        <v>3</v>
      </c>
      <c r="F49" s="157" t="n">
        <v>0.8</v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6</v>
      </c>
      <c r="E50" s="156" t="n">
        <v>6</v>
      </c>
      <c r="F50" s="157" t="n">
        <v>0.3</v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15</v>
      </c>
      <c r="E51" s="156" t="n">
        <v>5</v>
      </c>
      <c r="F51" s="157" t="n">
        <v>0.8</v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4</v>
      </c>
      <c r="E52" s="156" t="n">
        <v>0</v>
      </c>
      <c r="F52" s="157" t="n">
        <v>0.2</v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11</v>
      </c>
      <c r="E53" s="156" t="n">
        <v>4</v>
      </c>
      <c r="F53" s="157" t="n">
        <v>0.6</v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12</v>
      </c>
      <c r="E54" s="156" t="n">
        <v>5</v>
      </c>
      <c r="F54" s="157" t="n">
        <v>0.7</v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13</v>
      </c>
      <c r="E55" s="156" t="n">
        <v>10</v>
      </c>
      <c r="F55" s="157" t="n">
        <v>0.7</v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17</v>
      </c>
      <c r="E56" s="156" t="n">
        <v>1</v>
      </c>
      <c r="F56" s="157" t="n">
        <v>0.9</v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11</v>
      </c>
      <c r="E57" s="156" t="n">
        <v>0</v>
      </c>
      <c r="F57" s="157" t="n">
        <v>0.6</v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4</v>
      </c>
      <c r="E58" s="156" t="n">
        <v>10</v>
      </c>
      <c r="F58" s="157" t="n">
        <v>0.2</v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2</v>
      </c>
      <c r="E59" s="156" t="n">
        <v>6</v>
      </c>
      <c r="F59" s="157" t="n">
        <v>0.1</v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14</v>
      </c>
      <c r="E60" s="156" t="n">
        <v>3</v>
      </c>
      <c r="F60" s="157" t="n">
        <v>0.8</v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18</v>
      </c>
      <c r="E61" s="156" t="n">
        <v>8</v>
      </c>
      <c r="F61" s="157" t="n">
        <v>1</v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11</v>
      </c>
      <c r="E62" s="156" t="n">
        <v>10</v>
      </c>
      <c r="F62" s="157" t="n">
        <v>0.6</v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20</v>
      </c>
      <c r="E63" s="156" t="n">
        <v>5</v>
      </c>
      <c r="F63" s="157" t="n">
        <v>1.1</v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9</v>
      </c>
      <c r="E64" s="156" t="n">
        <v>5</v>
      </c>
      <c r="F64" s="157" t="n">
        <v>0.5</v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0</v>
      </c>
      <c r="E65" s="156" t="n">
        <v>2</v>
      </c>
      <c r="F65" s="157" t="n">
        <v>0</v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3</v>
      </c>
      <c r="E66" s="156" t="n">
        <v>1</v>
      </c>
      <c r="F66" s="157" t="n">
        <v>0.2</v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13</v>
      </c>
      <c r="E67" s="156" t="n">
        <v>3</v>
      </c>
      <c r="F67" s="157" t="n">
        <v>0.7</v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9</v>
      </c>
      <c r="E68" s="156" t="n">
        <v>0</v>
      </c>
      <c r="F68" s="157" t="n">
        <v>0.5</v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4</v>
      </c>
      <c r="E69" s="156" t="n">
        <v>2</v>
      </c>
      <c r="F69" s="157" t="n">
        <v>0.2</v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16</v>
      </c>
      <c r="E70" s="156" t="n">
        <v>1</v>
      </c>
      <c r="F70" s="157" t="n">
        <v>0.9</v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1</v>
      </c>
      <c r="E71" s="156" t="n">
        <v>4</v>
      </c>
      <c r="F71" s="157" t="n">
        <v>0.1</v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20</v>
      </c>
      <c r="E72" s="156" t="n">
        <v>3</v>
      </c>
      <c r="F72" s="157" t="n">
        <v>1.1</v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9</v>
      </c>
      <c r="E73" s="156" t="n">
        <v>2</v>
      </c>
      <c r="F73" s="157" t="n">
        <v>0.5</v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8</v>
      </c>
      <c r="E74" s="156" t="n">
        <v>6</v>
      </c>
      <c r="F74" s="157" t="n">
        <v>0.4</v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16</v>
      </c>
      <c r="E75" s="156" t="n">
        <v>3</v>
      </c>
      <c r="F75" s="157" t="n">
        <v>0.9</v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16</v>
      </c>
      <c r="E76" s="156" t="n">
        <v>5</v>
      </c>
      <c r="F76" s="157" t="n">
        <v>0.9</v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14</v>
      </c>
      <c r="E77" s="156" t="n">
        <v>4</v>
      </c>
      <c r="F77" s="157" t="n">
        <v>0.8</v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20</v>
      </c>
      <c r="E78" s="156" t="n">
        <v>5</v>
      </c>
      <c r="F78" s="157" t="n">
        <v>1.1</v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2</v>
      </c>
      <c r="E79" s="156" t="n">
        <v>3</v>
      </c>
      <c r="F79" s="157" t="n">
        <v>0.1</v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13</v>
      </c>
      <c r="E80" s="156" t="n">
        <v>7</v>
      </c>
      <c r="F80" s="157" t="n">
        <v>0.7</v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2</v>
      </c>
      <c r="E81" s="156" t="n">
        <v>5</v>
      </c>
      <c r="F81" s="157" t="n">
        <v>0.1</v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14</v>
      </c>
      <c r="E82" s="156" t="n">
        <v>6</v>
      </c>
      <c r="F82" s="157" t="n">
        <v>0.8</v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3</v>
      </c>
      <c r="E83" s="156" t="n">
        <v>3</v>
      </c>
      <c r="F83" s="157" t="n">
        <v>0.2</v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18</v>
      </c>
      <c r="E84" s="156" t="n">
        <v>6</v>
      </c>
      <c r="F84" s="157" t="n">
        <v>1</v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14</v>
      </c>
      <c r="E85" s="156" t="n">
        <v>3</v>
      </c>
      <c r="F85" s="157" t="n">
        <v>0.8</v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14</v>
      </c>
      <c r="E86" s="156" t="n">
        <v>7</v>
      </c>
      <c r="F86" s="157" t="n">
        <v>0.8</v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16</v>
      </c>
      <c r="E87" s="156" t="n">
        <v>8</v>
      </c>
      <c r="F87" s="157" t="n">
        <v>0.9</v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15</v>
      </c>
      <c r="E88" s="156" t="n">
        <v>4</v>
      </c>
      <c r="F88" s="157" t="n">
        <v>0.8</v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11</v>
      </c>
      <c r="E89" s="156" t="n">
        <v>8</v>
      </c>
      <c r="F89" s="157" t="n">
        <v>0.6</v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1</v>
      </c>
      <c r="E90" s="156" t="n">
        <v>6</v>
      </c>
      <c r="F90" s="157" t="n">
        <v>0.1</v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13</v>
      </c>
      <c r="E91" s="156" t="n">
        <v>10</v>
      </c>
      <c r="F91" s="157" t="n">
        <v>0.7</v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16</v>
      </c>
      <c r="E92" s="156" t="n">
        <v>0</v>
      </c>
      <c r="F92" s="157" t="n">
        <v>0.9</v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10</v>
      </c>
      <c r="E93" s="156" t="n">
        <v>3</v>
      </c>
      <c r="F93" s="157" t="n">
        <v>0.6</v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11</v>
      </c>
      <c r="E94" s="156" t="n">
        <v>7</v>
      </c>
      <c r="F94" s="157" t="n">
        <v>0.6</v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4</v>
      </c>
      <c r="E95" s="156" t="n">
        <v>8</v>
      </c>
      <c r="F95" s="157" t="n">
        <v>0.2</v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4</v>
      </c>
      <c r="E96" s="156" t="n">
        <v>3</v>
      </c>
      <c r="F96" s="157" t="n">
        <v>0.2</v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8</v>
      </c>
      <c r="E97" s="156" t="n">
        <v>2</v>
      </c>
      <c r="F97" s="157" t="n">
        <v>0.4</v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2</v>
      </c>
      <c r="E98" s="156" t="n">
        <v>1</v>
      </c>
      <c r="F98" s="157" t="n">
        <v>0.1</v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11</v>
      </c>
      <c r="E99" s="156" t="n">
        <v>6</v>
      </c>
      <c r="F99" s="157" t="n">
        <v>0.6</v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3</v>
      </c>
      <c r="E100" s="156" t="n">
        <v>5</v>
      </c>
      <c r="F100" s="157" t="n">
        <v>0.2</v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1</v>
      </c>
      <c r="E101" s="156" t="n">
        <v>0</v>
      </c>
      <c r="F101" s="157" t="n">
        <v>0.1</v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10</v>
      </c>
      <c r="E102" s="156" t="n">
        <v>5</v>
      </c>
      <c r="F102" s="157" t="n">
        <v>0.6</v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11</v>
      </c>
      <c r="E103" s="156" t="n">
        <v>2</v>
      </c>
      <c r="F103" s="157" t="n">
        <v>0.6</v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0</v>
      </c>
      <c r="E104" s="156" t="n">
        <v>5</v>
      </c>
      <c r="F104" s="157" t="n">
        <v>0</v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17</v>
      </c>
      <c r="E105" s="156" t="n">
        <v>2</v>
      </c>
      <c r="F105" s="157" t="n">
        <v>0.9</v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1</v>
      </c>
      <c r="E106" s="156" t="n">
        <v>10</v>
      </c>
      <c r="F106" s="157" t="n">
        <v>0.1</v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16</v>
      </c>
      <c r="E107" s="156" t="n">
        <v>9</v>
      </c>
      <c r="F107" s="157" t="n">
        <v>0.9</v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1</v>
      </c>
      <c r="E108" s="156" t="n">
        <v>8</v>
      </c>
      <c r="F108" s="157" t="n">
        <v>0.1</v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14</v>
      </c>
      <c r="E109" s="156" t="n">
        <v>1</v>
      </c>
      <c r="F109" s="157" t="n">
        <v>0.8</v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11</v>
      </c>
      <c r="E110" s="156" t="n">
        <v>4</v>
      </c>
      <c r="F110" s="157" t="n">
        <v>0.6</v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0</v>
      </c>
      <c r="E111" s="156" t="n">
        <v>9</v>
      </c>
      <c r="F111" s="157" t="n">
        <v>0</v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5</v>
      </c>
      <c r="E112" s="156" t="n">
        <v>1</v>
      </c>
      <c r="F112" s="157" t="n">
        <v>0.3</v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11</v>
      </c>
      <c r="E113" s="156" t="n">
        <v>5</v>
      </c>
      <c r="F113" s="157" t="n">
        <v>0.6</v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12</v>
      </c>
      <c r="E114" s="156" t="n">
        <v>3</v>
      </c>
      <c r="F114" s="157" t="n">
        <v>0.7</v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1</v>
      </c>
      <c r="E115" s="156" t="n">
        <v>4</v>
      </c>
      <c r="F115" s="157" t="n">
        <v>0.1</v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15</v>
      </c>
      <c r="E116" s="156" t="n">
        <v>2</v>
      </c>
      <c r="F116" s="157" t="n">
        <v>0.8</v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12</v>
      </c>
      <c r="E117" s="156" t="n">
        <v>4</v>
      </c>
      <c r="F117" s="157" t="n">
        <v>0.7</v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7</v>
      </c>
      <c r="E118" s="156" t="n">
        <v>9</v>
      </c>
      <c r="F118" s="157" t="n">
        <v>0.4</v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0</v>
      </c>
      <c r="E119" s="156" t="n">
        <v>3</v>
      </c>
      <c r="F119" s="157" t="n">
        <v>0</v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7</v>
      </c>
      <c r="E120" s="156" t="n">
        <v>9</v>
      </c>
      <c r="F120" s="157" t="n">
        <v>0.4</v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20</v>
      </c>
      <c r="E121" s="156" t="n">
        <v>2</v>
      </c>
      <c r="F121" s="157" t="n">
        <v>1.1</v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10</v>
      </c>
      <c r="E122" s="156" t="n">
        <v>6</v>
      </c>
      <c r="F122" s="157" t="n">
        <v>0.6</v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6</v>
      </c>
      <c r="E123" s="156" t="n">
        <v>8</v>
      </c>
      <c r="F123" s="157" t="n">
        <v>0.3</v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19</v>
      </c>
      <c r="E124" s="156" t="n">
        <v>1</v>
      </c>
      <c r="F124" s="157" t="n">
        <v>1.1</v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16</v>
      </c>
      <c r="E125" s="156" t="n">
        <v>1</v>
      </c>
      <c r="F125" s="157" t="n">
        <v>0.9</v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20</v>
      </c>
      <c r="E126" s="156" t="n">
        <v>0</v>
      </c>
      <c r="F126" s="157" t="n">
        <v>1.1</v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16</v>
      </c>
      <c r="E127" s="156" t="n">
        <v>0</v>
      </c>
      <c r="F127" s="157" t="n">
        <v>0.9</v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8</v>
      </c>
      <c r="E128" s="156" t="n">
        <v>3</v>
      </c>
      <c r="F128" s="157" t="n">
        <v>0.4</v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3</v>
      </c>
      <c r="E129" s="156" t="n">
        <v>9</v>
      </c>
      <c r="F129" s="157" t="n">
        <v>0.2</v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9</v>
      </c>
      <c r="E130" s="156" t="n">
        <v>6</v>
      </c>
      <c r="F130" s="157" t="n">
        <v>0.5</v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8</v>
      </c>
      <c r="E131" s="156" t="n">
        <v>0</v>
      </c>
      <c r="F131" s="157" t="n">
        <v>0.4</v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14</v>
      </c>
      <c r="E132" s="156" t="n">
        <v>5</v>
      </c>
      <c r="F132" s="157" t="n">
        <v>0.8</v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4</v>
      </c>
      <c r="E133" s="156" t="n">
        <v>2</v>
      </c>
      <c r="F133" s="157" t="n">
        <v>0.2</v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15</v>
      </c>
      <c r="E134" s="156" t="n">
        <v>7</v>
      </c>
      <c r="F134" s="157" t="n">
        <v>0.8</v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9</v>
      </c>
      <c r="E135" s="156" t="n">
        <v>7</v>
      </c>
      <c r="F135" s="157" t="n">
        <v>0.5</v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8</v>
      </c>
      <c r="E136" s="156" t="n">
        <v>0</v>
      </c>
      <c r="F136" s="157" t="n">
        <v>0.4</v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16</v>
      </c>
      <c r="E137" s="156" t="n">
        <v>5</v>
      </c>
      <c r="F137" s="157" t="n">
        <v>0.9</v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17</v>
      </c>
      <c r="E138" s="156" t="n">
        <v>2</v>
      </c>
      <c r="F138" s="157" t="n">
        <v>0.9</v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10</v>
      </c>
      <c r="E139" s="156" t="n">
        <v>3</v>
      </c>
      <c r="F139" s="157" t="n">
        <v>0.6</v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12</v>
      </c>
      <c r="E140" s="156" t="n">
        <v>5</v>
      </c>
      <c r="F140" s="157" t="n">
        <v>0.7</v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11</v>
      </c>
      <c r="E141" s="156" t="n">
        <v>7</v>
      </c>
      <c r="F141" s="157" t="n">
        <v>0.6</v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17</v>
      </c>
      <c r="E142" s="156" t="n">
        <v>10</v>
      </c>
      <c r="F142" s="157" t="n">
        <v>0.9</v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19</v>
      </c>
      <c r="E143" s="156" t="n">
        <v>8</v>
      </c>
      <c r="F143" s="157" t="n">
        <v>1.1</v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13</v>
      </c>
      <c r="E144" s="156" t="n">
        <v>8</v>
      </c>
      <c r="F144" s="157" t="n">
        <v>0.7</v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10</v>
      </c>
      <c r="E145" s="156" t="n">
        <v>7</v>
      </c>
      <c r="F145" s="157" t="n">
        <v>0.6</v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15</v>
      </c>
      <c r="E146" s="156" t="n">
        <v>9</v>
      </c>
      <c r="F146" s="157" t="n">
        <v>0.8</v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2</v>
      </c>
      <c r="E147" s="156" t="n">
        <v>2</v>
      </c>
      <c r="F147" s="157" t="n">
        <v>0.1</v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12</v>
      </c>
      <c r="E148" s="156" t="n">
        <v>10</v>
      </c>
      <c r="F148" s="157" t="n">
        <v>0.7</v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8</v>
      </c>
      <c r="E149" s="156" t="n">
        <v>9</v>
      </c>
      <c r="F149" s="157" t="n">
        <v>0.4</v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3</v>
      </c>
      <c r="E150" s="156" t="n">
        <v>1</v>
      </c>
      <c r="F150" s="157" t="n">
        <v>0.2</v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14</v>
      </c>
      <c r="E151" s="156" t="n">
        <v>9</v>
      </c>
      <c r="F151" s="157" t="n">
        <v>0.8</v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17</v>
      </c>
      <c r="E152" s="156" t="n">
        <v>2</v>
      </c>
      <c r="F152" s="157" t="n">
        <v>0.9</v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8</v>
      </c>
      <c r="E153" s="156" t="n">
        <v>9</v>
      </c>
      <c r="F153" s="157" t="n">
        <v>0.4</v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16</v>
      </c>
      <c r="E154" s="156" t="n">
        <v>5</v>
      </c>
      <c r="F154" s="157" t="n">
        <v>0.9</v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17</v>
      </c>
      <c r="E155" s="156" t="n">
        <v>3</v>
      </c>
      <c r="F155" s="157" t="n">
        <v>0.9</v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9</v>
      </c>
      <c r="E156" s="156" t="n">
        <v>1</v>
      </c>
      <c r="F156" s="157" t="n">
        <v>0.5</v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1</v>
      </c>
      <c r="E157" s="156" t="n">
        <v>0</v>
      </c>
      <c r="F157" s="157" t="n">
        <v>0.1</v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1</v>
      </c>
      <c r="E158" s="156" t="n">
        <v>7</v>
      </c>
      <c r="F158" s="157" t="n">
        <v>0.1</v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4</v>
      </c>
      <c r="E159" s="156" t="n">
        <v>5</v>
      </c>
      <c r="F159" s="157" t="n">
        <v>0.2</v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4</v>
      </c>
      <c r="E160" s="156" t="n">
        <v>1</v>
      </c>
      <c r="F160" s="157" t="n">
        <v>0.2</v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20</v>
      </c>
      <c r="E161" s="156" t="n">
        <v>0</v>
      </c>
      <c r="F161" s="157" t="n">
        <v>1.1</v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2</v>
      </c>
      <c r="E162" s="156" t="n">
        <v>10</v>
      </c>
      <c r="F162" s="157" t="n">
        <v>0.1</v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12</v>
      </c>
      <c r="E163" s="156" t="n">
        <v>10</v>
      </c>
      <c r="F163" s="157" t="n">
        <v>0.7</v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15</v>
      </c>
      <c r="E164" s="156" t="n">
        <v>3</v>
      </c>
      <c r="F164" s="157" t="n">
        <v>0.8</v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10</v>
      </c>
      <c r="E165" s="156" t="n">
        <v>7</v>
      </c>
      <c r="F165" s="157" t="n">
        <v>0.6</v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6</v>
      </c>
      <c r="E166" s="156" t="n">
        <v>4</v>
      </c>
      <c r="F166" s="157" t="n">
        <v>0.3</v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15</v>
      </c>
      <c r="E167" s="156" t="n">
        <v>6</v>
      </c>
      <c r="F167" s="157" t="n">
        <v>0.8</v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19</v>
      </c>
      <c r="E168" s="156" t="n">
        <v>10</v>
      </c>
      <c r="F168" s="157" t="n">
        <v>1.1</v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18</v>
      </c>
      <c r="E169" s="156" t="n">
        <v>5</v>
      </c>
      <c r="F169" s="157" t="n">
        <v>1</v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10</v>
      </c>
      <c r="E170" s="156" t="n">
        <v>6</v>
      </c>
      <c r="F170" s="157" t="n">
        <v>0.6</v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18</v>
      </c>
      <c r="E171" s="156" t="n">
        <v>4</v>
      </c>
      <c r="F171" s="157" t="n">
        <v>1</v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8</v>
      </c>
      <c r="E172" s="156" t="n">
        <v>7</v>
      </c>
      <c r="F172" s="157" t="n">
        <v>0.4</v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4</v>
      </c>
      <c r="E173" s="156" t="n">
        <v>7</v>
      </c>
      <c r="F173" s="157" t="n">
        <v>0.2</v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13</v>
      </c>
      <c r="E174" s="156" t="n">
        <v>4</v>
      </c>
      <c r="F174" s="157" t="n">
        <v>0.7</v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15</v>
      </c>
      <c r="E175" s="156" t="n">
        <v>4</v>
      </c>
      <c r="F175" s="157" t="n">
        <v>0.8</v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18</v>
      </c>
      <c r="E176" s="156" t="n">
        <v>6</v>
      </c>
      <c r="F176" s="157" t="n">
        <v>1</v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11</v>
      </c>
      <c r="E177" s="156" t="n">
        <v>7</v>
      </c>
      <c r="F177" s="157" t="n">
        <v>0.6</v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20</v>
      </c>
      <c r="E178" s="156" t="n">
        <v>6</v>
      </c>
      <c r="F178" s="157" t="n">
        <v>1.1</v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12</v>
      </c>
      <c r="E179" s="156" t="n">
        <v>9</v>
      </c>
      <c r="F179" s="157" t="n">
        <v>0.7</v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20</v>
      </c>
      <c r="E180" s="156" t="n">
        <v>10</v>
      </c>
      <c r="F180" s="157" t="n">
        <v>1.1</v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12</v>
      </c>
      <c r="E181" s="156" t="n">
        <v>10</v>
      </c>
      <c r="F181" s="157" t="n">
        <v>0.7</v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14</v>
      </c>
      <c r="E182" s="156" t="n">
        <v>0</v>
      </c>
      <c r="F182" s="157" t="n">
        <v>0.8</v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16</v>
      </c>
      <c r="E183" s="156" t="n">
        <v>6</v>
      </c>
      <c r="F183" s="157" t="n">
        <v>0.9</v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18</v>
      </c>
      <c r="E184" s="156" t="n">
        <v>0</v>
      </c>
      <c r="F184" s="157" t="n">
        <v>1</v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13</v>
      </c>
      <c r="E185" s="156" t="n">
        <v>3</v>
      </c>
      <c r="F185" s="157" t="n">
        <v>0.7</v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3</v>
      </c>
      <c r="E186" s="156" t="n">
        <v>1</v>
      </c>
      <c r="F186" s="157" t="n">
        <v>0.2</v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12</v>
      </c>
      <c r="E187" s="156" t="n">
        <v>6</v>
      </c>
      <c r="F187" s="157" t="n">
        <v>0.7</v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7</v>
      </c>
      <c r="E188" s="156" t="n">
        <v>10</v>
      </c>
      <c r="F188" s="157" t="n">
        <v>0.4</v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14</v>
      </c>
      <c r="E189" s="156" t="n">
        <v>4</v>
      </c>
      <c r="F189" s="157" t="n">
        <v>0.8</v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18</v>
      </c>
      <c r="E190" s="156" t="n">
        <v>10</v>
      </c>
      <c r="F190" s="157" t="n">
        <v>1</v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7</v>
      </c>
      <c r="E191" s="156" t="n">
        <v>9</v>
      </c>
      <c r="F191" s="157" t="n">
        <v>0.4</v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1</v>
      </c>
      <c r="E192" s="156" t="n">
        <v>6</v>
      </c>
      <c r="F192" s="157" t="n">
        <v>0.1</v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6</v>
      </c>
      <c r="E193" s="156" t="n">
        <v>5</v>
      </c>
      <c r="F193" s="157" t="n">
        <v>0.3</v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2</v>
      </c>
      <c r="E194" s="156" t="n">
        <v>0</v>
      </c>
      <c r="F194" s="157" t="n">
        <v>0.1</v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3</v>
      </c>
      <c r="E195" s="156" t="n">
        <v>2</v>
      </c>
      <c r="F195" s="157" t="n">
        <v>0.2</v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13</v>
      </c>
      <c r="E196" s="156" t="n">
        <v>2</v>
      </c>
      <c r="F196" s="157" t="n">
        <v>0.7</v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19</v>
      </c>
      <c r="E197" s="156" t="n">
        <v>6</v>
      </c>
      <c r="F197" s="157" t="n">
        <v>1.1</v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19</v>
      </c>
      <c r="E198" s="156" t="n">
        <v>2</v>
      </c>
      <c r="F198" s="157" t="n">
        <v>1.1</v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4</v>
      </c>
      <c r="E199" s="156" t="n">
        <v>0</v>
      </c>
      <c r="F199" s="157" t="n">
        <v>0.2</v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10</v>
      </c>
      <c r="E200" s="156" t="n">
        <v>2</v>
      </c>
      <c r="F200" s="157" t="n">
        <v>0.6</v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8</v>
      </c>
      <c r="E201" s="156" t="n">
        <v>9</v>
      </c>
      <c r="F201" s="157" t="n">
        <v>0.4</v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19</v>
      </c>
      <c r="E202" s="156" t="n">
        <v>2</v>
      </c>
      <c r="F202" s="157" t="n">
        <v>1.1</v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5</v>
      </c>
      <c r="E203" s="156" t="n">
        <v>2</v>
      </c>
      <c r="F203" s="157" t="n">
        <v>0.3</v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15</v>
      </c>
      <c r="E204" s="156" t="n">
        <v>1</v>
      </c>
      <c r="F204" s="157" t="n">
        <v>0.8</v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14</v>
      </c>
      <c r="E205" s="156" t="n">
        <v>2</v>
      </c>
      <c r="F205" s="157" t="n">
        <v>0.8</v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0</v>
      </c>
      <c r="E206" s="156" t="n">
        <v>9</v>
      </c>
      <c r="F206" s="157" t="n">
        <v>0</v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12</v>
      </c>
      <c r="E207" s="156" t="n">
        <v>3</v>
      </c>
      <c r="F207" s="157" t="n">
        <v>0.7</v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0</v>
      </c>
      <c r="E208" s="156" t="n">
        <v>9</v>
      </c>
      <c r="F208" s="157" t="n">
        <v>0</v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0</v>
      </c>
      <c r="E209" s="156" t="n">
        <v>7</v>
      </c>
      <c r="F209" s="157" t="n">
        <v>0</v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13</v>
      </c>
      <c r="E210" s="156" t="n">
        <v>9</v>
      </c>
      <c r="F210" s="157" t="n">
        <v>0.7</v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12</v>
      </c>
      <c r="E211" s="156" t="n">
        <v>0</v>
      </c>
      <c r="F211" s="157" t="n">
        <v>0.7</v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10</v>
      </c>
      <c r="E212" s="156" t="n">
        <v>10</v>
      </c>
      <c r="F212" s="157" t="n">
        <v>0.6</v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6</v>
      </c>
      <c r="E213" s="156" t="n">
        <v>6</v>
      </c>
      <c r="F213" s="157" t="n">
        <v>0.3</v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6</v>
      </c>
      <c r="E214" s="156" t="n">
        <v>0</v>
      </c>
      <c r="F214" s="157" t="n">
        <v>0.3</v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15</v>
      </c>
      <c r="E215" s="156" t="n">
        <v>10</v>
      </c>
      <c r="F215" s="157" t="n">
        <v>0.8</v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13</v>
      </c>
      <c r="E216" s="156" t="n">
        <v>2</v>
      </c>
      <c r="F216" s="157" t="n">
        <v>0.7</v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15</v>
      </c>
      <c r="E217" s="156" t="n">
        <v>6</v>
      </c>
      <c r="F217" s="157" t="n">
        <v>0.8</v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3</v>
      </c>
      <c r="E218" s="156" t="n">
        <v>10</v>
      </c>
      <c r="F218" s="157" t="n">
        <v>0.2</v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7</v>
      </c>
      <c r="E219" s="156" t="n">
        <v>2</v>
      </c>
      <c r="F219" s="157" t="n">
        <v>0.4</v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20</v>
      </c>
      <c r="E220" s="156" t="n">
        <v>6</v>
      </c>
      <c r="F220" s="157" t="n">
        <v>1.1</v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11</v>
      </c>
      <c r="E221" s="156" t="n">
        <v>1</v>
      </c>
      <c r="F221" s="157" t="n">
        <v>0.6</v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14</v>
      </c>
      <c r="E222" s="156" t="n">
        <v>10</v>
      </c>
      <c r="F222" s="157" t="n">
        <v>0.8</v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14</v>
      </c>
      <c r="E223" s="156" t="n">
        <v>9</v>
      </c>
      <c r="F223" s="157" t="n">
        <v>0.8</v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8</v>
      </c>
      <c r="E224" s="156" t="n">
        <v>7</v>
      </c>
      <c r="F224" s="157" t="n">
        <v>0.4</v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6</v>
      </c>
      <c r="E225" s="156" t="n">
        <v>1</v>
      </c>
      <c r="F225" s="157" t="n">
        <v>0.3</v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16</v>
      </c>
      <c r="E226" s="156" t="n">
        <v>9</v>
      </c>
      <c r="F226" s="157" t="n">
        <v>0.9</v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6</v>
      </c>
      <c r="E227" s="156" t="n">
        <v>7</v>
      </c>
      <c r="F227" s="157" t="n">
        <v>0.3</v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4</v>
      </c>
      <c r="E228" s="156" t="n">
        <v>9</v>
      </c>
      <c r="F228" s="157" t="n">
        <v>0.2</v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16</v>
      </c>
      <c r="E229" s="156" t="n">
        <v>10</v>
      </c>
      <c r="F229" s="157" t="n">
        <v>0.9</v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9</v>
      </c>
      <c r="E230" s="156" t="n">
        <v>5</v>
      </c>
      <c r="F230" s="157" t="n">
        <v>0.5</v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9</v>
      </c>
      <c r="E231" s="156" t="n">
        <v>5</v>
      </c>
      <c r="F231" s="157" t="n">
        <v>0.5</v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1</v>
      </c>
      <c r="E232" s="156" t="n">
        <v>10</v>
      </c>
      <c r="F232" s="157" t="n">
        <v>0.1</v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14</v>
      </c>
      <c r="E233" s="156" t="n">
        <v>9</v>
      </c>
      <c r="F233" s="157" t="n">
        <v>0.8</v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14</v>
      </c>
      <c r="E234" s="156" t="n">
        <v>8</v>
      </c>
      <c r="F234" s="157" t="n">
        <v>0.8</v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5</v>
      </c>
      <c r="E235" s="156" t="n">
        <v>5</v>
      </c>
      <c r="F235" s="157" t="n">
        <v>0.3</v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13</v>
      </c>
      <c r="E236" s="156" t="n">
        <v>5</v>
      </c>
      <c r="F236" s="157" t="n">
        <v>0.7</v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9</v>
      </c>
      <c r="E237" s="156" t="n">
        <v>6</v>
      </c>
      <c r="F237" s="157" t="n">
        <v>0.5</v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3</v>
      </c>
      <c r="E238" s="156" t="n">
        <v>6</v>
      </c>
      <c r="F238" s="157" t="n">
        <v>0.2</v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5</v>
      </c>
      <c r="E239" s="156" t="n">
        <v>9</v>
      </c>
      <c r="F239" s="157" t="n">
        <v>0.3</v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15</v>
      </c>
      <c r="E240" s="156" t="n">
        <v>10</v>
      </c>
      <c r="F240" s="157" t="n">
        <v>0.8</v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2</v>
      </c>
      <c r="E241" s="156" t="n">
        <v>0</v>
      </c>
      <c r="F241" s="157" t="n">
        <v>0.1</v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4</v>
      </c>
      <c r="E242" s="156" t="n">
        <v>5</v>
      </c>
      <c r="F242" s="157" t="n">
        <v>0.2</v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5</v>
      </c>
      <c r="E243" s="156" t="n">
        <v>0</v>
      </c>
      <c r="F243" s="157" t="n">
        <v>0.3</v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4</v>
      </c>
      <c r="E244" s="156" t="n">
        <v>5</v>
      </c>
      <c r="F244" s="157" t="n">
        <v>0.2</v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7</v>
      </c>
      <c r="E245" s="156" t="n">
        <v>10</v>
      </c>
      <c r="F245" s="157" t="n">
        <v>0.4</v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20</v>
      </c>
      <c r="E246" s="156" t="n">
        <v>2</v>
      </c>
      <c r="F246" s="157" t="n">
        <v>1.1</v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10</v>
      </c>
      <c r="E247" s="156" t="n">
        <v>5</v>
      </c>
      <c r="F247" s="157" t="n">
        <v>0.6</v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7</v>
      </c>
      <c r="E248" s="156" t="n">
        <v>8</v>
      </c>
      <c r="F248" s="157" t="n">
        <v>0.4</v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5</v>
      </c>
      <c r="E249" s="156" t="n">
        <v>2</v>
      </c>
      <c r="F249" s="157" t="n">
        <v>0.3</v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6</v>
      </c>
      <c r="E250" s="156" t="n">
        <v>9</v>
      </c>
      <c r="F250" s="157" t="n">
        <v>0.3</v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9</v>
      </c>
      <c r="E251" s="156" t="n">
        <v>1</v>
      </c>
      <c r="F251" s="157" t="n">
        <v>0.5</v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19</v>
      </c>
      <c r="E252" s="156" t="n">
        <v>1</v>
      </c>
      <c r="F252" s="157" t="n">
        <v>1.1</v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18</v>
      </c>
      <c r="E253" s="156" t="n">
        <v>0</v>
      </c>
      <c r="F253" s="157" t="n">
        <v>1</v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5</v>
      </c>
      <c r="E254" s="156" t="n">
        <v>9</v>
      </c>
      <c r="F254" s="157" t="n">
        <v>0.3</v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12</v>
      </c>
      <c r="E255" s="156" t="n">
        <v>10</v>
      </c>
      <c r="F255" s="157" t="n">
        <v>0.7</v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13</v>
      </c>
      <c r="E256" s="156" t="n">
        <v>7</v>
      </c>
      <c r="F256" s="157" t="n">
        <v>0.7</v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2</v>
      </c>
      <c r="E257" s="156" t="n">
        <v>9</v>
      </c>
      <c r="F257" s="157" t="n">
        <v>0.1</v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18</v>
      </c>
      <c r="E258" s="156" t="n">
        <v>0</v>
      </c>
      <c r="F258" s="157" t="n">
        <v>1</v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20</v>
      </c>
      <c r="E259" s="156" t="n">
        <v>10</v>
      </c>
      <c r="F259" s="157" t="n">
        <v>1.1</v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16</v>
      </c>
      <c r="E260" s="156" t="n">
        <v>8</v>
      </c>
      <c r="F260" s="157" t="n">
        <v>0.9</v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19</v>
      </c>
      <c r="E261" s="156" t="n">
        <v>2</v>
      </c>
      <c r="F261" s="157" t="n">
        <v>1.1</v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17</v>
      </c>
      <c r="E262" s="156" t="n">
        <v>5</v>
      </c>
      <c r="F262" s="157" t="n">
        <v>0.9</v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1</v>
      </c>
      <c r="E263" s="156" t="n">
        <v>3</v>
      </c>
      <c r="F263" s="157" t="n">
        <v>0.1</v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1</v>
      </c>
      <c r="E264" s="156" t="n">
        <v>6</v>
      </c>
      <c r="F264" s="157" t="n">
        <v>0.1</v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15</v>
      </c>
      <c r="E265" s="156" t="n">
        <v>4</v>
      </c>
      <c r="F265" s="157" t="n">
        <v>0.8</v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6</v>
      </c>
      <c r="E266" s="156" t="n">
        <v>0</v>
      </c>
      <c r="F266" s="157" t="n">
        <v>0.3</v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2</v>
      </c>
      <c r="E267" s="156" t="n">
        <v>8</v>
      </c>
      <c r="F267" s="157" t="n">
        <v>0.1</v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3</v>
      </c>
      <c r="E268" s="156" t="n">
        <v>5</v>
      </c>
      <c r="F268" s="157" t="n">
        <v>0.2</v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14</v>
      </c>
      <c r="E269" s="156" t="n">
        <v>5</v>
      </c>
      <c r="F269" s="157" t="n">
        <v>0.8</v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18</v>
      </c>
      <c r="E270" s="156" t="n">
        <v>8</v>
      </c>
      <c r="F270" s="157" t="n">
        <v>1</v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4</v>
      </c>
      <c r="E271" s="156" t="n">
        <v>0</v>
      </c>
      <c r="F271" s="157" t="n">
        <v>0.2</v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15</v>
      </c>
      <c r="E272" s="156" t="n">
        <v>4</v>
      </c>
      <c r="F272" s="157" t="n">
        <v>0.8</v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11</v>
      </c>
      <c r="E273" s="156" t="n">
        <v>6</v>
      </c>
      <c r="F273" s="157" t="n">
        <v>0.6</v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6</v>
      </c>
      <c r="E274" s="156" t="n">
        <v>1</v>
      </c>
      <c r="F274" s="157" t="n">
        <v>0.3</v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7</v>
      </c>
      <c r="E275" s="156" t="n">
        <v>1</v>
      </c>
      <c r="F275" s="157" t="n">
        <v>0.4</v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20</v>
      </c>
      <c r="E276" s="156" t="n">
        <v>4</v>
      </c>
      <c r="F276" s="157" t="n">
        <v>1.1</v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12</v>
      </c>
      <c r="E277" s="156" t="n">
        <v>1</v>
      </c>
      <c r="F277" s="157" t="n">
        <v>0.7</v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17</v>
      </c>
      <c r="E278" s="156" t="n">
        <v>5</v>
      </c>
      <c r="F278" s="157" t="n">
        <v>0.9</v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6</v>
      </c>
      <c r="E279" s="156" t="n">
        <v>9</v>
      </c>
      <c r="F279" s="157" t="n">
        <v>0.3</v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0</v>
      </c>
      <c r="E280" s="156" t="n">
        <v>6</v>
      </c>
      <c r="F280" s="157" t="n">
        <v>0</v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5</v>
      </c>
      <c r="E281" s="156" t="n">
        <v>7</v>
      </c>
      <c r="F281" s="157" t="n">
        <v>0.3</v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13</v>
      </c>
      <c r="E282" s="156" t="n">
        <v>5</v>
      </c>
      <c r="F282" s="157" t="n">
        <v>0.7</v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7</v>
      </c>
      <c r="E283" s="156" t="n">
        <v>0</v>
      </c>
      <c r="F283" s="157" t="n">
        <v>0.4</v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10</v>
      </c>
      <c r="E284" s="156" t="n">
        <v>9</v>
      </c>
      <c r="F284" s="157" t="n">
        <v>0.6</v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11</v>
      </c>
      <c r="E285" s="156" t="n">
        <v>7</v>
      </c>
      <c r="F285" s="157" t="n">
        <v>0.6</v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5</v>
      </c>
      <c r="E286" s="156" t="n">
        <v>10</v>
      </c>
      <c r="F286" s="157" t="n">
        <v>0.3</v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0</v>
      </c>
      <c r="E287" s="156" t="n">
        <v>6</v>
      </c>
      <c r="F287" s="157" t="n">
        <v>0</v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3</v>
      </c>
      <c r="E288" s="156" t="n">
        <v>6</v>
      </c>
      <c r="F288" s="157" t="n">
        <v>0.2</v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4</v>
      </c>
      <c r="E289" s="156" t="n">
        <v>2</v>
      </c>
      <c r="F289" s="157" t="n">
        <v>0.2</v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6</v>
      </c>
      <c r="E290" s="156" t="n">
        <v>6</v>
      </c>
      <c r="F290" s="157" t="n">
        <v>0.3</v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6</v>
      </c>
      <c r="E291" s="156" t="n">
        <v>0</v>
      </c>
      <c r="F291" s="157" t="n">
        <v>0.3</v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2</v>
      </c>
      <c r="E292" s="156" t="n">
        <v>8</v>
      </c>
      <c r="F292" s="157" t="n">
        <v>0.1</v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14</v>
      </c>
      <c r="E293" s="156" t="n">
        <v>7</v>
      </c>
      <c r="F293" s="157" t="n">
        <v>0.8</v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0</v>
      </c>
      <c r="E294" s="156" t="n">
        <v>6</v>
      </c>
      <c r="F294" s="157" t="n">
        <v>0</v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7</v>
      </c>
      <c r="E295" s="156" t="n">
        <v>3</v>
      </c>
      <c r="F295" s="157" t="n">
        <v>0.4</v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13</v>
      </c>
      <c r="E296" s="156" t="n">
        <v>7</v>
      </c>
      <c r="F296" s="157" t="n">
        <v>0.7</v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3</v>
      </c>
      <c r="E297" s="156" t="n">
        <v>5</v>
      </c>
      <c r="F297" s="157" t="n">
        <v>0.2</v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17</v>
      </c>
      <c r="E298" s="156" t="n">
        <v>4</v>
      </c>
      <c r="F298" s="157" t="n">
        <v>0.9</v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10</v>
      </c>
      <c r="E299" s="156" t="n">
        <v>8</v>
      </c>
      <c r="F299" s="157" t="n">
        <v>0.6</v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11</v>
      </c>
      <c r="E300" s="156" t="n">
        <v>1</v>
      </c>
      <c r="F300" s="157" t="n">
        <v>0.6</v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13</v>
      </c>
      <c r="E301" s="156" t="n">
        <v>6</v>
      </c>
      <c r="F301" s="157" t="n">
        <v>0.7</v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13</v>
      </c>
      <c r="E302" s="156" t="n">
        <v>6</v>
      </c>
      <c r="F302" s="157" t="n">
        <v>0.7</v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9</v>
      </c>
      <c r="E303" s="156" t="n">
        <v>5</v>
      </c>
      <c r="F303" s="157" t="n">
        <v>0.5</v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5</v>
      </c>
      <c r="E304" s="156" t="n">
        <v>8</v>
      </c>
      <c r="F304" s="157" t="n">
        <v>0.3</v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18</v>
      </c>
      <c r="E305" s="156" t="n">
        <v>7</v>
      </c>
      <c r="F305" s="157" t="n">
        <v>1</v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11</v>
      </c>
      <c r="E306" s="156" t="n">
        <v>2</v>
      </c>
      <c r="F306" s="157" t="n">
        <v>0.6</v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0</v>
      </c>
      <c r="E307" s="156" t="n">
        <v>8</v>
      </c>
      <c r="F307" s="157" t="n">
        <v>0</v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10</v>
      </c>
      <c r="E308" s="156" t="n">
        <v>3</v>
      </c>
      <c r="F308" s="157" t="n">
        <v>0.6</v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13</v>
      </c>
      <c r="E309" s="156" t="n">
        <v>7</v>
      </c>
      <c r="F309" s="157" t="n">
        <v>0.7</v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3</v>
      </c>
      <c r="E310" s="156" t="n">
        <v>7</v>
      </c>
      <c r="F310" s="157" t="n">
        <v>0.2</v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1</v>
      </c>
      <c r="E311" s="156" t="n">
        <v>8</v>
      </c>
      <c r="F311" s="157" t="n">
        <v>0.1</v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16</v>
      </c>
      <c r="E312" s="156" t="n">
        <v>9</v>
      </c>
      <c r="F312" s="157" t="n">
        <v>0.9</v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7</v>
      </c>
      <c r="E313" s="156" t="n">
        <v>7</v>
      </c>
      <c r="F313" s="157" t="n">
        <v>0.4</v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20</v>
      </c>
      <c r="E314" s="156" t="n">
        <v>10</v>
      </c>
      <c r="F314" s="157" t="n">
        <v>1.1</v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8</v>
      </c>
      <c r="E315" s="156" t="n">
        <v>9</v>
      </c>
      <c r="F315" s="157" t="n">
        <v>0.4</v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19</v>
      </c>
      <c r="E316" s="156" t="n">
        <v>9</v>
      </c>
      <c r="F316" s="157" t="n">
        <v>1.1</v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13</v>
      </c>
      <c r="E317" s="156" t="n">
        <v>0</v>
      </c>
      <c r="F317" s="157" t="n">
        <v>0.7</v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9</v>
      </c>
      <c r="E318" s="156" t="n">
        <v>3</v>
      </c>
      <c r="F318" s="157" t="n">
        <v>0.5</v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14</v>
      </c>
      <c r="E319" s="156" t="n">
        <v>3</v>
      </c>
      <c r="F319" s="157" t="n">
        <v>0.8</v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2</v>
      </c>
      <c r="E320" s="156" t="n">
        <v>9</v>
      </c>
      <c r="F320" s="157" t="n">
        <v>0.1</v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8</v>
      </c>
      <c r="E321" s="156" t="n">
        <v>9</v>
      </c>
      <c r="F321" s="157" t="n">
        <v>0.4</v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8</v>
      </c>
      <c r="E322" s="156" t="n">
        <v>7</v>
      </c>
      <c r="F322" s="157" t="n">
        <v>0.4</v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16</v>
      </c>
      <c r="E323" s="156" t="n">
        <v>5</v>
      </c>
      <c r="F323" s="157" t="n">
        <v>0.9</v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20</v>
      </c>
      <c r="E324" s="156" t="n">
        <v>1</v>
      </c>
      <c r="F324" s="157" t="n">
        <v>1.1</v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0</v>
      </c>
      <c r="E325" s="156" t="n">
        <v>1</v>
      </c>
      <c r="F325" s="157" t="n">
        <v>0</v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13</v>
      </c>
      <c r="E326" s="156" t="n">
        <v>3</v>
      </c>
      <c r="F326" s="157" t="n">
        <v>0.7</v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10</v>
      </c>
      <c r="E327" s="156" t="n">
        <v>6</v>
      </c>
      <c r="F327" s="157" t="n">
        <v>0.6</v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15</v>
      </c>
      <c r="E328" s="156" t="n">
        <v>0</v>
      </c>
      <c r="F328" s="157" t="n">
        <v>0.8</v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19</v>
      </c>
      <c r="E329" s="156" t="n">
        <v>6</v>
      </c>
      <c r="F329" s="157" t="n">
        <v>1.1</v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19</v>
      </c>
      <c r="E330" s="156" t="n">
        <v>9</v>
      </c>
      <c r="F330" s="157" t="n">
        <v>1.1</v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14</v>
      </c>
      <c r="E331" s="156" t="n">
        <v>0</v>
      </c>
      <c r="F331" s="157" t="n">
        <v>0.8</v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4</v>
      </c>
      <c r="E332" s="156" t="n">
        <v>4</v>
      </c>
      <c r="F332" s="157" t="n">
        <v>0.2</v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12</v>
      </c>
      <c r="E333" s="156" t="n">
        <v>4</v>
      </c>
      <c r="F333" s="157" t="n">
        <v>0.7</v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3</v>
      </c>
      <c r="E334" s="156" t="n">
        <v>9</v>
      </c>
      <c r="F334" s="157" t="n">
        <v>0.2</v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10</v>
      </c>
      <c r="E335" s="156" t="n">
        <v>3</v>
      </c>
      <c r="F335" s="157" t="n">
        <v>0.6</v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12</v>
      </c>
      <c r="E336" s="156" t="n">
        <v>3</v>
      </c>
      <c r="F336" s="157" t="n">
        <v>0.7</v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8</v>
      </c>
      <c r="E337" s="156" t="n">
        <v>7</v>
      </c>
      <c r="F337" s="157" t="n">
        <v>0.4</v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15</v>
      </c>
      <c r="E338" s="156" t="n">
        <v>0</v>
      </c>
      <c r="F338" s="157" t="n">
        <v>0.8</v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19</v>
      </c>
      <c r="E339" s="156" t="n">
        <v>9</v>
      </c>
      <c r="F339" s="157" t="n">
        <v>1.1</v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19</v>
      </c>
      <c r="E340" s="156" t="n">
        <v>2</v>
      </c>
      <c r="F340" s="157" t="n">
        <v>1.1</v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13</v>
      </c>
      <c r="E341" s="156" t="n">
        <v>9</v>
      </c>
      <c r="F341" s="157" t="n">
        <v>0.7</v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18</v>
      </c>
      <c r="E342" s="156" t="n">
        <v>3</v>
      </c>
      <c r="F342" s="157" t="n">
        <v>1</v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6</v>
      </c>
      <c r="E343" s="156" t="n">
        <v>6</v>
      </c>
      <c r="F343" s="157" t="n">
        <v>0.3</v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9</v>
      </c>
      <c r="E344" s="156" t="n">
        <v>0</v>
      </c>
      <c r="F344" s="157" t="n">
        <v>0.5</v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15</v>
      </c>
      <c r="E345" s="156" t="n">
        <v>6</v>
      </c>
      <c r="F345" s="157" t="n">
        <v>0.8</v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20</v>
      </c>
      <c r="E346" s="156" t="n">
        <v>10</v>
      </c>
      <c r="F346" s="157" t="n">
        <v>1.1</v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12</v>
      </c>
      <c r="E347" s="156" t="n">
        <v>10</v>
      </c>
      <c r="F347" s="157" t="n">
        <v>0.7</v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0</v>
      </c>
      <c r="E348" s="156" t="n">
        <v>10</v>
      </c>
      <c r="F348" s="157" t="n">
        <v>0</v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16</v>
      </c>
      <c r="E349" s="156" t="n">
        <v>8</v>
      </c>
      <c r="F349" s="157" t="n">
        <v>0.9</v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18</v>
      </c>
      <c r="E350" s="156" t="n">
        <v>4</v>
      </c>
      <c r="F350" s="157" t="n">
        <v>1</v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6</v>
      </c>
      <c r="E351" s="156" t="n">
        <v>6</v>
      </c>
      <c r="F351" s="157" t="n">
        <v>0.3</v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5</v>
      </c>
      <c r="E352" s="156" t="n">
        <v>3</v>
      </c>
      <c r="F352" s="157" t="n">
        <v>0.3</v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13</v>
      </c>
      <c r="E353" s="156" t="n">
        <v>6</v>
      </c>
      <c r="F353" s="157" t="n">
        <v>0.7</v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4</v>
      </c>
      <c r="E354" s="156" t="n">
        <v>7</v>
      </c>
      <c r="F354" s="157" t="n">
        <v>0.2</v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14</v>
      </c>
      <c r="E355" s="156" t="n">
        <v>10</v>
      </c>
      <c r="F355" s="157" t="n">
        <v>0.8</v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17</v>
      </c>
      <c r="E356" s="156" t="n">
        <v>7</v>
      </c>
      <c r="F356" s="157" t="n">
        <v>0.9</v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10</v>
      </c>
      <c r="E357" s="156" t="n">
        <v>5</v>
      </c>
      <c r="F357" s="157" t="n">
        <v>0.6</v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2</v>
      </c>
      <c r="E358" s="156" t="n">
        <v>1</v>
      </c>
      <c r="F358" s="157" t="n">
        <v>0.1</v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0</v>
      </c>
      <c r="E359" s="156" t="n">
        <v>5</v>
      </c>
      <c r="F359" s="157" t="n">
        <v>0</v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5</v>
      </c>
      <c r="E360" s="156" t="n">
        <v>3</v>
      </c>
      <c r="F360" s="157" t="n">
        <v>0.3</v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13</v>
      </c>
      <c r="E361" s="156" t="n">
        <v>3</v>
      </c>
      <c r="F361" s="157" t="n">
        <v>0.7</v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15</v>
      </c>
      <c r="E362" s="156" t="n">
        <v>6</v>
      </c>
      <c r="F362" s="157" t="n">
        <v>0.8</v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20</v>
      </c>
      <c r="E363" s="156" t="n">
        <v>1</v>
      </c>
      <c r="F363" s="157" t="n">
        <v>1.1</v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14</v>
      </c>
      <c r="E364" s="156" t="n">
        <v>4</v>
      </c>
      <c r="F364" s="157" t="n">
        <v>0.8</v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7</v>
      </c>
      <c r="E365" s="156" t="n">
        <v>5</v>
      </c>
      <c r="F365" s="157" t="n">
        <v>0.4</v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9</v>
      </c>
      <c r="E366" s="156" t="n">
        <v>9</v>
      </c>
      <c r="F366" s="157" t="n">
        <v>0.5</v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4</v>
      </c>
      <c r="E367" s="156" t="n">
        <v>4</v>
      </c>
      <c r="F367" s="157" t="n">
        <v>0.2</v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19</v>
      </c>
      <c r="E368" s="156" t="n">
        <v>7</v>
      </c>
      <c r="F368" s="157" t="n">
        <v>1.1</v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3</v>
      </c>
      <c r="E369" s="156" t="n">
        <v>8</v>
      </c>
      <c r="F369" s="157" t="n">
        <v>0.2</v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7</v>
      </c>
      <c r="E370" s="156" t="n">
        <v>10</v>
      </c>
      <c r="F370" s="157" t="n">
        <v>0.4</v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2</v>
      </c>
      <c r="E371" s="156" t="n">
        <v>6</v>
      </c>
      <c r="F371" s="157" t="n">
        <v>0.1</v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10</v>
      </c>
      <c r="E372" s="156" t="n">
        <v>0</v>
      </c>
      <c r="F372" s="157" t="n">
        <v>0.6</v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12</v>
      </c>
      <c r="E373" s="156" t="n">
        <v>2</v>
      </c>
      <c r="F373" s="157" t="n">
        <v>0.7</v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12</v>
      </c>
      <c r="E374" s="156" t="n">
        <v>1</v>
      </c>
      <c r="F374" s="157" t="n">
        <v>0.7</v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11</v>
      </c>
      <c r="E375" s="156" t="n">
        <v>2</v>
      </c>
      <c r="F375" s="157" t="n">
        <v>0.6</v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18</v>
      </c>
      <c r="E376" s="156" t="n">
        <v>5</v>
      </c>
      <c r="F376" s="157" t="n">
        <v>1</v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15</v>
      </c>
      <c r="E377" s="156" t="n">
        <v>9</v>
      </c>
      <c r="F377" s="157" t="n">
        <v>0.8</v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0</v>
      </c>
      <c r="E378" s="156" t="n">
        <v>10</v>
      </c>
      <c r="F378" s="157" t="n">
        <v>0</v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18</v>
      </c>
      <c r="E379" s="156" t="n">
        <v>5</v>
      </c>
      <c r="F379" s="157" t="n">
        <v>1</v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20</v>
      </c>
      <c r="E380" s="156" t="n">
        <v>10</v>
      </c>
      <c r="F380" s="157" t="n">
        <v>1.1</v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1</v>
      </c>
      <c r="E381" s="156" t="n">
        <v>2</v>
      </c>
      <c r="F381" s="157" t="n">
        <v>0.1</v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19</v>
      </c>
      <c r="E382" s="156" t="n">
        <v>2</v>
      </c>
      <c r="F382" s="157" t="n">
        <v>1.1</v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17</v>
      </c>
      <c r="E383" s="156" t="n">
        <v>2</v>
      </c>
      <c r="F383" s="157" t="n">
        <v>0.9</v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19</v>
      </c>
      <c r="E384" s="156" t="n">
        <v>7</v>
      </c>
      <c r="F384" s="157" t="n">
        <v>1.1</v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8</v>
      </c>
      <c r="E385" s="156" t="n">
        <v>7</v>
      </c>
      <c r="F385" s="157" t="n">
        <v>0.4</v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20</v>
      </c>
      <c r="E386" s="156" t="n">
        <v>0</v>
      </c>
      <c r="F386" s="157" t="n">
        <v>1.1</v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12</v>
      </c>
      <c r="E387" s="156" t="n">
        <v>8</v>
      </c>
      <c r="F387" s="157" t="n">
        <v>0.7</v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7</v>
      </c>
      <c r="E388" s="156" t="n">
        <v>10</v>
      </c>
      <c r="F388" s="157" t="n">
        <v>0.4</v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4</v>
      </c>
      <c r="E389" s="156" t="n">
        <v>10</v>
      </c>
      <c r="F389" s="157" t="n">
        <v>0.2</v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14</v>
      </c>
      <c r="E390" s="156" t="n">
        <v>7</v>
      </c>
      <c r="F390" s="157" t="n">
        <v>0.8</v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18</v>
      </c>
      <c r="E391" s="156" t="n">
        <v>7</v>
      </c>
      <c r="F391" s="157" t="n">
        <v>1</v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20</v>
      </c>
      <c r="E392" s="156" t="n">
        <v>4</v>
      </c>
      <c r="F392" s="157" t="n">
        <v>1.1</v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19</v>
      </c>
      <c r="E393" s="156" t="n">
        <v>6</v>
      </c>
      <c r="F393" s="157" t="n">
        <v>1.1</v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13</v>
      </c>
      <c r="E394" s="156" t="n">
        <v>8</v>
      </c>
      <c r="F394" s="157" t="n">
        <v>0.7</v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12</v>
      </c>
      <c r="E395" s="156" t="n">
        <v>0</v>
      </c>
      <c r="F395" s="157" t="n">
        <v>0.7</v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16</v>
      </c>
      <c r="E396" s="156" t="n">
        <v>10</v>
      </c>
      <c r="F396" s="157" t="n">
        <v>0.9</v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11</v>
      </c>
      <c r="E397" s="156" t="n">
        <v>5</v>
      </c>
      <c r="F397" s="157" t="n">
        <v>0.6</v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4</v>
      </c>
      <c r="E398" s="156" t="n">
        <v>4</v>
      </c>
      <c r="F398" s="157" t="n">
        <v>0.2</v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3</v>
      </c>
      <c r="E399" s="156" t="n">
        <v>5</v>
      </c>
      <c r="F399" s="157" t="n">
        <v>0.2</v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19</v>
      </c>
      <c r="E400" s="156" t="n">
        <v>5</v>
      </c>
      <c r="F400" s="157" t="n">
        <v>1.1</v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5</v>
      </c>
      <c r="E401" s="156" t="n">
        <v>1</v>
      </c>
      <c r="F401" s="157" t="n">
        <v>0.3</v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11</v>
      </c>
      <c r="E402" s="156" t="n">
        <v>1</v>
      </c>
      <c r="F402" s="157" t="n">
        <v>0.6</v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7</v>
      </c>
      <c r="E403" s="156" t="n">
        <v>2</v>
      </c>
      <c r="F403" s="157" t="n">
        <v>0.4</v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17</v>
      </c>
      <c r="E404" s="156" t="n">
        <v>7</v>
      </c>
      <c r="F404" s="157" t="n">
        <v>0.9</v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20</v>
      </c>
      <c r="E405" s="156" t="n">
        <v>8</v>
      </c>
      <c r="F405" s="157" t="n">
        <v>1.1</v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12</v>
      </c>
      <c r="E406" s="156" t="n">
        <v>2</v>
      </c>
      <c r="F406" s="157" t="n">
        <v>0.7</v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5</v>
      </c>
      <c r="E407" s="156" t="n">
        <v>9</v>
      </c>
      <c r="F407" s="157" t="n">
        <v>0.3</v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17</v>
      </c>
      <c r="E408" s="156" t="n">
        <v>4</v>
      </c>
      <c r="F408" s="157" t="n">
        <v>0.9</v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20</v>
      </c>
      <c r="E409" s="156" t="n">
        <v>8</v>
      </c>
      <c r="F409" s="157" t="n">
        <v>1.1</v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8</v>
      </c>
      <c r="E410" s="156" t="n">
        <v>1</v>
      </c>
      <c r="F410" s="157" t="n">
        <v>0.4</v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4</v>
      </c>
      <c r="E411" s="156" t="n">
        <v>4</v>
      </c>
      <c r="F411" s="157" t="n">
        <v>0.2</v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3</v>
      </c>
      <c r="E412" s="156" t="n">
        <v>7</v>
      </c>
      <c r="F412" s="157" t="n">
        <v>0.2</v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5</v>
      </c>
      <c r="E413" s="156" t="n">
        <v>6</v>
      </c>
      <c r="F413" s="157" t="n">
        <v>0.3</v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18</v>
      </c>
      <c r="E414" s="156" t="n">
        <v>6</v>
      </c>
      <c r="F414" s="157" t="n">
        <v>1</v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19</v>
      </c>
      <c r="E415" s="156" t="n">
        <v>9</v>
      </c>
      <c r="F415" s="157" t="n">
        <v>1.1</v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10</v>
      </c>
      <c r="E416" s="156" t="n">
        <v>4</v>
      </c>
      <c r="F416" s="157" t="n">
        <v>0.6</v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19</v>
      </c>
      <c r="E417" s="156" t="n">
        <v>2</v>
      </c>
      <c r="F417" s="157" t="n">
        <v>1.1</v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11</v>
      </c>
      <c r="E418" s="156" t="n">
        <v>3</v>
      </c>
      <c r="F418" s="157" t="n">
        <v>0.6</v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20</v>
      </c>
      <c r="E419" s="156" t="n">
        <v>5</v>
      </c>
      <c r="F419" s="157" t="n">
        <v>1.1</v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2</v>
      </c>
      <c r="E420" s="156" t="n">
        <v>10</v>
      </c>
      <c r="F420" s="157" t="n">
        <v>0.1</v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6</v>
      </c>
      <c r="E421" s="156" t="n">
        <v>6</v>
      </c>
      <c r="F421" s="157" t="n">
        <v>0.3</v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3</v>
      </c>
      <c r="E422" s="156" t="n">
        <v>9</v>
      </c>
      <c r="F422" s="157" t="n">
        <v>0.2</v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4</v>
      </c>
      <c r="E423" s="156" t="n">
        <v>9</v>
      </c>
      <c r="F423" s="157" t="n">
        <v>0.2</v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13</v>
      </c>
      <c r="E424" s="156" t="n">
        <v>0</v>
      </c>
      <c r="F424" s="157" t="n">
        <v>0.7</v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13</v>
      </c>
      <c r="E425" s="156" t="n">
        <v>2</v>
      </c>
      <c r="F425" s="157" t="n">
        <v>0.7</v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3</v>
      </c>
      <c r="E426" s="156" t="n">
        <v>5</v>
      </c>
      <c r="F426" s="157" t="n">
        <v>0.2</v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3</v>
      </c>
      <c r="E427" s="156" t="n">
        <v>4</v>
      </c>
      <c r="F427" s="157" t="n">
        <v>0.2</v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18</v>
      </c>
      <c r="E428" s="156" t="n">
        <v>10</v>
      </c>
      <c r="F428" s="157" t="n">
        <v>1</v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11</v>
      </c>
      <c r="E429" s="156" t="n">
        <v>0</v>
      </c>
      <c r="F429" s="157" t="n">
        <v>0.6</v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0</v>
      </c>
      <c r="E430" s="156" t="n">
        <v>8</v>
      </c>
      <c r="F430" s="157" t="n">
        <v>0</v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17</v>
      </c>
      <c r="E431" s="156" t="n">
        <v>3</v>
      </c>
      <c r="F431" s="157" t="n">
        <v>0.9</v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13</v>
      </c>
      <c r="E432" s="156" t="n">
        <v>0</v>
      </c>
      <c r="F432" s="157" t="n">
        <v>0.7</v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1</v>
      </c>
      <c r="E433" s="156" t="n">
        <v>7</v>
      </c>
      <c r="F433" s="157" t="n">
        <v>0.1</v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16</v>
      </c>
      <c r="E434" s="156" t="n">
        <v>4</v>
      </c>
      <c r="F434" s="157" t="n">
        <v>0.9</v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18</v>
      </c>
      <c r="E435" s="156" t="n">
        <v>10</v>
      </c>
      <c r="F435" s="157" t="n">
        <v>1</v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10</v>
      </c>
      <c r="E436" s="156" t="n">
        <v>10</v>
      </c>
      <c r="F436" s="157" t="n">
        <v>0.6</v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4</v>
      </c>
      <c r="E437" s="156" t="n">
        <v>10</v>
      </c>
      <c r="F437" s="157" t="n">
        <v>0.2</v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8</v>
      </c>
      <c r="E438" s="156" t="n">
        <v>9</v>
      </c>
      <c r="F438" s="157" t="n">
        <v>0.4</v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19</v>
      </c>
      <c r="E439" s="156" t="n">
        <v>5</v>
      </c>
      <c r="F439" s="157" t="n">
        <v>1.1</v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9</v>
      </c>
      <c r="E440" s="156" t="n">
        <v>1</v>
      </c>
      <c r="F440" s="157" t="n">
        <v>0.5</v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13</v>
      </c>
      <c r="E441" s="156" t="n">
        <v>3</v>
      </c>
      <c r="F441" s="157" t="n">
        <v>0.7</v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8</v>
      </c>
      <c r="E442" s="156" t="n">
        <v>7</v>
      </c>
      <c r="F442" s="157" t="n">
        <v>0.4</v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1</v>
      </c>
      <c r="E443" s="156" t="n">
        <v>1</v>
      </c>
      <c r="F443" s="157" t="n">
        <v>0.1</v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17</v>
      </c>
      <c r="E444" s="156" t="n">
        <v>3</v>
      </c>
      <c r="F444" s="157" t="n">
        <v>0.9</v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15</v>
      </c>
      <c r="E445" s="156" t="n">
        <v>8</v>
      </c>
      <c r="F445" s="157" t="n">
        <v>0.8</v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3</v>
      </c>
      <c r="E446" s="156" t="n">
        <v>3</v>
      </c>
      <c r="F446" s="157" t="n">
        <v>0.2</v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14</v>
      </c>
      <c r="E447" s="156" t="n">
        <v>9</v>
      </c>
      <c r="F447" s="157" t="n">
        <v>0.8</v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4</v>
      </c>
      <c r="E448" s="156" t="n">
        <v>10</v>
      </c>
      <c r="F448" s="157" t="n">
        <v>0.2</v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11</v>
      </c>
      <c r="E449" s="156" t="n">
        <v>8</v>
      </c>
      <c r="F449" s="157" t="n">
        <v>0.6</v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20</v>
      </c>
      <c r="E450" s="156" t="n">
        <v>4</v>
      </c>
      <c r="F450" s="157" t="n">
        <v>1.1</v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4</v>
      </c>
      <c r="E451" s="156" t="n">
        <v>6</v>
      </c>
      <c r="F451" s="157" t="n">
        <v>0.2</v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20</v>
      </c>
      <c r="E452" s="156" t="n">
        <v>6</v>
      </c>
      <c r="F452" s="157" t="n">
        <v>1.1</v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0</v>
      </c>
      <c r="E453" s="156" t="n">
        <v>7</v>
      </c>
      <c r="F453" s="157" t="n">
        <v>0</v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7</v>
      </c>
      <c r="E454" s="156" t="n">
        <v>5</v>
      </c>
      <c r="F454" s="157" t="n">
        <v>0.4</v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0</v>
      </c>
      <c r="E455" s="156" t="n">
        <v>5</v>
      </c>
      <c r="F455" s="157" t="n">
        <v>0</v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1</v>
      </c>
      <c r="E456" s="156" t="n">
        <v>9</v>
      </c>
      <c r="F456" s="157" t="n">
        <v>0.1</v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9</v>
      </c>
      <c r="E457" s="156" t="n">
        <v>5</v>
      </c>
      <c r="F457" s="157" t="n">
        <v>0.5</v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14</v>
      </c>
      <c r="E458" s="156" t="n">
        <v>8</v>
      </c>
      <c r="F458" s="157" t="n">
        <v>0.8</v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9</v>
      </c>
      <c r="E459" s="156" t="n">
        <v>1</v>
      </c>
      <c r="F459" s="157" t="n">
        <v>0.5</v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17</v>
      </c>
      <c r="E460" s="156" t="n">
        <v>7</v>
      </c>
      <c r="F460" s="157" t="n">
        <v>0.9</v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16</v>
      </c>
      <c r="E461" s="156" t="n">
        <v>5</v>
      </c>
      <c r="F461" s="157" t="n">
        <v>0.9</v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20</v>
      </c>
      <c r="E462" s="156" t="n">
        <v>9</v>
      </c>
      <c r="F462" s="157" t="n">
        <v>1.1</v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6</v>
      </c>
      <c r="E463" s="156" t="n">
        <v>5</v>
      </c>
      <c r="F463" s="157" t="n">
        <v>0.3</v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2</v>
      </c>
      <c r="E464" s="156" t="n">
        <v>0</v>
      </c>
      <c r="F464" s="157" t="n">
        <v>0.1</v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1</v>
      </c>
      <c r="E465" s="156" t="n">
        <v>5</v>
      </c>
      <c r="F465" s="157" t="n">
        <v>0.1</v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14</v>
      </c>
      <c r="E466" s="156" t="n">
        <v>8</v>
      </c>
      <c r="F466" s="157" t="n">
        <v>0.8</v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7</v>
      </c>
      <c r="E467" s="156" t="n">
        <v>8</v>
      </c>
      <c r="F467" s="157" t="n">
        <v>0.4</v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3</v>
      </c>
      <c r="E468" s="156" t="n">
        <v>7</v>
      </c>
      <c r="F468" s="157" t="n">
        <v>0.2</v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19</v>
      </c>
      <c r="E469" s="156" t="n">
        <v>7</v>
      </c>
      <c r="F469" s="157" t="n">
        <v>1.1</v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5</v>
      </c>
      <c r="E470" s="156" t="n">
        <v>8</v>
      </c>
      <c r="F470" s="157" t="n">
        <v>0.3</v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0</v>
      </c>
      <c r="E471" s="156" t="n">
        <v>8</v>
      </c>
      <c r="F471" s="157" t="n">
        <v>0</v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4</v>
      </c>
      <c r="E472" s="156" t="n">
        <v>0</v>
      </c>
      <c r="F472" s="157" t="n">
        <v>0.2</v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8</v>
      </c>
      <c r="E473" s="156" t="n">
        <v>8</v>
      </c>
      <c r="F473" s="157" t="n">
        <v>0.4</v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9</v>
      </c>
      <c r="E474" s="156" t="n">
        <v>0</v>
      </c>
      <c r="F474" s="157" t="n">
        <v>0.5</v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13</v>
      </c>
      <c r="E475" s="156" t="n">
        <v>2</v>
      </c>
      <c r="F475" s="157" t="n">
        <v>0.7</v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4</v>
      </c>
      <c r="E476" s="156" t="n">
        <v>4</v>
      </c>
      <c r="F476" s="157" t="n">
        <v>0.2</v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3</v>
      </c>
      <c r="E477" s="156" t="n">
        <v>10</v>
      </c>
      <c r="F477" s="157" t="n">
        <v>0.2</v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19</v>
      </c>
      <c r="E478" s="156" t="n">
        <v>4</v>
      </c>
      <c r="F478" s="157" t="n">
        <v>1.1</v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15</v>
      </c>
      <c r="E479" s="156" t="n">
        <v>10</v>
      </c>
      <c r="F479" s="157" t="n">
        <v>0.8</v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8</v>
      </c>
      <c r="E480" s="156" t="n">
        <v>10</v>
      </c>
      <c r="F480" s="157" t="n">
        <v>0.4</v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4</v>
      </c>
      <c r="E481" s="156" t="n">
        <v>1</v>
      </c>
      <c r="F481" s="157" t="n">
        <v>0.2</v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19</v>
      </c>
      <c r="E482" s="156" t="n">
        <v>8</v>
      </c>
      <c r="F482" s="157" t="n">
        <v>1.1</v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9</v>
      </c>
      <c r="E483" s="156" t="n">
        <v>9</v>
      </c>
      <c r="F483" s="157" t="n">
        <v>0.5</v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1</v>
      </c>
      <c r="E484" s="156" t="n">
        <v>3</v>
      </c>
      <c r="F484" s="157" t="n">
        <v>0.1</v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4</v>
      </c>
      <c r="E485" s="156" t="n">
        <v>4</v>
      </c>
      <c r="F485" s="157" t="n">
        <v>0.2</v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10</v>
      </c>
      <c r="E486" s="156" t="n">
        <v>3</v>
      </c>
      <c r="F486" s="157" t="n">
        <v>0.6</v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4</v>
      </c>
      <c r="E487" s="156" t="n">
        <v>9</v>
      </c>
      <c r="F487" s="157" t="n">
        <v>0.2</v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5</v>
      </c>
      <c r="E488" s="156" t="n">
        <v>5</v>
      </c>
      <c r="F488" s="157" t="n">
        <v>0.3</v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3</v>
      </c>
      <c r="E489" s="156" t="n">
        <v>7</v>
      </c>
      <c r="F489" s="157" t="n">
        <v>0.2</v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20</v>
      </c>
      <c r="E490" s="156" t="n">
        <v>6</v>
      </c>
      <c r="F490" s="157" t="n">
        <v>1.1</v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17</v>
      </c>
      <c r="E491" s="156" t="n">
        <v>5</v>
      </c>
      <c r="F491" s="157" t="n">
        <v>0.9</v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15</v>
      </c>
      <c r="E492" s="156" t="n">
        <v>3</v>
      </c>
      <c r="F492" s="157" t="n">
        <v>0.8</v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12</v>
      </c>
      <c r="E493" s="156" t="n">
        <v>4</v>
      </c>
      <c r="F493" s="157" t="n">
        <v>0.7</v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19</v>
      </c>
      <c r="E494" s="156" t="n">
        <v>10</v>
      </c>
      <c r="F494" s="157" t="n">
        <v>1.1</v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6</v>
      </c>
      <c r="E495" s="156" t="n">
        <v>9</v>
      </c>
      <c r="F495" s="157" t="n">
        <v>0.3</v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7</v>
      </c>
      <c r="E496" s="156" t="n">
        <v>4</v>
      </c>
      <c r="F496" s="157" t="n">
        <v>0.4</v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20</v>
      </c>
      <c r="E497" s="156" t="n">
        <v>4</v>
      </c>
      <c r="F497" s="157" t="n">
        <v>1.1</v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17</v>
      </c>
      <c r="E498" s="156" t="n">
        <v>1</v>
      </c>
      <c r="F498" s="157" t="n">
        <v>0.9</v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7</v>
      </c>
      <c r="E499" s="156" t="n">
        <v>5</v>
      </c>
      <c r="F499" s="157" t="n">
        <v>0.4</v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4</v>
      </c>
      <c r="E500" s="156" t="n">
        <v>3</v>
      </c>
      <c r="F500" s="157" t="n">
        <v>0.2</v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1</v>
      </c>
      <c r="E501" s="156" t="n">
        <v>1</v>
      </c>
      <c r="F501" s="157" t="n">
        <v>0.1</v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12</v>
      </c>
      <c r="E502" s="156" t="n">
        <v>5</v>
      </c>
      <c r="F502" s="157" t="n">
        <v>0.7</v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5</v>
      </c>
      <c r="E503" s="156" t="n">
        <v>0</v>
      </c>
      <c r="F503" s="157" t="n">
        <v>0.3</v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17</v>
      </c>
      <c r="E504" s="156" t="n">
        <v>5</v>
      </c>
      <c r="F504" s="157" t="n">
        <v>0.9</v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8</v>
      </c>
      <c r="E505" s="156" t="n">
        <v>10</v>
      </c>
      <c r="F505" s="157" t="n">
        <v>0.4</v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20</v>
      </c>
      <c r="E506" s="156" t="n">
        <v>6</v>
      </c>
      <c r="F506" s="157" t="n">
        <v>1.1</v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15</v>
      </c>
      <c r="E507" s="156" t="n">
        <v>10</v>
      </c>
      <c r="F507" s="157" t="n">
        <v>0.8</v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19</v>
      </c>
      <c r="E508" s="156" t="n">
        <v>1</v>
      </c>
      <c r="F508" s="157" t="n">
        <v>1.1</v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18</v>
      </c>
      <c r="E509" s="156" t="n">
        <v>0</v>
      </c>
      <c r="F509" s="157" t="n">
        <v>1</v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20</v>
      </c>
      <c r="E510" s="156" t="n">
        <v>1</v>
      </c>
      <c r="F510" s="157" t="n">
        <v>1.1</v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6</v>
      </c>
      <c r="E511" s="156" t="n">
        <v>1</v>
      </c>
      <c r="F511" s="157" t="n">
        <v>0.3</v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5</v>
      </c>
      <c r="E512" s="156" t="n">
        <v>2</v>
      </c>
      <c r="F512" s="157" t="n">
        <v>0.3</v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16</v>
      </c>
      <c r="E513" s="156" t="n">
        <v>3</v>
      </c>
      <c r="F513" s="157" t="n">
        <v>0.9</v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20</v>
      </c>
      <c r="E514" s="156" t="n">
        <v>6</v>
      </c>
      <c r="F514" s="157" t="n">
        <v>1.1</v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13</v>
      </c>
      <c r="E515" s="156" t="n">
        <v>9</v>
      </c>
      <c r="F515" s="157" t="n">
        <v>0.7</v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13</v>
      </c>
      <c r="E516" s="156" t="n">
        <v>8</v>
      </c>
      <c r="F516" s="157" t="n">
        <v>0.7</v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0</v>
      </c>
      <c r="E517" s="156" t="n">
        <v>1</v>
      </c>
      <c r="F517" s="157" t="n">
        <v>0</v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9</v>
      </c>
      <c r="E518" s="156" t="n">
        <v>7</v>
      </c>
      <c r="F518" s="157" t="n">
        <v>0.5</v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13</v>
      </c>
      <c r="E519" s="156" t="n">
        <v>5</v>
      </c>
      <c r="F519" s="157" t="n">
        <v>0.7</v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4</v>
      </c>
      <c r="E520" s="156" t="n">
        <v>5</v>
      </c>
      <c r="F520" s="157" t="n">
        <v>0.2</v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0</v>
      </c>
      <c r="E521" s="156" t="n">
        <v>4</v>
      </c>
      <c r="F521" s="157" t="n">
        <v>0</v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18</v>
      </c>
      <c r="E522" s="156" t="n">
        <v>2</v>
      </c>
      <c r="F522" s="157" t="n">
        <v>1</v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15</v>
      </c>
      <c r="E523" s="156" t="n">
        <v>7</v>
      </c>
      <c r="F523" s="157" t="n">
        <v>0.8</v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4</v>
      </c>
      <c r="E524" s="156" t="n">
        <v>7</v>
      </c>
      <c r="F524" s="157" t="n">
        <v>0.2</v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13</v>
      </c>
      <c r="E525" s="156" t="n">
        <v>8</v>
      </c>
      <c r="F525" s="157" t="n">
        <v>0.7</v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4</v>
      </c>
      <c r="E526" s="156" t="n">
        <v>5</v>
      </c>
      <c r="F526" s="157" t="n">
        <v>0.2</v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7</v>
      </c>
      <c r="E527" s="156" t="n">
        <v>4</v>
      </c>
      <c r="F527" s="157" t="n">
        <v>0.4</v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19</v>
      </c>
      <c r="E528" s="156" t="n">
        <v>9</v>
      </c>
      <c r="F528" s="157" t="n">
        <v>1.1</v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12</v>
      </c>
      <c r="E529" s="156" t="n">
        <v>9</v>
      </c>
      <c r="F529" s="157" t="n">
        <v>0.7</v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3</v>
      </c>
      <c r="E530" s="156" t="n">
        <v>4</v>
      </c>
      <c r="F530" s="157" t="n">
        <v>0.2</v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20</v>
      </c>
      <c r="E531" s="156" t="n">
        <v>8</v>
      </c>
      <c r="F531" s="157" t="n">
        <v>1.1</v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19</v>
      </c>
      <c r="E532" s="156" t="n">
        <v>2</v>
      </c>
      <c r="F532" s="157" t="n">
        <v>1.1</v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2</v>
      </c>
      <c r="E533" s="156" t="n">
        <v>7</v>
      </c>
      <c r="F533" s="157" t="n">
        <v>0.1</v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1</v>
      </c>
      <c r="E534" s="156" t="n">
        <v>5</v>
      </c>
      <c r="F534" s="157" t="n">
        <v>0.1</v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13</v>
      </c>
      <c r="E535" s="156" t="n">
        <v>8</v>
      </c>
      <c r="F535" s="157" t="n">
        <v>0.7</v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8</v>
      </c>
      <c r="E536" s="156" t="n">
        <v>2</v>
      </c>
      <c r="F536" s="157" t="n">
        <v>0.4</v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1</v>
      </c>
      <c r="E537" s="156" t="n">
        <v>2</v>
      </c>
      <c r="F537" s="157" t="n">
        <v>0.1</v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12</v>
      </c>
      <c r="E538" s="156" t="n">
        <v>7</v>
      </c>
      <c r="F538" s="157" t="n">
        <v>0.7</v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11</v>
      </c>
      <c r="E539" s="156" t="n">
        <v>6</v>
      </c>
      <c r="F539" s="157" t="n">
        <v>0.6</v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14</v>
      </c>
      <c r="E540" s="156" t="n">
        <v>9</v>
      </c>
      <c r="F540" s="157" t="n">
        <v>0.8</v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7</v>
      </c>
      <c r="E541" s="156" t="n">
        <v>9</v>
      </c>
      <c r="F541" s="157" t="n">
        <v>0.4</v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7</v>
      </c>
      <c r="E542" s="156" t="n">
        <v>6</v>
      </c>
      <c r="F542" s="157" t="n">
        <v>0.4</v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12</v>
      </c>
      <c r="E543" s="156" t="n">
        <v>8</v>
      </c>
      <c r="F543" s="157" t="n">
        <v>0.7</v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7</v>
      </c>
      <c r="E544" s="156" t="n">
        <v>7</v>
      </c>
      <c r="F544" s="157" t="n">
        <v>0.4</v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17</v>
      </c>
      <c r="E545" s="156" t="n">
        <v>10</v>
      </c>
      <c r="F545" s="157" t="n">
        <v>0.9</v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8</v>
      </c>
      <c r="E546" s="156" t="n">
        <v>3</v>
      </c>
      <c r="F546" s="157" t="n">
        <v>0.4</v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5</v>
      </c>
      <c r="E547" s="156" t="n">
        <v>10</v>
      </c>
      <c r="F547" s="157" t="n">
        <v>0.3</v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10</v>
      </c>
      <c r="E548" s="156" t="n">
        <v>6</v>
      </c>
      <c r="F548" s="157" t="n">
        <v>0.6</v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9</v>
      </c>
      <c r="E549" s="156" t="n">
        <v>10</v>
      </c>
      <c r="F549" s="157" t="n">
        <v>0.5</v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18</v>
      </c>
      <c r="E550" s="156" t="n">
        <v>10</v>
      </c>
      <c r="F550" s="157" t="n">
        <v>1</v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5</v>
      </c>
      <c r="E551" s="156" t="n">
        <v>3</v>
      </c>
      <c r="F551" s="157" t="n">
        <v>0.3</v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0</v>
      </c>
      <c r="E552" s="156" t="n">
        <v>6</v>
      </c>
      <c r="F552" s="157" t="n">
        <v>0</v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0</v>
      </c>
      <c r="E553" s="156" t="n">
        <v>1</v>
      </c>
      <c r="F553" s="157" t="n">
        <v>0</v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3</v>
      </c>
      <c r="E554" s="156" t="n">
        <v>6</v>
      </c>
      <c r="F554" s="157" t="n">
        <v>0.2</v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6</v>
      </c>
      <c r="E555" s="156" t="n">
        <v>7</v>
      </c>
      <c r="F555" s="157" t="n">
        <v>0.3</v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10</v>
      </c>
      <c r="E556" s="156" t="n">
        <v>9</v>
      </c>
      <c r="F556" s="157" t="n">
        <v>0.6</v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12</v>
      </c>
      <c r="E557" s="156" t="n">
        <v>7</v>
      </c>
      <c r="F557" s="157" t="n">
        <v>0.7</v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1</v>
      </c>
      <c r="E558" s="156" t="n">
        <v>1</v>
      </c>
      <c r="F558" s="157" t="n">
        <v>0.1</v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5</v>
      </c>
      <c r="E559" s="156" t="n">
        <v>1</v>
      </c>
      <c r="F559" s="157" t="n">
        <v>0.3</v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15</v>
      </c>
      <c r="E560" s="156" t="n">
        <v>10</v>
      </c>
      <c r="F560" s="157" t="n">
        <v>0.8</v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13</v>
      </c>
      <c r="E561" s="156" t="n">
        <v>2</v>
      </c>
      <c r="F561" s="157" t="n">
        <v>0.7</v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20</v>
      </c>
      <c r="E562" s="156" t="n">
        <v>6</v>
      </c>
      <c r="F562" s="157" t="n">
        <v>1.1</v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12</v>
      </c>
      <c r="E563" s="156" t="n">
        <v>2</v>
      </c>
      <c r="F563" s="157" t="n">
        <v>0.7</v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19</v>
      </c>
      <c r="E564" s="156" t="n">
        <v>8</v>
      </c>
      <c r="F564" s="157" t="n">
        <v>1.1</v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13</v>
      </c>
      <c r="E565" s="156" t="n">
        <v>10</v>
      </c>
      <c r="F565" s="157" t="n">
        <v>0.7</v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19</v>
      </c>
      <c r="E566" s="156" t="n">
        <v>8</v>
      </c>
      <c r="F566" s="157" t="n">
        <v>1.1</v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15</v>
      </c>
      <c r="E567" s="156" t="n">
        <v>0</v>
      </c>
      <c r="F567" s="157" t="n">
        <v>0.8</v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1</v>
      </c>
      <c r="E568" s="156" t="n">
        <v>2</v>
      </c>
      <c r="F568" s="157" t="n">
        <v>0.1</v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15</v>
      </c>
      <c r="E569" s="156" t="n">
        <v>9</v>
      </c>
      <c r="F569" s="157" t="n">
        <v>0.8</v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8</v>
      </c>
      <c r="E570" s="156" t="n">
        <v>4</v>
      </c>
      <c r="F570" s="157" t="n">
        <v>0.4</v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20</v>
      </c>
      <c r="E571" s="156" t="n">
        <v>8</v>
      </c>
      <c r="F571" s="157" t="n">
        <v>1.1</v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2</v>
      </c>
      <c r="E572" s="156" t="n">
        <v>7</v>
      </c>
      <c r="F572" s="157" t="n">
        <v>0.1</v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9</v>
      </c>
      <c r="E573" s="156" t="n">
        <v>1</v>
      </c>
      <c r="F573" s="157" t="n">
        <v>0.5</v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9</v>
      </c>
      <c r="E574" s="156" t="n">
        <v>0</v>
      </c>
      <c r="F574" s="157" t="n">
        <v>0.5</v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19</v>
      </c>
      <c r="E575" s="156" t="n">
        <v>6</v>
      </c>
      <c r="F575" s="157" t="n">
        <v>1.1</v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16</v>
      </c>
      <c r="E576" s="156" t="n">
        <v>10</v>
      </c>
      <c r="F576" s="157" t="n">
        <v>0.9</v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2</v>
      </c>
      <c r="E577" s="156" t="n">
        <v>7</v>
      </c>
      <c r="F577" s="157" t="n">
        <v>0.1</v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12</v>
      </c>
      <c r="E578" s="156" t="n">
        <v>2</v>
      </c>
      <c r="F578" s="157" t="n">
        <v>0.7</v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9</v>
      </c>
      <c r="E579" s="156" t="n">
        <v>2</v>
      </c>
      <c r="F579" s="157" t="n">
        <v>0.5</v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17</v>
      </c>
      <c r="E580" s="156" t="n">
        <v>9</v>
      </c>
      <c r="F580" s="157" t="n">
        <v>0.9</v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20</v>
      </c>
      <c r="E581" s="156" t="n">
        <v>7</v>
      </c>
      <c r="F581" s="157" t="n">
        <v>1.1</v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4</v>
      </c>
      <c r="E582" s="156" t="n">
        <v>8</v>
      </c>
      <c r="F582" s="157" t="n">
        <v>0.2</v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7</v>
      </c>
      <c r="E583" s="156" t="n">
        <v>0</v>
      </c>
      <c r="F583" s="157" t="n">
        <v>0.4</v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5</v>
      </c>
      <c r="E584" s="156" t="n">
        <v>5</v>
      </c>
      <c r="F584" s="157" t="n">
        <v>0.3</v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11</v>
      </c>
      <c r="E585" s="156" t="n">
        <v>3</v>
      </c>
      <c r="F585" s="157" t="n">
        <v>0.6</v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3</v>
      </c>
      <c r="E586" s="156" t="n">
        <v>6</v>
      </c>
      <c r="F586" s="157" t="n">
        <v>0.2</v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19</v>
      </c>
      <c r="E587" s="156" t="n">
        <v>6</v>
      </c>
      <c r="F587" s="157" t="n">
        <v>1.1</v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9</v>
      </c>
      <c r="E588" s="156" t="n">
        <v>2</v>
      </c>
      <c r="F588" s="157" t="n">
        <v>0.5</v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19</v>
      </c>
      <c r="E589" s="156" t="n">
        <v>3</v>
      </c>
      <c r="F589" s="157" t="n">
        <v>1.1</v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14</v>
      </c>
      <c r="E590" s="156" t="n">
        <v>3</v>
      </c>
      <c r="F590" s="157" t="n">
        <v>0.8</v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6</v>
      </c>
      <c r="E591" s="156" t="n">
        <v>1</v>
      </c>
      <c r="F591" s="157" t="n">
        <v>0.3</v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17</v>
      </c>
      <c r="E592" s="156" t="n">
        <v>0</v>
      </c>
      <c r="F592" s="157" t="n">
        <v>0.9</v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9</v>
      </c>
      <c r="E593" s="156" t="n">
        <v>1</v>
      </c>
      <c r="F593" s="157" t="n">
        <v>0.5</v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3</v>
      </c>
      <c r="E594" s="156" t="n">
        <v>3</v>
      </c>
      <c r="F594" s="157" t="n">
        <v>0.2</v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3</v>
      </c>
      <c r="E595" s="156" t="n">
        <v>5</v>
      </c>
      <c r="F595" s="157" t="n">
        <v>0.2</v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6</v>
      </c>
      <c r="E596" s="156" t="n">
        <v>2</v>
      </c>
      <c r="F596" s="157" t="n">
        <v>0.3</v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6</v>
      </c>
      <c r="E597" s="156" t="n">
        <v>2</v>
      </c>
      <c r="F597" s="157" t="n">
        <v>0.3</v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14</v>
      </c>
      <c r="E598" s="156" t="n">
        <v>2</v>
      </c>
      <c r="F598" s="157" t="n">
        <v>0.8</v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13</v>
      </c>
      <c r="E599" s="156" t="n">
        <v>3</v>
      </c>
      <c r="F599" s="157" t="n">
        <v>0.7</v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5</v>
      </c>
      <c r="E600" s="156" t="n">
        <v>10</v>
      </c>
      <c r="F600" s="157" t="n">
        <v>0.3</v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15</v>
      </c>
      <c r="E601" s="156" t="n">
        <v>8</v>
      </c>
      <c r="F601" s="157" t="n">
        <v>0.8</v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1</v>
      </c>
      <c r="E602" s="156" t="n">
        <v>4</v>
      </c>
      <c r="F602" s="157" t="n">
        <v>0.1</v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14</v>
      </c>
      <c r="E603" s="156" t="n">
        <v>8</v>
      </c>
      <c r="F603" s="157" t="n">
        <v>0.8</v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13</v>
      </c>
      <c r="E604" s="156" t="n">
        <v>7</v>
      </c>
      <c r="F604" s="157" t="n">
        <v>0.7</v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14</v>
      </c>
      <c r="E605" s="156" t="n">
        <v>0</v>
      </c>
      <c r="F605" s="157" t="n">
        <v>0.8</v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13</v>
      </c>
      <c r="E606" s="156" t="n">
        <v>5</v>
      </c>
      <c r="F606" s="157" t="n">
        <v>0.7</v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7</v>
      </c>
      <c r="E607" s="156" t="n">
        <v>8</v>
      </c>
      <c r="F607" s="157" t="n">
        <v>0.4</v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12</v>
      </c>
      <c r="E608" s="156" t="n">
        <v>5</v>
      </c>
      <c r="F608" s="157" t="n">
        <v>0.7</v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0</v>
      </c>
      <c r="E609" s="156" t="n">
        <v>7</v>
      </c>
      <c r="F609" s="157" t="n">
        <v>0</v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9</v>
      </c>
      <c r="E610" s="156" t="n">
        <v>7</v>
      </c>
      <c r="F610" s="157" t="n">
        <v>0.5</v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0</v>
      </c>
      <c r="E611" s="156" t="n">
        <v>8</v>
      </c>
      <c r="F611" s="157" t="n">
        <v>0</v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4</v>
      </c>
      <c r="E612" s="156" t="n">
        <v>7</v>
      </c>
      <c r="F612" s="157" t="n">
        <v>0.2</v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0</v>
      </c>
      <c r="E613" s="156" t="n">
        <v>6</v>
      </c>
      <c r="F613" s="157" t="n">
        <v>0</v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12</v>
      </c>
      <c r="E614" s="156" t="n">
        <v>6</v>
      </c>
      <c r="F614" s="157" t="n">
        <v>0.7</v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5</v>
      </c>
      <c r="E615" s="156" t="n">
        <v>4</v>
      </c>
      <c r="F615" s="157" t="n">
        <v>0.3</v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2</v>
      </c>
      <c r="E616" s="156" t="n">
        <v>0</v>
      </c>
      <c r="F616" s="157" t="n">
        <v>0.1</v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2</v>
      </c>
      <c r="E617" s="156" t="n">
        <v>5</v>
      </c>
      <c r="F617" s="157" t="n">
        <v>0.1</v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5</v>
      </c>
      <c r="E618" s="156" t="n">
        <v>4</v>
      </c>
      <c r="F618" s="157" t="n">
        <v>0.3</v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2</v>
      </c>
      <c r="E619" s="156" t="n">
        <v>7</v>
      </c>
      <c r="F619" s="157" t="n">
        <v>0.1</v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15</v>
      </c>
      <c r="E620" s="156" t="n">
        <v>2</v>
      </c>
      <c r="F620" s="157" t="n">
        <v>0.8</v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20</v>
      </c>
      <c r="E621" s="156" t="n">
        <v>8</v>
      </c>
      <c r="F621" s="157" t="n">
        <v>1.1</v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18</v>
      </c>
      <c r="E622" s="156" t="n">
        <v>2</v>
      </c>
      <c r="F622" s="157" t="n">
        <v>1</v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10</v>
      </c>
      <c r="E623" s="156" t="n">
        <v>2</v>
      </c>
      <c r="F623" s="157" t="n">
        <v>0.6</v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2</v>
      </c>
      <c r="E624" s="156" t="n">
        <v>8</v>
      </c>
      <c r="F624" s="157" t="n">
        <v>0.1</v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4</v>
      </c>
      <c r="E625" s="156" t="n">
        <v>5</v>
      </c>
      <c r="F625" s="157" t="n">
        <v>0.2</v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14</v>
      </c>
      <c r="E626" s="156" t="n">
        <v>3</v>
      </c>
      <c r="F626" s="157" t="n">
        <v>0.8</v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5</v>
      </c>
      <c r="E627" s="156" t="n">
        <v>3</v>
      </c>
      <c r="F627" s="157" t="n">
        <v>0.3</v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16</v>
      </c>
      <c r="E628" s="156" t="n">
        <v>8</v>
      </c>
      <c r="F628" s="157" t="n">
        <v>0.9</v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2</v>
      </c>
      <c r="E629" s="156" t="n">
        <v>4</v>
      </c>
      <c r="F629" s="157" t="n">
        <v>0.1</v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19</v>
      </c>
      <c r="E630" s="156" t="n">
        <v>8</v>
      </c>
      <c r="F630" s="157" t="n">
        <v>1.1</v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15</v>
      </c>
      <c r="E631" s="156" t="n">
        <v>5</v>
      </c>
      <c r="F631" s="157" t="n">
        <v>0.8</v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12</v>
      </c>
      <c r="E632" s="156" t="n">
        <v>9</v>
      </c>
      <c r="F632" s="157" t="n">
        <v>0.7</v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10</v>
      </c>
      <c r="E633" s="156" t="n">
        <v>2</v>
      </c>
      <c r="F633" s="157" t="n">
        <v>0.6</v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14</v>
      </c>
      <c r="E634" s="156" t="n">
        <v>9</v>
      </c>
      <c r="F634" s="157" t="n">
        <v>0.8</v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14</v>
      </c>
      <c r="E635" s="156" t="n">
        <v>8</v>
      </c>
      <c r="F635" s="157" t="n">
        <v>0.8</v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18</v>
      </c>
      <c r="E636" s="156" t="n">
        <v>1</v>
      </c>
      <c r="F636" s="157" t="n">
        <v>1</v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9</v>
      </c>
      <c r="E637" s="156" t="n">
        <v>10</v>
      </c>
      <c r="F637" s="157" t="n">
        <v>0.5</v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15</v>
      </c>
      <c r="E638" s="156" t="n">
        <v>0</v>
      </c>
      <c r="F638" s="157" t="n">
        <v>0.8</v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F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EĞİTİM</t>
        </is>
      </c>
    </row>
    <row r="2" ht="24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Eğitim Saat</t>
        </is>
      </c>
      <c r="E2" s="155" t="inlineStr">
        <is>
          <t>Katılımcı</t>
        </is>
      </c>
      <c r="F2" s="155" t="inlineStr">
        <is>
          <t>Eğitim Etki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197</v>
      </c>
      <c r="E3" s="156" t="n">
        <v>10</v>
      </c>
      <c r="F3" s="156" t="inlineStr">
        <is>
          <t>İyi</t>
        </is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11</v>
      </c>
      <c r="E4" s="156" t="n">
        <v>6</v>
      </c>
      <c r="F4" s="156" t="inlineStr">
        <is>
          <t>Zayıf</t>
        </is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168</v>
      </c>
      <c r="E5" s="156" t="n">
        <v>21</v>
      </c>
      <c r="F5" s="156" t="inlineStr">
        <is>
          <t>İyi</t>
        </is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102</v>
      </c>
      <c r="E6" s="156" t="n">
        <v>5</v>
      </c>
      <c r="F6" s="156" t="inlineStr">
        <is>
          <t>Orta</t>
        </is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85</v>
      </c>
      <c r="E7" s="156" t="n">
        <v>12</v>
      </c>
      <c r="F7" s="156" t="inlineStr">
        <is>
          <t>Zayıf</t>
        </is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51</v>
      </c>
      <c r="E8" s="156" t="n">
        <v>32</v>
      </c>
      <c r="F8" s="156" t="inlineStr">
        <is>
          <t>Zayıf</t>
        </is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127</v>
      </c>
      <c r="E9" s="156" t="n">
        <v>32</v>
      </c>
      <c r="F9" s="156" t="inlineStr">
        <is>
          <t>Orta</t>
        </is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163</v>
      </c>
      <c r="E10" s="156" t="n">
        <v>5</v>
      </c>
      <c r="F10" s="156" t="inlineStr">
        <is>
          <t>Orta</t>
        </is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71</v>
      </c>
      <c r="E11" s="156" t="n">
        <v>33</v>
      </c>
      <c r="F11" s="156" t="inlineStr">
        <is>
          <t>Zayıf</t>
        </is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85</v>
      </c>
      <c r="E12" s="156" t="n">
        <v>6</v>
      </c>
      <c r="F12" s="156" t="inlineStr">
        <is>
          <t>Orta</t>
        </is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131</v>
      </c>
      <c r="E13" s="156" t="n">
        <v>18</v>
      </c>
      <c r="F13" s="156" t="inlineStr">
        <is>
          <t>Zayıf</t>
        </is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48</v>
      </c>
      <c r="E14" s="156" t="n">
        <v>14</v>
      </c>
      <c r="F14" s="156" t="inlineStr">
        <is>
          <t>Orta</t>
        </is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44</v>
      </c>
      <c r="E15" s="156" t="n">
        <v>19</v>
      </c>
      <c r="F15" s="156" t="inlineStr">
        <is>
          <t>Zayıf</t>
        </is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19</v>
      </c>
      <c r="E16" s="156" t="n">
        <v>23</v>
      </c>
      <c r="F16" s="156" t="inlineStr">
        <is>
          <t>İyi</t>
        </is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162</v>
      </c>
      <c r="E17" s="156" t="n">
        <v>12</v>
      </c>
      <c r="F17" s="156" t="inlineStr">
        <is>
          <t>Orta</t>
        </is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4</v>
      </c>
      <c r="E18" s="156" t="n">
        <v>27</v>
      </c>
      <c r="F18" s="156" t="inlineStr">
        <is>
          <t>İyi</t>
        </is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121</v>
      </c>
      <c r="E19" s="156" t="n">
        <v>40</v>
      </c>
      <c r="F19" s="156" t="inlineStr">
        <is>
          <t>Orta</t>
        </is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72</v>
      </c>
      <c r="E20" s="156" t="n">
        <v>15</v>
      </c>
      <c r="F20" s="156" t="inlineStr">
        <is>
          <t>Zayıf</t>
        </is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160</v>
      </c>
      <c r="E21" s="156" t="n">
        <v>31</v>
      </c>
      <c r="F21" s="156" t="inlineStr">
        <is>
          <t>Zayıf</t>
        </is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149</v>
      </c>
      <c r="E22" s="156" t="n">
        <v>8</v>
      </c>
      <c r="F22" s="156" t="inlineStr">
        <is>
          <t>Zayıf</t>
        </is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148</v>
      </c>
      <c r="E23" s="156" t="n">
        <v>10</v>
      </c>
      <c r="F23" s="156" t="inlineStr">
        <is>
          <t>Orta</t>
        </is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12</v>
      </c>
      <c r="E24" s="156" t="n">
        <v>2</v>
      </c>
      <c r="F24" s="156" t="inlineStr">
        <is>
          <t>Zayıf</t>
        </is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128</v>
      </c>
      <c r="E25" s="156" t="n">
        <v>31</v>
      </c>
      <c r="F25" s="156" t="inlineStr">
        <is>
          <t>Orta</t>
        </is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149</v>
      </c>
      <c r="E26" s="156" t="n">
        <v>14</v>
      </c>
      <c r="F26" s="156" t="inlineStr">
        <is>
          <t>Orta</t>
        </is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151</v>
      </c>
      <c r="E27" s="156" t="n">
        <v>39</v>
      </c>
      <c r="F27" s="156" t="inlineStr">
        <is>
          <t>Zayıf</t>
        </is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127</v>
      </c>
      <c r="E28" s="156" t="n">
        <v>28</v>
      </c>
      <c r="F28" s="156" t="inlineStr">
        <is>
          <t>Orta</t>
        </is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144</v>
      </c>
      <c r="E29" s="156" t="n">
        <v>18</v>
      </c>
      <c r="F29" s="156" t="inlineStr">
        <is>
          <t>Zayıf</t>
        </is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96</v>
      </c>
      <c r="E30" s="156" t="n">
        <v>18</v>
      </c>
      <c r="F30" s="156" t="inlineStr">
        <is>
          <t>Zayıf</t>
        </is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34</v>
      </c>
      <c r="E31" s="156" t="n">
        <v>4</v>
      </c>
      <c r="F31" s="156" t="inlineStr">
        <is>
          <t>Orta</t>
        </is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52</v>
      </c>
      <c r="E32" s="156" t="n">
        <v>14</v>
      </c>
      <c r="F32" s="156" t="inlineStr">
        <is>
          <t>Orta</t>
        </is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111</v>
      </c>
      <c r="E33" s="156" t="n">
        <v>23</v>
      </c>
      <c r="F33" s="156" t="inlineStr">
        <is>
          <t>İyi</t>
        </is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26</v>
      </c>
      <c r="E34" s="156" t="n">
        <v>31</v>
      </c>
      <c r="F34" s="156" t="inlineStr">
        <is>
          <t>İyi</t>
        </is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132</v>
      </c>
      <c r="E35" s="156" t="n">
        <v>23</v>
      </c>
      <c r="F35" s="156" t="inlineStr">
        <is>
          <t>İyi</t>
        </is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91</v>
      </c>
      <c r="E36" s="156" t="n">
        <v>25</v>
      </c>
      <c r="F36" s="156" t="inlineStr">
        <is>
          <t>İyi</t>
        </is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168</v>
      </c>
      <c r="E37" s="156" t="n">
        <v>4</v>
      </c>
      <c r="F37" s="156" t="inlineStr">
        <is>
          <t>İyi</t>
        </is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165</v>
      </c>
      <c r="E38" s="156" t="n">
        <v>3</v>
      </c>
      <c r="F38" s="156" t="inlineStr">
        <is>
          <t>İyi</t>
        </is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35</v>
      </c>
      <c r="E39" s="156" t="n">
        <v>12</v>
      </c>
      <c r="F39" s="156" t="inlineStr">
        <is>
          <t>Orta</t>
        </is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142</v>
      </c>
      <c r="E40" s="156" t="n">
        <v>37</v>
      </c>
      <c r="F40" s="156" t="inlineStr">
        <is>
          <t>Zayıf</t>
        </is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122</v>
      </c>
      <c r="E41" s="156" t="n">
        <v>39</v>
      </c>
      <c r="F41" s="156" t="inlineStr">
        <is>
          <t>Orta</t>
        </is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153</v>
      </c>
      <c r="E42" s="156" t="n">
        <v>20</v>
      </c>
      <c r="F42" s="156" t="inlineStr">
        <is>
          <t>Zayıf</t>
        </is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15</v>
      </c>
      <c r="E43" s="156" t="n">
        <v>27</v>
      </c>
      <c r="F43" s="156" t="inlineStr">
        <is>
          <t>İyi</t>
        </is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123</v>
      </c>
      <c r="E44" s="156" t="n">
        <v>6</v>
      </c>
      <c r="F44" s="156" t="inlineStr">
        <is>
          <t>Zayıf</t>
        </is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29</v>
      </c>
      <c r="E45" s="156" t="n">
        <v>2</v>
      </c>
      <c r="F45" s="156" t="inlineStr">
        <is>
          <t>Orta</t>
        </is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111</v>
      </c>
      <c r="E46" s="156" t="n">
        <v>37</v>
      </c>
      <c r="F46" s="156" t="inlineStr">
        <is>
          <t>Orta</t>
        </is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137</v>
      </c>
      <c r="E47" s="156" t="n">
        <v>31</v>
      </c>
      <c r="F47" s="156" t="inlineStr">
        <is>
          <t>Zayıf</t>
        </is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91</v>
      </c>
      <c r="E48" s="156" t="n">
        <v>30</v>
      </c>
      <c r="F48" s="156" t="inlineStr">
        <is>
          <t>Zayıf</t>
        </is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24</v>
      </c>
      <c r="E49" s="156" t="n">
        <v>7</v>
      </c>
      <c r="F49" s="156" t="inlineStr">
        <is>
          <t>Orta</t>
        </is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124</v>
      </c>
      <c r="E50" s="156" t="n">
        <v>1</v>
      </c>
      <c r="F50" s="156" t="inlineStr">
        <is>
          <t>Zayıf</t>
        </is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149</v>
      </c>
      <c r="E51" s="156" t="n">
        <v>25</v>
      </c>
      <c r="F51" s="156" t="inlineStr">
        <is>
          <t>İyi</t>
        </is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169</v>
      </c>
      <c r="E52" s="156" t="n">
        <v>32</v>
      </c>
      <c r="F52" s="156" t="inlineStr">
        <is>
          <t>Orta</t>
        </is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11</v>
      </c>
      <c r="E53" s="156" t="n">
        <v>31</v>
      </c>
      <c r="F53" s="156" t="inlineStr">
        <is>
          <t>Zayıf</t>
        </is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8</v>
      </c>
      <c r="E54" s="156" t="n">
        <v>40</v>
      </c>
      <c r="F54" s="156" t="inlineStr">
        <is>
          <t>İyi</t>
        </is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71</v>
      </c>
      <c r="E55" s="156" t="n">
        <v>27</v>
      </c>
      <c r="F55" s="156" t="inlineStr">
        <is>
          <t>İyi</t>
        </is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166</v>
      </c>
      <c r="E56" s="156" t="n">
        <v>26</v>
      </c>
      <c r="F56" s="156" t="inlineStr">
        <is>
          <t>Orta</t>
        </is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118</v>
      </c>
      <c r="E57" s="156" t="n">
        <v>20</v>
      </c>
      <c r="F57" s="156" t="inlineStr">
        <is>
          <t>Zayıf</t>
        </is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47</v>
      </c>
      <c r="E58" s="156" t="n">
        <v>31</v>
      </c>
      <c r="F58" s="156" t="inlineStr">
        <is>
          <t>İyi</t>
        </is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24</v>
      </c>
      <c r="E59" s="156" t="n">
        <v>24</v>
      </c>
      <c r="F59" s="156" t="inlineStr">
        <is>
          <t>İyi</t>
        </is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56</v>
      </c>
      <c r="E60" s="156" t="n">
        <v>19</v>
      </c>
      <c r="F60" s="156" t="inlineStr">
        <is>
          <t>Orta</t>
        </is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50</v>
      </c>
      <c r="E61" s="156" t="n">
        <v>38</v>
      </c>
      <c r="F61" s="156" t="inlineStr">
        <is>
          <t>İyi</t>
        </is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189</v>
      </c>
      <c r="E62" s="156" t="n">
        <v>29</v>
      </c>
      <c r="F62" s="156" t="inlineStr">
        <is>
          <t>Orta</t>
        </is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190</v>
      </c>
      <c r="E63" s="156" t="n">
        <v>39</v>
      </c>
      <c r="F63" s="156" t="inlineStr">
        <is>
          <t>İyi</t>
        </is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136</v>
      </c>
      <c r="E64" s="156" t="n">
        <v>34</v>
      </c>
      <c r="F64" s="156" t="inlineStr">
        <is>
          <t>İyi</t>
        </is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85</v>
      </c>
      <c r="E65" s="156" t="n">
        <v>35</v>
      </c>
      <c r="F65" s="156" t="inlineStr">
        <is>
          <t>Orta</t>
        </is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38</v>
      </c>
      <c r="E66" s="156" t="n">
        <v>31</v>
      </c>
      <c r="F66" s="156" t="inlineStr">
        <is>
          <t>Orta</t>
        </is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168</v>
      </c>
      <c r="E67" s="156" t="n">
        <v>20</v>
      </c>
      <c r="F67" s="156" t="inlineStr">
        <is>
          <t>Zayıf</t>
        </is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178</v>
      </c>
      <c r="E68" s="156" t="n">
        <v>17</v>
      </c>
      <c r="F68" s="156" t="inlineStr">
        <is>
          <t>Zayıf</t>
        </is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41</v>
      </c>
      <c r="E69" s="156" t="n">
        <v>9</v>
      </c>
      <c r="F69" s="156" t="inlineStr">
        <is>
          <t>Orta</t>
        </is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176</v>
      </c>
      <c r="E70" s="156" t="n">
        <v>6</v>
      </c>
      <c r="F70" s="156" t="inlineStr">
        <is>
          <t>İyi</t>
        </is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91</v>
      </c>
      <c r="E71" s="156" t="n">
        <v>5</v>
      </c>
      <c r="F71" s="156" t="inlineStr">
        <is>
          <t>İyi</t>
        </is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84</v>
      </c>
      <c r="E72" s="156" t="n">
        <v>26</v>
      </c>
      <c r="F72" s="156" t="inlineStr">
        <is>
          <t>İyi</t>
        </is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61</v>
      </c>
      <c r="E73" s="156" t="n">
        <v>35</v>
      </c>
      <c r="F73" s="156" t="inlineStr">
        <is>
          <t>Orta</t>
        </is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194</v>
      </c>
      <c r="E74" s="156" t="n">
        <v>26</v>
      </c>
      <c r="F74" s="156" t="inlineStr">
        <is>
          <t>Orta</t>
        </is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32</v>
      </c>
      <c r="E75" s="156" t="n">
        <v>22</v>
      </c>
      <c r="F75" s="156" t="inlineStr">
        <is>
          <t>Zayıf</t>
        </is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101</v>
      </c>
      <c r="E76" s="156" t="n">
        <v>33</v>
      </c>
      <c r="F76" s="156" t="inlineStr">
        <is>
          <t>İyi</t>
        </is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100</v>
      </c>
      <c r="E77" s="156" t="n">
        <v>23</v>
      </c>
      <c r="F77" s="156" t="inlineStr">
        <is>
          <t>Orta</t>
        </is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140</v>
      </c>
      <c r="E78" s="156" t="n">
        <v>0</v>
      </c>
      <c r="F78" s="156" t="inlineStr">
        <is>
          <t>Orta</t>
        </is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77</v>
      </c>
      <c r="E79" s="156" t="n">
        <v>18</v>
      </c>
      <c r="F79" s="156" t="inlineStr">
        <is>
          <t>Orta</t>
        </is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198</v>
      </c>
      <c r="E80" s="156" t="n">
        <v>19</v>
      </c>
      <c r="F80" s="156" t="inlineStr">
        <is>
          <t>Zayıf</t>
        </is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192</v>
      </c>
      <c r="E81" s="156" t="n">
        <v>3</v>
      </c>
      <c r="F81" s="156" t="inlineStr">
        <is>
          <t>Orta</t>
        </is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137</v>
      </c>
      <c r="E82" s="156" t="n">
        <v>12</v>
      </c>
      <c r="F82" s="156" t="inlineStr">
        <is>
          <t>İyi</t>
        </is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46</v>
      </c>
      <c r="E83" s="156" t="n">
        <v>13</v>
      </c>
      <c r="F83" s="156" t="inlineStr">
        <is>
          <t>Orta</t>
        </is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10</v>
      </c>
      <c r="E84" s="156" t="n">
        <v>6</v>
      </c>
      <c r="F84" s="156" t="inlineStr">
        <is>
          <t>Orta</t>
        </is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145</v>
      </c>
      <c r="E85" s="156" t="n">
        <v>3</v>
      </c>
      <c r="F85" s="156" t="inlineStr">
        <is>
          <t>Zayıf</t>
        </is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60</v>
      </c>
      <c r="E86" s="156" t="n">
        <v>6</v>
      </c>
      <c r="F86" s="156" t="inlineStr">
        <is>
          <t>Zayıf</t>
        </is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99</v>
      </c>
      <c r="E87" s="156" t="n">
        <v>30</v>
      </c>
      <c r="F87" s="156" t="inlineStr">
        <is>
          <t>Orta</t>
        </is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17</v>
      </c>
      <c r="E88" s="156" t="n">
        <v>3</v>
      </c>
      <c r="F88" s="156" t="inlineStr">
        <is>
          <t>Orta</t>
        </is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113</v>
      </c>
      <c r="E89" s="156" t="n">
        <v>33</v>
      </c>
      <c r="F89" s="156" t="inlineStr">
        <is>
          <t>Orta</t>
        </is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134</v>
      </c>
      <c r="E90" s="156" t="n">
        <v>15</v>
      </c>
      <c r="F90" s="156" t="inlineStr">
        <is>
          <t>Orta</t>
        </is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18</v>
      </c>
      <c r="E91" s="156" t="n">
        <v>5</v>
      </c>
      <c r="F91" s="156" t="inlineStr">
        <is>
          <t>Zayıf</t>
        </is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37</v>
      </c>
      <c r="E92" s="156" t="n">
        <v>1</v>
      </c>
      <c r="F92" s="156" t="inlineStr">
        <is>
          <t>İyi</t>
        </is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72</v>
      </c>
      <c r="E93" s="156" t="n">
        <v>17</v>
      </c>
      <c r="F93" s="156" t="inlineStr">
        <is>
          <t>Zayıf</t>
        </is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14</v>
      </c>
      <c r="E94" s="156" t="n">
        <v>15</v>
      </c>
      <c r="F94" s="156" t="inlineStr">
        <is>
          <t>İyi</t>
        </is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58</v>
      </c>
      <c r="E95" s="156" t="n">
        <v>38</v>
      </c>
      <c r="F95" s="156" t="inlineStr">
        <is>
          <t>Orta</t>
        </is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101</v>
      </c>
      <c r="E96" s="156" t="n">
        <v>14</v>
      </c>
      <c r="F96" s="156" t="inlineStr">
        <is>
          <t>Orta</t>
        </is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42</v>
      </c>
      <c r="E97" s="156" t="n">
        <v>15</v>
      </c>
      <c r="F97" s="156" t="inlineStr">
        <is>
          <t>İyi</t>
        </is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173</v>
      </c>
      <c r="E98" s="156" t="n">
        <v>16</v>
      </c>
      <c r="F98" s="156" t="inlineStr">
        <is>
          <t>Orta</t>
        </is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158</v>
      </c>
      <c r="E99" s="156" t="n">
        <v>27</v>
      </c>
      <c r="F99" s="156" t="inlineStr">
        <is>
          <t>Zayıf</t>
        </is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15</v>
      </c>
      <c r="E100" s="156" t="n">
        <v>40</v>
      </c>
      <c r="F100" s="156" t="inlineStr">
        <is>
          <t>Zayıf</t>
        </is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156</v>
      </c>
      <c r="E101" s="156" t="n">
        <v>19</v>
      </c>
      <c r="F101" s="156" t="inlineStr">
        <is>
          <t>İyi</t>
        </is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185</v>
      </c>
      <c r="E102" s="156" t="n">
        <v>31</v>
      </c>
      <c r="F102" s="156" t="inlineStr">
        <is>
          <t>Zayıf</t>
        </is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151</v>
      </c>
      <c r="E103" s="156" t="n">
        <v>13</v>
      </c>
      <c r="F103" s="156" t="inlineStr">
        <is>
          <t>İyi</t>
        </is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148</v>
      </c>
      <c r="E104" s="156" t="n">
        <v>11</v>
      </c>
      <c r="F104" s="156" t="inlineStr">
        <is>
          <t>Zayıf</t>
        </is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164</v>
      </c>
      <c r="E105" s="156" t="n">
        <v>39</v>
      </c>
      <c r="F105" s="156" t="inlineStr">
        <is>
          <t>Zayıf</t>
        </is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92</v>
      </c>
      <c r="E106" s="156" t="n">
        <v>13</v>
      </c>
      <c r="F106" s="156" t="inlineStr">
        <is>
          <t>İyi</t>
        </is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159</v>
      </c>
      <c r="E107" s="156" t="n">
        <v>30</v>
      </c>
      <c r="F107" s="156" t="inlineStr">
        <is>
          <t>Orta</t>
        </is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178</v>
      </c>
      <c r="E108" s="156" t="n">
        <v>22</v>
      </c>
      <c r="F108" s="156" t="inlineStr">
        <is>
          <t>Zayıf</t>
        </is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131</v>
      </c>
      <c r="E109" s="156" t="n">
        <v>9</v>
      </c>
      <c r="F109" s="156" t="inlineStr">
        <is>
          <t>İyi</t>
        </is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92</v>
      </c>
      <c r="E110" s="156" t="n">
        <v>15</v>
      </c>
      <c r="F110" s="156" t="inlineStr">
        <is>
          <t>Orta</t>
        </is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162</v>
      </c>
      <c r="E111" s="156" t="n">
        <v>25</v>
      </c>
      <c r="F111" s="156" t="inlineStr">
        <is>
          <t>Zayıf</t>
        </is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185</v>
      </c>
      <c r="E112" s="156" t="n">
        <v>13</v>
      </c>
      <c r="F112" s="156" t="inlineStr">
        <is>
          <t>Zayıf</t>
        </is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57</v>
      </c>
      <c r="E113" s="156" t="n">
        <v>9</v>
      </c>
      <c r="F113" s="156" t="inlineStr">
        <is>
          <t>Orta</t>
        </is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162</v>
      </c>
      <c r="E114" s="156" t="n">
        <v>12</v>
      </c>
      <c r="F114" s="156" t="inlineStr">
        <is>
          <t>Orta</t>
        </is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55</v>
      </c>
      <c r="E115" s="156" t="n">
        <v>16</v>
      </c>
      <c r="F115" s="156" t="inlineStr">
        <is>
          <t>Zayıf</t>
        </is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133</v>
      </c>
      <c r="E116" s="156" t="n">
        <v>3</v>
      </c>
      <c r="F116" s="156" t="inlineStr">
        <is>
          <t>İyi</t>
        </is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46</v>
      </c>
      <c r="E117" s="156" t="n">
        <v>28</v>
      </c>
      <c r="F117" s="156" t="inlineStr">
        <is>
          <t>Orta</t>
        </is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77</v>
      </c>
      <c r="E118" s="156" t="n">
        <v>40</v>
      </c>
      <c r="F118" s="156" t="inlineStr">
        <is>
          <t>İyi</t>
        </is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192</v>
      </c>
      <c r="E119" s="156" t="n">
        <v>13</v>
      </c>
      <c r="F119" s="156" t="inlineStr">
        <is>
          <t>Orta</t>
        </is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53</v>
      </c>
      <c r="E120" s="156" t="n">
        <v>35</v>
      </c>
      <c r="F120" s="156" t="inlineStr">
        <is>
          <t>Orta</t>
        </is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11</v>
      </c>
      <c r="E121" s="156" t="n">
        <v>0</v>
      </c>
      <c r="F121" s="156" t="inlineStr">
        <is>
          <t>Orta</t>
        </is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74</v>
      </c>
      <c r="E122" s="156" t="n">
        <v>6</v>
      </c>
      <c r="F122" s="156" t="inlineStr">
        <is>
          <t>İyi</t>
        </is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170</v>
      </c>
      <c r="E123" s="156" t="n">
        <v>23</v>
      </c>
      <c r="F123" s="156" t="inlineStr">
        <is>
          <t>Zayıf</t>
        </is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141</v>
      </c>
      <c r="E124" s="156" t="n">
        <v>5</v>
      </c>
      <c r="F124" s="156" t="inlineStr">
        <is>
          <t>Orta</t>
        </is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79</v>
      </c>
      <c r="E125" s="156" t="n">
        <v>27</v>
      </c>
      <c r="F125" s="156" t="inlineStr">
        <is>
          <t>Zayıf</t>
        </is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57</v>
      </c>
      <c r="E126" s="156" t="n">
        <v>20</v>
      </c>
      <c r="F126" s="156" t="inlineStr">
        <is>
          <t>İyi</t>
        </is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156</v>
      </c>
      <c r="E127" s="156" t="n">
        <v>6</v>
      </c>
      <c r="F127" s="156" t="inlineStr">
        <is>
          <t>Orta</t>
        </is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61</v>
      </c>
      <c r="E128" s="156" t="n">
        <v>15</v>
      </c>
      <c r="F128" s="156" t="inlineStr">
        <is>
          <t>İyi</t>
        </is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8</v>
      </c>
      <c r="E129" s="156" t="n">
        <v>32</v>
      </c>
      <c r="F129" s="156" t="inlineStr">
        <is>
          <t>Zayıf</t>
        </is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188</v>
      </c>
      <c r="E130" s="156" t="n">
        <v>23</v>
      </c>
      <c r="F130" s="156" t="inlineStr">
        <is>
          <t>İyi</t>
        </is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119</v>
      </c>
      <c r="E131" s="156" t="n">
        <v>34</v>
      </c>
      <c r="F131" s="156" t="inlineStr">
        <is>
          <t>Orta</t>
        </is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167</v>
      </c>
      <c r="E132" s="156" t="n">
        <v>38</v>
      </c>
      <c r="F132" s="156" t="inlineStr">
        <is>
          <t>Orta</t>
        </is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171</v>
      </c>
      <c r="E133" s="156" t="n">
        <v>28</v>
      </c>
      <c r="F133" s="156" t="inlineStr">
        <is>
          <t>Orta</t>
        </is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179</v>
      </c>
      <c r="E134" s="156" t="n">
        <v>1</v>
      </c>
      <c r="F134" s="156" t="inlineStr">
        <is>
          <t>Orta</t>
        </is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189</v>
      </c>
      <c r="E135" s="156" t="n">
        <v>0</v>
      </c>
      <c r="F135" s="156" t="inlineStr">
        <is>
          <t>Orta</t>
        </is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61</v>
      </c>
      <c r="E136" s="156" t="n">
        <v>20</v>
      </c>
      <c r="F136" s="156" t="inlineStr">
        <is>
          <t>Zayıf</t>
        </is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131</v>
      </c>
      <c r="E137" s="156" t="n">
        <v>18</v>
      </c>
      <c r="F137" s="156" t="inlineStr">
        <is>
          <t>İyi</t>
        </is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41</v>
      </c>
      <c r="E138" s="156" t="n">
        <v>38</v>
      </c>
      <c r="F138" s="156" t="inlineStr">
        <is>
          <t>İyi</t>
        </is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183</v>
      </c>
      <c r="E139" s="156" t="n">
        <v>20</v>
      </c>
      <c r="F139" s="156" t="inlineStr">
        <is>
          <t>Orta</t>
        </is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31</v>
      </c>
      <c r="E140" s="156" t="n">
        <v>23</v>
      </c>
      <c r="F140" s="156" t="inlineStr">
        <is>
          <t>Zayıf</t>
        </is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78</v>
      </c>
      <c r="E141" s="156" t="n">
        <v>3</v>
      </c>
      <c r="F141" s="156" t="inlineStr">
        <is>
          <t>Orta</t>
        </is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43</v>
      </c>
      <c r="E142" s="156" t="n">
        <v>2</v>
      </c>
      <c r="F142" s="156" t="inlineStr">
        <is>
          <t>Zayıf</t>
        </is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54</v>
      </c>
      <c r="E143" s="156" t="n">
        <v>29</v>
      </c>
      <c r="F143" s="156" t="inlineStr">
        <is>
          <t>İyi</t>
        </is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106</v>
      </c>
      <c r="E144" s="156" t="n">
        <v>2</v>
      </c>
      <c r="F144" s="156" t="inlineStr">
        <is>
          <t>Orta</t>
        </is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80</v>
      </c>
      <c r="E145" s="156" t="n">
        <v>26</v>
      </c>
      <c r="F145" s="156" t="inlineStr">
        <is>
          <t>İyi</t>
        </is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29</v>
      </c>
      <c r="E146" s="156" t="n">
        <v>22</v>
      </c>
      <c r="F146" s="156" t="inlineStr">
        <is>
          <t>Zayıf</t>
        </is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110</v>
      </c>
      <c r="E147" s="156" t="n">
        <v>39</v>
      </c>
      <c r="F147" s="156" t="inlineStr">
        <is>
          <t>İyi</t>
        </is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4</v>
      </c>
      <c r="E148" s="156" t="n">
        <v>28</v>
      </c>
      <c r="F148" s="156" t="inlineStr">
        <is>
          <t>İyi</t>
        </is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160</v>
      </c>
      <c r="E149" s="156" t="n">
        <v>8</v>
      </c>
      <c r="F149" s="156" t="inlineStr">
        <is>
          <t>İyi</t>
        </is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195</v>
      </c>
      <c r="E150" s="156" t="n">
        <v>32</v>
      </c>
      <c r="F150" s="156" t="inlineStr">
        <is>
          <t>Orta</t>
        </is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72</v>
      </c>
      <c r="E151" s="156" t="n">
        <v>2</v>
      </c>
      <c r="F151" s="156" t="inlineStr">
        <is>
          <t>İyi</t>
        </is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72</v>
      </c>
      <c r="E152" s="156" t="n">
        <v>30</v>
      </c>
      <c r="F152" s="156" t="inlineStr">
        <is>
          <t>Orta</t>
        </is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139</v>
      </c>
      <c r="E153" s="156" t="n">
        <v>12</v>
      </c>
      <c r="F153" s="156" t="inlineStr">
        <is>
          <t>Zayıf</t>
        </is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67</v>
      </c>
      <c r="E154" s="156" t="n">
        <v>21</v>
      </c>
      <c r="F154" s="156" t="inlineStr">
        <is>
          <t>İyi</t>
        </is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131</v>
      </c>
      <c r="E155" s="156" t="n">
        <v>8</v>
      </c>
      <c r="F155" s="156" t="inlineStr">
        <is>
          <t>İyi</t>
        </is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28</v>
      </c>
      <c r="E156" s="156" t="n">
        <v>33</v>
      </c>
      <c r="F156" s="156" t="inlineStr">
        <is>
          <t>Orta</t>
        </is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173</v>
      </c>
      <c r="E157" s="156" t="n">
        <v>7</v>
      </c>
      <c r="F157" s="156" t="inlineStr">
        <is>
          <t>Orta</t>
        </is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52</v>
      </c>
      <c r="E158" s="156" t="n">
        <v>28</v>
      </c>
      <c r="F158" s="156" t="inlineStr">
        <is>
          <t>Zayıf</t>
        </is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29</v>
      </c>
      <c r="E159" s="156" t="n">
        <v>24</v>
      </c>
      <c r="F159" s="156" t="inlineStr">
        <is>
          <t>Zayıf</t>
        </is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77</v>
      </c>
      <c r="E160" s="156" t="n">
        <v>28</v>
      </c>
      <c r="F160" s="156" t="inlineStr">
        <is>
          <t>İyi</t>
        </is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104</v>
      </c>
      <c r="E161" s="156" t="n">
        <v>23</v>
      </c>
      <c r="F161" s="156" t="inlineStr">
        <is>
          <t>Orta</t>
        </is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15</v>
      </c>
      <c r="E162" s="156" t="n">
        <v>4</v>
      </c>
      <c r="F162" s="156" t="inlineStr">
        <is>
          <t>İyi</t>
        </is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75</v>
      </c>
      <c r="E163" s="156" t="n">
        <v>21</v>
      </c>
      <c r="F163" s="156" t="inlineStr">
        <is>
          <t>İyi</t>
        </is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47</v>
      </c>
      <c r="E164" s="156" t="n">
        <v>24</v>
      </c>
      <c r="F164" s="156" t="inlineStr">
        <is>
          <t>Orta</t>
        </is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117</v>
      </c>
      <c r="E165" s="156" t="n">
        <v>7</v>
      </c>
      <c r="F165" s="156" t="inlineStr">
        <is>
          <t>Orta</t>
        </is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67</v>
      </c>
      <c r="E166" s="156" t="n">
        <v>21</v>
      </c>
      <c r="F166" s="156" t="inlineStr">
        <is>
          <t>Orta</t>
        </is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102</v>
      </c>
      <c r="E167" s="156" t="n">
        <v>27</v>
      </c>
      <c r="F167" s="156" t="inlineStr">
        <is>
          <t>İyi</t>
        </is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13</v>
      </c>
      <c r="E168" s="156" t="n">
        <v>14</v>
      </c>
      <c r="F168" s="156" t="inlineStr">
        <is>
          <t>İyi</t>
        </is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3</v>
      </c>
      <c r="E169" s="156" t="n">
        <v>14</v>
      </c>
      <c r="F169" s="156" t="inlineStr">
        <is>
          <t>İyi</t>
        </is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156</v>
      </c>
      <c r="E170" s="156" t="n">
        <v>34</v>
      </c>
      <c r="F170" s="156" t="inlineStr">
        <is>
          <t>Zayıf</t>
        </is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54</v>
      </c>
      <c r="E171" s="156" t="n">
        <v>6</v>
      </c>
      <c r="F171" s="156" t="inlineStr">
        <is>
          <t>İyi</t>
        </is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108</v>
      </c>
      <c r="E172" s="156" t="n">
        <v>8</v>
      </c>
      <c r="F172" s="156" t="inlineStr">
        <is>
          <t>İyi</t>
        </is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34</v>
      </c>
      <c r="E173" s="156" t="n">
        <v>25</v>
      </c>
      <c r="F173" s="156" t="inlineStr">
        <is>
          <t>İyi</t>
        </is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195</v>
      </c>
      <c r="E174" s="156" t="n">
        <v>4</v>
      </c>
      <c r="F174" s="156" t="inlineStr">
        <is>
          <t>Orta</t>
        </is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60</v>
      </c>
      <c r="E175" s="156" t="n">
        <v>9</v>
      </c>
      <c r="F175" s="156" t="inlineStr">
        <is>
          <t>Zayıf</t>
        </is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184</v>
      </c>
      <c r="E176" s="156" t="n">
        <v>10</v>
      </c>
      <c r="F176" s="156" t="inlineStr">
        <is>
          <t>Orta</t>
        </is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83</v>
      </c>
      <c r="E177" s="156" t="n">
        <v>2</v>
      </c>
      <c r="F177" s="156" t="inlineStr">
        <is>
          <t>Orta</t>
        </is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188</v>
      </c>
      <c r="E178" s="156" t="n">
        <v>9</v>
      </c>
      <c r="F178" s="156" t="inlineStr">
        <is>
          <t>İyi</t>
        </is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159</v>
      </c>
      <c r="E179" s="156" t="n">
        <v>21</v>
      </c>
      <c r="F179" s="156" t="inlineStr">
        <is>
          <t>Zayıf</t>
        </is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2</v>
      </c>
      <c r="E180" s="156" t="n">
        <v>27</v>
      </c>
      <c r="F180" s="156" t="inlineStr">
        <is>
          <t>Orta</t>
        </is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36</v>
      </c>
      <c r="E181" s="156" t="n">
        <v>7</v>
      </c>
      <c r="F181" s="156" t="inlineStr">
        <is>
          <t>Orta</t>
        </is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70</v>
      </c>
      <c r="E182" s="156" t="n">
        <v>24</v>
      </c>
      <c r="F182" s="156" t="inlineStr">
        <is>
          <t>İyi</t>
        </is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14</v>
      </c>
      <c r="E183" s="156" t="n">
        <v>7</v>
      </c>
      <c r="F183" s="156" t="inlineStr">
        <is>
          <t>İyi</t>
        </is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139</v>
      </c>
      <c r="E184" s="156" t="n">
        <v>38</v>
      </c>
      <c r="F184" s="156" t="inlineStr">
        <is>
          <t>Zayıf</t>
        </is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60</v>
      </c>
      <c r="E185" s="156" t="n">
        <v>13</v>
      </c>
      <c r="F185" s="156" t="inlineStr">
        <is>
          <t>Zayıf</t>
        </is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110</v>
      </c>
      <c r="E186" s="156" t="n">
        <v>12</v>
      </c>
      <c r="F186" s="156" t="inlineStr">
        <is>
          <t>Zayıf</t>
        </is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171</v>
      </c>
      <c r="E187" s="156" t="n">
        <v>7</v>
      </c>
      <c r="F187" s="156" t="inlineStr">
        <is>
          <t>Orta</t>
        </is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96</v>
      </c>
      <c r="E188" s="156" t="n">
        <v>28</v>
      </c>
      <c r="F188" s="156" t="inlineStr">
        <is>
          <t>İyi</t>
        </is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193</v>
      </c>
      <c r="E189" s="156" t="n">
        <v>22</v>
      </c>
      <c r="F189" s="156" t="inlineStr">
        <is>
          <t>İyi</t>
        </is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128</v>
      </c>
      <c r="E190" s="156" t="n">
        <v>22</v>
      </c>
      <c r="F190" s="156" t="inlineStr">
        <is>
          <t>Zayıf</t>
        </is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184</v>
      </c>
      <c r="E191" s="156" t="n">
        <v>19</v>
      </c>
      <c r="F191" s="156" t="inlineStr">
        <is>
          <t>Zayıf</t>
        </is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160</v>
      </c>
      <c r="E192" s="156" t="n">
        <v>9</v>
      </c>
      <c r="F192" s="156" t="inlineStr">
        <is>
          <t>Zayıf</t>
        </is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35</v>
      </c>
      <c r="E193" s="156" t="n">
        <v>6</v>
      </c>
      <c r="F193" s="156" t="inlineStr">
        <is>
          <t>Zayıf</t>
        </is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175</v>
      </c>
      <c r="E194" s="156" t="n">
        <v>20</v>
      </c>
      <c r="F194" s="156" t="inlineStr">
        <is>
          <t>Zayıf</t>
        </is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113</v>
      </c>
      <c r="E195" s="156" t="n">
        <v>22</v>
      </c>
      <c r="F195" s="156" t="inlineStr">
        <is>
          <t>Orta</t>
        </is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60</v>
      </c>
      <c r="E196" s="156" t="n">
        <v>35</v>
      </c>
      <c r="F196" s="156" t="inlineStr">
        <is>
          <t>Orta</t>
        </is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59</v>
      </c>
      <c r="E197" s="156" t="n">
        <v>0</v>
      </c>
      <c r="F197" s="156" t="inlineStr">
        <is>
          <t>İyi</t>
        </is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10</v>
      </c>
      <c r="E198" s="156" t="n">
        <v>7</v>
      </c>
      <c r="F198" s="156" t="inlineStr">
        <is>
          <t>İyi</t>
        </is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60</v>
      </c>
      <c r="E199" s="156" t="n">
        <v>33</v>
      </c>
      <c r="F199" s="156" t="inlineStr">
        <is>
          <t>Orta</t>
        </is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92</v>
      </c>
      <c r="E200" s="156" t="n">
        <v>7</v>
      </c>
      <c r="F200" s="156" t="inlineStr">
        <is>
          <t>İyi</t>
        </is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94</v>
      </c>
      <c r="E201" s="156" t="n">
        <v>12</v>
      </c>
      <c r="F201" s="156" t="inlineStr">
        <is>
          <t>Zayıf</t>
        </is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54</v>
      </c>
      <c r="E202" s="156" t="n">
        <v>12</v>
      </c>
      <c r="F202" s="156" t="inlineStr">
        <is>
          <t>Orta</t>
        </is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89</v>
      </c>
      <c r="E203" s="156" t="n">
        <v>15</v>
      </c>
      <c r="F203" s="156" t="inlineStr">
        <is>
          <t>Orta</t>
        </is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25</v>
      </c>
      <c r="E204" s="156" t="n">
        <v>22</v>
      </c>
      <c r="F204" s="156" t="inlineStr">
        <is>
          <t>İyi</t>
        </is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126</v>
      </c>
      <c r="E205" s="156" t="n">
        <v>13</v>
      </c>
      <c r="F205" s="156" t="inlineStr">
        <is>
          <t>İyi</t>
        </is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190</v>
      </c>
      <c r="E206" s="156" t="n">
        <v>1</v>
      </c>
      <c r="F206" s="156" t="inlineStr">
        <is>
          <t>Zayıf</t>
        </is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9</v>
      </c>
      <c r="E207" s="156" t="n">
        <v>28</v>
      </c>
      <c r="F207" s="156" t="inlineStr">
        <is>
          <t>İyi</t>
        </is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38</v>
      </c>
      <c r="E208" s="156" t="n">
        <v>20</v>
      </c>
      <c r="F208" s="156" t="inlineStr">
        <is>
          <t>Orta</t>
        </is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139</v>
      </c>
      <c r="E209" s="156" t="n">
        <v>12</v>
      </c>
      <c r="F209" s="156" t="inlineStr">
        <is>
          <t>İyi</t>
        </is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105</v>
      </c>
      <c r="E210" s="156" t="n">
        <v>23</v>
      </c>
      <c r="F210" s="156" t="inlineStr">
        <is>
          <t>İyi</t>
        </is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182</v>
      </c>
      <c r="E211" s="156" t="n">
        <v>33</v>
      </c>
      <c r="F211" s="156" t="inlineStr">
        <is>
          <t>İyi</t>
        </is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81</v>
      </c>
      <c r="E212" s="156" t="n">
        <v>22</v>
      </c>
      <c r="F212" s="156" t="inlineStr">
        <is>
          <t>Zayıf</t>
        </is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157</v>
      </c>
      <c r="E213" s="156" t="n">
        <v>30</v>
      </c>
      <c r="F213" s="156" t="inlineStr">
        <is>
          <t>Zayıf</t>
        </is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172</v>
      </c>
      <c r="E214" s="156" t="n">
        <v>25</v>
      </c>
      <c r="F214" s="156" t="inlineStr">
        <is>
          <t>Zayıf</t>
        </is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96</v>
      </c>
      <c r="E215" s="156" t="n">
        <v>35</v>
      </c>
      <c r="F215" s="156" t="inlineStr">
        <is>
          <t>İyi</t>
        </is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52</v>
      </c>
      <c r="E216" s="156" t="n">
        <v>5</v>
      </c>
      <c r="F216" s="156" t="inlineStr">
        <is>
          <t>Zayıf</t>
        </is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42</v>
      </c>
      <c r="E217" s="156" t="n">
        <v>30</v>
      </c>
      <c r="F217" s="156" t="inlineStr">
        <is>
          <t>İyi</t>
        </is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28</v>
      </c>
      <c r="E218" s="156" t="n">
        <v>35</v>
      </c>
      <c r="F218" s="156" t="inlineStr">
        <is>
          <t>Zayıf</t>
        </is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167</v>
      </c>
      <c r="E219" s="156" t="n">
        <v>26</v>
      </c>
      <c r="F219" s="156" t="inlineStr">
        <is>
          <t>İyi</t>
        </is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155</v>
      </c>
      <c r="E220" s="156" t="n">
        <v>39</v>
      </c>
      <c r="F220" s="156" t="inlineStr">
        <is>
          <t>İyi</t>
        </is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100</v>
      </c>
      <c r="E221" s="156" t="n">
        <v>26</v>
      </c>
      <c r="F221" s="156" t="inlineStr">
        <is>
          <t>Orta</t>
        </is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136</v>
      </c>
      <c r="E222" s="156" t="n">
        <v>10</v>
      </c>
      <c r="F222" s="156" t="inlineStr">
        <is>
          <t>Zayıf</t>
        </is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175</v>
      </c>
      <c r="E223" s="156" t="n">
        <v>21</v>
      </c>
      <c r="F223" s="156" t="inlineStr">
        <is>
          <t>İyi</t>
        </is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136</v>
      </c>
      <c r="E224" s="156" t="n">
        <v>37</v>
      </c>
      <c r="F224" s="156" t="inlineStr">
        <is>
          <t>İyi</t>
        </is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96</v>
      </c>
      <c r="E225" s="156" t="n">
        <v>23</v>
      </c>
      <c r="F225" s="156" t="inlineStr">
        <is>
          <t>Zayıf</t>
        </is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25</v>
      </c>
      <c r="E226" s="156" t="n">
        <v>27</v>
      </c>
      <c r="F226" s="156" t="inlineStr">
        <is>
          <t>İyi</t>
        </is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194</v>
      </c>
      <c r="E227" s="156" t="n">
        <v>40</v>
      </c>
      <c r="F227" s="156" t="inlineStr">
        <is>
          <t>Orta</t>
        </is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161</v>
      </c>
      <c r="E228" s="156" t="n">
        <v>14</v>
      </c>
      <c r="F228" s="156" t="inlineStr">
        <is>
          <t>Orta</t>
        </is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35</v>
      </c>
      <c r="E229" s="156" t="n">
        <v>32</v>
      </c>
      <c r="F229" s="156" t="inlineStr">
        <is>
          <t>İyi</t>
        </is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47</v>
      </c>
      <c r="E230" s="156" t="n">
        <v>10</v>
      </c>
      <c r="F230" s="156" t="inlineStr">
        <is>
          <t>Zayıf</t>
        </is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57</v>
      </c>
      <c r="E231" s="156" t="n">
        <v>28</v>
      </c>
      <c r="F231" s="156" t="inlineStr">
        <is>
          <t>Zayıf</t>
        </is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156</v>
      </c>
      <c r="E232" s="156" t="n">
        <v>38</v>
      </c>
      <c r="F232" s="156" t="inlineStr">
        <is>
          <t>Zayıf</t>
        </is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190</v>
      </c>
      <c r="E233" s="156" t="n">
        <v>38</v>
      </c>
      <c r="F233" s="156" t="inlineStr">
        <is>
          <t>İyi</t>
        </is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130</v>
      </c>
      <c r="E234" s="156" t="n">
        <v>3</v>
      </c>
      <c r="F234" s="156" t="inlineStr">
        <is>
          <t>Zayıf</t>
        </is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175</v>
      </c>
      <c r="E235" s="156" t="n">
        <v>13</v>
      </c>
      <c r="F235" s="156" t="inlineStr">
        <is>
          <t>Orta</t>
        </is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115</v>
      </c>
      <c r="E236" s="156" t="n">
        <v>32</v>
      </c>
      <c r="F236" s="156" t="inlineStr">
        <is>
          <t>İyi</t>
        </is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3</v>
      </c>
      <c r="E237" s="156" t="n">
        <v>28</v>
      </c>
      <c r="F237" s="156" t="inlineStr">
        <is>
          <t>Orta</t>
        </is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75</v>
      </c>
      <c r="E238" s="156" t="n">
        <v>25</v>
      </c>
      <c r="F238" s="156" t="inlineStr">
        <is>
          <t>Orta</t>
        </is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107</v>
      </c>
      <c r="E239" s="156" t="n">
        <v>26</v>
      </c>
      <c r="F239" s="156" t="inlineStr">
        <is>
          <t>Zayıf</t>
        </is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146</v>
      </c>
      <c r="E240" s="156" t="n">
        <v>8</v>
      </c>
      <c r="F240" s="156" t="inlineStr">
        <is>
          <t>Orta</t>
        </is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4</v>
      </c>
      <c r="E241" s="156" t="n">
        <v>4</v>
      </c>
      <c r="F241" s="156" t="inlineStr">
        <is>
          <t>Orta</t>
        </is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130</v>
      </c>
      <c r="E242" s="156" t="n">
        <v>0</v>
      </c>
      <c r="F242" s="156" t="inlineStr">
        <is>
          <t>İyi</t>
        </is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177</v>
      </c>
      <c r="E243" s="156" t="n">
        <v>35</v>
      </c>
      <c r="F243" s="156" t="inlineStr">
        <is>
          <t>İyi</t>
        </is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71</v>
      </c>
      <c r="E244" s="156" t="n">
        <v>16</v>
      </c>
      <c r="F244" s="156" t="inlineStr">
        <is>
          <t>Zayıf</t>
        </is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171</v>
      </c>
      <c r="E245" s="156" t="n">
        <v>30</v>
      </c>
      <c r="F245" s="156" t="inlineStr">
        <is>
          <t>İyi</t>
        </is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38</v>
      </c>
      <c r="E246" s="156" t="n">
        <v>28</v>
      </c>
      <c r="F246" s="156" t="inlineStr">
        <is>
          <t>Orta</t>
        </is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53</v>
      </c>
      <c r="E247" s="156" t="n">
        <v>21</v>
      </c>
      <c r="F247" s="156" t="inlineStr">
        <is>
          <t>İyi</t>
        </is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59</v>
      </c>
      <c r="E248" s="156" t="n">
        <v>3</v>
      </c>
      <c r="F248" s="156" t="inlineStr">
        <is>
          <t>Orta</t>
        </is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171</v>
      </c>
      <c r="E249" s="156" t="n">
        <v>3</v>
      </c>
      <c r="F249" s="156" t="inlineStr">
        <is>
          <t>İyi</t>
        </is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28</v>
      </c>
      <c r="E250" s="156" t="n">
        <v>29</v>
      </c>
      <c r="F250" s="156" t="inlineStr">
        <is>
          <t>Orta</t>
        </is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145</v>
      </c>
      <c r="E251" s="156" t="n">
        <v>6</v>
      </c>
      <c r="F251" s="156" t="inlineStr">
        <is>
          <t>İyi</t>
        </is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1</v>
      </c>
      <c r="E252" s="156" t="n">
        <v>22</v>
      </c>
      <c r="F252" s="156" t="inlineStr">
        <is>
          <t>İyi</t>
        </is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163</v>
      </c>
      <c r="E253" s="156" t="n">
        <v>1</v>
      </c>
      <c r="F253" s="156" t="inlineStr">
        <is>
          <t>Zayıf</t>
        </is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153</v>
      </c>
      <c r="E254" s="156" t="n">
        <v>35</v>
      </c>
      <c r="F254" s="156" t="inlineStr">
        <is>
          <t>Orta</t>
        </is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39</v>
      </c>
      <c r="E255" s="156" t="n">
        <v>29</v>
      </c>
      <c r="F255" s="156" t="inlineStr">
        <is>
          <t>Zayıf</t>
        </is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153</v>
      </c>
      <c r="E256" s="156" t="n">
        <v>23</v>
      </c>
      <c r="F256" s="156" t="inlineStr">
        <is>
          <t>İyi</t>
        </is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111</v>
      </c>
      <c r="E257" s="156" t="n">
        <v>14</v>
      </c>
      <c r="F257" s="156" t="inlineStr">
        <is>
          <t>Orta</t>
        </is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99</v>
      </c>
      <c r="E258" s="156" t="n">
        <v>18</v>
      </c>
      <c r="F258" s="156" t="inlineStr">
        <is>
          <t>İyi</t>
        </is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21</v>
      </c>
      <c r="E259" s="156" t="n">
        <v>30</v>
      </c>
      <c r="F259" s="156" t="inlineStr">
        <is>
          <t>Orta</t>
        </is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171</v>
      </c>
      <c r="E260" s="156" t="n">
        <v>30</v>
      </c>
      <c r="F260" s="156" t="inlineStr">
        <is>
          <t>İyi</t>
        </is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83</v>
      </c>
      <c r="E261" s="156" t="n">
        <v>21</v>
      </c>
      <c r="F261" s="156" t="inlineStr">
        <is>
          <t>Zayıf</t>
        </is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124</v>
      </c>
      <c r="E262" s="156" t="n">
        <v>2</v>
      </c>
      <c r="F262" s="156" t="inlineStr">
        <is>
          <t>İyi</t>
        </is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0</v>
      </c>
      <c r="E263" s="156" t="n">
        <v>9</v>
      </c>
      <c r="F263" s="156" t="inlineStr">
        <is>
          <t>Zayıf</t>
        </is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124</v>
      </c>
      <c r="E264" s="156" t="n">
        <v>7</v>
      </c>
      <c r="F264" s="156" t="inlineStr">
        <is>
          <t>Orta</t>
        </is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79</v>
      </c>
      <c r="E265" s="156" t="n">
        <v>10</v>
      </c>
      <c r="F265" s="156" t="inlineStr">
        <is>
          <t>İyi</t>
        </is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187</v>
      </c>
      <c r="E266" s="156" t="n">
        <v>23</v>
      </c>
      <c r="F266" s="156" t="inlineStr">
        <is>
          <t>Zayıf</t>
        </is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187</v>
      </c>
      <c r="E267" s="156" t="n">
        <v>25</v>
      </c>
      <c r="F267" s="156" t="inlineStr">
        <is>
          <t>Zayıf</t>
        </is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178</v>
      </c>
      <c r="E268" s="156" t="n">
        <v>25</v>
      </c>
      <c r="F268" s="156" t="inlineStr">
        <is>
          <t>Zayıf</t>
        </is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170</v>
      </c>
      <c r="E269" s="156" t="n">
        <v>19</v>
      </c>
      <c r="F269" s="156" t="inlineStr">
        <is>
          <t>Orta</t>
        </is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140</v>
      </c>
      <c r="E270" s="156" t="n">
        <v>24</v>
      </c>
      <c r="F270" s="156" t="inlineStr">
        <is>
          <t>Orta</t>
        </is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62</v>
      </c>
      <c r="E271" s="156" t="n">
        <v>26</v>
      </c>
      <c r="F271" s="156" t="inlineStr">
        <is>
          <t>İyi</t>
        </is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172</v>
      </c>
      <c r="E272" s="156" t="n">
        <v>37</v>
      </c>
      <c r="F272" s="156" t="inlineStr">
        <is>
          <t>Orta</t>
        </is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106</v>
      </c>
      <c r="E273" s="156" t="n">
        <v>13</v>
      </c>
      <c r="F273" s="156" t="inlineStr">
        <is>
          <t>İyi</t>
        </is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187</v>
      </c>
      <c r="E274" s="156" t="n">
        <v>7</v>
      </c>
      <c r="F274" s="156" t="inlineStr">
        <is>
          <t>Orta</t>
        </is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142</v>
      </c>
      <c r="E275" s="156" t="n">
        <v>7</v>
      </c>
      <c r="F275" s="156" t="inlineStr">
        <is>
          <t>İyi</t>
        </is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23</v>
      </c>
      <c r="E276" s="156" t="n">
        <v>30</v>
      </c>
      <c r="F276" s="156" t="inlineStr">
        <is>
          <t>İyi</t>
        </is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133</v>
      </c>
      <c r="E277" s="156" t="n">
        <v>32</v>
      </c>
      <c r="F277" s="156" t="inlineStr">
        <is>
          <t>İyi</t>
        </is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49</v>
      </c>
      <c r="E278" s="156" t="n">
        <v>40</v>
      </c>
      <c r="F278" s="156" t="inlineStr">
        <is>
          <t>Zayıf</t>
        </is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14</v>
      </c>
      <c r="E279" s="156" t="n">
        <v>12</v>
      </c>
      <c r="F279" s="156" t="inlineStr">
        <is>
          <t>Orta</t>
        </is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120</v>
      </c>
      <c r="E280" s="156" t="n">
        <v>5</v>
      </c>
      <c r="F280" s="156" t="inlineStr">
        <is>
          <t>Orta</t>
        </is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121</v>
      </c>
      <c r="E281" s="156" t="n">
        <v>11</v>
      </c>
      <c r="F281" s="156" t="inlineStr">
        <is>
          <t>Zayıf</t>
        </is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198</v>
      </c>
      <c r="E282" s="156" t="n">
        <v>36</v>
      </c>
      <c r="F282" s="156" t="inlineStr">
        <is>
          <t>İyi</t>
        </is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155</v>
      </c>
      <c r="E283" s="156" t="n">
        <v>21</v>
      </c>
      <c r="F283" s="156" t="inlineStr">
        <is>
          <t>Orta</t>
        </is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197</v>
      </c>
      <c r="E284" s="156" t="n">
        <v>13</v>
      </c>
      <c r="F284" s="156" t="inlineStr">
        <is>
          <t>Zayıf</t>
        </is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50</v>
      </c>
      <c r="E285" s="156" t="n">
        <v>4</v>
      </c>
      <c r="F285" s="156" t="inlineStr">
        <is>
          <t>Orta</t>
        </is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43</v>
      </c>
      <c r="E286" s="156" t="n">
        <v>33</v>
      </c>
      <c r="F286" s="156" t="inlineStr">
        <is>
          <t>Orta</t>
        </is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150</v>
      </c>
      <c r="E287" s="156" t="n">
        <v>11</v>
      </c>
      <c r="F287" s="156" t="inlineStr">
        <is>
          <t>Orta</t>
        </is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89</v>
      </c>
      <c r="E288" s="156" t="n">
        <v>25</v>
      </c>
      <c r="F288" s="156" t="inlineStr">
        <is>
          <t>İyi</t>
        </is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66</v>
      </c>
      <c r="E289" s="156" t="n">
        <v>8</v>
      </c>
      <c r="F289" s="156" t="inlineStr">
        <is>
          <t>İyi</t>
        </is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158</v>
      </c>
      <c r="E290" s="156" t="n">
        <v>16</v>
      </c>
      <c r="F290" s="156" t="inlineStr">
        <is>
          <t>Orta</t>
        </is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136</v>
      </c>
      <c r="E291" s="156" t="n">
        <v>30</v>
      </c>
      <c r="F291" s="156" t="inlineStr">
        <is>
          <t>Zayıf</t>
        </is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115</v>
      </c>
      <c r="E292" s="156" t="n">
        <v>36</v>
      </c>
      <c r="F292" s="156" t="inlineStr">
        <is>
          <t>İyi</t>
        </is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147</v>
      </c>
      <c r="E293" s="156" t="n">
        <v>3</v>
      </c>
      <c r="F293" s="156" t="inlineStr">
        <is>
          <t>Orta</t>
        </is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73</v>
      </c>
      <c r="E294" s="156" t="n">
        <v>13</v>
      </c>
      <c r="F294" s="156" t="inlineStr">
        <is>
          <t>Zayıf</t>
        </is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133</v>
      </c>
      <c r="E295" s="156" t="n">
        <v>12</v>
      </c>
      <c r="F295" s="156" t="inlineStr">
        <is>
          <t>İyi</t>
        </is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125</v>
      </c>
      <c r="E296" s="156" t="n">
        <v>7</v>
      </c>
      <c r="F296" s="156" t="inlineStr">
        <is>
          <t>İyi</t>
        </is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52</v>
      </c>
      <c r="E297" s="156" t="n">
        <v>30</v>
      </c>
      <c r="F297" s="156" t="inlineStr">
        <is>
          <t>İyi</t>
        </is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169</v>
      </c>
      <c r="E298" s="156" t="n">
        <v>21</v>
      </c>
      <c r="F298" s="156" t="inlineStr">
        <is>
          <t>Orta</t>
        </is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41</v>
      </c>
      <c r="E299" s="156" t="n">
        <v>20</v>
      </c>
      <c r="F299" s="156" t="inlineStr">
        <is>
          <t>Orta</t>
        </is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83</v>
      </c>
      <c r="E300" s="156" t="n">
        <v>31</v>
      </c>
      <c r="F300" s="156" t="inlineStr">
        <is>
          <t>İyi</t>
        </is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85</v>
      </c>
      <c r="E301" s="156" t="n">
        <v>25</v>
      </c>
      <c r="F301" s="156" t="inlineStr">
        <is>
          <t>Orta</t>
        </is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119</v>
      </c>
      <c r="E302" s="156" t="n">
        <v>28</v>
      </c>
      <c r="F302" s="156" t="inlineStr">
        <is>
          <t>Zayıf</t>
        </is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180</v>
      </c>
      <c r="E303" s="156" t="n">
        <v>21</v>
      </c>
      <c r="F303" s="156" t="inlineStr">
        <is>
          <t>Orta</t>
        </is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30</v>
      </c>
      <c r="E304" s="156" t="n">
        <v>15</v>
      </c>
      <c r="F304" s="156" t="inlineStr">
        <is>
          <t>Zayıf</t>
        </is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39</v>
      </c>
      <c r="E305" s="156" t="n">
        <v>24</v>
      </c>
      <c r="F305" s="156" t="inlineStr">
        <is>
          <t>Zayıf</t>
        </is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146</v>
      </c>
      <c r="E306" s="156" t="n">
        <v>29</v>
      </c>
      <c r="F306" s="156" t="inlineStr">
        <is>
          <t>Orta</t>
        </is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179</v>
      </c>
      <c r="E307" s="156" t="n">
        <v>18</v>
      </c>
      <c r="F307" s="156" t="inlineStr">
        <is>
          <t>İyi</t>
        </is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179</v>
      </c>
      <c r="E308" s="156" t="n">
        <v>24</v>
      </c>
      <c r="F308" s="156" t="inlineStr">
        <is>
          <t>Orta</t>
        </is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192</v>
      </c>
      <c r="E309" s="156" t="n">
        <v>31</v>
      </c>
      <c r="F309" s="156" t="inlineStr">
        <is>
          <t>Orta</t>
        </is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159</v>
      </c>
      <c r="E310" s="156" t="n">
        <v>12</v>
      </c>
      <c r="F310" s="156" t="inlineStr">
        <is>
          <t>Orta</t>
        </is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57</v>
      </c>
      <c r="E311" s="156" t="n">
        <v>17</v>
      </c>
      <c r="F311" s="156" t="inlineStr">
        <is>
          <t>İyi</t>
        </is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178</v>
      </c>
      <c r="E312" s="156" t="n">
        <v>21</v>
      </c>
      <c r="F312" s="156" t="inlineStr">
        <is>
          <t>Orta</t>
        </is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12</v>
      </c>
      <c r="E313" s="156" t="n">
        <v>29</v>
      </c>
      <c r="F313" s="156" t="inlineStr">
        <is>
          <t>İyi</t>
        </is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139</v>
      </c>
      <c r="E314" s="156" t="n">
        <v>5</v>
      </c>
      <c r="F314" s="156" t="inlineStr">
        <is>
          <t>İyi</t>
        </is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10</v>
      </c>
      <c r="E315" s="156" t="n">
        <v>40</v>
      </c>
      <c r="F315" s="156" t="inlineStr">
        <is>
          <t>Orta</t>
        </is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64</v>
      </c>
      <c r="E316" s="156" t="n">
        <v>17</v>
      </c>
      <c r="F316" s="156" t="inlineStr">
        <is>
          <t>İyi</t>
        </is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107</v>
      </c>
      <c r="E317" s="156" t="n">
        <v>1</v>
      </c>
      <c r="F317" s="156" t="inlineStr">
        <is>
          <t>İyi</t>
        </is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43</v>
      </c>
      <c r="E318" s="156" t="n">
        <v>24</v>
      </c>
      <c r="F318" s="156" t="inlineStr">
        <is>
          <t>Orta</t>
        </is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186</v>
      </c>
      <c r="E319" s="156" t="n">
        <v>34</v>
      </c>
      <c r="F319" s="156" t="inlineStr">
        <is>
          <t>Orta</t>
        </is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168</v>
      </c>
      <c r="E320" s="156" t="n">
        <v>1</v>
      </c>
      <c r="F320" s="156" t="inlineStr">
        <is>
          <t>Zayıf</t>
        </is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195</v>
      </c>
      <c r="E321" s="156" t="n">
        <v>29</v>
      </c>
      <c r="F321" s="156" t="inlineStr">
        <is>
          <t>Orta</t>
        </is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152</v>
      </c>
      <c r="E322" s="156" t="n">
        <v>32</v>
      </c>
      <c r="F322" s="156" t="inlineStr">
        <is>
          <t>İyi</t>
        </is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157</v>
      </c>
      <c r="E323" s="156" t="n">
        <v>29</v>
      </c>
      <c r="F323" s="156" t="inlineStr">
        <is>
          <t>Zayıf</t>
        </is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193</v>
      </c>
      <c r="E324" s="156" t="n">
        <v>13</v>
      </c>
      <c r="F324" s="156" t="inlineStr">
        <is>
          <t>Orta</t>
        </is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120</v>
      </c>
      <c r="E325" s="156" t="n">
        <v>34</v>
      </c>
      <c r="F325" s="156" t="inlineStr">
        <is>
          <t>Zayıf</t>
        </is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72</v>
      </c>
      <c r="E326" s="156" t="n">
        <v>0</v>
      </c>
      <c r="F326" s="156" t="inlineStr">
        <is>
          <t>Zayıf</t>
        </is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127</v>
      </c>
      <c r="E327" s="156" t="n">
        <v>28</v>
      </c>
      <c r="F327" s="156" t="inlineStr">
        <is>
          <t>İyi</t>
        </is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164</v>
      </c>
      <c r="E328" s="156" t="n">
        <v>11</v>
      </c>
      <c r="F328" s="156" t="inlineStr">
        <is>
          <t>İyi</t>
        </is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71</v>
      </c>
      <c r="E329" s="156" t="n">
        <v>5</v>
      </c>
      <c r="F329" s="156" t="inlineStr">
        <is>
          <t>Orta</t>
        </is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181</v>
      </c>
      <c r="E330" s="156" t="n">
        <v>3</v>
      </c>
      <c r="F330" s="156" t="inlineStr">
        <is>
          <t>İyi</t>
        </is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174</v>
      </c>
      <c r="E331" s="156" t="n">
        <v>35</v>
      </c>
      <c r="F331" s="156" t="inlineStr">
        <is>
          <t>İyi</t>
        </is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129</v>
      </c>
      <c r="E332" s="156" t="n">
        <v>16</v>
      </c>
      <c r="F332" s="156" t="inlineStr">
        <is>
          <t>İyi</t>
        </is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192</v>
      </c>
      <c r="E333" s="156" t="n">
        <v>14</v>
      </c>
      <c r="F333" s="156" t="inlineStr">
        <is>
          <t>Orta</t>
        </is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47</v>
      </c>
      <c r="E334" s="156" t="n">
        <v>37</v>
      </c>
      <c r="F334" s="156" t="inlineStr">
        <is>
          <t>Zayıf</t>
        </is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111</v>
      </c>
      <c r="E335" s="156" t="n">
        <v>22</v>
      </c>
      <c r="F335" s="156" t="inlineStr">
        <is>
          <t>İyi</t>
        </is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200</v>
      </c>
      <c r="E336" s="156" t="n">
        <v>31</v>
      </c>
      <c r="F336" s="156" t="inlineStr">
        <is>
          <t>Orta</t>
        </is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92</v>
      </c>
      <c r="E337" s="156" t="n">
        <v>10</v>
      </c>
      <c r="F337" s="156" t="inlineStr">
        <is>
          <t>Zayıf</t>
        </is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148</v>
      </c>
      <c r="E338" s="156" t="n">
        <v>8</v>
      </c>
      <c r="F338" s="156" t="inlineStr">
        <is>
          <t>Zayıf</t>
        </is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73</v>
      </c>
      <c r="E339" s="156" t="n">
        <v>31</v>
      </c>
      <c r="F339" s="156" t="inlineStr">
        <is>
          <t>İyi</t>
        </is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163</v>
      </c>
      <c r="E340" s="156" t="n">
        <v>33</v>
      </c>
      <c r="F340" s="156" t="inlineStr">
        <is>
          <t>Zayıf</t>
        </is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139</v>
      </c>
      <c r="E341" s="156" t="n">
        <v>3</v>
      </c>
      <c r="F341" s="156" t="inlineStr">
        <is>
          <t>Orta</t>
        </is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22</v>
      </c>
      <c r="E342" s="156" t="n">
        <v>19</v>
      </c>
      <c r="F342" s="156" t="inlineStr">
        <is>
          <t>İyi</t>
        </is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76</v>
      </c>
      <c r="E343" s="156" t="n">
        <v>22</v>
      </c>
      <c r="F343" s="156" t="inlineStr">
        <is>
          <t>Zayıf</t>
        </is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179</v>
      </c>
      <c r="E344" s="156" t="n">
        <v>2</v>
      </c>
      <c r="F344" s="156" t="inlineStr">
        <is>
          <t>İyi</t>
        </is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136</v>
      </c>
      <c r="E345" s="156" t="n">
        <v>9</v>
      </c>
      <c r="F345" s="156" t="inlineStr">
        <is>
          <t>Orta</t>
        </is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177</v>
      </c>
      <c r="E346" s="156" t="n">
        <v>14</v>
      </c>
      <c r="F346" s="156" t="inlineStr">
        <is>
          <t>Orta</t>
        </is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76</v>
      </c>
      <c r="E347" s="156" t="n">
        <v>34</v>
      </c>
      <c r="F347" s="156" t="inlineStr">
        <is>
          <t>Zayıf</t>
        </is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81</v>
      </c>
      <c r="E348" s="156" t="n">
        <v>34</v>
      </c>
      <c r="F348" s="156" t="inlineStr">
        <is>
          <t>Orta</t>
        </is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182</v>
      </c>
      <c r="E349" s="156" t="n">
        <v>20</v>
      </c>
      <c r="F349" s="156" t="inlineStr">
        <is>
          <t>Zayıf</t>
        </is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199</v>
      </c>
      <c r="E350" s="156" t="n">
        <v>19</v>
      </c>
      <c r="F350" s="156" t="inlineStr">
        <is>
          <t>Orta</t>
        </is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98</v>
      </c>
      <c r="E351" s="156" t="n">
        <v>25</v>
      </c>
      <c r="F351" s="156" t="inlineStr">
        <is>
          <t>Zayıf</t>
        </is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108</v>
      </c>
      <c r="E352" s="156" t="n">
        <v>3</v>
      </c>
      <c r="F352" s="156" t="inlineStr">
        <is>
          <t>İyi</t>
        </is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132</v>
      </c>
      <c r="E353" s="156" t="n">
        <v>18</v>
      </c>
      <c r="F353" s="156" t="inlineStr">
        <is>
          <t>Orta</t>
        </is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14</v>
      </c>
      <c r="E354" s="156" t="n">
        <v>36</v>
      </c>
      <c r="F354" s="156" t="inlineStr">
        <is>
          <t>Orta</t>
        </is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141</v>
      </c>
      <c r="E355" s="156" t="n">
        <v>5</v>
      </c>
      <c r="F355" s="156" t="inlineStr">
        <is>
          <t>Zayıf</t>
        </is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19</v>
      </c>
      <c r="E356" s="156" t="n">
        <v>25</v>
      </c>
      <c r="F356" s="156" t="inlineStr">
        <is>
          <t>İyi</t>
        </is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81</v>
      </c>
      <c r="E357" s="156" t="n">
        <v>0</v>
      </c>
      <c r="F357" s="156" t="inlineStr">
        <is>
          <t>Orta</t>
        </is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29</v>
      </c>
      <c r="E358" s="156" t="n">
        <v>18</v>
      </c>
      <c r="F358" s="156" t="inlineStr">
        <is>
          <t>İyi</t>
        </is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74</v>
      </c>
      <c r="E359" s="156" t="n">
        <v>38</v>
      </c>
      <c r="F359" s="156" t="inlineStr">
        <is>
          <t>Zayıf</t>
        </is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130</v>
      </c>
      <c r="E360" s="156" t="n">
        <v>13</v>
      </c>
      <c r="F360" s="156" t="inlineStr">
        <is>
          <t>İyi</t>
        </is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159</v>
      </c>
      <c r="E361" s="156" t="n">
        <v>12</v>
      </c>
      <c r="F361" s="156" t="inlineStr">
        <is>
          <t>Orta</t>
        </is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125</v>
      </c>
      <c r="E362" s="156" t="n">
        <v>35</v>
      </c>
      <c r="F362" s="156" t="inlineStr">
        <is>
          <t>Orta</t>
        </is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99</v>
      </c>
      <c r="E363" s="156" t="n">
        <v>27</v>
      </c>
      <c r="F363" s="156" t="inlineStr">
        <is>
          <t>İyi</t>
        </is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182</v>
      </c>
      <c r="E364" s="156" t="n">
        <v>25</v>
      </c>
      <c r="F364" s="156" t="inlineStr">
        <is>
          <t>Zayıf</t>
        </is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41</v>
      </c>
      <c r="E365" s="156" t="n">
        <v>12</v>
      </c>
      <c r="F365" s="156" t="inlineStr">
        <is>
          <t>Zayıf</t>
        </is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155</v>
      </c>
      <c r="E366" s="156" t="n">
        <v>17</v>
      </c>
      <c r="F366" s="156" t="inlineStr">
        <is>
          <t>Zayıf</t>
        </is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19</v>
      </c>
      <c r="E367" s="156" t="n">
        <v>9</v>
      </c>
      <c r="F367" s="156" t="inlineStr">
        <is>
          <t>Orta</t>
        </is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114</v>
      </c>
      <c r="E368" s="156" t="n">
        <v>28</v>
      </c>
      <c r="F368" s="156" t="inlineStr">
        <is>
          <t>İyi</t>
        </is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159</v>
      </c>
      <c r="E369" s="156" t="n">
        <v>27</v>
      </c>
      <c r="F369" s="156" t="inlineStr">
        <is>
          <t>Zayıf</t>
        </is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75</v>
      </c>
      <c r="E370" s="156" t="n">
        <v>30</v>
      </c>
      <c r="F370" s="156" t="inlineStr">
        <is>
          <t>Orta</t>
        </is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56</v>
      </c>
      <c r="E371" s="156" t="n">
        <v>22</v>
      </c>
      <c r="F371" s="156" t="inlineStr">
        <is>
          <t>Zayıf</t>
        </is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119</v>
      </c>
      <c r="E372" s="156" t="n">
        <v>17</v>
      </c>
      <c r="F372" s="156" t="inlineStr">
        <is>
          <t>Zayıf</t>
        </is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58</v>
      </c>
      <c r="E373" s="156" t="n">
        <v>25</v>
      </c>
      <c r="F373" s="156" t="inlineStr">
        <is>
          <t>Orta</t>
        </is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92</v>
      </c>
      <c r="E374" s="156" t="n">
        <v>32</v>
      </c>
      <c r="F374" s="156" t="inlineStr">
        <is>
          <t>İyi</t>
        </is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67</v>
      </c>
      <c r="E375" s="156" t="n">
        <v>18</v>
      </c>
      <c r="F375" s="156" t="inlineStr">
        <is>
          <t>Orta</t>
        </is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178</v>
      </c>
      <c r="E376" s="156" t="n">
        <v>35</v>
      </c>
      <c r="F376" s="156" t="inlineStr">
        <is>
          <t>Orta</t>
        </is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61</v>
      </c>
      <c r="E377" s="156" t="n">
        <v>25</v>
      </c>
      <c r="F377" s="156" t="inlineStr">
        <is>
          <t>İyi</t>
        </is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61</v>
      </c>
      <c r="E378" s="156" t="n">
        <v>19</v>
      </c>
      <c r="F378" s="156" t="inlineStr">
        <is>
          <t>İyi</t>
        </is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80</v>
      </c>
      <c r="E379" s="156" t="n">
        <v>12</v>
      </c>
      <c r="F379" s="156" t="inlineStr">
        <is>
          <t>Zayıf</t>
        </is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181</v>
      </c>
      <c r="E380" s="156" t="n">
        <v>22</v>
      </c>
      <c r="F380" s="156" t="inlineStr">
        <is>
          <t>Orta</t>
        </is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74</v>
      </c>
      <c r="E381" s="156" t="n">
        <v>33</v>
      </c>
      <c r="F381" s="156" t="inlineStr">
        <is>
          <t>İyi</t>
        </is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91</v>
      </c>
      <c r="E382" s="156" t="n">
        <v>24</v>
      </c>
      <c r="F382" s="156" t="inlineStr">
        <is>
          <t>İyi</t>
        </is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108</v>
      </c>
      <c r="E383" s="156" t="n">
        <v>22</v>
      </c>
      <c r="F383" s="156" t="inlineStr">
        <is>
          <t>Zayıf</t>
        </is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110</v>
      </c>
      <c r="E384" s="156" t="n">
        <v>9</v>
      </c>
      <c r="F384" s="156" t="inlineStr">
        <is>
          <t>Orta</t>
        </is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118</v>
      </c>
      <c r="E385" s="156" t="n">
        <v>21</v>
      </c>
      <c r="F385" s="156" t="inlineStr">
        <is>
          <t>İyi</t>
        </is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153</v>
      </c>
      <c r="E386" s="156" t="n">
        <v>40</v>
      </c>
      <c r="F386" s="156" t="inlineStr">
        <is>
          <t>Zayıf</t>
        </is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7</v>
      </c>
      <c r="E387" s="156" t="n">
        <v>30</v>
      </c>
      <c r="F387" s="156" t="inlineStr">
        <is>
          <t>İyi</t>
        </is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101</v>
      </c>
      <c r="E388" s="156" t="n">
        <v>17</v>
      </c>
      <c r="F388" s="156" t="inlineStr">
        <is>
          <t>Orta</t>
        </is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105</v>
      </c>
      <c r="E389" s="156" t="n">
        <v>19</v>
      </c>
      <c r="F389" s="156" t="inlineStr">
        <is>
          <t>İyi</t>
        </is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3</v>
      </c>
      <c r="E390" s="156" t="n">
        <v>24</v>
      </c>
      <c r="F390" s="156" t="inlineStr">
        <is>
          <t>İyi</t>
        </is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108</v>
      </c>
      <c r="E391" s="156" t="n">
        <v>39</v>
      </c>
      <c r="F391" s="156" t="inlineStr">
        <is>
          <t>Orta</t>
        </is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23</v>
      </c>
      <c r="E392" s="156" t="n">
        <v>23</v>
      </c>
      <c r="F392" s="156" t="inlineStr">
        <is>
          <t>Orta</t>
        </is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88</v>
      </c>
      <c r="E393" s="156" t="n">
        <v>10</v>
      </c>
      <c r="F393" s="156" t="inlineStr">
        <is>
          <t>İyi</t>
        </is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138</v>
      </c>
      <c r="E394" s="156" t="n">
        <v>40</v>
      </c>
      <c r="F394" s="156" t="inlineStr">
        <is>
          <t>Orta</t>
        </is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31</v>
      </c>
      <c r="E395" s="156" t="n">
        <v>29</v>
      </c>
      <c r="F395" s="156" t="inlineStr">
        <is>
          <t>Zayıf</t>
        </is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57</v>
      </c>
      <c r="E396" s="156" t="n">
        <v>1</v>
      </c>
      <c r="F396" s="156" t="inlineStr">
        <is>
          <t>Orta</t>
        </is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197</v>
      </c>
      <c r="E397" s="156" t="n">
        <v>3</v>
      </c>
      <c r="F397" s="156" t="inlineStr">
        <is>
          <t>Zayıf</t>
        </is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187</v>
      </c>
      <c r="E398" s="156" t="n">
        <v>13</v>
      </c>
      <c r="F398" s="156" t="inlineStr">
        <is>
          <t>Orta</t>
        </is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25</v>
      </c>
      <c r="E399" s="156" t="n">
        <v>29</v>
      </c>
      <c r="F399" s="156" t="inlineStr">
        <is>
          <t>Zayıf</t>
        </is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74</v>
      </c>
      <c r="E400" s="156" t="n">
        <v>7</v>
      </c>
      <c r="F400" s="156" t="inlineStr">
        <is>
          <t>Orta</t>
        </is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25</v>
      </c>
      <c r="E401" s="156" t="n">
        <v>7</v>
      </c>
      <c r="F401" s="156" t="inlineStr">
        <is>
          <t>Orta</t>
        </is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177</v>
      </c>
      <c r="E402" s="156" t="n">
        <v>9</v>
      </c>
      <c r="F402" s="156" t="inlineStr">
        <is>
          <t>Orta</t>
        </is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167</v>
      </c>
      <c r="E403" s="156" t="n">
        <v>24</v>
      </c>
      <c r="F403" s="156" t="inlineStr">
        <is>
          <t>İyi</t>
        </is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4</v>
      </c>
      <c r="E404" s="156" t="n">
        <v>12</v>
      </c>
      <c r="F404" s="156" t="inlineStr">
        <is>
          <t>İyi</t>
        </is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93</v>
      </c>
      <c r="E405" s="156" t="n">
        <v>11</v>
      </c>
      <c r="F405" s="156" t="inlineStr">
        <is>
          <t>İyi</t>
        </is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185</v>
      </c>
      <c r="E406" s="156" t="n">
        <v>36</v>
      </c>
      <c r="F406" s="156" t="inlineStr">
        <is>
          <t>Orta</t>
        </is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32</v>
      </c>
      <c r="E407" s="156" t="n">
        <v>2</v>
      </c>
      <c r="F407" s="156" t="inlineStr">
        <is>
          <t>İyi</t>
        </is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172</v>
      </c>
      <c r="E408" s="156" t="n">
        <v>34</v>
      </c>
      <c r="F408" s="156" t="inlineStr">
        <is>
          <t>Zayıf</t>
        </is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34</v>
      </c>
      <c r="E409" s="156" t="n">
        <v>18</v>
      </c>
      <c r="F409" s="156" t="inlineStr">
        <is>
          <t>İyi</t>
        </is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10</v>
      </c>
      <c r="E410" s="156" t="n">
        <v>20</v>
      </c>
      <c r="F410" s="156" t="inlineStr">
        <is>
          <t>İyi</t>
        </is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16</v>
      </c>
      <c r="E411" s="156" t="n">
        <v>6</v>
      </c>
      <c r="F411" s="156" t="inlineStr">
        <is>
          <t>Orta</t>
        </is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99</v>
      </c>
      <c r="E412" s="156" t="n">
        <v>22</v>
      </c>
      <c r="F412" s="156" t="inlineStr">
        <is>
          <t>Orta</t>
        </is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4</v>
      </c>
      <c r="E413" s="156" t="n">
        <v>15</v>
      </c>
      <c r="F413" s="156" t="inlineStr">
        <is>
          <t>İyi</t>
        </is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191</v>
      </c>
      <c r="E414" s="156" t="n">
        <v>38</v>
      </c>
      <c r="F414" s="156" t="inlineStr">
        <is>
          <t>İyi</t>
        </is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115</v>
      </c>
      <c r="E415" s="156" t="n">
        <v>16</v>
      </c>
      <c r="F415" s="156" t="inlineStr">
        <is>
          <t>Zayıf</t>
        </is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103</v>
      </c>
      <c r="E416" s="156" t="n">
        <v>1</v>
      </c>
      <c r="F416" s="156" t="inlineStr">
        <is>
          <t>İyi</t>
        </is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18</v>
      </c>
      <c r="E417" s="156" t="n">
        <v>32</v>
      </c>
      <c r="F417" s="156" t="inlineStr">
        <is>
          <t>İyi</t>
        </is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50</v>
      </c>
      <c r="E418" s="156" t="n">
        <v>0</v>
      </c>
      <c r="F418" s="156" t="inlineStr">
        <is>
          <t>Zayıf</t>
        </is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166</v>
      </c>
      <c r="E419" s="156" t="n">
        <v>14</v>
      </c>
      <c r="F419" s="156" t="inlineStr">
        <is>
          <t>Orta</t>
        </is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190</v>
      </c>
      <c r="E420" s="156" t="n">
        <v>9</v>
      </c>
      <c r="F420" s="156" t="inlineStr">
        <is>
          <t>Orta</t>
        </is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66</v>
      </c>
      <c r="E421" s="156" t="n">
        <v>1</v>
      </c>
      <c r="F421" s="156" t="inlineStr">
        <is>
          <t>Orta</t>
        </is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43</v>
      </c>
      <c r="E422" s="156" t="n">
        <v>6</v>
      </c>
      <c r="F422" s="156" t="inlineStr">
        <is>
          <t>Orta</t>
        </is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122</v>
      </c>
      <c r="E423" s="156" t="n">
        <v>1</v>
      </c>
      <c r="F423" s="156" t="inlineStr">
        <is>
          <t>Orta</t>
        </is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116</v>
      </c>
      <c r="E424" s="156" t="n">
        <v>0</v>
      </c>
      <c r="F424" s="156" t="inlineStr">
        <is>
          <t>İyi</t>
        </is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191</v>
      </c>
      <c r="E425" s="156" t="n">
        <v>22</v>
      </c>
      <c r="F425" s="156" t="inlineStr">
        <is>
          <t>Orta</t>
        </is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4</v>
      </c>
      <c r="E426" s="156" t="n">
        <v>6</v>
      </c>
      <c r="F426" s="156" t="inlineStr">
        <is>
          <t>Orta</t>
        </is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40</v>
      </c>
      <c r="E427" s="156" t="n">
        <v>33</v>
      </c>
      <c r="F427" s="156" t="inlineStr">
        <is>
          <t>İyi</t>
        </is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169</v>
      </c>
      <c r="E428" s="156" t="n">
        <v>35</v>
      </c>
      <c r="F428" s="156" t="inlineStr">
        <is>
          <t>İyi</t>
        </is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78</v>
      </c>
      <c r="E429" s="156" t="n">
        <v>39</v>
      </c>
      <c r="F429" s="156" t="inlineStr">
        <is>
          <t>Zayıf</t>
        </is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190</v>
      </c>
      <c r="E430" s="156" t="n">
        <v>39</v>
      </c>
      <c r="F430" s="156" t="inlineStr">
        <is>
          <t>Zayıf</t>
        </is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102</v>
      </c>
      <c r="E431" s="156" t="n">
        <v>13</v>
      </c>
      <c r="F431" s="156" t="inlineStr">
        <is>
          <t>İyi</t>
        </is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161</v>
      </c>
      <c r="E432" s="156" t="n">
        <v>12</v>
      </c>
      <c r="F432" s="156" t="inlineStr">
        <is>
          <t>Orta</t>
        </is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21</v>
      </c>
      <c r="E433" s="156" t="n">
        <v>15</v>
      </c>
      <c r="F433" s="156" t="inlineStr">
        <is>
          <t>Orta</t>
        </is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71</v>
      </c>
      <c r="E434" s="156" t="n">
        <v>27</v>
      </c>
      <c r="F434" s="156" t="inlineStr">
        <is>
          <t>Zayıf</t>
        </is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108</v>
      </c>
      <c r="E435" s="156" t="n">
        <v>11</v>
      </c>
      <c r="F435" s="156" t="inlineStr">
        <is>
          <t>Orta</t>
        </is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160</v>
      </c>
      <c r="E436" s="156" t="n">
        <v>13</v>
      </c>
      <c r="F436" s="156" t="inlineStr">
        <is>
          <t>İyi</t>
        </is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16</v>
      </c>
      <c r="E437" s="156" t="n">
        <v>30</v>
      </c>
      <c r="F437" s="156" t="inlineStr">
        <is>
          <t>Zayıf</t>
        </is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147</v>
      </c>
      <c r="E438" s="156" t="n">
        <v>25</v>
      </c>
      <c r="F438" s="156" t="inlineStr">
        <is>
          <t>Orta</t>
        </is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117</v>
      </c>
      <c r="E439" s="156" t="n">
        <v>35</v>
      </c>
      <c r="F439" s="156" t="inlineStr">
        <is>
          <t>İyi</t>
        </is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36</v>
      </c>
      <c r="E440" s="156" t="n">
        <v>18</v>
      </c>
      <c r="F440" s="156" t="inlineStr">
        <is>
          <t>Zayıf</t>
        </is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19</v>
      </c>
      <c r="E441" s="156" t="n">
        <v>24</v>
      </c>
      <c r="F441" s="156" t="inlineStr">
        <is>
          <t>İyi</t>
        </is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40</v>
      </c>
      <c r="E442" s="156" t="n">
        <v>9</v>
      </c>
      <c r="F442" s="156" t="inlineStr">
        <is>
          <t>Zayıf</t>
        </is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192</v>
      </c>
      <c r="E443" s="156" t="n">
        <v>18</v>
      </c>
      <c r="F443" s="156" t="inlineStr">
        <is>
          <t>Zayıf</t>
        </is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34</v>
      </c>
      <c r="E444" s="156" t="n">
        <v>27</v>
      </c>
      <c r="F444" s="156" t="inlineStr">
        <is>
          <t>Orta</t>
        </is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18</v>
      </c>
      <c r="E445" s="156" t="n">
        <v>18</v>
      </c>
      <c r="F445" s="156" t="inlineStr">
        <is>
          <t>Zayıf</t>
        </is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121</v>
      </c>
      <c r="E446" s="156" t="n">
        <v>24</v>
      </c>
      <c r="F446" s="156" t="inlineStr">
        <is>
          <t>İyi</t>
        </is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175</v>
      </c>
      <c r="E447" s="156" t="n">
        <v>2</v>
      </c>
      <c r="F447" s="156" t="inlineStr">
        <is>
          <t>İyi</t>
        </is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88</v>
      </c>
      <c r="E448" s="156" t="n">
        <v>15</v>
      </c>
      <c r="F448" s="156" t="inlineStr">
        <is>
          <t>Zayıf</t>
        </is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28</v>
      </c>
      <c r="E449" s="156" t="n">
        <v>19</v>
      </c>
      <c r="F449" s="156" t="inlineStr">
        <is>
          <t>Zayıf</t>
        </is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6</v>
      </c>
      <c r="E450" s="156" t="n">
        <v>14</v>
      </c>
      <c r="F450" s="156" t="inlineStr">
        <is>
          <t>Zayıf</t>
        </is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150</v>
      </c>
      <c r="E451" s="156" t="n">
        <v>40</v>
      </c>
      <c r="F451" s="156" t="inlineStr">
        <is>
          <t>Orta</t>
        </is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147</v>
      </c>
      <c r="E452" s="156" t="n">
        <v>6</v>
      </c>
      <c r="F452" s="156" t="inlineStr">
        <is>
          <t>İyi</t>
        </is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60</v>
      </c>
      <c r="E453" s="156" t="n">
        <v>35</v>
      </c>
      <c r="F453" s="156" t="inlineStr">
        <is>
          <t>Orta</t>
        </is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180</v>
      </c>
      <c r="E454" s="156" t="n">
        <v>20</v>
      </c>
      <c r="F454" s="156" t="inlineStr">
        <is>
          <t>Zayıf</t>
        </is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21</v>
      </c>
      <c r="E455" s="156" t="n">
        <v>14</v>
      </c>
      <c r="F455" s="156" t="inlineStr">
        <is>
          <t>İyi</t>
        </is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189</v>
      </c>
      <c r="E456" s="156" t="n">
        <v>11</v>
      </c>
      <c r="F456" s="156" t="inlineStr">
        <is>
          <t>Zayıf</t>
        </is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27</v>
      </c>
      <c r="E457" s="156" t="n">
        <v>8</v>
      </c>
      <c r="F457" s="156" t="inlineStr">
        <is>
          <t>İyi</t>
        </is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28</v>
      </c>
      <c r="E458" s="156" t="n">
        <v>23</v>
      </c>
      <c r="F458" s="156" t="inlineStr">
        <is>
          <t>Zayıf</t>
        </is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141</v>
      </c>
      <c r="E459" s="156" t="n">
        <v>19</v>
      </c>
      <c r="F459" s="156" t="inlineStr">
        <is>
          <t>Orta</t>
        </is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58</v>
      </c>
      <c r="E460" s="156" t="n">
        <v>36</v>
      </c>
      <c r="F460" s="156" t="inlineStr">
        <is>
          <t>Zayıf</t>
        </is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141</v>
      </c>
      <c r="E461" s="156" t="n">
        <v>37</v>
      </c>
      <c r="F461" s="156" t="inlineStr">
        <is>
          <t>Orta</t>
        </is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58</v>
      </c>
      <c r="E462" s="156" t="n">
        <v>9</v>
      </c>
      <c r="F462" s="156" t="inlineStr">
        <is>
          <t>Orta</t>
        </is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21</v>
      </c>
      <c r="E463" s="156" t="n">
        <v>0</v>
      </c>
      <c r="F463" s="156" t="inlineStr">
        <is>
          <t>İyi</t>
        </is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182</v>
      </c>
      <c r="E464" s="156" t="n">
        <v>23</v>
      </c>
      <c r="F464" s="156" t="inlineStr">
        <is>
          <t>Orta</t>
        </is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196</v>
      </c>
      <c r="E465" s="156" t="n">
        <v>19</v>
      </c>
      <c r="F465" s="156" t="inlineStr">
        <is>
          <t>Zayıf</t>
        </is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72</v>
      </c>
      <c r="E466" s="156" t="n">
        <v>24</v>
      </c>
      <c r="F466" s="156" t="inlineStr">
        <is>
          <t>İyi</t>
        </is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123</v>
      </c>
      <c r="E467" s="156" t="n">
        <v>29</v>
      </c>
      <c r="F467" s="156" t="inlineStr">
        <is>
          <t>İyi</t>
        </is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3</v>
      </c>
      <c r="E468" s="156" t="n">
        <v>20</v>
      </c>
      <c r="F468" s="156" t="inlineStr">
        <is>
          <t>Zayıf</t>
        </is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141</v>
      </c>
      <c r="E469" s="156" t="n">
        <v>10</v>
      </c>
      <c r="F469" s="156" t="inlineStr">
        <is>
          <t>Orta</t>
        </is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56</v>
      </c>
      <c r="E470" s="156" t="n">
        <v>11</v>
      </c>
      <c r="F470" s="156" t="inlineStr">
        <is>
          <t>Orta</t>
        </is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200</v>
      </c>
      <c r="E471" s="156" t="n">
        <v>33</v>
      </c>
      <c r="F471" s="156" t="inlineStr">
        <is>
          <t>İyi</t>
        </is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147</v>
      </c>
      <c r="E472" s="156" t="n">
        <v>26</v>
      </c>
      <c r="F472" s="156" t="inlineStr">
        <is>
          <t>Zayıf</t>
        </is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92</v>
      </c>
      <c r="E473" s="156" t="n">
        <v>36</v>
      </c>
      <c r="F473" s="156" t="inlineStr">
        <is>
          <t>Orta</t>
        </is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126</v>
      </c>
      <c r="E474" s="156" t="n">
        <v>40</v>
      </c>
      <c r="F474" s="156" t="inlineStr">
        <is>
          <t>Orta</t>
        </is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197</v>
      </c>
      <c r="E475" s="156" t="n">
        <v>39</v>
      </c>
      <c r="F475" s="156" t="inlineStr">
        <is>
          <t>Orta</t>
        </is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95</v>
      </c>
      <c r="E476" s="156" t="n">
        <v>21</v>
      </c>
      <c r="F476" s="156" t="inlineStr">
        <is>
          <t>Zayıf</t>
        </is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128</v>
      </c>
      <c r="E477" s="156" t="n">
        <v>35</v>
      </c>
      <c r="F477" s="156" t="inlineStr">
        <is>
          <t>Orta</t>
        </is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63</v>
      </c>
      <c r="E478" s="156" t="n">
        <v>24</v>
      </c>
      <c r="F478" s="156" t="inlineStr">
        <is>
          <t>Zayıf</t>
        </is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126</v>
      </c>
      <c r="E479" s="156" t="n">
        <v>23</v>
      </c>
      <c r="F479" s="156" t="inlineStr">
        <is>
          <t>Orta</t>
        </is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73</v>
      </c>
      <c r="E480" s="156" t="n">
        <v>24</v>
      </c>
      <c r="F480" s="156" t="inlineStr">
        <is>
          <t>Zayıf</t>
        </is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121</v>
      </c>
      <c r="E481" s="156" t="n">
        <v>36</v>
      </c>
      <c r="F481" s="156" t="inlineStr">
        <is>
          <t>Orta</t>
        </is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105</v>
      </c>
      <c r="E482" s="156" t="n">
        <v>33</v>
      </c>
      <c r="F482" s="156" t="inlineStr">
        <is>
          <t>Orta</t>
        </is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120</v>
      </c>
      <c r="E483" s="156" t="n">
        <v>2</v>
      </c>
      <c r="F483" s="156" t="inlineStr">
        <is>
          <t>Zayıf</t>
        </is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85</v>
      </c>
      <c r="E484" s="156" t="n">
        <v>10</v>
      </c>
      <c r="F484" s="156" t="inlineStr">
        <is>
          <t>Orta</t>
        </is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126</v>
      </c>
      <c r="E485" s="156" t="n">
        <v>34</v>
      </c>
      <c r="F485" s="156" t="inlineStr">
        <is>
          <t>Orta</t>
        </is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81</v>
      </c>
      <c r="E486" s="156" t="n">
        <v>36</v>
      </c>
      <c r="F486" s="156" t="inlineStr">
        <is>
          <t>Zayıf</t>
        </is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130</v>
      </c>
      <c r="E487" s="156" t="n">
        <v>33</v>
      </c>
      <c r="F487" s="156" t="inlineStr">
        <is>
          <t>Zayıf</t>
        </is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175</v>
      </c>
      <c r="E488" s="156" t="n">
        <v>2</v>
      </c>
      <c r="F488" s="156" t="inlineStr">
        <is>
          <t>Zayıf</t>
        </is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117</v>
      </c>
      <c r="E489" s="156" t="n">
        <v>20</v>
      </c>
      <c r="F489" s="156" t="inlineStr">
        <is>
          <t>Zayıf</t>
        </is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88</v>
      </c>
      <c r="E490" s="156" t="n">
        <v>20</v>
      </c>
      <c r="F490" s="156" t="inlineStr">
        <is>
          <t>Zayıf</t>
        </is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89</v>
      </c>
      <c r="E491" s="156" t="n">
        <v>29</v>
      </c>
      <c r="F491" s="156" t="inlineStr">
        <is>
          <t>İyi</t>
        </is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174</v>
      </c>
      <c r="E492" s="156" t="n">
        <v>36</v>
      </c>
      <c r="F492" s="156" t="inlineStr">
        <is>
          <t>İyi</t>
        </is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143</v>
      </c>
      <c r="E493" s="156" t="n">
        <v>39</v>
      </c>
      <c r="F493" s="156" t="inlineStr">
        <is>
          <t>Zayıf</t>
        </is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191</v>
      </c>
      <c r="E494" s="156" t="n">
        <v>31</v>
      </c>
      <c r="F494" s="156" t="inlineStr">
        <is>
          <t>Orta</t>
        </is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15</v>
      </c>
      <c r="E495" s="156" t="n">
        <v>38</v>
      </c>
      <c r="F495" s="156" t="inlineStr">
        <is>
          <t>İyi</t>
        </is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122</v>
      </c>
      <c r="E496" s="156" t="n">
        <v>17</v>
      </c>
      <c r="F496" s="156" t="inlineStr">
        <is>
          <t>Zayıf</t>
        </is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96</v>
      </c>
      <c r="E497" s="156" t="n">
        <v>17</v>
      </c>
      <c r="F497" s="156" t="inlineStr">
        <is>
          <t>İyi</t>
        </is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128</v>
      </c>
      <c r="E498" s="156" t="n">
        <v>27</v>
      </c>
      <c r="F498" s="156" t="inlineStr">
        <is>
          <t>İyi</t>
        </is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167</v>
      </c>
      <c r="E499" s="156" t="n">
        <v>24</v>
      </c>
      <c r="F499" s="156" t="inlineStr">
        <is>
          <t>İyi</t>
        </is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198</v>
      </c>
      <c r="E500" s="156" t="n">
        <v>26</v>
      </c>
      <c r="F500" s="156" t="inlineStr">
        <is>
          <t>Zayıf</t>
        </is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6</v>
      </c>
      <c r="E501" s="156" t="n">
        <v>22</v>
      </c>
      <c r="F501" s="156" t="inlineStr">
        <is>
          <t>Zayıf</t>
        </is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94</v>
      </c>
      <c r="E502" s="156" t="n">
        <v>15</v>
      </c>
      <c r="F502" s="156" t="inlineStr">
        <is>
          <t>Orta</t>
        </is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100</v>
      </c>
      <c r="E503" s="156" t="n">
        <v>15</v>
      </c>
      <c r="F503" s="156" t="inlineStr">
        <is>
          <t>Orta</t>
        </is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155</v>
      </c>
      <c r="E504" s="156" t="n">
        <v>29</v>
      </c>
      <c r="F504" s="156" t="inlineStr">
        <is>
          <t>Zayıf</t>
        </is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27</v>
      </c>
      <c r="E505" s="156" t="n">
        <v>9</v>
      </c>
      <c r="F505" s="156" t="inlineStr">
        <is>
          <t>Orta</t>
        </is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68</v>
      </c>
      <c r="E506" s="156" t="n">
        <v>29</v>
      </c>
      <c r="F506" s="156" t="inlineStr">
        <is>
          <t>Orta</t>
        </is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117</v>
      </c>
      <c r="E507" s="156" t="n">
        <v>38</v>
      </c>
      <c r="F507" s="156" t="inlineStr">
        <is>
          <t>Orta</t>
        </is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165</v>
      </c>
      <c r="E508" s="156" t="n">
        <v>16</v>
      </c>
      <c r="F508" s="156" t="inlineStr">
        <is>
          <t>Zayıf</t>
        </is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186</v>
      </c>
      <c r="E509" s="156" t="n">
        <v>12</v>
      </c>
      <c r="F509" s="156" t="inlineStr">
        <is>
          <t>Zayıf</t>
        </is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55</v>
      </c>
      <c r="E510" s="156" t="n">
        <v>19</v>
      </c>
      <c r="F510" s="156" t="inlineStr">
        <is>
          <t>İyi</t>
        </is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177</v>
      </c>
      <c r="E511" s="156" t="n">
        <v>24</v>
      </c>
      <c r="F511" s="156" t="inlineStr">
        <is>
          <t>Orta</t>
        </is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199</v>
      </c>
      <c r="E512" s="156" t="n">
        <v>40</v>
      </c>
      <c r="F512" s="156" t="inlineStr">
        <is>
          <t>Orta</t>
        </is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88</v>
      </c>
      <c r="E513" s="156" t="n">
        <v>34</v>
      </c>
      <c r="F513" s="156" t="inlineStr">
        <is>
          <t>Zayıf</t>
        </is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56</v>
      </c>
      <c r="E514" s="156" t="n">
        <v>17</v>
      </c>
      <c r="F514" s="156" t="inlineStr">
        <is>
          <t>İyi</t>
        </is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190</v>
      </c>
      <c r="E515" s="156" t="n">
        <v>15</v>
      </c>
      <c r="F515" s="156" t="inlineStr">
        <is>
          <t>Orta</t>
        </is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120</v>
      </c>
      <c r="E516" s="156" t="n">
        <v>20</v>
      </c>
      <c r="F516" s="156" t="inlineStr">
        <is>
          <t>Orta</t>
        </is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49</v>
      </c>
      <c r="E517" s="156" t="n">
        <v>38</v>
      </c>
      <c r="F517" s="156" t="inlineStr">
        <is>
          <t>Orta</t>
        </is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190</v>
      </c>
      <c r="E518" s="156" t="n">
        <v>7</v>
      </c>
      <c r="F518" s="156" t="inlineStr">
        <is>
          <t>İyi</t>
        </is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63</v>
      </c>
      <c r="E519" s="156" t="n">
        <v>31</v>
      </c>
      <c r="F519" s="156" t="inlineStr">
        <is>
          <t>Orta</t>
        </is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105</v>
      </c>
      <c r="E520" s="156" t="n">
        <v>40</v>
      </c>
      <c r="F520" s="156" t="inlineStr">
        <is>
          <t>Zayıf</t>
        </is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173</v>
      </c>
      <c r="E521" s="156" t="n">
        <v>30</v>
      </c>
      <c r="F521" s="156" t="inlineStr">
        <is>
          <t>Orta</t>
        </is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44</v>
      </c>
      <c r="E522" s="156" t="n">
        <v>9</v>
      </c>
      <c r="F522" s="156" t="inlineStr">
        <is>
          <t>Zayıf</t>
        </is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167</v>
      </c>
      <c r="E523" s="156" t="n">
        <v>4</v>
      </c>
      <c r="F523" s="156" t="inlineStr">
        <is>
          <t>İyi</t>
        </is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37</v>
      </c>
      <c r="E524" s="156" t="n">
        <v>1</v>
      </c>
      <c r="F524" s="156" t="inlineStr">
        <is>
          <t>Zayıf</t>
        </is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102</v>
      </c>
      <c r="E525" s="156" t="n">
        <v>12</v>
      </c>
      <c r="F525" s="156" t="inlineStr">
        <is>
          <t>Orta</t>
        </is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161</v>
      </c>
      <c r="E526" s="156" t="n">
        <v>6</v>
      </c>
      <c r="F526" s="156" t="inlineStr">
        <is>
          <t>Zayıf</t>
        </is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75</v>
      </c>
      <c r="E527" s="156" t="n">
        <v>19</v>
      </c>
      <c r="F527" s="156" t="inlineStr">
        <is>
          <t>İyi</t>
        </is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197</v>
      </c>
      <c r="E528" s="156" t="n">
        <v>16</v>
      </c>
      <c r="F528" s="156" t="inlineStr">
        <is>
          <t>İyi</t>
        </is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33</v>
      </c>
      <c r="E529" s="156" t="n">
        <v>9</v>
      </c>
      <c r="F529" s="156" t="inlineStr">
        <is>
          <t>İyi</t>
        </is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55</v>
      </c>
      <c r="E530" s="156" t="n">
        <v>11</v>
      </c>
      <c r="F530" s="156" t="inlineStr">
        <is>
          <t>Zayıf</t>
        </is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75</v>
      </c>
      <c r="E531" s="156" t="n">
        <v>21</v>
      </c>
      <c r="F531" s="156" t="inlineStr">
        <is>
          <t>Zayıf</t>
        </is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78</v>
      </c>
      <c r="E532" s="156" t="n">
        <v>25</v>
      </c>
      <c r="F532" s="156" t="inlineStr">
        <is>
          <t>Zayıf</t>
        </is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164</v>
      </c>
      <c r="E533" s="156" t="n">
        <v>21</v>
      </c>
      <c r="F533" s="156" t="inlineStr">
        <is>
          <t>Orta</t>
        </is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105</v>
      </c>
      <c r="E534" s="156" t="n">
        <v>24</v>
      </c>
      <c r="F534" s="156" t="inlineStr">
        <is>
          <t>Orta</t>
        </is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187</v>
      </c>
      <c r="E535" s="156" t="n">
        <v>35</v>
      </c>
      <c r="F535" s="156" t="inlineStr">
        <is>
          <t>Orta</t>
        </is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188</v>
      </c>
      <c r="E536" s="156" t="n">
        <v>19</v>
      </c>
      <c r="F536" s="156" t="inlineStr">
        <is>
          <t>Zayıf</t>
        </is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102</v>
      </c>
      <c r="E537" s="156" t="n">
        <v>21</v>
      </c>
      <c r="F537" s="156" t="inlineStr">
        <is>
          <t>Orta</t>
        </is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125</v>
      </c>
      <c r="E538" s="156" t="n">
        <v>10</v>
      </c>
      <c r="F538" s="156" t="inlineStr">
        <is>
          <t>Zayıf</t>
        </is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0</v>
      </c>
      <c r="E539" s="156" t="n">
        <v>34</v>
      </c>
      <c r="F539" s="156" t="inlineStr">
        <is>
          <t>Zayıf</t>
        </is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51</v>
      </c>
      <c r="E540" s="156" t="n">
        <v>37</v>
      </c>
      <c r="F540" s="156" t="inlineStr">
        <is>
          <t>Zayıf</t>
        </is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24</v>
      </c>
      <c r="E541" s="156" t="n">
        <v>35</v>
      </c>
      <c r="F541" s="156" t="inlineStr">
        <is>
          <t>İyi</t>
        </is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56</v>
      </c>
      <c r="E542" s="156" t="n">
        <v>37</v>
      </c>
      <c r="F542" s="156" t="inlineStr">
        <is>
          <t>Zayıf</t>
        </is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20</v>
      </c>
      <c r="E543" s="156" t="n">
        <v>11</v>
      </c>
      <c r="F543" s="156" t="inlineStr">
        <is>
          <t>Zayıf</t>
        </is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13</v>
      </c>
      <c r="E544" s="156" t="n">
        <v>39</v>
      </c>
      <c r="F544" s="156" t="inlineStr">
        <is>
          <t>Orta</t>
        </is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122</v>
      </c>
      <c r="E545" s="156" t="n">
        <v>33</v>
      </c>
      <c r="F545" s="156" t="inlineStr">
        <is>
          <t>İyi</t>
        </is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77</v>
      </c>
      <c r="E546" s="156" t="n">
        <v>38</v>
      </c>
      <c r="F546" s="156" t="inlineStr">
        <is>
          <t>İyi</t>
        </is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173</v>
      </c>
      <c r="E547" s="156" t="n">
        <v>7</v>
      </c>
      <c r="F547" s="156" t="inlineStr">
        <is>
          <t>Zayıf</t>
        </is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101</v>
      </c>
      <c r="E548" s="156" t="n">
        <v>3</v>
      </c>
      <c r="F548" s="156" t="inlineStr">
        <is>
          <t>Orta</t>
        </is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135</v>
      </c>
      <c r="E549" s="156" t="n">
        <v>12</v>
      </c>
      <c r="F549" s="156" t="inlineStr">
        <is>
          <t>Orta</t>
        </is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27</v>
      </c>
      <c r="E550" s="156" t="n">
        <v>34</v>
      </c>
      <c r="F550" s="156" t="inlineStr">
        <is>
          <t>İyi</t>
        </is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176</v>
      </c>
      <c r="E551" s="156" t="n">
        <v>30</v>
      </c>
      <c r="F551" s="156" t="inlineStr">
        <is>
          <t>Orta</t>
        </is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171</v>
      </c>
      <c r="E552" s="156" t="n">
        <v>17</v>
      </c>
      <c r="F552" s="156" t="inlineStr">
        <is>
          <t>Orta</t>
        </is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115</v>
      </c>
      <c r="E553" s="156" t="n">
        <v>4</v>
      </c>
      <c r="F553" s="156" t="inlineStr">
        <is>
          <t>İyi</t>
        </is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200</v>
      </c>
      <c r="E554" s="156" t="n">
        <v>36</v>
      </c>
      <c r="F554" s="156" t="inlineStr">
        <is>
          <t>İyi</t>
        </is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50</v>
      </c>
      <c r="E555" s="156" t="n">
        <v>22</v>
      </c>
      <c r="F555" s="156" t="inlineStr">
        <is>
          <t>Orta</t>
        </is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38</v>
      </c>
      <c r="E556" s="156" t="n">
        <v>37</v>
      </c>
      <c r="F556" s="156" t="inlineStr">
        <is>
          <t>İyi</t>
        </is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56</v>
      </c>
      <c r="E557" s="156" t="n">
        <v>6</v>
      </c>
      <c r="F557" s="156" t="inlineStr">
        <is>
          <t>Zayıf</t>
        </is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81</v>
      </c>
      <c r="E558" s="156" t="n">
        <v>15</v>
      </c>
      <c r="F558" s="156" t="inlineStr">
        <is>
          <t>Zayıf</t>
        </is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61</v>
      </c>
      <c r="E559" s="156" t="n">
        <v>13</v>
      </c>
      <c r="F559" s="156" t="inlineStr">
        <is>
          <t>Orta</t>
        </is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42</v>
      </c>
      <c r="E560" s="156" t="n">
        <v>7</v>
      </c>
      <c r="F560" s="156" t="inlineStr">
        <is>
          <t>Orta</t>
        </is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150</v>
      </c>
      <c r="E561" s="156" t="n">
        <v>35</v>
      </c>
      <c r="F561" s="156" t="inlineStr">
        <is>
          <t>Zayıf</t>
        </is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6</v>
      </c>
      <c r="E562" s="156" t="n">
        <v>2</v>
      </c>
      <c r="F562" s="156" t="inlineStr">
        <is>
          <t>Orta</t>
        </is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133</v>
      </c>
      <c r="E563" s="156" t="n">
        <v>5</v>
      </c>
      <c r="F563" s="156" t="inlineStr">
        <is>
          <t>Orta</t>
        </is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103</v>
      </c>
      <c r="E564" s="156" t="n">
        <v>34</v>
      </c>
      <c r="F564" s="156" t="inlineStr">
        <is>
          <t>Orta</t>
        </is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63</v>
      </c>
      <c r="E565" s="156" t="n">
        <v>24</v>
      </c>
      <c r="F565" s="156" t="inlineStr">
        <is>
          <t>İyi</t>
        </is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123</v>
      </c>
      <c r="E566" s="156" t="n">
        <v>21</v>
      </c>
      <c r="F566" s="156" t="inlineStr">
        <is>
          <t>Orta</t>
        </is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78</v>
      </c>
      <c r="E567" s="156" t="n">
        <v>8</v>
      </c>
      <c r="F567" s="156" t="inlineStr">
        <is>
          <t>Zayıf</t>
        </is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185</v>
      </c>
      <c r="E568" s="156" t="n">
        <v>27</v>
      </c>
      <c r="F568" s="156" t="inlineStr">
        <is>
          <t>Zayıf</t>
        </is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65</v>
      </c>
      <c r="E569" s="156" t="n">
        <v>27</v>
      </c>
      <c r="F569" s="156" t="inlineStr">
        <is>
          <t>Zayıf</t>
        </is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99</v>
      </c>
      <c r="E570" s="156" t="n">
        <v>21</v>
      </c>
      <c r="F570" s="156" t="inlineStr">
        <is>
          <t>Orta</t>
        </is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168</v>
      </c>
      <c r="E571" s="156" t="n">
        <v>27</v>
      </c>
      <c r="F571" s="156" t="inlineStr">
        <is>
          <t>Zayıf</t>
        </is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117</v>
      </c>
      <c r="E572" s="156" t="n">
        <v>0</v>
      </c>
      <c r="F572" s="156" t="inlineStr">
        <is>
          <t>Orta</t>
        </is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180</v>
      </c>
      <c r="E573" s="156" t="n">
        <v>17</v>
      </c>
      <c r="F573" s="156" t="inlineStr">
        <is>
          <t>İyi</t>
        </is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77</v>
      </c>
      <c r="E574" s="156" t="n">
        <v>16</v>
      </c>
      <c r="F574" s="156" t="inlineStr">
        <is>
          <t>Zayıf</t>
        </is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79</v>
      </c>
      <c r="E575" s="156" t="n">
        <v>2</v>
      </c>
      <c r="F575" s="156" t="inlineStr">
        <is>
          <t>Orta</t>
        </is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132</v>
      </c>
      <c r="E576" s="156" t="n">
        <v>9</v>
      </c>
      <c r="F576" s="156" t="inlineStr">
        <is>
          <t>İyi</t>
        </is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4</v>
      </c>
      <c r="E577" s="156" t="n">
        <v>29</v>
      </c>
      <c r="F577" s="156" t="inlineStr">
        <is>
          <t>İyi</t>
        </is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49</v>
      </c>
      <c r="E578" s="156" t="n">
        <v>1</v>
      </c>
      <c r="F578" s="156" t="inlineStr">
        <is>
          <t>İyi</t>
        </is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200</v>
      </c>
      <c r="E579" s="156" t="n">
        <v>38</v>
      </c>
      <c r="F579" s="156" t="inlineStr">
        <is>
          <t>İyi</t>
        </is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139</v>
      </c>
      <c r="E580" s="156" t="n">
        <v>11</v>
      </c>
      <c r="F580" s="156" t="inlineStr">
        <is>
          <t>Zayıf</t>
        </is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22</v>
      </c>
      <c r="E581" s="156" t="n">
        <v>28</v>
      </c>
      <c r="F581" s="156" t="inlineStr">
        <is>
          <t>Zayıf</t>
        </is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183</v>
      </c>
      <c r="E582" s="156" t="n">
        <v>9</v>
      </c>
      <c r="F582" s="156" t="inlineStr">
        <is>
          <t>Orta</t>
        </is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40</v>
      </c>
      <c r="E583" s="156" t="n">
        <v>31</v>
      </c>
      <c r="F583" s="156" t="inlineStr">
        <is>
          <t>Zayıf</t>
        </is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105</v>
      </c>
      <c r="E584" s="156" t="n">
        <v>17</v>
      </c>
      <c r="F584" s="156" t="inlineStr">
        <is>
          <t>Zayıf</t>
        </is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196</v>
      </c>
      <c r="E585" s="156" t="n">
        <v>35</v>
      </c>
      <c r="F585" s="156" t="inlineStr">
        <is>
          <t>İyi</t>
        </is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199</v>
      </c>
      <c r="E586" s="156" t="n">
        <v>6</v>
      </c>
      <c r="F586" s="156" t="inlineStr">
        <is>
          <t>Zayıf</t>
        </is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174</v>
      </c>
      <c r="E587" s="156" t="n">
        <v>16</v>
      </c>
      <c r="F587" s="156" t="inlineStr">
        <is>
          <t>Zayıf</t>
        </is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40</v>
      </c>
      <c r="E588" s="156" t="n">
        <v>29</v>
      </c>
      <c r="F588" s="156" t="inlineStr">
        <is>
          <t>Orta</t>
        </is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66</v>
      </c>
      <c r="E589" s="156" t="n">
        <v>39</v>
      </c>
      <c r="F589" s="156" t="inlineStr">
        <is>
          <t>Orta</t>
        </is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117</v>
      </c>
      <c r="E590" s="156" t="n">
        <v>20</v>
      </c>
      <c r="F590" s="156" t="inlineStr">
        <is>
          <t>Orta</t>
        </is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72</v>
      </c>
      <c r="E591" s="156" t="n">
        <v>26</v>
      </c>
      <c r="F591" s="156" t="inlineStr">
        <is>
          <t>İyi</t>
        </is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30</v>
      </c>
      <c r="E592" s="156" t="n">
        <v>17</v>
      </c>
      <c r="F592" s="156" t="inlineStr">
        <is>
          <t>Zayıf</t>
        </is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170</v>
      </c>
      <c r="E593" s="156" t="n">
        <v>29</v>
      </c>
      <c r="F593" s="156" t="inlineStr">
        <is>
          <t>Zayıf</t>
        </is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196</v>
      </c>
      <c r="E594" s="156" t="n">
        <v>23</v>
      </c>
      <c r="F594" s="156" t="inlineStr">
        <is>
          <t>Orta</t>
        </is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193</v>
      </c>
      <c r="E595" s="156" t="n">
        <v>6</v>
      </c>
      <c r="F595" s="156" t="inlineStr">
        <is>
          <t>Orta</t>
        </is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81</v>
      </c>
      <c r="E596" s="156" t="n">
        <v>19</v>
      </c>
      <c r="F596" s="156" t="inlineStr">
        <is>
          <t>Zayıf</t>
        </is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1</v>
      </c>
      <c r="E597" s="156" t="n">
        <v>2</v>
      </c>
      <c r="F597" s="156" t="inlineStr">
        <is>
          <t>Orta</t>
        </is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18</v>
      </c>
      <c r="E598" s="156" t="n">
        <v>21</v>
      </c>
      <c r="F598" s="156" t="inlineStr">
        <is>
          <t>Orta</t>
        </is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132</v>
      </c>
      <c r="E599" s="156" t="n">
        <v>0</v>
      </c>
      <c r="F599" s="156" t="inlineStr">
        <is>
          <t>İyi</t>
        </is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71</v>
      </c>
      <c r="E600" s="156" t="n">
        <v>38</v>
      </c>
      <c r="F600" s="156" t="inlineStr">
        <is>
          <t>Orta</t>
        </is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45</v>
      </c>
      <c r="E601" s="156" t="n">
        <v>31</v>
      </c>
      <c r="F601" s="156" t="inlineStr">
        <is>
          <t>Zayıf</t>
        </is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85</v>
      </c>
      <c r="E602" s="156" t="n">
        <v>20</v>
      </c>
      <c r="F602" s="156" t="inlineStr">
        <is>
          <t>İyi</t>
        </is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28</v>
      </c>
      <c r="E603" s="156" t="n">
        <v>36</v>
      </c>
      <c r="F603" s="156" t="inlineStr">
        <is>
          <t>Zayıf</t>
        </is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115</v>
      </c>
      <c r="E604" s="156" t="n">
        <v>33</v>
      </c>
      <c r="F604" s="156" t="inlineStr">
        <is>
          <t>İyi</t>
        </is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151</v>
      </c>
      <c r="E605" s="156" t="n">
        <v>40</v>
      </c>
      <c r="F605" s="156" t="inlineStr">
        <is>
          <t>Orta</t>
        </is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128</v>
      </c>
      <c r="E606" s="156" t="n">
        <v>26</v>
      </c>
      <c r="F606" s="156" t="inlineStr">
        <is>
          <t>Zayıf</t>
        </is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74</v>
      </c>
      <c r="E607" s="156" t="n">
        <v>4</v>
      </c>
      <c r="F607" s="156" t="inlineStr">
        <is>
          <t>İyi</t>
        </is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154</v>
      </c>
      <c r="E608" s="156" t="n">
        <v>20</v>
      </c>
      <c r="F608" s="156" t="inlineStr">
        <is>
          <t>Zayıf</t>
        </is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197</v>
      </c>
      <c r="E609" s="156" t="n">
        <v>28</v>
      </c>
      <c r="F609" s="156" t="inlineStr">
        <is>
          <t>Zayıf</t>
        </is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115</v>
      </c>
      <c r="E610" s="156" t="n">
        <v>30</v>
      </c>
      <c r="F610" s="156" t="inlineStr">
        <is>
          <t>Zayıf</t>
        </is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186</v>
      </c>
      <c r="E611" s="156" t="n">
        <v>9</v>
      </c>
      <c r="F611" s="156" t="inlineStr">
        <is>
          <t>Zayıf</t>
        </is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56</v>
      </c>
      <c r="E612" s="156" t="n">
        <v>23</v>
      </c>
      <c r="F612" s="156" t="inlineStr">
        <is>
          <t>İyi</t>
        </is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141</v>
      </c>
      <c r="E613" s="156" t="n">
        <v>36</v>
      </c>
      <c r="F613" s="156" t="inlineStr">
        <is>
          <t>İyi</t>
        </is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138</v>
      </c>
      <c r="E614" s="156" t="n">
        <v>37</v>
      </c>
      <c r="F614" s="156" t="inlineStr">
        <is>
          <t>İyi</t>
        </is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88</v>
      </c>
      <c r="E615" s="156" t="n">
        <v>17</v>
      </c>
      <c r="F615" s="156" t="inlineStr">
        <is>
          <t>Orta</t>
        </is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17</v>
      </c>
      <c r="E616" s="156" t="n">
        <v>23</v>
      </c>
      <c r="F616" s="156" t="inlineStr">
        <is>
          <t>Zayıf</t>
        </is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171</v>
      </c>
      <c r="E617" s="156" t="n">
        <v>16</v>
      </c>
      <c r="F617" s="156" t="inlineStr">
        <is>
          <t>Orta</t>
        </is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60</v>
      </c>
      <c r="E618" s="156" t="n">
        <v>31</v>
      </c>
      <c r="F618" s="156" t="inlineStr">
        <is>
          <t>Zayıf</t>
        </is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149</v>
      </c>
      <c r="E619" s="156" t="n">
        <v>25</v>
      </c>
      <c r="F619" s="156" t="inlineStr">
        <is>
          <t>İyi</t>
        </is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129</v>
      </c>
      <c r="E620" s="156" t="n">
        <v>32</v>
      </c>
      <c r="F620" s="156" t="inlineStr">
        <is>
          <t>Orta</t>
        </is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24</v>
      </c>
      <c r="E621" s="156" t="n">
        <v>40</v>
      </c>
      <c r="F621" s="156" t="inlineStr">
        <is>
          <t>Zayıf</t>
        </is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21</v>
      </c>
      <c r="E622" s="156" t="n">
        <v>37</v>
      </c>
      <c r="F622" s="156" t="inlineStr">
        <is>
          <t>İyi</t>
        </is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32</v>
      </c>
      <c r="E623" s="156" t="n">
        <v>25</v>
      </c>
      <c r="F623" s="156" t="inlineStr">
        <is>
          <t>Orta</t>
        </is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35</v>
      </c>
      <c r="E624" s="156" t="n">
        <v>23</v>
      </c>
      <c r="F624" s="156" t="inlineStr">
        <is>
          <t>İyi</t>
        </is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189</v>
      </c>
      <c r="E625" s="156" t="n">
        <v>5</v>
      </c>
      <c r="F625" s="156" t="inlineStr">
        <is>
          <t>Zayıf</t>
        </is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74</v>
      </c>
      <c r="E626" s="156" t="n">
        <v>13</v>
      </c>
      <c r="F626" s="156" t="inlineStr">
        <is>
          <t>Zayıf</t>
        </is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60</v>
      </c>
      <c r="E627" s="156" t="n">
        <v>26</v>
      </c>
      <c r="F627" s="156" t="inlineStr">
        <is>
          <t>İyi</t>
        </is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189</v>
      </c>
      <c r="E628" s="156" t="n">
        <v>19</v>
      </c>
      <c r="F628" s="156" t="inlineStr">
        <is>
          <t>Zayıf</t>
        </is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197</v>
      </c>
      <c r="E629" s="156" t="n">
        <v>14</v>
      </c>
      <c r="F629" s="156" t="inlineStr">
        <is>
          <t>İyi</t>
        </is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55</v>
      </c>
      <c r="E630" s="156" t="n">
        <v>19</v>
      </c>
      <c r="F630" s="156" t="inlineStr">
        <is>
          <t>Orta</t>
        </is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79</v>
      </c>
      <c r="E631" s="156" t="n">
        <v>9</v>
      </c>
      <c r="F631" s="156" t="inlineStr">
        <is>
          <t>Zayıf</t>
        </is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18</v>
      </c>
      <c r="E632" s="156" t="n">
        <v>1</v>
      </c>
      <c r="F632" s="156" t="inlineStr">
        <is>
          <t>Orta</t>
        </is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81</v>
      </c>
      <c r="E633" s="156" t="n">
        <v>26</v>
      </c>
      <c r="F633" s="156" t="inlineStr">
        <is>
          <t>Orta</t>
        </is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168</v>
      </c>
      <c r="E634" s="156" t="n">
        <v>8</v>
      </c>
      <c r="F634" s="156" t="inlineStr">
        <is>
          <t>Zayıf</t>
        </is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199</v>
      </c>
      <c r="E635" s="156" t="n">
        <v>33</v>
      </c>
      <c r="F635" s="156" t="inlineStr">
        <is>
          <t>Zayıf</t>
        </is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37</v>
      </c>
      <c r="E636" s="156" t="n">
        <v>28</v>
      </c>
      <c r="F636" s="156" t="inlineStr">
        <is>
          <t>İyi</t>
        </is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167</v>
      </c>
      <c r="E637" s="156" t="n">
        <v>0</v>
      </c>
      <c r="F637" s="156" t="inlineStr">
        <is>
          <t>Orta</t>
        </is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147</v>
      </c>
      <c r="E638" s="156" t="n">
        <v>8</v>
      </c>
      <c r="F638" s="156" t="inlineStr">
        <is>
          <t>Zayıf</t>
        </is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F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İZİN</t>
        </is>
      </c>
    </row>
    <row r="2" ht="24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Yıllık İzin Gün</t>
        </is>
      </c>
      <c r="E2" s="155" t="inlineStr">
        <is>
          <t>Ücretsiz İzin Gün</t>
        </is>
      </c>
      <c r="F2" s="155" t="inlineStr">
        <is>
          <t>Mazeret İzin Gün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24</v>
      </c>
      <c r="E3" s="156" t="n">
        <v>4</v>
      </c>
      <c r="F3" s="156" t="n">
        <v>5</v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24</v>
      </c>
      <c r="E4" s="156" t="n">
        <v>6</v>
      </c>
      <c r="F4" s="156" t="n">
        <v>2</v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26</v>
      </c>
      <c r="E5" s="156" t="n">
        <v>6</v>
      </c>
      <c r="F5" s="156" t="n">
        <v>2</v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29</v>
      </c>
      <c r="E6" s="156" t="n">
        <v>5</v>
      </c>
      <c r="F6" s="156" t="n">
        <v>7</v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19</v>
      </c>
      <c r="E7" s="156" t="n">
        <v>0</v>
      </c>
      <c r="F7" s="156" t="n">
        <v>6</v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9</v>
      </c>
      <c r="E8" s="156" t="n">
        <v>6</v>
      </c>
      <c r="F8" s="156" t="n">
        <v>8</v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15</v>
      </c>
      <c r="E9" s="156" t="n">
        <v>4</v>
      </c>
      <c r="F9" s="156" t="n">
        <v>2</v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33</v>
      </c>
      <c r="E10" s="156" t="n">
        <v>3</v>
      </c>
      <c r="F10" s="156" t="n">
        <v>7</v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26</v>
      </c>
      <c r="E11" s="156" t="n">
        <v>3</v>
      </c>
      <c r="F11" s="156" t="n">
        <v>4</v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2</v>
      </c>
      <c r="E12" s="156" t="n">
        <v>7</v>
      </c>
      <c r="F12" s="156" t="n">
        <v>2</v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28</v>
      </c>
      <c r="E13" s="156" t="n">
        <v>8</v>
      </c>
      <c r="F13" s="156" t="n">
        <v>2</v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17</v>
      </c>
      <c r="E14" s="156" t="n">
        <v>0</v>
      </c>
      <c r="F14" s="156" t="n">
        <v>3</v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11</v>
      </c>
      <c r="E15" s="156" t="n">
        <v>3</v>
      </c>
      <c r="F15" s="156" t="n">
        <v>2</v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2</v>
      </c>
      <c r="E16" s="156" t="n">
        <v>5</v>
      </c>
      <c r="F16" s="156" t="n">
        <v>1</v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0</v>
      </c>
      <c r="E17" s="156" t="n">
        <v>1</v>
      </c>
      <c r="F17" s="156" t="n">
        <v>5</v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8</v>
      </c>
      <c r="E18" s="156" t="n">
        <v>3</v>
      </c>
      <c r="F18" s="156" t="n">
        <v>7</v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31</v>
      </c>
      <c r="E19" s="156" t="n">
        <v>8</v>
      </c>
      <c r="F19" s="156" t="n">
        <v>2</v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35</v>
      </c>
      <c r="E20" s="156" t="n">
        <v>2</v>
      </c>
      <c r="F20" s="156" t="n">
        <v>5</v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29</v>
      </c>
      <c r="E21" s="156" t="n">
        <v>10</v>
      </c>
      <c r="F21" s="156" t="n">
        <v>4</v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11</v>
      </c>
      <c r="E22" s="156" t="n">
        <v>3</v>
      </c>
      <c r="F22" s="156" t="n">
        <v>6</v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35</v>
      </c>
      <c r="E23" s="156" t="n">
        <v>5</v>
      </c>
      <c r="F23" s="156" t="n">
        <v>6</v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35</v>
      </c>
      <c r="E24" s="156" t="n">
        <v>2</v>
      </c>
      <c r="F24" s="156" t="n">
        <v>7</v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28</v>
      </c>
      <c r="E25" s="156" t="n">
        <v>10</v>
      </c>
      <c r="F25" s="156" t="n">
        <v>6</v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10</v>
      </c>
      <c r="E26" s="156" t="n">
        <v>1</v>
      </c>
      <c r="F26" s="156" t="n">
        <v>2</v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25</v>
      </c>
      <c r="E27" s="156" t="n">
        <v>0</v>
      </c>
      <c r="F27" s="156" t="n">
        <v>1</v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17</v>
      </c>
      <c r="E28" s="156" t="n">
        <v>4</v>
      </c>
      <c r="F28" s="156" t="n">
        <v>8</v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1</v>
      </c>
      <c r="E29" s="156" t="n">
        <v>2</v>
      </c>
      <c r="F29" s="156" t="n">
        <v>5</v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17</v>
      </c>
      <c r="E30" s="156" t="n">
        <v>1</v>
      </c>
      <c r="F30" s="156" t="n">
        <v>2</v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31</v>
      </c>
      <c r="E31" s="156" t="n">
        <v>5</v>
      </c>
      <c r="F31" s="156" t="n">
        <v>4</v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15</v>
      </c>
      <c r="E32" s="156" t="n">
        <v>9</v>
      </c>
      <c r="F32" s="156" t="n">
        <v>3</v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31</v>
      </c>
      <c r="E33" s="156" t="n">
        <v>5</v>
      </c>
      <c r="F33" s="156" t="n">
        <v>7</v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22</v>
      </c>
      <c r="E34" s="156" t="n">
        <v>0</v>
      </c>
      <c r="F34" s="156" t="n">
        <v>3</v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13</v>
      </c>
      <c r="E35" s="156" t="n">
        <v>7</v>
      </c>
      <c r="F35" s="156" t="n">
        <v>4</v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8</v>
      </c>
      <c r="E36" s="156" t="n">
        <v>8</v>
      </c>
      <c r="F36" s="156" t="n">
        <v>2</v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25</v>
      </c>
      <c r="E37" s="156" t="n">
        <v>4</v>
      </c>
      <c r="F37" s="156" t="n">
        <v>4</v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13</v>
      </c>
      <c r="E38" s="156" t="n">
        <v>5</v>
      </c>
      <c r="F38" s="156" t="n">
        <v>1</v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19</v>
      </c>
      <c r="E39" s="156" t="n">
        <v>8</v>
      </c>
      <c r="F39" s="156" t="n">
        <v>6</v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6</v>
      </c>
      <c r="E40" s="156" t="n">
        <v>9</v>
      </c>
      <c r="F40" s="156" t="n">
        <v>4</v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6</v>
      </c>
      <c r="E41" s="156" t="n">
        <v>1</v>
      </c>
      <c r="F41" s="156" t="n">
        <v>5</v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19</v>
      </c>
      <c r="E42" s="156" t="n">
        <v>6</v>
      </c>
      <c r="F42" s="156" t="n">
        <v>3</v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3</v>
      </c>
      <c r="E43" s="156" t="n">
        <v>5</v>
      </c>
      <c r="F43" s="156" t="n">
        <v>2</v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24</v>
      </c>
      <c r="E44" s="156" t="n">
        <v>5</v>
      </c>
      <c r="F44" s="156" t="n">
        <v>2</v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32</v>
      </c>
      <c r="E45" s="156" t="n">
        <v>7</v>
      </c>
      <c r="F45" s="156" t="n">
        <v>7</v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4</v>
      </c>
      <c r="E46" s="156" t="n">
        <v>8</v>
      </c>
      <c r="F46" s="156" t="n">
        <v>7</v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22</v>
      </c>
      <c r="E47" s="156" t="n">
        <v>4</v>
      </c>
      <c r="F47" s="156" t="n">
        <v>8</v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11</v>
      </c>
      <c r="E48" s="156" t="n">
        <v>2</v>
      </c>
      <c r="F48" s="156" t="n">
        <v>1</v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35</v>
      </c>
      <c r="E49" s="156" t="n">
        <v>7</v>
      </c>
      <c r="F49" s="156" t="n">
        <v>1</v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17</v>
      </c>
      <c r="E50" s="156" t="n">
        <v>4</v>
      </c>
      <c r="F50" s="156" t="n">
        <v>6</v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6</v>
      </c>
      <c r="E51" s="156" t="n">
        <v>9</v>
      </c>
      <c r="F51" s="156" t="n">
        <v>5</v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18</v>
      </c>
      <c r="E52" s="156" t="n">
        <v>5</v>
      </c>
      <c r="F52" s="156" t="n">
        <v>5</v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16</v>
      </c>
      <c r="E53" s="156" t="n">
        <v>5</v>
      </c>
      <c r="F53" s="156" t="n">
        <v>3</v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5</v>
      </c>
      <c r="E54" s="156" t="n">
        <v>4</v>
      </c>
      <c r="F54" s="156" t="n">
        <v>0</v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15</v>
      </c>
      <c r="E55" s="156" t="n">
        <v>3</v>
      </c>
      <c r="F55" s="156" t="n">
        <v>8</v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0</v>
      </c>
      <c r="E56" s="156" t="n">
        <v>2</v>
      </c>
      <c r="F56" s="156" t="n">
        <v>5</v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15</v>
      </c>
      <c r="E57" s="156" t="n">
        <v>5</v>
      </c>
      <c r="F57" s="156" t="n">
        <v>1</v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3</v>
      </c>
      <c r="E58" s="156" t="n">
        <v>1</v>
      </c>
      <c r="F58" s="156" t="n">
        <v>0</v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23</v>
      </c>
      <c r="E59" s="156" t="n">
        <v>6</v>
      </c>
      <c r="F59" s="156" t="n">
        <v>7</v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21</v>
      </c>
      <c r="E60" s="156" t="n">
        <v>10</v>
      </c>
      <c r="F60" s="156" t="n">
        <v>4</v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10</v>
      </c>
      <c r="E61" s="156" t="n">
        <v>1</v>
      </c>
      <c r="F61" s="156" t="n">
        <v>0</v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1</v>
      </c>
      <c r="E62" s="156" t="n">
        <v>2</v>
      </c>
      <c r="F62" s="156" t="n">
        <v>3</v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8</v>
      </c>
      <c r="E63" s="156" t="n">
        <v>10</v>
      </c>
      <c r="F63" s="156" t="n">
        <v>0</v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21</v>
      </c>
      <c r="E64" s="156" t="n">
        <v>0</v>
      </c>
      <c r="F64" s="156" t="n">
        <v>2</v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11</v>
      </c>
      <c r="E65" s="156" t="n">
        <v>10</v>
      </c>
      <c r="F65" s="156" t="n">
        <v>2</v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19</v>
      </c>
      <c r="E66" s="156" t="n">
        <v>8</v>
      </c>
      <c r="F66" s="156" t="n">
        <v>6</v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24</v>
      </c>
      <c r="E67" s="156" t="n">
        <v>5</v>
      </c>
      <c r="F67" s="156" t="n">
        <v>8</v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20</v>
      </c>
      <c r="E68" s="156" t="n">
        <v>10</v>
      </c>
      <c r="F68" s="156" t="n">
        <v>3</v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1</v>
      </c>
      <c r="E69" s="156" t="n">
        <v>6</v>
      </c>
      <c r="F69" s="156" t="n">
        <v>6</v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22</v>
      </c>
      <c r="E70" s="156" t="n">
        <v>9</v>
      </c>
      <c r="F70" s="156" t="n">
        <v>5</v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2</v>
      </c>
      <c r="E71" s="156" t="n">
        <v>0</v>
      </c>
      <c r="F71" s="156" t="n">
        <v>8</v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28</v>
      </c>
      <c r="E72" s="156" t="n">
        <v>10</v>
      </c>
      <c r="F72" s="156" t="n">
        <v>4</v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29</v>
      </c>
      <c r="E73" s="156" t="n">
        <v>7</v>
      </c>
      <c r="F73" s="156" t="n">
        <v>8</v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7</v>
      </c>
      <c r="E74" s="156" t="n">
        <v>1</v>
      </c>
      <c r="F74" s="156" t="n">
        <v>3</v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18</v>
      </c>
      <c r="E75" s="156" t="n">
        <v>0</v>
      </c>
      <c r="F75" s="156" t="n">
        <v>4</v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28</v>
      </c>
      <c r="E76" s="156" t="n">
        <v>7</v>
      </c>
      <c r="F76" s="156" t="n">
        <v>5</v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31</v>
      </c>
      <c r="E77" s="156" t="n">
        <v>0</v>
      </c>
      <c r="F77" s="156" t="n">
        <v>6</v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13</v>
      </c>
      <c r="E78" s="156" t="n">
        <v>1</v>
      </c>
      <c r="F78" s="156" t="n">
        <v>8</v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18</v>
      </c>
      <c r="E79" s="156" t="n">
        <v>10</v>
      </c>
      <c r="F79" s="156" t="n">
        <v>6</v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22</v>
      </c>
      <c r="E80" s="156" t="n">
        <v>3</v>
      </c>
      <c r="F80" s="156" t="n">
        <v>5</v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0</v>
      </c>
      <c r="E81" s="156" t="n">
        <v>10</v>
      </c>
      <c r="F81" s="156" t="n">
        <v>4</v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7</v>
      </c>
      <c r="E82" s="156" t="n">
        <v>5</v>
      </c>
      <c r="F82" s="156" t="n">
        <v>7</v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33</v>
      </c>
      <c r="E83" s="156" t="n">
        <v>10</v>
      </c>
      <c r="F83" s="156" t="n">
        <v>1</v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18</v>
      </c>
      <c r="E84" s="156" t="n">
        <v>3</v>
      </c>
      <c r="F84" s="156" t="n">
        <v>2</v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33</v>
      </c>
      <c r="E85" s="156" t="n">
        <v>6</v>
      </c>
      <c r="F85" s="156" t="n">
        <v>2</v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15</v>
      </c>
      <c r="E86" s="156" t="n">
        <v>6</v>
      </c>
      <c r="F86" s="156" t="n">
        <v>2</v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12</v>
      </c>
      <c r="E87" s="156" t="n">
        <v>4</v>
      </c>
      <c r="F87" s="156" t="n">
        <v>3</v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14</v>
      </c>
      <c r="E88" s="156" t="n">
        <v>4</v>
      </c>
      <c r="F88" s="156" t="n">
        <v>1</v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24</v>
      </c>
      <c r="E89" s="156" t="n">
        <v>0</v>
      </c>
      <c r="F89" s="156" t="n">
        <v>1</v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0</v>
      </c>
      <c r="E90" s="156" t="n">
        <v>2</v>
      </c>
      <c r="F90" s="156" t="n">
        <v>8</v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24</v>
      </c>
      <c r="E91" s="156" t="n">
        <v>7</v>
      </c>
      <c r="F91" s="156" t="n">
        <v>4</v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2</v>
      </c>
      <c r="E92" s="156" t="n">
        <v>8</v>
      </c>
      <c r="F92" s="156" t="n">
        <v>3</v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22</v>
      </c>
      <c r="E93" s="156" t="n">
        <v>8</v>
      </c>
      <c r="F93" s="156" t="n">
        <v>3</v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32</v>
      </c>
      <c r="E94" s="156" t="n">
        <v>0</v>
      </c>
      <c r="F94" s="156" t="n">
        <v>2</v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13</v>
      </c>
      <c r="E95" s="156" t="n">
        <v>10</v>
      </c>
      <c r="F95" s="156" t="n">
        <v>1</v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24</v>
      </c>
      <c r="E96" s="156" t="n">
        <v>1</v>
      </c>
      <c r="F96" s="156" t="n">
        <v>1</v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25</v>
      </c>
      <c r="E97" s="156" t="n">
        <v>1</v>
      </c>
      <c r="F97" s="156" t="n">
        <v>8</v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23</v>
      </c>
      <c r="E98" s="156" t="n">
        <v>1</v>
      </c>
      <c r="F98" s="156" t="n">
        <v>8</v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30</v>
      </c>
      <c r="E99" s="156" t="n">
        <v>2</v>
      </c>
      <c r="F99" s="156" t="n">
        <v>7</v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11</v>
      </c>
      <c r="E100" s="156" t="n">
        <v>4</v>
      </c>
      <c r="F100" s="156" t="n">
        <v>2</v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6</v>
      </c>
      <c r="E101" s="156" t="n">
        <v>10</v>
      </c>
      <c r="F101" s="156" t="n">
        <v>4</v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0</v>
      </c>
      <c r="E102" s="156" t="n">
        <v>9</v>
      </c>
      <c r="F102" s="156" t="n">
        <v>5</v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4</v>
      </c>
      <c r="E103" s="156" t="n">
        <v>3</v>
      </c>
      <c r="F103" s="156" t="n">
        <v>7</v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23</v>
      </c>
      <c r="E104" s="156" t="n">
        <v>6</v>
      </c>
      <c r="F104" s="156" t="n">
        <v>0</v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8</v>
      </c>
      <c r="E105" s="156" t="n">
        <v>4</v>
      </c>
      <c r="F105" s="156" t="n">
        <v>6</v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7</v>
      </c>
      <c r="E106" s="156" t="n">
        <v>9</v>
      </c>
      <c r="F106" s="156" t="n">
        <v>3</v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26</v>
      </c>
      <c r="E107" s="156" t="n">
        <v>7</v>
      </c>
      <c r="F107" s="156" t="n">
        <v>2</v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33</v>
      </c>
      <c r="E108" s="156" t="n">
        <v>6</v>
      </c>
      <c r="F108" s="156" t="n">
        <v>0</v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31</v>
      </c>
      <c r="E109" s="156" t="n">
        <v>3</v>
      </c>
      <c r="F109" s="156" t="n">
        <v>5</v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9</v>
      </c>
      <c r="E110" s="156" t="n">
        <v>4</v>
      </c>
      <c r="F110" s="156" t="n">
        <v>1</v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6</v>
      </c>
      <c r="E111" s="156" t="n">
        <v>7</v>
      </c>
      <c r="F111" s="156" t="n">
        <v>6</v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22</v>
      </c>
      <c r="E112" s="156" t="n">
        <v>6</v>
      </c>
      <c r="F112" s="156" t="n">
        <v>4</v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6</v>
      </c>
      <c r="E113" s="156" t="n">
        <v>2</v>
      </c>
      <c r="F113" s="156" t="n">
        <v>2</v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13</v>
      </c>
      <c r="E114" s="156" t="n">
        <v>5</v>
      </c>
      <c r="F114" s="156" t="n">
        <v>2</v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17</v>
      </c>
      <c r="E115" s="156" t="n">
        <v>8</v>
      </c>
      <c r="F115" s="156" t="n">
        <v>1</v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23</v>
      </c>
      <c r="E116" s="156" t="n">
        <v>7</v>
      </c>
      <c r="F116" s="156" t="n">
        <v>5</v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16</v>
      </c>
      <c r="E117" s="156" t="n">
        <v>9</v>
      </c>
      <c r="F117" s="156" t="n">
        <v>5</v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4</v>
      </c>
      <c r="E118" s="156" t="n">
        <v>0</v>
      </c>
      <c r="F118" s="156" t="n">
        <v>8</v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2</v>
      </c>
      <c r="E119" s="156" t="n">
        <v>5</v>
      </c>
      <c r="F119" s="156" t="n">
        <v>7</v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16</v>
      </c>
      <c r="E120" s="156" t="n">
        <v>5</v>
      </c>
      <c r="F120" s="156" t="n">
        <v>4</v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8</v>
      </c>
      <c r="E121" s="156" t="n">
        <v>9</v>
      </c>
      <c r="F121" s="156" t="n">
        <v>4</v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30</v>
      </c>
      <c r="E122" s="156" t="n">
        <v>8</v>
      </c>
      <c r="F122" s="156" t="n">
        <v>4</v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19</v>
      </c>
      <c r="E123" s="156" t="n">
        <v>5</v>
      </c>
      <c r="F123" s="156" t="n">
        <v>7</v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7</v>
      </c>
      <c r="E124" s="156" t="n">
        <v>7</v>
      </c>
      <c r="F124" s="156" t="n">
        <v>8</v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3</v>
      </c>
      <c r="E125" s="156" t="n">
        <v>0</v>
      </c>
      <c r="F125" s="156" t="n">
        <v>2</v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33</v>
      </c>
      <c r="E126" s="156" t="n">
        <v>5</v>
      </c>
      <c r="F126" s="156" t="n">
        <v>6</v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34</v>
      </c>
      <c r="E127" s="156" t="n">
        <v>10</v>
      </c>
      <c r="F127" s="156" t="n">
        <v>5</v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6</v>
      </c>
      <c r="E128" s="156" t="n">
        <v>7</v>
      </c>
      <c r="F128" s="156" t="n">
        <v>1</v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24</v>
      </c>
      <c r="E129" s="156" t="n">
        <v>8</v>
      </c>
      <c r="F129" s="156" t="n">
        <v>8</v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12</v>
      </c>
      <c r="E130" s="156" t="n">
        <v>9</v>
      </c>
      <c r="F130" s="156" t="n">
        <v>6</v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2</v>
      </c>
      <c r="E131" s="156" t="n">
        <v>6</v>
      </c>
      <c r="F131" s="156" t="n">
        <v>3</v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24</v>
      </c>
      <c r="E132" s="156" t="n">
        <v>5</v>
      </c>
      <c r="F132" s="156" t="n">
        <v>7</v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26</v>
      </c>
      <c r="E133" s="156" t="n">
        <v>1</v>
      </c>
      <c r="F133" s="156" t="n">
        <v>8</v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18</v>
      </c>
      <c r="E134" s="156" t="n">
        <v>0</v>
      </c>
      <c r="F134" s="156" t="n">
        <v>0</v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14</v>
      </c>
      <c r="E135" s="156" t="n">
        <v>10</v>
      </c>
      <c r="F135" s="156" t="n">
        <v>4</v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35</v>
      </c>
      <c r="E136" s="156" t="n">
        <v>5</v>
      </c>
      <c r="F136" s="156" t="n">
        <v>4</v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21</v>
      </c>
      <c r="E137" s="156" t="n">
        <v>2</v>
      </c>
      <c r="F137" s="156" t="n">
        <v>3</v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12</v>
      </c>
      <c r="E138" s="156" t="n">
        <v>7</v>
      </c>
      <c r="F138" s="156" t="n">
        <v>5</v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15</v>
      </c>
      <c r="E139" s="156" t="n">
        <v>6</v>
      </c>
      <c r="F139" s="156" t="n">
        <v>2</v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9</v>
      </c>
      <c r="E140" s="156" t="n">
        <v>2</v>
      </c>
      <c r="F140" s="156" t="n">
        <v>4</v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34</v>
      </c>
      <c r="E141" s="156" t="n">
        <v>2</v>
      </c>
      <c r="F141" s="156" t="n">
        <v>6</v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17</v>
      </c>
      <c r="E142" s="156" t="n">
        <v>6</v>
      </c>
      <c r="F142" s="156" t="n">
        <v>0</v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1</v>
      </c>
      <c r="E143" s="156" t="n">
        <v>8</v>
      </c>
      <c r="F143" s="156" t="n">
        <v>8</v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18</v>
      </c>
      <c r="E144" s="156" t="n">
        <v>7</v>
      </c>
      <c r="F144" s="156" t="n">
        <v>1</v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25</v>
      </c>
      <c r="E145" s="156" t="n">
        <v>4</v>
      </c>
      <c r="F145" s="156" t="n">
        <v>1</v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0</v>
      </c>
      <c r="E146" s="156" t="n">
        <v>5</v>
      </c>
      <c r="F146" s="156" t="n">
        <v>6</v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10</v>
      </c>
      <c r="E147" s="156" t="n">
        <v>9</v>
      </c>
      <c r="F147" s="156" t="n">
        <v>5</v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33</v>
      </c>
      <c r="E148" s="156" t="n">
        <v>7</v>
      </c>
      <c r="F148" s="156" t="n">
        <v>6</v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32</v>
      </c>
      <c r="E149" s="156" t="n">
        <v>5</v>
      </c>
      <c r="F149" s="156" t="n">
        <v>7</v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16</v>
      </c>
      <c r="E150" s="156" t="n">
        <v>10</v>
      </c>
      <c r="F150" s="156" t="n">
        <v>1</v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34</v>
      </c>
      <c r="E151" s="156" t="n">
        <v>5</v>
      </c>
      <c r="F151" s="156" t="n">
        <v>5</v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14</v>
      </c>
      <c r="E152" s="156" t="n">
        <v>3</v>
      </c>
      <c r="F152" s="156" t="n">
        <v>7</v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29</v>
      </c>
      <c r="E153" s="156" t="n">
        <v>9</v>
      </c>
      <c r="F153" s="156" t="n">
        <v>7</v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32</v>
      </c>
      <c r="E154" s="156" t="n">
        <v>9</v>
      </c>
      <c r="F154" s="156" t="n">
        <v>5</v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1</v>
      </c>
      <c r="E155" s="156" t="n">
        <v>3</v>
      </c>
      <c r="F155" s="156" t="n">
        <v>0</v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24</v>
      </c>
      <c r="E156" s="156" t="n">
        <v>5</v>
      </c>
      <c r="F156" s="156" t="n">
        <v>5</v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26</v>
      </c>
      <c r="E157" s="156" t="n">
        <v>10</v>
      </c>
      <c r="F157" s="156" t="n">
        <v>4</v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31</v>
      </c>
      <c r="E158" s="156" t="n">
        <v>8</v>
      </c>
      <c r="F158" s="156" t="n">
        <v>5</v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2</v>
      </c>
      <c r="E159" s="156" t="n">
        <v>5</v>
      </c>
      <c r="F159" s="156" t="n">
        <v>2</v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31</v>
      </c>
      <c r="E160" s="156" t="n">
        <v>7</v>
      </c>
      <c r="F160" s="156" t="n">
        <v>7</v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1</v>
      </c>
      <c r="E161" s="156" t="n">
        <v>6</v>
      </c>
      <c r="F161" s="156" t="n">
        <v>1</v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13</v>
      </c>
      <c r="E162" s="156" t="n">
        <v>3</v>
      </c>
      <c r="F162" s="156" t="n">
        <v>0</v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6</v>
      </c>
      <c r="E163" s="156" t="n">
        <v>8</v>
      </c>
      <c r="F163" s="156" t="n">
        <v>7</v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24</v>
      </c>
      <c r="E164" s="156" t="n">
        <v>3</v>
      </c>
      <c r="F164" s="156" t="n">
        <v>6</v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8</v>
      </c>
      <c r="E165" s="156" t="n">
        <v>0</v>
      </c>
      <c r="F165" s="156" t="n">
        <v>4</v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28</v>
      </c>
      <c r="E166" s="156" t="n">
        <v>8</v>
      </c>
      <c r="F166" s="156" t="n">
        <v>0</v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34</v>
      </c>
      <c r="E167" s="156" t="n">
        <v>10</v>
      </c>
      <c r="F167" s="156" t="n">
        <v>0</v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18</v>
      </c>
      <c r="E168" s="156" t="n">
        <v>6</v>
      </c>
      <c r="F168" s="156" t="n">
        <v>1</v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4</v>
      </c>
      <c r="E169" s="156" t="n">
        <v>2</v>
      </c>
      <c r="F169" s="156" t="n">
        <v>2</v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19</v>
      </c>
      <c r="E170" s="156" t="n">
        <v>4</v>
      </c>
      <c r="F170" s="156" t="n">
        <v>6</v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29</v>
      </c>
      <c r="E171" s="156" t="n">
        <v>3</v>
      </c>
      <c r="F171" s="156" t="n">
        <v>6</v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25</v>
      </c>
      <c r="E172" s="156" t="n">
        <v>10</v>
      </c>
      <c r="F172" s="156" t="n">
        <v>4</v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29</v>
      </c>
      <c r="E173" s="156" t="n">
        <v>3</v>
      </c>
      <c r="F173" s="156" t="n">
        <v>0</v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13</v>
      </c>
      <c r="E174" s="156" t="n">
        <v>0</v>
      </c>
      <c r="F174" s="156" t="n">
        <v>8</v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8</v>
      </c>
      <c r="E175" s="156" t="n">
        <v>8</v>
      </c>
      <c r="F175" s="156" t="n">
        <v>6</v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29</v>
      </c>
      <c r="E176" s="156" t="n">
        <v>6</v>
      </c>
      <c r="F176" s="156" t="n">
        <v>1</v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2</v>
      </c>
      <c r="E177" s="156" t="n">
        <v>0</v>
      </c>
      <c r="F177" s="156" t="n">
        <v>4</v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35</v>
      </c>
      <c r="E178" s="156" t="n">
        <v>7</v>
      </c>
      <c r="F178" s="156" t="n">
        <v>8</v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10</v>
      </c>
      <c r="E179" s="156" t="n">
        <v>10</v>
      </c>
      <c r="F179" s="156" t="n">
        <v>8</v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10</v>
      </c>
      <c r="E180" s="156" t="n">
        <v>9</v>
      </c>
      <c r="F180" s="156" t="n">
        <v>8</v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25</v>
      </c>
      <c r="E181" s="156" t="n">
        <v>10</v>
      </c>
      <c r="F181" s="156" t="n">
        <v>1</v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35</v>
      </c>
      <c r="E182" s="156" t="n">
        <v>3</v>
      </c>
      <c r="F182" s="156" t="n">
        <v>2</v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23</v>
      </c>
      <c r="E183" s="156" t="n">
        <v>3</v>
      </c>
      <c r="F183" s="156" t="n">
        <v>2</v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35</v>
      </c>
      <c r="E184" s="156" t="n">
        <v>4</v>
      </c>
      <c r="F184" s="156" t="n">
        <v>6</v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20</v>
      </c>
      <c r="E185" s="156" t="n">
        <v>8</v>
      </c>
      <c r="F185" s="156" t="n">
        <v>2</v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30</v>
      </c>
      <c r="E186" s="156" t="n">
        <v>6</v>
      </c>
      <c r="F186" s="156" t="n">
        <v>8</v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24</v>
      </c>
      <c r="E187" s="156" t="n">
        <v>2</v>
      </c>
      <c r="F187" s="156" t="n">
        <v>2</v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7</v>
      </c>
      <c r="E188" s="156" t="n">
        <v>7</v>
      </c>
      <c r="F188" s="156" t="n">
        <v>0</v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5</v>
      </c>
      <c r="E189" s="156" t="n">
        <v>1</v>
      </c>
      <c r="F189" s="156" t="n">
        <v>2</v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3</v>
      </c>
      <c r="E190" s="156" t="n">
        <v>0</v>
      </c>
      <c r="F190" s="156" t="n">
        <v>3</v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4</v>
      </c>
      <c r="E191" s="156" t="n">
        <v>5</v>
      </c>
      <c r="F191" s="156" t="n">
        <v>8</v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20</v>
      </c>
      <c r="E192" s="156" t="n">
        <v>8</v>
      </c>
      <c r="F192" s="156" t="n">
        <v>4</v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22</v>
      </c>
      <c r="E193" s="156" t="n">
        <v>8</v>
      </c>
      <c r="F193" s="156" t="n">
        <v>2</v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20</v>
      </c>
      <c r="E194" s="156" t="n">
        <v>10</v>
      </c>
      <c r="F194" s="156" t="n">
        <v>8</v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32</v>
      </c>
      <c r="E195" s="156" t="n">
        <v>0</v>
      </c>
      <c r="F195" s="156" t="n">
        <v>4</v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10</v>
      </c>
      <c r="E196" s="156" t="n">
        <v>2</v>
      </c>
      <c r="F196" s="156" t="n">
        <v>3</v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9</v>
      </c>
      <c r="E197" s="156" t="n">
        <v>1</v>
      </c>
      <c r="F197" s="156" t="n">
        <v>4</v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34</v>
      </c>
      <c r="E198" s="156" t="n">
        <v>7</v>
      </c>
      <c r="F198" s="156" t="n">
        <v>5</v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19</v>
      </c>
      <c r="E199" s="156" t="n">
        <v>7</v>
      </c>
      <c r="F199" s="156" t="n">
        <v>4</v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21</v>
      </c>
      <c r="E200" s="156" t="n">
        <v>4</v>
      </c>
      <c r="F200" s="156" t="n">
        <v>3</v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0</v>
      </c>
      <c r="E201" s="156" t="n">
        <v>1</v>
      </c>
      <c r="F201" s="156" t="n">
        <v>0</v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14</v>
      </c>
      <c r="E202" s="156" t="n">
        <v>3</v>
      </c>
      <c r="F202" s="156" t="n">
        <v>1</v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28</v>
      </c>
      <c r="E203" s="156" t="n">
        <v>3</v>
      </c>
      <c r="F203" s="156" t="n">
        <v>0</v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29</v>
      </c>
      <c r="E204" s="156" t="n">
        <v>6</v>
      </c>
      <c r="F204" s="156" t="n">
        <v>8</v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15</v>
      </c>
      <c r="E205" s="156" t="n">
        <v>8</v>
      </c>
      <c r="F205" s="156" t="n">
        <v>6</v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34</v>
      </c>
      <c r="E206" s="156" t="n">
        <v>4</v>
      </c>
      <c r="F206" s="156" t="n">
        <v>1</v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29</v>
      </c>
      <c r="E207" s="156" t="n">
        <v>2</v>
      </c>
      <c r="F207" s="156" t="n">
        <v>7</v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22</v>
      </c>
      <c r="E208" s="156" t="n">
        <v>5</v>
      </c>
      <c r="F208" s="156" t="n">
        <v>7</v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35</v>
      </c>
      <c r="E209" s="156" t="n">
        <v>4</v>
      </c>
      <c r="F209" s="156" t="n">
        <v>8</v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1</v>
      </c>
      <c r="E210" s="156" t="n">
        <v>3</v>
      </c>
      <c r="F210" s="156" t="n">
        <v>7</v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24</v>
      </c>
      <c r="E211" s="156" t="n">
        <v>10</v>
      </c>
      <c r="F211" s="156" t="n">
        <v>8</v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24</v>
      </c>
      <c r="E212" s="156" t="n">
        <v>3</v>
      </c>
      <c r="F212" s="156" t="n">
        <v>0</v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6</v>
      </c>
      <c r="E213" s="156" t="n">
        <v>8</v>
      </c>
      <c r="F213" s="156" t="n">
        <v>6</v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17</v>
      </c>
      <c r="E214" s="156" t="n">
        <v>3</v>
      </c>
      <c r="F214" s="156" t="n">
        <v>2</v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24</v>
      </c>
      <c r="E215" s="156" t="n">
        <v>9</v>
      </c>
      <c r="F215" s="156" t="n">
        <v>4</v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18</v>
      </c>
      <c r="E216" s="156" t="n">
        <v>1</v>
      </c>
      <c r="F216" s="156" t="n">
        <v>5</v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27</v>
      </c>
      <c r="E217" s="156" t="n">
        <v>5</v>
      </c>
      <c r="F217" s="156" t="n">
        <v>1</v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11</v>
      </c>
      <c r="E218" s="156" t="n">
        <v>7</v>
      </c>
      <c r="F218" s="156" t="n">
        <v>8</v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20</v>
      </c>
      <c r="E219" s="156" t="n">
        <v>7</v>
      </c>
      <c r="F219" s="156" t="n">
        <v>8</v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28</v>
      </c>
      <c r="E220" s="156" t="n">
        <v>7</v>
      </c>
      <c r="F220" s="156" t="n">
        <v>1</v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17</v>
      </c>
      <c r="E221" s="156" t="n">
        <v>5</v>
      </c>
      <c r="F221" s="156" t="n">
        <v>3</v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27</v>
      </c>
      <c r="E222" s="156" t="n">
        <v>10</v>
      </c>
      <c r="F222" s="156" t="n">
        <v>7</v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13</v>
      </c>
      <c r="E223" s="156" t="n">
        <v>5</v>
      </c>
      <c r="F223" s="156" t="n">
        <v>2</v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0</v>
      </c>
      <c r="E224" s="156" t="n">
        <v>0</v>
      </c>
      <c r="F224" s="156" t="n">
        <v>4</v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19</v>
      </c>
      <c r="E225" s="156" t="n">
        <v>6</v>
      </c>
      <c r="F225" s="156" t="n">
        <v>1</v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35</v>
      </c>
      <c r="E226" s="156" t="n">
        <v>7</v>
      </c>
      <c r="F226" s="156" t="n">
        <v>4</v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15</v>
      </c>
      <c r="E227" s="156" t="n">
        <v>6</v>
      </c>
      <c r="F227" s="156" t="n">
        <v>3</v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18</v>
      </c>
      <c r="E228" s="156" t="n">
        <v>9</v>
      </c>
      <c r="F228" s="156" t="n">
        <v>7</v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21</v>
      </c>
      <c r="E229" s="156" t="n">
        <v>4</v>
      </c>
      <c r="F229" s="156" t="n">
        <v>4</v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28</v>
      </c>
      <c r="E230" s="156" t="n">
        <v>1</v>
      </c>
      <c r="F230" s="156" t="n">
        <v>0</v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22</v>
      </c>
      <c r="E231" s="156" t="n">
        <v>5</v>
      </c>
      <c r="F231" s="156" t="n">
        <v>6</v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9</v>
      </c>
      <c r="E232" s="156" t="n">
        <v>0</v>
      </c>
      <c r="F232" s="156" t="n">
        <v>6</v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31</v>
      </c>
      <c r="E233" s="156" t="n">
        <v>9</v>
      </c>
      <c r="F233" s="156" t="n">
        <v>3</v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14</v>
      </c>
      <c r="E234" s="156" t="n">
        <v>2</v>
      </c>
      <c r="F234" s="156" t="n">
        <v>5</v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23</v>
      </c>
      <c r="E235" s="156" t="n">
        <v>5</v>
      </c>
      <c r="F235" s="156" t="n">
        <v>6</v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0</v>
      </c>
      <c r="E236" s="156" t="n">
        <v>7</v>
      </c>
      <c r="F236" s="156" t="n">
        <v>0</v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33</v>
      </c>
      <c r="E237" s="156" t="n">
        <v>9</v>
      </c>
      <c r="F237" s="156" t="n">
        <v>2</v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4</v>
      </c>
      <c r="E238" s="156" t="n">
        <v>4</v>
      </c>
      <c r="F238" s="156" t="n">
        <v>4</v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34</v>
      </c>
      <c r="E239" s="156" t="n">
        <v>10</v>
      </c>
      <c r="F239" s="156" t="n">
        <v>7</v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13</v>
      </c>
      <c r="E240" s="156" t="n">
        <v>8</v>
      </c>
      <c r="F240" s="156" t="n">
        <v>7</v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5</v>
      </c>
      <c r="E241" s="156" t="n">
        <v>5</v>
      </c>
      <c r="F241" s="156" t="n">
        <v>8</v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2</v>
      </c>
      <c r="E242" s="156" t="n">
        <v>6</v>
      </c>
      <c r="F242" s="156" t="n">
        <v>3</v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12</v>
      </c>
      <c r="E243" s="156" t="n">
        <v>6</v>
      </c>
      <c r="F243" s="156" t="n">
        <v>4</v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33</v>
      </c>
      <c r="E244" s="156" t="n">
        <v>8</v>
      </c>
      <c r="F244" s="156" t="n">
        <v>1</v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12</v>
      </c>
      <c r="E245" s="156" t="n">
        <v>9</v>
      </c>
      <c r="F245" s="156" t="n">
        <v>7</v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2</v>
      </c>
      <c r="E246" s="156" t="n">
        <v>9</v>
      </c>
      <c r="F246" s="156" t="n">
        <v>7</v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8</v>
      </c>
      <c r="E247" s="156" t="n">
        <v>7</v>
      </c>
      <c r="F247" s="156" t="n">
        <v>7</v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6</v>
      </c>
      <c r="E248" s="156" t="n">
        <v>2</v>
      </c>
      <c r="F248" s="156" t="n">
        <v>1</v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35</v>
      </c>
      <c r="E249" s="156" t="n">
        <v>10</v>
      </c>
      <c r="F249" s="156" t="n">
        <v>0</v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22</v>
      </c>
      <c r="E250" s="156" t="n">
        <v>2</v>
      </c>
      <c r="F250" s="156" t="n">
        <v>5</v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9</v>
      </c>
      <c r="E251" s="156" t="n">
        <v>2</v>
      </c>
      <c r="F251" s="156" t="n">
        <v>7</v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6</v>
      </c>
      <c r="E252" s="156" t="n">
        <v>6</v>
      </c>
      <c r="F252" s="156" t="n">
        <v>7</v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1</v>
      </c>
      <c r="E253" s="156" t="n">
        <v>1</v>
      </c>
      <c r="F253" s="156" t="n">
        <v>2</v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22</v>
      </c>
      <c r="E254" s="156" t="n">
        <v>9</v>
      </c>
      <c r="F254" s="156" t="n">
        <v>6</v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2</v>
      </c>
      <c r="E255" s="156" t="n">
        <v>8</v>
      </c>
      <c r="F255" s="156" t="n">
        <v>6</v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33</v>
      </c>
      <c r="E256" s="156" t="n">
        <v>8</v>
      </c>
      <c r="F256" s="156" t="n">
        <v>2</v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0</v>
      </c>
      <c r="E257" s="156" t="n">
        <v>3</v>
      </c>
      <c r="F257" s="156" t="n">
        <v>4</v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27</v>
      </c>
      <c r="E258" s="156" t="n">
        <v>2</v>
      </c>
      <c r="F258" s="156" t="n">
        <v>5</v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9</v>
      </c>
      <c r="E259" s="156" t="n">
        <v>3</v>
      </c>
      <c r="F259" s="156" t="n">
        <v>0</v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29</v>
      </c>
      <c r="E260" s="156" t="n">
        <v>5</v>
      </c>
      <c r="F260" s="156" t="n">
        <v>1</v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31</v>
      </c>
      <c r="E261" s="156" t="n">
        <v>4</v>
      </c>
      <c r="F261" s="156" t="n">
        <v>6</v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34</v>
      </c>
      <c r="E262" s="156" t="n">
        <v>4</v>
      </c>
      <c r="F262" s="156" t="n">
        <v>1</v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24</v>
      </c>
      <c r="E263" s="156" t="n">
        <v>6</v>
      </c>
      <c r="F263" s="156" t="n">
        <v>2</v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25</v>
      </c>
      <c r="E264" s="156" t="n">
        <v>2</v>
      </c>
      <c r="F264" s="156" t="n">
        <v>8</v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7</v>
      </c>
      <c r="E265" s="156" t="n">
        <v>9</v>
      </c>
      <c r="F265" s="156" t="n">
        <v>8</v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8</v>
      </c>
      <c r="E266" s="156" t="n">
        <v>10</v>
      </c>
      <c r="F266" s="156" t="n">
        <v>3</v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10</v>
      </c>
      <c r="E267" s="156" t="n">
        <v>3</v>
      </c>
      <c r="F267" s="156" t="n">
        <v>0</v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3</v>
      </c>
      <c r="E268" s="156" t="n">
        <v>10</v>
      </c>
      <c r="F268" s="156" t="n">
        <v>7</v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30</v>
      </c>
      <c r="E269" s="156" t="n">
        <v>9</v>
      </c>
      <c r="F269" s="156" t="n">
        <v>1</v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32</v>
      </c>
      <c r="E270" s="156" t="n">
        <v>6</v>
      </c>
      <c r="F270" s="156" t="n">
        <v>6</v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10</v>
      </c>
      <c r="E271" s="156" t="n">
        <v>7</v>
      </c>
      <c r="F271" s="156" t="n">
        <v>8</v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21</v>
      </c>
      <c r="E272" s="156" t="n">
        <v>10</v>
      </c>
      <c r="F272" s="156" t="n">
        <v>7</v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9</v>
      </c>
      <c r="E273" s="156" t="n">
        <v>3</v>
      </c>
      <c r="F273" s="156" t="n">
        <v>2</v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5</v>
      </c>
      <c r="E274" s="156" t="n">
        <v>9</v>
      </c>
      <c r="F274" s="156" t="n">
        <v>3</v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30</v>
      </c>
      <c r="E275" s="156" t="n">
        <v>3</v>
      </c>
      <c r="F275" s="156" t="n">
        <v>1</v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6</v>
      </c>
      <c r="E276" s="156" t="n">
        <v>4</v>
      </c>
      <c r="F276" s="156" t="n">
        <v>5</v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35</v>
      </c>
      <c r="E277" s="156" t="n">
        <v>6</v>
      </c>
      <c r="F277" s="156" t="n">
        <v>4</v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35</v>
      </c>
      <c r="E278" s="156" t="n">
        <v>10</v>
      </c>
      <c r="F278" s="156" t="n">
        <v>7</v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31</v>
      </c>
      <c r="E279" s="156" t="n">
        <v>4</v>
      </c>
      <c r="F279" s="156" t="n">
        <v>1</v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14</v>
      </c>
      <c r="E280" s="156" t="n">
        <v>0</v>
      </c>
      <c r="F280" s="156" t="n">
        <v>2</v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25</v>
      </c>
      <c r="E281" s="156" t="n">
        <v>7</v>
      </c>
      <c r="F281" s="156" t="n">
        <v>6</v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31</v>
      </c>
      <c r="E282" s="156" t="n">
        <v>3</v>
      </c>
      <c r="F282" s="156" t="n">
        <v>4</v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7</v>
      </c>
      <c r="E283" s="156" t="n">
        <v>1</v>
      </c>
      <c r="F283" s="156" t="n">
        <v>6</v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22</v>
      </c>
      <c r="E284" s="156" t="n">
        <v>10</v>
      </c>
      <c r="F284" s="156" t="n">
        <v>2</v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12</v>
      </c>
      <c r="E285" s="156" t="n">
        <v>0</v>
      </c>
      <c r="F285" s="156" t="n">
        <v>7</v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32</v>
      </c>
      <c r="E286" s="156" t="n">
        <v>10</v>
      </c>
      <c r="F286" s="156" t="n">
        <v>7</v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20</v>
      </c>
      <c r="E287" s="156" t="n">
        <v>0</v>
      </c>
      <c r="F287" s="156" t="n">
        <v>6</v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6</v>
      </c>
      <c r="E288" s="156" t="n">
        <v>9</v>
      </c>
      <c r="F288" s="156" t="n">
        <v>1</v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3</v>
      </c>
      <c r="E289" s="156" t="n">
        <v>2</v>
      </c>
      <c r="F289" s="156" t="n">
        <v>6</v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7</v>
      </c>
      <c r="E290" s="156" t="n">
        <v>5</v>
      </c>
      <c r="F290" s="156" t="n">
        <v>4</v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15</v>
      </c>
      <c r="E291" s="156" t="n">
        <v>9</v>
      </c>
      <c r="F291" s="156" t="n">
        <v>2</v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4</v>
      </c>
      <c r="E292" s="156" t="n">
        <v>8</v>
      </c>
      <c r="F292" s="156" t="n">
        <v>0</v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10</v>
      </c>
      <c r="E293" s="156" t="n">
        <v>0</v>
      </c>
      <c r="F293" s="156" t="n">
        <v>3</v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21</v>
      </c>
      <c r="E294" s="156" t="n">
        <v>4</v>
      </c>
      <c r="F294" s="156" t="n">
        <v>1</v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18</v>
      </c>
      <c r="E295" s="156" t="n">
        <v>8</v>
      </c>
      <c r="F295" s="156" t="n">
        <v>8</v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13</v>
      </c>
      <c r="E296" s="156" t="n">
        <v>9</v>
      </c>
      <c r="F296" s="156" t="n">
        <v>0</v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8</v>
      </c>
      <c r="E297" s="156" t="n">
        <v>10</v>
      </c>
      <c r="F297" s="156" t="n">
        <v>2</v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35</v>
      </c>
      <c r="E298" s="156" t="n">
        <v>7</v>
      </c>
      <c r="F298" s="156" t="n">
        <v>2</v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19</v>
      </c>
      <c r="E299" s="156" t="n">
        <v>5</v>
      </c>
      <c r="F299" s="156" t="n">
        <v>5</v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32</v>
      </c>
      <c r="E300" s="156" t="n">
        <v>5</v>
      </c>
      <c r="F300" s="156" t="n">
        <v>2</v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9</v>
      </c>
      <c r="E301" s="156" t="n">
        <v>7</v>
      </c>
      <c r="F301" s="156" t="n">
        <v>6</v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26</v>
      </c>
      <c r="E302" s="156" t="n">
        <v>6</v>
      </c>
      <c r="F302" s="156" t="n">
        <v>2</v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31</v>
      </c>
      <c r="E303" s="156" t="n">
        <v>9</v>
      </c>
      <c r="F303" s="156" t="n">
        <v>0</v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2</v>
      </c>
      <c r="E304" s="156" t="n">
        <v>10</v>
      </c>
      <c r="F304" s="156" t="n">
        <v>8</v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5</v>
      </c>
      <c r="E305" s="156" t="n">
        <v>5</v>
      </c>
      <c r="F305" s="156" t="n">
        <v>5</v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19</v>
      </c>
      <c r="E306" s="156" t="n">
        <v>8</v>
      </c>
      <c r="F306" s="156" t="n">
        <v>0</v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34</v>
      </c>
      <c r="E307" s="156" t="n">
        <v>6</v>
      </c>
      <c r="F307" s="156" t="n">
        <v>2</v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35</v>
      </c>
      <c r="E308" s="156" t="n">
        <v>6</v>
      </c>
      <c r="F308" s="156" t="n">
        <v>0</v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20</v>
      </c>
      <c r="E309" s="156" t="n">
        <v>0</v>
      </c>
      <c r="F309" s="156" t="n">
        <v>8</v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33</v>
      </c>
      <c r="E310" s="156" t="n">
        <v>9</v>
      </c>
      <c r="F310" s="156" t="n">
        <v>8</v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9</v>
      </c>
      <c r="E311" s="156" t="n">
        <v>1</v>
      </c>
      <c r="F311" s="156" t="n">
        <v>1</v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10</v>
      </c>
      <c r="E312" s="156" t="n">
        <v>0</v>
      </c>
      <c r="F312" s="156" t="n">
        <v>1</v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18</v>
      </c>
      <c r="E313" s="156" t="n">
        <v>4</v>
      </c>
      <c r="F313" s="156" t="n">
        <v>0</v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14</v>
      </c>
      <c r="E314" s="156" t="n">
        <v>3</v>
      </c>
      <c r="F314" s="156" t="n">
        <v>6</v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23</v>
      </c>
      <c r="E315" s="156" t="n">
        <v>2</v>
      </c>
      <c r="F315" s="156" t="n">
        <v>5</v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31</v>
      </c>
      <c r="E316" s="156" t="n">
        <v>8</v>
      </c>
      <c r="F316" s="156" t="n">
        <v>6</v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14</v>
      </c>
      <c r="E317" s="156" t="n">
        <v>1</v>
      </c>
      <c r="F317" s="156" t="n">
        <v>4</v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23</v>
      </c>
      <c r="E318" s="156" t="n">
        <v>2</v>
      </c>
      <c r="F318" s="156" t="n">
        <v>3</v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3</v>
      </c>
      <c r="E319" s="156" t="n">
        <v>10</v>
      </c>
      <c r="F319" s="156" t="n">
        <v>8</v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18</v>
      </c>
      <c r="E320" s="156" t="n">
        <v>0</v>
      </c>
      <c r="F320" s="156" t="n">
        <v>2</v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12</v>
      </c>
      <c r="E321" s="156" t="n">
        <v>7</v>
      </c>
      <c r="F321" s="156" t="n">
        <v>1</v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23</v>
      </c>
      <c r="E322" s="156" t="n">
        <v>5</v>
      </c>
      <c r="F322" s="156" t="n">
        <v>7</v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19</v>
      </c>
      <c r="E323" s="156" t="n">
        <v>10</v>
      </c>
      <c r="F323" s="156" t="n">
        <v>6</v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19</v>
      </c>
      <c r="E324" s="156" t="n">
        <v>0</v>
      </c>
      <c r="F324" s="156" t="n">
        <v>0</v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24</v>
      </c>
      <c r="E325" s="156" t="n">
        <v>2</v>
      </c>
      <c r="F325" s="156" t="n">
        <v>4</v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1</v>
      </c>
      <c r="E326" s="156" t="n">
        <v>1</v>
      </c>
      <c r="F326" s="156" t="n">
        <v>6</v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13</v>
      </c>
      <c r="E327" s="156" t="n">
        <v>1</v>
      </c>
      <c r="F327" s="156" t="n">
        <v>8</v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20</v>
      </c>
      <c r="E328" s="156" t="n">
        <v>10</v>
      </c>
      <c r="F328" s="156" t="n">
        <v>4</v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22</v>
      </c>
      <c r="E329" s="156" t="n">
        <v>6</v>
      </c>
      <c r="F329" s="156" t="n">
        <v>2</v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24</v>
      </c>
      <c r="E330" s="156" t="n">
        <v>0</v>
      </c>
      <c r="F330" s="156" t="n">
        <v>4</v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7</v>
      </c>
      <c r="E331" s="156" t="n">
        <v>4</v>
      </c>
      <c r="F331" s="156" t="n">
        <v>2</v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4</v>
      </c>
      <c r="E332" s="156" t="n">
        <v>9</v>
      </c>
      <c r="F332" s="156" t="n">
        <v>5</v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12</v>
      </c>
      <c r="E333" s="156" t="n">
        <v>6</v>
      </c>
      <c r="F333" s="156" t="n">
        <v>5</v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9</v>
      </c>
      <c r="E334" s="156" t="n">
        <v>4</v>
      </c>
      <c r="F334" s="156" t="n">
        <v>0</v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32</v>
      </c>
      <c r="E335" s="156" t="n">
        <v>8</v>
      </c>
      <c r="F335" s="156" t="n">
        <v>2</v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7</v>
      </c>
      <c r="E336" s="156" t="n">
        <v>1</v>
      </c>
      <c r="F336" s="156" t="n">
        <v>1</v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12</v>
      </c>
      <c r="E337" s="156" t="n">
        <v>10</v>
      </c>
      <c r="F337" s="156" t="n">
        <v>7</v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6</v>
      </c>
      <c r="E338" s="156" t="n">
        <v>6</v>
      </c>
      <c r="F338" s="156" t="n">
        <v>3</v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2</v>
      </c>
      <c r="E339" s="156" t="n">
        <v>2</v>
      </c>
      <c r="F339" s="156" t="n">
        <v>6</v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30</v>
      </c>
      <c r="E340" s="156" t="n">
        <v>7</v>
      </c>
      <c r="F340" s="156" t="n">
        <v>6</v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26</v>
      </c>
      <c r="E341" s="156" t="n">
        <v>10</v>
      </c>
      <c r="F341" s="156" t="n">
        <v>2</v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4</v>
      </c>
      <c r="E342" s="156" t="n">
        <v>9</v>
      </c>
      <c r="F342" s="156" t="n">
        <v>5</v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22</v>
      </c>
      <c r="E343" s="156" t="n">
        <v>4</v>
      </c>
      <c r="F343" s="156" t="n">
        <v>0</v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20</v>
      </c>
      <c r="E344" s="156" t="n">
        <v>1</v>
      </c>
      <c r="F344" s="156" t="n">
        <v>1</v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27</v>
      </c>
      <c r="E345" s="156" t="n">
        <v>3</v>
      </c>
      <c r="F345" s="156" t="n">
        <v>3</v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24</v>
      </c>
      <c r="E346" s="156" t="n">
        <v>6</v>
      </c>
      <c r="F346" s="156" t="n">
        <v>2</v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28</v>
      </c>
      <c r="E347" s="156" t="n">
        <v>3</v>
      </c>
      <c r="F347" s="156" t="n">
        <v>7</v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0</v>
      </c>
      <c r="E348" s="156" t="n">
        <v>8</v>
      </c>
      <c r="F348" s="156" t="n">
        <v>6</v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4</v>
      </c>
      <c r="E349" s="156" t="n">
        <v>1</v>
      </c>
      <c r="F349" s="156" t="n">
        <v>5</v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35</v>
      </c>
      <c r="E350" s="156" t="n">
        <v>6</v>
      </c>
      <c r="F350" s="156" t="n">
        <v>2</v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3</v>
      </c>
      <c r="E351" s="156" t="n">
        <v>6</v>
      </c>
      <c r="F351" s="156" t="n">
        <v>5</v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34</v>
      </c>
      <c r="E352" s="156" t="n">
        <v>3</v>
      </c>
      <c r="F352" s="156" t="n">
        <v>2</v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6</v>
      </c>
      <c r="E353" s="156" t="n">
        <v>3</v>
      </c>
      <c r="F353" s="156" t="n">
        <v>3</v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3</v>
      </c>
      <c r="E354" s="156" t="n">
        <v>10</v>
      </c>
      <c r="F354" s="156" t="n">
        <v>6</v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9</v>
      </c>
      <c r="E355" s="156" t="n">
        <v>4</v>
      </c>
      <c r="F355" s="156" t="n">
        <v>6</v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33</v>
      </c>
      <c r="E356" s="156" t="n">
        <v>0</v>
      </c>
      <c r="F356" s="156" t="n">
        <v>3</v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32</v>
      </c>
      <c r="E357" s="156" t="n">
        <v>3</v>
      </c>
      <c r="F357" s="156" t="n">
        <v>0</v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0</v>
      </c>
      <c r="E358" s="156" t="n">
        <v>8</v>
      </c>
      <c r="F358" s="156" t="n">
        <v>6</v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2</v>
      </c>
      <c r="E359" s="156" t="n">
        <v>6</v>
      </c>
      <c r="F359" s="156" t="n">
        <v>0</v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24</v>
      </c>
      <c r="E360" s="156" t="n">
        <v>9</v>
      </c>
      <c r="F360" s="156" t="n">
        <v>1</v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32</v>
      </c>
      <c r="E361" s="156" t="n">
        <v>6</v>
      </c>
      <c r="F361" s="156" t="n">
        <v>4</v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35</v>
      </c>
      <c r="E362" s="156" t="n">
        <v>7</v>
      </c>
      <c r="F362" s="156" t="n">
        <v>3</v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29</v>
      </c>
      <c r="E363" s="156" t="n">
        <v>9</v>
      </c>
      <c r="F363" s="156" t="n">
        <v>6</v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4</v>
      </c>
      <c r="E364" s="156" t="n">
        <v>6</v>
      </c>
      <c r="F364" s="156" t="n">
        <v>8</v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13</v>
      </c>
      <c r="E365" s="156" t="n">
        <v>3</v>
      </c>
      <c r="F365" s="156" t="n">
        <v>0</v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13</v>
      </c>
      <c r="E366" s="156" t="n">
        <v>10</v>
      </c>
      <c r="F366" s="156" t="n">
        <v>0</v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15</v>
      </c>
      <c r="E367" s="156" t="n">
        <v>4</v>
      </c>
      <c r="F367" s="156" t="n">
        <v>8</v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16</v>
      </c>
      <c r="E368" s="156" t="n">
        <v>2</v>
      </c>
      <c r="F368" s="156" t="n">
        <v>1</v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30</v>
      </c>
      <c r="E369" s="156" t="n">
        <v>0</v>
      </c>
      <c r="F369" s="156" t="n">
        <v>0</v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35</v>
      </c>
      <c r="E370" s="156" t="n">
        <v>10</v>
      </c>
      <c r="F370" s="156" t="n">
        <v>7</v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28</v>
      </c>
      <c r="E371" s="156" t="n">
        <v>8</v>
      </c>
      <c r="F371" s="156" t="n">
        <v>1</v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4</v>
      </c>
      <c r="E372" s="156" t="n">
        <v>10</v>
      </c>
      <c r="F372" s="156" t="n">
        <v>0</v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3</v>
      </c>
      <c r="E373" s="156" t="n">
        <v>3</v>
      </c>
      <c r="F373" s="156" t="n">
        <v>5</v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11</v>
      </c>
      <c r="E374" s="156" t="n">
        <v>10</v>
      </c>
      <c r="F374" s="156" t="n">
        <v>7</v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34</v>
      </c>
      <c r="E375" s="156" t="n">
        <v>3</v>
      </c>
      <c r="F375" s="156" t="n">
        <v>5</v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2</v>
      </c>
      <c r="E376" s="156" t="n">
        <v>6</v>
      </c>
      <c r="F376" s="156" t="n">
        <v>4</v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25</v>
      </c>
      <c r="E377" s="156" t="n">
        <v>3</v>
      </c>
      <c r="F377" s="156" t="n">
        <v>3</v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15</v>
      </c>
      <c r="E378" s="156" t="n">
        <v>0</v>
      </c>
      <c r="F378" s="156" t="n">
        <v>5</v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5</v>
      </c>
      <c r="E379" s="156" t="n">
        <v>4</v>
      </c>
      <c r="F379" s="156" t="n">
        <v>6</v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1</v>
      </c>
      <c r="E380" s="156" t="n">
        <v>6</v>
      </c>
      <c r="F380" s="156" t="n">
        <v>7</v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7</v>
      </c>
      <c r="E381" s="156" t="n">
        <v>6</v>
      </c>
      <c r="F381" s="156" t="n">
        <v>7</v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23</v>
      </c>
      <c r="E382" s="156" t="n">
        <v>8</v>
      </c>
      <c r="F382" s="156" t="n">
        <v>0</v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0</v>
      </c>
      <c r="E383" s="156" t="n">
        <v>2</v>
      </c>
      <c r="F383" s="156" t="n">
        <v>5</v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32</v>
      </c>
      <c r="E384" s="156" t="n">
        <v>3</v>
      </c>
      <c r="F384" s="156" t="n">
        <v>8</v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35</v>
      </c>
      <c r="E385" s="156" t="n">
        <v>5</v>
      </c>
      <c r="F385" s="156" t="n">
        <v>2</v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0</v>
      </c>
      <c r="E386" s="156" t="n">
        <v>6</v>
      </c>
      <c r="F386" s="156" t="n">
        <v>1</v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29</v>
      </c>
      <c r="E387" s="156" t="n">
        <v>3</v>
      </c>
      <c r="F387" s="156" t="n">
        <v>7</v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10</v>
      </c>
      <c r="E388" s="156" t="n">
        <v>2</v>
      </c>
      <c r="F388" s="156" t="n">
        <v>8</v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13</v>
      </c>
      <c r="E389" s="156" t="n">
        <v>3</v>
      </c>
      <c r="F389" s="156" t="n">
        <v>2</v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3</v>
      </c>
      <c r="E390" s="156" t="n">
        <v>7</v>
      </c>
      <c r="F390" s="156" t="n">
        <v>3</v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18</v>
      </c>
      <c r="E391" s="156" t="n">
        <v>6</v>
      </c>
      <c r="F391" s="156" t="n">
        <v>8</v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5</v>
      </c>
      <c r="E392" s="156" t="n">
        <v>3</v>
      </c>
      <c r="F392" s="156" t="n">
        <v>3</v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12</v>
      </c>
      <c r="E393" s="156" t="n">
        <v>2</v>
      </c>
      <c r="F393" s="156" t="n">
        <v>0</v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13</v>
      </c>
      <c r="E394" s="156" t="n">
        <v>1</v>
      </c>
      <c r="F394" s="156" t="n">
        <v>0</v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8</v>
      </c>
      <c r="E395" s="156" t="n">
        <v>3</v>
      </c>
      <c r="F395" s="156" t="n">
        <v>0</v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5</v>
      </c>
      <c r="E396" s="156" t="n">
        <v>1</v>
      </c>
      <c r="F396" s="156" t="n">
        <v>3</v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11</v>
      </c>
      <c r="E397" s="156" t="n">
        <v>5</v>
      </c>
      <c r="F397" s="156" t="n">
        <v>8</v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5</v>
      </c>
      <c r="E398" s="156" t="n">
        <v>2</v>
      </c>
      <c r="F398" s="156" t="n">
        <v>3</v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10</v>
      </c>
      <c r="E399" s="156" t="n">
        <v>8</v>
      </c>
      <c r="F399" s="156" t="n">
        <v>0</v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24</v>
      </c>
      <c r="E400" s="156" t="n">
        <v>5</v>
      </c>
      <c r="F400" s="156" t="n">
        <v>6</v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22</v>
      </c>
      <c r="E401" s="156" t="n">
        <v>2</v>
      </c>
      <c r="F401" s="156" t="n">
        <v>5</v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16</v>
      </c>
      <c r="E402" s="156" t="n">
        <v>10</v>
      </c>
      <c r="F402" s="156" t="n">
        <v>2</v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7</v>
      </c>
      <c r="E403" s="156" t="n">
        <v>8</v>
      </c>
      <c r="F403" s="156" t="n">
        <v>8</v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17</v>
      </c>
      <c r="E404" s="156" t="n">
        <v>2</v>
      </c>
      <c r="F404" s="156" t="n">
        <v>0</v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1</v>
      </c>
      <c r="E405" s="156" t="n">
        <v>1</v>
      </c>
      <c r="F405" s="156" t="n">
        <v>7</v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0</v>
      </c>
      <c r="E406" s="156" t="n">
        <v>7</v>
      </c>
      <c r="F406" s="156" t="n">
        <v>6</v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0</v>
      </c>
      <c r="E407" s="156" t="n">
        <v>3</v>
      </c>
      <c r="F407" s="156" t="n">
        <v>3</v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27</v>
      </c>
      <c r="E408" s="156" t="n">
        <v>8</v>
      </c>
      <c r="F408" s="156" t="n">
        <v>7</v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18</v>
      </c>
      <c r="E409" s="156" t="n">
        <v>9</v>
      </c>
      <c r="F409" s="156" t="n">
        <v>7</v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14</v>
      </c>
      <c r="E410" s="156" t="n">
        <v>5</v>
      </c>
      <c r="F410" s="156" t="n">
        <v>0</v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15</v>
      </c>
      <c r="E411" s="156" t="n">
        <v>6</v>
      </c>
      <c r="F411" s="156" t="n">
        <v>4</v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15</v>
      </c>
      <c r="E412" s="156" t="n">
        <v>8</v>
      </c>
      <c r="F412" s="156" t="n">
        <v>2</v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28</v>
      </c>
      <c r="E413" s="156" t="n">
        <v>0</v>
      </c>
      <c r="F413" s="156" t="n">
        <v>3</v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34</v>
      </c>
      <c r="E414" s="156" t="n">
        <v>9</v>
      </c>
      <c r="F414" s="156" t="n">
        <v>1</v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31</v>
      </c>
      <c r="E415" s="156" t="n">
        <v>0</v>
      </c>
      <c r="F415" s="156" t="n">
        <v>6</v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13</v>
      </c>
      <c r="E416" s="156" t="n">
        <v>4</v>
      </c>
      <c r="F416" s="156" t="n">
        <v>3</v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26</v>
      </c>
      <c r="E417" s="156" t="n">
        <v>1</v>
      </c>
      <c r="F417" s="156" t="n">
        <v>0</v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10</v>
      </c>
      <c r="E418" s="156" t="n">
        <v>1</v>
      </c>
      <c r="F418" s="156" t="n">
        <v>8</v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15</v>
      </c>
      <c r="E419" s="156" t="n">
        <v>5</v>
      </c>
      <c r="F419" s="156" t="n">
        <v>0</v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31</v>
      </c>
      <c r="E420" s="156" t="n">
        <v>4</v>
      </c>
      <c r="F420" s="156" t="n">
        <v>4</v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29</v>
      </c>
      <c r="E421" s="156" t="n">
        <v>6</v>
      </c>
      <c r="F421" s="156" t="n">
        <v>0</v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26</v>
      </c>
      <c r="E422" s="156" t="n">
        <v>7</v>
      </c>
      <c r="F422" s="156" t="n">
        <v>1</v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33</v>
      </c>
      <c r="E423" s="156" t="n">
        <v>5</v>
      </c>
      <c r="F423" s="156" t="n">
        <v>7</v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34</v>
      </c>
      <c r="E424" s="156" t="n">
        <v>6</v>
      </c>
      <c r="F424" s="156" t="n">
        <v>4</v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7</v>
      </c>
      <c r="E425" s="156" t="n">
        <v>0</v>
      </c>
      <c r="F425" s="156" t="n">
        <v>0</v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7</v>
      </c>
      <c r="E426" s="156" t="n">
        <v>3</v>
      </c>
      <c r="F426" s="156" t="n">
        <v>8</v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13</v>
      </c>
      <c r="E427" s="156" t="n">
        <v>5</v>
      </c>
      <c r="F427" s="156" t="n">
        <v>8</v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2</v>
      </c>
      <c r="E428" s="156" t="n">
        <v>8</v>
      </c>
      <c r="F428" s="156" t="n">
        <v>2</v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2</v>
      </c>
      <c r="E429" s="156" t="n">
        <v>5</v>
      </c>
      <c r="F429" s="156" t="n">
        <v>3</v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4</v>
      </c>
      <c r="E430" s="156" t="n">
        <v>2</v>
      </c>
      <c r="F430" s="156" t="n">
        <v>5</v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5</v>
      </c>
      <c r="E431" s="156" t="n">
        <v>7</v>
      </c>
      <c r="F431" s="156" t="n">
        <v>5</v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19</v>
      </c>
      <c r="E432" s="156" t="n">
        <v>8</v>
      </c>
      <c r="F432" s="156" t="n">
        <v>7</v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12</v>
      </c>
      <c r="E433" s="156" t="n">
        <v>8</v>
      </c>
      <c r="F433" s="156" t="n">
        <v>1</v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3</v>
      </c>
      <c r="E434" s="156" t="n">
        <v>6</v>
      </c>
      <c r="F434" s="156" t="n">
        <v>2</v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13</v>
      </c>
      <c r="E435" s="156" t="n">
        <v>3</v>
      </c>
      <c r="F435" s="156" t="n">
        <v>0</v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1</v>
      </c>
      <c r="E436" s="156" t="n">
        <v>7</v>
      </c>
      <c r="F436" s="156" t="n">
        <v>3</v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21</v>
      </c>
      <c r="E437" s="156" t="n">
        <v>5</v>
      </c>
      <c r="F437" s="156" t="n">
        <v>5</v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21</v>
      </c>
      <c r="E438" s="156" t="n">
        <v>10</v>
      </c>
      <c r="F438" s="156" t="n">
        <v>4</v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13</v>
      </c>
      <c r="E439" s="156" t="n">
        <v>8</v>
      </c>
      <c r="F439" s="156" t="n">
        <v>7</v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21</v>
      </c>
      <c r="E440" s="156" t="n">
        <v>8</v>
      </c>
      <c r="F440" s="156" t="n">
        <v>4</v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6</v>
      </c>
      <c r="E441" s="156" t="n">
        <v>0</v>
      </c>
      <c r="F441" s="156" t="n">
        <v>5</v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20</v>
      </c>
      <c r="E442" s="156" t="n">
        <v>1</v>
      </c>
      <c r="F442" s="156" t="n">
        <v>1</v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13</v>
      </c>
      <c r="E443" s="156" t="n">
        <v>10</v>
      </c>
      <c r="F443" s="156" t="n">
        <v>5</v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13</v>
      </c>
      <c r="E444" s="156" t="n">
        <v>3</v>
      </c>
      <c r="F444" s="156" t="n">
        <v>5</v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30</v>
      </c>
      <c r="E445" s="156" t="n">
        <v>5</v>
      </c>
      <c r="F445" s="156" t="n">
        <v>6</v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10</v>
      </c>
      <c r="E446" s="156" t="n">
        <v>6</v>
      </c>
      <c r="F446" s="156" t="n">
        <v>3</v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20</v>
      </c>
      <c r="E447" s="156" t="n">
        <v>1</v>
      </c>
      <c r="F447" s="156" t="n">
        <v>7</v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16</v>
      </c>
      <c r="E448" s="156" t="n">
        <v>8</v>
      </c>
      <c r="F448" s="156" t="n">
        <v>7</v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25</v>
      </c>
      <c r="E449" s="156" t="n">
        <v>2</v>
      </c>
      <c r="F449" s="156" t="n">
        <v>1</v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28</v>
      </c>
      <c r="E450" s="156" t="n">
        <v>6</v>
      </c>
      <c r="F450" s="156" t="n">
        <v>0</v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4</v>
      </c>
      <c r="E451" s="156" t="n">
        <v>8</v>
      </c>
      <c r="F451" s="156" t="n">
        <v>2</v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14</v>
      </c>
      <c r="E452" s="156" t="n">
        <v>0</v>
      </c>
      <c r="F452" s="156" t="n">
        <v>3</v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11</v>
      </c>
      <c r="E453" s="156" t="n">
        <v>4</v>
      </c>
      <c r="F453" s="156" t="n">
        <v>0</v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19</v>
      </c>
      <c r="E454" s="156" t="n">
        <v>1</v>
      </c>
      <c r="F454" s="156" t="n">
        <v>6</v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19</v>
      </c>
      <c r="E455" s="156" t="n">
        <v>10</v>
      </c>
      <c r="F455" s="156" t="n">
        <v>8</v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8</v>
      </c>
      <c r="E456" s="156" t="n">
        <v>1</v>
      </c>
      <c r="F456" s="156" t="n">
        <v>0</v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3</v>
      </c>
      <c r="E457" s="156" t="n">
        <v>8</v>
      </c>
      <c r="F457" s="156" t="n">
        <v>6</v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22</v>
      </c>
      <c r="E458" s="156" t="n">
        <v>10</v>
      </c>
      <c r="F458" s="156" t="n">
        <v>6</v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33</v>
      </c>
      <c r="E459" s="156" t="n">
        <v>6</v>
      </c>
      <c r="F459" s="156" t="n">
        <v>8</v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8</v>
      </c>
      <c r="E460" s="156" t="n">
        <v>1</v>
      </c>
      <c r="F460" s="156" t="n">
        <v>0</v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12</v>
      </c>
      <c r="E461" s="156" t="n">
        <v>5</v>
      </c>
      <c r="F461" s="156" t="n">
        <v>5</v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7</v>
      </c>
      <c r="E462" s="156" t="n">
        <v>3</v>
      </c>
      <c r="F462" s="156" t="n">
        <v>4</v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31</v>
      </c>
      <c r="E463" s="156" t="n">
        <v>3</v>
      </c>
      <c r="F463" s="156" t="n">
        <v>0</v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10</v>
      </c>
      <c r="E464" s="156" t="n">
        <v>5</v>
      </c>
      <c r="F464" s="156" t="n">
        <v>8</v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18</v>
      </c>
      <c r="E465" s="156" t="n">
        <v>4</v>
      </c>
      <c r="F465" s="156" t="n">
        <v>0</v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4</v>
      </c>
      <c r="E466" s="156" t="n">
        <v>10</v>
      </c>
      <c r="F466" s="156" t="n">
        <v>4</v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29</v>
      </c>
      <c r="E467" s="156" t="n">
        <v>5</v>
      </c>
      <c r="F467" s="156" t="n">
        <v>2</v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18</v>
      </c>
      <c r="E468" s="156" t="n">
        <v>2</v>
      </c>
      <c r="F468" s="156" t="n">
        <v>7</v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33</v>
      </c>
      <c r="E469" s="156" t="n">
        <v>6</v>
      </c>
      <c r="F469" s="156" t="n">
        <v>7</v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30</v>
      </c>
      <c r="E470" s="156" t="n">
        <v>2</v>
      </c>
      <c r="F470" s="156" t="n">
        <v>5</v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20</v>
      </c>
      <c r="E471" s="156" t="n">
        <v>6</v>
      </c>
      <c r="F471" s="156" t="n">
        <v>6</v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1</v>
      </c>
      <c r="E472" s="156" t="n">
        <v>7</v>
      </c>
      <c r="F472" s="156" t="n">
        <v>8</v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25</v>
      </c>
      <c r="E473" s="156" t="n">
        <v>5</v>
      </c>
      <c r="F473" s="156" t="n">
        <v>2</v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3</v>
      </c>
      <c r="E474" s="156" t="n">
        <v>6</v>
      </c>
      <c r="F474" s="156" t="n">
        <v>6</v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21</v>
      </c>
      <c r="E475" s="156" t="n">
        <v>10</v>
      </c>
      <c r="F475" s="156" t="n">
        <v>5</v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10</v>
      </c>
      <c r="E476" s="156" t="n">
        <v>9</v>
      </c>
      <c r="F476" s="156" t="n">
        <v>7</v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23</v>
      </c>
      <c r="E477" s="156" t="n">
        <v>6</v>
      </c>
      <c r="F477" s="156" t="n">
        <v>6</v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22</v>
      </c>
      <c r="E478" s="156" t="n">
        <v>8</v>
      </c>
      <c r="F478" s="156" t="n">
        <v>6</v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12</v>
      </c>
      <c r="E479" s="156" t="n">
        <v>10</v>
      </c>
      <c r="F479" s="156" t="n">
        <v>2</v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17</v>
      </c>
      <c r="E480" s="156" t="n">
        <v>5</v>
      </c>
      <c r="F480" s="156" t="n">
        <v>0</v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27</v>
      </c>
      <c r="E481" s="156" t="n">
        <v>0</v>
      </c>
      <c r="F481" s="156" t="n">
        <v>5</v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31</v>
      </c>
      <c r="E482" s="156" t="n">
        <v>4</v>
      </c>
      <c r="F482" s="156" t="n">
        <v>8</v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9</v>
      </c>
      <c r="E483" s="156" t="n">
        <v>9</v>
      </c>
      <c r="F483" s="156" t="n">
        <v>2</v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34</v>
      </c>
      <c r="E484" s="156" t="n">
        <v>8</v>
      </c>
      <c r="F484" s="156" t="n">
        <v>4</v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29</v>
      </c>
      <c r="E485" s="156" t="n">
        <v>10</v>
      </c>
      <c r="F485" s="156" t="n">
        <v>2</v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21</v>
      </c>
      <c r="E486" s="156" t="n">
        <v>7</v>
      </c>
      <c r="F486" s="156" t="n">
        <v>2</v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1</v>
      </c>
      <c r="E487" s="156" t="n">
        <v>8</v>
      </c>
      <c r="F487" s="156" t="n">
        <v>0</v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8</v>
      </c>
      <c r="E488" s="156" t="n">
        <v>6</v>
      </c>
      <c r="F488" s="156" t="n">
        <v>1</v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20</v>
      </c>
      <c r="E489" s="156" t="n">
        <v>10</v>
      </c>
      <c r="F489" s="156" t="n">
        <v>0</v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34</v>
      </c>
      <c r="E490" s="156" t="n">
        <v>9</v>
      </c>
      <c r="F490" s="156" t="n">
        <v>3</v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18</v>
      </c>
      <c r="E491" s="156" t="n">
        <v>1</v>
      </c>
      <c r="F491" s="156" t="n">
        <v>4</v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6</v>
      </c>
      <c r="E492" s="156" t="n">
        <v>6</v>
      </c>
      <c r="F492" s="156" t="n">
        <v>2</v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15</v>
      </c>
      <c r="E493" s="156" t="n">
        <v>9</v>
      </c>
      <c r="F493" s="156" t="n">
        <v>8</v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24</v>
      </c>
      <c r="E494" s="156" t="n">
        <v>5</v>
      </c>
      <c r="F494" s="156" t="n">
        <v>1</v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1</v>
      </c>
      <c r="E495" s="156" t="n">
        <v>4</v>
      </c>
      <c r="F495" s="156" t="n">
        <v>6</v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28</v>
      </c>
      <c r="E496" s="156" t="n">
        <v>5</v>
      </c>
      <c r="F496" s="156" t="n">
        <v>3</v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1</v>
      </c>
      <c r="E497" s="156" t="n">
        <v>4</v>
      </c>
      <c r="F497" s="156" t="n">
        <v>5</v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15</v>
      </c>
      <c r="E498" s="156" t="n">
        <v>4</v>
      </c>
      <c r="F498" s="156" t="n">
        <v>5</v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21</v>
      </c>
      <c r="E499" s="156" t="n">
        <v>6</v>
      </c>
      <c r="F499" s="156" t="n">
        <v>8</v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26</v>
      </c>
      <c r="E500" s="156" t="n">
        <v>2</v>
      </c>
      <c r="F500" s="156" t="n">
        <v>3</v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23</v>
      </c>
      <c r="E501" s="156" t="n">
        <v>2</v>
      </c>
      <c r="F501" s="156" t="n">
        <v>0</v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20</v>
      </c>
      <c r="E502" s="156" t="n">
        <v>4</v>
      </c>
      <c r="F502" s="156" t="n">
        <v>6</v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29</v>
      </c>
      <c r="E503" s="156" t="n">
        <v>8</v>
      </c>
      <c r="F503" s="156" t="n">
        <v>2</v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4</v>
      </c>
      <c r="E504" s="156" t="n">
        <v>9</v>
      </c>
      <c r="F504" s="156" t="n">
        <v>0</v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33</v>
      </c>
      <c r="E505" s="156" t="n">
        <v>3</v>
      </c>
      <c r="F505" s="156" t="n">
        <v>2</v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14</v>
      </c>
      <c r="E506" s="156" t="n">
        <v>6</v>
      </c>
      <c r="F506" s="156" t="n">
        <v>5</v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24</v>
      </c>
      <c r="E507" s="156" t="n">
        <v>4</v>
      </c>
      <c r="F507" s="156" t="n">
        <v>8</v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22</v>
      </c>
      <c r="E508" s="156" t="n">
        <v>1</v>
      </c>
      <c r="F508" s="156" t="n">
        <v>0</v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13</v>
      </c>
      <c r="E509" s="156" t="n">
        <v>5</v>
      </c>
      <c r="F509" s="156" t="n">
        <v>0</v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15</v>
      </c>
      <c r="E510" s="156" t="n">
        <v>10</v>
      </c>
      <c r="F510" s="156" t="n">
        <v>6</v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18</v>
      </c>
      <c r="E511" s="156" t="n">
        <v>8</v>
      </c>
      <c r="F511" s="156" t="n">
        <v>8</v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1</v>
      </c>
      <c r="E512" s="156" t="n">
        <v>9</v>
      </c>
      <c r="F512" s="156" t="n">
        <v>7</v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20</v>
      </c>
      <c r="E513" s="156" t="n">
        <v>9</v>
      </c>
      <c r="F513" s="156" t="n">
        <v>7</v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29</v>
      </c>
      <c r="E514" s="156" t="n">
        <v>2</v>
      </c>
      <c r="F514" s="156" t="n">
        <v>0</v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31</v>
      </c>
      <c r="E515" s="156" t="n">
        <v>10</v>
      </c>
      <c r="F515" s="156" t="n">
        <v>3</v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24</v>
      </c>
      <c r="E516" s="156" t="n">
        <v>6</v>
      </c>
      <c r="F516" s="156" t="n">
        <v>3</v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26</v>
      </c>
      <c r="E517" s="156" t="n">
        <v>2</v>
      </c>
      <c r="F517" s="156" t="n">
        <v>8</v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28</v>
      </c>
      <c r="E518" s="156" t="n">
        <v>9</v>
      </c>
      <c r="F518" s="156" t="n">
        <v>6</v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31</v>
      </c>
      <c r="E519" s="156" t="n">
        <v>5</v>
      </c>
      <c r="F519" s="156" t="n">
        <v>4</v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28</v>
      </c>
      <c r="E520" s="156" t="n">
        <v>9</v>
      </c>
      <c r="F520" s="156" t="n">
        <v>2</v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12</v>
      </c>
      <c r="E521" s="156" t="n">
        <v>8</v>
      </c>
      <c r="F521" s="156" t="n">
        <v>3</v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20</v>
      </c>
      <c r="E522" s="156" t="n">
        <v>1</v>
      </c>
      <c r="F522" s="156" t="n">
        <v>1</v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29</v>
      </c>
      <c r="E523" s="156" t="n">
        <v>2</v>
      </c>
      <c r="F523" s="156" t="n">
        <v>1</v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6</v>
      </c>
      <c r="E524" s="156" t="n">
        <v>2</v>
      </c>
      <c r="F524" s="156" t="n">
        <v>0</v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21</v>
      </c>
      <c r="E525" s="156" t="n">
        <v>1</v>
      </c>
      <c r="F525" s="156" t="n">
        <v>0</v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8</v>
      </c>
      <c r="E526" s="156" t="n">
        <v>8</v>
      </c>
      <c r="F526" s="156" t="n">
        <v>1</v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19</v>
      </c>
      <c r="E527" s="156" t="n">
        <v>2</v>
      </c>
      <c r="F527" s="156" t="n">
        <v>2</v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17</v>
      </c>
      <c r="E528" s="156" t="n">
        <v>9</v>
      </c>
      <c r="F528" s="156" t="n">
        <v>7</v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19</v>
      </c>
      <c r="E529" s="156" t="n">
        <v>0</v>
      </c>
      <c r="F529" s="156" t="n">
        <v>1</v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29</v>
      </c>
      <c r="E530" s="156" t="n">
        <v>9</v>
      </c>
      <c r="F530" s="156" t="n">
        <v>6</v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19</v>
      </c>
      <c r="E531" s="156" t="n">
        <v>1</v>
      </c>
      <c r="F531" s="156" t="n">
        <v>5</v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10</v>
      </c>
      <c r="E532" s="156" t="n">
        <v>10</v>
      </c>
      <c r="F532" s="156" t="n">
        <v>2</v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33</v>
      </c>
      <c r="E533" s="156" t="n">
        <v>5</v>
      </c>
      <c r="F533" s="156" t="n">
        <v>7</v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6</v>
      </c>
      <c r="E534" s="156" t="n">
        <v>6</v>
      </c>
      <c r="F534" s="156" t="n">
        <v>8</v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15</v>
      </c>
      <c r="E535" s="156" t="n">
        <v>0</v>
      </c>
      <c r="F535" s="156" t="n">
        <v>2</v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2</v>
      </c>
      <c r="E536" s="156" t="n">
        <v>8</v>
      </c>
      <c r="F536" s="156" t="n">
        <v>2</v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26</v>
      </c>
      <c r="E537" s="156" t="n">
        <v>7</v>
      </c>
      <c r="F537" s="156" t="n">
        <v>0</v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6</v>
      </c>
      <c r="E538" s="156" t="n">
        <v>5</v>
      </c>
      <c r="F538" s="156" t="n">
        <v>6</v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17</v>
      </c>
      <c r="E539" s="156" t="n">
        <v>2</v>
      </c>
      <c r="F539" s="156" t="n">
        <v>6</v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3</v>
      </c>
      <c r="E540" s="156" t="n">
        <v>5</v>
      </c>
      <c r="F540" s="156" t="n">
        <v>1</v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3</v>
      </c>
      <c r="E541" s="156" t="n">
        <v>4</v>
      </c>
      <c r="F541" s="156" t="n">
        <v>7</v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14</v>
      </c>
      <c r="E542" s="156" t="n">
        <v>7</v>
      </c>
      <c r="F542" s="156" t="n">
        <v>1</v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25</v>
      </c>
      <c r="E543" s="156" t="n">
        <v>4</v>
      </c>
      <c r="F543" s="156" t="n">
        <v>3</v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12</v>
      </c>
      <c r="E544" s="156" t="n">
        <v>0</v>
      </c>
      <c r="F544" s="156" t="n">
        <v>0</v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11</v>
      </c>
      <c r="E545" s="156" t="n">
        <v>9</v>
      </c>
      <c r="F545" s="156" t="n">
        <v>5</v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3</v>
      </c>
      <c r="E546" s="156" t="n">
        <v>3</v>
      </c>
      <c r="F546" s="156" t="n">
        <v>1</v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32</v>
      </c>
      <c r="E547" s="156" t="n">
        <v>8</v>
      </c>
      <c r="F547" s="156" t="n">
        <v>4</v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35</v>
      </c>
      <c r="E548" s="156" t="n">
        <v>8</v>
      </c>
      <c r="F548" s="156" t="n">
        <v>1</v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11</v>
      </c>
      <c r="E549" s="156" t="n">
        <v>8</v>
      </c>
      <c r="F549" s="156" t="n">
        <v>0</v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33</v>
      </c>
      <c r="E550" s="156" t="n">
        <v>2</v>
      </c>
      <c r="F550" s="156" t="n">
        <v>4</v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16</v>
      </c>
      <c r="E551" s="156" t="n">
        <v>2</v>
      </c>
      <c r="F551" s="156" t="n">
        <v>6</v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2</v>
      </c>
      <c r="E552" s="156" t="n">
        <v>3</v>
      </c>
      <c r="F552" s="156" t="n">
        <v>2</v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23</v>
      </c>
      <c r="E553" s="156" t="n">
        <v>4</v>
      </c>
      <c r="F553" s="156" t="n">
        <v>6</v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18</v>
      </c>
      <c r="E554" s="156" t="n">
        <v>2</v>
      </c>
      <c r="F554" s="156" t="n">
        <v>6</v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1</v>
      </c>
      <c r="E555" s="156" t="n">
        <v>5</v>
      </c>
      <c r="F555" s="156" t="n">
        <v>7</v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14</v>
      </c>
      <c r="E556" s="156" t="n">
        <v>7</v>
      </c>
      <c r="F556" s="156" t="n">
        <v>3</v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29</v>
      </c>
      <c r="E557" s="156" t="n">
        <v>10</v>
      </c>
      <c r="F557" s="156" t="n">
        <v>1</v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25</v>
      </c>
      <c r="E558" s="156" t="n">
        <v>0</v>
      </c>
      <c r="F558" s="156" t="n">
        <v>6</v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29</v>
      </c>
      <c r="E559" s="156" t="n">
        <v>6</v>
      </c>
      <c r="F559" s="156" t="n">
        <v>2</v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22</v>
      </c>
      <c r="E560" s="156" t="n">
        <v>7</v>
      </c>
      <c r="F560" s="156" t="n">
        <v>1</v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32</v>
      </c>
      <c r="E561" s="156" t="n">
        <v>0</v>
      </c>
      <c r="F561" s="156" t="n">
        <v>2</v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24</v>
      </c>
      <c r="E562" s="156" t="n">
        <v>0</v>
      </c>
      <c r="F562" s="156" t="n">
        <v>2</v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19</v>
      </c>
      <c r="E563" s="156" t="n">
        <v>8</v>
      </c>
      <c r="F563" s="156" t="n">
        <v>7</v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22</v>
      </c>
      <c r="E564" s="156" t="n">
        <v>5</v>
      </c>
      <c r="F564" s="156" t="n">
        <v>0</v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27</v>
      </c>
      <c r="E565" s="156" t="n">
        <v>3</v>
      </c>
      <c r="F565" s="156" t="n">
        <v>8</v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7</v>
      </c>
      <c r="E566" s="156" t="n">
        <v>6</v>
      </c>
      <c r="F566" s="156" t="n">
        <v>7</v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15</v>
      </c>
      <c r="E567" s="156" t="n">
        <v>4</v>
      </c>
      <c r="F567" s="156" t="n">
        <v>1</v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13</v>
      </c>
      <c r="E568" s="156" t="n">
        <v>2</v>
      </c>
      <c r="F568" s="156" t="n">
        <v>5</v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3</v>
      </c>
      <c r="E569" s="156" t="n">
        <v>3</v>
      </c>
      <c r="F569" s="156" t="n">
        <v>0</v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18</v>
      </c>
      <c r="E570" s="156" t="n">
        <v>7</v>
      </c>
      <c r="F570" s="156" t="n">
        <v>8</v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34</v>
      </c>
      <c r="E571" s="156" t="n">
        <v>10</v>
      </c>
      <c r="F571" s="156" t="n">
        <v>7</v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34</v>
      </c>
      <c r="E572" s="156" t="n">
        <v>8</v>
      </c>
      <c r="F572" s="156" t="n">
        <v>2</v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1</v>
      </c>
      <c r="E573" s="156" t="n">
        <v>8</v>
      </c>
      <c r="F573" s="156" t="n">
        <v>7</v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25</v>
      </c>
      <c r="E574" s="156" t="n">
        <v>6</v>
      </c>
      <c r="F574" s="156" t="n">
        <v>1</v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1</v>
      </c>
      <c r="E575" s="156" t="n">
        <v>0</v>
      </c>
      <c r="F575" s="156" t="n">
        <v>1</v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13</v>
      </c>
      <c r="E576" s="156" t="n">
        <v>2</v>
      </c>
      <c r="F576" s="156" t="n">
        <v>1</v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1</v>
      </c>
      <c r="E577" s="156" t="n">
        <v>10</v>
      </c>
      <c r="F577" s="156" t="n">
        <v>2</v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22</v>
      </c>
      <c r="E578" s="156" t="n">
        <v>9</v>
      </c>
      <c r="F578" s="156" t="n">
        <v>8</v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7</v>
      </c>
      <c r="E579" s="156" t="n">
        <v>4</v>
      </c>
      <c r="F579" s="156" t="n">
        <v>6</v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29</v>
      </c>
      <c r="E580" s="156" t="n">
        <v>0</v>
      </c>
      <c r="F580" s="156" t="n">
        <v>8</v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5</v>
      </c>
      <c r="E581" s="156" t="n">
        <v>0</v>
      </c>
      <c r="F581" s="156" t="n">
        <v>7</v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5</v>
      </c>
      <c r="E582" s="156" t="n">
        <v>7</v>
      </c>
      <c r="F582" s="156" t="n">
        <v>1</v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25</v>
      </c>
      <c r="E583" s="156" t="n">
        <v>4</v>
      </c>
      <c r="F583" s="156" t="n">
        <v>6</v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21</v>
      </c>
      <c r="E584" s="156" t="n">
        <v>4</v>
      </c>
      <c r="F584" s="156" t="n">
        <v>0</v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31</v>
      </c>
      <c r="E585" s="156" t="n">
        <v>9</v>
      </c>
      <c r="F585" s="156" t="n">
        <v>2</v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34</v>
      </c>
      <c r="E586" s="156" t="n">
        <v>6</v>
      </c>
      <c r="F586" s="156" t="n">
        <v>7</v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4</v>
      </c>
      <c r="E587" s="156" t="n">
        <v>1</v>
      </c>
      <c r="F587" s="156" t="n">
        <v>2</v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7</v>
      </c>
      <c r="E588" s="156" t="n">
        <v>8</v>
      </c>
      <c r="F588" s="156" t="n">
        <v>6</v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9</v>
      </c>
      <c r="E589" s="156" t="n">
        <v>9</v>
      </c>
      <c r="F589" s="156" t="n">
        <v>7</v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30</v>
      </c>
      <c r="E590" s="156" t="n">
        <v>2</v>
      </c>
      <c r="F590" s="156" t="n">
        <v>6</v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18</v>
      </c>
      <c r="E591" s="156" t="n">
        <v>9</v>
      </c>
      <c r="F591" s="156" t="n">
        <v>7</v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32</v>
      </c>
      <c r="E592" s="156" t="n">
        <v>5</v>
      </c>
      <c r="F592" s="156" t="n">
        <v>6</v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25</v>
      </c>
      <c r="E593" s="156" t="n">
        <v>1</v>
      </c>
      <c r="F593" s="156" t="n">
        <v>7</v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2</v>
      </c>
      <c r="E594" s="156" t="n">
        <v>6</v>
      </c>
      <c r="F594" s="156" t="n">
        <v>5</v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23</v>
      </c>
      <c r="E595" s="156" t="n">
        <v>2</v>
      </c>
      <c r="F595" s="156" t="n">
        <v>5</v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32</v>
      </c>
      <c r="E596" s="156" t="n">
        <v>1</v>
      </c>
      <c r="F596" s="156" t="n">
        <v>7</v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10</v>
      </c>
      <c r="E597" s="156" t="n">
        <v>9</v>
      </c>
      <c r="F597" s="156" t="n">
        <v>4</v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27</v>
      </c>
      <c r="E598" s="156" t="n">
        <v>10</v>
      </c>
      <c r="F598" s="156" t="n">
        <v>2</v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3</v>
      </c>
      <c r="E599" s="156" t="n">
        <v>6</v>
      </c>
      <c r="F599" s="156" t="n">
        <v>6</v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22</v>
      </c>
      <c r="E600" s="156" t="n">
        <v>5</v>
      </c>
      <c r="F600" s="156" t="n">
        <v>2</v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8</v>
      </c>
      <c r="E601" s="156" t="n">
        <v>1</v>
      </c>
      <c r="F601" s="156" t="n">
        <v>4</v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34</v>
      </c>
      <c r="E602" s="156" t="n">
        <v>4</v>
      </c>
      <c r="F602" s="156" t="n">
        <v>6</v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4</v>
      </c>
      <c r="E603" s="156" t="n">
        <v>7</v>
      </c>
      <c r="F603" s="156" t="n">
        <v>1</v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31</v>
      </c>
      <c r="E604" s="156" t="n">
        <v>1</v>
      </c>
      <c r="F604" s="156" t="n">
        <v>7</v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20</v>
      </c>
      <c r="E605" s="156" t="n">
        <v>4</v>
      </c>
      <c r="F605" s="156" t="n">
        <v>5</v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5</v>
      </c>
      <c r="E606" s="156" t="n">
        <v>9</v>
      </c>
      <c r="F606" s="156" t="n">
        <v>5</v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9</v>
      </c>
      <c r="E607" s="156" t="n">
        <v>6</v>
      </c>
      <c r="F607" s="156" t="n">
        <v>7</v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2</v>
      </c>
      <c r="E608" s="156" t="n">
        <v>0</v>
      </c>
      <c r="F608" s="156" t="n">
        <v>0</v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33</v>
      </c>
      <c r="E609" s="156" t="n">
        <v>7</v>
      </c>
      <c r="F609" s="156" t="n">
        <v>0</v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31</v>
      </c>
      <c r="E610" s="156" t="n">
        <v>2</v>
      </c>
      <c r="F610" s="156" t="n">
        <v>7</v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35</v>
      </c>
      <c r="E611" s="156" t="n">
        <v>2</v>
      </c>
      <c r="F611" s="156" t="n">
        <v>7</v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28</v>
      </c>
      <c r="E612" s="156" t="n">
        <v>9</v>
      </c>
      <c r="F612" s="156" t="n">
        <v>2</v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22</v>
      </c>
      <c r="E613" s="156" t="n">
        <v>0</v>
      </c>
      <c r="F613" s="156" t="n">
        <v>7</v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22</v>
      </c>
      <c r="E614" s="156" t="n">
        <v>0</v>
      </c>
      <c r="F614" s="156" t="n">
        <v>4</v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35</v>
      </c>
      <c r="E615" s="156" t="n">
        <v>2</v>
      </c>
      <c r="F615" s="156" t="n">
        <v>6</v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16</v>
      </c>
      <c r="E616" s="156" t="n">
        <v>1</v>
      </c>
      <c r="F616" s="156" t="n">
        <v>3</v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31</v>
      </c>
      <c r="E617" s="156" t="n">
        <v>3</v>
      </c>
      <c r="F617" s="156" t="n">
        <v>7</v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29</v>
      </c>
      <c r="E618" s="156" t="n">
        <v>2</v>
      </c>
      <c r="F618" s="156" t="n">
        <v>3</v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8</v>
      </c>
      <c r="E619" s="156" t="n">
        <v>3</v>
      </c>
      <c r="F619" s="156" t="n">
        <v>0</v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11</v>
      </c>
      <c r="E620" s="156" t="n">
        <v>2</v>
      </c>
      <c r="F620" s="156" t="n">
        <v>2</v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5</v>
      </c>
      <c r="E621" s="156" t="n">
        <v>5</v>
      </c>
      <c r="F621" s="156" t="n">
        <v>6</v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2</v>
      </c>
      <c r="E622" s="156" t="n">
        <v>5</v>
      </c>
      <c r="F622" s="156" t="n">
        <v>8</v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8</v>
      </c>
      <c r="E623" s="156" t="n">
        <v>10</v>
      </c>
      <c r="F623" s="156" t="n">
        <v>0</v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28</v>
      </c>
      <c r="E624" s="156" t="n">
        <v>5</v>
      </c>
      <c r="F624" s="156" t="n">
        <v>4</v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27</v>
      </c>
      <c r="E625" s="156" t="n">
        <v>8</v>
      </c>
      <c r="F625" s="156" t="n">
        <v>8</v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25</v>
      </c>
      <c r="E626" s="156" t="n">
        <v>7</v>
      </c>
      <c r="F626" s="156" t="n">
        <v>4</v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1</v>
      </c>
      <c r="E627" s="156" t="n">
        <v>5</v>
      </c>
      <c r="F627" s="156" t="n">
        <v>7</v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12</v>
      </c>
      <c r="E628" s="156" t="n">
        <v>3</v>
      </c>
      <c r="F628" s="156" t="n">
        <v>3</v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26</v>
      </c>
      <c r="E629" s="156" t="n">
        <v>0</v>
      </c>
      <c r="F629" s="156" t="n">
        <v>1</v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24</v>
      </c>
      <c r="E630" s="156" t="n">
        <v>5</v>
      </c>
      <c r="F630" s="156" t="n">
        <v>3</v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23</v>
      </c>
      <c r="E631" s="156" t="n">
        <v>1</v>
      </c>
      <c r="F631" s="156" t="n">
        <v>5</v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0</v>
      </c>
      <c r="E632" s="156" t="n">
        <v>4</v>
      </c>
      <c r="F632" s="156" t="n">
        <v>6</v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32</v>
      </c>
      <c r="E633" s="156" t="n">
        <v>3</v>
      </c>
      <c r="F633" s="156" t="n">
        <v>4</v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11</v>
      </c>
      <c r="E634" s="156" t="n">
        <v>9</v>
      </c>
      <c r="F634" s="156" t="n">
        <v>6</v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8</v>
      </c>
      <c r="E635" s="156" t="n">
        <v>10</v>
      </c>
      <c r="F635" s="156" t="n">
        <v>0</v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10</v>
      </c>
      <c r="E636" s="156" t="n">
        <v>6</v>
      </c>
      <c r="F636" s="156" t="n">
        <v>8</v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11</v>
      </c>
      <c r="E637" s="156" t="n">
        <v>7</v>
      </c>
      <c r="F637" s="156" t="n">
        <v>6</v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17</v>
      </c>
      <c r="E638" s="156" t="n">
        <v>2</v>
      </c>
      <c r="F638" s="156" t="n">
        <v>5</v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F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PERFORMANS</t>
        </is>
      </c>
    </row>
    <row r="2" ht="36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Operasyon Puanı</t>
        </is>
      </c>
      <c r="E2" s="155" t="inlineStr">
        <is>
          <t>Yönetici Puanı</t>
        </is>
      </c>
      <c r="F2" s="155" t="inlineStr">
        <is>
          <t>Müşteri Deneyimi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85</v>
      </c>
      <c r="E3" s="156" t="n">
        <v>69</v>
      </c>
      <c r="F3" s="156" t="n">
        <v>98</v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66</v>
      </c>
      <c r="E4" s="156" t="n">
        <v>87</v>
      </c>
      <c r="F4" s="156" t="n">
        <v>92</v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75</v>
      </c>
      <c r="E5" s="156" t="n">
        <v>61</v>
      </c>
      <c r="F5" s="156" t="n">
        <v>82</v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98</v>
      </c>
      <c r="E6" s="156" t="n">
        <v>80</v>
      </c>
      <c r="F6" s="156" t="n">
        <v>83</v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78</v>
      </c>
      <c r="E7" s="156" t="n">
        <v>95</v>
      </c>
      <c r="F7" s="156" t="n">
        <v>80</v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84</v>
      </c>
      <c r="E8" s="156" t="n">
        <v>62</v>
      </c>
      <c r="F8" s="156" t="n">
        <v>98</v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77</v>
      </c>
      <c r="E9" s="156" t="n">
        <v>89</v>
      </c>
      <c r="F9" s="156" t="n">
        <v>87</v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86</v>
      </c>
      <c r="E10" s="156" t="n">
        <v>92</v>
      </c>
      <c r="F10" s="156" t="n">
        <v>76</v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76</v>
      </c>
      <c r="E11" s="156" t="n">
        <v>83</v>
      </c>
      <c r="F11" s="156" t="n">
        <v>91</v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70</v>
      </c>
      <c r="E12" s="156" t="n">
        <v>93</v>
      </c>
      <c r="F12" s="156" t="n">
        <v>60</v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91</v>
      </c>
      <c r="E13" s="156" t="n">
        <v>76</v>
      </c>
      <c r="F13" s="156" t="n">
        <v>81</v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74</v>
      </c>
      <c r="E14" s="156" t="n">
        <v>85</v>
      </c>
      <c r="F14" s="156" t="n">
        <v>75</v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76</v>
      </c>
      <c r="E15" s="156" t="n">
        <v>80</v>
      </c>
      <c r="F15" s="156" t="n">
        <v>79</v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78</v>
      </c>
      <c r="E16" s="156" t="n">
        <v>76</v>
      </c>
      <c r="F16" s="156" t="n">
        <v>93</v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85</v>
      </c>
      <c r="E17" s="156" t="n">
        <v>62</v>
      </c>
      <c r="F17" s="156" t="n">
        <v>79</v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97</v>
      </c>
      <c r="E18" s="156" t="n">
        <v>80</v>
      </c>
      <c r="F18" s="156" t="n">
        <v>90</v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96</v>
      </c>
      <c r="E19" s="156" t="n">
        <v>76</v>
      </c>
      <c r="F19" s="156" t="n">
        <v>71</v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66</v>
      </c>
      <c r="E20" s="156" t="n">
        <v>83</v>
      </c>
      <c r="F20" s="156" t="n">
        <v>64</v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82</v>
      </c>
      <c r="E21" s="156" t="n">
        <v>94</v>
      </c>
      <c r="F21" s="156" t="n">
        <v>79</v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82</v>
      </c>
      <c r="E22" s="156" t="n">
        <v>73</v>
      </c>
      <c r="F22" s="156" t="n">
        <v>61</v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80</v>
      </c>
      <c r="E23" s="156" t="n">
        <v>77</v>
      </c>
      <c r="F23" s="156" t="n">
        <v>87</v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92</v>
      </c>
      <c r="E24" s="156" t="n">
        <v>95</v>
      </c>
      <c r="F24" s="156" t="n">
        <v>84</v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91</v>
      </c>
      <c r="E25" s="156" t="n">
        <v>61</v>
      </c>
      <c r="F25" s="156" t="n">
        <v>93</v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71</v>
      </c>
      <c r="E26" s="156" t="n">
        <v>62</v>
      </c>
      <c r="F26" s="156" t="n">
        <v>72</v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98</v>
      </c>
      <c r="E27" s="156" t="n">
        <v>74</v>
      </c>
      <c r="F27" s="156" t="n">
        <v>79</v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67</v>
      </c>
      <c r="E28" s="156" t="n">
        <v>83</v>
      </c>
      <c r="F28" s="156" t="n">
        <v>71</v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92</v>
      </c>
      <c r="E29" s="156" t="n">
        <v>60</v>
      </c>
      <c r="F29" s="156" t="n">
        <v>77</v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79</v>
      </c>
      <c r="E30" s="156" t="n">
        <v>73</v>
      </c>
      <c r="F30" s="156" t="n">
        <v>84</v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73</v>
      </c>
      <c r="E31" s="156" t="n">
        <v>61</v>
      </c>
      <c r="F31" s="156" t="n">
        <v>94</v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72</v>
      </c>
      <c r="E32" s="156" t="n">
        <v>74</v>
      </c>
      <c r="F32" s="156" t="n">
        <v>93</v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79</v>
      </c>
      <c r="E33" s="156" t="n">
        <v>66</v>
      </c>
      <c r="F33" s="156" t="n">
        <v>60</v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90</v>
      </c>
      <c r="E34" s="156" t="n">
        <v>79</v>
      </c>
      <c r="F34" s="156" t="n">
        <v>92</v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84</v>
      </c>
      <c r="E35" s="156" t="n">
        <v>93</v>
      </c>
      <c r="F35" s="156" t="n">
        <v>63</v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92</v>
      </c>
      <c r="E36" s="156" t="n">
        <v>87</v>
      </c>
      <c r="F36" s="156" t="n">
        <v>61</v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74</v>
      </c>
      <c r="E37" s="156" t="n">
        <v>80</v>
      </c>
      <c r="F37" s="156" t="n">
        <v>82</v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94</v>
      </c>
      <c r="E38" s="156" t="n">
        <v>92</v>
      </c>
      <c r="F38" s="156" t="n">
        <v>89</v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98</v>
      </c>
      <c r="E39" s="156" t="n">
        <v>65</v>
      </c>
      <c r="F39" s="156" t="n">
        <v>89</v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76</v>
      </c>
      <c r="E40" s="156" t="n">
        <v>76</v>
      </c>
      <c r="F40" s="156" t="n">
        <v>94</v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77</v>
      </c>
      <c r="E41" s="156" t="n">
        <v>66</v>
      </c>
      <c r="F41" s="156" t="n">
        <v>92</v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93</v>
      </c>
      <c r="E42" s="156" t="n">
        <v>67</v>
      </c>
      <c r="F42" s="156" t="n">
        <v>74</v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71</v>
      </c>
      <c r="E43" s="156" t="n">
        <v>71</v>
      </c>
      <c r="F43" s="156" t="n">
        <v>81</v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67</v>
      </c>
      <c r="E44" s="156" t="n">
        <v>73</v>
      </c>
      <c r="F44" s="156" t="n">
        <v>72</v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91</v>
      </c>
      <c r="E45" s="156" t="n">
        <v>66</v>
      </c>
      <c r="F45" s="156" t="n">
        <v>63</v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75</v>
      </c>
      <c r="E46" s="156" t="n">
        <v>82</v>
      </c>
      <c r="F46" s="156" t="n">
        <v>73</v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86</v>
      </c>
      <c r="E47" s="156" t="n">
        <v>84</v>
      </c>
      <c r="F47" s="156" t="n">
        <v>66</v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79</v>
      </c>
      <c r="E48" s="156" t="n">
        <v>63</v>
      </c>
      <c r="F48" s="156" t="n">
        <v>66</v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65</v>
      </c>
      <c r="E49" s="156" t="n">
        <v>81</v>
      </c>
      <c r="F49" s="156" t="n">
        <v>63</v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91</v>
      </c>
      <c r="E50" s="156" t="n">
        <v>73</v>
      </c>
      <c r="F50" s="156" t="n">
        <v>74</v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89</v>
      </c>
      <c r="E51" s="156" t="n">
        <v>79</v>
      </c>
      <c r="F51" s="156" t="n">
        <v>79</v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78</v>
      </c>
      <c r="E52" s="156" t="n">
        <v>66</v>
      </c>
      <c r="F52" s="156" t="n">
        <v>80</v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75</v>
      </c>
      <c r="E53" s="156" t="n">
        <v>93</v>
      </c>
      <c r="F53" s="156" t="n">
        <v>76</v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98</v>
      </c>
      <c r="E54" s="156" t="n">
        <v>81</v>
      </c>
      <c r="F54" s="156" t="n">
        <v>70</v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82</v>
      </c>
      <c r="E55" s="156" t="n">
        <v>63</v>
      </c>
      <c r="F55" s="156" t="n">
        <v>80</v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98</v>
      </c>
      <c r="E56" s="156" t="n">
        <v>69</v>
      </c>
      <c r="F56" s="156" t="n">
        <v>64</v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96</v>
      </c>
      <c r="E57" s="156" t="n">
        <v>63</v>
      </c>
      <c r="F57" s="156" t="n">
        <v>76</v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96</v>
      </c>
      <c r="E58" s="156" t="n">
        <v>74</v>
      </c>
      <c r="F58" s="156" t="n">
        <v>87</v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80</v>
      </c>
      <c r="E59" s="156" t="n">
        <v>76</v>
      </c>
      <c r="F59" s="156" t="n">
        <v>63</v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78</v>
      </c>
      <c r="E60" s="156" t="n">
        <v>93</v>
      </c>
      <c r="F60" s="156" t="n">
        <v>84</v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78</v>
      </c>
      <c r="E61" s="156" t="n">
        <v>92</v>
      </c>
      <c r="F61" s="156" t="n">
        <v>86</v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95</v>
      </c>
      <c r="E62" s="156" t="n">
        <v>82</v>
      </c>
      <c r="F62" s="156" t="n">
        <v>64</v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76</v>
      </c>
      <c r="E63" s="156" t="n">
        <v>79</v>
      </c>
      <c r="F63" s="156" t="n">
        <v>79</v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76</v>
      </c>
      <c r="E64" s="156" t="n">
        <v>61</v>
      </c>
      <c r="F64" s="156" t="n">
        <v>71</v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91</v>
      </c>
      <c r="E65" s="156" t="n">
        <v>60</v>
      </c>
      <c r="F65" s="156" t="n">
        <v>94</v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95</v>
      </c>
      <c r="E66" s="156" t="n">
        <v>64</v>
      </c>
      <c r="F66" s="156" t="n">
        <v>86</v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73</v>
      </c>
      <c r="E67" s="156" t="n">
        <v>66</v>
      </c>
      <c r="F67" s="156" t="n">
        <v>70</v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75</v>
      </c>
      <c r="E68" s="156" t="n">
        <v>66</v>
      </c>
      <c r="F68" s="156" t="n">
        <v>97</v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66</v>
      </c>
      <c r="E69" s="156" t="n">
        <v>66</v>
      </c>
      <c r="F69" s="156" t="n">
        <v>90</v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96</v>
      </c>
      <c r="E70" s="156" t="n">
        <v>63</v>
      </c>
      <c r="F70" s="156" t="n">
        <v>96</v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67</v>
      </c>
      <c r="E71" s="156" t="n">
        <v>67</v>
      </c>
      <c r="F71" s="156" t="n">
        <v>98</v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73</v>
      </c>
      <c r="E72" s="156" t="n">
        <v>61</v>
      </c>
      <c r="F72" s="156" t="n">
        <v>65</v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84</v>
      </c>
      <c r="E73" s="156" t="n">
        <v>65</v>
      </c>
      <c r="F73" s="156" t="n">
        <v>61</v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91</v>
      </c>
      <c r="E74" s="156" t="n">
        <v>83</v>
      </c>
      <c r="F74" s="156" t="n">
        <v>66</v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79</v>
      </c>
      <c r="E75" s="156" t="n">
        <v>65</v>
      </c>
      <c r="F75" s="156" t="n">
        <v>70</v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75</v>
      </c>
      <c r="E76" s="156" t="n">
        <v>93</v>
      </c>
      <c r="F76" s="156" t="n">
        <v>84</v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67</v>
      </c>
      <c r="E77" s="156" t="n">
        <v>73</v>
      </c>
      <c r="F77" s="156" t="n">
        <v>80</v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97</v>
      </c>
      <c r="E78" s="156" t="n">
        <v>77</v>
      </c>
      <c r="F78" s="156" t="n">
        <v>66</v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85</v>
      </c>
      <c r="E79" s="156" t="n">
        <v>68</v>
      </c>
      <c r="F79" s="156" t="n">
        <v>62</v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70</v>
      </c>
      <c r="E80" s="156" t="n">
        <v>66</v>
      </c>
      <c r="F80" s="156" t="n">
        <v>90</v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84</v>
      </c>
      <c r="E81" s="156" t="n">
        <v>63</v>
      </c>
      <c r="F81" s="156" t="n">
        <v>68</v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89</v>
      </c>
      <c r="E82" s="156" t="n">
        <v>82</v>
      </c>
      <c r="F82" s="156" t="n">
        <v>75</v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86</v>
      </c>
      <c r="E83" s="156" t="n">
        <v>86</v>
      </c>
      <c r="F83" s="156" t="n">
        <v>94</v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89</v>
      </c>
      <c r="E84" s="156" t="n">
        <v>71</v>
      </c>
      <c r="F84" s="156" t="n">
        <v>69</v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75</v>
      </c>
      <c r="E85" s="156" t="n">
        <v>65</v>
      </c>
      <c r="F85" s="156" t="n">
        <v>80</v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91</v>
      </c>
      <c r="E86" s="156" t="n">
        <v>75</v>
      </c>
      <c r="F86" s="156" t="n">
        <v>94</v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71</v>
      </c>
      <c r="E87" s="156" t="n">
        <v>63</v>
      </c>
      <c r="F87" s="156" t="n">
        <v>84</v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74</v>
      </c>
      <c r="E88" s="156" t="n">
        <v>94</v>
      </c>
      <c r="F88" s="156" t="n">
        <v>91</v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90</v>
      </c>
      <c r="E89" s="156" t="n">
        <v>83</v>
      </c>
      <c r="F89" s="156" t="n">
        <v>92</v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74</v>
      </c>
      <c r="E90" s="156" t="n">
        <v>86</v>
      </c>
      <c r="F90" s="156" t="n">
        <v>82</v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71</v>
      </c>
      <c r="E91" s="156" t="n">
        <v>83</v>
      </c>
      <c r="F91" s="156" t="n">
        <v>85</v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77</v>
      </c>
      <c r="E92" s="156" t="n">
        <v>60</v>
      </c>
      <c r="F92" s="156" t="n">
        <v>84</v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76</v>
      </c>
      <c r="E93" s="156" t="n">
        <v>82</v>
      </c>
      <c r="F93" s="156" t="n">
        <v>96</v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72</v>
      </c>
      <c r="E94" s="156" t="n">
        <v>60</v>
      </c>
      <c r="F94" s="156" t="n">
        <v>67</v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66</v>
      </c>
      <c r="E95" s="156" t="n">
        <v>72</v>
      </c>
      <c r="F95" s="156" t="n">
        <v>73</v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98</v>
      </c>
      <c r="E96" s="156" t="n">
        <v>80</v>
      </c>
      <c r="F96" s="156" t="n">
        <v>90</v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98</v>
      </c>
      <c r="E97" s="156" t="n">
        <v>70</v>
      </c>
      <c r="F97" s="156" t="n">
        <v>73</v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67</v>
      </c>
      <c r="E98" s="156" t="n">
        <v>83</v>
      </c>
      <c r="F98" s="156" t="n">
        <v>81</v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91</v>
      </c>
      <c r="E99" s="156" t="n">
        <v>88</v>
      </c>
      <c r="F99" s="156" t="n">
        <v>63</v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95</v>
      </c>
      <c r="E100" s="156" t="n">
        <v>80</v>
      </c>
      <c r="F100" s="156" t="n">
        <v>77</v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86</v>
      </c>
      <c r="E101" s="156" t="n">
        <v>95</v>
      </c>
      <c r="F101" s="156" t="n">
        <v>71</v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89</v>
      </c>
      <c r="E102" s="156" t="n">
        <v>82</v>
      </c>
      <c r="F102" s="156" t="n">
        <v>93</v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84</v>
      </c>
      <c r="E103" s="156" t="n">
        <v>72</v>
      </c>
      <c r="F103" s="156" t="n">
        <v>68</v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73</v>
      </c>
      <c r="E104" s="156" t="n">
        <v>90</v>
      </c>
      <c r="F104" s="156" t="n">
        <v>61</v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71</v>
      </c>
      <c r="E105" s="156" t="n">
        <v>82</v>
      </c>
      <c r="F105" s="156" t="n">
        <v>73</v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71</v>
      </c>
      <c r="E106" s="156" t="n">
        <v>92</v>
      </c>
      <c r="F106" s="156" t="n">
        <v>78</v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83</v>
      </c>
      <c r="E107" s="156" t="n">
        <v>65</v>
      </c>
      <c r="F107" s="156" t="n">
        <v>83</v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91</v>
      </c>
      <c r="E108" s="156" t="n">
        <v>73</v>
      </c>
      <c r="F108" s="156" t="n">
        <v>93</v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87</v>
      </c>
      <c r="E109" s="156" t="n">
        <v>94</v>
      </c>
      <c r="F109" s="156" t="n">
        <v>65</v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89</v>
      </c>
      <c r="E110" s="156" t="n">
        <v>91</v>
      </c>
      <c r="F110" s="156" t="n">
        <v>84</v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67</v>
      </c>
      <c r="E111" s="156" t="n">
        <v>81</v>
      </c>
      <c r="F111" s="156" t="n">
        <v>82</v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95</v>
      </c>
      <c r="E112" s="156" t="n">
        <v>91</v>
      </c>
      <c r="F112" s="156" t="n">
        <v>98</v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78</v>
      </c>
      <c r="E113" s="156" t="n">
        <v>80</v>
      </c>
      <c r="F113" s="156" t="n">
        <v>93</v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93</v>
      </c>
      <c r="E114" s="156" t="n">
        <v>79</v>
      </c>
      <c r="F114" s="156" t="n">
        <v>98</v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71</v>
      </c>
      <c r="E115" s="156" t="n">
        <v>88</v>
      </c>
      <c r="F115" s="156" t="n">
        <v>89</v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96</v>
      </c>
      <c r="E116" s="156" t="n">
        <v>91</v>
      </c>
      <c r="F116" s="156" t="n">
        <v>66</v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81</v>
      </c>
      <c r="E117" s="156" t="n">
        <v>75</v>
      </c>
      <c r="F117" s="156" t="n">
        <v>66</v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74</v>
      </c>
      <c r="E118" s="156" t="n">
        <v>72</v>
      </c>
      <c r="F118" s="156" t="n">
        <v>92</v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73</v>
      </c>
      <c r="E119" s="156" t="n">
        <v>86</v>
      </c>
      <c r="F119" s="156" t="n">
        <v>64</v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72</v>
      </c>
      <c r="E120" s="156" t="n">
        <v>67</v>
      </c>
      <c r="F120" s="156" t="n">
        <v>78</v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94</v>
      </c>
      <c r="E121" s="156" t="n">
        <v>84</v>
      </c>
      <c r="F121" s="156" t="n">
        <v>77</v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88</v>
      </c>
      <c r="E122" s="156" t="n">
        <v>76</v>
      </c>
      <c r="F122" s="156" t="n">
        <v>63</v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97</v>
      </c>
      <c r="E123" s="156" t="n">
        <v>82</v>
      </c>
      <c r="F123" s="156" t="n">
        <v>77</v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93</v>
      </c>
      <c r="E124" s="156" t="n">
        <v>84</v>
      </c>
      <c r="F124" s="156" t="n">
        <v>94</v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77</v>
      </c>
      <c r="E125" s="156" t="n">
        <v>73</v>
      </c>
      <c r="F125" s="156" t="n">
        <v>66</v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95</v>
      </c>
      <c r="E126" s="156" t="n">
        <v>89</v>
      </c>
      <c r="F126" s="156" t="n">
        <v>81</v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85</v>
      </c>
      <c r="E127" s="156" t="n">
        <v>87</v>
      </c>
      <c r="F127" s="156" t="n">
        <v>95</v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90</v>
      </c>
      <c r="E128" s="156" t="n">
        <v>82</v>
      </c>
      <c r="F128" s="156" t="n">
        <v>92</v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70</v>
      </c>
      <c r="E129" s="156" t="n">
        <v>61</v>
      </c>
      <c r="F129" s="156" t="n">
        <v>66</v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98</v>
      </c>
      <c r="E130" s="156" t="n">
        <v>68</v>
      </c>
      <c r="F130" s="156" t="n">
        <v>83</v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91</v>
      </c>
      <c r="E131" s="156" t="n">
        <v>67</v>
      </c>
      <c r="F131" s="156" t="n">
        <v>91</v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78</v>
      </c>
      <c r="E132" s="156" t="n">
        <v>69</v>
      </c>
      <c r="F132" s="156" t="n">
        <v>90</v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97</v>
      </c>
      <c r="E133" s="156" t="n">
        <v>91</v>
      </c>
      <c r="F133" s="156" t="n">
        <v>76</v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78</v>
      </c>
      <c r="E134" s="156" t="n">
        <v>92</v>
      </c>
      <c r="F134" s="156" t="n">
        <v>69</v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66</v>
      </c>
      <c r="E135" s="156" t="n">
        <v>94</v>
      </c>
      <c r="F135" s="156" t="n">
        <v>84</v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95</v>
      </c>
      <c r="E136" s="156" t="n">
        <v>68</v>
      </c>
      <c r="F136" s="156" t="n">
        <v>65</v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98</v>
      </c>
      <c r="E137" s="156" t="n">
        <v>81</v>
      </c>
      <c r="F137" s="156" t="n">
        <v>69</v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77</v>
      </c>
      <c r="E138" s="156" t="n">
        <v>73</v>
      </c>
      <c r="F138" s="156" t="n">
        <v>69</v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71</v>
      </c>
      <c r="E139" s="156" t="n">
        <v>88</v>
      </c>
      <c r="F139" s="156" t="n">
        <v>60</v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94</v>
      </c>
      <c r="E140" s="156" t="n">
        <v>91</v>
      </c>
      <c r="F140" s="156" t="n">
        <v>96</v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66</v>
      </c>
      <c r="E141" s="156" t="n">
        <v>82</v>
      </c>
      <c r="F141" s="156" t="n">
        <v>74</v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74</v>
      </c>
      <c r="E142" s="156" t="n">
        <v>71</v>
      </c>
      <c r="F142" s="156" t="n">
        <v>88</v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76</v>
      </c>
      <c r="E143" s="156" t="n">
        <v>66</v>
      </c>
      <c r="F143" s="156" t="n">
        <v>66</v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66</v>
      </c>
      <c r="E144" s="156" t="n">
        <v>79</v>
      </c>
      <c r="F144" s="156" t="n">
        <v>61</v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80</v>
      </c>
      <c r="E145" s="156" t="n">
        <v>76</v>
      </c>
      <c r="F145" s="156" t="n">
        <v>93</v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66</v>
      </c>
      <c r="E146" s="156" t="n">
        <v>87</v>
      </c>
      <c r="F146" s="156" t="n">
        <v>90</v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77</v>
      </c>
      <c r="E147" s="156" t="n">
        <v>84</v>
      </c>
      <c r="F147" s="156" t="n">
        <v>81</v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95</v>
      </c>
      <c r="E148" s="156" t="n">
        <v>71</v>
      </c>
      <c r="F148" s="156" t="n">
        <v>71</v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73</v>
      </c>
      <c r="E149" s="156" t="n">
        <v>60</v>
      </c>
      <c r="F149" s="156" t="n">
        <v>67</v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98</v>
      </c>
      <c r="E150" s="156" t="n">
        <v>75</v>
      </c>
      <c r="F150" s="156" t="n">
        <v>77</v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85</v>
      </c>
      <c r="E151" s="156" t="n">
        <v>88</v>
      </c>
      <c r="F151" s="156" t="n">
        <v>61</v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91</v>
      </c>
      <c r="E152" s="156" t="n">
        <v>83</v>
      </c>
      <c r="F152" s="156" t="n">
        <v>61</v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87</v>
      </c>
      <c r="E153" s="156" t="n">
        <v>77</v>
      </c>
      <c r="F153" s="156" t="n">
        <v>65</v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69</v>
      </c>
      <c r="E154" s="156" t="n">
        <v>60</v>
      </c>
      <c r="F154" s="156" t="n">
        <v>73</v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65</v>
      </c>
      <c r="E155" s="156" t="n">
        <v>67</v>
      </c>
      <c r="F155" s="156" t="n">
        <v>68</v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72</v>
      </c>
      <c r="E156" s="156" t="n">
        <v>65</v>
      </c>
      <c r="F156" s="156" t="n">
        <v>79</v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84</v>
      </c>
      <c r="E157" s="156" t="n">
        <v>77</v>
      </c>
      <c r="F157" s="156" t="n">
        <v>66</v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96</v>
      </c>
      <c r="E158" s="156" t="n">
        <v>66</v>
      </c>
      <c r="F158" s="156" t="n">
        <v>70</v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96</v>
      </c>
      <c r="E159" s="156" t="n">
        <v>61</v>
      </c>
      <c r="F159" s="156" t="n">
        <v>94</v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68</v>
      </c>
      <c r="E160" s="156" t="n">
        <v>94</v>
      </c>
      <c r="F160" s="156" t="n">
        <v>79</v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78</v>
      </c>
      <c r="E161" s="156" t="n">
        <v>87</v>
      </c>
      <c r="F161" s="156" t="n">
        <v>81</v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82</v>
      </c>
      <c r="E162" s="156" t="n">
        <v>77</v>
      </c>
      <c r="F162" s="156" t="n">
        <v>79</v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88</v>
      </c>
      <c r="E163" s="156" t="n">
        <v>65</v>
      </c>
      <c r="F163" s="156" t="n">
        <v>75</v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80</v>
      </c>
      <c r="E164" s="156" t="n">
        <v>93</v>
      </c>
      <c r="F164" s="156" t="n">
        <v>95</v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86</v>
      </c>
      <c r="E165" s="156" t="n">
        <v>62</v>
      </c>
      <c r="F165" s="156" t="n">
        <v>70</v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81</v>
      </c>
      <c r="E166" s="156" t="n">
        <v>67</v>
      </c>
      <c r="F166" s="156" t="n">
        <v>75</v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78</v>
      </c>
      <c r="E167" s="156" t="n">
        <v>95</v>
      </c>
      <c r="F167" s="156" t="n">
        <v>72</v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87</v>
      </c>
      <c r="E168" s="156" t="n">
        <v>79</v>
      </c>
      <c r="F168" s="156" t="n">
        <v>76</v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81</v>
      </c>
      <c r="E169" s="156" t="n">
        <v>93</v>
      </c>
      <c r="F169" s="156" t="n">
        <v>90</v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91</v>
      </c>
      <c r="E170" s="156" t="n">
        <v>63</v>
      </c>
      <c r="F170" s="156" t="n">
        <v>85</v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72</v>
      </c>
      <c r="E171" s="156" t="n">
        <v>80</v>
      </c>
      <c r="F171" s="156" t="n">
        <v>72</v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86</v>
      </c>
      <c r="E172" s="156" t="n">
        <v>80</v>
      </c>
      <c r="F172" s="156" t="n">
        <v>64</v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83</v>
      </c>
      <c r="E173" s="156" t="n">
        <v>91</v>
      </c>
      <c r="F173" s="156" t="n">
        <v>93</v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98</v>
      </c>
      <c r="E174" s="156" t="n">
        <v>89</v>
      </c>
      <c r="F174" s="156" t="n">
        <v>76</v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80</v>
      </c>
      <c r="E175" s="156" t="n">
        <v>90</v>
      </c>
      <c r="F175" s="156" t="n">
        <v>91</v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83</v>
      </c>
      <c r="E176" s="156" t="n">
        <v>83</v>
      </c>
      <c r="F176" s="156" t="n">
        <v>86</v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98</v>
      </c>
      <c r="E177" s="156" t="n">
        <v>81</v>
      </c>
      <c r="F177" s="156" t="n">
        <v>95</v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76</v>
      </c>
      <c r="E178" s="156" t="n">
        <v>88</v>
      </c>
      <c r="F178" s="156" t="n">
        <v>71</v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83</v>
      </c>
      <c r="E179" s="156" t="n">
        <v>72</v>
      </c>
      <c r="F179" s="156" t="n">
        <v>60</v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80</v>
      </c>
      <c r="E180" s="156" t="n">
        <v>75</v>
      </c>
      <c r="F180" s="156" t="n">
        <v>98</v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69</v>
      </c>
      <c r="E181" s="156" t="n">
        <v>74</v>
      </c>
      <c r="F181" s="156" t="n">
        <v>77</v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78</v>
      </c>
      <c r="E182" s="156" t="n">
        <v>60</v>
      </c>
      <c r="F182" s="156" t="n">
        <v>86</v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96</v>
      </c>
      <c r="E183" s="156" t="n">
        <v>74</v>
      </c>
      <c r="F183" s="156" t="n">
        <v>81</v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97</v>
      </c>
      <c r="E184" s="156" t="n">
        <v>84</v>
      </c>
      <c r="F184" s="156" t="n">
        <v>92</v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86</v>
      </c>
      <c r="E185" s="156" t="n">
        <v>71</v>
      </c>
      <c r="F185" s="156" t="n">
        <v>68</v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88</v>
      </c>
      <c r="E186" s="156" t="n">
        <v>70</v>
      </c>
      <c r="F186" s="156" t="n">
        <v>63</v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66</v>
      </c>
      <c r="E187" s="156" t="n">
        <v>77</v>
      </c>
      <c r="F187" s="156" t="n">
        <v>71</v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72</v>
      </c>
      <c r="E188" s="156" t="n">
        <v>85</v>
      </c>
      <c r="F188" s="156" t="n">
        <v>98</v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93</v>
      </c>
      <c r="E189" s="156" t="n">
        <v>76</v>
      </c>
      <c r="F189" s="156" t="n">
        <v>81</v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83</v>
      </c>
      <c r="E190" s="156" t="n">
        <v>73</v>
      </c>
      <c r="F190" s="156" t="n">
        <v>93</v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79</v>
      </c>
      <c r="E191" s="156" t="n">
        <v>81</v>
      </c>
      <c r="F191" s="156" t="n">
        <v>69</v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97</v>
      </c>
      <c r="E192" s="156" t="n">
        <v>80</v>
      </c>
      <c r="F192" s="156" t="n">
        <v>85</v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70</v>
      </c>
      <c r="E193" s="156" t="n">
        <v>82</v>
      </c>
      <c r="F193" s="156" t="n">
        <v>91</v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84</v>
      </c>
      <c r="E194" s="156" t="n">
        <v>69</v>
      </c>
      <c r="F194" s="156" t="n">
        <v>65</v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74</v>
      </c>
      <c r="E195" s="156" t="n">
        <v>87</v>
      </c>
      <c r="F195" s="156" t="n">
        <v>91</v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93</v>
      </c>
      <c r="E196" s="156" t="n">
        <v>76</v>
      </c>
      <c r="F196" s="156" t="n">
        <v>91</v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88</v>
      </c>
      <c r="E197" s="156" t="n">
        <v>74</v>
      </c>
      <c r="F197" s="156" t="n">
        <v>87</v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80</v>
      </c>
      <c r="E198" s="156" t="n">
        <v>79</v>
      </c>
      <c r="F198" s="156" t="n">
        <v>64</v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94</v>
      </c>
      <c r="E199" s="156" t="n">
        <v>64</v>
      </c>
      <c r="F199" s="156" t="n">
        <v>87</v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97</v>
      </c>
      <c r="E200" s="156" t="n">
        <v>81</v>
      </c>
      <c r="F200" s="156" t="n">
        <v>64</v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65</v>
      </c>
      <c r="E201" s="156" t="n">
        <v>91</v>
      </c>
      <c r="F201" s="156" t="n">
        <v>71</v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69</v>
      </c>
      <c r="E202" s="156" t="n">
        <v>80</v>
      </c>
      <c r="F202" s="156" t="n">
        <v>82</v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79</v>
      </c>
      <c r="E203" s="156" t="n">
        <v>72</v>
      </c>
      <c r="F203" s="156" t="n">
        <v>91</v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76</v>
      </c>
      <c r="E204" s="156" t="n">
        <v>76</v>
      </c>
      <c r="F204" s="156" t="n">
        <v>76</v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72</v>
      </c>
      <c r="E205" s="156" t="n">
        <v>94</v>
      </c>
      <c r="F205" s="156" t="n">
        <v>65</v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87</v>
      </c>
      <c r="E206" s="156" t="n">
        <v>60</v>
      </c>
      <c r="F206" s="156" t="n">
        <v>70</v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77</v>
      </c>
      <c r="E207" s="156" t="n">
        <v>67</v>
      </c>
      <c r="F207" s="156" t="n">
        <v>85</v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73</v>
      </c>
      <c r="E208" s="156" t="n">
        <v>78</v>
      </c>
      <c r="F208" s="156" t="n">
        <v>67</v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89</v>
      </c>
      <c r="E209" s="156" t="n">
        <v>84</v>
      </c>
      <c r="F209" s="156" t="n">
        <v>94</v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96</v>
      </c>
      <c r="E210" s="156" t="n">
        <v>61</v>
      </c>
      <c r="F210" s="156" t="n">
        <v>62</v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90</v>
      </c>
      <c r="E211" s="156" t="n">
        <v>67</v>
      </c>
      <c r="F211" s="156" t="n">
        <v>95</v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93</v>
      </c>
      <c r="E212" s="156" t="n">
        <v>85</v>
      </c>
      <c r="F212" s="156" t="n">
        <v>84</v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80</v>
      </c>
      <c r="E213" s="156" t="n">
        <v>63</v>
      </c>
      <c r="F213" s="156" t="n">
        <v>85</v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77</v>
      </c>
      <c r="E214" s="156" t="n">
        <v>79</v>
      </c>
      <c r="F214" s="156" t="n">
        <v>68</v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91</v>
      </c>
      <c r="E215" s="156" t="n">
        <v>65</v>
      </c>
      <c r="F215" s="156" t="n">
        <v>83</v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94</v>
      </c>
      <c r="E216" s="156" t="n">
        <v>77</v>
      </c>
      <c r="F216" s="156" t="n">
        <v>67</v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73</v>
      </c>
      <c r="E217" s="156" t="n">
        <v>77</v>
      </c>
      <c r="F217" s="156" t="n">
        <v>88</v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87</v>
      </c>
      <c r="E218" s="156" t="n">
        <v>67</v>
      </c>
      <c r="F218" s="156" t="n">
        <v>60</v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97</v>
      </c>
      <c r="E219" s="156" t="n">
        <v>74</v>
      </c>
      <c r="F219" s="156" t="n">
        <v>68</v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88</v>
      </c>
      <c r="E220" s="156" t="n">
        <v>95</v>
      </c>
      <c r="F220" s="156" t="n">
        <v>63</v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93</v>
      </c>
      <c r="E221" s="156" t="n">
        <v>77</v>
      </c>
      <c r="F221" s="156" t="n">
        <v>64</v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82</v>
      </c>
      <c r="E222" s="156" t="n">
        <v>82</v>
      </c>
      <c r="F222" s="156" t="n">
        <v>60</v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72</v>
      </c>
      <c r="E223" s="156" t="n">
        <v>92</v>
      </c>
      <c r="F223" s="156" t="n">
        <v>80</v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76</v>
      </c>
      <c r="E224" s="156" t="n">
        <v>90</v>
      </c>
      <c r="F224" s="156" t="n">
        <v>82</v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81</v>
      </c>
      <c r="E225" s="156" t="n">
        <v>68</v>
      </c>
      <c r="F225" s="156" t="n">
        <v>62</v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98</v>
      </c>
      <c r="E226" s="156" t="n">
        <v>92</v>
      </c>
      <c r="F226" s="156" t="n">
        <v>62</v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97</v>
      </c>
      <c r="E227" s="156" t="n">
        <v>92</v>
      </c>
      <c r="F227" s="156" t="n">
        <v>98</v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97</v>
      </c>
      <c r="E228" s="156" t="n">
        <v>76</v>
      </c>
      <c r="F228" s="156" t="n">
        <v>71</v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91</v>
      </c>
      <c r="E229" s="156" t="n">
        <v>79</v>
      </c>
      <c r="F229" s="156" t="n">
        <v>75</v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80</v>
      </c>
      <c r="E230" s="156" t="n">
        <v>89</v>
      </c>
      <c r="F230" s="156" t="n">
        <v>88</v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77</v>
      </c>
      <c r="E231" s="156" t="n">
        <v>83</v>
      </c>
      <c r="F231" s="156" t="n">
        <v>78</v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80</v>
      </c>
      <c r="E232" s="156" t="n">
        <v>70</v>
      </c>
      <c r="F232" s="156" t="n">
        <v>72</v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73</v>
      </c>
      <c r="E233" s="156" t="n">
        <v>75</v>
      </c>
      <c r="F233" s="156" t="n">
        <v>75</v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93</v>
      </c>
      <c r="E234" s="156" t="n">
        <v>70</v>
      </c>
      <c r="F234" s="156" t="n">
        <v>68</v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80</v>
      </c>
      <c r="E235" s="156" t="n">
        <v>68</v>
      </c>
      <c r="F235" s="156" t="n">
        <v>91</v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89</v>
      </c>
      <c r="E236" s="156" t="n">
        <v>87</v>
      </c>
      <c r="F236" s="156" t="n">
        <v>78</v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86</v>
      </c>
      <c r="E237" s="156" t="n">
        <v>75</v>
      </c>
      <c r="F237" s="156" t="n">
        <v>95</v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84</v>
      </c>
      <c r="E238" s="156" t="n">
        <v>77</v>
      </c>
      <c r="F238" s="156" t="n">
        <v>85</v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88</v>
      </c>
      <c r="E239" s="156" t="n">
        <v>83</v>
      </c>
      <c r="F239" s="156" t="n">
        <v>61</v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81</v>
      </c>
      <c r="E240" s="156" t="n">
        <v>77</v>
      </c>
      <c r="F240" s="156" t="n">
        <v>65</v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77</v>
      </c>
      <c r="E241" s="156" t="n">
        <v>62</v>
      </c>
      <c r="F241" s="156" t="n">
        <v>94</v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91</v>
      </c>
      <c r="E242" s="156" t="n">
        <v>72</v>
      </c>
      <c r="F242" s="156" t="n">
        <v>65</v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72</v>
      </c>
      <c r="E243" s="156" t="n">
        <v>84</v>
      </c>
      <c r="F243" s="156" t="n">
        <v>88</v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95</v>
      </c>
      <c r="E244" s="156" t="n">
        <v>82</v>
      </c>
      <c r="F244" s="156" t="n">
        <v>84</v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84</v>
      </c>
      <c r="E245" s="156" t="n">
        <v>94</v>
      </c>
      <c r="F245" s="156" t="n">
        <v>66</v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82</v>
      </c>
      <c r="E246" s="156" t="n">
        <v>79</v>
      </c>
      <c r="F246" s="156" t="n">
        <v>62</v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66</v>
      </c>
      <c r="E247" s="156" t="n">
        <v>77</v>
      </c>
      <c r="F247" s="156" t="n">
        <v>67</v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69</v>
      </c>
      <c r="E248" s="156" t="n">
        <v>90</v>
      </c>
      <c r="F248" s="156" t="n">
        <v>62</v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86</v>
      </c>
      <c r="E249" s="156" t="n">
        <v>62</v>
      </c>
      <c r="F249" s="156" t="n">
        <v>81</v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98</v>
      </c>
      <c r="E250" s="156" t="n">
        <v>62</v>
      </c>
      <c r="F250" s="156" t="n">
        <v>63</v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73</v>
      </c>
      <c r="E251" s="156" t="n">
        <v>85</v>
      </c>
      <c r="F251" s="156" t="n">
        <v>67</v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70</v>
      </c>
      <c r="E252" s="156" t="n">
        <v>73</v>
      </c>
      <c r="F252" s="156" t="n">
        <v>71</v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81</v>
      </c>
      <c r="E253" s="156" t="n">
        <v>79</v>
      </c>
      <c r="F253" s="156" t="n">
        <v>95</v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66</v>
      </c>
      <c r="E254" s="156" t="n">
        <v>89</v>
      </c>
      <c r="F254" s="156" t="n">
        <v>77</v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91</v>
      </c>
      <c r="E255" s="156" t="n">
        <v>90</v>
      </c>
      <c r="F255" s="156" t="n">
        <v>72</v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95</v>
      </c>
      <c r="E256" s="156" t="n">
        <v>69</v>
      </c>
      <c r="F256" s="156" t="n">
        <v>71</v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82</v>
      </c>
      <c r="E257" s="156" t="n">
        <v>66</v>
      </c>
      <c r="F257" s="156" t="n">
        <v>84</v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97</v>
      </c>
      <c r="E258" s="156" t="n">
        <v>95</v>
      </c>
      <c r="F258" s="156" t="n">
        <v>87</v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71</v>
      </c>
      <c r="E259" s="156" t="n">
        <v>77</v>
      </c>
      <c r="F259" s="156" t="n">
        <v>70</v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70</v>
      </c>
      <c r="E260" s="156" t="n">
        <v>63</v>
      </c>
      <c r="F260" s="156" t="n">
        <v>66</v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95</v>
      </c>
      <c r="E261" s="156" t="n">
        <v>82</v>
      </c>
      <c r="F261" s="156" t="n">
        <v>62</v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69</v>
      </c>
      <c r="E262" s="156" t="n">
        <v>70</v>
      </c>
      <c r="F262" s="156" t="n">
        <v>81</v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96</v>
      </c>
      <c r="E263" s="156" t="n">
        <v>63</v>
      </c>
      <c r="F263" s="156" t="n">
        <v>80</v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94</v>
      </c>
      <c r="E264" s="156" t="n">
        <v>64</v>
      </c>
      <c r="F264" s="156" t="n">
        <v>96</v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83</v>
      </c>
      <c r="E265" s="156" t="n">
        <v>67</v>
      </c>
      <c r="F265" s="156" t="n">
        <v>96</v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73</v>
      </c>
      <c r="E266" s="156" t="n">
        <v>71</v>
      </c>
      <c r="F266" s="156" t="n">
        <v>76</v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71</v>
      </c>
      <c r="E267" s="156" t="n">
        <v>93</v>
      </c>
      <c r="F267" s="156" t="n">
        <v>62</v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98</v>
      </c>
      <c r="E268" s="156" t="n">
        <v>87</v>
      </c>
      <c r="F268" s="156" t="n">
        <v>94</v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90</v>
      </c>
      <c r="E269" s="156" t="n">
        <v>79</v>
      </c>
      <c r="F269" s="156" t="n">
        <v>91</v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86</v>
      </c>
      <c r="E270" s="156" t="n">
        <v>61</v>
      </c>
      <c r="F270" s="156" t="n">
        <v>62</v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86</v>
      </c>
      <c r="E271" s="156" t="n">
        <v>76</v>
      </c>
      <c r="F271" s="156" t="n">
        <v>60</v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98</v>
      </c>
      <c r="E272" s="156" t="n">
        <v>91</v>
      </c>
      <c r="F272" s="156" t="n">
        <v>69</v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74</v>
      </c>
      <c r="E273" s="156" t="n">
        <v>81</v>
      </c>
      <c r="F273" s="156" t="n">
        <v>71</v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80</v>
      </c>
      <c r="E274" s="156" t="n">
        <v>80</v>
      </c>
      <c r="F274" s="156" t="n">
        <v>95</v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79</v>
      </c>
      <c r="E275" s="156" t="n">
        <v>72</v>
      </c>
      <c r="F275" s="156" t="n">
        <v>76</v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88</v>
      </c>
      <c r="E276" s="156" t="n">
        <v>83</v>
      </c>
      <c r="F276" s="156" t="n">
        <v>95</v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86</v>
      </c>
      <c r="E277" s="156" t="n">
        <v>72</v>
      </c>
      <c r="F277" s="156" t="n">
        <v>81</v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86</v>
      </c>
      <c r="E278" s="156" t="n">
        <v>69</v>
      </c>
      <c r="F278" s="156" t="n">
        <v>60</v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81</v>
      </c>
      <c r="E279" s="156" t="n">
        <v>64</v>
      </c>
      <c r="F279" s="156" t="n">
        <v>88</v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80</v>
      </c>
      <c r="E280" s="156" t="n">
        <v>76</v>
      </c>
      <c r="F280" s="156" t="n">
        <v>82</v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74</v>
      </c>
      <c r="E281" s="156" t="n">
        <v>95</v>
      </c>
      <c r="F281" s="156" t="n">
        <v>98</v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67</v>
      </c>
      <c r="E282" s="156" t="n">
        <v>83</v>
      </c>
      <c r="F282" s="156" t="n">
        <v>91</v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88</v>
      </c>
      <c r="E283" s="156" t="n">
        <v>88</v>
      </c>
      <c r="F283" s="156" t="n">
        <v>88</v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93</v>
      </c>
      <c r="E284" s="156" t="n">
        <v>80</v>
      </c>
      <c r="F284" s="156" t="n">
        <v>60</v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65</v>
      </c>
      <c r="E285" s="156" t="n">
        <v>75</v>
      </c>
      <c r="F285" s="156" t="n">
        <v>65</v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85</v>
      </c>
      <c r="E286" s="156" t="n">
        <v>84</v>
      </c>
      <c r="F286" s="156" t="n">
        <v>80</v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74</v>
      </c>
      <c r="E287" s="156" t="n">
        <v>66</v>
      </c>
      <c r="F287" s="156" t="n">
        <v>71</v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72</v>
      </c>
      <c r="E288" s="156" t="n">
        <v>65</v>
      </c>
      <c r="F288" s="156" t="n">
        <v>76</v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86</v>
      </c>
      <c r="E289" s="156" t="n">
        <v>91</v>
      </c>
      <c r="F289" s="156" t="n">
        <v>73</v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88</v>
      </c>
      <c r="E290" s="156" t="n">
        <v>91</v>
      </c>
      <c r="F290" s="156" t="n">
        <v>87</v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90</v>
      </c>
      <c r="E291" s="156" t="n">
        <v>85</v>
      </c>
      <c r="F291" s="156" t="n">
        <v>92</v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67</v>
      </c>
      <c r="E292" s="156" t="n">
        <v>76</v>
      </c>
      <c r="F292" s="156" t="n">
        <v>68</v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83</v>
      </c>
      <c r="E293" s="156" t="n">
        <v>69</v>
      </c>
      <c r="F293" s="156" t="n">
        <v>88</v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68</v>
      </c>
      <c r="E294" s="156" t="n">
        <v>72</v>
      </c>
      <c r="F294" s="156" t="n">
        <v>93</v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93</v>
      </c>
      <c r="E295" s="156" t="n">
        <v>79</v>
      </c>
      <c r="F295" s="156" t="n">
        <v>94</v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77</v>
      </c>
      <c r="E296" s="156" t="n">
        <v>83</v>
      </c>
      <c r="F296" s="156" t="n">
        <v>82</v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75</v>
      </c>
      <c r="E297" s="156" t="n">
        <v>74</v>
      </c>
      <c r="F297" s="156" t="n">
        <v>68</v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83</v>
      </c>
      <c r="E298" s="156" t="n">
        <v>95</v>
      </c>
      <c r="F298" s="156" t="n">
        <v>61</v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98</v>
      </c>
      <c r="E299" s="156" t="n">
        <v>85</v>
      </c>
      <c r="F299" s="156" t="n">
        <v>91</v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85</v>
      </c>
      <c r="E300" s="156" t="n">
        <v>74</v>
      </c>
      <c r="F300" s="156" t="n">
        <v>66</v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86</v>
      </c>
      <c r="E301" s="156" t="n">
        <v>77</v>
      </c>
      <c r="F301" s="156" t="n">
        <v>93</v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89</v>
      </c>
      <c r="E302" s="156" t="n">
        <v>90</v>
      </c>
      <c r="F302" s="156" t="n">
        <v>96</v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94</v>
      </c>
      <c r="E303" s="156" t="n">
        <v>71</v>
      </c>
      <c r="F303" s="156" t="n">
        <v>86</v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80</v>
      </c>
      <c r="E304" s="156" t="n">
        <v>69</v>
      </c>
      <c r="F304" s="156" t="n">
        <v>88</v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83</v>
      </c>
      <c r="E305" s="156" t="n">
        <v>94</v>
      </c>
      <c r="F305" s="156" t="n">
        <v>92</v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67</v>
      </c>
      <c r="E306" s="156" t="n">
        <v>89</v>
      </c>
      <c r="F306" s="156" t="n">
        <v>73</v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96</v>
      </c>
      <c r="E307" s="156" t="n">
        <v>60</v>
      </c>
      <c r="F307" s="156" t="n">
        <v>62</v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74</v>
      </c>
      <c r="E308" s="156" t="n">
        <v>90</v>
      </c>
      <c r="F308" s="156" t="n">
        <v>85</v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70</v>
      </c>
      <c r="E309" s="156" t="n">
        <v>85</v>
      </c>
      <c r="F309" s="156" t="n">
        <v>84</v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76</v>
      </c>
      <c r="E310" s="156" t="n">
        <v>86</v>
      </c>
      <c r="F310" s="156" t="n">
        <v>63</v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98</v>
      </c>
      <c r="E311" s="156" t="n">
        <v>67</v>
      </c>
      <c r="F311" s="156" t="n">
        <v>79</v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94</v>
      </c>
      <c r="E312" s="156" t="n">
        <v>77</v>
      </c>
      <c r="F312" s="156" t="n">
        <v>93</v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68</v>
      </c>
      <c r="E313" s="156" t="n">
        <v>90</v>
      </c>
      <c r="F313" s="156" t="n">
        <v>62</v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67</v>
      </c>
      <c r="E314" s="156" t="n">
        <v>61</v>
      </c>
      <c r="F314" s="156" t="n">
        <v>75</v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96</v>
      </c>
      <c r="E315" s="156" t="n">
        <v>60</v>
      </c>
      <c r="F315" s="156" t="n">
        <v>89</v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96</v>
      </c>
      <c r="E316" s="156" t="n">
        <v>77</v>
      </c>
      <c r="F316" s="156" t="n">
        <v>67</v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68</v>
      </c>
      <c r="E317" s="156" t="n">
        <v>74</v>
      </c>
      <c r="F317" s="156" t="n">
        <v>66</v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92</v>
      </c>
      <c r="E318" s="156" t="n">
        <v>60</v>
      </c>
      <c r="F318" s="156" t="n">
        <v>83</v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76</v>
      </c>
      <c r="E319" s="156" t="n">
        <v>77</v>
      </c>
      <c r="F319" s="156" t="n">
        <v>93</v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84</v>
      </c>
      <c r="E320" s="156" t="n">
        <v>66</v>
      </c>
      <c r="F320" s="156" t="n">
        <v>66</v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98</v>
      </c>
      <c r="E321" s="156" t="n">
        <v>82</v>
      </c>
      <c r="F321" s="156" t="n">
        <v>80</v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92</v>
      </c>
      <c r="E322" s="156" t="n">
        <v>84</v>
      </c>
      <c r="F322" s="156" t="n">
        <v>82</v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85</v>
      </c>
      <c r="E323" s="156" t="n">
        <v>75</v>
      </c>
      <c r="F323" s="156" t="n">
        <v>83</v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80</v>
      </c>
      <c r="E324" s="156" t="n">
        <v>84</v>
      </c>
      <c r="F324" s="156" t="n">
        <v>65</v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67</v>
      </c>
      <c r="E325" s="156" t="n">
        <v>80</v>
      </c>
      <c r="F325" s="156" t="n">
        <v>88</v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93</v>
      </c>
      <c r="E326" s="156" t="n">
        <v>91</v>
      </c>
      <c r="F326" s="156" t="n">
        <v>79</v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74</v>
      </c>
      <c r="E327" s="156" t="n">
        <v>95</v>
      </c>
      <c r="F327" s="156" t="n">
        <v>89</v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98</v>
      </c>
      <c r="E328" s="156" t="n">
        <v>75</v>
      </c>
      <c r="F328" s="156" t="n">
        <v>65</v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90</v>
      </c>
      <c r="E329" s="156" t="n">
        <v>95</v>
      </c>
      <c r="F329" s="156" t="n">
        <v>88</v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88</v>
      </c>
      <c r="E330" s="156" t="n">
        <v>74</v>
      </c>
      <c r="F330" s="156" t="n">
        <v>85</v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88</v>
      </c>
      <c r="E331" s="156" t="n">
        <v>82</v>
      </c>
      <c r="F331" s="156" t="n">
        <v>73</v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91</v>
      </c>
      <c r="E332" s="156" t="n">
        <v>72</v>
      </c>
      <c r="F332" s="156" t="n">
        <v>78</v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80</v>
      </c>
      <c r="E333" s="156" t="n">
        <v>61</v>
      </c>
      <c r="F333" s="156" t="n">
        <v>60</v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94</v>
      </c>
      <c r="E334" s="156" t="n">
        <v>92</v>
      </c>
      <c r="F334" s="156" t="n">
        <v>65</v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92</v>
      </c>
      <c r="E335" s="156" t="n">
        <v>69</v>
      </c>
      <c r="F335" s="156" t="n">
        <v>80</v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88</v>
      </c>
      <c r="E336" s="156" t="n">
        <v>89</v>
      </c>
      <c r="F336" s="156" t="n">
        <v>74</v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70</v>
      </c>
      <c r="E337" s="156" t="n">
        <v>75</v>
      </c>
      <c r="F337" s="156" t="n">
        <v>83</v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84</v>
      </c>
      <c r="E338" s="156" t="n">
        <v>90</v>
      </c>
      <c r="F338" s="156" t="n">
        <v>60</v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72</v>
      </c>
      <c r="E339" s="156" t="n">
        <v>90</v>
      </c>
      <c r="F339" s="156" t="n">
        <v>81</v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68</v>
      </c>
      <c r="E340" s="156" t="n">
        <v>81</v>
      </c>
      <c r="F340" s="156" t="n">
        <v>65</v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86</v>
      </c>
      <c r="E341" s="156" t="n">
        <v>66</v>
      </c>
      <c r="F341" s="156" t="n">
        <v>61</v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98</v>
      </c>
      <c r="E342" s="156" t="n">
        <v>84</v>
      </c>
      <c r="F342" s="156" t="n">
        <v>86</v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70</v>
      </c>
      <c r="E343" s="156" t="n">
        <v>64</v>
      </c>
      <c r="F343" s="156" t="n">
        <v>78</v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72</v>
      </c>
      <c r="E344" s="156" t="n">
        <v>84</v>
      </c>
      <c r="F344" s="156" t="n">
        <v>64</v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68</v>
      </c>
      <c r="E345" s="156" t="n">
        <v>79</v>
      </c>
      <c r="F345" s="156" t="n">
        <v>74</v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69</v>
      </c>
      <c r="E346" s="156" t="n">
        <v>94</v>
      </c>
      <c r="F346" s="156" t="n">
        <v>71</v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88</v>
      </c>
      <c r="E347" s="156" t="n">
        <v>72</v>
      </c>
      <c r="F347" s="156" t="n">
        <v>77</v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95</v>
      </c>
      <c r="E348" s="156" t="n">
        <v>93</v>
      </c>
      <c r="F348" s="156" t="n">
        <v>77</v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69</v>
      </c>
      <c r="E349" s="156" t="n">
        <v>92</v>
      </c>
      <c r="F349" s="156" t="n">
        <v>72</v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87</v>
      </c>
      <c r="E350" s="156" t="n">
        <v>70</v>
      </c>
      <c r="F350" s="156" t="n">
        <v>78</v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69</v>
      </c>
      <c r="E351" s="156" t="n">
        <v>90</v>
      </c>
      <c r="F351" s="156" t="n">
        <v>72</v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84</v>
      </c>
      <c r="E352" s="156" t="n">
        <v>95</v>
      </c>
      <c r="F352" s="156" t="n">
        <v>74</v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77</v>
      </c>
      <c r="E353" s="156" t="n">
        <v>74</v>
      </c>
      <c r="F353" s="156" t="n">
        <v>82</v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82</v>
      </c>
      <c r="E354" s="156" t="n">
        <v>90</v>
      </c>
      <c r="F354" s="156" t="n">
        <v>60</v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81</v>
      </c>
      <c r="E355" s="156" t="n">
        <v>72</v>
      </c>
      <c r="F355" s="156" t="n">
        <v>64</v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89</v>
      </c>
      <c r="E356" s="156" t="n">
        <v>89</v>
      </c>
      <c r="F356" s="156" t="n">
        <v>65</v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97</v>
      </c>
      <c r="E357" s="156" t="n">
        <v>68</v>
      </c>
      <c r="F357" s="156" t="n">
        <v>92</v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67</v>
      </c>
      <c r="E358" s="156" t="n">
        <v>81</v>
      </c>
      <c r="F358" s="156" t="n">
        <v>78</v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91</v>
      </c>
      <c r="E359" s="156" t="n">
        <v>83</v>
      </c>
      <c r="F359" s="156" t="n">
        <v>89</v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87</v>
      </c>
      <c r="E360" s="156" t="n">
        <v>94</v>
      </c>
      <c r="F360" s="156" t="n">
        <v>83</v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85</v>
      </c>
      <c r="E361" s="156" t="n">
        <v>84</v>
      </c>
      <c r="F361" s="156" t="n">
        <v>96</v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91</v>
      </c>
      <c r="E362" s="156" t="n">
        <v>81</v>
      </c>
      <c r="F362" s="156" t="n">
        <v>75</v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69</v>
      </c>
      <c r="E363" s="156" t="n">
        <v>86</v>
      </c>
      <c r="F363" s="156" t="n">
        <v>79</v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90</v>
      </c>
      <c r="E364" s="156" t="n">
        <v>89</v>
      </c>
      <c r="F364" s="156" t="n">
        <v>67</v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80</v>
      </c>
      <c r="E365" s="156" t="n">
        <v>72</v>
      </c>
      <c r="F365" s="156" t="n">
        <v>90</v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70</v>
      </c>
      <c r="E366" s="156" t="n">
        <v>81</v>
      </c>
      <c r="F366" s="156" t="n">
        <v>85</v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81</v>
      </c>
      <c r="E367" s="156" t="n">
        <v>63</v>
      </c>
      <c r="F367" s="156" t="n">
        <v>95</v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78</v>
      </c>
      <c r="E368" s="156" t="n">
        <v>89</v>
      </c>
      <c r="F368" s="156" t="n">
        <v>62</v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95</v>
      </c>
      <c r="E369" s="156" t="n">
        <v>94</v>
      </c>
      <c r="F369" s="156" t="n">
        <v>84</v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70</v>
      </c>
      <c r="E370" s="156" t="n">
        <v>79</v>
      </c>
      <c r="F370" s="156" t="n">
        <v>73</v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82</v>
      </c>
      <c r="E371" s="156" t="n">
        <v>63</v>
      </c>
      <c r="F371" s="156" t="n">
        <v>95</v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72</v>
      </c>
      <c r="E372" s="156" t="n">
        <v>75</v>
      </c>
      <c r="F372" s="156" t="n">
        <v>70</v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84</v>
      </c>
      <c r="E373" s="156" t="n">
        <v>87</v>
      </c>
      <c r="F373" s="156" t="n">
        <v>81</v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85</v>
      </c>
      <c r="E374" s="156" t="n">
        <v>66</v>
      </c>
      <c r="F374" s="156" t="n">
        <v>68</v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78</v>
      </c>
      <c r="E375" s="156" t="n">
        <v>85</v>
      </c>
      <c r="F375" s="156" t="n">
        <v>96</v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87</v>
      </c>
      <c r="E376" s="156" t="n">
        <v>78</v>
      </c>
      <c r="F376" s="156" t="n">
        <v>63</v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86</v>
      </c>
      <c r="E377" s="156" t="n">
        <v>83</v>
      </c>
      <c r="F377" s="156" t="n">
        <v>66</v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97</v>
      </c>
      <c r="E378" s="156" t="n">
        <v>74</v>
      </c>
      <c r="F378" s="156" t="n">
        <v>70</v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66</v>
      </c>
      <c r="E379" s="156" t="n">
        <v>77</v>
      </c>
      <c r="F379" s="156" t="n">
        <v>80</v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73</v>
      </c>
      <c r="E380" s="156" t="n">
        <v>87</v>
      </c>
      <c r="F380" s="156" t="n">
        <v>86</v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93</v>
      </c>
      <c r="E381" s="156" t="n">
        <v>61</v>
      </c>
      <c r="F381" s="156" t="n">
        <v>64</v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95</v>
      </c>
      <c r="E382" s="156" t="n">
        <v>60</v>
      </c>
      <c r="F382" s="156" t="n">
        <v>72</v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79</v>
      </c>
      <c r="E383" s="156" t="n">
        <v>82</v>
      </c>
      <c r="F383" s="156" t="n">
        <v>91</v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75</v>
      </c>
      <c r="E384" s="156" t="n">
        <v>61</v>
      </c>
      <c r="F384" s="156" t="n">
        <v>91</v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68</v>
      </c>
      <c r="E385" s="156" t="n">
        <v>86</v>
      </c>
      <c r="F385" s="156" t="n">
        <v>71</v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94</v>
      </c>
      <c r="E386" s="156" t="n">
        <v>82</v>
      </c>
      <c r="F386" s="156" t="n">
        <v>93</v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89</v>
      </c>
      <c r="E387" s="156" t="n">
        <v>81</v>
      </c>
      <c r="F387" s="156" t="n">
        <v>86</v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67</v>
      </c>
      <c r="E388" s="156" t="n">
        <v>69</v>
      </c>
      <c r="F388" s="156" t="n">
        <v>62</v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85</v>
      </c>
      <c r="E389" s="156" t="n">
        <v>95</v>
      </c>
      <c r="F389" s="156" t="n">
        <v>90</v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90</v>
      </c>
      <c r="E390" s="156" t="n">
        <v>85</v>
      </c>
      <c r="F390" s="156" t="n">
        <v>90</v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87</v>
      </c>
      <c r="E391" s="156" t="n">
        <v>82</v>
      </c>
      <c r="F391" s="156" t="n">
        <v>64</v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87</v>
      </c>
      <c r="E392" s="156" t="n">
        <v>76</v>
      </c>
      <c r="F392" s="156" t="n">
        <v>82</v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70</v>
      </c>
      <c r="E393" s="156" t="n">
        <v>72</v>
      </c>
      <c r="F393" s="156" t="n">
        <v>87</v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95</v>
      </c>
      <c r="E394" s="156" t="n">
        <v>79</v>
      </c>
      <c r="F394" s="156" t="n">
        <v>76</v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86</v>
      </c>
      <c r="E395" s="156" t="n">
        <v>70</v>
      </c>
      <c r="F395" s="156" t="n">
        <v>98</v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66</v>
      </c>
      <c r="E396" s="156" t="n">
        <v>85</v>
      </c>
      <c r="F396" s="156" t="n">
        <v>78</v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75</v>
      </c>
      <c r="E397" s="156" t="n">
        <v>78</v>
      </c>
      <c r="F397" s="156" t="n">
        <v>84</v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89</v>
      </c>
      <c r="E398" s="156" t="n">
        <v>65</v>
      </c>
      <c r="F398" s="156" t="n">
        <v>76</v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93</v>
      </c>
      <c r="E399" s="156" t="n">
        <v>86</v>
      </c>
      <c r="F399" s="156" t="n">
        <v>97</v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66</v>
      </c>
      <c r="E400" s="156" t="n">
        <v>95</v>
      </c>
      <c r="F400" s="156" t="n">
        <v>63</v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79</v>
      </c>
      <c r="E401" s="156" t="n">
        <v>84</v>
      </c>
      <c r="F401" s="156" t="n">
        <v>88</v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95</v>
      </c>
      <c r="E402" s="156" t="n">
        <v>90</v>
      </c>
      <c r="F402" s="156" t="n">
        <v>66</v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90</v>
      </c>
      <c r="E403" s="156" t="n">
        <v>63</v>
      </c>
      <c r="F403" s="156" t="n">
        <v>71</v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78</v>
      </c>
      <c r="E404" s="156" t="n">
        <v>72</v>
      </c>
      <c r="F404" s="156" t="n">
        <v>62</v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80</v>
      </c>
      <c r="E405" s="156" t="n">
        <v>90</v>
      </c>
      <c r="F405" s="156" t="n">
        <v>91</v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78</v>
      </c>
      <c r="E406" s="156" t="n">
        <v>79</v>
      </c>
      <c r="F406" s="156" t="n">
        <v>74</v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74</v>
      </c>
      <c r="E407" s="156" t="n">
        <v>77</v>
      </c>
      <c r="F407" s="156" t="n">
        <v>61</v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98</v>
      </c>
      <c r="E408" s="156" t="n">
        <v>90</v>
      </c>
      <c r="F408" s="156" t="n">
        <v>66</v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96</v>
      </c>
      <c r="E409" s="156" t="n">
        <v>90</v>
      </c>
      <c r="F409" s="156" t="n">
        <v>72</v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68</v>
      </c>
      <c r="E410" s="156" t="n">
        <v>61</v>
      </c>
      <c r="F410" s="156" t="n">
        <v>62</v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85</v>
      </c>
      <c r="E411" s="156" t="n">
        <v>62</v>
      </c>
      <c r="F411" s="156" t="n">
        <v>89</v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75</v>
      </c>
      <c r="E412" s="156" t="n">
        <v>82</v>
      </c>
      <c r="F412" s="156" t="n">
        <v>86</v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96</v>
      </c>
      <c r="E413" s="156" t="n">
        <v>73</v>
      </c>
      <c r="F413" s="156" t="n">
        <v>83</v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89</v>
      </c>
      <c r="E414" s="156" t="n">
        <v>63</v>
      </c>
      <c r="F414" s="156" t="n">
        <v>84</v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66</v>
      </c>
      <c r="E415" s="156" t="n">
        <v>79</v>
      </c>
      <c r="F415" s="156" t="n">
        <v>63</v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66</v>
      </c>
      <c r="E416" s="156" t="n">
        <v>77</v>
      </c>
      <c r="F416" s="156" t="n">
        <v>89</v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96</v>
      </c>
      <c r="E417" s="156" t="n">
        <v>78</v>
      </c>
      <c r="F417" s="156" t="n">
        <v>72</v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83</v>
      </c>
      <c r="E418" s="156" t="n">
        <v>61</v>
      </c>
      <c r="F418" s="156" t="n">
        <v>60</v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95</v>
      </c>
      <c r="E419" s="156" t="n">
        <v>85</v>
      </c>
      <c r="F419" s="156" t="n">
        <v>89</v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89</v>
      </c>
      <c r="E420" s="156" t="n">
        <v>94</v>
      </c>
      <c r="F420" s="156" t="n">
        <v>63</v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80</v>
      </c>
      <c r="E421" s="156" t="n">
        <v>81</v>
      </c>
      <c r="F421" s="156" t="n">
        <v>62</v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94</v>
      </c>
      <c r="E422" s="156" t="n">
        <v>94</v>
      </c>
      <c r="F422" s="156" t="n">
        <v>76</v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71</v>
      </c>
      <c r="E423" s="156" t="n">
        <v>76</v>
      </c>
      <c r="F423" s="156" t="n">
        <v>81</v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73</v>
      </c>
      <c r="E424" s="156" t="n">
        <v>80</v>
      </c>
      <c r="F424" s="156" t="n">
        <v>70</v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92</v>
      </c>
      <c r="E425" s="156" t="n">
        <v>69</v>
      </c>
      <c r="F425" s="156" t="n">
        <v>91</v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67</v>
      </c>
      <c r="E426" s="156" t="n">
        <v>67</v>
      </c>
      <c r="F426" s="156" t="n">
        <v>73</v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73</v>
      </c>
      <c r="E427" s="156" t="n">
        <v>82</v>
      </c>
      <c r="F427" s="156" t="n">
        <v>79</v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66</v>
      </c>
      <c r="E428" s="156" t="n">
        <v>62</v>
      </c>
      <c r="F428" s="156" t="n">
        <v>65</v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73</v>
      </c>
      <c r="E429" s="156" t="n">
        <v>89</v>
      </c>
      <c r="F429" s="156" t="n">
        <v>93</v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83</v>
      </c>
      <c r="E430" s="156" t="n">
        <v>84</v>
      </c>
      <c r="F430" s="156" t="n">
        <v>83</v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68</v>
      </c>
      <c r="E431" s="156" t="n">
        <v>79</v>
      </c>
      <c r="F431" s="156" t="n">
        <v>83</v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81</v>
      </c>
      <c r="E432" s="156" t="n">
        <v>81</v>
      </c>
      <c r="F432" s="156" t="n">
        <v>77</v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79</v>
      </c>
      <c r="E433" s="156" t="n">
        <v>80</v>
      </c>
      <c r="F433" s="156" t="n">
        <v>82</v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72</v>
      </c>
      <c r="E434" s="156" t="n">
        <v>92</v>
      </c>
      <c r="F434" s="156" t="n">
        <v>68</v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98</v>
      </c>
      <c r="E435" s="156" t="n">
        <v>77</v>
      </c>
      <c r="F435" s="156" t="n">
        <v>90</v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73</v>
      </c>
      <c r="E436" s="156" t="n">
        <v>71</v>
      </c>
      <c r="F436" s="156" t="n">
        <v>61</v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92</v>
      </c>
      <c r="E437" s="156" t="n">
        <v>71</v>
      </c>
      <c r="F437" s="156" t="n">
        <v>91</v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98</v>
      </c>
      <c r="E438" s="156" t="n">
        <v>92</v>
      </c>
      <c r="F438" s="156" t="n">
        <v>87</v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72</v>
      </c>
      <c r="E439" s="156" t="n">
        <v>67</v>
      </c>
      <c r="F439" s="156" t="n">
        <v>92</v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87</v>
      </c>
      <c r="E440" s="156" t="n">
        <v>63</v>
      </c>
      <c r="F440" s="156" t="n">
        <v>97</v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94</v>
      </c>
      <c r="E441" s="156" t="n">
        <v>85</v>
      </c>
      <c r="F441" s="156" t="n">
        <v>98</v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75</v>
      </c>
      <c r="E442" s="156" t="n">
        <v>76</v>
      </c>
      <c r="F442" s="156" t="n">
        <v>71</v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80</v>
      </c>
      <c r="E443" s="156" t="n">
        <v>80</v>
      </c>
      <c r="F443" s="156" t="n">
        <v>85</v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81</v>
      </c>
      <c r="E444" s="156" t="n">
        <v>61</v>
      </c>
      <c r="F444" s="156" t="n">
        <v>77</v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98</v>
      </c>
      <c r="E445" s="156" t="n">
        <v>81</v>
      </c>
      <c r="F445" s="156" t="n">
        <v>75</v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83</v>
      </c>
      <c r="E446" s="156" t="n">
        <v>64</v>
      </c>
      <c r="F446" s="156" t="n">
        <v>96</v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86</v>
      </c>
      <c r="E447" s="156" t="n">
        <v>95</v>
      </c>
      <c r="F447" s="156" t="n">
        <v>92</v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80</v>
      </c>
      <c r="E448" s="156" t="n">
        <v>80</v>
      </c>
      <c r="F448" s="156" t="n">
        <v>91</v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79</v>
      </c>
      <c r="E449" s="156" t="n">
        <v>64</v>
      </c>
      <c r="F449" s="156" t="n">
        <v>69</v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65</v>
      </c>
      <c r="E450" s="156" t="n">
        <v>80</v>
      </c>
      <c r="F450" s="156" t="n">
        <v>95</v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75</v>
      </c>
      <c r="E451" s="156" t="n">
        <v>89</v>
      </c>
      <c r="F451" s="156" t="n">
        <v>91</v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72</v>
      </c>
      <c r="E452" s="156" t="n">
        <v>76</v>
      </c>
      <c r="F452" s="156" t="n">
        <v>86</v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88</v>
      </c>
      <c r="E453" s="156" t="n">
        <v>73</v>
      </c>
      <c r="F453" s="156" t="n">
        <v>79</v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98</v>
      </c>
      <c r="E454" s="156" t="n">
        <v>60</v>
      </c>
      <c r="F454" s="156" t="n">
        <v>85</v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82</v>
      </c>
      <c r="E455" s="156" t="n">
        <v>74</v>
      </c>
      <c r="F455" s="156" t="n">
        <v>75</v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68</v>
      </c>
      <c r="E456" s="156" t="n">
        <v>94</v>
      </c>
      <c r="F456" s="156" t="n">
        <v>61</v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75</v>
      </c>
      <c r="E457" s="156" t="n">
        <v>66</v>
      </c>
      <c r="F457" s="156" t="n">
        <v>79</v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80</v>
      </c>
      <c r="E458" s="156" t="n">
        <v>73</v>
      </c>
      <c r="F458" s="156" t="n">
        <v>84</v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65</v>
      </c>
      <c r="E459" s="156" t="n">
        <v>89</v>
      </c>
      <c r="F459" s="156" t="n">
        <v>93</v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96</v>
      </c>
      <c r="E460" s="156" t="n">
        <v>94</v>
      </c>
      <c r="F460" s="156" t="n">
        <v>71</v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97</v>
      </c>
      <c r="E461" s="156" t="n">
        <v>93</v>
      </c>
      <c r="F461" s="156" t="n">
        <v>63</v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89</v>
      </c>
      <c r="E462" s="156" t="n">
        <v>81</v>
      </c>
      <c r="F462" s="156" t="n">
        <v>67</v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97</v>
      </c>
      <c r="E463" s="156" t="n">
        <v>78</v>
      </c>
      <c r="F463" s="156" t="n">
        <v>76</v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88</v>
      </c>
      <c r="E464" s="156" t="n">
        <v>66</v>
      </c>
      <c r="F464" s="156" t="n">
        <v>64</v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84</v>
      </c>
      <c r="E465" s="156" t="n">
        <v>86</v>
      </c>
      <c r="F465" s="156" t="n">
        <v>87</v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73</v>
      </c>
      <c r="E466" s="156" t="n">
        <v>75</v>
      </c>
      <c r="F466" s="156" t="n">
        <v>64</v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77</v>
      </c>
      <c r="E467" s="156" t="n">
        <v>92</v>
      </c>
      <c r="F467" s="156" t="n">
        <v>92</v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87</v>
      </c>
      <c r="E468" s="156" t="n">
        <v>69</v>
      </c>
      <c r="F468" s="156" t="n">
        <v>96</v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84</v>
      </c>
      <c r="E469" s="156" t="n">
        <v>71</v>
      </c>
      <c r="F469" s="156" t="n">
        <v>89</v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80</v>
      </c>
      <c r="E470" s="156" t="n">
        <v>70</v>
      </c>
      <c r="F470" s="156" t="n">
        <v>72</v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81</v>
      </c>
      <c r="E471" s="156" t="n">
        <v>66</v>
      </c>
      <c r="F471" s="156" t="n">
        <v>98</v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90</v>
      </c>
      <c r="E472" s="156" t="n">
        <v>64</v>
      </c>
      <c r="F472" s="156" t="n">
        <v>86</v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93</v>
      </c>
      <c r="E473" s="156" t="n">
        <v>81</v>
      </c>
      <c r="F473" s="156" t="n">
        <v>69</v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89</v>
      </c>
      <c r="E474" s="156" t="n">
        <v>69</v>
      </c>
      <c r="F474" s="156" t="n">
        <v>87</v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92</v>
      </c>
      <c r="E475" s="156" t="n">
        <v>84</v>
      </c>
      <c r="F475" s="156" t="n">
        <v>94</v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88</v>
      </c>
      <c r="E476" s="156" t="n">
        <v>69</v>
      </c>
      <c r="F476" s="156" t="n">
        <v>81</v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87</v>
      </c>
      <c r="E477" s="156" t="n">
        <v>86</v>
      </c>
      <c r="F477" s="156" t="n">
        <v>94</v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92</v>
      </c>
      <c r="E478" s="156" t="n">
        <v>86</v>
      </c>
      <c r="F478" s="156" t="n">
        <v>77</v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85</v>
      </c>
      <c r="E479" s="156" t="n">
        <v>83</v>
      </c>
      <c r="F479" s="156" t="n">
        <v>72</v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73</v>
      </c>
      <c r="E480" s="156" t="n">
        <v>76</v>
      </c>
      <c r="F480" s="156" t="n">
        <v>68</v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96</v>
      </c>
      <c r="E481" s="156" t="n">
        <v>92</v>
      </c>
      <c r="F481" s="156" t="n">
        <v>68</v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78</v>
      </c>
      <c r="E482" s="156" t="n">
        <v>62</v>
      </c>
      <c r="F482" s="156" t="n">
        <v>65</v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83</v>
      </c>
      <c r="E483" s="156" t="n">
        <v>93</v>
      </c>
      <c r="F483" s="156" t="n">
        <v>80</v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72</v>
      </c>
      <c r="E484" s="156" t="n">
        <v>79</v>
      </c>
      <c r="F484" s="156" t="n">
        <v>93</v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90</v>
      </c>
      <c r="E485" s="156" t="n">
        <v>62</v>
      </c>
      <c r="F485" s="156" t="n">
        <v>82</v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72</v>
      </c>
      <c r="E486" s="156" t="n">
        <v>75</v>
      </c>
      <c r="F486" s="156" t="n">
        <v>81</v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82</v>
      </c>
      <c r="E487" s="156" t="n">
        <v>68</v>
      </c>
      <c r="F487" s="156" t="n">
        <v>98</v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71</v>
      </c>
      <c r="E488" s="156" t="n">
        <v>89</v>
      </c>
      <c r="F488" s="156" t="n">
        <v>91</v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93</v>
      </c>
      <c r="E489" s="156" t="n">
        <v>93</v>
      </c>
      <c r="F489" s="156" t="n">
        <v>76</v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86</v>
      </c>
      <c r="E490" s="156" t="n">
        <v>70</v>
      </c>
      <c r="F490" s="156" t="n">
        <v>90</v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66</v>
      </c>
      <c r="E491" s="156" t="n">
        <v>79</v>
      </c>
      <c r="F491" s="156" t="n">
        <v>77</v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74</v>
      </c>
      <c r="E492" s="156" t="n">
        <v>91</v>
      </c>
      <c r="F492" s="156" t="n">
        <v>64</v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71</v>
      </c>
      <c r="E493" s="156" t="n">
        <v>78</v>
      </c>
      <c r="F493" s="156" t="n">
        <v>96</v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69</v>
      </c>
      <c r="E494" s="156" t="n">
        <v>70</v>
      </c>
      <c r="F494" s="156" t="n">
        <v>63</v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87</v>
      </c>
      <c r="E495" s="156" t="n">
        <v>66</v>
      </c>
      <c r="F495" s="156" t="n">
        <v>72</v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82</v>
      </c>
      <c r="E496" s="156" t="n">
        <v>60</v>
      </c>
      <c r="F496" s="156" t="n">
        <v>71</v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93</v>
      </c>
      <c r="E497" s="156" t="n">
        <v>79</v>
      </c>
      <c r="F497" s="156" t="n">
        <v>76</v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75</v>
      </c>
      <c r="E498" s="156" t="n">
        <v>89</v>
      </c>
      <c r="F498" s="156" t="n">
        <v>84</v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65</v>
      </c>
      <c r="E499" s="156" t="n">
        <v>69</v>
      </c>
      <c r="F499" s="156" t="n">
        <v>89</v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89</v>
      </c>
      <c r="E500" s="156" t="n">
        <v>86</v>
      </c>
      <c r="F500" s="156" t="n">
        <v>61</v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93</v>
      </c>
      <c r="E501" s="156" t="n">
        <v>68</v>
      </c>
      <c r="F501" s="156" t="n">
        <v>91</v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76</v>
      </c>
      <c r="E502" s="156" t="n">
        <v>87</v>
      </c>
      <c r="F502" s="156" t="n">
        <v>63</v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86</v>
      </c>
      <c r="E503" s="156" t="n">
        <v>63</v>
      </c>
      <c r="F503" s="156" t="n">
        <v>96</v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86</v>
      </c>
      <c r="E504" s="156" t="n">
        <v>66</v>
      </c>
      <c r="F504" s="156" t="n">
        <v>87</v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97</v>
      </c>
      <c r="E505" s="156" t="n">
        <v>78</v>
      </c>
      <c r="F505" s="156" t="n">
        <v>80</v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88</v>
      </c>
      <c r="E506" s="156" t="n">
        <v>87</v>
      </c>
      <c r="F506" s="156" t="n">
        <v>77</v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86</v>
      </c>
      <c r="E507" s="156" t="n">
        <v>66</v>
      </c>
      <c r="F507" s="156" t="n">
        <v>79</v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95</v>
      </c>
      <c r="E508" s="156" t="n">
        <v>78</v>
      </c>
      <c r="F508" s="156" t="n">
        <v>61</v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84</v>
      </c>
      <c r="E509" s="156" t="n">
        <v>72</v>
      </c>
      <c r="F509" s="156" t="n">
        <v>75</v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78</v>
      </c>
      <c r="E510" s="156" t="n">
        <v>83</v>
      </c>
      <c r="F510" s="156" t="n">
        <v>63</v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77</v>
      </c>
      <c r="E511" s="156" t="n">
        <v>69</v>
      </c>
      <c r="F511" s="156" t="n">
        <v>63</v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87</v>
      </c>
      <c r="E512" s="156" t="n">
        <v>91</v>
      </c>
      <c r="F512" s="156" t="n">
        <v>96</v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76</v>
      </c>
      <c r="E513" s="156" t="n">
        <v>66</v>
      </c>
      <c r="F513" s="156" t="n">
        <v>93</v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71</v>
      </c>
      <c r="E514" s="156" t="n">
        <v>79</v>
      </c>
      <c r="F514" s="156" t="n">
        <v>71</v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87</v>
      </c>
      <c r="E515" s="156" t="n">
        <v>94</v>
      </c>
      <c r="F515" s="156" t="n">
        <v>83</v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81</v>
      </c>
      <c r="E516" s="156" t="n">
        <v>86</v>
      </c>
      <c r="F516" s="156" t="n">
        <v>89</v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97</v>
      </c>
      <c r="E517" s="156" t="n">
        <v>60</v>
      </c>
      <c r="F517" s="156" t="n">
        <v>92</v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70</v>
      </c>
      <c r="E518" s="156" t="n">
        <v>62</v>
      </c>
      <c r="F518" s="156" t="n">
        <v>69</v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98</v>
      </c>
      <c r="E519" s="156" t="n">
        <v>70</v>
      </c>
      <c r="F519" s="156" t="n">
        <v>79</v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73</v>
      </c>
      <c r="E520" s="156" t="n">
        <v>64</v>
      </c>
      <c r="F520" s="156" t="n">
        <v>86</v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77</v>
      </c>
      <c r="E521" s="156" t="n">
        <v>77</v>
      </c>
      <c r="F521" s="156" t="n">
        <v>84</v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91</v>
      </c>
      <c r="E522" s="156" t="n">
        <v>77</v>
      </c>
      <c r="F522" s="156" t="n">
        <v>88</v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69</v>
      </c>
      <c r="E523" s="156" t="n">
        <v>82</v>
      </c>
      <c r="F523" s="156" t="n">
        <v>79</v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90</v>
      </c>
      <c r="E524" s="156" t="n">
        <v>72</v>
      </c>
      <c r="F524" s="156" t="n">
        <v>93</v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83</v>
      </c>
      <c r="E525" s="156" t="n">
        <v>61</v>
      </c>
      <c r="F525" s="156" t="n">
        <v>89</v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76</v>
      </c>
      <c r="E526" s="156" t="n">
        <v>85</v>
      </c>
      <c r="F526" s="156" t="n">
        <v>93</v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73</v>
      </c>
      <c r="E527" s="156" t="n">
        <v>76</v>
      </c>
      <c r="F527" s="156" t="n">
        <v>70</v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98</v>
      </c>
      <c r="E528" s="156" t="n">
        <v>76</v>
      </c>
      <c r="F528" s="156" t="n">
        <v>73</v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67</v>
      </c>
      <c r="E529" s="156" t="n">
        <v>63</v>
      </c>
      <c r="F529" s="156" t="n">
        <v>90</v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68</v>
      </c>
      <c r="E530" s="156" t="n">
        <v>93</v>
      </c>
      <c r="F530" s="156" t="n">
        <v>94</v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68</v>
      </c>
      <c r="E531" s="156" t="n">
        <v>87</v>
      </c>
      <c r="F531" s="156" t="n">
        <v>94</v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87</v>
      </c>
      <c r="E532" s="156" t="n">
        <v>65</v>
      </c>
      <c r="F532" s="156" t="n">
        <v>83</v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80</v>
      </c>
      <c r="E533" s="156" t="n">
        <v>88</v>
      </c>
      <c r="F533" s="156" t="n">
        <v>76</v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92</v>
      </c>
      <c r="E534" s="156" t="n">
        <v>62</v>
      </c>
      <c r="F534" s="156" t="n">
        <v>80</v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77</v>
      </c>
      <c r="E535" s="156" t="n">
        <v>87</v>
      </c>
      <c r="F535" s="156" t="n">
        <v>68</v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68</v>
      </c>
      <c r="E536" s="156" t="n">
        <v>67</v>
      </c>
      <c r="F536" s="156" t="n">
        <v>96</v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71</v>
      </c>
      <c r="E537" s="156" t="n">
        <v>79</v>
      </c>
      <c r="F537" s="156" t="n">
        <v>87</v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83</v>
      </c>
      <c r="E538" s="156" t="n">
        <v>68</v>
      </c>
      <c r="F538" s="156" t="n">
        <v>67</v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92</v>
      </c>
      <c r="E539" s="156" t="n">
        <v>70</v>
      </c>
      <c r="F539" s="156" t="n">
        <v>82</v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96</v>
      </c>
      <c r="E540" s="156" t="n">
        <v>72</v>
      </c>
      <c r="F540" s="156" t="n">
        <v>85</v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77</v>
      </c>
      <c r="E541" s="156" t="n">
        <v>89</v>
      </c>
      <c r="F541" s="156" t="n">
        <v>66</v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84</v>
      </c>
      <c r="E542" s="156" t="n">
        <v>86</v>
      </c>
      <c r="F542" s="156" t="n">
        <v>76</v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73</v>
      </c>
      <c r="E543" s="156" t="n">
        <v>72</v>
      </c>
      <c r="F543" s="156" t="n">
        <v>88</v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81</v>
      </c>
      <c r="E544" s="156" t="n">
        <v>91</v>
      </c>
      <c r="F544" s="156" t="n">
        <v>65</v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72</v>
      </c>
      <c r="E545" s="156" t="n">
        <v>83</v>
      </c>
      <c r="F545" s="156" t="n">
        <v>90</v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74</v>
      </c>
      <c r="E546" s="156" t="n">
        <v>95</v>
      </c>
      <c r="F546" s="156" t="n">
        <v>87</v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89</v>
      </c>
      <c r="E547" s="156" t="n">
        <v>64</v>
      </c>
      <c r="F547" s="156" t="n">
        <v>66</v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88</v>
      </c>
      <c r="E548" s="156" t="n">
        <v>67</v>
      </c>
      <c r="F548" s="156" t="n">
        <v>63</v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83</v>
      </c>
      <c r="E549" s="156" t="n">
        <v>88</v>
      </c>
      <c r="F549" s="156" t="n">
        <v>87</v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80</v>
      </c>
      <c r="E550" s="156" t="n">
        <v>87</v>
      </c>
      <c r="F550" s="156" t="n">
        <v>87</v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82</v>
      </c>
      <c r="E551" s="156" t="n">
        <v>89</v>
      </c>
      <c r="F551" s="156" t="n">
        <v>81</v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98</v>
      </c>
      <c r="E552" s="156" t="n">
        <v>93</v>
      </c>
      <c r="F552" s="156" t="n">
        <v>62</v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70</v>
      </c>
      <c r="E553" s="156" t="n">
        <v>80</v>
      </c>
      <c r="F553" s="156" t="n">
        <v>86</v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94</v>
      </c>
      <c r="E554" s="156" t="n">
        <v>85</v>
      </c>
      <c r="F554" s="156" t="n">
        <v>80</v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88</v>
      </c>
      <c r="E555" s="156" t="n">
        <v>69</v>
      </c>
      <c r="F555" s="156" t="n">
        <v>77</v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94</v>
      </c>
      <c r="E556" s="156" t="n">
        <v>74</v>
      </c>
      <c r="F556" s="156" t="n">
        <v>70</v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77</v>
      </c>
      <c r="E557" s="156" t="n">
        <v>87</v>
      </c>
      <c r="F557" s="156" t="n">
        <v>89</v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90</v>
      </c>
      <c r="E558" s="156" t="n">
        <v>65</v>
      </c>
      <c r="F558" s="156" t="n">
        <v>78</v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67</v>
      </c>
      <c r="E559" s="156" t="n">
        <v>72</v>
      </c>
      <c r="F559" s="156" t="n">
        <v>70</v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76</v>
      </c>
      <c r="E560" s="156" t="n">
        <v>63</v>
      </c>
      <c r="F560" s="156" t="n">
        <v>93</v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94</v>
      </c>
      <c r="E561" s="156" t="n">
        <v>64</v>
      </c>
      <c r="F561" s="156" t="n">
        <v>83</v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88</v>
      </c>
      <c r="E562" s="156" t="n">
        <v>86</v>
      </c>
      <c r="F562" s="156" t="n">
        <v>83</v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78</v>
      </c>
      <c r="E563" s="156" t="n">
        <v>80</v>
      </c>
      <c r="F563" s="156" t="n">
        <v>95</v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82</v>
      </c>
      <c r="E564" s="156" t="n">
        <v>92</v>
      </c>
      <c r="F564" s="156" t="n">
        <v>79</v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79</v>
      </c>
      <c r="E565" s="156" t="n">
        <v>86</v>
      </c>
      <c r="F565" s="156" t="n">
        <v>76</v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89</v>
      </c>
      <c r="E566" s="156" t="n">
        <v>82</v>
      </c>
      <c r="F566" s="156" t="n">
        <v>62</v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85</v>
      </c>
      <c r="E567" s="156" t="n">
        <v>88</v>
      </c>
      <c r="F567" s="156" t="n">
        <v>73</v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65</v>
      </c>
      <c r="E568" s="156" t="n">
        <v>70</v>
      </c>
      <c r="F568" s="156" t="n">
        <v>90</v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65</v>
      </c>
      <c r="E569" s="156" t="n">
        <v>92</v>
      </c>
      <c r="F569" s="156" t="n">
        <v>91</v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75</v>
      </c>
      <c r="E570" s="156" t="n">
        <v>72</v>
      </c>
      <c r="F570" s="156" t="n">
        <v>80</v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66</v>
      </c>
      <c r="E571" s="156" t="n">
        <v>85</v>
      </c>
      <c r="F571" s="156" t="n">
        <v>66</v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76</v>
      </c>
      <c r="E572" s="156" t="n">
        <v>85</v>
      </c>
      <c r="F572" s="156" t="n">
        <v>61</v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94</v>
      </c>
      <c r="E573" s="156" t="n">
        <v>63</v>
      </c>
      <c r="F573" s="156" t="n">
        <v>75</v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89</v>
      </c>
      <c r="E574" s="156" t="n">
        <v>78</v>
      </c>
      <c r="F574" s="156" t="n">
        <v>63</v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72</v>
      </c>
      <c r="E575" s="156" t="n">
        <v>81</v>
      </c>
      <c r="F575" s="156" t="n">
        <v>67</v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89</v>
      </c>
      <c r="E576" s="156" t="n">
        <v>67</v>
      </c>
      <c r="F576" s="156" t="n">
        <v>72</v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83</v>
      </c>
      <c r="E577" s="156" t="n">
        <v>77</v>
      </c>
      <c r="F577" s="156" t="n">
        <v>93</v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78</v>
      </c>
      <c r="E578" s="156" t="n">
        <v>78</v>
      </c>
      <c r="F578" s="156" t="n">
        <v>82</v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88</v>
      </c>
      <c r="E579" s="156" t="n">
        <v>85</v>
      </c>
      <c r="F579" s="156" t="n">
        <v>63</v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88</v>
      </c>
      <c r="E580" s="156" t="n">
        <v>77</v>
      </c>
      <c r="F580" s="156" t="n">
        <v>80</v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79</v>
      </c>
      <c r="E581" s="156" t="n">
        <v>80</v>
      </c>
      <c r="F581" s="156" t="n">
        <v>90</v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74</v>
      </c>
      <c r="E582" s="156" t="n">
        <v>78</v>
      </c>
      <c r="F582" s="156" t="n">
        <v>78</v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90</v>
      </c>
      <c r="E583" s="156" t="n">
        <v>71</v>
      </c>
      <c r="F583" s="156" t="n">
        <v>77</v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91</v>
      </c>
      <c r="E584" s="156" t="n">
        <v>80</v>
      </c>
      <c r="F584" s="156" t="n">
        <v>80</v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85</v>
      </c>
      <c r="E585" s="156" t="n">
        <v>84</v>
      </c>
      <c r="F585" s="156" t="n">
        <v>91</v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72</v>
      </c>
      <c r="E586" s="156" t="n">
        <v>85</v>
      </c>
      <c r="F586" s="156" t="n">
        <v>61</v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71</v>
      </c>
      <c r="E587" s="156" t="n">
        <v>87</v>
      </c>
      <c r="F587" s="156" t="n">
        <v>70</v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72</v>
      </c>
      <c r="E588" s="156" t="n">
        <v>74</v>
      </c>
      <c r="F588" s="156" t="n">
        <v>76</v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89</v>
      </c>
      <c r="E589" s="156" t="n">
        <v>78</v>
      </c>
      <c r="F589" s="156" t="n">
        <v>91</v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89</v>
      </c>
      <c r="E590" s="156" t="n">
        <v>67</v>
      </c>
      <c r="F590" s="156" t="n">
        <v>70</v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78</v>
      </c>
      <c r="E591" s="156" t="n">
        <v>79</v>
      </c>
      <c r="F591" s="156" t="n">
        <v>62</v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81</v>
      </c>
      <c r="E592" s="156" t="n">
        <v>73</v>
      </c>
      <c r="F592" s="156" t="n">
        <v>89</v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71</v>
      </c>
      <c r="E593" s="156" t="n">
        <v>95</v>
      </c>
      <c r="F593" s="156" t="n">
        <v>96</v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93</v>
      </c>
      <c r="E594" s="156" t="n">
        <v>62</v>
      </c>
      <c r="F594" s="156" t="n">
        <v>75</v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94</v>
      </c>
      <c r="E595" s="156" t="n">
        <v>65</v>
      </c>
      <c r="F595" s="156" t="n">
        <v>92</v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75</v>
      </c>
      <c r="E596" s="156" t="n">
        <v>69</v>
      </c>
      <c r="F596" s="156" t="n">
        <v>88</v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80</v>
      </c>
      <c r="E597" s="156" t="n">
        <v>73</v>
      </c>
      <c r="F597" s="156" t="n">
        <v>73</v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79</v>
      </c>
      <c r="E598" s="156" t="n">
        <v>88</v>
      </c>
      <c r="F598" s="156" t="n">
        <v>95</v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87</v>
      </c>
      <c r="E599" s="156" t="n">
        <v>72</v>
      </c>
      <c r="F599" s="156" t="n">
        <v>98</v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96</v>
      </c>
      <c r="E600" s="156" t="n">
        <v>93</v>
      </c>
      <c r="F600" s="156" t="n">
        <v>60</v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79</v>
      </c>
      <c r="E601" s="156" t="n">
        <v>77</v>
      </c>
      <c r="F601" s="156" t="n">
        <v>72</v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85</v>
      </c>
      <c r="E602" s="156" t="n">
        <v>86</v>
      </c>
      <c r="F602" s="156" t="n">
        <v>88</v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67</v>
      </c>
      <c r="E603" s="156" t="n">
        <v>72</v>
      </c>
      <c r="F603" s="156" t="n">
        <v>81</v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87</v>
      </c>
      <c r="E604" s="156" t="n">
        <v>84</v>
      </c>
      <c r="F604" s="156" t="n">
        <v>90</v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79</v>
      </c>
      <c r="E605" s="156" t="n">
        <v>71</v>
      </c>
      <c r="F605" s="156" t="n">
        <v>86</v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81</v>
      </c>
      <c r="E606" s="156" t="n">
        <v>89</v>
      </c>
      <c r="F606" s="156" t="n">
        <v>87</v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94</v>
      </c>
      <c r="E607" s="156" t="n">
        <v>83</v>
      </c>
      <c r="F607" s="156" t="n">
        <v>90</v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81</v>
      </c>
      <c r="E608" s="156" t="n">
        <v>63</v>
      </c>
      <c r="F608" s="156" t="n">
        <v>67</v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79</v>
      </c>
      <c r="E609" s="156" t="n">
        <v>83</v>
      </c>
      <c r="F609" s="156" t="n">
        <v>65</v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70</v>
      </c>
      <c r="E610" s="156" t="n">
        <v>71</v>
      </c>
      <c r="F610" s="156" t="n">
        <v>77</v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77</v>
      </c>
      <c r="E611" s="156" t="n">
        <v>95</v>
      </c>
      <c r="F611" s="156" t="n">
        <v>63</v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75</v>
      </c>
      <c r="E612" s="156" t="n">
        <v>74</v>
      </c>
      <c r="F612" s="156" t="n">
        <v>85</v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77</v>
      </c>
      <c r="E613" s="156" t="n">
        <v>90</v>
      </c>
      <c r="F613" s="156" t="n">
        <v>73</v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68</v>
      </c>
      <c r="E614" s="156" t="n">
        <v>81</v>
      </c>
      <c r="F614" s="156" t="n">
        <v>97</v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90</v>
      </c>
      <c r="E615" s="156" t="n">
        <v>78</v>
      </c>
      <c r="F615" s="156" t="n">
        <v>68</v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83</v>
      </c>
      <c r="E616" s="156" t="n">
        <v>72</v>
      </c>
      <c r="F616" s="156" t="n">
        <v>98</v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74</v>
      </c>
      <c r="E617" s="156" t="n">
        <v>70</v>
      </c>
      <c r="F617" s="156" t="n">
        <v>67</v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77</v>
      </c>
      <c r="E618" s="156" t="n">
        <v>95</v>
      </c>
      <c r="F618" s="156" t="n">
        <v>70</v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98</v>
      </c>
      <c r="E619" s="156" t="n">
        <v>78</v>
      </c>
      <c r="F619" s="156" t="n">
        <v>82</v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80</v>
      </c>
      <c r="E620" s="156" t="n">
        <v>76</v>
      </c>
      <c r="F620" s="156" t="n">
        <v>94</v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89</v>
      </c>
      <c r="E621" s="156" t="n">
        <v>76</v>
      </c>
      <c r="F621" s="156" t="n">
        <v>78</v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98</v>
      </c>
      <c r="E622" s="156" t="n">
        <v>65</v>
      </c>
      <c r="F622" s="156" t="n">
        <v>85</v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82</v>
      </c>
      <c r="E623" s="156" t="n">
        <v>71</v>
      </c>
      <c r="F623" s="156" t="n">
        <v>81</v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77</v>
      </c>
      <c r="E624" s="156" t="n">
        <v>60</v>
      </c>
      <c r="F624" s="156" t="n">
        <v>93</v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71</v>
      </c>
      <c r="E625" s="156" t="n">
        <v>64</v>
      </c>
      <c r="F625" s="156" t="n">
        <v>84</v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91</v>
      </c>
      <c r="E626" s="156" t="n">
        <v>77</v>
      </c>
      <c r="F626" s="156" t="n">
        <v>61</v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84</v>
      </c>
      <c r="E627" s="156" t="n">
        <v>60</v>
      </c>
      <c r="F627" s="156" t="n">
        <v>93</v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94</v>
      </c>
      <c r="E628" s="156" t="n">
        <v>83</v>
      </c>
      <c r="F628" s="156" t="n">
        <v>90</v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66</v>
      </c>
      <c r="E629" s="156" t="n">
        <v>72</v>
      </c>
      <c r="F629" s="156" t="n">
        <v>74</v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84</v>
      </c>
      <c r="E630" s="156" t="n">
        <v>71</v>
      </c>
      <c r="F630" s="156" t="n">
        <v>83</v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93</v>
      </c>
      <c r="E631" s="156" t="n">
        <v>93</v>
      </c>
      <c r="F631" s="156" t="n">
        <v>92</v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76</v>
      </c>
      <c r="E632" s="156" t="n">
        <v>76</v>
      </c>
      <c r="F632" s="156" t="n">
        <v>72</v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65</v>
      </c>
      <c r="E633" s="156" t="n">
        <v>67</v>
      </c>
      <c r="F633" s="156" t="n">
        <v>61</v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84</v>
      </c>
      <c r="E634" s="156" t="n">
        <v>72</v>
      </c>
      <c r="F634" s="156" t="n">
        <v>95</v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69</v>
      </c>
      <c r="E635" s="156" t="n">
        <v>72</v>
      </c>
      <c r="F635" s="156" t="n">
        <v>92</v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67</v>
      </c>
      <c r="E636" s="156" t="n">
        <v>81</v>
      </c>
      <c r="F636" s="156" t="n">
        <v>87</v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68</v>
      </c>
      <c r="E637" s="156" t="n">
        <v>79</v>
      </c>
      <c r="F637" s="156" t="n">
        <v>73</v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68</v>
      </c>
      <c r="E638" s="156" t="n">
        <v>77</v>
      </c>
      <c r="F638" s="156" t="n">
        <v>98</v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F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PERSONEL MALİYETİ</t>
        </is>
      </c>
    </row>
    <row r="2" ht="24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Personel Maliyeti</t>
        </is>
      </c>
      <c r="E2" s="155" t="inlineStr">
        <is>
          <t>Mesai Maliyeti</t>
        </is>
      </c>
      <c r="F2" s="155" t="inlineStr">
        <is>
          <t>Prim/Kesinti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371487</v>
      </c>
      <c r="E3" s="156" t="n">
        <v>63685</v>
      </c>
      <c r="F3" s="156" t="n">
        <v>19399</v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626685</v>
      </c>
      <c r="E4" s="156" t="n">
        <v>60687</v>
      </c>
      <c r="F4" s="156" t="n">
        <v>2884</v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1178960</v>
      </c>
      <c r="E5" s="156" t="n">
        <v>28114</v>
      </c>
      <c r="F5" s="156" t="n">
        <v>17383</v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586361</v>
      </c>
      <c r="E6" s="156" t="n">
        <v>19832</v>
      </c>
      <c r="F6" s="156" t="n">
        <v>16272</v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1027411</v>
      </c>
      <c r="E7" s="156" t="n">
        <v>38913</v>
      </c>
      <c r="F7" s="156" t="n">
        <v>11676</v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530624</v>
      </c>
      <c r="E8" s="156" t="n">
        <v>42699</v>
      </c>
      <c r="F8" s="156" t="n">
        <v>13834</v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1262249</v>
      </c>
      <c r="E9" s="156" t="n">
        <v>44215</v>
      </c>
      <c r="F9" s="156" t="n">
        <v>18594</v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277196</v>
      </c>
      <c r="E10" s="156" t="n">
        <v>40567</v>
      </c>
      <c r="F10" s="156" t="n">
        <v>16912</v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544283</v>
      </c>
      <c r="E11" s="156" t="n">
        <v>46854</v>
      </c>
      <c r="F11" s="156" t="n">
        <v>7375</v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323306</v>
      </c>
      <c r="E12" s="156" t="n">
        <v>33505</v>
      </c>
      <c r="F12" s="156" t="n">
        <v>7092</v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731883</v>
      </c>
      <c r="E13" s="156" t="n">
        <v>52719</v>
      </c>
      <c r="F13" s="156" t="n">
        <v>8496</v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1203548</v>
      </c>
      <c r="E14" s="156" t="n">
        <v>10099</v>
      </c>
      <c r="F14" s="156" t="n">
        <v>16089</v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586034</v>
      </c>
      <c r="E15" s="156" t="n">
        <v>48784</v>
      </c>
      <c r="F15" s="156" t="n">
        <v>5276</v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527456</v>
      </c>
      <c r="E16" s="156" t="n">
        <v>15233</v>
      </c>
      <c r="F16" s="156" t="n">
        <v>5456</v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904789</v>
      </c>
      <c r="E17" s="156" t="n">
        <v>48431</v>
      </c>
      <c r="F17" s="156" t="n">
        <v>15731</v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562475</v>
      </c>
      <c r="E18" s="156" t="n">
        <v>11503</v>
      </c>
      <c r="F18" s="156" t="n">
        <v>11414</v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468810</v>
      </c>
      <c r="E19" s="156" t="n">
        <v>71979</v>
      </c>
      <c r="F19" s="156" t="n">
        <v>14587</v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556272</v>
      </c>
      <c r="E20" s="156" t="n">
        <v>9381</v>
      </c>
      <c r="F20" s="156" t="n">
        <v>7316</v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303455</v>
      </c>
      <c r="E21" s="156" t="n">
        <v>68548</v>
      </c>
      <c r="F21" s="156" t="n">
        <v>13112</v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421196</v>
      </c>
      <c r="E22" s="156" t="n">
        <v>75671</v>
      </c>
      <c r="F22" s="156" t="n">
        <v>58</v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829200</v>
      </c>
      <c r="E23" s="156" t="n">
        <v>59839</v>
      </c>
      <c r="F23" s="156" t="n">
        <v>281</v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871338</v>
      </c>
      <c r="E24" s="156" t="n">
        <v>76195</v>
      </c>
      <c r="F24" s="156" t="n">
        <v>1220</v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654445</v>
      </c>
      <c r="E25" s="156" t="n">
        <v>66456</v>
      </c>
      <c r="F25" s="156" t="n">
        <v>5767</v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1108836</v>
      </c>
      <c r="E26" s="156" t="n">
        <v>76380</v>
      </c>
      <c r="F26" s="156" t="n">
        <v>4247</v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489183</v>
      </c>
      <c r="E27" s="156" t="n">
        <v>8550</v>
      </c>
      <c r="F27" s="156" t="n">
        <v>6713</v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265816</v>
      </c>
      <c r="E28" s="156" t="n">
        <v>8734</v>
      </c>
      <c r="F28" s="156" t="n">
        <v>7649</v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538148</v>
      </c>
      <c r="E29" s="156" t="n">
        <v>42012</v>
      </c>
      <c r="F29" s="156" t="n">
        <v>11555</v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334404</v>
      </c>
      <c r="E30" s="156" t="n">
        <v>53327</v>
      </c>
      <c r="F30" s="156" t="n">
        <v>5850</v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555238</v>
      </c>
      <c r="E31" s="156" t="n">
        <v>34762</v>
      </c>
      <c r="F31" s="156" t="n">
        <v>122</v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992358</v>
      </c>
      <c r="E32" s="156" t="n">
        <v>56605</v>
      </c>
      <c r="F32" s="156" t="n">
        <v>10674</v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1009083</v>
      </c>
      <c r="E33" s="156" t="n">
        <v>68548</v>
      </c>
      <c r="F33" s="156" t="n">
        <v>14718</v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425866</v>
      </c>
      <c r="E34" s="156" t="n">
        <v>13317</v>
      </c>
      <c r="F34" s="156" t="n">
        <v>18490</v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855646</v>
      </c>
      <c r="E35" s="156" t="n">
        <v>18381</v>
      </c>
      <c r="F35" s="156" t="n">
        <v>14580</v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666030</v>
      </c>
      <c r="E36" s="156" t="n">
        <v>27529</v>
      </c>
      <c r="F36" s="156" t="n">
        <v>19456</v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1017961</v>
      </c>
      <c r="E37" s="156" t="n">
        <v>59586</v>
      </c>
      <c r="F37" s="156" t="n">
        <v>16102</v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293741</v>
      </c>
      <c r="E38" s="156" t="n">
        <v>8889</v>
      </c>
      <c r="F38" s="156" t="n">
        <v>17729</v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1193828</v>
      </c>
      <c r="E39" s="156" t="n">
        <v>54880</v>
      </c>
      <c r="F39" s="156" t="n">
        <v>14898</v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651392</v>
      </c>
      <c r="E40" s="156" t="n">
        <v>33468</v>
      </c>
      <c r="F40" s="156" t="n">
        <v>19416</v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1318272</v>
      </c>
      <c r="E41" s="156" t="n">
        <v>69437</v>
      </c>
      <c r="F41" s="156" t="n">
        <v>2702</v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636242</v>
      </c>
      <c r="E42" s="156" t="n">
        <v>73358</v>
      </c>
      <c r="F42" s="156" t="n">
        <v>14500</v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1374593</v>
      </c>
      <c r="E43" s="156" t="n">
        <v>27867</v>
      </c>
      <c r="F43" s="156" t="n">
        <v>12154</v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1387875</v>
      </c>
      <c r="E44" s="156" t="n">
        <v>12570</v>
      </c>
      <c r="F44" s="156" t="n">
        <v>13426</v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1373743</v>
      </c>
      <c r="E45" s="156" t="n">
        <v>24015</v>
      </c>
      <c r="F45" s="156" t="n">
        <v>13385</v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770850</v>
      </c>
      <c r="E46" s="156" t="n">
        <v>56261</v>
      </c>
      <c r="F46" s="156" t="n">
        <v>19517</v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859548</v>
      </c>
      <c r="E47" s="156" t="n">
        <v>11718</v>
      </c>
      <c r="F47" s="156" t="n">
        <v>16611</v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830512</v>
      </c>
      <c r="E48" s="156" t="n">
        <v>28956</v>
      </c>
      <c r="F48" s="156" t="n">
        <v>9238</v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297885</v>
      </c>
      <c r="E49" s="156" t="n">
        <v>74236</v>
      </c>
      <c r="F49" s="156" t="n">
        <v>1146</v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729579</v>
      </c>
      <c r="E50" s="156" t="n">
        <v>63693</v>
      </c>
      <c r="F50" s="156" t="n">
        <v>3507</v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1227538</v>
      </c>
      <c r="E51" s="156" t="n">
        <v>48729</v>
      </c>
      <c r="F51" s="156" t="n">
        <v>908</v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1011507</v>
      </c>
      <c r="E52" s="156" t="n">
        <v>11328</v>
      </c>
      <c r="F52" s="156" t="n">
        <v>13890</v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338116</v>
      </c>
      <c r="E53" s="156" t="n">
        <v>78753</v>
      </c>
      <c r="F53" s="156" t="n">
        <v>15937</v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652378</v>
      </c>
      <c r="E54" s="156" t="n">
        <v>14997</v>
      </c>
      <c r="F54" s="156" t="n">
        <v>15899</v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554817</v>
      </c>
      <c r="E55" s="156" t="n">
        <v>5208</v>
      </c>
      <c r="F55" s="156" t="n">
        <v>11603</v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1236594</v>
      </c>
      <c r="E56" s="156" t="n">
        <v>11847</v>
      </c>
      <c r="F56" s="156" t="n">
        <v>16838</v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847179</v>
      </c>
      <c r="E57" s="156" t="n">
        <v>64532</v>
      </c>
      <c r="F57" s="156" t="n">
        <v>11644</v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527843</v>
      </c>
      <c r="E58" s="156" t="n">
        <v>41494</v>
      </c>
      <c r="F58" s="156" t="n">
        <v>3014</v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574244</v>
      </c>
      <c r="E59" s="156" t="n">
        <v>40962</v>
      </c>
      <c r="F59" s="156" t="n">
        <v>17612</v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285102</v>
      </c>
      <c r="E60" s="156" t="n">
        <v>38325</v>
      </c>
      <c r="F60" s="156" t="n">
        <v>14696</v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270904</v>
      </c>
      <c r="E61" s="156" t="n">
        <v>76408</v>
      </c>
      <c r="F61" s="156" t="n">
        <v>7612</v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500534</v>
      </c>
      <c r="E62" s="156" t="n">
        <v>19926</v>
      </c>
      <c r="F62" s="156" t="n">
        <v>15133</v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1332006</v>
      </c>
      <c r="E63" s="156" t="n">
        <v>22636</v>
      </c>
      <c r="F63" s="156" t="n">
        <v>11628</v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568798</v>
      </c>
      <c r="E64" s="156" t="n">
        <v>66284</v>
      </c>
      <c r="F64" s="156" t="n">
        <v>4457</v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870571</v>
      </c>
      <c r="E65" s="156" t="n">
        <v>20922</v>
      </c>
      <c r="F65" s="156" t="n">
        <v>1732</v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1292039</v>
      </c>
      <c r="E66" s="156" t="n">
        <v>36760</v>
      </c>
      <c r="F66" s="156" t="n">
        <v>10080</v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996397</v>
      </c>
      <c r="E67" s="156" t="n">
        <v>58131</v>
      </c>
      <c r="F67" s="156" t="n">
        <v>3003</v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657630</v>
      </c>
      <c r="E68" s="156" t="n">
        <v>37248</v>
      </c>
      <c r="F68" s="156" t="n">
        <v>6318</v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657443</v>
      </c>
      <c r="E69" s="156" t="n">
        <v>16589</v>
      </c>
      <c r="F69" s="156" t="n">
        <v>14261</v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679067</v>
      </c>
      <c r="E70" s="156" t="n">
        <v>31918</v>
      </c>
      <c r="F70" s="156" t="n">
        <v>9370</v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577468</v>
      </c>
      <c r="E71" s="156" t="n">
        <v>16339</v>
      </c>
      <c r="F71" s="156" t="n">
        <v>6244</v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1268421</v>
      </c>
      <c r="E72" s="156" t="n">
        <v>45844</v>
      </c>
      <c r="F72" s="156" t="n">
        <v>6600</v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1205030</v>
      </c>
      <c r="E73" s="156" t="n">
        <v>12961</v>
      </c>
      <c r="F73" s="156" t="n">
        <v>6138</v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895157</v>
      </c>
      <c r="E74" s="156" t="n">
        <v>39612</v>
      </c>
      <c r="F74" s="156" t="n">
        <v>16456</v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483649</v>
      </c>
      <c r="E75" s="156" t="n">
        <v>70299</v>
      </c>
      <c r="F75" s="156" t="n">
        <v>15508</v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1065646</v>
      </c>
      <c r="E76" s="156" t="n">
        <v>43954</v>
      </c>
      <c r="F76" s="156" t="n">
        <v>2595</v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1391132</v>
      </c>
      <c r="E77" s="156" t="n">
        <v>12546</v>
      </c>
      <c r="F77" s="156" t="n">
        <v>19939</v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1227937</v>
      </c>
      <c r="E78" s="156" t="n">
        <v>48549</v>
      </c>
      <c r="F78" s="156" t="n">
        <v>7810</v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1014365</v>
      </c>
      <c r="E79" s="156" t="n">
        <v>11799</v>
      </c>
      <c r="F79" s="156" t="n">
        <v>18229</v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446015</v>
      </c>
      <c r="E80" s="156" t="n">
        <v>63541</v>
      </c>
      <c r="F80" s="156" t="n">
        <v>7980</v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1117098</v>
      </c>
      <c r="E81" s="156" t="n">
        <v>48645</v>
      </c>
      <c r="F81" s="156" t="n">
        <v>9304</v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321471</v>
      </c>
      <c r="E82" s="156" t="n">
        <v>43119</v>
      </c>
      <c r="F82" s="156" t="n">
        <v>1514</v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604938</v>
      </c>
      <c r="E83" s="156" t="n">
        <v>61293</v>
      </c>
      <c r="F83" s="156" t="n">
        <v>7747</v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624972</v>
      </c>
      <c r="E84" s="156" t="n">
        <v>36897</v>
      </c>
      <c r="F84" s="156" t="n">
        <v>5950</v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732149</v>
      </c>
      <c r="E85" s="156" t="n">
        <v>74855</v>
      </c>
      <c r="F85" s="156" t="n">
        <v>19490</v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253206</v>
      </c>
      <c r="E86" s="156" t="n">
        <v>55505</v>
      </c>
      <c r="F86" s="156" t="n">
        <v>2398</v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572875</v>
      </c>
      <c r="E87" s="156" t="n">
        <v>5431</v>
      </c>
      <c r="F87" s="156" t="n">
        <v>4825</v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468950</v>
      </c>
      <c r="E88" s="156" t="n">
        <v>74064</v>
      </c>
      <c r="F88" s="156" t="n">
        <v>992</v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1283743</v>
      </c>
      <c r="E89" s="156" t="n">
        <v>14000</v>
      </c>
      <c r="F89" s="156" t="n">
        <v>14952</v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932283</v>
      </c>
      <c r="E90" s="156" t="n">
        <v>20269</v>
      </c>
      <c r="F90" s="156" t="n">
        <v>6161</v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450842</v>
      </c>
      <c r="E91" s="156" t="n">
        <v>56481</v>
      </c>
      <c r="F91" s="156" t="n">
        <v>6367</v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564797</v>
      </c>
      <c r="E92" s="156" t="n">
        <v>48340</v>
      </c>
      <c r="F92" s="156" t="n">
        <v>7489</v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655707</v>
      </c>
      <c r="E93" s="156" t="n">
        <v>13301</v>
      </c>
      <c r="F93" s="156" t="n">
        <v>19821</v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773010</v>
      </c>
      <c r="E94" s="156" t="n">
        <v>49506</v>
      </c>
      <c r="F94" s="156" t="n">
        <v>4192</v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317137</v>
      </c>
      <c r="E95" s="156" t="n">
        <v>54005</v>
      </c>
      <c r="F95" s="156" t="n">
        <v>9082</v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513323</v>
      </c>
      <c r="E96" s="156" t="n">
        <v>12679</v>
      </c>
      <c r="F96" s="156" t="n">
        <v>3173</v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1383795</v>
      </c>
      <c r="E97" s="156" t="n">
        <v>66935</v>
      </c>
      <c r="F97" s="156" t="n">
        <v>11457</v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333495</v>
      </c>
      <c r="E98" s="156" t="n">
        <v>60997</v>
      </c>
      <c r="F98" s="156" t="n">
        <v>5359</v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1138221</v>
      </c>
      <c r="E99" s="156" t="n">
        <v>26219</v>
      </c>
      <c r="F99" s="156" t="n">
        <v>10350</v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386692</v>
      </c>
      <c r="E100" s="156" t="n">
        <v>43714</v>
      </c>
      <c r="F100" s="156" t="n">
        <v>10437</v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1345331</v>
      </c>
      <c r="E101" s="156" t="n">
        <v>45175</v>
      </c>
      <c r="F101" s="156" t="n">
        <v>1677</v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377224</v>
      </c>
      <c r="E102" s="156" t="n">
        <v>34280</v>
      </c>
      <c r="F102" s="156" t="n">
        <v>19232</v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425100</v>
      </c>
      <c r="E103" s="156" t="n">
        <v>74379</v>
      </c>
      <c r="F103" s="156" t="n">
        <v>1962</v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636965</v>
      </c>
      <c r="E104" s="156" t="n">
        <v>13431</v>
      </c>
      <c r="F104" s="156" t="n">
        <v>4987</v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483188</v>
      </c>
      <c r="E105" s="156" t="n">
        <v>65440</v>
      </c>
      <c r="F105" s="156" t="n">
        <v>6020</v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701522</v>
      </c>
      <c r="E106" s="156" t="n">
        <v>9906</v>
      </c>
      <c r="F106" s="156" t="n">
        <v>14540</v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563283</v>
      </c>
      <c r="E107" s="156" t="n">
        <v>37031</v>
      </c>
      <c r="F107" s="156" t="n">
        <v>10314</v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786419</v>
      </c>
      <c r="E108" s="156" t="n">
        <v>27394</v>
      </c>
      <c r="F108" s="156" t="n">
        <v>19334</v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889426</v>
      </c>
      <c r="E109" s="156" t="n">
        <v>24588</v>
      </c>
      <c r="F109" s="156" t="n">
        <v>12712</v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261842</v>
      </c>
      <c r="E110" s="156" t="n">
        <v>15653</v>
      </c>
      <c r="F110" s="156" t="n">
        <v>5583</v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1301523</v>
      </c>
      <c r="E111" s="156" t="n">
        <v>68204</v>
      </c>
      <c r="F111" s="156" t="n">
        <v>1321</v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1284191</v>
      </c>
      <c r="E112" s="156" t="n">
        <v>71443</v>
      </c>
      <c r="F112" s="156" t="n">
        <v>11973</v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1389717</v>
      </c>
      <c r="E113" s="156" t="n">
        <v>15363</v>
      </c>
      <c r="F113" s="156" t="n">
        <v>12221</v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1306548</v>
      </c>
      <c r="E114" s="156" t="n">
        <v>39997</v>
      </c>
      <c r="F114" s="156" t="n">
        <v>410</v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630622</v>
      </c>
      <c r="E115" s="156" t="n">
        <v>67395</v>
      </c>
      <c r="F115" s="156" t="n">
        <v>2532</v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1027985</v>
      </c>
      <c r="E116" s="156" t="n">
        <v>44820</v>
      </c>
      <c r="F116" s="156" t="n">
        <v>13781</v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1367457</v>
      </c>
      <c r="E117" s="156" t="n">
        <v>12375</v>
      </c>
      <c r="F117" s="156" t="n">
        <v>14811</v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1225960</v>
      </c>
      <c r="E118" s="156" t="n">
        <v>21896</v>
      </c>
      <c r="F118" s="156" t="n">
        <v>13188</v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1381811</v>
      </c>
      <c r="E119" s="156" t="n">
        <v>26783</v>
      </c>
      <c r="F119" s="156" t="n">
        <v>1631</v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642027</v>
      </c>
      <c r="E120" s="156" t="n">
        <v>46319</v>
      </c>
      <c r="F120" s="156" t="n">
        <v>1363</v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826529</v>
      </c>
      <c r="E121" s="156" t="n">
        <v>30960</v>
      </c>
      <c r="F121" s="156" t="n">
        <v>11067</v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862160</v>
      </c>
      <c r="E122" s="156" t="n">
        <v>48258</v>
      </c>
      <c r="F122" s="156" t="n">
        <v>7109</v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887205</v>
      </c>
      <c r="E123" s="156" t="n">
        <v>36529</v>
      </c>
      <c r="F123" s="156" t="n">
        <v>7070</v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1047363</v>
      </c>
      <c r="E124" s="156" t="n">
        <v>19711</v>
      </c>
      <c r="F124" s="156" t="n">
        <v>9229</v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448543</v>
      </c>
      <c r="E125" s="156" t="n">
        <v>27025</v>
      </c>
      <c r="F125" s="156" t="n">
        <v>2638</v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417175</v>
      </c>
      <c r="E126" s="156" t="n">
        <v>63970</v>
      </c>
      <c r="F126" s="156" t="n">
        <v>3780</v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253839</v>
      </c>
      <c r="E127" s="156" t="n">
        <v>36039</v>
      </c>
      <c r="F127" s="156" t="n">
        <v>582</v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417212</v>
      </c>
      <c r="E128" s="156" t="n">
        <v>17091</v>
      </c>
      <c r="F128" s="156" t="n">
        <v>3436</v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1111665</v>
      </c>
      <c r="E129" s="156" t="n">
        <v>42405</v>
      </c>
      <c r="F129" s="156" t="n">
        <v>1223</v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1173304</v>
      </c>
      <c r="E130" s="156" t="n">
        <v>10391</v>
      </c>
      <c r="F130" s="156" t="n">
        <v>18163</v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753222</v>
      </c>
      <c r="E131" s="156" t="n">
        <v>5211</v>
      </c>
      <c r="F131" s="156" t="n">
        <v>356</v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375308</v>
      </c>
      <c r="E132" s="156" t="n">
        <v>61165</v>
      </c>
      <c r="F132" s="156" t="n">
        <v>10529</v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537109</v>
      </c>
      <c r="E133" s="156" t="n">
        <v>61141</v>
      </c>
      <c r="F133" s="156" t="n">
        <v>17070</v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795506</v>
      </c>
      <c r="E134" s="156" t="n">
        <v>58496</v>
      </c>
      <c r="F134" s="156" t="n">
        <v>11269</v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517176</v>
      </c>
      <c r="E135" s="156" t="n">
        <v>62080</v>
      </c>
      <c r="F135" s="156" t="n">
        <v>9609</v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1342085</v>
      </c>
      <c r="E136" s="156" t="n">
        <v>36107</v>
      </c>
      <c r="F136" s="156" t="n">
        <v>16804</v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1225028</v>
      </c>
      <c r="E137" s="156" t="n">
        <v>16109</v>
      </c>
      <c r="F137" s="156" t="n">
        <v>14652</v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747182</v>
      </c>
      <c r="E138" s="156" t="n">
        <v>72668</v>
      </c>
      <c r="F138" s="156" t="n">
        <v>2114</v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892171</v>
      </c>
      <c r="E139" s="156" t="n">
        <v>43632</v>
      </c>
      <c r="F139" s="156" t="n">
        <v>16841</v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744364</v>
      </c>
      <c r="E140" s="156" t="n">
        <v>76641</v>
      </c>
      <c r="F140" s="156" t="n">
        <v>3859</v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1039017</v>
      </c>
      <c r="E141" s="156" t="n">
        <v>34444</v>
      </c>
      <c r="F141" s="156" t="n">
        <v>12978</v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357635</v>
      </c>
      <c r="E142" s="156" t="n">
        <v>61732</v>
      </c>
      <c r="F142" s="156" t="n">
        <v>16759</v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580940</v>
      </c>
      <c r="E143" s="156" t="n">
        <v>32307</v>
      </c>
      <c r="F143" s="156" t="n">
        <v>7343</v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607760</v>
      </c>
      <c r="E144" s="156" t="n">
        <v>33773</v>
      </c>
      <c r="F144" s="156" t="n">
        <v>11029</v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1364137</v>
      </c>
      <c r="E145" s="156" t="n">
        <v>45225</v>
      </c>
      <c r="F145" s="156" t="n">
        <v>11844</v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469464</v>
      </c>
      <c r="E146" s="156" t="n">
        <v>76298</v>
      </c>
      <c r="F146" s="156" t="n">
        <v>1545</v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452160</v>
      </c>
      <c r="E147" s="156" t="n">
        <v>58903</v>
      </c>
      <c r="F147" s="156" t="n">
        <v>12377</v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615336</v>
      </c>
      <c r="E148" s="156" t="n">
        <v>27672</v>
      </c>
      <c r="F148" s="156" t="n">
        <v>2804</v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935794</v>
      </c>
      <c r="E149" s="156" t="n">
        <v>62913</v>
      </c>
      <c r="F149" s="156" t="n">
        <v>13969</v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544902</v>
      </c>
      <c r="E150" s="156" t="n">
        <v>48752</v>
      </c>
      <c r="F150" s="156" t="n">
        <v>17672</v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750137</v>
      </c>
      <c r="E151" s="156" t="n">
        <v>26866</v>
      </c>
      <c r="F151" s="156" t="n">
        <v>6668</v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731212</v>
      </c>
      <c r="E152" s="156" t="n">
        <v>51205</v>
      </c>
      <c r="F152" s="156" t="n">
        <v>2872</v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1296068</v>
      </c>
      <c r="E153" s="156" t="n">
        <v>53741</v>
      </c>
      <c r="F153" s="156" t="n">
        <v>15226</v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593962</v>
      </c>
      <c r="E154" s="156" t="n">
        <v>32273</v>
      </c>
      <c r="F154" s="156" t="n">
        <v>4501</v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955002</v>
      </c>
      <c r="E155" s="156" t="n">
        <v>27289</v>
      </c>
      <c r="F155" s="156" t="n">
        <v>6486</v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934707</v>
      </c>
      <c r="E156" s="156" t="n">
        <v>38069</v>
      </c>
      <c r="F156" s="156" t="n">
        <v>4914</v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870357</v>
      </c>
      <c r="E157" s="156" t="n">
        <v>65994</v>
      </c>
      <c r="F157" s="156" t="n">
        <v>12106</v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273325</v>
      </c>
      <c r="E158" s="156" t="n">
        <v>42449</v>
      </c>
      <c r="F158" s="156" t="n">
        <v>4064</v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1347093</v>
      </c>
      <c r="E159" s="156" t="n">
        <v>72587</v>
      </c>
      <c r="F159" s="156" t="n">
        <v>11636</v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420838</v>
      </c>
      <c r="E160" s="156" t="n">
        <v>41837</v>
      </c>
      <c r="F160" s="156" t="n">
        <v>9506</v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456476</v>
      </c>
      <c r="E161" s="156" t="n">
        <v>13418</v>
      </c>
      <c r="F161" s="156" t="n">
        <v>9846</v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1287746</v>
      </c>
      <c r="E162" s="156" t="n">
        <v>21810</v>
      </c>
      <c r="F162" s="156" t="n">
        <v>8241</v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993887</v>
      </c>
      <c r="E163" s="156" t="n">
        <v>59745</v>
      </c>
      <c r="F163" s="156" t="n">
        <v>12758</v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1193221</v>
      </c>
      <c r="E164" s="156" t="n">
        <v>34527</v>
      </c>
      <c r="F164" s="156" t="n">
        <v>11896</v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836261</v>
      </c>
      <c r="E165" s="156" t="n">
        <v>16574</v>
      </c>
      <c r="F165" s="156" t="n">
        <v>3472</v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1201080</v>
      </c>
      <c r="E166" s="156" t="n">
        <v>55681</v>
      </c>
      <c r="F166" s="156" t="n">
        <v>4267</v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761649</v>
      </c>
      <c r="E167" s="156" t="n">
        <v>45637</v>
      </c>
      <c r="F167" s="156" t="n">
        <v>11942</v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797521</v>
      </c>
      <c r="E168" s="156" t="n">
        <v>32241</v>
      </c>
      <c r="F168" s="156" t="n">
        <v>3967</v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1202861</v>
      </c>
      <c r="E169" s="156" t="n">
        <v>60625</v>
      </c>
      <c r="F169" s="156" t="n">
        <v>13233</v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1336371</v>
      </c>
      <c r="E170" s="156" t="n">
        <v>72748</v>
      </c>
      <c r="F170" s="156" t="n">
        <v>9916</v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1365799</v>
      </c>
      <c r="E171" s="156" t="n">
        <v>68992</v>
      </c>
      <c r="F171" s="156" t="n">
        <v>14386</v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1258423</v>
      </c>
      <c r="E172" s="156" t="n">
        <v>62451</v>
      </c>
      <c r="F172" s="156" t="n">
        <v>16744</v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795695</v>
      </c>
      <c r="E173" s="156" t="n">
        <v>22086</v>
      </c>
      <c r="F173" s="156" t="n">
        <v>6952</v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1024636</v>
      </c>
      <c r="E174" s="156" t="n">
        <v>31353</v>
      </c>
      <c r="F174" s="156" t="n">
        <v>5781</v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299405</v>
      </c>
      <c r="E175" s="156" t="n">
        <v>18728</v>
      </c>
      <c r="F175" s="156" t="n">
        <v>5950</v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1075250</v>
      </c>
      <c r="E176" s="156" t="n">
        <v>43531</v>
      </c>
      <c r="F176" s="156" t="n">
        <v>12029</v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536903</v>
      </c>
      <c r="E177" s="156" t="n">
        <v>35960</v>
      </c>
      <c r="F177" s="156" t="n">
        <v>3359</v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1229885</v>
      </c>
      <c r="E178" s="156" t="n">
        <v>49591</v>
      </c>
      <c r="F178" s="156" t="n">
        <v>13055</v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1017880</v>
      </c>
      <c r="E179" s="156" t="n">
        <v>51847</v>
      </c>
      <c r="F179" s="156" t="n">
        <v>12902</v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332853</v>
      </c>
      <c r="E180" s="156" t="n">
        <v>53234</v>
      </c>
      <c r="F180" s="156" t="n">
        <v>14864</v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1155984</v>
      </c>
      <c r="E181" s="156" t="n">
        <v>40125</v>
      </c>
      <c r="F181" s="156" t="n">
        <v>18934</v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307780</v>
      </c>
      <c r="E182" s="156" t="n">
        <v>49146</v>
      </c>
      <c r="F182" s="156" t="n">
        <v>10000</v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642911</v>
      </c>
      <c r="E183" s="156" t="n">
        <v>22365</v>
      </c>
      <c r="F183" s="156" t="n">
        <v>439</v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859230</v>
      </c>
      <c r="E184" s="156" t="n">
        <v>30383</v>
      </c>
      <c r="F184" s="156" t="n">
        <v>10654</v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1275740</v>
      </c>
      <c r="E185" s="156" t="n">
        <v>77039</v>
      </c>
      <c r="F185" s="156" t="n">
        <v>7494</v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1269921</v>
      </c>
      <c r="E186" s="156" t="n">
        <v>28413</v>
      </c>
      <c r="F186" s="156" t="n">
        <v>2504</v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526782</v>
      </c>
      <c r="E187" s="156" t="n">
        <v>75556</v>
      </c>
      <c r="F187" s="156" t="n">
        <v>4662</v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684887</v>
      </c>
      <c r="E188" s="156" t="n">
        <v>61074</v>
      </c>
      <c r="F188" s="156" t="n">
        <v>10998</v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999972</v>
      </c>
      <c r="E189" s="156" t="n">
        <v>55602</v>
      </c>
      <c r="F189" s="156" t="n">
        <v>12508</v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271932</v>
      </c>
      <c r="E190" s="156" t="n">
        <v>41121</v>
      </c>
      <c r="F190" s="156" t="n">
        <v>11894</v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768989</v>
      </c>
      <c r="E191" s="156" t="n">
        <v>30993</v>
      </c>
      <c r="F191" s="156" t="n">
        <v>19942</v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491896</v>
      </c>
      <c r="E192" s="156" t="n">
        <v>78383</v>
      </c>
      <c r="F192" s="156" t="n">
        <v>1226</v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1368424</v>
      </c>
      <c r="E193" s="156" t="n">
        <v>79499</v>
      </c>
      <c r="F193" s="156" t="n">
        <v>6149</v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992599</v>
      </c>
      <c r="E194" s="156" t="n">
        <v>44162</v>
      </c>
      <c r="F194" s="156" t="n">
        <v>8880</v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1339347</v>
      </c>
      <c r="E195" s="156" t="n">
        <v>70807</v>
      </c>
      <c r="F195" s="156" t="n">
        <v>35</v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724871</v>
      </c>
      <c r="E196" s="156" t="n">
        <v>10481</v>
      </c>
      <c r="F196" s="156" t="n">
        <v>3594</v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717732</v>
      </c>
      <c r="E197" s="156" t="n">
        <v>56026</v>
      </c>
      <c r="F197" s="156" t="n">
        <v>18108</v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1042335</v>
      </c>
      <c r="E198" s="156" t="n">
        <v>44612</v>
      </c>
      <c r="F198" s="156" t="n">
        <v>9383</v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760785</v>
      </c>
      <c r="E199" s="156" t="n">
        <v>31366</v>
      </c>
      <c r="F199" s="156" t="n">
        <v>8188</v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726080</v>
      </c>
      <c r="E200" s="156" t="n">
        <v>15521</v>
      </c>
      <c r="F200" s="156" t="n">
        <v>5350</v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1292685</v>
      </c>
      <c r="E201" s="156" t="n">
        <v>18283</v>
      </c>
      <c r="F201" s="156" t="n">
        <v>8135</v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412400</v>
      </c>
      <c r="E202" s="156" t="n">
        <v>75071</v>
      </c>
      <c r="F202" s="156" t="n">
        <v>18724</v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484295</v>
      </c>
      <c r="E203" s="156" t="n">
        <v>34627</v>
      </c>
      <c r="F203" s="156" t="n">
        <v>17674</v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664336</v>
      </c>
      <c r="E204" s="156" t="n">
        <v>66906</v>
      </c>
      <c r="F204" s="156" t="n">
        <v>2604</v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924883</v>
      </c>
      <c r="E205" s="156" t="n">
        <v>69413</v>
      </c>
      <c r="F205" s="156" t="n">
        <v>9362</v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1194838</v>
      </c>
      <c r="E206" s="156" t="n">
        <v>47592</v>
      </c>
      <c r="F206" s="156" t="n">
        <v>8269</v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1275744</v>
      </c>
      <c r="E207" s="156" t="n">
        <v>25904</v>
      </c>
      <c r="F207" s="156" t="n">
        <v>19139</v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670407</v>
      </c>
      <c r="E208" s="156" t="n">
        <v>7288</v>
      </c>
      <c r="F208" s="156" t="n">
        <v>15206</v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1004868</v>
      </c>
      <c r="E209" s="156" t="n">
        <v>26998</v>
      </c>
      <c r="F209" s="156" t="n">
        <v>19814</v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803211</v>
      </c>
      <c r="E210" s="156" t="n">
        <v>68163</v>
      </c>
      <c r="F210" s="156" t="n">
        <v>9182</v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926692</v>
      </c>
      <c r="E211" s="156" t="n">
        <v>48779</v>
      </c>
      <c r="F211" s="156" t="n">
        <v>5033</v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920410</v>
      </c>
      <c r="E212" s="156" t="n">
        <v>65030</v>
      </c>
      <c r="F212" s="156" t="n">
        <v>640</v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657153</v>
      </c>
      <c r="E213" s="156" t="n">
        <v>45450</v>
      </c>
      <c r="F213" s="156" t="n">
        <v>16339</v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1094931</v>
      </c>
      <c r="E214" s="156" t="n">
        <v>51895</v>
      </c>
      <c r="F214" s="156" t="n">
        <v>9413</v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1313169</v>
      </c>
      <c r="E215" s="156" t="n">
        <v>46021</v>
      </c>
      <c r="F215" s="156" t="n">
        <v>2455</v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1105171</v>
      </c>
      <c r="E216" s="156" t="n">
        <v>54795</v>
      </c>
      <c r="F216" s="156" t="n">
        <v>16363</v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742245</v>
      </c>
      <c r="E217" s="156" t="n">
        <v>14826</v>
      </c>
      <c r="F217" s="156" t="n">
        <v>398</v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777899</v>
      </c>
      <c r="E218" s="156" t="n">
        <v>74191</v>
      </c>
      <c r="F218" s="156" t="n">
        <v>15167</v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1065426</v>
      </c>
      <c r="E219" s="156" t="n">
        <v>32266</v>
      </c>
      <c r="F219" s="156" t="n">
        <v>14847</v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1022168</v>
      </c>
      <c r="E220" s="156" t="n">
        <v>59322</v>
      </c>
      <c r="F220" s="156" t="n">
        <v>3010</v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1355181</v>
      </c>
      <c r="E221" s="156" t="n">
        <v>18358</v>
      </c>
      <c r="F221" s="156" t="n">
        <v>8469</v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459931</v>
      </c>
      <c r="E222" s="156" t="n">
        <v>15858</v>
      </c>
      <c r="F222" s="156" t="n">
        <v>7965</v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517474</v>
      </c>
      <c r="E223" s="156" t="n">
        <v>72222</v>
      </c>
      <c r="F223" s="156" t="n">
        <v>2933</v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263404</v>
      </c>
      <c r="E224" s="156" t="n">
        <v>49322</v>
      </c>
      <c r="F224" s="156" t="n">
        <v>7646</v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1330937</v>
      </c>
      <c r="E225" s="156" t="n">
        <v>22152</v>
      </c>
      <c r="F225" s="156" t="n">
        <v>6563</v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1362764</v>
      </c>
      <c r="E226" s="156" t="n">
        <v>74198</v>
      </c>
      <c r="F226" s="156" t="n">
        <v>13138</v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786891</v>
      </c>
      <c r="E227" s="156" t="n">
        <v>15798</v>
      </c>
      <c r="F227" s="156" t="n">
        <v>16641</v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981220</v>
      </c>
      <c r="E228" s="156" t="n">
        <v>53693</v>
      </c>
      <c r="F228" s="156" t="n">
        <v>14528</v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528256</v>
      </c>
      <c r="E229" s="156" t="n">
        <v>57260</v>
      </c>
      <c r="F229" s="156" t="n">
        <v>18974</v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1107600</v>
      </c>
      <c r="E230" s="156" t="n">
        <v>42331</v>
      </c>
      <c r="F230" s="156" t="n">
        <v>2426</v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612232</v>
      </c>
      <c r="E231" s="156" t="n">
        <v>41150</v>
      </c>
      <c r="F231" s="156" t="n">
        <v>8602</v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644154</v>
      </c>
      <c r="E232" s="156" t="n">
        <v>9726</v>
      </c>
      <c r="F232" s="156" t="n">
        <v>7392</v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297107</v>
      </c>
      <c r="E233" s="156" t="n">
        <v>74241</v>
      </c>
      <c r="F233" s="156" t="n">
        <v>5452</v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844763</v>
      </c>
      <c r="E234" s="156" t="n">
        <v>17627</v>
      </c>
      <c r="F234" s="156" t="n">
        <v>501</v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530852</v>
      </c>
      <c r="E235" s="156" t="n">
        <v>11966</v>
      </c>
      <c r="F235" s="156" t="n">
        <v>9253</v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632110</v>
      </c>
      <c r="E236" s="156" t="n">
        <v>6223</v>
      </c>
      <c r="F236" s="156" t="n">
        <v>582</v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890385</v>
      </c>
      <c r="E237" s="156" t="n">
        <v>28643</v>
      </c>
      <c r="F237" s="156" t="n">
        <v>14928</v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1302055</v>
      </c>
      <c r="E238" s="156" t="n">
        <v>56443</v>
      </c>
      <c r="F238" s="156" t="n">
        <v>893</v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326980</v>
      </c>
      <c r="E239" s="156" t="n">
        <v>72037</v>
      </c>
      <c r="F239" s="156" t="n">
        <v>5676</v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547528</v>
      </c>
      <c r="E240" s="156" t="n">
        <v>44298</v>
      </c>
      <c r="F240" s="156" t="n">
        <v>13332</v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344465</v>
      </c>
      <c r="E241" s="156" t="n">
        <v>26450</v>
      </c>
      <c r="F241" s="156" t="n">
        <v>897</v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1372166</v>
      </c>
      <c r="E242" s="156" t="n">
        <v>71898</v>
      </c>
      <c r="F242" s="156" t="n">
        <v>13811</v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1067464</v>
      </c>
      <c r="E243" s="156" t="n">
        <v>47458</v>
      </c>
      <c r="F243" s="156" t="n">
        <v>10955</v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859910</v>
      </c>
      <c r="E244" s="156" t="n">
        <v>27537</v>
      </c>
      <c r="F244" s="156" t="n">
        <v>12141</v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503811</v>
      </c>
      <c r="E245" s="156" t="n">
        <v>30290</v>
      </c>
      <c r="F245" s="156" t="n">
        <v>3130</v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605343</v>
      </c>
      <c r="E246" s="156" t="n">
        <v>37740</v>
      </c>
      <c r="F246" s="156" t="n">
        <v>16378</v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645015</v>
      </c>
      <c r="E247" s="156" t="n">
        <v>62941</v>
      </c>
      <c r="F247" s="156" t="n">
        <v>17904</v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469926</v>
      </c>
      <c r="E248" s="156" t="n">
        <v>66054</v>
      </c>
      <c r="F248" s="156" t="n">
        <v>9980</v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1300740</v>
      </c>
      <c r="E249" s="156" t="n">
        <v>69891</v>
      </c>
      <c r="F249" s="156" t="n">
        <v>5768</v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1113343</v>
      </c>
      <c r="E250" s="156" t="n">
        <v>54027</v>
      </c>
      <c r="F250" s="156" t="n">
        <v>18589</v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1205987</v>
      </c>
      <c r="E251" s="156" t="n">
        <v>38605</v>
      </c>
      <c r="F251" s="156" t="n">
        <v>7480</v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729070</v>
      </c>
      <c r="E252" s="156" t="n">
        <v>38673</v>
      </c>
      <c r="F252" s="156" t="n">
        <v>4368</v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400373</v>
      </c>
      <c r="E253" s="156" t="n">
        <v>15265</v>
      </c>
      <c r="F253" s="156" t="n">
        <v>13081</v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1184933</v>
      </c>
      <c r="E254" s="156" t="n">
        <v>65341</v>
      </c>
      <c r="F254" s="156" t="n">
        <v>17593</v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464881</v>
      </c>
      <c r="E255" s="156" t="n">
        <v>53434</v>
      </c>
      <c r="F255" s="156" t="n">
        <v>9994</v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755944</v>
      </c>
      <c r="E256" s="156" t="n">
        <v>29971</v>
      </c>
      <c r="F256" s="156" t="n">
        <v>942</v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1360564</v>
      </c>
      <c r="E257" s="156" t="n">
        <v>48975</v>
      </c>
      <c r="F257" s="156" t="n">
        <v>4970</v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269427</v>
      </c>
      <c r="E258" s="156" t="n">
        <v>16773</v>
      </c>
      <c r="F258" s="156" t="n">
        <v>15122</v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1203965</v>
      </c>
      <c r="E259" s="156" t="n">
        <v>44429</v>
      </c>
      <c r="F259" s="156" t="n">
        <v>3851</v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957458</v>
      </c>
      <c r="E260" s="156" t="n">
        <v>17823</v>
      </c>
      <c r="F260" s="156" t="n">
        <v>19801</v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771900</v>
      </c>
      <c r="E261" s="156" t="n">
        <v>33326</v>
      </c>
      <c r="F261" s="156" t="n">
        <v>13886</v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410078</v>
      </c>
      <c r="E262" s="156" t="n">
        <v>16955</v>
      </c>
      <c r="F262" s="156" t="n">
        <v>513</v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391943</v>
      </c>
      <c r="E263" s="156" t="n">
        <v>40304</v>
      </c>
      <c r="F263" s="156" t="n">
        <v>11224</v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1073196</v>
      </c>
      <c r="E264" s="156" t="n">
        <v>9407</v>
      </c>
      <c r="F264" s="156" t="n">
        <v>9309</v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1335190</v>
      </c>
      <c r="E265" s="156" t="n">
        <v>42904</v>
      </c>
      <c r="F265" s="156" t="n">
        <v>6430</v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475232</v>
      </c>
      <c r="E266" s="156" t="n">
        <v>71865</v>
      </c>
      <c r="F266" s="156" t="n">
        <v>288</v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950597</v>
      </c>
      <c r="E267" s="156" t="n">
        <v>5500</v>
      </c>
      <c r="F267" s="156" t="n">
        <v>11304</v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1188964</v>
      </c>
      <c r="E268" s="156" t="n">
        <v>73552</v>
      </c>
      <c r="F268" s="156" t="n">
        <v>10136</v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301349</v>
      </c>
      <c r="E269" s="156" t="n">
        <v>9737</v>
      </c>
      <c r="F269" s="156" t="n">
        <v>14234</v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1117700</v>
      </c>
      <c r="E270" s="156" t="n">
        <v>12038</v>
      </c>
      <c r="F270" s="156" t="n">
        <v>976</v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448225</v>
      </c>
      <c r="E271" s="156" t="n">
        <v>35686</v>
      </c>
      <c r="F271" s="156" t="n">
        <v>7196</v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415110</v>
      </c>
      <c r="E272" s="156" t="n">
        <v>70276</v>
      </c>
      <c r="F272" s="156" t="n">
        <v>15164</v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623779</v>
      </c>
      <c r="E273" s="156" t="n">
        <v>31671</v>
      </c>
      <c r="F273" s="156" t="n">
        <v>18483</v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833258</v>
      </c>
      <c r="E274" s="156" t="n">
        <v>55259</v>
      </c>
      <c r="F274" s="156" t="n">
        <v>4929</v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320666</v>
      </c>
      <c r="E275" s="156" t="n">
        <v>31206</v>
      </c>
      <c r="F275" s="156" t="n">
        <v>7048</v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412361</v>
      </c>
      <c r="E276" s="156" t="n">
        <v>35278</v>
      </c>
      <c r="F276" s="156" t="n">
        <v>1426</v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359074</v>
      </c>
      <c r="E277" s="156" t="n">
        <v>64902</v>
      </c>
      <c r="F277" s="156" t="n">
        <v>15893</v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514749</v>
      </c>
      <c r="E278" s="156" t="n">
        <v>29532</v>
      </c>
      <c r="F278" s="156" t="n">
        <v>8372</v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1214149</v>
      </c>
      <c r="E279" s="156" t="n">
        <v>11251</v>
      </c>
      <c r="F279" s="156" t="n">
        <v>8259</v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592061</v>
      </c>
      <c r="E280" s="156" t="n">
        <v>21631</v>
      </c>
      <c r="F280" s="156" t="n">
        <v>1100</v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321161</v>
      </c>
      <c r="E281" s="156" t="n">
        <v>54587</v>
      </c>
      <c r="F281" s="156" t="n">
        <v>2104</v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855955</v>
      </c>
      <c r="E282" s="156" t="n">
        <v>43289</v>
      </c>
      <c r="F282" s="156" t="n">
        <v>16414</v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266444</v>
      </c>
      <c r="E283" s="156" t="n">
        <v>57530</v>
      </c>
      <c r="F283" s="156" t="n">
        <v>12501</v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598792</v>
      </c>
      <c r="E284" s="156" t="n">
        <v>52619</v>
      </c>
      <c r="F284" s="156" t="n">
        <v>3353</v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991070</v>
      </c>
      <c r="E285" s="156" t="n">
        <v>73675</v>
      </c>
      <c r="F285" s="156" t="n">
        <v>11827</v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363561</v>
      </c>
      <c r="E286" s="156" t="n">
        <v>53246</v>
      </c>
      <c r="F286" s="156" t="n">
        <v>19444</v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1261441</v>
      </c>
      <c r="E287" s="156" t="n">
        <v>9076</v>
      </c>
      <c r="F287" s="156" t="n">
        <v>4343</v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331413</v>
      </c>
      <c r="E288" s="156" t="n">
        <v>68018</v>
      </c>
      <c r="F288" s="156" t="n">
        <v>17537</v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454461</v>
      </c>
      <c r="E289" s="156" t="n">
        <v>62376</v>
      </c>
      <c r="F289" s="156" t="n">
        <v>17271</v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657063</v>
      </c>
      <c r="E290" s="156" t="n">
        <v>75999</v>
      </c>
      <c r="F290" s="156" t="n">
        <v>18467</v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372900</v>
      </c>
      <c r="E291" s="156" t="n">
        <v>54980</v>
      </c>
      <c r="F291" s="156" t="n">
        <v>12752</v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678413</v>
      </c>
      <c r="E292" s="156" t="n">
        <v>48651</v>
      </c>
      <c r="F292" s="156" t="n">
        <v>849</v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372646</v>
      </c>
      <c r="E293" s="156" t="n">
        <v>17850</v>
      </c>
      <c r="F293" s="156" t="n">
        <v>4420</v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455203</v>
      </c>
      <c r="E294" s="156" t="n">
        <v>58839</v>
      </c>
      <c r="F294" s="156" t="n">
        <v>9533</v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611288</v>
      </c>
      <c r="E295" s="156" t="n">
        <v>25184</v>
      </c>
      <c r="F295" s="156" t="n">
        <v>12398</v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980466</v>
      </c>
      <c r="E296" s="156" t="n">
        <v>9642</v>
      </c>
      <c r="F296" s="156" t="n">
        <v>8037</v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331613</v>
      </c>
      <c r="E297" s="156" t="n">
        <v>18201</v>
      </c>
      <c r="F297" s="156" t="n">
        <v>14436</v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406400</v>
      </c>
      <c r="E298" s="156" t="n">
        <v>45306</v>
      </c>
      <c r="F298" s="156" t="n">
        <v>1015</v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1236196</v>
      </c>
      <c r="E299" s="156" t="n">
        <v>75396</v>
      </c>
      <c r="F299" s="156" t="n">
        <v>2502</v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1199398</v>
      </c>
      <c r="E300" s="156" t="n">
        <v>78747</v>
      </c>
      <c r="F300" s="156" t="n">
        <v>15143</v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821445</v>
      </c>
      <c r="E301" s="156" t="n">
        <v>14528</v>
      </c>
      <c r="F301" s="156" t="n">
        <v>12023</v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544086</v>
      </c>
      <c r="E302" s="156" t="n">
        <v>60870</v>
      </c>
      <c r="F302" s="156" t="n">
        <v>10010</v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480682</v>
      </c>
      <c r="E303" s="156" t="n">
        <v>66475</v>
      </c>
      <c r="F303" s="156" t="n">
        <v>6028</v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1217744</v>
      </c>
      <c r="E304" s="156" t="n">
        <v>31933</v>
      </c>
      <c r="F304" s="156" t="n">
        <v>10045</v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987467</v>
      </c>
      <c r="E305" s="156" t="n">
        <v>79985</v>
      </c>
      <c r="F305" s="156" t="n">
        <v>16185</v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1399616</v>
      </c>
      <c r="E306" s="156" t="n">
        <v>9132</v>
      </c>
      <c r="F306" s="156" t="n">
        <v>14624</v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641773</v>
      </c>
      <c r="E307" s="156" t="n">
        <v>68445</v>
      </c>
      <c r="F307" s="156" t="n">
        <v>14089</v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404805</v>
      </c>
      <c r="E308" s="156" t="n">
        <v>69124</v>
      </c>
      <c r="F308" s="156" t="n">
        <v>822</v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289556</v>
      </c>
      <c r="E309" s="156" t="n">
        <v>26834</v>
      </c>
      <c r="F309" s="156" t="n">
        <v>12916</v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1023705</v>
      </c>
      <c r="E310" s="156" t="n">
        <v>36955</v>
      </c>
      <c r="F310" s="156" t="n">
        <v>12784</v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633727</v>
      </c>
      <c r="E311" s="156" t="n">
        <v>9440</v>
      </c>
      <c r="F311" s="156" t="n">
        <v>10790</v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869811</v>
      </c>
      <c r="E312" s="156" t="n">
        <v>46878</v>
      </c>
      <c r="F312" s="156" t="n">
        <v>14028</v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421944</v>
      </c>
      <c r="E313" s="156" t="n">
        <v>65459</v>
      </c>
      <c r="F313" s="156" t="n">
        <v>1578</v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380735</v>
      </c>
      <c r="E314" s="156" t="n">
        <v>22085</v>
      </c>
      <c r="F314" s="156" t="n">
        <v>19</v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1329402</v>
      </c>
      <c r="E315" s="156" t="n">
        <v>56413</v>
      </c>
      <c r="F315" s="156" t="n">
        <v>10446</v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823170</v>
      </c>
      <c r="E316" s="156" t="n">
        <v>43654</v>
      </c>
      <c r="F316" s="156" t="n">
        <v>14478</v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671722</v>
      </c>
      <c r="E317" s="156" t="n">
        <v>58053</v>
      </c>
      <c r="F317" s="156" t="n">
        <v>16475</v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1262005</v>
      </c>
      <c r="E318" s="156" t="n">
        <v>43295</v>
      </c>
      <c r="F318" s="156" t="n">
        <v>19595</v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421074</v>
      </c>
      <c r="E319" s="156" t="n">
        <v>41229</v>
      </c>
      <c r="F319" s="156" t="n">
        <v>5003</v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939779</v>
      </c>
      <c r="E320" s="156" t="n">
        <v>34314</v>
      </c>
      <c r="F320" s="156" t="n">
        <v>5672</v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786294</v>
      </c>
      <c r="E321" s="156" t="n">
        <v>42277</v>
      </c>
      <c r="F321" s="156" t="n">
        <v>11598</v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993761</v>
      </c>
      <c r="E322" s="156" t="n">
        <v>41144</v>
      </c>
      <c r="F322" s="156" t="n">
        <v>5948</v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701469</v>
      </c>
      <c r="E323" s="156" t="n">
        <v>36375</v>
      </c>
      <c r="F323" s="156" t="n">
        <v>7378</v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747138</v>
      </c>
      <c r="E324" s="156" t="n">
        <v>6584</v>
      </c>
      <c r="F324" s="156" t="n">
        <v>2423</v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1356975</v>
      </c>
      <c r="E325" s="156" t="n">
        <v>31591</v>
      </c>
      <c r="F325" s="156" t="n">
        <v>19062</v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471510</v>
      </c>
      <c r="E326" s="156" t="n">
        <v>28061</v>
      </c>
      <c r="F326" s="156" t="n">
        <v>9279</v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771921</v>
      </c>
      <c r="E327" s="156" t="n">
        <v>31198</v>
      </c>
      <c r="F327" s="156" t="n">
        <v>5596</v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836732</v>
      </c>
      <c r="E328" s="156" t="n">
        <v>53897</v>
      </c>
      <c r="F328" s="156" t="n">
        <v>1653</v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931742</v>
      </c>
      <c r="E329" s="156" t="n">
        <v>72533</v>
      </c>
      <c r="F329" s="156" t="n">
        <v>14360</v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643054</v>
      </c>
      <c r="E330" s="156" t="n">
        <v>57006</v>
      </c>
      <c r="F330" s="156" t="n">
        <v>15090</v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1357099</v>
      </c>
      <c r="E331" s="156" t="n">
        <v>33645</v>
      </c>
      <c r="F331" s="156" t="n">
        <v>5915</v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1088218</v>
      </c>
      <c r="E332" s="156" t="n">
        <v>45732</v>
      </c>
      <c r="F332" s="156" t="n">
        <v>6264</v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1247902</v>
      </c>
      <c r="E333" s="156" t="n">
        <v>58690</v>
      </c>
      <c r="F333" s="156" t="n">
        <v>972</v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749828</v>
      </c>
      <c r="E334" s="156" t="n">
        <v>35142</v>
      </c>
      <c r="F334" s="156" t="n">
        <v>13891</v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1209670</v>
      </c>
      <c r="E335" s="156" t="n">
        <v>43920</v>
      </c>
      <c r="F335" s="156" t="n">
        <v>14399</v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381486</v>
      </c>
      <c r="E336" s="156" t="n">
        <v>32827</v>
      </c>
      <c r="F336" s="156" t="n">
        <v>6294</v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1014171</v>
      </c>
      <c r="E337" s="156" t="n">
        <v>51574</v>
      </c>
      <c r="F337" s="156" t="n">
        <v>16608</v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554868</v>
      </c>
      <c r="E338" s="156" t="n">
        <v>36591</v>
      </c>
      <c r="F338" s="156" t="n">
        <v>5015</v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293262</v>
      </c>
      <c r="E339" s="156" t="n">
        <v>54458</v>
      </c>
      <c r="F339" s="156" t="n">
        <v>1814</v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1025281</v>
      </c>
      <c r="E340" s="156" t="n">
        <v>37003</v>
      </c>
      <c r="F340" s="156" t="n">
        <v>9978</v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1314944</v>
      </c>
      <c r="E341" s="156" t="n">
        <v>66745</v>
      </c>
      <c r="F341" s="156" t="n">
        <v>12590</v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511681</v>
      </c>
      <c r="E342" s="156" t="n">
        <v>49059</v>
      </c>
      <c r="F342" s="156" t="n">
        <v>12708</v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1038273</v>
      </c>
      <c r="E343" s="156" t="n">
        <v>62897</v>
      </c>
      <c r="F343" s="156" t="n">
        <v>11518</v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824425</v>
      </c>
      <c r="E344" s="156" t="n">
        <v>13637</v>
      </c>
      <c r="F344" s="156" t="n">
        <v>15891</v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504327</v>
      </c>
      <c r="E345" s="156" t="n">
        <v>21946</v>
      </c>
      <c r="F345" s="156" t="n">
        <v>9004</v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752675</v>
      </c>
      <c r="E346" s="156" t="n">
        <v>66757</v>
      </c>
      <c r="F346" s="156" t="n">
        <v>19614</v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1079100</v>
      </c>
      <c r="E347" s="156" t="n">
        <v>50294</v>
      </c>
      <c r="F347" s="156" t="n">
        <v>15671</v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336236</v>
      </c>
      <c r="E348" s="156" t="n">
        <v>16209</v>
      </c>
      <c r="F348" s="156" t="n">
        <v>17933</v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849804</v>
      </c>
      <c r="E349" s="156" t="n">
        <v>67798</v>
      </c>
      <c r="F349" s="156" t="n">
        <v>6191</v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330708</v>
      </c>
      <c r="E350" s="156" t="n">
        <v>34694</v>
      </c>
      <c r="F350" s="156" t="n">
        <v>1538</v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303670</v>
      </c>
      <c r="E351" s="156" t="n">
        <v>59999</v>
      </c>
      <c r="F351" s="156" t="n">
        <v>3511</v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554361</v>
      </c>
      <c r="E352" s="156" t="n">
        <v>54382</v>
      </c>
      <c r="F352" s="156" t="n">
        <v>6746</v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951625</v>
      </c>
      <c r="E353" s="156" t="n">
        <v>7431</v>
      </c>
      <c r="F353" s="156" t="n">
        <v>17975</v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1309315</v>
      </c>
      <c r="E354" s="156" t="n">
        <v>41718</v>
      </c>
      <c r="F354" s="156" t="n">
        <v>4323</v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1016177</v>
      </c>
      <c r="E355" s="156" t="n">
        <v>11861</v>
      </c>
      <c r="F355" s="156" t="n">
        <v>19991</v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479511</v>
      </c>
      <c r="E356" s="156" t="n">
        <v>46811</v>
      </c>
      <c r="F356" s="156" t="n">
        <v>15586</v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877973</v>
      </c>
      <c r="E357" s="156" t="n">
        <v>51162</v>
      </c>
      <c r="F357" s="156" t="n">
        <v>7923</v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995283</v>
      </c>
      <c r="E358" s="156" t="n">
        <v>29412</v>
      </c>
      <c r="F358" s="156" t="n">
        <v>17771</v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485996</v>
      </c>
      <c r="E359" s="156" t="n">
        <v>13552</v>
      </c>
      <c r="F359" s="156" t="n">
        <v>14501</v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624547</v>
      </c>
      <c r="E360" s="156" t="n">
        <v>63490</v>
      </c>
      <c r="F360" s="156" t="n">
        <v>11877</v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998380</v>
      </c>
      <c r="E361" s="156" t="n">
        <v>54339</v>
      </c>
      <c r="F361" s="156" t="n">
        <v>19691</v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1334783</v>
      </c>
      <c r="E362" s="156" t="n">
        <v>10175</v>
      </c>
      <c r="F362" s="156" t="n">
        <v>15046</v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902346</v>
      </c>
      <c r="E363" s="156" t="n">
        <v>47286</v>
      </c>
      <c r="F363" s="156" t="n">
        <v>12124</v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714787</v>
      </c>
      <c r="E364" s="156" t="n">
        <v>20654</v>
      </c>
      <c r="F364" s="156" t="n">
        <v>485</v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789838</v>
      </c>
      <c r="E365" s="156" t="n">
        <v>14290</v>
      </c>
      <c r="F365" s="156" t="n">
        <v>12449</v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755492</v>
      </c>
      <c r="E366" s="156" t="n">
        <v>39928</v>
      </c>
      <c r="F366" s="156" t="n">
        <v>11746</v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1092025</v>
      </c>
      <c r="E367" s="156" t="n">
        <v>18186</v>
      </c>
      <c r="F367" s="156" t="n">
        <v>18768</v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701289</v>
      </c>
      <c r="E368" s="156" t="n">
        <v>65434</v>
      </c>
      <c r="F368" s="156" t="n">
        <v>3952</v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1021291</v>
      </c>
      <c r="E369" s="156" t="n">
        <v>33692</v>
      </c>
      <c r="F369" s="156" t="n">
        <v>14341</v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1150185</v>
      </c>
      <c r="E370" s="156" t="n">
        <v>79708</v>
      </c>
      <c r="F370" s="156" t="n">
        <v>7047</v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280541</v>
      </c>
      <c r="E371" s="156" t="n">
        <v>22572</v>
      </c>
      <c r="F371" s="156" t="n">
        <v>17644</v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859315</v>
      </c>
      <c r="E372" s="156" t="n">
        <v>56208</v>
      </c>
      <c r="F372" s="156" t="n">
        <v>1041</v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438904</v>
      </c>
      <c r="E373" s="156" t="n">
        <v>52942</v>
      </c>
      <c r="F373" s="156" t="n">
        <v>4904</v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470625</v>
      </c>
      <c r="E374" s="156" t="n">
        <v>77557</v>
      </c>
      <c r="F374" s="156" t="n">
        <v>12177</v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291636</v>
      </c>
      <c r="E375" s="156" t="n">
        <v>56197</v>
      </c>
      <c r="F375" s="156" t="n">
        <v>1873</v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813773</v>
      </c>
      <c r="E376" s="156" t="n">
        <v>62910</v>
      </c>
      <c r="F376" s="156" t="n">
        <v>16023</v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359316</v>
      </c>
      <c r="E377" s="156" t="n">
        <v>6019</v>
      </c>
      <c r="F377" s="156" t="n">
        <v>17726</v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300874</v>
      </c>
      <c r="E378" s="156" t="n">
        <v>78157</v>
      </c>
      <c r="F378" s="156" t="n">
        <v>2353</v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270826</v>
      </c>
      <c r="E379" s="156" t="n">
        <v>64183</v>
      </c>
      <c r="F379" s="156" t="n">
        <v>10852</v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1003776</v>
      </c>
      <c r="E380" s="156" t="n">
        <v>63787</v>
      </c>
      <c r="F380" s="156" t="n">
        <v>8757</v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1260561</v>
      </c>
      <c r="E381" s="156" t="n">
        <v>67565</v>
      </c>
      <c r="F381" s="156" t="n">
        <v>1343</v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1160913</v>
      </c>
      <c r="E382" s="156" t="n">
        <v>79733</v>
      </c>
      <c r="F382" s="156" t="n">
        <v>18058</v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686747</v>
      </c>
      <c r="E383" s="156" t="n">
        <v>35886</v>
      </c>
      <c r="F383" s="156" t="n">
        <v>11258</v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388118</v>
      </c>
      <c r="E384" s="156" t="n">
        <v>28993</v>
      </c>
      <c r="F384" s="156" t="n">
        <v>3736</v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1290759</v>
      </c>
      <c r="E385" s="156" t="n">
        <v>38852</v>
      </c>
      <c r="F385" s="156" t="n">
        <v>11065</v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909078</v>
      </c>
      <c r="E386" s="156" t="n">
        <v>24797</v>
      </c>
      <c r="F386" s="156" t="n">
        <v>18180</v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871398</v>
      </c>
      <c r="E387" s="156" t="n">
        <v>40691</v>
      </c>
      <c r="F387" s="156" t="n">
        <v>19068</v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1066537</v>
      </c>
      <c r="E388" s="156" t="n">
        <v>49274</v>
      </c>
      <c r="F388" s="156" t="n">
        <v>8919</v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1110239</v>
      </c>
      <c r="E389" s="156" t="n">
        <v>10767</v>
      </c>
      <c r="F389" s="156" t="n">
        <v>15700</v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813093</v>
      </c>
      <c r="E390" s="156" t="n">
        <v>65321</v>
      </c>
      <c r="F390" s="156" t="n">
        <v>17357</v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826365</v>
      </c>
      <c r="E391" s="156" t="n">
        <v>45888</v>
      </c>
      <c r="F391" s="156" t="n">
        <v>6102</v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661224</v>
      </c>
      <c r="E392" s="156" t="n">
        <v>64747</v>
      </c>
      <c r="F392" s="156" t="n">
        <v>15488</v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557232</v>
      </c>
      <c r="E393" s="156" t="n">
        <v>64164</v>
      </c>
      <c r="F393" s="156" t="n">
        <v>3163</v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334920</v>
      </c>
      <c r="E394" s="156" t="n">
        <v>67806</v>
      </c>
      <c r="F394" s="156" t="n">
        <v>11040</v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314883</v>
      </c>
      <c r="E395" s="156" t="n">
        <v>35433</v>
      </c>
      <c r="F395" s="156" t="n">
        <v>12826</v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623018</v>
      </c>
      <c r="E396" s="156" t="n">
        <v>34245</v>
      </c>
      <c r="F396" s="156" t="n">
        <v>9227</v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1296164</v>
      </c>
      <c r="E397" s="156" t="n">
        <v>6513</v>
      </c>
      <c r="F397" s="156" t="n">
        <v>7966</v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1188761</v>
      </c>
      <c r="E398" s="156" t="n">
        <v>54320</v>
      </c>
      <c r="F398" s="156" t="n">
        <v>14778</v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1090791</v>
      </c>
      <c r="E399" s="156" t="n">
        <v>62240</v>
      </c>
      <c r="F399" s="156" t="n">
        <v>1276</v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938629</v>
      </c>
      <c r="E400" s="156" t="n">
        <v>60887</v>
      </c>
      <c r="F400" s="156" t="n">
        <v>5692</v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1206918</v>
      </c>
      <c r="E401" s="156" t="n">
        <v>26468</v>
      </c>
      <c r="F401" s="156" t="n">
        <v>279</v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1034895</v>
      </c>
      <c r="E402" s="156" t="n">
        <v>11231</v>
      </c>
      <c r="F402" s="156" t="n">
        <v>10585</v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707808</v>
      </c>
      <c r="E403" s="156" t="n">
        <v>73583</v>
      </c>
      <c r="F403" s="156" t="n">
        <v>13176</v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913807</v>
      </c>
      <c r="E404" s="156" t="n">
        <v>26818</v>
      </c>
      <c r="F404" s="156" t="n">
        <v>2771</v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350534</v>
      </c>
      <c r="E405" s="156" t="n">
        <v>65501</v>
      </c>
      <c r="F405" s="156" t="n">
        <v>18977</v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943922</v>
      </c>
      <c r="E406" s="156" t="n">
        <v>70631</v>
      </c>
      <c r="F406" s="156" t="n">
        <v>4482</v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894827</v>
      </c>
      <c r="E407" s="156" t="n">
        <v>69209</v>
      </c>
      <c r="F407" s="156" t="n">
        <v>1343</v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607166</v>
      </c>
      <c r="E408" s="156" t="n">
        <v>40299</v>
      </c>
      <c r="F408" s="156" t="n">
        <v>9025</v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257414</v>
      </c>
      <c r="E409" s="156" t="n">
        <v>41023</v>
      </c>
      <c r="F409" s="156" t="n">
        <v>17164</v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942723</v>
      </c>
      <c r="E410" s="156" t="n">
        <v>23616</v>
      </c>
      <c r="F410" s="156" t="n">
        <v>7321</v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469875</v>
      </c>
      <c r="E411" s="156" t="n">
        <v>47076</v>
      </c>
      <c r="F411" s="156" t="n">
        <v>5668</v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1291474</v>
      </c>
      <c r="E412" s="156" t="n">
        <v>10528</v>
      </c>
      <c r="F412" s="156" t="n">
        <v>12953</v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1008328</v>
      </c>
      <c r="E413" s="156" t="n">
        <v>42761</v>
      </c>
      <c r="F413" s="156" t="n">
        <v>18152</v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777741</v>
      </c>
      <c r="E414" s="156" t="n">
        <v>5561</v>
      </c>
      <c r="F414" s="156" t="n">
        <v>4430</v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649743</v>
      </c>
      <c r="E415" s="156" t="n">
        <v>20945</v>
      </c>
      <c r="F415" s="156" t="n">
        <v>18457</v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647858</v>
      </c>
      <c r="E416" s="156" t="n">
        <v>73699</v>
      </c>
      <c r="F416" s="156" t="n">
        <v>14262</v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754206</v>
      </c>
      <c r="E417" s="156" t="n">
        <v>52212</v>
      </c>
      <c r="F417" s="156" t="n">
        <v>13550</v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863693</v>
      </c>
      <c r="E418" s="156" t="n">
        <v>7136</v>
      </c>
      <c r="F418" s="156" t="n">
        <v>1300</v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1125569</v>
      </c>
      <c r="E419" s="156" t="n">
        <v>62063</v>
      </c>
      <c r="F419" s="156" t="n">
        <v>13175</v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301613</v>
      </c>
      <c r="E420" s="156" t="n">
        <v>57901</v>
      </c>
      <c r="F420" s="156" t="n">
        <v>400</v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348603</v>
      </c>
      <c r="E421" s="156" t="n">
        <v>29048</v>
      </c>
      <c r="F421" s="156" t="n">
        <v>1049</v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1010686</v>
      </c>
      <c r="E422" s="156" t="n">
        <v>13385</v>
      </c>
      <c r="F422" s="156" t="n">
        <v>8968</v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639793</v>
      </c>
      <c r="E423" s="156" t="n">
        <v>50041</v>
      </c>
      <c r="F423" s="156" t="n">
        <v>6681</v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876065</v>
      </c>
      <c r="E424" s="156" t="n">
        <v>73533</v>
      </c>
      <c r="F424" s="156" t="n">
        <v>3846</v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710404</v>
      </c>
      <c r="E425" s="156" t="n">
        <v>33052</v>
      </c>
      <c r="F425" s="156" t="n">
        <v>6057</v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1071411</v>
      </c>
      <c r="E426" s="156" t="n">
        <v>15366</v>
      </c>
      <c r="F426" s="156" t="n">
        <v>1988</v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1367269</v>
      </c>
      <c r="E427" s="156" t="n">
        <v>19243</v>
      </c>
      <c r="F427" s="156" t="n">
        <v>7983</v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941153</v>
      </c>
      <c r="E428" s="156" t="n">
        <v>41197</v>
      </c>
      <c r="F428" s="156" t="n">
        <v>12749</v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1211560</v>
      </c>
      <c r="E429" s="156" t="n">
        <v>43469</v>
      </c>
      <c r="F429" s="156" t="n">
        <v>18436</v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348293</v>
      </c>
      <c r="E430" s="156" t="n">
        <v>12851</v>
      </c>
      <c r="F430" s="156" t="n">
        <v>19077</v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513461</v>
      </c>
      <c r="E431" s="156" t="n">
        <v>36705</v>
      </c>
      <c r="F431" s="156" t="n">
        <v>15214</v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800501</v>
      </c>
      <c r="E432" s="156" t="n">
        <v>9306</v>
      </c>
      <c r="F432" s="156" t="n">
        <v>11911</v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540448</v>
      </c>
      <c r="E433" s="156" t="n">
        <v>21753</v>
      </c>
      <c r="F433" s="156" t="n">
        <v>18108</v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956271</v>
      </c>
      <c r="E434" s="156" t="n">
        <v>78788</v>
      </c>
      <c r="F434" s="156" t="n">
        <v>12895</v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918743</v>
      </c>
      <c r="E435" s="156" t="n">
        <v>31238</v>
      </c>
      <c r="F435" s="156" t="n">
        <v>17410</v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1104842</v>
      </c>
      <c r="E436" s="156" t="n">
        <v>55647</v>
      </c>
      <c r="F436" s="156" t="n">
        <v>12555</v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1245833</v>
      </c>
      <c r="E437" s="156" t="n">
        <v>54604</v>
      </c>
      <c r="F437" s="156" t="n">
        <v>18735</v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408682</v>
      </c>
      <c r="E438" s="156" t="n">
        <v>43856</v>
      </c>
      <c r="F438" s="156" t="n">
        <v>9304</v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1199242</v>
      </c>
      <c r="E439" s="156" t="n">
        <v>28000</v>
      </c>
      <c r="F439" s="156" t="n">
        <v>8144</v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1023678</v>
      </c>
      <c r="E440" s="156" t="n">
        <v>49640</v>
      </c>
      <c r="F440" s="156" t="n">
        <v>15939</v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627703</v>
      </c>
      <c r="E441" s="156" t="n">
        <v>23026</v>
      </c>
      <c r="F441" s="156" t="n">
        <v>6901</v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1082118</v>
      </c>
      <c r="E442" s="156" t="n">
        <v>32823</v>
      </c>
      <c r="F442" s="156" t="n">
        <v>4894</v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1010025</v>
      </c>
      <c r="E443" s="156" t="n">
        <v>37558</v>
      </c>
      <c r="F443" s="156" t="n">
        <v>16354</v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427836</v>
      </c>
      <c r="E444" s="156" t="n">
        <v>58397</v>
      </c>
      <c r="F444" s="156" t="n">
        <v>13734</v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251650</v>
      </c>
      <c r="E445" s="156" t="n">
        <v>78815</v>
      </c>
      <c r="F445" s="156" t="n">
        <v>18257</v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969009</v>
      </c>
      <c r="E446" s="156" t="n">
        <v>63270</v>
      </c>
      <c r="F446" s="156" t="n">
        <v>4880</v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1304557</v>
      </c>
      <c r="E447" s="156" t="n">
        <v>41324</v>
      </c>
      <c r="F447" s="156" t="n">
        <v>15492</v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1029137</v>
      </c>
      <c r="E448" s="156" t="n">
        <v>77923</v>
      </c>
      <c r="F448" s="156" t="n">
        <v>5994</v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614291</v>
      </c>
      <c r="E449" s="156" t="n">
        <v>56291</v>
      </c>
      <c r="F449" s="156" t="n">
        <v>19357</v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1139591</v>
      </c>
      <c r="E450" s="156" t="n">
        <v>75130</v>
      </c>
      <c r="F450" s="156" t="n">
        <v>1781</v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1200812</v>
      </c>
      <c r="E451" s="156" t="n">
        <v>63352</v>
      </c>
      <c r="F451" s="156" t="n">
        <v>5351</v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870225</v>
      </c>
      <c r="E452" s="156" t="n">
        <v>10274</v>
      </c>
      <c r="F452" s="156" t="n">
        <v>9113</v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701683</v>
      </c>
      <c r="E453" s="156" t="n">
        <v>12686</v>
      </c>
      <c r="F453" s="156" t="n">
        <v>17777</v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1285397</v>
      </c>
      <c r="E454" s="156" t="n">
        <v>22758</v>
      </c>
      <c r="F454" s="156" t="n">
        <v>19733</v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1029017</v>
      </c>
      <c r="E455" s="156" t="n">
        <v>25421</v>
      </c>
      <c r="F455" s="156" t="n">
        <v>12211</v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1196693</v>
      </c>
      <c r="E456" s="156" t="n">
        <v>42671</v>
      </c>
      <c r="F456" s="156" t="n">
        <v>9076</v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961388</v>
      </c>
      <c r="E457" s="156" t="n">
        <v>48813</v>
      </c>
      <c r="F457" s="156" t="n">
        <v>14786</v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1148425</v>
      </c>
      <c r="E458" s="156" t="n">
        <v>32455</v>
      </c>
      <c r="F458" s="156" t="n">
        <v>16435</v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1207066</v>
      </c>
      <c r="E459" s="156" t="n">
        <v>66341</v>
      </c>
      <c r="F459" s="156" t="n">
        <v>17597</v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1099302</v>
      </c>
      <c r="E460" s="156" t="n">
        <v>18369</v>
      </c>
      <c r="F460" s="156" t="n">
        <v>4434</v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1061168</v>
      </c>
      <c r="E461" s="156" t="n">
        <v>76673</v>
      </c>
      <c r="F461" s="156" t="n">
        <v>11818</v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482922</v>
      </c>
      <c r="E462" s="156" t="n">
        <v>42815</v>
      </c>
      <c r="F462" s="156" t="n">
        <v>13104</v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458110</v>
      </c>
      <c r="E463" s="156" t="n">
        <v>74014</v>
      </c>
      <c r="F463" s="156" t="n">
        <v>147</v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438215</v>
      </c>
      <c r="E464" s="156" t="n">
        <v>7851</v>
      </c>
      <c r="F464" s="156" t="n">
        <v>7464</v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717424</v>
      </c>
      <c r="E465" s="156" t="n">
        <v>61340</v>
      </c>
      <c r="F465" s="156" t="n">
        <v>17172</v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472279</v>
      </c>
      <c r="E466" s="156" t="n">
        <v>15900</v>
      </c>
      <c r="F466" s="156" t="n">
        <v>18863</v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947636</v>
      </c>
      <c r="E467" s="156" t="n">
        <v>77232</v>
      </c>
      <c r="F467" s="156" t="n">
        <v>18535</v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251337</v>
      </c>
      <c r="E468" s="156" t="n">
        <v>31738</v>
      </c>
      <c r="F468" s="156" t="n">
        <v>17673</v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409594</v>
      </c>
      <c r="E469" s="156" t="n">
        <v>62002</v>
      </c>
      <c r="F469" s="156" t="n">
        <v>15529</v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580549</v>
      </c>
      <c r="E470" s="156" t="n">
        <v>27681</v>
      </c>
      <c r="F470" s="156" t="n">
        <v>19334</v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751336</v>
      </c>
      <c r="E471" s="156" t="n">
        <v>8169</v>
      </c>
      <c r="F471" s="156" t="n">
        <v>13580</v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867408</v>
      </c>
      <c r="E472" s="156" t="n">
        <v>39590</v>
      </c>
      <c r="F472" s="156" t="n">
        <v>17265</v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348104</v>
      </c>
      <c r="E473" s="156" t="n">
        <v>52101</v>
      </c>
      <c r="F473" s="156" t="n">
        <v>2695</v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647203</v>
      </c>
      <c r="E474" s="156" t="n">
        <v>76071</v>
      </c>
      <c r="F474" s="156" t="n">
        <v>8175</v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622609</v>
      </c>
      <c r="E475" s="156" t="n">
        <v>13707</v>
      </c>
      <c r="F475" s="156" t="n">
        <v>9278</v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460497</v>
      </c>
      <c r="E476" s="156" t="n">
        <v>54885</v>
      </c>
      <c r="F476" s="156" t="n">
        <v>14636</v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422301</v>
      </c>
      <c r="E477" s="156" t="n">
        <v>35980</v>
      </c>
      <c r="F477" s="156" t="n">
        <v>11585</v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881148</v>
      </c>
      <c r="E478" s="156" t="n">
        <v>62312</v>
      </c>
      <c r="F478" s="156" t="n">
        <v>5986</v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1170844</v>
      </c>
      <c r="E479" s="156" t="n">
        <v>26364</v>
      </c>
      <c r="F479" s="156" t="n">
        <v>18456</v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1094870</v>
      </c>
      <c r="E480" s="156" t="n">
        <v>23797</v>
      </c>
      <c r="F480" s="156" t="n">
        <v>16015</v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685528</v>
      </c>
      <c r="E481" s="156" t="n">
        <v>28832</v>
      </c>
      <c r="F481" s="156" t="n">
        <v>896</v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1322452</v>
      </c>
      <c r="E482" s="156" t="n">
        <v>50161</v>
      </c>
      <c r="F482" s="156" t="n">
        <v>4364</v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279365</v>
      </c>
      <c r="E483" s="156" t="n">
        <v>61369</v>
      </c>
      <c r="F483" s="156" t="n">
        <v>4151</v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360646</v>
      </c>
      <c r="E484" s="156" t="n">
        <v>45701</v>
      </c>
      <c r="F484" s="156" t="n">
        <v>4527</v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928575</v>
      </c>
      <c r="E485" s="156" t="n">
        <v>23574</v>
      </c>
      <c r="F485" s="156" t="n">
        <v>17064</v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1001301</v>
      </c>
      <c r="E486" s="156" t="n">
        <v>78762</v>
      </c>
      <c r="F486" s="156" t="n">
        <v>3700</v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335602</v>
      </c>
      <c r="E487" s="156" t="n">
        <v>23491</v>
      </c>
      <c r="F487" s="156" t="n">
        <v>2411</v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1092049</v>
      </c>
      <c r="E488" s="156" t="n">
        <v>31227</v>
      </c>
      <c r="F488" s="156" t="n">
        <v>8985</v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1156430</v>
      </c>
      <c r="E489" s="156" t="n">
        <v>74576</v>
      </c>
      <c r="F489" s="156" t="n">
        <v>2753</v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501319</v>
      </c>
      <c r="E490" s="156" t="n">
        <v>33957</v>
      </c>
      <c r="F490" s="156" t="n">
        <v>2642</v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1300473</v>
      </c>
      <c r="E491" s="156" t="n">
        <v>28097</v>
      </c>
      <c r="F491" s="156" t="n">
        <v>865</v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354240</v>
      </c>
      <c r="E492" s="156" t="n">
        <v>12518</v>
      </c>
      <c r="F492" s="156" t="n">
        <v>7785</v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798458</v>
      </c>
      <c r="E493" s="156" t="n">
        <v>7159</v>
      </c>
      <c r="F493" s="156" t="n">
        <v>16063</v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1075392</v>
      </c>
      <c r="E494" s="156" t="n">
        <v>63266</v>
      </c>
      <c r="F494" s="156" t="n">
        <v>12030</v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1107237</v>
      </c>
      <c r="E495" s="156" t="n">
        <v>40927</v>
      </c>
      <c r="F495" s="156" t="n">
        <v>13869</v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1143973</v>
      </c>
      <c r="E496" s="156" t="n">
        <v>18566</v>
      </c>
      <c r="F496" s="156" t="n">
        <v>4776</v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293276</v>
      </c>
      <c r="E497" s="156" t="n">
        <v>42779</v>
      </c>
      <c r="F497" s="156" t="n">
        <v>11515</v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301333</v>
      </c>
      <c r="E498" s="156" t="n">
        <v>16392</v>
      </c>
      <c r="F498" s="156" t="n">
        <v>10323</v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735891</v>
      </c>
      <c r="E499" s="156" t="n">
        <v>30121</v>
      </c>
      <c r="F499" s="156" t="n">
        <v>1819</v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554561</v>
      </c>
      <c r="E500" s="156" t="n">
        <v>40081</v>
      </c>
      <c r="F500" s="156" t="n">
        <v>3709</v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1161826</v>
      </c>
      <c r="E501" s="156" t="n">
        <v>37260</v>
      </c>
      <c r="F501" s="156" t="n">
        <v>19484</v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1324586</v>
      </c>
      <c r="E502" s="156" t="n">
        <v>44392</v>
      </c>
      <c r="F502" s="156" t="n">
        <v>7782</v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1127454</v>
      </c>
      <c r="E503" s="156" t="n">
        <v>59175</v>
      </c>
      <c r="F503" s="156" t="n">
        <v>2604</v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1257885</v>
      </c>
      <c r="E504" s="156" t="n">
        <v>74779</v>
      </c>
      <c r="F504" s="156" t="n">
        <v>10888</v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1242977</v>
      </c>
      <c r="E505" s="156" t="n">
        <v>73433</v>
      </c>
      <c r="F505" s="156" t="n">
        <v>16483</v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1264135</v>
      </c>
      <c r="E506" s="156" t="n">
        <v>31958</v>
      </c>
      <c r="F506" s="156" t="n">
        <v>18587</v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365917</v>
      </c>
      <c r="E507" s="156" t="n">
        <v>7575</v>
      </c>
      <c r="F507" s="156" t="n">
        <v>17758</v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975260</v>
      </c>
      <c r="E508" s="156" t="n">
        <v>56729</v>
      </c>
      <c r="F508" s="156" t="n">
        <v>10142</v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743707</v>
      </c>
      <c r="E509" s="156" t="n">
        <v>61353</v>
      </c>
      <c r="F509" s="156" t="n">
        <v>1543</v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808798</v>
      </c>
      <c r="E510" s="156" t="n">
        <v>75151</v>
      </c>
      <c r="F510" s="156" t="n">
        <v>6986</v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1116125</v>
      </c>
      <c r="E511" s="156" t="n">
        <v>61356</v>
      </c>
      <c r="F511" s="156" t="n">
        <v>17091</v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1203137</v>
      </c>
      <c r="E512" s="156" t="n">
        <v>78948</v>
      </c>
      <c r="F512" s="156" t="n">
        <v>14541</v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460818</v>
      </c>
      <c r="E513" s="156" t="n">
        <v>45691</v>
      </c>
      <c r="F513" s="156" t="n">
        <v>9931</v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266695</v>
      </c>
      <c r="E514" s="156" t="n">
        <v>20398</v>
      </c>
      <c r="F514" s="156" t="n">
        <v>16206</v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823676</v>
      </c>
      <c r="E515" s="156" t="n">
        <v>43318</v>
      </c>
      <c r="F515" s="156" t="n">
        <v>16258</v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628048</v>
      </c>
      <c r="E516" s="156" t="n">
        <v>67189</v>
      </c>
      <c r="F516" s="156" t="n">
        <v>13458</v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964963</v>
      </c>
      <c r="E517" s="156" t="n">
        <v>63870</v>
      </c>
      <c r="F517" s="156" t="n">
        <v>315</v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1388438</v>
      </c>
      <c r="E518" s="156" t="n">
        <v>21890</v>
      </c>
      <c r="F518" s="156" t="n">
        <v>11917</v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253004</v>
      </c>
      <c r="E519" s="156" t="n">
        <v>75047</v>
      </c>
      <c r="F519" s="156" t="n">
        <v>3308</v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529141</v>
      </c>
      <c r="E520" s="156" t="n">
        <v>16220</v>
      </c>
      <c r="F520" s="156" t="n">
        <v>2088</v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1206666</v>
      </c>
      <c r="E521" s="156" t="n">
        <v>70356</v>
      </c>
      <c r="F521" s="156" t="n">
        <v>276</v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713288</v>
      </c>
      <c r="E522" s="156" t="n">
        <v>19353</v>
      </c>
      <c r="F522" s="156" t="n">
        <v>3459</v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912546</v>
      </c>
      <c r="E523" s="156" t="n">
        <v>63438</v>
      </c>
      <c r="F523" s="156" t="n">
        <v>461</v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1275043</v>
      </c>
      <c r="E524" s="156" t="n">
        <v>13881</v>
      </c>
      <c r="F524" s="156" t="n">
        <v>12042</v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331013</v>
      </c>
      <c r="E525" s="156" t="n">
        <v>78894</v>
      </c>
      <c r="F525" s="156" t="n">
        <v>17843</v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1152243</v>
      </c>
      <c r="E526" s="156" t="n">
        <v>62824</v>
      </c>
      <c r="F526" s="156" t="n">
        <v>10212</v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1386885</v>
      </c>
      <c r="E527" s="156" t="n">
        <v>15686</v>
      </c>
      <c r="F527" s="156" t="n">
        <v>18861</v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1149488</v>
      </c>
      <c r="E528" s="156" t="n">
        <v>50697</v>
      </c>
      <c r="F528" s="156" t="n">
        <v>4077</v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666278</v>
      </c>
      <c r="E529" s="156" t="n">
        <v>48392</v>
      </c>
      <c r="F529" s="156" t="n">
        <v>17308</v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910229</v>
      </c>
      <c r="E530" s="156" t="n">
        <v>17519</v>
      </c>
      <c r="F530" s="156" t="n">
        <v>15989</v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340775</v>
      </c>
      <c r="E531" s="156" t="n">
        <v>39995</v>
      </c>
      <c r="F531" s="156" t="n">
        <v>16673</v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685829</v>
      </c>
      <c r="E532" s="156" t="n">
        <v>15438</v>
      </c>
      <c r="F532" s="156" t="n">
        <v>13055</v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466005</v>
      </c>
      <c r="E533" s="156" t="n">
        <v>77209</v>
      </c>
      <c r="F533" s="156" t="n">
        <v>14435</v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1282598</v>
      </c>
      <c r="E534" s="156" t="n">
        <v>22604</v>
      </c>
      <c r="F534" s="156" t="n">
        <v>12895</v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1360638</v>
      </c>
      <c r="E535" s="156" t="n">
        <v>15241</v>
      </c>
      <c r="F535" s="156" t="n">
        <v>8451</v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1314306</v>
      </c>
      <c r="E536" s="156" t="n">
        <v>73782</v>
      </c>
      <c r="F536" s="156" t="n">
        <v>4838</v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1115819</v>
      </c>
      <c r="E537" s="156" t="n">
        <v>38009</v>
      </c>
      <c r="F537" s="156" t="n">
        <v>16291</v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590532</v>
      </c>
      <c r="E538" s="156" t="n">
        <v>24714</v>
      </c>
      <c r="F538" s="156" t="n">
        <v>10773</v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798099</v>
      </c>
      <c r="E539" s="156" t="n">
        <v>70377</v>
      </c>
      <c r="F539" s="156" t="n">
        <v>18759</v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926871</v>
      </c>
      <c r="E540" s="156" t="n">
        <v>18736</v>
      </c>
      <c r="F540" s="156" t="n">
        <v>14685</v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578378</v>
      </c>
      <c r="E541" s="156" t="n">
        <v>48830</v>
      </c>
      <c r="F541" s="156" t="n">
        <v>1008</v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864530</v>
      </c>
      <c r="E542" s="156" t="n">
        <v>43067</v>
      </c>
      <c r="F542" s="156" t="n">
        <v>10127</v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1366878</v>
      </c>
      <c r="E543" s="156" t="n">
        <v>71911</v>
      </c>
      <c r="F543" s="156" t="n">
        <v>4817</v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289175</v>
      </c>
      <c r="E544" s="156" t="n">
        <v>64232</v>
      </c>
      <c r="F544" s="156" t="n">
        <v>10617</v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252275</v>
      </c>
      <c r="E545" s="156" t="n">
        <v>26204</v>
      </c>
      <c r="F545" s="156" t="n">
        <v>15385</v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1015838</v>
      </c>
      <c r="E546" s="156" t="n">
        <v>27848</v>
      </c>
      <c r="F546" s="156" t="n">
        <v>683</v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535039</v>
      </c>
      <c r="E547" s="156" t="n">
        <v>44684</v>
      </c>
      <c r="F547" s="156" t="n">
        <v>3882</v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363234</v>
      </c>
      <c r="E548" s="156" t="n">
        <v>7129</v>
      </c>
      <c r="F548" s="156" t="n">
        <v>3136</v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775225</v>
      </c>
      <c r="E549" s="156" t="n">
        <v>63194</v>
      </c>
      <c r="F549" s="156" t="n">
        <v>9867</v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928700</v>
      </c>
      <c r="E550" s="156" t="n">
        <v>77732</v>
      </c>
      <c r="F550" s="156" t="n">
        <v>13400</v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1296588</v>
      </c>
      <c r="E551" s="156" t="n">
        <v>41874</v>
      </c>
      <c r="F551" s="156" t="n">
        <v>18722</v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1100085</v>
      </c>
      <c r="E552" s="156" t="n">
        <v>18199</v>
      </c>
      <c r="F552" s="156" t="n">
        <v>6107</v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401548</v>
      </c>
      <c r="E553" s="156" t="n">
        <v>51656</v>
      </c>
      <c r="F553" s="156" t="n">
        <v>11664</v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1125232</v>
      </c>
      <c r="E554" s="156" t="n">
        <v>43078</v>
      </c>
      <c r="F554" s="156" t="n">
        <v>995</v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593569</v>
      </c>
      <c r="E555" s="156" t="n">
        <v>26479</v>
      </c>
      <c r="F555" s="156" t="n">
        <v>4868</v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372394</v>
      </c>
      <c r="E556" s="156" t="n">
        <v>71521</v>
      </c>
      <c r="F556" s="156" t="n">
        <v>2365</v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423681</v>
      </c>
      <c r="E557" s="156" t="n">
        <v>50586</v>
      </c>
      <c r="F557" s="156" t="n">
        <v>16403</v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787774</v>
      </c>
      <c r="E558" s="156" t="n">
        <v>6456</v>
      </c>
      <c r="F558" s="156" t="n">
        <v>18030</v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634697</v>
      </c>
      <c r="E559" s="156" t="n">
        <v>13821</v>
      </c>
      <c r="F559" s="156" t="n">
        <v>10562</v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1329758</v>
      </c>
      <c r="E560" s="156" t="n">
        <v>72738</v>
      </c>
      <c r="F560" s="156" t="n">
        <v>9017</v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690307</v>
      </c>
      <c r="E561" s="156" t="n">
        <v>22365</v>
      </c>
      <c r="F561" s="156" t="n">
        <v>44</v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1399543</v>
      </c>
      <c r="E562" s="156" t="n">
        <v>27235</v>
      </c>
      <c r="F562" s="156" t="n">
        <v>5514</v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466270</v>
      </c>
      <c r="E563" s="156" t="n">
        <v>21359</v>
      </c>
      <c r="F563" s="156" t="n">
        <v>15359</v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1229952</v>
      </c>
      <c r="E564" s="156" t="n">
        <v>17778</v>
      </c>
      <c r="F564" s="156" t="n">
        <v>9188</v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532836</v>
      </c>
      <c r="E565" s="156" t="n">
        <v>35990</v>
      </c>
      <c r="F565" s="156" t="n">
        <v>12493</v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1144806</v>
      </c>
      <c r="E566" s="156" t="n">
        <v>49613</v>
      </c>
      <c r="F566" s="156" t="n">
        <v>10646</v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372883</v>
      </c>
      <c r="E567" s="156" t="n">
        <v>59501</v>
      </c>
      <c r="F567" s="156" t="n">
        <v>18731</v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425312</v>
      </c>
      <c r="E568" s="156" t="n">
        <v>35186</v>
      </c>
      <c r="F568" s="156" t="n">
        <v>4201</v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695489</v>
      </c>
      <c r="E569" s="156" t="n">
        <v>10081</v>
      </c>
      <c r="F569" s="156" t="n">
        <v>2613</v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752278</v>
      </c>
      <c r="E570" s="156" t="n">
        <v>27577</v>
      </c>
      <c r="F570" s="156" t="n">
        <v>17997</v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560457</v>
      </c>
      <c r="E571" s="156" t="n">
        <v>74854</v>
      </c>
      <c r="F571" s="156" t="n">
        <v>10080</v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1072128</v>
      </c>
      <c r="E572" s="156" t="n">
        <v>21548</v>
      </c>
      <c r="F572" s="156" t="n">
        <v>12714</v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881228</v>
      </c>
      <c r="E573" s="156" t="n">
        <v>29196</v>
      </c>
      <c r="F573" s="156" t="n">
        <v>3731</v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1240177</v>
      </c>
      <c r="E574" s="156" t="n">
        <v>36254</v>
      </c>
      <c r="F574" s="156" t="n">
        <v>1296</v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744678</v>
      </c>
      <c r="E575" s="156" t="n">
        <v>17134</v>
      </c>
      <c r="F575" s="156" t="n">
        <v>2046</v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1314516</v>
      </c>
      <c r="E576" s="156" t="n">
        <v>24217</v>
      </c>
      <c r="F576" s="156" t="n">
        <v>13126</v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1022534</v>
      </c>
      <c r="E577" s="156" t="n">
        <v>64114</v>
      </c>
      <c r="F577" s="156" t="n">
        <v>3452</v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844213</v>
      </c>
      <c r="E578" s="156" t="n">
        <v>66645</v>
      </c>
      <c r="F578" s="156" t="n">
        <v>13102</v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393391</v>
      </c>
      <c r="E579" s="156" t="n">
        <v>56164</v>
      </c>
      <c r="F579" s="156" t="n">
        <v>10951</v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313354</v>
      </c>
      <c r="E580" s="156" t="n">
        <v>44449</v>
      </c>
      <c r="F580" s="156" t="n">
        <v>680</v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860579</v>
      </c>
      <c r="E581" s="156" t="n">
        <v>50031</v>
      </c>
      <c r="F581" s="156" t="n">
        <v>2832</v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486799</v>
      </c>
      <c r="E582" s="156" t="n">
        <v>57739</v>
      </c>
      <c r="F582" s="156" t="n">
        <v>15762</v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291153</v>
      </c>
      <c r="E583" s="156" t="n">
        <v>28508</v>
      </c>
      <c r="F583" s="156" t="n">
        <v>8852</v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447236</v>
      </c>
      <c r="E584" s="156" t="n">
        <v>28927</v>
      </c>
      <c r="F584" s="156" t="n">
        <v>10112</v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755159</v>
      </c>
      <c r="E585" s="156" t="n">
        <v>48901</v>
      </c>
      <c r="F585" s="156" t="n">
        <v>6066</v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1208596</v>
      </c>
      <c r="E586" s="156" t="n">
        <v>42035</v>
      </c>
      <c r="F586" s="156" t="n">
        <v>13277</v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584748</v>
      </c>
      <c r="E587" s="156" t="n">
        <v>61773</v>
      </c>
      <c r="F587" s="156" t="n">
        <v>18133</v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265261</v>
      </c>
      <c r="E588" s="156" t="n">
        <v>36167</v>
      </c>
      <c r="F588" s="156" t="n">
        <v>17616</v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969832</v>
      </c>
      <c r="E589" s="156" t="n">
        <v>14297</v>
      </c>
      <c r="F589" s="156" t="n">
        <v>19185</v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762968</v>
      </c>
      <c r="E590" s="156" t="n">
        <v>56612</v>
      </c>
      <c r="F590" s="156" t="n">
        <v>15397</v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734249</v>
      </c>
      <c r="E591" s="156" t="n">
        <v>20432</v>
      </c>
      <c r="F591" s="156" t="n">
        <v>684</v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1181736</v>
      </c>
      <c r="E592" s="156" t="n">
        <v>36224</v>
      </c>
      <c r="F592" s="156" t="n">
        <v>3436</v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421855</v>
      </c>
      <c r="E593" s="156" t="n">
        <v>65307</v>
      </c>
      <c r="F593" s="156" t="n">
        <v>751</v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566506</v>
      </c>
      <c r="E594" s="156" t="n">
        <v>54482</v>
      </c>
      <c r="F594" s="156" t="n">
        <v>778</v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904830</v>
      </c>
      <c r="E595" s="156" t="n">
        <v>26849</v>
      </c>
      <c r="F595" s="156" t="n">
        <v>3103</v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879346</v>
      </c>
      <c r="E596" s="156" t="n">
        <v>71135</v>
      </c>
      <c r="F596" s="156" t="n">
        <v>1419</v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696965</v>
      </c>
      <c r="E597" s="156" t="n">
        <v>45909</v>
      </c>
      <c r="F597" s="156" t="n">
        <v>523</v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1357241</v>
      </c>
      <c r="E598" s="156" t="n">
        <v>57974</v>
      </c>
      <c r="F598" s="156" t="n">
        <v>7954</v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435522</v>
      </c>
      <c r="E599" s="156" t="n">
        <v>42225</v>
      </c>
      <c r="F599" s="156" t="n">
        <v>3384</v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1388210</v>
      </c>
      <c r="E600" s="156" t="n">
        <v>12890</v>
      </c>
      <c r="F600" s="156" t="n">
        <v>12300</v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1258574</v>
      </c>
      <c r="E601" s="156" t="n">
        <v>63073</v>
      </c>
      <c r="F601" s="156" t="n">
        <v>15928</v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984613</v>
      </c>
      <c r="E602" s="156" t="n">
        <v>78005</v>
      </c>
      <c r="F602" s="156" t="n">
        <v>445</v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1051558</v>
      </c>
      <c r="E603" s="156" t="n">
        <v>54041</v>
      </c>
      <c r="F603" s="156" t="n">
        <v>14748</v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458524</v>
      </c>
      <c r="E604" s="156" t="n">
        <v>74488</v>
      </c>
      <c r="F604" s="156" t="n">
        <v>5414</v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682207</v>
      </c>
      <c r="E605" s="156" t="n">
        <v>68671</v>
      </c>
      <c r="F605" s="156" t="n">
        <v>13347</v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1103136</v>
      </c>
      <c r="E606" s="156" t="n">
        <v>47582</v>
      </c>
      <c r="F606" s="156" t="n">
        <v>262</v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1374409</v>
      </c>
      <c r="E607" s="156" t="n">
        <v>65276</v>
      </c>
      <c r="F607" s="156" t="n">
        <v>13060</v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1037492</v>
      </c>
      <c r="E608" s="156" t="n">
        <v>5643</v>
      </c>
      <c r="F608" s="156" t="n">
        <v>14591</v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1397328</v>
      </c>
      <c r="E609" s="156" t="n">
        <v>39625</v>
      </c>
      <c r="F609" s="156" t="n">
        <v>9468</v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468285</v>
      </c>
      <c r="E610" s="156" t="n">
        <v>14759</v>
      </c>
      <c r="F610" s="156" t="n">
        <v>11857</v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862253</v>
      </c>
      <c r="E611" s="156" t="n">
        <v>15852</v>
      </c>
      <c r="F611" s="156" t="n">
        <v>9212</v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1360748</v>
      </c>
      <c r="E612" s="156" t="n">
        <v>52265</v>
      </c>
      <c r="F612" s="156" t="n">
        <v>9069</v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802616</v>
      </c>
      <c r="E613" s="156" t="n">
        <v>79100</v>
      </c>
      <c r="F613" s="156" t="n">
        <v>9614</v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776766</v>
      </c>
      <c r="E614" s="156" t="n">
        <v>13842</v>
      </c>
      <c r="F614" s="156" t="n">
        <v>2648</v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1156405</v>
      </c>
      <c r="E615" s="156" t="n">
        <v>16980</v>
      </c>
      <c r="F615" s="156" t="n">
        <v>10927</v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1182983</v>
      </c>
      <c r="E616" s="156" t="n">
        <v>54388</v>
      </c>
      <c r="F616" s="156" t="n">
        <v>10809</v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1289423</v>
      </c>
      <c r="E617" s="156" t="n">
        <v>65439</v>
      </c>
      <c r="F617" s="156" t="n">
        <v>17777</v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870152</v>
      </c>
      <c r="E618" s="156" t="n">
        <v>20669</v>
      </c>
      <c r="F618" s="156" t="n">
        <v>6550</v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1001457</v>
      </c>
      <c r="E619" s="156" t="n">
        <v>21253</v>
      </c>
      <c r="F619" s="156" t="n">
        <v>14470</v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925405</v>
      </c>
      <c r="E620" s="156" t="n">
        <v>50221</v>
      </c>
      <c r="F620" s="156" t="n">
        <v>10101</v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653197</v>
      </c>
      <c r="E621" s="156" t="n">
        <v>19054</v>
      </c>
      <c r="F621" s="156" t="n">
        <v>8781</v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998049</v>
      </c>
      <c r="E622" s="156" t="n">
        <v>55763</v>
      </c>
      <c r="F622" s="156" t="n">
        <v>3498</v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874591</v>
      </c>
      <c r="E623" s="156" t="n">
        <v>29122</v>
      </c>
      <c r="F623" s="156" t="n">
        <v>7774</v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533977</v>
      </c>
      <c r="E624" s="156" t="n">
        <v>50193</v>
      </c>
      <c r="F624" s="156" t="n">
        <v>13251</v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717249</v>
      </c>
      <c r="E625" s="156" t="n">
        <v>76367</v>
      </c>
      <c r="F625" s="156" t="n">
        <v>11132</v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793732</v>
      </c>
      <c r="E626" s="156" t="n">
        <v>64257</v>
      </c>
      <c r="F626" s="156" t="n">
        <v>13643</v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1279969</v>
      </c>
      <c r="E627" s="156" t="n">
        <v>40407</v>
      </c>
      <c r="F627" s="156" t="n">
        <v>9620</v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1060904</v>
      </c>
      <c r="E628" s="156" t="n">
        <v>43526</v>
      </c>
      <c r="F628" s="156" t="n">
        <v>14034</v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1086859</v>
      </c>
      <c r="E629" s="156" t="n">
        <v>63517</v>
      </c>
      <c r="F629" s="156" t="n">
        <v>1263</v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750897</v>
      </c>
      <c r="E630" s="156" t="n">
        <v>61841</v>
      </c>
      <c r="F630" s="156" t="n">
        <v>14797</v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592410</v>
      </c>
      <c r="E631" s="156" t="n">
        <v>26749</v>
      </c>
      <c r="F631" s="156" t="n">
        <v>18586</v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333606</v>
      </c>
      <c r="E632" s="156" t="n">
        <v>33724</v>
      </c>
      <c r="F632" s="156" t="n">
        <v>15113</v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983134</v>
      </c>
      <c r="E633" s="156" t="n">
        <v>30077</v>
      </c>
      <c r="F633" s="156" t="n">
        <v>1451</v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429260</v>
      </c>
      <c r="E634" s="156" t="n">
        <v>38321</v>
      </c>
      <c r="F634" s="156" t="n">
        <v>5127</v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698685</v>
      </c>
      <c r="E635" s="156" t="n">
        <v>19028</v>
      </c>
      <c r="F635" s="156" t="n">
        <v>17962</v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675822</v>
      </c>
      <c r="E636" s="156" t="n">
        <v>43080</v>
      </c>
      <c r="F636" s="156" t="n">
        <v>3446</v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993857</v>
      </c>
      <c r="E637" s="156" t="n">
        <v>75964</v>
      </c>
      <c r="F637" s="156" t="n">
        <v>19528</v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981264</v>
      </c>
      <c r="E638" s="156" t="n">
        <v>49938</v>
      </c>
      <c r="F638" s="156" t="n">
        <v>5839</v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G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DEVİR RİSKİ</t>
        </is>
      </c>
    </row>
    <row r="2" ht="24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Giriş</t>
        </is>
      </c>
      <c r="E2" s="155" t="inlineStr">
        <is>
          <t>Çıkış</t>
        </is>
      </c>
      <c r="F2" s="155" t="inlineStr">
        <is>
          <t>Devir Oranı %</t>
        </is>
      </c>
      <c r="G2" s="155" t="inlineStr">
        <is>
          <t>Risk Skoru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0</v>
      </c>
      <c r="E3" s="156" t="n">
        <v>5</v>
      </c>
      <c r="F3" s="157" t="n">
        <v>50</v>
      </c>
      <c r="G3" s="156" t="n">
        <v>81</v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3</v>
      </c>
      <c r="E4" s="156" t="n">
        <v>5</v>
      </c>
      <c r="F4" s="157" t="n">
        <v>38.5</v>
      </c>
      <c r="G4" s="156" t="n">
        <v>66</v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4</v>
      </c>
      <c r="E5" s="156" t="n">
        <v>4</v>
      </c>
      <c r="F5" s="157" t="n">
        <v>28.6</v>
      </c>
      <c r="G5" s="156" t="n">
        <v>72</v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2</v>
      </c>
      <c r="E6" s="156" t="n">
        <v>5</v>
      </c>
      <c r="F6" s="157" t="n">
        <v>41.7</v>
      </c>
      <c r="G6" s="156" t="n">
        <v>23</v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5</v>
      </c>
      <c r="E7" s="156" t="n">
        <v>3</v>
      </c>
      <c r="F7" s="157" t="n">
        <v>20</v>
      </c>
      <c r="G7" s="156" t="n">
        <v>51</v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4</v>
      </c>
      <c r="E8" s="156" t="n">
        <v>4</v>
      </c>
      <c r="F8" s="157" t="n">
        <v>28.6</v>
      </c>
      <c r="G8" s="156" t="n">
        <v>40</v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2</v>
      </c>
      <c r="E9" s="156" t="n">
        <v>1</v>
      </c>
      <c r="F9" s="157" t="n">
        <v>8.300000000000001</v>
      </c>
      <c r="G9" s="156" t="n">
        <v>68</v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6</v>
      </c>
      <c r="E10" s="156" t="n">
        <v>3</v>
      </c>
      <c r="F10" s="157" t="n">
        <v>18.8</v>
      </c>
      <c r="G10" s="156" t="n">
        <v>14</v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4</v>
      </c>
      <c r="E11" s="156" t="n">
        <v>3</v>
      </c>
      <c r="F11" s="157" t="n">
        <v>21.4</v>
      </c>
      <c r="G11" s="156" t="n">
        <v>19</v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6</v>
      </c>
      <c r="E12" s="156" t="n">
        <v>5</v>
      </c>
      <c r="F12" s="157" t="n">
        <v>31.2</v>
      </c>
      <c r="G12" s="156" t="n">
        <v>41</v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4</v>
      </c>
      <c r="E13" s="156" t="n">
        <v>1</v>
      </c>
      <c r="F13" s="157" t="n">
        <v>7.1</v>
      </c>
      <c r="G13" s="156" t="n">
        <v>70</v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0</v>
      </c>
      <c r="E14" s="156" t="n">
        <v>4</v>
      </c>
      <c r="F14" s="157" t="n">
        <v>40</v>
      </c>
      <c r="G14" s="156" t="n">
        <v>50</v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0</v>
      </c>
      <c r="E15" s="156" t="n">
        <v>2</v>
      </c>
      <c r="F15" s="157" t="n">
        <v>20</v>
      </c>
      <c r="G15" s="156" t="n">
        <v>15</v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2</v>
      </c>
      <c r="E16" s="156" t="n">
        <v>1</v>
      </c>
      <c r="F16" s="157" t="n">
        <v>8.300000000000001</v>
      </c>
      <c r="G16" s="156" t="n">
        <v>50</v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2</v>
      </c>
      <c r="E17" s="156" t="n">
        <v>5</v>
      </c>
      <c r="F17" s="157" t="n">
        <v>41.7</v>
      </c>
      <c r="G17" s="156" t="n">
        <v>71</v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5</v>
      </c>
      <c r="E18" s="156" t="n">
        <v>4</v>
      </c>
      <c r="F18" s="157" t="n">
        <v>26.7</v>
      </c>
      <c r="G18" s="156" t="n">
        <v>51</v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1</v>
      </c>
      <c r="E19" s="156" t="n">
        <v>3</v>
      </c>
      <c r="F19" s="157" t="n">
        <v>27.3</v>
      </c>
      <c r="G19" s="156" t="n">
        <v>72</v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6</v>
      </c>
      <c r="E20" s="156" t="n">
        <v>2</v>
      </c>
      <c r="F20" s="157" t="n">
        <v>12.5</v>
      </c>
      <c r="G20" s="156" t="n">
        <v>23</v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4</v>
      </c>
      <c r="E21" s="156" t="n">
        <v>4</v>
      </c>
      <c r="F21" s="157" t="n">
        <v>28.6</v>
      </c>
      <c r="G21" s="156" t="n">
        <v>71</v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1</v>
      </c>
      <c r="E22" s="156" t="n">
        <v>4</v>
      </c>
      <c r="F22" s="157" t="n">
        <v>36.4</v>
      </c>
      <c r="G22" s="156" t="n">
        <v>61</v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5</v>
      </c>
      <c r="E23" s="156" t="n">
        <v>1</v>
      </c>
      <c r="F23" s="157" t="n">
        <v>6.7</v>
      </c>
      <c r="G23" s="156" t="n">
        <v>31</v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0</v>
      </c>
      <c r="E24" s="156" t="n">
        <v>3</v>
      </c>
      <c r="F24" s="157" t="n">
        <v>30</v>
      </c>
      <c r="G24" s="156" t="n">
        <v>43</v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5</v>
      </c>
      <c r="E25" s="156" t="n">
        <v>4</v>
      </c>
      <c r="F25" s="157" t="n">
        <v>26.7</v>
      </c>
      <c r="G25" s="156" t="n">
        <v>23</v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6</v>
      </c>
      <c r="E26" s="156" t="n">
        <v>4</v>
      </c>
      <c r="F26" s="157" t="n">
        <v>25</v>
      </c>
      <c r="G26" s="156" t="n">
        <v>36</v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5</v>
      </c>
      <c r="E27" s="156" t="n">
        <v>3</v>
      </c>
      <c r="F27" s="157" t="n">
        <v>20</v>
      </c>
      <c r="G27" s="156" t="n">
        <v>69</v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2</v>
      </c>
      <c r="E28" s="156" t="n">
        <v>5</v>
      </c>
      <c r="F28" s="157" t="n">
        <v>41.7</v>
      </c>
      <c r="G28" s="156" t="n">
        <v>63</v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1</v>
      </c>
      <c r="E29" s="156" t="n">
        <v>3</v>
      </c>
      <c r="F29" s="157" t="n">
        <v>27.3</v>
      </c>
      <c r="G29" s="156" t="n">
        <v>26</v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1</v>
      </c>
      <c r="E30" s="156" t="n">
        <v>4</v>
      </c>
      <c r="F30" s="157" t="n">
        <v>36.4</v>
      </c>
      <c r="G30" s="156" t="n">
        <v>56</v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6</v>
      </c>
      <c r="E31" s="156" t="n">
        <v>1</v>
      </c>
      <c r="F31" s="157" t="n">
        <v>6.2</v>
      </c>
      <c r="G31" s="156" t="n">
        <v>69</v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3</v>
      </c>
      <c r="E32" s="156" t="n">
        <v>1</v>
      </c>
      <c r="F32" s="157" t="n">
        <v>7.7</v>
      </c>
      <c r="G32" s="156" t="n">
        <v>62</v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0</v>
      </c>
      <c r="E33" s="156" t="n">
        <v>2</v>
      </c>
      <c r="F33" s="157" t="n">
        <v>20</v>
      </c>
      <c r="G33" s="156" t="n">
        <v>11</v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1</v>
      </c>
      <c r="E34" s="156" t="n">
        <v>0</v>
      </c>
      <c r="F34" s="157" t="n">
        <v>0</v>
      </c>
      <c r="G34" s="156" t="n">
        <v>30</v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0</v>
      </c>
      <c r="E35" s="156" t="n">
        <v>1</v>
      </c>
      <c r="F35" s="157" t="n">
        <v>10</v>
      </c>
      <c r="G35" s="156" t="n">
        <v>34</v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3</v>
      </c>
      <c r="E36" s="156" t="n">
        <v>3</v>
      </c>
      <c r="F36" s="157" t="n">
        <v>23.1</v>
      </c>
      <c r="G36" s="156" t="n">
        <v>72</v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1</v>
      </c>
      <c r="E37" s="156" t="n">
        <v>4</v>
      </c>
      <c r="F37" s="157" t="n">
        <v>36.4</v>
      </c>
      <c r="G37" s="156" t="n">
        <v>82</v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1</v>
      </c>
      <c r="E38" s="156" t="n">
        <v>1</v>
      </c>
      <c r="F38" s="157" t="n">
        <v>9.1</v>
      </c>
      <c r="G38" s="156" t="n">
        <v>61</v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6</v>
      </c>
      <c r="E39" s="156" t="n">
        <v>4</v>
      </c>
      <c r="F39" s="157" t="n">
        <v>25</v>
      </c>
      <c r="G39" s="156" t="n">
        <v>71</v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0</v>
      </c>
      <c r="E40" s="156" t="n">
        <v>1</v>
      </c>
      <c r="F40" s="157" t="n">
        <v>10</v>
      </c>
      <c r="G40" s="156" t="n">
        <v>61</v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4</v>
      </c>
      <c r="E41" s="156" t="n">
        <v>0</v>
      </c>
      <c r="F41" s="157" t="n">
        <v>0</v>
      </c>
      <c r="G41" s="156" t="n">
        <v>19</v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5</v>
      </c>
      <c r="E42" s="156" t="n">
        <v>4</v>
      </c>
      <c r="F42" s="157" t="n">
        <v>26.7</v>
      </c>
      <c r="G42" s="156" t="n">
        <v>37</v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3</v>
      </c>
      <c r="E43" s="156" t="n">
        <v>0</v>
      </c>
      <c r="F43" s="157" t="n">
        <v>0</v>
      </c>
      <c r="G43" s="156" t="n">
        <v>78</v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2</v>
      </c>
      <c r="E44" s="156" t="n">
        <v>3</v>
      </c>
      <c r="F44" s="157" t="n">
        <v>25</v>
      </c>
      <c r="G44" s="156" t="n">
        <v>82</v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0</v>
      </c>
      <c r="E45" s="156" t="n">
        <v>2</v>
      </c>
      <c r="F45" s="157" t="n">
        <v>20</v>
      </c>
      <c r="G45" s="156" t="n">
        <v>64</v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2</v>
      </c>
      <c r="E46" s="156" t="n">
        <v>4</v>
      </c>
      <c r="F46" s="157" t="n">
        <v>33.3</v>
      </c>
      <c r="G46" s="156" t="n">
        <v>77</v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5</v>
      </c>
      <c r="E47" s="156" t="n">
        <v>4</v>
      </c>
      <c r="F47" s="157" t="n">
        <v>26.7</v>
      </c>
      <c r="G47" s="156" t="n">
        <v>49</v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0</v>
      </c>
      <c r="E48" s="156" t="n">
        <v>5</v>
      </c>
      <c r="F48" s="157" t="n">
        <v>50</v>
      </c>
      <c r="G48" s="156" t="n">
        <v>25</v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6</v>
      </c>
      <c r="E49" s="156" t="n">
        <v>0</v>
      </c>
      <c r="F49" s="157" t="n">
        <v>0</v>
      </c>
      <c r="G49" s="156" t="n">
        <v>59</v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3</v>
      </c>
      <c r="E50" s="156" t="n">
        <v>3</v>
      </c>
      <c r="F50" s="157" t="n">
        <v>23.1</v>
      </c>
      <c r="G50" s="156" t="n">
        <v>24</v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1</v>
      </c>
      <c r="E51" s="156" t="n">
        <v>1</v>
      </c>
      <c r="F51" s="157" t="n">
        <v>9.1</v>
      </c>
      <c r="G51" s="156" t="n">
        <v>11</v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5</v>
      </c>
      <c r="E52" s="156" t="n">
        <v>5</v>
      </c>
      <c r="F52" s="157" t="n">
        <v>33.3</v>
      </c>
      <c r="G52" s="156" t="n">
        <v>30</v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6</v>
      </c>
      <c r="E53" s="156" t="n">
        <v>4</v>
      </c>
      <c r="F53" s="157" t="n">
        <v>25</v>
      </c>
      <c r="G53" s="156" t="n">
        <v>17</v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1</v>
      </c>
      <c r="E54" s="156" t="n">
        <v>0</v>
      </c>
      <c r="F54" s="157" t="n">
        <v>0</v>
      </c>
      <c r="G54" s="156" t="n">
        <v>78</v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0</v>
      </c>
      <c r="E55" s="156" t="n">
        <v>4</v>
      </c>
      <c r="F55" s="157" t="n">
        <v>40</v>
      </c>
      <c r="G55" s="156" t="n">
        <v>31</v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3</v>
      </c>
      <c r="E56" s="156" t="n">
        <v>1</v>
      </c>
      <c r="F56" s="157" t="n">
        <v>7.7</v>
      </c>
      <c r="G56" s="156" t="n">
        <v>27</v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5</v>
      </c>
      <c r="E57" s="156" t="n">
        <v>3</v>
      </c>
      <c r="F57" s="157" t="n">
        <v>20</v>
      </c>
      <c r="G57" s="156" t="n">
        <v>15</v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5</v>
      </c>
      <c r="E58" s="156" t="n">
        <v>1</v>
      </c>
      <c r="F58" s="157" t="n">
        <v>6.7</v>
      </c>
      <c r="G58" s="156" t="n">
        <v>47</v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0</v>
      </c>
      <c r="E59" s="156" t="n">
        <v>5</v>
      </c>
      <c r="F59" s="157" t="n">
        <v>50</v>
      </c>
      <c r="G59" s="156" t="n">
        <v>80</v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5</v>
      </c>
      <c r="E60" s="156" t="n">
        <v>3</v>
      </c>
      <c r="F60" s="157" t="n">
        <v>20</v>
      </c>
      <c r="G60" s="156" t="n">
        <v>90</v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5</v>
      </c>
      <c r="E61" s="156" t="n">
        <v>4</v>
      </c>
      <c r="F61" s="157" t="n">
        <v>26.7</v>
      </c>
      <c r="G61" s="156" t="n">
        <v>14</v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6</v>
      </c>
      <c r="E62" s="156" t="n">
        <v>0</v>
      </c>
      <c r="F62" s="157" t="n">
        <v>0</v>
      </c>
      <c r="G62" s="156" t="n">
        <v>70</v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1</v>
      </c>
      <c r="E63" s="156" t="n">
        <v>4</v>
      </c>
      <c r="F63" s="157" t="n">
        <v>36.4</v>
      </c>
      <c r="G63" s="156" t="n">
        <v>76</v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0</v>
      </c>
      <c r="E64" s="156" t="n">
        <v>1</v>
      </c>
      <c r="F64" s="157" t="n">
        <v>10</v>
      </c>
      <c r="G64" s="156" t="n">
        <v>27</v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2</v>
      </c>
      <c r="E65" s="156" t="n">
        <v>5</v>
      </c>
      <c r="F65" s="157" t="n">
        <v>41.7</v>
      </c>
      <c r="G65" s="156" t="n">
        <v>20</v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0</v>
      </c>
      <c r="E66" s="156" t="n">
        <v>4</v>
      </c>
      <c r="F66" s="157" t="n">
        <v>40</v>
      </c>
      <c r="G66" s="156" t="n">
        <v>11</v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4</v>
      </c>
      <c r="E67" s="156" t="n">
        <v>1</v>
      </c>
      <c r="F67" s="157" t="n">
        <v>7.1</v>
      </c>
      <c r="G67" s="156" t="n">
        <v>10</v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0</v>
      </c>
      <c r="E68" s="156" t="n">
        <v>3</v>
      </c>
      <c r="F68" s="157" t="n">
        <v>30</v>
      </c>
      <c r="G68" s="156" t="n">
        <v>90</v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2</v>
      </c>
      <c r="E69" s="156" t="n">
        <v>0</v>
      </c>
      <c r="F69" s="157" t="n">
        <v>0</v>
      </c>
      <c r="G69" s="156" t="n">
        <v>40</v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4</v>
      </c>
      <c r="E70" s="156" t="n">
        <v>2</v>
      </c>
      <c r="F70" s="157" t="n">
        <v>14.3</v>
      </c>
      <c r="G70" s="156" t="n">
        <v>56</v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2</v>
      </c>
      <c r="E71" s="156" t="n">
        <v>5</v>
      </c>
      <c r="F71" s="157" t="n">
        <v>41.7</v>
      </c>
      <c r="G71" s="156" t="n">
        <v>71</v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0</v>
      </c>
      <c r="E72" s="156" t="n">
        <v>2</v>
      </c>
      <c r="F72" s="157" t="n">
        <v>20</v>
      </c>
      <c r="G72" s="156" t="n">
        <v>72</v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2</v>
      </c>
      <c r="E73" s="156" t="n">
        <v>4</v>
      </c>
      <c r="F73" s="157" t="n">
        <v>33.3</v>
      </c>
      <c r="G73" s="156" t="n">
        <v>37</v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6</v>
      </c>
      <c r="E74" s="156" t="n">
        <v>4</v>
      </c>
      <c r="F74" s="157" t="n">
        <v>25</v>
      </c>
      <c r="G74" s="156" t="n">
        <v>14</v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6</v>
      </c>
      <c r="E75" s="156" t="n">
        <v>4</v>
      </c>
      <c r="F75" s="157" t="n">
        <v>25</v>
      </c>
      <c r="G75" s="156" t="n">
        <v>37</v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2</v>
      </c>
      <c r="E76" s="156" t="n">
        <v>0</v>
      </c>
      <c r="F76" s="157" t="n">
        <v>0</v>
      </c>
      <c r="G76" s="156" t="n">
        <v>60</v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5</v>
      </c>
      <c r="E77" s="156" t="n">
        <v>3</v>
      </c>
      <c r="F77" s="157" t="n">
        <v>20</v>
      </c>
      <c r="G77" s="156" t="n">
        <v>24</v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1</v>
      </c>
      <c r="E78" s="156" t="n">
        <v>1</v>
      </c>
      <c r="F78" s="157" t="n">
        <v>9.1</v>
      </c>
      <c r="G78" s="156" t="n">
        <v>49</v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6</v>
      </c>
      <c r="E79" s="156" t="n">
        <v>0</v>
      </c>
      <c r="F79" s="157" t="n">
        <v>0</v>
      </c>
      <c r="G79" s="156" t="n">
        <v>15</v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3</v>
      </c>
      <c r="E80" s="156" t="n">
        <v>1</v>
      </c>
      <c r="F80" s="157" t="n">
        <v>7.7</v>
      </c>
      <c r="G80" s="156" t="n">
        <v>17</v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1</v>
      </c>
      <c r="E81" s="156" t="n">
        <v>1</v>
      </c>
      <c r="F81" s="157" t="n">
        <v>9.1</v>
      </c>
      <c r="G81" s="156" t="n">
        <v>51</v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3</v>
      </c>
      <c r="E82" s="156" t="n">
        <v>1</v>
      </c>
      <c r="F82" s="157" t="n">
        <v>7.7</v>
      </c>
      <c r="G82" s="156" t="n">
        <v>69</v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5</v>
      </c>
      <c r="E83" s="156" t="n">
        <v>1</v>
      </c>
      <c r="F83" s="157" t="n">
        <v>6.7</v>
      </c>
      <c r="G83" s="156" t="n">
        <v>45</v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2</v>
      </c>
      <c r="E84" s="156" t="n">
        <v>0</v>
      </c>
      <c r="F84" s="157" t="n">
        <v>0</v>
      </c>
      <c r="G84" s="156" t="n">
        <v>74</v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6</v>
      </c>
      <c r="E85" s="156" t="n">
        <v>1</v>
      </c>
      <c r="F85" s="157" t="n">
        <v>6.2</v>
      </c>
      <c r="G85" s="156" t="n">
        <v>11</v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6</v>
      </c>
      <c r="E86" s="156" t="n">
        <v>5</v>
      </c>
      <c r="F86" s="157" t="n">
        <v>31.2</v>
      </c>
      <c r="G86" s="156" t="n">
        <v>31</v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0</v>
      </c>
      <c r="E87" s="156" t="n">
        <v>4</v>
      </c>
      <c r="F87" s="157" t="n">
        <v>40</v>
      </c>
      <c r="G87" s="156" t="n">
        <v>51</v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1</v>
      </c>
      <c r="E88" s="156" t="n">
        <v>5</v>
      </c>
      <c r="F88" s="157" t="n">
        <v>45.5</v>
      </c>
      <c r="G88" s="156" t="n">
        <v>43</v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0</v>
      </c>
      <c r="E89" s="156" t="n">
        <v>5</v>
      </c>
      <c r="F89" s="157" t="n">
        <v>50</v>
      </c>
      <c r="G89" s="156" t="n">
        <v>15</v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6</v>
      </c>
      <c r="E90" s="156" t="n">
        <v>0</v>
      </c>
      <c r="F90" s="157" t="n">
        <v>0</v>
      </c>
      <c r="G90" s="156" t="n">
        <v>52</v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2</v>
      </c>
      <c r="E91" s="156" t="n">
        <v>4</v>
      </c>
      <c r="F91" s="157" t="n">
        <v>33.3</v>
      </c>
      <c r="G91" s="156" t="n">
        <v>81</v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6</v>
      </c>
      <c r="E92" s="156" t="n">
        <v>2</v>
      </c>
      <c r="F92" s="157" t="n">
        <v>12.5</v>
      </c>
      <c r="G92" s="156" t="n">
        <v>76</v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3</v>
      </c>
      <c r="E93" s="156" t="n">
        <v>3</v>
      </c>
      <c r="F93" s="157" t="n">
        <v>23.1</v>
      </c>
      <c r="G93" s="156" t="n">
        <v>22</v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6</v>
      </c>
      <c r="E94" s="156" t="n">
        <v>4</v>
      </c>
      <c r="F94" s="157" t="n">
        <v>25</v>
      </c>
      <c r="G94" s="156" t="n">
        <v>52</v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2</v>
      </c>
      <c r="E95" s="156" t="n">
        <v>3</v>
      </c>
      <c r="F95" s="157" t="n">
        <v>25</v>
      </c>
      <c r="G95" s="156" t="n">
        <v>64</v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4</v>
      </c>
      <c r="E96" s="156" t="n">
        <v>2</v>
      </c>
      <c r="F96" s="157" t="n">
        <v>14.3</v>
      </c>
      <c r="G96" s="156" t="n">
        <v>64</v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6</v>
      </c>
      <c r="E97" s="156" t="n">
        <v>5</v>
      </c>
      <c r="F97" s="157" t="n">
        <v>31.2</v>
      </c>
      <c r="G97" s="156" t="n">
        <v>75</v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1</v>
      </c>
      <c r="E98" s="156" t="n">
        <v>1</v>
      </c>
      <c r="F98" s="157" t="n">
        <v>9.1</v>
      </c>
      <c r="G98" s="156" t="n">
        <v>34</v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6</v>
      </c>
      <c r="E99" s="156" t="n">
        <v>2</v>
      </c>
      <c r="F99" s="157" t="n">
        <v>12.5</v>
      </c>
      <c r="G99" s="156" t="n">
        <v>67</v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1</v>
      </c>
      <c r="E100" s="156" t="n">
        <v>0</v>
      </c>
      <c r="F100" s="157" t="n">
        <v>0</v>
      </c>
      <c r="G100" s="156" t="n">
        <v>60</v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2</v>
      </c>
      <c r="E101" s="156" t="n">
        <v>3</v>
      </c>
      <c r="F101" s="157" t="n">
        <v>25</v>
      </c>
      <c r="G101" s="156" t="n">
        <v>23</v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5</v>
      </c>
      <c r="E102" s="156" t="n">
        <v>3</v>
      </c>
      <c r="F102" s="157" t="n">
        <v>20</v>
      </c>
      <c r="G102" s="156" t="n">
        <v>34</v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0</v>
      </c>
      <c r="E103" s="156" t="n">
        <v>2</v>
      </c>
      <c r="F103" s="157" t="n">
        <v>20</v>
      </c>
      <c r="G103" s="156" t="n">
        <v>25</v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5</v>
      </c>
      <c r="E104" s="156" t="n">
        <v>4</v>
      </c>
      <c r="F104" s="157" t="n">
        <v>26.7</v>
      </c>
      <c r="G104" s="156" t="n">
        <v>59</v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6</v>
      </c>
      <c r="E105" s="156" t="n">
        <v>3</v>
      </c>
      <c r="F105" s="157" t="n">
        <v>18.8</v>
      </c>
      <c r="G105" s="156" t="n">
        <v>87</v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2</v>
      </c>
      <c r="E106" s="156" t="n">
        <v>4</v>
      </c>
      <c r="F106" s="157" t="n">
        <v>33.3</v>
      </c>
      <c r="G106" s="156" t="n">
        <v>37</v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6</v>
      </c>
      <c r="E107" s="156" t="n">
        <v>5</v>
      </c>
      <c r="F107" s="157" t="n">
        <v>31.2</v>
      </c>
      <c r="G107" s="156" t="n">
        <v>16</v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2</v>
      </c>
      <c r="E108" s="156" t="n">
        <v>5</v>
      </c>
      <c r="F108" s="157" t="n">
        <v>41.7</v>
      </c>
      <c r="G108" s="156" t="n">
        <v>30</v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5</v>
      </c>
      <c r="E109" s="156" t="n">
        <v>3</v>
      </c>
      <c r="F109" s="157" t="n">
        <v>20</v>
      </c>
      <c r="G109" s="156" t="n">
        <v>32</v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4</v>
      </c>
      <c r="E110" s="156" t="n">
        <v>1</v>
      </c>
      <c r="F110" s="157" t="n">
        <v>7.1</v>
      </c>
      <c r="G110" s="156" t="n">
        <v>77</v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5</v>
      </c>
      <c r="E111" s="156" t="n">
        <v>2</v>
      </c>
      <c r="F111" s="157" t="n">
        <v>13.3</v>
      </c>
      <c r="G111" s="156" t="n">
        <v>76</v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1</v>
      </c>
      <c r="E112" s="156" t="n">
        <v>4</v>
      </c>
      <c r="F112" s="157" t="n">
        <v>36.4</v>
      </c>
      <c r="G112" s="156" t="n">
        <v>33</v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3</v>
      </c>
      <c r="E113" s="156" t="n">
        <v>5</v>
      </c>
      <c r="F113" s="157" t="n">
        <v>38.5</v>
      </c>
      <c r="G113" s="156" t="n">
        <v>10</v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5</v>
      </c>
      <c r="E114" s="156" t="n">
        <v>3</v>
      </c>
      <c r="F114" s="157" t="n">
        <v>20</v>
      </c>
      <c r="G114" s="156" t="n">
        <v>18</v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0</v>
      </c>
      <c r="E115" s="156" t="n">
        <v>1</v>
      </c>
      <c r="F115" s="157" t="n">
        <v>10</v>
      </c>
      <c r="G115" s="156" t="n">
        <v>28</v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3</v>
      </c>
      <c r="E116" s="156" t="n">
        <v>5</v>
      </c>
      <c r="F116" s="157" t="n">
        <v>38.5</v>
      </c>
      <c r="G116" s="156" t="n">
        <v>52</v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1</v>
      </c>
      <c r="E117" s="156" t="n">
        <v>4</v>
      </c>
      <c r="F117" s="157" t="n">
        <v>36.4</v>
      </c>
      <c r="G117" s="156" t="n">
        <v>67</v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2</v>
      </c>
      <c r="E118" s="156" t="n">
        <v>2</v>
      </c>
      <c r="F118" s="157" t="n">
        <v>16.7</v>
      </c>
      <c r="G118" s="156" t="n">
        <v>86</v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3</v>
      </c>
      <c r="E119" s="156" t="n">
        <v>5</v>
      </c>
      <c r="F119" s="157" t="n">
        <v>38.5</v>
      </c>
      <c r="G119" s="156" t="n">
        <v>77</v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3</v>
      </c>
      <c r="E120" s="156" t="n">
        <v>1</v>
      </c>
      <c r="F120" s="157" t="n">
        <v>7.7</v>
      </c>
      <c r="G120" s="156" t="n">
        <v>88</v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2</v>
      </c>
      <c r="E121" s="156" t="n">
        <v>4</v>
      </c>
      <c r="F121" s="157" t="n">
        <v>33.3</v>
      </c>
      <c r="G121" s="156" t="n">
        <v>74</v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0</v>
      </c>
      <c r="E122" s="156" t="n">
        <v>4</v>
      </c>
      <c r="F122" s="157" t="n">
        <v>40</v>
      </c>
      <c r="G122" s="156" t="n">
        <v>61</v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2</v>
      </c>
      <c r="E123" s="156" t="n">
        <v>0</v>
      </c>
      <c r="F123" s="157" t="n">
        <v>0</v>
      </c>
      <c r="G123" s="156" t="n">
        <v>42</v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6</v>
      </c>
      <c r="E124" s="156" t="n">
        <v>2</v>
      </c>
      <c r="F124" s="157" t="n">
        <v>12.5</v>
      </c>
      <c r="G124" s="156" t="n">
        <v>61</v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0</v>
      </c>
      <c r="E125" s="156" t="n">
        <v>3</v>
      </c>
      <c r="F125" s="157" t="n">
        <v>30</v>
      </c>
      <c r="G125" s="156" t="n">
        <v>12</v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3</v>
      </c>
      <c r="E126" s="156" t="n">
        <v>2</v>
      </c>
      <c r="F126" s="157" t="n">
        <v>15.4</v>
      </c>
      <c r="G126" s="156" t="n">
        <v>58</v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4</v>
      </c>
      <c r="E127" s="156" t="n">
        <v>2</v>
      </c>
      <c r="F127" s="157" t="n">
        <v>14.3</v>
      </c>
      <c r="G127" s="156" t="n">
        <v>87</v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6</v>
      </c>
      <c r="E128" s="156" t="n">
        <v>0</v>
      </c>
      <c r="F128" s="157" t="n">
        <v>0</v>
      </c>
      <c r="G128" s="156" t="n">
        <v>56</v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2</v>
      </c>
      <c r="E129" s="156" t="n">
        <v>0</v>
      </c>
      <c r="F129" s="157" t="n">
        <v>0</v>
      </c>
      <c r="G129" s="156" t="n">
        <v>88</v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3</v>
      </c>
      <c r="E130" s="156" t="n">
        <v>3</v>
      </c>
      <c r="F130" s="157" t="n">
        <v>23.1</v>
      </c>
      <c r="G130" s="156" t="n">
        <v>52</v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3</v>
      </c>
      <c r="E131" s="156" t="n">
        <v>5</v>
      </c>
      <c r="F131" s="157" t="n">
        <v>38.5</v>
      </c>
      <c r="G131" s="156" t="n">
        <v>36</v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3</v>
      </c>
      <c r="E132" s="156" t="n">
        <v>0</v>
      </c>
      <c r="F132" s="157" t="n">
        <v>0</v>
      </c>
      <c r="G132" s="156" t="n">
        <v>30</v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6</v>
      </c>
      <c r="E133" s="156" t="n">
        <v>1</v>
      </c>
      <c r="F133" s="157" t="n">
        <v>6.2</v>
      </c>
      <c r="G133" s="156" t="n">
        <v>23</v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3</v>
      </c>
      <c r="E134" s="156" t="n">
        <v>0</v>
      </c>
      <c r="F134" s="157" t="n">
        <v>0</v>
      </c>
      <c r="G134" s="156" t="n">
        <v>67</v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3</v>
      </c>
      <c r="E135" s="156" t="n">
        <v>2</v>
      </c>
      <c r="F135" s="157" t="n">
        <v>15.4</v>
      </c>
      <c r="G135" s="156" t="n">
        <v>10</v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5</v>
      </c>
      <c r="E136" s="156" t="n">
        <v>3</v>
      </c>
      <c r="F136" s="157" t="n">
        <v>20</v>
      </c>
      <c r="G136" s="156" t="n">
        <v>83</v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5</v>
      </c>
      <c r="E137" s="156" t="n">
        <v>5</v>
      </c>
      <c r="F137" s="157" t="n">
        <v>33.3</v>
      </c>
      <c r="G137" s="156" t="n">
        <v>49</v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4</v>
      </c>
      <c r="E138" s="156" t="n">
        <v>3</v>
      </c>
      <c r="F138" s="157" t="n">
        <v>21.4</v>
      </c>
      <c r="G138" s="156" t="n">
        <v>16</v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0</v>
      </c>
      <c r="E139" s="156" t="n">
        <v>2</v>
      </c>
      <c r="F139" s="157" t="n">
        <v>20</v>
      </c>
      <c r="G139" s="156" t="n">
        <v>30</v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0</v>
      </c>
      <c r="E140" s="156" t="n">
        <v>5</v>
      </c>
      <c r="F140" s="157" t="n">
        <v>50</v>
      </c>
      <c r="G140" s="156" t="n">
        <v>75</v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6</v>
      </c>
      <c r="E141" s="156" t="n">
        <v>3</v>
      </c>
      <c r="F141" s="157" t="n">
        <v>18.8</v>
      </c>
      <c r="G141" s="156" t="n">
        <v>71</v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5</v>
      </c>
      <c r="E142" s="156" t="n">
        <v>1</v>
      </c>
      <c r="F142" s="157" t="n">
        <v>6.7</v>
      </c>
      <c r="G142" s="156" t="n">
        <v>45</v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5</v>
      </c>
      <c r="E143" s="156" t="n">
        <v>4</v>
      </c>
      <c r="F143" s="157" t="n">
        <v>26.7</v>
      </c>
      <c r="G143" s="156" t="n">
        <v>52</v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6</v>
      </c>
      <c r="E144" s="156" t="n">
        <v>4</v>
      </c>
      <c r="F144" s="157" t="n">
        <v>25</v>
      </c>
      <c r="G144" s="156" t="n">
        <v>65</v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0</v>
      </c>
      <c r="E145" s="156" t="n">
        <v>1</v>
      </c>
      <c r="F145" s="157" t="n">
        <v>10</v>
      </c>
      <c r="G145" s="156" t="n">
        <v>20</v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3</v>
      </c>
      <c r="E146" s="156" t="n">
        <v>4</v>
      </c>
      <c r="F146" s="157" t="n">
        <v>30.8</v>
      </c>
      <c r="G146" s="156" t="n">
        <v>10</v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5</v>
      </c>
      <c r="E147" s="156" t="n">
        <v>3</v>
      </c>
      <c r="F147" s="157" t="n">
        <v>20</v>
      </c>
      <c r="G147" s="156" t="n">
        <v>17</v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6</v>
      </c>
      <c r="E148" s="156" t="n">
        <v>0</v>
      </c>
      <c r="F148" s="157" t="n">
        <v>0</v>
      </c>
      <c r="G148" s="156" t="n">
        <v>14</v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6</v>
      </c>
      <c r="E149" s="156" t="n">
        <v>3</v>
      </c>
      <c r="F149" s="157" t="n">
        <v>18.8</v>
      </c>
      <c r="G149" s="156" t="n">
        <v>21</v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4</v>
      </c>
      <c r="E150" s="156" t="n">
        <v>2</v>
      </c>
      <c r="F150" s="157" t="n">
        <v>14.3</v>
      </c>
      <c r="G150" s="156" t="n">
        <v>25</v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1</v>
      </c>
      <c r="E151" s="156" t="n">
        <v>4</v>
      </c>
      <c r="F151" s="157" t="n">
        <v>36.4</v>
      </c>
      <c r="G151" s="156" t="n">
        <v>43</v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0</v>
      </c>
      <c r="E152" s="156" t="n">
        <v>2</v>
      </c>
      <c r="F152" s="157" t="n">
        <v>20</v>
      </c>
      <c r="G152" s="156" t="n">
        <v>63</v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4</v>
      </c>
      <c r="E153" s="156" t="n">
        <v>2</v>
      </c>
      <c r="F153" s="157" t="n">
        <v>14.3</v>
      </c>
      <c r="G153" s="156" t="n">
        <v>31</v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2</v>
      </c>
      <c r="E154" s="156" t="n">
        <v>4</v>
      </c>
      <c r="F154" s="157" t="n">
        <v>33.3</v>
      </c>
      <c r="G154" s="156" t="n">
        <v>20</v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0</v>
      </c>
      <c r="E155" s="156" t="n">
        <v>0</v>
      </c>
      <c r="F155" s="157" t="n">
        <v>0</v>
      </c>
      <c r="G155" s="156" t="n">
        <v>24</v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3</v>
      </c>
      <c r="E156" s="156" t="n">
        <v>3</v>
      </c>
      <c r="F156" s="157" t="n">
        <v>23.1</v>
      </c>
      <c r="G156" s="156" t="n">
        <v>36</v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0</v>
      </c>
      <c r="E157" s="156" t="n">
        <v>2</v>
      </c>
      <c r="F157" s="157" t="n">
        <v>20</v>
      </c>
      <c r="G157" s="156" t="n">
        <v>34</v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0</v>
      </c>
      <c r="E158" s="156" t="n">
        <v>5</v>
      </c>
      <c r="F158" s="157" t="n">
        <v>50</v>
      </c>
      <c r="G158" s="156" t="n">
        <v>47</v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4</v>
      </c>
      <c r="E159" s="156" t="n">
        <v>2</v>
      </c>
      <c r="F159" s="157" t="n">
        <v>14.3</v>
      </c>
      <c r="G159" s="156" t="n">
        <v>11</v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0</v>
      </c>
      <c r="E160" s="156" t="n">
        <v>0</v>
      </c>
      <c r="F160" s="157" t="n">
        <v>0</v>
      </c>
      <c r="G160" s="156" t="n">
        <v>31</v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0</v>
      </c>
      <c r="E161" s="156" t="n">
        <v>0</v>
      </c>
      <c r="F161" s="157" t="n">
        <v>0</v>
      </c>
      <c r="G161" s="156" t="n">
        <v>45</v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1</v>
      </c>
      <c r="E162" s="156" t="n">
        <v>5</v>
      </c>
      <c r="F162" s="157" t="n">
        <v>45.5</v>
      </c>
      <c r="G162" s="156" t="n">
        <v>40</v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1</v>
      </c>
      <c r="E163" s="156" t="n">
        <v>4</v>
      </c>
      <c r="F163" s="157" t="n">
        <v>36.4</v>
      </c>
      <c r="G163" s="156" t="n">
        <v>77</v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4</v>
      </c>
      <c r="E164" s="156" t="n">
        <v>2</v>
      </c>
      <c r="F164" s="157" t="n">
        <v>14.3</v>
      </c>
      <c r="G164" s="156" t="n">
        <v>11</v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5</v>
      </c>
      <c r="E165" s="156" t="n">
        <v>4</v>
      </c>
      <c r="F165" s="157" t="n">
        <v>26.7</v>
      </c>
      <c r="G165" s="156" t="n">
        <v>45</v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2</v>
      </c>
      <c r="E166" s="156" t="n">
        <v>4</v>
      </c>
      <c r="F166" s="157" t="n">
        <v>33.3</v>
      </c>
      <c r="G166" s="156" t="n">
        <v>51</v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3</v>
      </c>
      <c r="E167" s="156" t="n">
        <v>4</v>
      </c>
      <c r="F167" s="157" t="n">
        <v>30.8</v>
      </c>
      <c r="G167" s="156" t="n">
        <v>71</v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5</v>
      </c>
      <c r="E168" s="156" t="n">
        <v>4</v>
      </c>
      <c r="F168" s="157" t="n">
        <v>26.7</v>
      </c>
      <c r="G168" s="156" t="n">
        <v>73</v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5</v>
      </c>
      <c r="E169" s="156" t="n">
        <v>5</v>
      </c>
      <c r="F169" s="157" t="n">
        <v>33.3</v>
      </c>
      <c r="G169" s="156" t="n">
        <v>75</v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2</v>
      </c>
      <c r="E170" s="156" t="n">
        <v>0</v>
      </c>
      <c r="F170" s="157" t="n">
        <v>0</v>
      </c>
      <c r="G170" s="156" t="n">
        <v>71</v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6</v>
      </c>
      <c r="E171" s="156" t="n">
        <v>4</v>
      </c>
      <c r="F171" s="157" t="n">
        <v>25</v>
      </c>
      <c r="G171" s="156" t="n">
        <v>50</v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1</v>
      </c>
      <c r="E172" s="156" t="n">
        <v>5</v>
      </c>
      <c r="F172" s="157" t="n">
        <v>45.5</v>
      </c>
      <c r="G172" s="156" t="n">
        <v>40</v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1</v>
      </c>
      <c r="E173" s="156" t="n">
        <v>3</v>
      </c>
      <c r="F173" s="157" t="n">
        <v>27.3</v>
      </c>
      <c r="G173" s="156" t="n">
        <v>43</v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0</v>
      </c>
      <c r="E174" s="156" t="n">
        <v>4</v>
      </c>
      <c r="F174" s="157" t="n">
        <v>40</v>
      </c>
      <c r="G174" s="156" t="n">
        <v>24</v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1</v>
      </c>
      <c r="E175" s="156" t="n">
        <v>1</v>
      </c>
      <c r="F175" s="157" t="n">
        <v>9.1</v>
      </c>
      <c r="G175" s="156" t="n">
        <v>33</v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2</v>
      </c>
      <c r="E176" s="156" t="n">
        <v>0</v>
      </c>
      <c r="F176" s="157" t="n">
        <v>0</v>
      </c>
      <c r="G176" s="156" t="n">
        <v>89</v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5</v>
      </c>
      <c r="E177" s="156" t="n">
        <v>1</v>
      </c>
      <c r="F177" s="157" t="n">
        <v>6.7</v>
      </c>
      <c r="G177" s="156" t="n">
        <v>30</v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5</v>
      </c>
      <c r="E178" s="156" t="n">
        <v>3</v>
      </c>
      <c r="F178" s="157" t="n">
        <v>20</v>
      </c>
      <c r="G178" s="156" t="n">
        <v>50</v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5</v>
      </c>
      <c r="E179" s="156" t="n">
        <v>2</v>
      </c>
      <c r="F179" s="157" t="n">
        <v>13.3</v>
      </c>
      <c r="G179" s="156" t="n">
        <v>53</v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3</v>
      </c>
      <c r="E180" s="156" t="n">
        <v>2</v>
      </c>
      <c r="F180" s="157" t="n">
        <v>15.4</v>
      </c>
      <c r="G180" s="156" t="n">
        <v>75</v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3</v>
      </c>
      <c r="E181" s="156" t="n">
        <v>0</v>
      </c>
      <c r="F181" s="157" t="n">
        <v>0</v>
      </c>
      <c r="G181" s="156" t="n">
        <v>73</v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3</v>
      </c>
      <c r="E182" s="156" t="n">
        <v>5</v>
      </c>
      <c r="F182" s="157" t="n">
        <v>38.5</v>
      </c>
      <c r="G182" s="156" t="n">
        <v>39</v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0</v>
      </c>
      <c r="E183" s="156" t="n">
        <v>3</v>
      </c>
      <c r="F183" s="157" t="n">
        <v>30</v>
      </c>
      <c r="G183" s="156" t="n">
        <v>32</v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6</v>
      </c>
      <c r="E184" s="156" t="n">
        <v>1</v>
      </c>
      <c r="F184" s="157" t="n">
        <v>6.2</v>
      </c>
      <c r="G184" s="156" t="n">
        <v>59</v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0</v>
      </c>
      <c r="E185" s="156" t="n">
        <v>3</v>
      </c>
      <c r="F185" s="157" t="n">
        <v>30</v>
      </c>
      <c r="G185" s="156" t="n">
        <v>74</v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2</v>
      </c>
      <c r="E186" s="156" t="n">
        <v>4</v>
      </c>
      <c r="F186" s="157" t="n">
        <v>33.3</v>
      </c>
      <c r="G186" s="156" t="n">
        <v>61</v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0</v>
      </c>
      <c r="E187" s="156" t="n">
        <v>0</v>
      </c>
      <c r="F187" s="157" t="n">
        <v>0</v>
      </c>
      <c r="G187" s="156" t="n">
        <v>13</v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3</v>
      </c>
      <c r="E188" s="156" t="n">
        <v>4</v>
      </c>
      <c r="F188" s="157" t="n">
        <v>30.8</v>
      </c>
      <c r="G188" s="156" t="n">
        <v>30</v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2</v>
      </c>
      <c r="E189" s="156" t="n">
        <v>3</v>
      </c>
      <c r="F189" s="157" t="n">
        <v>25</v>
      </c>
      <c r="G189" s="156" t="n">
        <v>32</v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3</v>
      </c>
      <c r="E190" s="156" t="n">
        <v>3</v>
      </c>
      <c r="F190" s="157" t="n">
        <v>23.1</v>
      </c>
      <c r="G190" s="156" t="n">
        <v>38</v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6</v>
      </c>
      <c r="E191" s="156" t="n">
        <v>0</v>
      </c>
      <c r="F191" s="157" t="n">
        <v>0</v>
      </c>
      <c r="G191" s="156" t="n">
        <v>73</v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4</v>
      </c>
      <c r="E192" s="156" t="n">
        <v>2</v>
      </c>
      <c r="F192" s="157" t="n">
        <v>14.3</v>
      </c>
      <c r="G192" s="156" t="n">
        <v>52</v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1</v>
      </c>
      <c r="E193" s="156" t="n">
        <v>4</v>
      </c>
      <c r="F193" s="157" t="n">
        <v>36.4</v>
      </c>
      <c r="G193" s="156" t="n">
        <v>14</v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3</v>
      </c>
      <c r="E194" s="156" t="n">
        <v>4</v>
      </c>
      <c r="F194" s="157" t="n">
        <v>30.8</v>
      </c>
      <c r="G194" s="156" t="n">
        <v>52</v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1</v>
      </c>
      <c r="E195" s="156" t="n">
        <v>0</v>
      </c>
      <c r="F195" s="157" t="n">
        <v>0</v>
      </c>
      <c r="G195" s="156" t="n">
        <v>90</v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6</v>
      </c>
      <c r="E196" s="156" t="n">
        <v>4</v>
      </c>
      <c r="F196" s="157" t="n">
        <v>25</v>
      </c>
      <c r="G196" s="156" t="n">
        <v>67</v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2</v>
      </c>
      <c r="E197" s="156" t="n">
        <v>2</v>
      </c>
      <c r="F197" s="157" t="n">
        <v>16.7</v>
      </c>
      <c r="G197" s="156" t="n">
        <v>22</v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3</v>
      </c>
      <c r="E198" s="156" t="n">
        <v>5</v>
      </c>
      <c r="F198" s="157" t="n">
        <v>38.5</v>
      </c>
      <c r="G198" s="156" t="n">
        <v>44</v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3</v>
      </c>
      <c r="E199" s="156" t="n">
        <v>4</v>
      </c>
      <c r="F199" s="157" t="n">
        <v>30.8</v>
      </c>
      <c r="G199" s="156" t="n">
        <v>27</v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3</v>
      </c>
      <c r="E200" s="156" t="n">
        <v>1</v>
      </c>
      <c r="F200" s="157" t="n">
        <v>7.7</v>
      </c>
      <c r="G200" s="156" t="n">
        <v>42</v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3</v>
      </c>
      <c r="E201" s="156" t="n">
        <v>5</v>
      </c>
      <c r="F201" s="157" t="n">
        <v>38.5</v>
      </c>
      <c r="G201" s="156" t="n">
        <v>12</v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5</v>
      </c>
      <c r="E202" s="156" t="n">
        <v>3</v>
      </c>
      <c r="F202" s="157" t="n">
        <v>20</v>
      </c>
      <c r="G202" s="156" t="n">
        <v>88</v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3</v>
      </c>
      <c r="E203" s="156" t="n">
        <v>2</v>
      </c>
      <c r="F203" s="157" t="n">
        <v>15.4</v>
      </c>
      <c r="G203" s="156" t="n">
        <v>60</v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5</v>
      </c>
      <c r="E204" s="156" t="n">
        <v>2</v>
      </c>
      <c r="F204" s="157" t="n">
        <v>13.3</v>
      </c>
      <c r="G204" s="156" t="n">
        <v>63</v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0</v>
      </c>
      <c r="E205" s="156" t="n">
        <v>5</v>
      </c>
      <c r="F205" s="157" t="n">
        <v>50</v>
      </c>
      <c r="G205" s="156" t="n">
        <v>11</v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5</v>
      </c>
      <c r="E206" s="156" t="n">
        <v>2</v>
      </c>
      <c r="F206" s="157" t="n">
        <v>13.3</v>
      </c>
      <c r="G206" s="156" t="n">
        <v>57</v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6</v>
      </c>
      <c r="E207" s="156" t="n">
        <v>5</v>
      </c>
      <c r="F207" s="157" t="n">
        <v>31.2</v>
      </c>
      <c r="G207" s="156" t="n">
        <v>25</v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6</v>
      </c>
      <c r="E208" s="156" t="n">
        <v>2</v>
      </c>
      <c r="F208" s="157" t="n">
        <v>12.5</v>
      </c>
      <c r="G208" s="156" t="n">
        <v>60</v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3</v>
      </c>
      <c r="E209" s="156" t="n">
        <v>1</v>
      </c>
      <c r="F209" s="157" t="n">
        <v>7.7</v>
      </c>
      <c r="G209" s="156" t="n">
        <v>28</v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0</v>
      </c>
      <c r="E210" s="156" t="n">
        <v>0</v>
      </c>
      <c r="F210" s="157" t="n">
        <v>0</v>
      </c>
      <c r="G210" s="156" t="n">
        <v>26</v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6</v>
      </c>
      <c r="E211" s="156" t="n">
        <v>5</v>
      </c>
      <c r="F211" s="157" t="n">
        <v>31.2</v>
      </c>
      <c r="G211" s="156" t="n">
        <v>66</v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2</v>
      </c>
      <c r="E212" s="156" t="n">
        <v>2</v>
      </c>
      <c r="F212" s="157" t="n">
        <v>16.7</v>
      </c>
      <c r="G212" s="156" t="n">
        <v>85</v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0</v>
      </c>
      <c r="E213" s="156" t="n">
        <v>3</v>
      </c>
      <c r="F213" s="157" t="n">
        <v>30</v>
      </c>
      <c r="G213" s="156" t="n">
        <v>26</v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4</v>
      </c>
      <c r="E214" s="156" t="n">
        <v>0</v>
      </c>
      <c r="F214" s="157" t="n">
        <v>0</v>
      </c>
      <c r="G214" s="156" t="n">
        <v>40</v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4</v>
      </c>
      <c r="E215" s="156" t="n">
        <v>3</v>
      </c>
      <c r="F215" s="157" t="n">
        <v>21.4</v>
      </c>
      <c r="G215" s="156" t="n">
        <v>18</v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6</v>
      </c>
      <c r="E216" s="156" t="n">
        <v>0</v>
      </c>
      <c r="F216" s="157" t="n">
        <v>0</v>
      </c>
      <c r="G216" s="156" t="n">
        <v>69</v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3</v>
      </c>
      <c r="E217" s="156" t="n">
        <v>5</v>
      </c>
      <c r="F217" s="157" t="n">
        <v>38.5</v>
      </c>
      <c r="G217" s="156" t="n">
        <v>61</v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2</v>
      </c>
      <c r="E218" s="156" t="n">
        <v>2</v>
      </c>
      <c r="F218" s="157" t="n">
        <v>16.7</v>
      </c>
      <c r="G218" s="156" t="n">
        <v>76</v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6</v>
      </c>
      <c r="E219" s="156" t="n">
        <v>1</v>
      </c>
      <c r="F219" s="157" t="n">
        <v>6.2</v>
      </c>
      <c r="G219" s="156" t="n">
        <v>56</v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5</v>
      </c>
      <c r="E220" s="156" t="n">
        <v>3</v>
      </c>
      <c r="F220" s="157" t="n">
        <v>20</v>
      </c>
      <c r="G220" s="156" t="n">
        <v>19</v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4</v>
      </c>
      <c r="E221" s="156" t="n">
        <v>3</v>
      </c>
      <c r="F221" s="157" t="n">
        <v>21.4</v>
      </c>
      <c r="G221" s="156" t="n">
        <v>51</v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6</v>
      </c>
      <c r="E222" s="156" t="n">
        <v>0</v>
      </c>
      <c r="F222" s="157" t="n">
        <v>0</v>
      </c>
      <c r="G222" s="156" t="n">
        <v>11</v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5</v>
      </c>
      <c r="E223" s="156" t="n">
        <v>2</v>
      </c>
      <c r="F223" s="157" t="n">
        <v>13.3</v>
      </c>
      <c r="G223" s="156" t="n">
        <v>12</v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0</v>
      </c>
      <c r="E224" s="156" t="n">
        <v>1</v>
      </c>
      <c r="F224" s="157" t="n">
        <v>10</v>
      </c>
      <c r="G224" s="156" t="n">
        <v>30</v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5</v>
      </c>
      <c r="E225" s="156" t="n">
        <v>5</v>
      </c>
      <c r="F225" s="157" t="n">
        <v>33.3</v>
      </c>
      <c r="G225" s="156" t="n">
        <v>58</v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0</v>
      </c>
      <c r="E226" s="156" t="n">
        <v>2</v>
      </c>
      <c r="F226" s="157" t="n">
        <v>20</v>
      </c>
      <c r="G226" s="156" t="n">
        <v>55</v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6</v>
      </c>
      <c r="E227" s="156" t="n">
        <v>1</v>
      </c>
      <c r="F227" s="157" t="n">
        <v>6.2</v>
      </c>
      <c r="G227" s="156" t="n">
        <v>22</v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0</v>
      </c>
      <c r="E228" s="156" t="n">
        <v>3</v>
      </c>
      <c r="F228" s="157" t="n">
        <v>30</v>
      </c>
      <c r="G228" s="156" t="n">
        <v>41</v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0</v>
      </c>
      <c r="E229" s="156" t="n">
        <v>1</v>
      </c>
      <c r="F229" s="157" t="n">
        <v>10</v>
      </c>
      <c r="G229" s="156" t="n">
        <v>61</v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0</v>
      </c>
      <c r="E230" s="156" t="n">
        <v>1</v>
      </c>
      <c r="F230" s="157" t="n">
        <v>10</v>
      </c>
      <c r="G230" s="156" t="n">
        <v>87</v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3</v>
      </c>
      <c r="E231" s="156" t="n">
        <v>3</v>
      </c>
      <c r="F231" s="157" t="n">
        <v>23.1</v>
      </c>
      <c r="G231" s="156" t="n">
        <v>18</v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0</v>
      </c>
      <c r="E232" s="156" t="n">
        <v>1</v>
      </c>
      <c r="F232" s="157" t="n">
        <v>10</v>
      </c>
      <c r="G232" s="156" t="n">
        <v>59</v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5</v>
      </c>
      <c r="E233" s="156" t="n">
        <v>3</v>
      </c>
      <c r="F233" s="157" t="n">
        <v>20</v>
      </c>
      <c r="G233" s="156" t="n">
        <v>61</v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2</v>
      </c>
      <c r="E234" s="156" t="n">
        <v>3</v>
      </c>
      <c r="F234" s="157" t="n">
        <v>25</v>
      </c>
      <c r="G234" s="156" t="n">
        <v>28</v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5</v>
      </c>
      <c r="E235" s="156" t="n">
        <v>0</v>
      </c>
      <c r="F235" s="157" t="n">
        <v>0</v>
      </c>
      <c r="G235" s="156" t="n">
        <v>28</v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4</v>
      </c>
      <c r="E236" s="156" t="n">
        <v>2</v>
      </c>
      <c r="F236" s="157" t="n">
        <v>14.3</v>
      </c>
      <c r="G236" s="156" t="n">
        <v>50</v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3</v>
      </c>
      <c r="E237" s="156" t="n">
        <v>2</v>
      </c>
      <c r="F237" s="157" t="n">
        <v>15.4</v>
      </c>
      <c r="G237" s="156" t="n">
        <v>58</v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4</v>
      </c>
      <c r="E238" s="156" t="n">
        <v>3</v>
      </c>
      <c r="F238" s="157" t="n">
        <v>21.4</v>
      </c>
      <c r="G238" s="156" t="n">
        <v>65</v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3</v>
      </c>
      <c r="E239" s="156" t="n">
        <v>4</v>
      </c>
      <c r="F239" s="157" t="n">
        <v>30.8</v>
      </c>
      <c r="G239" s="156" t="n">
        <v>45</v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1</v>
      </c>
      <c r="E240" s="156" t="n">
        <v>1</v>
      </c>
      <c r="F240" s="157" t="n">
        <v>9.1</v>
      </c>
      <c r="G240" s="156" t="n">
        <v>42</v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5</v>
      </c>
      <c r="E241" s="156" t="n">
        <v>4</v>
      </c>
      <c r="F241" s="157" t="n">
        <v>26.7</v>
      </c>
      <c r="G241" s="156" t="n">
        <v>10</v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5</v>
      </c>
      <c r="E242" s="156" t="n">
        <v>0</v>
      </c>
      <c r="F242" s="157" t="n">
        <v>0</v>
      </c>
      <c r="G242" s="156" t="n">
        <v>19</v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6</v>
      </c>
      <c r="E243" s="156" t="n">
        <v>2</v>
      </c>
      <c r="F243" s="157" t="n">
        <v>12.5</v>
      </c>
      <c r="G243" s="156" t="n">
        <v>68</v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6</v>
      </c>
      <c r="E244" s="156" t="n">
        <v>1</v>
      </c>
      <c r="F244" s="157" t="n">
        <v>6.2</v>
      </c>
      <c r="G244" s="156" t="n">
        <v>68</v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3</v>
      </c>
      <c r="E245" s="156" t="n">
        <v>2</v>
      </c>
      <c r="F245" s="157" t="n">
        <v>15.4</v>
      </c>
      <c r="G245" s="156" t="n">
        <v>48</v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3</v>
      </c>
      <c r="E246" s="156" t="n">
        <v>2</v>
      </c>
      <c r="F246" s="157" t="n">
        <v>15.4</v>
      </c>
      <c r="G246" s="156" t="n">
        <v>31</v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4</v>
      </c>
      <c r="E247" s="156" t="n">
        <v>5</v>
      </c>
      <c r="F247" s="157" t="n">
        <v>35.7</v>
      </c>
      <c r="G247" s="156" t="n">
        <v>90</v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5</v>
      </c>
      <c r="E248" s="156" t="n">
        <v>5</v>
      </c>
      <c r="F248" s="157" t="n">
        <v>33.3</v>
      </c>
      <c r="G248" s="156" t="n">
        <v>19</v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4</v>
      </c>
      <c r="E249" s="156" t="n">
        <v>2</v>
      </c>
      <c r="F249" s="157" t="n">
        <v>14.3</v>
      </c>
      <c r="G249" s="156" t="n">
        <v>51</v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0</v>
      </c>
      <c r="E250" s="156" t="n">
        <v>2</v>
      </c>
      <c r="F250" s="157" t="n">
        <v>20</v>
      </c>
      <c r="G250" s="156" t="n">
        <v>78</v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2</v>
      </c>
      <c r="E251" s="156" t="n">
        <v>3</v>
      </c>
      <c r="F251" s="157" t="n">
        <v>25</v>
      </c>
      <c r="G251" s="156" t="n">
        <v>29</v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0</v>
      </c>
      <c r="E252" s="156" t="n">
        <v>0</v>
      </c>
      <c r="F252" s="157" t="n">
        <v>0</v>
      </c>
      <c r="G252" s="156" t="n">
        <v>65</v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3</v>
      </c>
      <c r="E253" s="156" t="n">
        <v>4</v>
      </c>
      <c r="F253" s="157" t="n">
        <v>30.8</v>
      </c>
      <c r="G253" s="156" t="n">
        <v>81</v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1</v>
      </c>
      <c r="E254" s="156" t="n">
        <v>1</v>
      </c>
      <c r="F254" s="157" t="n">
        <v>9.1</v>
      </c>
      <c r="G254" s="156" t="n">
        <v>26</v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3</v>
      </c>
      <c r="E255" s="156" t="n">
        <v>3</v>
      </c>
      <c r="F255" s="157" t="n">
        <v>23.1</v>
      </c>
      <c r="G255" s="156" t="n">
        <v>30</v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3</v>
      </c>
      <c r="E256" s="156" t="n">
        <v>2</v>
      </c>
      <c r="F256" s="157" t="n">
        <v>15.4</v>
      </c>
      <c r="G256" s="156" t="n">
        <v>46</v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1</v>
      </c>
      <c r="E257" s="156" t="n">
        <v>2</v>
      </c>
      <c r="F257" s="157" t="n">
        <v>18.2</v>
      </c>
      <c r="G257" s="156" t="n">
        <v>52</v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0</v>
      </c>
      <c r="E258" s="156" t="n">
        <v>4</v>
      </c>
      <c r="F258" s="157" t="n">
        <v>40</v>
      </c>
      <c r="G258" s="156" t="n">
        <v>44</v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3</v>
      </c>
      <c r="E259" s="156" t="n">
        <v>5</v>
      </c>
      <c r="F259" s="157" t="n">
        <v>38.5</v>
      </c>
      <c r="G259" s="156" t="n">
        <v>55</v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2</v>
      </c>
      <c r="E260" s="156" t="n">
        <v>4</v>
      </c>
      <c r="F260" s="157" t="n">
        <v>33.3</v>
      </c>
      <c r="G260" s="156" t="n">
        <v>73</v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3</v>
      </c>
      <c r="E261" s="156" t="n">
        <v>2</v>
      </c>
      <c r="F261" s="157" t="n">
        <v>15.4</v>
      </c>
      <c r="G261" s="156" t="n">
        <v>73</v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3</v>
      </c>
      <c r="E262" s="156" t="n">
        <v>4</v>
      </c>
      <c r="F262" s="157" t="n">
        <v>30.8</v>
      </c>
      <c r="G262" s="156" t="n">
        <v>89</v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6</v>
      </c>
      <c r="E263" s="156" t="n">
        <v>4</v>
      </c>
      <c r="F263" s="157" t="n">
        <v>25</v>
      </c>
      <c r="G263" s="156" t="n">
        <v>54</v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5</v>
      </c>
      <c r="E264" s="156" t="n">
        <v>5</v>
      </c>
      <c r="F264" s="157" t="n">
        <v>33.3</v>
      </c>
      <c r="G264" s="156" t="n">
        <v>42</v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4</v>
      </c>
      <c r="E265" s="156" t="n">
        <v>3</v>
      </c>
      <c r="F265" s="157" t="n">
        <v>21.4</v>
      </c>
      <c r="G265" s="156" t="n">
        <v>56</v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6</v>
      </c>
      <c r="E266" s="156" t="n">
        <v>3</v>
      </c>
      <c r="F266" s="157" t="n">
        <v>18.8</v>
      </c>
      <c r="G266" s="156" t="n">
        <v>16</v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0</v>
      </c>
      <c r="E267" s="156" t="n">
        <v>1</v>
      </c>
      <c r="F267" s="157" t="n">
        <v>10</v>
      </c>
      <c r="G267" s="156" t="n">
        <v>48</v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2</v>
      </c>
      <c r="E268" s="156" t="n">
        <v>3</v>
      </c>
      <c r="F268" s="157" t="n">
        <v>25</v>
      </c>
      <c r="G268" s="156" t="n">
        <v>65</v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0</v>
      </c>
      <c r="E269" s="156" t="n">
        <v>0</v>
      </c>
      <c r="F269" s="157" t="n">
        <v>0</v>
      </c>
      <c r="G269" s="156" t="n">
        <v>47</v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5</v>
      </c>
      <c r="E270" s="156" t="n">
        <v>3</v>
      </c>
      <c r="F270" s="157" t="n">
        <v>20</v>
      </c>
      <c r="G270" s="156" t="n">
        <v>32</v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5</v>
      </c>
      <c r="E271" s="156" t="n">
        <v>4</v>
      </c>
      <c r="F271" s="157" t="n">
        <v>26.7</v>
      </c>
      <c r="G271" s="156" t="n">
        <v>90</v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5</v>
      </c>
      <c r="E272" s="156" t="n">
        <v>3</v>
      </c>
      <c r="F272" s="157" t="n">
        <v>20</v>
      </c>
      <c r="G272" s="156" t="n">
        <v>16</v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4</v>
      </c>
      <c r="E273" s="156" t="n">
        <v>1</v>
      </c>
      <c r="F273" s="157" t="n">
        <v>7.1</v>
      </c>
      <c r="G273" s="156" t="n">
        <v>85</v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3</v>
      </c>
      <c r="E274" s="156" t="n">
        <v>2</v>
      </c>
      <c r="F274" s="157" t="n">
        <v>15.4</v>
      </c>
      <c r="G274" s="156" t="n">
        <v>54</v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1</v>
      </c>
      <c r="E275" s="156" t="n">
        <v>2</v>
      </c>
      <c r="F275" s="157" t="n">
        <v>18.2</v>
      </c>
      <c r="G275" s="156" t="n">
        <v>84</v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1</v>
      </c>
      <c r="E276" s="156" t="n">
        <v>1</v>
      </c>
      <c r="F276" s="157" t="n">
        <v>9.1</v>
      </c>
      <c r="G276" s="156" t="n">
        <v>57</v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5</v>
      </c>
      <c r="E277" s="156" t="n">
        <v>3</v>
      </c>
      <c r="F277" s="157" t="n">
        <v>20</v>
      </c>
      <c r="G277" s="156" t="n">
        <v>72</v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3</v>
      </c>
      <c r="E278" s="156" t="n">
        <v>5</v>
      </c>
      <c r="F278" s="157" t="n">
        <v>38.5</v>
      </c>
      <c r="G278" s="156" t="n">
        <v>46</v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5</v>
      </c>
      <c r="E279" s="156" t="n">
        <v>2</v>
      </c>
      <c r="F279" s="157" t="n">
        <v>13.3</v>
      </c>
      <c r="G279" s="156" t="n">
        <v>49</v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5</v>
      </c>
      <c r="E280" s="156" t="n">
        <v>3</v>
      </c>
      <c r="F280" s="157" t="n">
        <v>20</v>
      </c>
      <c r="G280" s="156" t="n">
        <v>21</v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3</v>
      </c>
      <c r="E281" s="156" t="n">
        <v>1</v>
      </c>
      <c r="F281" s="157" t="n">
        <v>7.7</v>
      </c>
      <c r="G281" s="156" t="n">
        <v>40</v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4</v>
      </c>
      <c r="E282" s="156" t="n">
        <v>0</v>
      </c>
      <c r="F282" s="157" t="n">
        <v>0</v>
      </c>
      <c r="G282" s="156" t="n">
        <v>37</v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6</v>
      </c>
      <c r="E283" s="156" t="n">
        <v>4</v>
      </c>
      <c r="F283" s="157" t="n">
        <v>25</v>
      </c>
      <c r="G283" s="156" t="n">
        <v>52</v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5</v>
      </c>
      <c r="E284" s="156" t="n">
        <v>5</v>
      </c>
      <c r="F284" s="157" t="n">
        <v>33.3</v>
      </c>
      <c r="G284" s="156" t="n">
        <v>40</v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4</v>
      </c>
      <c r="E285" s="156" t="n">
        <v>3</v>
      </c>
      <c r="F285" s="157" t="n">
        <v>21.4</v>
      </c>
      <c r="G285" s="156" t="n">
        <v>17</v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5</v>
      </c>
      <c r="E286" s="156" t="n">
        <v>4</v>
      </c>
      <c r="F286" s="157" t="n">
        <v>26.7</v>
      </c>
      <c r="G286" s="156" t="n">
        <v>45</v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4</v>
      </c>
      <c r="E287" s="156" t="n">
        <v>4</v>
      </c>
      <c r="F287" s="157" t="n">
        <v>28.6</v>
      </c>
      <c r="G287" s="156" t="n">
        <v>72</v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6</v>
      </c>
      <c r="E288" s="156" t="n">
        <v>2</v>
      </c>
      <c r="F288" s="157" t="n">
        <v>12.5</v>
      </c>
      <c r="G288" s="156" t="n">
        <v>13</v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6</v>
      </c>
      <c r="E289" s="156" t="n">
        <v>2</v>
      </c>
      <c r="F289" s="157" t="n">
        <v>12.5</v>
      </c>
      <c r="G289" s="156" t="n">
        <v>62</v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1</v>
      </c>
      <c r="E290" s="156" t="n">
        <v>2</v>
      </c>
      <c r="F290" s="157" t="n">
        <v>18.2</v>
      </c>
      <c r="G290" s="156" t="n">
        <v>63</v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2</v>
      </c>
      <c r="E291" s="156" t="n">
        <v>0</v>
      </c>
      <c r="F291" s="157" t="n">
        <v>0</v>
      </c>
      <c r="G291" s="156" t="n">
        <v>55</v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3</v>
      </c>
      <c r="E292" s="156" t="n">
        <v>4</v>
      </c>
      <c r="F292" s="157" t="n">
        <v>30.8</v>
      </c>
      <c r="G292" s="156" t="n">
        <v>48</v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2</v>
      </c>
      <c r="E293" s="156" t="n">
        <v>2</v>
      </c>
      <c r="F293" s="157" t="n">
        <v>16.7</v>
      </c>
      <c r="G293" s="156" t="n">
        <v>79</v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0</v>
      </c>
      <c r="E294" s="156" t="n">
        <v>5</v>
      </c>
      <c r="F294" s="157" t="n">
        <v>50</v>
      </c>
      <c r="G294" s="156" t="n">
        <v>22</v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6</v>
      </c>
      <c r="E295" s="156" t="n">
        <v>1</v>
      </c>
      <c r="F295" s="157" t="n">
        <v>6.2</v>
      </c>
      <c r="G295" s="156" t="n">
        <v>12</v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3</v>
      </c>
      <c r="E296" s="156" t="n">
        <v>4</v>
      </c>
      <c r="F296" s="157" t="n">
        <v>30.8</v>
      </c>
      <c r="G296" s="156" t="n">
        <v>38</v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1</v>
      </c>
      <c r="E297" s="156" t="n">
        <v>5</v>
      </c>
      <c r="F297" s="157" t="n">
        <v>45.5</v>
      </c>
      <c r="G297" s="156" t="n">
        <v>34</v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5</v>
      </c>
      <c r="E298" s="156" t="n">
        <v>0</v>
      </c>
      <c r="F298" s="157" t="n">
        <v>0</v>
      </c>
      <c r="G298" s="156" t="n">
        <v>20</v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3</v>
      </c>
      <c r="E299" s="156" t="n">
        <v>0</v>
      </c>
      <c r="F299" s="157" t="n">
        <v>0</v>
      </c>
      <c r="G299" s="156" t="n">
        <v>28</v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5</v>
      </c>
      <c r="E300" s="156" t="n">
        <v>2</v>
      </c>
      <c r="F300" s="157" t="n">
        <v>13.3</v>
      </c>
      <c r="G300" s="156" t="n">
        <v>69</v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0</v>
      </c>
      <c r="E301" s="156" t="n">
        <v>0</v>
      </c>
      <c r="F301" s="157" t="n">
        <v>0</v>
      </c>
      <c r="G301" s="156" t="n">
        <v>31</v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2</v>
      </c>
      <c r="E302" s="156" t="n">
        <v>3</v>
      </c>
      <c r="F302" s="157" t="n">
        <v>25</v>
      </c>
      <c r="G302" s="156" t="n">
        <v>30</v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1</v>
      </c>
      <c r="E303" s="156" t="n">
        <v>3</v>
      </c>
      <c r="F303" s="157" t="n">
        <v>27.3</v>
      </c>
      <c r="G303" s="156" t="n">
        <v>40</v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1</v>
      </c>
      <c r="E304" s="156" t="n">
        <v>4</v>
      </c>
      <c r="F304" s="157" t="n">
        <v>36.4</v>
      </c>
      <c r="G304" s="156" t="n">
        <v>81</v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5</v>
      </c>
      <c r="E305" s="156" t="n">
        <v>0</v>
      </c>
      <c r="F305" s="157" t="n">
        <v>0</v>
      </c>
      <c r="G305" s="156" t="n">
        <v>21</v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6</v>
      </c>
      <c r="E306" s="156" t="n">
        <v>1</v>
      </c>
      <c r="F306" s="157" t="n">
        <v>6.2</v>
      </c>
      <c r="G306" s="156" t="n">
        <v>67</v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6</v>
      </c>
      <c r="E307" s="156" t="n">
        <v>0</v>
      </c>
      <c r="F307" s="157" t="n">
        <v>0</v>
      </c>
      <c r="G307" s="156" t="n">
        <v>35</v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3</v>
      </c>
      <c r="E308" s="156" t="n">
        <v>4</v>
      </c>
      <c r="F308" s="157" t="n">
        <v>30.8</v>
      </c>
      <c r="G308" s="156" t="n">
        <v>47</v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3</v>
      </c>
      <c r="E309" s="156" t="n">
        <v>0</v>
      </c>
      <c r="F309" s="157" t="n">
        <v>0</v>
      </c>
      <c r="G309" s="156" t="n">
        <v>32</v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4</v>
      </c>
      <c r="E310" s="156" t="n">
        <v>1</v>
      </c>
      <c r="F310" s="157" t="n">
        <v>7.1</v>
      </c>
      <c r="G310" s="156" t="n">
        <v>79</v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6</v>
      </c>
      <c r="E311" s="156" t="n">
        <v>3</v>
      </c>
      <c r="F311" s="157" t="n">
        <v>18.8</v>
      </c>
      <c r="G311" s="156" t="n">
        <v>15</v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1</v>
      </c>
      <c r="E312" s="156" t="n">
        <v>1</v>
      </c>
      <c r="F312" s="157" t="n">
        <v>9.1</v>
      </c>
      <c r="G312" s="156" t="n">
        <v>90</v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0</v>
      </c>
      <c r="E313" s="156" t="n">
        <v>2</v>
      </c>
      <c r="F313" s="157" t="n">
        <v>20</v>
      </c>
      <c r="G313" s="156" t="n">
        <v>74</v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3</v>
      </c>
      <c r="E314" s="156" t="n">
        <v>3</v>
      </c>
      <c r="F314" s="157" t="n">
        <v>23.1</v>
      </c>
      <c r="G314" s="156" t="n">
        <v>19</v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4</v>
      </c>
      <c r="E315" s="156" t="n">
        <v>5</v>
      </c>
      <c r="F315" s="157" t="n">
        <v>35.7</v>
      </c>
      <c r="G315" s="156" t="n">
        <v>28</v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5</v>
      </c>
      <c r="E316" s="156" t="n">
        <v>5</v>
      </c>
      <c r="F316" s="157" t="n">
        <v>33.3</v>
      </c>
      <c r="G316" s="156" t="n">
        <v>31</v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5</v>
      </c>
      <c r="E317" s="156" t="n">
        <v>1</v>
      </c>
      <c r="F317" s="157" t="n">
        <v>6.7</v>
      </c>
      <c r="G317" s="156" t="n">
        <v>17</v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3</v>
      </c>
      <c r="E318" s="156" t="n">
        <v>0</v>
      </c>
      <c r="F318" s="157" t="n">
        <v>0</v>
      </c>
      <c r="G318" s="156" t="n">
        <v>45</v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5</v>
      </c>
      <c r="E319" s="156" t="n">
        <v>2</v>
      </c>
      <c r="F319" s="157" t="n">
        <v>13.3</v>
      </c>
      <c r="G319" s="156" t="n">
        <v>81</v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3</v>
      </c>
      <c r="E320" s="156" t="n">
        <v>2</v>
      </c>
      <c r="F320" s="157" t="n">
        <v>15.4</v>
      </c>
      <c r="G320" s="156" t="n">
        <v>71</v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1</v>
      </c>
      <c r="E321" s="156" t="n">
        <v>0</v>
      </c>
      <c r="F321" s="157" t="n">
        <v>0</v>
      </c>
      <c r="G321" s="156" t="n">
        <v>18</v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6</v>
      </c>
      <c r="E322" s="156" t="n">
        <v>3</v>
      </c>
      <c r="F322" s="157" t="n">
        <v>18.8</v>
      </c>
      <c r="G322" s="156" t="n">
        <v>88</v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3</v>
      </c>
      <c r="E323" s="156" t="n">
        <v>5</v>
      </c>
      <c r="F323" s="157" t="n">
        <v>38.5</v>
      </c>
      <c r="G323" s="156" t="n">
        <v>35</v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6</v>
      </c>
      <c r="E324" s="156" t="n">
        <v>0</v>
      </c>
      <c r="F324" s="157" t="n">
        <v>0</v>
      </c>
      <c r="G324" s="156" t="n">
        <v>32</v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5</v>
      </c>
      <c r="E325" s="156" t="n">
        <v>0</v>
      </c>
      <c r="F325" s="157" t="n">
        <v>0</v>
      </c>
      <c r="G325" s="156" t="n">
        <v>16</v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4</v>
      </c>
      <c r="E326" s="156" t="n">
        <v>2</v>
      </c>
      <c r="F326" s="157" t="n">
        <v>14.3</v>
      </c>
      <c r="G326" s="156" t="n">
        <v>18</v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0</v>
      </c>
      <c r="E327" s="156" t="n">
        <v>5</v>
      </c>
      <c r="F327" s="157" t="n">
        <v>50</v>
      </c>
      <c r="G327" s="156" t="n">
        <v>58</v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5</v>
      </c>
      <c r="E328" s="156" t="n">
        <v>2</v>
      </c>
      <c r="F328" s="157" t="n">
        <v>13.3</v>
      </c>
      <c r="G328" s="156" t="n">
        <v>82</v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5</v>
      </c>
      <c r="E329" s="156" t="n">
        <v>2</v>
      </c>
      <c r="F329" s="157" t="n">
        <v>13.3</v>
      </c>
      <c r="G329" s="156" t="n">
        <v>50</v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1</v>
      </c>
      <c r="E330" s="156" t="n">
        <v>4</v>
      </c>
      <c r="F330" s="157" t="n">
        <v>36.4</v>
      </c>
      <c r="G330" s="156" t="n">
        <v>88</v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6</v>
      </c>
      <c r="E331" s="156" t="n">
        <v>3</v>
      </c>
      <c r="F331" s="157" t="n">
        <v>18.8</v>
      </c>
      <c r="G331" s="156" t="n">
        <v>56</v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5</v>
      </c>
      <c r="E332" s="156" t="n">
        <v>1</v>
      </c>
      <c r="F332" s="157" t="n">
        <v>6.7</v>
      </c>
      <c r="G332" s="156" t="n">
        <v>90</v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4</v>
      </c>
      <c r="E333" s="156" t="n">
        <v>2</v>
      </c>
      <c r="F333" s="157" t="n">
        <v>14.3</v>
      </c>
      <c r="G333" s="156" t="n">
        <v>79</v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1</v>
      </c>
      <c r="E334" s="156" t="n">
        <v>0</v>
      </c>
      <c r="F334" s="157" t="n">
        <v>0</v>
      </c>
      <c r="G334" s="156" t="n">
        <v>52</v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0</v>
      </c>
      <c r="E335" s="156" t="n">
        <v>4</v>
      </c>
      <c r="F335" s="157" t="n">
        <v>40</v>
      </c>
      <c r="G335" s="156" t="n">
        <v>73</v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2</v>
      </c>
      <c r="E336" s="156" t="n">
        <v>0</v>
      </c>
      <c r="F336" s="157" t="n">
        <v>0</v>
      </c>
      <c r="G336" s="156" t="n">
        <v>69</v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3</v>
      </c>
      <c r="E337" s="156" t="n">
        <v>2</v>
      </c>
      <c r="F337" s="157" t="n">
        <v>15.4</v>
      </c>
      <c r="G337" s="156" t="n">
        <v>44</v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1</v>
      </c>
      <c r="E338" s="156" t="n">
        <v>5</v>
      </c>
      <c r="F338" s="157" t="n">
        <v>45.5</v>
      </c>
      <c r="G338" s="156" t="n">
        <v>55</v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0</v>
      </c>
      <c r="E339" s="156" t="n">
        <v>3</v>
      </c>
      <c r="F339" s="157" t="n">
        <v>30</v>
      </c>
      <c r="G339" s="156" t="n">
        <v>70</v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3</v>
      </c>
      <c r="E340" s="156" t="n">
        <v>4</v>
      </c>
      <c r="F340" s="157" t="n">
        <v>30.8</v>
      </c>
      <c r="G340" s="156" t="n">
        <v>80</v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5</v>
      </c>
      <c r="E341" s="156" t="n">
        <v>3</v>
      </c>
      <c r="F341" s="157" t="n">
        <v>20</v>
      </c>
      <c r="G341" s="156" t="n">
        <v>24</v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5</v>
      </c>
      <c r="E342" s="156" t="n">
        <v>2</v>
      </c>
      <c r="F342" s="157" t="n">
        <v>13.3</v>
      </c>
      <c r="G342" s="156" t="n">
        <v>57</v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2</v>
      </c>
      <c r="E343" s="156" t="n">
        <v>1</v>
      </c>
      <c r="F343" s="157" t="n">
        <v>8.300000000000001</v>
      </c>
      <c r="G343" s="156" t="n">
        <v>35</v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4</v>
      </c>
      <c r="E344" s="156" t="n">
        <v>3</v>
      </c>
      <c r="F344" s="157" t="n">
        <v>21.4</v>
      </c>
      <c r="G344" s="156" t="n">
        <v>86</v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4</v>
      </c>
      <c r="E345" s="156" t="n">
        <v>5</v>
      </c>
      <c r="F345" s="157" t="n">
        <v>35.7</v>
      </c>
      <c r="G345" s="156" t="n">
        <v>71</v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4</v>
      </c>
      <c r="E346" s="156" t="n">
        <v>4</v>
      </c>
      <c r="F346" s="157" t="n">
        <v>28.6</v>
      </c>
      <c r="G346" s="156" t="n">
        <v>57</v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5</v>
      </c>
      <c r="E347" s="156" t="n">
        <v>5</v>
      </c>
      <c r="F347" s="157" t="n">
        <v>33.3</v>
      </c>
      <c r="G347" s="156" t="n">
        <v>82</v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5</v>
      </c>
      <c r="E348" s="156" t="n">
        <v>3</v>
      </c>
      <c r="F348" s="157" t="n">
        <v>20</v>
      </c>
      <c r="G348" s="156" t="n">
        <v>18</v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0</v>
      </c>
      <c r="E349" s="156" t="n">
        <v>3</v>
      </c>
      <c r="F349" s="157" t="n">
        <v>30</v>
      </c>
      <c r="G349" s="156" t="n">
        <v>22</v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3</v>
      </c>
      <c r="E350" s="156" t="n">
        <v>1</v>
      </c>
      <c r="F350" s="157" t="n">
        <v>7.7</v>
      </c>
      <c r="G350" s="156" t="n">
        <v>58</v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1</v>
      </c>
      <c r="E351" s="156" t="n">
        <v>0</v>
      </c>
      <c r="F351" s="157" t="n">
        <v>0</v>
      </c>
      <c r="G351" s="156" t="n">
        <v>60</v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0</v>
      </c>
      <c r="E352" s="156" t="n">
        <v>4</v>
      </c>
      <c r="F352" s="157" t="n">
        <v>40</v>
      </c>
      <c r="G352" s="156" t="n">
        <v>87</v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2</v>
      </c>
      <c r="E353" s="156" t="n">
        <v>2</v>
      </c>
      <c r="F353" s="157" t="n">
        <v>16.7</v>
      </c>
      <c r="G353" s="156" t="n">
        <v>35</v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2</v>
      </c>
      <c r="E354" s="156" t="n">
        <v>5</v>
      </c>
      <c r="F354" s="157" t="n">
        <v>41.7</v>
      </c>
      <c r="G354" s="156" t="n">
        <v>19</v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0</v>
      </c>
      <c r="E355" s="156" t="n">
        <v>4</v>
      </c>
      <c r="F355" s="157" t="n">
        <v>40</v>
      </c>
      <c r="G355" s="156" t="n">
        <v>23</v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0</v>
      </c>
      <c r="E356" s="156" t="n">
        <v>5</v>
      </c>
      <c r="F356" s="157" t="n">
        <v>50</v>
      </c>
      <c r="G356" s="156" t="n">
        <v>55</v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1</v>
      </c>
      <c r="E357" s="156" t="n">
        <v>4</v>
      </c>
      <c r="F357" s="157" t="n">
        <v>36.4</v>
      </c>
      <c r="G357" s="156" t="n">
        <v>21</v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0</v>
      </c>
      <c r="E358" s="156" t="n">
        <v>5</v>
      </c>
      <c r="F358" s="157" t="n">
        <v>50</v>
      </c>
      <c r="G358" s="156" t="n">
        <v>61</v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2</v>
      </c>
      <c r="E359" s="156" t="n">
        <v>0</v>
      </c>
      <c r="F359" s="157" t="n">
        <v>0</v>
      </c>
      <c r="G359" s="156" t="n">
        <v>28</v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4</v>
      </c>
      <c r="E360" s="156" t="n">
        <v>5</v>
      </c>
      <c r="F360" s="157" t="n">
        <v>35.7</v>
      </c>
      <c r="G360" s="156" t="n">
        <v>69</v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4</v>
      </c>
      <c r="E361" s="156" t="n">
        <v>5</v>
      </c>
      <c r="F361" s="157" t="n">
        <v>35.7</v>
      </c>
      <c r="G361" s="156" t="n">
        <v>25</v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2</v>
      </c>
      <c r="E362" s="156" t="n">
        <v>5</v>
      </c>
      <c r="F362" s="157" t="n">
        <v>41.7</v>
      </c>
      <c r="G362" s="156" t="n">
        <v>72</v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6</v>
      </c>
      <c r="E363" s="156" t="n">
        <v>4</v>
      </c>
      <c r="F363" s="157" t="n">
        <v>25</v>
      </c>
      <c r="G363" s="156" t="n">
        <v>39</v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3</v>
      </c>
      <c r="E364" s="156" t="n">
        <v>4</v>
      </c>
      <c r="F364" s="157" t="n">
        <v>30.8</v>
      </c>
      <c r="G364" s="156" t="n">
        <v>55</v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2</v>
      </c>
      <c r="E365" s="156" t="n">
        <v>3</v>
      </c>
      <c r="F365" s="157" t="n">
        <v>25</v>
      </c>
      <c r="G365" s="156" t="n">
        <v>15</v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5</v>
      </c>
      <c r="E366" s="156" t="n">
        <v>3</v>
      </c>
      <c r="F366" s="157" t="n">
        <v>20</v>
      </c>
      <c r="G366" s="156" t="n">
        <v>41</v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3</v>
      </c>
      <c r="E367" s="156" t="n">
        <v>2</v>
      </c>
      <c r="F367" s="157" t="n">
        <v>15.4</v>
      </c>
      <c r="G367" s="156" t="n">
        <v>90</v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0</v>
      </c>
      <c r="E368" s="156" t="n">
        <v>1</v>
      </c>
      <c r="F368" s="157" t="n">
        <v>10</v>
      </c>
      <c r="G368" s="156" t="n">
        <v>81</v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0</v>
      </c>
      <c r="E369" s="156" t="n">
        <v>4</v>
      </c>
      <c r="F369" s="157" t="n">
        <v>40</v>
      </c>
      <c r="G369" s="156" t="n">
        <v>43</v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0</v>
      </c>
      <c r="E370" s="156" t="n">
        <v>2</v>
      </c>
      <c r="F370" s="157" t="n">
        <v>20</v>
      </c>
      <c r="G370" s="156" t="n">
        <v>81</v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1</v>
      </c>
      <c r="E371" s="156" t="n">
        <v>2</v>
      </c>
      <c r="F371" s="157" t="n">
        <v>18.2</v>
      </c>
      <c r="G371" s="156" t="n">
        <v>17</v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1</v>
      </c>
      <c r="E372" s="156" t="n">
        <v>0</v>
      </c>
      <c r="F372" s="157" t="n">
        <v>0</v>
      </c>
      <c r="G372" s="156" t="n">
        <v>31</v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4</v>
      </c>
      <c r="E373" s="156" t="n">
        <v>0</v>
      </c>
      <c r="F373" s="157" t="n">
        <v>0</v>
      </c>
      <c r="G373" s="156" t="n">
        <v>18</v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3</v>
      </c>
      <c r="E374" s="156" t="n">
        <v>1</v>
      </c>
      <c r="F374" s="157" t="n">
        <v>7.7</v>
      </c>
      <c r="G374" s="156" t="n">
        <v>32</v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4</v>
      </c>
      <c r="E375" s="156" t="n">
        <v>4</v>
      </c>
      <c r="F375" s="157" t="n">
        <v>28.6</v>
      </c>
      <c r="G375" s="156" t="n">
        <v>71</v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1</v>
      </c>
      <c r="E376" s="156" t="n">
        <v>5</v>
      </c>
      <c r="F376" s="157" t="n">
        <v>45.5</v>
      </c>
      <c r="G376" s="156" t="n">
        <v>46</v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1</v>
      </c>
      <c r="E377" s="156" t="n">
        <v>3</v>
      </c>
      <c r="F377" s="157" t="n">
        <v>27.3</v>
      </c>
      <c r="G377" s="156" t="n">
        <v>64</v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3</v>
      </c>
      <c r="E378" s="156" t="n">
        <v>0</v>
      </c>
      <c r="F378" s="157" t="n">
        <v>0</v>
      </c>
      <c r="G378" s="156" t="n">
        <v>64</v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4</v>
      </c>
      <c r="E379" s="156" t="n">
        <v>0</v>
      </c>
      <c r="F379" s="157" t="n">
        <v>0</v>
      </c>
      <c r="G379" s="156" t="n">
        <v>29</v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2</v>
      </c>
      <c r="E380" s="156" t="n">
        <v>2</v>
      </c>
      <c r="F380" s="157" t="n">
        <v>16.7</v>
      </c>
      <c r="G380" s="156" t="n">
        <v>13</v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4</v>
      </c>
      <c r="E381" s="156" t="n">
        <v>5</v>
      </c>
      <c r="F381" s="157" t="n">
        <v>35.7</v>
      </c>
      <c r="G381" s="156" t="n">
        <v>20</v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0</v>
      </c>
      <c r="E382" s="156" t="n">
        <v>5</v>
      </c>
      <c r="F382" s="157" t="n">
        <v>50</v>
      </c>
      <c r="G382" s="156" t="n">
        <v>66</v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1</v>
      </c>
      <c r="E383" s="156" t="n">
        <v>0</v>
      </c>
      <c r="F383" s="157" t="n">
        <v>0</v>
      </c>
      <c r="G383" s="156" t="n">
        <v>51</v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4</v>
      </c>
      <c r="E384" s="156" t="n">
        <v>2</v>
      </c>
      <c r="F384" s="157" t="n">
        <v>14.3</v>
      </c>
      <c r="G384" s="156" t="n">
        <v>59</v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0</v>
      </c>
      <c r="E385" s="156" t="n">
        <v>5</v>
      </c>
      <c r="F385" s="157" t="n">
        <v>50</v>
      </c>
      <c r="G385" s="156" t="n">
        <v>21</v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3</v>
      </c>
      <c r="E386" s="156" t="n">
        <v>3</v>
      </c>
      <c r="F386" s="157" t="n">
        <v>23.1</v>
      </c>
      <c r="G386" s="156" t="n">
        <v>84</v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1</v>
      </c>
      <c r="E387" s="156" t="n">
        <v>1</v>
      </c>
      <c r="F387" s="157" t="n">
        <v>9.1</v>
      </c>
      <c r="G387" s="156" t="n">
        <v>89</v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5</v>
      </c>
      <c r="E388" s="156" t="n">
        <v>5</v>
      </c>
      <c r="F388" s="157" t="n">
        <v>33.3</v>
      </c>
      <c r="G388" s="156" t="n">
        <v>78</v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2</v>
      </c>
      <c r="E389" s="156" t="n">
        <v>3</v>
      </c>
      <c r="F389" s="157" t="n">
        <v>25</v>
      </c>
      <c r="G389" s="156" t="n">
        <v>34</v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0</v>
      </c>
      <c r="E390" s="156" t="n">
        <v>2</v>
      </c>
      <c r="F390" s="157" t="n">
        <v>20</v>
      </c>
      <c r="G390" s="156" t="n">
        <v>72</v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6</v>
      </c>
      <c r="E391" s="156" t="n">
        <v>4</v>
      </c>
      <c r="F391" s="157" t="n">
        <v>25</v>
      </c>
      <c r="G391" s="156" t="n">
        <v>77</v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2</v>
      </c>
      <c r="E392" s="156" t="n">
        <v>4</v>
      </c>
      <c r="F392" s="157" t="n">
        <v>33.3</v>
      </c>
      <c r="G392" s="156" t="n">
        <v>31</v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4</v>
      </c>
      <c r="E393" s="156" t="n">
        <v>4</v>
      </c>
      <c r="F393" s="157" t="n">
        <v>28.6</v>
      </c>
      <c r="G393" s="156" t="n">
        <v>20</v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5</v>
      </c>
      <c r="E394" s="156" t="n">
        <v>1</v>
      </c>
      <c r="F394" s="157" t="n">
        <v>6.7</v>
      </c>
      <c r="G394" s="156" t="n">
        <v>45</v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0</v>
      </c>
      <c r="E395" s="156" t="n">
        <v>1</v>
      </c>
      <c r="F395" s="157" t="n">
        <v>10</v>
      </c>
      <c r="G395" s="156" t="n">
        <v>25</v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5</v>
      </c>
      <c r="E396" s="156" t="n">
        <v>0</v>
      </c>
      <c r="F396" s="157" t="n">
        <v>0</v>
      </c>
      <c r="G396" s="156" t="n">
        <v>59</v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3</v>
      </c>
      <c r="E397" s="156" t="n">
        <v>4</v>
      </c>
      <c r="F397" s="157" t="n">
        <v>30.8</v>
      </c>
      <c r="G397" s="156" t="n">
        <v>14</v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1</v>
      </c>
      <c r="E398" s="156" t="n">
        <v>5</v>
      </c>
      <c r="F398" s="157" t="n">
        <v>45.5</v>
      </c>
      <c r="G398" s="156" t="n">
        <v>19</v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6</v>
      </c>
      <c r="E399" s="156" t="n">
        <v>4</v>
      </c>
      <c r="F399" s="157" t="n">
        <v>25</v>
      </c>
      <c r="G399" s="156" t="n">
        <v>19</v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5</v>
      </c>
      <c r="E400" s="156" t="n">
        <v>3</v>
      </c>
      <c r="F400" s="157" t="n">
        <v>20</v>
      </c>
      <c r="G400" s="156" t="n">
        <v>42</v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4</v>
      </c>
      <c r="E401" s="156" t="n">
        <v>2</v>
      </c>
      <c r="F401" s="157" t="n">
        <v>14.3</v>
      </c>
      <c r="G401" s="156" t="n">
        <v>72</v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4</v>
      </c>
      <c r="E402" s="156" t="n">
        <v>1</v>
      </c>
      <c r="F402" s="157" t="n">
        <v>7.1</v>
      </c>
      <c r="G402" s="156" t="n">
        <v>64</v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4</v>
      </c>
      <c r="E403" s="156" t="n">
        <v>1</v>
      </c>
      <c r="F403" s="157" t="n">
        <v>7.1</v>
      </c>
      <c r="G403" s="156" t="n">
        <v>20</v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3</v>
      </c>
      <c r="E404" s="156" t="n">
        <v>5</v>
      </c>
      <c r="F404" s="157" t="n">
        <v>38.5</v>
      </c>
      <c r="G404" s="156" t="n">
        <v>10</v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1</v>
      </c>
      <c r="E405" s="156" t="n">
        <v>3</v>
      </c>
      <c r="F405" s="157" t="n">
        <v>27.3</v>
      </c>
      <c r="G405" s="156" t="n">
        <v>69</v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0</v>
      </c>
      <c r="E406" s="156" t="n">
        <v>4</v>
      </c>
      <c r="F406" s="157" t="n">
        <v>40</v>
      </c>
      <c r="G406" s="156" t="n">
        <v>52</v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4</v>
      </c>
      <c r="E407" s="156" t="n">
        <v>1</v>
      </c>
      <c r="F407" s="157" t="n">
        <v>7.1</v>
      </c>
      <c r="G407" s="156" t="n">
        <v>25</v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6</v>
      </c>
      <c r="E408" s="156" t="n">
        <v>3</v>
      </c>
      <c r="F408" s="157" t="n">
        <v>18.8</v>
      </c>
      <c r="G408" s="156" t="n">
        <v>16</v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3</v>
      </c>
      <c r="E409" s="156" t="n">
        <v>5</v>
      </c>
      <c r="F409" s="157" t="n">
        <v>38.5</v>
      </c>
      <c r="G409" s="156" t="n">
        <v>20</v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1</v>
      </c>
      <c r="E410" s="156" t="n">
        <v>0</v>
      </c>
      <c r="F410" s="157" t="n">
        <v>0</v>
      </c>
      <c r="G410" s="156" t="n">
        <v>59</v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5</v>
      </c>
      <c r="E411" s="156" t="n">
        <v>2</v>
      </c>
      <c r="F411" s="157" t="n">
        <v>13.3</v>
      </c>
      <c r="G411" s="156" t="n">
        <v>80</v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6</v>
      </c>
      <c r="E412" s="156" t="n">
        <v>0</v>
      </c>
      <c r="F412" s="157" t="n">
        <v>0</v>
      </c>
      <c r="G412" s="156" t="n">
        <v>65</v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5</v>
      </c>
      <c r="E413" s="156" t="n">
        <v>0</v>
      </c>
      <c r="F413" s="157" t="n">
        <v>0</v>
      </c>
      <c r="G413" s="156" t="n">
        <v>70</v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0</v>
      </c>
      <c r="E414" s="156" t="n">
        <v>3</v>
      </c>
      <c r="F414" s="157" t="n">
        <v>30</v>
      </c>
      <c r="G414" s="156" t="n">
        <v>13</v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5</v>
      </c>
      <c r="E415" s="156" t="n">
        <v>0</v>
      </c>
      <c r="F415" s="157" t="n">
        <v>0</v>
      </c>
      <c r="G415" s="156" t="n">
        <v>82</v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3</v>
      </c>
      <c r="E416" s="156" t="n">
        <v>5</v>
      </c>
      <c r="F416" s="157" t="n">
        <v>38.5</v>
      </c>
      <c r="G416" s="156" t="n">
        <v>53</v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0</v>
      </c>
      <c r="E417" s="156" t="n">
        <v>4</v>
      </c>
      <c r="F417" s="157" t="n">
        <v>40</v>
      </c>
      <c r="G417" s="156" t="n">
        <v>73</v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0</v>
      </c>
      <c r="E418" s="156" t="n">
        <v>4</v>
      </c>
      <c r="F418" s="157" t="n">
        <v>40</v>
      </c>
      <c r="G418" s="156" t="n">
        <v>67</v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3</v>
      </c>
      <c r="E419" s="156" t="n">
        <v>0</v>
      </c>
      <c r="F419" s="157" t="n">
        <v>0</v>
      </c>
      <c r="G419" s="156" t="n">
        <v>67</v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6</v>
      </c>
      <c r="E420" s="156" t="n">
        <v>3</v>
      </c>
      <c r="F420" s="157" t="n">
        <v>18.8</v>
      </c>
      <c r="G420" s="156" t="n">
        <v>58</v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1</v>
      </c>
      <c r="E421" s="156" t="n">
        <v>2</v>
      </c>
      <c r="F421" s="157" t="n">
        <v>18.2</v>
      </c>
      <c r="G421" s="156" t="n">
        <v>72</v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4</v>
      </c>
      <c r="E422" s="156" t="n">
        <v>3</v>
      </c>
      <c r="F422" s="157" t="n">
        <v>21.4</v>
      </c>
      <c r="G422" s="156" t="n">
        <v>31</v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0</v>
      </c>
      <c r="E423" s="156" t="n">
        <v>5</v>
      </c>
      <c r="F423" s="157" t="n">
        <v>50</v>
      </c>
      <c r="G423" s="156" t="n">
        <v>48</v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3</v>
      </c>
      <c r="E424" s="156" t="n">
        <v>2</v>
      </c>
      <c r="F424" s="157" t="n">
        <v>15.4</v>
      </c>
      <c r="G424" s="156" t="n">
        <v>35</v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2</v>
      </c>
      <c r="E425" s="156" t="n">
        <v>5</v>
      </c>
      <c r="F425" s="157" t="n">
        <v>41.7</v>
      </c>
      <c r="G425" s="156" t="n">
        <v>58</v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2</v>
      </c>
      <c r="E426" s="156" t="n">
        <v>0</v>
      </c>
      <c r="F426" s="157" t="n">
        <v>0</v>
      </c>
      <c r="G426" s="156" t="n">
        <v>57</v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1</v>
      </c>
      <c r="E427" s="156" t="n">
        <v>1</v>
      </c>
      <c r="F427" s="157" t="n">
        <v>9.1</v>
      </c>
      <c r="G427" s="156" t="n">
        <v>57</v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4</v>
      </c>
      <c r="E428" s="156" t="n">
        <v>4</v>
      </c>
      <c r="F428" s="157" t="n">
        <v>28.6</v>
      </c>
      <c r="G428" s="156" t="n">
        <v>73</v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5</v>
      </c>
      <c r="E429" s="156" t="n">
        <v>2</v>
      </c>
      <c r="F429" s="157" t="n">
        <v>13.3</v>
      </c>
      <c r="G429" s="156" t="n">
        <v>83</v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0</v>
      </c>
      <c r="E430" s="156" t="n">
        <v>2</v>
      </c>
      <c r="F430" s="157" t="n">
        <v>20</v>
      </c>
      <c r="G430" s="156" t="n">
        <v>84</v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4</v>
      </c>
      <c r="E431" s="156" t="n">
        <v>3</v>
      </c>
      <c r="F431" s="157" t="n">
        <v>21.4</v>
      </c>
      <c r="G431" s="156" t="n">
        <v>30</v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4</v>
      </c>
      <c r="E432" s="156" t="n">
        <v>0</v>
      </c>
      <c r="F432" s="157" t="n">
        <v>0</v>
      </c>
      <c r="G432" s="156" t="n">
        <v>11</v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3</v>
      </c>
      <c r="E433" s="156" t="n">
        <v>5</v>
      </c>
      <c r="F433" s="157" t="n">
        <v>38.5</v>
      </c>
      <c r="G433" s="156" t="n">
        <v>48</v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1</v>
      </c>
      <c r="E434" s="156" t="n">
        <v>1</v>
      </c>
      <c r="F434" s="157" t="n">
        <v>9.1</v>
      </c>
      <c r="G434" s="156" t="n">
        <v>54</v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4</v>
      </c>
      <c r="E435" s="156" t="n">
        <v>0</v>
      </c>
      <c r="F435" s="157" t="n">
        <v>0</v>
      </c>
      <c r="G435" s="156" t="n">
        <v>12</v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1</v>
      </c>
      <c r="E436" s="156" t="n">
        <v>5</v>
      </c>
      <c r="F436" s="157" t="n">
        <v>45.5</v>
      </c>
      <c r="G436" s="156" t="n">
        <v>69</v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2</v>
      </c>
      <c r="E437" s="156" t="n">
        <v>4</v>
      </c>
      <c r="F437" s="157" t="n">
        <v>33.3</v>
      </c>
      <c r="G437" s="156" t="n">
        <v>30</v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6</v>
      </c>
      <c r="E438" s="156" t="n">
        <v>5</v>
      </c>
      <c r="F438" s="157" t="n">
        <v>31.2</v>
      </c>
      <c r="G438" s="156" t="n">
        <v>77</v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3</v>
      </c>
      <c r="E439" s="156" t="n">
        <v>1</v>
      </c>
      <c r="F439" s="157" t="n">
        <v>7.7</v>
      </c>
      <c r="G439" s="156" t="n">
        <v>57</v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5</v>
      </c>
      <c r="E440" s="156" t="n">
        <v>2</v>
      </c>
      <c r="F440" s="157" t="n">
        <v>13.3</v>
      </c>
      <c r="G440" s="156" t="n">
        <v>72</v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3</v>
      </c>
      <c r="E441" s="156" t="n">
        <v>5</v>
      </c>
      <c r="F441" s="157" t="n">
        <v>38.5</v>
      </c>
      <c r="G441" s="156" t="n">
        <v>60</v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0</v>
      </c>
      <c r="E442" s="156" t="n">
        <v>3</v>
      </c>
      <c r="F442" s="157" t="n">
        <v>30</v>
      </c>
      <c r="G442" s="156" t="n">
        <v>57</v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2</v>
      </c>
      <c r="E443" s="156" t="n">
        <v>5</v>
      </c>
      <c r="F443" s="157" t="n">
        <v>41.7</v>
      </c>
      <c r="G443" s="156" t="n">
        <v>25</v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2</v>
      </c>
      <c r="E444" s="156" t="n">
        <v>0</v>
      </c>
      <c r="F444" s="157" t="n">
        <v>0</v>
      </c>
      <c r="G444" s="156" t="n">
        <v>70</v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5</v>
      </c>
      <c r="E445" s="156" t="n">
        <v>4</v>
      </c>
      <c r="F445" s="157" t="n">
        <v>26.7</v>
      </c>
      <c r="G445" s="156" t="n">
        <v>27</v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0</v>
      </c>
      <c r="E446" s="156" t="n">
        <v>0</v>
      </c>
      <c r="F446" s="157" t="n">
        <v>0</v>
      </c>
      <c r="G446" s="156" t="n">
        <v>41</v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4</v>
      </c>
      <c r="E447" s="156" t="n">
        <v>5</v>
      </c>
      <c r="F447" s="157" t="n">
        <v>35.7</v>
      </c>
      <c r="G447" s="156" t="n">
        <v>16</v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3</v>
      </c>
      <c r="E448" s="156" t="n">
        <v>4</v>
      </c>
      <c r="F448" s="157" t="n">
        <v>30.8</v>
      </c>
      <c r="G448" s="156" t="n">
        <v>36</v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0</v>
      </c>
      <c r="E449" s="156" t="n">
        <v>4</v>
      </c>
      <c r="F449" s="157" t="n">
        <v>40</v>
      </c>
      <c r="G449" s="156" t="n">
        <v>38</v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2</v>
      </c>
      <c r="E450" s="156" t="n">
        <v>5</v>
      </c>
      <c r="F450" s="157" t="n">
        <v>41.7</v>
      </c>
      <c r="G450" s="156" t="n">
        <v>19</v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5</v>
      </c>
      <c r="E451" s="156" t="n">
        <v>4</v>
      </c>
      <c r="F451" s="157" t="n">
        <v>26.7</v>
      </c>
      <c r="G451" s="156" t="n">
        <v>29</v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5</v>
      </c>
      <c r="E452" s="156" t="n">
        <v>5</v>
      </c>
      <c r="F452" s="157" t="n">
        <v>33.3</v>
      </c>
      <c r="G452" s="156" t="n">
        <v>49</v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5</v>
      </c>
      <c r="E453" s="156" t="n">
        <v>4</v>
      </c>
      <c r="F453" s="157" t="n">
        <v>26.7</v>
      </c>
      <c r="G453" s="156" t="n">
        <v>60</v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5</v>
      </c>
      <c r="E454" s="156" t="n">
        <v>4</v>
      </c>
      <c r="F454" s="157" t="n">
        <v>26.7</v>
      </c>
      <c r="G454" s="156" t="n">
        <v>22</v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3</v>
      </c>
      <c r="E455" s="156" t="n">
        <v>3</v>
      </c>
      <c r="F455" s="157" t="n">
        <v>23.1</v>
      </c>
      <c r="G455" s="156" t="n">
        <v>75</v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0</v>
      </c>
      <c r="E456" s="156" t="n">
        <v>0</v>
      </c>
      <c r="F456" s="157" t="n">
        <v>0</v>
      </c>
      <c r="G456" s="156" t="n">
        <v>85</v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4</v>
      </c>
      <c r="E457" s="156" t="n">
        <v>3</v>
      </c>
      <c r="F457" s="157" t="n">
        <v>21.4</v>
      </c>
      <c r="G457" s="156" t="n">
        <v>38</v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1</v>
      </c>
      <c r="E458" s="156" t="n">
        <v>5</v>
      </c>
      <c r="F458" s="157" t="n">
        <v>45.5</v>
      </c>
      <c r="G458" s="156" t="n">
        <v>62</v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0</v>
      </c>
      <c r="E459" s="156" t="n">
        <v>3</v>
      </c>
      <c r="F459" s="157" t="n">
        <v>30</v>
      </c>
      <c r="G459" s="156" t="n">
        <v>67</v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0</v>
      </c>
      <c r="E460" s="156" t="n">
        <v>1</v>
      </c>
      <c r="F460" s="157" t="n">
        <v>10</v>
      </c>
      <c r="G460" s="156" t="n">
        <v>38</v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0</v>
      </c>
      <c r="E461" s="156" t="n">
        <v>2</v>
      </c>
      <c r="F461" s="157" t="n">
        <v>20</v>
      </c>
      <c r="G461" s="156" t="n">
        <v>74</v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2</v>
      </c>
      <c r="E462" s="156" t="n">
        <v>3</v>
      </c>
      <c r="F462" s="157" t="n">
        <v>25</v>
      </c>
      <c r="G462" s="156" t="n">
        <v>15</v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5</v>
      </c>
      <c r="E463" s="156" t="n">
        <v>4</v>
      </c>
      <c r="F463" s="157" t="n">
        <v>26.7</v>
      </c>
      <c r="G463" s="156" t="n">
        <v>56</v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4</v>
      </c>
      <c r="E464" s="156" t="n">
        <v>5</v>
      </c>
      <c r="F464" s="157" t="n">
        <v>35.7</v>
      </c>
      <c r="G464" s="156" t="n">
        <v>33</v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1</v>
      </c>
      <c r="E465" s="156" t="n">
        <v>0</v>
      </c>
      <c r="F465" s="157" t="n">
        <v>0</v>
      </c>
      <c r="G465" s="156" t="n">
        <v>38</v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1</v>
      </c>
      <c r="E466" s="156" t="n">
        <v>2</v>
      </c>
      <c r="F466" s="157" t="n">
        <v>18.2</v>
      </c>
      <c r="G466" s="156" t="n">
        <v>56</v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0</v>
      </c>
      <c r="E467" s="156" t="n">
        <v>2</v>
      </c>
      <c r="F467" s="157" t="n">
        <v>20</v>
      </c>
      <c r="G467" s="156" t="n">
        <v>69</v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4</v>
      </c>
      <c r="E468" s="156" t="n">
        <v>5</v>
      </c>
      <c r="F468" s="157" t="n">
        <v>35.7</v>
      </c>
      <c r="G468" s="156" t="n">
        <v>33</v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0</v>
      </c>
      <c r="E469" s="156" t="n">
        <v>5</v>
      </c>
      <c r="F469" s="157" t="n">
        <v>50</v>
      </c>
      <c r="G469" s="156" t="n">
        <v>87</v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0</v>
      </c>
      <c r="E470" s="156" t="n">
        <v>2</v>
      </c>
      <c r="F470" s="157" t="n">
        <v>20</v>
      </c>
      <c r="G470" s="156" t="n">
        <v>20</v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4</v>
      </c>
      <c r="E471" s="156" t="n">
        <v>5</v>
      </c>
      <c r="F471" s="157" t="n">
        <v>35.7</v>
      </c>
      <c r="G471" s="156" t="n">
        <v>34</v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0</v>
      </c>
      <c r="E472" s="156" t="n">
        <v>5</v>
      </c>
      <c r="F472" s="157" t="n">
        <v>50</v>
      </c>
      <c r="G472" s="156" t="n">
        <v>86</v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5</v>
      </c>
      <c r="E473" s="156" t="n">
        <v>2</v>
      </c>
      <c r="F473" s="157" t="n">
        <v>13.3</v>
      </c>
      <c r="G473" s="156" t="n">
        <v>28</v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3</v>
      </c>
      <c r="E474" s="156" t="n">
        <v>2</v>
      </c>
      <c r="F474" s="157" t="n">
        <v>15.4</v>
      </c>
      <c r="G474" s="156" t="n">
        <v>89</v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5</v>
      </c>
      <c r="E475" s="156" t="n">
        <v>2</v>
      </c>
      <c r="F475" s="157" t="n">
        <v>13.3</v>
      </c>
      <c r="G475" s="156" t="n">
        <v>56</v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1</v>
      </c>
      <c r="E476" s="156" t="n">
        <v>4</v>
      </c>
      <c r="F476" s="157" t="n">
        <v>36.4</v>
      </c>
      <c r="G476" s="156" t="n">
        <v>61</v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5</v>
      </c>
      <c r="E477" s="156" t="n">
        <v>2</v>
      </c>
      <c r="F477" s="157" t="n">
        <v>13.3</v>
      </c>
      <c r="G477" s="156" t="n">
        <v>37</v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4</v>
      </c>
      <c r="E478" s="156" t="n">
        <v>3</v>
      </c>
      <c r="F478" s="157" t="n">
        <v>21.4</v>
      </c>
      <c r="G478" s="156" t="n">
        <v>13</v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6</v>
      </c>
      <c r="E479" s="156" t="n">
        <v>3</v>
      </c>
      <c r="F479" s="157" t="n">
        <v>18.8</v>
      </c>
      <c r="G479" s="156" t="n">
        <v>72</v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0</v>
      </c>
      <c r="E480" s="156" t="n">
        <v>4</v>
      </c>
      <c r="F480" s="157" t="n">
        <v>40</v>
      </c>
      <c r="G480" s="156" t="n">
        <v>78</v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6</v>
      </c>
      <c r="E481" s="156" t="n">
        <v>3</v>
      </c>
      <c r="F481" s="157" t="n">
        <v>18.8</v>
      </c>
      <c r="G481" s="156" t="n">
        <v>77</v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0</v>
      </c>
      <c r="E482" s="156" t="n">
        <v>2</v>
      </c>
      <c r="F482" s="157" t="n">
        <v>20</v>
      </c>
      <c r="G482" s="156" t="n">
        <v>80</v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0</v>
      </c>
      <c r="E483" s="156" t="n">
        <v>1</v>
      </c>
      <c r="F483" s="157" t="n">
        <v>10</v>
      </c>
      <c r="G483" s="156" t="n">
        <v>74</v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6</v>
      </c>
      <c r="E484" s="156" t="n">
        <v>5</v>
      </c>
      <c r="F484" s="157" t="n">
        <v>31.2</v>
      </c>
      <c r="G484" s="156" t="n">
        <v>90</v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5</v>
      </c>
      <c r="E485" s="156" t="n">
        <v>5</v>
      </c>
      <c r="F485" s="157" t="n">
        <v>33.3</v>
      </c>
      <c r="G485" s="156" t="n">
        <v>85</v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0</v>
      </c>
      <c r="E486" s="156" t="n">
        <v>5</v>
      </c>
      <c r="F486" s="157" t="n">
        <v>50</v>
      </c>
      <c r="G486" s="156" t="n">
        <v>59</v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3</v>
      </c>
      <c r="E487" s="156" t="n">
        <v>3</v>
      </c>
      <c r="F487" s="157" t="n">
        <v>23.1</v>
      </c>
      <c r="G487" s="156" t="n">
        <v>36</v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3</v>
      </c>
      <c r="E488" s="156" t="n">
        <v>0</v>
      </c>
      <c r="F488" s="157" t="n">
        <v>0</v>
      </c>
      <c r="G488" s="156" t="n">
        <v>27</v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6</v>
      </c>
      <c r="E489" s="156" t="n">
        <v>0</v>
      </c>
      <c r="F489" s="157" t="n">
        <v>0</v>
      </c>
      <c r="G489" s="156" t="n">
        <v>30</v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0</v>
      </c>
      <c r="E490" s="156" t="n">
        <v>0</v>
      </c>
      <c r="F490" s="157" t="n">
        <v>0</v>
      </c>
      <c r="G490" s="156" t="n">
        <v>26</v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5</v>
      </c>
      <c r="E491" s="156" t="n">
        <v>4</v>
      </c>
      <c r="F491" s="157" t="n">
        <v>26.7</v>
      </c>
      <c r="G491" s="156" t="n">
        <v>77</v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3</v>
      </c>
      <c r="E492" s="156" t="n">
        <v>5</v>
      </c>
      <c r="F492" s="157" t="n">
        <v>38.5</v>
      </c>
      <c r="G492" s="156" t="n">
        <v>77</v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3</v>
      </c>
      <c r="E493" s="156" t="n">
        <v>4</v>
      </c>
      <c r="F493" s="157" t="n">
        <v>30.8</v>
      </c>
      <c r="G493" s="156" t="n">
        <v>43</v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1</v>
      </c>
      <c r="E494" s="156" t="n">
        <v>3</v>
      </c>
      <c r="F494" s="157" t="n">
        <v>27.3</v>
      </c>
      <c r="G494" s="156" t="n">
        <v>50</v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2</v>
      </c>
      <c r="E495" s="156" t="n">
        <v>2</v>
      </c>
      <c r="F495" s="157" t="n">
        <v>16.7</v>
      </c>
      <c r="G495" s="156" t="n">
        <v>51</v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6</v>
      </c>
      <c r="E496" s="156" t="n">
        <v>2</v>
      </c>
      <c r="F496" s="157" t="n">
        <v>12.5</v>
      </c>
      <c r="G496" s="156" t="n">
        <v>20</v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4</v>
      </c>
      <c r="E497" s="156" t="n">
        <v>2</v>
      </c>
      <c r="F497" s="157" t="n">
        <v>14.3</v>
      </c>
      <c r="G497" s="156" t="n">
        <v>87</v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2</v>
      </c>
      <c r="E498" s="156" t="n">
        <v>3</v>
      </c>
      <c r="F498" s="157" t="n">
        <v>25</v>
      </c>
      <c r="G498" s="156" t="n">
        <v>77</v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4</v>
      </c>
      <c r="E499" s="156" t="n">
        <v>1</v>
      </c>
      <c r="F499" s="157" t="n">
        <v>7.1</v>
      </c>
      <c r="G499" s="156" t="n">
        <v>49</v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0</v>
      </c>
      <c r="E500" s="156" t="n">
        <v>1</v>
      </c>
      <c r="F500" s="157" t="n">
        <v>10</v>
      </c>
      <c r="G500" s="156" t="n">
        <v>55</v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3</v>
      </c>
      <c r="E501" s="156" t="n">
        <v>2</v>
      </c>
      <c r="F501" s="157" t="n">
        <v>15.4</v>
      </c>
      <c r="G501" s="156" t="n">
        <v>48</v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2</v>
      </c>
      <c r="E502" s="156" t="n">
        <v>2</v>
      </c>
      <c r="F502" s="157" t="n">
        <v>16.7</v>
      </c>
      <c r="G502" s="156" t="n">
        <v>49</v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4</v>
      </c>
      <c r="E503" s="156" t="n">
        <v>1</v>
      </c>
      <c r="F503" s="157" t="n">
        <v>7.1</v>
      </c>
      <c r="G503" s="156" t="n">
        <v>52</v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4</v>
      </c>
      <c r="E504" s="156" t="n">
        <v>3</v>
      </c>
      <c r="F504" s="157" t="n">
        <v>21.4</v>
      </c>
      <c r="G504" s="156" t="n">
        <v>31</v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4</v>
      </c>
      <c r="E505" s="156" t="n">
        <v>2</v>
      </c>
      <c r="F505" s="157" t="n">
        <v>14.3</v>
      </c>
      <c r="G505" s="156" t="n">
        <v>37</v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6</v>
      </c>
      <c r="E506" s="156" t="n">
        <v>0</v>
      </c>
      <c r="F506" s="157" t="n">
        <v>0</v>
      </c>
      <c r="G506" s="156" t="n">
        <v>76</v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3</v>
      </c>
      <c r="E507" s="156" t="n">
        <v>5</v>
      </c>
      <c r="F507" s="157" t="n">
        <v>38.5</v>
      </c>
      <c r="G507" s="156" t="n">
        <v>31</v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1</v>
      </c>
      <c r="E508" s="156" t="n">
        <v>5</v>
      </c>
      <c r="F508" s="157" t="n">
        <v>45.5</v>
      </c>
      <c r="G508" s="156" t="n">
        <v>22</v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4</v>
      </c>
      <c r="E509" s="156" t="n">
        <v>2</v>
      </c>
      <c r="F509" s="157" t="n">
        <v>14.3</v>
      </c>
      <c r="G509" s="156" t="n">
        <v>52</v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1</v>
      </c>
      <c r="E510" s="156" t="n">
        <v>2</v>
      </c>
      <c r="F510" s="157" t="n">
        <v>18.2</v>
      </c>
      <c r="G510" s="156" t="n">
        <v>37</v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6</v>
      </c>
      <c r="E511" s="156" t="n">
        <v>1</v>
      </c>
      <c r="F511" s="157" t="n">
        <v>6.2</v>
      </c>
      <c r="G511" s="156" t="n">
        <v>67</v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3</v>
      </c>
      <c r="E512" s="156" t="n">
        <v>5</v>
      </c>
      <c r="F512" s="157" t="n">
        <v>38.5</v>
      </c>
      <c r="G512" s="156" t="n">
        <v>86</v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5</v>
      </c>
      <c r="E513" s="156" t="n">
        <v>4</v>
      </c>
      <c r="F513" s="157" t="n">
        <v>26.7</v>
      </c>
      <c r="G513" s="156" t="n">
        <v>25</v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0</v>
      </c>
      <c r="E514" s="156" t="n">
        <v>0</v>
      </c>
      <c r="F514" s="157" t="n">
        <v>0</v>
      </c>
      <c r="G514" s="156" t="n">
        <v>71</v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6</v>
      </c>
      <c r="E515" s="156" t="n">
        <v>5</v>
      </c>
      <c r="F515" s="157" t="n">
        <v>31.2</v>
      </c>
      <c r="G515" s="156" t="n">
        <v>62</v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2</v>
      </c>
      <c r="E516" s="156" t="n">
        <v>3</v>
      </c>
      <c r="F516" s="157" t="n">
        <v>25</v>
      </c>
      <c r="G516" s="156" t="n">
        <v>28</v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6</v>
      </c>
      <c r="E517" s="156" t="n">
        <v>0</v>
      </c>
      <c r="F517" s="157" t="n">
        <v>0</v>
      </c>
      <c r="G517" s="156" t="n">
        <v>28</v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3</v>
      </c>
      <c r="E518" s="156" t="n">
        <v>4</v>
      </c>
      <c r="F518" s="157" t="n">
        <v>30.8</v>
      </c>
      <c r="G518" s="156" t="n">
        <v>25</v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6</v>
      </c>
      <c r="E519" s="156" t="n">
        <v>2</v>
      </c>
      <c r="F519" s="157" t="n">
        <v>12.5</v>
      </c>
      <c r="G519" s="156" t="n">
        <v>82</v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2</v>
      </c>
      <c r="E520" s="156" t="n">
        <v>3</v>
      </c>
      <c r="F520" s="157" t="n">
        <v>25</v>
      </c>
      <c r="G520" s="156" t="n">
        <v>23</v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6</v>
      </c>
      <c r="E521" s="156" t="n">
        <v>3</v>
      </c>
      <c r="F521" s="157" t="n">
        <v>18.8</v>
      </c>
      <c r="G521" s="156" t="n">
        <v>35</v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1</v>
      </c>
      <c r="E522" s="156" t="n">
        <v>5</v>
      </c>
      <c r="F522" s="157" t="n">
        <v>45.5</v>
      </c>
      <c r="G522" s="156" t="n">
        <v>51</v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2</v>
      </c>
      <c r="E523" s="156" t="n">
        <v>4</v>
      </c>
      <c r="F523" s="157" t="n">
        <v>33.3</v>
      </c>
      <c r="G523" s="156" t="n">
        <v>84</v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6</v>
      </c>
      <c r="E524" s="156" t="n">
        <v>0</v>
      </c>
      <c r="F524" s="157" t="n">
        <v>0</v>
      </c>
      <c r="G524" s="156" t="n">
        <v>84</v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6</v>
      </c>
      <c r="E525" s="156" t="n">
        <v>0</v>
      </c>
      <c r="F525" s="157" t="n">
        <v>0</v>
      </c>
      <c r="G525" s="156" t="n">
        <v>73</v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0</v>
      </c>
      <c r="E526" s="156" t="n">
        <v>3</v>
      </c>
      <c r="F526" s="157" t="n">
        <v>30</v>
      </c>
      <c r="G526" s="156" t="n">
        <v>15</v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6</v>
      </c>
      <c r="E527" s="156" t="n">
        <v>0</v>
      </c>
      <c r="F527" s="157" t="n">
        <v>0</v>
      </c>
      <c r="G527" s="156" t="n">
        <v>65</v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2</v>
      </c>
      <c r="E528" s="156" t="n">
        <v>5</v>
      </c>
      <c r="F528" s="157" t="n">
        <v>41.7</v>
      </c>
      <c r="G528" s="156" t="n">
        <v>50</v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0</v>
      </c>
      <c r="E529" s="156" t="n">
        <v>1</v>
      </c>
      <c r="F529" s="157" t="n">
        <v>10</v>
      </c>
      <c r="G529" s="156" t="n">
        <v>80</v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6</v>
      </c>
      <c r="E530" s="156" t="n">
        <v>1</v>
      </c>
      <c r="F530" s="157" t="n">
        <v>6.2</v>
      </c>
      <c r="G530" s="156" t="n">
        <v>70</v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1</v>
      </c>
      <c r="E531" s="156" t="n">
        <v>3</v>
      </c>
      <c r="F531" s="157" t="n">
        <v>27.3</v>
      </c>
      <c r="G531" s="156" t="n">
        <v>64</v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4</v>
      </c>
      <c r="E532" s="156" t="n">
        <v>0</v>
      </c>
      <c r="F532" s="157" t="n">
        <v>0</v>
      </c>
      <c r="G532" s="156" t="n">
        <v>27</v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3</v>
      </c>
      <c r="E533" s="156" t="n">
        <v>5</v>
      </c>
      <c r="F533" s="157" t="n">
        <v>38.5</v>
      </c>
      <c r="G533" s="156" t="n">
        <v>51</v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5</v>
      </c>
      <c r="E534" s="156" t="n">
        <v>2</v>
      </c>
      <c r="F534" s="157" t="n">
        <v>13.3</v>
      </c>
      <c r="G534" s="156" t="n">
        <v>28</v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2</v>
      </c>
      <c r="E535" s="156" t="n">
        <v>4</v>
      </c>
      <c r="F535" s="157" t="n">
        <v>33.3</v>
      </c>
      <c r="G535" s="156" t="n">
        <v>50</v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3</v>
      </c>
      <c r="E536" s="156" t="n">
        <v>2</v>
      </c>
      <c r="F536" s="157" t="n">
        <v>15.4</v>
      </c>
      <c r="G536" s="156" t="n">
        <v>23</v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1</v>
      </c>
      <c r="E537" s="156" t="n">
        <v>4</v>
      </c>
      <c r="F537" s="157" t="n">
        <v>36.4</v>
      </c>
      <c r="G537" s="156" t="n">
        <v>69</v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1</v>
      </c>
      <c r="E538" s="156" t="n">
        <v>3</v>
      </c>
      <c r="F538" s="157" t="n">
        <v>27.3</v>
      </c>
      <c r="G538" s="156" t="n">
        <v>22</v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5</v>
      </c>
      <c r="E539" s="156" t="n">
        <v>4</v>
      </c>
      <c r="F539" s="157" t="n">
        <v>26.7</v>
      </c>
      <c r="G539" s="156" t="n">
        <v>27</v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1</v>
      </c>
      <c r="E540" s="156" t="n">
        <v>3</v>
      </c>
      <c r="F540" s="157" t="n">
        <v>27.3</v>
      </c>
      <c r="G540" s="156" t="n">
        <v>82</v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0</v>
      </c>
      <c r="E541" s="156" t="n">
        <v>2</v>
      </c>
      <c r="F541" s="157" t="n">
        <v>20</v>
      </c>
      <c r="G541" s="156" t="n">
        <v>34</v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0</v>
      </c>
      <c r="E542" s="156" t="n">
        <v>1</v>
      </c>
      <c r="F542" s="157" t="n">
        <v>10</v>
      </c>
      <c r="G542" s="156" t="n">
        <v>42</v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6</v>
      </c>
      <c r="E543" s="156" t="n">
        <v>1</v>
      </c>
      <c r="F543" s="157" t="n">
        <v>6.2</v>
      </c>
      <c r="G543" s="156" t="n">
        <v>16</v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2</v>
      </c>
      <c r="E544" s="156" t="n">
        <v>3</v>
      </c>
      <c r="F544" s="157" t="n">
        <v>25</v>
      </c>
      <c r="G544" s="156" t="n">
        <v>60</v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0</v>
      </c>
      <c r="E545" s="156" t="n">
        <v>2</v>
      </c>
      <c r="F545" s="157" t="n">
        <v>20</v>
      </c>
      <c r="G545" s="156" t="n">
        <v>25</v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0</v>
      </c>
      <c r="E546" s="156" t="n">
        <v>2</v>
      </c>
      <c r="F546" s="157" t="n">
        <v>20</v>
      </c>
      <c r="G546" s="156" t="n">
        <v>36</v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1</v>
      </c>
      <c r="E547" s="156" t="n">
        <v>0</v>
      </c>
      <c r="F547" s="157" t="n">
        <v>0</v>
      </c>
      <c r="G547" s="156" t="n">
        <v>10</v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4</v>
      </c>
      <c r="E548" s="156" t="n">
        <v>4</v>
      </c>
      <c r="F548" s="157" t="n">
        <v>28.6</v>
      </c>
      <c r="G548" s="156" t="n">
        <v>47</v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6</v>
      </c>
      <c r="E549" s="156" t="n">
        <v>1</v>
      </c>
      <c r="F549" s="157" t="n">
        <v>6.2</v>
      </c>
      <c r="G549" s="156" t="n">
        <v>64</v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2</v>
      </c>
      <c r="E550" s="156" t="n">
        <v>2</v>
      </c>
      <c r="F550" s="157" t="n">
        <v>16.7</v>
      </c>
      <c r="G550" s="156" t="n">
        <v>74</v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0</v>
      </c>
      <c r="E551" s="156" t="n">
        <v>2</v>
      </c>
      <c r="F551" s="157" t="n">
        <v>20</v>
      </c>
      <c r="G551" s="156" t="n">
        <v>63</v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4</v>
      </c>
      <c r="E552" s="156" t="n">
        <v>2</v>
      </c>
      <c r="F552" s="157" t="n">
        <v>14.3</v>
      </c>
      <c r="G552" s="156" t="n">
        <v>56</v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6</v>
      </c>
      <c r="E553" s="156" t="n">
        <v>5</v>
      </c>
      <c r="F553" s="157" t="n">
        <v>31.2</v>
      </c>
      <c r="G553" s="156" t="n">
        <v>14</v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3</v>
      </c>
      <c r="E554" s="156" t="n">
        <v>1</v>
      </c>
      <c r="F554" s="157" t="n">
        <v>7.7</v>
      </c>
      <c r="G554" s="156" t="n">
        <v>35</v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6</v>
      </c>
      <c r="E555" s="156" t="n">
        <v>4</v>
      </c>
      <c r="F555" s="157" t="n">
        <v>25</v>
      </c>
      <c r="G555" s="156" t="n">
        <v>39</v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3</v>
      </c>
      <c r="E556" s="156" t="n">
        <v>0</v>
      </c>
      <c r="F556" s="157" t="n">
        <v>0</v>
      </c>
      <c r="G556" s="156" t="n">
        <v>68</v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4</v>
      </c>
      <c r="E557" s="156" t="n">
        <v>5</v>
      </c>
      <c r="F557" s="157" t="n">
        <v>35.7</v>
      </c>
      <c r="G557" s="156" t="n">
        <v>18</v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3</v>
      </c>
      <c r="E558" s="156" t="n">
        <v>0</v>
      </c>
      <c r="F558" s="157" t="n">
        <v>0</v>
      </c>
      <c r="G558" s="156" t="n">
        <v>34</v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0</v>
      </c>
      <c r="E559" s="156" t="n">
        <v>1</v>
      </c>
      <c r="F559" s="157" t="n">
        <v>10</v>
      </c>
      <c r="G559" s="156" t="n">
        <v>54</v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6</v>
      </c>
      <c r="E560" s="156" t="n">
        <v>1</v>
      </c>
      <c r="F560" s="157" t="n">
        <v>6.2</v>
      </c>
      <c r="G560" s="156" t="n">
        <v>60</v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4</v>
      </c>
      <c r="E561" s="156" t="n">
        <v>0</v>
      </c>
      <c r="F561" s="157" t="n">
        <v>0</v>
      </c>
      <c r="G561" s="156" t="n">
        <v>24</v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2</v>
      </c>
      <c r="E562" s="156" t="n">
        <v>4</v>
      </c>
      <c r="F562" s="157" t="n">
        <v>33.3</v>
      </c>
      <c r="G562" s="156" t="n">
        <v>73</v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5</v>
      </c>
      <c r="E563" s="156" t="n">
        <v>5</v>
      </c>
      <c r="F563" s="157" t="n">
        <v>33.3</v>
      </c>
      <c r="G563" s="156" t="n">
        <v>58</v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6</v>
      </c>
      <c r="E564" s="156" t="n">
        <v>1</v>
      </c>
      <c r="F564" s="157" t="n">
        <v>6.2</v>
      </c>
      <c r="G564" s="156" t="n">
        <v>31</v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4</v>
      </c>
      <c r="E565" s="156" t="n">
        <v>4</v>
      </c>
      <c r="F565" s="157" t="n">
        <v>28.6</v>
      </c>
      <c r="G565" s="156" t="n">
        <v>25</v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4</v>
      </c>
      <c r="E566" s="156" t="n">
        <v>4</v>
      </c>
      <c r="F566" s="157" t="n">
        <v>28.6</v>
      </c>
      <c r="G566" s="156" t="n">
        <v>49</v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4</v>
      </c>
      <c r="E567" s="156" t="n">
        <v>1</v>
      </c>
      <c r="F567" s="157" t="n">
        <v>7.1</v>
      </c>
      <c r="G567" s="156" t="n">
        <v>69</v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1</v>
      </c>
      <c r="E568" s="156" t="n">
        <v>3</v>
      </c>
      <c r="F568" s="157" t="n">
        <v>27.3</v>
      </c>
      <c r="G568" s="156" t="n">
        <v>64</v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3</v>
      </c>
      <c r="E569" s="156" t="n">
        <v>2</v>
      </c>
      <c r="F569" s="157" t="n">
        <v>15.4</v>
      </c>
      <c r="G569" s="156" t="n">
        <v>13</v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0</v>
      </c>
      <c r="E570" s="156" t="n">
        <v>4</v>
      </c>
      <c r="F570" s="157" t="n">
        <v>40</v>
      </c>
      <c r="G570" s="156" t="n">
        <v>63</v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6</v>
      </c>
      <c r="E571" s="156" t="n">
        <v>3</v>
      </c>
      <c r="F571" s="157" t="n">
        <v>18.8</v>
      </c>
      <c r="G571" s="156" t="n">
        <v>39</v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3</v>
      </c>
      <c r="E572" s="156" t="n">
        <v>1</v>
      </c>
      <c r="F572" s="157" t="n">
        <v>7.7</v>
      </c>
      <c r="G572" s="156" t="n">
        <v>49</v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2</v>
      </c>
      <c r="E573" s="156" t="n">
        <v>4</v>
      </c>
      <c r="F573" s="157" t="n">
        <v>33.3</v>
      </c>
      <c r="G573" s="156" t="n">
        <v>21</v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3</v>
      </c>
      <c r="E574" s="156" t="n">
        <v>2</v>
      </c>
      <c r="F574" s="157" t="n">
        <v>15.4</v>
      </c>
      <c r="G574" s="156" t="n">
        <v>59</v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1</v>
      </c>
      <c r="E575" s="156" t="n">
        <v>2</v>
      </c>
      <c r="F575" s="157" t="n">
        <v>18.2</v>
      </c>
      <c r="G575" s="156" t="n">
        <v>40</v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4</v>
      </c>
      <c r="E576" s="156" t="n">
        <v>1</v>
      </c>
      <c r="F576" s="157" t="n">
        <v>7.1</v>
      </c>
      <c r="G576" s="156" t="n">
        <v>78</v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1</v>
      </c>
      <c r="E577" s="156" t="n">
        <v>4</v>
      </c>
      <c r="F577" s="157" t="n">
        <v>36.4</v>
      </c>
      <c r="G577" s="156" t="n">
        <v>86</v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6</v>
      </c>
      <c r="E578" s="156" t="n">
        <v>5</v>
      </c>
      <c r="F578" s="157" t="n">
        <v>31.2</v>
      </c>
      <c r="G578" s="156" t="n">
        <v>15</v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4</v>
      </c>
      <c r="E579" s="156" t="n">
        <v>3</v>
      </c>
      <c r="F579" s="157" t="n">
        <v>21.4</v>
      </c>
      <c r="G579" s="156" t="n">
        <v>33</v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6</v>
      </c>
      <c r="E580" s="156" t="n">
        <v>4</v>
      </c>
      <c r="F580" s="157" t="n">
        <v>25</v>
      </c>
      <c r="G580" s="156" t="n">
        <v>63</v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5</v>
      </c>
      <c r="E581" s="156" t="n">
        <v>3</v>
      </c>
      <c r="F581" s="157" t="n">
        <v>20</v>
      </c>
      <c r="G581" s="156" t="n">
        <v>25</v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6</v>
      </c>
      <c r="E582" s="156" t="n">
        <v>3</v>
      </c>
      <c r="F582" s="157" t="n">
        <v>18.8</v>
      </c>
      <c r="G582" s="156" t="n">
        <v>11</v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2</v>
      </c>
      <c r="E583" s="156" t="n">
        <v>3</v>
      </c>
      <c r="F583" s="157" t="n">
        <v>25</v>
      </c>
      <c r="G583" s="156" t="n">
        <v>47</v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0</v>
      </c>
      <c r="E584" s="156" t="n">
        <v>1</v>
      </c>
      <c r="F584" s="157" t="n">
        <v>10</v>
      </c>
      <c r="G584" s="156" t="n">
        <v>83</v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2</v>
      </c>
      <c r="E585" s="156" t="n">
        <v>3</v>
      </c>
      <c r="F585" s="157" t="n">
        <v>25</v>
      </c>
      <c r="G585" s="156" t="n">
        <v>56</v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5</v>
      </c>
      <c r="E586" s="156" t="n">
        <v>2</v>
      </c>
      <c r="F586" s="157" t="n">
        <v>13.3</v>
      </c>
      <c r="G586" s="156" t="n">
        <v>52</v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3</v>
      </c>
      <c r="E587" s="156" t="n">
        <v>2</v>
      </c>
      <c r="F587" s="157" t="n">
        <v>15.4</v>
      </c>
      <c r="G587" s="156" t="n">
        <v>32</v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6</v>
      </c>
      <c r="E588" s="156" t="n">
        <v>4</v>
      </c>
      <c r="F588" s="157" t="n">
        <v>25</v>
      </c>
      <c r="G588" s="156" t="n">
        <v>48</v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3</v>
      </c>
      <c r="E589" s="156" t="n">
        <v>4</v>
      </c>
      <c r="F589" s="157" t="n">
        <v>30.8</v>
      </c>
      <c r="G589" s="156" t="n">
        <v>86</v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1</v>
      </c>
      <c r="E590" s="156" t="n">
        <v>4</v>
      </c>
      <c r="F590" s="157" t="n">
        <v>36.4</v>
      </c>
      <c r="G590" s="156" t="n">
        <v>12</v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1</v>
      </c>
      <c r="E591" s="156" t="n">
        <v>3</v>
      </c>
      <c r="F591" s="157" t="n">
        <v>27.3</v>
      </c>
      <c r="G591" s="156" t="n">
        <v>78</v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5</v>
      </c>
      <c r="E592" s="156" t="n">
        <v>5</v>
      </c>
      <c r="F592" s="157" t="n">
        <v>33.3</v>
      </c>
      <c r="G592" s="156" t="n">
        <v>72</v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5</v>
      </c>
      <c r="E593" s="156" t="n">
        <v>4</v>
      </c>
      <c r="F593" s="157" t="n">
        <v>26.7</v>
      </c>
      <c r="G593" s="156" t="n">
        <v>49</v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3</v>
      </c>
      <c r="E594" s="156" t="n">
        <v>3</v>
      </c>
      <c r="F594" s="157" t="n">
        <v>23.1</v>
      </c>
      <c r="G594" s="156" t="n">
        <v>33</v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1</v>
      </c>
      <c r="E595" s="156" t="n">
        <v>3</v>
      </c>
      <c r="F595" s="157" t="n">
        <v>27.3</v>
      </c>
      <c r="G595" s="156" t="n">
        <v>19</v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4</v>
      </c>
      <c r="E596" s="156" t="n">
        <v>2</v>
      </c>
      <c r="F596" s="157" t="n">
        <v>14.3</v>
      </c>
      <c r="G596" s="156" t="n">
        <v>14</v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5</v>
      </c>
      <c r="E597" s="156" t="n">
        <v>2</v>
      </c>
      <c r="F597" s="157" t="n">
        <v>13.3</v>
      </c>
      <c r="G597" s="156" t="n">
        <v>71</v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4</v>
      </c>
      <c r="E598" s="156" t="n">
        <v>0</v>
      </c>
      <c r="F598" s="157" t="n">
        <v>0</v>
      </c>
      <c r="G598" s="156" t="n">
        <v>61</v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1</v>
      </c>
      <c r="E599" s="156" t="n">
        <v>4</v>
      </c>
      <c r="F599" s="157" t="n">
        <v>36.4</v>
      </c>
      <c r="G599" s="156" t="n">
        <v>15</v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4</v>
      </c>
      <c r="E600" s="156" t="n">
        <v>3</v>
      </c>
      <c r="F600" s="157" t="n">
        <v>21.4</v>
      </c>
      <c r="G600" s="156" t="n">
        <v>90</v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6</v>
      </c>
      <c r="E601" s="156" t="n">
        <v>3</v>
      </c>
      <c r="F601" s="157" t="n">
        <v>18.8</v>
      </c>
      <c r="G601" s="156" t="n">
        <v>25</v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5</v>
      </c>
      <c r="E602" s="156" t="n">
        <v>5</v>
      </c>
      <c r="F602" s="157" t="n">
        <v>33.3</v>
      </c>
      <c r="G602" s="156" t="n">
        <v>43</v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1</v>
      </c>
      <c r="E603" s="156" t="n">
        <v>2</v>
      </c>
      <c r="F603" s="157" t="n">
        <v>18.2</v>
      </c>
      <c r="G603" s="156" t="n">
        <v>38</v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4</v>
      </c>
      <c r="E604" s="156" t="n">
        <v>4</v>
      </c>
      <c r="F604" s="157" t="n">
        <v>28.6</v>
      </c>
      <c r="G604" s="156" t="n">
        <v>17</v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0</v>
      </c>
      <c r="E605" s="156" t="n">
        <v>1</v>
      </c>
      <c r="F605" s="157" t="n">
        <v>10</v>
      </c>
      <c r="G605" s="156" t="n">
        <v>43</v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6</v>
      </c>
      <c r="E606" s="156" t="n">
        <v>2</v>
      </c>
      <c r="F606" s="157" t="n">
        <v>12.5</v>
      </c>
      <c r="G606" s="156" t="n">
        <v>62</v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6</v>
      </c>
      <c r="E607" s="156" t="n">
        <v>3</v>
      </c>
      <c r="F607" s="157" t="n">
        <v>18.8</v>
      </c>
      <c r="G607" s="156" t="n">
        <v>23</v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1</v>
      </c>
      <c r="E608" s="156" t="n">
        <v>5</v>
      </c>
      <c r="F608" s="157" t="n">
        <v>45.5</v>
      </c>
      <c r="G608" s="156" t="n">
        <v>26</v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1</v>
      </c>
      <c r="E609" s="156" t="n">
        <v>4</v>
      </c>
      <c r="F609" s="157" t="n">
        <v>36.4</v>
      </c>
      <c r="G609" s="156" t="n">
        <v>89</v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4</v>
      </c>
      <c r="E610" s="156" t="n">
        <v>0</v>
      </c>
      <c r="F610" s="157" t="n">
        <v>0</v>
      </c>
      <c r="G610" s="156" t="n">
        <v>62</v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1</v>
      </c>
      <c r="E611" s="156" t="n">
        <v>4</v>
      </c>
      <c r="F611" s="157" t="n">
        <v>36.4</v>
      </c>
      <c r="G611" s="156" t="n">
        <v>11</v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6</v>
      </c>
      <c r="E612" s="156" t="n">
        <v>3</v>
      </c>
      <c r="F612" s="157" t="n">
        <v>18.8</v>
      </c>
      <c r="G612" s="156" t="n">
        <v>18</v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6</v>
      </c>
      <c r="E613" s="156" t="n">
        <v>1</v>
      </c>
      <c r="F613" s="157" t="n">
        <v>6.2</v>
      </c>
      <c r="G613" s="156" t="n">
        <v>90</v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5</v>
      </c>
      <c r="E614" s="156" t="n">
        <v>5</v>
      </c>
      <c r="F614" s="157" t="n">
        <v>33.3</v>
      </c>
      <c r="G614" s="156" t="n">
        <v>72</v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5</v>
      </c>
      <c r="E615" s="156" t="n">
        <v>4</v>
      </c>
      <c r="F615" s="157" t="n">
        <v>26.7</v>
      </c>
      <c r="G615" s="156" t="n">
        <v>55</v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6</v>
      </c>
      <c r="E616" s="156" t="n">
        <v>3</v>
      </c>
      <c r="F616" s="157" t="n">
        <v>18.8</v>
      </c>
      <c r="G616" s="156" t="n">
        <v>22</v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0</v>
      </c>
      <c r="E617" s="156" t="n">
        <v>3</v>
      </c>
      <c r="F617" s="157" t="n">
        <v>30</v>
      </c>
      <c r="G617" s="156" t="n">
        <v>45</v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3</v>
      </c>
      <c r="E618" s="156" t="n">
        <v>0</v>
      </c>
      <c r="F618" s="157" t="n">
        <v>0</v>
      </c>
      <c r="G618" s="156" t="n">
        <v>21</v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0</v>
      </c>
      <c r="E619" s="156" t="n">
        <v>3</v>
      </c>
      <c r="F619" s="157" t="n">
        <v>30</v>
      </c>
      <c r="G619" s="156" t="n">
        <v>23</v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3</v>
      </c>
      <c r="E620" s="156" t="n">
        <v>5</v>
      </c>
      <c r="F620" s="157" t="n">
        <v>38.5</v>
      </c>
      <c r="G620" s="156" t="n">
        <v>50</v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4</v>
      </c>
      <c r="E621" s="156" t="n">
        <v>1</v>
      </c>
      <c r="F621" s="157" t="n">
        <v>7.1</v>
      </c>
      <c r="G621" s="156" t="n">
        <v>34</v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3</v>
      </c>
      <c r="E622" s="156" t="n">
        <v>1</v>
      </c>
      <c r="F622" s="157" t="n">
        <v>7.7</v>
      </c>
      <c r="G622" s="156" t="n">
        <v>48</v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6</v>
      </c>
      <c r="E623" s="156" t="n">
        <v>4</v>
      </c>
      <c r="F623" s="157" t="n">
        <v>25</v>
      </c>
      <c r="G623" s="156" t="n">
        <v>65</v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1</v>
      </c>
      <c r="E624" s="156" t="n">
        <v>5</v>
      </c>
      <c r="F624" s="157" t="n">
        <v>45.5</v>
      </c>
      <c r="G624" s="156" t="n">
        <v>58</v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4</v>
      </c>
      <c r="E625" s="156" t="n">
        <v>2</v>
      </c>
      <c r="F625" s="157" t="n">
        <v>14.3</v>
      </c>
      <c r="G625" s="156" t="n">
        <v>61</v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5</v>
      </c>
      <c r="E626" s="156" t="n">
        <v>1</v>
      </c>
      <c r="F626" s="157" t="n">
        <v>6.7</v>
      </c>
      <c r="G626" s="156" t="n">
        <v>70</v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0</v>
      </c>
      <c r="E627" s="156" t="n">
        <v>3</v>
      </c>
      <c r="F627" s="157" t="n">
        <v>30</v>
      </c>
      <c r="G627" s="156" t="n">
        <v>89</v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6</v>
      </c>
      <c r="E628" s="156" t="n">
        <v>1</v>
      </c>
      <c r="F628" s="157" t="n">
        <v>6.2</v>
      </c>
      <c r="G628" s="156" t="n">
        <v>23</v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0</v>
      </c>
      <c r="E629" s="156" t="n">
        <v>4</v>
      </c>
      <c r="F629" s="157" t="n">
        <v>40</v>
      </c>
      <c r="G629" s="156" t="n">
        <v>38</v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5</v>
      </c>
      <c r="E630" s="156" t="n">
        <v>5</v>
      </c>
      <c r="F630" s="157" t="n">
        <v>33.3</v>
      </c>
      <c r="G630" s="156" t="n">
        <v>20</v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0</v>
      </c>
      <c r="E631" s="156" t="n">
        <v>1</v>
      </c>
      <c r="F631" s="157" t="n">
        <v>10</v>
      </c>
      <c r="G631" s="156" t="n">
        <v>39</v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3</v>
      </c>
      <c r="E632" s="156" t="n">
        <v>1</v>
      </c>
      <c r="F632" s="157" t="n">
        <v>7.7</v>
      </c>
      <c r="G632" s="156" t="n">
        <v>85</v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6</v>
      </c>
      <c r="E633" s="156" t="n">
        <v>3</v>
      </c>
      <c r="F633" s="157" t="n">
        <v>18.8</v>
      </c>
      <c r="G633" s="156" t="n">
        <v>11</v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0</v>
      </c>
      <c r="E634" s="156" t="n">
        <v>2</v>
      </c>
      <c r="F634" s="157" t="n">
        <v>20</v>
      </c>
      <c r="G634" s="156" t="n">
        <v>35</v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2</v>
      </c>
      <c r="E635" s="156" t="n">
        <v>1</v>
      </c>
      <c r="F635" s="157" t="n">
        <v>8.300000000000001</v>
      </c>
      <c r="G635" s="156" t="n">
        <v>75</v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2</v>
      </c>
      <c r="E636" s="156" t="n">
        <v>3</v>
      </c>
      <c r="F636" s="157" t="n">
        <v>25</v>
      </c>
      <c r="G636" s="156" t="n">
        <v>83</v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2</v>
      </c>
      <c r="E637" s="156" t="n">
        <v>0</v>
      </c>
      <c r="F637" s="157" t="n">
        <v>0</v>
      </c>
      <c r="G637" s="156" t="n">
        <v>10</v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6</v>
      </c>
      <c r="E638" s="156" t="n">
        <v>4</v>
      </c>
      <c r="F638" s="157" t="n">
        <v>25</v>
      </c>
      <c r="G638" s="156" t="n">
        <v>59</v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H6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AYLIK OPERASYON KPI</t>
        </is>
      </c>
    </row>
    <row r="2" ht="24" customHeight="1" s="113">
      <c r="A2" s="155" t="inlineStr">
        <is>
          <t>Ay</t>
        </is>
      </c>
      <c r="B2" s="155" t="inlineStr">
        <is>
          <t>MagazaID</t>
        </is>
      </c>
      <c r="C2" s="155" t="inlineStr">
        <is>
          <t>Mağaza</t>
        </is>
      </c>
      <c r="D2" s="155" t="inlineStr">
        <is>
          <t>Aylık Fiş</t>
        </is>
      </c>
      <c r="E2" s="155" t="inlineStr">
        <is>
          <t>Aylık Ciro</t>
        </is>
      </c>
      <c r="F2" s="155" t="inlineStr">
        <is>
          <t>Ort. Sepet</t>
        </is>
      </c>
      <c r="G2" s="155" t="inlineStr">
        <is>
          <t>Online Sipariş</t>
        </is>
      </c>
      <c r="H2" s="155" t="inlineStr">
        <is>
          <t>Mal Kabul</t>
        </is>
      </c>
    </row>
    <row r="3" ht="15" customHeight="1" s="113">
      <c r="A3" s="156" t="inlineStr">
        <is>
          <t>2026-01</t>
        </is>
      </c>
      <c r="B3" s="156" t="inlineStr">
        <is>
          <t>M001</t>
        </is>
      </c>
      <c r="C3" s="156" t="inlineStr">
        <is>
          <t>AKEVLER</t>
        </is>
      </c>
      <c r="D3" s="156" t="n">
        <v>35842</v>
      </c>
      <c r="E3" s="156" t="n">
        <v>13684977</v>
      </c>
      <c r="F3" s="156" t="n">
        <v>346</v>
      </c>
      <c r="G3" s="156" t="n">
        <v>4110</v>
      </c>
      <c r="H3" s="156" t="n">
        <v>510</v>
      </c>
    </row>
    <row r="4" ht="15" customHeight="1" s="113">
      <c r="A4" s="156" t="inlineStr">
        <is>
          <t>2026-02</t>
        </is>
      </c>
      <c r="B4" s="156" t="inlineStr">
        <is>
          <t>M001</t>
        </is>
      </c>
      <c r="C4" s="156" t="inlineStr">
        <is>
          <t>AKEVLER</t>
        </is>
      </c>
      <c r="D4" s="156" t="n">
        <v>34163</v>
      </c>
      <c r="E4" s="156" t="n">
        <v>13645659</v>
      </c>
      <c r="F4" s="156" t="n">
        <v>346</v>
      </c>
      <c r="G4" s="156" t="n">
        <v>4110</v>
      </c>
      <c r="H4" s="156" t="n">
        <v>510</v>
      </c>
    </row>
    <row r="5" ht="15" customHeight="1" s="113">
      <c r="A5" s="156" t="inlineStr">
        <is>
          <t>2026-03</t>
        </is>
      </c>
      <c r="B5" s="156" t="inlineStr">
        <is>
          <t>M001</t>
        </is>
      </c>
      <c r="C5" s="156" t="inlineStr">
        <is>
          <t>AKEVLER</t>
        </is>
      </c>
      <c r="D5" s="156" t="n">
        <v>36992</v>
      </c>
      <c r="E5" s="156" t="n">
        <v>13353373</v>
      </c>
      <c r="F5" s="156" t="n">
        <v>346</v>
      </c>
      <c r="G5" s="156" t="n">
        <v>4110</v>
      </c>
      <c r="H5" s="156" t="n">
        <v>510</v>
      </c>
    </row>
    <row r="6" ht="15" customHeight="1" s="113">
      <c r="A6" s="156" t="inlineStr">
        <is>
          <t>2026-04</t>
        </is>
      </c>
      <c r="B6" s="156" t="inlineStr">
        <is>
          <t>M001</t>
        </is>
      </c>
      <c r="C6" s="156" t="inlineStr">
        <is>
          <t>AKEVLER</t>
        </is>
      </c>
      <c r="D6" s="156" t="n">
        <v>35041</v>
      </c>
      <c r="E6" s="156" t="n">
        <v>12221884</v>
      </c>
      <c r="F6" s="156" t="n">
        <v>346</v>
      </c>
      <c r="G6" s="156" t="n">
        <v>4110</v>
      </c>
      <c r="H6" s="156" t="n">
        <v>510</v>
      </c>
    </row>
    <row r="7" ht="15" customHeight="1" s="113">
      <c r="A7" s="156" t="inlineStr">
        <is>
          <t>2026-05</t>
        </is>
      </c>
      <c r="B7" s="156" t="inlineStr">
        <is>
          <t>M001</t>
        </is>
      </c>
      <c r="C7" s="156" t="inlineStr">
        <is>
          <t>AKEVLER</t>
        </is>
      </c>
      <c r="D7" s="156" t="n">
        <v>36007</v>
      </c>
      <c r="E7" s="156" t="n">
        <v>12694714</v>
      </c>
      <c r="F7" s="156" t="n">
        <v>346</v>
      </c>
      <c r="G7" s="156" t="n">
        <v>4110</v>
      </c>
      <c r="H7" s="156" t="n">
        <v>510</v>
      </c>
    </row>
    <row r="8" ht="15" customHeight="1" s="113">
      <c r="A8" s="156" t="inlineStr">
        <is>
          <t>2026-06</t>
        </is>
      </c>
      <c r="B8" s="156" t="inlineStr">
        <is>
          <t>M001</t>
        </is>
      </c>
      <c r="C8" s="156" t="inlineStr">
        <is>
          <t>AKEVLER</t>
        </is>
      </c>
      <c r="D8" s="156" t="n">
        <v>37233</v>
      </c>
      <c r="E8" s="156" t="n">
        <v>13539263</v>
      </c>
      <c r="F8" s="156" t="n">
        <v>346</v>
      </c>
      <c r="G8" s="156" t="n">
        <v>4110</v>
      </c>
      <c r="H8" s="156" t="n">
        <v>510</v>
      </c>
    </row>
    <row r="9" ht="15" customHeight="1" s="113">
      <c r="A9" s="156" t="inlineStr">
        <is>
          <t>2026-07</t>
        </is>
      </c>
      <c r="B9" s="156" t="inlineStr">
        <is>
          <t>M001</t>
        </is>
      </c>
      <c r="C9" s="156" t="inlineStr">
        <is>
          <t>AKEVLER</t>
        </is>
      </c>
      <c r="D9" s="156" t="n">
        <v>34526</v>
      </c>
      <c r="E9" s="156" t="n">
        <v>13830490</v>
      </c>
      <c r="F9" s="156" t="n">
        <v>346</v>
      </c>
      <c r="G9" s="156" t="n">
        <v>4110</v>
      </c>
      <c r="H9" s="156" t="n">
        <v>510</v>
      </c>
    </row>
    <row r="10" ht="15" customHeight="1" s="113">
      <c r="A10" s="156" t="inlineStr">
        <is>
          <t>2026-08</t>
        </is>
      </c>
      <c r="B10" s="156" t="inlineStr">
        <is>
          <t>M001</t>
        </is>
      </c>
      <c r="C10" s="156" t="inlineStr">
        <is>
          <t>AKEVLER</t>
        </is>
      </c>
      <c r="D10" s="156" t="n">
        <v>33392</v>
      </c>
      <c r="E10" s="156" t="n">
        <v>12384621</v>
      </c>
      <c r="F10" s="156" t="n">
        <v>346</v>
      </c>
      <c r="G10" s="156" t="n">
        <v>4110</v>
      </c>
      <c r="H10" s="156" t="n">
        <v>510</v>
      </c>
    </row>
    <row r="11" ht="15" customHeight="1" s="113">
      <c r="A11" s="156" t="inlineStr">
        <is>
          <t>2026-09</t>
        </is>
      </c>
      <c r="B11" s="156" t="inlineStr">
        <is>
          <t>M001</t>
        </is>
      </c>
      <c r="C11" s="156" t="inlineStr">
        <is>
          <t>AKEVLER</t>
        </is>
      </c>
      <c r="D11" s="156" t="n">
        <v>37718</v>
      </c>
      <c r="E11" s="156" t="n">
        <v>12885544</v>
      </c>
      <c r="F11" s="156" t="n">
        <v>346</v>
      </c>
      <c r="G11" s="156" t="n">
        <v>4110</v>
      </c>
      <c r="H11" s="156" t="n">
        <v>510</v>
      </c>
    </row>
    <row r="12" ht="15" customHeight="1" s="113">
      <c r="A12" s="156" t="inlineStr">
        <is>
          <t>2026-10</t>
        </is>
      </c>
      <c r="B12" s="156" t="inlineStr">
        <is>
          <t>M001</t>
        </is>
      </c>
      <c r="C12" s="156" t="inlineStr">
        <is>
          <t>AKEVLER</t>
        </is>
      </c>
      <c r="D12" s="156" t="n">
        <v>39794</v>
      </c>
      <c r="E12" s="156" t="n">
        <v>13216292</v>
      </c>
      <c r="F12" s="156" t="n">
        <v>346</v>
      </c>
      <c r="G12" s="156" t="n">
        <v>4110</v>
      </c>
      <c r="H12" s="156" t="n">
        <v>510</v>
      </c>
    </row>
    <row r="13" ht="15" customHeight="1" s="113">
      <c r="A13" s="156" t="inlineStr">
        <is>
          <t>2026-11</t>
        </is>
      </c>
      <c r="B13" s="156" t="inlineStr">
        <is>
          <t>M001</t>
        </is>
      </c>
      <c r="C13" s="156" t="inlineStr">
        <is>
          <t>AKEVLER</t>
        </is>
      </c>
      <c r="D13" s="156" t="n">
        <v>40722</v>
      </c>
      <c r="E13" s="156" t="n">
        <v>12335530</v>
      </c>
      <c r="F13" s="156" t="n">
        <v>346</v>
      </c>
      <c r="G13" s="156" t="n">
        <v>4110</v>
      </c>
      <c r="H13" s="156" t="n">
        <v>510</v>
      </c>
    </row>
    <row r="14" ht="15" customHeight="1" s="113">
      <c r="A14" s="156" t="inlineStr">
        <is>
          <t>2026-12</t>
        </is>
      </c>
      <c r="B14" s="156" t="inlineStr">
        <is>
          <t>M001</t>
        </is>
      </c>
      <c r="C14" s="156" t="inlineStr">
        <is>
          <t>AKEVLER</t>
        </is>
      </c>
      <c r="D14" s="156" t="n">
        <v>41797</v>
      </c>
      <c r="E14" s="156" t="n">
        <v>13764406</v>
      </c>
      <c r="F14" s="156" t="n">
        <v>346</v>
      </c>
      <c r="G14" s="156" t="n">
        <v>4110</v>
      </c>
      <c r="H14" s="156" t="n">
        <v>510</v>
      </c>
    </row>
    <row r="15" ht="24" customHeight="1" s="113">
      <c r="A15" s="156" t="inlineStr">
        <is>
          <t>2026-01</t>
        </is>
      </c>
      <c r="B15" s="156" t="inlineStr">
        <is>
          <t>M002</t>
        </is>
      </c>
      <c r="C15" s="156" t="inlineStr">
        <is>
          <t>AYDIN EFELER</t>
        </is>
      </c>
      <c r="D15" s="156" t="n">
        <v>73525</v>
      </c>
      <c r="E15" s="156" t="n">
        <v>24136102</v>
      </c>
      <c r="F15" s="156" t="n">
        <v>325</v>
      </c>
      <c r="G15" s="156" t="n">
        <v>120</v>
      </c>
      <c r="H15" s="156" t="n">
        <v>480</v>
      </c>
    </row>
    <row r="16" ht="24" customHeight="1" s="113">
      <c r="A16" s="156" t="inlineStr">
        <is>
          <t>2026-02</t>
        </is>
      </c>
      <c r="B16" s="156" t="inlineStr">
        <is>
          <t>M002</t>
        </is>
      </c>
      <c r="C16" s="156" t="inlineStr">
        <is>
          <t>AYDIN EFELER</t>
        </is>
      </c>
      <c r="D16" s="156" t="n">
        <v>81542</v>
      </c>
      <c r="E16" s="156" t="n">
        <v>25216361</v>
      </c>
      <c r="F16" s="156" t="n">
        <v>325</v>
      </c>
      <c r="G16" s="156" t="n">
        <v>120</v>
      </c>
      <c r="H16" s="156" t="n">
        <v>480</v>
      </c>
    </row>
    <row r="17" ht="24" customHeight="1" s="113">
      <c r="A17" s="156" t="inlineStr">
        <is>
          <t>2026-03</t>
        </is>
      </c>
      <c r="B17" s="156" t="inlineStr">
        <is>
          <t>M002</t>
        </is>
      </c>
      <c r="C17" s="156" t="inlineStr">
        <is>
          <t>AYDIN EFELER</t>
        </is>
      </c>
      <c r="D17" s="156" t="n">
        <v>80225</v>
      </c>
      <c r="E17" s="156" t="n">
        <v>25795330</v>
      </c>
      <c r="F17" s="156" t="n">
        <v>325</v>
      </c>
      <c r="G17" s="156" t="n">
        <v>120</v>
      </c>
      <c r="H17" s="156" t="n">
        <v>480</v>
      </c>
    </row>
    <row r="18" ht="24" customHeight="1" s="113">
      <c r="A18" s="156" t="inlineStr">
        <is>
          <t>2026-04</t>
        </is>
      </c>
      <c r="B18" s="156" t="inlineStr">
        <is>
          <t>M002</t>
        </is>
      </c>
      <c r="C18" s="156" t="inlineStr">
        <is>
          <t>AYDIN EFELER</t>
        </is>
      </c>
      <c r="D18" s="156" t="n">
        <v>76191</v>
      </c>
      <c r="E18" s="156" t="n">
        <v>25375414</v>
      </c>
      <c r="F18" s="156" t="n">
        <v>325</v>
      </c>
      <c r="G18" s="156" t="n">
        <v>120</v>
      </c>
      <c r="H18" s="156" t="n">
        <v>480</v>
      </c>
    </row>
    <row r="19" ht="24" customHeight="1" s="113">
      <c r="A19" s="156" t="inlineStr">
        <is>
          <t>2026-05</t>
        </is>
      </c>
      <c r="B19" s="156" t="inlineStr">
        <is>
          <t>M002</t>
        </is>
      </c>
      <c r="C19" s="156" t="inlineStr">
        <is>
          <t>AYDIN EFELER</t>
        </is>
      </c>
      <c r="D19" s="156" t="n">
        <v>77108</v>
      </c>
      <c r="E19" s="156" t="n">
        <v>25185206</v>
      </c>
      <c r="F19" s="156" t="n">
        <v>325</v>
      </c>
      <c r="G19" s="156" t="n">
        <v>120</v>
      </c>
      <c r="H19" s="156" t="n">
        <v>480</v>
      </c>
    </row>
    <row r="20" ht="24" customHeight="1" s="113">
      <c r="A20" s="156" t="inlineStr">
        <is>
          <t>2026-06</t>
        </is>
      </c>
      <c r="B20" s="156" t="inlineStr">
        <is>
          <t>M002</t>
        </is>
      </c>
      <c r="C20" s="156" t="inlineStr">
        <is>
          <t>AYDIN EFELER</t>
        </is>
      </c>
      <c r="D20" s="156" t="n">
        <v>74471</v>
      </c>
      <c r="E20" s="156" t="n">
        <v>24131088</v>
      </c>
      <c r="F20" s="156" t="n">
        <v>325</v>
      </c>
      <c r="G20" s="156" t="n">
        <v>120</v>
      </c>
      <c r="H20" s="156" t="n">
        <v>480</v>
      </c>
    </row>
    <row r="21" ht="24" customHeight="1" s="113">
      <c r="A21" s="156" t="inlineStr">
        <is>
          <t>2026-07</t>
        </is>
      </c>
      <c r="B21" s="156" t="inlineStr">
        <is>
          <t>M002</t>
        </is>
      </c>
      <c r="C21" s="156" t="inlineStr">
        <is>
          <t>AYDIN EFELER</t>
        </is>
      </c>
      <c r="D21" s="156" t="n">
        <v>79407</v>
      </c>
      <c r="E21" s="156" t="n">
        <v>23959138</v>
      </c>
      <c r="F21" s="156" t="n">
        <v>325</v>
      </c>
      <c r="G21" s="156" t="n">
        <v>120</v>
      </c>
      <c r="H21" s="156" t="n">
        <v>480</v>
      </c>
    </row>
    <row r="22" ht="24" customHeight="1" s="113">
      <c r="A22" s="156" t="inlineStr">
        <is>
          <t>2026-08</t>
        </is>
      </c>
      <c r="B22" s="156" t="inlineStr">
        <is>
          <t>M002</t>
        </is>
      </c>
      <c r="C22" s="156" t="inlineStr">
        <is>
          <t>AYDIN EFELER</t>
        </is>
      </c>
      <c r="D22" s="156" t="n">
        <v>74889</v>
      </c>
      <c r="E22" s="156" t="n">
        <v>25063761</v>
      </c>
      <c r="F22" s="156" t="n">
        <v>325</v>
      </c>
      <c r="G22" s="156" t="n">
        <v>120</v>
      </c>
      <c r="H22" s="156" t="n">
        <v>480</v>
      </c>
    </row>
    <row r="23" ht="24" customHeight="1" s="113">
      <c r="A23" s="156" t="inlineStr">
        <is>
          <t>2026-09</t>
        </is>
      </c>
      <c r="B23" s="156" t="inlineStr">
        <is>
          <t>M002</t>
        </is>
      </c>
      <c r="C23" s="156" t="inlineStr">
        <is>
          <t>AYDIN EFELER</t>
        </is>
      </c>
      <c r="D23" s="156" t="n">
        <v>79013</v>
      </c>
      <c r="E23" s="156" t="n">
        <v>25900840</v>
      </c>
      <c r="F23" s="156" t="n">
        <v>325</v>
      </c>
      <c r="G23" s="156" t="n">
        <v>120</v>
      </c>
      <c r="H23" s="156" t="n">
        <v>480</v>
      </c>
    </row>
    <row r="24" ht="24" customHeight="1" s="113">
      <c r="A24" s="156" t="inlineStr">
        <is>
          <t>2026-10</t>
        </is>
      </c>
      <c r="B24" s="156" t="inlineStr">
        <is>
          <t>M002</t>
        </is>
      </c>
      <c r="C24" s="156" t="inlineStr">
        <is>
          <t>AYDIN EFELER</t>
        </is>
      </c>
      <c r="D24" s="156" t="n">
        <v>74275</v>
      </c>
      <c r="E24" s="156" t="n">
        <v>24009550</v>
      </c>
      <c r="F24" s="156" t="n">
        <v>325</v>
      </c>
      <c r="G24" s="156" t="n">
        <v>120</v>
      </c>
      <c r="H24" s="156" t="n">
        <v>480</v>
      </c>
    </row>
    <row r="25" ht="24" customHeight="1" s="113">
      <c r="A25" s="156" t="inlineStr">
        <is>
          <t>2026-11</t>
        </is>
      </c>
      <c r="B25" s="156" t="inlineStr">
        <is>
          <t>M002</t>
        </is>
      </c>
      <c r="C25" s="156" t="inlineStr">
        <is>
          <t>AYDIN EFELER</t>
        </is>
      </c>
      <c r="D25" s="156" t="n">
        <v>79277</v>
      </c>
      <c r="E25" s="156" t="n">
        <v>25412348</v>
      </c>
      <c r="F25" s="156" t="n">
        <v>325</v>
      </c>
      <c r="G25" s="156" t="n">
        <v>120</v>
      </c>
      <c r="H25" s="156" t="n">
        <v>480</v>
      </c>
    </row>
    <row r="26" ht="24" customHeight="1" s="113">
      <c r="A26" s="156" t="inlineStr">
        <is>
          <t>2026-12</t>
        </is>
      </c>
      <c r="B26" s="156" t="inlineStr">
        <is>
          <t>M002</t>
        </is>
      </c>
      <c r="C26" s="156" t="inlineStr">
        <is>
          <t>AYDIN EFELER</t>
        </is>
      </c>
      <c r="D26" s="156" t="n">
        <v>76396</v>
      </c>
      <c r="E26" s="156" t="n">
        <v>25679082</v>
      </c>
      <c r="F26" s="156" t="n">
        <v>325</v>
      </c>
      <c r="G26" s="156" t="n">
        <v>120</v>
      </c>
      <c r="H26" s="156" t="n">
        <v>480</v>
      </c>
    </row>
    <row r="27" ht="24" customHeight="1" s="113">
      <c r="A27" s="156" t="inlineStr">
        <is>
          <t>2026-01</t>
        </is>
      </c>
      <c r="B27" s="156" t="inlineStr">
        <is>
          <t>M003</t>
        </is>
      </c>
      <c r="C27" s="156" t="inlineStr">
        <is>
          <t>AYDIN EFELER-2</t>
        </is>
      </c>
      <c r="D27" s="156" t="n">
        <v>43261</v>
      </c>
      <c r="E27" s="156" t="n">
        <v>18852046</v>
      </c>
      <c r="F27" s="156" t="n">
        <v>403</v>
      </c>
      <c r="G27" s="156" t="n">
        <v>3780</v>
      </c>
      <c r="H27" s="156" t="n">
        <v>180</v>
      </c>
    </row>
    <row r="28" ht="24" customHeight="1" s="113">
      <c r="A28" s="156" t="inlineStr">
        <is>
          <t>2026-02</t>
        </is>
      </c>
      <c r="B28" s="156" t="inlineStr">
        <is>
          <t>M003</t>
        </is>
      </c>
      <c r="C28" s="156" t="inlineStr">
        <is>
          <t>AYDIN EFELER-2</t>
        </is>
      </c>
      <c r="D28" s="156" t="n">
        <v>49355</v>
      </c>
      <c r="E28" s="156" t="n">
        <v>18791849</v>
      </c>
      <c r="F28" s="156" t="n">
        <v>403</v>
      </c>
      <c r="G28" s="156" t="n">
        <v>3780</v>
      </c>
      <c r="H28" s="156" t="n">
        <v>180</v>
      </c>
    </row>
    <row r="29" ht="24" customHeight="1" s="113">
      <c r="A29" s="156" t="inlineStr">
        <is>
          <t>2026-03</t>
        </is>
      </c>
      <c r="B29" s="156" t="inlineStr">
        <is>
          <t>M003</t>
        </is>
      </c>
      <c r="C29" s="156" t="inlineStr">
        <is>
          <t>AYDIN EFELER-2</t>
        </is>
      </c>
      <c r="D29" s="156" t="n">
        <v>44434</v>
      </c>
      <c r="E29" s="156" t="n">
        <v>18803173</v>
      </c>
      <c r="F29" s="156" t="n">
        <v>403</v>
      </c>
      <c r="G29" s="156" t="n">
        <v>3780</v>
      </c>
      <c r="H29" s="156" t="n">
        <v>180</v>
      </c>
    </row>
    <row r="30" ht="24" customHeight="1" s="113">
      <c r="A30" s="156" t="inlineStr">
        <is>
          <t>2026-04</t>
        </is>
      </c>
      <c r="B30" s="156" t="inlineStr">
        <is>
          <t>M003</t>
        </is>
      </c>
      <c r="C30" s="156" t="inlineStr">
        <is>
          <t>AYDIN EFELER-2</t>
        </is>
      </c>
      <c r="D30" s="156" t="n">
        <v>40605</v>
      </c>
      <c r="E30" s="156" t="n">
        <v>17480188</v>
      </c>
      <c r="F30" s="156" t="n">
        <v>403</v>
      </c>
      <c r="G30" s="156" t="n">
        <v>3780</v>
      </c>
      <c r="H30" s="156" t="n">
        <v>180</v>
      </c>
    </row>
    <row r="31" ht="24" customHeight="1" s="113">
      <c r="A31" s="156" t="inlineStr">
        <is>
          <t>2026-05</t>
        </is>
      </c>
      <c r="B31" s="156" t="inlineStr">
        <is>
          <t>M003</t>
        </is>
      </c>
      <c r="C31" s="156" t="inlineStr">
        <is>
          <t>AYDIN EFELER-2</t>
        </is>
      </c>
      <c r="D31" s="156" t="n">
        <v>43285</v>
      </c>
      <c r="E31" s="156" t="n">
        <v>18402011</v>
      </c>
      <c r="F31" s="156" t="n">
        <v>403</v>
      </c>
      <c r="G31" s="156" t="n">
        <v>3780</v>
      </c>
      <c r="H31" s="156" t="n">
        <v>180</v>
      </c>
    </row>
    <row r="32" ht="24" customHeight="1" s="113">
      <c r="A32" s="156" t="inlineStr">
        <is>
          <t>2026-06</t>
        </is>
      </c>
      <c r="B32" s="156" t="inlineStr">
        <is>
          <t>M003</t>
        </is>
      </c>
      <c r="C32" s="156" t="inlineStr">
        <is>
          <t>AYDIN EFELER-2</t>
        </is>
      </c>
      <c r="D32" s="156" t="n">
        <v>48549</v>
      </c>
      <c r="E32" s="156" t="n">
        <v>18091434</v>
      </c>
      <c r="F32" s="156" t="n">
        <v>403</v>
      </c>
      <c r="G32" s="156" t="n">
        <v>3780</v>
      </c>
      <c r="H32" s="156" t="n">
        <v>180</v>
      </c>
    </row>
    <row r="33" ht="24" customHeight="1" s="113">
      <c r="A33" s="156" t="inlineStr">
        <is>
          <t>2026-07</t>
        </is>
      </c>
      <c r="B33" s="156" t="inlineStr">
        <is>
          <t>M003</t>
        </is>
      </c>
      <c r="C33" s="156" t="inlineStr">
        <is>
          <t>AYDIN EFELER-2</t>
        </is>
      </c>
      <c r="D33" s="156" t="n">
        <v>45488</v>
      </c>
      <c r="E33" s="156" t="n">
        <v>18402039</v>
      </c>
      <c r="F33" s="156" t="n">
        <v>403</v>
      </c>
      <c r="G33" s="156" t="n">
        <v>3780</v>
      </c>
      <c r="H33" s="156" t="n">
        <v>180</v>
      </c>
    </row>
    <row r="34" ht="24" customHeight="1" s="113">
      <c r="A34" s="156" t="inlineStr">
        <is>
          <t>2026-08</t>
        </is>
      </c>
      <c r="B34" s="156" t="inlineStr">
        <is>
          <t>M003</t>
        </is>
      </c>
      <c r="C34" s="156" t="inlineStr">
        <is>
          <t>AYDIN EFELER-2</t>
        </is>
      </c>
      <c r="D34" s="156" t="n">
        <v>46076</v>
      </c>
      <c r="E34" s="156" t="n">
        <v>17514843</v>
      </c>
      <c r="F34" s="156" t="n">
        <v>403</v>
      </c>
      <c r="G34" s="156" t="n">
        <v>3780</v>
      </c>
      <c r="H34" s="156" t="n">
        <v>180</v>
      </c>
    </row>
    <row r="35" ht="24" customHeight="1" s="113">
      <c r="A35" s="156" t="inlineStr">
        <is>
          <t>2026-09</t>
        </is>
      </c>
      <c r="B35" s="156" t="inlineStr">
        <is>
          <t>M003</t>
        </is>
      </c>
      <c r="C35" s="156" t="inlineStr">
        <is>
          <t>AYDIN EFELER-2</t>
        </is>
      </c>
      <c r="D35" s="156" t="n">
        <v>44465</v>
      </c>
      <c r="E35" s="156" t="n">
        <v>18980595</v>
      </c>
      <c r="F35" s="156" t="n">
        <v>403</v>
      </c>
      <c r="G35" s="156" t="n">
        <v>3780</v>
      </c>
      <c r="H35" s="156" t="n">
        <v>180</v>
      </c>
    </row>
    <row r="36" ht="24" customHeight="1" s="113">
      <c r="A36" s="156" t="inlineStr">
        <is>
          <t>2026-10</t>
        </is>
      </c>
      <c r="B36" s="156" t="inlineStr">
        <is>
          <t>M003</t>
        </is>
      </c>
      <c r="C36" s="156" t="inlineStr">
        <is>
          <t>AYDIN EFELER-2</t>
        </is>
      </c>
      <c r="D36" s="156" t="n">
        <v>43788</v>
      </c>
      <c r="E36" s="156" t="n">
        <v>18772097</v>
      </c>
      <c r="F36" s="156" t="n">
        <v>403</v>
      </c>
      <c r="G36" s="156" t="n">
        <v>3780</v>
      </c>
      <c r="H36" s="156" t="n">
        <v>180</v>
      </c>
    </row>
    <row r="37" ht="24" customHeight="1" s="113">
      <c r="A37" s="156" t="inlineStr">
        <is>
          <t>2026-11</t>
        </is>
      </c>
      <c r="B37" s="156" t="inlineStr">
        <is>
          <t>M003</t>
        </is>
      </c>
      <c r="C37" s="156" t="inlineStr">
        <is>
          <t>AYDIN EFELER-2</t>
        </is>
      </c>
      <c r="D37" s="156" t="n">
        <v>42365</v>
      </c>
      <c r="E37" s="156" t="n">
        <v>18226882</v>
      </c>
      <c r="F37" s="156" t="n">
        <v>403</v>
      </c>
      <c r="G37" s="156" t="n">
        <v>3780</v>
      </c>
      <c r="H37" s="156" t="n">
        <v>180</v>
      </c>
    </row>
    <row r="38" ht="24" customHeight="1" s="113">
      <c r="A38" s="156" t="inlineStr">
        <is>
          <t>2026-12</t>
        </is>
      </c>
      <c r="B38" s="156" t="inlineStr">
        <is>
          <t>M003</t>
        </is>
      </c>
      <c r="C38" s="156" t="inlineStr">
        <is>
          <t>AYDIN EFELER-2</t>
        </is>
      </c>
      <c r="D38" s="156" t="n">
        <v>41338</v>
      </c>
      <c r="E38" s="156" t="n">
        <v>17591514</v>
      </c>
      <c r="F38" s="156" t="n">
        <v>403</v>
      </c>
      <c r="G38" s="156" t="n">
        <v>3780</v>
      </c>
      <c r="H38" s="156" t="n">
        <v>180</v>
      </c>
    </row>
    <row r="39" ht="24" customHeight="1" s="113">
      <c r="A39" s="156" t="inlineStr">
        <is>
          <t>2026-01</t>
        </is>
      </c>
      <c r="B39" s="156" t="inlineStr">
        <is>
          <t>M004</t>
        </is>
      </c>
      <c r="C39" s="156" t="inlineStr">
        <is>
          <t>AYDIN FATİH</t>
        </is>
      </c>
      <c r="D39" s="156" t="n">
        <v>32278</v>
      </c>
      <c r="E39" s="156" t="n">
        <v>11961177</v>
      </c>
      <c r="F39" s="156" t="n">
        <v>362</v>
      </c>
      <c r="G39" s="156" t="n">
        <v>1350</v>
      </c>
      <c r="H39" s="156" t="n">
        <v>510</v>
      </c>
    </row>
    <row r="40" ht="24" customHeight="1" s="113">
      <c r="A40" s="156" t="inlineStr">
        <is>
          <t>2026-02</t>
        </is>
      </c>
      <c r="B40" s="156" t="inlineStr">
        <is>
          <t>M004</t>
        </is>
      </c>
      <c r="C40" s="156" t="inlineStr">
        <is>
          <t>AYDIN FATİH</t>
        </is>
      </c>
      <c r="D40" s="156" t="n">
        <v>35429</v>
      </c>
      <c r="E40" s="156" t="n">
        <v>13279069</v>
      </c>
      <c r="F40" s="156" t="n">
        <v>362</v>
      </c>
      <c r="G40" s="156" t="n">
        <v>1350</v>
      </c>
      <c r="H40" s="156" t="n">
        <v>510</v>
      </c>
    </row>
    <row r="41" ht="24" customHeight="1" s="113">
      <c r="A41" s="156" t="inlineStr">
        <is>
          <t>2026-03</t>
        </is>
      </c>
      <c r="B41" s="156" t="inlineStr">
        <is>
          <t>M004</t>
        </is>
      </c>
      <c r="C41" s="156" t="inlineStr">
        <is>
          <t>AYDIN FATİH</t>
        </is>
      </c>
      <c r="D41" s="156" t="n">
        <v>39085</v>
      </c>
      <c r="E41" s="156" t="n">
        <v>11847379</v>
      </c>
      <c r="F41" s="156" t="n">
        <v>362</v>
      </c>
      <c r="G41" s="156" t="n">
        <v>1350</v>
      </c>
      <c r="H41" s="156" t="n">
        <v>510</v>
      </c>
    </row>
    <row r="42" ht="24" customHeight="1" s="113">
      <c r="A42" s="156" t="inlineStr">
        <is>
          <t>2026-04</t>
        </is>
      </c>
      <c r="B42" s="156" t="inlineStr">
        <is>
          <t>M004</t>
        </is>
      </c>
      <c r="C42" s="156" t="inlineStr">
        <is>
          <t>AYDIN FATİH</t>
        </is>
      </c>
      <c r="D42" s="156" t="n">
        <v>32182</v>
      </c>
      <c r="E42" s="156" t="n">
        <v>12959128</v>
      </c>
      <c r="F42" s="156" t="n">
        <v>362</v>
      </c>
      <c r="G42" s="156" t="n">
        <v>1350</v>
      </c>
      <c r="H42" s="156" t="n">
        <v>510</v>
      </c>
    </row>
    <row r="43" ht="24" customHeight="1" s="113">
      <c r="A43" s="156" t="inlineStr">
        <is>
          <t>2026-05</t>
        </is>
      </c>
      <c r="B43" s="156" t="inlineStr">
        <is>
          <t>M004</t>
        </is>
      </c>
      <c r="C43" s="156" t="inlineStr">
        <is>
          <t>AYDIN FATİH</t>
        </is>
      </c>
      <c r="D43" s="156" t="n">
        <v>34572</v>
      </c>
      <c r="E43" s="156" t="n">
        <v>12247390</v>
      </c>
      <c r="F43" s="156" t="n">
        <v>362</v>
      </c>
      <c r="G43" s="156" t="n">
        <v>1350</v>
      </c>
      <c r="H43" s="156" t="n">
        <v>510</v>
      </c>
    </row>
    <row r="44" ht="24" customHeight="1" s="113">
      <c r="A44" s="156" t="inlineStr">
        <is>
          <t>2026-06</t>
        </is>
      </c>
      <c r="B44" s="156" t="inlineStr">
        <is>
          <t>M004</t>
        </is>
      </c>
      <c r="C44" s="156" t="inlineStr">
        <is>
          <t>AYDIN FATİH</t>
        </is>
      </c>
      <c r="D44" s="156" t="n">
        <v>37523</v>
      </c>
      <c r="E44" s="156" t="n">
        <v>12825621</v>
      </c>
      <c r="F44" s="156" t="n">
        <v>362</v>
      </c>
      <c r="G44" s="156" t="n">
        <v>1350</v>
      </c>
      <c r="H44" s="156" t="n">
        <v>510</v>
      </c>
    </row>
    <row r="45" ht="24" customHeight="1" s="113">
      <c r="A45" s="156" t="inlineStr">
        <is>
          <t>2026-07</t>
        </is>
      </c>
      <c r="B45" s="156" t="inlineStr">
        <is>
          <t>M004</t>
        </is>
      </c>
      <c r="C45" s="156" t="inlineStr">
        <is>
          <t>AYDIN FATİH</t>
        </is>
      </c>
      <c r="D45" s="156" t="n">
        <v>33751</v>
      </c>
      <c r="E45" s="156" t="n">
        <v>12026307</v>
      </c>
      <c r="F45" s="156" t="n">
        <v>362</v>
      </c>
      <c r="G45" s="156" t="n">
        <v>1350</v>
      </c>
      <c r="H45" s="156" t="n">
        <v>510</v>
      </c>
    </row>
    <row r="46" ht="24" customHeight="1" s="113">
      <c r="A46" s="156" t="inlineStr">
        <is>
          <t>2026-08</t>
        </is>
      </c>
      <c r="B46" s="156" t="inlineStr">
        <is>
          <t>M004</t>
        </is>
      </c>
      <c r="C46" s="156" t="inlineStr">
        <is>
          <t>AYDIN FATİH</t>
        </is>
      </c>
      <c r="D46" s="156" t="n">
        <v>35219</v>
      </c>
      <c r="E46" s="156" t="n">
        <v>13169983</v>
      </c>
      <c r="F46" s="156" t="n">
        <v>362</v>
      </c>
      <c r="G46" s="156" t="n">
        <v>1350</v>
      </c>
      <c r="H46" s="156" t="n">
        <v>510</v>
      </c>
    </row>
    <row r="47" ht="24" customHeight="1" s="113">
      <c r="A47" s="156" t="inlineStr">
        <is>
          <t>2026-09</t>
        </is>
      </c>
      <c r="B47" s="156" t="inlineStr">
        <is>
          <t>M004</t>
        </is>
      </c>
      <c r="C47" s="156" t="inlineStr">
        <is>
          <t>AYDIN FATİH</t>
        </is>
      </c>
      <c r="D47" s="156" t="n">
        <v>37467</v>
      </c>
      <c r="E47" s="156" t="n">
        <v>13291275</v>
      </c>
      <c r="F47" s="156" t="n">
        <v>362</v>
      </c>
      <c r="G47" s="156" t="n">
        <v>1350</v>
      </c>
      <c r="H47" s="156" t="n">
        <v>510</v>
      </c>
    </row>
    <row r="48" ht="24" customHeight="1" s="113">
      <c r="A48" s="156" t="inlineStr">
        <is>
          <t>2026-10</t>
        </is>
      </c>
      <c r="B48" s="156" t="inlineStr">
        <is>
          <t>M004</t>
        </is>
      </c>
      <c r="C48" s="156" t="inlineStr">
        <is>
          <t>AYDIN FATİH</t>
        </is>
      </c>
      <c r="D48" s="156" t="n">
        <v>30593</v>
      </c>
      <c r="E48" s="156" t="n">
        <v>13140549</v>
      </c>
      <c r="F48" s="156" t="n">
        <v>362</v>
      </c>
      <c r="G48" s="156" t="n">
        <v>1350</v>
      </c>
      <c r="H48" s="156" t="n">
        <v>510</v>
      </c>
    </row>
    <row r="49" ht="24" customHeight="1" s="113">
      <c r="A49" s="156" t="inlineStr">
        <is>
          <t>2026-11</t>
        </is>
      </c>
      <c r="B49" s="156" t="inlineStr">
        <is>
          <t>M004</t>
        </is>
      </c>
      <c r="C49" s="156" t="inlineStr">
        <is>
          <t>AYDIN FATİH</t>
        </is>
      </c>
      <c r="D49" s="156" t="n">
        <v>32970</v>
      </c>
      <c r="E49" s="156" t="n">
        <v>11991254</v>
      </c>
      <c r="F49" s="156" t="n">
        <v>362</v>
      </c>
      <c r="G49" s="156" t="n">
        <v>1350</v>
      </c>
      <c r="H49" s="156" t="n">
        <v>510</v>
      </c>
    </row>
    <row r="50" ht="24" customHeight="1" s="113">
      <c r="A50" s="156" t="inlineStr">
        <is>
          <t>2026-12</t>
        </is>
      </c>
      <c r="B50" s="156" t="inlineStr">
        <is>
          <t>M004</t>
        </is>
      </c>
      <c r="C50" s="156" t="inlineStr">
        <is>
          <t>AYDIN FATİH</t>
        </is>
      </c>
      <c r="D50" s="156" t="n">
        <v>34718</v>
      </c>
      <c r="E50" s="156" t="n">
        <v>11696740</v>
      </c>
      <c r="F50" s="156" t="n">
        <v>362</v>
      </c>
      <c r="G50" s="156" t="n">
        <v>1350</v>
      </c>
      <c r="H50" s="156" t="n">
        <v>510</v>
      </c>
    </row>
    <row r="51" ht="24" customHeight="1" s="113">
      <c r="A51" s="156" t="inlineStr">
        <is>
          <t>2026-01</t>
        </is>
      </c>
      <c r="B51" s="156" t="inlineStr">
        <is>
          <t>M005</t>
        </is>
      </c>
      <c r="C51" s="156" t="inlineStr">
        <is>
          <t>AYDIN FATİH-2</t>
        </is>
      </c>
      <c r="D51" s="156" t="n">
        <v>48078</v>
      </c>
      <c r="E51" s="156" t="n">
        <v>24137226</v>
      </c>
      <c r="F51" s="156" t="n">
        <v>522</v>
      </c>
      <c r="G51" s="156" t="n">
        <v>2340</v>
      </c>
      <c r="H51" s="156" t="n">
        <v>390</v>
      </c>
    </row>
    <row r="52" ht="24" customHeight="1" s="113">
      <c r="A52" s="156" t="inlineStr">
        <is>
          <t>2026-02</t>
        </is>
      </c>
      <c r="B52" s="156" t="inlineStr">
        <is>
          <t>M005</t>
        </is>
      </c>
      <c r="C52" s="156" t="inlineStr">
        <is>
          <t>AYDIN FATİH-2</t>
        </is>
      </c>
      <c r="D52" s="156" t="n">
        <v>42491</v>
      </c>
      <c r="E52" s="156" t="n">
        <v>23936299</v>
      </c>
      <c r="F52" s="156" t="n">
        <v>522</v>
      </c>
      <c r="G52" s="156" t="n">
        <v>2340</v>
      </c>
      <c r="H52" s="156" t="n">
        <v>390</v>
      </c>
    </row>
    <row r="53" ht="24" customHeight="1" s="113">
      <c r="A53" s="156" t="inlineStr">
        <is>
          <t>2026-03</t>
        </is>
      </c>
      <c r="B53" s="156" t="inlineStr">
        <is>
          <t>M005</t>
        </is>
      </c>
      <c r="C53" s="156" t="inlineStr">
        <is>
          <t>AYDIN FATİH-2</t>
        </is>
      </c>
      <c r="D53" s="156" t="n">
        <v>50163</v>
      </c>
      <c r="E53" s="156" t="n">
        <v>25086033</v>
      </c>
      <c r="F53" s="156" t="n">
        <v>522</v>
      </c>
      <c r="G53" s="156" t="n">
        <v>2340</v>
      </c>
      <c r="H53" s="156" t="n">
        <v>390</v>
      </c>
    </row>
    <row r="54" ht="24" customHeight="1" s="113">
      <c r="A54" s="156" t="inlineStr">
        <is>
          <t>2026-04</t>
        </is>
      </c>
      <c r="B54" s="156" t="inlineStr">
        <is>
          <t>M005</t>
        </is>
      </c>
      <c r="C54" s="156" t="inlineStr">
        <is>
          <t>AYDIN FATİH-2</t>
        </is>
      </c>
      <c r="D54" s="156" t="n">
        <v>47361</v>
      </c>
      <c r="E54" s="156" t="n">
        <v>24053224</v>
      </c>
      <c r="F54" s="156" t="n">
        <v>522</v>
      </c>
      <c r="G54" s="156" t="n">
        <v>2340</v>
      </c>
      <c r="H54" s="156" t="n">
        <v>390</v>
      </c>
    </row>
    <row r="55" ht="24" customHeight="1" s="113">
      <c r="A55" s="156" t="inlineStr">
        <is>
          <t>2026-05</t>
        </is>
      </c>
      <c r="B55" s="156" t="inlineStr">
        <is>
          <t>M005</t>
        </is>
      </c>
      <c r="C55" s="156" t="inlineStr">
        <is>
          <t>AYDIN FATİH-2</t>
        </is>
      </c>
      <c r="D55" s="156" t="n">
        <v>43354</v>
      </c>
      <c r="E55" s="156" t="n">
        <v>25112712</v>
      </c>
      <c r="F55" s="156" t="n">
        <v>522</v>
      </c>
      <c r="G55" s="156" t="n">
        <v>2340</v>
      </c>
      <c r="H55" s="156" t="n">
        <v>390</v>
      </c>
    </row>
    <row r="56" ht="24" customHeight="1" s="113">
      <c r="A56" s="156" t="inlineStr">
        <is>
          <t>2026-06</t>
        </is>
      </c>
      <c r="B56" s="156" t="inlineStr">
        <is>
          <t>M005</t>
        </is>
      </c>
      <c r="C56" s="156" t="inlineStr">
        <is>
          <t>AYDIN FATİH-2</t>
        </is>
      </c>
      <c r="D56" s="156" t="n">
        <v>45629</v>
      </c>
      <c r="E56" s="156" t="n">
        <v>23843116</v>
      </c>
      <c r="F56" s="156" t="n">
        <v>522</v>
      </c>
      <c r="G56" s="156" t="n">
        <v>2340</v>
      </c>
      <c r="H56" s="156" t="n">
        <v>390</v>
      </c>
    </row>
    <row r="57" ht="24" customHeight="1" s="113">
      <c r="A57" s="156" t="inlineStr">
        <is>
          <t>2026-07</t>
        </is>
      </c>
      <c r="B57" s="156" t="inlineStr">
        <is>
          <t>M005</t>
        </is>
      </c>
      <c r="C57" s="156" t="inlineStr">
        <is>
          <t>AYDIN FATİH-2</t>
        </is>
      </c>
      <c r="D57" s="156" t="n">
        <v>42825</v>
      </c>
      <c r="E57" s="156" t="n">
        <v>24727469</v>
      </c>
      <c r="F57" s="156" t="n">
        <v>522</v>
      </c>
      <c r="G57" s="156" t="n">
        <v>2340</v>
      </c>
      <c r="H57" s="156" t="n">
        <v>390</v>
      </c>
    </row>
    <row r="58" ht="24" customHeight="1" s="113">
      <c r="A58" s="156" t="inlineStr">
        <is>
          <t>2026-08</t>
        </is>
      </c>
      <c r="B58" s="156" t="inlineStr">
        <is>
          <t>M005</t>
        </is>
      </c>
      <c r="C58" s="156" t="inlineStr">
        <is>
          <t>AYDIN FATİH-2</t>
        </is>
      </c>
      <c r="D58" s="156" t="n">
        <v>45075</v>
      </c>
      <c r="E58" s="156" t="n">
        <v>25043788</v>
      </c>
      <c r="F58" s="156" t="n">
        <v>522</v>
      </c>
      <c r="G58" s="156" t="n">
        <v>2340</v>
      </c>
      <c r="H58" s="156" t="n">
        <v>390</v>
      </c>
    </row>
    <row r="59" ht="24" customHeight="1" s="113">
      <c r="A59" s="156" t="inlineStr">
        <is>
          <t>2026-09</t>
        </is>
      </c>
      <c r="B59" s="156" t="inlineStr">
        <is>
          <t>M005</t>
        </is>
      </c>
      <c r="C59" s="156" t="inlineStr">
        <is>
          <t>AYDIN FATİH-2</t>
        </is>
      </c>
      <c r="D59" s="156" t="n">
        <v>48061</v>
      </c>
      <c r="E59" s="156" t="n">
        <v>25046826</v>
      </c>
      <c r="F59" s="156" t="n">
        <v>522</v>
      </c>
      <c r="G59" s="156" t="n">
        <v>2340</v>
      </c>
      <c r="H59" s="156" t="n">
        <v>390</v>
      </c>
    </row>
    <row r="60" ht="24" customHeight="1" s="113">
      <c r="A60" s="156" t="inlineStr">
        <is>
          <t>2026-10</t>
        </is>
      </c>
      <c r="B60" s="156" t="inlineStr">
        <is>
          <t>M005</t>
        </is>
      </c>
      <c r="C60" s="156" t="inlineStr">
        <is>
          <t>AYDIN FATİH-2</t>
        </is>
      </c>
      <c r="D60" s="156" t="n">
        <v>43137</v>
      </c>
      <c r="E60" s="156" t="n">
        <v>25071018</v>
      </c>
      <c r="F60" s="156" t="n">
        <v>522</v>
      </c>
      <c r="G60" s="156" t="n">
        <v>2340</v>
      </c>
      <c r="H60" s="156" t="n">
        <v>390</v>
      </c>
    </row>
    <row r="61" ht="24" customHeight="1" s="113">
      <c r="A61" s="156" t="inlineStr">
        <is>
          <t>2026-11</t>
        </is>
      </c>
      <c r="B61" s="156" t="inlineStr">
        <is>
          <t>M005</t>
        </is>
      </c>
      <c r="C61" s="156" t="inlineStr">
        <is>
          <t>AYDIN FATİH-2</t>
        </is>
      </c>
      <c r="D61" s="156" t="n">
        <v>49021</v>
      </c>
      <c r="E61" s="156" t="n">
        <v>24862304</v>
      </c>
      <c r="F61" s="156" t="n">
        <v>522</v>
      </c>
      <c r="G61" s="156" t="n">
        <v>2340</v>
      </c>
      <c r="H61" s="156" t="n">
        <v>390</v>
      </c>
    </row>
    <row r="62" ht="24" customHeight="1" s="113">
      <c r="A62" s="156" t="inlineStr">
        <is>
          <t>2026-12</t>
        </is>
      </c>
      <c r="B62" s="156" t="inlineStr">
        <is>
          <t>M005</t>
        </is>
      </c>
      <c r="C62" s="156" t="inlineStr">
        <is>
          <t>AYDIN FATİH-2</t>
        </is>
      </c>
      <c r="D62" s="156" t="n">
        <v>46552</v>
      </c>
      <c r="E62" s="156" t="n">
        <v>23977928</v>
      </c>
      <c r="F62" s="156" t="n">
        <v>522</v>
      </c>
      <c r="G62" s="156" t="n">
        <v>2340</v>
      </c>
      <c r="H62" s="156" t="n">
        <v>390</v>
      </c>
    </row>
    <row r="63" ht="24" customHeight="1" s="113">
      <c r="A63" s="156" t="inlineStr">
        <is>
          <t>2026-01</t>
        </is>
      </c>
      <c r="B63" s="156" t="inlineStr">
        <is>
          <t>M006</t>
        </is>
      </c>
      <c r="C63" s="156" t="inlineStr">
        <is>
          <t>AYDIN GİRNE</t>
        </is>
      </c>
      <c r="D63" s="156" t="n">
        <v>42256</v>
      </c>
      <c r="E63" s="156" t="n">
        <v>11512735</v>
      </c>
      <c r="F63" s="156" t="n">
        <v>255</v>
      </c>
      <c r="G63" s="156" t="n">
        <v>2370</v>
      </c>
      <c r="H63" s="156" t="n">
        <v>270</v>
      </c>
    </row>
    <row r="64" ht="24" customHeight="1" s="113">
      <c r="A64" s="156" t="inlineStr">
        <is>
          <t>2026-02</t>
        </is>
      </c>
      <c r="B64" s="156" t="inlineStr">
        <is>
          <t>M006</t>
        </is>
      </c>
      <c r="C64" s="156" t="inlineStr">
        <is>
          <t>AYDIN GİRNE</t>
        </is>
      </c>
      <c r="D64" s="156" t="n">
        <v>45436</v>
      </c>
      <c r="E64" s="156" t="n">
        <v>11064971</v>
      </c>
      <c r="F64" s="156" t="n">
        <v>255</v>
      </c>
      <c r="G64" s="156" t="n">
        <v>2370</v>
      </c>
      <c r="H64" s="156" t="n">
        <v>270</v>
      </c>
    </row>
    <row r="65" ht="24" customHeight="1" s="113">
      <c r="A65" s="156" t="inlineStr">
        <is>
          <t>2026-03</t>
        </is>
      </c>
      <c r="B65" s="156" t="inlineStr">
        <is>
          <t>M006</t>
        </is>
      </c>
      <c r="C65" s="156" t="inlineStr">
        <is>
          <t>AYDIN GİRNE</t>
        </is>
      </c>
      <c r="D65" s="156" t="n">
        <v>44861</v>
      </c>
      <c r="E65" s="156" t="n">
        <v>11061345</v>
      </c>
      <c r="F65" s="156" t="n">
        <v>255</v>
      </c>
      <c r="G65" s="156" t="n">
        <v>2370</v>
      </c>
      <c r="H65" s="156" t="n">
        <v>270</v>
      </c>
    </row>
    <row r="66" ht="24" customHeight="1" s="113">
      <c r="A66" s="156" t="inlineStr">
        <is>
          <t>2026-04</t>
        </is>
      </c>
      <c r="B66" s="156" t="inlineStr">
        <is>
          <t>M006</t>
        </is>
      </c>
      <c r="C66" s="156" t="inlineStr">
        <is>
          <t>AYDIN GİRNE</t>
        </is>
      </c>
      <c r="D66" s="156" t="n">
        <v>43481</v>
      </c>
      <c r="E66" s="156" t="n">
        <v>12545671</v>
      </c>
      <c r="F66" s="156" t="n">
        <v>255</v>
      </c>
      <c r="G66" s="156" t="n">
        <v>2370</v>
      </c>
      <c r="H66" s="156" t="n">
        <v>270</v>
      </c>
    </row>
    <row r="67" ht="24" customHeight="1" s="113">
      <c r="A67" s="156" t="inlineStr">
        <is>
          <t>2026-05</t>
        </is>
      </c>
      <c r="B67" s="156" t="inlineStr">
        <is>
          <t>M006</t>
        </is>
      </c>
      <c r="C67" s="156" t="inlineStr">
        <is>
          <t>AYDIN GİRNE</t>
        </is>
      </c>
      <c r="D67" s="156" t="n">
        <v>44144</v>
      </c>
      <c r="E67" s="156" t="n">
        <v>11291807</v>
      </c>
      <c r="F67" s="156" t="n">
        <v>255</v>
      </c>
      <c r="G67" s="156" t="n">
        <v>2370</v>
      </c>
      <c r="H67" s="156" t="n">
        <v>270</v>
      </c>
    </row>
    <row r="68" ht="24" customHeight="1" s="113">
      <c r="A68" s="156" t="inlineStr">
        <is>
          <t>2026-06</t>
        </is>
      </c>
      <c r="B68" s="156" t="inlineStr">
        <is>
          <t>M006</t>
        </is>
      </c>
      <c r="C68" s="156" t="inlineStr">
        <is>
          <t>AYDIN GİRNE</t>
        </is>
      </c>
      <c r="D68" s="156" t="n">
        <v>45175</v>
      </c>
      <c r="E68" s="156" t="n">
        <v>10678862</v>
      </c>
      <c r="F68" s="156" t="n">
        <v>255</v>
      </c>
      <c r="G68" s="156" t="n">
        <v>2370</v>
      </c>
      <c r="H68" s="156" t="n">
        <v>270</v>
      </c>
    </row>
    <row r="69" ht="24" customHeight="1" s="113">
      <c r="A69" s="156" t="inlineStr">
        <is>
          <t>2026-07</t>
        </is>
      </c>
      <c r="B69" s="156" t="inlineStr">
        <is>
          <t>M006</t>
        </is>
      </c>
      <c r="C69" s="156" t="inlineStr">
        <is>
          <t>AYDIN GİRNE</t>
        </is>
      </c>
      <c r="D69" s="156" t="n">
        <v>48949</v>
      </c>
      <c r="E69" s="156" t="n">
        <v>12216255</v>
      </c>
      <c r="F69" s="156" t="n">
        <v>255</v>
      </c>
      <c r="G69" s="156" t="n">
        <v>2370</v>
      </c>
      <c r="H69" s="156" t="n">
        <v>270</v>
      </c>
    </row>
    <row r="70" ht="24" customHeight="1" s="113">
      <c r="A70" s="156" t="inlineStr">
        <is>
          <t>2026-08</t>
        </is>
      </c>
      <c r="B70" s="156" t="inlineStr">
        <is>
          <t>M006</t>
        </is>
      </c>
      <c r="C70" s="156" t="inlineStr">
        <is>
          <t>AYDIN GİRNE</t>
        </is>
      </c>
      <c r="D70" s="156" t="n">
        <v>47783</v>
      </c>
      <c r="E70" s="156" t="n">
        <v>11568110</v>
      </c>
      <c r="F70" s="156" t="n">
        <v>255</v>
      </c>
      <c r="G70" s="156" t="n">
        <v>2370</v>
      </c>
      <c r="H70" s="156" t="n">
        <v>270</v>
      </c>
    </row>
    <row r="71" ht="24" customHeight="1" s="113">
      <c r="A71" s="156" t="inlineStr">
        <is>
          <t>2026-09</t>
        </is>
      </c>
      <c r="B71" s="156" t="inlineStr">
        <is>
          <t>M006</t>
        </is>
      </c>
      <c r="C71" s="156" t="inlineStr">
        <is>
          <t>AYDIN GİRNE</t>
        </is>
      </c>
      <c r="D71" s="156" t="n">
        <v>49883</v>
      </c>
      <c r="E71" s="156" t="n">
        <v>12377502</v>
      </c>
      <c r="F71" s="156" t="n">
        <v>255</v>
      </c>
      <c r="G71" s="156" t="n">
        <v>2370</v>
      </c>
      <c r="H71" s="156" t="n">
        <v>270</v>
      </c>
    </row>
    <row r="72" ht="24" customHeight="1" s="113">
      <c r="A72" s="156" t="inlineStr">
        <is>
          <t>2026-10</t>
        </is>
      </c>
      <c r="B72" s="156" t="inlineStr">
        <is>
          <t>M006</t>
        </is>
      </c>
      <c r="C72" s="156" t="inlineStr">
        <is>
          <t>AYDIN GİRNE</t>
        </is>
      </c>
      <c r="D72" s="156" t="n">
        <v>47561</v>
      </c>
      <c r="E72" s="156" t="n">
        <v>11038657</v>
      </c>
      <c r="F72" s="156" t="n">
        <v>255</v>
      </c>
      <c r="G72" s="156" t="n">
        <v>2370</v>
      </c>
      <c r="H72" s="156" t="n">
        <v>270</v>
      </c>
    </row>
    <row r="73" ht="24" customHeight="1" s="113">
      <c r="A73" s="156" t="inlineStr">
        <is>
          <t>2026-11</t>
        </is>
      </c>
      <c r="B73" s="156" t="inlineStr">
        <is>
          <t>M006</t>
        </is>
      </c>
      <c r="C73" s="156" t="inlineStr">
        <is>
          <t>AYDIN GİRNE</t>
        </is>
      </c>
      <c r="D73" s="156" t="n">
        <v>47751</v>
      </c>
      <c r="E73" s="156" t="n">
        <v>11021037</v>
      </c>
      <c r="F73" s="156" t="n">
        <v>255</v>
      </c>
      <c r="G73" s="156" t="n">
        <v>2370</v>
      </c>
      <c r="H73" s="156" t="n">
        <v>270</v>
      </c>
    </row>
    <row r="74" ht="24" customHeight="1" s="113">
      <c r="A74" s="156" t="inlineStr">
        <is>
          <t>2026-12</t>
        </is>
      </c>
      <c r="B74" s="156" t="inlineStr">
        <is>
          <t>M006</t>
        </is>
      </c>
      <c r="C74" s="156" t="inlineStr">
        <is>
          <t>AYDIN GİRNE</t>
        </is>
      </c>
      <c r="D74" s="156" t="n">
        <v>43210</v>
      </c>
      <c r="E74" s="156" t="n">
        <v>12462035</v>
      </c>
      <c r="F74" s="156" t="n">
        <v>255</v>
      </c>
      <c r="G74" s="156" t="n">
        <v>2370</v>
      </c>
      <c r="H74" s="156" t="n">
        <v>270</v>
      </c>
    </row>
    <row r="75" ht="36" customHeight="1" s="113">
      <c r="A75" s="156" t="inlineStr">
        <is>
          <t>2026-01</t>
        </is>
      </c>
      <c r="B75" s="156" t="inlineStr">
        <is>
          <t>M007</t>
        </is>
      </c>
      <c r="C75" s="156" t="inlineStr">
        <is>
          <t>AYDIN MİMARSİNAN</t>
        </is>
      </c>
      <c r="D75" s="156" t="n">
        <v>109742</v>
      </c>
      <c r="E75" s="156" t="n">
        <v>24447285</v>
      </c>
      <c r="F75" s="156" t="n">
        <v>220</v>
      </c>
      <c r="G75" s="156" t="n">
        <v>3600</v>
      </c>
      <c r="H75" s="156" t="n">
        <v>480</v>
      </c>
    </row>
    <row r="76" ht="36" customHeight="1" s="113">
      <c r="A76" s="156" t="inlineStr">
        <is>
          <t>2026-02</t>
        </is>
      </c>
      <c r="B76" s="156" t="inlineStr">
        <is>
          <t>M007</t>
        </is>
      </c>
      <c r="C76" s="156" t="inlineStr">
        <is>
          <t>AYDIN MİMARSİNAN</t>
        </is>
      </c>
      <c r="D76" s="156" t="n">
        <v>107500</v>
      </c>
      <c r="E76" s="156" t="n">
        <v>24084403</v>
      </c>
      <c r="F76" s="156" t="n">
        <v>220</v>
      </c>
      <c r="G76" s="156" t="n">
        <v>3600</v>
      </c>
      <c r="H76" s="156" t="n">
        <v>480</v>
      </c>
    </row>
    <row r="77" ht="36" customHeight="1" s="113">
      <c r="A77" s="156" t="inlineStr">
        <is>
          <t>2026-03</t>
        </is>
      </c>
      <c r="B77" s="156" t="inlineStr">
        <is>
          <t>M007</t>
        </is>
      </c>
      <c r="C77" s="156" t="inlineStr">
        <is>
          <t>AYDIN MİMARSİNAN</t>
        </is>
      </c>
      <c r="D77" s="156" t="n">
        <v>103252</v>
      </c>
      <c r="E77" s="156" t="n">
        <v>23466669</v>
      </c>
      <c r="F77" s="156" t="n">
        <v>220</v>
      </c>
      <c r="G77" s="156" t="n">
        <v>3600</v>
      </c>
      <c r="H77" s="156" t="n">
        <v>480</v>
      </c>
    </row>
    <row r="78" ht="36" customHeight="1" s="113">
      <c r="A78" s="156" t="inlineStr">
        <is>
          <t>2026-04</t>
        </is>
      </c>
      <c r="B78" s="156" t="inlineStr">
        <is>
          <t>M007</t>
        </is>
      </c>
      <c r="C78" s="156" t="inlineStr">
        <is>
          <t>AYDIN MİMARSİNAN</t>
        </is>
      </c>
      <c r="D78" s="156" t="n">
        <v>103107</v>
      </c>
      <c r="E78" s="156" t="n">
        <v>23497886</v>
      </c>
      <c r="F78" s="156" t="n">
        <v>220</v>
      </c>
      <c r="G78" s="156" t="n">
        <v>3600</v>
      </c>
      <c r="H78" s="156" t="n">
        <v>480</v>
      </c>
    </row>
    <row r="79" ht="36" customHeight="1" s="113">
      <c r="A79" s="156" t="inlineStr">
        <is>
          <t>2026-05</t>
        </is>
      </c>
      <c r="B79" s="156" t="inlineStr">
        <is>
          <t>M007</t>
        </is>
      </c>
      <c r="C79" s="156" t="inlineStr">
        <is>
          <t>AYDIN MİMARSİNAN</t>
        </is>
      </c>
      <c r="D79" s="156" t="n">
        <v>109854</v>
      </c>
      <c r="E79" s="156" t="n">
        <v>23252008</v>
      </c>
      <c r="F79" s="156" t="n">
        <v>220</v>
      </c>
      <c r="G79" s="156" t="n">
        <v>3600</v>
      </c>
      <c r="H79" s="156" t="n">
        <v>480</v>
      </c>
    </row>
    <row r="80" ht="36" customHeight="1" s="113">
      <c r="A80" s="156" t="inlineStr">
        <is>
          <t>2026-06</t>
        </is>
      </c>
      <c r="B80" s="156" t="inlineStr">
        <is>
          <t>M007</t>
        </is>
      </c>
      <c r="C80" s="156" t="inlineStr">
        <is>
          <t>AYDIN MİMARSİNAN</t>
        </is>
      </c>
      <c r="D80" s="156" t="n">
        <v>109509</v>
      </c>
      <c r="E80" s="156" t="n">
        <v>23109412</v>
      </c>
      <c r="F80" s="156" t="n">
        <v>220</v>
      </c>
      <c r="G80" s="156" t="n">
        <v>3600</v>
      </c>
      <c r="H80" s="156" t="n">
        <v>480</v>
      </c>
    </row>
    <row r="81" ht="36" customHeight="1" s="113">
      <c r="A81" s="156" t="inlineStr">
        <is>
          <t>2026-07</t>
        </is>
      </c>
      <c r="B81" s="156" t="inlineStr">
        <is>
          <t>M007</t>
        </is>
      </c>
      <c r="C81" s="156" t="inlineStr">
        <is>
          <t>AYDIN MİMARSİNAN</t>
        </is>
      </c>
      <c r="D81" s="156" t="n">
        <v>106028</v>
      </c>
      <c r="E81" s="156" t="n">
        <v>22751552</v>
      </c>
      <c r="F81" s="156" t="n">
        <v>220</v>
      </c>
      <c r="G81" s="156" t="n">
        <v>3600</v>
      </c>
      <c r="H81" s="156" t="n">
        <v>480</v>
      </c>
    </row>
    <row r="82" ht="36" customHeight="1" s="113">
      <c r="A82" s="156" t="inlineStr">
        <is>
          <t>2026-08</t>
        </is>
      </c>
      <c r="B82" s="156" t="inlineStr">
        <is>
          <t>M007</t>
        </is>
      </c>
      <c r="C82" s="156" t="inlineStr">
        <is>
          <t>AYDIN MİMARSİNAN</t>
        </is>
      </c>
      <c r="D82" s="156" t="n">
        <v>110527</v>
      </c>
      <c r="E82" s="156" t="n">
        <v>22890222</v>
      </c>
      <c r="F82" s="156" t="n">
        <v>220</v>
      </c>
      <c r="G82" s="156" t="n">
        <v>3600</v>
      </c>
      <c r="H82" s="156" t="n">
        <v>480</v>
      </c>
    </row>
    <row r="83" ht="36" customHeight="1" s="113">
      <c r="A83" s="156" t="inlineStr">
        <is>
          <t>2026-09</t>
        </is>
      </c>
      <c r="B83" s="156" t="inlineStr">
        <is>
          <t>M007</t>
        </is>
      </c>
      <c r="C83" s="156" t="inlineStr">
        <is>
          <t>AYDIN MİMARSİNAN</t>
        </is>
      </c>
      <c r="D83" s="156" t="n">
        <v>103974</v>
      </c>
      <c r="E83" s="156" t="n">
        <v>23080380</v>
      </c>
      <c r="F83" s="156" t="n">
        <v>220</v>
      </c>
      <c r="G83" s="156" t="n">
        <v>3600</v>
      </c>
      <c r="H83" s="156" t="n">
        <v>480</v>
      </c>
    </row>
    <row r="84" ht="36" customHeight="1" s="113">
      <c r="A84" s="156" t="inlineStr">
        <is>
          <t>2026-10</t>
        </is>
      </c>
      <c r="B84" s="156" t="inlineStr">
        <is>
          <t>M007</t>
        </is>
      </c>
      <c r="C84" s="156" t="inlineStr">
        <is>
          <t>AYDIN MİMARSİNAN</t>
        </is>
      </c>
      <c r="D84" s="156" t="n">
        <v>110698</v>
      </c>
      <c r="E84" s="156" t="n">
        <v>23423038</v>
      </c>
      <c r="F84" s="156" t="n">
        <v>220</v>
      </c>
      <c r="G84" s="156" t="n">
        <v>3600</v>
      </c>
      <c r="H84" s="156" t="n">
        <v>480</v>
      </c>
    </row>
    <row r="85" ht="36" customHeight="1" s="113">
      <c r="A85" s="156" t="inlineStr">
        <is>
          <t>2026-11</t>
        </is>
      </c>
      <c r="B85" s="156" t="inlineStr">
        <is>
          <t>M007</t>
        </is>
      </c>
      <c r="C85" s="156" t="inlineStr">
        <is>
          <t>AYDIN MİMARSİNAN</t>
        </is>
      </c>
      <c r="D85" s="156" t="n">
        <v>108031</v>
      </c>
      <c r="E85" s="156" t="n">
        <v>24409565</v>
      </c>
      <c r="F85" s="156" t="n">
        <v>220</v>
      </c>
      <c r="G85" s="156" t="n">
        <v>3600</v>
      </c>
      <c r="H85" s="156" t="n">
        <v>480</v>
      </c>
    </row>
    <row r="86" ht="36" customHeight="1" s="113">
      <c r="A86" s="156" t="inlineStr">
        <is>
          <t>2026-12</t>
        </is>
      </c>
      <c r="B86" s="156" t="inlineStr">
        <is>
          <t>M007</t>
        </is>
      </c>
      <c r="C86" s="156" t="inlineStr">
        <is>
          <t>AYDIN MİMARSİNAN</t>
        </is>
      </c>
      <c r="D86" s="156" t="n">
        <v>106744</v>
      </c>
      <c r="E86" s="156" t="n">
        <v>23374747</v>
      </c>
      <c r="F86" s="156" t="n">
        <v>220</v>
      </c>
      <c r="G86" s="156" t="n">
        <v>3600</v>
      </c>
      <c r="H86" s="156" t="n">
        <v>480</v>
      </c>
    </row>
    <row r="87" ht="24" customHeight="1" s="113">
      <c r="A87" s="156" t="inlineStr">
        <is>
          <t>2026-01</t>
        </is>
      </c>
      <c r="B87" s="156" t="inlineStr">
        <is>
          <t>M008</t>
        </is>
      </c>
      <c r="C87" s="156" t="inlineStr">
        <is>
          <t>AYRANCILAR</t>
        </is>
      </c>
      <c r="D87" s="156" t="n">
        <v>97167</v>
      </c>
      <c r="E87" s="156" t="n">
        <v>21880098</v>
      </c>
      <c r="F87" s="156" t="n">
        <v>239</v>
      </c>
      <c r="G87" s="156" t="n">
        <v>2100</v>
      </c>
      <c r="H87" s="156" t="n">
        <v>300</v>
      </c>
    </row>
    <row r="88" ht="24" customHeight="1" s="113">
      <c r="A88" s="156" t="inlineStr">
        <is>
          <t>2026-02</t>
        </is>
      </c>
      <c r="B88" s="156" t="inlineStr">
        <is>
          <t>M008</t>
        </is>
      </c>
      <c r="C88" s="156" t="inlineStr">
        <is>
          <t>AYRANCILAR</t>
        </is>
      </c>
      <c r="D88" s="156" t="n">
        <v>100387</v>
      </c>
      <c r="E88" s="156" t="n">
        <v>23168460</v>
      </c>
      <c r="F88" s="156" t="n">
        <v>239</v>
      </c>
      <c r="G88" s="156" t="n">
        <v>2100</v>
      </c>
      <c r="H88" s="156" t="n">
        <v>300</v>
      </c>
    </row>
    <row r="89" ht="24" customHeight="1" s="113">
      <c r="A89" s="156" t="inlineStr">
        <is>
          <t>2026-03</t>
        </is>
      </c>
      <c r="B89" s="156" t="inlineStr">
        <is>
          <t>M008</t>
        </is>
      </c>
      <c r="C89" s="156" t="inlineStr">
        <is>
          <t>AYRANCILAR</t>
        </is>
      </c>
      <c r="D89" s="156" t="n">
        <v>96893</v>
      </c>
      <c r="E89" s="156" t="n">
        <v>22445425</v>
      </c>
      <c r="F89" s="156" t="n">
        <v>239</v>
      </c>
      <c r="G89" s="156" t="n">
        <v>2100</v>
      </c>
      <c r="H89" s="156" t="n">
        <v>300</v>
      </c>
    </row>
    <row r="90" ht="24" customHeight="1" s="113">
      <c r="A90" s="156" t="inlineStr">
        <is>
          <t>2026-04</t>
        </is>
      </c>
      <c r="B90" s="156" t="inlineStr">
        <is>
          <t>M008</t>
        </is>
      </c>
      <c r="C90" s="156" t="inlineStr">
        <is>
          <t>AYRANCILAR</t>
        </is>
      </c>
      <c r="D90" s="156" t="n">
        <v>91584</v>
      </c>
      <c r="E90" s="156" t="n">
        <v>22970653</v>
      </c>
      <c r="F90" s="156" t="n">
        <v>239</v>
      </c>
      <c r="G90" s="156" t="n">
        <v>2100</v>
      </c>
      <c r="H90" s="156" t="n">
        <v>300</v>
      </c>
    </row>
    <row r="91" ht="24" customHeight="1" s="113">
      <c r="A91" s="156" t="inlineStr">
        <is>
          <t>2026-05</t>
        </is>
      </c>
      <c r="B91" s="156" t="inlineStr">
        <is>
          <t>M008</t>
        </is>
      </c>
      <c r="C91" s="156" t="inlineStr">
        <is>
          <t>AYRANCILAR</t>
        </is>
      </c>
      <c r="D91" s="156" t="n">
        <v>93398</v>
      </c>
      <c r="E91" s="156" t="n">
        <v>22065616</v>
      </c>
      <c r="F91" s="156" t="n">
        <v>239</v>
      </c>
      <c r="G91" s="156" t="n">
        <v>2100</v>
      </c>
      <c r="H91" s="156" t="n">
        <v>300</v>
      </c>
    </row>
    <row r="92" ht="24" customHeight="1" s="113">
      <c r="A92" s="156" t="inlineStr">
        <is>
          <t>2026-06</t>
        </is>
      </c>
      <c r="B92" s="156" t="inlineStr">
        <is>
          <t>M008</t>
        </is>
      </c>
      <c r="C92" s="156" t="inlineStr">
        <is>
          <t>AYRANCILAR</t>
        </is>
      </c>
      <c r="D92" s="156" t="n">
        <v>91316</v>
      </c>
      <c r="E92" s="156" t="n">
        <v>22348304</v>
      </c>
      <c r="F92" s="156" t="n">
        <v>239</v>
      </c>
      <c r="G92" s="156" t="n">
        <v>2100</v>
      </c>
      <c r="H92" s="156" t="n">
        <v>300</v>
      </c>
    </row>
    <row r="93" ht="24" customHeight="1" s="113">
      <c r="A93" s="156" t="inlineStr">
        <is>
          <t>2026-07</t>
        </is>
      </c>
      <c r="B93" s="156" t="inlineStr">
        <is>
          <t>M008</t>
        </is>
      </c>
      <c r="C93" s="156" t="inlineStr">
        <is>
          <t>AYRANCILAR</t>
        </is>
      </c>
      <c r="D93" s="156" t="n">
        <v>92592</v>
      </c>
      <c r="E93" s="156" t="n">
        <v>22528331</v>
      </c>
      <c r="F93" s="156" t="n">
        <v>239</v>
      </c>
      <c r="G93" s="156" t="n">
        <v>2100</v>
      </c>
      <c r="H93" s="156" t="n">
        <v>300</v>
      </c>
    </row>
    <row r="94" ht="24" customHeight="1" s="113">
      <c r="A94" s="156" t="inlineStr">
        <is>
          <t>2026-08</t>
        </is>
      </c>
      <c r="B94" s="156" t="inlineStr">
        <is>
          <t>M008</t>
        </is>
      </c>
      <c r="C94" s="156" t="inlineStr">
        <is>
          <t>AYRANCILAR</t>
        </is>
      </c>
      <c r="D94" s="156" t="n">
        <v>100353</v>
      </c>
      <c r="E94" s="156" t="n">
        <v>23100313</v>
      </c>
      <c r="F94" s="156" t="n">
        <v>239</v>
      </c>
      <c r="G94" s="156" t="n">
        <v>2100</v>
      </c>
      <c r="H94" s="156" t="n">
        <v>300</v>
      </c>
    </row>
    <row r="95" ht="24" customHeight="1" s="113">
      <c r="A95" s="156" t="inlineStr">
        <is>
          <t>2026-09</t>
        </is>
      </c>
      <c r="B95" s="156" t="inlineStr">
        <is>
          <t>M008</t>
        </is>
      </c>
      <c r="C95" s="156" t="inlineStr">
        <is>
          <t>AYRANCILAR</t>
        </is>
      </c>
      <c r="D95" s="156" t="n">
        <v>96083</v>
      </c>
      <c r="E95" s="156" t="n">
        <v>22130494</v>
      </c>
      <c r="F95" s="156" t="n">
        <v>239</v>
      </c>
      <c r="G95" s="156" t="n">
        <v>2100</v>
      </c>
      <c r="H95" s="156" t="n">
        <v>300</v>
      </c>
    </row>
    <row r="96" ht="24" customHeight="1" s="113">
      <c r="A96" s="156" t="inlineStr">
        <is>
          <t>2026-10</t>
        </is>
      </c>
      <c r="B96" s="156" t="inlineStr">
        <is>
          <t>M008</t>
        </is>
      </c>
      <c r="C96" s="156" t="inlineStr">
        <is>
          <t>AYRANCILAR</t>
        </is>
      </c>
      <c r="D96" s="156" t="n">
        <v>91440</v>
      </c>
      <c r="E96" s="156" t="n">
        <v>23318231</v>
      </c>
      <c r="F96" s="156" t="n">
        <v>239</v>
      </c>
      <c r="G96" s="156" t="n">
        <v>2100</v>
      </c>
      <c r="H96" s="156" t="n">
        <v>300</v>
      </c>
    </row>
    <row r="97" ht="24" customHeight="1" s="113">
      <c r="A97" s="156" t="inlineStr">
        <is>
          <t>2026-11</t>
        </is>
      </c>
      <c r="B97" s="156" t="inlineStr">
        <is>
          <t>M008</t>
        </is>
      </c>
      <c r="C97" s="156" t="inlineStr">
        <is>
          <t>AYRANCILAR</t>
        </is>
      </c>
      <c r="D97" s="156" t="n">
        <v>90606</v>
      </c>
      <c r="E97" s="156" t="n">
        <v>22266430</v>
      </c>
      <c r="F97" s="156" t="n">
        <v>239</v>
      </c>
      <c r="G97" s="156" t="n">
        <v>2100</v>
      </c>
      <c r="H97" s="156" t="n">
        <v>300</v>
      </c>
    </row>
    <row r="98" ht="24" customHeight="1" s="113">
      <c r="A98" s="156" t="inlineStr">
        <is>
          <t>2026-12</t>
        </is>
      </c>
      <c r="B98" s="156" t="inlineStr">
        <is>
          <t>M008</t>
        </is>
      </c>
      <c r="C98" s="156" t="inlineStr">
        <is>
          <t>AYRANCILAR</t>
        </is>
      </c>
      <c r="D98" s="156" t="n">
        <v>97755</v>
      </c>
      <c r="E98" s="156" t="n">
        <v>23606065</v>
      </c>
      <c r="F98" s="156" t="n">
        <v>239</v>
      </c>
      <c r="G98" s="156" t="n">
        <v>2100</v>
      </c>
      <c r="H98" s="156" t="n">
        <v>300</v>
      </c>
    </row>
    <row r="99" ht="24" customHeight="1" s="113">
      <c r="A99" s="156" t="inlineStr">
        <is>
          <t>2026-01</t>
        </is>
      </c>
      <c r="B99" s="156" t="inlineStr">
        <is>
          <t>M009</t>
        </is>
      </c>
      <c r="C99" s="156" t="inlineStr">
        <is>
          <t>BALÇOVA</t>
        </is>
      </c>
      <c r="D99" s="156" t="n">
        <v>88115</v>
      </c>
      <c r="E99" s="156" t="n">
        <v>16644550</v>
      </c>
      <c r="F99" s="156" t="n">
        <v>193</v>
      </c>
      <c r="G99" s="156" t="n">
        <v>3540</v>
      </c>
      <c r="H99" s="156" t="n">
        <v>420</v>
      </c>
    </row>
    <row r="100" ht="24" customHeight="1" s="113">
      <c r="A100" s="156" t="inlineStr">
        <is>
          <t>2026-02</t>
        </is>
      </c>
      <c r="B100" s="156" t="inlineStr">
        <is>
          <t>M009</t>
        </is>
      </c>
      <c r="C100" s="156" t="inlineStr">
        <is>
          <t>BALÇOVA</t>
        </is>
      </c>
      <c r="D100" s="156" t="n">
        <v>87223</v>
      </c>
      <c r="E100" s="156" t="n">
        <v>16826280</v>
      </c>
      <c r="F100" s="156" t="n">
        <v>193</v>
      </c>
      <c r="G100" s="156" t="n">
        <v>3540</v>
      </c>
      <c r="H100" s="156" t="n">
        <v>420</v>
      </c>
    </row>
    <row r="101" ht="24" customHeight="1" s="113">
      <c r="A101" s="156" t="inlineStr">
        <is>
          <t>2026-03</t>
        </is>
      </c>
      <c r="B101" s="156" t="inlineStr">
        <is>
          <t>M009</t>
        </is>
      </c>
      <c r="C101" s="156" t="inlineStr">
        <is>
          <t>BALÇOVA</t>
        </is>
      </c>
      <c r="D101" s="156" t="n">
        <v>92244</v>
      </c>
      <c r="E101" s="156" t="n">
        <v>17071407</v>
      </c>
      <c r="F101" s="156" t="n">
        <v>193</v>
      </c>
      <c r="G101" s="156" t="n">
        <v>3540</v>
      </c>
      <c r="H101" s="156" t="n">
        <v>420</v>
      </c>
    </row>
    <row r="102" ht="24" customHeight="1" s="113">
      <c r="A102" s="156" t="inlineStr">
        <is>
          <t>2026-04</t>
        </is>
      </c>
      <c r="B102" s="156" t="inlineStr">
        <is>
          <t>M009</t>
        </is>
      </c>
      <c r="C102" s="156" t="inlineStr">
        <is>
          <t>BALÇOVA</t>
        </is>
      </c>
      <c r="D102" s="156" t="n">
        <v>91272</v>
      </c>
      <c r="E102" s="156" t="n">
        <v>16891759</v>
      </c>
      <c r="F102" s="156" t="n">
        <v>193</v>
      </c>
      <c r="G102" s="156" t="n">
        <v>3540</v>
      </c>
      <c r="H102" s="156" t="n">
        <v>420</v>
      </c>
    </row>
    <row r="103" ht="24" customHeight="1" s="113">
      <c r="A103" s="156" t="inlineStr">
        <is>
          <t>2026-05</t>
        </is>
      </c>
      <c r="B103" s="156" t="inlineStr">
        <is>
          <t>M009</t>
        </is>
      </c>
      <c r="C103" s="156" t="inlineStr">
        <is>
          <t>BALÇOVA</t>
        </is>
      </c>
      <c r="D103" s="156" t="n">
        <v>93022</v>
      </c>
      <c r="E103" s="156" t="n">
        <v>17569168</v>
      </c>
      <c r="F103" s="156" t="n">
        <v>193</v>
      </c>
      <c r="G103" s="156" t="n">
        <v>3540</v>
      </c>
      <c r="H103" s="156" t="n">
        <v>420</v>
      </c>
    </row>
    <row r="104" ht="24" customHeight="1" s="113">
      <c r="A104" s="156" t="inlineStr">
        <is>
          <t>2026-06</t>
        </is>
      </c>
      <c r="B104" s="156" t="inlineStr">
        <is>
          <t>M009</t>
        </is>
      </c>
      <c r="C104" s="156" t="inlineStr">
        <is>
          <t>BALÇOVA</t>
        </is>
      </c>
      <c r="D104" s="156" t="n">
        <v>91447</v>
      </c>
      <c r="E104" s="156" t="n">
        <v>17617385</v>
      </c>
      <c r="F104" s="156" t="n">
        <v>193</v>
      </c>
      <c r="G104" s="156" t="n">
        <v>3540</v>
      </c>
      <c r="H104" s="156" t="n">
        <v>420</v>
      </c>
    </row>
    <row r="105" ht="24" customHeight="1" s="113">
      <c r="A105" s="156" t="inlineStr">
        <is>
          <t>2026-07</t>
        </is>
      </c>
      <c r="B105" s="156" t="inlineStr">
        <is>
          <t>M009</t>
        </is>
      </c>
      <c r="C105" s="156" t="inlineStr">
        <is>
          <t>BALÇOVA</t>
        </is>
      </c>
      <c r="D105" s="156" t="n">
        <v>87189</v>
      </c>
      <c r="E105" s="156" t="n">
        <v>16996651</v>
      </c>
      <c r="F105" s="156" t="n">
        <v>193</v>
      </c>
      <c r="G105" s="156" t="n">
        <v>3540</v>
      </c>
      <c r="H105" s="156" t="n">
        <v>420</v>
      </c>
    </row>
    <row r="106" ht="24" customHeight="1" s="113">
      <c r="A106" s="156" t="inlineStr">
        <is>
          <t>2026-08</t>
        </is>
      </c>
      <c r="B106" s="156" t="inlineStr">
        <is>
          <t>M009</t>
        </is>
      </c>
      <c r="C106" s="156" t="inlineStr">
        <is>
          <t>BALÇOVA</t>
        </is>
      </c>
      <c r="D106" s="156" t="n">
        <v>88056</v>
      </c>
      <c r="E106" s="156" t="n">
        <v>17269394</v>
      </c>
      <c r="F106" s="156" t="n">
        <v>193</v>
      </c>
      <c r="G106" s="156" t="n">
        <v>3540</v>
      </c>
      <c r="H106" s="156" t="n">
        <v>420</v>
      </c>
    </row>
    <row r="107" ht="24" customHeight="1" s="113">
      <c r="A107" s="156" t="inlineStr">
        <is>
          <t>2026-09</t>
        </is>
      </c>
      <c r="B107" s="156" t="inlineStr">
        <is>
          <t>M009</t>
        </is>
      </c>
      <c r="C107" s="156" t="inlineStr">
        <is>
          <t>BALÇOVA</t>
        </is>
      </c>
      <c r="D107" s="156" t="n">
        <v>90213</v>
      </c>
      <c r="E107" s="156" t="n">
        <v>17047926</v>
      </c>
      <c r="F107" s="156" t="n">
        <v>193</v>
      </c>
      <c r="G107" s="156" t="n">
        <v>3540</v>
      </c>
      <c r="H107" s="156" t="n">
        <v>420</v>
      </c>
    </row>
    <row r="108" ht="24" customHeight="1" s="113">
      <c r="A108" s="156" t="inlineStr">
        <is>
          <t>2026-10</t>
        </is>
      </c>
      <c r="B108" s="156" t="inlineStr">
        <is>
          <t>M009</t>
        </is>
      </c>
      <c r="C108" s="156" t="inlineStr">
        <is>
          <t>BALÇOVA</t>
        </is>
      </c>
      <c r="D108" s="156" t="n">
        <v>86073</v>
      </c>
      <c r="E108" s="156" t="n">
        <v>18216171</v>
      </c>
      <c r="F108" s="156" t="n">
        <v>193</v>
      </c>
      <c r="G108" s="156" t="n">
        <v>3540</v>
      </c>
      <c r="H108" s="156" t="n">
        <v>420</v>
      </c>
    </row>
    <row r="109" ht="24" customHeight="1" s="113">
      <c r="A109" s="156" t="inlineStr">
        <is>
          <t>2026-11</t>
        </is>
      </c>
      <c r="B109" s="156" t="inlineStr">
        <is>
          <t>M009</t>
        </is>
      </c>
      <c r="C109" s="156" t="inlineStr">
        <is>
          <t>BALÇOVA</t>
        </is>
      </c>
      <c r="D109" s="156" t="n">
        <v>94180</v>
      </c>
      <c r="E109" s="156" t="n">
        <v>16984573</v>
      </c>
      <c r="F109" s="156" t="n">
        <v>193</v>
      </c>
      <c r="G109" s="156" t="n">
        <v>3540</v>
      </c>
      <c r="H109" s="156" t="n">
        <v>420</v>
      </c>
    </row>
    <row r="110" ht="24" customHeight="1" s="113">
      <c r="A110" s="156" t="inlineStr">
        <is>
          <t>2026-12</t>
        </is>
      </c>
      <c r="B110" s="156" t="inlineStr">
        <is>
          <t>M009</t>
        </is>
      </c>
      <c r="C110" s="156" t="inlineStr">
        <is>
          <t>BALÇOVA</t>
        </is>
      </c>
      <c r="D110" s="156" t="n">
        <v>87480</v>
      </c>
      <c r="E110" s="156" t="n">
        <v>17563178</v>
      </c>
      <c r="F110" s="156" t="n">
        <v>193</v>
      </c>
      <c r="G110" s="156" t="n">
        <v>3540</v>
      </c>
      <c r="H110" s="156" t="n">
        <v>420</v>
      </c>
    </row>
    <row r="111" ht="24" customHeight="1" s="113">
      <c r="A111" s="156" t="inlineStr">
        <is>
          <t>2026-01</t>
        </is>
      </c>
      <c r="B111" s="156" t="inlineStr">
        <is>
          <t>M010</t>
        </is>
      </c>
      <c r="C111" s="156" t="inlineStr">
        <is>
          <t>BAYRAKLI</t>
        </is>
      </c>
      <c r="D111" s="156" t="n">
        <v>96404</v>
      </c>
      <c r="E111" s="156" t="n">
        <v>26310515</v>
      </c>
      <c r="F111" s="156" t="n">
        <v>269</v>
      </c>
      <c r="G111" s="156" t="n">
        <v>4290</v>
      </c>
      <c r="H111" s="156" t="n">
        <v>450</v>
      </c>
    </row>
    <row r="112" ht="24" customHeight="1" s="113">
      <c r="A112" s="156" t="inlineStr">
        <is>
          <t>2026-02</t>
        </is>
      </c>
      <c r="B112" s="156" t="inlineStr">
        <is>
          <t>M010</t>
        </is>
      </c>
      <c r="C112" s="156" t="inlineStr">
        <is>
          <t>BAYRAKLI</t>
        </is>
      </c>
      <c r="D112" s="156" t="n">
        <v>100852</v>
      </c>
      <c r="E112" s="156" t="n">
        <v>27178476</v>
      </c>
      <c r="F112" s="156" t="n">
        <v>269</v>
      </c>
      <c r="G112" s="156" t="n">
        <v>4290</v>
      </c>
      <c r="H112" s="156" t="n">
        <v>450</v>
      </c>
    </row>
    <row r="113" ht="24" customHeight="1" s="113">
      <c r="A113" s="156" t="inlineStr">
        <is>
          <t>2026-03</t>
        </is>
      </c>
      <c r="B113" s="156" t="inlineStr">
        <is>
          <t>M010</t>
        </is>
      </c>
      <c r="C113" s="156" t="inlineStr">
        <is>
          <t>BAYRAKLI</t>
        </is>
      </c>
      <c r="D113" s="156" t="n">
        <v>101483</v>
      </c>
      <c r="E113" s="156" t="n">
        <v>26677847</v>
      </c>
      <c r="F113" s="156" t="n">
        <v>269</v>
      </c>
      <c r="G113" s="156" t="n">
        <v>4290</v>
      </c>
      <c r="H113" s="156" t="n">
        <v>450</v>
      </c>
    </row>
    <row r="114" ht="24" customHeight="1" s="113">
      <c r="A114" s="156" t="inlineStr">
        <is>
          <t>2026-04</t>
        </is>
      </c>
      <c r="B114" s="156" t="inlineStr">
        <is>
          <t>M010</t>
        </is>
      </c>
      <c r="C114" s="156" t="inlineStr">
        <is>
          <t>BAYRAKLI</t>
        </is>
      </c>
      <c r="D114" s="156" t="n">
        <v>99397</v>
      </c>
      <c r="E114" s="156" t="n">
        <v>26003717</v>
      </c>
      <c r="F114" s="156" t="n">
        <v>269</v>
      </c>
      <c r="G114" s="156" t="n">
        <v>4290</v>
      </c>
      <c r="H114" s="156" t="n">
        <v>450</v>
      </c>
    </row>
    <row r="115" ht="24" customHeight="1" s="113">
      <c r="A115" s="156" t="inlineStr">
        <is>
          <t>2026-05</t>
        </is>
      </c>
      <c r="B115" s="156" t="inlineStr">
        <is>
          <t>M010</t>
        </is>
      </c>
      <c r="C115" s="156" t="inlineStr">
        <is>
          <t>BAYRAKLI</t>
        </is>
      </c>
      <c r="D115" s="156" t="n">
        <v>101210</v>
      </c>
      <c r="E115" s="156" t="n">
        <v>26143284</v>
      </c>
      <c r="F115" s="156" t="n">
        <v>269</v>
      </c>
      <c r="G115" s="156" t="n">
        <v>4290</v>
      </c>
      <c r="H115" s="156" t="n">
        <v>450</v>
      </c>
    </row>
    <row r="116" ht="24" customHeight="1" s="113">
      <c r="A116" s="156" t="inlineStr">
        <is>
          <t>2026-06</t>
        </is>
      </c>
      <c r="B116" s="156" t="inlineStr">
        <is>
          <t>M010</t>
        </is>
      </c>
      <c r="C116" s="156" t="inlineStr">
        <is>
          <t>BAYRAKLI</t>
        </is>
      </c>
      <c r="D116" s="156" t="n">
        <v>105360</v>
      </c>
      <c r="E116" s="156" t="n">
        <v>27898135</v>
      </c>
      <c r="F116" s="156" t="n">
        <v>269</v>
      </c>
      <c r="G116" s="156" t="n">
        <v>4290</v>
      </c>
      <c r="H116" s="156" t="n">
        <v>450</v>
      </c>
    </row>
    <row r="117" ht="24" customHeight="1" s="113">
      <c r="A117" s="156" t="inlineStr">
        <is>
          <t>2026-07</t>
        </is>
      </c>
      <c r="B117" s="156" t="inlineStr">
        <is>
          <t>M010</t>
        </is>
      </c>
      <c r="C117" s="156" t="inlineStr">
        <is>
          <t>BAYRAKLI</t>
        </is>
      </c>
      <c r="D117" s="156" t="n">
        <v>97197</v>
      </c>
      <c r="E117" s="156" t="n">
        <v>27138202</v>
      </c>
      <c r="F117" s="156" t="n">
        <v>269</v>
      </c>
      <c r="G117" s="156" t="n">
        <v>4290</v>
      </c>
      <c r="H117" s="156" t="n">
        <v>450</v>
      </c>
    </row>
    <row r="118" ht="24" customHeight="1" s="113">
      <c r="A118" s="156" t="inlineStr">
        <is>
          <t>2026-08</t>
        </is>
      </c>
      <c r="B118" s="156" t="inlineStr">
        <is>
          <t>M010</t>
        </is>
      </c>
      <c r="C118" s="156" t="inlineStr">
        <is>
          <t>BAYRAKLI</t>
        </is>
      </c>
      <c r="D118" s="156" t="n">
        <v>99535</v>
      </c>
      <c r="E118" s="156" t="n">
        <v>26246598</v>
      </c>
      <c r="F118" s="156" t="n">
        <v>269</v>
      </c>
      <c r="G118" s="156" t="n">
        <v>4290</v>
      </c>
      <c r="H118" s="156" t="n">
        <v>450</v>
      </c>
    </row>
    <row r="119" ht="24" customHeight="1" s="113">
      <c r="A119" s="156" t="inlineStr">
        <is>
          <t>2026-09</t>
        </is>
      </c>
      <c r="B119" s="156" t="inlineStr">
        <is>
          <t>M010</t>
        </is>
      </c>
      <c r="C119" s="156" t="inlineStr">
        <is>
          <t>BAYRAKLI</t>
        </is>
      </c>
      <c r="D119" s="156" t="n">
        <v>100508</v>
      </c>
      <c r="E119" s="156" t="n">
        <v>26029548</v>
      </c>
      <c r="F119" s="156" t="n">
        <v>269</v>
      </c>
      <c r="G119" s="156" t="n">
        <v>4290</v>
      </c>
      <c r="H119" s="156" t="n">
        <v>450</v>
      </c>
    </row>
    <row r="120" ht="24" customHeight="1" s="113">
      <c r="A120" s="156" t="inlineStr">
        <is>
          <t>2026-10</t>
        </is>
      </c>
      <c r="B120" s="156" t="inlineStr">
        <is>
          <t>M010</t>
        </is>
      </c>
      <c r="C120" s="156" t="inlineStr">
        <is>
          <t>BAYRAKLI</t>
        </is>
      </c>
      <c r="D120" s="156" t="n">
        <v>95441</v>
      </c>
      <c r="E120" s="156" t="n">
        <v>27930494</v>
      </c>
      <c r="F120" s="156" t="n">
        <v>269</v>
      </c>
      <c r="G120" s="156" t="n">
        <v>4290</v>
      </c>
      <c r="H120" s="156" t="n">
        <v>450</v>
      </c>
    </row>
    <row r="121" ht="24" customHeight="1" s="113">
      <c r="A121" s="156" t="inlineStr">
        <is>
          <t>2026-11</t>
        </is>
      </c>
      <c r="B121" s="156" t="inlineStr">
        <is>
          <t>M010</t>
        </is>
      </c>
      <c r="C121" s="156" t="inlineStr">
        <is>
          <t>BAYRAKLI</t>
        </is>
      </c>
      <c r="D121" s="156" t="n">
        <v>98664</v>
      </c>
      <c r="E121" s="156" t="n">
        <v>27908287</v>
      </c>
      <c r="F121" s="156" t="n">
        <v>269</v>
      </c>
      <c r="G121" s="156" t="n">
        <v>4290</v>
      </c>
      <c r="H121" s="156" t="n">
        <v>450</v>
      </c>
    </row>
    <row r="122" ht="24" customHeight="1" s="113">
      <c r="A122" s="156" t="inlineStr">
        <is>
          <t>2026-12</t>
        </is>
      </c>
      <c r="B122" s="156" t="inlineStr">
        <is>
          <t>M010</t>
        </is>
      </c>
      <c r="C122" s="156" t="inlineStr">
        <is>
          <t>BAYRAKLI</t>
        </is>
      </c>
      <c r="D122" s="156" t="n">
        <v>97702</v>
      </c>
      <c r="E122" s="156" t="n">
        <v>26487374</v>
      </c>
      <c r="F122" s="156" t="n">
        <v>269</v>
      </c>
      <c r="G122" s="156" t="n">
        <v>4290</v>
      </c>
      <c r="H122" s="156" t="n">
        <v>450</v>
      </c>
    </row>
    <row r="123" ht="24" customHeight="1" s="113">
      <c r="A123" s="156" t="inlineStr">
        <is>
          <t>2026-01</t>
        </is>
      </c>
      <c r="B123" s="156" t="inlineStr">
        <is>
          <t>M011</t>
        </is>
      </c>
      <c r="C123" s="156" t="inlineStr">
        <is>
          <t>BOZYAKA</t>
        </is>
      </c>
      <c r="D123" s="156" t="n">
        <v>67229</v>
      </c>
      <c r="E123" s="156" t="n">
        <v>26548656</v>
      </c>
      <c r="F123" s="156" t="n">
        <v>409</v>
      </c>
      <c r="G123" s="156" t="n">
        <v>5340</v>
      </c>
      <c r="H123" s="156" t="n">
        <v>150</v>
      </c>
    </row>
    <row r="124" ht="24" customHeight="1" s="113">
      <c r="A124" s="156" t="inlineStr">
        <is>
          <t>2026-02</t>
        </is>
      </c>
      <c r="B124" s="156" t="inlineStr">
        <is>
          <t>M011</t>
        </is>
      </c>
      <c r="C124" s="156" t="inlineStr">
        <is>
          <t>BOZYAKA</t>
        </is>
      </c>
      <c r="D124" s="156" t="n">
        <v>68912</v>
      </c>
      <c r="E124" s="156" t="n">
        <v>25851014</v>
      </c>
      <c r="F124" s="156" t="n">
        <v>409</v>
      </c>
      <c r="G124" s="156" t="n">
        <v>5340</v>
      </c>
      <c r="H124" s="156" t="n">
        <v>150</v>
      </c>
    </row>
    <row r="125" ht="24" customHeight="1" s="113">
      <c r="A125" s="156" t="inlineStr">
        <is>
          <t>2026-03</t>
        </is>
      </c>
      <c r="B125" s="156" t="inlineStr">
        <is>
          <t>M011</t>
        </is>
      </c>
      <c r="C125" s="156" t="inlineStr">
        <is>
          <t>BOZYAKA</t>
        </is>
      </c>
      <c r="D125" s="156" t="n">
        <v>60491</v>
      </c>
      <c r="E125" s="156" t="n">
        <v>26971113</v>
      </c>
      <c r="F125" s="156" t="n">
        <v>409</v>
      </c>
      <c r="G125" s="156" t="n">
        <v>5340</v>
      </c>
      <c r="H125" s="156" t="n">
        <v>150</v>
      </c>
    </row>
    <row r="126" ht="24" customHeight="1" s="113">
      <c r="A126" s="156" t="inlineStr">
        <is>
          <t>2026-04</t>
        </is>
      </c>
      <c r="B126" s="156" t="inlineStr">
        <is>
          <t>M011</t>
        </is>
      </c>
      <c r="C126" s="156" t="inlineStr">
        <is>
          <t>BOZYAKA</t>
        </is>
      </c>
      <c r="D126" s="156" t="n">
        <v>69108</v>
      </c>
      <c r="E126" s="156" t="n">
        <v>27303116</v>
      </c>
      <c r="F126" s="156" t="n">
        <v>409</v>
      </c>
      <c r="G126" s="156" t="n">
        <v>5340</v>
      </c>
      <c r="H126" s="156" t="n">
        <v>150</v>
      </c>
    </row>
    <row r="127" ht="24" customHeight="1" s="113">
      <c r="A127" s="156" t="inlineStr">
        <is>
          <t>2026-05</t>
        </is>
      </c>
      <c r="B127" s="156" t="inlineStr">
        <is>
          <t>M011</t>
        </is>
      </c>
      <c r="C127" s="156" t="inlineStr">
        <is>
          <t>BOZYAKA</t>
        </is>
      </c>
      <c r="D127" s="156" t="n">
        <v>63026</v>
      </c>
      <c r="E127" s="156" t="n">
        <v>27027311</v>
      </c>
      <c r="F127" s="156" t="n">
        <v>409</v>
      </c>
      <c r="G127" s="156" t="n">
        <v>5340</v>
      </c>
      <c r="H127" s="156" t="n">
        <v>150</v>
      </c>
    </row>
    <row r="128" ht="24" customHeight="1" s="113">
      <c r="A128" s="156" t="inlineStr">
        <is>
          <t>2026-06</t>
        </is>
      </c>
      <c r="B128" s="156" t="inlineStr">
        <is>
          <t>M011</t>
        </is>
      </c>
      <c r="C128" s="156" t="inlineStr">
        <is>
          <t>BOZYAKA</t>
        </is>
      </c>
      <c r="D128" s="156" t="n">
        <v>62475</v>
      </c>
      <c r="E128" s="156" t="n">
        <v>26193537</v>
      </c>
      <c r="F128" s="156" t="n">
        <v>409</v>
      </c>
      <c r="G128" s="156" t="n">
        <v>5340</v>
      </c>
      <c r="H128" s="156" t="n">
        <v>150</v>
      </c>
    </row>
    <row r="129" ht="24" customHeight="1" s="113">
      <c r="A129" s="156" t="inlineStr">
        <is>
          <t>2026-07</t>
        </is>
      </c>
      <c r="B129" s="156" t="inlineStr">
        <is>
          <t>M011</t>
        </is>
      </c>
      <c r="C129" s="156" t="inlineStr">
        <is>
          <t>BOZYAKA</t>
        </is>
      </c>
      <c r="D129" s="156" t="n">
        <v>64986</v>
      </c>
      <c r="E129" s="156" t="n">
        <v>25799582</v>
      </c>
      <c r="F129" s="156" t="n">
        <v>409</v>
      </c>
      <c r="G129" s="156" t="n">
        <v>5340</v>
      </c>
      <c r="H129" s="156" t="n">
        <v>150</v>
      </c>
    </row>
    <row r="130" ht="24" customHeight="1" s="113">
      <c r="A130" s="156" t="inlineStr">
        <is>
          <t>2026-08</t>
        </is>
      </c>
      <c r="B130" s="156" t="inlineStr">
        <is>
          <t>M011</t>
        </is>
      </c>
      <c r="C130" s="156" t="inlineStr">
        <is>
          <t>BOZYAKA</t>
        </is>
      </c>
      <c r="D130" s="156" t="n">
        <v>63328</v>
      </c>
      <c r="E130" s="156" t="n">
        <v>27488729</v>
      </c>
      <c r="F130" s="156" t="n">
        <v>409</v>
      </c>
      <c r="G130" s="156" t="n">
        <v>5340</v>
      </c>
      <c r="H130" s="156" t="n">
        <v>150</v>
      </c>
    </row>
    <row r="131" ht="24" customHeight="1" s="113">
      <c r="A131" s="156" t="inlineStr">
        <is>
          <t>2026-09</t>
        </is>
      </c>
      <c r="B131" s="156" t="inlineStr">
        <is>
          <t>M011</t>
        </is>
      </c>
      <c r="C131" s="156" t="inlineStr">
        <is>
          <t>BOZYAKA</t>
        </is>
      </c>
      <c r="D131" s="156" t="n">
        <v>69470</v>
      </c>
      <c r="E131" s="156" t="n">
        <v>27253092</v>
      </c>
      <c r="F131" s="156" t="n">
        <v>409</v>
      </c>
      <c r="G131" s="156" t="n">
        <v>5340</v>
      </c>
      <c r="H131" s="156" t="n">
        <v>150</v>
      </c>
    </row>
    <row r="132" ht="24" customHeight="1" s="113">
      <c r="A132" s="156" t="inlineStr">
        <is>
          <t>2026-10</t>
        </is>
      </c>
      <c r="B132" s="156" t="inlineStr">
        <is>
          <t>M011</t>
        </is>
      </c>
      <c r="C132" s="156" t="inlineStr">
        <is>
          <t>BOZYAKA</t>
        </is>
      </c>
      <c r="D132" s="156" t="n">
        <v>62847</v>
      </c>
      <c r="E132" s="156" t="n">
        <v>27349329</v>
      </c>
      <c r="F132" s="156" t="n">
        <v>409</v>
      </c>
      <c r="G132" s="156" t="n">
        <v>5340</v>
      </c>
      <c r="H132" s="156" t="n">
        <v>150</v>
      </c>
    </row>
    <row r="133" ht="24" customHeight="1" s="113">
      <c r="A133" s="156" t="inlineStr">
        <is>
          <t>2026-11</t>
        </is>
      </c>
      <c r="B133" s="156" t="inlineStr">
        <is>
          <t>M011</t>
        </is>
      </c>
      <c r="C133" s="156" t="inlineStr">
        <is>
          <t>BOZYAKA</t>
        </is>
      </c>
      <c r="D133" s="156" t="n">
        <v>67126</v>
      </c>
      <c r="E133" s="156" t="n">
        <v>26407024</v>
      </c>
      <c r="F133" s="156" t="n">
        <v>409</v>
      </c>
      <c r="G133" s="156" t="n">
        <v>5340</v>
      </c>
      <c r="H133" s="156" t="n">
        <v>150</v>
      </c>
    </row>
    <row r="134" ht="24" customHeight="1" s="113">
      <c r="A134" s="156" t="inlineStr">
        <is>
          <t>2026-12</t>
        </is>
      </c>
      <c r="B134" s="156" t="inlineStr">
        <is>
          <t>M011</t>
        </is>
      </c>
      <c r="C134" s="156" t="inlineStr">
        <is>
          <t>BOZYAKA</t>
        </is>
      </c>
      <c r="D134" s="156" t="n">
        <v>61137</v>
      </c>
      <c r="E134" s="156" t="n">
        <v>26584349</v>
      </c>
      <c r="F134" s="156" t="n">
        <v>409</v>
      </c>
      <c r="G134" s="156" t="n">
        <v>5340</v>
      </c>
      <c r="H134" s="156" t="n">
        <v>150</v>
      </c>
    </row>
    <row r="135" ht="15" customHeight="1" s="113">
      <c r="A135" s="156" t="inlineStr">
        <is>
          <t>2026-01</t>
        </is>
      </c>
      <c r="B135" s="156" t="inlineStr">
        <is>
          <t>M012</t>
        </is>
      </c>
      <c r="C135" s="156" t="inlineStr">
        <is>
          <t xml:space="preserve">BUCA </t>
        </is>
      </c>
      <c r="D135" s="156" t="n">
        <v>35315</v>
      </c>
      <c r="E135" s="156" t="n">
        <v>13181234</v>
      </c>
      <c r="F135" s="156" t="n">
        <v>420</v>
      </c>
      <c r="G135" s="156" t="n">
        <v>600</v>
      </c>
      <c r="H135" s="156" t="n">
        <v>480</v>
      </c>
    </row>
    <row r="136" ht="15" customHeight="1" s="113">
      <c r="A136" s="156" t="inlineStr">
        <is>
          <t>2026-02</t>
        </is>
      </c>
      <c r="B136" s="156" t="inlineStr">
        <is>
          <t>M012</t>
        </is>
      </c>
      <c r="C136" s="156" t="inlineStr">
        <is>
          <t xml:space="preserve">BUCA </t>
        </is>
      </c>
      <c r="D136" s="156" t="n">
        <v>33427</v>
      </c>
      <c r="E136" s="156" t="n">
        <v>14887771</v>
      </c>
      <c r="F136" s="156" t="n">
        <v>420</v>
      </c>
      <c r="G136" s="156" t="n">
        <v>600</v>
      </c>
      <c r="H136" s="156" t="n">
        <v>480</v>
      </c>
    </row>
    <row r="137" ht="15" customHeight="1" s="113">
      <c r="A137" s="156" t="inlineStr">
        <is>
          <t>2026-03</t>
        </is>
      </c>
      <c r="B137" s="156" t="inlineStr">
        <is>
          <t>M012</t>
        </is>
      </c>
      <c r="C137" s="156" t="inlineStr">
        <is>
          <t xml:space="preserve">BUCA </t>
        </is>
      </c>
      <c r="D137" s="156" t="n">
        <v>33563</v>
      </c>
      <c r="E137" s="156" t="n">
        <v>14033947</v>
      </c>
      <c r="F137" s="156" t="n">
        <v>420</v>
      </c>
      <c r="G137" s="156" t="n">
        <v>600</v>
      </c>
      <c r="H137" s="156" t="n">
        <v>480</v>
      </c>
    </row>
    <row r="138" ht="15" customHeight="1" s="113">
      <c r="A138" s="156" t="inlineStr">
        <is>
          <t>2026-04</t>
        </is>
      </c>
      <c r="B138" s="156" t="inlineStr">
        <is>
          <t>M012</t>
        </is>
      </c>
      <c r="C138" s="156" t="inlineStr">
        <is>
          <t xml:space="preserve">BUCA </t>
        </is>
      </c>
      <c r="D138" s="156" t="n">
        <v>34416</v>
      </c>
      <c r="E138" s="156" t="n">
        <v>13080626</v>
      </c>
      <c r="F138" s="156" t="n">
        <v>420</v>
      </c>
      <c r="G138" s="156" t="n">
        <v>600</v>
      </c>
      <c r="H138" s="156" t="n">
        <v>480</v>
      </c>
    </row>
    <row r="139" ht="15" customHeight="1" s="113">
      <c r="A139" s="156" t="inlineStr">
        <is>
          <t>2026-05</t>
        </is>
      </c>
      <c r="B139" s="156" t="inlineStr">
        <is>
          <t>M012</t>
        </is>
      </c>
      <c r="C139" s="156" t="inlineStr">
        <is>
          <t xml:space="preserve">BUCA </t>
        </is>
      </c>
      <c r="D139" s="156" t="n">
        <v>37269</v>
      </c>
      <c r="E139" s="156" t="n">
        <v>13455899</v>
      </c>
      <c r="F139" s="156" t="n">
        <v>420</v>
      </c>
      <c r="G139" s="156" t="n">
        <v>600</v>
      </c>
      <c r="H139" s="156" t="n">
        <v>480</v>
      </c>
    </row>
    <row r="140" ht="15" customHeight="1" s="113">
      <c r="A140" s="156" t="inlineStr">
        <is>
          <t>2026-06</t>
        </is>
      </c>
      <c r="B140" s="156" t="inlineStr">
        <is>
          <t>M012</t>
        </is>
      </c>
      <c r="C140" s="156" t="inlineStr">
        <is>
          <t xml:space="preserve">BUCA </t>
        </is>
      </c>
      <c r="D140" s="156" t="n">
        <v>28912</v>
      </c>
      <c r="E140" s="156" t="n">
        <v>14268046</v>
      </c>
      <c r="F140" s="156" t="n">
        <v>420</v>
      </c>
      <c r="G140" s="156" t="n">
        <v>600</v>
      </c>
      <c r="H140" s="156" t="n">
        <v>480</v>
      </c>
    </row>
    <row r="141" ht="15" customHeight="1" s="113">
      <c r="A141" s="156" t="inlineStr">
        <is>
          <t>2026-07</t>
        </is>
      </c>
      <c r="B141" s="156" t="inlineStr">
        <is>
          <t>M012</t>
        </is>
      </c>
      <c r="C141" s="156" t="inlineStr">
        <is>
          <t xml:space="preserve">BUCA </t>
        </is>
      </c>
      <c r="D141" s="156" t="n">
        <v>30764</v>
      </c>
      <c r="E141" s="156" t="n">
        <v>13012841</v>
      </c>
      <c r="F141" s="156" t="n">
        <v>420</v>
      </c>
      <c r="G141" s="156" t="n">
        <v>600</v>
      </c>
      <c r="H141" s="156" t="n">
        <v>480</v>
      </c>
    </row>
    <row r="142" ht="15" customHeight="1" s="113">
      <c r="A142" s="156" t="inlineStr">
        <is>
          <t>2026-08</t>
        </is>
      </c>
      <c r="B142" s="156" t="inlineStr">
        <is>
          <t>M012</t>
        </is>
      </c>
      <c r="C142" s="156" t="inlineStr">
        <is>
          <t xml:space="preserve">BUCA </t>
        </is>
      </c>
      <c r="D142" s="156" t="n">
        <v>30083</v>
      </c>
      <c r="E142" s="156" t="n">
        <v>14034251</v>
      </c>
      <c r="F142" s="156" t="n">
        <v>420</v>
      </c>
      <c r="G142" s="156" t="n">
        <v>600</v>
      </c>
      <c r="H142" s="156" t="n">
        <v>480</v>
      </c>
    </row>
    <row r="143" ht="15" customHeight="1" s="113">
      <c r="A143" s="156" t="inlineStr">
        <is>
          <t>2026-09</t>
        </is>
      </c>
      <c r="B143" s="156" t="inlineStr">
        <is>
          <t>M012</t>
        </is>
      </c>
      <c r="C143" s="156" t="inlineStr">
        <is>
          <t xml:space="preserve">BUCA </t>
        </is>
      </c>
      <c r="D143" s="156" t="n">
        <v>29855</v>
      </c>
      <c r="E143" s="156" t="n">
        <v>14084947</v>
      </c>
      <c r="F143" s="156" t="n">
        <v>420</v>
      </c>
      <c r="G143" s="156" t="n">
        <v>600</v>
      </c>
      <c r="H143" s="156" t="n">
        <v>480</v>
      </c>
    </row>
    <row r="144" ht="15" customHeight="1" s="113">
      <c r="A144" s="156" t="inlineStr">
        <is>
          <t>2026-10</t>
        </is>
      </c>
      <c r="B144" s="156" t="inlineStr">
        <is>
          <t>M012</t>
        </is>
      </c>
      <c r="C144" s="156" t="inlineStr">
        <is>
          <t xml:space="preserve">BUCA </t>
        </is>
      </c>
      <c r="D144" s="156" t="n">
        <v>36035</v>
      </c>
      <c r="E144" s="156" t="n">
        <v>13730014</v>
      </c>
      <c r="F144" s="156" t="n">
        <v>420</v>
      </c>
      <c r="G144" s="156" t="n">
        <v>600</v>
      </c>
      <c r="H144" s="156" t="n">
        <v>480</v>
      </c>
    </row>
    <row r="145" ht="15" customHeight="1" s="113">
      <c r="A145" s="156" t="inlineStr">
        <is>
          <t>2026-11</t>
        </is>
      </c>
      <c r="B145" s="156" t="inlineStr">
        <is>
          <t>M012</t>
        </is>
      </c>
      <c r="C145" s="156" t="inlineStr">
        <is>
          <t xml:space="preserve">BUCA </t>
        </is>
      </c>
      <c r="D145" s="156" t="n">
        <v>31711</v>
      </c>
      <c r="E145" s="156" t="n">
        <v>13177543</v>
      </c>
      <c r="F145" s="156" t="n">
        <v>420</v>
      </c>
      <c r="G145" s="156" t="n">
        <v>600</v>
      </c>
      <c r="H145" s="156" t="n">
        <v>480</v>
      </c>
    </row>
    <row r="146" ht="15" customHeight="1" s="113">
      <c r="A146" s="156" t="inlineStr">
        <is>
          <t>2026-12</t>
        </is>
      </c>
      <c r="B146" s="156" t="inlineStr">
        <is>
          <t>M012</t>
        </is>
      </c>
      <c r="C146" s="156" t="inlineStr">
        <is>
          <t xml:space="preserve">BUCA </t>
        </is>
      </c>
      <c r="D146" s="156" t="n">
        <v>34930</v>
      </c>
      <c r="E146" s="156" t="n">
        <v>14612563</v>
      </c>
      <c r="F146" s="156" t="n">
        <v>420</v>
      </c>
      <c r="G146" s="156" t="n">
        <v>600</v>
      </c>
      <c r="H146" s="156" t="n">
        <v>480</v>
      </c>
    </row>
    <row r="147" ht="24" customHeight="1" s="113">
      <c r="A147" s="156" t="inlineStr">
        <is>
          <t>2026-01</t>
        </is>
      </c>
      <c r="B147" s="156" t="inlineStr">
        <is>
          <t>M013</t>
        </is>
      </c>
      <c r="C147" s="156" t="inlineStr">
        <is>
          <t>DEDEBAŞI</t>
        </is>
      </c>
      <c r="D147" s="156" t="n">
        <v>80066</v>
      </c>
      <c r="E147" s="156" t="n">
        <v>35179646</v>
      </c>
      <c r="F147" s="156" t="n">
        <v>426</v>
      </c>
      <c r="G147" s="156" t="n">
        <v>5100</v>
      </c>
      <c r="H147" s="156" t="n">
        <v>330</v>
      </c>
    </row>
    <row r="148" ht="24" customHeight="1" s="113">
      <c r="A148" s="156" t="inlineStr">
        <is>
          <t>2026-02</t>
        </is>
      </c>
      <c r="B148" s="156" t="inlineStr">
        <is>
          <t>M013</t>
        </is>
      </c>
      <c r="C148" s="156" t="inlineStr">
        <is>
          <t>DEDEBAŞI</t>
        </is>
      </c>
      <c r="D148" s="156" t="n">
        <v>80096</v>
      </c>
      <c r="E148" s="156" t="n">
        <v>35176197</v>
      </c>
      <c r="F148" s="156" t="n">
        <v>426</v>
      </c>
      <c r="G148" s="156" t="n">
        <v>5100</v>
      </c>
      <c r="H148" s="156" t="n">
        <v>330</v>
      </c>
    </row>
    <row r="149" ht="24" customHeight="1" s="113">
      <c r="A149" s="156" t="inlineStr">
        <is>
          <t>2026-03</t>
        </is>
      </c>
      <c r="B149" s="156" t="inlineStr">
        <is>
          <t>M013</t>
        </is>
      </c>
      <c r="C149" s="156" t="inlineStr">
        <is>
          <t>DEDEBAŞI</t>
        </is>
      </c>
      <c r="D149" s="156" t="n">
        <v>80633</v>
      </c>
      <c r="E149" s="156" t="n">
        <v>34879475</v>
      </c>
      <c r="F149" s="156" t="n">
        <v>426</v>
      </c>
      <c r="G149" s="156" t="n">
        <v>5100</v>
      </c>
      <c r="H149" s="156" t="n">
        <v>330</v>
      </c>
    </row>
    <row r="150" ht="24" customHeight="1" s="113">
      <c r="A150" s="156" t="inlineStr">
        <is>
          <t>2026-04</t>
        </is>
      </c>
      <c r="B150" s="156" t="inlineStr">
        <is>
          <t>M013</t>
        </is>
      </c>
      <c r="C150" s="156" t="inlineStr">
        <is>
          <t>DEDEBAŞI</t>
        </is>
      </c>
      <c r="D150" s="156" t="n">
        <v>88109</v>
      </c>
      <c r="E150" s="156" t="n">
        <v>35671923</v>
      </c>
      <c r="F150" s="156" t="n">
        <v>426</v>
      </c>
      <c r="G150" s="156" t="n">
        <v>5100</v>
      </c>
      <c r="H150" s="156" t="n">
        <v>330</v>
      </c>
    </row>
    <row r="151" ht="24" customHeight="1" s="113">
      <c r="A151" s="156" t="inlineStr">
        <is>
          <t>2026-05</t>
        </is>
      </c>
      <c r="B151" s="156" t="inlineStr">
        <is>
          <t>M013</t>
        </is>
      </c>
      <c r="C151" s="156" t="inlineStr">
        <is>
          <t>DEDEBAŞI</t>
        </is>
      </c>
      <c r="D151" s="156" t="n">
        <v>81674</v>
      </c>
      <c r="E151" s="156" t="n">
        <v>36015289</v>
      </c>
      <c r="F151" s="156" t="n">
        <v>426</v>
      </c>
      <c r="G151" s="156" t="n">
        <v>5100</v>
      </c>
      <c r="H151" s="156" t="n">
        <v>330</v>
      </c>
    </row>
    <row r="152" ht="24" customHeight="1" s="113">
      <c r="A152" s="156" t="inlineStr">
        <is>
          <t>2026-06</t>
        </is>
      </c>
      <c r="B152" s="156" t="inlineStr">
        <is>
          <t>M013</t>
        </is>
      </c>
      <c r="C152" s="156" t="inlineStr">
        <is>
          <t>DEDEBAŞI</t>
        </is>
      </c>
      <c r="D152" s="156" t="n">
        <v>86385</v>
      </c>
      <c r="E152" s="156" t="n">
        <v>35180861</v>
      </c>
      <c r="F152" s="156" t="n">
        <v>426</v>
      </c>
      <c r="G152" s="156" t="n">
        <v>5100</v>
      </c>
      <c r="H152" s="156" t="n">
        <v>330</v>
      </c>
    </row>
    <row r="153" ht="24" customHeight="1" s="113">
      <c r="A153" s="156" t="inlineStr">
        <is>
          <t>2026-07</t>
        </is>
      </c>
      <c r="B153" s="156" t="inlineStr">
        <is>
          <t>M013</t>
        </is>
      </c>
      <c r="C153" s="156" t="inlineStr">
        <is>
          <t>DEDEBAŞI</t>
        </is>
      </c>
      <c r="D153" s="156" t="n">
        <v>82875</v>
      </c>
      <c r="E153" s="156" t="n">
        <v>35504059</v>
      </c>
      <c r="F153" s="156" t="n">
        <v>426</v>
      </c>
      <c r="G153" s="156" t="n">
        <v>5100</v>
      </c>
      <c r="H153" s="156" t="n">
        <v>330</v>
      </c>
    </row>
    <row r="154" ht="24" customHeight="1" s="113">
      <c r="A154" s="156" t="inlineStr">
        <is>
          <t>2026-08</t>
        </is>
      </c>
      <c r="B154" s="156" t="inlineStr">
        <is>
          <t>M013</t>
        </is>
      </c>
      <c r="C154" s="156" t="inlineStr">
        <is>
          <t>DEDEBAŞI</t>
        </is>
      </c>
      <c r="D154" s="156" t="n">
        <v>85388</v>
      </c>
      <c r="E154" s="156" t="n">
        <v>35022504</v>
      </c>
      <c r="F154" s="156" t="n">
        <v>426</v>
      </c>
      <c r="G154" s="156" t="n">
        <v>5100</v>
      </c>
      <c r="H154" s="156" t="n">
        <v>330</v>
      </c>
    </row>
    <row r="155" ht="24" customHeight="1" s="113">
      <c r="A155" s="156" t="inlineStr">
        <is>
          <t>2026-09</t>
        </is>
      </c>
      <c r="B155" s="156" t="inlineStr">
        <is>
          <t>M013</t>
        </is>
      </c>
      <c r="C155" s="156" t="inlineStr">
        <is>
          <t>DEDEBAŞI</t>
        </is>
      </c>
      <c r="D155" s="156" t="n">
        <v>85465</v>
      </c>
      <c r="E155" s="156" t="n">
        <v>35236773</v>
      </c>
      <c r="F155" s="156" t="n">
        <v>426</v>
      </c>
      <c r="G155" s="156" t="n">
        <v>5100</v>
      </c>
      <c r="H155" s="156" t="n">
        <v>330</v>
      </c>
    </row>
    <row r="156" ht="24" customHeight="1" s="113">
      <c r="A156" s="156" t="inlineStr">
        <is>
          <t>2026-10</t>
        </is>
      </c>
      <c r="B156" s="156" t="inlineStr">
        <is>
          <t>M013</t>
        </is>
      </c>
      <c r="C156" s="156" t="inlineStr">
        <is>
          <t>DEDEBAŞI</t>
        </is>
      </c>
      <c r="D156" s="156" t="n">
        <v>83951</v>
      </c>
      <c r="E156" s="156" t="n">
        <v>35249764</v>
      </c>
      <c r="F156" s="156" t="n">
        <v>426</v>
      </c>
      <c r="G156" s="156" t="n">
        <v>5100</v>
      </c>
      <c r="H156" s="156" t="n">
        <v>330</v>
      </c>
    </row>
    <row r="157" ht="24" customHeight="1" s="113">
      <c r="A157" s="156" t="inlineStr">
        <is>
          <t>2026-11</t>
        </is>
      </c>
      <c r="B157" s="156" t="inlineStr">
        <is>
          <t>M013</t>
        </is>
      </c>
      <c r="C157" s="156" t="inlineStr">
        <is>
          <t>DEDEBAŞI</t>
        </is>
      </c>
      <c r="D157" s="156" t="n">
        <v>86526</v>
      </c>
      <c r="E157" s="156" t="n">
        <v>34993144</v>
      </c>
      <c r="F157" s="156" t="n">
        <v>426</v>
      </c>
      <c r="G157" s="156" t="n">
        <v>5100</v>
      </c>
      <c r="H157" s="156" t="n">
        <v>330</v>
      </c>
    </row>
    <row r="158" ht="24" customHeight="1" s="113">
      <c r="A158" s="156" t="inlineStr">
        <is>
          <t>2026-12</t>
        </is>
      </c>
      <c r="B158" s="156" t="inlineStr">
        <is>
          <t>M013</t>
        </is>
      </c>
      <c r="C158" s="156" t="inlineStr">
        <is>
          <t>DEDEBAŞI</t>
        </is>
      </c>
      <c r="D158" s="156" t="n">
        <v>87327</v>
      </c>
      <c r="E158" s="156" t="n">
        <v>35214672</v>
      </c>
      <c r="F158" s="156" t="n">
        <v>426</v>
      </c>
      <c r="G158" s="156" t="n">
        <v>5100</v>
      </c>
      <c r="H158" s="156" t="n">
        <v>330</v>
      </c>
    </row>
    <row r="159" ht="24" customHeight="1" s="113">
      <c r="A159" s="156" t="inlineStr">
        <is>
          <t>2026-01</t>
        </is>
      </c>
      <c r="B159" s="156" t="inlineStr">
        <is>
          <t>M014</t>
        </is>
      </c>
      <c r="C159" s="156" t="inlineStr">
        <is>
          <t>ESKİİZMİR</t>
        </is>
      </c>
      <c r="D159" s="156" t="n">
        <v>65114</v>
      </c>
      <c r="E159" s="156" t="n">
        <v>29751278</v>
      </c>
      <c r="F159" s="156" t="n">
        <v>431</v>
      </c>
      <c r="G159" s="156" t="n">
        <v>960</v>
      </c>
      <c r="H159" s="156" t="n">
        <v>540</v>
      </c>
    </row>
    <row r="160" ht="24" customHeight="1" s="113">
      <c r="A160" s="156" t="inlineStr">
        <is>
          <t>2026-02</t>
        </is>
      </c>
      <c r="B160" s="156" t="inlineStr">
        <is>
          <t>M014</t>
        </is>
      </c>
      <c r="C160" s="156" t="inlineStr">
        <is>
          <t>ESKİİZMİR</t>
        </is>
      </c>
      <c r="D160" s="156" t="n">
        <v>67166</v>
      </c>
      <c r="E160" s="156" t="n">
        <v>30243987</v>
      </c>
      <c r="F160" s="156" t="n">
        <v>431</v>
      </c>
      <c r="G160" s="156" t="n">
        <v>960</v>
      </c>
      <c r="H160" s="156" t="n">
        <v>540</v>
      </c>
    </row>
    <row r="161" ht="24" customHeight="1" s="113">
      <c r="A161" s="156" t="inlineStr">
        <is>
          <t>2026-03</t>
        </is>
      </c>
      <c r="B161" s="156" t="inlineStr">
        <is>
          <t>M014</t>
        </is>
      </c>
      <c r="C161" s="156" t="inlineStr">
        <is>
          <t>ESKİİZMİR</t>
        </is>
      </c>
      <c r="D161" s="156" t="n">
        <v>64776</v>
      </c>
      <c r="E161" s="156" t="n">
        <v>30197778</v>
      </c>
      <c r="F161" s="156" t="n">
        <v>431</v>
      </c>
      <c r="G161" s="156" t="n">
        <v>960</v>
      </c>
      <c r="H161" s="156" t="n">
        <v>540</v>
      </c>
    </row>
    <row r="162" ht="24" customHeight="1" s="113">
      <c r="A162" s="156" t="inlineStr">
        <is>
          <t>2026-04</t>
        </is>
      </c>
      <c r="B162" s="156" t="inlineStr">
        <is>
          <t>M014</t>
        </is>
      </c>
      <c r="C162" s="156" t="inlineStr">
        <is>
          <t>ESKİİZMİR</t>
        </is>
      </c>
      <c r="D162" s="156" t="n">
        <v>66229</v>
      </c>
      <c r="E162" s="156" t="n">
        <v>30253898</v>
      </c>
      <c r="F162" s="156" t="n">
        <v>431</v>
      </c>
      <c r="G162" s="156" t="n">
        <v>960</v>
      </c>
      <c r="H162" s="156" t="n">
        <v>540</v>
      </c>
    </row>
    <row r="163" ht="24" customHeight="1" s="113">
      <c r="A163" s="156" t="inlineStr">
        <is>
          <t>2026-05</t>
        </is>
      </c>
      <c r="B163" s="156" t="inlineStr">
        <is>
          <t>M014</t>
        </is>
      </c>
      <c r="C163" s="156" t="inlineStr">
        <is>
          <t>ESKİİZMİR</t>
        </is>
      </c>
      <c r="D163" s="156" t="n">
        <v>69024</v>
      </c>
      <c r="E163" s="156" t="n">
        <v>28953753</v>
      </c>
      <c r="F163" s="156" t="n">
        <v>431</v>
      </c>
      <c r="G163" s="156" t="n">
        <v>960</v>
      </c>
      <c r="H163" s="156" t="n">
        <v>540</v>
      </c>
    </row>
    <row r="164" ht="24" customHeight="1" s="113">
      <c r="A164" s="156" t="inlineStr">
        <is>
          <t>2026-06</t>
        </is>
      </c>
      <c r="B164" s="156" t="inlineStr">
        <is>
          <t>M014</t>
        </is>
      </c>
      <c r="C164" s="156" t="inlineStr">
        <is>
          <t>ESKİİZMİR</t>
        </is>
      </c>
      <c r="D164" s="156" t="n">
        <v>67032</v>
      </c>
      <c r="E164" s="156" t="n">
        <v>30588659</v>
      </c>
      <c r="F164" s="156" t="n">
        <v>431</v>
      </c>
      <c r="G164" s="156" t="n">
        <v>960</v>
      </c>
      <c r="H164" s="156" t="n">
        <v>540</v>
      </c>
    </row>
    <row r="165" ht="24" customHeight="1" s="113">
      <c r="A165" s="156" t="inlineStr">
        <is>
          <t>2026-07</t>
        </is>
      </c>
      <c r="B165" s="156" t="inlineStr">
        <is>
          <t>M014</t>
        </is>
      </c>
      <c r="C165" s="156" t="inlineStr">
        <is>
          <t>ESKİİZMİR</t>
        </is>
      </c>
      <c r="D165" s="156" t="n">
        <v>71293</v>
      </c>
      <c r="E165" s="156" t="n">
        <v>30450818</v>
      </c>
      <c r="F165" s="156" t="n">
        <v>431</v>
      </c>
      <c r="G165" s="156" t="n">
        <v>960</v>
      </c>
      <c r="H165" s="156" t="n">
        <v>540</v>
      </c>
    </row>
    <row r="166" ht="24" customHeight="1" s="113">
      <c r="A166" s="156" t="inlineStr">
        <is>
          <t>2026-08</t>
        </is>
      </c>
      <c r="B166" s="156" t="inlineStr">
        <is>
          <t>M014</t>
        </is>
      </c>
      <c r="C166" s="156" t="inlineStr">
        <is>
          <t>ESKİİZMİR</t>
        </is>
      </c>
      <c r="D166" s="156" t="n">
        <v>66909</v>
      </c>
      <c r="E166" s="156" t="n">
        <v>29730038</v>
      </c>
      <c r="F166" s="156" t="n">
        <v>431</v>
      </c>
      <c r="G166" s="156" t="n">
        <v>960</v>
      </c>
      <c r="H166" s="156" t="n">
        <v>540</v>
      </c>
    </row>
    <row r="167" ht="24" customHeight="1" s="113">
      <c r="A167" s="156" t="inlineStr">
        <is>
          <t>2026-09</t>
        </is>
      </c>
      <c r="B167" s="156" t="inlineStr">
        <is>
          <t>M014</t>
        </is>
      </c>
      <c r="C167" s="156" t="inlineStr">
        <is>
          <t>ESKİİZMİR</t>
        </is>
      </c>
      <c r="D167" s="156" t="n">
        <v>69718</v>
      </c>
      <c r="E167" s="156" t="n">
        <v>29073817</v>
      </c>
      <c r="F167" s="156" t="n">
        <v>431</v>
      </c>
      <c r="G167" s="156" t="n">
        <v>960</v>
      </c>
      <c r="H167" s="156" t="n">
        <v>540</v>
      </c>
    </row>
    <row r="168" ht="24" customHeight="1" s="113">
      <c r="A168" s="156" t="inlineStr">
        <is>
          <t>2026-10</t>
        </is>
      </c>
      <c r="B168" s="156" t="inlineStr">
        <is>
          <t>M014</t>
        </is>
      </c>
      <c r="C168" s="156" t="inlineStr">
        <is>
          <t>ESKİİZMİR</t>
        </is>
      </c>
      <c r="D168" s="156" t="n">
        <v>72012</v>
      </c>
      <c r="E168" s="156" t="n">
        <v>29647992</v>
      </c>
      <c r="F168" s="156" t="n">
        <v>431</v>
      </c>
      <c r="G168" s="156" t="n">
        <v>960</v>
      </c>
      <c r="H168" s="156" t="n">
        <v>540</v>
      </c>
    </row>
    <row r="169" ht="24" customHeight="1" s="113">
      <c r="A169" s="156" t="inlineStr">
        <is>
          <t>2026-11</t>
        </is>
      </c>
      <c r="B169" s="156" t="inlineStr">
        <is>
          <t>M014</t>
        </is>
      </c>
      <c r="C169" s="156" t="inlineStr">
        <is>
          <t>ESKİİZMİR</t>
        </is>
      </c>
      <c r="D169" s="156" t="n">
        <v>70173</v>
      </c>
      <c r="E169" s="156" t="n">
        <v>30801758</v>
      </c>
      <c r="F169" s="156" t="n">
        <v>431</v>
      </c>
      <c r="G169" s="156" t="n">
        <v>960</v>
      </c>
      <c r="H169" s="156" t="n">
        <v>540</v>
      </c>
    </row>
    <row r="170" ht="24" customHeight="1" s="113">
      <c r="A170" s="156" t="inlineStr">
        <is>
          <t>2026-12</t>
        </is>
      </c>
      <c r="B170" s="156" t="inlineStr">
        <is>
          <t>M014</t>
        </is>
      </c>
      <c r="C170" s="156" t="inlineStr">
        <is>
          <t>ESKİİZMİR</t>
        </is>
      </c>
      <c r="D170" s="156" t="n">
        <v>64774</v>
      </c>
      <c r="E170" s="156" t="n">
        <v>30615194</v>
      </c>
      <c r="F170" s="156" t="n">
        <v>431</v>
      </c>
      <c r="G170" s="156" t="n">
        <v>960</v>
      </c>
      <c r="H170" s="156" t="n">
        <v>540</v>
      </c>
    </row>
    <row r="171" ht="24" customHeight="1" s="113">
      <c r="A171" s="156" t="inlineStr">
        <is>
          <t>2026-01</t>
        </is>
      </c>
      <c r="B171" s="156" t="inlineStr">
        <is>
          <t>M015</t>
        </is>
      </c>
      <c r="C171" s="156" t="inlineStr">
        <is>
          <t>GAZİEMİR-1</t>
        </is>
      </c>
      <c r="D171" s="156" t="n">
        <v>61558</v>
      </c>
      <c r="E171" s="156" t="n">
        <v>24225370</v>
      </c>
      <c r="F171" s="156" t="n">
        <v>397</v>
      </c>
      <c r="G171" s="156" t="n">
        <v>1860</v>
      </c>
      <c r="H171" s="156" t="n">
        <v>390</v>
      </c>
    </row>
    <row r="172" ht="24" customHeight="1" s="113">
      <c r="A172" s="156" t="inlineStr">
        <is>
          <t>2026-02</t>
        </is>
      </c>
      <c r="B172" s="156" t="inlineStr">
        <is>
          <t>M015</t>
        </is>
      </c>
      <c r="C172" s="156" t="inlineStr">
        <is>
          <t>GAZİEMİR-1</t>
        </is>
      </c>
      <c r="D172" s="156" t="n">
        <v>57748</v>
      </c>
      <c r="E172" s="156" t="n">
        <v>25099814</v>
      </c>
      <c r="F172" s="156" t="n">
        <v>397</v>
      </c>
      <c r="G172" s="156" t="n">
        <v>1860</v>
      </c>
      <c r="H172" s="156" t="n">
        <v>390</v>
      </c>
    </row>
    <row r="173" ht="24" customHeight="1" s="113">
      <c r="A173" s="156" t="inlineStr">
        <is>
          <t>2026-03</t>
        </is>
      </c>
      <c r="B173" s="156" t="inlineStr">
        <is>
          <t>M015</t>
        </is>
      </c>
      <c r="C173" s="156" t="inlineStr">
        <is>
          <t>GAZİEMİR-1</t>
        </is>
      </c>
      <c r="D173" s="156" t="n">
        <v>61878</v>
      </c>
      <c r="E173" s="156" t="n">
        <v>25056030</v>
      </c>
      <c r="F173" s="156" t="n">
        <v>397</v>
      </c>
      <c r="G173" s="156" t="n">
        <v>1860</v>
      </c>
      <c r="H173" s="156" t="n">
        <v>390</v>
      </c>
    </row>
    <row r="174" ht="24" customHeight="1" s="113">
      <c r="A174" s="156" t="inlineStr">
        <is>
          <t>2026-04</t>
        </is>
      </c>
      <c r="B174" s="156" t="inlineStr">
        <is>
          <t>M015</t>
        </is>
      </c>
      <c r="C174" s="156" t="inlineStr">
        <is>
          <t>GAZİEMİR-1</t>
        </is>
      </c>
      <c r="D174" s="156" t="n">
        <v>58508</v>
      </c>
      <c r="E174" s="156" t="n">
        <v>24120771</v>
      </c>
      <c r="F174" s="156" t="n">
        <v>397</v>
      </c>
      <c r="G174" s="156" t="n">
        <v>1860</v>
      </c>
      <c r="H174" s="156" t="n">
        <v>390</v>
      </c>
    </row>
    <row r="175" ht="24" customHeight="1" s="113">
      <c r="A175" s="156" t="inlineStr">
        <is>
          <t>2026-05</t>
        </is>
      </c>
      <c r="B175" s="156" t="inlineStr">
        <is>
          <t>M015</t>
        </is>
      </c>
      <c r="C175" s="156" t="inlineStr">
        <is>
          <t>GAZİEMİR-1</t>
        </is>
      </c>
      <c r="D175" s="156" t="n">
        <v>65499</v>
      </c>
      <c r="E175" s="156" t="n">
        <v>25258269</v>
      </c>
      <c r="F175" s="156" t="n">
        <v>397</v>
      </c>
      <c r="G175" s="156" t="n">
        <v>1860</v>
      </c>
      <c r="H175" s="156" t="n">
        <v>390</v>
      </c>
    </row>
    <row r="176" ht="24" customHeight="1" s="113">
      <c r="A176" s="156" t="inlineStr">
        <is>
          <t>2026-06</t>
        </is>
      </c>
      <c r="B176" s="156" t="inlineStr">
        <is>
          <t>M015</t>
        </is>
      </c>
      <c r="C176" s="156" t="inlineStr">
        <is>
          <t>GAZİEMİR-1</t>
        </is>
      </c>
      <c r="D176" s="156" t="n">
        <v>58910</v>
      </c>
      <c r="E176" s="156" t="n">
        <v>24744091</v>
      </c>
      <c r="F176" s="156" t="n">
        <v>397</v>
      </c>
      <c r="G176" s="156" t="n">
        <v>1860</v>
      </c>
      <c r="H176" s="156" t="n">
        <v>390</v>
      </c>
    </row>
    <row r="177" ht="24" customHeight="1" s="113">
      <c r="A177" s="156" t="inlineStr">
        <is>
          <t>2026-07</t>
        </is>
      </c>
      <c r="B177" s="156" t="inlineStr">
        <is>
          <t>M015</t>
        </is>
      </c>
      <c r="C177" s="156" t="inlineStr">
        <is>
          <t>GAZİEMİR-1</t>
        </is>
      </c>
      <c r="D177" s="156" t="n">
        <v>61537</v>
      </c>
      <c r="E177" s="156" t="n">
        <v>25004336</v>
      </c>
      <c r="F177" s="156" t="n">
        <v>397</v>
      </c>
      <c r="G177" s="156" t="n">
        <v>1860</v>
      </c>
      <c r="H177" s="156" t="n">
        <v>390</v>
      </c>
    </row>
    <row r="178" ht="24" customHeight="1" s="113">
      <c r="A178" s="156" t="inlineStr">
        <is>
          <t>2026-08</t>
        </is>
      </c>
      <c r="B178" s="156" t="inlineStr">
        <is>
          <t>M015</t>
        </is>
      </c>
      <c r="C178" s="156" t="inlineStr">
        <is>
          <t>GAZİEMİR-1</t>
        </is>
      </c>
      <c r="D178" s="156" t="n">
        <v>56844</v>
      </c>
      <c r="E178" s="156" t="n">
        <v>23561546</v>
      </c>
      <c r="F178" s="156" t="n">
        <v>397</v>
      </c>
      <c r="G178" s="156" t="n">
        <v>1860</v>
      </c>
      <c r="H178" s="156" t="n">
        <v>390</v>
      </c>
    </row>
    <row r="179" ht="24" customHeight="1" s="113">
      <c r="A179" s="156" t="inlineStr">
        <is>
          <t>2026-09</t>
        </is>
      </c>
      <c r="B179" s="156" t="inlineStr">
        <is>
          <t>M015</t>
        </is>
      </c>
      <c r="C179" s="156" t="inlineStr">
        <is>
          <t>GAZİEMİR-1</t>
        </is>
      </c>
      <c r="D179" s="156" t="n">
        <v>64558</v>
      </c>
      <c r="E179" s="156" t="n">
        <v>24691927</v>
      </c>
      <c r="F179" s="156" t="n">
        <v>397</v>
      </c>
      <c r="G179" s="156" t="n">
        <v>1860</v>
      </c>
      <c r="H179" s="156" t="n">
        <v>390</v>
      </c>
    </row>
    <row r="180" ht="24" customHeight="1" s="113">
      <c r="A180" s="156" t="inlineStr">
        <is>
          <t>2026-10</t>
        </is>
      </c>
      <c r="B180" s="156" t="inlineStr">
        <is>
          <t>M015</t>
        </is>
      </c>
      <c r="C180" s="156" t="inlineStr">
        <is>
          <t>GAZİEMİR-1</t>
        </is>
      </c>
      <c r="D180" s="156" t="n">
        <v>57321</v>
      </c>
      <c r="E180" s="156" t="n">
        <v>23855014</v>
      </c>
      <c r="F180" s="156" t="n">
        <v>397</v>
      </c>
      <c r="G180" s="156" t="n">
        <v>1860</v>
      </c>
      <c r="H180" s="156" t="n">
        <v>390</v>
      </c>
    </row>
    <row r="181" ht="24" customHeight="1" s="113">
      <c r="A181" s="156" t="inlineStr">
        <is>
          <t>2026-11</t>
        </is>
      </c>
      <c r="B181" s="156" t="inlineStr">
        <is>
          <t>M015</t>
        </is>
      </c>
      <c r="C181" s="156" t="inlineStr">
        <is>
          <t>GAZİEMİR-1</t>
        </is>
      </c>
      <c r="D181" s="156" t="n">
        <v>62958</v>
      </c>
      <c r="E181" s="156" t="n">
        <v>23905431</v>
      </c>
      <c r="F181" s="156" t="n">
        <v>397</v>
      </c>
      <c r="G181" s="156" t="n">
        <v>1860</v>
      </c>
      <c r="H181" s="156" t="n">
        <v>390</v>
      </c>
    </row>
    <row r="182" ht="24" customHeight="1" s="113">
      <c r="A182" s="156" t="inlineStr">
        <is>
          <t>2026-12</t>
        </is>
      </c>
      <c r="B182" s="156" t="inlineStr">
        <is>
          <t>M015</t>
        </is>
      </c>
      <c r="C182" s="156" t="inlineStr">
        <is>
          <t>GAZİEMİR-1</t>
        </is>
      </c>
      <c r="D182" s="156" t="n">
        <v>59024</v>
      </c>
      <c r="E182" s="156" t="n">
        <v>24008633</v>
      </c>
      <c r="F182" s="156" t="n">
        <v>397</v>
      </c>
      <c r="G182" s="156" t="n">
        <v>1860</v>
      </c>
      <c r="H182" s="156" t="n">
        <v>390</v>
      </c>
    </row>
    <row r="183" ht="24" customHeight="1" s="113">
      <c r="A183" s="156" t="inlineStr">
        <is>
          <t>2026-01</t>
        </is>
      </c>
      <c r="B183" s="156" t="inlineStr">
        <is>
          <t>M016</t>
        </is>
      </c>
      <c r="C183" s="156" t="inlineStr">
        <is>
          <t>GAZİEMİR-2</t>
        </is>
      </c>
      <c r="D183" s="156" t="n">
        <v>82400</v>
      </c>
      <c r="E183" s="156" t="n">
        <v>29225218</v>
      </c>
      <c r="F183" s="156" t="n">
        <v>340</v>
      </c>
      <c r="G183" s="156" t="n">
        <v>5340</v>
      </c>
      <c r="H183" s="156" t="n">
        <v>600</v>
      </c>
    </row>
    <row r="184" ht="24" customHeight="1" s="113">
      <c r="A184" s="156" t="inlineStr">
        <is>
          <t>2026-02</t>
        </is>
      </c>
      <c r="B184" s="156" t="inlineStr">
        <is>
          <t>M016</t>
        </is>
      </c>
      <c r="C184" s="156" t="inlineStr">
        <is>
          <t>GAZİEMİR-2</t>
        </is>
      </c>
      <c r="D184" s="156" t="n">
        <v>87870</v>
      </c>
      <c r="E184" s="156" t="n">
        <v>29120415</v>
      </c>
      <c r="F184" s="156" t="n">
        <v>340</v>
      </c>
      <c r="G184" s="156" t="n">
        <v>5340</v>
      </c>
      <c r="H184" s="156" t="n">
        <v>600</v>
      </c>
    </row>
    <row r="185" ht="24" customHeight="1" s="113">
      <c r="A185" s="156" t="inlineStr">
        <is>
          <t>2026-03</t>
        </is>
      </c>
      <c r="B185" s="156" t="inlineStr">
        <is>
          <t>M016</t>
        </is>
      </c>
      <c r="C185" s="156" t="inlineStr">
        <is>
          <t>GAZİEMİR-2</t>
        </is>
      </c>
      <c r="D185" s="156" t="n">
        <v>87325</v>
      </c>
      <c r="E185" s="156" t="n">
        <v>29751985</v>
      </c>
      <c r="F185" s="156" t="n">
        <v>340</v>
      </c>
      <c r="G185" s="156" t="n">
        <v>5340</v>
      </c>
      <c r="H185" s="156" t="n">
        <v>600</v>
      </c>
    </row>
    <row r="186" ht="24" customHeight="1" s="113">
      <c r="A186" s="156" t="inlineStr">
        <is>
          <t>2026-04</t>
        </is>
      </c>
      <c r="B186" s="156" t="inlineStr">
        <is>
          <t>M016</t>
        </is>
      </c>
      <c r="C186" s="156" t="inlineStr">
        <is>
          <t>GAZİEMİR-2</t>
        </is>
      </c>
      <c r="D186" s="156" t="n">
        <v>87198</v>
      </c>
      <c r="E186" s="156" t="n">
        <v>29851703</v>
      </c>
      <c r="F186" s="156" t="n">
        <v>340</v>
      </c>
      <c r="G186" s="156" t="n">
        <v>5340</v>
      </c>
      <c r="H186" s="156" t="n">
        <v>600</v>
      </c>
    </row>
    <row r="187" ht="24" customHeight="1" s="113">
      <c r="A187" s="156" t="inlineStr">
        <is>
          <t>2026-05</t>
        </is>
      </c>
      <c r="B187" s="156" t="inlineStr">
        <is>
          <t>M016</t>
        </is>
      </c>
      <c r="C187" s="156" t="inlineStr">
        <is>
          <t>GAZİEMİR-2</t>
        </is>
      </c>
      <c r="D187" s="156" t="n">
        <v>85950</v>
      </c>
      <c r="E187" s="156" t="n">
        <v>30328240</v>
      </c>
      <c r="F187" s="156" t="n">
        <v>340</v>
      </c>
      <c r="G187" s="156" t="n">
        <v>5340</v>
      </c>
      <c r="H187" s="156" t="n">
        <v>600</v>
      </c>
    </row>
    <row r="188" ht="24" customHeight="1" s="113">
      <c r="A188" s="156" t="inlineStr">
        <is>
          <t>2026-06</t>
        </is>
      </c>
      <c r="B188" s="156" t="inlineStr">
        <is>
          <t>M016</t>
        </is>
      </c>
      <c r="C188" s="156" t="inlineStr">
        <is>
          <t>GAZİEMİR-2</t>
        </is>
      </c>
      <c r="D188" s="156" t="n">
        <v>87747</v>
      </c>
      <c r="E188" s="156" t="n">
        <v>30256586</v>
      </c>
      <c r="F188" s="156" t="n">
        <v>340</v>
      </c>
      <c r="G188" s="156" t="n">
        <v>5340</v>
      </c>
      <c r="H188" s="156" t="n">
        <v>600</v>
      </c>
    </row>
    <row r="189" ht="24" customHeight="1" s="113">
      <c r="A189" s="156" t="inlineStr">
        <is>
          <t>2026-07</t>
        </is>
      </c>
      <c r="B189" s="156" t="inlineStr">
        <is>
          <t>M016</t>
        </is>
      </c>
      <c r="C189" s="156" t="inlineStr">
        <is>
          <t>GAZİEMİR-2</t>
        </is>
      </c>
      <c r="D189" s="156" t="n">
        <v>89735</v>
      </c>
      <c r="E189" s="156" t="n">
        <v>28881605</v>
      </c>
      <c r="F189" s="156" t="n">
        <v>340</v>
      </c>
      <c r="G189" s="156" t="n">
        <v>5340</v>
      </c>
      <c r="H189" s="156" t="n">
        <v>600</v>
      </c>
    </row>
    <row r="190" ht="24" customHeight="1" s="113">
      <c r="A190" s="156" t="inlineStr">
        <is>
          <t>2026-08</t>
        </is>
      </c>
      <c r="B190" s="156" t="inlineStr">
        <is>
          <t>M016</t>
        </is>
      </c>
      <c r="C190" s="156" t="inlineStr">
        <is>
          <t>GAZİEMİR-2</t>
        </is>
      </c>
      <c r="D190" s="156" t="n">
        <v>90494</v>
      </c>
      <c r="E190" s="156" t="n">
        <v>28630459</v>
      </c>
      <c r="F190" s="156" t="n">
        <v>340</v>
      </c>
      <c r="G190" s="156" t="n">
        <v>5340</v>
      </c>
      <c r="H190" s="156" t="n">
        <v>600</v>
      </c>
    </row>
    <row r="191" ht="24" customHeight="1" s="113">
      <c r="A191" s="156" t="inlineStr">
        <is>
          <t>2026-09</t>
        </is>
      </c>
      <c r="B191" s="156" t="inlineStr">
        <is>
          <t>M016</t>
        </is>
      </c>
      <c r="C191" s="156" t="inlineStr">
        <is>
          <t>GAZİEMİR-2</t>
        </is>
      </c>
      <c r="D191" s="156" t="n">
        <v>87203</v>
      </c>
      <c r="E191" s="156" t="n">
        <v>29962213</v>
      </c>
      <c r="F191" s="156" t="n">
        <v>340</v>
      </c>
      <c r="G191" s="156" t="n">
        <v>5340</v>
      </c>
      <c r="H191" s="156" t="n">
        <v>600</v>
      </c>
    </row>
    <row r="192" ht="24" customHeight="1" s="113">
      <c r="A192" s="156" t="inlineStr">
        <is>
          <t>2026-10</t>
        </is>
      </c>
      <c r="B192" s="156" t="inlineStr">
        <is>
          <t>M016</t>
        </is>
      </c>
      <c r="C192" s="156" t="inlineStr">
        <is>
          <t>GAZİEMİR-2</t>
        </is>
      </c>
      <c r="D192" s="156" t="n">
        <v>91393</v>
      </c>
      <c r="E192" s="156" t="n">
        <v>28882641</v>
      </c>
      <c r="F192" s="156" t="n">
        <v>340</v>
      </c>
      <c r="G192" s="156" t="n">
        <v>5340</v>
      </c>
      <c r="H192" s="156" t="n">
        <v>600</v>
      </c>
    </row>
    <row r="193" ht="24" customHeight="1" s="113">
      <c r="A193" s="156" t="inlineStr">
        <is>
          <t>2026-11</t>
        </is>
      </c>
      <c r="B193" s="156" t="inlineStr">
        <is>
          <t>M016</t>
        </is>
      </c>
      <c r="C193" s="156" t="inlineStr">
        <is>
          <t>GAZİEMİR-2</t>
        </is>
      </c>
      <c r="D193" s="156" t="n">
        <v>91289</v>
      </c>
      <c r="E193" s="156" t="n">
        <v>30346168</v>
      </c>
      <c r="F193" s="156" t="n">
        <v>340</v>
      </c>
      <c r="G193" s="156" t="n">
        <v>5340</v>
      </c>
      <c r="H193" s="156" t="n">
        <v>600</v>
      </c>
    </row>
    <row r="194" ht="24" customHeight="1" s="113">
      <c r="A194" s="156" t="inlineStr">
        <is>
          <t>2026-12</t>
        </is>
      </c>
      <c r="B194" s="156" t="inlineStr">
        <is>
          <t>M016</t>
        </is>
      </c>
      <c r="C194" s="156" t="inlineStr">
        <is>
          <t>GAZİEMİR-2</t>
        </is>
      </c>
      <c r="D194" s="156" t="n">
        <v>83822</v>
      </c>
      <c r="E194" s="156" t="n">
        <v>28642614</v>
      </c>
      <c r="F194" s="156" t="n">
        <v>340</v>
      </c>
      <c r="G194" s="156" t="n">
        <v>5340</v>
      </c>
      <c r="H194" s="156" t="n">
        <v>600</v>
      </c>
    </row>
    <row r="195" ht="24" customHeight="1" s="113">
      <c r="A195" s="156" t="inlineStr">
        <is>
          <t>2026-01</t>
        </is>
      </c>
      <c r="B195" s="156" t="inlineStr">
        <is>
          <t>M017</t>
        </is>
      </c>
      <c r="C195" s="156" t="inlineStr">
        <is>
          <t>GAZİEMİR-3</t>
        </is>
      </c>
      <c r="D195" s="156" t="n">
        <v>63224</v>
      </c>
      <c r="E195" s="156" t="n">
        <v>17158183</v>
      </c>
      <c r="F195" s="156" t="n">
        <v>288</v>
      </c>
      <c r="G195" s="156" t="n">
        <v>1530</v>
      </c>
      <c r="H195" s="156" t="n">
        <v>450</v>
      </c>
    </row>
    <row r="196" ht="24" customHeight="1" s="113">
      <c r="A196" s="156" t="inlineStr">
        <is>
          <t>2026-02</t>
        </is>
      </c>
      <c r="B196" s="156" t="inlineStr">
        <is>
          <t>M017</t>
        </is>
      </c>
      <c r="C196" s="156" t="inlineStr">
        <is>
          <t>GAZİEMİR-3</t>
        </is>
      </c>
      <c r="D196" s="156" t="n">
        <v>62326</v>
      </c>
      <c r="E196" s="156" t="n">
        <v>16622068</v>
      </c>
      <c r="F196" s="156" t="n">
        <v>288</v>
      </c>
      <c r="G196" s="156" t="n">
        <v>1530</v>
      </c>
      <c r="H196" s="156" t="n">
        <v>450</v>
      </c>
    </row>
    <row r="197" ht="24" customHeight="1" s="113">
      <c r="A197" s="156" t="inlineStr">
        <is>
          <t>2026-03</t>
        </is>
      </c>
      <c r="B197" s="156" t="inlineStr">
        <is>
          <t>M017</t>
        </is>
      </c>
      <c r="C197" s="156" t="inlineStr">
        <is>
          <t>GAZİEMİR-3</t>
        </is>
      </c>
      <c r="D197" s="156" t="n">
        <v>61219</v>
      </c>
      <c r="E197" s="156" t="n">
        <v>18367406</v>
      </c>
      <c r="F197" s="156" t="n">
        <v>288</v>
      </c>
      <c r="G197" s="156" t="n">
        <v>1530</v>
      </c>
      <c r="H197" s="156" t="n">
        <v>450</v>
      </c>
    </row>
    <row r="198" ht="24" customHeight="1" s="113">
      <c r="A198" s="156" t="inlineStr">
        <is>
          <t>2026-04</t>
        </is>
      </c>
      <c r="B198" s="156" t="inlineStr">
        <is>
          <t>M017</t>
        </is>
      </c>
      <c r="C198" s="156" t="inlineStr">
        <is>
          <t>GAZİEMİR-3</t>
        </is>
      </c>
      <c r="D198" s="156" t="n">
        <v>64963</v>
      </c>
      <c r="E198" s="156" t="n">
        <v>16996535</v>
      </c>
      <c r="F198" s="156" t="n">
        <v>288</v>
      </c>
      <c r="G198" s="156" t="n">
        <v>1530</v>
      </c>
      <c r="H198" s="156" t="n">
        <v>450</v>
      </c>
    </row>
    <row r="199" ht="24" customHeight="1" s="113">
      <c r="A199" s="156" t="inlineStr">
        <is>
          <t>2026-05</t>
        </is>
      </c>
      <c r="B199" s="156" t="inlineStr">
        <is>
          <t>M017</t>
        </is>
      </c>
      <c r="C199" s="156" t="inlineStr">
        <is>
          <t>GAZİEMİR-3</t>
        </is>
      </c>
      <c r="D199" s="156" t="n">
        <v>60440</v>
      </c>
      <c r="E199" s="156" t="n">
        <v>18002386</v>
      </c>
      <c r="F199" s="156" t="n">
        <v>288</v>
      </c>
      <c r="G199" s="156" t="n">
        <v>1530</v>
      </c>
      <c r="H199" s="156" t="n">
        <v>450</v>
      </c>
    </row>
    <row r="200" ht="24" customHeight="1" s="113">
      <c r="A200" s="156" t="inlineStr">
        <is>
          <t>2026-06</t>
        </is>
      </c>
      <c r="B200" s="156" t="inlineStr">
        <is>
          <t>M017</t>
        </is>
      </c>
      <c r="C200" s="156" t="inlineStr">
        <is>
          <t>GAZİEMİR-3</t>
        </is>
      </c>
      <c r="D200" s="156" t="n">
        <v>57247</v>
      </c>
      <c r="E200" s="156" t="n">
        <v>18072290</v>
      </c>
      <c r="F200" s="156" t="n">
        <v>288</v>
      </c>
      <c r="G200" s="156" t="n">
        <v>1530</v>
      </c>
      <c r="H200" s="156" t="n">
        <v>450</v>
      </c>
    </row>
    <row r="201" ht="24" customHeight="1" s="113">
      <c r="A201" s="156" t="inlineStr">
        <is>
          <t>2026-07</t>
        </is>
      </c>
      <c r="B201" s="156" t="inlineStr">
        <is>
          <t>M017</t>
        </is>
      </c>
      <c r="C201" s="156" t="inlineStr">
        <is>
          <t>GAZİEMİR-3</t>
        </is>
      </c>
      <c r="D201" s="156" t="n">
        <v>62131</v>
      </c>
      <c r="E201" s="156" t="n">
        <v>18358223</v>
      </c>
      <c r="F201" s="156" t="n">
        <v>288</v>
      </c>
      <c r="G201" s="156" t="n">
        <v>1530</v>
      </c>
      <c r="H201" s="156" t="n">
        <v>450</v>
      </c>
    </row>
    <row r="202" ht="24" customHeight="1" s="113">
      <c r="A202" s="156" t="inlineStr">
        <is>
          <t>2026-08</t>
        </is>
      </c>
      <c r="B202" s="156" t="inlineStr">
        <is>
          <t>M017</t>
        </is>
      </c>
      <c r="C202" s="156" t="inlineStr">
        <is>
          <t>GAZİEMİR-3</t>
        </is>
      </c>
      <c r="D202" s="156" t="n">
        <v>62577</v>
      </c>
      <c r="E202" s="156" t="n">
        <v>16821333</v>
      </c>
      <c r="F202" s="156" t="n">
        <v>288</v>
      </c>
      <c r="G202" s="156" t="n">
        <v>1530</v>
      </c>
      <c r="H202" s="156" t="n">
        <v>450</v>
      </c>
    </row>
    <row r="203" ht="24" customHeight="1" s="113">
      <c r="A203" s="156" t="inlineStr">
        <is>
          <t>2026-09</t>
        </is>
      </c>
      <c r="B203" s="156" t="inlineStr">
        <is>
          <t>M017</t>
        </is>
      </c>
      <c r="C203" s="156" t="inlineStr">
        <is>
          <t>GAZİEMİR-3</t>
        </is>
      </c>
      <c r="D203" s="156" t="n">
        <v>58687</v>
      </c>
      <c r="E203" s="156" t="n">
        <v>16917179</v>
      </c>
      <c r="F203" s="156" t="n">
        <v>288</v>
      </c>
      <c r="G203" s="156" t="n">
        <v>1530</v>
      </c>
      <c r="H203" s="156" t="n">
        <v>450</v>
      </c>
    </row>
    <row r="204" ht="24" customHeight="1" s="113">
      <c r="A204" s="156" t="inlineStr">
        <is>
          <t>2026-10</t>
        </is>
      </c>
      <c r="B204" s="156" t="inlineStr">
        <is>
          <t>M017</t>
        </is>
      </c>
      <c r="C204" s="156" t="inlineStr">
        <is>
          <t>GAZİEMİR-3</t>
        </is>
      </c>
      <c r="D204" s="156" t="n">
        <v>58047</v>
      </c>
      <c r="E204" s="156" t="n">
        <v>17353650</v>
      </c>
      <c r="F204" s="156" t="n">
        <v>288</v>
      </c>
      <c r="G204" s="156" t="n">
        <v>1530</v>
      </c>
      <c r="H204" s="156" t="n">
        <v>450</v>
      </c>
    </row>
    <row r="205" ht="24" customHeight="1" s="113">
      <c r="A205" s="156" t="inlineStr">
        <is>
          <t>2026-11</t>
        </is>
      </c>
      <c r="B205" s="156" t="inlineStr">
        <is>
          <t>M017</t>
        </is>
      </c>
      <c r="C205" s="156" t="inlineStr">
        <is>
          <t>GAZİEMİR-3</t>
        </is>
      </c>
      <c r="D205" s="156" t="n">
        <v>62863</v>
      </c>
      <c r="E205" s="156" t="n">
        <v>17278649</v>
      </c>
      <c r="F205" s="156" t="n">
        <v>288</v>
      </c>
      <c r="G205" s="156" t="n">
        <v>1530</v>
      </c>
      <c r="H205" s="156" t="n">
        <v>450</v>
      </c>
    </row>
    <row r="206" ht="24" customHeight="1" s="113">
      <c r="A206" s="156" t="inlineStr">
        <is>
          <t>2026-12</t>
        </is>
      </c>
      <c r="B206" s="156" t="inlineStr">
        <is>
          <t>M017</t>
        </is>
      </c>
      <c r="C206" s="156" t="inlineStr">
        <is>
          <t>GAZİEMİR-3</t>
        </is>
      </c>
      <c r="D206" s="156" t="n">
        <v>63717</v>
      </c>
      <c r="E206" s="156" t="n">
        <v>17338947</v>
      </c>
      <c r="F206" s="156" t="n">
        <v>288</v>
      </c>
      <c r="G206" s="156" t="n">
        <v>1530</v>
      </c>
      <c r="H206" s="156" t="n">
        <v>450</v>
      </c>
    </row>
    <row r="207" ht="24" customHeight="1" s="113">
      <c r="A207" s="156" t="inlineStr">
        <is>
          <t>2026-01</t>
        </is>
      </c>
      <c r="B207" s="156" t="inlineStr">
        <is>
          <t>M018</t>
        </is>
      </c>
      <c r="C207" s="156" t="inlineStr">
        <is>
          <t>GAZİEMİR-4</t>
        </is>
      </c>
      <c r="D207" s="156" t="n">
        <v>60376</v>
      </c>
      <c r="E207" s="156" t="n">
        <v>26280103</v>
      </c>
      <c r="F207" s="156" t="n">
        <v>396</v>
      </c>
      <c r="G207" s="156" t="n">
        <v>3840</v>
      </c>
      <c r="H207" s="156" t="n">
        <v>330</v>
      </c>
    </row>
    <row r="208" ht="24" customHeight="1" s="113">
      <c r="A208" s="156" t="inlineStr">
        <is>
          <t>2026-02</t>
        </is>
      </c>
      <c r="B208" s="156" t="inlineStr">
        <is>
          <t>M018</t>
        </is>
      </c>
      <c r="C208" s="156" t="inlineStr">
        <is>
          <t>GAZİEMİR-4</t>
        </is>
      </c>
      <c r="D208" s="156" t="n">
        <v>60014</v>
      </c>
      <c r="E208" s="156" t="n">
        <v>25107331</v>
      </c>
      <c r="F208" s="156" t="n">
        <v>396</v>
      </c>
      <c r="G208" s="156" t="n">
        <v>3840</v>
      </c>
      <c r="H208" s="156" t="n">
        <v>330</v>
      </c>
    </row>
    <row r="209" ht="24" customHeight="1" s="113">
      <c r="A209" s="156" t="inlineStr">
        <is>
          <t>2026-03</t>
        </is>
      </c>
      <c r="B209" s="156" t="inlineStr">
        <is>
          <t>M018</t>
        </is>
      </c>
      <c r="C209" s="156" t="inlineStr">
        <is>
          <t>GAZİEMİR-4</t>
        </is>
      </c>
      <c r="D209" s="156" t="n">
        <v>60816</v>
      </c>
      <c r="E209" s="156" t="n">
        <v>24854316</v>
      </c>
      <c r="F209" s="156" t="n">
        <v>396</v>
      </c>
      <c r="G209" s="156" t="n">
        <v>3840</v>
      </c>
      <c r="H209" s="156" t="n">
        <v>330</v>
      </c>
    </row>
    <row r="210" ht="24" customHeight="1" s="113">
      <c r="A210" s="156" t="inlineStr">
        <is>
          <t>2026-04</t>
        </is>
      </c>
      <c r="B210" s="156" t="inlineStr">
        <is>
          <t>M018</t>
        </is>
      </c>
      <c r="C210" s="156" t="inlineStr">
        <is>
          <t>GAZİEMİR-4</t>
        </is>
      </c>
      <c r="D210" s="156" t="n">
        <v>62827</v>
      </c>
      <c r="E210" s="156" t="n">
        <v>25970758</v>
      </c>
      <c r="F210" s="156" t="n">
        <v>396</v>
      </c>
      <c r="G210" s="156" t="n">
        <v>3840</v>
      </c>
      <c r="H210" s="156" t="n">
        <v>330</v>
      </c>
    </row>
    <row r="211" ht="24" customHeight="1" s="113">
      <c r="A211" s="156" t="inlineStr">
        <is>
          <t>2026-05</t>
        </is>
      </c>
      <c r="B211" s="156" t="inlineStr">
        <is>
          <t>M018</t>
        </is>
      </c>
      <c r="C211" s="156" t="inlineStr">
        <is>
          <t>GAZİEMİR-4</t>
        </is>
      </c>
      <c r="D211" s="156" t="n">
        <v>65028</v>
      </c>
      <c r="E211" s="156" t="n">
        <v>24889390</v>
      </c>
      <c r="F211" s="156" t="n">
        <v>396</v>
      </c>
      <c r="G211" s="156" t="n">
        <v>3840</v>
      </c>
      <c r="H211" s="156" t="n">
        <v>330</v>
      </c>
    </row>
    <row r="212" ht="24" customHeight="1" s="113">
      <c r="A212" s="156" t="inlineStr">
        <is>
          <t>2026-06</t>
        </is>
      </c>
      <c r="B212" s="156" t="inlineStr">
        <is>
          <t>M018</t>
        </is>
      </c>
      <c r="C212" s="156" t="inlineStr">
        <is>
          <t>GAZİEMİR-4</t>
        </is>
      </c>
      <c r="D212" s="156" t="n">
        <v>66770</v>
      </c>
      <c r="E212" s="156" t="n">
        <v>25969225</v>
      </c>
      <c r="F212" s="156" t="n">
        <v>396</v>
      </c>
      <c r="G212" s="156" t="n">
        <v>3840</v>
      </c>
      <c r="H212" s="156" t="n">
        <v>330</v>
      </c>
    </row>
    <row r="213" ht="24" customHeight="1" s="113">
      <c r="A213" s="156" t="inlineStr">
        <is>
          <t>2026-07</t>
        </is>
      </c>
      <c r="B213" s="156" t="inlineStr">
        <is>
          <t>M018</t>
        </is>
      </c>
      <c r="C213" s="156" t="inlineStr">
        <is>
          <t>GAZİEMİR-4</t>
        </is>
      </c>
      <c r="D213" s="156" t="n">
        <v>63941</v>
      </c>
      <c r="E213" s="156" t="n">
        <v>25685675</v>
      </c>
      <c r="F213" s="156" t="n">
        <v>396</v>
      </c>
      <c r="G213" s="156" t="n">
        <v>3840</v>
      </c>
      <c r="H213" s="156" t="n">
        <v>330</v>
      </c>
    </row>
    <row r="214" ht="24" customHeight="1" s="113">
      <c r="A214" s="156" t="inlineStr">
        <is>
          <t>2026-08</t>
        </is>
      </c>
      <c r="B214" s="156" t="inlineStr">
        <is>
          <t>M018</t>
        </is>
      </c>
      <c r="C214" s="156" t="inlineStr">
        <is>
          <t>GAZİEMİR-4</t>
        </is>
      </c>
      <c r="D214" s="156" t="n">
        <v>68429</v>
      </c>
      <c r="E214" s="156" t="n">
        <v>24690675</v>
      </c>
      <c r="F214" s="156" t="n">
        <v>396</v>
      </c>
      <c r="G214" s="156" t="n">
        <v>3840</v>
      </c>
      <c r="H214" s="156" t="n">
        <v>330</v>
      </c>
    </row>
    <row r="215" ht="24" customHeight="1" s="113">
      <c r="A215" s="156" t="inlineStr">
        <is>
          <t>2026-09</t>
        </is>
      </c>
      <c r="B215" s="156" t="inlineStr">
        <is>
          <t>M018</t>
        </is>
      </c>
      <c r="C215" s="156" t="inlineStr">
        <is>
          <t>GAZİEMİR-4</t>
        </is>
      </c>
      <c r="D215" s="156" t="n">
        <v>61056</v>
      </c>
      <c r="E215" s="156" t="n">
        <v>24873062</v>
      </c>
      <c r="F215" s="156" t="n">
        <v>396</v>
      </c>
      <c r="G215" s="156" t="n">
        <v>3840</v>
      </c>
      <c r="H215" s="156" t="n">
        <v>330</v>
      </c>
    </row>
    <row r="216" ht="24" customHeight="1" s="113">
      <c r="A216" s="156" t="inlineStr">
        <is>
          <t>2026-10</t>
        </is>
      </c>
      <c r="B216" s="156" t="inlineStr">
        <is>
          <t>M018</t>
        </is>
      </c>
      <c r="C216" s="156" t="inlineStr">
        <is>
          <t>GAZİEMİR-4</t>
        </is>
      </c>
      <c r="D216" s="156" t="n">
        <v>62206</v>
      </c>
      <c r="E216" s="156" t="n">
        <v>25345776</v>
      </c>
      <c r="F216" s="156" t="n">
        <v>396</v>
      </c>
      <c r="G216" s="156" t="n">
        <v>3840</v>
      </c>
      <c r="H216" s="156" t="n">
        <v>330</v>
      </c>
    </row>
    <row r="217" ht="24" customHeight="1" s="113">
      <c r="A217" s="156" t="inlineStr">
        <is>
          <t>2026-11</t>
        </is>
      </c>
      <c r="B217" s="156" t="inlineStr">
        <is>
          <t>M018</t>
        </is>
      </c>
      <c r="C217" s="156" t="inlineStr">
        <is>
          <t>GAZİEMİR-4</t>
        </is>
      </c>
      <c r="D217" s="156" t="n">
        <v>67092</v>
      </c>
      <c r="E217" s="156" t="n">
        <v>24610267</v>
      </c>
      <c r="F217" s="156" t="n">
        <v>396</v>
      </c>
      <c r="G217" s="156" t="n">
        <v>3840</v>
      </c>
      <c r="H217" s="156" t="n">
        <v>330</v>
      </c>
    </row>
    <row r="218" ht="24" customHeight="1" s="113">
      <c r="A218" s="156" t="inlineStr">
        <is>
          <t>2026-12</t>
        </is>
      </c>
      <c r="B218" s="156" t="inlineStr">
        <is>
          <t>M018</t>
        </is>
      </c>
      <c r="C218" s="156" t="inlineStr">
        <is>
          <t>GAZİEMİR-4</t>
        </is>
      </c>
      <c r="D218" s="156" t="n">
        <v>66147</v>
      </c>
      <c r="E218" s="156" t="n">
        <v>25492697</v>
      </c>
      <c r="F218" s="156" t="n">
        <v>396</v>
      </c>
      <c r="G218" s="156" t="n">
        <v>3840</v>
      </c>
      <c r="H218" s="156" t="n">
        <v>330</v>
      </c>
    </row>
    <row r="219" ht="24" customHeight="1" s="113">
      <c r="A219" s="156" t="inlineStr">
        <is>
          <t>2026-01</t>
        </is>
      </c>
      <c r="B219" s="156" t="inlineStr">
        <is>
          <t>M019</t>
        </is>
      </c>
      <c r="C219" s="156" t="inlineStr">
        <is>
          <t>GAZİEMİR-5</t>
        </is>
      </c>
      <c r="D219" s="156" t="n">
        <v>61326</v>
      </c>
      <c r="E219" s="156" t="n">
        <v>14159203</v>
      </c>
      <c r="F219" s="156" t="n">
        <v>230</v>
      </c>
      <c r="G219" s="156" t="n">
        <v>2430</v>
      </c>
      <c r="H219" s="156" t="n">
        <v>330</v>
      </c>
    </row>
    <row r="220" ht="24" customHeight="1" s="113">
      <c r="A220" s="156" t="inlineStr">
        <is>
          <t>2026-02</t>
        </is>
      </c>
      <c r="B220" s="156" t="inlineStr">
        <is>
          <t>M019</t>
        </is>
      </c>
      <c r="C220" s="156" t="inlineStr">
        <is>
          <t>GAZİEMİR-5</t>
        </is>
      </c>
      <c r="D220" s="156" t="n">
        <v>63191</v>
      </c>
      <c r="E220" s="156" t="n">
        <v>13654777</v>
      </c>
      <c r="F220" s="156" t="n">
        <v>230</v>
      </c>
      <c r="G220" s="156" t="n">
        <v>2430</v>
      </c>
      <c r="H220" s="156" t="n">
        <v>330</v>
      </c>
    </row>
    <row r="221" ht="24" customHeight="1" s="113">
      <c r="A221" s="156" t="inlineStr">
        <is>
          <t>2026-03</t>
        </is>
      </c>
      <c r="B221" s="156" t="inlineStr">
        <is>
          <t>M019</t>
        </is>
      </c>
      <c r="C221" s="156" t="inlineStr">
        <is>
          <t>GAZİEMİR-5</t>
        </is>
      </c>
      <c r="D221" s="156" t="n">
        <v>60987</v>
      </c>
      <c r="E221" s="156" t="n">
        <v>14807220</v>
      </c>
      <c r="F221" s="156" t="n">
        <v>230</v>
      </c>
      <c r="G221" s="156" t="n">
        <v>2430</v>
      </c>
      <c r="H221" s="156" t="n">
        <v>330</v>
      </c>
    </row>
    <row r="222" ht="24" customHeight="1" s="113">
      <c r="A222" s="156" t="inlineStr">
        <is>
          <t>2026-04</t>
        </is>
      </c>
      <c r="B222" s="156" t="inlineStr">
        <is>
          <t>M019</t>
        </is>
      </c>
      <c r="C222" s="156" t="inlineStr">
        <is>
          <t>GAZİEMİR-5</t>
        </is>
      </c>
      <c r="D222" s="156" t="n">
        <v>63505</v>
      </c>
      <c r="E222" s="156" t="n">
        <v>13635916</v>
      </c>
      <c r="F222" s="156" t="n">
        <v>230</v>
      </c>
      <c r="G222" s="156" t="n">
        <v>2430</v>
      </c>
      <c r="H222" s="156" t="n">
        <v>330</v>
      </c>
    </row>
    <row r="223" ht="24" customHeight="1" s="113">
      <c r="A223" s="156" t="inlineStr">
        <is>
          <t>2026-05</t>
        </is>
      </c>
      <c r="B223" s="156" t="inlineStr">
        <is>
          <t>M019</t>
        </is>
      </c>
      <c r="C223" s="156" t="inlineStr">
        <is>
          <t>GAZİEMİR-5</t>
        </is>
      </c>
      <c r="D223" s="156" t="n">
        <v>58087</v>
      </c>
      <c r="E223" s="156" t="n">
        <v>14307227</v>
      </c>
      <c r="F223" s="156" t="n">
        <v>230</v>
      </c>
      <c r="G223" s="156" t="n">
        <v>2430</v>
      </c>
      <c r="H223" s="156" t="n">
        <v>330</v>
      </c>
    </row>
    <row r="224" ht="24" customHeight="1" s="113">
      <c r="A224" s="156" t="inlineStr">
        <is>
          <t>2026-06</t>
        </is>
      </c>
      <c r="B224" s="156" t="inlineStr">
        <is>
          <t>M019</t>
        </is>
      </c>
      <c r="C224" s="156" t="inlineStr">
        <is>
          <t>GAZİEMİR-5</t>
        </is>
      </c>
      <c r="D224" s="156" t="n">
        <v>55819</v>
      </c>
      <c r="E224" s="156" t="n">
        <v>13062184</v>
      </c>
      <c r="F224" s="156" t="n">
        <v>230</v>
      </c>
      <c r="G224" s="156" t="n">
        <v>2430</v>
      </c>
      <c r="H224" s="156" t="n">
        <v>330</v>
      </c>
    </row>
    <row r="225" ht="24" customHeight="1" s="113">
      <c r="A225" s="156" t="inlineStr">
        <is>
          <t>2026-07</t>
        </is>
      </c>
      <c r="B225" s="156" t="inlineStr">
        <is>
          <t>M019</t>
        </is>
      </c>
      <c r="C225" s="156" t="inlineStr">
        <is>
          <t>GAZİEMİR-5</t>
        </is>
      </c>
      <c r="D225" s="156" t="n">
        <v>63042</v>
      </c>
      <c r="E225" s="156" t="n">
        <v>14907799</v>
      </c>
      <c r="F225" s="156" t="n">
        <v>230</v>
      </c>
      <c r="G225" s="156" t="n">
        <v>2430</v>
      </c>
      <c r="H225" s="156" t="n">
        <v>330</v>
      </c>
    </row>
    <row r="226" ht="24" customHeight="1" s="113">
      <c r="A226" s="156" t="inlineStr">
        <is>
          <t>2026-08</t>
        </is>
      </c>
      <c r="B226" s="156" t="inlineStr">
        <is>
          <t>M019</t>
        </is>
      </c>
      <c r="C226" s="156" t="inlineStr">
        <is>
          <t>GAZİEMİR-5</t>
        </is>
      </c>
      <c r="D226" s="156" t="n">
        <v>62329</v>
      </c>
      <c r="E226" s="156" t="n">
        <v>14959341</v>
      </c>
      <c r="F226" s="156" t="n">
        <v>230</v>
      </c>
      <c r="G226" s="156" t="n">
        <v>2430</v>
      </c>
      <c r="H226" s="156" t="n">
        <v>330</v>
      </c>
    </row>
    <row r="227" ht="24" customHeight="1" s="113">
      <c r="A227" s="156" t="inlineStr">
        <is>
          <t>2026-09</t>
        </is>
      </c>
      <c r="B227" s="156" t="inlineStr">
        <is>
          <t>M019</t>
        </is>
      </c>
      <c r="C227" s="156" t="inlineStr">
        <is>
          <t>GAZİEMİR-5</t>
        </is>
      </c>
      <c r="D227" s="156" t="n">
        <v>60112</v>
      </c>
      <c r="E227" s="156" t="n">
        <v>13663215</v>
      </c>
      <c r="F227" s="156" t="n">
        <v>230</v>
      </c>
      <c r="G227" s="156" t="n">
        <v>2430</v>
      </c>
      <c r="H227" s="156" t="n">
        <v>330</v>
      </c>
    </row>
    <row r="228" ht="24" customHeight="1" s="113">
      <c r="A228" s="156" t="inlineStr">
        <is>
          <t>2026-10</t>
        </is>
      </c>
      <c r="B228" s="156" t="inlineStr">
        <is>
          <t>M019</t>
        </is>
      </c>
      <c r="C228" s="156" t="inlineStr">
        <is>
          <t>GAZİEMİR-5</t>
        </is>
      </c>
      <c r="D228" s="156" t="n">
        <v>55891</v>
      </c>
      <c r="E228" s="156" t="n">
        <v>14259700</v>
      </c>
      <c r="F228" s="156" t="n">
        <v>230</v>
      </c>
      <c r="G228" s="156" t="n">
        <v>2430</v>
      </c>
      <c r="H228" s="156" t="n">
        <v>330</v>
      </c>
    </row>
    <row r="229" ht="24" customHeight="1" s="113">
      <c r="A229" s="156" t="inlineStr">
        <is>
          <t>2026-11</t>
        </is>
      </c>
      <c r="B229" s="156" t="inlineStr">
        <is>
          <t>M019</t>
        </is>
      </c>
      <c r="C229" s="156" t="inlineStr">
        <is>
          <t>GAZİEMİR-5</t>
        </is>
      </c>
      <c r="D229" s="156" t="n">
        <v>62919</v>
      </c>
      <c r="E229" s="156" t="n">
        <v>13466955</v>
      </c>
      <c r="F229" s="156" t="n">
        <v>230</v>
      </c>
      <c r="G229" s="156" t="n">
        <v>2430</v>
      </c>
      <c r="H229" s="156" t="n">
        <v>330</v>
      </c>
    </row>
    <row r="230" ht="24" customHeight="1" s="113">
      <c r="A230" s="156" t="inlineStr">
        <is>
          <t>2026-12</t>
        </is>
      </c>
      <c r="B230" s="156" t="inlineStr">
        <is>
          <t>M019</t>
        </is>
      </c>
      <c r="C230" s="156" t="inlineStr">
        <is>
          <t>GAZİEMİR-5</t>
        </is>
      </c>
      <c r="D230" s="156" t="n">
        <v>59580</v>
      </c>
      <c r="E230" s="156" t="n">
        <v>13028671</v>
      </c>
      <c r="F230" s="156" t="n">
        <v>230</v>
      </c>
      <c r="G230" s="156" t="n">
        <v>2430</v>
      </c>
      <c r="H230" s="156" t="n">
        <v>330</v>
      </c>
    </row>
    <row r="231" ht="24" customHeight="1" s="113">
      <c r="A231" s="156" t="inlineStr">
        <is>
          <t>2026-01</t>
        </is>
      </c>
      <c r="B231" s="156" t="inlineStr">
        <is>
          <t>M020</t>
        </is>
      </c>
      <c r="C231" s="156" t="inlineStr">
        <is>
          <t>GAZİEMİR-6</t>
        </is>
      </c>
      <c r="D231" s="156" t="n">
        <v>19397</v>
      </c>
      <c r="E231" s="156" t="n">
        <v>10141137</v>
      </c>
      <c r="F231" s="156" t="n">
        <v>410</v>
      </c>
      <c r="G231" s="156" t="n">
        <v>3150</v>
      </c>
      <c r="H231" s="156" t="n">
        <v>210</v>
      </c>
    </row>
    <row r="232" ht="24" customHeight="1" s="113">
      <c r="A232" s="156" t="inlineStr">
        <is>
          <t>2026-02</t>
        </is>
      </c>
      <c r="B232" s="156" t="inlineStr">
        <is>
          <t>M020</t>
        </is>
      </c>
      <c r="C232" s="156" t="inlineStr">
        <is>
          <t>GAZİEMİR-6</t>
        </is>
      </c>
      <c r="D232" s="156" t="n">
        <v>23053</v>
      </c>
      <c r="E232" s="156" t="n">
        <v>9750079</v>
      </c>
      <c r="F232" s="156" t="n">
        <v>410</v>
      </c>
      <c r="G232" s="156" t="n">
        <v>3150</v>
      </c>
      <c r="H232" s="156" t="n">
        <v>210</v>
      </c>
    </row>
    <row r="233" ht="24" customHeight="1" s="113">
      <c r="A233" s="156" t="inlineStr">
        <is>
          <t>2026-03</t>
        </is>
      </c>
      <c r="B233" s="156" t="inlineStr">
        <is>
          <t>M020</t>
        </is>
      </c>
      <c r="C233" s="156" t="inlineStr">
        <is>
          <t>GAZİEMİR-6</t>
        </is>
      </c>
      <c r="D233" s="156" t="n">
        <v>20635</v>
      </c>
      <c r="E233" s="156" t="n">
        <v>9304491</v>
      </c>
      <c r="F233" s="156" t="n">
        <v>410</v>
      </c>
      <c r="G233" s="156" t="n">
        <v>3150</v>
      </c>
      <c r="H233" s="156" t="n">
        <v>210</v>
      </c>
    </row>
    <row r="234" ht="24" customHeight="1" s="113">
      <c r="A234" s="156" t="inlineStr">
        <is>
          <t>2026-04</t>
        </is>
      </c>
      <c r="B234" s="156" t="inlineStr">
        <is>
          <t>M020</t>
        </is>
      </c>
      <c r="C234" s="156" t="inlineStr">
        <is>
          <t>GAZİEMİR-6</t>
        </is>
      </c>
      <c r="D234" s="156" t="n">
        <v>18406</v>
      </c>
      <c r="E234" s="156" t="n">
        <v>9081847</v>
      </c>
      <c r="F234" s="156" t="n">
        <v>410</v>
      </c>
      <c r="G234" s="156" t="n">
        <v>3150</v>
      </c>
      <c r="H234" s="156" t="n">
        <v>210</v>
      </c>
    </row>
    <row r="235" ht="24" customHeight="1" s="113">
      <c r="A235" s="156" t="inlineStr">
        <is>
          <t>2026-05</t>
        </is>
      </c>
      <c r="B235" s="156" t="inlineStr">
        <is>
          <t>M020</t>
        </is>
      </c>
      <c r="C235" s="156" t="inlineStr">
        <is>
          <t>GAZİEMİR-6</t>
        </is>
      </c>
      <c r="D235" s="156" t="n">
        <v>24645</v>
      </c>
      <c r="E235" s="156" t="n">
        <v>9236478</v>
      </c>
      <c r="F235" s="156" t="n">
        <v>410</v>
      </c>
      <c r="G235" s="156" t="n">
        <v>3150</v>
      </c>
      <c r="H235" s="156" t="n">
        <v>210</v>
      </c>
    </row>
    <row r="236" ht="24" customHeight="1" s="113">
      <c r="A236" s="156" t="inlineStr">
        <is>
          <t>2026-06</t>
        </is>
      </c>
      <c r="B236" s="156" t="inlineStr">
        <is>
          <t>M020</t>
        </is>
      </c>
      <c r="C236" s="156" t="inlineStr">
        <is>
          <t>GAZİEMİR-6</t>
        </is>
      </c>
      <c r="D236" s="156" t="n">
        <v>24939</v>
      </c>
      <c r="E236" s="156" t="n">
        <v>10014530</v>
      </c>
      <c r="F236" s="156" t="n">
        <v>410</v>
      </c>
      <c r="G236" s="156" t="n">
        <v>3150</v>
      </c>
      <c r="H236" s="156" t="n">
        <v>210</v>
      </c>
    </row>
    <row r="237" ht="24" customHeight="1" s="113">
      <c r="A237" s="156" t="inlineStr">
        <is>
          <t>2026-07</t>
        </is>
      </c>
      <c r="B237" s="156" t="inlineStr">
        <is>
          <t>M020</t>
        </is>
      </c>
      <c r="C237" s="156" t="inlineStr">
        <is>
          <t>GAZİEMİR-6</t>
        </is>
      </c>
      <c r="D237" s="156" t="n">
        <v>22944</v>
      </c>
      <c r="E237" s="156" t="n">
        <v>9233380</v>
      </c>
      <c r="F237" s="156" t="n">
        <v>410</v>
      </c>
      <c r="G237" s="156" t="n">
        <v>3150</v>
      </c>
      <c r="H237" s="156" t="n">
        <v>210</v>
      </c>
    </row>
    <row r="238" ht="24" customHeight="1" s="113">
      <c r="A238" s="156" t="inlineStr">
        <is>
          <t>2026-08</t>
        </is>
      </c>
      <c r="B238" s="156" t="inlineStr">
        <is>
          <t>M020</t>
        </is>
      </c>
      <c r="C238" s="156" t="inlineStr">
        <is>
          <t>GAZİEMİR-6</t>
        </is>
      </c>
      <c r="D238" s="156" t="n">
        <v>18233</v>
      </c>
      <c r="E238" s="156" t="n">
        <v>9710035</v>
      </c>
      <c r="F238" s="156" t="n">
        <v>410</v>
      </c>
      <c r="G238" s="156" t="n">
        <v>3150</v>
      </c>
      <c r="H238" s="156" t="n">
        <v>210</v>
      </c>
    </row>
    <row r="239" ht="24" customHeight="1" s="113">
      <c r="A239" s="156" t="inlineStr">
        <is>
          <t>2026-09</t>
        </is>
      </c>
      <c r="B239" s="156" t="inlineStr">
        <is>
          <t>M020</t>
        </is>
      </c>
      <c r="C239" s="156" t="inlineStr">
        <is>
          <t>GAZİEMİR-6</t>
        </is>
      </c>
      <c r="D239" s="156" t="n">
        <v>25166</v>
      </c>
      <c r="E239" s="156" t="n">
        <v>8409720</v>
      </c>
      <c r="F239" s="156" t="n">
        <v>410</v>
      </c>
      <c r="G239" s="156" t="n">
        <v>3150</v>
      </c>
      <c r="H239" s="156" t="n">
        <v>210</v>
      </c>
    </row>
    <row r="240" ht="24" customHeight="1" s="113">
      <c r="A240" s="156" t="inlineStr">
        <is>
          <t>2026-10</t>
        </is>
      </c>
      <c r="B240" s="156" t="inlineStr">
        <is>
          <t>M020</t>
        </is>
      </c>
      <c r="C240" s="156" t="inlineStr">
        <is>
          <t>GAZİEMİR-6</t>
        </is>
      </c>
      <c r="D240" s="156" t="n">
        <v>24355</v>
      </c>
      <c r="E240" s="156" t="n">
        <v>9582067</v>
      </c>
      <c r="F240" s="156" t="n">
        <v>410</v>
      </c>
      <c r="G240" s="156" t="n">
        <v>3150</v>
      </c>
      <c r="H240" s="156" t="n">
        <v>210</v>
      </c>
    </row>
    <row r="241" ht="24" customHeight="1" s="113">
      <c r="A241" s="156" t="inlineStr">
        <is>
          <t>2026-11</t>
        </is>
      </c>
      <c r="B241" s="156" t="inlineStr">
        <is>
          <t>M020</t>
        </is>
      </c>
      <c r="C241" s="156" t="inlineStr">
        <is>
          <t>GAZİEMİR-6</t>
        </is>
      </c>
      <c r="D241" s="156" t="n">
        <v>18610</v>
      </c>
      <c r="E241" s="156" t="n">
        <v>9743635</v>
      </c>
      <c r="F241" s="156" t="n">
        <v>410</v>
      </c>
      <c r="G241" s="156" t="n">
        <v>3150</v>
      </c>
      <c r="H241" s="156" t="n">
        <v>210</v>
      </c>
    </row>
    <row r="242" ht="24" customHeight="1" s="113">
      <c r="A242" s="156" t="inlineStr">
        <is>
          <t>2026-12</t>
        </is>
      </c>
      <c r="B242" s="156" t="inlineStr">
        <is>
          <t>M020</t>
        </is>
      </c>
      <c r="C242" s="156" t="inlineStr">
        <is>
          <t>GAZİEMİR-6</t>
        </is>
      </c>
      <c r="D242" s="156" t="n">
        <v>25019</v>
      </c>
      <c r="E242" s="156" t="n">
        <v>9373021</v>
      </c>
      <c r="F242" s="156" t="n">
        <v>410</v>
      </c>
      <c r="G242" s="156" t="n">
        <v>3150</v>
      </c>
      <c r="H242" s="156" t="n">
        <v>210</v>
      </c>
    </row>
    <row r="243" ht="24" customHeight="1" s="113">
      <c r="A243" s="156" t="inlineStr">
        <is>
          <t>2026-01</t>
        </is>
      </c>
      <c r="B243" s="156" t="inlineStr">
        <is>
          <t>M021</t>
        </is>
      </c>
      <c r="C243" s="156" t="inlineStr">
        <is>
          <t>GAZİEMİR-7</t>
        </is>
      </c>
      <c r="D243" s="156" t="n">
        <v>111849</v>
      </c>
      <c r="E243" s="156" t="n">
        <v>32492011</v>
      </c>
      <c r="F243" s="156" t="n">
        <v>289</v>
      </c>
      <c r="G243" s="156" t="n">
        <v>840</v>
      </c>
      <c r="H243" s="156" t="n">
        <v>240</v>
      </c>
    </row>
    <row r="244" ht="24" customHeight="1" s="113">
      <c r="A244" s="156" t="inlineStr">
        <is>
          <t>2026-02</t>
        </is>
      </c>
      <c r="B244" s="156" t="inlineStr">
        <is>
          <t>M021</t>
        </is>
      </c>
      <c r="C244" s="156" t="inlineStr">
        <is>
          <t>GAZİEMİR-7</t>
        </is>
      </c>
      <c r="D244" s="156" t="n">
        <v>114941</v>
      </c>
      <c r="E244" s="156" t="n">
        <v>30945865</v>
      </c>
      <c r="F244" s="156" t="n">
        <v>289</v>
      </c>
      <c r="G244" s="156" t="n">
        <v>840</v>
      </c>
      <c r="H244" s="156" t="n">
        <v>240</v>
      </c>
    </row>
    <row r="245" ht="24" customHeight="1" s="113">
      <c r="A245" s="156" t="inlineStr">
        <is>
          <t>2026-03</t>
        </is>
      </c>
      <c r="B245" s="156" t="inlineStr">
        <is>
          <t>M021</t>
        </is>
      </c>
      <c r="C245" s="156" t="inlineStr">
        <is>
          <t>GAZİEMİR-7</t>
        </is>
      </c>
      <c r="D245" s="156" t="n">
        <v>108474</v>
      </c>
      <c r="E245" s="156" t="n">
        <v>32391482</v>
      </c>
      <c r="F245" s="156" t="n">
        <v>289</v>
      </c>
      <c r="G245" s="156" t="n">
        <v>840</v>
      </c>
      <c r="H245" s="156" t="n">
        <v>240</v>
      </c>
    </row>
    <row r="246" ht="24" customHeight="1" s="113">
      <c r="A246" s="156" t="inlineStr">
        <is>
          <t>2026-04</t>
        </is>
      </c>
      <c r="B246" s="156" t="inlineStr">
        <is>
          <t>M021</t>
        </is>
      </c>
      <c r="C246" s="156" t="inlineStr">
        <is>
          <t>GAZİEMİR-7</t>
        </is>
      </c>
      <c r="D246" s="156" t="n">
        <v>105682</v>
      </c>
      <c r="E246" s="156" t="n">
        <v>32493430</v>
      </c>
      <c r="F246" s="156" t="n">
        <v>289</v>
      </c>
      <c r="G246" s="156" t="n">
        <v>840</v>
      </c>
      <c r="H246" s="156" t="n">
        <v>240</v>
      </c>
    </row>
    <row r="247" ht="24" customHeight="1" s="113">
      <c r="A247" s="156" t="inlineStr">
        <is>
          <t>2026-05</t>
        </is>
      </c>
      <c r="B247" s="156" t="inlineStr">
        <is>
          <t>M021</t>
        </is>
      </c>
      <c r="C247" s="156" t="inlineStr">
        <is>
          <t>GAZİEMİR-7</t>
        </is>
      </c>
      <c r="D247" s="156" t="n">
        <v>109611</v>
      </c>
      <c r="E247" s="156" t="n">
        <v>32605191</v>
      </c>
      <c r="F247" s="156" t="n">
        <v>289</v>
      </c>
      <c r="G247" s="156" t="n">
        <v>840</v>
      </c>
      <c r="H247" s="156" t="n">
        <v>240</v>
      </c>
    </row>
    <row r="248" ht="24" customHeight="1" s="113">
      <c r="A248" s="156" t="inlineStr">
        <is>
          <t>2026-06</t>
        </is>
      </c>
      <c r="B248" s="156" t="inlineStr">
        <is>
          <t>M021</t>
        </is>
      </c>
      <c r="C248" s="156" t="inlineStr">
        <is>
          <t>GAZİEMİR-7</t>
        </is>
      </c>
      <c r="D248" s="156" t="n">
        <v>112832</v>
      </c>
      <c r="E248" s="156" t="n">
        <v>32752421</v>
      </c>
      <c r="F248" s="156" t="n">
        <v>289</v>
      </c>
      <c r="G248" s="156" t="n">
        <v>840</v>
      </c>
      <c r="H248" s="156" t="n">
        <v>240</v>
      </c>
    </row>
    <row r="249" ht="24" customHeight="1" s="113">
      <c r="A249" s="156" t="inlineStr">
        <is>
          <t>2026-07</t>
        </is>
      </c>
      <c r="B249" s="156" t="inlineStr">
        <is>
          <t>M021</t>
        </is>
      </c>
      <c r="C249" s="156" t="inlineStr">
        <is>
          <t>GAZİEMİR-7</t>
        </is>
      </c>
      <c r="D249" s="156" t="n">
        <v>111281</v>
      </c>
      <c r="E249" s="156" t="n">
        <v>31149039</v>
      </c>
      <c r="F249" s="156" t="n">
        <v>289</v>
      </c>
      <c r="G249" s="156" t="n">
        <v>840</v>
      </c>
      <c r="H249" s="156" t="n">
        <v>240</v>
      </c>
    </row>
    <row r="250" ht="24" customHeight="1" s="113">
      <c r="A250" s="156" t="inlineStr">
        <is>
          <t>2026-08</t>
        </is>
      </c>
      <c r="B250" s="156" t="inlineStr">
        <is>
          <t>M021</t>
        </is>
      </c>
      <c r="C250" s="156" t="inlineStr">
        <is>
          <t>GAZİEMİR-7</t>
        </is>
      </c>
      <c r="D250" s="156" t="n">
        <v>113489</v>
      </c>
      <c r="E250" s="156" t="n">
        <v>31916621</v>
      </c>
      <c r="F250" s="156" t="n">
        <v>289</v>
      </c>
      <c r="G250" s="156" t="n">
        <v>840</v>
      </c>
      <c r="H250" s="156" t="n">
        <v>240</v>
      </c>
    </row>
    <row r="251" ht="24" customHeight="1" s="113">
      <c r="A251" s="156" t="inlineStr">
        <is>
          <t>2026-09</t>
        </is>
      </c>
      <c r="B251" s="156" t="inlineStr">
        <is>
          <t>M021</t>
        </is>
      </c>
      <c r="C251" s="156" t="inlineStr">
        <is>
          <t>GAZİEMİR-7</t>
        </is>
      </c>
      <c r="D251" s="156" t="n">
        <v>111190</v>
      </c>
      <c r="E251" s="156" t="n">
        <v>32348202</v>
      </c>
      <c r="F251" s="156" t="n">
        <v>289</v>
      </c>
      <c r="G251" s="156" t="n">
        <v>840</v>
      </c>
      <c r="H251" s="156" t="n">
        <v>240</v>
      </c>
    </row>
    <row r="252" ht="24" customHeight="1" s="113">
      <c r="A252" s="156" t="inlineStr">
        <is>
          <t>2026-10</t>
        </is>
      </c>
      <c r="B252" s="156" t="inlineStr">
        <is>
          <t>M021</t>
        </is>
      </c>
      <c r="C252" s="156" t="inlineStr">
        <is>
          <t>GAZİEMİR-7</t>
        </is>
      </c>
      <c r="D252" s="156" t="n">
        <v>108491</v>
      </c>
      <c r="E252" s="156" t="n">
        <v>31477660</v>
      </c>
      <c r="F252" s="156" t="n">
        <v>289</v>
      </c>
      <c r="G252" s="156" t="n">
        <v>840</v>
      </c>
      <c r="H252" s="156" t="n">
        <v>240</v>
      </c>
    </row>
    <row r="253" ht="24" customHeight="1" s="113">
      <c r="A253" s="156" t="inlineStr">
        <is>
          <t>2026-11</t>
        </is>
      </c>
      <c r="B253" s="156" t="inlineStr">
        <is>
          <t>M021</t>
        </is>
      </c>
      <c r="C253" s="156" t="inlineStr">
        <is>
          <t>GAZİEMİR-7</t>
        </is>
      </c>
      <c r="D253" s="156" t="n">
        <v>110405</v>
      </c>
      <c r="E253" s="156" t="n">
        <v>31543476</v>
      </c>
      <c r="F253" s="156" t="n">
        <v>289</v>
      </c>
      <c r="G253" s="156" t="n">
        <v>840</v>
      </c>
      <c r="H253" s="156" t="n">
        <v>240</v>
      </c>
    </row>
    <row r="254" ht="24" customHeight="1" s="113">
      <c r="A254" s="156" t="inlineStr">
        <is>
          <t>2026-12</t>
        </is>
      </c>
      <c r="B254" s="156" t="inlineStr">
        <is>
          <t>M021</t>
        </is>
      </c>
      <c r="C254" s="156" t="inlineStr">
        <is>
          <t>GAZİEMİR-7</t>
        </is>
      </c>
      <c r="D254" s="156" t="n">
        <v>107497</v>
      </c>
      <c r="E254" s="156" t="n">
        <v>30827427</v>
      </c>
      <c r="F254" s="156" t="n">
        <v>289</v>
      </c>
      <c r="G254" s="156" t="n">
        <v>840</v>
      </c>
      <c r="H254" s="156" t="n">
        <v>240</v>
      </c>
    </row>
    <row r="255" ht="15" customHeight="1" s="113">
      <c r="A255" s="156" t="inlineStr">
        <is>
          <t>2026-01</t>
        </is>
      </c>
      <c r="B255" s="156" t="inlineStr">
        <is>
          <t>M022</t>
        </is>
      </c>
      <c r="C255" s="156" t="inlineStr">
        <is>
          <t>GEDİZ</t>
        </is>
      </c>
      <c r="D255" s="156" t="n">
        <v>30744</v>
      </c>
      <c r="E255" s="156" t="n">
        <v>12448397</v>
      </c>
      <c r="F255" s="156" t="n">
        <v>376</v>
      </c>
      <c r="G255" s="156" t="n">
        <v>4110</v>
      </c>
      <c r="H255" s="156" t="n">
        <v>570</v>
      </c>
    </row>
    <row r="256" ht="15" customHeight="1" s="113">
      <c r="A256" s="156" t="inlineStr">
        <is>
          <t>2026-02</t>
        </is>
      </c>
      <c r="B256" s="156" t="inlineStr">
        <is>
          <t>M022</t>
        </is>
      </c>
      <c r="C256" s="156" t="inlineStr">
        <is>
          <t>GEDİZ</t>
        </is>
      </c>
      <c r="D256" s="156" t="n">
        <v>38154</v>
      </c>
      <c r="E256" s="156" t="n">
        <v>13758281</v>
      </c>
      <c r="F256" s="156" t="n">
        <v>376</v>
      </c>
      <c r="G256" s="156" t="n">
        <v>4110</v>
      </c>
      <c r="H256" s="156" t="n">
        <v>570</v>
      </c>
    </row>
    <row r="257" ht="15" customHeight="1" s="113">
      <c r="A257" s="156" t="inlineStr">
        <is>
          <t>2026-03</t>
        </is>
      </c>
      <c r="B257" s="156" t="inlineStr">
        <is>
          <t>M022</t>
        </is>
      </c>
      <c r="C257" s="156" t="inlineStr">
        <is>
          <t>GEDİZ</t>
        </is>
      </c>
      <c r="D257" s="156" t="n">
        <v>32051</v>
      </c>
      <c r="E257" s="156" t="n">
        <v>13895613</v>
      </c>
      <c r="F257" s="156" t="n">
        <v>376</v>
      </c>
      <c r="G257" s="156" t="n">
        <v>4110</v>
      </c>
      <c r="H257" s="156" t="n">
        <v>570</v>
      </c>
    </row>
    <row r="258" ht="15" customHeight="1" s="113">
      <c r="A258" s="156" t="inlineStr">
        <is>
          <t>2026-04</t>
        </is>
      </c>
      <c r="B258" s="156" t="inlineStr">
        <is>
          <t>M022</t>
        </is>
      </c>
      <c r="C258" s="156" t="inlineStr">
        <is>
          <t>GEDİZ</t>
        </is>
      </c>
      <c r="D258" s="156" t="n">
        <v>33571</v>
      </c>
      <c r="E258" s="156" t="n">
        <v>13573720</v>
      </c>
      <c r="F258" s="156" t="n">
        <v>376</v>
      </c>
      <c r="G258" s="156" t="n">
        <v>4110</v>
      </c>
      <c r="H258" s="156" t="n">
        <v>570</v>
      </c>
    </row>
    <row r="259" ht="15" customHeight="1" s="113">
      <c r="A259" s="156" t="inlineStr">
        <is>
          <t>2026-05</t>
        </is>
      </c>
      <c r="B259" s="156" t="inlineStr">
        <is>
          <t>M022</t>
        </is>
      </c>
      <c r="C259" s="156" t="inlineStr">
        <is>
          <t>GEDİZ</t>
        </is>
      </c>
      <c r="D259" s="156" t="n">
        <v>31515</v>
      </c>
      <c r="E259" s="156" t="n">
        <v>13487231</v>
      </c>
      <c r="F259" s="156" t="n">
        <v>376</v>
      </c>
      <c r="G259" s="156" t="n">
        <v>4110</v>
      </c>
      <c r="H259" s="156" t="n">
        <v>570</v>
      </c>
    </row>
    <row r="260" ht="15" customHeight="1" s="113">
      <c r="A260" s="156" t="inlineStr">
        <is>
          <t>2026-06</t>
        </is>
      </c>
      <c r="B260" s="156" t="inlineStr">
        <is>
          <t>M022</t>
        </is>
      </c>
      <c r="C260" s="156" t="inlineStr">
        <is>
          <t>GEDİZ</t>
        </is>
      </c>
      <c r="D260" s="156" t="n">
        <v>32130</v>
      </c>
      <c r="E260" s="156" t="n">
        <v>12577581</v>
      </c>
      <c r="F260" s="156" t="n">
        <v>376</v>
      </c>
      <c r="G260" s="156" t="n">
        <v>4110</v>
      </c>
      <c r="H260" s="156" t="n">
        <v>570</v>
      </c>
    </row>
    <row r="261" ht="15" customHeight="1" s="113">
      <c r="A261" s="156" t="inlineStr">
        <is>
          <t>2026-07</t>
        </is>
      </c>
      <c r="B261" s="156" t="inlineStr">
        <is>
          <t>M022</t>
        </is>
      </c>
      <c r="C261" s="156" t="inlineStr">
        <is>
          <t>GEDİZ</t>
        </is>
      </c>
      <c r="D261" s="156" t="n">
        <v>31012</v>
      </c>
      <c r="E261" s="156" t="n">
        <v>13477292</v>
      </c>
      <c r="F261" s="156" t="n">
        <v>376</v>
      </c>
      <c r="G261" s="156" t="n">
        <v>4110</v>
      </c>
      <c r="H261" s="156" t="n">
        <v>570</v>
      </c>
    </row>
    <row r="262" ht="15" customHeight="1" s="113">
      <c r="A262" s="156" t="inlineStr">
        <is>
          <t>2026-08</t>
        </is>
      </c>
      <c r="B262" s="156" t="inlineStr">
        <is>
          <t>M022</t>
        </is>
      </c>
      <c r="C262" s="156" t="inlineStr">
        <is>
          <t>GEDİZ</t>
        </is>
      </c>
      <c r="D262" s="156" t="n">
        <v>30958</v>
      </c>
      <c r="E262" s="156" t="n">
        <v>13010986</v>
      </c>
      <c r="F262" s="156" t="n">
        <v>376</v>
      </c>
      <c r="G262" s="156" t="n">
        <v>4110</v>
      </c>
      <c r="H262" s="156" t="n">
        <v>570</v>
      </c>
    </row>
    <row r="263" ht="15" customHeight="1" s="113">
      <c r="A263" s="156" t="inlineStr">
        <is>
          <t>2026-09</t>
        </is>
      </c>
      <c r="B263" s="156" t="inlineStr">
        <is>
          <t>M022</t>
        </is>
      </c>
      <c r="C263" s="156" t="inlineStr">
        <is>
          <t>GEDİZ</t>
        </is>
      </c>
      <c r="D263" s="156" t="n">
        <v>37687</v>
      </c>
      <c r="E263" s="156" t="n">
        <v>13550663</v>
      </c>
      <c r="F263" s="156" t="n">
        <v>376</v>
      </c>
      <c r="G263" s="156" t="n">
        <v>4110</v>
      </c>
      <c r="H263" s="156" t="n">
        <v>570</v>
      </c>
    </row>
    <row r="264" ht="15" customHeight="1" s="113">
      <c r="A264" s="156" t="inlineStr">
        <is>
          <t>2026-10</t>
        </is>
      </c>
      <c r="B264" s="156" t="inlineStr">
        <is>
          <t>M022</t>
        </is>
      </c>
      <c r="C264" s="156" t="inlineStr">
        <is>
          <t>GEDİZ</t>
        </is>
      </c>
      <c r="D264" s="156" t="n">
        <v>39245</v>
      </c>
      <c r="E264" s="156" t="n">
        <v>12720812</v>
      </c>
      <c r="F264" s="156" t="n">
        <v>376</v>
      </c>
      <c r="G264" s="156" t="n">
        <v>4110</v>
      </c>
      <c r="H264" s="156" t="n">
        <v>570</v>
      </c>
    </row>
    <row r="265" ht="15" customHeight="1" s="113">
      <c r="A265" s="156" t="inlineStr">
        <is>
          <t>2026-11</t>
        </is>
      </c>
      <c r="B265" s="156" t="inlineStr">
        <is>
          <t>M022</t>
        </is>
      </c>
      <c r="C265" s="156" t="inlineStr">
        <is>
          <t>GEDİZ</t>
        </is>
      </c>
      <c r="D265" s="156" t="n">
        <v>37552</v>
      </c>
      <c r="E265" s="156" t="n">
        <v>13051910</v>
      </c>
      <c r="F265" s="156" t="n">
        <v>376</v>
      </c>
      <c r="G265" s="156" t="n">
        <v>4110</v>
      </c>
      <c r="H265" s="156" t="n">
        <v>570</v>
      </c>
    </row>
    <row r="266" ht="15" customHeight="1" s="113">
      <c r="A266" s="156" t="inlineStr">
        <is>
          <t>2026-12</t>
        </is>
      </c>
      <c r="B266" s="156" t="inlineStr">
        <is>
          <t>M022</t>
        </is>
      </c>
      <c r="C266" s="156" t="inlineStr">
        <is>
          <t>GEDİZ</t>
        </is>
      </c>
      <c r="D266" s="156" t="n">
        <v>32448</v>
      </c>
      <c r="E266" s="156" t="n">
        <v>13217200</v>
      </c>
      <c r="F266" s="156" t="n">
        <v>376</v>
      </c>
      <c r="G266" s="156" t="n">
        <v>4110</v>
      </c>
      <c r="H266" s="156" t="n">
        <v>570</v>
      </c>
    </row>
    <row r="267" ht="15" customHeight="1" s="113">
      <c r="A267" s="156" t="inlineStr">
        <is>
          <t>2026-01</t>
        </is>
      </c>
      <c r="B267" s="156" t="inlineStr">
        <is>
          <t>M023</t>
        </is>
      </c>
      <c r="C267" s="156" t="inlineStr">
        <is>
          <t>GÖZTEPE</t>
        </is>
      </c>
      <c r="D267" s="156" t="n">
        <v>98690</v>
      </c>
      <c r="E267" s="156" t="n">
        <v>33617188</v>
      </c>
      <c r="F267" s="156" t="n">
        <v>342</v>
      </c>
      <c r="G267" s="156" t="n">
        <v>3510</v>
      </c>
      <c r="H267" s="156" t="n">
        <v>570</v>
      </c>
    </row>
    <row r="268" ht="15" customHeight="1" s="113">
      <c r="A268" s="156" t="inlineStr">
        <is>
          <t>2026-02</t>
        </is>
      </c>
      <c r="B268" s="156" t="inlineStr">
        <is>
          <t>M023</t>
        </is>
      </c>
      <c r="C268" s="156" t="inlineStr">
        <is>
          <t>GÖZTEPE</t>
        </is>
      </c>
      <c r="D268" s="156" t="n">
        <v>96694</v>
      </c>
      <c r="E268" s="156" t="n">
        <v>32004297</v>
      </c>
      <c r="F268" s="156" t="n">
        <v>342</v>
      </c>
      <c r="G268" s="156" t="n">
        <v>3510</v>
      </c>
      <c r="H268" s="156" t="n">
        <v>570</v>
      </c>
    </row>
    <row r="269" ht="15" customHeight="1" s="113">
      <c r="A269" s="156" t="inlineStr">
        <is>
          <t>2026-03</t>
        </is>
      </c>
      <c r="B269" s="156" t="inlineStr">
        <is>
          <t>M023</t>
        </is>
      </c>
      <c r="C269" s="156" t="inlineStr">
        <is>
          <t>GÖZTEPE</t>
        </is>
      </c>
      <c r="D269" s="156" t="n">
        <v>95550</v>
      </c>
      <c r="E269" s="156" t="n">
        <v>33537768</v>
      </c>
      <c r="F269" s="156" t="n">
        <v>342</v>
      </c>
      <c r="G269" s="156" t="n">
        <v>3510</v>
      </c>
      <c r="H269" s="156" t="n">
        <v>570</v>
      </c>
    </row>
    <row r="270" ht="15" customHeight="1" s="113">
      <c r="A270" s="156" t="inlineStr">
        <is>
          <t>2026-04</t>
        </is>
      </c>
      <c r="B270" s="156" t="inlineStr">
        <is>
          <t>M023</t>
        </is>
      </c>
      <c r="C270" s="156" t="inlineStr">
        <is>
          <t>GÖZTEPE</t>
        </is>
      </c>
      <c r="D270" s="156" t="n">
        <v>92505</v>
      </c>
      <c r="E270" s="156" t="n">
        <v>31980092</v>
      </c>
      <c r="F270" s="156" t="n">
        <v>342</v>
      </c>
      <c r="G270" s="156" t="n">
        <v>3510</v>
      </c>
      <c r="H270" s="156" t="n">
        <v>570</v>
      </c>
    </row>
    <row r="271" ht="15" customHeight="1" s="113">
      <c r="A271" s="156" t="inlineStr">
        <is>
          <t>2026-05</t>
        </is>
      </c>
      <c r="B271" s="156" t="inlineStr">
        <is>
          <t>M023</t>
        </is>
      </c>
      <c r="C271" s="156" t="inlineStr">
        <is>
          <t>GÖZTEPE</t>
        </is>
      </c>
      <c r="D271" s="156" t="n">
        <v>93648</v>
      </c>
      <c r="E271" s="156" t="n">
        <v>32708660</v>
      </c>
      <c r="F271" s="156" t="n">
        <v>342</v>
      </c>
      <c r="G271" s="156" t="n">
        <v>3510</v>
      </c>
      <c r="H271" s="156" t="n">
        <v>570</v>
      </c>
    </row>
    <row r="272" ht="15" customHeight="1" s="113">
      <c r="A272" s="156" t="inlineStr">
        <is>
          <t>2026-06</t>
        </is>
      </c>
      <c r="B272" s="156" t="inlineStr">
        <is>
          <t>M023</t>
        </is>
      </c>
      <c r="C272" s="156" t="inlineStr">
        <is>
          <t>GÖZTEPE</t>
        </is>
      </c>
      <c r="D272" s="156" t="n">
        <v>100672</v>
      </c>
      <c r="E272" s="156" t="n">
        <v>32024220</v>
      </c>
      <c r="F272" s="156" t="n">
        <v>342</v>
      </c>
      <c r="G272" s="156" t="n">
        <v>3510</v>
      </c>
      <c r="H272" s="156" t="n">
        <v>570</v>
      </c>
    </row>
    <row r="273" ht="15" customHeight="1" s="113">
      <c r="A273" s="156" t="inlineStr">
        <is>
          <t>2026-07</t>
        </is>
      </c>
      <c r="B273" s="156" t="inlineStr">
        <is>
          <t>M023</t>
        </is>
      </c>
      <c r="C273" s="156" t="inlineStr">
        <is>
          <t>GÖZTEPE</t>
        </is>
      </c>
      <c r="D273" s="156" t="n">
        <v>91712</v>
      </c>
      <c r="E273" s="156" t="n">
        <v>33331415</v>
      </c>
      <c r="F273" s="156" t="n">
        <v>342</v>
      </c>
      <c r="G273" s="156" t="n">
        <v>3510</v>
      </c>
      <c r="H273" s="156" t="n">
        <v>570</v>
      </c>
    </row>
    <row r="274" ht="15" customHeight="1" s="113">
      <c r="A274" s="156" t="inlineStr">
        <is>
          <t>2026-08</t>
        </is>
      </c>
      <c r="B274" s="156" t="inlineStr">
        <is>
          <t>M023</t>
        </is>
      </c>
      <c r="C274" s="156" t="inlineStr">
        <is>
          <t>GÖZTEPE</t>
        </is>
      </c>
      <c r="D274" s="156" t="n">
        <v>95397</v>
      </c>
      <c r="E274" s="156" t="n">
        <v>33126988</v>
      </c>
      <c r="F274" s="156" t="n">
        <v>342</v>
      </c>
      <c r="G274" s="156" t="n">
        <v>3510</v>
      </c>
      <c r="H274" s="156" t="n">
        <v>570</v>
      </c>
    </row>
    <row r="275" ht="15" customHeight="1" s="113">
      <c r="A275" s="156" t="inlineStr">
        <is>
          <t>2026-09</t>
        </is>
      </c>
      <c r="B275" s="156" t="inlineStr">
        <is>
          <t>M023</t>
        </is>
      </c>
      <c r="C275" s="156" t="inlineStr">
        <is>
          <t>GÖZTEPE</t>
        </is>
      </c>
      <c r="D275" s="156" t="n">
        <v>92713</v>
      </c>
      <c r="E275" s="156" t="n">
        <v>32347480</v>
      </c>
      <c r="F275" s="156" t="n">
        <v>342</v>
      </c>
      <c r="G275" s="156" t="n">
        <v>3510</v>
      </c>
      <c r="H275" s="156" t="n">
        <v>570</v>
      </c>
    </row>
    <row r="276" ht="15" customHeight="1" s="113">
      <c r="A276" s="156" t="inlineStr">
        <is>
          <t>2026-10</t>
        </is>
      </c>
      <c r="B276" s="156" t="inlineStr">
        <is>
          <t>M023</t>
        </is>
      </c>
      <c r="C276" s="156" t="inlineStr">
        <is>
          <t>GÖZTEPE</t>
        </is>
      </c>
      <c r="D276" s="156" t="n">
        <v>92296</v>
      </c>
      <c r="E276" s="156" t="n">
        <v>32830260</v>
      </c>
      <c r="F276" s="156" t="n">
        <v>342</v>
      </c>
      <c r="G276" s="156" t="n">
        <v>3510</v>
      </c>
      <c r="H276" s="156" t="n">
        <v>570</v>
      </c>
    </row>
    <row r="277" ht="15" customHeight="1" s="113">
      <c r="A277" s="156" t="inlineStr">
        <is>
          <t>2026-11</t>
        </is>
      </c>
      <c r="B277" s="156" t="inlineStr">
        <is>
          <t>M023</t>
        </is>
      </c>
      <c r="C277" s="156" t="inlineStr">
        <is>
          <t>GÖZTEPE</t>
        </is>
      </c>
      <c r="D277" s="156" t="n">
        <v>100749</v>
      </c>
      <c r="E277" s="156" t="n">
        <v>32752177</v>
      </c>
      <c r="F277" s="156" t="n">
        <v>342</v>
      </c>
      <c r="G277" s="156" t="n">
        <v>3510</v>
      </c>
      <c r="H277" s="156" t="n">
        <v>570</v>
      </c>
    </row>
    <row r="278" ht="15" customHeight="1" s="113">
      <c r="A278" s="156" t="inlineStr">
        <is>
          <t>2026-12</t>
        </is>
      </c>
      <c r="B278" s="156" t="inlineStr">
        <is>
          <t>M023</t>
        </is>
      </c>
      <c r="C278" s="156" t="inlineStr">
        <is>
          <t>GÖZTEPE</t>
        </is>
      </c>
      <c r="D278" s="156" t="n">
        <v>96987</v>
      </c>
      <c r="E278" s="156" t="n">
        <v>32906658</v>
      </c>
      <c r="F278" s="156" t="n">
        <v>342</v>
      </c>
      <c r="G278" s="156" t="n">
        <v>3510</v>
      </c>
      <c r="H278" s="156" t="n">
        <v>570</v>
      </c>
    </row>
    <row r="279" ht="24" customHeight="1" s="113">
      <c r="A279" s="156" t="inlineStr">
        <is>
          <t>2026-01</t>
        </is>
      </c>
      <c r="B279" s="156" t="inlineStr">
        <is>
          <t>M024</t>
        </is>
      </c>
      <c r="C279" s="156" t="inlineStr">
        <is>
          <t>GÜMÜŞPALA</t>
        </is>
      </c>
      <c r="D279" s="156" t="n">
        <v>132833</v>
      </c>
      <c r="E279" s="156" t="n">
        <v>59790157</v>
      </c>
      <c r="F279" s="156" t="n">
        <v>472</v>
      </c>
      <c r="G279" s="156" t="n">
        <v>360</v>
      </c>
      <c r="H279" s="156" t="n">
        <v>480</v>
      </c>
    </row>
    <row r="280" ht="24" customHeight="1" s="113">
      <c r="A280" s="156" t="inlineStr">
        <is>
          <t>2026-02</t>
        </is>
      </c>
      <c r="B280" s="156" t="inlineStr">
        <is>
          <t>M024</t>
        </is>
      </c>
      <c r="C280" s="156" t="inlineStr">
        <is>
          <t>GÜMÜŞPALA</t>
        </is>
      </c>
      <c r="D280" s="156" t="n">
        <v>128299</v>
      </c>
      <c r="E280" s="156" t="n">
        <v>61329066</v>
      </c>
      <c r="F280" s="156" t="n">
        <v>472</v>
      </c>
      <c r="G280" s="156" t="n">
        <v>360</v>
      </c>
      <c r="H280" s="156" t="n">
        <v>480</v>
      </c>
    </row>
    <row r="281" ht="24" customHeight="1" s="113">
      <c r="A281" s="156" t="inlineStr">
        <is>
          <t>2026-03</t>
        </is>
      </c>
      <c r="B281" s="156" t="inlineStr">
        <is>
          <t>M024</t>
        </is>
      </c>
      <c r="C281" s="156" t="inlineStr">
        <is>
          <t>GÜMÜŞPALA</t>
        </is>
      </c>
      <c r="D281" s="156" t="n">
        <v>125861</v>
      </c>
      <c r="E281" s="156" t="n">
        <v>60110602</v>
      </c>
      <c r="F281" s="156" t="n">
        <v>472</v>
      </c>
      <c r="G281" s="156" t="n">
        <v>360</v>
      </c>
      <c r="H281" s="156" t="n">
        <v>480</v>
      </c>
    </row>
    <row r="282" ht="24" customHeight="1" s="113">
      <c r="A282" s="156" t="inlineStr">
        <is>
          <t>2026-04</t>
        </is>
      </c>
      <c r="B282" s="156" t="inlineStr">
        <is>
          <t>M024</t>
        </is>
      </c>
      <c r="C282" s="156" t="inlineStr">
        <is>
          <t>GÜMÜŞPALA</t>
        </is>
      </c>
      <c r="D282" s="156" t="n">
        <v>125060</v>
      </c>
      <c r="E282" s="156" t="n">
        <v>60306731</v>
      </c>
      <c r="F282" s="156" t="n">
        <v>472</v>
      </c>
      <c r="G282" s="156" t="n">
        <v>360</v>
      </c>
      <c r="H282" s="156" t="n">
        <v>480</v>
      </c>
    </row>
    <row r="283" ht="24" customHeight="1" s="113">
      <c r="A283" s="156" t="inlineStr">
        <is>
          <t>2026-05</t>
        </is>
      </c>
      <c r="B283" s="156" t="inlineStr">
        <is>
          <t>M024</t>
        </is>
      </c>
      <c r="C283" s="156" t="inlineStr">
        <is>
          <t>GÜMÜŞPALA</t>
        </is>
      </c>
      <c r="D283" s="156" t="n">
        <v>130275</v>
      </c>
      <c r="E283" s="156" t="n">
        <v>59772668</v>
      </c>
      <c r="F283" s="156" t="n">
        <v>472</v>
      </c>
      <c r="G283" s="156" t="n">
        <v>360</v>
      </c>
      <c r="H283" s="156" t="n">
        <v>480</v>
      </c>
    </row>
    <row r="284" ht="24" customHeight="1" s="113">
      <c r="A284" s="156" t="inlineStr">
        <is>
          <t>2026-06</t>
        </is>
      </c>
      <c r="B284" s="156" t="inlineStr">
        <is>
          <t>M024</t>
        </is>
      </c>
      <c r="C284" s="156" t="inlineStr">
        <is>
          <t>GÜMÜŞPALA</t>
        </is>
      </c>
      <c r="D284" s="156" t="n">
        <v>125048</v>
      </c>
      <c r="E284" s="156" t="n">
        <v>60514228</v>
      </c>
      <c r="F284" s="156" t="n">
        <v>472</v>
      </c>
      <c r="G284" s="156" t="n">
        <v>360</v>
      </c>
      <c r="H284" s="156" t="n">
        <v>480</v>
      </c>
    </row>
    <row r="285" ht="24" customHeight="1" s="113">
      <c r="A285" s="156" t="inlineStr">
        <is>
          <t>2026-07</t>
        </is>
      </c>
      <c r="B285" s="156" t="inlineStr">
        <is>
          <t>M024</t>
        </is>
      </c>
      <c r="C285" s="156" t="inlineStr">
        <is>
          <t>GÜMÜŞPALA</t>
        </is>
      </c>
      <c r="D285" s="156" t="n">
        <v>131772</v>
      </c>
      <c r="E285" s="156" t="n">
        <v>59519783</v>
      </c>
      <c r="F285" s="156" t="n">
        <v>472</v>
      </c>
      <c r="G285" s="156" t="n">
        <v>360</v>
      </c>
      <c r="H285" s="156" t="n">
        <v>480</v>
      </c>
    </row>
    <row r="286" ht="24" customHeight="1" s="113">
      <c r="A286" s="156" t="inlineStr">
        <is>
          <t>2026-08</t>
        </is>
      </c>
      <c r="B286" s="156" t="inlineStr">
        <is>
          <t>M024</t>
        </is>
      </c>
      <c r="C286" s="156" t="inlineStr">
        <is>
          <t>GÜMÜŞPALA</t>
        </is>
      </c>
      <c r="D286" s="156" t="n">
        <v>129025</v>
      </c>
      <c r="E286" s="156" t="n">
        <v>59471130</v>
      </c>
      <c r="F286" s="156" t="n">
        <v>472</v>
      </c>
      <c r="G286" s="156" t="n">
        <v>360</v>
      </c>
      <c r="H286" s="156" t="n">
        <v>480</v>
      </c>
    </row>
    <row r="287" ht="24" customHeight="1" s="113">
      <c r="A287" s="156" t="inlineStr">
        <is>
          <t>2026-09</t>
        </is>
      </c>
      <c r="B287" s="156" t="inlineStr">
        <is>
          <t>M024</t>
        </is>
      </c>
      <c r="C287" s="156" t="inlineStr">
        <is>
          <t>GÜMÜŞPALA</t>
        </is>
      </c>
      <c r="D287" s="156" t="n">
        <v>123736</v>
      </c>
      <c r="E287" s="156" t="n">
        <v>59525499</v>
      </c>
      <c r="F287" s="156" t="n">
        <v>472</v>
      </c>
      <c r="G287" s="156" t="n">
        <v>360</v>
      </c>
      <c r="H287" s="156" t="n">
        <v>480</v>
      </c>
    </row>
    <row r="288" ht="24" customHeight="1" s="113">
      <c r="A288" s="156" t="inlineStr">
        <is>
          <t>2026-10</t>
        </is>
      </c>
      <c r="B288" s="156" t="inlineStr">
        <is>
          <t>M024</t>
        </is>
      </c>
      <c r="C288" s="156" t="inlineStr">
        <is>
          <t>GÜMÜŞPALA</t>
        </is>
      </c>
      <c r="D288" s="156" t="n">
        <v>131914</v>
      </c>
      <c r="E288" s="156" t="n">
        <v>59797685</v>
      </c>
      <c r="F288" s="156" t="n">
        <v>472</v>
      </c>
      <c r="G288" s="156" t="n">
        <v>360</v>
      </c>
      <c r="H288" s="156" t="n">
        <v>480</v>
      </c>
    </row>
    <row r="289" ht="24" customHeight="1" s="113">
      <c r="A289" s="156" t="inlineStr">
        <is>
          <t>2026-11</t>
        </is>
      </c>
      <c r="B289" s="156" t="inlineStr">
        <is>
          <t>M024</t>
        </is>
      </c>
      <c r="C289" s="156" t="inlineStr">
        <is>
          <t>GÜMÜŞPALA</t>
        </is>
      </c>
      <c r="D289" s="156" t="n">
        <v>131260</v>
      </c>
      <c r="E289" s="156" t="n">
        <v>59950846</v>
      </c>
      <c r="F289" s="156" t="n">
        <v>472</v>
      </c>
      <c r="G289" s="156" t="n">
        <v>360</v>
      </c>
      <c r="H289" s="156" t="n">
        <v>480</v>
      </c>
    </row>
    <row r="290" ht="24" customHeight="1" s="113">
      <c r="A290" s="156" t="inlineStr">
        <is>
          <t>2026-12</t>
        </is>
      </c>
      <c r="B290" s="156" t="inlineStr">
        <is>
          <t>M024</t>
        </is>
      </c>
      <c r="C290" s="156" t="inlineStr">
        <is>
          <t>GÜMÜŞPALA</t>
        </is>
      </c>
      <c r="D290" s="156" t="n">
        <v>129394</v>
      </c>
      <c r="E290" s="156" t="n">
        <v>60313047</v>
      </c>
      <c r="F290" s="156" t="n">
        <v>472</v>
      </c>
      <c r="G290" s="156" t="n">
        <v>360</v>
      </c>
      <c r="H290" s="156" t="n">
        <v>480</v>
      </c>
    </row>
    <row r="291" ht="24" customHeight="1" s="113">
      <c r="A291" s="156" t="inlineStr">
        <is>
          <t>2026-01</t>
        </is>
      </c>
      <c r="B291" s="156" t="inlineStr">
        <is>
          <t>M025</t>
        </is>
      </c>
      <c r="C291" s="156" t="inlineStr">
        <is>
          <t>HAL DEPO</t>
        </is>
      </c>
      <c r="D291" s="156" t="n">
        <v>2705</v>
      </c>
      <c r="E291" s="156" t="n">
        <v>-78279</v>
      </c>
      <c r="F291" s="156" t="n">
        <v>0</v>
      </c>
      <c r="G291" s="156" t="n">
        <v>0</v>
      </c>
      <c r="H291" s="156" t="n">
        <v>1260</v>
      </c>
    </row>
    <row r="292" ht="24" customHeight="1" s="113">
      <c r="A292" s="156" t="inlineStr">
        <is>
          <t>2026-02</t>
        </is>
      </c>
      <c r="B292" s="156" t="inlineStr">
        <is>
          <t>M025</t>
        </is>
      </c>
      <c r="C292" s="156" t="inlineStr">
        <is>
          <t>HAL DEPO</t>
        </is>
      </c>
      <c r="D292" s="156" t="n">
        <v>4528</v>
      </c>
      <c r="E292" s="156" t="n">
        <v>481792</v>
      </c>
      <c r="F292" s="156" t="n">
        <v>0</v>
      </c>
      <c r="G292" s="156" t="n">
        <v>0</v>
      </c>
      <c r="H292" s="156" t="n">
        <v>1260</v>
      </c>
    </row>
    <row r="293" ht="24" customHeight="1" s="113">
      <c r="A293" s="156" t="inlineStr">
        <is>
          <t>2026-03</t>
        </is>
      </c>
      <c r="B293" s="156" t="inlineStr">
        <is>
          <t>M025</t>
        </is>
      </c>
      <c r="C293" s="156" t="inlineStr">
        <is>
          <t>HAL DEPO</t>
        </is>
      </c>
      <c r="D293" s="156" t="n">
        <v>3245</v>
      </c>
      <c r="E293" s="156" t="n">
        <v>-768066</v>
      </c>
      <c r="F293" s="156" t="n">
        <v>0</v>
      </c>
      <c r="G293" s="156" t="n">
        <v>0</v>
      </c>
      <c r="H293" s="156" t="n">
        <v>1260</v>
      </c>
    </row>
    <row r="294" ht="24" customHeight="1" s="113">
      <c r="A294" s="156" t="inlineStr">
        <is>
          <t>2026-04</t>
        </is>
      </c>
      <c r="B294" s="156" t="inlineStr">
        <is>
          <t>M025</t>
        </is>
      </c>
      <c r="C294" s="156" t="inlineStr">
        <is>
          <t>HAL DEPO</t>
        </is>
      </c>
      <c r="D294" s="156" t="n">
        <v>-1700</v>
      </c>
      <c r="E294" s="156" t="n">
        <v>-714255</v>
      </c>
      <c r="F294" s="156" t="n">
        <v>0</v>
      </c>
      <c r="G294" s="156" t="n">
        <v>0</v>
      </c>
      <c r="H294" s="156" t="n">
        <v>1260</v>
      </c>
    </row>
    <row r="295" ht="24" customHeight="1" s="113">
      <c r="A295" s="156" t="inlineStr">
        <is>
          <t>2026-05</t>
        </is>
      </c>
      <c r="B295" s="156" t="inlineStr">
        <is>
          <t>M025</t>
        </is>
      </c>
      <c r="C295" s="156" t="inlineStr">
        <is>
          <t>HAL DEPO</t>
        </is>
      </c>
      <c r="D295" s="156" t="n">
        <v>427</v>
      </c>
      <c r="E295" s="156" t="n">
        <v>369358</v>
      </c>
      <c r="F295" s="156" t="n">
        <v>0</v>
      </c>
      <c r="G295" s="156" t="n">
        <v>0</v>
      </c>
      <c r="H295" s="156" t="n">
        <v>1260</v>
      </c>
    </row>
    <row r="296" ht="24" customHeight="1" s="113">
      <c r="A296" s="156" t="inlineStr">
        <is>
          <t>2026-06</t>
        </is>
      </c>
      <c r="B296" s="156" t="inlineStr">
        <is>
          <t>M025</t>
        </is>
      </c>
      <c r="C296" s="156" t="inlineStr">
        <is>
          <t>HAL DEPO</t>
        </is>
      </c>
      <c r="D296" s="156" t="n">
        <v>-392</v>
      </c>
      <c r="E296" s="156" t="n">
        <v>566692</v>
      </c>
      <c r="F296" s="156" t="n">
        <v>0</v>
      </c>
      <c r="G296" s="156" t="n">
        <v>0</v>
      </c>
      <c r="H296" s="156" t="n">
        <v>1260</v>
      </c>
    </row>
    <row r="297" ht="24" customHeight="1" s="113">
      <c r="A297" s="156" t="inlineStr">
        <is>
          <t>2026-07</t>
        </is>
      </c>
      <c r="B297" s="156" t="inlineStr">
        <is>
          <t>M025</t>
        </is>
      </c>
      <c r="C297" s="156" t="inlineStr">
        <is>
          <t>HAL DEPO</t>
        </is>
      </c>
      <c r="D297" s="156" t="n">
        <v>3446</v>
      </c>
      <c r="E297" s="156" t="n">
        <v>448193</v>
      </c>
      <c r="F297" s="156" t="n">
        <v>0</v>
      </c>
      <c r="G297" s="156" t="n">
        <v>0</v>
      </c>
      <c r="H297" s="156" t="n">
        <v>1260</v>
      </c>
    </row>
    <row r="298" ht="24" customHeight="1" s="113">
      <c r="A298" s="156" t="inlineStr">
        <is>
          <t>2026-08</t>
        </is>
      </c>
      <c r="B298" s="156" t="inlineStr">
        <is>
          <t>M025</t>
        </is>
      </c>
      <c r="C298" s="156" t="inlineStr">
        <is>
          <t>HAL DEPO</t>
        </is>
      </c>
      <c r="D298" s="156" t="n">
        <v>369</v>
      </c>
      <c r="E298" s="156" t="n">
        <v>585966</v>
      </c>
      <c r="F298" s="156" t="n">
        <v>0</v>
      </c>
      <c r="G298" s="156" t="n">
        <v>0</v>
      </c>
      <c r="H298" s="156" t="n">
        <v>1260</v>
      </c>
    </row>
    <row r="299" ht="24" customHeight="1" s="113">
      <c r="A299" s="156" t="inlineStr">
        <is>
          <t>2026-09</t>
        </is>
      </c>
      <c r="B299" s="156" t="inlineStr">
        <is>
          <t>M025</t>
        </is>
      </c>
      <c r="C299" s="156" t="inlineStr">
        <is>
          <t>HAL DEPO</t>
        </is>
      </c>
      <c r="D299" s="156" t="n">
        <v>-2390</v>
      </c>
      <c r="E299" s="156" t="n">
        <v>978909</v>
      </c>
      <c r="F299" s="156" t="n">
        <v>0</v>
      </c>
      <c r="G299" s="156" t="n">
        <v>0</v>
      </c>
      <c r="H299" s="156" t="n">
        <v>1260</v>
      </c>
    </row>
    <row r="300" ht="24" customHeight="1" s="113">
      <c r="A300" s="156" t="inlineStr">
        <is>
          <t>2026-10</t>
        </is>
      </c>
      <c r="B300" s="156" t="inlineStr">
        <is>
          <t>M025</t>
        </is>
      </c>
      <c r="C300" s="156" t="inlineStr">
        <is>
          <t>HAL DEPO</t>
        </is>
      </c>
      <c r="D300" s="156" t="n">
        <v>2032</v>
      </c>
      <c r="E300" s="156" t="n">
        <v>-322423</v>
      </c>
      <c r="F300" s="156" t="n">
        <v>0</v>
      </c>
      <c r="G300" s="156" t="n">
        <v>0</v>
      </c>
      <c r="H300" s="156" t="n">
        <v>1260</v>
      </c>
    </row>
    <row r="301" ht="24" customHeight="1" s="113">
      <c r="A301" s="156" t="inlineStr">
        <is>
          <t>2026-11</t>
        </is>
      </c>
      <c r="B301" s="156" t="inlineStr">
        <is>
          <t>M025</t>
        </is>
      </c>
      <c r="C301" s="156" t="inlineStr">
        <is>
          <t>HAL DEPO</t>
        </is>
      </c>
      <c r="D301" s="156" t="n">
        <v>-4330</v>
      </c>
      <c r="E301" s="156" t="n">
        <v>-358968</v>
      </c>
      <c r="F301" s="156" t="n">
        <v>0</v>
      </c>
      <c r="G301" s="156" t="n">
        <v>0</v>
      </c>
      <c r="H301" s="156" t="n">
        <v>1260</v>
      </c>
    </row>
    <row r="302" ht="24" customHeight="1" s="113">
      <c r="A302" s="156" t="inlineStr">
        <is>
          <t>2026-12</t>
        </is>
      </c>
      <c r="B302" s="156" t="inlineStr">
        <is>
          <t>M025</t>
        </is>
      </c>
      <c r="C302" s="156" t="inlineStr">
        <is>
          <t>HAL DEPO</t>
        </is>
      </c>
      <c r="D302" s="156" t="n">
        <v>1947</v>
      </c>
      <c r="E302" s="156" t="n">
        <v>38053</v>
      </c>
      <c r="F302" s="156" t="n">
        <v>0</v>
      </c>
      <c r="G302" s="156" t="n">
        <v>0</v>
      </c>
      <c r="H302" s="156" t="n">
        <v>1260</v>
      </c>
    </row>
    <row r="303" ht="24" customHeight="1" s="113">
      <c r="A303" s="156" t="inlineStr">
        <is>
          <t>2026-01</t>
        </is>
      </c>
      <c r="B303" s="156" t="inlineStr">
        <is>
          <t>M026</t>
        </is>
      </c>
      <c r="C303" s="156" t="inlineStr">
        <is>
          <t>HARMANDALI</t>
        </is>
      </c>
      <c r="D303" s="156" t="n">
        <v>106621</v>
      </c>
      <c r="E303" s="156" t="n">
        <v>40636448</v>
      </c>
      <c r="F303" s="156" t="n">
        <v>396</v>
      </c>
      <c r="G303" s="156" t="n">
        <v>780</v>
      </c>
      <c r="H303" s="156" t="n">
        <v>480</v>
      </c>
    </row>
    <row r="304" ht="24" customHeight="1" s="113">
      <c r="A304" s="156" t="inlineStr">
        <is>
          <t>2026-02</t>
        </is>
      </c>
      <c r="B304" s="156" t="inlineStr">
        <is>
          <t>M026</t>
        </is>
      </c>
      <c r="C304" s="156" t="inlineStr">
        <is>
          <t>HARMANDALI</t>
        </is>
      </c>
      <c r="D304" s="156" t="n">
        <v>105805</v>
      </c>
      <c r="E304" s="156" t="n">
        <v>40731336</v>
      </c>
      <c r="F304" s="156" t="n">
        <v>396</v>
      </c>
      <c r="G304" s="156" t="n">
        <v>780</v>
      </c>
      <c r="H304" s="156" t="n">
        <v>480</v>
      </c>
    </row>
    <row r="305" ht="24" customHeight="1" s="113">
      <c r="A305" s="156" t="inlineStr">
        <is>
          <t>2026-03</t>
        </is>
      </c>
      <c r="B305" s="156" t="inlineStr">
        <is>
          <t>M026</t>
        </is>
      </c>
      <c r="C305" s="156" t="inlineStr">
        <is>
          <t>HARMANDALI</t>
        </is>
      </c>
      <c r="D305" s="156" t="n">
        <v>105464</v>
      </c>
      <c r="E305" s="156" t="n">
        <v>40348516</v>
      </c>
      <c r="F305" s="156" t="n">
        <v>396</v>
      </c>
      <c r="G305" s="156" t="n">
        <v>780</v>
      </c>
      <c r="H305" s="156" t="n">
        <v>480</v>
      </c>
    </row>
    <row r="306" ht="24" customHeight="1" s="113">
      <c r="A306" s="156" t="inlineStr">
        <is>
          <t>2026-04</t>
        </is>
      </c>
      <c r="B306" s="156" t="inlineStr">
        <is>
          <t>M026</t>
        </is>
      </c>
      <c r="C306" s="156" t="inlineStr">
        <is>
          <t>HARMANDALI</t>
        </is>
      </c>
      <c r="D306" s="156" t="n">
        <v>98022</v>
      </c>
      <c r="E306" s="156" t="n">
        <v>40180400</v>
      </c>
      <c r="F306" s="156" t="n">
        <v>396</v>
      </c>
      <c r="G306" s="156" t="n">
        <v>780</v>
      </c>
      <c r="H306" s="156" t="n">
        <v>480</v>
      </c>
    </row>
    <row r="307" ht="24" customHeight="1" s="113">
      <c r="A307" s="156" t="inlineStr">
        <is>
          <t>2026-05</t>
        </is>
      </c>
      <c r="B307" s="156" t="inlineStr">
        <is>
          <t>M026</t>
        </is>
      </c>
      <c r="C307" s="156" t="inlineStr">
        <is>
          <t>HARMANDALI</t>
        </is>
      </c>
      <c r="D307" s="156" t="n">
        <v>99375</v>
      </c>
      <c r="E307" s="156" t="n">
        <v>40305816</v>
      </c>
      <c r="F307" s="156" t="n">
        <v>396</v>
      </c>
      <c r="G307" s="156" t="n">
        <v>780</v>
      </c>
      <c r="H307" s="156" t="n">
        <v>480</v>
      </c>
    </row>
    <row r="308" ht="24" customHeight="1" s="113">
      <c r="A308" s="156" t="inlineStr">
        <is>
          <t>2026-06</t>
        </is>
      </c>
      <c r="B308" s="156" t="inlineStr">
        <is>
          <t>M026</t>
        </is>
      </c>
      <c r="C308" s="156" t="inlineStr">
        <is>
          <t>HARMANDALI</t>
        </is>
      </c>
      <c r="D308" s="156" t="n">
        <v>100665</v>
      </c>
      <c r="E308" s="156" t="n">
        <v>41520278</v>
      </c>
      <c r="F308" s="156" t="n">
        <v>396</v>
      </c>
      <c r="G308" s="156" t="n">
        <v>780</v>
      </c>
      <c r="H308" s="156" t="n">
        <v>480</v>
      </c>
    </row>
    <row r="309" ht="24" customHeight="1" s="113">
      <c r="A309" s="156" t="inlineStr">
        <is>
          <t>2026-07</t>
        </is>
      </c>
      <c r="B309" s="156" t="inlineStr">
        <is>
          <t>M026</t>
        </is>
      </c>
      <c r="C309" s="156" t="inlineStr">
        <is>
          <t>HARMANDALI</t>
        </is>
      </c>
      <c r="D309" s="156" t="n">
        <v>102836</v>
      </c>
      <c r="E309" s="156" t="n">
        <v>40508708</v>
      </c>
      <c r="F309" s="156" t="n">
        <v>396</v>
      </c>
      <c r="G309" s="156" t="n">
        <v>780</v>
      </c>
      <c r="H309" s="156" t="n">
        <v>480</v>
      </c>
    </row>
    <row r="310" ht="24" customHeight="1" s="113">
      <c r="A310" s="156" t="inlineStr">
        <is>
          <t>2026-08</t>
        </is>
      </c>
      <c r="B310" s="156" t="inlineStr">
        <is>
          <t>M026</t>
        </is>
      </c>
      <c r="C310" s="156" t="inlineStr">
        <is>
          <t>HARMANDALI</t>
        </is>
      </c>
      <c r="D310" s="156" t="n">
        <v>105499</v>
      </c>
      <c r="E310" s="156" t="n">
        <v>41130477</v>
      </c>
      <c r="F310" s="156" t="n">
        <v>396</v>
      </c>
      <c r="G310" s="156" t="n">
        <v>780</v>
      </c>
      <c r="H310" s="156" t="n">
        <v>480</v>
      </c>
    </row>
    <row r="311" ht="24" customHeight="1" s="113">
      <c r="A311" s="156" t="inlineStr">
        <is>
          <t>2026-09</t>
        </is>
      </c>
      <c r="B311" s="156" t="inlineStr">
        <is>
          <t>M026</t>
        </is>
      </c>
      <c r="C311" s="156" t="inlineStr">
        <is>
          <t>HARMANDALI</t>
        </is>
      </c>
      <c r="D311" s="156" t="n">
        <v>103890</v>
      </c>
      <c r="E311" s="156" t="n">
        <v>40238780</v>
      </c>
      <c r="F311" s="156" t="n">
        <v>396</v>
      </c>
      <c r="G311" s="156" t="n">
        <v>780</v>
      </c>
      <c r="H311" s="156" t="n">
        <v>480</v>
      </c>
    </row>
    <row r="312" ht="24" customHeight="1" s="113">
      <c r="A312" s="156" t="inlineStr">
        <is>
          <t>2026-10</t>
        </is>
      </c>
      <c r="B312" s="156" t="inlineStr">
        <is>
          <t>M026</t>
        </is>
      </c>
      <c r="C312" s="156" t="inlineStr">
        <is>
          <t>HARMANDALI</t>
        </is>
      </c>
      <c r="D312" s="156" t="n">
        <v>101862</v>
      </c>
      <c r="E312" s="156" t="n">
        <v>40338197</v>
      </c>
      <c r="F312" s="156" t="n">
        <v>396</v>
      </c>
      <c r="G312" s="156" t="n">
        <v>780</v>
      </c>
      <c r="H312" s="156" t="n">
        <v>480</v>
      </c>
    </row>
    <row r="313" ht="24" customHeight="1" s="113">
      <c r="A313" s="156" t="inlineStr">
        <is>
          <t>2026-11</t>
        </is>
      </c>
      <c r="B313" s="156" t="inlineStr">
        <is>
          <t>M026</t>
        </is>
      </c>
      <c r="C313" s="156" t="inlineStr">
        <is>
          <t>HARMANDALI</t>
        </is>
      </c>
      <c r="D313" s="156" t="n">
        <v>106101</v>
      </c>
      <c r="E313" s="156" t="n">
        <v>40271257</v>
      </c>
      <c r="F313" s="156" t="n">
        <v>396</v>
      </c>
      <c r="G313" s="156" t="n">
        <v>780</v>
      </c>
      <c r="H313" s="156" t="n">
        <v>480</v>
      </c>
    </row>
    <row r="314" ht="24" customHeight="1" s="113">
      <c r="A314" s="156" t="inlineStr">
        <is>
          <t>2026-12</t>
        </is>
      </c>
      <c r="B314" s="156" t="inlineStr">
        <is>
          <t>M026</t>
        </is>
      </c>
      <c r="C314" s="156" t="inlineStr">
        <is>
          <t>HARMANDALI</t>
        </is>
      </c>
      <c r="D314" s="156" t="n">
        <v>99252</v>
      </c>
      <c r="E314" s="156" t="n">
        <v>41522635</v>
      </c>
      <c r="F314" s="156" t="n">
        <v>396</v>
      </c>
      <c r="G314" s="156" t="n">
        <v>780</v>
      </c>
      <c r="H314" s="156" t="n">
        <v>480</v>
      </c>
    </row>
    <row r="315" ht="15" customHeight="1" s="113">
      <c r="A315" s="156" t="inlineStr">
        <is>
          <t>2026-01</t>
        </is>
      </c>
      <c r="B315" s="156" t="inlineStr">
        <is>
          <t>M027</t>
        </is>
      </c>
      <c r="C315" s="156" t="inlineStr">
        <is>
          <t>HATAY</t>
        </is>
      </c>
      <c r="D315" s="156" t="n">
        <v>126656</v>
      </c>
      <c r="E315" s="156" t="n">
        <v>42758774</v>
      </c>
      <c r="F315" s="156" t="n">
        <v>333</v>
      </c>
      <c r="G315" s="156" t="n">
        <v>2310</v>
      </c>
      <c r="H315" s="156" t="n">
        <v>420</v>
      </c>
    </row>
    <row r="316" ht="15" customHeight="1" s="113">
      <c r="A316" s="156" t="inlineStr">
        <is>
          <t>2026-02</t>
        </is>
      </c>
      <c r="B316" s="156" t="inlineStr">
        <is>
          <t>M027</t>
        </is>
      </c>
      <c r="C316" s="156" t="inlineStr">
        <is>
          <t>HATAY</t>
        </is>
      </c>
      <c r="D316" s="156" t="n">
        <v>132347</v>
      </c>
      <c r="E316" s="156" t="n">
        <v>43637077</v>
      </c>
      <c r="F316" s="156" t="n">
        <v>333</v>
      </c>
      <c r="G316" s="156" t="n">
        <v>2310</v>
      </c>
      <c r="H316" s="156" t="n">
        <v>420</v>
      </c>
    </row>
    <row r="317" ht="15" customHeight="1" s="113">
      <c r="A317" s="156" t="inlineStr">
        <is>
          <t>2026-03</t>
        </is>
      </c>
      <c r="B317" s="156" t="inlineStr">
        <is>
          <t>M027</t>
        </is>
      </c>
      <c r="C317" s="156" t="inlineStr">
        <is>
          <t>HATAY</t>
        </is>
      </c>
      <c r="D317" s="156" t="n">
        <v>128940</v>
      </c>
      <c r="E317" s="156" t="n">
        <v>43068271</v>
      </c>
      <c r="F317" s="156" t="n">
        <v>333</v>
      </c>
      <c r="G317" s="156" t="n">
        <v>2310</v>
      </c>
      <c r="H317" s="156" t="n">
        <v>420</v>
      </c>
    </row>
    <row r="318" ht="15" customHeight="1" s="113">
      <c r="A318" s="156" t="inlineStr">
        <is>
          <t>2026-04</t>
        </is>
      </c>
      <c r="B318" s="156" t="inlineStr">
        <is>
          <t>M027</t>
        </is>
      </c>
      <c r="C318" s="156" t="inlineStr">
        <is>
          <t>HATAY</t>
        </is>
      </c>
      <c r="D318" s="156" t="n">
        <v>128496</v>
      </c>
      <c r="E318" s="156" t="n">
        <v>43195084</v>
      </c>
      <c r="F318" s="156" t="n">
        <v>333</v>
      </c>
      <c r="G318" s="156" t="n">
        <v>2310</v>
      </c>
      <c r="H318" s="156" t="n">
        <v>420</v>
      </c>
    </row>
    <row r="319" ht="15" customHeight="1" s="113">
      <c r="A319" s="156" t="inlineStr">
        <is>
          <t>2026-05</t>
        </is>
      </c>
      <c r="B319" s="156" t="inlineStr">
        <is>
          <t>M027</t>
        </is>
      </c>
      <c r="C319" s="156" t="inlineStr">
        <is>
          <t>HATAY</t>
        </is>
      </c>
      <c r="D319" s="156" t="n">
        <v>124365</v>
      </c>
      <c r="E319" s="156" t="n">
        <v>42409480</v>
      </c>
      <c r="F319" s="156" t="n">
        <v>333</v>
      </c>
      <c r="G319" s="156" t="n">
        <v>2310</v>
      </c>
      <c r="H319" s="156" t="n">
        <v>420</v>
      </c>
    </row>
    <row r="320" ht="15" customHeight="1" s="113">
      <c r="A320" s="156" t="inlineStr">
        <is>
          <t>2026-06</t>
        </is>
      </c>
      <c r="B320" s="156" t="inlineStr">
        <is>
          <t>M027</t>
        </is>
      </c>
      <c r="C320" s="156" t="inlineStr">
        <is>
          <t>HATAY</t>
        </is>
      </c>
      <c r="D320" s="156" t="n">
        <v>128230</v>
      </c>
      <c r="E320" s="156" t="n">
        <v>41804570</v>
      </c>
      <c r="F320" s="156" t="n">
        <v>333</v>
      </c>
      <c r="G320" s="156" t="n">
        <v>2310</v>
      </c>
      <c r="H320" s="156" t="n">
        <v>420</v>
      </c>
    </row>
    <row r="321" ht="15" customHeight="1" s="113">
      <c r="A321" s="156" t="inlineStr">
        <is>
          <t>2026-07</t>
        </is>
      </c>
      <c r="B321" s="156" t="inlineStr">
        <is>
          <t>M027</t>
        </is>
      </c>
      <c r="C321" s="156" t="inlineStr">
        <is>
          <t>HATAY</t>
        </is>
      </c>
      <c r="D321" s="156" t="n">
        <v>129558</v>
      </c>
      <c r="E321" s="156" t="n">
        <v>42388333</v>
      </c>
      <c r="F321" s="156" t="n">
        <v>333</v>
      </c>
      <c r="G321" s="156" t="n">
        <v>2310</v>
      </c>
      <c r="H321" s="156" t="n">
        <v>420</v>
      </c>
    </row>
    <row r="322" ht="15" customHeight="1" s="113">
      <c r="A322" s="156" t="inlineStr">
        <is>
          <t>2026-08</t>
        </is>
      </c>
      <c r="B322" s="156" t="inlineStr">
        <is>
          <t>M027</t>
        </is>
      </c>
      <c r="C322" s="156" t="inlineStr">
        <is>
          <t>HATAY</t>
        </is>
      </c>
      <c r="D322" s="156" t="n">
        <v>130079</v>
      </c>
      <c r="E322" s="156" t="n">
        <v>42096665</v>
      </c>
      <c r="F322" s="156" t="n">
        <v>333</v>
      </c>
      <c r="G322" s="156" t="n">
        <v>2310</v>
      </c>
      <c r="H322" s="156" t="n">
        <v>420</v>
      </c>
    </row>
    <row r="323" ht="15" customHeight="1" s="113">
      <c r="A323" s="156" t="inlineStr">
        <is>
          <t>2026-09</t>
        </is>
      </c>
      <c r="B323" s="156" t="inlineStr">
        <is>
          <t>M027</t>
        </is>
      </c>
      <c r="C323" s="156" t="inlineStr">
        <is>
          <t>HATAY</t>
        </is>
      </c>
      <c r="D323" s="156" t="n">
        <v>130692</v>
      </c>
      <c r="E323" s="156" t="n">
        <v>42910894</v>
      </c>
      <c r="F323" s="156" t="n">
        <v>333</v>
      </c>
      <c r="G323" s="156" t="n">
        <v>2310</v>
      </c>
      <c r="H323" s="156" t="n">
        <v>420</v>
      </c>
    </row>
    <row r="324" ht="15" customHeight="1" s="113">
      <c r="A324" s="156" t="inlineStr">
        <is>
          <t>2026-10</t>
        </is>
      </c>
      <c r="B324" s="156" t="inlineStr">
        <is>
          <t>M027</t>
        </is>
      </c>
      <c r="C324" s="156" t="inlineStr">
        <is>
          <t>HATAY</t>
        </is>
      </c>
      <c r="D324" s="156" t="n">
        <v>130181</v>
      </c>
      <c r="E324" s="156" t="n">
        <v>42264608</v>
      </c>
      <c r="F324" s="156" t="n">
        <v>333</v>
      </c>
      <c r="G324" s="156" t="n">
        <v>2310</v>
      </c>
      <c r="H324" s="156" t="n">
        <v>420</v>
      </c>
    </row>
    <row r="325" ht="15" customHeight="1" s="113">
      <c r="A325" s="156" t="inlineStr">
        <is>
          <t>2026-11</t>
        </is>
      </c>
      <c r="B325" s="156" t="inlineStr">
        <is>
          <t>M027</t>
        </is>
      </c>
      <c r="C325" s="156" t="inlineStr">
        <is>
          <t>HATAY</t>
        </is>
      </c>
      <c r="D325" s="156" t="n">
        <v>126736</v>
      </c>
      <c r="E325" s="156" t="n">
        <v>43334720</v>
      </c>
      <c r="F325" s="156" t="n">
        <v>333</v>
      </c>
      <c r="G325" s="156" t="n">
        <v>2310</v>
      </c>
      <c r="H325" s="156" t="n">
        <v>420</v>
      </c>
    </row>
    <row r="326" ht="15" customHeight="1" s="113">
      <c r="A326" s="156" t="inlineStr">
        <is>
          <t>2026-12</t>
        </is>
      </c>
      <c r="B326" s="156" t="inlineStr">
        <is>
          <t>M027</t>
        </is>
      </c>
      <c r="C326" s="156" t="inlineStr">
        <is>
          <t>HATAY</t>
        </is>
      </c>
      <c r="D326" s="156" t="n">
        <v>131605</v>
      </c>
      <c r="E326" s="156" t="n">
        <v>43214608</v>
      </c>
      <c r="F326" s="156" t="n">
        <v>333</v>
      </c>
      <c r="G326" s="156" t="n">
        <v>2310</v>
      </c>
      <c r="H326" s="156" t="n">
        <v>420</v>
      </c>
    </row>
    <row r="327" ht="24" customHeight="1" s="113">
      <c r="A327" s="156" t="inlineStr">
        <is>
          <t>2026-01</t>
        </is>
      </c>
      <c r="B327" s="156" t="inlineStr">
        <is>
          <t>M028</t>
        </is>
      </c>
      <c r="C327" s="156" t="inlineStr">
        <is>
          <t>KARŞIYAKA-1</t>
        </is>
      </c>
      <c r="D327" s="156" t="n">
        <v>105858</v>
      </c>
      <c r="E327" s="156" t="n">
        <v>39180082</v>
      </c>
      <c r="F327" s="156" t="n">
        <v>387</v>
      </c>
      <c r="G327" s="156" t="n">
        <v>5400</v>
      </c>
      <c r="H327" s="156" t="n">
        <v>360</v>
      </c>
    </row>
    <row r="328" ht="24" customHeight="1" s="113">
      <c r="A328" s="156" t="inlineStr">
        <is>
          <t>2026-02</t>
        </is>
      </c>
      <c r="B328" s="156" t="inlineStr">
        <is>
          <t>M028</t>
        </is>
      </c>
      <c r="C328" s="156" t="inlineStr">
        <is>
          <t>KARŞIYAKA-1</t>
        </is>
      </c>
      <c r="D328" s="156" t="n">
        <v>96309</v>
      </c>
      <c r="E328" s="156" t="n">
        <v>40155779</v>
      </c>
      <c r="F328" s="156" t="n">
        <v>387</v>
      </c>
      <c r="G328" s="156" t="n">
        <v>5400</v>
      </c>
      <c r="H328" s="156" t="n">
        <v>360</v>
      </c>
    </row>
    <row r="329" ht="24" customHeight="1" s="113">
      <c r="A329" s="156" t="inlineStr">
        <is>
          <t>2026-03</t>
        </is>
      </c>
      <c r="B329" s="156" t="inlineStr">
        <is>
          <t>M028</t>
        </is>
      </c>
      <c r="C329" s="156" t="inlineStr">
        <is>
          <t>KARŞIYAKA-1</t>
        </is>
      </c>
      <c r="D329" s="156" t="n">
        <v>96726</v>
      </c>
      <c r="E329" s="156" t="n">
        <v>39841668</v>
      </c>
      <c r="F329" s="156" t="n">
        <v>387</v>
      </c>
      <c r="G329" s="156" t="n">
        <v>5400</v>
      </c>
      <c r="H329" s="156" t="n">
        <v>360</v>
      </c>
    </row>
    <row r="330" ht="24" customHeight="1" s="113">
      <c r="A330" s="156" t="inlineStr">
        <is>
          <t>2026-04</t>
        </is>
      </c>
      <c r="B330" s="156" t="inlineStr">
        <is>
          <t>M028</t>
        </is>
      </c>
      <c r="C330" s="156" t="inlineStr">
        <is>
          <t>KARŞIYAKA-1</t>
        </is>
      </c>
      <c r="D330" s="156" t="n">
        <v>100522</v>
      </c>
      <c r="E330" s="156" t="n">
        <v>39257747</v>
      </c>
      <c r="F330" s="156" t="n">
        <v>387</v>
      </c>
      <c r="G330" s="156" t="n">
        <v>5400</v>
      </c>
      <c r="H330" s="156" t="n">
        <v>360</v>
      </c>
    </row>
    <row r="331" ht="24" customHeight="1" s="113">
      <c r="A331" s="156" t="inlineStr">
        <is>
          <t>2026-05</t>
        </is>
      </c>
      <c r="B331" s="156" t="inlineStr">
        <is>
          <t>M028</t>
        </is>
      </c>
      <c r="C331" s="156" t="inlineStr">
        <is>
          <t>KARŞIYAKA-1</t>
        </is>
      </c>
      <c r="D331" s="156" t="n">
        <v>101529</v>
      </c>
      <c r="E331" s="156" t="n">
        <v>38512488</v>
      </c>
      <c r="F331" s="156" t="n">
        <v>387</v>
      </c>
      <c r="G331" s="156" t="n">
        <v>5400</v>
      </c>
      <c r="H331" s="156" t="n">
        <v>360</v>
      </c>
    </row>
    <row r="332" ht="24" customHeight="1" s="113">
      <c r="A332" s="156" t="inlineStr">
        <is>
          <t>2026-06</t>
        </is>
      </c>
      <c r="B332" s="156" t="inlineStr">
        <is>
          <t>M028</t>
        </is>
      </c>
      <c r="C332" s="156" t="inlineStr">
        <is>
          <t>KARŞIYAKA-1</t>
        </is>
      </c>
      <c r="D332" s="156" t="n">
        <v>106077</v>
      </c>
      <c r="E332" s="156" t="n">
        <v>38874547</v>
      </c>
      <c r="F332" s="156" t="n">
        <v>387</v>
      </c>
      <c r="G332" s="156" t="n">
        <v>5400</v>
      </c>
      <c r="H332" s="156" t="n">
        <v>360</v>
      </c>
    </row>
    <row r="333" ht="24" customHeight="1" s="113">
      <c r="A333" s="156" t="inlineStr">
        <is>
          <t>2026-07</t>
        </is>
      </c>
      <c r="B333" s="156" t="inlineStr">
        <is>
          <t>M028</t>
        </is>
      </c>
      <c r="C333" s="156" t="inlineStr">
        <is>
          <t>KARŞIYAKA-1</t>
        </is>
      </c>
      <c r="D333" s="156" t="n">
        <v>97933</v>
      </c>
      <c r="E333" s="156" t="n">
        <v>39355485</v>
      </c>
      <c r="F333" s="156" t="n">
        <v>387</v>
      </c>
      <c r="G333" s="156" t="n">
        <v>5400</v>
      </c>
      <c r="H333" s="156" t="n">
        <v>360</v>
      </c>
    </row>
    <row r="334" ht="24" customHeight="1" s="113">
      <c r="A334" s="156" t="inlineStr">
        <is>
          <t>2026-08</t>
        </is>
      </c>
      <c r="B334" s="156" t="inlineStr">
        <is>
          <t>M028</t>
        </is>
      </c>
      <c r="C334" s="156" t="inlineStr">
        <is>
          <t>KARŞIYAKA-1</t>
        </is>
      </c>
      <c r="D334" s="156" t="n">
        <v>98532</v>
      </c>
      <c r="E334" s="156" t="n">
        <v>39236397</v>
      </c>
      <c r="F334" s="156" t="n">
        <v>387</v>
      </c>
      <c r="G334" s="156" t="n">
        <v>5400</v>
      </c>
      <c r="H334" s="156" t="n">
        <v>360</v>
      </c>
    </row>
    <row r="335" ht="24" customHeight="1" s="113">
      <c r="A335" s="156" t="inlineStr">
        <is>
          <t>2026-09</t>
        </is>
      </c>
      <c r="B335" s="156" t="inlineStr">
        <is>
          <t>M028</t>
        </is>
      </c>
      <c r="C335" s="156" t="inlineStr">
        <is>
          <t>KARŞIYAKA-1</t>
        </is>
      </c>
      <c r="D335" s="156" t="n">
        <v>101760</v>
      </c>
      <c r="E335" s="156" t="n">
        <v>39067543</v>
      </c>
      <c r="F335" s="156" t="n">
        <v>387</v>
      </c>
      <c r="G335" s="156" t="n">
        <v>5400</v>
      </c>
      <c r="H335" s="156" t="n">
        <v>360</v>
      </c>
    </row>
    <row r="336" ht="24" customHeight="1" s="113">
      <c r="A336" s="156" t="inlineStr">
        <is>
          <t>2026-10</t>
        </is>
      </c>
      <c r="B336" s="156" t="inlineStr">
        <is>
          <t>M028</t>
        </is>
      </c>
      <c r="C336" s="156" t="inlineStr">
        <is>
          <t>KARŞIYAKA-1</t>
        </is>
      </c>
      <c r="D336" s="156" t="n">
        <v>105433</v>
      </c>
      <c r="E336" s="156" t="n">
        <v>40138548</v>
      </c>
      <c r="F336" s="156" t="n">
        <v>387</v>
      </c>
      <c r="G336" s="156" t="n">
        <v>5400</v>
      </c>
      <c r="H336" s="156" t="n">
        <v>360</v>
      </c>
    </row>
    <row r="337" ht="24" customHeight="1" s="113">
      <c r="A337" s="156" t="inlineStr">
        <is>
          <t>2026-11</t>
        </is>
      </c>
      <c r="B337" s="156" t="inlineStr">
        <is>
          <t>M028</t>
        </is>
      </c>
      <c r="C337" s="156" t="inlineStr">
        <is>
          <t>KARŞIYAKA-1</t>
        </is>
      </c>
      <c r="D337" s="156" t="n">
        <v>97075</v>
      </c>
      <c r="E337" s="156" t="n">
        <v>38951026</v>
      </c>
      <c r="F337" s="156" t="n">
        <v>387</v>
      </c>
      <c r="G337" s="156" t="n">
        <v>5400</v>
      </c>
      <c r="H337" s="156" t="n">
        <v>360</v>
      </c>
    </row>
    <row r="338" ht="24" customHeight="1" s="113">
      <c r="A338" s="156" t="inlineStr">
        <is>
          <t>2026-12</t>
        </is>
      </c>
      <c r="B338" s="156" t="inlineStr">
        <is>
          <t>M028</t>
        </is>
      </c>
      <c r="C338" s="156" t="inlineStr">
        <is>
          <t>KARŞIYAKA-1</t>
        </is>
      </c>
      <c r="D338" s="156" t="n">
        <v>100905</v>
      </c>
      <c r="E338" s="156" t="n">
        <v>38360305</v>
      </c>
      <c r="F338" s="156" t="n">
        <v>387</v>
      </c>
      <c r="G338" s="156" t="n">
        <v>5400</v>
      </c>
      <c r="H338" s="156" t="n">
        <v>360</v>
      </c>
    </row>
    <row r="339" ht="24" customHeight="1" s="113">
      <c r="A339" s="156" t="inlineStr">
        <is>
          <t>2026-01</t>
        </is>
      </c>
      <c r="B339" s="156" t="inlineStr">
        <is>
          <t>M029</t>
        </is>
      </c>
      <c r="C339" s="156" t="inlineStr">
        <is>
          <t>KARŞIYAKA-2</t>
        </is>
      </c>
      <c r="D339" s="156" t="n">
        <v>35976</v>
      </c>
      <c r="E339" s="156" t="n">
        <v>10013361</v>
      </c>
      <c r="F339" s="156" t="n">
        <v>265</v>
      </c>
      <c r="G339" s="156" t="n">
        <v>4350</v>
      </c>
      <c r="H339" s="156" t="n">
        <v>180</v>
      </c>
    </row>
    <row r="340" ht="24" customHeight="1" s="113">
      <c r="A340" s="156" t="inlineStr">
        <is>
          <t>2026-02</t>
        </is>
      </c>
      <c r="B340" s="156" t="inlineStr">
        <is>
          <t>M029</t>
        </is>
      </c>
      <c r="C340" s="156" t="inlineStr">
        <is>
          <t>KARŞIYAKA-2</t>
        </is>
      </c>
      <c r="D340" s="156" t="n">
        <v>29236</v>
      </c>
      <c r="E340" s="156" t="n">
        <v>9470192</v>
      </c>
      <c r="F340" s="156" t="n">
        <v>265</v>
      </c>
      <c r="G340" s="156" t="n">
        <v>4350</v>
      </c>
      <c r="H340" s="156" t="n">
        <v>180</v>
      </c>
    </row>
    <row r="341" ht="24" customHeight="1" s="113">
      <c r="A341" s="156" t="inlineStr">
        <is>
          <t>2026-03</t>
        </is>
      </c>
      <c r="B341" s="156" t="inlineStr">
        <is>
          <t>M029</t>
        </is>
      </c>
      <c r="C341" s="156" t="inlineStr">
        <is>
          <t>KARŞIYAKA-2</t>
        </is>
      </c>
      <c r="D341" s="156" t="n">
        <v>36037</v>
      </c>
      <c r="E341" s="156" t="n">
        <v>8910644</v>
      </c>
      <c r="F341" s="156" t="n">
        <v>265</v>
      </c>
      <c r="G341" s="156" t="n">
        <v>4350</v>
      </c>
      <c r="H341" s="156" t="n">
        <v>180</v>
      </c>
    </row>
    <row r="342" ht="24" customHeight="1" s="113">
      <c r="A342" s="156" t="inlineStr">
        <is>
          <t>2026-04</t>
        </is>
      </c>
      <c r="B342" s="156" t="inlineStr">
        <is>
          <t>M029</t>
        </is>
      </c>
      <c r="C342" s="156" t="inlineStr">
        <is>
          <t>KARŞIYAKA-2</t>
        </is>
      </c>
      <c r="D342" s="156" t="n">
        <v>32325</v>
      </c>
      <c r="E342" s="156" t="n">
        <v>8393824</v>
      </c>
      <c r="F342" s="156" t="n">
        <v>265</v>
      </c>
      <c r="G342" s="156" t="n">
        <v>4350</v>
      </c>
      <c r="H342" s="156" t="n">
        <v>180</v>
      </c>
    </row>
    <row r="343" ht="24" customHeight="1" s="113">
      <c r="A343" s="156" t="inlineStr">
        <is>
          <t>2026-05</t>
        </is>
      </c>
      <c r="B343" s="156" t="inlineStr">
        <is>
          <t>M029</t>
        </is>
      </c>
      <c r="C343" s="156" t="inlineStr">
        <is>
          <t>KARŞIYAKA-2</t>
        </is>
      </c>
      <c r="D343" s="156" t="n">
        <v>32567</v>
      </c>
      <c r="E343" s="156" t="n">
        <v>8863713</v>
      </c>
      <c r="F343" s="156" t="n">
        <v>265</v>
      </c>
      <c r="G343" s="156" t="n">
        <v>4350</v>
      </c>
      <c r="H343" s="156" t="n">
        <v>180</v>
      </c>
    </row>
    <row r="344" ht="24" customHeight="1" s="113">
      <c r="A344" s="156" t="inlineStr">
        <is>
          <t>2026-06</t>
        </is>
      </c>
      <c r="B344" s="156" t="inlineStr">
        <is>
          <t>M029</t>
        </is>
      </c>
      <c r="C344" s="156" t="inlineStr">
        <is>
          <t>KARŞIYAKA-2</t>
        </is>
      </c>
      <c r="D344" s="156" t="n">
        <v>34133</v>
      </c>
      <c r="E344" s="156" t="n">
        <v>8701957</v>
      </c>
      <c r="F344" s="156" t="n">
        <v>265</v>
      </c>
      <c r="G344" s="156" t="n">
        <v>4350</v>
      </c>
      <c r="H344" s="156" t="n">
        <v>180</v>
      </c>
    </row>
    <row r="345" ht="24" customHeight="1" s="113">
      <c r="A345" s="156" t="inlineStr">
        <is>
          <t>2026-07</t>
        </is>
      </c>
      <c r="B345" s="156" t="inlineStr">
        <is>
          <t>M029</t>
        </is>
      </c>
      <c r="C345" s="156" t="inlineStr">
        <is>
          <t>KARŞIYAKA-2</t>
        </is>
      </c>
      <c r="D345" s="156" t="n">
        <v>30818</v>
      </c>
      <c r="E345" s="156" t="n">
        <v>8541050</v>
      </c>
      <c r="F345" s="156" t="n">
        <v>265</v>
      </c>
      <c r="G345" s="156" t="n">
        <v>4350</v>
      </c>
      <c r="H345" s="156" t="n">
        <v>180</v>
      </c>
    </row>
    <row r="346" ht="24" customHeight="1" s="113">
      <c r="A346" s="156" t="inlineStr">
        <is>
          <t>2026-08</t>
        </is>
      </c>
      <c r="B346" s="156" t="inlineStr">
        <is>
          <t>M029</t>
        </is>
      </c>
      <c r="C346" s="156" t="inlineStr">
        <is>
          <t>KARŞIYAKA-2</t>
        </is>
      </c>
      <c r="D346" s="156" t="n">
        <v>31992</v>
      </c>
      <c r="E346" s="156" t="n">
        <v>9999181</v>
      </c>
      <c r="F346" s="156" t="n">
        <v>265</v>
      </c>
      <c r="G346" s="156" t="n">
        <v>4350</v>
      </c>
      <c r="H346" s="156" t="n">
        <v>180</v>
      </c>
    </row>
    <row r="347" ht="24" customHeight="1" s="113">
      <c r="A347" s="156" t="inlineStr">
        <is>
          <t>2026-09</t>
        </is>
      </c>
      <c r="B347" s="156" t="inlineStr">
        <is>
          <t>M029</t>
        </is>
      </c>
      <c r="C347" s="156" t="inlineStr">
        <is>
          <t>KARŞIYAKA-2</t>
        </is>
      </c>
      <c r="D347" s="156" t="n">
        <v>38430</v>
      </c>
      <c r="E347" s="156" t="n">
        <v>9370121</v>
      </c>
      <c r="F347" s="156" t="n">
        <v>265</v>
      </c>
      <c r="G347" s="156" t="n">
        <v>4350</v>
      </c>
      <c r="H347" s="156" t="n">
        <v>180</v>
      </c>
    </row>
    <row r="348" ht="24" customHeight="1" s="113">
      <c r="A348" s="156" t="inlineStr">
        <is>
          <t>2026-10</t>
        </is>
      </c>
      <c r="B348" s="156" t="inlineStr">
        <is>
          <t>M029</t>
        </is>
      </c>
      <c r="C348" s="156" t="inlineStr">
        <is>
          <t>KARŞIYAKA-2</t>
        </is>
      </c>
      <c r="D348" s="156" t="n">
        <v>34318</v>
      </c>
      <c r="E348" s="156" t="n">
        <v>9938182</v>
      </c>
      <c r="F348" s="156" t="n">
        <v>265</v>
      </c>
      <c r="G348" s="156" t="n">
        <v>4350</v>
      </c>
      <c r="H348" s="156" t="n">
        <v>180</v>
      </c>
    </row>
    <row r="349" ht="24" customHeight="1" s="113">
      <c r="A349" s="156" t="inlineStr">
        <is>
          <t>2026-11</t>
        </is>
      </c>
      <c r="B349" s="156" t="inlineStr">
        <is>
          <t>M029</t>
        </is>
      </c>
      <c r="C349" s="156" t="inlineStr">
        <is>
          <t>KARŞIYAKA-2</t>
        </is>
      </c>
      <c r="D349" s="156" t="n">
        <v>35159</v>
      </c>
      <c r="E349" s="156" t="n">
        <v>9730010</v>
      </c>
      <c r="F349" s="156" t="n">
        <v>265</v>
      </c>
      <c r="G349" s="156" t="n">
        <v>4350</v>
      </c>
      <c r="H349" s="156" t="n">
        <v>180</v>
      </c>
    </row>
    <row r="350" ht="24" customHeight="1" s="113">
      <c r="A350" s="156" t="inlineStr">
        <is>
          <t>2026-12</t>
        </is>
      </c>
      <c r="B350" s="156" t="inlineStr">
        <is>
          <t>M029</t>
        </is>
      </c>
      <c r="C350" s="156" t="inlineStr">
        <is>
          <t>KARŞIYAKA-2</t>
        </is>
      </c>
      <c r="D350" s="156" t="n">
        <v>38033</v>
      </c>
      <c r="E350" s="156" t="n">
        <v>9604529</v>
      </c>
      <c r="F350" s="156" t="n">
        <v>265</v>
      </c>
      <c r="G350" s="156" t="n">
        <v>4350</v>
      </c>
      <c r="H350" s="156" t="n">
        <v>180</v>
      </c>
    </row>
    <row r="351" ht="24" customHeight="1" s="113">
      <c r="A351" s="156" t="inlineStr">
        <is>
          <t>2026-01</t>
        </is>
      </c>
      <c r="B351" s="156" t="inlineStr">
        <is>
          <t>M030</t>
        </is>
      </c>
      <c r="C351" s="156" t="inlineStr">
        <is>
          <t>MANAVKUYU</t>
        </is>
      </c>
      <c r="D351" s="156" t="n">
        <v>52455</v>
      </c>
      <c r="E351" s="156" t="n">
        <v>14207466</v>
      </c>
      <c r="F351" s="156" t="n">
        <v>262</v>
      </c>
      <c r="G351" s="156" t="n">
        <v>4290</v>
      </c>
      <c r="H351" s="156" t="n">
        <v>330</v>
      </c>
    </row>
    <row r="352" ht="24" customHeight="1" s="113">
      <c r="A352" s="156" t="inlineStr">
        <is>
          <t>2026-02</t>
        </is>
      </c>
      <c r="B352" s="156" t="inlineStr">
        <is>
          <t>M030</t>
        </is>
      </c>
      <c r="C352" s="156" t="inlineStr">
        <is>
          <t>MANAVKUYU</t>
        </is>
      </c>
      <c r="D352" s="156" t="n">
        <v>56147</v>
      </c>
      <c r="E352" s="156" t="n">
        <v>13512854</v>
      </c>
      <c r="F352" s="156" t="n">
        <v>262</v>
      </c>
      <c r="G352" s="156" t="n">
        <v>4290</v>
      </c>
      <c r="H352" s="156" t="n">
        <v>330</v>
      </c>
    </row>
    <row r="353" ht="24" customHeight="1" s="113">
      <c r="A353" s="156" t="inlineStr">
        <is>
          <t>2026-03</t>
        </is>
      </c>
      <c r="B353" s="156" t="inlineStr">
        <is>
          <t>M030</t>
        </is>
      </c>
      <c r="C353" s="156" t="inlineStr">
        <is>
          <t>MANAVKUYU</t>
        </is>
      </c>
      <c r="D353" s="156" t="n">
        <v>56692</v>
      </c>
      <c r="E353" s="156" t="n">
        <v>13489143</v>
      </c>
      <c r="F353" s="156" t="n">
        <v>262</v>
      </c>
      <c r="G353" s="156" t="n">
        <v>4290</v>
      </c>
      <c r="H353" s="156" t="n">
        <v>330</v>
      </c>
    </row>
    <row r="354" ht="24" customHeight="1" s="113">
      <c r="A354" s="156" t="inlineStr">
        <is>
          <t>2026-04</t>
        </is>
      </c>
      <c r="B354" s="156" t="inlineStr">
        <is>
          <t>M030</t>
        </is>
      </c>
      <c r="C354" s="156" t="inlineStr">
        <is>
          <t>MANAVKUYU</t>
        </is>
      </c>
      <c r="D354" s="156" t="n">
        <v>57224</v>
      </c>
      <c r="E354" s="156" t="n">
        <v>14050993</v>
      </c>
      <c r="F354" s="156" t="n">
        <v>262</v>
      </c>
      <c r="G354" s="156" t="n">
        <v>4290</v>
      </c>
      <c r="H354" s="156" t="n">
        <v>330</v>
      </c>
    </row>
    <row r="355" ht="24" customHeight="1" s="113">
      <c r="A355" s="156" t="inlineStr">
        <is>
          <t>2026-05</t>
        </is>
      </c>
      <c r="B355" s="156" t="inlineStr">
        <is>
          <t>M030</t>
        </is>
      </c>
      <c r="C355" s="156" t="inlineStr">
        <is>
          <t>MANAVKUYU</t>
        </is>
      </c>
      <c r="D355" s="156" t="n">
        <v>56736</v>
      </c>
      <c r="E355" s="156" t="n">
        <v>13808162</v>
      </c>
      <c r="F355" s="156" t="n">
        <v>262</v>
      </c>
      <c r="G355" s="156" t="n">
        <v>4290</v>
      </c>
      <c r="H355" s="156" t="n">
        <v>330</v>
      </c>
    </row>
    <row r="356" ht="24" customHeight="1" s="113">
      <c r="A356" s="156" t="inlineStr">
        <is>
          <t>2026-06</t>
        </is>
      </c>
      <c r="B356" s="156" t="inlineStr">
        <is>
          <t>M030</t>
        </is>
      </c>
      <c r="C356" s="156" t="inlineStr">
        <is>
          <t>MANAVKUYU</t>
        </is>
      </c>
      <c r="D356" s="156" t="n">
        <v>56014</v>
      </c>
      <c r="E356" s="156" t="n">
        <v>13950756</v>
      </c>
      <c r="F356" s="156" t="n">
        <v>262</v>
      </c>
      <c r="G356" s="156" t="n">
        <v>4290</v>
      </c>
      <c r="H356" s="156" t="n">
        <v>330</v>
      </c>
    </row>
    <row r="357" ht="24" customHeight="1" s="113">
      <c r="A357" s="156" t="inlineStr">
        <is>
          <t>2026-07</t>
        </is>
      </c>
      <c r="B357" s="156" t="inlineStr">
        <is>
          <t>M030</t>
        </is>
      </c>
      <c r="C357" s="156" t="inlineStr">
        <is>
          <t>MANAVKUYU</t>
        </is>
      </c>
      <c r="D357" s="156" t="n">
        <v>50429</v>
      </c>
      <c r="E357" s="156" t="n">
        <v>14702366</v>
      </c>
      <c r="F357" s="156" t="n">
        <v>262</v>
      </c>
      <c r="G357" s="156" t="n">
        <v>4290</v>
      </c>
      <c r="H357" s="156" t="n">
        <v>330</v>
      </c>
    </row>
    <row r="358" ht="24" customHeight="1" s="113">
      <c r="A358" s="156" t="inlineStr">
        <is>
          <t>2026-08</t>
        </is>
      </c>
      <c r="B358" s="156" t="inlineStr">
        <is>
          <t>M030</t>
        </is>
      </c>
      <c r="C358" s="156" t="inlineStr">
        <is>
          <t>MANAVKUYU</t>
        </is>
      </c>
      <c r="D358" s="156" t="n">
        <v>48467</v>
      </c>
      <c r="E358" s="156" t="n">
        <v>13235700</v>
      </c>
      <c r="F358" s="156" t="n">
        <v>262</v>
      </c>
      <c r="G358" s="156" t="n">
        <v>4290</v>
      </c>
      <c r="H358" s="156" t="n">
        <v>330</v>
      </c>
    </row>
    <row r="359" ht="24" customHeight="1" s="113">
      <c r="A359" s="156" t="inlineStr">
        <is>
          <t>2026-09</t>
        </is>
      </c>
      <c r="B359" s="156" t="inlineStr">
        <is>
          <t>M030</t>
        </is>
      </c>
      <c r="C359" s="156" t="inlineStr">
        <is>
          <t>MANAVKUYU</t>
        </is>
      </c>
      <c r="D359" s="156" t="n">
        <v>53544</v>
      </c>
      <c r="E359" s="156" t="n">
        <v>14000456</v>
      </c>
      <c r="F359" s="156" t="n">
        <v>262</v>
      </c>
      <c r="G359" s="156" t="n">
        <v>4290</v>
      </c>
      <c r="H359" s="156" t="n">
        <v>330</v>
      </c>
    </row>
    <row r="360" ht="24" customHeight="1" s="113">
      <c r="A360" s="156" t="inlineStr">
        <is>
          <t>2026-10</t>
        </is>
      </c>
      <c r="B360" s="156" t="inlineStr">
        <is>
          <t>M030</t>
        </is>
      </c>
      <c r="C360" s="156" t="inlineStr">
        <is>
          <t>MANAVKUYU</t>
        </is>
      </c>
      <c r="D360" s="156" t="n">
        <v>52676</v>
      </c>
      <c r="E360" s="156" t="n">
        <v>14634935</v>
      </c>
      <c r="F360" s="156" t="n">
        <v>262</v>
      </c>
      <c r="G360" s="156" t="n">
        <v>4290</v>
      </c>
      <c r="H360" s="156" t="n">
        <v>330</v>
      </c>
    </row>
    <row r="361" ht="24" customHeight="1" s="113">
      <c r="A361" s="156" t="inlineStr">
        <is>
          <t>2026-11</t>
        </is>
      </c>
      <c r="B361" s="156" t="inlineStr">
        <is>
          <t>M030</t>
        </is>
      </c>
      <c r="C361" s="156" t="inlineStr">
        <is>
          <t>MANAVKUYU</t>
        </is>
      </c>
      <c r="D361" s="156" t="n">
        <v>50171</v>
      </c>
      <c r="E361" s="156" t="n">
        <v>13881231</v>
      </c>
      <c r="F361" s="156" t="n">
        <v>262</v>
      </c>
      <c r="G361" s="156" t="n">
        <v>4290</v>
      </c>
      <c r="H361" s="156" t="n">
        <v>330</v>
      </c>
    </row>
    <row r="362" ht="24" customHeight="1" s="113">
      <c r="A362" s="156" t="inlineStr">
        <is>
          <t>2026-12</t>
        </is>
      </c>
      <c r="B362" s="156" t="inlineStr">
        <is>
          <t>M030</t>
        </is>
      </c>
      <c r="C362" s="156" t="inlineStr">
        <is>
          <t>MANAVKUYU</t>
        </is>
      </c>
      <c r="D362" s="156" t="n">
        <v>48315</v>
      </c>
      <c r="E362" s="156" t="n">
        <v>12929214</v>
      </c>
      <c r="F362" s="156" t="n">
        <v>262</v>
      </c>
      <c r="G362" s="156" t="n">
        <v>4290</v>
      </c>
      <c r="H362" s="156" t="n">
        <v>330</v>
      </c>
    </row>
    <row r="363" ht="24" customHeight="1" s="113">
      <c r="A363" s="156" t="inlineStr">
        <is>
          <t>2026-01</t>
        </is>
      </c>
      <c r="B363" s="156" t="inlineStr">
        <is>
          <t>M031</t>
        </is>
      </c>
      <c r="C363" s="156" t="inlineStr">
        <is>
          <t>MENDERES</t>
        </is>
      </c>
      <c r="D363" s="156" t="n">
        <v>112700</v>
      </c>
      <c r="E363" s="156" t="n">
        <v>25321504</v>
      </c>
      <c r="F363" s="156" t="n">
        <v>228</v>
      </c>
      <c r="G363" s="156" t="n">
        <v>210</v>
      </c>
      <c r="H363" s="156" t="n">
        <v>270</v>
      </c>
    </row>
    <row r="364" ht="24" customHeight="1" s="113">
      <c r="A364" s="156" t="inlineStr">
        <is>
          <t>2026-02</t>
        </is>
      </c>
      <c r="B364" s="156" t="inlineStr">
        <is>
          <t>M031</t>
        </is>
      </c>
      <c r="C364" s="156" t="inlineStr">
        <is>
          <t>MENDERES</t>
        </is>
      </c>
      <c r="D364" s="156" t="n">
        <v>108705</v>
      </c>
      <c r="E364" s="156" t="n">
        <v>25632083</v>
      </c>
      <c r="F364" s="156" t="n">
        <v>228</v>
      </c>
      <c r="G364" s="156" t="n">
        <v>210</v>
      </c>
      <c r="H364" s="156" t="n">
        <v>270</v>
      </c>
    </row>
    <row r="365" ht="24" customHeight="1" s="113">
      <c r="A365" s="156" t="inlineStr">
        <is>
          <t>2026-03</t>
        </is>
      </c>
      <c r="B365" s="156" t="inlineStr">
        <is>
          <t>M031</t>
        </is>
      </c>
      <c r="C365" s="156" t="inlineStr">
        <is>
          <t>MENDERES</t>
        </is>
      </c>
      <c r="D365" s="156" t="n">
        <v>104728</v>
      </c>
      <c r="E365" s="156" t="n">
        <v>24837949</v>
      </c>
      <c r="F365" s="156" t="n">
        <v>228</v>
      </c>
      <c r="G365" s="156" t="n">
        <v>210</v>
      </c>
      <c r="H365" s="156" t="n">
        <v>270</v>
      </c>
    </row>
    <row r="366" ht="24" customHeight="1" s="113">
      <c r="A366" s="156" t="inlineStr">
        <is>
          <t>2026-04</t>
        </is>
      </c>
      <c r="B366" s="156" t="inlineStr">
        <is>
          <t>M031</t>
        </is>
      </c>
      <c r="C366" s="156" t="inlineStr">
        <is>
          <t>MENDERES</t>
        </is>
      </c>
      <c r="D366" s="156" t="n">
        <v>105469</v>
      </c>
      <c r="E366" s="156" t="n">
        <v>25513120</v>
      </c>
      <c r="F366" s="156" t="n">
        <v>228</v>
      </c>
      <c r="G366" s="156" t="n">
        <v>210</v>
      </c>
      <c r="H366" s="156" t="n">
        <v>270</v>
      </c>
    </row>
    <row r="367" ht="24" customHeight="1" s="113">
      <c r="A367" s="156" t="inlineStr">
        <is>
          <t>2026-05</t>
        </is>
      </c>
      <c r="B367" s="156" t="inlineStr">
        <is>
          <t>M031</t>
        </is>
      </c>
      <c r="C367" s="156" t="inlineStr">
        <is>
          <t>MENDERES</t>
        </is>
      </c>
      <c r="D367" s="156" t="n">
        <v>108735</v>
      </c>
      <c r="E367" s="156" t="n">
        <v>25288292</v>
      </c>
      <c r="F367" s="156" t="n">
        <v>228</v>
      </c>
      <c r="G367" s="156" t="n">
        <v>210</v>
      </c>
      <c r="H367" s="156" t="n">
        <v>270</v>
      </c>
    </row>
    <row r="368" ht="24" customHeight="1" s="113">
      <c r="A368" s="156" t="inlineStr">
        <is>
          <t>2026-06</t>
        </is>
      </c>
      <c r="B368" s="156" t="inlineStr">
        <is>
          <t>M031</t>
        </is>
      </c>
      <c r="C368" s="156" t="inlineStr">
        <is>
          <t>MENDERES</t>
        </is>
      </c>
      <c r="D368" s="156" t="n">
        <v>106234</v>
      </c>
      <c r="E368" s="156" t="n">
        <v>24846947</v>
      </c>
      <c r="F368" s="156" t="n">
        <v>228</v>
      </c>
      <c r="G368" s="156" t="n">
        <v>210</v>
      </c>
      <c r="H368" s="156" t="n">
        <v>270</v>
      </c>
    </row>
    <row r="369" ht="24" customHeight="1" s="113">
      <c r="A369" s="156" t="inlineStr">
        <is>
          <t>2026-07</t>
        </is>
      </c>
      <c r="B369" s="156" t="inlineStr">
        <is>
          <t>M031</t>
        </is>
      </c>
      <c r="C369" s="156" t="inlineStr">
        <is>
          <t>MENDERES</t>
        </is>
      </c>
      <c r="D369" s="156" t="n">
        <v>104699</v>
      </c>
      <c r="E369" s="156" t="n">
        <v>24283034</v>
      </c>
      <c r="F369" s="156" t="n">
        <v>228</v>
      </c>
      <c r="G369" s="156" t="n">
        <v>210</v>
      </c>
      <c r="H369" s="156" t="n">
        <v>270</v>
      </c>
    </row>
    <row r="370" ht="24" customHeight="1" s="113">
      <c r="A370" s="156" t="inlineStr">
        <is>
          <t>2026-08</t>
        </is>
      </c>
      <c r="B370" s="156" t="inlineStr">
        <is>
          <t>M031</t>
        </is>
      </c>
      <c r="C370" s="156" t="inlineStr">
        <is>
          <t>MENDERES</t>
        </is>
      </c>
      <c r="D370" s="156" t="n">
        <v>112949</v>
      </c>
      <c r="E370" s="156" t="n">
        <v>24361897</v>
      </c>
      <c r="F370" s="156" t="n">
        <v>228</v>
      </c>
      <c r="G370" s="156" t="n">
        <v>210</v>
      </c>
      <c r="H370" s="156" t="n">
        <v>270</v>
      </c>
    </row>
    <row r="371" ht="24" customHeight="1" s="113">
      <c r="A371" s="156" t="inlineStr">
        <is>
          <t>2026-09</t>
        </is>
      </c>
      <c r="B371" s="156" t="inlineStr">
        <is>
          <t>M031</t>
        </is>
      </c>
      <c r="C371" s="156" t="inlineStr">
        <is>
          <t>MENDERES</t>
        </is>
      </c>
      <c r="D371" s="156" t="n">
        <v>109975</v>
      </c>
      <c r="E371" s="156" t="n">
        <v>25348406</v>
      </c>
      <c r="F371" s="156" t="n">
        <v>228</v>
      </c>
      <c r="G371" s="156" t="n">
        <v>210</v>
      </c>
      <c r="H371" s="156" t="n">
        <v>270</v>
      </c>
    </row>
    <row r="372" ht="24" customHeight="1" s="113">
      <c r="A372" s="156" t="inlineStr">
        <is>
          <t>2026-10</t>
        </is>
      </c>
      <c r="B372" s="156" t="inlineStr">
        <is>
          <t>M031</t>
        </is>
      </c>
      <c r="C372" s="156" t="inlineStr">
        <is>
          <t>MENDERES</t>
        </is>
      </c>
      <c r="D372" s="156" t="n">
        <v>113615</v>
      </c>
      <c r="E372" s="156" t="n">
        <v>24778576</v>
      </c>
      <c r="F372" s="156" t="n">
        <v>228</v>
      </c>
      <c r="G372" s="156" t="n">
        <v>210</v>
      </c>
      <c r="H372" s="156" t="n">
        <v>270</v>
      </c>
    </row>
    <row r="373" ht="24" customHeight="1" s="113">
      <c r="A373" s="156" t="inlineStr">
        <is>
          <t>2026-11</t>
        </is>
      </c>
      <c r="B373" s="156" t="inlineStr">
        <is>
          <t>M031</t>
        </is>
      </c>
      <c r="C373" s="156" t="inlineStr">
        <is>
          <t>MENDERES</t>
        </is>
      </c>
      <c r="D373" s="156" t="n">
        <v>108028</v>
      </c>
      <c r="E373" s="156" t="n">
        <v>24509507</v>
      </c>
      <c r="F373" s="156" t="n">
        <v>228</v>
      </c>
      <c r="G373" s="156" t="n">
        <v>210</v>
      </c>
      <c r="H373" s="156" t="n">
        <v>270</v>
      </c>
    </row>
    <row r="374" ht="24" customHeight="1" s="113">
      <c r="A374" s="156" t="inlineStr">
        <is>
          <t>2026-12</t>
        </is>
      </c>
      <c r="B374" s="156" t="inlineStr">
        <is>
          <t>M031</t>
        </is>
      </c>
      <c r="C374" s="156" t="inlineStr">
        <is>
          <t>MENDERES</t>
        </is>
      </c>
      <c r="D374" s="156" t="n">
        <v>107170</v>
      </c>
      <c r="E374" s="156" t="n">
        <v>24895855</v>
      </c>
      <c r="F374" s="156" t="n">
        <v>228</v>
      </c>
      <c r="G374" s="156" t="n">
        <v>210</v>
      </c>
      <c r="H374" s="156" t="n">
        <v>270</v>
      </c>
    </row>
    <row r="375" ht="24" customHeight="1" s="113">
      <c r="A375" s="156" t="inlineStr">
        <is>
          <t>2026-01</t>
        </is>
      </c>
      <c r="B375" s="156" t="inlineStr">
        <is>
          <t>M032</t>
        </is>
      </c>
      <c r="C375" s="156" t="inlineStr">
        <is>
          <t>MENDERES DEPO</t>
        </is>
      </c>
      <c r="D375" s="156" t="n">
        <v>-1233</v>
      </c>
      <c r="E375" s="156" t="n">
        <v>-538409</v>
      </c>
      <c r="F375" s="156" t="n">
        <v>0</v>
      </c>
      <c r="G375" s="156" t="n">
        <v>0</v>
      </c>
      <c r="H375" s="156" t="n">
        <v>870</v>
      </c>
    </row>
    <row r="376" ht="24" customHeight="1" s="113">
      <c r="A376" s="156" t="inlineStr">
        <is>
          <t>2026-02</t>
        </is>
      </c>
      <c r="B376" s="156" t="inlineStr">
        <is>
          <t>M032</t>
        </is>
      </c>
      <c r="C376" s="156" t="inlineStr">
        <is>
          <t>MENDERES DEPO</t>
        </is>
      </c>
      <c r="D376" s="156" t="n">
        <v>850</v>
      </c>
      <c r="E376" s="156" t="n">
        <v>-478527</v>
      </c>
      <c r="F376" s="156" t="n">
        <v>0</v>
      </c>
      <c r="G376" s="156" t="n">
        <v>0</v>
      </c>
      <c r="H376" s="156" t="n">
        <v>870</v>
      </c>
    </row>
    <row r="377" ht="24" customHeight="1" s="113">
      <c r="A377" s="156" t="inlineStr">
        <is>
          <t>2026-03</t>
        </is>
      </c>
      <c r="B377" s="156" t="inlineStr">
        <is>
          <t>M032</t>
        </is>
      </c>
      <c r="C377" s="156" t="inlineStr">
        <is>
          <t>MENDERES DEPO</t>
        </is>
      </c>
      <c r="D377" s="156" t="n">
        <v>-495</v>
      </c>
      <c r="E377" s="156" t="n">
        <v>-538626</v>
      </c>
      <c r="F377" s="156" t="n">
        <v>0</v>
      </c>
      <c r="G377" s="156" t="n">
        <v>0</v>
      </c>
      <c r="H377" s="156" t="n">
        <v>870</v>
      </c>
    </row>
    <row r="378" ht="24" customHeight="1" s="113">
      <c r="A378" s="156" t="inlineStr">
        <is>
          <t>2026-04</t>
        </is>
      </c>
      <c r="B378" s="156" t="inlineStr">
        <is>
          <t>M032</t>
        </is>
      </c>
      <c r="C378" s="156" t="inlineStr">
        <is>
          <t>MENDERES DEPO</t>
        </is>
      </c>
      <c r="D378" s="156" t="n">
        <v>723</v>
      </c>
      <c r="E378" s="156" t="n">
        <v>659531</v>
      </c>
      <c r="F378" s="156" t="n">
        <v>0</v>
      </c>
      <c r="G378" s="156" t="n">
        <v>0</v>
      </c>
      <c r="H378" s="156" t="n">
        <v>870</v>
      </c>
    </row>
    <row r="379" ht="24" customHeight="1" s="113">
      <c r="A379" s="156" t="inlineStr">
        <is>
          <t>2026-05</t>
        </is>
      </c>
      <c r="B379" s="156" t="inlineStr">
        <is>
          <t>M032</t>
        </is>
      </c>
      <c r="C379" s="156" t="inlineStr">
        <is>
          <t>MENDERES DEPO</t>
        </is>
      </c>
      <c r="D379" s="156" t="n">
        <v>-2008</v>
      </c>
      <c r="E379" s="156" t="n">
        <v>-305445</v>
      </c>
      <c r="F379" s="156" t="n">
        <v>0</v>
      </c>
      <c r="G379" s="156" t="n">
        <v>0</v>
      </c>
      <c r="H379" s="156" t="n">
        <v>870</v>
      </c>
    </row>
    <row r="380" ht="24" customHeight="1" s="113">
      <c r="A380" s="156" t="inlineStr">
        <is>
          <t>2026-06</t>
        </is>
      </c>
      <c r="B380" s="156" t="inlineStr">
        <is>
          <t>M032</t>
        </is>
      </c>
      <c r="C380" s="156" t="inlineStr">
        <is>
          <t>MENDERES DEPO</t>
        </is>
      </c>
      <c r="D380" s="156" t="n">
        <v>-3377</v>
      </c>
      <c r="E380" s="156" t="n">
        <v>-577338</v>
      </c>
      <c r="F380" s="156" t="n">
        <v>0</v>
      </c>
      <c r="G380" s="156" t="n">
        <v>0</v>
      </c>
      <c r="H380" s="156" t="n">
        <v>870</v>
      </c>
    </row>
    <row r="381" ht="24" customHeight="1" s="113">
      <c r="A381" s="156" t="inlineStr">
        <is>
          <t>2026-07</t>
        </is>
      </c>
      <c r="B381" s="156" t="inlineStr">
        <is>
          <t>M032</t>
        </is>
      </c>
      <c r="C381" s="156" t="inlineStr">
        <is>
          <t>MENDERES DEPO</t>
        </is>
      </c>
      <c r="D381" s="156" t="n">
        <v>-3326</v>
      </c>
      <c r="E381" s="156" t="n">
        <v>-839871</v>
      </c>
      <c r="F381" s="156" t="n">
        <v>0</v>
      </c>
      <c r="G381" s="156" t="n">
        <v>0</v>
      </c>
      <c r="H381" s="156" t="n">
        <v>870</v>
      </c>
    </row>
    <row r="382" ht="24" customHeight="1" s="113">
      <c r="A382" s="156" t="inlineStr">
        <is>
          <t>2026-08</t>
        </is>
      </c>
      <c r="B382" s="156" t="inlineStr">
        <is>
          <t>M032</t>
        </is>
      </c>
      <c r="C382" s="156" t="inlineStr">
        <is>
          <t>MENDERES DEPO</t>
        </is>
      </c>
      <c r="D382" s="156" t="n">
        <v>-2749</v>
      </c>
      <c r="E382" s="156" t="n">
        <v>201538</v>
      </c>
      <c r="F382" s="156" t="n">
        <v>0</v>
      </c>
      <c r="G382" s="156" t="n">
        <v>0</v>
      </c>
      <c r="H382" s="156" t="n">
        <v>870</v>
      </c>
    </row>
    <row r="383" ht="24" customHeight="1" s="113">
      <c r="A383" s="156" t="inlineStr">
        <is>
          <t>2026-09</t>
        </is>
      </c>
      <c r="B383" s="156" t="inlineStr">
        <is>
          <t>M032</t>
        </is>
      </c>
      <c r="C383" s="156" t="inlineStr">
        <is>
          <t>MENDERES DEPO</t>
        </is>
      </c>
      <c r="D383" s="156" t="n">
        <v>1901</v>
      </c>
      <c r="E383" s="156" t="n">
        <v>932863</v>
      </c>
      <c r="F383" s="156" t="n">
        <v>0</v>
      </c>
      <c r="G383" s="156" t="n">
        <v>0</v>
      </c>
      <c r="H383" s="156" t="n">
        <v>870</v>
      </c>
    </row>
    <row r="384" ht="24" customHeight="1" s="113">
      <c r="A384" s="156" t="inlineStr">
        <is>
          <t>2026-10</t>
        </is>
      </c>
      <c r="B384" s="156" t="inlineStr">
        <is>
          <t>M032</t>
        </is>
      </c>
      <c r="C384" s="156" t="inlineStr">
        <is>
          <t>MENDERES DEPO</t>
        </is>
      </c>
      <c r="D384" s="156" t="n">
        <v>1992</v>
      </c>
      <c r="E384" s="156" t="n">
        <v>-392418</v>
      </c>
      <c r="F384" s="156" t="n">
        <v>0</v>
      </c>
      <c r="G384" s="156" t="n">
        <v>0</v>
      </c>
      <c r="H384" s="156" t="n">
        <v>870</v>
      </c>
    </row>
    <row r="385" ht="24" customHeight="1" s="113">
      <c r="A385" s="156" t="inlineStr">
        <is>
          <t>2026-11</t>
        </is>
      </c>
      <c r="B385" s="156" t="inlineStr">
        <is>
          <t>M032</t>
        </is>
      </c>
      <c r="C385" s="156" t="inlineStr">
        <is>
          <t>MENDERES DEPO</t>
        </is>
      </c>
      <c r="D385" s="156" t="n">
        <v>-367</v>
      </c>
      <c r="E385" s="156" t="n">
        <v>473522</v>
      </c>
      <c r="F385" s="156" t="n">
        <v>0</v>
      </c>
      <c r="G385" s="156" t="n">
        <v>0</v>
      </c>
      <c r="H385" s="156" t="n">
        <v>870</v>
      </c>
    </row>
    <row r="386" ht="24" customHeight="1" s="113">
      <c r="A386" s="156" t="inlineStr">
        <is>
          <t>2026-12</t>
        </is>
      </c>
      <c r="B386" s="156" t="inlineStr">
        <is>
          <t>M032</t>
        </is>
      </c>
      <c r="C386" s="156" t="inlineStr">
        <is>
          <t>MENDERES DEPO</t>
        </is>
      </c>
      <c r="D386" s="156" t="n">
        <v>-4800</v>
      </c>
      <c r="E386" s="156" t="n">
        <v>517350</v>
      </c>
      <c r="F386" s="156" t="n">
        <v>0</v>
      </c>
      <c r="G386" s="156" t="n">
        <v>0</v>
      </c>
      <c r="H386" s="156" t="n">
        <v>870</v>
      </c>
    </row>
    <row r="387" ht="15" customHeight="1" s="113">
      <c r="A387" s="156" t="inlineStr">
        <is>
          <t>2026-01</t>
        </is>
      </c>
      <c r="B387" s="156" t="inlineStr">
        <is>
          <t>M033</t>
        </is>
      </c>
      <c r="C387" s="156" t="inlineStr">
        <is>
          <t>MERKEZ</t>
        </is>
      </c>
      <c r="D387" s="156" t="n">
        <v>-346</v>
      </c>
      <c r="E387" s="156" t="n">
        <v>-660032</v>
      </c>
      <c r="F387" s="156" t="n">
        <v>0</v>
      </c>
      <c r="G387" s="156" t="n">
        <v>0</v>
      </c>
      <c r="H387" s="156" t="n">
        <v>1230</v>
      </c>
    </row>
    <row r="388" ht="15" customHeight="1" s="113">
      <c r="A388" s="156" t="inlineStr">
        <is>
          <t>2026-02</t>
        </is>
      </c>
      <c r="B388" s="156" t="inlineStr">
        <is>
          <t>M033</t>
        </is>
      </c>
      <c r="C388" s="156" t="inlineStr">
        <is>
          <t>MERKEZ</t>
        </is>
      </c>
      <c r="D388" s="156" t="n">
        <v>-3422</v>
      </c>
      <c r="E388" s="156" t="n">
        <v>33332</v>
      </c>
      <c r="F388" s="156" t="n">
        <v>0</v>
      </c>
      <c r="G388" s="156" t="n">
        <v>0</v>
      </c>
      <c r="H388" s="156" t="n">
        <v>1230</v>
      </c>
    </row>
    <row r="389" ht="15" customHeight="1" s="113">
      <c r="A389" s="156" t="inlineStr">
        <is>
          <t>2026-03</t>
        </is>
      </c>
      <c r="B389" s="156" t="inlineStr">
        <is>
          <t>M033</t>
        </is>
      </c>
      <c r="C389" s="156" t="inlineStr">
        <is>
          <t>MERKEZ</t>
        </is>
      </c>
      <c r="D389" s="156" t="n">
        <v>3153</v>
      </c>
      <c r="E389" s="156" t="n">
        <v>451851</v>
      </c>
      <c r="F389" s="156" t="n">
        <v>0</v>
      </c>
      <c r="G389" s="156" t="n">
        <v>0</v>
      </c>
      <c r="H389" s="156" t="n">
        <v>1230</v>
      </c>
    </row>
    <row r="390" ht="15" customHeight="1" s="113">
      <c r="A390" s="156" t="inlineStr">
        <is>
          <t>2026-04</t>
        </is>
      </c>
      <c r="B390" s="156" t="inlineStr">
        <is>
          <t>M033</t>
        </is>
      </c>
      <c r="C390" s="156" t="inlineStr">
        <is>
          <t>MERKEZ</t>
        </is>
      </c>
      <c r="D390" s="156" t="n">
        <v>2381</v>
      </c>
      <c r="E390" s="156" t="n">
        <v>-131799</v>
      </c>
      <c r="F390" s="156" t="n">
        <v>0</v>
      </c>
      <c r="G390" s="156" t="n">
        <v>0</v>
      </c>
      <c r="H390" s="156" t="n">
        <v>1230</v>
      </c>
    </row>
    <row r="391" ht="15" customHeight="1" s="113">
      <c r="A391" s="156" t="inlineStr">
        <is>
          <t>2026-05</t>
        </is>
      </c>
      <c r="B391" s="156" t="inlineStr">
        <is>
          <t>M033</t>
        </is>
      </c>
      <c r="C391" s="156" t="inlineStr">
        <is>
          <t>MERKEZ</t>
        </is>
      </c>
      <c r="D391" s="156" t="n">
        <v>-4797</v>
      </c>
      <c r="E391" s="156" t="n">
        <v>22338</v>
      </c>
      <c r="F391" s="156" t="n">
        <v>0</v>
      </c>
      <c r="G391" s="156" t="n">
        <v>0</v>
      </c>
      <c r="H391" s="156" t="n">
        <v>1230</v>
      </c>
    </row>
    <row r="392" ht="15" customHeight="1" s="113">
      <c r="A392" s="156" t="inlineStr">
        <is>
          <t>2026-06</t>
        </is>
      </c>
      <c r="B392" s="156" t="inlineStr">
        <is>
          <t>M033</t>
        </is>
      </c>
      <c r="C392" s="156" t="inlineStr">
        <is>
          <t>MERKEZ</t>
        </is>
      </c>
      <c r="D392" s="156" t="n">
        <v>2337</v>
      </c>
      <c r="E392" s="156" t="n">
        <v>-501452</v>
      </c>
      <c r="F392" s="156" t="n">
        <v>0</v>
      </c>
      <c r="G392" s="156" t="n">
        <v>0</v>
      </c>
      <c r="H392" s="156" t="n">
        <v>1230</v>
      </c>
    </row>
    <row r="393" ht="15" customHeight="1" s="113">
      <c r="A393" s="156" t="inlineStr">
        <is>
          <t>2026-07</t>
        </is>
      </c>
      <c r="B393" s="156" t="inlineStr">
        <is>
          <t>M033</t>
        </is>
      </c>
      <c r="C393" s="156" t="inlineStr">
        <is>
          <t>MERKEZ</t>
        </is>
      </c>
      <c r="D393" s="156" t="n">
        <v>4340</v>
      </c>
      <c r="E393" s="156" t="n">
        <v>630167</v>
      </c>
      <c r="F393" s="156" t="n">
        <v>0</v>
      </c>
      <c r="G393" s="156" t="n">
        <v>0</v>
      </c>
      <c r="H393" s="156" t="n">
        <v>1230</v>
      </c>
    </row>
    <row r="394" ht="15" customHeight="1" s="113">
      <c r="A394" s="156" t="inlineStr">
        <is>
          <t>2026-08</t>
        </is>
      </c>
      <c r="B394" s="156" t="inlineStr">
        <is>
          <t>M033</t>
        </is>
      </c>
      <c r="C394" s="156" t="inlineStr">
        <is>
          <t>MERKEZ</t>
        </is>
      </c>
      <c r="D394" s="156" t="n">
        <v>-1118</v>
      </c>
      <c r="E394" s="156" t="n">
        <v>-416519</v>
      </c>
      <c r="F394" s="156" t="n">
        <v>0</v>
      </c>
      <c r="G394" s="156" t="n">
        <v>0</v>
      </c>
      <c r="H394" s="156" t="n">
        <v>1230</v>
      </c>
    </row>
    <row r="395" ht="15" customHeight="1" s="113">
      <c r="A395" s="156" t="inlineStr">
        <is>
          <t>2026-09</t>
        </is>
      </c>
      <c r="B395" s="156" t="inlineStr">
        <is>
          <t>M033</t>
        </is>
      </c>
      <c r="C395" s="156" t="inlineStr">
        <is>
          <t>MERKEZ</t>
        </is>
      </c>
      <c r="D395" s="156" t="n">
        <v>-1775</v>
      </c>
      <c r="E395" s="156" t="n">
        <v>145221</v>
      </c>
      <c r="F395" s="156" t="n">
        <v>0</v>
      </c>
      <c r="G395" s="156" t="n">
        <v>0</v>
      </c>
      <c r="H395" s="156" t="n">
        <v>1230</v>
      </c>
    </row>
    <row r="396" ht="15" customHeight="1" s="113">
      <c r="A396" s="156" t="inlineStr">
        <is>
          <t>2026-10</t>
        </is>
      </c>
      <c r="B396" s="156" t="inlineStr">
        <is>
          <t>M033</t>
        </is>
      </c>
      <c r="C396" s="156" t="inlineStr">
        <is>
          <t>MERKEZ</t>
        </is>
      </c>
      <c r="D396" s="156" t="n">
        <v>4547</v>
      </c>
      <c r="E396" s="156" t="n">
        <v>-825752</v>
      </c>
      <c r="F396" s="156" t="n">
        <v>0</v>
      </c>
      <c r="G396" s="156" t="n">
        <v>0</v>
      </c>
      <c r="H396" s="156" t="n">
        <v>1230</v>
      </c>
    </row>
    <row r="397" ht="15" customHeight="1" s="113">
      <c r="A397" s="156" t="inlineStr">
        <is>
          <t>2026-11</t>
        </is>
      </c>
      <c r="B397" s="156" t="inlineStr">
        <is>
          <t>M033</t>
        </is>
      </c>
      <c r="C397" s="156" t="inlineStr">
        <is>
          <t>MERKEZ</t>
        </is>
      </c>
      <c r="D397" s="156" t="n">
        <v>-2175</v>
      </c>
      <c r="E397" s="156" t="n">
        <v>402554</v>
      </c>
      <c r="F397" s="156" t="n">
        <v>0</v>
      </c>
      <c r="G397" s="156" t="n">
        <v>0</v>
      </c>
      <c r="H397" s="156" t="n">
        <v>1230</v>
      </c>
    </row>
    <row r="398" ht="15" customHeight="1" s="113">
      <c r="A398" s="156" t="inlineStr">
        <is>
          <t>2026-12</t>
        </is>
      </c>
      <c r="B398" s="156" t="inlineStr">
        <is>
          <t>M033</t>
        </is>
      </c>
      <c r="C398" s="156" t="inlineStr">
        <is>
          <t>MERKEZ</t>
        </is>
      </c>
      <c r="D398" s="156" t="n">
        <v>-1535</v>
      </c>
      <c r="E398" s="156" t="n">
        <v>-214892</v>
      </c>
      <c r="F398" s="156" t="n">
        <v>0</v>
      </c>
      <c r="G398" s="156" t="n">
        <v>0</v>
      </c>
      <c r="H398" s="156" t="n">
        <v>1230</v>
      </c>
    </row>
    <row r="399" ht="24" customHeight="1" s="113">
      <c r="A399" s="156" t="inlineStr">
        <is>
          <t>2026-01</t>
        </is>
      </c>
      <c r="B399" s="156" t="inlineStr">
        <is>
          <t>M034</t>
        </is>
      </c>
      <c r="C399" s="156" t="inlineStr">
        <is>
          <t>NARLIDERE</t>
        </is>
      </c>
      <c r="D399" s="156" t="n">
        <v>113047</v>
      </c>
      <c r="E399" s="156" t="n">
        <v>25825727</v>
      </c>
      <c r="F399" s="156" t="n">
        <v>227</v>
      </c>
      <c r="G399" s="156" t="n">
        <v>5250</v>
      </c>
      <c r="H399" s="156" t="n">
        <v>600</v>
      </c>
    </row>
    <row r="400" ht="24" customHeight="1" s="113">
      <c r="A400" s="156" t="inlineStr">
        <is>
          <t>2026-02</t>
        </is>
      </c>
      <c r="B400" s="156" t="inlineStr">
        <is>
          <t>M034</t>
        </is>
      </c>
      <c r="C400" s="156" t="inlineStr">
        <is>
          <t>NARLIDERE</t>
        </is>
      </c>
      <c r="D400" s="156" t="n">
        <v>112271</v>
      </c>
      <c r="E400" s="156" t="n">
        <v>24956399</v>
      </c>
      <c r="F400" s="156" t="n">
        <v>227</v>
      </c>
      <c r="G400" s="156" t="n">
        <v>5250</v>
      </c>
      <c r="H400" s="156" t="n">
        <v>600</v>
      </c>
    </row>
    <row r="401" ht="24" customHeight="1" s="113">
      <c r="A401" s="156" t="inlineStr">
        <is>
          <t>2026-03</t>
        </is>
      </c>
      <c r="B401" s="156" t="inlineStr">
        <is>
          <t>M034</t>
        </is>
      </c>
      <c r="C401" s="156" t="inlineStr">
        <is>
          <t>NARLIDERE</t>
        </is>
      </c>
      <c r="D401" s="156" t="n">
        <v>105843</v>
      </c>
      <c r="E401" s="156" t="n">
        <v>25111746</v>
      </c>
      <c r="F401" s="156" t="n">
        <v>227</v>
      </c>
      <c r="G401" s="156" t="n">
        <v>5250</v>
      </c>
      <c r="H401" s="156" t="n">
        <v>600</v>
      </c>
    </row>
    <row r="402" ht="24" customHeight="1" s="113">
      <c r="A402" s="156" t="inlineStr">
        <is>
          <t>2026-04</t>
        </is>
      </c>
      <c r="B402" s="156" t="inlineStr">
        <is>
          <t>M034</t>
        </is>
      </c>
      <c r="C402" s="156" t="inlineStr">
        <is>
          <t>NARLIDERE</t>
        </is>
      </c>
      <c r="D402" s="156" t="n">
        <v>113053</v>
      </c>
      <c r="E402" s="156" t="n">
        <v>25687551</v>
      </c>
      <c r="F402" s="156" t="n">
        <v>227</v>
      </c>
      <c r="G402" s="156" t="n">
        <v>5250</v>
      </c>
      <c r="H402" s="156" t="n">
        <v>600</v>
      </c>
    </row>
    <row r="403" ht="24" customHeight="1" s="113">
      <c r="A403" s="156" t="inlineStr">
        <is>
          <t>2026-05</t>
        </is>
      </c>
      <c r="B403" s="156" t="inlineStr">
        <is>
          <t>M034</t>
        </is>
      </c>
      <c r="C403" s="156" t="inlineStr">
        <is>
          <t>NARLIDERE</t>
        </is>
      </c>
      <c r="D403" s="156" t="n">
        <v>110525</v>
      </c>
      <c r="E403" s="156" t="n">
        <v>25800424</v>
      </c>
      <c r="F403" s="156" t="n">
        <v>227</v>
      </c>
      <c r="G403" s="156" t="n">
        <v>5250</v>
      </c>
      <c r="H403" s="156" t="n">
        <v>600</v>
      </c>
    </row>
    <row r="404" ht="24" customHeight="1" s="113">
      <c r="A404" s="156" t="inlineStr">
        <is>
          <t>2026-06</t>
        </is>
      </c>
      <c r="B404" s="156" t="inlineStr">
        <is>
          <t>M034</t>
        </is>
      </c>
      <c r="C404" s="156" t="inlineStr">
        <is>
          <t>NARLIDERE</t>
        </is>
      </c>
      <c r="D404" s="156" t="n">
        <v>105592</v>
      </c>
      <c r="E404" s="156" t="n">
        <v>24997920</v>
      </c>
      <c r="F404" s="156" t="n">
        <v>227</v>
      </c>
      <c r="G404" s="156" t="n">
        <v>5250</v>
      </c>
      <c r="H404" s="156" t="n">
        <v>600</v>
      </c>
    </row>
    <row r="405" ht="24" customHeight="1" s="113">
      <c r="A405" s="156" t="inlineStr">
        <is>
          <t>2026-07</t>
        </is>
      </c>
      <c r="B405" s="156" t="inlineStr">
        <is>
          <t>M034</t>
        </is>
      </c>
      <c r="C405" s="156" t="inlineStr">
        <is>
          <t>NARLIDERE</t>
        </is>
      </c>
      <c r="D405" s="156" t="n">
        <v>108531</v>
      </c>
      <c r="E405" s="156" t="n">
        <v>24283176</v>
      </c>
      <c r="F405" s="156" t="n">
        <v>227</v>
      </c>
      <c r="G405" s="156" t="n">
        <v>5250</v>
      </c>
      <c r="H405" s="156" t="n">
        <v>600</v>
      </c>
    </row>
    <row r="406" ht="24" customHeight="1" s="113">
      <c r="A406" s="156" t="inlineStr">
        <is>
          <t>2026-08</t>
        </is>
      </c>
      <c r="B406" s="156" t="inlineStr">
        <is>
          <t>M034</t>
        </is>
      </c>
      <c r="C406" s="156" t="inlineStr">
        <is>
          <t>NARLIDERE</t>
        </is>
      </c>
      <c r="D406" s="156" t="n">
        <v>113542</v>
      </c>
      <c r="E406" s="156" t="n">
        <v>24811765</v>
      </c>
      <c r="F406" s="156" t="n">
        <v>227</v>
      </c>
      <c r="G406" s="156" t="n">
        <v>5250</v>
      </c>
      <c r="H406" s="156" t="n">
        <v>600</v>
      </c>
    </row>
    <row r="407" ht="24" customHeight="1" s="113">
      <c r="A407" s="156" t="inlineStr">
        <is>
          <t>2026-09</t>
        </is>
      </c>
      <c r="B407" s="156" t="inlineStr">
        <is>
          <t>M034</t>
        </is>
      </c>
      <c r="C407" s="156" t="inlineStr">
        <is>
          <t>NARLIDERE</t>
        </is>
      </c>
      <c r="D407" s="156" t="n">
        <v>112336</v>
      </c>
      <c r="E407" s="156" t="n">
        <v>24785142</v>
      </c>
      <c r="F407" s="156" t="n">
        <v>227</v>
      </c>
      <c r="G407" s="156" t="n">
        <v>5250</v>
      </c>
      <c r="H407" s="156" t="n">
        <v>600</v>
      </c>
    </row>
    <row r="408" ht="24" customHeight="1" s="113">
      <c r="A408" s="156" t="inlineStr">
        <is>
          <t>2026-10</t>
        </is>
      </c>
      <c r="B408" s="156" t="inlineStr">
        <is>
          <t>M034</t>
        </is>
      </c>
      <c r="C408" s="156" t="inlineStr">
        <is>
          <t>NARLIDERE</t>
        </is>
      </c>
      <c r="D408" s="156" t="n">
        <v>114899</v>
      </c>
      <c r="E408" s="156" t="n">
        <v>25836937</v>
      </c>
      <c r="F408" s="156" t="n">
        <v>227</v>
      </c>
      <c r="G408" s="156" t="n">
        <v>5250</v>
      </c>
      <c r="H408" s="156" t="n">
        <v>600</v>
      </c>
    </row>
    <row r="409" ht="24" customHeight="1" s="113">
      <c r="A409" s="156" t="inlineStr">
        <is>
          <t>2026-11</t>
        </is>
      </c>
      <c r="B409" s="156" t="inlineStr">
        <is>
          <t>M034</t>
        </is>
      </c>
      <c r="C409" s="156" t="inlineStr">
        <is>
          <t>NARLIDERE</t>
        </is>
      </c>
      <c r="D409" s="156" t="n">
        <v>106056</v>
      </c>
      <c r="E409" s="156" t="n">
        <v>25797210</v>
      </c>
      <c r="F409" s="156" t="n">
        <v>227</v>
      </c>
      <c r="G409" s="156" t="n">
        <v>5250</v>
      </c>
      <c r="H409" s="156" t="n">
        <v>600</v>
      </c>
    </row>
    <row r="410" ht="24" customHeight="1" s="113">
      <c r="A410" s="156" t="inlineStr">
        <is>
          <t>2026-12</t>
        </is>
      </c>
      <c r="B410" s="156" t="inlineStr">
        <is>
          <t>M034</t>
        </is>
      </c>
      <c r="C410" s="156" t="inlineStr">
        <is>
          <t>NARLIDERE</t>
        </is>
      </c>
      <c r="D410" s="156" t="n">
        <v>110172</v>
      </c>
      <c r="E410" s="156" t="n">
        <v>25592641</v>
      </c>
      <c r="F410" s="156" t="n">
        <v>227</v>
      </c>
      <c r="G410" s="156" t="n">
        <v>5250</v>
      </c>
      <c r="H410" s="156" t="n">
        <v>600</v>
      </c>
    </row>
    <row r="411" ht="24" customHeight="1" s="113">
      <c r="A411" s="156" t="inlineStr">
        <is>
          <t>2026-01</t>
        </is>
      </c>
      <c r="B411" s="156" t="inlineStr">
        <is>
          <t>M035</t>
        </is>
      </c>
      <c r="C411" s="156" t="inlineStr">
        <is>
          <t>OSMANGAZİ</t>
        </is>
      </c>
      <c r="D411" s="156" t="n">
        <v>118645</v>
      </c>
      <c r="E411" s="156" t="n">
        <v>37601675</v>
      </c>
      <c r="F411" s="156" t="n">
        <v>330</v>
      </c>
      <c r="G411" s="156" t="n">
        <v>630</v>
      </c>
      <c r="H411" s="156" t="n">
        <v>390</v>
      </c>
    </row>
    <row r="412" ht="24" customHeight="1" s="113">
      <c r="A412" s="156" t="inlineStr">
        <is>
          <t>2026-02</t>
        </is>
      </c>
      <c r="B412" s="156" t="inlineStr">
        <is>
          <t>M035</t>
        </is>
      </c>
      <c r="C412" s="156" t="inlineStr">
        <is>
          <t>OSMANGAZİ</t>
        </is>
      </c>
      <c r="D412" s="156" t="n">
        <v>114182</v>
      </c>
      <c r="E412" s="156" t="n">
        <v>38422160</v>
      </c>
      <c r="F412" s="156" t="n">
        <v>330</v>
      </c>
      <c r="G412" s="156" t="n">
        <v>630</v>
      </c>
      <c r="H412" s="156" t="n">
        <v>390</v>
      </c>
    </row>
    <row r="413" ht="24" customHeight="1" s="113">
      <c r="A413" s="156" t="inlineStr">
        <is>
          <t>2026-03</t>
        </is>
      </c>
      <c r="B413" s="156" t="inlineStr">
        <is>
          <t>M035</t>
        </is>
      </c>
      <c r="C413" s="156" t="inlineStr">
        <is>
          <t>OSMANGAZİ</t>
        </is>
      </c>
      <c r="D413" s="156" t="n">
        <v>117914</v>
      </c>
      <c r="E413" s="156" t="n">
        <v>39442627</v>
      </c>
      <c r="F413" s="156" t="n">
        <v>330</v>
      </c>
      <c r="G413" s="156" t="n">
        <v>630</v>
      </c>
      <c r="H413" s="156" t="n">
        <v>390</v>
      </c>
    </row>
    <row r="414" ht="24" customHeight="1" s="113">
      <c r="A414" s="156" t="inlineStr">
        <is>
          <t>2026-04</t>
        </is>
      </c>
      <c r="B414" s="156" t="inlineStr">
        <is>
          <t>M035</t>
        </is>
      </c>
      <c r="C414" s="156" t="inlineStr">
        <is>
          <t>OSMANGAZİ</t>
        </is>
      </c>
      <c r="D414" s="156" t="n">
        <v>120111</v>
      </c>
      <c r="E414" s="156" t="n">
        <v>38089158</v>
      </c>
      <c r="F414" s="156" t="n">
        <v>330</v>
      </c>
      <c r="G414" s="156" t="n">
        <v>630</v>
      </c>
      <c r="H414" s="156" t="n">
        <v>390</v>
      </c>
    </row>
    <row r="415" ht="24" customHeight="1" s="113">
      <c r="A415" s="156" t="inlineStr">
        <is>
          <t>2026-05</t>
        </is>
      </c>
      <c r="B415" s="156" t="inlineStr">
        <is>
          <t>M035</t>
        </is>
      </c>
      <c r="C415" s="156" t="inlineStr">
        <is>
          <t>OSMANGAZİ</t>
        </is>
      </c>
      <c r="D415" s="156" t="n">
        <v>119367</v>
      </c>
      <c r="E415" s="156" t="n">
        <v>39235897</v>
      </c>
      <c r="F415" s="156" t="n">
        <v>330</v>
      </c>
      <c r="G415" s="156" t="n">
        <v>630</v>
      </c>
      <c r="H415" s="156" t="n">
        <v>390</v>
      </c>
    </row>
    <row r="416" ht="24" customHeight="1" s="113">
      <c r="A416" s="156" t="inlineStr">
        <is>
          <t>2026-06</t>
        </is>
      </c>
      <c r="B416" s="156" t="inlineStr">
        <is>
          <t>M035</t>
        </is>
      </c>
      <c r="C416" s="156" t="inlineStr">
        <is>
          <t>OSMANGAZİ</t>
        </is>
      </c>
      <c r="D416" s="156" t="n">
        <v>117960</v>
      </c>
      <c r="E416" s="156" t="n">
        <v>38787527</v>
      </c>
      <c r="F416" s="156" t="n">
        <v>330</v>
      </c>
      <c r="G416" s="156" t="n">
        <v>630</v>
      </c>
      <c r="H416" s="156" t="n">
        <v>390</v>
      </c>
    </row>
    <row r="417" ht="24" customHeight="1" s="113">
      <c r="A417" s="156" t="inlineStr">
        <is>
          <t>2026-07</t>
        </is>
      </c>
      <c r="B417" s="156" t="inlineStr">
        <is>
          <t>M035</t>
        </is>
      </c>
      <c r="C417" s="156" t="inlineStr">
        <is>
          <t>OSMANGAZİ</t>
        </is>
      </c>
      <c r="D417" s="156" t="n">
        <v>112227</v>
      </c>
      <c r="E417" s="156" t="n">
        <v>39449416</v>
      </c>
      <c r="F417" s="156" t="n">
        <v>330</v>
      </c>
      <c r="G417" s="156" t="n">
        <v>630</v>
      </c>
      <c r="H417" s="156" t="n">
        <v>390</v>
      </c>
    </row>
    <row r="418" ht="24" customHeight="1" s="113">
      <c r="A418" s="156" t="inlineStr">
        <is>
          <t>2026-08</t>
        </is>
      </c>
      <c r="B418" s="156" t="inlineStr">
        <is>
          <t>M035</t>
        </is>
      </c>
      <c r="C418" s="156" t="inlineStr">
        <is>
          <t>OSMANGAZİ</t>
        </is>
      </c>
      <c r="D418" s="156" t="n">
        <v>118778</v>
      </c>
      <c r="E418" s="156" t="n">
        <v>39069240</v>
      </c>
      <c r="F418" s="156" t="n">
        <v>330</v>
      </c>
      <c r="G418" s="156" t="n">
        <v>630</v>
      </c>
      <c r="H418" s="156" t="n">
        <v>390</v>
      </c>
    </row>
    <row r="419" ht="24" customHeight="1" s="113">
      <c r="A419" s="156" t="inlineStr">
        <is>
          <t>2026-09</t>
        </is>
      </c>
      <c r="B419" s="156" t="inlineStr">
        <is>
          <t>M035</t>
        </is>
      </c>
      <c r="C419" s="156" t="inlineStr">
        <is>
          <t>OSMANGAZİ</t>
        </is>
      </c>
      <c r="D419" s="156" t="n">
        <v>112061</v>
      </c>
      <c r="E419" s="156" t="n">
        <v>38452474</v>
      </c>
      <c r="F419" s="156" t="n">
        <v>330</v>
      </c>
      <c r="G419" s="156" t="n">
        <v>630</v>
      </c>
      <c r="H419" s="156" t="n">
        <v>390</v>
      </c>
    </row>
    <row r="420" ht="24" customHeight="1" s="113">
      <c r="A420" s="156" t="inlineStr">
        <is>
          <t>2026-10</t>
        </is>
      </c>
      <c r="B420" s="156" t="inlineStr">
        <is>
          <t>M035</t>
        </is>
      </c>
      <c r="C420" s="156" t="inlineStr">
        <is>
          <t>OSMANGAZİ</t>
        </is>
      </c>
      <c r="D420" s="156" t="n">
        <v>113887</v>
      </c>
      <c r="E420" s="156" t="n">
        <v>39054406</v>
      </c>
      <c r="F420" s="156" t="n">
        <v>330</v>
      </c>
      <c r="G420" s="156" t="n">
        <v>630</v>
      </c>
      <c r="H420" s="156" t="n">
        <v>390</v>
      </c>
    </row>
    <row r="421" ht="24" customHeight="1" s="113">
      <c r="A421" s="156" t="inlineStr">
        <is>
          <t>2026-11</t>
        </is>
      </c>
      <c r="B421" s="156" t="inlineStr">
        <is>
          <t>M035</t>
        </is>
      </c>
      <c r="C421" s="156" t="inlineStr">
        <is>
          <t>OSMANGAZİ</t>
        </is>
      </c>
      <c r="D421" s="156" t="n">
        <v>116608</v>
      </c>
      <c r="E421" s="156" t="n">
        <v>38875460</v>
      </c>
      <c r="F421" s="156" t="n">
        <v>330</v>
      </c>
      <c r="G421" s="156" t="n">
        <v>630</v>
      </c>
      <c r="H421" s="156" t="n">
        <v>390</v>
      </c>
    </row>
    <row r="422" ht="24" customHeight="1" s="113">
      <c r="A422" s="156" t="inlineStr">
        <is>
          <t>2026-12</t>
        </is>
      </c>
      <c r="B422" s="156" t="inlineStr">
        <is>
          <t>M035</t>
        </is>
      </c>
      <c r="C422" s="156" t="inlineStr">
        <is>
          <t>OSMANGAZİ</t>
        </is>
      </c>
      <c r="D422" s="156" t="n">
        <v>112747</v>
      </c>
      <c r="E422" s="156" t="n">
        <v>37598111</v>
      </c>
      <c r="F422" s="156" t="n">
        <v>330</v>
      </c>
      <c r="G422" s="156" t="n">
        <v>630</v>
      </c>
      <c r="H422" s="156" t="n">
        <v>390</v>
      </c>
    </row>
    <row r="423" ht="15" customHeight="1" s="113">
      <c r="A423" s="156" t="inlineStr">
        <is>
          <t>2026-01</t>
        </is>
      </c>
      <c r="B423" s="156" t="inlineStr">
        <is>
          <t>M036</t>
        </is>
      </c>
      <c r="C423" s="156" t="inlineStr">
        <is>
          <t>POLİGON</t>
        </is>
      </c>
      <c r="D423" s="156" t="n">
        <v>54495</v>
      </c>
      <c r="E423" s="156" t="n">
        <v>12645243</v>
      </c>
      <c r="F423" s="156" t="n">
        <v>225</v>
      </c>
      <c r="G423" s="156" t="n">
        <v>4830</v>
      </c>
      <c r="H423" s="156" t="n">
        <v>150</v>
      </c>
    </row>
    <row r="424" ht="15" customHeight="1" s="113">
      <c r="A424" s="156" t="inlineStr">
        <is>
          <t>2026-02</t>
        </is>
      </c>
      <c r="B424" s="156" t="inlineStr">
        <is>
          <t>M036</t>
        </is>
      </c>
      <c r="C424" s="156" t="inlineStr">
        <is>
          <t>POLİGON</t>
        </is>
      </c>
      <c r="D424" s="156" t="n">
        <v>57470</v>
      </c>
      <c r="E424" s="156" t="n">
        <v>11107719</v>
      </c>
      <c r="F424" s="156" t="n">
        <v>225</v>
      </c>
      <c r="G424" s="156" t="n">
        <v>4830</v>
      </c>
      <c r="H424" s="156" t="n">
        <v>150</v>
      </c>
    </row>
    <row r="425" ht="15" customHeight="1" s="113">
      <c r="A425" s="156" t="inlineStr">
        <is>
          <t>2026-03</t>
        </is>
      </c>
      <c r="B425" s="156" t="inlineStr">
        <is>
          <t>M036</t>
        </is>
      </c>
      <c r="C425" s="156" t="inlineStr">
        <is>
          <t>POLİGON</t>
        </is>
      </c>
      <c r="D425" s="156" t="n">
        <v>49708</v>
      </c>
      <c r="E425" s="156" t="n">
        <v>11177523</v>
      </c>
      <c r="F425" s="156" t="n">
        <v>225</v>
      </c>
      <c r="G425" s="156" t="n">
        <v>4830</v>
      </c>
      <c r="H425" s="156" t="n">
        <v>150</v>
      </c>
    </row>
    <row r="426" ht="15" customHeight="1" s="113">
      <c r="A426" s="156" t="inlineStr">
        <is>
          <t>2026-04</t>
        </is>
      </c>
      <c r="B426" s="156" t="inlineStr">
        <is>
          <t>M036</t>
        </is>
      </c>
      <c r="C426" s="156" t="inlineStr">
        <is>
          <t>POLİGON</t>
        </is>
      </c>
      <c r="D426" s="156" t="n">
        <v>52427</v>
      </c>
      <c r="E426" s="156" t="n">
        <v>11581373</v>
      </c>
      <c r="F426" s="156" t="n">
        <v>225</v>
      </c>
      <c r="G426" s="156" t="n">
        <v>4830</v>
      </c>
      <c r="H426" s="156" t="n">
        <v>150</v>
      </c>
    </row>
    <row r="427" ht="15" customHeight="1" s="113">
      <c r="A427" s="156" t="inlineStr">
        <is>
          <t>2026-05</t>
        </is>
      </c>
      <c r="B427" s="156" t="inlineStr">
        <is>
          <t>M036</t>
        </is>
      </c>
      <c r="C427" s="156" t="inlineStr">
        <is>
          <t>POLİGON</t>
        </is>
      </c>
      <c r="D427" s="156" t="n">
        <v>50639</v>
      </c>
      <c r="E427" s="156" t="n">
        <v>12338516</v>
      </c>
      <c r="F427" s="156" t="n">
        <v>225</v>
      </c>
      <c r="G427" s="156" t="n">
        <v>4830</v>
      </c>
      <c r="H427" s="156" t="n">
        <v>150</v>
      </c>
    </row>
    <row r="428" ht="15" customHeight="1" s="113">
      <c r="A428" s="156" t="inlineStr">
        <is>
          <t>2026-06</t>
        </is>
      </c>
      <c r="B428" s="156" t="inlineStr">
        <is>
          <t>M036</t>
        </is>
      </c>
      <c r="C428" s="156" t="inlineStr">
        <is>
          <t>POLİGON</t>
        </is>
      </c>
      <c r="D428" s="156" t="n">
        <v>48037</v>
      </c>
      <c r="E428" s="156" t="n">
        <v>10965869</v>
      </c>
      <c r="F428" s="156" t="n">
        <v>225</v>
      </c>
      <c r="G428" s="156" t="n">
        <v>4830</v>
      </c>
      <c r="H428" s="156" t="n">
        <v>150</v>
      </c>
    </row>
    <row r="429" ht="15" customHeight="1" s="113">
      <c r="A429" s="156" t="inlineStr">
        <is>
          <t>2026-07</t>
        </is>
      </c>
      <c r="B429" s="156" t="inlineStr">
        <is>
          <t>M036</t>
        </is>
      </c>
      <c r="C429" s="156" t="inlineStr">
        <is>
          <t>POLİGON</t>
        </is>
      </c>
      <c r="D429" s="156" t="n">
        <v>50272</v>
      </c>
      <c r="E429" s="156" t="n">
        <v>11867561</v>
      </c>
      <c r="F429" s="156" t="n">
        <v>225</v>
      </c>
      <c r="G429" s="156" t="n">
        <v>4830</v>
      </c>
      <c r="H429" s="156" t="n">
        <v>150</v>
      </c>
    </row>
    <row r="430" ht="15" customHeight="1" s="113">
      <c r="A430" s="156" t="inlineStr">
        <is>
          <t>2026-08</t>
        </is>
      </c>
      <c r="B430" s="156" t="inlineStr">
        <is>
          <t>M036</t>
        </is>
      </c>
      <c r="C430" s="156" t="inlineStr">
        <is>
          <t>POLİGON</t>
        </is>
      </c>
      <c r="D430" s="156" t="n">
        <v>48550</v>
      </c>
      <c r="E430" s="156" t="n">
        <v>11459352</v>
      </c>
      <c r="F430" s="156" t="n">
        <v>225</v>
      </c>
      <c r="G430" s="156" t="n">
        <v>4830</v>
      </c>
      <c r="H430" s="156" t="n">
        <v>150</v>
      </c>
    </row>
    <row r="431" ht="15" customHeight="1" s="113">
      <c r="A431" s="156" t="inlineStr">
        <is>
          <t>2026-09</t>
        </is>
      </c>
      <c r="B431" s="156" t="inlineStr">
        <is>
          <t>M036</t>
        </is>
      </c>
      <c r="C431" s="156" t="inlineStr">
        <is>
          <t>POLİGON</t>
        </is>
      </c>
      <c r="D431" s="156" t="n">
        <v>55448</v>
      </c>
      <c r="E431" s="156" t="n">
        <v>12548763</v>
      </c>
      <c r="F431" s="156" t="n">
        <v>225</v>
      </c>
      <c r="G431" s="156" t="n">
        <v>4830</v>
      </c>
      <c r="H431" s="156" t="n">
        <v>150</v>
      </c>
    </row>
    <row r="432" ht="15" customHeight="1" s="113">
      <c r="A432" s="156" t="inlineStr">
        <is>
          <t>2026-10</t>
        </is>
      </c>
      <c r="B432" s="156" t="inlineStr">
        <is>
          <t>M036</t>
        </is>
      </c>
      <c r="C432" s="156" t="inlineStr">
        <is>
          <t>POLİGON</t>
        </is>
      </c>
      <c r="D432" s="156" t="n">
        <v>50081</v>
      </c>
      <c r="E432" s="156" t="n">
        <v>11778176</v>
      </c>
      <c r="F432" s="156" t="n">
        <v>225</v>
      </c>
      <c r="G432" s="156" t="n">
        <v>4830</v>
      </c>
      <c r="H432" s="156" t="n">
        <v>150</v>
      </c>
    </row>
    <row r="433" ht="15" customHeight="1" s="113">
      <c r="A433" s="156" t="inlineStr">
        <is>
          <t>2026-11</t>
        </is>
      </c>
      <c r="B433" s="156" t="inlineStr">
        <is>
          <t>M036</t>
        </is>
      </c>
      <c r="C433" s="156" t="inlineStr">
        <is>
          <t>POLİGON</t>
        </is>
      </c>
      <c r="D433" s="156" t="n">
        <v>50763</v>
      </c>
      <c r="E433" s="156" t="n">
        <v>12783894</v>
      </c>
      <c r="F433" s="156" t="n">
        <v>225</v>
      </c>
      <c r="G433" s="156" t="n">
        <v>4830</v>
      </c>
      <c r="H433" s="156" t="n">
        <v>150</v>
      </c>
    </row>
    <row r="434" ht="15" customHeight="1" s="113">
      <c r="A434" s="156" t="inlineStr">
        <is>
          <t>2026-12</t>
        </is>
      </c>
      <c r="B434" s="156" t="inlineStr">
        <is>
          <t>M036</t>
        </is>
      </c>
      <c r="C434" s="156" t="inlineStr">
        <is>
          <t>POLİGON</t>
        </is>
      </c>
      <c r="D434" s="156" t="n">
        <v>55895</v>
      </c>
      <c r="E434" s="156" t="n">
        <v>11682385</v>
      </c>
      <c r="F434" s="156" t="n">
        <v>225</v>
      </c>
      <c r="G434" s="156" t="n">
        <v>4830</v>
      </c>
      <c r="H434" s="156" t="n">
        <v>150</v>
      </c>
    </row>
    <row r="435" ht="24" customHeight="1" s="113">
      <c r="A435" s="156" t="inlineStr">
        <is>
          <t>2026-01</t>
        </is>
      </c>
      <c r="B435" s="156" t="inlineStr">
        <is>
          <t>M037</t>
        </is>
      </c>
      <c r="C435" s="156" t="inlineStr">
        <is>
          <t>SEFERİHİSAR</t>
        </is>
      </c>
      <c r="D435" s="156" t="n">
        <v>110439</v>
      </c>
      <c r="E435" s="156" t="n">
        <v>46267418</v>
      </c>
      <c r="F435" s="156" t="n">
        <v>404</v>
      </c>
      <c r="G435" s="156" t="n">
        <v>150</v>
      </c>
      <c r="H435" s="156" t="n">
        <v>360</v>
      </c>
    </row>
    <row r="436" ht="24" customHeight="1" s="113">
      <c r="A436" s="156" t="inlineStr">
        <is>
          <t>2026-02</t>
        </is>
      </c>
      <c r="B436" s="156" t="inlineStr">
        <is>
          <t>M037</t>
        </is>
      </c>
      <c r="C436" s="156" t="inlineStr">
        <is>
          <t>SEFERİHİSAR</t>
        </is>
      </c>
      <c r="D436" s="156" t="n">
        <v>110605</v>
      </c>
      <c r="E436" s="156" t="n">
        <v>45233072</v>
      </c>
      <c r="F436" s="156" t="n">
        <v>404</v>
      </c>
      <c r="G436" s="156" t="n">
        <v>150</v>
      </c>
      <c r="H436" s="156" t="n">
        <v>360</v>
      </c>
    </row>
    <row r="437" ht="24" customHeight="1" s="113">
      <c r="A437" s="156" t="inlineStr">
        <is>
          <t>2026-03</t>
        </is>
      </c>
      <c r="B437" s="156" t="inlineStr">
        <is>
          <t>M037</t>
        </is>
      </c>
      <c r="C437" s="156" t="inlineStr">
        <is>
          <t>SEFERİHİSAR</t>
        </is>
      </c>
      <c r="D437" s="156" t="n">
        <v>112716</v>
      </c>
      <c r="E437" s="156" t="n">
        <v>46498487</v>
      </c>
      <c r="F437" s="156" t="n">
        <v>404</v>
      </c>
      <c r="G437" s="156" t="n">
        <v>150</v>
      </c>
      <c r="H437" s="156" t="n">
        <v>360</v>
      </c>
    </row>
    <row r="438" ht="24" customHeight="1" s="113">
      <c r="A438" s="156" t="inlineStr">
        <is>
          <t>2026-04</t>
        </is>
      </c>
      <c r="B438" s="156" t="inlineStr">
        <is>
          <t>M037</t>
        </is>
      </c>
      <c r="C438" s="156" t="inlineStr">
        <is>
          <t>SEFERİHİSAR</t>
        </is>
      </c>
      <c r="D438" s="156" t="n">
        <v>112605</v>
      </c>
      <c r="E438" s="156" t="n">
        <v>45792897</v>
      </c>
      <c r="F438" s="156" t="n">
        <v>404</v>
      </c>
      <c r="G438" s="156" t="n">
        <v>150</v>
      </c>
      <c r="H438" s="156" t="n">
        <v>360</v>
      </c>
    </row>
    <row r="439" ht="24" customHeight="1" s="113">
      <c r="A439" s="156" t="inlineStr">
        <is>
          <t>2026-05</t>
        </is>
      </c>
      <c r="B439" s="156" t="inlineStr">
        <is>
          <t>M037</t>
        </is>
      </c>
      <c r="C439" s="156" t="inlineStr">
        <is>
          <t>SEFERİHİSAR</t>
        </is>
      </c>
      <c r="D439" s="156" t="n">
        <v>111550</v>
      </c>
      <c r="E439" s="156" t="n">
        <v>46002561</v>
      </c>
      <c r="F439" s="156" t="n">
        <v>404</v>
      </c>
      <c r="G439" s="156" t="n">
        <v>150</v>
      </c>
      <c r="H439" s="156" t="n">
        <v>360</v>
      </c>
    </row>
    <row r="440" ht="24" customHeight="1" s="113">
      <c r="A440" s="156" t="inlineStr">
        <is>
          <t>2026-06</t>
        </is>
      </c>
      <c r="B440" s="156" t="inlineStr">
        <is>
          <t>M037</t>
        </is>
      </c>
      <c r="C440" s="156" t="inlineStr">
        <is>
          <t>SEFERİHİSAR</t>
        </is>
      </c>
      <c r="D440" s="156" t="n">
        <v>118426</v>
      </c>
      <c r="E440" s="156" t="n">
        <v>45032460</v>
      </c>
      <c r="F440" s="156" t="n">
        <v>404</v>
      </c>
      <c r="G440" s="156" t="n">
        <v>150</v>
      </c>
      <c r="H440" s="156" t="n">
        <v>360</v>
      </c>
    </row>
    <row r="441" ht="24" customHeight="1" s="113">
      <c r="A441" s="156" t="inlineStr">
        <is>
          <t>2026-07</t>
        </is>
      </c>
      <c r="B441" s="156" t="inlineStr">
        <is>
          <t>M037</t>
        </is>
      </c>
      <c r="C441" s="156" t="inlineStr">
        <is>
          <t>SEFERİHİSAR</t>
        </is>
      </c>
      <c r="D441" s="156" t="n">
        <v>114929</v>
      </c>
      <c r="E441" s="156" t="n">
        <v>46523933</v>
      </c>
      <c r="F441" s="156" t="n">
        <v>404</v>
      </c>
      <c r="G441" s="156" t="n">
        <v>150</v>
      </c>
      <c r="H441" s="156" t="n">
        <v>360</v>
      </c>
    </row>
    <row r="442" ht="24" customHeight="1" s="113">
      <c r="A442" s="156" t="inlineStr">
        <is>
          <t>2026-08</t>
        </is>
      </c>
      <c r="B442" s="156" t="inlineStr">
        <is>
          <t>M037</t>
        </is>
      </c>
      <c r="C442" s="156" t="inlineStr">
        <is>
          <t>SEFERİHİSAR</t>
        </is>
      </c>
      <c r="D442" s="156" t="n">
        <v>117757</v>
      </c>
      <c r="E442" s="156" t="n">
        <v>45215157</v>
      </c>
      <c r="F442" s="156" t="n">
        <v>404</v>
      </c>
      <c r="G442" s="156" t="n">
        <v>150</v>
      </c>
      <c r="H442" s="156" t="n">
        <v>360</v>
      </c>
    </row>
    <row r="443" ht="24" customHeight="1" s="113">
      <c r="A443" s="156" t="inlineStr">
        <is>
          <t>2026-09</t>
        </is>
      </c>
      <c r="B443" s="156" t="inlineStr">
        <is>
          <t>M037</t>
        </is>
      </c>
      <c r="C443" s="156" t="inlineStr">
        <is>
          <t>SEFERİHİSAR</t>
        </is>
      </c>
      <c r="D443" s="156" t="n">
        <v>118486</v>
      </c>
      <c r="E443" s="156" t="n">
        <v>46868518</v>
      </c>
      <c r="F443" s="156" t="n">
        <v>404</v>
      </c>
      <c r="G443" s="156" t="n">
        <v>150</v>
      </c>
      <c r="H443" s="156" t="n">
        <v>360</v>
      </c>
    </row>
    <row r="444" ht="24" customHeight="1" s="113">
      <c r="A444" s="156" t="inlineStr">
        <is>
          <t>2026-10</t>
        </is>
      </c>
      <c r="B444" s="156" t="inlineStr">
        <is>
          <t>M037</t>
        </is>
      </c>
      <c r="C444" s="156" t="inlineStr">
        <is>
          <t>SEFERİHİSAR</t>
        </is>
      </c>
      <c r="D444" s="156" t="n">
        <v>117272</v>
      </c>
      <c r="E444" s="156" t="n">
        <v>45321371</v>
      </c>
      <c r="F444" s="156" t="n">
        <v>404</v>
      </c>
      <c r="G444" s="156" t="n">
        <v>150</v>
      </c>
      <c r="H444" s="156" t="n">
        <v>360</v>
      </c>
    </row>
    <row r="445" ht="24" customHeight="1" s="113">
      <c r="A445" s="156" t="inlineStr">
        <is>
          <t>2026-11</t>
        </is>
      </c>
      <c r="B445" s="156" t="inlineStr">
        <is>
          <t>M037</t>
        </is>
      </c>
      <c r="C445" s="156" t="inlineStr">
        <is>
          <t>SEFERİHİSAR</t>
        </is>
      </c>
      <c r="D445" s="156" t="n">
        <v>109078</v>
      </c>
      <c r="E445" s="156" t="n">
        <v>46338916</v>
      </c>
      <c r="F445" s="156" t="n">
        <v>404</v>
      </c>
      <c r="G445" s="156" t="n">
        <v>150</v>
      </c>
      <c r="H445" s="156" t="n">
        <v>360</v>
      </c>
    </row>
    <row r="446" ht="24" customHeight="1" s="113">
      <c r="A446" s="156" t="inlineStr">
        <is>
          <t>2026-12</t>
        </is>
      </c>
      <c r="B446" s="156" t="inlineStr">
        <is>
          <t>M037</t>
        </is>
      </c>
      <c r="C446" s="156" t="inlineStr">
        <is>
          <t>SEFERİHİSAR</t>
        </is>
      </c>
      <c r="D446" s="156" t="n">
        <v>110700</v>
      </c>
      <c r="E446" s="156" t="n">
        <v>46857029</v>
      </c>
      <c r="F446" s="156" t="n">
        <v>404</v>
      </c>
      <c r="G446" s="156" t="n">
        <v>150</v>
      </c>
      <c r="H446" s="156" t="n">
        <v>360</v>
      </c>
    </row>
    <row r="447" ht="24" customHeight="1" s="113">
      <c r="A447" s="156" t="inlineStr">
        <is>
          <t>2026-01</t>
        </is>
      </c>
      <c r="B447" s="156" t="inlineStr">
        <is>
          <t>M038</t>
        </is>
      </c>
      <c r="C447" s="156" t="inlineStr">
        <is>
          <t>TORBALI 1</t>
        </is>
      </c>
      <c r="D447" s="156" t="n">
        <v>68244</v>
      </c>
      <c r="E447" s="156" t="n">
        <v>32496290</v>
      </c>
      <c r="F447" s="156" t="n">
        <v>497</v>
      </c>
      <c r="G447" s="156" t="n">
        <v>630</v>
      </c>
      <c r="H447" s="156" t="n">
        <v>390</v>
      </c>
    </row>
    <row r="448" ht="24" customHeight="1" s="113">
      <c r="A448" s="156" t="inlineStr">
        <is>
          <t>2026-02</t>
        </is>
      </c>
      <c r="B448" s="156" t="inlineStr">
        <is>
          <t>M038</t>
        </is>
      </c>
      <c r="C448" s="156" t="inlineStr">
        <is>
          <t>TORBALI 1</t>
        </is>
      </c>
      <c r="D448" s="156" t="n">
        <v>67586</v>
      </c>
      <c r="E448" s="156" t="n">
        <v>32495583</v>
      </c>
      <c r="F448" s="156" t="n">
        <v>497</v>
      </c>
      <c r="G448" s="156" t="n">
        <v>630</v>
      </c>
      <c r="H448" s="156" t="n">
        <v>390</v>
      </c>
    </row>
    <row r="449" ht="24" customHeight="1" s="113">
      <c r="A449" s="156" t="inlineStr">
        <is>
          <t>2026-03</t>
        </is>
      </c>
      <c r="B449" s="156" t="inlineStr">
        <is>
          <t>M038</t>
        </is>
      </c>
      <c r="C449" s="156" t="inlineStr">
        <is>
          <t>TORBALI 1</t>
        </is>
      </c>
      <c r="D449" s="156" t="n">
        <v>64359</v>
      </c>
      <c r="E449" s="156" t="n">
        <v>32012675</v>
      </c>
      <c r="F449" s="156" t="n">
        <v>497</v>
      </c>
      <c r="G449" s="156" t="n">
        <v>630</v>
      </c>
      <c r="H449" s="156" t="n">
        <v>390</v>
      </c>
    </row>
    <row r="450" ht="24" customHeight="1" s="113">
      <c r="A450" s="156" t="inlineStr">
        <is>
          <t>2026-04</t>
        </is>
      </c>
      <c r="B450" s="156" t="inlineStr">
        <is>
          <t>M038</t>
        </is>
      </c>
      <c r="C450" s="156" t="inlineStr">
        <is>
          <t>TORBALI 1</t>
        </is>
      </c>
      <c r="D450" s="156" t="n">
        <v>69437</v>
      </c>
      <c r="E450" s="156" t="n">
        <v>33145199</v>
      </c>
      <c r="F450" s="156" t="n">
        <v>497</v>
      </c>
      <c r="G450" s="156" t="n">
        <v>630</v>
      </c>
      <c r="H450" s="156" t="n">
        <v>390</v>
      </c>
    </row>
    <row r="451" ht="24" customHeight="1" s="113">
      <c r="A451" s="156" t="inlineStr">
        <is>
          <t>2026-05</t>
        </is>
      </c>
      <c r="B451" s="156" t="inlineStr">
        <is>
          <t>M038</t>
        </is>
      </c>
      <c r="C451" s="156" t="inlineStr">
        <is>
          <t>TORBALI 1</t>
        </is>
      </c>
      <c r="D451" s="156" t="n">
        <v>67283</v>
      </c>
      <c r="E451" s="156" t="n">
        <v>33127254</v>
      </c>
      <c r="F451" s="156" t="n">
        <v>497</v>
      </c>
      <c r="G451" s="156" t="n">
        <v>630</v>
      </c>
      <c r="H451" s="156" t="n">
        <v>390</v>
      </c>
    </row>
    <row r="452" ht="24" customHeight="1" s="113">
      <c r="A452" s="156" t="inlineStr">
        <is>
          <t>2026-06</t>
        </is>
      </c>
      <c r="B452" s="156" t="inlineStr">
        <is>
          <t>M038</t>
        </is>
      </c>
      <c r="C452" s="156" t="inlineStr">
        <is>
          <t>TORBALI 1</t>
        </is>
      </c>
      <c r="D452" s="156" t="n">
        <v>65895</v>
      </c>
      <c r="E452" s="156" t="n">
        <v>33322042</v>
      </c>
      <c r="F452" s="156" t="n">
        <v>497</v>
      </c>
      <c r="G452" s="156" t="n">
        <v>630</v>
      </c>
      <c r="H452" s="156" t="n">
        <v>390</v>
      </c>
    </row>
    <row r="453" ht="24" customHeight="1" s="113">
      <c r="A453" s="156" t="inlineStr">
        <is>
          <t>2026-07</t>
        </is>
      </c>
      <c r="B453" s="156" t="inlineStr">
        <is>
          <t>M038</t>
        </is>
      </c>
      <c r="C453" s="156" t="inlineStr">
        <is>
          <t>TORBALI 1</t>
        </is>
      </c>
      <c r="D453" s="156" t="n">
        <v>66668</v>
      </c>
      <c r="E453" s="156" t="n">
        <v>32279016</v>
      </c>
      <c r="F453" s="156" t="n">
        <v>497</v>
      </c>
      <c r="G453" s="156" t="n">
        <v>630</v>
      </c>
      <c r="H453" s="156" t="n">
        <v>390</v>
      </c>
    </row>
    <row r="454" ht="24" customHeight="1" s="113">
      <c r="A454" s="156" t="inlineStr">
        <is>
          <t>2026-08</t>
        </is>
      </c>
      <c r="B454" s="156" t="inlineStr">
        <is>
          <t>M038</t>
        </is>
      </c>
      <c r="C454" s="156" t="inlineStr">
        <is>
          <t>TORBALI 1</t>
        </is>
      </c>
      <c r="D454" s="156" t="n">
        <v>60884</v>
      </c>
      <c r="E454" s="156" t="n">
        <v>32233642</v>
      </c>
      <c r="F454" s="156" t="n">
        <v>497</v>
      </c>
      <c r="G454" s="156" t="n">
        <v>630</v>
      </c>
      <c r="H454" s="156" t="n">
        <v>390</v>
      </c>
    </row>
    <row r="455" ht="24" customHeight="1" s="113">
      <c r="A455" s="156" t="inlineStr">
        <is>
          <t>2026-09</t>
        </is>
      </c>
      <c r="B455" s="156" t="inlineStr">
        <is>
          <t>M038</t>
        </is>
      </c>
      <c r="C455" s="156" t="inlineStr">
        <is>
          <t>TORBALI 1</t>
        </is>
      </c>
      <c r="D455" s="156" t="n">
        <v>70394</v>
      </c>
      <c r="E455" s="156" t="n">
        <v>32589575</v>
      </c>
      <c r="F455" s="156" t="n">
        <v>497</v>
      </c>
      <c r="G455" s="156" t="n">
        <v>630</v>
      </c>
      <c r="H455" s="156" t="n">
        <v>390</v>
      </c>
    </row>
    <row r="456" ht="24" customHeight="1" s="113">
      <c r="A456" s="156" t="inlineStr">
        <is>
          <t>2026-10</t>
        </is>
      </c>
      <c r="B456" s="156" t="inlineStr">
        <is>
          <t>M038</t>
        </is>
      </c>
      <c r="C456" s="156" t="inlineStr">
        <is>
          <t>TORBALI 1</t>
        </is>
      </c>
      <c r="D456" s="156" t="n">
        <v>68527</v>
      </c>
      <c r="E456" s="156" t="n">
        <v>31778300</v>
      </c>
      <c r="F456" s="156" t="n">
        <v>497</v>
      </c>
      <c r="G456" s="156" t="n">
        <v>630</v>
      </c>
      <c r="H456" s="156" t="n">
        <v>390</v>
      </c>
    </row>
    <row r="457" ht="24" customHeight="1" s="113">
      <c r="A457" s="156" t="inlineStr">
        <is>
          <t>2026-11</t>
        </is>
      </c>
      <c r="B457" s="156" t="inlineStr">
        <is>
          <t>M038</t>
        </is>
      </c>
      <c r="C457" s="156" t="inlineStr">
        <is>
          <t>TORBALI 1</t>
        </is>
      </c>
      <c r="D457" s="156" t="n">
        <v>62289</v>
      </c>
      <c r="E457" s="156" t="n">
        <v>32453792</v>
      </c>
      <c r="F457" s="156" t="n">
        <v>497</v>
      </c>
      <c r="G457" s="156" t="n">
        <v>630</v>
      </c>
      <c r="H457" s="156" t="n">
        <v>390</v>
      </c>
    </row>
    <row r="458" ht="24" customHeight="1" s="113">
      <c r="A458" s="156" t="inlineStr">
        <is>
          <t>2026-12</t>
        </is>
      </c>
      <c r="B458" s="156" t="inlineStr">
        <is>
          <t>M038</t>
        </is>
      </c>
      <c r="C458" s="156" t="inlineStr">
        <is>
          <t>TORBALI 1</t>
        </is>
      </c>
      <c r="D458" s="156" t="n">
        <v>63077</v>
      </c>
      <c r="E458" s="156" t="n">
        <v>32028908</v>
      </c>
      <c r="F458" s="156" t="n">
        <v>497</v>
      </c>
      <c r="G458" s="156" t="n">
        <v>630</v>
      </c>
      <c r="H458" s="156" t="n">
        <v>390</v>
      </c>
    </row>
    <row r="459" ht="24" customHeight="1" s="113">
      <c r="A459" s="156" t="inlineStr">
        <is>
          <t>2026-01</t>
        </is>
      </c>
      <c r="B459" s="156" t="inlineStr">
        <is>
          <t>M039</t>
        </is>
      </c>
      <c r="C459" s="156" t="inlineStr">
        <is>
          <t>TORBALI 2</t>
        </is>
      </c>
      <c r="D459" s="156" t="n">
        <v>99527</v>
      </c>
      <c r="E459" s="156" t="n">
        <v>33543116</v>
      </c>
      <c r="F459" s="156" t="n">
        <v>322</v>
      </c>
      <c r="G459" s="156" t="n">
        <v>3270</v>
      </c>
      <c r="H459" s="156" t="n">
        <v>420</v>
      </c>
    </row>
    <row r="460" ht="24" customHeight="1" s="113">
      <c r="A460" s="156" t="inlineStr">
        <is>
          <t>2026-02</t>
        </is>
      </c>
      <c r="B460" s="156" t="inlineStr">
        <is>
          <t>M039</t>
        </is>
      </c>
      <c r="C460" s="156" t="inlineStr">
        <is>
          <t>TORBALI 2</t>
        </is>
      </c>
      <c r="D460" s="156" t="n">
        <v>101324</v>
      </c>
      <c r="E460" s="156" t="n">
        <v>32214496</v>
      </c>
      <c r="F460" s="156" t="n">
        <v>322</v>
      </c>
      <c r="G460" s="156" t="n">
        <v>3270</v>
      </c>
      <c r="H460" s="156" t="n">
        <v>420</v>
      </c>
    </row>
    <row r="461" ht="24" customHeight="1" s="113">
      <c r="A461" s="156" t="inlineStr">
        <is>
          <t>2026-03</t>
        </is>
      </c>
      <c r="B461" s="156" t="inlineStr">
        <is>
          <t>M039</t>
        </is>
      </c>
      <c r="C461" s="156" t="inlineStr">
        <is>
          <t>TORBALI 2</t>
        </is>
      </c>
      <c r="D461" s="156" t="n">
        <v>99866</v>
      </c>
      <c r="E461" s="156" t="n">
        <v>32054363</v>
      </c>
      <c r="F461" s="156" t="n">
        <v>322</v>
      </c>
      <c r="G461" s="156" t="n">
        <v>3270</v>
      </c>
      <c r="H461" s="156" t="n">
        <v>420</v>
      </c>
    </row>
    <row r="462" ht="24" customHeight="1" s="113">
      <c r="A462" s="156" t="inlineStr">
        <is>
          <t>2026-04</t>
        </is>
      </c>
      <c r="B462" s="156" t="inlineStr">
        <is>
          <t>M039</t>
        </is>
      </c>
      <c r="C462" s="156" t="inlineStr">
        <is>
          <t>TORBALI 2</t>
        </is>
      </c>
      <c r="D462" s="156" t="n">
        <v>104328</v>
      </c>
      <c r="E462" s="156" t="n">
        <v>32935609</v>
      </c>
      <c r="F462" s="156" t="n">
        <v>322</v>
      </c>
      <c r="G462" s="156" t="n">
        <v>3270</v>
      </c>
      <c r="H462" s="156" t="n">
        <v>420</v>
      </c>
    </row>
    <row r="463" ht="24" customHeight="1" s="113">
      <c r="A463" s="156" t="inlineStr">
        <is>
          <t>2026-05</t>
        </is>
      </c>
      <c r="B463" s="156" t="inlineStr">
        <is>
          <t>M039</t>
        </is>
      </c>
      <c r="C463" s="156" t="inlineStr">
        <is>
          <t>TORBALI 2</t>
        </is>
      </c>
      <c r="D463" s="156" t="n">
        <v>104234</v>
      </c>
      <c r="E463" s="156" t="n">
        <v>33701371</v>
      </c>
      <c r="F463" s="156" t="n">
        <v>322</v>
      </c>
      <c r="G463" s="156" t="n">
        <v>3270</v>
      </c>
      <c r="H463" s="156" t="n">
        <v>420</v>
      </c>
    </row>
    <row r="464" ht="24" customHeight="1" s="113">
      <c r="A464" s="156" t="inlineStr">
        <is>
          <t>2026-06</t>
        </is>
      </c>
      <c r="B464" s="156" t="inlineStr">
        <is>
          <t>M039</t>
        </is>
      </c>
      <c r="C464" s="156" t="inlineStr">
        <is>
          <t>TORBALI 2</t>
        </is>
      </c>
      <c r="D464" s="156" t="n">
        <v>97620</v>
      </c>
      <c r="E464" s="156" t="n">
        <v>33485250</v>
      </c>
      <c r="F464" s="156" t="n">
        <v>322</v>
      </c>
      <c r="G464" s="156" t="n">
        <v>3270</v>
      </c>
      <c r="H464" s="156" t="n">
        <v>420</v>
      </c>
    </row>
    <row r="465" ht="24" customHeight="1" s="113">
      <c r="A465" s="156" t="inlineStr">
        <is>
          <t>2026-07</t>
        </is>
      </c>
      <c r="B465" s="156" t="inlineStr">
        <is>
          <t>M039</t>
        </is>
      </c>
      <c r="C465" s="156" t="inlineStr">
        <is>
          <t>TORBALI 2</t>
        </is>
      </c>
      <c r="D465" s="156" t="n">
        <v>100249</v>
      </c>
      <c r="E465" s="156" t="n">
        <v>31926882</v>
      </c>
      <c r="F465" s="156" t="n">
        <v>322</v>
      </c>
      <c r="G465" s="156" t="n">
        <v>3270</v>
      </c>
      <c r="H465" s="156" t="n">
        <v>420</v>
      </c>
    </row>
    <row r="466" ht="24" customHeight="1" s="113">
      <c r="A466" s="156" t="inlineStr">
        <is>
          <t>2026-08</t>
        </is>
      </c>
      <c r="B466" s="156" t="inlineStr">
        <is>
          <t>M039</t>
        </is>
      </c>
      <c r="C466" s="156" t="inlineStr">
        <is>
          <t>TORBALI 2</t>
        </is>
      </c>
      <c r="D466" s="156" t="n">
        <v>98722</v>
      </c>
      <c r="E466" s="156" t="n">
        <v>32124474</v>
      </c>
      <c r="F466" s="156" t="n">
        <v>322</v>
      </c>
      <c r="G466" s="156" t="n">
        <v>3270</v>
      </c>
      <c r="H466" s="156" t="n">
        <v>420</v>
      </c>
    </row>
    <row r="467" ht="24" customHeight="1" s="113">
      <c r="A467" s="156" t="inlineStr">
        <is>
          <t>2026-09</t>
        </is>
      </c>
      <c r="B467" s="156" t="inlineStr">
        <is>
          <t>M039</t>
        </is>
      </c>
      <c r="C467" s="156" t="inlineStr">
        <is>
          <t>TORBALI 2</t>
        </is>
      </c>
      <c r="D467" s="156" t="n">
        <v>101857</v>
      </c>
      <c r="E467" s="156" t="n">
        <v>31931741</v>
      </c>
      <c r="F467" s="156" t="n">
        <v>322</v>
      </c>
      <c r="G467" s="156" t="n">
        <v>3270</v>
      </c>
      <c r="H467" s="156" t="n">
        <v>420</v>
      </c>
    </row>
    <row r="468" ht="24" customHeight="1" s="113">
      <c r="A468" s="156" t="inlineStr">
        <is>
          <t>2026-10</t>
        </is>
      </c>
      <c r="B468" s="156" t="inlineStr">
        <is>
          <t>M039</t>
        </is>
      </c>
      <c r="C468" s="156" t="inlineStr">
        <is>
          <t>TORBALI 2</t>
        </is>
      </c>
      <c r="D468" s="156" t="n">
        <v>101812</v>
      </c>
      <c r="E468" s="156" t="n">
        <v>32176899</v>
      </c>
      <c r="F468" s="156" t="n">
        <v>322</v>
      </c>
      <c r="G468" s="156" t="n">
        <v>3270</v>
      </c>
      <c r="H468" s="156" t="n">
        <v>420</v>
      </c>
    </row>
    <row r="469" ht="24" customHeight="1" s="113">
      <c r="A469" s="156" t="inlineStr">
        <is>
          <t>2026-11</t>
        </is>
      </c>
      <c r="B469" s="156" t="inlineStr">
        <is>
          <t>M039</t>
        </is>
      </c>
      <c r="C469" s="156" t="inlineStr">
        <is>
          <t>TORBALI 2</t>
        </is>
      </c>
      <c r="D469" s="156" t="n">
        <v>100878</v>
      </c>
      <c r="E469" s="156" t="n">
        <v>32723321</v>
      </c>
      <c r="F469" s="156" t="n">
        <v>322</v>
      </c>
      <c r="G469" s="156" t="n">
        <v>3270</v>
      </c>
      <c r="H469" s="156" t="n">
        <v>420</v>
      </c>
    </row>
    <row r="470" ht="24" customHeight="1" s="113">
      <c r="A470" s="156" t="inlineStr">
        <is>
          <t>2026-12</t>
        </is>
      </c>
      <c r="B470" s="156" t="inlineStr">
        <is>
          <t>M039</t>
        </is>
      </c>
      <c r="C470" s="156" t="inlineStr">
        <is>
          <t>TORBALI 2</t>
        </is>
      </c>
      <c r="D470" s="156" t="n">
        <v>101939</v>
      </c>
      <c r="E470" s="156" t="n">
        <v>31983650</v>
      </c>
      <c r="F470" s="156" t="n">
        <v>322</v>
      </c>
      <c r="G470" s="156" t="n">
        <v>3270</v>
      </c>
      <c r="H470" s="156" t="n">
        <v>420</v>
      </c>
    </row>
    <row r="471" ht="24" customHeight="1" s="113">
      <c r="A471" s="156" t="inlineStr">
        <is>
          <t>2026-01</t>
        </is>
      </c>
      <c r="B471" s="156" t="inlineStr">
        <is>
          <t>M040</t>
        </is>
      </c>
      <c r="C471" s="156" t="inlineStr">
        <is>
          <t>TORBALI 3</t>
        </is>
      </c>
      <c r="D471" s="156" t="n">
        <v>72859</v>
      </c>
      <c r="E471" s="156" t="n">
        <v>21736569</v>
      </c>
      <c r="F471" s="156" t="n">
        <v>290</v>
      </c>
      <c r="G471" s="156" t="n">
        <v>1740</v>
      </c>
      <c r="H471" s="156" t="n">
        <v>270</v>
      </c>
    </row>
    <row r="472" ht="24" customHeight="1" s="113">
      <c r="A472" s="156" t="inlineStr">
        <is>
          <t>2026-02</t>
        </is>
      </c>
      <c r="B472" s="156" t="inlineStr">
        <is>
          <t>M040</t>
        </is>
      </c>
      <c r="C472" s="156" t="inlineStr">
        <is>
          <t>TORBALI 3</t>
        </is>
      </c>
      <c r="D472" s="156" t="n">
        <v>72525</v>
      </c>
      <c r="E472" s="156" t="n">
        <v>20043498</v>
      </c>
      <c r="F472" s="156" t="n">
        <v>290</v>
      </c>
      <c r="G472" s="156" t="n">
        <v>1740</v>
      </c>
      <c r="H472" s="156" t="n">
        <v>270</v>
      </c>
    </row>
    <row r="473" ht="24" customHeight="1" s="113">
      <c r="A473" s="156" t="inlineStr">
        <is>
          <t>2026-03</t>
        </is>
      </c>
      <c r="B473" s="156" t="inlineStr">
        <is>
          <t>M040</t>
        </is>
      </c>
      <c r="C473" s="156" t="inlineStr">
        <is>
          <t>TORBALI 3</t>
        </is>
      </c>
      <c r="D473" s="156" t="n">
        <v>69219</v>
      </c>
      <c r="E473" s="156" t="n">
        <v>20055468</v>
      </c>
      <c r="F473" s="156" t="n">
        <v>290</v>
      </c>
      <c r="G473" s="156" t="n">
        <v>1740</v>
      </c>
      <c r="H473" s="156" t="n">
        <v>270</v>
      </c>
    </row>
    <row r="474" ht="24" customHeight="1" s="113">
      <c r="A474" s="156" t="inlineStr">
        <is>
          <t>2026-04</t>
        </is>
      </c>
      <c r="B474" s="156" t="inlineStr">
        <is>
          <t>M040</t>
        </is>
      </c>
      <c r="C474" s="156" t="inlineStr">
        <is>
          <t>TORBALI 3</t>
        </is>
      </c>
      <c r="D474" s="156" t="n">
        <v>75898</v>
      </c>
      <c r="E474" s="156" t="n">
        <v>20874741</v>
      </c>
      <c r="F474" s="156" t="n">
        <v>290</v>
      </c>
      <c r="G474" s="156" t="n">
        <v>1740</v>
      </c>
      <c r="H474" s="156" t="n">
        <v>270</v>
      </c>
    </row>
    <row r="475" ht="24" customHeight="1" s="113">
      <c r="A475" s="156" t="inlineStr">
        <is>
          <t>2026-05</t>
        </is>
      </c>
      <c r="B475" s="156" t="inlineStr">
        <is>
          <t>M040</t>
        </is>
      </c>
      <c r="C475" s="156" t="inlineStr">
        <is>
          <t>TORBALI 3</t>
        </is>
      </c>
      <c r="D475" s="156" t="n">
        <v>75627</v>
      </c>
      <c r="E475" s="156" t="n">
        <v>20397388</v>
      </c>
      <c r="F475" s="156" t="n">
        <v>290</v>
      </c>
      <c r="G475" s="156" t="n">
        <v>1740</v>
      </c>
      <c r="H475" s="156" t="n">
        <v>270</v>
      </c>
    </row>
    <row r="476" ht="24" customHeight="1" s="113">
      <c r="A476" s="156" t="inlineStr">
        <is>
          <t>2026-06</t>
        </is>
      </c>
      <c r="B476" s="156" t="inlineStr">
        <is>
          <t>M040</t>
        </is>
      </c>
      <c r="C476" s="156" t="inlineStr">
        <is>
          <t>TORBALI 3</t>
        </is>
      </c>
      <c r="D476" s="156" t="n">
        <v>68938</v>
      </c>
      <c r="E476" s="156" t="n">
        <v>21449103</v>
      </c>
      <c r="F476" s="156" t="n">
        <v>290</v>
      </c>
      <c r="G476" s="156" t="n">
        <v>1740</v>
      </c>
      <c r="H476" s="156" t="n">
        <v>270</v>
      </c>
    </row>
    <row r="477" ht="24" customHeight="1" s="113">
      <c r="A477" s="156" t="inlineStr">
        <is>
          <t>2026-07</t>
        </is>
      </c>
      <c r="B477" s="156" t="inlineStr">
        <is>
          <t>M040</t>
        </is>
      </c>
      <c r="C477" s="156" t="inlineStr">
        <is>
          <t>TORBALI 3</t>
        </is>
      </c>
      <c r="D477" s="156" t="n">
        <v>68020</v>
      </c>
      <c r="E477" s="156" t="n">
        <v>21555958</v>
      </c>
      <c r="F477" s="156" t="n">
        <v>290</v>
      </c>
      <c r="G477" s="156" t="n">
        <v>1740</v>
      </c>
      <c r="H477" s="156" t="n">
        <v>270</v>
      </c>
    </row>
    <row r="478" ht="24" customHeight="1" s="113">
      <c r="A478" s="156" t="inlineStr">
        <is>
          <t>2026-08</t>
        </is>
      </c>
      <c r="B478" s="156" t="inlineStr">
        <is>
          <t>M040</t>
        </is>
      </c>
      <c r="C478" s="156" t="inlineStr">
        <is>
          <t>TORBALI 3</t>
        </is>
      </c>
      <c r="D478" s="156" t="n">
        <v>67865</v>
      </c>
      <c r="E478" s="156" t="n">
        <v>20794409</v>
      </c>
      <c r="F478" s="156" t="n">
        <v>290</v>
      </c>
      <c r="G478" s="156" t="n">
        <v>1740</v>
      </c>
      <c r="H478" s="156" t="n">
        <v>270</v>
      </c>
    </row>
    <row r="479" ht="24" customHeight="1" s="113">
      <c r="A479" s="156" t="inlineStr">
        <is>
          <t>2026-09</t>
        </is>
      </c>
      <c r="B479" s="156" t="inlineStr">
        <is>
          <t>M040</t>
        </is>
      </c>
      <c r="C479" s="156" t="inlineStr">
        <is>
          <t>TORBALI 3</t>
        </is>
      </c>
      <c r="D479" s="156" t="n">
        <v>71709</v>
      </c>
      <c r="E479" s="156" t="n">
        <v>21312556</v>
      </c>
      <c r="F479" s="156" t="n">
        <v>290</v>
      </c>
      <c r="G479" s="156" t="n">
        <v>1740</v>
      </c>
      <c r="H479" s="156" t="n">
        <v>270</v>
      </c>
    </row>
    <row r="480" ht="24" customHeight="1" s="113">
      <c r="A480" s="156" t="inlineStr">
        <is>
          <t>2026-10</t>
        </is>
      </c>
      <c r="B480" s="156" t="inlineStr">
        <is>
          <t>M040</t>
        </is>
      </c>
      <c r="C480" s="156" t="inlineStr">
        <is>
          <t>TORBALI 3</t>
        </is>
      </c>
      <c r="D480" s="156" t="n">
        <v>75049</v>
      </c>
      <c r="E480" s="156" t="n">
        <v>19994709</v>
      </c>
      <c r="F480" s="156" t="n">
        <v>290</v>
      </c>
      <c r="G480" s="156" t="n">
        <v>1740</v>
      </c>
      <c r="H480" s="156" t="n">
        <v>270</v>
      </c>
    </row>
    <row r="481" ht="24" customHeight="1" s="113">
      <c r="A481" s="156" t="inlineStr">
        <is>
          <t>2026-11</t>
        </is>
      </c>
      <c r="B481" s="156" t="inlineStr">
        <is>
          <t>M040</t>
        </is>
      </c>
      <c r="C481" s="156" t="inlineStr">
        <is>
          <t>TORBALI 3</t>
        </is>
      </c>
      <c r="D481" s="156" t="n">
        <v>74808</v>
      </c>
      <c r="E481" s="156" t="n">
        <v>21696171</v>
      </c>
      <c r="F481" s="156" t="n">
        <v>290</v>
      </c>
      <c r="G481" s="156" t="n">
        <v>1740</v>
      </c>
      <c r="H481" s="156" t="n">
        <v>270</v>
      </c>
    </row>
    <row r="482" ht="24" customHeight="1" s="113">
      <c r="A482" s="156" t="inlineStr">
        <is>
          <t>2026-12</t>
        </is>
      </c>
      <c r="B482" s="156" t="inlineStr">
        <is>
          <t>M040</t>
        </is>
      </c>
      <c r="C482" s="156" t="inlineStr">
        <is>
          <t>TORBALI 3</t>
        </is>
      </c>
      <c r="D482" s="156" t="n">
        <v>76681</v>
      </c>
      <c r="E482" s="156" t="n">
        <v>20593591</v>
      </c>
      <c r="F482" s="156" t="n">
        <v>290</v>
      </c>
      <c r="G482" s="156" t="n">
        <v>1740</v>
      </c>
      <c r="H482" s="156" t="n">
        <v>270</v>
      </c>
    </row>
    <row r="483" ht="24" customHeight="1" s="113">
      <c r="A483" s="156" t="inlineStr">
        <is>
          <t>2026-01</t>
        </is>
      </c>
      <c r="B483" s="156" t="inlineStr">
        <is>
          <t>M041</t>
        </is>
      </c>
      <c r="C483" s="156" t="inlineStr">
        <is>
          <t>TORBALI 4</t>
        </is>
      </c>
      <c r="D483" s="156" t="n">
        <v>109373</v>
      </c>
      <c r="E483" s="156" t="n">
        <v>53299736</v>
      </c>
      <c r="F483" s="156" t="n">
        <v>490</v>
      </c>
      <c r="G483" s="156" t="n">
        <v>2370</v>
      </c>
      <c r="H483" s="156" t="n">
        <v>480</v>
      </c>
    </row>
    <row r="484" ht="24" customHeight="1" s="113">
      <c r="A484" s="156" t="inlineStr">
        <is>
          <t>2026-02</t>
        </is>
      </c>
      <c r="B484" s="156" t="inlineStr">
        <is>
          <t>M041</t>
        </is>
      </c>
      <c r="C484" s="156" t="inlineStr">
        <is>
          <t>TORBALI 4</t>
        </is>
      </c>
      <c r="D484" s="156" t="n">
        <v>103869</v>
      </c>
      <c r="E484" s="156" t="n">
        <v>53104126</v>
      </c>
      <c r="F484" s="156" t="n">
        <v>490</v>
      </c>
      <c r="G484" s="156" t="n">
        <v>2370</v>
      </c>
      <c r="H484" s="156" t="n">
        <v>480</v>
      </c>
    </row>
    <row r="485" ht="24" customHeight="1" s="113">
      <c r="A485" s="156" t="inlineStr">
        <is>
          <t>2026-03</t>
        </is>
      </c>
      <c r="B485" s="156" t="inlineStr">
        <is>
          <t>M041</t>
        </is>
      </c>
      <c r="C485" s="156" t="inlineStr">
        <is>
          <t>TORBALI 4</t>
        </is>
      </c>
      <c r="D485" s="156" t="n">
        <v>108801</v>
      </c>
      <c r="E485" s="156" t="n">
        <v>53315847</v>
      </c>
      <c r="F485" s="156" t="n">
        <v>490</v>
      </c>
      <c r="G485" s="156" t="n">
        <v>2370</v>
      </c>
      <c r="H485" s="156" t="n">
        <v>480</v>
      </c>
    </row>
    <row r="486" ht="24" customHeight="1" s="113">
      <c r="A486" s="156" t="inlineStr">
        <is>
          <t>2026-04</t>
        </is>
      </c>
      <c r="B486" s="156" t="inlineStr">
        <is>
          <t>M041</t>
        </is>
      </c>
      <c r="C486" s="156" t="inlineStr">
        <is>
          <t>TORBALI 4</t>
        </is>
      </c>
      <c r="D486" s="156" t="n">
        <v>108117</v>
      </c>
      <c r="E486" s="156" t="n">
        <v>53335250</v>
      </c>
      <c r="F486" s="156" t="n">
        <v>490</v>
      </c>
      <c r="G486" s="156" t="n">
        <v>2370</v>
      </c>
      <c r="H486" s="156" t="n">
        <v>480</v>
      </c>
    </row>
    <row r="487" ht="24" customHeight="1" s="113">
      <c r="A487" s="156" t="inlineStr">
        <is>
          <t>2026-05</t>
        </is>
      </c>
      <c r="B487" s="156" t="inlineStr">
        <is>
          <t>M041</t>
        </is>
      </c>
      <c r="C487" s="156" t="inlineStr">
        <is>
          <t>TORBALI 4</t>
        </is>
      </c>
      <c r="D487" s="156" t="n">
        <v>108410</v>
      </c>
      <c r="E487" s="156" t="n">
        <v>52749064</v>
      </c>
      <c r="F487" s="156" t="n">
        <v>490</v>
      </c>
      <c r="G487" s="156" t="n">
        <v>2370</v>
      </c>
      <c r="H487" s="156" t="n">
        <v>480</v>
      </c>
    </row>
    <row r="488" ht="24" customHeight="1" s="113">
      <c r="A488" s="156" t="inlineStr">
        <is>
          <t>2026-06</t>
        </is>
      </c>
      <c r="B488" s="156" t="inlineStr">
        <is>
          <t>M041</t>
        </is>
      </c>
      <c r="C488" s="156" t="inlineStr">
        <is>
          <t>TORBALI 4</t>
        </is>
      </c>
      <c r="D488" s="156" t="n">
        <v>107753</v>
      </c>
      <c r="E488" s="156" t="n">
        <v>53159369</v>
      </c>
      <c r="F488" s="156" t="n">
        <v>490</v>
      </c>
      <c r="G488" s="156" t="n">
        <v>2370</v>
      </c>
      <c r="H488" s="156" t="n">
        <v>480</v>
      </c>
    </row>
    <row r="489" ht="24" customHeight="1" s="113">
      <c r="A489" s="156" t="inlineStr">
        <is>
          <t>2026-07</t>
        </is>
      </c>
      <c r="B489" s="156" t="inlineStr">
        <is>
          <t>M041</t>
        </is>
      </c>
      <c r="C489" s="156" t="inlineStr">
        <is>
          <t>TORBALI 4</t>
        </is>
      </c>
      <c r="D489" s="156" t="n">
        <v>106643</v>
      </c>
      <c r="E489" s="156" t="n">
        <v>52316097</v>
      </c>
      <c r="F489" s="156" t="n">
        <v>490</v>
      </c>
      <c r="G489" s="156" t="n">
        <v>2370</v>
      </c>
      <c r="H489" s="156" t="n">
        <v>480</v>
      </c>
    </row>
    <row r="490" ht="24" customHeight="1" s="113">
      <c r="A490" s="156" t="inlineStr">
        <is>
          <t>2026-08</t>
        </is>
      </c>
      <c r="B490" s="156" t="inlineStr">
        <is>
          <t>M041</t>
        </is>
      </c>
      <c r="C490" s="156" t="inlineStr">
        <is>
          <t>TORBALI 4</t>
        </is>
      </c>
      <c r="D490" s="156" t="n">
        <v>105794</v>
      </c>
      <c r="E490" s="156" t="n">
        <v>52303474</v>
      </c>
      <c r="F490" s="156" t="n">
        <v>490</v>
      </c>
      <c r="G490" s="156" t="n">
        <v>2370</v>
      </c>
      <c r="H490" s="156" t="n">
        <v>480</v>
      </c>
    </row>
    <row r="491" ht="24" customHeight="1" s="113">
      <c r="A491" s="156" t="inlineStr">
        <is>
          <t>2026-09</t>
        </is>
      </c>
      <c r="B491" s="156" t="inlineStr">
        <is>
          <t>M041</t>
        </is>
      </c>
      <c r="C491" s="156" t="inlineStr">
        <is>
          <t>TORBALI 4</t>
        </is>
      </c>
      <c r="D491" s="156" t="n">
        <v>105439</v>
      </c>
      <c r="E491" s="156" t="n">
        <v>53041429</v>
      </c>
      <c r="F491" s="156" t="n">
        <v>490</v>
      </c>
      <c r="G491" s="156" t="n">
        <v>2370</v>
      </c>
      <c r="H491" s="156" t="n">
        <v>480</v>
      </c>
    </row>
    <row r="492" ht="24" customHeight="1" s="113">
      <c r="A492" s="156" t="inlineStr">
        <is>
          <t>2026-10</t>
        </is>
      </c>
      <c r="B492" s="156" t="inlineStr">
        <is>
          <t>M041</t>
        </is>
      </c>
      <c r="C492" s="156" t="inlineStr">
        <is>
          <t>TORBALI 4</t>
        </is>
      </c>
      <c r="D492" s="156" t="n">
        <v>110557</v>
      </c>
      <c r="E492" s="156" t="n">
        <v>53362733</v>
      </c>
      <c r="F492" s="156" t="n">
        <v>490</v>
      </c>
      <c r="G492" s="156" t="n">
        <v>2370</v>
      </c>
      <c r="H492" s="156" t="n">
        <v>480</v>
      </c>
    </row>
    <row r="493" ht="24" customHeight="1" s="113">
      <c r="A493" s="156" t="inlineStr">
        <is>
          <t>2026-11</t>
        </is>
      </c>
      <c r="B493" s="156" t="inlineStr">
        <is>
          <t>M041</t>
        </is>
      </c>
      <c r="C493" s="156" t="inlineStr">
        <is>
          <t>TORBALI 4</t>
        </is>
      </c>
      <c r="D493" s="156" t="n">
        <v>106781</v>
      </c>
      <c r="E493" s="156" t="n">
        <v>53123719</v>
      </c>
      <c r="F493" s="156" t="n">
        <v>490</v>
      </c>
      <c r="G493" s="156" t="n">
        <v>2370</v>
      </c>
      <c r="H493" s="156" t="n">
        <v>480</v>
      </c>
    </row>
    <row r="494" ht="24" customHeight="1" s="113">
      <c r="A494" s="156" t="inlineStr">
        <is>
          <t>2026-12</t>
        </is>
      </c>
      <c r="B494" s="156" t="inlineStr">
        <is>
          <t>M041</t>
        </is>
      </c>
      <c r="C494" s="156" t="inlineStr">
        <is>
          <t>TORBALI 4</t>
        </is>
      </c>
      <c r="D494" s="156" t="n">
        <v>106477</v>
      </c>
      <c r="E494" s="156" t="n">
        <v>53722062</v>
      </c>
      <c r="F494" s="156" t="n">
        <v>490</v>
      </c>
      <c r="G494" s="156" t="n">
        <v>2370</v>
      </c>
      <c r="H494" s="156" t="n">
        <v>480</v>
      </c>
    </row>
    <row r="495" ht="24" customHeight="1" s="113">
      <c r="A495" s="156" t="inlineStr">
        <is>
          <t>2026-01</t>
        </is>
      </c>
      <c r="B495" s="156" t="inlineStr">
        <is>
          <t>M042</t>
        </is>
      </c>
      <c r="C495" s="156" t="inlineStr">
        <is>
          <t>TORBALI 5</t>
        </is>
      </c>
      <c r="D495" s="156" t="n">
        <v>132008</v>
      </c>
      <c r="E495" s="156" t="n">
        <v>44134899</v>
      </c>
      <c r="F495" s="156" t="n">
        <v>336</v>
      </c>
      <c r="G495" s="156" t="n">
        <v>2160</v>
      </c>
      <c r="H495" s="156" t="n">
        <v>540</v>
      </c>
    </row>
    <row r="496" ht="24" customHeight="1" s="113">
      <c r="A496" s="156" t="inlineStr">
        <is>
          <t>2026-02</t>
        </is>
      </c>
      <c r="B496" s="156" t="inlineStr">
        <is>
          <t>M042</t>
        </is>
      </c>
      <c r="C496" s="156" t="inlineStr">
        <is>
          <t>TORBALI 5</t>
        </is>
      </c>
      <c r="D496" s="156" t="n">
        <v>129002</v>
      </c>
      <c r="E496" s="156" t="n">
        <v>45061220</v>
      </c>
      <c r="F496" s="156" t="n">
        <v>336</v>
      </c>
      <c r="G496" s="156" t="n">
        <v>2160</v>
      </c>
      <c r="H496" s="156" t="n">
        <v>540</v>
      </c>
    </row>
    <row r="497" ht="24" customHeight="1" s="113">
      <c r="A497" s="156" t="inlineStr">
        <is>
          <t>2026-03</t>
        </is>
      </c>
      <c r="B497" s="156" t="inlineStr">
        <is>
          <t>M042</t>
        </is>
      </c>
      <c r="C497" s="156" t="inlineStr">
        <is>
          <t>TORBALI 5</t>
        </is>
      </c>
      <c r="D497" s="156" t="n">
        <v>132961</v>
      </c>
      <c r="E497" s="156" t="n">
        <v>43326380</v>
      </c>
      <c r="F497" s="156" t="n">
        <v>336</v>
      </c>
      <c r="G497" s="156" t="n">
        <v>2160</v>
      </c>
      <c r="H497" s="156" t="n">
        <v>540</v>
      </c>
    </row>
    <row r="498" ht="24" customHeight="1" s="113">
      <c r="A498" s="156" t="inlineStr">
        <is>
          <t>2026-04</t>
        </is>
      </c>
      <c r="B498" s="156" t="inlineStr">
        <is>
          <t>M042</t>
        </is>
      </c>
      <c r="C498" s="156" t="inlineStr">
        <is>
          <t>TORBALI 5</t>
        </is>
      </c>
      <c r="D498" s="156" t="n">
        <v>131230</v>
      </c>
      <c r="E498" s="156" t="n">
        <v>44931156</v>
      </c>
      <c r="F498" s="156" t="n">
        <v>336</v>
      </c>
      <c r="G498" s="156" t="n">
        <v>2160</v>
      </c>
      <c r="H498" s="156" t="n">
        <v>540</v>
      </c>
    </row>
    <row r="499" ht="24" customHeight="1" s="113">
      <c r="A499" s="156" t="inlineStr">
        <is>
          <t>2026-05</t>
        </is>
      </c>
      <c r="B499" s="156" t="inlineStr">
        <is>
          <t>M042</t>
        </is>
      </c>
      <c r="C499" s="156" t="inlineStr">
        <is>
          <t>TORBALI 5</t>
        </is>
      </c>
      <c r="D499" s="156" t="n">
        <v>127666</v>
      </c>
      <c r="E499" s="156" t="n">
        <v>43441577</v>
      </c>
      <c r="F499" s="156" t="n">
        <v>336</v>
      </c>
      <c r="G499" s="156" t="n">
        <v>2160</v>
      </c>
      <c r="H499" s="156" t="n">
        <v>540</v>
      </c>
    </row>
    <row r="500" ht="24" customHeight="1" s="113">
      <c r="A500" s="156" t="inlineStr">
        <is>
          <t>2026-06</t>
        </is>
      </c>
      <c r="B500" s="156" t="inlineStr">
        <is>
          <t>M042</t>
        </is>
      </c>
      <c r="C500" s="156" t="inlineStr">
        <is>
          <t>TORBALI 5</t>
        </is>
      </c>
      <c r="D500" s="156" t="n">
        <v>128714</v>
      </c>
      <c r="E500" s="156" t="n">
        <v>44616746</v>
      </c>
      <c r="F500" s="156" t="n">
        <v>336</v>
      </c>
      <c r="G500" s="156" t="n">
        <v>2160</v>
      </c>
      <c r="H500" s="156" t="n">
        <v>540</v>
      </c>
    </row>
    <row r="501" ht="24" customHeight="1" s="113">
      <c r="A501" s="156" t="inlineStr">
        <is>
          <t>2026-07</t>
        </is>
      </c>
      <c r="B501" s="156" t="inlineStr">
        <is>
          <t>M042</t>
        </is>
      </c>
      <c r="C501" s="156" t="inlineStr">
        <is>
          <t>TORBALI 5</t>
        </is>
      </c>
      <c r="D501" s="156" t="n">
        <v>132209</v>
      </c>
      <c r="E501" s="156" t="n">
        <v>43503249</v>
      </c>
      <c r="F501" s="156" t="n">
        <v>336</v>
      </c>
      <c r="G501" s="156" t="n">
        <v>2160</v>
      </c>
      <c r="H501" s="156" t="n">
        <v>540</v>
      </c>
    </row>
    <row r="502" ht="24" customHeight="1" s="113">
      <c r="A502" s="156" t="inlineStr">
        <is>
          <t>2026-08</t>
        </is>
      </c>
      <c r="B502" s="156" t="inlineStr">
        <is>
          <t>M042</t>
        </is>
      </c>
      <c r="C502" s="156" t="inlineStr">
        <is>
          <t>TORBALI 5</t>
        </is>
      </c>
      <c r="D502" s="156" t="n">
        <v>133893</v>
      </c>
      <c r="E502" s="156" t="n">
        <v>44164711</v>
      </c>
      <c r="F502" s="156" t="n">
        <v>336</v>
      </c>
      <c r="G502" s="156" t="n">
        <v>2160</v>
      </c>
      <c r="H502" s="156" t="n">
        <v>540</v>
      </c>
    </row>
    <row r="503" ht="24" customHeight="1" s="113">
      <c r="A503" s="156" t="inlineStr">
        <is>
          <t>2026-09</t>
        </is>
      </c>
      <c r="B503" s="156" t="inlineStr">
        <is>
          <t>M042</t>
        </is>
      </c>
      <c r="C503" s="156" t="inlineStr">
        <is>
          <t>TORBALI 5</t>
        </is>
      </c>
      <c r="D503" s="156" t="n">
        <v>128029</v>
      </c>
      <c r="E503" s="156" t="n">
        <v>44124183</v>
      </c>
      <c r="F503" s="156" t="n">
        <v>336</v>
      </c>
      <c r="G503" s="156" t="n">
        <v>2160</v>
      </c>
      <c r="H503" s="156" t="n">
        <v>540</v>
      </c>
    </row>
    <row r="504" ht="24" customHeight="1" s="113">
      <c r="A504" s="156" t="inlineStr">
        <is>
          <t>2026-10</t>
        </is>
      </c>
      <c r="B504" s="156" t="inlineStr">
        <is>
          <t>M042</t>
        </is>
      </c>
      <c r="C504" s="156" t="inlineStr">
        <is>
          <t>TORBALI 5</t>
        </is>
      </c>
      <c r="D504" s="156" t="n">
        <v>132464</v>
      </c>
      <c r="E504" s="156" t="n">
        <v>44245398</v>
      </c>
      <c r="F504" s="156" t="n">
        <v>336</v>
      </c>
      <c r="G504" s="156" t="n">
        <v>2160</v>
      </c>
      <c r="H504" s="156" t="n">
        <v>540</v>
      </c>
    </row>
    <row r="505" ht="24" customHeight="1" s="113">
      <c r="A505" s="156" t="inlineStr">
        <is>
          <t>2026-11</t>
        </is>
      </c>
      <c r="B505" s="156" t="inlineStr">
        <is>
          <t>M042</t>
        </is>
      </c>
      <c r="C505" s="156" t="inlineStr">
        <is>
          <t>TORBALI 5</t>
        </is>
      </c>
      <c r="D505" s="156" t="n">
        <v>129149</v>
      </c>
      <c r="E505" s="156" t="n">
        <v>44761634</v>
      </c>
      <c r="F505" s="156" t="n">
        <v>336</v>
      </c>
      <c r="G505" s="156" t="n">
        <v>2160</v>
      </c>
      <c r="H505" s="156" t="n">
        <v>540</v>
      </c>
    </row>
    <row r="506" ht="24" customHeight="1" s="113">
      <c r="A506" s="156" t="inlineStr">
        <is>
          <t>2026-12</t>
        </is>
      </c>
      <c r="B506" s="156" t="inlineStr">
        <is>
          <t>M042</t>
        </is>
      </c>
      <c r="C506" s="156" t="inlineStr">
        <is>
          <t>TORBALI 5</t>
        </is>
      </c>
      <c r="D506" s="156" t="n">
        <v>130947</v>
      </c>
      <c r="E506" s="156" t="n">
        <v>43764365</v>
      </c>
      <c r="F506" s="156" t="n">
        <v>336</v>
      </c>
      <c r="G506" s="156" t="n">
        <v>2160</v>
      </c>
      <c r="H506" s="156" t="n">
        <v>540</v>
      </c>
    </row>
    <row r="507" ht="24" customHeight="1" s="113">
      <c r="A507" s="156" t="inlineStr">
        <is>
          <t>2026-01</t>
        </is>
      </c>
      <c r="B507" s="156" t="inlineStr">
        <is>
          <t>M043</t>
        </is>
      </c>
      <c r="C507" s="156" t="inlineStr">
        <is>
          <t>YAPICIOĞLU</t>
        </is>
      </c>
      <c r="D507" s="156" t="n">
        <v>42765</v>
      </c>
      <c r="E507" s="156" t="n">
        <v>19408277</v>
      </c>
      <c r="F507" s="156" t="n">
        <v>426</v>
      </c>
      <c r="G507" s="156" t="n">
        <v>3000</v>
      </c>
      <c r="H507" s="156" t="n">
        <v>240</v>
      </c>
    </row>
    <row r="508" ht="24" customHeight="1" s="113">
      <c r="A508" s="156" t="inlineStr">
        <is>
          <t>2026-02</t>
        </is>
      </c>
      <c r="B508" s="156" t="inlineStr">
        <is>
          <t>M043</t>
        </is>
      </c>
      <c r="C508" s="156" t="inlineStr">
        <is>
          <t>YAPICIOĞLU</t>
        </is>
      </c>
      <c r="D508" s="156" t="n">
        <v>44776</v>
      </c>
      <c r="E508" s="156" t="n">
        <v>20945817</v>
      </c>
      <c r="F508" s="156" t="n">
        <v>426</v>
      </c>
      <c r="G508" s="156" t="n">
        <v>3000</v>
      </c>
      <c r="H508" s="156" t="n">
        <v>240</v>
      </c>
    </row>
    <row r="509" ht="24" customHeight="1" s="113">
      <c r="A509" s="156" t="inlineStr">
        <is>
          <t>2026-03</t>
        </is>
      </c>
      <c r="B509" s="156" t="inlineStr">
        <is>
          <t>M043</t>
        </is>
      </c>
      <c r="C509" s="156" t="inlineStr">
        <is>
          <t>YAPICIOĞLU</t>
        </is>
      </c>
      <c r="D509" s="156" t="n">
        <v>46035</v>
      </c>
      <c r="E509" s="156" t="n">
        <v>20746630</v>
      </c>
      <c r="F509" s="156" t="n">
        <v>426</v>
      </c>
      <c r="G509" s="156" t="n">
        <v>3000</v>
      </c>
      <c r="H509" s="156" t="n">
        <v>240</v>
      </c>
    </row>
    <row r="510" ht="24" customHeight="1" s="113">
      <c r="A510" s="156" t="inlineStr">
        <is>
          <t>2026-04</t>
        </is>
      </c>
      <c r="B510" s="156" t="inlineStr">
        <is>
          <t>M043</t>
        </is>
      </c>
      <c r="C510" s="156" t="inlineStr">
        <is>
          <t>YAPICIOĞLU</t>
        </is>
      </c>
      <c r="D510" s="156" t="n">
        <v>45055</v>
      </c>
      <c r="E510" s="156" t="n">
        <v>21164773</v>
      </c>
      <c r="F510" s="156" t="n">
        <v>426</v>
      </c>
      <c r="G510" s="156" t="n">
        <v>3000</v>
      </c>
      <c r="H510" s="156" t="n">
        <v>240</v>
      </c>
    </row>
    <row r="511" ht="24" customHeight="1" s="113">
      <c r="A511" s="156" t="inlineStr">
        <is>
          <t>2026-05</t>
        </is>
      </c>
      <c r="B511" s="156" t="inlineStr">
        <is>
          <t>M043</t>
        </is>
      </c>
      <c r="C511" s="156" t="inlineStr">
        <is>
          <t>YAPICIOĞLU</t>
        </is>
      </c>
      <c r="D511" s="156" t="n">
        <v>46820</v>
      </c>
      <c r="E511" s="156" t="n">
        <v>20209587</v>
      </c>
      <c r="F511" s="156" t="n">
        <v>426</v>
      </c>
      <c r="G511" s="156" t="n">
        <v>3000</v>
      </c>
      <c r="H511" s="156" t="n">
        <v>240</v>
      </c>
    </row>
    <row r="512" ht="24" customHeight="1" s="113">
      <c r="A512" s="156" t="inlineStr">
        <is>
          <t>2026-06</t>
        </is>
      </c>
      <c r="B512" s="156" t="inlineStr">
        <is>
          <t>M043</t>
        </is>
      </c>
      <c r="C512" s="156" t="inlineStr">
        <is>
          <t>YAPICIOĞLU</t>
        </is>
      </c>
      <c r="D512" s="156" t="n">
        <v>45591</v>
      </c>
      <c r="E512" s="156" t="n">
        <v>21127145</v>
      </c>
      <c r="F512" s="156" t="n">
        <v>426</v>
      </c>
      <c r="G512" s="156" t="n">
        <v>3000</v>
      </c>
      <c r="H512" s="156" t="n">
        <v>240</v>
      </c>
    </row>
    <row r="513" ht="24" customHeight="1" s="113">
      <c r="A513" s="156" t="inlineStr">
        <is>
          <t>2026-07</t>
        </is>
      </c>
      <c r="B513" s="156" t="inlineStr">
        <is>
          <t>M043</t>
        </is>
      </c>
      <c r="C513" s="156" t="inlineStr">
        <is>
          <t>YAPICIOĞLU</t>
        </is>
      </c>
      <c r="D513" s="156" t="n">
        <v>50072</v>
      </c>
      <c r="E513" s="156" t="n">
        <v>19547860</v>
      </c>
      <c r="F513" s="156" t="n">
        <v>426</v>
      </c>
      <c r="G513" s="156" t="n">
        <v>3000</v>
      </c>
      <c r="H513" s="156" t="n">
        <v>240</v>
      </c>
    </row>
    <row r="514" ht="24" customHeight="1" s="113">
      <c r="A514" s="156" t="inlineStr">
        <is>
          <t>2026-08</t>
        </is>
      </c>
      <c r="B514" s="156" t="inlineStr">
        <is>
          <t>M043</t>
        </is>
      </c>
      <c r="C514" s="156" t="inlineStr">
        <is>
          <t>YAPICIOĞLU</t>
        </is>
      </c>
      <c r="D514" s="156" t="n">
        <v>47858</v>
      </c>
      <c r="E514" s="156" t="n">
        <v>20164054</v>
      </c>
      <c r="F514" s="156" t="n">
        <v>426</v>
      </c>
      <c r="G514" s="156" t="n">
        <v>3000</v>
      </c>
      <c r="H514" s="156" t="n">
        <v>240</v>
      </c>
    </row>
    <row r="515" ht="24" customHeight="1" s="113">
      <c r="A515" s="156" t="inlineStr">
        <is>
          <t>2026-09</t>
        </is>
      </c>
      <c r="B515" s="156" t="inlineStr">
        <is>
          <t>M043</t>
        </is>
      </c>
      <c r="C515" s="156" t="inlineStr">
        <is>
          <t>YAPICIOĞLU</t>
        </is>
      </c>
      <c r="D515" s="156" t="n">
        <v>47015</v>
      </c>
      <c r="E515" s="156" t="n">
        <v>19951871</v>
      </c>
      <c r="F515" s="156" t="n">
        <v>426</v>
      </c>
      <c r="G515" s="156" t="n">
        <v>3000</v>
      </c>
      <c r="H515" s="156" t="n">
        <v>240</v>
      </c>
    </row>
    <row r="516" ht="24" customHeight="1" s="113">
      <c r="A516" s="156" t="inlineStr">
        <is>
          <t>2026-10</t>
        </is>
      </c>
      <c r="B516" s="156" t="inlineStr">
        <is>
          <t>M043</t>
        </is>
      </c>
      <c r="C516" s="156" t="inlineStr">
        <is>
          <t>YAPICIOĞLU</t>
        </is>
      </c>
      <c r="D516" s="156" t="n">
        <v>47359</v>
      </c>
      <c r="E516" s="156" t="n">
        <v>21223629</v>
      </c>
      <c r="F516" s="156" t="n">
        <v>426</v>
      </c>
      <c r="G516" s="156" t="n">
        <v>3000</v>
      </c>
      <c r="H516" s="156" t="n">
        <v>240</v>
      </c>
    </row>
    <row r="517" ht="24" customHeight="1" s="113">
      <c r="A517" s="156" t="inlineStr">
        <is>
          <t>2026-11</t>
        </is>
      </c>
      <c r="B517" s="156" t="inlineStr">
        <is>
          <t>M043</t>
        </is>
      </c>
      <c r="C517" s="156" t="inlineStr">
        <is>
          <t>YAPICIOĞLU</t>
        </is>
      </c>
      <c r="D517" s="156" t="n">
        <v>50817</v>
      </c>
      <c r="E517" s="156" t="n">
        <v>19961975</v>
      </c>
      <c r="F517" s="156" t="n">
        <v>426</v>
      </c>
      <c r="G517" s="156" t="n">
        <v>3000</v>
      </c>
      <c r="H517" s="156" t="n">
        <v>240</v>
      </c>
    </row>
    <row r="518" ht="24" customHeight="1" s="113">
      <c r="A518" s="156" t="inlineStr">
        <is>
          <t>2026-12</t>
        </is>
      </c>
      <c r="B518" s="156" t="inlineStr">
        <is>
          <t>M043</t>
        </is>
      </c>
      <c r="C518" s="156" t="inlineStr">
        <is>
          <t>YAPICIOĞLU</t>
        </is>
      </c>
      <c r="D518" s="156" t="n">
        <v>47697</v>
      </c>
      <c r="E518" s="156" t="n">
        <v>20082100</v>
      </c>
      <c r="F518" s="156" t="n">
        <v>426</v>
      </c>
      <c r="G518" s="156" t="n">
        <v>3000</v>
      </c>
      <c r="H518" s="156" t="n">
        <v>240</v>
      </c>
    </row>
    <row r="519" ht="24" customHeight="1" s="113">
      <c r="A519" s="156" t="inlineStr">
        <is>
          <t>2026-01</t>
        </is>
      </c>
      <c r="B519" s="156" t="inlineStr">
        <is>
          <t>M044</t>
        </is>
      </c>
      <c r="C519" s="156" t="inlineStr">
        <is>
          <t>YEŞİLOVA</t>
        </is>
      </c>
      <c r="D519" s="156" t="n">
        <v>22268</v>
      </c>
      <c r="E519" s="156" t="n">
        <v>4087860</v>
      </c>
      <c r="F519" s="156" t="n">
        <v>209</v>
      </c>
      <c r="G519" s="156" t="n">
        <v>3960</v>
      </c>
      <c r="H519" s="156" t="n">
        <v>180</v>
      </c>
    </row>
    <row r="520" ht="24" customHeight="1" s="113">
      <c r="A520" s="156" t="inlineStr">
        <is>
          <t>2026-02</t>
        </is>
      </c>
      <c r="B520" s="156" t="inlineStr">
        <is>
          <t>M044</t>
        </is>
      </c>
      <c r="C520" s="156" t="inlineStr">
        <is>
          <t>YEŞİLOVA</t>
        </is>
      </c>
      <c r="D520" s="156" t="n">
        <v>20141</v>
      </c>
      <c r="E520" s="156" t="n">
        <v>3835608</v>
      </c>
      <c r="F520" s="156" t="n">
        <v>209</v>
      </c>
      <c r="G520" s="156" t="n">
        <v>3960</v>
      </c>
      <c r="H520" s="156" t="n">
        <v>180</v>
      </c>
    </row>
    <row r="521" ht="24" customHeight="1" s="113">
      <c r="A521" s="156" t="inlineStr">
        <is>
          <t>2026-03</t>
        </is>
      </c>
      <c r="B521" s="156" t="inlineStr">
        <is>
          <t>M044</t>
        </is>
      </c>
      <c r="C521" s="156" t="inlineStr">
        <is>
          <t>YEŞİLOVA</t>
        </is>
      </c>
      <c r="D521" s="156" t="n">
        <v>25618</v>
      </c>
      <c r="E521" s="156" t="n">
        <v>3834901</v>
      </c>
      <c r="F521" s="156" t="n">
        <v>209</v>
      </c>
      <c r="G521" s="156" t="n">
        <v>3960</v>
      </c>
      <c r="H521" s="156" t="n">
        <v>180</v>
      </c>
    </row>
    <row r="522" ht="24" customHeight="1" s="113">
      <c r="A522" s="156" t="inlineStr">
        <is>
          <t>2026-04</t>
        </is>
      </c>
      <c r="B522" s="156" t="inlineStr">
        <is>
          <t>M044</t>
        </is>
      </c>
      <c r="C522" s="156" t="inlineStr">
        <is>
          <t>YEŞİLOVA</t>
        </is>
      </c>
      <c r="D522" s="156" t="n">
        <v>25899</v>
      </c>
      <c r="E522" s="156" t="n">
        <v>3463489</v>
      </c>
      <c r="F522" s="156" t="n">
        <v>209</v>
      </c>
      <c r="G522" s="156" t="n">
        <v>3960</v>
      </c>
      <c r="H522" s="156" t="n">
        <v>180</v>
      </c>
    </row>
    <row r="523" ht="24" customHeight="1" s="113">
      <c r="A523" s="156" t="inlineStr">
        <is>
          <t>2026-05</t>
        </is>
      </c>
      <c r="B523" s="156" t="inlineStr">
        <is>
          <t>M044</t>
        </is>
      </c>
      <c r="C523" s="156" t="inlineStr">
        <is>
          <t>YEŞİLOVA</t>
        </is>
      </c>
      <c r="D523" s="156" t="n">
        <v>18860</v>
      </c>
      <c r="E523" s="156" t="n">
        <v>4062465</v>
      </c>
      <c r="F523" s="156" t="n">
        <v>209</v>
      </c>
      <c r="G523" s="156" t="n">
        <v>3960</v>
      </c>
      <c r="H523" s="156" t="n">
        <v>180</v>
      </c>
    </row>
    <row r="524" ht="24" customHeight="1" s="113">
      <c r="A524" s="156" t="inlineStr">
        <is>
          <t>2026-06</t>
        </is>
      </c>
      <c r="B524" s="156" t="inlineStr">
        <is>
          <t>M044</t>
        </is>
      </c>
      <c r="C524" s="156" t="inlineStr">
        <is>
          <t>YEŞİLOVA</t>
        </is>
      </c>
      <c r="D524" s="156" t="n">
        <v>25991</v>
      </c>
      <c r="E524" s="156" t="n">
        <v>3485875</v>
      </c>
      <c r="F524" s="156" t="n">
        <v>209</v>
      </c>
      <c r="G524" s="156" t="n">
        <v>3960</v>
      </c>
      <c r="H524" s="156" t="n">
        <v>180</v>
      </c>
    </row>
    <row r="525" ht="24" customHeight="1" s="113">
      <c r="A525" s="156" t="inlineStr">
        <is>
          <t>2026-07</t>
        </is>
      </c>
      <c r="B525" s="156" t="inlineStr">
        <is>
          <t>M044</t>
        </is>
      </c>
      <c r="C525" s="156" t="inlineStr">
        <is>
          <t>YEŞİLOVA</t>
        </is>
      </c>
      <c r="D525" s="156" t="n">
        <v>16284</v>
      </c>
      <c r="E525" s="156" t="n">
        <v>4423954</v>
      </c>
      <c r="F525" s="156" t="n">
        <v>209</v>
      </c>
      <c r="G525" s="156" t="n">
        <v>3960</v>
      </c>
      <c r="H525" s="156" t="n">
        <v>180</v>
      </c>
    </row>
    <row r="526" ht="24" customHeight="1" s="113">
      <c r="A526" s="156" t="inlineStr">
        <is>
          <t>2026-08</t>
        </is>
      </c>
      <c r="B526" s="156" t="inlineStr">
        <is>
          <t>M044</t>
        </is>
      </c>
      <c r="C526" s="156" t="inlineStr">
        <is>
          <t>YEŞİLOVA</t>
        </is>
      </c>
      <c r="D526" s="156" t="n">
        <v>25766</v>
      </c>
      <c r="E526" s="156" t="n">
        <v>3941808</v>
      </c>
      <c r="F526" s="156" t="n">
        <v>209</v>
      </c>
      <c r="G526" s="156" t="n">
        <v>3960</v>
      </c>
      <c r="H526" s="156" t="n">
        <v>180</v>
      </c>
    </row>
    <row r="527" ht="24" customHeight="1" s="113">
      <c r="A527" s="156" t="inlineStr">
        <is>
          <t>2026-09</t>
        </is>
      </c>
      <c r="B527" s="156" t="inlineStr">
        <is>
          <t>M044</t>
        </is>
      </c>
      <c r="C527" s="156" t="inlineStr">
        <is>
          <t>YEŞİLOVA</t>
        </is>
      </c>
      <c r="D527" s="156" t="n">
        <v>18868</v>
      </c>
      <c r="E527" s="156" t="n">
        <v>5083433</v>
      </c>
      <c r="F527" s="156" t="n">
        <v>209</v>
      </c>
      <c r="G527" s="156" t="n">
        <v>3960</v>
      </c>
      <c r="H527" s="156" t="n">
        <v>180</v>
      </c>
    </row>
    <row r="528" ht="24" customHeight="1" s="113">
      <c r="A528" s="156" t="inlineStr">
        <is>
          <t>2026-10</t>
        </is>
      </c>
      <c r="B528" s="156" t="inlineStr">
        <is>
          <t>M044</t>
        </is>
      </c>
      <c r="C528" s="156" t="inlineStr">
        <is>
          <t>YEŞİLOVA</t>
        </is>
      </c>
      <c r="D528" s="156" t="n">
        <v>21912</v>
      </c>
      <c r="E528" s="156" t="n">
        <v>5100399</v>
      </c>
      <c r="F528" s="156" t="n">
        <v>209</v>
      </c>
      <c r="G528" s="156" t="n">
        <v>3960</v>
      </c>
      <c r="H528" s="156" t="n">
        <v>180</v>
      </c>
    </row>
    <row r="529" ht="24" customHeight="1" s="113">
      <c r="A529" s="156" t="inlineStr">
        <is>
          <t>2026-11</t>
        </is>
      </c>
      <c r="B529" s="156" t="inlineStr">
        <is>
          <t>M044</t>
        </is>
      </c>
      <c r="C529" s="156" t="inlineStr">
        <is>
          <t>YEŞİLOVA</t>
        </is>
      </c>
      <c r="D529" s="156" t="n">
        <v>21762</v>
      </c>
      <c r="E529" s="156" t="n">
        <v>5213581</v>
      </c>
      <c r="F529" s="156" t="n">
        <v>209</v>
      </c>
      <c r="G529" s="156" t="n">
        <v>3960</v>
      </c>
      <c r="H529" s="156" t="n">
        <v>180</v>
      </c>
    </row>
    <row r="530" ht="24" customHeight="1" s="113">
      <c r="A530" s="156" t="inlineStr">
        <is>
          <t>2026-12</t>
        </is>
      </c>
      <c r="B530" s="156" t="inlineStr">
        <is>
          <t>M044</t>
        </is>
      </c>
      <c r="C530" s="156" t="inlineStr">
        <is>
          <t>YEŞİLOVA</t>
        </is>
      </c>
      <c r="D530" s="156" t="n">
        <v>22021</v>
      </c>
      <c r="E530" s="156" t="n">
        <v>4282072</v>
      </c>
      <c r="F530" s="156" t="n">
        <v>209</v>
      </c>
      <c r="G530" s="156" t="n">
        <v>3960</v>
      </c>
      <c r="H530" s="156" t="n">
        <v>180</v>
      </c>
    </row>
    <row r="531" ht="24" customHeight="1" s="113">
      <c r="A531" s="156" t="inlineStr">
        <is>
          <t>2026-01</t>
        </is>
      </c>
      <c r="B531" s="156" t="inlineStr">
        <is>
          <t>M045</t>
        </is>
      </c>
      <c r="C531" s="156" t="inlineStr">
        <is>
          <t>Z1  ET DEPO</t>
        </is>
      </c>
      <c r="D531" s="156" t="n">
        <v>-2262</v>
      </c>
      <c r="E531" s="156" t="n">
        <v>997463</v>
      </c>
      <c r="F531" s="156" t="n">
        <v>0</v>
      </c>
      <c r="G531" s="156" t="n">
        <v>0</v>
      </c>
      <c r="H531" s="156" t="n">
        <v>2220</v>
      </c>
    </row>
    <row r="532" ht="24" customHeight="1" s="113">
      <c r="A532" s="156" t="inlineStr">
        <is>
          <t>2026-02</t>
        </is>
      </c>
      <c r="B532" s="156" t="inlineStr">
        <is>
          <t>M045</t>
        </is>
      </c>
      <c r="C532" s="156" t="inlineStr">
        <is>
          <t>Z1  ET DEPO</t>
        </is>
      </c>
      <c r="D532" s="156" t="n">
        <v>-4424</v>
      </c>
      <c r="E532" s="156" t="n">
        <v>579625</v>
      </c>
      <c r="F532" s="156" t="n">
        <v>0</v>
      </c>
      <c r="G532" s="156" t="n">
        <v>0</v>
      </c>
      <c r="H532" s="156" t="n">
        <v>2220</v>
      </c>
    </row>
    <row r="533" ht="24" customHeight="1" s="113">
      <c r="A533" s="156" t="inlineStr">
        <is>
          <t>2026-03</t>
        </is>
      </c>
      <c r="B533" s="156" t="inlineStr">
        <is>
          <t>M045</t>
        </is>
      </c>
      <c r="C533" s="156" t="inlineStr">
        <is>
          <t>Z1  ET DEPO</t>
        </is>
      </c>
      <c r="D533" s="156" t="n">
        <v>4639</v>
      </c>
      <c r="E533" s="156" t="n">
        <v>169111</v>
      </c>
      <c r="F533" s="156" t="n">
        <v>0</v>
      </c>
      <c r="G533" s="156" t="n">
        <v>0</v>
      </c>
      <c r="H533" s="156" t="n">
        <v>2220</v>
      </c>
    </row>
    <row r="534" ht="24" customHeight="1" s="113">
      <c r="A534" s="156" t="inlineStr">
        <is>
          <t>2026-04</t>
        </is>
      </c>
      <c r="B534" s="156" t="inlineStr">
        <is>
          <t>M045</t>
        </is>
      </c>
      <c r="C534" s="156" t="inlineStr">
        <is>
          <t>Z1  ET DEPO</t>
        </is>
      </c>
      <c r="D534" s="156" t="n">
        <v>2148</v>
      </c>
      <c r="E534" s="156" t="n">
        <v>-556004</v>
      </c>
      <c r="F534" s="156" t="n">
        <v>0</v>
      </c>
      <c r="G534" s="156" t="n">
        <v>0</v>
      </c>
      <c r="H534" s="156" t="n">
        <v>2220</v>
      </c>
    </row>
    <row r="535" ht="24" customHeight="1" s="113">
      <c r="A535" s="156" t="inlineStr">
        <is>
          <t>2026-05</t>
        </is>
      </c>
      <c r="B535" s="156" t="inlineStr">
        <is>
          <t>M045</t>
        </is>
      </c>
      <c r="C535" s="156" t="inlineStr">
        <is>
          <t>Z1  ET DEPO</t>
        </is>
      </c>
      <c r="D535" s="156" t="n">
        <v>1962</v>
      </c>
      <c r="E535" s="156" t="n">
        <v>-211728</v>
      </c>
      <c r="F535" s="156" t="n">
        <v>0</v>
      </c>
      <c r="G535" s="156" t="n">
        <v>0</v>
      </c>
      <c r="H535" s="156" t="n">
        <v>2220</v>
      </c>
    </row>
    <row r="536" ht="24" customHeight="1" s="113">
      <c r="A536" s="156" t="inlineStr">
        <is>
          <t>2026-06</t>
        </is>
      </c>
      <c r="B536" s="156" t="inlineStr">
        <is>
          <t>M045</t>
        </is>
      </c>
      <c r="C536" s="156" t="inlineStr">
        <is>
          <t>Z1  ET DEPO</t>
        </is>
      </c>
      <c r="D536" s="156" t="n">
        <v>2376</v>
      </c>
      <c r="E536" s="156" t="n">
        <v>438877</v>
      </c>
      <c r="F536" s="156" t="n">
        <v>0</v>
      </c>
      <c r="G536" s="156" t="n">
        <v>0</v>
      </c>
      <c r="H536" s="156" t="n">
        <v>2220</v>
      </c>
    </row>
    <row r="537" ht="24" customHeight="1" s="113">
      <c r="A537" s="156" t="inlineStr">
        <is>
          <t>2026-07</t>
        </is>
      </c>
      <c r="B537" s="156" t="inlineStr">
        <is>
          <t>M045</t>
        </is>
      </c>
      <c r="C537" s="156" t="inlineStr">
        <is>
          <t>Z1  ET DEPO</t>
        </is>
      </c>
      <c r="D537" s="156" t="n">
        <v>-2720</v>
      </c>
      <c r="E537" s="156" t="n">
        <v>-943719</v>
      </c>
      <c r="F537" s="156" t="n">
        <v>0</v>
      </c>
      <c r="G537" s="156" t="n">
        <v>0</v>
      </c>
      <c r="H537" s="156" t="n">
        <v>2220</v>
      </c>
    </row>
    <row r="538" ht="24" customHeight="1" s="113">
      <c r="A538" s="156" t="inlineStr">
        <is>
          <t>2026-08</t>
        </is>
      </c>
      <c r="B538" s="156" t="inlineStr">
        <is>
          <t>M045</t>
        </is>
      </c>
      <c r="C538" s="156" t="inlineStr">
        <is>
          <t>Z1  ET DEPO</t>
        </is>
      </c>
      <c r="D538" s="156" t="n">
        <v>-4148</v>
      </c>
      <c r="E538" s="156" t="n">
        <v>452529</v>
      </c>
      <c r="F538" s="156" t="n">
        <v>0</v>
      </c>
      <c r="G538" s="156" t="n">
        <v>0</v>
      </c>
      <c r="H538" s="156" t="n">
        <v>2220</v>
      </c>
    </row>
    <row r="539" ht="24" customHeight="1" s="113">
      <c r="A539" s="156" t="inlineStr">
        <is>
          <t>2026-09</t>
        </is>
      </c>
      <c r="B539" s="156" t="inlineStr">
        <is>
          <t>M045</t>
        </is>
      </c>
      <c r="C539" s="156" t="inlineStr">
        <is>
          <t>Z1  ET DEPO</t>
        </is>
      </c>
      <c r="D539" s="156" t="n">
        <v>-352</v>
      </c>
      <c r="E539" s="156" t="n">
        <v>-454249</v>
      </c>
      <c r="F539" s="156" t="n">
        <v>0</v>
      </c>
      <c r="G539" s="156" t="n">
        <v>0</v>
      </c>
      <c r="H539" s="156" t="n">
        <v>2220</v>
      </c>
    </row>
    <row r="540" ht="24" customHeight="1" s="113">
      <c r="A540" s="156" t="inlineStr">
        <is>
          <t>2026-10</t>
        </is>
      </c>
      <c r="B540" s="156" t="inlineStr">
        <is>
          <t>M045</t>
        </is>
      </c>
      <c r="C540" s="156" t="inlineStr">
        <is>
          <t>Z1  ET DEPO</t>
        </is>
      </c>
      <c r="D540" s="156" t="n">
        <v>-3596</v>
      </c>
      <c r="E540" s="156" t="n">
        <v>-620002</v>
      </c>
      <c r="F540" s="156" t="n">
        <v>0</v>
      </c>
      <c r="G540" s="156" t="n">
        <v>0</v>
      </c>
      <c r="H540" s="156" t="n">
        <v>2220</v>
      </c>
    </row>
    <row r="541" ht="24" customHeight="1" s="113">
      <c r="A541" s="156" t="inlineStr">
        <is>
          <t>2026-11</t>
        </is>
      </c>
      <c r="B541" s="156" t="inlineStr">
        <is>
          <t>M045</t>
        </is>
      </c>
      <c r="C541" s="156" t="inlineStr">
        <is>
          <t>Z1  ET DEPO</t>
        </is>
      </c>
      <c r="D541" s="156" t="n">
        <v>-837</v>
      </c>
      <c r="E541" s="156" t="n">
        <v>-272450</v>
      </c>
      <c r="F541" s="156" t="n">
        <v>0</v>
      </c>
      <c r="G541" s="156" t="n">
        <v>0</v>
      </c>
      <c r="H541" s="156" t="n">
        <v>2220</v>
      </c>
    </row>
    <row r="542" ht="24" customHeight="1" s="113">
      <c r="A542" s="156" t="inlineStr">
        <is>
          <t>2026-12</t>
        </is>
      </c>
      <c r="B542" s="156" t="inlineStr">
        <is>
          <t>M045</t>
        </is>
      </c>
      <c r="C542" s="156" t="inlineStr">
        <is>
          <t>Z1  ET DEPO</t>
        </is>
      </c>
      <c r="D542" s="156" t="n">
        <v>-3540</v>
      </c>
      <c r="E542" s="156" t="n">
        <v>474520</v>
      </c>
      <c r="F542" s="156" t="n">
        <v>0</v>
      </c>
      <c r="G542" s="156" t="n">
        <v>0</v>
      </c>
      <c r="H542" s="156" t="n">
        <v>2220</v>
      </c>
    </row>
    <row r="543" ht="15" customHeight="1" s="113">
      <c r="A543" s="156" t="inlineStr">
        <is>
          <t>2026-01</t>
        </is>
      </c>
      <c r="B543" s="156" t="inlineStr">
        <is>
          <t>M046</t>
        </is>
      </c>
      <c r="C543" s="156" t="inlineStr">
        <is>
          <t>ÇAMDİBİ</t>
        </is>
      </c>
      <c r="D543" s="156" t="n">
        <v>92452</v>
      </c>
      <c r="E543" s="156" t="n">
        <v>18218525</v>
      </c>
      <c r="F543" s="156" t="n">
        <v>204</v>
      </c>
      <c r="G543" s="156" t="n">
        <v>3420</v>
      </c>
      <c r="H543" s="156" t="n">
        <v>330</v>
      </c>
    </row>
    <row r="544" ht="15" customHeight="1" s="113">
      <c r="A544" s="156" t="inlineStr">
        <is>
          <t>2026-02</t>
        </is>
      </c>
      <c r="B544" s="156" t="inlineStr">
        <is>
          <t>M046</t>
        </is>
      </c>
      <c r="C544" s="156" t="inlineStr">
        <is>
          <t>ÇAMDİBİ</t>
        </is>
      </c>
      <c r="D544" s="156" t="n">
        <v>92187</v>
      </c>
      <c r="E544" s="156" t="n">
        <v>17897961</v>
      </c>
      <c r="F544" s="156" t="n">
        <v>204</v>
      </c>
      <c r="G544" s="156" t="n">
        <v>3420</v>
      </c>
      <c r="H544" s="156" t="n">
        <v>330</v>
      </c>
    </row>
    <row r="545" ht="15" customHeight="1" s="113">
      <c r="A545" s="156" t="inlineStr">
        <is>
          <t>2026-03</t>
        </is>
      </c>
      <c r="B545" s="156" t="inlineStr">
        <is>
          <t>M046</t>
        </is>
      </c>
      <c r="C545" s="156" t="inlineStr">
        <is>
          <t>ÇAMDİBİ</t>
        </is>
      </c>
      <c r="D545" s="156" t="n">
        <v>90060</v>
      </c>
      <c r="E545" s="156" t="n">
        <v>18141392</v>
      </c>
      <c r="F545" s="156" t="n">
        <v>204</v>
      </c>
      <c r="G545" s="156" t="n">
        <v>3420</v>
      </c>
      <c r="H545" s="156" t="n">
        <v>330</v>
      </c>
    </row>
    <row r="546" ht="15" customHeight="1" s="113">
      <c r="A546" s="156" t="inlineStr">
        <is>
          <t>2026-04</t>
        </is>
      </c>
      <c r="B546" s="156" t="inlineStr">
        <is>
          <t>M046</t>
        </is>
      </c>
      <c r="C546" s="156" t="inlineStr">
        <is>
          <t>ÇAMDİBİ</t>
        </is>
      </c>
      <c r="D546" s="156" t="n">
        <v>94492</v>
      </c>
      <c r="E546" s="156" t="n">
        <v>18904979</v>
      </c>
      <c r="F546" s="156" t="n">
        <v>204</v>
      </c>
      <c r="G546" s="156" t="n">
        <v>3420</v>
      </c>
      <c r="H546" s="156" t="n">
        <v>330</v>
      </c>
    </row>
    <row r="547" ht="15" customHeight="1" s="113">
      <c r="A547" s="156" t="inlineStr">
        <is>
          <t>2026-05</t>
        </is>
      </c>
      <c r="B547" s="156" t="inlineStr">
        <is>
          <t>M046</t>
        </is>
      </c>
      <c r="C547" s="156" t="inlineStr">
        <is>
          <t>ÇAMDİBİ</t>
        </is>
      </c>
      <c r="D547" s="156" t="n">
        <v>87319</v>
      </c>
      <c r="E547" s="156" t="n">
        <v>18207602</v>
      </c>
      <c r="F547" s="156" t="n">
        <v>204</v>
      </c>
      <c r="G547" s="156" t="n">
        <v>3420</v>
      </c>
      <c r="H547" s="156" t="n">
        <v>330</v>
      </c>
    </row>
    <row r="548" ht="15" customHeight="1" s="113">
      <c r="A548" s="156" t="inlineStr">
        <is>
          <t>2026-06</t>
        </is>
      </c>
      <c r="B548" s="156" t="inlineStr">
        <is>
          <t>M046</t>
        </is>
      </c>
      <c r="C548" s="156" t="inlineStr">
        <is>
          <t>ÇAMDİBİ</t>
        </is>
      </c>
      <c r="D548" s="156" t="n">
        <v>86901</v>
      </c>
      <c r="E548" s="156" t="n">
        <v>19445340</v>
      </c>
      <c r="F548" s="156" t="n">
        <v>204</v>
      </c>
      <c r="G548" s="156" t="n">
        <v>3420</v>
      </c>
      <c r="H548" s="156" t="n">
        <v>330</v>
      </c>
    </row>
    <row r="549" ht="15" customHeight="1" s="113">
      <c r="A549" s="156" t="inlineStr">
        <is>
          <t>2026-07</t>
        </is>
      </c>
      <c r="B549" s="156" t="inlineStr">
        <is>
          <t>M046</t>
        </is>
      </c>
      <c r="C549" s="156" t="inlineStr">
        <is>
          <t>ÇAMDİBİ</t>
        </is>
      </c>
      <c r="D549" s="156" t="n">
        <v>86883</v>
      </c>
      <c r="E549" s="156" t="n">
        <v>19484880</v>
      </c>
      <c r="F549" s="156" t="n">
        <v>204</v>
      </c>
      <c r="G549" s="156" t="n">
        <v>3420</v>
      </c>
      <c r="H549" s="156" t="n">
        <v>330</v>
      </c>
    </row>
    <row r="550" ht="15" customHeight="1" s="113">
      <c r="A550" s="156" t="inlineStr">
        <is>
          <t>2026-08</t>
        </is>
      </c>
      <c r="B550" s="156" t="inlineStr">
        <is>
          <t>M046</t>
        </is>
      </c>
      <c r="C550" s="156" t="inlineStr">
        <is>
          <t>ÇAMDİBİ</t>
        </is>
      </c>
      <c r="D550" s="156" t="n">
        <v>86107</v>
      </c>
      <c r="E550" s="156" t="n">
        <v>19165931</v>
      </c>
      <c r="F550" s="156" t="n">
        <v>204</v>
      </c>
      <c r="G550" s="156" t="n">
        <v>3420</v>
      </c>
      <c r="H550" s="156" t="n">
        <v>330</v>
      </c>
    </row>
    <row r="551" ht="15" customHeight="1" s="113">
      <c r="A551" s="156" t="inlineStr">
        <is>
          <t>2026-09</t>
        </is>
      </c>
      <c r="B551" s="156" t="inlineStr">
        <is>
          <t>M046</t>
        </is>
      </c>
      <c r="C551" s="156" t="inlineStr">
        <is>
          <t>ÇAMDİBİ</t>
        </is>
      </c>
      <c r="D551" s="156" t="n">
        <v>87947</v>
      </c>
      <c r="E551" s="156" t="n">
        <v>17522293</v>
      </c>
      <c r="F551" s="156" t="n">
        <v>204</v>
      </c>
      <c r="G551" s="156" t="n">
        <v>3420</v>
      </c>
      <c r="H551" s="156" t="n">
        <v>330</v>
      </c>
    </row>
    <row r="552" ht="15" customHeight="1" s="113">
      <c r="A552" s="156" t="inlineStr">
        <is>
          <t>2026-10</t>
        </is>
      </c>
      <c r="B552" s="156" t="inlineStr">
        <is>
          <t>M046</t>
        </is>
      </c>
      <c r="C552" s="156" t="inlineStr">
        <is>
          <t>ÇAMDİBİ</t>
        </is>
      </c>
      <c r="D552" s="156" t="n">
        <v>85975</v>
      </c>
      <c r="E552" s="156" t="n">
        <v>18754983</v>
      </c>
      <c r="F552" s="156" t="n">
        <v>204</v>
      </c>
      <c r="G552" s="156" t="n">
        <v>3420</v>
      </c>
      <c r="H552" s="156" t="n">
        <v>330</v>
      </c>
    </row>
    <row r="553" ht="15" customHeight="1" s="113">
      <c r="A553" s="156" t="inlineStr">
        <is>
          <t>2026-11</t>
        </is>
      </c>
      <c r="B553" s="156" t="inlineStr">
        <is>
          <t>M046</t>
        </is>
      </c>
      <c r="C553" s="156" t="inlineStr">
        <is>
          <t>ÇAMDİBİ</t>
        </is>
      </c>
      <c r="D553" s="156" t="n">
        <v>94217</v>
      </c>
      <c r="E553" s="156" t="n">
        <v>18987013</v>
      </c>
      <c r="F553" s="156" t="n">
        <v>204</v>
      </c>
      <c r="G553" s="156" t="n">
        <v>3420</v>
      </c>
      <c r="H553" s="156" t="n">
        <v>330</v>
      </c>
    </row>
    <row r="554" ht="15" customHeight="1" s="113">
      <c r="A554" s="156" t="inlineStr">
        <is>
          <t>2026-12</t>
        </is>
      </c>
      <c r="B554" s="156" t="inlineStr">
        <is>
          <t>M046</t>
        </is>
      </c>
      <c r="C554" s="156" t="inlineStr">
        <is>
          <t>ÇAMDİBİ</t>
        </is>
      </c>
      <c r="D554" s="156" t="n">
        <v>88057</v>
      </c>
      <c r="E554" s="156" t="n">
        <v>19298267</v>
      </c>
      <c r="F554" s="156" t="n">
        <v>204</v>
      </c>
      <c r="G554" s="156" t="n">
        <v>3420</v>
      </c>
      <c r="H554" s="156" t="n">
        <v>330</v>
      </c>
    </row>
    <row r="555" ht="15" customHeight="1" s="113">
      <c r="A555" s="156" t="inlineStr">
        <is>
          <t>2026-01</t>
        </is>
      </c>
      <c r="B555" s="156" t="inlineStr">
        <is>
          <t>M047</t>
        </is>
      </c>
      <c r="C555" s="156" t="inlineStr">
        <is>
          <t>ÇİFTLİK</t>
        </is>
      </c>
      <c r="D555" s="156" t="n">
        <v>2840</v>
      </c>
      <c r="E555" s="156" t="n">
        <v>976427</v>
      </c>
      <c r="F555" s="156" t="n">
        <v>0</v>
      </c>
      <c r="G555" s="156" t="n">
        <v>0</v>
      </c>
      <c r="H555" s="156" t="n">
        <v>2430</v>
      </c>
    </row>
    <row r="556" ht="15" customHeight="1" s="113">
      <c r="A556" s="156" t="inlineStr">
        <is>
          <t>2026-02</t>
        </is>
      </c>
      <c r="B556" s="156" t="inlineStr">
        <is>
          <t>M047</t>
        </is>
      </c>
      <c r="C556" s="156" t="inlineStr">
        <is>
          <t>ÇİFTLİK</t>
        </is>
      </c>
      <c r="D556" s="156" t="n">
        <v>3791</v>
      </c>
      <c r="E556" s="156" t="n">
        <v>484602</v>
      </c>
      <c r="F556" s="156" t="n">
        <v>0</v>
      </c>
      <c r="G556" s="156" t="n">
        <v>0</v>
      </c>
      <c r="H556" s="156" t="n">
        <v>2430</v>
      </c>
    </row>
    <row r="557" ht="15" customHeight="1" s="113">
      <c r="A557" s="156" t="inlineStr">
        <is>
          <t>2026-03</t>
        </is>
      </c>
      <c r="B557" s="156" t="inlineStr">
        <is>
          <t>M047</t>
        </is>
      </c>
      <c r="C557" s="156" t="inlineStr">
        <is>
          <t>ÇİFTLİK</t>
        </is>
      </c>
      <c r="D557" s="156" t="n">
        <v>-587</v>
      </c>
      <c r="E557" s="156" t="n">
        <v>-641455</v>
      </c>
      <c r="F557" s="156" t="n">
        <v>0</v>
      </c>
      <c r="G557" s="156" t="n">
        <v>0</v>
      </c>
      <c r="H557" s="156" t="n">
        <v>2430</v>
      </c>
    </row>
    <row r="558" ht="15" customHeight="1" s="113">
      <c r="A558" s="156" t="inlineStr">
        <is>
          <t>2026-04</t>
        </is>
      </c>
      <c r="B558" s="156" t="inlineStr">
        <is>
          <t>M047</t>
        </is>
      </c>
      <c r="C558" s="156" t="inlineStr">
        <is>
          <t>ÇİFTLİK</t>
        </is>
      </c>
      <c r="D558" s="156" t="n">
        <v>-3058</v>
      </c>
      <c r="E558" s="156" t="n">
        <v>538253</v>
      </c>
      <c r="F558" s="156" t="n">
        <v>0</v>
      </c>
      <c r="G558" s="156" t="n">
        <v>0</v>
      </c>
      <c r="H558" s="156" t="n">
        <v>2430</v>
      </c>
    </row>
    <row r="559" ht="15" customHeight="1" s="113">
      <c r="A559" s="156" t="inlineStr">
        <is>
          <t>2026-05</t>
        </is>
      </c>
      <c r="B559" s="156" t="inlineStr">
        <is>
          <t>M047</t>
        </is>
      </c>
      <c r="C559" s="156" t="inlineStr">
        <is>
          <t>ÇİFTLİK</t>
        </is>
      </c>
      <c r="D559" s="156" t="n">
        <v>2467</v>
      </c>
      <c r="E559" s="156" t="n">
        <v>394032</v>
      </c>
      <c r="F559" s="156" t="n">
        <v>0</v>
      </c>
      <c r="G559" s="156" t="n">
        <v>0</v>
      </c>
      <c r="H559" s="156" t="n">
        <v>2430</v>
      </c>
    </row>
    <row r="560" ht="15" customHeight="1" s="113">
      <c r="A560" s="156" t="inlineStr">
        <is>
          <t>2026-06</t>
        </is>
      </c>
      <c r="B560" s="156" t="inlineStr">
        <is>
          <t>M047</t>
        </is>
      </c>
      <c r="C560" s="156" t="inlineStr">
        <is>
          <t>ÇİFTLİK</t>
        </is>
      </c>
      <c r="D560" s="156" t="n">
        <v>-168</v>
      </c>
      <c r="E560" s="156" t="n">
        <v>384268</v>
      </c>
      <c r="F560" s="156" t="n">
        <v>0</v>
      </c>
      <c r="G560" s="156" t="n">
        <v>0</v>
      </c>
      <c r="H560" s="156" t="n">
        <v>2430</v>
      </c>
    </row>
    <row r="561" ht="15" customHeight="1" s="113">
      <c r="A561" s="156" t="inlineStr">
        <is>
          <t>2026-07</t>
        </is>
      </c>
      <c r="B561" s="156" t="inlineStr">
        <is>
          <t>M047</t>
        </is>
      </c>
      <c r="C561" s="156" t="inlineStr">
        <is>
          <t>ÇİFTLİK</t>
        </is>
      </c>
      <c r="D561" s="156" t="n">
        <v>2122</v>
      </c>
      <c r="E561" s="156" t="n">
        <v>-735740</v>
      </c>
      <c r="F561" s="156" t="n">
        <v>0</v>
      </c>
      <c r="G561" s="156" t="n">
        <v>0</v>
      </c>
      <c r="H561" s="156" t="n">
        <v>2430</v>
      </c>
    </row>
    <row r="562" ht="15" customHeight="1" s="113">
      <c r="A562" s="156" t="inlineStr">
        <is>
          <t>2026-08</t>
        </is>
      </c>
      <c r="B562" s="156" t="inlineStr">
        <is>
          <t>M047</t>
        </is>
      </c>
      <c r="C562" s="156" t="inlineStr">
        <is>
          <t>ÇİFTLİK</t>
        </is>
      </c>
      <c r="D562" s="156" t="n">
        <v>3187</v>
      </c>
      <c r="E562" s="156" t="n">
        <v>-212011</v>
      </c>
      <c r="F562" s="156" t="n">
        <v>0</v>
      </c>
      <c r="G562" s="156" t="n">
        <v>0</v>
      </c>
      <c r="H562" s="156" t="n">
        <v>2430</v>
      </c>
    </row>
    <row r="563" ht="15" customHeight="1" s="113">
      <c r="A563" s="156" t="inlineStr">
        <is>
          <t>2026-09</t>
        </is>
      </c>
      <c r="B563" s="156" t="inlineStr">
        <is>
          <t>M047</t>
        </is>
      </c>
      <c r="C563" s="156" t="inlineStr">
        <is>
          <t>ÇİFTLİK</t>
        </is>
      </c>
      <c r="D563" s="156" t="n">
        <v>3176</v>
      </c>
      <c r="E563" s="156" t="n">
        <v>-377730</v>
      </c>
      <c r="F563" s="156" t="n">
        <v>0</v>
      </c>
      <c r="G563" s="156" t="n">
        <v>0</v>
      </c>
      <c r="H563" s="156" t="n">
        <v>2430</v>
      </c>
    </row>
    <row r="564" ht="15" customHeight="1" s="113">
      <c r="A564" s="156" t="inlineStr">
        <is>
          <t>2026-10</t>
        </is>
      </c>
      <c r="B564" s="156" t="inlineStr">
        <is>
          <t>M047</t>
        </is>
      </c>
      <c r="C564" s="156" t="inlineStr">
        <is>
          <t>ÇİFTLİK</t>
        </is>
      </c>
      <c r="D564" s="156" t="n">
        <v>-2206</v>
      </c>
      <c r="E564" s="156" t="n">
        <v>589433</v>
      </c>
      <c r="F564" s="156" t="n">
        <v>0</v>
      </c>
      <c r="G564" s="156" t="n">
        <v>0</v>
      </c>
      <c r="H564" s="156" t="n">
        <v>2430</v>
      </c>
    </row>
    <row r="565" ht="15" customHeight="1" s="113">
      <c r="A565" s="156" t="inlineStr">
        <is>
          <t>2026-11</t>
        </is>
      </c>
      <c r="B565" s="156" t="inlineStr">
        <is>
          <t>M047</t>
        </is>
      </c>
      <c r="C565" s="156" t="inlineStr">
        <is>
          <t>ÇİFTLİK</t>
        </is>
      </c>
      <c r="D565" s="156" t="n">
        <v>1584</v>
      </c>
      <c r="E565" s="156" t="n">
        <v>293901</v>
      </c>
      <c r="F565" s="156" t="n">
        <v>0</v>
      </c>
      <c r="G565" s="156" t="n">
        <v>0</v>
      </c>
      <c r="H565" s="156" t="n">
        <v>2430</v>
      </c>
    </row>
    <row r="566" ht="15" customHeight="1" s="113">
      <c r="A566" s="156" t="inlineStr">
        <is>
          <t>2026-12</t>
        </is>
      </c>
      <c r="B566" s="156" t="inlineStr">
        <is>
          <t>M047</t>
        </is>
      </c>
      <c r="C566" s="156" t="inlineStr">
        <is>
          <t>ÇİFTLİK</t>
        </is>
      </c>
      <c r="D566" s="156" t="n">
        <v>2811</v>
      </c>
      <c r="E566" s="156" t="n">
        <v>205837</v>
      </c>
      <c r="F566" s="156" t="n">
        <v>0</v>
      </c>
      <c r="G566" s="156" t="n">
        <v>0</v>
      </c>
      <c r="H566" s="156" t="n">
        <v>2430</v>
      </c>
    </row>
    <row r="567" ht="15" customHeight="1" s="113">
      <c r="A567" s="156" t="inlineStr">
        <is>
          <t>2026-01</t>
        </is>
      </c>
      <c r="B567" s="156" t="inlineStr">
        <is>
          <t>M048</t>
        </is>
      </c>
      <c r="C567" s="156" t="inlineStr">
        <is>
          <t>ÇİĞLİ</t>
        </is>
      </c>
      <c r="D567" s="156" t="n">
        <v>85992</v>
      </c>
      <c r="E567" s="156" t="n">
        <v>16101486</v>
      </c>
      <c r="F567" s="156" t="n">
        <v>203</v>
      </c>
      <c r="G567" s="156" t="n">
        <v>1050</v>
      </c>
      <c r="H567" s="156" t="n">
        <v>600</v>
      </c>
    </row>
    <row r="568" ht="15" customHeight="1" s="113">
      <c r="A568" s="156" t="inlineStr">
        <is>
          <t>2026-02</t>
        </is>
      </c>
      <c r="B568" s="156" t="inlineStr">
        <is>
          <t>M048</t>
        </is>
      </c>
      <c r="C568" s="156" t="inlineStr">
        <is>
          <t>ÇİĞLİ</t>
        </is>
      </c>
      <c r="D568" s="156" t="n">
        <v>85887</v>
      </c>
      <c r="E568" s="156" t="n">
        <v>17644608</v>
      </c>
      <c r="F568" s="156" t="n">
        <v>203</v>
      </c>
      <c r="G568" s="156" t="n">
        <v>1050</v>
      </c>
      <c r="H568" s="156" t="n">
        <v>600</v>
      </c>
    </row>
    <row r="569" ht="15" customHeight="1" s="113">
      <c r="A569" s="156" t="inlineStr">
        <is>
          <t>2026-03</t>
        </is>
      </c>
      <c r="B569" s="156" t="inlineStr">
        <is>
          <t>M048</t>
        </is>
      </c>
      <c r="C569" s="156" t="inlineStr">
        <is>
          <t>ÇİĞLİ</t>
        </is>
      </c>
      <c r="D569" s="156" t="n">
        <v>85695</v>
      </c>
      <c r="E569" s="156" t="n">
        <v>16706339</v>
      </c>
      <c r="F569" s="156" t="n">
        <v>203</v>
      </c>
      <c r="G569" s="156" t="n">
        <v>1050</v>
      </c>
      <c r="H569" s="156" t="n">
        <v>600</v>
      </c>
    </row>
    <row r="570" ht="15" customHeight="1" s="113">
      <c r="A570" s="156" t="inlineStr">
        <is>
          <t>2026-04</t>
        </is>
      </c>
      <c r="B570" s="156" t="inlineStr">
        <is>
          <t>M048</t>
        </is>
      </c>
      <c r="C570" s="156" t="inlineStr">
        <is>
          <t>ÇİĞLİ</t>
        </is>
      </c>
      <c r="D570" s="156" t="n">
        <v>83709</v>
      </c>
      <c r="E570" s="156" t="n">
        <v>15955711</v>
      </c>
      <c r="F570" s="156" t="n">
        <v>203</v>
      </c>
      <c r="G570" s="156" t="n">
        <v>1050</v>
      </c>
      <c r="H570" s="156" t="n">
        <v>600</v>
      </c>
    </row>
    <row r="571" ht="15" customHeight="1" s="113">
      <c r="A571" s="156" t="inlineStr">
        <is>
          <t>2026-05</t>
        </is>
      </c>
      <c r="B571" s="156" t="inlineStr">
        <is>
          <t>M048</t>
        </is>
      </c>
      <c r="C571" s="156" t="inlineStr">
        <is>
          <t>ÇİĞLİ</t>
        </is>
      </c>
      <c r="D571" s="156" t="n">
        <v>78593</v>
      </c>
      <c r="E571" s="156" t="n">
        <v>17287520</v>
      </c>
      <c r="F571" s="156" t="n">
        <v>203</v>
      </c>
      <c r="G571" s="156" t="n">
        <v>1050</v>
      </c>
      <c r="H571" s="156" t="n">
        <v>600</v>
      </c>
    </row>
    <row r="572" ht="15" customHeight="1" s="113">
      <c r="A572" s="156" t="inlineStr">
        <is>
          <t>2026-06</t>
        </is>
      </c>
      <c r="B572" s="156" t="inlineStr">
        <is>
          <t>M048</t>
        </is>
      </c>
      <c r="C572" s="156" t="inlineStr">
        <is>
          <t>ÇİĞLİ</t>
        </is>
      </c>
      <c r="D572" s="156" t="n">
        <v>82671</v>
      </c>
      <c r="E572" s="156" t="n">
        <v>16716058</v>
      </c>
      <c r="F572" s="156" t="n">
        <v>203</v>
      </c>
      <c r="G572" s="156" t="n">
        <v>1050</v>
      </c>
      <c r="H572" s="156" t="n">
        <v>600</v>
      </c>
    </row>
    <row r="573" ht="15" customHeight="1" s="113">
      <c r="A573" s="156" t="inlineStr">
        <is>
          <t>2026-07</t>
        </is>
      </c>
      <c r="B573" s="156" t="inlineStr">
        <is>
          <t>M048</t>
        </is>
      </c>
      <c r="C573" s="156" t="inlineStr">
        <is>
          <t>ÇİĞLİ</t>
        </is>
      </c>
      <c r="D573" s="156" t="n">
        <v>80334</v>
      </c>
      <c r="E573" s="156" t="n">
        <v>16178658</v>
      </c>
      <c r="F573" s="156" t="n">
        <v>203</v>
      </c>
      <c r="G573" s="156" t="n">
        <v>1050</v>
      </c>
      <c r="H573" s="156" t="n">
        <v>600</v>
      </c>
    </row>
    <row r="574" ht="15" customHeight="1" s="113">
      <c r="A574" s="156" t="inlineStr">
        <is>
          <t>2026-08</t>
        </is>
      </c>
      <c r="B574" s="156" t="inlineStr">
        <is>
          <t>M048</t>
        </is>
      </c>
      <c r="C574" s="156" t="inlineStr">
        <is>
          <t>ÇİĞLİ</t>
        </is>
      </c>
      <c r="D574" s="156" t="n">
        <v>82166</v>
      </c>
      <c r="E574" s="156" t="n">
        <v>16992178</v>
      </c>
      <c r="F574" s="156" t="n">
        <v>203</v>
      </c>
      <c r="G574" s="156" t="n">
        <v>1050</v>
      </c>
      <c r="H574" s="156" t="n">
        <v>600</v>
      </c>
    </row>
    <row r="575" ht="15" customHeight="1" s="113">
      <c r="A575" s="156" t="inlineStr">
        <is>
          <t>2026-09</t>
        </is>
      </c>
      <c r="B575" s="156" t="inlineStr">
        <is>
          <t>M048</t>
        </is>
      </c>
      <c r="C575" s="156" t="inlineStr">
        <is>
          <t>ÇİĞLİ</t>
        </is>
      </c>
      <c r="D575" s="156" t="n">
        <v>83295</v>
      </c>
      <c r="E575" s="156" t="n">
        <v>17295475</v>
      </c>
      <c r="F575" s="156" t="n">
        <v>203</v>
      </c>
      <c r="G575" s="156" t="n">
        <v>1050</v>
      </c>
      <c r="H575" s="156" t="n">
        <v>600</v>
      </c>
    </row>
    <row r="576" ht="15" customHeight="1" s="113">
      <c r="A576" s="156" t="inlineStr">
        <is>
          <t>2026-10</t>
        </is>
      </c>
      <c r="B576" s="156" t="inlineStr">
        <is>
          <t>M048</t>
        </is>
      </c>
      <c r="C576" s="156" t="inlineStr">
        <is>
          <t>ÇİĞLİ</t>
        </is>
      </c>
      <c r="D576" s="156" t="n">
        <v>85414</v>
      </c>
      <c r="E576" s="156" t="n">
        <v>16920358</v>
      </c>
      <c r="F576" s="156" t="n">
        <v>203</v>
      </c>
      <c r="G576" s="156" t="n">
        <v>1050</v>
      </c>
      <c r="H576" s="156" t="n">
        <v>600</v>
      </c>
    </row>
    <row r="577" ht="15" customHeight="1" s="113">
      <c r="A577" s="156" t="inlineStr">
        <is>
          <t>2026-11</t>
        </is>
      </c>
      <c r="B577" s="156" t="inlineStr">
        <is>
          <t>M048</t>
        </is>
      </c>
      <c r="C577" s="156" t="inlineStr">
        <is>
          <t>ÇİĞLİ</t>
        </is>
      </c>
      <c r="D577" s="156" t="n">
        <v>78186</v>
      </c>
      <c r="E577" s="156" t="n">
        <v>16900379</v>
      </c>
      <c r="F577" s="156" t="n">
        <v>203</v>
      </c>
      <c r="G577" s="156" t="n">
        <v>1050</v>
      </c>
      <c r="H577" s="156" t="n">
        <v>600</v>
      </c>
    </row>
    <row r="578" ht="15" customHeight="1" s="113">
      <c r="A578" s="156" t="inlineStr">
        <is>
          <t>2026-12</t>
        </is>
      </c>
      <c r="B578" s="156" t="inlineStr">
        <is>
          <t>M048</t>
        </is>
      </c>
      <c r="C578" s="156" t="inlineStr">
        <is>
          <t>ÇİĞLİ</t>
        </is>
      </c>
      <c r="D578" s="156" t="n">
        <v>85427</v>
      </c>
      <c r="E578" s="156" t="n">
        <v>17495232</v>
      </c>
      <c r="F578" s="156" t="n">
        <v>203</v>
      </c>
      <c r="G578" s="156" t="n">
        <v>1050</v>
      </c>
      <c r="H578" s="156" t="n">
        <v>600</v>
      </c>
    </row>
    <row r="579" ht="15" customHeight="1" s="113">
      <c r="A579" s="156" t="inlineStr">
        <is>
          <t>2026-01</t>
        </is>
      </c>
      <c r="B579" s="156" t="inlineStr">
        <is>
          <t>M049</t>
        </is>
      </c>
      <c r="C579" s="156" t="inlineStr">
        <is>
          <t>ÖZDERE</t>
        </is>
      </c>
      <c r="D579" s="156" t="n">
        <v>30105</v>
      </c>
      <c r="E579" s="156" t="n">
        <v>9210096</v>
      </c>
      <c r="F579" s="156" t="n">
        <v>322</v>
      </c>
      <c r="G579" s="156" t="n">
        <v>4950</v>
      </c>
      <c r="H579" s="156" t="n">
        <v>450</v>
      </c>
    </row>
    <row r="580" ht="15" customHeight="1" s="113">
      <c r="A580" s="156" t="inlineStr">
        <is>
          <t>2026-02</t>
        </is>
      </c>
      <c r="B580" s="156" t="inlineStr">
        <is>
          <t>M049</t>
        </is>
      </c>
      <c r="C580" s="156" t="inlineStr">
        <is>
          <t>ÖZDERE</t>
        </is>
      </c>
      <c r="D580" s="156" t="n">
        <v>23449</v>
      </c>
      <c r="E580" s="156" t="n">
        <v>9267016</v>
      </c>
      <c r="F580" s="156" t="n">
        <v>322</v>
      </c>
      <c r="G580" s="156" t="n">
        <v>4950</v>
      </c>
      <c r="H580" s="156" t="n">
        <v>450</v>
      </c>
    </row>
    <row r="581" ht="15" customHeight="1" s="113">
      <c r="A581" s="156" t="inlineStr">
        <is>
          <t>2026-03</t>
        </is>
      </c>
      <c r="B581" s="156" t="inlineStr">
        <is>
          <t>M049</t>
        </is>
      </c>
      <c r="C581" s="156" t="inlineStr">
        <is>
          <t>ÖZDERE</t>
        </is>
      </c>
      <c r="D581" s="156" t="n">
        <v>24680</v>
      </c>
      <c r="E581" s="156" t="n">
        <v>8254673</v>
      </c>
      <c r="F581" s="156" t="n">
        <v>322</v>
      </c>
      <c r="G581" s="156" t="n">
        <v>4950</v>
      </c>
      <c r="H581" s="156" t="n">
        <v>450</v>
      </c>
    </row>
    <row r="582" ht="15" customHeight="1" s="113">
      <c r="A582" s="156" t="inlineStr">
        <is>
          <t>2026-04</t>
        </is>
      </c>
      <c r="B582" s="156" t="inlineStr">
        <is>
          <t>M049</t>
        </is>
      </c>
      <c r="C582" s="156" t="inlineStr">
        <is>
          <t>ÖZDERE</t>
        </is>
      </c>
      <c r="D582" s="156" t="n">
        <v>27319</v>
      </c>
      <c r="E582" s="156" t="n">
        <v>8746585</v>
      </c>
      <c r="F582" s="156" t="n">
        <v>322</v>
      </c>
      <c r="G582" s="156" t="n">
        <v>4950</v>
      </c>
      <c r="H582" s="156" t="n">
        <v>450</v>
      </c>
    </row>
    <row r="583" ht="15" customHeight="1" s="113">
      <c r="A583" s="156" t="inlineStr">
        <is>
          <t>2026-05</t>
        </is>
      </c>
      <c r="B583" s="156" t="inlineStr">
        <is>
          <t>M049</t>
        </is>
      </c>
      <c r="C583" s="156" t="inlineStr">
        <is>
          <t>ÖZDERE</t>
        </is>
      </c>
      <c r="D583" s="156" t="n">
        <v>27793</v>
      </c>
      <c r="E583" s="156" t="n">
        <v>8120220</v>
      </c>
      <c r="F583" s="156" t="n">
        <v>322</v>
      </c>
      <c r="G583" s="156" t="n">
        <v>4950</v>
      </c>
      <c r="H583" s="156" t="n">
        <v>450</v>
      </c>
    </row>
    <row r="584" ht="15" customHeight="1" s="113">
      <c r="A584" s="156" t="inlineStr">
        <is>
          <t>2026-06</t>
        </is>
      </c>
      <c r="B584" s="156" t="inlineStr">
        <is>
          <t>M049</t>
        </is>
      </c>
      <c r="C584" s="156" t="inlineStr">
        <is>
          <t>ÖZDERE</t>
        </is>
      </c>
      <c r="D584" s="156" t="n">
        <v>25256</v>
      </c>
      <c r="E584" s="156" t="n">
        <v>9220283</v>
      </c>
      <c r="F584" s="156" t="n">
        <v>322</v>
      </c>
      <c r="G584" s="156" t="n">
        <v>4950</v>
      </c>
      <c r="H584" s="156" t="n">
        <v>450</v>
      </c>
    </row>
    <row r="585" ht="15" customHeight="1" s="113">
      <c r="A585" s="156" t="inlineStr">
        <is>
          <t>2026-07</t>
        </is>
      </c>
      <c r="B585" s="156" t="inlineStr">
        <is>
          <t>M049</t>
        </is>
      </c>
      <c r="C585" s="156" t="inlineStr">
        <is>
          <t>ÖZDERE</t>
        </is>
      </c>
      <c r="D585" s="156" t="n">
        <v>27135</v>
      </c>
      <c r="E585" s="156" t="n">
        <v>8893542</v>
      </c>
      <c r="F585" s="156" t="n">
        <v>322</v>
      </c>
      <c r="G585" s="156" t="n">
        <v>4950</v>
      </c>
      <c r="H585" s="156" t="n">
        <v>450</v>
      </c>
    </row>
    <row r="586" ht="15" customHeight="1" s="113">
      <c r="A586" s="156" t="inlineStr">
        <is>
          <t>2026-08</t>
        </is>
      </c>
      <c r="B586" s="156" t="inlineStr">
        <is>
          <t>M049</t>
        </is>
      </c>
      <c r="C586" s="156" t="inlineStr">
        <is>
          <t>ÖZDERE</t>
        </is>
      </c>
      <c r="D586" s="156" t="n">
        <v>30768</v>
      </c>
      <c r="E586" s="156" t="n">
        <v>9678772</v>
      </c>
      <c r="F586" s="156" t="n">
        <v>322</v>
      </c>
      <c r="G586" s="156" t="n">
        <v>4950</v>
      </c>
      <c r="H586" s="156" t="n">
        <v>450</v>
      </c>
    </row>
    <row r="587" ht="15" customHeight="1" s="113">
      <c r="A587" s="156" t="inlineStr">
        <is>
          <t>2026-09</t>
        </is>
      </c>
      <c r="B587" s="156" t="inlineStr">
        <is>
          <t>M049</t>
        </is>
      </c>
      <c r="C587" s="156" t="inlineStr">
        <is>
          <t>ÖZDERE</t>
        </is>
      </c>
      <c r="D587" s="156" t="n">
        <v>27846</v>
      </c>
      <c r="E587" s="156" t="n">
        <v>9466633</v>
      </c>
      <c r="F587" s="156" t="n">
        <v>322</v>
      </c>
      <c r="G587" s="156" t="n">
        <v>4950</v>
      </c>
      <c r="H587" s="156" t="n">
        <v>450</v>
      </c>
    </row>
    <row r="588" ht="15" customHeight="1" s="113">
      <c r="A588" s="156" t="inlineStr">
        <is>
          <t>2026-10</t>
        </is>
      </c>
      <c r="B588" s="156" t="inlineStr">
        <is>
          <t>M049</t>
        </is>
      </c>
      <c r="C588" s="156" t="inlineStr">
        <is>
          <t>ÖZDERE</t>
        </is>
      </c>
      <c r="D588" s="156" t="n">
        <v>27311</v>
      </c>
      <c r="E588" s="156" t="n">
        <v>9576865</v>
      </c>
      <c r="F588" s="156" t="n">
        <v>322</v>
      </c>
      <c r="G588" s="156" t="n">
        <v>4950</v>
      </c>
      <c r="H588" s="156" t="n">
        <v>450</v>
      </c>
    </row>
    <row r="589" ht="15" customHeight="1" s="113">
      <c r="A589" s="156" t="inlineStr">
        <is>
          <t>2026-11</t>
        </is>
      </c>
      <c r="B589" s="156" t="inlineStr">
        <is>
          <t>M049</t>
        </is>
      </c>
      <c r="C589" s="156" t="inlineStr">
        <is>
          <t>ÖZDERE</t>
        </is>
      </c>
      <c r="D589" s="156" t="n">
        <v>24336</v>
      </c>
      <c r="E589" s="156" t="n">
        <v>8027168</v>
      </c>
      <c r="F589" s="156" t="n">
        <v>322</v>
      </c>
      <c r="G589" s="156" t="n">
        <v>4950</v>
      </c>
      <c r="H589" s="156" t="n">
        <v>450</v>
      </c>
    </row>
    <row r="590" ht="15" customHeight="1" s="113">
      <c r="A590" s="156" t="inlineStr">
        <is>
          <t>2026-12</t>
        </is>
      </c>
      <c r="B590" s="156" t="inlineStr">
        <is>
          <t>M049</t>
        </is>
      </c>
      <c r="C590" s="156" t="inlineStr">
        <is>
          <t>ÖZDERE</t>
        </is>
      </c>
      <c r="D590" s="156" t="n">
        <v>28173</v>
      </c>
      <c r="E590" s="156" t="n">
        <v>9257173</v>
      </c>
      <c r="F590" s="156" t="n">
        <v>322</v>
      </c>
      <c r="G590" s="156" t="n">
        <v>4950</v>
      </c>
      <c r="H590" s="156" t="n">
        <v>450</v>
      </c>
    </row>
    <row r="591" ht="24" customHeight="1" s="113">
      <c r="A591" s="156" t="inlineStr">
        <is>
          <t>2026-01</t>
        </is>
      </c>
      <c r="B591" s="156" t="inlineStr">
        <is>
          <t>M050</t>
        </is>
      </c>
      <c r="C591" s="156" t="inlineStr">
        <is>
          <t>İZMİRSPOR</t>
        </is>
      </c>
      <c r="D591" s="156" t="n">
        <v>125124</v>
      </c>
      <c r="E591" s="156" t="n">
        <v>63582331</v>
      </c>
      <c r="F591" s="156" t="n">
        <v>512</v>
      </c>
      <c r="G591" s="156" t="n">
        <v>3900</v>
      </c>
      <c r="H591" s="156" t="n">
        <v>300</v>
      </c>
    </row>
    <row r="592" ht="24" customHeight="1" s="113">
      <c r="A592" s="156" t="inlineStr">
        <is>
          <t>2026-02</t>
        </is>
      </c>
      <c r="B592" s="156" t="inlineStr">
        <is>
          <t>M050</t>
        </is>
      </c>
      <c r="C592" s="156" t="inlineStr">
        <is>
          <t>İZMİRSPOR</t>
        </is>
      </c>
      <c r="D592" s="156" t="n">
        <v>120502</v>
      </c>
      <c r="E592" s="156" t="n">
        <v>63815672</v>
      </c>
      <c r="F592" s="156" t="n">
        <v>512</v>
      </c>
      <c r="G592" s="156" t="n">
        <v>3900</v>
      </c>
      <c r="H592" s="156" t="n">
        <v>300</v>
      </c>
    </row>
    <row r="593" ht="24" customHeight="1" s="113">
      <c r="A593" s="156" t="inlineStr">
        <is>
          <t>2026-03</t>
        </is>
      </c>
      <c r="B593" s="156" t="inlineStr">
        <is>
          <t>M050</t>
        </is>
      </c>
      <c r="C593" s="156" t="inlineStr">
        <is>
          <t>İZMİRSPOR</t>
        </is>
      </c>
      <c r="D593" s="156" t="n">
        <v>128521</v>
      </c>
      <c r="E593" s="156" t="n">
        <v>63668418</v>
      </c>
      <c r="F593" s="156" t="n">
        <v>512</v>
      </c>
      <c r="G593" s="156" t="n">
        <v>3900</v>
      </c>
      <c r="H593" s="156" t="n">
        <v>300</v>
      </c>
    </row>
    <row r="594" ht="24" customHeight="1" s="113">
      <c r="A594" s="156" t="inlineStr">
        <is>
          <t>2026-04</t>
        </is>
      </c>
      <c r="B594" s="156" t="inlineStr">
        <is>
          <t>M050</t>
        </is>
      </c>
      <c r="C594" s="156" t="inlineStr">
        <is>
          <t>İZMİRSPOR</t>
        </is>
      </c>
      <c r="D594" s="156" t="n">
        <v>126513</v>
      </c>
      <c r="E594" s="156" t="n">
        <v>63769963</v>
      </c>
      <c r="F594" s="156" t="n">
        <v>512</v>
      </c>
      <c r="G594" s="156" t="n">
        <v>3900</v>
      </c>
      <c r="H594" s="156" t="n">
        <v>300</v>
      </c>
    </row>
    <row r="595" ht="24" customHeight="1" s="113">
      <c r="A595" s="156" t="inlineStr">
        <is>
          <t>2026-05</t>
        </is>
      </c>
      <c r="B595" s="156" t="inlineStr">
        <is>
          <t>M050</t>
        </is>
      </c>
      <c r="C595" s="156" t="inlineStr">
        <is>
          <t>İZMİRSPOR</t>
        </is>
      </c>
      <c r="D595" s="156" t="n">
        <v>122497</v>
      </c>
      <c r="E595" s="156" t="n">
        <v>64720499</v>
      </c>
      <c r="F595" s="156" t="n">
        <v>512</v>
      </c>
      <c r="G595" s="156" t="n">
        <v>3900</v>
      </c>
      <c r="H595" s="156" t="n">
        <v>300</v>
      </c>
    </row>
    <row r="596" ht="24" customHeight="1" s="113">
      <c r="A596" s="156" t="inlineStr">
        <is>
          <t>2026-06</t>
        </is>
      </c>
      <c r="B596" s="156" t="inlineStr">
        <is>
          <t>M050</t>
        </is>
      </c>
      <c r="C596" s="156" t="inlineStr">
        <is>
          <t>İZMİRSPOR</t>
        </is>
      </c>
      <c r="D596" s="156" t="n">
        <v>129354</v>
      </c>
      <c r="E596" s="156" t="n">
        <v>62920244</v>
      </c>
      <c r="F596" s="156" t="n">
        <v>512</v>
      </c>
      <c r="G596" s="156" t="n">
        <v>3900</v>
      </c>
      <c r="H596" s="156" t="n">
        <v>300</v>
      </c>
    </row>
    <row r="597" ht="24" customHeight="1" s="113">
      <c r="A597" s="156" t="inlineStr">
        <is>
          <t>2026-07</t>
        </is>
      </c>
      <c r="B597" s="156" t="inlineStr">
        <is>
          <t>M050</t>
        </is>
      </c>
      <c r="C597" s="156" t="inlineStr">
        <is>
          <t>İZMİRSPOR</t>
        </is>
      </c>
      <c r="D597" s="156" t="n">
        <v>123591</v>
      </c>
      <c r="E597" s="156" t="n">
        <v>63039151</v>
      </c>
      <c r="F597" s="156" t="n">
        <v>512</v>
      </c>
      <c r="G597" s="156" t="n">
        <v>3900</v>
      </c>
      <c r="H597" s="156" t="n">
        <v>300</v>
      </c>
    </row>
    <row r="598" ht="24" customHeight="1" s="113">
      <c r="A598" s="156" t="inlineStr">
        <is>
          <t>2026-08</t>
        </is>
      </c>
      <c r="B598" s="156" t="inlineStr">
        <is>
          <t>M050</t>
        </is>
      </c>
      <c r="C598" s="156" t="inlineStr">
        <is>
          <t>İZMİRSPOR</t>
        </is>
      </c>
      <c r="D598" s="156" t="n">
        <v>125226</v>
      </c>
      <c r="E598" s="156" t="n">
        <v>63769836</v>
      </c>
      <c r="F598" s="156" t="n">
        <v>512</v>
      </c>
      <c r="G598" s="156" t="n">
        <v>3900</v>
      </c>
      <c r="H598" s="156" t="n">
        <v>300</v>
      </c>
    </row>
    <row r="599" ht="24" customHeight="1" s="113">
      <c r="A599" s="156" t="inlineStr">
        <is>
          <t>2026-09</t>
        </is>
      </c>
      <c r="B599" s="156" t="inlineStr">
        <is>
          <t>M050</t>
        </is>
      </c>
      <c r="C599" s="156" t="inlineStr">
        <is>
          <t>İZMİRSPOR</t>
        </is>
      </c>
      <c r="D599" s="156" t="n">
        <v>120077</v>
      </c>
      <c r="E599" s="156" t="n">
        <v>62946477</v>
      </c>
      <c r="F599" s="156" t="n">
        <v>512</v>
      </c>
      <c r="G599" s="156" t="n">
        <v>3900</v>
      </c>
      <c r="H599" s="156" t="n">
        <v>300</v>
      </c>
    </row>
    <row r="600" ht="24" customHeight="1" s="113">
      <c r="A600" s="156" t="inlineStr">
        <is>
          <t>2026-10</t>
        </is>
      </c>
      <c r="B600" s="156" t="inlineStr">
        <is>
          <t>M050</t>
        </is>
      </c>
      <c r="C600" s="156" t="inlineStr">
        <is>
          <t>İZMİRSPOR</t>
        </is>
      </c>
      <c r="D600" s="156" t="n">
        <v>128300</v>
      </c>
      <c r="E600" s="156" t="n">
        <v>64784300</v>
      </c>
      <c r="F600" s="156" t="n">
        <v>512</v>
      </c>
      <c r="G600" s="156" t="n">
        <v>3900</v>
      </c>
      <c r="H600" s="156" t="n">
        <v>300</v>
      </c>
    </row>
    <row r="601" ht="24" customHeight="1" s="113">
      <c r="A601" s="156" t="inlineStr">
        <is>
          <t>2026-11</t>
        </is>
      </c>
      <c r="B601" s="156" t="inlineStr">
        <is>
          <t>M050</t>
        </is>
      </c>
      <c r="C601" s="156" t="inlineStr">
        <is>
          <t>İZMİRSPOR</t>
        </is>
      </c>
      <c r="D601" s="156" t="n">
        <v>122244</v>
      </c>
      <c r="E601" s="156" t="n">
        <v>64459615</v>
      </c>
      <c r="F601" s="156" t="n">
        <v>512</v>
      </c>
      <c r="G601" s="156" t="n">
        <v>3900</v>
      </c>
      <c r="H601" s="156" t="n">
        <v>300</v>
      </c>
    </row>
    <row r="602" ht="24" customHeight="1" s="113">
      <c r="A602" s="156" t="inlineStr">
        <is>
          <t>2026-12</t>
        </is>
      </c>
      <c r="B602" s="156" t="inlineStr">
        <is>
          <t>M050</t>
        </is>
      </c>
      <c r="C602" s="156" t="inlineStr">
        <is>
          <t>İZMİRSPOR</t>
        </is>
      </c>
      <c r="D602" s="156" t="n">
        <v>120824</v>
      </c>
      <c r="E602" s="156" t="n">
        <v>64607721</v>
      </c>
      <c r="F602" s="156" t="n">
        <v>512</v>
      </c>
      <c r="G602" s="156" t="n">
        <v>3900</v>
      </c>
      <c r="H602" s="156" t="n">
        <v>300</v>
      </c>
    </row>
    <row r="603" ht="15" customHeight="1" s="113">
      <c r="A603" s="156" t="inlineStr">
        <is>
          <t>2026-01</t>
        </is>
      </c>
      <c r="B603" s="156" t="inlineStr">
        <is>
          <t>M051</t>
        </is>
      </c>
      <c r="C603" s="156" t="inlineStr">
        <is>
          <t>ŞİRİNYER</t>
        </is>
      </c>
      <c r="D603" s="156" t="n">
        <v>31053</v>
      </c>
      <c r="E603" s="156" t="n">
        <v>15318674</v>
      </c>
      <c r="F603" s="156" t="n">
        <v>502</v>
      </c>
      <c r="G603" s="156" t="n">
        <v>1770</v>
      </c>
      <c r="H603" s="156" t="n">
        <v>330</v>
      </c>
    </row>
    <row r="604" ht="15" customHeight="1" s="113">
      <c r="A604" s="156" t="inlineStr">
        <is>
          <t>2026-02</t>
        </is>
      </c>
      <c r="B604" s="156" t="inlineStr">
        <is>
          <t>M051</t>
        </is>
      </c>
      <c r="C604" s="156" t="inlineStr">
        <is>
          <t>ŞİRİNYER</t>
        </is>
      </c>
      <c r="D604" s="156" t="n">
        <v>31013</v>
      </c>
      <c r="E604" s="156" t="n">
        <v>14552270</v>
      </c>
      <c r="F604" s="156" t="n">
        <v>502</v>
      </c>
      <c r="G604" s="156" t="n">
        <v>1770</v>
      </c>
      <c r="H604" s="156" t="n">
        <v>330</v>
      </c>
    </row>
    <row r="605" ht="15" customHeight="1" s="113">
      <c r="A605" s="156" t="inlineStr">
        <is>
          <t>2026-03</t>
        </is>
      </c>
      <c r="B605" s="156" t="inlineStr">
        <is>
          <t>M051</t>
        </is>
      </c>
      <c r="C605" s="156" t="inlineStr">
        <is>
          <t>ŞİRİNYER</t>
        </is>
      </c>
      <c r="D605" s="156" t="n">
        <v>25623</v>
      </c>
      <c r="E605" s="156" t="n">
        <v>14452052</v>
      </c>
      <c r="F605" s="156" t="n">
        <v>502</v>
      </c>
      <c r="G605" s="156" t="n">
        <v>1770</v>
      </c>
      <c r="H605" s="156" t="n">
        <v>330</v>
      </c>
    </row>
    <row r="606" ht="15" customHeight="1" s="113">
      <c r="A606" s="156" t="inlineStr">
        <is>
          <t>2026-04</t>
        </is>
      </c>
      <c r="B606" s="156" t="inlineStr">
        <is>
          <t>M051</t>
        </is>
      </c>
      <c r="C606" s="156" t="inlineStr">
        <is>
          <t>ŞİRİNYER</t>
        </is>
      </c>
      <c r="D606" s="156" t="n">
        <v>26628</v>
      </c>
      <c r="E606" s="156" t="n">
        <v>15107475</v>
      </c>
      <c r="F606" s="156" t="n">
        <v>502</v>
      </c>
      <c r="G606" s="156" t="n">
        <v>1770</v>
      </c>
      <c r="H606" s="156" t="n">
        <v>330</v>
      </c>
    </row>
    <row r="607" ht="15" customHeight="1" s="113">
      <c r="A607" s="156" t="inlineStr">
        <is>
          <t>2026-05</t>
        </is>
      </c>
      <c r="B607" s="156" t="inlineStr">
        <is>
          <t>M051</t>
        </is>
      </c>
      <c r="C607" s="156" t="inlineStr">
        <is>
          <t>ŞİRİNYER</t>
        </is>
      </c>
      <c r="D607" s="156" t="n">
        <v>33988</v>
      </c>
      <c r="E607" s="156" t="n">
        <v>14804402</v>
      </c>
      <c r="F607" s="156" t="n">
        <v>502</v>
      </c>
      <c r="G607" s="156" t="n">
        <v>1770</v>
      </c>
      <c r="H607" s="156" t="n">
        <v>330</v>
      </c>
    </row>
    <row r="608" ht="15" customHeight="1" s="113">
      <c r="A608" s="156" t="inlineStr">
        <is>
          <t>2026-06</t>
        </is>
      </c>
      <c r="B608" s="156" t="inlineStr">
        <is>
          <t>M051</t>
        </is>
      </c>
      <c r="C608" s="156" t="inlineStr">
        <is>
          <t>ŞİRİNYER</t>
        </is>
      </c>
      <c r="D608" s="156" t="n">
        <v>27083</v>
      </c>
      <c r="E608" s="156" t="n">
        <v>15727218</v>
      </c>
      <c r="F608" s="156" t="n">
        <v>502</v>
      </c>
      <c r="G608" s="156" t="n">
        <v>1770</v>
      </c>
      <c r="H608" s="156" t="n">
        <v>330</v>
      </c>
    </row>
    <row r="609" ht="15" customHeight="1" s="113">
      <c r="A609" s="156" t="inlineStr">
        <is>
          <t>2026-07</t>
        </is>
      </c>
      <c r="B609" s="156" t="inlineStr">
        <is>
          <t>M051</t>
        </is>
      </c>
      <c r="C609" s="156" t="inlineStr">
        <is>
          <t>ŞİRİNYER</t>
        </is>
      </c>
      <c r="D609" s="156" t="n">
        <v>25200</v>
      </c>
      <c r="E609" s="156" t="n">
        <v>15299458</v>
      </c>
      <c r="F609" s="156" t="n">
        <v>502</v>
      </c>
      <c r="G609" s="156" t="n">
        <v>1770</v>
      </c>
      <c r="H609" s="156" t="n">
        <v>330</v>
      </c>
    </row>
    <row r="610" ht="15" customHeight="1" s="113">
      <c r="A610" s="156" t="inlineStr">
        <is>
          <t>2026-08</t>
        </is>
      </c>
      <c r="B610" s="156" t="inlineStr">
        <is>
          <t>M051</t>
        </is>
      </c>
      <c r="C610" s="156" t="inlineStr">
        <is>
          <t>ŞİRİNYER</t>
        </is>
      </c>
      <c r="D610" s="156" t="n">
        <v>27536</v>
      </c>
      <c r="E610" s="156" t="n">
        <v>15710744</v>
      </c>
      <c r="F610" s="156" t="n">
        <v>502</v>
      </c>
      <c r="G610" s="156" t="n">
        <v>1770</v>
      </c>
      <c r="H610" s="156" t="n">
        <v>330</v>
      </c>
    </row>
    <row r="611" ht="15" customHeight="1" s="113">
      <c r="A611" s="156" t="inlineStr">
        <is>
          <t>2026-09</t>
        </is>
      </c>
      <c r="B611" s="156" t="inlineStr">
        <is>
          <t>M051</t>
        </is>
      </c>
      <c r="C611" s="156" t="inlineStr">
        <is>
          <t>ŞİRİNYER</t>
        </is>
      </c>
      <c r="D611" s="156" t="n">
        <v>29994</v>
      </c>
      <c r="E611" s="156" t="n">
        <v>14047773</v>
      </c>
      <c r="F611" s="156" t="n">
        <v>502</v>
      </c>
      <c r="G611" s="156" t="n">
        <v>1770</v>
      </c>
      <c r="H611" s="156" t="n">
        <v>330</v>
      </c>
    </row>
    <row r="612" ht="15" customHeight="1" s="113">
      <c r="A612" s="156" t="inlineStr">
        <is>
          <t>2026-10</t>
        </is>
      </c>
      <c r="B612" s="156" t="inlineStr">
        <is>
          <t>M051</t>
        </is>
      </c>
      <c r="C612" s="156" t="inlineStr">
        <is>
          <t>ŞİRİNYER</t>
        </is>
      </c>
      <c r="D612" s="156" t="n">
        <v>30693</v>
      </c>
      <c r="E612" s="156" t="n">
        <v>15288832</v>
      </c>
      <c r="F612" s="156" t="n">
        <v>502</v>
      </c>
      <c r="G612" s="156" t="n">
        <v>1770</v>
      </c>
      <c r="H612" s="156" t="n">
        <v>330</v>
      </c>
    </row>
    <row r="613" ht="15" customHeight="1" s="113">
      <c r="A613" s="156" t="inlineStr">
        <is>
          <t>2026-11</t>
        </is>
      </c>
      <c r="B613" s="156" t="inlineStr">
        <is>
          <t>M051</t>
        </is>
      </c>
      <c r="C613" s="156" t="inlineStr">
        <is>
          <t>ŞİRİNYER</t>
        </is>
      </c>
      <c r="D613" s="156" t="n">
        <v>28673</v>
      </c>
      <c r="E613" s="156" t="n">
        <v>14676826</v>
      </c>
      <c r="F613" s="156" t="n">
        <v>502</v>
      </c>
      <c r="G613" s="156" t="n">
        <v>1770</v>
      </c>
      <c r="H613" s="156" t="n">
        <v>330</v>
      </c>
    </row>
    <row r="614" ht="15" customHeight="1" s="113">
      <c r="A614" s="156" t="inlineStr">
        <is>
          <t>2026-12</t>
        </is>
      </c>
      <c r="B614" s="156" t="inlineStr">
        <is>
          <t>M051</t>
        </is>
      </c>
      <c r="C614" s="156" t="inlineStr">
        <is>
          <t>ŞİRİNYER</t>
        </is>
      </c>
      <c r="D614" s="156" t="n">
        <v>33169</v>
      </c>
      <c r="E614" s="156" t="n">
        <v>14142662</v>
      </c>
      <c r="F614" s="156" t="n">
        <v>502</v>
      </c>
      <c r="G614" s="156" t="n">
        <v>1770</v>
      </c>
      <c r="H614" s="156" t="n">
        <v>330</v>
      </c>
    </row>
    <row r="615" ht="24" customHeight="1" s="113">
      <c r="A615" s="156" t="inlineStr">
        <is>
          <t>2026-01</t>
        </is>
      </c>
      <c r="B615" s="156" t="inlineStr">
        <is>
          <t>M052</t>
        </is>
      </c>
      <c r="C615" s="156" t="inlineStr">
        <is>
          <t>ŞİRİNYER 2</t>
        </is>
      </c>
      <c r="D615" s="156" t="n">
        <v>62913</v>
      </c>
      <c r="E615" s="156" t="n">
        <v>27384136</v>
      </c>
      <c r="F615" s="156" t="n">
        <v>454</v>
      </c>
      <c r="G615" s="156" t="n">
        <v>840</v>
      </c>
      <c r="H615" s="156" t="n">
        <v>600</v>
      </c>
    </row>
    <row r="616" ht="24" customHeight="1" s="113">
      <c r="A616" s="156" t="inlineStr">
        <is>
          <t>2026-02</t>
        </is>
      </c>
      <c r="B616" s="156" t="inlineStr">
        <is>
          <t>M052</t>
        </is>
      </c>
      <c r="C616" s="156" t="inlineStr">
        <is>
          <t>ŞİRİNYER 2</t>
        </is>
      </c>
      <c r="D616" s="156" t="n">
        <v>66341</v>
      </c>
      <c r="E616" s="156" t="n">
        <v>27074007</v>
      </c>
      <c r="F616" s="156" t="n">
        <v>454</v>
      </c>
      <c r="G616" s="156" t="n">
        <v>840</v>
      </c>
      <c r="H616" s="156" t="n">
        <v>600</v>
      </c>
    </row>
    <row r="617" ht="24" customHeight="1" s="113">
      <c r="A617" s="156" t="inlineStr">
        <is>
          <t>2026-03</t>
        </is>
      </c>
      <c r="B617" s="156" t="inlineStr">
        <is>
          <t>M052</t>
        </is>
      </c>
      <c r="C617" s="156" t="inlineStr">
        <is>
          <t>ŞİRİNYER 2</t>
        </is>
      </c>
      <c r="D617" s="156" t="n">
        <v>61039</v>
      </c>
      <c r="E617" s="156" t="n">
        <v>27318743</v>
      </c>
      <c r="F617" s="156" t="n">
        <v>454</v>
      </c>
      <c r="G617" s="156" t="n">
        <v>840</v>
      </c>
      <c r="H617" s="156" t="n">
        <v>600</v>
      </c>
    </row>
    <row r="618" ht="24" customHeight="1" s="113">
      <c r="A618" s="156" t="inlineStr">
        <is>
          <t>2026-04</t>
        </is>
      </c>
      <c r="B618" s="156" t="inlineStr">
        <is>
          <t>M052</t>
        </is>
      </c>
      <c r="C618" s="156" t="inlineStr">
        <is>
          <t>ŞİRİNYER 2</t>
        </is>
      </c>
      <c r="D618" s="156" t="n">
        <v>59708</v>
      </c>
      <c r="E618" s="156" t="n">
        <v>28215211</v>
      </c>
      <c r="F618" s="156" t="n">
        <v>454</v>
      </c>
      <c r="G618" s="156" t="n">
        <v>840</v>
      </c>
      <c r="H618" s="156" t="n">
        <v>600</v>
      </c>
    </row>
    <row r="619" ht="24" customHeight="1" s="113">
      <c r="A619" s="156" t="inlineStr">
        <is>
          <t>2026-05</t>
        </is>
      </c>
      <c r="B619" s="156" t="inlineStr">
        <is>
          <t>M052</t>
        </is>
      </c>
      <c r="C619" s="156" t="inlineStr">
        <is>
          <t>ŞİRİNYER 2</t>
        </is>
      </c>
      <c r="D619" s="156" t="n">
        <v>58752</v>
      </c>
      <c r="E619" s="156" t="n">
        <v>27282089</v>
      </c>
      <c r="F619" s="156" t="n">
        <v>454</v>
      </c>
      <c r="G619" s="156" t="n">
        <v>840</v>
      </c>
      <c r="H619" s="156" t="n">
        <v>600</v>
      </c>
    </row>
    <row r="620" ht="24" customHeight="1" s="113">
      <c r="A620" s="156" t="inlineStr">
        <is>
          <t>2026-06</t>
        </is>
      </c>
      <c r="B620" s="156" t="inlineStr">
        <is>
          <t>M052</t>
        </is>
      </c>
      <c r="C620" s="156" t="inlineStr">
        <is>
          <t>ŞİRİNYER 2</t>
        </is>
      </c>
      <c r="D620" s="156" t="n">
        <v>58648</v>
      </c>
      <c r="E620" s="156" t="n">
        <v>28938220</v>
      </c>
      <c r="F620" s="156" t="n">
        <v>454</v>
      </c>
      <c r="G620" s="156" t="n">
        <v>840</v>
      </c>
      <c r="H620" s="156" t="n">
        <v>600</v>
      </c>
    </row>
    <row r="621" ht="24" customHeight="1" s="113">
      <c r="A621" s="156" t="inlineStr">
        <is>
          <t>2026-07</t>
        </is>
      </c>
      <c r="B621" s="156" t="inlineStr">
        <is>
          <t>M052</t>
        </is>
      </c>
      <c r="C621" s="156" t="inlineStr">
        <is>
          <t>ŞİRİNYER 2</t>
        </is>
      </c>
      <c r="D621" s="156" t="n">
        <v>66149</v>
      </c>
      <c r="E621" s="156" t="n">
        <v>27183579</v>
      </c>
      <c r="F621" s="156" t="n">
        <v>454</v>
      </c>
      <c r="G621" s="156" t="n">
        <v>840</v>
      </c>
      <c r="H621" s="156" t="n">
        <v>600</v>
      </c>
    </row>
    <row r="622" ht="24" customHeight="1" s="113">
      <c r="A622" s="156" t="inlineStr">
        <is>
          <t>2026-08</t>
        </is>
      </c>
      <c r="B622" s="156" t="inlineStr">
        <is>
          <t>M052</t>
        </is>
      </c>
      <c r="C622" s="156" t="inlineStr">
        <is>
          <t>ŞİRİNYER 2</t>
        </is>
      </c>
      <c r="D622" s="156" t="n">
        <v>60039</v>
      </c>
      <c r="E622" s="156" t="n">
        <v>27435665</v>
      </c>
      <c r="F622" s="156" t="n">
        <v>454</v>
      </c>
      <c r="G622" s="156" t="n">
        <v>840</v>
      </c>
      <c r="H622" s="156" t="n">
        <v>600</v>
      </c>
    </row>
    <row r="623" ht="24" customHeight="1" s="113">
      <c r="A623" s="156" t="inlineStr">
        <is>
          <t>2026-09</t>
        </is>
      </c>
      <c r="B623" s="156" t="inlineStr">
        <is>
          <t>M052</t>
        </is>
      </c>
      <c r="C623" s="156" t="inlineStr">
        <is>
          <t>ŞİRİNYER 2</t>
        </is>
      </c>
      <c r="D623" s="156" t="n">
        <v>58872</v>
      </c>
      <c r="E623" s="156" t="n">
        <v>28115783</v>
      </c>
      <c r="F623" s="156" t="n">
        <v>454</v>
      </c>
      <c r="G623" s="156" t="n">
        <v>840</v>
      </c>
      <c r="H623" s="156" t="n">
        <v>600</v>
      </c>
    </row>
    <row r="624" ht="24" customHeight="1" s="113">
      <c r="A624" s="156" t="inlineStr">
        <is>
          <t>2026-10</t>
        </is>
      </c>
      <c r="B624" s="156" t="inlineStr">
        <is>
          <t>M052</t>
        </is>
      </c>
      <c r="C624" s="156" t="inlineStr">
        <is>
          <t>ŞİRİNYER 2</t>
        </is>
      </c>
      <c r="D624" s="156" t="n">
        <v>64634</v>
      </c>
      <c r="E624" s="156" t="n">
        <v>27655367</v>
      </c>
      <c r="F624" s="156" t="n">
        <v>454</v>
      </c>
      <c r="G624" s="156" t="n">
        <v>840</v>
      </c>
      <c r="H624" s="156" t="n">
        <v>600</v>
      </c>
    </row>
    <row r="625" ht="24" customHeight="1" s="113">
      <c r="A625" s="156" t="inlineStr">
        <is>
          <t>2026-11</t>
        </is>
      </c>
      <c r="B625" s="156" t="inlineStr">
        <is>
          <t>M052</t>
        </is>
      </c>
      <c r="C625" s="156" t="inlineStr">
        <is>
          <t>ŞİRİNYER 2</t>
        </is>
      </c>
      <c r="D625" s="156" t="n">
        <v>66105</v>
      </c>
      <c r="E625" s="156" t="n">
        <v>27850590</v>
      </c>
      <c r="F625" s="156" t="n">
        <v>454</v>
      </c>
      <c r="G625" s="156" t="n">
        <v>840</v>
      </c>
      <c r="H625" s="156" t="n">
        <v>600</v>
      </c>
    </row>
    <row r="626" ht="24" customHeight="1" s="113">
      <c r="A626" s="156" t="inlineStr">
        <is>
          <t>2026-12</t>
        </is>
      </c>
      <c r="B626" s="156" t="inlineStr">
        <is>
          <t>M052</t>
        </is>
      </c>
      <c r="C626" s="156" t="inlineStr">
        <is>
          <t>ŞİRİNYER 2</t>
        </is>
      </c>
      <c r="D626" s="156" t="n">
        <v>65261</v>
      </c>
      <c r="E626" s="156" t="n">
        <v>27799835</v>
      </c>
      <c r="F626" s="156" t="n">
        <v>454</v>
      </c>
      <c r="G626" s="156" t="n">
        <v>840</v>
      </c>
      <c r="H626" s="156" t="n">
        <v>600</v>
      </c>
    </row>
    <row r="627" ht="24" customHeight="1" s="113">
      <c r="A627" s="156" t="inlineStr">
        <is>
          <t>2026-01</t>
        </is>
      </c>
      <c r="B627" s="156" t="inlineStr">
        <is>
          <t>M057</t>
        </is>
      </c>
      <c r="C627" s="156" t="inlineStr">
        <is>
          <t>BUCA2</t>
        </is>
      </c>
      <c r="D627" s="156" t="n">
        <v>-2546</v>
      </c>
      <c r="E627" s="156" t="n">
        <v>813352</v>
      </c>
      <c r="F627" s="156" t="n">
        <v>0</v>
      </c>
      <c r="G627" s="156" t="n">
        <v>0</v>
      </c>
      <c r="H627" s="156" t="n">
        <v>1320</v>
      </c>
    </row>
    <row r="628" ht="24" customHeight="1" s="113">
      <c r="A628" s="156" t="inlineStr">
        <is>
          <t>2026-02</t>
        </is>
      </c>
      <c r="B628" s="156" t="inlineStr">
        <is>
          <t>M057</t>
        </is>
      </c>
      <c r="C628" s="156" t="inlineStr">
        <is>
          <t>BUCA2</t>
        </is>
      </c>
      <c r="D628" s="156" t="n">
        <v>-1063</v>
      </c>
      <c r="E628" s="156" t="n">
        <v>-226955</v>
      </c>
      <c r="F628" s="156" t="n">
        <v>0</v>
      </c>
      <c r="G628" s="156" t="n">
        <v>0</v>
      </c>
      <c r="H628" s="156" t="n">
        <v>1320</v>
      </c>
    </row>
    <row r="629" ht="24" customHeight="1" s="113">
      <c r="A629" s="156" t="inlineStr">
        <is>
          <t>2026-03</t>
        </is>
      </c>
      <c r="B629" s="156" t="inlineStr">
        <is>
          <t>M057</t>
        </is>
      </c>
      <c r="C629" s="156" t="inlineStr">
        <is>
          <t>BUCA2</t>
        </is>
      </c>
      <c r="D629" s="156" t="n">
        <v>4033</v>
      </c>
      <c r="E629" s="156" t="n">
        <v>-341493</v>
      </c>
      <c r="F629" s="156" t="n">
        <v>0</v>
      </c>
      <c r="G629" s="156" t="n">
        <v>0</v>
      </c>
      <c r="H629" s="156" t="n">
        <v>1320</v>
      </c>
    </row>
    <row r="630" ht="24" customHeight="1" s="113">
      <c r="A630" s="156" t="inlineStr">
        <is>
          <t>2026-04</t>
        </is>
      </c>
      <c r="B630" s="156" t="inlineStr">
        <is>
          <t>M057</t>
        </is>
      </c>
      <c r="C630" s="156" t="inlineStr">
        <is>
          <t>BUCA2</t>
        </is>
      </c>
      <c r="D630" s="156" t="n">
        <v>1290</v>
      </c>
      <c r="E630" s="156" t="n">
        <v>419029</v>
      </c>
      <c r="F630" s="156" t="n">
        <v>0</v>
      </c>
      <c r="G630" s="156" t="n">
        <v>0</v>
      </c>
      <c r="H630" s="156" t="n">
        <v>1320</v>
      </c>
    </row>
    <row r="631" ht="24" customHeight="1" s="113">
      <c r="A631" s="156" t="inlineStr">
        <is>
          <t>2026-05</t>
        </is>
      </c>
      <c r="B631" s="156" t="inlineStr">
        <is>
          <t>M057</t>
        </is>
      </c>
      <c r="C631" s="156" t="inlineStr">
        <is>
          <t>BUCA2</t>
        </is>
      </c>
      <c r="D631" s="156" t="n">
        <v>-3881</v>
      </c>
      <c r="E631" s="156" t="n">
        <v>838027</v>
      </c>
      <c r="F631" s="156" t="n">
        <v>0</v>
      </c>
      <c r="G631" s="156" t="n">
        <v>0</v>
      </c>
      <c r="H631" s="156" t="n">
        <v>1320</v>
      </c>
    </row>
    <row r="632" ht="24" customHeight="1" s="113">
      <c r="A632" s="156" t="inlineStr">
        <is>
          <t>2026-06</t>
        </is>
      </c>
      <c r="B632" s="156" t="inlineStr">
        <is>
          <t>M057</t>
        </is>
      </c>
      <c r="C632" s="156" t="inlineStr">
        <is>
          <t>BUCA2</t>
        </is>
      </c>
      <c r="D632" s="156" t="n">
        <v>-2134</v>
      </c>
      <c r="E632" s="156" t="n">
        <v>-136371</v>
      </c>
      <c r="F632" s="156" t="n">
        <v>0</v>
      </c>
      <c r="G632" s="156" t="n">
        <v>0</v>
      </c>
      <c r="H632" s="156" t="n">
        <v>1320</v>
      </c>
    </row>
    <row r="633" ht="24" customHeight="1" s="113">
      <c r="A633" s="156" t="inlineStr">
        <is>
          <t>2026-07</t>
        </is>
      </c>
      <c r="B633" s="156" t="inlineStr">
        <is>
          <t>M057</t>
        </is>
      </c>
      <c r="C633" s="156" t="inlineStr">
        <is>
          <t>BUCA2</t>
        </is>
      </c>
      <c r="D633" s="156" t="n">
        <v>4463</v>
      </c>
      <c r="E633" s="156" t="n">
        <v>131099</v>
      </c>
      <c r="F633" s="156" t="n">
        <v>0</v>
      </c>
      <c r="G633" s="156" t="n">
        <v>0</v>
      </c>
      <c r="H633" s="156" t="n">
        <v>1320</v>
      </c>
    </row>
    <row r="634" ht="24" customHeight="1" s="113">
      <c r="A634" s="156" t="inlineStr">
        <is>
          <t>2026-08</t>
        </is>
      </c>
      <c r="B634" s="156" t="inlineStr">
        <is>
          <t>M057</t>
        </is>
      </c>
      <c r="C634" s="156" t="inlineStr">
        <is>
          <t>BUCA2</t>
        </is>
      </c>
      <c r="D634" s="156" t="n">
        <v>4848</v>
      </c>
      <c r="E634" s="156" t="n">
        <v>-311866</v>
      </c>
      <c r="F634" s="156" t="n">
        <v>0</v>
      </c>
      <c r="G634" s="156" t="n">
        <v>0</v>
      </c>
      <c r="H634" s="156" t="n">
        <v>1320</v>
      </c>
    </row>
    <row r="635" ht="24" customHeight="1" s="113">
      <c r="A635" s="156" t="inlineStr">
        <is>
          <t>2026-09</t>
        </is>
      </c>
      <c r="B635" s="156" t="inlineStr">
        <is>
          <t>M057</t>
        </is>
      </c>
      <c r="C635" s="156" t="inlineStr">
        <is>
          <t>BUCA2</t>
        </is>
      </c>
      <c r="D635" s="156" t="n">
        <v>1529</v>
      </c>
      <c r="E635" s="156" t="n">
        <v>-149406</v>
      </c>
      <c r="F635" s="156" t="n">
        <v>0</v>
      </c>
      <c r="G635" s="156" t="n">
        <v>0</v>
      </c>
      <c r="H635" s="156" t="n">
        <v>1320</v>
      </c>
    </row>
    <row r="636" ht="24" customHeight="1" s="113">
      <c r="A636" s="156" t="inlineStr">
        <is>
          <t>2026-10</t>
        </is>
      </c>
      <c r="B636" s="156" t="inlineStr">
        <is>
          <t>M057</t>
        </is>
      </c>
      <c r="C636" s="156" t="inlineStr">
        <is>
          <t>BUCA2</t>
        </is>
      </c>
      <c r="D636" s="156" t="n">
        <v>-2860</v>
      </c>
      <c r="E636" s="156" t="n">
        <v>-79942</v>
      </c>
      <c r="F636" s="156" t="n">
        <v>0</v>
      </c>
      <c r="G636" s="156" t="n">
        <v>0</v>
      </c>
      <c r="H636" s="156" t="n">
        <v>1320</v>
      </c>
    </row>
    <row r="637" ht="24" customHeight="1" s="113">
      <c r="A637" s="156" t="inlineStr">
        <is>
          <t>2026-11</t>
        </is>
      </c>
      <c r="B637" s="156" t="inlineStr">
        <is>
          <t>M057</t>
        </is>
      </c>
      <c r="C637" s="156" t="inlineStr">
        <is>
          <t>BUCA2</t>
        </is>
      </c>
      <c r="D637" s="156" t="n">
        <v>-1197</v>
      </c>
      <c r="E637" s="156" t="n">
        <v>-472392</v>
      </c>
      <c r="F637" s="156" t="n">
        <v>0</v>
      </c>
      <c r="G637" s="156" t="n">
        <v>0</v>
      </c>
      <c r="H637" s="156" t="n">
        <v>1320</v>
      </c>
    </row>
    <row r="638" ht="24" customHeight="1" s="113">
      <c r="A638" s="156" t="inlineStr">
        <is>
          <t>2026-12</t>
        </is>
      </c>
      <c r="B638" s="156" t="inlineStr">
        <is>
          <t>M057</t>
        </is>
      </c>
      <c r="C638" s="156" t="inlineStr">
        <is>
          <t>BUCA2</t>
        </is>
      </c>
      <c r="D638" s="156" t="n">
        <v>-1679</v>
      </c>
      <c r="E638" s="156" t="n">
        <v>45609</v>
      </c>
      <c r="F638" s="156" t="n">
        <v>0</v>
      </c>
      <c r="G638" s="156" t="n">
        <v>0</v>
      </c>
      <c r="H638" s="156" t="n">
        <v>1320</v>
      </c>
    </row>
    <row r="639" ht="24" customHeight="1" s="113"/>
    <row r="640" ht="24" customHeight="1" s="113"/>
    <row r="641" ht="24" customHeight="1" s="113"/>
    <row r="642" ht="24" customHeight="1" s="113"/>
    <row r="643" ht="24" customHeight="1" s="113"/>
    <row r="644" ht="24" customHeight="1" s="113"/>
    <row r="645" ht="24" customHeight="1" s="113"/>
    <row r="646" ht="24" customHeight="1" s="113"/>
    <row r="647" ht="24" customHeight="1" s="113"/>
    <row r="648" ht="24" customHeight="1" s="113"/>
    <row r="649" ht="24" customHeight="1" s="113"/>
    <row r="650" ht="24" customHeight="1" s="113"/>
    <row r="651" ht="24" customHeight="1" s="113"/>
    <row r="652" ht="24" customHeight="1" s="113"/>
    <row r="653" ht="24" customHeight="1" s="113"/>
    <row r="654" ht="24" customHeight="1" s="113"/>
    <row r="655" ht="24" customHeight="1" s="113"/>
    <row r="656" ht="24" customHeight="1" s="113"/>
    <row r="657" ht="24" customHeight="1" s="113"/>
    <row r="658" ht="24" customHeight="1" s="113"/>
    <row r="659" ht="24" customHeight="1" s="113"/>
    <row r="660" ht="24" customHeight="1" s="113"/>
    <row r="661" ht="24" customHeight="1" s="113"/>
    <row r="662" ht="24" customHeight="1" s="113"/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15" customHeight="1" s="113">
      <c r="A1" s="154" t="inlineStr">
        <is>
          <t>İŞ YÜKÜ ENDEKSİ</t>
        </is>
      </c>
    </row>
    <row r="2" ht="24" customHeight="1" s="113">
      <c r="A2" s="161" t="inlineStr">
        <is>
          <t>MagazaID</t>
        </is>
      </c>
      <c r="B2" s="161" t="inlineStr">
        <is>
          <t>Mağaza</t>
        </is>
      </c>
      <c r="C2" s="161" t="inlineStr">
        <is>
          <t>Bölge</t>
        </is>
      </c>
      <c r="D2" s="161" t="inlineStr">
        <is>
          <t>Fiş Puan</t>
        </is>
      </c>
      <c r="E2" s="161" t="inlineStr">
        <is>
          <t>Ciro Puan</t>
        </is>
      </c>
      <c r="F2" s="161" t="inlineStr">
        <is>
          <t>m² Puan</t>
        </is>
      </c>
      <c r="G2" s="161" t="inlineStr">
        <is>
          <t>Risk Puan</t>
        </is>
      </c>
      <c r="H2" s="161" t="inlineStr">
        <is>
          <t>İş Yükü Endeksi</t>
        </is>
      </c>
      <c r="I2" s="161" t="inlineStr">
        <is>
          <t>Seviye</t>
        </is>
      </c>
    </row>
    <row r="3" ht="24" customHeight="1" s="113">
      <c r="A3" s="162" t="inlineStr">
        <is>
          <t>M001</t>
        </is>
      </c>
      <c r="B3" s="162" t="inlineStr">
        <is>
          <t>AKEVLER</t>
        </is>
      </c>
      <c r="C3" s="162" t="inlineStr">
        <is>
          <t>ERTAN TEKİ</t>
        </is>
      </c>
      <c r="D3" s="163" t="n">
        <v>29</v>
      </c>
      <c r="E3" s="163" t="n">
        <v>20.6</v>
      </c>
      <c r="F3" s="163" t="n">
        <v>29.8</v>
      </c>
      <c r="G3" s="162" t="n">
        <v>10</v>
      </c>
      <c r="H3" s="163" t="n">
        <v>34.4</v>
      </c>
      <c r="I3" s="162" t="inlineStr">
        <is>
          <t>Normal</t>
        </is>
      </c>
    </row>
    <row r="4" ht="48" customHeight="1" s="113">
      <c r="A4" s="162" t="inlineStr">
        <is>
          <t>M002</t>
        </is>
      </c>
      <c r="B4" s="162" t="inlineStr">
        <is>
          <t>AYDIN EFELER</t>
        </is>
      </c>
      <c r="C4" s="162" t="inlineStr">
        <is>
          <t>CÜNEYT ÇIKRIKÇI - AYŞE AVCU</t>
        </is>
      </c>
      <c r="D4" s="163" t="n">
        <v>58.4</v>
      </c>
      <c r="E4" s="163" t="n">
        <v>39.1</v>
      </c>
      <c r="F4" s="163" t="n">
        <v>7.8</v>
      </c>
      <c r="G4" s="162" t="n">
        <v>73</v>
      </c>
      <c r="H4" s="163" t="n">
        <v>49.9</v>
      </c>
      <c r="I4" s="162" t="inlineStr">
        <is>
          <t>Normal</t>
        </is>
      </c>
    </row>
    <row r="5" ht="48" customHeight="1" s="113">
      <c r="A5" s="162" t="inlineStr">
        <is>
          <t>M003</t>
        </is>
      </c>
      <c r="B5" s="162" t="inlineStr">
        <is>
          <t>AYDIN EFELER-2</t>
        </is>
      </c>
      <c r="C5" s="162" t="inlineStr">
        <is>
          <t>CÜNEYT ÇIKRIKÇI - AYŞE AVCU</t>
        </is>
      </c>
      <c r="D5" s="163" t="n">
        <v>34.4</v>
      </c>
      <c r="E5" s="163" t="n">
        <v>28.5</v>
      </c>
      <c r="F5" s="163" t="n">
        <v>29.4</v>
      </c>
      <c r="G5" s="162" t="n">
        <v>39</v>
      </c>
      <c r="H5" s="163" t="n">
        <v>37</v>
      </c>
      <c r="I5" s="162" t="inlineStr">
        <is>
          <t>Normal</t>
        </is>
      </c>
    </row>
    <row r="6" ht="48" customHeight="1" s="113">
      <c r="A6" s="162" t="inlineStr">
        <is>
          <t>M004</t>
        </is>
      </c>
      <c r="B6" s="162" t="inlineStr">
        <is>
          <t>AYDIN FATİH</t>
        </is>
      </c>
      <c r="C6" s="162" t="inlineStr">
        <is>
          <t>CÜNEYT ÇIKRIKÇI - AYŞE AVCU</t>
        </is>
      </c>
      <c r="D6" s="163" t="n">
        <v>26</v>
      </c>
      <c r="E6" s="163" t="n">
        <v>19.4</v>
      </c>
      <c r="F6" s="163" t="n">
        <v>15.8</v>
      </c>
      <c r="G6" s="162" t="n">
        <v>80</v>
      </c>
      <c r="H6" s="163" t="n">
        <v>26.2</v>
      </c>
      <c r="I6" s="162" t="inlineStr">
        <is>
          <t>Normal</t>
        </is>
      </c>
    </row>
    <row r="7" ht="48" customHeight="1" s="113">
      <c r="A7" s="162" t="inlineStr">
        <is>
          <t>M005</t>
        </is>
      </c>
      <c r="B7" s="162" t="inlineStr">
        <is>
          <t>AYDIN FATİH-2</t>
        </is>
      </c>
      <c r="C7" s="162" t="inlineStr">
        <is>
          <t>CÜNEYT ÇIKRIKÇI - AYŞE AVCU</t>
        </is>
      </c>
      <c r="D7" s="163" t="n">
        <v>35.5</v>
      </c>
      <c r="E7" s="163" t="n">
        <v>38.1</v>
      </c>
      <c r="F7" s="163" t="n">
        <v>12.5</v>
      </c>
      <c r="G7" s="162" t="n">
        <v>46</v>
      </c>
      <c r="H7" s="163" t="n">
        <v>42.5</v>
      </c>
      <c r="I7" s="162" t="inlineStr">
        <is>
          <t>Normal</t>
        </is>
      </c>
    </row>
    <row r="8" ht="48" customHeight="1" s="113">
      <c r="A8" s="162" t="inlineStr">
        <is>
          <t>M006</t>
        </is>
      </c>
      <c r="B8" s="162" t="inlineStr">
        <is>
          <t>AYDIN GİRNE</t>
        </is>
      </c>
      <c r="C8" s="162" t="inlineStr">
        <is>
          <t>CÜNEYT ÇIKRIKÇI - AYŞE AVCU</t>
        </is>
      </c>
      <c r="D8" s="163" t="n">
        <v>34.6</v>
      </c>
      <c r="E8" s="163" t="n">
        <v>18.1</v>
      </c>
      <c r="F8" s="163" t="n">
        <v>15.9</v>
      </c>
      <c r="G8" s="162" t="n">
        <v>36</v>
      </c>
      <c r="H8" s="163" t="n">
        <v>33.8</v>
      </c>
      <c r="I8" s="162" t="inlineStr">
        <is>
          <t>Normal</t>
        </is>
      </c>
    </row>
    <row r="9" ht="48" customHeight="1" s="113">
      <c r="A9" s="162" t="inlineStr">
        <is>
          <t>M007</t>
        </is>
      </c>
      <c r="B9" s="162" t="inlineStr">
        <is>
          <t>AYDIN MİMARSİNAN</t>
        </is>
      </c>
      <c r="C9" s="162" t="inlineStr">
        <is>
          <t>CÜNEYT ÇIKRIKÇI - AYŞE AVCU</t>
        </is>
      </c>
      <c r="D9" s="163" t="n">
        <v>81.90000000000001</v>
      </c>
      <c r="E9" s="163" t="n">
        <v>37.1</v>
      </c>
      <c r="F9" s="163" t="n">
        <v>27.4</v>
      </c>
      <c r="G9" s="162" t="n">
        <v>65</v>
      </c>
      <c r="H9" s="163" t="n">
        <v>55.2</v>
      </c>
      <c r="I9" s="162" t="inlineStr">
        <is>
          <t>Yüksek</t>
        </is>
      </c>
    </row>
    <row r="10" ht="48" customHeight="1" s="113">
      <c r="A10" s="162" t="inlineStr">
        <is>
          <t>M008</t>
        </is>
      </c>
      <c r="B10" s="162" t="inlineStr">
        <is>
          <t>AYRANCILAR</t>
        </is>
      </c>
      <c r="C10" s="162" t="inlineStr">
        <is>
          <t>CÜNEYT ÇIKRIKÇI - AYŞE AVCU</t>
        </is>
      </c>
      <c r="D10" s="163" t="n">
        <v>72.59999999999999</v>
      </c>
      <c r="E10" s="163" t="n">
        <v>35.7</v>
      </c>
      <c r="F10" s="163" t="n">
        <v>36.8</v>
      </c>
      <c r="G10" s="162" t="n">
        <v>70</v>
      </c>
      <c r="H10" s="163" t="n">
        <v>58.9</v>
      </c>
      <c r="I10" s="162" t="inlineStr">
        <is>
          <t>Yüksek</t>
        </is>
      </c>
    </row>
    <row r="11" ht="24" customHeight="1" s="113">
      <c r="A11" s="162" t="inlineStr">
        <is>
          <t>M009</t>
        </is>
      </c>
      <c r="B11" s="162" t="inlineStr">
        <is>
          <t>BALÇOVA</t>
        </is>
      </c>
      <c r="C11" s="162" t="inlineStr">
        <is>
          <t>ERTAN TEKİ</t>
        </is>
      </c>
      <c r="D11" s="163" t="n">
        <v>68.3</v>
      </c>
      <c r="E11" s="163" t="n">
        <v>27.1</v>
      </c>
      <c r="F11" s="163" t="n">
        <v>34.8</v>
      </c>
      <c r="G11" s="162" t="n">
        <v>32</v>
      </c>
      <c r="H11" s="163" t="n">
        <v>45.4</v>
      </c>
      <c r="I11" s="162" t="inlineStr">
        <is>
          <t>Normal</t>
        </is>
      </c>
    </row>
    <row r="12" ht="36" customHeight="1" s="113">
      <c r="A12" s="162" t="inlineStr">
        <is>
          <t>M010</t>
        </is>
      </c>
      <c r="B12" s="162" t="inlineStr">
        <is>
          <t>BAYRAKLI</t>
        </is>
      </c>
      <c r="C12" s="162" t="inlineStr">
        <is>
          <t>DERYA YARDIMCI</t>
        </is>
      </c>
      <c r="D12" s="163" t="n">
        <v>76.40000000000001</v>
      </c>
      <c r="E12" s="163" t="n">
        <v>42.3</v>
      </c>
      <c r="F12" s="163" t="n">
        <v>16.3</v>
      </c>
      <c r="G12" s="162" t="n">
        <v>58</v>
      </c>
      <c r="H12" s="163" t="n">
        <v>53.1</v>
      </c>
      <c r="I12" s="162" t="inlineStr">
        <is>
          <t>Yüksek</t>
        </is>
      </c>
    </row>
    <row r="13" ht="24" customHeight="1" s="113">
      <c r="A13" s="162" t="inlineStr">
        <is>
          <t>M011</t>
        </is>
      </c>
      <c r="B13" s="162" t="inlineStr">
        <is>
          <t>BOZYAKA</t>
        </is>
      </c>
      <c r="C13" s="162" t="inlineStr">
        <is>
          <t>ERTAN TEKİ</t>
        </is>
      </c>
      <c r="D13" s="163" t="n">
        <v>49.4</v>
      </c>
      <c r="E13" s="163" t="n">
        <v>41.6</v>
      </c>
      <c r="F13" s="163" t="n">
        <v>20.9</v>
      </c>
      <c r="G13" s="162" t="n">
        <v>57</v>
      </c>
      <c r="H13" s="163" t="n">
        <v>49.4</v>
      </c>
      <c r="I13" s="162" t="inlineStr">
        <is>
          <t>Normal</t>
        </is>
      </c>
    </row>
    <row r="14" ht="36" customHeight="1" s="113">
      <c r="A14" s="162" t="inlineStr">
        <is>
          <t>M012</t>
        </is>
      </c>
      <c r="B14" s="162" t="inlineStr">
        <is>
          <t xml:space="preserve">BUCA </t>
        </is>
      </c>
      <c r="C14" s="162" t="inlineStr">
        <is>
          <t>DERYA YARDIMCI</t>
        </is>
      </c>
      <c r="D14" s="163" t="n">
        <v>25.2</v>
      </c>
      <c r="E14" s="163" t="n">
        <v>21.8</v>
      </c>
      <c r="F14" s="163" t="n">
        <v>40.2</v>
      </c>
      <c r="G14" s="162" t="n">
        <v>39</v>
      </c>
      <c r="H14" s="163" t="n">
        <v>42.2</v>
      </c>
      <c r="I14" s="162" t="inlineStr">
        <is>
          <t>Normal</t>
        </is>
      </c>
    </row>
    <row r="15" ht="36" customHeight="1" s="113">
      <c r="A15" s="162" t="inlineStr">
        <is>
          <t>M013</t>
        </is>
      </c>
      <c r="B15" s="162" t="inlineStr">
        <is>
          <t>DEDEBAŞI</t>
        </is>
      </c>
      <c r="C15" s="162" t="inlineStr">
        <is>
          <t>DERYA YARDIMCI</t>
        </is>
      </c>
      <c r="D15" s="163" t="n">
        <v>63.4</v>
      </c>
      <c r="E15" s="163" t="n">
        <v>55.6</v>
      </c>
      <c r="F15" s="163" t="n">
        <v>30.3</v>
      </c>
      <c r="G15" s="162" t="n">
        <v>22</v>
      </c>
      <c r="H15" s="163" t="n">
        <v>49.6</v>
      </c>
      <c r="I15" s="162" t="inlineStr">
        <is>
          <t>Normal</t>
        </is>
      </c>
    </row>
    <row r="16" ht="24" customHeight="1" s="113">
      <c r="A16" s="162" t="inlineStr">
        <is>
          <t>M014</t>
        </is>
      </c>
      <c r="B16" s="162" t="inlineStr">
        <is>
          <t>ESKİİZMİR</t>
        </is>
      </c>
      <c r="C16" s="162" t="inlineStr">
        <is>
          <t>ERTAN TEKİ</t>
        </is>
      </c>
      <c r="D16" s="163" t="n">
        <v>52.9</v>
      </c>
      <c r="E16" s="163" t="n">
        <v>46.9</v>
      </c>
      <c r="F16" s="163" t="n">
        <v>20</v>
      </c>
      <c r="G16" s="162" t="n">
        <v>70</v>
      </c>
      <c r="H16" s="163" t="n">
        <v>49.7</v>
      </c>
      <c r="I16" s="162" t="inlineStr">
        <is>
          <t>Normal</t>
        </is>
      </c>
    </row>
    <row r="17" ht="48" customHeight="1" s="113">
      <c r="A17" s="162" t="inlineStr">
        <is>
          <t>M015</t>
        </is>
      </c>
      <c r="B17" s="162" t="inlineStr">
        <is>
          <t>GAZİEMİR-1</t>
        </is>
      </c>
      <c r="C17" s="162" t="inlineStr">
        <is>
          <t>ALİ ÇELİK</t>
        </is>
      </c>
      <c r="D17" s="163" t="n">
        <v>47</v>
      </c>
      <c r="E17" s="163" t="n">
        <v>38.4</v>
      </c>
      <c r="F17" s="163" t="n">
        <v>26.9</v>
      </c>
      <c r="G17" s="162" t="n">
        <v>82</v>
      </c>
      <c r="H17" s="163" t="n">
        <v>52.2</v>
      </c>
      <c r="I17" s="162" t="inlineStr">
        <is>
          <t>Yüksek</t>
        </is>
      </c>
    </row>
    <row r="18" ht="48" customHeight="1" s="113">
      <c r="A18" s="162" t="inlineStr">
        <is>
          <t>M016</t>
        </is>
      </c>
      <c r="B18" s="162" t="inlineStr">
        <is>
          <t>GAZİEMİR-2</t>
        </is>
      </c>
      <c r="C18" s="162" t="inlineStr">
        <is>
          <t>ALİ ÇELİK</t>
        </is>
      </c>
      <c r="D18" s="163" t="n">
        <v>65.8</v>
      </c>
      <c r="E18" s="163" t="n">
        <v>46</v>
      </c>
      <c r="F18" s="163" t="n">
        <v>35.2</v>
      </c>
      <c r="G18" s="162" t="n">
        <v>26</v>
      </c>
      <c r="H18" s="163" t="n">
        <v>59.2</v>
      </c>
      <c r="I18" s="162" t="inlineStr">
        <is>
          <t>Yüksek</t>
        </is>
      </c>
    </row>
    <row r="19" ht="48" customHeight="1" s="113">
      <c r="A19" s="162" t="inlineStr">
        <is>
          <t>M017</t>
        </is>
      </c>
      <c r="B19" s="162" t="inlineStr">
        <is>
          <t>GAZİEMİR-3</t>
        </is>
      </c>
      <c r="C19" s="162" t="inlineStr">
        <is>
          <t>ALİ ÇELİK</t>
        </is>
      </c>
      <c r="D19" s="163" t="n">
        <v>46.4</v>
      </c>
      <c r="E19" s="163" t="n">
        <v>27.5</v>
      </c>
      <c r="F19" s="163" t="n">
        <v>28.2</v>
      </c>
      <c r="G19" s="162" t="n">
        <v>23</v>
      </c>
      <c r="H19" s="163" t="n">
        <v>47.2</v>
      </c>
      <c r="I19" s="162" t="inlineStr">
        <is>
          <t>Normal</t>
        </is>
      </c>
    </row>
    <row r="20" ht="48" customHeight="1" s="113">
      <c r="A20" s="162" t="inlineStr">
        <is>
          <t>M018</t>
        </is>
      </c>
      <c r="B20" s="162" t="inlineStr">
        <is>
          <t>GAZİEMİR-4</t>
        </is>
      </c>
      <c r="C20" s="162" t="inlineStr">
        <is>
          <t>ALİ ÇELİK</t>
        </is>
      </c>
      <c r="D20" s="163" t="n">
        <v>48.8</v>
      </c>
      <c r="E20" s="163" t="n">
        <v>39.8</v>
      </c>
      <c r="F20" s="163" t="n">
        <v>32.7</v>
      </c>
      <c r="G20" s="162" t="n">
        <v>84</v>
      </c>
      <c r="H20" s="163" t="n">
        <v>50.7</v>
      </c>
      <c r="I20" s="162" t="inlineStr">
        <is>
          <t>Yüksek</t>
        </is>
      </c>
    </row>
    <row r="21" ht="48" customHeight="1" s="113">
      <c r="A21" s="162" t="inlineStr">
        <is>
          <t>M019</t>
        </is>
      </c>
      <c r="B21" s="162" t="inlineStr">
        <is>
          <t>GAZİEMİR-5</t>
        </is>
      </c>
      <c r="C21" s="162" t="inlineStr">
        <is>
          <t>ALİ ÇELİK</t>
        </is>
      </c>
      <c r="D21" s="163" t="n">
        <v>46.3</v>
      </c>
      <c r="E21" s="163" t="n">
        <v>21.9</v>
      </c>
      <c r="F21" s="163" t="n">
        <v>35.9</v>
      </c>
      <c r="G21" s="162" t="n">
        <v>67</v>
      </c>
      <c r="H21" s="163" t="n">
        <v>44.2</v>
      </c>
      <c r="I21" s="162" t="inlineStr">
        <is>
          <t>Normal</t>
        </is>
      </c>
    </row>
    <row r="22" ht="48" customHeight="1" s="113">
      <c r="A22" s="162" t="inlineStr">
        <is>
          <t>M020</t>
        </is>
      </c>
      <c r="B22" s="162" t="inlineStr">
        <is>
          <t>GAZİEMİR-6</t>
        </is>
      </c>
      <c r="C22" s="162" t="inlineStr">
        <is>
          <t>ALİ ÇELİK</t>
        </is>
      </c>
      <c r="D22" s="163" t="n">
        <v>17</v>
      </c>
      <c r="E22" s="163" t="n">
        <v>14.4</v>
      </c>
      <c r="F22" s="163" t="n">
        <v>12.1</v>
      </c>
      <c r="G22" s="162" t="n">
        <v>54</v>
      </c>
      <c r="H22" s="163" t="n">
        <v>27.1</v>
      </c>
      <c r="I22" s="162" t="inlineStr">
        <is>
          <t>Normal</t>
        </is>
      </c>
    </row>
    <row r="23" ht="48" customHeight="1" s="113">
      <c r="A23" s="162" t="inlineStr">
        <is>
          <t>M021</t>
        </is>
      </c>
      <c r="B23" s="162" t="inlineStr">
        <is>
          <t>GAZİEMİR-7</t>
        </is>
      </c>
      <c r="C23" s="162" t="inlineStr">
        <is>
          <t>ALİ ÇELİK</t>
        </is>
      </c>
      <c r="D23" s="163" t="n">
        <v>83.8</v>
      </c>
      <c r="E23" s="163" t="n">
        <v>49.8</v>
      </c>
      <c r="F23" s="163" t="n">
        <v>28.2</v>
      </c>
      <c r="G23" s="162" t="n">
        <v>44</v>
      </c>
      <c r="H23" s="163" t="n">
        <v>63.7</v>
      </c>
      <c r="I23" s="162" t="inlineStr">
        <is>
          <t>Yüksek</t>
        </is>
      </c>
    </row>
    <row r="24" ht="36" customHeight="1" s="113">
      <c r="A24" s="162" t="inlineStr">
        <is>
          <t>M022</t>
        </is>
      </c>
      <c r="B24" s="162" t="inlineStr">
        <is>
          <t>GEDİZ</t>
        </is>
      </c>
      <c r="C24" s="162" t="inlineStr">
        <is>
          <t>DERYA YARDIMCI</t>
        </is>
      </c>
      <c r="D24" s="163" t="n">
        <v>26.7</v>
      </c>
      <c r="E24" s="163" t="n">
        <v>20.7</v>
      </c>
      <c r="F24" s="163" t="n">
        <v>20.5</v>
      </c>
      <c r="G24" s="162" t="n">
        <v>43</v>
      </c>
      <c r="H24" s="163" t="n">
        <v>39.1</v>
      </c>
      <c r="I24" s="162" t="inlineStr">
        <is>
          <t>Normal</t>
        </is>
      </c>
    </row>
    <row r="25" ht="24" customHeight="1" s="113">
      <c r="A25" s="162" t="inlineStr">
        <is>
          <t>M023</t>
        </is>
      </c>
      <c r="B25" s="162" t="inlineStr">
        <is>
          <t>GÖZTEPE</t>
        </is>
      </c>
      <c r="C25" s="162" t="inlineStr">
        <is>
          <t>ERTAN TEKİ</t>
        </is>
      </c>
      <c r="D25" s="163" t="n">
        <v>73.09999999999999</v>
      </c>
      <c r="E25" s="163" t="n">
        <v>51.5</v>
      </c>
      <c r="F25" s="163" t="n">
        <v>35.5</v>
      </c>
      <c r="G25" s="162" t="n">
        <v>37</v>
      </c>
      <c r="H25" s="163" t="n">
        <v>54.2</v>
      </c>
      <c r="I25" s="162" t="inlineStr">
        <is>
          <t>Yüksek</t>
        </is>
      </c>
    </row>
    <row r="26" ht="36" customHeight="1" s="113">
      <c r="A26" s="162" t="inlineStr">
        <is>
          <t>M024</t>
        </is>
      </c>
      <c r="B26" s="162" t="inlineStr">
        <is>
          <t>GÜMÜŞPALA</t>
        </is>
      </c>
      <c r="C26" s="162" t="inlineStr">
        <is>
          <t>DERYA YARDIMCI</t>
        </is>
      </c>
      <c r="D26" s="163" t="n">
        <v>97.5</v>
      </c>
      <c r="E26" s="163" t="n">
        <v>94.7</v>
      </c>
      <c r="F26" s="163" t="n">
        <v>19.4</v>
      </c>
      <c r="G26" s="162" t="n">
        <v>83</v>
      </c>
      <c r="H26" s="163" t="n">
        <v>76.90000000000001</v>
      </c>
      <c r="I26" s="162" t="inlineStr">
        <is>
          <t>Kritik</t>
        </is>
      </c>
    </row>
    <row r="27" ht="24" customHeight="1" s="113">
      <c r="A27" s="162" t="inlineStr">
        <is>
          <t>M025</t>
        </is>
      </c>
      <c r="B27" s="162" t="inlineStr">
        <is>
          <t>HAL DEPO</t>
        </is>
      </c>
      <c r="C27" s="162" t="inlineStr">
        <is>
          <t>HALİT BAŞDAŞ</t>
        </is>
      </c>
      <c r="D27" s="163" t="n">
        <v>0</v>
      </c>
      <c r="E27" s="163" t="n">
        <v>0</v>
      </c>
      <c r="F27" s="163" t="n">
        <v>30.4</v>
      </c>
      <c r="G27" s="162" t="n">
        <v>25</v>
      </c>
      <c r="H27" s="163" t="n">
        <v>10.9</v>
      </c>
      <c r="I27" s="162" t="inlineStr">
        <is>
          <t>Normal</t>
        </is>
      </c>
    </row>
    <row r="28" ht="36" customHeight="1" s="113">
      <c r="A28" s="162" t="inlineStr">
        <is>
          <t>M026</t>
        </is>
      </c>
      <c r="B28" s="162" t="inlineStr">
        <is>
          <t>HARMANDALI</t>
        </is>
      </c>
      <c r="C28" s="162" t="inlineStr">
        <is>
          <t>DERYA YARDIMCI</t>
        </is>
      </c>
      <c r="D28" s="163" t="n">
        <v>77.90000000000001</v>
      </c>
      <c r="E28" s="163" t="n">
        <v>63.5</v>
      </c>
      <c r="F28" s="163" t="n">
        <v>24.5</v>
      </c>
      <c r="G28" s="162" t="n">
        <v>67</v>
      </c>
      <c r="H28" s="163" t="n">
        <v>63.8</v>
      </c>
      <c r="I28" s="162" t="inlineStr">
        <is>
          <t>Yüksek</t>
        </is>
      </c>
    </row>
    <row r="29" ht="24" customHeight="1" s="113">
      <c r="A29" s="162" t="inlineStr">
        <is>
          <t>M027</t>
        </is>
      </c>
      <c r="B29" s="162" t="inlineStr">
        <is>
          <t>HATAY</t>
        </is>
      </c>
      <c r="C29" s="162" t="inlineStr">
        <is>
          <t>ERTAN TEKİ</t>
        </is>
      </c>
      <c r="D29" s="163" t="n">
        <v>97.7</v>
      </c>
      <c r="E29" s="163" t="n">
        <v>67</v>
      </c>
      <c r="F29" s="163" t="n">
        <v>35.1</v>
      </c>
      <c r="G29" s="162" t="n">
        <v>75</v>
      </c>
      <c r="H29" s="163" t="n">
        <v>77.5</v>
      </c>
      <c r="I29" s="162" t="inlineStr">
        <is>
          <t>Kritik</t>
        </is>
      </c>
    </row>
    <row r="30" ht="36" customHeight="1" s="113">
      <c r="A30" s="162" t="inlineStr">
        <is>
          <t>M028</t>
        </is>
      </c>
      <c r="B30" s="162" t="inlineStr">
        <is>
          <t>KARŞIYAKA-1</t>
        </is>
      </c>
      <c r="C30" s="162" t="inlineStr">
        <is>
          <t>DERYA YARDIMCI</t>
        </is>
      </c>
      <c r="D30" s="163" t="n">
        <v>77.09999999999999</v>
      </c>
      <c r="E30" s="163" t="n">
        <v>61.4</v>
      </c>
      <c r="F30" s="163" t="n">
        <v>8</v>
      </c>
      <c r="G30" s="162" t="n">
        <v>80</v>
      </c>
      <c r="H30" s="163" t="n">
        <v>57.7</v>
      </c>
      <c r="I30" s="162" t="inlineStr">
        <is>
          <t>Yüksek</t>
        </is>
      </c>
    </row>
    <row r="31" ht="36" customHeight="1" s="113">
      <c r="A31" s="162" t="inlineStr">
        <is>
          <t>M029</t>
        </is>
      </c>
      <c r="B31" s="162" t="inlineStr">
        <is>
          <t>KARŞIYAKA-2</t>
        </is>
      </c>
      <c r="C31" s="162" t="inlineStr">
        <is>
          <t>DERYA YARDIMCI</t>
        </is>
      </c>
      <c r="D31" s="163" t="n">
        <v>26</v>
      </c>
      <c r="E31" s="163" t="n">
        <v>14.2</v>
      </c>
      <c r="F31" s="163" t="n">
        <v>20.5</v>
      </c>
      <c r="G31" s="162" t="n">
        <v>64</v>
      </c>
      <c r="H31" s="163" t="n">
        <v>28.6</v>
      </c>
      <c r="I31" s="162" t="inlineStr">
        <is>
          <t>Normal</t>
        </is>
      </c>
    </row>
    <row r="32" ht="36" customHeight="1" s="113">
      <c r="A32" s="162" t="inlineStr">
        <is>
          <t>M030</t>
        </is>
      </c>
      <c r="B32" s="162" t="inlineStr">
        <is>
          <t>MANAVKUYU</t>
        </is>
      </c>
      <c r="C32" s="162" t="inlineStr">
        <is>
          <t>DERYA YARDIMCI</t>
        </is>
      </c>
      <c r="D32" s="163" t="n">
        <v>40.5</v>
      </c>
      <c r="E32" s="163" t="n">
        <v>21.8</v>
      </c>
      <c r="F32" s="163" t="n">
        <v>12.3</v>
      </c>
      <c r="G32" s="162" t="n">
        <v>28</v>
      </c>
      <c r="H32" s="163" t="n">
        <v>40</v>
      </c>
      <c r="I32" s="162" t="inlineStr">
        <is>
          <t>Normal</t>
        </is>
      </c>
    </row>
    <row r="33" ht="48" customHeight="1" s="113">
      <c r="A33" s="162" t="inlineStr">
        <is>
          <t>M031</t>
        </is>
      </c>
      <c r="B33" s="162" t="inlineStr">
        <is>
          <t>MENDERES</t>
        </is>
      </c>
      <c r="C33" s="162" t="inlineStr">
        <is>
          <t>CÜNEYT ÇIKRIKÇI - AYŞE AVCU</t>
        </is>
      </c>
      <c r="D33" s="163" t="n">
        <v>83.3</v>
      </c>
      <c r="E33" s="163" t="n">
        <v>39.1</v>
      </c>
      <c r="F33" s="163" t="n">
        <v>36.3</v>
      </c>
      <c r="G33" s="162" t="n">
        <v>87</v>
      </c>
      <c r="H33" s="163" t="n">
        <v>59.8</v>
      </c>
      <c r="I33" s="162" t="inlineStr">
        <is>
          <t>Yüksek</t>
        </is>
      </c>
    </row>
    <row r="34" ht="36" customHeight="1" s="113">
      <c r="A34" s="162" t="inlineStr">
        <is>
          <t>M032</t>
        </is>
      </c>
      <c r="B34" s="162" t="inlineStr">
        <is>
          <t>MENDERES DEPO</t>
        </is>
      </c>
      <c r="C34" s="162" t="inlineStr">
        <is>
          <t>AYHAN DAŞDEMİR</t>
        </is>
      </c>
      <c r="D34" s="163" t="n">
        <v>0</v>
      </c>
      <c r="E34" s="163" t="n">
        <v>0</v>
      </c>
      <c r="F34" s="163" t="n">
        <v>60.9</v>
      </c>
      <c r="G34" s="162" t="n">
        <v>61</v>
      </c>
      <c r="H34" s="163" t="n">
        <v>16.5</v>
      </c>
      <c r="I34" s="162" t="inlineStr">
        <is>
          <t>Normal</t>
        </is>
      </c>
    </row>
    <row r="35" ht="27.75" customHeight="1" s="113">
      <c r="A35" s="162" t="inlineStr">
        <is>
          <t>M033</t>
        </is>
      </c>
      <c r="B35" s="162" t="inlineStr">
        <is>
          <t>MERKEZ</t>
        </is>
      </c>
      <c r="C35" s="162" t="inlineStr">
        <is>
          <t>GENEL MÜDÜR</t>
        </is>
      </c>
      <c r="D35" s="163" t="n">
        <v>0</v>
      </c>
      <c r="E35" s="163" t="n">
        <v>0</v>
      </c>
      <c r="F35" s="163" t="n">
        <v>76</v>
      </c>
      <c r="G35" s="162" t="n">
        <v>53</v>
      </c>
      <c r="H35" s="163" t="n">
        <v>16.6</v>
      </c>
      <c r="I35" s="162" t="inlineStr">
        <is>
          <t>Normal</t>
        </is>
      </c>
    </row>
    <row r="36" ht="24" customHeight="1" s="113">
      <c r="A36" s="162" t="inlineStr">
        <is>
          <t>M034</t>
        </is>
      </c>
      <c r="B36" s="162" t="inlineStr">
        <is>
          <t>NARLIDERE</t>
        </is>
      </c>
      <c r="C36" s="162" t="inlineStr">
        <is>
          <t>ERTAN TEKİ</t>
        </is>
      </c>
      <c r="D36" s="163" t="n">
        <v>83.7</v>
      </c>
      <c r="E36" s="163" t="n">
        <v>39.1</v>
      </c>
      <c r="F36" s="163" t="n">
        <v>27.8</v>
      </c>
      <c r="G36" s="162" t="n">
        <v>65</v>
      </c>
      <c r="H36" s="163" t="n">
        <v>62.4</v>
      </c>
      <c r="I36" s="162" t="inlineStr">
        <is>
          <t>Yüksek</t>
        </is>
      </c>
    </row>
    <row r="37" ht="36" customHeight="1" s="113">
      <c r="A37" s="162" t="inlineStr">
        <is>
          <t>M035</t>
        </is>
      </c>
      <c r="B37" s="162" t="inlineStr">
        <is>
          <t>OSMANGAZİ</t>
        </is>
      </c>
      <c r="C37" s="162" t="inlineStr">
        <is>
          <t>DERYA YARDIMCI</t>
        </is>
      </c>
      <c r="D37" s="163" t="n">
        <v>88.90000000000001</v>
      </c>
      <c r="E37" s="163" t="n">
        <v>60.4</v>
      </c>
      <c r="F37" s="163" t="n">
        <v>25.2</v>
      </c>
      <c r="G37" s="162" t="n">
        <v>27</v>
      </c>
      <c r="H37" s="163" t="n">
        <v>60.8</v>
      </c>
      <c r="I37" s="162" t="inlineStr">
        <is>
          <t>Yüksek</t>
        </is>
      </c>
    </row>
    <row r="38" ht="24" customHeight="1" s="113">
      <c r="A38" s="162" t="inlineStr">
        <is>
          <t>M036</t>
        </is>
      </c>
      <c r="B38" s="162" t="inlineStr">
        <is>
          <t>POLİGON</t>
        </is>
      </c>
      <c r="C38" s="162" t="inlineStr">
        <is>
          <t>ERTAN TEKİ</t>
        </is>
      </c>
      <c r="D38" s="163" t="n">
        <v>40.2</v>
      </c>
      <c r="E38" s="163" t="n">
        <v>18.6</v>
      </c>
      <c r="F38" s="163" t="n">
        <v>9.800000000000001</v>
      </c>
      <c r="G38" s="162" t="n">
        <v>77</v>
      </c>
      <c r="H38" s="163" t="n">
        <v>43.4</v>
      </c>
      <c r="I38" s="162" t="inlineStr">
        <is>
          <t>Normal</t>
        </is>
      </c>
    </row>
    <row r="39" ht="24" customHeight="1" s="113">
      <c r="A39" s="162" t="inlineStr">
        <is>
          <t>M037</t>
        </is>
      </c>
      <c r="B39" s="162" t="inlineStr">
        <is>
          <t>SEFERİHİSAR</t>
        </is>
      </c>
      <c r="C39" s="162" t="inlineStr">
        <is>
          <t>ERTAN TEKİ</t>
        </is>
      </c>
      <c r="D39" s="163" t="n">
        <v>86.5</v>
      </c>
      <c r="E39" s="163" t="n">
        <v>71.90000000000001</v>
      </c>
      <c r="F39" s="163" t="n">
        <v>36.1</v>
      </c>
      <c r="G39" s="162" t="n">
        <v>32</v>
      </c>
      <c r="H39" s="163" t="n">
        <v>72.40000000000001</v>
      </c>
      <c r="I39" s="162" t="inlineStr">
        <is>
          <t>Kritik</t>
        </is>
      </c>
    </row>
    <row r="40" ht="48" customHeight="1" s="113">
      <c r="A40" s="162" t="inlineStr">
        <is>
          <t>M038</t>
        </is>
      </c>
      <c r="B40" s="162" t="inlineStr">
        <is>
          <t>TORBALI 1</t>
        </is>
      </c>
      <c r="C40" s="162" t="inlineStr">
        <is>
          <t>CÜNEYT ÇIKRIKÇI - AYŞE AVCU</t>
        </is>
      </c>
      <c r="D40" s="163" t="n">
        <v>49.9</v>
      </c>
      <c r="E40" s="163" t="n">
        <v>51.1</v>
      </c>
      <c r="F40" s="163" t="n">
        <v>32.6</v>
      </c>
      <c r="G40" s="162" t="n">
        <v>23</v>
      </c>
      <c r="H40" s="163" t="n">
        <v>49.5</v>
      </c>
      <c r="I40" s="162" t="inlineStr">
        <is>
          <t>Normal</t>
        </is>
      </c>
    </row>
    <row r="41" ht="48" customHeight="1" s="113">
      <c r="A41" s="162" t="inlineStr">
        <is>
          <t>M039</t>
        </is>
      </c>
      <c r="B41" s="162" t="inlineStr">
        <is>
          <t>TORBALI 2</t>
        </is>
      </c>
      <c r="C41" s="162" t="inlineStr">
        <is>
          <t>CÜNEYT ÇIKRIKÇI - AYŞE AVCU</t>
        </is>
      </c>
      <c r="D41" s="163" t="n">
        <v>77.40000000000001</v>
      </c>
      <c r="E41" s="163" t="n">
        <v>51.3</v>
      </c>
      <c r="F41" s="163" t="n">
        <v>7.9</v>
      </c>
      <c r="G41" s="162" t="n">
        <v>26</v>
      </c>
      <c r="H41" s="163" t="n">
        <v>59.9</v>
      </c>
      <c r="I41" s="162" t="inlineStr">
        <is>
          <t>Yüksek</t>
        </is>
      </c>
    </row>
    <row r="42" ht="48" customHeight="1" s="113">
      <c r="A42" s="162" t="inlineStr">
        <is>
          <t>M040</t>
        </is>
      </c>
      <c r="B42" s="162" t="inlineStr">
        <is>
          <t>TORBALI 3</t>
        </is>
      </c>
      <c r="C42" s="162" t="inlineStr">
        <is>
          <t>CÜNEYT ÇIKRIKÇI - AYŞE AVCU</t>
        </is>
      </c>
      <c r="D42" s="163" t="n">
        <v>55</v>
      </c>
      <c r="E42" s="163" t="n">
        <v>32.8</v>
      </c>
      <c r="F42" s="163" t="n">
        <v>11.3</v>
      </c>
      <c r="G42" s="162" t="n">
        <v>32</v>
      </c>
      <c r="H42" s="163" t="n">
        <v>43.8</v>
      </c>
      <c r="I42" s="162" t="inlineStr">
        <is>
          <t>Normal</t>
        </is>
      </c>
    </row>
    <row r="43" ht="48" customHeight="1" s="113">
      <c r="A43" s="162" t="inlineStr">
        <is>
          <t>M041</t>
        </is>
      </c>
      <c r="B43" s="162" t="inlineStr">
        <is>
          <t>TORBALI 4</t>
        </is>
      </c>
      <c r="C43" s="162" t="inlineStr">
        <is>
          <t>CÜNEYT ÇIKRIKÇI - AYŞE AVCU</t>
        </is>
      </c>
      <c r="D43" s="163" t="n">
        <v>82.8</v>
      </c>
      <c r="E43" s="163" t="n">
        <v>83.5</v>
      </c>
      <c r="F43" s="163" t="n">
        <v>39.5</v>
      </c>
      <c r="G43" s="162" t="n">
        <v>57</v>
      </c>
      <c r="H43" s="163" t="n">
        <v>65.40000000000001</v>
      </c>
      <c r="I43" s="162" t="inlineStr">
        <is>
          <t>Yüksek</t>
        </is>
      </c>
    </row>
    <row r="44" ht="48" customHeight="1" s="113">
      <c r="A44" s="162" t="inlineStr">
        <is>
          <t>M042</t>
        </is>
      </c>
      <c r="B44" s="162" t="inlineStr">
        <is>
          <t>TORBALI 5</t>
        </is>
      </c>
      <c r="C44" s="162" t="inlineStr">
        <is>
          <t>CÜNEYT ÇIKRIKÇI - AYŞE AVCU</t>
        </is>
      </c>
      <c r="D44" s="163" t="n">
        <v>100</v>
      </c>
      <c r="E44" s="163" t="n">
        <v>69.09999999999999</v>
      </c>
      <c r="F44" s="163" t="n">
        <v>29.9</v>
      </c>
      <c r="G44" s="162" t="n">
        <v>79</v>
      </c>
      <c r="H44" s="163" t="n">
        <v>70.90000000000001</v>
      </c>
      <c r="I44" s="162" t="inlineStr">
        <is>
          <t>Kritik</t>
        </is>
      </c>
    </row>
    <row r="45" ht="24" customHeight="1" s="113">
      <c r="A45" s="162" t="inlineStr">
        <is>
          <t>M043</t>
        </is>
      </c>
      <c r="B45" s="162" t="inlineStr">
        <is>
          <t>YAPICIOĞLU</t>
        </is>
      </c>
      <c r="C45" s="162" t="inlineStr">
        <is>
          <t>ERTAN TEKİ</t>
        </is>
      </c>
      <c r="D45" s="163" t="n">
        <v>36.2</v>
      </c>
      <c r="E45" s="163" t="n">
        <v>31.7</v>
      </c>
      <c r="F45" s="163" t="n">
        <v>13.4</v>
      </c>
      <c r="G45" s="162" t="n">
        <v>18</v>
      </c>
      <c r="H45" s="163" t="n">
        <v>41.6</v>
      </c>
      <c r="I45" s="162" t="inlineStr">
        <is>
          <t>Normal</t>
        </is>
      </c>
    </row>
    <row r="46" ht="36" customHeight="1" s="113">
      <c r="A46" s="162" t="inlineStr">
        <is>
          <t>M044</t>
        </is>
      </c>
      <c r="B46" s="162" t="inlineStr">
        <is>
          <t>YEŞİLOVA</t>
        </is>
      </c>
      <c r="C46" s="162" t="inlineStr">
        <is>
          <t>DERYA YARDIMCI</t>
        </is>
      </c>
      <c r="D46" s="163" t="n">
        <v>16.1</v>
      </c>
      <c r="E46" s="163" t="n">
        <v>6.9</v>
      </c>
      <c r="F46" s="163" t="n">
        <v>36.3</v>
      </c>
      <c r="G46" s="162" t="n">
        <v>85</v>
      </c>
      <c r="H46" s="163" t="n">
        <v>29.6</v>
      </c>
      <c r="I46" s="162" t="inlineStr">
        <is>
          <t>Normal</t>
        </is>
      </c>
    </row>
    <row r="47" ht="24" customHeight="1" s="113">
      <c r="A47" s="162" t="inlineStr">
        <is>
          <t>M045</t>
        </is>
      </c>
      <c r="B47" s="162" t="inlineStr">
        <is>
          <t>Z1  ET DEPO</t>
        </is>
      </c>
      <c r="C47" s="162" t="inlineStr">
        <is>
          <t>FARUK MALKOÇ</t>
        </is>
      </c>
      <c r="D47" s="163" t="n">
        <v>0</v>
      </c>
      <c r="E47" s="163" t="n">
        <v>0</v>
      </c>
      <c r="F47" s="163" t="n">
        <v>70.5</v>
      </c>
      <c r="G47" s="162" t="n">
        <v>38</v>
      </c>
      <c r="H47" s="163" t="n">
        <v>19.5</v>
      </c>
      <c r="I47" s="162" t="inlineStr">
        <is>
          <t>Normal</t>
        </is>
      </c>
    </row>
    <row r="48" ht="36" customHeight="1" s="113">
      <c r="A48" s="162" t="inlineStr">
        <is>
          <t>M046</t>
        </is>
      </c>
      <c r="B48" s="162" t="inlineStr">
        <is>
          <t>ÇAMDİBİ</t>
        </is>
      </c>
      <c r="C48" s="162" t="inlineStr">
        <is>
          <t>DERYA YARDIMCI</t>
        </is>
      </c>
      <c r="D48" s="163" t="n">
        <v>69.09999999999999</v>
      </c>
      <c r="E48" s="163" t="n">
        <v>29</v>
      </c>
      <c r="F48" s="163" t="n">
        <v>23.7</v>
      </c>
      <c r="G48" s="162" t="n">
        <v>13</v>
      </c>
      <c r="H48" s="163" t="n">
        <v>49.9</v>
      </c>
      <c r="I48" s="162" t="inlineStr">
        <is>
          <t>Normal</t>
        </is>
      </c>
    </row>
    <row r="49" ht="24" customHeight="1" s="113">
      <c r="A49" s="162" t="inlineStr">
        <is>
          <t>M047</t>
        </is>
      </c>
      <c r="B49" s="162" t="inlineStr">
        <is>
          <t>ÇİFTLİK</t>
        </is>
      </c>
      <c r="C49" s="162" t="inlineStr">
        <is>
          <t>CEBRAİL ÇİÇEK</t>
        </is>
      </c>
      <c r="D49" s="163" t="n">
        <v>0</v>
      </c>
      <c r="E49" s="163" t="n">
        <v>0</v>
      </c>
      <c r="F49" s="163" t="n">
        <v>32.2</v>
      </c>
      <c r="G49" s="162" t="n">
        <v>42</v>
      </c>
      <c r="H49" s="163" t="n">
        <v>11.9</v>
      </c>
      <c r="I49" s="162" t="inlineStr">
        <is>
          <t>Normal</t>
        </is>
      </c>
    </row>
    <row r="50" ht="36" customHeight="1" s="113">
      <c r="A50" s="162" t="inlineStr">
        <is>
          <t>M048</t>
        </is>
      </c>
      <c r="B50" s="162" t="inlineStr">
        <is>
          <t>ÇİĞLİ</t>
        </is>
      </c>
      <c r="C50" s="162" t="inlineStr">
        <is>
          <t>DERYA YARDIMCI</t>
        </is>
      </c>
      <c r="D50" s="163" t="n">
        <v>63</v>
      </c>
      <c r="E50" s="163" t="n">
        <v>26.3</v>
      </c>
      <c r="F50" s="163" t="n">
        <v>22.4</v>
      </c>
      <c r="G50" s="162" t="n">
        <v>89</v>
      </c>
      <c r="H50" s="163" t="n">
        <v>49.7</v>
      </c>
      <c r="I50" s="162" t="inlineStr">
        <is>
          <t>Normal</t>
        </is>
      </c>
    </row>
    <row r="51" ht="48" customHeight="1" s="113">
      <c r="A51" s="162" t="inlineStr">
        <is>
          <t>M049</t>
        </is>
      </c>
      <c r="B51" s="162" t="inlineStr">
        <is>
          <t>ÖZDERE</t>
        </is>
      </c>
      <c r="C51" s="162" t="inlineStr">
        <is>
          <t>CÜNEYT ÇIKRIKÇI - AYŞE AVCU</t>
        </is>
      </c>
      <c r="D51" s="163" t="n">
        <v>21.1</v>
      </c>
      <c r="E51" s="163" t="n">
        <v>14</v>
      </c>
      <c r="F51" s="163" t="n">
        <v>24.3</v>
      </c>
      <c r="G51" s="162" t="n">
        <v>26</v>
      </c>
      <c r="H51" s="163" t="n">
        <v>34.4</v>
      </c>
      <c r="I51" s="162" t="inlineStr">
        <is>
          <t>Normal</t>
        </is>
      </c>
    </row>
    <row r="52" ht="24" customHeight="1" s="113">
      <c r="A52" s="162" t="inlineStr">
        <is>
          <t>M050</t>
        </is>
      </c>
      <c r="B52" s="162" t="inlineStr">
        <is>
          <t>İZMİRSPOR</t>
        </is>
      </c>
      <c r="C52" s="162" t="inlineStr">
        <is>
          <t>ERTAN TEKİ</t>
        </is>
      </c>
      <c r="D52" s="163" t="n">
        <v>94.90000000000001</v>
      </c>
      <c r="E52" s="163" t="n">
        <v>100</v>
      </c>
      <c r="F52" s="163" t="n">
        <v>30.4</v>
      </c>
      <c r="G52" s="162" t="n">
        <v>45</v>
      </c>
      <c r="H52" s="163" t="n">
        <v>71.5</v>
      </c>
      <c r="I52" s="162" t="inlineStr">
        <is>
          <t>Kritik</t>
        </is>
      </c>
    </row>
    <row r="53" ht="24" customHeight="1" s="113">
      <c r="A53" s="162" t="inlineStr">
        <is>
          <t>M051</t>
        </is>
      </c>
      <c r="B53" s="162" t="inlineStr">
        <is>
          <t>ŞİRİNYER</t>
        </is>
      </c>
      <c r="C53" s="162" t="inlineStr">
        <is>
          <t>ERTAN TEKİ</t>
        </is>
      </c>
      <c r="D53" s="163" t="n">
        <v>22.7</v>
      </c>
      <c r="E53" s="163" t="n">
        <v>23.5</v>
      </c>
      <c r="F53" s="163" t="n">
        <v>16.7</v>
      </c>
      <c r="G53" s="162" t="n">
        <v>68</v>
      </c>
      <c r="H53" s="163" t="n">
        <v>38.4</v>
      </c>
      <c r="I53" s="162" t="inlineStr">
        <is>
          <t>Normal</t>
        </is>
      </c>
    </row>
    <row r="54" ht="36" customHeight="1" s="113">
      <c r="A54" s="162" t="inlineStr">
        <is>
          <t>M052</t>
        </is>
      </c>
      <c r="B54" s="162" t="inlineStr">
        <is>
          <t>ŞİRİNYER 2</t>
        </is>
      </c>
      <c r="C54" s="162" t="inlineStr">
        <is>
          <t>DERYA YARDIMCI</t>
        </is>
      </c>
      <c r="D54" s="163" t="n">
        <v>47.1</v>
      </c>
      <c r="E54" s="163" t="n">
        <v>44</v>
      </c>
      <c r="F54" s="163" t="n">
        <v>19.3</v>
      </c>
      <c r="G54" s="162" t="n">
        <v>60</v>
      </c>
      <c r="H54" s="163" t="n">
        <v>51.6</v>
      </c>
      <c r="I54" s="162" t="inlineStr">
        <is>
          <t>Yüksek</t>
        </is>
      </c>
    </row>
    <row r="55" ht="36" customHeight="1" s="113">
      <c r="A55" s="162" t="inlineStr">
        <is>
          <t>M057</t>
        </is>
      </c>
      <c r="B55" s="162" t="inlineStr">
        <is>
          <t>BUCA2</t>
        </is>
      </c>
      <c r="C55" s="162" t="inlineStr">
        <is>
          <t>ERTAN TEKİ</t>
        </is>
      </c>
      <c r="D55" s="163" t="n">
        <v>0</v>
      </c>
      <c r="E55" s="163" t="n">
        <v>0</v>
      </c>
      <c r="F55" s="163" t="n">
        <v>31.4</v>
      </c>
      <c r="G55" s="162" t="n">
        <v>13</v>
      </c>
      <c r="H55" s="163" t="n">
        <v>8.1</v>
      </c>
      <c r="I55" s="162" t="inlineStr">
        <is>
          <t>Normal</t>
        </is>
      </c>
    </row>
    <row r="56" ht="24" customHeight="1" s="113"/>
    <row r="57" ht="24" customHeight="1" s="113"/>
    <row r="58" ht="24" customHeight="1" s="113"/>
  </sheetData>
  <mergeCells count="1">
    <mergeCell ref="A1:I1"/>
  </mergeCells>
  <conditionalFormatting sqref="H3:H59">
    <cfRule type="colorScale" priority="2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O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2" customWidth="1" style="112" min="1" max="6"/>
  </cols>
  <sheetData>
    <row r="1" ht="15" customHeight="1" s="113">
      <c r="A1" s="164" t="inlineStr">
        <is>
          <t>Kontrol Alanı</t>
        </is>
      </c>
      <c r="B1" s="164" t="inlineStr">
        <is>
          <t>Sonuç</t>
        </is>
      </c>
      <c r="C1" s="164" t="inlineStr">
        <is>
          <t>Bulgu / Düzeltme</t>
        </is>
      </c>
      <c r="D1" s="164" t="inlineStr">
        <is>
          <t>Tablo</t>
        </is>
      </c>
      <c r="E1" s="164" t="inlineStr">
        <is>
          <t>Satır / Aralık</t>
        </is>
      </c>
      <c r="F1" s="164" t="inlineStr">
        <is>
          <t>Not</t>
        </is>
      </c>
      <c r="H1" s="112" t="inlineStr">
        <is>
          <t>MağazaID</t>
        </is>
      </c>
      <c r="I1" s="112" t="inlineStr">
        <is>
          <t>UnvanID</t>
        </is>
      </c>
      <c r="J1" s="112" t="inlineStr">
        <is>
          <t>Norm Eksiği Kontrol</t>
        </is>
      </c>
      <c r="K1" s="112" t="inlineStr">
        <is>
          <t>Norm Fazlası Kontrol</t>
        </is>
      </c>
      <c r="L1" s="112" t="inlineStr">
        <is>
          <t>Kontrol Mağaza</t>
        </is>
      </c>
      <c r="M1" s="112" t="inlineStr">
        <is>
          <t>Kontrol Unvan</t>
        </is>
      </c>
      <c r="N1" s="112" t="inlineStr">
        <is>
          <t>Resmi Toplam Eksik</t>
        </is>
      </c>
      <c r="O1" s="112" t="inlineStr">
        <is>
          <t>Resmi Toplam Fazla</t>
        </is>
      </c>
    </row>
    <row r="2" ht="30" customHeight="1" s="113">
      <c r="A2" s="142" t="inlineStr">
        <is>
          <t>UnvanID referansı</t>
        </is>
      </c>
      <c r="B2" s="142" t="inlineStr">
        <is>
          <t>DÜZELTİLDİ</t>
        </is>
      </c>
      <c r="C2" s="142" t="inlineStr">
        <is>
          <t>Eksik Dim_Unvan kayıtları eklendi</t>
        </is>
      </c>
      <c r="D2" s="142" t="inlineStr">
        <is>
          <t>Dim_Unvan</t>
        </is>
      </c>
      <c r="E2" s="142" t="inlineStr">
        <is>
          <t>A48:B50</t>
        </is>
      </c>
      <c r="F2" s="142" t="inlineStr">
        <is>
          <t>U046, U047, U048</t>
        </is>
      </c>
      <c r="H2" s="112" t="inlineStr">
        <is>
          <t>M001</t>
        </is>
      </c>
      <c r="I2" s="112" t="inlineStr">
        <is>
          <t>U026</t>
        </is>
      </c>
      <c r="J2" s="112" t="n">
        <v>0</v>
      </c>
      <c r="K2" s="112" t="n">
        <v>1</v>
      </c>
      <c r="L2" s="112" t="inlineStr">
        <is>
          <t>AKEVLER</t>
        </is>
      </c>
      <c r="M2" s="112" t="inlineStr">
        <is>
          <t>REYON GÖREVLİSİ</t>
        </is>
      </c>
      <c r="N2" s="112" t="n">
        <v>51</v>
      </c>
      <c r="O2" s="112" t="n">
        <v>23</v>
      </c>
    </row>
    <row r="3" ht="30" customHeight="1" s="113">
      <c r="A3" s="142" t="inlineStr">
        <is>
          <t>UnvanID eşleşmesi</t>
        </is>
      </c>
      <c r="B3" s="142" t="inlineStr">
        <is>
          <t>DÜZELTİLDİ</t>
        </is>
      </c>
      <c r="C3" s="142" t="inlineStr">
        <is>
          <t>HAL DEPO ELEMANI satırları U047 yapıldı</t>
        </is>
      </c>
      <c r="D3" s="142" t="inlineStr">
        <is>
          <t>Fact_Mevcut</t>
        </is>
      </c>
      <c r="E3" s="142" t="inlineStr">
        <is>
          <t>E596:E599</t>
        </is>
      </c>
      <c r="F3" s="142" t="inlineStr">
        <is>
          <t>Önceden U009/U032 vardı</t>
        </is>
      </c>
      <c r="H3" s="112" t="inlineStr">
        <is>
          <t>M008</t>
        </is>
      </c>
      <c r="I3" s="112" t="inlineStr">
        <is>
          <t>U019</t>
        </is>
      </c>
      <c r="J3" s="112" t="n">
        <v>0</v>
      </c>
      <c r="K3" s="112" t="n">
        <v>1</v>
      </c>
      <c r="L3" s="112" t="inlineStr">
        <is>
          <t>AYRANCILAR</t>
        </is>
      </c>
      <c r="M3" s="112" t="inlineStr">
        <is>
          <t>MANAV YARDIMCISI</t>
        </is>
      </c>
    </row>
    <row r="4" ht="30" customHeight="1" s="113">
      <c r="A4" s="142" t="inlineStr">
        <is>
          <t>UnvanID eşleşmesi</t>
        </is>
      </c>
      <c r="B4" s="142" t="inlineStr">
        <is>
          <t>DÜZELTİLDİ</t>
        </is>
      </c>
      <c r="C4" s="142" t="inlineStr">
        <is>
          <t>DEPO ELEMANI satırları U045 yapıldı</t>
        </is>
      </c>
      <c r="D4" s="142" t="inlineStr">
        <is>
          <t>Fact_Mevcut</t>
        </is>
      </c>
      <c r="E4" s="142" t="inlineStr">
        <is>
          <t>E600:E603; E605:E607</t>
        </is>
      </c>
      <c r="F4" s="142" t="inlineStr">
        <is>
          <t>Önceden U054/U048 vardı</t>
        </is>
      </c>
      <c r="H4" s="112" t="inlineStr">
        <is>
          <t>M009</t>
        </is>
      </c>
      <c r="I4" s="112" t="inlineStr">
        <is>
          <t>U043</t>
        </is>
      </c>
      <c r="J4" s="112" t="n">
        <v>0</v>
      </c>
      <c r="K4" s="112" t="n">
        <v>1</v>
      </c>
      <c r="L4" s="112" t="inlineStr">
        <is>
          <t>BALÇOVA</t>
        </is>
      </c>
      <c r="M4" s="112" t="inlineStr">
        <is>
          <t>ŞARKÜTERİ YARDIMCISI</t>
        </is>
      </c>
    </row>
    <row r="5" ht="60" customHeight="1" s="113">
      <c r="A5" s="142" t="inlineStr">
        <is>
          <t>Fact_Norm</t>
        </is>
      </c>
      <c r="B5" s="142" t="inlineStr">
        <is>
          <t>UYGUN</t>
        </is>
      </c>
      <c r="C5" s="142" t="inlineStr">
        <is>
          <t>Fact_Norm içindeki MağazaID ve UnvanID değerleri dimension tablolarıyla eşleşir</t>
        </is>
      </c>
      <c r="D5" s="142" t="inlineStr">
        <is>
          <t>Fact_Norm</t>
        </is>
      </c>
      <c r="E5" s="142" t="inlineStr">
        <is>
          <t>A:F</t>
        </is>
      </c>
      <c r="F5" s="142" t="inlineStr">
        <is>
          <t>Kontrol edildi</t>
        </is>
      </c>
      <c r="H5" s="112" t="inlineStr">
        <is>
          <t>M009</t>
        </is>
      </c>
      <c r="I5" s="112" t="inlineStr">
        <is>
          <t>U017</t>
        </is>
      </c>
      <c r="J5" s="112" t="n">
        <v>0</v>
      </c>
      <c r="K5" s="112" t="n">
        <v>1</v>
      </c>
      <c r="L5" s="112" t="inlineStr">
        <is>
          <t>BALÇOVA</t>
        </is>
      </c>
      <c r="M5" s="112" t="inlineStr">
        <is>
          <t>MANAV</t>
        </is>
      </c>
    </row>
    <row r="6" ht="60" customHeight="1" s="113">
      <c r="A6" s="142" t="inlineStr">
        <is>
          <t>Fact_Mevcut</t>
        </is>
      </c>
      <c r="B6" s="142" t="inlineStr">
        <is>
          <t>UYGUN</t>
        </is>
      </c>
      <c r="C6" s="142" t="inlineStr">
        <is>
          <t>Fact_Mevcut içindeki MağazaID ve UnvanID değerleri dimension tablolarıyla eşleşir</t>
        </is>
      </c>
      <c r="D6" s="142" t="inlineStr">
        <is>
          <t>Fact_Mevcut</t>
        </is>
      </c>
      <c r="E6" s="142" t="inlineStr">
        <is>
          <t>A:Q</t>
        </is>
      </c>
      <c r="F6" s="142" t="inlineStr">
        <is>
          <t>Kontrol edildi</t>
        </is>
      </c>
      <c r="H6" s="112" t="inlineStr">
        <is>
          <t>M048</t>
        </is>
      </c>
      <c r="I6" s="112" t="inlineStr">
        <is>
          <t>U026</t>
        </is>
      </c>
      <c r="J6" s="112" t="n">
        <v>0</v>
      </c>
      <c r="K6" s="112" t="n">
        <v>2</v>
      </c>
      <c r="L6" s="112" t="inlineStr">
        <is>
          <t>ÇİĞLİ</t>
        </is>
      </c>
      <c r="M6" s="112" t="inlineStr">
        <is>
          <t>REYON GÖREVLİSİ</t>
        </is>
      </c>
    </row>
    <row r="7" ht="60" customHeight="1" s="113">
      <c r="A7" s="142" t="inlineStr">
        <is>
          <t>Power BI Star Schema</t>
        </is>
      </c>
      <c r="B7" s="142" t="inlineStr">
        <is>
          <t>UYGUN</t>
        </is>
      </c>
      <c r="C7" s="142" t="inlineStr">
        <is>
          <t>Fact tabloları ID üzerinden Dim_Magaza ve Dim_Unvan’a bağlanabilir</t>
        </is>
      </c>
      <c r="D7" s="142" t="inlineStr">
        <is>
          <t>Model</t>
        </is>
      </c>
      <c r="E7" s="142" t="inlineStr">
        <is>
          <t>1-*</t>
        </is>
      </c>
      <c r="F7" s="142" t="inlineStr">
        <is>
          <t>Dimension tarafı tekil ID olmalı</t>
        </is>
      </c>
      <c r="H7" s="112" t="inlineStr">
        <is>
          <t>M016</t>
        </is>
      </c>
      <c r="I7" s="112" t="inlineStr">
        <is>
          <t>U026</t>
        </is>
      </c>
      <c r="J7" s="112" t="n">
        <v>0</v>
      </c>
      <c r="K7" s="112" t="n">
        <v>1</v>
      </c>
      <c r="L7" s="112" t="inlineStr">
        <is>
          <t>GAZİEMİR-2</t>
        </is>
      </c>
      <c r="M7" s="112" t="inlineStr">
        <is>
          <t>REYON GÖREVLİSİ</t>
        </is>
      </c>
    </row>
    <row r="8" ht="60" customHeight="1" s="113">
      <c r="A8" s="142" t="inlineStr">
        <is>
          <t>Önerilen ilişki</t>
        </is>
      </c>
      <c r="B8" s="142" t="inlineStr">
        <is>
          <t>BİLGİ</t>
        </is>
      </c>
      <c r="C8" s="142" t="inlineStr">
        <is>
          <t>Dim_Magaza[MağazaID] 1 → * Fact tabloları; Dim_Unvan[UnvanID] 1 → * Fact tabloları</t>
        </is>
      </c>
      <c r="D8" s="142" t="inlineStr">
        <is>
          <t>Power BI</t>
        </is>
      </c>
      <c r="E8" s="142" t="inlineStr">
        <is>
          <t>Model görünümü</t>
        </is>
      </c>
      <c r="F8" s="142" t="inlineStr">
        <is>
          <t>Çift yönlü filtre önermem</t>
        </is>
      </c>
      <c r="H8" s="112" t="inlineStr">
        <is>
          <t>M016</t>
        </is>
      </c>
      <c r="I8" s="112" t="inlineStr">
        <is>
          <t>U043</t>
        </is>
      </c>
      <c r="J8" s="112" t="n">
        <v>0</v>
      </c>
      <c r="K8" s="112" t="n">
        <v>1</v>
      </c>
      <c r="L8" s="112" t="inlineStr">
        <is>
          <t>GAZİEMİR-2</t>
        </is>
      </c>
      <c r="M8" s="112" t="inlineStr">
        <is>
          <t>ŞARKÜTERİ YARDIMCISI</t>
        </is>
      </c>
    </row>
    <row r="9" ht="15" customHeight="1" s="113">
      <c r="A9" s="131" t="n"/>
      <c r="B9" s="131" t="n"/>
      <c r="C9" s="131" t="n"/>
      <c r="D9" s="131" t="n"/>
      <c r="E9" s="131" t="n"/>
      <c r="F9" s="131" t="n"/>
      <c r="H9" s="112" t="inlineStr">
        <is>
          <t>M018</t>
        </is>
      </c>
      <c r="I9" s="112" t="inlineStr">
        <is>
          <t>U042</t>
        </is>
      </c>
      <c r="J9" s="112" t="n">
        <v>0</v>
      </c>
      <c r="K9" s="112" t="n">
        <v>1</v>
      </c>
      <c r="L9" s="112" t="inlineStr">
        <is>
          <t>GAZİEMİR-4</t>
        </is>
      </c>
      <c r="M9" s="112" t="inlineStr">
        <is>
          <t>ŞARKÜTERİ</t>
        </is>
      </c>
    </row>
    <row r="10" ht="15" customHeight="1" s="113">
      <c r="A10" s="131" t="n"/>
      <c r="B10" s="131" t="n"/>
      <c r="C10" s="131" t="n"/>
      <c r="D10" s="131" t="n"/>
      <c r="E10" s="131" t="n"/>
      <c r="F10" s="131" t="n"/>
      <c r="H10" s="112" t="inlineStr">
        <is>
          <t>M019</t>
        </is>
      </c>
      <c r="I10" s="112" t="inlineStr">
        <is>
          <t>U026</t>
        </is>
      </c>
      <c r="J10" s="112" t="n">
        <v>0</v>
      </c>
      <c r="K10" s="112" t="n">
        <v>1</v>
      </c>
      <c r="L10" s="112" t="inlineStr">
        <is>
          <t>GAZİEMİR-5</t>
        </is>
      </c>
      <c r="M10" s="112" t="inlineStr">
        <is>
          <t>REYON GÖREVLİSİ</t>
        </is>
      </c>
    </row>
    <row r="11" ht="15" customHeight="1" s="113">
      <c r="A11" s="131" t="n"/>
      <c r="B11" s="131" t="n"/>
      <c r="C11" s="131" t="n"/>
      <c r="D11" s="131" t="n"/>
      <c r="E11" s="131" t="n"/>
      <c r="F11" s="131" t="n"/>
      <c r="H11" s="112" t="inlineStr">
        <is>
          <t>M021</t>
        </is>
      </c>
      <c r="I11" s="112" t="inlineStr">
        <is>
          <t>U043</t>
        </is>
      </c>
      <c r="J11" s="112" t="n">
        <v>0</v>
      </c>
      <c r="K11" s="112" t="n">
        <v>1</v>
      </c>
      <c r="L11" s="112" t="inlineStr">
        <is>
          <t>GAZİEMİR-7</t>
        </is>
      </c>
      <c r="M11" s="112" t="inlineStr">
        <is>
          <t>ŞARKÜTERİ YARDIMCISI</t>
        </is>
      </c>
    </row>
    <row r="12" ht="15" customHeight="1" s="113">
      <c r="A12" s="131" t="n"/>
      <c r="B12" s="131" t="n"/>
      <c r="C12" s="131" t="n"/>
      <c r="D12" s="131" t="n"/>
      <c r="E12" s="131" t="n"/>
      <c r="F12" s="131" t="n"/>
      <c r="H12" s="112" t="inlineStr">
        <is>
          <t>M027</t>
        </is>
      </c>
      <c r="I12" s="112" t="inlineStr">
        <is>
          <t>U026</t>
        </is>
      </c>
      <c r="J12" s="112" t="n">
        <v>0</v>
      </c>
      <c r="K12" s="112" t="n">
        <v>1</v>
      </c>
      <c r="L12" s="112" t="inlineStr">
        <is>
          <t>HATAY</t>
        </is>
      </c>
      <c r="M12" s="112" t="inlineStr">
        <is>
          <t>REYON GÖREVLİSİ</t>
        </is>
      </c>
    </row>
    <row r="13" ht="15" customHeight="1" s="113">
      <c r="A13" s="131" t="n"/>
      <c r="B13" s="131" t="n"/>
      <c r="C13" s="131" t="n"/>
      <c r="D13" s="131" t="n"/>
      <c r="E13" s="131" t="n"/>
      <c r="F13" s="131" t="n"/>
      <c r="H13" s="112" t="inlineStr">
        <is>
          <t>M035</t>
        </is>
      </c>
      <c r="I13" s="112" t="inlineStr">
        <is>
          <t>U026</t>
        </is>
      </c>
      <c r="J13" s="112" t="n">
        <v>0</v>
      </c>
      <c r="K13" s="112" t="n">
        <v>1</v>
      </c>
      <c r="L13" s="112" t="inlineStr">
        <is>
          <t>OSMANGAZİ</t>
        </is>
      </c>
      <c r="M13" s="112" t="inlineStr">
        <is>
          <t>REYON GÖREVLİSİ</t>
        </is>
      </c>
    </row>
    <row r="14" ht="15" customHeight="1" s="113">
      <c r="A14" s="131" t="n"/>
      <c r="B14" s="131" t="n"/>
      <c r="C14" s="131" t="n"/>
      <c r="D14" s="131" t="n"/>
      <c r="E14" s="131" t="n"/>
      <c r="F14" s="131" t="n"/>
      <c r="H14" s="112" t="inlineStr">
        <is>
          <t>M049</t>
        </is>
      </c>
      <c r="I14" s="112" t="inlineStr">
        <is>
          <t>U026</t>
        </is>
      </c>
      <c r="J14" s="112" t="n">
        <v>0</v>
      </c>
      <c r="K14" s="112" t="n">
        <v>2</v>
      </c>
      <c r="L14" s="112" t="inlineStr">
        <is>
          <t>ÖZDERE</t>
        </is>
      </c>
      <c r="M14" s="112" t="inlineStr">
        <is>
          <t>REYON GÖREVLİSİ</t>
        </is>
      </c>
    </row>
    <row r="15" ht="15" customHeight="1" s="113">
      <c r="A15" s="131" t="n"/>
      <c r="B15" s="131" t="n"/>
      <c r="C15" s="131" t="n"/>
      <c r="D15" s="131" t="n"/>
      <c r="E15" s="131" t="n"/>
      <c r="F15" s="131" t="n"/>
      <c r="H15" s="112" t="inlineStr">
        <is>
          <t>M051</t>
        </is>
      </c>
      <c r="I15" s="112" t="inlineStr">
        <is>
          <t>U026</t>
        </is>
      </c>
      <c r="J15" s="112" t="n">
        <v>0</v>
      </c>
      <c r="K15" s="112" t="n">
        <v>1</v>
      </c>
      <c r="L15" s="112" t="inlineStr">
        <is>
          <t>ŞİRİNYER</t>
        </is>
      </c>
      <c r="M15" s="112" t="inlineStr">
        <is>
          <t>REYON GÖREVLİSİ</t>
        </is>
      </c>
    </row>
    <row r="16" ht="15" customHeight="1" s="113">
      <c r="A16" s="131" t="n"/>
      <c r="B16" s="131" t="n"/>
      <c r="C16" s="131" t="n"/>
      <c r="D16" s="131" t="n"/>
      <c r="E16" s="131" t="n"/>
      <c r="F16" s="131" t="n"/>
      <c r="H16" s="112" t="inlineStr">
        <is>
          <t>M037</t>
        </is>
      </c>
      <c r="I16" s="112" t="inlineStr">
        <is>
          <t>U015</t>
        </is>
      </c>
      <c r="J16" s="112" t="n">
        <v>0</v>
      </c>
      <c r="K16" s="112" t="n">
        <v>1</v>
      </c>
      <c r="L16" s="112" t="inlineStr">
        <is>
          <t>SEFERİHİSAR</t>
        </is>
      </c>
      <c r="M16" s="112" t="inlineStr">
        <is>
          <t>KASİYER</t>
        </is>
      </c>
    </row>
    <row r="17" ht="15" customHeight="1" s="113">
      <c r="A17" s="131" t="n"/>
      <c r="B17" s="131" t="n"/>
      <c r="C17" s="131" t="n"/>
      <c r="D17" s="131" t="n"/>
      <c r="E17" s="131" t="n"/>
      <c r="F17" s="131" t="n"/>
      <c r="H17" s="112" t="inlineStr">
        <is>
          <t>M037</t>
        </is>
      </c>
      <c r="I17" s="112" t="inlineStr">
        <is>
          <t>U026</t>
        </is>
      </c>
      <c r="J17" s="112" t="n">
        <v>0</v>
      </c>
      <c r="K17" s="112" t="n">
        <v>2</v>
      </c>
      <c r="L17" s="112" t="inlineStr">
        <is>
          <t>SEFERİHİSAR</t>
        </is>
      </c>
      <c r="M17" s="112" t="inlineStr">
        <is>
          <t>REYON GÖREVLİSİ</t>
        </is>
      </c>
    </row>
    <row r="18" ht="15" customHeight="1" s="113">
      <c r="A18" s="131" t="n"/>
      <c r="B18" s="131" t="n"/>
      <c r="C18" s="131" t="n"/>
      <c r="D18" s="131" t="n"/>
      <c r="E18" s="131" t="n"/>
      <c r="F18" s="131" t="n"/>
      <c r="H18" s="112" t="inlineStr">
        <is>
          <t>M039</t>
        </is>
      </c>
      <c r="I18" s="112" t="inlineStr">
        <is>
          <t>U026</t>
        </is>
      </c>
      <c r="J18" s="112" t="n">
        <v>0</v>
      </c>
      <c r="K18" s="112" t="n">
        <v>1</v>
      </c>
      <c r="L18" s="112" t="inlineStr">
        <is>
          <t>TORBALI-2</t>
        </is>
      </c>
      <c r="M18" s="112" t="inlineStr">
        <is>
          <t>REYON GÖREVLİSİ</t>
        </is>
      </c>
    </row>
    <row r="19" ht="15" customHeight="1" s="113">
      <c r="A19" s="131" t="n"/>
      <c r="B19" s="131" t="n"/>
      <c r="C19" s="131" t="n"/>
      <c r="D19" s="131" t="n"/>
      <c r="E19" s="131" t="n"/>
      <c r="F19" s="131" t="n"/>
      <c r="H19" s="112" t="inlineStr">
        <is>
          <t>M042</t>
        </is>
      </c>
      <c r="I19" s="112" t="inlineStr">
        <is>
          <t>U015</t>
        </is>
      </c>
      <c r="J19" s="112" t="n">
        <v>0</v>
      </c>
      <c r="K19" s="112" t="n">
        <v>1</v>
      </c>
      <c r="L19" s="112" t="inlineStr">
        <is>
          <t>TORBALI-5</t>
        </is>
      </c>
      <c r="M19" s="112" t="inlineStr">
        <is>
          <t>KASİYER</t>
        </is>
      </c>
    </row>
    <row r="20" ht="15" customHeight="1" s="113">
      <c r="A20" s="131" t="n"/>
      <c r="B20" s="131" t="n"/>
      <c r="C20" s="131" t="n"/>
      <c r="D20" s="131" t="n"/>
      <c r="E20" s="131" t="n"/>
      <c r="F20" s="131" t="n"/>
      <c r="H20" s="112" t="inlineStr">
        <is>
          <t>M036</t>
        </is>
      </c>
      <c r="I20" s="112" t="inlineStr">
        <is>
          <t>U015</t>
        </is>
      </c>
      <c r="J20" s="112" t="n">
        <v>0</v>
      </c>
      <c r="K20" s="112" t="n">
        <v>1</v>
      </c>
      <c r="L20" s="112" t="inlineStr">
        <is>
          <t>POLİGON</t>
        </is>
      </c>
      <c r="M20" s="112" t="inlineStr">
        <is>
          <t>KASİYER</t>
        </is>
      </c>
    </row>
    <row r="21" ht="15" customHeight="1" s="113">
      <c r="A21" s="131" t="n"/>
      <c r="B21" s="131" t="n"/>
      <c r="C21" s="131" t="n"/>
      <c r="D21" s="131" t="n"/>
      <c r="E21" s="131" t="n"/>
      <c r="F21" s="131" t="n"/>
      <c r="H21" s="112" t="inlineStr">
        <is>
          <t>M036</t>
        </is>
      </c>
      <c r="I21" s="112" t="inlineStr">
        <is>
          <t>U013</t>
        </is>
      </c>
      <c r="J21" s="112" t="n">
        <v>0</v>
      </c>
      <c r="K21" s="112" t="n">
        <v>1</v>
      </c>
      <c r="L21" s="112" t="inlineStr">
        <is>
          <t>POLİGON</t>
        </is>
      </c>
      <c r="M21" s="112" t="inlineStr">
        <is>
          <t>KASAP</t>
        </is>
      </c>
    </row>
    <row r="22" ht="15" customHeight="1" s="113">
      <c r="A22" s="131" t="n"/>
      <c r="B22" s="131" t="n"/>
      <c r="C22" s="131" t="n"/>
      <c r="D22" s="131" t="n"/>
      <c r="E22" s="131" t="n"/>
      <c r="F22" s="131" t="n"/>
      <c r="H22" s="112" t="inlineStr">
        <is>
          <t>M001</t>
        </is>
      </c>
      <c r="I22" s="112" t="inlineStr">
        <is>
          <t>U024</t>
        </is>
      </c>
      <c r="J22" s="112" t="n">
        <v>1</v>
      </c>
      <c r="K22" s="112" t="n">
        <v>0</v>
      </c>
      <c r="L22" s="112" t="inlineStr">
        <is>
          <t>AKEVLER</t>
        </is>
      </c>
      <c r="M22" s="112" t="inlineStr">
        <is>
          <t>ONLİNE ŞOFÖR</t>
        </is>
      </c>
    </row>
    <row r="23" ht="15" customHeight="1" s="113">
      <c r="A23" s="131" t="n"/>
      <c r="B23" s="131" t="n"/>
      <c r="C23" s="131" t="n"/>
      <c r="D23" s="131" t="n"/>
      <c r="E23" s="131" t="n"/>
      <c r="F23" s="131" t="n"/>
      <c r="H23" s="112" t="inlineStr">
        <is>
          <t>M003</t>
        </is>
      </c>
      <c r="I23" s="112" t="inlineStr">
        <is>
          <t>U026</t>
        </is>
      </c>
      <c r="J23" s="112" t="n">
        <v>1</v>
      </c>
      <c r="K23" s="112" t="n">
        <v>0</v>
      </c>
      <c r="L23" s="112" t="inlineStr">
        <is>
          <t>AYDIN EFELER-2</t>
        </is>
      </c>
      <c r="M23" s="112" t="inlineStr">
        <is>
          <t>REYON GÖREVLİSİ</t>
        </is>
      </c>
    </row>
    <row r="24" ht="15" customHeight="1" s="113">
      <c r="A24" s="131" t="n"/>
      <c r="B24" s="131" t="n"/>
      <c r="C24" s="131" t="n"/>
      <c r="D24" s="131" t="n"/>
      <c r="E24" s="131" t="n"/>
      <c r="F24" s="131" t="n"/>
      <c r="H24" s="112" t="inlineStr">
        <is>
          <t>M003</t>
        </is>
      </c>
      <c r="I24" s="112" t="inlineStr">
        <is>
          <t>U013</t>
        </is>
      </c>
      <c r="J24" s="112" t="n">
        <v>1</v>
      </c>
      <c r="K24" s="112" t="n">
        <v>0</v>
      </c>
      <c r="L24" s="112" t="inlineStr">
        <is>
          <t>AYDIN EFELER-2</t>
        </is>
      </c>
      <c r="M24" s="112" t="inlineStr">
        <is>
          <t>KASAP</t>
        </is>
      </c>
    </row>
    <row r="25" ht="15" customHeight="1" s="113">
      <c r="A25" s="131" t="n"/>
      <c r="B25" s="131" t="n"/>
      <c r="C25" s="131" t="n"/>
      <c r="D25" s="131" t="n"/>
      <c r="E25" s="131" t="n"/>
      <c r="F25" s="131" t="n"/>
      <c r="H25" s="112" t="inlineStr">
        <is>
          <t>M003</t>
        </is>
      </c>
      <c r="I25" s="112" t="inlineStr">
        <is>
          <t>U014</t>
        </is>
      </c>
      <c r="J25" s="112" t="n">
        <v>1</v>
      </c>
      <c r="K25" s="112" t="n">
        <v>0</v>
      </c>
      <c r="L25" s="112" t="inlineStr">
        <is>
          <t>AYDIN EFELER-2</t>
        </is>
      </c>
      <c r="M25" s="112" t="inlineStr">
        <is>
          <t>KASAP YARDIMCISI</t>
        </is>
      </c>
    </row>
    <row r="26" ht="15" customHeight="1" s="113">
      <c r="A26" s="131" t="n"/>
      <c r="B26" s="131" t="n"/>
      <c r="C26" s="131" t="n"/>
      <c r="D26" s="131" t="n"/>
      <c r="E26" s="131" t="n"/>
      <c r="F26" s="131" t="n"/>
      <c r="H26" s="112" t="inlineStr">
        <is>
          <t>M004</t>
        </is>
      </c>
      <c r="I26" s="112" t="inlineStr">
        <is>
          <t>U017</t>
        </is>
      </c>
      <c r="J26" s="112" t="n">
        <v>1</v>
      </c>
      <c r="K26" s="112" t="n">
        <v>0</v>
      </c>
      <c r="L26" s="112" t="inlineStr">
        <is>
          <t>AYDIN FATİH</t>
        </is>
      </c>
      <c r="M26" s="112" t="inlineStr">
        <is>
          <t>MANAV</t>
        </is>
      </c>
    </row>
    <row r="27" ht="15" customHeight="1" s="113">
      <c r="A27" s="131" t="n"/>
      <c r="B27" s="131" t="n"/>
      <c r="C27" s="131" t="n"/>
      <c r="D27" s="131" t="n"/>
      <c r="E27" s="131" t="n"/>
      <c r="F27" s="131" t="n"/>
      <c r="H27" s="112" t="inlineStr">
        <is>
          <t>M005</t>
        </is>
      </c>
      <c r="I27" s="112" t="inlineStr">
        <is>
          <t>U019</t>
        </is>
      </c>
      <c r="J27" s="112" t="n">
        <v>1</v>
      </c>
      <c r="K27" s="112" t="n">
        <v>0</v>
      </c>
      <c r="L27" s="112" t="inlineStr">
        <is>
          <t>AYDIN FATİH-2</t>
        </is>
      </c>
      <c r="M27" s="112" t="inlineStr">
        <is>
          <t>MANAV YARDIMCISI</t>
        </is>
      </c>
    </row>
    <row r="28" ht="15" customHeight="1" s="113">
      <c r="A28" s="131" t="n"/>
      <c r="B28" s="131" t="n"/>
      <c r="C28" s="131" t="n"/>
      <c r="D28" s="131" t="n"/>
      <c r="E28" s="131" t="n"/>
      <c r="F28" s="131" t="n"/>
      <c r="H28" s="112" t="inlineStr">
        <is>
          <t>M006</t>
        </is>
      </c>
      <c r="I28" s="112" t="inlineStr">
        <is>
          <t>U015</t>
        </is>
      </c>
      <c r="J28" s="112" t="n">
        <v>1</v>
      </c>
      <c r="K28" s="112" t="n">
        <v>0</v>
      </c>
      <c r="L28" s="112" t="inlineStr">
        <is>
          <t>AYDIN GİRNE</t>
        </is>
      </c>
      <c r="M28" s="112" t="inlineStr">
        <is>
          <t>KASİYER</t>
        </is>
      </c>
    </row>
    <row r="29" ht="15" customHeight="1" s="113">
      <c r="A29" s="131" t="n"/>
      <c r="B29" s="131" t="n"/>
      <c r="C29" s="131" t="n"/>
      <c r="D29" s="131" t="n"/>
      <c r="E29" s="131" t="n"/>
      <c r="F29" s="131" t="n"/>
      <c r="H29" s="112" t="inlineStr">
        <is>
          <t>M006</t>
        </is>
      </c>
      <c r="I29" s="112" t="inlineStr">
        <is>
          <t>U026</t>
        </is>
      </c>
      <c r="J29" s="112" t="n">
        <v>1</v>
      </c>
      <c r="K29" s="112" t="n">
        <v>0</v>
      </c>
      <c r="L29" s="112" t="inlineStr">
        <is>
          <t>AYDIN GİRNE</t>
        </is>
      </c>
      <c r="M29" s="112" t="inlineStr">
        <is>
          <t>REYON GÖREVLİSİ</t>
        </is>
      </c>
    </row>
    <row r="30" ht="15" customHeight="1" s="113">
      <c r="A30" s="131" t="n"/>
      <c r="B30" s="131" t="n"/>
      <c r="C30" s="131" t="n"/>
      <c r="D30" s="131" t="n"/>
      <c r="E30" s="131" t="n"/>
      <c r="F30" s="131" t="n"/>
      <c r="H30" s="112" t="inlineStr">
        <is>
          <t>M006</t>
        </is>
      </c>
      <c r="I30" s="112" t="inlineStr">
        <is>
          <t>U002</t>
        </is>
      </c>
      <c r="J30" s="112" t="n">
        <v>1</v>
      </c>
      <c r="K30" s="112" t="n">
        <v>0</v>
      </c>
      <c r="L30" s="112" t="inlineStr">
        <is>
          <t>AYDIN GİRNE</t>
        </is>
      </c>
      <c r="M30" s="112" t="inlineStr">
        <is>
          <t>BAKLİYAT</t>
        </is>
      </c>
    </row>
    <row r="31" ht="15" customHeight="1" s="113">
      <c r="A31" s="131" t="n"/>
      <c r="B31" s="131" t="n"/>
      <c r="C31" s="131" t="n"/>
      <c r="D31" s="131" t="n"/>
      <c r="E31" s="131" t="n"/>
      <c r="F31" s="131" t="n"/>
      <c r="H31" s="112" t="inlineStr">
        <is>
          <t>M008</t>
        </is>
      </c>
      <c r="I31" s="112" t="inlineStr">
        <is>
          <t>U038</t>
        </is>
      </c>
      <c r="J31" s="112" t="n">
        <v>1</v>
      </c>
      <c r="K31" s="112" t="n">
        <v>0</v>
      </c>
      <c r="L31" s="112" t="inlineStr">
        <is>
          <t>AYRANCILAR</t>
        </is>
      </c>
      <c r="M31" s="112" t="inlineStr">
        <is>
          <t>YÖNETİCİ YARDIMCISI</t>
        </is>
      </c>
    </row>
    <row r="32" ht="15" customHeight="1" s="113">
      <c r="A32" s="131" t="n"/>
      <c r="B32" s="131" t="n"/>
      <c r="C32" s="131" t="n"/>
      <c r="D32" s="131" t="n"/>
      <c r="E32" s="131" t="n"/>
      <c r="F32" s="131" t="n"/>
      <c r="H32" s="112" t="inlineStr">
        <is>
          <t>M008</t>
        </is>
      </c>
      <c r="I32" s="112" t="inlineStr">
        <is>
          <t>U015</t>
        </is>
      </c>
      <c r="J32" s="112" t="n">
        <v>1</v>
      </c>
      <c r="K32" s="112" t="n">
        <v>0</v>
      </c>
      <c r="L32" s="112" t="inlineStr">
        <is>
          <t>AYRANCILAR</t>
        </is>
      </c>
      <c r="M32" s="112" t="inlineStr">
        <is>
          <t>KASİYER</t>
        </is>
      </c>
    </row>
    <row r="33" ht="15" customHeight="1" s="113">
      <c r="H33" s="112" t="inlineStr">
        <is>
          <t>M008</t>
        </is>
      </c>
      <c r="I33" s="112" t="inlineStr">
        <is>
          <t>U014</t>
        </is>
      </c>
      <c r="J33" s="112" t="n">
        <v>1</v>
      </c>
      <c r="K33" s="112" t="n">
        <v>0</v>
      </c>
      <c r="L33" s="112" t="inlineStr">
        <is>
          <t>AYRANCILAR</t>
        </is>
      </c>
      <c r="M33" s="112" t="inlineStr">
        <is>
          <t>KASAP YARDIMCISI</t>
        </is>
      </c>
    </row>
    <row r="34" ht="15" customHeight="1" s="113">
      <c r="H34" s="112" t="inlineStr">
        <is>
          <t>M010</t>
        </is>
      </c>
      <c r="I34" s="112" t="inlineStr">
        <is>
          <t>U015</t>
        </is>
      </c>
      <c r="J34" s="112" t="n">
        <v>1</v>
      </c>
      <c r="K34" s="112" t="n">
        <v>0</v>
      </c>
      <c r="L34" s="112" t="inlineStr">
        <is>
          <t>BAYRAKLI</t>
        </is>
      </c>
      <c r="M34" s="112" t="inlineStr">
        <is>
          <t>KASİYER</t>
        </is>
      </c>
    </row>
    <row r="35" ht="15" customHeight="1" s="113">
      <c r="H35" s="112" t="inlineStr">
        <is>
          <t>M012</t>
        </is>
      </c>
      <c r="I35" s="112" t="inlineStr">
        <is>
          <t>U026</t>
        </is>
      </c>
      <c r="J35" s="112" t="n">
        <v>2</v>
      </c>
      <c r="K35" s="112" t="n">
        <v>0</v>
      </c>
      <c r="L35" s="112" t="inlineStr">
        <is>
          <t>BUCA</t>
        </is>
      </c>
      <c r="M35" s="112" t="inlineStr">
        <is>
          <t>REYON GÖREVLİSİ</t>
        </is>
      </c>
    </row>
    <row r="36" ht="15" customHeight="1" s="113">
      <c r="H36" s="112" t="inlineStr">
        <is>
          <t>M012</t>
        </is>
      </c>
      <c r="I36" s="112" t="inlineStr">
        <is>
          <t>U002</t>
        </is>
      </c>
      <c r="J36" s="112" t="n">
        <v>1</v>
      </c>
      <c r="K36" s="112" t="n">
        <v>0</v>
      </c>
      <c r="L36" s="112" t="inlineStr">
        <is>
          <t>BUCA</t>
        </is>
      </c>
      <c r="M36" s="112" t="inlineStr">
        <is>
          <t>BAKLİYAT</t>
        </is>
      </c>
    </row>
    <row r="37" ht="15" customHeight="1" s="113">
      <c r="H37" s="112" t="inlineStr">
        <is>
          <t>M012</t>
        </is>
      </c>
      <c r="I37" s="112" t="inlineStr">
        <is>
          <t>U017</t>
        </is>
      </c>
      <c r="J37" s="112" t="n">
        <v>1</v>
      </c>
      <c r="K37" s="112" t="n">
        <v>0</v>
      </c>
      <c r="L37" s="112" t="inlineStr">
        <is>
          <t>BUCA</t>
        </is>
      </c>
      <c r="M37" s="112" t="inlineStr">
        <is>
          <t>MANAV</t>
        </is>
      </c>
    </row>
    <row r="38" ht="15" customHeight="1" s="113">
      <c r="H38" s="112" t="inlineStr">
        <is>
          <t>M046</t>
        </is>
      </c>
      <c r="I38" s="112" t="inlineStr">
        <is>
          <t>U026</t>
        </is>
      </c>
      <c r="J38" s="112" t="n">
        <v>1</v>
      </c>
      <c r="K38" s="112" t="n">
        <v>0</v>
      </c>
      <c r="L38" s="112" t="inlineStr">
        <is>
          <t>ÇAMDİBİ</t>
        </is>
      </c>
      <c r="M38" s="112" t="inlineStr">
        <is>
          <t>REYON GÖREVLİSİ</t>
        </is>
      </c>
    </row>
    <row r="39" ht="15" customHeight="1" s="113">
      <c r="H39" s="112" t="inlineStr">
        <is>
          <t>M048</t>
        </is>
      </c>
      <c r="I39" s="112" t="inlineStr">
        <is>
          <t>U038</t>
        </is>
      </c>
      <c r="J39" s="112" t="n">
        <v>1</v>
      </c>
      <c r="K39" s="112" t="n">
        <v>0</v>
      </c>
      <c r="L39" s="112" t="inlineStr">
        <is>
          <t>ÇİĞLİ</t>
        </is>
      </c>
      <c r="M39" s="112" t="inlineStr">
        <is>
          <t>YÖNETİCİ YARDIMCISI</t>
        </is>
      </c>
    </row>
    <row r="40" ht="15" customHeight="1" s="113">
      <c r="H40" s="112" t="inlineStr">
        <is>
          <t>M014</t>
        </is>
      </c>
      <c r="I40" s="112" t="inlineStr">
        <is>
          <t>U002</t>
        </is>
      </c>
      <c r="J40" s="112" t="n">
        <v>1</v>
      </c>
      <c r="K40" s="112" t="n">
        <v>0</v>
      </c>
      <c r="L40" s="112" t="inlineStr">
        <is>
          <t>ESKİİZMİR</t>
        </is>
      </c>
      <c r="M40" s="112" t="inlineStr">
        <is>
          <t>BAKLİYAT</t>
        </is>
      </c>
    </row>
    <row r="41" ht="15" customHeight="1" s="113">
      <c r="H41" s="112" t="inlineStr">
        <is>
          <t>M014</t>
        </is>
      </c>
      <c r="I41" s="112" t="inlineStr">
        <is>
          <t>U059</t>
        </is>
      </c>
      <c r="J41" s="112" t="n">
        <v>1</v>
      </c>
      <c r="K41" s="112" t="n">
        <v>0</v>
      </c>
      <c r="L41" s="112" t="inlineStr">
        <is>
          <t>ESKİİZMİR</t>
        </is>
      </c>
      <c r="M41" s="112" t="inlineStr">
        <is>
          <t>PARTTİME</t>
        </is>
      </c>
    </row>
    <row r="42" ht="15" customHeight="1" s="113">
      <c r="H42" s="112" t="inlineStr">
        <is>
          <t>M015</t>
        </is>
      </c>
      <c r="I42" s="112" t="inlineStr">
        <is>
          <t>U026</t>
        </is>
      </c>
      <c r="J42" s="112" t="n">
        <v>1</v>
      </c>
      <c r="K42" s="112" t="n">
        <v>0</v>
      </c>
      <c r="L42" s="112" t="inlineStr">
        <is>
          <t>GAZİEMİR 1</t>
        </is>
      </c>
      <c r="M42" s="112" t="inlineStr">
        <is>
          <t>REYON GÖREVLİSİ</t>
        </is>
      </c>
    </row>
    <row r="43" ht="15" customHeight="1" s="113">
      <c r="H43" s="112" t="inlineStr">
        <is>
          <t>M016</t>
        </is>
      </c>
      <c r="I43" s="112" t="inlineStr">
        <is>
          <t>U019</t>
        </is>
      </c>
      <c r="J43" s="112" t="n">
        <v>1</v>
      </c>
      <c r="K43" s="112" t="n">
        <v>0</v>
      </c>
      <c r="L43" s="112" t="inlineStr">
        <is>
          <t>GAZİEMİR-2</t>
        </is>
      </c>
      <c r="M43" s="112" t="inlineStr">
        <is>
          <t>MANAV YARDIMCISI</t>
        </is>
      </c>
    </row>
    <row r="44" ht="15" customHeight="1" s="113">
      <c r="H44" s="112" t="inlineStr">
        <is>
          <t>M018</t>
        </is>
      </c>
      <c r="I44" s="112" t="inlineStr">
        <is>
          <t>U013</t>
        </is>
      </c>
      <c r="J44" s="112" t="n">
        <v>1</v>
      </c>
      <c r="K44" s="112" t="n">
        <v>0</v>
      </c>
      <c r="L44" s="112" t="inlineStr">
        <is>
          <t>GAZİEMİR-4</t>
        </is>
      </c>
      <c r="M44" s="112" t="inlineStr">
        <is>
          <t>KASAP</t>
        </is>
      </c>
    </row>
    <row r="45" ht="15" customHeight="1" s="113">
      <c r="H45" s="112" t="inlineStr">
        <is>
          <t>M021</t>
        </is>
      </c>
      <c r="I45" s="112" t="inlineStr">
        <is>
          <t>U013</t>
        </is>
      </c>
      <c r="J45" s="112" t="n">
        <v>1</v>
      </c>
      <c r="K45" s="112" t="n">
        <v>0</v>
      </c>
      <c r="L45" s="112" t="inlineStr">
        <is>
          <t>GAZİEMİR-7</t>
        </is>
      </c>
      <c r="M45" s="112" t="inlineStr">
        <is>
          <t>KASAP</t>
        </is>
      </c>
    </row>
    <row r="46" ht="15" customHeight="1" s="113">
      <c r="H46" s="112" t="inlineStr">
        <is>
          <t>M021</t>
        </is>
      </c>
      <c r="I46" s="112" t="inlineStr">
        <is>
          <t>U017</t>
        </is>
      </c>
      <c r="J46" s="112" t="n">
        <v>1</v>
      </c>
      <c r="K46" s="112" t="n">
        <v>0</v>
      </c>
      <c r="L46" s="112" t="inlineStr">
        <is>
          <t>GAZİEMİR-7</t>
        </is>
      </c>
      <c r="M46" s="112" t="inlineStr">
        <is>
          <t>MANAV</t>
        </is>
      </c>
    </row>
    <row r="47" ht="15" customHeight="1" s="113">
      <c r="H47" s="112" t="inlineStr">
        <is>
          <t>M024</t>
        </is>
      </c>
      <c r="I47" s="112" t="inlineStr">
        <is>
          <t>U015</t>
        </is>
      </c>
      <c r="J47" s="112" t="n">
        <v>2</v>
      </c>
      <c r="K47" s="112" t="n">
        <v>0</v>
      </c>
      <c r="L47" s="112" t="inlineStr">
        <is>
          <t>GÜMÜŞPALA</t>
        </is>
      </c>
      <c r="M47" s="112" t="inlineStr">
        <is>
          <t>KASİYER</t>
        </is>
      </c>
    </row>
    <row r="48" ht="15" customHeight="1" s="113">
      <c r="H48" s="112" t="inlineStr">
        <is>
          <t>M024</t>
        </is>
      </c>
      <c r="I48" s="112" t="inlineStr">
        <is>
          <t>U013</t>
        </is>
      </c>
      <c r="J48" s="112" t="n">
        <v>1</v>
      </c>
      <c r="K48" s="112" t="n">
        <v>0</v>
      </c>
      <c r="L48" s="112" t="inlineStr">
        <is>
          <t>GÜMÜŞPALA</t>
        </is>
      </c>
      <c r="M48" s="112" t="inlineStr">
        <is>
          <t>KASAP</t>
        </is>
      </c>
    </row>
    <row r="49" ht="15" customHeight="1" s="113">
      <c r="H49" s="112" t="inlineStr">
        <is>
          <t>M027</t>
        </is>
      </c>
      <c r="I49" s="112" t="inlineStr">
        <is>
          <t>U002</t>
        </is>
      </c>
      <c r="J49" s="112" t="n">
        <v>1</v>
      </c>
      <c r="K49" s="112" t="n">
        <v>0</v>
      </c>
      <c r="L49" s="112" t="inlineStr">
        <is>
          <t>HATAY</t>
        </is>
      </c>
      <c r="M49" s="112" t="inlineStr">
        <is>
          <t>BAKLİYAT</t>
        </is>
      </c>
    </row>
    <row r="50" ht="15" customHeight="1" s="113">
      <c r="H50" s="112" t="inlineStr">
        <is>
          <t>M050</t>
        </is>
      </c>
      <c r="I50" s="112" t="inlineStr">
        <is>
          <t>U026</t>
        </is>
      </c>
      <c r="J50" s="112" t="n">
        <v>1</v>
      </c>
      <c r="K50" s="112" t="n">
        <v>0</v>
      </c>
      <c r="L50" s="112" t="inlineStr">
        <is>
          <t>İZMİRSPOR</t>
        </is>
      </c>
      <c r="M50" s="112" t="inlineStr">
        <is>
          <t>REYON GÖREVLİSİ</t>
        </is>
      </c>
    </row>
    <row r="51" ht="15" customHeight="1" s="113">
      <c r="H51" s="112" t="inlineStr">
        <is>
          <t>M050</t>
        </is>
      </c>
      <c r="I51" s="112" t="inlineStr">
        <is>
          <t>U042</t>
        </is>
      </c>
      <c r="J51" s="112" t="n">
        <v>1</v>
      </c>
      <c r="K51" s="112" t="n">
        <v>0</v>
      </c>
      <c r="L51" s="112" t="inlineStr">
        <is>
          <t>İZMİRSPOR</t>
        </is>
      </c>
      <c r="M51" s="112" t="inlineStr">
        <is>
          <t>ŞARKÜTERİ</t>
        </is>
      </c>
    </row>
    <row r="52" ht="15" customHeight="1" s="113">
      <c r="H52" s="112" t="inlineStr">
        <is>
          <t>M050</t>
        </is>
      </c>
      <c r="I52" s="112" t="inlineStr">
        <is>
          <t>U014</t>
        </is>
      </c>
      <c r="J52" s="112" t="n">
        <v>1</v>
      </c>
      <c r="K52" s="112" t="n">
        <v>0</v>
      </c>
      <c r="L52" s="112" t="inlineStr">
        <is>
          <t>İZMİRSPOR</t>
        </is>
      </c>
      <c r="M52" s="112" t="inlineStr">
        <is>
          <t>KASAP YARDIMCISI</t>
        </is>
      </c>
    </row>
    <row r="53" ht="15" customHeight="1" s="113">
      <c r="H53" s="112" t="inlineStr">
        <is>
          <t>M050</t>
        </is>
      </c>
      <c r="I53" s="112" t="inlineStr">
        <is>
          <t>U019</t>
        </is>
      </c>
      <c r="J53" s="112" t="n">
        <v>1</v>
      </c>
      <c r="K53" s="112" t="n">
        <v>0</v>
      </c>
      <c r="L53" s="112" t="inlineStr">
        <is>
          <t>İZMİRSPOR</t>
        </is>
      </c>
      <c r="M53" s="112" t="inlineStr">
        <is>
          <t>MANAV YARDIMCISI</t>
        </is>
      </c>
    </row>
    <row r="54" ht="15" customHeight="1" s="113">
      <c r="H54" s="112" t="inlineStr">
        <is>
          <t>M031</t>
        </is>
      </c>
      <c r="I54" s="112" t="inlineStr">
        <is>
          <t>U038</t>
        </is>
      </c>
      <c r="J54" s="112" t="n">
        <v>1</v>
      </c>
      <c r="K54" s="112" t="n">
        <v>0</v>
      </c>
      <c r="L54" s="112" t="inlineStr">
        <is>
          <t>MENDERES</t>
        </is>
      </c>
      <c r="M54" s="112" t="inlineStr">
        <is>
          <t>YÖNETİCİ YARDIMCISI</t>
        </is>
      </c>
    </row>
    <row r="55" ht="15" customHeight="1" s="113">
      <c r="H55" s="112" t="inlineStr">
        <is>
          <t>M031</t>
        </is>
      </c>
      <c r="I55" s="112" t="inlineStr">
        <is>
          <t>U026</t>
        </is>
      </c>
      <c r="J55" s="112" t="n">
        <v>2</v>
      </c>
      <c r="K55" s="112" t="n">
        <v>0</v>
      </c>
      <c r="L55" s="112" t="inlineStr">
        <is>
          <t>MENDERES</t>
        </is>
      </c>
      <c r="M55" s="112" t="inlineStr">
        <is>
          <t>REYON GÖREVLİSİ</t>
        </is>
      </c>
    </row>
    <row r="56" ht="15" customHeight="1" s="113">
      <c r="H56" s="112" t="inlineStr">
        <is>
          <t>M031</t>
        </is>
      </c>
      <c r="I56" s="112" t="inlineStr">
        <is>
          <t>U013</t>
        </is>
      </c>
      <c r="J56" s="112" t="n">
        <v>1</v>
      </c>
      <c r="K56" s="112" t="n">
        <v>0</v>
      </c>
      <c r="L56" s="112" t="inlineStr">
        <is>
          <t>MENDERES</t>
        </is>
      </c>
      <c r="M56" s="112" t="inlineStr">
        <is>
          <t>KASAP</t>
        </is>
      </c>
    </row>
    <row r="57" ht="15" customHeight="1" s="113">
      <c r="H57" s="112" t="inlineStr">
        <is>
          <t>M034</t>
        </is>
      </c>
      <c r="I57" s="112" t="inlineStr">
        <is>
          <t>U002</t>
        </is>
      </c>
      <c r="J57" s="112" t="n">
        <v>1</v>
      </c>
      <c r="K57" s="112" t="n">
        <v>0</v>
      </c>
      <c r="L57" s="112" t="inlineStr">
        <is>
          <t>NARLIDERE</t>
        </is>
      </c>
      <c r="M57" s="112" t="inlineStr">
        <is>
          <t>BAKLİYAT</t>
        </is>
      </c>
    </row>
    <row r="58" ht="15" customHeight="1" s="113">
      <c r="H58" s="112" t="inlineStr">
        <is>
          <t>M035</t>
        </is>
      </c>
      <c r="I58" s="112" t="inlineStr">
        <is>
          <t>U019</t>
        </is>
      </c>
      <c r="J58" s="112" t="n">
        <v>1</v>
      </c>
      <c r="K58" s="112" t="n">
        <v>0</v>
      </c>
      <c r="L58" s="112" t="inlineStr">
        <is>
          <t>OSMANGAZİ</t>
        </is>
      </c>
      <c r="M58" s="112" t="inlineStr">
        <is>
          <t>MANAV YARDIMCISI</t>
        </is>
      </c>
    </row>
    <row r="59" ht="15" customHeight="1" s="113">
      <c r="H59" s="112" t="inlineStr">
        <is>
          <t>M049</t>
        </is>
      </c>
      <c r="I59" s="112" t="inlineStr">
        <is>
          <t>U017</t>
        </is>
      </c>
      <c r="J59" s="112" t="n">
        <v>1</v>
      </c>
      <c r="K59" s="112" t="n">
        <v>0</v>
      </c>
      <c r="L59" s="112" t="inlineStr">
        <is>
          <t>ÖZDERE</t>
        </is>
      </c>
      <c r="M59" s="112" t="inlineStr">
        <is>
          <t>MANAV</t>
        </is>
      </c>
    </row>
    <row r="60" ht="15" customHeight="1" s="113">
      <c r="H60" s="112" t="inlineStr">
        <is>
          <t>M036</t>
        </is>
      </c>
      <c r="I60" s="112" t="inlineStr">
        <is>
          <t>U026</t>
        </is>
      </c>
      <c r="J60" s="112" t="n">
        <v>1</v>
      </c>
      <c r="K60" s="112" t="n">
        <v>0</v>
      </c>
      <c r="L60" s="112" t="inlineStr">
        <is>
          <t>POLİGON</t>
        </is>
      </c>
      <c r="M60" s="112" t="inlineStr">
        <is>
          <t>REYON GÖREVLİSİ</t>
        </is>
      </c>
    </row>
    <row r="61" ht="15" customHeight="1" s="113">
      <c r="H61" s="112" t="inlineStr">
        <is>
          <t>M038</t>
        </is>
      </c>
      <c r="I61" s="112" t="inlineStr">
        <is>
          <t>U038</t>
        </is>
      </c>
      <c r="J61" s="112" t="n">
        <v>1</v>
      </c>
      <c r="K61" s="112" t="n">
        <v>0</v>
      </c>
      <c r="L61" s="112" t="inlineStr">
        <is>
          <t>TORBALI 1</t>
        </is>
      </c>
      <c r="M61" s="112" t="inlineStr">
        <is>
          <t>YÖNETİCİ YARDIMCISI</t>
        </is>
      </c>
    </row>
    <row r="62" ht="15" customHeight="1" s="113">
      <c r="H62" s="112" t="inlineStr">
        <is>
          <t>M039</t>
        </is>
      </c>
      <c r="I62" s="112" t="inlineStr">
        <is>
          <t>U023</t>
        </is>
      </c>
      <c r="J62" s="112" t="n">
        <v>1</v>
      </c>
      <c r="K62" s="112" t="n">
        <v>0</v>
      </c>
      <c r="L62" s="112" t="inlineStr">
        <is>
          <t>TORBALI-2</t>
        </is>
      </c>
      <c r="M62" s="112" t="inlineStr">
        <is>
          <t>ONLİNE TOPLAYICI</t>
        </is>
      </c>
    </row>
    <row r="63" ht="15" customHeight="1" s="113">
      <c r="H63" s="112" t="inlineStr">
        <is>
          <t>M041</t>
        </is>
      </c>
      <c r="I63" s="112" t="inlineStr">
        <is>
          <t>U038</t>
        </is>
      </c>
      <c r="J63" s="112" t="n">
        <v>1</v>
      </c>
      <c r="K63" s="112" t="n">
        <v>0</v>
      </c>
      <c r="L63" s="112" t="inlineStr">
        <is>
          <t>TORBALI-4</t>
        </is>
      </c>
      <c r="M63" s="112" t="inlineStr">
        <is>
          <t>YÖNETİCİ YARDIMCISI</t>
        </is>
      </c>
    </row>
    <row r="64" ht="15" customHeight="1" s="113">
      <c r="H64" s="112" t="inlineStr">
        <is>
          <t>M044</t>
        </is>
      </c>
      <c r="I64" s="112" t="inlineStr">
        <is>
          <t>U026</t>
        </is>
      </c>
      <c r="J64" s="112" t="n">
        <v>1</v>
      </c>
      <c r="K64" s="112" t="n">
        <v>0</v>
      </c>
      <c r="L64" s="112" t="inlineStr">
        <is>
          <t>YEŞİLOVA</t>
        </is>
      </c>
      <c r="M64" s="112" t="inlineStr">
        <is>
          <t>REYON GÖREVLİSİ</t>
        </is>
      </c>
    </row>
    <row r="65" ht="15" customHeight="1" s="113">
      <c r="H65" s="112" t="inlineStr">
        <is>
          <t>M044</t>
        </is>
      </c>
      <c r="I65" s="112" t="inlineStr">
        <is>
          <t>U043</t>
        </is>
      </c>
      <c r="J65" s="112" t="n">
        <v>1</v>
      </c>
      <c r="K65" s="112" t="n">
        <v>0</v>
      </c>
      <c r="L65" s="112" t="inlineStr">
        <is>
          <t>YEŞİLOVA</t>
        </is>
      </c>
      <c r="M65" s="112" t="inlineStr">
        <is>
          <t>ŞARKÜTERİ YARDIMCISI</t>
        </is>
      </c>
    </row>
    <row r="66" ht="15" customHeight="1" s="113">
      <c r="H66" s="112" t="inlineStr">
        <is>
          <t>M044</t>
        </is>
      </c>
      <c r="I66" s="112" t="inlineStr">
        <is>
          <t>U017</t>
        </is>
      </c>
      <c r="J66" s="112" t="n">
        <v>1</v>
      </c>
      <c r="K66" s="112" t="n">
        <v>0</v>
      </c>
      <c r="L66" s="112" t="inlineStr">
        <is>
          <t>YEŞİLOVA</t>
        </is>
      </c>
      <c r="M66" s="112" t="inlineStr">
        <is>
          <t>MANAV</t>
        </is>
      </c>
    </row>
    <row r="67" ht="15" customHeight="1" s="113">
      <c r="H67" s="112" t="inlineStr">
        <is>
          <t>M044</t>
        </is>
      </c>
      <c r="I67" s="112" t="inlineStr">
        <is>
          <t>U059</t>
        </is>
      </c>
      <c r="J67" s="112" t="n">
        <v>1</v>
      </c>
      <c r="K67" s="112" t="n">
        <v>0</v>
      </c>
      <c r="L67" s="112" t="inlineStr">
        <is>
          <t>YEŞİLOVA</t>
        </is>
      </c>
      <c r="M67" s="112" t="inlineStr">
        <is>
          <t>PARTTİME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2" customWidth="1" style="112" min="1" max="6"/>
  </cols>
  <sheetData>
    <row r="1" ht="15" customHeight="1" s="113">
      <c r="A1" s="164" t="inlineStr">
        <is>
          <t>Tablo</t>
        </is>
      </c>
      <c r="B1" s="164" t="inlineStr">
        <is>
          <t>Tip</t>
        </is>
      </c>
      <c r="C1" s="164" t="inlineStr">
        <is>
          <t>Anahtar Alan</t>
        </is>
      </c>
      <c r="D1" s="164" t="inlineStr">
        <is>
          <t>Power BI İlişki</t>
        </is>
      </c>
      <c r="E1" s="164" t="inlineStr">
        <is>
          <t>Kullanım</t>
        </is>
      </c>
      <c r="F1" s="164" t="inlineStr">
        <is>
          <t>Durum</t>
        </is>
      </c>
    </row>
    <row r="2" ht="45" customHeight="1" s="113">
      <c r="A2" s="142" t="inlineStr">
        <is>
          <t>Dim_Magaza</t>
        </is>
      </c>
      <c r="B2" s="142" t="inlineStr">
        <is>
          <t>Dimension</t>
        </is>
      </c>
      <c r="C2" s="142" t="inlineStr">
        <is>
          <t>MağazaID</t>
        </is>
      </c>
      <c r="D2" s="142" t="inlineStr">
        <is>
          <t>1 → * Fact_Norm[MağazaID]</t>
        </is>
      </c>
      <c r="E2" s="142" t="inlineStr">
        <is>
          <t>Mağaza, bölge sorumlusu, mağaza kırılımı</t>
        </is>
      </c>
      <c r="F2" s="142" t="inlineStr">
        <is>
          <t>Uygun</t>
        </is>
      </c>
    </row>
    <row r="3" ht="45" customHeight="1" s="113">
      <c r="A3" s="142" t="inlineStr">
        <is>
          <t>Dim_Magaza</t>
        </is>
      </c>
      <c r="B3" s="142" t="inlineStr">
        <is>
          <t>Dimension</t>
        </is>
      </c>
      <c r="C3" s="142" t="inlineStr">
        <is>
          <t>MağazaID</t>
        </is>
      </c>
      <c r="D3" s="142" t="inlineStr">
        <is>
          <t>1 → * Fact_Mevcut[MağazaID]</t>
        </is>
      </c>
      <c r="E3" s="142" t="inlineStr">
        <is>
          <t>Aktif personel, mağaza bazlı mevcut</t>
        </is>
      </c>
      <c r="F3" s="142" t="inlineStr">
        <is>
          <t>Uygun</t>
        </is>
      </c>
    </row>
    <row r="4" ht="30" customHeight="1" s="113">
      <c r="A4" s="142" t="inlineStr">
        <is>
          <t>Dim_Unvan</t>
        </is>
      </c>
      <c r="B4" s="142" t="inlineStr">
        <is>
          <t>Dimension</t>
        </is>
      </c>
      <c r="C4" s="142" t="inlineStr">
        <is>
          <t>UnvanID</t>
        </is>
      </c>
      <c r="D4" s="142" t="inlineStr">
        <is>
          <t>1 → * Fact_Norm[UnvanID]</t>
        </is>
      </c>
      <c r="E4" s="142" t="inlineStr">
        <is>
          <t>Norm kadro unvan kırılımı</t>
        </is>
      </c>
      <c r="F4" s="142" t="inlineStr">
        <is>
          <t>Uygun</t>
        </is>
      </c>
    </row>
    <row r="5" ht="30" customHeight="1" s="113">
      <c r="A5" s="142" t="inlineStr">
        <is>
          <t>Dim_Unvan</t>
        </is>
      </c>
      <c r="B5" s="142" t="inlineStr">
        <is>
          <t>Dimension</t>
        </is>
      </c>
      <c r="C5" s="142" t="inlineStr">
        <is>
          <t>UnvanID</t>
        </is>
      </c>
      <c r="D5" s="142" t="inlineStr">
        <is>
          <t>1 → * Fact_Mevcut[UnvanID]</t>
        </is>
      </c>
      <c r="E5" s="142" t="inlineStr">
        <is>
          <t>Mevcut personel unvan kırılımı</t>
        </is>
      </c>
      <c r="F5" s="142" t="inlineStr">
        <is>
          <t>Uygun</t>
        </is>
      </c>
    </row>
    <row r="6" ht="30" customHeight="1" s="113">
      <c r="A6" s="142" t="inlineStr">
        <is>
          <t>Dim_Tarih</t>
        </is>
      </c>
      <c r="B6" s="142" t="inlineStr">
        <is>
          <t>Dimension</t>
        </is>
      </c>
      <c r="C6" s="142" t="inlineStr">
        <is>
          <t>Tarih / DateKey</t>
        </is>
      </c>
      <c r="D6" s="142" t="inlineStr">
        <is>
          <t>1 → * tarihli fact alanları</t>
        </is>
      </c>
      <c r="E6" s="142" t="inlineStr">
        <is>
          <t>Ay, yıl, dönem analizi</t>
        </is>
      </c>
      <c r="F6" s="142" t="inlineStr">
        <is>
          <t>Kullanılabilir</t>
        </is>
      </c>
    </row>
    <row r="7" ht="45" customHeight="1" s="113">
      <c r="A7" s="142" t="inlineStr">
        <is>
          <t>Dim_CikisNedeni</t>
        </is>
      </c>
      <c r="B7" s="142" t="inlineStr">
        <is>
          <t>Dimension</t>
        </is>
      </c>
      <c r="C7" s="142" t="inlineStr">
        <is>
          <t>CikisNedeniID</t>
        </is>
      </c>
      <c r="D7" s="142" t="inlineStr">
        <is>
          <t>1 → * Fact_Mevcut[CikisNedeniID]</t>
        </is>
      </c>
      <c r="E7" s="142" t="inlineStr">
        <is>
          <t>Çıkış nedeni analizi</t>
        </is>
      </c>
      <c r="F7" s="142" t="inlineStr">
        <is>
          <t>Kontrol önerilir</t>
        </is>
      </c>
    </row>
    <row r="8" ht="15" customHeight="1" s="113">
      <c r="A8" s="142" t="inlineStr">
        <is>
          <t>Fact_Norm</t>
        </is>
      </c>
      <c r="B8" s="142" t="inlineStr">
        <is>
          <t>Fact</t>
        </is>
      </c>
      <c r="C8" s="142" t="inlineStr">
        <is>
          <t>MağazaID + UnvanID</t>
        </is>
      </c>
      <c r="D8" s="142" t="inlineStr">
        <is>
          <t>* tarafı</t>
        </is>
      </c>
      <c r="E8" s="142" t="inlineStr">
        <is>
          <t>Norm kadro ölçüleri</t>
        </is>
      </c>
      <c r="F8" s="142" t="inlineStr">
        <is>
          <t>Uygun</t>
        </is>
      </c>
    </row>
    <row r="9" ht="30" customHeight="1" s="113">
      <c r="A9" s="142" t="inlineStr">
        <is>
          <t>Fact_Mevcut</t>
        </is>
      </c>
      <c r="B9" s="142" t="inlineStr">
        <is>
          <t>Fact</t>
        </is>
      </c>
      <c r="C9" s="142" t="inlineStr">
        <is>
          <t>PersonelID</t>
        </is>
      </c>
      <c r="D9" s="142" t="inlineStr">
        <is>
          <t>* tarafı</t>
        </is>
      </c>
      <c r="E9" s="142" t="inlineStr">
        <is>
          <t>Aktif mevcut, çıkış, kıdem, unvan analizi</t>
        </is>
      </c>
      <c r="F9" s="142" t="inlineStr">
        <is>
          <t>Uygun</t>
        </is>
      </c>
    </row>
    <row r="10" ht="30" customHeight="1" s="113">
      <c r="A10" s="142" t="inlineStr">
        <is>
          <t>Operasyon KPI sayfaları</t>
        </is>
      </c>
      <c r="B10" s="142" t="inlineStr">
        <is>
          <t>Fact / destek</t>
        </is>
      </c>
      <c r="C10" s="142" t="inlineStr">
        <is>
          <t>MağazaID + Tarih</t>
        </is>
      </c>
      <c r="D10" s="142" t="inlineStr">
        <is>
          <t>* tarafı</t>
        </is>
      </c>
      <c r="E10" s="142" t="inlineStr">
        <is>
          <t>Ciro, fiş, sepet, iş yükü, yoğunluk</t>
        </is>
      </c>
      <c r="F10" s="142" t="inlineStr">
        <is>
          <t>Kademeli bağlanmalı</t>
        </is>
      </c>
    </row>
    <row r="11" ht="30" customHeight="1" s="113">
      <c r="A11" s="142" t="inlineStr">
        <is>
          <t>Girdiler / Çarpanlar</t>
        </is>
      </c>
      <c r="B11" s="142" t="inlineStr">
        <is>
          <t>Parametre</t>
        </is>
      </c>
      <c r="C11" s="142" t="inlineStr">
        <is>
          <t>-</t>
        </is>
      </c>
      <c r="D11" s="142" t="inlineStr">
        <is>
          <t>İlişki gerekmez</t>
        </is>
      </c>
      <c r="E11" s="142" t="inlineStr">
        <is>
          <t>Senaryo ve norm öneri parametreleri</t>
        </is>
      </c>
      <c r="F11" s="142" t="inlineStr">
        <is>
          <t>Ayrı tutulmalı</t>
        </is>
      </c>
    </row>
    <row r="12" ht="15" customHeight="1" s="113">
      <c r="A12" s="131" t="n"/>
      <c r="B12" s="131" t="n"/>
      <c r="C12" s="131" t="n"/>
      <c r="D12" s="131" t="n"/>
      <c r="E12" s="131" t="n"/>
      <c r="F12" s="131" t="n"/>
    </row>
    <row r="13" ht="15" customHeight="1" s="113">
      <c r="A13" s="131" t="n"/>
      <c r="B13" s="131" t="n"/>
      <c r="C13" s="131" t="n"/>
      <c r="D13" s="131" t="n"/>
      <c r="E13" s="131" t="n"/>
      <c r="F13" s="131" t="n"/>
    </row>
    <row r="14" ht="15" customHeight="1" s="113">
      <c r="A14" s="131" t="n"/>
      <c r="B14" s="131" t="n"/>
      <c r="C14" s="131" t="n"/>
      <c r="D14" s="131" t="n"/>
      <c r="E14" s="131" t="n"/>
      <c r="F14" s="131" t="n"/>
    </row>
    <row r="15" ht="15" customHeight="1" s="113">
      <c r="A15" s="131" t="n"/>
      <c r="B15" s="131" t="n"/>
      <c r="C15" s="131" t="n"/>
      <c r="D15" s="131" t="n"/>
      <c r="E15" s="131" t="n"/>
      <c r="F15" s="131" t="n"/>
    </row>
    <row r="16" ht="15" customHeight="1" s="113">
      <c r="A16" s="131" t="n"/>
      <c r="B16" s="131" t="n"/>
      <c r="C16" s="131" t="n"/>
      <c r="D16" s="131" t="n"/>
      <c r="E16" s="131" t="n"/>
      <c r="F16" s="131" t="n"/>
    </row>
    <row r="17" ht="15" customHeight="1" s="113">
      <c r="A17" s="131" t="n"/>
      <c r="B17" s="131" t="n"/>
      <c r="C17" s="131" t="n"/>
      <c r="D17" s="131" t="n"/>
      <c r="E17" s="131" t="n"/>
      <c r="F17" s="131" t="n"/>
    </row>
    <row r="18" ht="15" customHeight="1" s="113">
      <c r="A18" s="131" t="n"/>
      <c r="B18" s="131" t="n"/>
      <c r="C18" s="131" t="n"/>
      <c r="D18" s="131" t="n"/>
      <c r="E18" s="131" t="n"/>
      <c r="F18" s="131" t="n"/>
    </row>
    <row r="19" ht="15" customHeight="1" s="113">
      <c r="A19" s="131" t="n"/>
      <c r="B19" s="131" t="n"/>
      <c r="C19" s="131" t="n"/>
      <c r="D19" s="131" t="n"/>
      <c r="E19" s="131" t="n"/>
      <c r="F19" s="131" t="n"/>
    </row>
    <row r="20" ht="15" customHeight="1" s="113">
      <c r="A20" s="131" t="n"/>
      <c r="B20" s="131" t="n"/>
      <c r="C20" s="131" t="n"/>
      <c r="D20" s="131" t="n"/>
      <c r="E20" s="131" t="n"/>
      <c r="F20" s="131" t="n"/>
    </row>
    <row r="21" ht="15" customHeight="1" s="113">
      <c r="A21" s="131" t="n"/>
      <c r="B21" s="131" t="n"/>
      <c r="C21" s="131" t="n"/>
      <c r="D21" s="131" t="n"/>
      <c r="E21" s="131" t="n"/>
      <c r="F21" s="131" t="n"/>
    </row>
    <row r="22" ht="15" customHeight="1" s="113">
      <c r="A22" s="131" t="n"/>
      <c r="B22" s="131" t="n"/>
      <c r="C22" s="131" t="n"/>
      <c r="D22" s="131" t="n"/>
      <c r="E22" s="131" t="n"/>
      <c r="F22" s="131" t="n"/>
    </row>
    <row r="23" ht="15" customHeight="1" s="113">
      <c r="A23" s="131" t="n"/>
      <c r="B23" s="131" t="n"/>
      <c r="C23" s="131" t="n"/>
      <c r="D23" s="131" t="n"/>
      <c r="E23" s="131" t="n"/>
      <c r="F23" s="131" t="n"/>
    </row>
    <row r="24" ht="15" customHeight="1" s="113">
      <c r="A24" s="131" t="n"/>
      <c r="B24" s="131" t="n"/>
      <c r="C24" s="131" t="n"/>
      <c r="D24" s="131" t="n"/>
      <c r="E24" s="131" t="n"/>
      <c r="F24" s="131" t="n"/>
    </row>
    <row r="25" ht="15" customHeight="1" s="113">
      <c r="A25" s="131" t="n"/>
      <c r="B25" s="131" t="n"/>
      <c r="C25" s="131" t="n"/>
      <c r="D25" s="131" t="n"/>
      <c r="E25" s="131" t="n"/>
      <c r="F25" s="131" t="n"/>
    </row>
    <row r="26" ht="15" customHeight="1" s="113">
      <c r="A26" s="131" t="n"/>
      <c r="B26" s="131" t="n"/>
      <c r="C26" s="131" t="n"/>
      <c r="D26" s="131" t="n"/>
      <c r="E26" s="131" t="n"/>
      <c r="F26" s="131" t="n"/>
    </row>
    <row r="27" ht="15" customHeight="1" s="113">
      <c r="A27" s="131" t="n"/>
      <c r="B27" s="131" t="n"/>
      <c r="C27" s="131" t="n"/>
      <c r="D27" s="131" t="n"/>
      <c r="E27" s="131" t="n"/>
      <c r="F27" s="131" t="n"/>
    </row>
    <row r="28" ht="15" customHeight="1" s="113">
      <c r="A28" s="131" t="n"/>
      <c r="B28" s="131" t="n"/>
      <c r="C28" s="131" t="n"/>
      <c r="D28" s="131" t="n"/>
      <c r="E28" s="131" t="n"/>
      <c r="F28" s="131" t="n"/>
    </row>
    <row r="29" ht="15" customHeight="1" s="113">
      <c r="A29" s="131" t="n"/>
      <c r="B29" s="131" t="n"/>
      <c r="C29" s="131" t="n"/>
      <c r="D29" s="131" t="n"/>
      <c r="E29" s="131" t="n"/>
      <c r="F29" s="131" t="n"/>
    </row>
    <row r="30" ht="15" customHeight="1" s="113">
      <c r="A30" s="131" t="n"/>
      <c r="B30" s="131" t="n"/>
      <c r="C30" s="131" t="n"/>
      <c r="D30" s="131" t="n"/>
      <c r="E30" s="131" t="n"/>
      <c r="F30" s="131" t="n"/>
    </row>
    <row r="31" ht="15" customHeight="1" s="113">
      <c r="A31" s="131" t="n"/>
      <c r="B31" s="131" t="n"/>
      <c r="C31" s="131" t="n"/>
      <c r="D31" s="131" t="n"/>
      <c r="E31" s="131" t="n"/>
      <c r="F31" s="131" t="n"/>
    </row>
    <row r="32" ht="15" customHeight="1" s="113">
      <c r="A32" s="131" t="n"/>
      <c r="B32" s="131" t="n"/>
      <c r="C32" s="131" t="n"/>
      <c r="D32" s="131" t="n"/>
      <c r="E32" s="131" t="n"/>
      <c r="F32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8" customWidth="1" style="112" min="1" max="1"/>
    <col width="38" customWidth="1" style="112" min="2" max="2"/>
    <col width="24" customWidth="1" style="112" min="3" max="3"/>
    <col width="22" customWidth="1" style="112" min="4" max="4"/>
    <col width="20" customWidth="1" style="112" min="5" max="5"/>
    <col width="42" customWidth="1" style="112" min="6" max="6"/>
  </cols>
  <sheetData>
    <row r="1" ht="18.75" customHeight="1" s="113">
      <c r="A1" s="165" t="inlineStr">
        <is>
          <t>BAŞDAŞ AI İŞ GÜCÜ &amp; KAPASİTE OPTİMİZASYONU – GİRDİ REHBERİ</t>
        </is>
      </c>
    </row>
    <row r="3" ht="15" customHeight="1" s="113">
      <c r="A3" s="164" t="inlineStr">
        <is>
          <t>Sayfa</t>
        </is>
      </c>
      <c r="B3" s="164" t="inlineStr">
        <is>
          <t>Amaç</t>
        </is>
      </c>
      <c r="C3" s="164" t="inlineStr">
        <is>
          <t>Kullanıcı Girişi</t>
        </is>
      </c>
      <c r="D3" s="164" t="inlineStr">
        <is>
          <t>Dummy Durumu</t>
        </is>
      </c>
      <c r="E3" s="164" t="inlineStr">
        <is>
          <t>Güncelleme Sıklığı</t>
        </is>
      </c>
      <c r="F3" s="164" t="inlineStr">
        <is>
          <t>Not</t>
        </is>
      </c>
    </row>
    <row r="4" ht="15" customHeight="1" s="113">
      <c r="A4" s="131" t="inlineStr">
        <is>
          <t>Standart_Sure_Kutuphanesi</t>
        </is>
      </c>
      <c r="B4" s="131" t="inlineStr">
        <is>
          <t>İş aktivitelerini standart dakikaya çevirir.</t>
        </is>
      </c>
      <c r="C4" s="131" t="inlineStr">
        <is>
          <t>Standart süre, kaynak, geçerlilik</t>
        </is>
      </c>
      <c r="D4" s="131" t="inlineStr">
        <is>
          <t>Başlangıç süreleri dummy</t>
        </is>
      </c>
      <c r="E4" s="131" t="inlineStr">
        <is>
          <t>Zaman etüdü sonrası</t>
        </is>
      </c>
      <c r="F4" s="131" t="inlineStr">
        <is>
          <t>Süreleri saha ölçümüyle değiştirin.</t>
        </is>
      </c>
    </row>
    <row r="5" ht="15" customHeight="1" s="113">
      <c r="A5" s="131" t="inlineStr">
        <is>
          <t>Gunluk_Aktivite_Hacmi</t>
        </is>
      </c>
      <c r="B5" s="131" t="inlineStr">
        <is>
          <t>Mağaza ve aktivite bazında günlük hacmi tutar.</t>
        </is>
      </c>
      <c r="C5" s="131" t="inlineStr">
        <is>
          <t>Miktar ve veri kaynağı</t>
        </is>
      </c>
      <c r="D5" s="131" t="inlineStr">
        <is>
          <t>Bazı miktarlar türetilmiş dummy</t>
        </is>
      </c>
      <c r="E5" s="131" t="inlineStr">
        <is>
          <t>Günlük</t>
        </is>
      </c>
      <c r="F5" s="131" t="inlineStr">
        <is>
          <t>OBEYS/PDKS/online entegrasyonu yapılabilir.</t>
        </is>
      </c>
    </row>
    <row r="6" ht="15" customHeight="1" s="113">
      <c r="A6" s="131" t="inlineStr">
        <is>
          <t>Kapasite_Parametreleri</t>
        </is>
      </c>
      <c r="B6" s="131" t="inlineStr">
        <is>
          <t>Bir çalışanın net üretken dakikasını hesaplar.</t>
        </is>
      </c>
      <c r="C6" s="131" t="inlineStr">
        <is>
          <t>Vardiya, mola, kayıp ve verimlilik</t>
        </is>
      </c>
      <c r="D6" s="131" t="inlineStr">
        <is>
          <t>Başlangıç varsayımları dummy</t>
        </is>
      </c>
      <c r="E6" s="131" t="inlineStr">
        <is>
          <t>Aylık/çeyreklik</t>
        </is>
      </c>
      <c r="F6" s="131" t="inlineStr">
        <is>
          <t>Unvan bazında saha doğrulaması gerekir.</t>
        </is>
      </c>
    </row>
    <row r="7" ht="15" customHeight="1" s="113">
      <c r="A7" s="131" t="inlineStr">
        <is>
          <t>Kalibrasyon</t>
        </is>
      </c>
      <c r="B7" s="131" t="inlineStr">
        <is>
          <t>Standart ve gözlenen süre farkını izler.</t>
        </is>
      </c>
      <c r="C7" s="131" t="inlineStr">
        <is>
          <t>Gözlenen süre ve gözlem sayısı</t>
        </is>
      </c>
      <c r="D7" s="131" t="inlineStr">
        <is>
          <t>Dummy katsayılar</t>
        </is>
      </c>
      <c r="E7" s="131" t="inlineStr">
        <is>
          <t>Aylık</t>
        </is>
      </c>
      <c r="F7" s="131" t="inlineStr">
        <is>
          <t>AI önerisi yönetici onayından geçmelidir.</t>
        </is>
      </c>
    </row>
    <row r="8" ht="15" customHeight="1" s="113">
      <c r="A8" s="131" t="inlineStr">
        <is>
          <t>Minimum_Kadro_Kurallari</t>
        </is>
      </c>
      <c r="B8" s="131" t="inlineStr">
        <is>
          <t>İş yükü düşük olsa da zorunlu minimum kadroyu korur.</t>
        </is>
      </c>
      <c r="C8" s="131" t="inlineStr">
        <is>
          <t>Minimum kişi ve gerekçe</t>
        </is>
      </c>
      <c r="D8" s="131" t="inlineStr">
        <is>
          <t>İlk kurallar dummy</t>
        </is>
      </c>
      <c r="E8" s="131" t="inlineStr">
        <is>
          <t>İhtiyaç halinde</t>
        </is>
      </c>
      <c r="F8" s="131" t="inlineStr">
        <is>
          <t>İSG, operasyon ve yetkinlik kısıtları.</t>
        </is>
      </c>
    </row>
    <row r="9" ht="15" customHeight="1" s="113">
      <c r="A9" s="131" t="inlineStr">
        <is>
          <t>Vardiya_Pik_Saat</t>
        </is>
      </c>
      <c r="B9" s="131" t="inlineStr">
        <is>
          <t>Pik saat ek ihtiyaç katsayısını belirler.</t>
        </is>
      </c>
      <c r="C9" s="131" t="inlineStr">
        <is>
          <t>Yoğunluk ve pik katsayısı</t>
        </is>
      </c>
      <c r="D9" s="131" t="inlineStr">
        <is>
          <t>Dummy</t>
        </is>
      </c>
      <c r="E9" s="131" t="inlineStr">
        <is>
          <t>Günlük/haftalık</t>
        </is>
      </c>
      <c r="F9" s="131" t="inlineStr">
        <is>
          <t>Saatlik yoğunluk verisiyle beslenebilir.</t>
        </is>
      </c>
    </row>
    <row r="10" ht="15" customHeight="1" s="113">
      <c r="A10" s="131" t="inlineStr">
        <is>
          <t>AI_Norm_Sonuclari</t>
        </is>
      </c>
      <c r="B10" s="131" t="inlineStr">
        <is>
          <t>Norm, mevcut, iş yükü normu ve AI önerisini karşılaştırır.</t>
        </is>
      </c>
      <c r="C10" s="131" t="inlineStr">
        <is>
          <t>Formül sonuçları</t>
        </is>
      </c>
      <c r="D10" s="131" t="inlineStr">
        <is>
          <t>Formül tabanlı test çıktısı</t>
        </is>
      </c>
      <c r="E10" s="131" t="inlineStr">
        <is>
          <t>Her çalıştırmada</t>
        </is>
      </c>
      <c r="F10" s="131" t="inlineStr">
        <is>
          <t>PDF rapor motorunun ana veri kaynağıdır.</t>
        </is>
      </c>
    </row>
    <row r="11" ht="15" customHeight="1" s="113">
      <c r="A11" s="131" t="inlineStr">
        <is>
          <t>Rapor_Parametreleri</t>
        </is>
      </c>
      <c r="B11" s="131" t="inlineStr">
        <is>
          <t>PDF yönetim raporunun kapsamını yönetir.</t>
        </is>
      </c>
      <c r="C11" s="131" t="inlineStr">
        <is>
          <t>Dönem, eşikler, bölüm seçimleri</t>
        </is>
      </c>
      <c r="D11" s="131" t="inlineStr">
        <is>
          <t>Hayır</t>
        </is>
      </c>
      <c r="E11" s="131" t="inlineStr">
        <is>
          <t>Rapor öncesi</t>
        </is>
      </c>
      <c r="F11" s="131" t="inlineStr">
        <is>
          <t>Evet/Hayır alanları değiştirilebilir.</t>
        </is>
      </c>
    </row>
    <row r="12" ht="15" customHeight="1" s="113">
      <c r="A12" s="131" t="inlineStr">
        <is>
          <t>Veri_Kalitesi_Log</t>
        </is>
      </c>
      <c r="B12" s="131" t="inlineStr">
        <is>
          <t>Eksik, dummy ve hatalı verileri izler.</t>
        </is>
      </c>
      <c r="C12" s="131" t="inlineStr">
        <is>
          <t>Durum ve aksiyon</t>
        </is>
      </c>
      <c r="D12" s="131" t="inlineStr">
        <is>
          <t>Örnek kayıtlar</t>
        </is>
      </c>
      <c r="E12" s="131" t="inlineStr">
        <is>
          <t>Her çalıştırmada</t>
        </is>
      </c>
      <c r="F12" s="131" t="inlineStr">
        <is>
          <t>PDF metodoloji bölümüne aktarılabilir.</t>
        </is>
      </c>
    </row>
    <row r="13" ht="15" customHeight="1" s="113">
      <c r="A13" s="131" t="n"/>
      <c r="B13" s="131" t="n"/>
      <c r="C13" s="131" t="n"/>
      <c r="D13" s="131" t="n"/>
      <c r="E13" s="131" t="n"/>
      <c r="F13" s="131" t="n"/>
    </row>
    <row r="14" ht="15" customHeight="1" s="113">
      <c r="A14" s="131" t="n"/>
      <c r="B14" s="131" t="n"/>
      <c r="C14" s="131" t="n"/>
      <c r="D14" s="131" t="n"/>
      <c r="E14" s="131" t="n"/>
      <c r="F14" s="131" t="n"/>
    </row>
    <row r="15" ht="15" customHeight="1" s="113">
      <c r="A15" s="131" t="n"/>
      <c r="B15" s="131" t="n"/>
      <c r="C15" s="131" t="n"/>
      <c r="D15" s="131" t="n"/>
      <c r="E15" s="131" t="n"/>
      <c r="F15" s="131" t="n"/>
    </row>
    <row r="16" ht="15" customHeight="1" s="113">
      <c r="A16" s="131" t="n"/>
      <c r="B16" s="131" t="n"/>
      <c r="C16" s="131" t="n"/>
      <c r="D16" s="131" t="n"/>
      <c r="E16" s="131" t="n"/>
      <c r="F16" s="131" t="n"/>
    </row>
    <row r="17" ht="15" customHeight="1" s="113">
      <c r="A17" s="131" t="n"/>
      <c r="B17" s="131" t="n"/>
      <c r="C17" s="131" t="n"/>
      <c r="D17" s="131" t="n"/>
      <c r="E17" s="131" t="n"/>
      <c r="F17" s="131" t="n"/>
    </row>
    <row r="18" ht="15" customHeight="1" s="113">
      <c r="A18" s="131" t="n"/>
      <c r="B18" s="131" t="n"/>
      <c r="C18" s="131" t="n"/>
      <c r="D18" s="131" t="n"/>
      <c r="E18" s="131" t="n"/>
      <c r="F18" s="131" t="n"/>
    </row>
    <row r="19" ht="15" customHeight="1" s="113">
      <c r="A19" s="131" t="n"/>
      <c r="B19" s="131" t="n"/>
      <c r="C19" s="131" t="n"/>
      <c r="D19" s="131" t="n"/>
      <c r="E19" s="131" t="n"/>
      <c r="F19" s="131" t="n"/>
    </row>
    <row r="20" ht="15" customHeight="1" s="113">
      <c r="A20" s="131" t="n"/>
      <c r="B20" s="131" t="n"/>
      <c r="C20" s="131" t="n"/>
      <c r="D20" s="131" t="n"/>
      <c r="E20" s="131" t="n"/>
      <c r="F20" s="131" t="n"/>
    </row>
    <row r="21" ht="15" customHeight="1" s="113">
      <c r="A21" s="131" t="n"/>
      <c r="B21" s="131" t="n"/>
      <c r="C21" s="131" t="n"/>
      <c r="D21" s="131" t="n"/>
      <c r="E21" s="131" t="n"/>
      <c r="F21" s="131" t="n"/>
    </row>
    <row r="22" ht="15" customHeight="1" s="113">
      <c r="A22" s="131" t="n"/>
      <c r="B22" s="131" t="n"/>
      <c r="C22" s="131" t="n"/>
      <c r="D22" s="131" t="n"/>
      <c r="E22" s="131" t="n"/>
      <c r="F22" s="131" t="n"/>
    </row>
    <row r="23" ht="15" customHeight="1" s="113">
      <c r="A23" s="131" t="n"/>
      <c r="B23" s="131" t="n"/>
      <c r="C23" s="131" t="n"/>
      <c r="D23" s="131" t="n"/>
      <c r="E23" s="131" t="n"/>
      <c r="F23" s="131" t="n"/>
    </row>
    <row r="24" ht="15" customHeight="1" s="113">
      <c r="A24" s="131" t="n"/>
      <c r="B24" s="131" t="n"/>
      <c r="C24" s="131" t="n"/>
      <c r="D24" s="131" t="n"/>
      <c r="E24" s="131" t="n"/>
      <c r="F24" s="131" t="n"/>
    </row>
    <row r="25" ht="15" customHeight="1" s="113">
      <c r="A25" s="131" t="n"/>
      <c r="B25" s="131" t="n"/>
      <c r="C25" s="131" t="n"/>
      <c r="D25" s="131" t="n"/>
      <c r="E25" s="131" t="n"/>
      <c r="F25" s="131" t="n"/>
    </row>
    <row r="26" ht="15" customHeight="1" s="113">
      <c r="A26" s="131" t="n"/>
      <c r="B26" s="131" t="n"/>
      <c r="C26" s="131" t="n"/>
      <c r="D26" s="131" t="n"/>
      <c r="E26" s="131" t="n"/>
      <c r="F26" s="131" t="n"/>
    </row>
    <row r="27" ht="15" customHeight="1" s="113">
      <c r="A27" s="131" t="n"/>
      <c r="B27" s="131" t="n"/>
      <c r="C27" s="131" t="n"/>
      <c r="D27" s="131" t="n"/>
      <c r="E27" s="131" t="n"/>
      <c r="F27" s="131" t="n"/>
    </row>
    <row r="28" ht="15" customHeight="1" s="113">
      <c r="A28" s="131" t="n"/>
      <c r="B28" s="131" t="n"/>
      <c r="C28" s="131" t="n"/>
      <c r="D28" s="131" t="n"/>
      <c r="E28" s="131" t="n"/>
      <c r="F28" s="131" t="n"/>
    </row>
    <row r="29" ht="15" customHeight="1" s="113">
      <c r="A29" s="131" t="n"/>
      <c r="B29" s="131" t="n"/>
      <c r="C29" s="131" t="n"/>
      <c r="D29" s="131" t="n"/>
      <c r="E29" s="131" t="n"/>
      <c r="F29" s="131" t="n"/>
    </row>
    <row r="30" ht="15" customHeight="1" s="113">
      <c r="A30" s="131" t="n"/>
      <c r="B30" s="131" t="n"/>
      <c r="C30" s="131" t="n"/>
      <c r="D30" s="131" t="n"/>
      <c r="E30" s="131" t="n"/>
      <c r="F30" s="131" t="n"/>
    </row>
    <row r="31" ht="15" customHeight="1" s="113">
      <c r="A31" s="131" t="n"/>
      <c r="B31" s="131" t="n"/>
      <c r="C31" s="131" t="n"/>
      <c r="D31" s="131" t="n"/>
      <c r="E31" s="131" t="n"/>
      <c r="F31" s="131" t="n"/>
    </row>
    <row r="32" ht="15" customHeight="1" s="113">
      <c r="A32" s="131" t="n"/>
      <c r="B32" s="131" t="n"/>
      <c r="C32" s="131" t="n"/>
      <c r="D32" s="131" t="n"/>
      <c r="E32" s="131" t="n"/>
      <c r="F32" s="131" t="n"/>
    </row>
    <row r="33" ht="15" customHeight="1" s="113">
      <c r="A33" s="131" t="n"/>
      <c r="B33" s="131" t="n"/>
      <c r="C33" s="131" t="n"/>
      <c r="D33" s="131" t="n"/>
      <c r="E33" s="131" t="n"/>
      <c r="F33" s="131" t="n"/>
    </row>
    <row r="34" ht="15" customHeight="1" s="113">
      <c r="A34" s="131" t="n"/>
      <c r="B34" s="131" t="n"/>
      <c r="C34" s="131" t="n"/>
      <c r="D34" s="131" t="n"/>
      <c r="E34" s="131" t="n"/>
      <c r="F34" s="131" t="n"/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2" customWidth="1" style="112" min="1" max="1"/>
    <col width="10" customWidth="1" style="112" min="2" max="2"/>
    <col width="22" customWidth="1" style="112" min="3" max="3"/>
    <col width="30" customWidth="1" style="112" min="4" max="4"/>
    <col width="14" customWidth="1" style="112" min="5" max="5"/>
    <col width="16" customWidth="1" style="112" min="6" max="8"/>
    <col width="18" customWidth="1" style="112" min="9" max="9"/>
    <col width="34" customWidth="1" style="112" min="10" max="10"/>
    <col width="18" customWidth="1" style="112" min="11" max="11"/>
    <col width="12" customWidth="1" style="112" min="12" max="12"/>
  </cols>
  <sheetData>
    <row r="1" ht="30" customHeight="1" s="113">
      <c r="A1" s="159" t="inlineStr">
        <is>
          <t>AktiviteID</t>
        </is>
      </c>
      <c r="B1" s="159" t="inlineStr">
        <is>
          <t>UnvanID</t>
        </is>
      </c>
      <c r="C1" s="159" t="inlineStr">
        <is>
          <t>Unvan</t>
        </is>
      </c>
      <c r="D1" s="159" t="inlineStr">
        <is>
          <t>Aktivite</t>
        </is>
      </c>
      <c r="E1" s="159" t="inlineStr">
        <is>
          <t>Ölçü Birimi</t>
        </is>
      </c>
      <c r="F1" s="159" t="inlineStr">
        <is>
          <t>İş Yükü Tipi</t>
        </is>
      </c>
      <c r="G1" s="159" t="inlineStr">
        <is>
          <t>Frekans</t>
        </is>
      </c>
      <c r="H1" s="159" t="inlineStr">
        <is>
          <t>Standart Süre (Dk)</t>
        </is>
      </c>
      <c r="I1" s="159" t="inlineStr">
        <is>
          <t>Hazırlık Süresi (Dk)</t>
        </is>
      </c>
      <c r="J1" s="159" t="inlineStr">
        <is>
          <t>Kaynak</t>
        </is>
      </c>
      <c r="K1" s="159" t="inlineStr">
        <is>
          <t>Geçerlilik Başlangıcı</t>
        </is>
      </c>
      <c r="L1" s="159" t="inlineStr">
        <is>
          <t>Aktif Mi</t>
        </is>
      </c>
    </row>
    <row r="2" ht="15" customHeight="1" s="113">
      <c r="A2" s="124" t="inlineStr">
        <is>
          <t>A001</t>
        </is>
      </c>
      <c r="B2" s="124" t="inlineStr">
        <is>
          <t>U015</t>
        </is>
      </c>
      <c r="C2" s="124" t="inlineStr">
        <is>
          <t>KASİYER</t>
        </is>
      </c>
      <c r="D2" s="124" t="inlineStr">
        <is>
          <t>Fiş işlemi</t>
        </is>
      </c>
      <c r="E2" s="124" t="inlineStr">
        <is>
          <t>Fiş</t>
        </is>
      </c>
      <c r="F2" s="124" t="inlineStr">
        <is>
          <t>Değişken</t>
        </is>
      </c>
      <c r="G2" s="124" t="inlineStr">
        <is>
          <t>İşlem Bazlı</t>
        </is>
      </c>
      <c r="H2" s="166" t="n">
        <v>2</v>
      </c>
      <c r="I2" s="166" t="n">
        <v>0</v>
      </c>
      <c r="J2" s="124" t="inlineStr">
        <is>
          <t>Saha Etüdü Bekleniyor</t>
        </is>
      </c>
      <c r="K2" s="144" t="n">
        <v>46204</v>
      </c>
      <c r="L2" s="124" t="inlineStr">
        <is>
          <t>Evet</t>
        </is>
      </c>
    </row>
    <row r="3" ht="15" customHeight="1" s="113">
      <c r="A3" s="124" t="inlineStr">
        <is>
          <t>A002</t>
        </is>
      </c>
      <c r="B3" s="124" t="inlineStr">
        <is>
          <t>U015</t>
        </is>
      </c>
      <c r="C3" s="124" t="inlineStr">
        <is>
          <t>KASİYER</t>
        </is>
      </c>
      <c r="D3" s="124" t="inlineStr">
        <is>
          <t>Kasa açılışı</t>
        </is>
      </c>
      <c r="E3" s="124" t="inlineStr">
        <is>
          <t>Kasa</t>
        </is>
      </c>
      <c r="F3" s="124" t="inlineStr">
        <is>
          <t>Sabit</t>
        </is>
      </c>
      <c r="G3" s="124" t="inlineStr">
        <is>
          <t>Günlük</t>
        </is>
      </c>
      <c r="H3" s="166" t="n">
        <v>15</v>
      </c>
      <c r="I3" s="166" t="n">
        <v>0</v>
      </c>
      <c r="J3" s="124" t="inlineStr">
        <is>
          <t>Saha Etüdü Bekleniyor</t>
        </is>
      </c>
      <c r="K3" s="144" t="n">
        <v>46204</v>
      </c>
      <c r="L3" s="124" t="inlineStr">
        <is>
          <t>Evet</t>
        </is>
      </c>
    </row>
    <row r="4" ht="15" customHeight="1" s="113">
      <c r="A4" s="124" t="inlineStr">
        <is>
          <t>A003</t>
        </is>
      </c>
      <c r="B4" s="124" t="inlineStr">
        <is>
          <t>U015</t>
        </is>
      </c>
      <c r="C4" s="124" t="inlineStr">
        <is>
          <t>KASİYER</t>
        </is>
      </c>
      <c r="D4" s="124" t="inlineStr">
        <is>
          <t>Kasa kapanışı</t>
        </is>
      </c>
      <c r="E4" s="124" t="inlineStr">
        <is>
          <t>Kasa</t>
        </is>
      </c>
      <c r="F4" s="124" t="inlineStr">
        <is>
          <t>Sabit</t>
        </is>
      </c>
      <c r="G4" s="124" t="inlineStr">
        <is>
          <t>Günlük</t>
        </is>
      </c>
      <c r="H4" s="166" t="n">
        <v>20</v>
      </c>
      <c r="I4" s="166" t="n">
        <v>0</v>
      </c>
      <c r="J4" s="124" t="inlineStr">
        <is>
          <t>Saha Etüdü Bekleniyor</t>
        </is>
      </c>
      <c r="K4" s="144" t="n">
        <v>46204</v>
      </c>
      <c r="L4" s="124" t="inlineStr">
        <is>
          <t>Evet</t>
        </is>
      </c>
    </row>
    <row r="5" ht="15" customHeight="1" s="113">
      <c r="A5" s="124" t="inlineStr">
        <is>
          <t>A004</t>
        </is>
      </c>
      <c r="B5" s="124" t="inlineStr">
        <is>
          <t>U015</t>
        </is>
      </c>
      <c r="C5" s="124" t="inlineStr">
        <is>
          <t>KASİYER</t>
        </is>
      </c>
      <c r="D5" s="124" t="inlineStr">
        <is>
          <t>İade işlemi</t>
        </is>
      </c>
      <c r="E5" s="124" t="inlineStr">
        <is>
          <t>İşlem</t>
        </is>
      </c>
      <c r="F5" s="124" t="inlineStr">
        <is>
          <t>Değişken</t>
        </is>
      </c>
      <c r="G5" s="124" t="inlineStr">
        <is>
          <t>İşlem Bazlı</t>
        </is>
      </c>
      <c r="H5" s="166" t="n">
        <v>6</v>
      </c>
      <c r="I5" s="166" t="n">
        <v>0</v>
      </c>
      <c r="J5" s="124" t="inlineStr">
        <is>
          <t>Saha Etüdü Bekleniyor</t>
        </is>
      </c>
      <c r="K5" s="144" t="n">
        <v>46204</v>
      </c>
      <c r="L5" s="124" t="inlineStr">
        <is>
          <t>Evet</t>
        </is>
      </c>
    </row>
    <row r="6" ht="15" customHeight="1" s="113">
      <c r="A6" s="124" t="inlineStr">
        <is>
          <t>A005</t>
        </is>
      </c>
      <c r="B6" s="124" t="inlineStr">
        <is>
          <t>U026</t>
        </is>
      </c>
      <c r="C6" s="124" t="inlineStr">
        <is>
          <t>REYON GÖREVLİSİ</t>
        </is>
      </c>
      <c r="D6" s="124" t="inlineStr">
        <is>
          <t>Koli raf yerleştirme</t>
        </is>
      </c>
      <c r="E6" s="124" t="inlineStr">
        <is>
          <t>Koli</t>
        </is>
      </c>
      <c r="F6" s="124" t="inlineStr">
        <is>
          <t>Değişken</t>
        </is>
      </c>
      <c r="G6" s="124" t="inlineStr">
        <is>
          <t>İşlem Bazlı</t>
        </is>
      </c>
      <c r="H6" s="166" t="n">
        <v>1.8</v>
      </c>
      <c r="I6" s="166" t="n">
        <v>0</v>
      </c>
      <c r="J6" s="124" t="inlineStr">
        <is>
          <t>Saha Etüdü Bekleniyor</t>
        </is>
      </c>
      <c r="K6" s="144" t="n">
        <v>46204</v>
      </c>
      <c r="L6" s="124" t="inlineStr">
        <is>
          <t>Evet</t>
        </is>
      </c>
    </row>
    <row r="7" ht="15" customHeight="1" s="113">
      <c r="A7" s="124" t="inlineStr">
        <is>
          <t>A006</t>
        </is>
      </c>
      <c r="B7" s="124" t="inlineStr">
        <is>
          <t>U026</t>
        </is>
      </c>
      <c r="C7" s="124" t="inlineStr">
        <is>
          <t>REYON GÖREVLİSİ</t>
        </is>
      </c>
      <c r="D7" s="124" t="inlineStr">
        <is>
          <t>Palet boşaltma</t>
        </is>
      </c>
      <c r="E7" s="124" t="inlineStr">
        <is>
          <t>Palet</t>
        </is>
      </c>
      <c r="F7" s="124" t="inlineStr">
        <is>
          <t>Değişken</t>
        </is>
      </c>
      <c r="G7" s="124" t="inlineStr">
        <is>
          <t>İşlem Bazlı</t>
        </is>
      </c>
      <c r="H7" s="166" t="n">
        <v>30</v>
      </c>
      <c r="I7" s="166" t="n">
        <v>0</v>
      </c>
      <c r="J7" s="124" t="inlineStr">
        <is>
          <t>Saha Etüdü Bekleniyor</t>
        </is>
      </c>
      <c r="K7" s="144" t="n">
        <v>46204</v>
      </c>
      <c r="L7" s="124" t="inlineStr">
        <is>
          <t>Evet</t>
        </is>
      </c>
    </row>
    <row r="8" ht="15" customHeight="1" s="113">
      <c r="A8" s="124" t="inlineStr">
        <is>
          <t>A007</t>
        </is>
      </c>
      <c r="B8" s="124" t="inlineStr">
        <is>
          <t>U026</t>
        </is>
      </c>
      <c r="C8" s="124" t="inlineStr">
        <is>
          <t>REYON GÖREVLİSİ</t>
        </is>
      </c>
      <c r="D8" s="124" t="inlineStr">
        <is>
          <t>Etiket değiştirme</t>
        </is>
      </c>
      <c r="E8" s="124" t="inlineStr">
        <is>
          <t>Etiket</t>
        </is>
      </c>
      <c r="F8" s="124" t="inlineStr">
        <is>
          <t>Değişken</t>
        </is>
      </c>
      <c r="G8" s="124" t="inlineStr">
        <is>
          <t>İşlem Bazlı</t>
        </is>
      </c>
      <c r="H8" s="166" t="n">
        <v>0.45</v>
      </c>
      <c r="I8" s="166" t="n">
        <v>0</v>
      </c>
      <c r="J8" s="124" t="inlineStr">
        <is>
          <t>Saha Etüdü Bekleniyor</t>
        </is>
      </c>
      <c r="K8" s="144" t="n">
        <v>46204</v>
      </c>
      <c r="L8" s="124" t="inlineStr">
        <is>
          <t>Evet</t>
        </is>
      </c>
    </row>
    <row r="9" ht="15" customHeight="1" s="113">
      <c r="A9" s="124" t="inlineStr">
        <is>
          <t>A008</t>
        </is>
      </c>
      <c r="B9" s="124" t="inlineStr">
        <is>
          <t>U026</t>
        </is>
      </c>
      <c r="C9" s="124" t="inlineStr">
        <is>
          <t>REYON GÖREVLİSİ</t>
        </is>
      </c>
      <c r="D9" s="124" t="inlineStr">
        <is>
          <t>SKT kontrolü</t>
        </is>
      </c>
      <c r="E9" s="124" t="inlineStr">
        <is>
          <t>Ürün</t>
        </is>
      </c>
      <c r="F9" s="124" t="inlineStr">
        <is>
          <t>Periyodik</t>
        </is>
      </c>
      <c r="G9" s="124" t="inlineStr">
        <is>
          <t>Günlük</t>
        </is>
      </c>
      <c r="H9" s="166" t="n">
        <v>0.2</v>
      </c>
      <c r="I9" s="166" t="n">
        <v>0</v>
      </c>
      <c r="J9" s="124" t="inlineStr">
        <is>
          <t>Saha Etüdü Bekleniyor</t>
        </is>
      </c>
      <c r="K9" s="144" t="n">
        <v>46204</v>
      </c>
      <c r="L9" s="124" t="inlineStr">
        <is>
          <t>Evet</t>
        </is>
      </c>
    </row>
    <row r="10" ht="15" customHeight="1" s="113">
      <c r="A10" s="124" t="inlineStr">
        <is>
          <t>A009</t>
        </is>
      </c>
      <c r="B10" s="124" t="inlineStr">
        <is>
          <t>U042</t>
        </is>
      </c>
      <c r="C10" s="124" t="inlineStr">
        <is>
          <t>ŞARKÜTERİ</t>
        </is>
      </c>
      <c r="D10" s="124" t="inlineStr">
        <is>
          <t>Müşteri servis süresi</t>
        </is>
      </c>
      <c r="E10" s="124" t="inlineStr">
        <is>
          <t>Müşteri</t>
        </is>
      </c>
      <c r="F10" s="124" t="inlineStr">
        <is>
          <t>Değişken</t>
        </is>
      </c>
      <c r="G10" s="124" t="inlineStr">
        <is>
          <t>İşlem Bazlı</t>
        </is>
      </c>
      <c r="H10" s="166" t="n">
        <v>4</v>
      </c>
      <c r="I10" s="166" t="n">
        <v>0</v>
      </c>
      <c r="J10" s="124" t="inlineStr">
        <is>
          <t>Saha Etüdü Bekleniyor</t>
        </is>
      </c>
      <c r="K10" s="144" t="n">
        <v>46204</v>
      </c>
      <c r="L10" s="124" t="inlineStr">
        <is>
          <t>Evet</t>
        </is>
      </c>
    </row>
    <row r="11" ht="15" customHeight="1" s="113">
      <c r="A11" s="124" t="inlineStr">
        <is>
          <t>A010</t>
        </is>
      </c>
      <c r="B11" s="124" t="inlineStr">
        <is>
          <t>U042</t>
        </is>
      </c>
      <c r="C11" s="124" t="inlineStr">
        <is>
          <t>ŞARKÜTERİ</t>
        </is>
      </c>
      <c r="D11" s="124" t="inlineStr">
        <is>
          <t>Günlük temizlik</t>
        </is>
      </c>
      <c r="E11" s="124" t="inlineStr">
        <is>
          <t>Gün</t>
        </is>
      </c>
      <c r="F11" s="124" t="inlineStr">
        <is>
          <t>Sabit</t>
        </is>
      </c>
      <c r="G11" s="124" t="inlineStr">
        <is>
          <t>Günlük</t>
        </is>
      </c>
      <c r="H11" s="166" t="n">
        <v>90</v>
      </c>
      <c r="I11" s="166" t="n">
        <v>0</v>
      </c>
      <c r="J11" s="124" t="inlineStr">
        <is>
          <t>Saha Etüdü Bekleniyor</t>
        </is>
      </c>
      <c r="K11" s="144" t="n">
        <v>46204</v>
      </c>
      <c r="L11" s="124" t="inlineStr">
        <is>
          <t>Evet</t>
        </is>
      </c>
    </row>
    <row r="12" ht="15" customHeight="1" s="113">
      <c r="A12" s="124" t="inlineStr">
        <is>
          <t>A011</t>
        </is>
      </c>
      <c r="B12" s="124" t="inlineStr">
        <is>
          <t>U042</t>
        </is>
      </c>
      <c r="C12" s="124" t="inlineStr">
        <is>
          <t>ŞARKÜTERİ</t>
        </is>
      </c>
      <c r="D12" s="124" t="inlineStr">
        <is>
          <t>Ürün hazırlama</t>
        </is>
      </c>
      <c r="E12" s="124" t="inlineStr">
        <is>
          <t>Kg</t>
        </is>
      </c>
      <c r="F12" s="124" t="inlineStr">
        <is>
          <t>Değişken</t>
        </is>
      </c>
      <c r="G12" s="124" t="inlineStr">
        <is>
          <t>İşlem Bazlı</t>
        </is>
      </c>
      <c r="H12" s="166" t="n">
        <v>1.5</v>
      </c>
      <c r="I12" s="166" t="n">
        <v>0</v>
      </c>
      <c r="J12" s="124" t="inlineStr">
        <is>
          <t>Saha Etüdü Bekleniyor</t>
        </is>
      </c>
      <c r="K12" s="144" t="n">
        <v>46204</v>
      </c>
      <c r="L12" s="124" t="inlineStr">
        <is>
          <t>Evet</t>
        </is>
      </c>
    </row>
    <row r="13" ht="15" customHeight="1" s="113">
      <c r="A13" s="124" t="inlineStr">
        <is>
          <t>A012</t>
        </is>
      </c>
      <c r="B13" s="124" t="inlineStr">
        <is>
          <t>U013</t>
        </is>
      </c>
      <c r="C13" s="124" t="inlineStr">
        <is>
          <t>KASAP</t>
        </is>
      </c>
      <c r="D13" s="124" t="inlineStr">
        <is>
          <t>Teşhir hazırlığı</t>
        </is>
      </c>
      <c r="E13" s="124" t="inlineStr">
        <is>
          <t>Gün</t>
        </is>
      </c>
      <c r="F13" s="124" t="inlineStr">
        <is>
          <t>Sabit</t>
        </is>
      </c>
      <c r="G13" s="124" t="inlineStr">
        <is>
          <t>Günlük</t>
        </is>
      </c>
      <c r="H13" s="166" t="n">
        <v>75</v>
      </c>
      <c r="I13" s="166" t="n">
        <v>0</v>
      </c>
      <c r="J13" s="124" t="inlineStr">
        <is>
          <t>Saha Etüdü Bekleniyor</t>
        </is>
      </c>
      <c r="K13" s="144" t="n">
        <v>46204</v>
      </c>
      <c r="L13" s="124" t="inlineStr">
        <is>
          <t>Evet</t>
        </is>
      </c>
    </row>
    <row r="14" ht="15" customHeight="1" s="113">
      <c r="A14" s="124" t="inlineStr">
        <is>
          <t>A013</t>
        </is>
      </c>
      <c r="B14" s="124" t="inlineStr">
        <is>
          <t>U013</t>
        </is>
      </c>
      <c r="C14" s="124" t="inlineStr">
        <is>
          <t>KASAP</t>
        </is>
      </c>
      <c r="D14" s="124" t="inlineStr">
        <is>
          <t>Parçalama</t>
        </is>
      </c>
      <c r="E14" s="124" t="inlineStr">
        <is>
          <t>Kg</t>
        </is>
      </c>
      <c r="F14" s="124" t="inlineStr">
        <is>
          <t>Değişken</t>
        </is>
      </c>
      <c r="G14" s="124" t="inlineStr">
        <is>
          <t>İşlem Bazlı</t>
        </is>
      </c>
      <c r="H14" s="166" t="n">
        <v>2.5</v>
      </c>
      <c r="I14" s="166" t="n">
        <v>0</v>
      </c>
      <c r="J14" s="124" t="inlineStr">
        <is>
          <t>Saha Etüdü Bekleniyor</t>
        </is>
      </c>
      <c r="K14" s="144" t="n">
        <v>46204</v>
      </c>
      <c r="L14" s="124" t="inlineStr">
        <is>
          <t>Evet</t>
        </is>
      </c>
    </row>
    <row r="15" ht="15" customHeight="1" s="113">
      <c r="A15" s="124" t="inlineStr">
        <is>
          <t>A014</t>
        </is>
      </c>
      <c r="B15" s="124" t="inlineStr">
        <is>
          <t>U013</t>
        </is>
      </c>
      <c r="C15" s="124" t="inlineStr">
        <is>
          <t>KASAP</t>
        </is>
      </c>
      <c r="D15" s="124" t="inlineStr">
        <is>
          <t>Paketleme</t>
        </is>
      </c>
      <c r="E15" s="124" t="inlineStr">
        <is>
          <t>Paket</t>
        </is>
      </c>
      <c r="F15" s="124" t="inlineStr">
        <is>
          <t>Değişken</t>
        </is>
      </c>
      <c r="G15" s="124" t="inlineStr">
        <is>
          <t>İşlem Bazlı</t>
        </is>
      </c>
      <c r="H15" s="166" t="n">
        <v>1.2</v>
      </c>
      <c r="I15" s="166" t="n">
        <v>0</v>
      </c>
      <c r="J15" s="124" t="inlineStr">
        <is>
          <t>Saha Etüdü Bekleniyor</t>
        </is>
      </c>
      <c r="K15" s="144" t="n">
        <v>46204</v>
      </c>
      <c r="L15" s="124" t="inlineStr">
        <is>
          <t>Evet</t>
        </is>
      </c>
    </row>
    <row r="16" ht="15" customHeight="1" s="113">
      <c r="A16" s="124" t="inlineStr">
        <is>
          <t>A015</t>
        </is>
      </c>
      <c r="B16" s="124" t="inlineStr">
        <is>
          <t>U017</t>
        </is>
      </c>
      <c r="C16" s="124" t="inlineStr">
        <is>
          <t>MANAV</t>
        </is>
      </c>
      <c r="D16" s="124" t="inlineStr">
        <is>
          <t>Teşhir hazırlığı</t>
        </is>
      </c>
      <c r="E16" s="124" t="inlineStr">
        <is>
          <t>Kasa</t>
        </is>
      </c>
      <c r="F16" s="124" t="inlineStr">
        <is>
          <t>Değişken</t>
        </is>
      </c>
      <c r="G16" s="124" t="inlineStr">
        <is>
          <t>İşlem Bazlı</t>
        </is>
      </c>
      <c r="H16" s="166" t="n">
        <v>2.2</v>
      </c>
      <c r="I16" s="166" t="n">
        <v>0</v>
      </c>
      <c r="J16" s="124" t="inlineStr">
        <is>
          <t>Saha Etüdü Bekleniyor</t>
        </is>
      </c>
      <c r="K16" s="144" t="n">
        <v>46204</v>
      </c>
      <c r="L16" s="124" t="inlineStr">
        <is>
          <t>Evet</t>
        </is>
      </c>
    </row>
    <row r="17" ht="15" customHeight="1" s="113">
      <c r="A17" s="124" t="inlineStr">
        <is>
          <t>A016</t>
        </is>
      </c>
      <c r="B17" s="124" t="inlineStr">
        <is>
          <t>U017</t>
        </is>
      </c>
      <c r="C17" s="124" t="inlineStr">
        <is>
          <t>MANAV</t>
        </is>
      </c>
      <c r="D17" s="124" t="inlineStr">
        <is>
          <t>Ayıklama</t>
        </is>
      </c>
      <c r="E17" s="124" t="inlineStr">
        <is>
          <t>Kg</t>
        </is>
      </c>
      <c r="F17" s="124" t="inlineStr">
        <is>
          <t>Değişken</t>
        </is>
      </c>
      <c r="G17" s="124" t="inlineStr">
        <is>
          <t>İşlem Bazlı</t>
        </is>
      </c>
      <c r="H17" s="166" t="n">
        <v>0.8</v>
      </c>
      <c r="I17" s="166" t="n">
        <v>0</v>
      </c>
      <c r="J17" s="124" t="inlineStr">
        <is>
          <t>Saha Etüdü Bekleniyor</t>
        </is>
      </c>
      <c r="K17" s="144" t="n">
        <v>46204</v>
      </c>
      <c r="L17" s="124" t="inlineStr">
        <is>
          <t>Evet</t>
        </is>
      </c>
    </row>
    <row r="18" ht="15" customHeight="1" s="113">
      <c r="A18" s="124" t="inlineStr">
        <is>
          <t>A017</t>
        </is>
      </c>
      <c r="B18" s="124" t="inlineStr">
        <is>
          <t>U017</t>
        </is>
      </c>
      <c r="C18" s="124" t="inlineStr">
        <is>
          <t>MANAV</t>
        </is>
      </c>
      <c r="D18" s="124" t="inlineStr">
        <is>
          <t>Fire ayrıştırma</t>
        </is>
      </c>
      <c r="E18" s="124" t="inlineStr">
        <is>
          <t>Kg</t>
        </is>
      </c>
      <c r="F18" s="124" t="inlineStr">
        <is>
          <t>Değişken</t>
        </is>
      </c>
      <c r="G18" s="124" t="inlineStr">
        <is>
          <t>İşlem Bazlı</t>
        </is>
      </c>
      <c r="H18" s="166" t="n">
        <v>1</v>
      </c>
      <c r="I18" s="166" t="n">
        <v>0</v>
      </c>
      <c r="J18" s="124" t="inlineStr">
        <is>
          <t>Saha Etüdü Bekleniyor</t>
        </is>
      </c>
      <c r="K18" s="144" t="n">
        <v>46204</v>
      </c>
      <c r="L18" s="124" t="inlineStr">
        <is>
          <t>Evet</t>
        </is>
      </c>
    </row>
    <row r="19" ht="15" customHeight="1" s="113">
      <c r="A19" s="124" t="inlineStr">
        <is>
          <t>A018</t>
        </is>
      </c>
      <c r="B19" s="124" t="inlineStr">
        <is>
          <t>U023</t>
        </is>
      </c>
      <c r="C19" s="124" t="inlineStr">
        <is>
          <t>ONLİNE TOPLAYICI</t>
        </is>
      </c>
      <c r="D19" s="124" t="inlineStr">
        <is>
          <t>Sipariş toplama</t>
        </is>
      </c>
      <c r="E19" s="124" t="inlineStr">
        <is>
          <t>Sipariş</t>
        </is>
      </c>
      <c r="F19" s="124" t="inlineStr">
        <is>
          <t>Değişken</t>
        </is>
      </c>
      <c r="G19" s="124" t="inlineStr">
        <is>
          <t>İşlem Bazlı</t>
        </is>
      </c>
      <c r="H19" s="166" t="n">
        <v>7</v>
      </c>
      <c r="I19" s="166" t="n">
        <v>0</v>
      </c>
      <c r="J19" s="124" t="inlineStr">
        <is>
          <t>Saha Etüdü Bekleniyor</t>
        </is>
      </c>
      <c r="K19" s="144" t="n">
        <v>46204</v>
      </c>
      <c r="L19" s="124" t="inlineStr">
        <is>
          <t>Evet</t>
        </is>
      </c>
    </row>
    <row r="20" ht="15" customHeight="1" s="113">
      <c r="A20" s="124" t="inlineStr">
        <is>
          <t>A019</t>
        </is>
      </c>
      <c r="B20" s="124" t="inlineStr">
        <is>
          <t>U024</t>
        </is>
      </c>
      <c r="C20" s="124" t="inlineStr">
        <is>
          <t>ONLİNE ŞOFÖR</t>
        </is>
      </c>
      <c r="D20" s="124" t="inlineStr">
        <is>
          <t>Sipariş teslimatı</t>
        </is>
      </c>
      <c r="E20" s="124" t="inlineStr">
        <is>
          <t>Sipariş</t>
        </is>
      </c>
      <c r="F20" s="124" t="inlineStr">
        <is>
          <t>Değişken</t>
        </is>
      </c>
      <c r="G20" s="124" t="inlineStr">
        <is>
          <t>İşlem Bazlı</t>
        </is>
      </c>
      <c r="H20" s="166" t="n">
        <v>12</v>
      </c>
      <c r="I20" s="166" t="n">
        <v>0</v>
      </c>
      <c r="J20" s="124" t="inlineStr">
        <is>
          <t>Saha Etüdü Bekleniyor</t>
        </is>
      </c>
      <c r="K20" s="144" t="n">
        <v>46204</v>
      </c>
      <c r="L20" s="124" t="inlineStr">
        <is>
          <t>Evet</t>
        </is>
      </c>
    </row>
    <row r="21" ht="15" customHeight="1" s="113">
      <c r="A21" s="124" t="inlineStr">
        <is>
          <t>A020</t>
        </is>
      </c>
      <c r="B21" s="124" t="inlineStr">
        <is>
          <t>U002</t>
        </is>
      </c>
      <c r="C21" s="124" t="inlineStr">
        <is>
          <t>BAKLİYAT</t>
        </is>
      </c>
      <c r="D21" s="124" t="inlineStr">
        <is>
          <t>Ürün dolumu</t>
        </is>
      </c>
      <c r="E21" s="124" t="inlineStr">
        <is>
          <t>Koli</t>
        </is>
      </c>
      <c r="F21" s="124" t="inlineStr">
        <is>
          <t>Değişken</t>
        </is>
      </c>
      <c r="G21" s="124" t="inlineStr">
        <is>
          <t>İşlem Bazlı</t>
        </is>
      </c>
      <c r="H21" s="166" t="n">
        <v>2</v>
      </c>
      <c r="I21" s="166" t="n">
        <v>0</v>
      </c>
      <c r="J21" s="124" t="inlineStr">
        <is>
          <t>Saha Etüdü Bekleniyor</t>
        </is>
      </c>
      <c r="K21" s="144" t="n">
        <v>46204</v>
      </c>
      <c r="L21" s="124" t="inlineStr">
        <is>
          <t>Evet</t>
        </is>
      </c>
    </row>
    <row r="22" ht="15" customHeight="1" s="113">
      <c r="A22" s="124" t="inlineStr">
        <is>
          <t>A021</t>
        </is>
      </c>
      <c r="B22" s="124" t="inlineStr">
        <is>
          <t>U034</t>
        </is>
      </c>
      <c r="C22" s="124" t="inlineStr">
        <is>
          <t>UNLU MAMÜLLER</t>
        </is>
      </c>
      <c r="D22" s="124" t="inlineStr">
        <is>
          <t>Ürün hazırlama/pişirme</t>
        </is>
      </c>
      <c r="E22" s="124" t="inlineStr">
        <is>
          <t>Parti</t>
        </is>
      </c>
      <c r="F22" s="124" t="inlineStr">
        <is>
          <t>Değişken</t>
        </is>
      </c>
      <c r="G22" s="124" t="inlineStr">
        <is>
          <t>İşlem Bazlı</t>
        </is>
      </c>
      <c r="H22" s="166" t="n">
        <v>25</v>
      </c>
      <c r="I22" s="166" t="n">
        <v>0</v>
      </c>
      <c r="J22" s="124" t="inlineStr">
        <is>
          <t>Saha Etüdü Bekleniyor</t>
        </is>
      </c>
      <c r="K22" s="144" t="n">
        <v>46204</v>
      </c>
      <c r="L22" s="124" t="inlineStr">
        <is>
          <t>Evet</t>
        </is>
      </c>
    </row>
    <row r="23" ht="15" customHeight="1" s="113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</row>
    <row r="24" ht="15" customHeight="1" s="113">
      <c r="A24" s="124" t="n"/>
      <c r="B24" s="124" t="n"/>
      <c r="C24" s="124" t="n"/>
      <c r="D24" s="124" t="n"/>
      <c r="E24" s="124" t="n"/>
      <c r="F24" s="124" t="n"/>
      <c r="G24" s="124" t="n"/>
      <c r="H24" s="124" t="n"/>
      <c r="I24" s="124" t="n"/>
      <c r="J24" s="124" t="n"/>
      <c r="K24" s="124" t="n"/>
      <c r="L24" s="124" t="n"/>
    </row>
    <row r="25" ht="15" customHeight="1" s="113">
      <c r="A25" s="124" t="n"/>
      <c r="B25" s="124" t="n"/>
      <c r="C25" s="124" t="n"/>
      <c r="D25" s="124" t="n"/>
      <c r="E25" s="124" t="n"/>
      <c r="F25" s="124" t="n"/>
      <c r="G25" s="124" t="n"/>
      <c r="H25" s="124" t="n"/>
      <c r="I25" s="124" t="n"/>
      <c r="J25" s="124" t="n"/>
      <c r="K25" s="124" t="n"/>
      <c r="L25" s="124" t="n"/>
    </row>
    <row r="26" ht="15" customHeight="1" s="113">
      <c r="A26" s="124" t="n"/>
      <c r="B26" s="124" t="n"/>
      <c r="C26" s="124" t="n"/>
      <c r="D26" s="124" t="n"/>
      <c r="E26" s="124" t="n"/>
      <c r="F26" s="124" t="n"/>
      <c r="G26" s="124" t="n"/>
      <c r="H26" s="124" t="n"/>
      <c r="I26" s="124" t="n"/>
      <c r="J26" s="124" t="n"/>
      <c r="K26" s="124" t="n"/>
      <c r="L26" s="124" t="n"/>
    </row>
    <row r="27" ht="15" customHeight="1" s="113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</row>
    <row r="28" ht="15" customHeight="1" s="113">
      <c r="A28" s="124" t="n"/>
      <c r="B28" s="124" t="n"/>
      <c r="C28" s="124" t="n"/>
      <c r="D28" s="124" t="n"/>
      <c r="E28" s="124" t="n"/>
      <c r="F28" s="124" t="n"/>
      <c r="G28" s="124" t="n"/>
      <c r="H28" s="124" t="n"/>
      <c r="I28" s="124" t="n"/>
      <c r="J28" s="124" t="n"/>
      <c r="K28" s="124" t="n"/>
      <c r="L28" s="124" t="n"/>
    </row>
    <row r="29" ht="15" customHeight="1" s="113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</row>
    <row r="30" ht="15" customHeight="1" s="113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</row>
    <row r="31" ht="15" customHeight="1" s="113">
      <c r="A31" s="124" t="n"/>
      <c r="B31" s="124" t="n"/>
      <c r="C31" s="124" t="n"/>
      <c r="D31" s="124" t="n"/>
      <c r="E31" s="124" t="n"/>
      <c r="F31" s="124" t="n"/>
      <c r="G31" s="124" t="n"/>
      <c r="H31" s="124" t="n"/>
      <c r="I31" s="124" t="n"/>
      <c r="J31" s="124" t="n"/>
      <c r="K31" s="124" t="n"/>
      <c r="L31" s="124" t="n"/>
    </row>
    <row r="32" ht="15" customHeight="1" s="113">
      <c r="A32" s="124" t="n"/>
      <c r="B32" s="124" t="n"/>
      <c r="C32" s="124" t="n"/>
      <c r="D32" s="124" t="n"/>
      <c r="E32" s="124" t="n"/>
      <c r="F32" s="124" t="n"/>
      <c r="G32" s="124" t="n"/>
      <c r="H32" s="124" t="n"/>
      <c r="I32" s="124" t="n"/>
      <c r="J32" s="124" t="n"/>
      <c r="K32" s="124" t="n"/>
      <c r="L32" s="124" t="n"/>
    </row>
  </sheetData>
  <dataValidations count="2">
    <dataValidation sqref="F2:F22" showDropDown="0" showInputMessage="0" showErrorMessage="0" allowBlank="0" type="list" errorStyle="stop" operator="between">
      <formula1>"Sabit,Değişken,Periyodik"</formula1>
      <formula2>0</formula2>
    </dataValidation>
    <dataValidation sqref="L2:L22" showDropDown="0" showInputMessage="0" showErrorMessage="0" allowBlank="0" type="list" errorStyle="stop" operator="between">
      <formula1>"Evet,Hayır"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0" customWidth="1" style="112" min="1" max="1"/>
    <col width="24" customWidth="1" style="112" min="2" max="2"/>
    <col width="18" customWidth="1" style="112" min="3" max="3"/>
    <col width="12" customWidth="1" style="112" min="4" max="4"/>
    <col width="20" customWidth="1" style="112" min="5" max="5"/>
    <col width="17" customWidth="1" style="112" min="6" max="6"/>
    <col width="20" customWidth="1" style="112" min="7" max="7"/>
    <col width="14" customWidth="1" style="112" min="8" max="9"/>
  </cols>
  <sheetData>
    <row r="1" ht="15" customHeight="1" s="113">
      <c r="A1" s="159" t="inlineStr">
        <is>
          <t>UnvanID</t>
        </is>
      </c>
      <c r="B1" s="159" t="inlineStr">
        <is>
          <t>Unvan</t>
        </is>
      </c>
      <c r="C1" s="159" t="inlineStr">
        <is>
          <t>Brüt Vardiya (Dk)</t>
        </is>
      </c>
      <c r="D1" s="159" t="inlineStr">
        <is>
          <t>Mola (Dk)</t>
        </is>
      </c>
      <c r="E1" s="159" t="inlineStr">
        <is>
          <t>Zorunlu Kayıp (Dk)</t>
        </is>
      </c>
      <c r="F1" s="159" t="inlineStr">
        <is>
          <t>Verimlilik Oranı</t>
        </is>
      </c>
      <c r="G1" s="159" t="inlineStr">
        <is>
          <t>Net Üretken Dakika</t>
        </is>
      </c>
      <c r="H1" s="159" t="inlineStr">
        <is>
          <t>FTE Katsayısı</t>
        </is>
      </c>
      <c r="I1" s="159" t="inlineStr">
        <is>
          <t>Veri Durumu</t>
        </is>
      </c>
    </row>
    <row r="2" ht="15" customHeight="1" s="113">
      <c r="A2" s="124" t="inlineStr">
        <is>
          <t>U015</t>
        </is>
      </c>
      <c r="B2" s="124" t="inlineStr">
        <is>
          <t>KASİYER</t>
        </is>
      </c>
      <c r="C2" s="124" t="n">
        <v>540</v>
      </c>
      <c r="D2" s="124" t="n">
        <v>60</v>
      </c>
      <c r="E2" s="124" t="n">
        <v>20</v>
      </c>
      <c r="F2" s="167" t="n">
        <v>0.9</v>
      </c>
      <c r="G2" s="166" t="n">
        <v>414</v>
      </c>
      <c r="H2" s="166" t="n">
        <v>1</v>
      </c>
      <c r="I2" s="124" t="inlineStr">
        <is>
          <t>Saha Etüdü Bekleniyor</t>
        </is>
      </c>
    </row>
    <row r="3" ht="15" customHeight="1" s="113">
      <c r="A3" s="124" t="inlineStr">
        <is>
          <t>U026</t>
        </is>
      </c>
      <c r="B3" s="124" t="inlineStr">
        <is>
          <t>REYON GÖREVLİSİ</t>
        </is>
      </c>
      <c r="C3" s="124" t="n">
        <v>540</v>
      </c>
      <c r="D3" s="124" t="n">
        <v>60</v>
      </c>
      <c r="E3" s="124" t="n">
        <v>25</v>
      </c>
      <c r="F3" s="167" t="n">
        <v>0.85</v>
      </c>
      <c r="G3" s="166" t="n">
        <v>386.75</v>
      </c>
      <c r="H3" s="166" t="n">
        <v>1</v>
      </c>
      <c r="I3" s="124" t="inlineStr">
        <is>
          <t>Saha Etüdü Bekleniyor</t>
        </is>
      </c>
    </row>
    <row r="4" ht="15" customHeight="1" s="113">
      <c r="A4" s="124" t="inlineStr">
        <is>
          <t>U042</t>
        </is>
      </c>
      <c r="B4" s="124" t="inlineStr">
        <is>
          <t>ŞARKÜTERİ</t>
        </is>
      </c>
      <c r="C4" s="124" t="n">
        <v>540</v>
      </c>
      <c r="D4" s="124" t="n">
        <v>60</v>
      </c>
      <c r="E4" s="124" t="n">
        <v>30</v>
      </c>
      <c r="F4" s="167" t="n">
        <v>0.85</v>
      </c>
      <c r="G4" s="166" t="n">
        <v>382.5</v>
      </c>
      <c r="H4" s="166" t="n">
        <v>1</v>
      </c>
      <c r="I4" s="124" t="inlineStr">
        <is>
          <t>Saha Etüdü Bekleniyor</t>
        </is>
      </c>
    </row>
    <row r="5" ht="15" customHeight="1" s="113">
      <c r="A5" s="124" t="inlineStr">
        <is>
          <t>U013</t>
        </is>
      </c>
      <c r="B5" s="124" t="inlineStr">
        <is>
          <t>KASAP</t>
        </is>
      </c>
      <c r="C5" s="124" t="n">
        <v>540</v>
      </c>
      <c r="D5" s="124" t="n">
        <v>60</v>
      </c>
      <c r="E5" s="124" t="n">
        <v>30</v>
      </c>
      <c r="F5" s="167" t="n">
        <v>0.8</v>
      </c>
      <c r="G5" s="166" t="n">
        <v>360</v>
      </c>
      <c r="H5" s="166" t="n">
        <v>1</v>
      </c>
      <c r="I5" s="124" t="inlineStr">
        <is>
          <t>Saha Etüdü Bekleniyor</t>
        </is>
      </c>
    </row>
    <row r="6" ht="15" customHeight="1" s="113">
      <c r="A6" s="124" t="inlineStr">
        <is>
          <t>U017</t>
        </is>
      </c>
      <c r="B6" s="124" t="inlineStr">
        <is>
          <t>MANAV</t>
        </is>
      </c>
      <c r="C6" s="124" t="n">
        <v>540</v>
      </c>
      <c r="D6" s="124" t="n">
        <v>60</v>
      </c>
      <c r="E6" s="124" t="n">
        <v>25</v>
      </c>
      <c r="F6" s="167" t="n">
        <v>0.85</v>
      </c>
      <c r="G6" s="166" t="n">
        <v>386.75</v>
      </c>
      <c r="H6" s="166" t="n">
        <v>1</v>
      </c>
      <c r="I6" s="124" t="inlineStr">
        <is>
          <t>Saha Etüdü Bekleniyor</t>
        </is>
      </c>
    </row>
    <row r="7" ht="15" customHeight="1" s="113">
      <c r="A7" s="124" t="inlineStr">
        <is>
          <t>U023</t>
        </is>
      </c>
      <c r="B7" s="124" t="inlineStr">
        <is>
          <t>ONLİNE TOPLAYICI</t>
        </is>
      </c>
      <c r="C7" s="124" t="n">
        <v>540</v>
      </c>
      <c r="D7" s="124" t="n">
        <v>60</v>
      </c>
      <c r="E7" s="124" t="n">
        <v>20</v>
      </c>
      <c r="F7" s="167" t="n">
        <v>0.88</v>
      </c>
      <c r="G7" s="166" t="n">
        <v>404.8</v>
      </c>
      <c r="H7" s="166" t="n">
        <v>1</v>
      </c>
      <c r="I7" s="124" t="inlineStr">
        <is>
          <t>Saha Etüdü Bekleniyor</t>
        </is>
      </c>
    </row>
    <row r="8" ht="15" customHeight="1" s="113">
      <c r="A8" s="124" t="inlineStr">
        <is>
          <t>U024</t>
        </is>
      </c>
      <c r="B8" s="124" t="inlineStr">
        <is>
          <t>ONLİNE ŞOFÖR</t>
        </is>
      </c>
      <c r="C8" s="124" t="n">
        <v>540</v>
      </c>
      <c r="D8" s="124" t="n">
        <v>60</v>
      </c>
      <c r="E8" s="124" t="n">
        <v>30</v>
      </c>
      <c r="F8" s="167" t="n">
        <v>0.82</v>
      </c>
      <c r="G8" s="166" t="n">
        <v>369</v>
      </c>
      <c r="H8" s="166" t="n">
        <v>1</v>
      </c>
      <c r="I8" s="124" t="inlineStr">
        <is>
          <t>Saha Etüdü Bekleniyor</t>
        </is>
      </c>
    </row>
    <row r="9" ht="15" customHeight="1" s="113">
      <c r="A9" s="124" t="inlineStr">
        <is>
          <t>U002</t>
        </is>
      </c>
      <c r="B9" s="124" t="inlineStr">
        <is>
          <t>BAKLİYAT</t>
        </is>
      </c>
      <c r="C9" s="124" t="n">
        <v>540</v>
      </c>
      <c r="D9" s="124" t="n">
        <v>60</v>
      </c>
      <c r="E9" s="124" t="n">
        <v>25</v>
      </c>
      <c r="F9" s="167" t="n">
        <v>0.85</v>
      </c>
      <c r="G9" s="166" t="n">
        <v>386.75</v>
      </c>
      <c r="H9" s="166" t="n">
        <v>1</v>
      </c>
      <c r="I9" s="124" t="inlineStr">
        <is>
          <t>Saha Etüdü Bekleniyor</t>
        </is>
      </c>
    </row>
    <row r="10" ht="15" customHeight="1" s="113">
      <c r="A10" s="124" t="inlineStr">
        <is>
          <t>U034</t>
        </is>
      </c>
      <c r="B10" s="124" t="inlineStr">
        <is>
          <t>UNLU MAMÜLLER</t>
        </is>
      </c>
      <c r="C10" s="124" t="n">
        <v>540</v>
      </c>
      <c r="D10" s="124" t="n">
        <v>60</v>
      </c>
      <c r="E10" s="124" t="n">
        <v>30</v>
      </c>
      <c r="F10" s="167" t="n">
        <v>0.82</v>
      </c>
      <c r="G10" s="166" t="n">
        <v>369</v>
      </c>
      <c r="H10" s="166" t="n">
        <v>1</v>
      </c>
      <c r="I10" s="124" t="inlineStr">
        <is>
          <t>Saha Etüdü Bekleniyor</t>
        </is>
      </c>
    </row>
    <row r="11" ht="15" customHeight="1" s="113">
      <c r="A11" s="124" t="n"/>
      <c r="B11" s="124" t="n"/>
      <c r="C11" s="124" t="n"/>
      <c r="D11" s="124" t="n"/>
      <c r="E11" s="124" t="n"/>
      <c r="F11" s="124" t="n"/>
      <c r="G11" s="124" t="n"/>
      <c r="H11" s="124" t="n"/>
      <c r="I11" s="124" t="n"/>
    </row>
    <row r="12" ht="15" customHeight="1" s="113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</row>
    <row r="13" ht="15" customHeight="1" s="113">
      <c r="A13" s="124" t="n"/>
      <c r="B13" s="124" t="n"/>
      <c r="C13" s="124" t="n"/>
      <c r="D13" s="124" t="n"/>
      <c r="E13" s="124" t="n"/>
      <c r="F13" s="124" t="n"/>
      <c r="G13" s="124" t="n"/>
      <c r="H13" s="124" t="n"/>
      <c r="I13" s="124" t="n"/>
    </row>
    <row r="14" ht="15" customHeight="1" s="113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</row>
    <row r="15" ht="15" customHeight="1" s="113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</row>
    <row r="16" ht="15" customHeight="1" s="113">
      <c r="A16" s="124" t="n"/>
      <c r="B16" s="124" t="n"/>
      <c r="C16" s="124" t="n"/>
      <c r="D16" s="124" t="n"/>
      <c r="E16" s="124" t="n"/>
      <c r="F16" s="124" t="n"/>
      <c r="G16" s="124" t="n"/>
      <c r="H16" s="124" t="n"/>
      <c r="I16" s="124" t="n"/>
    </row>
    <row r="17" ht="15" customHeight="1" s="113">
      <c r="A17" s="124" t="n"/>
      <c r="B17" s="124" t="n"/>
      <c r="C17" s="124" t="n"/>
      <c r="D17" s="124" t="n"/>
      <c r="E17" s="124" t="n"/>
      <c r="F17" s="124" t="n"/>
      <c r="G17" s="124" t="n"/>
      <c r="H17" s="124" t="n"/>
      <c r="I17" s="124" t="n"/>
    </row>
    <row r="18" ht="15" customHeight="1" s="113">
      <c r="A18" s="124" t="n"/>
      <c r="B18" s="124" t="n"/>
      <c r="C18" s="124" t="n"/>
      <c r="D18" s="124" t="n"/>
      <c r="E18" s="124" t="n"/>
      <c r="F18" s="124" t="n"/>
      <c r="G18" s="124" t="n"/>
      <c r="H18" s="124" t="n"/>
      <c r="I18" s="124" t="n"/>
    </row>
    <row r="19" ht="15" customHeight="1" s="113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</row>
    <row r="20" ht="15" customHeight="1" s="113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</row>
    <row r="21" ht="15" customHeight="1" s="113">
      <c r="A21" s="124" t="n"/>
      <c r="B21" s="124" t="n"/>
      <c r="C21" s="124" t="n"/>
      <c r="D21" s="124" t="n"/>
      <c r="E21" s="124" t="n"/>
      <c r="F21" s="124" t="n"/>
      <c r="G21" s="124" t="n"/>
      <c r="H21" s="124" t="n"/>
      <c r="I21" s="124" t="n"/>
    </row>
    <row r="22" ht="15" customHeight="1" s="113">
      <c r="A22" s="124" t="n"/>
      <c r="B22" s="124" t="n"/>
      <c r="C22" s="124" t="n"/>
      <c r="D22" s="124" t="n"/>
      <c r="E22" s="124" t="n"/>
      <c r="F22" s="124" t="n"/>
      <c r="G22" s="124" t="n"/>
      <c r="H22" s="124" t="n"/>
      <c r="I22" s="124" t="n"/>
    </row>
    <row r="23" ht="15" customHeight="1" s="113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</row>
    <row r="24" ht="15" customHeight="1" s="113">
      <c r="A24" s="124" t="n"/>
      <c r="B24" s="124" t="n"/>
      <c r="C24" s="124" t="n"/>
      <c r="D24" s="124" t="n"/>
      <c r="E24" s="124" t="n"/>
      <c r="F24" s="124" t="n"/>
      <c r="G24" s="124" t="n"/>
      <c r="H24" s="124" t="n"/>
      <c r="I24" s="124" t="n"/>
    </row>
    <row r="25" ht="15" customHeight="1" s="113">
      <c r="A25" s="124" t="n"/>
      <c r="B25" s="124" t="n"/>
      <c r="C25" s="124" t="n"/>
      <c r="D25" s="124" t="n"/>
      <c r="E25" s="124" t="n"/>
      <c r="F25" s="124" t="n"/>
      <c r="G25" s="124" t="n"/>
      <c r="H25" s="124" t="n"/>
      <c r="I25" s="124" t="n"/>
    </row>
    <row r="26" ht="15" customHeight="1" s="113">
      <c r="A26" s="124" t="n"/>
      <c r="B26" s="124" t="n"/>
      <c r="C26" s="124" t="n"/>
      <c r="D26" s="124" t="n"/>
      <c r="E26" s="124" t="n"/>
      <c r="F26" s="124" t="n"/>
      <c r="G26" s="124" t="n"/>
      <c r="H26" s="124" t="n"/>
      <c r="I26" s="124" t="n"/>
    </row>
    <row r="27" ht="15" customHeight="1" s="113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</row>
    <row r="28" ht="15" customHeight="1" s="113">
      <c r="A28" s="124" t="n"/>
      <c r="B28" s="124" t="n"/>
      <c r="C28" s="124" t="n"/>
      <c r="D28" s="124" t="n"/>
      <c r="E28" s="124" t="n"/>
      <c r="F28" s="124" t="n"/>
      <c r="G28" s="124" t="n"/>
      <c r="H28" s="124" t="n"/>
      <c r="I28" s="124" t="n"/>
    </row>
    <row r="29" ht="15" customHeight="1" s="113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</row>
    <row r="30" ht="15" customHeight="1" s="113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</row>
    <row r="31" ht="15" customHeight="1" s="113">
      <c r="A31" s="124" t="n"/>
      <c r="B31" s="124" t="n"/>
      <c r="C31" s="124" t="n"/>
      <c r="D31" s="124" t="n"/>
      <c r="E31" s="124" t="n"/>
      <c r="F31" s="124" t="n"/>
      <c r="G31" s="124" t="n"/>
      <c r="H31" s="124" t="n"/>
      <c r="I31" s="124" t="n"/>
    </row>
    <row r="32" ht="15" customHeight="1" s="113">
      <c r="A32" s="124" t="n"/>
      <c r="B32" s="124" t="n"/>
      <c r="C32" s="124" t="n"/>
      <c r="D32" s="124" t="n"/>
      <c r="E32" s="124" t="n"/>
      <c r="F32" s="124" t="n"/>
      <c r="G32" s="124" t="n"/>
      <c r="H32" s="124" t="n"/>
      <c r="I32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N11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3" customWidth="1" style="112" min="1" max="1"/>
    <col width="11" customWidth="1" style="112" min="2" max="2"/>
    <col width="24" customWidth="1" style="112" min="3" max="3"/>
    <col width="28" customWidth="1" style="112" min="4" max="4"/>
    <col width="10" customWidth="1" style="112" min="5" max="5"/>
    <col width="22" customWidth="1" style="112" min="6" max="6"/>
    <col width="12" customWidth="1" style="112" min="7" max="7"/>
    <col width="30" customWidth="1" style="112" min="8" max="8"/>
    <col width="18" customWidth="1" style="112" min="9" max="10"/>
    <col width="20" customWidth="1" style="112" min="11" max="11"/>
    <col width="17" customWidth="1" style="112" min="12" max="12"/>
    <col width="32" customWidth="1" style="112" min="13" max="13"/>
    <col width="18" customWidth="1" style="112" min="14" max="14"/>
  </cols>
  <sheetData>
    <row r="1" ht="15" customHeight="1" s="113">
      <c r="A1" s="159" t="inlineStr">
        <is>
          <t>Tarih</t>
        </is>
      </c>
      <c r="B1" s="159" t="inlineStr">
        <is>
          <t>MağazaID</t>
        </is>
      </c>
      <c r="C1" s="159" t="inlineStr">
        <is>
          <t>Mağaza</t>
        </is>
      </c>
      <c r="D1" s="159" t="inlineStr">
        <is>
          <t>Bölge</t>
        </is>
      </c>
      <c r="E1" s="159" t="inlineStr">
        <is>
          <t>UnvanID</t>
        </is>
      </c>
      <c r="F1" s="159" t="inlineStr">
        <is>
          <t>Unvan</t>
        </is>
      </c>
      <c r="G1" s="159" t="inlineStr">
        <is>
          <t>AktiviteID</t>
        </is>
      </c>
      <c r="H1" s="159" t="inlineStr">
        <is>
          <t>Aktivite</t>
        </is>
      </c>
      <c r="I1" s="159" t="inlineStr">
        <is>
          <t>Aktivite Miktarı</t>
        </is>
      </c>
      <c r="J1" s="159" t="inlineStr">
        <is>
          <t>Standart Süre (Dk)</t>
        </is>
      </c>
      <c r="K1" s="159" t="inlineStr">
        <is>
          <t>Kalibrasyon Katsayısı</t>
        </is>
      </c>
      <c r="L1" s="159" t="inlineStr">
        <is>
          <t>İş Yükü (Dk)</t>
        </is>
      </c>
      <c r="M1" s="159" t="inlineStr">
        <is>
          <t>Veri Kaynağı</t>
        </is>
      </c>
      <c r="N1" s="159" t="inlineStr">
        <is>
          <t>Veri Durumu</t>
        </is>
      </c>
    </row>
    <row r="2" ht="30" customHeight="1" s="113">
      <c r="A2" s="144" t="n">
        <v>46114</v>
      </c>
      <c r="B2" s="124" t="inlineStr">
        <is>
          <t>M001</t>
        </is>
      </c>
      <c r="C2" s="124" t="inlineStr">
        <is>
          <t>AKEVLER</t>
        </is>
      </c>
      <c r="D2" s="124" t="inlineStr">
        <is>
          <t>ERTAN TEKİ</t>
        </is>
      </c>
      <c r="E2" s="124" t="inlineStr">
        <is>
          <t>U015</t>
        </is>
      </c>
      <c r="F2" s="124" t="inlineStr">
        <is>
          <t>KASİYER</t>
        </is>
      </c>
      <c r="G2" s="124" t="inlineStr">
        <is>
          <t>A001</t>
        </is>
      </c>
      <c r="H2" s="124" t="inlineStr">
        <is>
          <t>Fiş işlemi</t>
        </is>
      </c>
      <c r="I2" s="166" t="n">
        <v>1285</v>
      </c>
      <c r="J2" s="166" t="n">
        <v>2</v>
      </c>
      <c r="K2" s="166" t="n">
        <v>1</v>
      </c>
      <c r="L2" s="166" t="n">
        <v>2570</v>
      </c>
      <c r="M2" s="141" t="inlineStr">
        <is>
          <t>Günlük Operasyon - Gerçek</t>
        </is>
      </c>
      <c r="N2" s="141" t="inlineStr">
        <is>
          <t>Gerçek/Mevcut Kaynak</t>
        </is>
      </c>
    </row>
    <row r="3" ht="15" customHeight="1" s="113">
      <c r="A3" s="144" t="n">
        <v>46114</v>
      </c>
      <c r="B3" s="124" t="inlineStr">
        <is>
          <t>M001</t>
        </is>
      </c>
      <c r="C3" s="124" t="inlineStr">
        <is>
          <t>AKEVLER</t>
        </is>
      </c>
      <c r="D3" s="124" t="inlineStr">
        <is>
          <t>ERTAN TEKİ</t>
        </is>
      </c>
      <c r="E3" s="124" t="inlineStr">
        <is>
          <t>U015</t>
        </is>
      </c>
      <c r="F3" s="124" t="inlineStr">
        <is>
          <t>KASİYER</t>
        </is>
      </c>
      <c r="G3" s="124" t="inlineStr">
        <is>
          <t>A002</t>
        </is>
      </c>
      <c r="H3" s="124" t="inlineStr">
        <is>
          <t>Kasa açılışı</t>
        </is>
      </c>
      <c r="I3" s="166" t="n">
        <v>4</v>
      </c>
      <c r="J3" s="166" t="n">
        <v>15</v>
      </c>
      <c r="K3" s="166" t="n">
        <v>1</v>
      </c>
      <c r="L3" s="166" t="n">
        <v>60</v>
      </c>
      <c r="M3" s="141" t="inlineStr">
        <is>
          <t>Türetilmiş Saha Etüdü Bekleniyor</t>
        </is>
      </c>
      <c r="N3" s="141" t="inlineStr">
        <is>
          <t>Saha Etüdü Bekleniyor</t>
        </is>
      </c>
    </row>
    <row r="4" ht="15" customHeight="1" s="113">
      <c r="A4" s="144" t="n">
        <v>46114</v>
      </c>
      <c r="B4" s="124" t="inlineStr">
        <is>
          <t>M001</t>
        </is>
      </c>
      <c r="C4" s="124" t="inlineStr">
        <is>
          <t>AKEVLER</t>
        </is>
      </c>
      <c r="D4" s="124" t="inlineStr">
        <is>
          <t>ERTAN TEKİ</t>
        </is>
      </c>
      <c r="E4" s="124" t="inlineStr">
        <is>
          <t>U015</t>
        </is>
      </c>
      <c r="F4" s="124" t="inlineStr">
        <is>
          <t>KASİYER</t>
        </is>
      </c>
      <c r="G4" s="124" t="inlineStr">
        <is>
          <t>A003</t>
        </is>
      </c>
      <c r="H4" s="124" t="inlineStr">
        <is>
          <t>Kasa kapanışı</t>
        </is>
      </c>
      <c r="I4" s="166" t="n">
        <v>4</v>
      </c>
      <c r="J4" s="166" t="n">
        <v>20</v>
      </c>
      <c r="K4" s="166" t="n">
        <v>1</v>
      </c>
      <c r="L4" s="166" t="n">
        <v>80</v>
      </c>
      <c r="M4" s="141" t="inlineStr">
        <is>
          <t>Türetilmiş Saha Etüdü Bekleniyor</t>
        </is>
      </c>
      <c r="N4" s="141" t="inlineStr">
        <is>
          <t>Saha Etüdü Bekleniyor</t>
        </is>
      </c>
    </row>
    <row r="5" ht="15" customHeight="1" s="113">
      <c r="A5" s="144" t="n">
        <v>46114</v>
      </c>
      <c r="B5" s="124" t="inlineStr">
        <is>
          <t>M001</t>
        </is>
      </c>
      <c r="C5" s="124" t="inlineStr">
        <is>
          <t>AKEVLER</t>
        </is>
      </c>
      <c r="D5" s="124" t="inlineStr">
        <is>
          <t>ERTAN TEKİ</t>
        </is>
      </c>
      <c r="E5" s="124" t="inlineStr">
        <is>
          <t>U015</t>
        </is>
      </c>
      <c r="F5" s="124" t="inlineStr">
        <is>
          <t>KASİYER</t>
        </is>
      </c>
      <c r="G5" s="124" t="inlineStr">
        <is>
          <t>A004</t>
        </is>
      </c>
      <c r="H5" s="124" t="inlineStr">
        <is>
          <t>İade işlemi</t>
        </is>
      </c>
      <c r="I5" s="166" t="n">
        <v>15</v>
      </c>
      <c r="J5" s="166" t="n">
        <v>6</v>
      </c>
      <c r="K5" s="166" t="n">
        <v>1</v>
      </c>
      <c r="L5" s="166" t="n">
        <v>90</v>
      </c>
      <c r="M5" s="141" t="inlineStr">
        <is>
          <t>Türetilmiş Saha Etüdü Bekleniyor</t>
        </is>
      </c>
      <c r="N5" s="141" t="inlineStr">
        <is>
          <t>Saha Etüdü Bekleniyor</t>
        </is>
      </c>
    </row>
    <row r="6" ht="15" customHeight="1" s="113">
      <c r="A6" s="144" t="n">
        <v>46114</v>
      </c>
      <c r="B6" s="124" t="inlineStr">
        <is>
          <t>M001</t>
        </is>
      </c>
      <c r="C6" s="124" t="inlineStr">
        <is>
          <t>AKEVLER</t>
        </is>
      </c>
      <c r="D6" s="124" t="inlineStr">
        <is>
          <t>ERTAN TEKİ</t>
        </is>
      </c>
      <c r="E6" s="124" t="inlineStr">
        <is>
          <t>U026</t>
        </is>
      </c>
      <c r="F6" s="124" t="inlineStr">
        <is>
          <t>REYON GÖREVLİSİ</t>
        </is>
      </c>
      <c r="G6" s="124" t="inlineStr">
        <is>
          <t>A005</t>
        </is>
      </c>
      <c r="H6" s="124" t="inlineStr">
        <is>
          <t>Koli raf yerleştirme</t>
        </is>
      </c>
      <c r="I6" s="166" t="n">
        <v>17</v>
      </c>
      <c r="J6" s="166" t="n">
        <v>1.8</v>
      </c>
      <c r="K6" s="166" t="n">
        <v>1</v>
      </c>
      <c r="L6" s="166" t="n">
        <v>30.6</v>
      </c>
      <c r="M6" s="141" t="inlineStr">
        <is>
          <t>Mal Kabul (Aylık Operasyon KPI) - Türetilmiş</t>
        </is>
      </c>
      <c r="N6" s="141" t="inlineStr">
        <is>
          <t>Gerçek/Türetilmiş</t>
        </is>
      </c>
    </row>
    <row r="7" ht="15" customHeight="1" s="113">
      <c r="A7" s="144" t="n">
        <v>46114</v>
      </c>
      <c r="B7" s="124" t="inlineStr">
        <is>
          <t>M001</t>
        </is>
      </c>
      <c r="C7" s="124" t="inlineStr">
        <is>
          <t>AKEVLER</t>
        </is>
      </c>
      <c r="D7" s="124" t="inlineStr">
        <is>
          <t>ERTAN TEKİ</t>
        </is>
      </c>
      <c r="E7" s="124" t="inlineStr">
        <is>
          <t>U026</t>
        </is>
      </c>
      <c r="F7" s="124" t="inlineStr">
        <is>
          <t>REYON GÖREVLİSİ</t>
        </is>
      </c>
      <c r="G7" s="124" t="inlineStr">
        <is>
          <t>A006</t>
        </is>
      </c>
      <c r="H7" s="124" t="inlineStr">
        <is>
          <t>Palet boşaltma</t>
        </is>
      </c>
      <c r="I7" s="166" t="n">
        <v>17</v>
      </c>
      <c r="J7" s="166" t="n">
        <v>30</v>
      </c>
      <c r="K7" s="166" t="n">
        <v>1</v>
      </c>
      <c r="L7" s="166" t="n">
        <v>510</v>
      </c>
      <c r="M7" s="141" t="inlineStr">
        <is>
          <t>Mal Kabul (Aylık Operasyon KPI) - Türetilmiş</t>
        </is>
      </c>
      <c r="N7" s="141" t="inlineStr">
        <is>
          <t>Gerçek/Türetilmiş</t>
        </is>
      </c>
    </row>
    <row r="8" ht="15" customHeight="1" s="113">
      <c r="A8" s="144" t="n">
        <v>46114</v>
      </c>
      <c r="B8" s="124" t="inlineStr">
        <is>
          <t>M001</t>
        </is>
      </c>
      <c r="C8" s="124" t="inlineStr">
        <is>
          <t>AKEVLER</t>
        </is>
      </c>
      <c r="D8" s="124" t="inlineStr">
        <is>
          <t>ERTAN TEKİ</t>
        </is>
      </c>
      <c r="E8" s="124" t="inlineStr">
        <is>
          <t>U026</t>
        </is>
      </c>
      <c r="F8" s="124" t="inlineStr">
        <is>
          <t>REYON GÖREVLİSİ</t>
        </is>
      </c>
      <c r="G8" s="124" t="inlineStr">
        <is>
          <t>A007</t>
        </is>
      </c>
      <c r="H8" s="124" t="inlineStr">
        <is>
          <t>Etiket değiştirme</t>
        </is>
      </c>
      <c r="I8" s="166" t="n">
        <v>20</v>
      </c>
      <c r="J8" s="166" t="n">
        <v>0.45</v>
      </c>
      <c r="K8" s="166" t="n">
        <v>1</v>
      </c>
      <c r="L8" s="166" t="n">
        <v>9</v>
      </c>
      <c r="M8" s="141" t="inlineStr">
        <is>
          <t>Türetilmiş Saha Etüdü Bekleniyor</t>
        </is>
      </c>
      <c r="N8" s="141" t="inlineStr">
        <is>
          <t>Saha Etüdü Bekleniyor</t>
        </is>
      </c>
    </row>
    <row r="9" ht="15" customHeight="1" s="113">
      <c r="A9" s="144" t="n">
        <v>46114</v>
      </c>
      <c r="B9" s="124" t="inlineStr">
        <is>
          <t>M001</t>
        </is>
      </c>
      <c r="C9" s="124" t="inlineStr">
        <is>
          <t>AKEVLER</t>
        </is>
      </c>
      <c r="D9" s="124" t="inlineStr">
        <is>
          <t>ERTAN TEKİ</t>
        </is>
      </c>
      <c r="E9" s="124" t="inlineStr">
        <is>
          <t>U026</t>
        </is>
      </c>
      <c r="F9" s="124" t="inlineStr">
        <is>
          <t>REYON GÖREVLİSİ</t>
        </is>
      </c>
      <c r="G9" s="124" t="inlineStr">
        <is>
          <t>A008</t>
        </is>
      </c>
      <c r="H9" s="124" t="inlineStr">
        <is>
          <t>SKT kontrolü</t>
        </is>
      </c>
      <c r="I9" s="166" t="n">
        <v>145</v>
      </c>
      <c r="J9" s="166" t="n">
        <v>0.2</v>
      </c>
      <c r="K9" s="166" t="n">
        <v>1</v>
      </c>
      <c r="L9" s="166" t="n">
        <v>29</v>
      </c>
      <c r="M9" s="141" t="inlineStr">
        <is>
          <t>Türetilmiş Saha Etüdü Bekleniyor</t>
        </is>
      </c>
      <c r="N9" s="141" t="inlineStr">
        <is>
          <t>Saha Etüdü Bekleniyor</t>
        </is>
      </c>
    </row>
    <row r="10" ht="15" customHeight="1" s="113">
      <c r="A10" s="144" t="n">
        <v>46114</v>
      </c>
      <c r="B10" s="124" t="inlineStr">
        <is>
          <t>M001</t>
        </is>
      </c>
      <c r="C10" s="124" t="inlineStr">
        <is>
          <t>AKEVLER</t>
        </is>
      </c>
      <c r="D10" s="124" t="inlineStr">
        <is>
          <t>ERTAN TEKİ</t>
        </is>
      </c>
      <c r="E10" s="124" t="inlineStr">
        <is>
          <t>U042</t>
        </is>
      </c>
      <c r="F10" s="124" t="inlineStr">
        <is>
          <t>ŞARKÜTERİ</t>
        </is>
      </c>
      <c r="G10" s="124" t="inlineStr">
        <is>
          <t>A009</t>
        </is>
      </c>
      <c r="H10" s="124" t="inlineStr">
        <is>
          <t>Müşteri servis süresi</t>
        </is>
      </c>
      <c r="I10" s="166" t="n">
        <v>131</v>
      </c>
      <c r="J10" s="166" t="n">
        <v>4</v>
      </c>
      <c r="K10" s="166" t="n">
        <v>1</v>
      </c>
      <c r="L10" s="166" t="n">
        <v>524</v>
      </c>
      <c r="M10" s="141" t="inlineStr">
        <is>
          <t>Türetilmiş Saha Etüdü Bekleniyor</t>
        </is>
      </c>
      <c r="N10" s="141" t="inlineStr">
        <is>
          <t>Saha Etüdü Bekleniyor</t>
        </is>
      </c>
    </row>
    <row r="11" ht="30" customHeight="1" s="113">
      <c r="A11" s="144" t="n">
        <v>46114</v>
      </c>
      <c r="B11" s="124" t="inlineStr">
        <is>
          <t>M001</t>
        </is>
      </c>
      <c r="C11" s="124" t="inlineStr">
        <is>
          <t>AKEVLER</t>
        </is>
      </c>
      <c r="D11" s="124" t="inlineStr">
        <is>
          <t>ERTAN TEKİ</t>
        </is>
      </c>
      <c r="E11" s="124" t="inlineStr">
        <is>
          <t>U042</t>
        </is>
      </c>
      <c r="F11" s="124" t="inlineStr">
        <is>
          <t>ŞARKÜTERİ</t>
        </is>
      </c>
      <c r="G11" s="124" t="inlineStr">
        <is>
          <t>A010</t>
        </is>
      </c>
      <c r="H11" s="124" t="inlineStr">
        <is>
          <t>Günlük temizlik</t>
        </is>
      </c>
      <c r="I11" s="166" t="n">
        <v>1</v>
      </c>
      <c r="J11" s="166" t="n">
        <v>90</v>
      </c>
      <c r="K11" s="166" t="n">
        <v>1</v>
      </c>
      <c r="L11" s="166" t="n">
        <v>90</v>
      </c>
      <c r="M11" s="141" t="inlineStr">
        <is>
          <t>Sabit Aktivite</t>
        </is>
      </c>
      <c r="N11" s="141" t="inlineStr">
        <is>
          <t>Gerçek/Mevcut Kaynak</t>
        </is>
      </c>
    </row>
    <row r="12" ht="15" customHeight="1" s="113">
      <c r="A12" s="144" t="n">
        <v>46114</v>
      </c>
      <c r="B12" s="124" t="inlineStr">
        <is>
          <t>M001</t>
        </is>
      </c>
      <c r="C12" s="124" t="inlineStr">
        <is>
          <t>AKEVLER</t>
        </is>
      </c>
      <c r="D12" s="124" t="inlineStr">
        <is>
          <t>ERTAN TEKİ</t>
        </is>
      </c>
      <c r="E12" s="124" t="inlineStr">
        <is>
          <t>U042</t>
        </is>
      </c>
      <c r="F12" s="124" t="inlineStr">
        <is>
          <t>ŞARKÜTERİ</t>
        </is>
      </c>
      <c r="G12" s="124" t="inlineStr">
        <is>
          <t>A011</t>
        </is>
      </c>
      <c r="H12" s="124" t="inlineStr">
        <is>
          <t>Ürün hazırlama</t>
        </is>
      </c>
      <c r="I12" s="166" t="n">
        <v>39</v>
      </c>
      <c r="J12" s="166" t="n">
        <v>1.5</v>
      </c>
      <c r="K12" s="166" t="n">
        <v>1</v>
      </c>
      <c r="L12" s="166" t="n">
        <v>58.5</v>
      </c>
      <c r="M12" s="141" t="inlineStr">
        <is>
          <t>Türetilmiş Saha Etüdü Bekleniyor</t>
        </is>
      </c>
      <c r="N12" s="141" t="inlineStr">
        <is>
          <t>Saha Etüdü Bekleniyor</t>
        </is>
      </c>
    </row>
    <row r="13" ht="30" customHeight="1" s="113">
      <c r="A13" s="144" t="n">
        <v>46114</v>
      </c>
      <c r="B13" s="124" t="inlineStr">
        <is>
          <t>M001</t>
        </is>
      </c>
      <c r="C13" s="124" t="inlineStr">
        <is>
          <t>AKEVLER</t>
        </is>
      </c>
      <c r="D13" s="124" t="inlineStr">
        <is>
          <t>ERTAN TEKİ</t>
        </is>
      </c>
      <c r="E13" s="124" t="inlineStr">
        <is>
          <t>U013</t>
        </is>
      </c>
      <c r="F13" s="124" t="inlineStr">
        <is>
          <t>KASAP</t>
        </is>
      </c>
      <c r="G13" s="124" t="inlineStr">
        <is>
          <t>A012</t>
        </is>
      </c>
      <c r="H13" s="124" t="inlineStr">
        <is>
          <t>Teşhir hazırlığı</t>
        </is>
      </c>
      <c r="I13" s="166" t="n">
        <v>1</v>
      </c>
      <c r="J13" s="166" t="n">
        <v>75</v>
      </c>
      <c r="K13" s="166" t="n">
        <v>1</v>
      </c>
      <c r="L13" s="166" t="n">
        <v>75</v>
      </c>
      <c r="M13" s="141" t="inlineStr">
        <is>
          <t>Sabit Aktivite</t>
        </is>
      </c>
      <c r="N13" s="141" t="inlineStr">
        <is>
          <t>Gerçek/Mevcut Kaynak</t>
        </is>
      </c>
    </row>
    <row r="14" ht="15" customHeight="1" s="113">
      <c r="A14" s="144" t="n">
        <v>46114</v>
      </c>
      <c r="B14" s="124" t="inlineStr">
        <is>
          <t>M001</t>
        </is>
      </c>
      <c r="C14" s="124" t="inlineStr">
        <is>
          <t>AKEVLER</t>
        </is>
      </c>
      <c r="D14" s="124" t="inlineStr">
        <is>
          <t>ERTAN TEKİ</t>
        </is>
      </c>
      <c r="E14" s="124" t="inlineStr">
        <is>
          <t>U013</t>
        </is>
      </c>
      <c r="F14" s="124" t="inlineStr">
        <is>
          <t>KASAP</t>
        </is>
      </c>
      <c r="G14" s="124" t="inlineStr">
        <is>
          <t>A013</t>
        </is>
      </c>
      <c r="H14" s="124" t="inlineStr">
        <is>
          <t>Parçalama</t>
        </is>
      </c>
      <c r="I14" s="166" t="n">
        <v>33</v>
      </c>
      <c r="J14" s="166" t="n">
        <v>2.5</v>
      </c>
      <c r="K14" s="166" t="n">
        <v>1</v>
      </c>
      <c r="L14" s="166" t="n">
        <v>82.5</v>
      </c>
      <c r="M14" s="141" t="inlineStr">
        <is>
          <t>Türetilmiş Saha Etüdü Bekleniyor</t>
        </is>
      </c>
      <c r="N14" s="141" t="inlineStr">
        <is>
          <t>Saha Etüdü Bekleniyor</t>
        </is>
      </c>
    </row>
    <row r="15" ht="15" customHeight="1" s="113">
      <c r="A15" s="144" t="n">
        <v>46114</v>
      </c>
      <c r="B15" s="124" t="inlineStr">
        <is>
          <t>M001</t>
        </is>
      </c>
      <c r="C15" s="124" t="inlineStr">
        <is>
          <t>AKEVLER</t>
        </is>
      </c>
      <c r="D15" s="124" t="inlineStr">
        <is>
          <t>ERTAN TEKİ</t>
        </is>
      </c>
      <c r="E15" s="124" t="inlineStr">
        <is>
          <t>U013</t>
        </is>
      </c>
      <c r="F15" s="124" t="inlineStr">
        <is>
          <t>KASAP</t>
        </is>
      </c>
      <c r="G15" s="124" t="inlineStr">
        <is>
          <t>A014</t>
        </is>
      </c>
      <c r="H15" s="124" t="inlineStr">
        <is>
          <t>Paketleme</t>
        </is>
      </c>
      <c r="I15" s="166" t="n">
        <v>52</v>
      </c>
      <c r="J15" s="166" t="n">
        <v>1.2</v>
      </c>
      <c r="K15" s="166" t="n">
        <v>1</v>
      </c>
      <c r="L15" s="166" t="n">
        <v>62.4</v>
      </c>
      <c r="M15" s="141" t="inlineStr">
        <is>
          <t>Türetilmiş Saha Etüdü Bekleniyor</t>
        </is>
      </c>
      <c r="N15" s="141" t="inlineStr">
        <is>
          <t>Saha Etüdü Bekleniyor</t>
        </is>
      </c>
    </row>
    <row r="16" ht="15" customHeight="1" s="113">
      <c r="A16" s="144" t="n">
        <v>46114</v>
      </c>
      <c r="B16" s="124" t="inlineStr">
        <is>
          <t>M001</t>
        </is>
      </c>
      <c r="C16" s="124" t="inlineStr">
        <is>
          <t>AKEVLER</t>
        </is>
      </c>
      <c r="D16" s="124" t="inlineStr">
        <is>
          <t>ERTAN TEKİ</t>
        </is>
      </c>
      <c r="E16" s="124" t="inlineStr">
        <is>
          <t>U017</t>
        </is>
      </c>
      <c r="F16" s="124" t="inlineStr">
        <is>
          <t>MANAV</t>
        </is>
      </c>
      <c r="G16" s="124" t="inlineStr">
        <is>
          <t>A015</t>
        </is>
      </c>
      <c r="H16" s="124" t="inlineStr">
        <is>
          <t>Teşhir hazırlığı</t>
        </is>
      </c>
      <c r="I16" s="166" t="n">
        <v>20</v>
      </c>
      <c r="J16" s="166" t="n">
        <v>2.2</v>
      </c>
      <c r="K16" s="166" t="n">
        <v>1</v>
      </c>
      <c r="L16" s="166" t="n">
        <v>44</v>
      </c>
      <c r="M16" s="141" t="inlineStr">
        <is>
          <t>Türetilmiş Saha Etüdü Bekleniyor</t>
        </is>
      </c>
      <c r="N16" s="141" t="inlineStr">
        <is>
          <t>Saha Etüdü Bekleniyor</t>
        </is>
      </c>
    </row>
    <row r="17" ht="15" customHeight="1" s="113">
      <c r="A17" s="144" t="n">
        <v>46114</v>
      </c>
      <c r="B17" s="124" t="inlineStr">
        <is>
          <t>M001</t>
        </is>
      </c>
      <c r="C17" s="124" t="inlineStr">
        <is>
          <t>AKEVLER</t>
        </is>
      </c>
      <c r="D17" s="124" t="inlineStr">
        <is>
          <t>ERTAN TEKİ</t>
        </is>
      </c>
      <c r="E17" s="124" t="inlineStr">
        <is>
          <t>U017</t>
        </is>
      </c>
      <c r="F17" s="124" t="inlineStr">
        <is>
          <t>MANAV</t>
        </is>
      </c>
      <c r="G17" s="124" t="inlineStr">
        <is>
          <t>A016</t>
        </is>
      </c>
      <c r="H17" s="124" t="inlineStr">
        <is>
          <t>Ayıklama</t>
        </is>
      </c>
      <c r="I17" s="166" t="n">
        <v>15</v>
      </c>
      <c r="J17" s="166" t="n">
        <v>0.8</v>
      </c>
      <c r="K17" s="166" t="n">
        <v>1</v>
      </c>
      <c r="L17" s="166" t="n">
        <v>12</v>
      </c>
      <c r="M17" s="141" t="inlineStr">
        <is>
          <t>Türetilmiş Saha Etüdü Bekleniyor</t>
        </is>
      </c>
      <c r="N17" s="141" t="inlineStr">
        <is>
          <t>Saha Etüdü Bekleniyor</t>
        </is>
      </c>
    </row>
    <row r="18" ht="15" customHeight="1" s="113">
      <c r="A18" s="144" t="n">
        <v>46114</v>
      </c>
      <c r="B18" s="124" t="inlineStr">
        <is>
          <t>M001</t>
        </is>
      </c>
      <c r="C18" s="124" t="inlineStr">
        <is>
          <t>AKEVLER</t>
        </is>
      </c>
      <c r="D18" s="124" t="inlineStr">
        <is>
          <t>ERTAN TEKİ</t>
        </is>
      </c>
      <c r="E18" s="124" t="inlineStr">
        <is>
          <t>U017</t>
        </is>
      </c>
      <c r="F18" s="124" t="inlineStr">
        <is>
          <t>MANAV</t>
        </is>
      </c>
      <c r="G18" s="124" t="inlineStr">
        <is>
          <t>A017</t>
        </is>
      </c>
      <c r="H18" s="124" t="inlineStr">
        <is>
          <t>Fire ayrıştırma</t>
        </is>
      </c>
      <c r="I18" s="166" t="n">
        <v>5</v>
      </c>
      <c r="J18" s="166" t="n">
        <v>1</v>
      </c>
      <c r="K18" s="166" t="n">
        <v>1</v>
      </c>
      <c r="L18" s="166" t="n">
        <v>5</v>
      </c>
      <c r="M18" s="141" t="inlineStr">
        <is>
          <t>Türetilmiş Saha Etüdü Bekleniyor</t>
        </is>
      </c>
      <c r="N18" s="141" t="inlineStr">
        <is>
          <t>Saha Etüdü Bekleniyor</t>
        </is>
      </c>
    </row>
    <row r="19" ht="30" customHeight="1" s="113">
      <c r="A19" s="144" t="n">
        <v>46114</v>
      </c>
      <c r="B19" s="124" t="inlineStr">
        <is>
          <t>M001</t>
        </is>
      </c>
      <c r="C19" s="124" t="inlineStr">
        <is>
          <t>AKEVLER</t>
        </is>
      </c>
      <c r="D19" s="124" t="inlineStr">
        <is>
          <t>ERTAN TEKİ</t>
        </is>
      </c>
      <c r="E19" s="124" t="inlineStr">
        <is>
          <t>U023</t>
        </is>
      </c>
      <c r="F19" s="124" t="inlineStr">
        <is>
          <t>ONLİNE TOPLAYICI</t>
        </is>
      </c>
      <c r="G19" s="124" t="inlineStr">
        <is>
          <t>A018</t>
        </is>
      </c>
      <c r="H19" s="124" t="inlineStr">
        <is>
          <t>Sipariş toplama</t>
        </is>
      </c>
      <c r="I19" s="166" t="n">
        <v>137</v>
      </c>
      <c r="J19" s="166" t="n">
        <v>7</v>
      </c>
      <c r="K19" s="166" t="n">
        <v>1</v>
      </c>
      <c r="L19" s="166" t="n">
        <v>959</v>
      </c>
      <c r="M19" s="141" t="inlineStr">
        <is>
          <t>Online Sipariş - Gerçek</t>
        </is>
      </c>
      <c r="N19" s="141" t="inlineStr">
        <is>
          <t>Gerçek/Mevcut Kaynak</t>
        </is>
      </c>
    </row>
    <row r="20" ht="30" customHeight="1" s="113">
      <c r="A20" s="144" t="n">
        <v>46114</v>
      </c>
      <c r="B20" s="124" t="inlineStr">
        <is>
          <t>M001</t>
        </is>
      </c>
      <c r="C20" s="124" t="inlineStr">
        <is>
          <t>AKEVLER</t>
        </is>
      </c>
      <c r="D20" s="124" t="inlineStr">
        <is>
          <t>ERTAN TEKİ</t>
        </is>
      </c>
      <c r="E20" s="124" t="inlineStr">
        <is>
          <t>U024</t>
        </is>
      </c>
      <c r="F20" s="124" t="inlineStr">
        <is>
          <t>ONLİNE ŞOFÖR</t>
        </is>
      </c>
      <c r="G20" s="124" t="inlineStr">
        <is>
          <t>A019</t>
        </is>
      </c>
      <c r="H20" s="124" t="inlineStr">
        <is>
          <t>Sipariş teslimatı</t>
        </is>
      </c>
      <c r="I20" s="166" t="n">
        <v>137</v>
      </c>
      <c r="J20" s="166" t="n">
        <v>12</v>
      </c>
      <c r="K20" s="166" t="n">
        <v>1</v>
      </c>
      <c r="L20" s="166" t="n">
        <v>1644</v>
      </c>
      <c r="M20" s="141" t="inlineStr">
        <is>
          <t>Online Sipariş - Gerçek</t>
        </is>
      </c>
      <c r="N20" s="141" t="inlineStr">
        <is>
          <t>Gerçek/Mevcut Kaynak</t>
        </is>
      </c>
    </row>
    <row r="21" ht="15" customHeight="1" s="113">
      <c r="A21" s="144" t="n">
        <v>46114</v>
      </c>
      <c r="B21" s="124" t="inlineStr">
        <is>
          <t>M001</t>
        </is>
      </c>
      <c r="C21" s="124" t="inlineStr">
        <is>
          <t>AKEVLER</t>
        </is>
      </c>
      <c r="D21" s="124" t="inlineStr">
        <is>
          <t>ERTAN TEKİ</t>
        </is>
      </c>
      <c r="E21" s="124" t="inlineStr">
        <is>
          <t>U002</t>
        </is>
      </c>
      <c r="F21" s="124" t="inlineStr">
        <is>
          <t>BAKLİYAT</t>
        </is>
      </c>
      <c r="G21" s="124" t="inlineStr">
        <is>
          <t>A020</t>
        </is>
      </c>
      <c r="H21" s="124" t="inlineStr">
        <is>
          <t>Ürün dolumu</t>
        </is>
      </c>
      <c r="I21" s="166" t="n">
        <v>10</v>
      </c>
      <c r="J21" s="166" t="n">
        <v>2</v>
      </c>
      <c r="K21" s="166" t="n">
        <v>1</v>
      </c>
      <c r="L21" s="166" t="n">
        <v>20</v>
      </c>
      <c r="M21" s="141" t="inlineStr">
        <is>
          <t>Türetilmiş Saha Etüdü Bekleniyor</t>
        </is>
      </c>
      <c r="N21" s="141" t="inlineStr">
        <is>
          <t>Saha Etüdü Bekleniyor</t>
        </is>
      </c>
    </row>
    <row r="22" ht="15" customHeight="1" s="113">
      <c r="A22" s="144" t="n">
        <v>46114</v>
      </c>
      <c r="B22" s="124" t="inlineStr">
        <is>
          <t>M001</t>
        </is>
      </c>
      <c r="C22" s="124" t="inlineStr">
        <is>
          <t>AKEVLER</t>
        </is>
      </c>
      <c r="D22" s="124" t="inlineStr">
        <is>
          <t>ERTAN TEKİ</t>
        </is>
      </c>
      <c r="E22" s="124" t="inlineStr">
        <is>
          <t>U034</t>
        </is>
      </c>
      <c r="F22" s="124" t="inlineStr">
        <is>
          <t>UNLU MAMÜLLER</t>
        </is>
      </c>
      <c r="G22" s="124" t="inlineStr">
        <is>
          <t>A021</t>
        </is>
      </c>
      <c r="H22" s="124" t="inlineStr">
        <is>
          <t>Ürün hazırlama/pişirme</t>
        </is>
      </c>
      <c r="I22" s="166" t="n">
        <v>3</v>
      </c>
      <c r="J22" s="166" t="n">
        <v>25</v>
      </c>
      <c r="K22" s="166" t="n">
        <v>1</v>
      </c>
      <c r="L22" s="166" t="n">
        <v>75</v>
      </c>
      <c r="M22" s="141" t="inlineStr">
        <is>
          <t>Türetilmiş Saha Etüdü Bekleniyor</t>
        </is>
      </c>
      <c r="N22" s="141" t="inlineStr">
        <is>
          <t>Saha Etüdü Bekleniyor</t>
        </is>
      </c>
    </row>
    <row r="23" ht="30" customHeight="1" s="113">
      <c r="A23" s="144" t="n">
        <v>46114</v>
      </c>
      <c r="B23" s="124" t="inlineStr">
        <is>
          <t>M002</t>
        </is>
      </c>
      <c r="C23" s="124" t="inlineStr">
        <is>
          <t>AYDIN EFELER</t>
        </is>
      </c>
      <c r="D23" s="124" t="inlineStr">
        <is>
          <t>CÜNEYT ÇIKRIKÇI - AYŞE AVCU</t>
        </is>
      </c>
      <c r="E23" s="124" t="inlineStr">
        <is>
          <t>U015</t>
        </is>
      </c>
      <c r="F23" s="124" t="inlineStr">
        <is>
          <t>KASİYER</t>
        </is>
      </c>
      <c r="G23" s="124" t="inlineStr">
        <is>
          <t>A001</t>
        </is>
      </c>
      <c r="H23" s="124" t="inlineStr">
        <is>
          <t>Fiş işlemi</t>
        </is>
      </c>
      <c r="I23" s="166" t="n">
        <v>2095</v>
      </c>
      <c r="J23" s="166" t="n">
        <v>2</v>
      </c>
      <c r="K23" s="166" t="n">
        <v>1</v>
      </c>
      <c r="L23" s="166" t="n">
        <v>4190</v>
      </c>
      <c r="M23" s="141" t="inlineStr">
        <is>
          <t>Günlük Operasyon - Gerçek</t>
        </is>
      </c>
      <c r="N23" s="141" t="inlineStr">
        <is>
          <t>Gerçek/Mevcut Kaynak</t>
        </is>
      </c>
    </row>
    <row r="24" ht="15" customHeight="1" s="113">
      <c r="A24" s="144" t="n">
        <v>46114</v>
      </c>
      <c r="B24" s="124" t="inlineStr">
        <is>
          <t>M002</t>
        </is>
      </c>
      <c r="C24" s="124" t="inlineStr">
        <is>
          <t>AYDIN EFELER</t>
        </is>
      </c>
      <c r="D24" s="124" t="inlineStr">
        <is>
          <t>CÜNEYT ÇIKRIKÇI - AYŞE AVCU</t>
        </is>
      </c>
      <c r="E24" s="124" t="inlineStr">
        <is>
          <t>U015</t>
        </is>
      </c>
      <c r="F24" s="124" t="inlineStr">
        <is>
          <t>KASİYER</t>
        </is>
      </c>
      <c r="G24" s="124" t="inlineStr">
        <is>
          <t>A002</t>
        </is>
      </c>
      <c r="H24" s="124" t="inlineStr">
        <is>
          <t>Kasa açılışı</t>
        </is>
      </c>
      <c r="I24" s="166" t="n">
        <v>6</v>
      </c>
      <c r="J24" s="166" t="n">
        <v>15</v>
      </c>
      <c r="K24" s="166" t="n">
        <v>1</v>
      </c>
      <c r="L24" s="166" t="n">
        <v>90</v>
      </c>
      <c r="M24" s="141" t="inlineStr">
        <is>
          <t>Türetilmiş Saha Etüdü Bekleniyor</t>
        </is>
      </c>
      <c r="N24" s="141" t="inlineStr">
        <is>
          <t>Saha Etüdü Bekleniyor</t>
        </is>
      </c>
    </row>
    <row r="25" ht="15" customHeight="1" s="113">
      <c r="A25" s="144" t="n">
        <v>46114</v>
      </c>
      <c r="B25" s="124" t="inlineStr">
        <is>
          <t>M002</t>
        </is>
      </c>
      <c r="C25" s="124" t="inlineStr">
        <is>
          <t>AYDIN EFELER</t>
        </is>
      </c>
      <c r="D25" s="124" t="inlineStr">
        <is>
          <t>CÜNEYT ÇIKRIKÇI - AYŞE AVCU</t>
        </is>
      </c>
      <c r="E25" s="124" t="inlineStr">
        <is>
          <t>U015</t>
        </is>
      </c>
      <c r="F25" s="124" t="inlineStr">
        <is>
          <t>KASİYER</t>
        </is>
      </c>
      <c r="G25" s="124" t="inlineStr">
        <is>
          <t>A003</t>
        </is>
      </c>
      <c r="H25" s="124" t="inlineStr">
        <is>
          <t>Kasa kapanışı</t>
        </is>
      </c>
      <c r="I25" s="166" t="n">
        <v>6</v>
      </c>
      <c r="J25" s="166" t="n">
        <v>20</v>
      </c>
      <c r="K25" s="166" t="n">
        <v>1</v>
      </c>
      <c r="L25" s="166" t="n">
        <v>120</v>
      </c>
      <c r="M25" s="141" t="inlineStr">
        <is>
          <t>Türetilmiş Saha Etüdü Bekleniyor</t>
        </is>
      </c>
      <c r="N25" s="141" t="inlineStr">
        <is>
          <t>Saha Etüdü Bekleniyor</t>
        </is>
      </c>
    </row>
    <row r="26" ht="15" customHeight="1" s="113">
      <c r="A26" s="144" t="n">
        <v>46114</v>
      </c>
      <c r="B26" s="124" t="inlineStr">
        <is>
          <t>M002</t>
        </is>
      </c>
      <c r="C26" s="124" t="inlineStr">
        <is>
          <t>AYDIN EFELER</t>
        </is>
      </c>
      <c r="D26" s="124" t="inlineStr">
        <is>
          <t>CÜNEYT ÇIKRIKÇI - AYŞE AVCU</t>
        </is>
      </c>
      <c r="E26" s="124" t="inlineStr">
        <is>
          <t>U015</t>
        </is>
      </c>
      <c r="F26" s="124" t="inlineStr">
        <is>
          <t>KASİYER</t>
        </is>
      </c>
      <c r="G26" s="124" t="inlineStr">
        <is>
          <t>A004</t>
        </is>
      </c>
      <c r="H26" s="124" t="inlineStr">
        <is>
          <t>İade işlemi</t>
        </is>
      </c>
      <c r="I26" s="166" t="n">
        <v>25</v>
      </c>
      <c r="J26" s="166" t="n">
        <v>6</v>
      </c>
      <c r="K26" s="166" t="n">
        <v>1</v>
      </c>
      <c r="L26" s="166" t="n">
        <v>150</v>
      </c>
      <c r="M26" s="141" t="inlineStr">
        <is>
          <t>Türetilmiş Saha Etüdü Bekleniyor</t>
        </is>
      </c>
      <c r="N26" s="141" t="inlineStr">
        <is>
          <t>Saha Etüdü Bekleniyor</t>
        </is>
      </c>
    </row>
    <row r="27" ht="15" customHeight="1" s="113">
      <c r="A27" s="144" t="n">
        <v>46114</v>
      </c>
      <c r="B27" s="124" t="inlineStr">
        <is>
          <t>M002</t>
        </is>
      </c>
      <c r="C27" s="124" t="inlineStr">
        <is>
          <t>AYDIN EFELER</t>
        </is>
      </c>
      <c r="D27" s="124" t="inlineStr">
        <is>
          <t>CÜNEYT ÇIKRIKÇI - AYŞE AVCU</t>
        </is>
      </c>
      <c r="E27" s="124" t="inlineStr">
        <is>
          <t>U026</t>
        </is>
      </c>
      <c r="F27" s="124" t="inlineStr">
        <is>
          <t>REYON GÖREVLİSİ</t>
        </is>
      </c>
      <c r="G27" s="124" t="inlineStr">
        <is>
          <t>A005</t>
        </is>
      </c>
      <c r="H27" s="124" t="inlineStr">
        <is>
          <t>Koli raf yerleştirme</t>
        </is>
      </c>
      <c r="I27" s="166" t="n">
        <v>16</v>
      </c>
      <c r="J27" s="166" t="n">
        <v>1.8</v>
      </c>
      <c r="K27" s="166" t="n">
        <v>1</v>
      </c>
      <c r="L27" s="166" t="n">
        <v>28.8</v>
      </c>
      <c r="M27" s="141" t="inlineStr">
        <is>
          <t>Mal Kabul (Aylık Operasyon KPI) - Türetilmiş</t>
        </is>
      </c>
      <c r="N27" s="141" t="inlineStr">
        <is>
          <t>Gerçek/Türetilmiş</t>
        </is>
      </c>
    </row>
    <row r="28" ht="15" customHeight="1" s="113">
      <c r="A28" s="144" t="n">
        <v>46114</v>
      </c>
      <c r="B28" s="124" t="inlineStr">
        <is>
          <t>M002</t>
        </is>
      </c>
      <c r="C28" s="124" t="inlineStr">
        <is>
          <t>AYDIN EFELER</t>
        </is>
      </c>
      <c r="D28" s="124" t="inlineStr">
        <is>
          <t>CÜNEYT ÇIKRIKÇI - AYŞE AVCU</t>
        </is>
      </c>
      <c r="E28" s="124" t="inlineStr">
        <is>
          <t>U026</t>
        </is>
      </c>
      <c r="F28" s="124" t="inlineStr">
        <is>
          <t>REYON GÖREVLİSİ</t>
        </is>
      </c>
      <c r="G28" s="124" t="inlineStr">
        <is>
          <t>A006</t>
        </is>
      </c>
      <c r="H28" s="124" t="inlineStr">
        <is>
          <t>Palet boşaltma</t>
        </is>
      </c>
      <c r="I28" s="166" t="n">
        <v>16</v>
      </c>
      <c r="J28" s="166" t="n">
        <v>30</v>
      </c>
      <c r="K28" s="166" t="n">
        <v>1</v>
      </c>
      <c r="L28" s="166" t="n">
        <v>480</v>
      </c>
      <c r="M28" s="141" t="inlineStr">
        <is>
          <t>Mal Kabul (Aylık Operasyon KPI) - Türetilmiş</t>
        </is>
      </c>
      <c r="N28" s="141" t="inlineStr">
        <is>
          <t>Gerçek/Türetilmiş</t>
        </is>
      </c>
    </row>
    <row r="29" ht="15" customHeight="1" s="113">
      <c r="A29" s="144" t="n">
        <v>46114</v>
      </c>
      <c r="B29" s="124" t="inlineStr">
        <is>
          <t>M002</t>
        </is>
      </c>
      <c r="C29" s="124" t="inlineStr">
        <is>
          <t>AYDIN EFELER</t>
        </is>
      </c>
      <c r="D29" s="124" t="inlineStr">
        <is>
          <t>CÜNEYT ÇIKRIKÇI - AYŞE AVCU</t>
        </is>
      </c>
      <c r="E29" s="124" t="inlineStr">
        <is>
          <t>U026</t>
        </is>
      </c>
      <c r="F29" s="124" t="inlineStr">
        <is>
          <t>REYON GÖREVLİSİ</t>
        </is>
      </c>
      <c r="G29" s="124" t="inlineStr">
        <is>
          <t>A007</t>
        </is>
      </c>
      <c r="H29" s="124" t="inlineStr">
        <is>
          <t>Etiket değiştirme</t>
        </is>
      </c>
      <c r="I29" s="166" t="n">
        <v>115</v>
      </c>
      <c r="J29" s="166" t="n">
        <v>0.45</v>
      </c>
      <c r="K29" s="166" t="n">
        <v>1</v>
      </c>
      <c r="L29" s="166" t="n">
        <v>51.75</v>
      </c>
      <c r="M29" s="141" t="inlineStr">
        <is>
          <t>Türetilmiş Saha Etüdü Bekleniyor</t>
        </is>
      </c>
      <c r="N29" s="141" t="inlineStr">
        <is>
          <t>Saha Etüdü Bekleniyor</t>
        </is>
      </c>
    </row>
    <row r="30" ht="15" customHeight="1" s="113">
      <c r="A30" s="144" t="n">
        <v>46114</v>
      </c>
      <c r="B30" s="124" t="inlineStr">
        <is>
          <t>M002</t>
        </is>
      </c>
      <c r="C30" s="124" t="inlineStr">
        <is>
          <t>AYDIN EFELER</t>
        </is>
      </c>
      <c r="D30" s="124" t="inlineStr">
        <is>
          <t>CÜNEYT ÇIKRIKÇI - AYŞE AVCU</t>
        </is>
      </c>
      <c r="E30" s="124" t="inlineStr">
        <is>
          <t>U026</t>
        </is>
      </c>
      <c r="F30" s="124" t="inlineStr">
        <is>
          <t>REYON GÖREVLİSİ</t>
        </is>
      </c>
      <c r="G30" s="124" t="inlineStr">
        <is>
          <t>A008</t>
        </is>
      </c>
      <c r="H30" s="124" t="inlineStr">
        <is>
          <t>SKT kontrolü</t>
        </is>
      </c>
      <c r="I30" s="166" t="n">
        <v>825</v>
      </c>
      <c r="J30" s="166" t="n">
        <v>0.2</v>
      </c>
      <c r="K30" s="166" t="n">
        <v>1</v>
      </c>
      <c r="L30" s="166" t="n">
        <v>165</v>
      </c>
      <c r="M30" s="141" t="inlineStr">
        <is>
          <t>Türetilmiş Saha Etüdü Bekleniyor</t>
        </is>
      </c>
      <c r="N30" s="141" t="inlineStr">
        <is>
          <t>Saha Etüdü Bekleniyor</t>
        </is>
      </c>
    </row>
    <row r="31" ht="15" customHeight="1" s="113">
      <c r="A31" s="144" t="n">
        <v>46114</v>
      </c>
      <c r="B31" s="124" t="inlineStr">
        <is>
          <t>M002</t>
        </is>
      </c>
      <c r="C31" s="124" t="inlineStr">
        <is>
          <t>AYDIN EFELER</t>
        </is>
      </c>
      <c r="D31" s="124" t="inlineStr">
        <is>
          <t>CÜNEYT ÇIKRIKÇI - AYŞE AVCU</t>
        </is>
      </c>
      <c r="E31" s="124" t="inlineStr">
        <is>
          <t>U042</t>
        </is>
      </c>
      <c r="F31" s="124" t="inlineStr">
        <is>
          <t>ŞARKÜTERİ</t>
        </is>
      </c>
      <c r="G31" s="124" t="inlineStr">
        <is>
          <t>A009</t>
        </is>
      </c>
      <c r="H31" s="124" t="inlineStr">
        <is>
          <t>Müşteri servis süresi</t>
        </is>
      </c>
      <c r="I31" s="166" t="n">
        <v>225</v>
      </c>
      <c r="J31" s="166" t="n">
        <v>4</v>
      </c>
      <c r="K31" s="166" t="n">
        <v>1</v>
      </c>
      <c r="L31" s="166" t="n">
        <v>900</v>
      </c>
      <c r="M31" s="141" t="inlineStr">
        <is>
          <t>Türetilmiş Saha Etüdü Bekleniyor</t>
        </is>
      </c>
      <c r="N31" s="141" t="inlineStr">
        <is>
          <t>Saha Etüdü Bekleniyor</t>
        </is>
      </c>
    </row>
    <row r="32" ht="30" customHeight="1" s="113">
      <c r="A32" s="144" t="n">
        <v>46114</v>
      </c>
      <c r="B32" s="124" t="inlineStr">
        <is>
          <t>M002</t>
        </is>
      </c>
      <c r="C32" s="124" t="inlineStr">
        <is>
          <t>AYDIN EFELER</t>
        </is>
      </c>
      <c r="D32" s="124" t="inlineStr">
        <is>
          <t>CÜNEYT ÇIKRIKÇI - AYŞE AVCU</t>
        </is>
      </c>
      <c r="E32" s="124" t="inlineStr">
        <is>
          <t>U042</t>
        </is>
      </c>
      <c r="F32" s="124" t="inlineStr">
        <is>
          <t>ŞARKÜTERİ</t>
        </is>
      </c>
      <c r="G32" s="124" t="inlineStr">
        <is>
          <t>A010</t>
        </is>
      </c>
      <c r="H32" s="124" t="inlineStr">
        <is>
          <t>Günlük temizlik</t>
        </is>
      </c>
      <c r="I32" s="166" t="n">
        <v>1</v>
      </c>
      <c r="J32" s="166" t="n">
        <v>90</v>
      </c>
      <c r="K32" s="166" t="n">
        <v>1</v>
      </c>
      <c r="L32" s="166" t="n">
        <v>90</v>
      </c>
      <c r="M32" s="141" t="inlineStr">
        <is>
          <t>Sabit Aktivite</t>
        </is>
      </c>
      <c r="N32" s="141" t="inlineStr">
        <is>
          <t>Gerçek/Mevcut Kaynak</t>
        </is>
      </c>
    </row>
    <row r="33" ht="15" customHeight="1" s="113">
      <c r="A33" s="144" t="n">
        <v>46114</v>
      </c>
      <c r="B33" s="124" t="inlineStr">
        <is>
          <t>M002</t>
        </is>
      </c>
      <c r="C33" s="124" t="inlineStr">
        <is>
          <t>AYDIN EFELER</t>
        </is>
      </c>
      <c r="D33" s="124" t="inlineStr">
        <is>
          <t>CÜNEYT ÇIKRIKÇI - AYŞE AVCU</t>
        </is>
      </c>
      <c r="E33" s="124" t="inlineStr">
        <is>
          <t>U042</t>
        </is>
      </c>
      <c r="F33" s="124" t="inlineStr">
        <is>
          <t>ŞARKÜTERİ</t>
        </is>
      </c>
      <c r="G33" s="124" t="inlineStr">
        <is>
          <t>A011</t>
        </is>
      </c>
      <c r="H33" s="124" t="inlineStr">
        <is>
          <t>Ürün hazırlama</t>
        </is>
      </c>
      <c r="I33" s="166" t="n">
        <v>68</v>
      </c>
      <c r="J33" s="166" t="n">
        <v>1.5</v>
      </c>
      <c r="K33" s="166" t="n">
        <v>1</v>
      </c>
      <c r="L33" s="166" t="n">
        <v>102</v>
      </c>
      <c r="M33" s="141" t="inlineStr">
        <is>
          <t>Türetilmiş Saha Etüdü Bekleniyor</t>
        </is>
      </c>
      <c r="N33" s="141" t="inlineStr">
        <is>
          <t>Saha Etüdü Bekleniyor</t>
        </is>
      </c>
    </row>
    <row r="34" ht="30" customHeight="1" s="113">
      <c r="A34" s="144" t="n">
        <v>46114</v>
      </c>
      <c r="B34" s="124" t="inlineStr">
        <is>
          <t>M002</t>
        </is>
      </c>
      <c r="C34" s="124" t="inlineStr">
        <is>
          <t>AYDIN EFELER</t>
        </is>
      </c>
      <c r="D34" s="124" t="inlineStr">
        <is>
          <t>CÜNEYT ÇIKRIKÇI - AYŞE AVCU</t>
        </is>
      </c>
      <c r="E34" s="124" t="inlineStr">
        <is>
          <t>U013</t>
        </is>
      </c>
      <c r="F34" s="124" t="inlineStr">
        <is>
          <t>KASAP</t>
        </is>
      </c>
      <c r="G34" s="124" t="inlineStr">
        <is>
          <t>A012</t>
        </is>
      </c>
      <c r="H34" s="124" t="inlineStr">
        <is>
          <t>Teşhir hazırlığı</t>
        </is>
      </c>
      <c r="I34" s="166" t="n">
        <v>1</v>
      </c>
      <c r="J34" s="166" t="n">
        <v>75</v>
      </c>
      <c r="K34" s="166" t="n">
        <v>1</v>
      </c>
      <c r="L34" s="166" t="n">
        <v>75</v>
      </c>
      <c r="M34" s="141" t="inlineStr">
        <is>
          <t>Sabit Aktivite</t>
        </is>
      </c>
      <c r="N34" s="141" t="inlineStr">
        <is>
          <t>Gerçek/Mevcut Kaynak</t>
        </is>
      </c>
    </row>
    <row r="35" ht="15" customHeight="1" s="113">
      <c r="A35" s="144" t="n">
        <v>46114</v>
      </c>
      <c r="B35" s="124" t="inlineStr">
        <is>
          <t>M002</t>
        </is>
      </c>
      <c r="C35" s="124" t="inlineStr">
        <is>
          <t>AYDIN EFELER</t>
        </is>
      </c>
      <c r="D35" s="124" t="inlineStr">
        <is>
          <t>CÜNEYT ÇIKRIKÇI - AYŞE AVCU</t>
        </is>
      </c>
      <c r="E35" s="124" t="inlineStr">
        <is>
          <t>U013</t>
        </is>
      </c>
      <c r="F35" s="124" t="inlineStr">
        <is>
          <t>KASAP</t>
        </is>
      </c>
      <c r="G35" s="124" t="inlineStr">
        <is>
          <t>A013</t>
        </is>
      </c>
      <c r="H35" s="124" t="inlineStr">
        <is>
          <t>Parçalama</t>
        </is>
      </c>
      <c r="I35" s="166" t="n">
        <v>56</v>
      </c>
      <c r="J35" s="166" t="n">
        <v>2.5</v>
      </c>
      <c r="K35" s="166" t="n">
        <v>1</v>
      </c>
      <c r="L35" s="166" t="n">
        <v>140</v>
      </c>
      <c r="M35" s="141" t="inlineStr">
        <is>
          <t>Türetilmiş Saha Etüdü Bekleniyor</t>
        </is>
      </c>
      <c r="N35" s="141" t="inlineStr">
        <is>
          <t>Saha Etüdü Bekleniyor</t>
        </is>
      </c>
    </row>
    <row r="36" ht="15" customHeight="1" s="113">
      <c r="A36" s="144" t="n">
        <v>46114</v>
      </c>
      <c r="B36" s="124" t="inlineStr">
        <is>
          <t>M002</t>
        </is>
      </c>
      <c r="C36" s="124" t="inlineStr">
        <is>
          <t>AYDIN EFELER</t>
        </is>
      </c>
      <c r="D36" s="124" t="inlineStr">
        <is>
          <t>CÜNEYT ÇIKRIKÇI - AYŞE AVCU</t>
        </is>
      </c>
      <c r="E36" s="124" t="inlineStr">
        <is>
          <t>U013</t>
        </is>
      </c>
      <c r="F36" s="124" t="inlineStr">
        <is>
          <t>KASAP</t>
        </is>
      </c>
      <c r="G36" s="124" t="inlineStr">
        <is>
          <t>A014</t>
        </is>
      </c>
      <c r="H36" s="124" t="inlineStr">
        <is>
          <t>Paketleme</t>
        </is>
      </c>
      <c r="I36" s="166" t="n">
        <v>90</v>
      </c>
      <c r="J36" s="166" t="n">
        <v>1.2</v>
      </c>
      <c r="K36" s="166" t="n">
        <v>1</v>
      </c>
      <c r="L36" s="166" t="n">
        <v>108</v>
      </c>
      <c r="M36" s="141" t="inlineStr">
        <is>
          <t>Türetilmiş Saha Etüdü Bekleniyor</t>
        </is>
      </c>
      <c r="N36" s="141" t="inlineStr">
        <is>
          <t>Saha Etüdü Bekleniyor</t>
        </is>
      </c>
    </row>
    <row r="37" ht="15" customHeight="1" s="113">
      <c r="A37" s="144" t="n">
        <v>46114</v>
      </c>
      <c r="B37" s="124" t="inlineStr">
        <is>
          <t>M002</t>
        </is>
      </c>
      <c r="C37" s="124" t="inlineStr">
        <is>
          <t>AYDIN EFELER</t>
        </is>
      </c>
      <c r="D37" s="124" t="inlineStr">
        <is>
          <t>CÜNEYT ÇIKRIKÇI - AYŞE AVCU</t>
        </is>
      </c>
      <c r="E37" s="124" t="inlineStr">
        <is>
          <t>U017</t>
        </is>
      </c>
      <c r="F37" s="124" t="inlineStr">
        <is>
          <t>MANAV</t>
        </is>
      </c>
      <c r="G37" s="124" t="inlineStr">
        <is>
          <t>A015</t>
        </is>
      </c>
      <c r="H37" s="124" t="inlineStr">
        <is>
          <t>Teşhir hazırlığı</t>
        </is>
      </c>
      <c r="I37" s="166" t="n">
        <v>66</v>
      </c>
      <c r="J37" s="166" t="n">
        <v>2.2</v>
      </c>
      <c r="K37" s="166" t="n">
        <v>1</v>
      </c>
      <c r="L37" s="166" t="n">
        <v>145.2</v>
      </c>
      <c r="M37" s="141" t="inlineStr">
        <is>
          <t>Türetilmiş Saha Etüdü Bekleniyor</t>
        </is>
      </c>
      <c r="N37" s="141" t="inlineStr">
        <is>
          <t>Saha Etüdü Bekleniyor</t>
        </is>
      </c>
    </row>
    <row r="38" ht="15" customHeight="1" s="113">
      <c r="A38" s="144" t="n">
        <v>46114</v>
      </c>
      <c r="B38" s="124" t="inlineStr">
        <is>
          <t>M002</t>
        </is>
      </c>
      <c r="C38" s="124" t="inlineStr">
        <is>
          <t>AYDIN EFELER</t>
        </is>
      </c>
      <c r="D38" s="124" t="inlineStr">
        <is>
          <t>CÜNEYT ÇIKRIKÇI - AYŞE AVCU</t>
        </is>
      </c>
      <c r="E38" s="124" t="inlineStr">
        <is>
          <t>U017</t>
        </is>
      </c>
      <c r="F38" s="124" t="inlineStr">
        <is>
          <t>MANAV</t>
        </is>
      </c>
      <c r="G38" s="124" t="inlineStr">
        <is>
          <t>A016</t>
        </is>
      </c>
      <c r="H38" s="124" t="inlineStr">
        <is>
          <t>Ayıklama</t>
        </is>
      </c>
      <c r="I38" s="166" t="n">
        <v>40</v>
      </c>
      <c r="J38" s="166" t="n">
        <v>0.8</v>
      </c>
      <c r="K38" s="166" t="n">
        <v>1</v>
      </c>
      <c r="L38" s="166" t="n">
        <v>32</v>
      </c>
      <c r="M38" s="141" t="inlineStr">
        <is>
          <t>Türetilmiş Saha Etüdü Bekleniyor</t>
        </is>
      </c>
      <c r="N38" s="141" t="inlineStr">
        <is>
          <t>Saha Etüdü Bekleniyor</t>
        </is>
      </c>
    </row>
    <row r="39" ht="15" customHeight="1" s="113">
      <c r="A39" s="144" t="n">
        <v>46114</v>
      </c>
      <c r="B39" s="124" t="inlineStr">
        <is>
          <t>M002</t>
        </is>
      </c>
      <c r="C39" s="124" t="inlineStr">
        <is>
          <t>AYDIN EFELER</t>
        </is>
      </c>
      <c r="D39" s="124" t="inlineStr">
        <is>
          <t>CÜNEYT ÇIKRIKÇI - AYŞE AVCU</t>
        </is>
      </c>
      <c r="E39" s="124" t="inlineStr">
        <is>
          <t>U017</t>
        </is>
      </c>
      <c r="F39" s="124" t="inlineStr">
        <is>
          <t>MANAV</t>
        </is>
      </c>
      <c r="G39" s="124" t="inlineStr">
        <is>
          <t>A017</t>
        </is>
      </c>
      <c r="H39" s="124" t="inlineStr">
        <is>
          <t>Fire ayrıştırma</t>
        </is>
      </c>
      <c r="I39" s="166" t="n">
        <v>10</v>
      </c>
      <c r="J39" s="166" t="n">
        <v>1</v>
      </c>
      <c r="K39" s="166" t="n">
        <v>1</v>
      </c>
      <c r="L39" s="166" t="n">
        <v>10</v>
      </c>
      <c r="M39" s="141" t="inlineStr">
        <is>
          <t>Türetilmiş Saha Etüdü Bekleniyor</t>
        </is>
      </c>
      <c r="N39" s="141" t="inlineStr">
        <is>
          <t>Saha Etüdü Bekleniyor</t>
        </is>
      </c>
    </row>
    <row r="40" ht="30" customHeight="1" s="113">
      <c r="A40" s="144" t="n">
        <v>46114</v>
      </c>
      <c r="B40" s="124" t="inlineStr">
        <is>
          <t>M002</t>
        </is>
      </c>
      <c r="C40" s="124" t="inlineStr">
        <is>
          <t>AYDIN EFELER</t>
        </is>
      </c>
      <c r="D40" s="124" t="inlineStr">
        <is>
          <t>CÜNEYT ÇIKRIKÇI - AYŞE AVCU</t>
        </is>
      </c>
      <c r="E40" s="124" t="inlineStr">
        <is>
          <t>U023</t>
        </is>
      </c>
      <c r="F40" s="124" t="inlineStr">
        <is>
          <t>ONLİNE TOPLAYICI</t>
        </is>
      </c>
      <c r="G40" s="124" t="inlineStr">
        <is>
          <t>A018</t>
        </is>
      </c>
      <c r="H40" s="124" t="inlineStr">
        <is>
          <t>Sipariş toplama</t>
        </is>
      </c>
      <c r="I40" s="166" t="n">
        <v>4</v>
      </c>
      <c r="J40" s="166" t="n">
        <v>7</v>
      </c>
      <c r="K40" s="166" t="n">
        <v>1</v>
      </c>
      <c r="L40" s="166" t="n">
        <v>28</v>
      </c>
      <c r="M40" s="141" t="inlineStr">
        <is>
          <t>Online Sipariş - Gerçek</t>
        </is>
      </c>
      <c r="N40" s="141" t="inlineStr">
        <is>
          <t>Gerçek/Mevcut Kaynak</t>
        </is>
      </c>
    </row>
    <row r="41" ht="30" customHeight="1" s="113">
      <c r="A41" s="144" t="n">
        <v>46114</v>
      </c>
      <c r="B41" s="124" t="inlineStr">
        <is>
          <t>M002</t>
        </is>
      </c>
      <c r="C41" s="124" t="inlineStr">
        <is>
          <t>AYDIN EFELER</t>
        </is>
      </c>
      <c r="D41" s="124" t="inlineStr">
        <is>
          <t>CÜNEYT ÇIKRIKÇI - AYŞE AVCU</t>
        </is>
      </c>
      <c r="E41" s="124" t="inlineStr">
        <is>
          <t>U024</t>
        </is>
      </c>
      <c r="F41" s="124" t="inlineStr">
        <is>
          <t>ONLİNE ŞOFÖR</t>
        </is>
      </c>
      <c r="G41" s="124" t="inlineStr">
        <is>
          <t>A019</t>
        </is>
      </c>
      <c r="H41" s="124" t="inlineStr">
        <is>
          <t>Sipariş teslimatı</t>
        </is>
      </c>
      <c r="I41" s="166" t="n">
        <v>4</v>
      </c>
      <c r="J41" s="166" t="n">
        <v>12</v>
      </c>
      <c r="K41" s="166" t="n">
        <v>1</v>
      </c>
      <c r="L41" s="166" t="n">
        <v>48</v>
      </c>
      <c r="M41" s="141" t="inlineStr">
        <is>
          <t>Online Sipariş - Gerçek</t>
        </is>
      </c>
      <c r="N41" s="141" t="inlineStr">
        <is>
          <t>Gerçek/Mevcut Kaynak</t>
        </is>
      </c>
    </row>
    <row r="42" ht="15" customHeight="1" s="113">
      <c r="A42" s="144" t="n">
        <v>46114</v>
      </c>
      <c r="B42" s="124" t="inlineStr">
        <is>
          <t>M002</t>
        </is>
      </c>
      <c r="C42" s="124" t="inlineStr">
        <is>
          <t>AYDIN EFELER</t>
        </is>
      </c>
      <c r="D42" s="124" t="inlineStr">
        <is>
          <t>CÜNEYT ÇIKRIKÇI - AYŞE AVCU</t>
        </is>
      </c>
      <c r="E42" s="124" t="inlineStr">
        <is>
          <t>U002</t>
        </is>
      </c>
      <c r="F42" s="124" t="inlineStr">
        <is>
          <t>BAKLİYAT</t>
        </is>
      </c>
      <c r="G42" s="124" t="inlineStr">
        <is>
          <t>A020</t>
        </is>
      </c>
      <c r="H42" s="124" t="inlineStr">
        <is>
          <t>Ürün dolumu</t>
        </is>
      </c>
      <c r="I42" s="166" t="n">
        <v>40</v>
      </c>
      <c r="J42" s="166" t="n">
        <v>2</v>
      </c>
      <c r="K42" s="166" t="n">
        <v>1</v>
      </c>
      <c r="L42" s="166" t="n">
        <v>80</v>
      </c>
      <c r="M42" s="141" t="inlineStr">
        <is>
          <t>Türetilmiş Saha Etüdü Bekleniyor</t>
        </is>
      </c>
      <c r="N42" s="141" t="inlineStr">
        <is>
          <t>Saha Etüdü Bekleniyor</t>
        </is>
      </c>
    </row>
    <row r="43" ht="15" customHeight="1" s="113">
      <c r="A43" s="144" t="n">
        <v>46114</v>
      </c>
      <c r="B43" s="124" t="inlineStr">
        <is>
          <t>M002</t>
        </is>
      </c>
      <c r="C43" s="124" t="inlineStr">
        <is>
          <t>AYDIN EFELER</t>
        </is>
      </c>
      <c r="D43" s="124" t="inlineStr">
        <is>
          <t>CÜNEYT ÇIKRIKÇI - AYŞE AVCU</t>
        </is>
      </c>
      <c r="E43" s="124" t="inlineStr">
        <is>
          <t>U034</t>
        </is>
      </c>
      <c r="F43" s="124" t="inlineStr">
        <is>
          <t>UNLU MAMÜLLER</t>
        </is>
      </c>
      <c r="G43" s="124" t="inlineStr">
        <is>
          <t>A021</t>
        </is>
      </c>
      <c r="H43" s="124" t="inlineStr">
        <is>
          <t>Ürün hazırlama/pişirme</t>
        </is>
      </c>
      <c r="I43" s="166" t="n">
        <v>4</v>
      </c>
      <c r="J43" s="166" t="n">
        <v>25</v>
      </c>
      <c r="K43" s="166" t="n">
        <v>1</v>
      </c>
      <c r="L43" s="166" t="n">
        <v>100</v>
      </c>
      <c r="M43" s="141" t="inlineStr">
        <is>
          <t>Türetilmiş Saha Etüdü Bekleniyor</t>
        </is>
      </c>
      <c r="N43" s="141" t="inlineStr">
        <is>
          <t>Saha Etüdü Bekleniyor</t>
        </is>
      </c>
    </row>
    <row r="44" ht="30" customHeight="1" s="113">
      <c r="A44" s="144" t="n">
        <v>46114</v>
      </c>
      <c r="B44" s="124" t="inlineStr">
        <is>
          <t>M003</t>
        </is>
      </c>
      <c r="C44" s="124" t="inlineStr">
        <is>
          <t>AYDIN EFELER-2</t>
        </is>
      </c>
      <c r="D44" s="124" t="inlineStr">
        <is>
          <t>CÜNEYT ÇIKRIKÇI - AYŞE AVCU</t>
        </is>
      </c>
      <c r="E44" s="124" t="inlineStr">
        <is>
          <t>U015</t>
        </is>
      </c>
      <c r="F44" s="124" t="inlineStr">
        <is>
          <t>KASİYER</t>
        </is>
      </c>
      <c r="G44" s="124" t="inlineStr">
        <is>
          <t>A001</t>
        </is>
      </c>
      <c r="H44" s="124" t="inlineStr">
        <is>
          <t>Fiş işlemi</t>
        </is>
      </c>
      <c r="I44" s="166" t="n">
        <v>1315</v>
      </c>
      <c r="J44" s="166" t="n">
        <v>2</v>
      </c>
      <c r="K44" s="166" t="n">
        <v>1</v>
      </c>
      <c r="L44" s="166" t="n">
        <v>2630</v>
      </c>
      <c r="M44" s="141" t="inlineStr">
        <is>
          <t>Günlük Operasyon - Gerçek</t>
        </is>
      </c>
      <c r="N44" s="141" t="inlineStr">
        <is>
          <t>Gerçek/Mevcut Kaynak</t>
        </is>
      </c>
    </row>
    <row r="45" ht="15" customHeight="1" s="113">
      <c r="A45" s="144" t="n">
        <v>46114</v>
      </c>
      <c r="B45" s="124" t="inlineStr">
        <is>
          <t>M003</t>
        </is>
      </c>
      <c r="C45" s="124" t="inlineStr">
        <is>
          <t>AYDIN EFELER-2</t>
        </is>
      </c>
      <c r="D45" s="124" t="inlineStr">
        <is>
          <t>CÜNEYT ÇIKRIKÇI - AYŞE AVCU</t>
        </is>
      </c>
      <c r="E45" s="124" t="inlineStr">
        <is>
          <t>U015</t>
        </is>
      </c>
      <c r="F45" s="124" t="inlineStr">
        <is>
          <t>KASİYER</t>
        </is>
      </c>
      <c r="G45" s="124" t="inlineStr">
        <is>
          <t>A002</t>
        </is>
      </c>
      <c r="H45" s="124" t="inlineStr">
        <is>
          <t>Kasa açılışı</t>
        </is>
      </c>
      <c r="I45" s="166" t="n">
        <v>4</v>
      </c>
      <c r="J45" s="166" t="n">
        <v>15</v>
      </c>
      <c r="K45" s="166" t="n">
        <v>1</v>
      </c>
      <c r="L45" s="166" t="n">
        <v>60</v>
      </c>
      <c r="M45" s="141" t="inlineStr">
        <is>
          <t>Türetilmiş Saha Etüdü Bekleniyor</t>
        </is>
      </c>
      <c r="N45" s="141" t="inlineStr">
        <is>
          <t>Saha Etüdü Bekleniyor</t>
        </is>
      </c>
    </row>
    <row r="46" ht="15" customHeight="1" s="113">
      <c r="A46" s="144" t="n">
        <v>46114</v>
      </c>
      <c r="B46" s="124" t="inlineStr">
        <is>
          <t>M003</t>
        </is>
      </c>
      <c r="C46" s="124" t="inlineStr">
        <is>
          <t>AYDIN EFELER-2</t>
        </is>
      </c>
      <c r="D46" s="124" t="inlineStr">
        <is>
          <t>CÜNEYT ÇIKRIKÇI - AYŞE AVCU</t>
        </is>
      </c>
      <c r="E46" s="124" t="inlineStr">
        <is>
          <t>U015</t>
        </is>
      </c>
      <c r="F46" s="124" t="inlineStr">
        <is>
          <t>KASİYER</t>
        </is>
      </c>
      <c r="G46" s="124" t="inlineStr">
        <is>
          <t>A003</t>
        </is>
      </c>
      <c r="H46" s="124" t="inlineStr">
        <is>
          <t>Kasa kapanışı</t>
        </is>
      </c>
      <c r="I46" s="166" t="n">
        <v>4</v>
      </c>
      <c r="J46" s="166" t="n">
        <v>20</v>
      </c>
      <c r="K46" s="166" t="n">
        <v>1</v>
      </c>
      <c r="L46" s="166" t="n">
        <v>80</v>
      </c>
      <c r="M46" s="141" t="inlineStr">
        <is>
          <t>Türetilmiş Saha Etüdü Bekleniyor</t>
        </is>
      </c>
      <c r="N46" s="141" t="inlineStr">
        <is>
          <t>Saha Etüdü Bekleniyor</t>
        </is>
      </c>
    </row>
    <row r="47" ht="15" customHeight="1" s="113">
      <c r="A47" s="144" t="n">
        <v>46114</v>
      </c>
      <c r="B47" s="124" t="inlineStr">
        <is>
          <t>M003</t>
        </is>
      </c>
      <c r="C47" s="124" t="inlineStr">
        <is>
          <t>AYDIN EFELER-2</t>
        </is>
      </c>
      <c r="D47" s="124" t="inlineStr">
        <is>
          <t>CÜNEYT ÇIKRIKÇI - AYŞE AVCU</t>
        </is>
      </c>
      <c r="E47" s="124" t="inlineStr">
        <is>
          <t>U015</t>
        </is>
      </c>
      <c r="F47" s="124" t="inlineStr">
        <is>
          <t>KASİYER</t>
        </is>
      </c>
      <c r="G47" s="124" t="inlineStr">
        <is>
          <t>A004</t>
        </is>
      </c>
      <c r="H47" s="124" t="inlineStr">
        <is>
          <t>İade işlemi</t>
        </is>
      </c>
      <c r="I47" s="166" t="n">
        <v>16</v>
      </c>
      <c r="J47" s="166" t="n">
        <v>6</v>
      </c>
      <c r="K47" s="166" t="n">
        <v>1</v>
      </c>
      <c r="L47" s="166" t="n">
        <v>96</v>
      </c>
      <c r="M47" s="141" t="inlineStr">
        <is>
          <t>Türetilmiş Saha Etüdü Bekleniyor</t>
        </is>
      </c>
      <c r="N47" s="141" t="inlineStr">
        <is>
          <t>Saha Etüdü Bekleniyor</t>
        </is>
      </c>
    </row>
    <row r="48" ht="15" customHeight="1" s="113">
      <c r="A48" s="144" t="n">
        <v>46114</v>
      </c>
      <c r="B48" s="124" t="inlineStr">
        <is>
          <t>M003</t>
        </is>
      </c>
      <c r="C48" s="124" t="inlineStr">
        <is>
          <t>AYDIN EFELER-2</t>
        </is>
      </c>
      <c r="D48" s="124" t="inlineStr">
        <is>
          <t>CÜNEYT ÇIKRIKÇI - AYŞE AVCU</t>
        </is>
      </c>
      <c r="E48" s="124" t="inlineStr">
        <is>
          <t>U026</t>
        </is>
      </c>
      <c r="F48" s="124" t="inlineStr">
        <is>
          <t>REYON GÖREVLİSİ</t>
        </is>
      </c>
      <c r="G48" s="124" t="inlineStr">
        <is>
          <t>A005</t>
        </is>
      </c>
      <c r="H48" s="124" t="inlineStr">
        <is>
          <t>Koli raf yerleştirme</t>
        </is>
      </c>
      <c r="I48" s="166" t="n">
        <v>6</v>
      </c>
      <c r="J48" s="166" t="n">
        <v>1.8</v>
      </c>
      <c r="K48" s="166" t="n">
        <v>1</v>
      </c>
      <c r="L48" s="166" t="n">
        <v>10.8</v>
      </c>
      <c r="M48" s="141" t="inlineStr">
        <is>
          <t>Mal Kabul (Aylık Operasyon KPI) - Türetilmiş</t>
        </is>
      </c>
      <c r="N48" s="141" t="inlineStr">
        <is>
          <t>Gerçek/Türetilmiş</t>
        </is>
      </c>
    </row>
    <row r="49" ht="15" customHeight="1" s="113">
      <c r="A49" s="144" t="n">
        <v>46114</v>
      </c>
      <c r="B49" s="124" t="inlineStr">
        <is>
          <t>M003</t>
        </is>
      </c>
      <c r="C49" s="124" t="inlineStr">
        <is>
          <t>AYDIN EFELER-2</t>
        </is>
      </c>
      <c r="D49" s="124" t="inlineStr">
        <is>
          <t>CÜNEYT ÇIKRIKÇI - AYŞE AVCU</t>
        </is>
      </c>
      <c r="E49" s="124" t="inlineStr">
        <is>
          <t>U026</t>
        </is>
      </c>
      <c r="F49" s="124" t="inlineStr">
        <is>
          <t>REYON GÖREVLİSİ</t>
        </is>
      </c>
      <c r="G49" s="124" t="inlineStr">
        <is>
          <t>A006</t>
        </is>
      </c>
      <c r="H49" s="124" t="inlineStr">
        <is>
          <t>Palet boşaltma</t>
        </is>
      </c>
      <c r="I49" s="166" t="n">
        <v>6</v>
      </c>
      <c r="J49" s="166" t="n">
        <v>30</v>
      </c>
      <c r="K49" s="166" t="n">
        <v>1</v>
      </c>
      <c r="L49" s="166" t="n">
        <v>180</v>
      </c>
      <c r="M49" s="141" t="inlineStr">
        <is>
          <t>Mal Kabul (Aylık Operasyon KPI) - Türetilmiş</t>
        </is>
      </c>
      <c r="N49" s="141" t="inlineStr">
        <is>
          <t>Gerçek/Türetilmiş</t>
        </is>
      </c>
    </row>
    <row r="50" ht="15" customHeight="1" s="113">
      <c r="A50" s="144" t="n">
        <v>46114</v>
      </c>
      <c r="B50" s="124" t="inlineStr">
        <is>
          <t>M003</t>
        </is>
      </c>
      <c r="C50" s="124" t="inlineStr">
        <is>
          <t>AYDIN EFELER-2</t>
        </is>
      </c>
      <c r="D50" s="124" t="inlineStr">
        <is>
          <t>CÜNEYT ÇIKRIKÇI - AYŞE AVCU</t>
        </is>
      </c>
      <c r="E50" s="124" t="inlineStr">
        <is>
          <t>U026</t>
        </is>
      </c>
      <c r="F50" s="124" t="inlineStr">
        <is>
          <t>REYON GÖREVLİSİ</t>
        </is>
      </c>
      <c r="G50" s="124" t="inlineStr">
        <is>
          <t>A007</t>
        </is>
      </c>
      <c r="H50" s="124" t="inlineStr">
        <is>
          <t>Etiket değiştirme</t>
        </is>
      </c>
      <c r="I50" s="166" t="n">
        <v>23</v>
      </c>
      <c r="J50" s="166" t="n">
        <v>0.45</v>
      </c>
      <c r="K50" s="166" t="n">
        <v>1</v>
      </c>
      <c r="L50" s="166" t="n">
        <v>10.35</v>
      </c>
      <c r="M50" s="141" t="inlineStr">
        <is>
          <t>Türetilmiş Saha Etüdü Bekleniyor</t>
        </is>
      </c>
      <c r="N50" s="141" t="inlineStr">
        <is>
          <t>Saha Etüdü Bekleniyor</t>
        </is>
      </c>
    </row>
    <row r="51" ht="15" customHeight="1" s="113">
      <c r="A51" s="144" t="n">
        <v>46114</v>
      </c>
      <c r="B51" s="124" t="inlineStr">
        <is>
          <t>M003</t>
        </is>
      </c>
      <c r="C51" s="124" t="inlineStr">
        <is>
          <t>AYDIN EFELER-2</t>
        </is>
      </c>
      <c r="D51" s="124" t="inlineStr">
        <is>
          <t>CÜNEYT ÇIKRIKÇI - AYŞE AVCU</t>
        </is>
      </c>
      <c r="E51" s="124" t="inlineStr">
        <is>
          <t>U026</t>
        </is>
      </c>
      <c r="F51" s="124" t="inlineStr">
        <is>
          <t>REYON GÖREVLİSİ</t>
        </is>
      </c>
      <c r="G51" s="124" t="inlineStr">
        <is>
          <t>A008</t>
        </is>
      </c>
      <c r="H51" s="124" t="inlineStr">
        <is>
          <t>SKT kontrolü</t>
        </is>
      </c>
      <c r="I51" s="166" t="n">
        <v>162</v>
      </c>
      <c r="J51" s="166" t="n">
        <v>0.2</v>
      </c>
      <c r="K51" s="166" t="n">
        <v>1</v>
      </c>
      <c r="L51" s="166" t="n">
        <v>32.4</v>
      </c>
      <c r="M51" s="141" t="inlineStr">
        <is>
          <t>Türetilmiş Saha Etüdü Bekleniyor</t>
        </is>
      </c>
      <c r="N51" s="141" t="inlineStr">
        <is>
          <t>Saha Etüdü Bekleniyor</t>
        </is>
      </c>
    </row>
    <row r="52" ht="15" customHeight="1" s="113">
      <c r="A52" s="144" t="n">
        <v>46114</v>
      </c>
      <c r="B52" s="124" t="inlineStr">
        <is>
          <t>M003</t>
        </is>
      </c>
      <c r="C52" s="124" t="inlineStr">
        <is>
          <t>AYDIN EFELER-2</t>
        </is>
      </c>
      <c r="D52" s="124" t="inlineStr">
        <is>
          <t>CÜNEYT ÇIKRIKÇI - AYŞE AVCU</t>
        </is>
      </c>
      <c r="E52" s="124" t="inlineStr">
        <is>
          <t>U042</t>
        </is>
      </c>
      <c r="F52" s="124" t="inlineStr">
        <is>
          <t>ŞARKÜTERİ</t>
        </is>
      </c>
      <c r="G52" s="124" t="inlineStr">
        <is>
          <t>A009</t>
        </is>
      </c>
      <c r="H52" s="124" t="inlineStr">
        <is>
          <t>Müşteri servis süresi</t>
        </is>
      </c>
      <c r="I52" s="166" t="n">
        <v>135</v>
      </c>
      <c r="J52" s="166" t="n">
        <v>4</v>
      </c>
      <c r="K52" s="166" t="n">
        <v>1</v>
      </c>
      <c r="L52" s="166" t="n">
        <v>540</v>
      </c>
      <c r="M52" s="141" t="inlineStr">
        <is>
          <t>Türetilmiş Saha Etüdü Bekleniyor</t>
        </is>
      </c>
      <c r="N52" s="141" t="inlineStr">
        <is>
          <t>Saha Etüdü Bekleniyor</t>
        </is>
      </c>
    </row>
    <row r="53" ht="30" customHeight="1" s="113">
      <c r="A53" s="144" t="n">
        <v>46114</v>
      </c>
      <c r="B53" s="124" t="inlineStr">
        <is>
          <t>M003</t>
        </is>
      </c>
      <c r="C53" s="124" t="inlineStr">
        <is>
          <t>AYDIN EFELER-2</t>
        </is>
      </c>
      <c r="D53" s="124" t="inlineStr">
        <is>
          <t>CÜNEYT ÇIKRIKÇI - AYŞE AVCU</t>
        </is>
      </c>
      <c r="E53" s="124" t="inlineStr">
        <is>
          <t>U042</t>
        </is>
      </c>
      <c r="F53" s="124" t="inlineStr">
        <is>
          <t>ŞARKÜTERİ</t>
        </is>
      </c>
      <c r="G53" s="124" t="inlineStr">
        <is>
          <t>A010</t>
        </is>
      </c>
      <c r="H53" s="124" t="inlineStr">
        <is>
          <t>Günlük temizlik</t>
        </is>
      </c>
      <c r="I53" s="166" t="n">
        <v>1</v>
      </c>
      <c r="J53" s="166" t="n">
        <v>90</v>
      </c>
      <c r="K53" s="166" t="n">
        <v>1</v>
      </c>
      <c r="L53" s="166" t="n">
        <v>90</v>
      </c>
      <c r="M53" s="141" t="inlineStr">
        <is>
          <t>Sabit Aktivite</t>
        </is>
      </c>
      <c r="N53" s="141" t="inlineStr">
        <is>
          <t>Gerçek/Mevcut Kaynak</t>
        </is>
      </c>
    </row>
    <row r="54" ht="15" customHeight="1" s="113">
      <c r="A54" s="144" t="n">
        <v>46114</v>
      </c>
      <c r="B54" s="124" t="inlineStr">
        <is>
          <t>M003</t>
        </is>
      </c>
      <c r="C54" s="124" t="inlineStr">
        <is>
          <t>AYDIN EFELER-2</t>
        </is>
      </c>
      <c r="D54" s="124" t="inlineStr">
        <is>
          <t>CÜNEYT ÇIKRIKÇI - AYŞE AVCU</t>
        </is>
      </c>
      <c r="E54" s="124" t="inlineStr">
        <is>
          <t>U042</t>
        </is>
      </c>
      <c r="F54" s="124" t="inlineStr">
        <is>
          <t>ŞARKÜTERİ</t>
        </is>
      </c>
      <c r="G54" s="124" t="inlineStr">
        <is>
          <t>A011</t>
        </is>
      </c>
      <c r="H54" s="124" t="inlineStr">
        <is>
          <t>Ürün hazırlama</t>
        </is>
      </c>
      <c r="I54" s="166" t="n">
        <v>40</v>
      </c>
      <c r="J54" s="166" t="n">
        <v>1.5</v>
      </c>
      <c r="K54" s="166" t="n">
        <v>1</v>
      </c>
      <c r="L54" s="166" t="n">
        <v>60</v>
      </c>
      <c r="M54" s="141" t="inlineStr">
        <is>
          <t>Türetilmiş Saha Etüdü Bekleniyor</t>
        </is>
      </c>
      <c r="N54" s="141" t="inlineStr">
        <is>
          <t>Saha Etüdü Bekleniyor</t>
        </is>
      </c>
    </row>
    <row r="55" ht="30" customHeight="1" s="113">
      <c r="A55" s="144" t="n">
        <v>46114</v>
      </c>
      <c r="B55" s="124" t="inlineStr">
        <is>
          <t>M003</t>
        </is>
      </c>
      <c r="C55" s="124" t="inlineStr">
        <is>
          <t>AYDIN EFELER-2</t>
        </is>
      </c>
      <c r="D55" s="124" t="inlineStr">
        <is>
          <t>CÜNEYT ÇIKRIKÇI - AYŞE AVCU</t>
        </is>
      </c>
      <c r="E55" s="124" t="inlineStr">
        <is>
          <t>U013</t>
        </is>
      </c>
      <c r="F55" s="124" t="inlineStr">
        <is>
          <t>KASAP</t>
        </is>
      </c>
      <c r="G55" s="124" t="inlineStr">
        <is>
          <t>A012</t>
        </is>
      </c>
      <c r="H55" s="124" t="inlineStr">
        <is>
          <t>Teşhir hazırlığı</t>
        </is>
      </c>
      <c r="I55" s="166" t="n">
        <v>1</v>
      </c>
      <c r="J55" s="166" t="n">
        <v>75</v>
      </c>
      <c r="K55" s="166" t="n">
        <v>1</v>
      </c>
      <c r="L55" s="166" t="n">
        <v>75</v>
      </c>
      <c r="M55" s="141" t="inlineStr">
        <is>
          <t>Sabit Aktivite</t>
        </is>
      </c>
      <c r="N55" s="141" t="inlineStr">
        <is>
          <t>Gerçek/Mevcut Kaynak</t>
        </is>
      </c>
    </row>
    <row r="56" ht="15" customHeight="1" s="113">
      <c r="A56" s="144" t="n">
        <v>46114</v>
      </c>
      <c r="B56" s="124" t="inlineStr">
        <is>
          <t>M003</t>
        </is>
      </c>
      <c r="C56" s="124" t="inlineStr">
        <is>
          <t>AYDIN EFELER-2</t>
        </is>
      </c>
      <c r="D56" s="124" t="inlineStr">
        <is>
          <t>CÜNEYT ÇIKRIKÇI - AYŞE AVCU</t>
        </is>
      </c>
      <c r="E56" s="124" t="inlineStr">
        <is>
          <t>U013</t>
        </is>
      </c>
      <c r="F56" s="124" t="inlineStr">
        <is>
          <t>KASAP</t>
        </is>
      </c>
      <c r="G56" s="124" t="inlineStr">
        <is>
          <t>A013</t>
        </is>
      </c>
      <c r="H56" s="124" t="inlineStr">
        <is>
          <t>Parçalama</t>
        </is>
      </c>
      <c r="I56" s="166" t="n">
        <v>34</v>
      </c>
      <c r="J56" s="166" t="n">
        <v>2.5</v>
      </c>
      <c r="K56" s="166" t="n">
        <v>1</v>
      </c>
      <c r="L56" s="166" t="n">
        <v>85</v>
      </c>
      <c r="M56" s="141" t="inlineStr">
        <is>
          <t>Türetilmiş Saha Etüdü Bekleniyor</t>
        </is>
      </c>
      <c r="N56" s="141" t="inlineStr">
        <is>
          <t>Saha Etüdü Bekleniyor</t>
        </is>
      </c>
    </row>
    <row r="57" ht="15" customHeight="1" s="113">
      <c r="A57" s="144" t="n">
        <v>46114</v>
      </c>
      <c r="B57" s="124" t="inlineStr">
        <is>
          <t>M003</t>
        </is>
      </c>
      <c r="C57" s="124" t="inlineStr">
        <is>
          <t>AYDIN EFELER-2</t>
        </is>
      </c>
      <c r="D57" s="124" t="inlineStr">
        <is>
          <t>CÜNEYT ÇIKRIKÇI - AYŞE AVCU</t>
        </is>
      </c>
      <c r="E57" s="124" t="inlineStr">
        <is>
          <t>U013</t>
        </is>
      </c>
      <c r="F57" s="124" t="inlineStr">
        <is>
          <t>KASAP</t>
        </is>
      </c>
      <c r="G57" s="124" t="inlineStr">
        <is>
          <t>A014</t>
        </is>
      </c>
      <c r="H57" s="124" t="inlineStr">
        <is>
          <t>Paketleme</t>
        </is>
      </c>
      <c r="I57" s="166" t="n">
        <v>54</v>
      </c>
      <c r="J57" s="166" t="n">
        <v>1.2</v>
      </c>
      <c r="K57" s="166" t="n">
        <v>1</v>
      </c>
      <c r="L57" s="166" t="n">
        <v>64.8</v>
      </c>
      <c r="M57" s="141" t="inlineStr">
        <is>
          <t>Türetilmiş Saha Etüdü Bekleniyor</t>
        </is>
      </c>
      <c r="N57" s="141" t="inlineStr">
        <is>
          <t>Saha Etüdü Bekleniyor</t>
        </is>
      </c>
    </row>
    <row r="58" ht="15" customHeight="1" s="113">
      <c r="A58" s="144" t="n">
        <v>46114</v>
      </c>
      <c r="B58" s="124" t="inlineStr">
        <is>
          <t>M003</t>
        </is>
      </c>
      <c r="C58" s="124" t="inlineStr">
        <is>
          <t>AYDIN EFELER-2</t>
        </is>
      </c>
      <c r="D58" s="124" t="inlineStr">
        <is>
          <t>CÜNEYT ÇIKRIKÇI - AYŞE AVCU</t>
        </is>
      </c>
      <c r="E58" s="124" t="inlineStr">
        <is>
          <t>U017</t>
        </is>
      </c>
      <c r="F58" s="124" t="inlineStr">
        <is>
          <t>MANAV</t>
        </is>
      </c>
      <c r="G58" s="124" t="inlineStr">
        <is>
          <t>A015</t>
        </is>
      </c>
      <c r="H58" s="124" t="inlineStr">
        <is>
          <t>Teşhir hazırlığı</t>
        </is>
      </c>
      <c r="I58" s="166" t="n">
        <v>20</v>
      </c>
      <c r="J58" s="166" t="n">
        <v>2.2</v>
      </c>
      <c r="K58" s="166" t="n">
        <v>1</v>
      </c>
      <c r="L58" s="166" t="n">
        <v>44</v>
      </c>
      <c r="M58" s="141" t="inlineStr">
        <is>
          <t>Türetilmiş Saha Etüdü Bekleniyor</t>
        </is>
      </c>
      <c r="N58" s="141" t="inlineStr">
        <is>
          <t>Saha Etüdü Bekleniyor</t>
        </is>
      </c>
    </row>
    <row r="59" ht="15" customHeight="1" s="113">
      <c r="A59" s="144" t="n">
        <v>46114</v>
      </c>
      <c r="B59" s="124" t="inlineStr">
        <is>
          <t>M003</t>
        </is>
      </c>
      <c r="C59" s="124" t="inlineStr">
        <is>
          <t>AYDIN EFELER-2</t>
        </is>
      </c>
      <c r="D59" s="124" t="inlineStr">
        <is>
          <t>CÜNEYT ÇIKRIKÇI - AYŞE AVCU</t>
        </is>
      </c>
      <c r="E59" s="124" t="inlineStr">
        <is>
          <t>U017</t>
        </is>
      </c>
      <c r="F59" s="124" t="inlineStr">
        <is>
          <t>MANAV</t>
        </is>
      </c>
      <c r="G59" s="124" t="inlineStr">
        <is>
          <t>A016</t>
        </is>
      </c>
      <c r="H59" s="124" t="inlineStr">
        <is>
          <t>Ayıklama</t>
        </is>
      </c>
      <c r="I59" s="166" t="n">
        <v>15</v>
      </c>
      <c r="J59" s="166" t="n">
        <v>0.8</v>
      </c>
      <c r="K59" s="166" t="n">
        <v>1</v>
      </c>
      <c r="L59" s="166" t="n">
        <v>12</v>
      </c>
      <c r="M59" s="141" t="inlineStr">
        <is>
          <t>Türetilmiş Saha Etüdü Bekleniyor</t>
        </is>
      </c>
      <c r="N59" s="141" t="inlineStr">
        <is>
          <t>Saha Etüdü Bekleniyor</t>
        </is>
      </c>
    </row>
    <row r="60" ht="15" customHeight="1" s="113">
      <c r="A60" s="144" t="n">
        <v>46114</v>
      </c>
      <c r="B60" s="124" t="inlineStr">
        <is>
          <t>M003</t>
        </is>
      </c>
      <c r="C60" s="124" t="inlineStr">
        <is>
          <t>AYDIN EFELER-2</t>
        </is>
      </c>
      <c r="D60" s="124" t="inlineStr">
        <is>
          <t>CÜNEYT ÇIKRIKÇI - AYŞE AVCU</t>
        </is>
      </c>
      <c r="E60" s="124" t="inlineStr">
        <is>
          <t>U017</t>
        </is>
      </c>
      <c r="F60" s="124" t="inlineStr">
        <is>
          <t>MANAV</t>
        </is>
      </c>
      <c r="G60" s="124" t="inlineStr">
        <is>
          <t>A017</t>
        </is>
      </c>
      <c r="H60" s="124" t="inlineStr">
        <is>
          <t>Fire ayrıştırma</t>
        </is>
      </c>
      <c r="I60" s="166" t="n">
        <v>5</v>
      </c>
      <c r="J60" s="166" t="n">
        <v>1</v>
      </c>
      <c r="K60" s="166" t="n">
        <v>1</v>
      </c>
      <c r="L60" s="166" t="n">
        <v>5</v>
      </c>
      <c r="M60" s="141" t="inlineStr">
        <is>
          <t>Türetilmiş Saha Etüdü Bekleniyor</t>
        </is>
      </c>
      <c r="N60" s="141" t="inlineStr">
        <is>
          <t>Saha Etüdü Bekleniyor</t>
        </is>
      </c>
    </row>
    <row r="61" ht="30" customHeight="1" s="113">
      <c r="A61" s="144" t="n">
        <v>46114</v>
      </c>
      <c r="B61" s="124" t="inlineStr">
        <is>
          <t>M003</t>
        </is>
      </c>
      <c r="C61" s="124" t="inlineStr">
        <is>
          <t>AYDIN EFELER-2</t>
        </is>
      </c>
      <c r="D61" s="124" t="inlineStr">
        <is>
          <t>CÜNEYT ÇIKRIKÇI - AYŞE AVCU</t>
        </is>
      </c>
      <c r="E61" s="124" t="inlineStr">
        <is>
          <t>U023</t>
        </is>
      </c>
      <c r="F61" s="124" t="inlineStr">
        <is>
          <t>ONLİNE TOPLAYICI</t>
        </is>
      </c>
      <c r="G61" s="124" t="inlineStr">
        <is>
          <t>A018</t>
        </is>
      </c>
      <c r="H61" s="124" t="inlineStr">
        <is>
          <t>Sipariş toplama</t>
        </is>
      </c>
      <c r="I61" s="166" t="n">
        <v>126</v>
      </c>
      <c r="J61" s="166" t="n">
        <v>7</v>
      </c>
      <c r="K61" s="166" t="n">
        <v>1</v>
      </c>
      <c r="L61" s="166" t="n">
        <v>882</v>
      </c>
      <c r="M61" s="141" t="inlineStr">
        <is>
          <t>Online Sipariş - Gerçek</t>
        </is>
      </c>
      <c r="N61" s="141" t="inlineStr">
        <is>
          <t>Gerçek/Mevcut Kaynak</t>
        </is>
      </c>
    </row>
    <row r="62" ht="30" customHeight="1" s="113">
      <c r="A62" s="144" t="n">
        <v>46114</v>
      </c>
      <c r="B62" s="124" t="inlineStr">
        <is>
          <t>M003</t>
        </is>
      </c>
      <c r="C62" s="124" t="inlineStr">
        <is>
          <t>AYDIN EFELER-2</t>
        </is>
      </c>
      <c r="D62" s="124" t="inlineStr">
        <is>
          <t>CÜNEYT ÇIKRIKÇI - AYŞE AVCU</t>
        </is>
      </c>
      <c r="E62" s="124" t="inlineStr">
        <is>
          <t>U024</t>
        </is>
      </c>
      <c r="F62" s="124" t="inlineStr">
        <is>
          <t>ONLİNE ŞOFÖR</t>
        </is>
      </c>
      <c r="G62" s="124" t="inlineStr">
        <is>
          <t>A019</t>
        </is>
      </c>
      <c r="H62" s="124" t="inlineStr">
        <is>
          <t>Sipariş teslimatı</t>
        </is>
      </c>
      <c r="I62" s="166" t="n">
        <v>126</v>
      </c>
      <c r="J62" s="166" t="n">
        <v>12</v>
      </c>
      <c r="K62" s="166" t="n">
        <v>1</v>
      </c>
      <c r="L62" s="166" t="n">
        <v>1512</v>
      </c>
      <c r="M62" s="141" t="inlineStr">
        <is>
          <t>Online Sipariş - Gerçek</t>
        </is>
      </c>
      <c r="N62" s="141" t="inlineStr">
        <is>
          <t>Gerçek/Mevcut Kaynak</t>
        </is>
      </c>
    </row>
    <row r="63" ht="15" customHeight="1" s="113">
      <c r="A63" s="144" t="n">
        <v>46114</v>
      </c>
      <c r="B63" s="124" t="inlineStr">
        <is>
          <t>M003</t>
        </is>
      </c>
      <c r="C63" s="124" t="inlineStr">
        <is>
          <t>AYDIN EFELER-2</t>
        </is>
      </c>
      <c r="D63" s="124" t="inlineStr">
        <is>
          <t>CÜNEYT ÇIKRIKÇI - AYŞE AVCU</t>
        </is>
      </c>
      <c r="E63" s="124" t="inlineStr">
        <is>
          <t>U002</t>
        </is>
      </c>
      <c r="F63" s="124" t="inlineStr">
        <is>
          <t>BAKLİYAT</t>
        </is>
      </c>
      <c r="G63" s="124" t="inlineStr">
        <is>
          <t>A020</t>
        </is>
      </c>
      <c r="H63" s="124" t="inlineStr">
        <is>
          <t>Ürün dolumu</t>
        </is>
      </c>
      <c r="I63" s="166" t="n">
        <v>10</v>
      </c>
      <c r="J63" s="166" t="n">
        <v>2</v>
      </c>
      <c r="K63" s="166" t="n">
        <v>1</v>
      </c>
      <c r="L63" s="166" t="n">
        <v>20</v>
      </c>
      <c r="M63" s="141" t="inlineStr">
        <is>
          <t>Türetilmiş Saha Etüdü Bekleniyor</t>
        </is>
      </c>
      <c r="N63" s="141" t="inlineStr">
        <is>
          <t>Saha Etüdü Bekleniyor</t>
        </is>
      </c>
    </row>
    <row r="64" ht="15" customHeight="1" s="113">
      <c r="A64" s="144" t="n">
        <v>46114</v>
      </c>
      <c r="B64" s="124" t="inlineStr">
        <is>
          <t>M003</t>
        </is>
      </c>
      <c r="C64" s="124" t="inlineStr">
        <is>
          <t>AYDIN EFELER-2</t>
        </is>
      </c>
      <c r="D64" s="124" t="inlineStr">
        <is>
          <t>CÜNEYT ÇIKRIKÇI - AYŞE AVCU</t>
        </is>
      </c>
      <c r="E64" s="124" t="inlineStr">
        <is>
          <t>U034</t>
        </is>
      </c>
      <c r="F64" s="124" t="inlineStr">
        <is>
          <t>UNLU MAMÜLLER</t>
        </is>
      </c>
      <c r="G64" s="124" t="inlineStr">
        <is>
          <t>A021</t>
        </is>
      </c>
      <c r="H64" s="124" t="inlineStr">
        <is>
          <t>Ürün hazırlama/pişirme</t>
        </is>
      </c>
      <c r="I64" s="166" t="n">
        <v>3</v>
      </c>
      <c r="J64" s="166" t="n">
        <v>25</v>
      </c>
      <c r="K64" s="166" t="n">
        <v>1</v>
      </c>
      <c r="L64" s="166" t="n">
        <v>75</v>
      </c>
      <c r="M64" s="141" t="inlineStr">
        <is>
          <t>Türetilmiş Saha Etüdü Bekleniyor</t>
        </is>
      </c>
      <c r="N64" s="141" t="inlineStr">
        <is>
          <t>Saha Etüdü Bekleniyor</t>
        </is>
      </c>
    </row>
    <row r="65" ht="30" customHeight="1" s="113">
      <c r="A65" s="144" t="n">
        <v>46114</v>
      </c>
      <c r="B65" s="124" t="inlineStr">
        <is>
          <t>M004</t>
        </is>
      </c>
      <c r="C65" s="124" t="inlineStr">
        <is>
          <t>AYDIN FATİH</t>
        </is>
      </c>
      <c r="D65" s="124" t="inlineStr">
        <is>
          <t>CÜNEYT ÇIKRIKÇI - AYŞE AVCU</t>
        </is>
      </c>
      <c r="E65" s="124" t="inlineStr">
        <is>
          <t>U015</t>
        </is>
      </c>
      <c r="F65" s="124" t="inlineStr">
        <is>
          <t>KASİYER</t>
        </is>
      </c>
      <c r="G65" s="124" t="inlineStr">
        <is>
          <t>A001</t>
        </is>
      </c>
      <c r="H65" s="124" t="inlineStr">
        <is>
          <t>Fiş işlemi</t>
        </is>
      </c>
      <c r="I65" s="166" t="n">
        <v>1010</v>
      </c>
      <c r="J65" s="166" t="n">
        <v>2</v>
      </c>
      <c r="K65" s="166" t="n">
        <v>1</v>
      </c>
      <c r="L65" s="166" t="n">
        <v>2020</v>
      </c>
      <c r="M65" s="141" t="inlineStr">
        <is>
          <t>Günlük Operasyon - Gerçek</t>
        </is>
      </c>
      <c r="N65" s="141" t="inlineStr">
        <is>
          <t>Gerçek/Mevcut Kaynak</t>
        </is>
      </c>
    </row>
    <row r="66" ht="15" customHeight="1" s="113">
      <c r="A66" s="144" t="n">
        <v>46114</v>
      </c>
      <c r="B66" s="124" t="inlineStr">
        <is>
          <t>M004</t>
        </is>
      </c>
      <c r="C66" s="124" t="inlineStr">
        <is>
          <t>AYDIN FATİH</t>
        </is>
      </c>
      <c r="D66" s="124" t="inlineStr">
        <is>
          <t>CÜNEYT ÇIKRIKÇI - AYŞE AVCU</t>
        </is>
      </c>
      <c r="E66" s="124" t="inlineStr">
        <is>
          <t>U015</t>
        </is>
      </c>
      <c r="F66" s="124" t="inlineStr">
        <is>
          <t>KASİYER</t>
        </is>
      </c>
      <c r="G66" s="124" t="inlineStr">
        <is>
          <t>A002</t>
        </is>
      </c>
      <c r="H66" s="124" t="inlineStr">
        <is>
          <t>Kasa açılışı</t>
        </is>
      </c>
      <c r="I66" s="166" t="n">
        <v>3</v>
      </c>
      <c r="J66" s="166" t="n">
        <v>15</v>
      </c>
      <c r="K66" s="166" t="n">
        <v>1</v>
      </c>
      <c r="L66" s="166" t="n">
        <v>45</v>
      </c>
      <c r="M66" s="141" t="inlineStr">
        <is>
          <t>Türetilmiş Saha Etüdü Bekleniyor</t>
        </is>
      </c>
      <c r="N66" s="141" t="inlineStr">
        <is>
          <t>Saha Etüdü Bekleniyor</t>
        </is>
      </c>
    </row>
    <row r="67" ht="15" customHeight="1" s="113">
      <c r="A67" s="144" t="n">
        <v>46114</v>
      </c>
      <c r="B67" s="124" t="inlineStr">
        <is>
          <t>M004</t>
        </is>
      </c>
      <c r="C67" s="124" t="inlineStr">
        <is>
          <t>AYDIN FATİH</t>
        </is>
      </c>
      <c r="D67" s="124" t="inlineStr">
        <is>
          <t>CÜNEYT ÇIKRIKÇI - AYŞE AVCU</t>
        </is>
      </c>
      <c r="E67" s="124" t="inlineStr">
        <is>
          <t>U015</t>
        </is>
      </c>
      <c r="F67" s="124" t="inlineStr">
        <is>
          <t>KASİYER</t>
        </is>
      </c>
      <c r="G67" s="124" t="inlineStr">
        <is>
          <t>A003</t>
        </is>
      </c>
      <c r="H67" s="124" t="inlineStr">
        <is>
          <t>Kasa kapanışı</t>
        </is>
      </c>
      <c r="I67" s="166" t="n">
        <v>3</v>
      </c>
      <c r="J67" s="166" t="n">
        <v>20</v>
      </c>
      <c r="K67" s="166" t="n">
        <v>1</v>
      </c>
      <c r="L67" s="166" t="n">
        <v>60</v>
      </c>
      <c r="M67" s="141" t="inlineStr">
        <is>
          <t>Türetilmiş Saha Etüdü Bekleniyor</t>
        </is>
      </c>
      <c r="N67" s="141" t="inlineStr">
        <is>
          <t>Saha Etüdü Bekleniyor</t>
        </is>
      </c>
    </row>
    <row r="68" ht="15" customHeight="1" s="113">
      <c r="A68" s="144" t="n">
        <v>46114</v>
      </c>
      <c r="B68" s="124" t="inlineStr">
        <is>
          <t>M004</t>
        </is>
      </c>
      <c r="C68" s="124" t="inlineStr">
        <is>
          <t>AYDIN FATİH</t>
        </is>
      </c>
      <c r="D68" s="124" t="inlineStr">
        <is>
          <t>CÜNEYT ÇIKRIKÇI - AYŞE AVCU</t>
        </is>
      </c>
      <c r="E68" s="124" t="inlineStr">
        <is>
          <t>U015</t>
        </is>
      </c>
      <c r="F68" s="124" t="inlineStr">
        <is>
          <t>KASİYER</t>
        </is>
      </c>
      <c r="G68" s="124" t="inlineStr">
        <is>
          <t>A004</t>
        </is>
      </c>
      <c r="H68" s="124" t="inlineStr">
        <is>
          <t>İade işlemi</t>
        </is>
      </c>
      <c r="I68" s="166" t="n">
        <v>12</v>
      </c>
      <c r="J68" s="166" t="n">
        <v>6</v>
      </c>
      <c r="K68" s="166" t="n">
        <v>1</v>
      </c>
      <c r="L68" s="166" t="n">
        <v>72</v>
      </c>
      <c r="M68" s="141" t="inlineStr">
        <is>
          <t>Türetilmiş Saha Etüdü Bekleniyor</t>
        </is>
      </c>
      <c r="N68" s="141" t="inlineStr">
        <is>
          <t>Saha Etüdü Bekleniyor</t>
        </is>
      </c>
    </row>
    <row r="69" ht="15" customHeight="1" s="113">
      <c r="A69" s="144" t="n">
        <v>46114</v>
      </c>
      <c r="B69" s="124" t="inlineStr">
        <is>
          <t>M004</t>
        </is>
      </c>
      <c r="C69" s="124" t="inlineStr">
        <is>
          <t>AYDIN FATİH</t>
        </is>
      </c>
      <c r="D69" s="124" t="inlineStr">
        <is>
          <t>CÜNEYT ÇIKRIKÇI - AYŞE AVCU</t>
        </is>
      </c>
      <c r="E69" s="124" t="inlineStr">
        <is>
          <t>U026</t>
        </is>
      </c>
      <c r="F69" s="124" t="inlineStr">
        <is>
          <t>REYON GÖREVLİSİ</t>
        </is>
      </c>
      <c r="G69" s="124" t="inlineStr">
        <is>
          <t>A005</t>
        </is>
      </c>
      <c r="H69" s="124" t="inlineStr">
        <is>
          <t>Koli raf yerleştirme</t>
        </is>
      </c>
      <c r="I69" s="166" t="n">
        <v>17</v>
      </c>
      <c r="J69" s="166" t="n">
        <v>1.8</v>
      </c>
      <c r="K69" s="166" t="n">
        <v>1</v>
      </c>
      <c r="L69" s="166" t="n">
        <v>30.6</v>
      </c>
      <c r="M69" s="141" t="inlineStr">
        <is>
          <t>Mal Kabul (Aylık Operasyon KPI) - Türetilmiş</t>
        </is>
      </c>
      <c r="N69" s="141" t="inlineStr">
        <is>
          <t>Gerçek/Türetilmiş</t>
        </is>
      </c>
    </row>
    <row r="70" ht="15" customHeight="1" s="113">
      <c r="A70" s="144" t="n">
        <v>46114</v>
      </c>
      <c r="B70" s="124" t="inlineStr">
        <is>
          <t>M004</t>
        </is>
      </c>
      <c r="C70" s="124" t="inlineStr">
        <is>
          <t>AYDIN FATİH</t>
        </is>
      </c>
      <c r="D70" s="124" t="inlineStr">
        <is>
          <t>CÜNEYT ÇIKRIKÇI - AYŞE AVCU</t>
        </is>
      </c>
      <c r="E70" s="124" t="inlineStr">
        <is>
          <t>U026</t>
        </is>
      </c>
      <c r="F70" s="124" t="inlineStr">
        <is>
          <t>REYON GÖREVLİSİ</t>
        </is>
      </c>
      <c r="G70" s="124" t="inlineStr">
        <is>
          <t>A006</t>
        </is>
      </c>
      <c r="H70" s="124" t="inlineStr">
        <is>
          <t>Palet boşaltma</t>
        </is>
      </c>
      <c r="I70" s="166" t="n">
        <v>17</v>
      </c>
      <c r="J70" s="166" t="n">
        <v>30</v>
      </c>
      <c r="K70" s="166" t="n">
        <v>1</v>
      </c>
      <c r="L70" s="166" t="n">
        <v>510</v>
      </c>
      <c r="M70" s="141" t="inlineStr">
        <is>
          <t>Mal Kabul (Aylık Operasyon KPI) - Türetilmiş</t>
        </is>
      </c>
      <c r="N70" s="141" t="inlineStr">
        <is>
          <t>Gerçek/Türetilmiş</t>
        </is>
      </c>
    </row>
    <row r="71" ht="15" customHeight="1" s="113">
      <c r="A71" s="144" t="n">
        <v>46114</v>
      </c>
      <c r="B71" s="124" t="inlineStr">
        <is>
          <t>M004</t>
        </is>
      </c>
      <c r="C71" s="124" t="inlineStr">
        <is>
          <t>AYDIN FATİH</t>
        </is>
      </c>
      <c r="D71" s="124" t="inlineStr">
        <is>
          <t>CÜNEYT ÇIKRIKÇI - AYŞE AVCU</t>
        </is>
      </c>
      <c r="E71" s="124" t="inlineStr">
        <is>
          <t>U026</t>
        </is>
      </c>
      <c r="F71" s="124" t="inlineStr">
        <is>
          <t>REYON GÖREVLİSİ</t>
        </is>
      </c>
      <c r="G71" s="124" t="inlineStr">
        <is>
          <t>A007</t>
        </is>
      </c>
      <c r="H71" s="124" t="inlineStr">
        <is>
          <t>Etiket değiştirme</t>
        </is>
      </c>
      <c r="I71" s="166" t="n">
        <v>112</v>
      </c>
      <c r="J71" s="166" t="n">
        <v>0.45</v>
      </c>
      <c r="K71" s="166" t="n">
        <v>1</v>
      </c>
      <c r="L71" s="166" t="n">
        <v>50.4</v>
      </c>
      <c r="M71" s="141" t="inlineStr">
        <is>
          <t>Türetilmiş Saha Etüdü Bekleniyor</t>
        </is>
      </c>
      <c r="N71" s="141" t="inlineStr">
        <is>
          <t>Saha Etüdü Bekleniyor</t>
        </is>
      </c>
    </row>
    <row r="72" ht="15" customHeight="1" s="113">
      <c r="A72" s="144" t="n">
        <v>46114</v>
      </c>
      <c r="B72" s="124" t="inlineStr">
        <is>
          <t>M004</t>
        </is>
      </c>
      <c r="C72" s="124" t="inlineStr">
        <is>
          <t>AYDIN FATİH</t>
        </is>
      </c>
      <c r="D72" s="124" t="inlineStr">
        <is>
          <t>CÜNEYT ÇIKRIKÇI - AYŞE AVCU</t>
        </is>
      </c>
      <c r="E72" s="124" t="inlineStr">
        <is>
          <t>U026</t>
        </is>
      </c>
      <c r="F72" s="124" t="inlineStr">
        <is>
          <t>REYON GÖREVLİSİ</t>
        </is>
      </c>
      <c r="G72" s="124" t="inlineStr">
        <is>
          <t>A008</t>
        </is>
      </c>
      <c r="H72" s="124" t="inlineStr">
        <is>
          <t>SKT kontrolü</t>
        </is>
      </c>
      <c r="I72" s="166" t="n">
        <v>802</v>
      </c>
      <c r="J72" s="166" t="n">
        <v>0.2</v>
      </c>
      <c r="K72" s="166" t="n">
        <v>1</v>
      </c>
      <c r="L72" s="166" t="n">
        <v>160.4</v>
      </c>
      <c r="M72" s="141" t="inlineStr">
        <is>
          <t>Türetilmiş Saha Etüdü Bekleniyor</t>
        </is>
      </c>
      <c r="N72" s="141" t="inlineStr">
        <is>
          <t>Saha Etüdü Bekleniyor</t>
        </is>
      </c>
    </row>
    <row r="73" ht="15" customHeight="1" s="113">
      <c r="A73" s="144" t="n">
        <v>46114</v>
      </c>
      <c r="B73" s="124" t="inlineStr">
        <is>
          <t>M004</t>
        </is>
      </c>
      <c r="C73" s="124" t="inlineStr">
        <is>
          <t>AYDIN FATİH</t>
        </is>
      </c>
      <c r="D73" s="124" t="inlineStr">
        <is>
          <t>CÜNEYT ÇIKRIKÇI - AYŞE AVCU</t>
        </is>
      </c>
      <c r="E73" s="124" t="inlineStr">
        <is>
          <t>U042</t>
        </is>
      </c>
      <c r="F73" s="124" t="inlineStr">
        <is>
          <t>ŞARKÜTERİ</t>
        </is>
      </c>
      <c r="G73" s="124" t="inlineStr">
        <is>
          <t>A009</t>
        </is>
      </c>
      <c r="H73" s="124" t="inlineStr">
        <is>
          <t>Müşteri servis süresi</t>
        </is>
      </c>
      <c r="I73" s="166" t="n">
        <v>100</v>
      </c>
      <c r="J73" s="166" t="n">
        <v>4</v>
      </c>
      <c r="K73" s="166" t="n">
        <v>1</v>
      </c>
      <c r="L73" s="166" t="n">
        <v>400</v>
      </c>
      <c r="M73" s="141" t="inlineStr">
        <is>
          <t>Türetilmiş Saha Etüdü Bekleniyor</t>
        </is>
      </c>
      <c r="N73" s="141" t="inlineStr">
        <is>
          <t>Saha Etüdü Bekleniyor</t>
        </is>
      </c>
    </row>
    <row r="74" ht="30" customHeight="1" s="113">
      <c r="A74" s="144" t="n">
        <v>46114</v>
      </c>
      <c r="B74" s="124" t="inlineStr">
        <is>
          <t>M004</t>
        </is>
      </c>
      <c r="C74" s="124" t="inlineStr">
        <is>
          <t>AYDIN FATİH</t>
        </is>
      </c>
      <c r="D74" s="124" t="inlineStr">
        <is>
          <t>CÜNEYT ÇIKRIKÇI - AYŞE AVCU</t>
        </is>
      </c>
      <c r="E74" s="124" t="inlineStr">
        <is>
          <t>U042</t>
        </is>
      </c>
      <c r="F74" s="124" t="inlineStr">
        <is>
          <t>ŞARKÜTERİ</t>
        </is>
      </c>
      <c r="G74" s="124" t="inlineStr">
        <is>
          <t>A010</t>
        </is>
      </c>
      <c r="H74" s="124" t="inlineStr">
        <is>
          <t>Günlük temizlik</t>
        </is>
      </c>
      <c r="I74" s="166" t="n">
        <v>1</v>
      </c>
      <c r="J74" s="166" t="n">
        <v>90</v>
      </c>
      <c r="K74" s="166" t="n">
        <v>1</v>
      </c>
      <c r="L74" s="166" t="n">
        <v>90</v>
      </c>
      <c r="M74" s="141" t="inlineStr">
        <is>
          <t>Sabit Aktivite</t>
        </is>
      </c>
      <c r="N74" s="141" t="inlineStr">
        <is>
          <t>Gerçek/Mevcut Kaynak</t>
        </is>
      </c>
    </row>
    <row r="75" ht="15" customHeight="1" s="113">
      <c r="A75" s="144" t="n">
        <v>46114</v>
      </c>
      <c r="B75" s="124" t="inlineStr">
        <is>
          <t>M004</t>
        </is>
      </c>
      <c r="C75" s="124" t="inlineStr">
        <is>
          <t>AYDIN FATİH</t>
        </is>
      </c>
      <c r="D75" s="124" t="inlineStr">
        <is>
          <t>CÜNEYT ÇIKRIKÇI - AYŞE AVCU</t>
        </is>
      </c>
      <c r="E75" s="124" t="inlineStr">
        <is>
          <t>U042</t>
        </is>
      </c>
      <c r="F75" s="124" t="inlineStr">
        <is>
          <t>ŞARKÜTERİ</t>
        </is>
      </c>
      <c r="G75" s="124" t="inlineStr">
        <is>
          <t>A011</t>
        </is>
      </c>
      <c r="H75" s="124" t="inlineStr">
        <is>
          <t>Ürün hazırlama</t>
        </is>
      </c>
      <c r="I75" s="166" t="n">
        <v>30</v>
      </c>
      <c r="J75" s="166" t="n">
        <v>1.5</v>
      </c>
      <c r="K75" s="166" t="n">
        <v>1</v>
      </c>
      <c r="L75" s="166" t="n">
        <v>45</v>
      </c>
      <c r="M75" s="141" t="inlineStr">
        <is>
          <t>Türetilmiş Saha Etüdü Bekleniyor</t>
        </is>
      </c>
      <c r="N75" s="141" t="inlineStr">
        <is>
          <t>Saha Etüdü Bekleniyor</t>
        </is>
      </c>
    </row>
    <row r="76" ht="30" customHeight="1" s="113">
      <c r="A76" s="144" t="n">
        <v>46114</v>
      </c>
      <c r="B76" s="124" t="inlineStr">
        <is>
          <t>M004</t>
        </is>
      </c>
      <c r="C76" s="124" t="inlineStr">
        <is>
          <t>AYDIN FATİH</t>
        </is>
      </c>
      <c r="D76" s="124" t="inlineStr">
        <is>
          <t>CÜNEYT ÇIKRIKÇI - AYŞE AVCU</t>
        </is>
      </c>
      <c r="E76" s="124" t="inlineStr">
        <is>
          <t>U013</t>
        </is>
      </c>
      <c r="F76" s="124" t="inlineStr">
        <is>
          <t>KASAP</t>
        </is>
      </c>
      <c r="G76" s="124" t="inlineStr">
        <is>
          <t>A012</t>
        </is>
      </c>
      <c r="H76" s="124" t="inlineStr">
        <is>
          <t>Teşhir hazırlığı</t>
        </is>
      </c>
      <c r="I76" s="166" t="n">
        <v>1</v>
      </c>
      <c r="J76" s="166" t="n">
        <v>75</v>
      </c>
      <c r="K76" s="166" t="n">
        <v>1</v>
      </c>
      <c r="L76" s="166" t="n">
        <v>75</v>
      </c>
      <c r="M76" s="141" t="inlineStr">
        <is>
          <t>Sabit Aktivite</t>
        </is>
      </c>
      <c r="N76" s="141" t="inlineStr">
        <is>
          <t>Gerçek/Mevcut Kaynak</t>
        </is>
      </c>
    </row>
    <row r="77" ht="15" customHeight="1" s="113">
      <c r="A77" s="144" t="n">
        <v>46114</v>
      </c>
      <c r="B77" s="124" t="inlineStr">
        <is>
          <t>M004</t>
        </is>
      </c>
      <c r="C77" s="124" t="inlineStr">
        <is>
          <t>AYDIN FATİH</t>
        </is>
      </c>
      <c r="D77" s="124" t="inlineStr">
        <is>
          <t>CÜNEYT ÇIKRIKÇI - AYŞE AVCU</t>
        </is>
      </c>
      <c r="E77" s="124" t="inlineStr">
        <is>
          <t>U013</t>
        </is>
      </c>
      <c r="F77" s="124" t="inlineStr">
        <is>
          <t>KASAP</t>
        </is>
      </c>
      <c r="G77" s="124" t="inlineStr">
        <is>
          <t>A013</t>
        </is>
      </c>
      <c r="H77" s="124" t="inlineStr">
        <is>
          <t>Parçalama</t>
        </is>
      </c>
      <c r="I77" s="166" t="n">
        <v>25</v>
      </c>
      <c r="J77" s="166" t="n">
        <v>2.5</v>
      </c>
      <c r="K77" s="166" t="n">
        <v>1</v>
      </c>
      <c r="L77" s="166" t="n">
        <v>62.5</v>
      </c>
      <c r="M77" s="141" t="inlineStr">
        <is>
          <t>Türetilmiş Saha Etüdü Bekleniyor</t>
        </is>
      </c>
      <c r="N77" s="141" t="inlineStr">
        <is>
          <t>Saha Etüdü Bekleniyor</t>
        </is>
      </c>
    </row>
    <row r="78" ht="15" customHeight="1" s="113">
      <c r="A78" s="144" t="n">
        <v>46114</v>
      </c>
      <c r="B78" s="124" t="inlineStr">
        <is>
          <t>M004</t>
        </is>
      </c>
      <c r="C78" s="124" t="inlineStr">
        <is>
          <t>AYDIN FATİH</t>
        </is>
      </c>
      <c r="D78" s="124" t="inlineStr">
        <is>
          <t>CÜNEYT ÇIKRIKÇI - AYŞE AVCU</t>
        </is>
      </c>
      <c r="E78" s="124" t="inlineStr">
        <is>
          <t>U013</t>
        </is>
      </c>
      <c r="F78" s="124" t="inlineStr">
        <is>
          <t>KASAP</t>
        </is>
      </c>
      <c r="G78" s="124" t="inlineStr">
        <is>
          <t>A014</t>
        </is>
      </c>
      <c r="H78" s="124" t="inlineStr">
        <is>
          <t>Paketleme</t>
        </is>
      </c>
      <c r="I78" s="166" t="n">
        <v>40</v>
      </c>
      <c r="J78" s="166" t="n">
        <v>1.2</v>
      </c>
      <c r="K78" s="166" t="n">
        <v>1</v>
      </c>
      <c r="L78" s="166" t="n">
        <v>48</v>
      </c>
      <c r="M78" s="141" t="inlineStr">
        <is>
          <t>Türetilmiş Saha Etüdü Bekleniyor</t>
        </is>
      </c>
      <c r="N78" s="141" t="inlineStr">
        <is>
          <t>Saha Etüdü Bekleniyor</t>
        </is>
      </c>
    </row>
    <row r="79" ht="15" customHeight="1" s="113">
      <c r="A79" s="144" t="n">
        <v>46114</v>
      </c>
      <c r="B79" s="124" t="inlineStr">
        <is>
          <t>M004</t>
        </is>
      </c>
      <c r="C79" s="124" t="inlineStr">
        <is>
          <t>AYDIN FATİH</t>
        </is>
      </c>
      <c r="D79" s="124" t="inlineStr">
        <is>
          <t>CÜNEYT ÇIKRIKÇI - AYŞE AVCU</t>
        </is>
      </c>
      <c r="E79" s="124" t="inlineStr">
        <is>
          <t>U017</t>
        </is>
      </c>
      <c r="F79" s="124" t="inlineStr">
        <is>
          <t>MANAV</t>
        </is>
      </c>
      <c r="G79" s="124" t="inlineStr">
        <is>
          <t>A015</t>
        </is>
      </c>
      <c r="H79" s="124" t="inlineStr">
        <is>
          <t>Teşhir hazırlığı</t>
        </is>
      </c>
      <c r="I79" s="166" t="n">
        <v>64</v>
      </c>
      <c r="J79" s="166" t="n">
        <v>2.2</v>
      </c>
      <c r="K79" s="166" t="n">
        <v>1</v>
      </c>
      <c r="L79" s="166" t="n">
        <v>140.8</v>
      </c>
      <c r="M79" s="141" t="inlineStr">
        <is>
          <t>Türetilmiş Saha Etüdü Bekleniyor</t>
        </is>
      </c>
      <c r="N79" s="141" t="inlineStr">
        <is>
          <t>Saha Etüdü Bekleniyor</t>
        </is>
      </c>
    </row>
    <row r="80" ht="15" customHeight="1" s="113">
      <c r="A80" s="144" t="n">
        <v>46114</v>
      </c>
      <c r="B80" s="124" t="inlineStr">
        <is>
          <t>M004</t>
        </is>
      </c>
      <c r="C80" s="124" t="inlineStr">
        <is>
          <t>AYDIN FATİH</t>
        </is>
      </c>
      <c r="D80" s="124" t="inlineStr">
        <is>
          <t>CÜNEYT ÇIKRIKÇI - AYŞE AVCU</t>
        </is>
      </c>
      <c r="E80" s="124" t="inlineStr">
        <is>
          <t>U017</t>
        </is>
      </c>
      <c r="F80" s="124" t="inlineStr">
        <is>
          <t>MANAV</t>
        </is>
      </c>
      <c r="G80" s="124" t="inlineStr">
        <is>
          <t>A016</t>
        </is>
      </c>
      <c r="H80" s="124" t="inlineStr">
        <is>
          <t>Ayıklama</t>
        </is>
      </c>
      <c r="I80" s="166" t="n">
        <v>39</v>
      </c>
      <c r="J80" s="166" t="n">
        <v>0.8</v>
      </c>
      <c r="K80" s="166" t="n">
        <v>1</v>
      </c>
      <c r="L80" s="166" t="n">
        <v>31.2</v>
      </c>
      <c r="M80" s="141" t="inlineStr">
        <is>
          <t>Türetilmiş Saha Etüdü Bekleniyor</t>
        </is>
      </c>
      <c r="N80" s="141" t="inlineStr">
        <is>
          <t>Saha Etüdü Bekleniyor</t>
        </is>
      </c>
    </row>
    <row r="81" ht="15" customHeight="1" s="113">
      <c r="A81" s="144" t="n">
        <v>46114</v>
      </c>
      <c r="B81" s="124" t="inlineStr">
        <is>
          <t>M004</t>
        </is>
      </c>
      <c r="C81" s="124" t="inlineStr">
        <is>
          <t>AYDIN FATİH</t>
        </is>
      </c>
      <c r="D81" s="124" t="inlineStr">
        <is>
          <t>CÜNEYT ÇIKRIKÇI - AYŞE AVCU</t>
        </is>
      </c>
      <c r="E81" s="124" t="inlineStr">
        <is>
          <t>U017</t>
        </is>
      </c>
      <c r="F81" s="124" t="inlineStr">
        <is>
          <t>MANAV</t>
        </is>
      </c>
      <c r="G81" s="124" t="inlineStr">
        <is>
          <t>A017</t>
        </is>
      </c>
      <c r="H81" s="124" t="inlineStr">
        <is>
          <t>Fire ayrıştırma</t>
        </is>
      </c>
      <c r="I81" s="166" t="n">
        <v>10</v>
      </c>
      <c r="J81" s="166" t="n">
        <v>1</v>
      </c>
      <c r="K81" s="166" t="n">
        <v>1</v>
      </c>
      <c r="L81" s="166" t="n">
        <v>10</v>
      </c>
      <c r="M81" s="141" t="inlineStr">
        <is>
          <t>Türetilmiş Saha Etüdü Bekleniyor</t>
        </is>
      </c>
      <c r="N81" s="141" t="inlineStr">
        <is>
          <t>Saha Etüdü Bekleniyor</t>
        </is>
      </c>
    </row>
    <row r="82" ht="30" customHeight="1" s="113">
      <c r="A82" s="144" t="n">
        <v>46114</v>
      </c>
      <c r="B82" s="124" t="inlineStr">
        <is>
          <t>M004</t>
        </is>
      </c>
      <c r="C82" s="124" t="inlineStr">
        <is>
          <t>AYDIN FATİH</t>
        </is>
      </c>
      <c r="D82" s="124" t="inlineStr">
        <is>
          <t>CÜNEYT ÇIKRIKÇI - AYŞE AVCU</t>
        </is>
      </c>
      <c r="E82" s="124" t="inlineStr">
        <is>
          <t>U023</t>
        </is>
      </c>
      <c r="F82" s="124" t="inlineStr">
        <is>
          <t>ONLİNE TOPLAYICI</t>
        </is>
      </c>
      <c r="G82" s="124" t="inlineStr">
        <is>
          <t>A018</t>
        </is>
      </c>
      <c r="H82" s="124" t="inlineStr">
        <is>
          <t>Sipariş toplama</t>
        </is>
      </c>
      <c r="I82" s="166" t="n">
        <v>45</v>
      </c>
      <c r="J82" s="166" t="n">
        <v>7</v>
      </c>
      <c r="K82" s="166" t="n">
        <v>1</v>
      </c>
      <c r="L82" s="166" t="n">
        <v>315</v>
      </c>
      <c r="M82" s="141" t="inlineStr">
        <is>
          <t>Online Sipariş - Gerçek</t>
        </is>
      </c>
      <c r="N82" s="141" t="inlineStr">
        <is>
          <t>Gerçek/Mevcut Kaynak</t>
        </is>
      </c>
    </row>
    <row r="83" ht="30" customHeight="1" s="113">
      <c r="A83" s="144" t="n">
        <v>46114</v>
      </c>
      <c r="B83" s="124" t="inlineStr">
        <is>
          <t>M004</t>
        </is>
      </c>
      <c r="C83" s="124" t="inlineStr">
        <is>
          <t>AYDIN FATİH</t>
        </is>
      </c>
      <c r="D83" s="124" t="inlineStr">
        <is>
          <t>CÜNEYT ÇIKRIKÇI - AYŞE AVCU</t>
        </is>
      </c>
      <c r="E83" s="124" t="inlineStr">
        <is>
          <t>U024</t>
        </is>
      </c>
      <c r="F83" s="124" t="inlineStr">
        <is>
          <t>ONLİNE ŞOFÖR</t>
        </is>
      </c>
      <c r="G83" s="124" t="inlineStr">
        <is>
          <t>A019</t>
        </is>
      </c>
      <c r="H83" s="124" t="inlineStr">
        <is>
          <t>Sipariş teslimatı</t>
        </is>
      </c>
      <c r="I83" s="166" t="n">
        <v>45</v>
      </c>
      <c r="J83" s="166" t="n">
        <v>12</v>
      </c>
      <c r="K83" s="166" t="n">
        <v>1</v>
      </c>
      <c r="L83" s="166" t="n">
        <v>540</v>
      </c>
      <c r="M83" s="141" t="inlineStr">
        <is>
          <t>Online Sipariş - Gerçek</t>
        </is>
      </c>
      <c r="N83" s="141" t="inlineStr">
        <is>
          <t>Gerçek/Mevcut Kaynak</t>
        </is>
      </c>
    </row>
    <row r="84" ht="15" customHeight="1" s="113">
      <c r="A84" s="144" t="n">
        <v>46114</v>
      </c>
      <c r="B84" s="124" t="inlineStr">
        <is>
          <t>M004</t>
        </is>
      </c>
      <c r="C84" s="124" t="inlineStr">
        <is>
          <t>AYDIN FATİH</t>
        </is>
      </c>
      <c r="D84" s="124" t="inlineStr">
        <is>
          <t>CÜNEYT ÇIKRIKÇI - AYŞE AVCU</t>
        </is>
      </c>
      <c r="E84" s="124" t="inlineStr">
        <is>
          <t>U002</t>
        </is>
      </c>
      <c r="F84" s="124" t="inlineStr">
        <is>
          <t>BAKLİYAT</t>
        </is>
      </c>
      <c r="G84" s="124" t="inlineStr">
        <is>
          <t>A020</t>
        </is>
      </c>
      <c r="H84" s="124" t="inlineStr">
        <is>
          <t>Ürün dolumu</t>
        </is>
      </c>
      <c r="I84" s="166" t="n">
        <v>39</v>
      </c>
      <c r="J84" s="166" t="n">
        <v>2</v>
      </c>
      <c r="K84" s="166" t="n">
        <v>1</v>
      </c>
      <c r="L84" s="166" t="n">
        <v>78</v>
      </c>
      <c r="M84" s="141" t="inlineStr">
        <is>
          <t>Türetilmiş Saha Etüdü Bekleniyor</t>
        </is>
      </c>
      <c r="N84" s="141" t="inlineStr">
        <is>
          <t>Saha Etüdü Bekleniyor</t>
        </is>
      </c>
    </row>
    <row r="85" ht="15" customHeight="1" s="113">
      <c r="A85" s="144" t="n">
        <v>46114</v>
      </c>
      <c r="B85" s="124" t="inlineStr">
        <is>
          <t>M004</t>
        </is>
      </c>
      <c r="C85" s="124" t="inlineStr">
        <is>
          <t>AYDIN FATİH</t>
        </is>
      </c>
      <c r="D85" s="124" t="inlineStr">
        <is>
          <t>CÜNEYT ÇIKRIKÇI - AYŞE AVCU</t>
        </is>
      </c>
      <c r="E85" s="124" t="inlineStr">
        <is>
          <t>U034</t>
        </is>
      </c>
      <c r="F85" s="124" t="inlineStr">
        <is>
          <t>UNLU MAMÜLLER</t>
        </is>
      </c>
      <c r="G85" s="124" t="inlineStr">
        <is>
          <t>A021</t>
        </is>
      </c>
      <c r="H85" s="124" t="inlineStr">
        <is>
          <t>Ürün hazırlama/pişirme</t>
        </is>
      </c>
      <c r="I85" s="166" t="n">
        <v>2</v>
      </c>
      <c r="J85" s="166" t="n">
        <v>25</v>
      </c>
      <c r="K85" s="166" t="n">
        <v>1</v>
      </c>
      <c r="L85" s="166" t="n">
        <v>50</v>
      </c>
      <c r="M85" s="141" t="inlineStr">
        <is>
          <t>Türetilmiş Saha Etüdü Bekleniyor</t>
        </is>
      </c>
      <c r="N85" s="141" t="inlineStr">
        <is>
          <t>Saha Etüdü Bekleniyor</t>
        </is>
      </c>
    </row>
    <row r="86" ht="30" customHeight="1" s="113">
      <c r="A86" s="144" t="n">
        <v>46114</v>
      </c>
      <c r="B86" s="124" t="inlineStr">
        <is>
          <t>M005</t>
        </is>
      </c>
      <c r="C86" s="124" t="inlineStr">
        <is>
          <t>AYDIN FATİH-2</t>
        </is>
      </c>
      <c r="D86" s="124" t="inlineStr">
        <is>
          <t>CÜNEYT ÇIKRIKÇI - AYŞE AVCU</t>
        </is>
      </c>
      <c r="E86" s="124" t="inlineStr">
        <is>
          <t>U015</t>
        </is>
      </c>
      <c r="F86" s="124" t="inlineStr">
        <is>
          <t>KASİYER</t>
        </is>
      </c>
      <c r="G86" s="124" t="inlineStr">
        <is>
          <t>A001</t>
        </is>
      </c>
      <c r="H86" s="124" t="inlineStr">
        <is>
          <t>Fiş işlemi</t>
        </is>
      </c>
      <c r="I86" s="166" t="n">
        <v>1273</v>
      </c>
      <c r="J86" s="166" t="n">
        <v>2</v>
      </c>
      <c r="K86" s="166" t="n">
        <v>1</v>
      </c>
      <c r="L86" s="166" t="n">
        <v>2546</v>
      </c>
      <c r="M86" s="141" t="inlineStr">
        <is>
          <t>Günlük Operasyon - Gerçek</t>
        </is>
      </c>
      <c r="N86" s="141" t="inlineStr">
        <is>
          <t>Gerçek/Mevcut Kaynak</t>
        </is>
      </c>
    </row>
    <row r="87" ht="15" customHeight="1" s="113">
      <c r="A87" s="144" t="n">
        <v>46114</v>
      </c>
      <c r="B87" s="124" t="inlineStr">
        <is>
          <t>M005</t>
        </is>
      </c>
      <c r="C87" s="124" t="inlineStr">
        <is>
          <t>AYDIN FATİH-2</t>
        </is>
      </c>
      <c r="D87" s="124" t="inlineStr">
        <is>
          <t>CÜNEYT ÇIKRIKÇI - AYŞE AVCU</t>
        </is>
      </c>
      <c r="E87" s="124" t="inlineStr">
        <is>
          <t>U015</t>
        </is>
      </c>
      <c r="F87" s="124" t="inlineStr">
        <is>
          <t>KASİYER</t>
        </is>
      </c>
      <c r="G87" s="124" t="inlineStr">
        <is>
          <t>A002</t>
        </is>
      </c>
      <c r="H87" s="124" t="inlineStr">
        <is>
          <t>Kasa açılışı</t>
        </is>
      </c>
      <c r="I87" s="166" t="n">
        <v>4</v>
      </c>
      <c r="J87" s="166" t="n">
        <v>15</v>
      </c>
      <c r="K87" s="166" t="n">
        <v>1</v>
      </c>
      <c r="L87" s="166" t="n">
        <v>60</v>
      </c>
      <c r="M87" s="141" t="inlineStr">
        <is>
          <t>Türetilmiş Saha Etüdü Bekleniyor</t>
        </is>
      </c>
      <c r="N87" s="141" t="inlineStr">
        <is>
          <t>Saha Etüdü Bekleniyor</t>
        </is>
      </c>
    </row>
    <row r="88" ht="15" customHeight="1" s="113">
      <c r="A88" s="144" t="n">
        <v>46114</v>
      </c>
      <c r="B88" s="124" t="inlineStr">
        <is>
          <t>M005</t>
        </is>
      </c>
      <c r="C88" s="124" t="inlineStr">
        <is>
          <t>AYDIN FATİH-2</t>
        </is>
      </c>
      <c r="D88" s="124" t="inlineStr">
        <is>
          <t>CÜNEYT ÇIKRIKÇI - AYŞE AVCU</t>
        </is>
      </c>
      <c r="E88" s="124" t="inlineStr">
        <is>
          <t>U015</t>
        </is>
      </c>
      <c r="F88" s="124" t="inlineStr">
        <is>
          <t>KASİYER</t>
        </is>
      </c>
      <c r="G88" s="124" t="inlineStr">
        <is>
          <t>A003</t>
        </is>
      </c>
      <c r="H88" s="124" t="inlineStr">
        <is>
          <t>Kasa kapanışı</t>
        </is>
      </c>
      <c r="I88" s="166" t="n">
        <v>4</v>
      </c>
      <c r="J88" s="166" t="n">
        <v>20</v>
      </c>
      <c r="K88" s="166" t="n">
        <v>1</v>
      </c>
      <c r="L88" s="166" t="n">
        <v>80</v>
      </c>
      <c r="M88" s="141" t="inlineStr">
        <is>
          <t>Türetilmiş Saha Etüdü Bekleniyor</t>
        </is>
      </c>
      <c r="N88" s="141" t="inlineStr">
        <is>
          <t>Saha Etüdü Bekleniyor</t>
        </is>
      </c>
    </row>
    <row r="89" ht="15" customHeight="1" s="113">
      <c r="A89" s="144" t="n">
        <v>46114</v>
      </c>
      <c r="B89" s="124" t="inlineStr">
        <is>
          <t>M005</t>
        </is>
      </c>
      <c r="C89" s="124" t="inlineStr">
        <is>
          <t>AYDIN FATİH-2</t>
        </is>
      </c>
      <c r="D89" s="124" t="inlineStr">
        <is>
          <t>CÜNEYT ÇIKRIKÇI - AYŞE AVCU</t>
        </is>
      </c>
      <c r="E89" s="124" t="inlineStr">
        <is>
          <t>U015</t>
        </is>
      </c>
      <c r="F89" s="124" t="inlineStr">
        <is>
          <t>KASİYER</t>
        </is>
      </c>
      <c r="G89" s="124" t="inlineStr">
        <is>
          <t>A004</t>
        </is>
      </c>
      <c r="H89" s="124" t="inlineStr">
        <is>
          <t>İade işlemi</t>
        </is>
      </c>
      <c r="I89" s="166" t="n">
        <v>15</v>
      </c>
      <c r="J89" s="166" t="n">
        <v>6</v>
      </c>
      <c r="K89" s="166" t="n">
        <v>1</v>
      </c>
      <c r="L89" s="166" t="n">
        <v>90</v>
      </c>
      <c r="M89" s="141" t="inlineStr">
        <is>
          <t>Türetilmiş Saha Etüdü Bekleniyor</t>
        </is>
      </c>
      <c r="N89" s="141" t="inlineStr">
        <is>
          <t>Saha Etüdü Bekleniyor</t>
        </is>
      </c>
    </row>
    <row r="90" ht="15" customHeight="1" s="113">
      <c r="A90" s="144" t="n">
        <v>46114</v>
      </c>
      <c r="B90" s="124" t="inlineStr">
        <is>
          <t>M005</t>
        </is>
      </c>
      <c r="C90" s="124" t="inlineStr">
        <is>
          <t>AYDIN FATİH-2</t>
        </is>
      </c>
      <c r="D90" s="124" t="inlineStr">
        <is>
          <t>CÜNEYT ÇIKRIKÇI - AYŞE AVCU</t>
        </is>
      </c>
      <c r="E90" s="124" t="inlineStr">
        <is>
          <t>U026</t>
        </is>
      </c>
      <c r="F90" s="124" t="inlineStr">
        <is>
          <t>REYON GÖREVLİSİ</t>
        </is>
      </c>
      <c r="G90" s="124" t="inlineStr">
        <is>
          <t>A005</t>
        </is>
      </c>
      <c r="H90" s="124" t="inlineStr">
        <is>
          <t>Koli raf yerleştirme</t>
        </is>
      </c>
      <c r="I90" s="166" t="n">
        <v>13</v>
      </c>
      <c r="J90" s="166" t="n">
        <v>1.8</v>
      </c>
      <c r="K90" s="166" t="n">
        <v>1</v>
      </c>
      <c r="L90" s="166" t="n">
        <v>23.4</v>
      </c>
      <c r="M90" s="141" t="inlineStr">
        <is>
          <t>Mal Kabul (Aylık Operasyon KPI) - Türetilmiş</t>
        </is>
      </c>
      <c r="N90" s="141" t="inlineStr">
        <is>
          <t>Gerçek/Türetilmiş</t>
        </is>
      </c>
    </row>
    <row r="91" ht="15" customHeight="1" s="113">
      <c r="A91" s="144" t="n">
        <v>46114</v>
      </c>
      <c r="B91" s="124" t="inlineStr">
        <is>
          <t>M005</t>
        </is>
      </c>
      <c r="C91" s="124" t="inlineStr">
        <is>
          <t>AYDIN FATİH-2</t>
        </is>
      </c>
      <c r="D91" s="124" t="inlineStr">
        <is>
          <t>CÜNEYT ÇIKRIKÇI - AYŞE AVCU</t>
        </is>
      </c>
      <c r="E91" s="124" t="inlineStr">
        <is>
          <t>U026</t>
        </is>
      </c>
      <c r="F91" s="124" t="inlineStr">
        <is>
          <t>REYON GÖREVLİSİ</t>
        </is>
      </c>
      <c r="G91" s="124" t="inlineStr">
        <is>
          <t>A006</t>
        </is>
      </c>
      <c r="H91" s="124" t="inlineStr">
        <is>
          <t>Palet boşaltma</t>
        </is>
      </c>
      <c r="I91" s="166" t="n">
        <v>13</v>
      </c>
      <c r="J91" s="166" t="n">
        <v>30</v>
      </c>
      <c r="K91" s="166" t="n">
        <v>1</v>
      </c>
      <c r="L91" s="166" t="n">
        <v>390</v>
      </c>
      <c r="M91" s="141" t="inlineStr">
        <is>
          <t>Mal Kabul (Aylık Operasyon KPI) - Türetilmiş</t>
        </is>
      </c>
      <c r="N91" s="141" t="inlineStr">
        <is>
          <t>Gerçek/Türetilmiş</t>
        </is>
      </c>
    </row>
    <row r="92" ht="15" customHeight="1" s="113">
      <c r="A92" s="144" t="n">
        <v>46114</v>
      </c>
      <c r="B92" s="124" t="inlineStr">
        <is>
          <t>M005</t>
        </is>
      </c>
      <c r="C92" s="124" t="inlineStr">
        <is>
          <t>AYDIN FATİH-2</t>
        </is>
      </c>
      <c r="D92" s="124" t="inlineStr">
        <is>
          <t>CÜNEYT ÇIKRIKÇI - AYŞE AVCU</t>
        </is>
      </c>
      <c r="E92" s="124" t="inlineStr">
        <is>
          <t>U026</t>
        </is>
      </c>
      <c r="F92" s="124" t="inlineStr">
        <is>
          <t>REYON GÖREVLİSİ</t>
        </is>
      </c>
      <c r="G92" s="124" t="inlineStr">
        <is>
          <t>A007</t>
        </is>
      </c>
      <c r="H92" s="124" t="inlineStr">
        <is>
          <t>Etiket değiştirme</t>
        </is>
      </c>
      <c r="I92" s="166" t="n">
        <v>50</v>
      </c>
      <c r="J92" s="166" t="n">
        <v>0.45</v>
      </c>
      <c r="K92" s="166" t="n">
        <v>1</v>
      </c>
      <c r="L92" s="166" t="n">
        <v>22.5</v>
      </c>
      <c r="M92" s="141" t="inlineStr">
        <is>
          <t>Türetilmiş Saha Etüdü Bekleniyor</t>
        </is>
      </c>
      <c r="N92" s="141" t="inlineStr">
        <is>
          <t>Saha Etüdü Bekleniyor</t>
        </is>
      </c>
    </row>
    <row r="93" ht="15" customHeight="1" s="113">
      <c r="A93" s="144" t="n">
        <v>46114</v>
      </c>
      <c r="B93" s="124" t="inlineStr">
        <is>
          <t>M005</t>
        </is>
      </c>
      <c r="C93" s="124" t="inlineStr">
        <is>
          <t>AYDIN FATİH-2</t>
        </is>
      </c>
      <c r="D93" s="124" t="inlineStr">
        <is>
          <t>CÜNEYT ÇIKRIKÇI - AYŞE AVCU</t>
        </is>
      </c>
      <c r="E93" s="124" t="inlineStr">
        <is>
          <t>U026</t>
        </is>
      </c>
      <c r="F93" s="124" t="inlineStr">
        <is>
          <t>REYON GÖREVLİSİ</t>
        </is>
      </c>
      <c r="G93" s="124" t="inlineStr">
        <is>
          <t>A008</t>
        </is>
      </c>
      <c r="H93" s="124" t="inlineStr">
        <is>
          <t>SKT kontrolü</t>
        </is>
      </c>
      <c r="I93" s="166" t="n">
        <v>355</v>
      </c>
      <c r="J93" s="166" t="n">
        <v>0.2</v>
      </c>
      <c r="K93" s="166" t="n">
        <v>1</v>
      </c>
      <c r="L93" s="166" t="n">
        <v>71</v>
      </c>
      <c r="M93" s="141" t="inlineStr">
        <is>
          <t>Türetilmiş Saha Etüdü Bekleniyor</t>
        </is>
      </c>
      <c r="N93" s="141" t="inlineStr">
        <is>
          <t>Saha Etüdü Bekleniyor</t>
        </is>
      </c>
    </row>
    <row r="94" ht="15" customHeight="1" s="113">
      <c r="A94" s="144" t="n">
        <v>46114</v>
      </c>
      <c r="B94" s="124" t="inlineStr">
        <is>
          <t>M005</t>
        </is>
      </c>
      <c r="C94" s="124" t="inlineStr">
        <is>
          <t>AYDIN FATİH-2</t>
        </is>
      </c>
      <c r="D94" s="124" t="inlineStr">
        <is>
          <t>CÜNEYT ÇIKRIKÇI - AYŞE AVCU</t>
        </is>
      </c>
      <c r="E94" s="124" t="inlineStr">
        <is>
          <t>U042</t>
        </is>
      </c>
      <c r="F94" s="124" t="inlineStr">
        <is>
          <t>ŞARKÜTERİ</t>
        </is>
      </c>
      <c r="G94" s="124" t="inlineStr">
        <is>
          <t>A009</t>
        </is>
      </c>
      <c r="H94" s="124" t="inlineStr">
        <is>
          <t>Müşteri servis süresi</t>
        </is>
      </c>
      <c r="I94" s="166" t="n">
        <v>115</v>
      </c>
      <c r="J94" s="166" t="n">
        <v>4</v>
      </c>
      <c r="K94" s="166" t="n">
        <v>1</v>
      </c>
      <c r="L94" s="166" t="n">
        <v>460</v>
      </c>
      <c r="M94" s="141" t="inlineStr">
        <is>
          <t>Türetilmiş Saha Etüdü Bekleniyor</t>
        </is>
      </c>
      <c r="N94" s="141" t="inlineStr">
        <is>
          <t>Saha Etüdü Bekleniyor</t>
        </is>
      </c>
    </row>
    <row r="95" ht="30" customHeight="1" s="113">
      <c r="A95" s="144" t="n">
        <v>46114</v>
      </c>
      <c r="B95" s="124" t="inlineStr">
        <is>
          <t>M005</t>
        </is>
      </c>
      <c r="C95" s="124" t="inlineStr">
        <is>
          <t>AYDIN FATİH-2</t>
        </is>
      </c>
      <c r="D95" s="124" t="inlineStr">
        <is>
          <t>CÜNEYT ÇIKRIKÇI - AYŞE AVCU</t>
        </is>
      </c>
      <c r="E95" s="124" t="inlineStr">
        <is>
          <t>U042</t>
        </is>
      </c>
      <c r="F95" s="124" t="inlineStr">
        <is>
          <t>ŞARKÜTERİ</t>
        </is>
      </c>
      <c r="G95" s="124" t="inlineStr">
        <is>
          <t>A010</t>
        </is>
      </c>
      <c r="H95" s="124" t="inlineStr">
        <is>
          <t>Günlük temizlik</t>
        </is>
      </c>
      <c r="I95" s="166" t="n">
        <v>1</v>
      </c>
      <c r="J95" s="166" t="n">
        <v>90</v>
      </c>
      <c r="K95" s="166" t="n">
        <v>1</v>
      </c>
      <c r="L95" s="166" t="n">
        <v>90</v>
      </c>
      <c r="M95" s="141" t="inlineStr">
        <is>
          <t>Sabit Aktivite</t>
        </is>
      </c>
      <c r="N95" s="141" t="inlineStr">
        <is>
          <t>Gerçek/Mevcut Kaynak</t>
        </is>
      </c>
    </row>
    <row r="96" ht="15" customHeight="1" s="113">
      <c r="A96" s="144" t="n">
        <v>46114</v>
      </c>
      <c r="B96" s="124" t="inlineStr">
        <is>
          <t>M005</t>
        </is>
      </c>
      <c r="C96" s="124" t="inlineStr">
        <is>
          <t>AYDIN FATİH-2</t>
        </is>
      </c>
      <c r="D96" s="124" t="inlineStr">
        <is>
          <t>CÜNEYT ÇIKRIKÇI - AYŞE AVCU</t>
        </is>
      </c>
      <c r="E96" s="124" t="inlineStr">
        <is>
          <t>U042</t>
        </is>
      </c>
      <c r="F96" s="124" t="inlineStr">
        <is>
          <t>ŞARKÜTERİ</t>
        </is>
      </c>
      <c r="G96" s="124" t="inlineStr">
        <is>
          <t>A011</t>
        </is>
      </c>
      <c r="H96" s="124" t="inlineStr">
        <is>
          <t>Ürün hazırlama</t>
        </is>
      </c>
      <c r="I96" s="166" t="n">
        <v>35</v>
      </c>
      <c r="J96" s="166" t="n">
        <v>1.5</v>
      </c>
      <c r="K96" s="166" t="n">
        <v>1</v>
      </c>
      <c r="L96" s="166" t="n">
        <v>52.5</v>
      </c>
      <c r="M96" s="141" t="inlineStr">
        <is>
          <t>Türetilmiş Saha Etüdü Bekleniyor</t>
        </is>
      </c>
      <c r="N96" s="141" t="inlineStr">
        <is>
          <t>Saha Etüdü Bekleniyor</t>
        </is>
      </c>
    </row>
    <row r="97" ht="30" customHeight="1" s="113">
      <c r="A97" s="144" t="n">
        <v>46114</v>
      </c>
      <c r="B97" s="124" t="inlineStr">
        <is>
          <t>M005</t>
        </is>
      </c>
      <c r="C97" s="124" t="inlineStr">
        <is>
          <t>AYDIN FATİH-2</t>
        </is>
      </c>
      <c r="D97" s="124" t="inlineStr">
        <is>
          <t>CÜNEYT ÇIKRIKÇI - AYŞE AVCU</t>
        </is>
      </c>
      <c r="E97" s="124" t="inlineStr">
        <is>
          <t>U013</t>
        </is>
      </c>
      <c r="F97" s="124" t="inlineStr">
        <is>
          <t>KASAP</t>
        </is>
      </c>
      <c r="G97" s="124" t="inlineStr">
        <is>
          <t>A012</t>
        </is>
      </c>
      <c r="H97" s="124" t="inlineStr">
        <is>
          <t>Teşhir hazırlığı</t>
        </is>
      </c>
      <c r="I97" s="166" t="n">
        <v>1</v>
      </c>
      <c r="J97" s="166" t="n">
        <v>75</v>
      </c>
      <c r="K97" s="166" t="n">
        <v>1</v>
      </c>
      <c r="L97" s="166" t="n">
        <v>75</v>
      </c>
      <c r="M97" s="141" t="inlineStr">
        <is>
          <t>Sabit Aktivite</t>
        </is>
      </c>
      <c r="N97" s="141" t="inlineStr">
        <is>
          <t>Gerçek/Mevcut Kaynak</t>
        </is>
      </c>
    </row>
    <row r="98" ht="15" customHeight="1" s="113">
      <c r="A98" s="144" t="n">
        <v>46114</v>
      </c>
      <c r="B98" s="124" t="inlineStr">
        <is>
          <t>M005</t>
        </is>
      </c>
      <c r="C98" s="124" t="inlineStr">
        <is>
          <t>AYDIN FATİH-2</t>
        </is>
      </c>
      <c r="D98" s="124" t="inlineStr">
        <is>
          <t>CÜNEYT ÇIKRIKÇI - AYŞE AVCU</t>
        </is>
      </c>
      <c r="E98" s="124" t="inlineStr">
        <is>
          <t>U013</t>
        </is>
      </c>
      <c r="F98" s="124" t="inlineStr">
        <is>
          <t>KASAP</t>
        </is>
      </c>
      <c r="G98" s="124" t="inlineStr">
        <is>
          <t>A013</t>
        </is>
      </c>
      <c r="H98" s="124" t="inlineStr">
        <is>
          <t>Parçalama</t>
        </is>
      </c>
      <c r="I98" s="166" t="n">
        <v>29</v>
      </c>
      <c r="J98" s="166" t="n">
        <v>2.5</v>
      </c>
      <c r="K98" s="166" t="n">
        <v>1</v>
      </c>
      <c r="L98" s="166" t="n">
        <v>72.5</v>
      </c>
      <c r="M98" s="141" t="inlineStr">
        <is>
          <t>Türetilmiş Saha Etüdü Bekleniyor</t>
        </is>
      </c>
      <c r="N98" s="141" t="inlineStr">
        <is>
          <t>Saha Etüdü Bekleniyor</t>
        </is>
      </c>
    </row>
    <row r="99" ht="15" customHeight="1" s="113">
      <c r="A99" s="144" t="n">
        <v>46114</v>
      </c>
      <c r="B99" s="124" t="inlineStr">
        <is>
          <t>M005</t>
        </is>
      </c>
      <c r="C99" s="124" t="inlineStr">
        <is>
          <t>AYDIN FATİH-2</t>
        </is>
      </c>
      <c r="D99" s="124" t="inlineStr">
        <is>
          <t>CÜNEYT ÇIKRIKÇI - AYŞE AVCU</t>
        </is>
      </c>
      <c r="E99" s="124" t="inlineStr">
        <is>
          <t>U013</t>
        </is>
      </c>
      <c r="F99" s="124" t="inlineStr">
        <is>
          <t>KASAP</t>
        </is>
      </c>
      <c r="G99" s="124" t="inlineStr">
        <is>
          <t>A014</t>
        </is>
      </c>
      <c r="H99" s="124" t="inlineStr">
        <is>
          <t>Paketleme</t>
        </is>
      </c>
      <c r="I99" s="166" t="n">
        <v>46</v>
      </c>
      <c r="J99" s="166" t="n">
        <v>1.2</v>
      </c>
      <c r="K99" s="166" t="n">
        <v>1</v>
      </c>
      <c r="L99" s="166" t="n">
        <v>55.2</v>
      </c>
      <c r="M99" s="141" t="inlineStr">
        <is>
          <t>Türetilmiş Saha Etüdü Bekleniyor</t>
        </is>
      </c>
      <c r="N99" s="141" t="inlineStr">
        <is>
          <t>Saha Etüdü Bekleniyor</t>
        </is>
      </c>
    </row>
    <row r="100" ht="15" customHeight="1" s="113">
      <c r="A100" s="144" t="n">
        <v>46114</v>
      </c>
      <c r="B100" s="124" t="inlineStr">
        <is>
          <t>M005</t>
        </is>
      </c>
      <c r="C100" s="124" t="inlineStr">
        <is>
          <t>AYDIN FATİH-2</t>
        </is>
      </c>
      <c r="D100" s="124" t="inlineStr">
        <is>
          <t>CÜNEYT ÇIKRIKÇI - AYŞE AVCU</t>
        </is>
      </c>
      <c r="E100" s="124" t="inlineStr">
        <is>
          <t>U017</t>
        </is>
      </c>
      <c r="F100" s="124" t="inlineStr">
        <is>
          <t>MANAV</t>
        </is>
      </c>
      <c r="G100" s="124" t="inlineStr">
        <is>
          <t>A015</t>
        </is>
      </c>
      <c r="H100" s="124" t="inlineStr">
        <is>
          <t>Teşhir hazırlığı</t>
        </is>
      </c>
      <c r="I100" s="166" t="n">
        <v>28</v>
      </c>
      <c r="J100" s="166" t="n">
        <v>2.2</v>
      </c>
      <c r="K100" s="166" t="n">
        <v>1</v>
      </c>
      <c r="L100" s="166" t="n">
        <v>61.6</v>
      </c>
      <c r="M100" s="141" t="inlineStr">
        <is>
          <t>Türetilmiş Saha Etüdü Bekleniyor</t>
        </is>
      </c>
      <c r="N100" s="141" t="inlineStr">
        <is>
          <t>Saha Etüdü Bekleniyor</t>
        </is>
      </c>
    </row>
    <row r="101" ht="15" customHeight="1" s="113">
      <c r="A101" s="144" t="n">
        <v>46114</v>
      </c>
      <c r="B101" s="124" t="inlineStr">
        <is>
          <t>M005</t>
        </is>
      </c>
      <c r="C101" s="124" t="inlineStr">
        <is>
          <t>AYDIN FATİH-2</t>
        </is>
      </c>
      <c r="D101" s="124" t="inlineStr">
        <is>
          <t>CÜNEYT ÇIKRIKÇI - AYŞE AVCU</t>
        </is>
      </c>
      <c r="E101" s="124" t="inlineStr">
        <is>
          <t>U017</t>
        </is>
      </c>
      <c r="F101" s="124" t="inlineStr">
        <is>
          <t>MANAV</t>
        </is>
      </c>
      <c r="G101" s="124" t="inlineStr">
        <is>
          <t>A016</t>
        </is>
      </c>
      <c r="H101" s="124" t="inlineStr">
        <is>
          <t>Ayıklama</t>
        </is>
      </c>
      <c r="I101" s="166" t="n">
        <v>17</v>
      </c>
      <c r="J101" s="166" t="n">
        <v>0.8</v>
      </c>
      <c r="K101" s="166" t="n">
        <v>1</v>
      </c>
      <c r="L101" s="166" t="n">
        <v>13.6</v>
      </c>
      <c r="M101" s="141" t="inlineStr">
        <is>
          <t>Türetilmiş Saha Etüdü Bekleniyor</t>
        </is>
      </c>
      <c r="N101" s="141" t="inlineStr">
        <is>
          <t>Saha Etüdü Bekleniyor</t>
        </is>
      </c>
    </row>
    <row r="102" ht="15" customHeight="1" s="113">
      <c r="A102" s="144" t="n">
        <v>46114</v>
      </c>
      <c r="B102" s="124" t="inlineStr">
        <is>
          <t>M005</t>
        </is>
      </c>
      <c r="C102" s="124" t="inlineStr">
        <is>
          <t>AYDIN FATİH-2</t>
        </is>
      </c>
      <c r="D102" s="124" t="inlineStr">
        <is>
          <t>CÜNEYT ÇIKRIKÇI - AYŞE AVCU</t>
        </is>
      </c>
      <c r="E102" s="124" t="inlineStr">
        <is>
          <t>U017</t>
        </is>
      </c>
      <c r="F102" s="124" t="inlineStr">
        <is>
          <t>MANAV</t>
        </is>
      </c>
      <c r="G102" s="124" t="inlineStr">
        <is>
          <t>A017</t>
        </is>
      </c>
      <c r="H102" s="124" t="inlineStr">
        <is>
          <t>Fire ayrıştırma</t>
        </is>
      </c>
      <c r="I102" s="166" t="n">
        <v>5</v>
      </c>
      <c r="J102" s="166" t="n">
        <v>1</v>
      </c>
      <c r="K102" s="166" t="n">
        <v>1</v>
      </c>
      <c r="L102" s="166" t="n">
        <v>5</v>
      </c>
      <c r="M102" s="141" t="inlineStr">
        <is>
          <t>Türetilmiş Saha Etüdü Bekleniyor</t>
        </is>
      </c>
      <c r="N102" s="141" t="inlineStr">
        <is>
          <t>Saha Etüdü Bekleniyor</t>
        </is>
      </c>
    </row>
    <row r="103" ht="30" customHeight="1" s="113">
      <c r="A103" s="144" t="n">
        <v>46114</v>
      </c>
      <c r="B103" s="124" t="inlineStr">
        <is>
          <t>M005</t>
        </is>
      </c>
      <c r="C103" s="124" t="inlineStr">
        <is>
          <t>AYDIN FATİH-2</t>
        </is>
      </c>
      <c r="D103" s="124" t="inlineStr">
        <is>
          <t>CÜNEYT ÇIKRIKÇI - AYŞE AVCU</t>
        </is>
      </c>
      <c r="E103" s="124" t="inlineStr">
        <is>
          <t>U023</t>
        </is>
      </c>
      <c r="F103" s="124" t="inlineStr">
        <is>
          <t>ONLİNE TOPLAYICI</t>
        </is>
      </c>
      <c r="G103" s="124" t="inlineStr">
        <is>
          <t>A018</t>
        </is>
      </c>
      <c r="H103" s="124" t="inlineStr">
        <is>
          <t>Sipariş toplama</t>
        </is>
      </c>
      <c r="I103" s="166" t="n">
        <v>78</v>
      </c>
      <c r="J103" s="166" t="n">
        <v>7</v>
      </c>
      <c r="K103" s="166" t="n">
        <v>1</v>
      </c>
      <c r="L103" s="166" t="n">
        <v>546</v>
      </c>
      <c r="M103" s="141" t="inlineStr">
        <is>
          <t>Online Sipariş - Gerçek</t>
        </is>
      </c>
      <c r="N103" s="141" t="inlineStr">
        <is>
          <t>Gerçek/Mevcut Kaynak</t>
        </is>
      </c>
    </row>
    <row r="104" ht="30" customHeight="1" s="113">
      <c r="A104" s="144" t="n">
        <v>46114</v>
      </c>
      <c r="B104" s="124" t="inlineStr">
        <is>
          <t>M005</t>
        </is>
      </c>
      <c r="C104" s="124" t="inlineStr">
        <is>
          <t>AYDIN FATİH-2</t>
        </is>
      </c>
      <c r="D104" s="124" t="inlineStr">
        <is>
          <t>CÜNEYT ÇIKRIKÇI - AYŞE AVCU</t>
        </is>
      </c>
      <c r="E104" s="124" t="inlineStr">
        <is>
          <t>U024</t>
        </is>
      </c>
      <c r="F104" s="124" t="inlineStr">
        <is>
          <t>ONLİNE ŞOFÖR</t>
        </is>
      </c>
      <c r="G104" s="124" t="inlineStr">
        <is>
          <t>A019</t>
        </is>
      </c>
      <c r="H104" s="124" t="inlineStr">
        <is>
          <t>Sipariş teslimatı</t>
        </is>
      </c>
      <c r="I104" s="166" t="n">
        <v>78</v>
      </c>
      <c r="J104" s="166" t="n">
        <v>12</v>
      </c>
      <c r="K104" s="166" t="n">
        <v>1</v>
      </c>
      <c r="L104" s="166" t="n">
        <v>936</v>
      </c>
      <c r="M104" s="141" t="inlineStr">
        <is>
          <t>Online Sipariş - Gerçek</t>
        </is>
      </c>
      <c r="N104" s="141" t="inlineStr">
        <is>
          <t>Gerçek/Mevcut Kaynak</t>
        </is>
      </c>
    </row>
    <row r="105" ht="15" customHeight="1" s="113">
      <c r="A105" s="144" t="n">
        <v>46114</v>
      </c>
      <c r="B105" s="124" t="inlineStr">
        <is>
          <t>M005</t>
        </is>
      </c>
      <c r="C105" s="124" t="inlineStr">
        <is>
          <t>AYDIN FATİH-2</t>
        </is>
      </c>
      <c r="D105" s="124" t="inlineStr">
        <is>
          <t>CÜNEYT ÇIKRIKÇI - AYŞE AVCU</t>
        </is>
      </c>
      <c r="E105" s="124" t="inlineStr">
        <is>
          <t>U002</t>
        </is>
      </c>
      <c r="F105" s="124" t="inlineStr">
        <is>
          <t>BAKLİYAT</t>
        </is>
      </c>
      <c r="G105" s="124" t="inlineStr">
        <is>
          <t>A020</t>
        </is>
      </c>
      <c r="H105" s="124" t="inlineStr">
        <is>
          <t>Ürün dolumu</t>
        </is>
      </c>
      <c r="I105" s="166" t="n">
        <v>17</v>
      </c>
      <c r="J105" s="166" t="n">
        <v>2</v>
      </c>
      <c r="K105" s="166" t="n">
        <v>1</v>
      </c>
      <c r="L105" s="166" t="n">
        <v>34</v>
      </c>
      <c r="M105" s="141" t="inlineStr">
        <is>
          <t>Türetilmiş Saha Etüdü Bekleniyor</t>
        </is>
      </c>
      <c r="N105" s="141" t="inlineStr">
        <is>
          <t>Saha Etüdü Bekleniyor</t>
        </is>
      </c>
    </row>
    <row r="106" ht="15" customHeight="1" s="113">
      <c r="A106" s="144" t="n">
        <v>46114</v>
      </c>
      <c r="B106" s="124" t="inlineStr">
        <is>
          <t>M005</t>
        </is>
      </c>
      <c r="C106" s="124" t="inlineStr">
        <is>
          <t>AYDIN FATİH-2</t>
        </is>
      </c>
      <c r="D106" s="124" t="inlineStr">
        <is>
          <t>CÜNEYT ÇIKRIKÇI - AYŞE AVCU</t>
        </is>
      </c>
      <c r="E106" s="124" t="inlineStr">
        <is>
          <t>U034</t>
        </is>
      </c>
      <c r="F106" s="124" t="inlineStr">
        <is>
          <t>UNLU MAMÜLLER</t>
        </is>
      </c>
      <c r="G106" s="124" t="inlineStr">
        <is>
          <t>A021</t>
        </is>
      </c>
      <c r="H106" s="124" t="inlineStr">
        <is>
          <t>Ürün hazırlama/pişirme</t>
        </is>
      </c>
      <c r="I106" s="166" t="n">
        <v>3</v>
      </c>
      <c r="J106" s="166" t="n">
        <v>25</v>
      </c>
      <c r="K106" s="166" t="n">
        <v>1</v>
      </c>
      <c r="L106" s="166" t="n">
        <v>75</v>
      </c>
      <c r="M106" s="141" t="inlineStr">
        <is>
          <t>Türetilmiş Saha Etüdü Bekleniyor</t>
        </is>
      </c>
      <c r="N106" s="141" t="inlineStr">
        <is>
          <t>Saha Etüdü Bekleniyor</t>
        </is>
      </c>
    </row>
    <row r="107" ht="30" customHeight="1" s="113">
      <c r="A107" s="144" t="n">
        <v>46114</v>
      </c>
      <c r="B107" s="124" t="inlineStr">
        <is>
          <t>M006</t>
        </is>
      </c>
      <c r="C107" s="124" t="inlineStr">
        <is>
          <t>AYDIN GİRNE</t>
        </is>
      </c>
      <c r="D107" s="124" t="inlineStr">
        <is>
          <t>CÜNEYT ÇIKRIKÇI - AYŞE AVCU</t>
        </is>
      </c>
      <c r="E107" s="124" t="inlineStr">
        <is>
          <t>U015</t>
        </is>
      </c>
      <c r="F107" s="124" t="inlineStr">
        <is>
          <t>KASİYER</t>
        </is>
      </c>
      <c r="G107" s="124" t="inlineStr">
        <is>
          <t>A001</t>
        </is>
      </c>
      <c r="H107" s="124" t="inlineStr">
        <is>
          <t>Fiş işlemi</t>
        </is>
      </c>
      <c r="I107" s="166" t="n">
        <v>1188</v>
      </c>
      <c r="J107" s="166" t="n">
        <v>2</v>
      </c>
      <c r="K107" s="166" t="n">
        <v>1</v>
      </c>
      <c r="L107" s="166" t="n">
        <v>2376</v>
      </c>
      <c r="M107" s="141" t="inlineStr">
        <is>
          <t>Günlük Operasyon - Gerçek</t>
        </is>
      </c>
      <c r="N107" s="141" t="inlineStr">
        <is>
          <t>Gerçek/Mevcut Kaynak</t>
        </is>
      </c>
    </row>
    <row r="108" ht="15" customHeight="1" s="113">
      <c r="A108" s="144" t="n">
        <v>46114</v>
      </c>
      <c r="B108" s="124" t="inlineStr">
        <is>
          <t>M006</t>
        </is>
      </c>
      <c r="C108" s="124" t="inlineStr">
        <is>
          <t>AYDIN GİRNE</t>
        </is>
      </c>
      <c r="D108" s="124" t="inlineStr">
        <is>
          <t>CÜNEYT ÇIKRIKÇI - AYŞE AVCU</t>
        </is>
      </c>
      <c r="E108" s="124" t="inlineStr">
        <is>
          <t>U015</t>
        </is>
      </c>
      <c r="F108" s="124" t="inlineStr">
        <is>
          <t>KASİYER</t>
        </is>
      </c>
      <c r="G108" s="124" t="inlineStr">
        <is>
          <t>A002</t>
        </is>
      </c>
      <c r="H108" s="124" t="inlineStr">
        <is>
          <t>Kasa açılışı</t>
        </is>
      </c>
      <c r="I108" s="166" t="n">
        <v>3</v>
      </c>
      <c r="J108" s="166" t="n">
        <v>15</v>
      </c>
      <c r="K108" s="166" t="n">
        <v>1</v>
      </c>
      <c r="L108" s="166" t="n">
        <v>45</v>
      </c>
      <c r="M108" s="141" t="inlineStr">
        <is>
          <t>Türetilmiş Saha Etüdü Bekleniyor</t>
        </is>
      </c>
      <c r="N108" s="141" t="inlineStr">
        <is>
          <t>Saha Etüdü Bekleniyor</t>
        </is>
      </c>
    </row>
    <row r="109" ht="15" customHeight="1" s="113">
      <c r="A109" s="144" t="n">
        <v>46114</v>
      </c>
      <c r="B109" s="124" t="inlineStr">
        <is>
          <t>M006</t>
        </is>
      </c>
      <c r="C109" s="124" t="inlineStr">
        <is>
          <t>AYDIN GİRNE</t>
        </is>
      </c>
      <c r="D109" s="124" t="inlineStr">
        <is>
          <t>CÜNEYT ÇIKRIKÇI - AYŞE AVCU</t>
        </is>
      </c>
      <c r="E109" s="124" t="inlineStr">
        <is>
          <t>U015</t>
        </is>
      </c>
      <c r="F109" s="124" t="inlineStr">
        <is>
          <t>KASİYER</t>
        </is>
      </c>
      <c r="G109" s="124" t="inlineStr">
        <is>
          <t>A003</t>
        </is>
      </c>
      <c r="H109" s="124" t="inlineStr">
        <is>
          <t>Kasa kapanışı</t>
        </is>
      </c>
      <c r="I109" s="166" t="n">
        <v>3</v>
      </c>
      <c r="J109" s="166" t="n">
        <v>20</v>
      </c>
      <c r="K109" s="166" t="n">
        <v>1</v>
      </c>
      <c r="L109" s="166" t="n">
        <v>60</v>
      </c>
      <c r="M109" s="141" t="inlineStr">
        <is>
          <t>Türetilmiş Saha Etüdü Bekleniyor</t>
        </is>
      </c>
      <c r="N109" s="141" t="inlineStr">
        <is>
          <t>Saha Etüdü Bekleniyor</t>
        </is>
      </c>
    </row>
    <row r="110" ht="15" customHeight="1" s="113">
      <c r="A110" s="144" t="n">
        <v>46114</v>
      </c>
      <c r="B110" s="124" t="inlineStr">
        <is>
          <t>M006</t>
        </is>
      </c>
      <c r="C110" s="124" t="inlineStr">
        <is>
          <t>AYDIN GİRNE</t>
        </is>
      </c>
      <c r="D110" s="124" t="inlineStr">
        <is>
          <t>CÜNEYT ÇIKRIKÇI - AYŞE AVCU</t>
        </is>
      </c>
      <c r="E110" s="124" t="inlineStr">
        <is>
          <t>U015</t>
        </is>
      </c>
      <c r="F110" s="124" t="inlineStr">
        <is>
          <t>KASİYER</t>
        </is>
      </c>
      <c r="G110" s="124" t="inlineStr">
        <is>
          <t>A004</t>
        </is>
      </c>
      <c r="H110" s="124" t="inlineStr">
        <is>
          <t>İade işlemi</t>
        </is>
      </c>
      <c r="I110" s="166" t="n">
        <v>14</v>
      </c>
      <c r="J110" s="166" t="n">
        <v>6</v>
      </c>
      <c r="K110" s="166" t="n">
        <v>1</v>
      </c>
      <c r="L110" s="166" t="n">
        <v>84</v>
      </c>
      <c r="M110" s="141" t="inlineStr">
        <is>
          <t>Türetilmiş Saha Etüdü Bekleniyor</t>
        </is>
      </c>
      <c r="N110" s="141" t="inlineStr">
        <is>
          <t>Saha Etüdü Bekleniyor</t>
        </is>
      </c>
    </row>
    <row r="111" ht="15" customHeight="1" s="113">
      <c r="A111" s="144" t="n">
        <v>46114</v>
      </c>
      <c r="B111" s="124" t="inlineStr">
        <is>
          <t>M006</t>
        </is>
      </c>
      <c r="C111" s="124" t="inlineStr">
        <is>
          <t>AYDIN GİRNE</t>
        </is>
      </c>
      <c r="D111" s="124" t="inlineStr">
        <is>
          <t>CÜNEYT ÇIKRIKÇI - AYŞE AVCU</t>
        </is>
      </c>
      <c r="E111" s="124" t="inlineStr">
        <is>
          <t>U026</t>
        </is>
      </c>
      <c r="F111" s="124" t="inlineStr">
        <is>
          <t>REYON GÖREVLİSİ</t>
        </is>
      </c>
      <c r="G111" s="124" t="inlineStr">
        <is>
          <t>A005</t>
        </is>
      </c>
      <c r="H111" s="124" t="inlineStr">
        <is>
          <t>Koli raf yerleştirme</t>
        </is>
      </c>
      <c r="I111" s="166" t="n">
        <v>9</v>
      </c>
      <c r="J111" s="166" t="n">
        <v>1.8</v>
      </c>
      <c r="K111" s="166" t="n">
        <v>1</v>
      </c>
      <c r="L111" s="166" t="n">
        <v>16.2</v>
      </c>
      <c r="M111" s="141" t="inlineStr">
        <is>
          <t>Mal Kabul (Aylık Operasyon KPI) - Türetilmiş</t>
        </is>
      </c>
      <c r="N111" s="141" t="inlineStr">
        <is>
          <t>Gerçek/Türetilmiş</t>
        </is>
      </c>
    </row>
    <row r="112" ht="15" customHeight="1" s="113">
      <c r="A112" s="144" t="n">
        <v>46114</v>
      </c>
      <c r="B112" s="124" t="inlineStr">
        <is>
          <t>M006</t>
        </is>
      </c>
      <c r="C112" s="124" t="inlineStr">
        <is>
          <t>AYDIN GİRNE</t>
        </is>
      </c>
      <c r="D112" s="124" t="inlineStr">
        <is>
          <t>CÜNEYT ÇIKRIKÇI - AYŞE AVCU</t>
        </is>
      </c>
      <c r="E112" s="124" t="inlineStr">
        <is>
          <t>U026</t>
        </is>
      </c>
      <c r="F112" s="124" t="inlineStr">
        <is>
          <t>REYON GÖREVLİSİ</t>
        </is>
      </c>
      <c r="G112" s="124" t="inlineStr">
        <is>
          <t>A006</t>
        </is>
      </c>
      <c r="H112" s="124" t="inlineStr">
        <is>
          <t>Palet boşaltma</t>
        </is>
      </c>
      <c r="I112" s="166" t="n">
        <v>9</v>
      </c>
      <c r="J112" s="166" t="n">
        <v>30</v>
      </c>
      <c r="K112" s="166" t="n">
        <v>1</v>
      </c>
      <c r="L112" s="166" t="n">
        <v>270</v>
      </c>
      <c r="M112" s="141" t="inlineStr">
        <is>
          <t>Mal Kabul (Aylık Operasyon KPI) - Türetilmiş</t>
        </is>
      </c>
      <c r="N112" s="141" t="inlineStr">
        <is>
          <t>Gerçek/Türetilmiş</t>
        </is>
      </c>
    </row>
    <row r="113" ht="15" customHeight="1" s="113">
      <c r="A113" s="144" t="n">
        <v>46114</v>
      </c>
      <c r="B113" s="124" t="inlineStr">
        <is>
          <t>M006</t>
        </is>
      </c>
      <c r="C113" s="124" t="inlineStr">
        <is>
          <t>AYDIN GİRNE</t>
        </is>
      </c>
      <c r="D113" s="124" t="inlineStr">
        <is>
          <t>CÜNEYT ÇIKRIKÇI - AYŞE AVCU</t>
        </is>
      </c>
      <c r="E113" s="124" t="inlineStr">
        <is>
          <t>U026</t>
        </is>
      </c>
      <c r="F113" s="124" t="inlineStr">
        <is>
          <t>REYON GÖREVLİSİ</t>
        </is>
      </c>
      <c r="G113" s="124" t="inlineStr">
        <is>
          <t>A007</t>
        </is>
      </c>
      <c r="H113" s="124" t="inlineStr">
        <is>
          <t>Etiket değiştirme</t>
        </is>
      </c>
      <c r="I113" s="166" t="n">
        <v>94</v>
      </c>
      <c r="J113" s="166" t="n">
        <v>0.45</v>
      </c>
      <c r="K113" s="166" t="n">
        <v>1</v>
      </c>
      <c r="L113" s="166" t="n">
        <v>42.3</v>
      </c>
      <c r="M113" s="141" t="inlineStr">
        <is>
          <t>Türetilmiş Saha Etüdü Bekleniyor</t>
        </is>
      </c>
      <c r="N113" s="141" t="inlineStr">
        <is>
          <t>Saha Etüdü Bekleniyor</t>
        </is>
      </c>
    </row>
    <row r="114" ht="15" customHeight="1" s="113">
      <c r="A114" s="144" t="n">
        <v>46114</v>
      </c>
      <c r="B114" s="124" t="inlineStr">
        <is>
          <t>M006</t>
        </is>
      </c>
      <c r="C114" s="124" t="inlineStr">
        <is>
          <t>AYDIN GİRNE</t>
        </is>
      </c>
      <c r="D114" s="124" t="inlineStr">
        <is>
          <t>CÜNEYT ÇIKRIKÇI - AYŞE AVCU</t>
        </is>
      </c>
      <c r="E114" s="124" t="inlineStr">
        <is>
          <t>U026</t>
        </is>
      </c>
      <c r="F114" s="124" t="inlineStr">
        <is>
          <t>REYON GÖREVLİSİ</t>
        </is>
      </c>
      <c r="G114" s="124" t="inlineStr">
        <is>
          <t>A008</t>
        </is>
      </c>
      <c r="H114" s="124" t="inlineStr">
        <is>
          <t>SKT kontrolü</t>
        </is>
      </c>
      <c r="I114" s="166" t="n">
        <v>670</v>
      </c>
      <c r="J114" s="166" t="n">
        <v>0.2</v>
      </c>
      <c r="K114" s="166" t="n">
        <v>1</v>
      </c>
      <c r="L114" s="166" t="n">
        <v>134</v>
      </c>
      <c r="M114" s="141" t="inlineStr">
        <is>
          <t>Türetilmiş Saha Etüdü Bekleniyor</t>
        </is>
      </c>
      <c r="N114" s="141" t="inlineStr">
        <is>
          <t>Saha Etüdü Bekleniyor</t>
        </is>
      </c>
    </row>
    <row r="115" ht="15" customHeight="1" s="113">
      <c r="A115" s="144" t="n">
        <v>46114</v>
      </c>
      <c r="B115" s="124" t="inlineStr">
        <is>
          <t>M006</t>
        </is>
      </c>
      <c r="C115" s="124" t="inlineStr">
        <is>
          <t>AYDIN GİRNE</t>
        </is>
      </c>
      <c r="D115" s="124" t="inlineStr">
        <is>
          <t>CÜNEYT ÇIKRIKÇI - AYŞE AVCU</t>
        </is>
      </c>
      <c r="E115" s="124" t="inlineStr">
        <is>
          <t>U042</t>
        </is>
      </c>
      <c r="F115" s="124" t="inlineStr">
        <is>
          <t>ŞARKÜTERİ</t>
        </is>
      </c>
      <c r="G115" s="124" t="inlineStr">
        <is>
          <t>A009</t>
        </is>
      </c>
      <c r="H115" s="124" t="inlineStr">
        <is>
          <t>Müşteri servis süresi</t>
        </is>
      </c>
      <c r="I115" s="166" t="n">
        <v>110</v>
      </c>
      <c r="J115" s="166" t="n">
        <v>4</v>
      </c>
      <c r="K115" s="166" t="n">
        <v>1</v>
      </c>
      <c r="L115" s="166" t="n">
        <v>440</v>
      </c>
      <c r="M115" s="141" t="inlineStr">
        <is>
          <t>Türetilmiş Saha Etüdü Bekleniyor</t>
        </is>
      </c>
      <c r="N115" s="141" t="inlineStr">
        <is>
          <t>Saha Etüdü Bekleniyor</t>
        </is>
      </c>
    </row>
    <row r="116" ht="30" customHeight="1" s="113">
      <c r="A116" s="144" t="n">
        <v>46114</v>
      </c>
      <c r="B116" s="124" t="inlineStr">
        <is>
          <t>M006</t>
        </is>
      </c>
      <c r="C116" s="124" t="inlineStr">
        <is>
          <t>AYDIN GİRNE</t>
        </is>
      </c>
      <c r="D116" s="124" t="inlineStr">
        <is>
          <t>CÜNEYT ÇIKRIKÇI - AYŞE AVCU</t>
        </is>
      </c>
      <c r="E116" s="124" t="inlineStr">
        <is>
          <t>U042</t>
        </is>
      </c>
      <c r="F116" s="124" t="inlineStr">
        <is>
          <t>ŞARKÜTERİ</t>
        </is>
      </c>
      <c r="G116" s="124" t="inlineStr">
        <is>
          <t>A010</t>
        </is>
      </c>
      <c r="H116" s="124" t="inlineStr">
        <is>
          <t>Günlük temizlik</t>
        </is>
      </c>
      <c r="I116" s="166" t="n">
        <v>1</v>
      </c>
      <c r="J116" s="166" t="n">
        <v>90</v>
      </c>
      <c r="K116" s="166" t="n">
        <v>1</v>
      </c>
      <c r="L116" s="166" t="n">
        <v>90</v>
      </c>
      <c r="M116" s="141" t="inlineStr">
        <is>
          <t>Sabit Aktivite</t>
        </is>
      </c>
      <c r="N116" s="141" t="inlineStr">
        <is>
          <t>Gerçek/Mevcut Kaynak</t>
        </is>
      </c>
    </row>
    <row r="117" ht="15" customHeight="1" s="113">
      <c r="A117" s="144" t="n">
        <v>46114</v>
      </c>
      <c r="B117" s="124" t="inlineStr">
        <is>
          <t>M006</t>
        </is>
      </c>
      <c r="C117" s="124" t="inlineStr">
        <is>
          <t>AYDIN GİRNE</t>
        </is>
      </c>
      <c r="D117" s="124" t="inlineStr">
        <is>
          <t>CÜNEYT ÇIKRIKÇI - AYŞE AVCU</t>
        </is>
      </c>
      <c r="E117" s="124" t="inlineStr">
        <is>
          <t>U042</t>
        </is>
      </c>
      <c r="F117" s="124" t="inlineStr">
        <is>
          <t>ŞARKÜTERİ</t>
        </is>
      </c>
      <c r="G117" s="124" t="inlineStr">
        <is>
          <t>A011</t>
        </is>
      </c>
      <c r="H117" s="124" t="inlineStr">
        <is>
          <t>Ürün hazırlama</t>
        </is>
      </c>
      <c r="I117" s="166" t="n">
        <v>33</v>
      </c>
      <c r="J117" s="166" t="n">
        <v>1.5</v>
      </c>
      <c r="K117" s="166" t="n">
        <v>1</v>
      </c>
      <c r="L117" s="166" t="n">
        <v>49.5</v>
      </c>
      <c r="M117" s="141" t="inlineStr">
        <is>
          <t>Türetilmiş Saha Etüdü Bekleniyor</t>
        </is>
      </c>
      <c r="N117" s="141" t="inlineStr">
        <is>
          <t>Saha Etüdü Bekleniyor</t>
        </is>
      </c>
    </row>
    <row r="118" ht="30" customHeight="1" s="113">
      <c r="A118" s="144" t="n">
        <v>46114</v>
      </c>
      <c r="B118" s="124" t="inlineStr">
        <is>
          <t>M006</t>
        </is>
      </c>
      <c r="C118" s="124" t="inlineStr">
        <is>
          <t>AYDIN GİRNE</t>
        </is>
      </c>
      <c r="D118" s="124" t="inlineStr">
        <is>
          <t>CÜNEYT ÇIKRIKÇI - AYŞE AVCU</t>
        </is>
      </c>
      <c r="E118" s="124" t="inlineStr">
        <is>
          <t>U013</t>
        </is>
      </c>
      <c r="F118" s="124" t="inlineStr">
        <is>
          <t>KASAP</t>
        </is>
      </c>
      <c r="G118" s="124" t="inlineStr">
        <is>
          <t>A012</t>
        </is>
      </c>
      <c r="H118" s="124" t="inlineStr">
        <is>
          <t>Teşhir hazırlığı</t>
        </is>
      </c>
      <c r="I118" s="166" t="n">
        <v>1</v>
      </c>
      <c r="J118" s="166" t="n">
        <v>75</v>
      </c>
      <c r="K118" s="166" t="n">
        <v>1</v>
      </c>
      <c r="L118" s="166" t="n">
        <v>75</v>
      </c>
      <c r="M118" s="141" t="inlineStr">
        <is>
          <t>Sabit Aktivite</t>
        </is>
      </c>
      <c r="N118" s="141" t="inlineStr">
        <is>
          <t>Gerçek/Mevcut Kaynak</t>
        </is>
      </c>
    </row>
    <row r="119" ht="15" customHeight="1" s="113">
      <c r="A119" s="144" t="n">
        <v>46114</v>
      </c>
      <c r="B119" s="124" t="inlineStr">
        <is>
          <t>M006</t>
        </is>
      </c>
      <c r="C119" s="124" t="inlineStr">
        <is>
          <t>AYDIN GİRNE</t>
        </is>
      </c>
      <c r="D119" s="124" t="inlineStr">
        <is>
          <t>CÜNEYT ÇIKRIKÇI - AYŞE AVCU</t>
        </is>
      </c>
      <c r="E119" s="124" t="inlineStr">
        <is>
          <t>U013</t>
        </is>
      </c>
      <c r="F119" s="124" t="inlineStr">
        <is>
          <t>KASAP</t>
        </is>
      </c>
      <c r="G119" s="124" t="inlineStr">
        <is>
          <t>A013</t>
        </is>
      </c>
      <c r="H119" s="124" t="inlineStr">
        <is>
          <t>Parçalama</t>
        </is>
      </c>
      <c r="I119" s="166" t="n">
        <v>28</v>
      </c>
      <c r="J119" s="166" t="n">
        <v>2.5</v>
      </c>
      <c r="K119" s="166" t="n">
        <v>1</v>
      </c>
      <c r="L119" s="166" t="n">
        <v>70</v>
      </c>
      <c r="M119" s="141" t="inlineStr">
        <is>
          <t>Türetilmiş Saha Etüdü Bekleniyor</t>
        </is>
      </c>
      <c r="N119" s="141" t="inlineStr">
        <is>
          <t>Saha Etüdü Bekleniyor</t>
        </is>
      </c>
    </row>
    <row r="120" ht="15" customHeight="1" s="113">
      <c r="A120" s="144" t="n">
        <v>46114</v>
      </c>
      <c r="B120" s="124" t="inlineStr">
        <is>
          <t>M006</t>
        </is>
      </c>
      <c r="C120" s="124" t="inlineStr">
        <is>
          <t>AYDIN GİRNE</t>
        </is>
      </c>
      <c r="D120" s="124" t="inlineStr">
        <is>
          <t>CÜNEYT ÇIKRIKÇI - AYŞE AVCU</t>
        </is>
      </c>
      <c r="E120" s="124" t="inlineStr">
        <is>
          <t>U013</t>
        </is>
      </c>
      <c r="F120" s="124" t="inlineStr">
        <is>
          <t>KASAP</t>
        </is>
      </c>
      <c r="G120" s="124" t="inlineStr">
        <is>
          <t>A014</t>
        </is>
      </c>
      <c r="H120" s="124" t="inlineStr">
        <is>
          <t>Paketleme</t>
        </is>
      </c>
      <c r="I120" s="166" t="n">
        <v>44</v>
      </c>
      <c r="J120" s="166" t="n">
        <v>1.2</v>
      </c>
      <c r="K120" s="166" t="n">
        <v>1</v>
      </c>
      <c r="L120" s="166" t="n">
        <v>52.8</v>
      </c>
      <c r="M120" s="141" t="inlineStr">
        <is>
          <t>Türetilmiş Saha Etüdü Bekleniyor</t>
        </is>
      </c>
      <c r="N120" s="141" t="inlineStr">
        <is>
          <t>Saha Etüdü Bekleniyor</t>
        </is>
      </c>
    </row>
    <row r="121" ht="15" customHeight="1" s="113">
      <c r="A121" s="144" t="n">
        <v>46114</v>
      </c>
      <c r="B121" s="124" t="inlineStr">
        <is>
          <t>M006</t>
        </is>
      </c>
      <c r="C121" s="124" t="inlineStr">
        <is>
          <t>AYDIN GİRNE</t>
        </is>
      </c>
      <c r="D121" s="124" t="inlineStr">
        <is>
          <t>CÜNEYT ÇIKRIKÇI - AYŞE AVCU</t>
        </is>
      </c>
      <c r="E121" s="124" t="inlineStr">
        <is>
          <t>U017</t>
        </is>
      </c>
      <c r="F121" s="124" t="inlineStr">
        <is>
          <t>MANAV</t>
        </is>
      </c>
      <c r="G121" s="124" t="inlineStr">
        <is>
          <t>A015</t>
        </is>
      </c>
      <c r="H121" s="124" t="inlineStr">
        <is>
          <t>Teşhir hazırlığı</t>
        </is>
      </c>
      <c r="I121" s="166" t="n">
        <v>54</v>
      </c>
      <c r="J121" s="166" t="n">
        <v>2.2</v>
      </c>
      <c r="K121" s="166" t="n">
        <v>1</v>
      </c>
      <c r="L121" s="166" t="n">
        <v>118.8</v>
      </c>
      <c r="M121" s="141" t="inlineStr">
        <is>
          <t>Türetilmiş Saha Etüdü Bekleniyor</t>
        </is>
      </c>
      <c r="N121" s="141" t="inlineStr">
        <is>
          <t>Saha Etüdü Bekleniyor</t>
        </is>
      </c>
    </row>
    <row r="122" ht="15" customHeight="1" s="113">
      <c r="A122" s="144" t="n">
        <v>46114</v>
      </c>
      <c r="B122" s="124" t="inlineStr">
        <is>
          <t>M006</t>
        </is>
      </c>
      <c r="C122" s="124" t="inlineStr">
        <is>
          <t>AYDIN GİRNE</t>
        </is>
      </c>
      <c r="D122" s="124" t="inlineStr">
        <is>
          <t>CÜNEYT ÇIKRIKÇI - AYŞE AVCU</t>
        </is>
      </c>
      <c r="E122" s="124" t="inlineStr">
        <is>
          <t>U017</t>
        </is>
      </c>
      <c r="F122" s="124" t="inlineStr">
        <is>
          <t>MANAV</t>
        </is>
      </c>
      <c r="G122" s="124" t="inlineStr">
        <is>
          <t>A016</t>
        </is>
      </c>
      <c r="H122" s="124" t="inlineStr">
        <is>
          <t>Ayıklama</t>
        </is>
      </c>
      <c r="I122" s="166" t="n">
        <v>32</v>
      </c>
      <c r="J122" s="166" t="n">
        <v>0.8</v>
      </c>
      <c r="K122" s="166" t="n">
        <v>1</v>
      </c>
      <c r="L122" s="166" t="n">
        <v>25.6</v>
      </c>
      <c r="M122" s="141" t="inlineStr">
        <is>
          <t>Türetilmiş Saha Etüdü Bekleniyor</t>
        </is>
      </c>
      <c r="N122" s="141" t="inlineStr">
        <is>
          <t>Saha Etüdü Bekleniyor</t>
        </is>
      </c>
    </row>
    <row r="123" ht="15" customHeight="1" s="113">
      <c r="A123" s="144" t="n">
        <v>46114</v>
      </c>
      <c r="B123" s="124" t="inlineStr">
        <is>
          <t>M006</t>
        </is>
      </c>
      <c r="C123" s="124" t="inlineStr">
        <is>
          <t>AYDIN GİRNE</t>
        </is>
      </c>
      <c r="D123" s="124" t="inlineStr">
        <is>
          <t>CÜNEYT ÇIKRIKÇI - AYŞE AVCU</t>
        </is>
      </c>
      <c r="E123" s="124" t="inlineStr">
        <is>
          <t>U017</t>
        </is>
      </c>
      <c r="F123" s="124" t="inlineStr">
        <is>
          <t>MANAV</t>
        </is>
      </c>
      <c r="G123" s="124" t="inlineStr">
        <is>
          <t>A017</t>
        </is>
      </c>
      <c r="H123" s="124" t="inlineStr">
        <is>
          <t>Fire ayrıştırma</t>
        </is>
      </c>
      <c r="I123" s="166" t="n">
        <v>8</v>
      </c>
      <c r="J123" s="166" t="n">
        <v>1</v>
      </c>
      <c r="K123" s="166" t="n">
        <v>1</v>
      </c>
      <c r="L123" s="166" t="n">
        <v>8</v>
      </c>
      <c r="M123" s="141" t="inlineStr">
        <is>
          <t>Türetilmiş Saha Etüdü Bekleniyor</t>
        </is>
      </c>
      <c r="N123" s="141" t="inlineStr">
        <is>
          <t>Saha Etüdü Bekleniyor</t>
        </is>
      </c>
    </row>
    <row r="124" ht="30" customHeight="1" s="113">
      <c r="A124" s="144" t="n">
        <v>46114</v>
      </c>
      <c r="B124" s="124" t="inlineStr">
        <is>
          <t>M006</t>
        </is>
      </c>
      <c r="C124" s="124" t="inlineStr">
        <is>
          <t>AYDIN GİRNE</t>
        </is>
      </c>
      <c r="D124" s="124" t="inlineStr">
        <is>
          <t>CÜNEYT ÇIKRIKÇI - AYŞE AVCU</t>
        </is>
      </c>
      <c r="E124" s="124" t="inlineStr">
        <is>
          <t>U023</t>
        </is>
      </c>
      <c r="F124" s="124" t="inlineStr">
        <is>
          <t>ONLİNE TOPLAYICI</t>
        </is>
      </c>
      <c r="G124" s="124" t="inlineStr">
        <is>
          <t>A018</t>
        </is>
      </c>
      <c r="H124" s="124" t="inlineStr">
        <is>
          <t>Sipariş toplama</t>
        </is>
      </c>
      <c r="I124" s="166" t="n">
        <v>79</v>
      </c>
      <c r="J124" s="166" t="n">
        <v>7</v>
      </c>
      <c r="K124" s="166" t="n">
        <v>1</v>
      </c>
      <c r="L124" s="166" t="n">
        <v>553</v>
      </c>
      <c r="M124" s="141" t="inlineStr">
        <is>
          <t>Online Sipariş - Gerçek</t>
        </is>
      </c>
      <c r="N124" s="141" t="inlineStr">
        <is>
          <t>Gerçek/Mevcut Kaynak</t>
        </is>
      </c>
    </row>
    <row r="125" ht="30" customHeight="1" s="113">
      <c r="A125" s="144" t="n">
        <v>46114</v>
      </c>
      <c r="B125" s="124" t="inlineStr">
        <is>
          <t>M006</t>
        </is>
      </c>
      <c r="C125" s="124" t="inlineStr">
        <is>
          <t>AYDIN GİRNE</t>
        </is>
      </c>
      <c r="D125" s="124" t="inlineStr">
        <is>
          <t>CÜNEYT ÇIKRIKÇI - AYŞE AVCU</t>
        </is>
      </c>
      <c r="E125" s="124" t="inlineStr">
        <is>
          <t>U024</t>
        </is>
      </c>
      <c r="F125" s="124" t="inlineStr">
        <is>
          <t>ONLİNE ŞOFÖR</t>
        </is>
      </c>
      <c r="G125" s="124" t="inlineStr">
        <is>
          <t>A019</t>
        </is>
      </c>
      <c r="H125" s="124" t="inlineStr">
        <is>
          <t>Sipariş teslimatı</t>
        </is>
      </c>
      <c r="I125" s="166" t="n">
        <v>79</v>
      </c>
      <c r="J125" s="166" t="n">
        <v>12</v>
      </c>
      <c r="K125" s="166" t="n">
        <v>1</v>
      </c>
      <c r="L125" s="166" t="n">
        <v>948</v>
      </c>
      <c r="M125" s="141" t="inlineStr">
        <is>
          <t>Online Sipariş - Gerçek</t>
        </is>
      </c>
      <c r="N125" s="141" t="inlineStr">
        <is>
          <t>Gerçek/Mevcut Kaynak</t>
        </is>
      </c>
    </row>
    <row r="126" ht="15" customHeight="1" s="113">
      <c r="A126" s="144" t="n">
        <v>46114</v>
      </c>
      <c r="B126" s="124" t="inlineStr">
        <is>
          <t>M006</t>
        </is>
      </c>
      <c r="C126" s="124" t="inlineStr">
        <is>
          <t>AYDIN GİRNE</t>
        </is>
      </c>
      <c r="D126" s="124" t="inlineStr">
        <is>
          <t>CÜNEYT ÇIKRIKÇI - AYŞE AVCU</t>
        </is>
      </c>
      <c r="E126" s="124" t="inlineStr">
        <is>
          <t>U002</t>
        </is>
      </c>
      <c r="F126" s="124" t="inlineStr">
        <is>
          <t>BAKLİYAT</t>
        </is>
      </c>
      <c r="G126" s="124" t="inlineStr">
        <is>
          <t>A020</t>
        </is>
      </c>
      <c r="H126" s="124" t="inlineStr">
        <is>
          <t>Ürün dolumu</t>
        </is>
      </c>
      <c r="I126" s="166" t="n">
        <v>32</v>
      </c>
      <c r="J126" s="166" t="n">
        <v>2</v>
      </c>
      <c r="K126" s="166" t="n">
        <v>1</v>
      </c>
      <c r="L126" s="166" t="n">
        <v>64</v>
      </c>
      <c r="M126" s="141" t="inlineStr">
        <is>
          <t>Türetilmiş Saha Etüdü Bekleniyor</t>
        </is>
      </c>
      <c r="N126" s="141" t="inlineStr">
        <is>
          <t>Saha Etüdü Bekleniyor</t>
        </is>
      </c>
    </row>
    <row r="127" ht="15" customHeight="1" s="113">
      <c r="A127" s="144" t="n">
        <v>46114</v>
      </c>
      <c r="B127" s="124" t="inlineStr">
        <is>
          <t>M006</t>
        </is>
      </c>
      <c r="C127" s="124" t="inlineStr">
        <is>
          <t>AYDIN GİRNE</t>
        </is>
      </c>
      <c r="D127" s="124" t="inlineStr">
        <is>
          <t>CÜNEYT ÇIKRIKÇI - AYŞE AVCU</t>
        </is>
      </c>
      <c r="E127" s="124" t="inlineStr">
        <is>
          <t>U034</t>
        </is>
      </c>
      <c r="F127" s="124" t="inlineStr">
        <is>
          <t>UNLU MAMÜLLER</t>
        </is>
      </c>
      <c r="G127" s="124" t="inlineStr">
        <is>
          <t>A021</t>
        </is>
      </c>
      <c r="H127" s="124" t="inlineStr">
        <is>
          <t>Ürün hazırlama/pişirme</t>
        </is>
      </c>
      <c r="I127" s="166" t="n">
        <v>2</v>
      </c>
      <c r="J127" s="166" t="n">
        <v>25</v>
      </c>
      <c r="K127" s="166" t="n">
        <v>1</v>
      </c>
      <c r="L127" s="166" t="n">
        <v>50</v>
      </c>
      <c r="M127" s="141" t="inlineStr">
        <is>
          <t>Türetilmiş Saha Etüdü Bekleniyor</t>
        </is>
      </c>
      <c r="N127" s="141" t="inlineStr">
        <is>
          <t>Saha Etüdü Bekleniyor</t>
        </is>
      </c>
    </row>
    <row r="128" ht="30" customHeight="1" s="113">
      <c r="A128" s="144" t="n">
        <v>46114</v>
      </c>
      <c r="B128" s="124" t="inlineStr">
        <is>
          <t>M007</t>
        </is>
      </c>
      <c r="C128" s="124" t="inlineStr">
        <is>
          <t>AYDIN MİMARSİNAN</t>
        </is>
      </c>
      <c r="D128" s="124" t="inlineStr">
        <is>
          <t>CÜNEYT ÇIKRIKÇI - AYŞE AVCU</t>
        </is>
      </c>
      <c r="E128" s="124" t="inlineStr">
        <is>
          <t>U015</t>
        </is>
      </c>
      <c r="F128" s="124" t="inlineStr">
        <is>
          <t>KASİYER</t>
        </is>
      </c>
      <c r="G128" s="124" t="inlineStr">
        <is>
          <t>A001</t>
        </is>
      </c>
      <c r="H128" s="124" t="inlineStr">
        <is>
          <t>Fiş işlemi</t>
        </is>
      </c>
      <c r="I128" s="166" t="n">
        <v>4162</v>
      </c>
      <c r="J128" s="166" t="n">
        <v>2</v>
      </c>
      <c r="K128" s="166" t="n">
        <v>1</v>
      </c>
      <c r="L128" s="166" t="n">
        <v>8324</v>
      </c>
      <c r="M128" s="141" t="inlineStr">
        <is>
          <t>Günlük Operasyon - Gerçek</t>
        </is>
      </c>
      <c r="N128" s="141" t="inlineStr">
        <is>
          <t>Gerçek/Mevcut Kaynak</t>
        </is>
      </c>
    </row>
    <row r="129" ht="15" customHeight="1" s="113">
      <c r="A129" s="144" t="n">
        <v>46114</v>
      </c>
      <c r="B129" s="124" t="inlineStr">
        <is>
          <t>M007</t>
        </is>
      </c>
      <c r="C129" s="124" t="inlineStr">
        <is>
          <t>AYDIN MİMARSİNAN</t>
        </is>
      </c>
      <c r="D129" s="124" t="inlineStr">
        <is>
          <t>CÜNEYT ÇIKRIKÇI - AYŞE AVCU</t>
        </is>
      </c>
      <c r="E129" s="124" t="inlineStr">
        <is>
          <t>U015</t>
        </is>
      </c>
      <c r="F129" s="124" t="inlineStr">
        <is>
          <t>KASİYER</t>
        </is>
      </c>
      <c r="G129" s="124" t="inlineStr">
        <is>
          <t>A002</t>
        </is>
      </c>
      <c r="H129" s="124" t="inlineStr">
        <is>
          <t>Kasa açılışı</t>
        </is>
      </c>
      <c r="I129" s="166" t="n">
        <v>12</v>
      </c>
      <c r="J129" s="166" t="n">
        <v>15</v>
      </c>
      <c r="K129" s="166" t="n">
        <v>1</v>
      </c>
      <c r="L129" s="166" t="n">
        <v>180</v>
      </c>
      <c r="M129" s="141" t="inlineStr">
        <is>
          <t>Türetilmiş Saha Etüdü Bekleniyor</t>
        </is>
      </c>
      <c r="N129" s="141" t="inlineStr">
        <is>
          <t>Saha Etüdü Bekleniyor</t>
        </is>
      </c>
    </row>
    <row r="130" ht="15" customHeight="1" s="113">
      <c r="A130" s="144" t="n">
        <v>46114</v>
      </c>
      <c r="B130" s="124" t="inlineStr">
        <is>
          <t>M007</t>
        </is>
      </c>
      <c r="C130" s="124" t="inlineStr">
        <is>
          <t>AYDIN MİMARSİNAN</t>
        </is>
      </c>
      <c r="D130" s="124" t="inlineStr">
        <is>
          <t>CÜNEYT ÇIKRIKÇI - AYŞE AVCU</t>
        </is>
      </c>
      <c r="E130" s="124" t="inlineStr">
        <is>
          <t>U015</t>
        </is>
      </c>
      <c r="F130" s="124" t="inlineStr">
        <is>
          <t>KASİYER</t>
        </is>
      </c>
      <c r="G130" s="124" t="inlineStr">
        <is>
          <t>A003</t>
        </is>
      </c>
      <c r="H130" s="124" t="inlineStr">
        <is>
          <t>Kasa kapanışı</t>
        </is>
      </c>
      <c r="I130" s="166" t="n">
        <v>12</v>
      </c>
      <c r="J130" s="166" t="n">
        <v>20</v>
      </c>
      <c r="K130" s="166" t="n">
        <v>1</v>
      </c>
      <c r="L130" s="166" t="n">
        <v>240</v>
      </c>
      <c r="M130" s="141" t="inlineStr">
        <is>
          <t>Türetilmiş Saha Etüdü Bekleniyor</t>
        </is>
      </c>
      <c r="N130" s="141" t="inlineStr">
        <is>
          <t>Saha Etüdü Bekleniyor</t>
        </is>
      </c>
    </row>
    <row r="131" ht="15" customHeight="1" s="113">
      <c r="A131" s="144" t="n">
        <v>46114</v>
      </c>
      <c r="B131" s="124" t="inlineStr">
        <is>
          <t>M007</t>
        </is>
      </c>
      <c r="C131" s="124" t="inlineStr">
        <is>
          <t>AYDIN MİMARSİNAN</t>
        </is>
      </c>
      <c r="D131" s="124" t="inlineStr">
        <is>
          <t>CÜNEYT ÇIKRIKÇI - AYŞE AVCU</t>
        </is>
      </c>
      <c r="E131" s="124" t="inlineStr">
        <is>
          <t>U015</t>
        </is>
      </c>
      <c r="F131" s="124" t="inlineStr">
        <is>
          <t>KASİYER</t>
        </is>
      </c>
      <c r="G131" s="124" t="inlineStr">
        <is>
          <t>A004</t>
        </is>
      </c>
      <c r="H131" s="124" t="inlineStr">
        <is>
          <t>İade işlemi</t>
        </is>
      </c>
      <c r="I131" s="166" t="n">
        <v>50</v>
      </c>
      <c r="J131" s="166" t="n">
        <v>6</v>
      </c>
      <c r="K131" s="166" t="n">
        <v>1</v>
      </c>
      <c r="L131" s="166" t="n">
        <v>300</v>
      </c>
      <c r="M131" s="141" t="inlineStr">
        <is>
          <t>Türetilmiş Saha Etüdü Bekleniyor</t>
        </is>
      </c>
      <c r="N131" s="141" t="inlineStr">
        <is>
          <t>Saha Etüdü Bekleniyor</t>
        </is>
      </c>
    </row>
    <row r="132" ht="15" customHeight="1" s="113">
      <c r="A132" s="144" t="n">
        <v>46114</v>
      </c>
      <c r="B132" s="124" t="inlineStr">
        <is>
          <t>M007</t>
        </is>
      </c>
      <c r="C132" s="124" t="inlineStr">
        <is>
          <t>AYDIN MİMARSİNAN</t>
        </is>
      </c>
      <c r="D132" s="124" t="inlineStr">
        <is>
          <t>CÜNEYT ÇIKRIKÇI - AYŞE AVCU</t>
        </is>
      </c>
      <c r="E132" s="124" t="inlineStr">
        <is>
          <t>U026</t>
        </is>
      </c>
      <c r="F132" s="124" t="inlineStr">
        <is>
          <t>REYON GÖREVLİSİ</t>
        </is>
      </c>
      <c r="G132" s="124" t="inlineStr">
        <is>
          <t>A005</t>
        </is>
      </c>
      <c r="H132" s="124" t="inlineStr">
        <is>
          <t>Koli raf yerleştirme</t>
        </is>
      </c>
      <c r="I132" s="166" t="n">
        <v>16</v>
      </c>
      <c r="J132" s="166" t="n">
        <v>1.8</v>
      </c>
      <c r="K132" s="166" t="n">
        <v>1</v>
      </c>
      <c r="L132" s="166" t="n">
        <v>28.8</v>
      </c>
      <c r="M132" s="141" t="inlineStr">
        <is>
          <t>Mal Kabul (Aylık Operasyon KPI) - Türetilmiş</t>
        </is>
      </c>
      <c r="N132" s="141" t="inlineStr">
        <is>
          <t>Gerçek/Türetilmiş</t>
        </is>
      </c>
    </row>
    <row r="133" ht="15" customHeight="1" s="113">
      <c r="A133" s="144" t="n">
        <v>46114</v>
      </c>
      <c r="B133" s="124" t="inlineStr">
        <is>
          <t>M007</t>
        </is>
      </c>
      <c r="C133" s="124" t="inlineStr">
        <is>
          <t>AYDIN MİMARSİNAN</t>
        </is>
      </c>
      <c r="D133" s="124" t="inlineStr">
        <is>
          <t>CÜNEYT ÇIKRIKÇI - AYŞE AVCU</t>
        </is>
      </c>
      <c r="E133" s="124" t="inlineStr">
        <is>
          <t>U026</t>
        </is>
      </c>
      <c r="F133" s="124" t="inlineStr">
        <is>
          <t>REYON GÖREVLİSİ</t>
        </is>
      </c>
      <c r="G133" s="124" t="inlineStr">
        <is>
          <t>A006</t>
        </is>
      </c>
      <c r="H133" s="124" t="inlineStr">
        <is>
          <t>Palet boşaltma</t>
        </is>
      </c>
      <c r="I133" s="166" t="n">
        <v>16</v>
      </c>
      <c r="J133" s="166" t="n">
        <v>30</v>
      </c>
      <c r="K133" s="166" t="n">
        <v>1</v>
      </c>
      <c r="L133" s="166" t="n">
        <v>480</v>
      </c>
      <c r="M133" s="141" t="inlineStr">
        <is>
          <t>Mal Kabul (Aylık Operasyon KPI) - Türetilmiş</t>
        </is>
      </c>
      <c r="N133" s="141" t="inlineStr">
        <is>
          <t>Gerçek/Türetilmiş</t>
        </is>
      </c>
    </row>
    <row r="134" ht="15" customHeight="1" s="113">
      <c r="A134" s="144" t="n">
        <v>46114</v>
      </c>
      <c r="B134" s="124" t="inlineStr">
        <is>
          <t>M007</t>
        </is>
      </c>
      <c r="C134" s="124" t="inlineStr">
        <is>
          <t>AYDIN MİMARSİNAN</t>
        </is>
      </c>
      <c r="D134" s="124" t="inlineStr">
        <is>
          <t>CÜNEYT ÇIKRIKÇI - AYŞE AVCU</t>
        </is>
      </c>
      <c r="E134" s="124" t="inlineStr">
        <is>
          <t>U026</t>
        </is>
      </c>
      <c r="F134" s="124" t="inlineStr">
        <is>
          <t>REYON GÖREVLİSİ</t>
        </is>
      </c>
      <c r="G134" s="124" t="inlineStr">
        <is>
          <t>A007</t>
        </is>
      </c>
      <c r="H134" s="124" t="inlineStr">
        <is>
          <t>Etiket değiştirme</t>
        </is>
      </c>
      <c r="I134" s="166" t="n">
        <v>24</v>
      </c>
      <c r="J134" s="166" t="n">
        <v>0.45</v>
      </c>
      <c r="K134" s="166" t="n">
        <v>1</v>
      </c>
      <c r="L134" s="166" t="n">
        <v>10.8</v>
      </c>
      <c r="M134" s="141" t="inlineStr">
        <is>
          <t>Türetilmiş Saha Etüdü Bekleniyor</t>
        </is>
      </c>
      <c r="N134" s="141" t="inlineStr">
        <is>
          <t>Saha Etüdü Bekleniyor</t>
        </is>
      </c>
    </row>
    <row r="135" ht="15" customHeight="1" s="113">
      <c r="A135" s="144" t="n">
        <v>46114</v>
      </c>
      <c r="B135" s="124" t="inlineStr">
        <is>
          <t>M007</t>
        </is>
      </c>
      <c r="C135" s="124" t="inlineStr">
        <is>
          <t>AYDIN MİMARSİNAN</t>
        </is>
      </c>
      <c r="D135" s="124" t="inlineStr">
        <is>
          <t>CÜNEYT ÇIKRIKÇI - AYŞE AVCU</t>
        </is>
      </c>
      <c r="E135" s="124" t="inlineStr">
        <is>
          <t>U026</t>
        </is>
      </c>
      <c r="F135" s="124" t="inlineStr">
        <is>
          <t>REYON GÖREVLİSİ</t>
        </is>
      </c>
      <c r="G135" s="124" t="inlineStr">
        <is>
          <t>A008</t>
        </is>
      </c>
      <c r="H135" s="124" t="inlineStr">
        <is>
          <t>SKT kontrolü</t>
        </is>
      </c>
      <c r="I135" s="166" t="n">
        <v>170</v>
      </c>
      <c r="J135" s="166" t="n">
        <v>0.2</v>
      </c>
      <c r="K135" s="166" t="n">
        <v>1</v>
      </c>
      <c r="L135" s="166" t="n">
        <v>34</v>
      </c>
      <c r="M135" s="141" t="inlineStr">
        <is>
          <t>Türetilmiş Saha Etüdü Bekleniyor</t>
        </is>
      </c>
      <c r="N135" s="141" t="inlineStr">
        <is>
          <t>Saha Etüdü Bekleniyor</t>
        </is>
      </c>
    </row>
    <row r="136" ht="15" customHeight="1" s="113">
      <c r="A136" s="144" t="n">
        <v>46114</v>
      </c>
      <c r="B136" s="124" t="inlineStr">
        <is>
          <t>M007</t>
        </is>
      </c>
      <c r="C136" s="124" t="inlineStr">
        <is>
          <t>AYDIN MİMARSİNAN</t>
        </is>
      </c>
      <c r="D136" s="124" t="inlineStr">
        <is>
          <t>CÜNEYT ÇIKRIKÇI - AYŞE AVCU</t>
        </is>
      </c>
      <c r="E136" s="124" t="inlineStr">
        <is>
          <t>U042</t>
        </is>
      </c>
      <c r="F136" s="124" t="inlineStr">
        <is>
          <t>ŞARKÜTERİ</t>
        </is>
      </c>
      <c r="G136" s="124" t="inlineStr">
        <is>
          <t>A009</t>
        </is>
      </c>
      <c r="H136" s="124" t="inlineStr">
        <is>
          <t>Müşteri servis süresi</t>
        </is>
      </c>
      <c r="I136" s="166" t="n">
        <v>423</v>
      </c>
      <c r="J136" s="166" t="n">
        <v>4</v>
      </c>
      <c r="K136" s="166" t="n">
        <v>1</v>
      </c>
      <c r="L136" s="166" t="n">
        <v>1692</v>
      </c>
      <c r="M136" s="141" t="inlineStr">
        <is>
          <t>Türetilmiş Saha Etüdü Bekleniyor</t>
        </is>
      </c>
      <c r="N136" s="141" t="inlineStr">
        <is>
          <t>Saha Etüdü Bekleniyor</t>
        </is>
      </c>
    </row>
    <row r="137" ht="30" customHeight="1" s="113">
      <c r="A137" s="144" t="n">
        <v>46114</v>
      </c>
      <c r="B137" s="124" t="inlineStr">
        <is>
          <t>M007</t>
        </is>
      </c>
      <c r="C137" s="124" t="inlineStr">
        <is>
          <t>AYDIN MİMARSİNAN</t>
        </is>
      </c>
      <c r="D137" s="124" t="inlineStr">
        <is>
          <t>CÜNEYT ÇIKRIKÇI - AYŞE AVCU</t>
        </is>
      </c>
      <c r="E137" s="124" t="inlineStr">
        <is>
          <t>U042</t>
        </is>
      </c>
      <c r="F137" s="124" t="inlineStr">
        <is>
          <t>ŞARKÜTERİ</t>
        </is>
      </c>
      <c r="G137" s="124" t="inlineStr">
        <is>
          <t>A010</t>
        </is>
      </c>
      <c r="H137" s="124" t="inlineStr">
        <is>
          <t>Günlük temizlik</t>
        </is>
      </c>
      <c r="I137" s="166" t="n">
        <v>1</v>
      </c>
      <c r="J137" s="166" t="n">
        <v>90</v>
      </c>
      <c r="K137" s="166" t="n">
        <v>1</v>
      </c>
      <c r="L137" s="166" t="n">
        <v>90</v>
      </c>
      <c r="M137" s="141" t="inlineStr">
        <is>
          <t>Sabit Aktivite</t>
        </is>
      </c>
      <c r="N137" s="141" t="inlineStr">
        <is>
          <t>Gerçek/Mevcut Kaynak</t>
        </is>
      </c>
    </row>
    <row r="138" ht="15" customHeight="1" s="113">
      <c r="A138" s="144" t="n">
        <v>46114</v>
      </c>
      <c r="B138" s="124" t="inlineStr">
        <is>
          <t>M007</t>
        </is>
      </c>
      <c r="C138" s="124" t="inlineStr">
        <is>
          <t>AYDIN MİMARSİNAN</t>
        </is>
      </c>
      <c r="D138" s="124" t="inlineStr">
        <is>
          <t>CÜNEYT ÇIKRIKÇI - AYŞE AVCU</t>
        </is>
      </c>
      <c r="E138" s="124" t="inlineStr">
        <is>
          <t>U042</t>
        </is>
      </c>
      <c r="F138" s="124" t="inlineStr">
        <is>
          <t>ŞARKÜTERİ</t>
        </is>
      </c>
      <c r="G138" s="124" t="inlineStr">
        <is>
          <t>A011</t>
        </is>
      </c>
      <c r="H138" s="124" t="inlineStr">
        <is>
          <t>Ürün hazırlama</t>
        </is>
      </c>
      <c r="I138" s="166" t="n">
        <v>127</v>
      </c>
      <c r="J138" s="166" t="n">
        <v>1.5</v>
      </c>
      <c r="K138" s="166" t="n">
        <v>1</v>
      </c>
      <c r="L138" s="166" t="n">
        <v>190.5</v>
      </c>
      <c r="M138" s="141" t="inlineStr">
        <is>
          <t>Türetilmiş Saha Etüdü Bekleniyor</t>
        </is>
      </c>
      <c r="N138" s="141" t="inlineStr">
        <is>
          <t>Saha Etüdü Bekleniyor</t>
        </is>
      </c>
    </row>
    <row r="139" ht="30" customHeight="1" s="113">
      <c r="A139" s="144" t="n">
        <v>46114</v>
      </c>
      <c r="B139" s="124" t="inlineStr">
        <is>
          <t>M007</t>
        </is>
      </c>
      <c r="C139" s="124" t="inlineStr">
        <is>
          <t>AYDIN MİMARSİNAN</t>
        </is>
      </c>
      <c r="D139" s="124" t="inlineStr">
        <is>
          <t>CÜNEYT ÇIKRIKÇI - AYŞE AVCU</t>
        </is>
      </c>
      <c r="E139" s="124" t="inlineStr">
        <is>
          <t>U013</t>
        </is>
      </c>
      <c r="F139" s="124" t="inlineStr">
        <is>
          <t>KASAP</t>
        </is>
      </c>
      <c r="G139" s="124" t="inlineStr">
        <is>
          <t>A012</t>
        </is>
      </c>
      <c r="H139" s="124" t="inlineStr">
        <is>
          <t>Teşhir hazırlığı</t>
        </is>
      </c>
      <c r="I139" s="166" t="n">
        <v>1</v>
      </c>
      <c r="J139" s="166" t="n">
        <v>75</v>
      </c>
      <c r="K139" s="166" t="n">
        <v>1</v>
      </c>
      <c r="L139" s="166" t="n">
        <v>75</v>
      </c>
      <c r="M139" s="141" t="inlineStr">
        <is>
          <t>Sabit Aktivite</t>
        </is>
      </c>
      <c r="N139" s="141" t="inlineStr">
        <is>
          <t>Gerçek/Mevcut Kaynak</t>
        </is>
      </c>
    </row>
    <row r="140" ht="15" customHeight="1" s="113">
      <c r="A140" s="144" t="n">
        <v>46114</v>
      </c>
      <c r="B140" s="124" t="inlineStr">
        <is>
          <t>M007</t>
        </is>
      </c>
      <c r="C140" s="124" t="inlineStr">
        <is>
          <t>AYDIN MİMARSİNAN</t>
        </is>
      </c>
      <c r="D140" s="124" t="inlineStr">
        <is>
          <t>CÜNEYT ÇIKRIKÇI - AYŞE AVCU</t>
        </is>
      </c>
      <c r="E140" s="124" t="inlineStr">
        <is>
          <t>U013</t>
        </is>
      </c>
      <c r="F140" s="124" t="inlineStr">
        <is>
          <t>KASAP</t>
        </is>
      </c>
      <c r="G140" s="124" t="inlineStr">
        <is>
          <t>A013</t>
        </is>
      </c>
      <c r="H140" s="124" t="inlineStr">
        <is>
          <t>Parçalama</t>
        </is>
      </c>
      <c r="I140" s="166" t="n">
        <v>106</v>
      </c>
      <c r="J140" s="166" t="n">
        <v>2.5</v>
      </c>
      <c r="K140" s="166" t="n">
        <v>1</v>
      </c>
      <c r="L140" s="166" t="n">
        <v>265</v>
      </c>
      <c r="M140" s="141" t="inlineStr">
        <is>
          <t>Türetilmiş Saha Etüdü Bekleniyor</t>
        </is>
      </c>
      <c r="N140" s="141" t="inlineStr">
        <is>
          <t>Saha Etüdü Bekleniyor</t>
        </is>
      </c>
    </row>
    <row r="141" ht="15" customHeight="1" s="113">
      <c r="A141" s="144" t="n">
        <v>46114</v>
      </c>
      <c r="B141" s="124" t="inlineStr">
        <is>
          <t>M007</t>
        </is>
      </c>
      <c r="C141" s="124" t="inlineStr">
        <is>
          <t>AYDIN MİMARSİNAN</t>
        </is>
      </c>
      <c r="D141" s="124" t="inlineStr">
        <is>
          <t>CÜNEYT ÇIKRIKÇI - AYŞE AVCU</t>
        </is>
      </c>
      <c r="E141" s="124" t="inlineStr">
        <is>
          <t>U013</t>
        </is>
      </c>
      <c r="F141" s="124" t="inlineStr">
        <is>
          <t>KASAP</t>
        </is>
      </c>
      <c r="G141" s="124" t="inlineStr">
        <is>
          <t>A014</t>
        </is>
      </c>
      <c r="H141" s="124" t="inlineStr">
        <is>
          <t>Paketleme</t>
        </is>
      </c>
      <c r="I141" s="166" t="n">
        <v>169</v>
      </c>
      <c r="J141" s="166" t="n">
        <v>1.2</v>
      </c>
      <c r="K141" s="166" t="n">
        <v>1</v>
      </c>
      <c r="L141" s="166" t="n">
        <v>202.8</v>
      </c>
      <c r="M141" s="141" t="inlineStr">
        <is>
          <t>Türetilmiş Saha Etüdü Bekleniyor</t>
        </is>
      </c>
      <c r="N141" s="141" t="inlineStr">
        <is>
          <t>Saha Etüdü Bekleniyor</t>
        </is>
      </c>
    </row>
    <row r="142" ht="15" customHeight="1" s="113">
      <c r="A142" s="144" t="n">
        <v>46114</v>
      </c>
      <c r="B142" s="124" t="inlineStr">
        <is>
          <t>M007</t>
        </is>
      </c>
      <c r="C142" s="124" t="inlineStr">
        <is>
          <t>AYDIN MİMARSİNAN</t>
        </is>
      </c>
      <c r="D142" s="124" t="inlineStr">
        <is>
          <t>CÜNEYT ÇIKRIKÇI - AYŞE AVCU</t>
        </is>
      </c>
      <c r="E142" s="124" t="inlineStr">
        <is>
          <t>U017</t>
        </is>
      </c>
      <c r="F142" s="124" t="inlineStr">
        <is>
          <t>MANAV</t>
        </is>
      </c>
      <c r="G142" s="124" t="inlineStr">
        <is>
          <t>A015</t>
        </is>
      </c>
      <c r="H142" s="124" t="inlineStr">
        <is>
          <t>Teşhir hazırlığı</t>
        </is>
      </c>
      <c r="I142" s="166" t="n">
        <v>20</v>
      </c>
      <c r="J142" s="166" t="n">
        <v>2.2</v>
      </c>
      <c r="K142" s="166" t="n">
        <v>1</v>
      </c>
      <c r="L142" s="166" t="n">
        <v>44</v>
      </c>
      <c r="M142" s="141" t="inlineStr">
        <is>
          <t>Türetilmiş Saha Etüdü Bekleniyor</t>
        </is>
      </c>
      <c r="N142" s="141" t="inlineStr">
        <is>
          <t>Saha Etüdü Bekleniyor</t>
        </is>
      </c>
    </row>
    <row r="143" ht="15" customHeight="1" s="113">
      <c r="A143" s="144" t="n">
        <v>46114</v>
      </c>
      <c r="B143" s="124" t="inlineStr">
        <is>
          <t>M007</t>
        </is>
      </c>
      <c r="C143" s="124" t="inlineStr">
        <is>
          <t>AYDIN MİMARSİNAN</t>
        </is>
      </c>
      <c r="D143" s="124" t="inlineStr">
        <is>
          <t>CÜNEYT ÇIKRIKÇI - AYŞE AVCU</t>
        </is>
      </c>
      <c r="E143" s="124" t="inlineStr">
        <is>
          <t>U017</t>
        </is>
      </c>
      <c r="F143" s="124" t="inlineStr">
        <is>
          <t>MANAV</t>
        </is>
      </c>
      <c r="G143" s="124" t="inlineStr">
        <is>
          <t>A016</t>
        </is>
      </c>
      <c r="H143" s="124" t="inlineStr">
        <is>
          <t>Ayıklama</t>
        </is>
      </c>
      <c r="I143" s="166" t="n">
        <v>15</v>
      </c>
      <c r="J143" s="166" t="n">
        <v>0.8</v>
      </c>
      <c r="K143" s="166" t="n">
        <v>1</v>
      </c>
      <c r="L143" s="166" t="n">
        <v>12</v>
      </c>
      <c r="M143" s="141" t="inlineStr">
        <is>
          <t>Türetilmiş Saha Etüdü Bekleniyor</t>
        </is>
      </c>
      <c r="N143" s="141" t="inlineStr">
        <is>
          <t>Saha Etüdü Bekleniyor</t>
        </is>
      </c>
    </row>
    <row r="144" ht="15" customHeight="1" s="113">
      <c r="A144" s="144" t="n">
        <v>46114</v>
      </c>
      <c r="B144" s="124" t="inlineStr">
        <is>
          <t>M007</t>
        </is>
      </c>
      <c r="C144" s="124" t="inlineStr">
        <is>
          <t>AYDIN MİMARSİNAN</t>
        </is>
      </c>
      <c r="D144" s="124" t="inlineStr">
        <is>
          <t>CÜNEYT ÇIKRIKÇI - AYŞE AVCU</t>
        </is>
      </c>
      <c r="E144" s="124" t="inlineStr">
        <is>
          <t>U017</t>
        </is>
      </c>
      <c r="F144" s="124" t="inlineStr">
        <is>
          <t>MANAV</t>
        </is>
      </c>
      <c r="G144" s="124" t="inlineStr">
        <is>
          <t>A017</t>
        </is>
      </c>
      <c r="H144" s="124" t="inlineStr">
        <is>
          <t>Fire ayrıştırma</t>
        </is>
      </c>
      <c r="I144" s="166" t="n">
        <v>5</v>
      </c>
      <c r="J144" s="166" t="n">
        <v>1</v>
      </c>
      <c r="K144" s="166" t="n">
        <v>1</v>
      </c>
      <c r="L144" s="166" t="n">
        <v>5</v>
      </c>
      <c r="M144" s="141" t="inlineStr">
        <is>
          <t>Türetilmiş Saha Etüdü Bekleniyor</t>
        </is>
      </c>
      <c r="N144" s="141" t="inlineStr">
        <is>
          <t>Saha Etüdü Bekleniyor</t>
        </is>
      </c>
    </row>
    <row r="145" ht="30" customHeight="1" s="113">
      <c r="A145" s="144" t="n">
        <v>46114</v>
      </c>
      <c r="B145" s="124" t="inlineStr">
        <is>
          <t>M007</t>
        </is>
      </c>
      <c r="C145" s="124" t="inlineStr">
        <is>
          <t>AYDIN MİMARSİNAN</t>
        </is>
      </c>
      <c r="D145" s="124" t="inlineStr">
        <is>
          <t>CÜNEYT ÇIKRIKÇI - AYŞE AVCU</t>
        </is>
      </c>
      <c r="E145" s="124" t="inlineStr">
        <is>
          <t>U023</t>
        </is>
      </c>
      <c r="F145" s="124" t="inlineStr">
        <is>
          <t>ONLİNE TOPLAYICI</t>
        </is>
      </c>
      <c r="G145" s="124" t="inlineStr">
        <is>
          <t>A018</t>
        </is>
      </c>
      <c r="H145" s="124" t="inlineStr">
        <is>
          <t>Sipariş toplama</t>
        </is>
      </c>
      <c r="I145" s="166" t="n">
        <v>120</v>
      </c>
      <c r="J145" s="166" t="n">
        <v>7</v>
      </c>
      <c r="K145" s="166" t="n">
        <v>1</v>
      </c>
      <c r="L145" s="166" t="n">
        <v>840</v>
      </c>
      <c r="M145" s="141" t="inlineStr">
        <is>
          <t>Online Sipariş - Gerçek</t>
        </is>
      </c>
      <c r="N145" s="141" t="inlineStr">
        <is>
          <t>Gerçek/Mevcut Kaynak</t>
        </is>
      </c>
    </row>
    <row r="146" ht="30" customHeight="1" s="113">
      <c r="A146" s="144" t="n">
        <v>46114</v>
      </c>
      <c r="B146" s="124" t="inlineStr">
        <is>
          <t>M007</t>
        </is>
      </c>
      <c r="C146" s="124" t="inlineStr">
        <is>
          <t>AYDIN MİMARSİNAN</t>
        </is>
      </c>
      <c r="D146" s="124" t="inlineStr">
        <is>
          <t>CÜNEYT ÇIKRIKÇI - AYŞE AVCU</t>
        </is>
      </c>
      <c r="E146" s="124" t="inlineStr">
        <is>
          <t>U024</t>
        </is>
      </c>
      <c r="F146" s="124" t="inlineStr">
        <is>
          <t>ONLİNE ŞOFÖR</t>
        </is>
      </c>
      <c r="G146" s="124" t="inlineStr">
        <is>
          <t>A019</t>
        </is>
      </c>
      <c r="H146" s="124" t="inlineStr">
        <is>
          <t>Sipariş teslimatı</t>
        </is>
      </c>
      <c r="I146" s="166" t="n">
        <v>120</v>
      </c>
      <c r="J146" s="166" t="n">
        <v>12</v>
      </c>
      <c r="K146" s="166" t="n">
        <v>1</v>
      </c>
      <c r="L146" s="166" t="n">
        <v>1440</v>
      </c>
      <c r="M146" s="141" t="inlineStr">
        <is>
          <t>Online Sipariş - Gerçek</t>
        </is>
      </c>
      <c r="N146" s="141" t="inlineStr">
        <is>
          <t>Gerçek/Mevcut Kaynak</t>
        </is>
      </c>
    </row>
    <row r="147" ht="15" customHeight="1" s="113">
      <c r="A147" s="144" t="n">
        <v>46114</v>
      </c>
      <c r="B147" s="124" t="inlineStr">
        <is>
          <t>M007</t>
        </is>
      </c>
      <c r="C147" s="124" t="inlineStr">
        <is>
          <t>AYDIN MİMARSİNAN</t>
        </is>
      </c>
      <c r="D147" s="124" t="inlineStr">
        <is>
          <t>CÜNEYT ÇIKRIKÇI - AYŞE AVCU</t>
        </is>
      </c>
      <c r="E147" s="124" t="inlineStr">
        <is>
          <t>U002</t>
        </is>
      </c>
      <c r="F147" s="124" t="inlineStr">
        <is>
          <t>BAKLİYAT</t>
        </is>
      </c>
      <c r="G147" s="124" t="inlineStr">
        <is>
          <t>A020</t>
        </is>
      </c>
      <c r="H147" s="124" t="inlineStr">
        <is>
          <t>Ürün dolumu</t>
        </is>
      </c>
      <c r="I147" s="166" t="n">
        <v>10</v>
      </c>
      <c r="J147" s="166" t="n">
        <v>2</v>
      </c>
      <c r="K147" s="166" t="n">
        <v>1</v>
      </c>
      <c r="L147" s="166" t="n">
        <v>20</v>
      </c>
      <c r="M147" s="141" t="inlineStr">
        <is>
          <t>Türetilmiş Saha Etüdü Bekleniyor</t>
        </is>
      </c>
      <c r="N147" s="141" t="inlineStr">
        <is>
          <t>Saha Etüdü Bekleniyor</t>
        </is>
      </c>
    </row>
    <row r="148" ht="15" customHeight="1" s="113">
      <c r="A148" s="144" t="n">
        <v>46114</v>
      </c>
      <c r="B148" s="124" t="inlineStr">
        <is>
          <t>M007</t>
        </is>
      </c>
      <c r="C148" s="124" t="inlineStr">
        <is>
          <t>AYDIN MİMARSİNAN</t>
        </is>
      </c>
      <c r="D148" s="124" t="inlineStr">
        <is>
          <t>CÜNEYT ÇIKRIKÇI - AYŞE AVCU</t>
        </is>
      </c>
      <c r="E148" s="124" t="inlineStr">
        <is>
          <t>U034</t>
        </is>
      </c>
      <c r="F148" s="124" t="inlineStr">
        <is>
          <t>UNLU MAMÜLLER</t>
        </is>
      </c>
      <c r="G148" s="124" t="inlineStr">
        <is>
          <t>A021</t>
        </is>
      </c>
      <c r="H148" s="124" t="inlineStr">
        <is>
          <t>Ürün hazırlama/pişirme</t>
        </is>
      </c>
      <c r="I148" s="166" t="n">
        <v>8</v>
      </c>
      <c r="J148" s="166" t="n">
        <v>25</v>
      </c>
      <c r="K148" s="166" t="n">
        <v>1</v>
      </c>
      <c r="L148" s="166" t="n">
        <v>200</v>
      </c>
      <c r="M148" s="141" t="inlineStr">
        <is>
          <t>Türetilmiş Saha Etüdü Bekleniyor</t>
        </is>
      </c>
      <c r="N148" s="141" t="inlineStr">
        <is>
          <t>Saha Etüdü Bekleniyor</t>
        </is>
      </c>
    </row>
    <row r="149" ht="30" customHeight="1" s="113">
      <c r="A149" s="144" t="n">
        <v>46114</v>
      </c>
      <c r="B149" s="124" t="inlineStr">
        <is>
          <t>M008</t>
        </is>
      </c>
      <c r="C149" s="124" t="inlineStr">
        <is>
          <t>AYRANCILAR</t>
        </is>
      </c>
      <c r="D149" s="124" t="inlineStr">
        <is>
          <t>CÜNEYT ÇIKRIKÇI - AYŞE AVCU</t>
        </is>
      </c>
      <c r="E149" s="124" t="inlineStr">
        <is>
          <t>U015</t>
        </is>
      </c>
      <c r="F149" s="124" t="inlineStr">
        <is>
          <t>KASİYER</t>
        </is>
      </c>
      <c r="G149" s="124" t="inlineStr">
        <is>
          <t>A001</t>
        </is>
      </c>
      <c r="H149" s="124" t="inlineStr">
        <is>
          <t>Fiş işlemi</t>
        </is>
      </c>
      <c r="I149" s="166" t="n">
        <v>3587</v>
      </c>
      <c r="J149" s="166" t="n">
        <v>2</v>
      </c>
      <c r="K149" s="166" t="n">
        <v>1</v>
      </c>
      <c r="L149" s="166" t="n">
        <v>7174</v>
      </c>
      <c r="M149" s="141" t="inlineStr">
        <is>
          <t>Günlük Operasyon - Gerçek</t>
        </is>
      </c>
      <c r="N149" s="141" t="inlineStr">
        <is>
          <t>Gerçek/Mevcut Kaynak</t>
        </is>
      </c>
    </row>
    <row r="150" ht="15" customHeight="1" s="113">
      <c r="A150" s="144" t="n">
        <v>46114</v>
      </c>
      <c r="B150" s="124" t="inlineStr">
        <is>
          <t>M008</t>
        </is>
      </c>
      <c r="C150" s="124" t="inlineStr">
        <is>
          <t>AYRANCILAR</t>
        </is>
      </c>
      <c r="D150" s="124" t="inlineStr">
        <is>
          <t>CÜNEYT ÇIKRIKÇI - AYŞE AVCU</t>
        </is>
      </c>
      <c r="E150" s="124" t="inlineStr">
        <is>
          <t>U015</t>
        </is>
      </c>
      <c r="F150" s="124" t="inlineStr">
        <is>
          <t>KASİYER</t>
        </is>
      </c>
      <c r="G150" s="124" t="inlineStr">
        <is>
          <t>A002</t>
        </is>
      </c>
      <c r="H150" s="124" t="inlineStr">
        <is>
          <t>Kasa açılışı</t>
        </is>
      </c>
      <c r="I150" s="166" t="n">
        <v>10</v>
      </c>
      <c r="J150" s="166" t="n">
        <v>15</v>
      </c>
      <c r="K150" s="166" t="n">
        <v>1</v>
      </c>
      <c r="L150" s="166" t="n">
        <v>150</v>
      </c>
      <c r="M150" s="141" t="inlineStr">
        <is>
          <t>Türetilmiş Saha Etüdü Bekleniyor</t>
        </is>
      </c>
      <c r="N150" s="141" t="inlineStr">
        <is>
          <t>Saha Etüdü Bekleniyor</t>
        </is>
      </c>
    </row>
    <row r="151" ht="15" customHeight="1" s="113">
      <c r="A151" s="144" t="n">
        <v>46114</v>
      </c>
      <c r="B151" s="124" t="inlineStr">
        <is>
          <t>M008</t>
        </is>
      </c>
      <c r="C151" s="124" t="inlineStr">
        <is>
          <t>AYRANCILAR</t>
        </is>
      </c>
      <c r="D151" s="124" t="inlineStr">
        <is>
          <t>CÜNEYT ÇIKRIKÇI - AYŞE AVCU</t>
        </is>
      </c>
      <c r="E151" s="124" t="inlineStr">
        <is>
          <t>U015</t>
        </is>
      </c>
      <c r="F151" s="124" t="inlineStr">
        <is>
          <t>KASİYER</t>
        </is>
      </c>
      <c r="G151" s="124" t="inlineStr">
        <is>
          <t>A003</t>
        </is>
      </c>
      <c r="H151" s="124" t="inlineStr">
        <is>
          <t>Kasa kapanışı</t>
        </is>
      </c>
      <c r="I151" s="166" t="n">
        <v>10</v>
      </c>
      <c r="J151" s="166" t="n">
        <v>20</v>
      </c>
      <c r="K151" s="166" t="n">
        <v>1</v>
      </c>
      <c r="L151" s="166" t="n">
        <v>200</v>
      </c>
      <c r="M151" s="141" t="inlineStr">
        <is>
          <t>Türetilmiş Saha Etüdü Bekleniyor</t>
        </is>
      </c>
      <c r="N151" s="141" t="inlineStr">
        <is>
          <t>Saha Etüdü Bekleniyor</t>
        </is>
      </c>
    </row>
    <row r="152" ht="15" customHeight="1" s="113">
      <c r="A152" s="144" t="n">
        <v>46114</v>
      </c>
      <c r="B152" s="124" t="inlineStr">
        <is>
          <t>M008</t>
        </is>
      </c>
      <c r="C152" s="124" t="inlineStr">
        <is>
          <t>AYRANCILAR</t>
        </is>
      </c>
      <c r="D152" s="124" t="inlineStr">
        <is>
          <t>CÜNEYT ÇIKRIKÇI - AYŞE AVCU</t>
        </is>
      </c>
      <c r="E152" s="124" t="inlineStr">
        <is>
          <t>U015</t>
        </is>
      </c>
      <c r="F152" s="124" t="inlineStr">
        <is>
          <t>KASİYER</t>
        </is>
      </c>
      <c r="G152" s="124" t="inlineStr">
        <is>
          <t>A004</t>
        </is>
      </c>
      <c r="H152" s="124" t="inlineStr">
        <is>
          <t>İade işlemi</t>
        </is>
      </c>
      <c r="I152" s="166" t="n">
        <v>43</v>
      </c>
      <c r="J152" s="166" t="n">
        <v>6</v>
      </c>
      <c r="K152" s="166" t="n">
        <v>1</v>
      </c>
      <c r="L152" s="166" t="n">
        <v>258</v>
      </c>
      <c r="M152" s="141" t="inlineStr">
        <is>
          <t>Türetilmiş Saha Etüdü Bekleniyor</t>
        </is>
      </c>
      <c r="N152" s="141" t="inlineStr">
        <is>
          <t>Saha Etüdü Bekleniyor</t>
        </is>
      </c>
    </row>
    <row r="153" ht="15" customHeight="1" s="113">
      <c r="A153" s="144" t="n">
        <v>46114</v>
      </c>
      <c r="B153" s="124" t="inlineStr">
        <is>
          <t>M008</t>
        </is>
      </c>
      <c r="C153" s="124" t="inlineStr">
        <is>
          <t>AYRANCILAR</t>
        </is>
      </c>
      <c r="D153" s="124" t="inlineStr">
        <is>
          <t>CÜNEYT ÇIKRIKÇI - AYŞE AVCU</t>
        </is>
      </c>
      <c r="E153" s="124" t="inlineStr">
        <is>
          <t>U026</t>
        </is>
      </c>
      <c r="F153" s="124" t="inlineStr">
        <is>
          <t>REYON GÖREVLİSİ</t>
        </is>
      </c>
      <c r="G153" s="124" t="inlineStr">
        <is>
          <t>A005</t>
        </is>
      </c>
      <c r="H153" s="124" t="inlineStr">
        <is>
          <t>Koli raf yerleştirme</t>
        </is>
      </c>
      <c r="I153" s="166" t="n">
        <v>10</v>
      </c>
      <c r="J153" s="166" t="n">
        <v>1.8</v>
      </c>
      <c r="K153" s="166" t="n">
        <v>1</v>
      </c>
      <c r="L153" s="166" t="n">
        <v>18</v>
      </c>
      <c r="M153" s="141" t="inlineStr">
        <is>
          <t>Mal Kabul (Aylık Operasyon KPI) - Türetilmiş</t>
        </is>
      </c>
      <c r="N153" s="141" t="inlineStr">
        <is>
          <t>Gerçek/Türetilmiş</t>
        </is>
      </c>
    </row>
    <row r="154" ht="15" customHeight="1" s="113">
      <c r="A154" s="144" t="n">
        <v>46114</v>
      </c>
      <c r="B154" s="124" t="inlineStr">
        <is>
          <t>M008</t>
        </is>
      </c>
      <c r="C154" s="124" t="inlineStr">
        <is>
          <t>AYRANCILAR</t>
        </is>
      </c>
      <c r="D154" s="124" t="inlineStr">
        <is>
          <t>CÜNEYT ÇIKRIKÇI - AYŞE AVCU</t>
        </is>
      </c>
      <c r="E154" s="124" t="inlineStr">
        <is>
          <t>U026</t>
        </is>
      </c>
      <c r="F154" s="124" t="inlineStr">
        <is>
          <t>REYON GÖREVLİSİ</t>
        </is>
      </c>
      <c r="G154" s="124" t="inlineStr">
        <is>
          <t>A006</t>
        </is>
      </c>
      <c r="H154" s="124" t="inlineStr">
        <is>
          <t>Palet boşaltma</t>
        </is>
      </c>
      <c r="I154" s="166" t="n">
        <v>10</v>
      </c>
      <c r="J154" s="166" t="n">
        <v>30</v>
      </c>
      <c r="K154" s="166" t="n">
        <v>1</v>
      </c>
      <c r="L154" s="166" t="n">
        <v>300</v>
      </c>
      <c r="M154" s="141" t="inlineStr">
        <is>
          <t>Mal Kabul (Aylık Operasyon KPI) - Türetilmiş</t>
        </is>
      </c>
      <c r="N154" s="141" t="inlineStr">
        <is>
          <t>Gerçek/Türetilmiş</t>
        </is>
      </c>
    </row>
    <row r="155" ht="15" customHeight="1" s="113">
      <c r="A155" s="144" t="n">
        <v>46114</v>
      </c>
      <c r="B155" s="124" t="inlineStr">
        <is>
          <t>M008</t>
        </is>
      </c>
      <c r="C155" s="124" t="inlineStr">
        <is>
          <t>AYRANCILAR</t>
        </is>
      </c>
      <c r="D155" s="124" t="inlineStr">
        <is>
          <t>CÜNEYT ÇIKRIKÇI - AYŞE AVCU</t>
        </is>
      </c>
      <c r="E155" s="124" t="inlineStr">
        <is>
          <t>U026</t>
        </is>
      </c>
      <c r="F155" s="124" t="inlineStr">
        <is>
          <t>REYON GÖREVLİSİ</t>
        </is>
      </c>
      <c r="G155" s="124" t="inlineStr">
        <is>
          <t>A007</t>
        </is>
      </c>
      <c r="H155" s="124" t="inlineStr">
        <is>
          <t>Etiket değiştirme</t>
        </is>
      </c>
      <c r="I155" s="166" t="n">
        <v>135</v>
      </c>
      <c r="J155" s="166" t="n">
        <v>0.45</v>
      </c>
      <c r="K155" s="166" t="n">
        <v>1</v>
      </c>
      <c r="L155" s="166" t="n">
        <v>60.75</v>
      </c>
      <c r="M155" s="141" t="inlineStr">
        <is>
          <t>Türetilmiş Saha Etüdü Bekleniyor</t>
        </is>
      </c>
      <c r="N155" s="141" t="inlineStr">
        <is>
          <t>Saha Etüdü Bekleniyor</t>
        </is>
      </c>
    </row>
    <row r="156" ht="15" customHeight="1" s="113">
      <c r="A156" s="144" t="n">
        <v>46114</v>
      </c>
      <c r="B156" s="124" t="inlineStr">
        <is>
          <t>M008</t>
        </is>
      </c>
      <c r="C156" s="124" t="inlineStr">
        <is>
          <t>AYRANCILAR</t>
        </is>
      </c>
      <c r="D156" s="124" t="inlineStr">
        <is>
          <t>CÜNEYT ÇIKRIKÇI - AYŞE AVCU</t>
        </is>
      </c>
      <c r="E156" s="124" t="inlineStr">
        <is>
          <t>U026</t>
        </is>
      </c>
      <c r="F156" s="124" t="inlineStr">
        <is>
          <t>REYON GÖREVLİSİ</t>
        </is>
      </c>
      <c r="G156" s="124" t="inlineStr">
        <is>
          <t>A008</t>
        </is>
      </c>
      <c r="H156" s="124" t="inlineStr">
        <is>
          <t>SKT kontrolü</t>
        </is>
      </c>
      <c r="I156" s="166" t="n">
        <v>968</v>
      </c>
      <c r="J156" s="166" t="n">
        <v>0.2</v>
      </c>
      <c r="K156" s="166" t="n">
        <v>1</v>
      </c>
      <c r="L156" s="166" t="n">
        <v>193.6</v>
      </c>
      <c r="M156" s="141" t="inlineStr">
        <is>
          <t>Türetilmiş Saha Etüdü Bekleniyor</t>
        </is>
      </c>
      <c r="N156" s="141" t="inlineStr">
        <is>
          <t>Saha Etüdü Bekleniyor</t>
        </is>
      </c>
    </row>
    <row r="157" ht="15" customHeight="1" s="113">
      <c r="A157" s="144" t="n">
        <v>46114</v>
      </c>
      <c r="B157" s="124" t="inlineStr">
        <is>
          <t>M008</t>
        </is>
      </c>
      <c r="C157" s="124" t="inlineStr">
        <is>
          <t>AYRANCILAR</t>
        </is>
      </c>
      <c r="D157" s="124" t="inlineStr">
        <is>
          <t>CÜNEYT ÇIKRIKÇI - AYŞE AVCU</t>
        </is>
      </c>
      <c r="E157" s="124" t="inlineStr">
        <is>
          <t>U042</t>
        </is>
      </c>
      <c r="F157" s="124" t="inlineStr">
        <is>
          <t>ŞARKÜTERİ</t>
        </is>
      </c>
      <c r="G157" s="124" t="inlineStr">
        <is>
          <t>A009</t>
        </is>
      </c>
      <c r="H157" s="124" t="inlineStr">
        <is>
          <t>Müşteri servis süresi</t>
        </is>
      </c>
      <c r="I157" s="166" t="n">
        <v>333</v>
      </c>
      <c r="J157" s="166" t="n">
        <v>4</v>
      </c>
      <c r="K157" s="166" t="n">
        <v>1</v>
      </c>
      <c r="L157" s="166" t="n">
        <v>1332</v>
      </c>
      <c r="M157" s="141" t="inlineStr">
        <is>
          <t>Türetilmiş Saha Etüdü Bekleniyor</t>
        </is>
      </c>
      <c r="N157" s="141" t="inlineStr">
        <is>
          <t>Saha Etüdü Bekleniyor</t>
        </is>
      </c>
    </row>
    <row r="158" ht="30" customHeight="1" s="113">
      <c r="A158" s="144" t="n">
        <v>46114</v>
      </c>
      <c r="B158" s="124" t="inlineStr">
        <is>
          <t>M008</t>
        </is>
      </c>
      <c r="C158" s="124" t="inlineStr">
        <is>
          <t>AYRANCILAR</t>
        </is>
      </c>
      <c r="D158" s="124" t="inlineStr">
        <is>
          <t>CÜNEYT ÇIKRIKÇI - AYŞE AVCU</t>
        </is>
      </c>
      <c r="E158" s="124" t="inlineStr">
        <is>
          <t>U042</t>
        </is>
      </c>
      <c r="F158" s="124" t="inlineStr">
        <is>
          <t>ŞARKÜTERİ</t>
        </is>
      </c>
      <c r="G158" s="124" t="inlineStr">
        <is>
          <t>A010</t>
        </is>
      </c>
      <c r="H158" s="124" t="inlineStr">
        <is>
          <t>Günlük temizlik</t>
        </is>
      </c>
      <c r="I158" s="166" t="n">
        <v>1</v>
      </c>
      <c r="J158" s="166" t="n">
        <v>90</v>
      </c>
      <c r="K158" s="166" t="n">
        <v>1</v>
      </c>
      <c r="L158" s="166" t="n">
        <v>90</v>
      </c>
      <c r="M158" s="141" t="inlineStr">
        <is>
          <t>Sabit Aktivite</t>
        </is>
      </c>
      <c r="N158" s="141" t="inlineStr">
        <is>
          <t>Gerçek/Mevcut Kaynak</t>
        </is>
      </c>
    </row>
    <row r="159" ht="15" customHeight="1" s="113">
      <c r="A159" s="144" t="n">
        <v>46114</v>
      </c>
      <c r="B159" s="124" t="inlineStr">
        <is>
          <t>M008</t>
        </is>
      </c>
      <c r="C159" s="124" t="inlineStr">
        <is>
          <t>AYRANCILAR</t>
        </is>
      </c>
      <c r="D159" s="124" t="inlineStr">
        <is>
          <t>CÜNEYT ÇIKRIKÇI - AYŞE AVCU</t>
        </is>
      </c>
      <c r="E159" s="124" t="inlineStr">
        <is>
          <t>U042</t>
        </is>
      </c>
      <c r="F159" s="124" t="inlineStr">
        <is>
          <t>ŞARKÜTERİ</t>
        </is>
      </c>
      <c r="G159" s="124" t="inlineStr">
        <is>
          <t>A011</t>
        </is>
      </c>
      <c r="H159" s="124" t="inlineStr">
        <is>
          <t>Ürün hazırlama</t>
        </is>
      </c>
      <c r="I159" s="166" t="n">
        <v>100</v>
      </c>
      <c r="J159" s="166" t="n">
        <v>1.5</v>
      </c>
      <c r="K159" s="166" t="n">
        <v>1</v>
      </c>
      <c r="L159" s="166" t="n">
        <v>150</v>
      </c>
      <c r="M159" s="141" t="inlineStr">
        <is>
          <t>Türetilmiş Saha Etüdü Bekleniyor</t>
        </is>
      </c>
      <c r="N159" s="141" t="inlineStr">
        <is>
          <t>Saha Etüdü Bekleniyor</t>
        </is>
      </c>
    </row>
    <row r="160" ht="30" customHeight="1" s="113">
      <c r="A160" s="144" t="n">
        <v>46114</v>
      </c>
      <c r="B160" s="124" t="inlineStr">
        <is>
          <t>M008</t>
        </is>
      </c>
      <c r="C160" s="124" t="inlineStr">
        <is>
          <t>AYRANCILAR</t>
        </is>
      </c>
      <c r="D160" s="124" t="inlineStr">
        <is>
          <t>CÜNEYT ÇIKRIKÇI - AYŞE AVCU</t>
        </is>
      </c>
      <c r="E160" s="124" t="inlineStr">
        <is>
          <t>U013</t>
        </is>
      </c>
      <c r="F160" s="124" t="inlineStr">
        <is>
          <t>KASAP</t>
        </is>
      </c>
      <c r="G160" s="124" t="inlineStr">
        <is>
          <t>A012</t>
        </is>
      </c>
      <c r="H160" s="124" t="inlineStr">
        <is>
          <t>Teşhir hazırlığı</t>
        </is>
      </c>
      <c r="I160" s="166" t="n">
        <v>1</v>
      </c>
      <c r="J160" s="166" t="n">
        <v>75</v>
      </c>
      <c r="K160" s="166" t="n">
        <v>1</v>
      </c>
      <c r="L160" s="166" t="n">
        <v>75</v>
      </c>
      <c r="M160" s="141" t="inlineStr">
        <is>
          <t>Sabit Aktivite</t>
        </is>
      </c>
      <c r="N160" s="141" t="inlineStr">
        <is>
          <t>Gerçek/Mevcut Kaynak</t>
        </is>
      </c>
    </row>
    <row r="161" ht="15" customHeight="1" s="113">
      <c r="A161" s="144" t="n">
        <v>46114</v>
      </c>
      <c r="B161" s="124" t="inlineStr">
        <is>
          <t>M008</t>
        </is>
      </c>
      <c r="C161" s="124" t="inlineStr">
        <is>
          <t>AYRANCILAR</t>
        </is>
      </c>
      <c r="D161" s="124" t="inlineStr">
        <is>
          <t>CÜNEYT ÇIKRIKÇI - AYŞE AVCU</t>
        </is>
      </c>
      <c r="E161" s="124" t="inlineStr">
        <is>
          <t>U013</t>
        </is>
      </c>
      <c r="F161" s="124" t="inlineStr">
        <is>
          <t>KASAP</t>
        </is>
      </c>
      <c r="G161" s="124" t="inlineStr">
        <is>
          <t>A013</t>
        </is>
      </c>
      <c r="H161" s="124" t="inlineStr">
        <is>
          <t>Parçalama</t>
        </is>
      </c>
      <c r="I161" s="166" t="n">
        <v>83</v>
      </c>
      <c r="J161" s="166" t="n">
        <v>2.5</v>
      </c>
      <c r="K161" s="166" t="n">
        <v>1</v>
      </c>
      <c r="L161" s="166" t="n">
        <v>207.5</v>
      </c>
      <c r="M161" s="141" t="inlineStr">
        <is>
          <t>Türetilmiş Saha Etüdü Bekleniyor</t>
        </is>
      </c>
      <c r="N161" s="141" t="inlineStr">
        <is>
          <t>Saha Etüdü Bekleniyor</t>
        </is>
      </c>
    </row>
    <row r="162" ht="15" customHeight="1" s="113">
      <c r="A162" s="144" t="n">
        <v>46114</v>
      </c>
      <c r="B162" s="124" t="inlineStr">
        <is>
          <t>M008</t>
        </is>
      </c>
      <c r="C162" s="124" t="inlineStr">
        <is>
          <t>AYRANCILAR</t>
        </is>
      </c>
      <c r="D162" s="124" t="inlineStr">
        <is>
          <t>CÜNEYT ÇIKRIKÇI - AYŞE AVCU</t>
        </is>
      </c>
      <c r="E162" s="124" t="inlineStr">
        <is>
          <t>U013</t>
        </is>
      </c>
      <c r="F162" s="124" t="inlineStr">
        <is>
          <t>KASAP</t>
        </is>
      </c>
      <c r="G162" s="124" t="inlineStr">
        <is>
          <t>A014</t>
        </is>
      </c>
      <c r="H162" s="124" t="inlineStr">
        <is>
          <t>Paketleme</t>
        </is>
      </c>
      <c r="I162" s="166" t="n">
        <v>133</v>
      </c>
      <c r="J162" s="166" t="n">
        <v>1.2</v>
      </c>
      <c r="K162" s="166" t="n">
        <v>1</v>
      </c>
      <c r="L162" s="166" t="n">
        <v>159.6</v>
      </c>
      <c r="M162" s="141" t="inlineStr">
        <is>
          <t>Türetilmiş Saha Etüdü Bekleniyor</t>
        </is>
      </c>
      <c r="N162" s="141" t="inlineStr">
        <is>
          <t>Saha Etüdü Bekleniyor</t>
        </is>
      </c>
    </row>
    <row r="163" ht="15" customHeight="1" s="113">
      <c r="A163" s="144" t="n">
        <v>46114</v>
      </c>
      <c r="B163" s="124" t="inlineStr">
        <is>
          <t>M008</t>
        </is>
      </c>
      <c r="C163" s="124" t="inlineStr">
        <is>
          <t>AYRANCILAR</t>
        </is>
      </c>
      <c r="D163" s="124" t="inlineStr">
        <is>
          <t>CÜNEYT ÇIKRIKÇI - AYŞE AVCU</t>
        </is>
      </c>
      <c r="E163" s="124" t="inlineStr">
        <is>
          <t>U017</t>
        </is>
      </c>
      <c r="F163" s="124" t="inlineStr">
        <is>
          <t>MANAV</t>
        </is>
      </c>
      <c r="G163" s="124" t="inlineStr">
        <is>
          <t>A015</t>
        </is>
      </c>
      <c r="H163" s="124" t="inlineStr">
        <is>
          <t>Teşhir hazırlığı</t>
        </is>
      </c>
      <c r="I163" s="166" t="n">
        <v>77</v>
      </c>
      <c r="J163" s="166" t="n">
        <v>2.2</v>
      </c>
      <c r="K163" s="166" t="n">
        <v>1</v>
      </c>
      <c r="L163" s="166" t="n">
        <v>169.4</v>
      </c>
      <c r="M163" s="141" t="inlineStr">
        <is>
          <t>Türetilmiş Saha Etüdü Bekleniyor</t>
        </is>
      </c>
      <c r="N163" s="141" t="inlineStr">
        <is>
          <t>Saha Etüdü Bekleniyor</t>
        </is>
      </c>
    </row>
    <row r="164" ht="15" customHeight="1" s="113">
      <c r="A164" s="144" t="n">
        <v>46114</v>
      </c>
      <c r="B164" s="124" t="inlineStr">
        <is>
          <t>M008</t>
        </is>
      </c>
      <c r="C164" s="124" t="inlineStr">
        <is>
          <t>AYRANCILAR</t>
        </is>
      </c>
      <c r="D164" s="124" t="inlineStr">
        <is>
          <t>CÜNEYT ÇIKRIKÇI - AYŞE AVCU</t>
        </is>
      </c>
      <c r="E164" s="124" t="inlineStr">
        <is>
          <t>U017</t>
        </is>
      </c>
      <c r="F164" s="124" t="inlineStr">
        <is>
          <t>MANAV</t>
        </is>
      </c>
      <c r="G164" s="124" t="inlineStr">
        <is>
          <t>A016</t>
        </is>
      </c>
      <c r="H164" s="124" t="inlineStr">
        <is>
          <t>Ayıklama</t>
        </is>
      </c>
      <c r="I164" s="166" t="n">
        <v>46</v>
      </c>
      <c r="J164" s="166" t="n">
        <v>0.8</v>
      </c>
      <c r="K164" s="166" t="n">
        <v>1</v>
      </c>
      <c r="L164" s="166" t="n">
        <v>36.8</v>
      </c>
      <c r="M164" s="141" t="inlineStr">
        <is>
          <t>Türetilmiş Saha Etüdü Bekleniyor</t>
        </is>
      </c>
      <c r="N164" s="141" t="inlineStr">
        <is>
          <t>Saha Etüdü Bekleniyor</t>
        </is>
      </c>
    </row>
    <row r="165" ht="15" customHeight="1" s="113">
      <c r="A165" s="144" t="n">
        <v>46114</v>
      </c>
      <c r="B165" s="124" t="inlineStr">
        <is>
          <t>M008</t>
        </is>
      </c>
      <c r="C165" s="124" t="inlineStr">
        <is>
          <t>AYRANCILAR</t>
        </is>
      </c>
      <c r="D165" s="124" t="inlineStr">
        <is>
          <t>CÜNEYT ÇIKRIKÇI - AYŞE AVCU</t>
        </is>
      </c>
      <c r="E165" s="124" t="inlineStr">
        <is>
          <t>U017</t>
        </is>
      </c>
      <c r="F165" s="124" t="inlineStr">
        <is>
          <t>MANAV</t>
        </is>
      </c>
      <c r="G165" s="124" t="inlineStr">
        <is>
          <t>A017</t>
        </is>
      </c>
      <c r="H165" s="124" t="inlineStr">
        <is>
          <t>Fire ayrıştırma</t>
        </is>
      </c>
      <c r="I165" s="166" t="n">
        <v>12</v>
      </c>
      <c r="J165" s="166" t="n">
        <v>1</v>
      </c>
      <c r="K165" s="166" t="n">
        <v>1</v>
      </c>
      <c r="L165" s="166" t="n">
        <v>12</v>
      </c>
      <c r="M165" s="141" t="inlineStr">
        <is>
          <t>Türetilmiş Saha Etüdü Bekleniyor</t>
        </is>
      </c>
      <c r="N165" s="141" t="inlineStr">
        <is>
          <t>Saha Etüdü Bekleniyor</t>
        </is>
      </c>
    </row>
    <row r="166" ht="30" customHeight="1" s="113">
      <c r="A166" s="144" t="n">
        <v>46114</v>
      </c>
      <c r="B166" s="124" t="inlineStr">
        <is>
          <t>M008</t>
        </is>
      </c>
      <c r="C166" s="124" t="inlineStr">
        <is>
          <t>AYRANCILAR</t>
        </is>
      </c>
      <c r="D166" s="124" t="inlineStr">
        <is>
          <t>CÜNEYT ÇIKRIKÇI - AYŞE AVCU</t>
        </is>
      </c>
      <c r="E166" s="124" t="inlineStr">
        <is>
          <t>U023</t>
        </is>
      </c>
      <c r="F166" s="124" t="inlineStr">
        <is>
          <t>ONLİNE TOPLAYICI</t>
        </is>
      </c>
      <c r="G166" s="124" t="inlineStr">
        <is>
          <t>A018</t>
        </is>
      </c>
      <c r="H166" s="124" t="inlineStr">
        <is>
          <t>Sipariş toplama</t>
        </is>
      </c>
      <c r="I166" s="166" t="n">
        <v>70</v>
      </c>
      <c r="J166" s="166" t="n">
        <v>7</v>
      </c>
      <c r="K166" s="166" t="n">
        <v>1</v>
      </c>
      <c r="L166" s="166" t="n">
        <v>490</v>
      </c>
      <c r="M166" s="141" t="inlineStr">
        <is>
          <t>Online Sipariş - Gerçek</t>
        </is>
      </c>
      <c r="N166" s="141" t="inlineStr">
        <is>
          <t>Gerçek/Mevcut Kaynak</t>
        </is>
      </c>
    </row>
    <row r="167" ht="30" customHeight="1" s="113">
      <c r="A167" s="144" t="n">
        <v>46114</v>
      </c>
      <c r="B167" s="124" t="inlineStr">
        <is>
          <t>M008</t>
        </is>
      </c>
      <c r="C167" s="124" t="inlineStr">
        <is>
          <t>AYRANCILAR</t>
        </is>
      </c>
      <c r="D167" s="124" t="inlineStr">
        <is>
          <t>CÜNEYT ÇIKRIKÇI - AYŞE AVCU</t>
        </is>
      </c>
      <c r="E167" s="124" t="inlineStr">
        <is>
          <t>U024</t>
        </is>
      </c>
      <c r="F167" s="124" t="inlineStr">
        <is>
          <t>ONLİNE ŞOFÖR</t>
        </is>
      </c>
      <c r="G167" s="124" t="inlineStr">
        <is>
          <t>A019</t>
        </is>
      </c>
      <c r="H167" s="124" t="inlineStr">
        <is>
          <t>Sipariş teslimatı</t>
        </is>
      </c>
      <c r="I167" s="166" t="n">
        <v>70</v>
      </c>
      <c r="J167" s="166" t="n">
        <v>12</v>
      </c>
      <c r="K167" s="166" t="n">
        <v>1</v>
      </c>
      <c r="L167" s="166" t="n">
        <v>840</v>
      </c>
      <c r="M167" s="141" t="inlineStr">
        <is>
          <t>Online Sipariş - Gerçek</t>
        </is>
      </c>
      <c r="N167" s="141" t="inlineStr">
        <is>
          <t>Gerçek/Mevcut Kaynak</t>
        </is>
      </c>
    </row>
    <row r="168" ht="15" customHeight="1" s="113">
      <c r="A168" s="144" t="n">
        <v>46114</v>
      </c>
      <c r="B168" s="124" t="inlineStr">
        <is>
          <t>M008</t>
        </is>
      </c>
      <c r="C168" s="124" t="inlineStr">
        <is>
          <t>AYRANCILAR</t>
        </is>
      </c>
      <c r="D168" s="124" t="inlineStr">
        <is>
          <t>CÜNEYT ÇIKRIKÇI - AYŞE AVCU</t>
        </is>
      </c>
      <c r="E168" s="124" t="inlineStr">
        <is>
          <t>U002</t>
        </is>
      </c>
      <c r="F168" s="124" t="inlineStr">
        <is>
          <t>BAKLİYAT</t>
        </is>
      </c>
      <c r="G168" s="124" t="inlineStr">
        <is>
          <t>A020</t>
        </is>
      </c>
      <c r="H168" s="124" t="inlineStr">
        <is>
          <t>Ürün dolumu</t>
        </is>
      </c>
      <c r="I168" s="166" t="n">
        <v>46</v>
      </c>
      <c r="J168" s="166" t="n">
        <v>2</v>
      </c>
      <c r="K168" s="166" t="n">
        <v>1</v>
      </c>
      <c r="L168" s="166" t="n">
        <v>92</v>
      </c>
      <c r="M168" s="141" t="inlineStr">
        <is>
          <t>Türetilmiş Saha Etüdü Bekleniyor</t>
        </is>
      </c>
      <c r="N168" s="141" t="inlineStr">
        <is>
          <t>Saha Etüdü Bekleniyor</t>
        </is>
      </c>
    </row>
    <row r="169" ht="15" customHeight="1" s="113">
      <c r="A169" s="144" t="n">
        <v>46114</v>
      </c>
      <c r="B169" s="124" t="inlineStr">
        <is>
          <t>M008</t>
        </is>
      </c>
      <c r="C169" s="124" t="inlineStr">
        <is>
          <t>AYRANCILAR</t>
        </is>
      </c>
      <c r="D169" s="124" t="inlineStr">
        <is>
          <t>CÜNEYT ÇIKRIKÇI - AYŞE AVCU</t>
        </is>
      </c>
      <c r="E169" s="124" t="inlineStr">
        <is>
          <t>U034</t>
        </is>
      </c>
      <c r="F169" s="124" t="inlineStr">
        <is>
          <t>UNLU MAMÜLLER</t>
        </is>
      </c>
      <c r="G169" s="124" t="inlineStr">
        <is>
          <t>A021</t>
        </is>
      </c>
      <c r="H169" s="124" t="inlineStr">
        <is>
          <t>Ürün hazırlama/pişirme</t>
        </is>
      </c>
      <c r="I169" s="166" t="n">
        <v>7</v>
      </c>
      <c r="J169" s="166" t="n">
        <v>25</v>
      </c>
      <c r="K169" s="166" t="n">
        <v>1</v>
      </c>
      <c r="L169" s="166" t="n">
        <v>175</v>
      </c>
      <c r="M169" s="141" t="inlineStr">
        <is>
          <t>Türetilmiş Saha Etüdü Bekleniyor</t>
        </is>
      </c>
      <c r="N169" s="141" t="inlineStr">
        <is>
          <t>Saha Etüdü Bekleniyor</t>
        </is>
      </c>
    </row>
    <row r="170" ht="30" customHeight="1" s="113">
      <c r="A170" s="144" t="n">
        <v>46114</v>
      </c>
      <c r="B170" s="124" t="inlineStr">
        <is>
          <t>M009</t>
        </is>
      </c>
      <c r="C170" s="124" t="inlineStr">
        <is>
          <t>BALÇOVA</t>
        </is>
      </c>
      <c r="D170" s="124" t="inlineStr">
        <is>
          <t>ERTAN TEKİ</t>
        </is>
      </c>
      <c r="E170" s="124" t="inlineStr">
        <is>
          <t>U015</t>
        </is>
      </c>
      <c r="F170" s="124" t="inlineStr">
        <is>
          <t>KASİYER</t>
        </is>
      </c>
      <c r="G170" s="124" t="inlineStr">
        <is>
          <t>A001</t>
        </is>
      </c>
      <c r="H170" s="124" t="inlineStr">
        <is>
          <t>Fiş işlemi</t>
        </is>
      </c>
      <c r="I170" s="166" t="n">
        <v>3330</v>
      </c>
      <c r="J170" s="166" t="n">
        <v>2</v>
      </c>
      <c r="K170" s="166" t="n">
        <v>1</v>
      </c>
      <c r="L170" s="166" t="n">
        <v>6660</v>
      </c>
      <c r="M170" s="141" t="inlineStr">
        <is>
          <t>Günlük Operasyon - Gerçek</t>
        </is>
      </c>
      <c r="N170" s="141" t="inlineStr">
        <is>
          <t>Gerçek/Mevcut Kaynak</t>
        </is>
      </c>
    </row>
    <row r="171" ht="15" customHeight="1" s="113">
      <c r="A171" s="144" t="n">
        <v>46114</v>
      </c>
      <c r="B171" s="124" t="inlineStr">
        <is>
          <t>M009</t>
        </is>
      </c>
      <c r="C171" s="124" t="inlineStr">
        <is>
          <t>BALÇOVA</t>
        </is>
      </c>
      <c r="D171" s="124" t="inlineStr">
        <is>
          <t>ERTAN TEKİ</t>
        </is>
      </c>
      <c r="E171" s="124" t="inlineStr">
        <is>
          <t>U015</t>
        </is>
      </c>
      <c r="F171" s="124" t="inlineStr">
        <is>
          <t>KASİYER</t>
        </is>
      </c>
      <c r="G171" s="124" t="inlineStr">
        <is>
          <t>A002</t>
        </is>
      </c>
      <c r="H171" s="124" t="inlineStr">
        <is>
          <t>Kasa açılışı</t>
        </is>
      </c>
      <c r="I171" s="166" t="n">
        <v>10</v>
      </c>
      <c r="J171" s="166" t="n">
        <v>15</v>
      </c>
      <c r="K171" s="166" t="n">
        <v>1</v>
      </c>
      <c r="L171" s="166" t="n">
        <v>150</v>
      </c>
      <c r="M171" s="141" t="inlineStr">
        <is>
          <t>Türetilmiş Saha Etüdü Bekleniyor</t>
        </is>
      </c>
      <c r="N171" s="141" t="inlineStr">
        <is>
          <t>Saha Etüdü Bekleniyor</t>
        </is>
      </c>
    </row>
    <row r="172" ht="15" customHeight="1" s="113">
      <c r="A172" s="144" t="n">
        <v>46114</v>
      </c>
      <c r="B172" s="124" t="inlineStr">
        <is>
          <t>M009</t>
        </is>
      </c>
      <c r="C172" s="124" t="inlineStr">
        <is>
          <t>BALÇOVA</t>
        </is>
      </c>
      <c r="D172" s="124" t="inlineStr">
        <is>
          <t>ERTAN TEKİ</t>
        </is>
      </c>
      <c r="E172" s="124" t="inlineStr">
        <is>
          <t>U015</t>
        </is>
      </c>
      <c r="F172" s="124" t="inlineStr">
        <is>
          <t>KASİYER</t>
        </is>
      </c>
      <c r="G172" s="124" t="inlineStr">
        <is>
          <t>A003</t>
        </is>
      </c>
      <c r="H172" s="124" t="inlineStr">
        <is>
          <t>Kasa kapanışı</t>
        </is>
      </c>
      <c r="I172" s="166" t="n">
        <v>10</v>
      </c>
      <c r="J172" s="166" t="n">
        <v>20</v>
      </c>
      <c r="K172" s="166" t="n">
        <v>1</v>
      </c>
      <c r="L172" s="166" t="n">
        <v>200</v>
      </c>
      <c r="M172" s="141" t="inlineStr">
        <is>
          <t>Türetilmiş Saha Etüdü Bekleniyor</t>
        </is>
      </c>
      <c r="N172" s="141" t="inlineStr">
        <is>
          <t>Saha Etüdü Bekleniyor</t>
        </is>
      </c>
    </row>
    <row r="173" ht="15" customHeight="1" s="113">
      <c r="A173" s="144" t="n">
        <v>46114</v>
      </c>
      <c r="B173" s="124" t="inlineStr">
        <is>
          <t>M009</t>
        </is>
      </c>
      <c r="C173" s="124" t="inlineStr">
        <is>
          <t>BALÇOVA</t>
        </is>
      </c>
      <c r="D173" s="124" t="inlineStr">
        <is>
          <t>ERTAN TEKİ</t>
        </is>
      </c>
      <c r="E173" s="124" t="inlineStr">
        <is>
          <t>U015</t>
        </is>
      </c>
      <c r="F173" s="124" t="inlineStr">
        <is>
          <t>KASİYER</t>
        </is>
      </c>
      <c r="G173" s="124" t="inlineStr">
        <is>
          <t>A004</t>
        </is>
      </c>
      <c r="H173" s="124" t="inlineStr">
        <is>
          <t>İade işlemi</t>
        </is>
      </c>
      <c r="I173" s="166" t="n">
        <v>40</v>
      </c>
      <c r="J173" s="166" t="n">
        <v>6</v>
      </c>
      <c r="K173" s="166" t="n">
        <v>1</v>
      </c>
      <c r="L173" s="166" t="n">
        <v>240</v>
      </c>
      <c r="M173" s="141" t="inlineStr">
        <is>
          <t>Türetilmiş Saha Etüdü Bekleniyor</t>
        </is>
      </c>
      <c r="N173" s="141" t="inlineStr">
        <is>
          <t>Saha Etüdü Bekleniyor</t>
        </is>
      </c>
    </row>
    <row r="174" ht="15" customHeight="1" s="113">
      <c r="A174" s="144" t="n">
        <v>46114</v>
      </c>
      <c r="B174" s="124" t="inlineStr">
        <is>
          <t>M009</t>
        </is>
      </c>
      <c r="C174" s="124" t="inlineStr">
        <is>
          <t>BALÇOVA</t>
        </is>
      </c>
      <c r="D174" s="124" t="inlineStr">
        <is>
          <t>ERTAN TEKİ</t>
        </is>
      </c>
      <c r="E174" s="124" t="inlineStr">
        <is>
          <t>U026</t>
        </is>
      </c>
      <c r="F174" s="124" t="inlineStr">
        <is>
          <t>REYON GÖREVLİSİ</t>
        </is>
      </c>
      <c r="G174" s="124" t="inlineStr">
        <is>
          <t>A005</t>
        </is>
      </c>
      <c r="H174" s="124" t="inlineStr">
        <is>
          <t>Koli raf yerleştirme</t>
        </is>
      </c>
      <c r="I174" s="166" t="n">
        <v>14</v>
      </c>
      <c r="J174" s="166" t="n">
        <v>1.8</v>
      </c>
      <c r="K174" s="166" t="n">
        <v>1</v>
      </c>
      <c r="L174" s="166" t="n">
        <v>25.2</v>
      </c>
      <c r="M174" s="141" t="inlineStr">
        <is>
          <t>Mal Kabul (Aylık Operasyon KPI) - Türetilmiş</t>
        </is>
      </c>
      <c r="N174" s="141" t="inlineStr">
        <is>
          <t>Gerçek/Türetilmiş</t>
        </is>
      </c>
    </row>
    <row r="175" ht="15" customHeight="1" s="113">
      <c r="A175" s="144" t="n">
        <v>46114</v>
      </c>
      <c r="B175" s="124" t="inlineStr">
        <is>
          <t>M009</t>
        </is>
      </c>
      <c r="C175" s="124" t="inlineStr">
        <is>
          <t>BALÇOVA</t>
        </is>
      </c>
      <c r="D175" s="124" t="inlineStr">
        <is>
          <t>ERTAN TEKİ</t>
        </is>
      </c>
      <c r="E175" s="124" t="inlineStr">
        <is>
          <t>U026</t>
        </is>
      </c>
      <c r="F175" s="124" t="inlineStr">
        <is>
          <t>REYON GÖREVLİSİ</t>
        </is>
      </c>
      <c r="G175" s="124" t="inlineStr">
        <is>
          <t>A006</t>
        </is>
      </c>
      <c r="H175" s="124" t="inlineStr">
        <is>
          <t>Palet boşaltma</t>
        </is>
      </c>
      <c r="I175" s="166" t="n">
        <v>14</v>
      </c>
      <c r="J175" s="166" t="n">
        <v>30</v>
      </c>
      <c r="K175" s="166" t="n">
        <v>1</v>
      </c>
      <c r="L175" s="166" t="n">
        <v>420</v>
      </c>
      <c r="M175" s="141" t="inlineStr">
        <is>
          <t>Mal Kabul (Aylık Operasyon KPI) - Türetilmiş</t>
        </is>
      </c>
      <c r="N175" s="141" t="inlineStr">
        <is>
          <t>Gerçek/Türetilmiş</t>
        </is>
      </c>
    </row>
    <row r="176" ht="15" customHeight="1" s="113">
      <c r="A176" s="144" t="n">
        <v>46114</v>
      </c>
      <c r="B176" s="124" t="inlineStr">
        <is>
          <t>M009</t>
        </is>
      </c>
      <c r="C176" s="124" t="inlineStr">
        <is>
          <t>BALÇOVA</t>
        </is>
      </c>
      <c r="D176" s="124" t="inlineStr">
        <is>
          <t>ERTAN TEKİ</t>
        </is>
      </c>
      <c r="E176" s="124" t="inlineStr">
        <is>
          <t>U026</t>
        </is>
      </c>
      <c r="F176" s="124" t="inlineStr">
        <is>
          <t>REYON GÖREVLİSİ</t>
        </is>
      </c>
      <c r="G176" s="124" t="inlineStr">
        <is>
          <t>A007</t>
        </is>
      </c>
      <c r="H176" s="124" t="inlineStr">
        <is>
          <t>Etiket değiştirme</t>
        </is>
      </c>
      <c r="I176" s="166" t="n">
        <v>112</v>
      </c>
      <c r="J176" s="166" t="n">
        <v>0.45</v>
      </c>
      <c r="K176" s="166" t="n">
        <v>1</v>
      </c>
      <c r="L176" s="166" t="n">
        <v>50.4</v>
      </c>
      <c r="M176" s="141" t="inlineStr">
        <is>
          <t>Türetilmiş Saha Etüdü Bekleniyor</t>
        </is>
      </c>
      <c r="N176" s="141" t="inlineStr">
        <is>
          <t>Saha Etüdü Bekleniyor</t>
        </is>
      </c>
    </row>
    <row r="177" ht="15" customHeight="1" s="113">
      <c r="A177" s="144" t="n">
        <v>46114</v>
      </c>
      <c r="B177" s="124" t="inlineStr">
        <is>
          <t>M009</t>
        </is>
      </c>
      <c r="C177" s="124" t="inlineStr">
        <is>
          <t>BALÇOVA</t>
        </is>
      </c>
      <c r="D177" s="124" t="inlineStr">
        <is>
          <t>ERTAN TEKİ</t>
        </is>
      </c>
      <c r="E177" s="124" t="inlineStr">
        <is>
          <t>U026</t>
        </is>
      </c>
      <c r="F177" s="124" t="inlineStr">
        <is>
          <t>REYON GÖREVLİSİ</t>
        </is>
      </c>
      <c r="G177" s="124" t="inlineStr">
        <is>
          <t>A008</t>
        </is>
      </c>
      <c r="H177" s="124" t="inlineStr">
        <is>
          <t>SKT kontrolü</t>
        </is>
      </c>
      <c r="I177" s="166" t="n">
        <v>798</v>
      </c>
      <c r="J177" s="166" t="n">
        <v>0.2</v>
      </c>
      <c r="K177" s="166" t="n">
        <v>1</v>
      </c>
      <c r="L177" s="166" t="n">
        <v>159.6</v>
      </c>
      <c r="M177" s="141" t="inlineStr">
        <is>
          <t>Türetilmiş Saha Etüdü Bekleniyor</t>
        </is>
      </c>
      <c r="N177" s="141" t="inlineStr">
        <is>
          <t>Saha Etüdü Bekleniyor</t>
        </is>
      </c>
    </row>
    <row r="178" ht="15" customHeight="1" s="113">
      <c r="A178" s="144" t="n">
        <v>46114</v>
      </c>
      <c r="B178" s="124" t="inlineStr">
        <is>
          <t>M009</t>
        </is>
      </c>
      <c r="C178" s="124" t="inlineStr">
        <is>
          <t>BALÇOVA</t>
        </is>
      </c>
      <c r="D178" s="124" t="inlineStr">
        <is>
          <t>ERTAN TEKİ</t>
        </is>
      </c>
      <c r="E178" s="124" t="inlineStr">
        <is>
          <t>U042</t>
        </is>
      </c>
      <c r="F178" s="124" t="inlineStr">
        <is>
          <t>ŞARKÜTERİ</t>
        </is>
      </c>
      <c r="G178" s="124" t="inlineStr">
        <is>
          <t>A009</t>
        </is>
      </c>
      <c r="H178" s="124" t="inlineStr">
        <is>
          <t>Müşteri servis süresi</t>
        </is>
      </c>
      <c r="I178" s="166" t="n">
        <v>313</v>
      </c>
      <c r="J178" s="166" t="n">
        <v>4</v>
      </c>
      <c r="K178" s="166" t="n">
        <v>1</v>
      </c>
      <c r="L178" s="166" t="n">
        <v>1252</v>
      </c>
      <c r="M178" s="141" t="inlineStr">
        <is>
          <t>Türetilmiş Saha Etüdü Bekleniyor</t>
        </is>
      </c>
      <c r="N178" s="141" t="inlineStr">
        <is>
          <t>Saha Etüdü Bekleniyor</t>
        </is>
      </c>
    </row>
    <row r="179" ht="30" customHeight="1" s="113">
      <c r="A179" s="144" t="n">
        <v>46114</v>
      </c>
      <c r="B179" s="124" t="inlineStr">
        <is>
          <t>M009</t>
        </is>
      </c>
      <c r="C179" s="124" t="inlineStr">
        <is>
          <t>BALÇOVA</t>
        </is>
      </c>
      <c r="D179" s="124" t="inlineStr">
        <is>
          <t>ERTAN TEKİ</t>
        </is>
      </c>
      <c r="E179" s="124" t="inlineStr">
        <is>
          <t>U042</t>
        </is>
      </c>
      <c r="F179" s="124" t="inlineStr">
        <is>
          <t>ŞARKÜTERİ</t>
        </is>
      </c>
      <c r="G179" s="124" t="inlineStr">
        <is>
          <t>A010</t>
        </is>
      </c>
      <c r="H179" s="124" t="inlineStr">
        <is>
          <t>Günlük temizlik</t>
        </is>
      </c>
      <c r="I179" s="166" t="n">
        <v>1</v>
      </c>
      <c r="J179" s="166" t="n">
        <v>90</v>
      </c>
      <c r="K179" s="166" t="n">
        <v>1</v>
      </c>
      <c r="L179" s="166" t="n">
        <v>90</v>
      </c>
      <c r="M179" s="141" t="inlineStr">
        <is>
          <t>Sabit Aktivite</t>
        </is>
      </c>
      <c r="N179" s="141" t="inlineStr">
        <is>
          <t>Gerçek/Mevcut Kaynak</t>
        </is>
      </c>
    </row>
    <row r="180" ht="15" customHeight="1" s="113">
      <c r="A180" s="144" t="n">
        <v>46114</v>
      </c>
      <c r="B180" s="124" t="inlineStr">
        <is>
          <t>M009</t>
        </is>
      </c>
      <c r="C180" s="124" t="inlineStr">
        <is>
          <t>BALÇOVA</t>
        </is>
      </c>
      <c r="D180" s="124" t="inlineStr">
        <is>
          <t>ERTAN TEKİ</t>
        </is>
      </c>
      <c r="E180" s="124" t="inlineStr">
        <is>
          <t>U042</t>
        </is>
      </c>
      <c r="F180" s="124" t="inlineStr">
        <is>
          <t>ŞARKÜTERİ</t>
        </is>
      </c>
      <c r="G180" s="124" t="inlineStr">
        <is>
          <t>A011</t>
        </is>
      </c>
      <c r="H180" s="124" t="inlineStr">
        <is>
          <t>Ürün hazırlama</t>
        </is>
      </c>
      <c r="I180" s="166" t="n">
        <v>94</v>
      </c>
      <c r="J180" s="166" t="n">
        <v>1.5</v>
      </c>
      <c r="K180" s="166" t="n">
        <v>1</v>
      </c>
      <c r="L180" s="166" t="n">
        <v>141</v>
      </c>
      <c r="M180" s="141" t="inlineStr">
        <is>
          <t>Türetilmiş Saha Etüdü Bekleniyor</t>
        </is>
      </c>
      <c r="N180" s="141" t="inlineStr">
        <is>
          <t>Saha Etüdü Bekleniyor</t>
        </is>
      </c>
    </row>
    <row r="181" ht="30" customHeight="1" s="113">
      <c r="A181" s="144" t="n">
        <v>46114</v>
      </c>
      <c r="B181" s="124" t="inlineStr">
        <is>
          <t>M009</t>
        </is>
      </c>
      <c r="C181" s="124" t="inlineStr">
        <is>
          <t>BALÇOVA</t>
        </is>
      </c>
      <c r="D181" s="124" t="inlineStr">
        <is>
          <t>ERTAN TEKİ</t>
        </is>
      </c>
      <c r="E181" s="124" t="inlineStr">
        <is>
          <t>U013</t>
        </is>
      </c>
      <c r="F181" s="124" t="inlineStr">
        <is>
          <t>KASAP</t>
        </is>
      </c>
      <c r="G181" s="124" t="inlineStr">
        <is>
          <t>A012</t>
        </is>
      </c>
      <c r="H181" s="124" t="inlineStr">
        <is>
          <t>Teşhir hazırlığı</t>
        </is>
      </c>
      <c r="I181" s="166" t="n">
        <v>1</v>
      </c>
      <c r="J181" s="166" t="n">
        <v>75</v>
      </c>
      <c r="K181" s="166" t="n">
        <v>1</v>
      </c>
      <c r="L181" s="166" t="n">
        <v>75</v>
      </c>
      <c r="M181" s="141" t="inlineStr">
        <is>
          <t>Sabit Aktivite</t>
        </is>
      </c>
      <c r="N181" s="141" t="inlineStr">
        <is>
          <t>Gerçek/Mevcut Kaynak</t>
        </is>
      </c>
    </row>
    <row r="182" ht="15" customHeight="1" s="113">
      <c r="A182" s="144" t="n">
        <v>46114</v>
      </c>
      <c r="B182" s="124" t="inlineStr">
        <is>
          <t>M009</t>
        </is>
      </c>
      <c r="C182" s="124" t="inlineStr">
        <is>
          <t>BALÇOVA</t>
        </is>
      </c>
      <c r="D182" s="124" t="inlineStr">
        <is>
          <t>ERTAN TEKİ</t>
        </is>
      </c>
      <c r="E182" s="124" t="inlineStr">
        <is>
          <t>U013</t>
        </is>
      </c>
      <c r="F182" s="124" t="inlineStr">
        <is>
          <t>KASAP</t>
        </is>
      </c>
      <c r="G182" s="124" t="inlineStr">
        <is>
          <t>A013</t>
        </is>
      </c>
      <c r="H182" s="124" t="inlineStr">
        <is>
          <t>Parçalama</t>
        </is>
      </c>
      <c r="I182" s="166" t="n">
        <v>78</v>
      </c>
      <c r="J182" s="166" t="n">
        <v>2.5</v>
      </c>
      <c r="K182" s="166" t="n">
        <v>1</v>
      </c>
      <c r="L182" s="166" t="n">
        <v>195</v>
      </c>
      <c r="M182" s="141" t="inlineStr">
        <is>
          <t>Türetilmiş Saha Etüdü Bekleniyor</t>
        </is>
      </c>
      <c r="N182" s="141" t="inlineStr">
        <is>
          <t>Saha Etüdü Bekleniyor</t>
        </is>
      </c>
    </row>
    <row r="183" ht="15" customHeight="1" s="113">
      <c r="A183" s="144" t="n">
        <v>46114</v>
      </c>
      <c r="B183" s="124" t="inlineStr">
        <is>
          <t>M009</t>
        </is>
      </c>
      <c r="C183" s="124" t="inlineStr">
        <is>
          <t>BALÇOVA</t>
        </is>
      </c>
      <c r="D183" s="124" t="inlineStr">
        <is>
          <t>ERTAN TEKİ</t>
        </is>
      </c>
      <c r="E183" s="124" t="inlineStr">
        <is>
          <t>U013</t>
        </is>
      </c>
      <c r="F183" s="124" t="inlineStr">
        <is>
          <t>KASAP</t>
        </is>
      </c>
      <c r="G183" s="124" t="inlineStr">
        <is>
          <t>A014</t>
        </is>
      </c>
      <c r="H183" s="124" t="inlineStr">
        <is>
          <t>Paketleme</t>
        </is>
      </c>
      <c r="I183" s="166" t="n">
        <v>125</v>
      </c>
      <c r="J183" s="166" t="n">
        <v>1.2</v>
      </c>
      <c r="K183" s="166" t="n">
        <v>1</v>
      </c>
      <c r="L183" s="166" t="n">
        <v>150</v>
      </c>
      <c r="M183" s="141" t="inlineStr">
        <is>
          <t>Türetilmiş Saha Etüdü Bekleniyor</t>
        </is>
      </c>
      <c r="N183" s="141" t="inlineStr">
        <is>
          <t>Saha Etüdü Bekleniyor</t>
        </is>
      </c>
    </row>
    <row r="184" ht="15" customHeight="1" s="113">
      <c r="A184" s="144" t="n">
        <v>46114</v>
      </c>
      <c r="B184" s="124" t="inlineStr">
        <is>
          <t>M009</t>
        </is>
      </c>
      <c r="C184" s="124" t="inlineStr">
        <is>
          <t>BALÇOVA</t>
        </is>
      </c>
      <c r="D184" s="124" t="inlineStr">
        <is>
          <t>ERTAN TEKİ</t>
        </is>
      </c>
      <c r="E184" s="124" t="inlineStr">
        <is>
          <t>U017</t>
        </is>
      </c>
      <c r="F184" s="124" t="inlineStr">
        <is>
          <t>MANAV</t>
        </is>
      </c>
      <c r="G184" s="124" t="inlineStr">
        <is>
          <t>A015</t>
        </is>
      </c>
      <c r="H184" s="124" t="inlineStr">
        <is>
          <t>Teşhir hazırlığı</t>
        </is>
      </c>
      <c r="I184" s="166" t="n">
        <v>64</v>
      </c>
      <c r="J184" s="166" t="n">
        <v>2.2</v>
      </c>
      <c r="K184" s="166" t="n">
        <v>1</v>
      </c>
      <c r="L184" s="166" t="n">
        <v>140.8</v>
      </c>
      <c r="M184" s="141" t="inlineStr">
        <is>
          <t>Türetilmiş Saha Etüdü Bekleniyor</t>
        </is>
      </c>
      <c r="N184" s="141" t="inlineStr">
        <is>
          <t>Saha Etüdü Bekleniyor</t>
        </is>
      </c>
    </row>
    <row r="185" ht="15" customHeight="1" s="113">
      <c r="A185" s="144" t="n">
        <v>46114</v>
      </c>
      <c r="B185" s="124" t="inlineStr">
        <is>
          <t>M009</t>
        </is>
      </c>
      <c r="C185" s="124" t="inlineStr">
        <is>
          <t>BALÇOVA</t>
        </is>
      </c>
      <c r="D185" s="124" t="inlineStr">
        <is>
          <t>ERTAN TEKİ</t>
        </is>
      </c>
      <c r="E185" s="124" t="inlineStr">
        <is>
          <t>U017</t>
        </is>
      </c>
      <c r="F185" s="124" t="inlineStr">
        <is>
          <t>MANAV</t>
        </is>
      </c>
      <c r="G185" s="124" t="inlineStr">
        <is>
          <t>A016</t>
        </is>
      </c>
      <c r="H185" s="124" t="inlineStr">
        <is>
          <t>Ayıklama</t>
        </is>
      </c>
      <c r="I185" s="166" t="n">
        <v>38</v>
      </c>
      <c r="J185" s="166" t="n">
        <v>0.8</v>
      </c>
      <c r="K185" s="166" t="n">
        <v>1</v>
      </c>
      <c r="L185" s="166" t="n">
        <v>30.4</v>
      </c>
      <c r="M185" s="141" t="inlineStr">
        <is>
          <t>Türetilmiş Saha Etüdü Bekleniyor</t>
        </is>
      </c>
      <c r="N185" s="141" t="inlineStr">
        <is>
          <t>Saha Etüdü Bekleniyor</t>
        </is>
      </c>
    </row>
    <row r="186" ht="15" customHeight="1" s="113">
      <c r="A186" s="144" t="n">
        <v>46114</v>
      </c>
      <c r="B186" s="124" t="inlineStr">
        <is>
          <t>M009</t>
        </is>
      </c>
      <c r="C186" s="124" t="inlineStr">
        <is>
          <t>BALÇOVA</t>
        </is>
      </c>
      <c r="D186" s="124" t="inlineStr">
        <is>
          <t>ERTAN TEKİ</t>
        </is>
      </c>
      <c r="E186" s="124" t="inlineStr">
        <is>
          <t>U017</t>
        </is>
      </c>
      <c r="F186" s="124" t="inlineStr">
        <is>
          <t>MANAV</t>
        </is>
      </c>
      <c r="G186" s="124" t="inlineStr">
        <is>
          <t>A017</t>
        </is>
      </c>
      <c r="H186" s="124" t="inlineStr">
        <is>
          <t>Fire ayrıştırma</t>
        </is>
      </c>
      <c r="I186" s="166" t="n">
        <v>10</v>
      </c>
      <c r="J186" s="166" t="n">
        <v>1</v>
      </c>
      <c r="K186" s="166" t="n">
        <v>1</v>
      </c>
      <c r="L186" s="166" t="n">
        <v>10</v>
      </c>
      <c r="M186" s="141" t="inlineStr">
        <is>
          <t>Türetilmiş Saha Etüdü Bekleniyor</t>
        </is>
      </c>
      <c r="N186" s="141" t="inlineStr">
        <is>
          <t>Saha Etüdü Bekleniyor</t>
        </is>
      </c>
    </row>
    <row r="187" ht="30" customHeight="1" s="113">
      <c r="A187" s="144" t="n">
        <v>46114</v>
      </c>
      <c r="B187" s="124" t="inlineStr">
        <is>
          <t>M009</t>
        </is>
      </c>
      <c r="C187" s="124" t="inlineStr">
        <is>
          <t>BALÇOVA</t>
        </is>
      </c>
      <c r="D187" s="124" t="inlineStr">
        <is>
          <t>ERTAN TEKİ</t>
        </is>
      </c>
      <c r="E187" s="124" t="inlineStr">
        <is>
          <t>U023</t>
        </is>
      </c>
      <c r="F187" s="124" t="inlineStr">
        <is>
          <t>ONLİNE TOPLAYICI</t>
        </is>
      </c>
      <c r="G187" s="124" t="inlineStr">
        <is>
          <t>A018</t>
        </is>
      </c>
      <c r="H187" s="124" t="inlineStr">
        <is>
          <t>Sipariş toplama</t>
        </is>
      </c>
      <c r="I187" s="166" t="n">
        <v>118</v>
      </c>
      <c r="J187" s="166" t="n">
        <v>7</v>
      </c>
      <c r="K187" s="166" t="n">
        <v>1</v>
      </c>
      <c r="L187" s="166" t="n">
        <v>826</v>
      </c>
      <c r="M187" s="141" t="inlineStr">
        <is>
          <t>Online Sipariş - Gerçek</t>
        </is>
      </c>
      <c r="N187" s="141" t="inlineStr">
        <is>
          <t>Gerçek/Mevcut Kaynak</t>
        </is>
      </c>
    </row>
    <row r="188" ht="30" customHeight="1" s="113">
      <c r="A188" s="144" t="n">
        <v>46114</v>
      </c>
      <c r="B188" s="124" t="inlineStr">
        <is>
          <t>M009</t>
        </is>
      </c>
      <c r="C188" s="124" t="inlineStr">
        <is>
          <t>BALÇOVA</t>
        </is>
      </c>
      <c r="D188" s="124" t="inlineStr">
        <is>
          <t>ERTAN TEKİ</t>
        </is>
      </c>
      <c r="E188" s="124" t="inlineStr">
        <is>
          <t>U024</t>
        </is>
      </c>
      <c r="F188" s="124" t="inlineStr">
        <is>
          <t>ONLİNE ŞOFÖR</t>
        </is>
      </c>
      <c r="G188" s="124" t="inlineStr">
        <is>
          <t>A019</t>
        </is>
      </c>
      <c r="H188" s="124" t="inlineStr">
        <is>
          <t>Sipariş teslimatı</t>
        </is>
      </c>
      <c r="I188" s="166" t="n">
        <v>118</v>
      </c>
      <c r="J188" s="166" t="n">
        <v>12</v>
      </c>
      <c r="K188" s="166" t="n">
        <v>1</v>
      </c>
      <c r="L188" s="166" t="n">
        <v>1416</v>
      </c>
      <c r="M188" s="141" t="inlineStr">
        <is>
          <t>Online Sipariş - Gerçek</t>
        </is>
      </c>
      <c r="N188" s="141" t="inlineStr">
        <is>
          <t>Gerçek/Mevcut Kaynak</t>
        </is>
      </c>
    </row>
    <row r="189" ht="15" customHeight="1" s="113">
      <c r="A189" s="144" t="n">
        <v>46114</v>
      </c>
      <c r="B189" s="124" t="inlineStr">
        <is>
          <t>M009</t>
        </is>
      </c>
      <c r="C189" s="124" t="inlineStr">
        <is>
          <t>BALÇOVA</t>
        </is>
      </c>
      <c r="D189" s="124" t="inlineStr">
        <is>
          <t>ERTAN TEKİ</t>
        </is>
      </c>
      <c r="E189" s="124" t="inlineStr">
        <is>
          <t>U002</t>
        </is>
      </c>
      <c r="F189" s="124" t="inlineStr">
        <is>
          <t>BAKLİYAT</t>
        </is>
      </c>
      <c r="G189" s="124" t="inlineStr">
        <is>
          <t>A020</t>
        </is>
      </c>
      <c r="H189" s="124" t="inlineStr">
        <is>
          <t>Ürün dolumu</t>
        </is>
      </c>
      <c r="I189" s="166" t="n">
        <v>38</v>
      </c>
      <c r="J189" s="166" t="n">
        <v>2</v>
      </c>
      <c r="K189" s="166" t="n">
        <v>1</v>
      </c>
      <c r="L189" s="166" t="n">
        <v>76</v>
      </c>
      <c r="M189" s="141" t="inlineStr">
        <is>
          <t>Türetilmiş Saha Etüdü Bekleniyor</t>
        </is>
      </c>
      <c r="N189" s="141" t="inlineStr">
        <is>
          <t>Saha Etüdü Bekleniyor</t>
        </is>
      </c>
    </row>
    <row r="190" ht="15" customHeight="1" s="113">
      <c r="A190" s="144" t="n">
        <v>46114</v>
      </c>
      <c r="B190" s="124" t="inlineStr">
        <is>
          <t>M009</t>
        </is>
      </c>
      <c r="C190" s="124" t="inlineStr">
        <is>
          <t>BALÇOVA</t>
        </is>
      </c>
      <c r="D190" s="124" t="inlineStr">
        <is>
          <t>ERTAN TEKİ</t>
        </is>
      </c>
      <c r="E190" s="124" t="inlineStr">
        <is>
          <t>U034</t>
        </is>
      </c>
      <c r="F190" s="124" t="inlineStr">
        <is>
          <t>UNLU MAMÜLLER</t>
        </is>
      </c>
      <c r="G190" s="124" t="inlineStr">
        <is>
          <t>A021</t>
        </is>
      </c>
      <c r="H190" s="124" t="inlineStr">
        <is>
          <t>Ürün hazırlama/pişirme</t>
        </is>
      </c>
      <c r="I190" s="166" t="n">
        <v>7</v>
      </c>
      <c r="J190" s="166" t="n">
        <v>25</v>
      </c>
      <c r="K190" s="166" t="n">
        <v>1</v>
      </c>
      <c r="L190" s="166" t="n">
        <v>175</v>
      </c>
      <c r="M190" s="141" t="inlineStr">
        <is>
          <t>Türetilmiş Saha Etüdü Bekleniyor</t>
        </is>
      </c>
      <c r="N190" s="141" t="inlineStr">
        <is>
          <t>Saha Etüdü Bekleniyor</t>
        </is>
      </c>
    </row>
    <row r="191" ht="30" customHeight="1" s="113">
      <c r="A191" s="144" t="n">
        <v>46114</v>
      </c>
      <c r="B191" s="124" t="inlineStr">
        <is>
          <t>M010</t>
        </is>
      </c>
      <c r="C191" s="124" t="inlineStr">
        <is>
          <t>BAYRAKLI</t>
        </is>
      </c>
      <c r="D191" s="124" t="inlineStr">
        <is>
          <t>DERYA YARDIMCI</t>
        </is>
      </c>
      <c r="E191" s="124" t="inlineStr">
        <is>
          <t>U015</t>
        </is>
      </c>
      <c r="F191" s="124" t="inlineStr">
        <is>
          <t>KASİYER</t>
        </is>
      </c>
      <c r="G191" s="124" t="inlineStr">
        <is>
          <t>A001</t>
        </is>
      </c>
      <c r="H191" s="124" t="inlineStr">
        <is>
          <t>Fiş işlemi</t>
        </is>
      </c>
      <c r="I191" s="166" t="n">
        <v>2523</v>
      </c>
      <c r="J191" s="166" t="n">
        <v>2</v>
      </c>
      <c r="K191" s="166" t="n">
        <v>1</v>
      </c>
      <c r="L191" s="166" t="n">
        <v>5046</v>
      </c>
      <c r="M191" s="141" t="inlineStr">
        <is>
          <t>Günlük Operasyon - Gerçek</t>
        </is>
      </c>
      <c r="N191" s="141" t="inlineStr">
        <is>
          <t>Gerçek/Mevcut Kaynak</t>
        </is>
      </c>
    </row>
    <row r="192" ht="15" customHeight="1" s="113">
      <c r="A192" s="144" t="n">
        <v>46114</v>
      </c>
      <c r="B192" s="124" t="inlineStr">
        <is>
          <t>M010</t>
        </is>
      </c>
      <c r="C192" s="124" t="inlineStr">
        <is>
          <t>BAYRAKLI</t>
        </is>
      </c>
      <c r="D192" s="124" t="inlineStr">
        <is>
          <t>DERYA YARDIMCI</t>
        </is>
      </c>
      <c r="E192" s="124" t="inlineStr">
        <is>
          <t>U015</t>
        </is>
      </c>
      <c r="F192" s="124" t="inlineStr">
        <is>
          <t>KASİYER</t>
        </is>
      </c>
      <c r="G192" s="124" t="inlineStr">
        <is>
          <t>A002</t>
        </is>
      </c>
      <c r="H192" s="124" t="inlineStr">
        <is>
          <t>Kasa açılışı</t>
        </is>
      </c>
      <c r="I192" s="166" t="n">
        <v>7</v>
      </c>
      <c r="J192" s="166" t="n">
        <v>15</v>
      </c>
      <c r="K192" s="166" t="n">
        <v>1</v>
      </c>
      <c r="L192" s="166" t="n">
        <v>105</v>
      </c>
      <c r="M192" s="141" t="inlineStr">
        <is>
          <t>Türetilmiş Saha Etüdü Bekleniyor</t>
        </is>
      </c>
      <c r="N192" s="141" t="inlineStr">
        <is>
          <t>Saha Etüdü Bekleniyor</t>
        </is>
      </c>
    </row>
    <row r="193" ht="15" customHeight="1" s="113">
      <c r="A193" s="144" t="n">
        <v>46114</v>
      </c>
      <c r="B193" s="124" t="inlineStr">
        <is>
          <t>M010</t>
        </is>
      </c>
      <c r="C193" s="124" t="inlineStr">
        <is>
          <t>BAYRAKLI</t>
        </is>
      </c>
      <c r="D193" s="124" t="inlineStr">
        <is>
          <t>DERYA YARDIMCI</t>
        </is>
      </c>
      <c r="E193" s="124" t="inlineStr">
        <is>
          <t>U015</t>
        </is>
      </c>
      <c r="F193" s="124" t="inlineStr">
        <is>
          <t>KASİYER</t>
        </is>
      </c>
      <c r="G193" s="124" t="inlineStr">
        <is>
          <t>A003</t>
        </is>
      </c>
      <c r="H193" s="124" t="inlineStr">
        <is>
          <t>Kasa kapanışı</t>
        </is>
      </c>
      <c r="I193" s="166" t="n">
        <v>7</v>
      </c>
      <c r="J193" s="166" t="n">
        <v>20</v>
      </c>
      <c r="K193" s="166" t="n">
        <v>1</v>
      </c>
      <c r="L193" s="166" t="n">
        <v>140</v>
      </c>
      <c r="M193" s="141" t="inlineStr">
        <is>
          <t>Türetilmiş Saha Etüdü Bekleniyor</t>
        </is>
      </c>
      <c r="N193" s="141" t="inlineStr">
        <is>
          <t>Saha Etüdü Bekleniyor</t>
        </is>
      </c>
    </row>
    <row r="194" ht="15" customHeight="1" s="113">
      <c r="A194" s="144" t="n">
        <v>46114</v>
      </c>
      <c r="B194" s="124" t="inlineStr">
        <is>
          <t>M010</t>
        </is>
      </c>
      <c r="C194" s="124" t="inlineStr">
        <is>
          <t>BAYRAKLI</t>
        </is>
      </c>
      <c r="D194" s="124" t="inlineStr">
        <is>
          <t>DERYA YARDIMCI</t>
        </is>
      </c>
      <c r="E194" s="124" t="inlineStr">
        <is>
          <t>U015</t>
        </is>
      </c>
      <c r="F194" s="124" t="inlineStr">
        <is>
          <t>KASİYER</t>
        </is>
      </c>
      <c r="G194" s="124" t="inlineStr">
        <is>
          <t>A004</t>
        </is>
      </c>
      <c r="H194" s="124" t="inlineStr">
        <is>
          <t>İade işlemi</t>
        </is>
      </c>
      <c r="I194" s="166" t="n">
        <v>30</v>
      </c>
      <c r="J194" s="166" t="n">
        <v>6</v>
      </c>
      <c r="K194" s="166" t="n">
        <v>1</v>
      </c>
      <c r="L194" s="166" t="n">
        <v>180</v>
      </c>
      <c r="M194" s="141" t="inlineStr">
        <is>
          <t>Türetilmiş Saha Etüdü Bekleniyor</t>
        </is>
      </c>
      <c r="N194" s="141" t="inlineStr">
        <is>
          <t>Saha Etüdü Bekleniyor</t>
        </is>
      </c>
    </row>
    <row r="195" ht="15" customHeight="1" s="113">
      <c r="A195" s="144" t="n">
        <v>46114</v>
      </c>
      <c r="B195" s="124" t="inlineStr">
        <is>
          <t>M010</t>
        </is>
      </c>
      <c r="C195" s="124" t="inlineStr">
        <is>
          <t>BAYRAKLI</t>
        </is>
      </c>
      <c r="D195" s="124" t="inlineStr">
        <is>
          <t>DERYA YARDIMCI</t>
        </is>
      </c>
      <c r="E195" s="124" t="inlineStr">
        <is>
          <t>U026</t>
        </is>
      </c>
      <c r="F195" s="124" t="inlineStr">
        <is>
          <t>REYON GÖREVLİSİ</t>
        </is>
      </c>
      <c r="G195" s="124" t="inlineStr">
        <is>
          <t>A005</t>
        </is>
      </c>
      <c r="H195" s="124" t="inlineStr">
        <is>
          <t>Koli raf yerleştirme</t>
        </is>
      </c>
      <c r="I195" s="166" t="n">
        <v>15</v>
      </c>
      <c r="J195" s="166" t="n">
        <v>1.8</v>
      </c>
      <c r="K195" s="166" t="n">
        <v>1</v>
      </c>
      <c r="L195" s="166" t="n">
        <v>27</v>
      </c>
      <c r="M195" s="141" t="inlineStr">
        <is>
          <t>Mal Kabul (Aylık Operasyon KPI) - Türetilmiş</t>
        </is>
      </c>
      <c r="N195" s="141" t="inlineStr">
        <is>
          <t>Gerçek/Türetilmiş</t>
        </is>
      </c>
    </row>
    <row r="196" ht="15" customHeight="1" s="113">
      <c r="A196" s="144" t="n">
        <v>46114</v>
      </c>
      <c r="B196" s="124" t="inlineStr">
        <is>
          <t>M010</t>
        </is>
      </c>
      <c r="C196" s="124" t="inlineStr">
        <is>
          <t>BAYRAKLI</t>
        </is>
      </c>
      <c r="D196" s="124" t="inlineStr">
        <is>
          <t>DERYA YARDIMCI</t>
        </is>
      </c>
      <c r="E196" s="124" t="inlineStr">
        <is>
          <t>U026</t>
        </is>
      </c>
      <c r="F196" s="124" t="inlineStr">
        <is>
          <t>REYON GÖREVLİSİ</t>
        </is>
      </c>
      <c r="G196" s="124" t="inlineStr">
        <is>
          <t>A006</t>
        </is>
      </c>
      <c r="H196" s="124" t="inlineStr">
        <is>
          <t>Palet boşaltma</t>
        </is>
      </c>
      <c r="I196" s="166" t="n">
        <v>15</v>
      </c>
      <c r="J196" s="166" t="n">
        <v>30</v>
      </c>
      <c r="K196" s="166" t="n">
        <v>1</v>
      </c>
      <c r="L196" s="166" t="n">
        <v>450</v>
      </c>
      <c r="M196" s="141" t="inlineStr">
        <is>
          <t>Mal Kabul (Aylık Operasyon KPI) - Türetilmiş</t>
        </is>
      </c>
      <c r="N196" s="141" t="inlineStr">
        <is>
          <t>Gerçek/Türetilmiş</t>
        </is>
      </c>
    </row>
    <row r="197" ht="15" customHeight="1" s="113">
      <c r="A197" s="144" t="n">
        <v>46114</v>
      </c>
      <c r="B197" s="124" t="inlineStr">
        <is>
          <t>M010</t>
        </is>
      </c>
      <c r="C197" s="124" t="inlineStr">
        <is>
          <t>BAYRAKLI</t>
        </is>
      </c>
      <c r="D197" s="124" t="inlineStr">
        <is>
          <t>DERYA YARDIMCI</t>
        </is>
      </c>
      <c r="E197" s="124" t="inlineStr">
        <is>
          <t>U026</t>
        </is>
      </c>
      <c r="F197" s="124" t="inlineStr">
        <is>
          <t>REYON GÖREVLİSİ</t>
        </is>
      </c>
      <c r="G197" s="124" t="inlineStr">
        <is>
          <t>A007</t>
        </is>
      </c>
      <c r="H197" s="124" t="inlineStr">
        <is>
          <t>Etiket değiştirme</t>
        </is>
      </c>
      <c r="I197" s="166" t="n">
        <v>30</v>
      </c>
      <c r="J197" s="166" t="n">
        <v>0.45</v>
      </c>
      <c r="K197" s="166" t="n">
        <v>1</v>
      </c>
      <c r="L197" s="166" t="n">
        <v>13.5</v>
      </c>
      <c r="M197" s="141" t="inlineStr">
        <is>
          <t>Türetilmiş Saha Etüdü Bekleniyor</t>
        </is>
      </c>
      <c r="N197" s="141" t="inlineStr">
        <is>
          <t>Saha Etüdü Bekleniyor</t>
        </is>
      </c>
    </row>
    <row r="198" ht="15" customHeight="1" s="113">
      <c r="A198" s="144" t="n">
        <v>46114</v>
      </c>
      <c r="B198" s="124" t="inlineStr">
        <is>
          <t>M010</t>
        </is>
      </c>
      <c r="C198" s="124" t="inlineStr">
        <is>
          <t>BAYRAKLI</t>
        </is>
      </c>
      <c r="D198" s="124" t="inlineStr">
        <is>
          <t>DERYA YARDIMCI</t>
        </is>
      </c>
      <c r="E198" s="124" t="inlineStr">
        <is>
          <t>U026</t>
        </is>
      </c>
      <c r="F198" s="124" t="inlineStr">
        <is>
          <t>REYON GÖREVLİSİ</t>
        </is>
      </c>
      <c r="G198" s="124" t="inlineStr">
        <is>
          <t>A008</t>
        </is>
      </c>
      <c r="H198" s="124" t="inlineStr">
        <is>
          <t>SKT kontrolü</t>
        </is>
      </c>
      <c r="I198" s="166" t="n">
        <v>218</v>
      </c>
      <c r="J198" s="166" t="n">
        <v>0.2</v>
      </c>
      <c r="K198" s="166" t="n">
        <v>1</v>
      </c>
      <c r="L198" s="166" t="n">
        <v>43.6</v>
      </c>
      <c r="M198" s="141" t="inlineStr">
        <is>
          <t>Türetilmiş Saha Etüdü Bekleniyor</t>
        </is>
      </c>
      <c r="N198" s="141" t="inlineStr">
        <is>
          <t>Saha Etüdü Bekleniyor</t>
        </is>
      </c>
    </row>
    <row r="199" ht="15" customHeight="1" s="113">
      <c r="A199" s="144" t="n">
        <v>46114</v>
      </c>
      <c r="B199" s="124" t="inlineStr">
        <is>
          <t>M010</t>
        </is>
      </c>
      <c r="C199" s="124" t="inlineStr">
        <is>
          <t>BAYRAKLI</t>
        </is>
      </c>
      <c r="D199" s="124" t="inlineStr">
        <is>
          <t>DERYA YARDIMCI</t>
        </is>
      </c>
      <c r="E199" s="124" t="inlineStr">
        <is>
          <t>U042</t>
        </is>
      </c>
      <c r="F199" s="124" t="inlineStr">
        <is>
          <t>ŞARKÜTERİ</t>
        </is>
      </c>
      <c r="G199" s="124" t="inlineStr">
        <is>
          <t>A009</t>
        </is>
      </c>
      <c r="H199" s="124" t="inlineStr">
        <is>
          <t>Müşteri servis süresi</t>
        </is>
      </c>
      <c r="I199" s="166" t="n">
        <v>254</v>
      </c>
      <c r="J199" s="166" t="n">
        <v>4</v>
      </c>
      <c r="K199" s="166" t="n">
        <v>1</v>
      </c>
      <c r="L199" s="166" t="n">
        <v>1016</v>
      </c>
      <c r="M199" s="141" t="inlineStr">
        <is>
          <t>Türetilmiş Saha Etüdü Bekleniyor</t>
        </is>
      </c>
      <c r="N199" s="141" t="inlineStr">
        <is>
          <t>Saha Etüdü Bekleniyor</t>
        </is>
      </c>
    </row>
    <row r="200" ht="30" customHeight="1" s="113">
      <c r="A200" s="144" t="n">
        <v>46114</v>
      </c>
      <c r="B200" s="124" t="inlineStr">
        <is>
          <t>M010</t>
        </is>
      </c>
      <c r="C200" s="124" t="inlineStr">
        <is>
          <t>BAYRAKLI</t>
        </is>
      </c>
      <c r="D200" s="124" t="inlineStr">
        <is>
          <t>DERYA YARDIMCI</t>
        </is>
      </c>
      <c r="E200" s="124" t="inlineStr">
        <is>
          <t>U042</t>
        </is>
      </c>
      <c r="F200" s="124" t="inlineStr">
        <is>
          <t>ŞARKÜTERİ</t>
        </is>
      </c>
      <c r="G200" s="124" t="inlineStr">
        <is>
          <t>A010</t>
        </is>
      </c>
      <c r="H200" s="124" t="inlineStr">
        <is>
          <t>Günlük temizlik</t>
        </is>
      </c>
      <c r="I200" s="166" t="n">
        <v>1</v>
      </c>
      <c r="J200" s="166" t="n">
        <v>90</v>
      </c>
      <c r="K200" s="166" t="n">
        <v>1</v>
      </c>
      <c r="L200" s="166" t="n">
        <v>90</v>
      </c>
      <c r="M200" s="141" t="inlineStr">
        <is>
          <t>Sabit Aktivite</t>
        </is>
      </c>
      <c r="N200" s="141" t="inlineStr">
        <is>
          <t>Gerçek/Mevcut Kaynak</t>
        </is>
      </c>
    </row>
    <row r="201" ht="15" customHeight="1" s="113">
      <c r="A201" s="144" t="n">
        <v>46114</v>
      </c>
      <c r="B201" s="124" t="inlineStr">
        <is>
          <t>M010</t>
        </is>
      </c>
      <c r="C201" s="124" t="inlineStr">
        <is>
          <t>BAYRAKLI</t>
        </is>
      </c>
      <c r="D201" s="124" t="inlineStr">
        <is>
          <t>DERYA YARDIMCI</t>
        </is>
      </c>
      <c r="E201" s="124" t="inlineStr">
        <is>
          <t>U042</t>
        </is>
      </c>
      <c r="F201" s="124" t="inlineStr">
        <is>
          <t>ŞARKÜTERİ</t>
        </is>
      </c>
      <c r="G201" s="124" t="inlineStr">
        <is>
          <t>A011</t>
        </is>
      </c>
      <c r="H201" s="124" t="inlineStr">
        <is>
          <t>Ürün hazırlama</t>
        </is>
      </c>
      <c r="I201" s="166" t="n">
        <v>76</v>
      </c>
      <c r="J201" s="166" t="n">
        <v>1.5</v>
      </c>
      <c r="K201" s="166" t="n">
        <v>1</v>
      </c>
      <c r="L201" s="166" t="n">
        <v>114</v>
      </c>
      <c r="M201" s="141" t="inlineStr">
        <is>
          <t>Türetilmiş Saha Etüdü Bekleniyor</t>
        </is>
      </c>
      <c r="N201" s="141" t="inlineStr">
        <is>
          <t>Saha Etüdü Bekleniyor</t>
        </is>
      </c>
    </row>
    <row r="202" ht="30" customHeight="1" s="113">
      <c r="A202" s="144" t="n">
        <v>46114</v>
      </c>
      <c r="B202" s="124" t="inlineStr">
        <is>
          <t>M010</t>
        </is>
      </c>
      <c r="C202" s="124" t="inlineStr">
        <is>
          <t>BAYRAKLI</t>
        </is>
      </c>
      <c r="D202" s="124" t="inlineStr">
        <is>
          <t>DERYA YARDIMCI</t>
        </is>
      </c>
      <c r="E202" s="124" t="inlineStr">
        <is>
          <t>U013</t>
        </is>
      </c>
      <c r="F202" s="124" t="inlineStr">
        <is>
          <t>KASAP</t>
        </is>
      </c>
      <c r="G202" s="124" t="inlineStr">
        <is>
          <t>A012</t>
        </is>
      </c>
      <c r="H202" s="124" t="inlineStr">
        <is>
          <t>Teşhir hazırlığı</t>
        </is>
      </c>
      <c r="I202" s="166" t="n">
        <v>1</v>
      </c>
      <c r="J202" s="166" t="n">
        <v>75</v>
      </c>
      <c r="K202" s="166" t="n">
        <v>1</v>
      </c>
      <c r="L202" s="166" t="n">
        <v>75</v>
      </c>
      <c r="M202" s="141" t="inlineStr">
        <is>
          <t>Sabit Aktivite</t>
        </is>
      </c>
      <c r="N202" s="141" t="inlineStr">
        <is>
          <t>Gerçek/Mevcut Kaynak</t>
        </is>
      </c>
    </row>
    <row r="203" ht="15" customHeight="1" s="113">
      <c r="A203" s="144" t="n">
        <v>46114</v>
      </c>
      <c r="B203" s="124" t="inlineStr">
        <is>
          <t>M010</t>
        </is>
      </c>
      <c r="C203" s="124" t="inlineStr">
        <is>
          <t>BAYRAKLI</t>
        </is>
      </c>
      <c r="D203" s="124" t="inlineStr">
        <is>
          <t>DERYA YARDIMCI</t>
        </is>
      </c>
      <c r="E203" s="124" t="inlineStr">
        <is>
          <t>U013</t>
        </is>
      </c>
      <c r="F203" s="124" t="inlineStr">
        <is>
          <t>KASAP</t>
        </is>
      </c>
      <c r="G203" s="124" t="inlineStr">
        <is>
          <t>A013</t>
        </is>
      </c>
      <c r="H203" s="124" t="inlineStr">
        <is>
          <t>Parçalama</t>
        </is>
      </c>
      <c r="I203" s="166" t="n">
        <v>63</v>
      </c>
      <c r="J203" s="166" t="n">
        <v>2.5</v>
      </c>
      <c r="K203" s="166" t="n">
        <v>1</v>
      </c>
      <c r="L203" s="166" t="n">
        <v>157.5</v>
      </c>
      <c r="M203" s="141" t="inlineStr">
        <is>
          <t>Türetilmiş Saha Etüdü Bekleniyor</t>
        </is>
      </c>
      <c r="N203" s="141" t="inlineStr">
        <is>
          <t>Saha Etüdü Bekleniyor</t>
        </is>
      </c>
    </row>
    <row r="204" ht="15" customHeight="1" s="113">
      <c r="A204" s="144" t="n">
        <v>46114</v>
      </c>
      <c r="B204" s="124" t="inlineStr">
        <is>
          <t>M010</t>
        </is>
      </c>
      <c r="C204" s="124" t="inlineStr">
        <is>
          <t>BAYRAKLI</t>
        </is>
      </c>
      <c r="D204" s="124" t="inlineStr">
        <is>
          <t>DERYA YARDIMCI</t>
        </is>
      </c>
      <c r="E204" s="124" t="inlineStr">
        <is>
          <t>U013</t>
        </is>
      </c>
      <c r="F204" s="124" t="inlineStr">
        <is>
          <t>KASAP</t>
        </is>
      </c>
      <c r="G204" s="124" t="inlineStr">
        <is>
          <t>A014</t>
        </is>
      </c>
      <c r="H204" s="124" t="inlineStr">
        <is>
          <t>Paketleme</t>
        </is>
      </c>
      <c r="I204" s="166" t="n">
        <v>102</v>
      </c>
      <c r="J204" s="166" t="n">
        <v>1.2</v>
      </c>
      <c r="K204" s="166" t="n">
        <v>1</v>
      </c>
      <c r="L204" s="166" t="n">
        <v>122.4</v>
      </c>
      <c r="M204" s="141" t="inlineStr">
        <is>
          <t>Türetilmiş Saha Etüdü Bekleniyor</t>
        </is>
      </c>
      <c r="N204" s="141" t="inlineStr">
        <is>
          <t>Saha Etüdü Bekleniyor</t>
        </is>
      </c>
    </row>
    <row r="205" ht="15" customHeight="1" s="113">
      <c r="A205" s="144" t="n">
        <v>46114</v>
      </c>
      <c r="B205" s="124" t="inlineStr">
        <is>
          <t>M010</t>
        </is>
      </c>
      <c r="C205" s="124" t="inlineStr">
        <is>
          <t>BAYRAKLI</t>
        </is>
      </c>
      <c r="D205" s="124" t="inlineStr">
        <is>
          <t>DERYA YARDIMCI</t>
        </is>
      </c>
      <c r="E205" s="124" t="inlineStr">
        <is>
          <t>U017</t>
        </is>
      </c>
      <c r="F205" s="124" t="inlineStr">
        <is>
          <t>MANAV</t>
        </is>
      </c>
      <c r="G205" s="124" t="inlineStr">
        <is>
          <t>A015</t>
        </is>
      </c>
      <c r="H205" s="124" t="inlineStr">
        <is>
          <t>Teşhir hazırlığı</t>
        </is>
      </c>
      <c r="I205" s="166" t="n">
        <v>20</v>
      </c>
      <c r="J205" s="166" t="n">
        <v>2.2</v>
      </c>
      <c r="K205" s="166" t="n">
        <v>1</v>
      </c>
      <c r="L205" s="166" t="n">
        <v>44</v>
      </c>
      <c r="M205" s="141" t="inlineStr">
        <is>
          <t>Türetilmiş Saha Etüdü Bekleniyor</t>
        </is>
      </c>
      <c r="N205" s="141" t="inlineStr">
        <is>
          <t>Saha Etüdü Bekleniyor</t>
        </is>
      </c>
    </row>
    <row r="206" ht="15" customHeight="1" s="113">
      <c r="A206" s="144" t="n">
        <v>46114</v>
      </c>
      <c r="B206" s="124" t="inlineStr">
        <is>
          <t>M010</t>
        </is>
      </c>
      <c r="C206" s="124" t="inlineStr">
        <is>
          <t>BAYRAKLI</t>
        </is>
      </c>
      <c r="D206" s="124" t="inlineStr">
        <is>
          <t>DERYA YARDIMCI</t>
        </is>
      </c>
      <c r="E206" s="124" t="inlineStr">
        <is>
          <t>U017</t>
        </is>
      </c>
      <c r="F206" s="124" t="inlineStr">
        <is>
          <t>MANAV</t>
        </is>
      </c>
      <c r="G206" s="124" t="inlineStr">
        <is>
          <t>A016</t>
        </is>
      </c>
      <c r="H206" s="124" t="inlineStr">
        <is>
          <t>Ayıklama</t>
        </is>
      </c>
      <c r="I206" s="166" t="n">
        <v>15</v>
      </c>
      <c r="J206" s="166" t="n">
        <v>0.8</v>
      </c>
      <c r="K206" s="166" t="n">
        <v>1</v>
      </c>
      <c r="L206" s="166" t="n">
        <v>12</v>
      </c>
      <c r="M206" s="141" t="inlineStr">
        <is>
          <t>Türetilmiş Saha Etüdü Bekleniyor</t>
        </is>
      </c>
      <c r="N206" s="141" t="inlineStr">
        <is>
          <t>Saha Etüdü Bekleniyor</t>
        </is>
      </c>
    </row>
    <row r="207" ht="15" customHeight="1" s="113">
      <c r="A207" s="144" t="n">
        <v>46114</v>
      </c>
      <c r="B207" s="124" t="inlineStr">
        <is>
          <t>M010</t>
        </is>
      </c>
      <c r="C207" s="124" t="inlineStr">
        <is>
          <t>BAYRAKLI</t>
        </is>
      </c>
      <c r="D207" s="124" t="inlineStr">
        <is>
          <t>DERYA YARDIMCI</t>
        </is>
      </c>
      <c r="E207" s="124" t="inlineStr">
        <is>
          <t>U017</t>
        </is>
      </c>
      <c r="F207" s="124" t="inlineStr">
        <is>
          <t>MANAV</t>
        </is>
      </c>
      <c r="G207" s="124" t="inlineStr">
        <is>
          <t>A017</t>
        </is>
      </c>
      <c r="H207" s="124" t="inlineStr">
        <is>
          <t>Fire ayrıştırma</t>
        </is>
      </c>
      <c r="I207" s="166" t="n">
        <v>5</v>
      </c>
      <c r="J207" s="166" t="n">
        <v>1</v>
      </c>
      <c r="K207" s="166" t="n">
        <v>1</v>
      </c>
      <c r="L207" s="166" t="n">
        <v>5</v>
      </c>
      <c r="M207" s="141" t="inlineStr">
        <is>
          <t>Türetilmiş Saha Etüdü Bekleniyor</t>
        </is>
      </c>
      <c r="N207" s="141" t="inlineStr">
        <is>
          <t>Saha Etüdü Bekleniyor</t>
        </is>
      </c>
    </row>
    <row r="208" ht="30" customHeight="1" s="113">
      <c r="A208" s="144" t="n">
        <v>46114</v>
      </c>
      <c r="B208" s="124" t="inlineStr">
        <is>
          <t>M010</t>
        </is>
      </c>
      <c r="C208" s="124" t="inlineStr">
        <is>
          <t>BAYRAKLI</t>
        </is>
      </c>
      <c r="D208" s="124" t="inlineStr">
        <is>
          <t>DERYA YARDIMCI</t>
        </is>
      </c>
      <c r="E208" s="124" t="inlineStr">
        <is>
          <t>U023</t>
        </is>
      </c>
      <c r="F208" s="124" t="inlineStr">
        <is>
          <t>ONLİNE TOPLAYICI</t>
        </is>
      </c>
      <c r="G208" s="124" t="inlineStr">
        <is>
          <t>A018</t>
        </is>
      </c>
      <c r="H208" s="124" t="inlineStr">
        <is>
          <t>Sipariş toplama</t>
        </is>
      </c>
      <c r="I208" s="166" t="n">
        <v>143</v>
      </c>
      <c r="J208" s="166" t="n">
        <v>7</v>
      </c>
      <c r="K208" s="166" t="n">
        <v>1</v>
      </c>
      <c r="L208" s="166" t="n">
        <v>1001</v>
      </c>
      <c r="M208" s="141" t="inlineStr">
        <is>
          <t>Online Sipariş - Gerçek</t>
        </is>
      </c>
      <c r="N208" s="141" t="inlineStr">
        <is>
          <t>Gerçek/Mevcut Kaynak</t>
        </is>
      </c>
    </row>
    <row r="209" ht="30" customHeight="1" s="113">
      <c r="A209" s="144" t="n">
        <v>46114</v>
      </c>
      <c r="B209" s="124" t="inlineStr">
        <is>
          <t>M010</t>
        </is>
      </c>
      <c r="C209" s="124" t="inlineStr">
        <is>
          <t>BAYRAKLI</t>
        </is>
      </c>
      <c r="D209" s="124" t="inlineStr">
        <is>
          <t>DERYA YARDIMCI</t>
        </is>
      </c>
      <c r="E209" s="124" t="inlineStr">
        <is>
          <t>U024</t>
        </is>
      </c>
      <c r="F209" s="124" t="inlineStr">
        <is>
          <t>ONLİNE ŞOFÖR</t>
        </is>
      </c>
      <c r="G209" s="124" t="inlineStr">
        <is>
          <t>A019</t>
        </is>
      </c>
      <c r="H209" s="124" t="inlineStr">
        <is>
          <t>Sipariş teslimatı</t>
        </is>
      </c>
      <c r="I209" s="166" t="n">
        <v>143</v>
      </c>
      <c r="J209" s="166" t="n">
        <v>12</v>
      </c>
      <c r="K209" s="166" t="n">
        <v>1</v>
      </c>
      <c r="L209" s="166" t="n">
        <v>1716</v>
      </c>
      <c r="M209" s="141" t="inlineStr">
        <is>
          <t>Online Sipariş - Gerçek</t>
        </is>
      </c>
      <c r="N209" s="141" t="inlineStr">
        <is>
          <t>Gerçek/Mevcut Kaynak</t>
        </is>
      </c>
    </row>
    <row r="210" ht="15" customHeight="1" s="113">
      <c r="A210" s="144" t="n">
        <v>46114</v>
      </c>
      <c r="B210" s="124" t="inlineStr">
        <is>
          <t>M010</t>
        </is>
      </c>
      <c r="C210" s="124" t="inlineStr">
        <is>
          <t>BAYRAKLI</t>
        </is>
      </c>
      <c r="D210" s="124" t="inlineStr">
        <is>
          <t>DERYA YARDIMCI</t>
        </is>
      </c>
      <c r="E210" s="124" t="inlineStr">
        <is>
          <t>U002</t>
        </is>
      </c>
      <c r="F210" s="124" t="inlineStr">
        <is>
          <t>BAKLİYAT</t>
        </is>
      </c>
      <c r="G210" s="124" t="inlineStr">
        <is>
          <t>A020</t>
        </is>
      </c>
      <c r="H210" s="124" t="inlineStr">
        <is>
          <t>Ürün dolumu</t>
        </is>
      </c>
      <c r="I210" s="166" t="n">
        <v>10</v>
      </c>
      <c r="J210" s="166" t="n">
        <v>2</v>
      </c>
      <c r="K210" s="166" t="n">
        <v>1</v>
      </c>
      <c r="L210" s="166" t="n">
        <v>20</v>
      </c>
      <c r="M210" s="141" t="inlineStr">
        <is>
          <t>Türetilmiş Saha Etüdü Bekleniyor</t>
        </is>
      </c>
      <c r="N210" s="141" t="inlineStr">
        <is>
          <t>Saha Etüdü Bekleniyor</t>
        </is>
      </c>
    </row>
    <row r="211" ht="15" customHeight="1" s="113">
      <c r="A211" s="144" t="n">
        <v>46114</v>
      </c>
      <c r="B211" s="124" t="inlineStr">
        <is>
          <t>M010</t>
        </is>
      </c>
      <c r="C211" s="124" t="inlineStr">
        <is>
          <t>BAYRAKLI</t>
        </is>
      </c>
      <c r="D211" s="124" t="inlineStr">
        <is>
          <t>DERYA YARDIMCI</t>
        </is>
      </c>
      <c r="E211" s="124" t="inlineStr">
        <is>
          <t>U034</t>
        </is>
      </c>
      <c r="F211" s="124" t="inlineStr">
        <is>
          <t>UNLU MAMÜLLER</t>
        </is>
      </c>
      <c r="G211" s="124" t="inlineStr">
        <is>
          <t>A021</t>
        </is>
      </c>
      <c r="H211" s="124" t="inlineStr">
        <is>
          <t>Ürün hazırlama/pişirme</t>
        </is>
      </c>
      <c r="I211" s="166" t="n">
        <v>5</v>
      </c>
      <c r="J211" s="166" t="n">
        <v>25</v>
      </c>
      <c r="K211" s="166" t="n">
        <v>1</v>
      </c>
      <c r="L211" s="166" t="n">
        <v>125</v>
      </c>
      <c r="M211" s="141" t="inlineStr">
        <is>
          <t>Türetilmiş Saha Etüdü Bekleniyor</t>
        </is>
      </c>
      <c r="N211" s="141" t="inlineStr">
        <is>
          <t>Saha Etüdü Bekleniyor</t>
        </is>
      </c>
    </row>
    <row r="212" ht="30" customHeight="1" s="113">
      <c r="A212" s="144" t="n">
        <v>46114</v>
      </c>
      <c r="B212" s="124" t="inlineStr">
        <is>
          <t>M011</t>
        </is>
      </c>
      <c r="C212" s="124" t="inlineStr">
        <is>
          <t>BOZYAKA</t>
        </is>
      </c>
      <c r="D212" s="124" t="inlineStr">
        <is>
          <t>ERTAN TEKİ</t>
        </is>
      </c>
      <c r="E212" s="124" t="inlineStr">
        <is>
          <t>U015</t>
        </is>
      </c>
      <c r="F212" s="124" t="inlineStr">
        <is>
          <t>KASİYER</t>
        </is>
      </c>
      <c r="G212" s="124" t="inlineStr">
        <is>
          <t>A001</t>
        </is>
      </c>
      <c r="H212" s="124" t="inlineStr">
        <is>
          <t>Fiş işlemi</t>
        </is>
      </c>
      <c r="I212" s="166" t="n">
        <v>2241</v>
      </c>
      <c r="J212" s="166" t="n">
        <v>2</v>
      </c>
      <c r="K212" s="166" t="n">
        <v>1</v>
      </c>
      <c r="L212" s="166" t="n">
        <v>4482</v>
      </c>
      <c r="M212" s="141" t="inlineStr">
        <is>
          <t>Günlük Operasyon - Gerçek</t>
        </is>
      </c>
      <c r="N212" s="141" t="inlineStr">
        <is>
          <t>Gerçek/Mevcut Kaynak</t>
        </is>
      </c>
    </row>
    <row r="213" ht="15" customHeight="1" s="113">
      <c r="A213" s="144" t="n">
        <v>46114</v>
      </c>
      <c r="B213" s="124" t="inlineStr">
        <is>
          <t>M011</t>
        </is>
      </c>
      <c r="C213" s="124" t="inlineStr">
        <is>
          <t>BOZYAKA</t>
        </is>
      </c>
      <c r="D213" s="124" t="inlineStr">
        <is>
          <t>ERTAN TEKİ</t>
        </is>
      </c>
      <c r="E213" s="124" t="inlineStr">
        <is>
          <t>U015</t>
        </is>
      </c>
      <c r="F213" s="124" t="inlineStr">
        <is>
          <t>KASİYER</t>
        </is>
      </c>
      <c r="G213" s="124" t="inlineStr">
        <is>
          <t>A002</t>
        </is>
      </c>
      <c r="H213" s="124" t="inlineStr">
        <is>
          <t>Kasa açılışı</t>
        </is>
      </c>
      <c r="I213" s="166" t="n">
        <v>6</v>
      </c>
      <c r="J213" s="166" t="n">
        <v>15</v>
      </c>
      <c r="K213" s="166" t="n">
        <v>1</v>
      </c>
      <c r="L213" s="166" t="n">
        <v>90</v>
      </c>
      <c r="M213" s="141" t="inlineStr">
        <is>
          <t>Türetilmiş Saha Etüdü Bekleniyor</t>
        </is>
      </c>
      <c r="N213" s="141" t="inlineStr">
        <is>
          <t>Saha Etüdü Bekleniyor</t>
        </is>
      </c>
    </row>
    <row r="214" ht="15" customHeight="1" s="113">
      <c r="A214" s="144" t="n">
        <v>46114</v>
      </c>
      <c r="B214" s="124" t="inlineStr">
        <is>
          <t>M011</t>
        </is>
      </c>
      <c r="C214" s="124" t="inlineStr">
        <is>
          <t>BOZYAKA</t>
        </is>
      </c>
      <c r="D214" s="124" t="inlineStr">
        <is>
          <t>ERTAN TEKİ</t>
        </is>
      </c>
      <c r="E214" s="124" t="inlineStr">
        <is>
          <t>U015</t>
        </is>
      </c>
      <c r="F214" s="124" t="inlineStr">
        <is>
          <t>KASİYER</t>
        </is>
      </c>
      <c r="G214" s="124" t="inlineStr">
        <is>
          <t>A003</t>
        </is>
      </c>
      <c r="H214" s="124" t="inlineStr">
        <is>
          <t>Kasa kapanışı</t>
        </is>
      </c>
      <c r="I214" s="166" t="n">
        <v>6</v>
      </c>
      <c r="J214" s="166" t="n">
        <v>20</v>
      </c>
      <c r="K214" s="166" t="n">
        <v>1</v>
      </c>
      <c r="L214" s="166" t="n">
        <v>120</v>
      </c>
      <c r="M214" s="141" t="inlineStr">
        <is>
          <t>Türetilmiş Saha Etüdü Bekleniyor</t>
        </is>
      </c>
      <c r="N214" s="141" t="inlineStr">
        <is>
          <t>Saha Etüdü Bekleniyor</t>
        </is>
      </c>
    </row>
    <row r="215" ht="15" customHeight="1" s="113">
      <c r="A215" s="144" t="n">
        <v>46114</v>
      </c>
      <c r="B215" s="124" t="inlineStr">
        <is>
          <t>M011</t>
        </is>
      </c>
      <c r="C215" s="124" t="inlineStr">
        <is>
          <t>BOZYAKA</t>
        </is>
      </c>
      <c r="D215" s="124" t="inlineStr">
        <is>
          <t>ERTAN TEKİ</t>
        </is>
      </c>
      <c r="E215" s="124" t="inlineStr">
        <is>
          <t>U015</t>
        </is>
      </c>
      <c r="F215" s="124" t="inlineStr">
        <is>
          <t>KASİYER</t>
        </is>
      </c>
      <c r="G215" s="124" t="inlineStr">
        <is>
          <t>A004</t>
        </is>
      </c>
      <c r="H215" s="124" t="inlineStr">
        <is>
          <t>İade işlemi</t>
        </is>
      </c>
      <c r="I215" s="166" t="n">
        <v>27</v>
      </c>
      <c r="J215" s="166" t="n">
        <v>6</v>
      </c>
      <c r="K215" s="166" t="n">
        <v>1</v>
      </c>
      <c r="L215" s="166" t="n">
        <v>162</v>
      </c>
      <c r="M215" s="141" t="inlineStr">
        <is>
          <t>Türetilmiş Saha Etüdü Bekleniyor</t>
        </is>
      </c>
      <c r="N215" s="141" t="inlineStr">
        <is>
          <t>Saha Etüdü Bekleniyor</t>
        </is>
      </c>
    </row>
    <row r="216" ht="15" customHeight="1" s="113">
      <c r="A216" s="144" t="n">
        <v>46114</v>
      </c>
      <c r="B216" s="124" t="inlineStr">
        <is>
          <t>M011</t>
        </is>
      </c>
      <c r="C216" s="124" t="inlineStr">
        <is>
          <t>BOZYAKA</t>
        </is>
      </c>
      <c r="D216" s="124" t="inlineStr">
        <is>
          <t>ERTAN TEKİ</t>
        </is>
      </c>
      <c r="E216" s="124" t="inlineStr">
        <is>
          <t>U026</t>
        </is>
      </c>
      <c r="F216" s="124" t="inlineStr">
        <is>
          <t>REYON GÖREVLİSİ</t>
        </is>
      </c>
      <c r="G216" s="124" t="inlineStr">
        <is>
          <t>A005</t>
        </is>
      </c>
      <c r="H216" s="124" t="inlineStr">
        <is>
          <t>Koli raf yerleştirme</t>
        </is>
      </c>
      <c r="I216" s="166" t="n">
        <v>5</v>
      </c>
      <c r="J216" s="166" t="n">
        <v>1.8</v>
      </c>
      <c r="K216" s="166" t="n">
        <v>1</v>
      </c>
      <c r="L216" s="166" t="n">
        <v>9</v>
      </c>
      <c r="M216" s="141" t="inlineStr">
        <is>
          <t>Mal Kabul (Aylık Operasyon KPI) - Türetilmiş</t>
        </is>
      </c>
      <c r="N216" s="141" t="inlineStr">
        <is>
          <t>Gerçek/Türetilmiş</t>
        </is>
      </c>
    </row>
    <row r="217" ht="15" customHeight="1" s="113">
      <c r="A217" s="144" t="n">
        <v>46114</v>
      </c>
      <c r="B217" s="124" t="inlineStr">
        <is>
          <t>M011</t>
        </is>
      </c>
      <c r="C217" s="124" t="inlineStr">
        <is>
          <t>BOZYAKA</t>
        </is>
      </c>
      <c r="D217" s="124" t="inlineStr">
        <is>
          <t>ERTAN TEKİ</t>
        </is>
      </c>
      <c r="E217" s="124" t="inlineStr">
        <is>
          <t>U026</t>
        </is>
      </c>
      <c r="F217" s="124" t="inlineStr">
        <is>
          <t>REYON GÖREVLİSİ</t>
        </is>
      </c>
      <c r="G217" s="124" t="inlineStr">
        <is>
          <t>A006</t>
        </is>
      </c>
      <c r="H217" s="124" t="inlineStr">
        <is>
          <t>Palet boşaltma</t>
        </is>
      </c>
      <c r="I217" s="166" t="n">
        <v>5</v>
      </c>
      <c r="J217" s="166" t="n">
        <v>30</v>
      </c>
      <c r="K217" s="166" t="n">
        <v>1</v>
      </c>
      <c r="L217" s="166" t="n">
        <v>150</v>
      </c>
      <c r="M217" s="141" t="inlineStr">
        <is>
          <t>Mal Kabul (Aylık Operasyon KPI) - Türetilmiş</t>
        </is>
      </c>
      <c r="N217" s="141" t="inlineStr">
        <is>
          <t>Gerçek/Türetilmiş</t>
        </is>
      </c>
    </row>
    <row r="218" ht="15" customHeight="1" s="113">
      <c r="A218" s="144" t="n">
        <v>46114</v>
      </c>
      <c r="B218" s="124" t="inlineStr">
        <is>
          <t>M011</t>
        </is>
      </c>
      <c r="C218" s="124" t="inlineStr">
        <is>
          <t>BOZYAKA</t>
        </is>
      </c>
      <c r="D218" s="124" t="inlineStr">
        <is>
          <t>ERTAN TEKİ</t>
        </is>
      </c>
      <c r="E218" s="124" t="inlineStr">
        <is>
          <t>U026</t>
        </is>
      </c>
      <c r="F218" s="124" t="inlineStr">
        <is>
          <t>REYON GÖREVLİSİ</t>
        </is>
      </c>
      <c r="G218" s="124" t="inlineStr">
        <is>
          <t>A007</t>
        </is>
      </c>
      <c r="H218" s="124" t="inlineStr">
        <is>
          <t>Etiket değiştirme</t>
        </is>
      </c>
      <c r="I218" s="166" t="n">
        <v>103</v>
      </c>
      <c r="J218" s="166" t="n">
        <v>0.45</v>
      </c>
      <c r="K218" s="166" t="n">
        <v>1</v>
      </c>
      <c r="L218" s="166" t="n">
        <v>46.35</v>
      </c>
      <c r="M218" s="141" t="inlineStr">
        <is>
          <t>Türetilmiş Saha Etüdü Bekleniyor</t>
        </is>
      </c>
      <c r="N218" s="141" t="inlineStr">
        <is>
          <t>Saha Etüdü Bekleniyor</t>
        </is>
      </c>
    </row>
    <row r="219" ht="15" customHeight="1" s="113">
      <c r="A219" s="144" t="n">
        <v>46114</v>
      </c>
      <c r="B219" s="124" t="inlineStr">
        <is>
          <t>M011</t>
        </is>
      </c>
      <c r="C219" s="124" t="inlineStr">
        <is>
          <t>BOZYAKA</t>
        </is>
      </c>
      <c r="D219" s="124" t="inlineStr">
        <is>
          <t>ERTAN TEKİ</t>
        </is>
      </c>
      <c r="E219" s="124" t="inlineStr">
        <is>
          <t>U026</t>
        </is>
      </c>
      <c r="F219" s="124" t="inlineStr">
        <is>
          <t>REYON GÖREVLİSİ</t>
        </is>
      </c>
      <c r="G219" s="124" t="inlineStr">
        <is>
          <t>A008</t>
        </is>
      </c>
      <c r="H219" s="124" t="inlineStr">
        <is>
          <t>SKT kontrolü</t>
        </is>
      </c>
      <c r="I219" s="166" t="n">
        <v>735</v>
      </c>
      <c r="J219" s="166" t="n">
        <v>0.2</v>
      </c>
      <c r="K219" s="166" t="n">
        <v>1</v>
      </c>
      <c r="L219" s="166" t="n">
        <v>147</v>
      </c>
      <c r="M219" s="141" t="inlineStr">
        <is>
          <t>Türetilmiş Saha Etüdü Bekleniyor</t>
        </is>
      </c>
      <c r="N219" s="141" t="inlineStr">
        <is>
          <t>Saha Etüdü Bekleniyor</t>
        </is>
      </c>
    </row>
    <row r="220" ht="15" customHeight="1" s="113">
      <c r="A220" s="144" t="n">
        <v>46114</v>
      </c>
      <c r="B220" s="124" t="inlineStr">
        <is>
          <t>M011</t>
        </is>
      </c>
      <c r="C220" s="124" t="inlineStr">
        <is>
          <t>BOZYAKA</t>
        </is>
      </c>
      <c r="D220" s="124" t="inlineStr">
        <is>
          <t>ERTAN TEKİ</t>
        </is>
      </c>
      <c r="E220" s="124" t="inlineStr">
        <is>
          <t>U042</t>
        </is>
      </c>
      <c r="F220" s="124" t="inlineStr">
        <is>
          <t>ŞARKÜTERİ</t>
        </is>
      </c>
      <c r="G220" s="124" t="inlineStr">
        <is>
          <t>A009</t>
        </is>
      </c>
      <c r="H220" s="124" t="inlineStr">
        <is>
          <t>Müşteri servis süresi</t>
        </is>
      </c>
      <c r="I220" s="166" t="n">
        <v>203</v>
      </c>
      <c r="J220" s="166" t="n">
        <v>4</v>
      </c>
      <c r="K220" s="166" t="n">
        <v>1</v>
      </c>
      <c r="L220" s="166" t="n">
        <v>812</v>
      </c>
      <c r="M220" s="141" t="inlineStr">
        <is>
          <t>Türetilmiş Saha Etüdü Bekleniyor</t>
        </is>
      </c>
      <c r="N220" s="141" t="inlineStr">
        <is>
          <t>Saha Etüdü Bekleniyor</t>
        </is>
      </c>
    </row>
    <row r="221" ht="30" customHeight="1" s="113">
      <c r="A221" s="144" t="n">
        <v>46114</v>
      </c>
      <c r="B221" s="124" t="inlineStr">
        <is>
          <t>M011</t>
        </is>
      </c>
      <c r="C221" s="124" t="inlineStr">
        <is>
          <t>BOZYAKA</t>
        </is>
      </c>
      <c r="D221" s="124" t="inlineStr">
        <is>
          <t>ERTAN TEKİ</t>
        </is>
      </c>
      <c r="E221" s="124" t="inlineStr">
        <is>
          <t>U042</t>
        </is>
      </c>
      <c r="F221" s="124" t="inlineStr">
        <is>
          <t>ŞARKÜTERİ</t>
        </is>
      </c>
      <c r="G221" s="124" t="inlineStr">
        <is>
          <t>A010</t>
        </is>
      </c>
      <c r="H221" s="124" t="inlineStr">
        <is>
          <t>Günlük temizlik</t>
        </is>
      </c>
      <c r="I221" s="166" t="n">
        <v>1</v>
      </c>
      <c r="J221" s="166" t="n">
        <v>90</v>
      </c>
      <c r="K221" s="166" t="n">
        <v>1</v>
      </c>
      <c r="L221" s="166" t="n">
        <v>90</v>
      </c>
      <c r="M221" s="141" t="inlineStr">
        <is>
          <t>Sabit Aktivite</t>
        </is>
      </c>
      <c r="N221" s="141" t="inlineStr">
        <is>
          <t>Gerçek/Mevcut Kaynak</t>
        </is>
      </c>
    </row>
    <row r="222" ht="15" customHeight="1" s="113">
      <c r="A222" s="144" t="n">
        <v>46114</v>
      </c>
      <c r="B222" s="124" t="inlineStr">
        <is>
          <t>M011</t>
        </is>
      </c>
      <c r="C222" s="124" t="inlineStr">
        <is>
          <t>BOZYAKA</t>
        </is>
      </c>
      <c r="D222" s="124" t="inlineStr">
        <is>
          <t>ERTAN TEKİ</t>
        </is>
      </c>
      <c r="E222" s="124" t="inlineStr">
        <is>
          <t>U042</t>
        </is>
      </c>
      <c r="F222" s="124" t="inlineStr">
        <is>
          <t>ŞARKÜTERİ</t>
        </is>
      </c>
      <c r="G222" s="124" t="inlineStr">
        <is>
          <t>A011</t>
        </is>
      </c>
      <c r="H222" s="124" t="inlineStr">
        <is>
          <t>Ürün hazırlama</t>
        </is>
      </c>
      <c r="I222" s="166" t="n">
        <v>61</v>
      </c>
      <c r="J222" s="166" t="n">
        <v>1.5</v>
      </c>
      <c r="K222" s="166" t="n">
        <v>1</v>
      </c>
      <c r="L222" s="166" t="n">
        <v>91.5</v>
      </c>
      <c r="M222" s="141" t="inlineStr">
        <is>
          <t>Türetilmiş Saha Etüdü Bekleniyor</t>
        </is>
      </c>
      <c r="N222" s="141" t="inlineStr">
        <is>
          <t>Saha Etüdü Bekleniyor</t>
        </is>
      </c>
    </row>
    <row r="223" ht="30" customHeight="1" s="113">
      <c r="A223" s="144" t="n">
        <v>46114</v>
      </c>
      <c r="B223" s="124" t="inlineStr">
        <is>
          <t>M011</t>
        </is>
      </c>
      <c r="C223" s="124" t="inlineStr">
        <is>
          <t>BOZYAKA</t>
        </is>
      </c>
      <c r="D223" s="124" t="inlineStr">
        <is>
          <t>ERTAN TEKİ</t>
        </is>
      </c>
      <c r="E223" s="124" t="inlineStr">
        <is>
          <t>U013</t>
        </is>
      </c>
      <c r="F223" s="124" t="inlineStr">
        <is>
          <t>KASAP</t>
        </is>
      </c>
      <c r="G223" s="124" t="inlineStr">
        <is>
          <t>A012</t>
        </is>
      </c>
      <c r="H223" s="124" t="inlineStr">
        <is>
          <t>Teşhir hazırlığı</t>
        </is>
      </c>
      <c r="I223" s="166" t="n">
        <v>1</v>
      </c>
      <c r="J223" s="166" t="n">
        <v>75</v>
      </c>
      <c r="K223" s="166" t="n">
        <v>1</v>
      </c>
      <c r="L223" s="166" t="n">
        <v>75</v>
      </c>
      <c r="M223" s="141" t="inlineStr">
        <is>
          <t>Sabit Aktivite</t>
        </is>
      </c>
      <c r="N223" s="141" t="inlineStr">
        <is>
          <t>Gerçek/Mevcut Kaynak</t>
        </is>
      </c>
    </row>
    <row r="224" ht="15" customHeight="1" s="113">
      <c r="A224" s="144" t="n">
        <v>46114</v>
      </c>
      <c r="B224" s="124" t="inlineStr">
        <is>
          <t>M011</t>
        </is>
      </c>
      <c r="C224" s="124" t="inlineStr">
        <is>
          <t>BOZYAKA</t>
        </is>
      </c>
      <c r="D224" s="124" t="inlineStr">
        <is>
          <t>ERTAN TEKİ</t>
        </is>
      </c>
      <c r="E224" s="124" t="inlineStr">
        <is>
          <t>U013</t>
        </is>
      </c>
      <c r="F224" s="124" t="inlineStr">
        <is>
          <t>KASAP</t>
        </is>
      </c>
      <c r="G224" s="124" t="inlineStr">
        <is>
          <t>A013</t>
        </is>
      </c>
      <c r="H224" s="124" t="inlineStr">
        <is>
          <t>Parçalama</t>
        </is>
      </c>
      <c r="I224" s="166" t="n">
        <v>51</v>
      </c>
      <c r="J224" s="166" t="n">
        <v>2.5</v>
      </c>
      <c r="K224" s="166" t="n">
        <v>1</v>
      </c>
      <c r="L224" s="166" t="n">
        <v>127.5</v>
      </c>
      <c r="M224" s="141" t="inlineStr">
        <is>
          <t>Türetilmiş Saha Etüdü Bekleniyor</t>
        </is>
      </c>
      <c r="N224" s="141" t="inlineStr">
        <is>
          <t>Saha Etüdü Bekleniyor</t>
        </is>
      </c>
    </row>
    <row r="225" ht="15" customHeight="1" s="113">
      <c r="A225" s="144" t="n">
        <v>46114</v>
      </c>
      <c r="B225" s="124" t="inlineStr">
        <is>
          <t>M011</t>
        </is>
      </c>
      <c r="C225" s="124" t="inlineStr">
        <is>
          <t>BOZYAKA</t>
        </is>
      </c>
      <c r="D225" s="124" t="inlineStr">
        <is>
          <t>ERTAN TEKİ</t>
        </is>
      </c>
      <c r="E225" s="124" t="inlineStr">
        <is>
          <t>U013</t>
        </is>
      </c>
      <c r="F225" s="124" t="inlineStr">
        <is>
          <t>KASAP</t>
        </is>
      </c>
      <c r="G225" s="124" t="inlineStr">
        <is>
          <t>A014</t>
        </is>
      </c>
      <c r="H225" s="124" t="inlineStr">
        <is>
          <t>Paketleme</t>
        </is>
      </c>
      <c r="I225" s="166" t="n">
        <v>81</v>
      </c>
      <c r="J225" s="166" t="n">
        <v>1.2</v>
      </c>
      <c r="K225" s="166" t="n">
        <v>1</v>
      </c>
      <c r="L225" s="166" t="n">
        <v>97.2</v>
      </c>
      <c r="M225" s="141" t="inlineStr">
        <is>
          <t>Türetilmiş Saha Etüdü Bekleniyor</t>
        </is>
      </c>
      <c r="N225" s="141" t="inlineStr">
        <is>
          <t>Saha Etüdü Bekleniyor</t>
        </is>
      </c>
    </row>
    <row r="226" ht="15" customHeight="1" s="113">
      <c r="A226" s="144" t="n">
        <v>46114</v>
      </c>
      <c r="B226" s="124" t="inlineStr">
        <is>
          <t>M011</t>
        </is>
      </c>
      <c r="C226" s="124" t="inlineStr">
        <is>
          <t>BOZYAKA</t>
        </is>
      </c>
      <c r="D226" s="124" t="inlineStr">
        <is>
          <t>ERTAN TEKİ</t>
        </is>
      </c>
      <c r="E226" s="124" t="inlineStr">
        <is>
          <t>U017</t>
        </is>
      </c>
      <c r="F226" s="124" t="inlineStr">
        <is>
          <t>MANAV</t>
        </is>
      </c>
      <c r="G226" s="124" t="inlineStr">
        <is>
          <t>A015</t>
        </is>
      </c>
      <c r="H226" s="124" t="inlineStr">
        <is>
          <t>Teşhir hazırlığı</t>
        </is>
      </c>
      <c r="I226" s="166" t="n">
        <v>59</v>
      </c>
      <c r="J226" s="166" t="n">
        <v>2.2</v>
      </c>
      <c r="K226" s="166" t="n">
        <v>1</v>
      </c>
      <c r="L226" s="166" t="n">
        <v>129.8</v>
      </c>
      <c r="M226" s="141" t="inlineStr">
        <is>
          <t>Türetilmiş Saha Etüdü Bekleniyor</t>
        </is>
      </c>
      <c r="N226" s="141" t="inlineStr">
        <is>
          <t>Saha Etüdü Bekleniyor</t>
        </is>
      </c>
    </row>
    <row r="227" ht="15" customHeight="1" s="113">
      <c r="A227" s="144" t="n">
        <v>46114</v>
      </c>
      <c r="B227" s="124" t="inlineStr">
        <is>
          <t>M011</t>
        </is>
      </c>
      <c r="C227" s="124" t="inlineStr">
        <is>
          <t>BOZYAKA</t>
        </is>
      </c>
      <c r="D227" s="124" t="inlineStr">
        <is>
          <t>ERTAN TEKİ</t>
        </is>
      </c>
      <c r="E227" s="124" t="inlineStr">
        <is>
          <t>U017</t>
        </is>
      </c>
      <c r="F227" s="124" t="inlineStr">
        <is>
          <t>MANAV</t>
        </is>
      </c>
      <c r="G227" s="124" t="inlineStr">
        <is>
          <t>A016</t>
        </is>
      </c>
      <c r="H227" s="124" t="inlineStr">
        <is>
          <t>Ayıklama</t>
        </is>
      </c>
      <c r="I227" s="166" t="n">
        <v>35</v>
      </c>
      <c r="J227" s="166" t="n">
        <v>0.8</v>
      </c>
      <c r="K227" s="166" t="n">
        <v>1</v>
      </c>
      <c r="L227" s="166" t="n">
        <v>28</v>
      </c>
      <c r="M227" s="141" t="inlineStr">
        <is>
          <t>Türetilmiş Saha Etüdü Bekleniyor</t>
        </is>
      </c>
      <c r="N227" s="141" t="inlineStr">
        <is>
          <t>Saha Etüdü Bekleniyor</t>
        </is>
      </c>
    </row>
    <row r="228" ht="15" customHeight="1" s="113">
      <c r="A228" s="144" t="n">
        <v>46114</v>
      </c>
      <c r="B228" s="124" t="inlineStr">
        <is>
          <t>M011</t>
        </is>
      </c>
      <c r="C228" s="124" t="inlineStr">
        <is>
          <t>BOZYAKA</t>
        </is>
      </c>
      <c r="D228" s="124" t="inlineStr">
        <is>
          <t>ERTAN TEKİ</t>
        </is>
      </c>
      <c r="E228" s="124" t="inlineStr">
        <is>
          <t>U017</t>
        </is>
      </c>
      <c r="F228" s="124" t="inlineStr">
        <is>
          <t>MANAV</t>
        </is>
      </c>
      <c r="G228" s="124" t="inlineStr">
        <is>
          <t>A017</t>
        </is>
      </c>
      <c r="H228" s="124" t="inlineStr">
        <is>
          <t>Fire ayrıştırma</t>
        </is>
      </c>
      <c r="I228" s="166" t="n">
        <v>9</v>
      </c>
      <c r="J228" s="166" t="n">
        <v>1</v>
      </c>
      <c r="K228" s="166" t="n">
        <v>1</v>
      </c>
      <c r="L228" s="166" t="n">
        <v>9</v>
      </c>
      <c r="M228" s="141" t="inlineStr">
        <is>
          <t>Türetilmiş Saha Etüdü Bekleniyor</t>
        </is>
      </c>
      <c r="N228" s="141" t="inlineStr">
        <is>
          <t>Saha Etüdü Bekleniyor</t>
        </is>
      </c>
    </row>
    <row r="229" ht="30" customHeight="1" s="113">
      <c r="A229" s="144" t="n">
        <v>46114</v>
      </c>
      <c r="B229" s="124" t="inlineStr">
        <is>
          <t>M011</t>
        </is>
      </c>
      <c r="C229" s="124" t="inlineStr">
        <is>
          <t>BOZYAKA</t>
        </is>
      </c>
      <c r="D229" s="124" t="inlineStr">
        <is>
          <t>ERTAN TEKİ</t>
        </is>
      </c>
      <c r="E229" s="124" t="inlineStr">
        <is>
          <t>U023</t>
        </is>
      </c>
      <c r="F229" s="124" t="inlineStr">
        <is>
          <t>ONLİNE TOPLAYICI</t>
        </is>
      </c>
      <c r="G229" s="124" t="inlineStr">
        <is>
          <t>A018</t>
        </is>
      </c>
      <c r="H229" s="124" t="inlineStr">
        <is>
          <t>Sipariş toplama</t>
        </is>
      </c>
      <c r="I229" s="166" t="n">
        <v>178</v>
      </c>
      <c r="J229" s="166" t="n">
        <v>7</v>
      </c>
      <c r="K229" s="166" t="n">
        <v>1</v>
      </c>
      <c r="L229" s="166" t="n">
        <v>1246</v>
      </c>
      <c r="M229" s="141" t="inlineStr">
        <is>
          <t>Online Sipariş - Gerçek</t>
        </is>
      </c>
      <c r="N229" s="141" t="inlineStr">
        <is>
          <t>Gerçek/Mevcut Kaynak</t>
        </is>
      </c>
    </row>
    <row r="230" ht="30" customHeight="1" s="113">
      <c r="A230" s="144" t="n">
        <v>46114</v>
      </c>
      <c r="B230" s="124" t="inlineStr">
        <is>
          <t>M011</t>
        </is>
      </c>
      <c r="C230" s="124" t="inlineStr">
        <is>
          <t>BOZYAKA</t>
        </is>
      </c>
      <c r="D230" s="124" t="inlineStr">
        <is>
          <t>ERTAN TEKİ</t>
        </is>
      </c>
      <c r="E230" s="124" t="inlineStr">
        <is>
          <t>U024</t>
        </is>
      </c>
      <c r="F230" s="124" t="inlineStr">
        <is>
          <t>ONLİNE ŞOFÖR</t>
        </is>
      </c>
      <c r="G230" s="124" t="inlineStr">
        <is>
          <t>A019</t>
        </is>
      </c>
      <c r="H230" s="124" t="inlineStr">
        <is>
          <t>Sipariş teslimatı</t>
        </is>
      </c>
      <c r="I230" s="166" t="n">
        <v>178</v>
      </c>
      <c r="J230" s="166" t="n">
        <v>12</v>
      </c>
      <c r="K230" s="166" t="n">
        <v>1</v>
      </c>
      <c r="L230" s="166" t="n">
        <v>2136</v>
      </c>
      <c r="M230" s="141" t="inlineStr">
        <is>
          <t>Online Sipariş - Gerçek</t>
        </is>
      </c>
      <c r="N230" s="141" t="inlineStr">
        <is>
          <t>Gerçek/Mevcut Kaynak</t>
        </is>
      </c>
    </row>
    <row r="231" ht="15" customHeight="1" s="113">
      <c r="A231" s="144" t="n">
        <v>46114</v>
      </c>
      <c r="B231" s="124" t="inlineStr">
        <is>
          <t>M011</t>
        </is>
      </c>
      <c r="C231" s="124" t="inlineStr">
        <is>
          <t>BOZYAKA</t>
        </is>
      </c>
      <c r="D231" s="124" t="inlineStr">
        <is>
          <t>ERTAN TEKİ</t>
        </is>
      </c>
      <c r="E231" s="124" t="inlineStr">
        <is>
          <t>U002</t>
        </is>
      </c>
      <c r="F231" s="124" t="inlineStr">
        <is>
          <t>BAKLİYAT</t>
        </is>
      </c>
      <c r="G231" s="124" t="inlineStr">
        <is>
          <t>A020</t>
        </is>
      </c>
      <c r="H231" s="124" t="inlineStr">
        <is>
          <t>Ürün dolumu</t>
        </is>
      </c>
      <c r="I231" s="166" t="n">
        <v>35</v>
      </c>
      <c r="J231" s="166" t="n">
        <v>2</v>
      </c>
      <c r="K231" s="166" t="n">
        <v>1</v>
      </c>
      <c r="L231" s="166" t="n">
        <v>70</v>
      </c>
      <c r="M231" s="141" t="inlineStr">
        <is>
          <t>Türetilmiş Saha Etüdü Bekleniyor</t>
        </is>
      </c>
      <c r="N231" s="141" t="inlineStr">
        <is>
          <t>Saha Etüdü Bekleniyor</t>
        </is>
      </c>
    </row>
    <row r="232" ht="15" customHeight="1" s="113">
      <c r="A232" s="144" t="n">
        <v>46114</v>
      </c>
      <c r="B232" s="124" t="inlineStr">
        <is>
          <t>M011</t>
        </is>
      </c>
      <c r="C232" s="124" t="inlineStr">
        <is>
          <t>BOZYAKA</t>
        </is>
      </c>
      <c r="D232" s="124" t="inlineStr">
        <is>
          <t>ERTAN TEKİ</t>
        </is>
      </c>
      <c r="E232" s="124" t="inlineStr">
        <is>
          <t>U034</t>
        </is>
      </c>
      <c r="F232" s="124" t="inlineStr">
        <is>
          <t>UNLU MAMÜLLER</t>
        </is>
      </c>
      <c r="G232" s="124" t="inlineStr">
        <is>
          <t>A021</t>
        </is>
      </c>
      <c r="H232" s="124" t="inlineStr">
        <is>
          <t>Ürün hazırlama/pişirme</t>
        </is>
      </c>
      <c r="I232" s="166" t="n">
        <v>4</v>
      </c>
      <c r="J232" s="166" t="n">
        <v>25</v>
      </c>
      <c r="K232" s="166" t="n">
        <v>1</v>
      </c>
      <c r="L232" s="166" t="n">
        <v>100</v>
      </c>
      <c r="M232" s="141" t="inlineStr">
        <is>
          <t>Türetilmiş Saha Etüdü Bekleniyor</t>
        </is>
      </c>
      <c r="N232" s="141" t="inlineStr">
        <is>
          <t>Saha Etüdü Bekleniyor</t>
        </is>
      </c>
    </row>
    <row r="233" ht="30" customHeight="1" s="113">
      <c r="A233" s="144" t="n">
        <v>46114</v>
      </c>
      <c r="B233" s="124" t="inlineStr">
        <is>
          <t>M012</t>
        </is>
      </c>
      <c r="C233" s="124" t="inlineStr">
        <is>
          <t xml:space="preserve">BUCA </t>
        </is>
      </c>
      <c r="D233" s="124" t="inlineStr">
        <is>
          <t>DERYA YARDIMCI</t>
        </is>
      </c>
      <c r="E233" s="124" t="inlineStr">
        <is>
          <t>U015</t>
        </is>
      </c>
      <c r="F233" s="124" t="inlineStr">
        <is>
          <t>KASİYER</t>
        </is>
      </c>
      <c r="G233" s="124" t="inlineStr">
        <is>
          <t>A001</t>
        </is>
      </c>
      <c r="H233" s="124" t="inlineStr">
        <is>
          <t>Fiş işlemi</t>
        </is>
      </c>
      <c r="I233" s="166" t="n">
        <v>1314</v>
      </c>
      <c r="J233" s="166" t="n">
        <v>2</v>
      </c>
      <c r="K233" s="166" t="n">
        <v>1</v>
      </c>
      <c r="L233" s="166" t="n">
        <v>2628</v>
      </c>
      <c r="M233" s="141" t="inlineStr">
        <is>
          <t>Günlük Operasyon - Gerçek</t>
        </is>
      </c>
      <c r="N233" s="141" t="inlineStr">
        <is>
          <t>Gerçek/Mevcut Kaynak</t>
        </is>
      </c>
    </row>
    <row r="234" ht="15" customHeight="1" s="113">
      <c r="A234" s="144" t="n">
        <v>46114</v>
      </c>
      <c r="B234" s="124" t="inlineStr">
        <is>
          <t>M012</t>
        </is>
      </c>
      <c r="C234" s="124" t="inlineStr">
        <is>
          <t xml:space="preserve">BUCA </t>
        </is>
      </c>
      <c r="D234" s="124" t="inlineStr">
        <is>
          <t>DERYA YARDIMCI</t>
        </is>
      </c>
      <c r="E234" s="124" t="inlineStr">
        <is>
          <t>U015</t>
        </is>
      </c>
      <c r="F234" s="124" t="inlineStr">
        <is>
          <t>KASİYER</t>
        </is>
      </c>
      <c r="G234" s="124" t="inlineStr">
        <is>
          <t>A002</t>
        </is>
      </c>
      <c r="H234" s="124" t="inlineStr">
        <is>
          <t>Kasa açılışı</t>
        </is>
      </c>
      <c r="I234" s="166" t="n">
        <v>4</v>
      </c>
      <c r="J234" s="166" t="n">
        <v>15</v>
      </c>
      <c r="K234" s="166" t="n">
        <v>1</v>
      </c>
      <c r="L234" s="166" t="n">
        <v>60</v>
      </c>
      <c r="M234" s="141" t="inlineStr">
        <is>
          <t>Türetilmiş Saha Etüdü Bekleniyor</t>
        </is>
      </c>
      <c r="N234" s="141" t="inlineStr">
        <is>
          <t>Saha Etüdü Bekleniyor</t>
        </is>
      </c>
    </row>
    <row r="235" ht="15" customHeight="1" s="113">
      <c r="A235" s="144" t="n">
        <v>46114</v>
      </c>
      <c r="B235" s="124" t="inlineStr">
        <is>
          <t>M012</t>
        </is>
      </c>
      <c r="C235" s="124" t="inlineStr">
        <is>
          <t xml:space="preserve">BUCA </t>
        </is>
      </c>
      <c r="D235" s="124" t="inlineStr">
        <is>
          <t>DERYA YARDIMCI</t>
        </is>
      </c>
      <c r="E235" s="124" t="inlineStr">
        <is>
          <t>U015</t>
        </is>
      </c>
      <c r="F235" s="124" t="inlineStr">
        <is>
          <t>KASİYER</t>
        </is>
      </c>
      <c r="G235" s="124" t="inlineStr">
        <is>
          <t>A003</t>
        </is>
      </c>
      <c r="H235" s="124" t="inlineStr">
        <is>
          <t>Kasa kapanışı</t>
        </is>
      </c>
      <c r="I235" s="166" t="n">
        <v>4</v>
      </c>
      <c r="J235" s="166" t="n">
        <v>20</v>
      </c>
      <c r="K235" s="166" t="n">
        <v>1</v>
      </c>
      <c r="L235" s="166" t="n">
        <v>80</v>
      </c>
      <c r="M235" s="141" t="inlineStr">
        <is>
          <t>Türetilmiş Saha Etüdü Bekleniyor</t>
        </is>
      </c>
      <c r="N235" s="141" t="inlineStr">
        <is>
          <t>Saha Etüdü Bekleniyor</t>
        </is>
      </c>
    </row>
    <row r="236" ht="15" customHeight="1" s="113">
      <c r="A236" s="144" t="n">
        <v>46114</v>
      </c>
      <c r="B236" s="124" t="inlineStr">
        <is>
          <t>M012</t>
        </is>
      </c>
      <c r="C236" s="124" t="inlineStr">
        <is>
          <t xml:space="preserve">BUCA </t>
        </is>
      </c>
      <c r="D236" s="124" t="inlineStr">
        <is>
          <t>DERYA YARDIMCI</t>
        </is>
      </c>
      <c r="E236" s="124" t="inlineStr">
        <is>
          <t>U015</t>
        </is>
      </c>
      <c r="F236" s="124" t="inlineStr">
        <is>
          <t>KASİYER</t>
        </is>
      </c>
      <c r="G236" s="124" t="inlineStr">
        <is>
          <t>A004</t>
        </is>
      </c>
      <c r="H236" s="124" t="inlineStr">
        <is>
          <t>İade işlemi</t>
        </is>
      </c>
      <c r="I236" s="166" t="n">
        <v>16</v>
      </c>
      <c r="J236" s="166" t="n">
        <v>6</v>
      </c>
      <c r="K236" s="166" t="n">
        <v>1</v>
      </c>
      <c r="L236" s="166" t="n">
        <v>96</v>
      </c>
      <c r="M236" s="141" t="inlineStr">
        <is>
          <t>Türetilmiş Saha Etüdü Bekleniyor</t>
        </is>
      </c>
      <c r="N236" s="141" t="inlineStr">
        <is>
          <t>Saha Etüdü Bekleniyor</t>
        </is>
      </c>
    </row>
    <row r="237" ht="15" customHeight="1" s="113">
      <c r="A237" s="144" t="n">
        <v>46114</v>
      </c>
      <c r="B237" s="124" t="inlineStr">
        <is>
          <t>M012</t>
        </is>
      </c>
      <c r="C237" s="124" t="inlineStr">
        <is>
          <t xml:space="preserve">BUCA </t>
        </is>
      </c>
      <c r="D237" s="124" t="inlineStr">
        <is>
          <t>DERYA YARDIMCI</t>
        </is>
      </c>
      <c r="E237" s="124" t="inlineStr">
        <is>
          <t>U026</t>
        </is>
      </c>
      <c r="F237" s="124" t="inlineStr">
        <is>
          <t>REYON GÖREVLİSİ</t>
        </is>
      </c>
      <c r="G237" s="124" t="inlineStr">
        <is>
          <t>A005</t>
        </is>
      </c>
      <c r="H237" s="124" t="inlineStr">
        <is>
          <t>Koli raf yerleştirme</t>
        </is>
      </c>
      <c r="I237" s="166" t="n">
        <v>16</v>
      </c>
      <c r="J237" s="166" t="n">
        <v>1.8</v>
      </c>
      <c r="K237" s="166" t="n">
        <v>1</v>
      </c>
      <c r="L237" s="166" t="n">
        <v>28.8</v>
      </c>
      <c r="M237" s="141" t="inlineStr">
        <is>
          <t>Mal Kabul (Aylık Operasyon KPI) - Türetilmiş</t>
        </is>
      </c>
      <c r="N237" s="141" t="inlineStr">
        <is>
          <t>Gerçek/Türetilmiş</t>
        </is>
      </c>
    </row>
    <row r="238" ht="15" customHeight="1" s="113">
      <c r="A238" s="144" t="n">
        <v>46114</v>
      </c>
      <c r="B238" s="124" t="inlineStr">
        <is>
          <t>M012</t>
        </is>
      </c>
      <c r="C238" s="124" t="inlineStr">
        <is>
          <t xml:space="preserve">BUCA </t>
        </is>
      </c>
      <c r="D238" s="124" t="inlineStr">
        <is>
          <t>DERYA YARDIMCI</t>
        </is>
      </c>
      <c r="E238" s="124" t="inlineStr">
        <is>
          <t>U026</t>
        </is>
      </c>
      <c r="F238" s="124" t="inlineStr">
        <is>
          <t>REYON GÖREVLİSİ</t>
        </is>
      </c>
      <c r="G238" s="124" t="inlineStr">
        <is>
          <t>A006</t>
        </is>
      </c>
      <c r="H238" s="124" t="inlineStr">
        <is>
          <t>Palet boşaltma</t>
        </is>
      </c>
      <c r="I238" s="166" t="n">
        <v>16</v>
      </c>
      <c r="J238" s="166" t="n">
        <v>30</v>
      </c>
      <c r="K238" s="166" t="n">
        <v>1</v>
      </c>
      <c r="L238" s="166" t="n">
        <v>480</v>
      </c>
      <c r="M238" s="141" t="inlineStr">
        <is>
          <t>Mal Kabul (Aylık Operasyon KPI) - Türetilmiş</t>
        </is>
      </c>
      <c r="N238" s="141" t="inlineStr">
        <is>
          <t>Gerçek/Türetilmiş</t>
        </is>
      </c>
    </row>
    <row r="239" ht="15" customHeight="1" s="113">
      <c r="A239" s="144" t="n">
        <v>46114</v>
      </c>
      <c r="B239" s="124" t="inlineStr">
        <is>
          <t>M012</t>
        </is>
      </c>
      <c r="C239" s="124" t="inlineStr">
        <is>
          <t xml:space="preserve">BUCA </t>
        </is>
      </c>
      <c r="D239" s="124" t="inlineStr">
        <is>
          <t>DERYA YARDIMCI</t>
        </is>
      </c>
      <c r="E239" s="124" t="inlineStr">
        <is>
          <t>U026</t>
        </is>
      </c>
      <c r="F239" s="124" t="inlineStr">
        <is>
          <t>REYON GÖREVLİSİ</t>
        </is>
      </c>
      <c r="G239" s="124" t="inlineStr">
        <is>
          <t>A007</t>
        </is>
      </c>
      <c r="H239" s="124" t="inlineStr">
        <is>
          <t>Etiket değiştirme</t>
        </is>
      </c>
      <c r="I239" s="166" t="n">
        <v>96</v>
      </c>
      <c r="J239" s="166" t="n">
        <v>0.45</v>
      </c>
      <c r="K239" s="166" t="n">
        <v>1</v>
      </c>
      <c r="L239" s="166" t="n">
        <v>43.2</v>
      </c>
      <c r="M239" s="141" t="inlineStr">
        <is>
          <t>Türetilmiş Saha Etüdü Bekleniyor</t>
        </is>
      </c>
      <c r="N239" s="141" t="inlineStr">
        <is>
          <t>Saha Etüdü Bekleniyor</t>
        </is>
      </c>
    </row>
    <row r="240" ht="15" customHeight="1" s="113">
      <c r="A240" s="144" t="n">
        <v>46114</v>
      </c>
      <c r="B240" s="124" t="inlineStr">
        <is>
          <t>M012</t>
        </is>
      </c>
      <c r="C240" s="124" t="inlineStr">
        <is>
          <t xml:space="preserve">BUCA </t>
        </is>
      </c>
      <c r="D240" s="124" t="inlineStr">
        <is>
          <t>DERYA YARDIMCI</t>
        </is>
      </c>
      <c r="E240" s="124" t="inlineStr">
        <is>
          <t>U026</t>
        </is>
      </c>
      <c r="F240" s="124" t="inlineStr">
        <is>
          <t>REYON GÖREVLİSİ</t>
        </is>
      </c>
      <c r="G240" s="124" t="inlineStr">
        <is>
          <t>A008</t>
        </is>
      </c>
      <c r="H240" s="124" t="inlineStr">
        <is>
          <t>SKT kontrolü</t>
        </is>
      </c>
      <c r="I240" s="166" t="n">
        <v>685</v>
      </c>
      <c r="J240" s="166" t="n">
        <v>0.2</v>
      </c>
      <c r="K240" s="166" t="n">
        <v>1</v>
      </c>
      <c r="L240" s="166" t="n">
        <v>137</v>
      </c>
      <c r="M240" s="141" t="inlineStr">
        <is>
          <t>Türetilmiş Saha Etüdü Bekleniyor</t>
        </is>
      </c>
      <c r="N240" s="141" t="inlineStr">
        <is>
          <t>Saha Etüdü Bekleniyor</t>
        </is>
      </c>
    </row>
    <row r="241" ht="15" customHeight="1" s="113">
      <c r="A241" s="144" t="n">
        <v>46114</v>
      </c>
      <c r="B241" s="124" t="inlineStr">
        <is>
          <t>M012</t>
        </is>
      </c>
      <c r="C241" s="124" t="inlineStr">
        <is>
          <t xml:space="preserve">BUCA </t>
        </is>
      </c>
      <c r="D241" s="124" t="inlineStr">
        <is>
          <t>DERYA YARDIMCI</t>
        </is>
      </c>
      <c r="E241" s="124" t="inlineStr">
        <is>
          <t>U042</t>
        </is>
      </c>
      <c r="F241" s="124" t="inlineStr">
        <is>
          <t>ŞARKÜTERİ</t>
        </is>
      </c>
      <c r="G241" s="124" t="inlineStr">
        <is>
          <t>A009</t>
        </is>
      </c>
      <c r="H241" s="124" t="inlineStr">
        <is>
          <t>Müşteri servis süresi</t>
        </is>
      </c>
      <c r="I241" s="166" t="n">
        <v>136</v>
      </c>
      <c r="J241" s="166" t="n">
        <v>4</v>
      </c>
      <c r="K241" s="166" t="n">
        <v>1</v>
      </c>
      <c r="L241" s="166" t="n">
        <v>544</v>
      </c>
      <c r="M241" s="141" t="inlineStr">
        <is>
          <t>Türetilmiş Saha Etüdü Bekleniyor</t>
        </is>
      </c>
      <c r="N241" s="141" t="inlineStr">
        <is>
          <t>Saha Etüdü Bekleniyor</t>
        </is>
      </c>
    </row>
    <row r="242" ht="30" customHeight="1" s="113">
      <c r="A242" s="144" t="n">
        <v>46114</v>
      </c>
      <c r="B242" s="124" t="inlineStr">
        <is>
          <t>M012</t>
        </is>
      </c>
      <c r="C242" s="124" t="inlineStr">
        <is>
          <t xml:space="preserve">BUCA </t>
        </is>
      </c>
      <c r="D242" s="124" t="inlineStr">
        <is>
          <t>DERYA YARDIMCI</t>
        </is>
      </c>
      <c r="E242" s="124" t="inlineStr">
        <is>
          <t>U042</t>
        </is>
      </c>
      <c r="F242" s="124" t="inlineStr">
        <is>
          <t>ŞARKÜTERİ</t>
        </is>
      </c>
      <c r="G242" s="124" t="inlineStr">
        <is>
          <t>A010</t>
        </is>
      </c>
      <c r="H242" s="124" t="inlineStr">
        <is>
          <t>Günlük temizlik</t>
        </is>
      </c>
      <c r="I242" s="166" t="n">
        <v>1</v>
      </c>
      <c r="J242" s="166" t="n">
        <v>90</v>
      </c>
      <c r="K242" s="166" t="n">
        <v>1</v>
      </c>
      <c r="L242" s="166" t="n">
        <v>90</v>
      </c>
      <c r="M242" s="141" t="inlineStr">
        <is>
          <t>Sabit Aktivite</t>
        </is>
      </c>
      <c r="N242" s="141" t="inlineStr">
        <is>
          <t>Gerçek/Mevcut Kaynak</t>
        </is>
      </c>
    </row>
    <row r="243" ht="15" customHeight="1" s="113">
      <c r="A243" s="144" t="n">
        <v>46114</v>
      </c>
      <c r="B243" s="124" t="inlineStr">
        <is>
          <t>M012</t>
        </is>
      </c>
      <c r="C243" s="124" t="inlineStr">
        <is>
          <t xml:space="preserve">BUCA </t>
        </is>
      </c>
      <c r="D243" s="124" t="inlineStr">
        <is>
          <t>DERYA YARDIMCI</t>
        </is>
      </c>
      <c r="E243" s="124" t="inlineStr">
        <is>
          <t>U042</t>
        </is>
      </c>
      <c r="F243" s="124" t="inlineStr">
        <is>
          <t>ŞARKÜTERİ</t>
        </is>
      </c>
      <c r="G243" s="124" t="inlineStr">
        <is>
          <t>A011</t>
        </is>
      </c>
      <c r="H243" s="124" t="inlineStr">
        <is>
          <t>Ürün hazırlama</t>
        </is>
      </c>
      <c r="I243" s="166" t="n">
        <v>41</v>
      </c>
      <c r="J243" s="166" t="n">
        <v>1.5</v>
      </c>
      <c r="K243" s="166" t="n">
        <v>1</v>
      </c>
      <c r="L243" s="166" t="n">
        <v>61.5</v>
      </c>
      <c r="M243" s="141" t="inlineStr">
        <is>
          <t>Türetilmiş Saha Etüdü Bekleniyor</t>
        </is>
      </c>
      <c r="N243" s="141" t="inlineStr">
        <is>
          <t>Saha Etüdü Bekleniyor</t>
        </is>
      </c>
    </row>
    <row r="244" ht="30" customHeight="1" s="113">
      <c r="A244" s="144" t="n">
        <v>46114</v>
      </c>
      <c r="B244" s="124" t="inlineStr">
        <is>
          <t>M012</t>
        </is>
      </c>
      <c r="C244" s="124" t="inlineStr">
        <is>
          <t xml:space="preserve">BUCA </t>
        </is>
      </c>
      <c r="D244" s="124" t="inlineStr">
        <is>
          <t>DERYA YARDIMCI</t>
        </is>
      </c>
      <c r="E244" s="124" t="inlineStr">
        <is>
          <t>U013</t>
        </is>
      </c>
      <c r="F244" s="124" t="inlineStr">
        <is>
          <t>KASAP</t>
        </is>
      </c>
      <c r="G244" s="124" t="inlineStr">
        <is>
          <t>A012</t>
        </is>
      </c>
      <c r="H244" s="124" t="inlineStr">
        <is>
          <t>Teşhir hazırlığı</t>
        </is>
      </c>
      <c r="I244" s="166" t="n">
        <v>1</v>
      </c>
      <c r="J244" s="166" t="n">
        <v>75</v>
      </c>
      <c r="K244" s="166" t="n">
        <v>1</v>
      </c>
      <c r="L244" s="166" t="n">
        <v>75</v>
      </c>
      <c r="M244" s="141" t="inlineStr">
        <is>
          <t>Sabit Aktivite</t>
        </is>
      </c>
      <c r="N244" s="141" t="inlineStr">
        <is>
          <t>Gerçek/Mevcut Kaynak</t>
        </is>
      </c>
    </row>
    <row r="245" ht="15" customHeight="1" s="113">
      <c r="A245" s="144" t="n">
        <v>46114</v>
      </c>
      <c r="B245" s="124" t="inlineStr">
        <is>
          <t>M012</t>
        </is>
      </c>
      <c r="C245" s="124" t="inlineStr">
        <is>
          <t xml:space="preserve">BUCA </t>
        </is>
      </c>
      <c r="D245" s="124" t="inlineStr">
        <is>
          <t>DERYA YARDIMCI</t>
        </is>
      </c>
      <c r="E245" s="124" t="inlineStr">
        <is>
          <t>U013</t>
        </is>
      </c>
      <c r="F245" s="124" t="inlineStr">
        <is>
          <t>KASAP</t>
        </is>
      </c>
      <c r="G245" s="124" t="inlineStr">
        <is>
          <t>A013</t>
        </is>
      </c>
      <c r="H245" s="124" t="inlineStr">
        <is>
          <t>Parçalama</t>
        </is>
      </c>
      <c r="I245" s="166" t="n">
        <v>34</v>
      </c>
      <c r="J245" s="166" t="n">
        <v>2.5</v>
      </c>
      <c r="K245" s="166" t="n">
        <v>1</v>
      </c>
      <c r="L245" s="166" t="n">
        <v>85</v>
      </c>
      <c r="M245" s="141" t="inlineStr">
        <is>
          <t>Türetilmiş Saha Etüdü Bekleniyor</t>
        </is>
      </c>
      <c r="N245" s="141" t="inlineStr">
        <is>
          <t>Saha Etüdü Bekleniyor</t>
        </is>
      </c>
    </row>
    <row r="246" ht="15" customHeight="1" s="113">
      <c r="A246" s="144" t="n">
        <v>46114</v>
      </c>
      <c r="B246" s="124" t="inlineStr">
        <is>
          <t>M012</t>
        </is>
      </c>
      <c r="C246" s="124" t="inlineStr">
        <is>
          <t xml:space="preserve">BUCA </t>
        </is>
      </c>
      <c r="D246" s="124" t="inlineStr">
        <is>
          <t>DERYA YARDIMCI</t>
        </is>
      </c>
      <c r="E246" s="124" t="inlineStr">
        <is>
          <t>U013</t>
        </is>
      </c>
      <c r="F246" s="124" t="inlineStr">
        <is>
          <t>KASAP</t>
        </is>
      </c>
      <c r="G246" s="124" t="inlineStr">
        <is>
          <t>A014</t>
        </is>
      </c>
      <c r="H246" s="124" t="inlineStr">
        <is>
          <t>Paketleme</t>
        </is>
      </c>
      <c r="I246" s="166" t="n">
        <v>54</v>
      </c>
      <c r="J246" s="166" t="n">
        <v>1.2</v>
      </c>
      <c r="K246" s="166" t="n">
        <v>1</v>
      </c>
      <c r="L246" s="166" t="n">
        <v>64.8</v>
      </c>
      <c r="M246" s="141" t="inlineStr">
        <is>
          <t>Türetilmiş Saha Etüdü Bekleniyor</t>
        </is>
      </c>
      <c r="N246" s="141" t="inlineStr">
        <is>
          <t>Saha Etüdü Bekleniyor</t>
        </is>
      </c>
    </row>
    <row r="247" ht="15" customHeight="1" s="113">
      <c r="A247" s="144" t="n">
        <v>46114</v>
      </c>
      <c r="B247" s="124" t="inlineStr">
        <is>
          <t>M012</t>
        </is>
      </c>
      <c r="C247" s="124" t="inlineStr">
        <is>
          <t xml:space="preserve">BUCA </t>
        </is>
      </c>
      <c r="D247" s="124" t="inlineStr">
        <is>
          <t>DERYA YARDIMCI</t>
        </is>
      </c>
      <c r="E247" s="124" t="inlineStr">
        <is>
          <t>U017</t>
        </is>
      </c>
      <c r="F247" s="124" t="inlineStr">
        <is>
          <t>MANAV</t>
        </is>
      </c>
      <c r="G247" s="124" t="inlineStr">
        <is>
          <t>A015</t>
        </is>
      </c>
      <c r="H247" s="124" t="inlineStr">
        <is>
          <t>Teşhir hazırlığı</t>
        </is>
      </c>
      <c r="I247" s="166" t="n">
        <v>55</v>
      </c>
      <c r="J247" s="166" t="n">
        <v>2.2</v>
      </c>
      <c r="K247" s="166" t="n">
        <v>1</v>
      </c>
      <c r="L247" s="166" t="n">
        <v>121</v>
      </c>
      <c r="M247" s="141" t="inlineStr">
        <is>
          <t>Türetilmiş Saha Etüdü Bekleniyor</t>
        </is>
      </c>
      <c r="N247" s="141" t="inlineStr">
        <is>
          <t>Saha Etüdü Bekleniyor</t>
        </is>
      </c>
    </row>
    <row r="248" ht="15" customHeight="1" s="113">
      <c r="A248" s="144" t="n">
        <v>46114</v>
      </c>
      <c r="B248" s="124" t="inlineStr">
        <is>
          <t>M012</t>
        </is>
      </c>
      <c r="C248" s="124" t="inlineStr">
        <is>
          <t xml:space="preserve">BUCA </t>
        </is>
      </c>
      <c r="D248" s="124" t="inlineStr">
        <is>
          <t>DERYA YARDIMCI</t>
        </is>
      </c>
      <c r="E248" s="124" t="inlineStr">
        <is>
          <t>U017</t>
        </is>
      </c>
      <c r="F248" s="124" t="inlineStr">
        <is>
          <t>MANAV</t>
        </is>
      </c>
      <c r="G248" s="124" t="inlineStr">
        <is>
          <t>A016</t>
        </is>
      </c>
      <c r="H248" s="124" t="inlineStr">
        <is>
          <t>Ayıklama</t>
        </is>
      </c>
      <c r="I248" s="166" t="n">
        <v>33</v>
      </c>
      <c r="J248" s="166" t="n">
        <v>0.8</v>
      </c>
      <c r="K248" s="166" t="n">
        <v>1</v>
      </c>
      <c r="L248" s="166" t="n">
        <v>26.4</v>
      </c>
      <c r="M248" s="141" t="inlineStr">
        <is>
          <t>Türetilmiş Saha Etüdü Bekleniyor</t>
        </is>
      </c>
      <c r="N248" s="141" t="inlineStr">
        <is>
          <t>Saha Etüdü Bekleniyor</t>
        </is>
      </c>
    </row>
    <row r="249" ht="15" customHeight="1" s="113">
      <c r="A249" s="144" t="n">
        <v>46114</v>
      </c>
      <c r="B249" s="124" t="inlineStr">
        <is>
          <t>M012</t>
        </is>
      </c>
      <c r="C249" s="124" t="inlineStr">
        <is>
          <t xml:space="preserve">BUCA </t>
        </is>
      </c>
      <c r="D249" s="124" t="inlineStr">
        <is>
          <t>DERYA YARDIMCI</t>
        </is>
      </c>
      <c r="E249" s="124" t="inlineStr">
        <is>
          <t>U017</t>
        </is>
      </c>
      <c r="F249" s="124" t="inlineStr">
        <is>
          <t>MANAV</t>
        </is>
      </c>
      <c r="G249" s="124" t="inlineStr">
        <is>
          <t>A017</t>
        </is>
      </c>
      <c r="H249" s="124" t="inlineStr">
        <is>
          <t>Fire ayrıştırma</t>
        </is>
      </c>
      <c r="I249" s="166" t="n">
        <v>8</v>
      </c>
      <c r="J249" s="166" t="n">
        <v>1</v>
      </c>
      <c r="K249" s="166" t="n">
        <v>1</v>
      </c>
      <c r="L249" s="166" t="n">
        <v>8</v>
      </c>
      <c r="M249" s="141" t="inlineStr">
        <is>
          <t>Türetilmiş Saha Etüdü Bekleniyor</t>
        </is>
      </c>
      <c r="N249" s="141" t="inlineStr">
        <is>
          <t>Saha Etüdü Bekleniyor</t>
        </is>
      </c>
    </row>
    <row r="250" ht="30" customHeight="1" s="113">
      <c r="A250" s="144" t="n">
        <v>46114</v>
      </c>
      <c r="B250" s="124" t="inlineStr">
        <is>
          <t>M012</t>
        </is>
      </c>
      <c r="C250" s="124" t="inlineStr">
        <is>
          <t xml:space="preserve">BUCA </t>
        </is>
      </c>
      <c r="D250" s="124" t="inlineStr">
        <is>
          <t>DERYA YARDIMCI</t>
        </is>
      </c>
      <c r="E250" s="124" t="inlineStr">
        <is>
          <t>U023</t>
        </is>
      </c>
      <c r="F250" s="124" t="inlineStr">
        <is>
          <t>ONLİNE TOPLAYICI</t>
        </is>
      </c>
      <c r="G250" s="124" t="inlineStr">
        <is>
          <t>A018</t>
        </is>
      </c>
      <c r="H250" s="124" t="inlineStr">
        <is>
          <t>Sipariş toplama</t>
        </is>
      </c>
      <c r="I250" s="166" t="n">
        <v>20</v>
      </c>
      <c r="J250" s="166" t="n">
        <v>7</v>
      </c>
      <c r="K250" s="166" t="n">
        <v>1</v>
      </c>
      <c r="L250" s="166" t="n">
        <v>140</v>
      </c>
      <c r="M250" s="141" t="inlineStr">
        <is>
          <t>Online Sipariş - Gerçek</t>
        </is>
      </c>
      <c r="N250" s="141" t="inlineStr">
        <is>
          <t>Gerçek/Mevcut Kaynak</t>
        </is>
      </c>
    </row>
    <row r="251" ht="30" customHeight="1" s="113">
      <c r="A251" s="144" t="n">
        <v>46114</v>
      </c>
      <c r="B251" s="124" t="inlineStr">
        <is>
          <t>M012</t>
        </is>
      </c>
      <c r="C251" s="124" t="inlineStr">
        <is>
          <t xml:space="preserve">BUCA </t>
        </is>
      </c>
      <c r="D251" s="124" t="inlineStr">
        <is>
          <t>DERYA YARDIMCI</t>
        </is>
      </c>
      <c r="E251" s="124" t="inlineStr">
        <is>
          <t>U024</t>
        </is>
      </c>
      <c r="F251" s="124" t="inlineStr">
        <is>
          <t>ONLİNE ŞOFÖR</t>
        </is>
      </c>
      <c r="G251" s="124" t="inlineStr">
        <is>
          <t>A019</t>
        </is>
      </c>
      <c r="H251" s="124" t="inlineStr">
        <is>
          <t>Sipariş teslimatı</t>
        </is>
      </c>
      <c r="I251" s="166" t="n">
        <v>20</v>
      </c>
      <c r="J251" s="166" t="n">
        <v>12</v>
      </c>
      <c r="K251" s="166" t="n">
        <v>1</v>
      </c>
      <c r="L251" s="166" t="n">
        <v>240</v>
      </c>
      <c r="M251" s="141" t="inlineStr">
        <is>
          <t>Online Sipariş - Gerçek</t>
        </is>
      </c>
      <c r="N251" s="141" t="inlineStr">
        <is>
          <t>Gerçek/Mevcut Kaynak</t>
        </is>
      </c>
    </row>
    <row r="252" ht="15" customHeight="1" s="113">
      <c r="A252" s="144" t="n">
        <v>46114</v>
      </c>
      <c r="B252" s="124" t="inlineStr">
        <is>
          <t>M012</t>
        </is>
      </c>
      <c r="C252" s="124" t="inlineStr">
        <is>
          <t xml:space="preserve">BUCA </t>
        </is>
      </c>
      <c r="D252" s="124" t="inlineStr">
        <is>
          <t>DERYA YARDIMCI</t>
        </is>
      </c>
      <c r="E252" s="124" t="inlineStr">
        <is>
          <t>U002</t>
        </is>
      </c>
      <c r="F252" s="124" t="inlineStr">
        <is>
          <t>BAKLİYAT</t>
        </is>
      </c>
      <c r="G252" s="124" t="inlineStr">
        <is>
          <t>A020</t>
        </is>
      </c>
      <c r="H252" s="124" t="inlineStr">
        <is>
          <t>Ürün dolumu</t>
        </is>
      </c>
      <c r="I252" s="166" t="n">
        <v>33</v>
      </c>
      <c r="J252" s="166" t="n">
        <v>2</v>
      </c>
      <c r="K252" s="166" t="n">
        <v>1</v>
      </c>
      <c r="L252" s="166" t="n">
        <v>66</v>
      </c>
      <c r="M252" s="141" t="inlineStr">
        <is>
          <t>Türetilmiş Saha Etüdü Bekleniyor</t>
        </is>
      </c>
      <c r="N252" s="141" t="inlineStr">
        <is>
          <t>Saha Etüdü Bekleniyor</t>
        </is>
      </c>
    </row>
    <row r="253" ht="15" customHeight="1" s="113">
      <c r="A253" s="144" t="n">
        <v>46114</v>
      </c>
      <c r="B253" s="124" t="inlineStr">
        <is>
          <t>M012</t>
        </is>
      </c>
      <c r="C253" s="124" t="inlineStr">
        <is>
          <t xml:space="preserve">BUCA </t>
        </is>
      </c>
      <c r="D253" s="124" t="inlineStr">
        <is>
          <t>DERYA YARDIMCI</t>
        </is>
      </c>
      <c r="E253" s="124" t="inlineStr">
        <is>
          <t>U034</t>
        </is>
      </c>
      <c r="F253" s="124" t="inlineStr">
        <is>
          <t>UNLU MAMÜLLER</t>
        </is>
      </c>
      <c r="G253" s="124" t="inlineStr">
        <is>
          <t>A021</t>
        </is>
      </c>
      <c r="H253" s="124" t="inlineStr">
        <is>
          <t>Ürün hazırlama/pişirme</t>
        </is>
      </c>
      <c r="I253" s="166" t="n">
        <v>3</v>
      </c>
      <c r="J253" s="166" t="n">
        <v>25</v>
      </c>
      <c r="K253" s="166" t="n">
        <v>1</v>
      </c>
      <c r="L253" s="166" t="n">
        <v>75</v>
      </c>
      <c r="M253" s="141" t="inlineStr">
        <is>
          <t>Türetilmiş Saha Etüdü Bekleniyor</t>
        </is>
      </c>
      <c r="N253" s="141" t="inlineStr">
        <is>
          <t>Saha Etüdü Bekleniyor</t>
        </is>
      </c>
    </row>
    <row r="254" ht="30" customHeight="1" s="113">
      <c r="A254" s="144" t="n">
        <v>46114</v>
      </c>
      <c r="B254" s="124" t="inlineStr">
        <is>
          <t>M013</t>
        </is>
      </c>
      <c r="C254" s="124" t="inlineStr">
        <is>
          <t>DEDEBAŞI</t>
        </is>
      </c>
      <c r="D254" s="124" t="inlineStr">
        <is>
          <t>DERYA YARDIMCI</t>
        </is>
      </c>
      <c r="E254" s="124" t="inlineStr">
        <is>
          <t>U015</t>
        </is>
      </c>
      <c r="F254" s="124" t="inlineStr">
        <is>
          <t>KASİYER</t>
        </is>
      </c>
      <c r="G254" s="124" t="inlineStr">
        <is>
          <t>A001</t>
        </is>
      </c>
      <c r="H254" s="124" t="inlineStr">
        <is>
          <t>Fiş işlemi</t>
        </is>
      </c>
      <c r="I254" s="166" t="n">
        <v>3217</v>
      </c>
      <c r="J254" s="166" t="n">
        <v>2</v>
      </c>
      <c r="K254" s="166" t="n">
        <v>1</v>
      </c>
      <c r="L254" s="166" t="n">
        <v>6434</v>
      </c>
      <c r="M254" s="141" t="inlineStr">
        <is>
          <t>Günlük Operasyon - Gerçek</t>
        </is>
      </c>
      <c r="N254" s="141" t="inlineStr">
        <is>
          <t>Gerçek/Mevcut Kaynak</t>
        </is>
      </c>
    </row>
    <row r="255" ht="15" customHeight="1" s="113">
      <c r="A255" s="144" t="n">
        <v>46114</v>
      </c>
      <c r="B255" s="124" t="inlineStr">
        <is>
          <t>M013</t>
        </is>
      </c>
      <c r="C255" s="124" t="inlineStr">
        <is>
          <t>DEDEBAŞI</t>
        </is>
      </c>
      <c r="D255" s="124" t="inlineStr">
        <is>
          <t>DERYA YARDIMCI</t>
        </is>
      </c>
      <c r="E255" s="124" t="inlineStr">
        <is>
          <t>U015</t>
        </is>
      </c>
      <c r="F255" s="124" t="inlineStr">
        <is>
          <t>KASİYER</t>
        </is>
      </c>
      <c r="G255" s="124" t="inlineStr">
        <is>
          <t>A002</t>
        </is>
      </c>
      <c r="H255" s="124" t="inlineStr">
        <is>
          <t>Kasa açılışı</t>
        </is>
      </c>
      <c r="I255" s="166" t="n">
        <v>9</v>
      </c>
      <c r="J255" s="166" t="n">
        <v>15</v>
      </c>
      <c r="K255" s="166" t="n">
        <v>1</v>
      </c>
      <c r="L255" s="166" t="n">
        <v>135</v>
      </c>
      <c r="M255" s="141" t="inlineStr">
        <is>
          <t>Türetilmiş Saha Etüdü Bekleniyor</t>
        </is>
      </c>
      <c r="N255" s="141" t="inlineStr">
        <is>
          <t>Saha Etüdü Bekleniyor</t>
        </is>
      </c>
    </row>
    <row r="256" ht="15" customHeight="1" s="113">
      <c r="A256" s="144" t="n">
        <v>46114</v>
      </c>
      <c r="B256" s="124" t="inlineStr">
        <is>
          <t>M013</t>
        </is>
      </c>
      <c r="C256" s="124" t="inlineStr">
        <is>
          <t>DEDEBAŞI</t>
        </is>
      </c>
      <c r="D256" s="124" t="inlineStr">
        <is>
          <t>DERYA YARDIMCI</t>
        </is>
      </c>
      <c r="E256" s="124" t="inlineStr">
        <is>
          <t>U015</t>
        </is>
      </c>
      <c r="F256" s="124" t="inlineStr">
        <is>
          <t>KASİYER</t>
        </is>
      </c>
      <c r="G256" s="124" t="inlineStr">
        <is>
          <t>A003</t>
        </is>
      </c>
      <c r="H256" s="124" t="inlineStr">
        <is>
          <t>Kasa kapanışı</t>
        </is>
      </c>
      <c r="I256" s="166" t="n">
        <v>9</v>
      </c>
      <c r="J256" s="166" t="n">
        <v>20</v>
      </c>
      <c r="K256" s="166" t="n">
        <v>1</v>
      </c>
      <c r="L256" s="166" t="n">
        <v>180</v>
      </c>
      <c r="M256" s="141" t="inlineStr">
        <is>
          <t>Türetilmiş Saha Etüdü Bekleniyor</t>
        </is>
      </c>
      <c r="N256" s="141" t="inlineStr">
        <is>
          <t>Saha Etüdü Bekleniyor</t>
        </is>
      </c>
    </row>
    <row r="257" ht="15" customHeight="1" s="113">
      <c r="A257" s="144" t="n">
        <v>46114</v>
      </c>
      <c r="B257" s="124" t="inlineStr">
        <is>
          <t>M013</t>
        </is>
      </c>
      <c r="C257" s="124" t="inlineStr">
        <is>
          <t>DEDEBAŞI</t>
        </is>
      </c>
      <c r="D257" s="124" t="inlineStr">
        <is>
          <t>DERYA YARDIMCI</t>
        </is>
      </c>
      <c r="E257" s="124" t="inlineStr">
        <is>
          <t>U015</t>
        </is>
      </c>
      <c r="F257" s="124" t="inlineStr">
        <is>
          <t>KASİYER</t>
        </is>
      </c>
      <c r="G257" s="124" t="inlineStr">
        <is>
          <t>A004</t>
        </is>
      </c>
      <c r="H257" s="124" t="inlineStr">
        <is>
          <t>İade işlemi</t>
        </is>
      </c>
      <c r="I257" s="166" t="n">
        <v>39</v>
      </c>
      <c r="J257" s="166" t="n">
        <v>6</v>
      </c>
      <c r="K257" s="166" t="n">
        <v>1</v>
      </c>
      <c r="L257" s="166" t="n">
        <v>234</v>
      </c>
      <c r="M257" s="141" t="inlineStr">
        <is>
          <t>Türetilmiş Saha Etüdü Bekleniyor</t>
        </is>
      </c>
      <c r="N257" s="141" t="inlineStr">
        <is>
          <t>Saha Etüdü Bekleniyor</t>
        </is>
      </c>
    </row>
    <row r="258" ht="15" customHeight="1" s="113">
      <c r="A258" s="144" t="n">
        <v>46114</v>
      </c>
      <c r="B258" s="124" t="inlineStr">
        <is>
          <t>M013</t>
        </is>
      </c>
      <c r="C258" s="124" t="inlineStr">
        <is>
          <t>DEDEBAŞI</t>
        </is>
      </c>
      <c r="D258" s="124" t="inlineStr">
        <is>
          <t>DERYA YARDIMCI</t>
        </is>
      </c>
      <c r="E258" s="124" t="inlineStr">
        <is>
          <t>U026</t>
        </is>
      </c>
      <c r="F258" s="124" t="inlineStr">
        <is>
          <t>REYON GÖREVLİSİ</t>
        </is>
      </c>
      <c r="G258" s="124" t="inlineStr">
        <is>
          <t>A005</t>
        </is>
      </c>
      <c r="H258" s="124" t="inlineStr">
        <is>
          <t>Koli raf yerleştirme</t>
        </is>
      </c>
      <c r="I258" s="166" t="n">
        <v>11</v>
      </c>
      <c r="J258" s="166" t="n">
        <v>1.8</v>
      </c>
      <c r="K258" s="166" t="n">
        <v>1</v>
      </c>
      <c r="L258" s="166" t="n">
        <v>19.8</v>
      </c>
      <c r="M258" s="141" t="inlineStr">
        <is>
          <t>Mal Kabul (Aylık Operasyon KPI) - Türetilmiş</t>
        </is>
      </c>
      <c r="N258" s="141" t="inlineStr">
        <is>
          <t>Gerçek/Türetilmiş</t>
        </is>
      </c>
    </row>
    <row r="259" ht="15" customHeight="1" s="113">
      <c r="A259" s="144" t="n">
        <v>46114</v>
      </c>
      <c r="B259" s="124" t="inlineStr">
        <is>
          <t>M013</t>
        </is>
      </c>
      <c r="C259" s="124" t="inlineStr">
        <is>
          <t>DEDEBAŞI</t>
        </is>
      </c>
      <c r="D259" s="124" t="inlineStr">
        <is>
          <t>DERYA YARDIMCI</t>
        </is>
      </c>
      <c r="E259" s="124" t="inlineStr">
        <is>
          <t>U026</t>
        </is>
      </c>
      <c r="F259" s="124" t="inlineStr">
        <is>
          <t>REYON GÖREVLİSİ</t>
        </is>
      </c>
      <c r="G259" s="124" t="inlineStr">
        <is>
          <t>A006</t>
        </is>
      </c>
      <c r="H259" s="124" t="inlineStr">
        <is>
          <t>Palet boşaltma</t>
        </is>
      </c>
      <c r="I259" s="166" t="n">
        <v>11</v>
      </c>
      <c r="J259" s="166" t="n">
        <v>30</v>
      </c>
      <c r="K259" s="166" t="n">
        <v>1</v>
      </c>
      <c r="L259" s="166" t="n">
        <v>330</v>
      </c>
      <c r="M259" s="141" t="inlineStr">
        <is>
          <t>Mal Kabul (Aylık Operasyon KPI) - Türetilmiş</t>
        </is>
      </c>
      <c r="N259" s="141" t="inlineStr">
        <is>
          <t>Gerçek/Türetilmiş</t>
        </is>
      </c>
    </row>
    <row r="260" ht="15" customHeight="1" s="113">
      <c r="A260" s="144" t="n">
        <v>46114</v>
      </c>
      <c r="B260" s="124" t="inlineStr">
        <is>
          <t>M013</t>
        </is>
      </c>
      <c r="C260" s="124" t="inlineStr">
        <is>
          <t>DEDEBAŞI</t>
        </is>
      </c>
      <c r="D260" s="124" t="inlineStr">
        <is>
          <t>DERYA YARDIMCI</t>
        </is>
      </c>
      <c r="E260" s="124" t="inlineStr">
        <is>
          <t>U026</t>
        </is>
      </c>
      <c r="F260" s="124" t="inlineStr">
        <is>
          <t>REYON GÖREVLİSİ</t>
        </is>
      </c>
      <c r="G260" s="124" t="inlineStr">
        <is>
          <t>A007</t>
        </is>
      </c>
      <c r="H260" s="124" t="inlineStr">
        <is>
          <t>Etiket değiştirme</t>
        </is>
      </c>
      <c r="I260" s="166" t="n">
        <v>107</v>
      </c>
      <c r="J260" s="166" t="n">
        <v>0.45</v>
      </c>
      <c r="K260" s="166" t="n">
        <v>1</v>
      </c>
      <c r="L260" s="166" t="n">
        <v>48.15</v>
      </c>
      <c r="M260" s="141" t="inlineStr">
        <is>
          <t>Türetilmiş Saha Etüdü Bekleniyor</t>
        </is>
      </c>
      <c r="N260" s="141" t="inlineStr">
        <is>
          <t>Saha Etüdü Bekleniyor</t>
        </is>
      </c>
    </row>
    <row r="261" ht="15" customHeight="1" s="113">
      <c r="A261" s="144" t="n">
        <v>46114</v>
      </c>
      <c r="B261" s="124" t="inlineStr">
        <is>
          <t>M013</t>
        </is>
      </c>
      <c r="C261" s="124" t="inlineStr">
        <is>
          <t>DEDEBAŞI</t>
        </is>
      </c>
      <c r="D261" s="124" t="inlineStr">
        <is>
          <t>DERYA YARDIMCI</t>
        </is>
      </c>
      <c r="E261" s="124" t="inlineStr">
        <is>
          <t>U026</t>
        </is>
      </c>
      <c r="F261" s="124" t="inlineStr">
        <is>
          <t>REYON GÖREVLİSİ</t>
        </is>
      </c>
      <c r="G261" s="124" t="inlineStr">
        <is>
          <t>A008</t>
        </is>
      </c>
      <c r="H261" s="124" t="inlineStr">
        <is>
          <t>SKT kontrolü</t>
        </is>
      </c>
      <c r="I261" s="166" t="n">
        <v>768</v>
      </c>
      <c r="J261" s="166" t="n">
        <v>0.2</v>
      </c>
      <c r="K261" s="166" t="n">
        <v>1</v>
      </c>
      <c r="L261" s="166" t="n">
        <v>153.6</v>
      </c>
      <c r="M261" s="141" t="inlineStr">
        <is>
          <t>Türetilmiş Saha Etüdü Bekleniyor</t>
        </is>
      </c>
      <c r="N261" s="141" t="inlineStr">
        <is>
          <t>Saha Etüdü Bekleniyor</t>
        </is>
      </c>
    </row>
    <row r="262" ht="15" customHeight="1" s="113">
      <c r="A262" s="144" t="n">
        <v>46114</v>
      </c>
      <c r="B262" s="124" t="inlineStr">
        <is>
          <t>M013</t>
        </is>
      </c>
      <c r="C262" s="124" t="inlineStr">
        <is>
          <t>DEDEBAŞI</t>
        </is>
      </c>
      <c r="D262" s="124" t="inlineStr">
        <is>
          <t>DERYA YARDIMCI</t>
        </is>
      </c>
      <c r="E262" s="124" t="inlineStr">
        <is>
          <t>U042</t>
        </is>
      </c>
      <c r="F262" s="124" t="inlineStr">
        <is>
          <t>ŞARKÜTERİ</t>
        </is>
      </c>
      <c r="G262" s="124" t="inlineStr">
        <is>
          <t>A009</t>
        </is>
      </c>
      <c r="H262" s="124" t="inlineStr">
        <is>
          <t>Müşteri servis süresi</t>
        </is>
      </c>
      <c r="I262" s="166" t="n">
        <v>305</v>
      </c>
      <c r="J262" s="166" t="n">
        <v>4</v>
      </c>
      <c r="K262" s="166" t="n">
        <v>1</v>
      </c>
      <c r="L262" s="166" t="n">
        <v>1220</v>
      </c>
      <c r="M262" s="141" t="inlineStr">
        <is>
          <t>Türetilmiş Saha Etüdü Bekleniyor</t>
        </is>
      </c>
      <c r="N262" s="141" t="inlineStr">
        <is>
          <t>Saha Etüdü Bekleniyor</t>
        </is>
      </c>
    </row>
    <row r="263" ht="30" customHeight="1" s="113">
      <c r="A263" s="144" t="n">
        <v>46114</v>
      </c>
      <c r="B263" s="124" t="inlineStr">
        <is>
          <t>M013</t>
        </is>
      </c>
      <c r="C263" s="124" t="inlineStr">
        <is>
          <t>DEDEBAŞI</t>
        </is>
      </c>
      <c r="D263" s="124" t="inlineStr">
        <is>
          <t>DERYA YARDIMCI</t>
        </is>
      </c>
      <c r="E263" s="124" t="inlineStr">
        <is>
          <t>U042</t>
        </is>
      </c>
      <c r="F263" s="124" t="inlineStr">
        <is>
          <t>ŞARKÜTERİ</t>
        </is>
      </c>
      <c r="G263" s="124" t="inlineStr">
        <is>
          <t>A010</t>
        </is>
      </c>
      <c r="H263" s="124" t="inlineStr">
        <is>
          <t>Günlük temizlik</t>
        </is>
      </c>
      <c r="I263" s="166" t="n">
        <v>1</v>
      </c>
      <c r="J263" s="166" t="n">
        <v>90</v>
      </c>
      <c r="K263" s="166" t="n">
        <v>1</v>
      </c>
      <c r="L263" s="166" t="n">
        <v>90</v>
      </c>
      <c r="M263" s="141" t="inlineStr">
        <is>
          <t>Sabit Aktivite</t>
        </is>
      </c>
      <c r="N263" s="141" t="inlineStr">
        <is>
          <t>Gerçek/Mevcut Kaynak</t>
        </is>
      </c>
    </row>
    <row r="264" ht="15" customHeight="1" s="113">
      <c r="A264" s="144" t="n">
        <v>46114</v>
      </c>
      <c r="B264" s="124" t="inlineStr">
        <is>
          <t>M013</t>
        </is>
      </c>
      <c r="C264" s="124" t="inlineStr">
        <is>
          <t>DEDEBAŞI</t>
        </is>
      </c>
      <c r="D264" s="124" t="inlineStr">
        <is>
          <t>DERYA YARDIMCI</t>
        </is>
      </c>
      <c r="E264" s="124" t="inlineStr">
        <is>
          <t>U042</t>
        </is>
      </c>
      <c r="F264" s="124" t="inlineStr">
        <is>
          <t>ŞARKÜTERİ</t>
        </is>
      </c>
      <c r="G264" s="124" t="inlineStr">
        <is>
          <t>A011</t>
        </is>
      </c>
      <c r="H264" s="124" t="inlineStr">
        <is>
          <t>Ürün hazırlama</t>
        </is>
      </c>
      <c r="I264" s="166" t="n">
        <v>91</v>
      </c>
      <c r="J264" s="166" t="n">
        <v>1.5</v>
      </c>
      <c r="K264" s="166" t="n">
        <v>1</v>
      </c>
      <c r="L264" s="166" t="n">
        <v>136.5</v>
      </c>
      <c r="M264" s="141" t="inlineStr">
        <is>
          <t>Türetilmiş Saha Etüdü Bekleniyor</t>
        </is>
      </c>
      <c r="N264" s="141" t="inlineStr">
        <is>
          <t>Saha Etüdü Bekleniyor</t>
        </is>
      </c>
    </row>
    <row r="265" ht="30" customHeight="1" s="113">
      <c r="A265" s="144" t="n">
        <v>46114</v>
      </c>
      <c r="B265" s="124" t="inlineStr">
        <is>
          <t>M013</t>
        </is>
      </c>
      <c r="C265" s="124" t="inlineStr">
        <is>
          <t>DEDEBAŞI</t>
        </is>
      </c>
      <c r="D265" s="124" t="inlineStr">
        <is>
          <t>DERYA YARDIMCI</t>
        </is>
      </c>
      <c r="E265" s="124" t="inlineStr">
        <is>
          <t>U013</t>
        </is>
      </c>
      <c r="F265" s="124" t="inlineStr">
        <is>
          <t>KASAP</t>
        </is>
      </c>
      <c r="G265" s="124" t="inlineStr">
        <is>
          <t>A012</t>
        </is>
      </c>
      <c r="H265" s="124" t="inlineStr">
        <is>
          <t>Teşhir hazırlığı</t>
        </is>
      </c>
      <c r="I265" s="166" t="n">
        <v>1</v>
      </c>
      <c r="J265" s="166" t="n">
        <v>75</v>
      </c>
      <c r="K265" s="166" t="n">
        <v>1</v>
      </c>
      <c r="L265" s="166" t="n">
        <v>75</v>
      </c>
      <c r="M265" s="141" t="inlineStr">
        <is>
          <t>Sabit Aktivite</t>
        </is>
      </c>
      <c r="N265" s="141" t="inlineStr">
        <is>
          <t>Gerçek/Mevcut Kaynak</t>
        </is>
      </c>
    </row>
    <row r="266" ht="15" customHeight="1" s="113">
      <c r="A266" s="144" t="n">
        <v>46114</v>
      </c>
      <c r="B266" s="124" t="inlineStr">
        <is>
          <t>M013</t>
        </is>
      </c>
      <c r="C266" s="124" t="inlineStr">
        <is>
          <t>DEDEBAŞI</t>
        </is>
      </c>
      <c r="D266" s="124" t="inlineStr">
        <is>
          <t>DERYA YARDIMCI</t>
        </is>
      </c>
      <c r="E266" s="124" t="inlineStr">
        <is>
          <t>U013</t>
        </is>
      </c>
      <c r="F266" s="124" t="inlineStr">
        <is>
          <t>KASAP</t>
        </is>
      </c>
      <c r="G266" s="124" t="inlineStr">
        <is>
          <t>A013</t>
        </is>
      </c>
      <c r="H266" s="124" t="inlineStr">
        <is>
          <t>Parçalama</t>
        </is>
      </c>
      <c r="I266" s="166" t="n">
        <v>76</v>
      </c>
      <c r="J266" s="166" t="n">
        <v>2.5</v>
      </c>
      <c r="K266" s="166" t="n">
        <v>1</v>
      </c>
      <c r="L266" s="166" t="n">
        <v>190</v>
      </c>
      <c r="M266" s="141" t="inlineStr">
        <is>
          <t>Türetilmiş Saha Etüdü Bekleniyor</t>
        </is>
      </c>
      <c r="N266" s="141" t="inlineStr">
        <is>
          <t>Saha Etüdü Bekleniyor</t>
        </is>
      </c>
    </row>
    <row r="267" ht="15" customHeight="1" s="113">
      <c r="A267" s="144" t="n">
        <v>46114</v>
      </c>
      <c r="B267" s="124" t="inlineStr">
        <is>
          <t>M013</t>
        </is>
      </c>
      <c r="C267" s="124" t="inlineStr">
        <is>
          <t>DEDEBAŞI</t>
        </is>
      </c>
      <c r="D267" s="124" t="inlineStr">
        <is>
          <t>DERYA YARDIMCI</t>
        </is>
      </c>
      <c r="E267" s="124" t="inlineStr">
        <is>
          <t>U013</t>
        </is>
      </c>
      <c r="F267" s="124" t="inlineStr">
        <is>
          <t>KASAP</t>
        </is>
      </c>
      <c r="G267" s="124" t="inlineStr">
        <is>
          <t>A014</t>
        </is>
      </c>
      <c r="H267" s="124" t="inlineStr">
        <is>
          <t>Paketleme</t>
        </is>
      </c>
      <c r="I267" s="166" t="n">
        <v>122</v>
      </c>
      <c r="J267" s="166" t="n">
        <v>1.2</v>
      </c>
      <c r="K267" s="166" t="n">
        <v>1</v>
      </c>
      <c r="L267" s="166" t="n">
        <v>146.4</v>
      </c>
      <c r="M267" s="141" t="inlineStr">
        <is>
          <t>Türetilmiş Saha Etüdü Bekleniyor</t>
        </is>
      </c>
      <c r="N267" s="141" t="inlineStr">
        <is>
          <t>Saha Etüdü Bekleniyor</t>
        </is>
      </c>
    </row>
    <row r="268" ht="15" customHeight="1" s="113">
      <c r="A268" s="144" t="n">
        <v>46114</v>
      </c>
      <c r="B268" s="124" t="inlineStr">
        <is>
          <t>M013</t>
        </is>
      </c>
      <c r="C268" s="124" t="inlineStr">
        <is>
          <t>DEDEBAŞI</t>
        </is>
      </c>
      <c r="D268" s="124" t="inlineStr">
        <is>
          <t>DERYA YARDIMCI</t>
        </is>
      </c>
      <c r="E268" s="124" t="inlineStr">
        <is>
          <t>U017</t>
        </is>
      </c>
      <c r="F268" s="124" t="inlineStr">
        <is>
          <t>MANAV</t>
        </is>
      </c>
      <c r="G268" s="124" t="inlineStr">
        <is>
          <t>A015</t>
        </is>
      </c>
      <c r="H268" s="124" t="inlineStr">
        <is>
          <t>Teşhir hazırlığı</t>
        </is>
      </c>
      <c r="I268" s="166" t="n">
        <v>61</v>
      </c>
      <c r="J268" s="166" t="n">
        <v>2.2</v>
      </c>
      <c r="K268" s="166" t="n">
        <v>1</v>
      </c>
      <c r="L268" s="166" t="n">
        <v>134.2</v>
      </c>
      <c r="M268" s="141" t="inlineStr">
        <is>
          <t>Türetilmiş Saha Etüdü Bekleniyor</t>
        </is>
      </c>
      <c r="N268" s="141" t="inlineStr">
        <is>
          <t>Saha Etüdü Bekleniyor</t>
        </is>
      </c>
    </row>
    <row r="269" ht="15" customHeight="1" s="113">
      <c r="A269" s="144" t="n">
        <v>46114</v>
      </c>
      <c r="B269" s="124" t="inlineStr">
        <is>
          <t>M013</t>
        </is>
      </c>
      <c r="C269" s="124" t="inlineStr">
        <is>
          <t>DEDEBAŞI</t>
        </is>
      </c>
      <c r="D269" s="124" t="inlineStr">
        <is>
          <t>DERYA YARDIMCI</t>
        </is>
      </c>
      <c r="E269" s="124" t="inlineStr">
        <is>
          <t>U017</t>
        </is>
      </c>
      <c r="F269" s="124" t="inlineStr">
        <is>
          <t>MANAV</t>
        </is>
      </c>
      <c r="G269" s="124" t="inlineStr">
        <is>
          <t>A016</t>
        </is>
      </c>
      <c r="H269" s="124" t="inlineStr">
        <is>
          <t>Ayıklama</t>
        </is>
      </c>
      <c r="I269" s="166" t="n">
        <v>37</v>
      </c>
      <c r="J269" s="166" t="n">
        <v>0.8</v>
      </c>
      <c r="K269" s="166" t="n">
        <v>1</v>
      </c>
      <c r="L269" s="166" t="n">
        <v>29.6</v>
      </c>
      <c r="M269" s="141" t="inlineStr">
        <is>
          <t>Türetilmiş Saha Etüdü Bekleniyor</t>
        </is>
      </c>
      <c r="N269" s="141" t="inlineStr">
        <is>
          <t>Saha Etüdü Bekleniyor</t>
        </is>
      </c>
    </row>
    <row r="270" ht="15" customHeight="1" s="113">
      <c r="A270" s="144" t="n">
        <v>46114</v>
      </c>
      <c r="B270" s="124" t="inlineStr">
        <is>
          <t>M013</t>
        </is>
      </c>
      <c r="C270" s="124" t="inlineStr">
        <is>
          <t>DEDEBAŞI</t>
        </is>
      </c>
      <c r="D270" s="124" t="inlineStr">
        <is>
          <t>DERYA YARDIMCI</t>
        </is>
      </c>
      <c r="E270" s="124" t="inlineStr">
        <is>
          <t>U017</t>
        </is>
      </c>
      <c r="F270" s="124" t="inlineStr">
        <is>
          <t>MANAV</t>
        </is>
      </c>
      <c r="G270" s="124" t="inlineStr">
        <is>
          <t>A017</t>
        </is>
      </c>
      <c r="H270" s="124" t="inlineStr">
        <is>
          <t>Fire ayrıştırma</t>
        </is>
      </c>
      <c r="I270" s="166" t="n">
        <v>9</v>
      </c>
      <c r="J270" s="166" t="n">
        <v>1</v>
      </c>
      <c r="K270" s="166" t="n">
        <v>1</v>
      </c>
      <c r="L270" s="166" t="n">
        <v>9</v>
      </c>
      <c r="M270" s="141" t="inlineStr">
        <is>
          <t>Türetilmiş Saha Etüdü Bekleniyor</t>
        </is>
      </c>
      <c r="N270" s="141" t="inlineStr">
        <is>
          <t>Saha Etüdü Bekleniyor</t>
        </is>
      </c>
    </row>
    <row r="271" ht="30" customHeight="1" s="113">
      <c r="A271" s="144" t="n">
        <v>46114</v>
      </c>
      <c r="B271" s="124" t="inlineStr">
        <is>
          <t>M013</t>
        </is>
      </c>
      <c r="C271" s="124" t="inlineStr">
        <is>
          <t>DEDEBAŞI</t>
        </is>
      </c>
      <c r="D271" s="124" t="inlineStr">
        <is>
          <t>DERYA YARDIMCI</t>
        </is>
      </c>
      <c r="E271" s="124" t="inlineStr">
        <is>
          <t>U023</t>
        </is>
      </c>
      <c r="F271" s="124" t="inlineStr">
        <is>
          <t>ONLİNE TOPLAYICI</t>
        </is>
      </c>
      <c r="G271" s="124" t="inlineStr">
        <is>
          <t>A018</t>
        </is>
      </c>
      <c r="H271" s="124" t="inlineStr">
        <is>
          <t>Sipariş toplama</t>
        </is>
      </c>
      <c r="I271" s="166" t="n">
        <v>170</v>
      </c>
      <c r="J271" s="166" t="n">
        <v>7</v>
      </c>
      <c r="K271" s="166" t="n">
        <v>1</v>
      </c>
      <c r="L271" s="166" t="n">
        <v>1190</v>
      </c>
      <c r="M271" s="141" t="inlineStr">
        <is>
          <t>Online Sipariş - Gerçek</t>
        </is>
      </c>
      <c r="N271" s="141" t="inlineStr">
        <is>
          <t>Gerçek/Mevcut Kaynak</t>
        </is>
      </c>
    </row>
    <row r="272" ht="30" customHeight="1" s="113">
      <c r="A272" s="144" t="n">
        <v>46114</v>
      </c>
      <c r="B272" s="124" t="inlineStr">
        <is>
          <t>M013</t>
        </is>
      </c>
      <c r="C272" s="124" t="inlineStr">
        <is>
          <t>DEDEBAŞI</t>
        </is>
      </c>
      <c r="D272" s="124" t="inlineStr">
        <is>
          <t>DERYA YARDIMCI</t>
        </is>
      </c>
      <c r="E272" s="124" t="inlineStr">
        <is>
          <t>U024</t>
        </is>
      </c>
      <c r="F272" s="124" t="inlineStr">
        <is>
          <t>ONLİNE ŞOFÖR</t>
        </is>
      </c>
      <c r="G272" s="124" t="inlineStr">
        <is>
          <t>A019</t>
        </is>
      </c>
      <c r="H272" s="124" t="inlineStr">
        <is>
          <t>Sipariş teslimatı</t>
        </is>
      </c>
      <c r="I272" s="166" t="n">
        <v>170</v>
      </c>
      <c r="J272" s="166" t="n">
        <v>12</v>
      </c>
      <c r="K272" s="166" t="n">
        <v>1</v>
      </c>
      <c r="L272" s="166" t="n">
        <v>2040</v>
      </c>
      <c r="M272" s="141" t="inlineStr">
        <is>
          <t>Online Sipariş - Gerçek</t>
        </is>
      </c>
      <c r="N272" s="141" t="inlineStr">
        <is>
          <t>Gerçek/Mevcut Kaynak</t>
        </is>
      </c>
    </row>
    <row r="273" ht="15" customHeight="1" s="113">
      <c r="A273" s="144" t="n">
        <v>46114</v>
      </c>
      <c r="B273" s="124" t="inlineStr">
        <is>
          <t>M013</t>
        </is>
      </c>
      <c r="C273" s="124" t="inlineStr">
        <is>
          <t>DEDEBAŞI</t>
        </is>
      </c>
      <c r="D273" s="124" t="inlineStr">
        <is>
          <t>DERYA YARDIMCI</t>
        </is>
      </c>
      <c r="E273" s="124" t="inlineStr">
        <is>
          <t>U002</t>
        </is>
      </c>
      <c r="F273" s="124" t="inlineStr">
        <is>
          <t>BAKLİYAT</t>
        </is>
      </c>
      <c r="G273" s="124" t="inlineStr">
        <is>
          <t>A020</t>
        </is>
      </c>
      <c r="H273" s="124" t="inlineStr">
        <is>
          <t>Ürün dolumu</t>
        </is>
      </c>
      <c r="I273" s="166" t="n">
        <v>37</v>
      </c>
      <c r="J273" s="166" t="n">
        <v>2</v>
      </c>
      <c r="K273" s="166" t="n">
        <v>1</v>
      </c>
      <c r="L273" s="166" t="n">
        <v>74</v>
      </c>
      <c r="M273" s="141" t="inlineStr">
        <is>
          <t>Türetilmiş Saha Etüdü Bekleniyor</t>
        </is>
      </c>
      <c r="N273" s="141" t="inlineStr">
        <is>
          <t>Saha Etüdü Bekleniyor</t>
        </is>
      </c>
    </row>
    <row r="274" ht="15" customHeight="1" s="113">
      <c r="A274" s="144" t="n">
        <v>46114</v>
      </c>
      <c r="B274" s="124" t="inlineStr">
        <is>
          <t>M013</t>
        </is>
      </c>
      <c r="C274" s="124" t="inlineStr">
        <is>
          <t>DEDEBAŞI</t>
        </is>
      </c>
      <c r="D274" s="124" t="inlineStr">
        <is>
          <t>DERYA YARDIMCI</t>
        </is>
      </c>
      <c r="E274" s="124" t="inlineStr">
        <is>
          <t>U034</t>
        </is>
      </c>
      <c r="F274" s="124" t="inlineStr">
        <is>
          <t>UNLU MAMÜLLER</t>
        </is>
      </c>
      <c r="G274" s="124" t="inlineStr">
        <is>
          <t>A021</t>
        </is>
      </c>
      <c r="H274" s="124" t="inlineStr">
        <is>
          <t>Ürün hazırlama/pişirme</t>
        </is>
      </c>
      <c r="I274" s="166" t="n">
        <v>6</v>
      </c>
      <c r="J274" s="166" t="n">
        <v>25</v>
      </c>
      <c r="K274" s="166" t="n">
        <v>1</v>
      </c>
      <c r="L274" s="166" t="n">
        <v>150</v>
      </c>
      <c r="M274" s="141" t="inlineStr">
        <is>
          <t>Türetilmiş Saha Etüdü Bekleniyor</t>
        </is>
      </c>
      <c r="N274" s="141" t="inlineStr">
        <is>
          <t>Saha Etüdü Bekleniyor</t>
        </is>
      </c>
    </row>
    <row r="275" ht="30" customHeight="1" s="113">
      <c r="A275" s="144" t="n">
        <v>46114</v>
      </c>
      <c r="B275" s="124" t="inlineStr">
        <is>
          <t>M014</t>
        </is>
      </c>
      <c r="C275" s="124" t="inlineStr">
        <is>
          <t>ESKİİZMİR</t>
        </is>
      </c>
      <c r="D275" s="124" t="inlineStr">
        <is>
          <t>ERTAN TEKİ</t>
        </is>
      </c>
      <c r="E275" s="124" t="inlineStr">
        <is>
          <t>U015</t>
        </is>
      </c>
      <c r="F275" s="124" t="inlineStr">
        <is>
          <t>KASİYER</t>
        </is>
      </c>
      <c r="G275" s="124" t="inlineStr">
        <is>
          <t>A001</t>
        </is>
      </c>
      <c r="H275" s="124" t="inlineStr">
        <is>
          <t>Fiş işlemi</t>
        </is>
      </c>
      <c r="I275" s="166" t="n">
        <v>2382</v>
      </c>
      <c r="J275" s="166" t="n">
        <v>2</v>
      </c>
      <c r="K275" s="166" t="n">
        <v>1</v>
      </c>
      <c r="L275" s="166" t="n">
        <v>4764</v>
      </c>
      <c r="M275" s="141" t="inlineStr">
        <is>
          <t>Günlük Operasyon - Gerçek</t>
        </is>
      </c>
      <c r="N275" s="141" t="inlineStr">
        <is>
          <t>Gerçek/Mevcut Kaynak</t>
        </is>
      </c>
    </row>
    <row r="276" ht="15" customHeight="1" s="113">
      <c r="A276" s="144" t="n">
        <v>46114</v>
      </c>
      <c r="B276" s="124" t="inlineStr">
        <is>
          <t>M014</t>
        </is>
      </c>
      <c r="C276" s="124" t="inlineStr">
        <is>
          <t>ESKİİZMİR</t>
        </is>
      </c>
      <c r="D276" s="124" t="inlineStr">
        <is>
          <t>ERTAN TEKİ</t>
        </is>
      </c>
      <c r="E276" s="124" t="inlineStr">
        <is>
          <t>U015</t>
        </is>
      </c>
      <c r="F276" s="124" t="inlineStr">
        <is>
          <t>KASİYER</t>
        </is>
      </c>
      <c r="G276" s="124" t="inlineStr">
        <is>
          <t>A002</t>
        </is>
      </c>
      <c r="H276" s="124" t="inlineStr">
        <is>
          <t>Kasa açılışı</t>
        </is>
      </c>
      <c r="I276" s="166" t="n">
        <v>7</v>
      </c>
      <c r="J276" s="166" t="n">
        <v>15</v>
      </c>
      <c r="K276" s="166" t="n">
        <v>1</v>
      </c>
      <c r="L276" s="166" t="n">
        <v>105</v>
      </c>
      <c r="M276" s="141" t="inlineStr">
        <is>
          <t>Türetilmiş Saha Etüdü Bekleniyor</t>
        </is>
      </c>
      <c r="N276" s="141" t="inlineStr">
        <is>
          <t>Saha Etüdü Bekleniyor</t>
        </is>
      </c>
    </row>
    <row r="277" ht="15" customHeight="1" s="113">
      <c r="A277" s="144" t="n">
        <v>46114</v>
      </c>
      <c r="B277" s="124" t="inlineStr">
        <is>
          <t>M014</t>
        </is>
      </c>
      <c r="C277" s="124" t="inlineStr">
        <is>
          <t>ESKİİZMİR</t>
        </is>
      </c>
      <c r="D277" s="124" t="inlineStr">
        <is>
          <t>ERTAN TEKİ</t>
        </is>
      </c>
      <c r="E277" s="124" t="inlineStr">
        <is>
          <t>U015</t>
        </is>
      </c>
      <c r="F277" s="124" t="inlineStr">
        <is>
          <t>KASİYER</t>
        </is>
      </c>
      <c r="G277" s="124" t="inlineStr">
        <is>
          <t>A003</t>
        </is>
      </c>
      <c r="H277" s="124" t="inlineStr">
        <is>
          <t>Kasa kapanışı</t>
        </is>
      </c>
      <c r="I277" s="166" t="n">
        <v>7</v>
      </c>
      <c r="J277" s="166" t="n">
        <v>20</v>
      </c>
      <c r="K277" s="166" t="n">
        <v>1</v>
      </c>
      <c r="L277" s="166" t="n">
        <v>140</v>
      </c>
      <c r="M277" s="141" t="inlineStr">
        <is>
          <t>Türetilmiş Saha Etüdü Bekleniyor</t>
        </is>
      </c>
      <c r="N277" s="141" t="inlineStr">
        <is>
          <t>Saha Etüdü Bekleniyor</t>
        </is>
      </c>
    </row>
    <row r="278" ht="15" customHeight="1" s="113">
      <c r="A278" s="144" t="n">
        <v>46114</v>
      </c>
      <c r="B278" s="124" t="inlineStr">
        <is>
          <t>M014</t>
        </is>
      </c>
      <c r="C278" s="124" t="inlineStr">
        <is>
          <t>ESKİİZMİR</t>
        </is>
      </c>
      <c r="D278" s="124" t="inlineStr">
        <is>
          <t>ERTAN TEKİ</t>
        </is>
      </c>
      <c r="E278" s="124" t="inlineStr">
        <is>
          <t>U015</t>
        </is>
      </c>
      <c r="F278" s="124" t="inlineStr">
        <is>
          <t>KASİYER</t>
        </is>
      </c>
      <c r="G278" s="124" t="inlineStr">
        <is>
          <t>A004</t>
        </is>
      </c>
      <c r="H278" s="124" t="inlineStr">
        <is>
          <t>İade işlemi</t>
        </is>
      </c>
      <c r="I278" s="166" t="n">
        <v>29</v>
      </c>
      <c r="J278" s="166" t="n">
        <v>6</v>
      </c>
      <c r="K278" s="166" t="n">
        <v>1</v>
      </c>
      <c r="L278" s="166" t="n">
        <v>174</v>
      </c>
      <c r="M278" s="141" t="inlineStr">
        <is>
          <t>Türetilmiş Saha Etüdü Bekleniyor</t>
        </is>
      </c>
      <c r="N278" s="141" t="inlineStr">
        <is>
          <t>Saha Etüdü Bekleniyor</t>
        </is>
      </c>
    </row>
    <row r="279" ht="15" customHeight="1" s="113">
      <c r="A279" s="144" t="n">
        <v>46114</v>
      </c>
      <c r="B279" s="124" t="inlineStr">
        <is>
          <t>M014</t>
        </is>
      </c>
      <c r="C279" s="124" t="inlineStr">
        <is>
          <t>ESKİİZMİR</t>
        </is>
      </c>
      <c r="D279" s="124" t="inlineStr">
        <is>
          <t>ERTAN TEKİ</t>
        </is>
      </c>
      <c r="E279" s="124" t="inlineStr">
        <is>
          <t>U026</t>
        </is>
      </c>
      <c r="F279" s="124" t="inlineStr">
        <is>
          <t>REYON GÖREVLİSİ</t>
        </is>
      </c>
      <c r="G279" s="124" t="inlineStr">
        <is>
          <t>A005</t>
        </is>
      </c>
      <c r="H279" s="124" t="inlineStr">
        <is>
          <t>Koli raf yerleştirme</t>
        </is>
      </c>
      <c r="I279" s="166" t="n">
        <v>18</v>
      </c>
      <c r="J279" s="166" t="n">
        <v>1.8</v>
      </c>
      <c r="K279" s="166" t="n">
        <v>1</v>
      </c>
      <c r="L279" s="166" t="n">
        <v>32.4</v>
      </c>
      <c r="M279" s="141" t="inlineStr">
        <is>
          <t>Mal Kabul (Aylık Operasyon KPI) - Türetilmiş</t>
        </is>
      </c>
      <c r="N279" s="141" t="inlineStr">
        <is>
          <t>Gerçek/Türetilmiş</t>
        </is>
      </c>
    </row>
    <row r="280" ht="15" customHeight="1" s="113">
      <c r="A280" s="144" t="n">
        <v>46114</v>
      </c>
      <c r="B280" s="124" t="inlineStr">
        <is>
          <t>M014</t>
        </is>
      </c>
      <c r="C280" s="124" t="inlineStr">
        <is>
          <t>ESKİİZMİR</t>
        </is>
      </c>
      <c r="D280" s="124" t="inlineStr">
        <is>
          <t>ERTAN TEKİ</t>
        </is>
      </c>
      <c r="E280" s="124" t="inlineStr">
        <is>
          <t>U026</t>
        </is>
      </c>
      <c r="F280" s="124" t="inlineStr">
        <is>
          <t>REYON GÖREVLİSİ</t>
        </is>
      </c>
      <c r="G280" s="124" t="inlineStr">
        <is>
          <t>A006</t>
        </is>
      </c>
      <c r="H280" s="124" t="inlineStr">
        <is>
          <t>Palet boşaltma</t>
        </is>
      </c>
      <c r="I280" s="166" t="n">
        <v>18</v>
      </c>
      <c r="J280" s="166" t="n">
        <v>30</v>
      </c>
      <c r="K280" s="166" t="n">
        <v>1</v>
      </c>
      <c r="L280" s="166" t="n">
        <v>540</v>
      </c>
      <c r="M280" s="141" t="inlineStr">
        <is>
          <t>Mal Kabul (Aylık Operasyon KPI) - Türetilmiş</t>
        </is>
      </c>
      <c r="N280" s="141" t="inlineStr">
        <is>
          <t>Gerçek/Türetilmiş</t>
        </is>
      </c>
    </row>
    <row r="281" ht="15" customHeight="1" s="113">
      <c r="A281" s="144" t="n">
        <v>46114</v>
      </c>
      <c r="B281" s="124" t="inlineStr">
        <is>
          <t>M014</t>
        </is>
      </c>
      <c r="C281" s="124" t="inlineStr">
        <is>
          <t>ESKİİZMİR</t>
        </is>
      </c>
      <c r="D281" s="124" t="inlineStr">
        <is>
          <t>ERTAN TEKİ</t>
        </is>
      </c>
      <c r="E281" s="124" t="inlineStr">
        <is>
          <t>U026</t>
        </is>
      </c>
      <c r="F281" s="124" t="inlineStr">
        <is>
          <t>REYON GÖREVLİSİ</t>
        </is>
      </c>
      <c r="G281" s="124" t="inlineStr">
        <is>
          <t>A007</t>
        </is>
      </c>
      <c r="H281" s="124" t="inlineStr">
        <is>
          <t>Etiket değiştirme</t>
        </is>
      </c>
      <c r="I281" s="166" t="n">
        <v>113</v>
      </c>
      <c r="J281" s="166" t="n">
        <v>0.45</v>
      </c>
      <c r="K281" s="166" t="n">
        <v>1</v>
      </c>
      <c r="L281" s="166" t="n">
        <v>50.85</v>
      </c>
      <c r="M281" s="141" t="inlineStr">
        <is>
          <t>Türetilmiş Saha Etüdü Bekleniyor</t>
        </is>
      </c>
      <c r="N281" s="141" t="inlineStr">
        <is>
          <t>Saha Etüdü Bekleniyor</t>
        </is>
      </c>
    </row>
    <row r="282" ht="15" customHeight="1" s="113">
      <c r="A282" s="144" t="n">
        <v>46114</v>
      </c>
      <c r="B282" s="124" t="inlineStr">
        <is>
          <t>M014</t>
        </is>
      </c>
      <c r="C282" s="124" t="inlineStr">
        <is>
          <t>ESKİİZMİR</t>
        </is>
      </c>
      <c r="D282" s="124" t="inlineStr">
        <is>
          <t>ERTAN TEKİ</t>
        </is>
      </c>
      <c r="E282" s="124" t="inlineStr">
        <is>
          <t>U026</t>
        </is>
      </c>
      <c r="F282" s="124" t="inlineStr">
        <is>
          <t>REYON GÖREVLİSİ</t>
        </is>
      </c>
      <c r="G282" s="124" t="inlineStr">
        <is>
          <t>A008</t>
        </is>
      </c>
      <c r="H282" s="124" t="inlineStr">
        <is>
          <t>SKT kontrolü</t>
        </is>
      </c>
      <c r="I282" s="166" t="n">
        <v>805</v>
      </c>
      <c r="J282" s="166" t="n">
        <v>0.2</v>
      </c>
      <c r="K282" s="166" t="n">
        <v>1</v>
      </c>
      <c r="L282" s="166" t="n">
        <v>161</v>
      </c>
      <c r="M282" s="141" t="inlineStr">
        <is>
          <t>Türetilmiş Saha Etüdü Bekleniyor</t>
        </is>
      </c>
      <c r="N282" s="141" t="inlineStr">
        <is>
          <t>Saha Etüdü Bekleniyor</t>
        </is>
      </c>
    </row>
    <row r="283" ht="15" customHeight="1" s="113">
      <c r="A283" s="144" t="n">
        <v>46114</v>
      </c>
      <c r="B283" s="124" t="inlineStr">
        <is>
          <t>M014</t>
        </is>
      </c>
      <c r="C283" s="124" t="inlineStr">
        <is>
          <t>ESKİİZMİR</t>
        </is>
      </c>
      <c r="D283" s="124" t="inlineStr">
        <is>
          <t>ERTAN TEKİ</t>
        </is>
      </c>
      <c r="E283" s="124" t="inlineStr">
        <is>
          <t>U042</t>
        </is>
      </c>
      <c r="F283" s="124" t="inlineStr">
        <is>
          <t>ŞARKÜTERİ</t>
        </is>
      </c>
      <c r="G283" s="124" t="inlineStr">
        <is>
          <t>A009</t>
        </is>
      </c>
      <c r="H283" s="124" t="inlineStr">
        <is>
          <t>Müşteri servis süresi</t>
        </is>
      </c>
      <c r="I283" s="166" t="n">
        <v>237</v>
      </c>
      <c r="J283" s="166" t="n">
        <v>4</v>
      </c>
      <c r="K283" s="166" t="n">
        <v>1</v>
      </c>
      <c r="L283" s="166" t="n">
        <v>948</v>
      </c>
      <c r="M283" s="141" t="inlineStr">
        <is>
          <t>Türetilmiş Saha Etüdü Bekleniyor</t>
        </is>
      </c>
      <c r="N283" s="141" t="inlineStr">
        <is>
          <t>Saha Etüdü Bekleniyor</t>
        </is>
      </c>
    </row>
    <row r="284" ht="30" customHeight="1" s="113">
      <c r="A284" s="144" t="n">
        <v>46114</v>
      </c>
      <c r="B284" s="124" t="inlineStr">
        <is>
          <t>M014</t>
        </is>
      </c>
      <c r="C284" s="124" t="inlineStr">
        <is>
          <t>ESKİİZMİR</t>
        </is>
      </c>
      <c r="D284" s="124" t="inlineStr">
        <is>
          <t>ERTAN TEKİ</t>
        </is>
      </c>
      <c r="E284" s="124" t="inlineStr">
        <is>
          <t>U042</t>
        </is>
      </c>
      <c r="F284" s="124" t="inlineStr">
        <is>
          <t>ŞARKÜTERİ</t>
        </is>
      </c>
      <c r="G284" s="124" t="inlineStr">
        <is>
          <t>A010</t>
        </is>
      </c>
      <c r="H284" s="124" t="inlineStr">
        <is>
          <t>Günlük temizlik</t>
        </is>
      </c>
      <c r="I284" s="166" t="n">
        <v>1</v>
      </c>
      <c r="J284" s="166" t="n">
        <v>90</v>
      </c>
      <c r="K284" s="166" t="n">
        <v>1</v>
      </c>
      <c r="L284" s="166" t="n">
        <v>90</v>
      </c>
      <c r="M284" s="141" t="inlineStr">
        <is>
          <t>Sabit Aktivite</t>
        </is>
      </c>
      <c r="N284" s="141" t="inlineStr">
        <is>
          <t>Gerçek/Mevcut Kaynak</t>
        </is>
      </c>
    </row>
    <row r="285" ht="15" customHeight="1" s="113">
      <c r="A285" s="144" t="n">
        <v>46114</v>
      </c>
      <c r="B285" s="124" t="inlineStr">
        <is>
          <t>M014</t>
        </is>
      </c>
      <c r="C285" s="124" t="inlineStr">
        <is>
          <t>ESKİİZMİR</t>
        </is>
      </c>
      <c r="D285" s="124" t="inlineStr">
        <is>
          <t>ERTAN TEKİ</t>
        </is>
      </c>
      <c r="E285" s="124" t="inlineStr">
        <is>
          <t>U042</t>
        </is>
      </c>
      <c r="F285" s="124" t="inlineStr">
        <is>
          <t>ŞARKÜTERİ</t>
        </is>
      </c>
      <c r="G285" s="124" t="inlineStr">
        <is>
          <t>A011</t>
        </is>
      </c>
      <c r="H285" s="124" t="inlineStr">
        <is>
          <t>Ürün hazırlama</t>
        </is>
      </c>
      <c r="I285" s="166" t="n">
        <v>71</v>
      </c>
      <c r="J285" s="166" t="n">
        <v>1.5</v>
      </c>
      <c r="K285" s="166" t="n">
        <v>1</v>
      </c>
      <c r="L285" s="166" t="n">
        <v>106.5</v>
      </c>
      <c r="M285" s="141" t="inlineStr">
        <is>
          <t>Türetilmiş Saha Etüdü Bekleniyor</t>
        </is>
      </c>
      <c r="N285" s="141" t="inlineStr">
        <is>
          <t>Saha Etüdü Bekleniyor</t>
        </is>
      </c>
    </row>
    <row r="286" ht="30" customHeight="1" s="113">
      <c r="A286" s="144" t="n">
        <v>46114</v>
      </c>
      <c r="B286" s="124" t="inlineStr">
        <is>
          <t>M014</t>
        </is>
      </c>
      <c r="C286" s="124" t="inlineStr">
        <is>
          <t>ESKİİZMİR</t>
        </is>
      </c>
      <c r="D286" s="124" t="inlineStr">
        <is>
          <t>ERTAN TEKİ</t>
        </is>
      </c>
      <c r="E286" s="124" t="inlineStr">
        <is>
          <t>U013</t>
        </is>
      </c>
      <c r="F286" s="124" t="inlineStr">
        <is>
          <t>KASAP</t>
        </is>
      </c>
      <c r="G286" s="124" t="inlineStr">
        <is>
          <t>A012</t>
        </is>
      </c>
      <c r="H286" s="124" t="inlineStr">
        <is>
          <t>Teşhir hazırlığı</t>
        </is>
      </c>
      <c r="I286" s="166" t="n">
        <v>1</v>
      </c>
      <c r="J286" s="166" t="n">
        <v>75</v>
      </c>
      <c r="K286" s="166" t="n">
        <v>1</v>
      </c>
      <c r="L286" s="166" t="n">
        <v>75</v>
      </c>
      <c r="M286" s="141" t="inlineStr">
        <is>
          <t>Sabit Aktivite</t>
        </is>
      </c>
      <c r="N286" s="141" t="inlineStr">
        <is>
          <t>Gerçek/Mevcut Kaynak</t>
        </is>
      </c>
    </row>
    <row r="287" ht="15" customHeight="1" s="113">
      <c r="A287" s="144" t="n">
        <v>46114</v>
      </c>
      <c r="B287" s="124" t="inlineStr">
        <is>
          <t>M014</t>
        </is>
      </c>
      <c r="C287" s="124" t="inlineStr">
        <is>
          <t>ESKİİZMİR</t>
        </is>
      </c>
      <c r="D287" s="124" t="inlineStr">
        <is>
          <t>ERTAN TEKİ</t>
        </is>
      </c>
      <c r="E287" s="124" t="inlineStr">
        <is>
          <t>U013</t>
        </is>
      </c>
      <c r="F287" s="124" t="inlineStr">
        <is>
          <t>KASAP</t>
        </is>
      </c>
      <c r="G287" s="124" t="inlineStr">
        <is>
          <t>A013</t>
        </is>
      </c>
      <c r="H287" s="124" t="inlineStr">
        <is>
          <t>Parçalama</t>
        </is>
      </c>
      <c r="I287" s="166" t="n">
        <v>59</v>
      </c>
      <c r="J287" s="166" t="n">
        <v>2.5</v>
      </c>
      <c r="K287" s="166" t="n">
        <v>1</v>
      </c>
      <c r="L287" s="166" t="n">
        <v>147.5</v>
      </c>
      <c r="M287" s="141" t="inlineStr">
        <is>
          <t>Türetilmiş Saha Etüdü Bekleniyor</t>
        </is>
      </c>
      <c r="N287" s="141" t="inlineStr">
        <is>
          <t>Saha Etüdü Bekleniyor</t>
        </is>
      </c>
    </row>
    <row r="288" ht="15" customHeight="1" s="113">
      <c r="A288" s="144" t="n">
        <v>46114</v>
      </c>
      <c r="B288" s="124" t="inlineStr">
        <is>
          <t>M014</t>
        </is>
      </c>
      <c r="C288" s="124" t="inlineStr">
        <is>
          <t>ESKİİZMİR</t>
        </is>
      </c>
      <c r="D288" s="124" t="inlineStr">
        <is>
          <t>ERTAN TEKİ</t>
        </is>
      </c>
      <c r="E288" s="124" t="inlineStr">
        <is>
          <t>U013</t>
        </is>
      </c>
      <c r="F288" s="124" t="inlineStr">
        <is>
          <t>KASAP</t>
        </is>
      </c>
      <c r="G288" s="124" t="inlineStr">
        <is>
          <t>A014</t>
        </is>
      </c>
      <c r="H288" s="124" t="inlineStr">
        <is>
          <t>Paketleme</t>
        </is>
      </c>
      <c r="I288" s="166" t="n">
        <v>95</v>
      </c>
      <c r="J288" s="166" t="n">
        <v>1.2</v>
      </c>
      <c r="K288" s="166" t="n">
        <v>1</v>
      </c>
      <c r="L288" s="166" t="n">
        <v>114</v>
      </c>
      <c r="M288" s="141" t="inlineStr">
        <is>
          <t>Türetilmiş Saha Etüdü Bekleniyor</t>
        </is>
      </c>
      <c r="N288" s="141" t="inlineStr">
        <is>
          <t>Saha Etüdü Bekleniyor</t>
        </is>
      </c>
    </row>
    <row r="289" ht="15" customHeight="1" s="113">
      <c r="A289" s="144" t="n">
        <v>46114</v>
      </c>
      <c r="B289" s="124" t="inlineStr">
        <is>
          <t>M014</t>
        </is>
      </c>
      <c r="C289" s="124" t="inlineStr">
        <is>
          <t>ESKİİZMİR</t>
        </is>
      </c>
      <c r="D289" s="124" t="inlineStr">
        <is>
          <t>ERTAN TEKİ</t>
        </is>
      </c>
      <c r="E289" s="124" t="inlineStr">
        <is>
          <t>U017</t>
        </is>
      </c>
      <c r="F289" s="124" t="inlineStr">
        <is>
          <t>MANAV</t>
        </is>
      </c>
      <c r="G289" s="124" t="inlineStr">
        <is>
          <t>A015</t>
        </is>
      </c>
      <c r="H289" s="124" t="inlineStr">
        <is>
          <t>Teşhir hazırlığı</t>
        </is>
      </c>
      <c r="I289" s="166" t="n">
        <v>64</v>
      </c>
      <c r="J289" s="166" t="n">
        <v>2.2</v>
      </c>
      <c r="K289" s="166" t="n">
        <v>1</v>
      </c>
      <c r="L289" s="166" t="n">
        <v>140.8</v>
      </c>
      <c r="M289" s="141" t="inlineStr">
        <is>
          <t>Türetilmiş Saha Etüdü Bekleniyor</t>
        </is>
      </c>
      <c r="N289" s="141" t="inlineStr">
        <is>
          <t>Saha Etüdü Bekleniyor</t>
        </is>
      </c>
    </row>
    <row r="290" ht="15" customHeight="1" s="113">
      <c r="A290" s="144" t="n">
        <v>46114</v>
      </c>
      <c r="B290" s="124" t="inlineStr">
        <is>
          <t>M014</t>
        </is>
      </c>
      <c r="C290" s="124" t="inlineStr">
        <is>
          <t>ESKİİZMİR</t>
        </is>
      </c>
      <c r="D290" s="124" t="inlineStr">
        <is>
          <t>ERTAN TEKİ</t>
        </is>
      </c>
      <c r="E290" s="124" t="inlineStr">
        <is>
          <t>U017</t>
        </is>
      </c>
      <c r="F290" s="124" t="inlineStr">
        <is>
          <t>MANAV</t>
        </is>
      </c>
      <c r="G290" s="124" t="inlineStr">
        <is>
          <t>A016</t>
        </is>
      </c>
      <c r="H290" s="124" t="inlineStr">
        <is>
          <t>Ayıklama</t>
        </is>
      </c>
      <c r="I290" s="166" t="n">
        <v>39</v>
      </c>
      <c r="J290" s="166" t="n">
        <v>0.8</v>
      </c>
      <c r="K290" s="166" t="n">
        <v>1</v>
      </c>
      <c r="L290" s="166" t="n">
        <v>31.2</v>
      </c>
      <c r="M290" s="141" t="inlineStr">
        <is>
          <t>Türetilmiş Saha Etüdü Bekleniyor</t>
        </is>
      </c>
      <c r="N290" s="141" t="inlineStr">
        <is>
          <t>Saha Etüdü Bekleniyor</t>
        </is>
      </c>
    </row>
    <row r="291" ht="15" customHeight="1" s="113">
      <c r="A291" s="144" t="n">
        <v>46114</v>
      </c>
      <c r="B291" s="124" t="inlineStr">
        <is>
          <t>M014</t>
        </is>
      </c>
      <c r="C291" s="124" t="inlineStr">
        <is>
          <t>ESKİİZMİR</t>
        </is>
      </c>
      <c r="D291" s="124" t="inlineStr">
        <is>
          <t>ERTAN TEKİ</t>
        </is>
      </c>
      <c r="E291" s="124" t="inlineStr">
        <is>
          <t>U017</t>
        </is>
      </c>
      <c r="F291" s="124" t="inlineStr">
        <is>
          <t>MANAV</t>
        </is>
      </c>
      <c r="G291" s="124" t="inlineStr">
        <is>
          <t>A017</t>
        </is>
      </c>
      <c r="H291" s="124" t="inlineStr">
        <is>
          <t>Fire ayrıştırma</t>
        </is>
      </c>
      <c r="I291" s="166" t="n">
        <v>10</v>
      </c>
      <c r="J291" s="166" t="n">
        <v>1</v>
      </c>
      <c r="K291" s="166" t="n">
        <v>1</v>
      </c>
      <c r="L291" s="166" t="n">
        <v>10</v>
      </c>
      <c r="M291" s="141" t="inlineStr">
        <is>
          <t>Türetilmiş Saha Etüdü Bekleniyor</t>
        </is>
      </c>
      <c r="N291" s="141" t="inlineStr">
        <is>
          <t>Saha Etüdü Bekleniyor</t>
        </is>
      </c>
    </row>
    <row r="292" ht="30" customHeight="1" s="113">
      <c r="A292" s="144" t="n">
        <v>46114</v>
      </c>
      <c r="B292" s="124" t="inlineStr">
        <is>
          <t>M014</t>
        </is>
      </c>
      <c r="C292" s="124" t="inlineStr">
        <is>
          <t>ESKİİZMİR</t>
        </is>
      </c>
      <c r="D292" s="124" t="inlineStr">
        <is>
          <t>ERTAN TEKİ</t>
        </is>
      </c>
      <c r="E292" s="124" t="inlineStr">
        <is>
          <t>U023</t>
        </is>
      </c>
      <c r="F292" s="124" t="inlineStr">
        <is>
          <t>ONLİNE TOPLAYICI</t>
        </is>
      </c>
      <c r="G292" s="124" t="inlineStr">
        <is>
          <t>A018</t>
        </is>
      </c>
      <c r="H292" s="124" t="inlineStr">
        <is>
          <t>Sipariş toplama</t>
        </is>
      </c>
      <c r="I292" s="166" t="n">
        <v>32</v>
      </c>
      <c r="J292" s="166" t="n">
        <v>7</v>
      </c>
      <c r="K292" s="166" t="n">
        <v>1</v>
      </c>
      <c r="L292" s="166" t="n">
        <v>224</v>
      </c>
      <c r="M292" s="141" t="inlineStr">
        <is>
          <t>Online Sipariş - Gerçek</t>
        </is>
      </c>
      <c r="N292" s="141" t="inlineStr">
        <is>
          <t>Gerçek/Mevcut Kaynak</t>
        </is>
      </c>
    </row>
    <row r="293" ht="30" customHeight="1" s="113">
      <c r="A293" s="144" t="n">
        <v>46114</v>
      </c>
      <c r="B293" s="124" t="inlineStr">
        <is>
          <t>M014</t>
        </is>
      </c>
      <c r="C293" s="124" t="inlineStr">
        <is>
          <t>ESKİİZMİR</t>
        </is>
      </c>
      <c r="D293" s="124" t="inlineStr">
        <is>
          <t>ERTAN TEKİ</t>
        </is>
      </c>
      <c r="E293" s="124" t="inlineStr">
        <is>
          <t>U024</t>
        </is>
      </c>
      <c r="F293" s="124" t="inlineStr">
        <is>
          <t>ONLİNE ŞOFÖR</t>
        </is>
      </c>
      <c r="G293" s="124" t="inlineStr">
        <is>
          <t>A019</t>
        </is>
      </c>
      <c r="H293" s="124" t="inlineStr">
        <is>
          <t>Sipariş teslimatı</t>
        </is>
      </c>
      <c r="I293" s="166" t="n">
        <v>32</v>
      </c>
      <c r="J293" s="166" t="n">
        <v>12</v>
      </c>
      <c r="K293" s="166" t="n">
        <v>1</v>
      </c>
      <c r="L293" s="166" t="n">
        <v>384</v>
      </c>
      <c r="M293" s="141" t="inlineStr">
        <is>
          <t>Online Sipariş - Gerçek</t>
        </is>
      </c>
      <c r="N293" s="141" t="inlineStr">
        <is>
          <t>Gerçek/Mevcut Kaynak</t>
        </is>
      </c>
    </row>
    <row r="294" ht="15" customHeight="1" s="113">
      <c r="A294" s="144" t="n">
        <v>46114</v>
      </c>
      <c r="B294" s="124" t="inlineStr">
        <is>
          <t>M014</t>
        </is>
      </c>
      <c r="C294" s="124" t="inlineStr">
        <is>
          <t>ESKİİZMİR</t>
        </is>
      </c>
      <c r="D294" s="124" t="inlineStr">
        <is>
          <t>ERTAN TEKİ</t>
        </is>
      </c>
      <c r="E294" s="124" t="inlineStr">
        <is>
          <t>U002</t>
        </is>
      </c>
      <c r="F294" s="124" t="inlineStr">
        <is>
          <t>BAKLİYAT</t>
        </is>
      </c>
      <c r="G294" s="124" t="inlineStr">
        <is>
          <t>A020</t>
        </is>
      </c>
      <c r="H294" s="124" t="inlineStr">
        <is>
          <t>Ürün dolumu</t>
        </is>
      </c>
      <c r="I294" s="166" t="n">
        <v>39</v>
      </c>
      <c r="J294" s="166" t="n">
        <v>2</v>
      </c>
      <c r="K294" s="166" t="n">
        <v>1</v>
      </c>
      <c r="L294" s="166" t="n">
        <v>78</v>
      </c>
      <c r="M294" s="141" t="inlineStr">
        <is>
          <t>Türetilmiş Saha Etüdü Bekleniyor</t>
        </is>
      </c>
      <c r="N294" s="141" t="inlineStr">
        <is>
          <t>Saha Etüdü Bekleniyor</t>
        </is>
      </c>
    </row>
    <row r="295" ht="15" customHeight="1" s="113">
      <c r="A295" s="144" t="n">
        <v>46114</v>
      </c>
      <c r="B295" s="124" t="inlineStr">
        <is>
          <t>M014</t>
        </is>
      </c>
      <c r="C295" s="124" t="inlineStr">
        <is>
          <t>ESKİİZMİR</t>
        </is>
      </c>
      <c r="D295" s="124" t="inlineStr">
        <is>
          <t>ERTAN TEKİ</t>
        </is>
      </c>
      <c r="E295" s="124" t="inlineStr">
        <is>
          <t>U034</t>
        </is>
      </c>
      <c r="F295" s="124" t="inlineStr">
        <is>
          <t>UNLU MAMÜLLER</t>
        </is>
      </c>
      <c r="G295" s="124" t="inlineStr">
        <is>
          <t>A021</t>
        </is>
      </c>
      <c r="H295" s="124" t="inlineStr">
        <is>
          <t>Ürün hazırlama/pişirme</t>
        </is>
      </c>
      <c r="I295" s="166" t="n">
        <v>5</v>
      </c>
      <c r="J295" s="166" t="n">
        <v>25</v>
      </c>
      <c r="K295" s="166" t="n">
        <v>1</v>
      </c>
      <c r="L295" s="166" t="n">
        <v>125</v>
      </c>
      <c r="M295" s="141" t="inlineStr">
        <is>
          <t>Türetilmiş Saha Etüdü Bekleniyor</t>
        </is>
      </c>
      <c r="N295" s="141" t="inlineStr">
        <is>
          <t>Saha Etüdü Bekleniyor</t>
        </is>
      </c>
    </row>
    <row r="296" ht="30" customHeight="1" s="113">
      <c r="A296" s="144" t="n">
        <v>46114</v>
      </c>
      <c r="B296" s="124" t="inlineStr">
        <is>
          <t>M015</t>
        </is>
      </c>
      <c r="C296" s="124" t="inlineStr">
        <is>
          <t>GAZİEMİR-1</t>
        </is>
      </c>
      <c r="D296" s="124" t="inlineStr">
        <is>
          <t>ALİ ÇELİK</t>
        </is>
      </c>
      <c r="E296" s="124" t="inlineStr">
        <is>
          <t>U015</t>
        </is>
      </c>
      <c r="F296" s="124" t="inlineStr">
        <is>
          <t>KASİYER</t>
        </is>
      </c>
      <c r="G296" s="124" t="inlineStr">
        <is>
          <t>A001</t>
        </is>
      </c>
      <c r="H296" s="124" t="inlineStr">
        <is>
          <t>Fiş işlemi</t>
        </is>
      </c>
      <c r="I296" s="166" t="n">
        <v>1702</v>
      </c>
      <c r="J296" s="166" t="n">
        <v>2</v>
      </c>
      <c r="K296" s="166" t="n">
        <v>1</v>
      </c>
      <c r="L296" s="166" t="n">
        <v>3404</v>
      </c>
      <c r="M296" s="141" t="inlineStr">
        <is>
          <t>Günlük Operasyon - Gerçek</t>
        </is>
      </c>
      <c r="N296" s="141" t="inlineStr">
        <is>
          <t>Gerçek/Mevcut Kaynak</t>
        </is>
      </c>
    </row>
    <row r="297" ht="15" customHeight="1" s="113">
      <c r="A297" s="144" t="n">
        <v>46114</v>
      </c>
      <c r="B297" s="124" t="inlineStr">
        <is>
          <t>M015</t>
        </is>
      </c>
      <c r="C297" s="124" t="inlineStr">
        <is>
          <t>GAZİEMİR-1</t>
        </is>
      </c>
      <c r="D297" s="124" t="inlineStr">
        <is>
          <t>ALİ ÇELİK</t>
        </is>
      </c>
      <c r="E297" s="124" t="inlineStr">
        <is>
          <t>U015</t>
        </is>
      </c>
      <c r="F297" s="124" t="inlineStr">
        <is>
          <t>KASİYER</t>
        </is>
      </c>
      <c r="G297" s="124" t="inlineStr">
        <is>
          <t>A002</t>
        </is>
      </c>
      <c r="H297" s="124" t="inlineStr">
        <is>
          <t>Kasa açılışı</t>
        </is>
      </c>
      <c r="I297" s="166" t="n">
        <v>5</v>
      </c>
      <c r="J297" s="166" t="n">
        <v>15</v>
      </c>
      <c r="K297" s="166" t="n">
        <v>1</v>
      </c>
      <c r="L297" s="166" t="n">
        <v>75</v>
      </c>
      <c r="M297" s="141" t="inlineStr">
        <is>
          <t>Türetilmiş Saha Etüdü Bekleniyor</t>
        </is>
      </c>
      <c r="N297" s="141" t="inlineStr">
        <is>
          <t>Saha Etüdü Bekleniyor</t>
        </is>
      </c>
    </row>
    <row r="298" ht="15" customHeight="1" s="113">
      <c r="A298" s="144" t="n">
        <v>46114</v>
      </c>
      <c r="B298" s="124" t="inlineStr">
        <is>
          <t>M015</t>
        </is>
      </c>
      <c r="C298" s="124" t="inlineStr">
        <is>
          <t>GAZİEMİR-1</t>
        </is>
      </c>
      <c r="D298" s="124" t="inlineStr">
        <is>
          <t>ALİ ÇELİK</t>
        </is>
      </c>
      <c r="E298" s="124" t="inlineStr">
        <is>
          <t>U015</t>
        </is>
      </c>
      <c r="F298" s="124" t="inlineStr">
        <is>
          <t>KASİYER</t>
        </is>
      </c>
      <c r="G298" s="124" t="inlineStr">
        <is>
          <t>A003</t>
        </is>
      </c>
      <c r="H298" s="124" t="inlineStr">
        <is>
          <t>Kasa kapanışı</t>
        </is>
      </c>
      <c r="I298" s="166" t="n">
        <v>5</v>
      </c>
      <c r="J298" s="166" t="n">
        <v>20</v>
      </c>
      <c r="K298" s="166" t="n">
        <v>1</v>
      </c>
      <c r="L298" s="166" t="n">
        <v>100</v>
      </c>
      <c r="M298" s="141" t="inlineStr">
        <is>
          <t>Türetilmiş Saha Etüdü Bekleniyor</t>
        </is>
      </c>
      <c r="N298" s="141" t="inlineStr">
        <is>
          <t>Saha Etüdü Bekleniyor</t>
        </is>
      </c>
    </row>
    <row r="299" ht="15" customHeight="1" s="113">
      <c r="A299" s="144" t="n">
        <v>46114</v>
      </c>
      <c r="B299" s="124" t="inlineStr">
        <is>
          <t>M015</t>
        </is>
      </c>
      <c r="C299" s="124" t="inlineStr">
        <is>
          <t>GAZİEMİR-1</t>
        </is>
      </c>
      <c r="D299" s="124" t="inlineStr">
        <is>
          <t>ALİ ÇELİK</t>
        </is>
      </c>
      <c r="E299" s="124" t="inlineStr">
        <is>
          <t>U015</t>
        </is>
      </c>
      <c r="F299" s="124" t="inlineStr">
        <is>
          <t>KASİYER</t>
        </is>
      </c>
      <c r="G299" s="124" t="inlineStr">
        <is>
          <t>A004</t>
        </is>
      </c>
      <c r="H299" s="124" t="inlineStr">
        <is>
          <t>İade işlemi</t>
        </is>
      </c>
      <c r="I299" s="166" t="n">
        <v>20</v>
      </c>
      <c r="J299" s="166" t="n">
        <v>6</v>
      </c>
      <c r="K299" s="166" t="n">
        <v>1</v>
      </c>
      <c r="L299" s="166" t="n">
        <v>120</v>
      </c>
      <c r="M299" s="141" t="inlineStr">
        <is>
          <t>Türetilmiş Saha Etüdü Bekleniyor</t>
        </is>
      </c>
      <c r="N299" s="141" t="inlineStr">
        <is>
          <t>Saha Etüdü Bekleniyor</t>
        </is>
      </c>
    </row>
    <row r="300" ht="15" customHeight="1" s="113">
      <c r="A300" s="144" t="n">
        <v>46114</v>
      </c>
      <c r="B300" s="124" t="inlineStr">
        <is>
          <t>M015</t>
        </is>
      </c>
      <c r="C300" s="124" t="inlineStr">
        <is>
          <t>GAZİEMİR-1</t>
        </is>
      </c>
      <c r="D300" s="124" t="inlineStr">
        <is>
          <t>ALİ ÇELİK</t>
        </is>
      </c>
      <c r="E300" s="124" t="inlineStr">
        <is>
          <t>U026</t>
        </is>
      </c>
      <c r="F300" s="124" t="inlineStr">
        <is>
          <t>REYON GÖREVLİSİ</t>
        </is>
      </c>
      <c r="G300" s="124" t="inlineStr">
        <is>
          <t>A005</t>
        </is>
      </c>
      <c r="H300" s="124" t="inlineStr">
        <is>
          <t>Koli raf yerleştirme</t>
        </is>
      </c>
      <c r="I300" s="166" t="n">
        <v>13</v>
      </c>
      <c r="J300" s="166" t="n">
        <v>1.8</v>
      </c>
      <c r="K300" s="166" t="n">
        <v>1</v>
      </c>
      <c r="L300" s="166" t="n">
        <v>23.4</v>
      </c>
      <c r="M300" s="141" t="inlineStr">
        <is>
          <t>Mal Kabul (Aylık Operasyon KPI) - Türetilmiş</t>
        </is>
      </c>
      <c r="N300" s="141" t="inlineStr">
        <is>
          <t>Gerçek/Türetilmiş</t>
        </is>
      </c>
    </row>
    <row r="301" ht="15" customHeight="1" s="113">
      <c r="A301" s="144" t="n">
        <v>46114</v>
      </c>
      <c r="B301" s="124" t="inlineStr">
        <is>
          <t>M015</t>
        </is>
      </c>
      <c r="C301" s="124" t="inlineStr">
        <is>
          <t>GAZİEMİR-1</t>
        </is>
      </c>
      <c r="D301" s="124" t="inlineStr">
        <is>
          <t>ALİ ÇELİK</t>
        </is>
      </c>
      <c r="E301" s="124" t="inlineStr">
        <is>
          <t>U026</t>
        </is>
      </c>
      <c r="F301" s="124" t="inlineStr">
        <is>
          <t>REYON GÖREVLİSİ</t>
        </is>
      </c>
      <c r="G301" s="124" t="inlineStr">
        <is>
          <t>A006</t>
        </is>
      </c>
      <c r="H301" s="124" t="inlineStr">
        <is>
          <t>Palet boşaltma</t>
        </is>
      </c>
      <c r="I301" s="166" t="n">
        <v>13</v>
      </c>
      <c r="J301" s="166" t="n">
        <v>30</v>
      </c>
      <c r="K301" s="166" t="n">
        <v>1</v>
      </c>
      <c r="L301" s="166" t="n">
        <v>390</v>
      </c>
      <c r="M301" s="141" t="inlineStr">
        <is>
          <t>Mal Kabul (Aylık Operasyon KPI) - Türetilmiş</t>
        </is>
      </c>
      <c r="N301" s="141" t="inlineStr">
        <is>
          <t>Gerçek/Türetilmiş</t>
        </is>
      </c>
    </row>
    <row r="302" ht="15" customHeight="1" s="113">
      <c r="A302" s="144" t="n">
        <v>46114</v>
      </c>
      <c r="B302" s="124" t="inlineStr">
        <is>
          <t>M015</t>
        </is>
      </c>
      <c r="C302" s="124" t="inlineStr">
        <is>
          <t>GAZİEMİR-1</t>
        </is>
      </c>
      <c r="D302" s="124" t="inlineStr">
        <is>
          <t>ALİ ÇELİK</t>
        </is>
      </c>
      <c r="E302" s="124" t="inlineStr">
        <is>
          <t>U026</t>
        </is>
      </c>
      <c r="F302" s="124" t="inlineStr">
        <is>
          <t>REYON GÖREVLİSİ</t>
        </is>
      </c>
      <c r="G302" s="124" t="inlineStr">
        <is>
          <t>A007</t>
        </is>
      </c>
      <c r="H302" s="124" t="inlineStr">
        <is>
          <t>Etiket değiştirme</t>
        </is>
      </c>
      <c r="I302" s="166" t="n">
        <v>61</v>
      </c>
      <c r="J302" s="166" t="n">
        <v>0.45</v>
      </c>
      <c r="K302" s="166" t="n">
        <v>1</v>
      </c>
      <c r="L302" s="166" t="n">
        <v>27.45</v>
      </c>
      <c r="M302" s="141" t="inlineStr">
        <is>
          <t>Türetilmiş Saha Etüdü Bekleniyor</t>
        </is>
      </c>
      <c r="N302" s="141" t="inlineStr">
        <is>
          <t>Saha Etüdü Bekleniyor</t>
        </is>
      </c>
    </row>
    <row r="303" ht="15" customHeight="1" s="113">
      <c r="A303" s="144" t="n">
        <v>46114</v>
      </c>
      <c r="B303" s="124" t="inlineStr">
        <is>
          <t>M015</t>
        </is>
      </c>
      <c r="C303" s="124" t="inlineStr">
        <is>
          <t>GAZİEMİR-1</t>
        </is>
      </c>
      <c r="D303" s="124" t="inlineStr">
        <is>
          <t>ALİ ÇELİK</t>
        </is>
      </c>
      <c r="E303" s="124" t="inlineStr">
        <is>
          <t>U026</t>
        </is>
      </c>
      <c r="F303" s="124" t="inlineStr">
        <is>
          <t>REYON GÖREVLİSİ</t>
        </is>
      </c>
      <c r="G303" s="124" t="inlineStr">
        <is>
          <t>A008</t>
        </is>
      </c>
      <c r="H303" s="124" t="inlineStr">
        <is>
          <t>SKT kontrolü</t>
        </is>
      </c>
      <c r="I303" s="166" t="n">
        <v>435</v>
      </c>
      <c r="J303" s="166" t="n">
        <v>0.2</v>
      </c>
      <c r="K303" s="166" t="n">
        <v>1</v>
      </c>
      <c r="L303" s="166" t="n">
        <v>87</v>
      </c>
      <c r="M303" s="141" t="inlineStr">
        <is>
          <t>Türetilmiş Saha Etüdü Bekleniyor</t>
        </is>
      </c>
      <c r="N303" s="141" t="inlineStr">
        <is>
          <t>Saha Etüdü Bekleniyor</t>
        </is>
      </c>
    </row>
    <row r="304" ht="15" customHeight="1" s="113">
      <c r="A304" s="144" t="n">
        <v>46114</v>
      </c>
      <c r="B304" s="124" t="inlineStr">
        <is>
          <t>M015</t>
        </is>
      </c>
      <c r="C304" s="124" t="inlineStr">
        <is>
          <t>GAZİEMİR-1</t>
        </is>
      </c>
      <c r="D304" s="124" t="inlineStr">
        <is>
          <t>ALİ ÇELİK</t>
        </is>
      </c>
      <c r="E304" s="124" t="inlineStr">
        <is>
          <t>U042</t>
        </is>
      </c>
      <c r="F304" s="124" t="inlineStr">
        <is>
          <t>ŞARKÜTERİ</t>
        </is>
      </c>
      <c r="G304" s="124" t="inlineStr">
        <is>
          <t>A009</t>
        </is>
      </c>
      <c r="H304" s="124" t="inlineStr">
        <is>
          <t>Müşteri servis süresi</t>
        </is>
      </c>
      <c r="I304" s="166" t="n">
        <v>178</v>
      </c>
      <c r="J304" s="166" t="n">
        <v>4</v>
      </c>
      <c r="K304" s="166" t="n">
        <v>1</v>
      </c>
      <c r="L304" s="166" t="n">
        <v>712</v>
      </c>
      <c r="M304" s="141" t="inlineStr">
        <is>
          <t>Türetilmiş Saha Etüdü Bekleniyor</t>
        </is>
      </c>
      <c r="N304" s="141" t="inlineStr">
        <is>
          <t>Saha Etüdü Bekleniyor</t>
        </is>
      </c>
    </row>
    <row r="305" ht="30" customHeight="1" s="113">
      <c r="A305" s="144" t="n">
        <v>46114</v>
      </c>
      <c r="B305" s="124" t="inlineStr">
        <is>
          <t>M015</t>
        </is>
      </c>
      <c r="C305" s="124" t="inlineStr">
        <is>
          <t>GAZİEMİR-1</t>
        </is>
      </c>
      <c r="D305" s="124" t="inlineStr">
        <is>
          <t>ALİ ÇELİK</t>
        </is>
      </c>
      <c r="E305" s="124" t="inlineStr">
        <is>
          <t>U042</t>
        </is>
      </c>
      <c r="F305" s="124" t="inlineStr">
        <is>
          <t>ŞARKÜTERİ</t>
        </is>
      </c>
      <c r="G305" s="124" t="inlineStr">
        <is>
          <t>A010</t>
        </is>
      </c>
      <c r="H305" s="124" t="inlineStr">
        <is>
          <t>Günlük temizlik</t>
        </is>
      </c>
      <c r="I305" s="166" t="n">
        <v>1</v>
      </c>
      <c r="J305" s="166" t="n">
        <v>90</v>
      </c>
      <c r="K305" s="166" t="n">
        <v>1</v>
      </c>
      <c r="L305" s="166" t="n">
        <v>90</v>
      </c>
      <c r="M305" s="141" t="inlineStr">
        <is>
          <t>Sabit Aktivite</t>
        </is>
      </c>
      <c r="N305" s="141" t="inlineStr">
        <is>
          <t>Gerçek/Mevcut Kaynak</t>
        </is>
      </c>
    </row>
    <row r="306" ht="15" customHeight="1" s="113">
      <c r="A306" s="144" t="n">
        <v>46114</v>
      </c>
      <c r="B306" s="124" t="inlineStr">
        <is>
          <t>M015</t>
        </is>
      </c>
      <c r="C306" s="124" t="inlineStr">
        <is>
          <t>GAZİEMİR-1</t>
        </is>
      </c>
      <c r="D306" s="124" t="inlineStr">
        <is>
          <t>ALİ ÇELİK</t>
        </is>
      </c>
      <c r="E306" s="124" t="inlineStr">
        <is>
          <t>U042</t>
        </is>
      </c>
      <c r="F306" s="124" t="inlineStr">
        <is>
          <t>ŞARKÜTERİ</t>
        </is>
      </c>
      <c r="G306" s="124" t="inlineStr">
        <is>
          <t>A011</t>
        </is>
      </c>
      <c r="H306" s="124" t="inlineStr">
        <is>
          <t>Ürün hazırlama</t>
        </is>
      </c>
      <c r="I306" s="166" t="n">
        <v>53</v>
      </c>
      <c r="J306" s="166" t="n">
        <v>1.5</v>
      </c>
      <c r="K306" s="166" t="n">
        <v>1</v>
      </c>
      <c r="L306" s="166" t="n">
        <v>79.5</v>
      </c>
      <c r="M306" s="141" t="inlineStr">
        <is>
          <t>Türetilmiş Saha Etüdü Bekleniyor</t>
        </is>
      </c>
      <c r="N306" s="141" t="inlineStr">
        <is>
          <t>Saha Etüdü Bekleniyor</t>
        </is>
      </c>
    </row>
    <row r="307" ht="30" customHeight="1" s="113">
      <c r="A307" s="144" t="n">
        <v>46114</v>
      </c>
      <c r="B307" s="124" t="inlineStr">
        <is>
          <t>M015</t>
        </is>
      </c>
      <c r="C307" s="124" t="inlineStr">
        <is>
          <t>GAZİEMİR-1</t>
        </is>
      </c>
      <c r="D307" s="124" t="inlineStr">
        <is>
          <t>ALİ ÇELİK</t>
        </is>
      </c>
      <c r="E307" s="124" t="inlineStr">
        <is>
          <t>U013</t>
        </is>
      </c>
      <c r="F307" s="124" t="inlineStr">
        <is>
          <t>KASAP</t>
        </is>
      </c>
      <c r="G307" s="124" t="inlineStr">
        <is>
          <t>A012</t>
        </is>
      </c>
      <c r="H307" s="124" t="inlineStr">
        <is>
          <t>Teşhir hazırlığı</t>
        </is>
      </c>
      <c r="I307" s="166" t="n">
        <v>1</v>
      </c>
      <c r="J307" s="166" t="n">
        <v>75</v>
      </c>
      <c r="K307" s="166" t="n">
        <v>1</v>
      </c>
      <c r="L307" s="166" t="n">
        <v>75</v>
      </c>
      <c r="M307" s="141" t="inlineStr">
        <is>
          <t>Sabit Aktivite</t>
        </is>
      </c>
      <c r="N307" s="141" t="inlineStr">
        <is>
          <t>Gerçek/Mevcut Kaynak</t>
        </is>
      </c>
    </row>
    <row r="308" ht="15" customHeight="1" s="113">
      <c r="A308" s="144" t="n">
        <v>46114</v>
      </c>
      <c r="B308" s="124" t="inlineStr">
        <is>
          <t>M015</t>
        </is>
      </c>
      <c r="C308" s="124" t="inlineStr">
        <is>
          <t>GAZİEMİR-1</t>
        </is>
      </c>
      <c r="D308" s="124" t="inlineStr">
        <is>
          <t>ALİ ÇELİK</t>
        </is>
      </c>
      <c r="E308" s="124" t="inlineStr">
        <is>
          <t>U013</t>
        </is>
      </c>
      <c r="F308" s="124" t="inlineStr">
        <is>
          <t>KASAP</t>
        </is>
      </c>
      <c r="G308" s="124" t="inlineStr">
        <is>
          <t>A013</t>
        </is>
      </c>
      <c r="H308" s="124" t="inlineStr">
        <is>
          <t>Parçalama</t>
        </is>
      </c>
      <c r="I308" s="166" t="n">
        <v>44</v>
      </c>
      <c r="J308" s="166" t="n">
        <v>2.5</v>
      </c>
      <c r="K308" s="166" t="n">
        <v>1</v>
      </c>
      <c r="L308" s="166" t="n">
        <v>110</v>
      </c>
      <c r="M308" s="141" t="inlineStr">
        <is>
          <t>Türetilmiş Saha Etüdü Bekleniyor</t>
        </is>
      </c>
      <c r="N308" s="141" t="inlineStr">
        <is>
          <t>Saha Etüdü Bekleniyor</t>
        </is>
      </c>
    </row>
    <row r="309" ht="15" customHeight="1" s="113">
      <c r="A309" s="144" t="n">
        <v>46114</v>
      </c>
      <c r="B309" s="124" t="inlineStr">
        <is>
          <t>M015</t>
        </is>
      </c>
      <c r="C309" s="124" t="inlineStr">
        <is>
          <t>GAZİEMİR-1</t>
        </is>
      </c>
      <c r="D309" s="124" t="inlineStr">
        <is>
          <t>ALİ ÇELİK</t>
        </is>
      </c>
      <c r="E309" s="124" t="inlineStr">
        <is>
          <t>U013</t>
        </is>
      </c>
      <c r="F309" s="124" t="inlineStr">
        <is>
          <t>KASAP</t>
        </is>
      </c>
      <c r="G309" s="124" t="inlineStr">
        <is>
          <t>A014</t>
        </is>
      </c>
      <c r="H309" s="124" t="inlineStr">
        <is>
          <t>Paketleme</t>
        </is>
      </c>
      <c r="I309" s="166" t="n">
        <v>71</v>
      </c>
      <c r="J309" s="166" t="n">
        <v>1.2</v>
      </c>
      <c r="K309" s="166" t="n">
        <v>1</v>
      </c>
      <c r="L309" s="166" t="n">
        <v>85.2</v>
      </c>
      <c r="M309" s="141" t="inlineStr">
        <is>
          <t>Türetilmiş Saha Etüdü Bekleniyor</t>
        </is>
      </c>
      <c r="N309" s="141" t="inlineStr">
        <is>
          <t>Saha Etüdü Bekleniyor</t>
        </is>
      </c>
    </row>
    <row r="310" ht="15" customHeight="1" s="113">
      <c r="A310" s="144" t="n">
        <v>46114</v>
      </c>
      <c r="B310" s="124" t="inlineStr">
        <is>
          <t>M015</t>
        </is>
      </c>
      <c r="C310" s="124" t="inlineStr">
        <is>
          <t>GAZİEMİR-1</t>
        </is>
      </c>
      <c r="D310" s="124" t="inlineStr">
        <is>
          <t>ALİ ÇELİK</t>
        </is>
      </c>
      <c r="E310" s="124" t="inlineStr">
        <is>
          <t>U017</t>
        </is>
      </c>
      <c r="F310" s="124" t="inlineStr">
        <is>
          <t>MANAV</t>
        </is>
      </c>
      <c r="G310" s="124" t="inlineStr">
        <is>
          <t>A015</t>
        </is>
      </c>
      <c r="H310" s="124" t="inlineStr">
        <is>
          <t>Teşhir hazırlığı</t>
        </is>
      </c>
      <c r="I310" s="166" t="n">
        <v>35</v>
      </c>
      <c r="J310" s="166" t="n">
        <v>2.2</v>
      </c>
      <c r="K310" s="166" t="n">
        <v>1</v>
      </c>
      <c r="L310" s="166" t="n">
        <v>77</v>
      </c>
      <c r="M310" s="141" t="inlineStr">
        <is>
          <t>Türetilmiş Saha Etüdü Bekleniyor</t>
        </is>
      </c>
      <c r="N310" s="141" t="inlineStr">
        <is>
          <t>Saha Etüdü Bekleniyor</t>
        </is>
      </c>
    </row>
    <row r="311" ht="15" customHeight="1" s="113">
      <c r="A311" s="144" t="n">
        <v>46114</v>
      </c>
      <c r="B311" s="124" t="inlineStr">
        <is>
          <t>M015</t>
        </is>
      </c>
      <c r="C311" s="124" t="inlineStr">
        <is>
          <t>GAZİEMİR-1</t>
        </is>
      </c>
      <c r="D311" s="124" t="inlineStr">
        <is>
          <t>ALİ ÇELİK</t>
        </is>
      </c>
      <c r="E311" s="124" t="inlineStr">
        <is>
          <t>U017</t>
        </is>
      </c>
      <c r="F311" s="124" t="inlineStr">
        <is>
          <t>MANAV</t>
        </is>
      </c>
      <c r="G311" s="124" t="inlineStr">
        <is>
          <t>A016</t>
        </is>
      </c>
      <c r="H311" s="124" t="inlineStr">
        <is>
          <t>Ayıklama</t>
        </is>
      </c>
      <c r="I311" s="166" t="n">
        <v>21</v>
      </c>
      <c r="J311" s="166" t="n">
        <v>0.8</v>
      </c>
      <c r="K311" s="166" t="n">
        <v>1</v>
      </c>
      <c r="L311" s="166" t="n">
        <v>16.8</v>
      </c>
      <c r="M311" s="141" t="inlineStr">
        <is>
          <t>Türetilmiş Saha Etüdü Bekleniyor</t>
        </is>
      </c>
      <c r="N311" s="141" t="inlineStr">
        <is>
          <t>Saha Etüdü Bekleniyor</t>
        </is>
      </c>
    </row>
    <row r="312" ht="15" customHeight="1" s="113">
      <c r="A312" s="144" t="n">
        <v>46114</v>
      </c>
      <c r="B312" s="124" t="inlineStr">
        <is>
          <t>M015</t>
        </is>
      </c>
      <c r="C312" s="124" t="inlineStr">
        <is>
          <t>GAZİEMİR-1</t>
        </is>
      </c>
      <c r="D312" s="124" t="inlineStr">
        <is>
          <t>ALİ ÇELİK</t>
        </is>
      </c>
      <c r="E312" s="124" t="inlineStr">
        <is>
          <t>U017</t>
        </is>
      </c>
      <c r="F312" s="124" t="inlineStr">
        <is>
          <t>MANAV</t>
        </is>
      </c>
      <c r="G312" s="124" t="inlineStr">
        <is>
          <t>A017</t>
        </is>
      </c>
      <c r="H312" s="124" t="inlineStr">
        <is>
          <t>Fire ayrıştırma</t>
        </is>
      </c>
      <c r="I312" s="166" t="n">
        <v>5</v>
      </c>
      <c r="J312" s="166" t="n">
        <v>1</v>
      </c>
      <c r="K312" s="166" t="n">
        <v>1</v>
      </c>
      <c r="L312" s="166" t="n">
        <v>5</v>
      </c>
      <c r="M312" s="141" t="inlineStr">
        <is>
          <t>Türetilmiş Saha Etüdü Bekleniyor</t>
        </is>
      </c>
      <c r="N312" s="141" t="inlineStr">
        <is>
          <t>Saha Etüdü Bekleniyor</t>
        </is>
      </c>
    </row>
    <row r="313" ht="30" customHeight="1" s="113">
      <c r="A313" s="144" t="n">
        <v>46114</v>
      </c>
      <c r="B313" s="124" t="inlineStr">
        <is>
          <t>M015</t>
        </is>
      </c>
      <c r="C313" s="124" t="inlineStr">
        <is>
          <t>GAZİEMİR-1</t>
        </is>
      </c>
      <c r="D313" s="124" t="inlineStr">
        <is>
          <t>ALİ ÇELİK</t>
        </is>
      </c>
      <c r="E313" s="124" t="inlineStr">
        <is>
          <t>U023</t>
        </is>
      </c>
      <c r="F313" s="124" t="inlineStr">
        <is>
          <t>ONLİNE TOPLAYICI</t>
        </is>
      </c>
      <c r="G313" s="124" t="inlineStr">
        <is>
          <t>A018</t>
        </is>
      </c>
      <c r="H313" s="124" t="inlineStr">
        <is>
          <t>Sipariş toplama</t>
        </is>
      </c>
      <c r="I313" s="166" t="n">
        <v>62</v>
      </c>
      <c r="J313" s="166" t="n">
        <v>7</v>
      </c>
      <c r="K313" s="166" t="n">
        <v>1</v>
      </c>
      <c r="L313" s="166" t="n">
        <v>434</v>
      </c>
      <c r="M313" s="141" t="inlineStr">
        <is>
          <t>Online Sipariş - Gerçek</t>
        </is>
      </c>
      <c r="N313" s="141" t="inlineStr">
        <is>
          <t>Gerçek/Mevcut Kaynak</t>
        </is>
      </c>
    </row>
    <row r="314" ht="30" customHeight="1" s="113">
      <c r="A314" s="144" t="n">
        <v>46114</v>
      </c>
      <c r="B314" s="124" t="inlineStr">
        <is>
          <t>M015</t>
        </is>
      </c>
      <c r="C314" s="124" t="inlineStr">
        <is>
          <t>GAZİEMİR-1</t>
        </is>
      </c>
      <c r="D314" s="124" t="inlineStr">
        <is>
          <t>ALİ ÇELİK</t>
        </is>
      </c>
      <c r="E314" s="124" t="inlineStr">
        <is>
          <t>U024</t>
        </is>
      </c>
      <c r="F314" s="124" t="inlineStr">
        <is>
          <t>ONLİNE ŞOFÖR</t>
        </is>
      </c>
      <c r="G314" s="124" t="inlineStr">
        <is>
          <t>A019</t>
        </is>
      </c>
      <c r="H314" s="124" t="inlineStr">
        <is>
          <t>Sipariş teslimatı</t>
        </is>
      </c>
      <c r="I314" s="166" t="n">
        <v>62</v>
      </c>
      <c r="J314" s="166" t="n">
        <v>12</v>
      </c>
      <c r="K314" s="166" t="n">
        <v>1</v>
      </c>
      <c r="L314" s="166" t="n">
        <v>744</v>
      </c>
      <c r="M314" s="141" t="inlineStr">
        <is>
          <t>Online Sipariş - Gerçek</t>
        </is>
      </c>
      <c r="N314" s="141" t="inlineStr">
        <is>
          <t>Gerçek/Mevcut Kaynak</t>
        </is>
      </c>
    </row>
    <row r="315" ht="15" customHeight="1" s="113">
      <c r="A315" s="144" t="n">
        <v>46114</v>
      </c>
      <c r="B315" s="124" t="inlineStr">
        <is>
          <t>M015</t>
        </is>
      </c>
      <c r="C315" s="124" t="inlineStr">
        <is>
          <t>GAZİEMİR-1</t>
        </is>
      </c>
      <c r="D315" s="124" t="inlineStr">
        <is>
          <t>ALİ ÇELİK</t>
        </is>
      </c>
      <c r="E315" s="124" t="inlineStr">
        <is>
          <t>U002</t>
        </is>
      </c>
      <c r="F315" s="124" t="inlineStr">
        <is>
          <t>BAKLİYAT</t>
        </is>
      </c>
      <c r="G315" s="124" t="inlineStr">
        <is>
          <t>A020</t>
        </is>
      </c>
      <c r="H315" s="124" t="inlineStr">
        <is>
          <t>Ürün dolumu</t>
        </is>
      </c>
      <c r="I315" s="166" t="n">
        <v>21</v>
      </c>
      <c r="J315" s="166" t="n">
        <v>2</v>
      </c>
      <c r="K315" s="166" t="n">
        <v>1</v>
      </c>
      <c r="L315" s="166" t="n">
        <v>42</v>
      </c>
      <c r="M315" s="141" t="inlineStr">
        <is>
          <t>Türetilmiş Saha Etüdü Bekleniyor</t>
        </is>
      </c>
      <c r="N315" s="141" t="inlineStr">
        <is>
          <t>Saha Etüdü Bekleniyor</t>
        </is>
      </c>
    </row>
    <row r="316" ht="15" customHeight="1" s="113">
      <c r="A316" s="144" t="n">
        <v>46114</v>
      </c>
      <c r="B316" s="124" t="inlineStr">
        <is>
          <t>M015</t>
        </is>
      </c>
      <c r="C316" s="124" t="inlineStr">
        <is>
          <t>GAZİEMİR-1</t>
        </is>
      </c>
      <c r="D316" s="124" t="inlineStr">
        <is>
          <t>ALİ ÇELİK</t>
        </is>
      </c>
      <c r="E316" s="124" t="inlineStr">
        <is>
          <t>U034</t>
        </is>
      </c>
      <c r="F316" s="124" t="inlineStr">
        <is>
          <t>UNLU MAMÜLLER</t>
        </is>
      </c>
      <c r="G316" s="124" t="inlineStr">
        <is>
          <t>A021</t>
        </is>
      </c>
      <c r="H316" s="124" t="inlineStr">
        <is>
          <t>Ürün hazırlama/pişirme</t>
        </is>
      </c>
      <c r="I316" s="166" t="n">
        <v>3</v>
      </c>
      <c r="J316" s="166" t="n">
        <v>25</v>
      </c>
      <c r="K316" s="166" t="n">
        <v>1</v>
      </c>
      <c r="L316" s="166" t="n">
        <v>75</v>
      </c>
      <c r="M316" s="141" t="inlineStr">
        <is>
          <t>Türetilmiş Saha Etüdü Bekleniyor</t>
        </is>
      </c>
      <c r="N316" s="141" t="inlineStr">
        <is>
          <t>Saha Etüdü Bekleniyor</t>
        </is>
      </c>
    </row>
    <row r="317" ht="30" customHeight="1" s="113">
      <c r="A317" s="144" t="n">
        <v>46114</v>
      </c>
      <c r="B317" s="124" t="inlineStr">
        <is>
          <t>M016</t>
        </is>
      </c>
      <c r="C317" s="124" t="inlineStr">
        <is>
          <t>GAZİEMİR-2</t>
        </is>
      </c>
      <c r="D317" s="124" t="inlineStr">
        <is>
          <t>ALİ ÇELİK</t>
        </is>
      </c>
      <c r="E317" s="124" t="inlineStr">
        <is>
          <t>U015</t>
        </is>
      </c>
      <c r="F317" s="124" t="inlineStr">
        <is>
          <t>KASİYER</t>
        </is>
      </c>
      <c r="G317" s="124" t="inlineStr">
        <is>
          <t>A001</t>
        </is>
      </c>
      <c r="H317" s="124" t="inlineStr">
        <is>
          <t>Fiş işlemi</t>
        </is>
      </c>
      <c r="I317" s="166" t="n">
        <v>2999</v>
      </c>
      <c r="J317" s="166" t="n">
        <v>2</v>
      </c>
      <c r="K317" s="166" t="n">
        <v>1</v>
      </c>
      <c r="L317" s="166" t="n">
        <v>5998</v>
      </c>
      <c r="M317" s="141" t="inlineStr">
        <is>
          <t>Günlük Operasyon - Gerçek</t>
        </is>
      </c>
      <c r="N317" s="141" t="inlineStr">
        <is>
          <t>Gerçek/Mevcut Kaynak</t>
        </is>
      </c>
    </row>
    <row r="318" ht="15" customHeight="1" s="113">
      <c r="A318" s="144" t="n">
        <v>46114</v>
      </c>
      <c r="B318" s="124" t="inlineStr">
        <is>
          <t>M016</t>
        </is>
      </c>
      <c r="C318" s="124" t="inlineStr">
        <is>
          <t>GAZİEMİR-2</t>
        </is>
      </c>
      <c r="D318" s="124" t="inlineStr">
        <is>
          <t>ALİ ÇELİK</t>
        </is>
      </c>
      <c r="E318" s="124" t="inlineStr">
        <is>
          <t>U015</t>
        </is>
      </c>
      <c r="F318" s="124" t="inlineStr">
        <is>
          <t>KASİYER</t>
        </is>
      </c>
      <c r="G318" s="124" t="inlineStr">
        <is>
          <t>A002</t>
        </is>
      </c>
      <c r="H318" s="124" t="inlineStr">
        <is>
          <t>Kasa açılışı</t>
        </is>
      </c>
      <c r="I318" s="166" t="n">
        <v>9</v>
      </c>
      <c r="J318" s="166" t="n">
        <v>15</v>
      </c>
      <c r="K318" s="166" t="n">
        <v>1</v>
      </c>
      <c r="L318" s="166" t="n">
        <v>135</v>
      </c>
      <c r="M318" s="141" t="inlineStr">
        <is>
          <t>Türetilmiş Saha Etüdü Bekleniyor</t>
        </is>
      </c>
      <c r="N318" s="141" t="inlineStr">
        <is>
          <t>Saha Etüdü Bekleniyor</t>
        </is>
      </c>
    </row>
    <row r="319" ht="15" customHeight="1" s="113">
      <c r="A319" s="144" t="n">
        <v>46114</v>
      </c>
      <c r="B319" s="124" t="inlineStr">
        <is>
          <t>M016</t>
        </is>
      </c>
      <c r="C319" s="124" t="inlineStr">
        <is>
          <t>GAZİEMİR-2</t>
        </is>
      </c>
      <c r="D319" s="124" t="inlineStr">
        <is>
          <t>ALİ ÇELİK</t>
        </is>
      </c>
      <c r="E319" s="124" t="inlineStr">
        <is>
          <t>U015</t>
        </is>
      </c>
      <c r="F319" s="124" t="inlineStr">
        <is>
          <t>KASİYER</t>
        </is>
      </c>
      <c r="G319" s="124" t="inlineStr">
        <is>
          <t>A003</t>
        </is>
      </c>
      <c r="H319" s="124" t="inlineStr">
        <is>
          <t>Kasa kapanışı</t>
        </is>
      </c>
      <c r="I319" s="166" t="n">
        <v>9</v>
      </c>
      <c r="J319" s="166" t="n">
        <v>20</v>
      </c>
      <c r="K319" s="166" t="n">
        <v>1</v>
      </c>
      <c r="L319" s="166" t="n">
        <v>180</v>
      </c>
      <c r="M319" s="141" t="inlineStr">
        <is>
          <t>Türetilmiş Saha Etüdü Bekleniyor</t>
        </is>
      </c>
      <c r="N319" s="141" t="inlineStr">
        <is>
          <t>Saha Etüdü Bekleniyor</t>
        </is>
      </c>
    </row>
    <row r="320" ht="15" customHeight="1" s="113">
      <c r="A320" s="144" t="n">
        <v>46114</v>
      </c>
      <c r="B320" s="124" t="inlineStr">
        <is>
          <t>M016</t>
        </is>
      </c>
      <c r="C320" s="124" t="inlineStr">
        <is>
          <t>GAZİEMİR-2</t>
        </is>
      </c>
      <c r="D320" s="124" t="inlineStr">
        <is>
          <t>ALİ ÇELİK</t>
        </is>
      </c>
      <c r="E320" s="124" t="inlineStr">
        <is>
          <t>U015</t>
        </is>
      </c>
      <c r="F320" s="124" t="inlineStr">
        <is>
          <t>KASİYER</t>
        </is>
      </c>
      <c r="G320" s="124" t="inlineStr">
        <is>
          <t>A004</t>
        </is>
      </c>
      <c r="H320" s="124" t="inlineStr">
        <is>
          <t>İade işlemi</t>
        </is>
      </c>
      <c r="I320" s="166" t="n">
        <v>36</v>
      </c>
      <c r="J320" s="166" t="n">
        <v>6</v>
      </c>
      <c r="K320" s="166" t="n">
        <v>1</v>
      </c>
      <c r="L320" s="166" t="n">
        <v>216</v>
      </c>
      <c r="M320" s="141" t="inlineStr">
        <is>
          <t>Türetilmiş Saha Etüdü Bekleniyor</t>
        </is>
      </c>
      <c r="N320" s="141" t="inlineStr">
        <is>
          <t>Saha Etüdü Bekleniyor</t>
        </is>
      </c>
    </row>
    <row r="321" ht="15" customHeight="1" s="113">
      <c r="A321" s="144" t="n">
        <v>46114</v>
      </c>
      <c r="B321" s="124" t="inlineStr">
        <is>
          <t>M016</t>
        </is>
      </c>
      <c r="C321" s="124" t="inlineStr">
        <is>
          <t>GAZİEMİR-2</t>
        </is>
      </c>
      <c r="D321" s="124" t="inlineStr">
        <is>
          <t>ALİ ÇELİK</t>
        </is>
      </c>
      <c r="E321" s="124" t="inlineStr">
        <is>
          <t>U026</t>
        </is>
      </c>
      <c r="F321" s="124" t="inlineStr">
        <is>
          <t>REYON GÖREVLİSİ</t>
        </is>
      </c>
      <c r="G321" s="124" t="inlineStr">
        <is>
          <t>A005</t>
        </is>
      </c>
      <c r="H321" s="124" t="inlineStr">
        <is>
          <t>Koli raf yerleştirme</t>
        </is>
      </c>
      <c r="I321" s="166" t="n">
        <v>20</v>
      </c>
      <c r="J321" s="166" t="n">
        <v>1.8</v>
      </c>
      <c r="K321" s="166" t="n">
        <v>1</v>
      </c>
      <c r="L321" s="166" t="n">
        <v>36</v>
      </c>
      <c r="M321" s="141" t="inlineStr">
        <is>
          <t>Mal Kabul (Aylık Operasyon KPI) - Türetilmiş</t>
        </is>
      </c>
      <c r="N321" s="141" t="inlineStr">
        <is>
          <t>Gerçek/Türetilmiş</t>
        </is>
      </c>
    </row>
    <row r="322" ht="15" customHeight="1" s="113">
      <c r="A322" s="144" t="n">
        <v>46114</v>
      </c>
      <c r="B322" s="124" t="inlineStr">
        <is>
          <t>M016</t>
        </is>
      </c>
      <c r="C322" s="124" t="inlineStr">
        <is>
          <t>GAZİEMİR-2</t>
        </is>
      </c>
      <c r="D322" s="124" t="inlineStr">
        <is>
          <t>ALİ ÇELİK</t>
        </is>
      </c>
      <c r="E322" s="124" t="inlineStr">
        <is>
          <t>U026</t>
        </is>
      </c>
      <c r="F322" s="124" t="inlineStr">
        <is>
          <t>REYON GÖREVLİSİ</t>
        </is>
      </c>
      <c r="G322" s="124" t="inlineStr">
        <is>
          <t>A006</t>
        </is>
      </c>
      <c r="H322" s="124" t="inlineStr">
        <is>
          <t>Palet boşaltma</t>
        </is>
      </c>
      <c r="I322" s="166" t="n">
        <v>20</v>
      </c>
      <c r="J322" s="166" t="n">
        <v>30</v>
      </c>
      <c r="K322" s="166" t="n">
        <v>1</v>
      </c>
      <c r="L322" s="166" t="n">
        <v>600</v>
      </c>
      <c r="M322" s="141" t="inlineStr">
        <is>
          <t>Mal Kabul (Aylık Operasyon KPI) - Türetilmiş</t>
        </is>
      </c>
      <c r="N322" s="141" t="inlineStr">
        <is>
          <t>Gerçek/Türetilmiş</t>
        </is>
      </c>
    </row>
    <row r="323" ht="15" customHeight="1" s="113">
      <c r="A323" s="144" t="n">
        <v>46114</v>
      </c>
      <c r="B323" s="124" t="inlineStr">
        <is>
          <t>M016</t>
        </is>
      </c>
      <c r="C323" s="124" t="inlineStr">
        <is>
          <t>GAZİEMİR-2</t>
        </is>
      </c>
      <c r="D323" s="124" t="inlineStr">
        <is>
          <t>ALİ ÇELİK</t>
        </is>
      </c>
      <c r="E323" s="124" t="inlineStr">
        <is>
          <t>U026</t>
        </is>
      </c>
      <c r="F323" s="124" t="inlineStr">
        <is>
          <t>REYON GÖREVLİSİ</t>
        </is>
      </c>
      <c r="G323" s="124" t="inlineStr">
        <is>
          <t>A007</t>
        </is>
      </c>
      <c r="H323" s="124" t="inlineStr">
        <is>
          <t>Etiket değiştirme</t>
        </is>
      </c>
      <c r="I323" s="166" t="n">
        <v>130</v>
      </c>
      <c r="J323" s="166" t="n">
        <v>0.45</v>
      </c>
      <c r="K323" s="166" t="n">
        <v>1</v>
      </c>
      <c r="L323" s="166" t="n">
        <v>58.5</v>
      </c>
      <c r="M323" s="141" t="inlineStr">
        <is>
          <t>Türetilmiş Saha Etüdü Bekleniyor</t>
        </is>
      </c>
      <c r="N323" s="141" t="inlineStr">
        <is>
          <t>Saha Etüdü Bekleniyor</t>
        </is>
      </c>
    </row>
    <row r="324" ht="15" customHeight="1" s="113">
      <c r="A324" s="144" t="n">
        <v>46114</v>
      </c>
      <c r="B324" s="124" t="inlineStr">
        <is>
          <t>M016</t>
        </is>
      </c>
      <c r="C324" s="124" t="inlineStr">
        <is>
          <t>GAZİEMİR-2</t>
        </is>
      </c>
      <c r="D324" s="124" t="inlineStr">
        <is>
          <t>ALİ ÇELİK</t>
        </is>
      </c>
      <c r="E324" s="124" t="inlineStr">
        <is>
          <t>U026</t>
        </is>
      </c>
      <c r="F324" s="124" t="inlineStr">
        <is>
          <t>REYON GÖREVLİSİ</t>
        </is>
      </c>
      <c r="G324" s="124" t="inlineStr">
        <is>
          <t>A008</t>
        </is>
      </c>
      <c r="H324" s="124" t="inlineStr">
        <is>
          <t>SKT kontrolü</t>
        </is>
      </c>
      <c r="I324" s="166" t="n">
        <v>928</v>
      </c>
      <c r="J324" s="166" t="n">
        <v>0.2</v>
      </c>
      <c r="K324" s="166" t="n">
        <v>1</v>
      </c>
      <c r="L324" s="166" t="n">
        <v>185.6</v>
      </c>
      <c r="M324" s="141" t="inlineStr">
        <is>
          <t>Türetilmiş Saha Etüdü Bekleniyor</t>
        </is>
      </c>
      <c r="N324" s="141" t="inlineStr">
        <is>
          <t>Saha Etüdü Bekleniyor</t>
        </is>
      </c>
    </row>
    <row r="325" ht="15" customHeight="1" s="113">
      <c r="A325" s="144" t="n">
        <v>46114</v>
      </c>
      <c r="B325" s="124" t="inlineStr">
        <is>
          <t>M016</t>
        </is>
      </c>
      <c r="C325" s="124" t="inlineStr">
        <is>
          <t>GAZİEMİR-2</t>
        </is>
      </c>
      <c r="D325" s="124" t="inlineStr">
        <is>
          <t>ALİ ÇELİK</t>
        </is>
      </c>
      <c r="E325" s="124" t="inlineStr">
        <is>
          <t>U042</t>
        </is>
      </c>
      <c r="F325" s="124" t="inlineStr">
        <is>
          <t>ŞARKÜTERİ</t>
        </is>
      </c>
      <c r="G325" s="124" t="inlineStr">
        <is>
          <t>A009</t>
        </is>
      </c>
      <c r="H325" s="124" t="inlineStr">
        <is>
          <t>Müşteri servis süresi</t>
        </is>
      </c>
      <c r="I325" s="166" t="n">
        <v>322</v>
      </c>
      <c r="J325" s="166" t="n">
        <v>4</v>
      </c>
      <c r="K325" s="166" t="n">
        <v>1</v>
      </c>
      <c r="L325" s="166" t="n">
        <v>1288</v>
      </c>
      <c r="M325" s="141" t="inlineStr">
        <is>
          <t>Türetilmiş Saha Etüdü Bekleniyor</t>
        </is>
      </c>
      <c r="N325" s="141" t="inlineStr">
        <is>
          <t>Saha Etüdü Bekleniyor</t>
        </is>
      </c>
    </row>
    <row r="326" ht="30" customHeight="1" s="113">
      <c r="A326" s="144" t="n">
        <v>46114</v>
      </c>
      <c r="B326" s="124" t="inlineStr">
        <is>
          <t>M016</t>
        </is>
      </c>
      <c r="C326" s="124" t="inlineStr">
        <is>
          <t>GAZİEMİR-2</t>
        </is>
      </c>
      <c r="D326" s="124" t="inlineStr">
        <is>
          <t>ALİ ÇELİK</t>
        </is>
      </c>
      <c r="E326" s="124" t="inlineStr">
        <is>
          <t>U042</t>
        </is>
      </c>
      <c r="F326" s="124" t="inlineStr">
        <is>
          <t>ŞARKÜTERİ</t>
        </is>
      </c>
      <c r="G326" s="124" t="inlineStr">
        <is>
          <t>A010</t>
        </is>
      </c>
      <c r="H326" s="124" t="inlineStr">
        <is>
          <t>Günlük temizlik</t>
        </is>
      </c>
      <c r="I326" s="166" t="n">
        <v>1</v>
      </c>
      <c r="J326" s="166" t="n">
        <v>90</v>
      </c>
      <c r="K326" s="166" t="n">
        <v>1</v>
      </c>
      <c r="L326" s="166" t="n">
        <v>90</v>
      </c>
      <c r="M326" s="141" t="inlineStr">
        <is>
          <t>Sabit Aktivite</t>
        </is>
      </c>
      <c r="N326" s="141" t="inlineStr">
        <is>
          <t>Gerçek/Mevcut Kaynak</t>
        </is>
      </c>
    </row>
    <row r="327" ht="15" customHeight="1" s="113">
      <c r="A327" s="144" t="n">
        <v>46114</v>
      </c>
      <c r="B327" s="124" t="inlineStr">
        <is>
          <t>M016</t>
        </is>
      </c>
      <c r="C327" s="124" t="inlineStr">
        <is>
          <t>GAZİEMİR-2</t>
        </is>
      </c>
      <c r="D327" s="124" t="inlineStr">
        <is>
          <t>ALİ ÇELİK</t>
        </is>
      </c>
      <c r="E327" s="124" t="inlineStr">
        <is>
          <t>U042</t>
        </is>
      </c>
      <c r="F327" s="124" t="inlineStr">
        <is>
          <t>ŞARKÜTERİ</t>
        </is>
      </c>
      <c r="G327" s="124" t="inlineStr">
        <is>
          <t>A011</t>
        </is>
      </c>
      <c r="H327" s="124" t="inlineStr">
        <is>
          <t>Ürün hazırlama</t>
        </is>
      </c>
      <c r="I327" s="166" t="n">
        <v>97</v>
      </c>
      <c r="J327" s="166" t="n">
        <v>1.5</v>
      </c>
      <c r="K327" s="166" t="n">
        <v>1</v>
      </c>
      <c r="L327" s="166" t="n">
        <v>145.5</v>
      </c>
      <c r="M327" s="141" t="inlineStr">
        <is>
          <t>Türetilmiş Saha Etüdü Bekleniyor</t>
        </is>
      </c>
      <c r="N327" s="141" t="inlineStr">
        <is>
          <t>Saha Etüdü Bekleniyor</t>
        </is>
      </c>
    </row>
    <row r="328" ht="30" customHeight="1" s="113">
      <c r="A328" s="144" t="n">
        <v>46114</v>
      </c>
      <c r="B328" s="124" t="inlineStr">
        <is>
          <t>M016</t>
        </is>
      </c>
      <c r="C328" s="124" t="inlineStr">
        <is>
          <t>GAZİEMİR-2</t>
        </is>
      </c>
      <c r="D328" s="124" t="inlineStr">
        <is>
          <t>ALİ ÇELİK</t>
        </is>
      </c>
      <c r="E328" s="124" t="inlineStr">
        <is>
          <t>U013</t>
        </is>
      </c>
      <c r="F328" s="124" t="inlineStr">
        <is>
          <t>KASAP</t>
        </is>
      </c>
      <c r="G328" s="124" t="inlineStr">
        <is>
          <t>A012</t>
        </is>
      </c>
      <c r="H328" s="124" t="inlineStr">
        <is>
          <t>Teşhir hazırlığı</t>
        </is>
      </c>
      <c r="I328" s="166" t="n">
        <v>1</v>
      </c>
      <c r="J328" s="166" t="n">
        <v>75</v>
      </c>
      <c r="K328" s="166" t="n">
        <v>1</v>
      </c>
      <c r="L328" s="166" t="n">
        <v>75</v>
      </c>
      <c r="M328" s="141" t="inlineStr">
        <is>
          <t>Sabit Aktivite</t>
        </is>
      </c>
      <c r="N328" s="141" t="inlineStr">
        <is>
          <t>Gerçek/Mevcut Kaynak</t>
        </is>
      </c>
    </row>
    <row r="329" ht="15" customHeight="1" s="113">
      <c r="A329" s="144" t="n">
        <v>46114</v>
      </c>
      <c r="B329" s="124" t="inlineStr">
        <is>
          <t>M016</t>
        </is>
      </c>
      <c r="C329" s="124" t="inlineStr">
        <is>
          <t>GAZİEMİR-2</t>
        </is>
      </c>
      <c r="D329" s="124" t="inlineStr">
        <is>
          <t>ALİ ÇELİK</t>
        </is>
      </c>
      <c r="E329" s="124" t="inlineStr">
        <is>
          <t>U013</t>
        </is>
      </c>
      <c r="F329" s="124" t="inlineStr">
        <is>
          <t>KASAP</t>
        </is>
      </c>
      <c r="G329" s="124" t="inlineStr">
        <is>
          <t>A013</t>
        </is>
      </c>
      <c r="H329" s="124" t="inlineStr">
        <is>
          <t>Parçalama</t>
        </is>
      </c>
      <c r="I329" s="166" t="n">
        <v>81</v>
      </c>
      <c r="J329" s="166" t="n">
        <v>2.5</v>
      </c>
      <c r="K329" s="166" t="n">
        <v>1</v>
      </c>
      <c r="L329" s="166" t="n">
        <v>202.5</v>
      </c>
      <c r="M329" s="141" t="inlineStr">
        <is>
          <t>Türetilmiş Saha Etüdü Bekleniyor</t>
        </is>
      </c>
      <c r="N329" s="141" t="inlineStr">
        <is>
          <t>Saha Etüdü Bekleniyor</t>
        </is>
      </c>
    </row>
    <row r="330" ht="15" customHeight="1" s="113">
      <c r="A330" s="144" t="n">
        <v>46114</v>
      </c>
      <c r="B330" s="124" t="inlineStr">
        <is>
          <t>M016</t>
        </is>
      </c>
      <c r="C330" s="124" t="inlineStr">
        <is>
          <t>GAZİEMİR-2</t>
        </is>
      </c>
      <c r="D330" s="124" t="inlineStr">
        <is>
          <t>ALİ ÇELİK</t>
        </is>
      </c>
      <c r="E330" s="124" t="inlineStr">
        <is>
          <t>U013</t>
        </is>
      </c>
      <c r="F330" s="124" t="inlineStr">
        <is>
          <t>KASAP</t>
        </is>
      </c>
      <c r="G330" s="124" t="inlineStr">
        <is>
          <t>A014</t>
        </is>
      </c>
      <c r="H330" s="124" t="inlineStr">
        <is>
          <t>Paketleme</t>
        </is>
      </c>
      <c r="I330" s="166" t="n">
        <v>129</v>
      </c>
      <c r="J330" s="166" t="n">
        <v>1.2</v>
      </c>
      <c r="K330" s="166" t="n">
        <v>1</v>
      </c>
      <c r="L330" s="166" t="n">
        <v>154.8</v>
      </c>
      <c r="M330" s="141" t="inlineStr">
        <is>
          <t>Türetilmiş Saha Etüdü Bekleniyor</t>
        </is>
      </c>
      <c r="N330" s="141" t="inlineStr">
        <is>
          <t>Saha Etüdü Bekleniyor</t>
        </is>
      </c>
    </row>
    <row r="331" ht="15" customHeight="1" s="113">
      <c r="A331" s="144" t="n">
        <v>46114</v>
      </c>
      <c r="B331" s="124" t="inlineStr">
        <is>
          <t>M016</t>
        </is>
      </c>
      <c r="C331" s="124" t="inlineStr">
        <is>
          <t>GAZİEMİR-2</t>
        </is>
      </c>
      <c r="D331" s="124" t="inlineStr">
        <is>
          <t>ALİ ÇELİK</t>
        </is>
      </c>
      <c r="E331" s="124" t="inlineStr">
        <is>
          <t>U017</t>
        </is>
      </c>
      <c r="F331" s="124" t="inlineStr">
        <is>
          <t>MANAV</t>
        </is>
      </c>
      <c r="G331" s="124" t="inlineStr">
        <is>
          <t>A015</t>
        </is>
      </c>
      <c r="H331" s="124" t="inlineStr">
        <is>
          <t>Teşhir hazırlığı</t>
        </is>
      </c>
      <c r="I331" s="166" t="n">
        <v>74</v>
      </c>
      <c r="J331" s="166" t="n">
        <v>2.2</v>
      </c>
      <c r="K331" s="166" t="n">
        <v>1</v>
      </c>
      <c r="L331" s="166" t="n">
        <v>162.8</v>
      </c>
      <c r="M331" s="141" t="inlineStr">
        <is>
          <t>Türetilmiş Saha Etüdü Bekleniyor</t>
        </is>
      </c>
      <c r="N331" s="141" t="inlineStr">
        <is>
          <t>Saha Etüdü Bekleniyor</t>
        </is>
      </c>
    </row>
    <row r="332" ht="15" customHeight="1" s="113">
      <c r="A332" s="144" t="n">
        <v>46114</v>
      </c>
      <c r="B332" s="124" t="inlineStr">
        <is>
          <t>M016</t>
        </is>
      </c>
      <c r="C332" s="124" t="inlineStr">
        <is>
          <t>GAZİEMİR-2</t>
        </is>
      </c>
      <c r="D332" s="124" t="inlineStr">
        <is>
          <t>ALİ ÇELİK</t>
        </is>
      </c>
      <c r="E332" s="124" t="inlineStr">
        <is>
          <t>U017</t>
        </is>
      </c>
      <c r="F332" s="124" t="inlineStr">
        <is>
          <t>MANAV</t>
        </is>
      </c>
      <c r="G332" s="124" t="inlineStr">
        <is>
          <t>A016</t>
        </is>
      </c>
      <c r="H332" s="124" t="inlineStr">
        <is>
          <t>Ayıklama</t>
        </is>
      </c>
      <c r="I332" s="166" t="n">
        <v>45</v>
      </c>
      <c r="J332" s="166" t="n">
        <v>0.8</v>
      </c>
      <c r="K332" s="166" t="n">
        <v>1</v>
      </c>
      <c r="L332" s="166" t="n">
        <v>36</v>
      </c>
      <c r="M332" s="141" t="inlineStr">
        <is>
          <t>Türetilmiş Saha Etüdü Bekleniyor</t>
        </is>
      </c>
      <c r="N332" s="141" t="inlineStr">
        <is>
          <t>Saha Etüdü Bekleniyor</t>
        </is>
      </c>
    </row>
    <row r="333" ht="15" customHeight="1" s="113">
      <c r="A333" s="144" t="n">
        <v>46114</v>
      </c>
      <c r="B333" s="124" t="inlineStr">
        <is>
          <t>M016</t>
        </is>
      </c>
      <c r="C333" s="124" t="inlineStr">
        <is>
          <t>GAZİEMİR-2</t>
        </is>
      </c>
      <c r="D333" s="124" t="inlineStr">
        <is>
          <t>ALİ ÇELİK</t>
        </is>
      </c>
      <c r="E333" s="124" t="inlineStr">
        <is>
          <t>U017</t>
        </is>
      </c>
      <c r="F333" s="124" t="inlineStr">
        <is>
          <t>MANAV</t>
        </is>
      </c>
      <c r="G333" s="124" t="inlineStr">
        <is>
          <t>A017</t>
        </is>
      </c>
      <c r="H333" s="124" t="inlineStr">
        <is>
          <t>Fire ayrıştırma</t>
        </is>
      </c>
      <c r="I333" s="166" t="n">
        <v>11</v>
      </c>
      <c r="J333" s="166" t="n">
        <v>1</v>
      </c>
      <c r="K333" s="166" t="n">
        <v>1</v>
      </c>
      <c r="L333" s="166" t="n">
        <v>11</v>
      </c>
      <c r="M333" s="141" t="inlineStr">
        <is>
          <t>Türetilmiş Saha Etüdü Bekleniyor</t>
        </is>
      </c>
      <c r="N333" s="141" t="inlineStr">
        <is>
          <t>Saha Etüdü Bekleniyor</t>
        </is>
      </c>
    </row>
    <row r="334" ht="30" customHeight="1" s="113">
      <c r="A334" s="144" t="n">
        <v>46114</v>
      </c>
      <c r="B334" s="124" t="inlineStr">
        <is>
          <t>M016</t>
        </is>
      </c>
      <c r="C334" s="124" t="inlineStr">
        <is>
          <t>GAZİEMİR-2</t>
        </is>
      </c>
      <c r="D334" s="124" t="inlineStr">
        <is>
          <t>ALİ ÇELİK</t>
        </is>
      </c>
      <c r="E334" s="124" t="inlineStr">
        <is>
          <t>U023</t>
        </is>
      </c>
      <c r="F334" s="124" t="inlineStr">
        <is>
          <t>ONLİNE TOPLAYICI</t>
        </is>
      </c>
      <c r="G334" s="124" t="inlineStr">
        <is>
          <t>A018</t>
        </is>
      </c>
      <c r="H334" s="124" t="inlineStr">
        <is>
          <t>Sipariş toplama</t>
        </is>
      </c>
      <c r="I334" s="166" t="n">
        <v>178</v>
      </c>
      <c r="J334" s="166" t="n">
        <v>7</v>
      </c>
      <c r="K334" s="166" t="n">
        <v>1</v>
      </c>
      <c r="L334" s="166" t="n">
        <v>1246</v>
      </c>
      <c r="M334" s="141" t="inlineStr">
        <is>
          <t>Online Sipariş - Gerçek</t>
        </is>
      </c>
      <c r="N334" s="141" t="inlineStr">
        <is>
          <t>Gerçek/Mevcut Kaynak</t>
        </is>
      </c>
    </row>
    <row r="335" ht="30" customHeight="1" s="113">
      <c r="A335" s="144" t="n">
        <v>46114</v>
      </c>
      <c r="B335" s="124" t="inlineStr">
        <is>
          <t>M016</t>
        </is>
      </c>
      <c r="C335" s="124" t="inlineStr">
        <is>
          <t>GAZİEMİR-2</t>
        </is>
      </c>
      <c r="D335" s="124" t="inlineStr">
        <is>
          <t>ALİ ÇELİK</t>
        </is>
      </c>
      <c r="E335" s="124" t="inlineStr">
        <is>
          <t>U024</t>
        </is>
      </c>
      <c r="F335" s="124" t="inlineStr">
        <is>
          <t>ONLİNE ŞOFÖR</t>
        </is>
      </c>
      <c r="G335" s="124" t="inlineStr">
        <is>
          <t>A019</t>
        </is>
      </c>
      <c r="H335" s="124" t="inlineStr">
        <is>
          <t>Sipariş teslimatı</t>
        </is>
      </c>
      <c r="I335" s="166" t="n">
        <v>178</v>
      </c>
      <c r="J335" s="166" t="n">
        <v>12</v>
      </c>
      <c r="K335" s="166" t="n">
        <v>1</v>
      </c>
      <c r="L335" s="166" t="n">
        <v>2136</v>
      </c>
      <c r="M335" s="141" t="inlineStr">
        <is>
          <t>Online Sipariş - Gerçek</t>
        </is>
      </c>
      <c r="N335" s="141" t="inlineStr">
        <is>
          <t>Gerçek/Mevcut Kaynak</t>
        </is>
      </c>
    </row>
    <row r="336" ht="15" customHeight="1" s="113">
      <c r="A336" s="144" t="n">
        <v>46114</v>
      </c>
      <c r="B336" s="124" t="inlineStr">
        <is>
          <t>M016</t>
        </is>
      </c>
      <c r="C336" s="124" t="inlineStr">
        <is>
          <t>GAZİEMİR-2</t>
        </is>
      </c>
      <c r="D336" s="124" t="inlineStr">
        <is>
          <t>ALİ ÇELİK</t>
        </is>
      </c>
      <c r="E336" s="124" t="inlineStr">
        <is>
          <t>U002</t>
        </is>
      </c>
      <c r="F336" s="124" t="inlineStr">
        <is>
          <t>BAKLİYAT</t>
        </is>
      </c>
      <c r="G336" s="124" t="inlineStr">
        <is>
          <t>A020</t>
        </is>
      </c>
      <c r="H336" s="124" t="inlineStr">
        <is>
          <t>Ürün dolumu</t>
        </is>
      </c>
      <c r="I336" s="166" t="n">
        <v>45</v>
      </c>
      <c r="J336" s="166" t="n">
        <v>2</v>
      </c>
      <c r="K336" s="166" t="n">
        <v>1</v>
      </c>
      <c r="L336" s="166" t="n">
        <v>90</v>
      </c>
      <c r="M336" s="141" t="inlineStr">
        <is>
          <t>Türetilmiş Saha Etüdü Bekleniyor</t>
        </is>
      </c>
      <c r="N336" s="141" t="inlineStr">
        <is>
          <t>Saha Etüdü Bekleniyor</t>
        </is>
      </c>
    </row>
    <row r="337" ht="15" customHeight="1" s="113">
      <c r="A337" s="144" t="n">
        <v>46114</v>
      </c>
      <c r="B337" s="124" t="inlineStr">
        <is>
          <t>M016</t>
        </is>
      </c>
      <c r="C337" s="124" t="inlineStr">
        <is>
          <t>GAZİEMİR-2</t>
        </is>
      </c>
      <c r="D337" s="124" t="inlineStr">
        <is>
          <t>ALİ ÇELİK</t>
        </is>
      </c>
      <c r="E337" s="124" t="inlineStr">
        <is>
          <t>U034</t>
        </is>
      </c>
      <c r="F337" s="124" t="inlineStr">
        <is>
          <t>UNLU MAMÜLLER</t>
        </is>
      </c>
      <c r="G337" s="124" t="inlineStr">
        <is>
          <t>A021</t>
        </is>
      </c>
      <c r="H337" s="124" t="inlineStr">
        <is>
          <t>Ürün hazırlama/pişirme</t>
        </is>
      </c>
      <c r="I337" s="166" t="n">
        <v>6</v>
      </c>
      <c r="J337" s="166" t="n">
        <v>25</v>
      </c>
      <c r="K337" s="166" t="n">
        <v>1</v>
      </c>
      <c r="L337" s="166" t="n">
        <v>150</v>
      </c>
      <c r="M337" s="141" t="inlineStr">
        <is>
          <t>Türetilmiş Saha Etüdü Bekleniyor</t>
        </is>
      </c>
      <c r="N337" s="141" t="inlineStr">
        <is>
          <t>Saha Etüdü Bekleniyor</t>
        </is>
      </c>
    </row>
    <row r="338" ht="30" customHeight="1" s="113">
      <c r="A338" s="144" t="n">
        <v>46114</v>
      </c>
      <c r="B338" s="124" t="inlineStr">
        <is>
          <t>M017</t>
        </is>
      </c>
      <c r="C338" s="124" t="inlineStr">
        <is>
          <t>GAZİEMİR-3</t>
        </is>
      </c>
      <c r="D338" s="124" t="inlineStr">
        <is>
          <t>ALİ ÇELİK</t>
        </is>
      </c>
      <c r="E338" s="124" t="inlineStr">
        <is>
          <t>U015</t>
        </is>
      </c>
      <c r="F338" s="124" t="inlineStr">
        <is>
          <t>KASİYER</t>
        </is>
      </c>
      <c r="G338" s="124" t="inlineStr">
        <is>
          <t>A001</t>
        </is>
      </c>
      <c r="H338" s="124" t="inlineStr">
        <is>
          <t>Fiş işlemi</t>
        </is>
      </c>
      <c r="I338" s="166" t="n">
        <v>2039</v>
      </c>
      <c r="J338" s="166" t="n">
        <v>2</v>
      </c>
      <c r="K338" s="166" t="n">
        <v>1</v>
      </c>
      <c r="L338" s="166" t="n">
        <v>4078</v>
      </c>
      <c r="M338" s="141" t="inlineStr">
        <is>
          <t>Günlük Operasyon - Gerçek</t>
        </is>
      </c>
      <c r="N338" s="141" t="inlineStr">
        <is>
          <t>Gerçek/Mevcut Kaynak</t>
        </is>
      </c>
    </row>
    <row r="339" ht="15" customHeight="1" s="113">
      <c r="A339" s="144" t="n">
        <v>46114</v>
      </c>
      <c r="B339" s="124" t="inlineStr">
        <is>
          <t>M017</t>
        </is>
      </c>
      <c r="C339" s="124" t="inlineStr">
        <is>
          <t>GAZİEMİR-3</t>
        </is>
      </c>
      <c r="D339" s="124" t="inlineStr">
        <is>
          <t>ALİ ÇELİK</t>
        </is>
      </c>
      <c r="E339" s="124" t="inlineStr">
        <is>
          <t>U015</t>
        </is>
      </c>
      <c r="F339" s="124" t="inlineStr">
        <is>
          <t>KASİYER</t>
        </is>
      </c>
      <c r="G339" s="124" t="inlineStr">
        <is>
          <t>A002</t>
        </is>
      </c>
      <c r="H339" s="124" t="inlineStr">
        <is>
          <t>Kasa açılışı</t>
        </is>
      </c>
      <c r="I339" s="166" t="n">
        <v>6</v>
      </c>
      <c r="J339" s="166" t="n">
        <v>15</v>
      </c>
      <c r="K339" s="166" t="n">
        <v>1</v>
      </c>
      <c r="L339" s="166" t="n">
        <v>90</v>
      </c>
      <c r="M339" s="141" t="inlineStr">
        <is>
          <t>Türetilmiş Saha Etüdü Bekleniyor</t>
        </is>
      </c>
      <c r="N339" s="141" t="inlineStr">
        <is>
          <t>Saha Etüdü Bekleniyor</t>
        </is>
      </c>
    </row>
    <row r="340" ht="15" customHeight="1" s="113">
      <c r="A340" s="144" t="n">
        <v>46114</v>
      </c>
      <c r="B340" s="124" t="inlineStr">
        <is>
          <t>M017</t>
        </is>
      </c>
      <c r="C340" s="124" t="inlineStr">
        <is>
          <t>GAZİEMİR-3</t>
        </is>
      </c>
      <c r="D340" s="124" t="inlineStr">
        <is>
          <t>ALİ ÇELİK</t>
        </is>
      </c>
      <c r="E340" s="124" t="inlineStr">
        <is>
          <t>U015</t>
        </is>
      </c>
      <c r="F340" s="124" t="inlineStr">
        <is>
          <t>KASİYER</t>
        </is>
      </c>
      <c r="G340" s="124" t="inlineStr">
        <is>
          <t>A003</t>
        </is>
      </c>
      <c r="H340" s="124" t="inlineStr">
        <is>
          <t>Kasa kapanışı</t>
        </is>
      </c>
      <c r="I340" s="166" t="n">
        <v>6</v>
      </c>
      <c r="J340" s="166" t="n">
        <v>20</v>
      </c>
      <c r="K340" s="166" t="n">
        <v>1</v>
      </c>
      <c r="L340" s="166" t="n">
        <v>120</v>
      </c>
      <c r="M340" s="141" t="inlineStr">
        <is>
          <t>Türetilmiş Saha Etüdü Bekleniyor</t>
        </is>
      </c>
      <c r="N340" s="141" t="inlineStr">
        <is>
          <t>Saha Etüdü Bekleniyor</t>
        </is>
      </c>
    </row>
    <row r="341" ht="15" customHeight="1" s="113">
      <c r="A341" s="144" t="n">
        <v>46114</v>
      </c>
      <c r="B341" s="124" t="inlineStr">
        <is>
          <t>M017</t>
        </is>
      </c>
      <c r="C341" s="124" t="inlineStr">
        <is>
          <t>GAZİEMİR-3</t>
        </is>
      </c>
      <c r="D341" s="124" t="inlineStr">
        <is>
          <t>ALİ ÇELİK</t>
        </is>
      </c>
      <c r="E341" s="124" t="inlineStr">
        <is>
          <t>U015</t>
        </is>
      </c>
      <c r="F341" s="124" t="inlineStr">
        <is>
          <t>KASİYER</t>
        </is>
      </c>
      <c r="G341" s="124" t="inlineStr">
        <is>
          <t>A004</t>
        </is>
      </c>
      <c r="H341" s="124" t="inlineStr">
        <is>
          <t>İade işlemi</t>
        </is>
      </c>
      <c r="I341" s="166" t="n">
        <v>24</v>
      </c>
      <c r="J341" s="166" t="n">
        <v>6</v>
      </c>
      <c r="K341" s="166" t="n">
        <v>1</v>
      </c>
      <c r="L341" s="166" t="n">
        <v>144</v>
      </c>
      <c r="M341" s="141" t="inlineStr">
        <is>
          <t>Türetilmiş Saha Etüdü Bekleniyor</t>
        </is>
      </c>
      <c r="N341" s="141" t="inlineStr">
        <is>
          <t>Saha Etüdü Bekleniyor</t>
        </is>
      </c>
    </row>
    <row r="342" ht="15" customHeight="1" s="113">
      <c r="A342" s="144" t="n">
        <v>46114</v>
      </c>
      <c r="B342" s="124" t="inlineStr">
        <is>
          <t>M017</t>
        </is>
      </c>
      <c r="C342" s="124" t="inlineStr">
        <is>
          <t>GAZİEMİR-3</t>
        </is>
      </c>
      <c r="D342" s="124" t="inlineStr">
        <is>
          <t>ALİ ÇELİK</t>
        </is>
      </c>
      <c r="E342" s="124" t="inlineStr">
        <is>
          <t>U026</t>
        </is>
      </c>
      <c r="F342" s="124" t="inlineStr">
        <is>
          <t>REYON GÖREVLİSİ</t>
        </is>
      </c>
      <c r="G342" s="124" t="inlineStr">
        <is>
          <t>A005</t>
        </is>
      </c>
      <c r="H342" s="124" t="inlineStr">
        <is>
          <t>Koli raf yerleştirme</t>
        </is>
      </c>
      <c r="I342" s="166" t="n">
        <v>15</v>
      </c>
      <c r="J342" s="166" t="n">
        <v>1.8</v>
      </c>
      <c r="K342" s="166" t="n">
        <v>1</v>
      </c>
      <c r="L342" s="166" t="n">
        <v>27</v>
      </c>
      <c r="M342" s="141" t="inlineStr">
        <is>
          <t>Mal Kabul (Aylık Operasyon KPI) - Türetilmiş</t>
        </is>
      </c>
      <c r="N342" s="141" t="inlineStr">
        <is>
          <t>Gerçek/Türetilmiş</t>
        </is>
      </c>
    </row>
    <row r="343" ht="15" customHeight="1" s="113">
      <c r="A343" s="144" t="n">
        <v>46114</v>
      </c>
      <c r="B343" s="124" t="inlineStr">
        <is>
          <t>M017</t>
        </is>
      </c>
      <c r="C343" s="124" t="inlineStr">
        <is>
          <t>GAZİEMİR-3</t>
        </is>
      </c>
      <c r="D343" s="124" t="inlineStr">
        <is>
          <t>ALİ ÇELİK</t>
        </is>
      </c>
      <c r="E343" s="124" t="inlineStr">
        <is>
          <t>U026</t>
        </is>
      </c>
      <c r="F343" s="124" t="inlineStr">
        <is>
          <t>REYON GÖREVLİSİ</t>
        </is>
      </c>
      <c r="G343" s="124" t="inlineStr">
        <is>
          <t>A006</t>
        </is>
      </c>
      <c r="H343" s="124" t="inlineStr">
        <is>
          <t>Palet boşaltma</t>
        </is>
      </c>
      <c r="I343" s="166" t="n">
        <v>15</v>
      </c>
      <c r="J343" s="166" t="n">
        <v>30</v>
      </c>
      <c r="K343" s="166" t="n">
        <v>1</v>
      </c>
      <c r="L343" s="166" t="n">
        <v>450</v>
      </c>
      <c r="M343" s="141" t="inlineStr">
        <is>
          <t>Mal Kabul (Aylık Operasyon KPI) - Türetilmiş</t>
        </is>
      </c>
      <c r="N343" s="141" t="inlineStr">
        <is>
          <t>Gerçek/Türetilmiş</t>
        </is>
      </c>
    </row>
    <row r="344" ht="15" customHeight="1" s="113">
      <c r="A344" s="144" t="n">
        <v>46114</v>
      </c>
      <c r="B344" s="124" t="inlineStr">
        <is>
          <t>M017</t>
        </is>
      </c>
      <c r="C344" s="124" t="inlineStr">
        <is>
          <t>GAZİEMİR-3</t>
        </is>
      </c>
      <c r="D344" s="124" t="inlineStr">
        <is>
          <t>ALİ ÇELİK</t>
        </is>
      </c>
      <c r="E344" s="124" t="inlineStr">
        <is>
          <t>U026</t>
        </is>
      </c>
      <c r="F344" s="124" t="inlineStr">
        <is>
          <t>REYON GÖREVLİSİ</t>
        </is>
      </c>
      <c r="G344" s="124" t="inlineStr">
        <is>
          <t>A007</t>
        </is>
      </c>
      <c r="H344" s="124" t="inlineStr">
        <is>
          <t>Etiket değiştirme</t>
        </is>
      </c>
      <c r="I344" s="166" t="n">
        <v>67</v>
      </c>
      <c r="J344" s="166" t="n">
        <v>0.45</v>
      </c>
      <c r="K344" s="166" t="n">
        <v>1</v>
      </c>
      <c r="L344" s="166" t="n">
        <v>30.15</v>
      </c>
      <c r="M344" s="141" t="inlineStr">
        <is>
          <t>Türetilmiş Saha Etüdü Bekleniyor</t>
        </is>
      </c>
      <c r="N344" s="141" t="inlineStr">
        <is>
          <t>Saha Etüdü Bekleniyor</t>
        </is>
      </c>
    </row>
    <row r="345" ht="15" customHeight="1" s="113">
      <c r="A345" s="144" t="n">
        <v>46114</v>
      </c>
      <c r="B345" s="124" t="inlineStr">
        <is>
          <t>M017</t>
        </is>
      </c>
      <c r="C345" s="124" t="inlineStr">
        <is>
          <t>GAZİEMİR-3</t>
        </is>
      </c>
      <c r="D345" s="124" t="inlineStr">
        <is>
          <t>ALİ ÇELİK</t>
        </is>
      </c>
      <c r="E345" s="124" t="inlineStr">
        <is>
          <t>U026</t>
        </is>
      </c>
      <c r="F345" s="124" t="inlineStr">
        <is>
          <t>REYON GÖREVLİSİ</t>
        </is>
      </c>
      <c r="G345" s="124" t="inlineStr">
        <is>
          <t>A008</t>
        </is>
      </c>
      <c r="H345" s="124" t="inlineStr">
        <is>
          <t>SKT kontrolü</t>
        </is>
      </c>
      <c r="I345" s="166" t="n">
        <v>478</v>
      </c>
      <c r="J345" s="166" t="n">
        <v>0.2</v>
      </c>
      <c r="K345" s="166" t="n">
        <v>1</v>
      </c>
      <c r="L345" s="166" t="n">
        <v>95.59999999999999</v>
      </c>
      <c r="M345" s="141" t="inlineStr">
        <is>
          <t>Türetilmiş Saha Etüdü Bekleniyor</t>
        </is>
      </c>
      <c r="N345" s="141" t="inlineStr">
        <is>
          <t>Saha Etüdü Bekleniyor</t>
        </is>
      </c>
    </row>
    <row r="346" ht="15" customHeight="1" s="113">
      <c r="A346" s="144" t="n">
        <v>46114</v>
      </c>
      <c r="B346" s="124" t="inlineStr">
        <is>
          <t>M017</t>
        </is>
      </c>
      <c r="C346" s="124" t="inlineStr">
        <is>
          <t>GAZİEMİR-3</t>
        </is>
      </c>
      <c r="D346" s="124" t="inlineStr">
        <is>
          <t>ALİ ÇELİK</t>
        </is>
      </c>
      <c r="E346" s="124" t="inlineStr">
        <is>
          <t>U042</t>
        </is>
      </c>
      <c r="F346" s="124" t="inlineStr">
        <is>
          <t>ŞARKÜTERİ</t>
        </is>
      </c>
      <c r="G346" s="124" t="inlineStr">
        <is>
          <t>A009</t>
        </is>
      </c>
      <c r="H346" s="124" t="inlineStr">
        <is>
          <t>Müşteri servis süresi</t>
        </is>
      </c>
      <c r="I346" s="166" t="n">
        <v>201</v>
      </c>
      <c r="J346" s="166" t="n">
        <v>4</v>
      </c>
      <c r="K346" s="166" t="n">
        <v>1</v>
      </c>
      <c r="L346" s="166" t="n">
        <v>804</v>
      </c>
      <c r="M346" s="141" t="inlineStr">
        <is>
          <t>Türetilmiş Saha Etüdü Bekleniyor</t>
        </is>
      </c>
      <c r="N346" s="141" t="inlineStr">
        <is>
          <t>Saha Etüdü Bekleniyor</t>
        </is>
      </c>
    </row>
    <row r="347" ht="30" customHeight="1" s="113">
      <c r="A347" s="144" t="n">
        <v>46114</v>
      </c>
      <c r="B347" s="124" t="inlineStr">
        <is>
          <t>M017</t>
        </is>
      </c>
      <c r="C347" s="124" t="inlineStr">
        <is>
          <t>GAZİEMİR-3</t>
        </is>
      </c>
      <c r="D347" s="124" t="inlineStr">
        <is>
          <t>ALİ ÇELİK</t>
        </is>
      </c>
      <c r="E347" s="124" t="inlineStr">
        <is>
          <t>U042</t>
        </is>
      </c>
      <c r="F347" s="124" t="inlineStr">
        <is>
          <t>ŞARKÜTERİ</t>
        </is>
      </c>
      <c r="G347" s="124" t="inlineStr">
        <is>
          <t>A010</t>
        </is>
      </c>
      <c r="H347" s="124" t="inlineStr">
        <is>
          <t>Günlük temizlik</t>
        </is>
      </c>
      <c r="I347" s="166" t="n">
        <v>1</v>
      </c>
      <c r="J347" s="166" t="n">
        <v>90</v>
      </c>
      <c r="K347" s="166" t="n">
        <v>1</v>
      </c>
      <c r="L347" s="166" t="n">
        <v>90</v>
      </c>
      <c r="M347" s="141" t="inlineStr">
        <is>
          <t>Sabit Aktivite</t>
        </is>
      </c>
      <c r="N347" s="141" t="inlineStr">
        <is>
          <t>Gerçek/Mevcut Kaynak</t>
        </is>
      </c>
    </row>
    <row r="348" ht="15" customHeight="1" s="113">
      <c r="A348" s="144" t="n">
        <v>46114</v>
      </c>
      <c r="B348" s="124" t="inlineStr">
        <is>
          <t>M017</t>
        </is>
      </c>
      <c r="C348" s="124" t="inlineStr">
        <is>
          <t>GAZİEMİR-3</t>
        </is>
      </c>
      <c r="D348" s="124" t="inlineStr">
        <is>
          <t>ALİ ÇELİK</t>
        </is>
      </c>
      <c r="E348" s="124" t="inlineStr">
        <is>
          <t>U042</t>
        </is>
      </c>
      <c r="F348" s="124" t="inlineStr">
        <is>
          <t>ŞARKÜTERİ</t>
        </is>
      </c>
      <c r="G348" s="124" t="inlineStr">
        <is>
          <t>A011</t>
        </is>
      </c>
      <c r="H348" s="124" t="inlineStr">
        <is>
          <t>Ürün hazırlama</t>
        </is>
      </c>
      <c r="I348" s="166" t="n">
        <v>60</v>
      </c>
      <c r="J348" s="166" t="n">
        <v>1.5</v>
      </c>
      <c r="K348" s="166" t="n">
        <v>1</v>
      </c>
      <c r="L348" s="166" t="n">
        <v>90</v>
      </c>
      <c r="M348" s="141" t="inlineStr">
        <is>
          <t>Türetilmiş Saha Etüdü Bekleniyor</t>
        </is>
      </c>
      <c r="N348" s="141" t="inlineStr">
        <is>
          <t>Saha Etüdü Bekleniyor</t>
        </is>
      </c>
    </row>
    <row r="349" ht="30" customHeight="1" s="113">
      <c r="A349" s="144" t="n">
        <v>46114</v>
      </c>
      <c r="B349" s="124" t="inlineStr">
        <is>
          <t>M017</t>
        </is>
      </c>
      <c r="C349" s="124" t="inlineStr">
        <is>
          <t>GAZİEMİR-3</t>
        </is>
      </c>
      <c r="D349" s="124" t="inlineStr">
        <is>
          <t>ALİ ÇELİK</t>
        </is>
      </c>
      <c r="E349" s="124" t="inlineStr">
        <is>
          <t>U013</t>
        </is>
      </c>
      <c r="F349" s="124" t="inlineStr">
        <is>
          <t>KASAP</t>
        </is>
      </c>
      <c r="G349" s="124" t="inlineStr">
        <is>
          <t>A012</t>
        </is>
      </c>
      <c r="H349" s="124" t="inlineStr">
        <is>
          <t>Teşhir hazırlığı</t>
        </is>
      </c>
      <c r="I349" s="166" t="n">
        <v>1</v>
      </c>
      <c r="J349" s="166" t="n">
        <v>75</v>
      </c>
      <c r="K349" s="166" t="n">
        <v>1</v>
      </c>
      <c r="L349" s="166" t="n">
        <v>75</v>
      </c>
      <c r="M349" s="141" t="inlineStr">
        <is>
          <t>Sabit Aktivite</t>
        </is>
      </c>
      <c r="N349" s="141" t="inlineStr">
        <is>
          <t>Gerçek/Mevcut Kaynak</t>
        </is>
      </c>
    </row>
    <row r="350" ht="15" customHeight="1" s="113">
      <c r="A350" s="144" t="n">
        <v>46114</v>
      </c>
      <c r="B350" s="124" t="inlineStr">
        <is>
          <t>M017</t>
        </is>
      </c>
      <c r="C350" s="124" t="inlineStr">
        <is>
          <t>GAZİEMİR-3</t>
        </is>
      </c>
      <c r="D350" s="124" t="inlineStr">
        <is>
          <t>ALİ ÇELİK</t>
        </is>
      </c>
      <c r="E350" s="124" t="inlineStr">
        <is>
          <t>U013</t>
        </is>
      </c>
      <c r="F350" s="124" t="inlineStr">
        <is>
          <t>KASAP</t>
        </is>
      </c>
      <c r="G350" s="124" t="inlineStr">
        <is>
          <t>A013</t>
        </is>
      </c>
      <c r="H350" s="124" t="inlineStr">
        <is>
          <t>Parçalama</t>
        </is>
      </c>
      <c r="I350" s="166" t="n">
        <v>50</v>
      </c>
      <c r="J350" s="166" t="n">
        <v>2.5</v>
      </c>
      <c r="K350" s="166" t="n">
        <v>1</v>
      </c>
      <c r="L350" s="166" t="n">
        <v>125</v>
      </c>
      <c r="M350" s="141" t="inlineStr">
        <is>
          <t>Türetilmiş Saha Etüdü Bekleniyor</t>
        </is>
      </c>
      <c r="N350" s="141" t="inlineStr">
        <is>
          <t>Saha Etüdü Bekleniyor</t>
        </is>
      </c>
    </row>
    <row r="351" ht="15" customHeight="1" s="113">
      <c r="A351" s="144" t="n">
        <v>46114</v>
      </c>
      <c r="B351" s="124" t="inlineStr">
        <is>
          <t>M017</t>
        </is>
      </c>
      <c r="C351" s="124" t="inlineStr">
        <is>
          <t>GAZİEMİR-3</t>
        </is>
      </c>
      <c r="D351" s="124" t="inlineStr">
        <is>
          <t>ALİ ÇELİK</t>
        </is>
      </c>
      <c r="E351" s="124" t="inlineStr">
        <is>
          <t>U013</t>
        </is>
      </c>
      <c r="F351" s="124" t="inlineStr">
        <is>
          <t>KASAP</t>
        </is>
      </c>
      <c r="G351" s="124" t="inlineStr">
        <is>
          <t>A014</t>
        </is>
      </c>
      <c r="H351" s="124" t="inlineStr">
        <is>
          <t>Paketleme</t>
        </is>
      </c>
      <c r="I351" s="166" t="n">
        <v>80</v>
      </c>
      <c r="J351" s="166" t="n">
        <v>1.2</v>
      </c>
      <c r="K351" s="166" t="n">
        <v>1</v>
      </c>
      <c r="L351" s="166" t="n">
        <v>96</v>
      </c>
      <c r="M351" s="141" t="inlineStr">
        <is>
          <t>Türetilmiş Saha Etüdü Bekleniyor</t>
        </is>
      </c>
      <c r="N351" s="141" t="inlineStr">
        <is>
          <t>Saha Etüdü Bekleniyor</t>
        </is>
      </c>
    </row>
    <row r="352" ht="15" customHeight="1" s="113">
      <c r="A352" s="144" t="n">
        <v>46114</v>
      </c>
      <c r="B352" s="124" t="inlineStr">
        <is>
          <t>M017</t>
        </is>
      </c>
      <c r="C352" s="124" t="inlineStr">
        <is>
          <t>GAZİEMİR-3</t>
        </is>
      </c>
      <c r="D352" s="124" t="inlineStr">
        <is>
          <t>ALİ ÇELİK</t>
        </is>
      </c>
      <c r="E352" s="124" t="inlineStr">
        <is>
          <t>U017</t>
        </is>
      </c>
      <c r="F352" s="124" t="inlineStr">
        <is>
          <t>MANAV</t>
        </is>
      </c>
      <c r="G352" s="124" t="inlineStr">
        <is>
          <t>A015</t>
        </is>
      </c>
      <c r="H352" s="124" t="inlineStr">
        <is>
          <t>Teşhir hazırlığı</t>
        </is>
      </c>
      <c r="I352" s="166" t="n">
        <v>38</v>
      </c>
      <c r="J352" s="166" t="n">
        <v>2.2</v>
      </c>
      <c r="K352" s="166" t="n">
        <v>1</v>
      </c>
      <c r="L352" s="166" t="n">
        <v>83.59999999999999</v>
      </c>
      <c r="M352" s="141" t="inlineStr">
        <is>
          <t>Türetilmiş Saha Etüdü Bekleniyor</t>
        </is>
      </c>
      <c r="N352" s="141" t="inlineStr">
        <is>
          <t>Saha Etüdü Bekleniyor</t>
        </is>
      </c>
    </row>
    <row r="353" ht="15" customHeight="1" s="113">
      <c r="A353" s="144" t="n">
        <v>46114</v>
      </c>
      <c r="B353" s="124" t="inlineStr">
        <is>
          <t>M017</t>
        </is>
      </c>
      <c r="C353" s="124" t="inlineStr">
        <is>
          <t>GAZİEMİR-3</t>
        </is>
      </c>
      <c r="D353" s="124" t="inlineStr">
        <is>
          <t>ALİ ÇELİK</t>
        </is>
      </c>
      <c r="E353" s="124" t="inlineStr">
        <is>
          <t>U017</t>
        </is>
      </c>
      <c r="F353" s="124" t="inlineStr">
        <is>
          <t>MANAV</t>
        </is>
      </c>
      <c r="G353" s="124" t="inlineStr">
        <is>
          <t>A016</t>
        </is>
      </c>
      <c r="H353" s="124" t="inlineStr">
        <is>
          <t>Ayıklama</t>
        </is>
      </c>
      <c r="I353" s="166" t="n">
        <v>23</v>
      </c>
      <c r="J353" s="166" t="n">
        <v>0.8</v>
      </c>
      <c r="K353" s="166" t="n">
        <v>1</v>
      </c>
      <c r="L353" s="166" t="n">
        <v>18.4</v>
      </c>
      <c r="M353" s="141" t="inlineStr">
        <is>
          <t>Türetilmiş Saha Etüdü Bekleniyor</t>
        </is>
      </c>
      <c r="N353" s="141" t="inlineStr">
        <is>
          <t>Saha Etüdü Bekleniyor</t>
        </is>
      </c>
    </row>
    <row r="354" ht="15" customHeight="1" s="113">
      <c r="A354" s="144" t="n">
        <v>46114</v>
      </c>
      <c r="B354" s="124" t="inlineStr">
        <is>
          <t>M017</t>
        </is>
      </c>
      <c r="C354" s="124" t="inlineStr">
        <is>
          <t>GAZİEMİR-3</t>
        </is>
      </c>
      <c r="D354" s="124" t="inlineStr">
        <is>
          <t>ALİ ÇELİK</t>
        </is>
      </c>
      <c r="E354" s="124" t="inlineStr">
        <is>
          <t>U017</t>
        </is>
      </c>
      <c r="F354" s="124" t="inlineStr">
        <is>
          <t>MANAV</t>
        </is>
      </c>
      <c r="G354" s="124" t="inlineStr">
        <is>
          <t>A017</t>
        </is>
      </c>
      <c r="H354" s="124" t="inlineStr">
        <is>
          <t>Fire ayrıştırma</t>
        </is>
      </c>
      <c r="I354" s="166" t="n">
        <v>6</v>
      </c>
      <c r="J354" s="166" t="n">
        <v>1</v>
      </c>
      <c r="K354" s="166" t="n">
        <v>1</v>
      </c>
      <c r="L354" s="166" t="n">
        <v>6</v>
      </c>
      <c r="M354" s="141" t="inlineStr">
        <is>
          <t>Türetilmiş Saha Etüdü Bekleniyor</t>
        </is>
      </c>
      <c r="N354" s="141" t="inlineStr">
        <is>
          <t>Saha Etüdü Bekleniyor</t>
        </is>
      </c>
    </row>
    <row r="355" ht="30" customHeight="1" s="113">
      <c r="A355" s="144" t="n">
        <v>46114</v>
      </c>
      <c r="B355" s="124" t="inlineStr">
        <is>
          <t>M017</t>
        </is>
      </c>
      <c r="C355" s="124" t="inlineStr">
        <is>
          <t>GAZİEMİR-3</t>
        </is>
      </c>
      <c r="D355" s="124" t="inlineStr">
        <is>
          <t>ALİ ÇELİK</t>
        </is>
      </c>
      <c r="E355" s="124" t="inlineStr">
        <is>
          <t>U023</t>
        </is>
      </c>
      <c r="F355" s="124" t="inlineStr">
        <is>
          <t>ONLİNE TOPLAYICI</t>
        </is>
      </c>
      <c r="G355" s="124" t="inlineStr">
        <is>
          <t>A018</t>
        </is>
      </c>
      <c r="H355" s="124" t="inlineStr">
        <is>
          <t>Sipariş toplama</t>
        </is>
      </c>
      <c r="I355" s="166" t="n">
        <v>51</v>
      </c>
      <c r="J355" s="166" t="n">
        <v>7</v>
      </c>
      <c r="K355" s="166" t="n">
        <v>1</v>
      </c>
      <c r="L355" s="166" t="n">
        <v>357</v>
      </c>
      <c r="M355" s="141" t="inlineStr">
        <is>
          <t>Online Sipariş - Gerçek</t>
        </is>
      </c>
      <c r="N355" s="141" t="inlineStr">
        <is>
          <t>Gerçek/Mevcut Kaynak</t>
        </is>
      </c>
    </row>
    <row r="356" ht="30" customHeight="1" s="113">
      <c r="A356" s="144" t="n">
        <v>46114</v>
      </c>
      <c r="B356" s="124" t="inlineStr">
        <is>
          <t>M017</t>
        </is>
      </c>
      <c r="C356" s="124" t="inlineStr">
        <is>
          <t>GAZİEMİR-3</t>
        </is>
      </c>
      <c r="D356" s="124" t="inlineStr">
        <is>
          <t>ALİ ÇELİK</t>
        </is>
      </c>
      <c r="E356" s="124" t="inlineStr">
        <is>
          <t>U024</t>
        </is>
      </c>
      <c r="F356" s="124" t="inlineStr">
        <is>
          <t>ONLİNE ŞOFÖR</t>
        </is>
      </c>
      <c r="G356" s="124" t="inlineStr">
        <is>
          <t>A019</t>
        </is>
      </c>
      <c r="H356" s="124" t="inlineStr">
        <is>
          <t>Sipariş teslimatı</t>
        </is>
      </c>
      <c r="I356" s="166" t="n">
        <v>51</v>
      </c>
      <c r="J356" s="166" t="n">
        <v>12</v>
      </c>
      <c r="K356" s="166" t="n">
        <v>1</v>
      </c>
      <c r="L356" s="166" t="n">
        <v>612</v>
      </c>
      <c r="M356" s="141" t="inlineStr">
        <is>
          <t>Online Sipariş - Gerçek</t>
        </is>
      </c>
      <c r="N356" s="141" t="inlineStr">
        <is>
          <t>Gerçek/Mevcut Kaynak</t>
        </is>
      </c>
    </row>
    <row r="357" ht="15" customHeight="1" s="113">
      <c r="A357" s="144" t="n">
        <v>46114</v>
      </c>
      <c r="B357" s="124" t="inlineStr">
        <is>
          <t>M017</t>
        </is>
      </c>
      <c r="C357" s="124" t="inlineStr">
        <is>
          <t>GAZİEMİR-3</t>
        </is>
      </c>
      <c r="D357" s="124" t="inlineStr">
        <is>
          <t>ALİ ÇELİK</t>
        </is>
      </c>
      <c r="E357" s="124" t="inlineStr">
        <is>
          <t>U002</t>
        </is>
      </c>
      <c r="F357" s="124" t="inlineStr">
        <is>
          <t>BAKLİYAT</t>
        </is>
      </c>
      <c r="G357" s="124" t="inlineStr">
        <is>
          <t>A020</t>
        </is>
      </c>
      <c r="H357" s="124" t="inlineStr">
        <is>
          <t>Ürün dolumu</t>
        </is>
      </c>
      <c r="I357" s="166" t="n">
        <v>23</v>
      </c>
      <c r="J357" s="166" t="n">
        <v>2</v>
      </c>
      <c r="K357" s="166" t="n">
        <v>1</v>
      </c>
      <c r="L357" s="166" t="n">
        <v>46</v>
      </c>
      <c r="M357" s="141" t="inlineStr">
        <is>
          <t>Türetilmiş Saha Etüdü Bekleniyor</t>
        </is>
      </c>
      <c r="N357" s="141" t="inlineStr">
        <is>
          <t>Saha Etüdü Bekleniyor</t>
        </is>
      </c>
    </row>
    <row r="358" ht="15" customHeight="1" s="113">
      <c r="A358" s="144" t="n">
        <v>46114</v>
      </c>
      <c r="B358" s="124" t="inlineStr">
        <is>
          <t>M017</t>
        </is>
      </c>
      <c r="C358" s="124" t="inlineStr">
        <is>
          <t>GAZİEMİR-3</t>
        </is>
      </c>
      <c r="D358" s="124" t="inlineStr">
        <is>
          <t>ALİ ÇELİK</t>
        </is>
      </c>
      <c r="E358" s="124" t="inlineStr">
        <is>
          <t>U034</t>
        </is>
      </c>
      <c r="F358" s="124" t="inlineStr">
        <is>
          <t>UNLU MAMÜLLER</t>
        </is>
      </c>
      <c r="G358" s="124" t="inlineStr">
        <is>
          <t>A021</t>
        </is>
      </c>
      <c r="H358" s="124" t="inlineStr">
        <is>
          <t>Ürün hazırlama/pişirme</t>
        </is>
      </c>
      <c r="I358" s="166" t="n">
        <v>4</v>
      </c>
      <c r="J358" s="166" t="n">
        <v>25</v>
      </c>
      <c r="K358" s="166" t="n">
        <v>1</v>
      </c>
      <c r="L358" s="166" t="n">
        <v>100</v>
      </c>
      <c r="M358" s="141" t="inlineStr">
        <is>
          <t>Türetilmiş Saha Etüdü Bekleniyor</t>
        </is>
      </c>
      <c r="N358" s="141" t="inlineStr">
        <is>
          <t>Saha Etüdü Bekleniyor</t>
        </is>
      </c>
    </row>
    <row r="359" ht="30" customHeight="1" s="113">
      <c r="A359" s="144" t="n">
        <v>46114</v>
      </c>
      <c r="B359" s="124" t="inlineStr">
        <is>
          <t>M018</t>
        </is>
      </c>
      <c r="C359" s="124" t="inlineStr">
        <is>
          <t>GAZİEMİR-4</t>
        </is>
      </c>
      <c r="D359" s="124" t="inlineStr">
        <is>
          <t>ALİ ÇELİK</t>
        </is>
      </c>
      <c r="E359" s="124" t="inlineStr">
        <is>
          <t>U015</t>
        </is>
      </c>
      <c r="F359" s="124" t="inlineStr">
        <is>
          <t>KASİYER</t>
        </is>
      </c>
      <c r="G359" s="124" t="inlineStr">
        <is>
          <t>A001</t>
        </is>
      </c>
      <c r="H359" s="124" t="inlineStr">
        <is>
          <t>Fiş işlemi</t>
        </is>
      </c>
      <c r="I359" s="166" t="n">
        <v>2384</v>
      </c>
      <c r="J359" s="166" t="n">
        <v>2</v>
      </c>
      <c r="K359" s="166" t="n">
        <v>1</v>
      </c>
      <c r="L359" s="166" t="n">
        <v>4768</v>
      </c>
      <c r="M359" s="141" t="inlineStr">
        <is>
          <t>Günlük Operasyon - Gerçek</t>
        </is>
      </c>
      <c r="N359" s="141" t="inlineStr">
        <is>
          <t>Gerçek/Mevcut Kaynak</t>
        </is>
      </c>
    </row>
    <row r="360" ht="15" customHeight="1" s="113">
      <c r="A360" s="144" t="n">
        <v>46114</v>
      </c>
      <c r="B360" s="124" t="inlineStr">
        <is>
          <t>M018</t>
        </is>
      </c>
      <c r="C360" s="124" t="inlineStr">
        <is>
          <t>GAZİEMİR-4</t>
        </is>
      </c>
      <c r="D360" s="124" t="inlineStr">
        <is>
          <t>ALİ ÇELİK</t>
        </is>
      </c>
      <c r="E360" s="124" t="inlineStr">
        <is>
          <t>U015</t>
        </is>
      </c>
      <c r="F360" s="124" t="inlineStr">
        <is>
          <t>KASİYER</t>
        </is>
      </c>
      <c r="G360" s="124" t="inlineStr">
        <is>
          <t>A002</t>
        </is>
      </c>
      <c r="H360" s="124" t="inlineStr">
        <is>
          <t>Kasa açılışı</t>
        </is>
      </c>
      <c r="I360" s="166" t="n">
        <v>7</v>
      </c>
      <c r="J360" s="166" t="n">
        <v>15</v>
      </c>
      <c r="K360" s="166" t="n">
        <v>1</v>
      </c>
      <c r="L360" s="166" t="n">
        <v>105</v>
      </c>
      <c r="M360" s="141" t="inlineStr">
        <is>
          <t>Türetilmiş Saha Etüdü Bekleniyor</t>
        </is>
      </c>
      <c r="N360" s="141" t="inlineStr">
        <is>
          <t>Saha Etüdü Bekleniyor</t>
        </is>
      </c>
    </row>
    <row r="361" ht="15" customHeight="1" s="113">
      <c r="A361" s="144" t="n">
        <v>46114</v>
      </c>
      <c r="B361" s="124" t="inlineStr">
        <is>
          <t>M018</t>
        </is>
      </c>
      <c r="C361" s="124" t="inlineStr">
        <is>
          <t>GAZİEMİR-4</t>
        </is>
      </c>
      <c r="D361" s="124" t="inlineStr">
        <is>
          <t>ALİ ÇELİK</t>
        </is>
      </c>
      <c r="E361" s="124" t="inlineStr">
        <is>
          <t>U015</t>
        </is>
      </c>
      <c r="F361" s="124" t="inlineStr">
        <is>
          <t>KASİYER</t>
        </is>
      </c>
      <c r="G361" s="124" t="inlineStr">
        <is>
          <t>A003</t>
        </is>
      </c>
      <c r="H361" s="124" t="inlineStr">
        <is>
          <t>Kasa kapanışı</t>
        </is>
      </c>
      <c r="I361" s="166" t="n">
        <v>7</v>
      </c>
      <c r="J361" s="166" t="n">
        <v>20</v>
      </c>
      <c r="K361" s="166" t="n">
        <v>1</v>
      </c>
      <c r="L361" s="166" t="n">
        <v>140</v>
      </c>
      <c r="M361" s="141" t="inlineStr">
        <is>
          <t>Türetilmiş Saha Etüdü Bekleniyor</t>
        </is>
      </c>
      <c r="N361" s="141" t="inlineStr">
        <is>
          <t>Saha Etüdü Bekleniyor</t>
        </is>
      </c>
    </row>
    <row r="362" ht="15" customHeight="1" s="113">
      <c r="A362" s="144" t="n">
        <v>46114</v>
      </c>
      <c r="B362" s="124" t="inlineStr">
        <is>
          <t>M018</t>
        </is>
      </c>
      <c r="C362" s="124" t="inlineStr">
        <is>
          <t>GAZİEMİR-4</t>
        </is>
      </c>
      <c r="D362" s="124" t="inlineStr">
        <is>
          <t>ALİ ÇELİK</t>
        </is>
      </c>
      <c r="E362" s="124" t="inlineStr">
        <is>
          <t>U015</t>
        </is>
      </c>
      <c r="F362" s="124" t="inlineStr">
        <is>
          <t>KASİYER</t>
        </is>
      </c>
      <c r="G362" s="124" t="inlineStr">
        <is>
          <t>A004</t>
        </is>
      </c>
      <c r="H362" s="124" t="inlineStr">
        <is>
          <t>İade işlemi</t>
        </is>
      </c>
      <c r="I362" s="166" t="n">
        <v>29</v>
      </c>
      <c r="J362" s="166" t="n">
        <v>6</v>
      </c>
      <c r="K362" s="166" t="n">
        <v>1</v>
      </c>
      <c r="L362" s="166" t="n">
        <v>174</v>
      </c>
      <c r="M362" s="141" t="inlineStr">
        <is>
          <t>Türetilmiş Saha Etüdü Bekleniyor</t>
        </is>
      </c>
      <c r="N362" s="141" t="inlineStr">
        <is>
          <t>Saha Etüdü Bekleniyor</t>
        </is>
      </c>
    </row>
    <row r="363" ht="15" customHeight="1" s="113">
      <c r="A363" s="144" t="n">
        <v>46114</v>
      </c>
      <c r="B363" s="124" t="inlineStr">
        <is>
          <t>M018</t>
        </is>
      </c>
      <c r="C363" s="124" t="inlineStr">
        <is>
          <t>GAZİEMİR-4</t>
        </is>
      </c>
      <c r="D363" s="124" t="inlineStr">
        <is>
          <t>ALİ ÇELİK</t>
        </is>
      </c>
      <c r="E363" s="124" t="inlineStr">
        <is>
          <t>U026</t>
        </is>
      </c>
      <c r="F363" s="124" t="inlineStr">
        <is>
          <t>REYON GÖREVLİSİ</t>
        </is>
      </c>
      <c r="G363" s="124" t="inlineStr">
        <is>
          <t>A005</t>
        </is>
      </c>
      <c r="H363" s="124" t="inlineStr">
        <is>
          <t>Koli raf yerleştirme</t>
        </is>
      </c>
      <c r="I363" s="166" t="n">
        <v>11</v>
      </c>
      <c r="J363" s="166" t="n">
        <v>1.8</v>
      </c>
      <c r="K363" s="166" t="n">
        <v>1</v>
      </c>
      <c r="L363" s="166" t="n">
        <v>19.8</v>
      </c>
      <c r="M363" s="141" t="inlineStr">
        <is>
          <t>Mal Kabul (Aylık Operasyon KPI) - Türetilmiş</t>
        </is>
      </c>
      <c r="N363" s="141" t="inlineStr">
        <is>
          <t>Gerçek/Türetilmiş</t>
        </is>
      </c>
    </row>
    <row r="364" ht="15" customHeight="1" s="113">
      <c r="A364" s="144" t="n">
        <v>46114</v>
      </c>
      <c r="B364" s="124" t="inlineStr">
        <is>
          <t>M018</t>
        </is>
      </c>
      <c r="C364" s="124" t="inlineStr">
        <is>
          <t>GAZİEMİR-4</t>
        </is>
      </c>
      <c r="D364" s="124" t="inlineStr">
        <is>
          <t>ALİ ÇELİK</t>
        </is>
      </c>
      <c r="E364" s="124" t="inlineStr">
        <is>
          <t>U026</t>
        </is>
      </c>
      <c r="F364" s="124" t="inlineStr">
        <is>
          <t>REYON GÖREVLİSİ</t>
        </is>
      </c>
      <c r="G364" s="124" t="inlineStr">
        <is>
          <t>A006</t>
        </is>
      </c>
      <c r="H364" s="124" t="inlineStr">
        <is>
          <t>Palet boşaltma</t>
        </is>
      </c>
      <c r="I364" s="166" t="n">
        <v>11</v>
      </c>
      <c r="J364" s="166" t="n">
        <v>30</v>
      </c>
      <c r="K364" s="166" t="n">
        <v>1</v>
      </c>
      <c r="L364" s="166" t="n">
        <v>330</v>
      </c>
      <c r="M364" s="141" t="inlineStr">
        <is>
          <t>Mal Kabul (Aylık Operasyon KPI) - Türetilmiş</t>
        </is>
      </c>
      <c r="N364" s="141" t="inlineStr">
        <is>
          <t>Gerçek/Türetilmiş</t>
        </is>
      </c>
    </row>
    <row r="365" ht="15" customHeight="1" s="113">
      <c r="A365" s="144" t="n">
        <v>46114</v>
      </c>
      <c r="B365" s="124" t="inlineStr">
        <is>
          <t>M018</t>
        </is>
      </c>
      <c r="C365" s="124" t="inlineStr">
        <is>
          <t>GAZİEMİR-4</t>
        </is>
      </c>
      <c r="D365" s="124" t="inlineStr">
        <is>
          <t>ALİ ÇELİK</t>
        </is>
      </c>
      <c r="E365" s="124" t="inlineStr">
        <is>
          <t>U026</t>
        </is>
      </c>
      <c r="F365" s="124" t="inlineStr">
        <is>
          <t>REYON GÖREVLİSİ</t>
        </is>
      </c>
      <c r="G365" s="124" t="inlineStr">
        <is>
          <t>A007</t>
        </is>
      </c>
      <c r="H365" s="124" t="inlineStr">
        <is>
          <t>Etiket değiştirme</t>
        </is>
      </c>
      <c r="I365" s="166" t="n">
        <v>83</v>
      </c>
      <c r="J365" s="166" t="n">
        <v>0.45</v>
      </c>
      <c r="K365" s="166" t="n">
        <v>1</v>
      </c>
      <c r="L365" s="166" t="n">
        <v>37.35</v>
      </c>
      <c r="M365" s="141" t="inlineStr">
        <is>
          <t>Türetilmiş Saha Etüdü Bekleniyor</t>
        </is>
      </c>
      <c r="N365" s="141" t="inlineStr">
        <is>
          <t>Saha Etüdü Bekleniyor</t>
        </is>
      </c>
    </row>
    <row r="366" ht="15" customHeight="1" s="113">
      <c r="A366" s="144" t="n">
        <v>46114</v>
      </c>
      <c r="B366" s="124" t="inlineStr">
        <is>
          <t>M018</t>
        </is>
      </c>
      <c r="C366" s="124" t="inlineStr">
        <is>
          <t>GAZİEMİR-4</t>
        </is>
      </c>
      <c r="D366" s="124" t="inlineStr">
        <is>
          <t>ALİ ÇELİK</t>
        </is>
      </c>
      <c r="E366" s="124" t="inlineStr">
        <is>
          <t>U026</t>
        </is>
      </c>
      <c r="F366" s="124" t="inlineStr">
        <is>
          <t>REYON GÖREVLİSİ</t>
        </is>
      </c>
      <c r="G366" s="124" t="inlineStr">
        <is>
          <t>A008</t>
        </is>
      </c>
      <c r="H366" s="124" t="inlineStr">
        <is>
          <t>SKT kontrolü</t>
        </is>
      </c>
      <c r="I366" s="166" t="n">
        <v>595</v>
      </c>
      <c r="J366" s="166" t="n">
        <v>0.2</v>
      </c>
      <c r="K366" s="166" t="n">
        <v>1</v>
      </c>
      <c r="L366" s="166" t="n">
        <v>119</v>
      </c>
      <c r="M366" s="141" t="inlineStr">
        <is>
          <t>Türetilmiş Saha Etüdü Bekleniyor</t>
        </is>
      </c>
      <c r="N366" s="141" t="inlineStr">
        <is>
          <t>Saha Etüdü Bekleniyor</t>
        </is>
      </c>
    </row>
    <row r="367" ht="15" customHeight="1" s="113">
      <c r="A367" s="144" t="n">
        <v>46114</v>
      </c>
      <c r="B367" s="124" t="inlineStr">
        <is>
          <t>M018</t>
        </is>
      </c>
      <c r="C367" s="124" t="inlineStr">
        <is>
          <t>GAZİEMİR-4</t>
        </is>
      </c>
      <c r="D367" s="124" t="inlineStr">
        <is>
          <t>ALİ ÇELİK</t>
        </is>
      </c>
      <c r="E367" s="124" t="inlineStr">
        <is>
          <t>U042</t>
        </is>
      </c>
      <c r="F367" s="124" t="inlineStr">
        <is>
          <t>ŞARKÜTERİ</t>
        </is>
      </c>
      <c r="G367" s="124" t="inlineStr">
        <is>
          <t>A009</t>
        </is>
      </c>
      <c r="H367" s="124" t="inlineStr">
        <is>
          <t>Müşteri servis süresi</t>
        </is>
      </c>
      <c r="I367" s="166" t="n">
        <v>247</v>
      </c>
      <c r="J367" s="166" t="n">
        <v>4</v>
      </c>
      <c r="K367" s="166" t="n">
        <v>1</v>
      </c>
      <c r="L367" s="166" t="n">
        <v>988</v>
      </c>
      <c r="M367" s="141" t="inlineStr">
        <is>
          <t>Türetilmiş Saha Etüdü Bekleniyor</t>
        </is>
      </c>
      <c r="N367" s="141" t="inlineStr">
        <is>
          <t>Saha Etüdü Bekleniyor</t>
        </is>
      </c>
    </row>
    <row r="368" ht="30" customHeight="1" s="113">
      <c r="A368" s="144" t="n">
        <v>46114</v>
      </c>
      <c r="B368" s="124" t="inlineStr">
        <is>
          <t>M018</t>
        </is>
      </c>
      <c r="C368" s="124" t="inlineStr">
        <is>
          <t>GAZİEMİR-4</t>
        </is>
      </c>
      <c r="D368" s="124" t="inlineStr">
        <is>
          <t>ALİ ÇELİK</t>
        </is>
      </c>
      <c r="E368" s="124" t="inlineStr">
        <is>
          <t>U042</t>
        </is>
      </c>
      <c r="F368" s="124" t="inlineStr">
        <is>
          <t>ŞARKÜTERİ</t>
        </is>
      </c>
      <c r="G368" s="124" t="inlineStr">
        <is>
          <t>A010</t>
        </is>
      </c>
      <c r="H368" s="124" t="inlineStr">
        <is>
          <t>Günlük temizlik</t>
        </is>
      </c>
      <c r="I368" s="166" t="n">
        <v>1</v>
      </c>
      <c r="J368" s="166" t="n">
        <v>90</v>
      </c>
      <c r="K368" s="166" t="n">
        <v>1</v>
      </c>
      <c r="L368" s="166" t="n">
        <v>90</v>
      </c>
      <c r="M368" s="141" t="inlineStr">
        <is>
          <t>Sabit Aktivite</t>
        </is>
      </c>
      <c r="N368" s="141" t="inlineStr">
        <is>
          <t>Gerçek/Mevcut Kaynak</t>
        </is>
      </c>
    </row>
    <row r="369" ht="15" customHeight="1" s="113">
      <c r="A369" s="144" t="n">
        <v>46114</v>
      </c>
      <c r="B369" s="124" t="inlineStr">
        <is>
          <t>M018</t>
        </is>
      </c>
      <c r="C369" s="124" t="inlineStr">
        <is>
          <t>GAZİEMİR-4</t>
        </is>
      </c>
      <c r="D369" s="124" t="inlineStr">
        <is>
          <t>ALİ ÇELİK</t>
        </is>
      </c>
      <c r="E369" s="124" t="inlineStr">
        <is>
          <t>U042</t>
        </is>
      </c>
      <c r="F369" s="124" t="inlineStr">
        <is>
          <t>ŞARKÜTERİ</t>
        </is>
      </c>
      <c r="G369" s="124" t="inlineStr">
        <is>
          <t>A011</t>
        </is>
      </c>
      <c r="H369" s="124" t="inlineStr">
        <is>
          <t>Ürün hazırlama</t>
        </is>
      </c>
      <c r="I369" s="166" t="n">
        <v>74</v>
      </c>
      <c r="J369" s="166" t="n">
        <v>1.5</v>
      </c>
      <c r="K369" s="166" t="n">
        <v>1</v>
      </c>
      <c r="L369" s="166" t="n">
        <v>111</v>
      </c>
      <c r="M369" s="141" t="inlineStr">
        <is>
          <t>Türetilmiş Saha Etüdü Bekleniyor</t>
        </is>
      </c>
      <c r="N369" s="141" t="inlineStr">
        <is>
          <t>Saha Etüdü Bekleniyor</t>
        </is>
      </c>
    </row>
    <row r="370" ht="30" customHeight="1" s="113">
      <c r="A370" s="144" t="n">
        <v>46114</v>
      </c>
      <c r="B370" s="124" t="inlineStr">
        <is>
          <t>M018</t>
        </is>
      </c>
      <c r="C370" s="124" t="inlineStr">
        <is>
          <t>GAZİEMİR-4</t>
        </is>
      </c>
      <c r="D370" s="124" t="inlineStr">
        <is>
          <t>ALİ ÇELİK</t>
        </is>
      </c>
      <c r="E370" s="124" t="inlineStr">
        <is>
          <t>U013</t>
        </is>
      </c>
      <c r="F370" s="124" t="inlineStr">
        <is>
          <t>KASAP</t>
        </is>
      </c>
      <c r="G370" s="124" t="inlineStr">
        <is>
          <t>A012</t>
        </is>
      </c>
      <c r="H370" s="124" t="inlineStr">
        <is>
          <t>Teşhir hazırlığı</t>
        </is>
      </c>
      <c r="I370" s="166" t="n">
        <v>1</v>
      </c>
      <c r="J370" s="166" t="n">
        <v>75</v>
      </c>
      <c r="K370" s="166" t="n">
        <v>1</v>
      </c>
      <c r="L370" s="166" t="n">
        <v>75</v>
      </c>
      <c r="M370" s="141" t="inlineStr">
        <is>
          <t>Sabit Aktivite</t>
        </is>
      </c>
      <c r="N370" s="141" t="inlineStr">
        <is>
          <t>Gerçek/Mevcut Kaynak</t>
        </is>
      </c>
    </row>
    <row r="371" ht="15" customHeight="1" s="113">
      <c r="A371" s="144" t="n">
        <v>46114</v>
      </c>
      <c r="B371" s="124" t="inlineStr">
        <is>
          <t>M018</t>
        </is>
      </c>
      <c r="C371" s="124" t="inlineStr">
        <is>
          <t>GAZİEMİR-4</t>
        </is>
      </c>
      <c r="D371" s="124" t="inlineStr">
        <is>
          <t>ALİ ÇELİK</t>
        </is>
      </c>
      <c r="E371" s="124" t="inlineStr">
        <is>
          <t>U013</t>
        </is>
      </c>
      <c r="F371" s="124" t="inlineStr">
        <is>
          <t>KASAP</t>
        </is>
      </c>
      <c r="G371" s="124" t="inlineStr">
        <is>
          <t>A013</t>
        </is>
      </c>
      <c r="H371" s="124" t="inlineStr">
        <is>
          <t>Parçalama</t>
        </is>
      </c>
      <c r="I371" s="166" t="n">
        <v>62</v>
      </c>
      <c r="J371" s="166" t="n">
        <v>2.5</v>
      </c>
      <c r="K371" s="166" t="n">
        <v>1</v>
      </c>
      <c r="L371" s="166" t="n">
        <v>155</v>
      </c>
      <c r="M371" s="141" t="inlineStr">
        <is>
          <t>Türetilmiş Saha Etüdü Bekleniyor</t>
        </is>
      </c>
      <c r="N371" s="141" t="inlineStr">
        <is>
          <t>Saha Etüdü Bekleniyor</t>
        </is>
      </c>
    </row>
    <row r="372" ht="15" customHeight="1" s="113">
      <c r="A372" s="144" t="n">
        <v>46114</v>
      </c>
      <c r="B372" s="124" t="inlineStr">
        <is>
          <t>M018</t>
        </is>
      </c>
      <c r="C372" s="124" t="inlineStr">
        <is>
          <t>GAZİEMİR-4</t>
        </is>
      </c>
      <c r="D372" s="124" t="inlineStr">
        <is>
          <t>ALİ ÇELİK</t>
        </is>
      </c>
      <c r="E372" s="124" t="inlineStr">
        <is>
          <t>U013</t>
        </is>
      </c>
      <c r="F372" s="124" t="inlineStr">
        <is>
          <t>KASAP</t>
        </is>
      </c>
      <c r="G372" s="124" t="inlineStr">
        <is>
          <t>A014</t>
        </is>
      </c>
      <c r="H372" s="124" t="inlineStr">
        <is>
          <t>Paketleme</t>
        </is>
      </c>
      <c r="I372" s="166" t="n">
        <v>99</v>
      </c>
      <c r="J372" s="166" t="n">
        <v>1.2</v>
      </c>
      <c r="K372" s="166" t="n">
        <v>1</v>
      </c>
      <c r="L372" s="166" t="n">
        <v>118.8</v>
      </c>
      <c r="M372" s="141" t="inlineStr">
        <is>
          <t>Türetilmiş Saha Etüdü Bekleniyor</t>
        </is>
      </c>
      <c r="N372" s="141" t="inlineStr">
        <is>
          <t>Saha Etüdü Bekleniyor</t>
        </is>
      </c>
    </row>
    <row r="373" ht="15" customHeight="1" s="113">
      <c r="A373" s="144" t="n">
        <v>46114</v>
      </c>
      <c r="B373" s="124" t="inlineStr">
        <is>
          <t>M018</t>
        </is>
      </c>
      <c r="C373" s="124" t="inlineStr">
        <is>
          <t>GAZİEMİR-4</t>
        </is>
      </c>
      <c r="D373" s="124" t="inlineStr">
        <is>
          <t>ALİ ÇELİK</t>
        </is>
      </c>
      <c r="E373" s="124" t="inlineStr">
        <is>
          <t>U017</t>
        </is>
      </c>
      <c r="F373" s="124" t="inlineStr">
        <is>
          <t>MANAV</t>
        </is>
      </c>
      <c r="G373" s="124" t="inlineStr">
        <is>
          <t>A015</t>
        </is>
      </c>
      <c r="H373" s="124" t="inlineStr">
        <is>
          <t>Teşhir hazırlığı</t>
        </is>
      </c>
      <c r="I373" s="166" t="n">
        <v>48</v>
      </c>
      <c r="J373" s="166" t="n">
        <v>2.2</v>
      </c>
      <c r="K373" s="166" t="n">
        <v>1</v>
      </c>
      <c r="L373" s="166" t="n">
        <v>105.6</v>
      </c>
      <c r="M373" s="141" t="inlineStr">
        <is>
          <t>Türetilmiş Saha Etüdü Bekleniyor</t>
        </is>
      </c>
      <c r="N373" s="141" t="inlineStr">
        <is>
          <t>Saha Etüdü Bekleniyor</t>
        </is>
      </c>
    </row>
    <row r="374" ht="15" customHeight="1" s="113">
      <c r="A374" s="144" t="n">
        <v>46114</v>
      </c>
      <c r="B374" s="124" t="inlineStr">
        <is>
          <t>M018</t>
        </is>
      </c>
      <c r="C374" s="124" t="inlineStr">
        <is>
          <t>GAZİEMİR-4</t>
        </is>
      </c>
      <c r="D374" s="124" t="inlineStr">
        <is>
          <t>ALİ ÇELİK</t>
        </is>
      </c>
      <c r="E374" s="124" t="inlineStr">
        <is>
          <t>U017</t>
        </is>
      </c>
      <c r="F374" s="124" t="inlineStr">
        <is>
          <t>MANAV</t>
        </is>
      </c>
      <c r="G374" s="124" t="inlineStr">
        <is>
          <t>A016</t>
        </is>
      </c>
      <c r="H374" s="124" t="inlineStr">
        <is>
          <t>Ayıklama</t>
        </is>
      </c>
      <c r="I374" s="166" t="n">
        <v>29</v>
      </c>
      <c r="J374" s="166" t="n">
        <v>0.8</v>
      </c>
      <c r="K374" s="166" t="n">
        <v>1</v>
      </c>
      <c r="L374" s="166" t="n">
        <v>23.2</v>
      </c>
      <c r="M374" s="141" t="inlineStr">
        <is>
          <t>Türetilmiş Saha Etüdü Bekleniyor</t>
        </is>
      </c>
      <c r="N374" s="141" t="inlineStr">
        <is>
          <t>Saha Etüdü Bekleniyor</t>
        </is>
      </c>
    </row>
    <row r="375" ht="15" customHeight="1" s="113">
      <c r="A375" s="144" t="n">
        <v>46114</v>
      </c>
      <c r="B375" s="124" t="inlineStr">
        <is>
          <t>M018</t>
        </is>
      </c>
      <c r="C375" s="124" t="inlineStr">
        <is>
          <t>GAZİEMİR-4</t>
        </is>
      </c>
      <c r="D375" s="124" t="inlineStr">
        <is>
          <t>ALİ ÇELİK</t>
        </is>
      </c>
      <c r="E375" s="124" t="inlineStr">
        <is>
          <t>U017</t>
        </is>
      </c>
      <c r="F375" s="124" t="inlineStr">
        <is>
          <t>MANAV</t>
        </is>
      </c>
      <c r="G375" s="124" t="inlineStr">
        <is>
          <t>A017</t>
        </is>
      </c>
      <c r="H375" s="124" t="inlineStr">
        <is>
          <t>Fire ayrıştırma</t>
        </is>
      </c>
      <c r="I375" s="166" t="n">
        <v>7</v>
      </c>
      <c r="J375" s="166" t="n">
        <v>1</v>
      </c>
      <c r="K375" s="166" t="n">
        <v>1</v>
      </c>
      <c r="L375" s="166" t="n">
        <v>7</v>
      </c>
      <c r="M375" s="141" t="inlineStr">
        <is>
          <t>Türetilmiş Saha Etüdü Bekleniyor</t>
        </is>
      </c>
      <c r="N375" s="141" t="inlineStr">
        <is>
          <t>Saha Etüdü Bekleniyor</t>
        </is>
      </c>
    </row>
    <row r="376" ht="30" customHeight="1" s="113">
      <c r="A376" s="144" t="n">
        <v>46114</v>
      </c>
      <c r="B376" s="124" t="inlineStr">
        <is>
          <t>M018</t>
        </is>
      </c>
      <c r="C376" s="124" t="inlineStr">
        <is>
          <t>GAZİEMİR-4</t>
        </is>
      </c>
      <c r="D376" s="124" t="inlineStr">
        <is>
          <t>ALİ ÇELİK</t>
        </is>
      </c>
      <c r="E376" s="124" t="inlineStr">
        <is>
          <t>U023</t>
        </is>
      </c>
      <c r="F376" s="124" t="inlineStr">
        <is>
          <t>ONLİNE TOPLAYICI</t>
        </is>
      </c>
      <c r="G376" s="124" t="inlineStr">
        <is>
          <t>A018</t>
        </is>
      </c>
      <c r="H376" s="124" t="inlineStr">
        <is>
          <t>Sipariş toplama</t>
        </is>
      </c>
      <c r="I376" s="166" t="n">
        <v>128</v>
      </c>
      <c r="J376" s="166" t="n">
        <v>7</v>
      </c>
      <c r="K376" s="166" t="n">
        <v>1</v>
      </c>
      <c r="L376" s="166" t="n">
        <v>896</v>
      </c>
      <c r="M376" s="141" t="inlineStr">
        <is>
          <t>Online Sipariş - Gerçek</t>
        </is>
      </c>
      <c r="N376" s="141" t="inlineStr">
        <is>
          <t>Gerçek/Mevcut Kaynak</t>
        </is>
      </c>
    </row>
    <row r="377" ht="30" customHeight="1" s="113">
      <c r="A377" s="144" t="n">
        <v>46114</v>
      </c>
      <c r="B377" s="124" t="inlineStr">
        <is>
          <t>M018</t>
        </is>
      </c>
      <c r="C377" s="124" t="inlineStr">
        <is>
          <t>GAZİEMİR-4</t>
        </is>
      </c>
      <c r="D377" s="124" t="inlineStr">
        <is>
          <t>ALİ ÇELİK</t>
        </is>
      </c>
      <c r="E377" s="124" t="inlineStr">
        <is>
          <t>U024</t>
        </is>
      </c>
      <c r="F377" s="124" t="inlineStr">
        <is>
          <t>ONLİNE ŞOFÖR</t>
        </is>
      </c>
      <c r="G377" s="124" t="inlineStr">
        <is>
          <t>A019</t>
        </is>
      </c>
      <c r="H377" s="124" t="inlineStr">
        <is>
          <t>Sipariş teslimatı</t>
        </is>
      </c>
      <c r="I377" s="166" t="n">
        <v>128</v>
      </c>
      <c r="J377" s="166" t="n">
        <v>12</v>
      </c>
      <c r="K377" s="166" t="n">
        <v>1</v>
      </c>
      <c r="L377" s="166" t="n">
        <v>1536</v>
      </c>
      <c r="M377" s="141" t="inlineStr">
        <is>
          <t>Online Sipariş - Gerçek</t>
        </is>
      </c>
      <c r="N377" s="141" t="inlineStr">
        <is>
          <t>Gerçek/Mevcut Kaynak</t>
        </is>
      </c>
    </row>
    <row r="378" ht="15" customHeight="1" s="113">
      <c r="A378" s="144" t="n">
        <v>46114</v>
      </c>
      <c r="B378" s="124" t="inlineStr">
        <is>
          <t>M018</t>
        </is>
      </c>
      <c r="C378" s="124" t="inlineStr">
        <is>
          <t>GAZİEMİR-4</t>
        </is>
      </c>
      <c r="D378" s="124" t="inlineStr">
        <is>
          <t>ALİ ÇELİK</t>
        </is>
      </c>
      <c r="E378" s="124" t="inlineStr">
        <is>
          <t>U002</t>
        </is>
      </c>
      <c r="F378" s="124" t="inlineStr">
        <is>
          <t>BAKLİYAT</t>
        </is>
      </c>
      <c r="G378" s="124" t="inlineStr">
        <is>
          <t>A020</t>
        </is>
      </c>
      <c r="H378" s="124" t="inlineStr">
        <is>
          <t>Ürün dolumu</t>
        </is>
      </c>
      <c r="I378" s="166" t="n">
        <v>29</v>
      </c>
      <c r="J378" s="166" t="n">
        <v>2</v>
      </c>
      <c r="K378" s="166" t="n">
        <v>1</v>
      </c>
      <c r="L378" s="166" t="n">
        <v>58</v>
      </c>
      <c r="M378" s="141" t="inlineStr">
        <is>
          <t>Türetilmiş Saha Etüdü Bekleniyor</t>
        </is>
      </c>
      <c r="N378" s="141" t="inlineStr">
        <is>
          <t>Saha Etüdü Bekleniyor</t>
        </is>
      </c>
    </row>
    <row r="379" ht="15" customHeight="1" s="113">
      <c r="A379" s="144" t="n">
        <v>46114</v>
      </c>
      <c r="B379" s="124" t="inlineStr">
        <is>
          <t>M018</t>
        </is>
      </c>
      <c r="C379" s="124" t="inlineStr">
        <is>
          <t>GAZİEMİR-4</t>
        </is>
      </c>
      <c r="D379" s="124" t="inlineStr">
        <is>
          <t>ALİ ÇELİK</t>
        </is>
      </c>
      <c r="E379" s="124" t="inlineStr">
        <is>
          <t>U034</t>
        </is>
      </c>
      <c r="F379" s="124" t="inlineStr">
        <is>
          <t>UNLU MAMÜLLER</t>
        </is>
      </c>
      <c r="G379" s="124" t="inlineStr">
        <is>
          <t>A021</t>
        </is>
      </c>
      <c r="H379" s="124" t="inlineStr">
        <is>
          <t>Ürün hazırlama/pişirme</t>
        </is>
      </c>
      <c r="I379" s="166" t="n">
        <v>5</v>
      </c>
      <c r="J379" s="166" t="n">
        <v>25</v>
      </c>
      <c r="K379" s="166" t="n">
        <v>1</v>
      </c>
      <c r="L379" s="166" t="n">
        <v>125</v>
      </c>
      <c r="M379" s="141" t="inlineStr">
        <is>
          <t>Türetilmiş Saha Etüdü Bekleniyor</t>
        </is>
      </c>
      <c r="N379" s="141" t="inlineStr">
        <is>
          <t>Saha Etüdü Bekleniyor</t>
        </is>
      </c>
    </row>
    <row r="380" ht="30" customHeight="1" s="113">
      <c r="A380" s="144" t="n">
        <v>46114</v>
      </c>
      <c r="B380" s="124" t="inlineStr">
        <is>
          <t>M019</t>
        </is>
      </c>
      <c r="C380" s="124" t="inlineStr">
        <is>
          <t>GAZİEMİR-5</t>
        </is>
      </c>
      <c r="D380" s="124" t="inlineStr">
        <is>
          <t>ALİ ÇELİK</t>
        </is>
      </c>
      <c r="E380" s="124" t="inlineStr">
        <is>
          <t>U015</t>
        </is>
      </c>
      <c r="F380" s="124" t="inlineStr">
        <is>
          <t>KASİYER</t>
        </is>
      </c>
      <c r="G380" s="124" t="inlineStr">
        <is>
          <t>A001</t>
        </is>
      </c>
      <c r="H380" s="124" t="inlineStr">
        <is>
          <t>Fiş işlemi</t>
        </is>
      </c>
      <c r="I380" s="166" t="n">
        <v>2323</v>
      </c>
      <c r="J380" s="166" t="n">
        <v>2</v>
      </c>
      <c r="K380" s="166" t="n">
        <v>1</v>
      </c>
      <c r="L380" s="166" t="n">
        <v>4646</v>
      </c>
      <c r="M380" s="141" t="inlineStr">
        <is>
          <t>Günlük Operasyon - Gerçek</t>
        </is>
      </c>
      <c r="N380" s="141" t="inlineStr">
        <is>
          <t>Gerçek/Mevcut Kaynak</t>
        </is>
      </c>
    </row>
    <row r="381" ht="15" customHeight="1" s="113">
      <c r="A381" s="144" t="n">
        <v>46114</v>
      </c>
      <c r="B381" s="124" t="inlineStr">
        <is>
          <t>M019</t>
        </is>
      </c>
      <c r="C381" s="124" t="inlineStr">
        <is>
          <t>GAZİEMİR-5</t>
        </is>
      </c>
      <c r="D381" s="124" t="inlineStr">
        <is>
          <t>ALİ ÇELİK</t>
        </is>
      </c>
      <c r="E381" s="124" t="inlineStr">
        <is>
          <t>U015</t>
        </is>
      </c>
      <c r="F381" s="124" t="inlineStr">
        <is>
          <t>KASİYER</t>
        </is>
      </c>
      <c r="G381" s="124" t="inlineStr">
        <is>
          <t>A002</t>
        </is>
      </c>
      <c r="H381" s="124" t="inlineStr">
        <is>
          <t>Kasa açılışı</t>
        </is>
      </c>
      <c r="I381" s="166" t="n">
        <v>7</v>
      </c>
      <c r="J381" s="166" t="n">
        <v>15</v>
      </c>
      <c r="K381" s="166" t="n">
        <v>1</v>
      </c>
      <c r="L381" s="166" t="n">
        <v>105</v>
      </c>
      <c r="M381" s="141" t="inlineStr">
        <is>
          <t>Türetilmiş Saha Etüdü Bekleniyor</t>
        </is>
      </c>
      <c r="N381" s="141" t="inlineStr">
        <is>
          <t>Saha Etüdü Bekleniyor</t>
        </is>
      </c>
    </row>
    <row r="382" ht="15" customHeight="1" s="113">
      <c r="A382" s="144" t="n">
        <v>46114</v>
      </c>
      <c r="B382" s="124" t="inlineStr">
        <is>
          <t>M019</t>
        </is>
      </c>
      <c r="C382" s="124" t="inlineStr">
        <is>
          <t>GAZİEMİR-5</t>
        </is>
      </c>
      <c r="D382" s="124" t="inlineStr">
        <is>
          <t>ALİ ÇELİK</t>
        </is>
      </c>
      <c r="E382" s="124" t="inlineStr">
        <is>
          <t>U015</t>
        </is>
      </c>
      <c r="F382" s="124" t="inlineStr">
        <is>
          <t>KASİYER</t>
        </is>
      </c>
      <c r="G382" s="124" t="inlineStr">
        <is>
          <t>A003</t>
        </is>
      </c>
      <c r="H382" s="124" t="inlineStr">
        <is>
          <t>Kasa kapanışı</t>
        </is>
      </c>
      <c r="I382" s="166" t="n">
        <v>7</v>
      </c>
      <c r="J382" s="166" t="n">
        <v>20</v>
      </c>
      <c r="K382" s="166" t="n">
        <v>1</v>
      </c>
      <c r="L382" s="166" t="n">
        <v>140</v>
      </c>
      <c r="M382" s="141" t="inlineStr">
        <is>
          <t>Türetilmiş Saha Etüdü Bekleniyor</t>
        </is>
      </c>
      <c r="N382" s="141" t="inlineStr">
        <is>
          <t>Saha Etüdü Bekleniyor</t>
        </is>
      </c>
    </row>
    <row r="383" ht="15" customHeight="1" s="113">
      <c r="A383" s="144" t="n">
        <v>46114</v>
      </c>
      <c r="B383" s="124" t="inlineStr">
        <is>
          <t>M019</t>
        </is>
      </c>
      <c r="C383" s="124" t="inlineStr">
        <is>
          <t>GAZİEMİR-5</t>
        </is>
      </c>
      <c r="D383" s="124" t="inlineStr">
        <is>
          <t>ALİ ÇELİK</t>
        </is>
      </c>
      <c r="E383" s="124" t="inlineStr">
        <is>
          <t>U015</t>
        </is>
      </c>
      <c r="F383" s="124" t="inlineStr">
        <is>
          <t>KASİYER</t>
        </is>
      </c>
      <c r="G383" s="124" t="inlineStr">
        <is>
          <t>A004</t>
        </is>
      </c>
      <c r="H383" s="124" t="inlineStr">
        <is>
          <t>İade işlemi</t>
        </is>
      </c>
      <c r="I383" s="166" t="n">
        <v>28</v>
      </c>
      <c r="J383" s="166" t="n">
        <v>6</v>
      </c>
      <c r="K383" s="166" t="n">
        <v>1</v>
      </c>
      <c r="L383" s="166" t="n">
        <v>168</v>
      </c>
      <c r="M383" s="141" t="inlineStr">
        <is>
          <t>Türetilmiş Saha Etüdü Bekleniyor</t>
        </is>
      </c>
      <c r="N383" s="141" t="inlineStr">
        <is>
          <t>Saha Etüdü Bekleniyor</t>
        </is>
      </c>
    </row>
    <row r="384" ht="15" customHeight="1" s="113">
      <c r="A384" s="144" t="n">
        <v>46114</v>
      </c>
      <c r="B384" s="124" t="inlineStr">
        <is>
          <t>M019</t>
        </is>
      </c>
      <c r="C384" s="124" t="inlineStr">
        <is>
          <t>GAZİEMİR-5</t>
        </is>
      </c>
      <c r="D384" s="124" t="inlineStr">
        <is>
          <t>ALİ ÇELİK</t>
        </is>
      </c>
      <c r="E384" s="124" t="inlineStr">
        <is>
          <t>U026</t>
        </is>
      </c>
      <c r="F384" s="124" t="inlineStr">
        <is>
          <t>REYON GÖREVLİSİ</t>
        </is>
      </c>
      <c r="G384" s="124" t="inlineStr">
        <is>
          <t>A005</t>
        </is>
      </c>
      <c r="H384" s="124" t="inlineStr">
        <is>
          <t>Koli raf yerleştirme</t>
        </is>
      </c>
      <c r="I384" s="166" t="n">
        <v>11</v>
      </c>
      <c r="J384" s="166" t="n">
        <v>1.8</v>
      </c>
      <c r="K384" s="166" t="n">
        <v>1</v>
      </c>
      <c r="L384" s="166" t="n">
        <v>19.8</v>
      </c>
      <c r="M384" s="141" t="inlineStr">
        <is>
          <t>Mal Kabul (Aylık Operasyon KPI) - Türetilmiş</t>
        </is>
      </c>
      <c r="N384" s="141" t="inlineStr">
        <is>
          <t>Gerçek/Türetilmiş</t>
        </is>
      </c>
    </row>
    <row r="385" ht="15" customHeight="1" s="113">
      <c r="A385" s="144" t="n">
        <v>46114</v>
      </c>
      <c r="B385" s="124" t="inlineStr">
        <is>
          <t>M019</t>
        </is>
      </c>
      <c r="C385" s="124" t="inlineStr">
        <is>
          <t>GAZİEMİR-5</t>
        </is>
      </c>
      <c r="D385" s="124" t="inlineStr">
        <is>
          <t>ALİ ÇELİK</t>
        </is>
      </c>
      <c r="E385" s="124" t="inlineStr">
        <is>
          <t>U026</t>
        </is>
      </c>
      <c r="F385" s="124" t="inlineStr">
        <is>
          <t>REYON GÖREVLİSİ</t>
        </is>
      </c>
      <c r="G385" s="124" t="inlineStr">
        <is>
          <t>A006</t>
        </is>
      </c>
      <c r="H385" s="124" t="inlineStr">
        <is>
          <t>Palet boşaltma</t>
        </is>
      </c>
      <c r="I385" s="166" t="n">
        <v>11</v>
      </c>
      <c r="J385" s="166" t="n">
        <v>30</v>
      </c>
      <c r="K385" s="166" t="n">
        <v>1</v>
      </c>
      <c r="L385" s="166" t="n">
        <v>330</v>
      </c>
      <c r="M385" s="141" t="inlineStr">
        <is>
          <t>Mal Kabul (Aylık Operasyon KPI) - Türetilmiş</t>
        </is>
      </c>
      <c r="N385" s="141" t="inlineStr">
        <is>
          <t>Gerçek/Türetilmiş</t>
        </is>
      </c>
    </row>
    <row r="386" ht="15" customHeight="1" s="113">
      <c r="A386" s="144" t="n">
        <v>46114</v>
      </c>
      <c r="B386" s="124" t="inlineStr">
        <is>
          <t>M019</t>
        </is>
      </c>
      <c r="C386" s="124" t="inlineStr">
        <is>
          <t>GAZİEMİR-5</t>
        </is>
      </c>
      <c r="D386" s="124" t="inlineStr">
        <is>
          <t>ALİ ÇELİK</t>
        </is>
      </c>
      <c r="E386" s="124" t="inlineStr">
        <is>
          <t>U026</t>
        </is>
      </c>
      <c r="F386" s="124" t="inlineStr">
        <is>
          <t>REYON GÖREVLİSİ</t>
        </is>
      </c>
      <c r="G386" s="124" t="inlineStr">
        <is>
          <t>A007</t>
        </is>
      </c>
      <c r="H386" s="124" t="inlineStr">
        <is>
          <t>Etiket değiştirme</t>
        </is>
      </c>
      <c r="I386" s="166" t="n">
        <v>48</v>
      </c>
      <c r="J386" s="166" t="n">
        <v>0.45</v>
      </c>
      <c r="K386" s="166" t="n">
        <v>1</v>
      </c>
      <c r="L386" s="166" t="n">
        <v>21.6</v>
      </c>
      <c r="M386" s="141" t="inlineStr">
        <is>
          <t>Türetilmiş Saha Etüdü Bekleniyor</t>
        </is>
      </c>
      <c r="N386" s="141" t="inlineStr">
        <is>
          <t>Saha Etüdü Bekleniyor</t>
        </is>
      </c>
    </row>
    <row r="387" ht="15" customHeight="1" s="113">
      <c r="A387" s="144" t="n">
        <v>46114</v>
      </c>
      <c r="B387" s="124" t="inlineStr">
        <is>
          <t>M019</t>
        </is>
      </c>
      <c r="C387" s="124" t="inlineStr">
        <is>
          <t>GAZİEMİR-5</t>
        </is>
      </c>
      <c r="D387" s="124" t="inlineStr">
        <is>
          <t>ALİ ÇELİK</t>
        </is>
      </c>
      <c r="E387" s="124" t="inlineStr">
        <is>
          <t>U026</t>
        </is>
      </c>
      <c r="F387" s="124" t="inlineStr">
        <is>
          <t>REYON GÖREVLİSİ</t>
        </is>
      </c>
      <c r="G387" s="124" t="inlineStr">
        <is>
          <t>A008</t>
        </is>
      </c>
      <c r="H387" s="124" t="inlineStr">
        <is>
          <t>SKT kontrolü</t>
        </is>
      </c>
      <c r="I387" s="166" t="n">
        <v>342</v>
      </c>
      <c r="J387" s="166" t="n">
        <v>0.2</v>
      </c>
      <c r="K387" s="166" t="n">
        <v>1</v>
      </c>
      <c r="L387" s="166" t="n">
        <v>68.40000000000001</v>
      </c>
      <c r="M387" s="141" t="inlineStr">
        <is>
          <t>Türetilmiş Saha Etüdü Bekleniyor</t>
        </is>
      </c>
      <c r="N387" s="141" t="inlineStr">
        <is>
          <t>Saha Etüdü Bekleniyor</t>
        </is>
      </c>
    </row>
    <row r="388" ht="15" customHeight="1" s="113">
      <c r="A388" s="144" t="n">
        <v>46114</v>
      </c>
      <c r="B388" s="124" t="inlineStr">
        <is>
          <t>M019</t>
        </is>
      </c>
      <c r="C388" s="124" t="inlineStr">
        <is>
          <t>GAZİEMİR-5</t>
        </is>
      </c>
      <c r="D388" s="124" t="inlineStr">
        <is>
          <t>ALİ ÇELİK</t>
        </is>
      </c>
      <c r="E388" s="124" t="inlineStr">
        <is>
          <t>U042</t>
        </is>
      </c>
      <c r="F388" s="124" t="inlineStr">
        <is>
          <t>ŞARKÜTERİ</t>
        </is>
      </c>
      <c r="G388" s="124" t="inlineStr">
        <is>
          <t>A009</t>
        </is>
      </c>
      <c r="H388" s="124" t="inlineStr">
        <is>
          <t>Müşteri servis süresi</t>
        </is>
      </c>
      <c r="I388" s="166" t="n">
        <v>225</v>
      </c>
      <c r="J388" s="166" t="n">
        <v>4</v>
      </c>
      <c r="K388" s="166" t="n">
        <v>1</v>
      </c>
      <c r="L388" s="166" t="n">
        <v>900</v>
      </c>
      <c r="M388" s="141" t="inlineStr">
        <is>
          <t>Türetilmiş Saha Etüdü Bekleniyor</t>
        </is>
      </c>
      <c r="N388" s="141" t="inlineStr">
        <is>
          <t>Saha Etüdü Bekleniyor</t>
        </is>
      </c>
    </row>
    <row r="389" ht="30" customHeight="1" s="113">
      <c r="A389" s="144" t="n">
        <v>46114</v>
      </c>
      <c r="B389" s="124" t="inlineStr">
        <is>
          <t>M019</t>
        </is>
      </c>
      <c r="C389" s="124" t="inlineStr">
        <is>
          <t>GAZİEMİR-5</t>
        </is>
      </c>
      <c r="D389" s="124" t="inlineStr">
        <is>
          <t>ALİ ÇELİK</t>
        </is>
      </c>
      <c r="E389" s="124" t="inlineStr">
        <is>
          <t>U042</t>
        </is>
      </c>
      <c r="F389" s="124" t="inlineStr">
        <is>
          <t>ŞARKÜTERİ</t>
        </is>
      </c>
      <c r="G389" s="124" t="inlineStr">
        <is>
          <t>A010</t>
        </is>
      </c>
      <c r="H389" s="124" t="inlineStr">
        <is>
          <t>Günlük temizlik</t>
        </is>
      </c>
      <c r="I389" s="166" t="n">
        <v>1</v>
      </c>
      <c r="J389" s="166" t="n">
        <v>90</v>
      </c>
      <c r="K389" s="166" t="n">
        <v>1</v>
      </c>
      <c r="L389" s="166" t="n">
        <v>90</v>
      </c>
      <c r="M389" s="141" t="inlineStr">
        <is>
          <t>Sabit Aktivite</t>
        </is>
      </c>
      <c r="N389" s="141" t="inlineStr">
        <is>
          <t>Gerçek/Mevcut Kaynak</t>
        </is>
      </c>
    </row>
    <row r="390" ht="15" customHeight="1" s="113">
      <c r="A390" s="144" t="n">
        <v>46114</v>
      </c>
      <c r="B390" s="124" t="inlineStr">
        <is>
          <t>M019</t>
        </is>
      </c>
      <c r="C390" s="124" t="inlineStr">
        <is>
          <t>GAZİEMİR-5</t>
        </is>
      </c>
      <c r="D390" s="124" t="inlineStr">
        <is>
          <t>ALİ ÇELİK</t>
        </is>
      </c>
      <c r="E390" s="124" t="inlineStr">
        <is>
          <t>U042</t>
        </is>
      </c>
      <c r="F390" s="124" t="inlineStr">
        <is>
          <t>ŞARKÜTERİ</t>
        </is>
      </c>
      <c r="G390" s="124" t="inlineStr">
        <is>
          <t>A011</t>
        </is>
      </c>
      <c r="H390" s="124" t="inlineStr">
        <is>
          <t>Ürün hazırlama</t>
        </is>
      </c>
      <c r="I390" s="166" t="n">
        <v>68</v>
      </c>
      <c r="J390" s="166" t="n">
        <v>1.5</v>
      </c>
      <c r="K390" s="166" t="n">
        <v>1</v>
      </c>
      <c r="L390" s="166" t="n">
        <v>102</v>
      </c>
      <c r="M390" s="141" t="inlineStr">
        <is>
          <t>Türetilmiş Saha Etüdü Bekleniyor</t>
        </is>
      </c>
      <c r="N390" s="141" t="inlineStr">
        <is>
          <t>Saha Etüdü Bekleniyor</t>
        </is>
      </c>
    </row>
    <row r="391" ht="30" customHeight="1" s="113">
      <c r="A391" s="144" t="n">
        <v>46114</v>
      </c>
      <c r="B391" s="124" t="inlineStr">
        <is>
          <t>M019</t>
        </is>
      </c>
      <c r="C391" s="124" t="inlineStr">
        <is>
          <t>GAZİEMİR-5</t>
        </is>
      </c>
      <c r="D391" s="124" t="inlineStr">
        <is>
          <t>ALİ ÇELİK</t>
        </is>
      </c>
      <c r="E391" s="124" t="inlineStr">
        <is>
          <t>U013</t>
        </is>
      </c>
      <c r="F391" s="124" t="inlineStr">
        <is>
          <t>KASAP</t>
        </is>
      </c>
      <c r="G391" s="124" t="inlineStr">
        <is>
          <t>A012</t>
        </is>
      </c>
      <c r="H391" s="124" t="inlineStr">
        <is>
          <t>Teşhir hazırlığı</t>
        </is>
      </c>
      <c r="I391" s="166" t="n">
        <v>1</v>
      </c>
      <c r="J391" s="166" t="n">
        <v>75</v>
      </c>
      <c r="K391" s="166" t="n">
        <v>1</v>
      </c>
      <c r="L391" s="166" t="n">
        <v>75</v>
      </c>
      <c r="M391" s="141" t="inlineStr">
        <is>
          <t>Sabit Aktivite</t>
        </is>
      </c>
      <c r="N391" s="141" t="inlineStr">
        <is>
          <t>Gerçek/Mevcut Kaynak</t>
        </is>
      </c>
    </row>
    <row r="392" ht="15" customHeight="1" s="113">
      <c r="A392" s="144" t="n">
        <v>46114</v>
      </c>
      <c r="B392" s="124" t="inlineStr">
        <is>
          <t>M019</t>
        </is>
      </c>
      <c r="C392" s="124" t="inlineStr">
        <is>
          <t>GAZİEMİR-5</t>
        </is>
      </c>
      <c r="D392" s="124" t="inlineStr">
        <is>
          <t>ALİ ÇELİK</t>
        </is>
      </c>
      <c r="E392" s="124" t="inlineStr">
        <is>
          <t>U013</t>
        </is>
      </c>
      <c r="F392" s="124" t="inlineStr">
        <is>
          <t>KASAP</t>
        </is>
      </c>
      <c r="G392" s="124" t="inlineStr">
        <is>
          <t>A013</t>
        </is>
      </c>
      <c r="H392" s="124" t="inlineStr">
        <is>
          <t>Parçalama</t>
        </is>
      </c>
      <c r="I392" s="166" t="n">
        <v>56</v>
      </c>
      <c r="J392" s="166" t="n">
        <v>2.5</v>
      </c>
      <c r="K392" s="166" t="n">
        <v>1</v>
      </c>
      <c r="L392" s="166" t="n">
        <v>140</v>
      </c>
      <c r="M392" s="141" t="inlineStr">
        <is>
          <t>Türetilmiş Saha Etüdü Bekleniyor</t>
        </is>
      </c>
      <c r="N392" s="141" t="inlineStr">
        <is>
          <t>Saha Etüdü Bekleniyor</t>
        </is>
      </c>
    </row>
    <row r="393" ht="15" customHeight="1" s="113">
      <c r="A393" s="144" t="n">
        <v>46114</v>
      </c>
      <c r="B393" s="124" t="inlineStr">
        <is>
          <t>M019</t>
        </is>
      </c>
      <c r="C393" s="124" t="inlineStr">
        <is>
          <t>GAZİEMİR-5</t>
        </is>
      </c>
      <c r="D393" s="124" t="inlineStr">
        <is>
          <t>ALİ ÇELİK</t>
        </is>
      </c>
      <c r="E393" s="124" t="inlineStr">
        <is>
          <t>U013</t>
        </is>
      </c>
      <c r="F393" s="124" t="inlineStr">
        <is>
          <t>KASAP</t>
        </is>
      </c>
      <c r="G393" s="124" t="inlineStr">
        <is>
          <t>A014</t>
        </is>
      </c>
      <c r="H393" s="124" t="inlineStr">
        <is>
          <t>Paketleme</t>
        </is>
      </c>
      <c r="I393" s="166" t="n">
        <v>90</v>
      </c>
      <c r="J393" s="166" t="n">
        <v>1.2</v>
      </c>
      <c r="K393" s="166" t="n">
        <v>1</v>
      </c>
      <c r="L393" s="166" t="n">
        <v>108</v>
      </c>
      <c r="M393" s="141" t="inlineStr">
        <is>
          <t>Türetilmiş Saha Etüdü Bekleniyor</t>
        </is>
      </c>
      <c r="N393" s="141" t="inlineStr">
        <is>
          <t>Saha Etüdü Bekleniyor</t>
        </is>
      </c>
    </row>
    <row r="394" ht="15" customHeight="1" s="113">
      <c r="A394" s="144" t="n">
        <v>46114</v>
      </c>
      <c r="B394" s="124" t="inlineStr">
        <is>
          <t>M019</t>
        </is>
      </c>
      <c r="C394" s="124" t="inlineStr">
        <is>
          <t>GAZİEMİR-5</t>
        </is>
      </c>
      <c r="D394" s="124" t="inlineStr">
        <is>
          <t>ALİ ÇELİK</t>
        </is>
      </c>
      <c r="E394" s="124" t="inlineStr">
        <is>
          <t>U017</t>
        </is>
      </c>
      <c r="F394" s="124" t="inlineStr">
        <is>
          <t>MANAV</t>
        </is>
      </c>
      <c r="G394" s="124" t="inlineStr">
        <is>
          <t>A015</t>
        </is>
      </c>
      <c r="H394" s="124" t="inlineStr">
        <is>
          <t>Teşhir hazırlığı</t>
        </is>
      </c>
      <c r="I394" s="166" t="n">
        <v>27</v>
      </c>
      <c r="J394" s="166" t="n">
        <v>2.2</v>
      </c>
      <c r="K394" s="166" t="n">
        <v>1</v>
      </c>
      <c r="L394" s="166" t="n">
        <v>59.4</v>
      </c>
      <c r="M394" s="141" t="inlineStr">
        <is>
          <t>Türetilmiş Saha Etüdü Bekleniyor</t>
        </is>
      </c>
      <c r="N394" s="141" t="inlineStr">
        <is>
          <t>Saha Etüdü Bekleniyor</t>
        </is>
      </c>
    </row>
    <row r="395" ht="15" customHeight="1" s="113">
      <c r="A395" s="144" t="n">
        <v>46114</v>
      </c>
      <c r="B395" s="124" t="inlineStr">
        <is>
          <t>M019</t>
        </is>
      </c>
      <c r="C395" s="124" t="inlineStr">
        <is>
          <t>GAZİEMİR-5</t>
        </is>
      </c>
      <c r="D395" s="124" t="inlineStr">
        <is>
          <t>ALİ ÇELİK</t>
        </is>
      </c>
      <c r="E395" s="124" t="inlineStr">
        <is>
          <t>U017</t>
        </is>
      </c>
      <c r="F395" s="124" t="inlineStr">
        <is>
          <t>MANAV</t>
        </is>
      </c>
      <c r="G395" s="124" t="inlineStr">
        <is>
          <t>A016</t>
        </is>
      </c>
      <c r="H395" s="124" t="inlineStr">
        <is>
          <t>Ayıklama</t>
        </is>
      </c>
      <c r="I395" s="166" t="n">
        <v>16</v>
      </c>
      <c r="J395" s="166" t="n">
        <v>0.8</v>
      </c>
      <c r="K395" s="166" t="n">
        <v>1</v>
      </c>
      <c r="L395" s="166" t="n">
        <v>12.8</v>
      </c>
      <c r="M395" s="141" t="inlineStr">
        <is>
          <t>Türetilmiş Saha Etüdü Bekleniyor</t>
        </is>
      </c>
      <c r="N395" s="141" t="inlineStr">
        <is>
          <t>Saha Etüdü Bekleniyor</t>
        </is>
      </c>
    </row>
    <row r="396" ht="15" customHeight="1" s="113">
      <c r="A396" s="144" t="n">
        <v>46114</v>
      </c>
      <c r="B396" s="124" t="inlineStr">
        <is>
          <t>M019</t>
        </is>
      </c>
      <c r="C396" s="124" t="inlineStr">
        <is>
          <t>GAZİEMİR-5</t>
        </is>
      </c>
      <c r="D396" s="124" t="inlineStr">
        <is>
          <t>ALİ ÇELİK</t>
        </is>
      </c>
      <c r="E396" s="124" t="inlineStr">
        <is>
          <t>U017</t>
        </is>
      </c>
      <c r="F396" s="124" t="inlineStr">
        <is>
          <t>MANAV</t>
        </is>
      </c>
      <c r="G396" s="124" t="inlineStr">
        <is>
          <t>A017</t>
        </is>
      </c>
      <c r="H396" s="124" t="inlineStr">
        <is>
          <t>Fire ayrıştırma</t>
        </is>
      </c>
      <c r="I396" s="166" t="n">
        <v>5</v>
      </c>
      <c r="J396" s="166" t="n">
        <v>1</v>
      </c>
      <c r="K396" s="166" t="n">
        <v>1</v>
      </c>
      <c r="L396" s="166" t="n">
        <v>5</v>
      </c>
      <c r="M396" s="141" t="inlineStr">
        <is>
          <t>Türetilmiş Saha Etüdü Bekleniyor</t>
        </is>
      </c>
      <c r="N396" s="141" t="inlineStr">
        <is>
          <t>Saha Etüdü Bekleniyor</t>
        </is>
      </c>
    </row>
    <row r="397" ht="30" customHeight="1" s="113">
      <c r="A397" s="144" t="n">
        <v>46114</v>
      </c>
      <c r="B397" s="124" t="inlineStr">
        <is>
          <t>M019</t>
        </is>
      </c>
      <c r="C397" s="124" t="inlineStr">
        <is>
          <t>GAZİEMİR-5</t>
        </is>
      </c>
      <c r="D397" s="124" t="inlineStr">
        <is>
          <t>ALİ ÇELİK</t>
        </is>
      </c>
      <c r="E397" s="124" t="inlineStr">
        <is>
          <t>U023</t>
        </is>
      </c>
      <c r="F397" s="124" t="inlineStr">
        <is>
          <t>ONLİNE TOPLAYICI</t>
        </is>
      </c>
      <c r="G397" s="124" t="inlineStr">
        <is>
          <t>A018</t>
        </is>
      </c>
      <c r="H397" s="124" t="inlineStr">
        <is>
          <t>Sipariş toplama</t>
        </is>
      </c>
      <c r="I397" s="166" t="n">
        <v>81</v>
      </c>
      <c r="J397" s="166" t="n">
        <v>7</v>
      </c>
      <c r="K397" s="166" t="n">
        <v>1</v>
      </c>
      <c r="L397" s="166" t="n">
        <v>567</v>
      </c>
      <c r="M397" s="141" t="inlineStr">
        <is>
          <t>Online Sipariş - Gerçek</t>
        </is>
      </c>
      <c r="N397" s="141" t="inlineStr">
        <is>
          <t>Gerçek/Mevcut Kaynak</t>
        </is>
      </c>
    </row>
    <row r="398" ht="30" customHeight="1" s="113">
      <c r="A398" s="144" t="n">
        <v>46114</v>
      </c>
      <c r="B398" s="124" t="inlineStr">
        <is>
          <t>M019</t>
        </is>
      </c>
      <c r="C398" s="124" t="inlineStr">
        <is>
          <t>GAZİEMİR-5</t>
        </is>
      </c>
      <c r="D398" s="124" t="inlineStr">
        <is>
          <t>ALİ ÇELİK</t>
        </is>
      </c>
      <c r="E398" s="124" t="inlineStr">
        <is>
          <t>U024</t>
        </is>
      </c>
      <c r="F398" s="124" t="inlineStr">
        <is>
          <t>ONLİNE ŞOFÖR</t>
        </is>
      </c>
      <c r="G398" s="124" t="inlineStr">
        <is>
          <t>A019</t>
        </is>
      </c>
      <c r="H398" s="124" t="inlineStr">
        <is>
          <t>Sipariş teslimatı</t>
        </is>
      </c>
      <c r="I398" s="166" t="n">
        <v>81</v>
      </c>
      <c r="J398" s="166" t="n">
        <v>12</v>
      </c>
      <c r="K398" s="166" t="n">
        <v>1</v>
      </c>
      <c r="L398" s="166" t="n">
        <v>972</v>
      </c>
      <c r="M398" s="141" t="inlineStr">
        <is>
          <t>Online Sipariş - Gerçek</t>
        </is>
      </c>
      <c r="N398" s="141" t="inlineStr">
        <is>
          <t>Gerçek/Mevcut Kaynak</t>
        </is>
      </c>
    </row>
    <row r="399" ht="15" customHeight="1" s="113">
      <c r="A399" s="144" t="n">
        <v>46114</v>
      </c>
      <c r="B399" s="124" t="inlineStr">
        <is>
          <t>M019</t>
        </is>
      </c>
      <c r="C399" s="124" t="inlineStr">
        <is>
          <t>GAZİEMİR-5</t>
        </is>
      </c>
      <c r="D399" s="124" t="inlineStr">
        <is>
          <t>ALİ ÇELİK</t>
        </is>
      </c>
      <c r="E399" s="124" t="inlineStr">
        <is>
          <t>U002</t>
        </is>
      </c>
      <c r="F399" s="124" t="inlineStr">
        <is>
          <t>BAKLİYAT</t>
        </is>
      </c>
      <c r="G399" s="124" t="inlineStr">
        <is>
          <t>A020</t>
        </is>
      </c>
      <c r="H399" s="124" t="inlineStr">
        <is>
          <t>Ürün dolumu</t>
        </is>
      </c>
      <c r="I399" s="166" t="n">
        <v>16</v>
      </c>
      <c r="J399" s="166" t="n">
        <v>2</v>
      </c>
      <c r="K399" s="166" t="n">
        <v>1</v>
      </c>
      <c r="L399" s="166" t="n">
        <v>32</v>
      </c>
      <c r="M399" s="141" t="inlineStr">
        <is>
          <t>Türetilmiş Saha Etüdü Bekleniyor</t>
        </is>
      </c>
      <c r="N399" s="141" t="inlineStr">
        <is>
          <t>Saha Etüdü Bekleniyor</t>
        </is>
      </c>
    </row>
    <row r="400" ht="15" customHeight="1" s="113">
      <c r="A400" s="144" t="n">
        <v>46114</v>
      </c>
      <c r="B400" s="124" t="inlineStr">
        <is>
          <t>M019</t>
        </is>
      </c>
      <c r="C400" s="124" t="inlineStr">
        <is>
          <t>GAZİEMİR-5</t>
        </is>
      </c>
      <c r="D400" s="124" t="inlineStr">
        <is>
          <t>ALİ ÇELİK</t>
        </is>
      </c>
      <c r="E400" s="124" t="inlineStr">
        <is>
          <t>U034</t>
        </is>
      </c>
      <c r="F400" s="124" t="inlineStr">
        <is>
          <t>UNLU MAMÜLLER</t>
        </is>
      </c>
      <c r="G400" s="124" t="inlineStr">
        <is>
          <t>A021</t>
        </is>
      </c>
      <c r="H400" s="124" t="inlineStr">
        <is>
          <t>Ürün hazırlama/pişirme</t>
        </is>
      </c>
      <c r="I400" s="166" t="n">
        <v>5</v>
      </c>
      <c r="J400" s="166" t="n">
        <v>25</v>
      </c>
      <c r="K400" s="166" t="n">
        <v>1</v>
      </c>
      <c r="L400" s="166" t="n">
        <v>125</v>
      </c>
      <c r="M400" s="141" t="inlineStr">
        <is>
          <t>Türetilmiş Saha Etüdü Bekleniyor</t>
        </is>
      </c>
      <c r="N400" s="141" t="inlineStr">
        <is>
          <t>Saha Etüdü Bekleniyor</t>
        </is>
      </c>
    </row>
    <row r="401" ht="30" customHeight="1" s="113">
      <c r="A401" s="144" t="n">
        <v>46114</v>
      </c>
      <c r="B401" s="124" t="inlineStr">
        <is>
          <t>M020</t>
        </is>
      </c>
      <c r="C401" s="124" t="inlineStr">
        <is>
          <t>GAZİEMİR-6</t>
        </is>
      </c>
      <c r="D401" s="124" t="inlineStr">
        <is>
          <t>ALİ ÇELİK</t>
        </is>
      </c>
      <c r="E401" s="124" t="inlineStr">
        <is>
          <t>U015</t>
        </is>
      </c>
      <c r="F401" s="124" t="inlineStr">
        <is>
          <t>KASİYER</t>
        </is>
      </c>
      <c r="G401" s="124" t="inlineStr">
        <is>
          <t>A001</t>
        </is>
      </c>
      <c r="H401" s="124" t="inlineStr">
        <is>
          <t>Fiş işlemi</t>
        </is>
      </c>
      <c r="I401" s="166" t="n">
        <v>754</v>
      </c>
      <c r="J401" s="166" t="n">
        <v>2</v>
      </c>
      <c r="K401" s="166" t="n">
        <v>1</v>
      </c>
      <c r="L401" s="166" t="n">
        <v>1508</v>
      </c>
      <c r="M401" s="141" t="inlineStr">
        <is>
          <t>Günlük Operasyon - Gerçek</t>
        </is>
      </c>
      <c r="N401" s="141" t="inlineStr">
        <is>
          <t>Gerçek/Mevcut Kaynak</t>
        </is>
      </c>
    </row>
    <row r="402" ht="15" customHeight="1" s="113">
      <c r="A402" s="144" t="n">
        <v>46114</v>
      </c>
      <c r="B402" s="124" t="inlineStr">
        <is>
          <t>M020</t>
        </is>
      </c>
      <c r="C402" s="124" t="inlineStr">
        <is>
          <t>GAZİEMİR-6</t>
        </is>
      </c>
      <c r="D402" s="124" t="inlineStr">
        <is>
          <t>ALİ ÇELİK</t>
        </is>
      </c>
      <c r="E402" s="124" t="inlineStr">
        <is>
          <t>U015</t>
        </is>
      </c>
      <c r="F402" s="124" t="inlineStr">
        <is>
          <t>KASİYER</t>
        </is>
      </c>
      <c r="G402" s="124" t="inlineStr">
        <is>
          <t>A002</t>
        </is>
      </c>
      <c r="H402" s="124" t="inlineStr">
        <is>
          <t>Kasa açılışı</t>
        </is>
      </c>
      <c r="I402" s="166" t="n">
        <v>2</v>
      </c>
      <c r="J402" s="166" t="n">
        <v>15</v>
      </c>
      <c r="K402" s="166" t="n">
        <v>1</v>
      </c>
      <c r="L402" s="166" t="n">
        <v>30</v>
      </c>
      <c r="M402" s="141" t="inlineStr">
        <is>
          <t>Türetilmiş Saha Etüdü Bekleniyor</t>
        </is>
      </c>
      <c r="N402" s="141" t="inlineStr">
        <is>
          <t>Saha Etüdü Bekleniyor</t>
        </is>
      </c>
    </row>
    <row r="403" ht="15" customHeight="1" s="113">
      <c r="A403" s="144" t="n">
        <v>46114</v>
      </c>
      <c r="B403" s="124" t="inlineStr">
        <is>
          <t>M020</t>
        </is>
      </c>
      <c r="C403" s="124" t="inlineStr">
        <is>
          <t>GAZİEMİR-6</t>
        </is>
      </c>
      <c r="D403" s="124" t="inlineStr">
        <is>
          <t>ALİ ÇELİK</t>
        </is>
      </c>
      <c r="E403" s="124" t="inlineStr">
        <is>
          <t>U015</t>
        </is>
      </c>
      <c r="F403" s="124" t="inlineStr">
        <is>
          <t>KASİYER</t>
        </is>
      </c>
      <c r="G403" s="124" t="inlineStr">
        <is>
          <t>A003</t>
        </is>
      </c>
      <c r="H403" s="124" t="inlineStr">
        <is>
          <t>Kasa kapanışı</t>
        </is>
      </c>
      <c r="I403" s="166" t="n">
        <v>2</v>
      </c>
      <c r="J403" s="166" t="n">
        <v>20</v>
      </c>
      <c r="K403" s="166" t="n">
        <v>1</v>
      </c>
      <c r="L403" s="166" t="n">
        <v>40</v>
      </c>
      <c r="M403" s="141" t="inlineStr">
        <is>
          <t>Türetilmiş Saha Etüdü Bekleniyor</t>
        </is>
      </c>
      <c r="N403" s="141" t="inlineStr">
        <is>
          <t>Saha Etüdü Bekleniyor</t>
        </is>
      </c>
    </row>
    <row r="404" ht="15" customHeight="1" s="113">
      <c r="A404" s="144" t="n">
        <v>46114</v>
      </c>
      <c r="B404" s="124" t="inlineStr">
        <is>
          <t>M020</t>
        </is>
      </c>
      <c r="C404" s="124" t="inlineStr">
        <is>
          <t>GAZİEMİR-6</t>
        </is>
      </c>
      <c r="D404" s="124" t="inlineStr">
        <is>
          <t>ALİ ÇELİK</t>
        </is>
      </c>
      <c r="E404" s="124" t="inlineStr">
        <is>
          <t>U015</t>
        </is>
      </c>
      <c r="F404" s="124" t="inlineStr">
        <is>
          <t>KASİYER</t>
        </is>
      </c>
      <c r="G404" s="124" t="inlineStr">
        <is>
          <t>A004</t>
        </is>
      </c>
      <c r="H404" s="124" t="inlineStr">
        <is>
          <t>İade işlemi</t>
        </is>
      </c>
      <c r="I404" s="166" t="n">
        <v>9</v>
      </c>
      <c r="J404" s="166" t="n">
        <v>6</v>
      </c>
      <c r="K404" s="166" t="n">
        <v>1</v>
      </c>
      <c r="L404" s="166" t="n">
        <v>54</v>
      </c>
      <c r="M404" s="141" t="inlineStr">
        <is>
          <t>Türetilmiş Saha Etüdü Bekleniyor</t>
        </is>
      </c>
      <c r="N404" s="141" t="inlineStr">
        <is>
          <t>Saha Etüdü Bekleniyor</t>
        </is>
      </c>
    </row>
    <row r="405" ht="15" customHeight="1" s="113">
      <c r="A405" s="144" t="n">
        <v>46114</v>
      </c>
      <c r="B405" s="124" t="inlineStr">
        <is>
          <t>M020</t>
        </is>
      </c>
      <c r="C405" s="124" t="inlineStr">
        <is>
          <t>GAZİEMİR-6</t>
        </is>
      </c>
      <c r="D405" s="124" t="inlineStr">
        <is>
          <t>ALİ ÇELİK</t>
        </is>
      </c>
      <c r="E405" s="124" t="inlineStr">
        <is>
          <t>U026</t>
        </is>
      </c>
      <c r="F405" s="124" t="inlineStr">
        <is>
          <t>REYON GÖREVLİSİ</t>
        </is>
      </c>
      <c r="G405" s="124" t="inlineStr">
        <is>
          <t>A005</t>
        </is>
      </c>
      <c r="H405" s="124" t="inlineStr">
        <is>
          <t>Koli raf yerleştirme</t>
        </is>
      </c>
      <c r="I405" s="166" t="n">
        <v>7</v>
      </c>
      <c r="J405" s="166" t="n">
        <v>1.8</v>
      </c>
      <c r="K405" s="166" t="n">
        <v>1</v>
      </c>
      <c r="L405" s="166" t="n">
        <v>12.6</v>
      </c>
      <c r="M405" s="141" t="inlineStr">
        <is>
          <t>Mal Kabul (Aylık Operasyon KPI) - Türetilmiş</t>
        </is>
      </c>
      <c r="N405" s="141" t="inlineStr">
        <is>
          <t>Gerçek/Türetilmiş</t>
        </is>
      </c>
    </row>
    <row r="406" ht="15" customHeight="1" s="113">
      <c r="A406" s="144" t="n">
        <v>46114</v>
      </c>
      <c r="B406" s="124" t="inlineStr">
        <is>
          <t>M020</t>
        </is>
      </c>
      <c r="C406" s="124" t="inlineStr">
        <is>
          <t>GAZİEMİR-6</t>
        </is>
      </c>
      <c r="D406" s="124" t="inlineStr">
        <is>
          <t>ALİ ÇELİK</t>
        </is>
      </c>
      <c r="E406" s="124" t="inlineStr">
        <is>
          <t>U026</t>
        </is>
      </c>
      <c r="F406" s="124" t="inlineStr">
        <is>
          <t>REYON GÖREVLİSİ</t>
        </is>
      </c>
      <c r="G406" s="124" t="inlineStr">
        <is>
          <t>A006</t>
        </is>
      </c>
      <c r="H406" s="124" t="inlineStr">
        <is>
          <t>Palet boşaltma</t>
        </is>
      </c>
      <c r="I406" s="166" t="n">
        <v>7</v>
      </c>
      <c r="J406" s="166" t="n">
        <v>30</v>
      </c>
      <c r="K406" s="166" t="n">
        <v>1</v>
      </c>
      <c r="L406" s="166" t="n">
        <v>210</v>
      </c>
      <c r="M406" s="141" t="inlineStr">
        <is>
          <t>Mal Kabul (Aylık Operasyon KPI) - Türetilmiş</t>
        </is>
      </c>
      <c r="N406" s="141" t="inlineStr">
        <is>
          <t>Gerçek/Türetilmiş</t>
        </is>
      </c>
    </row>
    <row r="407" ht="15" customHeight="1" s="113">
      <c r="A407" s="144" t="n">
        <v>46114</v>
      </c>
      <c r="B407" s="124" t="inlineStr">
        <is>
          <t>M020</t>
        </is>
      </c>
      <c r="C407" s="124" t="inlineStr">
        <is>
          <t>GAZİEMİR-6</t>
        </is>
      </c>
      <c r="D407" s="124" t="inlineStr">
        <is>
          <t>ALİ ÇELİK</t>
        </is>
      </c>
      <c r="E407" s="124" t="inlineStr">
        <is>
          <t>U026</t>
        </is>
      </c>
      <c r="F407" s="124" t="inlineStr">
        <is>
          <t>REYON GÖREVLİSİ</t>
        </is>
      </c>
      <c r="G407" s="124" t="inlineStr">
        <is>
          <t>A007</t>
        </is>
      </c>
      <c r="H407" s="124" t="inlineStr">
        <is>
          <t>Etiket değiştirme</t>
        </is>
      </c>
      <c r="I407" s="166" t="n">
        <v>115</v>
      </c>
      <c r="J407" s="166" t="n">
        <v>0.45</v>
      </c>
      <c r="K407" s="166" t="n">
        <v>1</v>
      </c>
      <c r="L407" s="166" t="n">
        <v>51.75</v>
      </c>
      <c r="M407" s="141" t="inlineStr">
        <is>
          <t>Türetilmiş Saha Etüdü Bekleniyor</t>
        </is>
      </c>
      <c r="N407" s="141" t="inlineStr">
        <is>
          <t>Saha Etüdü Bekleniyor</t>
        </is>
      </c>
    </row>
    <row r="408" ht="15" customHeight="1" s="113">
      <c r="A408" s="144" t="n">
        <v>46114</v>
      </c>
      <c r="B408" s="124" t="inlineStr">
        <is>
          <t>M020</t>
        </is>
      </c>
      <c r="C408" s="124" t="inlineStr">
        <is>
          <t>GAZİEMİR-6</t>
        </is>
      </c>
      <c r="D408" s="124" t="inlineStr">
        <is>
          <t>ALİ ÇELİK</t>
        </is>
      </c>
      <c r="E408" s="124" t="inlineStr">
        <is>
          <t>U026</t>
        </is>
      </c>
      <c r="F408" s="124" t="inlineStr">
        <is>
          <t>REYON GÖREVLİSİ</t>
        </is>
      </c>
      <c r="G408" s="124" t="inlineStr">
        <is>
          <t>A008</t>
        </is>
      </c>
      <c r="H408" s="124" t="inlineStr">
        <is>
          <t>SKT kontrolü</t>
        </is>
      </c>
      <c r="I408" s="166" t="n">
        <v>825</v>
      </c>
      <c r="J408" s="166" t="n">
        <v>0.2</v>
      </c>
      <c r="K408" s="166" t="n">
        <v>1</v>
      </c>
      <c r="L408" s="166" t="n">
        <v>165</v>
      </c>
      <c r="M408" s="141" t="inlineStr">
        <is>
          <t>Türetilmiş Saha Etüdü Bekleniyor</t>
        </is>
      </c>
      <c r="N408" s="141" t="inlineStr">
        <is>
          <t>Saha Etüdü Bekleniyor</t>
        </is>
      </c>
    </row>
    <row r="409" ht="15" customHeight="1" s="113">
      <c r="A409" s="144" t="n">
        <v>46114</v>
      </c>
      <c r="B409" s="124" t="inlineStr">
        <is>
          <t>M020</t>
        </is>
      </c>
      <c r="C409" s="124" t="inlineStr">
        <is>
          <t>GAZİEMİR-6</t>
        </is>
      </c>
      <c r="D409" s="124" t="inlineStr">
        <is>
          <t>ALİ ÇELİK</t>
        </is>
      </c>
      <c r="E409" s="124" t="inlineStr">
        <is>
          <t>U042</t>
        </is>
      </c>
      <c r="F409" s="124" t="inlineStr">
        <is>
          <t>ŞARKÜTERİ</t>
        </is>
      </c>
      <c r="G409" s="124" t="inlineStr">
        <is>
          <t>A009</t>
        </is>
      </c>
      <c r="H409" s="124" t="inlineStr">
        <is>
          <t>Müşteri servis süresi</t>
        </is>
      </c>
      <c r="I409" s="166" t="n">
        <v>77</v>
      </c>
      <c r="J409" s="166" t="n">
        <v>4</v>
      </c>
      <c r="K409" s="166" t="n">
        <v>1</v>
      </c>
      <c r="L409" s="166" t="n">
        <v>308</v>
      </c>
      <c r="M409" s="141" t="inlineStr">
        <is>
          <t>Türetilmiş Saha Etüdü Bekleniyor</t>
        </is>
      </c>
      <c r="N409" s="141" t="inlineStr">
        <is>
          <t>Saha Etüdü Bekleniyor</t>
        </is>
      </c>
    </row>
    <row r="410" ht="30" customHeight="1" s="113">
      <c r="A410" s="144" t="n">
        <v>46114</v>
      </c>
      <c r="B410" s="124" t="inlineStr">
        <is>
          <t>M020</t>
        </is>
      </c>
      <c r="C410" s="124" t="inlineStr">
        <is>
          <t>GAZİEMİR-6</t>
        </is>
      </c>
      <c r="D410" s="124" t="inlineStr">
        <is>
          <t>ALİ ÇELİK</t>
        </is>
      </c>
      <c r="E410" s="124" t="inlineStr">
        <is>
          <t>U042</t>
        </is>
      </c>
      <c r="F410" s="124" t="inlineStr">
        <is>
          <t>ŞARKÜTERİ</t>
        </is>
      </c>
      <c r="G410" s="124" t="inlineStr">
        <is>
          <t>A010</t>
        </is>
      </c>
      <c r="H410" s="124" t="inlineStr">
        <is>
          <t>Günlük temizlik</t>
        </is>
      </c>
      <c r="I410" s="166" t="n">
        <v>1</v>
      </c>
      <c r="J410" s="166" t="n">
        <v>90</v>
      </c>
      <c r="K410" s="166" t="n">
        <v>1</v>
      </c>
      <c r="L410" s="166" t="n">
        <v>90</v>
      </c>
      <c r="M410" s="141" t="inlineStr">
        <is>
          <t>Sabit Aktivite</t>
        </is>
      </c>
      <c r="N410" s="141" t="inlineStr">
        <is>
          <t>Gerçek/Mevcut Kaynak</t>
        </is>
      </c>
    </row>
    <row r="411" ht="15" customHeight="1" s="113">
      <c r="A411" s="144" t="n">
        <v>46114</v>
      </c>
      <c r="B411" s="124" t="inlineStr">
        <is>
          <t>M020</t>
        </is>
      </c>
      <c r="C411" s="124" t="inlineStr">
        <is>
          <t>GAZİEMİR-6</t>
        </is>
      </c>
      <c r="D411" s="124" t="inlineStr">
        <is>
          <t>ALİ ÇELİK</t>
        </is>
      </c>
      <c r="E411" s="124" t="inlineStr">
        <is>
          <t>U042</t>
        </is>
      </c>
      <c r="F411" s="124" t="inlineStr">
        <is>
          <t>ŞARKÜTERİ</t>
        </is>
      </c>
      <c r="G411" s="124" t="inlineStr">
        <is>
          <t>A011</t>
        </is>
      </c>
      <c r="H411" s="124" t="inlineStr">
        <is>
          <t>Ürün hazırlama</t>
        </is>
      </c>
      <c r="I411" s="166" t="n">
        <v>23</v>
      </c>
      <c r="J411" s="166" t="n">
        <v>1.5</v>
      </c>
      <c r="K411" s="166" t="n">
        <v>1</v>
      </c>
      <c r="L411" s="166" t="n">
        <v>34.5</v>
      </c>
      <c r="M411" s="141" t="inlineStr">
        <is>
          <t>Türetilmiş Saha Etüdü Bekleniyor</t>
        </is>
      </c>
      <c r="N411" s="141" t="inlineStr">
        <is>
          <t>Saha Etüdü Bekleniyor</t>
        </is>
      </c>
    </row>
    <row r="412" ht="30" customHeight="1" s="113">
      <c r="A412" s="144" t="n">
        <v>46114</v>
      </c>
      <c r="B412" s="124" t="inlineStr">
        <is>
          <t>M020</t>
        </is>
      </c>
      <c r="C412" s="124" t="inlineStr">
        <is>
          <t>GAZİEMİR-6</t>
        </is>
      </c>
      <c r="D412" s="124" t="inlineStr">
        <is>
          <t>ALİ ÇELİK</t>
        </is>
      </c>
      <c r="E412" s="124" t="inlineStr">
        <is>
          <t>U013</t>
        </is>
      </c>
      <c r="F412" s="124" t="inlineStr">
        <is>
          <t>KASAP</t>
        </is>
      </c>
      <c r="G412" s="124" t="inlineStr">
        <is>
          <t>A012</t>
        </is>
      </c>
      <c r="H412" s="124" t="inlineStr">
        <is>
          <t>Teşhir hazırlığı</t>
        </is>
      </c>
      <c r="I412" s="166" t="n">
        <v>1</v>
      </c>
      <c r="J412" s="166" t="n">
        <v>75</v>
      </c>
      <c r="K412" s="166" t="n">
        <v>1</v>
      </c>
      <c r="L412" s="166" t="n">
        <v>75</v>
      </c>
      <c r="M412" s="141" t="inlineStr">
        <is>
          <t>Sabit Aktivite</t>
        </is>
      </c>
      <c r="N412" s="141" t="inlineStr">
        <is>
          <t>Gerçek/Mevcut Kaynak</t>
        </is>
      </c>
    </row>
    <row r="413" ht="15" customHeight="1" s="113">
      <c r="A413" s="144" t="n">
        <v>46114</v>
      </c>
      <c r="B413" s="124" t="inlineStr">
        <is>
          <t>M020</t>
        </is>
      </c>
      <c r="C413" s="124" t="inlineStr">
        <is>
          <t>GAZİEMİR-6</t>
        </is>
      </c>
      <c r="D413" s="124" t="inlineStr">
        <is>
          <t>ALİ ÇELİK</t>
        </is>
      </c>
      <c r="E413" s="124" t="inlineStr">
        <is>
          <t>U013</t>
        </is>
      </c>
      <c r="F413" s="124" t="inlineStr">
        <is>
          <t>KASAP</t>
        </is>
      </c>
      <c r="G413" s="124" t="inlineStr">
        <is>
          <t>A013</t>
        </is>
      </c>
      <c r="H413" s="124" t="inlineStr">
        <is>
          <t>Parçalama</t>
        </is>
      </c>
      <c r="I413" s="166" t="n">
        <v>20</v>
      </c>
      <c r="J413" s="166" t="n">
        <v>2.5</v>
      </c>
      <c r="K413" s="166" t="n">
        <v>1</v>
      </c>
      <c r="L413" s="166" t="n">
        <v>50</v>
      </c>
      <c r="M413" s="141" t="inlineStr">
        <is>
          <t>Türetilmiş Saha Etüdü Bekleniyor</t>
        </is>
      </c>
      <c r="N413" s="141" t="inlineStr">
        <is>
          <t>Saha Etüdü Bekleniyor</t>
        </is>
      </c>
    </row>
    <row r="414" ht="15" customHeight="1" s="113">
      <c r="A414" s="144" t="n">
        <v>46114</v>
      </c>
      <c r="B414" s="124" t="inlineStr">
        <is>
          <t>M020</t>
        </is>
      </c>
      <c r="C414" s="124" t="inlineStr">
        <is>
          <t>GAZİEMİR-6</t>
        </is>
      </c>
      <c r="D414" s="124" t="inlineStr">
        <is>
          <t>ALİ ÇELİK</t>
        </is>
      </c>
      <c r="E414" s="124" t="inlineStr">
        <is>
          <t>U013</t>
        </is>
      </c>
      <c r="F414" s="124" t="inlineStr">
        <is>
          <t>KASAP</t>
        </is>
      </c>
      <c r="G414" s="124" t="inlineStr">
        <is>
          <t>A014</t>
        </is>
      </c>
      <c r="H414" s="124" t="inlineStr">
        <is>
          <t>Paketleme</t>
        </is>
      </c>
      <c r="I414" s="166" t="n">
        <v>31</v>
      </c>
      <c r="J414" s="166" t="n">
        <v>1.2</v>
      </c>
      <c r="K414" s="166" t="n">
        <v>1</v>
      </c>
      <c r="L414" s="166" t="n">
        <v>37.2</v>
      </c>
      <c r="M414" s="141" t="inlineStr">
        <is>
          <t>Türetilmiş Saha Etüdü Bekleniyor</t>
        </is>
      </c>
      <c r="N414" s="141" t="inlineStr">
        <is>
          <t>Saha Etüdü Bekleniyor</t>
        </is>
      </c>
    </row>
    <row r="415" ht="15" customHeight="1" s="113">
      <c r="A415" s="144" t="n">
        <v>46114</v>
      </c>
      <c r="B415" s="124" t="inlineStr">
        <is>
          <t>M020</t>
        </is>
      </c>
      <c r="C415" s="124" t="inlineStr">
        <is>
          <t>GAZİEMİR-6</t>
        </is>
      </c>
      <c r="D415" s="124" t="inlineStr">
        <is>
          <t>ALİ ÇELİK</t>
        </is>
      </c>
      <c r="E415" s="124" t="inlineStr">
        <is>
          <t>U017</t>
        </is>
      </c>
      <c r="F415" s="124" t="inlineStr">
        <is>
          <t>MANAV</t>
        </is>
      </c>
      <c r="G415" s="124" t="inlineStr">
        <is>
          <t>A015</t>
        </is>
      </c>
      <c r="H415" s="124" t="inlineStr">
        <is>
          <t>Teşhir hazırlığı</t>
        </is>
      </c>
      <c r="I415" s="166" t="n">
        <v>66</v>
      </c>
      <c r="J415" s="166" t="n">
        <v>2.2</v>
      </c>
      <c r="K415" s="166" t="n">
        <v>1</v>
      </c>
      <c r="L415" s="166" t="n">
        <v>145.2</v>
      </c>
      <c r="M415" s="141" t="inlineStr">
        <is>
          <t>Türetilmiş Saha Etüdü Bekleniyor</t>
        </is>
      </c>
      <c r="N415" s="141" t="inlineStr">
        <is>
          <t>Saha Etüdü Bekleniyor</t>
        </is>
      </c>
    </row>
    <row r="416" ht="15" customHeight="1" s="113">
      <c r="A416" s="144" t="n">
        <v>46114</v>
      </c>
      <c r="B416" s="124" t="inlineStr">
        <is>
          <t>M020</t>
        </is>
      </c>
      <c r="C416" s="124" t="inlineStr">
        <is>
          <t>GAZİEMİR-6</t>
        </is>
      </c>
      <c r="D416" s="124" t="inlineStr">
        <is>
          <t>ALİ ÇELİK</t>
        </is>
      </c>
      <c r="E416" s="124" t="inlineStr">
        <is>
          <t>U017</t>
        </is>
      </c>
      <c r="F416" s="124" t="inlineStr">
        <is>
          <t>MANAV</t>
        </is>
      </c>
      <c r="G416" s="124" t="inlineStr">
        <is>
          <t>A016</t>
        </is>
      </c>
      <c r="H416" s="124" t="inlineStr">
        <is>
          <t>Ayıklama</t>
        </is>
      </c>
      <c r="I416" s="166" t="n">
        <v>40</v>
      </c>
      <c r="J416" s="166" t="n">
        <v>0.8</v>
      </c>
      <c r="K416" s="166" t="n">
        <v>1</v>
      </c>
      <c r="L416" s="166" t="n">
        <v>32</v>
      </c>
      <c r="M416" s="141" t="inlineStr">
        <is>
          <t>Türetilmiş Saha Etüdü Bekleniyor</t>
        </is>
      </c>
      <c r="N416" s="141" t="inlineStr">
        <is>
          <t>Saha Etüdü Bekleniyor</t>
        </is>
      </c>
    </row>
    <row r="417" ht="15" customHeight="1" s="113">
      <c r="A417" s="144" t="n">
        <v>46114</v>
      </c>
      <c r="B417" s="124" t="inlineStr">
        <is>
          <t>M020</t>
        </is>
      </c>
      <c r="C417" s="124" t="inlineStr">
        <is>
          <t>GAZİEMİR-6</t>
        </is>
      </c>
      <c r="D417" s="124" t="inlineStr">
        <is>
          <t>ALİ ÇELİK</t>
        </is>
      </c>
      <c r="E417" s="124" t="inlineStr">
        <is>
          <t>U017</t>
        </is>
      </c>
      <c r="F417" s="124" t="inlineStr">
        <is>
          <t>MANAV</t>
        </is>
      </c>
      <c r="G417" s="124" t="inlineStr">
        <is>
          <t>A017</t>
        </is>
      </c>
      <c r="H417" s="124" t="inlineStr">
        <is>
          <t>Fire ayrıştırma</t>
        </is>
      </c>
      <c r="I417" s="166" t="n">
        <v>10</v>
      </c>
      <c r="J417" s="166" t="n">
        <v>1</v>
      </c>
      <c r="K417" s="166" t="n">
        <v>1</v>
      </c>
      <c r="L417" s="166" t="n">
        <v>10</v>
      </c>
      <c r="M417" s="141" t="inlineStr">
        <is>
          <t>Türetilmiş Saha Etüdü Bekleniyor</t>
        </is>
      </c>
      <c r="N417" s="141" t="inlineStr">
        <is>
          <t>Saha Etüdü Bekleniyor</t>
        </is>
      </c>
    </row>
    <row r="418" ht="30" customHeight="1" s="113">
      <c r="A418" s="144" t="n">
        <v>46114</v>
      </c>
      <c r="B418" s="124" t="inlineStr">
        <is>
          <t>M020</t>
        </is>
      </c>
      <c r="C418" s="124" t="inlineStr">
        <is>
          <t>GAZİEMİR-6</t>
        </is>
      </c>
      <c r="D418" s="124" t="inlineStr">
        <is>
          <t>ALİ ÇELİK</t>
        </is>
      </c>
      <c r="E418" s="124" t="inlineStr">
        <is>
          <t>U023</t>
        </is>
      </c>
      <c r="F418" s="124" t="inlineStr">
        <is>
          <t>ONLİNE TOPLAYICI</t>
        </is>
      </c>
      <c r="G418" s="124" t="inlineStr">
        <is>
          <t>A018</t>
        </is>
      </c>
      <c r="H418" s="124" t="inlineStr">
        <is>
          <t>Sipariş toplama</t>
        </is>
      </c>
      <c r="I418" s="166" t="n">
        <v>105</v>
      </c>
      <c r="J418" s="166" t="n">
        <v>7</v>
      </c>
      <c r="K418" s="166" t="n">
        <v>1</v>
      </c>
      <c r="L418" s="166" t="n">
        <v>735</v>
      </c>
      <c r="M418" s="141" t="inlineStr">
        <is>
          <t>Online Sipariş - Gerçek</t>
        </is>
      </c>
      <c r="N418" s="141" t="inlineStr">
        <is>
          <t>Gerçek/Mevcut Kaynak</t>
        </is>
      </c>
    </row>
    <row r="419" ht="30" customHeight="1" s="113">
      <c r="A419" s="144" t="n">
        <v>46114</v>
      </c>
      <c r="B419" s="124" t="inlineStr">
        <is>
          <t>M020</t>
        </is>
      </c>
      <c r="C419" s="124" t="inlineStr">
        <is>
          <t>GAZİEMİR-6</t>
        </is>
      </c>
      <c r="D419" s="124" t="inlineStr">
        <is>
          <t>ALİ ÇELİK</t>
        </is>
      </c>
      <c r="E419" s="124" t="inlineStr">
        <is>
          <t>U024</t>
        </is>
      </c>
      <c r="F419" s="124" t="inlineStr">
        <is>
          <t>ONLİNE ŞOFÖR</t>
        </is>
      </c>
      <c r="G419" s="124" t="inlineStr">
        <is>
          <t>A019</t>
        </is>
      </c>
      <c r="H419" s="124" t="inlineStr">
        <is>
          <t>Sipariş teslimatı</t>
        </is>
      </c>
      <c r="I419" s="166" t="n">
        <v>105</v>
      </c>
      <c r="J419" s="166" t="n">
        <v>12</v>
      </c>
      <c r="K419" s="166" t="n">
        <v>1</v>
      </c>
      <c r="L419" s="166" t="n">
        <v>1260</v>
      </c>
      <c r="M419" s="141" t="inlineStr">
        <is>
          <t>Online Sipariş - Gerçek</t>
        </is>
      </c>
      <c r="N419" s="141" t="inlineStr">
        <is>
          <t>Gerçek/Mevcut Kaynak</t>
        </is>
      </c>
    </row>
    <row r="420" ht="15" customHeight="1" s="113">
      <c r="A420" s="144" t="n">
        <v>46114</v>
      </c>
      <c r="B420" s="124" t="inlineStr">
        <is>
          <t>M020</t>
        </is>
      </c>
      <c r="C420" s="124" t="inlineStr">
        <is>
          <t>GAZİEMİR-6</t>
        </is>
      </c>
      <c r="D420" s="124" t="inlineStr">
        <is>
          <t>ALİ ÇELİK</t>
        </is>
      </c>
      <c r="E420" s="124" t="inlineStr">
        <is>
          <t>U002</t>
        </is>
      </c>
      <c r="F420" s="124" t="inlineStr">
        <is>
          <t>BAKLİYAT</t>
        </is>
      </c>
      <c r="G420" s="124" t="inlineStr">
        <is>
          <t>A020</t>
        </is>
      </c>
      <c r="H420" s="124" t="inlineStr">
        <is>
          <t>Ürün dolumu</t>
        </is>
      </c>
      <c r="I420" s="166" t="n">
        <v>40</v>
      </c>
      <c r="J420" s="166" t="n">
        <v>2</v>
      </c>
      <c r="K420" s="166" t="n">
        <v>1</v>
      </c>
      <c r="L420" s="166" t="n">
        <v>80</v>
      </c>
      <c r="M420" s="141" t="inlineStr">
        <is>
          <t>Türetilmiş Saha Etüdü Bekleniyor</t>
        </is>
      </c>
      <c r="N420" s="141" t="inlineStr">
        <is>
          <t>Saha Etüdü Bekleniyor</t>
        </is>
      </c>
    </row>
    <row r="421" ht="15" customHeight="1" s="113">
      <c r="A421" s="144" t="n">
        <v>46114</v>
      </c>
      <c r="B421" s="124" t="inlineStr">
        <is>
          <t>M020</t>
        </is>
      </c>
      <c r="C421" s="124" t="inlineStr">
        <is>
          <t>GAZİEMİR-6</t>
        </is>
      </c>
      <c r="D421" s="124" t="inlineStr">
        <is>
          <t>ALİ ÇELİK</t>
        </is>
      </c>
      <c r="E421" s="124" t="inlineStr">
        <is>
          <t>U034</t>
        </is>
      </c>
      <c r="F421" s="124" t="inlineStr">
        <is>
          <t>UNLU MAMÜLLER</t>
        </is>
      </c>
      <c r="G421" s="124" t="inlineStr">
        <is>
          <t>A021</t>
        </is>
      </c>
      <c r="H421" s="124" t="inlineStr">
        <is>
          <t>Ürün hazırlama/pişirme</t>
        </is>
      </c>
      <c r="I421" s="166" t="n">
        <v>2</v>
      </c>
      <c r="J421" s="166" t="n">
        <v>25</v>
      </c>
      <c r="K421" s="166" t="n">
        <v>1</v>
      </c>
      <c r="L421" s="166" t="n">
        <v>50</v>
      </c>
      <c r="M421" s="141" t="inlineStr">
        <is>
          <t>Türetilmiş Saha Etüdü Bekleniyor</t>
        </is>
      </c>
      <c r="N421" s="141" t="inlineStr">
        <is>
          <t>Saha Etüdü Bekleniyor</t>
        </is>
      </c>
    </row>
    <row r="422" ht="30" customHeight="1" s="113">
      <c r="A422" s="144" t="n">
        <v>46114</v>
      </c>
      <c r="B422" s="124" t="inlineStr">
        <is>
          <t>M021</t>
        </is>
      </c>
      <c r="C422" s="124" t="inlineStr">
        <is>
          <t>GAZİEMİR-7</t>
        </is>
      </c>
      <c r="D422" s="124" t="inlineStr">
        <is>
          <t>ALİ ÇELİK</t>
        </is>
      </c>
      <c r="E422" s="124" t="inlineStr">
        <is>
          <t>U015</t>
        </is>
      </c>
      <c r="F422" s="124" t="inlineStr">
        <is>
          <t>KASİYER</t>
        </is>
      </c>
      <c r="G422" s="124" t="inlineStr">
        <is>
          <t>A001</t>
        </is>
      </c>
      <c r="H422" s="124" t="inlineStr">
        <is>
          <t>Fiş işlemi</t>
        </is>
      </c>
      <c r="I422" s="166" t="n">
        <v>3456</v>
      </c>
      <c r="J422" s="166" t="n">
        <v>2</v>
      </c>
      <c r="K422" s="166" t="n">
        <v>1</v>
      </c>
      <c r="L422" s="166" t="n">
        <v>6912</v>
      </c>
      <c r="M422" s="141" t="inlineStr">
        <is>
          <t>Günlük Operasyon - Gerçek</t>
        </is>
      </c>
      <c r="N422" s="141" t="inlineStr">
        <is>
          <t>Gerçek/Mevcut Kaynak</t>
        </is>
      </c>
    </row>
    <row r="423" ht="15" customHeight="1" s="113">
      <c r="A423" s="144" t="n">
        <v>46114</v>
      </c>
      <c r="B423" s="124" t="inlineStr">
        <is>
          <t>M021</t>
        </is>
      </c>
      <c r="C423" s="124" t="inlineStr">
        <is>
          <t>GAZİEMİR-7</t>
        </is>
      </c>
      <c r="D423" s="124" t="inlineStr">
        <is>
          <t>ALİ ÇELİK</t>
        </is>
      </c>
      <c r="E423" s="124" t="inlineStr">
        <is>
          <t>U015</t>
        </is>
      </c>
      <c r="F423" s="124" t="inlineStr">
        <is>
          <t>KASİYER</t>
        </is>
      </c>
      <c r="G423" s="124" t="inlineStr">
        <is>
          <t>A002</t>
        </is>
      </c>
      <c r="H423" s="124" t="inlineStr">
        <is>
          <t>Kasa açılışı</t>
        </is>
      </c>
      <c r="I423" s="166" t="n">
        <v>10</v>
      </c>
      <c r="J423" s="166" t="n">
        <v>15</v>
      </c>
      <c r="K423" s="166" t="n">
        <v>1</v>
      </c>
      <c r="L423" s="166" t="n">
        <v>150</v>
      </c>
      <c r="M423" s="141" t="inlineStr">
        <is>
          <t>Türetilmiş Saha Etüdü Bekleniyor</t>
        </is>
      </c>
      <c r="N423" s="141" t="inlineStr">
        <is>
          <t>Saha Etüdü Bekleniyor</t>
        </is>
      </c>
    </row>
    <row r="424" ht="15" customHeight="1" s="113">
      <c r="A424" s="144" t="n">
        <v>46114</v>
      </c>
      <c r="B424" s="124" t="inlineStr">
        <is>
          <t>M021</t>
        </is>
      </c>
      <c r="C424" s="124" t="inlineStr">
        <is>
          <t>GAZİEMİR-7</t>
        </is>
      </c>
      <c r="D424" s="124" t="inlineStr">
        <is>
          <t>ALİ ÇELİK</t>
        </is>
      </c>
      <c r="E424" s="124" t="inlineStr">
        <is>
          <t>U015</t>
        </is>
      </c>
      <c r="F424" s="124" t="inlineStr">
        <is>
          <t>KASİYER</t>
        </is>
      </c>
      <c r="G424" s="124" t="inlineStr">
        <is>
          <t>A003</t>
        </is>
      </c>
      <c r="H424" s="124" t="inlineStr">
        <is>
          <t>Kasa kapanışı</t>
        </is>
      </c>
      <c r="I424" s="166" t="n">
        <v>10</v>
      </c>
      <c r="J424" s="166" t="n">
        <v>20</v>
      </c>
      <c r="K424" s="166" t="n">
        <v>1</v>
      </c>
      <c r="L424" s="166" t="n">
        <v>200</v>
      </c>
      <c r="M424" s="141" t="inlineStr">
        <is>
          <t>Türetilmiş Saha Etüdü Bekleniyor</t>
        </is>
      </c>
      <c r="N424" s="141" t="inlineStr">
        <is>
          <t>Saha Etüdü Bekleniyor</t>
        </is>
      </c>
    </row>
    <row r="425" ht="15" customHeight="1" s="113">
      <c r="A425" s="144" t="n">
        <v>46114</v>
      </c>
      <c r="B425" s="124" t="inlineStr">
        <is>
          <t>M021</t>
        </is>
      </c>
      <c r="C425" s="124" t="inlineStr">
        <is>
          <t>GAZİEMİR-7</t>
        </is>
      </c>
      <c r="D425" s="124" t="inlineStr">
        <is>
          <t>ALİ ÇELİK</t>
        </is>
      </c>
      <c r="E425" s="124" t="inlineStr">
        <is>
          <t>U015</t>
        </is>
      </c>
      <c r="F425" s="124" t="inlineStr">
        <is>
          <t>KASİYER</t>
        </is>
      </c>
      <c r="G425" s="124" t="inlineStr">
        <is>
          <t>A004</t>
        </is>
      </c>
      <c r="H425" s="124" t="inlineStr">
        <is>
          <t>İade işlemi</t>
        </is>
      </c>
      <c r="I425" s="166" t="n">
        <v>41</v>
      </c>
      <c r="J425" s="166" t="n">
        <v>6</v>
      </c>
      <c r="K425" s="166" t="n">
        <v>1</v>
      </c>
      <c r="L425" s="166" t="n">
        <v>246</v>
      </c>
      <c r="M425" s="141" t="inlineStr">
        <is>
          <t>Türetilmiş Saha Etüdü Bekleniyor</t>
        </is>
      </c>
      <c r="N425" s="141" t="inlineStr">
        <is>
          <t>Saha Etüdü Bekleniyor</t>
        </is>
      </c>
    </row>
    <row r="426" ht="15" customHeight="1" s="113">
      <c r="A426" s="144" t="n">
        <v>46114</v>
      </c>
      <c r="B426" s="124" t="inlineStr">
        <is>
          <t>M021</t>
        </is>
      </c>
      <c r="C426" s="124" t="inlineStr">
        <is>
          <t>GAZİEMİR-7</t>
        </is>
      </c>
      <c r="D426" s="124" t="inlineStr">
        <is>
          <t>ALİ ÇELİK</t>
        </is>
      </c>
      <c r="E426" s="124" t="inlineStr">
        <is>
          <t>U026</t>
        </is>
      </c>
      <c r="F426" s="124" t="inlineStr">
        <is>
          <t>REYON GÖREVLİSİ</t>
        </is>
      </c>
      <c r="G426" s="124" t="inlineStr">
        <is>
          <t>A005</t>
        </is>
      </c>
      <c r="H426" s="124" t="inlineStr">
        <is>
          <t>Koli raf yerleştirme</t>
        </is>
      </c>
      <c r="I426" s="166" t="n">
        <v>8</v>
      </c>
      <c r="J426" s="166" t="n">
        <v>1.8</v>
      </c>
      <c r="K426" s="166" t="n">
        <v>1</v>
      </c>
      <c r="L426" s="166" t="n">
        <v>14.4</v>
      </c>
      <c r="M426" s="141" t="inlineStr">
        <is>
          <t>Mal Kabul (Aylık Operasyon KPI) - Türetilmiş</t>
        </is>
      </c>
      <c r="N426" s="141" t="inlineStr">
        <is>
          <t>Gerçek/Türetilmiş</t>
        </is>
      </c>
    </row>
    <row r="427" ht="15" customHeight="1" s="113">
      <c r="A427" s="144" t="n">
        <v>46114</v>
      </c>
      <c r="B427" s="124" t="inlineStr">
        <is>
          <t>M021</t>
        </is>
      </c>
      <c r="C427" s="124" t="inlineStr">
        <is>
          <t>GAZİEMİR-7</t>
        </is>
      </c>
      <c r="D427" s="124" t="inlineStr">
        <is>
          <t>ALİ ÇELİK</t>
        </is>
      </c>
      <c r="E427" s="124" t="inlineStr">
        <is>
          <t>U026</t>
        </is>
      </c>
      <c r="F427" s="124" t="inlineStr">
        <is>
          <t>REYON GÖREVLİSİ</t>
        </is>
      </c>
      <c r="G427" s="124" t="inlineStr">
        <is>
          <t>A006</t>
        </is>
      </c>
      <c r="H427" s="124" t="inlineStr">
        <is>
          <t>Palet boşaltma</t>
        </is>
      </c>
      <c r="I427" s="166" t="n">
        <v>8</v>
      </c>
      <c r="J427" s="166" t="n">
        <v>30</v>
      </c>
      <c r="K427" s="166" t="n">
        <v>1</v>
      </c>
      <c r="L427" s="166" t="n">
        <v>240</v>
      </c>
      <c r="M427" s="141" t="inlineStr">
        <is>
          <t>Mal Kabul (Aylık Operasyon KPI) - Türetilmiş</t>
        </is>
      </c>
      <c r="N427" s="141" t="inlineStr">
        <is>
          <t>Gerçek/Türetilmiş</t>
        </is>
      </c>
    </row>
    <row r="428" ht="15" customHeight="1" s="113">
      <c r="A428" s="144" t="n">
        <v>46114</v>
      </c>
      <c r="B428" s="124" t="inlineStr">
        <is>
          <t>M021</t>
        </is>
      </c>
      <c r="C428" s="124" t="inlineStr">
        <is>
          <t>GAZİEMİR-7</t>
        </is>
      </c>
      <c r="D428" s="124" t="inlineStr">
        <is>
          <t>ALİ ÇELİK</t>
        </is>
      </c>
      <c r="E428" s="124" t="inlineStr">
        <is>
          <t>U026</t>
        </is>
      </c>
      <c r="F428" s="124" t="inlineStr">
        <is>
          <t>REYON GÖREVLİSİ</t>
        </is>
      </c>
      <c r="G428" s="124" t="inlineStr">
        <is>
          <t>A007</t>
        </is>
      </c>
      <c r="H428" s="124" t="inlineStr">
        <is>
          <t>Etiket değiştirme</t>
        </is>
      </c>
      <c r="I428" s="166" t="n">
        <v>47</v>
      </c>
      <c r="J428" s="166" t="n">
        <v>0.45</v>
      </c>
      <c r="K428" s="166" t="n">
        <v>1</v>
      </c>
      <c r="L428" s="166" t="n">
        <v>21.15</v>
      </c>
      <c r="M428" s="141" t="inlineStr">
        <is>
          <t>Türetilmiş Saha Etüdü Bekleniyor</t>
        </is>
      </c>
      <c r="N428" s="141" t="inlineStr">
        <is>
          <t>Saha Etüdü Bekleniyor</t>
        </is>
      </c>
    </row>
    <row r="429" ht="15" customHeight="1" s="113">
      <c r="A429" s="144" t="n">
        <v>46114</v>
      </c>
      <c r="B429" s="124" t="inlineStr">
        <is>
          <t>M021</t>
        </is>
      </c>
      <c r="C429" s="124" t="inlineStr">
        <is>
          <t>GAZİEMİR-7</t>
        </is>
      </c>
      <c r="D429" s="124" t="inlineStr">
        <is>
          <t>ALİ ÇELİK</t>
        </is>
      </c>
      <c r="E429" s="124" t="inlineStr">
        <is>
          <t>U026</t>
        </is>
      </c>
      <c r="F429" s="124" t="inlineStr">
        <is>
          <t>REYON GÖREVLİSİ</t>
        </is>
      </c>
      <c r="G429" s="124" t="inlineStr">
        <is>
          <t>A008</t>
        </is>
      </c>
      <c r="H429" s="124" t="inlineStr">
        <is>
          <t>SKT kontrolü</t>
        </is>
      </c>
      <c r="I429" s="166" t="n">
        <v>338</v>
      </c>
      <c r="J429" s="166" t="n">
        <v>0.2</v>
      </c>
      <c r="K429" s="166" t="n">
        <v>1</v>
      </c>
      <c r="L429" s="166" t="n">
        <v>67.59999999999999</v>
      </c>
      <c r="M429" s="141" t="inlineStr">
        <is>
          <t>Türetilmiş Saha Etüdü Bekleniyor</t>
        </is>
      </c>
      <c r="N429" s="141" t="inlineStr">
        <is>
          <t>Saha Etüdü Bekleniyor</t>
        </is>
      </c>
    </row>
    <row r="430" ht="15" customHeight="1" s="113">
      <c r="A430" s="144" t="n">
        <v>46114</v>
      </c>
      <c r="B430" s="124" t="inlineStr">
        <is>
          <t>M021</t>
        </is>
      </c>
      <c r="C430" s="124" t="inlineStr">
        <is>
          <t>GAZİEMİR-7</t>
        </is>
      </c>
      <c r="D430" s="124" t="inlineStr">
        <is>
          <t>ALİ ÇELİK</t>
        </is>
      </c>
      <c r="E430" s="124" t="inlineStr">
        <is>
          <t>U042</t>
        </is>
      </c>
      <c r="F430" s="124" t="inlineStr">
        <is>
          <t>ŞARKÜTERİ</t>
        </is>
      </c>
      <c r="G430" s="124" t="inlineStr">
        <is>
          <t>A009</t>
        </is>
      </c>
      <c r="H430" s="124" t="inlineStr">
        <is>
          <t>Müşteri servis süresi</t>
        </is>
      </c>
      <c r="I430" s="166" t="n">
        <v>369</v>
      </c>
      <c r="J430" s="166" t="n">
        <v>4</v>
      </c>
      <c r="K430" s="166" t="n">
        <v>1</v>
      </c>
      <c r="L430" s="166" t="n">
        <v>1476</v>
      </c>
      <c r="M430" s="141" t="inlineStr">
        <is>
          <t>Türetilmiş Saha Etüdü Bekleniyor</t>
        </is>
      </c>
      <c r="N430" s="141" t="inlineStr">
        <is>
          <t>Saha Etüdü Bekleniyor</t>
        </is>
      </c>
    </row>
    <row r="431" ht="30" customHeight="1" s="113">
      <c r="A431" s="144" t="n">
        <v>46114</v>
      </c>
      <c r="B431" s="124" t="inlineStr">
        <is>
          <t>M021</t>
        </is>
      </c>
      <c r="C431" s="124" t="inlineStr">
        <is>
          <t>GAZİEMİR-7</t>
        </is>
      </c>
      <c r="D431" s="124" t="inlineStr">
        <is>
          <t>ALİ ÇELİK</t>
        </is>
      </c>
      <c r="E431" s="124" t="inlineStr">
        <is>
          <t>U042</t>
        </is>
      </c>
      <c r="F431" s="124" t="inlineStr">
        <is>
          <t>ŞARKÜTERİ</t>
        </is>
      </c>
      <c r="G431" s="124" t="inlineStr">
        <is>
          <t>A010</t>
        </is>
      </c>
      <c r="H431" s="124" t="inlineStr">
        <is>
          <t>Günlük temizlik</t>
        </is>
      </c>
      <c r="I431" s="166" t="n">
        <v>1</v>
      </c>
      <c r="J431" s="166" t="n">
        <v>90</v>
      </c>
      <c r="K431" s="166" t="n">
        <v>1</v>
      </c>
      <c r="L431" s="166" t="n">
        <v>90</v>
      </c>
      <c r="M431" s="141" t="inlineStr">
        <is>
          <t>Sabit Aktivite</t>
        </is>
      </c>
      <c r="N431" s="141" t="inlineStr">
        <is>
          <t>Gerçek/Mevcut Kaynak</t>
        </is>
      </c>
    </row>
    <row r="432" ht="15" customHeight="1" s="113">
      <c r="A432" s="144" t="n">
        <v>46114</v>
      </c>
      <c r="B432" s="124" t="inlineStr">
        <is>
          <t>M021</t>
        </is>
      </c>
      <c r="C432" s="124" t="inlineStr">
        <is>
          <t>GAZİEMİR-7</t>
        </is>
      </c>
      <c r="D432" s="124" t="inlineStr">
        <is>
          <t>ALİ ÇELİK</t>
        </is>
      </c>
      <c r="E432" s="124" t="inlineStr">
        <is>
          <t>U042</t>
        </is>
      </c>
      <c r="F432" s="124" t="inlineStr">
        <is>
          <t>ŞARKÜTERİ</t>
        </is>
      </c>
      <c r="G432" s="124" t="inlineStr">
        <is>
          <t>A011</t>
        </is>
      </c>
      <c r="H432" s="124" t="inlineStr">
        <is>
          <t>Ürün hazırlama</t>
        </is>
      </c>
      <c r="I432" s="166" t="n">
        <v>111</v>
      </c>
      <c r="J432" s="166" t="n">
        <v>1.5</v>
      </c>
      <c r="K432" s="166" t="n">
        <v>1</v>
      </c>
      <c r="L432" s="166" t="n">
        <v>166.5</v>
      </c>
      <c r="M432" s="141" t="inlineStr">
        <is>
          <t>Türetilmiş Saha Etüdü Bekleniyor</t>
        </is>
      </c>
      <c r="N432" s="141" t="inlineStr">
        <is>
          <t>Saha Etüdü Bekleniyor</t>
        </is>
      </c>
    </row>
    <row r="433" ht="30" customHeight="1" s="113">
      <c r="A433" s="144" t="n">
        <v>46114</v>
      </c>
      <c r="B433" s="124" t="inlineStr">
        <is>
          <t>M021</t>
        </is>
      </c>
      <c r="C433" s="124" t="inlineStr">
        <is>
          <t>GAZİEMİR-7</t>
        </is>
      </c>
      <c r="D433" s="124" t="inlineStr">
        <is>
          <t>ALİ ÇELİK</t>
        </is>
      </c>
      <c r="E433" s="124" t="inlineStr">
        <is>
          <t>U013</t>
        </is>
      </c>
      <c r="F433" s="124" t="inlineStr">
        <is>
          <t>KASAP</t>
        </is>
      </c>
      <c r="G433" s="124" t="inlineStr">
        <is>
          <t>A012</t>
        </is>
      </c>
      <c r="H433" s="124" t="inlineStr">
        <is>
          <t>Teşhir hazırlığı</t>
        </is>
      </c>
      <c r="I433" s="166" t="n">
        <v>1</v>
      </c>
      <c r="J433" s="166" t="n">
        <v>75</v>
      </c>
      <c r="K433" s="166" t="n">
        <v>1</v>
      </c>
      <c r="L433" s="166" t="n">
        <v>75</v>
      </c>
      <c r="M433" s="141" t="inlineStr">
        <is>
          <t>Sabit Aktivite</t>
        </is>
      </c>
      <c r="N433" s="141" t="inlineStr">
        <is>
          <t>Gerçek/Mevcut Kaynak</t>
        </is>
      </c>
    </row>
    <row r="434" ht="15" customHeight="1" s="113">
      <c r="A434" s="144" t="n">
        <v>46114</v>
      </c>
      <c r="B434" s="124" t="inlineStr">
        <is>
          <t>M021</t>
        </is>
      </c>
      <c r="C434" s="124" t="inlineStr">
        <is>
          <t>GAZİEMİR-7</t>
        </is>
      </c>
      <c r="D434" s="124" t="inlineStr">
        <is>
          <t>ALİ ÇELİK</t>
        </is>
      </c>
      <c r="E434" s="124" t="inlineStr">
        <is>
          <t>U013</t>
        </is>
      </c>
      <c r="F434" s="124" t="inlineStr">
        <is>
          <t>KASAP</t>
        </is>
      </c>
      <c r="G434" s="124" t="inlineStr">
        <is>
          <t>A013</t>
        </is>
      </c>
      <c r="H434" s="124" t="inlineStr">
        <is>
          <t>Parçalama</t>
        </is>
      </c>
      <c r="I434" s="166" t="n">
        <v>92</v>
      </c>
      <c r="J434" s="166" t="n">
        <v>2.5</v>
      </c>
      <c r="K434" s="166" t="n">
        <v>1</v>
      </c>
      <c r="L434" s="166" t="n">
        <v>230</v>
      </c>
      <c r="M434" s="141" t="inlineStr">
        <is>
          <t>Türetilmiş Saha Etüdü Bekleniyor</t>
        </is>
      </c>
      <c r="N434" s="141" t="inlineStr">
        <is>
          <t>Saha Etüdü Bekleniyor</t>
        </is>
      </c>
    </row>
    <row r="435" ht="15" customHeight="1" s="113">
      <c r="A435" s="144" t="n">
        <v>46114</v>
      </c>
      <c r="B435" s="124" t="inlineStr">
        <is>
          <t>M021</t>
        </is>
      </c>
      <c r="C435" s="124" t="inlineStr">
        <is>
          <t>GAZİEMİR-7</t>
        </is>
      </c>
      <c r="D435" s="124" t="inlineStr">
        <is>
          <t>ALİ ÇELİK</t>
        </is>
      </c>
      <c r="E435" s="124" t="inlineStr">
        <is>
          <t>U013</t>
        </is>
      </c>
      <c r="F435" s="124" t="inlineStr">
        <is>
          <t>KASAP</t>
        </is>
      </c>
      <c r="G435" s="124" t="inlineStr">
        <is>
          <t>A014</t>
        </is>
      </c>
      <c r="H435" s="124" t="inlineStr">
        <is>
          <t>Paketleme</t>
        </is>
      </c>
      <c r="I435" s="166" t="n">
        <v>148</v>
      </c>
      <c r="J435" s="166" t="n">
        <v>1.2</v>
      </c>
      <c r="K435" s="166" t="n">
        <v>1</v>
      </c>
      <c r="L435" s="166" t="n">
        <v>177.6</v>
      </c>
      <c r="M435" s="141" t="inlineStr">
        <is>
          <t>Türetilmiş Saha Etüdü Bekleniyor</t>
        </is>
      </c>
      <c r="N435" s="141" t="inlineStr">
        <is>
          <t>Saha Etüdü Bekleniyor</t>
        </is>
      </c>
    </row>
    <row r="436" ht="15" customHeight="1" s="113">
      <c r="A436" s="144" t="n">
        <v>46114</v>
      </c>
      <c r="B436" s="124" t="inlineStr">
        <is>
          <t>M021</t>
        </is>
      </c>
      <c r="C436" s="124" t="inlineStr">
        <is>
          <t>GAZİEMİR-7</t>
        </is>
      </c>
      <c r="D436" s="124" t="inlineStr">
        <is>
          <t>ALİ ÇELİK</t>
        </is>
      </c>
      <c r="E436" s="124" t="inlineStr">
        <is>
          <t>U017</t>
        </is>
      </c>
      <c r="F436" s="124" t="inlineStr">
        <is>
          <t>MANAV</t>
        </is>
      </c>
      <c r="G436" s="124" t="inlineStr">
        <is>
          <t>A015</t>
        </is>
      </c>
      <c r="H436" s="124" t="inlineStr">
        <is>
          <t>Teşhir hazırlığı</t>
        </is>
      </c>
      <c r="I436" s="166" t="n">
        <v>27</v>
      </c>
      <c r="J436" s="166" t="n">
        <v>2.2</v>
      </c>
      <c r="K436" s="166" t="n">
        <v>1</v>
      </c>
      <c r="L436" s="166" t="n">
        <v>59.4</v>
      </c>
      <c r="M436" s="141" t="inlineStr">
        <is>
          <t>Türetilmiş Saha Etüdü Bekleniyor</t>
        </is>
      </c>
      <c r="N436" s="141" t="inlineStr">
        <is>
          <t>Saha Etüdü Bekleniyor</t>
        </is>
      </c>
    </row>
    <row r="437" ht="15" customHeight="1" s="113">
      <c r="A437" s="144" t="n">
        <v>46114</v>
      </c>
      <c r="B437" s="124" t="inlineStr">
        <is>
          <t>M021</t>
        </is>
      </c>
      <c r="C437" s="124" t="inlineStr">
        <is>
          <t>GAZİEMİR-7</t>
        </is>
      </c>
      <c r="D437" s="124" t="inlineStr">
        <is>
          <t>ALİ ÇELİK</t>
        </is>
      </c>
      <c r="E437" s="124" t="inlineStr">
        <is>
          <t>U017</t>
        </is>
      </c>
      <c r="F437" s="124" t="inlineStr">
        <is>
          <t>MANAV</t>
        </is>
      </c>
      <c r="G437" s="124" t="inlineStr">
        <is>
          <t>A016</t>
        </is>
      </c>
      <c r="H437" s="124" t="inlineStr">
        <is>
          <t>Ayıklama</t>
        </is>
      </c>
      <c r="I437" s="166" t="n">
        <v>16</v>
      </c>
      <c r="J437" s="166" t="n">
        <v>0.8</v>
      </c>
      <c r="K437" s="166" t="n">
        <v>1</v>
      </c>
      <c r="L437" s="166" t="n">
        <v>12.8</v>
      </c>
      <c r="M437" s="141" t="inlineStr">
        <is>
          <t>Türetilmiş Saha Etüdü Bekleniyor</t>
        </is>
      </c>
      <c r="N437" s="141" t="inlineStr">
        <is>
          <t>Saha Etüdü Bekleniyor</t>
        </is>
      </c>
    </row>
    <row r="438" ht="15" customHeight="1" s="113">
      <c r="A438" s="144" t="n">
        <v>46114</v>
      </c>
      <c r="B438" s="124" t="inlineStr">
        <is>
          <t>M021</t>
        </is>
      </c>
      <c r="C438" s="124" t="inlineStr">
        <is>
          <t>GAZİEMİR-7</t>
        </is>
      </c>
      <c r="D438" s="124" t="inlineStr">
        <is>
          <t>ALİ ÇELİK</t>
        </is>
      </c>
      <c r="E438" s="124" t="inlineStr">
        <is>
          <t>U017</t>
        </is>
      </c>
      <c r="F438" s="124" t="inlineStr">
        <is>
          <t>MANAV</t>
        </is>
      </c>
      <c r="G438" s="124" t="inlineStr">
        <is>
          <t>A017</t>
        </is>
      </c>
      <c r="H438" s="124" t="inlineStr">
        <is>
          <t>Fire ayrıştırma</t>
        </is>
      </c>
      <c r="I438" s="166" t="n">
        <v>5</v>
      </c>
      <c r="J438" s="166" t="n">
        <v>1</v>
      </c>
      <c r="K438" s="166" t="n">
        <v>1</v>
      </c>
      <c r="L438" s="166" t="n">
        <v>5</v>
      </c>
      <c r="M438" s="141" t="inlineStr">
        <is>
          <t>Türetilmiş Saha Etüdü Bekleniyor</t>
        </is>
      </c>
      <c r="N438" s="141" t="inlineStr">
        <is>
          <t>Saha Etüdü Bekleniyor</t>
        </is>
      </c>
    </row>
    <row r="439" ht="30" customHeight="1" s="113">
      <c r="A439" s="144" t="n">
        <v>46114</v>
      </c>
      <c r="B439" s="124" t="inlineStr">
        <is>
          <t>M021</t>
        </is>
      </c>
      <c r="C439" s="124" t="inlineStr">
        <is>
          <t>GAZİEMİR-7</t>
        </is>
      </c>
      <c r="D439" s="124" t="inlineStr">
        <is>
          <t>ALİ ÇELİK</t>
        </is>
      </c>
      <c r="E439" s="124" t="inlineStr">
        <is>
          <t>U023</t>
        </is>
      </c>
      <c r="F439" s="124" t="inlineStr">
        <is>
          <t>ONLİNE TOPLAYICI</t>
        </is>
      </c>
      <c r="G439" s="124" t="inlineStr">
        <is>
          <t>A018</t>
        </is>
      </c>
      <c r="H439" s="124" t="inlineStr">
        <is>
          <t>Sipariş toplama</t>
        </is>
      </c>
      <c r="I439" s="166" t="n">
        <v>28</v>
      </c>
      <c r="J439" s="166" t="n">
        <v>7</v>
      </c>
      <c r="K439" s="166" t="n">
        <v>1</v>
      </c>
      <c r="L439" s="166" t="n">
        <v>196</v>
      </c>
      <c r="M439" s="141" t="inlineStr">
        <is>
          <t>Online Sipariş - Gerçek</t>
        </is>
      </c>
      <c r="N439" s="141" t="inlineStr">
        <is>
          <t>Gerçek/Mevcut Kaynak</t>
        </is>
      </c>
    </row>
    <row r="440" ht="30" customHeight="1" s="113">
      <c r="A440" s="144" t="n">
        <v>46114</v>
      </c>
      <c r="B440" s="124" t="inlineStr">
        <is>
          <t>M021</t>
        </is>
      </c>
      <c r="C440" s="124" t="inlineStr">
        <is>
          <t>GAZİEMİR-7</t>
        </is>
      </c>
      <c r="D440" s="124" t="inlineStr">
        <is>
          <t>ALİ ÇELİK</t>
        </is>
      </c>
      <c r="E440" s="124" t="inlineStr">
        <is>
          <t>U024</t>
        </is>
      </c>
      <c r="F440" s="124" t="inlineStr">
        <is>
          <t>ONLİNE ŞOFÖR</t>
        </is>
      </c>
      <c r="G440" s="124" t="inlineStr">
        <is>
          <t>A019</t>
        </is>
      </c>
      <c r="H440" s="124" t="inlineStr">
        <is>
          <t>Sipariş teslimatı</t>
        </is>
      </c>
      <c r="I440" s="166" t="n">
        <v>28</v>
      </c>
      <c r="J440" s="166" t="n">
        <v>12</v>
      </c>
      <c r="K440" s="166" t="n">
        <v>1</v>
      </c>
      <c r="L440" s="166" t="n">
        <v>336</v>
      </c>
      <c r="M440" s="141" t="inlineStr">
        <is>
          <t>Online Sipariş - Gerçek</t>
        </is>
      </c>
      <c r="N440" s="141" t="inlineStr">
        <is>
          <t>Gerçek/Mevcut Kaynak</t>
        </is>
      </c>
    </row>
    <row r="441" ht="15" customHeight="1" s="113">
      <c r="A441" s="144" t="n">
        <v>46114</v>
      </c>
      <c r="B441" s="124" t="inlineStr">
        <is>
          <t>M021</t>
        </is>
      </c>
      <c r="C441" s="124" t="inlineStr">
        <is>
          <t>GAZİEMİR-7</t>
        </is>
      </c>
      <c r="D441" s="124" t="inlineStr">
        <is>
          <t>ALİ ÇELİK</t>
        </is>
      </c>
      <c r="E441" s="124" t="inlineStr">
        <is>
          <t>U002</t>
        </is>
      </c>
      <c r="F441" s="124" t="inlineStr">
        <is>
          <t>BAKLİYAT</t>
        </is>
      </c>
      <c r="G441" s="124" t="inlineStr">
        <is>
          <t>A020</t>
        </is>
      </c>
      <c r="H441" s="124" t="inlineStr">
        <is>
          <t>Ürün dolumu</t>
        </is>
      </c>
      <c r="I441" s="166" t="n">
        <v>16</v>
      </c>
      <c r="J441" s="166" t="n">
        <v>2</v>
      </c>
      <c r="K441" s="166" t="n">
        <v>1</v>
      </c>
      <c r="L441" s="166" t="n">
        <v>32</v>
      </c>
      <c r="M441" s="141" t="inlineStr">
        <is>
          <t>Türetilmiş Saha Etüdü Bekleniyor</t>
        </is>
      </c>
      <c r="N441" s="141" t="inlineStr">
        <is>
          <t>Saha Etüdü Bekleniyor</t>
        </is>
      </c>
    </row>
    <row r="442" ht="15" customHeight="1" s="113">
      <c r="A442" s="144" t="n">
        <v>46114</v>
      </c>
      <c r="B442" s="124" t="inlineStr">
        <is>
          <t>M021</t>
        </is>
      </c>
      <c r="C442" s="124" t="inlineStr">
        <is>
          <t>GAZİEMİR-7</t>
        </is>
      </c>
      <c r="D442" s="124" t="inlineStr">
        <is>
          <t>ALİ ÇELİK</t>
        </is>
      </c>
      <c r="E442" s="124" t="inlineStr">
        <is>
          <t>U034</t>
        </is>
      </c>
      <c r="F442" s="124" t="inlineStr">
        <is>
          <t>UNLU MAMÜLLER</t>
        </is>
      </c>
      <c r="G442" s="124" t="inlineStr">
        <is>
          <t>A021</t>
        </is>
      </c>
      <c r="H442" s="124" t="inlineStr">
        <is>
          <t>Ürün hazırlama/pişirme</t>
        </is>
      </c>
      <c r="I442" s="166" t="n">
        <v>7</v>
      </c>
      <c r="J442" s="166" t="n">
        <v>25</v>
      </c>
      <c r="K442" s="166" t="n">
        <v>1</v>
      </c>
      <c r="L442" s="166" t="n">
        <v>175</v>
      </c>
      <c r="M442" s="141" t="inlineStr">
        <is>
          <t>Türetilmiş Saha Etüdü Bekleniyor</t>
        </is>
      </c>
      <c r="N442" s="141" t="inlineStr">
        <is>
          <t>Saha Etüdü Bekleniyor</t>
        </is>
      </c>
    </row>
    <row r="443" ht="30" customHeight="1" s="113">
      <c r="A443" s="144" t="n">
        <v>46114</v>
      </c>
      <c r="B443" s="124" t="inlineStr">
        <is>
          <t>M022</t>
        </is>
      </c>
      <c r="C443" s="124" t="inlineStr">
        <is>
          <t>GEDİZ</t>
        </is>
      </c>
      <c r="D443" s="124" t="inlineStr">
        <is>
          <t>DERYA YARDIMCI</t>
        </is>
      </c>
      <c r="E443" s="124" t="inlineStr">
        <is>
          <t>U015</t>
        </is>
      </c>
      <c r="F443" s="124" t="inlineStr">
        <is>
          <t>KASİYER</t>
        </is>
      </c>
      <c r="G443" s="124" t="inlineStr">
        <is>
          <t>A001</t>
        </is>
      </c>
      <c r="H443" s="124" t="inlineStr">
        <is>
          <t>Fiş işlemi</t>
        </is>
      </c>
      <c r="I443" s="166" t="n">
        <v>1222</v>
      </c>
      <c r="J443" s="166" t="n">
        <v>2</v>
      </c>
      <c r="K443" s="166" t="n">
        <v>1</v>
      </c>
      <c r="L443" s="166" t="n">
        <v>2444</v>
      </c>
      <c r="M443" s="141" t="inlineStr">
        <is>
          <t>Günlük Operasyon - Gerçek</t>
        </is>
      </c>
      <c r="N443" s="141" t="inlineStr">
        <is>
          <t>Gerçek/Mevcut Kaynak</t>
        </is>
      </c>
    </row>
    <row r="444" ht="15" customHeight="1" s="113">
      <c r="A444" s="144" t="n">
        <v>46114</v>
      </c>
      <c r="B444" s="124" t="inlineStr">
        <is>
          <t>M022</t>
        </is>
      </c>
      <c r="C444" s="124" t="inlineStr">
        <is>
          <t>GEDİZ</t>
        </is>
      </c>
      <c r="D444" s="124" t="inlineStr">
        <is>
          <t>DERYA YARDIMCI</t>
        </is>
      </c>
      <c r="E444" s="124" t="inlineStr">
        <is>
          <t>U015</t>
        </is>
      </c>
      <c r="F444" s="124" t="inlineStr">
        <is>
          <t>KASİYER</t>
        </is>
      </c>
      <c r="G444" s="124" t="inlineStr">
        <is>
          <t>A002</t>
        </is>
      </c>
      <c r="H444" s="124" t="inlineStr">
        <is>
          <t>Kasa açılışı</t>
        </is>
      </c>
      <c r="I444" s="166" t="n">
        <v>3</v>
      </c>
      <c r="J444" s="166" t="n">
        <v>15</v>
      </c>
      <c r="K444" s="166" t="n">
        <v>1</v>
      </c>
      <c r="L444" s="166" t="n">
        <v>45</v>
      </c>
      <c r="M444" s="141" t="inlineStr">
        <is>
          <t>Türetilmiş Saha Etüdü Bekleniyor</t>
        </is>
      </c>
      <c r="N444" s="141" t="inlineStr">
        <is>
          <t>Saha Etüdü Bekleniyor</t>
        </is>
      </c>
    </row>
    <row r="445" ht="15" customHeight="1" s="113">
      <c r="A445" s="144" t="n">
        <v>46114</v>
      </c>
      <c r="B445" s="124" t="inlineStr">
        <is>
          <t>M022</t>
        </is>
      </c>
      <c r="C445" s="124" t="inlineStr">
        <is>
          <t>GEDİZ</t>
        </is>
      </c>
      <c r="D445" s="124" t="inlineStr">
        <is>
          <t>DERYA YARDIMCI</t>
        </is>
      </c>
      <c r="E445" s="124" t="inlineStr">
        <is>
          <t>U015</t>
        </is>
      </c>
      <c r="F445" s="124" t="inlineStr">
        <is>
          <t>KASİYER</t>
        </is>
      </c>
      <c r="G445" s="124" t="inlineStr">
        <is>
          <t>A003</t>
        </is>
      </c>
      <c r="H445" s="124" t="inlineStr">
        <is>
          <t>Kasa kapanışı</t>
        </is>
      </c>
      <c r="I445" s="166" t="n">
        <v>3</v>
      </c>
      <c r="J445" s="166" t="n">
        <v>20</v>
      </c>
      <c r="K445" s="166" t="n">
        <v>1</v>
      </c>
      <c r="L445" s="166" t="n">
        <v>60</v>
      </c>
      <c r="M445" s="141" t="inlineStr">
        <is>
          <t>Türetilmiş Saha Etüdü Bekleniyor</t>
        </is>
      </c>
      <c r="N445" s="141" t="inlineStr">
        <is>
          <t>Saha Etüdü Bekleniyor</t>
        </is>
      </c>
    </row>
    <row r="446" ht="15" customHeight="1" s="113">
      <c r="A446" s="144" t="n">
        <v>46114</v>
      </c>
      <c r="B446" s="124" t="inlineStr">
        <is>
          <t>M022</t>
        </is>
      </c>
      <c r="C446" s="124" t="inlineStr">
        <is>
          <t>GEDİZ</t>
        </is>
      </c>
      <c r="D446" s="124" t="inlineStr">
        <is>
          <t>DERYA YARDIMCI</t>
        </is>
      </c>
      <c r="E446" s="124" t="inlineStr">
        <is>
          <t>U015</t>
        </is>
      </c>
      <c r="F446" s="124" t="inlineStr">
        <is>
          <t>KASİYER</t>
        </is>
      </c>
      <c r="G446" s="124" t="inlineStr">
        <is>
          <t>A004</t>
        </is>
      </c>
      <c r="H446" s="124" t="inlineStr">
        <is>
          <t>İade işlemi</t>
        </is>
      </c>
      <c r="I446" s="166" t="n">
        <v>15</v>
      </c>
      <c r="J446" s="166" t="n">
        <v>6</v>
      </c>
      <c r="K446" s="166" t="n">
        <v>1</v>
      </c>
      <c r="L446" s="166" t="n">
        <v>90</v>
      </c>
      <c r="M446" s="141" t="inlineStr">
        <is>
          <t>Türetilmiş Saha Etüdü Bekleniyor</t>
        </is>
      </c>
      <c r="N446" s="141" t="inlineStr">
        <is>
          <t>Saha Etüdü Bekleniyor</t>
        </is>
      </c>
    </row>
    <row r="447" ht="15" customHeight="1" s="113">
      <c r="A447" s="144" t="n">
        <v>46114</v>
      </c>
      <c r="B447" s="124" t="inlineStr">
        <is>
          <t>M022</t>
        </is>
      </c>
      <c r="C447" s="124" t="inlineStr">
        <is>
          <t>GEDİZ</t>
        </is>
      </c>
      <c r="D447" s="124" t="inlineStr">
        <is>
          <t>DERYA YARDIMCI</t>
        </is>
      </c>
      <c r="E447" s="124" t="inlineStr">
        <is>
          <t>U026</t>
        </is>
      </c>
      <c r="F447" s="124" t="inlineStr">
        <is>
          <t>REYON GÖREVLİSİ</t>
        </is>
      </c>
      <c r="G447" s="124" t="inlineStr">
        <is>
          <t>A005</t>
        </is>
      </c>
      <c r="H447" s="124" t="inlineStr">
        <is>
          <t>Koli raf yerleştirme</t>
        </is>
      </c>
      <c r="I447" s="166" t="n">
        <v>19</v>
      </c>
      <c r="J447" s="166" t="n">
        <v>1.8</v>
      </c>
      <c r="K447" s="166" t="n">
        <v>1</v>
      </c>
      <c r="L447" s="166" t="n">
        <v>34.2</v>
      </c>
      <c r="M447" s="141" t="inlineStr">
        <is>
          <t>Mal Kabul (Aylık Operasyon KPI) - Türetilmiş</t>
        </is>
      </c>
      <c r="N447" s="141" t="inlineStr">
        <is>
          <t>Gerçek/Türetilmiş</t>
        </is>
      </c>
    </row>
    <row r="448" ht="15" customHeight="1" s="113">
      <c r="A448" s="144" t="n">
        <v>46114</v>
      </c>
      <c r="B448" s="124" t="inlineStr">
        <is>
          <t>M022</t>
        </is>
      </c>
      <c r="C448" s="124" t="inlineStr">
        <is>
          <t>GEDİZ</t>
        </is>
      </c>
      <c r="D448" s="124" t="inlineStr">
        <is>
          <t>DERYA YARDIMCI</t>
        </is>
      </c>
      <c r="E448" s="124" t="inlineStr">
        <is>
          <t>U026</t>
        </is>
      </c>
      <c r="F448" s="124" t="inlineStr">
        <is>
          <t>REYON GÖREVLİSİ</t>
        </is>
      </c>
      <c r="G448" s="124" t="inlineStr">
        <is>
          <t>A006</t>
        </is>
      </c>
      <c r="H448" s="124" t="inlineStr">
        <is>
          <t>Palet boşaltma</t>
        </is>
      </c>
      <c r="I448" s="166" t="n">
        <v>19</v>
      </c>
      <c r="J448" s="166" t="n">
        <v>30</v>
      </c>
      <c r="K448" s="166" t="n">
        <v>1</v>
      </c>
      <c r="L448" s="166" t="n">
        <v>570</v>
      </c>
      <c r="M448" s="141" t="inlineStr">
        <is>
          <t>Mal Kabul (Aylık Operasyon KPI) - Türetilmiş</t>
        </is>
      </c>
      <c r="N448" s="141" t="inlineStr">
        <is>
          <t>Gerçek/Türetilmiş</t>
        </is>
      </c>
    </row>
    <row r="449" ht="15" customHeight="1" s="113">
      <c r="A449" s="144" t="n">
        <v>46114</v>
      </c>
      <c r="B449" s="124" t="inlineStr">
        <is>
          <t>M022</t>
        </is>
      </c>
      <c r="C449" s="124" t="inlineStr">
        <is>
          <t>GEDİZ</t>
        </is>
      </c>
      <c r="D449" s="124" t="inlineStr">
        <is>
          <t>DERYA YARDIMCI</t>
        </is>
      </c>
      <c r="E449" s="124" t="inlineStr">
        <is>
          <t>U026</t>
        </is>
      </c>
      <c r="F449" s="124" t="inlineStr">
        <is>
          <t>REYON GÖREVLİSİ</t>
        </is>
      </c>
      <c r="G449" s="124" t="inlineStr">
        <is>
          <t>A007</t>
        </is>
      </c>
      <c r="H449" s="124" t="inlineStr">
        <is>
          <t>Etiket değiştirme</t>
        </is>
      </c>
      <c r="I449" s="166" t="n">
        <v>20</v>
      </c>
      <c r="J449" s="166" t="n">
        <v>0.45</v>
      </c>
      <c r="K449" s="166" t="n">
        <v>1</v>
      </c>
      <c r="L449" s="166" t="n">
        <v>9</v>
      </c>
      <c r="M449" s="141" t="inlineStr">
        <is>
          <t>Türetilmiş Saha Etüdü Bekleniyor</t>
        </is>
      </c>
      <c r="N449" s="141" t="inlineStr">
        <is>
          <t>Saha Etüdü Bekleniyor</t>
        </is>
      </c>
    </row>
    <row r="450" ht="15" customHeight="1" s="113">
      <c r="A450" s="144" t="n">
        <v>46114</v>
      </c>
      <c r="B450" s="124" t="inlineStr">
        <is>
          <t>M022</t>
        </is>
      </c>
      <c r="C450" s="124" t="inlineStr">
        <is>
          <t>GEDİZ</t>
        </is>
      </c>
      <c r="D450" s="124" t="inlineStr">
        <is>
          <t>DERYA YARDIMCI</t>
        </is>
      </c>
      <c r="E450" s="124" t="inlineStr">
        <is>
          <t>U026</t>
        </is>
      </c>
      <c r="F450" s="124" t="inlineStr">
        <is>
          <t>REYON GÖREVLİSİ</t>
        </is>
      </c>
      <c r="G450" s="124" t="inlineStr">
        <is>
          <t>A008</t>
        </is>
      </c>
      <c r="H450" s="124" t="inlineStr">
        <is>
          <t>SKT kontrolü</t>
        </is>
      </c>
      <c r="I450" s="166" t="n">
        <v>100</v>
      </c>
      <c r="J450" s="166" t="n">
        <v>0.2</v>
      </c>
      <c r="K450" s="166" t="n">
        <v>1</v>
      </c>
      <c r="L450" s="166" t="n">
        <v>20</v>
      </c>
      <c r="M450" s="141" t="inlineStr">
        <is>
          <t>Türetilmiş Saha Etüdü Bekleniyor</t>
        </is>
      </c>
      <c r="N450" s="141" t="inlineStr">
        <is>
          <t>Saha Etüdü Bekleniyor</t>
        </is>
      </c>
    </row>
    <row r="451" ht="15" customHeight="1" s="113">
      <c r="A451" s="144" t="n">
        <v>46114</v>
      </c>
      <c r="B451" s="124" t="inlineStr">
        <is>
          <t>M022</t>
        </is>
      </c>
      <c r="C451" s="124" t="inlineStr">
        <is>
          <t>GEDİZ</t>
        </is>
      </c>
      <c r="D451" s="124" t="inlineStr">
        <is>
          <t>DERYA YARDIMCI</t>
        </is>
      </c>
      <c r="E451" s="124" t="inlineStr">
        <is>
          <t>U042</t>
        </is>
      </c>
      <c r="F451" s="124" t="inlineStr">
        <is>
          <t>ŞARKÜTERİ</t>
        </is>
      </c>
      <c r="G451" s="124" t="inlineStr">
        <is>
          <t>A009</t>
        </is>
      </c>
      <c r="H451" s="124" t="inlineStr">
        <is>
          <t>Müşteri servis süresi</t>
        </is>
      </c>
      <c r="I451" s="166" t="n">
        <v>129</v>
      </c>
      <c r="J451" s="166" t="n">
        <v>4</v>
      </c>
      <c r="K451" s="166" t="n">
        <v>1</v>
      </c>
      <c r="L451" s="166" t="n">
        <v>516</v>
      </c>
      <c r="M451" s="141" t="inlineStr">
        <is>
          <t>Türetilmiş Saha Etüdü Bekleniyor</t>
        </is>
      </c>
      <c r="N451" s="141" t="inlineStr">
        <is>
          <t>Saha Etüdü Bekleniyor</t>
        </is>
      </c>
    </row>
    <row r="452" ht="30" customHeight="1" s="113">
      <c r="A452" s="144" t="n">
        <v>46114</v>
      </c>
      <c r="B452" s="124" t="inlineStr">
        <is>
          <t>M022</t>
        </is>
      </c>
      <c r="C452" s="124" t="inlineStr">
        <is>
          <t>GEDİZ</t>
        </is>
      </c>
      <c r="D452" s="124" t="inlineStr">
        <is>
          <t>DERYA YARDIMCI</t>
        </is>
      </c>
      <c r="E452" s="124" t="inlineStr">
        <is>
          <t>U042</t>
        </is>
      </c>
      <c r="F452" s="124" t="inlineStr">
        <is>
          <t>ŞARKÜTERİ</t>
        </is>
      </c>
      <c r="G452" s="124" t="inlineStr">
        <is>
          <t>A010</t>
        </is>
      </c>
      <c r="H452" s="124" t="inlineStr">
        <is>
          <t>Günlük temizlik</t>
        </is>
      </c>
      <c r="I452" s="166" t="n">
        <v>1</v>
      </c>
      <c r="J452" s="166" t="n">
        <v>90</v>
      </c>
      <c r="K452" s="166" t="n">
        <v>1</v>
      </c>
      <c r="L452" s="166" t="n">
        <v>90</v>
      </c>
      <c r="M452" s="141" t="inlineStr">
        <is>
          <t>Sabit Aktivite</t>
        </is>
      </c>
      <c r="N452" s="141" t="inlineStr">
        <is>
          <t>Gerçek/Mevcut Kaynak</t>
        </is>
      </c>
    </row>
    <row r="453" ht="15" customHeight="1" s="113">
      <c r="A453" s="144" t="n">
        <v>46114</v>
      </c>
      <c r="B453" s="124" t="inlineStr">
        <is>
          <t>M022</t>
        </is>
      </c>
      <c r="C453" s="124" t="inlineStr">
        <is>
          <t>GEDİZ</t>
        </is>
      </c>
      <c r="D453" s="124" t="inlineStr">
        <is>
          <t>DERYA YARDIMCI</t>
        </is>
      </c>
      <c r="E453" s="124" t="inlineStr">
        <is>
          <t>U042</t>
        </is>
      </c>
      <c r="F453" s="124" t="inlineStr">
        <is>
          <t>ŞARKÜTERİ</t>
        </is>
      </c>
      <c r="G453" s="124" t="inlineStr">
        <is>
          <t>A011</t>
        </is>
      </c>
      <c r="H453" s="124" t="inlineStr">
        <is>
          <t>Ürün hazırlama</t>
        </is>
      </c>
      <c r="I453" s="166" t="n">
        <v>39</v>
      </c>
      <c r="J453" s="166" t="n">
        <v>1.5</v>
      </c>
      <c r="K453" s="166" t="n">
        <v>1</v>
      </c>
      <c r="L453" s="166" t="n">
        <v>58.5</v>
      </c>
      <c r="M453" s="141" t="inlineStr">
        <is>
          <t>Türetilmiş Saha Etüdü Bekleniyor</t>
        </is>
      </c>
      <c r="N453" s="141" t="inlineStr">
        <is>
          <t>Saha Etüdü Bekleniyor</t>
        </is>
      </c>
    </row>
    <row r="454" ht="30" customHeight="1" s="113">
      <c r="A454" s="144" t="n">
        <v>46114</v>
      </c>
      <c r="B454" s="124" t="inlineStr">
        <is>
          <t>M022</t>
        </is>
      </c>
      <c r="C454" s="124" t="inlineStr">
        <is>
          <t>GEDİZ</t>
        </is>
      </c>
      <c r="D454" s="124" t="inlineStr">
        <is>
          <t>DERYA YARDIMCI</t>
        </is>
      </c>
      <c r="E454" s="124" t="inlineStr">
        <is>
          <t>U013</t>
        </is>
      </c>
      <c r="F454" s="124" t="inlineStr">
        <is>
          <t>KASAP</t>
        </is>
      </c>
      <c r="G454" s="124" t="inlineStr">
        <is>
          <t>A012</t>
        </is>
      </c>
      <c r="H454" s="124" t="inlineStr">
        <is>
          <t>Teşhir hazırlığı</t>
        </is>
      </c>
      <c r="I454" s="166" t="n">
        <v>1</v>
      </c>
      <c r="J454" s="166" t="n">
        <v>75</v>
      </c>
      <c r="K454" s="166" t="n">
        <v>1</v>
      </c>
      <c r="L454" s="166" t="n">
        <v>75</v>
      </c>
      <c r="M454" s="141" t="inlineStr">
        <is>
          <t>Sabit Aktivite</t>
        </is>
      </c>
      <c r="N454" s="141" t="inlineStr">
        <is>
          <t>Gerçek/Mevcut Kaynak</t>
        </is>
      </c>
    </row>
    <row r="455" ht="15" customHeight="1" s="113">
      <c r="A455" s="144" t="n">
        <v>46114</v>
      </c>
      <c r="B455" s="124" t="inlineStr">
        <is>
          <t>M022</t>
        </is>
      </c>
      <c r="C455" s="124" t="inlineStr">
        <is>
          <t>GEDİZ</t>
        </is>
      </c>
      <c r="D455" s="124" t="inlineStr">
        <is>
          <t>DERYA YARDIMCI</t>
        </is>
      </c>
      <c r="E455" s="124" t="inlineStr">
        <is>
          <t>U013</t>
        </is>
      </c>
      <c r="F455" s="124" t="inlineStr">
        <is>
          <t>KASAP</t>
        </is>
      </c>
      <c r="G455" s="124" t="inlineStr">
        <is>
          <t>A013</t>
        </is>
      </c>
      <c r="H455" s="124" t="inlineStr">
        <is>
          <t>Parçalama</t>
        </is>
      </c>
      <c r="I455" s="166" t="n">
        <v>32</v>
      </c>
      <c r="J455" s="166" t="n">
        <v>2.5</v>
      </c>
      <c r="K455" s="166" t="n">
        <v>1</v>
      </c>
      <c r="L455" s="166" t="n">
        <v>80</v>
      </c>
      <c r="M455" s="141" t="inlineStr">
        <is>
          <t>Türetilmiş Saha Etüdü Bekleniyor</t>
        </is>
      </c>
      <c r="N455" s="141" t="inlineStr">
        <is>
          <t>Saha Etüdü Bekleniyor</t>
        </is>
      </c>
    </row>
    <row r="456" ht="15" customHeight="1" s="113">
      <c r="A456" s="144" t="n">
        <v>46114</v>
      </c>
      <c r="B456" s="124" t="inlineStr">
        <is>
          <t>M022</t>
        </is>
      </c>
      <c r="C456" s="124" t="inlineStr">
        <is>
          <t>GEDİZ</t>
        </is>
      </c>
      <c r="D456" s="124" t="inlineStr">
        <is>
          <t>DERYA YARDIMCI</t>
        </is>
      </c>
      <c r="E456" s="124" t="inlineStr">
        <is>
          <t>U013</t>
        </is>
      </c>
      <c r="F456" s="124" t="inlineStr">
        <is>
          <t>KASAP</t>
        </is>
      </c>
      <c r="G456" s="124" t="inlineStr">
        <is>
          <t>A014</t>
        </is>
      </c>
      <c r="H456" s="124" t="inlineStr">
        <is>
          <t>Paketleme</t>
        </is>
      </c>
      <c r="I456" s="166" t="n">
        <v>51</v>
      </c>
      <c r="J456" s="166" t="n">
        <v>1.2</v>
      </c>
      <c r="K456" s="166" t="n">
        <v>1</v>
      </c>
      <c r="L456" s="166" t="n">
        <v>61.2</v>
      </c>
      <c r="M456" s="141" t="inlineStr">
        <is>
          <t>Türetilmiş Saha Etüdü Bekleniyor</t>
        </is>
      </c>
      <c r="N456" s="141" t="inlineStr">
        <is>
          <t>Saha Etüdü Bekleniyor</t>
        </is>
      </c>
    </row>
    <row r="457" ht="15" customHeight="1" s="113">
      <c r="A457" s="144" t="n">
        <v>46114</v>
      </c>
      <c r="B457" s="124" t="inlineStr">
        <is>
          <t>M022</t>
        </is>
      </c>
      <c r="C457" s="124" t="inlineStr">
        <is>
          <t>GEDİZ</t>
        </is>
      </c>
      <c r="D457" s="124" t="inlineStr">
        <is>
          <t>DERYA YARDIMCI</t>
        </is>
      </c>
      <c r="E457" s="124" t="inlineStr">
        <is>
          <t>U017</t>
        </is>
      </c>
      <c r="F457" s="124" t="inlineStr">
        <is>
          <t>MANAV</t>
        </is>
      </c>
      <c r="G457" s="124" t="inlineStr">
        <is>
          <t>A015</t>
        </is>
      </c>
      <c r="H457" s="124" t="inlineStr">
        <is>
          <t>Teşhir hazırlığı</t>
        </is>
      </c>
      <c r="I457" s="166" t="n">
        <v>20</v>
      </c>
      <c r="J457" s="166" t="n">
        <v>2.2</v>
      </c>
      <c r="K457" s="166" t="n">
        <v>1</v>
      </c>
      <c r="L457" s="166" t="n">
        <v>44</v>
      </c>
      <c r="M457" s="141" t="inlineStr">
        <is>
          <t>Türetilmiş Saha Etüdü Bekleniyor</t>
        </is>
      </c>
      <c r="N457" s="141" t="inlineStr">
        <is>
          <t>Saha Etüdü Bekleniyor</t>
        </is>
      </c>
    </row>
    <row r="458" ht="15" customHeight="1" s="113">
      <c r="A458" s="144" t="n">
        <v>46114</v>
      </c>
      <c r="B458" s="124" t="inlineStr">
        <is>
          <t>M022</t>
        </is>
      </c>
      <c r="C458" s="124" t="inlineStr">
        <is>
          <t>GEDİZ</t>
        </is>
      </c>
      <c r="D458" s="124" t="inlineStr">
        <is>
          <t>DERYA YARDIMCI</t>
        </is>
      </c>
      <c r="E458" s="124" t="inlineStr">
        <is>
          <t>U017</t>
        </is>
      </c>
      <c r="F458" s="124" t="inlineStr">
        <is>
          <t>MANAV</t>
        </is>
      </c>
      <c r="G458" s="124" t="inlineStr">
        <is>
          <t>A016</t>
        </is>
      </c>
      <c r="H458" s="124" t="inlineStr">
        <is>
          <t>Ayıklama</t>
        </is>
      </c>
      <c r="I458" s="166" t="n">
        <v>15</v>
      </c>
      <c r="J458" s="166" t="n">
        <v>0.8</v>
      </c>
      <c r="K458" s="166" t="n">
        <v>1</v>
      </c>
      <c r="L458" s="166" t="n">
        <v>12</v>
      </c>
      <c r="M458" s="141" t="inlineStr">
        <is>
          <t>Türetilmiş Saha Etüdü Bekleniyor</t>
        </is>
      </c>
      <c r="N458" s="141" t="inlineStr">
        <is>
          <t>Saha Etüdü Bekleniyor</t>
        </is>
      </c>
    </row>
    <row r="459" ht="15" customHeight="1" s="113">
      <c r="A459" s="144" t="n">
        <v>46114</v>
      </c>
      <c r="B459" s="124" t="inlineStr">
        <is>
          <t>M022</t>
        </is>
      </c>
      <c r="C459" s="124" t="inlineStr">
        <is>
          <t>GEDİZ</t>
        </is>
      </c>
      <c r="D459" s="124" t="inlineStr">
        <is>
          <t>DERYA YARDIMCI</t>
        </is>
      </c>
      <c r="E459" s="124" t="inlineStr">
        <is>
          <t>U017</t>
        </is>
      </c>
      <c r="F459" s="124" t="inlineStr">
        <is>
          <t>MANAV</t>
        </is>
      </c>
      <c r="G459" s="124" t="inlineStr">
        <is>
          <t>A017</t>
        </is>
      </c>
      <c r="H459" s="124" t="inlineStr">
        <is>
          <t>Fire ayrıştırma</t>
        </is>
      </c>
      <c r="I459" s="166" t="n">
        <v>5</v>
      </c>
      <c r="J459" s="166" t="n">
        <v>1</v>
      </c>
      <c r="K459" s="166" t="n">
        <v>1</v>
      </c>
      <c r="L459" s="166" t="n">
        <v>5</v>
      </c>
      <c r="M459" s="141" t="inlineStr">
        <is>
          <t>Türetilmiş Saha Etüdü Bekleniyor</t>
        </is>
      </c>
      <c r="N459" s="141" t="inlineStr">
        <is>
          <t>Saha Etüdü Bekleniyor</t>
        </is>
      </c>
    </row>
    <row r="460" ht="30" customHeight="1" s="113">
      <c r="A460" s="144" t="n">
        <v>46114</v>
      </c>
      <c r="B460" s="124" t="inlineStr">
        <is>
          <t>M022</t>
        </is>
      </c>
      <c r="C460" s="124" t="inlineStr">
        <is>
          <t>GEDİZ</t>
        </is>
      </c>
      <c r="D460" s="124" t="inlineStr">
        <is>
          <t>DERYA YARDIMCI</t>
        </is>
      </c>
      <c r="E460" s="124" t="inlineStr">
        <is>
          <t>U023</t>
        </is>
      </c>
      <c r="F460" s="124" t="inlineStr">
        <is>
          <t>ONLİNE TOPLAYICI</t>
        </is>
      </c>
      <c r="G460" s="124" t="inlineStr">
        <is>
          <t>A018</t>
        </is>
      </c>
      <c r="H460" s="124" t="inlineStr">
        <is>
          <t>Sipariş toplama</t>
        </is>
      </c>
      <c r="I460" s="166" t="n">
        <v>137</v>
      </c>
      <c r="J460" s="166" t="n">
        <v>7</v>
      </c>
      <c r="K460" s="166" t="n">
        <v>1</v>
      </c>
      <c r="L460" s="166" t="n">
        <v>959</v>
      </c>
      <c r="M460" s="141" t="inlineStr">
        <is>
          <t>Online Sipariş - Gerçek</t>
        </is>
      </c>
      <c r="N460" s="141" t="inlineStr">
        <is>
          <t>Gerçek/Mevcut Kaynak</t>
        </is>
      </c>
    </row>
    <row r="461" ht="30" customHeight="1" s="113">
      <c r="A461" s="144" t="n">
        <v>46114</v>
      </c>
      <c r="B461" s="124" t="inlineStr">
        <is>
          <t>M022</t>
        </is>
      </c>
      <c r="C461" s="124" t="inlineStr">
        <is>
          <t>GEDİZ</t>
        </is>
      </c>
      <c r="D461" s="124" t="inlineStr">
        <is>
          <t>DERYA YARDIMCI</t>
        </is>
      </c>
      <c r="E461" s="124" t="inlineStr">
        <is>
          <t>U024</t>
        </is>
      </c>
      <c r="F461" s="124" t="inlineStr">
        <is>
          <t>ONLİNE ŞOFÖR</t>
        </is>
      </c>
      <c r="G461" s="124" t="inlineStr">
        <is>
          <t>A019</t>
        </is>
      </c>
      <c r="H461" s="124" t="inlineStr">
        <is>
          <t>Sipariş teslimatı</t>
        </is>
      </c>
      <c r="I461" s="166" t="n">
        <v>137</v>
      </c>
      <c r="J461" s="166" t="n">
        <v>12</v>
      </c>
      <c r="K461" s="166" t="n">
        <v>1</v>
      </c>
      <c r="L461" s="166" t="n">
        <v>1644</v>
      </c>
      <c r="M461" s="141" t="inlineStr">
        <is>
          <t>Online Sipariş - Gerçek</t>
        </is>
      </c>
      <c r="N461" s="141" t="inlineStr">
        <is>
          <t>Gerçek/Mevcut Kaynak</t>
        </is>
      </c>
    </row>
    <row r="462" ht="15" customHeight="1" s="113">
      <c r="A462" s="144" t="n">
        <v>46114</v>
      </c>
      <c r="B462" s="124" t="inlineStr">
        <is>
          <t>M022</t>
        </is>
      </c>
      <c r="C462" s="124" t="inlineStr">
        <is>
          <t>GEDİZ</t>
        </is>
      </c>
      <c r="D462" s="124" t="inlineStr">
        <is>
          <t>DERYA YARDIMCI</t>
        </is>
      </c>
      <c r="E462" s="124" t="inlineStr">
        <is>
          <t>U002</t>
        </is>
      </c>
      <c r="F462" s="124" t="inlineStr">
        <is>
          <t>BAKLİYAT</t>
        </is>
      </c>
      <c r="G462" s="124" t="inlineStr">
        <is>
          <t>A020</t>
        </is>
      </c>
      <c r="H462" s="124" t="inlineStr">
        <is>
          <t>Ürün dolumu</t>
        </is>
      </c>
      <c r="I462" s="166" t="n">
        <v>10</v>
      </c>
      <c r="J462" s="166" t="n">
        <v>2</v>
      </c>
      <c r="K462" s="166" t="n">
        <v>1</v>
      </c>
      <c r="L462" s="166" t="n">
        <v>20</v>
      </c>
      <c r="M462" s="141" t="inlineStr">
        <is>
          <t>Türetilmiş Saha Etüdü Bekleniyor</t>
        </is>
      </c>
      <c r="N462" s="141" t="inlineStr">
        <is>
          <t>Saha Etüdü Bekleniyor</t>
        </is>
      </c>
    </row>
    <row r="463" ht="15" customHeight="1" s="113">
      <c r="A463" s="144" t="n">
        <v>46114</v>
      </c>
      <c r="B463" s="124" t="inlineStr">
        <is>
          <t>M022</t>
        </is>
      </c>
      <c r="C463" s="124" t="inlineStr">
        <is>
          <t>GEDİZ</t>
        </is>
      </c>
      <c r="D463" s="124" t="inlineStr">
        <is>
          <t>DERYA YARDIMCI</t>
        </is>
      </c>
      <c r="E463" s="124" t="inlineStr">
        <is>
          <t>U034</t>
        </is>
      </c>
      <c r="F463" s="124" t="inlineStr">
        <is>
          <t>UNLU MAMÜLLER</t>
        </is>
      </c>
      <c r="G463" s="124" t="inlineStr">
        <is>
          <t>A021</t>
        </is>
      </c>
      <c r="H463" s="124" t="inlineStr">
        <is>
          <t>Ürün hazırlama/pişirme</t>
        </is>
      </c>
      <c r="I463" s="166" t="n">
        <v>2</v>
      </c>
      <c r="J463" s="166" t="n">
        <v>25</v>
      </c>
      <c r="K463" s="166" t="n">
        <v>1</v>
      </c>
      <c r="L463" s="166" t="n">
        <v>50</v>
      </c>
      <c r="M463" s="141" t="inlineStr">
        <is>
          <t>Türetilmiş Saha Etüdü Bekleniyor</t>
        </is>
      </c>
      <c r="N463" s="141" t="inlineStr">
        <is>
          <t>Saha Etüdü Bekleniyor</t>
        </is>
      </c>
    </row>
    <row r="464" ht="30" customHeight="1" s="113">
      <c r="A464" s="144" t="n">
        <v>46114</v>
      </c>
      <c r="B464" s="124" t="inlineStr">
        <is>
          <t>M023</t>
        </is>
      </c>
      <c r="C464" s="124" t="inlineStr">
        <is>
          <t>GÖZTEPE</t>
        </is>
      </c>
      <c r="D464" s="124" t="inlineStr">
        <is>
          <t>ERTAN TEKİ</t>
        </is>
      </c>
      <c r="E464" s="124" t="inlineStr">
        <is>
          <t>U015</t>
        </is>
      </c>
      <c r="F464" s="124" t="inlineStr">
        <is>
          <t>KASİYER</t>
        </is>
      </c>
      <c r="G464" s="124" t="inlineStr">
        <is>
          <t>A001</t>
        </is>
      </c>
      <c r="H464" s="124" t="inlineStr">
        <is>
          <t>Fiş işlemi</t>
        </is>
      </c>
      <c r="I464" s="166" t="n">
        <v>3810</v>
      </c>
      <c r="J464" s="166" t="n">
        <v>2</v>
      </c>
      <c r="K464" s="166" t="n">
        <v>1</v>
      </c>
      <c r="L464" s="166" t="n">
        <v>7620</v>
      </c>
      <c r="M464" s="141" t="inlineStr">
        <is>
          <t>Günlük Operasyon - Gerçek</t>
        </is>
      </c>
      <c r="N464" s="141" t="inlineStr">
        <is>
          <t>Gerçek/Mevcut Kaynak</t>
        </is>
      </c>
    </row>
    <row r="465" ht="15" customHeight="1" s="113">
      <c r="A465" s="144" t="n">
        <v>46114</v>
      </c>
      <c r="B465" s="124" t="inlineStr">
        <is>
          <t>M023</t>
        </is>
      </c>
      <c r="C465" s="124" t="inlineStr">
        <is>
          <t>GÖZTEPE</t>
        </is>
      </c>
      <c r="D465" s="124" t="inlineStr">
        <is>
          <t>ERTAN TEKİ</t>
        </is>
      </c>
      <c r="E465" s="124" t="inlineStr">
        <is>
          <t>U015</t>
        </is>
      </c>
      <c r="F465" s="124" t="inlineStr">
        <is>
          <t>KASİYER</t>
        </is>
      </c>
      <c r="G465" s="124" t="inlineStr">
        <is>
          <t>A002</t>
        </is>
      </c>
      <c r="H465" s="124" t="inlineStr">
        <is>
          <t>Kasa açılışı</t>
        </is>
      </c>
      <c r="I465" s="166" t="n">
        <v>11</v>
      </c>
      <c r="J465" s="166" t="n">
        <v>15</v>
      </c>
      <c r="K465" s="166" t="n">
        <v>1</v>
      </c>
      <c r="L465" s="166" t="n">
        <v>165</v>
      </c>
      <c r="M465" s="141" t="inlineStr">
        <is>
          <t>Türetilmiş Saha Etüdü Bekleniyor</t>
        </is>
      </c>
      <c r="N465" s="141" t="inlineStr">
        <is>
          <t>Saha Etüdü Bekleniyor</t>
        </is>
      </c>
    </row>
    <row r="466" ht="15" customHeight="1" s="113">
      <c r="A466" s="144" t="n">
        <v>46114</v>
      </c>
      <c r="B466" s="124" t="inlineStr">
        <is>
          <t>M023</t>
        </is>
      </c>
      <c r="C466" s="124" t="inlineStr">
        <is>
          <t>GÖZTEPE</t>
        </is>
      </c>
      <c r="D466" s="124" t="inlineStr">
        <is>
          <t>ERTAN TEKİ</t>
        </is>
      </c>
      <c r="E466" s="124" t="inlineStr">
        <is>
          <t>U015</t>
        </is>
      </c>
      <c r="F466" s="124" t="inlineStr">
        <is>
          <t>KASİYER</t>
        </is>
      </c>
      <c r="G466" s="124" t="inlineStr">
        <is>
          <t>A003</t>
        </is>
      </c>
      <c r="H466" s="124" t="inlineStr">
        <is>
          <t>Kasa kapanışı</t>
        </is>
      </c>
      <c r="I466" s="166" t="n">
        <v>11</v>
      </c>
      <c r="J466" s="166" t="n">
        <v>20</v>
      </c>
      <c r="K466" s="166" t="n">
        <v>1</v>
      </c>
      <c r="L466" s="166" t="n">
        <v>220</v>
      </c>
      <c r="M466" s="141" t="inlineStr">
        <is>
          <t>Türetilmiş Saha Etüdü Bekleniyor</t>
        </is>
      </c>
      <c r="N466" s="141" t="inlineStr">
        <is>
          <t>Saha Etüdü Bekleniyor</t>
        </is>
      </c>
    </row>
    <row r="467" ht="15" customHeight="1" s="113">
      <c r="A467" s="144" t="n">
        <v>46114</v>
      </c>
      <c r="B467" s="124" t="inlineStr">
        <is>
          <t>M023</t>
        </is>
      </c>
      <c r="C467" s="124" t="inlineStr">
        <is>
          <t>GÖZTEPE</t>
        </is>
      </c>
      <c r="D467" s="124" t="inlineStr">
        <is>
          <t>ERTAN TEKİ</t>
        </is>
      </c>
      <c r="E467" s="124" t="inlineStr">
        <is>
          <t>U015</t>
        </is>
      </c>
      <c r="F467" s="124" t="inlineStr">
        <is>
          <t>KASİYER</t>
        </is>
      </c>
      <c r="G467" s="124" t="inlineStr">
        <is>
          <t>A004</t>
        </is>
      </c>
      <c r="H467" s="124" t="inlineStr">
        <is>
          <t>İade işlemi</t>
        </is>
      </c>
      <c r="I467" s="166" t="n">
        <v>46</v>
      </c>
      <c r="J467" s="166" t="n">
        <v>6</v>
      </c>
      <c r="K467" s="166" t="n">
        <v>1</v>
      </c>
      <c r="L467" s="166" t="n">
        <v>276</v>
      </c>
      <c r="M467" s="141" t="inlineStr">
        <is>
          <t>Türetilmiş Saha Etüdü Bekleniyor</t>
        </is>
      </c>
      <c r="N467" s="141" t="inlineStr">
        <is>
          <t>Saha Etüdü Bekleniyor</t>
        </is>
      </c>
    </row>
    <row r="468" ht="15" customHeight="1" s="113">
      <c r="A468" s="144" t="n">
        <v>46114</v>
      </c>
      <c r="B468" s="124" t="inlineStr">
        <is>
          <t>M023</t>
        </is>
      </c>
      <c r="C468" s="124" t="inlineStr">
        <is>
          <t>GÖZTEPE</t>
        </is>
      </c>
      <c r="D468" s="124" t="inlineStr">
        <is>
          <t>ERTAN TEKİ</t>
        </is>
      </c>
      <c r="E468" s="124" t="inlineStr">
        <is>
          <t>U026</t>
        </is>
      </c>
      <c r="F468" s="124" t="inlineStr">
        <is>
          <t>REYON GÖREVLİSİ</t>
        </is>
      </c>
      <c r="G468" s="124" t="inlineStr">
        <is>
          <t>A005</t>
        </is>
      </c>
      <c r="H468" s="124" t="inlineStr">
        <is>
          <t>Koli raf yerleştirme</t>
        </is>
      </c>
      <c r="I468" s="166" t="n">
        <v>19</v>
      </c>
      <c r="J468" s="166" t="n">
        <v>1.8</v>
      </c>
      <c r="K468" s="166" t="n">
        <v>1</v>
      </c>
      <c r="L468" s="166" t="n">
        <v>34.2</v>
      </c>
      <c r="M468" s="141" t="inlineStr">
        <is>
          <t>Mal Kabul (Aylık Operasyon KPI) - Türetilmiş</t>
        </is>
      </c>
      <c r="N468" s="141" t="inlineStr">
        <is>
          <t>Gerçek/Türetilmiş</t>
        </is>
      </c>
    </row>
    <row r="469" ht="15" customHeight="1" s="113">
      <c r="A469" s="144" t="n">
        <v>46114</v>
      </c>
      <c r="B469" s="124" t="inlineStr">
        <is>
          <t>M023</t>
        </is>
      </c>
      <c r="C469" s="124" t="inlineStr">
        <is>
          <t>GÖZTEPE</t>
        </is>
      </c>
      <c r="D469" s="124" t="inlineStr">
        <is>
          <t>ERTAN TEKİ</t>
        </is>
      </c>
      <c r="E469" s="124" t="inlineStr">
        <is>
          <t>U026</t>
        </is>
      </c>
      <c r="F469" s="124" t="inlineStr">
        <is>
          <t>REYON GÖREVLİSİ</t>
        </is>
      </c>
      <c r="G469" s="124" t="inlineStr">
        <is>
          <t>A006</t>
        </is>
      </c>
      <c r="H469" s="124" t="inlineStr">
        <is>
          <t>Palet boşaltma</t>
        </is>
      </c>
      <c r="I469" s="166" t="n">
        <v>19</v>
      </c>
      <c r="J469" s="166" t="n">
        <v>30</v>
      </c>
      <c r="K469" s="166" t="n">
        <v>1</v>
      </c>
      <c r="L469" s="166" t="n">
        <v>570</v>
      </c>
      <c r="M469" s="141" t="inlineStr">
        <is>
          <t>Mal Kabul (Aylık Operasyon KPI) - Türetilmiş</t>
        </is>
      </c>
      <c r="N469" s="141" t="inlineStr">
        <is>
          <t>Gerçek/Türetilmiş</t>
        </is>
      </c>
    </row>
    <row r="470" ht="15" customHeight="1" s="113">
      <c r="A470" s="144" t="n">
        <v>46114</v>
      </c>
      <c r="B470" s="124" t="inlineStr">
        <is>
          <t>M023</t>
        </is>
      </c>
      <c r="C470" s="124" t="inlineStr">
        <is>
          <t>GÖZTEPE</t>
        </is>
      </c>
      <c r="D470" s="124" t="inlineStr">
        <is>
          <t>ERTAN TEKİ</t>
        </is>
      </c>
      <c r="E470" s="124" t="inlineStr">
        <is>
          <t>U026</t>
        </is>
      </c>
      <c r="F470" s="124" t="inlineStr">
        <is>
          <t>REYON GÖREVLİSİ</t>
        </is>
      </c>
      <c r="G470" s="124" t="inlineStr">
        <is>
          <t>A007</t>
        </is>
      </c>
      <c r="H470" s="124" t="inlineStr">
        <is>
          <t>Etiket değiştirme</t>
        </is>
      </c>
      <c r="I470" s="166" t="n">
        <v>139</v>
      </c>
      <c r="J470" s="166" t="n">
        <v>0.45</v>
      </c>
      <c r="K470" s="166" t="n">
        <v>1</v>
      </c>
      <c r="L470" s="166" t="n">
        <v>62.55</v>
      </c>
      <c r="M470" s="141" t="inlineStr">
        <is>
          <t>Türetilmiş Saha Etüdü Bekleniyor</t>
        </is>
      </c>
      <c r="N470" s="141" t="inlineStr">
        <is>
          <t>Saha Etüdü Bekleniyor</t>
        </is>
      </c>
    </row>
    <row r="471" ht="15" customHeight="1" s="113">
      <c r="A471" s="144" t="n">
        <v>46114</v>
      </c>
      <c r="B471" s="124" t="inlineStr">
        <is>
          <t>M023</t>
        </is>
      </c>
      <c r="C471" s="124" t="inlineStr">
        <is>
          <t>GÖZTEPE</t>
        </is>
      </c>
      <c r="D471" s="124" t="inlineStr">
        <is>
          <t>ERTAN TEKİ</t>
        </is>
      </c>
      <c r="E471" s="124" t="inlineStr">
        <is>
          <t>U026</t>
        </is>
      </c>
      <c r="F471" s="124" t="inlineStr">
        <is>
          <t>REYON GÖREVLİSİ</t>
        </is>
      </c>
      <c r="G471" s="124" t="inlineStr">
        <is>
          <t>A008</t>
        </is>
      </c>
      <c r="H471" s="124" t="inlineStr">
        <is>
          <t>SKT kontrolü</t>
        </is>
      </c>
      <c r="I471" s="166" t="n">
        <v>990</v>
      </c>
      <c r="J471" s="166" t="n">
        <v>0.2</v>
      </c>
      <c r="K471" s="166" t="n">
        <v>1</v>
      </c>
      <c r="L471" s="166" t="n">
        <v>198</v>
      </c>
      <c r="M471" s="141" t="inlineStr">
        <is>
          <t>Türetilmiş Saha Etüdü Bekleniyor</t>
        </is>
      </c>
      <c r="N471" s="141" t="inlineStr">
        <is>
          <t>Saha Etüdü Bekleniyor</t>
        </is>
      </c>
    </row>
    <row r="472" ht="15" customHeight="1" s="113">
      <c r="A472" s="144" t="n">
        <v>46114</v>
      </c>
      <c r="B472" s="124" t="inlineStr">
        <is>
          <t>M023</t>
        </is>
      </c>
      <c r="C472" s="124" t="inlineStr">
        <is>
          <t>GÖZTEPE</t>
        </is>
      </c>
      <c r="D472" s="124" t="inlineStr">
        <is>
          <t>ERTAN TEKİ</t>
        </is>
      </c>
      <c r="E472" s="124" t="inlineStr">
        <is>
          <t>U042</t>
        </is>
      </c>
      <c r="F472" s="124" t="inlineStr">
        <is>
          <t>ŞARKÜTERİ</t>
        </is>
      </c>
      <c r="G472" s="124" t="inlineStr">
        <is>
          <t>A009</t>
        </is>
      </c>
      <c r="H472" s="124" t="inlineStr">
        <is>
          <t>Müşteri servis süresi</t>
        </is>
      </c>
      <c r="I472" s="166" t="n">
        <v>359</v>
      </c>
      <c r="J472" s="166" t="n">
        <v>4</v>
      </c>
      <c r="K472" s="166" t="n">
        <v>1</v>
      </c>
      <c r="L472" s="166" t="n">
        <v>1436</v>
      </c>
      <c r="M472" s="141" t="inlineStr">
        <is>
          <t>Türetilmiş Saha Etüdü Bekleniyor</t>
        </is>
      </c>
      <c r="N472" s="141" t="inlineStr">
        <is>
          <t>Saha Etüdü Bekleniyor</t>
        </is>
      </c>
    </row>
    <row r="473" ht="30" customHeight="1" s="113">
      <c r="A473" s="144" t="n">
        <v>46114</v>
      </c>
      <c r="B473" s="124" t="inlineStr">
        <is>
          <t>M023</t>
        </is>
      </c>
      <c r="C473" s="124" t="inlineStr">
        <is>
          <t>GÖZTEPE</t>
        </is>
      </c>
      <c r="D473" s="124" t="inlineStr">
        <is>
          <t>ERTAN TEKİ</t>
        </is>
      </c>
      <c r="E473" s="124" t="inlineStr">
        <is>
          <t>U042</t>
        </is>
      </c>
      <c r="F473" s="124" t="inlineStr">
        <is>
          <t>ŞARKÜTERİ</t>
        </is>
      </c>
      <c r="G473" s="124" t="inlineStr">
        <is>
          <t>A010</t>
        </is>
      </c>
      <c r="H473" s="124" t="inlineStr">
        <is>
          <t>Günlük temizlik</t>
        </is>
      </c>
      <c r="I473" s="166" t="n">
        <v>1</v>
      </c>
      <c r="J473" s="166" t="n">
        <v>90</v>
      </c>
      <c r="K473" s="166" t="n">
        <v>1</v>
      </c>
      <c r="L473" s="166" t="n">
        <v>90</v>
      </c>
      <c r="M473" s="141" t="inlineStr">
        <is>
          <t>Sabit Aktivite</t>
        </is>
      </c>
      <c r="N473" s="141" t="inlineStr">
        <is>
          <t>Gerçek/Mevcut Kaynak</t>
        </is>
      </c>
    </row>
    <row r="474" ht="15" customHeight="1" s="113">
      <c r="A474" s="144" t="n">
        <v>46114</v>
      </c>
      <c r="B474" s="124" t="inlineStr">
        <is>
          <t>M023</t>
        </is>
      </c>
      <c r="C474" s="124" t="inlineStr">
        <is>
          <t>GÖZTEPE</t>
        </is>
      </c>
      <c r="D474" s="124" t="inlineStr">
        <is>
          <t>ERTAN TEKİ</t>
        </is>
      </c>
      <c r="E474" s="124" t="inlineStr">
        <is>
          <t>U042</t>
        </is>
      </c>
      <c r="F474" s="124" t="inlineStr">
        <is>
          <t>ŞARKÜTERİ</t>
        </is>
      </c>
      <c r="G474" s="124" t="inlineStr">
        <is>
          <t>A011</t>
        </is>
      </c>
      <c r="H474" s="124" t="inlineStr">
        <is>
          <t>Ürün hazırlama</t>
        </is>
      </c>
      <c r="I474" s="166" t="n">
        <v>108</v>
      </c>
      <c r="J474" s="166" t="n">
        <v>1.5</v>
      </c>
      <c r="K474" s="166" t="n">
        <v>1</v>
      </c>
      <c r="L474" s="166" t="n">
        <v>162</v>
      </c>
      <c r="M474" s="141" t="inlineStr">
        <is>
          <t>Türetilmiş Saha Etüdü Bekleniyor</t>
        </is>
      </c>
      <c r="N474" s="141" t="inlineStr">
        <is>
          <t>Saha Etüdü Bekleniyor</t>
        </is>
      </c>
    </row>
    <row r="475" ht="30" customHeight="1" s="113">
      <c r="A475" s="144" t="n">
        <v>46114</v>
      </c>
      <c r="B475" s="124" t="inlineStr">
        <is>
          <t>M023</t>
        </is>
      </c>
      <c r="C475" s="124" t="inlineStr">
        <is>
          <t>GÖZTEPE</t>
        </is>
      </c>
      <c r="D475" s="124" t="inlineStr">
        <is>
          <t>ERTAN TEKİ</t>
        </is>
      </c>
      <c r="E475" s="124" t="inlineStr">
        <is>
          <t>U013</t>
        </is>
      </c>
      <c r="F475" s="124" t="inlineStr">
        <is>
          <t>KASAP</t>
        </is>
      </c>
      <c r="G475" s="124" t="inlineStr">
        <is>
          <t>A012</t>
        </is>
      </c>
      <c r="H475" s="124" t="inlineStr">
        <is>
          <t>Teşhir hazırlığı</t>
        </is>
      </c>
      <c r="I475" s="166" t="n">
        <v>1</v>
      </c>
      <c r="J475" s="166" t="n">
        <v>75</v>
      </c>
      <c r="K475" s="166" t="n">
        <v>1</v>
      </c>
      <c r="L475" s="166" t="n">
        <v>75</v>
      </c>
      <c r="M475" s="141" t="inlineStr">
        <is>
          <t>Sabit Aktivite</t>
        </is>
      </c>
      <c r="N475" s="141" t="inlineStr">
        <is>
          <t>Gerçek/Mevcut Kaynak</t>
        </is>
      </c>
    </row>
    <row r="476" ht="15" customHeight="1" s="113">
      <c r="A476" s="144" t="n">
        <v>46114</v>
      </c>
      <c r="B476" s="124" t="inlineStr">
        <is>
          <t>M023</t>
        </is>
      </c>
      <c r="C476" s="124" t="inlineStr">
        <is>
          <t>GÖZTEPE</t>
        </is>
      </c>
      <c r="D476" s="124" t="inlineStr">
        <is>
          <t>ERTAN TEKİ</t>
        </is>
      </c>
      <c r="E476" s="124" t="inlineStr">
        <is>
          <t>U013</t>
        </is>
      </c>
      <c r="F476" s="124" t="inlineStr">
        <is>
          <t>KASAP</t>
        </is>
      </c>
      <c r="G476" s="124" t="inlineStr">
        <is>
          <t>A013</t>
        </is>
      </c>
      <c r="H476" s="124" t="inlineStr">
        <is>
          <t>Parçalama</t>
        </is>
      </c>
      <c r="I476" s="166" t="n">
        <v>90</v>
      </c>
      <c r="J476" s="166" t="n">
        <v>2.5</v>
      </c>
      <c r="K476" s="166" t="n">
        <v>1</v>
      </c>
      <c r="L476" s="166" t="n">
        <v>225</v>
      </c>
      <c r="M476" s="141" t="inlineStr">
        <is>
          <t>Türetilmiş Saha Etüdü Bekleniyor</t>
        </is>
      </c>
      <c r="N476" s="141" t="inlineStr">
        <is>
          <t>Saha Etüdü Bekleniyor</t>
        </is>
      </c>
    </row>
    <row r="477" ht="15" customHeight="1" s="113">
      <c r="A477" s="144" t="n">
        <v>46114</v>
      </c>
      <c r="B477" s="124" t="inlineStr">
        <is>
          <t>M023</t>
        </is>
      </c>
      <c r="C477" s="124" t="inlineStr">
        <is>
          <t>GÖZTEPE</t>
        </is>
      </c>
      <c r="D477" s="124" t="inlineStr">
        <is>
          <t>ERTAN TEKİ</t>
        </is>
      </c>
      <c r="E477" s="124" t="inlineStr">
        <is>
          <t>U013</t>
        </is>
      </c>
      <c r="F477" s="124" t="inlineStr">
        <is>
          <t>KASAP</t>
        </is>
      </c>
      <c r="G477" s="124" t="inlineStr">
        <is>
          <t>A014</t>
        </is>
      </c>
      <c r="H477" s="124" t="inlineStr">
        <is>
          <t>Paketleme</t>
        </is>
      </c>
      <c r="I477" s="166" t="n">
        <v>144</v>
      </c>
      <c r="J477" s="166" t="n">
        <v>1.2</v>
      </c>
      <c r="K477" s="166" t="n">
        <v>1</v>
      </c>
      <c r="L477" s="166" t="n">
        <v>172.8</v>
      </c>
      <c r="M477" s="141" t="inlineStr">
        <is>
          <t>Türetilmiş Saha Etüdü Bekleniyor</t>
        </is>
      </c>
      <c r="N477" s="141" t="inlineStr">
        <is>
          <t>Saha Etüdü Bekleniyor</t>
        </is>
      </c>
    </row>
    <row r="478" ht="15" customHeight="1" s="113">
      <c r="A478" s="144" t="n">
        <v>46114</v>
      </c>
      <c r="B478" s="124" t="inlineStr">
        <is>
          <t>M023</t>
        </is>
      </c>
      <c r="C478" s="124" t="inlineStr">
        <is>
          <t>GÖZTEPE</t>
        </is>
      </c>
      <c r="D478" s="124" t="inlineStr">
        <is>
          <t>ERTAN TEKİ</t>
        </is>
      </c>
      <c r="E478" s="124" t="inlineStr">
        <is>
          <t>U017</t>
        </is>
      </c>
      <c r="F478" s="124" t="inlineStr">
        <is>
          <t>MANAV</t>
        </is>
      </c>
      <c r="G478" s="124" t="inlineStr">
        <is>
          <t>A015</t>
        </is>
      </c>
      <c r="H478" s="124" t="inlineStr">
        <is>
          <t>Teşhir hazırlığı</t>
        </is>
      </c>
      <c r="I478" s="166" t="n">
        <v>79</v>
      </c>
      <c r="J478" s="166" t="n">
        <v>2.2</v>
      </c>
      <c r="K478" s="166" t="n">
        <v>1</v>
      </c>
      <c r="L478" s="166" t="n">
        <v>173.8</v>
      </c>
      <c r="M478" s="141" t="inlineStr">
        <is>
          <t>Türetilmiş Saha Etüdü Bekleniyor</t>
        </is>
      </c>
      <c r="N478" s="141" t="inlineStr">
        <is>
          <t>Saha Etüdü Bekleniyor</t>
        </is>
      </c>
    </row>
    <row r="479" ht="15" customHeight="1" s="113">
      <c r="A479" s="144" t="n">
        <v>46114</v>
      </c>
      <c r="B479" s="124" t="inlineStr">
        <is>
          <t>M023</t>
        </is>
      </c>
      <c r="C479" s="124" t="inlineStr">
        <is>
          <t>GÖZTEPE</t>
        </is>
      </c>
      <c r="D479" s="124" t="inlineStr">
        <is>
          <t>ERTAN TEKİ</t>
        </is>
      </c>
      <c r="E479" s="124" t="inlineStr">
        <is>
          <t>U017</t>
        </is>
      </c>
      <c r="F479" s="124" t="inlineStr">
        <is>
          <t>MANAV</t>
        </is>
      </c>
      <c r="G479" s="124" t="inlineStr">
        <is>
          <t>A016</t>
        </is>
      </c>
      <c r="H479" s="124" t="inlineStr">
        <is>
          <t>Ayıklama</t>
        </is>
      </c>
      <c r="I479" s="166" t="n">
        <v>48</v>
      </c>
      <c r="J479" s="166" t="n">
        <v>0.8</v>
      </c>
      <c r="K479" s="166" t="n">
        <v>1</v>
      </c>
      <c r="L479" s="166" t="n">
        <v>38.4</v>
      </c>
      <c r="M479" s="141" t="inlineStr">
        <is>
          <t>Türetilmiş Saha Etüdü Bekleniyor</t>
        </is>
      </c>
      <c r="N479" s="141" t="inlineStr">
        <is>
          <t>Saha Etüdü Bekleniyor</t>
        </is>
      </c>
    </row>
    <row r="480" ht="15" customHeight="1" s="113">
      <c r="A480" s="144" t="n">
        <v>46114</v>
      </c>
      <c r="B480" s="124" t="inlineStr">
        <is>
          <t>M023</t>
        </is>
      </c>
      <c r="C480" s="124" t="inlineStr">
        <is>
          <t>GÖZTEPE</t>
        </is>
      </c>
      <c r="D480" s="124" t="inlineStr">
        <is>
          <t>ERTAN TEKİ</t>
        </is>
      </c>
      <c r="E480" s="124" t="inlineStr">
        <is>
          <t>U017</t>
        </is>
      </c>
      <c r="F480" s="124" t="inlineStr">
        <is>
          <t>MANAV</t>
        </is>
      </c>
      <c r="G480" s="124" t="inlineStr">
        <is>
          <t>A017</t>
        </is>
      </c>
      <c r="H480" s="124" t="inlineStr">
        <is>
          <t>Fire ayrıştırma</t>
        </is>
      </c>
      <c r="I480" s="166" t="n">
        <v>12</v>
      </c>
      <c r="J480" s="166" t="n">
        <v>1</v>
      </c>
      <c r="K480" s="166" t="n">
        <v>1</v>
      </c>
      <c r="L480" s="166" t="n">
        <v>12</v>
      </c>
      <c r="M480" s="141" t="inlineStr">
        <is>
          <t>Türetilmiş Saha Etüdü Bekleniyor</t>
        </is>
      </c>
      <c r="N480" s="141" t="inlineStr">
        <is>
          <t>Saha Etüdü Bekleniyor</t>
        </is>
      </c>
    </row>
    <row r="481" ht="30" customHeight="1" s="113">
      <c r="A481" s="144" t="n">
        <v>46114</v>
      </c>
      <c r="B481" s="124" t="inlineStr">
        <is>
          <t>M023</t>
        </is>
      </c>
      <c r="C481" s="124" t="inlineStr">
        <is>
          <t>GÖZTEPE</t>
        </is>
      </c>
      <c r="D481" s="124" t="inlineStr">
        <is>
          <t>ERTAN TEKİ</t>
        </is>
      </c>
      <c r="E481" s="124" t="inlineStr">
        <is>
          <t>U023</t>
        </is>
      </c>
      <c r="F481" s="124" t="inlineStr">
        <is>
          <t>ONLİNE TOPLAYICI</t>
        </is>
      </c>
      <c r="G481" s="124" t="inlineStr">
        <is>
          <t>A018</t>
        </is>
      </c>
      <c r="H481" s="124" t="inlineStr">
        <is>
          <t>Sipariş toplama</t>
        </is>
      </c>
      <c r="I481" s="166" t="n">
        <v>117</v>
      </c>
      <c r="J481" s="166" t="n">
        <v>7</v>
      </c>
      <c r="K481" s="166" t="n">
        <v>1</v>
      </c>
      <c r="L481" s="166" t="n">
        <v>819</v>
      </c>
      <c r="M481" s="141" t="inlineStr">
        <is>
          <t>Online Sipariş - Gerçek</t>
        </is>
      </c>
      <c r="N481" s="141" t="inlineStr">
        <is>
          <t>Gerçek/Mevcut Kaynak</t>
        </is>
      </c>
    </row>
    <row r="482" ht="30" customHeight="1" s="113">
      <c r="A482" s="144" t="n">
        <v>46114</v>
      </c>
      <c r="B482" s="124" t="inlineStr">
        <is>
          <t>M023</t>
        </is>
      </c>
      <c r="C482" s="124" t="inlineStr">
        <is>
          <t>GÖZTEPE</t>
        </is>
      </c>
      <c r="D482" s="124" t="inlineStr">
        <is>
          <t>ERTAN TEKİ</t>
        </is>
      </c>
      <c r="E482" s="124" t="inlineStr">
        <is>
          <t>U024</t>
        </is>
      </c>
      <c r="F482" s="124" t="inlineStr">
        <is>
          <t>ONLİNE ŞOFÖR</t>
        </is>
      </c>
      <c r="G482" s="124" t="inlineStr">
        <is>
          <t>A019</t>
        </is>
      </c>
      <c r="H482" s="124" t="inlineStr">
        <is>
          <t>Sipariş teslimatı</t>
        </is>
      </c>
      <c r="I482" s="166" t="n">
        <v>117</v>
      </c>
      <c r="J482" s="166" t="n">
        <v>12</v>
      </c>
      <c r="K482" s="166" t="n">
        <v>1</v>
      </c>
      <c r="L482" s="166" t="n">
        <v>1404</v>
      </c>
      <c r="M482" s="141" t="inlineStr">
        <is>
          <t>Online Sipariş - Gerçek</t>
        </is>
      </c>
      <c r="N482" s="141" t="inlineStr">
        <is>
          <t>Gerçek/Mevcut Kaynak</t>
        </is>
      </c>
    </row>
    <row r="483" ht="15" customHeight="1" s="113">
      <c r="A483" s="144" t="n">
        <v>46114</v>
      </c>
      <c r="B483" s="124" t="inlineStr">
        <is>
          <t>M023</t>
        </is>
      </c>
      <c r="C483" s="124" t="inlineStr">
        <is>
          <t>GÖZTEPE</t>
        </is>
      </c>
      <c r="D483" s="124" t="inlineStr">
        <is>
          <t>ERTAN TEKİ</t>
        </is>
      </c>
      <c r="E483" s="124" t="inlineStr">
        <is>
          <t>U002</t>
        </is>
      </c>
      <c r="F483" s="124" t="inlineStr">
        <is>
          <t>BAKLİYAT</t>
        </is>
      </c>
      <c r="G483" s="124" t="inlineStr">
        <is>
          <t>A020</t>
        </is>
      </c>
      <c r="H483" s="124" t="inlineStr">
        <is>
          <t>Ürün dolumu</t>
        </is>
      </c>
      <c r="I483" s="166" t="n">
        <v>48</v>
      </c>
      <c r="J483" s="166" t="n">
        <v>2</v>
      </c>
      <c r="K483" s="166" t="n">
        <v>1</v>
      </c>
      <c r="L483" s="166" t="n">
        <v>96</v>
      </c>
      <c r="M483" s="141" t="inlineStr">
        <is>
          <t>Türetilmiş Saha Etüdü Bekleniyor</t>
        </is>
      </c>
      <c r="N483" s="141" t="inlineStr">
        <is>
          <t>Saha Etüdü Bekleniyor</t>
        </is>
      </c>
    </row>
    <row r="484" ht="15" customHeight="1" s="113">
      <c r="A484" s="144" t="n">
        <v>46114</v>
      </c>
      <c r="B484" s="124" t="inlineStr">
        <is>
          <t>M023</t>
        </is>
      </c>
      <c r="C484" s="124" t="inlineStr">
        <is>
          <t>GÖZTEPE</t>
        </is>
      </c>
      <c r="D484" s="124" t="inlineStr">
        <is>
          <t>ERTAN TEKİ</t>
        </is>
      </c>
      <c r="E484" s="124" t="inlineStr">
        <is>
          <t>U034</t>
        </is>
      </c>
      <c r="F484" s="124" t="inlineStr">
        <is>
          <t>UNLU MAMÜLLER</t>
        </is>
      </c>
      <c r="G484" s="124" t="inlineStr">
        <is>
          <t>A021</t>
        </is>
      </c>
      <c r="H484" s="124" t="inlineStr">
        <is>
          <t>Ürün hazırlama/pişirme</t>
        </is>
      </c>
      <c r="I484" s="166" t="n">
        <v>8</v>
      </c>
      <c r="J484" s="166" t="n">
        <v>25</v>
      </c>
      <c r="K484" s="166" t="n">
        <v>1</v>
      </c>
      <c r="L484" s="166" t="n">
        <v>200</v>
      </c>
      <c r="M484" s="141" t="inlineStr">
        <is>
          <t>Türetilmiş Saha Etüdü Bekleniyor</t>
        </is>
      </c>
      <c r="N484" s="141" t="inlineStr">
        <is>
          <t>Saha Etüdü Bekleniyor</t>
        </is>
      </c>
    </row>
    <row r="485" ht="30" customHeight="1" s="113">
      <c r="A485" s="144" t="n">
        <v>46114</v>
      </c>
      <c r="B485" s="124" t="inlineStr">
        <is>
          <t>M024</t>
        </is>
      </c>
      <c r="C485" s="124" t="inlineStr">
        <is>
          <t>GÜMÜŞPALA</t>
        </is>
      </c>
      <c r="D485" s="124" t="inlineStr">
        <is>
          <t>DERYA YARDIMCI</t>
        </is>
      </c>
      <c r="E485" s="124" t="inlineStr">
        <is>
          <t>U015</t>
        </is>
      </c>
      <c r="F485" s="124" t="inlineStr">
        <is>
          <t>KASİYER</t>
        </is>
      </c>
      <c r="G485" s="124" t="inlineStr">
        <is>
          <t>A001</t>
        </is>
      </c>
      <c r="H485" s="124" t="inlineStr">
        <is>
          <t>Fiş işlemi</t>
        </is>
      </c>
      <c r="I485" s="166" t="n">
        <v>4375</v>
      </c>
      <c r="J485" s="166" t="n">
        <v>2</v>
      </c>
      <c r="K485" s="166" t="n">
        <v>1</v>
      </c>
      <c r="L485" s="166" t="n">
        <v>8750</v>
      </c>
      <c r="M485" s="141" t="inlineStr">
        <is>
          <t>Günlük Operasyon - Gerçek</t>
        </is>
      </c>
      <c r="N485" s="141" t="inlineStr">
        <is>
          <t>Gerçek/Mevcut Kaynak</t>
        </is>
      </c>
    </row>
    <row r="486" ht="15" customHeight="1" s="113">
      <c r="A486" s="144" t="n">
        <v>46114</v>
      </c>
      <c r="B486" s="124" t="inlineStr">
        <is>
          <t>M024</t>
        </is>
      </c>
      <c r="C486" s="124" t="inlineStr">
        <is>
          <t>GÜMÜŞPALA</t>
        </is>
      </c>
      <c r="D486" s="124" t="inlineStr">
        <is>
          <t>DERYA YARDIMCI</t>
        </is>
      </c>
      <c r="E486" s="124" t="inlineStr">
        <is>
          <t>U015</t>
        </is>
      </c>
      <c r="F486" s="124" t="inlineStr">
        <is>
          <t>KASİYER</t>
        </is>
      </c>
      <c r="G486" s="124" t="inlineStr">
        <is>
          <t>A002</t>
        </is>
      </c>
      <c r="H486" s="124" t="inlineStr">
        <is>
          <t>Kasa açılışı</t>
        </is>
      </c>
      <c r="I486" s="166" t="n">
        <v>12</v>
      </c>
      <c r="J486" s="166" t="n">
        <v>15</v>
      </c>
      <c r="K486" s="166" t="n">
        <v>1</v>
      </c>
      <c r="L486" s="166" t="n">
        <v>180</v>
      </c>
      <c r="M486" s="141" t="inlineStr">
        <is>
          <t>Türetilmiş Saha Etüdü Bekleniyor</t>
        </is>
      </c>
      <c r="N486" s="141" t="inlineStr">
        <is>
          <t>Saha Etüdü Bekleniyor</t>
        </is>
      </c>
    </row>
    <row r="487" ht="15" customHeight="1" s="113">
      <c r="A487" s="144" t="n">
        <v>46114</v>
      </c>
      <c r="B487" s="124" t="inlineStr">
        <is>
          <t>M024</t>
        </is>
      </c>
      <c r="C487" s="124" t="inlineStr">
        <is>
          <t>GÜMÜŞPALA</t>
        </is>
      </c>
      <c r="D487" s="124" t="inlineStr">
        <is>
          <t>DERYA YARDIMCI</t>
        </is>
      </c>
      <c r="E487" s="124" t="inlineStr">
        <is>
          <t>U015</t>
        </is>
      </c>
      <c r="F487" s="124" t="inlineStr">
        <is>
          <t>KASİYER</t>
        </is>
      </c>
      <c r="G487" s="124" t="inlineStr">
        <is>
          <t>A003</t>
        </is>
      </c>
      <c r="H487" s="124" t="inlineStr">
        <is>
          <t>Kasa kapanışı</t>
        </is>
      </c>
      <c r="I487" s="166" t="n">
        <v>12</v>
      </c>
      <c r="J487" s="166" t="n">
        <v>20</v>
      </c>
      <c r="K487" s="166" t="n">
        <v>1</v>
      </c>
      <c r="L487" s="166" t="n">
        <v>240</v>
      </c>
      <c r="M487" s="141" t="inlineStr">
        <is>
          <t>Türetilmiş Saha Etüdü Bekleniyor</t>
        </is>
      </c>
      <c r="N487" s="141" t="inlineStr">
        <is>
          <t>Saha Etüdü Bekleniyor</t>
        </is>
      </c>
    </row>
    <row r="488" ht="15" customHeight="1" s="113">
      <c r="A488" s="144" t="n">
        <v>46114</v>
      </c>
      <c r="B488" s="124" t="inlineStr">
        <is>
          <t>M024</t>
        </is>
      </c>
      <c r="C488" s="124" t="inlineStr">
        <is>
          <t>GÜMÜŞPALA</t>
        </is>
      </c>
      <c r="D488" s="124" t="inlineStr">
        <is>
          <t>DERYA YARDIMCI</t>
        </is>
      </c>
      <c r="E488" s="124" t="inlineStr">
        <is>
          <t>U015</t>
        </is>
      </c>
      <c r="F488" s="124" t="inlineStr">
        <is>
          <t>KASİYER</t>
        </is>
      </c>
      <c r="G488" s="124" t="inlineStr">
        <is>
          <t>A004</t>
        </is>
      </c>
      <c r="H488" s="124" t="inlineStr">
        <is>
          <t>İade işlemi</t>
        </is>
      </c>
      <c r="I488" s="166" t="n">
        <v>52</v>
      </c>
      <c r="J488" s="166" t="n">
        <v>6</v>
      </c>
      <c r="K488" s="166" t="n">
        <v>1</v>
      </c>
      <c r="L488" s="166" t="n">
        <v>312</v>
      </c>
      <c r="M488" s="141" t="inlineStr">
        <is>
          <t>Türetilmiş Saha Etüdü Bekleniyor</t>
        </is>
      </c>
      <c r="N488" s="141" t="inlineStr">
        <is>
          <t>Saha Etüdü Bekleniyor</t>
        </is>
      </c>
    </row>
    <row r="489" ht="15" customHeight="1" s="113">
      <c r="A489" s="144" t="n">
        <v>46114</v>
      </c>
      <c r="B489" s="124" t="inlineStr">
        <is>
          <t>M024</t>
        </is>
      </c>
      <c r="C489" s="124" t="inlineStr">
        <is>
          <t>GÜMÜŞPALA</t>
        </is>
      </c>
      <c r="D489" s="124" t="inlineStr">
        <is>
          <t>DERYA YARDIMCI</t>
        </is>
      </c>
      <c r="E489" s="124" t="inlineStr">
        <is>
          <t>U026</t>
        </is>
      </c>
      <c r="F489" s="124" t="inlineStr">
        <is>
          <t>REYON GÖREVLİSİ</t>
        </is>
      </c>
      <c r="G489" s="124" t="inlineStr">
        <is>
          <t>A005</t>
        </is>
      </c>
      <c r="H489" s="124" t="inlineStr">
        <is>
          <t>Koli raf yerleştirme</t>
        </is>
      </c>
      <c r="I489" s="166" t="n">
        <v>16</v>
      </c>
      <c r="J489" s="166" t="n">
        <v>1.8</v>
      </c>
      <c r="K489" s="166" t="n">
        <v>1</v>
      </c>
      <c r="L489" s="166" t="n">
        <v>28.8</v>
      </c>
      <c r="M489" s="141" t="inlineStr">
        <is>
          <t>Mal Kabul (Aylık Operasyon KPI) - Türetilmiş</t>
        </is>
      </c>
      <c r="N489" s="141" t="inlineStr">
        <is>
          <t>Gerçek/Türetilmiş</t>
        </is>
      </c>
    </row>
    <row r="490" ht="15" customHeight="1" s="113">
      <c r="A490" s="144" t="n">
        <v>46114</v>
      </c>
      <c r="B490" s="124" t="inlineStr">
        <is>
          <t>M024</t>
        </is>
      </c>
      <c r="C490" s="124" t="inlineStr">
        <is>
          <t>GÜMÜŞPALA</t>
        </is>
      </c>
      <c r="D490" s="124" t="inlineStr">
        <is>
          <t>DERYA YARDIMCI</t>
        </is>
      </c>
      <c r="E490" s="124" t="inlineStr">
        <is>
          <t>U026</t>
        </is>
      </c>
      <c r="F490" s="124" t="inlineStr">
        <is>
          <t>REYON GÖREVLİSİ</t>
        </is>
      </c>
      <c r="G490" s="124" t="inlineStr">
        <is>
          <t>A006</t>
        </is>
      </c>
      <c r="H490" s="124" t="inlineStr">
        <is>
          <t>Palet boşaltma</t>
        </is>
      </c>
      <c r="I490" s="166" t="n">
        <v>16</v>
      </c>
      <c r="J490" s="166" t="n">
        <v>30</v>
      </c>
      <c r="K490" s="166" t="n">
        <v>1</v>
      </c>
      <c r="L490" s="166" t="n">
        <v>480</v>
      </c>
      <c r="M490" s="141" t="inlineStr">
        <is>
          <t>Mal Kabul (Aylık Operasyon KPI) - Türetilmiş</t>
        </is>
      </c>
      <c r="N490" s="141" t="inlineStr">
        <is>
          <t>Gerçek/Türetilmiş</t>
        </is>
      </c>
    </row>
    <row r="491" ht="15" customHeight="1" s="113">
      <c r="A491" s="144" t="n">
        <v>46114</v>
      </c>
      <c r="B491" s="124" t="inlineStr">
        <is>
          <t>M024</t>
        </is>
      </c>
      <c r="C491" s="124" t="inlineStr">
        <is>
          <t>GÜMÜŞPALA</t>
        </is>
      </c>
      <c r="D491" s="124" t="inlineStr">
        <is>
          <t>DERYA YARDIMCI</t>
        </is>
      </c>
      <c r="E491" s="124" t="inlineStr">
        <is>
          <t>U026</t>
        </is>
      </c>
      <c r="F491" s="124" t="inlineStr">
        <is>
          <t>REYON GÖREVLİSİ</t>
        </is>
      </c>
      <c r="G491" s="124" t="inlineStr">
        <is>
          <t>A007</t>
        </is>
      </c>
      <c r="H491" s="124" t="inlineStr">
        <is>
          <t>Etiket değiştirme</t>
        </is>
      </c>
      <c r="I491" s="166" t="n">
        <v>63</v>
      </c>
      <c r="J491" s="166" t="n">
        <v>0.45</v>
      </c>
      <c r="K491" s="166" t="n">
        <v>1</v>
      </c>
      <c r="L491" s="166" t="n">
        <v>28.35</v>
      </c>
      <c r="M491" s="141" t="inlineStr">
        <is>
          <t>Türetilmiş Saha Etüdü Bekleniyor</t>
        </is>
      </c>
      <c r="N491" s="141" t="inlineStr">
        <is>
          <t>Saha Etüdü Bekleniyor</t>
        </is>
      </c>
    </row>
    <row r="492" ht="15" customHeight="1" s="113">
      <c r="A492" s="144" t="n">
        <v>46114</v>
      </c>
      <c r="B492" s="124" t="inlineStr">
        <is>
          <t>M024</t>
        </is>
      </c>
      <c r="C492" s="124" t="inlineStr">
        <is>
          <t>GÜMÜŞPALA</t>
        </is>
      </c>
      <c r="D492" s="124" t="inlineStr">
        <is>
          <t>DERYA YARDIMCI</t>
        </is>
      </c>
      <c r="E492" s="124" t="inlineStr">
        <is>
          <t>U026</t>
        </is>
      </c>
      <c r="F492" s="124" t="inlineStr">
        <is>
          <t>REYON GÖREVLİSİ</t>
        </is>
      </c>
      <c r="G492" s="124" t="inlineStr">
        <is>
          <t>A008</t>
        </is>
      </c>
      <c r="H492" s="124" t="inlineStr">
        <is>
          <t>SKT kontrolü</t>
        </is>
      </c>
      <c r="I492" s="166" t="n">
        <v>452</v>
      </c>
      <c r="J492" s="166" t="n">
        <v>0.2</v>
      </c>
      <c r="K492" s="166" t="n">
        <v>1</v>
      </c>
      <c r="L492" s="166" t="n">
        <v>90.40000000000001</v>
      </c>
      <c r="M492" s="141" t="inlineStr">
        <is>
          <t>Türetilmiş Saha Etüdü Bekleniyor</t>
        </is>
      </c>
      <c r="N492" s="141" t="inlineStr">
        <is>
          <t>Saha Etüdü Bekleniyor</t>
        </is>
      </c>
    </row>
    <row r="493" ht="15" customHeight="1" s="113">
      <c r="A493" s="144" t="n">
        <v>46114</v>
      </c>
      <c r="B493" s="124" t="inlineStr">
        <is>
          <t>M024</t>
        </is>
      </c>
      <c r="C493" s="124" t="inlineStr">
        <is>
          <t>GÜMÜŞPALA</t>
        </is>
      </c>
      <c r="D493" s="124" t="inlineStr">
        <is>
          <t>DERYA YARDIMCI</t>
        </is>
      </c>
      <c r="E493" s="124" t="inlineStr">
        <is>
          <t>U042</t>
        </is>
      </c>
      <c r="F493" s="124" t="inlineStr">
        <is>
          <t>ŞARKÜTERİ</t>
        </is>
      </c>
      <c r="G493" s="124" t="inlineStr">
        <is>
          <t>A009</t>
        </is>
      </c>
      <c r="H493" s="124" t="inlineStr">
        <is>
          <t>Müşteri servis süresi</t>
        </is>
      </c>
      <c r="I493" s="166" t="n">
        <v>411</v>
      </c>
      <c r="J493" s="166" t="n">
        <v>4</v>
      </c>
      <c r="K493" s="166" t="n">
        <v>1</v>
      </c>
      <c r="L493" s="166" t="n">
        <v>1644</v>
      </c>
      <c r="M493" s="141" t="inlineStr">
        <is>
          <t>Türetilmiş Saha Etüdü Bekleniyor</t>
        </is>
      </c>
      <c r="N493" s="141" t="inlineStr">
        <is>
          <t>Saha Etüdü Bekleniyor</t>
        </is>
      </c>
    </row>
    <row r="494" ht="30" customHeight="1" s="113">
      <c r="A494" s="144" t="n">
        <v>46114</v>
      </c>
      <c r="B494" s="124" t="inlineStr">
        <is>
          <t>M024</t>
        </is>
      </c>
      <c r="C494" s="124" t="inlineStr">
        <is>
          <t>GÜMÜŞPALA</t>
        </is>
      </c>
      <c r="D494" s="124" t="inlineStr">
        <is>
          <t>DERYA YARDIMCI</t>
        </is>
      </c>
      <c r="E494" s="124" t="inlineStr">
        <is>
          <t>U042</t>
        </is>
      </c>
      <c r="F494" s="124" t="inlineStr">
        <is>
          <t>ŞARKÜTERİ</t>
        </is>
      </c>
      <c r="G494" s="124" t="inlineStr">
        <is>
          <t>A010</t>
        </is>
      </c>
      <c r="H494" s="124" t="inlineStr">
        <is>
          <t>Günlük temizlik</t>
        </is>
      </c>
      <c r="I494" s="166" t="n">
        <v>1</v>
      </c>
      <c r="J494" s="166" t="n">
        <v>90</v>
      </c>
      <c r="K494" s="166" t="n">
        <v>1</v>
      </c>
      <c r="L494" s="166" t="n">
        <v>90</v>
      </c>
      <c r="M494" s="141" t="inlineStr">
        <is>
          <t>Sabit Aktivite</t>
        </is>
      </c>
      <c r="N494" s="141" t="inlineStr">
        <is>
          <t>Gerçek/Mevcut Kaynak</t>
        </is>
      </c>
    </row>
    <row r="495" ht="15" customHeight="1" s="113">
      <c r="A495" s="144" t="n">
        <v>46114</v>
      </c>
      <c r="B495" s="124" t="inlineStr">
        <is>
          <t>M024</t>
        </is>
      </c>
      <c r="C495" s="124" t="inlineStr">
        <is>
          <t>GÜMÜŞPALA</t>
        </is>
      </c>
      <c r="D495" s="124" t="inlineStr">
        <is>
          <t>DERYA YARDIMCI</t>
        </is>
      </c>
      <c r="E495" s="124" t="inlineStr">
        <is>
          <t>U042</t>
        </is>
      </c>
      <c r="F495" s="124" t="inlineStr">
        <is>
          <t>ŞARKÜTERİ</t>
        </is>
      </c>
      <c r="G495" s="124" t="inlineStr">
        <is>
          <t>A011</t>
        </is>
      </c>
      <c r="H495" s="124" t="inlineStr">
        <is>
          <t>Ürün hazırlama</t>
        </is>
      </c>
      <c r="I495" s="166" t="n">
        <v>123</v>
      </c>
      <c r="J495" s="166" t="n">
        <v>1.5</v>
      </c>
      <c r="K495" s="166" t="n">
        <v>1</v>
      </c>
      <c r="L495" s="166" t="n">
        <v>184.5</v>
      </c>
      <c r="M495" s="141" t="inlineStr">
        <is>
          <t>Türetilmiş Saha Etüdü Bekleniyor</t>
        </is>
      </c>
      <c r="N495" s="141" t="inlineStr">
        <is>
          <t>Saha Etüdü Bekleniyor</t>
        </is>
      </c>
    </row>
    <row r="496" ht="30" customHeight="1" s="113">
      <c r="A496" s="144" t="n">
        <v>46114</v>
      </c>
      <c r="B496" s="124" t="inlineStr">
        <is>
          <t>M024</t>
        </is>
      </c>
      <c r="C496" s="124" t="inlineStr">
        <is>
          <t>GÜMÜŞPALA</t>
        </is>
      </c>
      <c r="D496" s="124" t="inlineStr">
        <is>
          <t>DERYA YARDIMCI</t>
        </is>
      </c>
      <c r="E496" s="124" t="inlineStr">
        <is>
          <t>U013</t>
        </is>
      </c>
      <c r="F496" s="124" t="inlineStr">
        <is>
          <t>KASAP</t>
        </is>
      </c>
      <c r="G496" s="124" t="inlineStr">
        <is>
          <t>A012</t>
        </is>
      </c>
      <c r="H496" s="124" t="inlineStr">
        <is>
          <t>Teşhir hazırlığı</t>
        </is>
      </c>
      <c r="I496" s="166" t="n">
        <v>1</v>
      </c>
      <c r="J496" s="166" t="n">
        <v>75</v>
      </c>
      <c r="K496" s="166" t="n">
        <v>1</v>
      </c>
      <c r="L496" s="166" t="n">
        <v>75</v>
      </c>
      <c r="M496" s="141" t="inlineStr">
        <is>
          <t>Sabit Aktivite</t>
        </is>
      </c>
      <c r="N496" s="141" t="inlineStr">
        <is>
          <t>Gerçek/Mevcut Kaynak</t>
        </is>
      </c>
    </row>
    <row r="497" ht="15" customHeight="1" s="113">
      <c r="A497" s="144" t="n">
        <v>46114</v>
      </c>
      <c r="B497" s="124" t="inlineStr">
        <is>
          <t>M024</t>
        </is>
      </c>
      <c r="C497" s="124" t="inlineStr">
        <is>
          <t>GÜMÜŞPALA</t>
        </is>
      </c>
      <c r="D497" s="124" t="inlineStr">
        <is>
          <t>DERYA YARDIMCI</t>
        </is>
      </c>
      <c r="E497" s="124" t="inlineStr">
        <is>
          <t>U013</t>
        </is>
      </c>
      <c r="F497" s="124" t="inlineStr">
        <is>
          <t>KASAP</t>
        </is>
      </c>
      <c r="G497" s="124" t="inlineStr">
        <is>
          <t>A013</t>
        </is>
      </c>
      <c r="H497" s="124" t="inlineStr">
        <is>
          <t>Parçalama</t>
        </is>
      </c>
      <c r="I497" s="166" t="n">
        <v>103</v>
      </c>
      <c r="J497" s="166" t="n">
        <v>2.5</v>
      </c>
      <c r="K497" s="166" t="n">
        <v>1</v>
      </c>
      <c r="L497" s="166" t="n">
        <v>257.5</v>
      </c>
      <c r="M497" s="141" t="inlineStr">
        <is>
          <t>Türetilmiş Saha Etüdü Bekleniyor</t>
        </is>
      </c>
      <c r="N497" s="141" t="inlineStr">
        <is>
          <t>Saha Etüdü Bekleniyor</t>
        </is>
      </c>
    </row>
    <row r="498" ht="15" customHeight="1" s="113">
      <c r="A498" s="144" t="n">
        <v>46114</v>
      </c>
      <c r="B498" s="124" t="inlineStr">
        <is>
          <t>M024</t>
        </is>
      </c>
      <c r="C498" s="124" t="inlineStr">
        <is>
          <t>GÜMÜŞPALA</t>
        </is>
      </c>
      <c r="D498" s="124" t="inlineStr">
        <is>
          <t>DERYA YARDIMCI</t>
        </is>
      </c>
      <c r="E498" s="124" t="inlineStr">
        <is>
          <t>U013</t>
        </is>
      </c>
      <c r="F498" s="124" t="inlineStr">
        <is>
          <t>KASAP</t>
        </is>
      </c>
      <c r="G498" s="124" t="inlineStr">
        <is>
          <t>A014</t>
        </is>
      </c>
      <c r="H498" s="124" t="inlineStr">
        <is>
          <t>Paketleme</t>
        </is>
      </c>
      <c r="I498" s="166" t="n">
        <v>165</v>
      </c>
      <c r="J498" s="166" t="n">
        <v>1.2</v>
      </c>
      <c r="K498" s="166" t="n">
        <v>1</v>
      </c>
      <c r="L498" s="166" t="n">
        <v>198</v>
      </c>
      <c r="M498" s="141" t="inlineStr">
        <is>
          <t>Türetilmiş Saha Etüdü Bekleniyor</t>
        </is>
      </c>
      <c r="N498" s="141" t="inlineStr">
        <is>
          <t>Saha Etüdü Bekleniyor</t>
        </is>
      </c>
    </row>
    <row r="499" ht="15" customHeight="1" s="113">
      <c r="A499" s="144" t="n">
        <v>46114</v>
      </c>
      <c r="B499" s="124" t="inlineStr">
        <is>
          <t>M024</t>
        </is>
      </c>
      <c r="C499" s="124" t="inlineStr">
        <is>
          <t>GÜMÜŞPALA</t>
        </is>
      </c>
      <c r="D499" s="124" t="inlineStr">
        <is>
          <t>DERYA YARDIMCI</t>
        </is>
      </c>
      <c r="E499" s="124" t="inlineStr">
        <is>
          <t>U017</t>
        </is>
      </c>
      <c r="F499" s="124" t="inlineStr">
        <is>
          <t>MANAV</t>
        </is>
      </c>
      <c r="G499" s="124" t="inlineStr">
        <is>
          <t>A015</t>
        </is>
      </c>
      <c r="H499" s="124" t="inlineStr">
        <is>
          <t>Teşhir hazırlığı</t>
        </is>
      </c>
      <c r="I499" s="166" t="n">
        <v>36</v>
      </c>
      <c r="J499" s="166" t="n">
        <v>2.2</v>
      </c>
      <c r="K499" s="166" t="n">
        <v>1</v>
      </c>
      <c r="L499" s="166" t="n">
        <v>79.2</v>
      </c>
      <c r="M499" s="141" t="inlineStr">
        <is>
          <t>Türetilmiş Saha Etüdü Bekleniyor</t>
        </is>
      </c>
      <c r="N499" s="141" t="inlineStr">
        <is>
          <t>Saha Etüdü Bekleniyor</t>
        </is>
      </c>
    </row>
    <row r="500" ht="15" customHeight="1" s="113">
      <c r="A500" s="144" t="n">
        <v>46114</v>
      </c>
      <c r="B500" s="124" t="inlineStr">
        <is>
          <t>M024</t>
        </is>
      </c>
      <c r="C500" s="124" t="inlineStr">
        <is>
          <t>GÜMÜŞPALA</t>
        </is>
      </c>
      <c r="D500" s="124" t="inlineStr">
        <is>
          <t>DERYA YARDIMCI</t>
        </is>
      </c>
      <c r="E500" s="124" t="inlineStr">
        <is>
          <t>U017</t>
        </is>
      </c>
      <c r="F500" s="124" t="inlineStr">
        <is>
          <t>MANAV</t>
        </is>
      </c>
      <c r="G500" s="124" t="inlineStr">
        <is>
          <t>A016</t>
        </is>
      </c>
      <c r="H500" s="124" t="inlineStr">
        <is>
          <t>Ayıklama</t>
        </is>
      </c>
      <c r="I500" s="166" t="n">
        <v>22</v>
      </c>
      <c r="J500" s="166" t="n">
        <v>0.8</v>
      </c>
      <c r="K500" s="166" t="n">
        <v>1</v>
      </c>
      <c r="L500" s="166" t="n">
        <v>17.6</v>
      </c>
      <c r="M500" s="141" t="inlineStr">
        <is>
          <t>Türetilmiş Saha Etüdü Bekleniyor</t>
        </is>
      </c>
      <c r="N500" s="141" t="inlineStr">
        <is>
          <t>Saha Etüdü Bekleniyor</t>
        </is>
      </c>
    </row>
    <row r="501" ht="15" customHeight="1" s="113">
      <c r="A501" s="144" t="n">
        <v>46114</v>
      </c>
      <c r="B501" s="124" t="inlineStr">
        <is>
          <t>M024</t>
        </is>
      </c>
      <c r="C501" s="124" t="inlineStr">
        <is>
          <t>GÜMÜŞPALA</t>
        </is>
      </c>
      <c r="D501" s="124" t="inlineStr">
        <is>
          <t>DERYA YARDIMCI</t>
        </is>
      </c>
      <c r="E501" s="124" t="inlineStr">
        <is>
          <t>U017</t>
        </is>
      </c>
      <c r="F501" s="124" t="inlineStr">
        <is>
          <t>MANAV</t>
        </is>
      </c>
      <c r="G501" s="124" t="inlineStr">
        <is>
          <t>A017</t>
        </is>
      </c>
      <c r="H501" s="124" t="inlineStr">
        <is>
          <t>Fire ayrıştırma</t>
        </is>
      </c>
      <c r="I501" s="166" t="n">
        <v>5</v>
      </c>
      <c r="J501" s="166" t="n">
        <v>1</v>
      </c>
      <c r="K501" s="166" t="n">
        <v>1</v>
      </c>
      <c r="L501" s="166" t="n">
        <v>5</v>
      </c>
      <c r="M501" s="141" t="inlineStr">
        <is>
          <t>Türetilmiş Saha Etüdü Bekleniyor</t>
        </is>
      </c>
      <c r="N501" s="141" t="inlineStr">
        <is>
          <t>Saha Etüdü Bekleniyor</t>
        </is>
      </c>
    </row>
    <row r="502" ht="30" customHeight="1" s="113">
      <c r="A502" s="144" t="n">
        <v>46114</v>
      </c>
      <c r="B502" s="124" t="inlineStr">
        <is>
          <t>M024</t>
        </is>
      </c>
      <c r="C502" s="124" t="inlineStr">
        <is>
          <t>GÜMÜŞPALA</t>
        </is>
      </c>
      <c r="D502" s="124" t="inlineStr">
        <is>
          <t>DERYA YARDIMCI</t>
        </is>
      </c>
      <c r="E502" s="124" t="inlineStr">
        <is>
          <t>U023</t>
        </is>
      </c>
      <c r="F502" s="124" t="inlineStr">
        <is>
          <t>ONLİNE TOPLAYICI</t>
        </is>
      </c>
      <c r="G502" s="124" t="inlineStr">
        <is>
          <t>A018</t>
        </is>
      </c>
      <c r="H502" s="124" t="inlineStr">
        <is>
          <t>Sipariş toplama</t>
        </is>
      </c>
      <c r="I502" s="166" t="n">
        <v>12</v>
      </c>
      <c r="J502" s="166" t="n">
        <v>7</v>
      </c>
      <c r="K502" s="166" t="n">
        <v>1</v>
      </c>
      <c r="L502" s="166" t="n">
        <v>84</v>
      </c>
      <c r="M502" s="141" t="inlineStr">
        <is>
          <t>Online Sipariş - Gerçek</t>
        </is>
      </c>
      <c r="N502" s="141" t="inlineStr">
        <is>
          <t>Gerçek/Mevcut Kaynak</t>
        </is>
      </c>
    </row>
    <row r="503" ht="30" customHeight="1" s="113">
      <c r="A503" s="144" t="n">
        <v>46114</v>
      </c>
      <c r="B503" s="124" t="inlineStr">
        <is>
          <t>M024</t>
        </is>
      </c>
      <c r="C503" s="124" t="inlineStr">
        <is>
          <t>GÜMÜŞPALA</t>
        </is>
      </c>
      <c r="D503" s="124" t="inlineStr">
        <is>
          <t>DERYA YARDIMCI</t>
        </is>
      </c>
      <c r="E503" s="124" t="inlineStr">
        <is>
          <t>U024</t>
        </is>
      </c>
      <c r="F503" s="124" t="inlineStr">
        <is>
          <t>ONLİNE ŞOFÖR</t>
        </is>
      </c>
      <c r="G503" s="124" t="inlineStr">
        <is>
          <t>A019</t>
        </is>
      </c>
      <c r="H503" s="124" t="inlineStr">
        <is>
          <t>Sipariş teslimatı</t>
        </is>
      </c>
      <c r="I503" s="166" t="n">
        <v>12</v>
      </c>
      <c r="J503" s="166" t="n">
        <v>12</v>
      </c>
      <c r="K503" s="166" t="n">
        <v>1</v>
      </c>
      <c r="L503" s="166" t="n">
        <v>144</v>
      </c>
      <c r="M503" s="141" t="inlineStr">
        <is>
          <t>Online Sipariş - Gerçek</t>
        </is>
      </c>
      <c r="N503" s="141" t="inlineStr">
        <is>
          <t>Gerçek/Mevcut Kaynak</t>
        </is>
      </c>
    </row>
    <row r="504" ht="15" customHeight="1" s="113">
      <c r="A504" s="144" t="n">
        <v>46114</v>
      </c>
      <c r="B504" s="124" t="inlineStr">
        <is>
          <t>M024</t>
        </is>
      </c>
      <c r="C504" s="124" t="inlineStr">
        <is>
          <t>GÜMÜŞPALA</t>
        </is>
      </c>
      <c r="D504" s="124" t="inlineStr">
        <is>
          <t>DERYA YARDIMCI</t>
        </is>
      </c>
      <c r="E504" s="124" t="inlineStr">
        <is>
          <t>U002</t>
        </is>
      </c>
      <c r="F504" s="124" t="inlineStr">
        <is>
          <t>BAKLİYAT</t>
        </is>
      </c>
      <c r="G504" s="124" t="inlineStr">
        <is>
          <t>A020</t>
        </is>
      </c>
      <c r="H504" s="124" t="inlineStr">
        <is>
          <t>Ürün dolumu</t>
        </is>
      </c>
      <c r="I504" s="166" t="n">
        <v>22</v>
      </c>
      <c r="J504" s="166" t="n">
        <v>2</v>
      </c>
      <c r="K504" s="166" t="n">
        <v>1</v>
      </c>
      <c r="L504" s="166" t="n">
        <v>44</v>
      </c>
      <c r="M504" s="141" t="inlineStr">
        <is>
          <t>Türetilmiş Saha Etüdü Bekleniyor</t>
        </is>
      </c>
      <c r="N504" s="141" t="inlineStr">
        <is>
          <t>Saha Etüdü Bekleniyor</t>
        </is>
      </c>
    </row>
    <row r="505" ht="15" customHeight="1" s="113">
      <c r="A505" s="144" t="n">
        <v>46114</v>
      </c>
      <c r="B505" s="124" t="inlineStr">
        <is>
          <t>M024</t>
        </is>
      </c>
      <c r="C505" s="124" t="inlineStr">
        <is>
          <t>GÜMÜŞPALA</t>
        </is>
      </c>
      <c r="D505" s="124" t="inlineStr">
        <is>
          <t>DERYA YARDIMCI</t>
        </is>
      </c>
      <c r="E505" s="124" t="inlineStr">
        <is>
          <t>U034</t>
        </is>
      </c>
      <c r="F505" s="124" t="inlineStr">
        <is>
          <t>UNLU MAMÜLLER</t>
        </is>
      </c>
      <c r="G505" s="124" t="inlineStr">
        <is>
          <t>A021</t>
        </is>
      </c>
      <c r="H505" s="124" t="inlineStr">
        <is>
          <t>Ürün hazırlama/pişirme</t>
        </is>
      </c>
      <c r="I505" s="166" t="n">
        <v>9</v>
      </c>
      <c r="J505" s="166" t="n">
        <v>25</v>
      </c>
      <c r="K505" s="166" t="n">
        <v>1</v>
      </c>
      <c r="L505" s="166" t="n">
        <v>225</v>
      </c>
      <c r="M505" s="141" t="inlineStr">
        <is>
          <t>Türetilmiş Saha Etüdü Bekleniyor</t>
        </is>
      </c>
      <c r="N505" s="141" t="inlineStr">
        <is>
          <t>Saha Etüdü Bekleniyor</t>
        </is>
      </c>
    </row>
    <row r="506" ht="30" customHeight="1" s="113">
      <c r="A506" s="144" t="n">
        <v>46114</v>
      </c>
      <c r="B506" s="124" t="inlineStr">
        <is>
          <t>M025</t>
        </is>
      </c>
      <c r="C506" s="124" t="inlineStr">
        <is>
          <t>HAL DEPO</t>
        </is>
      </c>
      <c r="D506" s="124" t="inlineStr">
        <is>
          <t>HALİT BAŞDAŞ</t>
        </is>
      </c>
      <c r="E506" s="124" t="inlineStr">
        <is>
          <t>U015</t>
        </is>
      </c>
      <c r="F506" s="124" t="inlineStr">
        <is>
          <t>KASİYER</t>
        </is>
      </c>
      <c r="G506" s="124" t="inlineStr">
        <is>
          <t>A001</t>
        </is>
      </c>
      <c r="H506" s="124" t="inlineStr">
        <is>
          <t>Fiş işlemi</t>
        </is>
      </c>
      <c r="I506" s="166" t="n">
        <v>1000</v>
      </c>
      <c r="J506" s="166" t="n">
        <v>2</v>
      </c>
      <c r="K506" s="166" t="n">
        <v>1</v>
      </c>
      <c r="L506" s="166" t="n">
        <v>2000</v>
      </c>
      <c r="M506" s="141" t="inlineStr">
        <is>
          <t>Günlük Operasyon - Gerçek</t>
        </is>
      </c>
      <c r="N506" s="141" t="inlineStr">
        <is>
          <t>Gerçek/Mevcut Kaynak</t>
        </is>
      </c>
    </row>
    <row r="507" ht="15" customHeight="1" s="113">
      <c r="A507" s="144" t="n">
        <v>46114</v>
      </c>
      <c r="B507" s="124" t="inlineStr">
        <is>
          <t>M025</t>
        </is>
      </c>
      <c r="C507" s="124" t="inlineStr">
        <is>
          <t>HAL DEPO</t>
        </is>
      </c>
      <c r="D507" s="124" t="inlineStr">
        <is>
          <t>HALİT BAŞDAŞ</t>
        </is>
      </c>
      <c r="E507" s="124" t="inlineStr">
        <is>
          <t>U015</t>
        </is>
      </c>
      <c r="F507" s="124" t="inlineStr">
        <is>
          <t>KASİYER</t>
        </is>
      </c>
      <c r="G507" s="124" t="inlineStr">
        <is>
          <t>A002</t>
        </is>
      </c>
      <c r="H507" s="124" t="inlineStr">
        <is>
          <t>Kasa açılışı</t>
        </is>
      </c>
      <c r="I507" s="166" t="n">
        <v>3</v>
      </c>
      <c r="J507" s="166" t="n">
        <v>15</v>
      </c>
      <c r="K507" s="166" t="n">
        <v>1</v>
      </c>
      <c r="L507" s="166" t="n">
        <v>45</v>
      </c>
      <c r="M507" s="141" t="inlineStr">
        <is>
          <t>Türetilmiş Saha Etüdü Bekleniyor</t>
        </is>
      </c>
      <c r="N507" s="141" t="inlineStr">
        <is>
          <t>Saha Etüdü Bekleniyor</t>
        </is>
      </c>
    </row>
    <row r="508" ht="15" customHeight="1" s="113">
      <c r="A508" s="144" t="n">
        <v>46114</v>
      </c>
      <c r="B508" s="124" t="inlineStr">
        <is>
          <t>M025</t>
        </is>
      </c>
      <c r="C508" s="124" t="inlineStr">
        <is>
          <t>HAL DEPO</t>
        </is>
      </c>
      <c r="D508" s="124" t="inlineStr">
        <is>
          <t>HALİT BAŞDAŞ</t>
        </is>
      </c>
      <c r="E508" s="124" t="inlineStr">
        <is>
          <t>U015</t>
        </is>
      </c>
      <c r="F508" s="124" t="inlineStr">
        <is>
          <t>KASİYER</t>
        </is>
      </c>
      <c r="G508" s="124" t="inlineStr">
        <is>
          <t>A003</t>
        </is>
      </c>
      <c r="H508" s="124" t="inlineStr">
        <is>
          <t>Kasa kapanışı</t>
        </is>
      </c>
      <c r="I508" s="166" t="n">
        <v>3</v>
      </c>
      <c r="J508" s="166" t="n">
        <v>20</v>
      </c>
      <c r="K508" s="166" t="n">
        <v>1</v>
      </c>
      <c r="L508" s="166" t="n">
        <v>60</v>
      </c>
      <c r="M508" s="141" t="inlineStr">
        <is>
          <t>Türetilmiş Saha Etüdü Bekleniyor</t>
        </is>
      </c>
      <c r="N508" s="141" t="inlineStr">
        <is>
          <t>Saha Etüdü Bekleniyor</t>
        </is>
      </c>
    </row>
    <row r="509" ht="15" customHeight="1" s="113">
      <c r="A509" s="144" t="n">
        <v>46114</v>
      </c>
      <c r="B509" s="124" t="inlineStr">
        <is>
          <t>M025</t>
        </is>
      </c>
      <c r="C509" s="124" t="inlineStr">
        <is>
          <t>HAL DEPO</t>
        </is>
      </c>
      <c r="D509" s="124" t="inlineStr">
        <is>
          <t>HALİT BAŞDAŞ</t>
        </is>
      </c>
      <c r="E509" s="124" t="inlineStr">
        <is>
          <t>U015</t>
        </is>
      </c>
      <c r="F509" s="124" t="inlineStr">
        <is>
          <t>KASİYER</t>
        </is>
      </c>
      <c r="G509" s="124" t="inlineStr">
        <is>
          <t>A004</t>
        </is>
      </c>
      <c r="H509" s="124" t="inlineStr">
        <is>
          <t>İade işlemi</t>
        </is>
      </c>
      <c r="I509" s="166" t="n">
        <v>12</v>
      </c>
      <c r="J509" s="166" t="n">
        <v>6</v>
      </c>
      <c r="K509" s="166" t="n">
        <v>1</v>
      </c>
      <c r="L509" s="166" t="n">
        <v>72</v>
      </c>
      <c r="M509" s="141" t="inlineStr">
        <is>
          <t>Türetilmiş Saha Etüdü Bekleniyor</t>
        </is>
      </c>
      <c r="N509" s="141" t="inlineStr">
        <is>
          <t>Saha Etüdü Bekleniyor</t>
        </is>
      </c>
    </row>
    <row r="510" ht="15" customHeight="1" s="113">
      <c r="A510" s="144" t="n">
        <v>46114</v>
      </c>
      <c r="B510" s="124" t="inlineStr">
        <is>
          <t>M025</t>
        </is>
      </c>
      <c r="C510" s="124" t="inlineStr">
        <is>
          <t>HAL DEPO</t>
        </is>
      </c>
      <c r="D510" s="124" t="inlineStr">
        <is>
          <t>HALİT BAŞDAŞ</t>
        </is>
      </c>
      <c r="E510" s="124" t="inlineStr">
        <is>
          <t>U026</t>
        </is>
      </c>
      <c r="F510" s="124" t="inlineStr">
        <is>
          <t>REYON GÖREVLİSİ</t>
        </is>
      </c>
      <c r="G510" s="124" t="inlineStr">
        <is>
          <t>A005</t>
        </is>
      </c>
      <c r="H510" s="124" t="inlineStr">
        <is>
          <t>Koli raf yerleştirme</t>
        </is>
      </c>
      <c r="I510" s="166" t="n">
        <v>42</v>
      </c>
      <c r="J510" s="166" t="n">
        <v>1.8</v>
      </c>
      <c r="K510" s="166" t="n">
        <v>1</v>
      </c>
      <c r="L510" s="166" t="n">
        <v>75.59999999999999</v>
      </c>
      <c r="M510" s="141" t="inlineStr">
        <is>
          <t>Mal Kabul (Aylık Operasyon KPI) - Türetilmiş</t>
        </is>
      </c>
      <c r="N510" s="141" t="inlineStr">
        <is>
          <t>Gerçek/Türetilmiş</t>
        </is>
      </c>
    </row>
    <row r="511" ht="15" customHeight="1" s="113">
      <c r="A511" s="144" t="n">
        <v>46114</v>
      </c>
      <c r="B511" s="124" t="inlineStr">
        <is>
          <t>M025</t>
        </is>
      </c>
      <c r="C511" s="124" t="inlineStr">
        <is>
          <t>HAL DEPO</t>
        </is>
      </c>
      <c r="D511" s="124" t="inlineStr">
        <is>
          <t>HALİT BAŞDAŞ</t>
        </is>
      </c>
      <c r="E511" s="124" t="inlineStr">
        <is>
          <t>U026</t>
        </is>
      </c>
      <c r="F511" s="124" t="inlineStr">
        <is>
          <t>REYON GÖREVLİSİ</t>
        </is>
      </c>
      <c r="G511" s="124" t="inlineStr">
        <is>
          <t>A006</t>
        </is>
      </c>
      <c r="H511" s="124" t="inlineStr">
        <is>
          <t>Palet boşaltma</t>
        </is>
      </c>
      <c r="I511" s="166" t="n">
        <v>42</v>
      </c>
      <c r="J511" s="166" t="n">
        <v>30</v>
      </c>
      <c r="K511" s="166" t="n">
        <v>1</v>
      </c>
      <c r="L511" s="166" t="n">
        <v>1260</v>
      </c>
      <c r="M511" s="141" t="inlineStr">
        <is>
          <t>Mal Kabul (Aylık Operasyon KPI) - Türetilmiş</t>
        </is>
      </c>
      <c r="N511" s="141" t="inlineStr">
        <is>
          <t>Gerçek/Türetilmiş</t>
        </is>
      </c>
    </row>
    <row r="512" ht="15" customHeight="1" s="113">
      <c r="A512" s="144" t="n">
        <v>46114</v>
      </c>
      <c r="B512" s="124" t="inlineStr">
        <is>
          <t>M025</t>
        </is>
      </c>
      <c r="C512" s="124" t="inlineStr">
        <is>
          <t>HAL DEPO</t>
        </is>
      </c>
      <c r="D512" s="124" t="inlineStr">
        <is>
          <t>HALİT BAŞDAŞ</t>
        </is>
      </c>
      <c r="E512" s="124" t="inlineStr">
        <is>
          <t>U026</t>
        </is>
      </c>
      <c r="F512" s="124" t="inlineStr">
        <is>
          <t>REYON GÖREVLİSİ</t>
        </is>
      </c>
      <c r="G512" s="124" t="inlineStr">
        <is>
          <t>A007</t>
        </is>
      </c>
      <c r="H512" s="124" t="inlineStr">
        <is>
          <t>Etiket değiştirme</t>
        </is>
      </c>
      <c r="I512" s="166" t="n">
        <v>140</v>
      </c>
      <c r="J512" s="166" t="n">
        <v>0.45</v>
      </c>
      <c r="K512" s="166" t="n">
        <v>1</v>
      </c>
      <c r="L512" s="166" t="n">
        <v>63</v>
      </c>
      <c r="M512" s="141" t="inlineStr">
        <is>
          <t>Türetilmiş Saha Etüdü Bekleniyor</t>
        </is>
      </c>
      <c r="N512" s="141" t="inlineStr">
        <is>
          <t>Saha Etüdü Bekleniyor</t>
        </is>
      </c>
    </row>
    <row r="513" ht="15" customHeight="1" s="113">
      <c r="A513" s="144" t="n">
        <v>46114</v>
      </c>
      <c r="B513" s="124" t="inlineStr">
        <is>
          <t>M025</t>
        </is>
      </c>
      <c r="C513" s="124" t="inlineStr">
        <is>
          <t>HAL DEPO</t>
        </is>
      </c>
      <c r="D513" s="124" t="inlineStr">
        <is>
          <t>HALİT BAŞDAŞ</t>
        </is>
      </c>
      <c r="E513" s="124" t="inlineStr">
        <is>
          <t>U026</t>
        </is>
      </c>
      <c r="F513" s="124" t="inlineStr">
        <is>
          <t>REYON GÖREVLİSİ</t>
        </is>
      </c>
      <c r="G513" s="124" t="inlineStr">
        <is>
          <t>A008</t>
        </is>
      </c>
      <c r="H513" s="124" t="inlineStr">
        <is>
          <t>SKT kontrolü</t>
        </is>
      </c>
      <c r="I513" s="166" t="n">
        <v>998</v>
      </c>
      <c r="J513" s="166" t="n">
        <v>0.2</v>
      </c>
      <c r="K513" s="166" t="n">
        <v>1</v>
      </c>
      <c r="L513" s="166" t="n">
        <v>199.6</v>
      </c>
      <c r="M513" s="141" t="inlineStr">
        <is>
          <t>Türetilmiş Saha Etüdü Bekleniyor</t>
        </is>
      </c>
      <c r="N513" s="141" t="inlineStr">
        <is>
          <t>Saha Etüdü Bekleniyor</t>
        </is>
      </c>
    </row>
    <row r="514" ht="15" customHeight="1" s="113">
      <c r="A514" s="144" t="n">
        <v>46114</v>
      </c>
      <c r="B514" s="124" t="inlineStr">
        <is>
          <t>M025</t>
        </is>
      </c>
      <c r="C514" s="124" t="inlineStr">
        <is>
          <t>HAL DEPO</t>
        </is>
      </c>
      <c r="D514" s="124" t="inlineStr">
        <is>
          <t>HALİT BAŞDAŞ</t>
        </is>
      </c>
      <c r="E514" s="124" t="inlineStr">
        <is>
          <t>U042</t>
        </is>
      </c>
      <c r="F514" s="124" t="inlineStr">
        <is>
          <t>ŞARKÜTERİ</t>
        </is>
      </c>
      <c r="G514" s="124" t="inlineStr">
        <is>
          <t>A009</t>
        </is>
      </c>
      <c r="H514" s="124" t="inlineStr">
        <is>
          <t>Müşteri servis süresi</t>
        </is>
      </c>
      <c r="I514" s="166" t="n">
        <v>100</v>
      </c>
      <c r="J514" s="166" t="n">
        <v>4</v>
      </c>
      <c r="K514" s="166" t="n">
        <v>1</v>
      </c>
      <c r="L514" s="166" t="n">
        <v>400</v>
      </c>
      <c r="M514" s="141" t="inlineStr">
        <is>
          <t>Türetilmiş Saha Etüdü Bekleniyor</t>
        </is>
      </c>
      <c r="N514" s="141" t="inlineStr">
        <is>
          <t>Saha Etüdü Bekleniyor</t>
        </is>
      </c>
    </row>
    <row r="515" ht="30" customHeight="1" s="113">
      <c r="A515" s="144" t="n">
        <v>46114</v>
      </c>
      <c r="B515" s="124" t="inlineStr">
        <is>
          <t>M025</t>
        </is>
      </c>
      <c r="C515" s="124" t="inlineStr">
        <is>
          <t>HAL DEPO</t>
        </is>
      </c>
      <c r="D515" s="124" t="inlineStr">
        <is>
          <t>HALİT BAŞDAŞ</t>
        </is>
      </c>
      <c r="E515" s="124" t="inlineStr">
        <is>
          <t>U042</t>
        </is>
      </c>
      <c r="F515" s="124" t="inlineStr">
        <is>
          <t>ŞARKÜTERİ</t>
        </is>
      </c>
      <c r="G515" s="124" t="inlineStr">
        <is>
          <t>A010</t>
        </is>
      </c>
      <c r="H515" s="124" t="inlineStr">
        <is>
          <t>Günlük temizlik</t>
        </is>
      </c>
      <c r="I515" s="166" t="n">
        <v>1</v>
      </c>
      <c r="J515" s="166" t="n">
        <v>90</v>
      </c>
      <c r="K515" s="166" t="n">
        <v>1</v>
      </c>
      <c r="L515" s="166" t="n">
        <v>90</v>
      </c>
      <c r="M515" s="141" t="inlineStr">
        <is>
          <t>Sabit Aktivite</t>
        </is>
      </c>
      <c r="N515" s="141" t="inlineStr">
        <is>
          <t>Gerçek/Mevcut Kaynak</t>
        </is>
      </c>
    </row>
    <row r="516" ht="15" customHeight="1" s="113">
      <c r="A516" s="144" t="n">
        <v>46114</v>
      </c>
      <c r="B516" s="124" t="inlineStr">
        <is>
          <t>M025</t>
        </is>
      </c>
      <c r="C516" s="124" t="inlineStr">
        <is>
          <t>HAL DEPO</t>
        </is>
      </c>
      <c r="D516" s="124" t="inlineStr">
        <is>
          <t>HALİT BAŞDAŞ</t>
        </is>
      </c>
      <c r="E516" s="124" t="inlineStr">
        <is>
          <t>U042</t>
        </is>
      </c>
      <c r="F516" s="124" t="inlineStr">
        <is>
          <t>ŞARKÜTERİ</t>
        </is>
      </c>
      <c r="G516" s="124" t="inlineStr">
        <is>
          <t>A011</t>
        </is>
      </c>
      <c r="H516" s="124" t="inlineStr">
        <is>
          <t>Ürün hazırlama</t>
        </is>
      </c>
      <c r="I516" s="166" t="n">
        <v>30</v>
      </c>
      <c r="J516" s="166" t="n">
        <v>1.5</v>
      </c>
      <c r="K516" s="166" t="n">
        <v>1</v>
      </c>
      <c r="L516" s="166" t="n">
        <v>45</v>
      </c>
      <c r="M516" s="141" t="inlineStr">
        <is>
          <t>Türetilmiş Saha Etüdü Bekleniyor</t>
        </is>
      </c>
      <c r="N516" s="141" t="inlineStr">
        <is>
          <t>Saha Etüdü Bekleniyor</t>
        </is>
      </c>
    </row>
    <row r="517" ht="30" customHeight="1" s="113">
      <c r="A517" s="144" t="n">
        <v>46114</v>
      </c>
      <c r="B517" s="124" t="inlineStr">
        <is>
          <t>M025</t>
        </is>
      </c>
      <c r="C517" s="124" t="inlineStr">
        <is>
          <t>HAL DEPO</t>
        </is>
      </c>
      <c r="D517" s="124" t="inlineStr">
        <is>
          <t>HALİT BAŞDAŞ</t>
        </is>
      </c>
      <c r="E517" s="124" t="inlineStr">
        <is>
          <t>U013</t>
        </is>
      </c>
      <c r="F517" s="124" t="inlineStr">
        <is>
          <t>KASAP</t>
        </is>
      </c>
      <c r="G517" s="124" t="inlineStr">
        <is>
          <t>A012</t>
        </is>
      </c>
      <c r="H517" s="124" t="inlineStr">
        <is>
          <t>Teşhir hazırlığı</t>
        </is>
      </c>
      <c r="I517" s="166" t="n">
        <v>1</v>
      </c>
      <c r="J517" s="166" t="n">
        <v>75</v>
      </c>
      <c r="K517" s="166" t="n">
        <v>1</v>
      </c>
      <c r="L517" s="166" t="n">
        <v>75</v>
      </c>
      <c r="M517" s="141" t="inlineStr">
        <is>
          <t>Sabit Aktivite</t>
        </is>
      </c>
      <c r="N517" s="141" t="inlineStr">
        <is>
          <t>Gerçek/Mevcut Kaynak</t>
        </is>
      </c>
    </row>
    <row r="518" ht="15" customHeight="1" s="113">
      <c r="A518" s="144" t="n">
        <v>46114</v>
      </c>
      <c r="B518" s="124" t="inlineStr">
        <is>
          <t>M025</t>
        </is>
      </c>
      <c r="C518" s="124" t="inlineStr">
        <is>
          <t>HAL DEPO</t>
        </is>
      </c>
      <c r="D518" s="124" t="inlineStr">
        <is>
          <t>HALİT BAŞDAŞ</t>
        </is>
      </c>
      <c r="E518" s="124" t="inlineStr">
        <is>
          <t>U013</t>
        </is>
      </c>
      <c r="F518" s="124" t="inlineStr">
        <is>
          <t>KASAP</t>
        </is>
      </c>
      <c r="G518" s="124" t="inlineStr">
        <is>
          <t>A013</t>
        </is>
      </c>
      <c r="H518" s="124" t="inlineStr">
        <is>
          <t>Parçalama</t>
        </is>
      </c>
      <c r="I518" s="166" t="n">
        <v>25</v>
      </c>
      <c r="J518" s="166" t="n">
        <v>2.5</v>
      </c>
      <c r="K518" s="166" t="n">
        <v>1</v>
      </c>
      <c r="L518" s="166" t="n">
        <v>62.5</v>
      </c>
      <c r="M518" s="141" t="inlineStr">
        <is>
          <t>Türetilmiş Saha Etüdü Bekleniyor</t>
        </is>
      </c>
      <c r="N518" s="141" t="inlineStr">
        <is>
          <t>Saha Etüdü Bekleniyor</t>
        </is>
      </c>
    </row>
    <row r="519" ht="15" customHeight="1" s="113">
      <c r="A519" s="144" t="n">
        <v>46114</v>
      </c>
      <c r="B519" s="124" t="inlineStr">
        <is>
          <t>M025</t>
        </is>
      </c>
      <c r="C519" s="124" t="inlineStr">
        <is>
          <t>HAL DEPO</t>
        </is>
      </c>
      <c r="D519" s="124" t="inlineStr">
        <is>
          <t>HALİT BAŞDAŞ</t>
        </is>
      </c>
      <c r="E519" s="124" t="inlineStr">
        <is>
          <t>U013</t>
        </is>
      </c>
      <c r="F519" s="124" t="inlineStr">
        <is>
          <t>KASAP</t>
        </is>
      </c>
      <c r="G519" s="124" t="inlineStr">
        <is>
          <t>A014</t>
        </is>
      </c>
      <c r="H519" s="124" t="inlineStr">
        <is>
          <t>Paketleme</t>
        </is>
      </c>
      <c r="I519" s="166" t="n">
        <v>40</v>
      </c>
      <c r="J519" s="166" t="n">
        <v>1.2</v>
      </c>
      <c r="K519" s="166" t="n">
        <v>1</v>
      </c>
      <c r="L519" s="166" t="n">
        <v>48</v>
      </c>
      <c r="M519" s="141" t="inlineStr">
        <is>
          <t>Türetilmiş Saha Etüdü Bekleniyor</t>
        </is>
      </c>
      <c r="N519" s="141" t="inlineStr">
        <is>
          <t>Saha Etüdü Bekleniyor</t>
        </is>
      </c>
    </row>
    <row r="520" ht="15" customHeight="1" s="113">
      <c r="A520" s="144" t="n">
        <v>46114</v>
      </c>
      <c r="B520" s="124" t="inlineStr">
        <is>
          <t>M025</t>
        </is>
      </c>
      <c r="C520" s="124" t="inlineStr">
        <is>
          <t>HAL DEPO</t>
        </is>
      </c>
      <c r="D520" s="124" t="inlineStr">
        <is>
          <t>HALİT BAŞDAŞ</t>
        </is>
      </c>
      <c r="E520" s="124" t="inlineStr">
        <is>
          <t>U017</t>
        </is>
      </c>
      <c r="F520" s="124" t="inlineStr">
        <is>
          <t>MANAV</t>
        </is>
      </c>
      <c r="G520" s="124" t="inlineStr">
        <is>
          <t>A015</t>
        </is>
      </c>
      <c r="H520" s="124" t="inlineStr">
        <is>
          <t>Teşhir hazırlığı</t>
        </is>
      </c>
      <c r="I520" s="166" t="n">
        <v>80</v>
      </c>
      <c r="J520" s="166" t="n">
        <v>2.2</v>
      </c>
      <c r="K520" s="166" t="n">
        <v>1</v>
      </c>
      <c r="L520" s="166" t="n">
        <v>176</v>
      </c>
      <c r="M520" s="141" t="inlineStr">
        <is>
          <t>Türetilmiş Saha Etüdü Bekleniyor</t>
        </is>
      </c>
      <c r="N520" s="141" t="inlineStr">
        <is>
          <t>Saha Etüdü Bekleniyor</t>
        </is>
      </c>
    </row>
    <row r="521" ht="15" customHeight="1" s="113">
      <c r="A521" s="144" t="n">
        <v>46114</v>
      </c>
      <c r="B521" s="124" t="inlineStr">
        <is>
          <t>M025</t>
        </is>
      </c>
      <c r="C521" s="124" t="inlineStr">
        <is>
          <t>HAL DEPO</t>
        </is>
      </c>
      <c r="D521" s="124" t="inlineStr">
        <is>
          <t>HALİT BAŞDAŞ</t>
        </is>
      </c>
      <c r="E521" s="124" t="inlineStr">
        <is>
          <t>U017</t>
        </is>
      </c>
      <c r="F521" s="124" t="inlineStr">
        <is>
          <t>MANAV</t>
        </is>
      </c>
      <c r="G521" s="124" t="inlineStr">
        <is>
          <t>A016</t>
        </is>
      </c>
      <c r="H521" s="124" t="inlineStr">
        <is>
          <t>Ayıklama</t>
        </is>
      </c>
      <c r="I521" s="166" t="n">
        <v>48</v>
      </c>
      <c r="J521" s="166" t="n">
        <v>0.8</v>
      </c>
      <c r="K521" s="166" t="n">
        <v>1</v>
      </c>
      <c r="L521" s="166" t="n">
        <v>38.4</v>
      </c>
      <c r="M521" s="141" t="inlineStr">
        <is>
          <t>Türetilmiş Saha Etüdü Bekleniyor</t>
        </is>
      </c>
      <c r="N521" s="141" t="inlineStr">
        <is>
          <t>Saha Etüdü Bekleniyor</t>
        </is>
      </c>
    </row>
    <row r="522" ht="15" customHeight="1" s="113">
      <c r="A522" s="144" t="n">
        <v>46114</v>
      </c>
      <c r="B522" s="124" t="inlineStr">
        <is>
          <t>M025</t>
        </is>
      </c>
      <c r="C522" s="124" t="inlineStr">
        <is>
          <t>HAL DEPO</t>
        </is>
      </c>
      <c r="D522" s="124" t="inlineStr">
        <is>
          <t>HALİT BAŞDAŞ</t>
        </is>
      </c>
      <c r="E522" s="124" t="inlineStr">
        <is>
          <t>U017</t>
        </is>
      </c>
      <c r="F522" s="124" t="inlineStr">
        <is>
          <t>MANAV</t>
        </is>
      </c>
      <c r="G522" s="124" t="inlineStr">
        <is>
          <t>A017</t>
        </is>
      </c>
      <c r="H522" s="124" t="inlineStr">
        <is>
          <t>Fire ayrıştırma</t>
        </is>
      </c>
      <c r="I522" s="166" t="n">
        <v>12</v>
      </c>
      <c r="J522" s="166" t="n">
        <v>1</v>
      </c>
      <c r="K522" s="166" t="n">
        <v>1</v>
      </c>
      <c r="L522" s="166" t="n">
        <v>12</v>
      </c>
      <c r="M522" s="141" t="inlineStr">
        <is>
          <t>Türetilmiş Saha Etüdü Bekleniyor</t>
        </is>
      </c>
      <c r="N522" s="141" t="inlineStr">
        <is>
          <t>Saha Etüdü Bekleniyor</t>
        </is>
      </c>
    </row>
    <row r="523" ht="30" customHeight="1" s="113">
      <c r="A523" s="144" t="n">
        <v>46114</v>
      </c>
      <c r="B523" s="124" t="inlineStr">
        <is>
          <t>M025</t>
        </is>
      </c>
      <c r="C523" s="124" t="inlineStr">
        <is>
          <t>HAL DEPO</t>
        </is>
      </c>
      <c r="D523" s="124" t="inlineStr">
        <is>
          <t>HALİT BAŞDAŞ</t>
        </is>
      </c>
      <c r="E523" s="124" t="inlineStr">
        <is>
          <t>U023</t>
        </is>
      </c>
      <c r="F523" s="124" t="inlineStr">
        <is>
          <t>ONLİNE TOPLAYICI</t>
        </is>
      </c>
      <c r="G523" s="124" t="inlineStr">
        <is>
          <t>A018</t>
        </is>
      </c>
      <c r="H523" s="124" t="inlineStr">
        <is>
          <t>Sipariş toplama</t>
        </is>
      </c>
      <c r="I523" s="166" t="n">
        <v>0</v>
      </c>
      <c r="J523" s="166" t="n">
        <v>7</v>
      </c>
      <c r="K523" s="166" t="n">
        <v>1</v>
      </c>
      <c r="L523" s="166" t="n">
        <v>0</v>
      </c>
      <c r="M523" s="141" t="inlineStr">
        <is>
          <t>Online Sipariş - Gerçek</t>
        </is>
      </c>
      <c r="N523" s="141" t="inlineStr">
        <is>
          <t>Gerçek/Mevcut Kaynak</t>
        </is>
      </c>
    </row>
    <row r="524" ht="30" customHeight="1" s="113">
      <c r="A524" s="144" t="n">
        <v>46114</v>
      </c>
      <c r="B524" s="124" t="inlineStr">
        <is>
          <t>M025</t>
        </is>
      </c>
      <c r="C524" s="124" t="inlineStr">
        <is>
          <t>HAL DEPO</t>
        </is>
      </c>
      <c r="D524" s="124" t="inlineStr">
        <is>
          <t>HALİT BAŞDAŞ</t>
        </is>
      </c>
      <c r="E524" s="124" t="inlineStr">
        <is>
          <t>U024</t>
        </is>
      </c>
      <c r="F524" s="124" t="inlineStr">
        <is>
          <t>ONLİNE ŞOFÖR</t>
        </is>
      </c>
      <c r="G524" s="124" t="inlineStr">
        <is>
          <t>A019</t>
        </is>
      </c>
      <c r="H524" s="124" t="inlineStr">
        <is>
          <t>Sipariş teslimatı</t>
        </is>
      </c>
      <c r="I524" s="166" t="n">
        <v>0</v>
      </c>
      <c r="J524" s="166" t="n">
        <v>12</v>
      </c>
      <c r="K524" s="166" t="n">
        <v>1</v>
      </c>
      <c r="L524" s="166" t="n">
        <v>0</v>
      </c>
      <c r="M524" s="141" t="inlineStr">
        <is>
          <t>Online Sipariş - Gerçek</t>
        </is>
      </c>
      <c r="N524" s="141" t="inlineStr">
        <is>
          <t>Gerçek/Mevcut Kaynak</t>
        </is>
      </c>
    </row>
    <row r="525" ht="15" customHeight="1" s="113">
      <c r="A525" s="144" t="n">
        <v>46114</v>
      </c>
      <c r="B525" s="124" t="inlineStr">
        <is>
          <t>M025</t>
        </is>
      </c>
      <c r="C525" s="124" t="inlineStr">
        <is>
          <t>HAL DEPO</t>
        </is>
      </c>
      <c r="D525" s="124" t="inlineStr">
        <is>
          <t>HALİT BAŞDAŞ</t>
        </is>
      </c>
      <c r="E525" s="124" t="inlineStr">
        <is>
          <t>U002</t>
        </is>
      </c>
      <c r="F525" s="124" t="inlineStr">
        <is>
          <t>BAKLİYAT</t>
        </is>
      </c>
      <c r="G525" s="124" t="inlineStr">
        <is>
          <t>A020</t>
        </is>
      </c>
      <c r="H525" s="124" t="inlineStr">
        <is>
          <t>Ürün dolumu</t>
        </is>
      </c>
      <c r="I525" s="166" t="n">
        <v>48</v>
      </c>
      <c r="J525" s="166" t="n">
        <v>2</v>
      </c>
      <c r="K525" s="166" t="n">
        <v>1</v>
      </c>
      <c r="L525" s="166" t="n">
        <v>96</v>
      </c>
      <c r="M525" s="141" t="inlineStr">
        <is>
          <t>Türetilmiş Saha Etüdü Bekleniyor</t>
        </is>
      </c>
      <c r="N525" s="141" t="inlineStr">
        <is>
          <t>Saha Etüdü Bekleniyor</t>
        </is>
      </c>
    </row>
    <row r="526" ht="15" customHeight="1" s="113">
      <c r="A526" s="144" t="n">
        <v>46114</v>
      </c>
      <c r="B526" s="124" t="inlineStr">
        <is>
          <t>M025</t>
        </is>
      </c>
      <c r="C526" s="124" t="inlineStr">
        <is>
          <t>HAL DEPO</t>
        </is>
      </c>
      <c r="D526" s="124" t="inlineStr">
        <is>
          <t>HALİT BAŞDAŞ</t>
        </is>
      </c>
      <c r="E526" s="124" t="inlineStr">
        <is>
          <t>U034</t>
        </is>
      </c>
      <c r="F526" s="124" t="inlineStr">
        <is>
          <t>UNLU MAMÜLLER</t>
        </is>
      </c>
      <c r="G526" s="124" t="inlineStr">
        <is>
          <t>A021</t>
        </is>
      </c>
      <c r="H526" s="124" t="inlineStr">
        <is>
          <t>Ürün hazırlama/pişirme</t>
        </is>
      </c>
      <c r="I526" s="166" t="n">
        <v>2</v>
      </c>
      <c r="J526" s="166" t="n">
        <v>25</v>
      </c>
      <c r="K526" s="166" t="n">
        <v>1</v>
      </c>
      <c r="L526" s="166" t="n">
        <v>50</v>
      </c>
      <c r="M526" s="141" t="inlineStr">
        <is>
          <t>Türetilmiş Saha Etüdü Bekleniyor</t>
        </is>
      </c>
      <c r="N526" s="141" t="inlineStr">
        <is>
          <t>Saha Etüdü Bekleniyor</t>
        </is>
      </c>
    </row>
    <row r="527" ht="30" customHeight="1" s="113">
      <c r="A527" s="144" t="n">
        <v>46114</v>
      </c>
      <c r="B527" s="124" t="inlineStr">
        <is>
          <t>M026</t>
        </is>
      </c>
      <c r="C527" s="124" t="inlineStr">
        <is>
          <t>HARMANDALI</t>
        </is>
      </c>
      <c r="D527" s="124" t="inlineStr">
        <is>
          <t>DERYA YARDIMCI</t>
        </is>
      </c>
      <c r="E527" s="124" t="inlineStr">
        <is>
          <t>U015</t>
        </is>
      </c>
      <c r="F527" s="124" t="inlineStr">
        <is>
          <t>KASİYER</t>
        </is>
      </c>
      <c r="G527" s="124" t="inlineStr">
        <is>
          <t>A001</t>
        </is>
      </c>
      <c r="H527" s="124" t="inlineStr">
        <is>
          <t>Fiş işlemi</t>
        </is>
      </c>
      <c r="I527" s="166" t="n">
        <v>3267</v>
      </c>
      <c r="J527" s="166" t="n">
        <v>2</v>
      </c>
      <c r="K527" s="166" t="n">
        <v>1</v>
      </c>
      <c r="L527" s="166" t="n">
        <v>6534</v>
      </c>
      <c r="M527" s="141" t="inlineStr">
        <is>
          <t>Günlük Operasyon - Gerçek</t>
        </is>
      </c>
      <c r="N527" s="141" t="inlineStr">
        <is>
          <t>Gerçek/Mevcut Kaynak</t>
        </is>
      </c>
    </row>
    <row r="528" ht="15" customHeight="1" s="113">
      <c r="A528" s="144" t="n">
        <v>46114</v>
      </c>
      <c r="B528" s="124" t="inlineStr">
        <is>
          <t>M026</t>
        </is>
      </c>
      <c r="C528" s="124" t="inlineStr">
        <is>
          <t>HARMANDALI</t>
        </is>
      </c>
      <c r="D528" s="124" t="inlineStr">
        <is>
          <t>DERYA YARDIMCI</t>
        </is>
      </c>
      <c r="E528" s="124" t="inlineStr">
        <is>
          <t>U015</t>
        </is>
      </c>
      <c r="F528" s="124" t="inlineStr">
        <is>
          <t>KASİYER</t>
        </is>
      </c>
      <c r="G528" s="124" t="inlineStr">
        <is>
          <t>A002</t>
        </is>
      </c>
      <c r="H528" s="124" t="inlineStr">
        <is>
          <t>Kasa açılışı</t>
        </is>
      </c>
      <c r="I528" s="166" t="n">
        <v>9</v>
      </c>
      <c r="J528" s="166" t="n">
        <v>15</v>
      </c>
      <c r="K528" s="166" t="n">
        <v>1</v>
      </c>
      <c r="L528" s="166" t="n">
        <v>135</v>
      </c>
      <c r="M528" s="141" t="inlineStr">
        <is>
          <t>Türetilmiş Saha Etüdü Bekleniyor</t>
        </is>
      </c>
      <c r="N528" s="141" t="inlineStr">
        <is>
          <t>Saha Etüdü Bekleniyor</t>
        </is>
      </c>
    </row>
    <row r="529" ht="15" customHeight="1" s="113">
      <c r="A529" s="144" t="n">
        <v>46114</v>
      </c>
      <c r="B529" s="124" t="inlineStr">
        <is>
          <t>M026</t>
        </is>
      </c>
      <c r="C529" s="124" t="inlineStr">
        <is>
          <t>HARMANDALI</t>
        </is>
      </c>
      <c r="D529" s="124" t="inlineStr">
        <is>
          <t>DERYA YARDIMCI</t>
        </is>
      </c>
      <c r="E529" s="124" t="inlineStr">
        <is>
          <t>U015</t>
        </is>
      </c>
      <c r="F529" s="124" t="inlineStr">
        <is>
          <t>KASİYER</t>
        </is>
      </c>
      <c r="G529" s="124" t="inlineStr">
        <is>
          <t>A003</t>
        </is>
      </c>
      <c r="H529" s="124" t="inlineStr">
        <is>
          <t>Kasa kapanışı</t>
        </is>
      </c>
      <c r="I529" s="166" t="n">
        <v>9</v>
      </c>
      <c r="J529" s="166" t="n">
        <v>20</v>
      </c>
      <c r="K529" s="166" t="n">
        <v>1</v>
      </c>
      <c r="L529" s="166" t="n">
        <v>180</v>
      </c>
      <c r="M529" s="141" t="inlineStr">
        <is>
          <t>Türetilmiş Saha Etüdü Bekleniyor</t>
        </is>
      </c>
      <c r="N529" s="141" t="inlineStr">
        <is>
          <t>Saha Etüdü Bekleniyor</t>
        </is>
      </c>
    </row>
    <row r="530" ht="15" customHeight="1" s="113">
      <c r="A530" s="144" t="n">
        <v>46114</v>
      </c>
      <c r="B530" s="124" t="inlineStr">
        <is>
          <t>M026</t>
        </is>
      </c>
      <c r="C530" s="124" t="inlineStr">
        <is>
          <t>HARMANDALI</t>
        </is>
      </c>
      <c r="D530" s="124" t="inlineStr">
        <is>
          <t>DERYA YARDIMCI</t>
        </is>
      </c>
      <c r="E530" s="124" t="inlineStr">
        <is>
          <t>U015</t>
        </is>
      </c>
      <c r="F530" s="124" t="inlineStr">
        <is>
          <t>KASİYER</t>
        </is>
      </c>
      <c r="G530" s="124" t="inlineStr">
        <is>
          <t>A004</t>
        </is>
      </c>
      <c r="H530" s="124" t="inlineStr">
        <is>
          <t>İade işlemi</t>
        </is>
      </c>
      <c r="I530" s="166" t="n">
        <v>39</v>
      </c>
      <c r="J530" s="166" t="n">
        <v>6</v>
      </c>
      <c r="K530" s="166" t="n">
        <v>1</v>
      </c>
      <c r="L530" s="166" t="n">
        <v>234</v>
      </c>
      <c r="M530" s="141" t="inlineStr">
        <is>
          <t>Türetilmiş Saha Etüdü Bekleniyor</t>
        </is>
      </c>
      <c r="N530" s="141" t="inlineStr">
        <is>
          <t>Saha Etüdü Bekleniyor</t>
        </is>
      </c>
    </row>
    <row r="531" ht="15" customHeight="1" s="113">
      <c r="A531" s="144" t="n">
        <v>46114</v>
      </c>
      <c r="B531" s="124" t="inlineStr">
        <is>
          <t>M026</t>
        </is>
      </c>
      <c r="C531" s="124" t="inlineStr">
        <is>
          <t>HARMANDALI</t>
        </is>
      </c>
      <c r="D531" s="124" t="inlineStr">
        <is>
          <t>DERYA YARDIMCI</t>
        </is>
      </c>
      <c r="E531" s="124" t="inlineStr">
        <is>
          <t>U026</t>
        </is>
      </c>
      <c r="F531" s="124" t="inlineStr">
        <is>
          <t>REYON GÖREVLİSİ</t>
        </is>
      </c>
      <c r="G531" s="124" t="inlineStr">
        <is>
          <t>A005</t>
        </is>
      </c>
      <c r="H531" s="124" t="inlineStr">
        <is>
          <t>Koli raf yerleştirme</t>
        </is>
      </c>
      <c r="I531" s="166" t="n">
        <v>16</v>
      </c>
      <c r="J531" s="166" t="n">
        <v>1.8</v>
      </c>
      <c r="K531" s="166" t="n">
        <v>1</v>
      </c>
      <c r="L531" s="166" t="n">
        <v>28.8</v>
      </c>
      <c r="M531" s="141" t="inlineStr">
        <is>
          <t>Mal Kabul (Aylık Operasyon KPI) - Türetilmiş</t>
        </is>
      </c>
      <c r="N531" s="141" t="inlineStr">
        <is>
          <t>Gerçek/Türetilmiş</t>
        </is>
      </c>
    </row>
    <row r="532" ht="15" customHeight="1" s="113">
      <c r="A532" s="144" t="n">
        <v>46114</v>
      </c>
      <c r="B532" s="124" t="inlineStr">
        <is>
          <t>M026</t>
        </is>
      </c>
      <c r="C532" s="124" t="inlineStr">
        <is>
          <t>HARMANDALI</t>
        </is>
      </c>
      <c r="D532" s="124" t="inlineStr">
        <is>
          <t>DERYA YARDIMCI</t>
        </is>
      </c>
      <c r="E532" s="124" t="inlineStr">
        <is>
          <t>U026</t>
        </is>
      </c>
      <c r="F532" s="124" t="inlineStr">
        <is>
          <t>REYON GÖREVLİSİ</t>
        </is>
      </c>
      <c r="G532" s="124" t="inlineStr">
        <is>
          <t>A006</t>
        </is>
      </c>
      <c r="H532" s="124" t="inlineStr">
        <is>
          <t>Palet boşaltma</t>
        </is>
      </c>
      <c r="I532" s="166" t="n">
        <v>16</v>
      </c>
      <c r="J532" s="166" t="n">
        <v>30</v>
      </c>
      <c r="K532" s="166" t="n">
        <v>1</v>
      </c>
      <c r="L532" s="166" t="n">
        <v>480</v>
      </c>
      <c r="M532" s="141" t="inlineStr">
        <is>
          <t>Mal Kabul (Aylık Operasyon KPI) - Türetilmiş</t>
        </is>
      </c>
      <c r="N532" s="141" t="inlineStr">
        <is>
          <t>Gerçek/Türetilmiş</t>
        </is>
      </c>
    </row>
    <row r="533" ht="15" customHeight="1" s="113">
      <c r="A533" s="144" t="n">
        <v>46114</v>
      </c>
      <c r="B533" s="124" t="inlineStr">
        <is>
          <t>M026</t>
        </is>
      </c>
      <c r="C533" s="124" t="inlineStr">
        <is>
          <t>HARMANDALI</t>
        </is>
      </c>
      <c r="D533" s="124" t="inlineStr">
        <is>
          <t>DERYA YARDIMCI</t>
        </is>
      </c>
      <c r="E533" s="124" t="inlineStr">
        <is>
          <t>U026</t>
        </is>
      </c>
      <c r="F533" s="124" t="inlineStr">
        <is>
          <t>REYON GÖREVLİSİ</t>
        </is>
      </c>
      <c r="G533" s="124" t="inlineStr">
        <is>
          <t>A007</t>
        </is>
      </c>
      <c r="H533" s="124" t="inlineStr">
        <is>
          <t>Etiket değiştirme</t>
        </is>
      </c>
      <c r="I533" s="166" t="n">
        <v>27</v>
      </c>
      <c r="J533" s="166" t="n">
        <v>0.45</v>
      </c>
      <c r="K533" s="166" t="n">
        <v>1</v>
      </c>
      <c r="L533" s="166" t="n">
        <v>12.15</v>
      </c>
      <c r="M533" s="141" t="inlineStr">
        <is>
          <t>Türetilmiş Saha Etüdü Bekleniyor</t>
        </is>
      </c>
      <c r="N533" s="141" t="inlineStr">
        <is>
          <t>Saha Etüdü Bekleniyor</t>
        </is>
      </c>
    </row>
    <row r="534" ht="15" customHeight="1" s="113">
      <c r="A534" s="144" t="n">
        <v>46114</v>
      </c>
      <c r="B534" s="124" t="inlineStr">
        <is>
          <t>M026</t>
        </is>
      </c>
      <c r="C534" s="124" t="inlineStr">
        <is>
          <t>HARMANDALI</t>
        </is>
      </c>
      <c r="D534" s="124" t="inlineStr">
        <is>
          <t>DERYA YARDIMCI</t>
        </is>
      </c>
      <c r="E534" s="124" t="inlineStr">
        <is>
          <t>U026</t>
        </is>
      </c>
      <c r="F534" s="124" t="inlineStr">
        <is>
          <t>REYON GÖREVLİSİ</t>
        </is>
      </c>
      <c r="G534" s="124" t="inlineStr">
        <is>
          <t>A008</t>
        </is>
      </c>
      <c r="H534" s="124" t="inlineStr">
        <is>
          <t>SKT kontrolü</t>
        </is>
      </c>
      <c r="I534" s="166" t="n">
        <v>192</v>
      </c>
      <c r="J534" s="166" t="n">
        <v>0.2</v>
      </c>
      <c r="K534" s="166" t="n">
        <v>1</v>
      </c>
      <c r="L534" s="166" t="n">
        <v>38.4</v>
      </c>
      <c r="M534" s="141" t="inlineStr">
        <is>
          <t>Türetilmiş Saha Etüdü Bekleniyor</t>
        </is>
      </c>
      <c r="N534" s="141" t="inlineStr">
        <is>
          <t>Saha Etüdü Bekleniyor</t>
        </is>
      </c>
    </row>
    <row r="535" ht="15" customHeight="1" s="113">
      <c r="A535" s="144" t="n">
        <v>46114</v>
      </c>
      <c r="B535" s="124" t="inlineStr">
        <is>
          <t>M026</t>
        </is>
      </c>
      <c r="C535" s="124" t="inlineStr">
        <is>
          <t>HARMANDALI</t>
        </is>
      </c>
      <c r="D535" s="124" t="inlineStr">
        <is>
          <t>DERYA YARDIMCI</t>
        </is>
      </c>
      <c r="E535" s="124" t="inlineStr">
        <is>
          <t>U042</t>
        </is>
      </c>
      <c r="F535" s="124" t="inlineStr">
        <is>
          <t>ŞARKÜTERİ</t>
        </is>
      </c>
      <c r="G535" s="124" t="inlineStr">
        <is>
          <t>A009</t>
        </is>
      </c>
      <c r="H535" s="124" t="inlineStr">
        <is>
          <t>Müşteri servis süresi</t>
        </is>
      </c>
      <c r="I535" s="166" t="n">
        <v>302</v>
      </c>
      <c r="J535" s="166" t="n">
        <v>4</v>
      </c>
      <c r="K535" s="166" t="n">
        <v>1</v>
      </c>
      <c r="L535" s="166" t="n">
        <v>1208</v>
      </c>
      <c r="M535" s="141" t="inlineStr">
        <is>
          <t>Türetilmiş Saha Etüdü Bekleniyor</t>
        </is>
      </c>
      <c r="N535" s="141" t="inlineStr">
        <is>
          <t>Saha Etüdü Bekleniyor</t>
        </is>
      </c>
    </row>
    <row r="536" ht="30" customHeight="1" s="113">
      <c r="A536" s="144" t="n">
        <v>46114</v>
      </c>
      <c r="B536" s="124" t="inlineStr">
        <is>
          <t>M026</t>
        </is>
      </c>
      <c r="C536" s="124" t="inlineStr">
        <is>
          <t>HARMANDALI</t>
        </is>
      </c>
      <c r="D536" s="124" t="inlineStr">
        <is>
          <t>DERYA YARDIMCI</t>
        </is>
      </c>
      <c r="E536" s="124" t="inlineStr">
        <is>
          <t>U042</t>
        </is>
      </c>
      <c r="F536" s="124" t="inlineStr">
        <is>
          <t>ŞARKÜTERİ</t>
        </is>
      </c>
      <c r="G536" s="124" t="inlineStr">
        <is>
          <t>A010</t>
        </is>
      </c>
      <c r="H536" s="124" t="inlineStr">
        <is>
          <t>Günlük temizlik</t>
        </is>
      </c>
      <c r="I536" s="166" t="n">
        <v>1</v>
      </c>
      <c r="J536" s="166" t="n">
        <v>90</v>
      </c>
      <c r="K536" s="166" t="n">
        <v>1</v>
      </c>
      <c r="L536" s="166" t="n">
        <v>90</v>
      </c>
      <c r="M536" s="141" t="inlineStr">
        <is>
          <t>Sabit Aktivite</t>
        </is>
      </c>
      <c r="N536" s="141" t="inlineStr">
        <is>
          <t>Gerçek/Mevcut Kaynak</t>
        </is>
      </c>
    </row>
    <row r="537" ht="15" customHeight="1" s="113">
      <c r="A537" s="144" t="n">
        <v>46114</v>
      </c>
      <c r="B537" s="124" t="inlineStr">
        <is>
          <t>M026</t>
        </is>
      </c>
      <c r="C537" s="124" t="inlineStr">
        <is>
          <t>HARMANDALI</t>
        </is>
      </c>
      <c r="D537" s="124" t="inlineStr">
        <is>
          <t>DERYA YARDIMCI</t>
        </is>
      </c>
      <c r="E537" s="124" t="inlineStr">
        <is>
          <t>U042</t>
        </is>
      </c>
      <c r="F537" s="124" t="inlineStr">
        <is>
          <t>ŞARKÜTERİ</t>
        </is>
      </c>
      <c r="G537" s="124" t="inlineStr">
        <is>
          <t>A011</t>
        </is>
      </c>
      <c r="H537" s="124" t="inlineStr">
        <is>
          <t>Ürün hazırlama</t>
        </is>
      </c>
      <c r="I537" s="166" t="n">
        <v>91</v>
      </c>
      <c r="J537" s="166" t="n">
        <v>1.5</v>
      </c>
      <c r="K537" s="166" t="n">
        <v>1</v>
      </c>
      <c r="L537" s="166" t="n">
        <v>136.5</v>
      </c>
      <c r="M537" s="141" t="inlineStr">
        <is>
          <t>Türetilmiş Saha Etüdü Bekleniyor</t>
        </is>
      </c>
      <c r="N537" s="141" t="inlineStr">
        <is>
          <t>Saha Etüdü Bekleniyor</t>
        </is>
      </c>
    </row>
    <row r="538" ht="30" customHeight="1" s="113">
      <c r="A538" s="144" t="n">
        <v>46114</v>
      </c>
      <c r="B538" s="124" t="inlineStr">
        <is>
          <t>M026</t>
        </is>
      </c>
      <c r="C538" s="124" t="inlineStr">
        <is>
          <t>HARMANDALI</t>
        </is>
      </c>
      <c r="D538" s="124" t="inlineStr">
        <is>
          <t>DERYA YARDIMCI</t>
        </is>
      </c>
      <c r="E538" s="124" t="inlineStr">
        <is>
          <t>U013</t>
        </is>
      </c>
      <c r="F538" s="124" t="inlineStr">
        <is>
          <t>KASAP</t>
        </is>
      </c>
      <c r="G538" s="124" t="inlineStr">
        <is>
          <t>A012</t>
        </is>
      </c>
      <c r="H538" s="124" t="inlineStr">
        <is>
          <t>Teşhir hazırlığı</t>
        </is>
      </c>
      <c r="I538" s="166" t="n">
        <v>1</v>
      </c>
      <c r="J538" s="166" t="n">
        <v>75</v>
      </c>
      <c r="K538" s="166" t="n">
        <v>1</v>
      </c>
      <c r="L538" s="166" t="n">
        <v>75</v>
      </c>
      <c r="M538" s="141" t="inlineStr">
        <is>
          <t>Sabit Aktivite</t>
        </is>
      </c>
      <c r="N538" s="141" t="inlineStr">
        <is>
          <t>Gerçek/Mevcut Kaynak</t>
        </is>
      </c>
    </row>
    <row r="539" ht="15" customHeight="1" s="113">
      <c r="A539" s="144" t="n">
        <v>46114</v>
      </c>
      <c r="B539" s="124" t="inlineStr">
        <is>
          <t>M026</t>
        </is>
      </c>
      <c r="C539" s="124" t="inlineStr">
        <is>
          <t>HARMANDALI</t>
        </is>
      </c>
      <c r="D539" s="124" t="inlineStr">
        <is>
          <t>DERYA YARDIMCI</t>
        </is>
      </c>
      <c r="E539" s="124" t="inlineStr">
        <is>
          <t>U013</t>
        </is>
      </c>
      <c r="F539" s="124" t="inlineStr">
        <is>
          <t>KASAP</t>
        </is>
      </c>
      <c r="G539" s="124" t="inlineStr">
        <is>
          <t>A013</t>
        </is>
      </c>
      <c r="H539" s="124" t="inlineStr">
        <is>
          <t>Parçalama</t>
        </is>
      </c>
      <c r="I539" s="166" t="n">
        <v>75</v>
      </c>
      <c r="J539" s="166" t="n">
        <v>2.5</v>
      </c>
      <c r="K539" s="166" t="n">
        <v>1</v>
      </c>
      <c r="L539" s="166" t="n">
        <v>187.5</v>
      </c>
      <c r="M539" s="141" t="inlineStr">
        <is>
          <t>Türetilmiş Saha Etüdü Bekleniyor</t>
        </is>
      </c>
      <c r="N539" s="141" t="inlineStr">
        <is>
          <t>Saha Etüdü Bekleniyor</t>
        </is>
      </c>
    </row>
    <row r="540" ht="15" customHeight="1" s="113">
      <c r="A540" s="144" t="n">
        <v>46114</v>
      </c>
      <c r="B540" s="124" t="inlineStr">
        <is>
          <t>M026</t>
        </is>
      </c>
      <c r="C540" s="124" t="inlineStr">
        <is>
          <t>HARMANDALI</t>
        </is>
      </c>
      <c r="D540" s="124" t="inlineStr">
        <is>
          <t>DERYA YARDIMCI</t>
        </is>
      </c>
      <c r="E540" s="124" t="inlineStr">
        <is>
          <t>U013</t>
        </is>
      </c>
      <c r="F540" s="124" t="inlineStr">
        <is>
          <t>KASAP</t>
        </is>
      </c>
      <c r="G540" s="124" t="inlineStr">
        <is>
          <t>A014</t>
        </is>
      </c>
      <c r="H540" s="124" t="inlineStr">
        <is>
          <t>Paketleme</t>
        </is>
      </c>
      <c r="I540" s="166" t="n">
        <v>121</v>
      </c>
      <c r="J540" s="166" t="n">
        <v>1.2</v>
      </c>
      <c r="K540" s="166" t="n">
        <v>1</v>
      </c>
      <c r="L540" s="166" t="n">
        <v>145.2</v>
      </c>
      <c r="M540" s="141" t="inlineStr">
        <is>
          <t>Türetilmiş Saha Etüdü Bekleniyor</t>
        </is>
      </c>
      <c r="N540" s="141" t="inlineStr">
        <is>
          <t>Saha Etüdü Bekleniyor</t>
        </is>
      </c>
    </row>
    <row r="541" ht="15" customHeight="1" s="113">
      <c r="A541" s="144" t="n">
        <v>46114</v>
      </c>
      <c r="B541" s="124" t="inlineStr">
        <is>
          <t>M026</t>
        </is>
      </c>
      <c r="C541" s="124" t="inlineStr">
        <is>
          <t>HARMANDALI</t>
        </is>
      </c>
      <c r="D541" s="124" t="inlineStr">
        <is>
          <t>DERYA YARDIMCI</t>
        </is>
      </c>
      <c r="E541" s="124" t="inlineStr">
        <is>
          <t>U017</t>
        </is>
      </c>
      <c r="F541" s="124" t="inlineStr">
        <is>
          <t>MANAV</t>
        </is>
      </c>
      <c r="G541" s="124" t="inlineStr">
        <is>
          <t>A015</t>
        </is>
      </c>
      <c r="H541" s="124" t="inlineStr">
        <is>
          <t>Teşhir hazırlığı</t>
        </is>
      </c>
      <c r="I541" s="166" t="n">
        <v>20</v>
      </c>
      <c r="J541" s="166" t="n">
        <v>2.2</v>
      </c>
      <c r="K541" s="166" t="n">
        <v>1</v>
      </c>
      <c r="L541" s="166" t="n">
        <v>44</v>
      </c>
      <c r="M541" s="141" t="inlineStr">
        <is>
          <t>Türetilmiş Saha Etüdü Bekleniyor</t>
        </is>
      </c>
      <c r="N541" s="141" t="inlineStr">
        <is>
          <t>Saha Etüdü Bekleniyor</t>
        </is>
      </c>
    </row>
    <row r="542" ht="15" customHeight="1" s="113">
      <c r="A542" s="144" t="n">
        <v>46114</v>
      </c>
      <c r="B542" s="124" t="inlineStr">
        <is>
          <t>M026</t>
        </is>
      </c>
      <c r="C542" s="124" t="inlineStr">
        <is>
          <t>HARMANDALI</t>
        </is>
      </c>
      <c r="D542" s="124" t="inlineStr">
        <is>
          <t>DERYA YARDIMCI</t>
        </is>
      </c>
      <c r="E542" s="124" t="inlineStr">
        <is>
          <t>U017</t>
        </is>
      </c>
      <c r="F542" s="124" t="inlineStr">
        <is>
          <t>MANAV</t>
        </is>
      </c>
      <c r="G542" s="124" t="inlineStr">
        <is>
          <t>A016</t>
        </is>
      </c>
      <c r="H542" s="124" t="inlineStr">
        <is>
          <t>Ayıklama</t>
        </is>
      </c>
      <c r="I542" s="166" t="n">
        <v>15</v>
      </c>
      <c r="J542" s="166" t="n">
        <v>0.8</v>
      </c>
      <c r="K542" s="166" t="n">
        <v>1</v>
      </c>
      <c r="L542" s="166" t="n">
        <v>12</v>
      </c>
      <c r="M542" s="141" t="inlineStr">
        <is>
          <t>Türetilmiş Saha Etüdü Bekleniyor</t>
        </is>
      </c>
      <c r="N542" s="141" t="inlineStr">
        <is>
          <t>Saha Etüdü Bekleniyor</t>
        </is>
      </c>
    </row>
    <row r="543" ht="15" customHeight="1" s="113">
      <c r="A543" s="144" t="n">
        <v>46114</v>
      </c>
      <c r="B543" s="124" t="inlineStr">
        <is>
          <t>M026</t>
        </is>
      </c>
      <c r="C543" s="124" t="inlineStr">
        <is>
          <t>HARMANDALI</t>
        </is>
      </c>
      <c r="D543" s="124" t="inlineStr">
        <is>
          <t>DERYA YARDIMCI</t>
        </is>
      </c>
      <c r="E543" s="124" t="inlineStr">
        <is>
          <t>U017</t>
        </is>
      </c>
      <c r="F543" s="124" t="inlineStr">
        <is>
          <t>MANAV</t>
        </is>
      </c>
      <c r="G543" s="124" t="inlineStr">
        <is>
          <t>A017</t>
        </is>
      </c>
      <c r="H543" s="124" t="inlineStr">
        <is>
          <t>Fire ayrıştırma</t>
        </is>
      </c>
      <c r="I543" s="166" t="n">
        <v>5</v>
      </c>
      <c r="J543" s="166" t="n">
        <v>1</v>
      </c>
      <c r="K543" s="166" t="n">
        <v>1</v>
      </c>
      <c r="L543" s="166" t="n">
        <v>5</v>
      </c>
      <c r="M543" s="141" t="inlineStr">
        <is>
          <t>Türetilmiş Saha Etüdü Bekleniyor</t>
        </is>
      </c>
      <c r="N543" s="141" t="inlineStr">
        <is>
          <t>Saha Etüdü Bekleniyor</t>
        </is>
      </c>
    </row>
    <row r="544" ht="30" customHeight="1" s="113">
      <c r="A544" s="144" t="n">
        <v>46114</v>
      </c>
      <c r="B544" s="124" t="inlineStr">
        <is>
          <t>M026</t>
        </is>
      </c>
      <c r="C544" s="124" t="inlineStr">
        <is>
          <t>HARMANDALI</t>
        </is>
      </c>
      <c r="D544" s="124" t="inlineStr">
        <is>
          <t>DERYA YARDIMCI</t>
        </is>
      </c>
      <c r="E544" s="124" t="inlineStr">
        <is>
          <t>U023</t>
        </is>
      </c>
      <c r="F544" s="124" t="inlineStr">
        <is>
          <t>ONLİNE TOPLAYICI</t>
        </is>
      </c>
      <c r="G544" s="124" t="inlineStr">
        <is>
          <t>A018</t>
        </is>
      </c>
      <c r="H544" s="124" t="inlineStr">
        <is>
          <t>Sipariş toplama</t>
        </is>
      </c>
      <c r="I544" s="166" t="n">
        <v>26</v>
      </c>
      <c r="J544" s="166" t="n">
        <v>7</v>
      </c>
      <c r="K544" s="166" t="n">
        <v>1</v>
      </c>
      <c r="L544" s="166" t="n">
        <v>182</v>
      </c>
      <c r="M544" s="141" t="inlineStr">
        <is>
          <t>Online Sipariş - Gerçek</t>
        </is>
      </c>
      <c r="N544" s="141" t="inlineStr">
        <is>
          <t>Gerçek/Mevcut Kaynak</t>
        </is>
      </c>
    </row>
    <row r="545" ht="30" customHeight="1" s="113">
      <c r="A545" s="144" t="n">
        <v>46114</v>
      </c>
      <c r="B545" s="124" t="inlineStr">
        <is>
          <t>M026</t>
        </is>
      </c>
      <c r="C545" s="124" t="inlineStr">
        <is>
          <t>HARMANDALI</t>
        </is>
      </c>
      <c r="D545" s="124" t="inlineStr">
        <is>
          <t>DERYA YARDIMCI</t>
        </is>
      </c>
      <c r="E545" s="124" t="inlineStr">
        <is>
          <t>U024</t>
        </is>
      </c>
      <c r="F545" s="124" t="inlineStr">
        <is>
          <t>ONLİNE ŞOFÖR</t>
        </is>
      </c>
      <c r="G545" s="124" t="inlineStr">
        <is>
          <t>A019</t>
        </is>
      </c>
      <c r="H545" s="124" t="inlineStr">
        <is>
          <t>Sipariş teslimatı</t>
        </is>
      </c>
      <c r="I545" s="166" t="n">
        <v>26</v>
      </c>
      <c r="J545" s="166" t="n">
        <v>12</v>
      </c>
      <c r="K545" s="166" t="n">
        <v>1</v>
      </c>
      <c r="L545" s="166" t="n">
        <v>312</v>
      </c>
      <c r="M545" s="141" t="inlineStr">
        <is>
          <t>Online Sipariş - Gerçek</t>
        </is>
      </c>
      <c r="N545" s="141" t="inlineStr">
        <is>
          <t>Gerçek/Mevcut Kaynak</t>
        </is>
      </c>
    </row>
    <row r="546" ht="15" customHeight="1" s="113">
      <c r="A546" s="144" t="n">
        <v>46114</v>
      </c>
      <c r="B546" s="124" t="inlineStr">
        <is>
          <t>M026</t>
        </is>
      </c>
      <c r="C546" s="124" t="inlineStr">
        <is>
          <t>HARMANDALI</t>
        </is>
      </c>
      <c r="D546" s="124" t="inlineStr">
        <is>
          <t>DERYA YARDIMCI</t>
        </is>
      </c>
      <c r="E546" s="124" t="inlineStr">
        <is>
          <t>U002</t>
        </is>
      </c>
      <c r="F546" s="124" t="inlineStr">
        <is>
          <t>BAKLİYAT</t>
        </is>
      </c>
      <c r="G546" s="124" t="inlineStr">
        <is>
          <t>A020</t>
        </is>
      </c>
      <c r="H546" s="124" t="inlineStr">
        <is>
          <t>Ürün dolumu</t>
        </is>
      </c>
      <c r="I546" s="166" t="n">
        <v>10</v>
      </c>
      <c r="J546" s="166" t="n">
        <v>2</v>
      </c>
      <c r="K546" s="166" t="n">
        <v>1</v>
      </c>
      <c r="L546" s="166" t="n">
        <v>20</v>
      </c>
      <c r="M546" s="141" t="inlineStr">
        <is>
          <t>Türetilmiş Saha Etüdü Bekleniyor</t>
        </is>
      </c>
      <c r="N546" s="141" t="inlineStr">
        <is>
          <t>Saha Etüdü Bekleniyor</t>
        </is>
      </c>
    </row>
    <row r="547" ht="15" customHeight="1" s="113">
      <c r="A547" s="144" t="n">
        <v>46114</v>
      </c>
      <c r="B547" s="124" t="inlineStr">
        <is>
          <t>M026</t>
        </is>
      </c>
      <c r="C547" s="124" t="inlineStr">
        <is>
          <t>HARMANDALI</t>
        </is>
      </c>
      <c r="D547" s="124" t="inlineStr">
        <is>
          <t>DERYA YARDIMCI</t>
        </is>
      </c>
      <c r="E547" s="124" t="inlineStr">
        <is>
          <t>U034</t>
        </is>
      </c>
      <c r="F547" s="124" t="inlineStr">
        <is>
          <t>UNLU MAMÜLLER</t>
        </is>
      </c>
      <c r="G547" s="124" t="inlineStr">
        <is>
          <t>A021</t>
        </is>
      </c>
      <c r="H547" s="124" t="inlineStr">
        <is>
          <t>Ürün hazırlama/pişirme</t>
        </is>
      </c>
      <c r="I547" s="166" t="n">
        <v>7</v>
      </c>
      <c r="J547" s="166" t="n">
        <v>25</v>
      </c>
      <c r="K547" s="166" t="n">
        <v>1</v>
      </c>
      <c r="L547" s="166" t="n">
        <v>175</v>
      </c>
      <c r="M547" s="141" t="inlineStr">
        <is>
          <t>Türetilmiş Saha Etüdü Bekleniyor</t>
        </is>
      </c>
      <c r="N547" s="141" t="inlineStr">
        <is>
          <t>Saha Etüdü Bekleniyor</t>
        </is>
      </c>
    </row>
    <row r="548" ht="30" customHeight="1" s="113">
      <c r="A548" s="144" t="n">
        <v>46114</v>
      </c>
      <c r="B548" s="124" t="inlineStr">
        <is>
          <t>M027</t>
        </is>
      </c>
      <c r="C548" s="124" t="inlineStr">
        <is>
          <t>HATAY</t>
        </is>
      </c>
      <c r="D548" s="124" t="inlineStr">
        <is>
          <t>ERTAN TEKİ</t>
        </is>
      </c>
      <c r="E548" s="124" t="inlineStr">
        <is>
          <t>U015</t>
        </is>
      </c>
      <c r="F548" s="124" t="inlineStr">
        <is>
          <t>KASİYER</t>
        </is>
      </c>
      <c r="G548" s="124" t="inlineStr">
        <is>
          <t>A001</t>
        </is>
      </c>
      <c r="H548" s="124" t="inlineStr">
        <is>
          <t>Fiş işlemi</t>
        </is>
      </c>
      <c r="I548" s="166" t="n">
        <v>4906</v>
      </c>
      <c r="J548" s="166" t="n">
        <v>2</v>
      </c>
      <c r="K548" s="166" t="n">
        <v>1</v>
      </c>
      <c r="L548" s="166" t="n">
        <v>9812</v>
      </c>
      <c r="M548" s="141" t="inlineStr">
        <is>
          <t>Günlük Operasyon - Gerçek</t>
        </is>
      </c>
      <c r="N548" s="141" t="inlineStr">
        <is>
          <t>Gerçek/Mevcut Kaynak</t>
        </is>
      </c>
    </row>
    <row r="549" ht="15" customHeight="1" s="113">
      <c r="A549" s="144" t="n">
        <v>46114</v>
      </c>
      <c r="B549" s="124" t="inlineStr">
        <is>
          <t>M027</t>
        </is>
      </c>
      <c r="C549" s="124" t="inlineStr">
        <is>
          <t>HATAY</t>
        </is>
      </c>
      <c r="D549" s="124" t="inlineStr">
        <is>
          <t>ERTAN TEKİ</t>
        </is>
      </c>
      <c r="E549" s="124" t="inlineStr">
        <is>
          <t>U015</t>
        </is>
      </c>
      <c r="F549" s="124" t="inlineStr">
        <is>
          <t>KASİYER</t>
        </is>
      </c>
      <c r="G549" s="124" t="inlineStr">
        <is>
          <t>A002</t>
        </is>
      </c>
      <c r="H549" s="124" t="inlineStr">
        <is>
          <t>Kasa açılışı</t>
        </is>
      </c>
      <c r="I549" s="166" t="n">
        <v>14</v>
      </c>
      <c r="J549" s="166" t="n">
        <v>15</v>
      </c>
      <c r="K549" s="166" t="n">
        <v>1</v>
      </c>
      <c r="L549" s="166" t="n">
        <v>210</v>
      </c>
      <c r="M549" s="141" t="inlineStr">
        <is>
          <t>Türetilmiş Saha Etüdü Bekleniyor</t>
        </is>
      </c>
      <c r="N549" s="141" t="inlineStr">
        <is>
          <t>Saha Etüdü Bekleniyor</t>
        </is>
      </c>
    </row>
    <row r="550" ht="15" customHeight="1" s="113">
      <c r="A550" s="144" t="n">
        <v>46114</v>
      </c>
      <c r="B550" s="124" t="inlineStr">
        <is>
          <t>M027</t>
        </is>
      </c>
      <c r="C550" s="124" t="inlineStr">
        <is>
          <t>HATAY</t>
        </is>
      </c>
      <c r="D550" s="124" t="inlineStr">
        <is>
          <t>ERTAN TEKİ</t>
        </is>
      </c>
      <c r="E550" s="124" t="inlineStr">
        <is>
          <t>U015</t>
        </is>
      </c>
      <c r="F550" s="124" t="inlineStr">
        <is>
          <t>KASİYER</t>
        </is>
      </c>
      <c r="G550" s="124" t="inlineStr">
        <is>
          <t>A003</t>
        </is>
      </c>
      <c r="H550" s="124" t="inlineStr">
        <is>
          <t>Kasa kapanışı</t>
        </is>
      </c>
      <c r="I550" s="166" t="n">
        <v>14</v>
      </c>
      <c r="J550" s="166" t="n">
        <v>20</v>
      </c>
      <c r="K550" s="166" t="n">
        <v>1</v>
      </c>
      <c r="L550" s="166" t="n">
        <v>280</v>
      </c>
      <c r="M550" s="141" t="inlineStr">
        <is>
          <t>Türetilmiş Saha Etüdü Bekleniyor</t>
        </is>
      </c>
      <c r="N550" s="141" t="inlineStr">
        <is>
          <t>Saha Etüdü Bekleniyor</t>
        </is>
      </c>
    </row>
    <row r="551" ht="15" customHeight="1" s="113">
      <c r="A551" s="144" t="n">
        <v>46114</v>
      </c>
      <c r="B551" s="124" t="inlineStr">
        <is>
          <t>M027</t>
        </is>
      </c>
      <c r="C551" s="124" t="inlineStr">
        <is>
          <t>HATAY</t>
        </is>
      </c>
      <c r="D551" s="124" t="inlineStr">
        <is>
          <t>ERTAN TEKİ</t>
        </is>
      </c>
      <c r="E551" s="124" t="inlineStr">
        <is>
          <t>U015</t>
        </is>
      </c>
      <c r="F551" s="124" t="inlineStr">
        <is>
          <t>KASİYER</t>
        </is>
      </c>
      <c r="G551" s="124" t="inlineStr">
        <is>
          <t>A004</t>
        </is>
      </c>
      <c r="H551" s="124" t="inlineStr">
        <is>
          <t>İade işlemi</t>
        </is>
      </c>
      <c r="I551" s="166" t="n">
        <v>59</v>
      </c>
      <c r="J551" s="166" t="n">
        <v>6</v>
      </c>
      <c r="K551" s="166" t="n">
        <v>1</v>
      </c>
      <c r="L551" s="166" t="n">
        <v>354</v>
      </c>
      <c r="M551" s="141" t="inlineStr">
        <is>
          <t>Türetilmiş Saha Etüdü Bekleniyor</t>
        </is>
      </c>
      <c r="N551" s="141" t="inlineStr">
        <is>
          <t>Saha Etüdü Bekleniyor</t>
        </is>
      </c>
    </row>
    <row r="552" ht="15" customHeight="1" s="113">
      <c r="A552" s="144" t="n">
        <v>46114</v>
      </c>
      <c r="B552" s="124" t="inlineStr">
        <is>
          <t>M027</t>
        </is>
      </c>
      <c r="C552" s="124" t="inlineStr">
        <is>
          <t>HATAY</t>
        </is>
      </c>
      <c r="D552" s="124" t="inlineStr">
        <is>
          <t>ERTAN TEKİ</t>
        </is>
      </c>
      <c r="E552" s="124" t="inlineStr">
        <is>
          <t>U026</t>
        </is>
      </c>
      <c r="F552" s="124" t="inlineStr">
        <is>
          <t>REYON GÖREVLİSİ</t>
        </is>
      </c>
      <c r="G552" s="124" t="inlineStr">
        <is>
          <t>A005</t>
        </is>
      </c>
      <c r="H552" s="124" t="inlineStr">
        <is>
          <t>Koli raf yerleştirme</t>
        </is>
      </c>
      <c r="I552" s="166" t="n">
        <v>14</v>
      </c>
      <c r="J552" s="166" t="n">
        <v>1.8</v>
      </c>
      <c r="K552" s="166" t="n">
        <v>1</v>
      </c>
      <c r="L552" s="166" t="n">
        <v>25.2</v>
      </c>
      <c r="M552" s="141" t="inlineStr">
        <is>
          <t>Mal Kabul (Aylık Operasyon KPI) - Türetilmiş</t>
        </is>
      </c>
      <c r="N552" s="141" t="inlineStr">
        <is>
          <t>Gerçek/Türetilmiş</t>
        </is>
      </c>
    </row>
    <row r="553" ht="15" customHeight="1" s="113">
      <c r="A553" s="144" t="n">
        <v>46114</v>
      </c>
      <c r="B553" s="124" t="inlineStr">
        <is>
          <t>M027</t>
        </is>
      </c>
      <c r="C553" s="124" t="inlineStr">
        <is>
          <t>HATAY</t>
        </is>
      </c>
      <c r="D553" s="124" t="inlineStr">
        <is>
          <t>ERTAN TEKİ</t>
        </is>
      </c>
      <c r="E553" s="124" t="inlineStr">
        <is>
          <t>U026</t>
        </is>
      </c>
      <c r="F553" s="124" t="inlineStr">
        <is>
          <t>REYON GÖREVLİSİ</t>
        </is>
      </c>
      <c r="G553" s="124" t="inlineStr">
        <is>
          <t>A006</t>
        </is>
      </c>
      <c r="H553" s="124" t="inlineStr">
        <is>
          <t>Palet boşaltma</t>
        </is>
      </c>
      <c r="I553" s="166" t="n">
        <v>14</v>
      </c>
      <c r="J553" s="166" t="n">
        <v>30</v>
      </c>
      <c r="K553" s="166" t="n">
        <v>1</v>
      </c>
      <c r="L553" s="166" t="n">
        <v>420</v>
      </c>
      <c r="M553" s="141" t="inlineStr">
        <is>
          <t>Mal Kabul (Aylık Operasyon KPI) - Türetilmiş</t>
        </is>
      </c>
      <c r="N553" s="141" t="inlineStr">
        <is>
          <t>Gerçek/Türetilmiş</t>
        </is>
      </c>
    </row>
    <row r="554" ht="15" customHeight="1" s="113">
      <c r="A554" s="144" t="n">
        <v>46114</v>
      </c>
      <c r="B554" s="124" t="inlineStr">
        <is>
          <t>M027</t>
        </is>
      </c>
      <c r="C554" s="124" t="inlineStr">
        <is>
          <t>HATAY</t>
        </is>
      </c>
      <c r="D554" s="124" t="inlineStr">
        <is>
          <t>ERTAN TEKİ</t>
        </is>
      </c>
      <c r="E554" s="124" t="inlineStr">
        <is>
          <t>U026</t>
        </is>
      </c>
      <c r="F554" s="124" t="inlineStr">
        <is>
          <t>REYON GÖREVLİSİ</t>
        </is>
      </c>
      <c r="G554" s="124" t="inlineStr">
        <is>
          <t>A007</t>
        </is>
      </c>
      <c r="H554" s="124" t="inlineStr">
        <is>
          <t>Etiket değiştirme</t>
        </is>
      </c>
      <c r="I554" s="166" t="n">
        <v>138</v>
      </c>
      <c r="J554" s="166" t="n">
        <v>0.45</v>
      </c>
      <c r="K554" s="166" t="n">
        <v>1</v>
      </c>
      <c r="L554" s="166" t="n">
        <v>62.1</v>
      </c>
      <c r="M554" s="141" t="inlineStr">
        <is>
          <t>Türetilmiş Saha Etüdü Bekleniyor</t>
        </is>
      </c>
      <c r="N554" s="141" t="inlineStr">
        <is>
          <t>Saha Etüdü Bekleniyor</t>
        </is>
      </c>
    </row>
    <row r="555" ht="15" customHeight="1" s="113">
      <c r="A555" s="144" t="n">
        <v>46114</v>
      </c>
      <c r="B555" s="124" t="inlineStr">
        <is>
          <t>M027</t>
        </is>
      </c>
      <c r="C555" s="124" t="inlineStr">
        <is>
          <t>HATAY</t>
        </is>
      </c>
      <c r="D555" s="124" t="inlineStr">
        <is>
          <t>ERTAN TEKİ</t>
        </is>
      </c>
      <c r="E555" s="124" t="inlineStr">
        <is>
          <t>U026</t>
        </is>
      </c>
      <c r="F555" s="124" t="inlineStr">
        <is>
          <t>REYON GÖREVLİSİ</t>
        </is>
      </c>
      <c r="G555" s="124" t="inlineStr">
        <is>
          <t>A008</t>
        </is>
      </c>
      <c r="H555" s="124" t="inlineStr">
        <is>
          <t>SKT kontrolü</t>
        </is>
      </c>
      <c r="I555" s="166" t="n">
        <v>988</v>
      </c>
      <c r="J555" s="166" t="n">
        <v>0.2</v>
      </c>
      <c r="K555" s="166" t="n">
        <v>1</v>
      </c>
      <c r="L555" s="166" t="n">
        <v>197.6</v>
      </c>
      <c r="M555" s="141" t="inlineStr">
        <is>
          <t>Türetilmiş Saha Etüdü Bekleniyor</t>
        </is>
      </c>
      <c r="N555" s="141" t="inlineStr">
        <is>
          <t>Saha Etüdü Bekleniyor</t>
        </is>
      </c>
    </row>
    <row r="556" ht="15" customHeight="1" s="113">
      <c r="A556" s="144" t="n">
        <v>46114</v>
      </c>
      <c r="B556" s="124" t="inlineStr">
        <is>
          <t>M027</t>
        </is>
      </c>
      <c r="C556" s="124" t="inlineStr">
        <is>
          <t>HATAY</t>
        </is>
      </c>
      <c r="D556" s="124" t="inlineStr">
        <is>
          <t>ERTAN TEKİ</t>
        </is>
      </c>
      <c r="E556" s="124" t="inlineStr">
        <is>
          <t>U042</t>
        </is>
      </c>
      <c r="F556" s="124" t="inlineStr">
        <is>
          <t>ŞARKÜTERİ</t>
        </is>
      </c>
      <c r="G556" s="124" t="inlineStr">
        <is>
          <t>A009</t>
        </is>
      </c>
      <c r="H556" s="124" t="inlineStr">
        <is>
          <t>Müşteri servis süresi</t>
        </is>
      </c>
      <c r="I556" s="166" t="n">
        <v>453</v>
      </c>
      <c r="J556" s="166" t="n">
        <v>4</v>
      </c>
      <c r="K556" s="166" t="n">
        <v>1</v>
      </c>
      <c r="L556" s="166" t="n">
        <v>1812</v>
      </c>
      <c r="M556" s="141" t="inlineStr">
        <is>
          <t>Türetilmiş Saha Etüdü Bekleniyor</t>
        </is>
      </c>
      <c r="N556" s="141" t="inlineStr">
        <is>
          <t>Saha Etüdü Bekleniyor</t>
        </is>
      </c>
    </row>
    <row r="557" ht="30" customHeight="1" s="113">
      <c r="A557" s="144" t="n">
        <v>46114</v>
      </c>
      <c r="B557" s="124" t="inlineStr">
        <is>
          <t>M027</t>
        </is>
      </c>
      <c r="C557" s="124" t="inlineStr">
        <is>
          <t>HATAY</t>
        </is>
      </c>
      <c r="D557" s="124" t="inlineStr">
        <is>
          <t>ERTAN TEKİ</t>
        </is>
      </c>
      <c r="E557" s="124" t="inlineStr">
        <is>
          <t>U042</t>
        </is>
      </c>
      <c r="F557" s="124" t="inlineStr">
        <is>
          <t>ŞARKÜTERİ</t>
        </is>
      </c>
      <c r="G557" s="124" t="inlineStr">
        <is>
          <t>A010</t>
        </is>
      </c>
      <c r="H557" s="124" t="inlineStr">
        <is>
          <t>Günlük temizlik</t>
        </is>
      </c>
      <c r="I557" s="166" t="n">
        <v>1</v>
      </c>
      <c r="J557" s="166" t="n">
        <v>90</v>
      </c>
      <c r="K557" s="166" t="n">
        <v>1</v>
      </c>
      <c r="L557" s="166" t="n">
        <v>90</v>
      </c>
      <c r="M557" s="141" t="inlineStr">
        <is>
          <t>Sabit Aktivite</t>
        </is>
      </c>
      <c r="N557" s="141" t="inlineStr">
        <is>
          <t>Gerçek/Mevcut Kaynak</t>
        </is>
      </c>
    </row>
    <row r="558" ht="15" customHeight="1" s="113">
      <c r="A558" s="144" t="n">
        <v>46114</v>
      </c>
      <c r="B558" s="124" t="inlineStr">
        <is>
          <t>M027</t>
        </is>
      </c>
      <c r="C558" s="124" t="inlineStr">
        <is>
          <t>HATAY</t>
        </is>
      </c>
      <c r="D558" s="124" t="inlineStr">
        <is>
          <t>ERTAN TEKİ</t>
        </is>
      </c>
      <c r="E558" s="124" t="inlineStr">
        <is>
          <t>U042</t>
        </is>
      </c>
      <c r="F558" s="124" t="inlineStr">
        <is>
          <t>ŞARKÜTERİ</t>
        </is>
      </c>
      <c r="G558" s="124" t="inlineStr">
        <is>
          <t>A011</t>
        </is>
      </c>
      <c r="H558" s="124" t="inlineStr">
        <is>
          <t>Ürün hazırlama</t>
        </is>
      </c>
      <c r="I558" s="166" t="n">
        <v>136</v>
      </c>
      <c r="J558" s="166" t="n">
        <v>1.5</v>
      </c>
      <c r="K558" s="166" t="n">
        <v>1</v>
      </c>
      <c r="L558" s="166" t="n">
        <v>204</v>
      </c>
      <c r="M558" s="141" t="inlineStr">
        <is>
          <t>Türetilmiş Saha Etüdü Bekleniyor</t>
        </is>
      </c>
      <c r="N558" s="141" t="inlineStr">
        <is>
          <t>Saha Etüdü Bekleniyor</t>
        </is>
      </c>
    </row>
    <row r="559" ht="30" customHeight="1" s="113">
      <c r="A559" s="144" t="n">
        <v>46114</v>
      </c>
      <c r="B559" s="124" t="inlineStr">
        <is>
          <t>M027</t>
        </is>
      </c>
      <c r="C559" s="124" t="inlineStr">
        <is>
          <t>HATAY</t>
        </is>
      </c>
      <c r="D559" s="124" t="inlineStr">
        <is>
          <t>ERTAN TEKİ</t>
        </is>
      </c>
      <c r="E559" s="124" t="inlineStr">
        <is>
          <t>U013</t>
        </is>
      </c>
      <c r="F559" s="124" t="inlineStr">
        <is>
          <t>KASAP</t>
        </is>
      </c>
      <c r="G559" s="124" t="inlineStr">
        <is>
          <t>A012</t>
        </is>
      </c>
      <c r="H559" s="124" t="inlineStr">
        <is>
          <t>Teşhir hazırlığı</t>
        </is>
      </c>
      <c r="I559" s="166" t="n">
        <v>1</v>
      </c>
      <c r="J559" s="166" t="n">
        <v>75</v>
      </c>
      <c r="K559" s="166" t="n">
        <v>1</v>
      </c>
      <c r="L559" s="166" t="n">
        <v>75</v>
      </c>
      <c r="M559" s="141" t="inlineStr">
        <is>
          <t>Sabit Aktivite</t>
        </is>
      </c>
      <c r="N559" s="141" t="inlineStr">
        <is>
          <t>Gerçek/Mevcut Kaynak</t>
        </is>
      </c>
    </row>
    <row r="560" ht="15" customHeight="1" s="113">
      <c r="A560" s="144" t="n">
        <v>46114</v>
      </c>
      <c r="B560" s="124" t="inlineStr">
        <is>
          <t>M027</t>
        </is>
      </c>
      <c r="C560" s="124" t="inlineStr">
        <is>
          <t>HATAY</t>
        </is>
      </c>
      <c r="D560" s="124" t="inlineStr">
        <is>
          <t>ERTAN TEKİ</t>
        </is>
      </c>
      <c r="E560" s="124" t="inlineStr">
        <is>
          <t>U013</t>
        </is>
      </c>
      <c r="F560" s="124" t="inlineStr">
        <is>
          <t>KASAP</t>
        </is>
      </c>
      <c r="G560" s="124" t="inlineStr">
        <is>
          <t>A013</t>
        </is>
      </c>
      <c r="H560" s="124" t="inlineStr">
        <is>
          <t>Parçalama</t>
        </is>
      </c>
      <c r="I560" s="166" t="n">
        <v>113</v>
      </c>
      <c r="J560" s="166" t="n">
        <v>2.5</v>
      </c>
      <c r="K560" s="166" t="n">
        <v>1</v>
      </c>
      <c r="L560" s="166" t="n">
        <v>282.5</v>
      </c>
      <c r="M560" s="141" t="inlineStr">
        <is>
          <t>Türetilmiş Saha Etüdü Bekleniyor</t>
        </is>
      </c>
      <c r="N560" s="141" t="inlineStr">
        <is>
          <t>Saha Etüdü Bekleniyor</t>
        </is>
      </c>
    </row>
    <row r="561" ht="15" customHeight="1" s="113">
      <c r="A561" s="144" t="n">
        <v>46114</v>
      </c>
      <c r="B561" s="124" t="inlineStr">
        <is>
          <t>M027</t>
        </is>
      </c>
      <c r="C561" s="124" t="inlineStr">
        <is>
          <t>HATAY</t>
        </is>
      </c>
      <c r="D561" s="124" t="inlineStr">
        <is>
          <t>ERTAN TEKİ</t>
        </is>
      </c>
      <c r="E561" s="124" t="inlineStr">
        <is>
          <t>U013</t>
        </is>
      </c>
      <c r="F561" s="124" t="inlineStr">
        <is>
          <t>KASAP</t>
        </is>
      </c>
      <c r="G561" s="124" t="inlineStr">
        <is>
          <t>A014</t>
        </is>
      </c>
      <c r="H561" s="124" t="inlineStr">
        <is>
          <t>Paketleme</t>
        </is>
      </c>
      <c r="I561" s="166" t="n">
        <v>181</v>
      </c>
      <c r="J561" s="166" t="n">
        <v>1.2</v>
      </c>
      <c r="K561" s="166" t="n">
        <v>1</v>
      </c>
      <c r="L561" s="166" t="n">
        <v>217.2</v>
      </c>
      <c r="M561" s="141" t="inlineStr">
        <is>
          <t>Türetilmiş Saha Etüdü Bekleniyor</t>
        </is>
      </c>
      <c r="N561" s="141" t="inlineStr">
        <is>
          <t>Saha Etüdü Bekleniyor</t>
        </is>
      </c>
    </row>
    <row r="562" ht="15" customHeight="1" s="113">
      <c r="A562" s="144" t="n">
        <v>46114</v>
      </c>
      <c r="B562" s="124" t="inlineStr">
        <is>
          <t>M027</t>
        </is>
      </c>
      <c r="C562" s="124" t="inlineStr">
        <is>
          <t>HATAY</t>
        </is>
      </c>
      <c r="D562" s="124" t="inlineStr">
        <is>
          <t>ERTAN TEKİ</t>
        </is>
      </c>
      <c r="E562" s="124" t="inlineStr">
        <is>
          <t>U017</t>
        </is>
      </c>
      <c r="F562" s="124" t="inlineStr">
        <is>
          <t>MANAV</t>
        </is>
      </c>
      <c r="G562" s="124" t="inlineStr">
        <is>
          <t>A015</t>
        </is>
      </c>
      <c r="H562" s="124" t="inlineStr">
        <is>
          <t>Teşhir hazırlığı</t>
        </is>
      </c>
      <c r="I562" s="166" t="n">
        <v>79</v>
      </c>
      <c r="J562" s="166" t="n">
        <v>2.2</v>
      </c>
      <c r="K562" s="166" t="n">
        <v>1</v>
      </c>
      <c r="L562" s="166" t="n">
        <v>173.8</v>
      </c>
      <c r="M562" s="141" t="inlineStr">
        <is>
          <t>Türetilmiş Saha Etüdü Bekleniyor</t>
        </is>
      </c>
      <c r="N562" s="141" t="inlineStr">
        <is>
          <t>Saha Etüdü Bekleniyor</t>
        </is>
      </c>
    </row>
    <row r="563" ht="15" customHeight="1" s="113">
      <c r="A563" s="144" t="n">
        <v>46114</v>
      </c>
      <c r="B563" s="124" t="inlineStr">
        <is>
          <t>M027</t>
        </is>
      </c>
      <c r="C563" s="124" t="inlineStr">
        <is>
          <t>HATAY</t>
        </is>
      </c>
      <c r="D563" s="124" t="inlineStr">
        <is>
          <t>ERTAN TEKİ</t>
        </is>
      </c>
      <c r="E563" s="124" t="inlineStr">
        <is>
          <t>U017</t>
        </is>
      </c>
      <c r="F563" s="124" t="inlineStr">
        <is>
          <t>MANAV</t>
        </is>
      </c>
      <c r="G563" s="124" t="inlineStr">
        <is>
          <t>A016</t>
        </is>
      </c>
      <c r="H563" s="124" t="inlineStr">
        <is>
          <t>Ayıklama</t>
        </is>
      </c>
      <c r="I563" s="166" t="n">
        <v>47</v>
      </c>
      <c r="J563" s="166" t="n">
        <v>0.8</v>
      </c>
      <c r="K563" s="166" t="n">
        <v>1</v>
      </c>
      <c r="L563" s="166" t="n">
        <v>37.6</v>
      </c>
      <c r="M563" s="141" t="inlineStr">
        <is>
          <t>Türetilmiş Saha Etüdü Bekleniyor</t>
        </is>
      </c>
      <c r="N563" s="141" t="inlineStr">
        <is>
          <t>Saha Etüdü Bekleniyor</t>
        </is>
      </c>
    </row>
    <row r="564" ht="15" customHeight="1" s="113">
      <c r="A564" s="144" t="n">
        <v>46114</v>
      </c>
      <c r="B564" s="124" t="inlineStr">
        <is>
          <t>M027</t>
        </is>
      </c>
      <c r="C564" s="124" t="inlineStr">
        <is>
          <t>HATAY</t>
        </is>
      </c>
      <c r="D564" s="124" t="inlineStr">
        <is>
          <t>ERTAN TEKİ</t>
        </is>
      </c>
      <c r="E564" s="124" t="inlineStr">
        <is>
          <t>U017</t>
        </is>
      </c>
      <c r="F564" s="124" t="inlineStr">
        <is>
          <t>MANAV</t>
        </is>
      </c>
      <c r="G564" s="124" t="inlineStr">
        <is>
          <t>A017</t>
        </is>
      </c>
      <c r="H564" s="124" t="inlineStr">
        <is>
          <t>Fire ayrıştırma</t>
        </is>
      </c>
      <c r="I564" s="166" t="n">
        <v>12</v>
      </c>
      <c r="J564" s="166" t="n">
        <v>1</v>
      </c>
      <c r="K564" s="166" t="n">
        <v>1</v>
      </c>
      <c r="L564" s="166" t="n">
        <v>12</v>
      </c>
      <c r="M564" s="141" t="inlineStr">
        <is>
          <t>Türetilmiş Saha Etüdü Bekleniyor</t>
        </is>
      </c>
      <c r="N564" s="141" t="inlineStr">
        <is>
          <t>Saha Etüdü Bekleniyor</t>
        </is>
      </c>
    </row>
    <row r="565" ht="30" customHeight="1" s="113">
      <c r="A565" s="144" t="n">
        <v>46114</v>
      </c>
      <c r="B565" s="124" t="inlineStr">
        <is>
          <t>M027</t>
        </is>
      </c>
      <c r="C565" s="124" t="inlineStr">
        <is>
          <t>HATAY</t>
        </is>
      </c>
      <c r="D565" s="124" t="inlineStr">
        <is>
          <t>ERTAN TEKİ</t>
        </is>
      </c>
      <c r="E565" s="124" t="inlineStr">
        <is>
          <t>U023</t>
        </is>
      </c>
      <c r="F565" s="124" t="inlineStr">
        <is>
          <t>ONLİNE TOPLAYICI</t>
        </is>
      </c>
      <c r="G565" s="124" t="inlineStr">
        <is>
          <t>A018</t>
        </is>
      </c>
      <c r="H565" s="124" t="inlineStr">
        <is>
          <t>Sipariş toplama</t>
        </is>
      </c>
      <c r="I565" s="166" t="n">
        <v>77</v>
      </c>
      <c r="J565" s="166" t="n">
        <v>7</v>
      </c>
      <c r="K565" s="166" t="n">
        <v>1</v>
      </c>
      <c r="L565" s="166" t="n">
        <v>539</v>
      </c>
      <c r="M565" s="141" t="inlineStr">
        <is>
          <t>Online Sipariş - Gerçek</t>
        </is>
      </c>
      <c r="N565" s="141" t="inlineStr">
        <is>
          <t>Gerçek/Mevcut Kaynak</t>
        </is>
      </c>
    </row>
    <row r="566" ht="30" customHeight="1" s="113">
      <c r="A566" s="144" t="n">
        <v>46114</v>
      </c>
      <c r="B566" s="124" t="inlineStr">
        <is>
          <t>M027</t>
        </is>
      </c>
      <c r="C566" s="124" t="inlineStr">
        <is>
          <t>HATAY</t>
        </is>
      </c>
      <c r="D566" s="124" t="inlineStr">
        <is>
          <t>ERTAN TEKİ</t>
        </is>
      </c>
      <c r="E566" s="124" t="inlineStr">
        <is>
          <t>U024</t>
        </is>
      </c>
      <c r="F566" s="124" t="inlineStr">
        <is>
          <t>ONLİNE ŞOFÖR</t>
        </is>
      </c>
      <c r="G566" s="124" t="inlineStr">
        <is>
          <t>A019</t>
        </is>
      </c>
      <c r="H566" s="124" t="inlineStr">
        <is>
          <t>Sipariş teslimatı</t>
        </is>
      </c>
      <c r="I566" s="166" t="n">
        <v>77</v>
      </c>
      <c r="J566" s="166" t="n">
        <v>12</v>
      </c>
      <c r="K566" s="166" t="n">
        <v>1</v>
      </c>
      <c r="L566" s="166" t="n">
        <v>924</v>
      </c>
      <c r="M566" s="141" t="inlineStr">
        <is>
          <t>Online Sipariş - Gerçek</t>
        </is>
      </c>
      <c r="N566" s="141" t="inlineStr">
        <is>
          <t>Gerçek/Mevcut Kaynak</t>
        </is>
      </c>
    </row>
    <row r="567" ht="15" customHeight="1" s="113">
      <c r="A567" s="144" t="n">
        <v>46114</v>
      </c>
      <c r="B567" s="124" t="inlineStr">
        <is>
          <t>M027</t>
        </is>
      </c>
      <c r="C567" s="124" t="inlineStr">
        <is>
          <t>HATAY</t>
        </is>
      </c>
      <c r="D567" s="124" t="inlineStr">
        <is>
          <t>ERTAN TEKİ</t>
        </is>
      </c>
      <c r="E567" s="124" t="inlineStr">
        <is>
          <t>U002</t>
        </is>
      </c>
      <c r="F567" s="124" t="inlineStr">
        <is>
          <t>BAKLİYAT</t>
        </is>
      </c>
      <c r="G567" s="124" t="inlineStr">
        <is>
          <t>A020</t>
        </is>
      </c>
      <c r="H567" s="124" t="inlineStr">
        <is>
          <t>Ürün dolumu</t>
        </is>
      </c>
      <c r="I567" s="166" t="n">
        <v>47</v>
      </c>
      <c r="J567" s="166" t="n">
        <v>2</v>
      </c>
      <c r="K567" s="166" t="n">
        <v>1</v>
      </c>
      <c r="L567" s="166" t="n">
        <v>94</v>
      </c>
      <c r="M567" s="141" t="inlineStr">
        <is>
          <t>Türetilmiş Saha Etüdü Bekleniyor</t>
        </is>
      </c>
      <c r="N567" s="141" t="inlineStr">
        <is>
          <t>Saha Etüdü Bekleniyor</t>
        </is>
      </c>
    </row>
    <row r="568" ht="15" customHeight="1" s="113">
      <c r="A568" s="144" t="n">
        <v>46114</v>
      </c>
      <c r="B568" s="124" t="inlineStr">
        <is>
          <t>M027</t>
        </is>
      </c>
      <c r="C568" s="124" t="inlineStr">
        <is>
          <t>HATAY</t>
        </is>
      </c>
      <c r="D568" s="124" t="inlineStr">
        <is>
          <t>ERTAN TEKİ</t>
        </is>
      </c>
      <c r="E568" s="124" t="inlineStr">
        <is>
          <t>U034</t>
        </is>
      </c>
      <c r="F568" s="124" t="inlineStr">
        <is>
          <t>UNLU MAMÜLLER</t>
        </is>
      </c>
      <c r="G568" s="124" t="inlineStr">
        <is>
          <t>A021</t>
        </is>
      </c>
      <c r="H568" s="124" t="inlineStr">
        <is>
          <t>Ürün hazırlama/pişirme</t>
        </is>
      </c>
      <c r="I568" s="166" t="n">
        <v>10</v>
      </c>
      <c r="J568" s="166" t="n">
        <v>25</v>
      </c>
      <c r="K568" s="166" t="n">
        <v>1</v>
      </c>
      <c r="L568" s="166" t="n">
        <v>250</v>
      </c>
      <c r="M568" s="141" t="inlineStr">
        <is>
          <t>Türetilmiş Saha Etüdü Bekleniyor</t>
        </is>
      </c>
      <c r="N568" s="141" t="inlineStr">
        <is>
          <t>Saha Etüdü Bekleniyor</t>
        </is>
      </c>
    </row>
    <row r="569" ht="30" customHeight="1" s="113">
      <c r="A569" s="144" t="n">
        <v>46114</v>
      </c>
      <c r="B569" s="124" t="inlineStr">
        <is>
          <t>M028</t>
        </is>
      </c>
      <c r="C569" s="124" t="inlineStr">
        <is>
          <t>KARŞIYAKA-1</t>
        </is>
      </c>
      <c r="D569" s="124" t="inlineStr">
        <is>
          <t>DERYA YARDIMCI</t>
        </is>
      </c>
      <c r="E569" s="124" t="inlineStr">
        <is>
          <t>U015</t>
        </is>
      </c>
      <c r="F569" s="124" t="inlineStr">
        <is>
          <t>KASİYER</t>
        </is>
      </c>
      <c r="G569" s="124" t="inlineStr">
        <is>
          <t>A001</t>
        </is>
      </c>
      <c r="H569" s="124" t="inlineStr">
        <is>
          <t>Fiş işlemi</t>
        </is>
      </c>
      <c r="I569" s="166" t="n">
        <v>2537</v>
      </c>
      <c r="J569" s="166" t="n">
        <v>2</v>
      </c>
      <c r="K569" s="166" t="n">
        <v>1</v>
      </c>
      <c r="L569" s="166" t="n">
        <v>5074</v>
      </c>
      <c r="M569" s="141" t="inlineStr">
        <is>
          <t>Günlük Operasyon - Gerçek</t>
        </is>
      </c>
      <c r="N569" s="141" t="inlineStr">
        <is>
          <t>Gerçek/Mevcut Kaynak</t>
        </is>
      </c>
    </row>
    <row r="570" ht="15" customHeight="1" s="113">
      <c r="A570" s="144" t="n">
        <v>46114</v>
      </c>
      <c r="B570" s="124" t="inlineStr">
        <is>
          <t>M028</t>
        </is>
      </c>
      <c r="C570" s="124" t="inlineStr">
        <is>
          <t>KARŞIYAKA-1</t>
        </is>
      </c>
      <c r="D570" s="124" t="inlineStr">
        <is>
          <t>DERYA YARDIMCI</t>
        </is>
      </c>
      <c r="E570" s="124" t="inlineStr">
        <is>
          <t>U015</t>
        </is>
      </c>
      <c r="F570" s="124" t="inlineStr">
        <is>
          <t>KASİYER</t>
        </is>
      </c>
      <c r="G570" s="124" t="inlineStr">
        <is>
          <t>A002</t>
        </is>
      </c>
      <c r="H570" s="124" t="inlineStr">
        <is>
          <t>Kasa açılışı</t>
        </is>
      </c>
      <c r="I570" s="166" t="n">
        <v>7</v>
      </c>
      <c r="J570" s="166" t="n">
        <v>15</v>
      </c>
      <c r="K570" s="166" t="n">
        <v>1</v>
      </c>
      <c r="L570" s="166" t="n">
        <v>105</v>
      </c>
      <c r="M570" s="141" t="inlineStr">
        <is>
          <t>Türetilmiş Saha Etüdü Bekleniyor</t>
        </is>
      </c>
      <c r="N570" s="141" t="inlineStr">
        <is>
          <t>Saha Etüdü Bekleniyor</t>
        </is>
      </c>
    </row>
    <row r="571" ht="15" customHeight="1" s="113">
      <c r="A571" s="144" t="n">
        <v>46114</v>
      </c>
      <c r="B571" s="124" t="inlineStr">
        <is>
          <t>M028</t>
        </is>
      </c>
      <c r="C571" s="124" t="inlineStr">
        <is>
          <t>KARŞIYAKA-1</t>
        </is>
      </c>
      <c r="D571" s="124" t="inlineStr">
        <is>
          <t>DERYA YARDIMCI</t>
        </is>
      </c>
      <c r="E571" s="124" t="inlineStr">
        <is>
          <t>U015</t>
        </is>
      </c>
      <c r="F571" s="124" t="inlineStr">
        <is>
          <t>KASİYER</t>
        </is>
      </c>
      <c r="G571" s="124" t="inlineStr">
        <is>
          <t>A003</t>
        </is>
      </c>
      <c r="H571" s="124" t="inlineStr">
        <is>
          <t>Kasa kapanışı</t>
        </is>
      </c>
      <c r="I571" s="166" t="n">
        <v>7</v>
      </c>
      <c r="J571" s="166" t="n">
        <v>20</v>
      </c>
      <c r="K571" s="166" t="n">
        <v>1</v>
      </c>
      <c r="L571" s="166" t="n">
        <v>140</v>
      </c>
      <c r="M571" s="141" t="inlineStr">
        <is>
          <t>Türetilmiş Saha Etüdü Bekleniyor</t>
        </is>
      </c>
      <c r="N571" s="141" t="inlineStr">
        <is>
          <t>Saha Etüdü Bekleniyor</t>
        </is>
      </c>
    </row>
    <row r="572" ht="15" customHeight="1" s="113">
      <c r="A572" s="144" t="n">
        <v>46114</v>
      </c>
      <c r="B572" s="124" t="inlineStr">
        <is>
          <t>M028</t>
        </is>
      </c>
      <c r="C572" s="124" t="inlineStr">
        <is>
          <t>KARŞIYAKA-1</t>
        </is>
      </c>
      <c r="D572" s="124" t="inlineStr">
        <is>
          <t>DERYA YARDIMCI</t>
        </is>
      </c>
      <c r="E572" s="124" t="inlineStr">
        <is>
          <t>U015</t>
        </is>
      </c>
      <c r="F572" s="124" t="inlineStr">
        <is>
          <t>KASİYER</t>
        </is>
      </c>
      <c r="G572" s="124" t="inlineStr">
        <is>
          <t>A004</t>
        </is>
      </c>
      <c r="H572" s="124" t="inlineStr">
        <is>
          <t>İade işlemi</t>
        </is>
      </c>
      <c r="I572" s="166" t="n">
        <v>30</v>
      </c>
      <c r="J572" s="166" t="n">
        <v>6</v>
      </c>
      <c r="K572" s="166" t="n">
        <v>1</v>
      </c>
      <c r="L572" s="166" t="n">
        <v>180</v>
      </c>
      <c r="M572" s="141" t="inlineStr">
        <is>
          <t>Türetilmiş Saha Etüdü Bekleniyor</t>
        </is>
      </c>
      <c r="N572" s="141" t="inlineStr">
        <is>
          <t>Saha Etüdü Bekleniyor</t>
        </is>
      </c>
    </row>
    <row r="573" ht="15" customHeight="1" s="113">
      <c r="A573" s="144" t="n">
        <v>46114</v>
      </c>
      <c r="B573" s="124" t="inlineStr">
        <is>
          <t>M028</t>
        </is>
      </c>
      <c r="C573" s="124" t="inlineStr">
        <is>
          <t>KARŞIYAKA-1</t>
        </is>
      </c>
      <c r="D573" s="124" t="inlineStr">
        <is>
          <t>DERYA YARDIMCI</t>
        </is>
      </c>
      <c r="E573" s="124" t="inlineStr">
        <is>
          <t>U026</t>
        </is>
      </c>
      <c r="F573" s="124" t="inlineStr">
        <is>
          <t>REYON GÖREVLİSİ</t>
        </is>
      </c>
      <c r="G573" s="124" t="inlineStr">
        <is>
          <t>A005</t>
        </is>
      </c>
      <c r="H573" s="124" t="inlineStr">
        <is>
          <t>Koli raf yerleştirme</t>
        </is>
      </c>
      <c r="I573" s="166" t="n">
        <v>12</v>
      </c>
      <c r="J573" s="166" t="n">
        <v>1.8</v>
      </c>
      <c r="K573" s="166" t="n">
        <v>1</v>
      </c>
      <c r="L573" s="166" t="n">
        <v>21.6</v>
      </c>
      <c r="M573" s="141" t="inlineStr">
        <is>
          <t>Mal Kabul (Aylık Operasyon KPI) - Türetilmiş</t>
        </is>
      </c>
      <c r="N573" s="141" t="inlineStr">
        <is>
          <t>Gerçek/Türetilmiş</t>
        </is>
      </c>
    </row>
    <row r="574" ht="15" customHeight="1" s="113">
      <c r="A574" s="144" t="n">
        <v>46114</v>
      </c>
      <c r="B574" s="124" t="inlineStr">
        <is>
          <t>M028</t>
        </is>
      </c>
      <c r="C574" s="124" t="inlineStr">
        <is>
          <t>KARŞIYAKA-1</t>
        </is>
      </c>
      <c r="D574" s="124" t="inlineStr">
        <is>
          <t>DERYA YARDIMCI</t>
        </is>
      </c>
      <c r="E574" s="124" t="inlineStr">
        <is>
          <t>U026</t>
        </is>
      </c>
      <c r="F574" s="124" t="inlineStr">
        <is>
          <t>REYON GÖREVLİSİ</t>
        </is>
      </c>
      <c r="G574" s="124" t="inlineStr">
        <is>
          <t>A006</t>
        </is>
      </c>
      <c r="H574" s="124" t="inlineStr">
        <is>
          <t>Palet boşaltma</t>
        </is>
      </c>
      <c r="I574" s="166" t="n">
        <v>12</v>
      </c>
      <c r="J574" s="166" t="n">
        <v>30</v>
      </c>
      <c r="K574" s="166" t="n">
        <v>1</v>
      </c>
      <c r="L574" s="166" t="n">
        <v>360</v>
      </c>
      <c r="M574" s="141" t="inlineStr">
        <is>
          <t>Mal Kabul (Aylık Operasyon KPI) - Türetilmiş</t>
        </is>
      </c>
      <c r="N574" s="141" t="inlineStr">
        <is>
          <t>Gerçek/Türetilmiş</t>
        </is>
      </c>
    </row>
    <row r="575" ht="15" customHeight="1" s="113">
      <c r="A575" s="144" t="n">
        <v>46114</v>
      </c>
      <c r="B575" s="124" t="inlineStr">
        <is>
          <t>M028</t>
        </is>
      </c>
      <c r="C575" s="124" t="inlineStr">
        <is>
          <t>KARŞIYAKA-1</t>
        </is>
      </c>
      <c r="D575" s="124" t="inlineStr">
        <is>
          <t>DERYA YARDIMCI</t>
        </is>
      </c>
      <c r="E575" s="124" t="inlineStr">
        <is>
          <t>U026</t>
        </is>
      </c>
      <c r="F575" s="124" t="inlineStr">
        <is>
          <t>REYON GÖREVLİSİ</t>
        </is>
      </c>
      <c r="G575" s="124" t="inlineStr">
        <is>
          <t>A007</t>
        </is>
      </c>
      <c r="H575" s="124" t="inlineStr">
        <is>
          <t>Etiket değiştirme</t>
        </is>
      </c>
      <c r="I575" s="166" t="n">
        <v>74</v>
      </c>
      <c r="J575" s="166" t="n">
        <v>0.45</v>
      </c>
      <c r="K575" s="166" t="n">
        <v>1</v>
      </c>
      <c r="L575" s="166" t="n">
        <v>33.3</v>
      </c>
      <c r="M575" s="141" t="inlineStr">
        <is>
          <t>Türetilmiş Saha Etüdü Bekleniyor</t>
        </is>
      </c>
      <c r="N575" s="141" t="inlineStr">
        <is>
          <t>Saha Etüdü Bekleniyor</t>
        </is>
      </c>
    </row>
    <row r="576" ht="15" customHeight="1" s="113">
      <c r="A576" s="144" t="n">
        <v>46114</v>
      </c>
      <c r="B576" s="124" t="inlineStr">
        <is>
          <t>M028</t>
        </is>
      </c>
      <c r="C576" s="124" t="inlineStr">
        <is>
          <t>KARŞIYAKA-1</t>
        </is>
      </c>
      <c r="D576" s="124" t="inlineStr">
        <is>
          <t>DERYA YARDIMCI</t>
        </is>
      </c>
      <c r="E576" s="124" t="inlineStr">
        <is>
          <t>U026</t>
        </is>
      </c>
      <c r="F576" s="124" t="inlineStr">
        <is>
          <t>REYON GÖREVLİSİ</t>
        </is>
      </c>
      <c r="G576" s="124" t="inlineStr">
        <is>
          <t>A008</t>
        </is>
      </c>
      <c r="H576" s="124" t="inlineStr">
        <is>
          <t>SKT kontrolü</t>
        </is>
      </c>
      <c r="I576" s="166" t="n">
        <v>530</v>
      </c>
      <c r="J576" s="166" t="n">
        <v>0.2</v>
      </c>
      <c r="K576" s="166" t="n">
        <v>1</v>
      </c>
      <c r="L576" s="166" t="n">
        <v>106</v>
      </c>
      <c r="M576" s="141" t="inlineStr">
        <is>
          <t>Türetilmiş Saha Etüdü Bekleniyor</t>
        </is>
      </c>
      <c r="N576" s="141" t="inlineStr">
        <is>
          <t>Saha Etüdü Bekleniyor</t>
        </is>
      </c>
    </row>
    <row r="577" ht="15" customHeight="1" s="113">
      <c r="A577" s="144" t="n">
        <v>46114</v>
      </c>
      <c r="B577" s="124" t="inlineStr">
        <is>
          <t>M028</t>
        </is>
      </c>
      <c r="C577" s="124" t="inlineStr">
        <is>
          <t>KARŞIYAKA-1</t>
        </is>
      </c>
      <c r="D577" s="124" t="inlineStr">
        <is>
          <t>DERYA YARDIMCI</t>
        </is>
      </c>
      <c r="E577" s="124" t="inlineStr">
        <is>
          <t>U042</t>
        </is>
      </c>
      <c r="F577" s="124" t="inlineStr">
        <is>
          <t>ŞARKÜTERİ</t>
        </is>
      </c>
      <c r="G577" s="124" t="inlineStr">
        <is>
          <t>A009</t>
        </is>
      </c>
      <c r="H577" s="124" t="inlineStr">
        <is>
          <t>Müşteri servis süresi</t>
        </is>
      </c>
      <c r="I577" s="166" t="n">
        <v>254</v>
      </c>
      <c r="J577" s="166" t="n">
        <v>4</v>
      </c>
      <c r="K577" s="166" t="n">
        <v>1</v>
      </c>
      <c r="L577" s="166" t="n">
        <v>1016</v>
      </c>
      <c r="M577" s="141" t="inlineStr">
        <is>
          <t>Türetilmiş Saha Etüdü Bekleniyor</t>
        </is>
      </c>
      <c r="N577" s="141" t="inlineStr">
        <is>
          <t>Saha Etüdü Bekleniyor</t>
        </is>
      </c>
    </row>
    <row r="578" ht="30" customHeight="1" s="113">
      <c r="A578" s="144" t="n">
        <v>46114</v>
      </c>
      <c r="B578" s="124" t="inlineStr">
        <is>
          <t>M028</t>
        </is>
      </c>
      <c r="C578" s="124" t="inlineStr">
        <is>
          <t>KARŞIYAKA-1</t>
        </is>
      </c>
      <c r="D578" s="124" t="inlineStr">
        <is>
          <t>DERYA YARDIMCI</t>
        </is>
      </c>
      <c r="E578" s="124" t="inlineStr">
        <is>
          <t>U042</t>
        </is>
      </c>
      <c r="F578" s="124" t="inlineStr">
        <is>
          <t>ŞARKÜTERİ</t>
        </is>
      </c>
      <c r="G578" s="124" t="inlineStr">
        <is>
          <t>A010</t>
        </is>
      </c>
      <c r="H578" s="124" t="inlineStr">
        <is>
          <t>Günlük temizlik</t>
        </is>
      </c>
      <c r="I578" s="166" t="n">
        <v>1</v>
      </c>
      <c r="J578" s="166" t="n">
        <v>90</v>
      </c>
      <c r="K578" s="166" t="n">
        <v>1</v>
      </c>
      <c r="L578" s="166" t="n">
        <v>90</v>
      </c>
      <c r="M578" s="141" t="inlineStr">
        <is>
          <t>Sabit Aktivite</t>
        </is>
      </c>
      <c r="N578" s="141" t="inlineStr">
        <is>
          <t>Gerçek/Mevcut Kaynak</t>
        </is>
      </c>
    </row>
    <row r="579" ht="15" customHeight="1" s="113">
      <c r="A579" s="144" t="n">
        <v>46114</v>
      </c>
      <c r="B579" s="124" t="inlineStr">
        <is>
          <t>M028</t>
        </is>
      </c>
      <c r="C579" s="124" t="inlineStr">
        <is>
          <t>KARŞIYAKA-1</t>
        </is>
      </c>
      <c r="D579" s="124" t="inlineStr">
        <is>
          <t>DERYA YARDIMCI</t>
        </is>
      </c>
      <c r="E579" s="124" t="inlineStr">
        <is>
          <t>U042</t>
        </is>
      </c>
      <c r="F579" s="124" t="inlineStr">
        <is>
          <t>ŞARKÜTERİ</t>
        </is>
      </c>
      <c r="G579" s="124" t="inlineStr">
        <is>
          <t>A011</t>
        </is>
      </c>
      <c r="H579" s="124" t="inlineStr">
        <is>
          <t>Ürün hazırlama</t>
        </is>
      </c>
      <c r="I579" s="166" t="n">
        <v>76</v>
      </c>
      <c r="J579" s="166" t="n">
        <v>1.5</v>
      </c>
      <c r="K579" s="166" t="n">
        <v>1</v>
      </c>
      <c r="L579" s="166" t="n">
        <v>114</v>
      </c>
      <c r="M579" s="141" t="inlineStr">
        <is>
          <t>Türetilmiş Saha Etüdü Bekleniyor</t>
        </is>
      </c>
      <c r="N579" s="141" t="inlineStr">
        <is>
          <t>Saha Etüdü Bekleniyor</t>
        </is>
      </c>
    </row>
    <row r="580" ht="30" customHeight="1" s="113">
      <c r="A580" s="144" t="n">
        <v>46114</v>
      </c>
      <c r="B580" s="124" t="inlineStr">
        <is>
          <t>M028</t>
        </is>
      </c>
      <c r="C580" s="124" t="inlineStr">
        <is>
          <t>KARŞIYAKA-1</t>
        </is>
      </c>
      <c r="D580" s="124" t="inlineStr">
        <is>
          <t>DERYA YARDIMCI</t>
        </is>
      </c>
      <c r="E580" s="124" t="inlineStr">
        <is>
          <t>U013</t>
        </is>
      </c>
      <c r="F580" s="124" t="inlineStr">
        <is>
          <t>KASAP</t>
        </is>
      </c>
      <c r="G580" s="124" t="inlineStr">
        <is>
          <t>A012</t>
        </is>
      </c>
      <c r="H580" s="124" t="inlineStr">
        <is>
          <t>Teşhir hazırlığı</t>
        </is>
      </c>
      <c r="I580" s="166" t="n">
        <v>1</v>
      </c>
      <c r="J580" s="166" t="n">
        <v>75</v>
      </c>
      <c r="K580" s="166" t="n">
        <v>1</v>
      </c>
      <c r="L580" s="166" t="n">
        <v>75</v>
      </c>
      <c r="M580" s="141" t="inlineStr">
        <is>
          <t>Sabit Aktivite</t>
        </is>
      </c>
      <c r="N580" s="141" t="inlineStr">
        <is>
          <t>Gerçek/Mevcut Kaynak</t>
        </is>
      </c>
    </row>
    <row r="581" ht="15" customHeight="1" s="113">
      <c r="A581" s="144" t="n">
        <v>46114</v>
      </c>
      <c r="B581" s="124" t="inlineStr">
        <is>
          <t>M028</t>
        </is>
      </c>
      <c r="C581" s="124" t="inlineStr">
        <is>
          <t>KARŞIYAKA-1</t>
        </is>
      </c>
      <c r="D581" s="124" t="inlineStr">
        <is>
          <t>DERYA YARDIMCI</t>
        </is>
      </c>
      <c r="E581" s="124" t="inlineStr">
        <is>
          <t>U013</t>
        </is>
      </c>
      <c r="F581" s="124" t="inlineStr">
        <is>
          <t>KASAP</t>
        </is>
      </c>
      <c r="G581" s="124" t="inlineStr">
        <is>
          <t>A013</t>
        </is>
      </c>
      <c r="H581" s="124" t="inlineStr">
        <is>
          <t>Parçalama</t>
        </is>
      </c>
      <c r="I581" s="166" t="n">
        <v>64</v>
      </c>
      <c r="J581" s="166" t="n">
        <v>2.5</v>
      </c>
      <c r="K581" s="166" t="n">
        <v>1</v>
      </c>
      <c r="L581" s="166" t="n">
        <v>160</v>
      </c>
      <c r="M581" s="141" t="inlineStr">
        <is>
          <t>Türetilmiş Saha Etüdü Bekleniyor</t>
        </is>
      </c>
      <c r="N581" s="141" t="inlineStr">
        <is>
          <t>Saha Etüdü Bekleniyor</t>
        </is>
      </c>
    </row>
    <row r="582" ht="15" customHeight="1" s="113">
      <c r="A582" s="144" t="n">
        <v>46114</v>
      </c>
      <c r="B582" s="124" t="inlineStr">
        <is>
          <t>M028</t>
        </is>
      </c>
      <c r="C582" s="124" t="inlineStr">
        <is>
          <t>KARŞIYAKA-1</t>
        </is>
      </c>
      <c r="D582" s="124" t="inlineStr">
        <is>
          <t>DERYA YARDIMCI</t>
        </is>
      </c>
      <c r="E582" s="124" t="inlineStr">
        <is>
          <t>U013</t>
        </is>
      </c>
      <c r="F582" s="124" t="inlineStr">
        <is>
          <t>KASAP</t>
        </is>
      </c>
      <c r="G582" s="124" t="inlineStr">
        <is>
          <t>A014</t>
        </is>
      </c>
      <c r="H582" s="124" t="inlineStr">
        <is>
          <t>Paketleme</t>
        </is>
      </c>
      <c r="I582" s="166" t="n">
        <v>102</v>
      </c>
      <c r="J582" s="166" t="n">
        <v>1.2</v>
      </c>
      <c r="K582" s="166" t="n">
        <v>1</v>
      </c>
      <c r="L582" s="166" t="n">
        <v>122.4</v>
      </c>
      <c r="M582" s="141" t="inlineStr">
        <is>
          <t>Türetilmiş Saha Etüdü Bekleniyor</t>
        </is>
      </c>
      <c r="N582" s="141" t="inlineStr">
        <is>
          <t>Saha Etüdü Bekleniyor</t>
        </is>
      </c>
    </row>
    <row r="583" ht="15" customHeight="1" s="113">
      <c r="A583" s="144" t="n">
        <v>46114</v>
      </c>
      <c r="B583" s="124" t="inlineStr">
        <is>
          <t>M028</t>
        </is>
      </c>
      <c r="C583" s="124" t="inlineStr">
        <is>
          <t>KARŞIYAKA-1</t>
        </is>
      </c>
      <c r="D583" s="124" t="inlineStr">
        <is>
          <t>DERYA YARDIMCI</t>
        </is>
      </c>
      <c r="E583" s="124" t="inlineStr">
        <is>
          <t>U017</t>
        </is>
      </c>
      <c r="F583" s="124" t="inlineStr">
        <is>
          <t>MANAV</t>
        </is>
      </c>
      <c r="G583" s="124" t="inlineStr">
        <is>
          <t>A015</t>
        </is>
      </c>
      <c r="H583" s="124" t="inlineStr">
        <is>
          <t>Teşhir hazırlığı</t>
        </is>
      </c>
      <c r="I583" s="166" t="n">
        <v>42</v>
      </c>
      <c r="J583" s="166" t="n">
        <v>2.2</v>
      </c>
      <c r="K583" s="166" t="n">
        <v>1</v>
      </c>
      <c r="L583" s="166" t="n">
        <v>92.40000000000001</v>
      </c>
      <c r="M583" s="141" t="inlineStr">
        <is>
          <t>Türetilmiş Saha Etüdü Bekleniyor</t>
        </is>
      </c>
      <c r="N583" s="141" t="inlineStr">
        <is>
          <t>Saha Etüdü Bekleniyor</t>
        </is>
      </c>
    </row>
    <row r="584" ht="15" customHeight="1" s="113">
      <c r="A584" s="144" t="n">
        <v>46114</v>
      </c>
      <c r="B584" s="124" t="inlineStr">
        <is>
          <t>M028</t>
        </is>
      </c>
      <c r="C584" s="124" t="inlineStr">
        <is>
          <t>KARŞIYAKA-1</t>
        </is>
      </c>
      <c r="D584" s="124" t="inlineStr">
        <is>
          <t>DERYA YARDIMCI</t>
        </is>
      </c>
      <c r="E584" s="124" t="inlineStr">
        <is>
          <t>U017</t>
        </is>
      </c>
      <c r="F584" s="124" t="inlineStr">
        <is>
          <t>MANAV</t>
        </is>
      </c>
      <c r="G584" s="124" t="inlineStr">
        <is>
          <t>A016</t>
        </is>
      </c>
      <c r="H584" s="124" t="inlineStr">
        <is>
          <t>Ayıklama</t>
        </is>
      </c>
      <c r="I584" s="166" t="n">
        <v>25</v>
      </c>
      <c r="J584" s="166" t="n">
        <v>0.8</v>
      </c>
      <c r="K584" s="166" t="n">
        <v>1</v>
      </c>
      <c r="L584" s="166" t="n">
        <v>20</v>
      </c>
      <c r="M584" s="141" t="inlineStr">
        <is>
          <t>Türetilmiş Saha Etüdü Bekleniyor</t>
        </is>
      </c>
      <c r="N584" s="141" t="inlineStr">
        <is>
          <t>Saha Etüdü Bekleniyor</t>
        </is>
      </c>
    </row>
    <row r="585" ht="15" customHeight="1" s="113">
      <c r="A585" s="144" t="n">
        <v>46114</v>
      </c>
      <c r="B585" s="124" t="inlineStr">
        <is>
          <t>M028</t>
        </is>
      </c>
      <c r="C585" s="124" t="inlineStr">
        <is>
          <t>KARŞIYAKA-1</t>
        </is>
      </c>
      <c r="D585" s="124" t="inlineStr">
        <is>
          <t>DERYA YARDIMCI</t>
        </is>
      </c>
      <c r="E585" s="124" t="inlineStr">
        <is>
          <t>U017</t>
        </is>
      </c>
      <c r="F585" s="124" t="inlineStr">
        <is>
          <t>MANAV</t>
        </is>
      </c>
      <c r="G585" s="124" t="inlineStr">
        <is>
          <t>A017</t>
        </is>
      </c>
      <c r="H585" s="124" t="inlineStr">
        <is>
          <t>Fire ayrıştırma</t>
        </is>
      </c>
      <c r="I585" s="166" t="n">
        <v>6</v>
      </c>
      <c r="J585" s="166" t="n">
        <v>1</v>
      </c>
      <c r="K585" s="166" t="n">
        <v>1</v>
      </c>
      <c r="L585" s="166" t="n">
        <v>6</v>
      </c>
      <c r="M585" s="141" t="inlineStr">
        <is>
          <t>Türetilmiş Saha Etüdü Bekleniyor</t>
        </is>
      </c>
      <c r="N585" s="141" t="inlineStr">
        <is>
          <t>Saha Etüdü Bekleniyor</t>
        </is>
      </c>
    </row>
    <row r="586" ht="30" customHeight="1" s="113">
      <c r="A586" s="144" t="n">
        <v>46114</v>
      </c>
      <c r="B586" s="124" t="inlineStr">
        <is>
          <t>M028</t>
        </is>
      </c>
      <c r="C586" s="124" t="inlineStr">
        <is>
          <t>KARŞIYAKA-1</t>
        </is>
      </c>
      <c r="D586" s="124" t="inlineStr">
        <is>
          <t>DERYA YARDIMCI</t>
        </is>
      </c>
      <c r="E586" s="124" t="inlineStr">
        <is>
          <t>U023</t>
        </is>
      </c>
      <c r="F586" s="124" t="inlineStr">
        <is>
          <t>ONLİNE TOPLAYICI</t>
        </is>
      </c>
      <c r="G586" s="124" t="inlineStr">
        <is>
          <t>A018</t>
        </is>
      </c>
      <c r="H586" s="124" t="inlineStr">
        <is>
          <t>Sipariş toplama</t>
        </is>
      </c>
      <c r="I586" s="166" t="n">
        <v>180</v>
      </c>
      <c r="J586" s="166" t="n">
        <v>7</v>
      </c>
      <c r="K586" s="166" t="n">
        <v>1</v>
      </c>
      <c r="L586" s="166" t="n">
        <v>1260</v>
      </c>
      <c r="M586" s="141" t="inlineStr">
        <is>
          <t>Online Sipariş - Gerçek</t>
        </is>
      </c>
      <c r="N586" s="141" t="inlineStr">
        <is>
          <t>Gerçek/Mevcut Kaynak</t>
        </is>
      </c>
    </row>
    <row r="587" ht="30" customHeight="1" s="113">
      <c r="A587" s="144" t="n">
        <v>46114</v>
      </c>
      <c r="B587" s="124" t="inlineStr">
        <is>
          <t>M028</t>
        </is>
      </c>
      <c r="C587" s="124" t="inlineStr">
        <is>
          <t>KARŞIYAKA-1</t>
        </is>
      </c>
      <c r="D587" s="124" t="inlineStr">
        <is>
          <t>DERYA YARDIMCI</t>
        </is>
      </c>
      <c r="E587" s="124" t="inlineStr">
        <is>
          <t>U024</t>
        </is>
      </c>
      <c r="F587" s="124" t="inlineStr">
        <is>
          <t>ONLİNE ŞOFÖR</t>
        </is>
      </c>
      <c r="G587" s="124" t="inlineStr">
        <is>
          <t>A019</t>
        </is>
      </c>
      <c r="H587" s="124" t="inlineStr">
        <is>
          <t>Sipariş teslimatı</t>
        </is>
      </c>
      <c r="I587" s="166" t="n">
        <v>180</v>
      </c>
      <c r="J587" s="166" t="n">
        <v>12</v>
      </c>
      <c r="K587" s="166" t="n">
        <v>1</v>
      </c>
      <c r="L587" s="166" t="n">
        <v>2160</v>
      </c>
      <c r="M587" s="141" t="inlineStr">
        <is>
          <t>Online Sipariş - Gerçek</t>
        </is>
      </c>
      <c r="N587" s="141" t="inlineStr">
        <is>
          <t>Gerçek/Mevcut Kaynak</t>
        </is>
      </c>
    </row>
    <row r="588" ht="15" customHeight="1" s="113">
      <c r="A588" s="144" t="n">
        <v>46114</v>
      </c>
      <c r="B588" s="124" t="inlineStr">
        <is>
          <t>M028</t>
        </is>
      </c>
      <c r="C588" s="124" t="inlineStr">
        <is>
          <t>KARŞIYAKA-1</t>
        </is>
      </c>
      <c r="D588" s="124" t="inlineStr">
        <is>
          <t>DERYA YARDIMCI</t>
        </is>
      </c>
      <c r="E588" s="124" t="inlineStr">
        <is>
          <t>U002</t>
        </is>
      </c>
      <c r="F588" s="124" t="inlineStr">
        <is>
          <t>BAKLİYAT</t>
        </is>
      </c>
      <c r="G588" s="124" t="inlineStr">
        <is>
          <t>A020</t>
        </is>
      </c>
      <c r="H588" s="124" t="inlineStr">
        <is>
          <t>Ürün dolumu</t>
        </is>
      </c>
      <c r="I588" s="166" t="n">
        <v>25</v>
      </c>
      <c r="J588" s="166" t="n">
        <v>2</v>
      </c>
      <c r="K588" s="166" t="n">
        <v>1</v>
      </c>
      <c r="L588" s="166" t="n">
        <v>50</v>
      </c>
      <c r="M588" s="141" t="inlineStr">
        <is>
          <t>Türetilmiş Saha Etüdü Bekleniyor</t>
        </is>
      </c>
      <c r="N588" s="141" t="inlineStr">
        <is>
          <t>Saha Etüdü Bekleniyor</t>
        </is>
      </c>
    </row>
    <row r="589" ht="15" customHeight="1" s="113">
      <c r="A589" s="144" t="n">
        <v>46114</v>
      </c>
      <c r="B589" s="124" t="inlineStr">
        <is>
          <t>M028</t>
        </is>
      </c>
      <c r="C589" s="124" t="inlineStr">
        <is>
          <t>KARŞIYAKA-1</t>
        </is>
      </c>
      <c r="D589" s="124" t="inlineStr">
        <is>
          <t>DERYA YARDIMCI</t>
        </is>
      </c>
      <c r="E589" s="124" t="inlineStr">
        <is>
          <t>U034</t>
        </is>
      </c>
      <c r="F589" s="124" t="inlineStr">
        <is>
          <t>UNLU MAMÜLLER</t>
        </is>
      </c>
      <c r="G589" s="124" t="inlineStr">
        <is>
          <t>A021</t>
        </is>
      </c>
      <c r="H589" s="124" t="inlineStr">
        <is>
          <t>Ürün hazırlama/pişirme</t>
        </is>
      </c>
      <c r="I589" s="166" t="n">
        <v>5</v>
      </c>
      <c r="J589" s="166" t="n">
        <v>25</v>
      </c>
      <c r="K589" s="166" t="n">
        <v>1</v>
      </c>
      <c r="L589" s="166" t="n">
        <v>125</v>
      </c>
      <c r="M589" s="141" t="inlineStr">
        <is>
          <t>Türetilmiş Saha Etüdü Bekleniyor</t>
        </is>
      </c>
      <c r="N589" s="141" t="inlineStr">
        <is>
          <t>Saha Etüdü Bekleniyor</t>
        </is>
      </c>
    </row>
    <row r="590" ht="30" customHeight="1" s="113">
      <c r="A590" s="144" t="n">
        <v>46114</v>
      </c>
      <c r="B590" s="124" t="inlineStr">
        <is>
          <t>M029</t>
        </is>
      </c>
      <c r="C590" s="124" t="inlineStr">
        <is>
          <t>KARŞIYAKA-2</t>
        </is>
      </c>
      <c r="D590" s="124" t="inlineStr">
        <is>
          <t>DERYA YARDIMCI</t>
        </is>
      </c>
      <c r="E590" s="124" t="inlineStr">
        <is>
          <t>U015</t>
        </is>
      </c>
      <c r="F590" s="124" t="inlineStr">
        <is>
          <t>KASİYER</t>
        </is>
      </c>
      <c r="G590" s="124" t="inlineStr">
        <is>
          <t>A001</t>
        </is>
      </c>
      <c r="H590" s="124" t="inlineStr">
        <is>
          <t>Fiş işlemi</t>
        </is>
      </c>
      <c r="I590" s="166" t="n">
        <v>1221</v>
      </c>
      <c r="J590" s="166" t="n">
        <v>2</v>
      </c>
      <c r="K590" s="166" t="n">
        <v>1</v>
      </c>
      <c r="L590" s="166" t="n">
        <v>2442</v>
      </c>
      <c r="M590" s="141" t="inlineStr">
        <is>
          <t>Günlük Operasyon - Gerçek</t>
        </is>
      </c>
      <c r="N590" s="141" t="inlineStr">
        <is>
          <t>Gerçek/Mevcut Kaynak</t>
        </is>
      </c>
    </row>
    <row r="591" ht="15" customHeight="1" s="113">
      <c r="A591" s="144" t="n">
        <v>46114</v>
      </c>
      <c r="B591" s="124" t="inlineStr">
        <is>
          <t>M029</t>
        </is>
      </c>
      <c r="C591" s="124" t="inlineStr">
        <is>
          <t>KARŞIYAKA-2</t>
        </is>
      </c>
      <c r="D591" s="124" t="inlineStr">
        <is>
          <t>DERYA YARDIMCI</t>
        </is>
      </c>
      <c r="E591" s="124" t="inlineStr">
        <is>
          <t>U015</t>
        </is>
      </c>
      <c r="F591" s="124" t="inlineStr">
        <is>
          <t>KASİYER</t>
        </is>
      </c>
      <c r="G591" s="124" t="inlineStr">
        <is>
          <t>A002</t>
        </is>
      </c>
      <c r="H591" s="124" t="inlineStr">
        <is>
          <t>Kasa açılışı</t>
        </is>
      </c>
      <c r="I591" s="166" t="n">
        <v>3</v>
      </c>
      <c r="J591" s="166" t="n">
        <v>15</v>
      </c>
      <c r="K591" s="166" t="n">
        <v>1</v>
      </c>
      <c r="L591" s="166" t="n">
        <v>45</v>
      </c>
      <c r="M591" s="141" t="inlineStr">
        <is>
          <t>Türetilmiş Saha Etüdü Bekleniyor</t>
        </is>
      </c>
      <c r="N591" s="141" t="inlineStr">
        <is>
          <t>Saha Etüdü Bekleniyor</t>
        </is>
      </c>
    </row>
    <row r="592" ht="15" customHeight="1" s="113">
      <c r="A592" s="144" t="n">
        <v>46114</v>
      </c>
      <c r="B592" s="124" t="inlineStr">
        <is>
          <t>M029</t>
        </is>
      </c>
      <c r="C592" s="124" t="inlineStr">
        <is>
          <t>KARŞIYAKA-2</t>
        </is>
      </c>
      <c r="D592" s="124" t="inlineStr">
        <is>
          <t>DERYA YARDIMCI</t>
        </is>
      </c>
      <c r="E592" s="124" t="inlineStr">
        <is>
          <t>U015</t>
        </is>
      </c>
      <c r="F592" s="124" t="inlineStr">
        <is>
          <t>KASİYER</t>
        </is>
      </c>
      <c r="G592" s="124" t="inlineStr">
        <is>
          <t>A003</t>
        </is>
      </c>
      <c r="H592" s="124" t="inlineStr">
        <is>
          <t>Kasa kapanışı</t>
        </is>
      </c>
      <c r="I592" s="166" t="n">
        <v>3</v>
      </c>
      <c r="J592" s="166" t="n">
        <v>20</v>
      </c>
      <c r="K592" s="166" t="n">
        <v>1</v>
      </c>
      <c r="L592" s="166" t="n">
        <v>60</v>
      </c>
      <c r="M592" s="141" t="inlineStr">
        <is>
          <t>Türetilmiş Saha Etüdü Bekleniyor</t>
        </is>
      </c>
      <c r="N592" s="141" t="inlineStr">
        <is>
          <t>Saha Etüdü Bekleniyor</t>
        </is>
      </c>
    </row>
    <row r="593" ht="15" customHeight="1" s="113">
      <c r="A593" s="144" t="n">
        <v>46114</v>
      </c>
      <c r="B593" s="124" t="inlineStr">
        <is>
          <t>M029</t>
        </is>
      </c>
      <c r="C593" s="124" t="inlineStr">
        <is>
          <t>KARŞIYAKA-2</t>
        </is>
      </c>
      <c r="D593" s="124" t="inlineStr">
        <is>
          <t>DERYA YARDIMCI</t>
        </is>
      </c>
      <c r="E593" s="124" t="inlineStr">
        <is>
          <t>U015</t>
        </is>
      </c>
      <c r="F593" s="124" t="inlineStr">
        <is>
          <t>KASİYER</t>
        </is>
      </c>
      <c r="G593" s="124" t="inlineStr">
        <is>
          <t>A004</t>
        </is>
      </c>
      <c r="H593" s="124" t="inlineStr">
        <is>
          <t>İade işlemi</t>
        </is>
      </c>
      <c r="I593" s="166" t="n">
        <v>15</v>
      </c>
      <c r="J593" s="166" t="n">
        <v>6</v>
      </c>
      <c r="K593" s="166" t="n">
        <v>1</v>
      </c>
      <c r="L593" s="166" t="n">
        <v>90</v>
      </c>
      <c r="M593" s="141" t="inlineStr">
        <is>
          <t>Türetilmiş Saha Etüdü Bekleniyor</t>
        </is>
      </c>
      <c r="N593" s="141" t="inlineStr">
        <is>
          <t>Saha Etüdü Bekleniyor</t>
        </is>
      </c>
    </row>
    <row r="594" ht="15" customHeight="1" s="113">
      <c r="A594" s="144" t="n">
        <v>46114</v>
      </c>
      <c r="B594" s="124" t="inlineStr">
        <is>
          <t>M029</t>
        </is>
      </c>
      <c r="C594" s="124" t="inlineStr">
        <is>
          <t>KARŞIYAKA-2</t>
        </is>
      </c>
      <c r="D594" s="124" t="inlineStr">
        <is>
          <t>DERYA YARDIMCI</t>
        </is>
      </c>
      <c r="E594" s="124" t="inlineStr">
        <is>
          <t>U026</t>
        </is>
      </c>
      <c r="F594" s="124" t="inlineStr">
        <is>
          <t>REYON GÖREVLİSİ</t>
        </is>
      </c>
      <c r="G594" s="124" t="inlineStr">
        <is>
          <t>A005</t>
        </is>
      </c>
      <c r="H594" s="124" t="inlineStr">
        <is>
          <t>Koli raf yerleştirme</t>
        </is>
      </c>
      <c r="I594" s="166" t="n">
        <v>6</v>
      </c>
      <c r="J594" s="166" t="n">
        <v>1.8</v>
      </c>
      <c r="K594" s="166" t="n">
        <v>1</v>
      </c>
      <c r="L594" s="166" t="n">
        <v>10.8</v>
      </c>
      <c r="M594" s="141" t="inlineStr">
        <is>
          <t>Mal Kabul (Aylık Operasyon KPI) - Türetilmiş</t>
        </is>
      </c>
      <c r="N594" s="141" t="inlineStr">
        <is>
          <t>Gerçek/Türetilmiş</t>
        </is>
      </c>
    </row>
    <row r="595" ht="15" customHeight="1" s="113">
      <c r="A595" s="144" t="n">
        <v>46114</v>
      </c>
      <c r="B595" s="124" t="inlineStr">
        <is>
          <t>M029</t>
        </is>
      </c>
      <c r="C595" s="124" t="inlineStr">
        <is>
          <t>KARŞIYAKA-2</t>
        </is>
      </c>
      <c r="D595" s="124" t="inlineStr">
        <is>
          <t>DERYA YARDIMCI</t>
        </is>
      </c>
      <c r="E595" s="124" t="inlineStr">
        <is>
          <t>U026</t>
        </is>
      </c>
      <c r="F595" s="124" t="inlineStr">
        <is>
          <t>REYON GÖREVLİSİ</t>
        </is>
      </c>
      <c r="G595" s="124" t="inlineStr">
        <is>
          <t>A006</t>
        </is>
      </c>
      <c r="H595" s="124" t="inlineStr">
        <is>
          <t>Palet boşaltma</t>
        </is>
      </c>
      <c r="I595" s="166" t="n">
        <v>6</v>
      </c>
      <c r="J595" s="166" t="n">
        <v>30</v>
      </c>
      <c r="K595" s="166" t="n">
        <v>1</v>
      </c>
      <c r="L595" s="166" t="n">
        <v>180</v>
      </c>
      <c r="M595" s="141" t="inlineStr">
        <is>
          <t>Mal Kabul (Aylık Operasyon KPI) - Türetilmiş</t>
        </is>
      </c>
      <c r="N595" s="141" t="inlineStr">
        <is>
          <t>Gerçek/Türetilmiş</t>
        </is>
      </c>
    </row>
    <row r="596" ht="15" customHeight="1" s="113">
      <c r="A596" s="144" t="n">
        <v>46114</v>
      </c>
      <c r="B596" s="124" t="inlineStr">
        <is>
          <t>M029</t>
        </is>
      </c>
      <c r="C596" s="124" t="inlineStr">
        <is>
          <t>KARŞIYAKA-2</t>
        </is>
      </c>
      <c r="D596" s="124" t="inlineStr">
        <is>
          <t>DERYA YARDIMCI</t>
        </is>
      </c>
      <c r="E596" s="124" t="inlineStr">
        <is>
          <t>U026</t>
        </is>
      </c>
      <c r="F596" s="124" t="inlineStr">
        <is>
          <t>REYON GÖREVLİSİ</t>
        </is>
      </c>
      <c r="G596" s="124" t="inlineStr">
        <is>
          <t>A007</t>
        </is>
      </c>
      <c r="H596" s="124" t="inlineStr">
        <is>
          <t>Etiket değiştirme</t>
        </is>
      </c>
      <c r="I596" s="166" t="n">
        <v>108</v>
      </c>
      <c r="J596" s="166" t="n">
        <v>0.45</v>
      </c>
      <c r="K596" s="166" t="n">
        <v>1</v>
      </c>
      <c r="L596" s="166" t="n">
        <v>48.6</v>
      </c>
      <c r="M596" s="141" t="inlineStr">
        <is>
          <t>Türetilmiş Saha Etüdü Bekleniyor</t>
        </is>
      </c>
      <c r="N596" s="141" t="inlineStr">
        <is>
          <t>Saha Etüdü Bekleniyor</t>
        </is>
      </c>
    </row>
    <row r="597" ht="15" customHeight="1" s="113">
      <c r="A597" s="144" t="n">
        <v>46114</v>
      </c>
      <c r="B597" s="124" t="inlineStr">
        <is>
          <t>M029</t>
        </is>
      </c>
      <c r="C597" s="124" t="inlineStr">
        <is>
          <t>KARŞIYAKA-2</t>
        </is>
      </c>
      <c r="D597" s="124" t="inlineStr">
        <is>
          <t>DERYA YARDIMCI</t>
        </is>
      </c>
      <c r="E597" s="124" t="inlineStr">
        <is>
          <t>U026</t>
        </is>
      </c>
      <c r="F597" s="124" t="inlineStr">
        <is>
          <t>REYON GÖREVLİSİ</t>
        </is>
      </c>
      <c r="G597" s="124" t="inlineStr">
        <is>
          <t>A008</t>
        </is>
      </c>
      <c r="H597" s="124" t="inlineStr">
        <is>
          <t>SKT kontrolü</t>
        </is>
      </c>
      <c r="I597" s="166" t="n">
        <v>770</v>
      </c>
      <c r="J597" s="166" t="n">
        <v>0.2</v>
      </c>
      <c r="K597" s="166" t="n">
        <v>1</v>
      </c>
      <c r="L597" s="166" t="n">
        <v>154</v>
      </c>
      <c r="M597" s="141" t="inlineStr">
        <is>
          <t>Türetilmiş Saha Etüdü Bekleniyor</t>
        </is>
      </c>
      <c r="N597" s="141" t="inlineStr">
        <is>
          <t>Saha Etüdü Bekleniyor</t>
        </is>
      </c>
    </row>
    <row r="598" ht="15" customHeight="1" s="113">
      <c r="A598" s="144" t="n">
        <v>46114</v>
      </c>
      <c r="B598" s="124" t="inlineStr">
        <is>
          <t>M029</t>
        </is>
      </c>
      <c r="C598" s="124" t="inlineStr">
        <is>
          <t>KARŞIYAKA-2</t>
        </is>
      </c>
      <c r="D598" s="124" t="inlineStr">
        <is>
          <t>DERYA YARDIMCI</t>
        </is>
      </c>
      <c r="E598" s="124" t="inlineStr">
        <is>
          <t>U042</t>
        </is>
      </c>
      <c r="F598" s="124" t="inlineStr">
        <is>
          <t>ŞARKÜTERİ</t>
        </is>
      </c>
      <c r="G598" s="124" t="inlineStr">
        <is>
          <t>A009</t>
        </is>
      </c>
      <c r="H598" s="124" t="inlineStr">
        <is>
          <t>Müşteri servis süresi</t>
        </is>
      </c>
      <c r="I598" s="166" t="n">
        <v>122</v>
      </c>
      <c r="J598" s="166" t="n">
        <v>4</v>
      </c>
      <c r="K598" s="166" t="n">
        <v>1</v>
      </c>
      <c r="L598" s="166" t="n">
        <v>488</v>
      </c>
      <c r="M598" s="141" t="inlineStr">
        <is>
          <t>Türetilmiş Saha Etüdü Bekleniyor</t>
        </is>
      </c>
      <c r="N598" s="141" t="inlineStr">
        <is>
          <t>Saha Etüdü Bekleniyor</t>
        </is>
      </c>
    </row>
    <row r="599" ht="30" customHeight="1" s="113">
      <c r="A599" s="144" t="n">
        <v>46114</v>
      </c>
      <c r="B599" s="124" t="inlineStr">
        <is>
          <t>M029</t>
        </is>
      </c>
      <c r="C599" s="124" t="inlineStr">
        <is>
          <t>KARŞIYAKA-2</t>
        </is>
      </c>
      <c r="D599" s="124" t="inlineStr">
        <is>
          <t>DERYA YARDIMCI</t>
        </is>
      </c>
      <c r="E599" s="124" t="inlineStr">
        <is>
          <t>U042</t>
        </is>
      </c>
      <c r="F599" s="124" t="inlineStr">
        <is>
          <t>ŞARKÜTERİ</t>
        </is>
      </c>
      <c r="G599" s="124" t="inlineStr">
        <is>
          <t>A010</t>
        </is>
      </c>
      <c r="H599" s="124" t="inlineStr">
        <is>
          <t>Günlük temizlik</t>
        </is>
      </c>
      <c r="I599" s="166" t="n">
        <v>1</v>
      </c>
      <c r="J599" s="166" t="n">
        <v>90</v>
      </c>
      <c r="K599" s="166" t="n">
        <v>1</v>
      </c>
      <c r="L599" s="166" t="n">
        <v>90</v>
      </c>
      <c r="M599" s="141" t="inlineStr">
        <is>
          <t>Sabit Aktivite</t>
        </is>
      </c>
      <c r="N599" s="141" t="inlineStr">
        <is>
          <t>Gerçek/Mevcut Kaynak</t>
        </is>
      </c>
    </row>
    <row r="600" ht="15" customHeight="1" s="113">
      <c r="A600" s="144" t="n">
        <v>46114</v>
      </c>
      <c r="B600" s="124" t="inlineStr">
        <is>
          <t>M029</t>
        </is>
      </c>
      <c r="C600" s="124" t="inlineStr">
        <is>
          <t>KARŞIYAKA-2</t>
        </is>
      </c>
      <c r="D600" s="124" t="inlineStr">
        <is>
          <t>DERYA YARDIMCI</t>
        </is>
      </c>
      <c r="E600" s="124" t="inlineStr">
        <is>
          <t>U042</t>
        </is>
      </c>
      <c r="F600" s="124" t="inlineStr">
        <is>
          <t>ŞARKÜTERİ</t>
        </is>
      </c>
      <c r="G600" s="124" t="inlineStr">
        <is>
          <t>A011</t>
        </is>
      </c>
      <c r="H600" s="124" t="inlineStr">
        <is>
          <t>Ürün hazırlama</t>
        </is>
      </c>
      <c r="I600" s="166" t="n">
        <v>37</v>
      </c>
      <c r="J600" s="166" t="n">
        <v>1.5</v>
      </c>
      <c r="K600" s="166" t="n">
        <v>1</v>
      </c>
      <c r="L600" s="166" t="n">
        <v>55.5</v>
      </c>
      <c r="M600" s="141" t="inlineStr">
        <is>
          <t>Türetilmiş Saha Etüdü Bekleniyor</t>
        </is>
      </c>
      <c r="N600" s="141" t="inlineStr">
        <is>
          <t>Saha Etüdü Bekleniyor</t>
        </is>
      </c>
    </row>
    <row r="601" ht="30" customHeight="1" s="113">
      <c r="A601" s="144" t="n">
        <v>46114</v>
      </c>
      <c r="B601" s="124" t="inlineStr">
        <is>
          <t>M029</t>
        </is>
      </c>
      <c r="C601" s="124" t="inlineStr">
        <is>
          <t>KARŞIYAKA-2</t>
        </is>
      </c>
      <c r="D601" s="124" t="inlineStr">
        <is>
          <t>DERYA YARDIMCI</t>
        </is>
      </c>
      <c r="E601" s="124" t="inlineStr">
        <is>
          <t>U013</t>
        </is>
      </c>
      <c r="F601" s="124" t="inlineStr">
        <is>
          <t>KASAP</t>
        </is>
      </c>
      <c r="G601" s="124" t="inlineStr">
        <is>
          <t>A012</t>
        </is>
      </c>
      <c r="H601" s="124" t="inlineStr">
        <is>
          <t>Teşhir hazırlığı</t>
        </is>
      </c>
      <c r="I601" s="166" t="n">
        <v>1</v>
      </c>
      <c r="J601" s="166" t="n">
        <v>75</v>
      </c>
      <c r="K601" s="166" t="n">
        <v>1</v>
      </c>
      <c r="L601" s="166" t="n">
        <v>75</v>
      </c>
      <c r="M601" s="141" t="inlineStr">
        <is>
          <t>Sabit Aktivite</t>
        </is>
      </c>
      <c r="N601" s="141" t="inlineStr">
        <is>
          <t>Gerçek/Mevcut Kaynak</t>
        </is>
      </c>
    </row>
    <row r="602" ht="15" customHeight="1" s="113">
      <c r="A602" s="144" t="n">
        <v>46114</v>
      </c>
      <c r="B602" s="124" t="inlineStr">
        <is>
          <t>M029</t>
        </is>
      </c>
      <c r="C602" s="124" t="inlineStr">
        <is>
          <t>KARŞIYAKA-2</t>
        </is>
      </c>
      <c r="D602" s="124" t="inlineStr">
        <is>
          <t>DERYA YARDIMCI</t>
        </is>
      </c>
      <c r="E602" s="124" t="inlineStr">
        <is>
          <t>U013</t>
        </is>
      </c>
      <c r="F602" s="124" t="inlineStr">
        <is>
          <t>KASAP</t>
        </is>
      </c>
      <c r="G602" s="124" t="inlineStr">
        <is>
          <t>A013</t>
        </is>
      </c>
      <c r="H602" s="124" t="inlineStr">
        <is>
          <t>Parçalama</t>
        </is>
      </c>
      <c r="I602" s="166" t="n">
        <v>31</v>
      </c>
      <c r="J602" s="166" t="n">
        <v>2.5</v>
      </c>
      <c r="K602" s="166" t="n">
        <v>1</v>
      </c>
      <c r="L602" s="166" t="n">
        <v>77.5</v>
      </c>
      <c r="M602" s="141" t="inlineStr">
        <is>
          <t>Türetilmiş Saha Etüdü Bekleniyor</t>
        </is>
      </c>
      <c r="N602" s="141" t="inlineStr">
        <is>
          <t>Saha Etüdü Bekleniyor</t>
        </is>
      </c>
    </row>
    <row r="603" ht="15" customHeight="1" s="113">
      <c r="A603" s="144" t="n">
        <v>46114</v>
      </c>
      <c r="B603" s="124" t="inlineStr">
        <is>
          <t>M029</t>
        </is>
      </c>
      <c r="C603" s="124" t="inlineStr">
        <is>
          <t>KARŞIYAKA-2</t>
        </is>
      </c>
      <c r="D603" s="124" t="inlineStr">
        <is>
          <t>DERYA YARDIMCI</t>
        </is>
      </c>
      <c r="E603" s="124" t="inlineStr">
        <is>
          <t>U013</t>
        </is>
      </c>
      <c r="F603" s="124" t="inlineStr">
        <is>
          <t>KASAP</t>
        </is>
      </c>
      <c r="G603" s="124" t="inlineStr">
        <is>
          <t>A014</t>
        </is>
      </c>
      <c r="H603" s="124" t="inlineStr">
        <is>
          <t>Paketleme</t>
        </is>
      </c>
      <c r="I603" s="166" t="n">
        <v>49</v>
      </c>
      <c r="J603" s="166" t="n">
        <v>1.2</v>
      </c>
      <c r="K603" s="166" t="n">
        <v>1</v>
      </c>
      <c r="L603" s="166" t="n">
        <v>58.8</v>
      </c>
      <c r="M603" s="141" t="inlineStr">
        <is>
          <t>Türetilmiş Saha Etüdü Bekleniyor</t>
        </is>
      </c>
      <c r="N603" s="141" t="inlineStr">
        <is>
          <t>Saha Etüdü Bekleniyor</t>
        </is>
      </c>
    </row>
    <row r="604" ht="15" customHeight="1" s="113">
      <c r="A604" s="144" t="n">
        <v>46114</v>
      </c>
      <c r="B604" s="124" t="inlineStr">
        <is>
          <t>M029</t>
        </is>
      </c>
      <c r="C604" s="124" t="inlineStr">
        <is>
          <t>KARŞIYAKA-2</t>
        </is>
      </c>
      <c r="D604" s="124" t="inlineStr">
        <is>
          <t>DERYA YARDIMCI</t>
        </is>
      </c>
      <c r="E604" s="124" t="inlineStr">
        <is>
          <t>U017</t>
        </is>
      </c>
      <c r="F604" s="124" t="inlineStr">
        <is>
          <t>MANAV</t>
        </is>
      </c>
      <c r="G604" s="124" t="inlineStr">
        <is>
          <t>A015</t>
        </is>
      </c>
      <c r="H604" s="124" t="inlineStr">
        <is>
          <t>Teşhir hazırlığı</t>
        </is>
      </c>
      <c r="I604" s="166" t="n">
        <v>62</v>
      </c>
      <c r="J604" s="166" t="n">
        <v>2.2</v>
      </c>
      <c r="K604" s="166" t="n">
        <v>1</v>
      </c>
      <c r="L604" s="166" t="n">
        <v>136.4</v>
      </c>
      <c r="M604" s="141" t="inlineStr">
        <is>
          <t>Türetilmiş Saha Etüdü Bekleniyor</t>
        </is>
      </c>
      <c r="N604" s="141" t="inlineStr">
        <is>
          <t>Saha Etüdü Bekleniyor</t>
        </is>
      </c>
    </row>
    <row r="605" ht="15" customHeight="1" s="113">
      <c r="A605" s="144" t="n">
        <v>46114</v>
      </c>
      <c r="B605" s="124" t="inlineStr">
        <is>
          <t>M029</t>
        </is>
      </c>
      <c r="C605" s="124" t="inlineStr">
        <is>
          <t>KARŞIYAKA-2</t>
        </is>
      </c>
      <c r="D605" s="124" t="inlineStr">
        <is>
          <t>DERYA YARDIMCI</t>
        </is>
      </c>
      <c r="E605" s="124" t="inlineStr">
        <is>
          <t>U017</t>
        </is>
      </c>
      <c r="F605" s="124" t="inlineStr">
        <is>
          <t>MANAV</t>
        </is>
      </c>
      <c r="G605" s="124" t="inlineStr">
        <is>
          <t>A016</t>
        </is>
      </c>
      <c r="H605" s="124" t="inlineStr">
        <is>
          <t>Ayıklama</t>
        </is>
      </c>
      <c r="I605" s="166" t="n">
        <v>37</v>
      </c>
      <c r="J605" s="166" t="n">
        <v>0.8</v>
      </c>
      <c r="K605" s="166" t="n">
        <v>1</v>
      </c>
      <c r="L605" s="166" t="n">
        <v>29.6</v>
      </c>
      <c r="M605" s="141" t="inlineStr">
        <is>
          <t>Türetilmiş Saha Etüdü Bekleniyor</t>
        </is>
      </c>
      <c r="N605" s="141" t="inlineStr">
        <is>
          <t>Saha Etüdü Bekleniyor</t>
        </is>
      </c>
    </row>
    <row r="606" ht="15" customHeight="1" s="113">
      <c r="A606" s="144" t="n">
        <v>46114</v>
      </c>
      <c r="B606" s="124" t="inlineStr">
        <is>
          <t>M029</t>
        </is>
      </c>
      <c r="C606" s="124" t="inlineStr">
        <is>
          <t>KARŞIYAKA-2</t>
        </is>
      </c>
      <c r="D606" s="124" t="inlineStr">
        <is>
          <t>DERYA YARDIMCI</t>
        </is>
      </c>
      <c r="E606" s="124" t="inlineStr">
        <is>
          <t>U017</t>
        </is>
      </c>
      <c r="F606" s="124" t="inlineStr">
        <is>
          <t>MANAV</t>
        </is>
      </c>
      <c r="G606" s="124" t="inlineStr">
        <is>
          <t>A017</t>
        </is>
      </c>
      <c r="H606" s="124" t="inlineStr">
        <is>
          <t>Fire ayrıştırma</t>
        </is>
      </c>
      <c r="I606" s="166" t="n">
        <v>9</v>
      </c>
      <c r="J606" s="166" t="n">
        <v>1</v>
      </c>
      <c r="K606" s="166" t="n">
        <v>1</v>
      </c>
      <c r="L606" s="166" t="n">
        <v>9</v>
      </c>
      <c r="M606" s="141" t="inlineStr">
        <is>
          <t>Türetilmiş Saha Etüdü Bekleniyor</t>
        </is>
      </c>
      <c r="N606" s="141" t="inlineStr">
        <is>
          <t>Saha Etüdü Bekleniyor</t>
        </is>
      </c>
    </row>
    <row r="607" ht="30" customHeight="1" s="113">
      <c r="A607" s="144" t="n">
        <v>46114</v>
      </c>
      <c r="B607" s="124" t="inlineStr">
        <is>
          <t>M029</t>
        </is>
      </c>
      <c r="C607" s="124" t="inlineStr">
        <is>
          <t>KARŞIYAKA-2</t>
        </is>
      </c>
      <c r="D607" s="124" t="inlineStr">
        <is>
          <t>DERYA YARDIMCI</t>
        </is>
      </c>
      <c r="E607" s="124" t="inlineStr">
        <is>
          <t>U023</t>
        </is>
      </c>
      <c r="F607" s="124" t="inlineStr">
        <is>
          <t>ONLİNE TOPLAYICI</t>
        </is>
      </c>
      <c r="G607" s="124" t="inlineStr">
        <is>
          <t>A018</t>
        </is>
      </c>
      <c r="H607" s="124" t="inlineStr">
        <is>
          <t>Sipariş toplama</t>
        </is>
      </c>
      <c r="I607" s="166" t="n">
        <v>145</v>
      </c>
      <c r="J607" s="166" t="n">
        <v>7</v>
      </c>
      <c r="K607" s="166" t="n">
        <v>1</v>
      </c>
      <c r="L607" s="166" t="n">
        <v>1015</v>
      </c>
      <c r="M607" s="141" t="inlineStr">
        <is>
          <t>Online Sipariş - Gerçek</t>
        </is>
      </c>
      <c r="N607" s="141" t="inlineStr">
        <is>
          <t>Gerçek/Mevcut Kaynak</t>
        </is>
      </c>
    </row>
    <row r="608" ht="30" customHeight="1" s="113">
      <c r="A608" s="144" t="n">
        <v>46114</v>
      </c>
      <c r="B608" s="124" t="inlineStr">
        <is>
          <t>M029</t>
        </is>
      </c>
      <c r="C608" s="124" t="inlineStr">
        <is>
          <t>KARŞIYAKA-2</t>
        </is>
      </c>
      <c r="D608" s="124" t="inlineStr">
        <is>
          <t>DERYA YARDIMCI</t>
        </is>
      </c>
      <c r="E608" s="124" t="inlineStr">
        <is>
          <t>U024</t>
        </is>
      </c>
      <c r="F608" s="124" t="inlineStr">
        <is>
          <t>ONLİNE ŞOFÖR</t>
        </is>
      </c>
      <c r="G608" s="124" t="inlineStr">
        <is>
          <t>A019</t>
        </is>
      </c>
      <c r="H608" s="124" t="inlineStr">
        <is>
          <t>Sipariş teslimatı</t>
        </is>
      </c>
      <c r="I608" s="166" t="n">
        <v>145</v>
      </c>
      <c r="J608" s="166" t="n">
        <v>12</v>
      </c>
      <c r="K608" s="166" t="n">
        <v>1</v>
      </c>
      <c r="L608" s="166" t="n">
        <v>1740</v>
      </c>
      <c r="M608" s="141" t="inlineStr">
        <is>
          <t>Online Sipariş - Gerçek</t>
        </is>
      </c>
      <c r="N608" s="141" t="inlineStr">
        <is>
          <t>Gerçek/Mevcut Kaynak</t>
        </is>
      </c>
    </row>
    <row r="609" ht="15" customHeight="1" s="113">
      <c r="A609" s="144" t="n">
        <v>46114</v>
      </c>
      <c r="B609" s="124" t="inlineStr">
        <is>
          <t>M029</t>
        </is>
      </c>
      <c r="C609" s="124" t="inlineStr">
        <is>
          <t>KARŞIYAKA-2</t>
        </is>
      </c>
      <c r="D609" s="124" t="inlineStr">
        <is>
          <t>DERYA YARDIMCI</t>
        </is>
      </c>
      <c r="E609" s="124" t="inlineStr">
        <is>
          <t>U002</t>
        </is>
      </c>
      <c r="F609" s="124" t="inlineStr">
        <is>
          <t>BAKLİYAT</t>
        </is>
      </c>
      <c r="G609" s="124" t="inlineStr">
        <is>
          <t>A020</t>
        </is>
      </c>
      <c r="H609" s="124" t="inlineStr">
        <is>
          <t>Ürün dolumu</t>
        </is>
      </c>
      <c r="I609" s="166" t="n">
        <v>37</v>
      </c>
      <c r="J609" s="166" t="n">
        <v>2</v>
      </c>
      <c r="K609" s="166" t="n">
        <v>1</v>
      </c>
      <c r="L609" s="166" t="n">
        <v>74</v>
      </c>
      <c r="M609" s="141" t="inlineStr">
        <is>
          <t>Türetilmiş Saha Etüdü Bekleniyor</t>
        </is>
      </c>
      <c r="N609" s="141" t="inlineStr">
        <is>
          <t>Saha Etüdü Bekleniyor</t>
        </is>
      </c>
    </row>
    <row r="610" ht="15" customHeight="1" s="113">
      <c r="A610" s="144" t="n">
        <v>46114</v>
      </c>
      <c r="B610" s="124" t="inlineStr">
        <is>
          <t>M029</t>
        </is>
      </c>
      <c r="C610" s="124" t="inlineStr">
        <is>
          <t>KARŞIYAKA-2</t>
        </is>
      </c>
      <c r="D610" s="124" t="inlineStr">
        <is>
          <t>DERYA YARDIMCI</t>
        </is>
      </c>
      <c r="E610" s="124" t="inlineStr">
        <is>
          <t>U034</t>
        </is>
      </c>
      <c r="F610" s="124" t="inlineStr">
        <is>
          <t>UNLU MAMÜLLER</t>
        </is>
      </c>
      <c r="G610" s="124" t="inlineStr">
        <is>
          <t>A021</t>
        </is>
      </c>
      <c r="H610" s="124" t="inlineStr">
        <is>
          <t>Ürün hazırlama/pişirme</t>
        </is>
      </c>
      <c r="I610" s="166" t="n">
        <v>2</v>
      </c>
      <c r="J610" s="166" t="n">
        <v>25</v>
      </c>
      <c r="K610" s="166" t="n">
        <v>1</v>
      </c>
      <c r="L610" s="166" t="n">
        <v>50</v>
      </c>
      <c r="M610" s="141" t="inlineStr">
        <is>
          <t>Türetilmiş Saha Etüdü Bekleniyor</t>
        </is>
      </c>
      <c r="N610" s="141" t="inlineStr">
        <is>
          <t>Saha Etüdü Bekleniyor</t>
        </is>
      </c>
    </row>
    <row r="611" ht="30" customHeight="1" s="113">
      <c r="A611" s="144" t="n">
        <v>46114</v>
      </c>
      <c r="B611" s="124" t="inlineStr">
        <is>
          <t>M030</t>
        </is>
      </c>
      <c r="C611" s="124" t="inlineStr">
        <is>
          <t>MANAVKUYU</t>
        </is>
      </c>
      <c r="D611" s="124" t="inlineStr">
        <is>
          <t>DERYA YARDIMCI</t>
        </is>
      </c>
      <c r="E611" s="124" t="inlineStr">
        <is>
          <t>U015</t>
        </is>
      </c>
      <c r="F611" s="124" t="inlineStr">
        <is>
          <t>KASİYER</t>
        </is>
      </c>
      <c r="G611" s="124" t="inlineStr">
        <is>
          <t>A001</t>
        </is>
      </c>
      <c r="H611" s="124" t="inlineStr">
        <is>
          <t>Fiş işlemi</t>
        </is>
      </c>
      <c r="I611" s="166" t="n">
        <v>2068</v>
      </c>
      <c r="J611" s="166" t="n">
        <v>2</v>
      </c>
      <c r="K611" s="166" t="n">
        <v>1</v>
      </c>
      <c r="L611" s="166" t="n">
        <v>4136</v>
      </c>
      <c r="M611" s="141" t="inlineStr">
        <is>
          <t>Günlük Operasyon - Gerçek</t>
        </is>
      </c>
      <c r="N611" s="141" t="inlineStr">
        <is>
          <t>Gerçek/Mevcut Kaynak</t>
        </is>
      </c>
    </row>
    <row r="612" ht="15" customHeight="1" s="113">
      <c r="A612" s="144" t="n">
        <v>46114</v>
      </c>
      <c r="B612" s="124" t="inlineStr">
        <is>
          <t>M030</t>
        </is>
      </c>
      <c r="C612" s="124" t="inlineStr">
        <is>
          <t>MANAVKUYU</t>
        </is>
      </c>
      <c r="D612" s="124" t="inlineStr">
        <is>
          <t>DERYA YARDIMCI</t>
        </is>
      </c>
      <c r="E612" s="124" t="inlineStr">
        <is>
          <t>U015</t>
        </is>
      </c>
      <c r="F612" s="124" t="inlineStr">
        <is>
          <t>KASİYER</t>
        </is>
      </c>
      <c r="G612" s="124" t="inlineStr">
        <is>
          <t>A002</t>
        </is>
      </c>
      <c r="H612" s="124" t="inlineStr">
        <is>
          <t>Kasa açılışı</t>
        </is>
      </c>
      <c r="I612" s="166" t="n">
        <v>6</v>
      </c>
      <c r="J612" s="166" t="n">
        <v>15</v>
      </c>
      <c r="K612" s="166" t="n">
        <v>1</v>
      </c>
      <c r="L612" s="166" t="n">
        <v>90</v>
      </c>
      <c r="M612" s="141" t="inlineStr">
        <is>
          <t>Türetilmiş Saha Etüdü Bekleniyor</t>
        </is>
      </c>
      <c r="N612" s="141" t="inlineStr">
        <is>
          <t>Saha Etüdü Bekleniyor</t>
        </is>
      </c>
    </row>
    <row r="613" ht="15" customHeight="1" s="113">
      <c r="A613" s="144" t="n">
        <v>46114</v>
      </c>
      <c r="B613" s="124" t="inlineStr">
        <is>
          <t>M030</t>
        </is>
      </c>
      <c r="C613" s="124" t="inlineStr">
        <is>
          <t>MANAVKUYU</t>
        </is>
      </c>
      <c r="D613" s="124" t="inlineStr">
        <is>
          <t>DERYA YARDIMCI</t>
        </is>
      </c>
      <c r="E613" s="124" t="inlineStr">
        <is>
          <t>U015</t>
        </is>
      </c>
      <c r="F613" s="124" t="inlineStr">
        <is>
          <t>KASİYER</t>
        </is>
      </c>
      <c r="G613" s="124" t="inlineStr">
        <is>
          <t>A003</t>
        </is>
      </c>
      <c r="H613" s="124" t="inlineStr">
        <is>
          <t>Kasa kapanışı</t>
        </is>
      </c>
      <c r="I613" s="166" t="n">
        <v>6</v>
      </c>
      <c r="J613" s="166" t="n">
        <v>20</v>
      </c>
      <c r="K613" s="166" t="n">
        <v>1</v>
      </c>
      <c r="L613" s="166" t="n">
        <v>120</v>
      </c>
      <c r="M613" s="141" t="inlineStr">
        <is>
          <t>Türetilmiş Saha Etüdü Bekleniyor</t>
        </is>
      </c>
      <c r="N613" s="141" t="inlineStr">
        <is>
          <t>Saha Etüdü Bekleniyor</t>
        </is>
      </c>
    </row>
    <row r="614" ht="15" customHeight="1" s="113">
      <c r="A614" s="144" t="n">
        <v>46114</v>
      </c>
      <c r="B614" s="124" t="inlineStr">
        <is>
          <t>M030</t>
        </is>
      </c>
      <c r="C614" s="124" t="inlineStr">
        <is>
          <t>MANAVKUYU</t>
        </is>
      </c>
      <c r="D614" s="124" t="inlineStr">
        <is>
          <t>DERYA YARDIMCI</t>
        </is>
      </c>
      <c r="E614" s="124" t="inlineStr">
        <is>
          <t>U015</t>
        </is>
      </c>
      <c r="F614" s="124" t="inlineStr">
        <is>
          <t>KASİYER</t>
        </is>
      </c>
      <c r="G614" s="124" t="inlineStr">
        <is>
          <t>A004</t>
        </is>
      </c>
      <c r="H614" s="124" t="inlineStr">
        <is>
          <t>İade işlemi</t>
        </is>
      </c>
      <c r="I614" s="166" t="n">
        <v>25</v>
      </c>
      <c r="J614" s="166" t="n">
        <v>6</v>
      </c>
      <c r="K614" s="166" t="n">
        <v>1</v>
      </c>
      <c r="L614" s="166" t="n">
        <v>150</v>
      </c>
      <c r="M614" s="141" t="inlineStr">
        <is>
          <t>Türetilmiş Saha Etüdü Bekleniyor</t>
        </is>
      </c>
      <c r="N614" s="141" t="inlineStr">
        <is>
          <t>Saha Etüdü Bekleniyor</t>
        </is>
      </c>
    </row>
    <row r="615" ht="15" customHeight="1" s="113">
      <c r="A615" s="144" t="n">
        <v>46114</v>
      </c>
      <c r="B615" s="124" t="inlineStr">
        <is>
          <t>M030</t>
        </is>
      </c>
      <c r="C615" s="124" t="inlineStr">
        <is>
          <t>MANAVKUYU</t>
        </is>
      </c>
      <c r="D615" s="124" t="inlineStr">
        <is>
          <t>DERYA YARDIMCI</t>
        </is>
      </c>
      <c r="E615" s="124" t="inlineStr">
        <is>
          <t>U026</t>
        </is>
      </c>
      <c r="F615" s="124" t="inlineStr">
        <is>
          <t>REYON GÖREVLİSİ</t>
        </is>
      </c>
      <c r="G615" s="124" t="inlineStr">
        <is>
          <t>A005</t>
        </is>
      </c>
      <c r="H615" s="124" t="inlineStr">
        <is>
          <t>Koli raf yerleştirme</t>
        </is>
      </c>
      <c r="I615" s="166" t="n">
        <v>11</v>
      </c>
      <c r="J615" s="166" t="n">
        <v>1.8</v>
      </c>
      <c r="K615" s="166" t="n">
        <v>1</v>
      </c>
      <c r="L615" s="166" t="n">
        <v>19.8</v>
      </c>
      <c r="M615" s="141" t="inlineStr">
        <is>
          <t>Mal Kabul (Aylık Operasyon KPI) - Türetilmiş</t>
        </is>
      </c>
      <c r="N615" s="141" t="inlineStr">
        <is>
          <t>Gerçek/Türetilmiş</t>
        </is>
      </c>
    </row>
    <row r="616" ht="15" customHeight="1" s="113">
      <c r="A616" s="144" t="n">
        <v>46114</v>
      </c>
      <c r="B616" s="124" t="inlineStr">
        <is>
          <t>M030</t>
        </is>
      </c>
      <c r="C616" s="124" t="inlineStr">
        <is>
          <t>MANAVKUYU</t>
        </is>
      </c>
      <c r="D616" s="124" t="inlineStr">
        <is>
          <t>DERYA YARDIMCI</t>
        </is>
      </c>
      <c r="E616" s="124" t="inlineStr">
        <is>
          <t>U026</t>
        </is>
      </c>
      <c r="F616" s="124" t="inlineStr">
        <is>
          <t>REYON GÖREVLİSİ</t>
        </is>
      </c>
      <c r="G616" s="124" t="inlineStr">
        <is>
          <t>A006</t>
        </is>
      </c>
      <c r="H616" s="124" t="inlineStr">
        <is>
          <t>Palet boşaltma</t>
        </is>
      </c>
      <c r="I616" s="166" t="n">
        <v>11</v>
      </c>
      <c r="J616" s="166" t="n">
        <v>30</v>
      </c>
      <c r="K616" s="166" t="n">
        <v>1</v>
      </c>
      <c r="L616" s="166" t="n">
        <v>330</v>
      </c>
      <c r="M616" s="141" t="inlineStr">
        <is>
          <t>Mal Kabul (Aylık Operasyon KPI) - Türetilmiş</t>
        </is>
      </c>
      <c r="N616" s="141" t="inlineStr">
        <is>
          <t>Gerçek/Türetilmiş</t>
        </is>
      </c>
    </row>
    <row r="617" ht="15" customHeight="1" s="113">
      <c r="A617" s="144" t="n">
        <v>46114</v>
      </c>
      <c r="B617" s="124" t="inlineStr">
        <is>
          <t>M030</t>
        </is>
      </c>
      <c r="C617" s="124" t="inlineStr">
        <is>
          <t>MANAVKUYU</t>
        </is>
      </c>
      <c r="D617" s="124" t="inlineStr">
        <is>
          <t>DERYA YARDIMCI</t>
        </is>
      </c>
      <c r="E617" s="124" t="inlineStr">
        <is>
          <t>U026</t>
        </is>
      </c>
      <c r="F617" s="124" t="inlineStr">
        <is>
          <t>REYON GÖREVLİSİ</t>
        </is>
      </c>
      <c r="G617" s="124" t="inlineStr">
        <is>
          <t>A007</t>
        </is>
      </c>
      <c r="H617" s="124" t="inlineStr">
        <is>
          <t>Etiket değiştirme</t>
        </is>
      </c>
      <c r="I617" s="166" t="n">
        <v>20</v>
      </c>
      <c r="J617" s="166" t="n">
        <v>0.45</v>
      </c>
      <c r="K617" s="166" t="n">
        <v>1</v>
      </c>
      <c r="L617" s="166" t="n">
        <v>9</v>
      </c>
      <c r="M617" s="141" t="inlineStr">
        <is>
          <t>Türetilmiş Saha Etüdü Bekleniyor</t>
        </is>
      </c>
      <c r="N617" s="141" t="inlineStr">
        <is>
          <t>Saha Etüdü Bekleniyor</t>
        </is>
      </c>
    </row>
    <row r="618" ht="15" customHeight="1" s="113">
      <c r="A618" s="144" t="n">
        <v>46114</v>
      </c>
      <c r="B618" s="124" t="inlineStr">
        <is>
          <t>M030</t>
        </is>
      </c>
      <c r="C618" s="124" t="inlineStr">
        <is>
          <t>MANAVKUYU</t>
        </is>
      </c>
      <c r="D618" s="124" t="inlineStr">
        <is>
          <t>DERYA YARDIMCI</t>
        </is>
      </c>
      <c r="E618" s="124" t="inlineStr">
        <is>
          <t>U026</t>
        </is>
      </c>
      <c r="F618" s="124" t="inlineStr">
        <is>
          <t>REYON GÖREVLİSİ</t>
        </is>
      </c>
      <c r="G618" s="124" t="inlineStr">
        <is>
          <t>A008</t>
        </is>
      </c>
      <c r="H618" s="124" t="inlineStr">
        <is>
          <t>SKT kontrolü</t>
        </is>
      </c>
      <c r="I618" s="166" t="n">
        <v>108</v>
      </c>
      <c r="J618" s="166" t="n">
        <v>0.2</v>
      </c>
      <c r="K618" s="166" t="n">
        <v>1</v>
      </c>
      <c r="L618" s="166" t="n">
        <v>21.6</v>
      </c>
      <c r="M618" s="141" t="inlineStr">
        <is>
          <t>Türetilmiş Saha Etüdü Bekleniyor</t>
        </is>
      </c>
      <c r="N618" s="141" t="inlineStr">
        <is>
          <t>Saha Etüdü Bekleniyor</t>
        </is>
      </c>
    </row>
    <row r="619" ht="15" customHeight="1" s="113">
      <c r="A619" s="144" t="n">
        <v>46114</v>
      </c>
      <c r="B619" s="124" t="inlineStr">
        <is>
          <t>M030</t>
        </is>
      </c>
      <c r="C619" s="124" t="inlineStr">
        <is>
          <t>MANAVKUYU</t>
        </is>
      </c>
      <c r="D619" s="124" t="inlineStr">
        <is>
          <t>DERYA YARDIMCI</t>
        </is>
      </c>
      <c r="E619" s="124" t="inlineStr">
        <is>
          <t>U042</t>
        </is>
      </c>
      <c r="F619" s="124" t="inlineStr">
        <is>
          <t>ŞARKÜTERİ</t>
        </is>
      </c>
      <c r="G619" s="124" t="inlineStr">
        <is>
          <t>A009</t>
        </is>
      </c>
      <c r="H619" s="124" t="inlineStr">
        <is>
          <t>Müşteri servis süresi</t>
        </is>
      </c>
      <c r="I619" s="166" t="n">
        <v>205</v>
      </c>
      <c r="J619" s="166" t="n">
        <v>4</v>
      </c>
      <c r="K619" s="166" t="n">
        <v>1</v>
      </c>
      <c r="L619" s="166" t="n">
        <v>820</v>
      </c>
      <c r="M619" s="141" t="inlineStr">
        <is>
          <t>Türetilmiş Saha Etüdü Bekleniyor</t>
        </is>
      </c>
      <c r="N619" s="141" t="inlineStr">
        <is>
          <t>Saha Etüdü Bekleniyor</t>
        </is>
      </c>
    </row>
    <row r="620" ht="30" customHeight="1" s="113">
      <c r="A620" s="144" t="n">
        <v>46114</v>
      </c>
      <c r="B620" s="124" t="inlineStr">
        <is>
          <t>M030</t>
        </is>
      </c>
      <c r="C620" s="124" t="inlineStr">
        <is>
          <t>MANAVKUYU</t>
        </is>
      </c>
      <c r="D620" s="124" t="inlineStr">
        <is>
          <t>DERYA YARDIMCI</t>
        </is>
      </c>
      <c r="E620" s="124" t="inlineStr">
        <is>
          <t>U042</t>
        </is>
      </c>
      <c r="F620" s="124" t="inlineStr">
        <is>
          <t>ŞARKÜTERİ</t>
        </is>
      </c>
      <c r="G620" s="124" t="inlineStr">
        <is>
          <t>A010</t>
        </is>
      </c>
      <c r="H620" s="124" t="inlineStr">
        <is>
          <t>Günlük temizlik</t>
        </is>
      </c>
      <c r="I620" s="166" t="n">
        <v>1</v>
      </c>
      <c r="J620" s="166" t="n">
        <v>90</v>
      </c>
      <c r="K620" s="166" t="n">
        <v>1</v>
      </c>
      <c r="L620" s="166" t="n">
        <v>90</v>
      </c>
      <c r="M620" s="141" t="inlineStr">
        <is>
          <t>Sabit Aktivite</t>
        </is>
      </c>
      <c r="N620" s="141" t="inlineStr">
        <is>
          <t>Gerçek/Mevcut Kaynak</t>
        </is>
      </c>
    </row>
    <row r="621" ht="15" customHeight="1" s="113">
      <c r="A621" s="144" t="n">
        <v>46114</v>
      </c>
      <c r="B621" s="124" t="inlineStr">
        <is>
          <t>M030</t>
        </is>
      </c>
      <c r="C621" s="124" t="inlineStr">
        <is>
          <t>MANAVKUYU</t>
        </is>
      </c>
      <c r="D621" s="124" t="inlineStr">
        <is>
          <t>DERYA YARDIMCI</t>
        </is>
      </c>
      <c r="E621" s="124" t="inlineStr">
        <is>
          <t>U042</t>
        </is>
      </c>
      <c r="F621" s="124" t="inlineStr">
        <is>
          <t>ŞARKÜTERİ</t>
        </is>
      </c>
      <c r="G621" s="124" t="inlineStr">
        <is>
          <t>A011</t>
        </is>
      </c>
      <c r="H621" s="124" t="inlineStr">
        <is>
          <t>Ürün hazırlama</t>
        </is>
      </c>
      <c r="I621" s="166" t="n">
        <v>62</v>
      </c>
      <c r="J621" s="166" t="n">
        <v>1.5</v>
      </c>
      <c r="K621" s="166" t="n">
        <v>1</v>
      </c>
      <c r="L621" s="166" t="n">
        <v>93</v>
      </c>
      <c r="M621" s="141" t="inlineStr">
        <is>
          <t>Türetilmiş Saha Etüdü Bekleniyor</t>
        </is>
      </c>
      <c r="N621" s="141" t="inlineStr">
        <is>
          <t>Saha Etüdü Bekleniyor</t>
        </is>
      </c>
    </row>
    <row r="622" ht="30" customHeight="1" s="113">
      <c r="A622" s="144" t="n">
        <v>46114</v>
      </c>
      <c r="B622" s="124" t="inlineStr">
        <is>
          <t>M030</t>
        </is>
      </c>
      <c r="C622" s="124" t="inlineStr">
        <is>
          <t>MANAVKUYU</t>
        </is>
      </c>
      <c r="D622" s="124" t="inlineStr">
        <is>
          <t>DERYA YARDIMCI</t>
        </is>
      </c>
      <c r="E622" s="124" t="inlineStr">
        <is>
          <t>U013</t>
        </is>
      </c>
      <c r="F622" s="124" t="inlineStr">
        <is>
          <t>KASAP</t>
        </is>
      </c>
      <c r="G622" s="124" t="inlineStr">
        <is>
          <t>A012</t>
        </is>
      </c>
      <c r="H622" s="124" t="inlineStr">
        <is>
          <t>Teşhir hazırlığı</t>
        </is>
      </c>
      <c r="I622" s="166" t="n">
        <v>1</v>
      </c>
      <c r="J622" s="166" t="n">
        <v>75</v>
      </c>
      <c r="K622" s="166" t="n">
        <v>1</v>
      </c>
      <c r="L622" s="166" t="n">
        <v>75</v>
      </c>
      <c r="M622" s="141" t="inlineStr">
        <is>
          <t>Sabit Aktivite</t>
        </is>
      </c>
      <c r="N622" s="141" t="inlineStr">
        <is>
          <t>Gerçek/Mevcut Kaynak</t>
        </is>
      </c>
    </row>
    <row r="623" ht="15" customHeight="1" s="113">
      <c r="A623" s="144" t="n">
        <v>46114</v>
      </c>
      <c r="B623" s="124" t="inlineStr">
        <is>
          <t>M030</t>
        </is>
      </c>
      <c r="C623" s="124" t="inlineStr">
        <is>
          <t>MANAVKUYU</t>
        </is>
      </c>
      <c r="D623" s="124" t="inlineStr">
        <is>
          <t>DERYA YARDIMCI</t>
        </is>
      </c>
      <c r="E623" s="124" t="inlineStr">
        <is>
          <t>U013</t>
        </is>
      </c>
      <c r="F623" s="124" t="inlineStr">
        <is>
          <t>KASAP</t>
        </is>
      </c>
      <c r="G623" s="124" t="inlineStr">
        <is>
          <t>A013</t>
        </is>
      </c>
      <c r="H623" s="124" t="inlineStr">
        <is>
          <t>Parçalama</t>
        </is>
      </c>
      <c r="I623" s="166" t="n">
        <v>51</v>
      </c>
      <c r="J623" s="166" t="n">
        <v>2.5</v>
      </c>
      <c r="K623" s="166" t="n">
        <v>1</v>
      </c>
      <c r="L623" s="166" t="n">
        <v>127.5</v>
      </c>
      <c r="M623" s="141" t="inlineStr">
        <is>
          <t>Türetilmiş Saha Etüdü Bekleniyor</t>
        </is>
      </c>
      <c r="N623" s="141" t="inlineStr">
        <is>
          <t>Saha Etüdü Bekleniyor</t>
        </is>
      </c>
    </row>
    <row r="624" ht="15" customHeight="1" s="113">
      <c r="A624" s="144" t="n">
        <v>46114</v>
      </c>
      <c r="B624" s="124" t="inlineStr">
        <is>
          <t>M030</t>
        </is>
      </c>
      <c r="C624" s="124" t="inlineStr">
        <is>
          <t>MANAVKUYU</t>
        </is>
      </c>
      <c r="D624" s="124" t="inlineStr">
        <is>
          <t>DERYA YARDIMCI</t>
        </is>
      </c>
      <c r="E624" s="124" t="inlineStr">
        <is>
          <t>U013</t>
        </is>
      </c>
      <c r="F624" s="124" t="inlineStr">
        <is>
          <t>KASAP</t>
        </is>
      </c>
      <c r="G624" s="124" t="inlineStr">
        <is>
          <t>A014</t>
        </is>
      </c>
      <c r="H624" s="124" t="inlineStr">
        <is>
          <t>Paketleme</t>
        </is>
      </c>
      <c r="I624" s="166" t="n">
        <v>82</v>
      </c>
      <c r="J624" s="166" t="n">
        <v>1.2</v>
      </c>
      <c r="K624" s="166" t="n">
        <v>1</v>
      </c>
      <c r="L624" s="166" t="n">
        <v>98.40000000000001</v>
      </c>
      <c r="M624" s="141" t="inlineStr">
        <is>
          <t>Türetilmiş Saha Etüdü Bekleniyor</t>
        </is>
      </c>
      <c r="N624" s="141" t="inlineStr">
        <is>
          <t>Saha Etüdü Bekleniyor</t>
        </is>
      </c>
    </row>
    <row r="625" ht="15" customHeight="1" s="113">
      <c r="A625" s="144" t="n">
        <v>46114</v>
      </c>
      <c r="B625" s="124" t="inlineStr">
        <is>
          <t>M030</t>
        </is>
      </c>
      <c r="C625" s="124" t="inlineStr">
        <is>
          <t>MANAVKUYU</t>
        </is>
      </c>
      <c r="D625" s="124" t="inlineStr">
        <is>
          <t>DERYA YARDIMCI</t>
        </is>
      </c>
      <c r="E625" s="124" t="inlineStr">
        <is>
          <t>U017</t>
        </is>
      </c>
      <c r="F625" s="124" t="inlineStr">
        <is>
          <t>MANAV</t>
        </is>
      </c>
      <c r="G625" s="124" t="inlineStr">
        <is>
          <t>A015</t>
        </is>
      </c>
      <c r="H625" s="124" t="inlineStr">
        <is>
          <t>Teşhir hazırlığı</t>
        </is>
      </c>
      <c r="I625" s="166" t="n">
        <v>20</v>
      </c>
      <c r="J625" s="166" t="n">
        <v>2.2</v>
      </c>
      <c r="K625" s="166" t="n">
        <v>1</v>
      </c>
      <c r="L625" s="166" t="n">
        <v>44</v>
      </c>
      <c r="M625" s="141" t="inlineStr">
        <is>
          <t>Türetilmiş Saha Etüdü Bekleniyor</t>
        </is>
      </c>
      <c r="N625" s="141" t="inlineStr">
        <is>
          <t>Saha Etüdü Bekleniyor</t>
        </is>
      </c>
    </row>
    <row r="626" ht="15" customHeight="1" s="113">
      <c r="A626" s="144" t="n">
        <v>46114</v>
      </c>
      <c r="B626" s="124" t="inlineStr">
        <is>
          <t>M030</t>
        </is>
      </c>
      <c r="C626" s="124" t="inlineStr">
        <is>
          <t>MANAVKUYU</t>
        </is>
      </c>
      <c r="D626" s="124" t="inlineStr">
        <is>
          <t>DERYA YARDIMCI</t>
        </is>
      </c>
      <c r="E626" s="124" t="inlineStr">
        <is>
          <t>U017</t>
        </is>
      </c>
      <c r="F626" s="124" t="inlineStr">
        <is>
          <t>MANAV</t>
        </is>
      </c>
      <c r="G626" s="124" t="inlineStr">
        <is>
          <t>A016</t>
        </is>
      </c>
      <c r="H626" s="124" t="inlineStr">
        <is>
          <t>Ayıklama</t>
        </is>
      </c>
      <c r="I626" s="166" t="n">
        <v>15</v>
      </c>
      <c r="J626" s="166" t="n">
        <v>0.8</v>
      </c>
      <c r="K626" s="166" t="n">
        <v>1</v>
      </c>
      <c r="L626" s="166" t="n">
        <v>12</v>
      </c>
      <c r="M626" s="141" t="inlineStr">
        <is>
          <t>Türetilmiş Saha Etüdü Bekleniyor</t>
        </is>
      </c>
      <c r="N626" s="141" t="inlineStr">
        <is>
          <t>Saha Etüdü Bekleniyor</t>
        </is>
      </c>
    </row>
    <row r="627" ht="15" customHeight="1" s="113">
      <c r="A627" s="144" t="n">
        <v>46114</v>
      </c>
      <c r="B627" s="124" t="inlineStr">
        <is>
          <t>M030</t>
        </is>
      </c>
      <c r="C627" s="124" t="inlineStr">
        <is>
          <t>MANAVKUYU</t>
        </is>
      </c>
      <c r="D627" s="124" t="inlineStr">
        <is>
          <t>DERYA YARDIMCI</t>
        </is>
      </c>
      <c r="E627" s="124" t="inlineStr">
        <is>
          <t>U017</t>
        </is>
      </c>
      <c r="F627" s="124" t="inlineStr">
        <is>
          <t>MANAV</t>
        </is>
      </c>
      <c r="G627" s="124" t="inlineStr">
        <is>
          <t>A017</t>
        </is>
      </c>
      <c r="H627" s="124" t="inlineStr">
        <is>
          <t>Fire ayrıştırma</t>
        </is>
      </c>
      <c r="I627" s="166" t="n">
        <v>5</v>
      </c>
      <c r="J627" s="166" t="n">
        <v>1</v>
      </c>
      <c r="K627" s="166" t="n">
        <v>1</v>
      </c>
      <c r="L627" s="166" t="n">
        <v>5</v>
      </c>
      <c r="M627" s="141" t="inlineStr">
        <is>
          <t>Türetilmiş Saha Etüdü Bekleniyor</t>
        </is>
      </c>
      <c r="N627" s="141" t="inlineStr">
        <is>
          <t>Saha Etüdü Bekleniyor</t>
        </is>
      </c>
    </row>
    <row r="628" ht="30" customHeight="1" s="113">
      <c r="A628" s="144" t="n">
        <v>46114</v>
      </c>
      <c r="B628" s="124" t="inlineStr">
        <is>
          <t>M030</t>
        </is>
      </c>
      <c r="C628" s="124" t="inlineStr">
        <is>
          <t>MANAVKUYU</t>
        </is>
      </c>
      <c r="D628" s="124" t="inlineStr">
        <is>
          <t>DERYA YARDIMCI</t>
        </is>
      </c>
      <c r="E628" s="124" t="inlineStr">
        <is>
          <t>U023</t>
        </is>
      </c>
      <c r="F628" s="124" t="inlineStr">
        <is>
          <t>ONLİNE TOPLAYICI</t>
        </is>
      </c>
      <c r="G628" s="124" t="inlineStr">
        <is>
          <t>A018</t>
        </is>
      </c>
      <c r="H628" s="124" t="inlineStr">
        <is>
          <t>Sipariş toplama</t>
        </is>
      </c>
      <c r="I628" s="166" t="n">
        <v>143</v>
      </c>
      <c r="J628" s="166" t="n">
        <v>7</v>
      </c>
      <c r="K628" s="166" t="n">
        <v>1</v>
      </c>
      <c r="L628" s="166" t="n">
        <v>1001</v>
      </c>
      <c r="M628" s="141" t="inlineStr">
        <is>
          <t>Online Sipariş - Gerçek</t>
        </is>
      </c>
      <c r="N628" s="141" t="inlineStr">
        <is>
          <t>Gerçek/Mevcut Kaynak</t>
        </is>
      </c>
    </row>
    <row r="629" ht="30" customHeight="1" s="113">
      <c r="A629" s="144" t="n">
        <v>46114</v>
      </c>
      <c r="B629" s="124" t="inlineStr">
        <is>
          <t>M030</t>
        </is>
      </c>
      <c r="C629" s="124" t="inlineStr">
        <is>
          <t>MANAVKUYU</t>
        </is>
      </c>
      <c r="D629" s="124" t="inlineStr">
        <is>
          <t>DERYA YARDIMCI</t>
        </is>
      </c>
      <c r="E629" s="124" t="inlineStr">
        <is>
          <t>U024</t>
        </is>
      </c>
      <c r="F629" s="124" t="inlineStr">
        <is>
          <t>ONLİNE ŞOFÖR</t>
        </is>
      </c>
      <c r="G629" s="124" t="inlineStr">
        <is>
          <t>A019</t>
        </is>
      </c>
      <c r="H629" s="124" t="inlineStr">
        <is>
          <t>Sipariş teslimatı</t>
        </is>
      </c>
      <c r="I629" s="166" t="n">
        <v>143</v>
      </c>
      <c r="J629" s="166" t="n">
        <v>12</v>
      </c>
      <c r="K629" s="166" t="n">
        <v>1</v>
      </c>
      <c r="L629" s="166" t="n">
        <v>1716</v>
      </c>
      <c r="M629" s="141" t="inlineStr">
        <is>
          <t>Online Sipariş - Gerçek</t>
        </is>
      </c>
      <c r="N629" s="141" t="inlineStr">
        <is>
          <t>Gerçek/Mevcut Kaynak</t>
        </is>
      </c>
    </row>
    <row r="630" ht="15" customHeight="1" s="113">
      <c r="A630" s="144" t="n">
        <v>46114</v>
      </c>
      <c r="B630" s="124" t="inlineStr">
        <is>
          <t>M030</t>
        </is>
      </c>
      <c r="C630" s="124" t="inlineStr">
        <is>
          <t>MANAVKUYU</t>
        </is>
      </c>
      <c r="D630" s="124" t="inlineStr">
        <is>
          <t>DERYA YARDIMCI</t>
        </is>
      </c>
      <c r="E630" s="124" t="inlineStr">
        <is>
          <t>U002</t>
        </is>
      </c>
      <c r="F630" s="124" t="inlineStr">
        <is>
          <t>BAKLİYAT</t>
        </is>
      </c>
      <c r="G630" s="124" t="inlineStr">
        <is>
          <t>A020</t>
        </is>
      </c>
      <c r="H630" s="124" t="inlineStr">
        <is>
          <t>Ürün dolumu</t>
        </is>
      </c>
      <c r="I630" s="166" t="n">
        <v>10</v>
      </c>
      <c r="J630" s="166" t="n">
        <v>2</v>
      </c>
      <c r="K630" s="166" t="n">
        <v>1</v>
      </c>
      <c r="L630" s="166" t="n">
        <v>20</v>
      </c>
      <c r="M630" s="141" t="inlineStr">
        <is>
          <t>Türetilmiş Saha Etüdü Bekleniyor</t>
        </is>
      </c>
      <c r="N630" s="141" t="inlineStr">
        <is>
          <t>Saha Etüdü Bekleniyor</t>
        </is>
      </c>
    </row>
    <row r="631" ht="15" customHeight="1" s="113">
      <c r="A631" s="144" t="n">
        <v>46114</v>
      </c>
      <c r="B631" s="124" t="inlineStr">
        <is>
          <t>M030</t>
        </is>
      </c>
      <c r="C631" s="124" t="inlineStr">
        <is>
          <t>MANAVKUYU</t>
        </is>
      </c>
      <c r="D631" s="124" t="inlineStr">
        <is>
          <t>DERYA YARDIMCI</t>
        </is>
      </c>
      <c r="E631" s="124" t="inlineStr">
        <is>
          <t>U034</t>
        </is>
      </c>
      <c r="F631" s="124" t="inlineStr">
        <is>
          <t>UNLU MAMÜLLER</t>
        </is>
      </c>
      <c r="G631" s="124" t="inlineStr">
        <is>
          <t>A021</t>
        </is>
      </c>
      <c r="H631" s="124" t="inlineStr">
        <is>
          <t>Ürün hazırlama/pişirme</t>
        </is>
      </c>
      <c r="I631" s="166" t="n">
        <v>4</v>
      </c>
      <c r="J631" s="166" t="n">
        <v>25</v>
      </c>
      <c r="K631" s="166" t="n">
        <v>1</v>
      </c>
      <c r="L631" s="166" t="n">
        <v>100</v>
      </c>
      <c r="M631" s="141" t="inlineStr">
        <is>
          <t>Türetilmiş Saha Etüdü Bekleniyor</t>
        </is>
      </c>
      <c r="N631" s="141" t="inlineStr">
        <is>
          <t>Saha Etüdü Bekleniyor</t>
        </is>
      </c>
    </row>
    <row r="632" ht="30" customHeight="1" s="113">
      <c r="A632" s="144" t="n">
        <v>46114</v>
      </c>
      <c r="B632" s="124" t="inlineStr">
        <is>
          <t>M031</t>
        </is>
      </c>
      <c r="C632" s="124" t="inlineStr">
        <is>
          <t>MENDERES</t>
        </is>
      </c>
      <c r="D632" s="124" t="inlineStr">
        <is>
          <t>CÜNEYT ÇIKRIKÇI - AYŞE AVCU</t>
        </is>
      </c>
      <c r="E632" s="124" t="inlineStr">
        <is>
          <t>U015</t>
        </is>
      </c>
      <c r="F632" s="124" t="inlineStr">
        <is>
          <t>KASİYER</t>
        </is>
      </c>
      <c r="G632" s="124" t="inlineStr">
        <is>
          <t>A001</t>
        </is>
      </c>
      <c r="H632" s="124" t="inlineStr">
        <is>
          <t>Fiş işlemi</t>
        </is>
      </c>
      <c r="I632" s="166" t="n">
        <v>3286</v>
      </c>
      <c r="J632" s="166" t="n">
        <v>2</v>
      </c>
      <c r="K632" s="166" t="n">
        <v>1</v>
      </c>
      <c r="L632" s="166" t="n">
        <v>6572</v>
      </c>
      <c r="M632" s="141" t="inlineStr">
        <is>
          <t>Günlük Operasyon - Gerçek</t>
        </is>
      </c>
      <c r="N632" s="141" t="inlineStr">
        <is>
          <t>Gerçek/Mevcut Kaynak</t>
        </is>
      </c>
    </row>
    <row r="633" ht="15" customHeight="1" s="113">
      <c r="A633" s="144" t="n">
        <v>46114</v>
      </c>
      <c r="B633" s="124" t="inlineStr">
        <is>
          <t>M031</t>
        </is>
      </c>
      <c r="C633" s="124" t="inlineStr">
        <is>
          <t>MENDERES</t>
        </is>
      </c>
      <c r="D633" s="124" t="inlineStr">
        <is>
          <t>CÜNEYT ÇIKRIKÇI - AYŞE AVCU</t>
        </is>
      </c>
      <c r="E633" s="124" t="inlineStr">
        <is>
          <t>U015</t>
        </is>
      </c>
      <c r="F633" s="124" t="inlineStr">
        <is>
          <t>KASİYER</t>
        </is>
      </c>
      <c r="G633" s="124" t="inlineStr">
        <is>
          <t>A002</t>
        </is>
      </c>
      <c r="H633" s="124" t="inlineStr">
        <is>
          <t>Kasa açılışı</t>
        </is>
      </c>
      <c r="I633" s="166" t="n">
        <v>9</v>
      </c>
      <c r="J633" s="166" t="n">
        <v>15</v>
      </c>
      <c r="K633" s="166" t="n">
        <v>1</v>
      </c>
      <c r="L633" s="166" t="n">
        <v>135</v>
      </c>
      <c r="M633" s="141" t="inlineStr">
        <is>
          <t>Türetilmiş Saha Etüdü Bekleniyor</t>
        </is>
      </c>
      <c r="N633" s="141" t="inlineStr">
        <is>
          <t>Saha Etüdü Bekleniyor</t>
        </is>
      </c>
    </row>
    <row r="634" ht="15" customHeight="1" s="113">
      <c r="A634" s="144" t="n">
        <v>46114</v>
      </c>
      <c r="B634" s="124" t="inlineStr">
        <is>
          <t>M031</t>
        </is>
      </c>
      <c r="C634" s="124" t="inlineStr">
        <is>
          <t>MENDERES</t>
        </is>
      </c>
      <c r="D634" s="124" t="inlineStr">
        <is>
          <t>CÜNEYT ÇIKRIKÇI - AYŞE AVCU</t>
        </is>
      </c>
      <c r="E634" s="124" t="inlineStr">
        <is>
          <t>U015</t>
        </is>
      </c>
      <c r="F634" s="124" t="inlineStr">
        <is>
          <t>KASİYER</t>
        </is>
      </c>
      <c r="G634" s="124" t="inlineStr">
        <is>
          <t>A003</t>
        </is>
      </c>
      <c r="H634" s="124" t="inlineStr">
        <is>
          <t>Kasa kapanışı</t>
        </is>
      </c>
      <c r="I634" s="166" t="n">
        <v>9</v>
      </c>
      <c r="J634" s="166" t="n">
        <v>20</v>
      </c>
      <c r="K634" s="166" t="n">
        <v>1</v>
      </c>
      <c r="L634" s="166" t="n">
        <v>180</v>
      </c>
      <c r="M634" s="141" t="inlineStr">
        <is>
          <t>Türetilmiş Saha Etüdü Bekleniyor</t>
        </is>
      </c>
      <c r="N634" s="141" t="inlineStr">
        <is>
          <t>Saha Etüdü Bekleniyor</t>
        </is>
      </c>
    </row>
    <row r="635" ht="15" customHeight="1" s="113">
      <c r="A635" s="144" t="n">
        <v>46114</v>
      </c>
      <c r="B635" s="124" t="inlineStr">
        <is>
          <t>M031</t>
        </is>
      </c>
      <c r="C635" s="124" t="inlineStr">
        <is>
          <t>MENDERES</t>
        </is>
      </c>
      <c r="D635" s="124" t="inlineStr">
        <is>
          <t>CÜNEYT ÇIKRIKÇI - AYŞE AVCU</t>
        </is>
      </c>
      <c r="E635" s="124" t="inlineStr">
        <is>
          <t>U015</t>
        </is>
      </c>
      <c r="F635" s="124" t="inlineStr">
        <is>
          <t>KASİYER</t>
        </is>
      </c>
      <c r="G635" s="124" t="inlineStr">
        <is>
          <t>A004</t>
        </is>
      </c>
      <c r="H635" s="124" t="inlineStr">
        <is>
          <t>İade işlemi</t>
        </is>
      </c>
      <c r="I635" s="166" t="n">
        <v>39</v>
      </c>
      <c r="J635" s="166" t="n">
        <v>6</v>
      </c>
      <c r="K635" s="166" t="n">
        <v>1</v>
      </c>
      <c r="L635" s="166" t="n">
        <v>234</v>
      </c>
      <c r="M635" s="141" t="inlineStr">
        <is>
          <t>Türetilmiş Saha Etüdü Bekleniyor</t>
        </is>
      </c>
      <c r="N635" s="141" t="inlineStr">
        <is>
          <t>Saha Etüdü Bekleniyor</t>
        </is>
      </c>
    </row>
    <row r="636" ht="15" customHeight="1" s="113">
      <c r="A636" s="144" t="n">
        <v>46114</v>
      </c>
      <c r="B636" s="124" t="inlineStr">
        <is>
          <t>M031</t>
        </is>
      </c>
      <c r="C636" s="124" t="inlineStr">
        <is>
          <t>MENDERES</t>
        </is>
      </c>
      <c r="D636" s="124" t="inlineStr">
        <is>
          <t>CÜNEYT ÇIKRIKÇI - AYŞE AVCU</t>
        </is>
      </c>
      <c r="E636" s="124" t="inlineStr">
        <is>
          <t>U026</t>
        </is>
      </c>
      <c r="F636" s="124" t="inlineStr">
        <is>
          <t>REYON GÖREVLİSİ</t>
        </is>
      </c>
      <c r="G636" s="124" t="inlineStr">
        <is>
          <t>A005</t>
        </is>
      </c>
      <c r="H636" s="124" t="inlineStr">
        <is>
          <t>Koli raf yerleştirme</t>
        </is>
      </c>
      <c r="I636" s="166" t="n">
        <v>9</v>
      </c>
      <c r="J636" s="166" t="n">
        <v>1.8</v>
      </c>
      <c r="K636" s="166" t="n">
        <v>1</v>
      </c>
      <c r="L636" s="166" t="n">
        <v>16.2</v>
      </c>
      <c r="M636" s="141" t="inlineStr">
        <is>
          <t>Mal Kabul (Aylık Operasyon KPI) - Türetilmiş</t>
        </is>
      </c>
      <c r="N636" s="141" t="inlineStr">
        <is>
          <t>Gerçek/Türetilmiş</t>
        </is>
      </c>
    </row>
    <row r="637" ht="15" customHeight="1" s="113">
      <c r="A637" s="144" t="n">
        <v>46114</v>
      </c>
      <c r="B637" s="124" t="inlineStr">
        <is>
          <t>M031</t>
        </is>
      </c>
      <c r="C637" s="124" t="inlineStr">
        <is>
          <t>MENDERES</t>
        </is>
      </c>
      <c r="D637" s="124" t="inlineStr">
        <is>
          <t>CÜNEYT ÇIKRIKÇI - AYŞE AVCU</t>
        </is>
      </c>
      <c r="E637" s="124" t="inlineStr">
        <is>
          <t>U026</t>
        </is>
      </c>
      <c r="F637" s="124" t="inlineStr">
        <is>
          <t>REYON GÖREVLİSİ</t>
        </is>
      </c>
      <c r="G637" s="124" t="inlineStr">
        <is>
          <t>A006</t>
        </is>
      </c>
      <c r="H637" s="124" t="inlineStr">
        <is>
          <t>Palet boşaltma</t>
        </is>
      </c>
      <c r="I637" s="166" t="n">
        <v>9</v>
      </c>
      <c r="J637" s="166" t="n">
        <v>30</v>
      </c>
      <c r="K637" s="166" t="n">
        <v>1</v>
      </c>
      <c r="L637" s="166" t="n">
        <v>270</v>
      </c>
      <c r="M637" s="141" t="inlineStr">
        <is>
          <t>Mal Kabul (Aylık Operasyon KPI) - Türetilmiş</t>
        </is>
      </c>
      <c r="N637" s="141" t="inlineStr">
        <is>
          <t>Gerçek/Türetilmiş</t>
        </is>
      </c>
    </row>
    <row r="638" ht="15" customHeight="1" s="113">
      <c r="A638" s="144" t="n">
        <v>46114</v>
      </c>
      <c r="B638" s="124" t="inlineStr">
        <is>
          <t>M031</t>
        </is>
      </c>
      <c r="C638" s="124" t="inlineStr">
        <is>
          <t>MENDERES</t>
        </is>
      </c>
      <c r="D638" s="124" t="inlineStr">
        <is>
          <t>CÜNEYT ÇIKRIKÇI - AYŞE AVCU</t>
        </is>
      </c>
      <c r="E638" s="124" t="inlineStr">
        <is>
          <t>U026</t>
        </is>
      </c>
      <c r="F638" s="124" t="inlineStr">
        <is>
          <t>REYON GÖREVLİSİ</t>
        </is>
      </c>
      <c r="G638" s="124" t="inlineStr">
        <is>
          <t>A007</t>
        </is>
      </c>
      <c r="H638" s="124" t="inlineStr">
        <is>
          <t>Etiket değiştirme</t>
        </is>
      </c>
      <c r="I638" s="166" t="n">
        <v>20</v>
      </c>
      <c r="J638" s="166" t="n">
        <v>0.45</v>
      </c>
      <c r="K638" s="166" t="n">
        <v>1</v>
      </c>
      <c r="L638" s="166" t="n">
        <v>9</v>
      </c>
      <c r="M638" s="141" t="inlineStr">
        <is>
          <t>Türetilmiş Saha Etüdü Bekleniyor</t>
        </is>
      </c>
      <c r="N638" s="141" t="inlineStr">
        <is>
          <t>Saha Etüdü Bekleniyor</t>
        </is>
      </c>
    </row>
    <row r="639" ht="15" customHeight="1" s="113">
      <c r="A639" s="144" t="n">
        <v>46114</v>
      </c>
      <c r="B639" s="124" t="inlineStr">
        <is>
          <t>M031</t>
        </is>
      </c>
      <c r="C639" s="124" t="inlineStr">
        <is>
          <t>MENDERES</t>
        </is>
      </c>
      <c r="D639" s="124" t="inlineStr">
        <is>
          <t>CÜNEYT ÇIKRIKÇI - AYŞE AVCU</t>
        </is>
      </c>
      <c r="E639" s="124" t="inlineStr">
        <is>
          <t>U026</t>
        </is>
      </c>
      <c r="F639" s="124" t="inlineStr">
        <is>
          <t>REYON GÖREVLİSİ</t>
        </is>
      </c>
      <c r="G639" s="124" t="inlineStr">
        <is>
          <t>A008</t>
        </is>
      </c>
      <c r="H639" s="124" t="inlineStr">
        <is>
          <t>SKT kontrolü</t>
        </is>
      </c>
      <c r="I639" s="166" t="n">
        <v>100</v>
      </c>
      <c r="J639" s="166" t="n">
        <v>0.2</v>
      </c>
      <c r="K639" s="166" t="n">
        <v>1</v>
      </c>
      <c r="L639" s="166" t="n">
        <v>20</v>
      </c>
      <c r="M639" s="141" t="inlineStr">
        <is>
          <t>Türetilmiş Saha Etüdü Bekleniyor</t>
        </is>
      </c>
      <c r="N639" s="141" t="inlineStr">
        <is>
          <t>Saha Etüdü Bekleniyor</t>
        </is>
      </c>
    </row>
    <row r="640" ht="15" customHeight="1" s="113">
      <c r="A640" s="144" t="n">
        <v>46114</v>
      </c>
      <c r="B640" s="124" t="inlineStr">
        <is>
          <t>M031</t>
        </is>
      </c>
      <c r="C640" s="124" t="inlineStr">
        <is>
          <t>MENDERES</t>
        </is>
      </c>
      <c r="D640" s="124" t="inlineStr">
        <is>
          <t>CÜNEYT ÇIKRIKÇI - AYŞE AVCU</t>
        </is>
      </c>
      <c r="E640" s="124" t="inlineStr">
        <is>
          <t>U042</t>
        </is>
      </c>
      <c r="F640" s="124" t="inlineStr">
        <is>
          <t>ŞARKÜTERİ</t>
        </is>
      </c>
      <c r="G640" s="124" t="inlineStr">
        <is>
          <t>A009</t>
        </is>
      </c>
      <c r="H640" s="124" t="inlineStr">
        <is>
          <t>Müşteri servis süresi</t>
        </is>
      </c>
      <c r="I640" s="166" t="n">
        <v>311</v>
      </c>
      <c r="J640" s="166" t="n">
        <v>4</v>
      </c>
      <c r="K640" s="166" t="n">
        <v>1</v>
      </c>
      <c r="L640" s="166" t="n">
        <v>1244</v>
      </c>
      <c r="M640" s="141" t="inlineStr">
        <is>
          <t>Türetilmiş Saha Etüdü Bekleniyor</t>
        </is>
      </c>
      <c r="N640" s="141" t="inlineStr">
        <is>
          <t>Saha Etüdü Bekleniyor</t>
        </is>
      </c>
    </row>
    <row r="641" ht="30" customHeight="1" s="113">
      <c r="A641" s="144" t="n">
        <v>46114</v>
      </c>
      <c r="B641" s="124" t="inlineStr">
        <is>
          <t>M031</t>
        </is>
      </c>
      <c r="C641" s="124" t="inlineStr">
        <is>
          <t>MENDERES</t>
        </is>
      </c>
      <c r="D641" s="124" t="inlineStr">
        <is>
          <t>CÜNEYT ÇIKRIKÇI - AYŞE AVCU</t>
        </is>
      </c>
      <c r="E641" s="124" t="inlineStr">
        <is>
          <t>U042</t>
        </is>
      </c>
      <c r="F641" s="124" t="inlineStr">
        <is>
          <t>ŞARKÜTERİ</t>
        </is>
      </c>
      <c r="G641" s="124" t="inlineStr">
        <is>
          <t>A010</t>
        </is>
      </c>
      <c r="H641" s="124" t="inlineStr">
        <is>
          <t>Günlük temizlik</t>
        </is>
      </c>
      <c r="I641" s="166" t="n">
        <v>1</v>
      </c>
      <c r="J641" s="166" t="n">
        <v>90</v>
      </c>
      <c r="K641" s="166" t="n">
        <v>1</v>
      </c>
      <c r="L641" s="166" t="n">
        <v>90</v>
      </c>
      <c r="M641" s="141" t="inlineStr">
        <is>
          <t>Sabit Aktivite</t>
        </is>
      </c>
      <c r="N641" s="141" t="inlineStr">
        <is>
          <t>Gerçek/Mevcut Kaynak</t>
        </is>
      </c>
    </row>
    <row r="642" ht="15" customHeight="1" s="113">
      <c r="A642" s="144" t="n">
        <v>46114</v>
      </c>
      <c r="B642" s="124" t="inlineStr">
        <is>
          <t>M031</t>
        </is>
      </c>
      <c r="C642" s="124" t="inlineStr">
        <is>
          <t>MENDERES</t>
        </is>
      </c>
      <c r="D642" s="124" t="inlineStr">
        <is>
          <t>CÜNEYT ÇIKRIKÇI - AYŞE AVCU</t>
        </is>
      </c>
      <c r="E642" s="124" t="inlineStr">
        <is>
          <t>U042</t>
        </is>
      </c>
      <c r="F642" s="124" t="inlineStr">
        <is>
          <t>ŞARKÜTERİ</t>
        </is>
      </c>
      <c r="G642" s="124" t="inlineStr">
        <is>
          <t>A011</t>
        </is>
      </c>
      <c r="H642" s="124" t="inlineStr">
        <is>
          <t>Ürün hazırlama</t>
        </is>
      </c>
      <c r="I642" s="166" t="n">
        <v>93</v>
      </c>
      <c r="J642" s="166" t="n">
        <v>1.5</v>
      </c>
      <c r="K642" s="166" t="n">
        <v>1</v>
      </c>
      <c r="L642" s="166" t="n">
        <v>139.5</v>
      </c>
      <c r="M642" s="141" t="inlineStr">
        <is>
          <t>Türetilmiş Saha Etüdü Bekleniyor</t>
        </is>
      </c>
      <c r="N642" s="141" t="inlineStr">
        <is>
          <t>Saha Etüdü Bekleniyor</t>
        </is>
      </c>
    </row>
    <row r="643" ht="30" customHeight="1" s="113">
      <c r="A643" s="144" t="n">
        <v>46114</v>
      </c>
      <c r="B643" s="124" t="inlineStr">
        <is>
          <t>M031</t>
        </is>
      </c>
      <c r="C643" s="124" t="inlineStr">
        <is>
          <t>MENDERES</t>
        </is>
      </c>
      <c r="D643" s="124" t="inlineStr">
        <is>
          <t>CÜNEYT ÇIKRIKÇI - AYŞE AVCU</t>
        </is>
      </c>
      <c r="E643" s="124" t="inlineStr">
        <is>
          <t>U013</t>
        </is>
      </c>
      <c r="F643" s="124" t="inlineStr">
        <is>
          <t>KASAP</t>
        </is>
      </c>
      <c r="G643" s="124" t="inlineStr">
        <is>
          <t>A012</t>
        </is>
      </c>
      <c r="H643" s="124" t="inlineStr">
        <is>
          <t>Teşhir hazırlığı</t>
        </is>
      </c>
      <c r="I643" s="166" t="n">
        <v>1</v>
      </c>
      <c r="J643" s="166" t="n">
        <v>75</v>
      </c>
      <c r="K643" s="166" t="n">
        <v>1</v>
      </c>
      <c r="L643" s="166" t="n">
        <v>75</v>
      </c>
      <c r="M643" s="141" t="inlineStr">
        <is>
          <t>Sabit Aktivite</t>
        </is>
      </c>
      <c r="N643" s="141" t="inlineStr">
        <is>
          <t>Gerçek/Mevcut Kaynak</t>
        </is>
      </c>
    </row>
    <row r="644" ht="15" customHeight="1" s="113">
      <c r="A644" s="144" t="n">
        <v>46114</v>
      </c>
      <c r="B644" s="124" t="inlineStr">
        <is>
          <t>M031</t>
        </is>
      </c>
      <c r="C644" s="124" t="inlineStr">
        <is>
          <t>MENDERES</t>
        </is>
      </c>
      <c r="D644" s="124" t="inlineStr">
        <is>
          <t>CÜNEYT ÇIKRIKÇI - AYŞE AVCU</t>
        </is>
      </c>
      <c r="E644" s="124" t="inlineStr">
        <is>
          <t>U013</t>
        </is>
      </c>
      <c r="F644" s="124" t="inlineStr">
        <is>
          <t>KASAP</t>
        </is>
      </c>
      <c r="G644" s="124" t="inlineStr">
        <is>
          <t>A013</t>
        </is>
      </c>
      <c r="H644" s="124" t="inlineStr">
        <is>
          <t>Parçalama</t>
        </is>
      </c>
      <c r="I644" s="166" t="n">
        <v>78</v>
      </c>
      <c r="J644" s="166" t="n">
        <v>2.5</v>
      </c>
      <c r="K644" s="166" t="n">
        <v>1</v>
      </c>
      <c r="L644" s="166" t="n">
        <v>195</v>
      </c>
      <c r="M644" s="141" t="inlineStr">
        <is>
          <t>Türetilmiş Saha Etüdü Bekleniyor</t>
        </is>
      </c>
      <c r="N644" s="141" t="inlineStr">
        <is>
          <t>Saha Etüdü Bekleniyor</t>
        </is>
      </c>
    </row>
    <row r="645" ht="15" customHeight="1" s="113">
      <c r="A645" s="144" t="n">
        <v>46114</v>
      </c>
      <c r="B645" s="124" t="inlineStr">
        <is>
          <t>M031</t>
        </is>
      </c>
      <c r="C645" s="124" t="inlineStr">
        <is>
          <t>MENDERES</t>
        </is>
      </c>
      <c r="D645" s="124" t="inlineStr">
        <is>
          <t>CÜNEYT ÇIKRIKÇI - AYŞE AVCU</t>
        </is>
      </c>
      <c r="E645" s="124" t="inlineStr">
        <is>
          <t>U013</t>
        </is>
      </c>
      <c r="F645" s="124" t="inlineStr">
        <is>
          <t>KASAP</t>
        </is>
      </c>
      <c r="G645" s="124" t="inlineStr">
        <is>
          <t>A014</t>
        </is>
      </c>
      <c r="H645" s="124" t="inlineStr">
        <is>
          <t>Paketleme</t>
        </is>
      </c>
      <c r="I645" s="166" t="n">
        <v>125</v>
      </c>
      <c r="J645" s="166" t="n">
        <v>1.2</v>
      </c>
      <c r="K645" s="166" t="n">
        <v>1</v>
      </c>
      <c r="L645" s="166" t="n">
        <v>150</v>
      </c>
      <c r="M645" s="141" t="inlineStr">
        <is>
          <t>Türetilmiş Saha Etüdü Bekleniyor</t>
        </is>
      </c>
      <c r="N645" s="141" t="inlineStr">
        <is>
          <t>Saha Etüdü Bekleniyor</t>
        </is>
      </c>
    </row>
    <row r="646" ht="15" customHeight="1" s="113">
      <c r="A646" s="144" t="n">
        <v>46114</v>
      </c>
      <c r="B646" s="124" t="inlineStr">
        <is>
          <t>M031</t>
        </is>
      </c>
      <c r="C646" s="124" t="inlineStr">
        <is>
          <t>MENDERES</t>
        </is>
      </c>
      <c r="D646" s="124" t="inlineStr">
        <is>
          <t>CÜNEYT ÇIKRIKÇI - AYŞE AVCU</t>
        </is>
      </c>
      <c r="E646" s="124" t="inlineStr">
        <is>
          <t>U017</t>
        </is>
      </c>
      <c r="F646" s="124" t="inlineStr">
        <is>
          <t>MANAV</t>
        </is>
      </c>
      <c r="G646" s="124" t="inlineStr">
        <is>
          <t>A015</t>
        </is>
      </c>
      <c r="H646" s="124" t="inlineStr">
        <is>
          <t>Teşhir hazırlığı</t>
        </is>
      </c>
      <c r="I646" s="166" t="n">
        <v>20</v>
      </c>
      <c r="J646" s="166" t="n">
        <v>2.2</v>
      </c>
      <c r="K646" s="166" t="n">
        <v>1</v>
      </c>
      <c r="L646" s="166" t="n">
        <v>44</v>
      </c>
      <c r="M646" s="141" t="inlineStr">
        <is>
          <t>Türetilmiş Saha Etüdü Bekleniyor</t>
        </is>
      </c>
      <c r="N646" s="141" t="inlineStr">
        <is>
          <t>Saha Etüdü Bekleniyor</t>
        </is>
      </c>
    </row>
    <row r="647" ht="15" customHeight="1" s="113">
      <c r="A647" s="144" t="n">
        <v>46114</v>
      </c>
      <c r="B647" s="124" t="inlineStr">
        <is>
          <t>M031</t>
        </is>
      </c>
      <c r="C647" s="124" t="inlineStr">
        <is>
          <t>MENDERES</t>
        </is>
      </c>
      <c r="D647" s="124" t="inlineStr">
        <is>
          <t>CÜNEYT ÇIKRIKÇI - AYŞE AVCU</t>
        </is>
      </c>
      <c r="E647" s="124" t="inlineStr">
        <is>
          <t>U017</t>
        </is>
      </c>
      <c r="F647" s="124" t="inlineStr">
        <is>
          <t>MANAV</t>
        </is>
      </c>
      <c r="G647" s="124" t="inlineStr">
        <is>
          <t>A016</t>
        </is>
      </c>
      <c r="H647" s="124" t="inlineStr">
        <is>
          <t>Ayıklama</t>
        </is>
      </c>
      <c r="I647" s="166" t="n">
        <v>15</v>
      </c>
      <c r="J647" s="166" t="n">
        <v>0.8</v>
      </c>
      <c r="K647" s="166" t="n">
        <v>1</v>
      </c>
      <c r="L647" s="166" t="n">
        <v>12</v>
      </c>
      <c r="M647" s="141" t="inlineStr">
        <is>
          <t>Türetilmiş Saha Etüdü Bekleniyor</t>
        </is>
      </c>
      <c r="N647" s="141" t="inlineStr">
        <is>
          <t>Saha Etüdü Bekleniyor</t>
        </is>
      </c>
    </row>
    <row r="648" ht="15" customHeight="1" s="113">
      <c r="A648" s="144" t="n">
        <v>46114</v>
      </c>
      <c r="B648" s="124" t="inlineStr">
        <is>
          <t>M031</t>
        </is>
      </c>
      <c r="C648" s="124" t="inlineStr">
        <is>
          <t>MENDERES</t>
        </is>
      </c>
      <c r="D648" s="124" t="inlineStr">
        <is>
          <t>CÜNEYT ÇIKRIKÇI - AYŞE AVCU</t>
        </is>
      </c>
      <c r="E648" s="124" t="inlineStr">
        <is>
          <t>U017</t>
        </is>
      </c>
      <c r="F648" s="124" t="inlineStr">
        <is>
          <t>MANAV</t>
        </is>
      </c>
      <c r="G648" s="124" t="inlineStr">
        <is>
          <t>A017</t>
        </is>
      </c>
      <c r="H648" s="124" t="inlineStr">
        <is>
          <t>Fire ayrıştırma</t>
        </is>
      </c>
      <c r="I648" s="166" t="n">
        <v>5</v>
      </c>
      <c r="J648" s="166" t="n">
        <v>1</v>
      </c>
      <c r="K648" s="166" t="n">
        <v>1</v>
      </c>
      <c r="L648" s="166" t="n">
        <v>5</v>
      </c>
      <c r="M648" s="141" t="inlineStr">
        <is>
          <t>Türetilmiş Saha Etüdü Bekleniyor</t>
        </is>
      </c>
      <c r="N648" s="141" t="inlineStr">
        <is>
          <t>Saha Etüdü Bekleniyor</t>
        </is>
      </c>
    </row>
    <row r="649" ht="30" customHeight="1" s="113">
      <c r="A649" s="144" t="n">
        <v>46114</v>
      </c>
      <c r="B649" s="124" t="inlineStr">
        <is>
          <t>M031</t>
        </is>
      </c>
      <c r="C649" s="124" t="inlineStr">
        <is>
          <t>MENDERES</t>
        </is>
      </c>
      <c r="D649" s="124" t="inlineStr">
        <is>
          <t>CÜNEYT ÇIKRIKÇI - AYŞE AVCU</t>
        </is>
      </c>
      <c r="E649" s="124" t="inlineStr">
        <is>
          <t>U023</t>
        </is>
      </c>
      <c r="F649" s="124" t="inlineStr">
        <is>
          <t>ONLİNE TOPLAYICI</t>
        </is>
      </c>
      <c r="G649" s="124" t="inlineStr">
        <is>
          <t>A018</t>
        </is>
      </c>
      <c r="H649" s="124" t="inlineStr">
        <is>
          <t>Sipariş toplama</t>
        </is>
      </c>
      <c r="I649" s="166" t="n">
        <v>7</v>
      </c>
      <c r="J649" s="166" t="n">
        <v>7</v>
      </c>
      <c r="K649" s="166" t="n">
        <v>1</v>
      </c>
      <c r="L649" s="166" t="n">
        <v>49</v>
      </c>
      <c r="M649" s="141" t="inlineStr">
        <is>
          <t>Online Sipariş - Gerçek</t>
        </is>
      </c>
      <c r="N649" s="141" t="inlineStr">
        <is>
          <t>Gerçek/Mevcut Kaynak</t>
        </is>
      </c>
    </row>
    <row r="650" ht="30" customHeight="1" s="113">
      <c r="A650" s="144" t="n">
        <v>46114</v>
      </c>
      <c r="B650" s="124" t="inlineStr">
        <is>
          <t>M031</t>
        </is>
      </c>
      <c r="C650" s="124" t="inlineStr">
        <is>
          <t>MENDERES</t>
        </is>
      </c>
      <c r="D650" s="124" t="inlineStr">
        <is>
          <t>CÜNEYT ÇIKRIKÇI - AYŞE AVCU</t>
        </is>
      </c>
      <c r="E650" s="124" t="inlineStr">
        <is>
          <t>U024</t>
        </is>
      </c>
      <c r="F650" s="124" t="inlineStr">
        <is>
          <t>ONLİNE ŞOFÖR</t>
        </is>
      </c>
      <c r="G650" s="124" t="inlineStr">
        <is>
          <t>A019</t>
        </is>
      </c>
      <c r="H650" s="124" t="inlineStr">
        <is>
          <t>Sipariş teslimatı</t>
        </is>
      </c>
      <c r="I650" s="166" t="n">
        <v>7</v>
      </c>
      <c r="J650" s="166" t="n">
        <v>12</v>
      </c>
      <c r="K650" s="166" t="n">
        <v>1</v>
      </c>
      <c r="L650" s="166" t="n">
        <v>84</v>
      </c>
      <c r="M650" s="141" t="inlineStr">
        <is>
          <t>Online Sipariş - Gerçek</t>
        </is>
      </c>
      <c r="N650" s="141" t="inlineStr">
        <is>
          <t>Gerçek/Mevcut Kaynak</t>
        </is>
      </c>
    </row>
    <row r="651" ht="15" customHeight="1" s="113">
      <c r="A651" s="144" t="n">
        <v>46114</v>
      </c>
      <c r="B651" s="124" t="inlineStr">
        <is>
          <t>M031</t>
        </is>
      </c>
      <c r="C651" s="124" t="inlineStr">
        <is>
          <t>MENDERES</t>
        </is>
      </c>
      <c r="D651" s="124" t="inlineStr">
        <is>
          <t>CÜNEYT ÇIKRIKÇI - AYŞE AVCU</t>
        </is>
      </c>
      <c r="E651" s="124" t="inlineStr">
        <is>
          <t>U002</t>
        </is>
      </c>
      <c r="F651" s="124" t="inlineStr">
        <is>
          <t>BAKLİYAT</t>
        </is>
      </c>
      <c r="G651" s="124" t="inlineStr">
        <is>
          <t>A020</t>
        </is>
      </c>
      <c r="H651" s="124" t="inlineStr">
        <is>
          <t>Ürün dolumu</t>
        </is>
      </c>
      <c r="I651" s="166" t="n">
        <v>10</v>
      </c>
      <c r="J651" s="166" t="n">
        <v>2</v>
      </c>
      <c r="K651" s="166" t="n">
        <v>1</v>
      </c>
      <c r="L651" s="166" t="n">
        <v>20</v>
      </c>
      <c r="M651" s="141" t="inlineStr">
        <is>
          <t>Türetilmiş Saha Etüdü Bekleniyor</t>
        </is>
      </c>
      <c r="N651" s="141" t="inlineStr">
        <is>
          <t>Saha Etüdü Bekleniyor</t>
        </is>
      </c>
    </row>
    <row r="652" ht="15" customHeight="1" s="113">
      <c r="A652" s="144" t="n">
        <v>46114</v>
      </c>
      <c r="B652" s="124" t="inlineStr">
        <is>
          <t>M031</t>
        </is>
      </c>
      <c r="C652" s="124" t="inlineStr">
        <is>
          <t>MENDERES</t>
        </is>
      </c>
      <c r="D652" s="124" t="inlineStr">
        <is>
          <t>CÜNEYT ÇIKRIKÇI - AYŞE AVCU</t>
        </is>
      </c>
      <c r="E652" s="124" t="inlineStr">
        <is>
          <t>U034</t>
        </is>
      </c>
      <c r="F652" s="124" t="inlineStr">
        <is>
          <t>UNLU MAMÜLLER</t>
        </is>
      </c>
      <c r="G652" s="124" t="inlineStr">
        <is>
          <t>A021</t>
        </is>
      </c>
      <c r="H652" s="124" t="inlineStr">
        <is>
          <t>Ürün hazırlama/pişirme</t>
        </is>
      </c>
      <c r="I652" s="166" t="n">
        <v>7</v>
      </c>
      <c r="J652" s="166" t="n">
        <v>25</v>
      </c>
      <c r="K652" s="166" t="n">
        <v>1</v>
      </c>
      <c r="L652" s="166" t="n">
        <v>175</v>
      </c>
      <c r="M652" s="141" t="inlineStr">
        <is>
          <t>Türetilmiş Saha Etüdü Bekleniyor</t>
        </is>
      </c>
      <c r="N652" s="141" t="inlineStr">
        <is>
          <t>Saha Etüdü Bekleniyor</t>
        </is>
      </c>
    </row>
    <row r="653" ht="30" customHeight="1" s="113">
      <c r="A653" s="144" t="n">
        <v>46114</v>
      </c>
      <c r="B653" s="124" t="inlineStr">
        <is>
          <t>M032</t>
        </is>
      </c>
      <c r="C653" s="124" t="inlineStr">
        <is>
          <t>MENDERES DEPO</t>
        </is>
      </c>
      <c r="D653" s="124" t="inlineStr">
        <is>
          <t>AYHAN DAŞDEMİR</t>
        </is>
      </c>
      <c r="E653" s="124" t="inlineStr">
        <is>
          <t>U015</t>
        </is>
      </c>
      <c r="F653" s="124" t="inlineStr">
        <is>
          <t>KASİYER</t>
        </is>
      </c>
      <c r="G653" s="124" t="inlineStr">
        <is>
          <t>A001</t>
        </is>
      </c>
      <c r="H653" s="124" t="inlineStr">
        <is>
          <t>Fiş işlemi</t>
        </is>
      </c>
      <c r="I653" s="166" t="n">
        <v>1000</v>
      </c>
      <c r="J653" s="166" t="n">
        <v>2</v>
      </c>
      <c r="K653" s="166" t="n">
        <v>1</v>
      </c>
      <c r="L653" s="166" t="n">
        <v>2000</v>
      </c>
      <c r="M653" s="141" t="inlineStr">
        <is>
          <t>Günlük Operasyon - Gerçek</t>
        </is>
      </c>
      <c r="N653" s="141" t="inlineStr">
        <is>
          <t>Gerçek/Mevcut Kaynak</t>
        </is>
      </c>
    </row>
    <row r="654" ht="15" customHeight="1" s="113">
      <c r="A654" s="144" t="n">
        <v>46114</v>
      </c>
      <c r="B654" s="124" t="inlineStr">
        <is>
          <t>M032</t>
        </is>
      </c>
      <c r="C654" s="124" t="inlineStr">
        <is>
          <t>MENDERES DEPO</t>
        </is>
      </c>
      <c r="D654" s="124" t="inlineStr">
        <is>
          <t>AYHAN DAŞDEMİR</t>
        </is>
      </c>
      <c r="E654" s="124" t="inlineStr">
        <is>
          <t>U015</t>
        </is>
      </c>
      <c r="F654" s="124" t="inlineStr">
        <is>
          <t>KASİYER</t>
        </is>
      </c>
      <c r="G654" s="124" t="inlineStr">
        <is>
          <t>A002</t>
        </is>
      </c>
      <c r="H654" s="124" t="inlineStr">
        <is>
          <t>Kasa açılışı</t>
        </is>
      </c>
      <c r="I654" s="166" t="n">
        <v>3</v>
      </c>
      <c r="J654" s="166" t="n">
        <v>15</v>
      </c>
      <c r="K654" s="166" t="n">
        <v>1</v>
      </c>
      <c r="L654" s="166" t="n">
        <v>45</v>
      </c>
      <c r="M654" s="141" t="inlineStr">
        <is>
          <t>Türetilmiş Saha Etüdü Bekleniyor</t>
        </is>
      </c>
      <c r="N654" s="141" t="inlineStr">
        <is>
          <t>Saha Etüdü Bekleniyor</t>
        </is>
      </c>
    </row>
    <row r="655" ht="15" customHeight="1" s="113">
      <c r="A655" s="144" t="n">
        <v>46114</v>
      </c>
      <c r="B655" s="124" t="inlineStr">
        <is>
          <t>M032</t>
        </is>
      </c>
      <c r="C655" s="124" t="inlineStr">
        <is>
          <t>MENDERES DEPO</t>
        </is>
      </c>
      <c r="D655" s="124" t="inlineStr">
        <is>
          <t>AYHAN DAŞDEMİR</t>
        </is>
      </c>
      <c r="E655" s="124" t="inlineStr">
        <is>
          <t>U015</t>
        </is>
      </c>
      <c r="F655" s="124" t="inlineStr">
        <is>
          <t>KASİYER</t>
        </is>
      </c>
      <c r="G655" s="124" t="inlineStr">
        <is>
          <t>A003</t>
        </is>
      </c>
      <c r="H655" s="124" t="inlineStr">
        <is>
          <t>Kasa kapanışı</t>
        </is>
      </c>
      <c r="I655" s="166" t="n">
        <v>3</v>
      </c>
      <c r="J655" s="166" t="n">
        <v>20</v>
      </c>
      <c r="K655" s="166" t="n">
        <v>1</v>
      </c>
      <c r="L655" s="166" t="n">
        <v>60</v>
      </c>
      <c r="M655" s="141" t="inlineStr">
        <is>
          <t>Türetilmiş Saha Etüdü Bekleniyor</t>
        </is>
      </c>
      <c r="N655" s="141" t="inlineStr">
        <is>
          <t>Saha Etüdü Bekleniyor</t>
        </is>
      </c>
    </row>
    <row r="656" ht="15" customHeight="1" s="113">
      <c r="A656" s="144" t="n">
        <v>46114</v>
      </c>
      <c r="B656" s="124" t="inlineStr">
        <is>
          <t>M032</t>
        </is>
      </c>
      <c r="C656" s="124" t="inlineStr">
        <is>
          <t>MENDERES DEPO</t>
        </is>
      </c>
      <c r="D656" s="124" t="inlineStr">
        <is>
          <t>AYHAN DAŞDEMİR</t>
        </is>
      </c>
      <c r="E656" s="124" t="inlineStr">
        <is>
          <t>U015</t>
        </is>
      </c>
      <c r="F656" s="124" t="inlineStr">
        <is>
          <t>KASİYER</t>
        </is>
      </c>
      <c r="G656" s="124" t="inlineStr">
        <is>
          <t>A004</t>
        </is>
      </c>
      <c r="H656" s="124" t="inlineStr">
        <is>
          <t>İade işlemi</t>
        </is>
      </c>
      <c r="I656" s="166" t="n">
        <v>12</v>
      </c>
      <c r="J656" s="166" t="n">
        <v>6</v>
      </c>
      <c r="K656" s="166" t="n">
        <v>1</v>
      </c>
      <c r="L656" s="166" t="n">
        <v>72</v>
      </c>
      <c r="M656" s="141" t="inlineStr">
        <is>
          <t>Türetilmiş Saha Etüdü Bekleniyor</t>
        </is>
      </c>
      <c r="N656" s="141" t="inlineStr">
        <is>
          <t>Saha Etüdü Bekleniyor</t>
        </is>
      </c>
    </row>
    <row r="657" ht="15" customHeight="1" s="113">
      <c r="A657" s="144" t="n">
        <v>46114</v>
      </c>
      <c r="B657" s="124" t="inlineStr">
        <is>
          <t>M032</t>
        </is>
      </c>
      <c r="C657" s="124" t="inlineStr">
        <is>
          <t>MENDERES DEPO</t>
        </is>
      </c>
      <c r="D657" s="124" t="inlineStr">
        <is>
          <t>AYHAN DAŞDEMİR</t>
        </is>
      </c>
      <c r="E657" s="124" t="inlineStr">
        <is>
          <t>U026</t>
        </is>
      </c>
      <c r="F657" s="124" t="inlineStr">
        <is>
          <t>REYON GÖREVLİSİ</t>
        </is>
      </c>
      <c r="G657" s="124" t="inlineStr">
        <is>
          <t>A005</t>
        </is>
      </c>
      <c r="H657" s="124" t="inlineStr">
        <is>
          <t>Koli raf yerleştirme</t>
        </is>
      </c>
      <c r="I657" s="166" t="n">
        <v>29</v>
      </c>
      <c r="J657" s="166" t="n">
        <v>1.8</v>
      </c>
      <c r="K657" s="166" t="n">
        <v>1</v>
      </c>
      <c r="L657" s="166" t="n">
        <v>52.2</v>
      </c>
      <c r="M657" s="141" t="inlineStr">
        <is>
          <t>Mal Kabul (Aylık Operasyon KPI) - Türetilmiş</t>
        </is>
      </c>
      <c r="N657" s="141" t="inlineStr">
        <is>
          <t>Gerçek/Türetilmiş</t>
        </is>
      </c>
    </row>
    <row r="658" ht="15" customHeight="1" s="113">
      <c r="A658" s="144" t="n">
        <v>46114</v>
      </c>
      <c r="B658" s="124" t="inlineStr">
        <is>
          <t>M032</t>
        </is>
      </c>
      <c r="C658" s="124" t="inlineStr">
        <is>
          <t>MENDERES DEPO</t>
        </is>
      </c>
      <c r="D658" s="124" t="inlineStr">
        <is>
          <t>AYHAN DAŞDEMİR</t>
        </is>
      </c>
      <c r="E658" s="124" t="inlineStr">
        <is>
          <t>U026</t>
        </is>
      </c>
      <c r="F658" s="124" t="inlineStr">
        <is>
          <t>REYON GÖREVLİSİ</t>
        </is>
      </c>
      <c r="G658" s="124" t="inlineStr">
        <is>
          <t>A006</t>
        </is>
      </c>
      <c r="H658" s="124" t="inlineStr">
        <is>
          <t>Palet boşaltma</t>
        </is>
      </c>
      <c r="I658" s="166" t="n">
        <v>29</v>
      </c>
      <c r="J658" s="166" t="n">
        <v>30</v>
      </c>
      <c r="K658" s="166" t="n">
        <v>1</v>
      </c>
      <c r="L658" s="166" t="n">
        <v>870</v>
      </c>
      <c r="M658" s="141" t="inlineStr">
        <is>
          <t>Mal Kabul (Aylık Operasyon KPI) - Türetilmiş</t>
        </is>
      </c>
      <c r="N658" s="141" t="inlineStr">
        <is>
          <t>Gerçek/Türetilmiş</t>
        </is>
      </c>
    </row>
    <row r="659" ht="15" customHeight="1" s="113">
      <c r="A659" s="144" t="n">
        <v>46114</v>
      </c>
      <c r="B659" s="124" t="inlineStr">
        <is>
          <t>M032</t>
        </is>
      </c>
      <c r="C659" s="124" t="inlineStr">
        <is>
          <t>MENDERES DEPO</t>
        </is>
      </c>
      <c r="D659" s="124" t="inlineStr">
        <is>
          <t>AYHAN DAŞDEMİR</t>
        </is>
      </c>
      <c r="E659" s="124" t="inlineStr">
        <is>
          <t>U026</t>
        </is>
      </c>
      <c r="F659" s="124" t="inlineStr">
        <is>
          <t>REYON GÖREVLİSİ</t>
        </is>
      </c>
      <c r="G659" s="124" t="inlineStr">
        <is>
          <t>A007</t>
        </is>
      </c>
      <c r="H659" s="124" t="inlineStr">
        <is>
          <t>Etiket değiştirme</t>
        </is>
      </c>
      <c r="I659" s="166" t="n">
        <v>137</v>
      </c>
      <c r="J659" s="166" t="n">
        <v>0.45</v>
      </c>
      <c r="K659" s="166" t="n">
        <v>1</v>
      </c>
      <c r="L659" s="166" t="n">
        <v>61.65</v>
      </c>
      <c r="M659" s="141" t="inlineStr">
        <is>
          <t>Türetilmiş Saha Etüdü Bekleniyor</t>
        </is>
      </c>
      <c r="N659" s="141" t="inlineStr">
        <is>
          <t>Saha Etüdü Bekleniyor</t>
        </is>
      </c>
    </row>
    <row r="660" ht="15" customHeight="1" s="113">
      <c r="A660" s="144" t="n">
        <v>46114</v>
      </c>
      <c r="B660" s="124" t="inlineStr">
        <is>
          <t>M032</t>
        </is>
      </c>
      <c r="C660" s="124" t="inlineStr">
        <is>
          <t>MENDERES DEPO</t>
        </is>
      </c>
      <c r="D660" s="124" t="inlineStr">
        <is>
          <t>AYHAN DAŞDEMİR</t>
        </is>
      </c>
      <c r="E660" s="124" t="inlineStr">
        <is>
          <t>U026</t>
        </is>
      </c>
      <c r="F660" s="124" t="inlineStr">
        <is>
          <t>REYON GÖREVLİSİ</t>
        </is>
      </c>
      <c r="G660" s="124" t="inlineStr">
        <is>
          <t>A008</t>
        </is>
      </c>
      <c r="H660" s="124" t="inlineStr">
        <is>
          <t>SKT kontrolü</t>
        </is>
      </c>
      <c r="I660" s="166" t="n">
        <v>980</v>
      </c>
      <c r="J660" s="166" t="n">
        <v>0.2</v>
      </c>
      <c r="K660" s="166" t="n">
        <v>1</v>
      </c>
      <c r="L660" s="166" t="n">
        <v>196</v>
      </c>
      <c r="M660" s="141" t="inlineStr">
        <is>
          <t>Türetilmiş Saha Etüdü Bekleniyor</t>
        </is>
      </c>
      <c r="N660" s="141" t="inlineStr">
        <is>
          <t>Saha Etüdü Bekleniyor</t>
        </is>
      </c>
    </row>
    <row r="661" ht="15" customHeight="1" s="113">
      <c r="A661" s="144" t="n">
        <v>46114</v>
      </c>
      <c r="B661" s="124" t="inlineStr">
        <is>
          <t>M032</t>
        </is>
      </c>
      <c r="C661" s="124" t="inlineStr">
        <is>
          <t>MENDERES DEPO</t>
        </is>
      </c>
      <c r="D661" s="124" t="inlineStr">
        <is>
          <t>AYHAN DAŞDEMİR</t>
        </is>
      </c>
      <c r="E661" s="124" t="inlineStr">
        <is>
          <t>U042</t>
        </is>
      </c>
      <c r="F661" s="124" t="inlineStr">
        <is>
          <t>ŞARKÜTERİ</t>
        </is>
      </c>
      <c r="G661" s="124" t="inlineStr">
        <is>
          <t>A009</t>
        </is>
      </c>
      <c r="H661" s="124" t="inlineStr">
        <is>
          <t>Müşteri servis süresi</t>
        </is>
      </c>
      <c r="I661" s="166" t="n">
        <v>100</v>
      </c>
      <c r="J661" s="166" t="n">
        <v>4</v>
      </c>
      <c r="K661" s="166" t="n">
        <v>1</v>
      </c>
      <c r="L661" s="166" t="n">
        <v>400</v>
      </c>
      <c r="M661" s="141" t="inlineStr">
        <is>
          <t>Türetilmiş Saha Etüdü Bekleniyor</t>
        </is>
      </c>
      <c r="N661" s="141" t="inlineStr">
        <is>
          <t>Saha Etüdü Bekleniyor</t>
        </is>
      </c>
    </row>
    <row r="662" ht="30" customHeight="1" s="113">
      <c r="A662" s="144" t="n">
        <v>46114</v>
      </c>
      <c r="B662" s="124" t="inlineStr">
        <is>
          <t>M032</t>
        </is>
      </c>
      <c r="C662" s="124" t="inlineStr">
        <is>
          <t>MENDERES DEPO</t>
        </is>
      </c>
      <c r="D662" s="124" t="inlineStr">
        <is>
          <t>AYHAN DAŞDEMİR</t>
        </is>
      </c>
      <c r="E662" s="124" t="inlineStr">
        <is>
          <t>U042</t>
        </is>
      </c>
      <c r="F662" s="124" t="inlineStr">
        <is>
          <t>ŞARKÜTERİ</t>
        </is>
      </c>
      <c r="G662" s="124" t="inlineStr">
        <is>
          <t>A010</t>
        </is>
      </c>
      <c r="H662" s="124" t="inlineStr">
        <is>
          <t>Günlük temizlik</t>
        </is>
      </c>
      <c r="I662" s="166" t="n">
        <v>1</v>
      </c>
      <c r="J662" s="166" t="n">
        <v>90</v>
      </c>
      <c r="K662" s="166" t="n">
        <v>1</v>
      </c>
      <c r="L662" s="166" t="n">
        <v>90</v>
      </c>
      <c r="M662" s="141" t="inlineStr">
        <is>
          <t>Sabit Aktivite</t>
        </is>
      </c>
      <c r="N662" s="141" t="inlineStr">
        <is>
          <t>Gerçek/Mevcut Kaynak</t>
        </is>
      </c>
    </row>
    <row r="663" ht="15" customHeight="1" s="113">
      <c r="A663" s="144" t="n">
        <v>46114</v>
      </c>
      <c r="B663" s="124" t="inlineStr">
        <is>
          <t>M032</t>
        </is>
      </c>
      <c r="C663" s="124" t="inlineStr">
        <is>
          <t>MENDERES DEPO</t>
        </is>
      </c>
      <c r="D663" s="124" t="inlineStr">
        <is>
          <t>AYHAN DAŞDEMİR</t>
        </is>
      </c>
      <c r="E663" s="124" t="inlineStr">
        <is>
          <t>U042</t>
        </is>
      </c>
      <c r="F663" s="124" t="inlineStr">
        <is>
          <t>ŞARKÜTERİ</t>
        </is>
      </c>
      <c r="G663" s="124" t="inlineStr">
        <is>
          <t>A011</t>
        </is>
      </c>
      <c r="H663" s="124" t="inlineStr">
        <is>
          <t>Ürün hazırlama</t>
        </is>
      </c>
      <c r="I663" s="166" t="n">
        <v>30</v>
      </c>
      <c r="J663" s="166" t="n">
        <v>1.5</v>
      </c>
      <c r="K663" s="166" t="n">
        <v>1</v>
      </c>
      <c r="L663" s="166" t="n">
        <v>45</v>
      </c>
      <c r="M663" s="141" t="inlineStr">
        <is>
          <t>Türetilmiş Saha Etüdü Bekleniyor</t>
        </is>
      </c>
      <c r="N663" s="141" t="inlineStr">
        <is>
          <t>Saha Etüdü Bekleniyor</t>
        </is>
      </c>
    </row>
    <row r="664" ht="30" customHeight="1" s="113">
      <c r="A664" s="144" t="n">
        <v>46114</v>
      </c>
      <c r="B664" s="124" t="inlineStr">
        <is>
          <t>M032</t>
        </is>
      </c>
      <c r="C664" s="124" t="inlineStr">
        <is>
          <t>MENDERES DEPO</t>
        </is>
      </c>
      <c r="D664" s="124" t="inlineStr">
        <is>
          <t>AYHAN DAŞDEMİR</t>
        </is>
      </c>
      <c r="E664" s="124" t="inlineStr">
        <is>
          <t>U013</t>
        </is>
      </c>
      <c r="F664" s="124" t="inlineStr">
        <is>
          <t>KASAP</t>
        </is>
      </c>
      <c r="G664" s="124" t="inlineStr">
        <is>
          <t>A012</t>
        </is>
      </c>
      <c r="H664" s="124" t="inlineStr">
        <is>
          <t>Teşhir hazırlığı</t>
        </is>
      </c>
      <c r="I664" s="166" t="n">
        <v>1</v>
      </c>
      <c r="J664" s="166" t="n">
        <v>75</v>
      </c>
      <c r="K664" s="166" t="n">
        <v>1</v>
      </c>
      <c r="L664" s="166" t="n">
        <v>75</v>
      </c>
      <c r="M664" s="141" t="inlineStr">
        <is>
          <t>Sabit Aktivite</t>
        </is>
      </c>
      <c r="N664" s="141" t="inlineStr">
        <is>
          <t>Gerçek/Mevcut Kaynak</t>
        </is>
      </c>
    </row>
    <row r="665" ht="15" customHeight="1" s="113">
      <c r="A665" s="144" t="n">
        <v>46114</v>
      </c>
      <c r="B665" s="124" t="inlineStr">
        <is>
          <t>M032</t>
        </is>
      </c>
      <c r="C665" s="124" t="inlineStr">
        <is>
          <t>MENDERES DEPO</t>
        </is>
      </c>
      <c r="D665" s="124" t="inlineStr">
        <is>
          <t>AYHAN DAŞDEMİR</t>
        </is>
      </c>
      <c r="E665" s="124" t="inlineStr">
        <is>
          <t>U013</t>
        </is>
      </c>
      <c r="F665" s="124" t="inlineStr">
        <is>
          <t>KASAP</t>
        </is>
      </c>
      <c r="G665" s="124" t="inlineStr">
        <is>
          <t>A013</t>
        </is>
      </c>
      <c r="H665" s="124" t="inlineStr">
        <is>
          <t>Parçalama</t>
        </is>
      </c>
      <c r="I665" s="166" t="n">
        <v>25</v>
      </c>
      <c r="J665" s="166" t="n">
        <v>2.5</v>
      </c>
      <c r="K665" s="166" t="n">
        <v>1</v>
      </c>
      <c r="L665" s="166" t="n">
        <v>62.5</v>
      </c>
      <c r="M665" s="141" t="inlineStr">
        <is>
          <t>Türetilmiş Saha Etüdü Bekleniyor</t>
        </is>
      </c>
      <c r="N665" s="141" t="inlineStr">
        <is>
          <t>Saha Etüdü Bekleniyor</t>
        </is>
      </c>
    </row>
    <row r="666" ht="15" customHeight="1" s="113">
      <c r="A666" s="144" t="n">
        <v>46114</v>
      </c>
      <c r="B666" s="124" t="inlineStr">
        <is>
          <t>M032</t>
        </is>
      </c>
      <c r="C666" s="124" t="inlineStr">
        <is>
          <t>MENDERES DEPO</t>
        </is>
      </c>
      <c r="D666" s="124" t="inlineStr">
        <is>
          <t>AYHAN DAŞDEMİR</t>
        </is>
      </c>
      <c r="E666" s="124" t="inlineStr">
        <is>
          <t>U013</t>
        </is>
      </c>
      <c r="F666" s="124" t="inlineStr">
        <is>
          <t>KASAP</t>
        </is>
      </c>
      <c r="G666" s="124" t="inlineStr">
        <is>
          <t>A014</t>
        </is>
      </c>
      <c r="H666" s="124" t="inlineStr">
        <is>
          <t>Paketleme</t>
        </is>
      </c>
      <c r="I666" s="166" t="n">
        <v>40</v>
      </c>
      <c r="J666" s="166" t="n">
        <v>1.2</v>
      </c>
      <c r="K666" s="166" t="n">
        <v>1</v>
      </c>
      <c r="L666" s="166" t="n">
        <v>48</v>
      </c>
      <c r="M666" s="141" t="inlineStr">
        <is>
          <t>Türetilmiş Saha Etüdü Bekleniyor</t>
        </is>
      </c>
      <c r="N666" s="141" t="inlineStr">
        <is>
          <t>Saha Etüdü Bekleniyor</t>
        </is>
      </c>
    </row>
    <row r="667" ht="15" customHeight="1" s="113">
      <c r="A667" s="144" t="n">
        <v>46114</v>
      </c>
      <c r="B667" s="124" t="inlineStr">
        <is>
          <t>M032</t>
        </is>
      </c>
      <c r="C667" s="124" t="inlineStr">
        <is>
          <t>MENDERES DEPO</t>
        </is>
      </c>
      <c r="D667" s="124" t="inlineStr">
        <is>
          <t>AYHAN DAŞDEMİR</t>
        </is>
      </c>
      <c r="E667" s="124" t="inlineStr">
        <is>
          <t>U017</t>
        </is>
      </c>
      <c r="F667" s="124" t="inlineStr">
        <is>
          <t>MANAV</t>
        </is>
      </c>
      <c r="G667" s="124" t="inlineStr">
        <is>
          <t>A015</t>
        </is>
      </c>
      <c r="H667" s="124" t="inlineStr">
        <is>
          <t>Teşhir hazırlığı</t>
        </is>
      </c>
      <c r="I667" s="166" t="n">
        <v>78</v>
      </c>
      <c r="J667" s="166" t="n">
        <v>2.2</v>
      </c>
      <c r="K667" s="166" t="n">
        <v>1</v>
      </c>
      <c r="L667" s="166" t="n">
        <v>171.6</v>
      </c>
      <c r="M667" s="141" t="inlineStr">
        <is>
          <t>Türetilmiş Saha Etüdü Bekleniyor</t>
        </is>
      </c>
      <c r="N667" s="141" t="inlineStr">
        <is>
          <t>Saha Etüdü Bekleniyor</t>
        </is>
      </c>
    </row>
    <row r="668" ht="15" customHeight="1" s="113">
      <c r="A668" s="144" t="n">
        <v>46114</v>
      </c>
      <c r="B668" s="124" t="inlineStr">
        <is>
          <t>M032</t>
        </is>
      </c>
      <c r="C668" s="124" t="inlineStr">
        <is>
          <t>MENDERES DEPO</t>
        </is>
      </c>
      <c r="D668" s="124" t="inlineStr">
        <is>
          <t>AYHAN DAŞDEMİR</t>
        </is>
      </c>
      <c r="E668" s="124" t="inlineStr">
        <is>
          <t>U017</t>
        </is>
      </c>
      <c r="F668" s="124" t="inlineStr">
        <is>
          <t>MANAV</t>
        </is>
      </c>
      <c r="G668" s="124" t="inlineStr">
        <is>
          <t>A016</t>
        </is>
      </c>
      <c r="H668" s="124" t="inlineStr">
        <is>
          <t>Ayıklama</t>
        </is>
      </c>
      <c r="I668" s="166" t="n">
        <v>47</v>
      </c>
      <c r="J668" s="166" t="n">
        <v>0.8</v>
      </c>
      <c r="K668" s="166" t="n">
        <v>1</v>
      </c>
      <c r="L668" s="166" t="n">
        <v>37.6</v>
      </c>
      <c r="M668" s="141" t="inlineStr">
        <is>
          <t>Türetilmiş Saha Etüdü Bekleniyor</t>
        </is>
      </c>
      <c r="N668" s="141" t="inlineStr">
        <is>
          <t>Saha Etüdü Bekleniyor</t>
        </is>
      </c>
    </row>
    <row r="669" ht="15" customHeight="1" s="113">
      <c r="A669" s="144" t="n">
        <v>46114</v>
      </c>
      <c r="B669" s="124" t="inlineStr">
        <is>
          <t>M032</t>
        </is>
      </c>
      <c r="C669" s="124" t="inlineStr">
        <is>
          <t>MENDERES DEPO</t>
        </is>
      </c>
      <c r="D669" s="124" t="inlineStr">
        <is>
          <t>AYHAN DAŞDEMİR</t>
        </is>
      </c>
      <c r="E669" s="124" t="inlineStr">
        <is>
          <t>U017</t>
        </is>
      </c>
      <c r="F669" s="124" t="inlineStr">
        <is>
          <t>MANAV</t>
        </is>
      </c>
      <c r="G669" s="124" t="inlineStr">
        <is>
          <t>A017</t>
        </is>
      </c>
      <c r="H669" s="124" t="inlineStr">
        <is>
          <t>Fire ayrıştırma</t>
        </is>
      </c>
      <c r="I669" s="166" t="n">
        <v>12</v>
      </c>
      <c r="J669" s="166" t="n">
        <v>1</v>
      </c>
      <c r="K669" s="166" t="n">
        <v>1</v>
      </c>
      <c r="L669" s="166" t="n">
        <v>12</v>
      </c>
      <c r="M669" s="141" t="inlineStr">
        <is>
          <t>Türetilmiş Saha Etüdü Bekleniyor</t>
        </is>
      </c>
      <c r="N669" s="141" t="inlineStr">
        <is>
          <t>Saha Etüdü Bekleniyor</t>
        </is>
      </c>
    </row>
    <row r="670" ht="30" customHeight="1" s="113">
      <c r="A670" s="144" t="n">
        <v>46114</v>
      </c>
      <c r="B670" s="124" t="inlineStr">
        <is>
          <t>M032</t>
        </is>
      </c>
      <c r="C670" s="124" t="inlineStr">
        <is>
          <t>MENDERES DEPO</t>
        </is>
      </c>
      <c r="D670" s="124" t="inlineStr">
        <is>
          <t>AYHAN DAŞDEMİR</t>
        </is>
      </c>
      <c r="E670" s="124" t="inlineStr">
        <is>
          <t>U023</t>
        </is>
      </c>
      <c r="F670" s="124" t="inlineStr">
        <is>
          <t>ONLİNE TOPLAYICI</t>
        </is>
      </c>
      <c r="G670" s="124" t="inlineStr">
        <is>
          <t>A018</t>
        </is>
      </c>
      <c r="H670" s="124" t="inlineStr">
        <is>
          <t>Sipariş toplama</t>
        </is>
      </c>
      <c r="I670" s="166" t="n">
        <v>0</v>
      </c>
      <c r="J670" s="166" t="n">
        <v>7</v>
      </c>
      <c r="K670" s="166" t="n">
        <v>1</v>
      </c>
      <c r="L670" s="166" t="n">
        <v>0</v>
      </c>
      <c r="M670" s="141" t="inlineStr">
        <is>
          <t>Online Sipariş - Gerçek</t>
        </is>
      </c>
      <c r="N670" s="141" t="inlineStr">
        <is>
          <t>Gerçek/Mevcut Kaynak</t>
        </is>
      </c>
    </row>
    <row r="671" ht="30" customHeight="1" s="113">
      <c r="A671" s="144" t="n">
        <v>46114</v>
      </c>
      <c r="B671" s="124" t="inlineStr">
        <is>
          <t>M032</t>
        </is>
      </c>
      <c r="C671" s="124" t="inlineStr">
        <is>
          <t>MENDERES DEPO</t>
        </is>
      </c>
      <c r="D671" s="124" t="inlineStr">
        <is>
          <t>AYHAN DAŞDEMİR</t>
        </is>
      </c>
      <c r="E671" s="124" t="inlineStr">
        <is>
          <t>U024</t>
        </is>
      </c>
      <c r="F671" s="124" t="inlineStr">
        <is>
          <t>ONLİNE ŞOFÖR</t>
        </is>
      </c>
      <c r="G671" s="124" t="inlineStr">
        <is>
          <t>A019</t>
        </is>
      </c>
      <c r="H671" s="124" t="inlineStr">
        <is>
          <t>Sipariş teslimatı</t>
        </is>
      </c>
      <c r="I671" s="166" t="n">
        <v>0</v>
      </c>
      <c r="J671" s="166" t="n">
        <v>12</v>
      </c>
      <c r="K671" s="166" t="n">
        <v>1</v>
      </c>
      <c r="L671" s="166" t="n">
        <v>0</v>
      </c>
      <c r="M671" s="141" t="inlineStr">
        <is>
          <t>Online Sipariş - Gerçek</t>
        </is>
      </c>
      <c r="N671" s="141" t="inlineStr">
        <is>
          <t>Gerçek/Mevcut Kaynak</t>
        </is>
      </c>
    </row>
    <row r="672" ht="15" customHeight="1" s="113">
      <c r="A672" s="144" t="n">
        <v>46114</v>
      </c>
      <c r="B672" s="124" t="inlineStr">
        <is>
          <t>M032</t>
        </is>
      </c>
      <c r="C672" s="124" t="inlineStr">
        <is>
          <t>MENDERES DEPO</t>
        </is>
      </c>
      <c r="D672" s="124" t="inlineStr">
        <is>
          <t>AYHAN DAŞDEMİR</t>
        </is>
      </c>
      <c r="E672" s="124" t="inlineStr">
        <is>
          <t>U002</t>
        </is>
      </c>
      <c r="F672" s="124" t="inlineStr">
        <is>
          <t>BAKLİYAT</t>
        </is>
      </c>
      <c r="G672" s="124" t="inlineStr">
        <is>
          <t>A020</t>
        </is>
      </c>
      <c r="H672" s="124" t="inlineStr">
        <is>
          <t>Ürün dolumu</t>
        </is>
      </c>
      <c r="I672" s="166" t="n">
        <v>47</v>
      </c>
      <c r="J672" s="166" t="n">
        <v>2</v>
      </c>
      <c r="K672" s="166" t="n">
        <v>1</v>
      </c>
      <c r="L672" s="166" t="n">
        <v>94</v>
      </c>
      <c r="M672" s="141" t="inlineStr">
        <is>
          <t>Türetilmiş Saha Etüdü Bekleniyor</t>
        </is>
      </c>
      <c r="N672" s="141" t="inlineStr">
        <is>
          <t>Saha Etüdü Bekleniyor</t>
        </is>
      </c>
    </row>
    <row r="673" ht="15" customHeight="1" s="113">
      <c r="A673" s="144" t="n">
        <v>46114</v>
      </c>
      <c r="B673" s="124" t="inlineStr">
        <is>
          <t>M032</t>
        </is>
      </c>
      <c r="C673" s="124" t="inlineStr">
        <is>
          <t>MENDERES DEPO</t>
        </is>
      </c>
      <c r="D673" s="124" t="inlineStr">
        <is>
          <t>AYHAN DAŞDEMİR</t>
        </is>
      </c>
      <c r="E673" s="124" t="inlineStr">
        <is>
          <t>U034</t>
        </is>
      </c>
      <c r="F673" s="124" t="inlineStr">
        <is>
          <t>UNLU MAMÜLLER</t>
        </is>
      </c>
      <c r="G673" s="124" t="inlineStr">
        <is>
          <t>A021</t>
        </is>
      </c>
      <c r="H673" s="124" t="inlineStr">
        <is>
          <t>Ürün hazırlama/pişirme</t>
        </is>
      </c>
      <c r="I673" s="166" t="n">
        <v>2</v>
      </c>
      <c r="J673" s="166" t="n">
        <v>25</v>
      </c>
      <c r="K673" s="166" t="n">
        <v>1</v>
      </c>
      <c r="L673" s="166" t="n">
        <v>50</v>
      </c>
      <c r="M673" s="141" t="inlineStr">
        <is>
          <t>Türetilmiş Saha Etüdü Bekleniyor</t>
        </is>
      </c>
      <c r="N673" s="141" t="inlineStr">
        <is>
          <t>Saha Etüdü Bekleniyor</t>
        </is>
      </c>
    </row>
    <row r="674" ht="30" customHeight="1" s="113">
      <c r="A674" s="144" t="n">
        <v>46114</v>
      </c>
      <c r="B674" s="124" t="inlineStr">
        <is>
          <t>M033</t>
        </is>
      </c>
      <c r="C674" s="124" t="inlineStr">
        <is>
          <t>MERKEZ</t>
        </is>
      </c>
      <c r="D674" s="124" t="inlineStr">
        <is>
          <t>GENEL MÜDÜR</t>
        </is>
      </c>
      <c r="E674" s="124" t="inlineStr">
        <is>
          <t>U015</t>
        </is>
      </c>
      <c r="F674" s="124" t="inlineStr">
        <is>
          <t>KASİYER</t>
        </is>
      </c>
      <c r="G674" s="124" t="inlineStr">
        <is>
          <t>A001</t>
        </is>
      </c>
      <c r="H674" s="124" t="inlineStr">
        <is>
          <t>Fiş işlemi</t>
        </is>
      </c>
      <c r="I674" s="166" t="n">
        <v>1000</v>
      </c>
      <c r="J674" s="166" t="n">
        <v>2</v>
      </c>
      <c r="K674" s="166" t="n">
        <v>1</v>
      </c>
      <c r="L674" s="166" t="n">
        <v>2000</v>
      </c>
      <c r="M674" s="141" t="inlineStr">
        <is>
          <t>Günlük Operasyon - Gerçek</t>
        </is>
      </c>
      <c r="N674" s="141" t="inlineStr">
        <is>
          <t>Gerçek/Mevcut Kaynak</t>
        </is>
      </c>
    </row>
    <row r="675" ht="15" customHeight="1" s="113">
      <c r="A675" s="144" t="n">
        <v>46114</v>
      </c>
      <c r="B675" s="124" t="inlineStr">
        <is>
          <t>M033</t>
        </is>
      </c>
      <c r="C675" s="124" t="inlineStr">
        <is>
          <t>MERKEZ</t>
        </is>
      </c>
      <c r="D675" s="124" t="inlineStr">
        <is>
          <t>GENEL MÜDÜR</t>
        </is>
      </c>
      <c r="E675" s="124" t="inlineStr">
        <is>
          <t>U015</t>
        </is>
      </c>
      <c r="F675" s="124" t="inlineStr">
        <is>
          <t>KASİYER</t>
        </is>
      </c>
      <c r="G675" s="124" t="inlineStr">
        <is>
          <t>A002</t>
        </is>
      </c>
      <c r="H675" s="124" t="inlineStr">
        <is>
          <t>Kasa açılışı</t>
        </is>
      </c>
      <c r="I675" s="166" t="n">
        <v>3</v>
      </c>
      <c r="J675" s="166" t="n">
        <v>15</v>
      </c>
      <c r="K675" s="166" t="n">
        <v>1</v>
      </c>
      <c r="L675" s="166" t="n">
        <v>45</v>
      </c>
      <c r="M675" s="141" t="inlineStr">
        <is>
          <t>Türetilmiş Saha Etüdü Bekleniyor</t>
        </is>
      </c>
      <c r="N675" s="141" t="inlineStr">
        <is>
          <t>Saha Etüdü Bekleniyor</t>
        </is>
      </c>
    </row>
    <row r="676" ht="15" customHeight="1" s="113">
      <c r="A676" s="144" t="n">
        <v>46114</v>
      </c>
      <c r="B676" s="124" t="inlineStr">
        <is>
          <t>M033</t>
        </is>
      </c>
      <c r="C676" s="124" t="inlineStr">
        <is>
          <t>MERKEZ</t>
        </is>
      </c>
      <c r="D676" s="124" t="inlineStr">
        <is>
          <t>GENEL MÜDÜR</t>
        </is>
      </c>
      <c r="E676" s="124" t="inlineStr">
        <is>
          <t>U015</t>
        </is>
      </c>
      <c r="F676" s="124" t="inlineStr">
        <is>
          <t>KASİYER</t>
        </is>
      </c>
      <c r="G676" s="124" t="inlineStr">
        <is>
          <t>A003</t>
        </is>
      </c>
      <c r="H676" s="124" t="inlineStr">
        <is>
          <t>Kasa kapanışı</t>
        </is>
      </c>
      <c r="I676" s="166" t="n">
        <v>3</v>
      </c>
      <c r="J676" s="166" t="n">
        <v>20</v>
      </c>
      <c r="K676" s="166" t="n">
        <v>1</v>
      </c>
      <c r="L676" s="166" t="n">
        <v>60</v>
      </c>
      <c r="M676" s="141" t="inlineStr">
        <is>
          <t>Türetilmiş Saha Etüdü Bekleniyor</t>
        </is>
      </c>
      <c r="N676" s="141" t="inlineStr">
        <is>
          <t>Saha Etüdü Bekleniyor</t>
        </is>
      </c>
    </row>
    <row r="677" ht="15" customHeight="1" s="113">
      <c r="A677" s="144" t="n">
        <v>46114</v>
      </c>
      <c r="B677" s="124" t="inlineStr">
        <is>
          <t>M033</t>
        </is>
      </c>
      <c r="C677" s="124" t="inlineStr">
        <is>
          <t>MERKEZ</t>
        </is>
      </c>
      <c r="D677" s="124" t="inlineStr">
        <is>
          <t>GENEL MÜDÜR</t>
        </is>
      </c>
      <c r="E677" s="124" t="inlineStr">
        <is>
          <t>U015</t>
        </is>
      </c>
      <c r="F677" s="124" t="inlineStr">
        <is>
          <t>KASİYER</t>
        </is>
      </c>
      <c r="G677" s="124" t="inlineStr">
        <is>
          <t>A004</t>
        </is>
      </c>
      <c r="H677" s="124" t="inlineStr">
        <is>
          <t>İade işlemi</t>
        </is>
      </c>
      <c r="I677" s="166" t="n">
        <v>12</v>
      </c>
      <c r="J677" s="166" t="n">
        <v>6</v>
      </c>
      <c r="K677" s="166" t="n">
        <v>1</v>
      </c>
      <c r="L677" s="166" t="n">
        <v>72</v>
      </c>
      <c r="M677" s="141" t="inlineStr">
        <is>
          <t>Türetilmiş Saha Etüdü Bekleniyor</t>
        </is>
      </c>
      <c r="N677" s="141" t="inlineStr">
        <is>
          <t>Saha Etüdü Bekleniyor</t>
        </is>
      </c>
    </row>
    <row r="678" ht="15" customHeight="1" s="113">
      <c r="A678" s="144" t="n">
        <v>46114</v>
      </c>
      <c r="B678" s="124" t="inlineStr">
        <is>
          <t>M033</t>
        </is>
      </c>
      <c r="C678" s="124" t="inlineStr">
        <is>
          <t>MERKEZ</t>
        </is>
      </c>
      <c r="D678" s="124" t="inlineStr">
        <is>
          <t>GENEL MÜDÜR</t>
        </is>
      </c>
      <c r="E678" s="124" t="inlineStr">
        <is>
          <t>U026</t>
        </is>
      </c>
      <c r="F678" s="124" t="inlineStr">
        <is>
          <t>REYON GÖREVLİSİ</t>
        </is>
      </c>
      <c r="G678" s="124" t="inlineStr">
        <is>
          <t>A005</t>
        </is>
      </c>
      <c r="H678" s="124" t="inlineStr">
        <is>
          <t>Koli raf yerleştirme</t>
        </is>
      </c>
      <c r="I678" s="166" t="n">
        <v>41</v>
      </c>
      <c r="J678" s="166" t="n">
        <v>1.8</v>
      </c>
      <c r="K678" s="166" t="n">
        <v>1</v>
      </c>
      <c r="L678" s="166" t="n">
        <v>73.8</v>
      </c>
      <c r="M678" s="141" t="inlineStr">
        <is>
          <t>Mal Kabul (Aylık Operasyon KPI) - Türetilmiş</t>
        </is>
      </c>
      <c r="N678" s="141" t="inlineStr">
        <is>
          <t>Gerçek/Türetilmiş</t>
        </is>
      </c>
    </row>
    <row r="679" ht="15" customHeight="1" s="113">
      <c r="A679" s="144" t="n">
        <v>46114</v>
      </c>
      <c r="B679" s="124" t="inlineStr">
        <is>
          <t>M033</t>
        </is>
      </c>
      <c r="C679" s="124" t="inlineStr">
        <is>
          <t>MERKEZ</t>
        </is>
      </c>
      <c r="D679" s="124" t="inlineStr">
        <is>
          <t>GENEL MÜDÜR</t>
        </is>
      </c>
      <c r="E679" s="124" t="inlineStr">
        <is>
          <t>U026</t>
        </is>
      </c>
      <c r="F679" s="124" t="inlineStr">
        <is>
          <t>REYON GÖREVLİSİ</t>
        </is>
      </c>
      <c r="G679" s="124" t="inlineStr">
        <is>
          <t>A006</t>
        </is>
      </c>
      <c r="H679" s="124" t="inlineStr">
        <is>
          <t>Palet boşaltma</t>
        </is>
      </c>
      <c r="I679" s="166" t="n">
        <v>41</v>
      </c>
      <c r="J679" s="166" t="n">
        <v>30</v>
      </c>
      <c r="K679" s="166" t="n">
        <v>1</v>
      </c>
      <c r="L679" s="166" t="n">
        <v>1230</v>
      </c>
      <c r="M679" s="141" t="inlineStr">
        <is>
          <t>Mal Kabul (Aylık Operasyon KPI) - Türetilmiş</t>
        </is>
      </c>
      <c r="N679" s="141" t="inlineStr">
        <is>
          <t>Gerçek/Türetilmiş</t>
        </is>
      </c>
    </row>
    <row r="680" ht="15" customHeight="1" s="113">
      <c r="A680" s="144" t="n">
        <v>46114</v>
      </c>
      <c r="B680" s="124" t="inlineStr">
        <is>
          <t>M033</t>
        </is>
      </c>
      <c r="C680" s="124" t="inlineStr">
        <is>
          <t>MERKEZ</t>
        </is>
      </c>
      <c r="D680" s="124" t="inlineStr">
        <is>
          <t>GENEL MÜDÜR</t>
        </is>
      </c>
      <c r="E680" s="124" t="inlineStr">
        <is>
          <t>U026</t>
        </is>
      </c>
      <c r="F680" s="124" t="inlineStr">
        <is>
          <t>REYON GÖREVLİSİ</t>
        </is>
      </c>
      <c r="G680" s="124" t="inlineStr">
        <is>
          <t>A007</t>
        </is>
      </c>
      <c r="H680" s="124" t="inlineStr">
        <is>
          <t>Etiket değiştirme</t>
        </is>
      </c>
      <c r="I680" s="166" t="n">
        <v>88</v>
      </c>
      <c r="J680" s="166" t="n">
        <v>0.45</v>
      </c>
      <c r="K680" s="166" t="n">
        <v>1</v>
      </c>
      <c r="L680" s="166" t="n">
        <v>39.6</v>
      </c>
      <c r="M680" s="141" t="inlineStr">
        <is>
          <t>Türetilmiş Saha Etüdü Bekleniyor</t>
        </is>
      </c>
      <c r="N680" s="141" t="inlineStr">
        <is>
          <t>Saha Etüdü Bekleniyor</t>
        </is>
      </c>
    </row>
    <row r="681" ht="15" customHeight="1" s="113">
      <c r="A681" s="144" t="n">
        <v>46114</v>
      </c>
      <c r="B681" s="124" t="inlineStr">
        <is>
          <t>M033</t>
        </is>
      </c>
      <c r="C681" s="124" t="inlineStr">
        <is>
          <t>MERKEZ</t>
        </is>
      </c>
      <c r="D681" s="124" t="inlineStr">
        <is>
          <t>GENEL MÜDÜR</t>
        </is>
      </c>
      <c r="E681" s="124" t="inlineStr">
        <is>
          <t>U026</t>
        </is>
      </c>
      <c r="F681" s="124" t="inlineStr">
        <is>
          <t>REYON GÖREVLİSİ</t>
        </is>
      </c>
      <c r="G681" s="124" t="inlineStr">
        <is>
          <t>A008</t>
        </is>
      </c>
      <c r="H681" s="124" t="inlineStr">
        <is>
          <t>SKT kontrolü</t>
        </is>
      </c>
      <c r="I681" s="166" t="n">
        <v>625</v>
      </c>
      <c r="J681" s="166" t="n">
        <v>0.2</v>
      </c>
      <c r="K681" s="166" t="n">
        <v>1</v>
      </c>
      <c r="L681" s="166" t="n">
        <v>125</v>
      </c>
      <c r="M681" s="141" t="inlineStr">
        <is>
          <t>Türetilmiş Saha Etüdü Bekleniyor</t>
        </is>
      </c>
      <c r="N681" s="141" t="inlineStr">
        <is>
          <t>Saha Etüdü Bekleniyor</t>
        </is>
      </c>
    </row>
    <row r="682" ht="15" customHeight="1" s="113">
      <c r="A682" s="144" t="n">
        <v>46114</v>
      </c>
      <c r="B682" s="124" t="inlineStr">
        <is>
          <t>M033</t>
        </is>
      </c>
      <c r="C682" s="124" t="inlineStr">
        <is>
          <t>MERKEZ</t>
        </is>
      </c>
      <c r="D682" s="124" t="inlineStr">
        <is>
          <t>GENEL MÜDÜR</t>
        </is>
      </c>
      <c r="E682" s="124" t="inlineStr">
        <is>
          <t>U042</t>
        </is>
      </c>
      <c r="F682" s="124" t="inlineStr">
        <is>
          <t>ŞARKÜTERİ</t>
        </is>
      </c>
      <c r="G682" s="124" t="inlineStr">
        <is>
          <t>A009</t>
        </is>
      </c>
      <c r="H682" s="124" t="inlineStr">
        <is>
          <t>Müşteri servis süresi</t>
        </is>
      </c>
      <c r="I682" s="166" t="n">
        <v>100</v>
      </c>
      <c r="J682" s="166" t="n">
        <v>4</v>
      </c>
      <c r="K682" s="166" t="n">
        <v>1</v>
      </c>
      <c r="L682" s="166" t="n">
        <v>400</v>
      </c>
      <c r="M682" s="141" t="inlineStr">
        <is>
          <t>Türetilmiş Saha Etüdü Bekleniyor</t>
        </is>
      </c>
      <c r="N682" s="141" t="inlineStr">
        <is>
          <t>Saha Etüdü Bekleniyor</t>
        </is>
      </c>
    </row>
    <row r="683" ht="30" customHeight="1" s="113">
      <c r="A683" s="144" t="n">
        <v>46114</v>
      </c>
      <c r="B683" s="124" t="inlineStr">
        <is>
          <t>M033</t>
        </is>
      </c>
      <c r="C683" s="124" t="inlineStr">
        <is>
          <t>MERKEZ</t>
        </is>
      </c>
      <c r="D683" s="124" t="inlineStr">
        <is>
          <t>GENEL MÜDÜR</t>
        </is>
      </c>
      <c r="E683" s="124" t="inlineStr">
        <is>
          <t>U042</t>
        </is>
      </c>
      <c r="F683" s="124" t="inlineStr">
        <is>
          <t>ŞARKÜTERİ</t>
        </is>
      </c>
      <c r="G683" s="124" t="inlineStr">
        <is>
          <t>A010</t>
        </is>
      </c>
      <c r="H683" s="124" t="inlineStr">
        <is>
          <t>Günlük temizlik</t>
        </is>
      </c>
      <c r="I683" s="166" t="n">
        <v>1</v>
      </c>
      <c r="J683" s="166" t="n">
        <v>90</v>
      </c>
      <c r="K683" s="166" t="n">
        <v>1</v>
      </c>
      <c r="L683" s="166" t="n">
        <v>90</v>
      </c>
      <c r="M683" s="141" t="inlineStr">
        <is>
          <t>Sabit Aktivite</t>
        </is>
      </c>
      <c r="N683" s="141" t="inlineStr">
        <is>
          <t>Gerçek/Mevcut Kaynak</t>
        </is>
      </c>
    </row>
    <row r="684" ht="15" customHeight="1" s="113">
      <c r="A684" s="144" t="n">
        <v>46114</v>
      </c>
      <c r="B684" s="124" t="inlineStr">
        <is>
          <t>M033</t>
        </is>
      </c>
      <c r="C684" s="124" t="inlineStr">
        <is>
          <t>MERKEZ</t>
        </is>
      </c>
      <c r="D684" s="124" t="inlineStr">
        <is>
          <t>GENEL MÜDÜR</t>
        </is>
      </c>
      <c r="E684" s="124" t="inlineStr">
        <is>
          <t>U042</t>
        </is>
      </c>
      <c r="F684" s="124" t="inlineStr">
        <is>
          <t>ŞARKÜTERİ</t>
        </is>
      </c>
      <c r="G684" s="124" t="inlineStr">
        <is>
          <t>A011</t>
        </is>
      </c>
      <c r="H684" s="124" t="inlineStr">
        <is>
          <t>Ürün hazırlama</t>
        </is>
      </c>
      <c r="I684" s="166" t="n">
        <v>30</v>
      </c>
      <c r="J684" s="166" t="n">
        <v>1.5</v>
      </c>
      <c r="K684" s="166" t="n">
        <v>1</v>
      </c>
      <c r="L684" s="166" t="n">
        <v>45</v>
      </c>
      <c r="M684" s="141" t="inlineStr">
        <is>
          <t>Türetilmiş Saha Etüdü Bekleniyor</t>
        </is>
      </c>
      <c r="N684" s="141" t="inlineStr">
        <is>
          <t>Saha Etüdü Bekleniyor</t>
        </is>
      </c>
    </row>
    <row r="685" ht="30" customHeight="1" s="113">
      <c r="A685" s="144" t="n">
        <v>46114</v>
      </c>
      <c r="B685" s="124" t="inlineStr">
        <is>
          <t>M033</t>
        </is>
      </c>
      <c r="C685" s="124" t="inlineStr">
        <is>
          <t>MERKEZ</t>
        </is>
      </c>
      <c r="D685" s="124" t="inlineStr">
        <is>
          <t>GENEL MÜDÜR</t>
        </is>
      </c>
      <c r="E685" s="124" t="inlineStr">
        <is>
          <t>U013</t>
        </is>
      </c>
      <c r="F685" s="124" t="inlineStr">
        <is>
          <t>KASAP</t>
        </is>
      </c>
      <c r="G685" s="124" t="inlineStr">
        <is>
          <t>A012</t>
        </is>
      </c>
      <c r="H685" s="124" t="inlineStr">
        <is>
          <t>Teşhir hazırlığı</t>
        </is>
      </c>
      <c r="I685" s="166" t="n">
        <v>1</v>
      </c>
      <c r="J685" s="166" t="n">
        <v>75</v>
      </c>
      <c r="K685" s="166" t="n">
        <v>1</v>
      </c>
      <c r="L685" s="166" t="n">
        <v>75</v>
      </c>
      <c r="M685" s="141" t="inlineStr">
        <is>
          <t>Sabit Aktivite</t>
        </is>
      </c>
      <c r="N685" s="141" t="inlineStr">
        <is>
          <t>Gerçek/Mevcut Kaynak</t>
        </is>
      </c>
    </row>
    <row r="686" ht="15" customHeight="1" s="113">
      <c r="A686" s="144" t="n">
        <v>46114</v>
      </c>
      <c r="B686" s="124" t="inlineStr">
        <is>
          <t>M033</t>
        </is>
      </c>
      <c r="C686" s="124" t="inlineStr">
        <is>
          <t>MERKEZ</t>
        </is>
      </c>
      <c r="D686" s="124" t="inlineStr">
        <is>
          <t>GENEL MÜDÜR</t>
        </is>
      </c>
      <c r="E686" s="124" t="inlineStr">
        <is>
          <t>U013</t>
        </is>
      </c>
      <c r="F686" s="124" t="inlineStr">
        <is>
          <t>KASAP</t>
        </is>
      </c>
      <c r="G686" s="124" t="inlineStr">
        <is>
          <t>A013</t>
        </is>
      </c>
      <c r="H686" s="124" t="inlineStr">
        <is>
          <t>Parçalama</t>
        </is>
      </c>
      <c r="I686" s="166" t="n">
        <v>25</v>
      </c>
      <c r="J686" s="166" t="n">
        <v>2.5</v>
      </c>
      <c r="K686" s="166" t="n">
        <v>1</v>
      </c>
      <c r="L686" s="166" t="n">
        <v>62.5</v>
      </c>
      <c r="M686" s="141" t="inlineStr">
        <is>
          <t>Türetilmiş Saha Etüdü Bekleniyor</t>
        </is>
      </c>
      <c r="N686" s="141" t="inlineStr">
        <is>
          <t>Saha Etüdü Bekleniyor</t>
        </is>
      </c>
    </row>
    <row r="687" ht="15" customHeight="1" s="113">
      <c r="A687" s="144" t="n">
        <v>46114</v>
      </c>
      <c r="B687" s="124" t="inlineStr">
        <is>
          <t>M033</t>
        </is>
      </c>
      <c r="C687" s="124" t="inlineStr">
        <is>
          <t>MERKEZ</t>
        </is>
      </c>
      <c r="D687" s="124" t="inlineStr">
        <is>
          <t>GENEL MÜDÜR</t>
        </is>
      </c>
      <c r="E687" s="124" t="inlineStr">
        <is>
          <t>U013</t>
        </is>
      </c>
      <c r="F687" s="124" t="inlineStr">
        <is>
          <t>KASAP</t>
        </is>
      </c>
      <c r="G687" s="124" t="inlineStr">
        <is>
          <t>A014</t>
        </is>
      </c>
      <c r="H687" s="124" t="inlineStr">
        <is>
          <t>Paketleme</t>
        </is>
      </c>
      <c r="I687" s="166" t="n">
        <v>40</v>
      </c>
      <c r="J687" s="166" t="n">
        <v>1.2</v>
      </c>
      <c r="K687" s="166" t="n">
        <v>1</v>
      </c>
      <c r="L687" s="166" t="n">
        <v>48</v>
      </c>
      <c r="M687" s="141" t="inlineStr">
        <is>
          <t>Türetilmiş Saha Etüdü Bekleniyor</t>
        </is>
      </c>
      <c r="N687" s="141" t="inlineStr">
        <is>
          <t>Saha Etüdü Bekleniyor</t>
        </is>
      </c>
    </row>
    <row r="688" ht="15" customHeight="1" s="113">
      <c r="A688" s="144" t="n">
        <v>46114</v>
      </c>
      <c r="B688" s="124" t="inlineStr">
        <is>
          <t>M033</t>
        </is>
      </c>
      <c r="C688" s="124" t="inlineStr">
        <is>
          <t>MERKEZ</t>
        </is>
      </c>
      <c r="D688" s="124" t="inlineStr">
        <is>
          <t>GENEL MÜDÜR</t>
        </is>
      </c>
      <c r="E688" s="124" t="inlineStr">
        <is>
          <t>U017</t>
        </is>
      </c>
      <c r="F688" s="124" t="inlineStr">
        <is>
          <t>MANAV</t>
        </is>
      </c>
      <c r="G688" s="124" t="inlineStr">
        <is>
          <t>A015</t>
        </is>
      </c>
      <c r="H688" s="124" t="inlineStr">
        <is>
          <t>Teşhir hazırlığı</t>
        </is>
      </c>
      <c r="I688" s="166" t="n">
        <v>50</v>
      </c>
      <c r="J688" s="166" t="n">
        <v>2.2</v>
      </c>
      <c r="K688" s="166" t="n">
        <v>1</v>
      </c>
      <c r="L688" s="166" t="n">
        <v>110</v>
      </c>
      <c r="M688" s="141" t="inlineStr">
        <is>
          <t>Türetilmiş Saha Etüdü Bekleniyor</t>
        </is>
      </c>
      <c r="N688" s="141" t="inlineStr">
        <is>
          <t>Saha Etüdü Bekleniyor</t>
        </is>
      </c>
    </row>
    <row r="689" ht="15" customHeight="1" s="113">
      <c r="A689" s="144" t="n">
        <v>46114</v>
      </c>
      <c r="B689" s="124" t="inlineStr">
        <is>
          <t>M033</t>
        </is>
      </c>
      <c r="C689" s="124" t="inlineStr">
        <is>
          <t>MERKEZ</t>
        </is>
      </c>
      <c r="D689" s="124" t="inlineStr">
        <is>
          <t>GENEL MÜDÜR</t>
        </is>
      </c>
      <c r="E689" s="124" t="inlineStr">
        <is>
          <t>U017</t>
        </is>
      </c>
      <c r="F689" s="124" t="inlineStr">
        <is>
          <t>MANAV</t>
        </is>
      </c>
      <c r="G689" s="124" t="inlineStr">
        <is>
          <t>A016</t>
        </is>
      </c>
      <c r="H689" s="124" t="inlineStr">
        <is>
          <t>Ayıklama</t>
        </is>
      </c>
      <c r="I689" s="166" t="n">
        <v>30</v>
      </c>
      <c r="J689" s="166" t="n">
        <v>0.8</v>
      </c>
      <c r="K689" s="166" t="n">
        <v>1</v>
      </c>
      <c r="L689" s="166" t="n">
        <v>24</v>
      </c>
      <c r="M689" s="141" t="inlineStr">
        <is>
          <t>Türetilmiş Saha Etüdü Bekleniyor</t>
        </is>
      </c>
      <c r="N689" s="141" t="inlineStr">
        <is>
          <t>Saha Etüdü Bekleniyor</t>
        </is>
      </c>
    </row>
    <row r="690" ht="15" customHeight="1" s="113">
      <c r="A690" s="144" t="n">
        <v>46114</v>
      </c>
      <c r="B690" s="124" t="inlineStr">
        <is>
          <t>M033</t>
        </is>
      </c>
      <c r="C690" s="124" t="inlineStr">
        <is>
          <t>MERKEZ</t>
        </is>
      </c>
      <c r="D690" s="124" t="inlineStr">
        <is>
          <t>GENEL MÜDÜR</t>
        </is>
      </c>
      <c r="E690" s="124" t="inlineStr">
        <is>
          <t>U017</t>
        </is>
      </c>
      <c r="F690" s="124" t="inlineStr">
        <is>
          <t>MANAV</t>
        </is>
      </c>
      <c r="G690" s="124" t="inlineStr">
        <is>
          <t>A017</t>
        </is>
      </c>
      <c r="H690" s="124" t="inlineStr">
        <is>
          <t>Fire ayrıştırma</t>
        </is>
      </c>
      <c r="I690" s="166" t="n">
        <v>8</v>
      </c>
      <c r="J690" s="166" t="n">
        <v>1</v>
      </c>
      <c r="K690" s="166" t="n">
        <v>1</v>
      </c>
      <c r="L690" s="166" t="n">
        <v>8</v>
      </c>
      <c r="M690" s="141" t="inlineStr">
        <is>
          <t>Türetilmiş Saha Etüdü Bekleniyor</t>
        </is>
      </c>
      <c r="N690" s="141" t="inlineStr">
        <is>
          <t>Saha Etüdü Bekleniyor</t>
        </is>
      </c>
    </row>
    <row r="691" ht="30" customHeight="1" s="113">
      <c r="A691" s="144" t="n">
        <v>46114</v>
      </c>
      <c r="B691" s="124" t="inlineStr">
        <is>
          <t>M033</t>
        </is>
      </c>
      <c r="C691" s="124" t="inlineStr">
        <is>
          <t>MERKEZ</t>
        </is>
      </c>
      <c r="D691" s="124" t="inlineStr">
        <is>
          <t>GENEL MÜDÜR</t>
        </is>
      </c>
      <c r="E691" s="124" t="inlineStr">
        <is>
          <t>U023</t>
        </is>
      </c>
      <c r="F691" s="124" t="inlineStr">
        <is>
          <t>ONLİNE TOPLAYICI</t>
        </is>
      </c>
      <c r="G691" s="124" t="inlineStr">
        <is>
          <t>A018</t>
        </is>
      </c>
      <c r="H691" s="124" t="inlineStr">
        <is>
          <t>Sipariş toplama</t>
        </is>
      </c>
      <c r="I691" s="166" t="n">
        <v>0</v>
      </c>
      <c r="J691" s="166" t="n">
        <v>7</v>
      </c>
      <c r="K691" s="166" t="n">
        <v>1</v>
      </c>
      <c r="L691" s="166" t="n">
        <v>0</v>
      </c>
      <c r="M691" s="141" t="inlineStr">
        <is>
          <t>Online Sipariş - Gerçek</t>
        </is>
      </c>
      <c r="N691" s="141" t="inlineStr">
        <is>
          <t>Gerçek/Mevcut Kaynak</t>
        </is>
      </c>
    </row>
    <row r="692" ht="30" customHeight="1" s="113">
      <c r="A692" s="144" t="n">
        <v>46114</v>
      </c>
      <c r="B692" s="124" t="inlineStr">
        <is>
          <t>M033</t>
        </is>
      </c>
      <c r="C692" s="124" t="inlineStr">
        <is>
          <t>MERKEZ</t>
        </is>
      </c>
      <c r="D692" s="124" t="inlineStr">
        <is>
          <t>GENEL MÜDÜR</t>
        </is>
      </c>
      <c r="E692" s="124" t="inlineStr">
        <is>
          <t>U024</t>
        </is>
      </c>
      <c r="F692" s="124" t="inlineStr">
        <is>
          <t>ONLİNE ŞOFÖR</t>
        </is>
      </c>
      <c r="G692" s="124" t="inlineStr">
        <is>
          <t>A019</t>
        </is>
      </c>
      <c r="H692" s="124" t="inlineStr">
        <is>
          <t>Sipariş teslimatı</t>
        </is>
      </c>
      <c r="I692" s="166" t="n">
        <v>0</v>
      </c>
      <c r="J692" s="166" t="n">
        <v>12</v>
      </c>
      <c r="K692" s="166" t="n">
        <v>1</v>
      </c>
      <c r="L692" s="166" t="n">
        <v>0</v>
      </c>
      <c r="M692" s="141" t="inlineStr">
        <is>
          <t>Online Sipariş - Gerçek</t>
        </is>
      </c>
      <c r="N692" s="141" t="inlineStr">
        <is>
          <t>Gerçek/Mevcut Kaynak</t>
        </is>
      </c>
    </row>
    <row r="693" ht="15" customHeight="1" s="113">
      <c r="A693" s="144" t="n">
        <v>46114</v>
      </c>
      <c r="B693" s="124" t="inlineStr">
        <is>
          <t>M033</t>
        </is>
      </c>
      <c r="C693" s="124" t="inlineStr">
        <is>
          <t>MERKEZ</t>
        </is>
      </c>
      <c r="D693" s="124" t="inlineStr">
        <is>
          <t>GENEL MÜDÜR</t>
        </is>
      </c>
      <c r="E693" s="124" t="inlineStr">
        <is>
          <t>U002</t>
        </is>
      </c>
      <c r="F693" s="124" t="inlineStr">
        <is>
          <t>BAKLİYAT</t>
        </is>
      </c>
      <c r="G693" s="124" t="inlineStr">
        <is>
          <t>A020</t>
        </is>
      </c>
      <c r="H693" s="124" t="inlineStr">
        <is>
          <t>Ürün dolumu</t>
        </is>
      </c>
      <c r="I693" s="166" t="n">
        <v>30</v>
      </c>
      <c r="J693" s="166" t="n">
        <v>2</v>
      </c>
      <c r="K693" s="166" t="n">
        <v>1</v>
      </c>
      <c r="L693" s="166" t="n">
        <v>60</v>
      </c>
      <c r="M693" s="141" t="inlineStr">
        <is>
          <t>Türetilmiş Saha Etüdü Bekleniyor</t>
        </is>
      </c>
      <c r="N693" s="141" t="inlineStr">
        <is>
          <t>Saha Etüdü Bekleniyor</t>
        </is>
      </c>
    </row>
    <row r="694" ht="15" customHeight="1" s="113">
      <c r="A694" s="144" t="n">
        <v>46114</v>
      </c>
      <c r="B694" s="124" t="inlineStr">
        <is>
          <t>M033</t>
        </is>
      </c>
      <c r="C694" s="124" t="inlineStr">
        <is>
          <t>MERKEZ</t>
        </is>
      </c>
      <c r="D694" s="124" t="inlineStr">
        <is>
          <t>GENEL MÜDÜR</t>
        </is>
      </c>
      <c r="E694" s="124" t="inlineStr">
        <is>
          <t>U034</t>
        </is>
      </c>
      <c r="F694" s="124" t="inlineStr">
        <is>
          <t>UNLU MAMÜLLER</t>
        </is>
      </c>
      <c r="G694" s="124" t="inlineStr">
        <is>
          <t>A021</t>
        </is>
      </c>
      <c r="H694" s="124" t="inlineStr">
        <is>
          <t>Ürün hazırlama/pişirme</t>
        </is>
      </c>
      <c r="I694" s="166" t="n">
        <v>2</v>
      </c>
      <c r="J694" s="166" t="n">
        <v>25</v>
      </c>
      <c r="K694" s="166" t="n">
        <v>1</v>
      </c>
      <c r="L694" s="166" t="n">
        <v>50</v>
      </c>
      <c r="M694" s="141" t="inlineStr">
        <is>
          <t>Türetilmiş Saha Etüdü Bekleniyor</t>
        </is>
      </c>
      <c r="N694" s="141" t="inlineStr">
        <is>
          <t>Saha Etüdü Bekleniyor</t>
        </is>
      </c>
    </row>
    <row r="695" ht="30" customHeight="1" s="113">
      <c r="A695" s="144" t="n">
        <v>46114</v>
      </c>
      <c r="B695" s="124" t="inlineStr">
        <is>
          <t>M034</t>
        </is>
      </c>
      <c r="C695" s="124" t="inlineStr">
        <is>
          <t>NARLIDERE</t>
        </is>
      </c>
      <c r="D695" s="124" t="inlineStr">
        <is>
          <t>ERTAN TEKİ</t>
        </is>
      </c>
      <c r="E695" s="124" t="inlineStr">
        <is>
          <t>U015</t>
        </is>
      </c>
      <c r="F695" s="124" t="inlineStr">
        <is>
          <t>KASİYER</t>
        </is>
      </c>
      <c r="G695" s="124" t="inlineStr">
        <is>
          <t>A001</t>
        </is>
      </c>
      <c r="H695" s="124" t="inlineStr">
        <is>
          <t>Fiş işlemi</t>
        </is>
      </c>
      <c r="I695" s="166" t="n">
        <v>3395</v>
      </c>
      <c r="J695" s="166" t="n">
        <v>2</v>
      </c>
      <c r="K695" s="166" t="n">
        <v>1</v>
      </c>
      <c r="L695" s="166" t="n">
        <v>6790</v>
      </c>
      <c r="M695" s="141" t="inlineStr">
        <is>
          <t>Günlük Operasyon - Gerçek</t>
        </is>
      </c>
      <c r="N695" s="141" t="inlineStr">
        <is>
          <t>Gerçek/Mevcut Kaynak</t>
        </is>
      </c>
    </row>
    <row r="696" ht="15" customHeight="1" s="113">
      <c r="A696" s="144" t="n">
        <v>46114</v>
      </c>
      <c r="B696" s="124" t="inlineStr">
        <is>
          <t>M034</t>
        </is>
      </c>
      <c r="C696" s="124" t="inlineStr">
        <is>
          <t>NARLIDERE</t>
        </is>
      </c>
      <c r="D696" s="124" t="inlineStr">
        <is>
          <t>ERTAN TEKİ</t>
        </is>
      </c>
      <c r="E696" s="124" t="inlineStr">
        <is>
          <t>U015</t>
        </is>
      </c>
      <c r="F696" s="124" t="inlineStr">
        <is>
          <t>KASİYER</t>
        </is>
      </c>
      <c r="G696" s="124" t="inlineStr">
        <is>
          <t>A002</t>
        </is>
      </c>
      <c r="H696" s="124" t="inlineStr">
        <is>
          <t>Kasa açılışı</t>
        </is>
      </c>
      <c r="I696" s="166" t="n">
        <v>10</v>
      </c>
      <c r="J696" s="166" t="n">
        <v>15</v>
      </c>
      <c r="K696" s="166" t="n">
        <v>1</v>
      </c>
      <c r="L696" s="166" t="n">
        <v>150</v>
      </c>
      <c r="M696" s="141" t="inlineStr">
        <is>
          <t>Türetilmiş Saha Etüdü Bekleniyor</t>
        </is>
      </c>
      <c r="N696" s="141" t="inlineStr">
        <is>
          <t>Saha Etüdü Bekleniyor</t>
        </is>
      </c>
    </row>
    <row r="697" ht="15" customHeight="1" s="113">
      <c r="A697" s="144" t="n">
        <v>46114</v>
      </c>
      <c r="B697" s="124" t="inlineStr">
        <is>
          <t>M034</t>
        </is>
      </c>
      <c r="C697" s="124" t="inlineStr">
        <is>
          <t>NARLIDERE</t>
        </is>
      </c>
      <c r="D697" s="124" t="inlineStr">
        <is>
          <t>ERTAN TEKİ</t>
        </is>
      </c>
      <c r="E697" s="124" t="inlineStr">
        <is>
          <t>U015</t>
        </is>
      </c>
      <c r="F697" s="124" t="inlineStr">
        <is>
          <t>KASİYER</t>
        </is>
      </c>
      <c r="G697" s="124" t="inlineStr">
        <is>
          <t>A003</t>
        </is>
      </c>
      <c r="H697" s="124" t="inlineStr">
        <is>
          <t>Kasa kapanışı</t>
        </is>
      </c>
      <c r="I697" s="166" t="n">
        <v>10</v>
      </c>
      <c r="J697" s="166" t="n">
        <v>20</v>
      </c>
      <c r="K697" s="166" t="n">
        <v>1</v>
      </c>
      <c r="L697" s="166" t="n">
        <v>200</v>
      </c>
      <c r="M697" s="141" t="inlineStr">
        <is>
          <t>Türetilmiş Saha Etüdü Bekleniyor</t>
        </is>
      </c>
      <c r="N697" s="141" t="inlineStr">
        <is>
          <t>Saha Etüdü Bekleniyor</t>
        </is>
      </c>
    </row>
    <row r="698" ht="15" customHeight="1" s="113">
      <c r="A698" s="144" t="n">
        <v>46114</v>
      </c>
      <c r="B698" s="124" t="inlineStr">
        <is>
          <t>M034</t>
        </is>
      </c>
      <c r="C698" s="124" t="inlineStr">
        <is>
          <t>NARLIDERE</t>
        </is>
      </c>
      <c r="D698" s="124" t="inlineStr">
        <is>
          <t>ERTAN TEKİ</t>
        </is>
      </c>
      <c r="E698" s="124" t="inlineStr">
        <is>
          <t>U015</t>
        </is>
      </c>
      <c r="F698" s="124" t="inlineStr">
        <is>
          <t>KASİYER</t>
        </is>
      </c>
      <c r="G698" s="124" t="inlineStr">
        <is>
          <t>A004</t>
        </is>
      </c>
      <c r="H698" s="124" t="inlineStr">
        <is>
          <t>İade işlemi</t>
        </is>
      </c>
      <c r="I698" s="166" t="n">
        <v>41</v>
      </c>
      <c r="J698" s="166" t="n">
        <v>6</v>
      </c>
      <c r="K698" s="166" t="n">
        <v>1</v>
      </c>
      <c r="L698" s="166" t="n">
        <v>246</v>
      </c>
      <c r="M698" s="141" t="inlineStr">
        <is>
          <t>Türetilmiş Saha Etüdü Bekleniyor</t>
        </is>
      </c>
      <c r="N698" s="141" t="inlineStr">
        <is>
          <t>Saha Etüdü Bekleniyor</t>
        </is>
      </c>
    </row>
    <row r="699" ht="15" customHeight="1" s="113">
      <c r="A699" s="144" t="n">
        <v>46114</v>
      </c>
      <c r="B699" s="124" t="inlineStr">
        <is>
          <t>M034</t>
        </is>
      </c>
      <c r="C699" s="124" t="inlineStr">
        <is>
          <t>NARLIDERE</t>
        </is>
      </c>
      <c r="D699" s="124" t="inlineStr">
        <is>
          <t>ERTAN TEKİ</t>
        </is>
      </c>
      <c r="E699" s="124" t="inlineStr">
        <is>
          <t>U026</t>
        </is>
      </c>
      <c r="F699" s="124" t="inlineStr">
        <is>
          <t>REYON GÖREVLİSİ</t>
        </is>
      </c>
      <c r="G699" s="124" t="inlineStr">
        <is>
          <t>A005</t>
        </is>
      </c>
      <c r="H699" s="124" t="inlineStr">
        <is>
          <t>Koli raf yerleştirme</t>
        </is>
      </c>
      <c r="I699" s="166" t="n">
        <v>20</v>
      </c>
      <c r="J699" s="166" t="n">
        <v>1.8</v>
      </c>
      <c r="K699" s="166" t="n">
        <v>1</v>
      </c>
      <c r="L699" s="166" t="n">
        <v>36</v>
      </c>
      <c r="M699" s="141" t="inlineStr">
        <is>
          <t>Mal Kabul (Aylık Operasyon KPI) - Türetilmiş</t>
        </is>
      </c>
      <c r="N699" s="141" t="inlineStr">
        <is>
          <t>Gerçek/Türetilmiş</t>
        </is>
      </c>
    </row>
    <row r="700" ht="15" customHeight="1" s="113">
      <c r="A700" s="144" t="n">
        <v>46114</v>
      </c>
      <c r="B700" s="124" t="inlineStr">
        <is>
          <t>M034</t>
        </is>
      </c>
      <c r="C700" s="124" t="inlineStr">
        <is>
          <t>NARLIDERE</t>
        </is>
      </c>
      <c r="D700" s="124" t="inlineStr">
        <is>
          <t>ERTAN TEKİ</t>
        </is>
      </c>
      <c r="E700" s="124" t="inlineStr">
        <is>
          <t>U026</t>
        </is>
      </c>
      <c r="F700" s="124" t="inlineStr">
        <is>
          <t>REYON GÖREVLİSİ</t>
        </is>
      </c>
      <c r="G700" s="124" t="inlineStr">
        <is>
          <t>A006</t>
        </is>
      </c>
      <c r="H700" s="124" t="inlineStr">
        <is>
          <t>Palet boşaltma</t>
        </is>
      </c>
      <c r="I700" s="166" t="n">
        <v>20</v>
      </c>
      <c r="J700" s="166" t="n">
        <v>30</v>
      </c>
      <c r="K700" s="166" t="n">
        <v>1</v>
      </c>
      <c r="L700" s="166" t="n">
        <v>600</v>
      </c>
      <c r="M700" s="141" t="inlineStr">
        <is>
          <t>Mal Kabul (Aylık Operasyon KPI) - Türetilmiş</t>
        </is>
      </c>
      <c r="N700" s="141" t="inlineStr">
        <is>
          <t>Gerçek/Türetilmiş</t>
        </is>
      </c>
    </row>
    <row r="701" ht="15" customHeight="1" s="113">
      <c r="A701" s="144" t="n">
        <v>46114</v>
      </c>
      <c r="B701" s="124" t="inlineStr">
        <is>
          <t>M034</t>
        </is>
      </c>
      <c r="C701" s="124" t="inlineStr">
        <is>
          <t>NARLIDERE</t>
        </is>
      </c>
      <c r="D701" s="124" t="inlineStr">
        <is>
          <t>ERTAN TEKİ</t>
        </is>
      </c>
      <c r="E701" s="124" t="inlineStr">
        <is>
          <t>U026</t>
        </is>
      </c>
      <c r="F701" s="124" t="inlineStr">
        <is>
          <t>REYON GÖREVLİSİ</t>
        </is>
      </c>
      <c r="G701" s="124" t="inlineStr">
        <is>
          <t>A007</t>
        </is>
      </c>
      <c r="H701" s="124" t="inlineStr">
        <is>
          <t>Etiket değiştirme</t>
        </is>
      </c>
      <c r="I701" s="166" t="n">
        <v>24</v>
      </c>
      <c r="J701" s="166" t="n">
        <v>0.45</v>
      </c>
      <c r="K701" s="166" t="n">
        <v>1</v>
      </c>
      <c r="L701" s="166" t="n">
        <v>10.8</v>
      </c>
      <c r="M701" s="141" t="inlineStr">
        <is>
          <t>Türetilmiş Saha Etüdü Bekleniyor</t>
        </is>
      </c>
      <c r="N701" s="141" t="inlineStr">
        <is>
          <t>Saha Etüdü Bekleniyor</t>
        </is>
      </c>
    </row>
    <row r="702" ht="15" customHeight="1" s="113">
      <c r="A702" s="144" t="n">
        <v>46114</v>
      </c>
      <c r="B702" s="124" t="inlineStr">
        <is>
          <t>M034</t>
        </is>
      </c>
      <c r="C702" s="124" t="inlineStr">
        <is>
          <t>NARLIDERE</t>
        </is>
      </c>
      <c r="D702" s="124" t="inlineStr">
        <is>
          <t>ERTAN TEKİ</t>
        </is>
      </c>
      <c r="E702" s="124" t="inlineStr">
        <is>
          <t>U026</t>
        </is>
      </c>
      <c r="F702" s="124" t="inlineStr">
        <is>
          <t>REYON GÖREVLİSİ</t>
        </is>
      </c>
      <c r="G702" s="124" t="inlineStr">
        <is>
          <t>A008</t>
        </is>
      </c>
      <c r="H702" s="124" t="inlineStr">
        <is>
          <t>SKT kontrolü</t>
        </is>
      </c>
      <c r="I702" s="166" t="n">
        <v>170</v>
      </c>
      <c r="J702" s="166" t="n">
        <v>0.2</v>
      </c>
      <c r="K702" s="166" t="n">
        <v>1</v>
      </c>
      <c r="L702" s="166" t="n">
        <v>34</v>
      </c>
      <c r="M702" s="141" t="inlineStr">
        <is>
          <t>Türetilmiş Saha Etüdü Bekleniyor</t>
        </is>
      </c>
      <c r="N702" s="141" t="inlineStr">
        <is>
          <t>Saha Etüdü Bekleniyor</t>
        </is>
      </c>
    </row>
    <row r="703" ht="15" customHeight="1" s="113">
      <c r="A703" s="144" t="n">
        <v>46114</v>
      </c>
      <c r="B703" s="124" t="inlineStr">
        <is>
          <t>M034</t>
        </is>
      </c>
      <c r="C703" s="124" t="inlineStr">
        <is>
          <t>NARLIDERE</t>
        </is>
      </c>
      <c r="D703" s="124" t="inlineStr">
        <is>
          <t>ERTAN TEKİ</t>
        </is>
      </c>
      <c r="E703" s="124" t="inlineStr">
        <is>
          <t>U042</t>
        </is>
      </c>
      <c r="F703" s="124" t="inlineStr">
        <is>
          <t>ŞARKÜTERİ</t>
        </is>
      </c>
      <c r="G703" s="124" t="inlineStr">
        <is>
          <t>A009</t>
        </is>
      </c>
      <c r="H703" s="124" t="inlineStr">
        <is>
          <t>Müşteri servis süresi</t>
        </is>
      </c>
      <c r="I703" s="166" t="n">
        <v>328</v>
      </c>
      <c r="J703" s="166" t="n">
        <v>4</v>
      </c>
      <c r="K703" s="166" t="n">
        <v>1</v>
      </c>
      <c r="L703" s="166" t="n">
        <v>1312</v>
      </c>
      <c r="M703" s="141" t="inlineStr">
        <is>
          <t>Türetilmiş Saha Etüdü Bekleniyor</t>
        </is>
      </c>
      <c r="N703" s="141" t="inlineStr">
        <is>
          <t>Saha Etüdü Bekleniyor</t>
        </is>
      </c>
    </row>
    <row r="704" ht="30" customHeight="1" s="113">
      <c r="A704" s="144" t="n">
        <v>46114</v>
      </c>
      <c r="B704" s="124" t="inlineStr">
        <is>
          <t>M034</t>
        </is>
      </c>
      <c r="C704" s="124" t="inlineStr">
        <is>
          <t>NARLIDERE</t>
        </is>
      </c>
      <c r="D704" s="124" t="inlineStr">
        <is>
          <t>ERTAN TEKİ</t>
        </is>
      </c>
      <c r="E704" s="124" t="inlineStr">
        <is>
          <t>U042</t>
        </is>
      </c>
      <c r="F704" s="124" t="inlineStr">
        <is>
          <t>ŞARKÜTERİ</t>
        </is>
      </c>
      <c r="G704" s="124" t="inlineStr">
        <is>
          <t>A010</t>
        </is>
      </c>
      <c r="H704" s="124" t="inlineStr">
        <is>
          <t>Günlük temizlik</t>
        </is>
      </c>
      <c r="I704" s="166" t="n">
        <v>1</v>
      </c>
      <c r="J704" s="166" t="n">
        <v>90</v>
      </c>
      <c r="K704" s="166" t="n">
        <v>1</v>
      </c>
      <c r="L704" s="166" t="n">
        <v>90</v>
      </c>
      <c r="M704" s="141" t="inlineStr">
        <is>
          <t>Sabit Aktivite</t>
        </is>
      </c>
      <c r="N704" s="141" t="inlineStr">
        <is>
          <t>Gerçek/Mevcut Kaynak</t>
        </is>
      </c>
    </row>
    <row r="705" ht="15" customHeight="1" s="113">
      <c r="A705" s="144" t="n">
        <v>46114</v>
      </c>
      <c r="B705" s="124" t="inlineStr">
        <is>
          <t>M034</t>
        </is>
      </c>
      <c r="C705" s="124" t="inlineStr">
        <is>
          <t>NARLIDERE</t>
        </is>
      </c>
      <c r="D705" s="124" t="inlineStr">
        <is>
          <t>ERTAN TEKİ</t>
        </is>
      </c>
      <c r="E705" s="124" t="inlineStr">
        <is>
          <t>U042</t>
        </is>
      </c>
      <c r="F705" s="124" t="inlineStr">
        <is>
          <t>ŞARKÜTERİ</t>
        </is>
      </c>
      <c r="G705" s="124" t="inlineStr">
        <is>
          <t>A011</t>
        </is>
      </c>
      <c r="H705" s="124" t="inlineStr">
        <is>
          <t>Ürün hazırlama</t>
        </is>
      </c>
      <c r="I705" s="166" t="n">
        <v>98</v>
      </c>
      <c r="J705" s="166" t="n">
        <v>1.5</v>
      </c>
      <c r="K705" s="166" t="n">
        <v>1</v>
      </c>
      <c r="L705" s="166" t="n">
        <v>147</v>
      </c>
      <c r="M705" s="141" t="inlineStr">
        <is>
          <t>Türetilmiş Saha Etüdü Bekleniyor</t>
        </is>
      </c>
      <c r="N705" s="141" t="inlineStr">
        <is>
          <t>Saha Etüdü Bekleniyor</t>
        </is>
      </c>
    </row>
    <row r="706" ht="30" customHeight="1" s="113">
      <c r="A706" s="144" t="n">
        <v>46114</v>
      </c>
      <c r="B706" s="124" t="inlineStr">
        <is>
          <t>M034</t>
        </is>
      </c>
      <c r="C706" s="124" t="inlineStr">
        <is>
          <t>NARLIDERE</t>
        </is>
      </c>
      <c r="D706" s="124" t="inlineStr">
        <is>
          <t>ERTAN TEKİ</t>
        </is>
      </c>
      <c r="E706" s="124" t="inlineStr">
        <is>
          <t>U013</t>
        </is>
      </c>
      <c r="F706" s="124" t="inlineStr">
        <is>
          <t>KASAP</t>
        </is>
      </c>
      <c r="G706" s="124" t="inlineStr">
        <is>
          <t>A012</t>
        </is>
      </c>
      <c r="H706" s="124" t="inlineStr">
        <is>
          <t>Teşhir hazırlığı</t>
        </is>
      </c>
      <c r="I706" s="166" t="n">
        <v>1</v>
      </c>
      <c r="J706" s="166" t="n">
        <v>75</v>
      </c>
      <c r="K706" s="166" t="n">
        <v>1</v>
      </c>
      <c r="L706" s="166" t="n">
        <v>75</v>
      </c>
      <c r="M706" s="141" t="inlineStr">
        <is>
          <t>Sabit Aktivite</t>
        </is>
      </c>
      <c r="N706" s="141" t="inlineStr">
        <is>
          <t>Gerçek/Mevcut Kaynak</t>
        </is>
      </c>
    </row>
    <row r="707" ht="15" customHeight="1" s="113">
      <c r="A707" s="144" t="n">
        <v>46114</v>
      </c>
      <c r="B707" s="124" t="inlineStr">
        <is>
          <t>M034</t>
        </is>
      </c>
      <c r="C707" s="124" t="inlineStr">
        <is>
          <t>NARLIDERE</t>
        </is>
      </c>
      <c r="D707" s="124" t="inlineStr">
        <is>
          <t>ERTAN TEKİ</t>
        </is>
      </c>
      <c r="E707" s="124" t="inlineStr">
        <is>
          <t>U013</t>
        </is>
      </c>
      <c r="F707" s="124" t="inlineStr">
        <is>
          <t>KASAP</t>
        </is>
      </c>
      <c r="G707" s="124" t="inlineStr">
        <is>
          <t>A013</t>
        </is>
      </c>
      <c r="H707" s="124" t="inlineStr">
        <is>
          <t>Parçalama</t>
        </is>
      </c>
      <c r="I707" s="166" t="n">
        <v>82</v>
      </c>
      <c r="J707" s="166" t="n">
        <v>2.5</v>
      </c>
      <c r="K707" s="166" t="n">
        <v>1</v>
      </c>
      <c r="L707" s="166" t="n">
        <v>205</v>
      </c>
      <c r="M707" s="141" t="inlineStr">
        <is>
          <t>Türetilmiş Saha Etüdü Bekleniyor</t>
        </is>
      </c>
      <c r="N707" s="141" t="inlineStr">
        <is>
          <t>Saha Etüdü Bekleniyor</t>
        </is>
      </c>
    </row>
    <row r="708" ht="15" customHeight="1" s="113">
      <c r="A708" s="144" t="n">
        <v>46114</v>
      </c>
      <c r="B708" s="124" t="inlineStr">
        <is>
          <t>M034</t>
        </is>
      </c>
      <c r="C708" s="124" t="inlineStr">
        <is>
          <t>NARLIDERE</t>
        </is>
      </c>
      <c r="D708" s="124" t="inlineStr">
        <is>
          <t>ERTAN TEKİ</t>
        </is>
      </c>
      <c r="E708" s="124" t="inlineStr">
        <is>
          <t>U013</t>
        </is>
      </c>
      <c r="F708" s="124" t="inlineStr">
        <is>
          <t>KASAP</t>
        </is>
      </c>
      <c r="G708" s="124" t="inlineStr">
        <is>
          <t>A014</t>
        </is>
      </c>
      <c r="H708" s="124" t="inlineStr">
        <is>
          <t>Paketleme</t>
        </is>
      </c>
      <c r="I708" s="166" t="n">
        <v>131</v>
      </c>
      <c r="J708" s="166" t="n">
        <v>1.2</v>
      </c>
      <c r="K708" s="166" t="n">
        <v>1</v>
      </c>
      <c r="L708" s="166" t="n">
        <v>157.2</v>
      </c>
      <c r="M708" s="141" t="inlineStr">
        <is>
          <t>Türetilmiş Saha Etüdü Bekleniyor</t>
        </is>
      </c>
      <c r="N708" s="141" t="inlineStr">
        <is>
          <t>Saha Etüdü Bekleniyor</t>
        </is>
      </c>
    </row>
    <row r="709" ht="15" customHeight="1" s="113">
      <c r="A709" s="144" t="n">
        <v>46114</v>
      </c>
      <c r="B709" s="124" t="inlineStr">
        <is>
          <t>M034</t>
        </is>
      </c>
      <c r="C709" s="124" t="inlineStr">
        <is>
          <t>NARLIDERE</t>
        </is>
      </c>
      <c r="D709" s="124" t="inlineStr">
        <is>
          <t>ERTAN TEKİ</t>
        </is>
      </c>
      <c r="E709" s="124" t="inlineStr">
        <is>
          <t>U017</t>
        </is>
      </c>
      <c r="F709" s="124" t="inlineStr">
        <is>
          <t>MANAV</t>
        </is>
      </c>
      <c r="G709" s="124" t="inlineStr">
        <is>
          <t>A015</t>
        </is>
      </c>
      <c r="H709" s="124" t="inlineStr">
        <is>
          <t>Teşhir hazırlığı</t>
        </is>
      </c>
      <c r="I709" s="166" t="n">
        <v>20</v>
      </c>
      <c r="J709" s="166" t="n">
        <v>2.2</v>
      </c>
      <c r="K709" s="166" t="n">
        <v>1</v>
      </c>
      <c r="L709" s="166" t="n">
        <v>44</v>
      </c>
      <c r="M709" s="141" t="inlineStr">
        <is>
          <t>Türetilmiş Saha Etüdü Bekleniyor</t>
        </is>
      </c>
      <c r="N709" s="141" t="inlineStr">
        <is>
          <t>Saha Etüdü Bekleniyor</t>
        </is>
      </c>
    </row>
    <row r="710" ht="15" customHeight="1" s="113">
      <c r="A710" s="144" t="n">
        <v>46114</v>
      </c>
      <c r="B710" s="124" t="inlineStr">
        <is>
          <t>M034</t>
        </is>
      </c>
      <c r="C710" s="124" t="inlineStr">
        <is>
          <t>NARLIDERE</t>
        </is>
      </c>
      <c r="D710" s="124" t="inlineStr">
        <is>
          <t>ERTAN TEKİ</t>
        </is>
      </c>
      <c r="E710" s="124" t="inlineStr">
        <is>
          <t>U017</t>
        </is>
      </c>
      <c r="F710" s="124" t="inlineStr">
        <is>
          <t>MANAV</t>
        </is>
      </c>
      <c r="G710" s="124" t="inlineStr">
        <is>
          <t>A016</t>
        </is>
      </c>
      <c r="H710" s="124" t="inlineStr">
        <is>
          <t>Ayıklama</t>
        </is>
      </c>
      <c r="I710" s="166" t="n">
        <v>15</v>
      </c>
      <c r="J710" s="166" t="n">
        <v>0.8</v>
      </c>
      <c r="K710" s="166" t="n">
        <v>1</v>
      </c>
      <c r="L710" s="166" t="n">
        <v>12</v>
      </c>
      <c r="M710" s="141" t="inlineStr">
        <is>
          <t>Türetilmiş Saha Etüdü Bekleniyor</t>
        </is>
      </c>
      <c r="N710" s="141" t="inlineStr">
        <is>
          <t>Saha Etüdü Bekleniyor</t>
        </is>
      </c>
    </row>
    <row r="711" ht="15" customHeight="1" s="113">
      <c r="A711" s="144" t="n">
        <v>46114</v>
      </c>
      <c r="B711" s="124" t="inlineStr">
        <is>
          <t>M034</t>
        </is>
      </c>
      <c r="C711" s="124" t="inlineStr">
        <is>
          <t>NARLIDERE</t>
        </is>
      </c>
      <c r="D711" s="124" t="inlineStr">
        <is>
          <t>ERTAN TEKİ</t>
        </is>
      </c>
      <c r="E711" s="124" t="inlineStr">
        <is>
          <t>U017</t>
        </is>
      </c>
      <c r="F711" s="124" t="inlineStr">
        <is>
          <t>MANAV</t>
        </is>
      </c>
      <c r="G711" s="124" t="inlineStr">
        <is>
          <t>A017</t>
        </is>
      </c>
      <c r="H711" s="124" t="inlineStr">
        <is>
          <t>Fire ayrıştırma</t>
        </is>
      </c>
      <c r="I711" s="166" t="n">
        <v>5</v>
      </c>
      <c r="J711" s="166" t="n">
        <v>1</v>
      </c>
      <c r="K711" s="166" t="n">
        <v>1</v>
      </c>
      <c r="L711" s="166" t="n">
        <v>5</v>
      </c>
      <c r="M711" s="141" t="inlineStr">
        <is>
          <t>Türetilmiş Saha Etüdü Bekleniyor</t>
        </is>
      </c>
      <c r="N711" s="141" t="inlineStr">
        <is>
          <t>Saha Etüdü Bekleniyor</t>
        </is>
      </c>
    </row>
    <row r="712" ht="30" customHeight="1" s="113">
      <c r="A712" s="144" t="n">
        <v>46114</v>
      </c>
      <c r="B712" s="124" t="inlineStr">
        <is>
          <t>M034</t>
        </is>
      </c>
      <c r="C712" s="124" t="inlineStr">
        <is>
          <t>NARLIDERE</t>
        </is>
      </c>
      <c r="D712" s="124" t="inlineStr">
        <is>
          <t>ERTAN TEKİ</t>
        </is>
      </c>
      <c r="E712" s="124" t="inlineStr">
        <is>
          <t>U023</t>
        </is>
      </c>
      <c r="F712" s="124" t="inlineStr">
        <is>
          <t>ONLİNE TOPLAYICI</t>
        </is>
      </c>
      <c r="G712" s="124" t="inlineStr">
        <is>
          <t>A018</t>
        </is>
      </c>
      <c r="H712" s="124" t="inlineStr">
        <is>
          <t>Sipariş toplama</t>
        </is>
      </c>
      <c r="I712" s="166" t="n">
        <v>175</v>
      </c>
      <c r="J712" s="166" t="n">
        <v>7</v>
      </c>
      <c r="K712" s="166" t="n">
        <v>1</v>
      </c>
      <c r="L712" s="166" t="n">
        <v>1225</v>
      </c>
      <c r="M712" s="141" t="inlineStr">
        <is>
          <t>Online Sipariş - Gerçek</t>
        </is>
      </c>
      <c r="N712" s="141" t="inlineStr">
        <is>
          <t>Gerçek/Mevcut Kaynak</t>
        </is>
      </c>
    </row>
    <row r="713" ht="30" customHeight="1" s="113">
      <c r="A713" s="144" t="n">
        <v>46114</v>
      </c>
      <c r="B713" s="124" t="inlineStr">
        <is>
          <t>M034</t>
        </is>
      </c>
      <c r="C713" s="124" t="inlineStr">
        <is>
          <t>NARLIDERE</t>
        </is>
      </c>
      <c r="D713" s="124" t="inlineStr">
        <is>
          <t>ERTAN TEKİ</t>
        </is>
      </c>
      <c r="E713" s="124" t="inlineStr">
        <is>
          <t>U024</t>
        </is>
      </c>
      <c r="F713" s="124" t="inlineStr">
        <is>
          <t>ONLİNE ŞOFÖR</t>
        </is>
      </c>
      <c r="G713" s="124" t="inlineStr">
        <is>
          <t>A019</t>
        </is>
      </c>
      <c r="H713" s="124" t="inlineStr">
        <is>
          <t>Sipariş teslimatı</t>
        </is>
      </c>
      <c r="I713" s="166" t="n">
        <v>175</v>
      </c>
      <c r="J713" s="166" t="n">
        <v>12</v>
      </c>
      <c r="K713" s="166" t="n">
        <v>1</v>
      </c>
      <c r="L713" s="166" t="n">
        <v>2100</v>
      </c>
      <c r="M713" s="141" t="inlineStr">
        <is>
          <t>Online Sipariş - Gerçek</t>
        </is>
      </c>
      <c r="N713" s="141" t="inlineStr">
        <is>
          <t>Gerçek/Mevcut Kaynak</t>
        </is>
      </c>
    </row>
    <row r="714" ht="15" customHeight="1" s="113">
      <c r="A714" s="144" t="n">
        <v>46114</v>
      </c>
      <c r="B714" s="124" t="inlineStr">
        <is>
          <t>M034</t>
        </is>
      </c>
      <c r="C714" s="124" t="inlineStr">
        <is>
          <t>NARLIDERE</t>
        </is>
      </c>
      <c r="D714" s="124" t="inlineStr">
        <is>
          <t>ERTAN TEKİ</t>
        </is>
      </c>
      <c r="E714" s="124" t="inlineStr">
        <is>
          <t>U002</t>
        </is>
      </c>
      <c r="F714" s="124" t="inlineStr">
        <is>
          <t>BAKLİYAT</t>
        </is>
      </c>
      <c r="G714" s="124" t="inlineStr">
        <is>
          <t>A020</t>
        </is>
      </c>
      <c r="H714" s="124" t="inlineStr">
        <is>
          <t>Ürün dolumu</t>
        </is>
      </c>
      <c r="I714" s="166" t="n">
        <v>10</v>
      </c>
      <c r="J714" s="166" t="n">
        <v>2</v>
      </c>
      <c r="K714" s="166" t="n">
        <v>1</v>
      </c>
      <c r="L714" s="166" t="n">
        <v>20</v>
      </c>
      <c r="M714" s="141" t="inlineStr">
        <is>
          <t>Türetilmiş Saha Etüdü Bekleniyor</t>
        </is>
      </c>
      <c r="N714" s="141" t="inlineStr">
        <is>
          <t>Saha Etüdü Bekleniyor</t>
        </is>
      </c>
    </row>
    <row r="715" ht="15" customHeight="1" s="113">
      <c r="A715" s="144" t="n">
        <v>46114</v>
      </c>
      <c r="B715" s="124" t="inlineStr">
        <is>
          <t>M034</t>
        </is>
      </c>
      <c r="C715" s="124" t="inlineStr">
        <is>
          <t>NARLIDERE</t>
        </is>
      </c>
      <c r="D715" s="124" t="inlineStr">
        <is>
          <t>ERTAN TEKİ</t>
        </is>
      </c>
      <c r="E715" s="124" t="inlineStr">
        <is>
          <t>U034</t>
        </is>
      </c>
      <c r="F715" s="124" t="inlineStr">
        <is>
          <t>UNLU MAMÜLLER</t>
        </is>
      </c>
      <c r="G715" s="124" t="inlineStr">
        <is>
          <t>A021</t>
        </is>
      </c>
      <c r="H715" s="124" t="inlineStr">
        <is>
          <t>Ürün hazırlama/pişirme</t>
        </is>
      </c>
      <c r="I715" s="166" t="n">
        <v>7</v>
      </c>
      <c r="J715" s="166" t="n">
        <v>25</v>
      </c>
      <c r="K715" s="166" t="n">
        <v>1</v>
      </c>
      <c r="L715" s="166" t="n">
        <v>175</v>
      </c>
      <c r="M715" s="141" t="inlineStr">
        <is>
          <t>Türetilmiş Saha Etüdü Bekleniyor</t>
        </is>
      </c>
      <c r="N715" s="141" t="inlineStr">
        <is>
          <t>Saha Etüdü Bekleniyor</t>
        </is>
      </c>
    </row>
    <row r="716" ht="30" customHeight="1" s="113">
      <c r="A716" s="144" t="n">
        <v>46114</v>
      </c>
      <c r="B716" s="124" t="inlineStr">
        <is>
          <t>M035</t>
        </is>
      </c>
      <c r="C716" s="124" t="inlineStr">
        <is>
          <t>OSMANGAZİ</t>
        </is>
      </c>
      <c r="D716" s="124" t="inlineStr">
        <is>
          <t>DERYA YARDIMCI</t>
        </is>
      </c>
      <c r="E716" s="124" t="inlineStr">
        <is>
          <t>U015</t>
        </is>
      </c>
      <c r="F716" s="124" t="inlineStr">
        <is>
          <t>KASİYER</t>
        </is>
      </c>
      <c r="G716" s="124" t="inlineStr">
        <is>
          <t>A001</t>
        </is>
      </c>
      <c r="H716" s="124" t="inlineStr">
        <is>
          <t>Fiş işlemi</t>
        </is>
      </c>
      <c r="I716" s="166" t="n">
        <v>3870</v>
      </c>
      <c r="J716" s="166" t="n">
        <v>2</v>
      </c>
      <c r="K716" s="166" t="n">
        <v>1</v>
      </c>
      <c r="L716" s="166" t="n">
        <v>7740</v>
      </c>
      <c r="M716" s="141" t="inlineStr">
        <is>
          <t>Günlük Operasyon - Gerçek</t>
        </is>
      </c>
      <c r="N716" s="141" t="inlineStr">
        <is>
          <t>Gerçek/Mevcut Kaynak</t>
        </is>
      </c>
    </row>
    <row r="717" ht="15" customHeight="1" s="113">
      <c r="A717" s="144" t="n">
        <v>46114</v>
      </c>
      <c r="B717" s="124" t="inlineStr">
        <is>
          <t>M035</t>
        </is>
      </c>
      <c r="C717" s="124" t="inlineStr">
        <is>
          <t>OSMANGAZİ</t>
        </is>
      </c>
      <c r="D717" s="124" t="inlineStr">
        <is>
          <t>DERYA YARDIMCI</t>
        </is>
      </c>
      <c r="E717" s="124" t="inlineStr">
        <is>
          <t>U015</t>
        </is>
      </c>
      <c r="F717" s="124" t="inlineStr">
        <is>
          <t>KASİYER</t>
        </is>
      </c>
      <c r="G717" s="124" t="inlineStr">
        <is>
          <t>A002</t>
        </is>
      </c>
      <c r="H717" s="124" t="inlineStr">
        <is>
          <t>Kasa açılışı</t>
        </is>
      </c>
      <c r="I717" s="166" t="n">
        <v>11</v>
      </c>
      <c r="J717" s="166" t="n">
        <v>15</v>
      </c>
      <c r="K717" s="166" t="n">
        <v>1</v>
      </c>
      <c r="L717" s="166" t="n">
        <v>165</v>
      </c>
      <c r="M717" s="141" t="inlineStr">
        <is>
          <t>Türetilmiş Saha Etüdü Bekleniyor</t>
        </is>
      </c>
      <c r="N717" s="141" t="inlineStr">
        <is>
          <t>Saha Etüdü Bekleniyor</t>
        </is>
      </c>
    </row>
    <row r="718" ht="15" customHeight="1" s="113">
      <c r="A718" s="144" t="n">
        <v>46114</v>
      </c>
      <c r="B718" s="124" t="inlineStr">
        <is>
          <t>M035</t>
        </is>
      </c>
      <c r="C718" s="124" t="inlineStr">
        <is>
          <t>OSMANGAZİ</t>
        </is>
      </c>
      <c r="D718" s="124" t="inlineStr">
        <is>
          <t>DERYA YARDIMCI</t>
        </is>
      </c>
      <c r="E718" s="124" t="inlineStr">
        <is>
          <t>U015</t>
        </is>
      </c>
      <c r="F718" s="124" t="inlineStr">
        <is>
          <t>KASİYER</t>
        </is>
      </c>
      <c r="G718" s="124" t="inlineStr">
        <is>
          <t>A003</t>
        </is>
      </c>
      <c r="H718" s="124" t="inlineStr">
        <is>
          <t>Kasa kapanışı</t>
        </is>
      </c>
      <c r="I718" s="166" t="n">
        <v>11</v>
      </c>
      <c r="J718" s="166" t="n">
        <v>20</v>
      </c>
      <c r="K718" s="166" t="n">
        <v>1</v>
      </c>
      <c r="L718" s="166" t="n">
        <v>220</v>
      </c>
      <c r="M718" s="141" t="inlineStr">
        <is>
          <t>Türetilmiş Saha Etüdü Bekleniyor</t>
        </is>
      </c>
      <c r="N718" s="141" t="inlineStr">
        <is>
          <t>Saha Etüdü Bekleniyor</t>
        </is>
      </c>
    </row>
    <row r="719" ht="15" customHeight="1" s="113">
      <c r="A719" s="144" t="n">
        <v>46114</v>
      </c>
      <c r="B719" s="124" t="inlineStr">
        <is>
          <t>M035</t>
        </is>
      </c>
      <c r="C719" s="124" t="inlineStr">
        <is>
          <t>OSMANGAZİ</t>
        </is>
      </c>
      <c r="D719" s="124" t="inlineStr">
        <is>
          <t>DERYA YARDIMCI</t>
        </is>
      </c>
      <c r="E719" s="124" t="inlineStr">
        <is>
          <t>U015</t>
        </is>
      </c>
      <c r="F719" s="124" t="inlineStr">
        <is>
          <t>KASİYER</t>
        </is>
      </c>
      <c r="G719" s="124" t="inlineStr">
        <is>
          <t>A004</t>
        </is>
      </c>
      <c r="H719" s="124" t="inlineStr">
        <is>
          <t>İade işlemi</t>
        </is>
      </c>
      <c r="I719" s="166" t="n">
        <v>46</v>
      </c>
      <c r="J719" s="166" t="n">
        <v>6</v>
      </c>
      <c r="K719" s="166" t="n">
        <v>1</v>
      </c>
      <c r="L719" s="166" t="n">
        <v>276</v>
      </c>
      <c r="M719" s="141" t="inlineStr">
        <is>
          <t>Türetilmiş Saha Etüdü Bekleniyor</t>
        </is>
      </c>
      <c r="N719" s="141" t="inlineStr">
        <is>
          <t>Saha Etüdü Bekleniyor</t>
        </is>
      </c>
    </row>
    <row r="720" ht="15" customHeight="1" s="113">
      <c r="A720" s="144" t="n">
        <v>46114</v>
      </c>
      <c r="B720" s="124" t="inlineStr">
        <is>
          <t>M035</t>
        </is>
      </c>
      <c r="C720" s="124" t="inlineStr">
        <is>
          <t>OSMANGAZİ</t>
        </is>
      </c>
      <c r="D720" s="124" t="inlineStr">
        <is>
          <t>DERYA YARDIMCI</t>
        </is>
      </c>
      <c r="E720" s="124" t="inlineStr">
        <is>
          <t>U026</t>
        </is>
      </c>
      <c r="F720" s="124" t="inlineStr">
        <is>
          <t>REYON GÖREVLİSİ</t>
        </is>
      </c>
      <c r="G720" s="124" t="inlineStr">
        <is>
          <t>A005</t>
        </is>
      </c>
      <c r="H720" s="124" t="inlineStr">
        <is>
          <t>Koli raf yerleştirme</t>
        </is>
      </c>
      <c r="I720" s="166" t="n">
        <v>13</v>
      </c>
      <c r="J720" s="166" t="n">
        <v>1.8</v>
      </c>
      <c r="K720" s="166" t="n">
        <v>1</v>
      </c>
      <c r="L720" s="166" t="n">
        <v>23.4</v>
      </c>
      <c r="M720" s="141" t="inlineStr">
        <is>
          <t>Mal Kabul (Aylık Operasyon KPI) - Türetilmiş</t>
        </is>
      </c>
      <c r="N720" s="141" t="inlineStr">
        <is>
          <t>Gerçek/Türetilmiş</t>
        </is>
      </c>
    </row>
    <row r="721" ht="15" customHeight="1" s="113">
      <c r="A721" s="144" t="n">
        <v>46114</v>
      </c>
      <c r="B721" s="124" t="inlineStr">
        <is>
          <t>M035</t>
        </is>
      </c>
      <c r="C721" s="124" t="inlineStr">
        <is>
          <t>OSMANGAZİ</t>
        </is>
      </c>
      <c r="D721" s="124" t="inlineStr">
        <is>
          <t>DERYA YARDIMCI</t>
        </is>
      </c>
      <c r="E721" s="124" t="inlineStr">
        <is>
          <t>U026</t>
        </is>
      </c>
      <c r="F721" s="124" t="inlineStr">
        <is>
          <t>REYON GÖREVLİSİ</t>
        </is>
      </c>
      <c r="G721" s="124" t="inlineStr">
        <is>
          <t>A006</t>
        </is>
      </c>
      <c r="H721" s="124" t="inlineStr">
        <is>
          <t>Palet boşaltma</t>
        </is>
      </c>
      <c r="I721" s="166" t="n">
        <v>13</v>
      </c>
      <c r="J721" s="166" t="n">
        <v>30</v>
      </c>
      <c r="K721" s="166" t="n">
        <v>1</v>
      </c>
      <c r="L721" s="166" t="n">
        <v>390</v>
      </c>
      <c r="M721" s="141" t="inlineStr">
        <is>
          <t>Mal Kabul (Aylık Operasyon KPI) - Türetilmiş</t>
        </is>
      </c>
      <c r="N721" s="141" t="inlineStr">
        <is>
          <t>Gerçek/Türetilmiş</t>
        </is>
      </c>
    </row>
    <row r="722" ht="15" customHeight="1" s="113">
      <c r="A722" s="144" t="n">
        <v>46114</v>
      </c>
      <c r="B722" s="124" t="inlineStr">
        <is>
          <t>M035</t>
        </is>
      </c>
      <c r="C722" s="124" t="inlineStr">
        <is>
          <t>OSMANGAZİ</t>
        </is>
      </c>
      <c r="D722" s="124" t="inlineStr">
        <is>
          <t>DERYA YARDIMCI</t>
        </is>
      </c>
      <c r="E722" s="124" t="inlineStr">
        <is>
          <t>U026</t>
        </is>
      </c>
      <c r="F722" s="124" t="inlineStr">
        <is>
          <t>REYON GÖREVLİSİ</t>
        </is>
      </c>
      <c r="G722" s="124" t="inlineStr">
        <is>
          <t>A007</t>
        </is>
      </c>
      <c r="H722" s="124" t="inlineStr">
        <is>
          <t>Etiket değiştirme</t>
        </is>
      </c>
      <c r="I722" s="166" t="n">
        <v>130</v>
      </c>
      <c r="J722" s="166" t="n">
        <v>0.45</v>
      </c>
      <c r="K722" s="166" t="n">
        <v>1</v>
      </c>
      <c r="L722" s="166" t="n">
        <v>58.5</v>
      </c>
      <c r="M722" s="141" t="inlineStr">
        <is>
          <t>Türetilmiş Saha Etüdü Bekleniyor</t>
        </is>
      </c>
      <c r="N722" s="141" t="inlineStr">
        <is>
          <t>Saha Etüdü Bekleniyor</t>
        </is>
      </c>
    </row>
    <row r="723" ht="15" customHeight="1" s="113">
      <c r="A723" s="144" t="n">
        <v>46114</v>
      </c>
      <c r="B723" s="124" t="inlineStr">
        <is>
          <t>M035</t>
        </is>
      </c>
      <c r="C723" s="124" t="inlineStr">
        <is>
          <t>OSMANGAZİ</t>
        </is>
      </c>
      <c r="D723" s="124" t="inlineStr">
        <is>
          <t>DERYA YARDIMCI</t>
        </is>
      </c>
      <c r="E723" s="124" t="inlineStr">
        <is>
          <t>U026</t>
        </is>
      </c>
      <c r="F723" s="124" t="inlineStr">
        <is>
          <t>REYON GÖREVLİSİ</t>
        </is>
      </c>
      <c r="G723" s="124" t="inlineStr">
        <is>
          <t>A008</t>
        </is>
      </c>
      <c r="H723" s="124" t="inlineStr">
        <is>
          <t>SKT kontrolü</t>
        </is>
      </c>
      <c r="I723" s="166" t="n">
        <v>930</v>
      </c>
      <c r="J723" s="166" t="n">
        <v>0.2</v>
      </c>
      <c r="K723" s="166" t="n">
        <v>1</v>
      </c>
      <c r="L723" s="166" t="n">
        <v>186</v>
      </c>
      <c r="M723" s="141" t="inlineStr">
        <is>
          <t>Türetilmiş Saha Etüdü Bekleniyor</t>
        </is>
      </c>
      <c r="N723" s="141" t="inlineStr">
        <is>
          <t>Saha Etüdü Bekleniyor</t>
        </is>
      </c>
    </row>
    <row r="724" ht="15" customHeight="1" s="113">
      <c r="A724" s="144" t="n">
        <v>46114</v>
      </c>
      <c r="B724" s="124" t="inlineStr">
        <is>
          <t>M035</t>
        </is>
      </c>
      <c r="C724" s="124" t="inlineStr">
        <is>
          <t>OSMANGAZİ</t>
        </is>
      </c>
      <c r="D724" s="124" t="inlineStr">
        <is>
          <t>DERYA YARDIMCI</t>
        </is>
      </c>
      <c r="E724" s="124" t="inlineStr">
        <is>
          <t>U042</t>
        </is>
      </c>
      <c r="F724" s="124" t="inlineStr">
        <is>
          <t>ŞARKÜTERİ</t>
        </is>
      </c>
      <c r="G724" s="124" t="inlineStr">
        <is>
          <t>A009</t>
        </is>
      </c>
      <c r="H724" s="124" t="inlineStr">
        <is>
          <t>Müşteri servis süresi</t>
        </is>
      </c>
      <c r="I724" s="166" t="n">
        <v>411</v>
      </c>
      <c r="J724" s="166" t="n">
        <v>4</v>
      </c>
      <c r="K724" s="166" t="n">
        <v>1</v>
      </c>
      <c r="L724" s="166" t="n">
        <v>1644</v>
      </c>
      <c r="M724" s="141" t="inlineStr">
        <is>
          <t>Türetilmiş Saha Etüdü Bekleniyor</t>
        </is>
      </c>
      <c r="N724" s="141" t="inlineStr">
        <is>
          <t>Saha Etüdü Bekleniyor</t>
        </is>
      </c>
    </row>
    <row r="725" ht="30" customHeight="1" s="113">
      <c r="A725" s="144" t="n">
        <v>46114</v>
      </c>
      <c r="B725" s="124" t="inlineStr">
        <is>
          <t>M035</t>
        </is>
      </c>
      <c r="C725" s="124" t="inlineStr">
        <is>
          <t>OSMANGAZİ</t>
        </is>
      </c>
      <c r="D725" s="124" t="inlineStr">
        <is>
          <t>DERYA YARDIMCI</t>
        </is>
      </c>
      <c r="E725" s="124" t="inlineStr">
        <is>
          <t>U042</t>
        </is>
      </c>
      <c r="F725" s="124" t="inlineStr">
        <is>
          <t>ŞARKÜTERİ</t>
        </is>
      </c>
      <c r="G725" s="124" t="inlineStr">
        <is>
          <t>A010</t>
        </is>
      </c>
      <c r="H725" s="124" t="inlineStr">
        <is>
          <t>Günlük temizlik</t>
        </is>
      </c>
      <c r="I725" s="166" t="n">
        <v>1</v>
      </c>
      <c r="J725" s="166" t="n">
        <v>90</v>
      </c>
      <c r="K725" s="166" t="n">
        <v>1</v>
      </c>
      <c r="L725" s="166" t="n">
        <v>90</v>
      </c>
      <c r="M725" s="141" t="inlineStr">
        <is>
          <t>Sabit Aktivite</t>
        </is>
      </c>
      <c r="N725" s="141" t="inlineStr">
        <is>
          <t>Gerçek/Mevcut Kaynak</t>
        </is>
      </c>
    </row>
    <row r="726" ht="15" customHeight="1" s="113">
      <c r="A726" s="144" t="n">
        <v>46114</v>
      </c>
      <c r="B726" s="124" t="inlineStr">
        <is>
          <t>M035</t>
        </is>
      </c>
      <c r="C726" s="124" t="inlineStr">
        <is>
          <t>OSMANGAZİ</t>
        </is>
      </c>
      <c r="D726" s="124" t="inlineStr">
        <is>
          <t>DERYA YARDIMCI</t>
        </is>
      </c>
      <c r="E726" s="124" t="inlineStr">
        <is>
          <t>U042</t>
        </is>
      </c>
      <c r="F726" s="124" t="inlineStr">
        <is>
          <t>ŞARKÜTERİ</t>
        </is>
      </c>
      <c r="G726" s="124" t="inlineStr">
        <is>
          <t>A011</t>
        </is>
      </c>
      <c r="H726" s="124" t="inlineStr">
        <is>
          <t>Ürün hazırlama</t>
        </is>
      </c>
      <c r="I726" s="166" t="n">
        <v>123</v>
      </c>
      <c r="J726" s="166" t="n">
        <v>1.5</v>
      </c>
      <c r="K726" s="166" t="n">
        <v>1</v>
      </c>
      <c r="L726" s="166" t="n">
        <v>184.5</v>
      </c>
      <c r="M726" s="141" t="inlineStr">
        <is>
          <t>Türetilmiş Saha Etüdü Bekleniyor</t>
        </is>
      </c>
      <c r="N726" s="141" t="inlineStr">
        <is>
          <t>Saha Etüdü Bekleniyor</t>
        </is>
      </c>
    </row>
    <row r="727" ht="30" customHeight="1" s="113">
      <c r="A727" s="144" t="n">
        <v>46114</v>
      </c>
      <c r="B727" s="124" t="inlineStr">
        <is>
          <t>M035</t>
        </is>
      </c>
      <c r="C727" s="124" t="inlineStr">
        <is>
          <t>OSMANGAZİ</t>
        </is>
      </c>
      <c r="D727" s="124" t="inlineStr">
        <is>
          <t>DERYA YARDIMCI</t>
        </is>
      </c>
      <c r="E727" s="124" t="inlineStr">
        <is>
          <t>U013</t>
        </is>
      </c>
      <c r="F727" s="124" t="inlineStr">
        <is>
          <t>KASAP</t>
        </is>
      </c>
      <c r="G727" s="124" t="inlineStr">
        <is>
          <t>A012</t>
        </is>
      </c>
      <c r="H727" s="124" t="inlineStr">
        <is>
          <t>Teşhir hazırlığı</t>
        </is>
      </c>
      <c r="I727" s="166" t="n">
        <v>1</v>
      </c>
      <c r="J727" s="166" t="n">
        <v>75</v>
      </c>
      <c r="K727" s="166" t="n">
        <v>1</v>
      </c>
      <c r="L727" s="166" t="n">
        <v>75</v>
      </c>
      <c r="M727" s="141" t="inlineStr">
        <is>
          <t>Sabit Aktivite</t>
        </is>
      </c>
      <c r="N727" s="141" t="inlineStr">
        <is>
          <t>Gerçek/Mevcut Kaynak</t>
        </is>
      </c>
    </row>
    <row r="728" ht="15" customHeight="1" s="113">
      <c r="A728" s="144" t="n">
        <v>46114</v>
      </c>
      <c r="B728" s="124" t="inlineStr">
        <is>
          <t>M035</t>
        </is>
      </c>
      <c r="C728" s="124" t="inlineStr">
        <is>
          <t>OSMANGAZİ</t>
        </is>
      </c>
      <c r="D728" s="124" t="inlineStr">
        <is>
          <t>DERYA YARDIMCI</t>
        </is>
      </c>
      <c r="E728" s="124" t="inlineStr">
        <is>
          <t>U013</t>
        </is>
      </c>
      <c r="F728" s="124" t="inlineStr">
        <is>
          <t>KASAP</t>
        </is>
      </c>
      <c r="G728" s="124" t="inlineStr">
        <is>
          <t>A013</t>
        </is>
      </c>
      <c r="H728" s="124" t="inlineStr">
        <is>
          <t>Parçalama</t>
        </is>
      </c>
      <c r="I728" s="166" t="n">
        <v>103</v>
      </c>
      <c r="J728" s="166" t="n">
        <v>2.5</v>
      </c>
      <c r="K728" s="166" t="n">
        <v>1</v>
      </c>
      <c r="L728" s="166" t="n">
        <v>257.5</v>
      </c>
      <c r="M728" s="141" t="inlineStr">
        <is>
          <t>Türetilmiş Saha Etüdü Bekleniyor</t>
        </is>
      </c>
      <c r="N728" s="141" t="inlineStr">
        <is>
          <t>Saha Etüdü Bekleniyor</t>
        </is>
      </c>
    </row>
    <row r="729" ht="15" customHeight="1" s="113">
      <c r="A729" s="144" t="n">
        <v>46114</v>
      </c>
      <c r="B729" s="124" t="inlineStr">
        <is>
          <t>M035</t>
        </is>
      </c>
      <c r="C729" s="124" t="inlineStr">
        <is>
          <t>OSMANGAZİ</t>
        </is>
      </c>
      <c r="D729" s="124" t="inlineStr">
        <is>
          <t>DERYA YARDIMCI</t>
        </is>
      </c>
      <c r="E729" s="124" t="inlineStr">
        <is>
          <t>U013</t>
        </is>
      </c>
      <c r="F729" s="124" t="inlineStr">
        <is>
          <t>KASAP</t>
        </is>
      </c>
      <c r="G729" s="124" t="inlineStr">
        <is>
          <t>A014</t>
        </is>
      </c>
      <c r="H729" s="124" t="inlineStr">
        <is>
          <t>Paketleme</t>
        </is>
      </c>
      <c r="I729" s="166" t="n">
        <v>165</v>
      </c>
      <c r="J729" s="166" t="n">
        <v>1.2</v>
      </c>
      <c r="K729" s="166" t="n">
        <v>1</v>
      </c>
      <c r="L729" s="166" t="n">
        <v>198</v>
      </c>
      <c r="M729" s="141" t="inlineStr">
        <is>
          <t>Türetilmiş Saha Etüdü Bekleniyor</t>
        </is>
      </c>
      <c r="N729" s="141" t="inlineStr">
        <is>
          <t>Saha Etüdü Bekleniyor</t>
        </is>
      </c>
    </row>
    <row r="730" ht="15" customHeight="1" s="113">
      <c r="A730" s="144" t="n">
        <v>46114</v>
      </c>
      <c r="B730" s="124" t="inlineStr">
        <is>
          <t>M035</t>
        </is>
      </c>
      <c r="C730" s="124" t="inlineStr">
        <is>
          <t>OSMANGAZİ</t>
        </is>
      </c>
      <c r="D730" s="124" t="inlineStr">
        <is>
          <t>DERYA YARDIMCI</t>
        </is>
      </c>
      <c r="E730" s="124" t="inlineStr">
        <is>
          <t>U017</t>
        </is>
      </c>
      <c r="F730" s="124" t="inlineStr">
        <is>
          <t>MANAV</t>
        </is>
      </c>
      <c r="G730" s="124" t="inlineStr">
        <is>
          <t>A015</t>
        </is>
      </c>
      <c r="H730" s="124" t="inlineStr">
        <is>
          <t>Teşhir hazırlığı</t>
        </is>
      </c>
      <c r="I730" s="166" t="n">
        <v>74</v>
      </c>
      <c r="J730" s="166" t="n">
        <v>2.2</v>
      </c>
      <c r="K730" s="166" t="n">
        <v>1</v>
      </c>
      <c r="L730" s="166" t="n">
        <v>162.8</v>
      </c>
      <c r="M730" s="141" t="inlineStr">
        <is>
          <t>Türetilmiş Saha Etüdü Bekleniyor</t>
        </is>
      </c>
      <c r="N730" s="141" t="inlineStr">
        <is>
          <t>Saha Etüdü Bekleniyor</t>
        </is>
      </c>
    </row>
    <row r="731" ht="15" customHeight="1" s="113">
      <c r="A731" s="144" t="n">
        <v>46114</v>
      </c>
      <c r="B731" s="124" t="inlineStr">
        <is>
          <t>M035</t>
        </is>
      </c>
      <c r="C731" s="124" t="inlineStr">
        <is>
          <t>OSMANGAZİ</t>
        </is>
      </c>
      <c r="D731" s="124" t="inlineStr">
        <is>
          <t>DERYA YARDIMCI</t>
        </is>
      </c>
      <c r="E731" s="124" t="inlineStr">
        <is>
          <t>U017</t>
        </is>
      </c>
      <c r="F731" s="124" t="inlineStr">
        <is>
          <t>MANAV</t>
        </is>
      </c>
      <c r="G731" s="124" t="inlineStr">
        <is>
          <t>A016</t>
        </is>
      </c>
      <c r="H731" s="124" t="inlineStr">
        <is>
          <t>Ayıklama</t>
        </is>
      </c>
      <c r="I731" s="166" t="n">
        <v>45</v>
      </c>
      <c r="J731" s="166" t="n">
        <v>0.8</v>
      </c>
      <c r="K731" s="166" t="n">
        <v>1</v>
      </c>
      <c r="L731" s="166" t="n">
        <v>36</v>
      </c>
      <c r="M731" s="141" t="inlineStr">
        <is>
          <t>Türetilmiş Saha Etüdü Bekleniyor</t>
        </is>
      </c>
      <c r="N731" s="141" t="inlineStr">
        <is>
          <t>Saha Etüdü Bekleniyor</t>
        </is>
      </c>
    </row>
    <row r="732" ht="15" customHeight="1" s="113">
      <c r="A732" s="144" t="n">
        <v>46114</v>
      </c>
      <c r="B732" s="124" t="inlineStr">
        <is>
          <t>M035</t>
        </is>
      </c>
      <c r="C732" s="124" t="inlineStr">
        <is>
          <t>OSMANGAZİ</t>
        </is>
      </c>
      <c r="D732" s="124" t="inlineStr">
        <is>
          <t>DERYA YARDIMCI</t>
        </is>
      </c>
      <c r="E732" s="124" t="inlineStr">
        <is>
          <t>U017</t>
        </is>
      </c>
      <c r="F732" s="124" t="inlineStr">
        <is>
          <t>MANAV</t>
        </is>
      </c>
      <c r="G732" s="124" t="inlineStr">
        <is>
          <t>A017</t>
        </is>
      </c>
      <c r="H732" s="124" t="inlineStr">
        <is>
          <t>Fire ayrıştırma</t>
        </is>
      </c>
      <c r="I732" s="166" t="n">
        <v>11</v>
      </c>
      <c r="J732" s="166" t="n">
        <v>1</v>
      </c>
      <c r="K732" s="166" t="n">
        <v>1</v>
      </c>
      <c r="L732" s="166" t="n">
        <v>11</v>
      </c>
      <c r="M732" s="141" t="inlineStr">
        <is>
          <t>Türetilmiş Saha Etüdü Bekleniyor</t>
        </is>
      </c>
      <c r="N732" s="141" t="inlineStr">
        <is>
          <t>Saha Etüdü Bekleniyor</t>
        </is>
      </c>
    </row>
    <row r="733" ht="30" customHeight="1" s="113">
      <c r="A733" s="144" t="n">
        <v>46114</v>
      </c>
      <c r="B733" s="124" t="inlineStr">
        <is>
          <t>M035</t>
        </is>
      </c>
      <c r="C733" s="124" t="inlineStr">
        <is>
          <t>OSMANGAZİ</t>
        </is>
      </c>
      <c r="D733" s="124" t="inlineStr">
        <is>
          <t>DERYA YARDIMCI</t>
        </is>
      </c>
      <c r="E733" s="124" t="inlineStr">
        <is>
          <t>U023</t>
        </is>
      </c>
      <c r="F733" s="124" t="inlineStr">
        <is>
          <t>ONLİNE TOPLAYICI</t>
        </is>
      </c>
      <c r="G733" s="124" t="inlineStr">
        <is>
          <t>A018</t>
        </is>
      </c>
      <c r="H733" s="124" t="inlineStr">
        <is>
          <t>Sipariş toplama</t>
        </is>
      </c>
      <c r="I733" s="166" t="n">
        <v>21</v>
      </c>
      <c r="J733" s="166" t="n">
        <v>7</v>
      </c>
      <c r="K733" s="166" t="n">
        <v>1</v>
      </c>
      <c r="L733" s="166" t="n">
        <v>147</v>
      </c>
      <c r="M733" s="141" t="inlineStr">
        <is>
          <t>Online Sipariş - Gerçek</t>
        </is>
      </c>
      <c r="N733" s="141" t="inlineStr">
        <is>
          <t>Gerçek/Mevcut Kaynak</t>
        </is>
      </c>
    </row>
    <row r="734" ht="30" customHeight="1" s="113">
      <c r="A734" s="144" t="n">
        <v>46114</v>
      </c>
      <c r="B734" s="124" t="inlineStr">
        <is>
          <t>M035</t>
        </is>
      </c>
      <c r="C734" s="124" t="inlineStr">
        <is>
          <t>OSMANGAZİ</t>
        </is>
      </c>
      <c r="D734" s="124" t="inlineStr">
        <is>
          <t>DERYA YARDIMCI</t>
        </is>
      </c>
      <c r="E734" s="124" t="inlineStr">
        <is>
          <t>U024</t>
        </is>
      </c>
      <c r="F734" s="124" t="inlineStr">
        <is>
          <t>ONLİNE ŞOFÖR</t>
        </is>
      </c>
      <c r="G734" s="124" t="inlineStr">
        <is>
          <t>A019</t>
        </is>
      </c>
      <c r="H734" s="124" t="inlineStr">
        <is>
          <t>Sipariş teslimatı</t>
        </is>
      </c>
      <c r="I734" s="166" t="n">
        <v>21</v>
      </c>
      <c r="J734" s="166" t="n">
        <v>12</v>
      </c>
      <c r="K734" s="166" t="n">
        <v>1</v>
      </c>
      <c r="L734" s="166" t="n">
        <v>252</v>
      </c>
      <c r="M734" s="141" t="inlineStr">
        <is>
          <t>Online Sipariş - Gerçek</t>
        </is>
      </c>
      <c r="N734" s="141" t="inlineStr">
        <is>
          <t>Gerçek/Mevcut Kaynak</t>
        </is>
      </c>
    </row>
    <row r="735" ht="15" customHeight="1" s="113">
      <c r="A735" s="144" t="n">
        <v>46114</v>
      </c>
      <c r="B735" s="124" t="inlineStr">
        <is>
          <t>M035</t>
        </is>
      </c>
      <c r="C735" s="124" t="inlineStr">
        <is>
          <t>OSMANGAZİ</t>
        </is>
      </c>
      <c r="D735" s="124" t="inlineStr">
        <is>
          <t>DERYA YARDIMCI</t>
        </is>
      </c>
      <c r="E735" s="124" t="inlineStr">
        <is>
          <t>U002</t>
        </is>
      </c>
      <c r="F735" s="124" t="inlineStr">
        <is>
          <t>BAKLİYAT</t>
        </is>
      </c>
      <c r="G735" s="124" t="inlineStr">
        <is>
          <t>A020</t>
        </is>
      </c>
      <c r="H735" s="124" t="inlineStr">
        <is>
          <t>Ürün dolumu</t>
        </is>
      </c>
      <c r="I735" s="166" t="n">
        <v>45</v>
      </c>
      <c r="J735" s="166" t="n">
        <v>2</v>
      </c>
      <c r="K735" s="166" t="n">
        <v>1</v>
      </c>
      <c r="L735" s="166" t="n">
        <v>90</v>
      </c>
      <c r="M735" s="141" t="inlineStr">
        <is>
          <t>Türetilmiş Saha Etüdü Bekleniyor</t>
        </is>
      </c>
      <c r="N735" s="141" t="inlineStr">
        <is>
          <t>Saha Etüdü Bekleniyor</t>
        </is>
      </c>
    </row>
    <row r="736" ht="15" customHeight="1" s="113">
      <c r="A736" s="144" t="n">
        <v>46114</v>
      </c>
      <c r="B736" s="124" t="inlineStr">
        <is>
          <t>M035</t>
        </is>
      </c>
      <c r="C736" s="124" t="inlineStr">
        <is>
          <t>OSMANGAZİ</t>
        </is>
      </c>
      <c r="D736" s="124" t="inlineStr">
        <is>
          <t>DERYA YARDIMCI</t>
        </is>
      </c>
      <c r="E736" s="124" t="inlineStr">
        <is>
          <t>U034</t>
        </is>
      </c>
      <c r="F736" s="124" t="inlineStr">
        <is>
          <t>UNLU MAMÜLLER</t>
        </is>
      </c>
      <c r="G736" s="124" t="inlineStr">
        <is>
          <t>A021</t>
        </is>
      </c>
      <c r="H736" s="124" t="inlineStr">
        <is>
          <t>Ürün hazırlama/pişirme</t>
        </is>
      </c>
      <c r="I736" s="166" t="n">
        <v>8</v>
      </c>
      <c r="J736" s="166" t="n">
        <v>25</v>
      </c>
      <c r="K736" s="166" t="n">
        <v>1</v>
      </c>
      <c r="L736" s="166" t="n">
        <v>200</v>
      </c>
      <c r="M736" s="141" t="inlineStr">
        <is>
          <t>Türetilmiş Saha Etüdü Bekleniyor</t>
        </is>
      </c>
      <c r="N736" s="141" t="inlineStr">
        <is>
          <t>Saha Etüdü Bekleniyor</t>
        </is>
      </c>
    </row>
    <row r="737" ht="30" customHeight="1" s="113">
      <c r="A737" s="144" t="n">
        <v>46114</v>
      </c>
      <c r="B737" s="124" t="inlineStr">
        <is>
          <t>M036</t>
        </is>
      </c>
      <c r="C737" s="124" t="inlineStr">
        <is>
          <t>POLİGON</t>
        </is>
      </c>
      <c r="D737" s="124" t="inlineStr">
        <is>
          <t>ERTAN TEKİ</t>
        </is>
      </c>
      <c r="E737" s="124" t="inlineStr">
        <is>
          <t>U015</t>
        </is>
      </c>
      <c r="F737" s="124" t="inlineStr">
        <is>
          <t>KASİYER</t>
        </is>
      </c>
      <c r="G737" s="124" t="inlineStr">
        <is>
          <t>A001</t>
        </is>
      </c>
      <c r="H737" s="124" t="inlineStr">
        <is>
          <t>Fiş işlemi</t>
        </is>
      </c>
      <c r="I737" s="166" t="n">
        <v>1812</v>
      </c>
      <c r="J737" s="166" t="n">
        <v>2</v>
      </c>
      <c r="K737" s="166" t="n">
        <v>1</v>
      </c>
      <c r="L737" s="166" t="n">
        <v>3624</v>
      </c>
      <c r="M737" s="141" t="inlineStr">
        <is>
          <t>Günlük Operasyon - Gerçek</t>
        </is>
      </c>
      <c r="N737" s="141" t="inlineStr">
        <is>
          <t>Gerçek/Mevcut Kaynak</t>
        </is>
      </c>
    </row>
    <row r="738" ht="15" customHeight="1" s="113">
      <c r="A738" s="144" t="n">
        <v>46114</v>
      </c>
      <c r="B738" s="124" t="inlineStr">
        <is>
          <t>M036</t>
        </is>
      </c>
      <c r="C738" s="124" t="inlineStr">
        <is>
          <t>POLİGON</t>
        </is>
      </c>
      <c r="D738" s="124" t="inlineStr">
        <is>
          <t>ERTAN TEKİ</t>
        </is>
      </c>
      <c r="E738" s="124" t="inlineStr">
        <is>
          <t>U015</t>
        </is>
      </c>
      <c r="F738" s="124" t="inlineStr">
        <is>
          <t>KASİYER</t>
        </is>
      </c>
      <c r="G738" s="124" t="inlineStr">
        <is>
          <t>A002</t>
        </is>
      </c>
      <c r="H738" s="124" t="inlineStr">
        <is>
          <t>Kasa açılışı</t>
        </is>
      </c>
      <c r="I738" s="166" t="n">
        <v>5</v>
      </c>
      <c r="J738" s="166" t="n">
        <v>15</v>
      </c>
      <c r="K738" s="166" t="n">
        <v>1</v>
      </c>
      <c r="L738" s="166" t="n">
        <v>75</v>
      </c>
      <c r="M738" s="141" t="inlineStr">
        <is>
          <t>Türetilmiş Saha Etüdü Bekleniyor</t>
        </is>
      </c>
      <c r="N738" s="141" t="inlineStr">
        <is>
          <t>Saha Etüdü Bekleniyor</t>
        </is>
      </c>
    </row>
    <row r="739" ht="15" customHeight="1" s="113">
      <c r="A739" s="144" t="n">
        <v>46114</v>
      </c>
      <c r="B739" s="124" t="inlineStr">
        <is>
          <t>M036</t>
        </is>
      </c>
      <c r="C739" s="124" t="inlineStr">
        <is>
          <t>POLİGON</t>
        </is>
      </c>
      <c r="D739" s="124" t="inlineStr">
        <is>
          <t>ERTAN TEKİ</t>
        </is>
      </c>
      <c r="E739" s="124" t="inlineStr">
        <is>
          <t>U015</t>
        </is>
      </c>
      <c r="F739" s="124" t="inlineStr">
        <is>
          <t>KASİYER</t>
        </is>
      </c>
      <c r="G739" s="124" t="inlineStr">
        <is>
          <t>A003</t>
        </is>
      </c>
      <c r="H739" s="124" t="inlineStr">
        <is>
          <t>Kasa kapanışı</t>
        </is>
      </c>
      <c r="I739" s="166" t="n">
        <v>5</v>
      </c>
      <c r="J739" s="166" t="n">
        <v>20</v>
      </c>
      <c r="K739" s="166" t="n">
        <v>1</v>
      </c>
      <c r="L739" s="166" t="n">
        <v>100</v>
      </c>
      <c r="M739" s="141" t="inlineStr">
        <is>
          <t>Türetilmiş Saha Etüdü Bekleniyor</t>
        </is>
      </c>
      <c r="N739" s="141" t="inlineStr">
        <is>
          <t>Saha Etüdü Bekleniyor</t>
        </is>
      </c>
    </row>
    <row r="740" ht="15" customHeight="1" s="113">
      <c r="A740" s="144" t="n">
        <v>46114</v>
      </c>
      <c r="B740" s="124" t="inlineStr">
        <is>
          <t>M036</t>
        </is>
      </c>
      <c r="C740" s="124" t="inlineStr">
        <is>
          <t>POLİGON</t>
        </is>
      </c>
      <c r="D740" s="124" t="inlineStr">
        <is>
          <t>ERTAN TEKİ</t>
        </is>
      </c>
      <c r="E740" s="124" t="inlineStr">
        <is>
          <t>U015</t>
        </is>
      </c>
      <c r="F740" s="124" t="inlineStr">
        <is>
          <t>KASİYER</t>
        </is>
      </c>
      <c r="G740" s="124" t="inlineStr">
        <is>
          <t>A004</t>
        </is>
      </c>
      <c r="H740" s="124" t="inlineStr">
        <is>
          <t>İade işlemi</t>
        </is>
      </c>
      <c r="I740" s="166" t="n">
        <v>22</v>
      </c>
      <c r="J740" s="166" t="n">
        <v>6</v>
      </c>
      <c r="K740" s="166" t="n">
        <v>1</v>
      </c>
      <c r="L740" s="166" t="n">
        <v>132</v>
      </c>
      <c r="M740" s="141" t="inlineStr">
        <is>
          <t>Türetilmiş Saha Etüdü Bekleniyor</t>
        </is>
      </c>
      <c r="N740" s="141" t="inlineStr">
        <is>
          <t>Saha Etüdü Bekleniyor</t>
        </is>
      </c>
    </row>
    <row r="741" ht="15" customHeight="1" s="113">
      <c r="A741" s="144" t="n">
        <v>46114</v>
      </c>
      <c r="B741" s="124" t="inlineStr">
        <is>
          <t>M036</t>
        </is>
      </c>
      <c r="C741" s="124" t="inlineStr">
        <is>
          <t>POLİGON</t>
        </is>
      </c>
      <c r="D741" s="124" t="inlineStr">
        <is>
          <t>ERTAN TEKİ</t>
        </is>
      </c>
      <c r="E741" s="124" t="inlineStr">
        <is>
          <t>U026</t>
        </is>
      </c>
      <c r="F741" s="124" t="inlineStr">
        <is>
          <t>REYON GÖREVLİSİ</t>
        </is>
      </c>
      <c r="G741" s="124" t="inlineStr">
        <is>
          <t>A005</t>
        </is>
      </c>
      <c r="H741" s="124" t="inlineStr">
        <is>
          <t>Koli raf yerleştirme</t>
        </is>
      </c>
      <c r="I741" s="166" t="n">
        <v>5</v>
      </c>
      <c r="J741" s="166" t="n">
        <v>1.8</v>
      </c>
      <c r="K741" s="166" t="n">
        <v>1</v>
      </c>
      <c r="L741" s="166" t="n">
        <v>9</v>
      </c>
      <c r="M741" s="141" t="inlineStr">
        <is>
          <t>Mal Kabul (Aylık Operasyon KPI) - Türetilmiş</t>
        </is>
      </c>
      <c r="N741" s="141" t="inlineStr">
        <is>
          <t>Gerçek/Türetilmiş</t>
        </is>
      </c>
    </row>
    <row r="742" ht="15" customHeight="1" s="113">
      <c r="A742" s="144" t="n">
        <v>46114</v>
      </c>
      <c r="B742" s="124" t="inlineStr">
        <is>
          <t>M036</t>
        </is>
      </c>
      <c r="C742" s="124" t="inlineStr">
        <is>
          <t>POLİGON</t>
        </is>
      </c>
      <c r="D742" s="124" t="inlineStr">
        <is>
          <t>ERTAN TEKİ</t>
        </is>
      </c>
      <c r="E742" s="124" t="inlineStr">
        <is>
          <t>U026</t>
        </is>
      </c>
      <c r="F742" s="124" t="inlineStr">
        <is>
          <t>REYON GÖREVLİSİ</t>
        </is>
      </c>
      <c r="G742" s="124" t="inlineStr">
        <is>
          <t>A006</t>
        </is>
      </c>
      <c r="H742" s="124" t="inlineStr">
        <is>
          <t>Palet boşaltma</t>
        </is>
      </c>
      <c r="I742" s="166" t="n">
        <v>5</v>
      </c>
      <c r="J742" s="166" t="n">
        <v>30</v>
      </c>
      <c r="K742" s="166" t="n">
        <v>1</v>
      </c>
      <c r="L742" s="166" t="n">
        <v>150</v>
      </c>
      <c r="M742" s="141" t="inlineStr">
        <is>
          <t>Mal Kabul (Aylık Operasyon KPI) - Türetilmiş</t>
        </is>
      </c>
      <c r="N742" s="141" t="inlineStr">
        <is>
          <t>Gerçek/Türetilmiş</t>
        </is>
      </c>
    </row>
    <row r="743" ht="15" customHeight="1" s="113">
      <c r="A743" s="144" t="n">
        <v>46114</v>
      </c>
      <c r="B743" s="124" t="inlineStr">
        <is>
          <t>M036</t>
        </is>
      </c>
      <c r="C743" s="124" t="inlineStr">
        <is>
          <t>POLİGON</t>
        </is>
      </c>
      <c r="D743" s="124" t="inlineStr">
        <is>
          <t>ERTAN TEKİ</t>
        </is>
      </c>
      <c r="E743" s="124" t="inlineStr">
        <is>
          <t>U026</t>
        </is>
      </c>
      <c r="F743" s="124" t="inlineStr">
        <is>
          <t>REYON GÖREVLİSİ</t>
        </is>
      </c>
      <c r="G743" s="124" t="inlineStr">
        <is>
          <t>A007</t>
        </is>
      </c>
      <c r="H743" s="124" t="inlineStr">
        <is>
          <t>Etiket değiştirme</t>
        </is>
      </c>
      <c r="I743" s="166" t="n">
        <v>34</v>
      </c>
      <c r="J743" s="166" t="n">
        <v>0.45</v>
      </c>
      <c r="K743" s="166" t="n">
        <v>1</v>
      </c>
      <c r="L743" s="166" t="n">
        <v>15.3</v>
      </c>
      <c r="M743" s="141" t="inlineStr">
        <is>
          <t>Türetilmiş Saha Etüdü Bekleniyor</t>
        </is>
      </c>
      <c r="N743" s="141" t="inlineStr">
        <is>
          <t>Saha Etüdü Bekleniyor</t>
        </is>
      </c>
    </row>
    <row r="744" ht="15" customHeight="1" s="113">
      <c r="A744" s="144" t="n">
        <v>46114</v>
      </c>
      <c r="B744" s="124" t="inlineStr">
        <is>
          <t>M036</t>
        </is>
      </c>
      <c r="C744" s="124" t="inlineStr">
        <is>
          <t>POLİGON</t>
        </is>
      </c>
      <c r="D744" s="124" t="inlineStr">
        <is>
          <t>ERTAN TEKİ</t>
        </is>
      </c>
      <c r="E744" s="124" t="inlineStr">
        <is>
          <t>U026</t>
        </is>
      </c>
      <c r="F744" s="124" t="inlineStr">
        <is>
          <t>REYON GÖREVLİSİ</t>
        </is>
      </c>
      <c r="G744" s="124" t="inlineStr">
        <is>
          <t>A008</t>
        </is>
      </c>
      <c r="H744" s="124" t="inlineStr">
        <is>
          <t>SKT kontrolü</t>
        </is>
      </c>
      <c r="I744" s="166" t="n">
        <v>245</v>
      </c>
      <c r="J744" s="166" t="n">
        <v>0.2</v>
      </c>
      <c r="K744" s="166" t="n">
        <v>1</v>
      </c>
      <c r="L744" s="166" t="n">
        <v>49</v>
      </c>
      <c r="M744" s="141" t="inlineStr">
        <is>
          <t>Türetilmiş Saha Etüdü Bekleniyor</t>
        </is>
      </c>
      <c r="N744" s="141" t="inlineStr">
        <is>
          <t>Saha Etüdü Bekleniyor</t>
        </is>
      </c>
    </row>
    <row r="745" ht="15" customHeight="1" s="113">
      <c r="A745" s="144" t="n">
        <v>46114</v>
      </c>
      <c r="B745" s="124" t="inlineStr">
        <is>
          <t>M036</t>
        </is>
      </c>
      <c r="C745" s="124" t="inlineStr">
        <is>
          <t>POLİGON</t>
        </is>
      </c>
      <c r="D745" s="124" t="inlineStr">
        <is>
          <t>ERTAN TEKİ</t>
        </is>
      </c>
      <c r="E745" s="124" t="inlineStr">
        <is>
          <t>U042</t>
        </is>
      </c>
      <c r="F745" s="124" t="inlineStr">
        <is>
          <t>ŞARKÜTERİ</t>
        </is>
      </c>
      <c r="G745" s="124" t="inlineStr">
        <is>
          <t>A009</t>
        </is>
      </c>
      <c r="H745" s="124" t="inlineStr">
        <is>
          <t>Müşteri servis süresi</t>
        </is>
      </c>
      <c r="I745" s="166" t="n">
        <v>167</v>
      </c>
      <c r="J745" s="166" t="n">
        <v>4</v>
      </c>
      <c r="K745" s="166" t="n">
        <v>1</v>
      </c>
      <c r="L745" s="166" t="n">
        <v>668</v>
      </c>
      <c r="M745" s="141" t="inlineStr">
        <is>
          <t>Türetilmiş Saha Etüdü Bekleniyor</t>
        </is>
      </c>
      <c r="N745" s="141" t="inlineStr">
        <is>
          <t>Saha Etüdü Bekleniyor</t>
        </is>
      </c>
    </row>
    <row r="746" ht="30" customHeight="1" s="113">
      <c r="A746" s="144" t="n">
        <v>46114</v>
      </c>
      <c r="B746" s="124" t="inlineStr">
        <is>
          <t>M036</t>
        </is>
      </c>
      <c r="C746" s="124" t="inlineStr">
        <is>
          <t>POLİGON</t>
        </is>
      </c>
      <c r="D746" s="124" t="inlineStr">
        <is>
          <t>ERTAN TEKİ</t>
        </is>
      </c>
      <c r="E746" s="124" t="inlineStr">
        <is>
          <t>U042</t>
        </is>
      </c>
      <c r="F746" s="124" t="inlineStr">
        <is>
          <t>ŞARKÜTERİ</t>
        </is>
      </c>
      <c r="G746" s="124" t="inlineStr">
        <is>
          <t>A010</t>
        </is>
      </c>
      <c r="H746" s="124" t="inlineStr">
        <is>
          <t>Günlük temizlik</t>
        </is>
      </c>
      <c r="I746" s="166" t="n">
        <v>1</v>
      </c>
      <c r="J746" s="166" t="n">
        <v>90</v>
      </c>
      <c r="K746" s="166" t="n">
        <v>1</v>
      </c>
      <c r="L746" s="166" t="n">
        <v>90</v>
      </c>
      <c r="M746" s="141" t="inlineStr">
        <is>
          <t>Sabit Aktivite</t>
        </is>
      </c>
      <c r="N746" s="141" t="inlineStr">
        <is>
          <t>Gerçek/Mevcut Kaynak</t>
        </is>
      </c>
    </row>
    <row r="747" ht="15" customHeight="1" s="113">
      <c r="A747" s="144" t="n">
        <v>46114</v>
      </c>
      <c r="B747" s="124" t="inlineStr">
        <is>
          <t>M036</t>
        </is>
      </c>
      <c r="C747" s="124" t="inlineStr">
        <is>
          <t>POLİGON</t>
        </is>
      </c>
      <c r="D747" s="124" t="inlineStr">
        <is>
          <t>ERTAN TEKİ</t>
        </is>
      </c>
      <c r="E747" s="124" t="inlineStr">
        <is>
          <t>U042</t>
        </is>
      </c>
      <c r="F747" s="124" t="inlineStr">
        <is>
          <t>ŞARKÜTERİ</t>
        </is>
      </c>
      <c r="G747" s="124" t="inlineStr">
        <is>
          <t>A011</t>
        </is>
      </c>
      <c r="H747" s="124" t="inlineStr">
        <is>
          <t>Ürün hazırlama</t>
        </is>
      </c>
      <c r="I747" s="166" t="n">
        <v>50</v>
      </c>
      <c r="J747" s="166" t="n">
        <v>1.5</v>
      </c>
      <c r="K747" s="166" t="n">
        <v>1</v>
      </c>
      <c r="L747" s="166" t="n">
        <v>75</v>
      </c>
      <c r="M747" s="141" t="inlineStr">
        <is>
          <t>Türetilmiş Saha Etüdü Bekleniyor</t>
        </is>
      </c>
      <c r="N747" s="141" t="inlineStr">
        <is>
          <t>Saha Etüdü Bekleniyor</t>
        </is>
      </c>
    </row>
    <row r="748" ht="30" customHeight="1" s="113">
      <c r="A748" s="144" t="n">
        <v>46114</v>
      </c>
      <c r="B748" s="124" t="inlineStr">
        <is>
          <t>M036</t>
        </is>
      </c>
      <c r="C748" s="124" t="inlineStr">
        <is>
          <t>POLİGON</t>
        </is>
      </c>
      <c r="D748" s="124" t="inlineStr">
        <is>
          <t>ERTAN TEKİ</t>
        </is>
      </c>
      <c r="E748" s="124" t="inlineStr">
        <is>
          <t>U013</t>
        </is>
      </c>
      <c r="F748" s="124" t="inlineStr">
        <is>
          <t>KASAP</t>
        </is>
      </c>
      <c r="G748" s="124" t="inlineStr">
        <is>
          <t>A012</t>
        </is>
      </c>
      <c r="H748" s="124" t="inlineStr">
        <is>
          <t>Teşhir hazırlığı</t>
        </is>
      </c>
      <c r="I748" s="166" t="n">
        <v>1</v>
      </c>
      <c r="J748" s="166" t="n">
        <v>75</v>
      </c>
      <c r="K748" s="166" t="n">
        <v>1</v>
      </c>
      <c r="L748" s="166" t="n">
        <v>75</v>
      </c>
      <c r="M748" s="141" t="inlineStr">
        <is>
          <t>Sabit Aktivite</t>
        </is>
      </c>
      <c r="N748" s="141" t="inlineStr">
        <is>
          <t>Gerçek/Mevcut Kaynak</t>
        </is>
      </c>
    </row>
    <row r="749" ht="15" customHeight="1" s="113">
      <c r="A749" s="144" t="n">
        <v>46114</v>
      </c>
      <c r="B749" s="124" t="inlineStr">
        <is>
          <t>M036</t>
        </is>
      </c>
      <c r="C749" s="124" t="inlineStr">
        <is>
          <t>POLİGON</t>
        </is>
      </c>
      <c r="D749" s="124" t="inlineStr">
        <is>
          <t>ERTAN TEKİ</t>
        </is>
      </c>
      <c r="E749" s="124" t="inlineStr">
        <is>
          <t>U013</t>
        </is>
      </c>
      <c r="F749" s="124" t="inlineStr">
        <is>
          <t>KASAP</t>
        </is>
      </c>
      <c r="G749" s="124" t="inlineStr">
        <is>
          <t>A013</t>
        </is>
      </c>
      <c r="H749" s="124" t="inlineStr">
        <is>
          <t>Parçalama</t>
        </is>
      </c>
      <c r="I749" s="166" t="n">
        <v>42</v>
      </c>
      <c r="J749" s="166" t="n">
        <v>2.5</v>
      </c>
      <c r="K749" s="166" t="n">
        <v>1</v>
      </c>
      <c r="L749" s="166" t="n">
        <v>105</v>
      </c>
      <c r="M749" s="141" t="inlineStr">
        <is>
          <t>Türetilmiş Saha Etüdü Bekleniyor</t>
        </is>
      </c>
      <c r="N749" s="141" t="inlineStr">
        <is>
          <t>Saha Etüdü Bekleniyor</t>
        </is>
      </c>
    </row>
    <row r="750" ht="15" customHeight="1" s="113">
      <c r="A750" s="144" t="n">
        <v>46114</v>
      </c>
      <c r="B750" s="124" t="inlineStr">
        <is>
          <t>M036</t>
        </is>
      </c>
      <c r="C750" s="124" t="inlineStr">
        <is>
          <t>POLİGON</t>
        </is>
      </c>
      <c r="D750" s="124" t="inlineStr">
        <is>
          <t>ERTAN TEKİ</t>
        </is>
      </c>
      <c r="E750" s="124" t="inlineStr">
        <is>
          <t>U013</t>
        </is>
      </c>
      <c r="F750" s="124" t="inlineStr">
        <is>
          <t>KASAP</t>
        </is>
      </c>
      <c r="G750" s="124" t="inlineStr">
        <is>
          <t>A014</t>
        </is>
      </c>
      <c r="H750" s="124" t="inlineStr">
        <is>
          <t>Paketleme</t>
        </is>
      </c>
      <c r="I750" s="166" t="n">
        <v>67</v>
      </c>
      <c r="J750" s="166" t="n">
        <v>1.2</v>
      </c>
      <c r="K750" s="166" t="n">
        <v>1</v>
      </c>
      <c r="L750" s="166" t="n">
        <v>80.40000000000001</v>
      </c>
      <c r="M750" s="141" t="inlineStr">
        <is>
          <t>Türetilmiş Saha Etüdü Bekleniyor</t>
        </is>
      </c>
      <c r="N750" s="141" t="inlineStr">
        <is>
          <t>Saha Etüdü Bekleniyor</t>
        </is>
      </c>
    </row>
    <row r="751" ht="15" customHeight="1" s="113">
      <c r="A751" s="144" t="n">
        <v>46114</v>
      </c>
      <c r="B751" s="124" t="inlineStr">
        <is>
          <t>M036</t>
        </is>
      </c>
      <c r="C751" s="124" t="inlineStr">
        <is>
          <t>POLİGON</t>
        </is>
      </c>
      <c r="D751" s="124" t="inlineStr">
        <is>
          <t>ERTAN TEKİ</t>
        </is>
      </c>
      <c r="E751" s="124" t="inlineStr">
        <is>
          <t>U017</t>
        </is>
      </c>
      <c r="F751" s="124" t="inlineStr">
        <is>
          <t>MANAV</t>
        </is>
      </c>
      <c r="G751" s="124" t="inlineStr">
        <is>
          <t>A015</t>
        </is>
      </c>
      <c r="H751" s="124" t="inlineStr">
        <is>
          <t>Teşhir hazırlığı</t>
        </is>
      </c>
      <c r="I751" s="166" t="n">
        <v>20</v>
      </c>
      <c r="J751" s="166" t="n">
        <v>2.2</v>
      </c>
      <c r="K751" s="166" t="n">
        <v>1</v>
      </c>
      <c r="L751" s="166" t="n">
        <v>44</v>
      </c>
      <c r="M751" s="141" t="inlineStr">
        <is>
          <t>Türetilmiş Saha Etüdü Bekleniyor</t>
        </is>
      </c>
      <c r="N751" s="141" t="inlineStr">
        <is>
          <t>Saha Etüdü Bekleniyor</t>
        </is>
      </c>
    </row>
    <row r="752" ht="15" customHeight="1" s="113">
      <c r="A752" s="144" t="n">
        <v>46114</v>
      </c>
      <c r="B752" s="124" t="inlineStr">
        <is>
          <t>M036</t>
        </is>
      </c>
      <c r="C752" s="124" t="inlineStr">
        <is>
          <t>POLİGON</t>
        </is>
      </c>
      <c r="D752" s="124" t="inlineStr">
        <is>
          <t>ERTAN TEKİ</t>
        </is>
      </c>
      <c r="E752" s="124" t="inlineStr">
        <is>
          <t>U017</t>
        </is>
      </c>
      <c r="F752" s="124" t="inlineStr">
        <is>
          <t>MANAV</t>
        </is>
      </c>
      <c r="G752" s="124" t="inlineStr">
        <is>
          <t>A016</t>
        </is>
      </c>
      <c r="H752" s="124" t="inlineStr">
        <is>
          <t>Ayıklama</t>
        </is>
      </c>
      <c r="I752" s="166" t="n">
        <v>15</v>
      </c>
      <c r="J752" s="166" t="n">
        <v>0.8</v>
      </c>
      <c r="K752" s="166" t="n">
        <v>1</v>
      </c>
      <c r="L752" s="166" t="n">
        <v>12</v>
      </c>
      <c r="M752" s="141" t="inlineStr">
        <is>
          <t>Türetilmiş Saha Etüdü Bekleniyor</t>
        </is>
      </c>
      <c r="N752" s="141" t="inlineStr">
        <is>
          <t>Saha Etüdü Bekleniyor</t>
        </is>
      </c>
    </row>
    <row r="753" ht="15" customHeight="1" s="113">
      <c r="A753" s="144" t="n">
        <v>46114</v>
      </c>
      <c r="B753" s="124" t="inlineStr">
        <is>
          <t>M036</t>
        </is>
      </c>
      <c r="C753" s="124" t="inlineStr">
        <is>
          <t>POLİGON</t>
        </is>
      </c>
      <c r="D753" s="124" t="inlineStr">
        <is>
          <t>ERTAN TEKİ</t>
        </is>
      </c>
      <c r="E753" s="124" t="inlineStr">
        <is>
          <t>U017</t>
        </is>
      </c>
      <c r="F753" s="124" t="inlineStr">
        <is>
          <t>MANAV</t>
        </is>
      </c>
      <c r="G753" s="124" t="inlineStr">
        <is>
          <t>A017</t>
        </is>
      </c>
      <c r="H753" s="124" t="inlineStr">
        <is>
          <t>Fire ayrıştırma</t>
        </is>
      </c>
      <c r="I753" s="166" t="n">
        <v>5</v>
      </c>
      <c r="J753" s="166" t="n">
        <v>1</v>
      </c>
      <c r="K753" s="166" t="n">
        <v>1</v>
      </c>
      <c r="L753" s="166" t="n">
        <v>5</v>
      </c>
      <c r="M753" s="141" t="inlineStr">
        <is>
          <t>Türetilmiş Saha Etüdü Bekleniyor</t>
        </is>
      </c>
      <c r="N753" s="141" t="inlineStr">
        <is>
          <t>Saha Etüdü Bekleniyor</t>
        </is>
      </c>
    </row>
    <row r="754" ht="30" customHeight="1" s="113">
      <c r="A754" s="144" t="n">
        <v>46114</v>
      </c>
      <c r="B754" s="124" t="inlineStr">
        <is>
          <t>M036</t>
        </is>
      </c>
      <c r="C754" s="124" t="inlineStr">
        <is>
          <t>POLİGON</t>
        </is>
      </c>
      <c r="D754" s="124" t="inlineStr">
        <is>
          <t>ERTAN TEKİ</t>
        </is>
      </c>
      <c r="E754" s="124" t="inlineStr">
        <is>
          <t>U023</t>
        </is>
      </c>
      <c r="F754" s="124" t="inlineStr">
        <is>
          <t>ONLİNE TOPLAYICI</t>
        </is>
      </c>
      <c r="G754" s="124" t="inlineStr">
        <is>
          <t>A018</t>
        </is>
      </c>
      <c r="H754" s="124" t="inlineStr">
        <is>
          <t>Sipariş toplama</t>
        </is>
      </c>
      <c r="I754" s="166" t="n">
        <v>161</v>
      </c>
      <c r="J754" s="166" t="n">
        <v>7</v>
      </c>
      <c r="K754" s="166" t="n">
        <v>1</v>
      </c>
      <c r="L754" s="166" t="n">
        <v>1127</v>
      </c>
      <c r="M754" s="141" t="inlineStr">
        <is>
          <t>Online Sipariş - Gerçek</t>
        </is>
      </c>
      <c r="N754" s="141" t="inlineStr">
        <is>
          <t>Gerçek/Mevcut Kaynak</t>
        </is>
      </c>
    </row>
    <row r="755" ht="30" customHeight="1" s="113">
      <c r="A755" s="144" t="n">
        <v>46114</v>
      </c>
      <c r="B755" s="124" t="inlineStr">
        <is>
          <t>M036</t>
        </is>
      </c>
      <c r="C755" s="124" t="inlineStr">
        <is>
          <t>POLİGON</t>
        </is>
      </c>
      <c r="D755" s="124" t="inlineStr">
        <is>
          <t>ERTAN TEKİ</t>
        </is>
      </c>
      <c r="E755" s="124" t="inlineStr">
        <is>
          <t>U024</t>
        </is>
      </c>
      <c r="F755" s="124" t="inlineStr">
        <is>
          <t>ONLİNE ŞOFÖR</t>
        </is>
      </c>
      <c r="G755" s="124" t="inlineStr">
        <is>
          <t>A019</t>
        </is>
      </c>
      <c r="H755" s="124" t="inlineStr">
        <is>
          <t>Sipariş teslimatı</t>
        </is>
      </c>
      <c r="I755" s="166" t="n">
        <v>161</v>
      </c>
      <c r="J755" s="166" t="n">
        <v>12</v>
      </c>
      <c r="K755" s="166" t="n">
        <v>1</v>
      </c>
      <c r="L755" s="166" t="n">
        <v>1932</v>
      </c>
      <c r="M755" s="141" t="inlineStr">
        <is>
          <t>Online Sipariş - Gerçek</t>
        </is>
      </c>
      <c r="N755" s="141" t="inlineStr">
        <is>
          <t>Gerçek/Mevcut Kaynak</t>
        </is>
      </c>
    </row>
    <row r="756" ht="15" customHeight="1" s="113">
      <c r="A756" s="144" t="n">
        <v>46114</v>
      </c>
      <c r="B756" s="124" t="inlineStr">
        <is>
          <t>M036</t>
        </is>
      </c>
      <c r="C756" s="124" t="inlineStr">
        <is>
          <t>POLİGON</t>
        </is>
      </c>
      <c r="D756" s="124" t="inlineStr">
        <is>
          <t>ERTAN TEKİ</t>
        </is>
      </c>
      <c r="E756" s="124" t="inlineStr">
        <is>
          <t>U002</t>
        </is>
      </c>
      <c r="F756" s="124" t="inlineStr">
        <is>
          <t>BAKLİYAT</t>
        </is>
      </c>
      <c r="G756" s="124" t="inlineStr">
        <is>
          <t>A020</t>
        </is>
      </c>
      <c r="H756" s="124" t="inlineStr">
        <is>
          <t>Ürün dolumu</t>
        </is>
      </c>
      <c r="I756" s="166" t="n">
        <v>12</v>
      </c>
      <c r="J756" s="166" t="n">
        <v>2</v>
      </c>
      <c r="K756" s="166" t="n">
        <v>1</v>
      </c>
      <c r="L756" s="166" t="n">
        <v>24</v>
      </c>
      <c r="M756" s="141" t="inlineStr">
        <is>
          <t>Türetilmiş Saha Etüdü Bekleniyor</t>
        </is>
      </c>
      <c r="N756" s="141" t="inlineStr">
        <is>
          <t>Saha Etüdü Bekleniyor</t>
        </is>
      </c>
    </row>
    <row r="757" ht="15" customHeight="1" s="113">
      <c r="A757" s="144" t="n">
        <v>46114</v>
      </c>
      <c r="B757" s="124" t="inlineStr">
        <is>
          <t>M036</t>
        </is>
      </c>
      <c r="C757" s="124" t="inlineStr">
        <is>
          <t>POLİGON</t>
        </is>
      </c>
      <c r="D757" s="124" t="inlineStr">
        <is>
          <t>ERTAN TEKİ</t>
        </is>
      </c>
      <c r="E757" s="124" t="inlineStr">
        <is>
          <t>U034</t>
        </is>
      </c>
      <c r="F757" s="124" t="inlineStr">
        <is>
          <t>UNLU MAMÜLLER</t>
        </is>
      </c>
      <c r="G757" s="124" t="inlineStr">
        <is>
          <t>A021</t>
        </is>
      </c>
      <c r="H757" s="124" t="inlineStr">
        <is>
          <t>Ürün hazırlama/pişirme</t>
        </is>
      </c>
      <c r="I757" s="166" t="n">
        <v>4</v>
      </c>
      <c r="J757" s="166" t="n">
        <v>25</v>
      </c>
      <c r="K757" s="166" t="n">
        <v>1</v>
      </c>
      <c r="L757" s="166" t="n">
        <v>100</v>
      </c>
      <c r="M757" s="141" t="inlineStr">
        <is>
          <t>Türetilmiş Saha Etüdü Bekleniyor</t>
        </is>
      </c>
      <c r="N757" s="141" t="inlineStr">
        <is>
          <t>Saha Etüdü Bekleniyor</t>
        </is>
      </c>
    </row>
    <row r="758" ht="30" customHeight="1" s="113">
      <c r="A758" s="144" t="n">
        <v>46114</v>
      </c>
      <c r="B758" s="124" t="inlineStr">
        <is>
          <t>M037</t>
        </is>
      </c>
      <c r="C758" s="124" t="inlineStr">
        <is>
          <t>SEFERİHİSAR</t>
        </is>
      </c>
      <c r="D758" s="124" t="inlineStr">
        <is>
          <t>ERTAN TEKİ</t>
        </is>
      </c>
      <c r="E758" s="124" t="inlineStr">
        <is>
          <t>U015</t>
        </is>
      </c>
      <c r="F758" s="124" t="inlineStr">
        <is>
          <t>KASİYER</t>
        </is>
      </c>
      <c r="G758" s="124" t="inlineStr">
        <is>
          <t>A001</t>
        </is>
      </c>
      <c r="H758" s="124" t="inlineStr">
        <is>
          <t>Fiş işlemi</t>
        </is>
      </c>
      <c r="I758" s="166" t="n">
        <v>3901</v>
      </c>
      <c r="J758" s="166" t="n">
        <v>2</v>
      </c>
      <c r="K758" s="166" t="n">
        <v>1</v>
      </c>
      <c r="L758" s="166" t="n">
        <v>7802</v>
      </c>
      <c r="M758" s="141" t="inlineStr">
        <is>
          <t>Günlük Operasyon - Gerçek</t>
        </is>
      </c>
      <c r="N758" s="141" t="inlineStr">
        <is>
          <t>Gerçek/Mevcut Kaynak</t>
        </is>
      </c>
    </row>
    <row r="759" ht="15" customHeight="1" s="113">
      <c r="A759" s="144" t="n">
        <v>46114</v>
      </c>
      <c r="B759" s="124" t="inlineStr">
        <is>
          <t>M037</t>
        </is>
      </c>
      <c r="C759" s="124" t="inlineStr">
        <is>
          <t>SEFERİHİSAR</t>
        </is>
      </c>
      <c r="D759" s="124" t="inlineStr">
        <is>
          <t>ERTAN TEKİ</t>
        </is>
      </c>
      <c r="E759" s="124" t="inlineStr">
        <is>
          <t>U015</t>
        </is>
      </c>
      <c r="F759" s="124" t="inlineStr">
        <is>
          <t>KASİYER</t>
        </is>
      </c>
      <c r="G759" s="124" t="inlineStr">
        <is>
          <t>A002</t>
        </is>
      </c>
      <c r="H759" s="124" t="inlineStr">
        <is>
          <t>Kasa açılışı</t>
        </is>
      </c>
      <c r="I759" s="166" t="n">
        <v>11</v>
      </c>
      <c r="J759" s="166" t="n">
        <v>15</v>
      </c>
      <c r="K759" s="166" t="n">
        <v>1</v>
      </c>
      <c r="L759" s="166" t="n">
        <v>165</v>
      </c>
      <c r="M759" s="141" t="inlineStr">
        <is>
          <t>Türetilmiş Saha Etüdü Bekleniyor</t>
        </is>
      </c>
      <c r="N759" s="141" t="inlineStr">
        <is>
          <t>Saha Etüdü Bekleniyor</t>
        </is>
      </c>
    </row>
    <row r="760" ht="15" customHeight="1" s="113">
      <c r="A760" s="144" t="n">
        <v>46114</v>
      </c>
      <c r="B760" s="124" t="inlineStr">
        <is>
          <t>M037</t>
        </is>
      </c>
      <c r="C760" s="124" t="inlineStr">
        <is>
          <t>SEFERİHİSAR</t>
        </is>
      </c>
      <c r="D760" s="124" t="inlineStr">
        <is>
          <t>ERTAN TEKİ</t>
        </is>
      </c>
      <c r="E760" s="124" t="inlineStr">
        <is>
          <t>U015</t>
        </is>
      </c>
      <c r="F760" s="124" t="inlineStr">
        <is>
          <t>KASİYER</t>
        </is>
      </c>
      <c r="G760" s="124" t="inlineStr">
        <is>
          <t>A003</t>
        </is>
      </c>
      <c r="H760" s="124" t="inlineStr">
        <is>
          <t>Kasa kapanışı</t>
        </is>
      </c>
      <c r="I760" s="166" t="n">
        <v>11</v>
      </c>
      <c r="J760" s="166" t="n">
        <v>20</v>
      </c>
      <c r="K760" s="166" t="n">
        <v>1</v>
      </c>
      <c r="L760" s="166" t="n">
        <v>220</v>
      </c>
      <c r="M760" s="141" t="inlineStr">
        <is>
          <t>Türetilmiş Saha Etüdü Bekleniyor</t>
        </is>
      </c>
      <c r="N760" s="141" t="inlineStr">
        <is>
          <t>Saha Etüdü Bekleniyor</t>
        </is>
      </c>
    </row>
    <row r="761" ht="15" customHeight="1" s="113">
      <c r="A761" s="144" t="n">
        <v>46114</v>
      </c>
      <c r="B761" s="124" t="inlineStr">
        <is>
          <t>M037</t>
        </is>
      </c>
      <c r="C761" s="124" t="inlineStr">
        <is>
          <t>SEFERİHİSAR</t>
        </is>
      </c>
      <c r="D761" s="124" t="inlineStr">
        <is>
          <t>ERTAN TEKİ</t>
        </is>
      </c>
      <c r="E761" s="124" t="inlineStr">
        <is>
          <t>U015</t>
        </is>
      </c>
      <c r="F761" s="124" t="inlineStr">
        <is>
          <t>KASİYER</t>
        </is>
      </c>
      <c r="G761" s="124" t="inlineStr">
        <is>
          <t>A004</t>
        </is>
      </c>
      <c r="H761" s="124" t="inlineStr">
        <is>
          <t>İade işlemi</t>
        </is>
      </c>
      <c r="I761" s="166" t="n">
        <v>47</v>
      </c>
      <c r="J761" s="166" t="n">
        <v>6</v>
      </c>
      <c r="K761" s="166" t="n">
        <v>1</v>
      </c>
      <c r="L761" s="166" t="n">
        <v>282</v>
      </c>
      <c r="M761" s="141" t="inlineStr">
        <is>
          <t>Türetilmiş Saha Etüdü Bekleniyor</t>
        </is>
      </c>
      <c r="N761" s="141" t="inlineStr">
        <is>
          <t>Saha Etüdü Bekleniyor</t>
        </is>
      </c>
    </row>
    <row r="762" ht="15" customHeight="1" s="113">
      <c r="A762" s="144" t="n">
        <v>46114</v>
      </c>
      <c r="B762" s="124" t="inlineStr">
        <is>
          <t>M037</t>
        </is>
      </c>
      <c r="C762" s="124" t="inlineStr">
        <is>
          <t>SEFERİHİSAR</t>
        </is>
      </c>
      <c r="D762" s="124" t="inlineStr">
        <is>
          <t>ERTAN TEKİ</t>
        </is>
      </c>
      <c r="E762" s="124" t="inlineStr">
        <is>
          <t>U026</t>
        </is>
      </c>
      <c r="F762" s="124" t="inlineStr">
        <is>
          <t>REYON GÖREVLİSİ</t>
        </is>
      </c>
      <c r="G762" s="124" t="inlineStr">
        <is>
          <t>A005</t>
        </is>
      </c>
      <c r="H762" s="124" t="inlineStr">
        <is>
          <t>Koli raf yerleştirme</t>
        </is>
      </c>
      <c r="I762" s="166" t="n">
        <v>12</v>
      </c>
      <c r="J762" s="166" t="n">
        <v>1.8</v>
      </c>
      <c r="K762" s="166" t="n">
        <v>1</v>
      </c>
      <c r="L762" s="166" t="n">
        <v>21.6</v>
      </c>
      <c r="M762" s="141" t="inlineStr">
        <is>
          <t>Mal Kabul (Aylık Operasyon KPI) - Türetilmiş</t>
        </is>
      </c>
      <c r="N762" s="141" t="inlineStr">
        <is>
          <t>Gerçek/Türetilmiş</t>
        </is>
      </c>
    </row>
    <row r="763" ht="15" customHeight="1" s="113">
      <c r="A763" s="144" t="n">
        <v>46114</v>
      </c>
      <c r="B763" s="124" t="inlineStr">
        <is>
          <t>M037</t>
        </is>
      </c>
      <c r="C763" s="124" t="inlineStr">
        <is>
          <t>SEFERİHİSAR</t>
        </is>
      </c>
      <c r="D763" s="124" t="inlineStr">
        <is>
          <t>ERTAN TEKİ</t>
        </is>
      </c>
      <c r="E763" s="124" t="inlineStr">
        <is>
          <t>U026</t>
        </is>
      </c>
      <c r="F763" s="124" t="inlineStr">
        <is>
          <t>REYON GÖREVLİSİ</t>
        </is>
      </c>
      <c r="G763" s="124" t="inlineStr">
        <is>
          <t>A006</t>
        </is>
      </c>
      <c r="H763" s="124" t="inlineStr">
        <is>
          <t>Palet boşaltma</t>
        </is>
      </c>
      <c r="I763" s="166" t="n">
        <v>12</v>
      </c>
      <c r="J763" s="166" t="n">
        <v>30</v>
      </c>
      <c r="K763" s="166" t="n">
        <v>1</v>
      </c>
      <c r="L763" s="166" t="n">
        <v>360</v>
      </c>
      <c r="M763" s="141" t="inlineStr">
        <is>
          <t>Mal Kabul (Aylık Operasyon KPI) - Türetilmiş</t>
        </is>
      </c>
      <c r="N763" s="141" t="inlineStr">
        <is>
          <t>Gerçek/Türetilmiş</t>
        </is>
      </c>
    </row>
    <row r="764" ht="15" customHeight="1" s="113">
      <c r="A764" s="144" t="n">
        <v>46114</v>
      </c>
      <c r="B764" s="124" t="inlineStr">
        <is>
          <t>M037</t>
        </is>
      </c>
      <c r="C764" s="124" t="inlineStr">
        <is>
          <t>SEFERİHİSAR</t>
        </is>
      </c>
      <c r="D764" s="124" t="inlineStr">
        <is>
          <t>ERTAN TEKİ</t>
        </is>
      </c>
      <c r="E764" s="124" t="inlineStr">
        <is>
          <t>U026</t>
        </is>
      </c>
      <c r="F764" s="124" t="inlineStr">
        <is>
          <t>REYON GÖREVLİSİ</t>
        </is>
      </c>
      <c r="G764" s="124" t="inlineStr">
        <is>
          <t>A007</t>
        </is>
      </c>
      <c r="H764" s="124" t="inlineStr">
        <is>
          <t>Etiket değiştirme</t>
        </is>
      </c>
      <c r="I764" s="166" t="n">
        <v>72</v>
      </c>
      <c r="J764" s="166" t="n">
        <v>0.45</v>
      </c>
      <c r="K764" s="166" t="n">
        <v>1</v>
      </c>
      <c r="L764" s="166" t="n">
        <v>32.4</v>
      </c>
      <c r="M764" s="141" t="inlineStr">
        <is>
          <t>Türetilmiş Saha Etüdü Bekleniyor</t>
        </is>
      </c>
      <c r="N764" s="141" t="inlineStr">
        <is>
          <t>Saha Etüdü Bekleniyor</t>
        </is>
      </c>
    </row>
    <row r="765" ht="15" customHeight="1" s="113">
      <c r="A765" s="144" t="n">
        <v>46114</v>
      </c>
      <c r="B765" s="124" t="inlineStr">
        <is>
          <t>M037</t>
        </is>
      </c>
      <c r="C765" s="124" t="inlineStr">
        <is>
          <t>SEFERİHİSAR</t>
        </is>
      </c>
      <c r="D765" s="124" t="inlineStr">
        <is>
          <t>ERTAN TEKİ</t>
        </is>
      </c>
      <c r="E765" s="124" t="inlineStr">
        <is>
          <t>U026</t>
        </is>
      </c>
      <c r="F765" s="124" t="inlineStr">
        <is>
          <t>REYON GÖREVLİSİ</t>
        </is>
      </c>
      <c r="G765" s="124" t="inlineStr">
        <is>
          <t>A008</t>
        </is>
      </c>
      <c r="H765" s="124" t="inlineStr">
        <is>
          <t>SKT kontrolü</t>
        </is>
      </c>
      <c r="I765" s="166" t="n">
        <v>515</v>
      </c>
      <c r="J765" s="166" t="n">
        <v>0.2</v>
      </c>
      <c r="K765" s="166" t="n">
        <v>1</v>
      </c>
      <c r="L765" s="166" t="n">
        <v>103</v>
      </c>
      <c r="M765" s="141" t="inlineStr">
        <is>
          <t>Türetilmiş Saha Etüdü Bekleniyor</t>
        </is>
      </c>
      <c r="N765" s="141" t="inlineStr">
        <is>
          <t>Saha Etüdü Bekleniyor</t>
        </is>
      </c>
    </row>
    <row r="766" ht="15" customHeight="1" s="113">
      <c r="A766" s="144" t="n">
        <v>46114</v>
      </c>
      <c r="B766" s="124" t="inlineStr">
        <is>
          <t>M037</t>
        </is>
      </c>
      <c r="C766" s="124" t="inlineStr">
        <is>
          <t>SEFERİHİSAR</t>
        </is>
      </c>
      <c r="D766" s="124" t="inlineStr">
        <is>
          <t>ERTAN TEKİ</t>
        </is>
      </c>
      <c r="E766" s="124" t="inlineStr">
        <is>
          <t>U042</t>
        </is>
      </c>
      <c r="F766" s="124" t="inlineStr">
        <is>
          <t>ŞARKÜTERİ</t>
        </is>
      </c>
      <c r="G766" s="124" t="inlineStr">
        <is>
          <t>A009</t>
        </is>
      </c>
      <c r="H766" s="124" t="inlineStr">
        <is>
          <t>Müşteri servis süresi</t>
        </is>
      </c>
      <c r="I766" s="166" t="n">
        <v>386</v>
      </c>
      <c r="J766" s="166" t="n">
        <v>4</v>
      </c>
      <c r="K766" s="166" t="n">
        <v>1</v>
      </c>
      <c r="L766" s="166" t="n">
        <v>1544</v>
      </c>
      <c r="M766" s="141" t="inlineStr">
        <is>
          <t>Türetilmiş Saha Etüdü Bekleniyor</t>
        </is>
      </c>
      <c r="N766" s="141" t="inlineStr">
        <is>
          <t>Saha Etüdü Bekleniyor</t>
        </is>
      </c>
    </row>
    <row r="767" ht="30" customHeight="1" s="113">
      <c r="A767" s="144" t="n">
        <v>46114</v>
      </c>
      <c r="B767" s="124" t="inlineStr">
        <is>
          <t>M037</t>
        </is>
      </c>
      <c r="C767" s="124" t="inlineStr">
        <is>
          <t>SEFERİHİSAR</t>
        </is>
      </c>
      <c r="D767" s="124" t="inlineStr">
        <is>
          <t>ERTAN TEKİ</t>
        </is>
      </c>
      <c r="E767" s="124" t="inlineStr">
        <is>
          <t>U042</t>
        </is>
      </c>
      <c r="F767" s="124" t="inlineStr">
        <is>
          <t>ŞARKÜTERİ</t>
        </is>
      </c>
      <c r="G767" s="124" t="inlineStr">
        <is>
          <t>A010</t>
        </is>
      </c>
      <c r="H767" s="124" t="inlineStr">
        <is>
          <t>Günlük temizlik</t>
        </is>
      </c>
      <c r="I767" s="166" t="n">
        <v>1</v>
      </c>
      <c r="J767" s="166" t="n">
        <v>90</v>
      </c>
      <c r="K767" s="166" t="n">
        <v>1</v>
      </c>
      <c r="L767" s="166" t="n">
        <v>90</v>
      </c>
      <c r="M767" s="141" t="inlineStr">
        <is>
          <t>Sabit Aktivite</t>
        </is>
      </c>
      <c r="N767" s="141" t="inlineStr">
        <is>
          <t>Gerçek/Mevcut Kaynak</t>
        </is>
      </c>
    </row>
    <row r="768" ht="15" customHeight="1" s="113">
      <c r="A768" s="144" t="n">
        <v>46114</v>
      </c>
      <c r="B768" s="124" t="inlineStr">
        <is>
          <t>M037</t>
        </is>
      </c>
      <c r="C768" s="124" t="inlineStr">
        <is>
          <t>SEFERİHİSAR</t>
        </is>
      </c>
      <c r="D768" s="124" t="inlineStr">
        <is>
          <t>ERTAN TEKİ</t>
        </is>
      </c>
      <c r="E768" s="124" t="inlineStr">
        <is>
          <t>U042</t>
        </is>
      </c>
      <c r="F768" s="124" t="inlineStr">
        <is>
          <t>ŞARKÜTERİ</t>
        </is>
      </c>
      <c r="G768" s="124" t="inlineStr">
        <is>
          <t>A011</t>
        </is>
      </c>
      <c r="H768" s="124" t="inlineStr">
        <is>
          <t>Ürün hazırlama</t>
        </is>
      </c>
      <c r="I768" s="166" t="n">
        <v>116</v>
      </c>
      <c r="J768" s="166" t="n">
        <v>1.5</v>
      </c>
      <c r="K768" s="166" t="n">
        <v>1</v>
      </c>
      <c r="L768" s="166" t="n">
        <v>174</v>
      </c>
      <c r="M768" s="141" t="inlineStr">
        <is>
          <t>Türetilmiş Saha Etüdü Bekleniyor</t>
        </is>
      </c>
      <c r="N768" s="141" t="inlineStr">
        <is>
          <t>Saha Etüdü Bekleniyor</t>
        </is>
      </c>
    </row>
    <row r="769" ht="30" customHeight="1" s="113">
      <c r="A769" s="144" t="n">
        <v>46114</v>
      </c>
      <c r="B769" s="124" t="inlineStr">
        <is>
          <t>M037</t>
        </is>
      </c>
      <c r="C769" s="124" t="inlineStr">
        <is>
          <t>SEFERİHİSAR</t>
        </is>
      </c>
      <c r="D769" s="124" t="inlineStr">
        <is>
          <t>ERTAN TEKİ</t>
        </is>
      </c>
      <c r="E769" s="124" t="inlineStr">
        <is>
          <t>U013</t>
        </is>
      </c>
      <c r="F769" s="124" t="inlineStr">
        <is>
          <t>KASAP</t>
        </is>
      </c>
      <c r="G769" s="124" t="inlineStr">
        <is>
          <t>A012</t>
        </is>
      </c>
      <c r="H769" s="124" t="inlineStr">
        <is>
          <t>Teşhir hazırlığı</t>
        </is>
      </c>
      <c r="I769" s="166" t="n">
        <v>1</v>
      </c>
      <c r="J769" s="166" t="n">
        <v>75</v>
      </c>
      <c r="K769" s="166" t="n">
        <v>1</v>
      </c>
      <c r="L769" s="166" t="n">
        <v>75</v>
      </c>
      <c r="M769" s="141" t="inlineStr">
        <is>
          <t>Sabit Aktivite</t>
        </is>
      </c>
      <c r="N769" s="141" t="inlineStr">
        <is>
          <t>Gerçek/Mevcut Kaynak</t>
        </is>
      </c>
    </row>
    <row r="770" ht="15" customHeight="1" s="113">
      <c r="A770" s="144" t="n">
        <v>46114</v>
      </c>
      <c r="B770" s="124" t="inlineStr">
        <is>
          <t>M037</t>
        </is>
      </c>
      <c r="C770" s="124" t="inlineStr">
        <is>
          <t>SEFERİHİSAR</t>
        </is>
      </c>
      <c r="D770" s="124" t="inlineStr">
        <is>
          <t>ERTAN TEKİ</t>
        </is>
      </c>
      <c r="E770" s="124" t="inlineStr">
        <is>
          <t>U013</t>
        </is>
      </c>
      <c r="F770" s="124" t="inlineStr">
        <is>
          <t>KASAP</t>
        </is>
      </c>
      <c r="G770" s="124" t="inlineStr">
        <is>
          <t>A013</t>
        </is>
      </c>
      <c r="H770" s="124" t="inlineStr">
        <is>
          <t>Parçalama</t>
        </is>
      </c>
      <c r="I770" s="166" t="n">
        <v>96</v>
      </c>
      <c r="J770" s="166" t="n">
        <v>2.5</v>
      </c>
      <c r="K770" s="166" t="n">
        <v>1</v>
      </c>
      <c r="L770" s="166" t="n">
        <v>240</v>
      </c>
      <c r="M770" s="141" t="inlineStr">
        <is>
          <t>Türetilmiş Saha Etüdü Bekleniyor</t>
        </is>
      </c>
      <c r="N770" s="141" t="inlineStr">
        <is>
          <t>Saha Etüdü Bekleniyor</t>
        </is>
      </c>
    </row>
    <row r="771" ht="15" customHeight="1" s="113">
      <c r="A771" s="144" t="n">
        <v>46114</v>
      </c>
      <c r="B771" s="124" t="inlineStr">
        <is>
          <t>M037</t>
        </is>
      </c>
      <c r="C771" s="124" t="inlineStr">
        <is>
          <t>SEFERİHİSAR</t>
        </is>
      </c>
      <c r="D771" s="124" t="inlineStr">
        <is>
          <t>ERTAN TEKİ</t>
        </is>
      </c>
      <c r="E771" s="124" t="inlineStr">
        <is>
          <t>U013</t>
        </is>
      </c>
      <c r="F771" s="124" t="inlineStr">
        <is>
          <t>KASAP</t>
        </is>
      </c>
      <c r="G771" s="124" t="inlineStr">
        <is>
          <t>A014</t>
        </is>
      </c>
      <c r="H771" s="124" t="inlineStr">
        <is>
          <t>Paketleme</t>
        </is>
      </c>
      <c r="I771" s="166" t="n">
        <v>154</v>
      </c>
      <c r="J771" s="166" t="n">
        <v>1.2</v>
      </c>
      <c r="K771" s="166" t="n">
        <v>1</v>
      </c>
      <c r="L771" s="166" t="n">
        <v>184.8</v>
      </c>
      <c r="M771" s="141" t="inlineStr">
        <is>
          <t>Türetilmiş Saha Etüdü Bekleniyor</t>
        </is>
      </c>
      <c r="N771" s="141" t="inlineStr">
        <is>
          <t>Saha Etüdü Bekleniyor</t>
        </is>
      </c>
    </row>
    <row r="772" ht="15" customHeight="1" s="113">
      <c r="A772" s="144" t="n">
        <v>46114</v>
      </c>
      <c r="B772" s="124" t="inlineStr">
        <is>
          <t>M037</t>
        </is>
      </c>
      <c r="C772" s="124" t="inlineStr">
        <is>
          <t>SEFERİHİSAR</t>
        </is>
      </c>
      <c r="D772" s="124" t="inlineStr">
        <is>
          <t>ERTAN TEKİ</t>
        </is>
      </c>
      <c r="E772" s="124" t="inlineStr">
        <is>
          <t>U017</t>
        </is>
      </c>
      <c r="F772" s="124" t="inlineStr">
        <is>
          <t>MANAV</t>
        </is>
      </c>
      <c r="G772" s="124" t="inlineStr">
        <is>
          <t>A015</t>
        </is>
      </c>
      <c r="H772" s="124" t="inlineStr">
        <is>
          <t>Teşhir hazırlığı</t>
        </is>
      </c>
      <c r="I772" s="166" t="n">
        <v>41</v>
      </c>
      <c r="J772" s="166" t="n">
        <v>2.2</v>
      </c>
      <c r="K772" s="166" t="n">
        <v>1</v>
      </c>
      <c r="L772" s="166" t="n">
        <v>90.2</v>
      </c>
      <c r="M772" s="141" t="inlineStr">
        <is>
          <t>Türetilmiş Saha Etüdü Bekleniyor</t>
        </is>
      </c>
      <c r="N772" s="141" t="inlineStr">
        <is>
          <t>Saha Etüdü Bekleniyor</t>
        </is>
      </c>
    </row>
    <row r="773" ht="15" customHeight="1" s="113">
      <c r="A773" s="144" t="n">
        <v>46114</v>
      </c>
      <c r="B773" s="124" t="inlineStr">
        <is>
          <t>M037</t>
        </is>
      </c>
      <c r="C773" s="124" t="inlineStr">
        <is>
          <t>SEFERİHİSAR</t>
        </is>
      </c>
      <c r="D773" s="124" t="inlineStr">
        <is>
          <t>ERTAN TEKİ</t>
        </is>
      </c>
      <c r="E773" s="124" t="inlineStr">
        <is>
          <t>U017</t>
        </is>
      </c>
      <c r="F773" s="124" t="inlineStr">
        <is>
          <t>MANAV</t>
        </is>
      </c>
      <c r="G773" s="124" t="inlineStr">
        <is>
          <t>A016</t>
        </is>
      </c>
      <c r="H773" s="124" t="inlineStr">
        <is>
          <t>Ayıklama</t>
        </is>
      </c>
      <c r="I773" s="166" t="n">
        <v>25</v>
      </c>
      <c r="J773" s="166" t="n">
        <v>0.8</v>
      </c>
      <c r="K773" s="166" t="n">
        <v>1</v>
      </c>
      <c r="L773" s="166" t="n">
        <v>20</v>
      </c>
      <c r="M773" s="141" t="inlineStr">
        <is>
          <t>Türetilmiş Saha Etüdü Bekleniyor</t>
        </is>
      </c>
      <c r="N773" s="141" t="inlineStr">
        <is>
          <t>Saha Etüdü Bekleniyor</t>
        </is>
      </c>
    </row>
    <row r="774" ht="15" customHeight="1" s="113">
      <c r="A774" s="144" t="n">
        <v>46114</v>
      </c>
      <c r="B774" s="124" t="inlineStr">
        <is>
          <t>M037</t>
        </is>
      </c>
      <c r="C774" s="124" t="inlineStr">
        <is>
          <t>SEFERİHİSAR</t>
        </is>
      </c>
      <c r="D774" s="124" t="inlineStr">
        <is>
          <t>ERTAN TEKİ</t>
        </is>
      </c>
      <c r="E774" s="124" t="inlineStr">
        <is>
          <t>U017</t>
        </is>
      </c>
      <c r="F774" s="124" t="inlineStr">
        <is>
          <t>MANAV</t>
        </is>
      </c>
      <c r="G774" s="124" t="inlineStr">
        <is>
          <t>A017</t>
        </is>
      </c>
      <c r="H774" s="124" t="inlineStr">
        <is>
          <t>Fire ayrıştırma</t>
        </is>
      </c>
      <c r="I774" s="166" t="n">
        <v>6</v>
      </c>
      <c r="J774" s="166" t="n">
        <v>1</v>
      </c>
      <c r="K774" s="166" t="n">
        <v>1</v>
      </c>
      <c r="L774" s="166" t="n">
        <v>6</v>
      </c>
      <c r="M774" s="141" t="inlineStr">
        <is>
          <t>Türetilmiş Saha Etüdü Bekleniyor</t>
        </is>
      </c>
      <c r="N774" s="141" t="inlineStr">
        <is>
          <t>Saha Etüdü Bekleniyor</t>
        </is>
      </c>
    </row>
    <row r="775" ht="30" customHeight="1" s="113">
      <c r="A775" s="144" t="n">
        <v>46114</v>
      </c>
      <c r="B775" s="124" t="inlineStr">
        <is>
          <t>M037</t>
        </is>
      </c>
      <c r="C775" s="124" t="inlineStr">
        <is>
          <t>SEFERİHİSAR</t>
        </is>
      </c>
      <c r="D775" s="124" t="inlineStr">
        <is>
          <t>ERTAN TEKİ</t>
        </is>
      </c>
      <c r="E775" s="124" t="inlineStr">
        <is>
          <t>U023</t>
        </is>
      </c>
      <c r="F775" s="124" t="inlineStr">
        <is>
          <t>ONLİNE TOPLAYICI</t>
        </is>
      </c>
      <c r="G775" s="124" t="inlineStr">
        <is>
          <t>A018</t>
        </is>
      </c>
      <c r="H775" s="124" t="inlineStr">
        <is>
          <t>Sipariş toplama</t>
        </is>
      </c>
      <c r="I775" s="166" t="n">
        <v>5</v>
      </c>
      <c r="J775" s="166" t="n">
        <v>7</v>
      </c>
      <c r="K775" s="166" t="n">
        <v>1</v>
      </c>
      <c r="L775" s="166" t="n">
        <v>35</v>
      </c>
      <c r="M775" s="141" t="inlineStr">
        <is>
          <t>Online Sipariş - Gerçek</t>
        </is>
      </c>
      <c r="N775" s="141" t="inlineStr">
        <is>
          <t>Gerçek/Mevcut Kaynak</t>
        </is>
      </c>
    </row>
    <row r="776" ht="30" customHeight="1" s="113">
      <c r="A776" s="144" t="n">
        <v>46114</v>
      </c>
      <c r="B776" s="124" t="inlineStr">
        <is>
          <t>M037</t>
        </is>
      </c>
      <c r="C776" s="124" t="inlineStr">
        <is>
          <t>SEFERİHİSAR</t>
        </is>
      </c>
      <c r="D776" s="124" t="inlineStr">
        <is>
          <t>ERTAN TEKİ</t>
        </is>
      </c>
      <c r="E776" s="124" t="inlineStr">
        <is>
          <t>U024</t>
        </is>
      </c>
      <c r="F776" s="124" t="inlineStr">
        <is>
          <t>ONLİNE ŞOFÖR</t>
        </is>
      </c>
      <c r="G776" s="124" t="inlineStr">
        <is>
          <t>A019</t>
        </is>
      </c>
      <c r="H776" s="124" t="inlineStr">
        <is>
          <t>Sipariş teslimatı</t>
        </is>
      </c>
      <c r="I776" s="166" t="n">
        <v>5</v>
      </c>
      <c r="J776" s="166" t="n">
        <v>12</v>
      </c>
      <c r="K776" s="166" t="n">
        <v>1</v>
      </c>
      <c r="L776" s="166" t="n">
        <v>60</v>
      </c>
      <c r="M776" s="141" t="inlineStr">
        <is>
          <t>Online Sipariş - Gerçek</t>
        </is>
      </c>
      <c r="N776" s="141" t="inlineStr">
        <is>
          <t>Gerçek/Mevcut Kaynak</t>
        </is>
      </c>
    </row>
    <row r="777" ht="15" customHeight="1" s="113">
      <c r="A777" s="144" t="n">
        <v>46114</v>
      </c>
      <c r="B777" s="124" t="inlineStr">
        <is>
          <t>M037</t>
        </is>
      </c>
      <c r="C777" s="124" t="inlineStr">
        <is>
          <t>SEFERİHİSAR</t>
        </is>
      </c>
      <c r="D777" s="124" t="inlineStr">
        <is>
          <t>ERTAN TEKİ</t>
        </is>
      </c>
      <c r="E777" s="124" t="inlineStr">
        <is>
          <t>U002</t>
        </is>
      </c>
      <c r="F777" s="124" t="inlineStr">
        <is>
          <t>BAKLİYAT</t>
        </is>
      </c>
      <c r="G777" s="124" t="inlineStr">
        <is>
          <t>A020</t>
        </is>
      </c>
      <c r="H777" s="124" t="inlineStr">
        <is>
          <t>Ürün dolumu</t>
        </is>
      </c>
      <c r="I777" s="166" t="n">
        <v>25</v>
      </c>
      <c r="J777" s="166" t="n">
        <v>2</v>
      </c>
      <c r="K777" s="166" t="n">
        <v>1</v>
      </c>
      <c r="L777" s="166" t="n">
        <v>50</v>
      </c>
      <c r="M777" s="141" t="inlineStr">
        <is>
          <t>Türetilmiş Saha Etüdü Bekleniyor</t>
        </is>
      </c>
      <c r="N777" s="141" t="inlineStr">
        <is>
          <t>Saha Etüdü Bekleniyor</t>
        </is>
      </c>
    </row>
    <row r="778" ht="15" customHeight="1" s="113">
      <c r="A778" s="144" t="n">
        <v>46114</v>
      </c>
      <c r="B778" s="124" t="inlineStr">
        <is>
          <t>M037</t>
        </is>
      </c>
      <c r="C778" s="124" t="inlineStr">
        <is>
          <t>SEFERİHİSAR</t>
        </is>
      </c>
      <c r="D778" s="124" t="inlineStr">
        <is>
          <t>ERTAN TEKİ</t>
        </is>
      </c>
      <c r="E778" s="124" t="inlineStr">
        <is>
          <t>U034</t>
        </is>
      </c>
      <c r="F778" s="124" t="inlineStr">
        <is>
          <t>UNLU MAMÜLLER</t>
        </is>
      </c>
      <c r="G778" s="124" t="inlineStr">
        <is>
          <t>A021</t>
        </is>
      </c>
      <c r="H778" s="124" t="inlineStr">
        <is>
          <t>Ürün hazırlama/pişirme</t>
        </is>
      </c>
      <c r="I778" s="166" t="n">
        <v>8</v>
      </c>
      <c r="J778" s="166" t="n">
        <v>25</v>
      </c>
      <c r="K778" s="166" t="n">
        <v>1</v>
      </c>
      <c r="L778" s="166" t="n">
        <v>200</v>
      </c>
      <c r="M778" s="141" t="inlineStr">
        <is>
          <t>Türetilmiş Saha Etüdü Bekleniyor</t>
        </is>
      </c>
      <c r="N778" s="141" t="inlineStr">
        <is>
          <t>Saha Etüdü Bekleniyor</t>
        </is>
      </c>
    </row>
    <row r="779" ht="30" customHeight="1" s="113">
      <c r="A779" s="144" t="n">
        <v>46114</v>
      </c>
      <c r="B779" s="124" t="inlineStr">
        <is>
          <t>M038</t>
        </is>
      </c>
      <c r="C779" s="124" t="inlineStr">
        <is>
          <t>TORBALI 1</t>
        </is>
      </c>
      <c r="D779" s="124" t="inlineStr">
        <is>
          <t>CÜNEYT ÇIKRIKÇI - AYŞE AVCU</t>
        </is>
      </c>
      <c r="E779" s="124" t="inlineStr">
        <is>
          <t>U015</t>
        </is>
      </c>
      <c r="F779" s="124" t="inlineStr">
        <is>
          <t>KASİYER</t>
        </is>
      </c>
      <c r="G779" s="124" t="inlineStr">
        <is>
          <t>A001</t>
        </is>
      </c>
      <c r="H779" s="124" t="inlineStr">
        <is>
          <t>Fiş işlemi</t>
        </is>
      </c>
      <c r="I779" s="166" t="n">
        <v>1753</v>
      </c>
      <c r="J779" s="166" t="n">
        <v>2</v>
      </c>
      <c r="K779" s="166" t="n">
        <v>1</v>
      </c>
      <c r="L779" s="166" t="n">
        <v>3506</v>
      </c>
      <c r="M779" s="141" t="inlineStr">
        <is>
          <t>Günlük Operasyon - Gerçek</t>
        </is>
      </c>
      <c r="N779" s="141" t="inlineStr">
        <is>
          <t>Gerçek/Mevcut Kaynak</t>
        </is>
      </c>
    </row>
    <row r="780" ht="15" customHeight="1" s="113">
      <c r="A780" s="144" t="n">
        <v>46114</v>
      </c>
      <c r="B780" s="124" t="inlineStr">
        <is>
          <t>M038</t>
        </is>
      </c>
      <c r="C780" s="124" t="inlineStr">
        <is>
          <t>TORBALI 1</t>
        </is>
      </c>
      <c r="D780" s="124" t="inlineStr">
        <is>
          <t>CÜNEYT ÇIKRIKÇI - AYŞE AVCU</t>
        </is>
      </c>
      <c r="E780" s="124" t="inlineStr">
        <is>
          <t>U015</t>
        </is>
      </c>
      <c r="F780" s="124" t="inlineStr">
        <is>
          <t>KASİYER</t>
        </is>
      </c>
      <c r="G780" s="124" t="inlineStr">
        <is>
          <t>A002</t>
        </is>
      </c>
      <c r="H780" s="124" t="inlineStr">
        <is>
          <t>Kasa açılışı</t>
        </is>
      </c>
      <c r="I780" s="166" t="n">
        <v>5</v>
      </c>
      <c r="J780" s="166" t="n">
        <v>15</v>
      </c>
      <c r="K780" s="166" t="n">
        <v>1</v>
      </c>
      <c r="L780" s="166" t="n">
        <v>75</v>
      </c>
      <c r="M780" s="141" t="inlineStr">
        <is>
          <t>Türetilmiş Saha Etüdü Bekleniyor</t>
        </is>
      </c>
      <c r="N780" s="141" t="inlineStr">
        <is>
          <t>Saha Etüdü Bekleniyor</t>
        </is>
      </c>
    </row>
    <row r="781" ht="15" customHeight="1" s="113">
      <c r="A781" s="144" t="n">
        <v>46114</v>
      </c>
      <c r="B781" s="124" t="inlineStr">
        <is>
          <t>M038</t>
        </is>
      </c>
      <c r="C781" s="124" t="inlineStr">
        <is>
          <t>TORBALI 1</t>
        </is>
      </c>
      <c r="D781" s="124" t="inlineStr">
        <is>
          <t>CÜNEYT ÇIKRIKÇI - AYŞE AVCU</t>
        </is>
      </c>
      <c r="E781" s="124" t="inlineStr">
        <is>
          <t>U015</t>
        </is>
      </c>
      <c r="F781" s="124" t="inlineStr">
        <is>
          <t>KASİYER</t>
        </is>
      </c>
      <c r="G781" s="124" t="inlineStr">
        <is>
          <t>A003</t>
        </is>
      </c>
      <c r="H781" s="124" t="inlineStr">
        <is>
          <t>Kasa kapanışı</t>
        </is>
      </c>
      <c r="I781" s="166" t="n">
        <v>5</v>
      </c>
      <c r="J781" s="166" t="n">
        <v>20</v>
      </c>
      <c r="K781" s="166" t="n">
        <v>1</v>
      </c>
      <c r="L781" s="166" t="n">
        <v>100</v>
      </c>
      <c r="M781" s="141" t="inlineStr">
        <is>
          <t>Türetilmiş Saha Etüdü Bekleniyor</t>
        </is>
      </c>
      <c r="N781" s="141" t="inlineStr">
        <is>
          <t>Saha Etüdü Bekleniyor</t>
        </is>
      </c>
    </row>
    <row r="782" ht="15" customHeight="1" s="113">
      <c r="A782" s="144" t="n">
        <v>46114</v>
      </c>
      <c r="B782" s="124" t="inlineStr">
        <is>
          <t>M038</t>
        </is>
      </c>
      <c r="C782" s="124" t="inlineStr">
        <is>
          <t>TORBALI 1</t>
        </is>
      </c>
      <c r="D782" s="124" t="inlineStr">
        <is>
          <t>CÜNEYT ÇIKRIKÇI - AYŞE AVCU</t>
        </is>
      </c>
      <c r="E782" s="124" t="inlineStr">
        <is>
          <t>U015</t>
        </is>
      </c>
      <c r="F782" s="124" t="inlineStr">
        <is>
          <t>KASİYER</t>
        </is>
      </c>
      <c r="G782" s="124" t="inlineStr">
        <is>
          <t>A004</t>
        </is>
      </c>
      <c r="H782" s="124" t="inlineStr">
        <is>
          <t>İade işlemi</t>
        </is>
      </c>
      <c r="I782" s="166" t="n">
        <v>21</v>
      </c>
      <c r="J782" s="166" t="n">
        <v>6</v>
      </c>
      <c r="K782" s="166" t="n">
        <v>1</v>
      </c>
      <c r="L782" s="166" t="n">
        <v>126</v>
      </c>
      <c r="M782" s="141" t="inlineStr">
        <is>
          <t>Türetilmiş Saha Etüdü Bekleniyor</t>
        </is>
      </c>
      <c r="N782" s="141" t="inlineStr">
        <is>
          <t>Saha Etüdü Bekleniyor</t>
        </is>
      </c>
    </row>
    <row r="783" ht="15" customHeight="1" s="113">
      <c r="A783" s="144" t="n">
        <v>46114</v>
      </c>
      <c r="B783" s="124" t="inlineStr">
        <is>
          <t>M038</t>
        </is>
      </c>
      <c r="C783" s="124" t="inlineStr">
        <is>
          <t>TORBALI 1</t>
        </is>
      </c>
      <c r="D783" s="124" t="inlineStr">
        <is>
          <t>CÜNEYT ÇIKRIKÇI - AYŞE AVCU</t>
        </is>
      </c>
      <c r="E783" s="124" t="inlineStr">
        <is>
          <t>U026</t>
        </is>
      </c>
      <c r="F783" s="124" t="inlineStr">
        <is>
          <t>REYON GÖREVLİSİ</t>
        </is>
      </c>
      <c r="G783" s="124" t="inlineStr">
        <is>
          <t>A005</t>
        </is>
      </c>
      <c r="H783" s="124" t="inlineStr">
        <is>
          <t>Koli raf yerleştirme</t>
        </is>
      </c>
      <c r="I783" s="166" t="n">
        <v>13</v>
      </c>
      <c r="J783" s="166" t="n">
        <v>1.8</v>
      </c>
      <c r="K783" s="166" t="n">
        <v>1</v>
      </c>
      <c r="L783" s="166" t="n">
        <v>23.4</v>
      </c>
      <c r="M783" s="141" t="inlineStr">
        <is>
          <t>Mal Kabul (Aylık Operasyon KPI) - Türetilmiş</t>
        </is>
      </c>
      <c r="N783" s="141" t="inlineStr">
        <is>
          <t>Gerçek/Türetilmiş</t>
        </is>
      </c>
    </row>
    <row r="784" ht="15" customHeight="1" s="113">
      <c r="A784" s="144" t="n">
        <v>46114</v>
      </c>
      <c r="B784" s="124" t="inlineStr">
        <is>
          <t>M038</t>
        </is>
      </c>
      <c r="C784" s="124" t="inlineStr">
        <is>
          <t>TORBALI 1</t>
        </is>
      </c>
      <c r="D784" s="124" t="inlineStr">
        <is>
          <t>CÜNEYT ÇIKRIKÇI - AYŞE AVCU</t>
        </is>
      </c>
      <c r="E784" s="124" t="inlineStr">
        <is>
          <t>U026</t>
        </is>
      </c>
      <c r="F784" s="124" t="inlineStr">
        <is>
          <t>REYON GÖREVLİSİ</t>
        </is>
      </c>
      <c r="G784" s="124" t="inlineStr">
        <is>
          <t>A006</t>
        </is>
      </c>
      <c r="H784" s="124" t="inlineStr">
        <is>
          <t>Palet boşaltma</t>
        </is>
      </c>
      <c r="I784" s="166" t="n">
        <v>13</v>
      </c>
      <c r="J784" s="166" t="n">
        <v>30</v>
      </c>
      <c r="K784" s="166" t="n">
        <v>1</v>
      </c>
      <c r="L784" s="166" t="n">
        <v>390</v>
      </c>
      <c r="M784" s="141" t="inlineStr">
        <is>
          <t>Mal Kabul (Aylık Operasyon KPI) - Türetilmiş</t>
        </is>
      </c>
      <c r="N784" s="141" t="inlineStr">
        <is>
          <t>Gerçek/Türetilmiş</t>
        </is>
      </c>
    </row>
    <row r="785" ht="15" customHeight="1" s="113">
      <c r="A785" s="144" t="n">
        <v>46114</v>
      </c>
      <c r="B785" s="124" t="inlineStr">
        <is>
          <t>M038</t>
        </is>
      </c>
      <c r="C785" s="124" t="inlineStr">
        <is>
          <t>TORBALI 1</t>
        </is>
      </c>
      <c r="D785" s="124" t="inlineStr">
        <is>
          <t>CÜNEYT ÇIKRIKÇI - AYŞE AVCU</t>
        </is>
      </c>
      <c r="E785" s="124" t="inlineStr">
        <is>
          <t>U026</t>
        </is>
      </c>
      <c r="F785" s="124" t="inlineStr">
        <is>
          <t>REYON GÖREVLİSİ</t>
        </is>
      </c>
      <c r="G785" s="124" t="inlineStr">
        <is>
          <t>A007</t>
        </is>
      </c>
      <c r="H785" s="124" t="inlineStr">
        <is>
          <t>Etiket değiştirme</t>
        </is>
      </c>
      <c r="I785" s="166" t="n">
        <v>98</v>
      </c>
      <c r="J785" s="166" t="n">
        <v>0.45</v>
      </c>
      <c r="K785" s="166" t="n">
        <v>1</v>
      </c>
      <c r="L785" s="166" t="n">
        <v>44.1</v>
      </c>
      <c r="M785" s="141" t="inlineStr">
        <is>
          <t>Türetilmiş Saha Etüdü Bekleniyor</t>
        </is>
      </c>
      <c r="N785" s="141" t="inlineStr">
        <is>
          <t>Saha Etüdü Bekleniyor</t>
        </is>
      </c>
    </row>
    <row r="786" ht="15" customHeight="1" s="113">
      <c r="A786" s="144" t="n">
        <v>46114</v>
      </c>
      <c r="B786" s="124" t="inlineStr">
        <is>
          <t>M038</t>
        </is>
      </c>
      <c r="C786" s="124" t="inlineStr">
        <is>
          <t>TORBALI 1</t>
        </is>
      </c>
      <c r="D786" s="124" t="inlineStr">
        <is>
          <t>CÜNEYT ÇIKRIKÇI - AYŞE AVCU</t>
        </is>
      </c>
      <c r="E786" s="124" t="inlineStr">
        <is>
          <t>U026</t>
        </is>
      </c>
      <c r="F786" s="124" t="inlineStr">
        <is>
          <t>REYON GÖREVLİSİ</t>
        </is>
      </c>
      <c r="G786" s="124" t="inlineStr">
        <is>
          <t>A008</t>
        </is>
      </c>
      <c r="H786" s="124" t="inlineStr">
        <is>
          <t>SKT kontrolü</t>
        </is>
      </c>
      <c r="I786" s="166" t="n">
        <v>702</v>
      </c>
      <c r="J786" s="166" t="n">
        <v>0.2</v>
      </c>
      <c r="K786" s="166" t="n">
        <v>1</v>
      </c>
      <c r="L786" s="166" t="n">
        <v>140.4</v>
      </c>
      <c r="M786" s="141" t="inlineStr">
        <is>
          <t>Türetilmiş Saha Etüdü Bekleniyor</t>
        </is>
      </c>
      <c r="N786" s="141" t="inlineStr">
        <is>
          <t>Saha Etüdü Bekleniyor</t>
        </is>
      </c>
    </row>
    <row r="787" ht="15" customHeight="1" s="113">
      <c r="A787" s="144" t="n">
        <v>46114</v>
      </c>
      <c r="B787" s="124" t="inlineStr">
        <is>
          <t>M038</t>
        </is>
      </c>
      <c r="C787" s="124" t="inlineStr">
        <is>
          <t>TORBALI 1</t>
        </is>
      </c>
      <c r="D787" s="124" t="inlineStr">
        <is>
          <t>CÜNEYT ÇIKRIKÇI - AYŞE AVCU</t>
        </is>
      </c>
      <c r="E787" s="124" t="inlineStr">
        <is>
          <t>U042</t>
        </is>
      </c>
      <c r="F787" s="124" t="inlineStr">
        <is>
          <t>ŞARKÜTERİ</t>
        </is>
      </c>
      <c r="G787" s="124" t="inlineStr">
        <is>
          <t>A009</t>
        </is>
      </c>
      <c r="H787" s="124" t="inlineStr">
        <is>
          <t>Müşteri servis süresi</t>
        </is>
      </c>
      <c r="I787" s="166" t="n">
        <v>181</v>
      </c>
      <c r="J787" s="166" t="n">
        <v>4</v>
      </c>
      <c r="K787" s="166" t="n">
        <v>1</v>
      </c>
      <c r="L787" s="166" t="n">
        <v>724</v>
      </c>
      <c r="M787" s="141" t="inlineStr">
        <is>
          <t>Türetilmiş Saha Etüdü Bekleniyor</t>
        </is>
      </c>
      <c r="N787" s="141" t="inlineStr">
        <is>
          <t>Saha Etüdü Bekleniyor</t>
        </is>
      </c>
    </row>
    <row r="788" ht="30" customHeight="1" s="113">
      <c r="A788" s="144" t="n">
        <v>46114</v>
      </c>
      <c r="B788" s="124" t="inlineStr">
        <is>
          <t>M038</t>
        </is>
      </c>
      <c r="C788" s="124" t="inlineStr">
        <is>
          <t>TORBALI 1</t>
        </is>
      </c>
      <c r="D788" s="124" t="inlineStr">
        <is>
          <t>CÜNEYT ÇIKRIKÇI - AYŞE AVCU</t>
        </is>
      </c>
      <c r="E788" s="124" t="inlineStr">
        <is>
          <t>U042</t>
        </is>
      </c>
      <c r="F788" s="124" t="inlineStr">
        <is>
          <t>ŞARKÜTERİ</t>
        </is>
      </c>
      <c r="G788" s="124" t="inlineStr">
        <is>
          <t>A010</t>
        </is>
      </c>
      <c r="H788" s="124" t="inlineStr">
        <is>
          <t>Günlük temizlik</t>
        </is>
      </c>
      <c r="I788" s="166" t="n">
        <v>1</v>
      </c>
      <c r="J788" s="166" t="n">
        <v>90</v>
      </c>
      <c r="K788" s="166" t="n">
        <v>1</v>
      </c>
      <c r="L788" s="166" t="n">
        <v>90</v>
      </c>
      <c r="M788" s="141" t="inlineStr">
        <is>
          <t>Sabit Aktivite</t>
        </is>
      </c>
      <c r="N788" s="141" t="inlineStr">
        <is>
          <t>Gerçek/Mevcut Kaynak</t>
        </is>
      </c>
    </row>
    <row r="789" ht="15" customHeight="1" s="113">
      <c r="A789" s="144" t="n">
        <v>46114</v>
      </c>
      <c r="B789" s="124" t="inlineStr">
        <is>
          <t>M038</t>
        </is>
      </c>
      <c r="C789" s="124" t="inlineStr">
        <is>
          <t>TORBALI 1</t>
        </is>
      </c>
      <c r="D789" s="124" t="inlineStr">
        <is>
          <t>CÜNEYT ÇIKRIKÇI - AYŞE AVCU</t>
        </is>
      </c>
      <c r="E789" s="124" t="inlineStr">
        <is>
          <t>U042</t>
        </is>
      </c>
      <c r="F789" s="124" t="inlineStr">
        <is>
          <t>ŞARKÜTERİ</t>
        </is>
      </c>
      <c r="G789" s="124" t="inlineStr">
        <is>
          <t>A011</t>
        </is>
      </c>
      <c r="H789" s="124" t="inlineStr">
        <is>
          <t>Ürün hazırlama</t>
        </is>
      </c>
      <c r="I789" s="166" t="n">
        <v>54</v>
      </c>
      <c r="J789" s="166" t="n">
        <v>1.5</v>
      </c>
      <c r="K789" s="166" t="n">
        <v>1</v>
      </c>
      <c r="L789" s="166" t="n">
        <v>81</v>
      </c>
      <c r="M789" s="141" t="inlineStr">
        <is>
          <t>Türetilmiş Saha Etüdü Bekleniyor</t>
        </is>
      </c>
      <c r="N789" s="141" t="inlineStr">
        <is>
          <t>Saha Etüdü Bekleniyor</t>
        </is>
      </c>
    </row>
    <row r="790" ht="30" customHeight="1" s="113">
      <c r="A790" s="144" t="n">
        <v>46114</v>
      </c>
      <c r="B790" s="124" t="inlineStr">
        <is>
          <t>M038</t>
        </is>
      </c>
      <c r="C790" s="124" t="inlineStr">
        <is>
          <t>TORBALI 1</t>
        </is>
      </c>
      <c r="D790" s="124" t="inlineStr">
        <is>
          <t>CÜNEYT ÇIKRIKÇI - AYŞE AVCU</t>
        </is>
      </c>
      <c r="E790" s="124" t="inlineStr">
        <is>
          <t>U013</t>
        </is>
      </c>
      <c r="F790" s="124" t="inlineStr">
        <is>
          <t>KASAP</t>
        </is>
      </c>
      <c r="G790" s="124" t="inlineStr">
        <is>
          <t>A012</t>
        </is>
      </c>
      <c r="H790" s="124" t="inlineStr">
        <is>
          <t>Teşhir hazırlığı</t>
        </is>
      </c>
      <c r="I790" s="166" t="n">
        <v>1</v>
      </c>
      <c r="J790" s="166" t="n">
        <v>75</v>
      </c>
      <c r="K790" s="166" t="n">
        <v>1</v>
      </c>
      <c r="L790" s="166" t="n">
        <v>75</v>
      </c>
      <c r="M790" s="141" t="inlineStr">
        <is>
          <t>Sabit Aktivite</t>
        </is>
      </c>
      <c r="N790" s="141" t="inlineStr">
        <is>
          <t>Gerçek/Mevcut Kaynak</t>
        </is>
      </c>
    </row>
    <row r="791" ht="15" customHeight="1" s="113">
      <c r="A791" s="144" t="n">
        <v>46114</v>
      </c>
      <c r="B791" s="124" t="inlineStr">
        <is>
          <t>M038</t>
        </is>
      </c>
      <c r="C791" s="124" t="inlineStr">
        <is>
          <t>TORBALI 1</t>
        </is>
      </c>
      <c r="D791" s="124" t="inlineStr">
        <is>
          <t>CÜNEYT ÇIKRIKÇI - AYŞE AVCU</t>
        </is>
      </c>
      <c r="E791" s="124" t="inlineStr">
        <is>
          <t>U013</t>
        </is>
      </c>
      <c r="F791" s="124" t="inlineStr">
        <is>
          <t>KASAP</t>
        </is>
      </c>
      <c r="G791" s="124" t="inlineStr">
        <is>
          <t>A013</t>
        </is>
      </c>
      <c r="H791" s="124" t="inlineStr">
        <is>
          <t>Parçalama</t>
        </is>
      </c>
      <c r="I791" s="166" t="n">
        <v>45</v>
      </c>
      <c r="J791" s="166" t="n">
        <v>2.5</v>
      </c>
      <c r="K791" s="166" t="n">
        <v>1</v>
      </c>
      <c r="L791" s="166" t="n">
        <v>112.5</v>
      </c>
      <c r="M791" s="141" t="inlineStr">
        <is>
          <t>Türetilmiş Saha Etüdü Bekleniyor</t>
        </is>
      </c>
      <c r="N791" s="141" t="inlineStr">
        <is>
          <t>Saha Etüdü Bekleniyor</t>
        </is>
      </c>
    </row>
    <row r="792" ht="15" customHeight="1" s="113">
      <c r="A792" s="144" t="n">
        <v>46114</v>
      </c>
      <c r="B792" s="124" t="inlineStr">
        <is>
          <t>M038</t>
        </is>
      </c>
      <c r="C792" s="124" t="inlineStr">
        <is>
          <t>TORBALI 1</t>
        </is>
      </c>
      <c r="D792" s="124" t="inlineStr">
        <is>
          <t>CÜNEYT ÇIKRIKÇI - AYŞE AVCU</t>
        </is>
      </c>
      <c r="E792" s="124" t="inlineStr">
        <is>
          <t>U013</t>
        </is>
      </c>
      <c r="F792" s="124" t="inlineStr">
        <is>
          <t>KASAP</t>
        </is>
      </c>
      <c r="G792" s="124" t="inlineStr">
        <is>
          <t>A014</t>
        </is>
      </c>
      <c r="H792" s="124" t="inlineStr">
        <is>
          <t>Paketleme</t>
        </is>
      </c>
      <c r="I792" s="166" t="n">
        <v>72</v>
      </c>
      <c r="J792" s="166" t="n">
        <v>1.2</v>
      </c>
      <c r="K792" s="166" t="n">
        <v>1</v>
      </c>
      <c r="L792" s="166" t="n">
        <v>86.40000000000001</v>
      </c>
      <c r="M792" s="141" t="inlineStr">
        <is>
          <t>Türetilmiş Saha Etüdü Bekleniyor</t>
        </is>
      </c>
      <c r="N792" s="141" t="inlineStr">
        <is>
          <t>Saha Etüdü Bekleniyor</t>
        </is>
      </c>
    </row>
    <row r="793" ht="15" customHeight="1" s="113">
      <c r="A793" s="144" t="n">
        <v>46114</v>
      </c>
      <c r="B793" s="124" t="inlineStr">
        <is>
          <t>M038</t>
        </is>
      </c>
      <c r="C793" s="124" t="inlineStr">
        <is>
          <t>TORBALI 1</t>
        </is>
      </c>
      <c r="D793" s="124" t="inlineStr">
        <is>
          <t>CÜNEYT ÇIKRIKÇI - AYŞE AVCU</t>
        </is>
      </c>
      <c r="E793" s="124" t="inlineStr">
        <is>
          <t>U017</t>
        </is>
      </c>
      <c r="F793" s="124" t="inlineStr">
        <is>
          <t>MANAV</t>
        </is>
      </c>
      <c r="G793" s="124" t="inlineStr">
        <is>
          <t>A015</t>
        </is>
      </c>
      <c r="H793" s="124" t="inlineStr">
        <is>
          <t>Teşhir hazırlığı</t>
        </is>
      </c>
      <c r="I793" s="166" t="n">
        <v>56</v>
      </c>
      <c r="J793" s="166" t="n">
        <v>2.2</v>
      </c>
      <c r="K793" s="166" t="n">
        <v>1</v>
      </c>
      <c r="L793" s="166" t="n">
        <v>123.2</v>
      </c>
      <c r="M793" s="141" t="inlineStr">
        <is>
          <t>Türetilmiş Saha Etüdü Bekleniyor</t>
        </is>
      </c>
      <c r="N793" s="141" t="inlineStr">
        <is>
          <t>Saha Etüdü Bekleniyor</t>
        </is>
      </c>
    </row>
    <row r="794" ht="15" customHeight="1" s="113">
      <c r="A794" s="144" t="n">
        <v>46114</v>
      </c>
      <c r="B794" s="124" t="inlineStr">
        <is>
          <t>M038</t>
        </is>
      </c>
      <c r="C794" s="124" t="inlineStr">
        <is>
          <t>TORBALI 1</t>
        </is>
      </c>
      <c r="D794" s="124" t="inlineStr">
        <is>
          <t>CÜNEYT ÇIKRIKÇI - AYŞE AVCU</t>
        </is>
      </c>
      <c r="E794" s="124" t="inlineStr">
        <is>
          <t>U017</t>
        </is>
      </c>
      <c r="F794" s="124" t="inlineStr">
        <is>
          <t>MANAV</t>
        </is>
      </c>
      <c r="G794" s="124" t="inlineStr">
        <is>
          <t>A016</t>
        </is>
      </c>
      <c r="H794" s="124" t="inlineStr">
        <is>
          <t>Ayıklama</t>
        </is>
      </c>
      <c r="I794" s="166" t="n">
        <v>34</v>
      </c>
      <c r="J794" s="166" t="n">
        <v>0.8</v>
      </c>
      <c r="K794" s="166" t="n">
        <v>1</v>
      </c>
      <c r="L794" s="166" t="n">
        <v>27.2</v>
      </c>
      <c r="M794" s="141" t="inlineStr">
        <is>
          <t>Türetilmiş Saha Etüdü Bekleniyor</t>
        </is>
      </c>
      <c r="N794" s="141" t="inlineStr">
        <is>
          <t>Saha Etüdü Bekleniyor</t>
        </is>
      </c>
    </row>
    <row r="795" ht="15" customHeight="1" s="113">
      <c r="A795" s="144" t="n">
        <v>46114</v>
      </c>
      <c r="B795" s="124" t="inlineStr">
        <is>
          <t>M038</t>
        </is>
      </c>
      <c r="C795" s="124" t="inlineStr">
        <is>
          <t>TORBALI 1</t>
        </is>
      </c>
      <c r="D795" s="124" t="inlineStr">
        <is>
          <t>CÜNEYT ÇIKRIKÇI - AYŞE AVCU</t>
        </is>
      </c>
      <c r="E795" s="124" t="inlineStr">
        <is>
          <t>U017</t>
        </is>
      </c>
      <c r="F795" s="124" t="inlineStr">
        <is>
          <t>MANAV</t>
        </is>
      </c>
      <c r="G795" s="124" t="inlineStr">
        <is>
          <t>A017</t>
        </is>
      </c>
      <c r="H795" s="124" t="inlineStr">
        <is>
          <t>Fire ayrıştırma</t>
        </is>
      </c>
      <c r="I795" s="166" t="n">
        <v>8</v>
      </c>
      <c r="J795" s="166" t="n">
        <v>1</v>
      </c>
      <c r="K795" s="166" t="n">
        <v>1</v>
      </c>
      <c r="L795" s="166" t="n">
        <v>8</v>
      </c>
      <c r="M795" s="141" t="inlineStr">
        <is>
          <t>Türetilmiş Saha Etüdü Bekleniyor</t>
        </is>
      </c>
      <c r="N795" s="141" t="inlineStr">
        <is>
          <t>Saha Etüdü Bekleniyor</t>
        </is>
      </c>
    </row>
    <row r="796" ht="30" customHeight="1" s="113">
      <c r="A796" s="144" t="n">
        <v>46114</v>
      </c>
      <c r="B796" s="124" t="inlineStr">
        <is>
          <t>M038</t>
        </is>
      </c>
      <c r="C796" s="124" t="inlineStr">
        <is>
          <t>TORBALI 1</t>
        </is>
      </c>
      <c r="D796" s="124" t="inlineStr">
        <is>
          <t>CÜNEYT ÇIKRIKÇI - AYŞE AVCU</t>
        </is>
      </c>
      <c r="E796" s="124" t="inlineStr">
        <is>
          <t>U023</t>
        </is>
      </c>
      <c r="F796" s="124" t="inlineStr">
        <is>
          <t>ONLİNE TOPLAYICI</t>
        </is>
      </c>
      <c r="G796" s="124" t="inlineStr">
        <is>
          <t>A018</t>
        </is>
      </c>
      <c r="H796" s="124" t="inlineStr">
        <is>
          <t>Sipariş toplama</t>
        </is>
      </c>
      <c r="I796" s="166" t="n">
        <v>21</v>
      </c>
      <c r="J796" s="166" t="n">
        <v>7</v>
      </c>
      <c r="K796" s="166" t="n">
        <v>1</v>
      </c>
      <c r="L796" s="166" t="n">
        <v>147</v>
      </c>
      <c r="M796" s="141" t="inlineStr">
        <is>
          <t>Online Sipariş - Gerçek</t>
        </is>
      </c>
      <c r="N796" s="141" t="inlineStr">
        <is>
          <t>Gerçek/Mevcut Kaynak</t>
        </is>
      </c>
    </row>
    <row r="797" ht="30" customHeight="1" s="113">
      <c r="A797" s="144" t="n">
        <v>46114</v>
      </c>
      <c r="B797" s="124" t="inlineStr">
        <is>
          <t>M038</t>
        </is>
      </c>
      <c r="C797" s="124" t="inlineStr">
        <is>
          <t>TORBALI 1</t>
        </is>
      </c>
      <c r="D797" s="124" t="inlineStr">
        <is>
          <t>CÜNEYT ÇIKRIKÇI - AYŞE AVCU</t>
        </is>
      </c>
      <c r="E797" s="124" t="inlineStr">
        <is>
          <t>U024</t>
        </is>
      </c>
      <c r="F797" s="124" t="inlineStr">
        <is>
          <t>ONLİNE ŞOFÖR</t>
        </is>
      </c>
      <c r="G797" s="124" t="inlineStr">
        <is>
          <t>A019</t>
        </is>
      </c>
      <c r="H797" s="124" t="inlineStr">
        <is>
          <t>Sipariş teslimatı</t>
        </is>
      </c>
      <c r="I797" s="166" t="n">
        <v>21</v>
      </c>
      <c r="J797" s="166" t="n">
        <v>12</v>
      </c>
      <c r="K797" s="166" t="n">
        <v>1</v>
      </c>
      <c r="L797" s="166" t="n">
        <v>252</v>
      </c>
      <c r="M797" s="141" t="inlineStr">
        <is>
          <t>Online Sipariş - Gerçek</t>
        </is>
      </c>
      <c r="N797" s="141" t="inlineStr">
        <is>
          <t>Gerçek/Mevcut Kaynak</t>
        </is>
      </c>
    </row>
    <row r="798" ht="15" customHeight="1" s="113">
      <c r="A798" s="144" t="n">
        <v>46114</v>
      </c>
      <c r="B798" s="124" t="inlineStr">
        <is>
          <t>M038</t>
        </is>
      </c>
      <c r="C798" s="124" t="inlineStr">
        <is>
          <t>TORBALI 1</t>
        </is>
      </c>
      <c r="D798" s="124" t="inlineStr">
        <is>
          <t>CÜNEYT ÇIKRIKÇI - AYŞE AVCU</t>
        </is>
      </c>
      <c r="E798" s="124" t="inlineStr">
        <is>
          <t>U002</t>
        </is>
      </c>
      <c r="F798" s="124" t="inlineStr">
        <is>
          <t>BAKLİYAT</t>
        </is>
      </c>
      <c r="G798" s="124" t="inlineStr">
        <is>
          <t>A020</t>
        </is>
      </c>
      <c r="H798" s="124" t="inlineStr">
        <is>
          <t>Ürün dolumu</t>
        </is>
      </c>
      <c r="I798" s="166" t="n">
        <v>34</v>
      </c>
      <c r="J798" s="166" t="n">
        <v>2</v>
      </c>
      <c r="K798" s="166" t="n">
        <v>1</v>
      </c>
      <c r="L798" s="166" t="n">
        <v>68</v>
      </c>
      <c r="M798" s="141" t="inlineStr">
        <is>
          <t>Türetilmiş Saha Etüdü Bekleniyor</t>
        </is>
      </c>
      <c r="N798" s="141" t="inlineStr">
        <is>
          <t>Saha Etüdü Bekleniyor</t>
        </is>
      </c>
    </row>
    <row r="799" ht="15" customHeight="1" s="113">
      <c r="A799" s="144" t="n">
        <v>46114</v>
      </c>
      <c r="B799" s="124" t="inlineStr">
        <is>
          <t>M038</t>
        </is>
      </c>
      <c r="C799" s="124" t="inlineStr">
        <is>
          <t>TORBALI 1</t>
        </is>
      </c>
      <c r="D799" s="124" t="inlineStr">
        <is>
          <t>CÜNEYT ÇIKRIKÇI - AYŞE AVCU</t>
        </is>
      </c>
      <c r="E799" s="124" t="inlineStr">
        <is>
          <t>U034</t>
        </is>
      </c>
      <c r="F799" s="124" t="inlineStr">
        <is>
          <t>UNLU MAMÜLLER</t>
        </is>
      </c>
      <c r="G799" s="124" t="inlineStr">
        <is>
          <t>A021</t>
        </is>
      </c>
      <c r="H799" s="124" t="inlineStr">
        <is>
          <t>Ürün hazırlama/pişirme</t>
        </is>
      </c>
      <c r="I799" s="166" t="n">
        <v>4</v>
      </c>
      <c r="J799" s="166" t="n">
        <v>25</v>
      </c>
      <c r="K799" s="166" t="n">
        <v>1</v>
      </c>
      <c r="L799" s="166" t="n">
        <v>100</v>
      </c>
      <c r="M799" s="141" t="inlineStr">
        <is>
          <t>Türetilmiş Saha Etüdü Bekleniyor</t>
        </is>
      </c>
      <c r="N799" s="141" t="inlineStr">
        <is>
          <t>Saha Etüdü Bekleniyor</t>
        </is>
      </c>
    </row>
    <row r="800" ht="30" customHeight="1" s="113">
      <c r="A800" s="144" t="n">
        <v>46114</v>
      </c>
      <c r="B800" s="124" t="inlineStr">
        <is>
          <t>M039</t>
        </is>
      </c>
      <c r="C800" s="124" t="inlineStr">
        <is>
          <t>TORBALI 2</t>
        </is>
      </c>
      <c r="D800" s="124" t="inlineStr">
        <is>
          <t>CÜNEYT ÇIKRIKÇI - AYŞE AVCU</t>
        </is>
      </c>
      <c r="E800" s="124" t="inlineStr">
        <is>
          <t>U015</t>
        </is>
      </c>
      <c r="F800" s="124" t="inlineStr">
        <is>
          <t>KASİYER</t>
        </is>
      </c>
      <c r="G800" s="124" t="inlineStr">
        <is>
          <t>A001</t>
        </is>
      </c>
      <c r="H800" s="124" t="inlineStr">
        <is>
          <t>Fiş işlemi</t>
        </is>
      </c>
      <c r="I800" s="166" t="n">
        <v>2583</v>
      </c>
      <c r="J800" s="166" t="n">
        <v>2</v>
      </c>
      <c r="K800" s="166" t="n">
        <v>1</v>
      </c>
      <c r="L800" s="166" t="n">
        <v>5166</v>
      </c>
      <c r="M800" s="141" t="inlineStr">
        <is>
          <t>Günlük Operasyon - Gerçek</t>
        </is>
      </c>
      <c r="N800" s="141" t="inlineStr">
        <is>
          <t>Gerçek/Mevcut Kaynak</t>
        </is>
      </c>
    </row>
    <row r="801" ht="15" customHeight="1" s="113">
      <c r="A801" s="144" t="n">
        <v>46114</v>
      </c>
      <c r="B801" s="124" t="inlineStr">
        <is>
          <t>M039</t>
        </is>
      </c>
      <c r="C801" s="124" t="inlineStr">
        <is>
          <t>TORBALI 2</t>
        </is>
      </c>
      <c r="D801" s="124" t="inlineStr">
        <is>
          <t>CÜNEYT ÇIKRIKÇI - AYŞE AVCU</t>
        </is>
      </c>
      <c r="E801" s="124" t="inlineStr">
        <is>
          <t>U015</t>
        </is>
      </c>
      <c r="F801" s="124" t="inlineStr">
        <is>
          <t>KASİYER</t>
        </is>
      </c>
      <c r="G801" s="124" t="inlineStr">
        <is>
          <t>A002</t>
        </is>
      </c>
      <c r="H801" s="124" t="inlineStr">
        <is>
          <t>Kasa açılışı</t>
        </is>
      </c>
      <c r="I801" s="166" t="n">
        <v>7</v>
      </c>
      <c r="J801" s="166" t="n">
        <v>15</v>
      </c>
      <c r="K801" s="166" t="n">
        <v>1</v>
      </c>
      <c r="L801" s="166" t="n">
        <v>105</v>
      </c>
      <c r="M801" s="141" t="inlineStr">
        <is>
          <t>Türetilmiş Saha Etüdü Bekleniyor</t>
        </is>
      </c>
      <c r="N801" s="141" t="inlineStr">
        <is>
          <t>Saha Etüdü Bekleniyor</t>
        </is>
      </c>
    </row>
    <row r="802" ht="15" customHeight="1" s="113">
      <c r="A802" s="144" t="n">
        <v>46114</v>
      </c>
      <c r="B802" s="124" t="inlineStr">
        <is>
          <t>M039</t>
        </is>
      </c>
      <c r="C802" s="124" t="inlineStr">
        <is>
          <t>TORBALI 2</t>
        </is>
      </c>
      <c r="D802" s="124" t="inlineStr">
        <is>
          <t>CÜNEYT ÇIKRIKÇI - AYŞE AVCU</t>
        </is>
      </c>
      <c r="E802" s="124" t="inlineStr">
        <is>
          <t>U015</t>
        </is>
      </c>
      <c r="F802" s="124" t="inlineStr">
        <is>
          <t>KASİYER</t>
        </is>
      </c>
      <c r="G802" s="124" t="inlineStr">
        <is>
          <t>A003</t>
        </is>
      </c>
      <c r="H802" s="124" t="inlineStr">
        <is>
          <t>Kasa kapanışı</t>
        </is>
      </c>
      <c r="I802" s="166" t="n">
        <v>7</v>
      </c>
      <c r="J802" s="166" t="n">
        <v>20</v>
      </c>
      <c r="K802" s="166" t="n">
        <v>1</v>
      </c>
      <c r="L802" s="166" t="n">
        <v>140</v>
      </c>
      <c r="M802" s="141" t="inlineStr">
        <is>
          <t>Türetilmiş Saha Etüdü Bekleniyor</t>
        </is>
      </c>
      <c r="N802" s="141" t="inlineStr">
        <is>
          <t>Saha Etüdü Bekleniyor</t>
        </is>
      </c>
    </row>
    <row r="803" ht="15" customHeight="1" s="113">
      <c r="A803" s="144" t="n">
        <v>46114</v>
      </c>
      <c r="B803" s="124" t="inlineStr">
        <is>
          <t>M039</t>
        </is>
      </c>
      <c r="C803" s="124" t="inlineStr">
        <is>
          <t>TORBALI 2</t>
        </is>
      </c>
      <c r="D803" s="124" t="inlineStr">
        <is>
          <t>CÜNEYT ÇIKRIKÇI - AYŞE AVCU</t>
        </is>
      </c>
      <c r="E803" s="124" t="inlineStr">
        <is>
          <t>U015</t>
        </is>
      </c>
      <c r="F803" s="124" t="inlineStr">
        <is>
          <t>KASİYER</t>
        </is>
      </c>
      <c r="G803" s="124" t="inlineStr">
        <is>
          <t>A004</t>
        </is>
      </c>
      <c r="H803" s="124" t="inlineStr">
        <is>
          <t>İade işlemi</t>
        </is>
      </c>
      <c r="I803" s="166" t="n">
        <v>31</v>
      </c>
      <c r="J803" s="166" t="n">
        <v>6</v>
      </c>
      <c r="K803" s="166" t="n">
        <v>1</v>
      </c>
      <c r="L803" s="166" t="n">
        <v>186</v>
      </c>
      <c r="M803" s="141" t="inlineStr">
        <is>
          <t>Türetilmiş Saha Etüdü Bekleniyor</t>
        </is>
      </c>
      <c r="N803" s="141" t="inlineStr">
        <is>
          <t>Saha Etüdü Bekleniyor</t>
        </is>
      </c>
    </row>
    <row r="804" ht="15" customHeight="1" s="113">
      <c r="A804" s="144" t="n">
        <v>46114</v>
      </c>
      <c r="B804" s="124" t="inlineStr">
        <is>
          <t>M039</t>
        </is>
      </c>
      <c r="C804" s="124" t="inlineStr">
        <is>
          <t>TORBALI 2</t>
        </is>
      </c>
      <c r="D804" s="124" t="inlineStr">
        <is>
          <t>CÜNEYT ÇIKRIKÇI - AYŞE AVCU</t>
        </is>
      </c>
      <c r="E804" s="124" t="inlineStr">
        <is>
          <t>U026</t>
        </is>
      </c>
      <c r="F804" s="124" t="inlineStr">
        <is>
          <t>REYON GÖREVLİSİ</t>
        </is>
      </c>
      <c r="G804" s="124" t="inlineStr">
        <is>
          <t>A005</t>
        </is>
      </c>
      <c r="H804" s="124" t="inlineStr">
        <is>
          <t>Koli raf yerleştirme</t>
        </is>
      </c>
      <c r="I804" s="166" t="n">
        <v>14</v>
      </c>
      <c r="J804" s="166" t="n">
        <v>1.8</v>
      </c>
      <c r="K804" s="166" t="n">
        <v>1</v>
      </c>
      <c r="L804" s="166" t="n">
        <v>25.2</v>
      </c>
      <c r="M804" s="141" t="inlineStr">
        <is>
          <t>Mal Kabul (Aylık Operasyon KPI) - Türetilmiş</t>
        </is>
      </c>
      <c r="N804" s="141" t="inlineStr">
        <is>
          <t>Gerçek/Türetilmiş</t>
        </is>
      </c>
    </row>
    <row r="805" ht="15" customHeight="1" s="113">
      <c r="A805" s="144" t="n">
        <v>46114</v>
      </c>
      <c r="B805" s="124" t="inlineStr">
        <is>
          <t>M039</t>
        </is>
      </c>
      <c r="C805" s="124" t="inlineStr">
        <is>
          <t>TORBALI 2</t>
        </is>
      </c>
      <c r="D805" s="124" t="inlineStr">
        <is>
          <t>CÜNEYT ÇIKRIKÇI - AYŞE AVCU</t>
        </is>
      </c>
      <c r="E805" s="124" t="inlineStr">
        <is>
          <t>U026</t>
        </is>
      </c>
      <c r="F805" s="124" t="inlineStr">
        <is>
          <t>REYON GÖREVLİSİ</t>
        </is>
      </c>
      <c r="G805" s="124" t="inlineStr">
        <is>
          <t>A006</t>
        </is>
      </c>
      <c r="H805" s="124" t="inlineStr">
        <is>
          <t>Palet boşaltma</t>
        </is>
      </c>
      <c r="I805" s="166" t="n">
        <v>14</v>
      </c>
      <c r="J805" s="166" t="n">
        <v>30</v>
      </c>
      <c r="K805" s="166" t="n">
        <v>1</v>
      </c>
      <c r="L805" s="166" t="n">
        <v>420</v>
      </c>
      <c r="M805" s="141" t="inlineStr">
        <is>
          <t>Mal Kabul (Aylık Operasyon KPI) - Türetilmiş</t>
        </is>
      </c>
      <c r="N805" s="141" t="inlineStr">
        <is>
          <t>Gerçek/Türetilmiş</t>
        </is>
      </c>
    </row>
    <row r="806" ht="15" customHeight="1" s="113">
      <c r="A806" s="144" t="n">
        <v>46114</v>
      </c>
      <c r="B806" s="124" t="inlineStr">
        <is>
          <t>M039</t>
        </is>
      </c>
      <c r="C806" s="124" t="inlineStr">
        <is>
          <t>TORBALI 2</t>
        </is>
      </c>
      <c r="D806" s="124" t="inlineStr">
        <is>
          <t>CÜNEYT ÇIKRIKÇI - AYŞE AVCU</t>
        </is>
      </c>
      <c r="E806" s="124" t="inlineStr">
        <is>
          <t>U026</t>
        </is>
      </c>
      <c r="F806" s="124" t="inlineStr">
        <is>
          <t>REYON GÖREVLİSİ</t>
        </is>
      </c>
      <c r="G806" s="124" t="inlineStr">
        <is>
          <t>A007</t>
        </is>
      </c>
      <c r="H806" s="124" t="inlineStr">
        <is>
          <t>Etiket değiştirme</t>
        </is>
      </c>
      <c r="I806" s="166" t="n">
        <v>106</v>
      </c>
      <c r="J806" s="166" t="n">
        <v>0.45</v>
      </c>
      <c r="K806" s="166" t="n">
        <v>1</v>
      </c>
      <c r="L806" s="166" t="n">
        <v>47.7</v>
      </c>
      <c r="M806" s="141" t="inlineStr">
        <is>
          <t>Türetilmiş Saha Etüdü Bekleniyor</t>
        </is>
      </c>
      <c r="N806" s="141" t="inlineStr">
        <is>
          <t>Saha Etüdü Bekleniyor</t>
        </is>
      </c>
    </row>
    <row r="807" ht="15" customHeight="1" s="113">
      <c r="A807" s="144" t="n">
        <v>46114</v>
      </c>
      <c r="B807" s="124" t="inlineStr">
        <is>
          <t>M039</t>
        </is>
      </c>
      <c r="C807" s="124" t="inlineStr">
        <is>
          <t>TORBALI 2</t>
        </is>
      </c>
      <c r="D807" s="124" t="inlineStr">
        <is>
          <t>CÜNEYT ÇIKRIKÇI - AYŞE AVCU</t>
        </is>
      </c>
      <c r="E807" s="124" t="inlineStr">
        <is>
          <t>U026</t>
        </is>
      </c>
      <c r="F807" s="124" t="inlineStr">
        <is>
          <t>REYON GÖREVLİSİ</t>
        </is>
      </c>
      <c r="G807" s="124" t="inlineStr">
        <is>
          <t>A008</t>
        </is>
      </c>
      <c r="H807" s="124" t="inlineStr">
        <is>
          <t>SKT kontrolü</t>
        </is>
      </c>
      <c r="I807" s="166" t="n">
        <v>758</v>
      </c>
      <c r="J807" s="166" t="n">
        <v>0.2</v>
      </c>
      <c r="K807" s="166" t="n">
        <v>1</v>
      </c>
      <c r="L807" s="166" t="n">
        <v>151.6</v>
      </c>
      <c r="M807" s="141" t="inlineStr">
        <is>
          <t>Türetilmiş Saha Etüdü Bekleniyor</t>
        </is>
      </c>
      <c r="N807" s="141" t="inlineStr">
        <is>
          <t>Saha Etüdü Bekleniyor</t>
        </is>
      </c>
    </row>
    <row r="808" ht="15" customHeight="1" s="113">
      <c r="A808" s="144" t="n">
        <v>46114</v>
      </c>
      <c r="B808" s="124" t="inlineStr">
        <is>
          <t>M039</t>
        </is>
      </c>
      <c r="C808" s="124" t="inlineStr">
        <is>
          <t>TORBALI 2</t>
        </is>
      </c>
      <c r="D808" s="124" t="inlineStr">
        <is>
          <t>CÜNEYT ÇIKRIKÇI - AYŞE AVCU</t>
        </is>
      </c>
      <c r="E808" s="124" t="inlineStr">
        <is>
          <t>U042</t>
        </is>
      </c>
      <c r="F808" s="124" t="inlineStr">
        <is>
          <t>ŞARKÜTERİ</t>
        </is>
      </c>
      <c r="G808" s="124" t="inlineStr">
        <is>
          <t>A009</t>
        </is>
      </c>
      <c r="H808" s="124" t="inlineStr">
        <is>
          <t>Müşteri servis süresi</t>
        </is>
      </c>
      <c r="I808" s="166" t="n">
        <v>258</v>
      </c>
      <c r="J808" s="166" t="n">
        <v>4</v>
      </c>
      <c r="K808" s="166" t="n">
        <v>1</v>
      </c>
      <c r="L808" s="166" t="n">
        <v>1032</v>
      </c>
      <c r="M808" s="141" t="inlineStr">
        <is>
          <t>Türetilmiş Saha Etüdü Bekleniyor</t>
        </is>
      </c>
      <c r="N808" s="141" t="inlineStr">
        <is>
          <t>Saha Etüdü Bekleniyor</t>
        </is>
      </c>
    </row>
    <row r="809" ht="30" customHeight="1" s="113">
      <c r="A809" s="144" t="n">
        <v>46114</v>
      </c>
      <c r="B809" s="124" t="inlineStr">
        <is>
          <t>M039</t>
        </is>
      </c>
      <c r="C809" s="124" t="inlineStr">
        <is>
          <t>TORBALI 2</t>
        </is>
      </c>
      <c r="D809" s="124" t="inlineStr">
        <is>
          <t>CÜNEYT ÇIKRIKÇI - AYŞE AVCU</t>
        </is>
      </c>
      <c r="E809" s="124" t="inlineStr">
        <is>
          <t>U042</t>
        </is>
      </c>
      <c r="F809" s="124" t="inlineStr">
        <is>
          <t>ŞARKÜTERİ</t>
        </is>
      </c>
      <c r="G809" s="124" t="inlineStr">
        <is>
          <t>A010</t>
        </is>
      </c>
      <c r="H809" s="124" t="inlineStr">
        <is>
          <t>Günlük temizlik</t>
        </is>
      </c>
      <c r="I809" s="166" t="n">
        <v>1</v>
      </c>
      <c r="J809" s="166" t="n">
        <v>90</v>
      </c>
      <c r="K809" s="166" t="n">
        <v>1</v>
      </c>
      <c r="L809" s="166" t="n">
        <v>90</v>
      </c>
      <c r="M809" s="141" t="inlineStr">
        <is>
          <t>Sabit Aktivite</t>
        </is>
      </c>
      <c r="N809" s="141" t="inlineStr">
        <is>
          <t>Gerçek/Mevcut Kaynak</t>
        </is>
      </c>
    </row>
    <row r="810" ht="15" customHeight="1" s="113">
      <c r="A810" s="144" t="n">
        <v>46114</v>
      </c>
      <c r="B810" s="124" t="inlineStr">
        <is>
          <t>M039</t>
        </is>
      </c>
      <c r="C810" s="124" t="inlineStr">
        <is>
          <t>TORBALI 2</t>
        </is>
      </c>
      <c r="D810" s="124" t="inlineStr">
        <is>
          <t>CÜNEYT ÇIKRIKÇI - AYŞE AVCU</t>
        </is>
      </c>
      <c r="E810" s="124" t="inlineStr">
        <is>
          <t>U042</t>
        </is>
      </c>
      <c r="F810" s="124" t="inlineStr">
        <is>
          <t>ŞARKÜTERİ</t>
        </is>
      </c>
      <c r="G810" s="124" t="inlineStr">
        <is>
          <t>A011</t>
        </is>
      </c>
      <c r="H810" s="124" t="inlineStr">
        <is>
          <t>Ürün hazırlama</t>
        </is>
      </c>
      <c r="I810" s="166" t="n">
        <v>77</v>
      </c>
      <c r="J810" s="166" t="n">
        <v>1.5</v>
      </c>
      <c r="K810" s="166" t="n">
        <v>1</v>
      </c>
      <c r="L810" s="166" t="n">
        <v>115.5</v>
      </c>
      <c r="M810" s="141" t="inlineStr">
        <is>
          <t>Türetilmiş Saha Etüdü Bekleniyor</t>
        </is>
      </c>
      <c r="N810" s="141" t="inlineStr">
        <is>
          <t>Saha Etüdü Bekleniyor</t>
        </is>
      </c>
    </row>
    <row r="811" ht="30" customHeight="1" s="113">
      <c r="A811" s="144" t="n">
        <v>46114</v>
      </c>
      <c r="B811" s="124" t="inlineStr">
        <is>
          <t>M039</t>
        </is>
      </c>
      <c r="C811" s="124" t="inlineStr">
        <is>
          <t>TORBALI 2</t>
        </is>
      </c>
      <c r="D811" s="124" t="inlineStr">
        <is>
          <t>CÜNEYT ÇIKRIKÇI - AYŞE AVCU</t>
        </is>
      </c>
      <c r="E811" s="124" t="inlineStr">
        <is>
          <t>U013</t>
        </is>
      </c>
      <c r="F811" s="124" t="inlineStr">
        <is>
          <t>KASAP</t>
        </is>
      </c>
      <c r="G811" s="124" t="inlineStr">
        <is>
          <t>A012</t>
        </is>
      </c>
      <c r="H811" s="124" t="inlineStr">
        <is>
          <t>Teşhir hazırlığı</t>
        </is>
      </c>
      <c r="I811" s="166" t="n">
        <v>1</v>
      </c>
      <c r="J811" s="166" t="n">
        <v>75</v>
      </c>
      <c r="K811" s="166" t="n">
        <v>1</v>
      </c>
      <c r="L811" s="166" t="n">
        <v>75</v>
      </c>
      <c r="M811" s="141" t="inlineStr">
        <is>
          <t>Sabit Aktivite</t>
        </is>
      </c>
      <c r="N811" s="141" t="inlineStr">
        <is>
          <t>Gerçek/Mevcut Kaynak</t>
        </is>
      </c>
    </row>
    <row r="812" ht="15" customHeight="1" s="113">
      <c r="A812" s="144" t="n">
        <v>46114</v>
      </c>
      <c r="B812" s="124" t="inlineStr">
        <is>
          <t>M039</t>
        </is>
      </c>
      <c r="C812" s="124" t="inlineStr">
        <is>
          <t>TORBALI 2</t>
        </is>
      </c>
      <c r="D812" s="124" t="inlineStr">
        <is>
          <t>CÜNEYT ÇIKRIKÇI - AYŞE AVCU</t>
        </is>
      </c>
      <c r="E812" s="124" t="inlineStr">
        <is>
          <t>U013</t>
        </is>
      </c>
      <c r="F812" s="124" t="inlineStr">
        <is>
          <t>KASAP</t>
        </is>
      </c>
      <c r="G812" s="124" t="inlineStr">
        <is>
          <t>A013</t>
        </is>
      </c>
      <c r="H812" s="124" t="inlineStr">
        <is>
          <t>Parçalama</t>
        </is>
      </c>
      <c r="I812" s="166" t="n">
        <v>64</v>
      </c>
      <c r="J812" s="166" t="n">
        <v>2.5</v>
      </c>
      <c r="K812" s="166" t="n">
        <v>1</v>
      </c>
      <c r="L812" s="166" t="n">
        <v>160</v>
      </c>
      <c r="M812" s="141" t="inlineStr">
        <is>
          <t>Türetilmiş Saha Etüdü Bekleniyor</t>
        </is>
      </c>
      <c r="N812" s="141" t="inlineStr">
        <is>
          <t>Saha Etüdü Bekleniyor</t>
        </is>
      </c>
    </row>
    <row r="813" ht="15" customHeight="1" s="113">
      <c r="A813" s="144" t="n">
        <v>46114</v>
      </c>
      <c r="B813" s="124" t="inlineStr">
        <is>
          <t>M039</t>
        </is>
      </c>
      <c r="C813" s="124" t="inlineStr">
        <is>
          <t>TORBALI 2</t>
        </is>
      </c>
      <c r="D813" s="124" t="inlineStr">
        <is>
          <t>CÜNEYT ÇIKRIKÇI - AYŞE AVCU</t>
        </is>
      </c>
      <c r="E813" s="124" t="inlineStr">
        <is>
          <t>U013</t>
        </is>
      </c>
      <c r="F813" s="124" t="inlineStr">
        <is>
          <t>KASAP</t>
        </is>
      </c>
      <c r="G813" s="124" t="inlineStr">
        <is>
          <t>A014</t>
        </is>
      </c>
      <c r="H813" s="124" t="inlineStr">
        <is>
          <t>Paketleme</t>
        </is>
      </c>
      <c r="I813" s="166" t="n">
        <v>103</v>
      </c>
      <c r="J813" s="166" t="n">
        <v>1.2</v>
      </c>
      <c r="K813" s="166" t="n">
        <v>1</v>
      </c>
      <c r="L813" s="166" t="n">
        <v>123.6</v>
      </c>
      <c r="M813" s="141" t="inlineStr">
        <is>
          <t>Türetilmiş Saha Etüdü Bekleniyor</t>
        </is>
      </c>
      <c r="N813" s="141" t="inlineStr">
        <is>
          <t>Saha Etüdü Bekleniyor</t>
        </is>
      </c>
    </row>
    <row r="814" ht="15" customHeight="1" s="113">
      <c r="A814" s="144" t="n">
        <v>46114</v>
      </c>
      <c r="B814" s="124" t="inlineStr">
        <is>
          <t>M039</t>
        </is>
      </c>
      <c r="C814" s="124" t="inlineStr">
        <is>
          <t>TORBALI 2</t>
        </is>
      </c>
      <c r="D814" s="124" t="inlineStr">
        <is>
          <t>CÜNEYT ÇIKRIKÇI - AYŞE AVCU</t>
        </is>
      </c>
      <c r="E814" s="124" t="inlineStr">
        <is>
          <t>U017</t>
        </is>
      </c>
      <c r="F814" s="124" t="inlineStr">
        <is>
          <t>MANAV</t>
        </is>
      </c>
      <c r="G814" s="124" t="inlineStr">
        <is>
          <t>A015</t>
        </is>
      </c>
      <c r="H814" s="124" t="inlineStr">
        <is>
          <t>Teşhir hazırlığı</t>
        </is>
      </c>
      <c r="I814" s="166" t="n">
        <v>61</v>
      </c>
      <c r="J814" s="166" t="n">
        <v>2.2</v>
      </c>
      <c r="K814" s="166" t="n">
        <v>1</v>
      </c>
      <c r="L814" s="166" t="n">
        <v>134.2</v>
      </c>
      <c r="M814" s="141" t="inlineStr">
        <is>
          <t>Türetilmiş Saha Etüdü Bekleniyor</t>
        </is>
      </c>
      <c r="N814" s="141" t="inlineStr">
        <is>
          <t>Saha Etüdü Bekleniyor</t>
        </is>
      </c>
    </row>
    <row r="815" ht="15" customHeight="1" s="113">
      <c r="A815" s="144" t="n">
        <v>46114</v>
      </c>
      <c r="B815" s="124" t="inlineStr">
        <is>
          <t>M039</t>
        </is>
      </c>
      <c r="C815" s="124" t="inlineStr">
        <is>
          <t>TORBALI 2</t>
        </is>
      </c>
      <c r="D815" s="124" t="inlineStr">
        <is>
          <t>CÜNEYT ÇIKRIKÇI - AYŞE AVCU</t>
        </is>
      </c>
      <c r="E815" s="124" t="inlineStr">
        <is>
          <t>U017</t>
        </is>
      </c>
      <c r="F815" s="124" t="inlineStr">
        <is>
          <t>MANAV</t>
        </is>
      </c>
      <c r="G815" s="124" t="inlineStr">
        <is>
          <t>A016</t>
        </is>
      </c>
      <c r="H815" s="124" t="inlineStr">
        <is>
          <t>Ayıklama</t>
        </is>
      </c>
      <c r="I815" s="166" t="n">
        <v>36</v>
      </c>
      <c r="J815" s="166" t="n">
        <v>0.8</v>
      </c>
      <c r="K815" s="166" t="n">
        <v>1</v>
      </c>
      <c r="L815" s="166" t="n">
        <v>28.8</v>
      </c>
      <c r="M815" s="141" t="inlineStr">
        <is>
          <t>Türetilmiş Saha Etüdü Bekleniyor</t>
        </is>
      </c>
      <c r="N815" s="141" t="inlineStr">
        <is>
          <t>Saha Etüdü Bekleniyor</t>
        </is>
      </c>
    </row>
    <row r="816" ht="15" customHeight="1" s="113">
      <c r="A816" s="144" t="n">
        <v>46114</v>
      </c>
      <c r="B816" s="124" t="inlineStr">
        <is>
          <t>M039</t>
        </is>
      </c>
      <c r="C816" s="124" t="inlineStr">
        <is>
          <t>TORBALI 2</t>
        </is>
      </c>
      <c r="D816" s="124" t="inlineStr">
        <is>
          <t>CÜNEYT ÇIKRIKÇI - AYŞE AVCU</t>
        </is>
      </c>
      <c r="E816" s="124" t="inlineStr">
        <is>
          <t>U017</t>
        </is>
      </c>
      <c r="F816" s="124" t="inlineStr">
        <is>
          <t>MANAV</t>
        </is>
      </c>
      <c r="G816" s="124" t="inlineStr">
        <is>
          <t>A017</t>
        </is>
      </c>
      <c r="H816" s="124" t="inlineStr">
        <is>
          <t>Fire ayrıştırma</t>
        </is>
      </c>
      <c r="I816" s="166" t="n">
        <v>9</v>
      </c>
      <c r="J816" s="166" t="n">
        <v>1</v>
      </c>
      <c r="K816" s="166" t="n">
        <v>1</v>
      </c>
      <c r="L816" s="166" t="n">
        <v>9</v>
      </c>
      <c r="M816" s="141" t="inlineStr">
        <is>
          <t>Türetilmiş Saha Etüdü Bekleniyor</t>
        </is>
      </c>
      <c r="N816" s="141" t="inlineStr">
        <is>
          <t>Saha Etüdü Bekleniyor</t>
        </is>
      </c>
    </row>
    <row r="817" ht="30" customHeight="1" s="113">
      <c r="A817" s="144" t="n">
        <v>46114</v>
      </c>
      <c r="B817" s="124" t="inlineStr">
        <is>
          <t>M039</t>
        </is>
      </c>
      <c r="C817" s="124" t="inlineStr">
        <is>
          <t>TORBALI 2</t>
        </is>
      </c>
      <c r="D817" s="124" t="inlineStr">
        <is>
          <t>CÜNEYT ÇIKRIKÇI - AYŞE AVCU</t>
        </is>
      </c>
      <c r="E817" s="124" t="inlineStr">
        <is>
          <t>U023</t>
        </is>
      </c>
      <c r="F817" s="124" t="inlineStr">
        <is>
          <t>ONLİNE TOPLAYICI</t>
        </is>
      </c>
      <c r="G817" s="124" t="inlineStr">
        <is>
          <t>A018</t>
        </is>
      </c>
      <c r="H817" s="124" t="inlineStr">
        <is>
          <t>Sipariş toplama</t>
        </is>
      </c>
      <c r="I817" s="166" t="n">
        <v>109</v>
      </c>
      <c r="J817" s="166" t="n">
        <v>7</v>
      </c>
      <c r="K817" s="166" t="n">
        <v>1</v>
      </c>
      <c r="L817" s="166" t="n">
        <v>763</v>
      </c>
      <c r="M817" s="141" t="inlineStr">
        <is>
          <t>Online Sipariş - Gerçek</t>
        </is>
      </c>
      <c r="N817" s="141" t="inlineStr">
        <is>
          <t>Gerçek/Mevcut Kaynak</t>
        </is>
      </c>
    </row>
    <row r="818" ht="30" customHeight="1" s="113">
      <c r="A818" s="144" t="n">
        <v>46114</v>
      </c>
      <c r="B818" s="124" t="inlineStr">
        <is>
          <t>M039</t>
        </is>
      </c>
      <c r="C818" s="124" t="inlineStr">
        <is>
          <t>TORBALI 2</t>
        </is>
      </c>
      <c r="D818" s="124" t="inlineStr">
        <is>
          <t>CÜNEYT ÇIKRIKÇI - AYŞE AVCU</t>
        </is>
      </c>
      <c r="E818" s="124" t="inlineStr">
        <is>
          <t>U024</t>
        </is>
      </c>
      <c r="F818" s="124" t="inlineStr">
        <is>
          <t>ONLİNE ŞOFÖR</t>
        </is>
      </c>
      <c r="G818" s="124" t="inlineStr">
        <is>
          <t>A019</t>
        </is>
      </c>
      <c r="H818" s="124" t="inlineStr">
        <is>
          <t>Sipariş teslimatı</t>
        </is>
      </c>
      <c r="I818" s="166" t="n">
        <v>109</v>
      </c>
      <c r="J818" s="166" t="n">
        <v>12</v>
      </c>
      <c r="K818" s="166" t="n">
        <v>1</v>
      </c>
      <c r="L818" s="166" t="n">
        <v>1308</v>
      </c>
      <c r="M818" s="141" t="inlineStr">
        <is>
          <t>Online Sipariş - Gerçek</t>
        </is>
      </c>
      <c r="N818" s="141" t="inlineStr">
        <is>
          <t>Gerçek/Mevcut Kaynak</t>
        </is>
      </c>
    </row>
    <row r="819" ht="15" customHeight="1" s="113">
      <c r="A819" s="144" t="n">
        <v>46114</v>
      </c>
      <c r="B819" s="124" t="inlineStr">
        <is>
          <t>M039</t>
        </is>
      </c>
      <c r="C819" s="124" t="inlineStr">
        <is>
          <t>TORBALI 2</t>
        </is>
      </c>
      <c r="D819" s="124" t="inlineStr">
        <is>
          <t>CÜNEYT ÇIKRIKÇI - AYŞE AVCU</t>
        </is>
      </c>
      <c r="E819" s="124" t="inlineStr">
        <is>
          <t>U002</t>
        </is>
      </c>
      <c r="F819" s="124" t="inlineStr">
        <is>
          <t>BAKLİYAT</t>
        </is>
      </c>
      <c r="G819" s="124" t="inlineStr">
        <is>
          <t>A020</t>
        </is>
      </c>
      <c r="H819" s="124" t="inlineStr">
        <is>
          <t>Ürün dolumu</t>
        </is>
      </c>
      <c r="I819" s="166" t="n">
        <v>36</v>
      </c>
      <c r="J819" s="166" t="n">
        <v>2</v>
      </c>
      <c r="K819" s="166" t="n">
        <v>1</v>
      </c>
      <c r="L819" s="166" t="n">
        <v>72</v>
      </c>
      <c r="M819" s="141" t="inlineStr">
        <is>
          <t>Türetilmiş Saha Etüdü Bekleniyor</t>
        </is>
      </c>
      <c r="N819" s="141" t="inlineStr">
        <is>
          <t>Saha Etüdü Bekleniyor</t>
        </is>
      </c>
    </row>
    <row r="820" ht="15" customHeight="1" s="113">
      <c r="A820" s="144" t="n">
        <v>46114</v>
      </c>
      <c r="B820" s="124" t="inlineStr">
        <is>
          <t>M039</t>
        </is>
      </c>
      <c r="C820" s="124" t="inlineStr">
        <is>
          <t>TORBALI 2</t>
        </is>
      </c>
      <c r="D820" s="124" t="inlineStr">
        <is>
          <t>CÜNEYT ÇIKRIKÇI - AYŞE AVCU</t>
        </is>
      </c>
      <c r="E820" s="124" t="inlineStr">
        <is>
          <t>U034</t>
        </is>
      </c>
      <c r="F820" s="124" t="inlineStr">
        <is>
          <t>UNLU MAMÜLLER</t>
        </is>
      </c>
      <c r="G820" s="124" t="inlineStr">
        <is>
          <t>A021</t>
        </is>
      </c>
      <c r="H820" s="124" t="inlineStr">
        <is>
          <t>Ürün hazırlama/pişirme</t>
        </is>
      </c>
      <c r="I820" s="166" t="n">
        <v>5</v>
      </c>
      <c r="J820" s="166" t="n">
        <v>25</v>
      </c>
      <c r="K820" s="166" t="n">
        <v>1</v>
      </c>
      <c r="L820" s="166" t="n">
        <v>125</v>
      </c>
      <c r="M820" s="141" t="inlineStr">
        <is>
          <t>Türetilmiş Saha Etüdü Bekleniyor</t>
        </is>
      </c>
      <c r="N820" s="141" t="inlineStr">
        <is>
          <t>Saha Etüdü Bekleniyor</t>
        </is>
      </c>
    </row>
    <row r="821" ht="30" customHeight="1" s="113">
      <c r="A821" s="144" t="n">
        <v>46114</v>
      </c>
      <c r="B821" s="124" t="inlineStr">
        <is>
          <t>M040</t>
        </is>
      </c>
      <c r="C821" s="124" t="inlineStr">
        <is>
          <t>TORBALI 3</t>
        </is>
      </c>
      <c r="D821" s="124" t="inlineStr">
        <is>
          <t>CÜNEYT ÇIKRIKÇI - AYŞE AVCU</t>
        </is>
      </c>
      <c r="E821" s="124" t="inlineStr">
        <is>
          <t>U015</t>
        </is>
      </c>
      <c r="F821" s="124" t="inlineStr">
        <is>
          <t>KASİYER</t>
        </is>
      </c>
      <c r="G821" s="124" t="inlineStr">
        <is>
          <t>A001</t>
        </is>
      </c>
      <c r="H821" s="124" t="inlineStr">
        <is>
          <t>Fiş işlemi</t>
        </is>
      </c>
      <c r="I821" s="166" t="n">
        <v>2886</v>
      </c>
      <c r="J821" s="166" t="n">
        <v>2</v>
      </c>
      <c r="K821" s="166" t="n">
        <v>1</v>
      </c>
      <c r="L821" s="166" t="n">
        <v>5772</v>
      </c>
      <c r="M821" s="141" t="inlineStr">
        <is>
          <t>Günlük Operasyon - Gerçek</t>
        </is>
      </c>
      <c r="N821" s="141" t="inlineStr">
        <is>
          <t>Gerçek/Mevcut Kaynak</t>
        </is>
      </c>
    </row>
    <row r="822" ht="15" customHeight="1" s="113">
      <c r="A822" s="144" t="n">
        <v>46114</v>
      </c>
      <c r="B822" s="124" t="inlineStr">
        <is>
          <t>M040</t>
        </is>
      </c>
      <c r="C822" s="124" t="inlineStr">
        <is>
          <t>TORBALI 3</t>
        </is>
      </c>
      <c r="D822" s="124" t="inlineStr">
        <is>
          <t>CÜNEYT ÇIKRIKÇI - AYŞE AVCU</t>
        </is>
      </c>
      <c r="E822" s="124" t="inlineStr">
        <is>
          <t>U015</t>
        </is>
      </c>
      <c r="F822" s="124" t="inlineStr">
        <is>
          <t>KASİYER</t>
        </is>
      </c>
      <c r="G822" s="124" t="inlineStr">
        <is>
          <t>A002</t>
        </is>
      </c>
      <c r="H822" s="124" t="inlineStr">
        <is>
          <t>Kasa açılışı</t>
        </is>
      </c>
      <c r="I822" s="166" t="n">
        <v>8</v>
      </c>
      <c r="J822" s="166" t="n">
        <v>15</v>
      </c>
      <c r="K822" s="166" t="n">
        <v>1</v>
      </c>
      <c r="L822" s="166" t="n">
        <v>120</v>
      </c>
      <c r="M822" s="141" t="inlineStr">
        <is>
          <t>Türetilmiş Saha Etüdü Bekleniyor</t>
        </is>
      </c>
      <c r="N822" s="141" t="inlineStr">
        <is>
          <t>Saha Etüdü Bekleniyor</t>
        </is>
      </c>
    </row>
    <row r="823" ht="15" customHeight="1" s="113">
      <c r="A823" s="144" t="n">
        <v>46114</v>
      </c>
      <c r="B823" s="124" t="inlineStr">
        <is>
          <t>M040</t>
        </is>
      </c>
      <c r="C823" s="124" t="inlineStr">
        <is>
          <t>TORBALI 3</t>
        </is>
      </c>
      <c r="D823" s="124" t="inlineStr">
        <is>
          <t>CÜNEYT ÇIKRIKÇI - AYŞE AVCU</t>
        </is>
      </c>
      <c r="E823" s="124" t="inlineStr">
        <is>
          <t>U015</t>
        </is>
      </c>
      <c r="F823" s="124" t="inlineStr">
        <is>
          <t>KASİYER</t>
        </is>
      </c>
      <c r="G823" s="124" t="inlineStr">
        <is>
          <t>A003</t>
        </is>
      </c>
      <c r="H823" s="124" t="inlineStr">
        <is>
          <t>Kasa kapanışı</t>
        </is>
      </c>
      <c r="I823" s="166" t="n">
        <v>8</v>
      </c>
      <c r="J823" s="166" t="n">
        <v>20</v>
      </c>
      <c r="K823" s="166" t="n">
        <v>1</v>
      </c>
      <c r="L823" s="166" t="n">
        <v>160</v>
      </c>
      <c r="M823" s="141" t="inlineStr">
        <is>
          <t>Türetilmiş Saha Etüdü Bekleniyor</t>
        </is>
      </c>
      <c r="N823" s="141" t="inlineStr">
        <is>
          <t>Saha Etüdü Bekleniyor</t>
        </is>
      </c>
    </row>
    <row r="824" ht="15" customHeight="1" s="113">
      <c r="A824" s="144" t="n">
        <v>46114</v>
      </c>
      <c r="B824" s="124" t="inlineStr">
        <is>
          <t>M040</t>
        </is>
      </c>
      <c r="C824" s="124" t="inlineStr">
        <is>
          <t>TORBALI 3</t>
        </is>
      </c>
      <c r="D824" s="124" t="inlineStr">
        <is>
          <t>CÜNEYT ÇIKRIKÇI - AYŞE AVCU</t>
        </is>
      </c>
      <c r="E824" s="124" t="inlineStr">
        <is>
          <t>U015</t>
        </is>
      </c>
      <c r="F824" s="124" t="inlineStr">
        <is>
          <t>KASİYER</t>
        </is>
      </c>
      <c r="G824" s="124" t="inlineStr">
        <is>
          <t>A004</t>
        </is>
      </c>
      <c r="H824" s="124" t="inlineStr">
        <is>
          <t>İade işlemi</t>
        </is>
      </c>
      <c r="I824" s="166" t="n">
        <v>35</v>
      </c>
      <c r="J824" s="166" t="n">
        <v>6</v>
      </c>
      <c r="K824" s="166" t="n">
        <v>1</v>
      </c>
      <c r="L824" s="166" t="n">
        <v>210</v>
      </c>
      <c r="M824" s="141" t="inlineStr">
        <is>
          <t>Türetilmiş Saha Etüdü Bekleniyor</t>
        </is>
      </c>
      <c r="N824" s="141" t="inlineStr">
        <is>
          <t>Saha Etüdü Bekleniyor</t>
        </is>
      </c>
    </row>
    <row r="825" ht="15" customHeight="1" s="113">
      <c r="A825" s="144" t="n">
        <v>46114</v>
      </c>
      <c r="B825" s="124" t="inlineStr">
        <is>
          <t>M040</t>
        </is>
      </c>
      <c r="C825" s="124" t="inlineStr">
        <is>
          <t>TORBALI 3</t>
        </is>
      </c>
      <c r="D825" s="124" t="inlineStr">
        <is>
          <t>CÜNEYT ÇIKRIKÇI - AYŞE AVCU</t>
        </is>
      </c>
      <c r="E825" s="124" t="inlineStr">
        <is>
          <t>U026</t>
        </is>
      </c>
      <c r="F825" s="124" t="inlineStr">
        <is>
          <t>REYON GÖREVLİSİ</t>
        </is>
      </c>
      <c r="G825" s="124" t="inlineStr">
        <is>
          <t>A005</t>
        </is>
      </c>
      <c r="H825" s="124" t="inlineStr">
        <is>
          <t>Koli raf yerleştirme</t>
        </is>
      </c>
      <c r="I825" s="166" t="n">
        <v>9</v>
      </c>
      <c r="J825" s="166" t="n">
        <v>1.8</v>
      </c>
      <c r="K825" s="166" t="n">
        <v>1</v>
      </c>
      <c r="L825" s="166" t="n">
        <v>16.2</v>
      </c>
      <c r="M825" s="141" t="inlineStr">
        <is>
          <t>Mal Kabul (Aylık Operasyon KPI) - Türetilmiş</t>
        </is>
      </c>
      <c r="N825" s="141" t="inlineStr">
        <is>
          <t>Gerçek/Türetilmiş</t>
        </is>
      </c>
    </row>
    <row r="826" ht="15" customHeight="1" s="113">
      <c r="A826" s="144" t="n">
        <v>46114</v>
      </c>
      <c r="B826" s="124" t="inlineStr">
        <is>
          <t>M040</t>
        </is>
      </c>
      <c r="C826" s="124" t="inlineStr">
        <is>
          <t>TORBALI 3</t>
        </is>
      </c>
      <c r="D826" s="124" t="inlineStr">
        <is>
          <t>CÜNEYT ÇIKRIKÇI - AYŞE AVCU</t>
        </is>
      </c>
      <c r="E826" s="124" t="inlineStr">
        <is>
          <t>U026</t>
        </is>
      </c>
      <c r="F826" s="124" t="inlineStr">
        <is>
          <t>REYON GÖREVLİSİ</t>
        </is>
      </c>
      <c r="G826" s="124" t="inlineStr">
        <is>
          <t>A006</t>
        </is>
      </c>
      <c r="H826" s="124" t="inlineStr">
        <is>
          <t>Palet boşaltma</t>
        </is>
      </c>
      <c r="I826" s="166" t="n">
        <v>9</v>
      </c>
      <c r="J826" s="166" t="n">
        <v>30</v>
      </c>
      <c r="K826" s="166" t="n">
        <v>1</v>
      </c>
      <c r="L826" s="166" t="n">
        <v>270</v>
      </c>
      <c r="M826" s="141" t="inlineStr">
        <is>
          <t>Mal Kabul (Aylık Operasyon KPI) - Türetilmiş</t>
        </is>
      </c>
      <c r="N826" s="141" t="inlineStr">
        <is>
          <t>Gerçek/Türetilmiş</t>
        </is>
      </c>
    </row>
    <row r="827" ht="15" customHeight="1" s="113">
      <c r="A827" s="144" t="n">
        <v>46114</v>
      </c>
      <c r="B827" s="124" t="inlineStr">
        <is>
          <t>M040</t>
        </is>
      </c>
      <c r="C827" s="124" t="inlineStr">
        <is>
          <t>TORBALI 3</t>
        </is>
      </c>
      <c r="D827" s="124" t="inlineStr">
        <is>
          <t>CÜNEYT ÇIKRIKÇI - AYŞE AVCU</t>
        </is>
      </c>
      <c r="E827" s="124" t="inlineStr">
        <is>
          <t>U026</t>
        </is>
      </c>
      <c r="F827" s="124" t="inlineStr">
        <is>
          <t>REYON GÖREVLİSİ</t>
        </is>
      </c>
      <c r="G827" s="124" t="inlineStr">
        <is>
          <t>A007</t>
        </is>
      </c>
      <c r="H827" s="124" t="inlineStr">
        <is>
          <t>Etiket değiştirme</t>
        </is>
      </c>
      <c r="I827" s="166" t="n">
        <v>20</v>
      </c>
      <c r="J827" s="166" t="n">
        <v>0.45</v>
      </c>
      <c r="K827" s="166" t="n">
        <v>1</v>
      </c>
      <c r="L827" s="166" t="n">
        <v>9</v>
      </c>
      <c r="M827" s="141" t="inlineStr">
        <is>
          <t>Türetilmiş Saha Etüdü Bekleniyor</t>
        </is>
      </c>
      <c r="N827" s="141" t="inlineStr">
        <is>
          <t>Saha Etüdü Bekleniyor</t>
        </is>
      </c>
    </row>
    <row r="828" ht="15" customHeight="1" s="113">
      <c r="A828" s="144" t="n">
        <v>46114</v>
      </c>
      <c r="B828" s="124" t="inlineStr">
        <is>
          <t>M040</t>
        </is>
      </c>
      <c r="C828" s="124" t="inlineStr">
        <is>
          <t>TORBALI 3</t>
        </is>
      </c>
      <c r="D828" s="124" t="inlineStr">
        <is>
          <t>CÜNEYT ÇIKRIKÇI - AYŞE AVCU</t>
        </is>
      </c>
      <c r="E828" s="124" t="inlineStr">
        <is>
          <t>U026</t>
        </is>
      </c>
      <c r="F828" s="124" t="inlineStr">
        <is>
          <t>REYON GÖREVLİSİ</t>
        </is>
      </c>
      <c r="G828" s="124" t="inlineStr">
        <is>
          <t>A008</t>
        </is>
      </c>
      <c r="H828" s="124" t="inlineStr">
        <is>
          <t>SKT kontrolü</t>
        </is>
      </c>
      <c r="I828" s="166" t="n">
        <v>100</v>
      </c>
      <c r="J828" s="166" t="n">
        <v>0.2</v>
      </c>
      <c r="K828" s="166" t="n">
        <v>1</v>
      </c>
      <c r="L828" s="166" t="n">
        <v>20</v>
      </c>
      <c r="M828" s="141" t="inlineStr">
        <is>
          <t>Türetilmiş Saha Etüdü Bekleniyor</t>
        </is>
      </c>
      <c r="N828" s="141" t="inlineStr">
        <is>
          <t>Saha Etüdü Bekleniyor</t>
        </is>
      </c>
    </row>
    <row r="829" ht="15" customHeight="1" s="113">
      <c r="A829" s="144" t="n">
        <v>46114</v>
      </c>
      <c r="B829" s="124" t="inlineStr">
        <is>
          <t>M040</t>
        </is>
      </c>
      <c r="C829" s="124" t="inlineStr">
        <is>
          <t>TORBALI 3</t>
        </is>
      </c>
      <c r="D829" s="124" t="inlineStr">
        <is>
          <t>CÜNEYT ÇIKRIKÇI - AYŞE AVCU</t>
        </is>
      </c>
      <c r="E829" s="124" t="inlineStr">
        <is>
          <t>U042</t>
        </is>
      </c>
      <c r="F829" s="124" t="inlineStr">
        <is>
          <t>ŞARKÜTERİ</t>
        </is>
      </c>
      <c r="G829" s="124" t="inlineStr">
        <is>
          <t>A009</t>
        </is>
      </c>
      <c r="H829" s="124" t="inlineStr">
        <is>
          <t>Müşteri servis süresi</t>
        </is>
      </c>
      <c r="I829" s="166" t="n">
        <v>270</v>
      </c>
      <c r="J829" s="166" t="n">
        <v>4</v>
      </c>
      <c r="K829" s="166" t="n">
        <v>1</v>
      </c>
      <c r="L829" s="166" t="n">
        <v>1080</v>
      </c>
      <c r="M829" s="141" t="inlineStr">
        <is>
          <t>Türetilmiş Saha Etüdü Bekleniyor</t>
        </is>
      </c>
      <c r="N829" s="141" t="inlineStr">
        <is>
          <t>Saha Etüdü Bekleniyor</t>
        </is>
      </c>
    </row>
    <row r="830" ht="30" customHeight="1" s="113">
      <c r="A830" s="144" t="n">
        <v>46114</v>
      </c>
      <c r="B830" s="124" t="inlineStr">
        <is>
          <t>M040</t>
        </is>
      </c>
      <c r="C830" s="124" t="inlineStr">
        <is>
          <t>TORBALI 3</t>
        </is>
      </c>
      <c r="D830" s="124" t="inlineStr">
        <is>
          <t>CÜNEYT ÇIKRIKÇI - AYŞE AVCU</t>
        </is>
      </c>
      <c r="E830" s="124" t="inlineStr">
        <is>
          <t>U042</t>
        </is>
      </c>
      <c r="F830" s="124" t="inlineStr">
        <is>
          <t>ŞARKÜTERİ</t>
        </is>
      </c>
      <c r="G830" s="124" t="inlineStr">
        <is>
          <t>A010</t>
        </is>
      </c>
      <c r="H830" s="124" t="inlineStr">
        <is>
          <t>Günlük temizlik</t>
        </is>
      </c>
      <c r="I830" s="166" t="n">
        <v>1</v>
      </c>
      <c r="J830" s="166" t="n">
        <v>90</v>
      </c>
      <c r="K830" s="166" t="n">
        <v>1</v>
      </c>
      <c r="L830" s="166" t="n">
        <v>90</v>
      </c>
      <c r="M830" s="141" t="inlineStr">
        <is>
          <t>Sabit Aktivite</t>
        </is>
      </c>
      <c r="N830" s="141" t="inlineStr">
        <is>
          <t>Gerçek/Mevcut Kaynak</t>
        </is>
      </c>
    </row>
    <row r="831" ht="15" customHeight="1" s="113">
      <c r="A831" s="144" t="n">
        <v>46114</v>
      </c>
      <c r="B831" s="124" t="inlineStr">
        <is>
          <t>M040</t>
        </is>
      </c>
      <c r="C831" s="124" t="inlineStr">
        <is>
          <t>TORBALI 3</t>
        </is>
      </c>
      <c r="D831" s="124" t="inlineStr">
        <is>
          <t>CÜNEYT ÇIKRIKÇI - AYŞE AVCU</t>
        </is>
      </c>
      <c r="E831" s="124" t="inlineStr">
        <is>
          <t>U042</t>
        </is>
      </c>
      <c r="F831" s="124" t="inlineStr">
        <is>
          <t>ŞARKÜTERİ</t>
        </is>
      </c>
      <c r="G831" s="124" t="inlineStr">
        <is>
          <t>A011</t>
        </is>
      </c>
      <c r="H831" s="124" t="inlineStr">
        <is>
          <t>Ürün hazırlama</t>
        </is>
      </c>
      <c r="I831" s="166" t="n">
        <v>81</v>
      </c>
      <c r="J831" s="166" t="n">
        <v>1.5</v>
      </c>
      <c r="K831" s="166" t="n">
        <v>1</v>
      </c>
      <c r="L831" s="166" t="n">
        <v>121.5</v>
      </c>
      <c r="M831" s="141" t="inlineStr">
        <is>
          <t>Türetilmiş Saha Etüdü Bekleniyor</t>
        </is>
      </c>
      <c r="N831" s="141" t="inlineStr">
        <is>
          <t>Saha Etüdü Bekleniyor</t>
        </is>
      </c>
    </row>
    <row r="832" ht="30" customHeight="1" s="113">
      <c r="A832" s="144" t="n">
        <v>46114</v>
      </c>
      <c r="B832" s="124" t="inlineStr">
        <is>
          <t>M040</t>
        </is>
      </c>
      <c r="C832" s="124" t="inlineStr">
        <is>
          <t>TORBALI 3</t>
        </is>
      </c>
      <c r="D832" s="124" t="inlineStr">
        <is>
          <t>CÜNEYT ÇIKRIKÇI - AYŞE AVCU</t>
        </is>
      </c>
      <c r="E832" s="124" t="inlineStr">
        <is>
          <t>U013</t>
        </is>
      </c>
      <c r="F832" s="124" t="inlineStr">
        <is>
          <t>KASAP</t>
        </is>
      </c>
      <c r="G832" s="124" t="inlineStr">
        <is>
          <t>A012</t>
        </is>
      </c>
      <c r="H832" s="124" t="inlineStr">
        <is>
          <t>Teşhir hazırlığı</t>
        </is>
      </c>
      <c r="I832" s="166" t="n">
        <v>1</v>
      </c>
      <c r="J832" s="166" t="n">
        <v>75</v>
      </c>
      <c r="K832" s="166" t="n">
        <v>1</v>
      </c>
      <c r="L832" s="166" t="n">
        <v>75</v>
      </c>
      <c r="M832" s="141" t="inlineStr">
        <is>
          <t>Sabit Aktivite</t>
        </is>
      </c>
      <c r="N832" s="141" t="inlineStr">
        <is>
          <t>Gerçek/Mevcut Kaynak</t>
        </is>
      </c>
    </row>
    <row r="833" ht="15" customHeight="1" s="113">
      <c r="A833" s="144" t="n">
        <v>46114</v>
      </c>
      <c r="B833" s="124" t="inlineStr">
        <is>
          <t>M040</t>
        </is>
      </c>
      <c r="C833" s="124" t="inlineStr">
        <is>
          <t>TORBALI 3</t>
        </is>
      </c>
      <c r="D833" s="124" t="inlineStr">
        <is>
          <t>CÜNEYT ÇIKRIKÇI - AYŞE AVCU</t>
        </is>
      </c>
      <c r="E833" s="124" t="inlineStr">
        <is>
          <t>U013</t>
        </is>
      </c>
      <c r="F833" s="124" t="inlineStr">
        <is>
          <t>KASAP</t>
        </is>
      </c>
      <c r="G833" s="124" t="inlineStr">
        <is>
          <t>A013</t>
        </is>
      </c>
      <c r="H833" s="124" t="inlineStr">
        <is>
          <t>Parçalama</t>
        </is>
      </c>
      <c r="I833" s="166" t="n">
        <v>68</v>
      </c>
      <c r="J833" s="166" t="n">
        <v>2.5</v>
      </c>
      <c r="K833" s="166" t="n">
        <v>1</v>
      </c>
      <c r="L833" s="166" t="n">
        <v>170</v>
      </c>
      <c r="M833" s="141" t="inlineStr">
        <is>
          <t>Türetilmiş Saha Etüdü Bekleniyor</t>
        </is>
      </c>
      <c r="N833" s="141" t="inlineStr">
        <is>
          <t>Saha Etüdü Bekleniyor</t>
        </is>
      </c>
    </row>
    <row r="834" ht="15" customHeight="1" s="113">
      <c r="A834" s="144" t="n">
        <v>46114</v>
      </c>
      <c r="B834" s="124" t="inlineStr">
        <is>
          <t>M040</t>
        </is>
      </c>
      <c r="C834" s="124" t="inlineStr">
        <is>
          <t>TORBALI 3</t>
        </is>
      </c>
      <c r="D834" s="124" t="inlineStr">
        <is>
          <t>CÜNEYT ÇIKRIKÇI - AYŞE AVCU</t>
        </is>
      </c>
      <c r="E834" s="124" t="inlineStr">
        <is>
          <t>U013</t>
        </is>
      </c>
      <c r="F834" s="124" t="inlineStr">
        <is>
          <t>KASAP</t>
        </is>
      </c>
      <c r="G834" s="124" t="inlineStr">
        <is>
          <t>A014</t>
        </is>
      </c>
      <c r="H834" s="124" t="inlineStr">
        <is>
          <t>Paketleme</t>
        </is>
      </c>
      <c r="I834" s="166" t="n">
        <v>108</v>
      </c>
      <c r="J834" s="166" t="n">
        <v>1.2</v>
      </c>
      <c r="K834" s="166" t="n">
        <v>1</v>
      </c>
      <c r="L834" s="166" t="n">
        <v>129.6</v>
      </c>
      <c r="M834" s="141" t="inlineStr">
        <is>
          <t>Türetilmiş Saha Etüdü Bekleniyor</t>
        </is>
      </c>
      <c r="N834" s="141" t="inlineStr">
        <is>
          <t>Saha Etüdü Bekleniyor</t>
        </is>
      </c>
    </row>
    <row r="835" ht="15" customHeight="1" s="113">
      <c r="A835" s="144" t="n">
        <v>46114</v>
      </c>
      <c r="B835" s="124" t="inlineStr">
        <is>
          <t>M040</t>
        </is>
      </c>
      <c r="C835" s="124" t="inlineStr">
        <is>
          <t>TORBALI 3</t>
        </is>
      </c>
      <c r="D835" s="124" t="inlineStr">
        <is>
          <t>CÜNEYT ÇIKRIKÇI - AYŞE AVCU</t>
        </is>
      </c>
      <c r="E835" s="124" t="inlineStr">
        <is>
          <t>U017</t>
        </is>
      </c>
      <c r="F835" s="124" t="inlineStr">
        <is>
          <t>MANAV</t>
        </is>
      </c>
      <c r="G835" s="124" t="inlineStr">
        <is>
          <t>A015</t>
        </is>
      </c>
      <c r="H835" s="124" t="inlineStr">
        <is>
          <t>Teşhir hazırlığı</t>
        </is>
      </c>
      <c r="I835" s="166" t="n">
        <v>20</v>
      </c>
      <c r="J835" s="166" t="n">
        <v>2.2</v>
      </c>
      <c r="K835" s="166" t="n">
        <v>1</v>
      </c>
      <c r="L835" s="166" t="n">
        <v>44</v>
      </c>
      <c r="M835" s="141" t="inlineStr">
        <is>
          <t>Türetilmiş Saha Etüdü Bekleniyor</t>
        </is>
      </c>
      <c r="N835" s="141" t="inlineStr">
        <is>
          <t>Saha Etüdü Bekleniyor</t>
        </is>
      </c>
    </row>
    <row r="836" ht="15" customHeight="1" s="113">
      <c r="A836" s="144" t="n">
        <v>46114</v>
      </c>
      <c r="B836" s="124" t="inlineStr">
        <is>
          <t>M040</t>
        </is>
      </c>
      <c r="C836" s="124" t="inlineStr">
        <is>
          <t>TORBALI 3</t>
        </is>
      </c>
      <c r="D836" s="124" t="inlineStr">
        <is>
          <t>CÜNEYT ÇIKRIKÇI - AYŞE AVCU</t>
        </is>
      </c>
      <c r="E836" s="124" t="inlineStr">
        <is>
          <t>U017</t>
        </is>
      </c>
      <c r="F836" s="124" t="inlineStr">
        <is>
          <t>MANAV</t>
        </is>
      </c>
      <c r="G836" s="124" t="inlineStr">
        <is>
          <t>A016</t>
        </is>
      </c>
      <c r="H836" s="124" t="inlineStr">
        <is>
          <t>Ayıklama</t>
        </is>
      </c>
      <c r="I836" s="166" t="n">
        <v>15</v>
      </c>
      <c r="J836" s="166" t="n">
        <v>0.8</v>
      </c>
      <c r="K836" s="166" t="n">
        <v>1</v>
      </c>
      <c r="L836" s="166" t="n">
        <v>12</v>
      </c>
      <c r="M836" s="141" t="inlineStr">
        <is>
          <t>Türetilmiş Saha Etüdü Bekleniyor</t>
        </is>
      </c>
      <c r="N836" s="141" t="inlineStr">
        <is>
          <t>Saha Etüdü Bekleniyor</t>
        </is>
      </c>
    </row>
    <row r="837" ht="15" customHeight="1" s="113">
      <c r="A837" s="144" t="n">
        <v>46114</v>
      </c>
      <c r="B837" s="124" t="inlineStr">
        <is>
          <t>M040</t>
        </is>
      </c>
      <c r="C837" s="124" t="inlineStr">
        <is>
          <t>TORBALI 3</t>
        </is>
      </c>
      <c r="D837" s="124" t="inlineStr">
        <is>
          <t>CÜNEYT ÇIKRIKÇI - AYŞE AVCU</t>
        </is>
      </c>
      <c r="E837" s="124" t="inlineStr">
        <is>
          <t>U017</t>
        </is>
      </c>
      <c r="F837" s="124" t="inlineStr">
        <is>
          <t>MANAV</t>
        </is>
      </c>
      <c r="G837" s="124" t="inlineStr">
        <is>
          <t>A017</t>
        </is>
      </c>
      <c r="H837" s="124" t="inlineStr">
        <is>
          <t>Fire ayrıştırma</t>
        </is>
      </c>
      <c r="I837" s="166" t="n">
        <v>5</v>
      </c>
      <c r="J837" s="166" t="n">
        <v>1</v>
      </c>
      <c r="K837" s="166" t="n">
        <v>1</v>
      </c>
      <c r="L837" s="166" t="n">
        <v>5</v>
      </c>
      <c r="M837" s="141" t="inlineStr">
        <is>
          <t>Türetilmiş Saha Etüdü Bekleniyor</t>
        </is>
      </c>
      <c r="N837" s="141" t="inlineStr">
        <is>
          <t>Saha Etüdü Bekleniyor</t>
        </is>
      </c>
    </row>
    <row r="838" ht="30" customHeight="1" s="113">
      <c r="A838" s="144" t="n">
        <v>46114</v>
      </c>
      <c r="B838" s="124" t="inlineStr">
        <is>
          <t>M040</t>
        </is>
      </c>
      <c r="C838" s="124" t="inlineStr">
        <is>
          <t>TORBALI 3</t>
        </is>
      </c>
      <c r="D838" s="124" t="inlineStr">
        <is>
          <t>CÜNEYT ÇIKRIKÇI - AYŞE AVCU</t>
        </is>
      </c>
      <c r="E838" s="124" t="inlineStr">
        <is>
          <t>U023</t>
        </is>
      </c>
      <c r="F838" s="124" t="inlineStr">
        <is>
          <t>ONLİNE TOPLAYICI</t>
        </is>
      </c>
      <c r="G838" s="124" t="inlineStr">
        <is>
          <t>A018</t>
        </is>
      </c>
      <c r="H838" s="124" t="inlineStr">
        <is>
          <t>Sipariş toplama</t>
        </is>
      </c>
      <c r="I838" s="166" t="n">
        <v>58</v>
      </c>
      <c r="J838" s="166" t="n">
        <v>7</v>
      </c>
      <c r="K838" s="166" t="n">
        <v>1</v>
      </c>
      <c r="L838" s="166" t="n">
        <v>406</v>
      </c>
      <c r="M838" s="141" t="inlineStr">
        <is>
          <t>Online Sipariş - Gerçek</t>
        </is>
      </c>
      <c r="N838" s="141" t="inlineStr">
        <is>
          <t>Gerçek/Mevcut Kaynak</t>
        </is>
      </c>
    </row>
    <row r="839" ht="30" customHeight="1" s="113">
      <c r="A839" s="144" t="n">
        <v>46114</v>
      </c>
      <c r="B839" s="124" t="inlineStr">
        <is>
          <t>M040</t>
        </is>
      </c>
      <c r="C839" s="124" t="inlineStr">
        <is>
          <t>TORBALI 3</t>
        </is>
      </c>
      <c r="D839" s="124" t="inlineStr">
        <is>
          <t>CÜNEYT ÇIKRIKÇI - AYŞE AVCU</t>
        </is>
      </c>
      <c r="E839" s="124" t="inlineStr">
        <is>
          <t>U024</t>
        </is>
      </c>
      <c r="F839" s="124" t="inlineStr">
        <is>
          <t>ONLİNE ŞOFÖR</t>
        </is>
      </c>
      <c r="G839" s="124" t="inlineStr">
        <is>
          <t>A019</t>
        </is>
      </c>
      <c r="H839" s="124" t="inlineStr">
        <is>
          <t>Sipariş teslimatı</t>
        </is>
      </c>
      <c r="I839" s="166" t="n">
        <v>58</v>
      </c>
      <c r="J839" s="166" t="n">
        <v>12</v>
      </c>
      <c r="K839" s="166" t="n">
        <v>1</v>
      </c>
      <c r="L839" s="166" t="n">
        <v>696</v>
      </c>
      <c r="M839" s="141" t="inlineStr">
        <is>
          <t>Online Sipariş - Gerçek</t>
        </is>
      </c>
      <c r="N839" s="141" t="inlineStr">
        <is>
          <t>Gerçek/Mevcut Kaynak</t>
        </is>
      </c>
    </row>
    <row r="840" ht="15" customHeight="1" s="113">
      <c r="A840" s="144" t="n">
        <v>46114</v>
      </c>
      <c r="B840" s="124" t="inlineStr">
        <is>
          <t>M040</t>
        </is>
      </c>
      <c r="C840" s="124" t="inlineStr">
        <is>
          <t>TORBALI 3</t>
        </is>
      </c>
      <c r="D840" s="124" t="inlineStr">
        <is>
          <t>CÜNEYT ÇIKRIKÇI - AYŞE AVCU</t>
        </is>
      </c>
      <c r="E840" s="124" t="inlineStr">
        <is>
          <t>U002</t>
        </is>
      </c>
      <c r="F840" s="124" t="inlineStr">
        <is>
          <t>BAKLİYAT</t>
        </is>
      </c>
      <c r="G840" s="124" t="inlineStr">
        <is>
          <t>A020</t>
        </is>
      </c>
      <c r="H840" s="124" t="inlineStr">
        <is>
          <t>Ürün dolumu</t>
        </is>
      </c>
      <c r="I840" s="166" t="n">
        <v>10</v>
      </c>
      <c r="J840" s="166" t="n">
        <v>2</v>
      </c>
      <c r="K840" s="166" t="n">
        <v>1</v>
      </c>
      <c r="L840" s="166" t="n">
        <v>20</v>
      </c>
      <c r="M840" s="141" t="inlineStr">
        <is>
          <t>Türetilmiş Saha Etüdü Bekleniyor</t>
        </is>
      </c>
      <c r="N840" s="141" t="inlineStr">
        <is>
          <t>Saha Etüdü Bekleniyor</t>
        </is>
      </c>
    </row>
    <row r="841" ht="15" customHeight="1" s="113">
      <c r="A841" s="144" t="n">
        <v>46114</v>
      </c>
      <c r="B841" s="124" t="inlineStr">
        <is>
          <t>M040</t>
        </is>
      </c>
      <c r="C841" s="124" t="inlineStr">
        <is>
          <t>TORBALI 3</t>
        </is>
      </c>
      <c r="D841" s="124" t="inlineStr">
        <is>
          <t>CÜNEYT ÇIKRIKÇI - AYŞE AVCU</t>
        </is>
      </c>
      <c r="E841" s="124" t="inlineStr">
        <is>
          <t>U034</t>
        </is>
      </c>
      <c r="F841" s="124" t="inlineStr">
        <is>
          <t>UNLU MAMÜLLER</t>
        </is>
      </c>
      <c r="G841" s="124" t="inlineStr">
        <is>
          <t>A021</t>
        </is>
      </c>
      <c r="H841" s="124" t="inlineStr">
        <is>
          <t>Ürün hazırlama/pişirme</t>
        </is>
      </c>
      <c r="I841" s="166" t="n">
        <v>6</v>
      </c>
      <c r="J841" s="166" t="n">
        <v>25</v>
      </c>
      <c r="K841" s="166" t="n">
        <v>1</v>
      </c>
      <c r="L841" s="166" t="n">
        <v>150</v>
      </c>
      <c r="M841" s="141" t="inlineStr">
        <is>
          <t>Türetilmiş Saha Etüdü Bekleniyor</t>
        </is>
      </c>
      <c r="N841" s="141" t="inlineStr">
        <is>
          <t>Saha Etüdü Bekleniyor</t>
        </is>
      </c>
    </row>
    <row r="842" ht="30" customHeight="1" s="113">
      <c r="A842" s="144" t="n">
        <v>46114</v>
      </c>
      <c r="B842" s="124" t="inlineStr">
        <is>
          <t>M041</t>
        </is>
      </c>
      <c r="C842" s="124" t="inlineStr">
        <is>
          <t>TORBALI 4</t>
        </is>
      </c>
      <c r="D842" s="124" t="inlineStr">
        <is>
          <t>CÜNEYT ÇIKRIKÇI - AYŞE AVCU</t>
        </is>
      </c>
      <c r="E842" s="124" t="inlineStr">
        <is>
          <t>U015</t>
        </is>
      </c>
      <c r="F842" s="124" t="inlineStr">
        <is>
          <t>KASİYER</t>
        </is>
      </c>
      <c r="G842" s="124" t="inlineStr">
        <is>
          <t>A001</t>
        </is>
      </c>
      <c r="H842" s="124" t="inlineStr">
        <is>
          <t>Fiş işlemi</t>
        </is>
      </c>
      <c r="I842" s="166" t="n">
        <v>3172</v>
      </c>
      <c r="J842" s="166" t="n">
        <v>2</v>
      </c>
      <c r="K842" s="166" t="n">
        <v>1</v>
      </c>
      <c r="L842" s="166" t="n">
        <v>6344</v>
      </c>
      <c r="M842" s="141" t="inlineStr">
        <is>
          <t>Günlük Operasyon - Gerçek</t>
        </is>
      </c>
      <c r="N842" s="141" t="inlineStr">
        <is>
          <t>Gerçek/Mevcut Kaynak</t>
        </is>
      </c>
    </row>
    <row r="843" ht="15" customHeight="1" s="113">
      <c r="A843" s="144" t="n">
        <v>46114</v>
      </c>
      <c r="B843" s="124" t="inlineStr">
        <is>
          <t>M041</t>
        </is>
      </c>
      <c r="C843" s="124" t="inlineStr">
        <is>
          <t>TORBALI 4</t>
        </is>
      </c>
      <c r="D843" s="124" t="inlineStr">
        <is>
          <t>CÜNEYT ÇIKRIKÇI - AYŞE AVCU</t>
        </is>
      </c>
      <c r="E843" s="124" t="inlineStr">
        <is>
          <t>U015</t>
        </is>
      </c>
      <c r="F843" s="124" t="inlineStr">
        <is>
          <t>KASİYER</t>
        </is>
      </c>
      <c r="G843" s="124" t="inlineStr">
        <is>
          <t>A002</t>
        </is>
      </c>
      <c r="H843" s="124" t="inlineStr">
        <is>
          <t>Kasa açılışı</t>
        </is>
      </c>
      <c r="I843" s="166" t="n">
        <v>9</v>
      </c>
      <c r="J843" s="166" t="n">
        <v>15</v>
      </c>
      <c r="K843" s="166" t="n">
        <v>1</v>
      </c>
      <c r="L843" s="166" t="n">
        <v>135</v>
      </c>
      <c r="M843" s="141" t="inlineStr">
        <is>
          <t>Türetilmiş Saha Etüdü Bekleniyor</t>
        </is>
      </c>
      <c r="N843" s="141" t="inlineStr">
        <is>
          <t>Saha Etüdü Bekleniyor</t>
        </is>
      </c>
    </row>
    <row r="844" ht="15" customHeight="1" s="113">
      <c r="A844" s="144" t="n">
        <v>46114</v>
      </c>
      <c r="B844" s="124" t="inlineStr">
        <is>
          <t>M041</t>
        </is>
      </c>
      <c r="C844" s="124" t="inlineStr">
        <is>
          <t>TORBALI 4</t>
        </is>
      </c>
      <c r="D844" s="124" t="inlineStr">
        <is>
          <t>CÜNEYT ÇIKRIKÇI - AYŞE AVCU</t>
        </is>
      </c>
      <c r="E844" s="124" t="inlineStr">
        <is>
          <t>U015</t>
        </is>
      </c>
      <c r="F844" s="124" t="inlineStr">
        <is>
          <t>KASİYER</t>
        </is>
      </c>
      <c r="G844" s="124" t="inlineStr">
        <is>
          <t>A003</t>
        </is>
      </c>
      <c r="H844" s="124" t="inlineStr">
        <is>
          <t>Kasa kapanışı</t>
        </is>
      </c>
      <c r="I844" s="166" t="n">
        <v>9</v>
      </c>
      <c r="J844" s="166" t="n">
        <v>20</v>
      </c>
      <c r="K844" s="166" t="n">
        <v>1</v>
      </c>
      <c r="L844" s="166" t="n">
        <v>180</v>
      </c>
      <c r="M844" s="141" t="inlineStr">
        <is>
          <t>Türetilmiş Saha Etüdü Bekleniyor</t>
        </is>
      </c>
      <c r="N844" s="141" t="inlineStr">
        <is>
          <t>Saha Etüdü Bekleniyor</t>
        </is>
      </c>
    </row>
    <row r="845" ht="15" customHeight="1" s="113">
      <c r="A845" s="144" t="n">
        <v>46114</v>
      </c>
      <c r="B845" s="124" t="inlineStr">
        <is>
          <t>M041</t>
        </is>
      </c>
      <c r="C845" s="124" t="inlineStr">
        <is>
          <t>TORBALI 4</t>
        </is>
      </c>
      <c r="D845" s="124" t="inlineStr">
        <is>
          <t>CÜNEYT ÇIKRIKÇI - AYŞE AVCU</t>
        </is>
      </c>
      <c r="E845" s="124" t="inlineStr">
        <is>
          <t>U015</t>
        </is>
      </c>
      <c r="F845" s="124" t="inlineStr">
        <is>
          <t>KASİYER</t>
        </is>
      </c>
      <c r="G845" s="124" t="inlineStr">
        <is>
          <t>A004</t>
        </is>
      </c>
      <c r="H845" s="124" t="inlineStr">
        <is>
          <t>İade işlemi</t>
        </is>
      </c>
      <c r="I845" s="166" t="n">
        <v>38</v>
      </c>
      <c r="J845" s="166" t="n">
        <v>6</v>
      </c>
      <c r="K845" s="166" t="n">
        <v>1</v>
      </c>
      <c r="L845" s="166" t="n">
        <v>228</v>
      </c>
      <c r="M845" s="141" t="inlineStr">
        <is>
          <t>Türetilmiş Saha Etüdü Bekleniyor</t>
        </is>
      </c>
      <c r="N845" s="141" t="inlineStr">
        <is>
          <t>Saha Etüdü Bekleniyor</t>
        </is>
      </c>
    </row>
    <row r="846" ht="15" customHeight="1" s="113">
      <c r="A846" s="144" t="n">
        <v>46114</v>
      </c>
      <c r="B846" s="124" t="inlineStr">
        <is>
          <t>M041</t>
        </is>
      </c>
      <c r="C846" s="124" t="inlineStr">
        <is>
          <t>TORBALI 4</t>
        </is>
      </c>
      <c r="D846" s="124" t="inlineStr">
        <is>
          <t>CÜNEYT ÇIKRIKÇI - AYŞE AVCU</t>
        </is>
      </c>
      <c r="E846" s="124" t="inlineStr">
        <is>
          <t>U026</t>
        </is>
      </c>
      <c r="F846" s="124" t="inlineStr">
        <is>
          <t>REYON GÖREVLİSİ</t>
        </is>
      </c>
      <c r="G846" s="124" t="inlineStr">
        <is>
          <t>A005</t>
        </is>
      </c>
      <c r="H846" s="124" t="inlineStr">
        <is>
          <t>Koli raf yerleştirme</t>
        </is>
      </c>
      <c r="I846" s="166" t="n">
        <v>16</v>
      </c>
      <c r="J846" s="166" t="n">
        <v>1.8</v>
      </c>
      <c r="K846" s="166" t="n">
        <v>1</v>
      </c>
      <c r="L846" s="166" t="n">
        <v>28.8</v>
      </c>
      <c r="M846" s="141" t="inlineStr">
        <is>
          <t>Mal Kabul (Aylık Operasyon KPI) - Türetilmiş</t>
        </is>
      </c>
      <c r="N846" s="141" t="inlineStr">
        <is>
          <t>Gerçek/Türetilmiş</t>
        </is>
      </c>
    </row>
    <row r="847" ht="15" customHeight="1" s="113">
      <c r="A847" s="144" t="n">
        <v>46114</v>
      </c>
      <c r="B847" s="124" t="inlineStr">
        <is>
          <t>M041</t>
        </is>
      </c>
      <c r="C847" s="124" t="inlineStr">
        <is>
          <t>TORBALI 4</t>
        </is>
      </c>
      <c r="D847" s="124" t="inlineStr">
        <is>
          <t>CÜNEYT ÇIKRIKÇI - AYŞE AVCU</t>
        </is>
      </c>
      <c r="E847" s="124" t="inlineStr">
        <is>
          <t>U026</t>
        </is>
      </c>
      <c r="F847" s="124" t="inlineStr">
        <is>
          <t>REYON GÖREVLİSİ</t>
        </is>
      </c>
      <c r="G847" s="124" t="inlineStr">
        <is>
          <t>A006</t>
        </is>
      </c>
      <c r="H847" s="124" t="inlineStr">
        <is>
          <t>Palet boşaltma</t>
        </is>
      </c>
      <c r="I847" s="166" t="n">
        <v>16</v>
      </c>
      <c r="J847" s="166" t="n">
        <v>30</v>
      </c>
      <c r="K847" s="166" t="n">
        <v>1</v>
      </c>
      <c r="L847" s="166" t="n">
        <v>480</v>
      </c>
      <c r="M847" s="141" t="inlineStr">
        <is>
          <t>Mal Kabul (Aylık Operasyon KPI) - Türetilmiş</t>
        </is>
      </c>
      <c r="N847" s="141" t="inlineStr">
        <is>
          <t>Gerçek/Türetilmiş</t>
        </is>
      </c>
    </row>
    <row r="848" ht="15" customHeight="1" s="113">
      <c r="A848" s="144" t="n">
        <v>46114</v>
      </c>
      <c r="B848" s="124" t="inlineStr">
        <is>
          <t>M041</t>
        </is>
      </c>
      <c r="C848" s="124" t="inlineStr">
        <is>
          <t>TORBALI 4</t>
        </is>
      </c>
      <c r="D848" s="124" t="inlineStr">
        <is>
          <t>CÜNEYT ÇIKRIKÇI - AYŞE AVCU</t>
        </is>
      </c>
      <c r="E848" s="124" t="inlineStr">
        <is>
          <t>U026</t>
        </is>
      </c>
      <c r="F848" s="124" t="inlineStr">
        <is>
          <t>REYON GÖREVLİSİ</t>
        </is>
      </c>
      <c r="G848" s="124" t="inlineStr">
        <is>
          <t>A007</t>
        </is>
      </c>
      <c r="H848" s="124" t="inlineStr">
        <is>
          <t>Etiket değiştirme</t>
        </is>
      </c>
      <c r="I848" s="166" t="n">
        <v>46</v>
      </c>
      <c r="J848" s="166" t="n">
        <v>0.45</v>
      </c>
      <c r="K848" s="166" t="n">
        <v>1</v>
      </c>
      <c r="L848" s="166" t="n">
        <v>20.7</v>
      </c>
      <c r="M848" s="141" t="inlineStr">
        <is>
          <t>Türetilmiş Saha Etüdü Bekleniyor</t>
        </is>
      </c>
      <c r="N848" s="141" t="inlineStr">
        <is>
          <t>Saha Etüdü Bekleniyor</t>
        </is>
      </c>
    </row>
    <row r="849" ht="15" customHeight="1" s="113">
      <c r="A849" s="144" t="n">
        <v>46114</v>
      </c>
      <c r="B849" s="124" t="inlineStr">
        <is>
          <t>M041</t>
        </is>
      </c>
      <c r="C849" s="124" t="inlineStr">
        <is>
          <t>TORBALI 4</t>
        </is>
      </c>
      <c r="D849" s="124" t="inlineStr">
        <is>
          <t>CÜNEYT ÇIKRIKÇI - AYŞE AVCU</t>
        </is>
      </c>
      <c r="E849" s="124" t="inlineStr">
        <is>
          <t>U026</t>
        </is>
      </c>
      <c r="F849" s="124" t="inlineStr">
        <is>
          <t>REYON GÖREVLİSİ</t>
        </is>
      </c>
      <c r="G849" s="124" t="inlineStr">
        <is>
          <t>A008</t>
        </is>
      </c>
      <c r="H849" s="124" t="inlineStr">
        <is>
          <t>SKT kontrolü</t>
        </is>
      </c>
      <c r="I849" s="166" t="n">
        <v>325</v>
      </c>
      <c r="J849" s="166" t="n">
        <v>0.2</v>
      </c>
      <c r="K849" s="166" t="n">
        <v>1</v>
      </c>
      <c r="L849" s="166" t="n">
        <v>65</v>
      </c>
      <c r="M849" s="141" t="inlineStr">
        <is>
          <t>Türetilmiş Saha Etüdü Bekleniyor</t>
        </is>
      </c>
      <c r="N849" s="141" t="inlineStr">
        <is>
          <t>Saha Etüdü Bekleniyor</t>
        </is>
      </c>
    </row>
    <row r="850" ht="15" customHeight="1" s="113">
      <c r="A850" s="144" t="n">
        <v>46114</v>
      </c>
      <c r="B850" s="124" t="inlineStr">
        <is>
          <t>M041</t>
        </is>
      </c>
      <c r="C850" s="124" t="inlineStr">
        <is>
          <t>TORBALI 4</t>
        </is>
      </c>
      <c r="D850" s="124" t="inlineStr">
        <is>
          <t>CÜNEYT ÇIKRIKÇI - AYŞE AVCU</t>
        </is>
      </c>
      <c r="E850" s="124" t="inlineStr">
        <is>
          <t>U042</t>
        </is>
      </c>
      <c r="F850" s="124" t="inlineStr">
        <is>
          <t>ŞARKÜTERİ</t>
        </is>
      </c>
      <c r="G850" s="124" t="inlineStr">
        <is>
          <t>A009</t>
        </is>
      </c>
      <c r="H850" s="124" t="inlineStr">
        <is>
          <t>Müşteri servis süresi</t>
        </is>
      </c>
      <c r="I850" s="166" t="n">
        <v>322</v>
      </c>
      <c r="J850" s="166" t="n">
        <v>4</v>
      </c>
      <c r="K850" s="166" t="n">
        <v>1</v>
      </c>
      <c r="L850" s="166" t="n">
        <v>1288</v>
      </c>
      <c r="M850" s="141" t="inlineStr">
        <is>
          <t>Türetilmiş Saha Etüdü Bekleniyor</t>
        </is>
      </c>
      <c r="N850" s="141" t="inlineStr">
        <is>
          <t>Saha Etüdü Bekleniyor</t>
        </is>
      </c>
    </row>
    <row r="851" ht="30" customHeight="1" s="113">
      <c r="A851" s="144" t="n">
        <v>46114</v>
      </c>
      <c r="B851" s="124" t="inlineStr">
        <is>
          <t>M041</t>
        </is>
      </c>
      <c r="C851" s="124" t="inlineStr">
        <is>
          <t>TORBALI 4</t>
        </is>
      </c>
      <c r="D851" s="124" t="inlineStr">
        <is>
          <t>CÜNEYT ÇIKRIKÇI - AYŞE AVCU</t>
        </is>
      </c>
      <c r="E851" s="124" t="inlineStr">
        <is>
          <t>U042</t>
        </is>
      </c>
      <c r="F851" s="124" t="inlineStr">
        <is>
          <t>ŞARKÜTERİ</t>
        </is>
      </c>
      <c r="G851" s="124" t="inlineStr">
        <is>
          <t>A010</t>
        </is>
      </c>
      <c r="H851" s="124" t="inlineStr">
        <is>
          <t>Günlük temizlik</t>
        </is>
      </c>
      <c r="I851" s="166" t="n">
        <v>1</v>
      </c>
      <c r="J851" s="166" t="n">
        <v>90</v>
      </c>
      <c r="K851" s="166" t="n">
        <v>1</v>
      </c>
      <c r="L851" s="166" t="n">
        <v>90</v>
      </c>
      <c r="M851" s="141" t="inlineStr">
        <is>
          <t>Sabit Aktivite</t>
        </is>
      </c>
      <c r="N851" s="141" t="inlineStr">
        <is>
          <t>Gerçek/Mevcut Kaynak</t>
        </is>
      </c>
    </row>
    <row r="852" ht="15" customHeight="1" s="113">
      <c r="A852" s="144" t="n">
        <v>46114</v>
      </c>
      <c r="B852" s="124" t="inlineStr">
        <is>
          <t>M041</t>
        </is>
      </c>
      <c r="C852" s="124" t="inlineStr">
        <is>
          <t>TORBALI 4</t>
        </is>
      </c>
      <c r="D852" s="124" t="inlineStr">
        <is>
          <t>CÜNEYT ÇIKRIKÇI - AYŞE AVCU</t>
        </is>
      </c>
      <c r="E852" s="124" t="inlineStr">
        <is>
          <t>U042</t>
        </is>
      </c>
      <c r="F852" s="124" t="inlineStr">
        <is>
          <t>ŞARKÜTERİ</t>
        </is>
      </c>
      <c r="G852" s="124" t="inlineStr">
        <is>
          <t>A011</t>
        </is>
      </c>
      <c r="H852" s="124" t="inlineStr">
        <is>
          <t>Ürün hazırlama</t>
        </is>
      </c>
      <c r="I852" s="166" t="n">
        <v>97</v>
      </c>
      <c r="J852" s="166" t="n">
        <v>1.5</v>
      </c>
      <c r="K852" s="166" t="n">
        <v>1</v>
      </c>
      <c r="L852" s="166" t="n">
        <v>145.5</v>
      </c>
      <c r="M852" s="141" t="inlineStr">
        <is>
          <t>Türetilmiş Saha Etüdü Bekleniyor</t>
        </is>
      </c>
      <c r="N852" s="141" t="inlineStr">
        <is>
          <t>Saha Etüdü Bekleniyor</t>
        </is>
      </c>
    </row>
    <row r="853" ht="30" customHeight="1" s="113">
      <c r="A853" s="144" t="n">
        <v>46114</v>
      </c>
      <c r="B853" s="124" t="inlineStr">
        <is>
          <t>M041</t>
        </is>
      </c>
      <c r="C853" s="124" t="inlineStr">
        <is>
          <t>TORBALI 4</t>
        </is>
      </c>
      <c r="D853" s="124" t="inlineStr">
        <is>
          <t>CÜNEYT ÇIKRIKÇI - AYŞE AVCU</t>
        </is>
      </c>
      <c r="E853" s="124" t="inlineStr">
        <is>
          <t>U013</t>
        </is>
      </c>
      <c r="F853" s="124" t="inlineStr">
        <is>
          <t>KASAP</t>
        </is>
      </c>
      <c r="G853" s="124" t="inlineStr">
        <is>
          <t>A012</t>
        </is>
      </c>
      <c r="H853" s="124" t="inlineStr">
        <is>
          <t>Teşhir hazırlığı</t>
        </is>
      </c>
      <c r="I853" s="166" t="n">
        <v>1</v>
      </c>
      <c r="J853" s="166" t="n">
        <v>75</v>
      </c>
      <c r="K853" s="166" t="n">
        <v>1</v>
      </c>
      <c r="L853" s="166" t="n">
        <v>75</v>
      </c>
      <c r="M853" s="141" t="inlineStr">
        <is>
          <t>Sabit Aktivite</t>
        </is>
      </c>
      <c r="N853" s="141" t="inlineStr">
        <is>
          <t>Gerçek/Mevcut Kaynak</t>
        </is>
      </c>
    </row>
    <row r="854" ht="15" customHeight="1" s="113">
      <c r="A854" s="144" t="n">
        <v>46114</v>
      </c>
      <c r="B854" s="124" t="inlineStr">
        <is>
          <t>M041</t>
        </is>
      </c>
      <c r="C854" s="124" t="inlineStr">
        <is>
          <t>TORBALI 4</t>
        </is>
      </c>
      <c r="D854" s="124" t="inlineStr">
        <is>
          <t>CÜNEYT ÇIKRIKÇI - AYŞE AVCU</t>
        </is>
      </c>
      <c r="E854" s="124" t="inlineStr">
        <is>
          <t>U013</t>
        </is>
      </c>
      <c r="F854" s="124" t="inlineStr">
        <is>
          <t>KASAP</t>
        </is>
      </c>
      <c r="G854" s="124" t="inlineStr">
        <is>
          <t>A013</t>
        </is>
      </c>
      <c r="H854" s="124" t="inlineStr">
        <is>
          <t>Parçalama</t>
        </is>
      </c>
      <c r="I854" s="166" t="n">
        <v>81</v>
      </c>
      <c r="J854" s="166" t="n">
        <v>2.5</v>
      </c>
      <c r="K854" s="166" t="n">
        <v>1</v>
      </c>
      <c r="L854" s="166" t="n">
        <v>202.5</v>
      </c>
      <c r="M854" s="141" t="inlineStr">
        <is>
          <t>Türetilmiş Saha Etüdü Bekleniyor</t>
        </is>
      </c>
      <c r="N854" s="141" t="inlineStr">
        <is>
          <t>Saha Etüdü Bekleniyor</t>
        </is>
      </c>
    </row>
    <row r="855" ht="15" customHeight="1" s="113">
      <c r="A855" s="144" t="n">
        <v>46114</v>
      </c>
      <c r="B855" s="124" t="inlineStr">
        <is>
          <t>M041</t>
        </is>
      </c>
      <c r="C855" s="124" t="inlineStr">
        <is>
          <t>TORBALI 4</t>
        </is>
      </c>
      <c r="D855" s="124" t="inlineStr">
        <is>
          <t>CÜNEYT ÇIKRIKÇI - AYŞE AVCU</t>
        </is>
      </c>
      <c r="E855" s="124" t="inlineStr">
        <is>
          <t>U013</t>
        </is>
      </c>
      <c r="F855" s="124" t="inlineStr">
        <is>
          <t>KASAP</t>
        </is>
      </c>
      <c r="G855" s="124" t="inlineStr">
        <is>
          <t>A014</t>
        </is>
      </c>
      <c r="H855" s="124" t="inlineStr">
        <is>
          <t>Paketleme</t>
        </is>
      </c>
      <c r="I855" s="166" t="n">
        <v>129</v>
      </c>
      <c r="J855" s="166" t="n">
        <v>1.2</v>
      </c>
      <c r="K855" s="166" t="n">
        <v>1</v>
      </c>
      <c r="L855" s="166" t="n">
        <v>154.8</v>
      </c>
      <c r="M855" s="141" t="inlineStr">
        <is>
          <t>Türetilmiş Saha Etüdü Bekleniyor</t>
        </is>
      </c>
      <c r="N855" s="141" t="inlineStr">
        <is>
          <t>Saha Etüdü Bekleniyor</t>
        </is>
      </c>
    </row>
    <row r="856" ht="15" customHeight="1" s="113">
      <c r="A856" s="144" t="n">
        <v>46114</v>
      </c>
      <c r="B856" s="124" t="inlineStr">
        <is>
          <t>M041</t>
        </is>
      </c>
      <c r="C856" s="124" t="inlineStr">
        <is>
          <t>TORBALI 4</t>
        </is>
      </c>
      <c r="D856" s="124" t="inlineStr">
        <is>
          <t>CÜNEYT ÇIKRIKÇI - AYŞE AVCU</t>
        </is>
      </c>
      <c r="E856" s="124" t="inlineStr">
        <is>
          <t>U017</t>
        </is>
      </c>
      <c r="F856" s="124" t="inlineStr">
        <is>
          <t>MANAV</t>
        </is>
      </c>
      <c r="G856" s="124" t="inlineStr">
        <is>
          <t>A015</t>
        </is>
      </c>
      <c r="H856" s="124" t="inlineStr">
        <is>
          <t>Teşhir hazırlığı</t>
        </is>
      </c>
      <c r="I856" s="166" t="n">
        <v>26</v>
      </c>
      <c r="J856" s="166" t="n">
        <v>2.2</v>
      </c>
      <c r="K856" s="166" t="n">
        <v>1</v>
      </c>
      <c r="L856" s="166" t="n">
        <v>57.2</v>
      </c>
      <c r="M856" s="141" t="inlineStr">
        <is>
          <t>Türetilmiş Saha Etüdü Bekleniyor</t>
        </is>
      </c>
      <c r="N856" s="141" t="inlineStr">
        <is>
          <t>Saha Etüdü Bekleniyor</t>
        </is>
      </c>
    </row>
    <row r="857" ht="15" customHeight="1" s="113">
      <c r="A857" s="144" t="n">
        <v>46114</v>
      </c>
      <c r="B857" s="124" t="inlineStr">
        <is>
          <t>M041</t>
        </is>
      </c>
      <c r="C857" s="124" t="inlineStr">
        <is>
          <t>TORBALI 4</t>
        </is>
      </c>
      <c r="D857" s="124" t="inlineStr">
        <is>
          <t>CÜNEYT ÇIKRIKÇI - AYŞE AVCU</t>
        </is>
      </c>
      <c r="E857" s="124" t="inlineStr">
        <is>
          <t>U017</t>
        </is>
      </c>
      <c r="F857" s="124" t="inlineStr">
        <is>
          <t>MANAV</t>
        </is>
      </c>
      <c r="G857" s="124" t="inlineStr">
        <is>
          <t>A016</t>
        </is>
      </c>
      <c r="H857" s="124" t="inlineStr">
        <is>
          <t>Ayıklama</t>
        </is>
      </c>
      <c r="I857" s="166" t="n">
        <v>16</v>
      </c>
      <c r="J857" s="166" t="n">
        <v>0.8</v>
      </c>
      <c r="K857" s="166" t="n">
        <v>1</v>
      </c>
      <c r="L857" s="166" t="n">
        <v>12.8</v>
      </c>
      <c r="M857" s="141" t="inlineStr">
        <is>
          <t>Türetilmiş Saha Etüdü Bekleniyor</t>
        </is>
      </c>
      <c r="N857" s="141" t="inlineStr">
        <is>
          <t>Saha Etüdü Bekleniyor</t>
        </is>
      </c>
    </row>
    <row r="858" ht="15" customHeight="1" s="113">
      <c r="A858" s="144" t="n">
        <v>46114</v>
      </c>
      <c r="B858" s="124" t="inlineStr">
        <is>
          <t>M041</t>
        </is>
      </c>
      <c r="C858" s="124" t="inlineStr">
        <is>
          <t>TORBALI 4</t>
        </is>
      </c>
      <c r="D858" s="124" t="inlineStr">
        <is>
          <t>CÜNEYT ÇIKRIKÇI - AYŞE AVCU</t>
        </is>
      </c>
      <c r="E858" s="124" t="inlineStr">
        <is>
          <t>U017</t>
        </is>
      </c>
      <c r="F858" s="124" t="inlineStr">
        <is>
          <t>MANAV</t>
        </is>
      </c>
      <c r="G858" s="124" t="inlineStr">
        <is>
          <t>A017</t>
        </is>
      </c>
      <c r="H858" s="124" t="inlineStr">
        <is>
          <t>Fire ayrıştırma</t>
        </is>
      </c>
      <c r="I858" s="166" t="n">
        <v>5</v>
      </c>
      <c r="J858" s="166" t="n">
        <v>1</v>
      </c>
      <c r="K858" s="166" t="n">
        <v>1</v>
      </c>
      <c r="L858" s="166" t="n">
        <v>5</v>
      </c>
      <c r="M858" s="141" t="inlineStr">
        <is>
          <t>Türetilmiş Saha Etüdü Bekleniyor</t>
        </is>
      </c>
      <c r="N858" s="141" t="inlineStr">
        <is>
          <t>Saha Etüdü Bekleniyor</t>
        </is>
      </c>
    </row>
    <row r="859" ht="30" customHeight="1" s="113">
      <c r="A859" s="144" t="n">
        <v>46114</v>
      </c>
      <c r="B859" s="124" t="inlineStr">
        <is>
          <t>M041</t>
        </is>
      </c>
      <c r="C859" s="124" t="inlineStr">
        <is>
          <t>TORBALI 4</t>
        </is>
      </c>
      <c r="D859" s="124" t="inlineStr">
        <is>
          <t>CÜNEYT ÇIKRIKÇI - AYŞE AVCU</t>
        </is>
      </c>
      <c r="E859" s="124" t="inlineStr">
        <is>
          <t>U023</t>
        </is>
      </c>
      <c r="F859" s="124" t="inlineStr">
        <is>
          <t>ONLİNE TOPLAYICI</t>
        </is>
      </c>
      <c r="G859" s="124" t="inlineStr">
        <is>
          <t>A018</t>
        </is>
      </c>
      <c r="H859" s="124" t="inlineStr">
        <is>
          <t>Sipariş toplama</t>
        </is>
      </c>
      <c r="I859" s="166" t="n">
        <v>79</v>
      </c>
      <c r="J859" s="166" t="n">
        <v>7</v>
      </c>
      <c r="K859" s="166" t="n">
        <v>1</v>
      </c>
      <c r="L859" s="166" t="n">
        <v>553</v>
      </c>
      <c r="M859" s="141" t="inlineStr">
        <is>
          <t>Online Sipariş - Gerçek</t>
        </is>
      </c>
      <c r="N859" s="141" t="inlineStr">
        <is>
          <t>Gerçek/Mevcut Kaynak</t>
        </is>
      </c>
    </row>
    <row r="860" ht="30" customHeight="1" s="113">
      <c r="A860" s="144" t="n">
        <v>46114</v>
      </c>
      <c r="B860" s="124" t="inlineStr">
        <is>
          <t>M041</t>
        </is>
      </c>
      <c r="C860" s="124" t="inlineStr">
        <is>
          <t>TORBALI 4</t>
        </is>
      </c>
      <c r="D860" s="124" t="inlineStr">
        <is>
          <t>CÜNEYT ÇIKRIKÇI - AYŞE AVCU</t>
        </is>
      </c>
      <c r="E860" s="124" t="inlineStr">
        <is>
          <t>U024</t>
        </is>
      </c>
      <c r="F860" s="124" t="inlineStr">
        <is>
          <t>ONLİNE ŞOFÖR</t>
        </is>
      </c>
      <c r="G860" s="124" t="inlineStr">
        <is>
          <t>A019</t>
        </is>
      </c>
      <c r="H860" s="124" t="inlineStr">
        <is>
          <t>Sipariş teslimatı</t>
        </is>
      </c>
      <c r="I860" s="166" t="n">
        <v>79</v>
      </c>
      <c r="J860" s="166" t="n">
        <v>12</v>
      </c>
      <c r="K860" s="166" t="n">
        <v>1</v>
      </c>
      <c r="L860" s="166" t="n">
        <v>948</v>
      </c>
      <c r="M860" s="141" t="inlineStr">
        <is>
          <t>Online Sipariş - Gerçek</t>
        </is>
      </c>
      <c r="N860" s="141" t="inlineStr">
        <is>
          <t>Gerçek/Mevcut Kaynak</t>
        </is>
      </c>
    </row>
    <row r="861" ht="15" customHeight="1" s="113">
      <c r="A861" s="144" t="n">
        <v>46114</v>
      </c>
      <c r="B861" s="124" t="inlineStr">
        <is>
          <t>M041</t>
        </is>
      </c>
      <c r="C861" s="124" t="inlineStr">
        <is>
          <t>TORBALI 4</t>
        </is>
      </c>
      <c r="D861" s="124" t="inlineStr">
        <is>
          <t>CÜNEYT ÇIKRIKÇI - AYŞE AVCU</t>
        </is>
      </c>
      <c r="E861" s="124" t="inlineStr">
        <is>
          <t>U002</t>
        </is>
      </c>
      <c r="F861" s="124" t="inlineStr">
        <is>
          <t>BAKLİYAT</t>
        </is>
      </c>
      <c r="G861" s="124" t="inlineStr">
        <is>
          <t>A020</t>
        </is>
      </c>
      <c r="H861" s="124" t="inlineStr">
        <is>
          <t>Ürün dolumu</t>
        </is>
      </c>
      <c r="I861" s="166" t="n">
        <v>16</v>
      </c>
      <c r="J861" s="166" t="n">
        <v>2</v>
      </c>
      <c r="K861" s="166" t="n">
        <v>1</v>
      </c>
      <c r="L861" s="166" t="n">
        <v>32</v>
      </c>
      <c r="M861" s="141" t="inlineStr">
        <is>
          <t>Türetilmiş Saha Etüdü Bekleniyor</t>
        </is>
      </c>
      <c r="N861" s="141" t="inlineStr">
        <is>
          <t>Saha Etüdü Bekleniyor</t>
        </is>
      </c>
    </row>
    <row r="862" ht="15" customHeight="1" s="113">
      <c r="A862" s="144" t="n">
        <v>46114</v>
      </c>
      <c r="B862" s="124" t="inlineStr">
        <is>
          <t>M041</t>
        </is>
      </c>
      <c r="C862" s="124" t="inlineStr">
        <is>
          <t>TORBALI 4</t>
        </is>
      </c>
      <c r="D862" s="124" t="inlineStr">
        <is>
          <t>CÜNEYT ÇIKRIKÇI - AYŞE AVCU</t>
        </is>
      </c>
      <c r="E862" s="124" t="inlineStr">
        <is>
          <t>U034</t>
        </is>
      </c>
      <c r="F862" s="124" t="inlineStr">
        <is>
          <t>UNLU MAMÜLLER</t>
        </is>
      </c>
      <c r="G862" s="124" t="inlineStr">
        <is>
          <t>A021</t>
        </is>
      </c>
      <c r="H862" s="124" t="inlineStr">
        <is>
          <t>Ürün hazırlama/pişirme</t>
        </is>
      </c>
      <c r="I862" s="166" t="n">
        <v>6</v>
      </c>
      <c r="J862" s="166" t="n">
        <v>25</v>
      </c>
      <c r="K862" s="166" t="n">
        <v>1</v>
      </c>
      <c r="L862" s="166" t="n">
        <v>150</v>
      </c>
      <c r="M862" s="141" t="inlineStr">
        <is>
          <t>Türetilmiş Saha Etüdü Bekleniyor</t>
        </is>
      </c>
      <c r="N862" s="141" t="inlineStr">
        <is>
          <t>Saha Etüdü Bekleniyor</t>
        </is>
      </c>
    </row>
    <row r="863" ht="30" customHeight="1" s="113">
      <c r="A863" s="144" t="n">
        <v>46113</v>
      </c>
      <c r="B863" s="124" t="inlineStr">
        <is>
          <t>M042</t>
        </is>
      </c>
      <c r="C863" s="124" t="inlineStr">
        <is>
          <t>TORBALI 5</t>
        </is>
      </c>
      <c r="D863" s="124" t="inlineStr">
        <is>
          <t>CÜNEYT ÇIKRIKÇI - AYŞE AVCU</t>
        </is>
      </c>
      <c r="E863" s="124" t="inlineStr">
        <is>
          <t>U015</t>
        </is>
      </c>
      <c r="F863" s="124" t="inlineStr">
        <is>
          <t>KASİYER</t>
        </is>
      </c>
      <c r="G863" s="124" t="inlineStr">
        <is>
          <t>A001</t>
        </is>
      </c>
      <c r="H863" s="124" t="inlineStr">
        <is>
          <t>Fiş işlemi</t>
        </is>
      </c>
      <c r="I863" s="166" t="n">
        <v>5102</v>
      </c>
      <c r="J863" s="166" t="n">
        <v>2</v>
      </c>
      <c r="K863" s="166" t="n">
        <v>1</v>
      </c>
      <c r="L863" s="166" t="n">
        <v>10204</v>
      </c>
      <c r="M863" s="141" t="inlineStr">
        <is>
          <t>Günlük Operasyon - Gerçek</t>
        </is>
      </c>
      <c r="N863" s="141" t="inlineStr">
        <is>
          <t>Gerçek/Mevcut Kaynak</t>
        </is>
      </c>
    </row>
    <row r="864" ht="15" customHeight="1" s="113">
      <c r="A864" s="144" t="n">
        <v>46113</v>
      </c>
      <c r="B864" s="124" t="inlineStr">
        <is>
          <t>M042</t>
        </is>
      </c>
      <c r="C864" s="124" t="inlineStr">
        <is>
          <t>TORBALI 5</t>
        </is>
      </c>
      <c r="D864" s="124" t="inlineStr">
        <is>
          <t>CÜNEYT ÇIKRIKÇI - AYŞE AVCU</t>
        </is>
      </c>
      <c r="E864" s="124" t="inlineStr">
        <is>
          <t>U015</t>
        </is>
      </c>
      <c r="F864" s="124" t="inlineStr">
        <is>
          <t>KASİYER</t>
        </is>
      </c>
      <c r="G864" s="124" t="inlineStr">
        <is>
          <t>A002</t>
        </is>
      </c>
      <c r="H864" s="124" t="inlineStr">
        <is>
          <t>Kasa açılışı</t>
        </is>
      </c>
      <c r="I864" s="166" t="n">
        <v>15</v>
      </c>
      <c r="J864" s="166" t="n">
        <v>15</v>
      </c>
      <c r="K864" s="166" t="n">
        <v>1</v>
      </c>
      <c r="L864" s="166" t="n">
        <v>225</v>
      </c>
      <c r="M864" s="141" t="inlineStr">
        <is>
          <t>Türetilmiş Saha Etüdü Bekleniyor</t>
        </is>
      </c>
      <c r="N864" s="141" t="inlineStr">
        <is>
          <t>Saha Etüdü Bekleniyor</t>
        </is>
      </c>
    </row>
    <row r="865" ht="15" customHeight="1" s="113">
      <c r="A865" s="144" t="n">
        <v>46113</v>
      </c>
      <c r="B865" s="124" t="inlineStr">
        <is>
          <t>M042</t>
        </is>
      </c>
      <c r="C865" s="124" t="inlineStr">
        <is>
          <t>TORBALI 5</t>
        </is>
      </c>
      <c r="D865" s="124" t="inlineStr">
        <is>
          <t>CÜNEYT ÇIKRIKÇI - AYŞE AVCU</t>
        </is>
      </c>
      <c r="E865" s="124" t="inlineStr">
        <is>
          <t>U015</t>
        </is>
      </c>
      <c r="F865" s="124" t="inlineStr">
        <is>
          <t>KASİYER</t>
        </is>
      </c>
      <c r="G865" s="124" t="inlineStr">
        <is>
          <t>A003</t>
        </is>
      </c>
      <c r="H865" s="124" t="inlineStr">
        <is>
          <t>Kasa kapanışı</t>
        </is>
      </c>
      <c r="I865" s="166" t="n">
        <v>15</v>
      </c>
      <c r="J865" s="166" t="n">
        <v>20</v>
      </c>
      <c r="K865" s="166" t="n">
        <v>1</v>
      </c>
      <c r="L865" s="166" t="n">
        <v>300</v>
      </c>
      <c r="M865" s="141" t="inlineStr">
        <is>
          <t>Türetilmiş Saha Etüdü Bekleniyor</t>
        </is>
      </c>
      <c r="N865" s="141" t="inlineStr">
        <is>
          <t>Saha Etüdü Bekleniyor</t>
        </is>
      </c>
    </row>
    <row r="866" ht="15" customHeight="1" s="113">
      <c r="A866" s="144" t="n">
        <v>46113</v>
      </c>
      <c r="B866" s="124" t="inlineStr">
        <is>
          <t>M042</t>
        </is>
      </c>
      <c r="C866" s="124" t="inlineStr">
        <is>
          <t>TORBALI 5</t>
        </is>
      </c>
      <c r="D866" s="124" t="inlineStr">
        <is>
          <t>CÜNEYT ÇIKRIKÇI - AYŞE AVCU</t>
        </is>
      </c>
      <c r="E866" s="124" t="inlineStr">
        <is>
          <t>U015</t>
        </is>
      </c>
      <c r="F866" s="124" t="inlineStr">
        <is>
          <t>KASİYER</t>
        </is>
      </c>
      <c r="G866" s="124" t="inlineStr">
        <is>
          <t>A004</t>
        </is>
      </c>
      <c r="H866" s="124" t="inlineStr">
        <is>
          <t>İade işlemi</t>
        </is>
      </c>
      <c r="I866" s="166" t="n">
        <v>61</v>
      </c>
      <c r="J866" s="166" t="n">
        <v>6</v>
      </c>
      <c r="K866" s="166" t="n">
        <v>1</v>
      </c>
      <c r="L866" s="166" t="n">
        <v>366</v>
      </c>
      <c r="M866" s="141" t="inlineStr">
        <is>
          <t>Türetilmiş Saha Etüdü Bekleniyor</t>
        </is>
      </c>
      <c r="N866" s="141" t="inlineStr">
        <is>
          <t>Saha Etüdü Bekleniyor</t>
        </is>
      </c>
    </row>
    <row r="867" ht="15" customHeight="1" s="113">
      <c r="A867" s="144" t="n">
        <v>46113</v>
      </c>
      <c r="B867" s="124" t="inlineStr">
        <is>
          <t>M042</t>
        </is>
      </c>
      <c r="C867" s="124" t="inlineStr">
        <is>
          <t>TORBALI 5</t>
        </is>
      </c>
      <c r="D867" s="124" t="inlineStr">
        <is>
          <t>CÜNEYT ÇIKRIKÇI - AYŞE AVCU</t>
        </is>
      </c>
      <c r="E867" s="124" t="inlineStr">
        <is>
          <t>U026</t>
        </is>
      </c>
      <c r="F867" s="124" t="inlineStr">
        <is>
          <t>REYON GÖREVLİSİ</t>
        </is>
      </c>
      <c r="G867" s="124" t="inlineStr">
        <is>
          <t>A005</t>
        </is>
      </c>
      <c r="H867" s="124" t="inlineStr">
        <is>
          <t>Koli raf yerleştirme</t>
        </is>
      </c>
      <c r="I867" s="166" t="n">
        <v>18</v>
      </c>
      <c r="J867" s="166" t="n">
        <v>1.8</v>
      </c>
      <c r="K867" s="166" t="n">
        <v>1</v>
      </c>
      <c r="L867" s="166" t="n">
        <v>32.4</v>
      </c>
      <c r="M867" s="141" t="inlineStr">
        <is>
          <t>Mal Kabul (Aylık Operasyon KPI) - Türetilmiş</t>
        </is>
      </c>
      <c r="N867" s="141" t="inlineStr">
        <is>
          <t>Gerçek/Türetilmiş</t>
        </is>
      </c>
    </row>
    <row r="868" ht="15" customHeight="1" s="113">
      <c r="A868" s="144" t="n">
        <v>46113</v>
      </c>
      <c r="B868" s="124" t="inlineStr">
        <is>
          <t>M042</t>
        </is>
      </c>
      <c r="C868" s="124" t="inlineStr">
        <is>
          <t>TORBALI 5</t>
        </is>
      </c>
      <c r="D868" s="124" t="inlineStr">
        <is>
          <t>CÜNEYT ÇIKRIKÇI - AYŞE AVCU</t>
        </is>
      </c>
      <c r="E868" s="124" t="inlineStr">
        <is>
          <t>U026</t>
        </is>
      </c>
      <c r="F868" s="124" t="inlineStr">
        <is>
          <t>REYON GÖREVLİSİ</t>
        </is>
      </c>
      <c r="G868" s="124" t="inlineStr">
        <is>
          <t>A006</t>
        </is>
      </c>
      <c r="H868" s="124" t="inlineStr">
        <is>
          <t>Palet boşaltma</t>
        </is>
      </c>
      <c r="I868" s="166" t="n">
        <v>18</v>
      </c>
      <c r="J868" s="166" t="n">
        <v>30</v>
      </c>
      <c r="K868" s="166" t="n">
        <v>1</v>
      </c>
      <c r="L868" s="166" t="n">
        <v>540</v>
      </c>
      <c r="M868" s="141" t="inlineStr">
        <is>
          <t>Mal Kabul (Aylık Operasyon KPI) - Türetilmiş</t>
        </is>
      </c>
      <c r="N868" s="141" t="inlineStr">
        <is>
          <t>Gerçek/Türetilmiş</t>
        </is>
      </c>
    </row>
    <row r="869" ht="15" customHeight="1" s="113">
      <c r="A869" s="144" t="n">
        <v>46113</v>
      </c>
      <c r="B869" s="124" t="inlineStr">
        <is>
          <t>M042</t>
        </is>
      </c>
      <c r="C869" s="124" t="inlineStr">
        <is>
          <t>TORBALI 5</t>
        </is>
      </c>
      <c r="D869" s="124" t="inlineStr">
        <is>
          <t>CÜNEYT ÇIKRIKÇI - AYŞE AVCU</t>
        </is>
      </c>
      <c r="E869" s="124" t="inlineStr">
        <is>
          <t>U026</t>
        </is>
      </c>
      <c r="F869" s="124" t="inlineStr">
        <is>
          <t>REYON GÖREVLİSİ</t>
        </is>
      </c>
      <c r="G869" s="124" t="inlineStr">
        <is>
          <t>A007</t>
        </is>
      </c>
      <c r="H869" s="124" t="inlineStr">
        <is>
          <t>Etiket değiştirme</t>
        </is>
      </c>
      <c r="I869" s="166" t="n">
        <v>46</v>
      </c>
      <c r="J869" s="166" t="n">
        <v>0.45</v>
      </c>
      <c r="K869" s="166" t="n">
        <v>1</v>
      </c>
      <c r="L869" s="166" t="n">
        <v>20.7</v>
      </c>
      <c r="M869" s="141" t="inlineStr">
        <is>
          <t>Türetilmiş Saha Etüdü Bekleniyor</t>
        </is>
      </c>
      <c r="N869" s="141" t="inlineStr">
        <is>
          <t>Saha Etüdü Bekleniyor</t>
        </is>
      </c>
    </row>
    <row r="870" ht="15" customHeight="1" s="113">
      <c r="A870" s="144" t="n">
        <v>46113</v>
      </c>
      <c r="B870" s="124" t="inlineStr">
        <is>
          <t>M042</t>
        </is>
      </c>
      <c r="C870" s="124" t="inlineStr">
        <is>
          <t>TORBALI 5</t>
        </is>
      </c>
      <c r="D870" s="124" t="inlineStr">
        <is>
          <t>CÜNEYT ÇIKRIKÇI - AYŞE AVCU</t>
        </is>
      </c>
      <c r="E870" s="124" t="inlineStr">
        <is>
          <t>U026</t>
        </is>
      </c>
      <c r="F870" s="124" t="inlineStr">
        <is>
          <t>REYON GÖREVLİSİ</t>
        </is>
      </c>
      <c r="G870" s="124" t="inlineStr">
        <is>
          <t>A008</t>
        </is>
      </c>
      <c r="H870" s="124" t="inlineStr">
        <is>
          <t>SKT kontrolü</t>
        </is>
      </c>
      <c r="I870" s="166" t="n">
        <v>325</v>
      </c>
      <c r="J870" s="166" t="n">
        <v>0.2</v>
      </c>
      <c r="K870" s="166" t="n">
        <v>1</v>
      </c>
      <c r="L870" s="166" t="n">
        <v>65</v>
      </c>
      <c r="M870" s="141" t="inlineStr">
        <is>
          <t>Türetilmiş Saha Etüdü Bekleniyor</t>
        </is>
      </c>
      <c r="N870" s="141" t="inlineStr">
        <is>
          <t>Saha Etüdü Bekleniyor</t>
        </is>
      </c>
    </row>
    <row r="871" ht="15" customHeight="1" s="113">
      <c r="A871" s="144" t="n">
        <v>46113</v>
      </c>
      <c r="B871" s="124" t="inlineStr">
        <is>
          <t>M042</t>
        </is>
      </c>
      <c r="C871" s="124" t="inlineStr">
        <is>
          <t>TORBALI 5</t>
        </is>
      </c>
      <c r="D871" s="124" t="inlineStr">
        <is>
          <t>CÜNEYT ÇIKRIKÇI - AYŞE AVCU</t>
        </is>
      </c>
      <c r="E871" s="124" t="inlineStr">
        <is>
          <t>U042</t>
        </is>
      </c>
      <c r="F871" s="124" t="inlineStr">
        <is>
          <t>ŞARKÜTERİ</t>
        </is>
      </c>
      <c r="G871" s="124" t="inlineStr">
        <is>
          <t>A009</t>
        </is>
      </c>
      <c r="H871" s="124" t="inlineStr">
        <is>
          <t>Müşteri servis süresi</t>
        </is>
      </c>
      <c r="I871" s="166" t="n">
        <v>463</v>
      </c>
      <c r="J871" s="166" t="n">
        <v>4</v>
      </c>
      <c r="K871" s="166" t="n">
        <v>1</v>
      </c>
      <c r="L871" s="166" t="n">
        <v>1852</v>
      </c>
      <c r="M871" s="141" t="inlineStr">
        <is>
          <t>Türetilmiş Saha Etüdü Bekleniyor</t>
        </is>
      </c>
      <c r="N871" s="141" t="inlineStr">
        <is>
          <t>Saha Etüdü Bekleniyor</t>
        </is>
      </c>
    </row>
    <row r="872" ht="30" customHeight="1" s="113">
      <c r="A872" s="144" t="n">
        <v>46113</v>
      </c>
      <c r="B872" s="124" t="inlineStr">
        <is>
          <t>M042</t>
        </is>
      </c>
      <c r="C872" s="124" t="inlineStr">
        <is>
          <t>TORBALI 5</t>
        </is>
      </c>
      <c r="D872" s="124" t="inlineStr">
        <is>
          <t>CÜNEYT ÇIKRIKÇI - AYŞE AVCU</t>
        </is>
      </c>
      <c r="E872" s="124" t="inlineStr">
        <is>
          <t>U042</t>
        </is>
      </c>
      <c r="F872" s="124" t="inlineStr">
        <is>
          <t>ŞARKÜTERİ</t>
        </is>
      </c>
      <c r="G872" s="124" t="inlineStr">
        <is>
          <t>A010</t>
        </is>
      </c>
      <c r="H872" s="124" t="inlineStr">
        <is>
          <t>Günlük temizlik</t>
        </is>
      </c>
      <c r="I872" s="166" t="n">
        <v>1</v>
      </c>
      <c r="J872" s="166" t="n">
        <v>90</v>
      </c>
      <c r="K872" s="166" t="n">
        <v>1</v>
      </c>
      <c r="L872" s="166" t="n">
        <v>90</v>
      </c>
      <c r="M872" s="141" t="inlineStr">
        <is>
          <t>Sabit Aktivite</t>
        </is>
      </c>
      <c r="N872" s="141" t="inlineStr">
        <is>
          <t>Gerçek/Mevcut Kaynak</t>
        </is>
      </c>
    </row>
    <row r="873" ht="15" customHeight="1" s="113">
      <c r="A873" s="144" t="n">
        <v>46113</v>
      </c>
      <c r="B873" s="124" t="inlineStr">
        <is>
          <t>M042</t>
        </is>
      </c>
      <c r="C873" s="124" t="inlineStr">
        <is>
          <t>TORBALI 5</t>
        </is>
      </c>
      <c r="D873" s="124" t="inlineStr">
        <is>
          <t>CÜNEYT ÇIKRIKÇI - AYŞE AVCU</t>
        </is>
      </c>
      <c r="E873" s="124" t="inlineStr">
        <is>
          <t>U042</t>
        </is>
      </c>
      <c r="F873" s="124" t="inlineStr">
        <is>
          <t>ŞARKÜTERİ</t>
        </is>
      </c>
      <c r="G873" s="124" t="inlineStr">
        <is>
          <t>A011</t>
        </is>
      </c>
      <c r="H873" s="124" t="inlineStr">
        <is>
          <t>Ürün hazırlama</t>
        </is>
      </c>
      <c r="I873" s="166" t="n">
        <v>139</v>
      </c>
      <c r="J873" s="166" t="n">
        <v>1.5</v>
      </c>
      <c r="K873" s="166" t="n">
        <v>1</v>
      </c>
      <c r="L873" s="166" t="n">
        <v>208.5</v>
      </c>
      <c r="M873" s="141" t="inlineStr">
        <is>
          <t>Türetilmiş Saha Etüdü Bekleniyor</t>
        </is>
      </c>
      <c r="N873" s="141" t="inlineStr">
        <is>
          <t>Saha Etüdü Bekleniyor</t>
        </is>
      </c>
    </row>
    <row r="874" ht="30" customHeight="1" s="113">
      <c r="A874" s="144" t="n">
        <v>46113</v>
      </c>
      <c r="B874" s="124" t="inlineStr">
        <is>
          <t>M042</t>
        </is>
      </c>
      <c r="C874" s="124" t="inlineStr">
        <is>
          <t>TORBALI 5</t>
        </is>
      </c>
      <c r="D874" s="124" t="inlineStr">
        <is>
          <t>CÜNEYT ÇIKRIKÇI - AYŞE AVCU</t>
        </is>
      </c>
      <c r="E874" s="124" t="inlineStr">
        <is>
          <t>U013</t>
        </is>
      </c>
      <c r="F874" s="124" t="inlineStr">
        <is>
          <t>KASAP</t>
        </is>
      </c>
      <c r="G874" s="124" t="inlineStr">
        <is>
          <t>A012</t>
        </is>
      </c>
      <c r="H874" s="124" t="inlineStr">
        <is>
          <t>Teşhir hazırlığı</t>
        </is>
      </c>
      <c r="I874" s="166" t="n">
        <v>1</v>
      </c>
      <c r="J874" s="166" t="n">
        <v>75</v>
      </c>
      <c r="K874" s="166" t="n">
        <v>1</v>
      </c>
      <c r="L874" s="166" t="n">
        <v>75</v>
      </c>
      <c r="M874" s="141" t="inlineStr">
        <is>
          <t>Sabit Aktivite</t>
        </is>
      </c>
      <c r="N874" s="141" t="inlineStr">
        <is>
          <t>Gerçek/Mevcut Kaynak</t>
        </is>
      </c>
    </row>
    <row r="875" ht="15" customHeight="1" s="113">
      <c r="A875" s="144" t="n">
        <v>46113</v>
      </c>
      <c r="B875" s="124" t="inlineStr">
        <is>
          <t>M042</t>
        </is>
      </c>
      <c r="C875" s="124" t="inlineStr">
        <is>
          <t>TORBALI 5</t>
        </is>
      </c>
      <c r="D875" s="124" t="inlineStr">
        <is>
          <t>CÜNEYT ÇIKRIKÇI - AYŞE AVCU</t>
        </is>
      </c>
      <c r="E875" s="124" t="inlineStr">
        <is>
          <t>U013</t>
        </is>
      </c>
      <c r="F875" s="124" t="inlineStr">
        <is>
          <t>KASAP</t>
        </is>
      </c>
      <c r="G875" s="124" t="inlineStr">
        <is>
          <t>A013</t>
        </is>
      </c>
      <c r="H875" s="124" t="inlineStr">
        <is>
          <t>Parçalama</t>
        </is>
      </c>
      <c r="I875" s="166" t="n">
        <v>116</v>
      </c>
      <c r="J875" s="166" t="n">
        <v>2.5</v>
      </c>
      <c r="K875" s="166" t="n">
        <v>1</v>
      </c>
      <c r="L875" s="166" t="n">
        <v>290</v>
      </c>
      <c r="M875" s="141" t="inlineStr">
        <is>
          <t>Türetilmiş Saha Etüdü Bekleniyor</t>
        </is>
      </c>
      <c r="N875" s="141" t="inlineStr">
        <is>
          <t>Saha Etüdü Bekleniyor</t>
        </is>
      </c>
    </row>
    <row r="876" ht="15" customHeight="1" s="113">
      <c r="A876" s="144" t="n">
        <v>46113</v>
      </c>
      <c r="B876" s="124" t="inlineStr">
        <is>
          <t>M042</t>
        </is>
      </c>
      <c r="C876" s="124" t="inlineStr">
        <is>
          <t>TORBALI 5</t>
        </is>
      </c>
      <c r="D876" s="124" t="inlineStr">
        <is>
          <t>CÜNEYT ÇIKRIKÇI - AYŞE AVCU</t>
        </is>
      </c>
      <c r="E876" s="124" t="inlineStr">
        <is>
          <t>U013</t>
        </is>
      </c>
      <c r="F876" s="124" t="inlineStr">
        <is>
          <t>KASAP</t>
        </is>
      </c>
      <c r="G876" s="124" t="inlineStr">
        <is>
          <t>A014</t>
        </is>
      </c>
      <c r="H876" s="124" t="inlineStr">
        <is>
          <t>Paketleme</t>
        </is>
      </c>
      <c r="I876" s="166" t="n">
        <v>185</v>
      </c>
      <c r="J876" s="166" t="n">
        <v>1.2</v>
      </c>
      <c r="K876" s="166" t="n">
        <v>1</v>
      </c>
      <c r="L876" s="166" t="n">
        <v>222</v>
      </c>
      <c r="M876" s="141" t="inlineStr">
        <is>
          <t>Türetilmiş Saha Etüdü Bekleniyor</t>
        </is>
      </c>
      <c r="N876" s="141" t="inlineStr">
        <is>
          <t>Saha Etüdü Bekleniyor</t>
        </is>
      </c>
    </row>
    <row r="877" ht="15" customHeight="1" s="113">
      <c r="A877" s="144" t="n">
        <v>46113</v>
      </c>
      <c r="B877" s="124" t="inlineStr">
        <is>
          <t>M042</t>
        </is>
      </c>
      <c r="C877" s="124" t="inlineStr">
        <is>
          <t>TORBALI 5</t>
        </is>
      </c>
      <c r="D877" s="124" t="inlineStr">
        <is>
          <t>CÜNEYT ÇIKRIKÇI - AYŞE AVCU</t>
        </is>
      </c>
      <c r="E877" s="124" t="inlineStr">
        <is>
          <t>U017</t>
        </is>
      </c>
      <c r="F877" s="124" t="inlineStr">
        <is>
          <t>MANAV</t>
        </is>
      </c>
      <c r="G877" s="124" t="inlineStr">
        <is>
          <t>A015</t>
        </is>
      </c>
      <c r="H877" s="124" t="inlineStr">
        <is>
          <t>Teşhir hazırlığı</t>
        </is>
      </c>
      <c r="I877" s="166" t="n">
        <v>26</v>
      </c>
      <c r="J877" s="166" t="n">
        <v>2.2</v>
      </c>
      <c r="K877" s="166" t="n">
        <v>1</v>
      </c>
      <c r="L877" s="166" t="n">
        <v>57.2</v>
      </c>
      <c r="M877" s="141" t="inlineStr">
        <is>
          <t>Türetilmiş Saha Etüdü Bekleniyor</t>
        </is>
      </c>
      <c r="N877" s="141" t="inlineStr">
        <is>
          <t>Saha Etüdü Bekleniyor</t>
        </is>
      </c>
    </row>
    <row r="878" ht="15" customHeight="1" s="113">
      <c r="A878" s="144" t="n">
        <v>46113</v>
      </c>
      <c r="B878" s="124" t="inlineStr">
        <is>
          <t>M042</t>
        </is>
      </c>
      <c r="C878" s="124" t="inlineStr">
        <is>
          <t>TORBALI 5</t>
        </is>
      </c>
      <c r="D878" s="124" t="inlineStr">
        <is>
          <t>CÜNEYT ÇIKRIKÇI - AYŞE AVCU</t>
        </is>
      </c>
      <c r="E878" s="124" t="inlineStr">
        <is>
          <t>U017</t>
        </is>
      </c>
      <c r="F878" s="124" t="inlineStr">
        <is>
          <t>MANAV</t>
        </is>
      </c>
      <c r="G878" s="124" t="inlineStr">
        <is>
          <t>A016</t>
        </is>
      </c>
      <c r="H878" s="124" t="inlineStr">
        <is>
          <t>Ayıklama</t>
        </is>
      </c>
      <c r="I878" s="166" t="n">
        <v>16</v>
      </c>
      <c r="J878" s="166" t="n">
        <v>0.8</v>
      </c>
      <c r="K878" s="166" t="n">
        <v>1</v>
      </c>
      <c r="L878" s="166" t="n">
        <v>12.8</v>
      </c>
      <c r="M878" s="141" t="inlineStr">
        <is>
          <t>Türetilmiş Saha Etüdü Bekleniyor</t>
        </is>
      </c>
      <c r="N878" s="141" t="inlineStr">
        <is>
          <t>Saha Etüdü Bekleniyor</t>
        </is>
      </c>
    </row>
    <row r="879" ht="15" customHeight="1" s="113">
      <c r="A879" s="144" t="n">
        <v>46113</v>
      </c>
      <c r="B879" s="124" t="inlineStr">
        <is>
          <t>M042</t>
        </is>
      </c>
      <c r="C879" s="124" t="inlineStr">
        <is>
          <t>TORBALI 5</t>
        </is>
      </c>
      <c r="D879" s="124" t="inlineStr">
        <is>
          <t>CÜNEYT ÇIKRIKÇI - AYŞE AVCU</t>
        </is>
      </c>
      <c r="E879" s="124" t="inlineStr">
        <is>
          <t>U017</t>
        </is>
      </c>
      <c r="F879" s="124" t="inlineStr">
        <is>
          <t>MANAV</t>
        </is>
      </c>
      <c r="G879" s="124" t="inlineStr">
        <is>
          <t>A017</t>
        </is>
      </c>
      <c r="H879" s="124" t="inlineStr">
        <is>
          <t>Fire ayrıştırma</t>
        </is>
      </c>
      <c r="I879" s="166" t="n">
        <v>5</v>
      </c>
      <c r="J879" s="166" t="n">
        <v>1</v>
      </c>
      <c r="K879" s="166" t="n">
        <v>1</v>
      </c>
      <c r="L879" s="166" t="n">
        <v>5</v>
      </c>
      <c r="M879" s="141" t="inlineStr">
        <is>
          <t>Türetilmiş Saha Etüdü Bekleniyor</t>
        </is>
      </c>
      <c r="N879" s="141" t="inlineStr">
        <is>
          <t>Saha Etüdü Bekleniyor</t>
        </is>
      </c>
    </row>
    <row r="880" ht="30" customHeight="1" s="113">
      <c r="A880" s="144" t="n">
        <v>46113</v>
      </c>
      <c r="B880" s="124" t="inlineStr">
        <is>
          <t>M042</t>
        </is>
      </c>
      <c r="C880" s="124" t="inlineStr">
        <is>
          <t>TORBALI 5</t>
        </is>
      </c>
      <c r="D880" s="124" t="inlineStr">
        <is>
          <t>CÜNEYT ÇIKRIKÇI - AYŞE AVCU</t>
        </is>
      </c>
      <c r="E880" s="124" t="inlineStr">
        <is>
          <t>U023</t>
        </is>
      </c>
      <c r="F880" s="124" t="inlineStr">
        <is>
          <t>ONLİNE TOPLAYICI</t>
        </is>
      </c>
      <c r="G880" s="124" t="inlineStr">
        <is>
          <t>A018</t>
        </is>
      </c>
      <c r="H880" s="124" t="inlineStr">
        <is>
          <t>Sipariş toplama</t>
        </is>
      </c>
      <c r="I880" s="166" t="n">
        <v>72</v>
      </c>
      <c r="J880" s="166" t="n">
        <v>7</v>
      </c>
      <c r="K880" s="166" t="n">
        <v>1</v>
      </c>
      <c r="L880" s="166" t="n">
        <v>504</v>
      </c>
      <c r="M880" s="141" t="inlineStr">
        <is>
          <t>Online Sipariş - Gerçek</t>
        </is>
      </c>
      <c r="N880" s="141" t="inlineStr">
        <is>
          <t>Gerçek/Mevcut Kaynak</t>
        </is>
      </c>
    </row>
    <row r="881" ht="30" customHeight="1" s="113">
      <c r="A881" s="144" t="n">
        <v>46113</v>
      </c>
      <c r="B881" s="124" t="inlineStr">
        <is>
          <t>M042</t>
        </is>
      </c>
      <c r="C881" s="124" t="inlineStr">
        <is>
          <t>TORBALI 5</t>
        </is>
      </c>
      <c r="D881" s="124" t="inlineStr">
        <is>
          <t>CÜNEYT ÇIKRIKÇI - AYŞE AVCU</t>
        </is>
      </c>
      <c r="E881" s="124" t="inlineStr">
        <is>
          <t>U024</t>
        </is>
      </c>
      <c r="F881" s="124" t="inlineStr">
        <is>
          <t>ONLİNE ŞOFÖR</t>
        </is>
      </c>
      <c r="G881" s="124" t="inlineStr">
        <is>
          <t>A019</t>
        </is>
      </c>
      <c r="H881" s="124" t="inlineStr">
        <is>
          <t>Sipariş teslimatı</t>
        </is>
      </c>
      <c r="I881" s="166" t="n">
        <v>72</v>
      </c>
      <c r="J881" s="166" t="n">
        <v>12</v>
      </c>
      <c r="K881" s="166" t="n">
        <v>1</v>
      </c>
      <c r="L881" s="166" t="n">
        <v>864</v>
      </c>
      <c r="M881" s="141" t="inlineStr">
        <is>
          <t>Online Sipariş - Gerçek</t>
        </is>
      </c>
      <c r="N881" s="141" t="inlineStr">
        <is>
          <t>Gerçek/Mevcut Kaynak</t>
        </is>
      </c>
    </row>
    <row r="882" ht="15" customHeight="1" s="113">
      <c r="A882" s="144" t="n">
        <v>46113</v>
      </c>
      <c r="B882" s="124" t="inlineStr">
        <is>
          <t>M042</t>
        </is>
      </c>
      <c r="C882" s="124" t="inlineStr">
        <is>
          <t>TORBALI 5</t>
        </is>
      </c>
      <c r="D882" s="124" t="inlineStr">
        <is>
          <t>CÜNEYT ÇIKRIKÇI - AYŞE AVCU</t>
        </is>
      </c>
      <c r="E882" s="124" t="inlineStr">
        <is>
          <t>U002</t>
        </is>
      </c>
      <c r="F882" s="124" t="inlineStr">
        <is>
          <t>BAKLİYAT</t>
        </is>
      </c>
      <c r="G882" s="124" t="inlineStr">
        <is>
          <t>A020</t>
        </is>
      </c>
      <c r="H882" s="124" t="inlineStr">
        <is>
          <t>Ürün dolumu</t>
        </is>
      </c>
      <c r="I882" s="166" t="n">
        <v>16</v>
      </c>
      <c r="J882" s="166" t="n">
        <v>2</v>
      </c>
      <c r="K882" s="166" t="n">
        <v>1</v>
      </c>
      <c r="L882" s="166" t="n">
        <v>32</v>
      </c>
      <c r="M882" s="141" t="inlineStr">
        <is>
          <t>Türetilmiş Saha Etüdü Bekleniyor</t>
        </is>
      </c>
      <c r="N882" s="141" t="inlineStr">
        <is>
          <t>Saha Etüdü Bekleniyor</t>
        </is>
      </c>
    </row>
    <row r="883" ht="15" customHeight="1" s="113">
      <c r="A883" s="144" t="n">
        <v>46113</v>
      </c>
      <c r="B883" s="124" t="inlineStr">
        <is>
          <t>M042</t>
        </is>
      </c>
      <c r="C883" s="124" t="inlineStr">
        <is>
          <t>TORBALI 5</t>
        </is>
      </c>
      <c r="D883" s="124" t="inlineStr">
        <is>
          <t>CÜNEYT ÇIKRIKÇI - AYŞE AVCU</t>
        </is>
      </c>
      <c r="E883" s="124" t="inlineStr">
        <is>
          <t>U034</t>
        </is>
      </c>
      <c r="F883" s="124" t="inlineStr">
        <is>
          <t>UNLU MAMÜLLER</t>
        </is>
      </c>
      <c r="G883" s="124" t="inlineStr">
        <is>
          <t>A021</t>
        </is>
      </c>
      <c r="H883" s="124" t="inlineStr">
        <is>
          <t>Ürün hazırlama/pişirme</t>
        </is>
      </c>
      <c r="I883" s="166" t="n">
        <v>10</v>
      </c>
      <c r="J883" s="166" t="n">
        <v>25</v>
      </c>
      <c r="K883" s="166" t="n">
        <v>1</v>
      </c>
      <c r="L883" s="166" t="n">
        <v>250</v>
      </c>
      <c r="M883" s="141" t="inlineStr">
        <is>
          <t>Türetilmiş Saha Etüdü Bekleniyor</t>
        </is>
      </c>
      <c r="N883" s="141" t="inlineStr">
        <is>
          <t>Saha Etüdü Bekleniyor</t>
        </is>
      </c>
    </row>
    <row r="884" ht="30" customHeight="1" s="113">
      <c r="A884" s="144" t="n">
        <v>46113</v>
      </c>
      <c r="B884" s="124" t="inlineStr">
        <is>
          <t>M043</t>
        </is>
      </c>
      <c r="C884" s="124" t="inlineStr">
        <is>
          <t>YAPICIOĞLU</t>
        </is>
      </c>
      <c r="D884" s="124" t="inlineStr">
        <is>
          <t>ERTAN TEKİ</t>
        </is>
      </c>
      <c r="E884" s="124" t="inlineStr">
        <is>
          <t>U015</t>
        </is>
      </c>
      <c r="F884" s="124" t="inlineStr">
        <is>
          <t>KASİYER</t>
        </is>
      </c>
      <c r="G884" s="124" t="inlineStr">
        <is>
          <t>A001</t>
        </is>
      </c>
      <c r="H884" s="124" t="inlineStr">
        <is>
          <t>Fiş işlemi</t>
        </is>
      </c>
      <c r="I884" s="166" t="n">
        <v>1777</v>
      </c>
      <c r="J884" s="166" t="n">
        <v>2</v>
      </c>
      <c r="K884" s="166" t="n">
        <v>1</v>
      </c>
      <c r="L884" s="166" t="n">
        <v>3554</v>
      </c>
      <c r="M884" s="141" t="inlineStr">
        <is>
          <t>Günlük Operasyon - Gerçek</t>
        </is>
      </c>
      <c r="N884" s="141" t="inlineStr">
        <is>
          <t>Gerçek/Mevcut Kaynak</t>
        </is>
      </c>
    </row>
    <row r="885" ht="15" customHeight="1" s="113">
      <c r="A885" s="144" t="n">
        <v>46113</v>
      </c>
      <c r="B885" s="124" t="inlineStr">
        <is>
          <t>M043</t>
        </is>
      </c>
      <c r="C885" s="124" t="inlineStr">
        <is>
          <t>YAPICIOĞLU</t>
        </is>
      </c>
      <c r="D885" s="124" t="inlineStr">
        <is>
          <t>ERTAN TEKİ</t>
        </is>
      </c>
      <c r="E885" s="124" t="inlineStr">
        <is>
          <t>U015</t>
        </is>
      </c>
      <c r="F885" s="124" t="inlineStr">
        <is>
          <t>KASİYER</t>
        </is>
      </c>
      <c r="G885" s="124" t="inlineStr">
        <is>
          <t>A002</t>
        </is>
      </c>
      <c r="H885" s="124" t="inlineStr">
        <is>
          <t>Kasa açılışı</t>
        </is>
      </c>
      <c r="I885" s="166" t="n">
        <v>5</v>
      </c>
      <c r="J885" s="166" t="n">
        <v>15</v>
      </c>
      <c r="K885" s="166" t="n">
        <v>1</v>
      </c>
      <c r="L885" s="166" t="n">
        <v>75</v>
      </c>
      <c r="M885" s="141" t="inlineStr">
        <is>
          <t>Türetilmiş Saha Etüdü Bekleniyor</t>
        </is>
      </c>
      <c r="N885" s="141" t="inlineStr">
        <is>
          <t>Saha Etüdü Bekleniyor</t>
        </is>
      </c>
    </row>
    <row r="886" ht="15" customHeight="1" s="113">
      <c r="A886" s="144" t="n">
        <v>46113</v>
      </c>
      <c r="B886" s="124" t="inlineStr">
        <is>
          <t>M043</t>
        </is>
      </c>
      <c r="C886" s="124" t="inlineStr">
        <is>
          <t>YAPICIOĞLU</t>
        </is>
      </c>
      <c r="D886" s="124" t="inlineStr">
        <is>
          <t>ERTAN TEKİ</t>
        </is>
      </c>
      <c r="E886" s="124" t="inlineStr">
        <is>
          <t>U015</t>
        </is>
      </c>
      <c r="F886" s="124" t="inlineStr">
        <is>
          <t>KASİYER</t>
        </is>
      </c>
      <c r="G886" s="124" t="inlineStr">
        <is>
          <t>A003</t>
        </is>
      </c>
      <c r="H886" s="124" t="inlineStr">
        <is>
          <t>Kasa kapanışı</t>
        </is>
      </c>
      <c r="I886" s="166" t="n">
        <v>5</v>
      </c>
      <c r="J886" s="166" t="n">
        <v>20</v>
      </c>
      <c r="K886" s="166" t="n">
        <v>1</v>
      </c>
      <c r="L886" s="166" t="n">
        <v>100</v>
      </c>
      <c r="M886" s="141" t="inlineStr">
        <is>
          <t>Türetilmiş Saha Etüdü Bekleniyor</t>
        </is>
      </c>
      <c r="N886" s="141" t="inlineStr">
        <is>
          <t>Saha Etüdü Bekleniyor</t>
        </is>
      </c>
    </row>
    <row r="887" ht="15" customHeight="1" s="113">
      <c r="A887" s="144" t="n">
        <v>46113</v>
      </c>
      <c r="B887" s="124" t="inlineStr">
        <is>
          <t>M043</t>
        </is>
      </c>
      <c r="C887" s="124" t="inlineStr">
        <is>
          <t>YAPICIOĞLU</t>
        </is>
      </c>
      <c r="D887" s="124" t="inlineStr">
        <is>
          <t>ERTAN TEKİ</t>
        </is>
      </c>
      <c r="E887" s="124" t="inlineStr">
        <is>
          <t>U015</t>
        </is>
      </c>
      <c r="F887" s="124" t="inlineStr">
        <is>
          <t>KASİYER</t>
        </is>
      </c>
      <c r="G887" s="124" t="inlineStr">
        <is>
          <t>A004</t>
        </is>
      </c>
      <c r="H887" s="124" t="inlineStr">
        <is>
          <t>İade işlemi</t>
        </is>
      </c>
      <c r="I887" s="166" t="n">
        <v>21</v>
      </c>
      <c r="J887" s="166" t="n">
        <v>6</v>
      </c>
      <c r="K887" s="166" t="n">
        <v>1</v>
      </c>
      <c r="L887" s="166" t="n">
        <v>126</v>
      </c>
      <c r="M887" s="141" t="inlineStr">
        <is>
          <t>Türetilmiş Saha Etüdü Bekleniyor</t>
        </is>
      </c>
      <c r="N887" s="141" t="inlineStr">
        <is>
          <t>Saha Etüdü Bekleniyor</t>
        </is>
      </c>
    </row>
    <row r="888" ht="15" customHeight="1" s="113">
      <c r="A888" s="144" t="n">
        <v>46113</v>
      </c>
      <c r="B888" s="124" t="inlineStr">
        <is>
          <t>M043</t>
        </is>
      </c>
      <c r="C888" s="124" t="inlineStr">
        <is>
          <t>YAPICIOĞLU</t>
        </is>
      </c>
      <c r="D888" s="124" t="inlineStr">
        <is>
          <t>ERTAN TEKİ</t>
        </is>
      </c>
      <c r="E888" s="124" t="inlineStr">
        <is>
          <t>U026</t>
        </is>
      </c>
      <c r="F888" s="124" t="inlineStr">
        <is>
          <t>REYON GÖREVLİSİ</t>
        </is>
      </c>
      <c r="G888" s="124" t="inlineStr">
        <is>
          <t>A005</t>
        </is>
      </c>
      <c r="H888" s="124" t="inlineStr">
        <is>
          <t>Koli raf yerleştirme</t>
        </is>
      </c>
      <c r="I888" s="166" t="n">
        <v>8</v>
      </c>
      <c r="J888" s="166" t="n">
        <v>1.8</v>
      </c>
      <c r="K888" s="166" t="n">
        <v>1</v>
      </c>
      <c r="L888" s="166" t="n">
        <v>14.4</v>
      </c>
      <c r="M888" s="141" t="inlineStr">
        <is>
          <t>Mal Kabul (Aylık Operasyon KPI) - Türetilmiş</t>
        </is>
      </c>
      <c r="N888" s="141" t="inlineStr">
        <is>
          <t>Gerçek/Türetilmiş</t>
        </is>
      </c>
    </row>
    <row r="889" ht="15" customHeight="1" s="113">
      <c r="A889" s="144" t="n">
        <v>46113</v>
      </c>
      <c r="B889" s="124" t="inlineStr">
        <is>
          <t>M043</t>
        </is>
      </c>
      <c r="C889" s="124" t="inlineStr">
        <is>
          <t>YAPICIOĞLU</t>
        </is>
      </c>
      <c r="D889" s="124" t="inlineStr">
        <is>
          <t>ERTAN TEKİ</t>
        </is>
      </c>
      <c r="E889" s="124" t="inlineStr">
        <is>
          <t>U026</t>
        </is>
      </c>
      <c r="F889" s="124" t="inlineStr">
        <is>
          <t>REYON GÖREVLİSİ</t>
        </is>
      </c>
      <c r="G889" s="124" t="inlineStr">
        <is>
          <t>A006</t>
        </is>
      </c>
      <c r="H889" s="124" t="inlineStr">
        <is>
          <t>Palet boşaltma</t>
        </is>
      </c>
      <c r="I889" s="166" t="n">
        <v>8</v>
      </c>
      <c r="J889" s="166" t="n">
        <v>30</v>
      </c>
      <c r="K889" s="166" t="n">
        <v>1</v>
      </c>
      <c r="L889" s="166" t="n">
        <v>240</v>
      </c>
      <c r="M889" s="141" t="inlineStr">
        <is>
          <t>Mal Kabul (Aylık Operasyon KPI) - Türetilmiş</t>
        </is>
      </c>
      <c r="N889" s="141" t="inlineStr">
        <is>
          <t>Gerçek/Türetilmiş</t>
        </is>
      </c>
    </row>
    <row r="890" ht="15" customHeight="1" s="113">
      <c r="A890" s="144" t="n">
        <v>46113</v>
      </c>
      <c r="B890" s="124" t="inlineStr">
        <is>
          <t>M043</t>
        </is>
      </c>
      <c r="C890" s="124" t="inlineStr">
        <is>
          <t>YAPICIOĞLU</t>
        </is>
      </c>
      <c r="D890" s="124" t="inlineStr">
        <is>
          <t>ERTAN TEKİ</t>
        </is>
      </c>
      <c r="E890" s="124" t="inlineStr">
        <is>
          <t>U026</t>
        </is>
      </c>
      <c r="F890" s="124" t="inlineStr">
        <is>
          <t>REYON GÖREVLİSİ</t>
        </is>
      </c>
      <c r="G890" s="124" t="inlineStr">
        <is>
          <t>A007</t>
        </is>
      </c>
      <c r="H890" s="124" t="inlineStr">
        <is>
          <t>Etiket değiştirme</t>
        </is>
      </c>
      <c r="I890" s="166" t="n">
        <v>127</v>
      </c>
      <c r="J890" s="166" t="n">
        <v>0.45</v>
      </c>
      <c r="K890" s="166" t="n">
        <v>1</v>
      </c>
      <c r="L890" s="166" t="n">
        <v>57.15</v>
      </c>
      <c r="M890" s="141" t="inlineStr">
        <is>
          <t>Türetilmiş Saha Etüdü Bekleniyor</t>
        </is>
      </c>
      <c r="N890" s="141" t="inlineStr">
        <is>
          <t>Saha Etüdü Bekleniyor</t>
        </is>
      </c>
    </row>
    <row r="891" ht="15" customHeight="1" s="113">
      <c r="A891" s="144" t="n">
        <v>46113</v>
      </c>
      <c r="B891" s="124" t="inlineStr">
        <is>
          <t>M043</t>
        </is>
      </c>
      <c r="C891" s="124" t="inlineStr">
        <is>
          <t>YAPICIOĞLU</t>
        </is>
      </c>
      <c r="D891" s="124" t="inlineStr">
        <is>
          <t>ERTAN TEKİ</t>
        </is>
      </c>
      <c r="E891" s="124" t="inlineStr">
        <is>
          <t>U026</t>
        </is>
      </c>
      <c r="F891" s="124" t="inlineStr">
        <is>
          <t>REYON GÖREVLİSİ</t>
        </is>
      </c>
      <c r="G891" s="124" t="inlineStr">
        <is>
          <t>A008</t>
        </is>
      </c>
      <c r="H891" s="124" t="inlineStr">
        <is>
          <t>SKT kontrolü</t>
        </is>
      </c>
      <c r="I891" s="166" t="n">
        <v>905</v>
      </c>
      <c r="J891" s="166" t="n">
        <v>0.2</v>
      </c>
      <c r="K891" s="166" t="n">
        <v>1</v>
      </c>
      <c r="L891" s="166" t="n">
        <v>181</v>
      </c>
      <c r="M891" s="141" t="inlineStr">
        <is>
          <t>Türetilmiş Saha Etüdü Bekleniyor</t>
        </is>
      </c>
      <c r="N891" s="141" t="inlineStr">
        <is>
          <t>Saha Etüdü Bekleniyor</t>
        </is>
      </c>
    </row>
    <row r="892" ht="15" customHeight="1" s="113">
      <c r="A892" s="144" t="n">
        <v>46113</v>
      </c>
      <c r="B892" s="124" t="inlineStr">
        <is>
          <t>M043</t>
        </is>
      </c>
      <c r="C892" s="124" t="inlineStr">
        <is>
          <t>YAPICIOĞLU</t>
        </is>
      </c>
      <c r="D892" s="124" t="inlineStr">
        <is>
          <t>ERTAN TEKİ</t>
        </is>
      </c>
      <c r="E892" s="124" t="inlineStr">
        <is>
          <t>U042</t>
        </is>
      </c>
      <c r="F892" s="124" t="inlineStr">
        <is>
          <t>ŞARKÜTERİ</t>
        </is>
      </c>
      <c r="G892" s="124" t="inlineStr">
        <is>
          <t>A009</t>
        </is>
      </c>
      <c r="H892" s="124" t="inlineStr">
        <is>
          <t>Müşteri servis süresi</t>
        </is>
      </c>
      <c r="I892" s="166" t="n">
        <v>188</v>
      </c>
      <c r="J892" s="166" t="n">
        <v>4</v>
      </c>
      <c r="K892" s="166" t="n">
        <v>1</v>
      </c>
      <c r="L892" s="166" t="n">
        <v>752</v>
      </c>
      <c r="M892" s="141" t="inlineStr">
        <is>
          <t>Türetilmiş Saha Etüdü Bekleniyor</t>
        </is>
      </c>
      <c r="N892" s="141" t="inlineStr">
        <is>
          <t>Saha Etüdü Bekleniyor</t>
        </is>
      </c>
    </row>
    <row r="893" ht="30" customHeight="1" s="113">
      <c r="A893" s="144" t="n">
        <v>46113</v>
      </c>
      <c r="B893" s="124" t="inlineStr">
        <is>
          <t>M043</t>
        </is>
      </c>
      <c r="C893" s="124" t="inlineStr">
        <is>
          <t>YAPICIOĞLU</t>
        </is>
      </c>
      <c r="D893" s="124" t="inlineStr">
        <is>
          <t>ERTAN TEKİ</t>
        </is>
      </c>
      <c r="E893" s="124" t="inlineStr">
        <is>
          <t>U042</t>
        </is>
      </c>
      <c r="F893" s="124" t="inlineStr">
        <is>
          <t>ŞARKÜTERİ</t>
        </is>
      </c>
      <c r="G893" s="124" t="inlineStr">
        <is>
          <t>A010</t>
        </is>
      </c>
      <c r="H893" s="124" t="inlineStr">
        <is>
          <t>Günlük temizlik</t>
        </is>
      </c>
      <c r="I893" s="166" t="n">
        <v>1</v>
      </c>
      <c r="J893" s="166" t="n">
        <v>90</v>
      </c>
      <c r="K893" s="166" t="n">
        <v>1</v>
      </c>
      <c r="L893" s="166" t="n">
        <v>90</v>
      </c>
      <c r="M893" s="141" t="inlineStr">
        <is>
          <t>Sabit Aktivite</t>
        </is>
      </c>
      <c r="N893" s="141" t="inlineStr">
        <is>
          <t>Gerçek/Mevcut Kaynak</t>
        </is>
      </c>
    </row>
    <row r="894" ht="15" customHeight="1" s="113">
      <c r="A894" s="144" t="n">
        <v>46113</v>
      </c>
      <c r="B894" s="124" t="inlineStr">
        <is>
          <t>M043</t>
        </is>
      </c>
      <c r="C894" s="124" t="inlineStr">
        <is>
          <t>YAPICIOĞLU</t>
        </is>
      </c>
      <c r="D894" s="124" t="inlineStr">
        <is>
          <t>ERTAN TEKİ</t>
        </is>
      </c>
      <c r="E894" s="124" t="inlineStr">
        <is>
          <t>U042</t>
        </is>
      </c>
      <c r="F894" s="124" t="inlineStr">
        <is>
          <t>ŞARKÜTERİ</t>
        </is>
      </c>
      <c r="G894" s="124" t="inlineStr">
        <is>
          <t>A011</t>
        </is>
      </c>
      <c r="H894" s="124" t="inlineStr">
        <is>
          <t>Ürün hazırlama</t>
        </is>
      </c>
      <c r="I894" s="166" t="n">
        <v>56</v>
      </c>
      <c r="J894" s="166" t="n">
        <v>1.5</v>
      </c>
      <c r="K894" s="166" t="n">
        <v>1</v>
      </c>
      <c r="L894" s="166" t="n">
        <v>84</v>
      </c>
      <c r="M894" s="141" t="inlineStr">
        <is>
          <t>Türetilmiş Saha Etüdü Bekleniyor</t>
        </is>
      </c>
      <c r="N894" s="141" t="inlineStr">
        <is>
          <t>Saha Etüdü Bekleniyor</t>
        </is>
      </c>
    </row>
    <row r="895" ht="30" customHeight="1" s="113">
      <c r="A895" s="144" t="n">
        <v>46113</v>
      </c>
      <c r="B895" s="124" t="inlineStr">
        <is>
          <t>M043</t>
        </is>
      </c>
      <c r="C895" s="124" t="inlineStr">
        <is>
          <t>YAPICIOĞLU</t>
        </is>
      </c>
      <c r="D895" s="124" t="inlineStr">
        <is>
          <t>ERTAN TEKİ</t>
        </is>
      </c>
      <c r="E895" s="124" t="inlineStr">
        <is>
          <t>U013</t>
        </is>
      </c>
      <c r="F895" s="124" t="inlineStr">
        <is>
          <t>KASAP</t>
        </is>
      </c>
      <c r="G895" s="124" t="inlineStr">
        <is>
          <t>A012</t>
        </is>
      </c>
      <c r="H895" s="124" t="inlineStr">
        <is>
          <t>Teşhir hazırlığı</t>
        </is>
      </c>
      <c r="I895" s="166" t="n">
        <v>1</v>
      </c>
      <c r="J895" s="166" t="n">
        <v>75</v>
      </c>
      <c r="K895" s="166" t="n">
        <v>1</v>
      </c>
      <c r="L895" s="166" t="n">
        <v>75</v>
      </c>
      <c r="M895" s="141" t="inlineStr">
        <is>
          <t>Sabit Aktivite</t>
        </is>
      </c>
      <c r="N895" s="141" t="inlineStr">
        <is>
          <t>Gerçek/Mevcut Kaynak</t>
        </is>
      </c>
    </row>
    <row r="896" ht="15" customHeight="1" s="113">
      <c r="A896" s="144" t="n">
        <v>46113</v>
      </c>
      <c r="B896" s="124" t="inlineStr">
        <is>
          <t>M043</t>
        </is>
      </c>
      <c r="C896" s="124" t="inlineStr">
        <is>
          <t>YAPICIOĞLU</t>
        </is>
      </c>
      <c r="D896" s="124" t="inlineStr">
        <is>
          <t>ERTAN TEKİ</t>
        </is>
      </c>
      <c r="E896" s="124" t="inlineStr">
        <is>
          <t>U013</t>
        </is>
      </c>
      <c r="F896" s="124" t="inlineStr">
        <is>
          <t>KASAP</t>
        </is>
      </c>
      <c r="G896" s="124" t="inlineStr">
        <is>
          <t>A013</t>
        </is>
      </c>
      <c r="H896" s="124" t="inlineStr">
        <is>
          <t>Parçalama</t>
        </is>
      </c>
      <c r="I896" s="166" t="n">
        <v>47</v>
      </c>
      <c r="J896" s="166" t="n">
        <v>2.5</v>
      </c>
      <c r="K896" s="166" t="n">
        <v>1</v>
      </c>
      <c r="L896" s="166" t="n">
        <v>117.5</v>
      </c>
      <c r="M896" s="141" t="inlineStr">
        <is>
          <t>Türetilmiş Saha Etüdü Bekleniyor</t>
        </is>
      </c>
      <c r="N896" s="141" t="inlineStr">
        <is>
          <t>Saha Etüdü Bekleniyor</t>
        </is>
      </c>
    </row>
    <row r="897" ht="15" customHeight="1" s="113">
      <c r="A897" s="144" t="n">
        <v>46113</v>
      </c>
      <c r="B897" s="124" t="inlineStr">
        <is>
          <t>M043</t>
        </is>
      </c>
      <c r="C897" s="124" t="inlineStr">
        <is>
          <t>YAPICIOĞLU</t>
        </is>
      </c>
      <c r="D897" s="124" t="inlineStr">
        <is>
          <t>ERTAN TEKİ</t>
        </is>
      </c>
      <c r="E897" s="124" t="inlineStr">
        <is>
          <t>U013</t>
        </is>
      </c>
      <c r="F897" s="124" t="inlineStr">
        <is>
          <t>KASAP</t>
        </is>
      </c>
      <c r="G897" s="124" t="inlineStr">
        <is>
          <t>A014</t>
        </is>
      </c>
      <c r="H897" s="124" t="inlineStr">
        <is>
          <t>Paketleme</t>
        </is>
      </c>
      <c r="I897" s="166" t="n">
        <v>75</v>
      </c>
      <c r="J897" s="166" t="n">
        <v>1.2</v>
      </c>
      <c r="K897" s="166" t="n">
        <v>1</v>
      </c>
      <c r="L897" s="166" t="n">
        <v>90</v>
      </c>
      <c r="M897" s="141" t="inlineStr">
        <is>
          <t>Türetilmiş Saha Etüdü Bekleniyor</t>
        </is>
      </c>
      <c r="N897" s="141" t="inlineStr">
        <is>
          <t>Saha Etüdü Bekleniyor</t>
        </is>
      </c>
    </row>
    <row r="898" ht="15" customHeight="1" s="113">
      <c r="A898" s="144" t="n">
        <v>46113</v>
      </c>
      <c r="B898" s="124" t="inlineStr">
        <is>
          <t>M043</t>
        </is>
      </c>
      <c r="C898" s="124" t="inlineStr">
        <is>
          <t>YAPICIOĞLU</t>
        </is>
      </c>
      <c r="D898" s="124" t="inlineStr">
        <is>
          <t>ERTAN TEKİ</t>
        </is>
      </c>
      <c r="E898" s="124" t="inlineStr">
        <is>
          <t>U017</t>
        </is>
      </c>
      <c r="F898" s="124" t="inlineStr">
        <is>
          <t>MANAV</t>
        </is>
      </c>
      <c r="G898" s="124" t="inlineStr">
        <is>
          <t>A015</t>
        </is>
      </c>
      <c r="H898" s="124" t="inlineStr">
        <is>
          <t>Teşhir hazırlığı</t>
        </is>
      </c>
      <c r="I898" s="166" t="n">
        <v>72</v>
      </c>
      <c r="J898" s="166" t="n">
        <v>2.2</v>
      </c>
      <c r="K898" s="166" t="n">
        <v>1</v>
      </c>
      <c r="L898" s="166" t="n">
        <v>158.4</v>
      </c>
      <c r="M898" s="141" t="inlineStr">
        <is>
          <t>Türetilmiş Saha Etüdü Bekleniyor</t>
        </is>
      </c>
      <c r="N898" s="141" t="inlineStr">
        <is>
          <t>Saha Etüdü Bekleniyor</t>
        </is>
      </c>
    </row>
    <row r="899" ht="15" customHeight="1" s="113">
      <c r="A899" s="144" t="n">
        <v>46113</v>
      </c>
      <c r="B899" s="124" t="inlineStr">
        <is>
          <t>M043</t>
        </is>
      </c>
      <c r="C899" s="124" t="inlineStr">
        <is>
          <t>YAPICIOĞLU</t>
        </is>
      </c>
      <c r="D899" s="124" t="inlineStr">
        <is>
          <t>ERTAN TEKİ</t>
        </is>
      </c>
      <c r="E899" s="124" t="inlineStr">
        <is>
          <t>U017</t>
        </is>
      </c>
      <c r="F899" s="124" t="inlineStr">
        <is>
          <t>MANAV</t>
        </is>
      </c>
      <c r="G899" s="124" t="inlineStr">
        <is>
          <t>A016</t>
        </is>
      </c>
      <c r="H899" s="124" t="inlineStr">
        <is>
          <t>Ayıklama</t>
        </is>
      </c>
      <c r="I899" s="166" t="n">
        <v>43</v>
      </c>
      <c r="J899" s="166" t="n">
        <v>0.8</v>
      </c>
      <c r="K899" s="166" t="n">
        <v>1</v>
      </c>
      <c r="L899" s="166" t="n">
        <v>34.4</v>
      </c>
      <c r="M899" s="141" t="inlineStr">
        <is>
          <t>Türetilmiş Saha Etüdü Bekleniyor</t>
        </is>
      </c>
      <c r="N899" s="141" t="inlineStr">
        <is>
          <t>Saha Etüdü Bekleniyor</t>
        </is>
      </c>
    </row>
    <row r="900" ht="15" customHeight="1" s="113">
      <c r="A900" s="144" t="n">
        <v>46113</v>
      </c>
      <c r="B900" s="124" t="inlineStr">
        <is>
          <t>M043</t>
        </is>
      </c>
      <c r="C900" s="124" t="inlineStr">
        <is>
          <t>YAPICIOĞLU</t>
        </is>
      </c>
      <c r="D900" s="124" t="inlineStr">
        <is>
          <t>ERTAN TEKİ</t>
        </is>
      </c>
      <c r="E900" s="124" t="inlineStr">
        <is>
          <t>U017</t>
        </is>
      </c>
      <c r="F900" s="124" t="inlineStr">
        <is>
          <t>MANAV</t>
        </is>
      </c>
      <c r="G900" s="124" t="inlineStr">
        <is>
          <t>A017</t>
        </is>
      </c>
      <c r="H900" s="124" t="inlineStr">
        <is>
          <t>Fire ayrıştırma</t>
        </is>
      </c>
      <c r="I900" s="166" t="n">
        <v>11</v>
      </c>
      <c r="J900" s="166" t="n">
        <v>1</v>
      </c>
      <c r="K900" s="166" t="n">
        <v>1</v>
      </c>
      <c r="L900" s="166" t="n">
        <v>11</v>
      </c>
      <c r="M900" s="141" t="inlineStr">
        <is>
          <t>Türetilmiş Saha Etüdü Bekleniyor</t>
        </is>
      </c>
      <c r="N900" s="141" t="inlineStr">
        <is>
          <t>Saha Etüdü Bekleniyor</t>
        </is>
      </c>
    </row>
    <row r="901" ht="30" customHeight="1" s="113">
      <c r="A901" s="144" t="n">
        <v>46113</v>
      </c>
      <c r="B901" s="124" t="inlineStr">
        <is>
          <t>M043</t>
        </is>
      </c>
      <c r="C901" s="124" t="inlineStr">
        <is>
          <t>YAPICIOĞLU</t>
        </is>
      </c>
      <c r="D901" s="124" t="inlineStr">
        <is>
          <t>ERTAN TEKİ</t>
        </is>
      </c>
      <c r="E901" s="124" t="inlineStr">
        <is>
          <t>U023</t>
        </is>
      </c>
      <c r="F901" s="124" t="inlineStr">
        <is>
          <t>ONLİNE TOPLAYICI</t>
        </is>
      </c>
      <c r="G901" s="124" t="inlineStr">
        <is>
          <t>A018</t>
        </is>
      </c>
      <c r="H901" s="124" t="inlineStr">
        <is>
          <t>Sipariş toplama</t>
        </is>
      </c>
      <c r="I901" s="166" t="n">
        <v>100</v>
      </c>
      <c r="J901" s="166" t="n">
        <v>7</v>
      </c>
      <c r="K901" s="166" t="n">
        <v>1</v>
      </c>
      <c r="L901" s="166" t="n">
        <v>700</v>
      </c>
      <c r="M901" s="141" t="inlineStr">
        <is>
          <t>Online Sipariş - Gerçek</t>
        </is>
      </c>
      <c r="N901" s="141" t="inlineStr">
        <is>
          <t>Gerçek/Mevcut Kaynak</t>
        </is>
      </c>
    </row>
    <row r="902" ht="30" customHeight="1" s="113">
      <c r="A902" s="144" t="n">
        <v>46113</v>
      </c>
      <c r="B902" s="124" t="inlineStr">
        <is>
          <t>M043</t>
        </is>
      </c>
      <c r="C902" s="124" t="inlineStr">
        <is>
          <t>YAPICIOĞLU</t>
        </is>
      </c>
      <c r="D902" s="124" t="inlineStr">
        <is>
          <t>ERTAN TEKİ</t>
        </is>
      </c>
      <c r="E902" s="124" t="inlineStr">
        <is>
          <t>U024</t>
        </is>
      </c>
      <c r="F902" s="124" t="inlineStr">
        <is>
          <t>ONLİNE ŞOFÖR</t>
        </is>
      </c>
      <c r="G902" s="124" t="inlineStr">
        <is>
          <t>A019</t>
        </is>
      </c>
      <c r="H902" s="124" t="inlineStr">
        <is>
          <t>Sipariş teslimatı</t>
        </is>
      </c>
      <c r="I902" s="166" t="n">
        <v>100</v>
      </c>
      <c r="J902" s="166" t="n">
        <v>12</v>
      </c>
      <c r="K902" s="166" t="n">
        <v>1</v>
      </c>
      <c r="L902" s="166" t="n">
        <v>1200</v>
      </c>
      <c r="M902" s="141" t="inlineStr">
        <is>
          <t>Online Sipariş - Gerçek</t>
        </is>
      </c>
      <c r="N902" s="141" t="inlineStr">
        <is>
          <t>Gerçek/Mevcut Kaynak</t>
        </is>
      </c>
    </row>
    <row r="903" ht="15" customHeight="1" s="113">
      <c r="A903" s="144" t="n">
        <v>46113</v>
      </c>
      <c r="B903" s="124" t="inlineStr">
        <is>
          <t>M043</t>
        </is>
      </c>
      <c r="C903" s="124" t="inlineStr">
        <is>
          <t>YAPICIOĞLU</t>
        </is>
      </c>
      <c r="D903" s="124" t="inlineStr">
        <is>
          <t>ERTAN TEKİ</t>
        </is>
      </c>
      <c r="E903" s="124" t="inlineStr">
        <is>
          <t>U002</t>
        </is>
      </c>
      <c r="F903" s="124" t="inlineStr">
        <is>
          <t>BAKLİYAT</t>
        </is>
      </c>
      <c r="G903" s="124" t="inlineStr">
        <is>
          <t>A020</t>
        </is>
      </c>
      <c r="H903" s="124" t="inlineStr">
        <is>
          <t>Ürün dolumu</t>
        </is>
      </c>
      <c r="I903" s="166" t="n">
        <v>43</v>
      </c>
      <c r="J903" s="166" t="n">
        <v>2</v>
      </c>
      <c r="K903" s="166" t="n">
        <v>1</v>
      </c>
      <c r="L903" s="166" t="n">
        <v>86</v>
      </c>
      <c r="M903" s="141" t="inlineStr">
        <is>
          <t>Türetilmiş Saha Etüdü Bekleniyor</t>
        </is>
      </c>
      <c r="N903" s="141" t="inlineStr">
        <is>
          <t>Saha Etüdü Bekleniyor</t>
        </is>
      </c>
    </row>
    <row r="904" ht="15" customHeight="1" s="113">
      <c r="A904" s="144" t="n">
        <v>46113</v>
      </c>
      <c r="B904" s="124" t="inlineStr">
        <is>
          <t>M043</t>
        </is>
      </c>
      <c r="C904" s="124" t="inlineStr">
        <is>
          <t>YAPICIOĞLU</t>
        </is>
      </c>
      <c r="D904" s="124" t="inlineStr">
        <is>
          <t>ERTAN TEKİ</t>
        </is>
      </c>
      <c r="E904" s="124" t="inlineStr">
        <is>
          <t>U034</t>
        </is>
      </c>
      <c r="F904" s="124" t="inlineStr">
        <is>
          <t>UNLU MAMÜLLER</t>
        </is>
      </c>
      <c r="G904" s="124" t="inlineStr">
        <is>
          <t>A021</t>
        </is>
      </c>
      <c r="H904" s="124" t="inlineStr">
        <is>
          <t>Ürün hazırlama/pişirme</t>
        </is>
      </c>
      <c r="I904" s="166" t="n">
        <v>4</v>
      </c>
      <c r="J904" s="166" t="n">
        <v>25</v>
      </c>
      <c r="K904" s="166" t="n">
        <v>1</v>
      </c>
      <c r="L904" s="166" t="n">
        <v>100</v>
      </c>
      <c r="M904" s="141" t="inlineStr">
        <is>
          <t>Türetilmiş Saha Etüdü Bekleniyor</t>
        </is>
      </c>
      <c r="N904" s="141" t="inlineStr">
        <is>
          <t>Saha Etüdü Bekleniyor</t>
        </is>
      </c>
    </row>
    <row r="905" ht="30" customHeight="1" s="113">
      <c r="A905" s="144" t="n">
        <v>46113</v>
      </c>
      <c r="B905" s="124" t="inlineStr">
        <is>
          <t>M044</t>
        </is>
      </c>
      <c r="C905" s="124" t="inlineStr">
        <is>
          <t>YEŞİLOVA</t>
        </is>
      </c>
      <c r="D905" s="124" t="inlineStr">
        <is>
          <t>DERYA YARDIMCI</t>
        </is>
      </c>
      <c r="E905" s="124" t="inlineStr">
        <is>
          <t>U015</t>
        </is>
      </c>
      <c r="F905" s="124" t="inlineStr">
        <is>
          <t>KASİYER</t>
        </is>
      </c>
      <c r="G905" s="124" t="inlineStr">
        <is>
          <t>A001</t>
        </is>
      </c>
      <c r="H905" s="124" t="inlineStr">
        <is>
          <t>Fiş işlemi</t>
        </is>
      </c>
      <c r="I905" s="166" t="n">
        <v>753</v>
      </c>
      <c r="J905" s="166" t="n">
        <v>2</v>
      </c>
      <c r="K905" s="166" t="n">
        <v>1</v>
      </c>
      <c r="L905" s="166" t="n">
        <v>1506</v>
      </c>
      <c r="M905" s="141" t="inlineStr">
        <is>
          <t>Günlük Operasyon - Gerçek</t>
        </is>
      </c>
      <c r="N905" s="141" t="inlineStr">
        <is>
          <t>Gerçek/Mevcut Kaynak</t>
        </is>
      </c>
    </row>
    <row r="906" ht="15" customHeight="1" s="113">
      <c r="A906" s="144" t="n">
        <v>46113</v>
      </c>
      <c r="B906" s="124" t="inlineStr">
        <is>
          <t>M044</t>
        </is>
      </c>
      <c r="C906" s="124" t="inlineStr">
        <is>
          <t>YEŞİLOVA</t>
        </is>
      </c>
      <c r="D906" s="124" t="inlineStr">
        <is>
          <t>DERYA YARDIMCI</t>
        </is>
      </c>
      <c r="E906" s="124" t="inlineStr">
        <is>
          <t>U015</t>
        </is>
      </c>
      <c r="F906" s="124" t="inlineStr">
        <is>
          <t>KASİYER</t>
        </is>
      </c>
      <c r="G906" s="124" t="inlineStr">
        <is>
          <t>A002</t>
        </is>
      </c>
      <c r="H906" s="124" t="inlineStr">
        <is>
          <t>Kasa açılışı</t>
        </is>
      </c>
      <c r="I906" s="166" t="n">
        <v>2</v>
      </c>
      <c r="J906" s="166" t="n">
        <v>15</v>
      </c>
      <c r="K906" s="166" t="n">
        <v>1</v>
      </c>
      <c r="L906" s="166" t="n">
        <v>30</v>
      </c>
      <c r="M906" s="141" t="inlineStr">
        <is>
          <t>Türetilmiş Saha Etüdü Bekleniyor</t>
        </is>
      </c>
      <c r="N906" s="141" t="inlineStr">
        <is>
          <t>Saha Etüdü Bekleniyor</t>
        </is>
      </c>
    </row>
    <row r="907" ht="15" customHeight="1" s="113">
      <c r="A907" s="144" t="n">
        <v>46113</v>
      </c>
      <c r="B907" s="124" t="inlineStr">
        <is>
          <t>M044</t>
        </is>
      </c>
      <c r="C907" s="124" t="inlineStr">
        <is>
          <t>YEŞİLOVA</t>
        </is>
      </c>
      <c r="D907" s="124" t="inlineStr">
        <is>
          <t>DERYA YARDIMCI</t>
        </is>
      </c>
      <c r="E907" s="124" t="inlineStr">
        <is>
          <t>U015</t>
        </is>
      </c>
      <c r="F907" s="124" t="inlineStr">
        <is>
          <t>KASİYER</t>
        </is>
      </c>
      <c r="G907" s="124" t="inlineStr">
        <is>
          <t>A003</t>
        </is>
      </c>
      <c r="H907" s="124" t="inlineStr">
        <is>
          <t>Kasa kapanışı</t>
        </is>
      </c>
      <c r="I907" s="166" t="n">
        <v>2</v>
      </c>
      <c r="J907" s="166" t="n">
        <v>20</v>
      </c>
      <c r="K907" s="166" t="n">
        <v>1</v>
      </c>
      <c r="L907" s="166" t="n">
        <v>40</v>
      </c>
      <c r="M907" s="141" t="inlineStr">
        <is>
          <t>Türetilmiş Saha Etüdü Bekleniyor</t>
        </is>
      </c>
      <c r="N907" s="141" t="inlineStr">
        <is>
          <t>Saha Etüdü Bekleniyor</t>
        </is>
      </c>
    </row>
    <row r="908" ht="15" customHeight="1" s="113">
      <c r="A908" s="144" t="n">
        <v>46113</v>
      </c>
      <c r="B908" s="124" t="inlineStr">
        <is>
          <t>M044</t>
        </is>
      </c>
      <c r="C908" s="124" t="inlineStr">
        <is>
          <t>YEŞİLOVA</t>
        </is>
      </c>
      <c r="D908" s="124" t="inlineStr">
        <is>
          <t>DERYA YARDIMCI</t>
        </is>
      </c>
      <c r="E908" s="124" t="inlineStr">
        <is>
          <t>U015</t>
        </is>
      </c>
      <c r="F908" s="124" t="inlineStr">
        <is>
          <t>KASİYER</t>
        </is>
      </c>
      <c r="G908" s="124" t="inlineStr">
        <is>
          <t>A004</t>
        </is>
      </c>
      <c r="H908" s="124" t="inlineStr">
        <is>
          <t>İade işlemi</t>
        </is>
      </c>
      <c r="I908" s="166" t="n">
        <v>9</v>
      </c>
      <c r="J908" s="166" t="n">
        <v>6</v>
      </c>
      <c r="K908" s="166" t="n">
        <v>1</v>
      </c>
      <c r="L908" s="166" t="n">
        <v>54</v>
      </c>
      <c r="M908" s="141" t="inlineStr">
        <is>
          <t>Türetilmiş Saha Etüdü Bekleniyor</t>
        </is>
      </c>
      <c r="N908" s="141" t="inlineStr">
        <is>
          <t>Saha Etüdü Bekleniyor</t>
        </is>
      </c>
    </row>
    <row r="909" ht="15" customHeight="1" s="113">
      <c r="A909" s="144" t="n">
        <v>46113</v>
      </c>
      <c r="B909" s="124" t="inlineStr">
        <is>
          <t>M044</t>
        </is>
      </c>
      <c r="C909" s="124" t="inlineStr">
        <is>
          <t>YEŞİLOVA</t>
        </is>
      </c>
      <c r="D909" s="124" t="inlineStr">
        <is>
          <t>DERYA YARDIMCI</t>
        </is>
      </c>
      <c r="E909" s="124" t="inlineStr">
        <is>
          <t>U026</t>
        </is>
      </c>
      <c r="F909" s="124" t="inlineStr">
        <is>
          <t>REYON GÖREVLİSİ</t>
        </is>
      </c>
      <c r="G909" s="124" t="inlineStr">
        <is>
          <t>A005</t>
        </is>
      </c>
      <c r="H909" s="124" t="inlineStr">
        <is>
          <t>Koli raf yerleştirme</t>
        </is>
      </c>
      <c r="I909" s="166" t="n">
        <v>6</v>
      </c>
      <c r="J909" s="166" t="n">
        <v>1.8</v>
      </c>
      <c r="K909" s="166" t="n">
        <v>1</v>
      </c>
      <c r="L909" s="166" t="n">
        <v>10.8</v>
      </c>
      <c r="M909" s="141" t="inlineStr">
        <is>
          <t>Mal Kabul (Aylık Operasyon KPI) - Türetilmiş</t>
        </is>
      </c>
      <c r="N909" s="141" t="inlineStr">
        <is>
          <t>Gerçek/Türetilmiş</t>
        </is>
      </c>
    </row>
    <row r="910" ht="15" customHeight="1" s="113">
      <c r="A910" s="144" t="n">
        <v>46113</v>
      </c>
      <c r="B910" s="124" t="inlineStr">
        <is>
          <t>M044</t>
        </is>
      </c>
      <c r="C910" s="124" t="inlineStr">
        <is>
          <t>YEŞİLOVA</t>
        </is>
      </c>
      <c r="D910" s="124" t="inlineStr">
        <is>
          <t>DERYA YARDIMCI</t>
        </is>
      </c>
      <c r="E910" s="124" t="inlineStr">
        <is>
          <t>U026</t>
        </is>
      </c>
      <c r="F910" s="124" t="inlineStr">
        <is>
          <t>REYON GÖREVLİSİ</t>
        </is>
      </c>
      <c r="G910" s="124" t="inlineStr">
        <is>
          <t>A006</t>
        </is>
      </c>
      <c r="H910" s="124" t="inlineStr">
        <is>
          <t>Palet boşaltma</t>
        </is>
      </c>
      <c r="I910" s="166" t="n">
        <v>6</v>
      </c>
      <c r="J910" s="166" t="n">
        <v>30</v>
      </c>
      <c r="K910" s="166" t="n">
        <v>1</v>
      </c>
      <c r="L910" s="166" t="n">
        <v>180</v>
      </c>
      <c r="M910" s="141" t="inlineStr">
        <is>
          <t>Mal Kabul (Aylık Operasyon KPI) - Türetilmiş</t>
        </is>
      </c>
      <c r="N910" s="141" t="inlineStr">
        <is>
          <t>Gerçek/Türetilmiş</t>
        </is>
      </c>
    </row>
    <row r="911" ht="15" customHeight="1" s="113">
      <c r="A911" s="144" t="n">
        <v>46113</v>
      </c>
      <c r="B911" s="124" t="inlineStr">
        <is>
          <t>M044</t>
        </is>
      </c>
      <c r="C911" s="124" t="inlineStr">
        <is>
          <t>YEŞİLOVA</t>
        </is>
      </c>
      <c r="D911" s="124" t="inlineStr">
        <is>
          <t>DERYA YARDIMCI</t>
        </is>
      </c>
      <c r="E911" s="124" t="inlineStr">
        <is>
          <t>U026</t>
        </is>
      </c>
      <c r="F911" s="124" t="inlineStr">
        <is>
          <t>REYON GÖREVLİSİ</t>
        </is>
      </c>
      <c r="G911" s="124" t="inlineStr">
        <is>
          <t>A007</t>
        </is>
      </c>
      <c r="H911" s="124" t="inlineStr">
        <is>
          <t>Etiket değiştirme</t>
        </is>
      </c>
      <c r="I911" s="166" t="n">
        <v>94</v>
      </c>
      <c r="J911" s="166" t="n">
        <v>0.45</v>
      </c>
      <c r="K911" s="166" t="n">
        <v>1</v>
      </c>
      <c r="L911" s="166" t="n">
        <v>42.3</v>
      </c>
      <c r="M911" s="141" t="inlineStr">
        <is>
          <t>Türetilmiş Saha Etüdü Bekleniyor</t>
        </is>
      </c>
      <c r="N911" s="141" t="inlineStr">
        <is>
          <t>Saha Etüdü Bekleniyor</t>
        </is>
      </c>
    </row>
    <row r="912" ht="15" customHeight="1" s="113">
      <c r="A912" s="144" t="n">
        <v>46113</v>
      </c>
      <c r="B912" s="124" t="inlineStr">
        <is>
          <t>M044</t>
        </is>
      </c>
      <c r="C912" s="124" t="inlineStr">
        <is>
          <t>YEŞİLOVA</t>
        </is>
      </c>
      <c r="D912" s="124" t="inlineStr">
        <is>
          <t>DERYA YARDIMCI</t>
        </is>
      </c>
      <c r="E912" s="124" t="inlineStr">
        <is>
          <t>U026</t>
        </is>
      </c>
      <c r="F912" s="124" t="inlineStr">
        <is>
          <t>REYON GÖREVLİSİ</t>
        </is>
      </c>
      <c r="G912" s="124" t="inlineStr">
        <is>
          <t>A008</t>
        </is>
      </c>
      <c r="H912" s="124" t="inlineStr">
        <is>
          <t>SKT kontrolü</t>
        </is>
      </c>
      <c r="I912" s="166" t="n">
        <v>672</v>
      </c>
      <c r="J912" s="166" t="n">
        <v>0.2</v>
      </c>
      <c r="K912" s="166" t="n">
        <v>1</v>
      </c>
      <c r="L912" s="166" t="n">
        <v>134.4</v>
      </c>
      <c r="M912" s="141" t="inlineStr">
        <is>
          <t>Türetilmiş Saha Etüdü Bekleniyor</t>
        </is>
      </c>
      <c r="N912" s="141" t="inlineStr">
        <is>
          <t>Saha Etüdü Bekleniyor</t>
        </is>
      </c>
    </row>
    <row r="913" ht="15" customHeight="1" s="113">
      <c r="A913" s="144" t="n">
        <v>46113</v>
      </c>
      <c r="B913" s="124" t="inlineStr">
        <is>
          <t>M044</t>
        </is>
      </c>
      <c r="C913" s="124" t="inlineStr">
        <is>
          <t>YEŞİLOVA</t>
        </is>
      </c>
      <c r="D913" s="124" t="inlineStr">
        <is>
          <t>DERYA YARDIMCI</t>
        </is>
      </c>
      <c r="E913" s="124" t="inlineStr">
        <is>
          <t>U042</t>
        </is>
      </c>
      <c r="F913" s="124" t="inlineStr">
        <is>
          <t>ŞARKÜTERİ</t>
        </is>
      </c>
      <c r="G913" s="124" t="inlineStr">
        <is>
          <t>A009</t>
        </is>
      </c>
      <c r="H913" s="124" t="inlineStr">
        <is>
          <t>Müşteri servis süresi</t>
        </is>
      </c>
      <c r="I913" s="166" t="n">
        <v>79</v>
      </c>
      <c r="J913" s="166" t="n">
        <v>4</v>
      </c>
      <c r="K913" s="166" t="n">
        <v>1</v>
      </c>
      <c r="L913" s="166" t="n">
        <v>316</v>
      </c>
      <c r="M913" s="141" t="inlineStr">
        <is>
          <t>Türetilmiş Saha Etüdü Bekleniyor</t>
        </is>
      </c>
      <c r="N913" s="141" t="inlineStr">
        <is>
          <t>Saha Etüdü Bekleniyor</t>
        </is>
      </c>
    </row>
    <row r="914" ht="30" customHeight="1" s="113">
      <c r="A914" s="144" t="n">
        <v>46113</v>
      </c>
      <c r="B914" s="124" t="inlineStr">
        <is>
          <t>M044</t>
        </is>
      </c>
      <c r="C914" s="124" t="inlineStr">
        <is>
          <t>YEŞİLOVA</t>
        </is>
      </c>
      <c r="D914" s="124" t="inlineStr">
        <is>
          <t>DERYA YARDIMCI</t>
        </is>
      </c>
      <c r="E914" s="124" t="inlineStr">
        <is>
          <t>U042</t>
        </is>
      </c>
      <c r="F914" s="124" t="inlineStr">
        <is>
          <t>ŞARKÜTERİ</t>
        </is>
      </c>
      <c r="G914" s="124" t="inlineStr">
        <is>
          <t>A010</t>
        </is>
      </c>
      <c r="H914" s="124" t="inlineStr">
        <is>
          <t>Günlük temizlik</t>
        </is>
      </c>
      <c r="I914" s="166" t="n">
        <v>1</v>
      </c>
      <c r="J914" s="166" t="n">
        <v>90</v>
      </c>
      <c r="K914" s="166" t="n">
        <v>1</v>
      </c>
      <c r="L914" s="166" t="n">
        <v>90</v>
      </c>
      <c r="M914" s="141" t="inlineStr">
        <is>
          <t>Sabit Aktivite</t>
        </is>
      </c>
      <c r="N914" s="141" t="inlineStr">
        <is>
          <t>Gerçek/Mevcut Kaynak</t>
        </is>
      </c>
    </row>
    <row r="915" ht="15" customHeight="1" s="113">
      <c r="A915" s="144" t="n">
        <v>46113</v>
      </c>
      <c r="B915" s="124" t="inlineStr">
        <is>
          <t>M044</t>
        </is>
      </c>
      <c r="C915" s="124" t="inlineStr">
        <is>
          <t>YEŞİLOVA</t>
        </is>
      </c>
      <c r="D915" s="124" t="inlineStr">
        <is>
          <t>DERYA YARDIMCI</t>
        </is>
      </c>
      <c r="E915" s="124" t="inlineStr">
        <is>
          <t>U042</t>
        </is>
      </c>
      <c r="F915" s="124" t="inlineStr">
        <is>
          <t>ŞARKÜTERİ</t>
        </is>
      </c>
      <c r="G915" s="124" t="inlineStr">
        <is>
          <t>A011</t>
        </is>
      </c>
      <c r="H915" s="124" t="inlineStr">
        <is>
          <t>Ürün hazırlama</t>
        </is>
      </c>
      <c r="I915" s="166" t="n">
        <v>24</v>
      </c>
      <c r="J915" s="166" t="n">
        <v>1.5</v>
      </c>
      <c r="K915" s="166" t="n">
        <v>1</v>
      </c>
      <c r="L915" s="166" t="n">
        <v>36</v>
      </c>
      <c r="M915" s="141" t="inlineStr">
        <is>
          <t>Türetilmiş Saha Etüdü Bekleniyor</t>
        </is>
      </c>
      <c r="N915" s="141" t="inlineStr">
        <is>
          <t>Saha Etüdü Bekleniyor</t>
        </is>
      </c>
    </row>
    <row r="916" ht="30" customHeight="1" s="113">
      <c r="A916" s="144" t="n">
        <v>46113</v>
      </c>
      <c r="B916" s="124" t="inlineStr">
        <is>
          <t>M044</t>
        </is>
      </c>
      <c r="C916" s="124" t="inlineStr">
        <is>
          <t>YEŞİLOVA</t>
        </is>
      </c>
      <c r="D916" s="124" t="inlineStr">
        <is>
          <t>DERYA YARDIMCI</t>
        </is>
      </c>
      <c r="E916" s="124" t="inlineStr">
        <is>
          <t>U013</t>
        </is>
      </c>
      <c r="F916" s="124" t="inlineStr">
        <is>
          <t>KASAP</t>
        </is>
      </c>
      <c r="G916" s="124" t="inlineStr">
        <is>
          <t>A012</t>
        </is>
      </c>
      <c r="H916" s="124" t="inlineStr">
        <is>
          <t>Teşhir hazırlığı</t>
        </is>
      </c>
      <c r="I916" s="166" t="n">
        <v>1</v>
      </c>
      <c r="J916" s="166" t="n">
        <v>75</v>
      </c>
      <c r="K916" s="166" t="n">
        <v>1</v>
      </c>
      <c r="L916" s="166" t="n">
        <v>75</v>
      </c>
      <c r="M916" s="141" t="inlineStr">
        <is>
          <t>Sabit Aktivite</t>
        </is>
      </c>
      <c r="N916" s="141" t="inlineStr">
        <is>
          <t>Gerçek/Mevcut Kaynak</t>
        </is>
      </c>
    </row>
    <row r="917" ht="15" customHeight="1" s="113">
      <c r="A917" s="144" t="n">
        <v>46113</v>
      </c>
      <c r="B917" s="124" t="inlineStr">
        <is>
          <t>M044</t>
        </is>
      </c>
      <c r="C917" s="124" t="inlineStr">
        <is>
          <t>YEŞİLOVA</t>
        </is>
      </c>
      <c r="D917" s="124" t="inlineStr">
        <is>
          <t>DERYA YARDIMCI</t>
        </is>
      </c>
      <c r="E917" s="124" t="inlineStr">
        <is>
          <t>U013</t>
        </is>
      </c>
      <c r="F917" s="124" t="inlineStr">
        <is>
          <t>KASAP</t>
        </is>
      </c>
      <c r="G917" s="124" t="inlineStr">
        <is>
          <t>A013</t>
        </is>
      </c>
      <c r="H917" s="124" t="inlineStr">
        <is>
          <t>Parçalama</t>
        </is>
      </c>
      <c r="I917" s="166" t="n">
        <v>20</v>
      </c>
      <c r="J917" s="166" t="n">
        <v>2.5</v>
      </c>
      <c r="K917" s="166" t="n">
        <v>1</v>
      </c>
      <c r="L917" s="166" t="n">
        <v>50</v>
      </c>
      <c r="M917" s="141" t="inlineStr">
        <is>
          <t>Türetilmiş Saha Etüdü Bekleniyor</t>
        </is>
      </c>
      <c r="N917" s="141" t="inlineStr">
        <is>
          <t>Saha Etüdü Bekleniyor</t>
        </is>
      </c>
    </row>
    <row r="918" ht="15" customHeight="1" s="113">
      <c r="A918" s="144" t="n">
        <v>46113</v>
      </c>
      <c r="B918" s="124" t="inlineStr">
        <is>
          <t>M044</t>
        </is>
      </c>
      <c r="C918" s="124" t="inlineStr">
        <is>
          <t>YEŞİLOVA</t>
        </is>
      </c>
      <c r="D918" s="124" t="inlineStr">
        <is>
          <t>DERYA YARDIMCI</t>
        </is>
      </c>
      <c r="E918" s="124" t="inlineStr">
        <is>
          <t>U013</t>
        </is>
      </c>
      <c r="F918" s="124" t="inlineStr">
        <is>
          <t>KASAP</t>
        </is>
      </c>
      <c r="G918" s="124" t="inlineStr">
        <is>
          <t>A014</t>
        </is>
      </c>
      <c r="H918" s="124" t="inlineStr">
        <is>
          <t>Paketleme</t>
        </is>
      </c>
      <c r="I918" s="166" t="n">
        <v>32</v>
      </c>
      <c r="J918" s="166" t="n">
        <v>1.2</v>
      </c>
      <c r="K918" s="166" t="n">
        <v>1</v>
      </c>
      <c r="L918" s="166" t="n">
        <v>38.4</v>
      </c>
      <c r="M918" s="141" t="inlineStr">
        <is>
          <t>Türetilmiş Saha Etüdü Bekleniyor</t>
        </is>
      </c>
      <c r="N918" s="141" t="inlineStr">
        <is>
          <t>Saha Etüdü Bekleniyor</t>
        </is>
      </c>
    </row>
    <row r="919" ht="15" customHeight="1" s="113">
      <c r="A919" s="144" t="n">
        <v>46113</v>
      </c>
      <c r="B919" s="124" t="inlineStr">
        <is>
          <t>M044</t>
        </is>
      </c>
      <c r="C919" s="124" t="inlineStr">
        <is>
          <t>YEŞİLOVA</t>
        </is>
      </c>
      <c r="D919" s="124" t="inlineStr">
        <is>
          <t>DERYA YARDIMCI</t>
        </is>
      </c>
      <c r="E919" s="124" t="inlineStr">
        <is>
          <t>U017</t>
        </is>
      </c>
      <c r="F919" s="124" t="inlineStr">
        <is>
          <t>MANAV</t>
        </is>
      </c>
      <c r="G919" s="124" t="inlineStr">
        <is>
          <t>A015</t>
        </is>
      </c>
      <c r="H919" s="124" t="inlineStr">
        <is>
          <t>Teşhir hazırlığı</t>
        </is>
      </c>
      <c r="I919" s="166" t="n">
        <v>54</v>
      </c>
      <c r="J919" s="166" t="n">
        <v>2.2</v>
      </c>
      <c r="K919" s="166" t="n">
        <v>1</v>
      </c>
      <c r="L919" s="166" t="n">
        <v>118.8</v>
      </c>
      <c r="M919" s="141" t="inlineStr">
        <is>
          <t>Türetilmiş Saha Etüdü Bekleniyor</t>
        </is>
      </c>
      <c r="N919" s="141" t="inlineStr">
        <is>
          <t>Saha Etüdü Bekleniyor</t>
        </is>
      </c>
    </row>
    <row r="920" ht="15" customHeight="1" s="113">
      <c r="A920" s="144" t="n">
        <v>46113</v>
      </c>
      <c r="B920" s="124" t="inlineStr">
        <is>
          <t>M044</t>
        </is>
      </c>
      <c r="C920" s="124" t="inlineStr">
        <is>
          <t>YEŞİLOVA</t>
        </is>
      </c>
      <c r="D920" s="124" t="inlineStr">
        <is>
          <t>DERYA YARDIMCI</t>
        </is>
      </c>
      <c r="E920" s="124" t="inlineStr">
        <is>
          <t>U017</t>
        </is>
      </c>
      <c r="F920" s="124" t="inlineStr">
        <is>
          <t>MANAV</t>
        </is>
      </c>
      <c r="G920" s="124" t="inlineStr">
        <is>
          <t>A016</t>
        </is>
      </c>
      <c r="H920" s="124" t="inlineStr">
        <is>
          <t>Ayıklama</t>
        </is>
      </c>
      <c r="I920" s="166" t="n">
        <v>32</v>
      </c>
      <c r="J920" s="166" t="n">
        <v>0.8</v>
      </c>
      <c r="K920" s="166" t="n">
        <v>1</v>
      </c>
      <c r="L920" s="166" t="n">
        <v>25.6</v>
      </c>
      <c r="M920" s="141" t="inlineStr">
        <is>
          <t>Türetilmiş Saha Etüdü Bekleniyor</t>
        </is>
      </c>
      <c r="N920" s="141" t="inlineStr">
        <is>
          <t>Saha Etüdü Bekleniyor</t>
        </is>
      </c>
    </row>
    <row r="921" ht="15" customHeight="1" s="113">
      <c r="A921" s="144" t="n">
        <v>46113</v>
      </c>
      <c r="B921" s="124" t="inlineStr">
        <is>
          <t>M044</t>
        </is>
      </c>
      <c r="C921" s="124" t="inlineStr">
        <is>
          <t>YEŞİLOVA</t>
        </is>
      </c>
      <c r="D921" s="124" t="inlineStr">
        <is>
          <t>DERYA YARDIMCI</t>
        </is>
      </c>
      <c r="E921" s="124" t="inlineStr">
        <is>
          <t>U017</t>
        </is>
      </c>
      <c r="F921" s="124" t="inlineStr">
        <is>
          <t>MANAV</t>
        </is>
      </c>
      <c r="G921" s="124" t="inlineStr">
        <is>
          <t>A017</t>
        </is>
      </c>
      <c r="H921" s="124" t="inlineStr">
        <is>
          <t>Fire ayrıştırma</t>
        </is>
      </c>
      <c r="I921" s="166" t="n">
        <v>8</v>
      </c>
      <c r="J921" s="166" t="n">
        <v>1</v>
      </c>
      <c r="K921" s="166" t="n">
        <v>1</v>
      </c>
      <c r="L921" s="166" t="n">
        <v>8</v>
      </c>
      <c r="M921" s="141" t="inlineStr">
        <is>
          <t>Türetilmiş Saha Etüdü Bekleniyor</t>
        </is>
      </c>
      <c r="N921" s="141" t="inlineStr">
        <is>
          <t>Saha Etüdü Bekleniyor</t>
        </is>
      </c>
    </row>
    <row r="922" ht="30" customHeight="1" s="113">
      <c r="A922" s="144" t="n">
        <v>46113</v>
      </c>
      <c r="B922" s="124" t="inlineStr">
        <is>
          <t>M044</t>
        </is>
      </c>
      <c r="C922" s="124" t="inlineStr">
        <is>
          <t>YEŞİLOVA</t>
        </is>
      </c>
      <c r="D922" s="124" t="inlineStr">
        <is>
          <t>DERYA YARDIMCI</t>
        </is>
      </c>
      <c r="E922" s="124" t="inlineStr">
        <is>
          <t>U023</t>
        </is>
      </c>
      <c r="F922" s="124" t="inlineStr">
        <is>
          <t>ONLİNE TOPLAYICI</t>
        </is>
      </c>
      <c r="G922" s="124" t="inlineStr">
        <is>
          <t>A018</t>
        </is>
      </c>
      <c r="H922" s="124" t="inlineStr">
        <is>
          <t>Sipariş toplama</t>
        </is>
      </c>
      <c r="I922" s="166" t="n">
        <v>132</v>
      </c>
      <c r="J922" s="166" t="n">
        <v>7</v>
      </c>
      <c r="K922" s="166" t="n">
        <v>1</v>
      </c>
      <c r="L922" s="166" t="n">
        <v>924</v>
      </c>
      <c r="M922" s="141" t="inlineStr">
        <is>
          <t>Online Sipariş - Gerçek</t>
        </is>
      </c>
      <c r="N922" s="141" t="inlineStr">
        <is>
          <t>Gerçek/Mevcut Kaynak</t>
        </is>
      </c>
    </row>
    <row r="923" ht="30" customHeight="1" s="113">
      <c r="A923" s="144" t="n">
        <v>46113</v>
      </c>
      <c r="B923" s="124" t="inlineStr">
        <is>
          <t>M044</t>
        </is>
      </c>
      <c r="C923" s="124" t="inlineStr">
        <is>
          <t>YEŞİLOVA</t>
        </is>
      </c>
      <c r="D923" s="124" t="inlineStr">
        <is>
          <t>DERYA YARDIMCI</t>
        </is>
      </c>
      <c r="E923" s="124" t="inlineStr">
        <is>
          <t>U024</t>
        </is>
      </c>
      <c r="F923" s="124" t="inlineStr">
        <is>
          <t>ONLİNE ŞOFÖR</t>
        </is>
      </c>
      <c r="G923" s="124" t="inlineStr">
        <is>
          <t>A019</t>
        </is>
      </c>
      <c r="H923" s="124" t="inlineStr">
        <is>
          <t>Sipariş teslimatı</t>
        </is>
      </c>
      <c r="I923" s="166" t="n">
        <v>132</v>
      </c>
      <c r="J923" s="166" t="n">
        <v>12</v>
      </c>
      <c r="K923" s="166" t="n">
        <v>1</v>
      </c>
      <c r="L923" s="166" t="n">
        <v>1584</v>
      </c>
      <c r="M923" s="141" t="inlineStr">
        <is>
          <t>Online Sipariş - Gerçek</t>
        </is>
      </c>
      <c r="N923" s="141" t="inlineStr">
        <is>
          <t>Gerçek/Mevcut Kaynak</t>
        </is>
      </c>
    </row>
    <row r="924" ht="15" customHeight="1" s="113">
      <c r="A924" s="144" t="n">
        <v>46113</v>
      </c>
      <c r="B924" s="124" t="inlineStr">
        <is>
          <t>M044</t>
        </is>
      </c>
      <c r="C924" s="124" t="inlineStr">
        <is>
          <t>YEŞİLOVA</t>
        </is>
      </c>
      <c r="D924" s="124" t="inlineStr">
        <is>
          <t>DERYA YARDIMCI</t>
        </is>
      </c>
      <c r="E924" s="124" t="inlineStr">
        <is>
          <t>U002</t>
        </is>
      </c>
      <c r="F924" s="124" t="inlineStr">
        <is>
          <t>BAKLİYAT</t>
        </is>
      </c>
      <c r="G924" s="124" t="inlineStr">
        <is>
          <t>A020</t>
        </is>
      </c>
      <c r="H924" s="124" t="inlineStr">
        <is>
          <t>Ürün dolumu</t>
        </is>
      </c>
      <c r="I924" s="166" t="n">
        <v>32</v>
      </c>
      <c r="J924" s="166" t="n">
        <v>2</v>
      </c>
      <c r="K924" s="166" t="n">
        <v>1</v>
      </c>
      <c r="L924" s="166" t="n">
        <v>64</v>
      </c>
      <c r="M924" s="141" t="inlineStr">
        <is>
          <t>Türetilmiş Saha Etüdü Bekleniyor</t>
        </is>
      </c>
      <c r="N924" s="141" t="inlineStr">
        <is>
          <t>Saha Etüdü Bekleniyor</t>
        </is>
      </c>
    </row>
    <row r="925" ht="15" customHeight="1" s="113">
      <c r="A925" s="144" t="n">
        <v>46113</v>
      </c>
      <c r="B925" s="124" t="inlineStr">
        <is>
          <t>M044</t>
        </is>
      </c>
      <c r="C925" s="124" t="inlineStr">
        <is>
          <t>YEŞİLOVA</t>
        </is>
      </c>
      <c r="D925" s="124" t="inlineStr">
        <is>
          <t>DERYA YARDIMCI</t>
        </is>
      </c>
      <c r="E925" s="124" t="inlineStr">
        <is>
          <t>U034</t>
        </is>
      </c>
      <c r="F925" s="124" t="inlineStr">
        <is>
          <t>UNLU MAMÜLLER</t>
        </is>
      </c>
      <c r="G925" s="124" t="inlineStr">
        <is>
          <t>A021</t>
        </is>
      </c>
      <c r="H925" s="124" t="inlineStr">
        <is>
          <t>Ürün hazırlama/pişirme</t>
        </is>
      </c>
      <c r="I925" s="166" t="n">
        <v>2</v>
      </c>
      <c r="J925" s="166" t="n">
        <v>25</v>
      </c>
      <c r="K925" s="166" t="n">
        <v>1</v>
      </c>
      <c r="L925" s="166" t="n">
        <v>50</v>
      </c>
      <c r="M925" s="141" t="inlineStr">
        <is>
          <t>Türetilmiş Saha Etüdü Bekleniyor</t>
        </is>
      </c>
      <c r="N925" s="141" t="inlineStr">
        <is>
          <t>Saha Etüdü Bekleniyor</t>
        </is>
      </c>
    </row>
    <row r="926" ht="30" customHeight="1" s="113">
      <c r="A926" s="144" t="n">
        <v>46113</v>
      </c>
      <c r="B926" s="124" t="inlineStr">
        <is>
          <t>M045</t>
        </is>
      </c>
      <c r="C926" s="124" t="inlineStr">
        <is>
          <t>Z1  ET DEPO</t>
        </is>
      </c>
      <c r="D926" s="124" t="inlineStr">
        <is>
          <t>FARUK MALKOÇ</t>
        </is>
      </c>
      <c r="E926" s="124" t="inlineStr">
        <is>
          <t>U015</t>
        </is>
      </c>
      <c r="F926" s="124" t="inlineStr">
        <is>
          <t>KASİYER</t>
        </is>
      </c>
      <c r="G926" s="124" t="inlineStr">
        <is>
          <t>A001</t>
        </is>
      </c>
      <c r="H926" s="124" t="inlineStr">
        <is>
          <t>Fiş işlemi</t>
        </is>
      </c>
      <c r="I926" s="166" t="n">
        <v>1000</v>
      </c>
      <c r="J926" s="166" t="n">
        <v>2</v>
      </c>
      <c r="K926" s="166" t="n">
        <v>1</v>
      </c>
      <c r="L926" s="166" t="n">
        <v>2000</v>
      </c>
      <c r="M926" s="141" t="inlineStr">
        <is>
          <t>Günlük Operasyon - Gerçek</t>
        </is>
      </c>
      <c r="N926" s="141" t="inlineStr">
        <is>
          <t>Gerçek/Mevcut Kaynak</t>
        </is>
      </c>
    </row>
    <row r="927" ht="15" customHeight="1" s="113">
      <c r="A927" s="144" t="n">
        <v>46113</v>
      </c>
      <c r="B927" s="124" t="inlineStr">
        <is>
          <t>M045</t>
        </is>
      </c>
      <c r="C927" s="124" t="inlineStr">
        <is>
          <t>Z1  ET DEPO</t>
        </is>
      </c>
      <c r="D927" s="124" t="inlineStr">
        <is>
          <t>FARUK MALKOÇ</t>
        </is>
      </c>
      <c r="E927" s="124" t="inlineStr">
        <is>
          <t>U015</t>
        </is>
      </c>
      <c r="F927" s="124" t="inlineStr">
        <is>
          <t>KASİYER</t>
        </is>
      </c>
      <c r="G927" s="124" t="inlineStr">
        <is>
          <t>A002</t>
        </is>
      </c>
      <c r="H927" s="124" t="inlineStr">
        <is>
          <t>Kasa açılışı</t>
        </is>
      </c>
      <c r="I927" s="166" t="n">
        <v>3</v>
      </c>
      <c r="J927" s="166" t="n">
        <v>15</v>
      </c>
      <c r="K927" s="166" t="n">
        <v>1</v>
      </c>
      <c r="L927" s="166" t="n">
        <v>45</v>
      </c>
      <c r="M927" s="141" t="inlineStr">
        <is>
          <t>Türetilmiş Saha Etüdü Bekleniyor</t>
        </is>
      </c>
      <c r="N927" s="141" t="inlineStr">
        <is>
          <t>Saha Etüdü Bekleniyor</t>
        </is>
      </c>
    </row>
    <row r="928" ht="15" customHeight="1" s="113">
      <c r="A928" s="144" t="n">
        <v>46113</v>
      </c>
      <c r="B928" s="124" t="inlineStr">
        <is>
          <t>M045</t>
        </is>
      </c>
      <c r="C928" s="124" t="inlineStr">
        <is>
          <t>Z1  ET DEPO</t>
        </is>
      </c>
      <c r="D928" s="124" t="inlineStr">
        <is>
          <t>FARUK MALKOÇ</t>
        </is>
      </c>
      <c r="E928" s="124" t="inlineStr">
        <is>
          <t>U015</t>
        </is>
      </c>
      <c r="F928" s="124" t="inlineStr">
        <is>
          <t>KASİYER</t>
        </is>
      </c>
      <c r="G928" s="124" t="inlineStr">
        <is>
          <t>A003</t>
        </is>
      </c>
      <c r="H928" s="124" t="inlineStr">
        <is>
          <t>Kasa kapanışı</t>
        </is>
      </c>
      <c r="I928" s="166" t="n">
        <v>3</v>
      </c>
      <c r="J928" s="166" t="n">
        <v>20</v>
      </c>
      <c r="K928" s="166" t="n">
        <v>1</v>
      </c>
      <c r="L928" s="166" t="n">
        <v>60</v>
      </c>
      <c r="M928" s="141" t="inlineStr">
        <is>
          <t>Türetilmiş Saha Etüdü Bekleniyor</t>
        </is>
      </c>
      <c r="N928" s="141" t="inlineStr">
        <is>
          <t>Saha Etüdü Bekleniyor</t>
        </is>
      </c>
    </row>
    <row r="929" ht="15" customHeight="1" s="113">
      <c r="A929" s="144" t="n">
        <v>46113</v>
      </c>
      <c r="B929" s="124" t="inlineStr">
        <is>
          <t>M045</t>
        </is>
      </c>
      <c r="C929" s="124" t="inlineStr">
        <is>
          <t>Z1  ET DEPO</t>
        </is>
      </c>
      <c r="D929" s="124" t="inlineStr">
        <is>
          <t>FARUK MALKOÇ</t>
        </is>
      </c>
      <c r="E929" s="124" t="inlineStr">
        <is>
          <t>U015</t>
        </is>
      </c>
      <c r="F929" s="124" t="inlineStr">
        <is>
          <t>KASİYER</t>
        </is>
      </c>
      <c r="G929" s="124" t="inlineStr">
        <is>
          <t>A004</t>
        </is>
      </c>
      <c r="H929" s="124" t="inlineStr">
        <is>
          <t>İade işlemi</t>
        </is>
      </c>
      <c r="I929" s="166" t="n">
        <v>12</v>
      </c>
      <c r="J929" s="166" t="n">
        <v>6</v>
      </c>
      <c r="K929" s="166" t="n">
        <v>1</v>
      </c>
      <c r="L929" s="166" t="n">
        <v>72</v>
      </c>
      <c r="M929" s="141" t="inlineStr">
        <is>
          <t>Türetilmiş Saha Etüdü Bekleniyor</t>
        </is>
      </c>
      <c r="N929" s="141" t="inlineStr">
        <is>
          <t>Saha Etüdü Bekleniyor</t>
        </is>
      </c>
    </row>
    <row r="930" ht="15" customHeight="1" s="113">
      <c r="A930" s="144" t="n">
        <v>46113</v>
      </c>
      <c r="B930" s="124" t="inlineStr">
        <is>
          <t>M045</t>
        </is>
      </c>
      <c r="C930" s="124" t="inlineStr">
        <is>
          <t>Z1  ET DEPO</t>
        </is>
      </c>
      <c r="D930" s="124" t="inlineStr">
        <is>
          <t>FARUK MALKOÇ</t>
        </is>
      </c>
      <c r="E930" s="124" t="inlineStr">
        <is>
          <t>U026</t>
        </is>
      </c>
      <c r="F930" s="124" t="inlineStr">
        <is>
          <t>REYON GÖREVLİSİ</t>
        </is>
      </c>
      <c r="G930" s="124" t="inlineStr">
        <is>
          <t>A005</t>
        </is>
      </c>
      <c r="H930" s="124" t="inlineStr">
        <is>
          <t>Koli raf yerleştirme</t>
        </is>
      </c>
      <c r="I930" s="166" t="n">
        <v>74</v>
      </c>
      <c r="J930" s="166" t="n">
        <v>1.8</v>
      </c>
      <c r="K930" s="166" t="n">
        <v>1</v>
      </c>
      <c r="L930" s="166" t="n">
        <v>133.2</v>
      </c>
      <c r="M930" s="141" t="inlineStr">
        <is>
          <t>Mal Kabul (Aylık Operasyon KPI) - Türetilmiş</t>
        </is>
      </c>
      <c r="N930" s="141" t="inlineStr">
        <is>
          <t>Gerçek/Türetilmiş</t>
        </is>
      </c>
    </row>
    <row r="931" ht="15" customHeight="1" s="113">
      <c r="A931" s="144" t="n">
        <v>46113</v>
      </c>
      <c r="B931" s="124" t="inlineStr">
        <is>
          <t>M045</t>
        </is>
      </c>
      <c r="C931" s="124" t="inlineStr">
        <is>
          <t>Z1  ET DEPO</t>
        </is>
      </c>
      <c r="D931" s="124" t="inlineStr">
        <is>
          <t>FARUK MALKOÇ</t>
        </is>
      </c>
      <c r="E931" s="124" t="inlineStr">
        <is>
          <t>U026</t>
        </is>
      </c>
      <c r="F931" s="124" t="inlineStr">
        <is>
          <t>REYON GÖREVLİSİ</t>
        </is>
      </c>
      <c r="G931" s="124" t="inlineStr">
        <is>
          <t>A006</t>
        </is>
      </c>
      <c r="H931" s="124" t="inlineStr">
        <is>
          <t>Palet boşaltma</t>
        </is>
      </c>
      <c r="I931" s="166" t="n">
        <v>74</v>
      </c>
      <c r="J931" s="166" t="n">
        <v>30</v>
      </c>
      <c r="K931" s="166" t="n">
        <v>1</v>
      </c>
      <c r="L931" s="166" t="n">
        <v>2220</v>
      </c>
      <c r="M931" s="141" t="inlineStr">
        <is>
          <t>Mal Kabul (Aylık Operasyon KPI) - Türetilmiş</t>
        </is>
      </c>
      <c r="N931" s="141" t="inlineStr">
        <is>
          <t>Gerçek/Türetilmiş</t>
        </is>
      </c>
    </row>
    <row r="932" ht="15" customHeight="1" s="113">
      <c r="A932" s="144" t="n">
        <v>46113</v>
      </c>
      <c r="B932" s="124" t="inlineStr">
        <is>
          <t>M045</t>
        </is>
      </c>
      <c r="C932" s="124" t="inlineStr">
        <is>
          <t>Z1  ET DEPO</t>
        </is>
      </c>
      <c r="D932" s="124" t="inlineStr">
        <is>
          <t>FARUK MALKOÇ</t>
        </is>
      </c>
      <c r="E932" s="124" t="inlineStr">
        <is>
          <t>U026</t>
        </is>
      </c>
      <c r="F932" s="124" t="inlineStr">
        <is>
          <t>REYON GÖREVLİSİ</t>
        </is>
      </c>
      <c r="G932" s="124" t="inlineStr">
        <is>
          <t>A007</t>
        </is>
      </c>
      <c r="H932" s="124" t="inlineStr">
        <is>
          <t>Etiket değiştirme</t>
        </is>
      </c>
      <c r="I932" s="166" t="n">
        <v>72</v>
      </c>
      <c r="J932" s="166" t="n">
        <v>0.45</v>
      </c>
      <c r="K932" s="166" t="n">
        <v>1</v>
      </c>
      <c r="L932" s="166" t="n">
        <v>32.4</v>
      </c>
      <c r="M932" s="141" t="inlineStr">
        <is>
          <t>Türetilmiş Saha Etüdü Bekleniyor</t>
        </is>
      </c>
      <c r="N932" s="141" t="inlineStr">
        <is>
          <t>Saha Etüdü Bekleniyor</t>
        </is>
      </c>
    </row>
    <row r="933" ht="15" customHeight="1" s="113">
      <c r="A933" s="144" t="n">
        <v>46113</v>
      </c>
      <c r="B933" s="124" t="inlineStr">
        <is>
          <t>M045</t>
        </is>
      </c>
      <c r="C933" s="124" t="inlineStr">
        <is>
          <t>Z1  ET DEPO</t>
        </is>
      </c>
      <c r="D933" s="124" t="inlineStr">
        <is>
          <t>FARUK MALKOÇ</t>
        </is>
      </c>
      <c r="E933" s="124" t="inlineStr">
        <is>
          <t>U026</t>
        </is>
      </c>
      <c r="F933" s="124" t="inlineStr">
        <is>
          <t>REYON GÖREVLİSİ</t>
        </is>
      </c>
      <c r="G933" s="124" t="inlineStr">
        <is>
          <t>A008</t>
        </is>
      </c>
      <c r="H933" s="124" t="inlineStr">
        <is>
          <t>SKT kontrolü</t>
        </is>
      </c>
      <c r="I933" s="166" t="n">
        <v>512</v>
      </c>
      <c r="J933" s="166" t="n">
        <v>0.2</v>
      </c>
      <c r="K933" s="166" t="n">
        <v>1</v>
      </c>
      <c r="L933" s="166" t="n">
        <v>102.4</v>
      </c>
      <c r="M933" s="141" t="inlineStr">
        <is>
          <t>Türetilmiş Saha Etüdü Bekleniyor</t>
        </is>
      </c>
      <c r="N933" s="141" t="inlineStr">
        <is>
          <t>Saha Etüdü Bekleniyor</t>
        </is>
      </c>
    </row>
    <row r="934" ht="15" customHeight="1" s="113">
      <c r="A934" s="144" t="n">
        <v>46113</v>
      </c>
      <c r="B934" s="124" t="inlineStr">
        <is>
          <t>M045</t>
        </is>
      </c>
      <c r="C934" s="124" t="inlineStr">
        <is>
          <t>Z1  ET DEPO</t>
        </is>
      </c>
      <c r="D934" s="124" t="inlineStr">
        <is>
          <t>FARUK MALKOÇ</t>
        </is>
      </c>
      <c r="E934" s="124" t="inlineStr">
        <is>
          <t>U042</t>
        </is>
      </c>
      <c r="F934" s="124" t="inlineStr">
        <is>
          <t>ŞARKÜTERİ</t>
        </is>
      </c>
      <c r="G934" s="124" t="inlineStr">
        <is>
          <t>A009</t>
        </is>
      </c>
      <c r="H934" s="124" t="inlineStr">
        <is>
          <t>Müşteri servis süresi</t>
        </is>
      </c>
      <c r="I934" s="166" t="n">
        <v>100</v>
      </c>
      <c r="J934" s="166" t="n">
        <v>4</v>
      </c>
      <c r="K934" s="166" t="n">
        <v>1</v>
      </c>
      <c r="L934" s="166" t="n">
        <v>400</v>
      </c>
      <c r="M934" s="141" t="inlineStr">
        <is>
          <t>Türetilmiş Saha Etüdü Bekleniyor</t>
        </is>
      </c>
      <c r="N934" s="141" t="inlineStr">
        <is>
          <t>Saha Etüdü Bekleniyor</t>
        </is>
      </c>
    </row>
    <row r="935" ht="30" customHeight="1" s="113">
      <c r="A935" s="144" t="n">
        <v>46113</v>
      </c>
      <c r="B935" s="124" t="inlineStr">
        <is>
          <t>M045</t>
        </is>
      </c>
      <c r="C935" s="124" t="inlineStr">
        <is>
          <t>Z1  ET DEPO</t>
        </is>
      </c>
      <c r="D935" s="124" t="inlineStr">
        <is>
          <t>FARUK MALKOÇ</t>
        </is>
      </c>
      <c r="E935" s="124" t="inlineStr">
        <is>
          <t>U042</t>
        </is>
      </c>
      <c r="F935" s="124" t="inlineStr">
        <is>
          <t>ŞARKÜTERİ</t>
        </is>
      </c>
      <c r="G935" s="124" t="inlineStr">
        <is>
          <t>A010</t>
        </is>
      </c>
      <c r="H935" s="124" t="inlineStr">
        <is>
          <t>Günlük temizlik</t>
        </is>
      </c>
      <c r="I935" s="166" t="n">
        <v>1</v>
      </c>
      <c r="J935" s="166" t="n">
        <v>90</v>
      </c>
      <c r="K935" s="166" t="n">
        <v>1</v>
      </c>
      <c r="L935" s="166" t="n">
        <v>90</v>
      </c>
      <c r="M935" s="141" t="inlineStr">
        <is>
          <t>Sabit Aktivite</t>
        </is>
      </c>
      <c r="N935" s="141" t="inlineStr">
        <is>
          <t>Gerçek/Mevcut Kaynak</t>
        </is>
      </c>
    </row>
    <row r="936" ht="15" customHeight="1" s="113">
      <c r="A936" s="144" t="n">
        <v>46113</v>
      </c>
      <c r="B936" s="124" t="inlineStr">
        <is>
          <t>M045</t>
        </is>
      </c>
      <c r="C936" s="124" t="inlineStr">
        <is>
          <t>Z1  ET DEPO</t>
        </is>
      </c>
      <c r="D936" s="124" t="inlineStr">
        <is>
          <t>FARUK MALKOÇ</t>
        </is>
      </c>
      <c r="E936" s="124" t="inlineStr">
        <is>
          <t>U042</t>
        </is>
      </c>
      <c r="F936" s="124" t="inlineStr">
        <is>
          <t>ŞARKÜTERİ</t>
        </is>
      </c>
      <c r="G936" s="124" t="inlineStr">
        <is>
          <t>A011</t>
        </is>
      </c>
      <c r="H936" s="124" t="inlineStr">
        <is>
          <t>Ürün hazırlama</t>
        </is>
      </c>
      <c r="I936" s="166" t="n">
        <v>30</v>
      </c>
      <c r="J936" s="166" t="n">
        <v>1.5</v>
      </c>
      <c r="K936" s="166" t="n">
        <v>1</v>
      </c>
      <c r="L936" s="166" t="n">
        <v>45</v>
      </c>
      <c r="M936" s="141" t="inlineStr">
        <is>
          <t>Türetilmiş Saha Etüdü Bekleniyor</t>
        </is>
      </c>
      <c r="N936" s="141" t="inlineStr">
        <is>
          <t>Saha Etüdü Bekleniyor</t>
        </is>
      </c>
    </row>
    <row r="937" ht="30" customHeight="1" s="113">
      <c r="A937" s="144" t="n">
        <v>46113</v>
      </c>
      <c r="B937" s="124" t="inlineStr">
        <is>
          <t>M045</t>
        </is>
      </c>
      <c r="C937" s="124" t="inlineStr">
        <is>
          <t>Z1  ET DEPO</t>
        </is>
      </c>
      <c r="D937" s="124" t="inlineStr">
        <is>
          <t>FARUK MALKOÇ</t>
        </is>
      </c>
      <c r="E937" s="124" t="inlineStr">
        <is>
          <t>U013</t>
        </is>
      </c>
      <c r="F937" s="124" t="inlineStr">
        <is>
          <t>KASAP</t>
        </is>
      </c>
      <c r="G937" s="124" t="inlineStr">
        <is>
          <t>A012</t>
        </is>
      </c>
      <c r="H937" s="124" t="inlineStr">
        <is>
          <t>Teşhir hazırlığı</t>
        </is>
      </c>
      <c r="I937" s="166" t="n">
        <v>1</v>
      </c>
      <c r="J937" s="166" t="n">
        <v>75</v>
      </c>
      <c r="K937" s="166" t="n">
        <v>1</v>
      </c>
      <c r="L937" s="166" t="n">
        <v>75</v>
      </c>
      <c r="M937" s="141" t="inlineStr">
        <is>
          <t>Sabit Aktivite</t>
        </is>
      </c>
      <c r="N937" s="141" t="inlineStr">
        <is>
          <t>Gerçek/Mevcut Kaynak</t>
        </is>
      </c>
    </row>
    <row r="938" ht="15" customHeight="1" s="113">
      <c r="A938" s="144" t="n">
        <v>46113</v>
      </c>
      <c r="B938" s="124" t="inlineStr">
        <is>
          <t>M045</t>
        </is>
      </c>
      <c r="C938" s="124" t="inlineStr">
        <is>
          <t>Z1  ET DEPO</t>
        </is>
      </c>
      <c r="D938" s="124" t="inlineStr">
        <is>
          <t>FARUK MALKOÇ</t>
        </is>
      </c>
      <c r="E938" s="124" t="inlineStr">
        <is>
          <t>U013</t>
        </is>
      </c>
      <c r="F938" s="124" t="inlineStr">
        <is>
          <t>KASAP</t>
        </is>
      </c>
      <c r="G938" s="124" t="inlineStr">
        <is>
          <t>A013</t>
        </is>
      </c>
      <c r="H938" s="124" t="inlineStr">
        <is>
          <t>Parçalama</t>
        </is>
      </c>
      <c r="I938" s="166" t="n">
        <v>25</v>
      </c>
      <c r="J938" s="166" t="n">
        <v>2.5</v>
      </c>
      <c r="K938" s="166" t="n">
        <v>1</v>
      </c>
      <c r="L938" s="166" t="n">
        <v>62.5</v>
      </c>
      <c r="M938" s="141" t="inlineStr">
        <is>
          <t>Türetilmiş Saha Etüdü Bekleniyor</t>
        </is>
      </c>
      <c r="N938" s="141" t="inlineStr">
        <is>
          <t>Saha Etüdü Bekleniyor</t>
        </is>
      </c>
    </row>
    <row r="939" ht="15" customHeight="1" s="113">
      <c r="A939" s="144" t="n">
        <v>46113</v>
      </c>
      <c r="B939" s="124" t="inlineStr">
        <is>
          <t>M045</t>
        </is>
      </c>
      <c r="C939" s="124" t="inlineStr">
        <is>
          <t>Z1  ET DEPO</t>
        </is>
      </c>
      <c r="D939" s="124" t="inlineStr">
        <is>
          <t>FARUK MALKOÇ</t>
        </is>
      </c>
      <c r="E939" s="124" t="inlineStr">
        <is>
          <t>U013</t>
        </is>
      </c>
      <c r="F939" s="124" t="inlineStr">
        <is>
          <t>KASAP</t>
        </is>
      </c>
      <c r="G939" s="124" t="inlineStr">
        <is>
          <t>A014</t>
        </is>
      </c>
      <c r="H939" s="124" t="inlineStr">
        <is>
          <t>Paketleme</t>
        </is>
      </c>
      <c r="I939" s="166" t="n">
        <v>40</v>
      </c>
      <c r="J939" s="166" t="n">
        <v>1.2</v>
      </c>
      <c r="K939" s="166" t="n">
        <v>1</v>
      </c>
      <c r="L939" s="166" t="n">
        <v>48</v>
      </c>
      <c r="M939" s="141" t="inlineStr">
        <is>
          <t>Türetilmiş Saha Etüdü Bekleniyor</t>
        </is>
      </c>
      <c r="N939" s="141" t="inlineStr">
        <is>
          <t>Saha Etüdü Bekleniyor</t>
        </is>
      </c>
    </row>
    <row r="940" ht="15" customHeight="1" s="113">
      <c r="A940" s="144" t="n">
        <v>46113</v>
      </c>
      <c r="B940" s="124" t="inlineStr">
        <is>
          <t>M045</t>
        </is>
      </c>
      <c r="C940" s="124" t="inlineStr">
        <is>
          <t>Z1  ET DEPO</t>
        </is>
      </c>
      <c r="D940" s="124" t="inlineStr">
        <is>
          <t>FARUK MALKOÇ</t>
        </is>
      </c>
      <c r="E940" s="124" t="inlineStr">
        <is>
          <t>U017</t>
        </is>
      </c>
      <c r="F940" s="124" t="inlineStr">
        <is>
          <t>MANAV</t>
        </is>
      </c>
      <c r="G940" s="124" t="inlineStr">
        <is>
          <t>A015</t>
        </is>
      </c>
      <c r="H940" s="124" t="inlineStr">
        <is>
          <t>Teşhir hazırlığı</t>
        </is>
      </c>
      <c r="I940" s="166" t="n">
        <v>41</v>
      </c>
      <c r="J940" s="166" t="n">
        <v>2.2</v>
      </c>
      <c r="K940" s="166" t="n">
        <v>1</v>
      </c>
      <c r="L940" s="166" t="n">
        <v>90.2</v>
      </c>
      <c r="M940" s="141" t="inlineStr">
        <is>
          <t>Türetilmiş Saha Etüdü Bekleniyor</t>
        </is>
      </c>
      <c r="N940" s="141" t="inlineStr">
        <is>
          <t>Saha Etüdü Bekleniyor</t>
        </is>
      </c>
    </row>
    <row r="941" ht="15" customHeight="1" s="113">
      <c r="A941" s="144" t="n">
        <v>46113</v>
      </c>
      <c r="B941" s="124" t="inlineStr">
        <is>
          <t>M045</t>
        </is>
      </c>
      <c r="C941" s="124" t="inlineStr">
        <is>
          <t>Z1  ET DEPO</t>
        </is>
      </c>
      <c r="D941" s="124" t="inlineStr">
        <is>
          <t>FARUK MALKOÇ</t>
        </is>
      </c>
      <c r="E941" s="124" t="inlineStr">
        <is>
          <t>U017</t>
        </is>
      </c>
      <c r="F941" s="124" t="inlineStr">
        <is>
          <t>MANAV</t>
        </is>
      </c>
      <c r="G941" s="124" t="inlineStr">
        <is>
          <t>A016</t>
        </is>
      </c>
      <c r="H941" s="124" t="inlineStr">
        <is>
          <t>Ayıklama</t>
        </is>
      </c>
      <c r="I941" s="166" t="n">
        <v>25</v>
      </c>
      <c r="J941" s="166" t="n">
        <v>0.8</v>
      </c>
      <c r="K941" s="166" t="n">
        <v>1</v>
      </c>
      <c r="L941" s="166" t="n">
        <v>20</v>
      </c>
      <c r="M941" s="141" t="inlineStr">
        <is>
          <t>Türetilmiş Saha Etüdü Bekleniyor</t>
        </is>
      </c>
      <c r="N941" s="141" t="inlineStr">
        <is>
          <t>Saha Etüdü Bekleniyor</t>
        </is>
      </c>
    </row>
    <row r="942" ht="15" customHeight="1" s="113">
      <c r="A942" s="144" t="n">
        <v>46113</v>
      </c>
      <c r="B942" s="124" t="inlineStr">
        <is>
          <t>M045</t>
        </is>
      </c>
      <c r="C942" s="124" t="inlineStr">
        <is>
          <t>Z1  ET DEPO</t>
        </is>
      </c>
      <c r="D942" s="124" t="inlineStr">
        <is>
          <t>FARUK MALKOÇ</t>
        </is>
      </c>
      <c r="E942" s="124" t="inlineStr">
        <is>
          <t>U017</t>
        </is>
      </c>
      <c r="F942" s="124" t="inlineStr">
        <is>
          <t>MANAV</t>
        </is>
      </c>
      <c r="G942" s="124" t="inlineStr">
        <is>
          <t>A017</t>
        </is>
      </c>
      <c r="H942" s="124" t="inlineStr">
        <is>
          <t>Fire ayrıştırma</t>
        </is>
      </c>
      <c r="I942" s="166" t="n">
        <v>6</v>
      </c>
      <c r="J942" s="166" t="n">
        <v>1</v>
      </c>
      <c r="K942" s="166" t="n">
        <v>1</v>
      </c>
      <c r="L942" s="166" t="n">
        <v>6</v>
      </c>
      <c r="M942" s="141" t="inlineStr">
        <is>
          <t>Türetilmiş Saha Etüdü Bekleniyor</t>
        </is>
      </c>
      <c r="N942" s="141" t="inlineStr">
        <is>
          <t>Saha Etüdü Bekleniyor</t>
        </is>
      </c>
    </row>
    <row r="943" ht="30" customHeight="1" s="113">
      <c r="A943" s="144" t="n">
        <v>46113</v>
      </c>
      <c r="B943" s="124" t="inlineStr">
        <is>
          <t>M045</t>
        </is>
      </c>
      <c r="C943" s="124" t="inlineStr">
        <is>
          <t>Z1  ET DEPO</t>
        </is>
      </c>
      <c r="D943" s="124" t="inlineStr">
        <is>
          <t>FARUK MALKOÇ</t>
        </is>
      </c>
      <c r="E943" s="124" t="inlineStr">
        <is>
          <t>U023</t>
        </is>
      </c>
      <c r="F943" s="124" t="inlineStr">
        <is>
          <t>ONLİNE TOPLAYICI</t>
        </is>
      </c>
      <c r="G943" s="124" t="inlineStr">
        <is>
          <t>A018</t>
        </is>
      </c>
      <c r="H943" s="124" t="inlineStr">
        <is>
          <t>Sipariş toplama</t>
        </is>
      </c>
      <c r="I943" s="166" t="n">
        <v>0</v>
      </c>
      <c r="J943" s="166" t="n">
        <v>7</v>
      </c>
      <c r="K943" s="166" t="n">
        <v>1</v>
      </c>
      <c r="L943" s="166" t="n">
        <v>0</v>
      </c>
      <c r="M943" s="141" t="inlineStr">
        <is>
          <t>Online Sipariş - Gerçek</t>
        </is>
      </c>
      <c r="N943" s="141" t="inlineStr">
        <is>
          <t>Gerçek/Mevcut Kaynak</t>
        </is>
      </c>
    </row>
    <row r="944" ht="30" customHeight="1" s="113">
      <c r="A944" s="144" t="n">
        <v>46113</v>
      </c>
      <c r="B944" s="124" t="inlineStr">
        <is>
          <t>M045</t>
        </is>
      </c>
      <c r="C944" s="124" t="inlineStr">
        <is>
          <t>Z1  ET DEPO</t>
        </is>
      </c>
      <c r="D944" s="124" t="inlineStr">
        <is>
          <t>FARUK MALKOÇ</t>
        </is>
      </c>
      <c r="E944" s="124" t="inlineStr">
        <is>
          <t>U024</t>
        </is>
      </c>
      <c r="F944" s="124" t="inlineStr">
        <is>
          <t>ONLİNE ŞOFÖR</t>
        </is>
      </c>
      <c r="G944" s="124" t="inlineStr">
        <is>
          <t>A019</t>
        </is>
      </c>
      <c r="H944" s="124" t="inlineStr">
        <is>
          <t>Sipariş teslimatı</t>
        </is>
      </c>
      <c r="I944" s="166" t="n">
        <v>0</v>
      </c>
      <c r="J944" s="166" t="n">
        <v>12</v>
      </c>
      <c r="K944" s="166" t="n">
        <v>1</v>
      </c>
      <c r="L944" s="166" t="n">
        <v>0</v>
      </c>
      <c r="M944" s="141" t="inlineStr">
        <is>
          <t>Online Sipariş - Gerçek</t>
        </is>
      </c>
      <c r="N944" s="141" t="inlineStr">
        <is>
          <t>Gerçek/Mevcut Kaynak</t>
        </is>
      </c>
    </row>
    <row r="945" ht="15" customHeight="1" s="113">
      <c r="A945" s="144" t="n">
        <v>46113</v>
      </c>
      <c r="B945" s="124" t="inlineStr">
        <is>
          <t>M045</t>
        </is>
      </c>
      <c r="C945" s="124" t="inlineStr">
        <is>
          <t>Z1  ET DEPO</t>
        </is>
      </c>
      <c r="D945" s="124" t="inlineStr">
        <is>
          <t>FARUK MALKOÇ</t>
        </is>
      </c>
      <c r="E945" s="124" t="inlineStr">
        <is>
          <t>U002</t>
        </is>
      </c>
      <c r="F945" s="124" t="inlineStr">
        <is>
          <t>BAKLİYAT</t>
        </is>
      </c>
      <c r="G945" s="124" t="inlineStr">
        <is>
          <t>A020</t>
        </is>
      </c>
      <c r="H945" s="124" t="inlineStr">
        <is>
          <t>Ürün dolumu</t>
        </is>
      </c>
      <c r="I945" s="166" t="n">
        <v>25</v>
      </c>
      <c r="J945" s="166" t="n">
        <v>2</v>
      </c>
      <c r="K945" s="166" t="n">
        <v>1</v>
      </c>
      <c r="L945" s="166" t="n">
        <v>50</v>
      </c>
      <c r="M945" s="141" t="inlineStr">
        <is>
          <t>Türetilmiş Saha Etüdü Bekleniyor</t>
        </is>
      </c>
      <c r="N945" s="141" t="inlineStr">
        <is>
          <t>Saha Etüdü Bekleniyor</t>
        </is>
      </c>
    </row>
    <row r="946" ht="15" customHeight="1" s="113">
      <c r="A946" s="144" t="n">
        <v>46113</v>
      </c>
      <c r="B946" s="124" t="inlineStr">
        <is>
          <t>M045</t>
        </is>
      </c>
      <c r="C946" s="124" t="inlineStr">
        <is>
          <t>Z1  ET DEPO</t>
        </is>
      </c>
      <c r="D946" s="124" t="inlineStr">
        <is>
          <t>FARUK MALKOÇ</t>
        </is>
      </c>
      <c r="E946" s="124" t="inlineStr">
        <is>
          <t>U034</t>
        </is>
      </c>
      <c r="F946" s="124" t="inlineStr">
        <is>
          <t>UNLU MAMÜLLER</t>
        </is>
      </c>
      <c r="G946" s="124" t="inlineStr">
        <is>
          <t>A021</t>
        </is>
      </c>
      <c r="H946" s="124" t="inlineStr">
        <is>
          <t>Ürün hazırlama/pişirme</t>
        </is>
      </c>
      <c r="I946" s="166" t="n">
        <v>2</v>
      </c>
      <c r="J946" s="166" t="n">
        <v>25</v>
      </c>
      <c r="K946" s="166" t="n">
        <v>1</v>
      </c>
      <c r="L946" s="166" t="n">
        <v>50</v>
      </c>
      <c r="M946" s="141" t="inlineStr">
        <is>
          <t>Türetilmiş Saha Etüdü Bekleniyor</t>
        </is>
      </c>
      <c r="N946" s="141" t="inlineStr">
        <is>
          <t>Saha Etüdü Bekleniyor</t>
        </is>
      </c>
    </row>
    <row r="947" ht="30" customHeight="1" s="113">
      <c r="A947" s="144" t="n">
        <v>46113</v>
      </c>
      <c r="B947" s="124" t="inlineStr">
        <is>
          <t>M046</t>
        </is>
      </c>
      <c r="C947" s="124" t="inlineStr">
        <is>
          <t>ÇAMDİBİ</t>
        </is>
      </c>
      <c r="D947" s="124" t="inlineStr">
        <is>
          <t>DERYA YARDIMCI</t>
        </is>
      </c>
      <c r="E947" s="124" t="inlineStr">
        <is>
          <t>U015</t>
        </is>
      </c>
      <c r="F947" s="124" t="inlineStr">
        <is>
          <t>KASİYER</t>
        </is>
      </c>
      <c r="G947" s="124" t="inlineStr">
        <is>
          <t>A001</t>
        </is>
      </c>
      <c r="H947" s="124" t="inlineStr">
        <is>
          <t>Fiş işlemi</t>
        </is>
      </c>
      <c r="I947" s="166" t="n">
        <v>3540</v>
      </c>
      <c r="J947" s="166" t="n">
        <v>2</v>
      </c>
      <c r="K947" s="166" t="n">
        <v>1</v>
      </c>
      <c r="L947" s="166" t="n">
        <v>7080</v>
      </c>
      <c r="M947" s="141" t="inlineStr">
        <is>
          <t>Günlük Operasyon - Gerçek</t>
        </is>
      </c>
      <c r="N947" s="141" t="inlineStr">
        <is>
          <t>Gerçek/Mevcut Kaynak</t>
        </is>
      </c>
    </row>
    <row r="948" ht="15" customHeight="1" s="113">
      <c r="A948" s="144" t="n">
        <v>46113</v>
      </c>
      <c r="B948" s="124" t="inlineStr">
        <is>
          <t>M046</t>
        </is>
      </c>
      <c r="C948" s="124" t="inlineStr">
        <is>
          <t>ÇAMDİBİ</t>
        </is>
      </c>
      <c r="D948" s="124" t="inlineStr">
        <is>
          <t>DERYA YARDIMCI</t>
        </is>
      </c>
      <c r="E948" s="124" t="inlineStr">
        <is>
          <t>U015</t>
        </is>
      </c>
      <c r="F948" s="124" t="inlineStr">
        <is>
          <t>KASİYER</t>
        </is>
      </c>
      <c r="G948" s="124" t="inlineStr">
        <is>
          <t>A002</t>
        </is>
      </c>
      <c r="H948" s="124" t="inlineStr">
        <is>
          <t>Kasa açılışı</t>
        </is>
      </c>
      <c r="I948" s="166" t="n">
        <v>10</v>
      </c>
      <c r="J948" s="166" t="n">
        <v>15</v>
      </c>
      <c r="K948" s="166" t="n">
        <v>1</v>
      </c>
      <c r="L948" s="166" t="n">
        <v>150</v>
      </c>
      <c r="M948" s="141" t="inlineStr">
        <is>
          <t>Türetilmiş Saha Etüdü Bekleniyor</t>
        </is>
      </c>
      <c r="N948" s="141" t="inlineStr">
        <is>
          <t>Saha Etüdü Bekleniyor</t>
        </is>
      </c>
    </row>
    <row r="949" ht="15" customHeight="1" s="113">
      <c r="A949" s="144" t="n">
        <v>46113</v>
      </c>
      <c r="B949" s="124" t="inlineStr">
        <is>
          <t>M046</t>
        </is>
      </c>
      <c r="C949" s="124" t="inlineStr">
        <is>
          <t>ÇAMDİBİ</t>
        </is>
      </c>
      <c r="D949" s="124" t="inlineStr">
        <is>
          <t>DERYA YARDIMCI</t>
        </is>
      </c>
      <c r="E949" s="124" t="inlineStr">
        <is>
          <t>U015</t>
        </is>
      </c>
      <c r="F949" s="124" t="inlineStr">
        <is>
          <t>KASİYER</t>
        </is>
      </c>
      <c r="G949" s="124" t="inlineStr">
        <is>
          <t>A003</t>
        </is>
      </c>
      <c r="H949" s="124" t="inlineStr">
        <is>
          <t>Kasa kapanışı</t>
        </is>
      </c>
      <c r="I949" s="166" t="n">
        <v>10</v>
      </c>
      <c r="J949" s="166" t="n">
        <v>20</v>
      </c>
      <c r="K949" s="166" t="n">
        <v>1</v>
      </c>
      <c r="L949" s="166" t="n">
        <v>200</v>
      </c>
      <c r="M949" s="141" t="inlineStr">
        <is>
          <t>Türetilmiş Saha Etüdü Bekleniyor</t>
        </is>
      </c>
      <c r="N949" s="141" t="inlineStr">
        <is>
          <t>Saha Etüdü Bekleniyor</t>
        </is>
      </c>
    </row>
    <row r="950" ht="15" customHeight="1" s="113">
      <c r="A950" s="144" t="n">
        <v>46113</v>
      </c>
      <c r="B950" s="124" t="inlineStr">
        <is>
          <t>M046</t>
        </is>
      </c>
      <c r="C950" s="124" t="inlineStr">
        <is>
          <t>ÇAMDİBİ</t>
        </is>
      </c>
      <c r="D950" s="124" t="inlineStr">
        <is>
          <t>DERYA YARDIMCI</t>
        </is>
      </c>
      <c r="E950" s="124" t="inlineStr">
        <is>
          <t>U015</t>
        </is>
      </c>
      <c r="F950" s="124" t="inlineStr">
        <is>
          <t>KASİYER</t>
        </is>
      </c>
      <c r="G950" s="124" t="inlineStr">
        <is>
          <t>A004</t>
        </is>
      </c>
      <c r="H950" s="124" t="inlineStr">
        <is>
          <t>İade işlemi</t>
        </is>
      </c>
      <c r="I950" s="166" t="n">
        <v>42</v>
      </c>
      <c r="J950" s="166" t="n">
        <v>6</v>
      </c>
      <c r="K950" s="166" t="n">
        <v>1</v>
      </c>
      <c r="L950" s="166" t="n">
        <v>252</v>
      </c>
      <c r="M950" s="141" t="inlineStr">
        <is>
          <t>Türetilmiş Saha Etüdü Bekleniyor</t>
        </is>
      </c>
      <c r="N950" s="141" t="inlineStr">
        <is>
          <t>Saha Etüdü Bekleniyor</t>
        </is>
      </c>
    </row>
    <row r="951" ht="15" customHeight="1" s="113">
      <c r="A951" s="144" t="n">
        <v>46113</v>
      </c>
      <c r="B951" s="124" t="inlineStr">
        <is>
          <t>M046</t>
        </is>
      </c>
      <c r="C951" s="124" t="inlineStr">
        <is>
          <t>ÇAMDİBİ</t>
        </is>
      </c>
      <c r="D951" s="124" t="inlineStr">
        <is>
          <t>DERYA YARDIMCI</t>
        </is>
      </c>
      <c r="E951" s="124" t="inlineStr">
        <is>
          <t>U026</t>
        </is>
      </c>
      <c r="F951" s="124" t="inlineStr">
        <is>
          <t>REYON GÖREVLİSİ</t>
        </is>
      </c>
      <c r="G951" s="124" t="inlineStr">
        <is>
          <t>A005</t>
        </is>
      </c>
      <c r="H951" s="124" t="inlineStr">
        <is>
          <t>Koli raf yerleştirme</t>
        </is>
      </c>
      <c r="I951" s="166" t="n">
        <v>11</v>
      </c>
      <c r="J951" s="166" t="n">
        <v>1.8</v>
      </c>
      <c r="K951" s="166" t="n">
        <v>1</v>
      </c>
      <c r="L951" s="166" t="n">
        <v>19.8</v>
      </c>
      <c r="M951" s="141" t="inlineStr">
        <is>
          <t>Mal Kabul (Aylık Operasyon KPI) - Türetilmiş</t>
        </is>
      </c>
      <c r="N951" s="141" t="inlineStr">
        <is>
          <t>Gerçek/Türetilmiş</t>
        </is>
      </c>
    </row>
    <row r="952" ht="15" customHeight="1" s="113">
      <c r="A952" s="144" t="n">
        <v>46113</v>
      </c>
      <c r="B952" s="124" t="inlineStr">
        <is>
          <t>M046</t>
        </is>
      </c>
      <c r="C952" s="124" t="inlineStr">
        <is>
          <t>ÇAMDİBİ</t>
        </is>
      </c>
      <c r="D952" s="124" t="inlineStr">
        <is>
          <t>DERYA YARDIMCI</t>
        </is>
      </c>
      <c r="E952" s="124" t="inlineStr">
        <is>
          <t>U026</t>
        </is>
      </c>
      <c r="F952" s="124" t="inlineStr">
        <is>
          <t>REYON GÖREVLİSİ</t>
        </is>
      </c>
      <c r="G952" s="124" t="inlineStr">
        <is>
          <t>A006</t>
        </is>
      </c>
      <c r="H952" s="124" t="inlineStr">
        <is>
          <t>Palet boşaltma</t>
        </is>
      </c>
      <c r="I952" s="166" t="n">
        <v>11</v>
      </c>
      <c r="J952" s="166" t="n">
        <v>30</v>
      </c>
      <c r="K952" s="166" t="n">
        <v>1</v>
      </c>
      <c r="L952" s="166" t="n">
        <v>330</v>
      </c>
      <c r="M952" s="141" t="inlineStr">
        <is>
          <t>Mal Kabul (Aylık Operasyon KPI) - Türetilmiş</t>
        </is>
      </c>
      <c r="N952" s="141" t="inlineStr">
        <is>
          <t>Gerçek/Türetilmiş</t>
        </is>
      </c>
    </row>
    <row r="953" ht="15" customHeight="1" s="113">
      <c r="A953" s="144" t="n">
        <v>46113</v>
      </c>
      <c r="B953" s="124" t="inlineStr">
        <is>
          <t>M046</t>
        </is>
      </c>
      <c r="C953" s="124" t="inlineStr">
        <is>
          <t>ÇAMDİBİ</t>
        </is>
      </c>
      <c r="D953" s="124" t="inlineStr">
        <is>
          <t>DERYA YARDIMCI</t>
        </is>
      </c>
      <c r="E953" s="124" t="inlineStr">
        <is>
          <t>U026</t>
        </is>
      </c>
      <c r="F953" s="124" t="inlineStr">
        <is>
          <t>REYON GÖREVLİSİ</t>
        </is>
      </c>
      <c r="G953" s="124" t="inlineStr">
        <is>
          <t>A007</t>
        </is>
      </c>
      <c r="H953" s="124" t="inlineStr">
        <is>
          <t>Etiket değiştirme</t>
        </is>
      </c>
      <c r="I953" s="166" t="n">
        <v>79</v>
      </c>
      <c r="J953" s="166" t="n">
        <v>0.45</v>
      </c>
      <c r="K953" s="166" t="n">
        <v>1</v>
      </c>
      <c r="L953" s="166" t="n">
        <v>35.55</v>
      </c>
      <c r="M953" s="141" t="inlineStr">
        <is>
          <t>Türetilmiş Saha Etüdü Bekleniyor</t>
        </is>
      </c>
      <c r="N953" s="141" t="inlineStr">
        <is>
          <t>Saha Etüdü Bekleniyor</t>
        </is>
      </c>
    </row>
    <row r="954" ht="15" customHeight="1" s="113">
      <c r="A954" s="144" t="n">
        <v>46113</v>
      </c>
      <c r="B954" s="124" t="inlineStr">
        <is>
          <t>M046</t>
        </is>
      </c>
      <c r="C954" s="124" t="inlineStr">
        <is>
          <t>ÇAMDİBİ</t>
        </is>
      </c>
      <c r="D954" s="124" t="inlineStr">
        <is>
          <t>DERYA YARDIMCI</t>
        </is>
      </c>
      <c r="E954" s="124" t="inlineStr">
        <is>
          <t>U026</t>
        </is>
      </c>
      <c r="F954" s="124" t="inlineStr">
        <is>
          <t>REYON GÖREVLİSİ</t>
        </is>
      </c>
      <c r="G954" s="124" t="inlineStr">
        <is>
          <t>A008</t>
        </is>
      </c>
      <c r="H954" s="124" t="inlineStr">
        <is>
          <t>SKT kontrolü</t>
        </is>
      </c>
      <c r="I954" s="166" t="n">
        <v>565</v>
      </c>
      <c r="J954" s="166" t="n">
        <v>0.2</v>
      </c>
      <c r="K954" s="166" t="n">
        <v>1</v>
      </c>
      <c r="L954" s="166" t="n">
        <v>113</v>
      </c>
      <c r="M954" s="141" t="inlineStr">
        <is>
          <t>Türetilmiş Saha Etüdü Bekleniyor</t>
        </is>
      </c>
      <c r="N954" s="141" t="inlineStr">
        <is>
          <t>Saha Etüdü Bekleniyor</t>
        </is>
      </c>
    </row>
    <row r="955" ht="15" customHeight="1" s="113">
      <c r="A955" s="144" t="n">
        <v>46113</v>
      </c>
      <c r="B955" s="124" t="inlineStr">
        <is>
          <t>M046</t>
        </is>
      </c>
      <c r="C955" s="124" t="inlineStr">
        <is>
          <t>ÇAMDİBİ</t>
        </is>
      </c>
      <c r="D955" s="124" t="inlineStr">
        <is>
          <t>DERYA YARDIMCI</t>
        </is>
      </c>
      <c r="E955" s="124" t="inlineStr">
        <is>
          <t>U042</t>
        </is>
      </c>
      <c r="F955" s="124" t="inlineStr">
        <is>
          <t>ŞARKÜTERİ</t>
        </is>
      </c>
      <c r="G955" s="124" t="inlineStr">
        <is>
          <t>A009</t>
        </is>
      </c>
      <c r="H955" s="124" t="inlineStr">
        <is>
          <t>Müşteri servis süresi</t>
        </is>
      </c>
      <c r="I955" s="166" t="n">
        <v>340</v>
      </c>
      <c r="J955" s="166" t="n">
        <v>4</v>
      </c>
      <c r="K955" s="166" t="n">
        <v>1</v>
      </c>
      <c r="L955" s="166" t="n">
        <v>1360</v>
      </c>
      <c r="M955" s="141" t="inlineStr">
        <is>
          <t>Türetilmiş Saha Etüdü Bekleniyor</t>
        </is>
      </c>
      <c r="N955" s="141" t="inlineStr">
        <is>
          <t>Saha Etüdü Bekleniyor</t>
        </is>
      </c>
    </row>
    <row r="956" ht="30" customHeight="1" s="113">
      <c r="A956" s="144" t="n">
        <v>46113</v>
      </c>
      <c r="B956" s="124" t="inlineStr">
        <is>
          <t>M046</t>
        </is>
      </c>
      <c r="C956" s="124" t="inlineStr">
        <is>
          <t>ÇAMDİBİ</t>
        </is>
      </c>
      <c r="D956" s="124" t="inlineStr">
        <is>
          <t>DERYA YARDIMCI</t>
        </is>
      </c>
      <c r="E956" s="124" t="inlineStr">
        <is>
          <t>U042</t>
        </is>
      </c>
      <c r="F956" s="124" t="inlineStr">
        <is>
          <t>ŞARKÜTERİ</t>
        </is>
      </c>
      <c r="G956" s="124" t="inlineStr">
        <is>
          <t>A010</t>
        </is>
      </c>
      <c r="H956" s="124" t="inlineStr">
        <is>
          <t>Günlük temizlik</t>
        </is>
      </c>
      <c r="I956" s="166" t="n">
        <v>1</v>
      </c>
      <c r="J956" s="166" t="n">
        <v>90</v>
      </c>
      <c r="K956" s="166" t="n">
        <v>1</v>
      </c>
      <c r="L956" s="166" t="n">
        <v>90</v>
      </c>
      <c r="M956" s="141" t="inlineStr">
        <is>
          <t>Sabit Aktivite</t>
        </is>
      </c>
      <c r="N956" s="141" t="inlineStr">
        <is>
          <t>Gerçek/Mevcut Kaynak</t>
        </is>
      </c>
    </row>
    <row r="957" ht="15" customHeight="1" s="113">
      <c r="A957" s="144" t="n">
        <v>46113</v>
      </c>
      <c r="B957" s="124" t="inlineStr">
        <is>
          <t>M046</t>
        </is>
      </c>
      <c r="C957" s="124" t="inlineStr">
        <is>
          <t>ÇAMDİBİ</t>
        </is>
      </c>
      <c r="D957" s="124" t="inlineStr">
        <is>
          <t>DERYA YARDIMCI</t>
        </is>
      </c>
      <c r="E957" s="124" t="inlineStr">
        <is>
          <t>U042</t>
        </is>
      </c>
      <c r="F957" s="124" t="inlineStr">
        <is>
          <t>ŞARKÜTERİ</t>
        </is>
      </c>
      <c r="G957" s="124" t="inlineStr">
        <is>
          <t>A011</t>
        </is>
      </c>
      <c r="H957" s="124" t="inlineStr">
        <is>
          <t>Ürün hazırlama</t>
        </is>
      </c>
      <c r="I957" s="166" t="n">
        <v>102</v>
      </c>
      <c r="J957" s="166" t="n">
        <v>1.5</v>
      </c>
      <c r="K957" s="166" t="n">
        <v>1</v>
      </c>
      <c r="L957" s="166" t="n">
        <v>153</v>
      </c>
      <c r="M957" s="141" t="inlineStr">
        <is>
          <t>Türetilmiş Saha Etüdü Bekleniyor</t>
        </is>
      </c>
      <c r="N957" s="141" t="inlineStr">
        <is>
          <t>Saha Etüdü Bekleniyor</t>
        </is>
      </c>
    </row>
    <row r="958" ht="30" customHeight="1" s="113">
      <c r="A958" s="144" t="n">
        <v>46113</v>
      </c>
      <c r="B958" s="124" t="inlineStr">
        <is>
          <t>M046</t>
        </is>
      </c>
      <c r="C958" s="124" t="inlineStr">
        <is>
          <t>ÇAMDİBİ</t>
        </is>
      </c>
      <c r="D958" s="124" t="inlineStr">
        <is>
          <t>DERYA YARDIMCI</t>
        </is>
      </c>
      <c r="E958" s="124" t="inlineStr">
        <is>
          <t>U013</t>
        </is>
      </c>
      <c r="F958" s="124" t="inlineStr">
        <is>
          <t>KASAP</t>
        </is>
      </c>
      <c r="G958" s="124" t="inlineStr">
        <is>
          <t>A012</t>
        </is>
      </c>
      <c r="H958" s="124" t="inlineStr">
        <is>
          <t>Teşhir hazırlığı</t>
        </is>
      </c>
      <c r="I958" s="166" t="n">
        <v>1</v>
      </c>
      <c r="J958" s="166" t="n">
        <v>75</v>
      </c>
      <c r="K958" s="166" t="n">
        <v>1</v>
      </c>
      <c r="L958" s="166" t="n">
        <v>75</v>
      </c>
      <c r="M958" s="141" t="inlineStr">
        <is>
          <t>Sabit Aktivite</t>
        </is>
      </c>
      <c r="N958" s="141" t="inlineStr">
        <is>
          <t>Gerçek/Mevcut Kaynak</t>
        </is>
      </c>
    </row>
    <row r="959" ht="15" customHeight="1" s="113">
      <c r="A959" s="144" t="n">
        <v>46113</v>
      </c>
      <c r="B959" s="124" t="inlineStr">
        <is>
          <t>M046</t>
        </is>
      </c>
      <c r="C959" s="124" t="inlineStr">
        <is>
          <t>ÇAMDİBİ</t>
        </is>
      </c>
      <c r="D959" s="124" t="inlineStr">
        <is>
          <t>DERYA YARDIMCI</t>
        </is>
      </c>
      <c r="E959" s="124" t="inlineStr">
        <is>
          <t>U013</t>
        </is>
      </c>
      <c r="F959" s="124" t="inlineStr">
        <is>
          <t>KASAP</t>
        </is>
      </c>
      <c r="G959" s="124" t="inlineStr">
        <is>
          <t>A013</t>
        </is>
      </c>
      <c r="H959" s="124" t="inlineStr">
        <is>
          <t>Parçalama</t>
        </is>
      </c>
      <c r="I959" s="166" t="n">
        <v>85</v>
      </c>
      <c r="J959" s="166" t="n">
        <v>2.5</v>
      </c>
      <c r="K959" s="166" t="n">
        <v>1</v>
      </c>
      <c r="L959" s="166" t="n">
        <v>212.5</v>
      </c>
      <c r="M959" s="141" t="inlineStr">
        <is>
          <t>Türetilmiş Saha Etüdü Bekleniyor</t>
        </is>
      </c>
      <c r="N959" s="141" t="inlineStr">
        <is>
          <t>Saha Etüdü Bekleniyor</t>
        </is>
      </c>
    </row>
    <row r="960" ht="15" customHeight="1" s="113">
      <c r="A960" s="144" t="n">
        <v>46113</v>
      </c>
      <c r="B960" s="124" t="inlineStr">
        <is>
          <t>M046</t>
        </is>
      </c>
      <c r="C960" s="124" t="inlineStr">
        <is>
          <t>ÇAMDİBİ</t>
        </is>
      </c>
      <c r="D960" s="124" t="inlineStr">
        <is>
          <t>DERYA YARDIMCI</t>
        </is>
      </c>
      <c r="E960" s="124" t="inlineStr">
        <is>
          <t>U013</t>
        </is>
      </c>
      <c r="F960" s="124" t="inlineStr">
        <is>
          <t>KASAP</t>
        </is>
      </c>
      <c r="G960" s="124" t="inlineStr">
        <is>
          <t>A014</t>
        </is>
      </c>
      <c r="H960" s="124" t="inlineStr">
        <is>
          <t>Paketleme</t>
        </is>
      </c>
      <c r="I960" s="166" t="n">
        <v>136</v>
      </c>
      <c r="J960" s="166" t="n">
        <v>1.2</v>
      </c>
      <c r="K960" s="166" t="n">
        <v>1</v>
      </c>
      <c r="L960" s="166" t="n">
        <v>163.2</v>
      </c>
      <c r="M960" s="141" t="inlineStr">
        <is>
          <t>Türetilmiş Saha Etüdü Bekleniyor</t>
        </is>
      </c>
      <c r="N960" s="141" t="inlineStr">
        <is>
          <t>Saha Etüdü Bekleniyor</t>
        </is>
      </c>
    </row>
    <row r="961" ht="15" customHeight="1" s="113">
      <c r="A961" s="144" t="n">
        <v>46113</v>
      </c>
      <c r="B961" s="124" t="inlineStr">
        <is>
          <t>M046</t>
        </is>
      </c>
      <c r="C961" s="124" t="inlineStr">
        <is>
          <t>ÇAMDİBİ</t>
        </is>
      </c>
      <c r="D961" s="124" t="inlineStr">
        <is>
          <t>DERYA YARDIMCI</t>
        </is>
      </c>
      <c r="E961" s="124" t="inlineStr">
        <is>
          <t>U017</t>
        </is>
      </c>
      <c r="F961" s="124" t="inlineStr">
        <is>
          <t>MANAV</t>
        </is>
      </c>
      <c r="G961" s="124" t="inlineStr">
        <is>
          <t>A015</t>
        </is>
      </c>
      <c r="H961" s="124" t="inlineStr">
        <is>
          <t>Teşhir hazırlığı</t>
        </is>
      </c>
      <c r="I961" s="166" t="n">
        <v>45</v>
      </c>
      <c r="J961" s="166" t="n">
        <v>2.2</v>
      </c>
      <c r="K961" s="166" t="n">
        <v>1</v>
      </c>
      <c r="L961" s="166" t="n">
        <v>99</v>
      </c>
      <c r="M961" s="141" t="inlineStr">
        <is>
          <t>Türetilmiş Saha Etüdü Bekleniyor</t>
        </is>
      </c>
      <c r="N961" s="141" t="inlineStr">
        <is>
          <t>Saha Etüdü Bekleniyor</t>
        </is>
      </c>
    </row>
    <row r="962" ht="15" customHeight="1" s="113">
      <c r="A962" s="144" t="n">
        <v>46113</v>
      </c>
      <c r="B962" s="124" t="inlineStr">
        <is>
          <t>M046</t>
        </is>
      </c>
      <c r="C962" s="124" t="inlineStr">
        <is>
          <t>ÇAMDİBİ</t>
        </is>
      </c>
      <c r="D962" s="124" t="inlineStr">
        <is>
          <t>DERYA YARDIMCI</t>
        </is>
      </c>
      <c r="E962" s="124" t="inlineStr">
        <is>
          <t>U017</t>
        </is>
      </c>
      <c r="F962" s="124" t="inlineStr">
        <is>
          <t>MANAV</t>
        </is>
      </c>
      <c r="G962" s="124" t="inlineStr">
        <is>
          <t>A016</t>
        </is>
      </c>
      <c r="H962" s="124" t="inlineStr">
        <is>
          <t>Ayıklama</t>
        </is>
      </c>
      <c r="I962" s="166" t="n">
        <v>27</v>
      </c>
      <c r="J962" s="166" t="n">
        <v>0.8</v>
      </c>
      <c r="K962" s="166" t="n">
        <v>1</v>
      </c>
      <c r="L962" s="166" t="n">
        <v>21.6</v>
      </c>
      <c r="M962" s="141" t="inlineStr">
        <is>
          <t>Türetilmiş Saha Etüdü Bekleniyor</t>
        </is>
      </c>
      <c r="N962" s="141" t="inlineStr">
        <is>
          <t>Saha Etüdü Bekleniyor</t>
        </is>
      </c>
    </row>
    <row r="963" ht="15" customHeight="1" s="113">
      <c r="A963" s="144" t="n">
        <v>46113</v>
      </c>
      <c r="B963" s="124" t="inlineStr">
        <is>
          <t>M046</t>
        </is>
      </c>
      <c r="C963" s="124" t="inlineStr">
        <is>
          <t>ÇAMDİBİ</t>
        </is>
      </c>
      <c r="D963" s="124" t="inlineStr">
        <is>
          <t>DERYA YARDIMCI</t>
        </is>
      </c>
      <c r="E963" s="124" t="inlineStr">
        <is>
          <t>U017</t>
        </is>
      </c>
      <c r="F963" s="124" t="inlineStr">
        <is>
          <t>MANAV</t>
        </is>
      </c>
      <c r="G963" s="124" t="inlineStr">
        <is>
          <t>A017</t>
        </is>
      </c>
      <c r="H963" s="124" t="inlineStr">
        <is>
          <t>Fire ayrıştırma</t>
        </is>
      </c>
      <c r="I963" s="166" t="n">
        <v>7</v>
      </c>
      <c r="J963" s="166" t="n">
        <v>1</v>
      </c>
      <c r="K963" s="166" t="n">
        <v>1</v>
      </c>
      <c r="L963" s="166" t="n">
        <v>7</v>
      </c>
      <c r="M963" s="141" t="inlineStr">
        <is>
          <t>Türetilmiş Saha Etüdü Bekleniyor</t>
        </is>
      </c>
      <c r="N963" s="141" t="inlineStr">
        <is>
          <t>Saha Etüdü Bekleniyor</t>
        </is>
      </c>
    </row>
    <row r="964" ht="30" customHeight="1" s="113">
      <c r="A964" s="144" t="n">
        <v>46113</v>
      </c>
      <c r="B964" s="124" t="inlineStr">
        <is>
          <t>M046</t>
        </is>
      </c>
      <c r="C964" s="124" t="inlineStr">
        <is>
          <t>ÇAMDİBİ</t>
        </is>
      </c>
      <c r="D964" s="124" t="inlineStr">
        <is>
          <t>DERYA YARDIMCI</t>
        </is>
      </c>
      <c r="E964" s="124" t="inlineStr">
        <is>
          <t>U023</t>
        </is>
      </c>
      <c r="F964" s="124" t="inlineStr">
        <is>
          <t>ONLİNE TOPLAYICI</t>
        </is>
      </c>
      <c r="G964" s="124" t="inlineStr">
        <is>
          <t>A018</t>
        </is>
      </c>
      <c r="H964" s="124" t="inlineStr">
        <is>
          <t>Sipariş toplama</t>
        </is>
      </c>
      <c r="I964" s="166" t="n">
        <v>114</v>
      </c>
      <c r="J964" s="166" t="n">
        <v>7</v>
      </c>
      <c r="K964" s="166" t="n">
        <v>1</v>
      </c>
      <c r="L964" s="166" t="n">
        <v>798</v>
      </c>
      <c r="M964" s="141" t="inlineStr">
        <is>
          <t>Online Sipariş - Gerçek</t>
        </is>
      </c>
      <c r="N964" s="141" t="inlineStr">
        <is>
          <t>Gerçek/Mevcut Kaynak</t>
        </is>
      </c>
    </row>
    <row r="965" ht="30" customHeight="1" s="113">
      <c r="A965" s="144" t="n">
        <v>46113</v>
      </c>
      <c r="B965" s="124" t="inlineStr">
        <is>
          <t>M046</t>
        </is>
      </c>
      <c r="C965" s="124" t="inlineStr">
        <is>
          <t>ÇAMDİBİ</t>
        </is>
      </c>
      <c r="D965" s="124" t="inlineStr">
        <is>
          <t>DERYA YARDIMCI</t>
        </is>
      </c>
      <c r="E965" s="124" t="inlineStr">
        <is>
          <t>U024</t>
        </is>
      </c>
      <c r="F965" s="124" t="inlineStr">
        <is>
          <t>ONLİNE ŞOFÖR</t>
        </is>
      </c>
      <c r="G965" s="124" t="inlineStr">
        <is>
          <t>A019</t>
        </is>
      </c>
      <c r="H965" s="124" t="inlineStr">
        <is>
          <t>Sipariş teslimatı</t>
        </is>
      </c>
      <c r="I965" s="166" t="n">
        <v>114</v>
      </c>
      <c r="J965" s="166" t="n">
        <v>12</v>
      </c>
      <c r="K965" s="166" t="n">
        <v>1</v>
      </c>
      <c r="L965" s="166" t="n">
        <v>1368</v>
      </c>
      <c r="M965" s="141" t="inlineStr">
        <is>
          <t>Online Sipariş - Gerçek</t>
        </is>
      </c>
      <c r="N965" s="141" t="inlineStr">
        <is>
          <t>Gerçek/Mevcut Kaynak</t>
        </is>
      </c>
    </row>
    <row r="966" ht="15" customHeight="1" s="113">
      <c r="A966" s="144" t="n">
        <v>46113</v>
      </c>
      <c r="B966" s="124" t="inlineStr">
        <is>
          <t>M046</t>
        </is>
      </c>
      <c r="C966" s="124" t="inlineStr">
        <is>
          <t>ÇAMDİBİ</t>
        </is>
      </c>
      <c r="D966" s="124" t="inlineStr">
        <is>
          <t>DERYA YARDIMCI</t>
        </is>
      </c>
      <c r="E966" s="124" t="inlineStr">
        <is>
          <t>U002</t>
        </is>
      </c>
      <c r="F966" s="124" t="inlineStr">
        <is>
          <t>BAKLİYAT</t>
        </is>
      </c>
      <c r="G966" s="124" t="inlineStr">
        <is>
          <t>A020</t>
        </is>
      </c>
      <c r="H966" s="124" t="inlineStr">
        <is>
          <t>Ürün dolumu</t>
        </is>
      </c>
      <c r="I966" s="166" t="n">
        <v>27</v>
      </c>
      <c r="J966" s="166" t="n">
        <v>2</v>
      </c>
      <c r="K966" s="166" t="n">
        <v>1</v>
      </c>
      <c r="L966" s="166" t="n">
        <v>54</v>
      </c>
      <c r="M966" s="141" t="inlineStr">
        <is>
          <t>Türetilmiş Saha Etüdü Bekleniyor</t>
        </is>
      </c>
      <c r="N966" s="141" t="inlineStr">
        <is>
          <t>Saha Etüdü Bekleniyor</t>
        </is>
      </c>
    </row>
    <row r="967" ht="15" customHeight="1" s="113">
      <c r="A967" s="144" t="n">
        <v>46113</v>
      </c>
      <c r="B967" s="124" t="inlineStr">
        <is>
          <t>M046</t>
        </is>
      </c>
      <c r="C967" s="124" t="inlineStr">
        <is>
          <t>ÇAMDİBİ</t>
        </is>
      </c>
      <c r="D967" s="124" t="inlineStr">
        <is>
          <t>DERYA YARDIMCI</t>
        </is>
      </c>
      <c r="E967" s="124" t="inlineStr">
        <is>
          <t>U034</t>
        </is>
      </c>
      <c r="F967" s="124" t="inlineStr">
        <is>
          <t>UNLU MAMÜLLER</t>
        </is>
      </c>
      <c r="G967" s="124" t="inlineStr">
        <is>
          <t>A021</t>
        </is>
      </c>
      <c r="H967" s="124" t="inlineStr">
        <is>
          <t>Ürün hazırlama/pişirme</t>
        </is>
      </c>
      <c r="I967" s="166" t="n">
        <v>7</v>
      </c>
      <c r="J967" s="166" t="n">
        <v>25</v>
      </c>
      <c r="K967" s="166" t="n">
        <v>1</v>
      </c>
      <c r="L967" s="166" t="n">
        <v>175</v>
      </c>
      <c r="M967" s="141" t="inlineStr">
        <is>
          <t>Türetilmiş Saha Etüdü Bekleniyor</t>
        </is>
      </c>
      <c r="N967" s="141" t="inlineStr">
        <is>
          <t>Saha Etüdü Bekleniyor</t>
        </is>
      </c>
    </row>
    <row r="968" ht="30" customHeight="1" s="113">
      <c r="A968" s="144" t="n">
        <v>46113</v>
      </c>
      <c r="B968" s="124" t="inlineStr">
        <is>
          <t>M047</t>
        </is>
      </c>
      <c r="C968" s="124" t="inlineStr">
        <is>
          <t>ÇİFTLİK</t>
        </is>
      </c>
      <c r="D968" s="124" t="inlineStr">
        <is>
          <t>CEBRAİL ÇİÇEK</t>
        </is>
      </c>
      <c r="E968" s="124" t="inlineStr">
        <is>
          <t>U015</t>
        </is>
      </c>
      <c r="F968" s="124" t="inlineStr">
        <is>
          <t>KASİYER</t>
        </is>
      </c>
      <c r="G968" s="124" t="inlineStr">
        <is>
          <t>A001</t>
        </is>
      </c>
      <c r="H968" s="124" t="inlineStr">
        <is>
          <t>Fiş işlemi</t>
        </is>
      </c>
      <c r="I968" s="166" t="n">
        <v>1000</v>
      </c>
      <c r="J968" s="166" t="n">
        <v>2</v>
      </c>
      <c r="K968" s="166" t="n">
        <v>1</v>
      </c>
      <c r="L968" s="166" t="n">
        <v>2000</v>
      </c>
      <c r="M968" s="141" t="inlineStr">
        <is>
          <t>Günlük Operasyon - Gerçek</t>
        </is>
      </c>
      <c r="N968" s="141" t="inlineStr">
        <is>
          <t>Gerçek/Mevcut Kaynak</t>
        </is>
      </c>
    </row>
    <row r="969" ht="15" customHeight="1" s="113">
      <c r="A969" s="144" t="n">
        <v>46113</v>
      </c>
      <c r="B969" s="124" t="inlineStr">
        <is>
          <t>M047</t>
        </is>
      </c>
      <c r="C969" s="124" t="inlineStr">
        <is>
          <t>ÇİFTLİK</t>
        </is>
      </c>
      <c r="D969" s="124" t="inlineStr">
        <is>
          <t>CEBRAİL ÇİÇEK</t>
        </is>
      </c>
      <c r="E969" s="124" t="inlineStr">
        <is>
          <t>U015</t>
        </is>
      </c>
      <c r="F969" s="124" t="inlineStr">
        <is>
          <t>KASİYER</t>
        </is>
      </c>
      <c r="G969" s="124" t="inlineStr">
        <is>
          <t>A002</t>
        </is>
      </c>
      <c r="H969" s="124" t="inlineStr">
        <is>
          <t>Kasa açılışı</t>
        </is>
      </c>
      <c r="I969" s="166" t="n">
        <v>3</v>
      </c>
      <c r="J969" s="166" t="n">
        <v>15</v>
      </c>
      <c r="K969" s="166" t="n">
        <v>1</v>
      </c>
      <c r="L969" s="166" t="n">
        <v>45</v>
      </c>
      <c r="M969" s="141" t="inlineStr">
        <is>
          <t>Türetilmiş Saha Etüdü Bekleniyor</t>
        </is>
      </c>
      <c r="N969" s="141" t="inlineStr">
        <is>
          <t>Saha Etüdü Bekleniyor</t>
        </is>
      </c>
    </row>
    <row r="970" ht="15" customHeight="1" s="113">
      <c r="A970" s="144" t="n">
        <v>46113</v>
      </c>
      <c r="B970" s="124" t="inlineStr">
        <is>
          <t>M047</t>
        </is>
      </c>
      <c r="C970" s="124" t="inlineStr">
        <is>
          <t>ÇİFTLİK</t>
        </is>
      </c>
      <c r="D970" s="124" t="inlineStr">
        <is>
          <t>CEBRAİL ÇİÇEK</t>
        </is>
      </c>
      <c r="E970" s="124" t="inlineStr">
        <is>
          <t>U015</t>
        </is>
      </c>
      <c r="F970" s="124" t="inlineStr">
        <is>
          <t>KASİYER</t>
        </is>
      </c>
      <c r="G970" s="124" t="inlineStr">
        <is>
          <t>A003</t>
        </is>
      </c>
      <c r="H970" s="124" t="inlineStr">
        <is>
          <t>Kasa kapanışı</t>
        </is>
      </c>
      <c r="I970" s="166" t="n">
        <v>3</v>
      </c>
      <c r="J970" s="166" t="n">
        <v>20</v>
      </c>
      <c r="K970" s="166" t="n">
        <v>1</v>
      </c>
      <c r="L970" s="166" t="n">
        <v>60</v>
      </c>
      <c r="M970" s="141" t="inlineStr">
        <is>
          <t>Türetilmiş Saha Etüdü Bekleniyor</t>
        </is>
      </c>
      <c r="N970" s="141" t="inlineStr">
        <is>
          <t>Saha Etüdü Bekleniyor</t>
        </is>
      </c>
    </row>
    <row r="971" ht="15" customHeight="1" s="113">
      <c r="A971" s="144" t="n">
        <v>46113</v>
      </c>
      <c r="B971" s="124" t="inlineStr">
        <is>
          <t>M047</t>
        </is>
      </c>
      <c r="C971" s="124" t="inlineStr">
        <is>
          <t>ÇİFTLİK</t>
        </is>
      </c>
      <c r="D971" s="124" t="inlineStr">
        <is>
          <t>CEBRAİL ÇİÇEK</t>
        </is>
      </c>
      <c r="E971" s="124" t="inlineStr">
        <is>
          <t>U015</t>
        </is>
      </c>
      <c r="F971" s="124" t="inlineStr">
        <is>
          <t>KASİYER</t>
        </is>
      </c>
      <c r="G971" s="124" t="inlineStr">
        <is>
          <t>A004</t>
        </is>
      </c>
      <c r="H971" s="124" t="inlineStr">
        <is>
          <t>İade işlemi</t>
        </is>
      </c>
      <c r="I971" s="166" t="n">
        <v>12</v>
      </c>
      <c r="J971" s="166" t="n">
        <v>6</v>
      </c>
      <c r="K971" s="166" t="n">
        <v>1</v>
      </c>
      <c r="L971" s="166" t="n">
        <v>72</v>
      </c>
      <c r="M971" s="141" t="inlineStr">
        <is>
          <t>Türetilmiş Saha Etüdü Bekleniyor</t>
        </is>
      </c>
      <c r="N971" s="141" t="inlineStr">
        <is>
          <t>Saha Etüdü Bekleniyor</t>
        </is>
      </c>
    </row>
    <row r="972" ht="15" customHeight="1" s="113">
      <c r="A972" s="144" t="n">
        <v>46113</v>
      </c>
      <c r="B972" s="124" t="inlineStr">
        <is>
          <t>M047</t>
        </is>
      </c>
      <c r="C972" s="124" t="inlineStr">
        <is>
          <t>ÇİFTLİK</t>
        </is>
      </c>
      <c r="D972" s="124" t="inlineStr">
        <is>
          <t>CEBRAİL ÇİÇEK</t>
        </is>
      </c>
      <c r="E972" s="124" t="inlineStr">
        <is>
          <t>U026</t>
        </is>
      </c>
      <c r="F972" s="124" t="inlineStr">
        <is>
          <t>REYON GÖREVLİSİ</t>
        </is>
      </c>
      <c r="G972" s="124" t="inlineStr">
        <is>
          <t>A005</t>
        </is>
      </c>
      <c r="H972" s="124" t="inlineStr">
        <is>
          <t>Koli raf yerleştirme</t>
        </is>
      </c>
      <c r="I972" s="166" t="n">
        <v>81</v>
      </c>
      <c r="J972" s="166" t="n">
        <v>1.8</v>
      </c>
      <c r="K972" s="166" t="n">
        <v>1</v>
      </c>
      <c r="L972" s="166" t="n">
        <v>145.8</v>
      </c>
      <c r="M972" s="141" t="inlineStr">
        <is>
          <t>Mal Kabul (Aylık Operasyon KPI) - Türetilmiş</t>
        </is>
      </c>
      <c r="N972" s="141" t="inlineStr">
        <is>
          <t>Gerçek/Türetilmiş</t>
        </is>
      </c>
    </row>
    <row r="973" ht="15" customHeight="1" s="113">
      <c r="A973" s="144" t="n">
        <v>46113</v>
      </c>
      <c r="B973" s="124" t="inlineStr">
        <is>
          <t>M047</t>
        </is>
      </c>
      <c r="C973" s="124" t="inlineStr">
        <is>
          <t>ÇİFTLİK</t>
        </is>
      </c>
      <c r="D973" s="124" t="inlineStr">
        <is>
          <t>CEBRAİL ÇİÇEK</t>
        </is>
      </c>
      <c r="E973" s="124" t="inlineStr">
        <is>
          <t>U026</t>
        </is>
      </c>
      <c r="F973" s="124" t="inlineStr">
        <is>
          <t>REYON GÖREVLİSİ</t>
        </is>
      </c>
      <c r="G973" s="124" t="inlineStr">
        <is>
          <t>A006</t>
        </is>
      </c>
      <c r="H973" s="124" t="inlineStr">
        <is>
          <t>Palet boşaltma</t>
        </is>
      </c>
      <c r="I973" s="166" t="n">
        <v>81</v>
      </c>
      <c r="J973" s="166" t="n">
        <v>30</v>
      </c>
      <c r="K973" s="166" t="n">
        <v>1</v>
      </c>
      <c r="L973" s="166" t="n">
        <v>2430</v>
      </c>
      <c r="M973" s="141" t="inlineStr">
        <is>
          <t>Mal Kabul (Aylık Operasyon KPI) - Türetilmiş</t>
        </is>
      </c>
      <c r="N973" s="141" t="inlineStr">
        <is>
          <t>Gerçek/Türetilmiş</t>
        </is>
      </c>
    </row>
    <row r="974" ht="15" customHeight="1" s="113">
      <c r="A974" s="144" t="n">
        <v>46113</v>
      </c>
      <c r="B974" s="124" t="inlineStr">
        <is>
          <t>M047</t>
        </is>
      </c>
      <c r="C974" s="124" t="inlineStr">
        <is>
          <t>ÇİFTLİK</t>
        </is>
      </c>
      <c r="D974" s="124" t="inlineStr">
        <is>
          <t>CEBRAİL ÇİÇEK</t>
        </is>
      </c>
      <c r="E974" s="124" t="inlineStr">
        <is>
          <t>U026</t>
        </is>
      </c>
      <c r="F974" s="124" t="inlineStr">
        <is>
          <t>REYON GÖREVLİSİ</t>
        </is>
      </c>
      <c r="G974" s="124" t="inlineStr">
        <is>
          <t>A007</t>
        </is>
      </c>
      <c r="H974" s="124" t="inlineStr">
        <is>
          <t>Etiket değiştirme</t>
        </is>
      </c>
      <c r="I974" s="166" t="n">
        <v>136</v>
      </c>
      <c r="J974" s="166" t="n">
        <v>0.45</v>
      </c>
      <c r="K974" s="166" t="n">
        <v>1</v>
      </c>
      <c r="L974" s="166" t="n">
        <v>61.2</v>
      </c>
      <c r="M974" s="141" t="inlineStr">
        <is>
          <t>Türetilmiş Saha Etüdü Bekleniyor</t>
        </is>
      </c>
      <c r="N974" s="141" t="inlineStr">
        <is>
          <t>Saha Etüdü Bekleniyor</t>
        </is>
      </c>
    </row>
    <row r="975" ht="15" customHeight="1" s="113">
      <c r="A975" s="144" t="n">
        <v>46113</v>
      </c>
      <c r="B975" s="124" t="inlineStr">
        <is>
          <t>M047</t>
        </is>
      </c>
      <c r="C975" s="124" t="inlineStr">
        <is>
          <t>ÇİFTLİK</t>
        </is>
      </c>
      <c r="D975" s="124" t="inlineStr">
        <is>
          <t>CEBRAİL ÇİÇEK</t>
        </is>
      </c>
      <c r="E975" s="124" t="inlineStr">
        <is>
          <t>U026</t>
        </is>
      </c>
      <c r="F975" s="124" t="inlineStr">
        <is>
          <t>REYON GÖREVLİSİ</t>
        </is>
      </c>
      <c r="G975" s="124" t="inlineStr">
        <is>
          <t>A008</t>
        </is>
      </c>
      <c r="H975" s="124" t="inlineStr">
        <is>
          <t>SKT kontrolü</t>
        </is>
      </c>
      <c r="I975" s="166" t="n">
        <v>972</v>
      </c>
      <c r="J975" s="166" t="n">
        <v>0.2</v>
      </c>
      <c r="K975" s="166" t="n">
        <v>1</v>
      </c>
      <c r="L975" s="166" t="n">
        <v>194.4</v>
      </c>
      <c r="M975" s="141" t="inlineStr">
        <is>
          <t>Türetilmiş Saha Etüdü Bekleniyor</t>
        </is>
      </c>
      <c r="N975" s="141" t="inlineStr">
        <is>
          <t>Saha Etüdü Bekleniyor</t>
        </is>
      </c>
    </row>
    <row r="976" ht="15" customHeight="1" s="113">
      <c r="A976" s="144" t="n">
        <v>46113</v>
      </c>
      <c r="B976" s="124" t="inlineStr">
        <is>
          <t>M047</t>
        </is>
      </c>
      <c r="C976" s="124" t="inlineStr">
        <is>
          <t>ÇİFTLİK</t>
        </is>
      </c>
      <c r="D976" s="124" t="inlineStr">
        <is>
          <t>CEBRAİL ÇİÇEK</t>
        </is>
      </c>
      <c r="E976" s="124" t="inlineStr">
        <is>
          <t>U042</t>
        </is>
      </c>
      <c r="F976" s="124" t="inlineStr">
        <is>
          <t>ŞARKÜTERİ</t>
        </is>
      </c>
      <c r="G976" s="124" t="inlineStr">
        <is>
          <t>A009</t>
        </is>
      </c>
      <c r="H976" s="124" t="inlineStr">
        <is>
          <t>Müşteri servis süresi</t>
        </is>
      </c>
      <c r="I976" s="166" t="n">
        <v>100</v>
      </c>
      <c r="J976" s="166" t="n">
        <v>4</v>
      </c>
      <c r="K976" s="166" t="n">
        <v>1</v>
      </c>
      <c r="L976" s="166" t="n">
        <v>400</v>
      </c>
      <c r="M976" s="141" t="inlineStr">
        <is>
          <t>Türetilmiş Saha Etüdü Bekleniyor</t>
        </is>
      </c>
      <c r="N976" s="141" t="inlineStr">
        <is>
          <t>Saha Etüdü Bekleniyor</t>
        </is>
      </c>
    </row>
    <row r="977" ht="30" customHeight="1" s="113">
      <c r="A977" s="144" t="n">
        <v>46113</v>
      </c>
      <c r="B977" s="124" t="inlineStr">
        <is>
          <t>M047</t>
        </is>
      </c>
      <c r="C977" s="124" t="inlineStr">
        <is>
          <t>ÇİFTLİK</t>
        </is>
      </c>
      <c r="D977" s="124" t="inlineStr">
        <is>
          <t>CEBRAİL ÇİÇEK</t>
        </is>
      </c>
      <c r="E977" s="124" t="inlineStr">
        <is>
          <t>U042</t>
        </is>
      </c>
      <c r="F977" s="124" t="inlineStr">
        <is>
          <t>ŞARKÜTERİ</t>
        </is>
      </c>
      <c r="G977" s="124" t="inlineStr">
        <is>
          <t>A010</t>
        </is>
      </c>
      <c r="H977" s="124" t="inlineStr">
        <is>
          <t>Günlük temizlik</t>
        </is>
      </c>
      <c r="I977" s="166" t="n">
        <v>1</v>
      </c>
      <c r="J977" s="166" t="n">
        <v>90</v>
      </c>
      <c r="K977" s="166" t="n">
        <v>1</v>
      </c>
      <c r="L977" s="166" t="n">
        <v>90</v>
      </c>
      <c r="M977" s="141" t="inlineStr">
        <is>
          <t>Sabit Aktivite</t>
        </is>
      </c>
      <c r="N977" s="141" t="inlineStr">
        <is>
          <t>Gerçek/Mevcut Kaynak</t>
        </is>
      </c>
    </row>
    <row r="978" ht="15" customHeight="1" s="113">
      <c r="A978" s="144" t="n">
        <v>46113</v>
      </c>
      <c r="B978" s="124" t="inlineStr">
        <is>
          <t>M047</t>
        </is>
      </c>
      <c r="C978" s="124" t="inlineStr">
        <is>
          <t>ÇİFTLİK</t>
        </is>
      </c>
      <c r="D978" s="124" t="inlineStr">
        <is>
          <t>CEBRAİL ÇİÇEK</t>
        </is>
      </c>
      <c r="E978" s="124" t="inlineStr">
        <is>
          <t>U042</t>
        </is>
      </c>
      <c r="F978" s="124" t="inlineStr">
        <is>
          <t>ŞARKÜTERİ</t>
        </is>
      </c>
      <c r="G978" s="124" t="inlineStr">
        <is>
          <t>A011</t>
        </is>
      </c>
      <c r="H978" s="124" t="inlineStr">
        <is>
          <t>Ürün hazırlama</t>
        </is>
      </c>
      <c r="I978" s="166" t="n">
        <v>30</v>
      </c>
      <c r="J978" s="166" t="n">
        <v>1.5</v>
      </c>
      <c r="K978" s="166" t="n">
        <v>1</v>
      </c>
      <c r="L978" s="166" t="n">
        <v>45</v>
      </c>
      <c r="M978" s="141" t="inlineStr">
        <is>
          <t>Türetilmiş Saha Etüdü Bekleniyor</t>
        </is>
      </c>
      <c r="N978" s="141" t="inlineStr">
        <is>
          <t>Saha Etüdü Bekleniyor</t>
        </is>
      </c>
    </row>
    <row r="979" ht="30" customHeight="1" s="113">
      <c r="A979" s="144" t="n">
        <v>46113</v>
      </c>
      <c r="B979" s="124" t="inlineStr">
        <is>
          <t>M047</t>
        </is>
      </c>
      <c r="C979" s="124" t="inlineStr">
        <is>
          <t>ÇİFTLİK</t>
        </is>
      </c>
      <c r="D979" s="124" t="inlineStr">
        <is>
          <t>CEBRAİL ÇİÇEK</t>
        </is>
      </c>
      <c r="E979" s="124" t="inlineStr">
        <is>
          <t>U013</t>
        </is>
      </c>
      <c r="F979" s="124" t="inlineStr">
        <is>
          <t>KASAP</t>
        </is>
      </c>
      <c r="G979" s="124" t="inlineStr">
        <is>
          <t>A012</t>
        </is>
      </c>
      <c r="H979" s="124" t="inlineStr">
        <is>
          <t>Teşhir hazırlığı</t>
        </is>
      </c>
      <c r="I979" s="166" t="n">
        <v>1</v>
      </c>
      <c r="J979" s="166" t="n">
        <v>75</v>
      </c>
      <c r="K979" s="166" t="n">
        <v>1</v>
      </c>
      <c r="L979" s="166" t="n">
        <v>75</v>
      </c>
      <c r="M979" s="141" t="inlineStr">
        <is>
          <t>Sabit Aktivite</t>
        </is>
      </c>
      <c r="N979" s="141" t="inlineStr">
        <is>
          <t>Gerçek/Mevcut Kaynak</t>
        </is>
      </c>
    </row>
    <row r="980" ht="15" customHeight="1" s="113">
      <c r="A980" s="144" t="n">
        <v>46113</v>
      </c>
      <c r="B980" s="124" t="inlineStr">
        <is>
          <t>M047</t>
        </is>
      </c>
      <c r="C980" s="124" t="inlineStr">
        <is>
          <t>ÇİFTLİK</t>
        </is>
      </c>
      <c r="D980" s="124" t="inlineStr">
        <is>
          <t>CEBRAİL ÇİÇEK</t>
        </is>
      </c>
      <c r="E980" s="124" t="inlineStr">
        <is>
          <t>U013</t>
        </is>
      </c>
      <c r="F980" s="124" t="inlineStr">
        <is>
          <t>KASAP</t>
        </is>
      </c>
      <c r="G980" s="124" t="inlineStr">
        <is>
          <t>A013</t>
        </is>
      </c>
      <c r="H980" s="124" t="inlineStr">
        <is>
          <t>Parçalama</t>
        </is>
      </c>
      <c r="I980" s="166" t="n">
        <v>25</v>
      </c>
      <c r="J980" s="166" t="n">
        <v>2.5</v>
      </c>
      <c r="K980" s="166" t="n">
        <v>1</v>
      </c>
      <c r="L980" s="166" t="n">
        <v>62.5</v>
      </c>
      <c r="M980" s="141" t="inlineStr">
        <is>
          <t>Türetilmiş Saha Etüdü Bekleniyor</t>
        </is>
      </c>
      <c r="N980" s="141" t="inlineStr">
        <is>
          <t>Saha Etüdü Bekleniyor</t>
        </is>
      </c>
    </row>
    <row r="981" ht="15" customHeight="1" s="113">
      <c r="A981" s="144" t="n">
        <v>46113</v>
      </c>
      <c r="B981" s="124" t="inlineStr">
        <is>
          <t>M047</t>
        </is>
      </c>
      <c r="C981" s="124" t="inlineStr">
        <is>
          <t>ÇİFTLİK</t>
        </is>
      </c>
      <c r="D981" s="124" t="inlineStr">
        <is>
          <t>CEBRAİL ÇİÇEK</t>
        </is>
      </c>
      <c r="E981" s="124" t="inlineStr">
        <is>
          <t>U013</t>
        </is>
      </c>
      <c r="F981" s="124" t="inlineStr">
        <is>
          <t>KASAP</t>
        </is>
      </c>
      <c r="G981" s="124" t="inlineStr">
        <is>
          <t>A014</t>
        </is>
      </c>
      <c r="H981" s="124" t="inlineStr">
        <is>
          <t>Paketleme</t>
        </is>
      </c>
      <c r="I981" s="166" t="n">
        <v>40</v>
      </c>
      <c r="J981" s="166" t="n">
        <v>1.2</v>
      </c>
      <c r="K981" s="166" t="n">
        <v>1</v>
      </c>
      <c r="L981" s="166" t="n">
        <v>48</v>
      </c>
      <c r="M981" s="141" t="inlineStr">
        <is>
          <t>Türetilmiş Saha Etüdü Bekleniyor</t>
        </is>
      </c>
      <c r="N981" s="141" t="inlineStr">
        <is>
          <t>Saha Etüdü Bekleniyor</t>
        </is>
      </c>
    </row>
    <row r="982" ht="15" customHeight="1" s="113">
      <c r="A982" s="144" t="n">
        <v>46113</v>
      </c>
      <c r="B982" s="124" t="inlineStr">
        <is>
          <t>M047</t>
        </is>
      </c>
      <c r="C982" s="124" t="inlineStr">
        <is>
          <t>ÇİFTLİK</t>
        </is>
      </c>
      <c r="D982" s="124" t="inlineStr">
        <is>
          <t>CEBRAİL ÇİÇEK</t>
        </is>
      </c>
      <c r="E982" s="124" t="inlineStr">
        <is>
          <t>U017</t>
        </is>
      </c>
      <c r="F982" s="124" t="inlineStr">
        <is>
          <t>MANAV</t>
        </is>
      </c>
      <c r="G982" s="124" t="inlineStr">
        <is>
          <t>A015</t>
        </is>
      </c>
      <c r="H982" s="124" t="inlineStr">
        <is>
          <t>Teşhir hazırlığı</t>
        </is>
      </c>
      <c r="I982" s="166" t="n">
        <v>78</v>
      </c>
      <c r="J982" s="166" t="n">
        <v>2.2</v>
      </c>
      <c r="K982" s="166" t="n">
        <v>1</v>
      </c>
      <c r="L982" s="166" t="n">
        <v>171.6</v>
      </c>
      <c r="M982" s="141" t="inlineStr">
        <is>
          <t>Türetilmiş Saha Etüdü Bekleniyor</t>
        </is>
      </c>
      <c r="N982" s="141" t="inlineStr">
        <is>
          <t>Saha Etüdü Bekleniyor</t>
        </is>
      </c>
    </row>
    <row r="983" ht="15" customHeight="1" s="113">
      <c r="A983" s="144" t="n">
        <v>46113</v>
      </c>
      <c r="B983" s="124" t="inlineStr">
        <is>
          <t>M047</t>
        </is>
      </c>
      <c r="C983" s="124" t="inlineStr">
        <is>
          <t>ÇİFTLİK</t>
        </is>
      </c>
      <c r="D983" s="124" t="inlineStr">
        <is>
          <t>CEBRAİL ÇİÇEK</t>
        </is>
      </c>
      <c r="E983" s="124" t="inlineStr">
        <is>
          <t>U017</t>
        </is>
      </c>
      <c r="F983" s="124" t="inlineStr">
        <is>
          <t>MANAV</t>
        </is>
      </c>
      <c r="G983" s="124" t="inlineStr">
        <is>
          <t>A016</t>
        </is>
      </c>
      <c r="H983" s="124" t="inlineStr">
        <is>
          <t>Ayıklama</t>
        </is>
      </c>
      <c r="I983" s="166" t="n">
        <v>47</v>
      </c>
      <c r="J983" s="166" t="n">
        <v>0.8</v>
      </c>
      <c r="K983" s="166" t="n">
        <v>1</v>
      </c>
      <c r="L983" s="166" t="n">
        <v>37.6</v>
      </c>
      <c r="M983" s="141" t="inlineStr">
        <is>
          <t>Türetilmiş Saha Etüdü Bekleniyor</t>
        </is>
      </c>
      <c r="N983" s="141" t="inlineStr">
        <is>
          <t>Saha Etüdü Bekleniyor</t>
        </is>
      </c>
    </row>
    <row r="984" ht="15" customHeight="1" s="113">
      <c r="A984" s="144" t="n">
        <v>46113</v>
      </c>
      <c r="B984" s="124" t="inlineStr">
        <is>
          <t>M047</t>
        </is>
      </c>
      <c r="C984" s="124" t="inlineStr">
        <is>
          <t>ÇİFTLİK</t>
        </is>
      </c>
      <c r="D984" s="124" t="inlineStr">
        <is>
          <t>CEBRAİL ÇİÇEK</t>
        </is>
      </c>
      <c r="E984" s="124" t="inlineStr">
        <is>
          <t>U017</t>
        </is>
      </c>
      <c r="F984" s="124" t="inlineStr">
        <is>
          <t>MANAV</t>
        </is>
      </c>
      <c r="G984" s="124" t="inlineStr">
        <is>
          <t>A017</t>
        </is>
      </c>
      <c r="H984" s="124" t="inlineStr">
        <is>
          <t>Fire ayrıştırma</t>
        </is>
      </c>
      <c r="I984" s="166" t="n">
        <v>12</v>
      </c>
      <c r="J984" s="166" t="n">
        <v>1</v>
      </c>
      <c r="K984" s="166" t="n">
        <v>1</v>
      </c>
      <c r="L984" s="166" t="n">
        <v>12</v>
      </c>
      <c r="M984" s="141" t="inlineStr">
        <is>
          <t>Türetilmiş Saha Etüdü Bekleniyor</t>
        </is>
      </c>
      <c r="N984" s="141" t="inlineStr">
        <is>
          <t>Saha Etüdü Bekleniyor</t>
        </is>
      </c>
    </row>
    <row r="985" ht="30" customHeight="1" s="113">
      <c r="A985" s="144" t="n">
        <v>46113</v>
      </c>
      <c r="B985" s="124" t="inlineStr">
        <is>
          <t>M047</t>
        </is>
      </c>
      <c r="C985" s="124" t="inlineStr">
        <is>
          <t>ÇİFTLİK</t>
        </is>
      </c>
      <c r="D985" s="124" t="inlineStr">
        <is>
          <t>CEBRAİL ÇİÇEK</t>
        </is>
      </c>
      <c r="E985" s="124" t="inlineStr">
        <is>
          <t>U023</t>
        </is>
      </c>
      <c r="F985" s="124" t="inlineStr">
        <is>
          <t>ONLİNE TOPLAYICI</t>
        </is>
      </c>
      <c r="G985" s="124" t="inlineStr">
        <is>
          <t>A018</t>
        </is>
      </c>
      <c r="H985" s="124" t="inlineStr">
        <is>
          <t>Sipariş toplama</t>
        </is>
      </c>
      <c r="I985" s="166" t="n">
        <v>0</v>
      </c>
      <c r="J985" s="166" t="n">
        <v>7</v>
      </c>
      <c r="K985" s="166" t="n">
        <v>1</v>
      </c>
      <c r="L985" s="166" t="n">
        <v>0</v>
      </c>
      <c r="M985" s="141" t="inlineStr">
        <is>
          <t>Online Sipariş - Gerçek</t>
        </is>
      </c>
      <c r="N985" s="141" t="inlineStr">
        <is>
          <t>Gerçek/Mevcut Kaynak</t>
        </is>
      </c>
    </row>
    <row r="986" ht="30" customHeight="1" s="113">
      <c r="A986" s="144" t="n">
        <v>46113</v>
      </c>
      <c r="B986" s="124" t="inlineStr">
        <is>
          <t>M047</t>
        </is>
      </c>
      <c r="C986" s="124" t="inlineStr">
        <is>
          <t>ÇİFTLİK</t>
        </is>
      </c>
      <c r="D986" s="124" t="inlineStr">
        <is>
          <t>CEBRAİL ÇİÇEK</t>
        </is>
      </c>
      <c r="E986" s="124" t="inlineStr">
        <is>
          <t>U024</t>
        </is>
      </c>
      <c r="F986" s="124" t="inlineStr">
        <is>
          <t>ONLİNE ŞOFÖR</t>
        </is>
      </c>
      <c r="G986" s="124" t="inlineStr">
        <is>
          <t>A019</t>
        </is>
      </c>
      <c r="H986" s="124" t="inlineStr">
        <is>
          <t>Sipariş teslimatı</t>
        </is>
      </c>
      <c r="I986" s="166" t="n">
        <v>0</v>
      </c>
      <c r="J986" s="166" t="n">
        <v>12</v>
      </c>
      <c r="K986" s="166" t="n">
        <v>1</v>
      </c>
      <c r="L986" s="166" t="n">
        <v>0</v>
      </c>
      <c r="M986" s="141" t="inlineStr">
        <is>
          <t>Online Sipariş - Gerçek</t>
        </is>
      </c>
      <c r="N986" s="141" t="inlineStr">
        <is>
          <t>Gerçek/Mevcut Kaynak</t>
        </is>
      </c>
    </row>
    <row r="987" ht="15" customHeight="1" s="113">
      <c r="A987" s="144" t="n">
        <v>46113</v>
      </c>
      <c r="B987" s="124" t="inlineStr">
        <is>
          <t>M047</t>
        </is>
      </c>
      <c r="C987" s="124" t="inlineStr">
        <is>
          <t>ÇİFTLİK</t>
        </is>
      </c>
      <c r="D987" s="124" t="inlineStr">
        <is>
          <t>CEBRAİL ÇİÇEK</t>
        </is>
      </c>
      <c r="E987" s="124" t="inlineStr">
        <is>
          <t>U002</t>
        </is>
      </c>
      <c r="F987" s="124" t="inlineStr">
        <is>
          <t>BAKLİYAT</t>
        </is>
      </c>
      <c r="G987" s="124" t="inlineStr">
        <is>
          <t>A020</t>
        </is>
      </c>
      <c r="H987" s="124" t="inlineStr">
        <is>
          <t>Ürün dolumu</t>
        </is>
      </c>
      <c r="I987" s="166" t="n">
        <v>47</v>
      </c>
      <c r="J987" s="166" t="n">
        <v>2</v>
      </c>
      <c r="K987" s="166" t="n">
        <v>1</v>
      </c>
      <c r="L987" s="166" t="n">
        <v>94</v>
      </c>
      <c r="M987" s="141" t="inlineStr">
        <is>
          <t>Türetilmiş Saha Etüdü Bekleniyor</t>
        </is>
      </c>
      <c r="N987" s="141" t="inlineStr">
        <is>
          <t>Saha Etüdü Bekleniyor</t>
        </is>
      </c>
    </row>
    <row r="988" ht="15" customHeight="1" s="113">
      <c r="A988" s="144" t="n">
        <v>46113</v>
      </c>
      <c r="B988" s="124" t="inlineStr">
        <is>
          <t>M047</t>
        </is>
      </c>
      <c r="C988" s="124" t="inlineStr">
        <is>
          <t>ÇİFTLİK</t>
        </is>
      </c>
      <c r="D988" s="124" t="inlineStr">
        <is>
          <t>CEBRAİL ÇİÇEK</t>
        </is>
      </c>
      <c r="E988" s="124" t="inlineStr">
        <is>
          <t>U034</t>
        </is>
      </c>
      <c r="F988" s="124" t="inlineStr">
        <is>
          <t>UNLU MAMÜLLER</t>
        </is>
      </c>
      <c r="G988" s="124" t="inlineStr">
        <is>
          <t>A021</t>
        </is>
      </c>
      <c r="H988" s="124" t="inlineStr">
        <is>
          <t>Ürün hazırlama/pişirme</t>
        </is>
      </c>
      <c r="I988" s="166" t="n">
        <v>2</v>
      </c>
      <c r="J988" s="166" t="n">
        <v>25</v>
      </c>
      <c r="K988" s="166" t="n">
        <v>1</v>
      </c>
      <c r="L988" s="166" t="n">
        <v>50</v>
      </c>
      <c r="M988" s="141" t="inlineStr">
        <is>
          <t>Türetilmiş Saha Etüdü Bekleniyor</t>
        </is>
      </c>
      <c r="N988" s="141" t="inlineStr">
        <is>
          <t>Saha Etüdü Bekleniyor</t>
        </is>
      </c>
    </row>
    <row r="989" ht="30" customHeight="1" s="113">
      <c r="A989" s="144" t="n">
        <v>46113</v>
      </c>
      <c r="B989" s="124" t="inlineStr">
        <is>
          <t>M048</t>
        </is>
      </c>
      <c r="C989" s="124" t="inlineStr">
        <is>
          <t>ÇİĞLİ</t>
        </is>
      </c>
      <c r="D989" s="124" t="inlineStr">
        <is>
          <t>DERYA YARDIMCI</t>
        </is>
      </c>
      <c r="E989" s="124" t="inlineStr">
        <is>
          <t>U015</t>
        </is>
      </c>
      <c r="F989" s="124" t="inlineStr">
        <is>
          <t>KASİYER</t>
        </is>
      </c>
      <c r="G989" s="124" t="inlineStr">
        <is>
          <t>A001</t>
        </is>
      </c>
      <c r="H989" s="124" t="inlineStr">
        <is>
          <t>Fiş işlemi</t>
        </is>
      </c>
      <c r="I989" s="166" t="n">
        <v>2434</v>
      </c>
      <c r="J989" s="166" t="n">
        <v>2</v>
      </c>
      <c r="K989" s="166" t="n">
        <v>1</v>
      </c>
      <c r="L989" s="166" t="n">
        <v>4868</v>
      </c>
      <c r="M989" s="141" t="inlineStr">
        <is>
          <t>Günlük Operasyon - Gerçek</t>
        </is>
      </c>
      <c r="N989" s="141" t="inlineStr">
        <is>
          <t>Gerçek/Mevcut Kaynak</t>
        </is>
      </c>
    </row>
    <row r="990" ht="15" customHeight="1" s="113">
      <c r="A990" s="144" t="n">
        <v>46113</v>
      </c>
      <c r="B990" s="124" t="inlineStr">
        <is>
          <t>M048</t>
        </is>
      </c>
      <c r="C990" s="124" t="inlineStr">
        <is>
          <t>ÇİĞLİ</t>
        </is>
      </c>
      <c r="D990" s="124" t="inlineStr">
        <is>
          <t>DERYA YARDIMCI</t>
        </is>
      </c>
      <c r="E990" s="124" t="inlineStr">
        <is>
          <t>U015</t>
        </is>
      </c>
      <c r="F990" s="124" t="inlineStr">
        <is>
          <t>KASİYER</t>
        </is>
      </c>
      <c r="G990" s="124" t="inlineStr">
        <is>
          <t>A002</t>
        </is>
      </c>
      <c r="H990" s="124" t="inlineStr">
        <is>
          <t>Kasa açılışı</t>
        </is>
      </c>
      <c r="I990" s="166" t="n">
        <v>7</v>
      </c>
      <c r="J990" s="166" t="n">
        <v>15</v>
      </c>
      <c r="K990" s="166" t="n">
        <v>1</v>
      </c>
      <c r="L990" s="166" t="n">
        <v>105</v>
      </c>
      <c r="M990" s="141" t="inlineStr">
        <is>
          <t>Türetilmiş Saha Etüdü Bekleniyor</t>
        </is>
      </c>
      <c r="N990" s="141" t="inlineStr">
        <is>
          <t>Saha Etüdü Bekleniyor</t>
        </is>
      </c>
    </row>
    <row r="991" ht="15" customHeight="1" s="113">
      <c r="A991" s="144" t="n">
        <v>46113</v>
      </c>
      <c r="B991" s="124" t="inlineStr">
        <is>
          <t>M048</t>
        </is>
      </c>
      <c r="C991" s="124" t="inlineStr">
        <is>
          <t>ÇİĞLİ</t>
        </is>
      </c>
      <c r="D991" s="124" t="inlineStr">
        <is>
          <t>DERYA YARDIMCI</t>
        </is>
      </c>
      <c r="E991" s="124" t="inlineStr">
        <is>
          <t>U015</t>
        </is>
      </c>
      <c r="F991" s="124" t="inlineStr">
        <is>
          <t>KASİYER</t>
        </is>
      </c>
      <c r="G991" s="124" t="inlineStr">
        <is>
          <t>A003</t>
        </is>
      </c>
      <c r="H991" s="124" t="inlineStr">
        <is>
          <t>Kasa kapanışı</t>
        </is>
      </c>
      <c r="I991" s="166" t="n">
        <v>7</v>
      </c>
      <c r="J991" s="166" t="n">
        <v>20</v>
      </c>
      <c r="K991" s="166" t="n">
        <v>1</v>
      </c>
      <c r="L991" s="166" t="n">
        <v>140</v>
      </c>
      <c r="M991" s="141" t="inlineStr">
        <is>
          <t>Türetilmiş Saha Etüdü Bekleniyor</t>
        </is>
      </c>
      <c r="N991" s="141" t="inlineStr">
        <is>
          <t>Saha Etüdü Bekleniyor</t>
        </is>
      </c>
    </row>
    <row r="992" ht="15" customHeight="1" s="113">
      <c r="A992" s="144" t="n">
        <v>46113</v>
      </c>
      <c r="B992" s="124" t="inlineStr">
        <is>
          <t>M048</t>
        </is>
      </c>
      <c r="C992" s="124" t="inlineStr">
        <is>
          <t>ÇİĞLİ</t>
        </is>
      </c>
      <c r="D992" s="124" t="inlineStr">
        <is>
          <t>DERYA YARDIMCI</t>
        </is>
      </c>
      <c r="E992" s="124" t="inlineStr">
        <is>
          <t>U015</t>
        </is>
      </c>
      <c r="F992" s="124" t="inlineStr">
        <is>
          <t>KASİYER</t>
        </is>
      </c>
      <c r="G992" s="124" t="inlineStr">
        <is>
          <t>A004</t>
        </is>
      </c>
      <c r="H992" s="124" t="inlineStr">
        <is>
          <t>İade işlemi</t>
        </is>
      </c>
      <c r="I992" s="166" t="n">
        <v>29</v>
      </c>
      <c r="J992" s="166" t="n">
        <v>6</v>
      </c>
      <c r="K992" s="166" t="n">
        <v>1</v>
      </c>
      <c r="L992" s="166" t="n">
        <v>174</v>
      </c>
      <c r="M992" s="141" t="inlineStr">
        <is>
          <t>Türetilmiş Saha Etüdü Bekleniyor</t>
        </is>
      </c>
      <c r="N992" s="141" t="inlineStr">
        <is>
          <t>Saha Etüdü Bekleniyor</t>
        </is>
      </c>
    </row>
    <row r="993" ht="15" customHeight="1" s="113">
      <c r="A993" s="144" t="n">
        <v>46113</v>
      </c>
      <c r="B993" s="124" t="inlineStr">
        <is>
          <t>M048</t>
        </is>
      </c>
      <c r="C993" s="124" t="inlineStr">
        <is>
          <t>ÇİĞLİ</t>
        </is>
      </c>
      <c r="D993" s="124" t="inlineStr">
        <is>
          <t>DERYA YARDIMCI</t>
        </is>
      </c>
      <c r="E993" s="124" t="inlineStr">
        <is>
          <t>U026</t>
        </is>
      </c>
      <c r="F993" s="124" t="inlineStr">
        <is>
          <t>REYON GÖREVLİSİ</t>
        </is>
      </c>
      <c r="G993" s="124" t="inlineStr">
        <is>
          <t>A005</t>
        </is>
      </c>
      <c r="H993" s="124" t="inlineStr">
        <is>
          <t>Koli raf yerleştirme</t>
        </is>
      </c>
      <c r="I993" s="166" t="n">
        <v>20</v>
      </c>
      <c r="J993" s="166" t="n">
        <v>1.8</v>
      </c>
      <c r="K993" s="166" t="n">
        <v>1</v>
      </c>
      <c r="L993" s="166" t="n">
        <v>36</v>
      </c>
      <c r="M993" s="141" t="inlineStr">
        <is>
          <t>Mal Kabul (Aylık Operasyon KPI) - Türetilmiş</t>
        </is>
      </c>
      <c r="N993" s="141" t="inlineStr">
        <is>
          <t>Gerçek/Türetilmiş</t>
        </is>
      </c>
    </row>
    <row r="994" ht="15" customHeight="1" s="113">
      <c r="A994" s="144" t="n">
        <v>46113</v>
      </c>
      <c r="B994" s="124" t="inlineStr">
        <is>
          <t>M048</t>
        </is>
      </c>
      <c r="C994" s="124" t="inlineStr">
        <is>
          <t>ÇİĞLİ</t>
        </is>
      </c>
      <c r="D994" s="124" t="inlineStr">
        <is>
          <t>DERYA YARDIMCI</t>
        </is>
      </c>
      <c r="E994" s="124" t="inlineStr">
        <is>
          <t>U026</t>
        </is>
      </c>
      <c r="F994" s="124" t="inlineStr">
        <is>
          <t>REYON GÖREVLİSİ</t>
        </is>
      </c>
      <c r="G994" s="124" t="inlineStr">
        <is>
          <t>A006</t>
        </is>
      </c>
      <c r="H994" s="124" t="inlineStr">
        <is>
          <t>Palet boşaltma</t>
        </is>
      </c>
      <c r="I994" s="166" t="n">
        <v>20</v>
      </c>
      <c r="J994" s="166" t="n">
        <v>30</v>
      </c>
      <c r="K994" s="166" t="n">
        <v>1</v>
      </c>
      <c r="L994" s="166" t="n">
        <v>600</v>
      </c>
      <c r="M994" s="141" t="inlineStr">
        <is>
          <t>Mal Kabul (Aylık Operasyon KPI) - Türetilmiş</t>
        </is>
      </c>
      <c r="N994" s="141" t="inlineStr">
        <is>
          <t>Gerçek/Türetilmiş</t>
        </is>
      </c>
    </row>
    <row r="995" ht="15" customHeight="1" s="113">
      <c r="A995" s="144" t="n">
        <v>46113</v>
      </c>
      <c r="B995" s="124" t="inlineStr">
        <is>
          <t>M048</t>
        </is>
      </c>
      <c r="C995" s="124" t="inlineStr">
        <is>
          <t>ÇİĞLİ</t>
        </is>
      </c>
      <c r="D995" s="124" t="inlineStr">
        <is>
          <t>DERYA YARDIMCI</t>
        </is>
      </c>
      <c r="E995" s="124" t="inlineStr">
        <is>
          <t>U026</t>
        </is>
      </c>
      <c r="F995" s="124" t="inlineStr">
        <is>
          <t>REYON GÖREVLİSİ</t>
        </is>
      </c>
      <c r="G995" s="124" t="inlineStr">
        <is>
          <t>A007</t>
        </is>
      </c>
      <c r="H995" s="124" t="inlineStr">
        <is>
          <t>Etiket değiştirme</t>
        </is>
      </c>
      <c r="I995" s="166" t="n">
        <v>20</v>
      </c>
      <c r="J995" s="166" t="n">
        <v>0.45</v>
      </c>
      <c r="K995" s="166" t="n">
        <v>1</v>
      </c>
      <c r="L995" s="166" t="n">
        <v>9</v>
      </c>
      <c r="M995" s="141" t="inlineStr">
        <is>
          <t>Türetilmiş Saha Etüdü Bekleniyor</t>
        </is>
      </c>
      <c r="N995" s="141" t="inlineStr">
        <is>
          <t>Saha Etüdü Bekleniyor</t>
        </is>
      </c>
    </row>
    <row r="996" ht="15" customHeight="1" s="113">
      <c r="A996" s="144" t="n">
        <v>46113</v>
      </c>
      <c r="B996" s="124" t="inlineStr">
        <is>
          <t>M048</t>
        </is>
      </c>
      <c r="C996" s="124" t="inlineStr">
        <is>
          <t>ÇİĞLİ</t>
        </is>
      </c>
      <c r="D996" s="124" t="inlineStr">
        <is>
          <t>DERYA YARDIMCI</t>
        </is>
      </c>
      <c r="E996" s="124" t="inlineStr">
        <is>
          <t>U026</t>
        </is>
      </c>
      <c r="F996" s="124" t="inlineStr">
        <is>
          <t>REYON GÖREVLİSİ</t>
        </is>
      </c>
      <c r="G996" s="124" t="inlineStr">
        <is>
          <t>A008</t>
        </is>
      </c>
      <c r="H996" s="124" t="inlineStr">
        <is>
          <t>SKT kontrolü</t>
        </is>
      </c>
      <c r="I996" s="166" t="n">
        <v>108</v>
      </c>
      <c r="J996" s="166" t="n">
        <v>0.2</v>
      </c>
      <c r="K996" s="166" t="n">
        <v>1</v>
      </c>
      <c r="L996" s="166" t="n">
        <v>21.6</v>
      </c>
      <c r="M996" s="141" t="inlineStr">
        <is>
          <t>Türetilmiş Saha Etüdü Bekleniyor</t>
        </is>
      </c>
      <c r="N996" s="141" t="inlineStr">
        <is>
          <t>Saha Etüdü Bekleniyor</t>
        </is>
      </c>
    </row>
    <row r="997" ht="15" customHeight="1" s="113">
      <c r="A997" s="144" t="n">
        <v>46113</v>
      </c>
      <c r="B997" s="124" t="inlineStr">
        <is>
          <t>M048</t>
        </is>
      </c>
      <c r="C997" s="124" t="inlineStr">
        <is>
          <t>ÇİĞLİ</t>
        </is>
      </c>
      <c r="D997" s="124" t="inlineStr">
        <is>
          <t>DERYA YARDIMCI</t>
        </is>
      </c>
      <c r="E997" s="124" t="inlineStr">
        <is>
          <t>U042</t>
        </is>
      </c>
      <c r="F997" s="124" t="inlineStr">
        <is>
          <t>ŞARKÜTERİ</t>
        </is>
      </c>
      <c r="G997" s="124" t="inlineStr">
        <is>
          <t>A009</t>
        </is>
      </c>
      <c r="H997" s="124" t="inlineStr">
        <is>
          <t>Müşteri servis süresi</t>
        </is>
      </c>
      <c r="I997" s="166" t="n">
        <v>247</v>
      </c>
      <c r="J997" s="166" t="n">
        <v>4</v>
      </c>
      <c r="K997" s="166" t="n">
        <v>1</v>
      </c>
      <c r="L997" s="166" t="n">
        <v>988</v>
      </c>
      <c r="M997" s="141" t="inlineStr">
        <is>
          <t>Türetilmiş Saha Etüdü Bekleniyor</t>
        </is>
      </c>
      <c r="N997" s="141" t="inlineStr">
        <is>
          <t>Saha Etüdü Bekleniyor</t>
        </is>
      </c>
    </row>
    <row r="998" ht="30" customHeight="1" s="113">
      <c r="A998" s="144" t="n">
        <v>46113</v>
      </c>
      <c r="B998" s="124" t="inlineStr">
        <is>
          <t>M048</t>
        </is>
      </c>
      <c r="C998" s="124" t="inlineStr">
        <is>
          <t>ÇİĞLİ</t>
        </is>
      </c>
      <c r="D998" s="124" t="inlineStr">
        <is>
          <t>DERYA YARDIMCI</t>
        </is>
      </c>
      <c r="E998" s="124" t="inlineStr">
        <is>
          <t>U042</t>
        </is>
      </c>
      <c r="F998" s="124" t="inlineStr">
        <is>
          <t>ŞARKÜTERİ</t>
        </is>
      </c>
      <c r="G998" s="124" t="inlineStr">
        <is>
          <t>A010</t>
        </is>
      </c>
      <c r="H998" s="124" t="inlineStr">
        <is>
          <t>Günlük temizlik</t>
        </is>
      </c>
      <c r="I998" s="166" t="n">
        <v>1</v>
      </c>
      <c r="J998" s="166" t="n">
        <v>90</v>
      </c>
      <c r="K998" s="166" t="n">
        <v>1</v>
      </c>
      <c r="L998" s="166" t="n">
        <v>90</v>
      </c>
      <c r="M998" s="141" t="inlineStr">
        <is>
          <t>Sabit Aktivite</t>
        </is>
      </c>
      <c r="N998" s="141" t="inlineStr">
        <is>
          <t>Gerçek/Mevcut Kaynak</t>
        </is>
      </c>
    </row>
    <row r="999" ht="15" customHeight="1" s="113">
      <c r="A999" s="144" t="n">
        <v>46113</v>
      </c>
      <c r="B999" s="124" t="inlineStr">
        <is>
          <t>M048</t>
        </is>
      </c>
      <c r="C999" s="124" t="inlineStr">
        <is>
          <t>ÇİĞLİ</t>
        </is>
      </c>
      <c r="D999" s="124" t="inlineStr">
        <is>
          <t>DERYA YARDIMCI</t>
        </is>
      </c>
      <c r="E999" s="124" t="inlineStr">
        <is>
          <t>U042</t>
        </is>
      </c>
      <c r="F999" s="124" t="inlineStr">
        <is>
          <t>ŞARKÜTERİ</t>
        </is>
      </c>
      <c r="G999" s="124" t="inlineStr">
        <is>
          <t>A011</t>
        </is>
      </c>
      <c r="H999" s="124" t="inlineStr">
        <is>
          <t>Ürün hazırlama</t>
        </is>
      </c>
      <c r="I999" s="166" t="n">
        <v>74</v>
      </c>
      <c r="J999" s="166" t="n">
        <v>1.5</v>
      </c>
      <c r="K999" s="166" t="n">
        <v>1</v>
      </c>
      <c r="L999" s="166" t="n">
        <v>111</v>
      </c>
      <c r="M999" s="141" t="inlineStr">
        <is>
          <t>Türetilmiş Saha Etüdü Bekleniyor</t>
        </is>
      </c>
      <c r="N999" s="141" t="inlineStr">
        <is>
          <t>Saha Etüdü Bekleniyor</t>
        </is>
      </c>
    </row>
    <row r="1000" ht="30" customHeight="1" s="113">
      <c r="A1000" s="144" t="n">
        <v>46113</v>
      </c>
      <c r="B1000" s="124" t="inlineStr">
        <is>
          <t>M048</t>
        </is>
      </c>
      <c r="C1000" s="124" t="inlineStr">
        <is>
          <t>ÇİĞLİ</t>
        </is>
      </c>
      <c r="D1000" s="124" t="inlineStr">
        <is>
          <t>DERYA YARDIMCI</t>
        </is>
      </c>
      <c r="E1000" s="124" t="inlineStr">
        <is>
          <t>U013</t>
        </is>
      </c>
      <c r="F1000" s="124" t="inlineStr">
        <is>
          <t>KASAP</t>
        </is>
      </c>
      <c r="G1000" s="124" t="inlineStr">
        <is>
          <t>A012</t>
        </is>
      </c>
      <c r="H1000" s="124" t="inlineStr">
        <is>
          <t>Teşhir hazırlığı</t>
        </is>
      </c>
      <c r="I1000" s="166" t="n">
        <v>1</v>
      </c>
      <c r="J1000" s="166" t="n">
        <v>75</v>
      </c>
      <c r="K1000" s="166" t="n">
        <v>1</v>
      </c>
      <c r="L1000" s="166" t="n">
        <v>75</v>
      </c>
      <c r="M1000" s="141" t="inlineStr">
        <is>
          <t>Sabit Aktivite</t>
        </is>
      </c>
      <c r="N1000" s="141" t="inlineStr">
        <is>
          <t>Gerçek/Mevcut Kaynak</t>
        </is>
      </c>
    </row>
    <row r="1001" ht="15" customHeight="1" s="113">
      <c r="A1001" s="144" t="n">
        <v>46113</v>
      </c>
      <c r="B1001" s="124" t="inlineStr">
        <is>
          <t>M048</t>
        </is>
      </c>
      <c r="C1001" s="124" t="inlineStr">
        <is>
          <t>ÇİĞLİ</t>
        </is>
      </c>
      <c r="D1001" s="124" t="inlineStr">
        <is>
          <t>DERYA YARDIMCI</t>
        </is>
      </c>
      <c r="E1001" s="124" t="inlineStr">
        <is>
          <t>U013</t>
        </is>
      </c>
      <c r="F1001" s="124" t="inlineStr">
        <is>
          <t>KASAP</t>
        </is>
      </c>
      <c r="G1001" s="124" t="inlineStr">
        <is>
          <t>A013</t>
        </is>
      </c>
      <c r="H1001" s="124" t="inlineStr">
        <is>
          <t>Parçalama</t>
        </is>
      </c>
      <c r="I1001" s="166" t="n">
        <v>62</v>
      </c>
      <c r="J1001" s="166" t="n">
        <v>2.5</v>
      </c>
      <c r="K1001" s="166" t="n">
        <v>1</v>
      </c>
      <c r="L1001" s="166" t="n">
        <v>155</v>
      </c>
      <c r="M1001" s="141" t="inlineStr">
        <is>
          <t>Türetilmiş Saha Etüdü Bekleniyor</t>
        </is>
      </c>
      <c r="N1001" s="141" t="inlineStr">
        <is>
          <t>Saha Etüdü Bekleniyor</t>
        </is>
      </c>
    </row>
    <row r="1002" ht="15" customHeight="1" s="113">
      <c r="A1002" s="144" t="n">
        <v>46113</v>
      </c>
      <c r="B1002" s="124" t="inlineStr">
        <is>
          <t>M048</t>
        </is>
      </c>
      <c r="C1002" s="124" t="inlineStr">
        <is>
          <t>ÇİĞLİ</t>
        </is>
      </c>
      <c r="D1002" s="124" t="inlineStr">
        <is>
          <t>DERYA YARDIMCI</t>
        </is>
      </c>
      <c r="E1002" s="124" t="inlineStr">
        <is>
          <t>U013</t>
        </is>
      </c>
      <c r="F1002" s="124" t="inlineStr">
        <is>
          <t>KASAP</t>
        </is>
      </c>
      <c r="G1002" s="124" t="inlineStr">
        <is>
          <t>A014</t>
        </is>
      </c>
      <c r="H1002" s="124" t="inlineStr">
        <is>
          <t>Paketleme</t>
        </is>
      </c>
      <c r="I1002" s="166" t="n">
        <v>99</v>
      </c>
      <c r="J1002" s="166" t="n">
        <v>1.2</v>
      </c>
      <c r="K1002" s="166" t="n">
        <v>1</v>
      </c>
      <c r="L1002" s="166" t="n">
        <v>118.8</v>
      </c>
      <c r="M1002" s="141" t="inlineStr">
        <is>
          <t>Türetilmiş Saha Etüdü Bekleniyor</t>
        </is>
      </c>
      <c r="N1002" s="141" t="inlineStr">
        <is>
          <t>Saha Etüdü Bekleniyor</t>
        </is>
      </c>
    </row>
    <row r="1003" ht="15" customHeight="1" s="113">
      <c r="A1003" s="144" t="n">
        <v>46113</v>
      </c>
      <c r="B1003" s="124" t="inlineStr">
        <is>
          <t>M048</t>
        </is>
      </c>
      <c r="C1003" s="124" t="inlineStr">
        <is>
          <t>ÇİĞLİ</t>
        </is>
      </c>
      <c r="D1003" s="124" t="inlineStr">
        <is>
          <t>DERYA YARDIMCI</t>
        </is>
      </c>
      <c r="E1003" s="124" t="inlineStr">
        <is>
          <t>U017</t>
        </is>
      </c>
      <c r="F1003" s="124" t="inlineStr">
        <is>
          <t>MANAV</t>
        </is>
      </c>
      <c r="G1003" s="124" t="inlineStr">
        <is>
          <t>A015</t>
        </is>
      </c>
      <c r="H1003" s="124" t="inlineStr">
        <is>
          <t>Teşhir hazırlığı</t>
        </is>
      </c>
      <c r="I1003" s="166" t="n">
        <v>20</v>
      </c>
      <c r="J1003" s="166" t="n">
        <v>2.2</v>
      </c>
      <c r="K1003" s="166" t="n">
        <v>1</v>
      </c>
      <c r="L1003" s="166" t="n">
        <v>44</v>
      </c>
      <c r="M1003" s="141" t="inlineStr">
        <is>
          <t>Türetilmiş Saha Etüdü Bekleniyor</t>
        </is>
      </c>
      <c r="N1003" s="141" t="inlineStr">
        <is>
          <t>Saha Etüdü Bekleniyor</t>
        </is>
      </c>
    </row>
    <row r="1004" ht="15" customHeight="1" s="113">
      <c r="A1004" s="144" t="n">
        <v>46113</v>
      </c>
      <c r="B1004" s="124" t="inlineStr">
        <is>
          <t>M048</t>
        </is>
      </c>
      <c r="C1004" s="124" t="inlineStr">
        <is>
          <t>ÇİĞLİ</t>
        </is>
      </c>
      <c r="D1004" s="124" t="inlineStr">
        <is>
          <t>DERYA YARDIMCI</t>
        </is>
      </c>
      <c r="E1004" s="124" t="inlineStr">
        <is>
          <t>U017</t>
        </is>
      </c>
      <c r="F1004" s="124" t="inlineStr">
        <is>
          <t>MANAV</t>
        </is>
      </c>
      <c r="G1004" s="124" t="inlineStr">
        <is>
          <t>A016</t>
        </is>
      </c>
      <c r="H1004" s="124" t="inlineStr">
        <is>
          <t>Ayıklama</t>
        </is>
      </c>
      <c r="I1004" s="166" t="n">
        <v>15</v>
      </c>
      <c r="J1004" s="166" t="n">
        <v>0.8</v>
      </c>
      <c r="K1004" s="166" t="n">
        <v>1</v>
      </c>
      <c r="L1004" s="166" t="n">
        <v>12</v>
      </c>
      <c r="M1004" s="141" t="inlineStr">
        <is>
          <t>Türetilmiş Saha Etüdü Bekleniyor</t>
        </is>
      </c>
      <c r="N1004" s="141" t="inlineStr">
        <is>
          <t>Saha Etüdü Bekleniyor</t>
        </is>
      </c>
    </row>
    <row r="1005" ht="15" customHeight="1" s="113">
      <c r="A1005" s="144" t="n">
        <v>46113</v>
      </c>
      <c r="B1005" s="124" t="inlineStr">
        <is>
          <t>M048</t>
        </is>
      </c>
      <c r="C1005" s="124" t="inlineStr">
        <is>
          <t>ÇİĞLİ</t>
        </is>
      </c>
      <c r="D1005" s="124" t="inlineStr">
        <is>
          <t>DERYA YARDIMCI</t>
        </is>
      </c>
      <c r="E1005" s="124" t="inlineStr">
        <is>
          <t>U017</t>
        </is>
      </c>
      <c r="F1005" s="124" t="inlineStr">
        <is>
          <t>MANAV</t>
        </is>
      </c>
      <c r="G1005" s="124" t="inlineStr">
        <is>
          <t>A017</t>
        </is>
      </c>
      <c r="H1005" s="124" t="inlineStr">
        <is>
          <t>Fire ayrıştırma</t>
        </is>
      </c>
      <c r="I1005" s="166" t="n">
        <v>5</v>
      </c>
      <c r="J1005" s="166" t="n">
        <v>1</v>
      </c>
      <c r="K1005" s="166" t="n">
        <v>1</v>
      </c>
      <c r="L1005" s="166" t="n">
        <v>5</v>
      </c>
      <c r="M1005" s="141" t="inlineStr">
        <is>
          <t>Türetilmiş Saha Etüdü Bekleniyor</t>
        </is>
      </c>
      <c r="N1005" s="141" t="inlineStr">
        <is>
          <t>Saha Etüdü Bekleniyor</t>
        </is>
      </c>
    </row>
    <row r="1006" ht="30" customHeight="1" s="113">
      <c r="A1006" s="144" t="n">
        <v>46113</v>
      </c>
      <c r="B1006" s="124" t="inlineStr">
        <is>
          <t>M048</t>
        </is>
      </c>
      <c r="C1006" s="124" t="inlineStr">
        <is>
          <t>ÇİĞLİ</t>
        </is>
      </c>
      <c r="D1006" s="124" t="inlineStr">
        <is>
          <t>DERYA YARDIMCI</t>
        </is>
      </c>
      <c r="E1006" s="124" t="inlineStr">
        <is>
          <t>U023</t>
        </is>
      </c>
      <c r="F1006" s="124" t="inlineStr">
        <is>
          <t>ONLİNE TOPLAYICI</t>
        </is>
      </c>
      <c r="G1006" s="124" t="inlineStr">
        <is>
          <t>A018</t>
        </is>
      </c>
      <c r="H1006" s="124" t="inlineStr">
        <is>
          <t>Sipariş toplama</t>
        </is>
      </c>
      <c r="I1006" s="166" t="n">
        <v>35</v>
      </c>
      <c r="J1006" s="166" t="n">
        <v>7</v>
      </c>
      <c r="K1006" s="166" t="n">
        <v>1</v>
      </c>
      <c r="L1006" s="166" t="n">
        <v>245</v>
      </c>
      <c r="M1006" s="141" t="inlineStr">
        <is>
          <t>Online Sipariş - Gerçek</t>
        </is>
      </c>
      <c r="N1006" s="141" t="inlineStr">
        <is>
          <t>Gerçek/Mevcut Kaynak</t>
        </is>
      </c>
    </row>
    <row r="1007" ht="30" customHeight="1" s="113">
      <c r="A1007" s="144" t="n">
        <v>46113</v>
      </c>
      <c r="B1007" s="124" t="inlineStr">
        <is>
          <t>M048</t>
        </is>
      </c>
      <c r="C1007" s="124" t="inlineStr">
        <is>
          <t>ÇİĞLİ</t>
        </is>
      </c>
      <c r="D1007" s="124" t="inlineStr">
        <is>
          <t>DERYA YARDIMCI</t>
        </is>
      </c>
      <c r="E1007" s="124" t="inlineStr">
        <is>
          <t>U024</t>
        </is>
      </c>
      <c r="F1007" s="124" t="inlineStr">
        <is>
          <t>ONLİNE ŞOFÖR</t>
        </is>
      </c>
      <c r="G1007" s="124" t="inlineStr">
        <is>
          <t>A019</t>
        </is>
      </c>
      <c r="H1007" s="124" t="inlineStr">
        <is>
          <t>Sipariş teslimatı</t>
        </is>
      </c>
      <c r="I1007" s="166" t="n">
        <v>35</v>
      </c>
      <c r="J1007" s="166" t="n">
        <v>12</v>
      </c>
      <c r="K1007" s="166" t="n">
        <v>1</v>
      </c>
      <c r="L1007" s="166" t="n">
        <v>420</v>
      </c>
      <c r="M1007" s="141" t="inlineStr">
        <is>
          <t>Online Sipariş - Gerçek</t>
        </is>
      </c>
      <c r="N1007" s="141" t="inlineStr">
        <is>
          <t>Gerçek/Mevcut Kaynak</t>
        </is>
      </c>
    </row>
    <row r="1008" ht="15" customHeight="1" s="113">
      <c r="A1008" s="144" t="n">
        <v>46113</v>
      </c>
      <c r="B1008" s="124" t="inlineStr">
        <is>
          <t>M048</t>
        </is>
      </c>
      <c r="C1008" s="124" t="inlineStr">
        <is>
          <t>ÇİĞLİ</t>
        </is>
      </c>
      <c r="D1008" s="124" t="inlineStr">
        <is>
          <t>DERYA YARDIMCI</t>
        </is>
      </c>
      <c r="E1008" s="124" t="inlineStr">
        <is>
          <t>U002</t>
        </is>
      </c>
      <c r="F1008" s="124" t="inlineStr">
        <is>
          <t>BAKLİYAT</t>
        </is>
      </c>
      <c r="G1008" s="124" t="inlineStr">
        <is>
          <t>A020</t>
        </is>
      </c>
      <c r="H1008" s="124" t="inlineStr">
        <is>
          <t>Ürün dolumu</t>
        </is>
      </c>
      <c r="I1008" s="166" t="n">
        <v>10</v>
      </c>
      <c r="J1008" s="166" t="n">
        <v>2</v>
      </c>
      <c r="K1008" s="166" t="n">
        <v>1</v>
      </c>
      <c r="L1008" s="166" t="n">
        <v>20</v>
      </c>
      <c r="M1008" s="141" t="inlineStr">
        <is>
          <t>Türetilmiş Saha Etüdü Bekleniyor</t>
        </is>
      </c>
      <c r="N1008" s="141" t="inlineStr">
        <is>
          <t>Saha Etüdü Bekleniyor</t>
        </is>
      </c>
    </row>
    <row r="1009" ht="15" customHeight="1" s="113">
      <c r="A1009" s="144" t="n">
        <v>46113</v>
      </c>
      <c r="B1009" s="124" t="inlineStr">
        <is>
          <t>M048</t>
        </is>
      </c>
      <c r="C1009" s="124" t="inlineStr">
        <is>
          <t>ÇİĞLİ</t>
        </is>
      </c>
      <c r="D1009" s="124" t="inlineStr">
        <is>
          <t>DERYA YARDIMCI</t>
        </is>
      </c>
      <c r="E1009" s="124" t="inlineStr">
        <is>
          <t>U034</t>
        </is>
      </c>
      <c r="F1009" s="124" t="inlineStr">
        <is>
          <t>UNLU MAMÜLLER</t>
        </is>
      </c>
      <c r="G1009" s="124" t="inlineStr">
        <is>
          <t>A021</t>
        </is>
      </c>
      <c r="H1009" s="124" t="inlineStr">
        <is>
          <t>Ürün hazırlama/pişirme</t>
        </is>
      </c>
      <c r="I1009" s="166" t="n">
        <v>5</v>
      </c>
      <c r="J1009" s="166" t="n">
        <v>25</v>
      </c>
      <c r="K1009" s="166" t="n">
        <v>1</v>
      </c>
      <c r="L1009" s="166" t="n">
        <v>125</v>
      </c>
      <c r="M1009" s="141" t="inlineStr">
        <is>
          <t>Türetilmiş Saha Etüdü Bekleniyor</t>
        </is>
      </c>
      <c r="N1009" s="141" t="inlineStr">
        <is>
          <t>Saha Etüdü Bekleniyor</t>
        </is>
      </c>
    </row>
    <row r="1010" ht="30" customHeight="1" s="113">
      <c r="A1010" s="144" t="n">
        <v>46113</v>
      </c>
      <c r="B1010" s="124" t="inlineStr">
        <is>
          <t>M049</t>
        </is>
      </c>
      <c r="C1010" s="124" t="inlineStr">
        <is>
          <t>ÖZDERE</t>
        </is>
      </c>
      <c r="D1010" s="124" t="inlineStr">
        <is>
          <t>CÜNEYT ÇIKRIKÇI - AYŞE AVCU</t>
        </is>
      </c>
      <c r="E1010" s="124" t="inlineStr">
        <is>
          <t>U015</t>
        </is>
      </c>
      <c r="F1010" s="124" t="inlineStr">
        <is>
          <t>KASİYER</t>
        </is>
      </c>
      <c r="G1010" s="124" t="inlineStr">
        <is>
          <t>A001</t>
        </is>
      </c>
      <c r="H1010" s="124" t="inlineStr">
        <is>
          <t>Fiş işlemi</t>
        </is>
      </c>
      <c r="I1010" s="166" t="n">
        <v>693</v>
      </c>
      <c r="J1010" s="166" t="n">
        <v>2</v>
      </c>
      <c r="K1010" s="166" t="n">
        <v>1</v>
      </c>
      <c r="L1010" s="166" t="n">
        <v>1386</v>
      </c>
      <c r="M1010" s="141" t="inlineStr">
        <is>
          <t>Günlük Operasyon - Gerçek</t>
        </is>
      </c>
      <c r="N1010" s="141" t="inlineStr">
        <is>
          <t>Gerçek/Mevcut Kaynak</t>
        </is>
      </c>
    </row>
    <row r="1011" ht="15" customHeight="1" s="113">
      <c r="A1011" s="144" t="n">
        <v>46113</v>
      </c>
      <c r="B1011" s="124" t="inlineStr">
        <is>
          <t>M049</t>
        </is>
      </c>
      <c r="C1011" s="124" t="inlineStr">
        <is>
          <t>ÖZDERE</t>
        </is>
      </c>
      <c r="D1011" s="124" t="inlineStr">
        <is>
          <t>CÜNEYT ÇIKRIKÇI - AYŞE AVCU</t>
        </is>
      </c>
      <c r="E1011" s="124" t="inlineStr">
        <is>
          <t>U015</t>
        </is>
      </c>
      <c r="F1011" s="124" t="inlineStr">
        <is>
          <t>KASİYER</t>
        </is>
      </c>
      <c r="G1011" s="124" t="inlineStr">
        <is>
          <t>A002</t>
        </is>
      </c>
      <c r="H1011" s="124" t="inlineStr">
        <is>
          <t>Kasa açılışı</t>
        </is>
      </c>
      <c r="I1011" s="166" t="n">
        <v>2</v>
      </c>
      <c r="J1011" s="166" t="n">
        <v>15</v>
      </c>
      <c r="K1011" s="166" t="n">
        <v>1</v>
      </c>
      <c r="L1011" s="166" t="n">
        <v>30</v>
      </c>
      <c r="M1011" s="141" t="inlineStr">
        <is>
          <t>Türetilmiş Saha Etüdü Bekleniyor</t>
        </is>
      </c>
      <c r="N1011" s="141" t="inlineStr">
        <is>
          <t>Saha Etüdü Bekleniyor</t>
        </is>
      </c>
    </row>
    <row r="1012" ht="15" customHeight="1" s="113">
      <c r="A1012" s="144" t="n">
        <v>46113</v>
      </c>
      <c r="B1012" s="124" t="inlineStr">
        <is>
          <t>M049</t>
        </is>
      </c>
      <c r="C1012" s="124" t="inlineStr">
        <is>
          <t>ÖZDERE</t>
        </is>
      </c>
      <c r="D1012" s="124" t="inlineStr">
        <is>
          <t>CÜNEYT ÇIKRIKÇI - AYŞE AVCU</t>
        </is>
      </c>
      <c r="E1012" s="124" t="inlineStr">
        <is>
          <t>U015</t>
        </is>
      </c>
      <c r="F1012" s="124" t="inlineStr">
        <is>
          <t>KASİYER</t>
        </is>
      </c>
      <c r="G1012" s="124" t="inlineStr">
        <is>
          <t>A003</t>
        </is>
      </c>
      <c r="H1012" s="124" t="inlineStr">
        <is>
          <t>Kasa kapanışı</t>
        </is>
      </c>
      <c r="I1012" s="166" t="n">
        <v>2</v>
      </c>
      <c r="J1012" s="166" t="n">
        <v>20</v>
      </c>
      <c r="K1012" s="166" t="n">
        <v>1</v>
      </c>
      <c r="L1012" s="166" t="n">
        <v>40</v>
      </c>
      <c r="M1012" s="141" t="inlineStr">
        <is>
          <t>Türetilmiş Saha Etüdü Bekleniyor</t>
        </is>
      </c>
      <c r="N1012" s="141" t="inlineStr">
        <is>
          <t>Saha Etüdü Bekleniyor</t>
        </is>
      </c>
    </row>
    <row r="1013" ht="15" customHeight="1" s="113">
      <c r="A1013" s="144" t="n">
        <v>46113</v>
      </c>
      <c r="B1013" s="124" t="inlineStr">
        <is>
          <t>M049</t>
        </is>
      </c>
      <c r="C1013" s="124" t="inlineStr">
        <is>
          <t>ÖZDERE</t>
        </is>
      </c>
      <c r="D1013" s="124" t="inlineStr">
        <is>
          <t>CÜNEYT ÇIKRIKÇI - AYŞE AVCU</t>
        </is>
      </c>
      <c r="E1013" s="124" t="inlineStr">
        <is>
          <t>U015</t>
        </is>
      </c>
      <c r="F1013" s="124" t="inlineStr">
        <is>
          <t>KASİYER</t>
        </is>
      </c>
      <c r="G1013" s="124" t="inlineStr">
        <is>
          <t>A004</t>
        </is>
      </c>
      <c r="H1013" s="124" t="inlineStr">
        <is>
          <t>İade işlemi</t>
        </is>
      </c>
      <c r="I1013" s="166" t="n">
        <v>8</v>
      </c>
      <c r="J1013" s="166" t="n">
        <v>6</v>
      </c>
      <c r="K1013" s="166" t="n">
        <v>1</v>
      </c>
      <c r="L1013" s="166" t="n">
        <v>48</v>
      </c>
      <c r="M1013" s="141" t="inlineStr">
        <is>
          <t>Türetilmiş Saha Etüdü Bekleniyor</t>
        </is>
      </c>
      <c r="N1013" s="141" t="inlineStr">
        <is>
          <t>Saha Etüdü Bekleniyor</t>
        </is>
      </c>
    </row>
    <row r="1014" ht="15" customHeight="1" s="113">
      <c r="A1014" s="144" t="n">
        <v>46113</v>
      </c>
      <c r="B1014" s="124" t="inlineStr">
        <is>
          <t>M049</t>
        </is>
      </c>
      <c r="C1014" s="124" t="inlineStr">
        <is>
          <t>ÖZDERE</t>
        </is>
      </c>
      <c r="D1014" s="124" t="inlineStr">
        <is>
          <t>CÜNEYT ÇIKRIKÇI - AYŞE AVCU</t>
        </is>
      </c>
      <c r="E1014" s="124" t="inlineStr">
        <is>
          <t>U026</t>
        </is>
      </c>
      <c r="F1014" s="124" t="inlineStr">
        <is>
          <t>REYON GÖREVLİSİ</t>
        </is>
      </c>
      <c r="G1014" s="124" t="inlineStr">
        <is>
          <t>A005</t>
        </is>
      </c>
      <c r="H1014" s="124" t="inlineStr">
        <is>
          <t>Koli raf yerleştirme</t>
        </is>
      </c>
      <c r="I1014" s="166" t="n">
        <v>15</v>
      </c>
      <c r="J1014" s="166" t="n">
        <v>1.8</v>
      </c>
      <c r="K1014" s="166" t="n">
        <v>1</v>
      </c>
      <c r="L1014" s="166" t="n">
        <v>27</v>
      </c>
      <c r="M1014" s="141" t="inlineStr">
        <is>
          <t>Mal Kabul (Aylık Operasyon KPI) - Türetilmiş</t>
        </is>
      </c>
      <c r="N1014" s="141" t="inlineStr">
        <is>
          <t>Gerçek/Türetilmiş</t>
        </is>
      </c>
    </row>
    <row r="1015" ht="15" customHeight="1" s="113">
      <c r="A1015" s="144" t="n">
        <v>46113</v>
      </c>
      <c r="B1015" s="124" t="inlineStr">
        <is>
          <t>M049</t>
        </is>
      </c>
      <c r="C1015" s="124" t="inlineStr">
        <is>
          <t>ÖZDERE</t>
        </is>
      </c>
      <c r="D1015" s="124" t="inlineStr">
        <is>
          <t>CÜNEYT ÇIKRIKÇI - AYŞE AVCU</t>
        </is>
      </c>
      <c r="E1015" s="124" t="inlineStr">
        <is>
          <t>U026</t>
        </is>
      </c>
      <c r="F1015" s="124" t="inlineStr">
        <is>
          <t>REYON GÖREVLİSİ</t>
        </is>
      </c>
      <c r="G1015" s="124" t="inlineStr">
        <is>
          <t>A006</t>
        </is>
      </c>
      <c r="H1015" s="124" t="inlineStr">
        <is>
          <t>Palet boşaltma</t>
        </is>
      </c>
      <c r="I1015" s="166" t="n">
        <v>15</v>
      </c>
      <c r="J1015" s="166" t="n">
        <v>30</v>
      </c>
      <c r="K1015" s="166" t="n">
        <v>1</v>
      </c>
      <c r="L1015" s="166" t="n">
        <v>450</v>
      </c>
      <c r="M1015" s="141" t="inlineStr">
        <is>
          <t>Mal Kabul (Aylık Operasyon KPI) - Türetilmiş</t>
        </is>
      </c>
      <c r="N1015" s="141" t="inlineStr">
        <is>
          <t>Gerçek/Türetilmiş</t>
        </is>
      </c>
    </row>
    <row r="1016" ht="15" customHeight="1" s="113">
      <c r="A1016" s="144" t="n">
        <v>46113</v>
      </c>
      <c r="B1016" s="124" t="inlineStr">
        <is>
          <t>M049</t>
        </is>
      </c>
      <c r="C1016" s="124" t="inlineStr">
        <is>
          <t>ÖZDERE</t>
        </is>
      </c>
      <c r="D1016" s="124" t="inlineStr">
        <is>
          <t>CÜNEYT ÇIKRIKÇI - AYŞE AVCU</t>
        </is>
      </c>
      <c r="E1016" s="124" t="inlineStr">
        <is>
          <t>U026</t>
        </is>
      </c>
      <c r="F1016" s="124" t="inlineStr">
        <is>
          <t>REYON GÖREVLİSİ</t>
        </is>
      </c>
      <c r="G1016" s="124" t="inlineStr">
        <is>
          <t>A007</t>
        </is>
      </c>
      <c r="H1016" s="124" t="inlineStr">
        <is>
          <t>Etiket değiştirme</t>
        </is>
      </c>
      <c r="I1016" s="166" t="n">
        <v>61</v>
      </c>
      <c r="J1016" s="166" t="n">
        <v>0.45</v>
      </c>
      <c r="K1016" s="166" t="n">
        <v>1</v>
      </c>
      <c r="L1016" s="166" t="n">
        <v>27.45</v>
      </c>
      <c r="M1016" s="141" t="inlineStr">
        <is>
          <t>Türetilmiş Saha Etüdü Bekleniyor</t>
        </is>
      </c>
      <c r="N1016" s="141" t="inlineStr">
        <is>
          <t>Saha Etüdü Bekleniyor</t>
        </is>
      </c>
    </row>
    <row r="1017" ht="15" customHeight="1" s="113">
      <c r="A1017" s="144" t="n">
        <v>46113</v>
      </c>
      <c r="B1017" s="124" t="inlineStr">
        <is>
          <t>M049</t>
        </is>
      </c>
      <c r="C1017" s="124" t="inlineStr">
        <is>
          <t>ÖZDERE</t>
        </is>
      </c>
      <c r="D1017" s="124" t="inlineStr">
        <is>
          <t>CÜNEYT ÇIKRIKÇI - AYŞE AVCU</t>
        </is>
      </c>
      <c r="E1017" s="124" t="inlineStr">
        <is>
          <t>U026</t>
        </is>
      </c>
      <c r="F1017" s="124" t="inlineStr">
        <is>
          <t>REYON GÖREVLİSİ</t>
        </is>
      </c>
      <c r="G1017" s="124" t="inlineStr">
        <is>
          <t>A008</t>
        </is>
      </c>
      <c r="H1017" s="124" t="inlineStr">
        <is>
          <t>SKT kontrolü</t>
        </is>
      </c>
      <c r="I1017" s="166" t="n">
        <v>432</v>
      </c>
      <c r="J1017" s="166" t="n">
        <v>0.2</v>
      </c>
      <c r="K1017" s="166" t="n">
        <v>1</v>
      </c>
      <c r="L1017" s="166" t="n">
        <v>86.40000000000001</v>
      </c>
      <c r="M1017" s="141" t="inlineStr">
        <is>
          <t>Türetilmiş Saha Etüdü Bekleniyor</t>
        </is>
      </c>
      <c r="N1017" s="141" t="inlineStr">
        <is>
          <t>Saha Etüdü Bekleniyor</t>
        </is>
      </c>
    </row>
    <row r="1018" ht="15" customHeight="1" s="113">
      <c r="A1018" s="144" t="n">
        <v>46113</v>
      </c>
      <c r="B1018" s="124" t="inlineStr">
        <is>
          <t>M049</t>
        </is>
      </c>
      <c r="C1018" s="124" t="inlineStr">
        <is>
          <t>ÖZDERE</t>
        </is>
      </c>
      <c r="D1018" s="124" t="inlineStr">
        <is>
          <t>CÜNEYT ÇIKRIKÇI - AYŞE AVCU</t>
        </is>
      </c>
      <c r="E1018" s="124" t="inlineStr">
        <is>
          <t>U042</t>
        </is>
      </c>
      <c r="F1018" s="124" t="inlineStr">
        <is>
          <t>ŞARKÜTERİ</t>
        </is>
      </c>
      <c r="G1018" s="124" t="inlineStr">
        <is>
          <t>A009</t>
        </is>
      </c>
      <c r="H1018" s="124" t="inlineStr">
        <is>
          <t>Müşteri servis süresi</t>
        </is>
      </c>
      <c r="I1018" s="166" t="n">
        <v>74</v>
      </c>
      <c r="J1018" s="166" t="n">
        <v>4</v>
      </c>
      <c r="K1018" s="166" t="n">
        <v>1</v>
      </c>
      <c r="L1018" s="166" t="n">
        <v>296</v>
      </c>
      <c r="M1018" s="141" t="inlineStr">
        <is>
          <t>Türetilmiş Saha Etüdü Bekleniyor</t>
        </is>
      </c>
      <c r="N1018" s="141" t="inlineStr">
        <is>
          <t>Saha Etüdü Bekleniyor</t>
        </is>
      </c>
    </row>
    <row r="1019" ht="30" customHeight="1" s="113">
      <c r="A1019" s="144" t="n">
        <v>46113</v>
      </c>
      <c r="B1019" s="124" t="inlineStr">
        <is>
          <t>M049</t>
        </is>
      </c>
      <c r="C1019" s="124" t="inlineStr">
        <is>
          <t>ÖZDERE</t>
        </is>
      </c>
      <c r="D1019" s="124" t="inlineStr">
        <is>
          <t>CÜNEYT ÇIKRIKÇI - AYŞE AVCU</t>
        </is>
      </c>
      <c r="E1019" s="124" t="inlineStr">
        <is>
          <t>U042</t>
        </is>
      </c>
      <c r="F1019" s="124" t="inlineStr">
        <is>
          <t>ŞARKÜTERİ</t>
        </is>
      </c>
      <c r="G1019" s="124" t="inlineStr">
        <is>
          <t>A010</t>
        </is>
      </c>
      <c r="H1019" s="124" t="inlineStr">
        <is>
          <t>Günlük temizlik</t>
        </is>
      </c>
      <c r="I1019" s="166" t="n">
        <v>1</v>
      </c>
      <c r="J1019" s="166" t="n">
        <v>90</v>
      </c>
      <c r="K1019" s="166" t="n">
        <v>1</v>
      </c>
      <c r="L1019" s="166" t="n">
        <v>90</v>
      </c>
      <c r="M1019" s="141" t="inlineStr">
        <is>
          <t>Sabit Aktivite</t>
        </is>
      </c>
      <c r="N1019" s="141" t="inlineStr">
        <is>
          <t>Gerçek/Mevcut Kaynak</t>
        </is>
      </c>
    </row>
    <row r="1020" ht="15" customHeight="1" s="113">
      <c r="A1020" s="144" t="n">
        <v>46113</v>
      </c>
      <c r="B1020" s="124" t="inlineStr">
        <is>
          <t>M049</t>
        </is>
      </c>
      <c r="C1020" s="124" t="inlineStr">
        <is>
          <t>ÖZDERE</t>
        </is>
      </c>
      <c r="D1020" s="124" t="inlineStr">
        <is>
          <t>CÜNEYT ÇIKRIKÇI - AYŞE AVCU</t>
        </is>
      </c>
      <c r="E1020" s="124" t="inlineStr">
        <is>
          <t>U042</t>
        </is>
      </c>
      <c r="F1020" s="124" t="inlineStr">
        <is>
          <t>ŞARKÜTERİ</t>
        </is>
      </c>
      <c r="G1020" s="124" t="inlineStr">
        <is>
          <t>A011</t>
        </is>
      </c>
      <c r="H1020" s="124" t="inlineStr">
        <is>
          <t>Ürün hazırlama</t>
        </is>
      </c>
      <c r="I1020" s="166" t="n">
        <v>22</v>
      </c>
      <c r="J1020" s="166" t="n">
        <v>1.5</v>
      </c>
      <c r="K1020" s="166" t="n">
        <v>1</v>
      </c>
      <c r="L1020" s="166" t="n">
        <v>33</v>
      </c>
      <c r="M1020" s="141" t="inlineStr">
        <is>
          <t>Türetilmiş Saha Etüdü Bekleniyor</t>
        </is>
      </c>
      <c r="N1020" s="141" t="inlineStr">
        <is>
          <t>Saha Etüdü Bekleniyor</t>
        </is>
      </c>
    </row>
    <row r="1021" ht="30" customHeight="1" s="113">
      <c r="A1021" s="144" t="n">
        <v>46113</v>
      </c>
      <c r="B1021" s="124" t="inlineStr">
        <is>
          <t>M049</t>
        </is>
      </c>
      <c r="C1021" s="124" t="inlineStr">
        <is>
          <t>ÖZDERE</t>
        </is>
      </c>
      <c r="D1021" s="124" t="inlineStr">
        <is>
          <t>CÜNEYT ÇIKRIKÇI - AYŞE AVCU</t>
        </is>
      </c>
      <c r="E1021" s="124" t="inlineStr">
        <is>
          <t>U013</t>
        </is>
      </c>
      <c r="F1021" s="124" t="inlineStr">
        <is>
          <t>KASAP</t>
        </is>
      </c>
      <c r="G1021" s="124" t="inlineStr">
        <is>
          <t>A012</t>
        </is>
      </c>
      <c r="H1021" s="124" t="inlineStr">
        <is>
          <t>Teşhir hazırlığı</t>
        </is>
      </c>
      <c r="I1021" s="166" t="n">
        <v>1</v>
      </c>
      <c r="J1021" s="166" t="n">
        <v>75</v>
      </c>
      <c r="K1021" s="166" t="n">
        <v>1</v>
      </c>
      <c r="L1021" s="166" t="n">
        <v>75</v>
      </c>
      <c r="M1021" s="141" t="inlineStr">
        <is>
          <t>Sabit Aktivite</t>
        </is>
      </c>
      <c r="N1021" s="141" t="inlineStr">
        <is>
          <t>Gerçek/Mevcut Kaynak</t>
        </is>
      </c>
    </row>
    <row r="1022" ht="15" customHeight="1" s="113">
      <c r="A1022" s="144" t="n">
        <v>46113</v>
      </c>
      <c r="B1022" s="124" t="inlineStr">
        <is>
          <t>M049</t>
        </is>
      </c>
      <c r="C1022" s="124" t="inlineStr">
        <is>
          <t>ÖZDERE</t>
        </is>
      </c>
      <c r="D1022" s="124" t="inlineStr">
        <is>
          <t>CÜNEYT ÇIKRIKÇI - AYŞE AVCU</t>
        </is>
      </c>
      <c r="E1022" s="124" t="inlineStr">
        <is>
          <t>U013</t>
        </is>
      </c>
      <c r="F1022" s="124" t="inlineStr">
        <is>
          <t>KASAP</t>
        </is>
      </c>
      <c r="G1022" s="124" t="inlineStr">
        <is>
          <t>A013</t>
        </is>
      </c>
      <c r="H1022" s="124" t="inlineStr">
        <is>
          <t>Parçalama</t>
        </is>
      </c>
      <c r="I1022" s="166" t="n">
        <v>20</v>
      </c>
      <c r="J1022" s="166" t="n">
        <v>2.5</v>
      </c>
      <c r="K1022" s="166" t="n">
        <v>1</v>
      </c>
      <c r="L1022" s="166" t="n">
        <v>50</v>
      </c>
      <c r="M1022" s="141" t="inlineStr">
        <is>
          <t>Türetilmiş Saha Etüdü Bekleniyor</t>
        </is>
      </c>
      <c r="N1022" s="141" t="inlineStr">
        <is>
          <t>Saha Etüdü Bekleniyor</t>
        </is>
      </c>
    </row>
    <row r="1023" ht="15" customHeight="1" s="113">
      <c r="A1023" s="144" t="n">
        <v>46113</v>
      </c>
      <c r="B1023" s="124" t="inlineStr">
        <is>
          <t>M049</t>
        </is>
      </c>
      <c r="C1023" s="124" t="inlineStr">
        <is>
          <t>ÖZDERE</t>
        </is>
      </c>
      <c r="D1023" s="124" t="inlineStr">
        <is>
          <t>CÜNEYT ÇIKRIKÇI - AYŞE AVCU</t>
        </is>
      </c>
      <c r="E1023" s="124" t="inlineStr">
        <is>
          <t>U013</t>
        </is>
      </c>
      <c r="F1023" s="124" t="inlineStr">
        <is>
          <t>KASAP</t>
        </is>
      </c>
      <c r="G1023" s="124" t="inlineStr">
        <is>
          <t>A014</t>
        </is>
      </c>
      <c r="H1023" s="124" t="inlineStr">
        <is>
          <t>Paketleme</t>
        </is>
      </c>
      <c r="I1023" s="166" t="n">
        <v>30</v>
      </c>
      <c r="J1023" s="166" t="n">
        <v>1.2</v>
      </c>
      <c r="K1023" s="166" t="n">
        <v>1</v>
      </c>
      <c r="L1023" s="166" t="n">
        <v>36</v>
      </c>
      <c r="M1023" s="141" t="inlineStr">
        <is>
          <t>Türetilmiş Saha Etüdü Bekleniyor</t>
        </is>
      </c>
      <c r="N1023" s="141" t="inlineStr">
        <is>
          <t>Saha Etüdü Bekleniyor</t>
        </is>
      </c>
    </row>
    <row r="1024" ht="15" customHeight="1" s="113">
      <c r="A1024" s="144" t="n">
        <v>46113</v>
      </c>
      <c r="B1024" s="124" t="inlineStr">
        <is>
          <t>M049</t>
        </is>
      </c>
      <c r="C1024" s="124" t="inlineStr">
        <is>
          <t>ÖZDERE</t>
        </is>
      </c>
      <c r="D1024" s="124" t="inlineStr">
        <is>
          <t>CÜNEYT ÇIKRIKÇI - AYŞE AVCU</t>
        </is>
      </c>
      <c r="E1024" s="124" t="inlineStr">
        <is>
          <t>U017</t>
        </is>
      </c>
      <c r="F1024" s="124" t="inlineStr">
        <is>
          <t>MANAV</t>
        </is>
      </c>
      <c r="G1024" s="124" t="inlineStr">
        <is>
          <t>A015</t>
        </is>
      </c>
      <c r="H1024" s="124" t="inlineStr">
        <is>
          <t>Teşhir hazırlığı</t>
        </is>
      </c>
      <c r="I1024" s="166" t="n">
        <v>35</v>
      </c>
      <c r="J1024" s="166" t="n">
        <v>2.2</v>
      </c>
      <c r="K1024" s="166" t="n">
        <v>1</v>
      </c>
      <c r="L1024" s="166" t="n">
        <v>77</v>
      </c>
      <c r="M1024" s="141" t="inlineStr">
        <is>
          <t>Türetilmiş Saha Etüdü Bekleniyor</t>
        </is>
      </c>
      <c r="N1024" s="141" t="inlineStr">
        <is>
          <t>Saha Etüdü Bekleniyor</t>
        </is>
      </c>
    </row>
    <row r="1025" ht="15" customHeight="1" s="113">
      <c r="A1025" s="144" t="n">
        <v>46113</v>
      </c>
      <c r="B1025" s="124" t="inlineStr">
        <is>
          <t>M049</t>
        </is>
      </c>
      <c r="C1025" s="124" t="inlineStr">
        <is>
          <t>ÖZDERE</t>
        </is>
      </c>
      <c r="D1025" s="124" t="inlineStr">
        <is>
          <t>CÜNEYT ÇIKRIKÇI - AYŞE AVCU</t>
        </is>
      </c>
      <c r="E1025" s="124" t="inlineStr">
        <is>
          <t>U017</t>
        </is>
      </c>
      <c r="F1025" s="124" t="inlineStr">
        <is>
          <t>MANAV</t>
        </is>
      </c>
      <c r="G1025" s="124" t="inlineStr">
        <is>
          <t>A016</t>
        </is>
      </c>
      <c r="H1025" s="124" t="inlineStr">
        <is>
          <t>Ayıklama</t>
        </is>
      </c>
      <c r="I1025" s="166" t="n">
        <v>21</v>
      </c>
      <c r="J1025" s="166" t="n">
        <v>0.8</v>
      </c>
      <c r="K1025" s="166" t="n">
        <v>1</v>
      </c>
      <c r="L1025" s="166" t="n">
        <v>16.8</v>
      </c>
      <c r="M1025" s="141" t="inlineStr">
        <is>
          <t>Türetilmiş Saha Etüdü Bekleniyor</t>
        </is>
      </c>
      <c r="N1025" s="141" t="inlineStr">
        <is>
          <t>Saha Etüdü Bekleniyor</t>
        </is>
      </c>
    </row>
    <row r="1026" ht="15" customHeight="1" s="113">
      <c r="A1026" s="144" t="n">
        <v>46113</v>
      </c>
      <c r="B1026" s="124" t="inlineStr">
        <is>
          <t>M049</t>
        </is>
      </c>
      <c r="C1026" s="124" t="inlineStr">
        <is>
          <t>ÖZDERE</t>
        </is>
      </c>
      <c r="D1026" s="124" t="inlineStr">
        <is>
          <t>CÜNEYT ÇIKRIKÇI - AYŞE AVCU</t>
        </is>
      </c>
      <c r="E1026" s="124" t="inlineStr">
        <is>
          <t>U017</t>
        </is>
      </c>
      <c r="F1026" s="124" t="inlineStr">
        <is>
          <t>MANAV</t>
        </is>
      </c>
      <c r="G1026" s="124" t="inlineStr">
        <is>
          <t>A017</t>
        </is>
      </c>
      <c r="H1026" s="124" t="inlineStr">
        <is>
          <t>Fire ayrıştırma</t>
        </is>
      </c>
      <c r="I1026" s="166" t="n">
        <v>5</v>
      </c>
      <c r="J1026" s="166" t="n">
        <v>1</v>
      </c>
      <c r="K1026" s="166" t="n">
        <v>1</v>
      </c>
      <c r="L1026" s="166" t="n">
        <v>5</v>
      </c>
      <c r="M1026" s="141" t="inlineStr">
        <is>
          <t>Türetilmiş Saha Etüdü Bekleniyor</t>
        </is>
      </c>
      <c r="N1026" s="141" t="inlineStr">
        <is>
          <t>Saha Etüdü Bekleniyor</t>
        </is>
      </c>
    </row>
    <row r="1027" ht="30" customHeight="1" s="113">
      <c r="A1027" s="144" t="n">
        <v>46113</v>
      </c>
      <c r="B1027" s="124" t="inlineStr">
        <is>
          <t>M049</t>
        </is>
      </c>
      <c r="C1027" s="124" t="inlineStr">
        <is>
          <t>ÖZDERE</t>
        </is>
      </c>
      <c r="D1027" s="124" t="inlineStr">
        <is>
          <t>CÜNEYT ÇIKRIKÇI - AYŞE AVCU</t>
        </is>
      </c>
      <c r="E1027" s="124" t="inlineStr">
        <is>
          <t>U023</t>
        </is>
      </c>
      <c r="F1027" s="124" t="inlineStr">
        <is>
          <t>ONLİNE TOPLAYICI</t>
        </is>
      </c>
      <c r="G1027" s="124" t="inlineStr">
        <is>
          <t>A018</t>
        </is>
      </c>
      <c r="H1027" s="124" t="inlineStr">
        <is>
          <t>Sipariş toplama</t>
        </is>
      </c>
      <c r="I1027" s="166" t="n">
        <v>165</v>
      </c>
      <c r="J1027" s="166" t="n">
        <v>7</v>
      </c>
      <c r="K1027" s="166" t="n">
        <v>1</v>
      </c>
      <c r="L1027" s="166" t="n">
        <v>1155</v>
      </c>
      <c r="M1027" s="141" t="inlineStr">
        <is>
          <t>Online Sipariş - Gerçek</t>
        </is>
      </c>
      <c r="N1027" s="141" t="inlineStr">
        <is>
          <t>Gerçek/Mevcut Kaynak</t>
        </is>
      </c>
    </row>
    <row r="1028" ht="30" customHeight="1" s="113">
      <c r="A1028" s="144" t="n">
        <v>46113</v>
      </c>
      <c r="B1028" s="124" t="inlineStr">
        <is>
          <t>M049</t>
        </is>
      </c>
      <c r="C1028" s="124" t="inlineStr">
        <is>
          <t>ÖZDERE</t>
        </is>
      </c>
      <c r="D1028" s="124" t="inlineStr">
        <is>
          <t>CÜNEYT ÇIKRIKÇI - AYŞE AVCU</t>
        </is>
      </c>
      <c r="E1028" s="124" t="inlineStr">
        <is>
          <t>U024</t>
        </is>
      </c>
      <c r="F1028" s="124" t="inlineStr">
        <is>
          <t>ONLİNE ŞOFÖR</t>
        </is>
      </c>
      <c r="G1028" s="124" t="inlineStr">
        <is>
          <t>A019</t>
        </is>
      </c>
      <c r="H1028" s="124" t="inlineStr">
        <is>
          <t>Sipariş teslimatı</t>
        </is>
      </c>
      <c r="I1028" s="166" t="n">
        <v>165</v>
      </c>
      <c r="J1028" s="166" t="n">
        <v>12</v>
      </c>
      <c r="K1028" s="166" t="n">
        <v>1</v>
      </c>
      <c r="L1028" s="166" t="n">
        <v>1980</v>
      </c>
      <c r="M1028" s="141" t="inlineStr">
        <is>
          <t>Online Sipariş - Gerçek</t>
        </is>
      </c>
      <c r="N1028" s="141" t="inlineStr">
        <is>
          <t>Gerçek/Mevcut Kaynak</t>
        </is>
      </c>
    </row>
    <row r="1029" ht="15" customHeight="1" s="113">
      <c r="A1029" s="144" t="n">
        <v>46113</v>
      </c>
      <c r="B1029" s="124" t="inlineStr">
        <is>
          <t>M049</t>
        </is>
      </c>
      <c r="C1029" s="124" t="inlineStr">
        <is>
          <t>ÖZDERE</t>
        </is>
      </c>
      <c r="D1029" s="124" t="inlineStr">
        <is>
          <t>CÜNEYT ÇIKRIKÇI - AYŞE AVCU</t>
        </is>
      </c>
      <c r="E1029" s="124" t="inlineStr">
        <is>
          <t>U002</t>
        </is>
      </c>
      <c r="F1029" s="124" t="inlineStr">
        <is>
          <t>BAKLİYAT</t>
        </is>
      </c>
      <c r="G1029" s="124" t="inlineStr">
        <is>
          <t>A020</t>
        </is>
      </c>
      <c r="H1029" s="124" t="inlineStr">
        <is>
          <t>Ürün dolumu</t>
        </is>
      </c>
      <c r="I1029" s="166" t="n">
        <v>21</v>
      </c>
      <c r="J1029" s="166" t="n">
        <v>2</v>
      </c>
      <c r="K1029" s="166" t="n">
        <v>1</v>
      </c>
      <c r="L1029" s="166" t="n">
        <v>42</v>
      </c>
      <c r="M1029" s="141" t="inlineStr">
        <is>
          <t>Türetilmiş Saha Etüdü Bekleniyor</t>
        </is>
      </c>
      <c r="N1029" s="141" t="inlineStr">
        <is>
          <t>Saha Etüdü Bekleniyor</t>
        </is>
      </c>
    </row>
    <row r="1030" ht="15" customHeight="1" s="113">
      <c r="A1030" s="144" t="n">
        <v>46113</v>
      </c>
      <c r="B1030" s="124" t="inlineStr">
        <is>
          <t>M049</t>
        </is>
      </c>
      <c r="C1030" s="124" t="inlineStr">
        <is>
          <t>ÖZDERE</t>
        </is>
      </c>
      <c r="D1030" s="124" t="inlineStr">
        <is>
          <t>CÜNEYT ÇIKRIKÇI - AYŞE AVCU</t>
        </is>
      </c>
      <c r="E1030" s="124" t="inlineStr">
        <is>
          <t>U034</t>
        </is>
      </c>
      <c r="F1030" s="124" t="inlineStr">
        <is>
          <t>UNLU MAMÜLLER</t>
        </is>
      </c>
      <c r="G1030" s="124" t="inlineStr">
        <is>
          <t>A021</t>
        </is>
      </c>
      <c r="H1030" s="124" t="inlineStr">
        <is>
          <t>Ürün hazırlama/pişirme</t>
        </is>
      </c>
      <c r="I1030" s="166" t="n">
        <v>2</v>
      </c>
      <c r="J1030" s="166" t="n">
        <v>25</v>
      </c>
      <c r="K1030" s="166" t="n">
        <v>1</v>
      </c>
      <c r="L1030" s="166" t="n">
        <v>50</v>
      </c>
      <c r="M1030" s="141" t="inlineStr">
        <is>
          <t>Türetilmiş Saha Etüdü Bekleniyor</t>
        </is>
      </c>
      <c r="N1030" s="141" t="inlineStr">
        <is>
          <t>Saha Etüdü Bekleniyor</t>
        </is>
      </c>
    </row>
    <row r="1031" ht="30" customHeight="1" s="113">
      <c r="A1031" s="144" t="n">
        <v>46113</v>
      </c>
      <c r="B1031" s="124" t="inlineStr">
        <is>
          <t>M050</t>
        </is>
      </c>
      <c r="C1031" s="124" t="inlineStr">
        <is>
          <t>İZMİRSPOR</t>
        </is>
      </c>
      <c r="D1031" s="124" t="inlineStr">
        <is>
          <t>ERTAN TEKİ</t>
        </is>
      </c>
      <c r="E1031" s="124" t="inlineStr">
        <is>
          <t>U015</t>
        </is>
      </c>
      <c r="F1031" s="124" t="inlineStr">
        <is>
          <t>KASİYER</t>
        </is>
      </c>
      <c r="G1031" s="124" t="inlineStr">
        <is>
          <t>A001</t>
        </is>
      </c>
      <c r="H1031" s="124" t="inlineStr">
        <is>
          <t>Fiş işlemi</t>
        </is>
      </c>
      <c r="I1031" s="166" t="n">
        <v>4252</v>
      </c>
      <c r="J1031" s="166" t="n">
        <v>2</v>
      </c>
      <c r="K1031" s="166" t="n">
        <v>1</v>
      </c>
      <c r="L1031" s="166" t="n">
        <v>8504</v>
      </c>
      <c r="M1031" s="141" t="inlineStr">
        <is>
          <t>Günlük Operasyon - Gerçek</t>
        </is>
      </c>
      <c r="N1031" s="141" t="inlineStr">
        <is>
          <t>Gerçek/Mevcut Kaynak</t>
        </is>
      </c>
    </row>
    <row r="1032" ht="15" customHeight="1" s="113">
      <c r="A1032" s="144" t="n">
        <v>46113</v>
      </c>
      <c r="B1032" s="124" t="inlineStr">
        <is>
          <t>M050</t>
        </is>
      </c>
      <c r="C1032" s="124" t="inlineStr">
        <is>
          <t>İZMİRSPOR</t>
        </is>
      </c>
      <c r="D1032" s="124" t="inlineStr">
        <is>
          <t>ERTAN TEKİ</t>
        </is>
      </c>
      <c r="E1032" s="124" t="inlineStr">
        <is>
          <t>U015</t>
        </is>
      </c>
      <c r="F1032" s="124" t="inlineStr">
        <is>
          <t>KASİYER</t>
        </is>
      </c>
      <c r="G1032" s="124" t="inlineStr">
        <is>
          <t>A002</t>
        </is>
      </c>
      <c r="H1032" s="124" t="inlineStr">
        <is>
          <t>Kasa açılışı</t>
        </is>
      </c>
      <c r="I1032" s="166" t="n">
        <v>12</v>
      </c>
      <c r="J1032" s="166" t="n">
        <v>15</v>
      </c>
      <c r="K1032" s="166" t="n">
        <v>1</v>
      </c>
      <c r="L1032" s="166" t="n">
        <v>180</v>
      </c>
      <c r="M1032" s="141" t="inlineStr">
        <is>
          <t>Türetilmiş Saha Etüdü Bekleniyor</t>
        </is>
      </c>
      <c r="N1032" s="141" t="inlineStr">
        <is>
          <t>Saha Etüdü Bekleniyor</t>
        </is>
      </c>
    </row>
    <row r="1033" ht="15" customHeight="1" s="113">
      <c r="A1033" s="144" t="n">
        <v>46113</v>
      </c>
      <c r="B1033" s="124" t="inlineStr">
        <is>
          <t>M050</t>
        </is>
      </c>
      <c r="C1033" s="124" t="inlineStr">
        <is>
          <t>İZMİRSPOR</t>
        </is>
      </c>
      <c r="D1033" s="124" t="inlineStr">
        <is>
          <t>ERTAN TEKİ</t>
        </is>
      </c>
      <c r="E1033" s="124" t="inlineStr">
        <is>
          <t>U015</t>
        </is>
      </c>
      <c r="F1033" s="124" t="inlineStr">
        <is>
          <t>KASİYER</t>
        </is>
      </c>
      <c r="G1033" s="124" t="inlineStr">
        <is>
          <t>A003</t>
        </is>
      </c>
      <c r="H1033" s="124" t="inlineStr">
        <is>
          <t>Kasa kapanışı</t>
        </is>
      </c>
      <c r="I1033" s="166" t="n">
        <v>12</v>
      </c>
      <c r="J1033" s="166" t="n">
        <v>20</v>
      </c>
      <c r="K1033" s="166" t="n">
        <v>1</v>
      </c>
      <c r="L1033" s="166" t="n">
        <v>240</v>
      </c>
      <c r="M1033" s="141" t="inlineStr">
        <is>
          <t>Türetilmiş Saha Etüdü Bekleniyor</t>
        </is>
      </c>
      <c r="N1033" s="141" t="inlineStr">
        <is>
          <t>Saha Etüdü Bekleniyor</t>
        </is>
      </c>
    </row>
    <row r="1034" ht="15" customHeight="1" s="113">
      <c r="A1034" s="144" t="n">
        <v>46113</v>
      </c>
      <c r="B1034" s="124" t="inlineStr">
        <is>
          <t>M050</t>
        </is>
      </c>
      <c r="C1034" s="124" t="inlineStr">
        <is>
          <t>İZMİRSPOR</t>
        </is>
      </c>
      <c r="D1034" s="124" t="inlineStr">
        <is>
          <t>ERTAN TEKİ</t>
        </is>
      </c>
      <c r="E1034" s="124" t="inlineStr">
        <is>
          <t>U015</t>
        </is>
      </c>
      <c r="F1034" s="124" t="inlineStr">
        <is>
          <t>KASİYER</t>
        </is>
      </c>
      <c r="G1034" s="124" t="inlineStr">
        <is>
          <t>A004</t>
        </is>
      </c>
      <c r="H1034" s="124" t="inlineStr">
        <is>
          <t>İade işlemi</t>
        </is>
      </c>
      <c r="I1034" s="166" t="n">
        <v>51</v>
      </c>
      <c r="J1034" s="166" t="n">
        <v>6</v>
      </c>
      <c r="K1034" s="166" t="n">
        <v>1</v>
      </c>
      <c r="L1034" s="166" t="n">
        <v>306</v>
      </c>
      <c r="M1034" s="141" t="inlineStr">
        <is>
          <t>Türetilmiş Saha Etüdü Bekleniyor</t>
        </is>
      </c>
      <c r="N1034" s="141" t="inlineStr">
        <is>
          <t>Saha Etüdü Bekleniyor</t>
        </is>
      </c>
    </row>
    <row r="1035" ht="15" customHeight="1" s="113">
      <c r="A1035" s="144" t="n">
        <v>46113</v>
      </c>
      <c r="B1035" s="124" t="inlineStr">
        <is>
          <t>M050</t>
        </is>
      </c>
      <c r="C1035" s="124" t="inlineStr">
        <is>
          <t>İZMİRSPOR</t>
        </is>
      </c>
      <c r="D1035" s="124" t="inlineStr">
        <is>
          <t>ERTAN TEKİ</t>
        </is>
      </c>
      <c r="E1035" s="124" t="inlineStr">
        <is>
          <t>U026</t>
        </is>
      </c>
      <c r="F1035" s="124" t="inlineStr">
        <is>
          <t>REYON GÖREVLİSİ</t>
        </is>
      </c>
      <c r="G1035" s="124" t="inlineStr">
        <is>
          <t>A005</t>
        </is>
      </c>
      <c r="H1035" s="124" t="inlineStr">
        <is>
          <t>Koli raf yerleştirme</t>
        </is>
      </c>
      <c r="I1035" s="166" t="n">
        <v>10</v>
      </c>
      <c r="J1035" s="166" t="n">
        <v>1.8</v>
      </c>
      <c r="K1035" s="166" t="n">
        <v>1</v>
      </c>
      <c r="L1035" s="166" t="n">
        <v>18</v>
      </c>
      <c r="M1035" s="141" t="inlineStr">
        <is>
          <t>Mal Kabul (Aylık Operasyon KPI) - Türetilmiş</t>
        </is>
      </c>
      <c r="N1035" s="141" t="inlineStr">
        <is>
          <t>Gerçek/Türetilmiş</t>
        </is>
      </c>
    </row>
    <row r="1036" ht="15" customHeight="1" s="113">
      <c r="A1036" s="144" t="n">
        <v>46113</v>
      </c>
      <c r="B1036" s="124" t="inlineStr">
        <is>
          <t>M050</t>
        </is>
      </c>
      <c r="C1036" s="124" t="inlineStr">
        <is>
          <t>İZMİRSPOR</t>
        </is>
      </c>
      <c r="D1036" s="124" t="inlineStr">
        <is>
          <t>ERTAN TEKİ</t>
        </is>
      </c>
      <c r="E1036" s="124" t="inlineStr">
        <is>
          <t>U026</t>
        </is>
      </c>
      <c r="F1036" s="124" t="inlineStr">
        <is>
          <t>REYON GÖREVLİSİ</t>
        </is>
      </c>
      <c r="G1036" s="124" t="inlineStr">
        <is>
          <t>A006</t>
        </is>
      </c>
      <c r="H1036" s="124" t="inlineStr">
        <is>
          <t>Palet boşaltma</t>
        </is>
      </c>
      <c r="I1036" s="166" t="n">
        <v>10</v>
      </c>
      <c r="J1036" s="166" t="n">
        <v>30</v>
      </c>
      <c r="K1036" s="166" t="n">
        <v>1</v>
      </c>
      <c r="L1036" s="166" t="n">
        <v>300</v>
      </c>
      <c r="M1036" s="141" t="inlineStr">
        <is>
          <t>Mal Kabul (Aylık Operasyon KPI) - Türetilmiş</t>
        </is>
      </c>
      <c r="N1036" s="141" t="inlineStr">
        <is>
          <t>Gerçek/Türetilmiş</t>
        </is>
      </c>
    </row>
    <row r="1037" ht="15" customHeight="1" s="113">
      <c r="A1037" s="144" t="n">
        <v>46113</v>
      </c>
      <c r="B1037" s="124" t="inlineStr">
        <is>
          <t>M050</t>
        </is>
      </c>
      <c r="C1037" s="124" t="inlineStr">
        <is>
          <t>İZMİRSPOR</t>
        </is>
      </c>
      <c r="D1037" s="124" t="inlineStr">
        <is>
          <t>ERTAN TEKİ</t>
        </is>
      </c>
      <c r="E1037" s="124" t="inlineStr">
        <is>
          <t>U026</t>
        </is>
      </c>
      <c r="F1037" s="124" t="inlineStr">
        <is>
          <t>REYON GÖREVLİSİ</t>
        </is>
      </c>
      <c r="G1037" s="124" t="inlineStr">
        <is>
          <t>A007</t>
        </is>
      </c>
      <c r="H1037" s="124" t="inlineStr">
        <is>
          <t>Etiket değiştirme</t>
        </is>
      </c>
      <c r="I1037" s="166" t="n">
        <v>135</v>
      </c>
      <c r="J1037" s="166" t="n">
        <v>0.45</v>
      </c>
      <c r="K1037" s="166" t="n">
        <v>1</v>
      </c>
      <c r="L1037" s="166" t="n">
        <v>60.75</v>
      </c>
      <c r="M1037" s="141" t="inlineStr">
        <is>
          <t>Türetilmiş Saha Etüdü Bekleniyor</t>
        </is>
      </c>
      <c r="N1037" s="141" t="inlineStr">
        <is>
          <t>Saha Etüdü Bekleniyor</t>
        </is>
      </c>
    </row>
    <row r="1038" ht="15" customHeight="1" s="113">
      <c r="A1038" s="144" t="n">
        <v>46113</v>
      </c>
      <c r="B1038" s="124" t="inlineStr">
        <is>
          <t>M050</t>
        </is>
      </c>
      <c r="C1038" s="124" t="inlineStr">
        <is>
          <t>İZMİRSPOR</t>
        </is>
      </c>
      <c r="D1038" s="124" t="inlineStr">
        <is>
          <t>ERTAN TEKİ</t>
        </is>
      </c>
      <c r="E1038" s="124" t="inlineStr">
        <is>
          <t>U026</t>
        </is>
      </c>
      <c r="F1038" s="124" t="inlineStr">
        <is>
          <t>REYON GÖREVLİSİ</t>
        </is>
      </c>
      <c r="G1038" s="124" t="inlineStr">
        <is>
          <t>A008</t>
        </is>
      </c>
      <c r="H1038" s="124" t="inlineStr">
        <is>
          <t>SKT kontrolü</t>
        </is>
      </c>
      <c r="I1038" s="166" t="n">
        <v>965</v>
      </c>
      <c r="J1038" s="166" t="n">
        <v>0.2</v>
      </c>
      <c r="K1038" s="166" t="n">
        <v>1</v>
      </c>
      <c r="L1038" s="166" t="n">
        <v>193</v>
      </c>
      <c r="M1038" s="141" t="inlineStr">
        <is>
          <t>Türetilmiş Saha Etüdü Bekleniyor</t>
        </is>
      </c>
      <c r="N1038" s="141" t="inlineStr">
        <is>
          <t>Saha Etüdü Bekleniyor</t>
        </is>
      </c>
    </row>
    <row r="1039" ht="15" customHeight="1" s="113">
      <c r="A1039" s="144" t="n">
        <v>46113</v>
      </c>
      <c r="B1039" s="124" t="inlineStr">
        <is>
          <t>M050</t>
        </is>
      </c>
      <c r="C1039" s="124" t="inlineStr">
        <is>
          <t>İZMİRSPOR</t>
        </is>
      </c>
      <c r="D1039" s="124" t="inlineStr">
        <is>
          <t>ERTAN TEKİ</t>
        </is>
      </c>
      <c r="E1039" s="124" t="inlineStr">
        <is>
          <t>U042</t>
        </is>
      </c>
      <c r="F1039" s="124" t="inlineStr">
        <is>
          <t>ŞARKÜTERİ</t>
        </is>
      </c>
      <c r="G1039" s="124" t="inlineStr">
        <is>
          <t>A009</t>
        </is>
      </c>
      <c r="H1039" s="124" t="inlineStr">
        <is>
          <t>Müşteri servis süresi</t>
        </is>
      </c>
      <c r="I1039" s="166" t="n">
        <v>446</v>
      </c>
      <c r="J1039" s="166" t="n">
        <v>4</v>
      </c>
      <c r="K1039" s="166" t="n">
        <v>1</v>
      </c>
      <c r="L1039" s="166" t="n">
        <v>1784</v>
      </c>
      <c r="M1039" s="141" t="inlineStr">
        <is>
          <t>Türetilmiş Saha Etüdü Bekleniyor</t>
        </is>
      </c>
      <c r="N1039" s="141" t="inlineStr">
        <is>
          <t>Saha Etüdü Bekleniyor</t>
        </is>
      </c>
    </row>
    <row r="1040" ht="30" customHeight="1" s="113">
      <c r="A1040" s="144" t="n">
        <v>46113</v>
      </c>
      <c r="B1040" s="124" t="inlineStr">
        <is>
          <t>M050</t>
        </is>
      </c>
      <c r="C1040" s="124" t="inlineStr">
        <is>
          <t>İZMİRSPOR</t>
        </is>
      </c>
      <c r="D1040" s="124" t="inlineStr">
        <is>
          <t>ERTAN TEKİ</t>
        </is>
      </c>
      <c r="E1040" s="124" t="inlineStr">
        <is>
          <t>U042</t>
        </is>
      </c>
      <c r="F1040" s="124" t="inlineStr">
        <is>
          <t>ŞARKÜTERİ</t>
        </is>
      </c>
      <c r="G1040" s="124" t="inlineStr">
        <is>
          <t>A010</t>
        </is>
      </c>
      <c r="H1040" s="124" t="inlineStr">
        <is>
          <t>Günlük temizlik</t>
        </is>
      </c>
      <c r="I1040" s="166" t="n">
        <v>1</v>
      </c>
      <c r="J1040" s="166" t="n">
        <v>90</v>
      </c>
      <c r="K1040" s="166" t="n">
        <v>1</v>
      </c>
      <c r="L1040" s="166" t="n">
        <v>90</v>
      </c>
      <c r="M1040" s="141" t="inlineStr">
        <is>
          <t>Sabit Aktivite</t>
        </is>
      </c>
      <c r="N1040" s="141" t="inlineStr">
        <is>
          <t>Gerçek/Mevcut Kaynak</t>
        </is>
      </c>
    </row>
    <row r="1041" ht="15" customHeight="1" s="113">
      <c r="A1041" s="144" t="n">
        <v>46113</v>
      </c>
      <c r="B1041" s="124" t="inlineStr">
        <is>
          <t>M050</t>
        </is>
      </c>
      <c r="C1041" s="124" t="inlineStr">
        <is>
          <t>İZMİRSPOR</t>
        </is>
      </c>
      <c r="D1041" s="124" t="inlineStr">
        <is>
          <t>ERTAN TEKİ</t>
        </is>
      </c>
      <c r="E1041" s="124" t="inlineStr">
        <is>
          <t>U042</t>
        </is>
      </c>
      <c r="F1041" s="124" t="inlineStr">
        <is>
          <t>ŞARKÜTERİ</t>
        </is>
      </c>
      <c r="G1041" s="124" t="inlineStr">
        <is>
          <t>A011</t>
        </is>
      </c>
      <c r="H1041" s="124" t="inlineStr">
        <is>
          <t>Ürün hazırlama</t>
        </is>
      </c>
      <c r="I1041" s="166" t="n">
        <v>134</v>
      </c>
      <c r="J1041" s="166" t="n">
        <v>1.5</v>
      </c>
      <c r="K1041" s="166" t="n">
        <v>1</v>
      </c>
      <c r="L1041" s="166" t="n">
        <v>201</v>
      </c>
      <c r="M1041" s="141" t="inlineStr">
        <is>
          <t>Türetilmiş Saha Etüdü Bekleniyor</t>
        </is>
      </c>
      <c r="N1041" s="141" t="inlineStr">
        <is>
          <t>Saha Etüdü Bekleniyor</t>
        </is>
      </c>
    </row>
    <row r="1042" ht="30" customHeight="1" s="113">
      <c r="A1042" s="144" t="n">
        <v>46113</v>
      </c>
      <c r="B1042" s="124" t="inlineStr">
        <is>
          <t>M050</t>
        </is>
      </c>
      <c r="C1042" s="124" t="inlineStr">
        <is>
          <t>İZMİRSPOR</t>
        </is>
      </c>
      <c r="D1042" s="124" t="inlineStr">
        <is>
          <t>ERTAN TEKİ</t>
        </is>
      </c>
      <c r="E1042" s="124" t="inlineStr">
        <is>
          <t>U013</t>
        </is>
      </c>
      <c r="F1042" s="124" t="inlineStr">
        <is>
          <t>KASAP</t>
        </is>
      </c>
      <c r="G1042" s="124" t="inlineStr">
        <is>
          <t>A012</t>
        </is>
      </c>
      <c r="H1042" s="124" t="inlineStr">
        <is>
          <t>Teşhir hazırlığı</t>
        </is>
      </c>
      <c r="I1042" s="166" t="n">
        <v>1</v>
      </c>
      <c r="J1042" s="166" t="n">
        <v>75</v>
      </c>
      <c r="K1042" s="166" t="n">
        <v>1</v>
      </c>
      <c r="L1042" s="166" t="n">
        <v>75</v>
      </c>
      <c r="M1042" s="141" t="inlineStr">
        <is>
          <t>Sabit Aktivite</t>
        </is>
      </c>
      <c r="N1042" s="141" t="inlineStr">
        <is>
          <t>Gerçek/Mevcut Kaynak</t>
        </is>
      </c>
    </row>
    <row r="1043" ht="15" customHeight="1" s="113">
      <c r="A1043" s="144" t="n">
        <v>46113</v>
      </c>
      <c r="B1043" s="124" t="inlineStr">
        <is>
          <t>M050</t>
        </is>
      </c>
      <c r="C1043" s="124" t="inlineStr">
        <is>
          <t>İZMİRSPOR</t>
        </is>
      </c>
      <c r="D1043" s="124" t="inlineStr">
        <is>
          <t>ERTAN TEKİ</t>
        </is>
      </c>
      <c r="E1043" s="124" t="inlineStr">
        <is>
          <t>U013</t>
        </is>
      </c>
      <c r="F1043" s="124" t="inlineStr">
        <is>
          <t>KASAP</t>
        </is>
      </c>
      <c r="G1043" s="124" t="inlineStr">
        <is>
          <t>A013</t>
        </is>
      </c>
      <c r="H1043" s="124" t="inlineStr">
        <is>
          <t>Parçalama</t>
        </is>
      </c>
      <c r="I1043" s="166" t="n">
        <v>111</v>
      </c>
      <c r="J1043" s="166" t="n">
        <v>2.5</v>
      </c>
      <c r="K1043" s="166" t="n">
        <v>1</v>
      </c>
      <c r="L1043" s="166" t="n">
        <v>277.5</v>
      </c>
      <c r="M1043" s="141" t="inlineStr">
        <is>
          <t>Türetilmiş Saha Etüdü Bekleniyor</t>
        </is>
      </c>
      <c r="N1043" s="141" t="inlineStr">
        <is>
          <t>Saha Etüdü Bekleniyor</t>
        </is>
      </c>
    </row>
    <row r="1044" ht="15" customHeight="1" s="113">
      <c r="A1044" s="144" t="n">
        <v>46113</v>
      </c>
      <c r="B1044" s="124" t="inlineStr">
        <is>
          <t>M050</t>
        </is>
      </c>
      <c r="C1044" s="124" t="inlineStr">
        <is>
          <t>İZMİRSPOR</t>
        </is>
      </c>
      <c r="D1044" s="124" t="inlineStr">
        <is>
          <t>ERTAN TEKİ</t>
        </is>
      </c>
      <c r="E1044" s="124" t="inlineStr">
        <is>
          <t>U013</t>
        </is>
      </c>
      <c r="F1044" s="124" t="inlineStr">
        <is>
          <t>KASAP</t>
        </is>
      </c>
      <c r="G1044" s="124" t="inlineStr">
        <is>
          <t>A014</t>
        </is>
      </c>
      <c r="H1044" s="124" t="inlineStr">
        <is>
          <t>Paketleme</t>
        </is>
      </c>
      <c r="I1044" s="166" t="n">
        <v>178</v>
      </c>
      <c r="J1044" s="166" t="n">
        <v>1.2</v>
      </c>
      <c r="K1044" s="166" t="n">
        <v>1</v>
      </c>
      <c r="L1044" s="166" t="n">
        <v>213.6</v>
      </c>
      <c r="M1044" s="141" t="inlineStr">
        <is>
          <t>Türetilmiş Saha Etüdü Bekleniyor</t>
        </is>
      </c>
      <c r="N1044" s="141" t="inlineStr">
        <is>
          <t>Saha Etüdü Bekleniyor</t>
        </is>
      </c>
    </row>
    <row r="1045" ht="15" customHeight="1" s="113">
      <c r="A1045" s="144" t="n">
        <v>46113</v>
      </c>
      <c r="B1045" s="124" t="inlineStr">
        <is>
          <t>M050</t>
        </is>
      </c>
      <c r="C1045" s="124" t="inlineStr">
        <is>
          <t>İZMİRSPOR</t>
        </is>
      </c>
      <c r="D1045" s="124" t="inlineStr">
        <is>
          <t>ERTAN TEKİ</t>
        </is>
      </c>
      <c r="E1045" s="124" t="inlineStr">
        <is>
          <t>U017</t>
        </is>
      </c>
      <c r="F1045" s="124" t="inlineStr">
        <is>
          <t>MANAV</t>
        </is>
      </c>
      <c r="G1045" s="124" t="inlineStr">
        <is>
          <t>A015</t>
        </is>
      </c>
      <c r="H1045" s="124" t="inlineStr">
        <is>
          <t>Teşhir hazırlığı</t>
        </is>
      </c>
      <c r="I1045" s="166" t="n">
        <v>77</v>
      </c>
      <c r="J1045" s="166" t="n">
        <v>2.2</v>
      </c>
      <c r="K1045" s="166" t="n">
        <v>1</v>
      </c>
      <c r="L1045" s="166" t="n">
        <v>169.4</v>
      </c>
      <c r="M1045" s="141" t="inlineStr">
        <is>
          <t>Türetilmiş Saha Etüdü Bekleniyor</t>
        </is>
      </c>
      <c r="N1045" s="141" t="inlineStr">
        <is>
          <t>Saha Etüdü Bekleniyor</t>
        </is>
      </c>
    </row>
    <row r="1046" ht="15" customHeight="1" s="113">
      <c r="A1046" s="144" t="n">
        <v>46113</v>
      </c>
      <c r="B1046" s="124" t="inlineStr">
        <is>
          <t>M050</t>
        </is>
      </c>
      <c r="C1046" s="124" t="inlineStr">
        <is>
          <t>İZMİRSPOR</t>
        </is>
      </c>
      <c r="D1046" s="124" t="inlineStr">
        <is>
          <t>ERTAN TEKİ</t>
        </is>
      </c>
      <c r="E1046" s="124" t="inlineStr">
        <is>
          <t>U017</t>
        </is>
      </c>
      <c r="F1046" s="124" t="inlineStr">
        <is>
          <t>MANAV</t>
        </is>
      </c>
      <c r="G1046" s="124" t="inlineStr">
        <is>
          <t>A016</t>
        </is>
      </c>
      <c r="H1046" s="124" t="inlineStr">
        <is>
          <t>Ayıklama</t>
        </is>
      </c>
      <c r="I1046" s="166" t="n">
        <v>46</v>
      </c>
      <c r="J1046" s="166" t="n">
        <v>0.8</v>
      </c>
      <c r="K1046" s="166" t="n">
        <v>1</v>
      </c>
      <c r="L1046" s="166" t="n">
        <v>36.8</v>
      </c>
      <c r="M1046" s="141" t="inlineStr">
        <is>
          <t>Türetilmiş Saha Etüdü Bekleniyor</t>
        </is>
      </c>
      <c r="N1046" s="141" t="inlineStr">
        <is>
          <t>Saha Etüdü Bekleniyor</t>
        </is>
      </c>
    </row>
    <row r="1047" ht="15" customHeight="1" s="113">
      <c r="A1047" s="144" t="n">
        <v>46113</v>
      </c>
      <c r="B1047" s="124" t="inlineStr">
        <is>
          <t>M050</t>
        </is>
      </c>
      <c r="C1047" s="124" t="inlineStr">
        <is>
          <t>İZMİRSPOR</t>
        </is>
      </c>
      <c r="D1047" s="124" t="inlineStr">
        <is>
          <t>ERTAN TEKİ</t>
        </is>
      </c>
      <c r="E1047" s="124" t="inlineStr">
        <is>
          <t>U017</t>
        </is>
      </c>
      <c r="F1047" s="124" t="inlineStr">
        <is>
          <t>MANAV</t>
        </is>
      </c>
      <c r="G1047" s="124" t="inlineStr">
        <is>
          <t>A017</t>
        </is>
      </c>
      <c r="H1047" s="124" t="inlineStr">
        <is>
          <t>Fire ayrıştırma</t>
        </is>
      </c>
      <c r="I1047" s="166" t="n">
        <v>12</v>
      </c>
      <c r="J1047" s="166" t="n">
        <v>1</v>
      </c>
      <c r="K1047" s="166" t="n">
        <v>1</v>
      </c>
      <c r="L1047" s="166" t="n">
        <v>12</v>
      </c>
      <c r="M1047" s="141" t="inlineStr">
        <is>
          <t>Türetilmiş Saha Etüdü Bekleniyor</t>
        </is>
      </c>
      <c r="N1047" s="141" t="inlineStr">
        <is>
          <t>Saha Etüdü Bekleniyor</t>
        </is>
      </c>
    </row>
    <row r="1048" ht="30" customHeight="1" s="113">
      <c r="A1048" s="144" t="n">
        <v>46113</v>
      </c>
      <c r="B1048" s="124" t="inlineStr">
        <is>
          <t>M050</t>
        </is>
      </c>
      <c r="C1048" s="124" t="inlineStr">
        <is>
          <t>İZMİRSPOR</t>
        </is>
      </c>
      <c r="D1048" s="124" t="inlineStr">
        <is>
          <t>ERTAN TEKİ</t>
        </is>
      </c>
      <c r="E1048" s="124" t="inlineStr">
        <is>
          <t>U023</t>
        </is>
      </c>
      <c r="F1048" s="124" t="inlineStr">
        <is>
          <t>ONLİNE TOPLAYICI</t>
        </is>
      </c>
      <c r="G1048" s="124" t="inlineStr">
        <is>
          <t>A018</t>
        </is>
      </c>
      <c r="H1048" s="124" t="inlineStr">
        <is>
          <t>Sipariş toplama</t>
        </is>
      </c>
      <c r="I1048" s="166" t="n">
        <v>130</v>
      </c>
      <c r="J1048" s="166" t="n">
        <v>7</v>
      </c>
      <c r="K1048" s="166" t="n">
        <v>1</v>
      </c>
      <c r="L1048" s="166" t="n">
        <v>910</v>
      </c>
      <c r="M1048" s="141" t="inlineStr">
        <is>
          <t>Online Sipariş - Gerçek</t>
        </is>
      </c>
      <c r="N1048" s="141" t="inlineStr">
        <is>
          <t>Gerçek/Mevcut Kaynak</t>
        </is>
      </c>
    </row>
    <row r="1049" ht="30" customHeight="1" s="113">
      <c r="A1049" s="144" t="n">
        <v>46113</v>
      </c>
      <c r="B1049" s="124" t="inlineStr">
        <is>
          <t>M050</t>
        </is>
      </c>
      <c r="C1049" s="124" t="inlineStr">
        <is>
          <t>İZMİRSPOR</t>
        </is>
      </c>
      <c r="D1049" s="124" t="inlineStr">
        <is>
          <t>ERTAN TEKİ</t>
        </is>
      </c>
      <c r="E1049" s="124" t="inlineStr">
        <is>
          <t>U024</t>
        </is>
      </c>
      <c r="F1049" s="124" t="inlineStr">
        <is>
          <t>ONLİNE ŞOFÖR</t>
        </is>
      </c>
      <c r="G1049" s="124" t="inlineStr">
        <is>
          <t>A019</t>
        </is>
      </c>
      <c r="H1049" s="124" t="inlineStr">
        <is>
          <t>Sipariş teslimatı</t>
        </is>
      </c>
      <c r="I1049" s="166" t="n">
        <v>130</v>
      </c>
      <c r="J1049" s="166" t="n">
        <v>12</v>
      </c>
      <c r="K1049" s="166" t="n">
        <v>1</v>
      </c>
      <c r="L1049" s="166" t="n">
        <v>1560</v>
      </c>
      <c r="M1049" s="141" t="inlineStr">
        <is>
          <t>Online Sipariş - Gerçek</t>
        </is>
      </c>
      <c r="N1049" s="141" t="inlineStr">
        <is>
          <t>Gerçek/Mevcut Kaynak</t>
        </is>
      </c>
    </row>
    <row r="1050" ht="15" customHeight="1" s="113">
      <c r="A1050" s="144" t="n">
        <v>46113</v>
      </c>
      <c r="B1050" s="124" t="inlineStr">
        <is>
          <t>M050</t>
        </is>
      </c>
      <c r="C1050" s="124" t="inlineStr">
        <is>
          <t>İZMİRSPOR</t>
        </is>
      </c>
      <c r="D1050" s="124" t="inlineStr">
        <is>
          <t>ERTAN TEKİ</t>
        </is>
      </c>
      <c r="E1050" s="124" t="inlineStr">
        <is>
          <t>U002</t>
        </is>
      </c>
      <c r="F1050" s="124" t="inlineStr">
        <is>
          <t>BAKLİYAT</t>
        </is>
      </c>
      <c r="G1050" s="124" t="inlineStr">
        <is>
          <t>A020</t>
        </is>
      </c>
      <c r="H1050" s="124" t="inlineStr">
        <is>
          <t>Ürün dolumu</t>
        </is>
      </c>
      <c r="I1050" s="166" t="n">
        <v>46</v>
      </c>
      <c r="J1050" s="166" t="n">
        <v>2</v>
      </c>
      <c r="K1050" s="166" t="n">
        <v>1</v>
      </c>
      <c r="L1050" s="166" t="n">
        <v>92</v>
      </c>
      <c r="M1050" s="141" t="inlineStr">
        <is>
          <t>Türetilmiş Saha Etüdü Bekleniyor</t>
        </is>
      </c>
      <c r="N1050" s="141" t="inlineStr">
        <is>
          <t>Saha Etüdü Bekleniyor</t>
        </is>
      </c>
    </row>
    <row r="1051" ht="15" customHeight="1" s="113">
      <c r="A1051" s="144" t="n">
        <v>46113</v>
      </c>
      <c r="B1051" s="124" t="inlineStr">
        <is>
          <t>M050</t>
        </is>
      </c>
      <c r="C1051" s="124" t="inlineStr">
        <is>
          <t>İZMİRSPOR</t>
        </is>
      </c>
      <c r="D1051" s="124" t="inlineStr">
        <is>
          <t>ERTAN TEKİ</t>
        </is>
      </c>
      <c r="E1051" s="124" t="inlineStr">
        <is>
          <t>U034</t>
        </is>
      </c>
      <c r="F1051" s="124" t="inlineStr">
        <is>
          <t>UNLU MAMÜLLER</t>
        </is>
      </c>
      <c r="G1051" s="124" t="inlineStr">
        <is>
          <t>A021</t>
        </is>
      </c>
      <c r="H1051" s="124" t="inlineStr">
        <is>
          <t>Ürün hazırlama/pişirme</t>
        </is>
      </c>
      <c r="I1051" s="166" t="n">
        <v>9</v>
      </c>
      <c r="J1051" s="166" t="n">
        <v>25</v>
      </c>
      <c r="K1051" s="166" t="n">
        <v>1</v>
      </c>
      <c r="L1051" s="166" t="n">
        <v>225</v>
      </c>
      <c r="M1051" s="141" t="inlineStr">
        <is>
          <t>Türetilmiş Saha Etüdü Bekleniyor</t>
        </is>
      </c>
      <c r="N1051" s="141" t="inlineStr">
        <is>
          <t>Saha Etüdü Bekleniyor</t>
        </is>
      </c>
    </row>
    <row r="1052" ht="30" customHeight="1" s="113">
      <c r="A1052" s="144" t="n">
        <v>46113</v>
      </c>
      <c r="B1052" s="124" t="inlineStr">
        <is>
          <t>M051</t>
        </is>
      </c>
      <c r="C1052" s="124" t="inlineStr">
        <is>
          <t>ŞİRİNYER</t>
        </is>
      </c>
      <c r="D1052" s="124" t="inlineStr">
        <is>
          <t>ERTAN TEKİ</t>
        </is>
      </c>
      <c r="E1052" s="124" t="inlineStr">
        <is>
          <t>U015</t>
        </is>
      </c>
      <c r="F1052" s="124" t="inlineStr">
        <is>
          <t>KASİYER</t>
        </is>
      </c>
      <c r="G1052" s="124" t="inlineStr">
        <is>
          <t>A001</t>
        </is>
      </c>
      <c r="H1052" s="124" t="inlineStr">
        <is>
          <t>Fiş işlemi</t>
        </is>
      </c>
      <c r="I1052" s="166" t="n">
        <v>853</v>
      </c>
      <c r="J1052" s="166" t="n">
        <v>2</v>
      </c>
      <c r="K1052" s="166" t="n">
        <v>1</v>
      </c>
      <c r="L1052" s="166" t="n">
        <v>1706</v>
      </c>
      <c r="M1052" s="141" t="inlineStr">
        <is>
          <t>Günlük Operasyon - Gerçek</t>
        </is>
      </c>
      <c r="N1052" s="141" t="inlineStr">
        <is>
          <t>Gerçek/Mevcut Kaynak</t>
        </is>
      </c>
    </row>
    <row r="1053" ht="15" customHeight="1" s="113">
      <c r="A1053" s="144" t="n">
        <v>46113</v>
      </c>
      <c r="B1053" s="124" t="inlineStr">
        <is>
          <t>M051</t>
        </is>
      </c>
      <c r="C1053" s="124" t="inlineStr">
        <is>
          <t>ŞİRİNYER</t>
        </is>
      </c>
      <c r="D1053" s="124" t="inlineStr">
        <is>
          <t>ERTAN TEKİ</t>
        </is>
      </c>
      <c r="E1053" s="124" t="inlineStr">
        <is>
          <t>U015</t>
        </is>
      </c>
      <c r="F1053" s="124" t="inlineStr">
        <is>
          <t>KASİYER</t>
        </is>
      </c>
      <c r="G1053" s="124" t="inlineStr">
        <is>
          <t>A002</t>
        </is>
      </c>
      <c r="H1053" s="124" t="inlineStr">
        <is>
          <t>Kasa açılışı</t>
        </is>
      </c>
      <c r="I1053" s="166" t="n">
        <v>2</v>
      </c>
      <c r="J1053" s="166" t="n">
        <v>15</v>
      </c>
      <c r="K1053" s="166" t="n">
        <v>1</v>
      </c>
      <c r="L1053" s="166" t="n">
        <v>30</v>
      </c>
      <c r="M1053" s="141" t="inlineStr">
        <is>
          <t>Türetilmiş Saha Etüdü Bekleniyor</t>
        </is>
      </c>
      <c r="N1053" s="141" t="inlineStr">
        <is>
          <t>Saha Etüdü Bekleniyor</t>
        </is>
      </c>
    </row>
    <row r="1054" ht="15" customHeight="1" s="113">
      <c r="A1054" s="144" t="n">
        <v>46113</v>
      </c>
      <c r="B1054" s="124" t="inlineStr">
        <is>
          <t>M051</t>
        </is>
      </c>
      <c r="C1054" s="124" t="inlineStr">
        <is>
          <t>ŞİRİNYER</t>
        </is>
      </c>
      <c r="D1054" s="124" t="inlineStr">
        <is>
          <t>ERTAN TEKİ</t>
        </is>
      </c>
      <c r="E1054" s="124" t="inlineStr">
        <is>
          <t>U015</t>
        </is>
      </c>
      <c r="F1054" s="124" t="inlineStr">
        <is>
          <t>KASİYER</t>
        </is>
      </c>
      <c r="G1054" s="124" t="inlineStr">
        <is>
          <t>A003</t>
        </is>
      </c>
      <c r="H1054" s="124" t="inlineStr">
        <is>
          <t>Kasa kapanışı</t>
        </is>
      </c>
      <c r="I1054" s="166" t="n">
        <v>2</v>
      </c>
      <c r="J1054" s="166" t="n">
        <v>20</v>
      </c>
      <c r="K1054" s="166" t="n">
        <v>1</v>
      </c>
      <c r="L1054" s="166" t="n">
        <v>40</v>
      </c>
      <c r="M1054" s="141" t="inlineStr">
        <is>
          <t>Türetilmiş Saha Etüdü Bekleniyor</t>
        </is>
      </c>
      <c r="N1054" s="141" t="inlineStr">
        <is>
          <t>Saha Etüdü Bekleniyor</t>
        </is>
      </c>
    </row>
    <row r="1055" ht="15" customHeight="1" s="113">
      <c r="A1055" s="144" t="n">
        <v>46113</v>
      </c>
      <c r="B1055" s="124" t="inlineStr">
        <is>
          <t>M051</t>
        </is>
      </c>
      <c r="C1055" s="124" t="inlineStr">
        <is>
          <t>ŞİRİNYER</t>
        </is>
      </c>
      <c r="D1055" s="124" t="inlineStr">
        <is>
          <t>ERTAN TEKİ</t>
        </is>
      </c>
      <c r="E1055" s="124" t="inlineStr">
        <is>
          <t>U015</t>
        </is>
      </c>
      <c r="F1055" s="124" t="inlineStr">
        <is>
          <t>KASİYER</t>
        </is>
      </c>
      <c r="G1055" s="124" t="inlineStr">
        <is>
          <t>A004</t>
        </is>
      </c>
      <c r="H1055" s="124" t="inlineStr">
        <is>
          <t>İade işlemi</t>
        </is>
      </c>
      <c r="I1055" s="166" t="n">
        <v>10</v>
      </c>
      <c r="J1055" s="166" t="n">
        <v>6</v>
      </c>
      <c r="K1055" s="166" t="n">
        <v>1</v>
      </c>
      <c r="L1055" s="166" t="n">
        <v>60</v>
      </c>
      <c r="M1055" s="141" t="inlineStr">
        <is>
          <t>Türetilmiş Saha Etüdü Bekleniyor</t>
        </is>
      </c>
      <c r="N1055" s="141" t="inlineStr">
        <is>
          <t>Saha Etüdü Bekleniyor</t>
        </is>
      </c>
    </row>
    <row r="1056" ht="15" customHeight="1" s="113">
      <c r="A1056" s="144" t="n">
        <v>46113</v>
      </c>
      <c r="B1056" s="124" t="inlineStr">
        <is>
          <t>M051</t>
        </is>
      </c>
      <c r="C1056" s="124" t="inlineStr">
        <is>
          <t>ŞİRİNYER</t>
        </is>
      </c>
      <c r="D1056" s="124" t="inlineStr">
        <is>
          <t>ERTAN TEKİ</t>
        </is>
      </c>
      <c r="E1056" s="124" t="inlineStr">
        <is>
          <t>U026</t>
        </is>
      </c>
      <c r="F1056" s="124" t="inlineStr">
        <is>
          <t>REYON GÖREVLİSİ</t>
        </is>
      </c>
      <c r="G1056" s="124" t="inlineStr">
        <is>
          <t>A005</t>
        </is>
      </c>
      <c r="H1056" s="124" t="inlineStr">
        <is>
          <t>Koli raf yerleştirme</t>
        </is>
      </c>
      <c r="I1056" s="166" t="n">
        <v>11</v>
      </c>
      <c r="J1056" s="166" t="n">
        <v>1.8</v>
      </c>
      <c r="K1056" s="166" t="n">
        <v>1</v>
      </c>
      <c r="L1056" s="166" t="n">
        <v>19.8</v>
      </c>
      <c r="M1056" s="141" t="inlineStr">
        <is>
          <t>Mal Kabul (Aylık Operasyon KPI) - Türetilmiş</t>
        </is>
      </c>
      <c r="N1056" s="141" t="inlineStr">
        <is>
          <t>Gerçek/Türetilmiş</t>
        </is>
      </c>
    </row>
    <row r="1057" ht="15" customHeight="1" s="113">
      <c r="A1057" s="144" t="n">
        <v>46113</v>
      </c>
      <c r="B1057" s="124" t="inlineStr">
        <is>
          <t>M051</t>
        </is>
      </c>
      <c r="C1057" s="124" t="inlineStr">
        <is>
          <t>ŞİRİNYER</t>
        </is>
      </c>
      <c r="D1057" s="124" t="inlineStr">
        <is>
          <t>ERTAN TEKİ</t>
        </is>
      </c>
      <c r="E1057" s="124" t="inlineStr">
        <is>
          <t>U026</t>
        </is>
      </c>
      <c r="F1057" s="124" t="inlineStr">
        <is>
          <t>REYON GÖREVLİSİ</t>
        </is>
      </c>
      <c r="G1057" s="124" t="inlineStr">
        <is>
          <t>A006</t>
        </is>
      </c>
      <c r="H1057" s="124" t="inlineStr">
        <is>
          <t>Palet boşaltma</t>
        </is>
      </c>
      <c r="I1057" s="166" t="n">
        <v>11</v>
      </c>
      <c r="J1057" s="166" t="n">
        <v>30</v>
      </c>
      <c r="K1057" s="166" t="n">
        <v>1</v>
      </c>
      <c r="L1057" s="166" t="n">
        <v>330</v>
      </c>
      <c r="M1057" s="141" t="inlineStr">
        <is>
          <t>Mal Kabul (Aylık Operasyon KPI) - Türetilmiş</t>
        </is>
      </c>
      <c r="N1057" s="141" t="inlineStr">
        <is>
          <t>Gerçek/Türetilmiş</t>
        </is>
      </c>
    </row>
    <row r="1058" ht="15" customHeight="1" s="113">
      <c r="A1058" s="144" t="n">
        <v>46113</v>
      </c>
      <c r="B1058" s="124" t="inlineStr">
        <is>
          <t>M051</t>
        </is>
      </c>
      <c r="C1058" s="124" t="inlineStr">
        <is>
          <t>ŞİRİNYER</t>
        </is>
      </c>
      <c r="D1058" s="124" t="inlineStr">
        <is>
          <t>ERTAN TEKİ</t>
        </is>
      </c>
      <c r="E1058" s="124" t="inlineStr">
        <is>
          <t>U026</t>
        </is>
      </c>
      <c r="F1058" s="124" t="inlineStr">
        <is>
          <t>REYON GÖREVLİSİ</t>
        </is>
      </c>
      <c r="G1058" s="124" t="inlineStr">
        <is>
          <t>A007</t>
        </is>
      </c>
      <c r="H1058" s="124" t="inlineStr">
        <is>
          <t>Etiket değiştirme</t>
        </is>
      </c>
      <c r="I1058" s="166" t="n">
        <v>21</v>
      </c>
      <c r="J1058" s="166" t="n">
        <v>0.45</v>
      </c>
      <c r="K1058" s="166" t="n">
        <v>1</v>
      </c>
      <c r="L1058" s="166" t="n">
        <v>9.449999999999999</v>
      </c>
      <c r="M1058" s="141" t="inlineStr">
        <is>
          <t>Türetilmiş Saha Etüdü Bekleniyor</t>
        </is>
      </c>
      <c r="N1058" s="141" t="inlineStr">
        <is>
          <t>Saha Etüdü Bekleniyor</t>
        </is>
      </c>
    </row>
    <row r="1059" ht="15" customHeight="1" s="113">
      <c r="A1059" s="144" t="n">
        <v>46113</v>
      </c>
      <c r="B1059" s="124" t="inlineStr">
        <is>
          <t>M051</t>
        </is>
      </c>
      <c r="C1059" s="124" t="inlineStr">
        <is>
          <t>ŞİRİNYER</t>
        </is>
      </c>
      <c r="D1059" s="124" t="inlineStr">
        <is>
          <t>ERTAN TEKİ</t>
        </is>
      </c>
      <c r="E1059" s="124" t="inlineStr">
        <is>
          <t>U026</t>
        </is>
      </c>
      <c r="F1059" s="124" t="inlineStr">
        <is>
          <t>REYON GÖREVLİSİ</t>
        </is>
      </c>
      <c r="G1059" s="124" t="inlineStr">
        <is>
          <t>A008</t>
        </is>
      </c>
      <c r="H1059" s="124" t="inlineStr">
        <is>
          <t>SKT kontrolü</t>
        </is>
      </c>
      <c r="I1059" s="166" t="n">
        <v>148</v>
      </c>
      <c r="J1059" s="166" t="n">
        <v>0.2</v>
      </c>
      <c r="K1059" s="166" t="n">
        <v>1</v>
      </c>
      <c r="L1059" s="166" t="n">
        <v>29.6</v>
      </c>
      <c r="M1059" s="141" t="inlineStr">
        <is>
          <t>Türetilmiş Saha Etüdü Bekleniyor</t>
        </is>
      </c>
      <c r="N1059" s="141" t="inlineStr">
        <is>
          <t>Saha Etüdü Bekleniyor</t>
        </is>
      </c>
    </row>
    <row r="1060" ht="15" customHeight="1" s="113">
      <c r="A1060" s="144" t="n">
        <v>46113</v>
      </c>
      <c r="B1060" s="124" t="inlineStr">
        <is>
          <t>M051</t>
        </is>
      </c>
      <c r="C1060" s="124" t="inlineStr">
        <is>
          <t>ŞİRİNYER</t>
        </is>
      </c>
      <c r="D1060" s="124" t="inlineStr">
        <is>
          <t>ERTAN TEKİ</t>
        </is>
      </c>
      <c r="E1060" s="124" t="inlineStr">
        <is>
          <t>U042</t>
        </is>
      </c>
      <c r="F1060" s="124" t="inlineStr">
        <is>
          <t>ŞARKÜTERİ</t>
        </is>
      </c>
      <c r="G1060" s="124" t="inlineStr">
        <is>
          <t>A009</t>
        </is>
      </c>
      <c r="H1060" s="124" t="inlineStr">
        <is>
          <t>Müşteri servis süresi</t>
        </is>
      </c>
      <c r="I1060" s="166" t="n">
        <v>87</v>
      </c>
      <c r="J1060" s="166" t="n">
        <v>4</v>
      </c>
      <c r="K1060" s="166" t="n">
        <v>1</v>
      </c>
      <c r="L1060" s="166" t="n">
        <v>348</v>
      </c>
      <c r="M1060" s="141" t="inlineStr">
        <is>
          <t>Türetilmiş Saha Etüdü Bekleniyor</t>
        </is>
      </c>
      <c r="N1060" s="141" t="inlineStr">
        <is>
          <t>Saha Etüdü Bekleniyor</t>
        </is>
      </c>
    </row>
    <row r="1061" ht="30" customHeight="1" s="113">
      <c r="A1061" s="144" t="n">
        <v>46113</v>
      </c>
      <c r="B1061" s="124" t="inlineStr">
        <is>
          <t>M051</t>
        </is>
      </c>
      <c r="C1061" s="124" t="inlineStr">
        <is>
          <t>ŞİRİNYER</t>
        </is>
      </c>
      <c r="D1061" s="124" t="inlineStr">
        <is>
          <t>ERTAN TEKİ</t>
        </is>
      </c>
      <c r="E1061" s="124" t="inlineStr">
        <is>
          <t>U042</t>
        </is>
      </c>
      <c r="F1061" s="124" t="inlineStr">
        <is>
          <t>ŞARKÜTERİ</t>
        </is>
      </c>
      <c r="G1061" s="124" t="inlineStr">
        <is>
          <t>A010</t>
        </is>
      </c>
      <c r="H1061" s="124" t="inlineStr">
        <is>
          <t>Günlük temizlik</t>
        </is>
      </c>
      <c r="I1061" s="166" t="n">
        <v>1</v>
      </c>
      <c r="J1061" s="166" t="n">
        <v>90</v>
      </c>
      <c r="K1061" s="166" t="n">
        <v>1</v>
      </c>
      <c r="L1061" s="166" t="n">
        <v>90</v>
      </c>
      <c r="M1061" s="141" t="inlineStr">
        <is>
          <t>Sabit Aktivite</t>
        </is>
      </c>
      <c r="N1061" s="141" t="inlineStr">
        <is>
          <t>Gerçek/Mevcut Kaynak</t>
        </is>
      </c>
    </row>
    <row r="1062" ht="15" customHeight="1" s="113">
      <c r="A1062" s="144" t="n">
        <v>46113</v>
      </c>
      <c r="B1062" s="124" t="inlineStr">
        <is>
          <t>M051</t>
        </is>
      </c>
      <c r="C1062" s="124" t="inlineStr">
        <is>
          <t>ŞİRİNYER</t>
        </is>
      </c>
      <c r="D1062" s="124" t="inlineStr">
        <is>
          <t>ERTAN TEKİ</t>
        </is>
      </c>
      <c r="E1062" s="124" t="inlineStr">
        <is>
          <t>U042</t>
        </is>
      </c>
      <c r="F1062" s="124" t="inlineStr">
        <is>
          <t>ŞARKÜTERİ</t>
        </is>
      </c>
      <c r="G1062" s="124" t="inlineStr">
        <is>
          <t>A011</t>
        </is>
      </c>
      <c r="H1062" s="124" t="inlineStr">
        <is>
          <t>Ürün hazırlama</t>
        </is>
      </c>
      <c r="I1062" s="166" t="n">
        <v>26</v>
      </c>
      <c r="J1062" s="166" t="n">
        <v>1.5</v>
      </c>
      <c r="K1062" s="166" t="n">
        <v>1</v>
      </c>
      <c r="L1062" s="166" t="n">
        <v>39</v>
      </c>
      <c r="M1062" s="141" t="inlineStr">
        <is>
          <t>Türetilmiş Saha Etüdü Bekleniyor</t>
        </is>
      </c>
      <c r="N1062" s="141" t="inlineStr">
        <is>
          <t>Saha Etüdü Bekleniyor</t>
        </is>
      </c>
    </row>
    <row r="1063" ht="30" customHeight="1" s="113">
      <c r="A1063" s="144" t="n">
        <v>46113</v>
      </c>
      <c r="B1063" s="124" t="inlineStr">
        <is>
          <t>M051</t>
        </is>
      </c>
      <c r="C1063" s="124" t="inlineStr">
        <is>
          <t>ŞİRİNYER</t>
        </is>
      </c>
      <c r="D1063" s="124" t="inlineStr">
        <is>
          <t>ERTAN TEKİ</t>
        </is>
      </c>
      <c r="E1063" s="124" t="inlineStr">
        <is>
          <t>U013</t>
        </is>
      </c>
      <c r="F1063" s="124" t="inlineStr">
        <is>
          <t>KASAP</t>
        </is>
      </c>
      <c r="G1063" s="124" t="inlineStr">
        <is>
          <t>A012</t>
        </is>
      </c>
      <c r="H1063" s="124" t="inlineStr">
        <is>
          <t>Teşhir hazırlığı</t>
        </is>
      </c>
      <c r="I1063" s="166" t="n">
        <v>1</v>
      </c>
      <c r="J1063" s="166" t="n">
        <v>75</v>
      </c>
      <c r="K1063" s="166" t="n">
        <v>1</v>
      </c>
      <c r="L1063" s="166" t="n">
        <v>75</v>
      </c>
      <c r="M1063" s="141" t="inlineStr">
        <is>
          <t>Sabit Aktivite</t>
        </is>
      </c>
      <c r="N1063" s="141" t="inlineStr">
        <is>
          <t>Gerçek/Mevcut Kaynak</t>
        </is>
      </c>
    </row>
    <row r="1064" ht="15" customHeight="1" s="113">
      <c r="A1064" s="144" t="n">
        <v>46113</v>
      </c>
      <c r="B1064" s="124" t="inlineStr">
        <is>
          <t>M051</t>
        </is>
      </c>
      <c r="C1064" s="124" t="inlineStr">
        <is>
          <t>ŞİRİNYER</t>
        </is>
      </c>
      <c r="D1064" s="124" t="inlineStr">
        <is>
          <t>ERTAN TEKİ</t>
        </is>
      </c>
      <c r="E1064" s="124" t="inlineStr">
        <is>
          <t>U013</t>
        </is>
      </c>
      <c r="F1064" s="124" t="inlineStr">
        <is>
          <t>KASAP</t>
        </is>
      </c>
      <c r="G1064" s="124" t="inlineStr">
        <is>
          <t>A013</t>
        </is>
      </c>
      <c r="H1064" s="124" t="inlineStr">
        <is>
          <t>Parçalama</t>
        </is>
      </c>
      <c r="I1064" s="166" t="n">
        <v>22</v>
      </c>
      <c r="J1064" s="166" t="n">
        <v>2.5</v>
      </c>
      <c r="K1064" s="166" t="n">
        <v>1</v>
      </c>
      <c r="L1064" s="166" t="n">
        <v>55</v>
      </c>
      <c r="M1064" s="141" t="inlineStr">
        <is>
          <t>Türetilmiş Saha Etüdü Bekleniyor</t>
        </is>
      </c>
      <c r="N1064" s="141" t="inlineStr">
        <is>
          <t>Saha Etüdü Bekleniyor</t>
        </is>
      </c>
    </row>
    <row r="1065" ht="15" customHeight="1" s="113">
      <c r="A1065" s="144" t="n">
        <v>46113</v>
      </c>
      <c r="B1065" s="124" t="inlineStr">
        <is>
          <t>M051</t>
        </is>
      </c>
      <c r="C1065" s="124" t="inlineStr">
        <is>
          <t>ŞİRİNYER</t>
        </is>
      </c>
      <c r="D1065" s="124" t="inlineStr">
        <is>
          <t>ERTAN TEKİ</t>
        </is>
      </c>
      <c r="E1065" s="124" t="inlineStr">
        <is>
          <t>U013</t>
        </is>
      </c>
      <c r="F1065" s="124" t="inlineStr">
        <is>
          <t>KASAP</t>
        </is>
      </c>
      <c r="G1065" s="124" t="inlineStr">
        <is>
          <t>A014</t>
        </is>
      </c>
      <c r="H1065" s="124" t="inlineStr">
        <is>
          <t>Paketleme</t>
        </is>
      </c>
      <c r="I1065" s="166" t="n">
        <v>35</v>
      </c>
      <c r="J1065" s="166" t="n">
        <v>1.2</v>
      </c>
      <c r="K1065" s="166" t="n">
        <v>1</v>
      </c>
      <c r="L1065" s="166" t="n">
        <v>42</v>
      </c>
      <c r="M1065" s="141" t="inlineStr">
        <is>
          <t>Türetilmiş Saha Etüdü Bekleniyor</t>
        </is>
      </c>
      <c r="N1065" s="141" t="inlineStr">
        <is>
          <t>Saha Etüdü Bekleniyor</t>
        </is>
      </c>
    </row>
    <row r="1066" ht="15" customHeight="1" s="113">
      <c r="A1066" s="144" t="n">
        <v>46113</v>
      </c>
      <c r="B1066" s="124" t="inlineStr">
        <is>
          <t>M051</t>
        </is>
      </c>
      <c r="C1066" s="124" t="inlineStr">
        <is>
          <t>ŞİRİNYER</t>
        </is>
      </c>
      <c r="D1066" s="124" t="inlineStr">
        <is>
          <t>ERTAN TEKİ</t>
        </is>
      </c>
      <c r="E1066" s="124" t="inlineStr">
        <is>
          <t>U017</t>
        </is>
      </c>
      <c r="F1066" s="124" t="inlineStr">
        <is>
          <t>MANAV</t>
        </is>
      </c>
      <c r="G1066" s="124" t="inlineStr">
        <is>
          <t>A015</t>
        </is>
      </c>
      <c r="H1066" s="124" t="inlineStr">
        <is>
          <t>Teşhir hazırlığı</t>
        </is>
      </c>
      <c r="I1066" s="166" t="n">
        <v>20</v>
      </c>
      <c r="J1066" s="166" t="n">
        <v>2.2</v>
      </c>
      <c r="K1066" s="166" t="n">
        <v>1</v>
      </c>
      <c r="L1066" s="166" t="n">
        <v>44</v>
      </c>
      <c r="M1066" s="141" t="inlineStr">
        <is>
          <t>Türetilmiş Saha Etüdü Bekleniyor</t>
        </is>
      </c>
      <c r="N1066" s="141" t="inlineStr">
        <is>
          <t>Saha Etüdü Bekleniyor</t>
        </is>
      </c>
    </row>
    <row r="1067" ht="15" customHeight="1" s="113">
      <c r="A1067" s="144" t="n">
        <v>46113</v>
      </c>
      <c r="B1067" s="124" t="inlineStr">
        <is>
          <t>M051</t>
        </is>
      </c>
      <c r="C1067" s="124" t="inlineStr">
        <is>
          <t>ŞİRİNYER</t>
        </is>
      </c>
      <c r="D1067" s="124" t="inlineStr">
        <is>
          <t>ERTAN TEKİ</t>
        </is>
      </c>
      <c r="E1067" s="124" t="inlineStr">
        <is>
          <t>U017</t>
        </is>
      </c>
      <c r="F1067" s="124" t="inlineStr">
        <is>
          <t>MANAV</t>
        </is>
      </c>
      <c r="G1067" s="124" t="inlineStr">
        <is>
          <t>A016</t>
        </is>
      </c>
      <c r="H1067" s="124" t="inlineStr">
        <is>
          <t>Ayıklama</t>
        </is>
      </c>
      <c r="I1067" s="166" t="n">
        <v>15</v>
      </c>
      <c r="J1067" s="166" t="n">
        <v>0.8</v>
      </c>
      <c r="K1067" s="166" t="n">
        <v>1</v>
      </c>
      <c r="L1067" s="166" t="n">
        <v>12</v>
      </c>
      <c r="M1067" s="141" t="inlineStr">
        <is>
          <t>Türetilmiş Saha Etüdü Bekleniyor</t>
        </is>
      </c>
      <c r="N1067" s="141" t="inlineStr">
        <is>
          <t>Saha Etüdü Bekleniyor</t>
        </is>
      </c>
    </row>
    <row r="1068" ht="15" customHeight="1" s="113">
      <c r="A1068" s="144" t="n">
        <v>46113</v>
      </c>
      <c r="B1068" s="124" t="inlineStr">
        <is>
          <t>M051</t>
        </is>
      </c>
      <c r="C1068" s="124" t="inlineStr">
        <is>
          <t>ŞİRİNYER</t>
        </is>
      </c>
      <c r="D1068" s="124" t="inlineStr">
        <is>
          <t>ERTAN TEKİ</t>
        </is>
      </c>
      <c r="E1068" s="124" t="inlineStr">
        <is>
          <t>U017</t>
        </is>
      </c>
      <c r="F1068" s="124" t="inlineStr">
        <is>
          <t>MANAV</t>
        </is>
      </c>
      <c r="G1068" s="124" t="inlineStr">
        <is>
          <t>A017</t>
        </is>
      </c>
      <c r="H1068" s="124" t="inlineStr">
        <is>
          <t>Fire ayrıştırma</t>
        </is>
      </c>
      <c r="I1068" s="166" t="n">
        <v>5</v>
      </c>
      <c r="J1068" s="166" t="n">
        <v>1</v>
      </c>
      <c r="K1068" s="166" t="n">
        <v>1</v>
      </c>
      <c r="L1068" s="166" t="n">
        <v>5</v>
      </c>
      <c r="M1068" s="141" t="inlineStr">
        <is>
          <t>Türetilmiş Saha Etüdü Bekleniyor</t>
        </is>
      </c>
      <c r="N1068" s="141" t="inlineStr">
        <is>
          <t>Saha Etüdü Bekleniyor</t>
        </is>
      </c>
    </row>
    <row r="1069" ht="30" customHeight="1" s="113">
      <c r="A1069" s="144" t="n">
        <v>46113</v>
      </c>
      <c r="B1069" s="124" t="inlineStr">
        <is>
          <t>M051</t>
        </is>
      </c>
      <c r="C1069" s="124" t="inlineStr">
        <is>
          <t>ŞİRİNYER</t>
        </is>
      </c>
      <c r="D1069" s="124" t="inlineStr">
        <is>
          <t>ERTAN TEKİ</t>
        </is>
      </c>
      <c r="E1069" s="124" t="inlineStr">
        <is>
          <t>U023</t>
        </is>
      </c>
      <c r="F1069" s="124" t="inlineStr">
        <is>
          <t>ONLİNE TOPLAYICI</t>
        </is>
      </c>
      <c r="G1069" s="124" t="inlineStr">
        <is>
          <t>A018</t>
        </is>
      </c>
      <c r="H1069" s="124" t="inlineStr">
        <is>
          <t>Sipariş toplama</t>
        </is>
      </c>
      <c r="I1069" s="166" t="n">
        <v>59</v>
      </c>
      <c r="J1069" s="166" t="n">
        <v>7</v>
      </c>
      <c r="K1069" s="166" t="n">
        <v>1</v>
      </c>
      <c r="L1069" s="166" t="n">
        <v>413</v>
      </c>
      <c r="M1069" s="141" t="inlineStr">
        <is>
          <t>Online Sipariş - Gerçek</t>
        </is>
      </c>
      <c r="N1069" s="141" t="inlineStr">
        <is>
          <t>Gerçek/Mevcut Kaynak</t>
        </is>
      </c>
    </row>
    <row r="1070" ht="30" customHeight="1" s="113">
      <c r="A1070" s="144" t="n">
        <v>46113</v>
      </c>
      <c r="B1070" s="124" t="inlineStr">
        <is>
          <t>M051</t>
        </is>
      </c>
      <c r="C1070" s="124" t="inlineStr">
        <is>
          <t>ŞİRİNYER</t>
        </is>
      </c>
      <c r="D1070" s="124" t="inlineStr">
        <is>
          <t>ERTAN TEKİ</t>
        </is>
      </c>
      <c r="E1070" s="124" t="inlineStr">
        <is>
          <t>U024</t>
        </is>
      </c>
      <c r="F1070" s="124" t="inlineStr">
        <is>
          <t>ONLİNE ŞOFÖR</t>
        </is>
      </c>
      <c r="G1070" s="124" t="inlineStr">
        <is>
          <t>A019</t>
        </is>
      </c>
      <c r="H1070" s="124" t="inlineStr">
        <is>
          <t>Sipariş teslimatı</t>
        </is>
      </c>
      <c r="I1070" s="166" t="n">
        <v>59</v>
      </c>
      <c r="J1070" s="166" t="n">
        <v>12</v>
      </c>
      <c r="K1070" s="166" t="n">
        <v>1</v>
      </c>
      <c r="L1070" s="166" t="n">
        <v>708</v>
      </c>
      <c r="M1070" s="141" t="inlineStr">
        <is>
          <t>Online Sipariş - Gerçek</t>
        </is>
      </c>
      <c r="N1070" s="141" t="inlineStr">
        <is>
          <t>Gerçek/Mevcut Kaynak</t>
        </is>
      </c>
    </row>
    <row r="1071" ht="15" customHeight="1" s="113">
      <c r="A1071" s="144" t="n">
        <v>46113</v>
      </c>
      <c r="B1071" s="124" t="inlineStr">
        <is>
          <t>M051</t>
        </is>
      </c>
      <c r="C1071" s="124" t="inlineStr">
        <is>
          <t>ŞİRİNYER</t>
        </is>
      </c>
      <c r="D1071" s="124" t="inlineStr">
        <is>
          <t>ERTAN TEKİ</t>
        </is>
      </c>
      <c r="E1071" s="124" t="inlineStr">
        <is>
          <t>U002</t>
        </is>
      </c>
      <c r="F1071" s="124" t="inlineStr">
        <is>
          <t>BAKLİYAT</t>
        </is>
      </c>
      <c r="G1071" s="124" t="inlineStr">
        <is>
          <t>A020</t>
        </is>
      </c>
      <c r="H1071" s="124" t="inlineStr">
        <is>
          <t>Ürün dolumu</t>
        </is>
      </c>
      <c r="I1071" s="166" t="n">
        <v>10</v>
      </c>
      <c r="J1071" s="166" t="n">
        <v>2</v>
      </c>
      <c r="K1071" s="166" t="n">
        <v>1</v>
      </c>
      <c r="L1071" s="166" t="n">
        <v>20</v>
      </c>
      <c r="M1071" s="141" t="inlineStr">
        <is>
          <t>Türetilmiş Saha Etüdü Bekleniyor</t>
        </is>
      </c>
      <c r="N1071" s="141" t="inlineStr">
        <is>
          <t>Saha Etüdü Bekleniyor</t>
        </is>
      </c>
    </row>
    <row r="1072" ht="15" customHeight="1" s="113">
      <c r="A1072" s="144" t="n">
        <v>46113</v>
      </c>
      <c r="B1072" s="124" t="inlineStr">
        <is>
          <t>M051</t>
        </is>
      </c>
      <c r="C1072" s="124" t="inlineStr">
        <is>
          <t>ŞİRİNYER</t>
        </is>
      </c>
      <c r="D1072" s="124" t="inlineStr">
        <is>
          <t>ERTAN TEKİ</t>
        </is>
      </c>
      <c r="E1072" s="124" t="inlineStr">
        <is>
          <t>U034</t>
        </is>
      </c>
      <c r="F1072" s="124" t="inlineStr">
        <is>
          <t>UNLU MAMÜLLER</t>
        </is>
      </c>
      <c r="G1072" s="124" t="inlineStr">
        <is>
          <t>A021</t>
        </is>
      </c>
      <c r="H1072" s="124" t="inlineStr">
        <is>
          <t>Ürün hazırlama/pişirme</t>
        </is>
      </c>
      <c r="I1072" s="166" t="n">
        <v>2</v>
      </c>
      <c r="J1072" s="166" t="n">
        <v>25</v>
      </c>
      <c r="K1072" s="166" t="n">
        <v>1</v>
      </c>
      <c r="L1072" s="166" t="n">
        <v>50</v>
      </c>
      <c r="M1072" s="141" t="inlineStr">
        <is>
          <t>Türetilmiş Saha Etüdü Bekleniyor</t>
        </is>
      </c>
      <c r="N1072" s="141" t="inlineStr">
        <is>
          <t>Saha Etüdü Bekleniyor</t>
        </is>
      </c>
    </row>
    <row r="1073" ht="30" customHeight="1" s="113">
      <c r="A1073" s="144" t="n">
        <v>46113</v>
      </c>
      <c r="B1073" s="124" t="inlineStr">
        <is>
          <t>M052</t>
        </is>
      </c>
      <c r="C1073" s="124" t="inlineStr">
        <is>
          <t>ŞİRİNYER 2</t>
        </is>
      </c>
      <c r="D1073" s="124" t="inlineStr">
        <is>
          <t>DERYA YARDIMCI</t>
        </is>
      </c>
      <c r="E1073" s="124" t="inlineStr">
        <is>
          <t>U015</t>
        </is>
      </c>
      <c r="F1073" s="124" t="inlineStr">
        <is>
          <t>KASİYER</t>
        </is>
      </c>
      <c r="G1073" s="124" t="inlineStr">
        <is>
          <t>A001</t>
        </is>
      </c>
      <c r="H1073" s="124" t="inlineStr">
        <is>
          <t>Fiş işlemi</t>
        </is>
      </c>
      <c r="I1073" s="166" t="n">
        <v>1691</v>
      </c>
      <c r="J1073" s="166" t="n">
        <v>2</v>
      </c>
      <c r="K1073" s="166" t="n">
        <v>1</v>
      </c>
      <c r="L1073" s="166" t="n">
        <v>3382</v>
      </c>
      <c r="M1073" s="141" t="inlineStr">
        <is>
          <t>Günlük Operasyon - Gerçek</t>
        </is>
      </c>
      <c r="N1073" s="141" t="inlineStr">
        <is>
          <t>Gerçek/Mevcut Kaynak</t>
        </is>
      </c>
    </row>
    <row r="1074" ht="15" customHeight="1" s="113">
      <c r="A1074" s="144" t="n">
        <v>46113</v>
      </c>
      <c r="B1074" s="124" t="inlineStr">
        <is>
          <t>M052</t>
        </is>
      </c>
      <c r="C1074" s="124" t="inlineStr">
        <is>
          <t>ŞİRİNYER 2</t>
        </is>
      </c>
      <c r="D1074" s="124" t="inlineStr">
        <is>
          <t>DERYA YARDIMCI</t>
        </is>
      </c>
      <c r="E1074" s="124" t="inlineStr">
        <is>
          <t>U015</t>
        </is>
      </c>
      <c r="F1074" s="124" t="inlineStr">
        <is>
          <t>KASİYER</t>
        </is>
      </c>
      <c r="G1074" s="124" t="inlineStr">
        <is>
          <t>A002</t>
        </is>
      </c>
      <c r="H1074" s="124" t="inlineStr">
        <is>
          <t>Kasa açılışı</t>
        </is>
      </c>
      <c r="I1074" s="166" t="n">
        <v>5</v>
      </c>
      <c r="J1074" s="166" t="n">
        <v>15</v>
      </c>
      <c r="K1074" s="166" t="n">
        <v>1</v>
      </c>
      <c r="L1074" s="166" t="n">
        <v>75</v>
      </c>
      <c r="M1074" s="141" t="inlineStr">
        <is>
          <t>Türetilmiş Saha Etüdü Bekleniyor</t>
        </is>
      </c>
      <c r="N1074" s="141" t="inlineStr">
        <is>
          <t>Saha Etüdü Bekleniyor</t>
        </is>
      </c>
    </row>
    <row r="1075" ht="15" customHeight="1" s="113">
      <c r="A1075" s="144" t="n">
        <v>46113</v>
      </c>
      <c r="B1075" s="124" t="inlineStr">
        <is>
          <t>M052</t>
        </is>
      </c>
      <c r="C1075" s="124" t="inlineStr">
        <is>
          <t>ŞİRİNYER 2</t>
        </is>
      </c>
      <c r="D1075" s="124" t="inlineStr">
        <is>
          <t>DERYA YARDIMCI</t>
        </is>
      </c>
      <c r="E1075" s="124" t="inlineStr">
        <is>
          <t>U015</t>
        </is>
      </c>
      <c r="F1075" s="124" t="inlineStr">
        <is>
          <t>KASİYER</t>
        </is>
      </c>
      <c r="G1075" s="124" t="inlineStr">
        <is>
          <t>A003</t>
        </is>
      </c>
      <c r="H1075" s="124" t="inlineStr">
        <is>
          <t>Kasa kapanışı</t>
        </is>
      </c>
      <c r="I1075" s="166" t="n">
        <v>5</v>
      </c>
      <c r="J1075" s="166" t="n">
        <v>20</v>
      </c>
      <c r="K1075" s="166" t="n">
        <v>1</v>
      </c>
      <c r="L1075" s="166" t="n">
        <v>100</v>
      </c>
      <c r="M1075" s="141" t="inlineStr">
        <is>
          <t>Türetilmiş Saha Etüdü Bekleniyor</t>
        </is>
      </c>
      <c r="N1075" s="141" t="inlineStr">
        <is>
          <t>Saha Etüdü Bekleniyor</t>
        </is>
      </c>
    </row>
    <row r="1076" ht="15" customHeight="1" s="113">
      <c r="A1076" s="144" t="n">
        <v>46113</v>
      </c>
      <c r="B1076" s="124" t="inlineStr">
        <is>
          <t>M052</t>
        </is>
      </c>
      <c r="C1076" s="124" t="inlineStr">
        <is>
          <t>ŞİRİNYER 2</t>
        </is>
      </c>
      <c r="D1076" s="124" t="inlineStr">
        <is>
          <t>DERYA YARDIMCI</t>
        </is>
      </c>
      <c r="E1076" s="124" t="inlineStr">
        <is>
          <t>U015</t>
        </is>
      </c>
      <c r="F1076" s="124" t="inlineStr">
        <is>
          <t>KASİYER</t>
        </is>
      </c>
      <c r="G1076" s="124" t="inlineStr">
        <is>
          <t>A004</t>
        </is>
      </c>
      <c r="H1076" s="124" t="inlineStr">
        <is>
          <t>İade işlemi</t>
        </is>
      </c>
      <c r="I1076" s="166" t="n">
        <v>20</v>
      </c>
      <c r="J1076" s="166" t="n">
        <v>6</v>
      </c>
      <c r="K1076" s="166" t="n">
        <v>1</v>
      </c>
      <c r="L1076" s="166" t="n">
        <v>120</v>
      </c>
      <c r="M1076" s="141" t="inlineStr">
        <is>
          <t>Türetilmiş Saha Etüdü Bekleniyor</t>
        </is>
      </c>
      <c r="N1076" s="141" t="inlineStr">
        <is>
          <t>Saha Etüdü Bekleniyor</t>
        </is>
      </c>
    </row>
    <row r="1077" ht="15" customHeight="1" s="113">
      <c r="A1077" s="144" t="n">
        <v>46113</v>
      </c>
      <c r="B1077" s="124" t="inlineStr">
        <is>
          <t>M052</t>
        </is>
      </c>
      <c r="C1077" s="124" t="inlineStr">
        <is>
          <t>ŞİRİNYER 2</t>
        </is>
      </c>
      <c r="D1077" s="124" t="inlineStr">
        <is>
          <t>DERYA YARDIMCI</t>
        </is>
      </c>
      <c r="E1077" s="124" t="inlineStr">
        <is>
          <t>U026</t>
        </is>
      </c>
      <c r="F1077" s="124" t="inlineStr">
        <is>
          <t>REYON GÖREVLİSİ</t>
        </is>
      </c>
      <c r="G1077" s="124" t="inlineStr">
        <is>
          <t>A005</t>
        </is>
      </c>
      <c r="H1077" s="124" t="inlineStr">
        <is>
          <t>Koli raf yerleştirme</t>
        </is>
      </c>
      <c r="I1077" s="166" t="n">
        <v>20</v>
      </c>
      <c r="J1077" s="166" t="n">
        <v>1.8</v>
      </c>
      <c r="K1077" s="166" t="n">
        <v>1</v>
      </c>
      <c r="L1077" s="166" t="n">
        <v>36</v>
      </c>
      <c r="M1077" s="141" t="inlineStr">
        <is>
          <t>Mal Kabul (Aylık Operasyon KPI) - Türetilmiş</t>
        </is>
      </c>
      <c r="N1077" s="141" t="inlineStr">
        <is>
          <t>Gerçek/Türetilmiş</t>
        </is>
      </c>
    </row>
    <row r="1078" ht="15" customHeight="1" s="113">
      <c r="A1078" s="144" t="n">
        <v>46113</v>
      </c>
      <c r="B1078" s="124" t="inlineStr">
        <is>
          <t>M052</t>
        </is>
      </c>
      <c r="C1078" s="124" t="inlineStr">
        <is>
          <t>ŞİRİNYER 2</t>
        </is>
      </c>
      <c r="D1078" s="124" t="inlineStr">
        <is>
          <t>DERYA YARDIMCI</t>
        </is>
      </c>
      <c r="E1078" s="124" t="inlineStr">
        <is>
          <t>U026</t>
        </is>
      </c>
      <c r="F1078" s="124" t="inlineStr">
        <is>
          <t>REYON GÖREVLİSİ</t>
        </is>
      </c>
      <c r="G1078" s="124" t="inlineStr">
        <is>
          <t>A006</t>
        </is>
      </c>
      <c r="H1078" s="124" t="inlineStr">
        <is>
          <t>Palet boşaltma</t>
        </is>
      </c>
      <c r="I1078" s="166" t="n">
        <v>20</v>
      </c>
      <c r="J1078" s="166" t="n">
        <v>30</v>
      </c>
      <c r="K1078" s="166" t="n">
        <v>1</v>
      </c>
      <c r="L1078" s="166" t="n">
        <v>600</v>
      </c>
      <c r="M1078" s="141" t="inlineStr">
        <is>
          <t>Mal Kabul (Aylık Operasyon KPI) - Türetilmiş</t>
        </is>
      </c>
      <c r="N1078" s="141" t="inlineStr">
        <is>
          <t>Gerçek/Türetilmiş</t>
        </is>
      </c>
    </row>
    <row r="1079" ht="15" customHeight="1" s="113">
      <c r="A1079" s="144" t="n">
        <v>46113</v>
      </c>
      <c r="B1079" s="124" t="inlineStr">
        <is>
          <t>M052</t>
        </is>
      </c>
      <c r="C1079" s="124" t="inlineStr">
        <is>
          <t>ŞİRİNYER 2</t>
        </is>
      </c>
      <c r="D1079" s="124" t="inlineStr">
        <is>
          <t>DERYA YARDIMCI</t>
        </is>
      </c>
      <c r="E1079" s="124" t="inlineStr">
        <is>
          <t>U026</t>
        </is>
      </c>
      <c r="F1079" s="124" t="inlineStr">
        <is>
          <t>REYON GÖREVLİSİ</t>
        </is>
      </c>
      <c r="G1079" s="124" t="inlineStr">
        <is>
          <t>A007</t>
        </is>
      </c>
      <c r="H1079" s="124" t="inlineStr">
        <is>
          <t>Etiket değiştirme</t>
        </is>
      </c>
      <c r="I1079" s="166" t="n">
        <v>127</v>
      </c>
      <c r="J1079" s="166" t="n">
        <v>0.45</v>
      </c>
      <c r="K1079" s="166" t="n">
        <v>1</v>
      </c>
      <c r="L1079" s="166" t="n">
        <v>57.15</v>
      </c>
      <c r="M1079" s="141" t="inlineStr">
        <is>
          <t>Türetilmiş Saha Etüdü Bekleniyor</t>
        </is>
      </c>
      <c r="N1079" s="141" t="inlineStr">
        <is>
          <t>Saha Etüdü Bekleniyor</t>
        </is>
      </c>
    </row>
    <row r="1080" ht="15" customHeight="1" s="113">
      <c r="A1080" s="144" t="n">
        <v>46113</v>
      </c>
      <c r="B1080" s="124" t="inlineStr">
        <is>
          <t>M052</t>
        </is>
      </c>
      <c r="C1080" s="124" t="inlineStr">
        <is>
          <t>ŞİRİNYER 2</t>
        </is>
      </c>
      <c r="D1080" s="124" t="inlineStr">
        <is>
          <t>DERYA YARDIMCI</t>
        </is>
      </c>
      <c r="E1080" s="124" t="inlineStr">
        <is>
          <t>U026</t>
        </is>
      </c>
      <c r="F1080" s="124" t="inlineStr">
        <is>
          <t>REYON GÖREVLİSİ</t>
        </is>
      </c>
      <c r="G1080" s="124" t="inlineStr">
        <is>
          <t>A008</t>
        </is>
      </c>
      <c r="H1080" s="124" t="inlineStr">
        <is>
          <t>SKT kontrolü</t>
        </is>
      </c>
      <c r="I1080" s="166" t="n">
        <v>905</v>
      </c>
      <c r="J1080" s="166" t="n">
        <v>0.2</v>
      </c>
      <c r="K1080" s="166" t="n">
        <v>1</v>
      </c>
      <c r="L1080" s="166" t="n">
        <v>181</v>
      </c>
      <c r="M1080" s="141" t="inlineStr">
        <is>
          <t>Türetilmiş Saha Etüdü Bekleniyor</t>
        </is>
      </c>
      <c r="N1080" s="141" t="inlineStr">
        <is>
          <t>Saha Etüdü Bekleniyor</t>
        </is>
      </c>
    </row>
    <row r="1081" ht="15" customHeight="1" s="113">
      <c r="A1081" s="144" t="n">
        <v>46113</v>
      </c>
      <c r="B1081" s="124" t="inlineStr">
        <is>
          <t>M052</t>
        </is>
      </c>
      <c r="C1081" s="124" t="inlineStr">
        <is>
          <t>ŞİRİNYER 2</t>
        </is>
      </c>
      <c r="D1081" s="124" t="inlineStr">
        <is>
          <t>DERYA YARDIMCI</t>
        </is>
      </c>
      <c r="E1081" s="124" t="inlineStr">
        <is>
          <t>U042</t>
        </is>
      </c>
      <c r="F1081" s="124" t="inlineStr">
        <is>
          <t>ŞARKÜTERİ</t>
        </is>
      </c>
      <c r="G1081" s="124" t="inlineStr">
        <is>
          <t>A009</t>
        </is>
      </c>
      <c r="H1081" s="124" t="inlineStr">
        <is>
          <t>Müşteri servis süresi</t>
        </is>
      </c>
      <c r="I1081" s="166" t="n">
        <v>178</v>
      </c>
      <c r="J1081" s="166" t="n">
        <v>4</v>
      </c>
      <c r="K1081" s="166" t="n">
        <v>1</v>
      </c>
      <c r="L1081" s="166" t="n">
        <v>712</v>
      </c>
      <c r="M1081" s="141" t="inlineStr">
        <is>
          <t>Türetilmiş Saha Etüdü Bekleniyor</t>
        </is>
      </c>
      <c r="N1081" s="141" t="inlineStr">
        <is>
          <t>Saha Etüdü Bekleniyor</t>
        </is>
      </c>
    </row>
    <row r="1082" ht="30" customHeight="1" s="113">
      <c r="A1082" s="144" t="n">
        <v>46113</v>
      </c>
      <c r="B1082" s="124" t="inlineStr">
        <is>
          <t>M052</t>
        </is>
      </c>
      <c r="C1082" s="124" t="inlineStr">
        <is>
          <t>ŞİRİNYER 2</t>
        </is>
      </c>
      <c r="D1082" s="124" t="inlineStr">
        <is>
          <t>DERYA YARDIMCI</t>
        </is>
      </c>
      <c r="E1082" s="124" t="inlineStr">
        <is>
          <t>U042</t>
        </is>
      </c>
      <c r="F1082" s="124" t="inlineStr">
        <is>
          <t>ŞARKÜTERİ</t>
        </is>
      </c>
      <c r="G1082" s="124" t="inlineStr">
        <is>
          <t>A010</t>
        </is>
      </c>
      <c r="H1082" s="124" t="inlineStr">
        <is>
          <t>Günlük temizlik</t>
        </is>
      </c>
      <c r="I1082" s="166" t="n">
        <v>1</v>
      </c>
      <c r="J1082" s="166" t="n">
        <v>90</v>
      </c>
      <c r="K1082" s="166" t="n">
        <v>1</v>
      </c>
      <c r="L1082" s="166" t="n">
        <v>90</v>
      </c>
      <c r="M1082" s="141" t="inlineStr">
        <is>
          <t>Sabit Aktivite</t>
        </is>
      </c>
      <c r="N1082" s="141" t="inlineStr">
        <is>
          <t>Gerçek/Mevcut Kaynak</t>
        </is>
      </c>
    </row>
    <row r="1083" ht="15" customHeight="1" s="113">
      <c r="A1083" s="144" t="n">
        <v>46113</v>
      </c>
      <c r="B1083" s="124" t="inlineStr">
        <is>
          <t>M052</t>
        </is>
      </c>
      <c r="C1083" s="124" t="inlineStr">
        <is>
          <t>ŞİRİNYER 2</t>
        </is>
      </c>
      <c r="D1083" s="124" t="inlineStr">
        <is>
          <t>DERYA YARDIMCI</t>
        </is>
      </c>
      <c r="E1083" s="124" t="inlineStr">
        <is>
          <t>U042</t>
        </is>
      </c>
      <c r="F1083" s="124" t="inlineStr">
        <is>
          <t>ŞARKÜTERİ</t>
        </is>
      </c>
      <c r="G1083" s="124" t="inlineStr">
        <is>
          <t>A011</t>
        </is>
      </c>
      <c r="H1083" s="124" t="inlineStr">
        <is>
          <t>Ürün hazırlama</t>
        </is>
      </c>
      <c r="I1083" s="166" t="n">
        <v>53</v>
      </c>
      <c r="J1083" s="166" t="n">
        <v>1.5</v>
      </c>
      <c r="K1083" s="166" t="n">
        <v>1</v>
      </c>
      <c r="L1083" s="166" t="n">
        <v>79.5</v>
      </c>
      <c r="M1083" s="141" t="inlineStr">
        <is>
          <t>Türetilmiş Saha Etüdü Bekleniyor</t>
        </is>
      </c>
      <c r="N1083" s="141" t="inlineStr">
        <is>
          <t>Saha Etüdü Bekleniyor</t>
        </is>
      </c>
    </row>
    <row r="1084" ht="30" customHeight="1" s="113">
      <c r="A1084" s="144" t="n">
        <v>46113</v>
      </c>
      <c r="B1084" s="124" t="inlineStr">
        <is>
          <t>M052</t>
        </is>
      </c>
      <c r="C1084" s="124" t="inlineStr">
        <is>
          <t>ŞİRİNYER 2</t>
        </is>
      </c>
      <c r="D1084" s="124" t="inlineStr">
        <is>
          <t>DERYA YARDIMCI</t>
        </is>
      </c>
      <c r="E1084" s="124" t="inlineStr">
        <is>
          <t>U013</t>
        </is>
      </c>
      <c r="F1084" s="124" t="inlineStr">
        <is>
          <t>KASAP</t>
        </is>
      </c>
      <c r="G1084" s="124" t="inlineStr">
        <is>
          <t>A012</t>
        </is>
      </c>
      <c r="H1084" s="124" t="inlineStr">
        <is>
          <t>Teşhir hazırlığı</t>
        </is>
      </c>
      <c r="I1084" s="166" t="n">
        <v>1</v>
      </c>
      <c r="J1084" s="166" t="n">
        <v>75</v>
      </c>
      <c r="K1084" s="166" t="n">
        <v>1</v>
      </c>
      <c r="L1084" s="166" t="n">
        <v>75</v>
      </c>
      <c r="M1084" s="141" t="inlineStr">
        <is>
          <t>Sabit Aktivite</t>
        </is>
      </c>
      <c r="N1084" s="141" t="inlineStr">
        <is>
          <t>Gerçek/Mevcut Kaynak</t>
        </is>
      </c>
    </row>
    <row r="1085" ht="15" customHeight="1" s="113">
      <c r="A1085" s="144" t="n">
        <v>46113</v>
      </c>
      <c r="B1085" s="124" t="inlineStr">
        <is>
          <t>M052</t>
        </is>
      </c>
      <c r="C1085" s="124" t="inlineStr">
        <is>
          <t>ŞİRİNYER 2</t>
        </is>
      </c>
      <c r="D1085" s="124" t="inlineStr">
        <is>
          <t>DERYA YARDIMCI</t>
        </is>
      </c>
      <c r="E1085" s="124" t="inlineStr">
        <is>
          <t>U013</t>
        </is>
      </c>
      <c r="F1085" s="124" t="inlineStr">
        <is>
          <t>KASAP</t>
        </is>
      </c>
      <c r="G1085" s="124" t="inlineStr">
        <is>
          <t>A013</t>
        </is>
      </c>
      <c r="H1085" s="124" t="inlineStr">
        <is>
          <t>Parçalama</t>
        </is>
      </c>
      <c r="I1085" s="166" t="n">
        <v>45</v>
      </c>
      <c r="J1085" s="166" t="n">
        <v>2.5</v>
      </c>
      <c r="K1085" s="166" t="n">
        <v>1</v>
      </c>
      <c r="L1085" s="166" t="n">
        <v>112.5</v>
      </c>
      <c r="M1085" s="141" t="inlineStr">
        <is>
          <t>Türetilmiş Saha Etüdü Bekleniyor</t>
        </is>
      </c>
      <c r="N1085" s="141" t="inlineStr">
        <is>
          <t>Saha Etüdü Bekleniyor</t>
        </is>
      </c>
    </row>
    <row r="1086" ht="15" customHeight="1" s="113">
      <c r="A1086" s="144" t="n">
        <v>46113</v>
      </c>
      <c r="B1086" s="124" t="inlineStr">
        <is>
          <t>M052</t>
        </is>
      </c>
      <c r="C1086" s="124" t="inlineStr">
        <is>
          <t>ŞİRİNYER 2</t>
        </is>
      </c>
      <c r="D1086" s="124" t="inlineStr">
        <is>
          <t>DERYA YARDIMCI</t>
        </is>
      </c>
      <c r="E1086" s="124" t="inlineStr">
        <is>
          <t>U013</t>
        </is>
      </c>
      <c r="F1086" s="124" t="inlineStr">
        <is>
          <t>KASAP</t>
        </is>
      </c>
      <c r="G1086" s="124" t="inlineStr">
        <is>
          <t>A014</t>
        </is>
      </c>
      <c r="H1086" s="124" t="inlineStr">
        <is>
          <t>Paketleme</t>
        </is>
      </c>
      <c r="I1086" s="166" t="n">
        <v>71</v>
      </c>
      <c r="J1086" s="166" t="n">
        <v>1.2</v>
      </c>
      <c r="K1086" s="166" t="n">
        <v>1</v>
      </c>
      <c r="L1086" s="166" t="n">
        <v>85.2</v>
      </c>
      <c r="M1086" s="141" t="inlineStr">
        <is>
          <t>Türetilmiş Saha Etüdü Bekleniyor</t>
        </is>
      </c>
      <c r="N1086" s="141" t="inlineStr">
        <is>
          <t>Saha Etüdü Bekleniyor</t>
        </is>
      </c>
    </row>
    <row r="1087" ht="15" customHeight="1" s="113">
      <c r="A1087" s="144" t="n">
        <v>46113</v>
      </c>
      <c r="B1087" s="124" t="inlineStr">
        <is>
          <t>M052</t>
        </is>
      </c>
      <c r="C1087" s="124" t="inlineStr">
        <is>
          <t>ŞİRİNYER 2</t>
        </is>
      </c>
      <c r="D1087" s="124" t="inlineStr">
        <is>
          <t>DERYA YARDIMCI</t>
        </is>
      </c>
      <c r="E1087" s="124" t="inlineStr">
        <is>
          <t>U017</t>
        </is>
      </c>
      <c r="F1087" s="124" t="inlineStr">
        <is>
          <t>MANAV</t>
        </is>
      </c>
      <c r="G1087" s="124" t="inlineStr">
        <is>
          <t>A015</t>
        </is>
      </c>
      <c r="H1087" s="124" t="inlineStr">
        <is>
          <t>Teşhir hazırlığı</t>
        </is>
      </c>
      <c r="I1087" s="166" t="n">
        <v>72</v>
      </c>
      <c r="J1087" s="166" t="n">
        <v>2.2</v>
      </c>
      <c r="K1087" s="166" t="n">
        <v>1</v>
      </c>
      <c r="L1087" s="166" t="n">
        <v>158.4</v>
      </c>
      <c r="M1087" s="141" t="inlineStr">
        <is>
          <t>Türetilmiş Saha Etüdü Bekleniyor</t>
        </is>
      </c>
      <c r="N1087" s="141" t="inlineStr">
        <is>
          <t>Saha Etüdü Bekleniyor</t>
        </is>
      </c>
    </row>
    <row r="1088" ht="15" customHeight="1" s="113">
      <c r="A1088" s="144" t="n">
        <v>46113</v>
      </c>
      <c r="B1088" s="124" t="inlineStr">
        <is>
          <t>M052</t>
        </is>
      </c>
      <c r="C1088" s="124" t="inlineStr">
        <is>
          <t>ŞİRİNYER 2</t>
        </is>
      </c>
      <c r="D1088" s="124" t="inlineStr">
        <is>
          <t>DERYA YARDIMCI</t>
        </is>
      </c>
      <c r="E1088" s="124" t="inlineStr">
        <is>
          <t>U017</t>
        </is>
      </c>
      <c r="F1088" s="124" t="inlineStr">
        <is>
          <t>MANAV</t>
        </is>
      </c>
      <c r="G1088" s="124" t="inlineStr">
        <is>
          <t>A016</t>
        </is>
      </c>
      <c r="H1088" s="124" t="inlineStr">
        <is>
          <t>Ayıklama</t>
        </is>
      </c>
      <c r="I1088" s="166" t="n">
        <v>43</v>
      </c>
      <c r="J1088" s="166" t="n">
        <v>0.8</v>
      </c>
      <c r="K1088" s="166" t="n">
        <v>1</v>
      </c>
      <c r="L1088" s="166" t="n">
        <v>34.4</v>
      </c>
      <c r="M1088" s="141" t="inlineStr">
        <is>
          <t>Türetilmiş Saha Etüdü Bekleniyor</t>
        </is>
      </c>
      <c r="N1088" s="141" t="inlineStr">
        <is>
          <t>Saha Etüdü Bekleniyor</t>
        </is>
      </c>
    </row>
    <row r="1089" ht="15" customHeight="1" s="113">
      <c r="A1089" s="144" t="n">
        <v>46113</v>
      </c>
      <c r="B1089" s="124" t="inlineStr">
        <is>
          <t>M052</t>
        </is>
      </c>
      <c r="C1089" s="124" t="inlineStr">
        <is>
          <t>ŞİRİNYER 2</t>
        </is>
      </c>
      <c r="D1089" s="124" t="inlineStr">
        <is>
          <t>DERYA YARDIMCI</t>
        </is>
      </c>
      <c r="E1089" s="124" t="inlineStr">
        <is>
          <t>U017</t>
        </is>
      </c>
      <c r="F1089" s="124" t="inlineStr">
        <is>
          <t>MANAV</t>
        </is>
      </c>
      <c r="G1089" s="124" t="inlineStr">
        <is>
          <t>A017</t>
        </is>
      </c>
      <c r="H1089" s="124" t="inlineStr">
        <is>
          <t>Fire ayrıştırma</t>
        </is>
      </c>
      <c r="I1089" s="166" t="n">
        <v>11</v>
      </c>
      <c r="J1089" s="166" t="n">
        <v>1</v>
      </c>
      <c r="K1089" s="166" t="n">
        <v>1</v>
      </c>
      <c r="L1089" s="166" t="n">
        <v>11</v>
      </c>
      <c r="M1089" s="141" t="inlineStr">
        <is>
          <t>Türetilmiş Saha Etüdü Bekleniyor</t>
        </is>
      </c>
      <c r="N1089" s="141" t="inlineStr">
        <is>
          <t>Saha Etüdü Bekleniyor</t>
        </is>
      </c>
    </row>
    <row r="1090" ht="30" customHeight="1" s="113">
      <c r="A1090" s="144" t="n">
        <v>46113</v>
      </c>
      <c r="B1090" s="124" t="inlineStr">
        <is>
          <t>M052</t>
        </is>
      </c>
      <c r="C1090" s="124" t="inlineStr">
        <is>
          <t>ŞİRİNYER 2</t>
        </is>
      </c>
      <c r="D1090" s="124" t="inlineStr">
        <is>
          <t>DERYA YARDIMCI</t>
        </is>
      </c>
      <c r="E1090" s="124" t="inlineStr">
        <is>
          <t>U023</t>
        </is>
      </c>
      <c r="F1090" s="124" t="inlineStr">
        <is>
          <t>ONLİNE TOPLAYICI</t>
        </is>
      </c>
      <c r="G1090" s="124" t="inlineStr">
        <is>
          <t>A018</t>
        </is>
      </c>
      <c r="H1090" s="124" t="inlineStr">
        <is>
          <t>Sipariş toplama</t>
        </is>
      </c>
      <c r="I1090" s="166" t="n">
        <v>28</v>
      </c>
      <c r="J1090" s="166" t="n">
        <v>7</v>
      </c>
      <c r="K1090" s="166" t="n">
        <v>1</v>
      </c>
      <c r="L1090" s="166" t="n">
        <v>196</v>
      </c>
      <c r="M1090" s="141" t="inlineStr">
        <is>
          <t>Online Sipariş - Gerçek</t>
        </is>
      </c>
      <c r="N1090" s="141" t="inlineStr">
        <is>
          <t>Gerçek/Mevcut Kaynak</t>
        </is>
      </c>
    </row>
    <row r="1091" ht="30" customHeight="1" s="113">
      <c r="A1091" s="144" t="n">
        <v>46113</v>
      </c>
      <c r="B1091" s="124" t="inlineStr">
        <is>
          <t>M052</t>
        </is>
      </c>
      <c r="C1091" s="124" t="inlineStr">
        <is>
          <t>ŞİRİNYER 2</t>
        </is>
      </c>
      <c r="D1091" s="124" t="inlineStr">
        <is>
          <t>DERYA YARDIMCI</t>
        </is>
      </c>
      <c r="E1091" s="124" t="inlineStr">
        <is>
          <t>U024</t>
        </is>
      </c>
      <c r="F1091" s="124" t="inlineStr">
        <is>
          <t>ONLİNE ŞOFÖR</t>
        </is>
      </c>
      <c r="G1091" s="124" t="inlineStr">
        <is>
          <t>A019</t>
        </is>
      </c>
      <c r="H1091" s="124" t="inlineStr">
        <is>
          <t>Sipariş teslimatı</t>
        </is>
      </c>
      <c r="I1091" s="166" t="n">
        <v>28</v>
      </c>
      <c r="J1091" s="166" t="n">
        <v>12</v>
      </c>
      <c r="K1091" s="166" t="n">
        <v>1</v>
      </c>
      <c r="L1091" s="166" t="n">
        <v>336</v>
      </c>
      <c r="M1091" s="141" t="inlineStr">
        <is>
          <t>Online Sipariş - Gerçek</t>
        </is>
      </c>
      <c r="N1091" s="141" t="inlineStr">
        <is>
          <t>Gerçek/Mevcut Kaynak</t>
        </is>
      </c>
    </row>
    <row r="1092" ht="15" customHeight="1" s="113">
      <c r="A1092" s="144" t="n">
        <v>46113</v>
      </c>
      <c r="B1092" s="124" t="inlineStr">
        <is>
          <t>M052</t>
        </is>
      </c>
      <c r="C1092" s="124" t="inlineStr">
        <is>
          <t>ŞİRİNYER 2</t>
        </is>
      </c>
      <c r="D1092" s="124" t="inlineStr">
        <is>
          <t>DERYA YARDIMCI</t>
        </is>
      </c>
      <c r="E1092" s="124" t="inlineStr">
        <is>
          <t>U002</t>
        </is>
      </c>
      <c r="F1092" s="124" t="inlineStr">
        <is>
          <t>BAKLİYAT</t>
        </is>
      </c>
      <c r="G1092" s="124" t="inlineStr">
        <is>
          <t>A020</t>
        </is>
      </c>
      <c r="H1092" s="124" t="inlineStr">
        <is>
          <t>Ürün dolumu</t>
        </is>
      </c>
      <c r="I1092" s="166" t="n">
        <v>43</v>
      </c>
      <c r="J1092" s="166" t="n">
        <v>2</v>
      </c>
      <c r="K1092" s="166" t="n">
        <v>1</v>
      </c>
      <c r="L1092" s="166" t="n">
        <v>86</v>
      </c>
      <c r="M1092" s="141" t="inlineStr">
        <is>
          <t>Türetilmiş Saha Etüdü Bekleniyor</t>
        </is>
      </c>
      <c r="N1092" s="141" t="inlineStr">
        <is>
          <t>Saha Etüdü Bekleniyor</t>
        </is>
      </c>
    </row>
    <row r="1093" ht="15" customHeight="1" s="113">
      <c r="A1093" s="144" t="n">
        <v>46113</v>
      </c>
      <c r="B1093" s="124" t="inlineStr">
        <is>
          <t>M052</t>
        </is>
      </c>
      <c r="C1093" s="124" t="inlineStr">
        <is>
          <t>ŞİRİNYER 2</t>
        </is>
      </c>
      <c r="D1093" s="124" t="inlineStr">
        <is>
          <t>DERYA YARDIMCI</t>
        </is>
      </c>
      <c r="E1093" s="124" t="inlineStr">
        <is>
          <t>U034</t>
        </is>
      </c>
      <c r="F1093" s="124" t="inlineStr">
        <is>
          <t>UNLU MAMÜLLER</t>
        </is>
      </c>
      <c r="G1093" s="124" t="inlineStr">
        <is>
          <t>A021</t>
        </is>
      </c>
      <c r="H1093" s="124" t="inlineStr">
        <is>
          <t>Ürün hazırlama/pişirme</t>
        </is>
      </c>
      <c r="I1093" s="166" t="n">
        <v>3</v>
      </c>
      <c r="J1093" s="166" t="n">
        <v>25</v>
      </c>
      <c r="K1093" s="166" t="n">
        <v>1</v>
      </c>
      <c r="L1093" s="166" t="n">
        <v>75</v>
      </c>
      <c r="M1093" s="141" t="inlineStr">
        <is>
          <t>Türetilmiş Saha Etüdü Bekleniyor</t>
        </is>
      </c>
      <c r="N1093" s="141" t="inlineStr">
        <is>
          <t>Saha Etüdü Bekleniyor</t>
        </is>
      </c>
    </row>
    <row r="1094" ht="30" customHeight="1" s="113">
      <c r="A1094" s="144" t="n">
        <v>46113</v>
      </c>
      <c r="B1094" s="124" t="inlineStr">
        <is>
          <t>M032</t>
        </is>
      </c>
      <c r="C1094" s="124" t="inlineStr">
        <is>
          <t>MENDERES DEPO</t>
        </is>
      </c>
      <c r="D1094" s="124" t="inlineStr">
        <is>
          <t>AYHAN DAŞDEMİR</t>
        </is>
      </c>
      <c r="E1094" s="124" t="inlineStr">
        <is>
          <t>U015</t>
        </is>
      </c>
      <c r="F1094" s="124" t="inlineStr">
        <is>
          <t>KASİYER</t>
        </is>
      </c>
      <c r="G1094" s="124" t="inlineStr">
        <is>
          <t>A001</t>
        </is>
      </c>
      <c r="H1094" s="124" t="inlineStr">
        <is>
          <t>Fiş işlemi</t>
        </is>
      </c>
      <c r="I1094" s="166" t="n">
        <v>1000</v>
      </c>
      <c r="J1094" s="166" t="n">
        <v>2</v>
      </c>
      <c r="K1094" s="166" t="n">
        <v>1</v>
      </c>
      <c r="L1094" s="166" t="n">
        <v>2000</v>
      </c>
      <c r="M1094" s="141" t="inlineStr">
        <is>
          <t>Günlük Operasyon - Gerçek</t>
        </is>
      </c>
      <c r="N1094" s="141" t="inlineStr">
        <is>
          <t>Gerçek/Mevcut Kaynak</t>
        </is>
      </c>
    </row>
    <row r="1095" ht="15" customHeight="1" s="113">
      <c r="A1095" s="144" t="n">
        <v>46113</v>
      </c>
      <c r="B1095" s="124" t="inlineStr">
        <is>
          <t>M032</t>
        </is>
      </c>
      <c r="C1095" s="124" t="inlineStr">
        <is>
          <t>MENDERES DEPO</t>
        </is>
      </c>
      <c r="D1095" s="124" t="inlineStr">
        <is>
          <t>AYHAN DAŞDEMİR</t>
        </is>
      </c>
      <c r="E1095" s="124" t="inlineStr">
        <is>
          <t>U015</t>
        </is>
      </c>
      <c r="F1095" s="124" t="inlineStr">
        <is>
          <t>KASİYER</t>
        </is>
      </c>
      <c r="G1095" s="124" t="inlineStr">
        <is>
          <t>A002</t>
        </is>
      </c>
      <c r="H1095" s="124" t="inlineStr">
        <is>
          <t>Kasa açılışı</t>
        </is>
      </c>
      <c r="I1095" s="166" t="n">
        <v>3</v>
      </c>
      <c r="J1095" s="166" t="n">
        <v>15</v>
      </c>
      <c r="K1095" s="166" t="n">
        <v>1</v>
      </c>
      <c r="L1095" s="166" t="n">
        <v>45</v>
      </c>
      <c r="M1095" s="141" t="inlineStr">
        <is>
          <t>Türetilmiş Saha Etüdü Bekleniyor</t>
        </is>
      </c>
      <c r="N1095" s="141" t="inlineStr">
        <is>
          <t>Saha Etüdü Bekleniyor</t>
        </is>
      </c>
    </row>
    <row r="1096" ht="15" customHeight="1" s="113">
      <c r="A1096" s="144" t="n">
        <v>46113</v>
      </c>
      <c r="B1096" s="124" t="inlineStr">
        <is>
          <t>M032</t>
        </is>
      </c>
      <c r="C1096" s="124" t="inlineStr">
        <is>
          <t>MENDERES DEPO</t>
        </is>
      </c>
      <c r="D1096" s="124" t="inlineStr">
        <is>
          <t>AYHAN DAŞDEMİR</t>
        </is>
      </c>
      <c r="E1096" s="124" t="inlineStr">
        <is>
          <t>U015</t>
        </is>
      </c>
      <c r="F1096" s="124" t="inlineStr">
        <is>
          <t>KASİYER</t>
        </is>
      </c>
      <c r="G1096" s="124" t="inlineStr">
        <is>
          <t>A003</t>
        </is>
      </c>
      <c r="H1096" s="124" t="inlineStr">
        <is>
          <t>Kasa kapanışı</t>
        </is>
      </c>
      <c r="I1096" s="166" t="n">
        <v>3</v>
      </c>
      <c r="J1096" s="166" t="n">
        <v>20</v>
      </c>
      <c r="K1096" s="166" t="n">
        <v>1</v>
      </c>
      <c r="L1096" s="166" t="n">
        <v>60</v>
      </c>
      <c r="M1096" s="141" t="inlineStr">
        <is>
          <t>Türetilmiş Saha Etüdü Bekleniyor</t>
        </is>
      </c>
      <c r="N1096" s="141" t="inlineStr">
        <is>
          <t>Saha Etüdü Bekleniyor</t>
        </is>
      </c>
    </row>
    <row r="1097" ht="15" customHeight="1" s="113">
      <c r="A1097" s="144" t="n">
        <v>46113</v>
      </c>
      <c r="B1097" s="124" t="inlineStr">
        <is>
          <t>M032</t>
        </is>
      </c>
      <c r="C1097" s="124" t="inlineStr">
        <is>
          <t>MENDERES DEPO</t>
        </is>
      </c>
      <c r="D1097" s="124" t="inlineStr">
        <is>
          <t>AYHAN DAŞDEMİR</t>
        </is>
      </c>
      <c r="E1097" s="124" t="inlineStr">
        <is>
          <t>U015</t>
        </is>
      </c>
      <c r="F1097" s="124" t="inlineStr">
        <is>
          <t>KASİYER</t>
        </is>
      </c>
      <c r="G1097" s="124" t="inlineStr">
        <is>
          <t>A004</t>
        </is>
      </c>
      <c r="H1097" s="124" t="inlineStr">
        <is>
          <t>İade işlemi</t>
        </is>
      </c>
      <c r="I1097" s="166" t="n">
        <v>12</v>
      </c>
      <c r="J1097" s="166" t="n">
        <v>6</v>
      </c>
      <c r="K1097" s="166" t="n">
        <v>1</v>
      </c>
      <c r="L1097" s="166" t="n">
        <v>72</v>
      </c>
      <c r="M1097" s="141" t="inlineStr">
        <is>
          <t>Türetilmiş Saha Etüdü Bekleniyor</t>
        </is>
      </c>
      <c r="N1097" s="141" t="inlineStr">
        <is>
          <t>Saha Etüdü Bekleniyor</t>
        </is>
      </c>
    </row>
    <row r="1098" ht="15" customHeight="1" s="113">
      <c r="A1098" s="144" t="n">
        <v>46113</v>
      </c>
      <c r="B1098" s="124" t="inlineStr">
        <is>
          <t>M032</t>
        </is>
      </c>
      <c r="C1098" s="124" t="inlineStr">
        <is>
          <t>MENDERES DEPO</t>
        </is>
      </c>
      <c r="D1098" s="124" t="inlineStr">
        <is>
          <t>AYHAN DAŞDEMİR</t>
        </is>
      </c>
      <c r="E1098" s="124" t="inlineStr">
        <is>
          <t>U026</t>
        </is>
      </c>
      <c r="F1098" s="124" t="inlineStr">
        <is>
          <t>REYON GÖREVLİSİ</t>
        </is>
      </c>
      <c r="G1098" s="124" t="inlineStr">
        <is>
          <t>A005</t>
        </is>
      </c>
      <c r="H1098" s="124" t="inlineStr">
        <is>
          <t>Koli raf yerleştirme</t>
        </is>
      </c>
      <c r="I1098" s="166" t="n">
        <v>29</v>
      </c>
      <c r="J1098" s="166" t="n">
        <v>1.8</v>
      </c>
      <c r="K1098" s="166" t="n">
        <v>1</v>
      </c>
      <c r="L1098" s="166" t="n">
        <v>52.2</v>
      </c>
      <c r="M1098" s="141" t="inlineStr">
        <is>
          <t>Mal Kabul (Aylık Operasyon KPI) - Türetilmiş</t>
        </is>
      </c>
      <c r="N1098" s="141" t="inlineStr">
        <is>
          <t>Gerçek/Türetilmiş</t>
        </is>
      </c>
    </row>
    <row r="1099" ht="15" customHeight="1" s="113">
      <c r="A1099" s="144" t="n">
        <v>46113</v>
      </c>
      <c r="B1099" s="124" t="inlineStr">
        <is>
          <t>M032</t>
        </is>
      </c>
      <c r="C1099" s="124" t="inlineStr">
        <is>
          <t>MENDERES DEPO</t>
        </is>
      </c>
      <c r="D1099" s="124" t="inlineStr">
        <is>
          <t>AYHAN DAŞDEMİR</t>
        </is>
      </c>
      <c r="E1099" s="124" t="inlineStr">
        <is>
          <t>U026</t>
        </is>
      </c>
      <c r="F1099" s="124" t="inlineStr">
        <is>
          <t>REYON GÖREVLİSİ</t>
        </is>
      </c>
      <c r="G1099" s="124" t="inlineStr">
        <is>
          <t>A006</t>
        </is>
      </c>
      <c r="H1099" s="124" t="inlineStr">
        <is>
          <t>Palet boşaltma</t>
        </is>
      </c>
      <c r="I1099" s="166" t="n">
        <v>29</v>
      </c>
      <c r="J1099" s="166" t="n">
        <v>30</v>
      </c>
      <c r="K1099" s="166" t="n">
        <v>1</v>
      </c>
      <c r="L1099" s="166" t="n">
        <v>870</v>
      </c>
      <c r="M1099" s="141" t="inlineStr">
        <is>
          <t>Mal Kabul (Aylık Operasyon KPI) - Türetilmiş</t>
        </is>
      </c>
      <c r="N1099" s="141" t="inlineStr">
        <is>
          <t>Gerçek/Türetilmiş</t>
        </is>
      </c>
    </row>
    <row r="1100" ht="15" customHeight="1" s="113">
      <c r="A1100" s="144" t="n">
        <v>46113</v>
      </c>
      <c r="B1100" s="124" t="inlineStr">
        <is>
          <t>M032</t>
        </is>
      </c>
      <c r="C1100" s="124" t="inlineStr">
        <is>
          <t>MENDERES DEPO</t>
        </is>
      </c>
      <c r="D1100" s="124" t="inlineStr">
        <is>
          <t>AYHAN DAŞDEMİR</t>
        </is>
      </c>
      <c r="E1100" s="124" t="inlineStr">
        <is>
          <t>U026</t>
        </is>
      </c>
      <c r="F1100" s="124" t="inlineStr">
        <is>
          <t>REYON GÖREVLİSİ</t>
        </is>
      </c>
      <c r="G1100" s="124" t="inlineStr">
        <is>
          <t>A007</t>
        </is>
      </c>
      <c r="H1100" s="124" t="inlineStr">
        <is>
          <t>Etiket değiştirme</t>
        </is>
      </c>
      <c r="I1100" s="166" t="n">
        <v>90</v>
      </c>
      <c r="J1100" s="166" t="n">
        <v>0.45</v>
      </c>
      <c r="K1100" s="166" t="n">
        <v>1</v>
      </c>
      <c r="L1100" s="166" t="n">
        <v>40.5</v>
      </c>
      <c r="M1100" s="141" t="inlineStr">
        <is>
          <t>Türetilmiş Saha Etüdü Bekleniyor</t>
        </is>
      </c>
      <c r="N1100" s="141" t="inlineStr">
        <is>
          <t>Saha Etüdü Bekleniyor</t>
        </is>
      </c>
    </row>
    <row r="1101" ht="15" customHeight="1" s="113">
      <c r="A1101" s="144" t="n">
        <v>46113</v>
      </c>
      <c r="B1101" s="124" t="inlineStr">
        <is>
          <t>M032</t>
        </is>
      </c>
      <c r="C1101" s="124" t="inlineStr">
        <is>
          <t>MENDERES DEPO</t>
        </is>
      </c>
      <c r="D1101" s="124" t="inlineStr">
        <is>
          <t>AYHAN DAŞDEMİR</t>
        </is>
      </c>
      <c r="E1101" s="124" t="inlineStr">
        <is>
          <t>U026</t>
        </is>
      </c>
      <c r="F1101" s="124" t="inlineStr">
        <is>
          <t>REYON GÖREVLİSİ</t>
        </is>
      </c>
      <c r="G1101" s="124" t="inlineStr">
        <is>
          <t>A008</t>
        </is>
      </c>
      <c r="H1101" s="124" t="inlineStr">
        <is>
          <t>SKT kontrolü</t>
        </is>
      </c>
      <c r="I1101" s="166" t="n">
        <v>645</v>
      </c>
      <c r="J1101" s="166" t="n">
        <v>0.2</v>
      </c>
      <c r="K1101" s="166" t="n">
        <v>1</v>
      </c>
      <c r="L1101" s="166" t="n">
        <v>129</v>
      </c>
      <c r="M1101" s="141" t="inlineStr">
        <is>
          <t>Türetilmiş Saha Etüdü Bekleniyor</t>
        </is>
      </c>
      <c r="N1101" s="141" t="inlineStr">
        <is>
          <t>Saha Etüdü Bekleniyor</t>
        </is>
      </c>
    </row>
    <row r="1102" ht="15" customHeight="1" s="113">
      <c r="A1102" s="144" t="n">
        <v>46113</v>
      </c>
      <c r="B1102" s="124" t="inlineStr">
        <is>
          <t>M032</t>
        </is>
      </c>
      <c r="C1102" s="124" t="inlineStr">
        <is>
          <t>MENDERES DEPO</t>
        </is>
      </c>
      <c r="D1102" s="124" t="inlineStr">
        <is>
          <t>AYHAN DAŞDEMİR</t>
        </is>
      </c>
      <c r="E1102" s="124" t="inlineStr">
        <is>
          <t>U042</t>
        </is>
      </c>
      <c r="F1102" s="124" t="inlineStr">
        <is>
          <t>ŞARKÜTERİ</t>
        </is>
      </c>
      <c r="G1102" s="124" t="inlineStr">
        <is>
          <t>A009</t>
        </is>
      </c>
      <c r="H1102" s="124" t="inlineStr">
        <is>
          <t>Müşteri servis süresi</t>
        </is>
      </c>
      <c r="I1102" s="166" t="n">
        <v>100</v>
      </c>
      <c r="J1102" s="166" t="n">
        <v>4</v>
      </c>
      <c r="K1102" s="166" t="n">
        <v>1</v>
      </c>
      <c r="L1102" s="166" t="n">
        <v>400</v>
      </c>
      <c r="M1102" s="141" t="inlineStr">
        <is>
          <t>Türetilmiş Saha Etüdü Bekleniyor</t>
        </is>
      </c>
      <c r="N1102" s="141" t="inlineStr">
        <is>
          <t>Saha Etüdü Bekleniyor</t>
        </is>
      </c>
    </row>
    <row r="1103" ht="30" customHeight="1" s="113">
      <c r="A1103" s="144" t="n">
        <v>46113</v>
      </c>
      <c r="B1103" s="124" t="inlineStr">
        <is>
          <t>M032</t>
        </is>
      </c>
      <c r="C1103" s="124" t="inlineStr">
        <is>
          <t>MENDERES DEPO</t>
        </is>
      </c>
      <c r="D1103" s="124" t="inlineStr">
        <is>
          <t>AYHAN DAŞDEMİR</t>
        </is>
      </c>
      <c r="E1103" s="124" t="inlineStr">
        <is>
          <t>U042</t>
        </is>
      </c>
      <c r="F1103" s="124" t="inlineStr">
        <is>
          <t>ŞARKÜTERİ</t>
        </is>
      </c>
      <c r="G1103" s="124" t="inlineStr">
        <is>
          <t>A010</t>
        </is>
      </c>
      <c r="H1103" s="124" t="inlineStr">
        <is>
          <t>Günlük temizlik</t>
        </is>
      </c>
      <c r="I1103" s="166" t="n">
        <v>1</v>
      </c>
      <c r="J1103" s="166" t="n">
        <v>90</v>
      </c>
      <c r="K1103" s="166" t="n">
        <v>1</v>
      </c>
      <c r="L1103" s="166" t="n">
        <v>90</v>
      </c>
      <c r="M1103" s="141" t="inlineStr">
        <is>
          <t>Sabit Aktivite</t>
        </is>
      </c>
      <c r="N1103" s="141" t="inlineStr">
        <is>
          <t>Gerçek/Mevcut Kaynak</t>
        </is>
      </c>
    </row>
    <row r="1104" ht="15" customHeight="1" s="113">
      <c r="A1104" s="144" t="n">
        <v>46113</v>
      </c>
      <c r="B1104" s="124" t="inlineStr">
        <is>
          <t>M032</t>
        </is>
      </c>
      <c r="C1104" s="124" t="inlineStr">
        <is>
          <t>MENDERES DEPO</t>
        </is>
      </c>
      <c r="D1104" s="124" t="inlineStr">
        <is>
          <t>AYHAN DAŞDEMİR</t>
        </is>
      </c>
      <c r="E1104" s="124" t="inlineStr">
        <is>
          <t>U042</t>
        </is>
      </c>
      <c r="F1104" s="124" t="inlineStr">
        <is>
          <t>ŞARKÜTERİ</t>
        </is>
      </c>
      <c r="G1104" s="124" t="inlineStr">
        <is>
          <t>A011</t>
        </is>
      </c>
      <c r="H1104" s="124" t="inlineStr">
        <is>
          <t>Ürün hazırlama</t>
        </is>
      </c>
      <c r="I1104" s="166" t="n">
        <v>30</v>
      </c>
      <c r="J1104" s="166" t="n">
        <v>1.5</v>
      </c>
      <c r="K1104" s="166" t="n">
        <v>1</v>
      </c>
      <c r="L1104" s="166" t="n">
        <v>45</v>
      </c>
      <c r="M1104" s="141" t="inlineStr">
        <is>
          <t>Türetilmiş Saha Etüdü Bekleniyor</t>
        </is>
      </c>
      <c r="N1104" s="141" t="inlineStr">
        <is>
          <t>Saha Etüdü Bekleniyor</t>
        </is>
      </c>
    </row>
    <row r="1105" ht="30" customHeight="1" s="113">
      <c r="A1105" s="144" t="n">
        <v>46113</v>
      </c>
      <c r="B1105" s="124" t="inlineStr">
        <is>
          <t>M032</t>
        </is>
      </c>
      <c r="C1105" s="124" t="inlineStr">
        <is>
          <t>MENDERES DEPO</t>
        </is>
      </c>
      <c r="D1105" s="124" t="inlineStr">
        <is>
          <t>AYHAN DAŞDEMİR</t>
        </is>
      </c>
      <c r="E1105" s="124" t="inlineStr">
        <is>
          <t>U013</t>
        </is>
      </c>
      <c r="F1105" s="124" t="inlineStr">
        <is>
          <t>KASAP</t>
        </is>
      </c>
      <c r="G1105" s="124" t="inlineStr">
        <is>
          <t>A012</t>
        </is>
      </c>
      <c r="H1105" s="124" t="inlineStr">
        <is>
          <t>Teşhir hazırlığı</t>
        </is>
      </c>
      <c r="I1105" s="166" t="n">
        <v>1</v>
      </c>
      <c r="J1105" s="166" t="n">
        <v>75</v>
      </c>
      <c r="K1105" s="166" t="n">
        <v>1</v>
      </c>
      <c r="L1105" s="166" t="n">
        <v>75</v>
      </c>
      <c r="M1105" s="141" t="inlineStr">
        <is>
          <t>Sabit Aktivite</t>
        </is>
      </c>
      <c r="N1105" s="141" t="inlineStr">
        <is>
          <t>Gerçek/Mevcut Kaynak</t>
        </is>
      </c>
    </row>
    <row r="1106" ht="15" customHeight="1" s="113">
      <c r="A1106" s="144" t="n">
        <v>46113</v>
      </c>
      <c r="B1106" s="124" t="inlineStr">
        <is>
          <t>M032</t>
        </is>
      </c>
      <c r="C1106" s="124" t="inlineStr">
        <is>
          <t>MENDERES DEPO</t>
        </is>
      </c>
      <c r="D1106" s="124" t="inlineStr">
        <is>
          <t>AYHAN DAŞDEMİR</t>
        </is>
      </c>
      <c r="E1106" s="124" t="inlineStr">
        <is>
          <t>U013</t>
        </is>
      </c>
      <c r="F1106" s="124" t="inlineStr">
        <is>
          <t>KASAP</t>
        </is>
      </c>
      <c r="G1106" s="124" t="inlineStr">
        <is>
          <t>A013</t>
        </is>
      </c>
      <c r="H1106" s="124" t="inlineStr">
        <is>
          <t>Parçalama</t>
        </is>
      </c>
      <c r="I1106" s="166" t="n">
        <v>25</v>
      </c>
      <c r="J1106" s="166" t="n">
        <v>2.5</v>
      </c>
      <c r="K1106" s="166" t="n">
        <v>1</v>
      </c>
      <c r="L1106" s="166" t="n">
        <v>62.5</v>
      </c>
      <c r="M1106" s="141" t="inlineStr">
        <is>
          <t>Türetilmiş Saha Etüdü Bekleniyor</t>
        </is>
      </c>
      <c r="N1106" s="141" t="inlineStr">
        <is>
          <t>Saha Etüdü Bekleniyor</t>
        </is>
      </c>
    </row>
    <row r="1107" ht="15" customHeight="1" s="113">
      <c r="A1107" s="144" t="n">
        <v>46113</v>
      </c>
      <c r="B1107" s="124" t="inlineStr">
        <is>
          <t>M032</t>
        </is>
      </c>
      <c r="C1107" s="124" t="inlineStr">
        <is>
          <t>MENDERES DEPO</t>
        </is>
      </c>
      <c r="D1107" s="124" t="inlineStr">
        <is>
          <t>AYHAN DAŞDEMİR</t>
        </is>
      </c>
      <c r="E1107" s="124" t="inlineStr">
        <is>
          <t>U013</t>
        </is>
      </c>
      <c r="F1107" s="124" t="inlineStr">
        <is>
          <t>KASAP</t>
        </is>
      </c>
      <c r="G1107" s="124" t="inlineStr">
        <is>
          <t>A014</t>
        </is>
      </c>
      <c r="H1107" s="124" t="inlineStr">
        <is>
          <t>Paketleme</t>
        </is>
      </c>
      <c r="I1107" s="166" t="n">
        <v>40</v>
      </c>
      <c r="J1107" s="166" t="n">
        <v>1.2</v>
      </c>
      <c r="K1107" s="166" t="n">
        <v>1</v>
      </c>
      <c r="L1107" s="166" t="n">
        <v>48</v>
      </c>
      <c r="M1107" s="141" t="inlineStr">
        <is>
          <t>Türetilmiş Saha Etüdü Bekleniyor</t>
        </is>
      </c>
      <c r="N1107" s="141" t="inlineStr">
        <is>
          <t>Saha Etüdü Bekleniyor</t>
        </is>
      </c>
    </row>
    <row r="1108" ht="15" customHeight="1" s="113">
      <c r="A1108" s="144" t="n">
        <v>46113</v>
      </c>
      <c r="B1108" s="124" t="inlineStr">
        <is>
          <t>M032</t>
        </is>
      </c>
      <c r="C1108" s="124" t="inlineStr">
        <is>
          <t>MENDERES DEPO</t>
        </is>
      </c>
      <c r="D1108" s="124" t="inlineStr">
        <is>
          <t>AYHAN DAŞDEMİR</t>
        </is>
      </c>
      <c r="E1108" s="124" t="inlineStr">
        <is>
          <t>U017</t>
        </is>
      </c>
      <c r="F1108" s="124" t="inlineStr">
        <is>
          <t>MANAV</t>
        </is>
      </c>
      <c r="G1108" s="124" t="inlineStr">
        <is>
          <t>A015</t>
        </is>
      </c>
      <c r="H1108" s="124" t="inlineStr">
        <is>
          <t>Teşhir hazırlığı</t>
        </is>
      </c>
      <c r="I1108" s="166" t="n">
        <v>52</v>
      </c>
      <c r="J1108" s="166" t="n">
        <v>2.2</v>
      </c>
      <c r="K1108" s="166" t="n">
        <v>1</v>
      </c>
      <c r="L1108" s="166" t="n">
        <v>114.4</v>
      </c>
      <c r="M1108" s="141" t="inlineStr">
        <is>
          <t>Türetilmiş Saha Etüdü Bekleniyor</t>
        </is>
      </c>
      <c r="N1108" s="141" t="inlineStr">
        <is>
          <t>Saha Etüdü Bekleniyor</t>
        </is>
      </c>
    </row>
    <row r="1109" ht="15" customHeight="1" s="113">
      <c r="A1109" s="144" t="n">
        <v>46113</v>
      </c>
      <c r="B1109" s="124" t="inlineStr">
        <is>
          <t>M032</t>
        </is>
      </c>
      <c r="C1109" s="124" t="inlineStr">
        <is>
          <t>MENDERES DEPO</t>
        </is>
      </c>
      <c r="D1109" s="124" t="inlineStr">
        <is>
          <t>AYHAN DAŞDEMİR</t>
        </is>
      </c>
      <c r="E1109" s="124" t="inlineStr">
        <is>
          <t>U017</t>
        </is>
      </c>
      <c r="F1109" s="124" t="inlineStr">
        <is>
          <t>MANAV</t>
        </is>
      </c>
      <c r="G1109" s="124" t="inlineStr">
        <is>
          <t>A016</t>
        </is>
      </c>
      <c r="H1109" s="124" t="inlineStr">
        <is>
          <t>Ayıklama</t>
        </is>
      </c>
      <c r="I1109" s="166" t="n">
        <v>31</v>
      </c>
      <c r="J1109" s="166" t="n">
        <v>0.8</v>
      </c>
      <c r="K1109" s="166" t="n">
        <v>1</v>
      </c>
      <c r="L1109" s="166" t="n">
        <v>24.8</v>
      </c>
      <c r="M1109" s="141" t="inlineStr">
        <is>
          <t>Türetilmiş Saha Etüdü Bekleniyor</t>
        </is>
      </c>
      <c r="N1109" s="141" t="inlineStr">
        <is>
          <t>Saha Etüdü Bekleniyor</t>
        </is>
      </c>
    </row>
    <row r="1110" ht="15" customHeight="1" s="113">
      <c r="A1110" s="144" t="n">
        <v>46113</v>
      </c>
      <c r="B1110" s="124" t="inlineStr">
        <is>
          <t>M032</t>
        </is>
      </c>
      <c r="C1110" s="124" t="inlineStr">
        <is>
          <t>MENDERES DEPO</t>
        </is>
      </c>
      <c r="D1110" s="124" t="inlineStr">
        <is>
          <t>AYHAN DAŞDEMİR</t>
        </is>
      </c>
      <c r="E1110" s="124" t="inlineStr">
        <is>
          <t>U017</t>
        </is>
      </c>
      <c r="F1110" s="124" t="inlineStr">
        <is>
          <t>MANAV</t>
        </is>
      </c>
      <c r="G1110" s="124" t="inlineStr">
        <is>
          <t>A017</t>
        </is>
      </c>
      <c r="H1110" s="124" t="inlineStr">
        <is>
          <t>Fire ayrıştırma</t>
        </is>
      </c>
      <c r="I1110" s="166" t="n">
        <v>8</v>
      </c>
      <c r="J1110" s="166" t="n">
        <v>1</v>
      </c>
      <c r="K1110" s="166" t="n">
        <v>1</v>
      </c>
      <c r="L1110" s="166" t="n">
        <v>8</v>
      </c>
      <c r="M1110" s="141" t="inlineStr">
        <is>
          <t>Türetilmiş Saha Etüdü Bekleniyor</t>
        </is>
      </c>
      <c r="N1110" s="141" t="inlineStr">
        <is>
          <t>Saha Etüdü Bekleniyor</t>
        </is>
      </c>
    </row>
    <row r="1111" ht="30" customHeight="1" s="113">
      <c r="A1111" s="144" t="n">
        <v>46113</v>
      </c>
      <c r="B1111" s="124" t="inlineStr">
        <is>
          <t>M032</t>
        </is>
      </c>
      <c r="C1111" s="124" t="inlineStr">
        <is>
          <t>MENDERES DEPO</t>
        </is>
      </c>
      <c r="D1111" s="124" t="inlineStr">
        <is>
          <t>AYHAN DAŞDEMİR</t>
        </is>
      </c>
      <c r="E1111" s="124" t="inlineStr">
        <is>
          <t>U023</t>
        </is>
      </c>
      <c r="F1111" s="124" t="inlineStr">
        <is>
          <t>ONLİNE TOPLAYICI</t>
        </is>
      </c>
      <c r="G1111" s="124" t="inlineStr">
        <is>
          <t>A018</t>
        </is>
      </c>
      <c r="H1111" s="124" t="inlineStr">
        <is>
          <t>Sipariş toplama</t>
        </is>
      </c>
      <c r="I1111" s="166" t="n">
        <v>0</v>
      </c>
      <c r="J1111" s="166" t="n">
        <v>7</v>
      </c>
      <c r="K1111" s="166" t="n">
        <v>1</v>
      </c>
      <c r="L1111" s="166" t="n">
        <v>0</v>
      </c>
      <c r="M1111" s="141" t="inlineStr">
        <is>
          <t>Online Sipariş - Gerçek</t>
        </is>
      </c>
      <c r="N1111" s="141" t="inlineStr">
        <is>
          <t>Gerçek/Mevcut Kaynak</t>
        </is>
      </c>
    </row>
    <row r="1112" ht="30" customHeight="1" s="113">
      <c r="A1112" s="144" t="n">
        <v>46113</v>
      </c>
      <c r="B1112" s="124" t="inlineStr">
        <is>
          <t>M032</t>
        </is>
      </c>
      <c r="C1112" s="124" t="inlineStr">
        <is>
          <t>MENDERES DEPO</t>
        </is>
      </c>
      <c r="D1112" s="124" t="inlineStr">
        <is>
          <t>AYHAN DAŞDEMİR</t>
        </is>
      </c>
      <c r="E1112" s="124" t="inlineStr">
        <is>
          <t>U024</t>
        </is>
      </c>
      <c r="F1112" s="124" t="inlineStr">
        <is>
          <t>ONLİNE ŞOFÖR</t>
        </is>
      </c>
      <c r="G1112" s="124" t="inlineStr">
        <is>
          <t>A019</t>
        </is>
      </c>
      <c r="H1112" s="124" t="inlineStr">
        <is>
          <t>Sipariş teslimatı</t>
        </is>
      </c>
      <c r="I1112" s="166" t="n">
        <v>0</v>
      </c>
      <c r="J1112" s="166" t="n">
        <v>12</v>
      </c>
      <c r="K1112" s="166" t="n">
        <v>1</v>
      </c>
      <c r="L1112" s="166" t="n">
        <v>0</v>
      </c>
      <c r="M1112" s="141" t="inlineStr">
        <is>
          <t>Online Sipariş - Gerçek</t>
        </is>
      </c>
      <c r="N1112" s="141" t="inlineStr">
        <is>
          <t>Gerçek/Mevcut Kaynak</t>
        </is>
      </c>
    </row>
    <row r="1113" ht="15" customHeight="1" s="113">
      <c r="A1113" s="144" t="n">
        <v>46113</v>
      </c>
      <c r="B1113" s="124" t="inlineStr">
        <is>
          <t>M032</t>
        </is>
      </c>
      <c r="C1113" s="124" t="inlineStr">
        <is>
          <t>MENDERES DEPO</t>
        </is>
      </c>
      <c r="D1113" s="124" t="inlineStr">
        <is>
          <t>AYHAN DAŞDEMİR</t>
        </is>
      </c>
      <c r="E1113" s="124" t="inlineStr">
        <is>
          <t>U002</t>
        </is>
      </c>
      <c r="F1113" s="124" t="inlineStr">
        <is>
          <t>BAKLİYAT</t>
        </is>
      </c>
      <c r="G1113" s="124" t="inlineStr">
        <is>
          <t>A020</t>
        </is>
      </c>
      <c r="H1113" s="124" t="inlineStr">
        <is>
          <t>Ürün dolumu</t>
        </is>
      </c>
      <c r="I1113" s="166" t="n">
        <v>31</v>
      </c>
      <c r="J1113" s="166" t="n">
        <v>2</v>
      </c>
      <c r="K1113" s="166" t="n">
        <v>1</v>
      </c>
      <c r="L1113" s="166" t="n">
        <v>62</v>
      </c>
      <c r="M1113" s="141" t="inlineStr">
        <is>
          <t>Türetilmiş Saha Etüdü Bekleniyor</t>
        </is>
      </c>
      <c r="N1113" s="141" t="inlineStr">
        <is>
          <t>Saha Etüdü Bekleniyor</t>
        </is>
      </c>
    </row>
    <row r="1114" ht="15" customHeight="1" s="113">
      <c r="A1114" s="144" t="n">
        <v>46113</v>
      </c>
      <c r="B1114" s="124" t="inlineStr">
        <is>
          <t>M032</t>
        </is>
      </c>
      <c r="C1114" s="124" t="inlineStr">
        <is>
          <t>MENDERES DEPO</t>
        </is>
      </c>
      <c r="D1114" s="124" t="inlineStr">
        <is>
          <t>AYHAN DAŞDEMİR</t>
        </is>
      </c>
      <c r="E1114" s="124" t="inlineStr">
        <is>
          <t>U034</t>
        </is>
      </c>
      <c r="F1114" s="124" t="inlineStr">
        <is>
          <t>UNLU MAMÜLLER</t>
        </is>
      </c>
      <c r="G1114" s="124" t="inlineStr">
        <is>
          <t>A021</t>
        </is>
      </c>
      <c r="H1114" s="124" t="inlineStr">
        <is>
          <t>Ürün hazırlama/pişirme</t>
        </is>
      </c>
      <c r="I1114" s="166" t="n">
        <v>2</v>
      </c>
      <c r="J1114" s="166" t="n">
        <v>25</v>
      </c>
      <c r="K1114" s="166" t="n">
        <v>1</v>
      </c>
      <c r="L1114" s="166" t="n">
        <v>50</v>
      </c>
      <c r="M1114" s="141" t="inlineStr">
        <is>
          <t>Türetilmiş Saha Etüdü Bekleniyor</t>
        </is>
      </c>
      <c r="N1114" s="141" t="inlineStr">
        <is>
          <t>Saha Etüdü Bekleniyor</t>
        </is>
      </c>
    </row>
    <row r="1115" ht="30" customHeight="1" s="113">
      <c r="A1115" s="144" t="n">
        <v>46113</v>
      </c>
      <c r="B1115" s="124" t="inlineStr">
        <is>
          <t>M045</t>
        </is>
      </c>
      <c r="C1115" s="124" t="inlineStr">
        <is>
          <t>Z1  ET DEPO</t>
        </is>
      </c>
      <c r="D1115" s="124" t="inlineStr">
        <is>
          <t>FARUK MALKOÇ</t>
        </is>
      </c>
      <c r="E1115" s="124" t="inlineStr">
        <is>
          <t>U015</t>
        </is>
      </c>
      <c r="F1115" s="124" t="inlineStr">
        <is>
          <t>KASİYER</t>
        </is>
      </c>
      <c r="G1115" s="124" t="inlineStr">
        <is>
          <t>A001</t>
        </is>
      </c>
      <c r="H1115" s="124" t="inlineStr">
        <is>
          <t>Fiş işlemi</t>
        </is>
      </c>
      <c r="I1115" s="166" t="n">
        <v>1000</v>
      </c>
      <c r="J1115" s="166" t="n">
        <v>2</v>
      </c>
      <c r="K1115" s="166" t="n">
        <v>1</v>
      </c>
      <c r="L1115" s="166" t="n">
        <v>2000</v>
      </c>
      <c r="M1115" s="141" t="inlineStr">
        <is>
          <t>Günlük Operasyon - Gerçek</t>
        </is>
      </c>
      <c r="N1115" s="141" t="inlineStr">
        <is>
          <t>Gerçek/Mevcut Kaynak</t>
        </is>
      </c>
    </row>
    <row r="1116" ht="15" customHeight="1" s="113">
      <c r="A1116" s="144" t="n">
        <v>46113</v>
      </c>
      <c r="B1116" s="124" t="inlineStr">
        <is>
          <t>M045</t>
        </is>
      </c>
      <c r="C1116" s="124" t="inlineStr">
        <is>
          <t>Z1  ET DEPO</t>
        </is>
      </c>
      <c r="D1116" s="124" t="inlineStr">
        <is>
          <t>FARUK MALKOÇ</t>
        </is>
      </c>
      <c r="E1116" s="124" t="inlineStr">
        <is>
          <t>U015</t>
        </is>
      </c>
      <c r="F1116" s="124" t="inlineStr">
        <is>
          <t>KASİYER</t>
        </is>
      </c>
      <c r="G1116" s="124" t="inlineStr">
        <is>
          <t>A002</t>
        </is>
      </c>
      <c r="H1116" s="124" t="inlineStr">
        <is>
          <t>Kasa açılışı</t>
        </is>
      </c>
      <c r="I1116" s="166" t="n">
        <v>3</v>
      </c>
      <c r="J1116" s="166" t="n">
        <v>15</v>
      </c>
      <c r="K1116" s="166" t="n">
        <v>1</v>
      </c>
      <c r="L1116" s="166" t="n">
        <v>45</v>
      </c>
      <c r="M1116" s="141" t="inlineStr">
        <is>
          <t>Türetilmiş Saha Etüdü Bekleniyor</t>
        </is>
      </c>
      <c r="N1116" s="141" t="inlineStr">
        <is>
          <t>Saha Etüdü Bekleniyor</t>
        </is>
      </c>
    </row>
    <row r="1117" ht="15" customHeight="1" s="113">
      <c r="A1117" s="144" t="n">
        <v>46113</v>
      </c>
      <c r="B1117" s="124" t="inlineStr">
        <is>
          <t>M045</t>
        </is>
      </c>
      <c r="C1117" s="124" t="inlineStr">
        <is>
          <t>Z1  ET DEPO</t>
        </is>
      </c>
      <c r="D1117" s="124" t="inlineStr">
        <is>
          <t>FARUK MALKOÇ</t>
        </is>
      </c>
      <c r="E1117" s="124" t="inlineStr">
        <is>
          <t>U015</t>
        </is>
      </c>
      <c r="F1117" s="124" t="inlineStr">
        <is>
          <t>KASİYER</t>
        </is>
      </c>
      <c r="G1117" s="124" t="inlineStr">
        <is>
          <t>A003</t>
        </is>
      </c>
      <c r="H1117" s="124" t="inlineStr">
        <is>
          <t>Kasa kapanışı</t>
        </is>
      </c>
      <c r="I1117" s="166" t="n">
        <v>3</v>
      </c>
      <c r="J1117" s="166" t="n">
        <v>20</v>
      </c>
      <c r="K1117" s="166" t="n">
        <v>1</v>
      </c>
      <c r="L1117" s="166" t="n">
        <v>60</v>
      </c>
      <c r="M1117" s="141" t="inlineStr">
        <is>
          <t>Türetilmiş Saha Etüdü Bekleniyor</t>
        </is>
      </c>
      <c r="N1117" s="141" t="inlineStr">
        <is>
          <t>Saha Etüdü Bekleniyor</t>
        </is>
      </c>
    </row>
    <row r="1118" ht="15" customHeight="1" s="113">
      <c r="A1118" s="144" t="n">
        <v>46113</v>
      </c>
      <c r="B1118" s="124" t="inlineStr">
        <is>
          <t>M045</t>
        </is>
      </c>
      <c r="C1118" s="124" t="inlineStr">
        <is>
          <t>Z1  ET DEPO</t>
        </is>
      </c>
      <c r="D1118" s="124" t="inlineStr">
        <is>
          <t>FARUK MALKOÇ</t>
        </is>
      </c>
      <c r="E1118" s="124" t="inlineStr">
        <is>
          <t>U015</t>
        </is>
      </c>
      <c r="F1118" s="124" t="inlineStr">
        <is>
          <t>KASİYER</t>
        </is>
      </c>
      <c r="G1118" s="124" t="inlineStr">
        <is>
          <t>A004</t>
        </is>
      </c>
      <c r="H1118" s="124" t="inlineStr">
        <is>
          <t>İade işlemi</t>
        </is>
      </c>
      <c r="I1118" s="166" t="n">
        <v>12</v>
      </c>
      <c r="J1118" s="166" t="n">
        <v>6</v>
      </c>
      <c r="K1118" s="166" t="n">
        <v>1</v>
      </c>
      <c r="L1118" s="166" t="n">
        <v>72</v>
      </c>
      <c r="M1118" s="141" t="inlineStr">
        <is>
          <t>Türetilmiş Saha Etüdü Bekleniyor</t>
        </is>
      </c>
      <c r="N1118" s="141" t="inlineStr">
        <is>
          <t>Saha Etüdü Bekleniyor</t>
        </is>
      </c>
    </row>
    <row r="1119" ht="15" customHeight="1" s="113">
      <c r="A1119" s="144" t="n">
        <v>46113</v>
      </c>
      <c r="B1119" s="124" t="inlineStr">
        <is>
          <t>M045</t>
        </is>
      </c>
      <c r="C1119" s="124" t="inlineStr">
        <is>
          <t>Z1  ET DEPO</t>
        </is>
      </c>
      <c r="D1119" s="124" t="inlineStr">
        <is>
          <t>FARUK MALKOÇ</t>
        </is>
      </c>
      <c r="E1119" s="124" t="inlineStr">
        <is>
          <t>U026</t>
        </is>
      </c>
      <c r="F1119" s="124" t="inlineStr">
        <is>
          <t>REYON GÖREVLİSİ</t>
        </is>
      </c>
      <c r="G1119" s="124" t="inlineStr">
        <is>
          <t>A005</t>
        </is>
      </c>
      <c r="H1119" s="124" t="inlineStr">
        <is>
          <t>Koli raf yerleştirme</t>
        </is>
      </c>
      <c r="I1119" s="166" t="n">
        <v>74</v>
      </c>
      <c r="J1119" s="166" t="n">
        <v>1.8</v>
      </c>
      <c r="K1119" s="166" t="n">
        <v>1</v>
      </c>
      <c r="L1119" s="166" t="n">
        <v>133.2</v>
      </c>
      <c r="M1119" s="141" t="inlineStr">
        <is>
          <t>Mal Kabul (Aylık Operasyon KPI) - Türetilmiş</t>
        </is>
      </c>
      <c r="N1119" s="141" t="inlineStr">
        <is>
          <t>Gerçek/Türetilmiş</t>
        </is>
      </c>
    </row>
    <row r="1120" ht="15" customHeight="1" s="113">
      <c r="A1120" s="144" t="n">
        <v>46113</v>
      </c>
      <c r="B1120" s="124" t="inlineStr">
        <is>
          <t>M045</t>
        </is>
      </c>
      <c r="C1120" s="124" t="inlineStr">
        <is>
          <t>Z1  ET DEPO</t>
        </is>
      </c>
      <c r="D1120" s="124" t="inlineStr">
        <is>
          <t>FARUK MALKOÇ</t>
        </is>
      </c>
      <c r="E1120" s="124" t="inlineStr">
        <is>
          <t>U026</t>
        </is>
      </c>
      <c r="F1120" s="124" t="inlineStr">
        <is>
          <t>REYON GÖREVLİSİ</t>
        </is>
      </c>
      <c r="G1120" s="124" t="inlineStr">
        <is>
          <t>A006</t>
        </is>
      </c>
      <c r="H1120" s="124" t="inlineStr">
        <is>
          <t>Palet boşaltma</t>
        </is>
      </c>
      <c r="I1120" s="166" t="n">
        <v>74</v>
      </c>
      <c r="J1120" s="166" t="n">
        <v>30</v>
      </c>
      <c r="K1120" s="166" t="n">
        <v>1</v>
      </c>
      <c r="L1120" s="166" t="n">
        <v>2220</v>
      </c>
      <c r="M1120" s="141" t="inlineStr">
        <is>
          <t>Mal Kabul (Aylık Operasyon KPI) - Türetilmiş</t>
        </is>
      </c>
      <c r="N1120" s="141" t="inlineStr">
        <is>
          <t>Gerçek/Türetilmiş</t>
        </is>
      </c>
    </row>
    <row r="1121" ht="15" customHeight="1" s="113">
      <c r="A1121" s="144" t="n">
        <v>46113</v>
      </c>
      <c r="B1121" s="124" t="inlineStr">
        <is>
          <t>M045</t>
        </is>
      </c>
      <c r="C1121" s="124" t="inlineStr">
        <is>
          <t>Z1  ET DEPO</t>
        </is>
      </c>
      <c r="D1121" s="124" t="inlineStr">
        <is>
          <t>FARUK MALKOÇ</t>
        </is>
      </c>
      <c r="E1121" s="124" t="inlineStr">
        <is>
          <t>U026</t>
        </is>
      </c>
      <c r="F1121" s="124" t="inlineStr">
        <is>
          <t>REYON GÖREVLİSİ</t>
        </is>
      </c>
      <c r="G1121" s="124" t="inlineStr">
        <is>
          <t>A007</t>
        </is>
      </c>
      <c r="H1121" s="124" t="inlineStr">
        <is>
          <t>Etiket değiştirme</t>
        </is>
      </c>
      <c r="I1121" s="166" t="n">
        <v>102</v>
      </c>
      <c r="J1121" s="166" t="n">
        <v>0.45</v>
      </c>
      <c r="K1121" s="166" t="n">
        <v>1</v>
      </c>
      <c r="L1121" s="166" t="n">
        <v>45.9</v>
      </c>
      <c r="M1121" s="141" t="inlineStr">
        <is>
          <t>Türetilmiş Saha Etüdü Bekleniyor</t>
        </is>
      </c>
      <c r="N1121" s="141" t="inlineStr">
        <is>
          <t>Saha Etüdü Bekleniyor</t>
        </is>
      </c>
    </row>
    <row r="1122" ht="15" customHeight="1" s="113">
      <c r="A1122" s="144" t="n">
        <v>46113</v>
      </c>
      <c r="B1122" s="124" t="inlineStr">
        <is>
          <t>M045</t>
        </is>
      </c>
      <c r="C1122" s="124" t="inlineStr">
        <is>
          <t>Z1  ET DEPO</t>
        </is>
      </c>
      <c r="D1122" s="124" t="inlineStr">
        <is>
          <t>FARUK MALKOÇ</t>
        </is>
      </c>
      <c r="E1122" s="124" t="inlineStr">
        <is>
          <t>U026</t>
        </is>
      </c>
      <c r="F1122" s="124" t="inlineStr">
        <is>
          <t>REYON GÖREVLİSİ</t>
        </is>
      </c>
      <c r="G1122" s="124" t="inlineStr">
        <is>
          <t>A008</t>
        </is>
      </c>
      <c r="H1122" s="124" t="inlineStr">
        <is>
          <t>SKT kontrolü</t>
        </is>
      </c>
      <c r="I1122" s="166" t="n">
        <v>725</v>
      </c>
      <c r="J1122" s="166" t="n">
        <v>0.2</v>
      </c>
      <c r="K1122" s="166" t="n">
        <v>1</v>
      </c>
      <c r="L1122" s="166" t="n">
        <v>145</v>
      </c>
      <c r="M1122" s="141" t="inlineStr">
        <is>
          <t>Türetilmiş Saha Etüdü Bekleniyor</t>
        </is>
      </c>
      <c r="N1122" s="141" t="inlineStr">
        <is>
          <t>Saha Etüdü Bekleniyor</t>
        </is>
      </c>
    </row>
    <row r="1123" ht="15" customHeight="1" s="113">
      <c r="A1123" s="144" t="n">
        <v>46113</v>
      </c>
      <c r="B1123" s="124" t="inlineStr">
        <is>
          <t>M045</t>
        </is>
      </c>
      <c r="C1123" s="124" t="inlineStr">
        <is>
          <t>Z1  ET DEPO</t>
        </is>
      </c>
      <c r="D1123" s="124" t="inlineStr">
        <is>
          <t>FARUK MALKOÇ</t>
        </is>
      </c>
      <c r="E1123" s="124" t="inlineStr">
        <is>
          <t>U042</t>
        </is>
      </c>
      <c r="F1123" s="124" t="inlineStr">
        <is>
          <t>ŞARKÜTERİ</t>
        </is>
      </c>
      <c r="G1123" s="124" t="inlineStr">
        <is>
          <t>A009</t>
        </is>
      </c>
      <c r="H1123" s="124" t="inlineStr">
        <is>
          <t>Müşteri servis süresi</t>
        </is>
      </c>
      <c r="I1123" s="166" t="n">
        <v>100</v>
      </c>
      <c r="J1123" s="166" t="n">
        <v>4</v>
      </c>
      <c r="K1123" s="166" t="n">
        <v>1</v>
      </c>
      <c r="L1123" s="166" t="n">
        <v>400</v>
      </c>
      <c r="M1123" s="141" t="inlineStr">
        <is>
          <t>Türetilmiş Saha Etüdü Bekleniyor</t>
        </is>
      </c>
      <c r="N1123" s="141" t="inlineStr">
        <is>
          <t>Saha Etüdü Bekleniyor</t>
        </is>
      </c>
    </row>
    <row r="1124" ht="30" customHeight="1" s="113">
      <c r="A1124" s="144" t="n">
        <v>46113</v>
      </c>
      <c r="B1124" s="124" t="inlineStr">
        <is>
          <t>M045</t>
        </is>
      </c>
      <c r="C1124" s="124" t="inlineStr">
        <is>
          <t>Z1  ET DEPO</t>
        </is>
      </c>
      <c r="D1124" s="124" t="inlineStr">
        <is>
          <t>FARUK MALKOÇ</t>
        </is>
      </c>
      <c r="E1124" s="124" t="inlineStr">
        <is>
          <t>U042</t>
        </is>
      </c>
      <c r="F1124" s="124" t="inlineStr">
        <is>
          <t>ŞARKÜTERİ</t>
        </is>
      </c>
      <c r="G1124" s="124" t="inlineStr">
        <is>
          <t>A010</t>
        </is>
      </c>
      <c r="H1124" s="124" t="inlineStr">
        <is>
          <t>Günlük temizlik</t>
        </is>
      </c>
      <c r="I1124" s="166" t="n">
        <v>1</v>
      </c>
      <c r="J1124" s="166" t="n">
        <v>90</v>
      </c>
      <c r="K1124" s="166" t="n">
        <v>1</v>
      </c>
      <c r="L1124" s="166" t="n">
        <v>90</v>
      </c>
      <c r="M1124" s="141" t="inlineStr">
        <is>
          <t>Sabit Aktivite</t>
        </is>
      </c>
      <c r="N1124" s="141" t="inlineStr">
        <is>
          <t>Gerçek/Mevcut Kaynak</t>
        </is>
      </c>
    </row>
    <row r="1125" ht="15" customHeight="1" s="113">
      <c r="A1125" s="144" t="n">
        <v>46113</v>
      </c>
      <c r="B1125" s="124" t="inlineStr">
        <is>
          <t>M045</t>
        </is>
      </c>
      <c r="C1125" s="124" t="inlineStr">
        <is>
          <t>Z1  ET DEPO</t>
        </is>
      </c>
      <c r="D1125" s="124" t="inlineStr">
        <is>
          <t>FARUK MALKOÇ</t>
        </is>
      </c>
      <c r="E1125" s="124" t="inlineStr">
        <is>
          <t>U042</t>
        </is>
      </c>
      <c r="F1125" s="124" t="inlineStr">
        <is>
          <t>ŞARKÜTERİ</t>
        </is>
      </c>
      <c r="G1125" s="124" t="inlineStr">
        <is>
          <t>A011</t>
        </is>
      </c>
      <c r="H1125" s="124" t="inlineStr">
        <is>
          <t>Ürün hazırlama</t>
        </is>
      </c>
      <c r="I1125" s="166" t="n">
        <v>30</v>
      </c>
      <c r="J1125" s="166" t="n">
        <v>1.5</v>
      </c>
      <c r="K1125" s="166" t="n">
        <v>1</v>
      </c>
      <c r="L1125" s="166" t="n">
        <v>45</v>
      </c>
      <c r="M1125" s="141" t="inlineStr">
        <is>
          <t>Türetilmiş Saha Etüdü Bekleniyor</t>
        </is>
      </c>
      <c r="N1125" s="141" t="inlineStr">
        <is>
          <t>Saha Etüdü Bekleniyor</t>
        </is>
      </c>
    </row>
    <row r="1126" ht="30" customHeight="1" s="113">
      <c r="A1126" s="144" t="n">
        <v>46113</v>
      </c>
      <c r="B1126" s="124" t="inlineStr">
        <is>
          <t>M045</t>
        </is>
      </c>
      <c r="C1126" s="124" t="inlineStr">
        <is>
          <t>Z1  ET DEPO</t>
        </is>
      </c>
      <c r="D1126" s="124" t="inlineStr">
        <is>
          <t>FARUK MALKOÇ</t>
        </is>
      </c>
      <c r="E1126" s="124" t="inlineStr">
        <is>
          <t>U013</t>
        </is>
      </c>
      <c r="F1126" s="124" t="inlineStr">
        <is>
          <t>KASAP</t>
        </is>
      </c>
      <c r="G1126" s="124" t="inlineStr">
        <is>
          <t>A012</t>
        </is>
      </c>
      <c r="H1126" s="124" t="inlineStr">
        <is>
          <t>Teşhir hazırlığı</t>
        </is>
      </c>
      <c r="I1126" s="166" t="n">
        <v>1</v>
      </c>
      <c r="J1126" s="166" t="n">
        <v>75</v>
      </c>
      <c r="K1126" s="166" t="n">
        <v>1</v>
      </c>
      <c r="L1126" s="166" t="n">
        <v>75</v>
      </c>
      <c r="M1126" s="141" t="inlineStr">
        <is>
          <t>Sabit Aktivite</t>
        </is>
      </c>
      <c r="N1126" s="141" t="inlineStr">
        <is>
          <t>Gerçek/Mevcut Kaynak</t>
        </is>
      </c>
    </row>
    <row r="1127" ht="15" customHeight="1" s="113">
      <c r="A1127" s="144" t="n">
        <v>46113</v>
      </c>
      <c r="B1127" s="124" t="inlineStr">
        <is>
          <t>M045</t>
        </is>
      </c>
      <c r="C1127" s="124" t="inlineStr">
        <is>
          <t>Z1  ET DEPO</t>
        </is>
      </c>
      <c r="D1127" s="124" t="inlineStr">
        <is>
          <t>FARUK MALKOÇ</t>
        </is>
      </c>
      <c r="E1127" s="124" t="inlineStr">
        <is>
          <t>U013</t>
        </is>
      </c>
      <c r="F1127" s="124" t="inlineStr">
        <is>
          <t>KASAP</t>
        </is>
      </c>
      <c r="G1127" s="124" t="inlineStr">
        <is>
          <t>A013</t>
        </is>
      </c>
      <c r="H1127" s="124" t="inlineStr">
        <is>
          <t>Parçalama</t>
        </is>
      </c>
      <c r="I1127" s="166" t="n">
        <v>25</v>
      </c>
      <c r="J1127" s="166" t="n">
        <v>2.5</v>
      </c>
      <c r="K1127" s="166" t="n">
        <v>1</v>
      </c>
      <c r="L1127" s="166" t="n">
        <v>62.5</v>
      </c>
      <c r="M1127" s="141" t="inlineStr">
        <is>
          <t>Türetilmiş Saha Etüdü Bekleniyor</t>
        </is>
      </c>
      <c r="N1127" s="141" t="inlineStr">
        <is>
          <t>Saha Etüdü Bekleniyor</t>
        </is>
      </c>
    </row>
    <row r="1128" ht="15" customHeight="1" s="113">
      <c r="A1128" s="144" t="n">
        <v>46113</v>
      </c>
      <c r="B1128" s="124" t="inlineStr">
        <is>
          <t>M045</t>
        </is>
      </c>
      <c r="C1128" s="124" t="inlineStr">
        <is>
          <t>Z1  ET DEPO</t>
        </is>
      </c>
      <c r="D1128" s="124" t="inlineStr">
        <is>
          <t>FARUK MALKOÇ</t>
        </is>
      </c>
      <c r="E1128" s="124" t="inlineStr">
        <is>
          <t>U013</t>
        </is>
      </c>
      <c r="F1128" s="124" t="inlineStr">
        <is>
          <t>KASAP</t>
        </is>
      </c>
      <c r="G1128" s="124" t="inlineStr">
        <is>
          <t>A014</t>
        </is>
      </c>
      <c r="H1128" s="124" t="inlineStr">
        <is>
          <t>Paketleme</t>
        </is>
      </c>
      <c r="I1128" s="166" t="n">
        <v>40</v>
      </c>
      <c r="J1128" s="166" t="n">
        <v>1.2</v>
      </c>
      <c r="K1128" s="166" t="n">
        <v>1</v>
      </c>
      <c r="L1128" s="166" t="n">
        <v>48</v>
      </c>
      <c r="M1128" s="141" t="inlineStr">
        <is>
          <t>Türetilmiş Saha Etüdü Bekleniyor</t>
        </is>
      </c>
      <c r="N1128" s="141" t="inlineStr">
        <is>
          <t>Saha Etüdü Bekleniyor</t>
        </is>
      </c>
    </row>
    <row r="1129" ht="15" customHeight="1" s="113">
      <c r="A1129" s="144" t="n">
        <v>46113</v>
      </c>
      <c r="B1129" s="124" t="inlineStr">
        <is>
          <t>M045</t>
        </is>
      </c>
      <c r="C1129" s="124" t="inlineStr">
        <is>
          <t>Z1  ET DEPO</t>
        </is>
      </c>
      <c r="D1129" s="124" t="inlineStr">
        <is>
          <t>FARUK MALKOÇ</t>
        </is>
      </c>
      <c r="E1129" s="124" t="inlineStr">
        <is>
          <t>U017</t>
        </is>
      </c>
      <c r="F1129" s="124" t="inlineStr">
        <is>
          <t>MANAV</t>
        </is>
      </c>
      <c r="G1129" s="124" t="inlineStr">
        <is>
          <t>A015</t>
        </is>
      </c>
      <c r="H1129" s="124" t="inlineStr">
        <is>
          <t>Teşhir hazırlığı</t>
        </is>
      </c>
      <c r="I1129" s="166" t="n">
        <v>58</v>
      </c>
      <c r="J1129" s="166" t="n">
        <v>2.2</v>
      </c>
      <c r="K1129" s="166" t="n">
        <v>1</v>
      </c>
      <c r="L1129" s="166" t="n">
        <v>127.6</v>
      </c>
      <c r="M1129" s="141" t="inlineStr">
        <is>
          <t>Türetilmiş Saha Etüdü Bekleniyor</t>
        </is>
      </c>
      <c r="N1129" s="141" t="inlineStr">
        <is>
          <t>Saha Etüdü Bekleniyor</t>
        </is>
      </c>
    </row>
    <row r="1130" ht="15" customHeight="1" s="113">
      <c r="A1130" s="144" t="n">
        <v>46113</v>
      </c>
      <c r="B1130" s="124" t="inlineStr">
        <is>
          <t>M045</t>
        </is>
      </c>
      <c r="C1130" s="124" t="inlineStr">
        <is>
          <t>Z1  ET DEPO</t>
        </is>
      </c>
      <c r="D1130" s="124" t="inlineStr">
        <is>
          <t>FARUK MALKOÇ</t>
        </is>
      </c>
      <c r="E1130" s="124" t="inlineStr">
        <is>
          <t>U017</t>
        </is>
      </c>
      <c r="F1130" s="124" t="inlineStr">
        <is>
          <t>MANAV</t>
        </is>
      </c>
      <c r="G1130" s="124" t="inlineStr">
        <is>
          <t>A016</t>
        </is>
      </c>
      <c r="H1130" s="124" t="inlineStr">
        <is>
          <t>Ayıklama</t>
        </is>
      </c>
      <c r="I1130" s="166" t="n">
        <v>35</v>
      </c>
      <c r="J1130" s="166" t="n">
        <v>0.8</v>
      </c>
      <c r="K1130" s="166" t="n">
        <v>1</v>
      </c>
      <c r="L1130" s="166" t="n">
        <v>28</v>
      </c>
      <c r="M1130" s="141" t="inlineStr">
        <is>
          <t>Türetilmiş Saha Etüdü Bekleniyor</t>
        </is>
      </c>
      <c r="N1130" s="141" t="inlineStr">
        <is>
          <t>Saha Etüdü Bekleniyor</t>
        </is>
      </c>
    </row>
    <row r="1131" ht="15" customHeight="1" s="113">
      <c r="A1131" s="144" t="n">
        <v>46113</v>
      </c>
      <c r="B1131" s="124" t="inlineStr">
        <is>
          <t>M045</t>
        </is>
      </c>
      <c r="C1131" s="124" t="inlineStr">
        <is>
          <t>Z1  ET DEPO</t>
        </is>
      </c>
      <c r="D1131" s="124" t="inlineStr">
        <is>
          <t>FARUK MALKOÇ</t>
        </is>
      </c>
      <c r="E1131" s="124" t="inlineStr">
        <is>
          <t>U017</t>
        </is>
      </c>
      <c r="F1131" s="124" t="inlineStr">
        <is>
          <t>MANAV</t>
        </is>
      </c>
      <c r="G1131" s="124" t="inlineStr">
        <is>
          <t>A017</t>
        </is>
      </c>
      <c r="H1131" s="124" t="inlineStr">
        <is>
          <t>Fire ayrıştırma</t>
        </is>
      </c>
      <c r="I1131" s="166" t="n">
        <v>9</v>
      </c>
      <c r="J1131" s="166" t="n">
        <v>1</v>
      </c>
      <c r="K1131" s="166" t="n">
        <v>1</v>
      </c>
      <c r="L1131" s="166" t="n">
        <v>9</v>
      </c>
      <c r="M1131" s="141" t="inlineStr">
        <is>
          <t>Türetilmiş Saha Etüdü Bekleniyor</t>
        </is>
      </c>
      <c r="N1131" s="141" t="inlineStr">
        <is>
          <t>Saha Etüdü Bekleniyor</t>
        </is>
      </c>
    </row>
    <row r="1132" ht="30" customHeight="1" s="113">
      <c r="A1132" s="144" t="n">
        <v>46113</v>
      </c>
      <c r="B1132" s="124" t="inlineStr">
        <is>
          <t>M045</t>
        </is>
      </c>
      <c r="C1132" s="124" t="inlineStr">
        <is>
          <t>Z1  ET DEPO</t>
        </is>
      </c>
      <c r="D1132" s="124" t="inlineStr">
        <is>
          <t>FARUK MALKOÇ</t>
        </is>
      </c>
      <c r="E1132" s="124" t="inlineStr">
        <is>
          <t>U023</t>
        </is>
      </c>
      <c r="F1132" s="124" t="inlineStr">
        <is>
          <t>ONLİNE TOPLAYICI</t>
        </is>
      </c>
      <c r="G1132" s="124" t="inlineStr">
        <is>
          <t>A018</t>
        </is>
      </c>
      <c r="H1132" s="124" t="inlineStr">
        <is>
          <t>Sipariş toplama</t>
        </is>
      </c>
      <c r="I1132" s="166" t="n">
        <v>0</v>
      </c>
      <c r="J1132" s="166" t="n">
        <v>7</v>
      </c>
      <c r="K1132" s="166" t="n">
        <v>1</v>
      </c>
      <c r="L1132" s="166" t="n">
        <v>0</v>
      </c>
      <c r="M1132" s="141" t="inlineStr">
        <is>
          <t>Online Sipariş - Gerçek</t>
        </is>
      </c>
      <c r="N1132" s="141" t="inlineStr">
        <is>
          <t>Gerçek/Mevcut Kaynak</t>
        </is>
      </c>
    </row>
    <row r="1133" ht="30" customHeight="1" s="113">
      <c r="A1133" s="144" t="n">
        <v>46113</v>
      </c>
      <c r="B1133" s="124" t="inlineStr">
        <is>
          <t>M045</t>
        </is>
      </c>
      <c r="C1133" s="124" t="inlineStr">
        <is>
          <t>Z1  ET DEPO</t>
        </is>
      </c>
      <c r="D1133" s="124" t="inlineStr">
        <is>
          <t>FARUK MALKOÇ</t>
        </is>
      </c>
      <c r="E1133" s="124" t="inlineStr">
        <is>
          <t>U024</t>
        </is>
      </c>
      <c r="F1133" s="124" t="inlineStr">
        <is>
          <t>ONLİNE ŞOFÖR</t>
        </is>
      </c>
      <c r="G1133" s="124" t="inlineStr">
        <is>
          <t>A019</t>
        </is>
      </c>
      <c r="H1133" s="124" t="inlineStr">
        <is>
          <t>Sipariş teslimatı</t>
        </is>
      </c>
      <c r="I1133" s="166" t="n">
        <v>0</v>
      </c>
      <c r="J1133" s="166" t="n">
        <v>12</v>
      </c>
      <c r="K1133" s="166" t="n">
        <v>1</v>
      </c>
      <c r="L1133" s="166" t="n">
        <v>0</v>
      </c>
      <c r="M1133" s="141" t="inlineStr">
        <is>
          <t>Online Sipariş - Gerçek</t>
        </is>
      </c>
      <c r="N1133" s="141" t="inlineStr">
        <is>
          <t>Gerçek/Mevcut Kaynak</t>
        </is>
      </c>
    </row>
    <row r="1134" ht="15" customHeight="1" s="113">
      <c r="A1134" s="144" t="n">
        <v>46113</v>
      </c>
      <c r="B1134" s="124" t="inlineStr">
        <is>
          <t>M045</t>
        </is>
      </c>
      <c r="C1134" s="124" t="inlineStr">
        <is>
          <t>Z1  ET DEPO</t>
        </is>
      </c>
      <c r="D1134" s="124" t="inlineStr">
        <is>
          <t>FARUK MALKOÇ</t>
        </is>
      </c>
      <c r="E1134" s="124" t="inlineStr">
        <is>
          <t>U002</t>
        </is>
      </c>
      <c r="F1134" s="124" t="inlineStr">
        <is>
          <t>BAKLİYAT</t>
        </is>
      </c>
      <c r="G1134" s="124" t="inlineStr">
        <is>
          <t>A020</t>
        </is>
      </c>
      <c r="H1134" s="124" t="inlineStr">
        <is>
          <t>Ürün dolumu</t>
        </is>
      </c>
      <c r="I1134" s="166" t="n">
        <v>35</v>
      </c>
      <c r="J1134" s="166" t="n">
        <v>2</v>
      </c>
      <c r="K1134" s="166" t="n">
        <v>1</v>
      </c>
      <c r="L1134" s="166" t="n">
        <v>70</v>
      </c>
      <c r="M1134" s="141" t="inlineStr">
        <is>
          <t>Türetilmiş Saha Etüdü Bekleniyor</t>
        </is>
      </c>
      <c r="N1134" s="141" t="inlineStr">
        <is>
          <t>Saha Etüdü Bekleniyor</t>
        </is>
      </c>
    </row>
    <row r="1135" ht="15" customHeight="1" s="113">
      <c r="A1135" s="144" t="n">
        <v>46113</v>
      </c>
      <c r="B1135" s="124" t="inlineStr">
        <is>
          <t>M045</t>
        </is>
      </c>
      <c r="C1135" s="124" t="inlineStr">
        <is>
          <t>Z1  ET DEPO</t>
        </is>
      </c>
      <c r="D1135" s="124" t="inlineStr">
        <is>
          <t>FARUK MALKOÇ</t>
        </is>
      </c>
      <c r="E1135" s="124" t="inlineStr">
        <is>
          <t>U034</t>
        </is>
      </c>
      <c r="F1135" s="124" t="inlineStr">
        <is>
          <t>UNLU MAMÜLLER</t>
        </is>
      </c>
      <c r="G1135" s="124" t="inlineStr">
        <is>
          <t>A021</t>
        </is>
      </c>
      <c r="H1135" s="124" t="inlineStr">
        <is>
          <t>Ürün hazırlama/pişirme</t>
        </is>
      </c>
      <c r="I1135" s="166" t="n">
        <v>2</v>
      </c>
      <c r="J1135" s="166" t="n">
        <v>25</v>
      </c>
      <c r="K1135" s="166" t="n">
        <v>1</v>
      </c>
      <c r="L1135" s="166" t="n">
        <v>50</v>
      </c>
      <c r="M1135" s="141" t="inlineStr">
        <is>
          <t>Türetilmiş Saha Etüdü Bekleniyor</t>
        </is>
      </c>
      <c r="N1135" s="141" t="inlineStr">
        <is>
          <t>Saha Etüdü Bekleniyor</t>
        </is>
      </c>
    </row>
    <row r="1136" ht="30" customHeight="1" s="113">
      <c r="A1136" s="144" t="n">
        <v>46113</v>
      </c>
      <c r="B1136" s="124" t="inlineStr">
        <is>
          <t>M025</t>
        </is>
      </c>
      <c r="C1136" s="124" t="inlineStr">
        <is>
          <t>HAL DEPO</t>
        </is>
      </c>
      <c r="D1136" s="124" t="inlineStr">
        <is>
          <t>HALİT BAŞDAŞ</t>
        </is>
      </c>
      <c r="E1136" s="124" t="inlineStr">
        <is>
          <t>U015</t>
        </is>
      </c>
      <c r="F1136" s="124" t="inlineStr">
        <is>
          <t>KASİYER</t>
        </is>
      </c>
      <c r="G1136" s="124" t="inlineStr">
        <is>
          <t>A001</t>
        </is>
      </c>
      <c r="H1136" s="124" t="inlineStr">
        <is>
          <t>Fiş işlemi</t>
        </is>
      </c>
      <c r="I1136" s="166" t="n">
        <v>1000</v>
      </c>
      <c r="J1136" s="166" t="n">
        <v>2</v>
      </c>
      <c r="K1136" s="166" t="n">
        <v>1</v>
      </c>
      <c r="L1136" s="166" t="n">
        <v>2000</v>
      </c>
      <c r="M1136" s="141" t="inlineStr">
        <is>
          <t>Günlük Operasyon - Gerçek</t>
        </is>
      </c>
      <c r="N1136" s="141" t="inlineStr">
        <is>
          <t>Gerçek/Mevcut Kaynak</t>
        </is>
      </c>
    </row>
    <row r="1137" ht="15" customHeight="1" s="113">
      <c r="A1137" s="144" t="n">
        <v>46113</v>
      </c>
      <c r="B1137" s="124" t="inlineStr">
        <is>
          <t>M025</t>
        </is>
      </c>
      <c r="C1137" s="124" t="inlineStr">
        <is>
          <t>HAL DEPO</t>
        </is>
      </c>
      <c r="D1137" s="124" t="inlineStr">
        <is>
          <t>HALİT BAŞDAŞ</t>
        </is>
      </c>
      <c r="E1137" s="124" t="inlineStr">
        <is>
          <t>U015</t>
        </is>
      </c>
      <c r="F1137" s="124" t="inlineStr">
        <is>
          <t>KASİYER</t>
        </is>
      </c>
      <c r="G1137" s="124" t="inlineStr">
        <is>
          <t>A002</t>
        </is>
      </c>
      <c r="H1137" s="124" t="inlineStr">
        <is>
          <t>Kasa açılışı</t>
        </is>
      </c>
      <c r="I1137" s="166" t="n">
        <v>3</v>
      </c>
      <c r="J1137" s="166" t="n">
        <v>15</v>
      </c>
      <c r="K1137" s="166" t="n">
        <v>1</v>
      </c>
      <c r="L1137" s="166" t="n">
        <v>45</v>
      </c>
      <c r="M1137" s="141" t="inlineStr">
        <is>
          <t>Türetilmiş Saha Etüdü Bekleniyor</t>
        </is>
      </c>
      <c r="N1137" s="141" t="inlineStr">
        <is>
          <t>Saha Etüdü Bekleniyor</t>
        </is>
      </c>
    </row>
    <row r="1138" ht="15" customHeight="1" s="113">
      <c r="A1138" s="144" t="n">
        <v>46113</v>
      </c>
      <c r="B1138" s="124" t="inlineStr">
        <is>
          <t>M025</t>
        </is>
      </c>
      <c r="C1138" s="124" t="inlineStr">
        <is>
          <t>HAL DEPO</t>
        </is>
      </c>
      <c r="D1138" s="124" t="inlineStr">
        <is>
          <t>HALİT BAŞDAŞ</t>
        </is>
      </c>
      <c r="E1138" s="124" t="inlineStr">
        <is>
          <t>U015</t>
        </is>
      </c>
      <c r="F1138" s="124" t="inlineStr">
        <is>
          <t>KASİYER</t>
        </is>
      </c>
      <c r="G1138" s="124" t="inlineStr">
        <is>
          <t>A003</t>
        </is>
      </c>
      <c r="H1138" s="124" t="inlineStr">
        <is>
          <t>Kasa kapanışı</t>
        </is>
      </c>
      <c r="I1138" s="166" t="n">
        <v>3</v>
      </c>
      <c r="J1138" s="166" t="n">
        <v>20</v>
      </c>
      <c r="K1138" s="166" t="n">
        <v>1</v>
      </c>
      <c r="L1138" s="166" t="n">
        <v>60</v>
      </c>
      <c r="M1138" s="141" t="inlineStr">
        <is>
          <t>Türetilmiş Saha Etüdü Bekleniyor</t>
        </is>
      </c>
      <c r="N1138" s="141" t="inlineStr">
        <is>
          <t>Saha Etüdü Bekleniyor</t>
        </is>
      </c>
    </row>
    <row r="1139" ht="15" customHeight="1" s="113">
      <c r="A1139" s="144" t="n">
        <v>46113</v>
      </c>
      <c r="B1139" s="124" t="inlineStr">
        <is>
          <t>M025</t>
        </is>
      </c>
      <c r="C1139" s="124" t="inlineStr">
        <is>
          <t>HAL DEPO</t>
        </is>
      </c>
      <c r="D1139" s="124" t="inlineStr">
        <is>
          <t>HALİT BAŞDAŞ</t>
        </is>
      </c>
      <c r="E1139" s="124" t="inlineStr">
        <is>
          <t>U015</t>
        </is>
      </c>
      <c r="F1139" s="124" t="inlineStr">
        <is>
          <t>KASİYER</t>
        </is>
      </c>
      <c r="G1139" s="124" t="inlineStr">
        <is>
          <t>A004</t>
        </is>
      </c>
      <c r="H1139" s="124" t="inlineStr">
        <is>
          <t>İade işlemi</t>
        </is>
      </c>
      <c r="I1139" s="166" t="n">
        <v>12</v>
      </c>
      <c r="J1139" s="166" t="n">
        <v>6</v>
      </c>
      <c r="K1139" s="166" t="n">
        <v>1</v>
      </c>
      <c r="L1139" s="166" t="n">
        <v>72</v>
      </c>
      <c r="M1139" s="141" t="inlineStr">
        <is>
          <t>Türetilmiş Saha Etüdü Bekleniyor</t>
        </is>
      </c>
      <c r="N1139" s="141" t="inlineStr">
        <is>
          <t>Saha Etüdü Bekleniyor</t>
        </is>
      </c>
    </row>
    <row r="1140" ht="15" customHeight="1" s="113">
      <c r="A1140" s="144" t="n">
        <v>46113</v>
      </c>
      <c r="B1140" s="124" t="inlineStr">
        <is>
          <t>M025</t>
        </is>
      </c>
      <c r="C1140" s="124" t="inlineStr">
        <is>
          <t>HAL DEPO</t>
        </is>
      </c>
      <c r="D1140" s="124" t="inlineStr">
        <is>
          <t>HALİT BAŞDAŞ</t>
        </is>
      </c>
      <c r="E1140" s="124" t="inlineStr">
        <is>
          <t>U026</t>
        </is>
      </c>
      <c r="F1140" s="124" t="inlineStr">
        <is>
          <t>REYON GÖREVLİSİ</t>
        </is>
      </c>
      <c r="G1140" s="124" t="inlineStr">
        <is>
          <t>A005</t>
        </is>
      </c>
      <c r="H1140" s="124" t="inlineStr">
        <is>
          <t>Koli raf yerleştirme</t>
        </is>
      </c>
      <c r="I1140" s="166" t="n">
        <v>42</v>
      </c>
      <c r="J1140" s="166" t="n">
        <v>1.8</v>
      </c>
      <c r="K1140" s="166" t="n">
        <v>1</v>
      </c>
      <c r="L1140" s="166" t="n">
        <v>75.59999999999999</v>
      </c>
      <c r="M1140" s="141" t="inlineStr">
        <is>
          <t>Mal Kabul (Aylık Operasyon KPI) - Türetilmiş</t>
        </is>
      </c>
      <c r="N1140" s="141" t="inlineStr">
        <is>
          <t>Gerçek/Türetilmiş</t>
        </is>
      </c>
    </row>
    <row r="1141" ht="15" customHeight="1" s="113">
      <c r="A1141" s="144" t="n">
        <v>46113</v>
      </c>
      <c r="B1141" s="124" t="inlineStr">
        <is>
          <t>M025</t>
        </is>
      </c>
      <c r="C1141" s="124" t="inlineStr">
        <is>
          <t>HAL DEPO</t>
        </is>
      </c>
      <c r="D1141" s="124" t="inlineStr">
        <is>
          <t>HALİT BAŞDAŞ</t>
        </is>
      </c>
      <c r="E1141" s="124" t="inlineStr">
        <is>
          <t>U026</t>
        </is>
      </c>
      <c r="F1141" s="124" t="inlineStr">
        <is>
          <t>REYON GÖREVLİSİ</t>
        </is>
      </c>
      <c r="G1141" s="124" t="inlineStr">
        <is>
          <t>A006</t>
        </is>
      </c>
      <c r="H1141" s="124" t="inlineStr">
        <is>
          <t>Palet boşaltma</t>
        </is>
      </c>
      <c r="I1141" s="166" t="n">
        <v>42</v>
      </c>
      <c r="J1141" s="166" t="n">
        <v>30</v>
      </c>
      <c r="K1141" s="166" t="n">
        <v>1</v>
      </c>
      <c r="L1141" s="166" t="n">
        <v>1260</v>
      </c>
      <c r="M1141" s="141" t="inlineStr">
        <is>
          <t>Mal Kabul (Aylık Operasyon KPI) - Türetilmiş</t>
        </is>
      </c>
      <c r="N1141" s="141" t="inlineStr">
        <is>
          <t>Gerçek/Türetilmiş</t>
        </is>
      </c>
    </row>
    <row r="1142" ht="15" customHeight="1" s="113">
      <c r="A1142" s="144" t="n">
        <v>46113</v>
      </c>
      <c r="B1142" s="124" t="inlineStr">
        <is>
          <t>M025</t>
        </is>
      </c>
      <c r="C1142" s="124" t="inlineStr">
        <is>
          <t>HAL DEPO</t>
        </is>
      </c>
      <c r="D1142" s="124" t="inlineStr">
        <is>
          <t>HALİT BAŞDAŞ</t>
        </is>
      </c>
      <c r="E1142" s="124" t="inlineStr">
        <is>
          <t>U026</t>
        </is>
      </c>
      <c r="F1142" s="124" t="inlineStr">
        <is>
          <t>REYON GÖREVLİSİ</t>
        </is>
      </c>
      <c r="G1142" s="124" t="inlineStr">
        <is>
          <t>A007</t>
        </is>
      </c>
      <c r="H1142" s="124" t="inlineStr">
        <is>
          <t>Etiket değiştirme</t>
        </is>
      </c>
      <c r="I1142" s="166" t="n">
        <v>132</v>
      </c>
      <c r="J1142" s="166" t="n">
        <v>0.45</v>
      </c>
      <c r="K1142" s="166" t="n">
        <v>1</v>
      </c>
      <c r="L1142" s="166" t="n">
        <v>59.4</v>
      </c>
      <c r="M1142" s="141" t="inlineStr">
        <is>
          <t>Türetilmiş Saha Etüdü Bekleniyor</t>
        </is>
      </c>
      <c r="N1142" s="141" t="inlineStr">
        <is>
          <t>Saha Etüdü Bekleniyor</t>
        </is>
      </c>
    </row>
    <row r="1143" ht="15" customHeight="1" s="113">
      <c r="A1143" s="144" t="n">
        <v>46113</v>
      </c>
      <c r="B1143" s="124" t="inlineStr">
        <is>
          <t>M025</t>
        </is>
      </c>
      <c r="C1143" s="124" t="inlineStr">
        <is>
          <t>HAL DEPO</t>
        </is>
      </c>
      <c r="D1143" s="124" t="inlineStr">
        <is>
          <t>HALİT BAŞDAŞ</t>
        </is>
      </c>
      <c r="E1143" s="124" t="inlineStr">
        <is>
          <t>U026</t>
        </is>
      </c>
      <c r="F1143" s="124" t="inlineStr">
        <is>
          <t>REYON GÖREVLİSİ</t>
        </is>
      </c>
      <c r="G1143" s="124" t="inlineStr">
        <is>
          <t>A008</t>
        </is>
      </c>
      <c r="H1143" s="124" t="inlineStr">
        <is>
          <t>SKT kontrolü</t>
        </is>
      </c>
      <c r="I1143" s="166" t="n">
        <v>945</v>
      </c>
      <c r="J1143" s="166" t="n">
        <v>0.2</v>
      </c>
      <c r="K1143" s="166" t="n">
        <v>1</v>
      </c>
      <c r="L1143" s="166" t="n">
        <v>189</v>
      </c>
      <c r="M1143" s="141" t="inlineStr">
        <is>
          <t>Türetilmiş Saha Etüdü Bekleniyor</t>
        </is>
      </c>
      <c r="N1143" s="141" t="inlineStr">
        <is>
          <t>Saha Etüdü Bekleniyor</t>
        </is>
      </c>
    </row>
    <row r="1144" ht="15" customHeight="1" s="113">
      <c r="A1144" s="144" t="n">
        <v>46113</v>
      </c>
      <c r="B1144" s="124" t="inlineStr">
        <is>
          <t>M025</t>
        </is>
      </c>
      <c r="C1144" s="124" t="inlineStr">
        <is>
          <t>HAL DEPO</t>
        </is>
      </c>
      <c r="D1144" s="124" t="inlineStr">
        <is>
          <t>HALİT BAŞDAŞ</t>
        </is>
      </c>
      <c r="E1144" s="124" t="inlineStr">
        <is>
          <t>U042</t>
        </is>
      </c>
      <c r="F1144" s="124" t="inlineStr">
        <is>
          <t>ŞARKÜTERİ</t>
        </is>
      </c>
      <c r="G1144" s="124" t="inlineStr">
        <is>
          <t>A009</t>
        </is>
      </c>
      <c r="H1144" s="124" t="inlineStr">
        <is>
          <t>Müşteri servis süresi</t>
        </is>
      </c>
      <c r="I1144" s="166" t="n">
        <v>100</v>
      </c>
      <c r="J1144" s="166" t="n">
        <v>4</v>
      </c>
      <c r="K1144" s="166" t="n">
        <v>1</v>
      </c>
      <c r="L1144" s="166" t="n">
        <v>400</v>
      </c>
      <c r="M1144" s="141" t="inlineStr">
        <is>
          <t>Türetilmiş Saha Etüdü Bekleniyor</t>
        </is>
      </c>
      <c r="N1144" s="141" t="inlineStr">
        <is>
          <t>Saha Etüdü Bekleniyor</t>
        </is>
      </c>
    </row>
    <row r="1145" ht="30" customHeight="1" s="113">
      <c r="A1145" s="144" t="n">
        <v>46113</v>
      </c>
      <c r="B1145" s="124" t="inlineStr">
        <is>
          <t>M025</t>
        </is>
      </c>
      <c r="C1145" s="124" t="inlineStr">
        <is>
          <t>HAL DEPO</t>
        </is>
      </c>
      <c r="D1145" s="124" t="inlineStr">
        <is>
          <t>HALİT BAŞDAŞ</t>
        </is>
      </c>
      <c r="E1145" s="124" t="inlineStr">
        <is>
          <t>U042</t>
        </is>
      </c>
      <c r="F1145" s="124" t="inlineStr">
        <is>
          <t>ŞARKÜTERİ</t>
        </is>
      </c>
      <c r="G1145" s="124" t="inlineStr">
        <is>
          <t>A010</t>
        </is>
      </c>
      <c r="H1145" s="124" t="inlineStr">
        <is>
          <t>Günlük temizlik</t>
        </is>
      </c>
      <c r="I1145" s="166" t="n">
        <v>1</v>
      </c>
      <c r="J1145" s="166" t="n">
        <v>90</v>
      </c>
      <c r="K1145" s="166" t="n">
        <v>1</v>
      </c>
      <c r="L1145" s="166" t="n">
        <v>90</v>
      </c>
      <c r="M1145" s="141" t="inlineStr">
        <is>
          <t>Sabit Aktivite</t>
        </is>
      </c>
      <c r="N1145" s="141" t="inlineStr">
        <is>
          <t>Gerçek/Mevcut Kaynak</t>
        </is>
      </c>
    </row>
    <row r="1146" ht="15" customHeight="1" s="113">
      <c r="A1146" s="144" t="n">
        <v>46113</v>
      </c>
      <c r="B1146" s="124" t="inlineStr">
        <is>
          <t>M025</t>
        </is>
      </c>
      <c r="C1146" s="124" t="inlineStr">
        <is>
          <t>HAL DEPO</t>
        </is>
      </c>
      <c r="D1146" s="124" t="inlineStr">
        <is>
          <t>HALİT BAŞDAŞ</t>
        </is>
      </c>
      <c r="E1146" s="124" t="inlineStr">
        <is>
          <t>U042</t>
        </is>
      </c>
      <c r="F1146" s="124" t="inlineStr">
        <is>
          <t>ŞARKÜTERİ</t>
        </is>
      </c>
      <c r="G1146" s="124" t="inlineStr">
        <is>
          <t>A011</t>
        </is>
      </c>
      <c r="H1146" s="124" t="inlineStr">
        <is>
          <t>Ürün hazırlama</t>
        </is>
      </c>
      <c r="I1146" s="166" t="n">
        <v>30</v>
      </c>
      <c r="J1146" s="166" t="n">
        <v>1.5</v>
      </c>
      <c r="K1146" s="166" t="n">
        <v>1</v>
      </c>
      <c r="L1146" s="166" t="n">
        <v>45</v>
      </c>
      <c r="M1146" s="141" t="inlineStr">
        <is>
          <t>Türetilmiş Saha Etüdü Bekleniyor</t>
        </is>
      </c>
      <c r="N1146" s="141" t="inlineStr">
        <is>
          <t>Saha Etüdü Bekleniyor</t>
        </is>
      </c>
    </row>
    <row r="1147" ht="30" customHeight="1" s="113">
      <c r="A1147" s="144" t="n">
        <v>46113</v>
      </c>
      <c r="B1147" s="124" t="inlineStr">
        <is>
          <t>M025</t>
        </is>
      </c>
      <c r="C1147" s="124" t="inlineStr">
        <is>
          <t>HAL DEPO</t>
        </is>
      </c>
      <c r="D1147" s="124" t="inlineStr">
        <is>
          <t>HALİT BAŞDAŞ</t>
        </is>
      </c>
      <c r="E1147" s="124" t="inlineStr">
        <is>
          <t>U013</t>
        </is>
      </c>
      <c r="F1147" s="124" t="inlineStr">
        <is>
          <t>KASAP</t>
        </is>
      </c>
      <c r="G1147" s="124" t="inlineStr">
        <is>
          <t>A012</t>
        </is>
      </c>
      <c r="H1147" s="124" t="inlineStr">
        <is>
          <t>Teşhir hazırlığı</t>
        </is>
      </c>
      <c r="I1147" s="166" t="n">
        <v>1</v>
      </c>
      <c r="J1147" s="166" t="n">
        <v>75</v>
      </c>
      <c r="K1147" s="166" t="n">
        <v>1</v>
      </c>
      <c r="L1147" s="166" t="n">
        <v>75</v>
      </c>
      <c r="M1147" s="141" t="inlineStr">
        <is>
          <t>Sabit Aktivite</t>
        </is>
      </c>
      <c r="N1147" s="141" t="inlineStr">
        <is>
          <t>Gerçek/Mevcut Kaynak</t>
        </is>
      </c>
    </row>
    <row r="1148" ht="15" customHeight="1" s="113">
      <c r="A1148" s="144" t="n">
        <v>46113</v>
      </c>
      <c r="B1148" s="124" t="inlineStr">
        <is>
          <t>M025</t>
        </is>
      </c>
      <c r="C1148" s="124" t="inlineStr">
        <is>
          <t>HAL DEPO</t>
        </is>
      </c>
      <c r="D1148" s="124" t="inlineStr">
        <is>
          <t>HALİT BAŞDAŞ</t>
        </is>
      </c>
      <c r="E1148" s="124" t="inlineStr">
        <is>
          <t>U013</t>
        </is>
      </c>
      <c r="F1148" s="124" t="inlineStr">
        <is>
          <t>KASAP</t>
        </is>
      </c>
      <c r="G1148" s="124" t="inlineStr">
        <is>
          <t>A013</t>
        </is>
      </c>
      <c r="H1148" s="124" t="inlineStr">
        <is>
          <t>Parçalama</t>
        </is>
      </c>
      <c r="I1148" s="166" t="n">
        <v>25</v>
      </c>
      <c r="J1148" s="166" t="n">
        <v>2.5</v>
      </c>
      <c r="K1148" s="166" t="n">
        <v>1</v>
      </c>
      <c r="L1148" s="166" t="n">
        <v>62.5</v>
      </c>
      <c r="M1148" s="141" t="inlineStr">
        <is>
          <t>Türetilmiş Saha Etüdü Bekleniyor</t>
        </is>
      </c>
      <c r="N1148" s="141" t="inlineStr">
        <is>
          <t>Saha Etüdü Bekleniyor</t>
        </is>
      </c>
    </row>
    <row r="1149" ht="15" customHeight="1" s="113">
      <c r="A1149" s="144" t="n">
        <v>46113</v>
      </c>
      <c r="B1149" s="124" t="inlineStr">
        <is>
          <t>M025</t>
        </is>
      </c>
      <c r="C1149" s="124" t="inlineStr">
        <is>
          <t>HAL DEPO</t>
        </is>
      </c>
      <c r="D1149" s="124" t="inlineStr">
        <is>
          <t>HALİT BAŞDAŞ</t>
        </is>
      </c>
      <c r="E1149" s="124" t="inlineStr">
        <is>
          <t>U013</t>
        </is>
      </c>
      <c r="F1149" s="124" t="inlineStr">
        <is>
          <t>KASAP</t>
        </is>
      </c>
      <c r="G1149" s="124" t="inlineStr">
        <is>
          <t>A014</t>
        </is>
      </c>
      <c r="H1149" s="124" t="inlineStr">
        <is>
          <t>Paketleme</t>
        </is>
      </c>
      <c r="I1149" s="166" t="n">
        <v>40</v>
      </c>
      <c r="J1149" s="166" t="n">
        <v>1.2</v>
      </c>
      <c r="K1149" s="166" t="n">
        <v>1</v>
      </c>
      <c r="L1149" s="166" t="n">
        <v>48</v>
      </c>
      <c r="M1149" s="141" t="inlineStr">
        <is>
          <t>Türetilmiş Saha Etüdü Bekleniyor</t>
        </is>
      </c>
      <c r="N1149" s="141" t="inlineStr">
        <is>
          <t>Saha Etüdü Bekleniyor</t>
        </is>
      </c>
    </row>
    <row r="1150" ht="15" customHeight="1" s="113">
      <c r="A1150" s="144" t="n">
        <v>46113</v>
      </c>
      <c r="B1150" s="124" t="inlineStr">
        <is>
          <t>M025</t>
        </is>
      </c>
      <c r="C1150" s="124" t="inlineStr">
        <is>
          <t>HAL DEPO</t>
        </is>
      </c>
      <c r="D1150" s="124" t="inlineStr">
        <is>
          <t>HALİT BAŞDAŞ</t>
        </is>
      </c>
      <c r="E1150" s="124" t="inlineStr">
        <is>
          <t>U017</t>
        </is>
      </c>
      <c r="F1150" s="124" t="inlineStr">
        <is>
          <t>MANAV</t>
        </is>
      </c>
      <c r="G1150" s="124" t="inlineStr">
        <is>
          <t>A015</t>
        </is>
      </c>
      <c r="H1150" s="124" t="inlineStr">
        <is>
          <t>Teşhir hazırlığı</t>
        </is>
      </c>
      <c r="I1150" s="166" t="n">
        <v>76</v>
      </c>
      <c r="J1150" s="166" t="n">
        <v>2.2</v>
      </c>
      <c r="K1150" s="166" t="n">
        <v>1</v>
      </c>
      <c r="L1150" s="166" t="n">
        <v>167.2</v>
      </c>
      <c r="M1150" s="141" t="inlineStr">
        <is>
          <t>Türetilmiş Saha Etüdü Bekleniyor</t>
        </is>
      </c>
      <c r="N1150" s="141" t="inlineStr">
        <is>
          <t>Saha Etüdü Bekleniyor</t>
        </is>
      </c>
    </row>
    <row r="1151" ht="15" customHeight="1" s="113">
      <c r="A1151" s="144" t="n">
        <v>46113</v>
      </c>
      <c r="B1151" s="124" t="inlineStr">
        <is>
          <t>M025</t>
        </is>
      </c>
      <c r="C1151" s="124" t="inlineStr">
        <is>
          <t>HAL DEPO</t>
        </is>
      </c>
      <c r="D1151" s="124" t="inlineStr">
        <is>
          <t>HALİT BAŞDAŞ</t>
        </is>
      </c>
      <c r="E1151" s="124" t="inlineStr">
        <is>
          <t>U017</t>
        </is>
      </c>
      <c r="F1151" s="124" t="inlineStr">
        <is>
          <t>MANAV</t>
        </is>
      </c>
      <c r="G1151" s="124" t="inlineStr">
        <is>
          <t>A016</t>
        </is>
      </c>
      <c r="H1151" s="124" t="inlineStr">
        <is>
          <t>Ayıklama</t>
        </is>
      </c>
      <c r="I1151" s="166" t="n">
        <v>45</v>
      </c>
      <c r="J1151" s="166" t="n">
        <v>0.8</v>
      </c>
      <c r="K1151" s="166" t="n">
        <v>1</v>
      </c>
      <c r="L1151" s="166" t="n">
        <v>36</v>
      </c>
      <c r="M1151" s="141" t="inlineStr">
        <is>
          <t>Türetilmiş Saha Etüdü Bekleniyor</t>
        </is>
      </c>
      <c r="N1151" s="141" t="inlineStr">
        <is>
          <t>Saha Etüdü Bekleniyor</t>
        </is>
      </c>
    </row>
    <row r="1152" ht="15" customHeight="1" s="113">
      <c r="A1152" s="144" t="n">
        <v>46113</v>
      </c>
      <c r="B1152" s="124" t="inlineStr">
        <is>
          <t>M025</t>
        </is>
      </c>
      <c r="C1152" s="124" t="inlineStr">
        <is>
          <t>HAL DEPO</t>
        </is>
      </c>
      <c r="D1152" s="124" t="inlineStr">
        <is>
          <t>HALİT BAŞDAŞ</t>
        </is>
      </c>
      <c r="E1152" s="124" t="inlineStr">
        <is>
          <t>U017</t>
        </is>
      </c>
      <c r="F1152" s="124" t="inlineStr">
        <is>
          <t>MANAV</t>
        </is>
      </c>
      <c r="G1152" s="124" t="inlineStr">
        <is>
          <t>A017</t>
        </is>
      </c>
      <c r="H1152" s="124" t="inlineStr">
        <is>
          <t>Fire ayrıştırma</t>
        </is>
      </c>
      <c r="I1152" s="166" t="n">
        <v>11</v>
      </c>
      <c r="J1152" s="166" t="n">
        <v>1</v>
      </c>
      <c r="K1152" s="166" t="n">
        <v>1</v>
      </c>
      <c r="L1152" s="166" t="n">
        <v>11</v>
      </c>
      <c r="M1152" s="141" t="inlineStr">
        <is>
          <t>Türetilmiş Saha Etüdü Bekleniyor</t>
        </is>
      </c>
      <c r="N1152" s="141" t="inlineStr">
        <is>
          <t>Saha Etüdü Bekleniyor</t>
        </is>
      </c>
    </row>
    <row r="1153" ht="30" customHeight="1" s="113">
      <c r="A1153" s="144" t="n">
        <v>46113</v>
      </c>
      <c r="B1153" s="124" t="inlineStr">
        <is>
          <t>M025</t>
        </is>
      </c>
      <c r="C1153" s="124" t="inlineStr">
        <is>
          <t>HAL DEPO</t>
        </is>
      </c>
      <c r="D1153" s="124" t="inlineStr">
        <is>
          <t>HALİT BAŞDAŞ</t>
        </is>
      </c>
      <c r="E1153" s="124" t="inlineStr">
        <is>
          <t>U023</t>
        </is>
      </c>
      <c r="F1153" s="124" t="inlineStr">
        <is>
          <t>ONLİNE TOPLAYICI</t>
        </is>
      </c>
      <c r="G1153" s="124" t="inlineStr">
        <is>
          <t>A018</t>
        </is>
      </c>
      <c r="H1153" s="124" t="inlineStr">
        <is>
          <t>Sipariş toplama</t>
        </is>
      </c>
      <c r="I1153" s="166" t="n">
        <v>0</v>
      </c>
      <c r="J1153" s="166" t="n">
        <v>7</v>
      </c>
      <c r="K1153" s="166" t="n">
        <v>1</v>
      </c>
      <c r="L1153" s="166" t="n">
        <v>0</v>
      </c>
      <c r="M1153" s="141" t="inlineStr">
        <is>
          <t>Online Sipariş - Gerçek</t>
        </is>
      </c>
      <c r="N1153" s="141" t="inlineStr">
        <is>
          <t>Gerçek/Mevcut Kaynak</t>
        </is>
      </c>
    </row>
    <row r="1154" ht="30" customHeight="1" s="113">
      <c r="A1154" s="144" t="n">
        <v>46113</v>
      </c>
      <c r="B1154" s="124" t="inlineStr">
        <is>
          <t>M025</t>
        </is>
      </c>
      <c r="C1154" s="124" t="inlineStr">
        <is>
          <t>HAL DEPO</t>
        </is>
      </c>
      <c r="D1154" s="124" t="inlineStr">
        <is>
          <t>HALİT BAŞDAŞ</t>
        </is>
      </c>
      <c r="E1154" s="124" t="inlineStr">
        <is>
          <t>U024</t>
        </is>
      </c>
      <c r="F1154" s="124" t="inlineStr">
        <is>
          <t>ONLİNE ŞOFÖR</t>
        </is>
      </c>
      <c r="G1154" s="124" t="inlineStr">
        <is>
          <t>A019</t>
        </is>
      </c>
      <c r="H1154" s="124" t="inlineStr">
        <is>
          <t>Sipariş teslimatı</t>
        </is>
      </c>
      <c r="I1154" s="166" t="n">
        <v>0</v>
      </c>
      <c r="J1154" s="166" t="n">
        <v>12</v>
      </c>
      <c r="K1154" s="166" t="n">
        <v>1</v>
      </c>
      <c r="L1154" s="166" t="n">
        <v>0</v>
      </c>
      <c r="M1154" s="141" t="inlineStr">
        <is>
          <t>Online Sipariş - Gerçek</t>
        </is>
      </c>
      <c r="N1154" s="141" t="inlineStr">
        <is>
          <t>Gerçek/Mevcut Kaynak</t>
        </is>
      </c>
    </row>
    <row r="1155" ht="15" customHeight="1" s="113">
      <c r="A1155" s="144" t="n">
        <v>46113</v>
      </c>
      <c r="B1155" s="124" t="inlineStr">
        <is>
          <t>M025</t>
        </is>
      </c>
      <c r="C1155" s="124" t="inlineStr">
        <is>
          <t>HAL DEPO</t>
        </is>
      </c>
      <c r="D1155" s="124" t="inlineStr">
        <is>
          <t>HALİT BAŞDAŞ</t>
        </is>
      </c>
      <c r="E1155" s="124" t="inlineStr">
        <is>
          <t>U002</t>
        </is>
      </c>
      <c r="F1155" s="124" t="inlineStr">
        <is>
          <t>BAKLİYAT</t>
        </is>
      </c>
      <c r="G1155" s="124" t="inlineStr">
        <is>
          <t>A020</t>
        </is>
      </c>
      <c r="H1155" s="124" t="inlineStr">
        <is>
          <t>Ürün dolumu</t>
        </is>
      </c>
      <c r="I1155" s="166" t="n">
        <v>45</v>
      </c>
      <c r="J1155" s="166" t="n">
        <v>2</v>
      </c>
      <c r="K1155" s="166" t="n">
        <v>1</v>
      </c>
      <c r="L1155" s="166" t="n">
        <v>90</v>
      </c>
      <c r="M1155" s="141" t="inlineStr">
        <is>
          <t>Türetilmiş Saha Etüdü Bekleniyor</t>
        </is>
      </c>
      <c r="N1155" s="141" t="inlineStr">
        <is>
          <t>Saha Etüdü Bekleniyor</t>
        </is>
      </c>
    </row>
    <row r="1156" ht="15" customHeight="1" s="113">
      <c r="A1156" s="144" t="n">
        <v>46113</v>
      </c>
      <c r="B1156" s="124" t="inlineStr">
        <is>
          <t>M025</t>
        </is>
      </c>
      <c r="C1156" s="124" t="inlineStr">
        <is>
          <t>HAL DEPO</t>
        </is>
      </c>
      <c r="D1156" s="124" t="inlineStr">
        <is>
          <t>HALİT BAŞDAŞ</t>
        </is>
      </c>
      <c r="E1156" s="124" t="inlineStr">
        <is>
          <t>U034</t>
        </is>
      </c>
      <c r="F1156" s="124" t="inlineStr">
        <is>
          <t>UNLU MAMÜLLER</t>
        </is>
      </c>
      <c r="G1156" s="124" t="inlineStr">
        <is>
          <t>A021</t>
        </is>
      </c>
      <c r="H1156" s="124" t="inlineStr">
        <is>
          <t>Ürün hazırlama/pişirme</t>
        </is>
      </c>
      <c r="I1156" s="166" t="n">
        <v>2</v>
      </c>
      <c r="J1156" s="166" t="n">
        <v>25</v>
      </c>
      <c r="K1156" s="166" t="n">
        <v>1</v>
      </c>
      <c r="L1156" s="166" t="n">
        <v>50</v>
      </c>
      <c r="M1156" s="141" t="inlineStr">
        <is>
          <t>Türetilmiş Saha Etüdü Bekleniyor</t>
        </is>
      </c>
      <c r="N1156" s="141" t="inlineStr">
        <is>
          <t>Saha Etüdü Bekleniyor</t>
        </is>
      </c>
    </row>
    <row r="1157" ht="30" customHeight="1" s="113">
      <c r="A1157" s="144" t="n">
        <v>46113</v>
      </c>
      <c r="B1157" s="124" t="inlineStr">
        <is>
          <t>M047</t>
        </is>
      </c>
      <c r="C1157" s="124" t="inlineStr">
        <is>
          <t>ÇİFTLİK</t>
        </is>
      </c>
      <c r="D1157" s="124" t="inlineStr">
        <is>
          <t>CEBRAİL ÇİÇEK</t>
        </is>
      </c>
      <c r="E1157" s="124" t="inlineStr">
        <is>
          <t>U015</t>
        </is>
      </c>
      <c r="F1157" s="124" t="inlineStr">
        <is>
          <t>KASİYER</t>
        </is>
      </c>
      <c r="G1157" s="124" t="inlineStr">
        <is>
          <t>A001</t>
        </is>
      </c>
      <c r="H1157" s="124" t="inlineStr">
        <is>
          <t>Fiş işlemi</t>
        </is>
      </c>
      <c r="I1157" s="166" t="n">
        <v>1000</v>
      </c>
      <c r="J1157" s="166" t="n">
        <v>2</v>
      </c>
      <c r="K1157" s="166" t="n">
        <v>1</v>
      </c>
      <c r="L1157" s="166" t="n">
        <v>2000</v>
      </c>
      <c r="M1157" s="141" t="inlineStr">
        <is>
          <t>Günlük Operasyon - Gerçek</t>
        </is>
      </c>
      <c r="N1157" s="141" t="inlineStr">
        <is>
          <t>Gerçek/Mevcut Kaynak</t>
        </is>
      </c>
    </row>
    <row r="1158" ht="15" customHeight="1" s="113">
      <c r="A1158" s="144" t="n">
        <v>46113</v>
      </c>
      <c r="B1158" s="124" t="inlineStr">
        <is>
          <t>M047</t>
        </is>
      </c>
      <c r="C1158" s="124" t="inlineStr">
        <is>
          <t>ÇİFTLİK</t>
        </is>
      </c>
      <c r="D1158" s="124" t="inlineStr">
        <is>
          <t>CEBRAİL ÇİÇEK</t>
        </is>
      </c>
      <c r="E1158" s="124" t="inlineStr">
        <is>
          <t>U015</t>
        </is>
      </c>
      <c r="F1158" s="124" t="inlineStr">
        <is>
          <t>KASİYER</t>
        </is>
      </c>
      <c r="G1158" s="124" t="inlineStr">
        <is>
          <t>A002</t>
        </is>
      </c>
      <c r="H1158" s="124" t="inlineStr">
        <is>
          <t>Kasa açılışı</t>
        </is>
      </c>
      <c r="I1158" s="166" t="n">
        <v>3</v>
      </c>
      <c r="J1158" s="166" t="n">
        <v>15</v>
      </c>
      <c r="K1158" s="166" t="n">
        <v>1</v>
      </c>
      <c r="L1158" s="166" t="n">
        <v>45</v>
      </c>
      <c r="M1158" s="141" t="inlineStr">
        <is>
          <t>Türetilmiş Saha Etüdü Bekleniyor</t>
        </is>
      </c>
      <c r="N1158" s="141" t="inlineStr">
        <is>
          <t>Saha Etüdü Bekleniyor</t>
        </is>
      </c>
    </row>
    <row r="1159" ht="15" customHeight="1" s="113">
      <c r="A1159" s="144" t="n">
        <v>46113</v>
      </c>
      <c r="B1159" s="124" t="inlineStr">
        <is>
          <t>M047</t>
        </is>
      </c>
      <c r="C1159" s="124" t="inlineStr">
        <is>
          <t>ÇİFTLİK</t>
        </is>
      </c>
      <c r="D1159" s="124" t="inlineStr">
        <is>
          <t>CEBRAİL ÇİÇEK</t>
        </is>
      </c>
      <c r="E1159" s="124" t="inlineStr">
        <is>
          <t>U015</t>
        </is>
      </c>
      <c r="F1159" s="124" t="inlineStr">
        <is>
          <t>KASİYER</t>
        </is>
      </c>
      <c r="G1159" s="124" t="inlineStr">
        <is>
          <t>A003</t>
        </is>
      </c>
      <c r="H1159" s="124" t="inlineStr">
        <is>
          <t>Kasa kapanışı</t>
        </is>
      </c>
      <c r="I1159" s="166" t="n">
        <v>3</v>
      </c>
      <c r="J1159" s="166" t="n">
        <v>20</v>
      </c>
      <c r="K1159" s="166" t="n">
        <v>1</v>
      </c>
      <c r="L1159" s="166" t="n">
        <v>60</v>
      </c>
      <c r="M1159" s="141" t="inlineStr">
        <is>
          <t>Türetilmiş Saha Etüdü Bekleniyor</t>
        </is>
      </c>
      <c r="N1159" s="141" t="inlineStr">
        <is>
          <t>Saha Etüdü Bekleniyor</t>
        </is>
      </c>
    </row>
    <row r="1160" ht="15" customHeight="1" s="113">
      <c r="A1160" s="144" t="n">
        <v>46113</v>
      </c>
      <c r="B1160" s="124" t="inlineStr">
        <is>
          <t>M047</t>
        </is>
      </c>
      <c r="C1160" s="124" t="inlineStr">
        <is>
          <t>ÇİFTLİK</t>
        </is>
      </c>
      <c r="D1160" s="124" t="inlineStr">
        <is>
          <t>CEBRAİL ÇİÇEK</t>
        </is>
      </c>
      <c r="E1160" s="124" t="inlineStr">
        <is>
          <t>U015</t>
        </is>
      </c>
      <c r="F1160" s="124" t="inlineStr">
        <is>
          <t>KASİYER</t>
        </is>
      </c>
      <c r="G1160" s="124" t="inlineStr">
        <is>
          <t>A004</t>
        </is>
      </c>
      <c r="H1160" s="124" t="inlineStr">
        <is>
          <t>İade işlemi</t>
        </is>
      </c>
      <c r="I1160" s="166" t="n">
        <v>12</v>
      </c>
      <c r="J1160" s="166" t="n">
        <v>6</v>
      </c>
      <c r="K1160" s="166" t="n">
        <v>1</v>
      </c>
      <c r="L1160" s="166" t="n">
        <v>72</v>
      </c>
      <c r="M1160" s="141" t="inlineStr">
        <is>
          <t>Türetilmiş Saha Etüdü Bekleniyor</t>
        </is>
      </c>
      <c r="N1160" s="141" t="inlineStr">
        <is>
          <t>Saha Etüdü Bekleniyor</t>
        </is>
      </c>
    </row>
    <row r="1161" ht="15" customHeight="1" s="113">
      <c r="A1161" s="144" t="n">
        <v>46113</v>
      </c>
      <c r="B1161" s="124" t="inlineStr">
        <is>
          <t>M047</t>
        </is>
      </c>
      <c r="C1161" s="124" t="inlineStr">
        <is>
          <t>ÇİFTLİK</t>
        </is>
      </c>
      <c r="D1161" s="124" t="inlineStr">
        <is>
          <t>CEBRAİL ÇİÇEK</t>
        </is>
      </c>
      <c r="E1161" s="124" t="inlineStr">
        <is>
          <t>U026</t>
        </is>
      </c>
      <c r="F1161" s="124" t="inlineStr">
        <is>
          <t>REYON GÖREVLİSİ</t>
        </is>
      </c>
      <c r="G1161" s="124" t="inlineStr">
        <is>
          <t>A005</t>
        </is>
      </c>
      <c r="H1161" s="124" t="inlineStr">
        <is>
          <t>Koli raf yerleştirme</t>
        </is>
      </c>
      <c r="I1161" s="166" t="n">
        <v>81</v>
      </c>
      <c r="J1161" s="166" t="n">
        <v>1.8</v>
      </c>
      <c r="K1161" s="166" t="n">
        <v>1</v>
      </c>
      <c r="L1161" s="166" t="n">
        <v>145.8</v>
      </c>
      <c r="M1161" s="141" t="inlineStr">
        <is>
          <t>Mal Kabul (Aylık Operasyon KPI) - Türetilmiş</t>
        </is>
      </c>
      <c r="N1161" s="141" t="inlineStr">
        <is>
          <t>Gerçek/Türetilmiş</t>
        </is>
      </c>
    </row>
    <row r="1162" ht="15" customHeight="1" s="113">
      <c r="A1162" s="144" t="n">
        <v>46113</v>
      </c>
      <c r="B1162" s="124" t="inlineStr">
        <is>
          <t>M047</t>
        </is>
      </c>
      <c r="C1162" s="124" t="inlineStr">
        <is>
          <t>ÇİFTLİK</t>
        </is>
      </c>
      <c r="D1162" s="124" t="inlineStr">
        <is>
          <t>CEBRAİL ÇİÇEK</t>
        </is>
      </c>
      <c r="E1162" s="124" t="inlineStr">
        <is>
          <t>U026</t>
        </is>
      </c>
      <c r="F1162" s="124" t="inlineStr">
        <is>
          <t>REYON GÖREVLİSİ</t>
        </is>
      </c>
      <c r="G1162" s="124" t="inlineStr">
        <is>
          <t>A006</t>
        </is>
      </c>
      <c r="H1162" s="124" t="inlineStr">
        <is>
          <t>Palet boşaltma</t>
        </is>
      </c>
      <c r="I1162" s="166" t="n">
        <v>81</v>
      </c>
      <c r="J1162" s="166" t="n">
        <v>30</v>
      </c>
      <c r="K1162" s="166" t="n">
        <v>1</v>
      </c>
      <c r="L1162" s="166" t="n">
        <v>2430</v>
      </c>
      <c r="M1162" s="141" t="inlineStr">
        <is>
          <t>Mal Kabul (Aylık Operasyon KPI) - Türetilmiş</t>
        </is>
      </c>
      <c r="N1162" s="141" t="inlineStr">
        <is>
          <t>Gerçek/Türetilmiş</t>
        </is>
      </c>
    </row>
    <row r="1163" ht="15" customHeight="1" s="113">
      <c r="A1163" s="144" t="n">
        <v>46113</v>
      </c>
      <c r="B1163" s="124" t="inlineStr">
        <is>
          <t>M047</t>
        </is>
      </c>
      <c r="C1163" s="124" t="inlineStr">
        <is>
          <t>ÇİFTLİK</t>
        </is>
      </c>
      <c r="D1163" s="124" t="inlineStr">
        <is>
          <t>CEBRAİL ÇİÇEK</t>
        </is>
      </c>
      <c r="E1163" s="124" t="inlineStr">
        <is>
          <t>U026</t>
        </is>
      </c>
      <c r="F1163" s="124" t="inlineStr">
        <is>
          <t>REYON GÖREVLİSİ</t>
        </is>
      </c>
      <c r="G1163" s="124" t="inlineStr">
        <is>
          <t>A007</t>
        </is>
      </c>
      <c r="H1163" s="124" t="inlineStr">
        <is>
          <t>Etiket değiştirme</t>
        </is>
      </c>
      <c r="I1163" s="166" t="n">
        <v>64</v>
      </c>
      <c r="J1163" s="166" t="n">
        <v>0.45</v>
      </c>
      <c r="K1163" s="166" t="n">
        <v>1</v>
      </c>
      <c r="L1163" s="166" t="n">
        <v>28.8</v>
      </c>
      <c r="M1163" s="141" t="inlineStr">
        <is>
          <t>Türetilmiş Saha Etüdü Bekleniyor</t>
        </is>
      </c>
      <c r="N1163" s="141" t="inlineStr">
        <is>
          <t>Saha Etüdü Bekleniyor</t>
        </is>
      </c>
    </row>
    <row r="1164" ht="15" customHeight="1" s="113">
      <c r="A1164" s="144" t="n">
        <v>46113</v>
      </c>
      <c r="B1164" s="124" t="inlineStr">
        <is>
          <t>M047</t>
        </is>
      </c>
      <c r="C1164" s="124" t="inlineStr">
        <is>
          <t>ÇİFTLİK</t>
        </is>
      </c>
      <c r="D1164" s="124" t="inlineStr">
        <is>
          <t>CEBRAİL ÇİÇEK</t>
        </is>
      </c>
      <c r="E1164" s="124" t="inlineStr">
        <is>
          <t>U026</t>
        </is>
      </c>
      <c r="F1164" s="124" t="inlineStr">
        <is>
          <t>REYON GÖREVLİSİ</t>
        </is>
      </c>
      <c r="G1164" s="124" t="inlineStr">
        <is>
          <t>A008</t>
        </is>
      </c>
      <c r="H1164" s="124" t="inlineStr">
        <is>
          <t>SKT kontrolü</t>
        </is>
      </c>
      <c r="I1164" s="166" t="n">
        <v>455</v>
      </c>
      <c r="J1164" s="166" t="n">
        <v>0.2</v>
      </c>
      <c r="K1164" s="166" t="n">
        <v>1</v>
      </c>
      <c r="L1164" s="166" t="n">
        <v>91</v>
      </c>
      <c r="M1164" s="141" t="inlineStr">
        <is>
          <t>Türetilmiş Saha Etüdü Bekleniyor</t>
        </is>
      </c>
      <c r="N1164" s="141" t="inlineStr">
        <is>
          <t>Saha Etüdü Bekleniyor</t>
        </is>
      </c>
    </row>
    <row r="1165" ht="15" customHeight="1" s="113">
      <c r="A1165" s="144" t="n">
        <v>46113</v>
      </c>
      <c r="B1165" s="124" t="inlineStr">
        <is>
          <t>M047</t>
        </is>
      </c>
      <c r="C1165" s="124" t="inlineStr">
        <is>
          <t>ÇİFTLİK</t>
        </is>
      </c>
      <c r="D1165" s="124" t="inlineStr">
        <is>
          <t>CEBRAİL ÇİÇEK</t>
        </is>
      </c>
      <c r="E1165" s="124" t="inlineStr">
        <is>
          <t>U042</t>
        </is>
      </c>
      <c r="F1165" s="124" t="inlineStr">
        <is>
          <t>ŞARKÜTERİ</t>
        </is>
      </c>
      <c r="G1165" s="124" t="inlineStr">
        <is>
          <t>A009</t>
        </is>
      </c>
      <c r="H1165" s="124" t="inlineStr">
        <is>
          <t>Müşteri servis süresi</t>
        </is>
      </c>
      <c r="I1165" s="166" t="n">
        <v>100</v>
      </c>
      <c r="J1165" s="166" t="n">
        <v>4</v>
      </c>
      <c r="K1165" s="166" t="n">
        <v>1</v>
      </c>
      <c r="L1165" s="166" t="n">
        <v>400</v>
      </c>
      <c r="M1165" s="141" t="inlineStr">
        <is>
          <t>Türetilmiş Saha Etüdü Bekleniyor</t>
        </is>
      </c>
      <c r="N1165" s="141" t="inlineStr">
        <is>
          <t>Saha Etüdü Bekleniyor</t>
        </is>
      </c>
    </row>
    <row r="1166" ht="30" customHeight="1" s="113">
      <c r="A1166" s="144" t="n">
        <v>46113</v>
      </c>
      <c r="B1166" s="124" t="inlineStr">
        <is>
          <t>M047</t>
        </is>
      </c>
      <c r="C1166" s="124" t="inlineStr">
        <is>
          <t>ÇİFTLİK</t>
        </is>
      </c>
      <c r="D1166" s="124" t="inlineStr">
        <is>
          <t>CEBRAİL ÇİÇEK</t>
        </is>
      </c>
      <c r="E1166" s="124" t="inlineStr">
        <is>
          <t>U042</t>
        </is>
      </c>
      <c r="F1166" s="124" t="inlineStr">
        <is>
          <t>ŞARKÜTERİ</t>
        </is>
      </c>
      <c r="G1166" s="124" t="inlineStr">
        <is>
          <t>A010</t>
        </is>
      </c>
      <c r="H1166" s="124" t="inlineStr">
        <is>
          <t>Günlük temizlik</t>
        </is>
      </c>
      <c r="I1166" s="166" t="n">
        <v>1</v>
      </c>
      <c r="J1166" s="166" t="n">
        <v>90</v>
      </c>
      <c r="K1166" s="166" t="n">
        <v>1</v>
      </c>
      <c r="L1166" s="166" t="n">
        <v>90</v>
      </c>
      <c r="M1166" s="141" t="inlineStr">
        <is>
          <t>Sabit Aktivite</t>
        </is>
      </c>
      <c r="N1166" s="141" t="inlineStr">
        <is>
          <t>Gerçek/Mevcut Kaynak</t>
        </is>
      </c>
    </row>
    <row r="1167" ht="15" customHeight="1" s="113">
      <c r="A1167" s="144" t="n">
        <v>46113</v>
      </c>
      <c r="B1167" s="124" t="inlineStr">
        <is>
          <t>M047</t>
        </is>
      </c>
      <c r="C1167" s="124" t="inlineStr">
        <is>
          <t>ÇİFTLİK</t>
        </is>
      </c>
      <c r="D1167" s="124" t="inlineStr">
        <is>
          <t>CEBRAİL ÇİÇEK</t>
        </is>
      </c>
      <c r="E1167" s="124" t="inlineStr">
        <is>
          <t>U042</t>
        </is>
      </c>
      <c r="F1167" s="124" t="inlineStr">
        <is>
          <t>ŞARKÜTERİ</t>
        </is>
      </c>
      <c r="G1167" s="124" t="inlineStr">
        <is>
          <t>A011</t>
        </is>
      </c>
      <c r="H1167" s="124" t="inlineStr">
        <is>
          <t>Ürün hazırlama</t>
        </is>
      </c>
      <c r="I1167" s="166" t="n">
        <v>30</v>
      </c>
      <c r="J1167" s="166" t="n">
        <v>1.5</v>
      </c>
      <c r="K1167" s="166" t="n">
        <v>1</v>
      </c>
      <c r="L1167" s="166" t="n">
        <v>45</v>
      </c>
      <c r="M1167" s="141" t="inlineStr">
        <is>
          <t>Türetilmiş Saha Etüdü Bekleniyor</t>
        </is>
      </c>
      <c r="N1167" s="141" t="inlineStr">
        <is>
          <t>Saha Etüdü Bekleniyor</t>
        </is>
      </c>
    </row>
    <row r="1168" ht="30" customHeight="1" s="113">
      <c r="A1168" s="144" t="n">
        <v>46113</v>
      </c>
      <c r="B1168" s="124" t="inlineStr">
        <is>
          <t>M047</t>
        </is>
      </c>
      <c r="C1168" s="124" t="inlineStr">
        <is>
          <t>ÇİFTLİK</t>
        </is>
      </c>
      <c r="D1168" s="124" t="inlineStr">
        <is>
          <t>CEBRAİL ÇİÇEK</t>
        </is>
      </c>
      <c r="E1168" s="124" t="inlineStr">
        <is>
          <t>U013</t>
        </is>
      </c>
      <c r="F1168" s="124" t="inlineStr">
        <is>
          <t>KASAP</t>
        </is>
      </c>
      <c r="G1168" s="124" t="inlineStr">
        <is>
          <t>A012</t>
        </is>
      </c>
      <c r="H1168" s="124" t="inlineStr">
        <is>
          <t>Teşhir hazırlığı</t>
        </is>
      </c>
      <c r="I1168" s="166" t="n">
        <v>1</v>
      </c>
      <c r="J1168" s="166" t="n">
        <v>75</v>
      </c>
      <c r="K1168" s="166" t="n">
        <v>1</v>
      </c>
      <c r="L1168" s="166" t="n">
        <v>75</v>
      </c>
      <c r="M1168" s="141" t="inlineStr">
        <is>
          <t>Sabit Aktivite</t>
        </is>
      </c>
      <c r="N1168" s="141" t="inlineStr">
        <is>
          <t>Gerçek/Mevcut Kaynak</t>
        </is>
      </c>
    </row>
    <row r="1169" ht="15" customHeight="1" s="113">
      <c r="A1169" s="144" t="n">
        <v>46113</v>
      </c>
      <c r="B1169" s="124" t="inlineStr">
        <is>
          <t>M047</t>
        </is>
      </c>
      <c r="C1169" s="124" t="inlineStr">
        <is>
          <t>ÇİFTLİK</t>
        </is>
      </c>
      <c r="D1169" s="124" t="inlineStr">
        <is>
          <t>CEBRAİL ÇİÇEK</t>
        </is>
      </c>
      <c r="E1169" s="124" t="inlineStr">
        <is>
          <t>U013</t>
        </is>
      </c>
      <c r="F1169" s="124" t="inlineStr">
        <is>
          <t>KASAP</t>
        </is>
      </c>
      <c r="G1169" s="124" t="inlineStr">
        <is>
          <t>A013</t>
        </is>
      </c>
      <c r="H1169" s="124" t="inlineStr">
        <is>
          <t>Parçalama</t>
        </is>
      </c>
      <c r="I1169" s="166" t="n">
        <v>25</v>
      </c>
      <c r="J1169" s="166" t="n">
        <v>2.5</v>
      </c>
      <c r="K1169" s="166" t="n">
        <v>1</v>
      </c>
      <c r="L1169" s="166" t="n">
        <v>62.5</v>
      </c>
      <c r="M1169" s="141" t="inlineStr">
        <is>
          <t>Türetilmiş Saha Etüdü Bekleniyor</t>
        </is>
      </c>
      <c r="N1169" s="141" t="inlineStr">
        <is>
          <t>Saha Etüdü Bekleniyor</t>
        </is>
      </c>
    </row>
    <row r="1170" ht="15" customHeight="1" s="113">
      <c r="A1170" s="144" t="n">
        <v>46113</v>
      </c>
      <c r="B1170" s="124" t="inlineStr">
        <is>
          <t>M047</t>
        </is>
      </c>
      <c r="C1170" s="124" t="inlineStr">
        <is>
          <t>ÇİFTLİK</t>
        </is>
      </c>
      <c r="D1170" s="124" t="inlineStr">
        <is>
          <t>CEBRAİL ÇİÇEK</t>
        </is>
      </c>
      <c r="E1170" s="124" t="inlineStr">
        <is>
          <t>U013</t>
        </is>
      </c>
      <c r="F1170" s="124" t="inlineStr">
        <is>
          <t>KASAP</t>
        </is>
      </c>
      <c r="G1170" s="124" t="inlineStr">
        <is>
          <t>A014</t>
        </is>
      </c>
      <c r="H1170" s="124" t="inlineStr">
        <is>
          <t>Paketleme</t>
        </is>
      </c>
      <c r="I1170" s="166" t="n">
        <v>40</v>
      </c>
      <c r="J1170" s="166" t="n">
        <v>1.2</v>
      </c>
      <c r="K1170" s="166" t="n">
        <v>1</v>
      </c>
      <c r="L1170" s="166" t="n">
        <v>48</v>
      </c>
      <c r="M1170" s="141" t="inlineStr">
        <is>
          <t>Türetilmiş Saha Etüdü Bekleniyor</t>
        </is>
      </c>
      <c r="N1170" s="141" t="inlineStr">
        <is>
          <t>Saha Etüdü Bekleniyor</t>
        </is>
      </c>
    </row>
    <row r="1171" ht="15" customHeight="1" s="113">
      <c r="A1171" s="144" t="n">
        <v>46113</v>
      </c>
      <c r="B1171" s="124" t="inlineStr">
        <is>
          <t>M047</t>
        </is>
      </c>
      <c r="C1171" s="124" t="inlineStr">
        <is>
          <t>ÇİFTLİK</t>
        </is>
      </c>
      <c r="D1171" s="124" t="inlineStr">
        <is>
          <t>CEBRAİL ÇİÇEK</t>
        </is>
      </c>
      <c r="E1171" s="124" t="inlineStr">
        <is>
          <t>U017</t>
        </is>
      </c>
      <c r="F1171" s="124" t="inlineStr">
        <is>
          <t>MANAV</t>
        </is>
      </c>
      <c r="G1171" s="124" t="inlineStr">
        <is>
          <t>A015</t>
        </is>
      </c>
      <c r="H1171" s="124" t="inlineStr">
        <is>
          <t>Teşhir hazırlığı</t>
        </is>
      </c>
      <c r="I1171" s="166" t="n">
        <v>36</v>
      </c>
      <c r="J1171" s="166" t="n">
        <v>2.2</v>
      </c>
      <c r="K1171" s="166" t="n">
        <v>1</v>
      </c>
      <c r="L1171" s="166" t="n">
        <v>79.2</v>
      </c>
      <c r="M1171" s="141" t="inlineStr">
        <is>
          <t>Türetilmiş Saha Etüdü Bekleniyor</t>
        </is>
      </c>
      <c r="N1171" s="141" t="inlineStr">
        <is>
          <t>Saha Etüdü Bekleniyor</t>
        </is>
      </c>
    </row>
    <row r="1172" ht="15" customHeight="1" s="113">
      <c r="A1172" s="144" t="n">
        <v>46113</v>
      </c>
      <c r="B1172" s="124" t="inlineStr">
        <is>
          <t>M047</t>
        </is>
      </c>
      <c r="C1172" s="124" t="inlineStr">
        <is>
          <t>ÇİFTLİK</t>
        </is>
      </c>
      <c r="D1172" s="124" t="inlineStr">
        <is>
          <t>CEBRAİL ÇİÇEK</t>
        </is>
      </c>
      <c r="E1172" s="124" t="inlineStr">
        <is>
          <t>U017</t>
        </is>
      </c>
      <c r="F1172" s="124" t="inlineStr">
        <is>
          <t>MANAV</t>
        </is>
      </c>
      <c r="G1172" s="124" t="inlineStr">
        <is>
          <t>A016</t>
        </is>
      </c>
      <c r="H1172" s="124" t="inlineStr">
        <is>
          <t>Ayıklama</t>
        </is>
      </c>
      <c r="I1172" s="166" t="n">
        <v>22</v>
      </c>
      <c r="J1172" s="166" t="n">
        <v>0.8</v>
      </c>
      <c r="K1172" s="166" t="n">
        <v>1</v>
      </c>
      <c r="L1172" s="166" t="n">
        <v>17.6</v>
      </c>
      <c r="M1172" s="141" t="inlineStr">
        <is>
          <t>Türetilmiş Saha Etüdü Bekleniyor</t>
        </is>
      </c>
      <c r="N1172" s="141" t="inlineStr">
        <is>
          <t>Saha Etüdü Bekleniyor</t>
        </is>
      </c>
    </row>
    <row r="1173" ht="15" customHeight="1" s="113">
      <c r="A1173" s="144" t="n">
        <v>46113</v>
      </c>
      <c r="B1173" s="124" t="inlineStr">
        <is>
          <t>M047</t>
        </is>
      </c>
      <c r="C1173" s="124" t="inlineStr">
        <is>
          <t>ÇİFTLİK</t>
        </is>
      </c>
      <c r="D1173" s="124" t="inlineStr">
        <is>
          <t>CEBRAİL ÇİÇEK</t>
        </is>
      </c>
      <c r="E1173" s="124" t="inlineStr">
        <is>
          <t>U017</t>
        </is>
      </c>
      <c r="F1173" s="124" t="inlineStr">
        <is>
          <t>MANAV</t>
        </is>
      </c>
      <c r="G1173" s="124" t="inlineStr">
        <is>
          <t>A017</t>
        </is>
      </c>
      <c r="H1173" s="124" t="inlineStr">
        <is>
          <t>Fire ayrıştırma</t>
        </is>
      </c>
      <c r="I1173" s="166" t="n">
        <v>5</v>
      </c>
      <c r="J1173" s="166" t="n">
        <v>1</v>
      </c>
      <c r="K1173" s="166" t="n">
        <v>1</v>
      </c>
      <c r="L1173" s="166" t="n">
        <v>5</v>
      </c>
      <c r="M1173" s="141" t="inlineStr">
        <is>
          <t>Türetilmiş Saha Etüdü Bekleniyor</t>
        </is>
      </c>
      <c r="N1173" s="141" t="inlineStr">
        <is>
          <t>Saha Etüdü Bekleniyor</t>
        </is>
      </c>
    </row>
    <row r="1174" ht="30" customHeight="1" s="113">
      <c r="A1174" s="144" t="n">
        <v>46113</v>
      </c>
      <c r="B1174" s="124" t="inlineStr">
        <is>
          <t>M047</t>
        </is>
      </c>
      <c r="C1174" s="124" t="inlineStr">
        <is>
          <t>ÇİFTLİK</t>
        </is>
      </c>
      <c r="D1174" s="124" t="inlineStr">
        <is>
          <t>CEBRAİL ÇİÇEK</t>
        </is>
      </c>
      <c r="E1174" s="124" t="inlineStr">
        <is>
          <t>U023</t>
        </is>
      </c>
      <c r="F1174" s="124" t="inlineStr">
        <is>
          <t>ONLİNE TOPLAYICI</t>
        </is>
      </c>
      <c r="G1174" s="124" t="inlineStr">
        <is>
          <t>A018</t>
        </is>
      </c>
      <c r="H1174" s="124" t="inlineStr">
        <is>
          <t>Sipariş toplama</t>
        </is>
      </c>
      <c r="I1174" s="166" t="n">
        <v>0</v>
      </c>
      <c r="J1174" s="166" t="n">
        <v>7</v>
      </c>
      <c r="K1174" s="166" t="n">
        <v>1</v>
      </c>
      <c r="L1174" s="166" t="n">
        <v>0</v>
      </c>
      <c r="M1174" s="141" t="inlineStr">
        <is>
          <t>Online Sipariş - Gerçek</t>
        </is>
      </c>
      <c r="N1174" s="141" t="inlineStr">
        <is>
          <t>Gerçek/Mevcut Kaynak</t>
        </is>
      </c>
    </row>
    <row r="1175" ht="30" customHeight="1" s="113">
      <c r="A1175" s="144" t="n">
        <v>46113</v>
      </c>
      <c r="B1175" s="124" t="inlineStr">
        <is>
          <t>M047</t>
        </is>
      </c>
      <c r="C1175" s="124" t="inlineStr">
        <is>
          <t>ÇİFTLİK</t>
        </is>
      </c>
      <c r="D1175" s="124" t="inlineStr">
        <is>
          <t>CEBRAİL ÇİÇEK</t>
        </is>
      </c>
      <c r="E1175" s="124" t="inlineStr">
        <is>
          <t>U024</t>
        </is>
      </c>
      <c r="F1175" s="124" t="inlineStr">
        <is>
          <t>ONLİNE ŞOFÖR</t>
        </is>
      </c>
      <c r="G1175" s="124" t="inlineStr">
        <is>
          <t>A019</t>
        </is>
      </c>
      <c r="H1175" s="124" t="inlineStr">
        <is>
          <t>Sipariş teslimatı</t>
        </is>
      </c>
      <c r="I1175" s="166" t="n">
        <v>0</v>
      </c>
      <c r="J1175" s="166" t="n">
        <v>12</v>
      </c>
      <c r="K1175" s="166" t="n">
        <v>1</v>
      </c>
      <c r="L1175" s="166" t="n">
        <v>0</v>
      </c>
      <c r="M1175" s="141" t="inlineStr">
        <is>
          <t>Online Sipariş - Gerçek</t>
        </is>
      </c>
      <c r="N1175" s="141" t="inlineStr">
        <is>
          <t>Gerçek/Mevcut Kaynak</t>
        </is>
      </c>
    </row>
    <row r="1176" ht="15" customHeight="1" s="113">
      <c r="A1176" s="144" t="n">
        <v>46113</v>
      </c>
      <c r="B1176" s="124" t="inlineStr">
        <is>
          <t>M047</t>
        </is>
      </c>
      <c r="C1176" s="124" t="inlineStr">
        <is>
          <t>ÇİFTLİK</t>
        </is>
      </c>
      <c r="D1176" s="124" t="inlineStr">
        <is>
          <t>CEBRAİL ÇİÇEK</t>
        </is>
      </c>
      <c r="E1176" s="124" t="inlineStr">
        <is>
          <t>U002</t>
        </is>
      </c>
      <c r="F1176" s="124" t="inlineStr">
        <is>
          <t>BAKLİYAT</t>
        </is>
      </c>
      <c r="G1176" s="124" t="inlineStr">
        <is>
          <t>A020</t>
        </is>
      </c>
      <c r="H1176" s="124" t="inlineStr">
        <is>
          <t>Ürün dolumu</t>
        </is>
      </c>
      <c r="I1176" s="166" t="n">
        <v>22</v>
      </c>
      <c r="J1176" s="166" t="n">
        <v>2</v>
      </c>
      <c r="K1176" s="166" t="n">
        <v>1</v>
      </c>
      <c r="L1176" s="166" t="n">
        <v>44</v>
      </c>
      <c r="M1176" s="141" t="inlineStr">
        <is>
          <t>Türetilmiş Saha Etüdü Bekleniyor</t>
        </is>
      </c>
      <c r="N1176" s="141" t="inlineStr">
        <is>
          <t>Saha Etüdü Bekleniyor</t>
        </is>
      </c>
    </row>
    <row r="1177" ht="15" customHeight="1" s="113">
      <c r="A1177" s="144" t="n">
        <v>46113</v>
      </c>
      <c r="B1177" s="124" t="inlineStr">
        <is>
          <t>M047</t>
        </is>
      </c>
      <c r="C1177" s="124" t="inlineStr">
        <is>
          <t>ÇİFTLİK</t>
        </is>
      </c>
      <c r="D1177" s="124" t="inlineStr">
        <is>
          <t>CEBRAİL ÇİÇEK</t>
        </is>
      </c>
      <c r="E1177" s="124" t="inlineStr">
        <is>
          <t>U034</t>
        </is>
      </c>
      <c r="F1177" s="124" t="inlineStr">
        <is>
          <t>UNLU MAMÜLLER</t>
        </is>
      </c>
      <c r="G1177" s="124" t="inlineStr">
        <is>
          <t>A021</t>
        </is>
      </c>
      <c r="H1177" s="124" t="inlineStr">
        <is>
          <t>Ürün hazırlama/pişirme</t>
        </is>
      </c>
      <c r="I1177" s="166" t="n">
        <v>2</v>
      </c>
      <c r="J1177" s="166" t="n">
        <v>25</v>
      </c>
      <c r="K1177" s="166" t="n">
        <v>1</v>
      </c>
      <c r="L1177" s="166" t="n">
        <v>50</v>
      </c>
      <c r="M1177" s="141" t="inlineStr">
        <is>
          <t>Türetilmiş Saha Etüdü Bekleniyor</t>
        </is>
      </c>
      <c r="N1177" s="141" t="inlineStr">
        <is>
          <t>Saha Etüdü Bekleniyor</t>
        </is>
      </c>
    </row>
    <row r="1178" ht="30" customHeight="1" s="113">
      <c r="A1178" s="144" t="n">
        <v>46113</v>
      </c>
      <c r="B1178" s="124" t="inlineStr">
        <is>
          <t>M057</t>
        </is>
      </c>
      <c r="C1178" s="124" t="inlineStr">
        <is>
          <t>BUCA2</t>
        </is>
      </c>
      <c r="D1178" s="124" t="inlineStr">
        <is>
          <t>ERTAN TEKİ</t>
        </is>
      </c>
      <c r="E1178" s="124" t="inlineStr">
        <is>
          <t>U015</t>
        </is>
      </c>
      <c r="F1178" s="124" t="inlineStr">
        <is>
          <t>KASİYER</t>
        </is>
      </c>
      <c r="G1178" s="124" t="inlineStr">
        <is>
          <t>A001</t>
        </is>
      </c>
      <c r="H1178" s="124" t="inlineStr">
        <is>
          <t>Fiş işlemi</t>
        </is>
      </c>
      <c r="I1178" s="166" t="n">
        <v>1000</v>
      </c>
      <c r="J1178" s="166" t="n">
        <v>2</v>
      </c>
      <c r="K1178" s="166" t="n">
        <v>1</v>
      </c>
      <c r="L1178" s="166" t="n">
        <v>2000</v>
      </c>
      <c r="M1178" s="141" t="inlineStr">
        <is>
          <t>Günlük Operasyon - Gerçek</t>
        </is>
      </c>
      <c r="N1178" s="141" t="inlineStr">
        <is>
          <t>Gerçek/Mevcut Kaynak</t>
        </is>
      </c>
    </row>
    <row r="1179" ht="15" customHeight="1" s="113">
      <c r="A1179" s="144" t="n">
        <v>46113</v>
      </c>
      <c r="B1179" s="124" t="inlineStr">
        <is>
          <t>M057</t>
        </is>
      </c>
      <c r="C1179" s="124" t="inlineStr">
        <is>
          <t>BUCA2</t>
        </is>
      </c>
      <c r="D1179" s="124" t="inlineStr">
        <is>
          <t>ERTAN TEKİ</t>
        </is>
      </c>
      <c r="E1179" s="124" t="inlineStr">
        <is>
          <t>U015</t>
        </is>
      </c>
      <c r="F1179" s="124" t="inlineStr">
        <is>
          <t>KASİYER</t>
        </is>
      </c>
      <c r="G1179" s="124" t="inlineStr">
        <is>
          <t>A002</t>
        </is>
      </c>
      <c r="H1179" s="124" t="inlineStr">
        <is>
          <t>Kasa açılışı</t>
        </is>
      </c>
      <c r="I1179" s="166" t="n">
        <v>3</v>
      </c>
      <c r="J1179" s="166" t="n">
        <v>15</v>
      </c>
      <c r="K1179" s="166" t="n">
        <v>1</v>
      </c>
      <c r="L1179" s="166" t="n">
        <v>45</v>
      </c>
      <c r="M1179" s="141" t="inlineStr">
        <is>
          <t>Türetilmiş Saha Etüdü Bekleniyor</t>
        </is>
      </c>
      <c r="N1179" s="141" t="inlineStr">
        <is>
          <t>Saha Etüdü Bekleniyor</t>
        </is>
      </c>
    </row>
    <row r="1180" ht="15" customHeight="1" s="113">
      <c r="A1180" s="144" t="n">
        <v>46113</v>
      </c>
      <c r="B1180" s="124" t="inlineStr">
        <is>
          <t>M057</t>
        </is>
      </c>
      <c r="C1180" s="124" t="inlineStr">
        <is>
          <t>BUCA2</t>
        </is>
      </c>
      <c r="D1180" s="124" t="inlineStr">
        <is>
          <t>ERTAN TEKİ</t>
        </is>
      </c>
      <c r="E1180" s="124" t="inlineStr">
        <is>
          <t>U015</t>
        </is>
      </c>
      <c r="F1180" s="124" t="inlineStr">
        <is>
          <t>KASİYER</t>
        </is>
      </c>
      <c r="G1180" s="124" t="inlineStr">
        <is>
          <t>A003</t>
        </is>
      </c>
      <c r="H1180" s="124" t="inlineStr">
        <is>
          <t>Kasa kapanışı</t>
        </is>
      </c>
      <c r="I1180" s="166" t="n">
        <v>3</v>
      </c>
      <c r="J1180" s="166" t="n">
        <v>20</v>
      </c>
      <c r="K1180" s="166" t="n">
        <v>1</v>
      </c>
      <c r="L1180" s="166" t="n">
        <v>60</v>
      </c>
      <c r="M1180" s="141" t="inlineStr">
        <is>
          <t>Türetilmiş Saha Etüdü Bekleniyor</t>
        </is>
      </c>
      <c r="N1180" s="141" t="inlineStr">
        <is>
          <t>Saha Etüdü Bekleniyor</t>
        </is>
      </c>
    </row>
    <row r="1181" ht="15" customHeight="1" s="113">
      <c r="A1181" s="144" t="n">
        <v>46113</v>
      </c>
      <c r="B1181" s="124" t="inlineStr">
        <is>
          <t>M057</t>
        </is>
      </c>
      <c r="C1181" s="124" t="inlineStr">
        <is>
          <t>BUCA2</t>
        </is>
      </c>
      <c r="D1181" s="124" t="inlineStr">
        <is>
          <t>ERTAN TEKİ</t>
        </is>
      </c>
      <c r="E1181" s="124" t="inlineStr">
        <is>
          <t>U015</t>
        </is>
      </c>
      <c r="F1181" s="124" t="inlineStr">
        <is>
          <t>KASİYER</t>
        </is>
      </c>
      <c r="G1181" s="124" t="inlineStr">
        <is>
          <t>A004</t>
        </is>
      </c>
      <c r="H1181" s="124" t="inlineStr">
        <is>
          <t>İade işlemi</t>
        </is>
      </c>
      <c r="I1181" s="166" t="n">
        <v>12</v>
      </c>
      <c r="J1181" s="166" t="n">
        <v>6</v>
      </c>
      <c r="K1181" s="166" t="n">
        <v>1</v>
      </c>
      <c r="L1181" s="166" t="n">
        <v>72</v>
      </c>
      <c r="M1181" s="141" t="inlineStr">
        <is>
          <t>Türetilmiş Saha Etüdü Bekleniyor</t>
        </is>
      </c>
      <c r="N1181" s="141" t="inlineStr">
        <is>
          <t>Saha Etüdü Bekleniyor</t>
        </is>
      </c>
    </row>
    <row r="1182" ht="15" customHeight="1" s="113">
      <c r="A1182" s="144" t="n">
        <v>46113</v>
      </c>
      <c r="B1182" s="124" t="inlineStr">
        <is>
          <t>M057</t>
        </is>
      </c>
      <c r="C1182" s="124" t="inlineStr">
        <is>
          <t>BUCA2</t>
        </is>
      </c>
      <c r="D1182" s="124" t="inlineStr">
        <is>
          <t>ERTAN TEKİ</t>
        </is>
      </c>
      <c r="E1182" s="124" t="inlineStr">
        <is>
          <t>U026</t>
        </is>
      </c>
      <c r="F1182" s="124" t="inlineStr">
        <is>
          <t>REYON GÖREVLİSİ</t>
        </is>
      </c>
      <c r="G1182" s="124" t="inlineStr">
        <is>
          <t>A005</t>
        </is>
      </c>
      <c r="H1182" s="124" t="inlineStr">
        <is>
          <t>Koli raf yerleştirme</t>
        </is>
      </c>
      <c r="I1182" s="166" t="n">
        <v>44</v>
      </c>
      <c r="J1182" s="166" t="n">
        <v>1.8</v>
      </c>
      <c r="K1182" s="166" t="n">
        <v>1</v>
      </c>
      <c r="L1182" s="166" t="n">
        <v>79.2</v>
      </c>
      <c r="M1182" s="141" t="inlineStr">
        <is>
          <t>Mal Kabul (Aylık Operasyon KPI) - Türetilmiş</t>
        </is>
      </c>
      <c r="N1182" s="141" t="inlineStr">
        <is>
          <t>Gerçek/Türetilmiş</t>
        </is>
      </c>
    </row>
    <row r="1183" ht="15" customHeight="1" s="113">
      <c r="A1183" s="144" t="n">
        <v>46113</v>
      </c>
      <c r="B1183" s="124" t="inlineStr">
        <is>
          <t>M057</t>
        </is>
      </c>
      <c r="C1183" s="124" t="inlineStr">
        <is>
          <t>BUCA2</t>
        </is>
      </c>
      <c r="D1183" s="124" t="inlineStr">
        <is>
          <t>ERTAN TEKİ</t>
        </is>
      </c>
      <c r="E1183" s="124" t="inlineStr">
        <is>
          <t>U026</t>
        </is>
      </c>
      <c r="F1183" s="124" t="inlineStr">
        <is>
          <t>REYON GÖREVLİSİ</t>
        </is>
      </c>
      <c r="G1183" s="124" t="inlineStr">
        <is>
          <t>A006</t>
        </is>
      </c>
      <c r="H1183" s="124" t="inlineStr">
        <is>
          <t>Palet boşaltma</t>
        </is>
      </c>
      <c r="I1183" s="166" t="n">
        <v>44</v>
      </c>
      <c r="J1183" s="166" t="n">
        <v>30</v>
      </c>
      <c r="K1183" s="166" t="n">
        <v>1</v>
      </c>
      <c r="L1183" s="166" t="n">
        <v>1320</v>
      </c>
      <c r="M1183" s="141" t="inlineStr">
        <is>
          <t>Mal Kabul (Aylık Operasyon KPI) - Türetilmiş</t>
        </is>
      </c>
      <c r="N1183" s="141" t="inlineStr">
        <is>
          <t>Gerçek/Türetilmiş</t>
        </is>
      </c>
    </row>
    <row r="1184" ht="15" customHeight="1" s="113">
      <c r="A1184" s="144" t="n">
        <v>46113</v>
      </c>
      <c r="B1184" s="124" t="inlineStr">
        <is>
          <t>M057</t>
        </is>
      </c>
      <c r="C1184" s="124" t="inlineStr">
        <is>
          <t>BUCA2</t>
        </is>
      </c>
      <c r="D1184" s="124" t="inlineStr">
        <is>
          <t>ERTAN TEKİ</t>
        </is>
      </c>
      <c r="E1184" s="124" t="inlineStr">
        <is>
          <t>U026</t>
        </is>
      </c>
      <c r="F1184" s="124" t="inlineStr">
        <is>
          <t>REYON GÖREVLİSİ</t>
        </is>
      </c>
      <c r="G1184" s="124" t="inlineStr">
        <is>
          <t>A007</t>
        </is>
      </c>
      <c r="H1184" s="124" t="inlineStr">
        <is>
          <t>Etiket değiştirme</t>
        </is>
      </c>
      <c r="I1184" s="166" t="n">
        <v>90</v>
      </c>
      <c r="J1184" s="166" t="n">
        <v>0.45</v>
      </c>
      <c r="K1184" s="166" t="n">
        <v>1</v>
      </c>
      <c r="L1184" s="166" t="n">
        <v>40.5</v>
      </c>
      <c r="M1184" s="141" t="inlineStr">
        <is>
          <t>Türetilmiş Saha Etüdü Bekleniyor</t>
        </is>
      </c>
      <c r="N1184" s="141" t="inlineStr">
        <is>
          <t>Saha Etüdü Bekleniyor</t>
        </is>
      </c>
    </row>
    <row r="1185" ht="15" customHeight="1" s="113">
      <c r="A1185" s="144" t="n">
        <v>46113</v>
      </c>
      <c r="B1185" s="124" t="inlineStr">
        <is>
          <t>M057</t>
        </is>
      </c>
      <c r="C1185" s="124" t="inlineStr">
        <is>
          <t>BUCA2</t>
        </is>
      </c>
      <c r="D1185" s="124" t="inlineStr">
        <is>
          <t>ERTAN TEKİ</t>
        </is>
      </c>
      <c r="E1185" s="124" t="inlineStr">
        <is>
          <t>U026</t>
        </is>
      </c>
      <c r="F1185" s="124" t="inlineStr">
        <is>
          <t>REYON GÖREVLİSİ</t>
        </is>
      </c>
      <c r="G1185" s="124" t="inlineStr">
        <is>
          <t>A008</t>
        </is>
      </c>
      <c r="H1185" s="124" t="inlineStr">
        <is>
          <t>SKT kontrolü</t>
        </is>
      </c>
      <c r="I1185" s="166" t="n">
        <v>645</v>
      </c>
      <c r="J1185" s="166" t="n">
        <v>0.2</v>
      </c>
      <c r="K1185" s="166" t="n">
        <v>1</v>
      </c>
      <c r="L1185" s="166" t="n">
        <v>129</v>
      </c>
      <c r="M1185" s="141" t="inlineStr">
        <is>
          <t>Türetilmiş Saha Etüdü Bekleniyor</t>
        </is>
      </c>
      <c r="N1185" s="141" t="inlineStr">
        <is>
          <t>Saha Etüdü Bekleniyor</t>
        </is>
      </c>
    </row>
    <row r="1186" ht="15" customHeight="1" s="113">
      <c r="A1186" s="144" t="n">
        <v>46113</v>
      </c>
      <c r="B1186" s="124" t="inlineStr">
        <is>
          <t>M057</t>
        </is>
      </c>
      <c r="C1186" s="124" t="inlineStr">
        <is>
          <t>BUCA2</t>
        </is>
      </c>
      <c r="D1186" s="124" t="inlineStr">
        <is>
          <t>ERTAN TEKİ</t>
        </is>
      </c>
      <c r="E1186" s="124" t="inlineStr">
        <is>
          <t>U042</t>
        </is>
      </c>
      <c r="F1186" s="124" t="inlineStr">
        <is>
          <t>ŞARKÜTERİ</t>
        </is>
      </c>
      <c r="G1186" s="124" t="inlineStr">
        <is>
          <t>A009</t>
        </is>
      </c>
      <c r="H1186" s="124" t="inlineStr">
        <is>
          <t>Müşteri servis süresi</t>
        </is>
      </c>
      <c r="I1186" s="166" t="n">
        <v>100</v>
      </c>
      <c r="J1186" s="166" t="n">
        <v>4</v>
      </c>
      <c r="K1186" s="166" t="n">
        <v>1</v>
      </c>
      <c r="L1186" s="166" t="n">
        <v>400</v>
      </c>
      <c r="M1186" s="141" t="inlineStr">
        <is>
          <t>Türetilmiş Saha Etüdü Bekleniyor</t>
        </is>
      </c>
      <c r="N1186" s="141" t="inlineStr">
        <is>
          <t>Saha Etüdü Bekleniyor</t>
        </is>
      </c>
    </row>
    <row r="1187" ht="30" customHeight="1" s="113">
      <c r="A1187" s="144" t="n">
        <v>46113</v>
      </c>
      <c r="B1187" s="124" t="inlineStr">
        <is>
          <t>M057</t>
        </is>
      </c>
      <c r="C1187" s="124" t="inlineStr">
        <is>
          <t>BUCA2</t>
        </is>
      </c>
      <c r="D1187" s="124" t="inlineStr">
        <is>
          <t>ERTAN TEKİ</t>
        </is>
      </c>
      <c r="E1187" s="124" t="inlineStr">
        <is>
          <t>U042</t>
        </is>
      </c>
      <c r="F1187" s="124" t="inlineStr">
        <is>
          <t>ŞARKÜTERİ</t>
        </is>
      </c>
      <c r="G1187" s="124" t="inlineStr">
        <is>
          <t>A010</t>
        </is>
      </c>
      <c r="H1187" s="124" t="inlineStr">
        <is>
          <t>Günlük temizlik</t>
        </is>
      </c>
      <c r="I1187" s="166" t="n">
        <v>1</v>
      </c>
      <c r="J1187" s="166" t="n">
        <v>90</v>
      </c>
      <c r="K1187" s="166" t="n">
        <v>1</v>
      </c>
      <c r="L1187" s="166" t="n">
        <v>90</v>
      </c>
      <c r="M1187" s="141" t="inlineStr">
        <is>
          <t>Sabit Aktivite</t>
        </is>
      </c>
      <c r="N1187" s="141" t="inlineStr">
        <is>
          <t>Gerçek/Mevcut Kaynak</t>
        </is>
      </c>
    </row>
    <row r="1188" ht="15" customHeight="1" s="113">
      <c r="A1188" s="144" t="n">
        <v>46113</v>
      </c>
      <c r="B1188" s="124" t="inlineStr">
        <is>
          <t>M057</t>
        </is>
      </c>
      <c r="C1188" s="124" t="inlineStr">
        <is>
          <t>BUCA2</t>
        </is>
      </c>
      <c r="D1188" s="124" t="inlineStr">
        <is>
          <t>ERTAN TEKİ</t>
        </is>
      </c>
      <c r="E1188" s="124" t="inlineStr">
        <is>
          <t>U042</t>
        </is>
      </c>
      <c r="F1188" s="124" t="inlineStr">
        <is>
          <t>ŞARKÜTERİ</t>
        </is>
      </c>
      <c r="G1188" s="124" t="inlineStr">
        <is>
          <t>A011</t>
        </is>
      </c>
      <c r="H1188" s="124" t="inlineStr">
        <is>
          <t>Ürün hazırlama</t>
        </is>
      </c>
      <c r="I1188" s="166" t="n">
        <v>30</v>
      </c>
      <c r="J1188" s="166" t="n">
        <v>1.5</v>
      </c>
      <c r="K1188" s="166" t="n">
        <v>1</v>
      </c>
      <c r="L1188" s="166" t="n">
        <v>45</v>
      </c>
      <c r="M1188" s="141" t="inlineStr">
        <is>
          <t>Türetilmiş Saha Etüdü Bekleniyor</t>
        </is>
      </c>
      <c r="N1188" s="141" t="inlineStr">
        <is>
          <t>Saha Etüdü Bekleniyor</t>
        </is>
      </c>
    </row>
    <row r="1189" ht="30" customHeight="1" s="113">
      <c r="A1189" s="144" t="n">
        <v>46113</v>
      </c>
      <c r="B1189" s="124" t="inlineStr">
        <is>
          <t>M057</t>
        </is>
      </c>
      <c r="C1189" s="124" t="inlineStr">
        <is>
          <t>BUCA2</t>
        </is>
      </c>
      <c r="D1189" s="124" t="inlineStr">
        <is>
          <t>ERTAN TEKİ</t>
        </is>
      </c>
      <c r="E1189" s="124" t="inlineStr">
        <is>
          <t>U013</t>
        </is>
      </c>
      <c r="F1189" s="124" t="inlineStr">
        <is>
          <t>KASAP</t>
        </is>
      </c>
      <c r="G1189" s="124" t="inlineStr">
        <is>
          <t>A012</t>
        </is>
      </c>
      <c r="H1189" s="124" t="inlineStr">
        <is>
          <t>Teşhir hazırlığı</t>
        </is>
      </c>
      <c r="I1189" s="166" t="n">
        <v>1</v>
      </c>
      <c r="J1189" s="166" t="n">
        <v>75</v>
      </c>
      <c r="K1189" s="166" t="n">
        <v>1</v>
      </c>
      <c r="L1189" s="166" t="n">
        <v>75</v>
      </c>
      <c r="M1189" s="141" t="inlineStr">
        <is>
          <t>Sabit Aktivite</t>
        </is>
      </c>
      <c r="N1189" s="141" t="inlineStr">
        <is>
          <t>Gerçek/Mevcut Kaynak</t>
        </is>
      </c>
    </row>
    <row r="1190" ht="15" customHeight="1" s="113">
      <c r="A1190" s="144" t="n">
        <v>46113</v>
      </c>
      <c r="B1190" s="124" t="inlineStr">
        <is>
          <t>M057</t>
        </is>
      </c>
      <c r="C1190" s="124" t="inlineStr">
        <is>
          <t>BUCA2</t>
        </is>
      </c>
      <c r="D1190" s="124" t="inlineStr">
        <is>
          <t>ERTAN TEKİ</t>
        </is>
      </c>
      <c r="E1190" s="124" t="inlineStr">
        <is>
          <t>U013</t>
        </is>
      </c>
      <c r="F1190" s="124" t="inlineStr">
        <is>
          <t>KASAP</t>
        </is>
      </c>
      <c r="G1190" s="124" t="inlineStr">
        <is>
          <t>A013</t>
        </is>
      </c>
      <c r="H1190" s="124" t="inlineStr">
        <is>
          <t>Parçalama</t>
        </is>
      </c>
      <c r="I1190" s="166" t="n">
        <v>25</v>
      </c>
      <c r="J1190" s="166" t="n">
        <v>2.5</v>
      </c>
      <c r="K1190" s="166" t="n">
        <v>1</v>
      </c>
      <c r="L1190" s="166" t="n">
        <v>62.5</v>
      </c>
      <c r="M1190" s="141" t="inlineStr">
        <is>
          <t>Türetilmiş Saha Etüdü Bekleniyor</t>
        </is>
      </c>
      <c r="N1190" s="141" t="inlineStr">
        <is>
          <t>Saha Etüdü Bekleniyor</t>
        </is>
      </c>
    </row>
    <row r="1191" ht="15" customHeight="1" s="113">
      <c r="A1191" s="144" t="n">
        <v>46113</v>
      </c>
      <c r="B1191" s="124" t="inlineStr">
        <is>
          <t>M057</t>
        </is>
      </c>
      <c r="C1191" s="124" t="inlineStr">
        <is>
          <t>BUCA2</t>
        </is>
      </c>
      <c r="D1191" s="124" t="inlineStr">
        <is>
          <t>ERTAN TEKİ</t>
        </is>
      </c>
      <c r="E1191" s="124" t="inlineStr">
        <is>
          <t>U013</t>
        </is>
      </c>
      <c r="F1191" s="124" t="inlineStr">
        <is>
          <t>KASAP</t>
        </is>
      </c>
      <c r="G1191" s="124" t="inlineStr">
        <is>
          <t>A014</t>
        </is>
      </c>
      <c r="H1191" s="124" t="inlineStr">
        <is>
          <t>Paketleme</t>
        </is>
      </c>
      <c r="I1191" s="166" t="n">
        <v>40</v>
      </c>
      <c r="J1191" s="166" t="n">
        <v>1.2</v>
      </c>
      <c r="K1191" s="166" t="n">
        <v>1</v>
      </c>
      <c r="L1191" s="166" t="n">
        <v>48</v>
      </c>
      <c r="M1191" s="141" t="inlineStr">
        <is>
          <t>Türetilmiş Saha Etüdü Bekleniyor</t>
        </is>
      </c>
      <c r="N1191" s="141" t="inlineStr">
        <is>
          <t>Saha Etüdü Bekleniyor</t>
        </is>
      </c>
    </row>
    <row r="1192" ht="15" customHeight="1" s="113">
      <c r="A1192" s="144" t="n">
        <v>46113</v>
      </c>
      <c r="B1192" s="124" t="inlineStr">
        <is>
          <t>M057</t>
        </is>
      </c>
      <c r="C1192" s="124" t="inlineStr">
        <is>
          <t>BUCA2</t>
        </is>
      </c>
      <c r="D1192" s="124" t="inlineStr">
        <is>
          <t>ERTAN TEKİ</t>
        </is>
      </c>
      <c r="E1192" s="124" t="inlineStr">
        <is>
          <t>U017</t>
        </is>
      </c>
      <c r="F1192" s="124" t="inlineStr">
        <is>
          <t>MANAV</t>
        </is>
      </c>
      <c r="G1192" s="124" t="inlineStr">
        <is>
          <t>A015</t>
        </is>
      </c>
      <c r="H1192" s="124" t="inlineStr">
        <is>
          <t>Teşhir hazırlığı</t>
        </is>
      </c>
      <c r="I1192" s="166" t="n">
        <v>52</v>
      </c>
      <c r="J1192" s="166" t="n">
        <v>2.2</v>
      </c>
      <c r="K1192" s="166" t="n">
        <v>1</v>
      </c>
      <c r="L1192" s="166" t="n">
        <v>114.4</v>
      </c>
      <c r="M1192" s="141" t="inlineStr">
        <is>
          <t>Türetilmiş Saha Etüdü Bekleniyor</t>
        </is>
      </c>
      <c r="N1192" s="141" t="inlineStr">
        <is>
          <t>Saha Etüdü Bekleniyor</t>
        </is>
      </c>
    </row>
    <row r="1193" ht="15" customHeight="1" s="113">
      <c r="A1193" s="144" t="n">
        <v>46113</v>
      </c>
      <c r="B1193" s="124" t="inlineStr">
        <is>
          <t>M057</t>
        </is>
      </c>
      <c r="C1193" s="124" t="inlineStr">
        <is>
          <t>BUCA2</t>
        </is>
      </c>
      <c r="D1193" s="124" t="inlineStr">
        <is>
          <t>ERTAN TEKİ</t>
        </is>
      </c>
      <c r="E1193" s="124" t="inlineStr">
        <is>
          <t>U017</t>
        </is>
      </c>
      <c r="F1193" s="124" t="inlineStr">
        <is>
          <t>MANAV</t>
        </is>
      </c>
      <c r="G1193" s="124" t="inlineStr">
        <is>
          <t>A016</t>
        </is>
      </c>
      <c r="H1193" s="124" t="inlineStr">
        <is>
          <t>Ayıklama</t>
        </is>
      </c>
      <c r="I1193" s="166" t="n">
        <v>31</v>
      </c>
      <c r="J1193" s="166" t="n">
        <v>0.8</v>
      </c>
      <c r="K1193" s="166" t="n">
        <v>1</v>
      </c>
      <c r="L1193" s="166" t="n">
        <v>24.8</v>
      </c>
      <c r="M1193" s="141" t="inlineStr">
        <is>
          <t>Türetilmiş Saha Etüdü Bekleniyor</t>
        </is>
      </c>
      <c r="N1193" s="141" t="inlineStr">
        <is>
          <t>Saha Etüdü Bekleniyor</t>
        </is>
      </c>
    </row>
    <row r="1194" ht="15" customHeight="1" s="113">
      <c r="A1194" s="144" t="n">
        <v>46113</v>
      </c>
      <c r="B1194" s="124" t="inlineStr">
        <is>
          <t>M057</t>
        </is>
      </c>
      <c r="C1194" s="124" t="inlineStr">
        <is>
          <t>BUCA2</t>
        </is>
      </c>
      <c r="D1194" s="124" t="inlineStr">
        <is>
          <t>ERTAN TEKİ</t>
        </is>
      </c>
      <c r="E1194" s="124" t="inlineStr">
        <is>
          <t>U017</t>
        </is>
      </c>
      <c r="F1194" s="124" t="inlineStr">
        <is>
          <t>MANAV</t>
        </is>
      </c>
      <c r="G1194" s="124" t="inlineStr">
        <is>
          <t>A017</t>
        </is>
      </c>
      <c r="H1194" s="124" t="inlineStr">
        <is>
          <t>Fire ayrıştırma</t>
        </is>
      </c>
      <c r="I1194" s="166" t="n">
        <v>8</v>
      </c>
      <c r="J1194" s="166" t="n">
        <v>1</v>
      </c>
      <c r="K1194" s="166" t="n">
        <v>1</v>
      </c>
      <c r="L1194" s="166" t="n">
        <v>8</v>
      </c>
      <c r="M1194" s="141" t="inlineStr">
        <is>
          <t>Türetilmiş Saha Etüdü Bekleniyor</t>
        </is>
      </c>
      <c r="N1194" s="141" t="inlineStr">
        <is>
          <t>Saha Etüdü Bekleniyor</t>
        </is>
      </c>
    </row>
    <row r="1195" ht="30" customHeight="1" s="113">
      <c r="A1195" s="144" t="n">
        <v>46113</v>
      </c>
      <c r="B1195" s="124" t="inlineStr">
        <is>
          <t>M057</t>
        </is>
      </c>
      <c r="C1195" s="124" t="inlineStr">
        <is>
          <t>BUCA2</t>
        </is>
      </c>
      <c r="D1195" s="124" t="inlineStr">
        <is>
          <t>ERTAN TEKİ</t>
        </is>
      </c>
      <c r="E1195" s="124" t="inlineStr">
        <is>
          <t>U023</t>
        </is>
      </c>
      <c r="F1195" s="124" t="inlineStr">
        <is>
          <t>ONLİNE TOPLAYICI</t>
        </is>
      </c>
      <c r="G1195" s="124" t="inlineStr">
        <is>
          <t>A018</t>
        </is>
      </c>
      <c r="H1195" s="124" t="inlineStr">
        <is>
          <t>Sipariş toplama</t>
        </is>
      </c>
      <c r="I1195" s="166" t="n">
        <v>0</v>
      </c>
      <c r="J1195" s="166" t="n">
        <v>7</v>
      </c>
      <c r="K1195" s="166" t="n">
        <v>1</v>
      </c>
      <c r="L1195" s="166" t="n">
        <v>0</v>
      </c>
      <c r="M1195" s="141" t="inlineStr">
        <is>
          <t>Online Sipariş - Gerçek</t>
        </is>
      </c>
      <c r="N1195" s="141" t="inlineStr">
        <is>
          <t>Gerçek/Mevcut Kaynak</t>
        </is>
      </c>
    </row>
    <row r="1196" ht="30" customHeight="1" s="113">
      <c r="A1196" s="144" t="n">
        <v>46113</v>
      </c>
      <c r="B1196" s="124" t="inlineStr">
        <is>
          <t>M057</t>
        </is>
      </c>
      <c r="C1196" s="124" t="inlineStr">
        <is>
          <t>BUCA2</t>
        </is>
      </c>
      <c r="D1196" s="124" t="inlineStr">
        <is>
          <t>ERTAN TEKİ</t>
        </is>
      </c>
      <c r="E1196" s="124" t="inlineStr">
        <is>
          <t>U024</t>
        </is>
      </c>
      <c r="F1196" s="124" t="inlineStr">
        <is>
          <t>ONLİNE ŞOFÖR</t>
        </is>
      </c>
      <c r="G1196" s="124" t="inlineStr">
        <is>
          <t>A019</t>
        </is>
      </c>
      <c r="H1196" s="124" t="inlineStr">
        <is>
          <t>Sipariş teslimatı</t>
        </is>
      </c>
      <c r="I1196" s="166" t="n">
        <v>0</v>
      </c>
      <c r="J1196" s="166" t="n">
        <v>12</v>
      </c>
      <c r="K1196" s="166" t="n">
        <v>1</v>
      </c>
      <c r="L1196" s="166" t="n">
        <v>0</v>
      </c>
      <c r="M1196" s="141" t="inlineStr">
        <is>
          <t>Online Sipariş - Gerçek</t>
        </is>
      </c>
      <c r="N1196" s="141" t="inlineStr">
        <is>
          <t>Gerçek/Mevcut Kaynak</t>
        </is>
      </c>
    </row>
    <row r="1197" ht="15" customHeight="1" s="113">
      <c r="A1197" s="144" t="n">
        <v>46113</v>
      </c>
      <c r="B1197" s="124" t="inlineStr">
        <is>
          <t>M057</t>
        </is>
      </c>
      <c r="C1197" s="124" t="inlineStr">
        <is>
          <t>BUCA2</t>
        </is>
      </c>
      <c r="D1197" s="124" t="inlineStr">
        <is>
          <t>ERTAN TEKİ</t>
        </is>
      </c>
      <c r="E1197" s="124" t="inlineStr">
        <is>
          <t>U002</t>
        </is>
      </c>
      <c r="F1197" s="124" t="inlineStr">
        <is>
          <t>BAKLİYAT</t>
        </is>
      </c>
      <c r="G1197" s="124" t="inlineStr">
        <is>
          <t>A020</t>
        </is>
      </c>
      <c r="H1197" s="124" t="inlineStr">
        <is>
          <t>Ürün dolumu</t>
        </is>
      </c>
      <c r="I1197" s="166" t="n">
        <v>31</v>
      </c>
      <c r="J1197" s="166" t="n">
        <v>2</v>
      </c>
      <c r="K1197" s="166" t="n">
        <v>1</v>
      </c>
      <c r="L1197" s="166" t="n">
        <v>62</v>
      </c>
      <c r="M1197" s="141" t="inlineStr">
        <is>
          <t>Türetilmiş Saha Etüdü Bekleniyor</t>
        </is>
      </c>
      <c r="N1197" s="141" t="inlineStr">
        <is>
          <t>Saha Etüdü Bekleniyor</t>
        </is>
      </c>
    </row>
    <row r="1198" ht="15" customHeight="1" s="113">
      <c r="A1198" s="144" t="n">
        <v>46113</v>
      </c>
      <c r="B1198" s="124" t="inlineStr">
        <is>
          <t>M057</t>
        </is>
      </c>
      <c r="C1198" s="124" t="inlineStr">
        <is>
          <t>BUCA2</t>
        </is>
      </c>
      <c r="D1198" s="124" t="inlineStr">
        <is>
          <t>ERTAN TEKİ</t>
        </is>
      </c>
      <c r="E1198" s="124" t="inlineStr">
        <is>
          <t>U034</t>
        </is>
      </c>
      <c r="F1198" s="124" t="inlineStr">
        <is>
          <t>UNLU MAMÜLLER</t>
        </is>
      </c>
      <c r="G1198" s="124" t="inlineStr">
        <is>
          <t>A021</t>
        </is>
      </c>
      <c r="H1198" s="124" t="inlineStr">
        <is>
          <t>Ürün hazırlama/pişirme</t>
        </is>
      </c>
      <c r="I1198" s="166" t="n">
        <v>2</v>
      </c>
      <c r="J1198" s="166" t="n">
        <v>25</v>
      </c>
      <c r="K1198" s="166" t="n">
        <v>1</v>
      </c>
      <c r="L1198" s="166" t="n">
        <v>50</v>
      </c>
      <c r="M1198" s="141" t="inlineStr">
        <is>
          <t>Türetilmiş Saha Etüdü Bekleniyor</t>
        </is>
      </c>
      <c r="N1198" s="141" t="inlineStr">
        <is>
          <t>Saha Etüdü Bekleniyor</t>
        </is>
      </c>
    </row>
  </sheetData>
  <conditionalFormatting sqref="N2:N1198">
    <cfRule type="expression" rank="0" priority="2" equalAverage="0" aboveAverage="0" dxfId="10" text="" percent="0" bottom="0">
      <formula>N2="Dummy"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M5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1" customWidth="1" style="112" min="1" max="1"/>
    <col width="24" customWidth="1" style="112" min="2" max="2"/>
    <col width="28" customWidth="1" style="112" min="3" max="3"/>
    <col width="10" customWidth="1" style="112" min="4" max="4"/>
    <col width="22" customWidth="1" style="112" min="5" max="5"/>
    <col width="20" customWidth="1" style="112" min="6" max="6"/>
    <col width="15" customWidth="1" style="112" min="7" max="8"/>
    <col width="20" customWidth="1" style="112" min="9" max="9"/>
    <col width="15" customWidth="1" style="112" min="10" max="10"/>
    <col width="14" customWidth="1" style="112" min="11" max="11"/>
    <col width="18" customWidth="1" style="112" min="12" max="12"/>
    <col width="20" customWidth="1" style="112" min="13" max="13"/>
  </cols>
  <sheetData>
    <row r="1" ht="15" customHeight="1" s="113">
      <c r="A1" s="159" t="inlineStr">
        <is>
          <t>MağazaID</t>
        </is>
      </c>
      <c r="B1" s="159" t="inlineStr">
        <is>
          <t>Mağaza</t>
        </is>
      </c>
      <c r="C1" s="159" t="inlineStr">
        <is>
          <t>Bölge</t>
        </is>
      </c>
      <c r="D1" s="159" t="inlineStr">
        <is>
          <t>UnvanID</t>
        </is>
      </c>
      <c r="E1" s="159" t="inlineStr">
        <is>
          <t>Unvan</t>
        </is>
      </c>
      <c r="F1" s="159" t="inlineStr">
        <is>
          <t>Aktivite Kapsamı</t>
        </is>
      </c>
      <c r="G1" s="159" t="inlineStr">
        <is>
          <t>Standart Süre</t>
        </is>
      </c>
      <c r="H1" s="159" t="inlineStr">
        <is>
          <t>Gözlenen Süre</t>
        </is>
      </c>
      <c r="I1" s="159" t="inlineStr">
        <is>
          <t>Kalibrasyon Katsayısı</t>
        </is>
      </c>
      <c r="J1" s="159" t="inlineStr">
        <is>
          <t>Gözlem Sayısı</t>
        </is>
      </c>
      <c r="K1" s="159" t="inlineStr">
        <is>
          <t>Güven Skoru</t>
        </is>
      </c>
      <c r="L1" s="159" t="inlineStr">
        <is>
          <t>Onay Durumu</t>
        </is>
      </c>
      <c r="M1" s="159" t="inlineStr">
        <is>
          <t>Veri Durumu</t>
        </is>
      </c>
    </row>
    <row r="2" ht="15" customHeight="1" s="113">
      <c r="A2" s="124" t="inlineStr">
        <is>
          <t>M001</t>
        </is>
      </c>
      <c r="B2" s="124" t="inlineStr">
        <is>
          <t>AKEVLER</t>
        </is>
      </c>
      <c r="C2" s="124" t="inlineStr">
        <is>
          <t>ERTAN TEKİ</t>
        </is>
      </c>
      <c r="D2" s="124" t="inlineStr">
        <is>
          <t>U015</t>
        </is>
      </c>
      <c r="E2" s="124" t="inlineStr">
        <is>
          <t>KASİYER</t>
        </is>
      </c>
      <c r="F2" s="124" t="inlineStr">
        <is>
          <t>TÜM AKTİVİTELER</t>
        </is>
      </c>
      <c r="G2" s="166" t="n">
        <v>2</v>
      </c>
      <c r="H2" s="166" t="n">
        <v>2.16</v>
      </c>
      <c r="I2" s="166" t="n">
        <v>1.08</v>
      </c>
      <c r="J2" s="166" t="n">
        <v>507</v>
      </c>
      <c r="K2" s="167" t="n">
        <v>0.95</v>
      </c>
      <c r="L2" s="124" t="inlineStr">
        <is>
          <t>Sistem Önerisi</t>
        </is>
      </c>
      <c r="M2" s="124" t="inlineStr">
        <is>
          <t>Saha Etüdü Bekleniyor kalibrasyon</t>
        </is>
      </c>
    </row>
    <row r="3" ht="15" customHeight="1" s="113">
      <c r="A3" s="124" t="inlineStr">
        <is>
          <t>M001</t>
        </is>
      </c>
      <c r="B3" s="124" t="inlineStr">
        <is>
          <t>AKEVLER</t>
        </is>
      </c>
      <c r="C3" s="124" t="inlineStr">
        <is>
          <t>ERTAN TEKİ</t>
        </is>
      </c>
      <c r="D3" s="124" t="inlineStr">
        <is>
          <t>U026</t>
        </is>
      </c>
      <c r="E3" s="124" t="inlineStr">
        <is>
          <t>REYON GÖREVLİSİ</t>
        </is>
      </c>
      <c r="F3" s="124" t="inlineStr">
        <is>
          <t>TÜM AKTİVİTELER</t>
        </is>
      </c>
      <c r="G3" s="166" t="n">
        <v>1</v>
      </c>
      <c r="H3" s="166" t="n">
        <v>1.1</v>
      </c>
      <c r="I3" s="166" t="n">
        <v>1.1</v>
      </c>
      <c r="J3" s="166" t="n">
        <v>509</v>
      </c>
      <c r="K3" s="167" t="n">
        <v>0.95</v>
      </c>
      <c r="L3" s="124" t="inlineStr">
        <is>
          <t>Sistem Önerisi</t>
        </is>
      </c>
      <c r="M3" s="124" t="inlineStr">
        <is>
          <t>Saha Etüdü Bekleniyor kalibrasyon</t>
        </is>
      </c>
    </row>
    <row r="4" ht="15" customHeight="1" s="113">
      <c r="A4" s="124" t="inlineStr">
        <is>
          <t>M001</t>
        </is>
      </c>
      <c r="B4" s="124" t="inlineStr">
        <is>
          <t>AKEVLER</t>
        </is>
      </c>
      <c r="C4" s="124" t="inlineStr">
        <is>
          <t>ERTAN TEKİ</t>
        </is>
      </c>
      <c r="D4" s="124" t="inlineStr">
        <is>
          <t>U042</t>
        </is>
      </c>
      <c r="E4" s="124" t="inlineStr">
        <is>
          <t>ŞARKÜTERİ</t>
        </is>
      </c>
      <c r="F4" s="124" t="inlineStr">
        <is>
          <t>TÜM AKTİVİTELER</t>
        </is>
      </c>
      <c r="G4" s="166" t="n">
        <v>1</v>
      </c>
      <c r="H4" s="166" t="n">
        <v>1.08</v>
      </c>
      <c r="I4" s="166" t="n">
        <v>1.08</v>
      </c>
      <c r="J4" s="166" t="n">
        <v>507</v>
      </c>
      <c r="K4" s="167" t="n">
        <v>0.95</v>
      </c>
      <c r="L4" s="124" t="inlineStr">
        <is>
          <t>Sistem Önerisi</t>
        </is>
      </c>
      <c r="M4" s="124" t="inlineStr">
        <is>
          <t>Saha Etüdü Bekleniyor kalibrasyon</t>
        </is>
      </c>
    </row>
    <row r="5" ht="15" customHeight="1" s="113">
      <c r="A5" s="124" t="inlineStr">
        <is>
          <t>M001</t>
        </is>
      </c>
      <c r="B5" s="124" t="inlineStr">
        <is>
          <t>AKEVLER</t>
        </is>
      </c>
      <c r="C5" s="124" t="inlineStr">
        <is>
          <t>ERTAN TEKİ</t>
        </is>
      </c>
      <c r="D5" s="124" t="inlineStr">
        <is>
          <t>U013</t>
        </is>
      </c>
      <c r="E5" s="124" t="inlineStr">
        <is>
          <t>KASAP</t>
        </is>
      </c>
      <c r="F5" s="124" t="inlineStr">
        <is>
          <t>TÜM AKTİVİTELER</t>
        </is>
      </c>
      <c r="G5" s="166" t="n">
        <v>1</v>
      </c>
      <c r="H5" s="166" t="n">
        <v>1.06</v>
      </c>
      <c r="I5" s="166" t="n">
        <v>1.06</v>
      </c>
      <c r="J5" s="166" t="n">
        <v>505</v>
      </c>
      <c r="K5" s="167" t="n">
        <v>0.95</v>
      </c>
      <c r="L5" s="124" t="inlineStr">
        <is>
          <t>Sistem Önerisi</t>
        </is>
      </c>
      <c r="M5" s="124" t="inlineStr">
        <is>
          <t>Saha Etüdü Bekleniyor kalibrasyon</t>
        </is>
      </c>
    </row>
    <row r="6" ht="15" customHeight="1" s="113">
      <c r="A6" s="124" t="inlineStr">
        <is>
          <t>M001</t>
        </is>
      </c>
      <c r="B6" s="124" t="inlineStr">
        <is>
          <t>AKEVLER</t>
        </is>
      </c>
      <c r="C6" s="124" t="inlineStr">
        <is>
          <t>ERTAN TEKİ</t>
        </is>
      </c>
      <c r="D6" s="124" t="inlineStr">
        <is>
          <t>U017</t>
        </is>
      </c>
      <c r="E6" s="124" t="inlineStr">
        <is>
          <t>MANAV</t>
        </is>
      </c>
      <c r="F6" s="124" t="inlineStr">
        <is>
          <t>TÜM AKTİVİTELER</t>
        </is>
      </c>
      <c r="G6" s="166" t="n">
        <v>1</v>
      </c>
      <c r="H6" s="166" t="n">
        <v>1.1</v>
      </c>
      <c r="I6" s="166" t="n">
        <v>1.1</v>
      </c>
      <c r="J6" s="166" t="n">
        <v>509</v>
      </c>
      <c r="K6" s="167" t="n">
        <v>0.95</v>
      </c>
      <c r="L6" s="124" t="inlineStr">
        <is>
          <t>Sistem Önerisi</t>
        </is>
      </c>
      <c r="M6" s="124" t="inlineStr">
        <is>
          <t>Saha Etüdü Bekleniyor kalibrasyon</t>
        </is>
      </c>
    </row>
    <row r="7" ht="15" customHeight="1" s="113">
      <c r="A7" s="124" t="inlineStr">
        <is>
          <t>M001</t>
        </is>
      </c>
      <c r="B7" s="124" t="inlineStr">
        <is>
          <t>AKEVLER</t>
        </is>
      </c>
      <c r="C7" s="124" t="inlineStr">
        <is>
          <t>ERTAN TEKİ</t>
        </is>
      </c>
      <c r="D7" s="124" t="inlineStr">
        <is>
          <t>U023</t>
        </is>
      </c>
      <c r="E7" s="124" t="inlineStr">
        <is>
          <t>ONLİNE TOPLAYICI</t>
        </is>
      </c>
      <c r="F7" s="124" t="inlineStr">
        <is>
          <t>TÜM AKTİVİTELER</t>
        </is>
      </c>
      <c r="G7" s="166" t="n">
        <v>1</v>
      </c>
      <c r="H7" s="166" t="n">
        <v>1.07</v>
      </c>
      <c r="I7" s="166" t="n">
        <v>1.07</v>
      </c>
      <c r="J7" s="166" t="n">
        <v>506</v>
      </c>
      <c r="K7" s="167" t="n">
        <v>0.95</v>
      </c>
      <c r="L7" s="124" t="inlineStr">
        <is>
          <t>Sistem Önerisi</t>
        </is>
      </c>
      <c r="M7" s="124" t="inlineStr">
        <is>
          <t>Saha Etüdü Bekleniyor kalibrasyon</t>
        </is>
      </c>
    </row>
    <row r="8" ht="15" customHeight="1" s="113">
      <c r="A8" s="124" t="inlineStr">
        <is>
          <t>M001</t>
        </is>
      </c>
      <c r="B8" s="124" t="inlineStr">
        <is>
          <t>AKEVLER</t>
        </is>
      </c>
      <c r="C8" s="124" t="inlineStr">
        <is>
          <t>ERTAN TEKİ</t>
        </is>
      </c>
      <c r="D8" s="124" t="inlineStr">
        <is>
          <t>U024</t>
        </is>
      </c>
      <c r="E8" s="124" t="inlineStr">
        <is>
          <t>ONLİNE ŞOFÖR</t>
        </is>
      </c>
      <c r="F8" s="124" t="inlineStr">
        <is>
          <t>TÜM AKTİVİTELER</t>
        </is>
      </c>
      <c r="G8" s="166" t="n">
        <v>1</v>
      </c>
      <c r="H8" s="166" t="n">
        <v>1.08</v>
      </c>
      <c r="I8" s="166" t="n">
        <v>1.08</v>
      </c>
      <c r="J8" s="166" t="n">
        <v>507</v>
      </c>
      <c r="K8" s="167" t="n">
        <v>0.95</v>
      </c>
      <c r="L8" s="124" t="inlineStr">
        <is>
          <t>Sistem Önerisi</t>
        </is>
      </c>
      <c r="M8" s="124" t="inlineStr">
        <is>
          <t>Saha Etüdü Bekleniyor kalibrasyon</t>
        </is>
      </c>
    </row>
    <row r="9" ht="15" customHeight="1" s="113">
      <c r="A9" s="124" t="inlineStr">
        <is>
          <t>M001</t>
        </is>
      </c>
      <c r="B9" s="124" t="inlineStr">
        <is>
          <t>AKEVLER</t>
        </is>
      </c>
      <c r="C9" s="124" t="inlineStr">
        <is>
          <t>ERTAN TEKİ</t>
        </is>
      </c>
      <c r="D9" s="124" t="inlineStr">
        <is>
          <t>U002</t>
        </is>
      </c>
      <c r="E9" s="124" t="inlineStr">
        <is>
          <t>BAKLİYAT</t>
        </is>
      </c>
      <c r="F9" s="124" t="inlineStr">
        <is>
          <t>TÜM AKTİVİTELER</t>
        </is>
      </c>
      <c r="G9" s="166" t="n">
        <v>1</v>
      </c>
      <c r="H9" s="166" t="n">
        <v>1.04</v>
      </c>
      <c r="I9" s="166" t="n">
        <v>1.04</v>
      </c>
      <c r="J9" s="166" t="n">
        <v>503</v>
      </c>
      <c r="K9" s="167" t="n">
        <v>0.95</v>
      </c>
      <c r="L9" s="124" t="inlineStr">
        <is>
          <t>Sistem Önerisi</t>
        </is>
      </c>
      <c r="M9" s="124" t="inlineStr">
        <is>
          <t>Saha Etüdü Bekleniyor kalibrasyon</t>
        </is>
      </c>
    </row>
    <row r="10" ht="15" customHeight="1" s="113">
      <c r="A10" s="124" t="inlineStr">
        <is>
          <t>M001</t>
        </is>
      </c>
      <c r="B10" s="124" t="inlineStr">
        <is>
          <t>AKEVLER</t>
        </is>
      </c>
      <c r="C10" s="124" t="inlineStr">
        <is>
          <t>ERTAN TEKİ</t>
        </is>
      </c>
      <c r="D10" s="124" t="inlineStr">
        <is>
          <t>U034</t>
        </is>
      </c>
      <c r="E10" s="124" t="inlineStr">
        <is>
          <t>UNLU MAMÜLLER</t>
        </is>
      </c>
      <c r="F10" s="124" t="inlineStr">
        <is>
          <t>TÜM AKTİVİTELER</t>
        </is>
      </c>
      <c r="G10" s="166" t="n">
        <v>1</v>
      </c>
      <c r="H10" s="166" t="n">
        <v>1.09</v>
      </c>
      <c r="I10" s="166" t="n">
        <v>1.09</v>
      </c>
      <c r="J10" s="166" t="n">
        <v>508</v>
      </c>
      <c r="K10" s="167" t="n">
        <v>0.95</v>
      </c>
      <c r="L10" s="124" t="inlineStr">
        <is>
          <t>Sistem Önerisi</t>
        </is>
      </c>
      <c r="M10" s="124" t="inlineStr">
        <is>
          <t>Saha Etüdü Bekleniyor kalibrasyon</t>
        </is>
      </c>
    </row>
    <row r="11" ht="15" customHeight="1" s="113">
      <c r="A11" s="124" t="inlineStr">
        <is>
          <t>M002</t>
        </is>
      </c>
      <c r="B11" s="124" t="inlineStr">
        <is>
          <t>AYDIN EFELER</t>
        </is>
      </c>
      <c r="C11" s="124" t="inlineStr">
        <is>
          <t>CÜNEYT ÇIKRIKÇI - AYŞE AVCU</t>
        </is>
      </c>
      <c r="D11" s="124" t="inlineStr">
        <is>
          <t>U015</t>
        </is>
      </c>
      <c r="E11" s="124" t="inlineStr">
        <is>
          <t>KASİYER</t>
        </is>
      </c>
      <c r="F11" s="124" t="inlineStr">
        <is>
          <t>TÜM AKTİVİTELER</t>
        </is>
      </c>
      <c r="G11" s="166" t="n">
        <v>2</v>
      </c>
      <c r="H11" s="166" t="n">
        <v>2.18</v>
      </c>
      <c r="I11" s="166" t="n">
        <v>1.09</v>
      </c>
      <c r="J11" s="166" t="n">
        <v>508</v>
      </c>
      <c r="K11" s="167" t="n">
        <v>0.95</v>
      </c>
      <c r="L11" s="124" t="inlineStr">
        <is>
          <t>Sistem Önerisi</t>
        </is>
      </c>
      <c r="M11" s="124" t="inlineStr">
        <is>
          <t>Saha Etüdü Bekleniyor kalibrasyon</t>
        </is>
      </c>
    </row>
    <row r="12" ht="15" customHeight="1" s="113">
      <c r="A12" s="124" t="inlineStr">
        <is>
          <t>M002</t>
        </is>
      </c>
      <c r="B12" s="124" t="inlineStr">
        <is>
          <t>AYDIN EFELER</t>
        </is>
      </c>
      <c r="C12" s="124" t="inlineStr">
        <is>
          <t>CÜNEYT ÇIKRIKÇI - AYŞE AVCU</t>
        </is>
      </c>
      <c r="D12" s="124" t="inlineStr">
        <is>
          <t>U026</t>
        </is>
      </c>
      <c r="E12" s="124" t="inlineStr">
        <is>
          <t>REYON GÖREVLİSİ</t>
        </is>
      </c>
      <c r="F12" s="124" t="inlineStr">
        <is>
          <t>TÜM AKTİVİTELER</t>
        </is>
      </c>
      <c r="G12" s="166" t="n">
        <v>1</v>
      </c>
      <c r="H12" s="166" t="n">
        <v>1.11</v>
      </c>
      <c r="I12" s="166" t="n">
        <v>1.11</v>
      </c>
      <c r="J12" s="166" t="n">
        <v>510</v>
      </c>
      <c r="K12" s="167" t="n">
        <v>0.95</v>
      </c>
      <c r="L12" s="124" t="inlineStr">
        <is>
          <t>Sistem Önerisi</t>
        </is>
      </c>
      <c r="M12" s="124" t="inlineStr">
        <is>
          <t>Saha Etüdü Bekleniyor kalibrasyon</t>
        </is>
      </c>
    </row>
    <row r="13" ht="15" customHeight="1" s="113">
      <c r="A13" s="124" t="inlineStr">
        <is>
          <t>M002</t>
        </is>
      </c>
      <c r="B13" s="124" t="inlineStr">
        <is>
          <t>AYDIN EFELER</t>
        </is>
      </c>
      <c r="C13" s="124" t="inlineStr">
        <is>
          <t>CÜNEYT ÇIKRIKÇI - AYŞE AVCU</t>
        </is>
      </c>
      <c r="D13" s="124" t="inlineStr">
        <is>
          <t>U042</t>
        </is>
      </c>
      <c r="E13" s="124" t="inlineStr">
        <is>
          <t>ŞARKÜTERİ</t>
        </is>
      </c>
      <c r="F13" s="124" t="inlineStr">
        <is>
          <t>TÜM AKTİVİTELER</t>
        </is>
      </c>
      <c r="G13" s="166" t="n">
        <v>1</v>
      </c>
      <c r="H13" s="166" t="n">
        <v>1.09</v>
      </c>
      <c r="I13" s="166" t="n">
        <v>1.09</v>
      </c>
      <c r="J13" s="166" t="n">
        <v>508</v>
      </c>
      <c r="K13" s="167" t="n">
        <v>0.95</v>
      </c>
      <c r="L13" s="124" t="inlineStr">
        <is>
          <t>Sistem Önerisi</t>
        </is>
      </c>
      <c r="M13" s="124" t="inlineStr">
        <is>
          <t>Saha Etüdü Bekleniyor kalibrasyon</t>
        </is>
      </c>
    </row>
    <row r="14" ht="15" customHeight="1" s="113">
      <c r="A14" s="124" t="inlineStr">
        <is>
          <t>M002</t>
        </is>
      </c>
      <c r="B14" s="124" t="inlineStr">
        <is>
          <t>AYDIN EFELER</t>
        </is>
      </c>
      <c r="C14" s="124" t="inlineStr">
        <is>
          <t>CÜNEYT ÇIKRIKÇI - AYŞE AVCU</t>
        </is>
      </c>
      <c r="D14" s="124" t="inlineStr">
        <is>
          <t>U013</t>
        </is>
      </c>
      <c r="E14" s="124" t="inlineStr">
        <is>
          <t>KASAP</t>
        </is>
      </c>
      <c r="F14" s="124" t="inlineStr">
        <is>
          <t>TÜM AKTİVİTELER</t>
        </is>
      </c>
      <c r="G14" s="166" t="n">
        <v>1</v>
      </c>
      <c r="H14" s="166" t="n">
        <v>1.07</v>
      </c>
      <c r="I14" s="166" t="n">
        <v>1.07</v>
      </c>
      <c r="J14" s="166" t="n">
        <v>506</v>
      </c>
      <c r="K14" s="167" t="n">
        <v>0.95</v>
      </c>
      <c r="L14" s="124" t="inlineStr">
        <is>
          <t>Sistem Önerisi</t>
        </is>
      </c>
      <c r="M14" s="124" t="inlineStr">
        <is>
          <t>Saha Etüdü Bekleniyor kalibrasyon</t>
        </is>
      </c>
    </row>
    <row r="15" ht="15" customHeight="1" s="113">
      <c r="A15" s="124" t="inlineStr">
        <is>
          <t>M002</t>
        </is>
      </c>
      <c r="B15" s="124" t="inlineStr">
        <is>
          <t>AYDIN EFELER</t>
        </is>
      </c>
      <c r="C15" s="124" t="inlineStr">
        <is>
          <t>CÜNEYT ÇIKRIKÇI - AYŞE AVCU</t>
        </is>
      </c>
      <c r="D15" s="124" t="inlineStr">
        <is>
          <t>U017</t>
        </is>
      </c>
      <c r="E15" s="124" t="inlineStr">
        <is>
          <t>MANAV</t>
        </is>
      </c>
      <c r="F15" s="124" t="inlineStr">
        <is>
          <t>TÜM AKTİVİTELER</t>
        </is>
      </c>
      <c r="G15" s="166" t="n">
        <v>1</v>
      </c>
      <c r="H15" s="166" t="n">
        <v>1.11</v>
      </c>
      <c r="I15" s="166" t="n">
        <v>1.11</v>
      </c>
      <c r="J15" s="166" t="n">
        <v>510</v>
      </c>
      <c r="K15" s="167" t="n">
        <v>0.95</v>
      </c>
      <c r="L15" s="124" t="inlineStr">
        <is>
          <t>Sistem Önerisi</t>
        </is>
      </c>
      <c r="M15" s="124" t="inlineStr">
        <is>
          <t>Saha Etüdü Bekleniyor kalibrasyon</t>
        </is>
      </c>
    </row>
    <row r="16" ht="15" customHeight="1" s="113">
      <c r="A16" s="124" t="inlineStr">
        <is>
          <t>M002</t>
        </is>
      </c>
      <c r="B16" s="124" t="inlineStr">
        <is>
          <t>AYDIN EFELER</t>
        </is>
      </c>
      <c r="C16" s="124" t="inlineStr">
        <is>
          <t>CÜNEYT ÇIKRIKÇI - AYŞE AVCU</t>
        </is>
      </c>
      <c r="D16" s="124" t="inlineStr">
        <is>
          <t>U023</t>
        </is>
      </c>
      <c r="E16" s="124" t="inlineStr">
        <is>
          <t>ONLİNE TOPLAYICI</t>
        </is>
      </c>
      <c r="F16" s="124" t="inlineStr">
        <is>
          <t>TÜM AKTİVİTELER</t>
        </is>
      </c>
      <c r="G16" s="166" t="n">
        <v>1</v>
      </c>
      <c r="H16" s="166" t="n">
        <v>1.08</v>
      </c>
      <c r="I16" s="166" t="n">
        <v>1.08</v>
      </c>
      <c r="J16" s="166" t="n">
        <v>507</v>
      </c>
      <c r="K16" s="167" t="n">
        <v>0.95</v>
      </c>
      <c r="L16" s="124" t="inlineStr">
        <is>
          <t>Sistem Önerisi</t>
        </is>
      </c>
      <c r="M16" s="124" t="inlineStr">
        <is>
          <t>Saha Etüdü Bekleniyor kalibrasyon</t>
        </is>
      </c>
    </row>
    <row r="17" ht="15" customHeight="1" s="113">
      <c r="A17" s="124" t="inlineStr">
        <is>
          <t>M002</t>
        </is>
      </c>
      <c r="B17" s="124" t="inlineStr">
        <is>
          <t>AYDIN EFELER</t>
        </is>
      </c>
      <c r="C17" s="124" t="inlineStr">
        <is>
          <t>CÜNEYT ÇIKRIKÇI - AYŞE AVCU</t>
        </is>
      </c>
      <c r="D17" s="124" t="inlineStr">
        <is>
          <t>U024</t>
        </is>
      </c>
      <c r="E17" s="124" t="inlineStr">
        <is>
          <t>ONLİNE ŞOFÖR</t>
        </is>
      </c>
      <c r="F17" s="124" t="inlineStr">
        <is>
          <t>TÜM AKTİVİTELER</t>
        </is>
      </c>
      <c r="G17" s="166" t="n">
        <v>1</v>
      </c>
      <c r="H17" s="166" t="n">
        <v>1.09</v>
      </c>
      <c r="I17" s="166" t="n">
        <v>1.09</v>
      </c>
      <c r="J17" s="166" t="n">
        <v>508</v>
      </c>
      <c r="K17" s="167" t="n">
        <v>0.95</v>
      </c>
      <c r="L17" s="124" t="inlineStr">
        <is>
          <t>Sistem Önerisi</t>
        </is>
      </c>
      <c r="M17" s="124" t="inlineStr">
        <is>
          <t>Saha Etüdü Bekleniyor kalibrasyon</t>
        </is>
      </c>
    </row>
    <row r="18" ht="15" customHeight="1" s="113">
      <c r="A18" s="124" t="inlineStr">
        <is>
          <t>M002</t>
        </is>
      </c>
      <c r="B18" s="124" t="inlineStr">
        <is>
          <t>AYDIN EFELER</t>
        </is>
      </c>
      <c r="C18" s="124" t="inlineStr">
        <is>
          <t>CÜNEYT ÇIKRIKÇI - AYŞE AVCU</t>
        </is>
      </c>
      <c r="D18" s="124" t="inlineStr">
        <is>
          <t>U002</t>
        </is>
      </c>
      <c r="E18" s="124" t="inlineStr">
        <is>
          <t>BAKLİYAT</t>
        </is>
      </c>
      <c r="F18" s="124" t="inlineStr">
        <is>
          <t>TÜM AKTİVİTELER</t>
        </is>
      </c>
      <c r="G18" s="166" t="n">
        <v>1</v>
      </c>
      <c r="H18" s="166" t="n">
        <v>1.05</v>
      </c>
      <c r="I18" s="166" t="n">
        <v>1.05</v>
      </c>
      <c r="J18" s="166" t="n">
        <v>504</v>
      </c>
      <c r="K18" s="167" t="n">
        <v>0.95</v>
      </c>
      <c r="L18" s="124" t="inlineStr">
        <is>
          <t>Sistem Önerisi</t>
        </is>
      </c>
      <c r="M18" s="124" t="inlineStr">
        <is>
          <t>Saha Etüdü Bekleniyor kalibrasyon</t>
        </is>
      </c>
    </row>
    <row r="19" ht="15" customHeight="1" s="113">
      <c r="A19" s="124" t="inlineStr">
        <is>
          <t>M002</t>
        </is>
      </c>
      <c r="B19" s="124" t="inlineStr">
        <is>
          <t>AYDIN EFELER</t>
        </is>
      </c>
      <c r="C19" s="124" t="inlineStr">
        <is>
          <t>CÜNEYT ÇIKRIKÇI - AYŞE AVCU</t>
        </is>
      </c>
      <c r="D19" s="124" t="inlineStr">
        <is>
          <t>U034</t>
        </is>
      </c>
      <c r="E19" s="124" t="inlineStr">
        <is>
          <t>UNLU MAMÜLLER</t>
        </is>
      </c>
      <c r="F19" s="124" t="inlineStr">
        <is>
          <t>TÜM AKTİVİTELER</t>
        </is>
      </c>
      <c r="G19" s="166" t="n">
        <v>1</v>
      </c>
      <c r="H19" s="166" t="n">
        <v>1.1</v>
      </c>
      <c r="I19" s="166" t="n">
        <v>1.1</v>
      </c>
      <c r="J19" s="166" t="n">
        <v>509</v>
      </c>
      <c r="K19" s="167" t="n">
        <v>0.95</v>
      </c>
      <c r="L19" s="124" t="inlineStr">
        <is>
          <t>Sistem Önerisi</t>
        </is>
      </c>
      <c r="M19" s="124" t="inlineStr">
        <is>
          <t>Saha Etüdü Bekleniyor kalibrasyon</t>
        </is>
      </c>
    </row>
    <row r="20" ht="15" customHeight="1" s="113">
      <c r="A20" s="124" t="inlineStr">
        <is>
          <t>M003</t>
        </is>
      </c>
      <c r="B20" s="124" t="inlineStr">
        <is>
          <t>AYDIN EFELER-2</t>
        </is>
      </c>
      <c r="C20" s="124" t="inlineStr">
        <is>
          <t>CÜNEYT ÇIKRIKÇI - AYŞE AVCU</t>
        </is>
      </c>
      <c r="D20" s="124" t="inlineStr">
        <is>
          <t>U015</t>
        </is>
      </c>
      <c r="E20" s="124" t="inlineStr">
        <is>
          <t>KASİYER</t>
        </is>
      </c>
      <c r="F20" s="124" t="inlineStr">
        <is>
          <t>TÜM AKTİVİTELER</t>
        </is>
      </c>
      <c r="G20" s="166" t="n">
        <v>2</v>
      </c>
      <c r="H20" s="166" t="n">
        <v>2.2</v>
      </c>
      <c r="I20" s="166" t="n">
        <v>1.1</v>
      </c>
      <c r="J20" s="166" t="n">
        <v>509</v>
      </c>
      <c r="K20" s="167" t="n">
        <v>0.95</v>
      </c>
      <c r="L20" s="124" t="inlineStr">
        <is>
          <t>Sistem Önerisi</t>
        </is>
      </c>
      <c r="M20" s="124" t="inlineStr">
        <is>
          <t>Saha Etüdü Bekleniyor kalibrasyon</t>
        </is>
      </c>
    </row>
    <row r="21" ht="15" customHeight="1" s="113">
      <c r="A21" s="124" t="inlineStr">
        <is>
          <t>M003</t>
        </is>
      </c>
      <c r="B21" s="124" t="inlineStr">
        <is>
          <t>AYDIN EFELER-2</t>
        </is>
      </c>
      <c r="C21" s="124" t="inlineStr">
        <is>
          <t>CÜNEYT ÇIKRIKÇI - AYŞE AVCU</t>
        </is>
      </c>
      <c r="D21" s="124" t="inlineStr">
        <is>
          <t>U026</t>
        </is>
      </c>
      <c r="E21" s="124" t="inlineStr">
        <is>
          <t>REYON GÖREVLİSİ</t>
        </is>
      </c>
      <c r="F21" s="124" t="inlineStr">
        <is>
          <t>TÜM AKTİVİTELER</t>
        </is>
      </c>
      <c r="G21" s="166" t="n">
        <v>1</v>
      </c>
      <c r="H21" s="166" t="n">
        <v>1.12</v>
      </c>
      <c r="I21" s="166" t="n">
        <v>1.12</v>
      </c>
      <c r="J21" s="166" t="n">
        <v>511</v>
      </c>
      <c r="K21" s="167" t="n">
        <v>0.95</v>
      </c>
      <c r="L21" s="124" t="inlineStr">
        <is>
          <t>Sistem Önerisi</t>
        </is>
      </c>
      <c r="M21" s="124" t="inlineStr">
        <is>
          <t>Saha Etüdü Bekleniyor kalibrasyon</t>
        </is>
      </c>
    </row>
    <row r="22" ht="15" customHeight="1" s="113">
      <c r="A22" s="124" t="inlineStr">
        <is>
          <t>M003</t>
        </is>
      </c>
      <c r="B22" s="124" t="inlineStr">
        <is>
          <t>AYDIN EFELER-2</t>
        </is>
      </c>
      <c r="C22" s="124" t="inlineStr">
        <is>
          <t>CÜNEYT ÇIKRIKÇI - AYŞE AVCU</t>
        </is>
      </c>
      <c r="D22" s="124" t="inlineStr">
        <is>
          <t>U042</t>
        </is>
      </c>
      <c r="E22" s="124" t="inlineStr">
        <is>
          <t>ŞARKÜTERİ</t>
        </is>
      </c>
      <c r="F22" s="124" t="inlineStr">
        <is>
          <t>TÜM AKTİVİTELER</t>
        </is>
      </c>
      <c r="G22" s="166" t="n">
        <v>1</v>
      </c>
      <c r="H22" s="166" t="n">
        <v>1.1</v>
      </c>
      <c r="I22" s="166" t="n">
        <v>1.1</v>
      </c>
      <c r="J22" s="166" t="n">
        <v>509</v>
      </c>
      <c r="K22" s="167" t="n">
        <v>0.95</v>
      </c>
      <c r="L22" s="124" t="inlineStr">
        <is>
          <t>Sistem Önerisi</t>
        </is>
      </c>
      <c r="M22" s="124" t="inlineStr">
        <is>
          <t>Saha Etüdü Bekleniyor kalibrasyon</t>
        </is>
      </c>
    </row>
    <row r="23" ht="15" customHeight="1" s="113">
      <c r="A23" s="124" t="inlineStr">
        <is>
          <t>M003</t>
        </is>
      </c>
      <c r="B23" s="124" t="inlineStr">
        <is>
          <t>AYDIN EFELER-2</t>
        </is>
      </c>
      <c r="C23" s="124" t="inlineStr">
        <is>
          <t>CÜNEYT ÇIKRIKÇI - AYŞE AVCU</t>
        </is>
      </c>
      <c r="D23" s="124" t="inlineStr">
        <is>
          <t>U013</t>
        </is>
      </c>
      <c r="E23" s="124" t="inlineStr">
        <is>
          <t>KASAP</t>
        </is>
      </c>
      <c r="F23" s="124" t="inlineStr">
        <is>
          <t>TÜM AKTİVİTELER</t>
        </is>
      </c>
      <c r="G23" s="166" t="n">
        <v>1</v>
      </c>
      <c r="H23" s="166" t="n">
        <v>1.08</v>
      </c>
      <c r="I23" s="166" t="n">
        <v>1.08</v>
      </c>
      <c r="J23" s="166" t="n">
        <v>507</v>
      </c>
      <c r="K23" s="167" t="n">
        <v>0.95</v>
      </c>
      <c r="L23" s="124" t="inlineStr">
        <is>
          <t>Sistem Önerisi</t>
        </is>
      </c>
      <c r="M23" s="124" t="inlineStr">
        <is>
          <t>Saha Etüdü Bekleniyor kalibrasyon</t>
        </is>
      </c>
    </row>
    <row r="24" ht="15" customHeight="1" s="113">
      <c r="A24" s="124" t="inlineStr">
        <is>
          <t>M003</t>
        </is>
      </c>
      <c r="B24" s="124" t="inlineStr">
        <is>
          <t>AYDIN EFELER-2</t>
        </is>
      </c>
      <c r="C24" s="124" t="inlineStr">
        <is>
          <t>CÜNEYT ÇIKRIKÇI - AYŞE AVCU</t>
        </is>
      </c>
      <c r="D24" s="124" t="inlineStr">
        <is>
          <t>U017</t>
        </is>
      </c>
      <c r="E24" s="124" t="inlineStr">
        <is>
          <t>MANAV</t>
        </is>
      </c>
      <c r="F24" s="124" t="inlineStr">
        <is>
          <t>TÜM AKTİVİTELER</t>
        </is>
      </c>
      <c r="G24" s="166" t="n">
        <v>1</v>
      </c>
      <c r="H24" s="166" t="n">
        <v>1.12</v>
      </c>
      <c r="I24" s="166" t="n">
        <v>1.12</v>
      </c>
      <c r="J24" s="166" t="n">
        <v>511</v>
      </c>
      <c r="K24" s="167" t="n">
        <v>0.95</v>
      </c>
      <c r="L24" s="124" t="inlineStr">
        <is>
          <t>Sistem Önerisi</t>
        </is>
      </c>
      <c r="M24" s="124" t="inlineStr">
        <is>
          <t>Saha Etüdü Bekleniyor kalibrasyon</t>
        </is>
      </c>
    </row>
    <row r="25" ht="15" customHeight="1" s="113">
      <c r="A25" s="124" t="inlineStr">
        <is>
          <t>M003</t>
        </is>
      </c>
      <c r="B25" s="124" t="inlineStr">
        <is>
          <t>AYDIN EFELER-2</t>
        </is>
      </c>
      <c r="C25" s="124" t="inlineStr">
        <is>
          <t>CÜNEYT ÇIKRIKÇI - AYŞE AVCU</t>
        </is>
      </c>
      <c r="D25" s="124" t="inlineStr">
        <is>
          <t>U023</t>
        </is>
      </c>
      <c r="E25" s="124" t="inlineStr">
        <is>
          <t>ONLİNE TOPLAYICI</t>
        </is>
      </c>
      <c r="F25" s="124" t="inlineStr">
        <is>
          <t>TÜM AKTİVİTELER</t>
        </is>
      </c>
      <c r="G25" s="166" t="n">
        <v>1</v>
      </c>
      <c r="H25" s="166" t="n">
        <v>1.09</v>
      </c>
      <c r="I25" s="166" t="n">
        <v>1.09</v>
      </c>
      <c r="J25" s="166" t="n">
        <v>508</v>
      </c>
      <c r="K25" s="167" t="n">
        <v>0.95</v>
      </c>
      <c r="L25" s="124" t="inlineStr">
        <is>
          <t>Sistem Önerisi</t>
        </is>
      </c>
      <c r="M25" s="124" t="inlineStr">
        <is>
          <t>Saha Etüdü Bekleniyor kalibrasyon</t>
        </is>
      </c>
    </row>
    <row r="26" ht="15" customHeight="1" s="113">
      <c r="A26" s="124" t="inlineStr">
        <is>
          <t>M003</t>
        </is>
      </c>
      <c r="B26" s="124" t="inlineStr">
        <is>
          <t>AYDIN EFELER-2</t>
        </is>
      </c>
      <c r="C26" s="124" t="inlineStr">
        <is>
          <t>CÜNEYT ÇIKRIKÇI - AYŞE AVCU</t>
        </is>
      </c>
      <c r="D26" s="124" t="inlineStr">
        <is>
          <t>U024</t>
        </is>
      </c>
      <c r="E26" s="124" t="inlineStr">
        <is>
          <t>ONLİNE ŞOFÖR</t>
        </is>
      </c>
      <c r="F26" s="124" t="inlineStr">
        <is>
          <t>TÜM AKTİVİTELER</t>
        </is>
      </c>
      <c r="G26" s="166" t="n">
        <v>1</v>
      </c>
      <c r="H26" s="166" t="n">
        <v>1.1</v>
      </c>
      <c r="I26" s="166" t="n">
        <v>1.1</v>
      </c>
      <c r="J26" s="166" t="n">
        <v>509</v>
      </c>
      <c r="K26" s="167" t="n">
        <v>0.95</v>
      </c>
      <c r="L26" s="124" t="inlineStr">
        <is>
          <t>Sistem Önerisi</t>
        </is>
      </c>
      <c r="M26" s="124" t="inlineStr">
        <is>
          <t>Saha Etüdü Bekleniyor kalibrasyon</t>
        </is>
      </c>
    </row>
    <row r="27" ht="15" customHeight="1" s="113">
      <c r="A27" s="124" t="inlineStr">
        <is>
          <t>M003</t>
        </is>
      </c>
      <c r="B27" s="124" t="inlineStr">
        <is>
          <t>AYDIN EFELER-2</t>
        </is>
      </c>
      <c r="C27" s="124" t="inlineStr">
        <is>
          <t>CÜNEYT ÇIKRIKÇI - AYŞE AVCU</t>
        </is>
      </c>
      <c r="D27" s="124" t="inlineStr">
        <is>
          <t>U002</t>
        </is>
      </c>
      <c r="E27" s="124" t="inlineStr">
        <is>
          <t>BAKLİYAT</t>
        </is>
      </c>
      <c r="F27" s="124" t="inlineStr">
        <is>
          <t>TÜM AKTİVİTELER</t>
        </is>
      </c>
      <c r="G27" s="166" t="n">
        <v>1</v>
      </c>
      <c r="H27" s="166" t="n">
        <v>1.06</v>
      </c>
      <c r="I27" s="166" t="n">
        <v>1.06</v>
      </c>
      <c r="J27" s="166" t="n">
        <v>505</v>
      </c>
      <c r="K27" s="167" t="n">
        <v>0.95</v>
      </c>
      <c r="L27" s="124" t="inlineStr">
        <is>
          <t>Sistem Önerisi</t>
        </is>
      </c>
      <c r="M27" s="124" t="inlineStr">
        <is>
          <t>Saha Etüdü Bekleniyor kalibrasyon</t>
        </is>
      </c>
    </row>
    <row r="28" ht="15" customHeight="1" s="113">
      <c r="A28" s="124" t="inlineStr">
        <is>
          <t>M003</t>
        </is>
      </c>
      <c r="B28" s="124" t="inlineStr">
        <is>
          <t>AYDIN EFELER-2</t>
        </is>
      </c>
      <c r="C28" s="124" t="inlineStr">
        <is>
          <t>CÜNEYT ÇIKRIKÇI - AYŞE AVCU</t>
        </is>
      </c>
      <c r="D28" s="124" t="inlineStr">
        <is>
          <t>U034</t>
        </is>
      </c>
      <c r="E28" s="124" t="inlineStr">
        <is>
          <t>UNLU MAMÜLLER</t>
        </is>
      </c>
      <c r="F28" s="124" t="inlineStr">
        <is>
          <t>TÜM AKTİVİTELER</t>
        </is>
      </c>
      <c r="G28" s="166" t="n">
        <v>1</v>
      </c>
      <c r="H28" s="166" t="n">
        <v>1.11</v>
      </c>
      <c r="I28" s="166" t="n">
        <v>1.11</v>
      </c>
      <c r="J28" s="166" t="n">
        <v>510</v>
      </c>
      <c r="K28" s="167" t="n">
        <v>0.95</v>
      </c>
      <c r="L28" s="124" t="inlineStr">
        <is>
          <t>Sistem Önerisi</t>
        </is>
      </c>
      <c r="M28" s="124" t="inlineStr">
        <is>
          <t>Saha Etüdü Bekleniyor kalibrasyon</t>
        </is>
      </c>
    </row>
    <row r="29" ht="15" customHeight="1" s="113">
      <c r="A29" s="124" t="inlineStr">
        <is>
          <t>M004</t>
        </is>
      </c>
      <c r="B29" s="124" t="inlineStr">
        <is>
          <t>AYDIN FATİH</t>
        </is>
      </c>
      <c r="C29" s="124" t="inlineStr">
        <is>
          <t>CÜNEYT ÇIKRIKÇI - AYŞE AVCU</t>
        </is>
      </c>
      <c r="D29" s="124" t="inlineStr">
        <is>
          <t>U015</t>
        </is>
      </c>
      <c r="E29" s="124" t="inlineStr">
        <is>
          <t>KASİYER</t>
        </is>
      </c>
      <c r="F29" s="124" t="inlineStr">
        <is>
          <t>TÜM AKTİVİTELER</t>
        </is>
      </c>
      <c r="G29" s="166" t="n">
        <v>2</v>
      </c>
      <c r="H29" s="166" t="n">
        <v>2.22</v>
      </c>
      <c r="I29" s="166" t="n">
        <v>1.11</v>
      </c>
      <c r="J29" s="166" t="n">
        <v>510</v>
      </c>
      <c r="K29" s="167" t="n">
        <v>0.95</v>
      </c>
      <c r="L29" s="124" t="inlineStr">
        <is>
          <t>Sistem Önerisi</t>
        </is>
      </c>
      <c r="M29" s="124" t="inlineStr">
        <is>
          <t>Saha Etüdü Bekleniyor kalibrasyon</t>
        </is>
      </c>
    </row>
    <row r="30" ht="15" customHeight="1" s="113">
      <c r="A30" s="124" t="inlineStr">
        <is>
          <t>M004</t>
        </is>
      </c>
      <c r="B30" s="124" t="inlineStr">
        <is>
          <t>AYDIN FATİH</t>
        </is>
      </c>
      <c r="C30" s="124" t="inlineStr">
        <is>
          <t>CÜNEYT ÇIKRIKÇI - AYŞE AVCU</t>
        </is>
      </c>
      <c r="D30" s="124" t="inlineStr">
        <is>
          <t>U026</t>
        </is>
      </c>
      <c r="E30" s="124" t="inlineStr">
        <is>
          <t>REYON GÖREVLİSİ</t>
        </is>
      </c>
      <c r="F30" s="124" t="inlineStr">
        <is>
          <t>TÜM AKTİVİTELER</t>
        </is>
      </c>
      <c r="G30" s="166" t="n">
        <v>1</v>
      </c>
      <c r="H30" s="166" t="n">
        <v>0.92</v>
      </c>
      <c r="I30" s="166" t="n">
        <v>0.92</v>
      </c>
      <c r="J30" s="166" t="n">
        <v>512</v>
      </c>
      <c r="K30" s="167" t="n">
        <v>0.95</v>
      </c>
      <c r="L30" s="124" t="inlineStr">
        <is>
          <t>Sistem Önerisi</t>
        </is>
      </c>
      <c r="M30" s="124" t="inlineStr">
        <is>
          <t>Saha Etüdü Bekleniyor kalibrasyon</t>
        </is>
      </c>
    </row>
    <row r="31" ht="15" customHeight="1" s="113">
      <c r="A31" s="124" t="inlineStr">
        <is>
          <t>M004</t>
        </is>
      </c>
      <c r="B31" s="124" t="inlineStr">
        <is>
          <t>AYDIN FATİH</t>
        </is>
      </c>
      <c r="C31" s="124" t="inlineStr">
        <is>
          <t>CÜNEYT ÇIKRIKÇI - AYŞE AVCU</t>
        </is>
      </c>
      <c r="D31" s="124" t="inlineStr">
        <is>
          <t>U042</t>
        </is>
      </c>
      <c r="E31" s="124" t="inlineStr">
        <is>
          <t>ŞARKÜTERİ</t>
        </is>
      </c>
      <c r="F31" s="124" t="inlineStr">
        <is>
          <t>TÜM AKTİVİTELER</t>
        </is>
      </c>
      <c r="G31" s="166" t="n">
        <v>1</v>
      </c>
      <c r="H31" s="166" t="n">
        <v>1.11</v>
      </c>
      <c r="I31" s="166" t="n">
        <v>1.11</v>
      </c>
      <c r="J31" s="166" t="n">
        <v>510</v>
      </c>
      <c r="K31" s="167" t="n">
        <v>0.95</v>
      </c>
      <c r="L31" s="124" t="inlineStr">
        <is>
          <t>Sistem Önerisi</t>
        </is>
      </c>
      <c r="M31" s="124" t="inlineStr">
        <is>
          <t>Saha Etüdü Bekleniyor kalibrasyon</t>
        </is>
      </c>
    </row>
    <row r="32" ht="15" customHeight="1" s="113">
      <c r="A32" s="124" t="inlineStr">
        <is>
          <t>M004</t>
        </is>
      </c>
      <c r="B32" s="124" t="inlineStr">
        <is>
          <t>AYDIN FATİH</t>
        </is>
      </c>
      <c r="C32" s="124" t="inlineStr">
        <is>
          <t>CÜNEYT ÇIKRIKÇI - AYŞE AVCU</t>
        </is>
      </c>
      <c r="D32" s="124" t="inlineStr">
        <is>
          <t>U013</t>
        </is>
      </c>
      <c r="E32" s="124" t="inlineStr">
        <is>
          <t>KASAP</t>
        </is>
      </c>
      <c r="F32" s="124" t="inlineStr">
        <is>
          <t>TÜM AKTİVİTELER</t>
        </is>
      </c>
      <c r="G32" s="166" t="n">
        <v>1</v>
      </c>
      <c r="H32" s="166" t="n">
        <v>1.09</v>
      </c>
      <c r="I32" s="166" t="n">
        <v>1.09</v>
      </c>
      <c r="J32" s="166" t="n">
        <v>508</v>
      </c>
      <c r="K32" s="167" t="n">
        <v>0.95</v>
      </c>
      <c r="L32" s="124" t="inlineStr">
        <is>
          <t>Sistem Önerisi</t>
        </is>
      </c>
      <c r="M32" s="124" t="inlineStr">
        <is>
          <t>Saha Etüdü Bekleniyor kalibrasyon</t>
        </is>
      </c>
    </row>
    <row r="33" ht="15" customHeight="1" s="113">
      <c r="A33" s="124" t="inlineStr">
        <is>
          <t>M004</t>
        </is>
      </c>
      <c r="B33" s="124" t="inlineStr">
        <is>
          <t>AYDIN FATİH</t>
        </is>
      </c>
      <c r="C33" s="124" t="inlineStr">
        <is>
          <t>CÜNEYT ÇIKRIKÇI - AYŞE AVCU</t>
        </is>
      </c>
      <c r="D33" s="124" t="inlineStr">
        <is>
          <t>U017</t>
        </is>
      </c>
      <c r="E33" s="124" t="inlineStr">
        <is>
          <t>MANAV</t>
        </is>
      </c>
      <c r="F33" s="124" t="inlineStr">
        <is>
          <t>TÜM AKTİVİTELER</t>
        </is>
      </c>
      <c r="G33" s="166" t="n">
        <v>1</v>
      </c>
      <c r="H33" s="166" t="n">
        <v>0.92</v>
      </c>
      <c r="I33" s="166" t="n">
        <v>0.92</v>
      </c>
      <c r="J33" s="166" t="n">
        <v>512</v>
      </c>
      <c r="K33" s="167" t="n">
        <v>0.95</v>
      </c>
      <c r="L33" s="124" t="inlineStr">
        <is>
          <t>Sistem Önerisi</t>
        </is>
      </c>
      <c r="M33" s="124" t="inlineStr">
        <is>
          <t>Saha Etüdü Bekleniyor kalibrasyon</t>
        </is>
      </c>
    </row>
    <row r="34" ht="15" customHeight="1" s="113">
      <c r="A34" s="124" t="inlineStr">
        <is>
          <t>M004</t>
        </is>
      </c>
      <c r="B34" s="124" t="inlineStr">
        <is>
          <t>AYDIN FATİH</t>
        </is>
      </c>
      <c r="C34" s="124" t="inlineStr">
        <is>
          <t>CÜNEYT ÇIKRIKÇI - AYŞE AVCU</t>
        </is>
      </c>
      <c r="D34" s="124" t="inlineStr">
        <is>
          <t>U023</t>
        </is>
      </c>
      <c r="E34" s="124" t="inlineStr">
        <is>
          <t>ONLİNE TOPLAYICI</t>
        </is>
      </c>
      <c r="F34" s="124" t="inlineStr">
        <is>
          <t>TÜM AKTİVİTELER</t>
        </is>
      </c>
      <c r="G34" s="166" t="n">
        <v>1</v>
      </c>
      <c r="H34" s="166" t="n">
        <v>1.1</v>
      </c>
      <c r="I34" s="166" t="n">
        <v>1.1</v>
      </c>
      <c r="J34" s="166" t="n">
        <v>509</v>
      </c>
      <c r="K34" s="167" t="n">
        <v>0.95</v>
      </c>
      <c r="L34" s="124" t="inlineStr">
        <is>
          <t>Sistem Önerisi</t>
        </is>
      </c>
      <c r="M34" s="124" t="inlineStr">
        <is>
          <t>Saha Etüdü Bekleniyor kalibrasyon</t>
        </is>
      </c>
    </row>
    <row r="35" ht="15" customHeight="1" s="113">
      <c r="A35" s="124" t="inlineStr">
        <is>
          <t>M004</t>
        </is>
      </c>
      <c r="B35" s="124" t="inlineStr">
        <is>
          <t>AYDIN FATİH</t>
        </is>
      </c>
      <c r="C35" s="124" t="inlineStr">
        <is>
          <t>CÜNEYT ÇIKRIKÇI - AYŞE AVCU</t>
        </is>
      </c>
      <c r="D35" s="124" t="inlineStr">
        <is>
          <t>U024</t>
        </is>
      </c>
      <c r="E35" s="124" t="inlineStr">
        <is>
          <t>ONLİNE ŞOFÖR</t>
        </is>
      </c>
      <c r="F35" s="124" t="inlineStr">
        <is>
          <t>TÜM AKTİVİTELER</t>
        </is>
      </c>
      <c r="G35" s="166" t="n">
        <v>1</v>
      </c>
      <c r="H35" s="166" t="n">
        <v>1.11</v>
      </c>
      <c r="I35" s="166" t="n">
        <v>1.11</v>
      </c>
      <c r="J35" s="166" t="n">
        <v>510</v>
      </c>
      <c r="K35" s="167" t="n">
        <v>0.95</v>
      </c>
      <c r="L35" s="124" t="inlineStr">
        <is>
          <t>Sistem Önerisi</t>
        </is>
      </c>
      <c r="M35" s="124" t="inlineStr">
        <is>
          <t>Saha Etüdü Bekleniyor kalibrasyon</t>
        </is>
      </c>
    </row>
    <row r="36" ht="15" customHeight="1" s="113">
      <c r="A36" s="124" t="inlineStr">
        <is>
          <t>M004</t>
        </is>
      </c>
      <c r="B36" s="124" t="inlineStr">
        <is>
          <t>AYDIN FATİH</t>
        </is>
      </c>
      <c r="C36" s="124" t="inlineStr">
        <is>
          <t>CÜNEYT ÇIKRIKÇI - AYŞE AVCU</t>
        </is>
      </c>
      <c r="D36" s="124" t="inlineStr">
        <is>
          <t>U002</t>
        </is>
      </c>
      <c r="E36" s="124" t="inlineStr">
        <is>
          <t>BAKLİYAT</t>
        </is>
      </c>
      <c r="F36" s="124" t="inlineStr">
        <is>
          <t>TÜM AKTİVİTELER</t>
        </is>
      </c>
      <c r="G36" s="166" t="n">
        <v>1</v>
      </c>
      <c r="H36" s="166" t="n">
        <v>1.07</v>
      </c>
      <c r="I36" s="166" t="n">
        <v>1.07</v>
      </c>
      <c r="J36" s="166" t="n">
        <v>506</v>
      </c>
      <c r="K36" s="167" t="n">
        <v>0.95</v>
      </c>
      <c r="L36" s="124" t="inlineStr">
        <is>
          <t>Sistem Önerisi</t>
        </is>
      </c>
      <c r="M36" s="124" t="inlineStr">
        <is>
          <t>Saha Etüdü Bekleniyor kalibrasyon</t>
        </is>
      </c>
    </row>
    <row r="37" ht="15" customHeight="1" s="113">
      <c r="A37" s="124" t="inlineStr">
        <is>
          <t>M004</t>
        </is>
      </c>
      <c r="B37" s="124" t="inlineStr">
        <is>
          <t>AYDIN FATİH</t>
        </is>
      </c>
      <c r="C37" s="124" t="inlineStr">
        <is>
          <t>CÜNEYT ÇIKRIKÇI - AYŞE AVCU</t>
        </is>
      </c>
      <c r="D37" s="124" t="inlineStr">
        <is>
          <t>U034</t>
        </is>
      </c>
      <c r="E37" s="124" t="inlineStr">
        <is>
          <t>UNLU MAMÜLLER</t>
        </is>
      </c>
      <c r="F37" s="124" t="inlineStr">
        <is>
          <t>TÜM AKTİVİTELER</t>
        </is>
      </c>
      <c r="G37" s="166" t="n">
        <v>1</v>
      </c>
      <c r="H37" s="166" t="n">
        <v>1.12</v>
      </c>
      <c r="I37" s="166" t="n">
        <v>1.12</v>
      </c>
      <c r="J37" s="166" t="n">
        <v>511</v>
      </c>
      <c r="K37" s="167" t="n">
        <v>0.95</v>
      </c>
      <c r="L37" s="124" t="inlineStr">
        <is>
          <t>Sistem Önerisi</t>
        </is>
      </c>
      <c r="M37" s="124" t="inlineStr">
        <is>
          <t>Saha Etüdü Bekleniyor kalibrasyon</t>
        </is>
      </c>
    </row>
    <row r="38" ht="15" customHeight="1" s="113">
      <c r="A38" s="124" t="inlineStr">
        <is>
          <t>M005</t>
        </is>
      </c>
      <c r="B38" s="124" t="inlineStr">
        <is>
          <t>AYDIN FATİH-2</t>
        </is>
      </c>
      <c r="C38" s="124" t="inlineStr">
        <is>
          <t>CÜNEYT ÇIKRIKÇI - AYŞE AVCU</t>
        </is>
      </c>
      <c r="D38" s="124" t="inlineStr">
        <is>
          <t>U015</t>
        </is>
      </c>
      <c r="E38" s="124" t="inlineStr">
        <is>
          <t>KASİYER</t>
        </is>
      </c>
      <c r="F38" s="124" t="inlineStr">
        <is>
          <t>TÜM AKTİVİTELER</t>
        </is>
      </c>
      <c r="G38" s="166" t="n">
        <v>2</v>
      </c>
      <c r="H38" s="166" t="n">
        <v>2.24</v>
      </c>
      <c r="I38" s="166" t="n">
        <v>1.12</v>
      </c>
      <c r="J38" s="166" t="n">
        <v>511</v>
      </c>
      <c r="K38" s="167" t="n">
        <v>0.95</v>
      </c>
      <c r="L38" s="124" t="inlineStr">
        <is>
          <t>Sistem Önerisi</t>
        </is>
      </c>
      <c r="M38" s="124" t="inlineStr">
        <is>
          <t>Saha Etüdü Bekleniyor kalibrasyon</t>
        </is>
      </c>
    </row>
    <row r="39" ht="15" customHeight="1" s="113">
      <c r="A39" s="124" t="inlineStr">
        <is>
          <t>M005</t>
        </is>
      </c>
      <c r="B39" s="124" t="inlineStr">
        <is>
          <t>AYDIN FATİH-2</t>
        </is>
      </c>
      <c r="C39" s="124" t="inlineStr">
        <is>
          <t>CÜNEYT ÇIKRIKÇI - AYŞE AVCU</t>
        </is>
      </c>
      <c r="D39" s="124" t="inlineStr">
        <is>
          <t>U026</t>
        </is>
      </c>
      <c r="E39" s="124" t="inlineStr">
        <is>
          <t>REYON GÖREVLİSİ</t>
        </is>
      </c>
      <c r="F39" s="124" t="inlineStr">
        <is>
          <t>TÜM AKTİVİTELER</t>
        </is>
      </c>
      <c r="G39" s="166" t="n">
        <v>1</v>
      </c>
      <c r="H39" s="166" t="n">
        <v>0.93</v>
      </c>
      <c r="I39" s="166" t="n">
        <v>0.93</v>
      </c>
      <c r="J39" s="166" t="n">
        <v>513</v>
      </c>
      <c r="K39" s="167" t="n">
        <v>0.95</v>
      </c>
      <c r="L39" s="124" t="inlineStr">
        <is>
          <t>Sistem Önerisi</t>
        </is>
      </c>
      <c r="M39" s="124" t="inlineStr">
        <is>
          <t>Saha Etüdü Bekleniyor kalibrasyon</t>
        </is>
      </c>
    </row>
    <row r="40" ht="15" customHeight="1" s="113">
      <c r="A40" s="124" t="inlineStr">
        <is>
          <t>M005</t>
        </is>
      </c>
      <c r="B40" s="124" t="inlineStr">
        <is>
          <t>AYDIN FATİH-2</t>
        </is>
      </c>
      <c r="C40" s="124" t="inlineStr">
        <is>
          <t>CÜNEYT ÇIKRIKÇI - AYŞE AVCU</t>
        </is>
      </c>
      <c r="D40" s="124" t="inlineStr">
        <is>
          <t>U042</t>
        </is>
      </c>
      <c r="E40" s="124" t="inlineStr">
        <is>
          <t>ŞARKÜTERİ</t>
        </is>
      </c>
      <c r="F40" s="124" t="inlineStr">
        <is>
          <t>TÜM AKTİVİTELER</t>
        </is>
      </c>
      <c r="G40" s="166" t="n">
        <v>1</v>
      </c>
      <c r="H40" s="166" t="n">
        <v>1.12</v>
      </c>
      <c r="I40" s="166" t="n">
        <v>1.12</v>
      </c>
      <c r="J40" s="166" t="n">
        <v>511</v>
      </c>
      <c r="K40" s="167" t="n">
        <v>0.95</v>
      </c>
      <c r="L40" s="124" t="inlineStr">
        <is>
          <t>Sistem Önerisi</t>
        </is>
      </c>
      <c r="M40" s="124" t="inlineStr">
        <is>
          <t>Saha Etüdü Bekleniyor kalibrasyon</t>
        </is>
      </c>
    </row>
    <row r="41" ht="15" customHeight="1" s="113">
      <c r="A41" s="124" t="inlineStr">
        <is>
          <t>M005</t>
        </is>
      </c>
      <c r="B41" s="124" t="inlineStr">
        <is>
          <t>AYDIN FATİH-2</t>
        </is>
      </c>
      <c r="C41" s="124" t="inlineStr">
        <is>
          <t>CÜNEYT ÇIKRIKÇI - AYŞE AVCU</t>
        </is>
      </c>
      <c r="D41" s="124" t="inlineStr">
        <is>
          <t>U013</t>
        </is>
      </c>
      <c r="E41" s="124" t="inlineStr">
        <is>
          <t>KASAP</t>
        </is>
      </c>
      <c r="F41" s="124" t="inlineStr">
        <is>
          <t>TÜM AKTİVİTELER</t>
        </is>
      </c>
      <c r="G41" s="166" t="n">
        <v>1</v>
      </c>
      <c r="H41" s="166" t="n">
        <v>1.1</v>
      </c>
      <c r="I41" s="166" t="n">
        <v>1.1</v>
      </c>
      <c r="J41" s="166" t="n">
        <v>509</v>
      </c>
      <c r="K41" s="167" t="n">
        <v>0.95</v>
      </c>
      <c r="L41" s="124" t="inlineStr">
        <is>
          <t>Sistem Önerisi</t>
        </is>
      </c>
      <c r="M41" s="124" t="inlineStr">
        <is>
          <t>Saha Etüdü Bekleniyor kalibrasyon</t>
        </is>
      </c>
    </row>
    <row r="42" ht="15" customHeight="1" s="113">
      <c r="A42" s="124" t="inlineStr">
        <is>
          <t>M005</t>
        </is>
      </c>
      <c r="B42" s="124" t="inlineStr">
        <is>
          <t>AYDIN FATİH-2</t>
        </is>
      </c>
      <c r="C42" s="124" t="inlineStr">
        <is>
          <t>CÜNEYT ÇIKRIKÇI - AYŞE AVCU</t>
        </is>
      </c>
      <c r="D42" s="124" t="inlineStr">
        <is>
          <t>U017</t>
        </is>
      </c>
      <c r="E42" s="124" t="inlineStr">
        <is>
          <t>MANAV</t>
        </is>
      </c>
      <c r="F42" s="124" t="inlineStr">
        <is>
          <t>TÜM AKTİVİTELER</t>
        </is>
      </c>
      <c r="G42" s="166" t="n">
        <v>1</v>
      </c>
      <c r="H42" s="166" t="n">
        <v>0.93</v>
      </c>
      <c r="I42" s="166" t="n">
        <v>0.93</v>
      </c>
      <c r="J42" s="166" t="n">
        <v>513</v>
      </c>
      <c r="K42" s="167" t="n">
        <v>0.95</v>
      </c>
      <c r="L42" s="124" t="inlineStr">
        <is>
          <t>Sistem Önerisi</t>
        </is>
      </c>
      <c r="M42" s="124" t="inlineStr">
        <is>
          <t>Saha Etüdü Bekleniyor kalibrasyon</t>
        </is>
      </c>
    </row>
    <row r="43" ht="15" customHeight="1" s="113">
      <c r="A43" s="124" t="inlineStr">
        <is>
          <t>M005</t>
        </is>
      </c>
      <c r="B43" s="124" t="inlineStr">
        <is>
          <t>AYDIN FATİH-2</t>
        </is>
      </c>
      <c r="C43" s="124" t="inlineStr">
        <is>
          <t>CÜNEYT ÇIKRIKÇI - AYŞE AVCU</t>
        </is>
      </c>
      <c r="D43" s="124" t="inlineStr">
        <is>
          <t>U023</t>
        </is>
      </c>
      <c r="E43" s="124" t="inlineStr">
        <is>
          <t>ONLİNE TOPLAYICI</t>
        </is>
      </c>
      <c r="F43" s="124" t="inlineStr">
        <is>
          <t>TÜM AKTİVİTELER</t>
        </is>
      </c>
      <c r="G43" s="166" t="n">
        <v>1</v>
      </c>
      <c r="H43" s="166" t="n">
        <v>1.11</v>
      </c>
      <c r="I43" s="166" t="n">
        <v>1.11</v>
      </c>
      <c r="J43" s="166" t="n">
        <v>510</v>
      </c>
      <c r="K43" s="167" t="n">
        <v>0.95</v>
      </c>
      <c r="L43" s="124" t="inlineStr">
        <is>
          <t>Sistem Önerisi</t>
        </is>
      </c>
      <c r="M43" s="124" t="inlineStr">
        <is>
          <t>Saha Etüdü Bekleniyor kalibrasyon</t>
        </is>
      </c>
    </row>
    <row r="44" ht="15" customHeight="1" s="113">
      <c r="A44" s="124" t="inlineStr">
        <is>
          <t>M005</t>
        </is>
      </c>
      <c r="B44" s="124" t="inlineStr">
        <is>
          <t>AYDIN FATİH-2</t>
        </is>
      </c>
      <c r="C44" s="124" t="inlineStr">
        <is>
          <t>CÜNEYT ÇIKRIKÇI - AYŞE AVCU</t>
        </is>
      </c>
      <c r="D44" s="124" t="inlineStr">
        <is>
          <t>U024</t>
        </is>
      </c>
      <c r="E44" s="124" t="inlineStr">
        <is>
          <t>ONLİNE ŞOFÖR</t>
        </is>
      </c>
      <c r="F44" s="124" t="inlineStr">
        <is>
          <t>TÜM AKTİVİTELER</t>
        </is>
      </c>
      <c r="G44" s="166" t="n">
        <v>1</v>
      </c>
      <c r="H44" s="166" t="n">
        <v>1.12</v>
      </c>
      <c r="I44" s="166" t="n">
        <v>1.12</v>
      </c>
      <c r="J44" s="166" t="n">
        <v>511</v>
      </c>
      <c r="K44" s="167" t="n">
        <v>0.95</v>
      </c>
      <c r="L44" s="124" t="inlineStr">
        <is>
          <t>Sistem Önerisi</t>
        </is>
      </c>
      <c r="M44" s="124" t="inlineStr">
        <is>
          <t>Saha Etüdü Bekleniyor kalibrasyon</t>
        </is>
      </c>
    </row>
    <row r="45" ht="15" customHeight="1" s="113">
      <c r="A45" s="124" t="inlineStr">
        <is>
          <t>M005</t>
        </is>
      </c>
      <c r="B45" s="124" t="inlineStr">
        <is>
          <t>AYDIN FATİH-2</t>
        </is>
      </c>
      <c r="C45" s="124" t="inlineStr">
        <is>
          <t>CÜNEYT ÇIKRIKÇI - AYŞE AVCU</t>
        </is>
      </c>
      <c r="D45" s="124" t="inlineStr">
        <is>
          <t>U002</t>
        </is>
      </c>
      <c r="E45" s="124" t="inlineStr">
        <is>
          <t>BAKLİYAT</t>
        </is>
      </c>
      <c r="F45" s="124" t="inlineStr">
        <is>
          <t>TÜM AKTİVİTELER</t>
        </is>
      </c>
      <c r="G45" s="166" t="n">
        <v>1</v>
      </c>
      <c r="H45" s="166" t="n">
        <v>1.08</v>
      </c>
      <c r="I45" s="166" t="n">
        <v>1.08</v>
      </c>
      <c r="J45" s="166" t="n">
        <v>507</v>
      </c>
      <c r="K45" s="167" t="n">
        <v>0.95</v>
      </c>
      <c r="L45" s="124" t="inlineStr">
        <is>
          <t>Sistem Önerisi</t>
        </is>
      </c>
      <c r="M45" s="124" t="inlineStr">
        <is>
          <t>Saha Etüdü Bekleniyor kalibrasyon</t>
        </is>
      </c>
    </row>
    <row r="46" ht="15" customHeight="1" s="113">
      <c r="A46" s="124" t="inlineStr">
        <is>
          <t>M005</t>
        </is>
      </c>
      <c r="B46" s="124" t="inlineStr">
        <is>
          <t>AYDIN FATİH-2</t>
        </is>
      </c>
      <c r="C46" s="124" t="inlineStr">
        <is>
          <t>CÜNEYT ÇIKRIKÇI - AYŞE AVCU</t>
        </is>
      </c>
      <c r="D46" s="124" t="inlineStr">
        <is>
          <t>U034</t>
        </is>
      </c>
      <c r="E46" s="124" t="inlineStr">
        <is>
          <t>UNLU MAMÜLLER</t>
        </is>
      </c>
      <c r="F46" s="124" t="inlineStr">
        <is>
          <t>TÜM AKTİVİTELER</t>
        </is>
      </c>
      <c r="G46" s="166" t="n">
        <v>1</v>
      </c>
      <c r="H46" s="166" t="n">
        <v>0.92</v>
      </c>
      <c r="I46" s="166" t="n">
        <v>0.92</v>
      </c>
      <c r="J46" s="166" t="n">
        <v>512</v>
      </c>
      <c r="K46" s="167" t="n">
        <v>0.95</v>
      </c>
      <c r="L46" s="124" t="inlineStr">
        <is>
          <t>Sistem Önerisi</t>
        </is>
      </c>
      <c r="M46" s="124" t="inlineStr">
        <is>
          <t>Saha Etüdü Bekleniyor kalibrasyon</t>
        </is>
      </c>
    </row>
    <row r="47" ht="15" customHeight="1" s="113">
      <c r="A47" s="124" t="inlineStr">
        <is>
          <t>M006</t>
        </is>
      </c>
      <c r="B47" s="124" t="inlineStr">
        <is>
          <t>AYDIN GİRNE</t>
        </is>
      </c>
      <c r="C47" s="124" t="inlineStr">
        <is>
          <t>CÜNEYT ÇIKRIKÇI - AYŞE AVCU</t>
        </is>
      </c>
      <c r="D47" s="124" t="inlineStr">
        <is>
          <t>U015</t>
        </is>
      </c>
      <c r="E47" s="124" t="inlineStr">
        <is>
          <t>KASİYER</t>
        </is>
      </c>
      <c r="F47" s="124" t="inlineStr">
        <is>
          <t>TÜM AKTİVİTELER</t>
        </is>
      </c>
      <c r="G47" s="166" t="n">
        <v>2</v>
      </c>
      <c r="H47" s="166" t="n">
        <v>1.84</v>
      </c>
      <c r="I47" s="166" t="n">
        <v>0.92</v>
      </c>
      <c r="J47" s="166" t="n">
        <v>512</v>
      </c>
      <c r="K47" s="167" t="n">
        <v>0.95</v>
      </c>
      <c r="L47" s="124" t="inlineStr">
        <is>
          <t>Sistem Önerisi</t>
        </is>
      </c>
      <c r="M47" s="124" t="inlineStr">
        <is>
          <t>Saha Etüdü Bekleniyor kalibrasyon</t>
        </is>
      </c>
    </row>
    <row r="48" ht="15" customHeight="1" s="113">
      <c r="A48" s="124" t="inlineStr">
        <is>
          <t>M006</t>
        </is>
      </c>
      <c r="B48" s="124" t="inlineStr">
        <is>
          <t>AYDIN GİRNE</t>
        </is>
      </c>
      <c r="C48" s="124" t="inlineStr">
        <is>
          <t>CÜNEYT ÇIKRIKÇI - AYŞE AVCU</t>
        </is>
      </c>
      <c r="D48" s="124" t="inlineStr">
        <is>
          <t>U026</t>
        </is>
      </c>
      <c r="E48" s="124" t="inlineStr">
        <is>
          <t>REYON GÖREVLİSİ</t>
        </is>
      </c>
      <c r="F48" s="124" t="inlineStr">
        <is>
          <t>TÜM AKTİVİTELER</t>
        </is>
      </c>
      <c r="G48" s="166" t="n">
        <v>1</v>
      </c>
      <c r="H48" s="166" t="n">
        <v>0.9399999999999999</v>
      </c>
      <c r="I48" s="166" t="n">
        <v>0.9399999999999999</v>
      </c>
      <c r="J48" s="166" t="n">
        <v>514</v>
      </c>
      <c r="K48" s="167" t="n">
        <v>0.95</v>
      </c>
      <c r="L48" s="124" t="inlineStr">
        <is>
          <t>Sistem Önerisi</t>
        </is>
      </c>
      <c r="M48" s="124" t="inlineStr">
        <is>
          <t>Saha Etüdü Bekleniyor kalibrasyon</t>
        </is>
      </c>
    </row>
    <row r="49" ht="15" customHeight="1" s="113">
      <c r="A49" s="124" t="inlineStr">
        <is>
          <t>M006</t>
        </is>
      </c>
      <c r="B49" s="124" t="inlineStr">
        <is>
          <t>AYDIN GİRNE</t>
        </is>
      </c>
      <c r="C49" s="124" t="inlineStr">
        <is>
          <t>CÜNEYT ÇIKRIKÇI - AYŞE AVCU</t>
        </is>
      </c>
      <c r="D49" s="124" t="inlineStr">
        <is>
          <t>U042</t>
        </is>
      </c>
      <c r="E49" s="124" t="inlineStr">
        <is>
          <t>ŞARKÜTERİ</t>
        </is>
      </c>
      <c r="F49" s="124" t="inlineStr">
        <is>
          <t>TÜM AKTİVİTELER</t>
        </is>
      </c>
      <c r="G49" s="166" t="n">
        <v>1</v>
      </c>
      <c r="H49" s="166" t="n">
        <v>0.92</v>
      </c>
      <c r="I49" s="166" t="n">
        <v>0.92</v>
      </c>
      <c r="J49" s="166" t="n">
        <v>512</v>
      </c>
      <c r="K49" s="167" t="n">
        <v>0.95</v>
      </c>
      <c r="L49" s="124" t="inlineStr">
        <is>
          <t>Sistem Önerisi</t>
        </is>
      </c>
      <c r="M49" s="124" t="inlineStr">
        <is>
          <t>Saha Etüdü Bekleniyor kalibrasyon</t>
        </is>
      </c>
    </row>
    <row r="50" ht="15" customHeight="1" s="113">
      <c r="A50" s="124" t="inlineStr">
        <is>
          <t>M006</t>
        </is>
      </c>
      <c r="B50" s="124" t="inlineStr">
        <is>
          <t>AYDIN GİRNE</t>
        </is>
      </c>
      <c r="C50" s="124" t="inlineStr">
        <is>
          <t>CÜNEYT ÇIKRIKÇI - AYŞE AVCU</t>
        </is>
      </c>
      <c r="D50" s="124" t="inlineStr">
        <is>
          <t>U013</t>
        </is>
      </c>
      <c r="E50" s="124" t="inlineStr">
        <is>
          <t>KASAP</t>
        </is>
      </c>
      <c r="F50" s="124" t="inlineStr">
        <is>
          <t>TÜM AKTİVİTELER</t>
        </is>
      </c>
      <c r="G50" s="166" t="n">
        <v>1</v>
      </c>
      <c r="H50" s="166" t="n">
        <v>1.11</v>
      </c>
      <c r="I50" s="166" t="n">
        <v>1.11</v>
      </c>
      <c r="J50" s="166" t="n">
        <v>510</v>
      </c>
      <c r="K50" s="167" t="n">
        <v>0.95</v>
      </c>
      <c r="L50" s="124" t="inlineStr">
        <is>
          <t>Sistem Önerisi</t>
        </is>
      </c>
      <c r="M50" s="124" t="inlineStr">
        <is>
          <t>Saha Etüdü Bekleniyor kalibrasyon</t>
        </is>
      </c>
    </row>
    <row r="51" ht="15" customHeight="1" s="113">
      <c r="A51" s="124" t="inlineStr">
        <is>
          <t>M006</t>
        </is>
      </c>
      <c r="B51" s="124" t="inlineStr">
        <is>
          <t>AYDIN GİRNE</t>
        </is>
      </c>
      <c r="C51" s="124" t="inlineStr">
        <is>
          <t>CÜNEYT ÇIKRIKÇI - AYŞE AVCU</t>
        </is>
      </c>
      <c r="D51" s="124" t="inlineStr">
        <is>
          <t>U017</t>
        </is>
      </c>
      <c r="E51" s="124" t="inlineStr">
        <is>
          <t>MANAV</t>
        </is>
      </c>
      <c r="F51" s="124" t="inlineStr">
        <is>
          <t>TÜM AKTİVİTELER</t>
        </is>
      </c>
      <c r="G51" s="166" t="n">
        <v>1</v>
      </c>
      <c r="H51" s="166" t="n">
        <v>0.9399999999999999</v>
      </c>
      <c r="I51" s="166" t="n">
        <v>0.9399999999999999</v>
      </c>
      <c r="J51" s="166" t="n">
        <v>514</v>
      </c>
      <c r="K51" s="167" t="n">
        <v>0.95</v>
      </c>
      <c r="L51" s="124" t="inlineStr">
        <is>
          <t>Sistem Önerisi</t>
        </is>
      </c>
      <c r="M51" s="124" t="inlineStr">
        <is>
          <t>Saha Etüdü Bekleniyor kalibrasyon</t>
        </is>
      </c>
    </row>
    <row r="52" ht="15" customHeight="1" s="113">
      <c r="A52" s="124" t="inlineStr">
        <is>
          <t>M006</t>
        </is>
      </c>
      <c r="B52" s="124" t="inlineStr">
        <is>
          <t>AYDIN GİRNE</t>
        </is>
      </c>
      <c r="C52" s="124" t="inlineStr">
        <is>
          <t>CÜNEYT ÇIKRIKÇI - AYŞE AVCU</t>
        </is>
      </c>
      <c r="D52" s="124" t="inlineStr">
        <is>
          <t>U023</t>
        </is>
      </c>
      <c r="E52" s="124" t="inlineStr">
        <is>
          <t>ONLİNE TOPLAYICI</t>
        </is>
      </c>
      <c r="F52" s="124" t="inlineStr">
        <is>
          <t>TÜM AKTİVİTELER</t>
        </is>
      </c>
      <c r="G52" s="166" t="n">
        <v>1</v>
      </c>
      <c r="H52" s="166" t="n">
        <v>1.12</v>
      </c>
      <c r="I52" s="166" t="n">
        <v>1.12</v>
      </c>
      <c r="J52" s="166" t="n">
        <v>511</v>
      </c>
      <c r="K52" s="167" t="n">
        <v>0.95</v>
      </c>
      <c r="L52" s="124" t="inlineStr">
        <is>
          <t>Sistem Önerisi</t>
        </is>
      </c>
      <c r="M52" s="124" t="inlineStr">
        <is>
          <t>Saha Etüdü Bekleniyor kalibrasyon</t>
        </is>
      </c>
    </row>
    <row r="53" ht="15" customHeight="1" s="113">
      <c r="A53" s="124" t="inlineStr">
        <is>
          <t>M006</t>
        </is>
      </c>
      <c r="B53" s="124" t="inlineStr">
        <is>
          <t>AYDIN GİRNE</t>
        </is>
      </c>
      <c r="C53" s="124" t="inlineStr">
        <is>
          <t>CÜNEYT ÇIKRIKÇI - AYŞE AVCU</t>
        </is>
      </c>
      <c r="D53" s="124" t="inlineStr">
        <is>
          <t>U024</t>
        </is>
      </c>
      <c r="E53" s="124" t="inlineStr">
        <is>
          <t>ONLİNE ŞOFÖR</t>
        </is>
      </c>
      <c r="F53" s="124" t="inlineStr">
        <is>
          <t>TÜM AKTİVİTELER</t>
        </is>
      </c>
      <c r="G53" s="166" t="n">
        <v>1</v>
      </c>
      <c r="H53" s="166" t="n">
        <v>0.92</v>
      </c>
      <c r="I53" s="166" t="n">
        <v>0.92</v>
      </c>
      <c r="J53" s="166" t="n">
        <v>512</v>
      </c>
      <c r="K53" s="167" t="n">
        <v>0.95</v>
      </c>
      <c r="L53" s="124" t="inlineStr">
        <is>
          <t>Sistem Önerisi</t>
        </is>
      </c>
      <c r="M53" s="124" t="inlineStr">
        <is>
          <t>Saha Etüdü Bekleniyor kalibrasyon</t>
        </is>
      </c>
    </row>
    <row r="54" ht="15" customHeight="1" s="113">
      <c r="A54" s="124" t="inlineStr">
        <is>
          <t>M006</t>
        </is>
      </c>
      <c r="B54" s="124" t="inlineStr">
        <is>
          <t>AYDIN GİRNE</t>
        </is>
      </c>
      <c r="C54" s="124" t="inlineStr">
        <is>
          <t>CÜNEYT ÇIKRIKÇI - AYŞE AVCU</t>
        </is>
      </c>
      <c r="D54" s="124" t="inlineStr">
        <is>
          <t>U002</t>
        </is>
      </c>
      <c r="E54" s="124" t="inlineStr">
        <is>
          <t>BAKLİYAT</t>
        </is>
      </c>
      <c r="F54" s="124" t="inlineStr">
        <is>
          <t>TÜM AKTİVİTELER</t>
        </is>
      </c>
      <c r="G54" s="166" t="n">
        <v>1</v>
      </c>
      <c r="H54" s="166" t="n">
        <v>1.09</v>
      </c>
      <c r="I54" s="166" t="n">
        <v>1.09</v>
      </c>
      <c r="J54" s="166" t="n">
        <v>508</v>
      </c>
      <c r="K54" s="167" t="n">
        <v>0.95</v>
      </c>
      <c r="L54" s="124" t="inlineStr">
        <is>
          <t>Sistem Önerisi</t>
        </is>
      </c>
      <c r="M54" s="124" t="inlineStr">
        <is>
          <t>Saha Etüdü Bekleniyor kalibrasyon</t>
        </is>
      </c>
    </row>
    <row r="55" ht="15" customHeight="1" s="113">
      <c r="A55" s="124" t="inlineStr">
        <is>
          <t>M006</t>
        </is>
      </c>
      <c r="B55" s="124" t="inlineStr">
        <is>
          <t>AYDIN GİRNE</t>
        </is>
      </c>
      <c r="C55" s="124" t="inlineStr">
        <is>
          <t>CÜNEYT ÇIKRIKÇI - AYŞE AVCU</t>
        </is>
      </c>
      <c r="D55" s="124" t="inlineStr">
        <is>
          <t>U034</t>
        </is>
      </c>
      <c r="E55" s="124" t="inlineStr">
        <is>
          <t>UNLU MAMÜLLER</t>
        </is>
      </c>
      <c r="F55" s="124" t="inlineStr">
        <is>
          <t>TÜM AKTİVİTELER</t>
        </is>
      </c>
      <c r="G55" s="166" t="n">
        <v>1</v>
      </c>
      <c r="H55" s="166" t="n">
        <v>0.93</v>
      </c>
      <c r="I55" s="166" t="n">
        <v>0.93</v>
      </c>
      <c r="J55" s="166" t="n">
        <v>513</v>
      </c>
      <c r="K55" s="167" t="n">
        <v>0.95</v>
      </c>
      <c r="L55" s="124" t="inlineStr">
        <is>
          <t>Sistem Önerisi</t>
        </is>
      </c>
      <c r="M55" s="124" t="inlineStr">
        <is>
          <t>Saha Etüdü Bekleniyor kalibrasyon</t>
        </is>
      </c>
    </row>
    <row r="56" ht="15" customHeight="1" s="113">
      <c r="A56" s="124" t="inlineStr">
        <is>
          <t>M007</t>
        </is>
      </c>
      <c r="B56" s="124" t="inlineStr">
        <is>
          <t>AYDIN MİMARSİNAN</t>
        </is>
      </c>
      <c r="C56" s="124" t="inlineStr">
        <is>
          <t>CÜNEYT ÇIKRIKÇI - AYŞE AVCU</t>
        </is>
      </c>
      <c r="D56" s="124" t="inlineStr">
        <is>
          <t>U015</t>
        </is>
      </c>
      <c r="E56" s="124" t="inlineStr">
        <is>
          <t>KASİYER</t>
        </is>
      </c>
      <c r="F56" s="124" t="inlineStr">
        <is>
          <t>TÜM AKTİVİTELER</t>
        </is>
      </c>
      <c r="G56" s="166" t="n">
        <v>2</v>
      </c>
      <c r="H56" s="166" t="n">
        <v>1.86</v>
      </c>
      <c r="I56" s="166" t="n">
        <v>0.93</v>
      </c>
      <c r="J56" s="166" t="n">
        <v>513</v>
      </c>
      <c r="K56" s="167" t="n">
        <v>0.95</v>
      </c>
      <c r="L56" s="124" t="inlineStr">
        <is>
          <t>Sistem Önerisi</t>
        </is>
      </c>
      <c r="M56" s="124" t="inlineStr">
        <is>
          <t>Saha Etüdü Bekleniyor kalibrasyon</t>
        </is>
      </c>
    </row>
    <row r="57" ht="15" customHeight="1" s="113">
      <c r="A57" s="124" t="inlineStr">
        <is>
          <t>M007</t>
        </is>
      </c>
      <c r="B57" s="124" t="inlineStr">
        <is>
          <t>AYDIN MİMARSİNAN</t>
        </is>
      </c>
      <c r="C57" s="124" t="inlineStr">
        <is>
          <t>CÜNEYT ÇIKRIKÇI - AYŞE AVCU</t>
        </is>
      </c>
      <c r="D57" s="124" t="inlineStr">
        <is>
          <t>U026</t>
        </is>
      </c>
      <c r="E57" s="124" t="inlineStr">
        <is>
          <t>REYON GÖREVLİSİ</t>
        </is>
      </c>
      <c r="F57" s="124" t="inlineStr">
        <is>
          <t>TÜM AKTİVİTELER</t>
        </is>
      </c>
      <c r="G57" s="166" t="n">
        <v>1</v>
      </c>
      <c r="H57" s="166" t="n">
        <v>0.95</v>
      </c>
      <c r="I57" s="166" t="n">
        <v>0.95</v>
      </c>
      <c r="J57" s="166" t="n">
        <v>515</v>
      </c>
      <c r="K57" s="167" t="n">
        <v>0.95</v>
      </c>
      <c r="L57" s="124" t="inlineStr">
        <is>
          <t>Sistem Önerisi</t>
        </is>
      </c>
      <c r="M57" s="124" t="inlineStr">
        <is>
          <t>Saha Etüdü Bekleniyor kalibrasyon</t>
        </is>
      </c>
    </row>
    <row r="58" ht="15" customHeight="1" s="113">
      <c r="A58" s="124" t="inlineStr">
        <is>
          <t>M007</t>
        </is>
      </c>
      <c r="B58" s="124" t="inlineStr">
        <is>
          <t>AYDIN MİMARSİNAN</t>
        </is>
      </c>
      <c r="C58" s="124" t="inlineStr">
        <is>
          <t>CÜNEYT ÇIKRIKÇI - AYŞE AVCU</t>
        </is>
      </c>
      <c r="D58" s="124" t="inlineStr">
        <is>
          <t>U042</t>
        </is>
      </c>
      <c r="E58" s="124" t="inlineStr">
        <is>
          <t>ŞARKÜTERİ</t>
        </is>
      </c>
      <c r="F58" s="124" t="inlineStr">
        <is>
          <t>TÜM AKTİVİTELER</t>
        </is>
      </c>
      <c r="G58" s="166" t="n">
        <v>1</v>
      </c>
      <c r="H58" s="166" t="n">
        <v>0.93</v>
      </c>
      <c r="I58" s="166" t="n">
        <v>0.93</v>
      </c>
      <c r="J58" s="166" t="n">
        <v>513</v>
      </c>
      <c r="K58" s="167" t="n">
        <v>0.95</v>
      </c>
      <c r="L58" s="124" t="inlineStr">
        <is>
          <t>Sistem Önerisi</t>
        </is>
      </c>
      <c r="M58" s="124" t="inlineStr">
        <is>
          <t>Saha Etüdü Bekleniyor kalibrasyon</t>
        </is>
      </c>
    </row>
    <row r="59" ht="15" customHeight="1" s="113">
      <c r="A59" s="124" t="inlineStr">
        <is>
          <t>M007</t>
        </is>
      </c>
      <c r="B59" s="124" t="inlineStr">
        <is>
          <t>AYDIN MİMARSİNAN</t>
        </is>
      </c>
      <c r="C59" s="124" t="inlineStr">
        <is>
          <t>CÜNEYT ÇIKRIKÇI - AYŞE AVCU</t>
        </is>
      </c>
      <c r="D59" s="124" t="inlineStr">
        <is>
          <t>U013</t>
        </is>
      </c>
      <c r="E59" s="124" t="inlineStr">
        <is>
          <t>KASAP</t>
        </is>
      </c>
      <c r="F59" s="124" t="inlineStr">
        <is>
          <t>TÜM AKTİVİTELER</t>
        </is>
      </c>
      <c r="G59" s="166" t="n">
        <v>1</v>
      </c>
      <c r="H59" s="166" t="n">
        <v>1.12</v>
      </c>
      <c r="I59" s="166" t="n">
        <v>1.12</v>
      </c>
      <c r="J59" s="166" t="n">
        <v>511</v>
      </c>
      <c r="K59" s="167" t="n">
        <v>0.95</v>
      </c>
      <c r="L59" s="124" t="inlineStr">
        <is>
          <t>Sistem Önerisi</t>
        </is>
      </c>
      <c r="M59" s="124" t="inlineStr">
        <is>
          <t>Saha Etüdü Bekleniyor kalibrasyon</t>
        </is>
      </c>
    </row>
    <row r="60" ht="15" customHeight="1" s="113">
      <c r="A60" s="124" t="inlineStr">
        <is>
          <t>M007</t>
        </is>
      </c>
      <c r="B60" s="124" t="inlineStr">
        <is>
          <t>AYDIN MİMARSİNAN</t>
        </is>
      </c>
      <c r="C60" s="124" t="inlineStr">
        <is>
          <t>CÜNEYT ÇIKRIKÇI - AYŞE AVCU</t>
        </is>
      </c>
      <c r="D60" s="124" t="inlineStr">
        <is>
          <t>U017</t>
        </is>
      </c>
      <c r="E60" s="124" t="inlineStr">
        <is>
          <t>MANAV</t>
        </is>
      </c>
      <c r="F60" s="124" t="inlineStr">
        <is>
          <t>TÜM AKTİVİTELER</t>
        </is>
      </c>
      <c r="G60" s="166" t="n">
        <v>1</v>
      </c>
      <c r="H60" s="166" t="n">
        <v>0.95</v>
      </c>
      <c r="I60" s="166" t="n">
        <v>0.95</v>
      </c>
      <c r="J60" s="166" t="n">
        <v>515</v>
      </c>
      <c r="K60" s="167" t="n">
        <v>0.95</v>
      </c>
      <c r="L60" s="124" t="inlineStr">
        <is>
          <t>Sistem Önerisi</t>
        </is>
      </c>
      <c r="M60" s="124" t="inlineStr">
        <is>
          <t>Saha Etüdü Bekleniyor kalibrasyon</t>
        </is>
      </c>
    </row>
    <row r="61" ht="15" customHeight="1" s="113">
      <c r="A61" s="124" t="inlineStr">
        <is>
          <t>M007</t>
        </is>
      </c>
      <c r="B61" s="124" t="inlineStr">
        <is>
          <t>AYDIN MİMARSİNAN</t>
        </is>
      </c>
      <c r="C61" s="124" t="inlineStr">
        <is>
          <t>CÜNEYT ÇIKRIKÇI - AYŞE AVCU</t>
        </is>
      </c>
      <c r="D61" s="124" t="inlineStr">
        <is>
          <t>U023</t>
        </is>
      </c>
      <c r="E61" s="124" t="inlineStr">
        <is>
          <t>ONLİNE TOPLAYICI</t>
        </is>
      </c>
      <c r="F61" s="124" t="inlineStr">
        <is>
          <t>TÜM AKTİVİTELER</t>
        </is>
      </c>
      <c r="G61" s="166" t="n">
        <v>1</v>
      </c>
      <c r="H61" s="166" t="n">
        <v>0.92</v>
      </c>
      <c r="I61" s="166" t="n">
        <v>0.92</v>
      </c>
      <c r="J61" s="166" t="n">
        <v>512</v>
      </c>
      <c r="K61" s="167" t="n">
        <v>0.95</v>
      </c>
      <c r="L61" s="124" t="inlineStr">
        <is>
          <t>Sistem Önerisi</t>
        </is>
      </c>
      <c r="M61" s="124" t="inlineStr">
        <is>
          <t>Saha Etüdü Bekleniyor kalibrasyon</t>
        </is>
      </c>
    </row>
    <row r="62" ht="15" customHeight="1" s="113">
      <c r="A62" s="124" t="inlineStr">
        <is>
          <t>M007</t>
        </is>
      </c>
      <c r="B62" s="124" t="inlineStr">
        <is>
          <t>AYDIN MİMARSİNAN</t>
        </is>
      </c>
      <c r="C62" s="124" t="inlineStr">
        <is>
          <t>CÜNEYT ÇIKRIKÇI - AYŞE AVCU</t>
        </is>
      </c>
      <c r="D62" s="124" t="inlineStr">
        <is>
          <t>U024</t>
        </is>
      </c>
      <c r="E62" s="124" t="inlineStr">
        <is>
          <t>ONLİNE ŞOFÖR</t>
        </is>
      </c>
      <c r="F62" s="124" t="inlineStr">
        <is>
          <t>TÜM AKTİVİTELER</t>
        </is>
      </c>
      <c r="G62" s="166" t="n">
        <v>1</v>
      </c>
      <c r="H62" s="166" t="n">
        <v>0.93</v>
      </c>
      <c r="I62" s="166" t="n">
        <v>0.93</v>
      </c>
      <c r="J62" s="166" t="n">
        <v>513</v>
      </c>
      <c r="K62" s="167" t="n">
        <v>0.95</v>
      </c>
      <c r="L62" s="124" t="inlineStr">
        <is>
          <t>Sistem Önerisi</t>
        </is>
      </c>
      <c r="M62" s="124" t="inlineStr">
        <is>
          <t>Saha Etüdü Bekleniyor kalibrasyon</t>
        </is>
      </c>
    </row>
    <row r="63" ht="15" customHeight="1" s="113">
      <c r="A63" s="124" t="inlineStr">
        <is>
          <t>M007</t>
        </is>
      </c>
      <c r="B63" s="124" t="inlineStr">
        <is>
          <t>AYDIN MİMARSİNAN</t>
        </is>
      </c>
      <c r="C63" s="124" t="inlineStr">
        <is>
          <t>CÜNEYT ÇIKRIKÇI - AYŞE AVCU</t>
        </is>
      </c>
      <c r="D63" s="124" t="inlineStr">
        <is>
          <t>U002</t>
        </is>
      </c>
      <c r="E63" s="124" t="inlineStr">
        <is>
          <t>BAKLİYAT</t>
        </is>
      </c>
      <c r="F63" s="124" t="inlineStr">
        <is>
          <t>TÜM AKTİVİTELER</t>
        </is>
      </c>
      <c r="G63" s="166" t="n">
        <v>1</v>
      </c>
      <c r="H63" s="166" t="n">
        <v>1.1</v>
      </c>
      <c r="I63" s="166" t="n">
        <v>1.1</v>
      </c>
      <c r="J63" s="166" t="n">
        <v>509</v>
      </c>
      <c r="K63" s="167" t="n">
        <v>0.95</v>
      </c>
      <c r="L63" s="124" t="inlineStr">
        <is>
          <t>Sistem Önerisi</t>
        </is>
      </c>
      <c r="M63" s="124" t="inlineStr">
        <is>
          <t>Saha Etüdü Bekleniyor kalibrasyon</t>
        </is>
      </c>
    </row>
    <row r="64" ht="15" customHeight="1" s="113">
      <c r="A64" s="124" t="inlineStr">
        <is>
          <t>M007</t>
        </is>
      </c>
      <c r="B64" s="124" t="inlineStr">
        <is>
          <t>AYDIN MİMARSİNAN</t>
        </is>
      </c>
      <c r="C64" s="124" t="inlineStr">
        <is>
          <t>CÜNEYT ÇIKRIKÇI - AYŞE AVCU</t>
        </is>
      </c>
      <c r="D64" s="124" t="inlineStr">
        <is>
          <t>U034</t>
        </is>
      </c>
      <c r="E64" s="124" t="inlineStr">
        <is>
          <t>UNLU MAMÜLLER</t>
        </is>
      </c>
      <c r="F64" s="124" t="inlineStr">
        <is>
          <t>TÜM AKTİVİTELER</t>
        </is>
      </c>
      <c r="G64" s="166" t="n">
        <v>1</v>
      </c>
      <c r="H64" s="166" t="n">
        <v>0.9399999999999999</v>
      </c>
      <c r="I64" s="166" t="n">
        <v>0.9399999999999999</v>
      </c>
      <c r="J64" s="166" t="n">
        <v>514</v>
      </c>
      <c r="K64" s="167" t="n">
        <v>0.95</v>
      </c>
      <c r="L64" s="124" t="inlineStr">
        <is>
          <t>Sistem Önerisi</t>
        </is>
      </c>
      <c r="M64" s="124" t="inlineStr">
        <is>
          <t>Saha Etüdü Bekleniyor kalibrasyon</t>
        </is>
      </c>
    </row>
    <row r="65" ht="15" customHeight="1" s="113">
      <c r="A65" s="124" t="inlineStr">
        <is>
          <t>M008</t>
        </is>
      </c>
      <c r="B65" s="124" t="inlineStr">
        <is>
          <t>AYRANCILAR</t>
        </is>
      </c>
      <c r="C65" s="124" t="inlineStr">
        <is>
          <t>CÜNEYT ÇIKRIKÇI - AYŞE AVCU</t>
        </is>
      </c>
      <c r="D65" s="124" t="inlineStr">
        <is>
          <t>U015</t>
        </is>
      </c>
      <c r="E65" s="124" t="inlineStr">
        <is>
          <t>KASİYER</t>
        </is>
      </c>
      <c r="F65" s="124" t="inlineStr">
        <is>
          <t>TÜM AKTİVİTELER</t>
        </is>
      </c>
      <c r="G65" s="166" t="n">
        <v>2</v>
      </c>
      <c r="H65" s="166" t="n">
        <v>1.88</v>
      </c>
      <c r="I65" s="166" t="n">
        <v>0.9399999999999999</v>
      </c>
      <c r="J65" s="166" t="n">
        <v>514</v>
      </c>
      <c r="K65" s="167" t="n">
        <v>0.95</v>
      </c>
      <c r="L65" s="124" t="inlineStr">
        <is>
          <t>Sistem Önerisi</t>
        </is>
      </c>
      <c r="M65" s="124" t="inlineStr">
        <is>
          <t>Saha Etüdü Bekleniyor kalibrasyon</t>
        </is>
      </c>
    </row>
    <row r="66" ht="15" customHeight="1" s="113">
      <c r="A66" s="124" t="inlineStr">
        <is>
          <t>M008</t>
        </is>
      </c>
      <c r="B66" s="124" t="inlineStr">
        <is>
          <t>AYRANCILAR</t>
        </is>
      </c>
      <c r="C66" s="124" t="inlineStr">
        <is>
          <t>CÜNEYT ÇIKRIKÇI - AYŞE AVCU</t>
        </is>
      </c>
      <c r="D66" s="124" t="inlineStr">
        <is>
          <t>U026</t>
        </is>
      </c>
      <c r="E66" s="124" t="inlineStr">
        <is>
          <t>REYON GÖREVLİSİ</t>
        </is>
      </c>
      <c r="F66" s="124" t="inlineStr">
        <is>
          <t>TÜM AKTİVİTELER</t>
        </is>
      </c>
      <c r="G66" s="166" t="n">
        <v>1</v>
      </c>
      <c r="H66" s="166" t="n">
        <v>0.96</v>
      </c>
      <c r="I66" s="166" t="n">
        <v>0.96</v>
      </c>
      <c r="J66" s="166" t="n">
        <v>516</v>
      </c>
      <c r="K66" s="167" t="n">
        <v>0.95</v>
      </c>
      <c r="L66" s="124" t="inlineStr">
        <is>
          <t>Sistem Önerisi</t>
        </is>
      </c>
      <c r="M66" s="124" t="inlineStr">
        <is>
          <t>Saha Etüdü Bekleniyor kalibrasyon</t>
        </is>
      </c>
    </row>
    <row r="67" ht="15" customHeight="1" s="113">
      <c r="A67" s="124" t="inlineStr">
        <is>
          <t>M008</t>
        </is>
      </c>
      <c r="B67" s="124" t="inlineStr">
        <is>
          <t>AYRANCILAR</t>
        </is>
      </c>
      <c r="C67" s="124" t="inlineStr">
        <is>
          <t>CÜNEYT ÇIKRIKÇI - AYŞE AVCU</t>
        </is>
      </c>
      <c r="D67" s="124" t="inlineStr">
        <is>
          <t>U042</t>
        </is>
      </c>
      <c r="E67" s="124" t="inlineStr">
        <is>
          <t>ŞARKÜTERİ</t>
        </is>
      </c>
      <c r="F67" s="124" t="inlineStr">
        <is>
          <t>TÜM AKTİVİTELER</t>
        </is>
      </c>
      <c r="G67" s="166" t="n">
        <v>1</v>
      </c>
      <c r="H67" s="166" t="n">
        <v>0.9399999999999999</v>
      </c>
      <c r="I67" s="166" t="n">
        <v>0.9399999999999999</v>
      </c>
      <c r="J67" s="166" t="n">
        <v>514</v>
      </c>
      <c r="K67" s="167" t="n">
        <v>0.95</v>
      </c>
      <c r="L67" s="124" t="inlineStr">
        <is>
          <t>Sistem Önerisi</t>
        </is>
      </c>
      <c r="M67" s="124" t="inlineStr">
        <is>
          <t>Saha Etüdü Bekleniyor kalibrasyon</t>
        </is>
      </c>
    </row>
    <row r="68" ht="15" customHeight="1" s="113">
      <c r="A68" s="124" t="inlineStr">
        <is>
          <t>M008</t>
        </is>
      </c>
      <c r="B68" s="124" t="inlineStr">
        <is>
          <t>AYRANCILAR</t>
        </is>
      </c>
      <c r="C68" s="124" t="inlineStr">
        <is>
          <t>CÜNEYT ÇIKRIKÇI - AYŞE AVCU</t>
        </is>
      </c>
      <c r="D68" s="124" t="inlineStr">
        <is>
          <t>U013</t>
        </is>
      </c>
      <c r="E68" s="124" t="inlineStr">
        <is>
          <t>KASAP</t>
        </is>
      </c>
      <c r="F68" s="124" t="inlineStr">
        <is>
          <t>TÜM AKTİVİTELER</t>
        </is>
      </c>
      <c r="G68" s="166" t="n">
        <v>1</v>
      </c>
      <c r="H68" s="166" t="n">
        <v>0.92</v>
      </c>
      <c r="I68" s="166" t="n">
        <v>0.92</v>
      </c>
      <c r="J68" s="166" t="n">
        <v>512</v>
      </c>
      <c r="K68" s="167" t="n">
        <v>0.95</v>
      </c>
      <c r="L68" s="124" t="inlineStr">
        <is>
          <t>Sistem Önerisi</t>
        </is>
      </c>
      <c r="M68" s="124" t="inlineStr">
        <is>
          <t>Saha Etüdü Bekleniyor kalibrasyon</t>
        </is>
      </c>
    </row>
    <row r="69" ht="15" customHeight="1" s="113">
      <c r="A69" s="124" t="inlineStr">
        <is>
          <t>M008</t>
        </is>
      </c>
      <c r="B69" s="124" t="inlineStr">
        <is>
          <t>AYRANCILAR</t>
        </is>
      </c>
      <c r="C69" s="124" t="inlineStr">
        <is>
          <t>CÜNEYT ÇIKRIKÇI - AYŞE AVCU</t>
        </is>
      </c>
      <c r="D69" s="124" t="inlineStr">
        <is>
          <t>U017</t>
        </is>
      </c>
      <c r="E69" s="124" t="inlineStr">
        <is>
          <t>MANAV</t>
        </is>
      </c>
      <c r="F69" s="124" t="inlineStr">
        <is>
          <t>TÜM AKTİVİTELER</t>
        </is>
      </c>
      <c r="G69" s="166" t="n">
        <v>1</v>
      </c>
      <c r="H69" s="166" t="n">
        <v>0.96</v>
      </c>
      <c r="I69" s="166" t="n">
        <v>0.96</v>
      </c>
      <c r="J69" s="166" t="n">
        <v>516</v>
      </c>
      <c r="K69" s="167" t="n">
        <v>0.95</v>
      </c>
      <c r="L69" s="124" t="inlineStr">
        <is>
          <t>Sistem Önerisi</t>
        </is>
      </c>
      <c r="M69" s="124" t="inlineStr">
        <is>
          <t>Saha Etüdü Bekleniyor kalibrasyon</t>
        </is>
      </c>
    </row>
    <row r="70" ht="15" customHeight="1" s="113">
      <c r="A70" s="124" t="inlineStr">
        <is>
          <t>M008</t>
        </is>
      </c>
      <c r="B70" s="124" t="inlineStr">
        <is>
          <t>AYRANCILAR</t>
        </is>
      </c>
      <c r="C70" s="124" t="inlineStr">
        <is>
          <t>CÜNEYT ÇIKRIKÇI - AYŞE AVCU</t>
        </is>
      </c>
      <c r="D70" s="124" t="inlineStr">
        <is>
          <t>U023</t>
        </is>
      </c>
      <c r="E70" s="124" t="inlineStr">
        <is>
          <t>ONLİNE TOPLAYICI</t>
        </is>
      </c>
      <c r="F70" s="124" t="inlineStr">
        <is>
          <t>TÜM AKTİVİTELER</t>
        </is>
      </c>
      <c r="G70" s="166" t="n">
        <v>1</v>
      </c>
      <c r="H70" s="166" t="n">
        <v>0.93</v>
      </c>
      <c r="I70" s="166" t="n">
        <v>0.93</v>
      </c>
      <c r="J70" s="166" t="n">
        <v>513</v>
      </c>
      <c r="K70" s="167" t="n">
        <v>0.95</v>
      </c>
      <c r="L70" s="124" t="inlineStr">
        <is>
          <t>Sistem Önerisi</t>
        </is>
      </c>
      <c r="M70" s="124" t="inlineStr">
        <is>
          <t>Saha Etüdü Bekleniyor kalibrasyon</t>
        </is>
      </c>
    </row>
    <row r="71" ht="15" customHeight="1" s="113">
      <c r="A71" s="124" t="inlineStr">
        <is>
          <t>M008</t>
        </is>
      </c>
      <c r="B71" s="124" t="inlineStr">
        <is>
          <t>AYRANCILAR</t>
        </is>
      </c>
      <c r="C71" s="124" t="inlineStr">
        <is>
          <t>CÜNEYT ÇIKRIKÇI - AYŞE AVCU</t>
        </is>
      </c>
      <c r="D71" s="124" t="inlineStr">
        <is>
          <t>U024</t>
        </is>
      </c>
      <c r="E71" s="124" t="inlineStr">
        <is>
          <t>ONLİNE ŞOFÖR</t>
        </is>
      </c>
      <c r="F71" s="124" t="inlineStr">
        <is>
          <t>TÜM AKTİVİTELER</t>
        </is>
      </c>
      <c r="G71" s="166" t="n">
        <v>1</v>
      </c>
      <c r="H71" s="166" t="n">
        <v>0.9399999999999999</v>
      </c>
      <c r="I71" s="166" t="n">
        <v>0.9399999999999999</v>
      </c>
      <c r="J71" s="166" t="n">
        <v>514</v>
      </c>
      <c r="K71" s="167" t="n">
        <v>0.95</v>
      </c>
      <c r="L71" s="124" t="inlineStr">
        <is>
          <t>Sistem Önerisi</t>
        </is>
      </c>
      <c r="M71" s="124" t="inlineStr">
        <is>
          <t>Saha Etüdü Bekleniyor kalibrasyon</t>
        </is>
      </c>
    </row>
    <row r="72" ht="15" customHeight="1" s="113">
      <c r="A72" s="124" t="inlineStr">
        <is>
          <t>M008</t>
        </is>
      </c>
      <c r="B72" s="124" t="inlineStr">
        <is>
          <t>AYRANCILAR</t>
        </is>
      </c>
      <c r="C72" s="124" t="inlineStr">
        <is>
          <t>CÜNEYT ÇIKRIKÇI - AYŞE AVCU</t>
        </is>
      </c>
      <c r="D72" s="124" t="inlineStr">
        <is>
          <t>U002</t>
        </is>
      </c>
      <c r="E72" s="124" t="inlineStr">
        <is>
          <t>BAKLİYAT</t>
        </is>
      </c>
      <c r="F72" s="124" t="inlineStr">
        <is>
          <t>TÜM AKTİVİTELER</t>
        </is>
      </c>
      <c r="G72" s="166" t="n">
        <v>1</v>
      </c>
      <c r="H72" s="166" t="n">
        <v>1.11</v>
      </c>
      <c r="I72" s="166" t="n">
        <v>1.11</v>
      </c>
      <c r="J72" s="166" t="n">
        <v>510</v>
      </c>
      <c r="K72" s="167" t="n">
        <v>0.95</v>
      </c>
      <c r="L72" s="124" t="inlineStr">
        <is>
          <t>Sistem Önerisi</t>
        </is>
      </c>
      <c r="M72" s="124" t="inlineStr">
        <is>
          <t>Saha Etüdü Bekleniyor kalibrasyon</t>
        </is>
      </c>
    </row>
    <row r="73" ht="15" customHeight="1" s="113">
      <c r="A73" s="124" t="inlineStr">
        <is>
          <t>M008</t>
        </is>
      </c>
      <c r="B73" s="124" t="inlineStr">
        <is>
          <t>AYRANCILAR</t>
        </is>
      </c>
      <c r="C73" s="124" t="inlineStr">
        <is>
          <t>CÜNEYT ÇIKRIKÇI - AYŞE AVCU</t>
        </is>
      </c>
      <c r="D73" s="124" t="inlineStr">
        <is>
          <t>U034</t>
        </is>
      </c>
      <c r="E73" s="124" t="inlineStr">
        <is>
          <t>UNLU MAMÜLLER</t>
        </is>
      </c>
      <c r="F73" s="124" t="inlineStr">
        <is>
          <t>TÜM AKTİVİTELER</t>
        </is>
      </c>
      <c r="G73" s="166" t="n">
        <v>1</v>
      </c>
      <c r="H73" s="166" t="n">
        <v>0.95</v>
      </c>
      <c r="I73" s="166" t="n">
        <v>0.95</v>
      </c>
      <c r="J73" s="166" t="n">
        <v>515</v>
      </c>
      <c r="K73" s="167" t="n">
        <v>0.95</v>
      </c>
      <c r="L73" s="124" t="inlineStr">
        <is>
          <t>Sistem Önerisi</t>
        </is>
      </c>
      <c r="M73" s="124" t="inlineStr">
        <is>
          <t>Saha Etüdü Bekleniyor kalibrasyon</t>
        </is>
      </c>
    </row>
    <row r="74" ht="15" customHeight="1" s="113">
      <c r="A74" s="124" t="inlineStr">
        <is>
          <t>M009</t>
        </is>
      </c>
      <c r="B74" s="124" t="inlineStr">
        <is>
          <t>BALÇOVA</t>
        </is>
      </c>
      <c r="C74" s="124" t="inlineStr">
        <is>
          <t>ERTAN TEKİ</t>
        </is>
      </c>
      <c r="D74" s="124" t="inlineStr">
        <is>
          <t>U015</t>
        </is>
      </c>
      <c r="E74" s="124" t="inlineStr">
        <is>
          <t>KASİYER</t>
        </is>
      </c>
      <c r="F74" s="124" t="inlineStr">
        <is>
          <t>TÜM AKTİVİTELER</t>
        </is>
      </c>
      <c r="G74" s="166" t="n">
        <v>2</v>
      </c>
      <c r="H74" s="166" t="n">
        <v>1.9</v>
      </c>
      <c r="I74" s="166" t="n">
        <v>0.95</v>
      </c>
      <c r="J74" s="166" t="n">
        <v>515</v>
      </c>
      <c r="K74" s="167" t="n">
        <v>0.95</v>
      </c>
      <c r="L74" s="124" t="inlineStr">
        <is>
          <t>Sistem Önerisi</t>
        </is>
      </c>
      <c r="M74" s="124" t="inlineStr">
        <is>
          <t>Saha Etüdü Bekleniyor kalibrasyon</t>
        </is>
      </c>
    </row>
    <row r="75" ht="15" customHeight="1" s="113">
      <c r="A75" s="124" t="inlineStr">
        <is>
          <t>M009</t>
        </is>
      </c>
      <c r="B75" s="124" t="inlineStr">
        <is>
          <t>BALÇOVA</t>
        </is>
      </c>
      <c r="C75" s="124" t="inlineStr">
        <is>
          <t>ERTAN TEKİ</t>
        </is>
      </c>
      <c r="D75" s="124" t="inlineStr">
        <is>
          <t>U026</t>
        </is>
      </c>
      <c r="E75" s="124" t="inlineStr">
        <is>
          <t>REYON GÖREVLİSİ</t>
        </is>
      </c>
      <c r="F75" s="124" t="inlineStr">
        <is>
          <t>TÜM AKTİVİTELER</t>
        </is>
      </c>
      <c r="G75" s="166" t="n">
        <v>1</v>
      </c>
      <c r="H75" s="166" t="n">
        <v>0.97</v>
      </c>
      <c r="I75" s="166" t="n">
        <v>0.97</v>
      </c>
      <c r="J75" s="166" t="n">
        <v>517</v>
      </c>
      <c r="K75" s="167" t="n">
        <v>0.95</v>
      </c>
      <c r="L75" s="124" t="inlineStr">
        <is>
          <t>Sistem Önerisi</t>
        </is>
      </c>
      <c r="M75" s="124" t="inlineStr">
        <is>
          <t>Saha Etüdü Bekleniyor kalibrasyon</t>
        </is>
      </c>
    </row>
    <row r="76" ht="15" customHeight="1" s="113">
      <c r="A76" s="124" t="inlineStr">
        <is>
          <t>M009</t>
        </is>
      </c>
      <c r="B76" s="124" t="inlineStr">
        <is>
          <t>BALÇOVA</t>
        </is>
      </c>
      <c r="C76" s="124" t="inlineStr">
        <is>
          <t>ERTAN TEKİ</t>
        </is>
      </c>
      <c r="D76" s="124" t="inlineStr">
        <is>
          <t>U042</t>
        </is>
      </c>
      <c r="E76" s="124" t="inlineStr">
        <is>
          <t>ŞARKÜTERİ</t>
        </is>
      </c>
      <c r="F76" s="124" t="inlineStr">
        <is>
          <t>TÜM AKTİVİTELER</t>
        </is>
      </c>
      <c r="G76" s="166" t="n">
        <v>1</v>
      </c>
      <c r="H76" s="166" t="n">
        <v>0.95</v>
      </c>
      <c r="I76" s="166" t="n">
        <v>0.95</v>
      </c>
      <c r="J76" s="166" t="n">
        <v>515</v>
      </c>
      <c r="K76" s="167" t="n">
        <v>0.95</v>
      </c>
      <c r="L76" s="124" t="inlineStr">
        <is>
          <t>Sistem Önerisi</t>
        </is>
      </c>
      <c r="M76" s="124" t="inlineStr">
        <is>
          <t>Saha Etüdü Bekleniyor kalibrasyon</t>
        </is>
      </c>
    </row>
    <row r="77" ht="15" customHeight="1" s="113">
      <c r="A77" s="124" t="inlineStr">
        <is>
          <t>M009</t>
        </is>
      </c>
      <c r="B77" s="124" t="inlineStr">
        <is>
          <t>BALÇOVA</t>
        </is>
      </c>
      <c r="C77" s="124" t="inlineStr">
        <is>
          <t>ERTAN TEKİ</t>
        </is>
      </c>
      <c r="D77" s="124" t="inlineStr">
        <is>
          <t>U013</t>
        </is>
      </c>
      <c r="E77" s="124" t="inlineStr">
        <is>
          <t>KASAP</t>
        </is>
      </c>
      <c r="F77" s="124" t="inlineStr">
        <is>
          <t>TÜM AKTİVİTELER</t>
        </is>
      </c>
      <c r="G77" s="166" t="n">
        <v>1</v>
      </c>
      <c r="H77" s="166" t="n">
        <v>0.93</v>
      </c>
      <c r="I77" s="166" t="n">
        <v>0.93</v>
      </c>
      <c r="J77" s="166" t="n">
        <v>513</v>
      </c>
      <c r="K77" s="167" t="n">
        <v>0.95</v>
      </c>
      <c r="L77" s="124" t="inlineStr">
        <is>
          <t>Sistem Önerisi</t>
        </is>
      </c>
      <c r="M77" s="124" t="inlineStr">
        <is>
          <t>Saha Etüdü Bekleniyor kalibrasyon</t>
        </is>
      </c>
    </row>
    <row r="78" ht="15" customHeight="1" s="113">
      <c r="A78" s="124" t="inlineStr">
        <is>
          <t>M009</t>
        </is>
      </c>
      <c r="B78" s="124" t="inlineStr">
        <is>
          <t>BALÇOVA</t>
        </is>
      </c>
      <c r="C78" s="124" t="inlineStr">
        <is>
          <t>ERTAN TEKİ</t>
        </is>
      </c>
      <c r="D78" s="124" t="inlineStr">
        <is>
          <t>U017</t>
        </is>
      </c>
      <c r="E78" s="124" t="inlineStr">
        <is>
          <t>MANAV</t>
        </is>
      </c>
      <c r="F78" s="124" t="inlineStr">
        <is>
          <t>TÜM AKTİVİTELER</t>
        </is>
      </c>
      <c r="G78" s="166" t="n">
        <v>1</v>
      </c>
      <c r="H78" s="166" t="n">
        <v>0.97</v>
      </c>
      <c r="I78" s="166" t="n">
        <v>0.97</v>
      </c>
      <c r="J78" s="166" t="n">
        <v>517</v>
      </c>
      <c r="K78" s="167" t="n">
        <v>0.95</v>
      </c>
      <c r="L78" s="124" t="inlineStr">
        <is>
          <t>Sistem Önerisi</t>
        </is>
      </c>
      <c r="M78" s="124" t="inlineStr">
        <is>
          <t>Saha Etüdü Bekleniyor kalibrasyon</t>
        </is>
      </c>
    </row>
    <row r="79" ht="15" customHeight="1" s="113">
      <c r="A79" s="124" t="inlineStr">
        <is>
          <t>M009</t>
        </is>
      </c>
      <c r="B79" s="124" t="inlineStr">
        <is>
          <t>BALÇOVA</t>
        </is>
      </c>
      <c r="C79" s="124" t="inlineStr">
        <is>
          <t>ERTAN TEKİ</t>
        </is>
      </c>
      <c r="D79" s="124" t="inlineStr">
        <is>
          <t>U023</t>
        </is>
      </c>
      <c r="E79" s="124" t="inlineStr">
        <is>
          <t>ONLİNE TOPLAYICI</t>
        </is>
      </c>
      <c r="F79" s="124" t="inlineStr">
        <is>
          <t>TÜM AKTİVİTELER</t>
        </is>
      </c>
      <c r="G79" s="166" t="n">
        <v>1</v>
      </c>
      <c r="H79" s="166" t="n">
        <v>0.9399999999999999</v>
      </c>
      <c r="I79" s="166" t="n">
        <v>0.9399999999999999</v>
      </c>
      <c r="J79" s="166" t="n">
        <v>514</v>
      </c>
      <c r="K79" s="167" t="n">
        <v>0.95</v>
      </c>
      <c r="L79" s="124" t="inlineStr">
        <is>
          <t>Sistem Önerisi</t>
        </is>
      </c>
      <c r="M79" s="124" t="inlineStr">
        <is>
          <t>Saha Etüdü Bekleniyor kalibrasyon</t>
        </is>
      </c>
    </row>
    <row r="80" ht="15" customHeight="1" s="113">
      <c r="A80" s="124" t="inlineStr">
        <is>
          <t>M009</t>
        </is>
      </c>
      <c r="B80" s="124" t="inlineStr">
        <is>
          <t>BALÇOVA</t>
        </is>
      </c>
      <c r="C80" s="124" t="inlineStr">
        <is>
          <t>ERTAN TEKİ</t>
        </is>
      </c>
      <c r="D80" s="124" t="inlineStr">
        <is>
          <t>U024</t>
        </is>
      </c>
      <c r="E80" s="124" t="inlineStr">
        <is>
          <t>ONLİNE ŞOFÖR</t>
        </is>
      </c>
      <c r="F80" s="124" t="inlineStr">
        <is>
          <t>TÜM AKTİVİTELER</t>
        </is>
      </c>
      <c r="G80" s="166" t="n">
        <v>1</v>
      </c>
      <c r="H80" s="166" t="n">
        <v>0.95</v>
      </c>
      <c r="I80" s="166" t="n">
        <v>0.95</v>
      </c>
      <c r="J80" s="166" t="n">
        <v>515</v>
      </c>
      <c r="K80" s="167" t="n">
        <v>0.95</v>
      </c>
      <c r="L80" s="124" t="inlineStr">
        <is>
          <t>Sistem Önerisi</t>
        </is>
      </c>
      <c r="M80" s="124" t="inlineStr">
        <is>
          <t>Saha Etüdü Bekleniyor kalibrasyon</t>
        </is>
      </c>
    </row>
    <row r="81" ht="15" customHeight="1" s="113">
      <c r="A81" s="124" t="inlineStr">
        <is>
          <t>M009</t>
        </is>
      </c>
      <c r="B81" s="124" t="inlineStr">
        <is>
          <t>BALÇOVA</t>
        </is>
      </c>
      <c r="C81" s="124" t="inlineStr">
        <is>
          <t>ERTAN TEKİ</t>
        </is>
      </c>
      <c r="D81" s="124" t="inlineStr">
        <is>
          <t>U002</t>
        </is>
      </c>
      <c r="E81" s="124" t="inlineStr">
        <is>
          <t>BAKLİYAT</t>
        </is>
      </c>
      <c r="F81" s="124" t="inlineStr">
        <is>
          <t>TÜM AKTİVİTELER</t>
        </is>
      </c>
      <c r="G81" s="166" t="n">
        <v>1</v>
      </c>
      <c r="H81" s="166" t="n">
        <v>1.12</v>
      </c>
      <c r="I81" s="166" t="n">
        <v>1.12</v>
      </c>
      <c r="J81" s="166" t="n">
        <v>511</v>
      </c>
      <c r="K81" s="167" t="n">
        <v>0.95</v>
      </c>
      <c r="L81" s="124" t="inlineStr">
        <is>
          <t>Sistem Önerisi</t>
        </is>
      </c>
      <c r="M81" s="124" t="inlineStr">
        <is>
          <t>Saha Etüdü Bekleniyor kalibrasyon</t>
        </is>
      </c>
    </row>
    <row r="82" ht="15" customHeight="1" s="113">
      <c r="A82" s="124" t="inlineStr">
        <is>
          <t>M009</t>
        </is>
      </c>
      <c r="B82" s="124" t="inlineStr">
        <is>
          <t>BALÇOVA</t>
        </is>
      </c>
      <c r="C82" s="124" t="inlineStr">
        <is>
          <t>ERTAN TEKİ</t>
        </is>
      </c>
      <c r="D82" s="124" t="inlineStr">
        <is>
          <t>U034</t>
        </is>
      </c>
      <c r="E82" s="124" t="inlineStr">
        <is>
          <t>UNLU MAMÜLLER</t>
        </is>
      </c>
      <c r="F82" s="124" t="inlineStr">
        <is>
          <t>TÜM AKTİVİTELER</t>
        </is>
      </c>
      <c r="G82" s="166" t="n">
        <v>1</v>
      </c>
      <c r="H82" s="166" t="n">
        <v>0.96</v>
      </c>
      <c r="I82" s="166" t="n">
        <v>0.96</v>
      </c>
      <c r="J82" s="166" t="n">
        <v>516</v>
      </c>
      <c r="K82" s="167" t="n">
        <v>0.95</v>
      </c>
      <c r="L82" s="124" t="inlineStr">
        <is>
          <t>Sistem Önerisi</t>
        </is>
      </c>
      <c r="M82" s="124" t="inlineStr">
        <is>
          <t>Saha Etüdü Bekleniyor kalibrasyon</t>
        </is>
      </c>
    </row>
    <row r="83" ht="15" customHeight="1" s="113">
      <c r="A83" s="124" t="inlineStr">
        <is>
          <t>M010</t>
        </is>
      </c>
      <c r="B83" s="124" t="inlineStr">
        <is>
          <t>BAYRAKLI</t>
        </is>
      </c>
      <c r="C83" s="124" t="inlineStr">
        <is>
          <t>DERYA YARDIMCI</t>
        </is>
      </c>
      <c r="D83" s="124" t="inlineStr">
        <is>
          <t>U015</t>
        </is>
      </c>
      <c r="E83" s="124" t="inlineStr">
        <is>
          <t>KASİYER</t>
        </is>
      </c>
      <c r="F83" s="124" t="inlineStr">
        <is>
          <t>TÜM AKTİVİTELER</t>
        </is>
      </c>
      <c r="G83" s="166" t="n">
        <v>2</v>
      </c>
      <c r="H83" s="166" t="n">
        <v>2.16</v>
      </c>
      <c r="I83" s="166" t="n">
        <v>1.08</v>
      </c>
      <c r="J83" s="166" t="n">
        <v>507</v>
      </c>
      <c r="K83" s="167" t="n">
        <v>0.95</v>
      </c>
      <c r="L83" s="124" t="inlineStr">
        <is>
          <t>Sistem Önerisi</t>
        </is>
      </c>
      <c r="M83" s="124" t="inlineStr">
        <is>
          <t>Saha Etüdü Bekleniyor kalibrasyon</t>
        </is>
      </c>
    </row>
    <row r="84" ht="15" customHeight="1" s="113">
      <c r="A84" s="124" t="inlineStr">
        <is>
          <t>M010</t>
        </is>
      </c>
      <c r="B84" s="124" t="inlineStr">
        <is>
          <t>BAYRAKLI</t>
        </is>
      </c>
      <c r="C84" s="124" t="inlineStr">
        <is>
          <t>DERYA YARDIMCI</t>
        </is>
      </c>
      <c r="D84" s="124" t="inlineStr">
        <is>
          <t>U026</t>
        </is>
      </c>
      <c r="E84" s="124" t="inlineStr">
        <is>
          <t>REYON GÖREVLİSİ</t>
        </is>
      </c>
      <c r="F84" s="124" t="inlineStr">
        <is>
          <t>TÜM AKTİVİTELER</t>
        </is>
      </c>
      <c r="G84" s="166" t="n">
        <v>1</v>
      </c>
      <c r="H84" s="166" t="n">
        <v>1.1</v>
      </c>
      <c r="I84" s="166" t="n">
        <v>1.1</v>
      </c>
      <c r="J84" s="166" t="n">
        <v>509</v>
      </c>
      <c r="K84" s="167" t="n">
        <v>0.95</v>
      </c>
      <c r="L84" s="124" t="inlineStr">
        <is>
          <t>Sistem Önerisi</t>
        </is>
      </c>
      <c r="M84" s="124" t="inlineStr">
        <is>
          <t>Saha Etüdü Bekleniyor kalibrasyon</t>
        </is>
      </c>
    </row>
    <row r="85" ht="15" customHeight="1" s="113">
      <c r="A85" s="124" t="inlineStr">
        <is>
          <t>M010</t>
        </is>
      </c>
      <c r="B85" s="124" t="inlineStr">
        <is>
          <t>BAYRAKLI</t>
        </is>
      </c>
      <c r="C85" s="124" t="inlineStr">
        <is>
          <t>DERYA YARDIMCI</t>
        </is>
      </c>
      <c r="D85" s="124" t="inlineStr">
        <is>
          <t>U042</t>
        </is>
      </c>
      <c r="E85" s="124" t="inlineStr">
        <is>
          <t>ŞARKÜTERİ</t>
        </is>
      </c>
      <c r="F85" s="124" t="inlineStr">
        <is>
          <t>TÜM AKTİVİTELER</t>
        </is>
      </c>
      <c r="G85" s="166" t="n">
        <v>1</v>
      </c>
      <c r="H85" s="166" t="n">
        <v>1.08</v>
      </c>
      <c r="I85" s="166" t="n">
        <v>1.08</v>
      </c>
      <c r="J85" s="166" t="n">
        <v>507</v>
      </c>
      <c r="K85" s="167" t="n">
        <v>0.95</v>
      </c>
      <c r="L85" s="124" t="inlineStr">
        <is>
          <t>Sistem Önerisi</t>
        </is>
      </c>
      <c r="M85" s="124" t="inlineStr">
        <is>
          <t>Saha Etüdü Bekleniyor kalibrasyon</t>
        </is>
      </c>
    </row>
    <row r="86" ht="15" customHeight="1" s="113">
      <c r="A86" s="124" t="inlineStr">
        <is>
          <t>M010</t>
        </is>
      </c>
      <c r="B86" s="124" t="inlineStr">
        <is>
          <t>BAYRAKLI</t>
        </is>
      </c>
      <c r="C86" s="124" t="inlineStr">
        <is>
          <t>DERYA YARDIMCI</t>
        </is>
      </c>
      <c r="D86" s="124" t="inlineStr">
        <is>
          <t>U013</t>
        </is>
      </c>
      <c r="E86" s="124" t="inlineStr">
        <is>
          <t>KASAP</t>
        </is>
      </c>
      <c r="F86" s="124" t="inlineStr">
        <is>
          <t>TÜM AKTİVİTELER</t>
        </is>
      </c>
      <c r="G86" s="166" t="n">
        <v>1</v>
      </c>
      <c r="H86" s="166" t="n">
        <v>1.06</v>
      </c>
      <c r="I86" s="166" t="n">
        <v>1.06</v>
      </c>
      <c r="J86" s="166" t="n">
        <v>505</v>
      </c>
      <c r="K86" s="167" t="n">
        <v>0.95</v>
      </c>
      <c r="L86" s="124" t="inlineStr">
        <is>
          <t>Sistem Önerisi</t>
        </is>
      </c>
      <c r="M86" s="124" t="inlineStr">
        <is>
          <t>Saha Etüdü Bekleniyor kalibrasyon</t>
        </is>
      </c>
    </row>
    <row r="87" ht="15" customHeight="1" s="113">
      <c r="A87" s="124" t="inlineStr">
        <is>
          <t>M010</t>
        </is>
      </c>
      <c r="B87" s="124" t="inlineStr">
        <is>
          <t>BAYRAKLI</t>
        </is>
      </c>
      <c r="C87" s="124" t="inlineStr">
        <is>
          <t>DERYA YARDIMCI</t>
        </is>
      </c>
      <c r="D87" s="124" t="inlineStr">
        <is>
          <t>U017</t>
        </is>
      </c>
      <c r="E87" s="124" t="inlineStr">
        <is>
          <t>MANAV</t>
        </is>
      </c>
      <c r="F87" s="124" t="inlineStr">
        <is>
          <t>TÜM AKTİVİTELER</t>
        </is>
      </c>
      <c r="G87" s="166" t="n">
        <v>1</v>
      </c>
      <c r="H87" s="166" t="n">
        <v>1.1</v>
      </c>
      <c r="I87" s="166" t="n">
        <v>1.1</v>
      </c>
      <c r="J87" s="166" t="n">
        <v>509</v>
      </c>
      <c r="K87" s="167" t="n">
        <v>0.95</v>
      </c>
      <c r="L87" s="124" t="inlineStr">
        <is>
          <t>Sistem Önerisi</t>
        </is>
      </c>
      <c r="M87" s="124" t="inlineStr">
        <is>
          <t>Saha Etüdü Bekleniyor kalibrasyon</t>
        </is>
      </c>
    </row>
    <row r="88" ht="15" customHeight="1" s="113">
      <c r="A88" s="124" t="inlineStr">
        <is>
          <t>M010</t>
        </is>
      </c>
      <c r="B88" s="124" t="inlineStr">
        <is>
          <t>BAYRAKLI</t>
        </is>
      </c>
      <c r="C88" s="124" t="inlineStr">
        <is>
          <t>DERYA YARDIMCI</t>
        </is>
      </c>
      <c r="D88" s="124" t="inlineStr">
        <is>
          <t>U023</t>
        </is>
      </c>
      <c r="E88" s="124" t="inlineStr">
        <is>
          <t>ONLİNE TOPLAYICI</t>
        </is>
      </c>
      <c r="F88" s="124" t="inlineStr">
        <is>
          <t>TÜM AKTİVİTELER</t>
        </is>
      </c>
      <c r="G88" s="166" t="n">
        <v>1</v>
      </c>
      <c r="H88" s="166" t="n">
        <v>1.07</v>
      </c>
      <c r="I88" s="166" t="n">
        <v>1.07</v>
      </c>
      <c r="J88" s="166" t="n">
        <v>506</v>
      </c>
      <c r="K88" s="167" t="n">
        <v>0.95</v>
      </c>
      <c r="L88" s="124" t="inlineStr">
        <is>
          <t>Sistem Önerisi</t>
        </is>
      </c>
      <c r="M88" s="124" t="inlineStr">
        <is>
          <t>Saha Etüdü Bekleniyor kalibrasyon</t>
        </is>
      </c>
    </row>
    <row r="89" ht="15" customHeight="1" s="113">
      <c r="A89" s="124" t="inlineStr">
        <is>
          <t>M010</t>
        </is>
      </c>
      <c r="B89" s="124" t="inlineStr">
        <is>
          <t>BAYRAKLI</t>
        </is>
      </c>
      <c r="C89" s="124" t="inlineStr">
        <is>
          <t>DERYA YARDIMCI</t>
        </is>
      </c>
      <c r="D89" s="124" t="inlineStr">
        <is>
          <t>U024</t>
        </is>
      </c>
      <c r="E89" s="124" t="inlineStr">
        <is>
          <t>ONLİNE ŞOFÖR</t>
        </is>
      </c>
      <c r="F89" s="124" t="inlineStr">
        <is>
          <t>TÜM AKTİVİTELER</t>
        </is>
      </c>
      <c r="G89" s="166" t="n">
        <v>1</v>
      </c>
      <c r="H89" s="166" t="n">
        <v>1.08</v>
      </c>
      <c r="I89" s="166" t="n">
        <v>1.08</v>
      </c>
      <c r="J89" s="166" t="n">
        <v>507</v>
      </c>
      <c r="K89" s="167" t="n">
        <v>0.95</v>
      </c>
      <c r="L89" s="124" t="inlineStr">
        <is>
          <t>Sistem Önerisi</t>
        </is>
      </c>
      <c r="M89" s="124" t="inlineStr">
        <is>
          <t>Saha Etüdü Bekleniyor kalibrasyon</t>
        </is>
      </c>
    </row>
    <row r="90" ht="15" customHeight="1" s="113">
      <c r="A90" s="124" t="inlineStr">
        <is>
          <t>M010</t>
        </is>
      </c>
      <c r="B90" s="124" t="inlineStr">
        <is>
          <t>BAYRAKLI</t>
        </is>
      </c>
      <c r="C90" s="124" t="inlineStr">
        <is>
          <t>DERYA YARDIMCI</t>
        </is>
      </c>
      <c r="D90" s="124" t="inlineStr">
        <is>
          <t>U002</t>
        </is>
      </c>
      <c r="E90" s="124" t="inlineStr">
        <is>
          <t>BAKLİYAT</t>
        </is>
      </c>
      <c r="F90" s="124" t="inlineStr">
        <is>
          <t>TÜM AKTİVİTELER</t>
        </is>
      </c>
      <c r="G90" s="166" t="n">
        <v>1</v>
      </c>
      <c r="H90" s="166" t="n">
        <v>1.04</v>
      </c>
      <c r="I90" s="166" t="n">
        <v>1.04</v>
      </c>
      <c r="J90" s="166" t="n">
        <v>503</v>
      </c>
      <c r="K90" s="167" t="n">
        <v>0.95</v>
      </c>
      <c r="L90" s="124" t="inlineStr">
        <is>
          <t>Sistem Önerisi</t>
        </is>
      </c>
      <c r="M90" s="124" t="inlineStr">
        <is>
          <t>Saha Etüdü Bekleniyor kalibrasyon</t>
        </is>
      </c>
    </row>
    <row r="91" ht="15" customHeight="1" s="113">
      <c r="A91" s="124" t="inlineStr">
        <is>
          <t>M010</t>
        </is>
      </c>
      <c r="B91" s="124" t="inlineStr">
        <is>
          <t>BAYRAKLI</t>
        </is>
      </c>
      <c r="C91" s="124" t="inlineStr">
        <is>
          <t>DERYA YARDIMCI</t>
        </is>
      </c>
      <c r="D91" s="124" t="inlineStr">
        <is>
          <t>U034</t>
        </is>
      </c>
      <c r="E91" s="124" t="inlineStr">
        <is>
          <t>UNLU MAMÜLLER</t>
        </is>
      </c>
      <c r="F91" s="124" t="inlineStr">
        <is>
          <t>TÜM AKTİVİTELER</t>
        </is>
      </c>
      <c r="G91" s="166" t="n">
        <v>1</v>
      </c>
      <c r="H91" s="166" t="n">
        <v>1.09</v>
      </c>
      <c r="I91" s="166" t="n">
        <v>1.09</v>
      </c>
      <c r="J91" s="166" t="n">
        <v>508</v>
      </c>
      <c r="K91" s="167" t="n">
        <v>0.95</v>
      </c>
      <c r="L91" s="124" t="inlineStr">
        <is>
          <t>Sistem Önerisi</t>
        </is>
      </c>
      <c r="M91" s="124" t="inlineStr">
        <is>
          <t>Saha Etüdü Bekleniyor kalibrasyon</t>
        </is>
      </c>
    </row>
    <row r="92" ht="15" customHeight="1" s="113">
      <c r="A92" s="124" t="inlineStr">
        <is>
          <t>M011</t>
        </is>
      </c>
      <c r="B92" s="124" t="inlineStr">
        <is>
          <t>BOZYAKA</t>
        </is>
      </c>
      <c r="C92" s="124" t="inlineStr">
        <is>
          <t>ERTAN TEKİ</t>
        </is>
      </c>
      <c r="D92" s="124" t="inlineStr">
        <is>
          <t>U015</t>
        </is>
      </c>
      <c r="E92" s="124" t="inlineStr">
        <is>
          <t>KASİYER</t>
        </is>
      </c>
      <c r="F92" s="124" t="inlineStr">
        <is>
          <t>TÜM AKTİVİTELER</t>
        </is>
      </c>
      <c r="G92" s="166" t="n">
        <v>2</v>
      </c>
      <c r="H92" s="166" t="n">
        <v>2.18</v>
      </c>
      <c r="I92" s="166" t="n">
        <v>1.09</v>
      </c>
      <c r="J92" s="166" t="n">
        <v>508</v>
      </c>
      <c r="K92" s="167" t="n">
        <v>0.95</v>
      </c>
      <c r="L92" s="124" t="inlineStr">
        <is>
          <t>Sistem Önerisi</t>
        </is>
      </c>
      <c r="M92" s="124" t="inlineStr">
        <is>
          <t>Saha Etüdü Bekleniyor kalibrasyon</t>
        </is>
      </c>
    </row>
    <row r="93" ht="15" customHeight="1" s="113">
      <c r="A93" s="124" t="inlineStr">
        <is>
          <t>M011</t>
        </is>
      </c>
      <c r="B93" s="124" t="inlineStr">
        <is>
          <t>BOZYAKA</t>
        </is>
      </c>
      <c r="C93" s="124" t="inlineStr">
        <is>
          <t>ERTAN TEKİ</t>
        </is>
      </c>
      <c r="D93" s="124" t="inlineStr">
        <is>
          <t>U026</t>
        </is>
      </c>
      <c r="E93" s="124" t="inlineStr">
        <is>
          <t>REYON GÖREVLİSİ</t>
        </is>
      </c>
      <c r="F93" s="124" t="inlineStr">
        <is>
          <t>TÜM AKTİVİTELER</t>
        </is>
      </c>
      <c r="G93" s="166" t="n">
        <v>1</v>
      </c>
      <c r="H93" s="166" t="n">
        <v>1.11</v>
      </c>
      <c r="I93" s="166" t="n">
        <v>1.11</v>
      </c>
      <c r="J93" s="166" t="n">
        <v>510</v>
      </c>
      <c r="K93" s="167" t="n">
        <v>0.95</v>
      </c>
      <c r="L93" s="124" t="inlineStr">
        <is>
          <t>Sistem Önerisi</t>
        </is>
      </c>
      <c r="M93" s="124" t="inlineStr">
        <is>
          <t>Saha Etüdü Bekleniyor kalibrasyon</t>
        </is>
      </c>
    </row>
    <row r="94" ht="15" customHeight="1" s="113">
      <c r="A94" s="124" t="inlineStr">
        <is>
          <t>M011</t>
        </is>
      </c>
      <c r="B94" s="124" t="inlineStr">
        <is>
          <t>BOZYAKA</t>
        </is>
      </c>
      <c r="C94" s="124" t="inlineStr">
        <is>
          <t>ERTAN TEKİ</t>
        </is>
      </c>
      <c r="D94" s="124" t="inlineStr">
        <is>
          <t>U042</t>
        </is>
      </c>
      <c r="E94" s="124" t="inlineStr">
        <is>
          <t>ŞARKÜTERİ</t>
        </is>
      </c>
      <c r="F94" s="124" t="inlineStr">
        <is>
          <t>TÜM AKTİVİTELER</t>
        </is>
      </c>
      <c r="G94" s="166" t="n">
        <v>1</v>
      </c>
      <c r="H94" s="166" t="n">
        <v>1.09</v>
      </c>
      <c r="I94" s="166" t="n">
        <v>1.09</v>
      </c>
      <c r="J94" s="166" t="n">
        <v>508</v>
      </c>
      <c r="K94" s="167" t="n">
        <v>0.95</v>
      </c>
      <c r="L94" s="124" t="inlineStr">
        <is>
          <t>Sistem Önerisi</t>
        </is>
      </c>
      <c r="M94" s="124" t="inlineStr">
        <is>
          <t>Saha Etüdü Bekleniyor kalibrasyon</t>
        </is>
      </c>
    </row>
    <row r="95" ht="15" customHeight="1" s="113">
      <c r="A95" s="124" t="inlineStr">
        <is>
          <t>M011</t>
        </is>
      </c>
      <c r="B95" s="124" t="inlineStr">
        <is>
          <t>BOZYAKA</t>
        </is>
      </c>
      <c r="C95" s="124" t="inlineStr">
        <is>
          <t>ERTAN TEKİ</t>
        </is>
      </c>
      <c r="D95" s="124" t="inlineStr">
        <is>
          <t>U013</t>
        </is>
      </c>
      <c r="E95" s="124" t="inlineStr">
        <is>
          <t>KASAP</t>
        </is>
      </c>
      <c r="F95" s="124" t="inlineStr">
        <is>
          <t>TÜM AKTİVİTELER</t>
        </is>
      </c>
      <c r="G95" s="166" t="n">
        <v>1</v>
      </c>
      <c r="H95" s="166" t="n">
        <v>1.07</v>
      </c>
      <c r="I95" s="166" t="n">
        <v>1.07</v>
      </c>
      <c r="J95" s="166" t="n">
        <v>506</v>
      </c>
      <c r="K95" s="167" t="n">
        <v>0.95</v>
      </c>
      <c r="L95" s="124" t="inlineStr">
        <is>
          <t>Sistem Önerisi</t>
        </is>
      </c>
      <c r="M95" s="124" t="inlineStr">
        <is>
          <t>Saha Etüdü Bekleniyor kalibrasyon</t>
        </is>
      </c>
    </row>
    <row r="96" ht="15" customHeight="1" s="113">
      <c r="A96" s="124" t="inlineStr">
        <is>
          <t>M011</t>
        </is>
      </c>
      <c r="B96" s="124" t="inlineStr">
        <is>
          <t>BOZYAKA</t>
        </is>
      </c>
      <c r="C96" s="124" t="inlineStr">
        <is>
          <t>ERTAN TEKİ</t>
        </is>
      </c>
      <c r="D96" s="124" t="inlineStr">
        <is>
          <t>U017</t>
        </is>
      </c>
      <c r="E96" s="124" t="inlineStr">
        <is>
          <t>MANAV</t>
        </is>
      </c>
      <c r="F96" s="124" t="inlineStr">
        <is>
          <t>TÜM AKTİVİTELER</t>
        </is>
      </c>
      <c r="G96" s="166" t="n">
        <v>1</v>
      </c>
      <c r="H96" s="166" t="n">
        <v>1.11</v>
      </c>
      <c r="I96" s="166" t="n">
        <v>1.11</v>
      </c>
      <c r="J96" s="166" t="n">
        <v>510</v>
      </c>
      <c r="K96" s="167" t="n">
        <v>0.95</v>
      </c>
      <c r="L96" s="124" t="inlineStr">
        <is>
          <t>Sistem Önerisi</t>
        </is>
      </c>
      <c r="M96" s="124" t="inlineStr">
        <is>
          <t>Saha Etüdü Bekleniyor kalibrasyon</t>
        </is>
      </c>
    </row>
    <row r="97" ht="15" customHeight="1" s="113">
      <c r="A97" s="124" t="inlineStr">
        <is>
          <t>M011</t>
        </is>
      </c>
      <c r="B97" s="124" t="inlineStr">
        <is>
          <t>BOZYAKA</t>
        </is>
      </c>
      <c r="C97" s="124" t="inlineStr">
        <is>
          <t>ERTAN TEKİ</t>
        </is>
      </c>
      <c r="D97" s="124" t="inlineStr">
        <is>
          <t>U023</t>
        </is>
      </c>
      <c r="E97" s="124" t="inlineStr">
        <is>
          <t>ONLİNE TOPLAYICI</t>
        </is>
      </c>
      <c r="F97" s="124" t="inlineStr">
        <is>
          <t>TÜM AKTİVİTELER</t>
        </is>
      </c>
      <c r="G97" s="166" t="n">
        <v>1</v>
      </c>
      <c r="H97" s="166" t="n">
        <v>1.08</v>
      </c>
      <c r="I97" s="166" t="n">
        <v>1.08</v>
      </c>
      <c r="J97" s="166" t="n">
        <v>507</v>
      </c>
      <c r="K97" s="167" t="n">
        <v>0.95</v>
      </c>
      <c r="L97" s="124" t="inlineStr">
        <is>
          <t>Sistem Önerisi</t>
        </is>
      </c>
      <c r="M97" s="124" t="inlineStr">
        <is>
          <t>Saha Etüdü Bekleniyor kalibrasyon</t>
        </is>
      </c>
    </row>
    <row r="98" ht="15" customHeight="1" s="113">
      <c r="A98" s="124" t="inlineStr">
        <is>
          <t>M011</t>
        </is>
      </c>
      <c r="B98" s="124" t="inlineStr">
        <is>
          <t>BOZYAKA</t>
        </is>
      </c>
      <c r="C98" s="124" t="inlineStr">
        <is>
          <t>ERTAN TEKİ</t>
        </is>
      </c>
      <c r="D98" s="124" t="inlineStr">
        <is>
          <t>U024</t>
        </is>
      </c>
      <c r="E98" s="124" t="inlineStr">
        <is>
          <t>ONLİNE ŞOFÖR</t>
        </is>
      </c>
      <c r="F98" s="124" t="inlineStr">
        <is>
          <t>TÜM AKTİVİTELER</t>
        </is>
      </c>
      <c r="G98" s="166" t="n">
        <v>1</v>
      </c>
      <c r="H98" s="166" t="n">
        <v>1.09</v>
      </c>
      <c r="I98" s="166" t="n">
        <v>1.09</v>
      </c>
      <c r="J98" s="166" t="n">
        <v>508</v>
      </c>
      <c r="K98" s="167" t="n">
        <v>0.95</v>
      </c>
      <c r="L98" s="124" t="inlineStr">
        <is>
          <t>Sistem Önerisi</t>
        </is>
      </c>
      <c r="M98" s="124" t="inlineStr">
        <is>
          <t>Saha Etüdü Bekleniyor kalibrasyon</t>
        </is>
      </c>
    </row>
    <row r="99" ht="15" customHeight="1" s="113">
      <c r="A99" s="124" t="inlineStr">
        <is>
          <t>M011</t>
        </is>
      </c>
      <c r="B99" s="124" t="inlineStr">
        <is>
          <t>BOZYAKA</t>
        </is>
      </c>
      <c r="C99" s="124" t="inlineStr">
        <is>
          <t>ERTAN TEKİ</t>
        </is>
      </c>
      <c r="D99" s="124" t="inlineStr">
        <is>
          <t>U002</t>
        </is>
      </c>
      <c r="E99" s="124" t="inlineStr">
        <is>
          <t>BAKLİYAT</t>
        </is>
      </c>
      <c r="F99" s="124" t="inlineStr">
        <is>
          <t>TÜM AKTİVİTELER</t>
        </is>
      </c>
      <c r="G99" s="166" t="n">
        <v>1</v>
      </c>
      <c r="H99" s="166" t="n">
        <v>1.05</v>
      </c>
      <c r="I99" s="166" t="n">
        <v>1.05</v>
      </c>
      <c r="J99" s="166" t="n">
        <v>504</v>
      </c>
      <c r="K99" s="167" t="n">
        <v>0.95</v>
      </c>
      <c r="L99" s="124" t="inlineStr">
        <is>
          <t>Sistem Önerisi</t>
        </is>
      </c>
      <c r="M99" s="124" t="inlineStr">
        <is>
          <t>Saha Etüdü Bekleniyor kalibrasyon</t>
        </is>
      </c>
    </row>
    <row r="100" ht="15" customHeight="1" s="113">
      <c r="A100" s="124" t="inlineStr">
        <is>
          <t>M011</t>
        </is>
      </c>
      <c r="B100" s="124" t="inlineStr">
        <is>
          <t>BOZYAKA</t>
        </is>
      </c>
      <c r="C100" s="124" t="inlineStr">
        <is>
          <t>ERTAN TEKİ</t>
        </is>
      </c>
      <c r="D100" s="124" t="inlineStr">
        <is>
          <t>U034</t>
        </is>
      </c>
      <c r="E100" s="124" t="inlineStr">
        <is>
          <t>UNLU MAMÜLLER</t>
        </is>
      </c>
      <c r="F100" s="124" t="inlineStr">
        <is>
          <t>TÜM AKTİVİTELER</t>
        </is>
      </c>
      <c r="G100" s="166" t="n">
        <v>1</v>
      </c>
      <c r="H100" s="166" t="n">
        <v>1.1</v>
      </c>
      <c r="I100" s="166" t="n">
        <v>1.1</v>
      </c>
      <c r="J100" s="166" t="n">
        <v>509</v>
      </c>
      <c r="K100" s="167" t="n">
        <v>0.95</v>
      </c>
      <c r="L100" s="124" t="inlineStr">
        <is>
          <t>Sistem Önerisi</t>
        </is>
      </c>
      <c r="M100" s="124" t="inlineStr">
        <is>
          <t>Saha Etüdü Bekleniyor kalibrasyon</t>
        </is>
      </c>
    </row>
    <row r="101" ht="15" customHeight="1" s="113">
      <c r="A101" s="124" t="inlineStr">
        <is>
          <t>M012</t>
        </is>
      </c>
      <c r="B101" s="124" t="inlineStr">
        <is>
          <t xml:space="preserve">BUCA </t>
        </is>
      </c>
      <c r="C101" s="124" t="inlineStr">
        <is>
          <t>DERYA YARDIMCI</t>
        </is>
      </c>
      <c r="D101" s="124" t="inlineStr">
        <is>
          <t>U015</t>
        </is>
      </c>
      <c r="E101" s="124" t="inlineStr">
        <is>
          <t>KASİYER</t>
        </is>
      </c>
      <c r="F101" s="124" t="inlineStr">
        <is>
          <t>TÜM AKTİVİTELER</t>
        </is>
      </c>
      <c r="G101" s="166" t="n">
        <v>2</v>
      </c>
      <c r="H101" s="166" t="n">
        <v>2.2</v>
      </c>
      <c r="I101" s="166" t="n">
        <v>1.1</v>
      </c>
      <c r="J101" s="166" t="n">
        <v>509</v>
      </c>
      <c r="K101" s="167" t="n">
        <v>0.95</v>
      </c>
      <c r="L101" s="124" t="inlineStr">
        <is>
          <t>Sistem Önerisi</t>
        </is>
      </c>
      <c r="M101" s="124" t="inlineStr">
        <is>
          <t>Saha Etüdü Bekleniyor kalibrasyon</t>
        </is>
      </c>
    </row>
    <row r="102" ht="15" customHeight="1" s="113">
      <c r="A102" s="124" t="inlineStr">
        <is>
          <t>M012</t>
        </is>
      </c>
      <c r="B102" s="124" t="inlineStr">
        <is>
          <t xml:space="preserve">BUCA </t>
        </is>
      </c>
      <c r="C102" s="124" t="inlineStr">
        <is>
          <t>DERYA YARDIMCI</t>
        </is>
      </c>
      <c r="D102" s="124" t="inlineStr">
        <is>
          <t>U026</t>
        </is>
      </c>
      <c r="E102" s="124" t="inlineStr">
        <is>
          <t>REYON GÖREVLİSİ</t>
        </is>
      </c>
      <c r="F102" s="124" t="inlineStr">
        <is>
          <t>TÜM AKTİVİTELER</t>
        </is>
      </c>
      <c r="G102" s="166" t="n">
        <v>1</v>
      </c>
      <c r="H102" s="166" t="n">
        <v>1.12</v>
      </c>
      <c r="I102" s="166" t="n">
        <v>1.12</v>
      </c>
      <c r="J102" s="166" t="n">
        <v>511</v>
      </c>
      <c r="K102" s="167" t="n">
        <v>0.95</v>
      </c>
      <c r="L102" s="124" t="inlineStr">
        <is>
          <t>Sistem Önerisi</t>
        </is>
      </c>
      <c r="M102" s="124" t="inlineStr">
        <is>
          <t>Saha Etüdü Bekleniyor kalibrasyon</t>
        </is>
      </c>
    </row>
    <row r="103" ht="15" customHeight="1" s="113">
      <c r="A103" s="124" t="inlineStr">
        <is>
          <t>M012</t>
        </is>
      </c>
      <c r="B103" s="124" t="inlineStr">
        <is>
          <t xml:space="preserve">BUCA </t>
        </is>
      </c>
      <c r="C103" s="124" t="inlineStr">
        <is>
          <t>DERYA YARDIMCI</t>
        </is>
      </c>
      <c r="D103" s="124" t="inlineStr">
        <is>
          <t>U042</t>
        </is>
      </c>
      <c r="E103" s="124" t="inlineStr">
        <is>
          <t>ŞARKÜTERİ</t>
        </is>
      </c>
      <c r="F103" s="124" t="inlineStr">
        <is>
          <t>TÜM AKTİVİTELER</t>
        </is>
      </c>
      <c r="G103" s="166" t="n">
        <v>1</v>
      </c>
      <c r="H103" s="166" t="n">
        <v>1.1</v>
      </c>
      <c r="I103" s="166" t="n">
        <v>1.1</v>
      </c>
      <c r="J103" s="166" t="n">
        <v>509</v>
      </c>
      <c r="K103" s="167" t="n">
        <v>0.95</v>
      </c>
      <c r="L103" s="124" t="inlineStr">
        <is>
          <t>Sistem Önerisi</t>
        </is>
      </c>
      <c r="M103" s="124" t="inlineStr">
        <is>
          <t>Saha Etüdü Bekleniyor kalibrasyon</t>
        </is>
      </c>
    </row>
    <row r="104" ht="15" customHeight="1" s="113">
      <c r="A104" s="124" t="inlineStr">
        <is>
          <t>M012</t>
        </is>
      </c>
      <c r="B104" s="124" t="inlineStr">
        <is>
          <t xml:space="preserve">BUCA </t>
        </is>
      </c>
      <c r="C104" s="124" t="inlineStr">
        <is>
          <t>DERYA YARDIMCI</t>
        </is>
      </c>
      <c r="D104" s="124" t="inlineStr">
        <is>
          <t>U013</t>
        </is>
      </c>
      <c r="E104" s="124" t="inlineStr">
        <is>
          <t>KASAP</t>
        </is>
      </c>
      <c r="F104" s="124" t="inlineStr">
        <is>
          <t>TÜM AKTİVİTELER</t>
        </is>
      </c>
      <c r="G104" s="166" t="n">
        <v>1</v>
      </c>
      <c r="H104" s="166" t="n">
        <v>1.08</v>
      </c>
      <c r="I104" s="166" t="n">
        <v>1.08</v>
      </c>
      <c r="J104" s="166" t="n">
        <v>507</v>
      </c>
      <c r="K104" s="167" t="n">
        <v>0.95</v>
      </c>
      <c r="L104" s="124" t="inlineStr">
        <is>
          <t>Sistem Önerisi</t>
        </is>
      </c>
      <c r="M104" s="124" t="inlineStr">
        <is>
          <t>Saha Etüdü Bekleniyor kalibrasyon</t>
        </is>
      </c>
    </row>
    <row r="105" ht="15" customHeight="1" s="113">
      <c r="A105" s="124" t="inlineStr">
        <is>
          <t>M012</t>
        </is>
      </c>
      <c r="B105" s="124" t="inlineStr">
        <is>
          <t xml:space="preserve">BUCA </t>
        </is>
      </c>
      <c r="C105" s="124" t="inlineStr">
        <is>
          <t>DERYA YARDIMCI</t>
        </is>
      </c>
      <c r="D105" s="124" t="inlineStr">
        <is>
          <t>U017</t>
        </is>
      </c>
      <c r="E105" s="124" t="inlineStr">
        <is>
          <t>MANAV</t>
        </is>
      </c>
      <c r="F105" s="124" t="inlineStr">
        <is>
          <t>TÜM AKTİVİTELER</t>
        </is>
      </c>
      <c r="G105" s="166" t="n">
        <v>1</v>
      </c>
      <c r="H105" s="166" t="n">
        <v>1.12</v>
      </c>
      <c r="I105" s="166" t="n">
        <v>1.12</v>
      </c>
      <c r="J105" s="166" t="n">
        <v>511</v>
      </c>
      <c r="K105" s="167" t="n">
        <v>0.95</v>
      </c>
      <c r="L105" s="124" t="inlineStr">
        <is>
          <t>Sistem Önerisi</t>
        </is>
      </c>
      <c r="M105" s="124" t="inlineStr">
        <is>
          <t>Saha Etüdü Bekleniyor kalibrasyon</t>
        </is>
      </c>
    </row>
    <row r="106" ht="15" customHeight="1" s="113">
      <c r="A106" s="124" t="inlineStr">
        <is>
          <t>M012</t>
        </is>
      </c>
      <c r="B106" s="124" t="inlineStr">
        <is>
          <t xml:space="preserve">BUCA </t>
        </is>
      </c>
      <c r="C106" s="124" t="inlineStr">
        <is>
          <t>DERYA YARDIMCI</t>
        </is>
      </c>
      <c r="D106" s="124" t="inlineStr">
        <is>
          <t>U023</t>
        </is>
      </c>
      <c r="E106" s="124" t="inlineStr">
        <is>
          <t>ONLİNE TOPLAYICI</t>
        </is>
      </c>
      <c r="F106" s="124" t="inlineStr">
        <is>
          <t>TÜM AKTİVİTELER</t>
        </is>
      </c>
      <c r="G106" s="166" t="n">
        <v>1</v>
      </c>
      <c r="H106" s="166" t="n">
        <v>1.09</v>
      </c>
      <c r="I106" s="166" t="n">
        <v>1.09</v>
      </c>
      <c r="J106" s="166" t="n">
        <v>508</v>
      </c>
      <c r="K106" s="167" t="n">
        <v>0.95</v>
      </c>
      <c r="L106" s="124" t="inlineStr">
        <is>
          <t>Sistem Önerisi</t>
        </is>
      </c>
      <c r="M106" s="124" t="inlineStr">
        <is>
          <t>Saha Etüdü Bekleniyor kalibrasyon</t>
        </is>
      </c>
    </row>
    <row r="107" ht="15" customHeight="1" s="113">
      <c r="A107" s="124" t="inlineStr">
        <is>
          <t>M012</t>
        </is>
      </c>
      <c r="B107" s="124" t="inlineStr">
        <is>
          <t xml:space="preserve">BUCA </t>
        </is>
      </c>
      <c r="C107" s="124" t="inlineStr">
        <is>
          <t>DERYA YARDIMCI</t>
        </is>
      </c>
      <c r="D107" s="124" t="inlineStr">
        <is>
          <t>U024</t>
        </is>
      </c>
      <c r="E107" s="124" t="inlineStr">
        <is>
          <t>ONLİNE ŞOFÖR</t>
        </is>
      </c>
      <c r="F107" s="124" t="inlineStr">
        <is>
          <t>TÜM AKTİVİTELER</t>
        </is>
      </c>
      <c r="G107" s="166" t="n">
        <v>1</v>
      </c>
      <c r="H107" s="166" t="n">
        <v>1.1</v>
      </c>
      <c r="I107" s="166" t="n">
        <v>1.1</v>
      </c>
      <c r="J107" s="166" t="n">
        <v>509</v>
      </c>
      <c r="K107" s="167" t="n">
        <v>0.95</v>
      </c>
      <c r="L107" s="124" t="inlineStr">
        <is>
          <t>Sistem Önerisi</t>
        </is>
      </c>
      <c r="M107" s="124" t="inlineStr">
        <is>
          <t>Saha Etüdü Bekleniyor kalibrasyon</t>
        </is>
      </c>
    </row>
    <row r="108" ht="15" customHeight="1" s="113">
      <c r="A108" s="124" t="inlineStr">
        <is>
          <t>M012</t>
        </is>
      </c>
      <c r="B108" s="124" t="inlineStr">
        <is>
          <t xml:space="preserve">BUCA </t>
        </is>
      </c>
      <c r="C108" s="124" t="inlineStr">
        <is>
          <t>DERYA YARDIMCI</t>
        </is>
      </c>
      <c r="D108" s="124" t="inlineStr">
        <is>
          <t>U002</t>
        </is>
      </c>
      <c r="E108" s="124" t="inlineStr">
        <is>
          <t>BAKLİYAT</t>
        </is>
      </c>
      <c r="F108" s="124" t="inlineStr">
        <is>
          <t>TÜM AKTİVİTELER</t>
        </is>
      </c>
      <c r="G108" s="166" t="n">
        <v>1</v>
      </c>
      <c r="H108" s="166" t="n">
        <v>1.06</v>
      </c>
      <c r="I108" s="166" t="n">
        <v>1.06</v>
      </c>
      <c r="J108" s="166" t="n">
        <v>505</v>
      </c>
      <c r="K108" s="167" t="n">
        <v>0.95</v>
      </c>
      <c r="L108" s="124" t="inlineStr">
        <is>
          <t>Sistem Önerisi</t>
        </is>
      </c>
      <c r="M108" s="124" t="inlineStr">
        <is>
          <t>Saha Etüdü Bekleniyor kalibrasyon</t>
        </is>
      </c>
    </row>
    <row r="109" ht="15" customHeight="1" s="113">
      <c r="A109" s="124" t="inlineStr">
        <is>
          <t>M012</t>
        </is>
      </c>
      <c r="B109" s="124" t="inlineStr">
        <is>
          <t xml:space="preserve">BUCA </t>
        </is>
      </c>
      <c r="C109" s="124" t="inlineStr">
        <is>
          <t>DERYA YARDIMCI</t>
        </is>
      </c>
      <c r="D109" s="124" t="inlineStr">
        <is>
          <t>U034</t>
        </is>
      </c>
      <c r="E109" s="124" t="inlineStr">
        <is>
          <t>UNLU MAMÜLLER</t>
        </is>
      </c>
      <c r="F109" s="124" t="inlineStr">
        <is>
          <t>TÜM AKTİVİTELER</t>
        </is>
      </c>
      <c r="G109" s="166" t="n">
        <v>1</v>
      </c>
      <c r="H109" s="166" t="n">
        <v>1.11</v>
      </c>
      <c r="I109" s="166" t="n">
        <v>1.11</v>
      </c>
      <c r="J109" s="166" t="n">
        <v>510</v>
      </c>
      <c r="K109" s="167" t="n">
        <v>0.95</v>
      </c>
      <c r="L109" s="124" t="inlineStr">
        <is>
          <t>Sistem Önerisi</t>
        </is>
      </c>
      <c r="M109" s="124" t="inlineStr">
        <is>
          <t>Saha Etüdü Bekleniyor kalibrasyon</t>
        </is>
      </c>
    </row>
    <row r="110" ht="15" customHeight="1" s="113">
      <c r="A110" s="124" t="inlineStr">
        <is>
          <t>M013</t>
        </is>
      </c>
      <c r="B110" s="124" t="inlineStr">
        <is>
          <t>DEDEBAŞI</t>
        </is>
      </c>
      <c r="C110" s="124" t="inlineStr">
        <is>
          <t>DERYA YARDIMCI</t>
        </is>
      </c>
      <c r="D110" s="124" t="inlineStr">
        <is>
          <t>U015</t>
        </is>
      </c>
      <c r="E110" s="124" t="inlineStr">
        <is>
          <t>KASİYER</t>
        </is>
      </c>
      <c r="F110" s="124" t="inlineStr">
        <is>
          <t>TÜM AKTİVİTELER</t>
        </is>
      </c>
      <c r="G110" s="166" t="n">
        <v>2</v>
      </c>
      <c r="H110" s="166" t="n">
        <v>2.22</v>
      </c>
      <c r="I110" s="166" t="n">
        <v>1.11</v>
      </c>
      <c r="J110" s="166" t="n">
        <v>510</v>
      </c>
      <c r="K110" s="167" t="n">
        <v>0.95</v>
      </c>
      <c r="L110" s="124" t="inlineStr">
        <is>
          <t>Sistem Önerisi</t>
        </is>
      </c>
      <c r="M110" s="124" t="inlineStr">
        <is>
          <t>Saha Etüdü Bekleniyor kalibrasyon</t>
        </is>
      </c>
    </row>
    <row r="111" ht="15" customHeight="1" s="113">
      <c r="A111" s="124" t="inlineStr">
        <is>
          <t>M013</t>
        </is>
      </c>
      <c r="B111" s="124" t="inlineStr">
        <is>
          <t>DEDEBAŞI</t>
        </is>
      </c>
      <c r="C111" s="124" t="inlineStr">
        <is>
          <t>DERYA YARDIMCI</t>
        </is>
      </c>
      <c r="D111" s="124" t="inlineStr">
        <is>
          <t>U026</t>
        </is>
      </c>
      <c r="E111" s="124" t="inlineStr">
        <is>
          <t>REYON GÖREVLİSİ</t>
        </is>
      </c>
      <c r="F111" s="124" t="inlineStr">
        <is>
          <t>TÜM AKTİVİTELER</t>
        </is>
      </c>
      <c r="G111" s="166" t="n">
        <v>1</v>
      </c>
      <c r="H111" s="166" t="n">
        <v>0.92</v>
      </c>
      <c r="I111" s="166" t="n">
        <v>0.92</v>
      </c>
      <c r="J111" s="166" t="n">
        <v>512</v>
      </c>
      <c r="K111" s="167" t="n">
        <v>0.95</v>
      </c>
      <c r="L111" s="124" t="inlineStr">
        <is>
          <t>Sistem Önerisi</t>
        </is>
      </c>
      <c r="M111" s="124" t="inlineStr">
        <is>
          <t>Saha Etüdü Bekleniyor kalibrasyon</t>
        </is>
      </c>
    </row>
    <row r="112" ht="15" customHeight="1" s="113">
      <c r="A112" s="124" t="inlineStr">
        <is>
          <t>M013</t>
        </is>
      </c>
      <c r="B112" s="124" t="inlineStr">
        <is>
          <t>DEDEBAŞI</t>
        </is>
      </c>
      <c r="C112" s="124" t="inlineStr">
        <is>
          <t>DERYA YARDIMCI</t>
        </is>
      </c>
      <c r="D112" s="124" t="inlineStr">
        <is>
          <t>U042</t>
        </is>
      </c>
      <c r="E112" s="124" t="inlineStr">
        <is>
          <t>ŞARKÜTERİ</t>
        </is>
      </c>
      <c r="F112" s="124" t="inlineStr">
        <is>
          <t>TÜM AKTİVİTELER</t>
        </is>
      </c>
      <c r="G112" s="166" t="n">
        <v>1</v>
      </c>
      <c r="H112" s="166" t="n">
        <v>1.11</v>
      </c>
      <c r="I112" s="166" t="n">
        <v>1.11</v>
      </c>
      <c r="J112" s="166" t="n">
        <v>510</v>
      </c>
      <c r="K112" s="167" t="n">
        <v>0.95</v>
      </c>
      <c r="L112" s="124" t="inlineStr">
        <is>
          <t>Sistem Önerisi</t>
        </is>
      </c>
      <c r="M112" s="124" t="inlineStr">
        <is>
          <t>Saha Etüdü Bekleniyor kalibrasyon</t>
        </is>
      </c>
    </row>
    <row r="113" ht="15" customHeight="1" s="113">
      <c r="A113" s="124" t="inlineStr">
        <is>
          <t>M013</t>
        </is>
      </c>
      <c r="B113" s="124" t="inlineStr">
        <is>
          <t>DEDEBAŞI</t>
        </is>
      </c>
      <c r="C113" s="124" t="inlineStr">
        <is>
          <t>DERYA YARDIMCI</t>
        </is>
      </c>
      <c r="D113" s="124" t="inlineStr">
        <is>
          <t>U013</t>
        </is>
      </c>
      <c r="E113" s="124" t="inlineStr">
        <is>
          <t>KASAP</t>
        </is>
      </c>
      <c r="F113" s="124" t="inlineStr">
        <is>
          <t>TÜM AKTİVİTELER</t>
        </is>
      </c>
      <c r="G113" s="166" t="n">
        <v>1</v>
      </c>
      <c r="H113" s="166" t="n">
        <v>1.09</v>
      </c>
      <c r="I113" s="166" t="n">
        <v>1.09</v>
      </c>
      <c r="J113" s="166" t="n">
        <v>508</v>
      </c>
      <c r="K113" s="167" t="n">
        <v>0.95</v>
      </c>
      <c r="L113" s="124" t="inlineStr">
        <is>
          <t>Sistem Önerisi</t>
        </is>
      </c>
      <c r="M113" s="124" t="inlineStr">
        <is>
          <t>Saha Etüdü Bekleniyor kalibrasyon</t>
        </is>
      </c>
    </row>
    <row r="114" ht="15" customHeight="1" s="113">
      <c r="A114" s="124" t="inlineStr">
        <is>
          <t>M013</t>
        </is>
      </c>
      <c r="B114" s="124" t="inlineStr">
        <is>
          <t>DEDEBAŞI</t>
        </is>
      </c>
      <c r="C114" s="124" t="inlineStr">
        <is>
          <t>DERYA YARDIMCI</t>
        </is>
      </c>
      <c r="D114" s="124" t="inlineStr">
        <is>
          <t>U017</t>
        </is>
      </c>
      <c r="E114" s="124" t="inlineStr">
        <is>
          <t>MANAV</t>
        </is>
      </c>
      <c r="F114" s="124" t="inlineStr">
        <is>
          <t>TÜM AKTİVİTELER</t>
        </is>
      </c>
      <c r="G114" s="166" t="n">
        <v>1</v>
      </c>
      <c r="H114" s="166" t="n">
        <v>0.92</v>
      </c>
      <c r="I114" s="166" t="n">
        <v>0.92</v>
      </c>
      <c r="J114" s="166" t="n">
        <v>512</v>
      </c>
      <c r="K114" s="167" t="n">
        <v>0.95</v>
      </c>
      <c r="L114" s="124" t="inlineStr">
        <is>
          <t>Sistem Önerisi</t>
        </is>
      </c>
      <c r="M114" s="124" t="inlineStr">
        <is>
          <t>Saha Etüdü Bekleniyor kalibrasyon</t>
        </is>
      </c>
    </row>
    <row r="115" ht="15" customHeight="1" s="113">
      <c r="A115" s="124" t="inlineStr">
        <is>
          <t>M013</t>
        </is>
      </c>
      <c r="B115" s="124" t="inlineStr">
        <is>
          <t>DEDEBAŞI</t>
        </is>
      </c>
      <c r="C115" s="124" t="inlineStr">
        <is>
          <t>DERYA YARDIMCI</t>
        </is>
      </c>
      <c r="D115" s="124" t="inlineStr">
        <is>
          <t>U023</t>
        </is>
      </c>
      <c r="E115" s="124" t="inlineStr">
        <is>
          <t>ONLİNE TOPLAYICI</t>
        </is>
      </c>
      <c r="F115" s="124" t="inlineStr">
        <is>
          <t>TÜM AKTİVİTELER</t>
        </is>
      </c>
      <c r="G115" s="166" t="n">
        <v>1</v>
      </c>
      <c r="H115" s="166" t="n">
        <v>1.1</v>
      </c>
      <c r="I115" s="166" t="n">
        <v>1.1</v>
      </c>
      <c r="J115" s="166" t="n">
        <v>509</v>
      </c>
      <c r="K115" s="167" t="n">
        <v>0.95</v>
      </c>
      <c r="L115" s="124" t="inlineStr">
        <is>
          <t>Sistem Önerisi</t>
        </is>
      </c>
      <c r="M115" s="124" t="inlineStr">
        <is>
          <t>Saha Etüdü Bekleniyor kalibrasyon</t>
        </is>
      </c>
    </row>
    <row r="116" ht="15" customHeight="1" s="113">
      <c r="A116" s="124" t="inlineStr">
        <is>
          <t>M013</t>
        </is>
      </c>
      <c r="B116" s="124" t="inlineStr">
        <is>
          <t>DEDEBAŞI</t>
        </is>
      </c>
      <c r="C116" s="124" t="inlineStr">
        <is>
          <t>DERYA YARDIMCI</t>
        </is>
      </c>
      <c r="D116" s="124" t="inlineStr">
        <is>
          <t>U024</t>
        </is>
      </c>
      <c r="E116" s="124" t="inlineStr">
        <is>
          <t>ONLİNE ŞOFÖR</t>
        </is>
      </c>
      <c r="F116" s="124" t="inlineStr">
        <is>
          <t>TÜM AKTİVİTELER</t>
        </is>
      </c>
      <c r="G116" s="166" t="n">
        <v>1</v>
      </c>
      <c r="H116" s="166" t="n">
        <v>1.11</v>
      </c>
      <c r="I116" s="166" t="n">
        <v>1.11</v>
      </c>
      <c r="J116" s="166" t="n">
        <v>510</v>
      </c>
      <c r="K116" s="167" t="n">
        <v>0.95</v>
      </c>
      <c r="L116" s="124" t="inlineStr">
        <is>
          <t>Sistem Önerisi</t>
        </is>
      </c>
      <c r="M116" s="124" t="inlineStr">
        <is>
          <t>Saha Etüdü Bekleniyor kalibrasyon</t>
        </is>
      </c>
    </row>
    <row r="117" ht="15" customHeight="1" s="113">
      <c r="A117" s="124" t="inlineStr">
        <is>
          <t>M013</t>
        </is>
      </c>
      <c r="B117" s="124" t="inlineStr">
        <is>
          <t>DEDEBAŞI</t>
        </is>
      </c>
      <c r="C117" s="124" t="inlineStr">
        <is>
          <t>DERYA YARDIMCI</t>
        </is>
      </c>
      <c r="D117" s="124" t="inlineStr">
        <is>
          <t>U002</t>
        </is>
      </c>
      <c r="E117" s="124" t="inlineStr">
        <is>
          <t>BAKLİYAT</t>
        </is>
      </c>
      <c r="F117" s="124" t="inlineStr">
        <is>
          <t>TÜM AKTİVİTELER</t>
        </is>
      </c>
      <c r="G117" s="166" t="n">
        <v>1</v>
      </c>
      <c r="H117" s="166" t="n">
        <v>1.07</v>
      </c>
      <c r="I117" s="166" t="n">
        <v>1.07</v>
      </c>
      <c r="J117" s="166" t="n">
        <v>506</v>
      </c>
      <c r="K117" s="167" t="n">
        <v>0.95</v>
      </c>
      <c r="L117" s="124" t="inlineStr">
        <is>
          <t>Sistem Önerisi</t>
        </is>
      </c>
      <c r="M117" s="124" t="inlineStr">
        <is>
          <t>Saha Etüdü Bekleniyor kalibrasyon</t>
        </is>
      </c>
    </row>
    <row r="118" ht="15" customHeight="1" s="113">
      <c r="A118" s="124" t="inlineStr">
        <is>
          <t>M013</t>
        </is>
      </c>
      <c r="B118" s="124" t="inlineStr">
        <is>
          <t>DEDEBAŞI</t>
        </is>
      </c>
      <c r="C118" s="124" t="inlineStr">
        <is>
          <t>DERYA YARDIMCI</t>
        </is>
      </c>
      <c r="D118" s="124" t="inlineStr">
        <is>
          <t>U034</t>
        </is>
      </c>
      <c r="E118" s="124" t="inlineStr">
        <is>
          <t>UNLU MAMÜLLER</t>
        </is>
      </c>
      <c r="F118" s="124" t="inlineStr">
        <is>
          <t>TÜM AKTİVİTELER</t>
        </is>
      </c>
      <c r="G118" s="166" t="n">
        <v>1</v>
      </c>
      <c r="H118" s="166" t="n">
        <v>1.12</v>
      </c>
      <c r="I118" s="166" t="n">
        <v>1.12</v>
      </c>
      <c r="J118" s="166" t="n">
        <v>511</v>
      </c>
      <c r="K118" s="167" t="n">
        <v>0.95</v>
      </c>
      <c r="L118" s="124" t="inlineStr">
        <is>
          <t>Sistem Önerisi</t>
        </is>
      </c>
      <c r="M118" s="124" t="inlineStr">
        <is>
          <t>Saha Etüdü Bekleniyor kalibrasyon</t>
        </is>
      </c>
    </row>
    <row r="119" ht="15" customHeight="1" s="113">
      <c r="A119" s="124" t="inlineStr">
        <is>
          <t>M014</t>
        </is>
      </c>
      <c r="B119" s="124" t="inlineStr">
        <is>
          <t>ESKİİZMİR</t>
        </is>
      </c>
      <c r="C119" s="124" t="inlineStr">
        <is>
          <t>ERTAN TEKİ</t>
        </is>
      </c>
      <c r="D119" s="124" t="inlineStr">
        <is>
          <t>U015</t>
        </is>
      </c>
      <c r="E119" s="124" t="inlineStr">
        <is>
          <t>KASİYER</t>
        </is>
      </c>
      <c r="F119" s="124" t="inlineStr">
        <is>
          <t>TÜM AKTİVİTELER</t>
        </is>
      </c>
      <c r="G119" s="166" t="n">
        <v>2</v>
      </c>
      <c r="H119" s="166" t="n">
        <v>2.24</v>
      </c>
      <c r="I119" s="166" t="n">
        <v>1.12</v>
      </c>
      <c r="J119" s="166" t="n">
        <v>511</v>
      </c>
      <c r="K119" s="167" t="n">
        <v>0.95</v>
      </c>
      <c r="L119" s="124" t="inlineStr">
        <is>
          <t>Sistem Önerisi</t>
        </is>
      </c>
      <c r="M119" s="124" t="inlineStr">
        <is>
          <t>Saha Etüdü Bekleniyor kalibrasyon</t>
        </is>
      </c>
    </row>
    <row r="120" ht="15" customHeight="1" s="113">
      <c r="A120" s="124" t="inlineStr">
        <is>
          <t>M014</t>
        </is>
      </c>
      <c r="B120" s="124" t="inlineStr">
        <is>
          <t>ESKİİZMİR</t>
        </is>
      </c>
      <c r="C120" s="124" t="inlineStr">
        <is>
          <t>ERTAN TEKİ</t>
        </is>
      </c>
      <c r="D120" s="124" t="inlineStr">
        <is>
          <t>U026</t>
        </is>
      </c>
      <c r="E120" s="124" t="inlineStr">
        <is>
          <t>REYON GÖREVLİSİ</t>
        </is>
      </c>
      <c r="F120" s="124" t="inlineStr">
        <is>
          <t>TÜM AKTİVİTELER</t>
        </is>
      </c>
      <c r="G120" s="166" t="n">
        <v>1</v>
      </c>
      <c r="H120" s="166" t="n">
        <v>0.93</v>
      </c>
      <c r="I120" s="166" t="n">
        <v>0.93</v>
      </c>
      <c r="J120" s="166" t="n">
        <v>513</v>
      </c>
      <c r="K120" s="167" t="n">
        <v>0.95</v>
      </c>
      <c r="L120" s="124" t="inlineStr">
        <is>
          <t>Sistem Önerisi</t>
        </is>
      </c>
      <c r="M120" s="124" t="inlineStr">
        <is>
          <t>Saha Etüdü Bekleniyor kalibrasyon</t>
        </is>
      </c>
    </row>
    <row r="121" ht="15" customHeight="1" s="113">
      <c r="A121" s="124" t="inlineStr">
        <is>
          <t>M014</t>
        </is>
      </c>
      <c r="B121" s="124" t="inlineStr">
        <is>
          <t>ESKİİZMİR</t>
        </is>
      </c>
      <c r="C121" s="124" t="inlineStr">
        <is>
          <t>ERTAN TEKİ</t>
        </is>
      </c>
      <c r="D121" s="124" t="inlineStr">
        <is>
          <t>U042</t>
        </is>
      </c>
      <c r="E121" s="124" t="inlineStr">
        <is>
          <t>ŞARKÜTERİ</t>
        </is>
      </c>
      <c r="F121" s="124" t="inlineStr">
        <is>
          <t>TÜM AKTİVİTELER</t>
        </is>
      </c>
      <c r="G121" s="166" t="n">
        <v>1</v>
      </c>
      <c r="H121" s="166" t="n">
        <v>1.12</v>
      </c>
      <c r="I121" s="166" t="n">
        <v>1.12</v>
      </c>
      <c r="J121" s="166" t="n">
        <v>511</v>
      </c>
      <c r="K121" s="167" t="n">
        <v>0.95</v>
      </c>
      <c r="L121" s="124" t="inlineStr">
        <is>
          <t>Sistem Önerisi</t>
        </is>
      </c>
      <c r="M121" s="124" t="inlineStr">
        <is>
          <t>Saha Etüdü Bekleniyor kalibrasyon</t>
        </is>
      </c>
    </row>
    <row r="122" ht="15" customHeight="1" s="113">
      <c r="A122" s="124" t="inlineStr">
        <is>
          <t>M014</t>
        </is>
      </c>
      <c r="B122" s="124" t="inlineStr">
        <is>
          <t>ESKİİZMİR</t>
        </is>
      </c>
      <c r="C122" s="124" t="inlineStr">
        <is>
          <t>ERTAN TEKİ</t>
        </is>
      </c>
      <c r="D122" s="124" t="inlineStr">
        <is>
          <t>U013</t>
        </is>
      </c>
      <c r="E122" s="124" t="inlineStr">
        <is>
          <t>KASAP</t>
        </is>
      </c>
      <c r="F122" s="124" t="inlineStr">
        <is>
          <t>TÜM AKTİVİTELER</t>
        </is>
      </c>
      <c r="G122" s="166" t="n">
        <v>1</v>
      </c>
      <c r="H122" s="166" t="n">
        <v>1.1</v>
      </c>
      <c r="I122" s="166" t="n">
        <v>1.1</v>
      </c>
      <c r="J122" s="166" t="n">
        <v>509</v>
      </c>
      <c r="K122" s="167" t="n">
        <v>0.95</v>
      </c>
      <c r="L122" s="124" t="inlineStr">
        <is>
          <t>Sistem Önerisi</t>
        </is>
      </c>
      <c r="M122" s="124" t="inlineStr">
        <is>
          <t>Saha Etüdü Bekleniyor kalibrasyon</t>
        </is>
      </c>
    </row>
    <row r="123" ht="15" customHeight="1" s="113">
      <c r="A123" s="124" t="inlineStr">
        <is>
          <t>M014</t>
        </is>
      </c>
      <c r="B123" s="124" t="inlineStr">
        <is>
          <t>ESKİİZMİR</t>
        </is>
      </c>
      <c r="C123" s="124" t="inlineStr">
        <is>
          <t>ERTAN TEKİ</t>
        </is>
      </c>
      <c r="D123" s="124" t="inlineStr">
        <is>
          <t>U017</t>
        </is>
      </c>
      <c r="E123" s="124" t="inlineStr">
        <is>
          <t>MANAV</t>
        </is>
      </c>
      <c r="F123" s="124" t="inlineStr">
        <is>
          <t>TÜM AKTİVİTELER</t>
        </is>
      </c>
      <c r="G123" s="166" t="n">
        <v>1</v>
      </c>
      <c r="H123" s="166" t="n">
        <v>0.93</v>
      </c>
      <c r="I123" s="166" t="n">
        <v>0.93</v>
      </c>
      <c r="J123" s="166" t="n">
        <v>513</v>
      </c>
      <c r="K123" s="167" t="n">
        <v>0.95</v>
      </c>
      <c r="L123" s="124" t="inlineStr">
        <is>
          <t>Sistem Önerisi</t>
        </is>
      </c>
      <c r="M123" s="124" t="inlineStr">
        <is>
          <t>Saha Etüdü Bekleniyor kalibrasyon</t>
        </is>
      </c>
    </row>
    <row r="124" ht="15" customHeight="1" s="113">
      <c r="A124" s="124" t="inlineStr">
        <is>
          <t>M014</t>
        </is>
      </c>
      <c r="B124" s="124" t="inlineStr">
        <is>
          <t>ESKİİZMİR</t>
        </is>
      </c>
      <c r="C124" s="124" t="inlineStr">
        <is>
          <t>ERTAN TEKİ</t>
        </is>
      </c>
      <c r="D124" s="124" t="inlineStr">
        <is>
          <t>U023</t>
        </is>
      </c>
      <c r="E124" s="124" t="inlineStr">
        <is>
          <t>ONLİNE TOPLAYICI</t>
        </is>
      </c>
      <c r="F124" s="124" t="inlineStr">
        <is>
          <t>TÜM AKTİVİTELER</t>
        </is>
      </c>
      <c r="G124" s="166" t="n">
        <v>1</v>
      </c>
      <c r="H124" s="166" t="n">
        <v>1.11</v>
      </c>
      <c r="I124" s="166" t="n">
        <v>1.11</v>
      </c>
      <c r="J124" s="166" t="n">
        <v>510</v>
      </c>
      <c r="K124" s="167" t="n">
        <v>0.95</v>
      </c>
      <c r="L124" s="124" t="inlineStr">
        <is>
          <t>Sistem Önerisi</t>
        </is>
      </c>
      <c r="M124" s="124" t="inlineStr">
        <is>
          <t>Saha Etüdü Bekleniyor kalibrasyon</t>
        </is>
      </c>
    </row>
    <row r="125" ht="15" customHeight="1" s="113">
      <c r="A125" s="124" t="inlineStr">
        <is>
          <t>M014</t>
        </is>
      </c>
      <c r="B125" s="124" t="inlineStr">
        <is>
          <t>ESKİİZMİR</t>
        </is>
      </c>
      <c r="C125" s="124" t="inlineStr">
        <is>
          <t>ERTAN TEKİ</t>
        </is>
      </c>
      <c r="D125" s="124" t="inlineStr">
        <is>
          <t>U024</t>
        </is>
      </c>
      <c r="E125" s="124" t="inlineStr">
        <is>
          <t>ONLİNE ŞOFÖR</t>
        </is>
      </c>
      <c r="F125" s="124" t="inlineStr">
        <is>
          <t>TÜM AKTİVİTELER</t>
        </is>
      </c>
      <c r="G125" s="166" t="n">
        <v>1</v>
      </c>
      <c r="H125" s="166" t="n">
        <v>1.12</v>
      </c>
      <c r="I125" s="166" t="n">
        <v>1.12</v>
      </c>
      <c r="J125" s="166" t="n">
        <v>511</v>
      </c>
      <c r="K125" s="167" t="n">
        <v>0.95</v>
      </c>
      <c r="L125" s="124" t="inlineStr">
        <is>
          <t>Sistem Önerisi</t>
        </is>
      </c>
      <c r="M125" s="124" t="inlineStr">
        <is>
          <t>Saha Etüdü Bekleniyor kalibrasyon</t>
        </is>
      </c>
    </row>
    <row r="126" ht="15" customHeight="1" s="113">
      <c r="A126" s="124" t="inlineStr">
        <is>
          <t>M014</t>
        </is>
      </c>
      <c r="B126" s="124" t="inlineStr">
        <is>
          <t>ESKİİZMİR</t>
        </is>
      </c>
      <c r="C126" s="124" t="inlineStr">
        <is>
          <t>ERTAN TEKİ</t>
        </is>
      </c>
      <c r="D126" s="124" t="inlineStr">
        <is>
          <t>U002</t>
        </is>
      </c>
      <c r="E126" s="124" t="inlineStr">
        <is>
          <t>BAKLİYAT</t>
        </is>
      </c>
      <c r="F126" s="124" t="inlineStr">
        <is>
          <t>TÜM AKTİVİTELER</t>
        </is>
      </c>
      <c r="G126" s="166" t="n">
        <v>1</v>
      </c>
      <c r="H126" s="166" t="n">
        <v>1.08</v>
      </c>
      <c r="I126" s="166" t="n">
        <v>1.08</v>
      </c>
      <c r="J126" s="166" t="n">
        <v>507</v>
      </c>
      <c r="K126" s="167" t="n">
        <v>0.95</v>
      </c>
      <c r="L126" s="124" t="inlineStr">
        <is>
          <t>Sistem Önerisi</t>
        </is>
      </c>
      <c r="M126" s="124" t="inlineStr">
        <is>
          <t>Saha Etüdü Bekleniyor kalibrasyon</t>
        </is>
      </c>
    </row>
    <row r="127" ht="15" customHeight="1" s="113">
      <c r="A127" s="124" t="inlineStr">
        <is>
          <t>M014</t>
        </is>
      </c>
      <c r="B127" s="124" t="inlineStr">
        <is>
          <t>ESKİİZMİR</t>
        </is>
      </c>
      <c r="C127" s="124" t="inlineStr">
        <is>
          <t>ERTAN TEKİ</t>
        </is>
      </c>
      <c r="D127" s="124" t="inlineStr">
        <is>
          <t>U034</t>
        </is>
      </c>
      <c r="E127" s="124" t="inlineStr">
        <is>
          <t>UNLU MAMÜLLER</t>
        </is>
      </c>
      <c r="F127" s="124" t="inlineStr">
        <is>
          <t>TÜM AKTİVİTELER</t>
        </is>
      </c>
      <c r="G127" s="166" t="n">
        <v>1</v>
      </c>
      <c r="H127" s="166" t="n">
        <v>0.92</v>
      </c>
      <c r="I127" s="166" t="n">
        <v>0.92</v>
      </c>
      <c r="J127" s="166" t="n">
        <v>512</v>
      </c>
      <c r="K127" s="167" t="n">
        <v>0.95</v>
      </c>
      <c r="L127" s="124" t="inlineStr">
        <is>
          <t>Sistem Önerisi</t>
        </is>
      </c>
      <c r="M127" s="124" t="inlineStr">
        <is>
          <t>Saha Etüdü Bekleniyor kalibrasyon</t>
        </is>
      </c>
    </row>
    <row r="128" ht="15" customHeight="1" s="113">
      <c r="A128" s="124" t="inlineStr">
        <is>
          <t>M015</t>
        </is>
      </c>
      <c r="B128" s="124" t="inlineStr">
        <is>
          <t>GAZİEMİR-1</t>
        </is>
      </c>
      <c r="C128" s="124" t="inlineStr">
        <is>
          <t>ALİ ÇELİK</t>
        </is>
      </c>
      <c r="D128" s="124" t="inlineStr">
        <is>
          <t>U015</t>
        </is>
      </c>
      <c r="E128" s="124" t="inlineStr">
        <is>
          <t>KASİYER</t>
        </is>
      </c>
      <c r="F128" s="124" t="inlineStr">
        <is>
          <t>TÜM AKTİVİTELER</t>
        </is>
      </c>
      <c r="G128" s="166" t="n">
        <v>2</v>
      </c>
      <c r="H128" s="166" t="n">
        <v>1.84</v>
      </c>
      <c r="I128" s="166" t="n">
        <v>0.92</v>
      </c>
      <c r="J128" s="166" t="n">
        <v>512</v>
      </c>
      <c r="K128" s="167" t="n">
        <v>0.95</v>
      </c>
      <c r="L128" s="124" t="inlineStr">
        <is>
          <t>Sistem Önerisi</t>
        </is>
      </c>
      <c r="M128" s="124" t="inlineStr">
        <is>
          <t>Saha Etüdü Bekleniyor kalibrasyon</t>
        </is>
      </c>
    </row>
    <row r="129" ht="15" customHeight="1" s="113">
      <c r="A129" s="124" t="inlineStr">
        <is>
          <t>M015</t>
        </is>
      </c>
      <c r="B129" s="124" t="inlineStr">
        <is>
          <t>GAZİEMİR-1</t>
        </is>
      </c>
      <c r="C129" s="124" t="inlineStr">
        <is>
          <t>ALİ ÇELİK</t>
        </is>
      </c>
      <c r="D129" s="124" t="inlineStr">
        <is>
          <t>U026</t>
        </is>
      </c>
      <c r="E129" s="124" t="inlineStr">
        <is>
          <t>REYON GÖREVLİSİ</t>
        </is>
      </c>
      <c r="F129" s="124" t="inlineStr">
        <is>
          <t>TÜM AKTİVİTELER</t>
        </is>
      </c>
      <c r="G129" s="166" t="n">
        <v>1</v>
      </c>
      <c r="H129" s="166" t="n">
        <v>0.9399999999999999</v>
      </c>
      <c r="I129" s="166" t="n">
        <v>0.9399999999999999</v>
      </c>
      <c r="J129" s="166" t="n">
        <v>514</v>
      </c>
      <c r="K129" s="167" t="n">
        <v>0.95</v>
      </c>
      <c r="L129" s="124" t="inlineStr">
        <is>
          <t>Sistem Önerisi</t>
        </is>
      </c>
      <c r="M129" s="124" t="inlineStr">
        <is>
          <t>Saha Etüdü Bekleniyor kalibrasyon</t>
        </is>
      </c>
    </row>
    <row r="130" ht="15" customHeight="1" s="113">
      <c r="A130" s="124" t="inlineStr">
        <is>
          <t>M015</t>
        </is>
      </c>
      <c r="B130" s="124" t="inlineStr">
        <is>
          <t>GAZİEMİR-1</t>
        </is>
      </c>
      <c r="C130" s="124" t="inlineStr">
        <is>
          <t>ALİ ÇELİK</t>
        </is>
      </c>
      <c r="D130" s="124" t="inlineStr">
        <is>
          <t>U042</t>
        </is>
      </c>
      <c r="E130" s="124" t="inlineStr">
        <is>
          <t>ŞARKÜTERİ</t>
        </is>
      </c>
      <c r="F130" s="124" t="inlineStr">
        <is>
          <t>TÜM AKTİVİTELER</t>
        </is>
      </c>
      <c r="G130" s="166" t="n">
        <v>1</v>
      </c>
      <c r="H130" s="166" t="n">
        <v>0.92</v>
      </c>
      <c r="I130" s="166" t="n">
        <v>0.92</v>
      </c>
      <c r="J130" s="166" t="n">
        <v>512</v>
      </c>
      <c r="K130" s="167" t="n">
        <v>0.95</v>
      </c>
      <c r="L130" s="124" t="inlineStr">
        <is>
          <t>Sistem Önerisi</t>
        </is>
      </c>
      <c r="M130" s="124" t="inlineStr">
        <is>
          <t>Saha Etüdü Bekleniyor kalibrasyon</t>
        </is>
      </c>
    </row>
    <row r="131" ht="15" customHeight="1" s="113">
      <c r="A131" s="124" t="inlineStr">
        <is>
          <t>M015</t>
        </is>
      </c>
      <c r="B131" s="124" t="inlineStr">
        <is>
          <t>GAZİEMİR-1</t>
        </is>
      </c>
      <c r="C131" s="124" t="inlineStr">
        <is>
          <t>ALİ ÇELİK</t>
        </is>
      </c>
      <c r="D131" s="124" t="inlineStr">
        <is>
          <t>U013</t>
        </is>
      </c>
      <c r="E131" s="124" t="inlineStr">
        <is>
          <t>KASAP</t>
        </is>
      </c>
      <c r="F131" s="124" t="inlineStr">
        <is>
          <t>TÜM AKTİVİTELER</t>
        </is>
      </c>
      <c r="G131" s="166" t="n">
        <v>1</v>
      </c>
      <c r="H131" s="166" t="n">
        <v>1.11</v>
      </c>
      <c r="I131" s="166" t="n">
        <v>1.11</v>
      </c>
      <c r="J131" s="166" t="n">
        <v>510</v>
      </c>
      <c r="K131" s="167" t="n">
        <v>0.95</v>
      </c>
      <c r="L131" s="124" t="inlineStr">
        <is>
          <t>Sistem Önerisi</t>
        </is>
      </c>
      <c r="M131" s="124" t="inlineStr">
        <is>
          <t>Saha Etüdü Bekleniyor kalibrasyon</t>
        </is>
      </c>
    </row>
    <row r="132" ht="15" customHeight="1" s="113">
      <c r="A132" s="124" t="inlineStr">
        <is>
          <t>M015</t>
        </is>
      </c>
      <c r="B132" s="124" t="inlineStr">
        <is>
          <t>GAZİEMİR-1</t>
        </is>
      </c>
      <c r="C132" s="124" t="inlineStr">
        <is>
          <t>ALİ ÇELİK</t>
        </is>
      </c>
      <c r="D132" s="124" t="inlineStr">
        <is>
          <t>U017</t>
        </is>
      </c>
      <c r="E132" s="124" t="inlineStr">
        <is>
          <t>MANAV</t>
        </is>
      </c>
      <c r="F132" s="124" t="inlineStr">
        <is>
          <t>TÜM AKTİVİTELER</t>
        </is>
      </c>
      <c r="G132" s="166" t="n">
        <v>1</v>
      </c>
      <c r="H132" s="166" t="n">
        <v>0.9399999999999999</v>
      </c>
      <c r="I132" s="166" t="n">
        <v>0.9399999999999999</v>
      </c>
      <c r="J132" s="166" t="n">
        <v>514</v>
      </c>
      <c r="K132" s="167" t="n">
        <v>0.95</v>
      </c>
      <c r="L132" s="124" t="inlineStr">
        <is>
          <t>Sistem Önerisi</t>
        </is>
      </c>
      <c r="M132" s="124" t="inlineStr">
        <is>
          <t>Saha Etüdü Bekleniyor kalibrasyon</t>
        </is>
      </c>
    </row>
    <row r="133" ht="15" customHeight="1" s="113">
      <c r="A133" s="124" t="inlineStr">
        <is>
          <t>M015</t>
        </is>
      </c>
      <c r="B133" s="124" t="inlineStr">
        <is>
          <t>GAZİEMİR-1</t>
        </is>
      </c>
      <c r="C133" s="124" t="inlineStr">
        <is>
          <t>ALİ ÇELİK</t>
        </is>
      </c>
      <c r="D133" s="124" t="inlineStr">
        <is>
          <t>U023</t>
        </is>
      </c>
      <c r="E133" s="124" t="inlineStr">
        <is>
          <t>ONLİNE TOPLAYICI</t>
        </is>
      </c>
      <c r="F133" s="124" t="inlineStr">
        <is>
          <t>TÜM AKTİVİTELER</t>
        </is>
      </c>
      <c r="G133" s="166" t="n">
        <v>1</v>
      </c>
      <c r="H133" s="166" t="n">
        <v>1.12</v>
      </c>
      <c r="I133" s="166" t="n">
        <v>1.12</v>
      </c>
      <c r="J133" s="166" t="n">
        <v>511</v>
      </c>
      <c r="K133" s="167" t="n">
        <v>0.95</v>
      </c>
      <c r="L133" s="124" t="inlineStr">
        <is>
          <t>Sistem Önerisi</t>
        </is>
      </c>
      <c r="M133" s="124" t="inlineStr">
        <is>
          <t>Saha Etüdü Bekleniyor kalibrasyon</t>
        </is>
      </c>
    </row>
    <row r="134" ht="15" customHeight="1" s="113">
      <c r="A134" s="124" t="inlineStr">
        <is>
          <t>M015</t>
        </is>
      </c>
      <c r="B134" s="124" t="inlineStr">
        <is>
          <t>GAZİEMİR-1</t>
        </is>
      </c>
      <c r="C134" s="124" t="inlineStr">
        <is>
          <t>ALİ ÇELİK</t>
        </is>
      </c>
      <c r="D134" s="124" t="inlineStr">
        <is>
          <t>U024</t>
        </is>
      </c>
      <c r="E134" s="124" t="inlineStr">
        <is>
          <t>ONLİNE ŞOFÖR</t>
        </is>
      </c>
      <c r="F134" s="124" t="inlineStr">
        <is>
          <t>TÜM AKTİVİTELER</t>
        </is>
      </c>
      <c r="G134" s="166" t="n">
        <v>1</v>
      </c>
      <c r="H134" s="166" t="n">
        <v>0.92</v>
      </c>
      <c r="I134" s="166" t="n">
        <v>0.92</v>
      </c>
      <c r="J134" s="166" t="n">
        <v>512</v>
      </c>
      <c r="K134" s="167" t="n">
        <v>0.95</v>
      </c>
      <c r="L134" s="124" t="inlineStr">
        <is>
          <t>Sistem Önerisi</t>
        </is>
      </c>
      <c r="M134" s="124" t="inlineStr">
        <is>
          <t>Saha Etüdü Bekleniyor kalibrasyon</t>
        </is>
      </c>
    </row>
    <row r="135" ht="15" customHeight="1" s="113">
      <c r="A135" s="124" t="inlineStr">
        <is>
          <t>M015</t>
        </is>
      </c>
      <c r="B135" s="124" t="inlineStr">
        <is>
          <t>GAZİEMİR-1</t>
        </is>
      </c>
      <c r="C135" s="124" t="inlineStr">
        <is>
          <t>ALİ ÇELİK</t>
        </is>
      </c>
      <c r="D135" s="124" t="inlineStr">
        <is>
          <t>U002</t>
        </is>
      </c>
      <c r="E135" s="124" t="inlineStr">
        <is>
          <t>BAKLİYAT</t>
        </is>
      </c>
      <c r="F135" s="124" t="inlineStr">
        <is>
          <t>TÜM AKTİVİTELER</t>
        </is>
      </c>
      <c r="G135" s="166" t="n">
        <v>1</v>
      </c>
      <c r="H135" s="166" t="n">
        <v>1.09</v>
      </c>
      <c r="I135" s="166" t="n">
        <v>1.09</v>
      </c>
      <c r="J135" s="166" t="n">
        <v>508</v>
      </c>
      <c r="K135" s="167" t="n">
        <v>0.95</v>
      </c>
      <c r="L135" s="124" t="inlineStr">
        <is>
          <t>Sistem Önerisi</t>
        </is>
      </c>
      <c r="M135" s="124" t="inlineStr">
        <is>
          <t>Saha Etüdü Bekleniyor kalibrasyon</t>
        </is>
      </c>
    </row>
    <row r="136" ht="15" customHeight="1" s="113">
      <c r="A136" s="124" t="inlineStr">
        <is>
          <t>M015</t>
        </is>
      </c>
      <c r="B136" s="124" t="inlineStr">
        <is>
          <t>GAZİEMİR-1</t>
        </is>
      </c>
      <c r="C136" s="124" t="inlineStr">
        <is>
          <t>ALİ ÇELİK</t>
        </is>
      </c>
      <c r="D136" s="124" t="inlineStr">
        <is>
          <t>U034</t>
        </is>
      </c>
      <c r="E136" s="124" t="inlineStr">
        <is>
          <t>UNLU MAMÜLLER</t>
        </is>
      </c>
      <c r="F136" s="124" t="inlineStr">
        <is>
          <t>TÜM AKTİVİTELER</t>
        </is>
      </c>
      <c r="G136" s="166" t="n">
        <v>1</v>
      </c>
      <c r="H136" s="166" t="n">
        <v>0.93</v>
      </c>
      <c r="I136" s="166" t="n">
        <v>0.93</v>
      </c>
      <c r="J136" s="166" t="n">
        <v>513</v>
      </c>
      <c r="K136" s="167" t="n">
        <v>0.95</v>
      </c>
      <c r="L136" s="124" t="inlineStr">
        <is>
          <t>Sistem Önerisi</t>
        </is>
      </c>
      <c r="M136" s="124" t="inlineStr">
        <is>
          <t>Saha Etüdü Bekleniyor kalibrasyon</t>
        </is>
      </c>
    </row>
    <row r="137" ht="15" customHeight="1" s="113">
      <c r="A137" s="124" t="inlineStr">
        <is>
          <t>M016</t>
        </is>
      </c>
      <c r="B137" s="124" t="inlineStr">
        <is>
          <t>GAZİEMİR-2</t>
        </is>
      </c>
      <c r="C137" s="124" t="inlineStr">
        <is>
          <t>ALİ ÇELİK</t>
        </is>
      </c>
      <c r="D137" s="124" t="inlineStr">
        <is>
          <t>U015</t>
        </is>
      </c>
      <c r="E137" s="124" t="inlineStr">
        <is>
          <t>KASİYER</t>
        </is>
      </c>
      <c r="F137" s="124" t="inlineStr">
        <is>
          <t>TÜM AKTİVİTELER</t>
        </is>
      </c>
      <c r="G137" s="166" t="n">
        <v>2</v>
      </c>
      <c r="H137" s="166" t="n">
        <v>1.86</v>
      </c>
      <c r="I137" s="166" t="n">
        <v>0.93</v>
      </c>
      <c r="J137" s="166" t="n">
        <v>513</v>
      </c>
      <c r="K137" s="167" t="n">
        <v>0.95</v>
      </c>
      <c r="L137" s="124" t="inlineStr">
        <is>
          <t>Sistem Önerisi</t>
        </is>
      </c>
      <c r="M137" s="124" t="inlineStr">
        <is>
          <t>Saha Etüdü Bekleniyor kalibrasyon</t>
        </is>
      </c>
    </row>
    <row r="138" ht="15" customHeight="1" s="113">
      <c r="A138" s="124" t="inlineStr">
        <is>
          <t>M016</t>
        </is>
      </c>
      <c r="B138" s="124" t="inlineStr">
        <is>
          <t>GAZİEMİR-2</t>
        </is>
      </c>
      <c r="C138" s="124" t="inlineStr">
        <is>
          <t>ALİ ÇELİK</t>
        </is>
      </c>
      <c r="D138" s="124" t="inlineStr">
        <is>
          <t>U026</t>
        </is>
      </c>
      <c r="E138" s="124" t="inlineStr">
        <is>
          <t>REYON GÖREVLİSİ</t>
        </is>
      </c>
      <c r="F138" s="124" t="inlineStr">
        <is>
          <t>TÜM AKTİVİTELER</t>
        </is>
      </c>
      <c r="G138" s="166" t="n">
        <v>1</v>
      </c>
      <c r="H138" s="166" t="n">
        <v>0.95</v>
      </c>
      <c r="I138" s="166" t="n">
        <v>0.95</v>
      </c>
      <c r="J138" s="166" t="n">
        <v>515</v>
      </c>
      <c r="K138" s="167" t="n">
        <v>0.95</v>
      </c>
      <c r="L138" s="124" t="inlineStr">
        <is>
          <t>Sistem Önerisi</t>
        </is>
      </c>
      <c r="M138" s="124" t="inlineStr">
        <is>
          <t>Saha Etüdü Bekleniyor kalibrasyon</t>
        </is>
      </c>
    </row>
    <row r="139" ht="15" customHeight="1" s="113">
      <c r="A139" s="124" t="inlineStr">
        <is>
          <t>M016</t>
        </is>
      </c>
      <c r="B139" s="124" t="inlineStr">
        <is>
          <t>GAZİEMİR-2</t>
        </is>
      </c>
      <c r="C139" s="124" t="inlineStr">
        <is>
          <t>ALİ ÇELİK</t>
        </is>
      </c>
      <c r="D139" s="124" t="inlineStr">
        <is>
          <t>U042</t>
        </is>
      </c>
      <c r="E139" s="124" t="inlineStr">
        <is>
          <t>ŞARKÜTERİ</t>
        </is>
      </c>
      <c r="F139" s="124" t="inlineStr">
        <is>
          <t>TÜM AKTİVİTELER</t>
        </is>
      </c>
      <c r="G139" s="166" t="n">
        <v>1</v>
      </c>
      <c r="H139" s="166" t="n">
        <v>0.93</v>
      </c>
      <c r="I139" s="166" t="n">
        <v>0.93</v>
      </c>
      <c r="J139" s="166" t="n">
        <v>513</v>
      </c>
      <c r="K139" s="167" t="n">
        <v>0.95</v>
      </c>
      <c r="L139" s="124" t="inlineStr">
        <is>
          <t>Sistem Önerisi</t>
        </is>
      </c>
      <c r="M139" s="124" t="inlineStr">
        <is>
          <t>Saha Etüdü Bekleniyor kalibrasyon</t>
        </is>
      </c>
    </row>
    <row r="140" ht="15" customHeight="1" s="113">
      <c r="A140" s="124" t="inlineStr">
        <is>
          <t>M016</t>
        </is>
      </c>
      <c r="B140" s="124" t="inlineStr">
        <is>
          <t>GAZİEMİR-2</t>
        </is>
      </c>
      <c r="C140" s="124" t="inlineStr">
        <is>
          <t>ALİ ÇELİK</t>
        </is>
      </c>
      <c r="D140" s="124" t="inlineStr">
        <is>
          <t>U013</t>
        </is>
      </c>
      <c r="E140" s="124" t="inlineStr">
        <is>
          <t>KASAP</t>
        </is>
      </c>
      <c r="F140" s="124" t="inlineStr">
        <is>
          <t>TÜM AKTİVİTELER</t>
        </is>
      </c>
      <c r="G140" s="166" t="n">
        <v>1</v>
      </c>
      <c r="H140" s="166" t="n">
        <v>1.12</v>
      </c>
      <c r="I140" s="166" t="n">
        <v>1.12</v>
      </c>
      <c r="J140" s="166" t="n">
        <v>511</v>
      </c>
      <c r="K140" s="167" t="n">
        <v>0.95</v>
      </c>
      <c r="L140" s="124" t="inlineStr">
        <is>
          <t>Sistem Önerisi</t>
        </is>
      </c>
      <c r="M140" s="124" t="inlineStr">
        <is>
          <t>Saha Etüdü Bekleniyor kalibrasyon</t>
        </is>
      </c>
    </row>
    <row r="141" ht="15" customHeight="1" s="113">
      <c r="A141" s="124" t="inlineStr">
        <is>
          <t>M016</t>
        </is>
      </c>
      <c r="B141" s="124" t="inlineStr">
        <is>
          <t>GAZİEMİR-2</t>
        </is>
      </c>
      <c r="C141" s="124" t="inlineStr">
        <is>
          <t>ALİ ÇELİK</t>
        </is>
      </c>
      <c r="D141" s="124" t="inlineStr">
        <is>
          <t>U017</t>
        </is>
      </c>
      <c r="E141" s="124" t="inlineStr">
        <is>
          <t>MANAV</t>
        </is>
      </c>
      <c r="F141" s="124" t="inlineStr">
        <is>
          <t>TÜM AKTİVİTELER</t>
        </is>
      </c>
      <c r="G141" s="166" t="n">
        <v>1</v>
      </c>
      <c r="H141" s="166" t="n">
        <v>0.95</v>
      </c>
      <c r="I141" s="166" t="n">
        <v>0.95</v>
      </c>
      <c r="J141" s="166" t="n">
        <v>515</v>
      </c>
      <c r="K141" s="167" t="n">
        <v>0.95</v>
      </c>
      <c r="L141" s="124" t="inlineStr">
        <is>
          <t>Sistem Önerisi</t>
        </is>
      </c>
      <c r="M141" s="124" t="inlineStr">
        <is>
          <t>Saha Etüdü Bekleniyor kalibrasyon</t>
        </is>
      </c>
    </row>
    <row r="142" ht="15" customHeight="1" s="113">
      <c r="A142" s="124" t="inlineStr">
        <is>
          <t>M016</t>
        </is>
      </c>
      <c r="B142" s="124" t="inlineStr">
        <is>
          <t>GAZİEMİR-2</t>
        </is>
      </c>
      <c r="C142" s="124" t="inlineStr">
        <is>
          <t>ALİ ÇELİK</t>
        </is>
      </c>
      <c r="D142" s="124" t="inlineStr">
        <is>
          <t>U023</t>
        </is>
      </c>
      <c r="E142" s="124" t="inlineStr">
        <is>
          <t>ONLİNE TOPLAYICI</t>
        </is>
      </c>
      <c r="F142" s="124" t="inlineStr">
        <is>
          <t>TÜM AKTİVİTELER</t>
        </is>
      </c>
      <c r="G142" s="166" t="n">
        <v>1</v>
      </c>
      <c r="H142" s="166" t="n">
        <v>0.92</v>
      </c>
      <c r="I142" s="166" t="n">
        <v>0.92</v>
      </c>
      <c r="J142" s="166" t="n">
        <v>512</v>
      </c>
      <c r="K142" s="167" t="n">
        <v>0.95</v>
      </c>
      <c r="L142" s="124" t="inlineStr">
        <is>
          <t>Sistem Önerisi</t>
        </is>
      </c>
      <c r="M142" s="124" t="inlineStr">
        <is>
          <t>Saha Etüdü Bekleniyor kalibrasyon</t>
        </is>
      </c>
    </row>
    <row r="143" ht="15" customHeight="1" s="113">
      <c r="A143" s="124" t="inlineStr">
        <is>
          <t>M016</t>
        </is>
      </c>
      <c r="B143" s="124" t="inlineStr">
        <is>
          <t>GAZİEMİR-2</t>
        </is>
      </c>
      <c r="C143" s="124" t="inlineStr">
        <is>
          <t>ALİ ÇELİK</t>
        </is>
      </c>
      <c r="D143" s="124" t="inlineStr">
        <is>
          <t>U024</t>
        </is>
      </c>
      <c r="E143" s="124" t="inlineStr">
        <is>
          <t>ONLİNE ŞOFÖR</t>
        </is>
      </c>
      <c r="F143" s="124" t="inlineStr">
        <is>
          <t>TÜM AKTİVİTELER</t>
        </is>
      </c>
      <c r="G143" s="166" t="n">
        <v>1</v>
      </c>
      <c r="H143" s="166" t="n">
        <v>0.93</v>
      </c>
      <c r="I143" s="166" t="n">
        <v>0.93</v>
      </c>
      <c r="J143" s="166" t="n">
        <v>513</v>
      </c>
      <c r="K143" s="167" t="n">
        <v>0.95</v>
      </c>
      <c r="L143" s="124" t="inlineStr">
        <is>
          <t>Sistem Önerisi</t>
        </is>
      </c>
      <c r="M143" s="124" t="inlineStr">
        <is>
          <t>Saha Etüdü Bekleniyor kalibrasyon</t>
        </is>
      </c>
    </row>
    <row r="144" ht="15" customHeight="1" s="113">
      <c r="A144" s="124" t="inlineStr">
        <is>
          <t>M016</t>
        </is>
      </c>
      <c r="B144" s="124" t="inlineStr">
        <is>
          <t>GAZİEMİR-2</t>
        </is>
      </c>
      <c r="C144" s="124" t="inlineStr">
        <is>
          <t>ALİ ÇELİK</t>
        </is>
      </c>
      <c r="D144" s="124" t="inlineStr">
        <is>
          <t>U002</t>
        </is>
      </c>
      <c r="E144" s="124" t="inlineStr">
        <is>
          <t>BAKLİYAT</t>
        </is>
      </c>
      <c r="F144" s="124" t="inlineStr">
        <is>
          <t>TÜM AKTİVİTELER</t>
        </is>
      </c>
      <c r="G144" s="166" t="n">
        <v>1</v>
      </c>
      <c r="H144" s="166" t="n">
        <v>1.1</v>
      </c>
      <c r="I144" s="166" t="n">
        <v>1.1</v>
      </c>
      <c r="J144" s="166" t="n">
        <v>509</v>
      </c>
      <c r="K144" s="167" t="n">
        <v>0.95</v>
      </c>
      <c r="L144" s="124" t="inlineStr">
        <is>
          <t>Sistem Önerisi</t>
        </is>
      </c>
      <c r="M144" s="124" t="inlineStr">
        <is>
          <t>Saha Etüdü Bekleniyor kalibrasyon</t>
        </is>
      </c>
    </row>
    <row r="145" ht="15" customHeight="1" s="113">
      <c r="A145" s="124" t="inlineStr">
        <is>
          <t>M016</t>
        </is>
      </c>
      <c r="B145" s="124" t="inlineStr">
        <is>
          <t>GAZİEMİR-2</t>
        </is>
      </c>
      <c r="C145" s="124" t="inlineStr">
        <is>
          <t>ALİ ÇELİK</t>
        </is>
      </c>
      <c r="D145" s="124" t="inlineStr">
        <is>
          <t>U034</t>
        </is>
      </c>
      <c r="E145" s="124" t="inlineStr">
        <is>
          <t>UNLU MAMÜLLER</t>
        </is>
      </c>
      <c r="F145" s="124" t="inlineStr">
        <is>
          <t>TÜM AKTİVİTELER</t>
        </is>
      </c>
      <c r="G145" s="166" t="n">
        <v>1</v>
      </c>
      <c r="H145" s="166" t="n">
        <v>0.9399999999999999</v>
      </c>
      <c r="I145" s="166" t="n">
        <v>0.9399999999999999</v>
      </c>
      <c r="J145" s="166" t="n">
        <v>514</v>
      </c>
      <c r="K145" s="167" t="n">
        <v>0.95</v>
      </c>
      <c r="L145" s="124" t="inlineStr">
        <is>
          <t>Sistem Önerisi</t>
        </is>
      </c>
      <c r="M145" s="124" t="inlineStr">
        <is>
          <t>Saha Etüdü Bekleniyor kalibrasyon</t>
        </is>
      </c>
    </row>
    <row r="146" ht="15" customHeight="1" s="113">
      <c r="A146" s="124" t="inlineStr">
        <is>
          <t>M017</t>
        </is>
      </c>
      <c r="B146" s="124" t="inlineStr">
        <is>
          <t>GAZİEMİR-3</t>
        </is>
      </c>
      <c r="C146" s="124" t="inlineStr">
        <is>
          <t>ALİ ÇELİK</t>
        </is>
      </c>
      <c r="D146" s="124" t="inlineStr">
        <is>
          <t>U015</t>
        </is>
      </c>
      <c r="E146" s="124" t="inlineStr">
        <is>
          <t>KASİYER</t>
        </is>
      </c>
      <c r="F146" s="124" t="inlineStr">
        <is>
          <t>TÜM AKTİVİTELER</t>
        </is>
      </c>
      <c r="G146" s="166" t="n">
        <v>2</v>
      </c>
      <c r="H146" s="166" t="n">
        <v>1.88</v>
      </c>
      <c r="I146" s="166" t="n">
        <v>0.9399999999999999</v>
      </c>
      <c r="J146" s="166" t="n">
        <v>514</v>
      </c>
      <c r="K146" s="167" t="n">
        <v>0.95</v>
      </c>
      <c r="L146" s="124" t="inlineStr">
        <is>
          <t>Sistem Önerisi</t>
        </is>
      </c>
      <c r="M146" s="124" t="inlineStr">
        <is>
          <t>Saha Etüdü Bekleniyor kalibrasyon</t>
        </is>
      </c>
    </row>
    <row r="147" ht="15" customHeight="1" s="113">
      <c r="A147" s="124" t="inlineStr">
        <is>
          <t>M017</t>
        </is>
      </c>
      <c r="B147" s="124" t="inlineStr">
        <is>
          <t>GAZİEMİR-3</t>
        </is>
      </c>
      <c r="C147" s="124" t="inlineStr">
        <is>
          <t>ALİ ÇELİK</t>
        </is>
      </c>
      <c r="D147" s="124" t="inlineStr">
        <is>
          <t>U026</t>
        </is>
      </c>
      <c r="E147" s="124" t="inlineStr">
        <is>
          <t>REYON GÖREVLİSİ</t>
        </is>
      </c>
      <c r="F147" s="124" t="inlineStr">
        <is>
          <t>TÜM AKTİVİTELER</t>
        </is>
      </c>
      <c r="G147" s="166" t="n">
        <v>1</v>
      </c>
      <c r="H147" s="166" t="n">
        <v>0.96</v>
      </c>
      <c r="I147" s="166" t="n">
        <v>0.96</v>
      </c>
      <c r="J147" s="166" t="n">
        <v>516</v>
      </c>
      <c r="K147" s="167" t="n">
        <v>0.95</v>
      </c>
      <c r="L147" s="124" t="inlineStr">
        <is>
          <t>Sistem Önerisi</t>
        </is>
      </c>
      <c r="M147" s="124" t="inlineStr">
        <is>
          <t>Saha Etüdü Bekleniyor kalibrasyon</t>
        </is>
      </c>
    </row>
    <row r="148" ht="15" customHeight="1" s="113">
      <c r="A148" s="124" t="inlineStr">
        <is>
          <t>M017</t>
        </is>
      </c>
      <c r="B148" s="124" t="inlineStr">
        <is>
          <t>GAZİEMİR-3</t>
        </is>
      </c>
      <c r="C148" s="124" t="inlineStr">
        <is>
          <t>ALİ ÇELİK</t>
        </is>
      </c>
      <c r="D148" s="124" t="inlineStr">
        <is>
          <t>U042</t>
        </is>
      </c>
      <c r="E148" s="124" t="inlineStr">
        <is>
          <t>ŞARKÜTERİ</t>
        </is>
      </c>
      <c r="F148" s="124" t="inlineStr">
        <is>
          <t>TÜM AKTİVİTELER</t>
        </is>
      </c>
      <c r="G148" s="166" t="n">
        <v>1</v>
      </c>
      <c r="H148" s="166" t="n">
        <v>0.9399999999999999</v>
      </c>
      <c r="I148" s="166" t="n">
        <v>0.9399999999999999</v>
      </c>
      <c r="J148" s="166" t="n">
        <v>514</v>
      </c>
      <c r="K148" s="167" t="n">
        <v>0.95</v>
      </c>
      <c r="L148" s="124" t="inlineStr">
        <is>
          <t>Sistem Önerisi</t>
        </is>
      </c>
      <c r="M148" s="124" t="inlineStr">
        <is>
          <t>Saha Etüdü Bekleniyor kalibrasyon</t>
        </is>
      </c>
    </row>
    <row r="149" ht="15" customHeight="1" s="113">
      <c r="A149" s="124" t="inlineStr">
        <is>
          <t>M017</t>
        </is>
      </c>
      <c r="B149" s="124" t="inlineStr">
        <is>
          <t>GAZİEMİR-3</t>
        </is>
      </c>
      <c r="C149" s="124" t="inlineStr">
        <is>
          <t>ALİ ÇELİK</t>
        </is>
      </c>
      <c r="D149" s="124" t="inlineStr">
        <is>
          <t>U013</t>
        </is>
      </c>
      <c r="E149" s="124" t="inlineStr">
        <is>
          <t>KASAP</t>
        </is>
      </c>
      <c r="F149" s="124" t="inlineStr">
        <is>
          <t>TÜM AKTİVİTELER</t>
        </is>
      </c>
      <c r="G149" s="166" t="n">
        <v>1</v>
      </c>
      <c r="H149" s="166" t="n">
        <v>0.92</v>
      </c>
      <c r="I149" s="166" t="n">
        <v>0.92</v>
      </c>
      <c r="J149" s="166" t="n">
        <v>512</v>
      </c>
      <c r="K149" s="167" t="n">
        <v>0.95</v>
      </c>
      <c r="L149" s="124" t="inlineStr">
        <is>
          <t>Sistem Önerisi</t>
        </is>
      </c>
      <c r="M149" s="124" t="inlineStr">
        <is>
          <t>Saha Etüdü Bekleniyor kalibrasyon</t>
        </is>
      </c>
    </row>
    <row r="150" ht="15" customHeight="1" s="113">
      <c r="A150" s="124" t="inlineStr">
        <is>
          <t>M017</t>
        </is>
      </c>
      <c r="B150" s="124" t="inlineStr">
        <is>
          <t>GAZİEMİR-3</t>
        </is>
      </c>
      <c r="C150" s="124" t="inlineStr">
        <is>
          <t>ALİ ÇELİK</t>
        </is>
      </c>
      <c r="D150" s="124" t="inlineStr">
        <is>
          <t>U017</t>
        </is>
      </c>
      <c r="E150" s="124" t="inlineStr">
        <is>
          <t>MANAV</t>
        </is>
      </c>
      <c r="F150" s="124" t="inlineStr">
        <is>
          <t>TÜM AKTİVİTELER</t>
        </is>
      </c>
      <c r="G150" s="166" t="n">
        <v>1</v>
      </c>
      <c r="H150" s="166" t="n">
        <v>0.96</v>
      </c>
      <c r="I150" s="166" t="n">
        <v>0.96</v>
      </c>
      <c r="J150" s="166" t="n">
        <v>516</v>
      </c>
      <c r="K150" s="167" t="n">
        <v>0.95</v>
      </c>
      <c r="L150" s="124" t="inlineStr">
        <is>
          <t>Sistem Önerisi</t>
        </is>
      </c>
      <c r="M150" s="124" t="inlineStr">
        <is>
          <t>Saha Etüdü Bekleniyor kalibrasyon</t>
        </is>
      </c>
    </row>
    <row r="151" ht="15" customHeight="1" s="113">
      <c r="A151" s="124" t="inlineStr">
        <is>
          <t>M017</t>
        </is>
      </c>
      <c r="B151" s="124" t="inlineStr">
        <is>
          <t>GAZİEMİR-3</t>
        </is>
      </c>
      <c r="C151" s="124" t="inlineStr">
        <is>
          <t>ALİ ÇELİK</t>
        </is>
      </c>
      <c r="D151" s="124" t="inlineStr">
        <is>
          <t>U023</t>
        </is>
      </c>
      <c r="E151" s="124" t="inlineStr">
        <is>
          <t>ONLİNE TOPLAYICI</t>
        </is>
      </c>
      <c r="F151" s="124" t="inlineStr">
        <is>
          <t>TÜM AKTİVİTELER</t>
        </is>
      </c>
      <c r="G151" s="166" t="n">
        <v>1</v>
      </c>
      <c r="H151" s="166" t="n">
        <v>0.93</v>
      </c>
      <c r="I151" s="166" t="n">
        <v>0.93</v>
      </c>
      <c r="J151" s="166" t="n">
        <v>513</v>
      </c>
      <c r="K151" s="167" t="n">
        <v>0.95</v>
      </c>
      <c r="L151" s="124" t="inlineStr">
        <is>
          <t>Sistem Önerisi</t>
        </is>
      </c>
      <c r="M151" s="124" t="inlineStr">
        <is>
          <t>Saha Etüdü Bekleniyor kalibrasyon</t>
        </is>
      </c>
    </row>
    <row r="152" ht="15" customHeight="1" s="113">
      <c r="A152" s="124" t="inlineStr">
        <is>
          <t>M017</t>
        </is>
      </c>
      <c r="B152" s="124" t="inlineStr">
        <is>
          <t>GAZİEMİR-3</t>
        </is>
      </c>
      <c r="C152" s="124" t="inlineStr">
        <is>
          <t>ALİ ÇELİK</t>
        </is>
      </c>
      <c r="D152" s="124" t="inlineStr">
        <is>
          <t>U024</t>
        </is>
      </c>
      <c r="E152" s="124" t="inlineStr">
        <is>
          <t>ONLİNE ŞOFÖR</t>
        </is>
      </c>
      <c r="F152" s="124" t="inlineStr">
        <is>
          <t>TÜM AKTİVİTELER</t>
        </is>
      </c>
      <c r="G152" s="166" t="n">
        <v>1</v>
      </c>
      <c r="H152" s="166" t="n">
        <v>0.9399999999999999</v>
      </c>
      <c r="I152" s="166" t="n">
        <v>0.9399999999999999</v>
      </c>
      <c r="J152" s="166" t="n">
        <v>514</v>
      </c>
      <c r="K152" s="167" t="n">
        <v>0.95</v>
      </c>
      <c r="L152" s="124" t="inlineStr">
        <is>
          <t>Sistem Önerisi</t>
        </is>
      </c>
      <c r="M152" s="124" t="inlineStr">
        <is>
          <t>Saha Etüdü Bekleniyor kalibrasyon</t>
        </is>
      </c>
    </row>
    <row r="153" ht="15" customHeight="1" s="113">
      <c r="A153" s="124" t="inlineStr">
        <is>
          <t>M017</t>
        </is>
      </c>
      <c r="B153" s="124" t="inlineStr">
        <is>
          <t>GAZİEMİR-3</t>
        </is>
      </c>
      <c r="C153" s="124" t="inlineStr">
        <is>
          <t>ALİ ÇELİK</t>
        </is>
      </c>
      <c r="D153" s="124" t="inlineStr">
        <is>
          <t>U002</t>
        </is>
      </c>
      <c r="E153" s="124" t="inlineStr">
        <is>
          <t>BAKLİYAT</t>
        </is>
      </c>
      <c r="F153" s="124" t="inlineStr">
        <is>
          <t>TÜM AKTİVİTELER</t>
        </is>
      </c>
      <c r="G153" s="166" t="n">
        <v>1</v>
      </c>
      <c r="H153" s="166" t="n">
        <v>1.11</v>
      </c>
      <c r="I153" s="166" t="n">
        <v>1.11</v>
      </c>
      <c r="J153" s="166" t="n">
        <v>510</v>
      </c>
      <c r="K153" s="167" t="n">
        <v>0.95</v>
      </c>
      <c r="L153" s="124" t="inlineStr">
        <is>
          <t>Sistem Önerisi</t>
        </is>
      </c>
      <c r="M153" s="124" t="inlineStr">
        <is>
          <t>Saha Etüdü Bekleniyor kalibrasyon</t>
        </is>
      </c>
    </row>
    <row r="154" ht="15" customHeight="1" s="113">
      <c r="A154" s="124" t="inlineStr">
        <is>
          <t>M017</t>
        </is>
      </c>
      <c r="B154" s="124" t="inlineStr">
        <is>
          <t>GAZİEMİR-3</t>
        </is>
      </c>
      <c r="C154" s="124" t="inlineStr">
        <is>
          <t>ALİ ÇELİK</t>
        </is>
      </c>
      <c r="D154" s="124" t="inlineStr">
        <is>
          <t>U034</t>
        </is>
      </c>
      <c r="E154" s="124" t="inlineStr">
        <is>
          <t>UNLU MAMÜLLER</t>
        </is>
      </c>
      <c r="F154" s="124" t="inlineStr">
        <is>
          <t>TÜM AKTİVİTELER</t>
        </is>
      </c>
      <c r="G154" s="166" t="n">
        <v>1</v>
      </c>
      <c r="H154" s="166" t="n">
        <v>0.95</v>
      </c>
      <c r="I154" s="166" t="n">
        <v>0.95</v>
      </c>
      <c r="J154" s="166" t="n">
        <v>515</v>
      </c>
      <c r="K154" s="167" t="n">
        <v>0.95</v>
      </c>
      <c r="L154" s="124" t="inlineStr">
        <is>
          <t>Sistem Önerisi</t>
        </is>
      </c>
      <c r="M154" s="124" t="inlineStr">
        <is>
          <t>Saha Etüdü Bekleniyor kalibrasyon</t>
        </is>
      </c>
    </row>
    <row r="155" ht="15" customHeight="1" s="113">
      <c r="A155" s="124" t="inlineStr">
        <is>
          <t>M018</t>
        </is>
      </c>
      <c r="B155" s="124" t="inlineStr">
        <is>
          <t>GAZİEMİR-4</t>
        </is>
      </c>
      <c r="C155" s="124" t="inlineStr">
        <is>
          <t>ALİ ÇELİK</t>
        </is>
      </c>
      <c r="D155" s="124" t="inlineStr">
        <is>
          <t>U015</t>
        </is>
      </c>
      <c r="E155" s="124" t="inlineStr">
        <is>
          <t>KASİYER</t>
        </is>
      </c>
      <c r="F155" s="124" t="inlineStr">
        <is>
          <t>TÜM AKTİVİTELER</t>
        </is>
      </c>
      <c r="G155" s="166" t="n">
        <v>2</v>
      </c>
      <c r="H155" s="166" t="n">
        <v>1.9</v>
      </c>
      <c r="I155" s="166" t="n">
        <v>0.95</v>
      </c>
      <c r="J155" s="166" t="n">
        <v>515</v>
      </c>
      <c r="K155" s="167" t="n">
        <v>0.95</v>
      </c>
      <c r="L155" s="124" t="inlineStr">
        <is>
          <t>Sistem Önerisi</t>
        </is>
      </c>
      <c r="M155" s="124" t="inlineStr">
        <is>
          <t>Saha Etüdü Bekleniyor kalibrasyon</t>
        </is>
      </c>
    </row>
    <row r="156" ht="15" customHeight="1" s="113">
      <c r="A156" s="124" t="inlineStr">
        <is>
          <t>M018</t>
        </is>
      </c>
      <c r="B156" s="124" t="inlineStr">
        <is>
          <t>GAZİEMİR-4</t>
        </is>
      </c>
      <c r="C156" s="124" t="inlineStr">
        <is>
          <t>ALİ ÇELİK</t>
        </is>
      </c>
      <c r="D156" s="124" t="inlineStr">
        <is>
          <t>U026</t>
        </is>
      </c>
      <c r="E156" s="124" t="inlineStr">
        <is>
          <t>REYON GÖREVLİSİ</t>
        </is>
      </c>
      <c r="F156" s="124" t="inlineStr">
        <is>
          <t>TÜM AKTİVİTELER</t>
        </is>
      </c>
      <c r="G156" s="166" t="n">
        <v>1</v>
      </c>
      <c r="H156" s="166" t="n">
        <v>0.97</v>
      </c>
      <c r="I156" s="166" t="n">
        <v>0.97</v>
      </c>
      <c r="J156" s="166" t="n">
        <v>517</v>
      </c>
      <c r="K156" s="167" t="n">
        <v>0.95</v>
      </c>
      <c r="L156" s="124" t="inlineStr">
        <is>
          <t>Sistem Önerisi</t>
        </is>
      </c>
      <c r="M156" s="124" t="inlineStr">
        <is>
          <t>Saha Etüdü Bekleniyor kalibrasyon</t>
        </is>
      </c>
    </row>
    <row r="157" ht="15" customHeight="1" s="113">
      <c r="A157" s="124" t="inlineStr">
        <is>
          <t>M018</t>
        </is>
      </c>
      <c r="B157" s="124" t="inlineStr">
        <is>
          <t>GAZİEMİR-4</t>
        </is>
      </c>
      <c r="C157" s="124" t="inlineStr">
        <is>
          <t>ALİ ÇELİK</t>
        </is>
      </c>
      <c r="D157" s="124" t="inlineStr">
        <is>
          <t>U042</t>
        </is>
      </c>
      <c r="E157" s="124" t="inlineStr">
        <is>
          <t>ŞARKÜTERİ</t>
        </is>
      </c>
      <c r="F157" s="124" t="inlineStr">
        <is>
          <t>TÜM AKTİVİTELER</t>
        </is>
      </c>
      <c r="G157" s="166" t="n">
        <v>1</v>
      </c>
      <c r="H157" s="166" t="n">
        <v>0.95</v>
      </c>
      <c r="I157" s="166" t="n">
        <v>0.95</v>
      </c>
      <c r="J157" s="166" t="n">
        <v>515</v>
      </c>
      <c r="K157" s="167" t="n">
        <v>0.95</v>
      </c>
      <c r="L157" s="124" t="inlineStr">
        <is>
          <t>Sistem Önerisi</t>
        </is>
      </c>
      <c r="M157" s="124" t="inlineStr">
        <is>
          <t>Saha Etüdü Bekleniyor kalibrasyon</t>
        </is>
      </c>
    </row>
    <row r="158" ht="15" customHeight="1" s="113">
      <c r="A158" s="124" t="inlineStr">
        <is>
          <t>M018</t>
        </is>
      </c>
      <c r="B158" s="124" t="inlineStr">
        <is>
          <t>GAZİEMİR-4</t>
        </is>
      </c>
      <c r="C158" s="124" t="inlineStr">
        <is>
          <t>ALİ ÇELİK</t>
        </is>
      </c>
      <c r="D158" s="124" t="inlineStr">
        <is>
          <t>U013</t>
        </is>
      </c>
      <c r="E158" s="124" t="inlineStr">
        <is>
          <t>KASAP</t>
        </is>
      </c>
      <c r="F158" s="124" t="inlineStr">
        <is>
          <t>TÜM AKTİVİTELER</t>
        </is>
      </c>
      <c r="G158" s="166" t="n">
        <v>1</v>
      </c>
      <c r="H158" s="166" t="n">
        <v>0.93</v>
      </c>
      <c r="I158" s="166" t="n">
        <v>0.93</v>
      </c>
      <c r="J158" s="166" t="n">
        <v>513</v>
      </c>
      <c r="K158" s="167" t="n">
        <v>0.95</v>
      </c>
      <c r="L158" s="124" t="inlineStr">
        <is>
          <t>Sistem Önerisi</t>
        </is>
      </c>
      <c r="M158" s="124" t="inlineStr">
        <is>
          <t>Saha Etüdü Bekleniyor kalibrasyon</t>
        </is>
      </c>
    </row>
    <row r="159" ht="15" customHeight="1" s="113">
      <c r="A159" s="124" t="inlineStr">
        <is>
          <t>M018</t>
        </is>
      </c>
      <c r="B159" s="124" t="inlineStr">
        <is>
          <t>GAZİEMİR-4</t>
        </is>
      </c>
      <c r="C159" s="124" t="inlineStr">
        <is>
          <t>ALİ ÇELİK</t>
        </is>
      </c>
      <c r="D159" s="124" t="inlineStr">
        <is>
          <t>U017</t>
        </is>
      </c>
      <c r="E159" s="124" t="inlineStr">
        <is>
          <t>MANAV</t>
        </is>
      </c>
      <c r="F159" s="124" t="inlineStr">
        <is>
          <t>TÜM AKTİVİTELER</t>
        </is>
      </c>
      <c r="G159" s="166" t="n">
        <v>1</v>
      </c>
      <c r="H159" s="166" t="n">
        <v>0.97</v>
      </c>
      <c r="I159" s="166" t="n">
        <v>0.97</v>
      </c>
      <c r="J159" s="166" t="n">
        <v>517</v>
      </c>
      <c r="K159" s="167" t="n">
        <v>0.95</v>
      </c>
      <c r="L159" s="124" t="inlineStr">
        <is>
          <t>Sistem Önerisi</t>
        </is>
      </c>
      <c r="M159" s="124" t="inlineStr">
        <is>
          <t>Saha Etüdü Bekleniyor kalibrasyon</t>
        </is>
      </c>
    </row>
    <row r="160" ht="15" customHeight="1" s="113">
      <c r="A160" s="124" t="inlineStr">
        <is>
          <t>M018</t>
        </is>
      </c>
      <c r="B160" s="124" t="inlineStr">
        <is>
          <t>GAZİEMİR-4</t>
        </is>
      </c>
      <c r="C160" s="124" t="inlineStr">
        <is>
          <t>ALİ ÇELİK</t>
        </is>
      </c>
      <c r="D160" s="124" t="inlineStr">
        <is>
          <t>U023</t>
        </is>
      </c>
      <c r="E160" s="124" t="inlineStr">
        <is>
          <t>ONLİNE TOPLAYICI</t>
        </is>
      </c>
      <c r="F160" s="124" t="inlineStr">
        <is>
          <t>TÜM AKTİVİTELER</t>
        </is>
      </c>
      <c r="G160" s="166" t="n">
        <v>1</v>
      </c>
      <c r="H160" s="166" t="n">
        <v>0.9399999999999999</v>
      </c>
      <c r="I160" s="166" t="n">
        <v>0.9399999999999999</v>
      </c>
      <c r="J160" s="166" t="n">
        <v>514</v>
      </c>
      <c r="K160" s="167" t="n">
        <v>0.95</v>
      </c>
      <c r="L160" s="124" t="inlineStr">
        <is>
          <t>Sistem Önerisi</t>
        </is>
      </c>
      <c r="M160" s="124" t="inlineStr">
        <is>
          <t>Saha Etüdü Bekleniyor kalibrasyon</t>
        </is>
      </c>
    </row>
    <row r="161" ht="15" customHeight="1" s="113">
      <c r="A161" s="124" t="inlineStr">
        <is>
          <t>M018</t>
        </is>
      </c>
      <c r="B161" s="124" t="inlineStr">
        <is>
          <t>GAZİEMİR-4</t>
        </is>
      </c>
      <c r="C161" s="124" t="inlineStr">
        <is>
          <t>ALİ ÇELİK</t>
        </is>
      </c>
      <c r="D161" s="124" t="inlineStr">
        <is>
          <t>U024</t>
        </is>
      </c>
      <c r="E161" s="124" t="inlineStr">
        <is>
          <t>ONLİNE ŞOFÖR</t>
        </is>
      </c>
      <c r="F161" s="124" t="inlineStr">
        <is>
          <t>TÜM AKTİVİTELER</t>
        </is>
      </c>
      <c r="G161" s="166" t="n">
        <v>1</v>
      </c>
      <c r="H161" s="166" t="n">
        <v>0.95</v>
      </c>
      <c r="I161" s="166" t="n">
        <v>0.95</v>
      </c>
      <c r="J161" s="166" t="n">
        <v>515</v>
      </c>
      <c r="K161" s="167" t="n">
        <v>0.95</v>
      </c>
      <c r="L161" s="124" t="inlineStr">
        <is>
          <t>Sistem Önerisi</t>
        </is>
      </c>
      <c r="M161" s="124" t="inlineStr">
        <is>
          <t>Saha Etüdü Bekleniyor kalibrasyon</t>
        </is>
      </c>
    </row>
    <row r="162" ht="15" customHeight="1" s="113">
      <c r="A162" s="124" t="inlineStr">
        <is>
          <t>M018</t>
        </is>
      </c>
      <c r="B162" s="124" t="inlineStr">
        <is>
          <t>GAZİEMİR-4</t>
        </is>
      </c>
      <c r="C162" s="124" t="inlineStr">
        <is>
          <t>ALİ ÇELİK</t>
        </is>
      </c>
      <c r="D162" s="124" t="inlineStr">
        <is>
          <t>U002</t>
        </is>
      </c>
      <c r="E162" s="124" t="inlineStr">
        <is>
          <t>BAKLİYAT</t>
        </is>
      </c>
      <c r="F162" s="124" t="inlineStr">
        <is>
          <t>TÜM AKTİVİTELER</t>
        </is>
      </c>
      <c r="G162" s="166" t="n">
        <v>1</v>
      </c>
      <c r="H162" s="166" t="n">
        <v>1.12</v>
      </c>
      <c r="I162" s="166" t="n">
        <v>1.12</v>
      </c>
      <c r="J162" s="166" t="n">
        <v>511</v>
      </c>
      <c r="K162" s="167" t="n">
        <v>0.95</v>
      </c>
      <c r="L162" s="124" t="inlineStr">
        <is>
          <t>Sistem Önerisi</t>
        </is>
      </c>
      <c r="M162" s="124" t="inlineStr">
        <is>
          <t>Saha Etüdü Bekleniyor kalibrasyon</t>
        </is>
      </c>
    </row>
    <row r="163" ht="15" customHeight="1" s="113">
      <c r="A163" s="124" t="inlineStr">
        <is>
          <t>M018</t>
        </is>
      </c>
      <c r="B163" s="124" t="inlineStr">
        <is>
          <t>GAZİEMİR-4</t>
        </is>
      </c>
      <c r="C163" s="124" t="inlineStr">
        <is>
          <t>ALİ ÇELİK</t>
        </is>
      </c>
      <c r="D163" s="124" t="inlineStr">
        <is>
          <t>U034</t>
        </is>
      </c>
      <c r="E163" s="124" t="inlineStr">
        <is>
          <t>UNLU MAMÜLLER</t>
        </is>
      </c>
      <c r="F163" s="124" t="inlineStr">
        <is>
          <t>TÜM AKTİVİTELER</t>
        </is>
      </c>
      <c r="G163" s="166" t="n">
        <v>1</v>
      </c>
      <c r="H163" s="166" t="n">
        <v>0.96</v>
      </c>
      <c r="I163" s="166" t="n">
        <v>0.96</v>
      </c>
      <c r="J163" s="166" t="n">
        <v>516</v>
      </c>
      <c r="K163" s="167" t="n">
        <v>0.95</v>
      </c>
      <c r="L163" s="124" t="inlineStr">
        <is>
          <t>Sistem Önerisi</t>
        </is>
      </c>
      <c r="M163" s="124" t="inlineStr">
        <is>
          <t>Saha Etüdü Bekleniyor kalibrasyon</t>
        </is>
      </c>
    </row>
    <row r="164" ht="15" customHeight="1" s="113">
      <c r="A164" s="124" t="inlineStr">
        <is>
          <t>M019</t>
        </is>
      </c>
      <c r="B164" s="124" t="inlineStr">
        <is>
          <t>GAZİEMİR-5</t>
        </is>
      </c>
      <c r="C164" s="124" t="inlineStr">
        <is>
          <t>ALİ ÇELİK</t>
        </is>
      </c>
      <c r="D164" s="124" t="inlineStr">
        <is>
          <t>U015</t>
        </is>
      </c>
      <c r="E164" s="124" t="inlineStr">
        <is>
          <t>KASİYER</t>
        </is>
      </c>
      <c r="F164" s="124" t="inlineStr">
        <is>
          <t>TÜM AKTİVİTELER</t>
        </is>
      </c>
      <c r="G164" s="166" t="n">
        <v>2</v>
      </c>
      <c r="H164" s="166" t="n">
        <v>1.92</v>
      </c>
      <c r="I164" s="166" t="n">
        <v>0.96</v>
      </c>
      <c r="J164" s="166" t="n">
        <v>516</v>
      </c>
      <c r="K164" s="167" t="n">
        <v>0.95</v>
      </c>
      <c r="L164" s="124" t="inlineStr">
        <is>
          <t>Sistem Önerisi</t>
        </is>
      </c>
      <c r="M164" s="124" t="inlineStr">
        <is>
          <t>Saha Etüdü Bekleniyor kalibrasyon</t>
        </is>
      </c>
    </row>
    <row r="165" ht="15" customHeight="1" s="113">
      <c r="A165" s="124" t="inlineStr">
        <is>
          <t>M019</t>
        </is>
      </c>
      <c r="B165" s="124" t="inlineStr">
        <is>
          <t>GAZİEMİR-5</t>
        </is>
      </c>
      <c r="C165" s="124" t="inlineStr">
        <is>
          <t>ALİ ÇELİK</t>
        </is>
      </c>
      <c r="D165" s="124" t="inlineStr">
        <is>
          <t>U026</t>
        </is>
      </c>
      <c r="E165" s="124" t="inlineStr">
        <is>
          <t>REYON GÖREVLİSİ</t>
        </is>
      </c>
      <c r="F165" s="124" t="inlineStr">
        <is>
          <t>TÜM AKTİVİTELER</t>
        </is>
      </c>
      <c r="G165" s="166" t="n">
        <v>1</v>
      </c>
      <c r="H165" s="166" t="n">
        <v>0.98</v>
      </c>
      <c r="I165" s="166" t="n">
        <v>0.98</v>
      </c>
      <c r="J165" s="166" t="n">
        <v>518</v>
      </c>
      <c r="K165" s="167" t="n">
        <v>0.95</v>
      </c>
      <c r="L165" s="124" t="inlineStr">
        <is>
          <t>Sistem Önerisi</t>
        </is>
      </c>
      <c r="M165" s="124" t="inlineStr">
        <is>
          <t>Saha Etüdü Bekleniyor kalibrasyon</t>
        </is>
      </c>
    </row>
    <row r="166" ht="15" customHeight="1" s="113">
      <c r="A166" s="124" t="inlineStr">
        <is>
          <t>M019</t>
        </is>
      </c>
      <c r="B166" s="124" t="inlineStr">
        <is>
          <t>GAZİEMİR-5</t>
        </is>
      </c>
      <c r="C166" s="124" t="inlineStr">
        <is>
          <t>ALİ ÇELİK</t>
        </is>
      </c>
      <c r="D166" s="124" t="inlineStr">
        <is>
          <t>U042</t>
        </is>
      </c>
      <c r="E166" s="124" t="inlineStr">
        <is>
          <t>ŞARKÜTERİ</t>
        </is>
      </c>
      <c r="F166" s="124" t="inlineStr">
        <is>
          <t>TÜM AKTİVİTELER</t>
        </is>
      </c>
      <c r="G166" s="166" t="n">
        <v>1</v>
      </c>
      <c r="H166" s="166" t="n">
        <v>0.96</v>
      </c>
      <c r="I166" s="166" t="n">
        <v>0.96</v>
      </c>
      <c r="J166" s="166" t="n">
        <v>516</v>
      </c>
      <c r="K166" s="167" t="n">
        <v>0.95</v>
      </c>
      <c r="L166" s="124" t="inlineStr">
        <is>
          <t>Sistem Önerisi</t>
        </is>
      </c>
      <c r="M166" s="124" t="inlineStr">
        <is>
          <t>Saha Etüdü Bekleniyor kalibrasyon</t>
        </is>
      </c>
    </row>
    <row r="167" ht="15" customHeight="1" s="113">
      <c r="A167" s="124" t="inlineStr">
        <is>
          <t>M019</t>
        </is>
      </c>
      <c r="B167" s="124" t="inlineStr">
        <is>
          <t>GAZİEMİR-5</t>
        </is>
      </c>
      <c r="C167" s="124" t="inlineStr">
        <is>
          <t>ALİ ÇELİK</t>
        </is>
      </c>
      <c r="D167" s="124" t="inlineStr">
        <is>
          <t>U013</t>
        </is>
      </c>
      <c r="E167" s="124" t="inlineStr">
        <is>
          <t>KASAP</t>
        </is>
      </c>
      <c r="F167" s="124" t="inlineStr">
        <is>
          <t>TÜM AKTİVİTELER</t>
        </is>
      </c>
      <c r="G167" s="166" t="n">
        <v>1</v>
      </c>
      <c r="H167" s="166" t="n">
        <v>0.9399999999999999</v>
      </c>
      <c r="I167" s="166" t="n">
        <v>0.9399999999999999</v>
      </c>
      <c r="J167" s="166" t="n">
        <v>514</v>
      </c>
      <c r="K167" s="167" t="n">
        <v>0.95</v>
      </c>
      <c r="L167" s="124" t="inlineStr">
        <is>
          <t>Sistem Önerisi</t>
        </is>
      </c>
      <c r="M167" s="124" t="inlineStr">
        <is>
          <t>Saha Etüdü Bekleniyor kalibrasyon</t>
        </is>
      </c>
    </row>
    <row r="168" ht="15" customHeight="1" s="113">
      <c r="A168" s="124" t="inlineStr">
        <is>
          <t>M019</t>
        </is>
      </c>
      <c r="B168" s="124" t="inlineStr">
        <is>
          <t>GAZİEMİR-5</t>
        </is>
      </c>
      <c r="C168" s="124" t="inlineStr">
        <is>
          <t>ALİ ÇELİK</t>
        </is>
      </c>
      <c r="D168" s="124" t="inlineStr">
        <is>
          <t>U017</t>
        </is>
      </c>
      <c r="E168" s="124" t="inlineStr">
        <is>
          <t>MANAV</t>
        </is>
      </c>
      <c r="F168" s="124" t="inlineStr">
        <is>
          <t>TÜM AKTİVİTELER</t>
        </is>
      </c>
      <c r="G168" s="166" t="n">
        <v>1</v>
      </c>
      <c r="H168" s="166" t="n">
        <v>0.98</v>
      </c>
      <c r="I168" s="166" t="n">
        <v>0.98</v>
      </c>
      <c r="J168" s="166" t="n">
        <v>518</v>
      </c>
      <c r="K168" s="167" t="n">
        <v>0.95</v>
      </c>
      <c r="L168" s="124" t="inlineStr">
        <is>
          <t>Sistem Önerisi</t>
        </is>
      </c>
      <c r="M168" s="124" t="inlineStr">
        <is>
          <t>Saha Etüdü Bekleniyor kalibrasyon</t>
        </is>
      </c>
    </row>
    <row r="169" ht="15" customHeight="1" s="113">
      <c r="A169" s="124" t="inlineStr">
        <is>
          <t>M019</t>
        </is>
      </c>
      <c r="B169" s="124" t="inlineStr">
        <is>
          <t>GAZİEMİR-5</t>
        </is>
      </c>
      <c r="C169" s="124" t="inlineStr">
        <is>
          <t>ALİ ÇELİK</t>
        </is>
      </c>
      <c r="D169" s="124" t="inlineStr">
        <is>
          <t>U023</t>
        </is>
      </c>
      <c r="E169" s="124" t="inlineStr">
        <is>
          <t>ONLİNE TOPLAYICI</t>
        </is>
      </c>
      <c r="F169" s="124" t="inlineStr">
        <is>
          <t>TÜM AKTİVİTELER</t>
        </is>
      </c>
      <c r="G169" s="166" t="n">
        <v>1</v>
      </c>
      <c r="H169" s="166" t="n">
        <v>0.95</v>
      </c>
      <c r="I169" s="166" t="n">
        <v>0.95</v>
      </c>
      <c r="J169" s="166" t="n">
        <v>515</v>
      </c>
      <c r="K169" s="167" t="n">
        <v>0.95</v>
      </c>
      <c r="L169" s="124" t="inlineStr">
        <is>
          <t>Sistem Önerisi</t>
        </is>
      </c>
      <c r="M169" s="124" t="inlineStr">
        <is>
          <t>Saha Etüdü Bekleniyor kalibrasyon</t>
        </is>
      </c>
    </row>
    <row r="170" ht="15" customHeight="1" s="113">
      <c r="A170" s="124" t="inlineStr">
        <is>
          <t>M019</t>
        </is>
      </c>
      <c r="B170" s="124" t="inlineStr">
        <is>
          <t>GAZİEMİR-5</t>
        </is>
      </c>
      <c r="C170" s="124" t="inlineStr">
        <is>
          <t>ALİ ÇELİK</t>
        </is>
      </c>
      <c r="D170" s="124" t="inlineStr">
        <is>
          <t>U024</t>
        </is>
      </c>
      <c r="E170" s="124" t="inlineStr">
        <is>
          <t>ONLİNE ŞOFÖR</t>
        </is>
      </c>
      <c r="F170" s="124" t="inlineStr">
        <is>
          <t>TÜM AKTİVİTELER</t>
        </is>
      </c>
      <c r="G170" s="166" t="n">
        <v>1</v>
      </c>
      <c r="H170" s="166" t="n">
        <v>0.96</v>
      </c>
      <c r="I170" s="166" t="n">
        <v>0.96</v>
      </c>
      <c r="J170" s="166" t="n">
        <v>516</v>
      </c>
      <c r="K170" s="167" t="n">
        <v>0.95</v>
      </c>
      <c r="L170" s="124" t="inlineStr">
        <is>
          <t>Sistem Önerisi</t>
        </is>
      </c>
      <c r="M170" s="124" t="inlineStr">
        <is>
          <t>Saha Etüdü Bekleniyor kalibrasyon</t>
        </is>
      </c>
    </row>
    <row r="171" ht="15" customHeight="1" s="113">
      <c r="A171" s="124" t="inlineStr">
        <is>
          <t>M019</t>
        </is>
      </c>
      <c r="B171" s="124" t="inlineStr">
        <is>
          <t>GAZİEMİR-5</t>
        </is>
      </c>
      <c r="C171" s="124" t="inlineStr">
        <is>
          <t>ALİ ÇELİK</t>
        </is>
      </c>
      <c r="D171" s="124" t="inlineStr">
        <is>
          <t>U002</t>
        </is>
      </c>
      <c r="E171" s="124" t="inlineStr">
        <is>
          <t>BAKLİYAT</t>
        </is>
      </c>
      <c r="F171" s="124" t="inlineStr">
        <is>
          <t>TÜM AKTİVİTELER</t>
        </is>
      </c>
      <c r="G171" s="166" t="n">
        <v>1</v>
      </c>
      <c r="H171" s="166" t="n">
        <v>0.92</v>
      </c>
      <c r="I171" s="166" t="n">
        <v>0.92</v>
      </c>
      <c r="J171" s="166" t="n">
        <v>512</v>
      </c>
      <c r="K171" s="167" t="n">
        <v>0.95</v>
      </c>
      <c r="L171" s="124" t="inlineStr">
        <is>
          <t>Sistem Önerisi</t>
        </is>
      </c>
      <c r="M171" s="124" t="inlineStr">
        <is>
          <t>Saha Etüdü Bekleniyor kalibrasyon</t>
        </is>
      </c>
    </row>
    <row r="172" ht="15" customHeight="1" s="113">
      <c r="A172" s="124" t="inlineStr">
        <is>
          <t>M019</t>
        </is>
      </c>
      <c r="B172" s="124" t="inlineStr">
        <is>
          <t>GAZİEMİR-5</t>
        </is>
      </c>
      <c r="C172" s="124" t="inlineStr">
        <is>
          <t>ALİ ÇELİK</t>
        </is>
      </c>
      <c r="D172" s="124" t="inlineStr">
        <is>
          <t>U034</t>
        </is>
      </c>
      <c r="E172" s="124" t="inlineStr">
        <is>
          <t>UNLU MAMÜLLER</t>
        </is>
      </c>
      <c r="F172" s="124" t="inlineStr">
        <is>
          <t>TÜM AKTİVİTELER</t>
        </is>
      </c>
      <c r="G172" s="166" t="n">
        <v>1</v>
      </c>
      <c r="H172" s="166" t="n">
        <v>0.97</v>
      </c>
      <c r="I172" s="166" t="n">
        <v>0.97</v>
      </c>
      <c r="J172" s="166" t="n">
        <v>517</v>
      </c>
      <c r="K172" s="167" t="n">
        <v>0.95</v>
      </c>
      <c r="L172" s="124" t="inlineStr">
        <is>
          <t>Sistem Önerisi</t>
        </is>
      </c>
      <c r="M172" s="124" t="inlineStr">
        <is>
          <t>Saha Etüdü Bekleniyor kalibrasyon</t>
        </is>
      </c>
    </row>
    <row r="173" ht="15" customHeight="1" s="113">
      <c r="A173" s="124" t="inlineStr">
        <is>
          <t>M020</t>
        </is>
      </c>
      <c r="B173" s="124" t="inlineStr">
        <is>
          <t>GAZİEMİR-6</t>
        </is>
      </c>
      <c r="C173" s="124" t="inlineStr">
        <is>
          <t>ALİ ÇELİK</t>
        </is>
      </c>
      <c r="D173" s="124" t="inlineStr">
        <is>
          <t>U015</t>
        </is>
      </c>
      <c r="E173" s="124" t="inlineStr">
        <is>
          <t>KASİYER</t>
        </is>
      </c>
      <c r="F173" s="124" t="inlineStr">
        <is>
          <t>TÜM AKTİVİTELER</t>
        </is>
      </c>
      <c r="G173" s="166" t="n">
        <v>2</v>
      </c>
      <c r="H173" s="166" t="n">
        <v>2.18</v>
      </c>
      <c r="I173" s="166" t="n">
        <v>1.09</v>
      </c>
      <c r="J173" s="166" t="n">
        <v>508</v>
      </c>
      <c r="K173" s="167" t="n">
        <v>0.95</v>
      </c>
      <c r="L173" s="124" t="inlineStr">
        <is>
          <t>Sistem Önerisi</t>
        </is>
      </c>
      <c r="M173" s="124" t="inlineStr">
        <is>
          <t>Saha Etüdü Bekleniyor kalibrasyon</t>
        </is>
      </c>
    </row>
    <row r="174" ht="15" customHeight="1" s="113">
      <c r="A174" s="124" t="inlineStr">
        <is>
          <t>M020</t>
        </is>
      </c>
      <c r="B174" s="124" t="inlineStr">
        <is>
          <t>GAZİEMİR-6</t>
        </is>
      </c>
      <c r="C174" s="124" t="inlineStr">
        <is>
          <t>ALİ ÇELİK</t>
        </is>
      </c>
      <c r="D174" s="124" t="inlineStr">
        <is>
          <t>U026</t>
        </is>
      </c>
      <c r="E174" s="124" t="inlineStr">
        <is>
          <t>REYON GÖREVLİSİ</t>
        </is>
      </c>
      <c r="F174" s="124" t="inlineStr">
        <is>
          <t>TÜM AKTİVİTELER</t>
        </is>
      </c>
      <c r="G174" s="166" t="n">
        <v>1</v>
      </c>
      <c r="H174" s="166" t="n">
        <v>1.11</v>
      </c>
      <c r="I174" s="166" t="n">
        <v>1.11</v>
      </c>
      <c r="J174" s="166" t="n">
        <v>510</v>
      </c>
      <c r="K174" s="167" t="n">
        <v>0.95</v>
      </c>
      <c r="L174" s="124" t="inlineStr">
        <is>
          <t>Sistem Önerisi</t>
        </is>
      </c>
      <c r="M174" s="124" t="inlineStr">
        <is>
          <t>Saha Etüdü Bekleniyor kalibrasyon</t>
        </is>
      </c>
    </row>
    <row r="175" ht="15" customHeight="1" s="113">
      <c r="A175" s="124" t="inlineStr">
        <is>
          <t>M020</t>
        </is>
      </c>
      <c r="B175" s="124" t="inlineStr">
        <is>
          <t>GAZİEMİR-6</t>
        </is>
      </c>
      <c r="C175" s="124" t="inlineStr">
        <is>
          <t>ALİ ÇELİK</t>
        </is>
      </c>
      <c r="D175" s="124" t="inlineStr">
        <is>
          <t>U042</t>
        </is>
      </c>
      <c r="E175" s="124" t="inlineStr">
        <is>
          <t>ŞARKÜTERİ</t>
        </is>
      </c>
      <c r="F175" s="124" t="inlineStr">
        <is>
          <t>TÜM AKTİVİTELER</t>
        </is>
      </c>
      <c r="G175" s="166" t="n">
        <v>1</v>
      </c>
      <c r="H175" s="166" t="n">
        <v>1.09</v>
      </c>
      <c r="I175" s="166" t="n">
        <v>1.09</v>
      </c>
      <c r="J175" s="166" t="n">
        <v>508</v>
      </c>
      <c r="K175" s="167" t="n">
        <v>0.95</v>
      </c>
      <c r="L175" s="124" t="inlineStr">
        <is>
          <t>Sistem Önerisi</t>
        </is>
      </c>
      <c r="M175" s="124" t="inlineStr">
        <is>
          <t>Saha Etüdü Bekleniyor kalibrasyon</t>
        </is>
      </c>
    </row>
    <row r="176" ht="15" customHeight="1" s="113">
      <c r="A176" s="124" t="inlineStr">
        <is>
          <t>M020</t>
        </is>
      </c>
      <c r="B176" s="124" t="inlineStr">
        <is>
          <t>GAZİEMİR-6</t>
        </is>
      </c>
      <c r="C176" s="124" t="inlineStr">
        <is>
          <t>ALİ ÇELİK</t>
        </is>
      </c>
      <c r="D176" s="124" t="inlineStr">
        <is>
          <t>U013</t>
        </is>
      </c>
      <c r="E176" s="124" t="inlineStr">
        <is>
          <t>KASAP</t>
        </is>
      </c>
      <c r="F176" s="124" t="inlineStr">
        <is>
          <t>TÜM AKTİVİTELER</t>
        </is>
      </c>
      <c r="G176" s="166" t="n">
        <v>1</v>
      </c>
      <c r="H176" s="166" t="n">
        <v>1.07</v>
      </c>
      <c r="I176" s="166" t="n">
        <v>1.07</v>
      </c>
      <c r="J176" s="166" t="n">
        <v>506</v>
      </c>
      <c r="K176" s="167" t="n">
        <v>0.95</v>
      </c>
      <c r="L176" s="124" t="inlineStr">
        <is>
          <t>Sistem Önerisi</t>
        </is>
      </c>
      <c r="M176" s="124" t="inlineStr">
        <is>
          <t>Saha Etüdü Bekleniyor kalibrasyon</t>
        </is>
      </c>
    </row>
    <row r="177" ht="15" customHeight="1" s="113">
      <c r="A177" s="124" t="inlineStr">
        <is>
          <t>M020</t>
        </is>
      </c>
      <c r="B177" s="124" t="inlineStr">
        <is>
          <t>GAZİEMİR-6</t>
        </is>
      </c>
      <c r="C177" s="124" t="inlineStr">
        <is>
          <t>ALİ ÇELİK</t>
        </is>
      </c>
      <c r="D177" s="124" t="inlineStr">
        <is>
          <t>U017</t>
        </is>
      </c>
      <c r="E177" s="124" t="inlineStr">
        <is>
          <t>MANAV</t>
        </is>
      </c>
      <c r="F177" s="124" t="inlineStr">
        <is>
          <t>TÜM AKTİVİTELER</t>
        </is>
      </c>
      <c r="G177" s="166" t="n">
        <v>1</v>
      </c>
      <c r="H177" s="166" t="n">
        <v>1.11</v>
      </c>
      <c r="I177" s="166" t="n">
        <v>1.11</v>
      </c>
      <c r="J177" s="166" t="n">
        <v>510</v>
      </c>
      <c r="K177" s="167" t="n">
        <v>0.95</v>
      </c>
      <c r="L177" s="124" t="inlineStr">
        <is>
          <t>Sistem Önerisi</t>
        </is>
      </c>
      <c r="M177" s="124" t="inlineStr">
        <is>
          <t>Saha Etüdü Bekleniyor kalibrasyon</t>
        </is>
      </c>
    </row>
    <row r="178" ht="15" customHeight="1" s="113">
      <c r="A178" s="124" t="inlineStr">
        <is>
          <t>M020</t>
        </is>
      </c>
      <c r="B178" s="124" t="inlineStr">
        <is>
          <t>GAZİEMİR-6</t>
        </is>
      </c>
      <c r="C178" s="124" t="inlineStr">
        <is>
          <t>ALİ ÇELİK</t>
        </is>
      </c>
      <c r="D178" s="124" t="inlineStr">
        <is>
          <t>U023</t>
        </is>
      </c>
      <c r="E178" s="124" t="inlineStr">
        <is>
          <t>ONLİNE TOPLAYICI</t>
        </is>
      </c>
      <c r="F178" s="124" t="inlineStr">
        <is>
          <t>TÜM AKTİVİTELER</t>
        </is>
      </c>
      <c r="G178" s="166" t="n">
        <v>1</v>
      </c>
      <c r="H178" s="166" t="n">
        <v>1.08</v>
      </c>
      <c r="I178" s="166" t="n">
        <v>1.08</v>
      </c>
      <c r="J178" s="166" t="n">
        <v>507</v>
      </c>
      <c r="K178" s="167" t="n">
        <v>0.95</v>
      </c>
      <c r="L178" s="124" t="inlineStr">
        <is>
          <t>Sistem Önerisi</t>
        </is>
      </c>
      <c r="M178" s="124" t="inlineStr">
        <is>
          <t>Saha Etüdü Bekleniyor kalibrasyon</t>
        </is>
      </c>
    </row>
    <row r="179" ht="15" customHeight="1" s="113">
      <c r="A179" s="124" t="inlineStr">
        <is>
          <t>M020</t>
        </is>
      </c>
      <c r="B179" s="124" t="inlineStr">
        <is>
          <t>GAZİEMİR-6</t>
        </is>
      </c>
      <c r="C179" s="124" t="inlineStr">
        <is>
          <t>ALİ ÇELİK</t>
        </is>
      </c>
      <c r="D179" s="124" t="inlineStr">
        <is>
          <t>U024</t>
        </is>
      </c>
      <c r="E179" s="124" t="inlineStr">
        <is>
          <t>ONLİNE ŞOFÖR</t>
        </is>
      </c>
      <c r="F179" s="124" t="inlineStr">
        <is>
          <t>TÜM AKTİVİTELER</t>
        </is>
      </c>
      <c r="G179" s="166" t="n">
        <v>1</v>
      </c>
      <c r="H179" s="166" t="n">
        <v>1.09</v>
      </c>
      <c r="I179" s="166" t="n">
        <v>1.09</v>
      </c>
      <c r="J179" s="166" t="n">
        <v>508</v>
      </c>
      <c r="K179" s="167" t="n">
        <v>0.95</v>
      </c>
      <c r="L179" s="124" t="inlineStr">
        <is>
          <t>Sistem Önerisi</t>
        </is>
      </c>
      <c r="M179" s="124" t="inlineStr">
        <is>
          <t>Saha Etüdü Bekleniyor kalibrasyon</t>
        </is>
      </c>
    </row>
    <row r="180" ht="15" customHeight="1" s="113">
      <c r="A180" s="124" t="inlineStr">
        <is>
          <t>M020</t>
        </is>
      </c>
      <c r="B180" s="124" t="inlineStr">
        <is>
          <t>GAZİEMİR-6</t>
        </is>
      </c>
      <c r="C180" s="124" t="inlineStr">
        <is>
          <t>ALİ ÇELİK</t>
        </is>
      </c>
      <c r="D180" s="124" t="inlineStr">
        <is>
          <t>U002</t>
        </is>
      </c>
      <c r="E180" s="124" t="inlineStr">
        <is>
          <t>BAKLİYAT</t>
        </is>
      </c>
      <c r="F180" s="124" t="inlineStr">
        <is>
          <t>TÜM AKTİVİTELER</t>
        </is>
      </c>
      <c r="G180" s="166" t="n">
        <v>1</v>
      </c>
      <c r="H180" s="166" t="n">
        <v>1.05</v>
      </c>
      <c r="I180" s="166" t="n">
        <v>1.05</v>
      </c>
      <c r="J180" s="166" t="n">
        <v>504</v>
      </c>
      <c r="K180" s="167" t="n">
        <v>0.95</v>
      </c>
      <c r="L180" s="124" t="inlineStr">
        <is>
          <t>Sistem Önerisi</t>
        </is>
      </c>
      <c r="M180" s="124" t="inlineStr">
        <is>
          <t>Saha Etüdü Bekleniyor kalibrasyon</t>
        </is>
      </c>
    </row>
    <row r="181" ht="15" customHeight="1" s="113">
      <c r="A181" s="124" t="inlineStr">
        <is>
          <t>M020</t>
        </is>
      </c>
      <c r="B181" s="124" t="inlineStr">
        <is>
          <t>GAZİEMİR-6</t>
        </is>
      </c>
      <c r="C181" s="124" t="inlineStr">
        <is>
          <t>ALİ ÇELİK</t>
        </is>
      </c>
      <c r="D181" s="124" t="inlineStr">
        <is>
          <t>U034</t>
        </is>
      </c>
      <c r="E181" s="124" t="inlineStr">
        <is>
          <t>UNLU MAMÜLLER</t>
        </is>
      </c>
      <c r="F181" s="124" t="inlineStr">
        <is>
          <t>TÜM AKTİVİTELER</t>
        </is>
      </c>
      <c r="G181" s="166" t="n">
        <v>1</v>
      </c>
      <c r="H181" s="166" t="n">
        <v>1.1</v>
      </c>
      <c r="I181" s="166" t="n">
        <v>1.1</v>
      </c>
      <c r="J181" s="166" t="n">
        <v>509</v>
      </c>
      <c r="K181" s="167" t="n">
        <v>0.95</v>
      </c>
      <c r="L181" s="124" t="inlineStr">
        <is>
          <t>Sistem Önerisi</t>
        </is>
      </c>
      <c r="M181" s="124" t="inlineStr">
        <is>
          <t>Saha Etüdü Bekleniyor kalibrasyon</t>
        </is>
      </c>
    </row>
    <row r="182" ht="15" customHeight="1" s="113">
      <c r="A182" s="124" t="inlineStr">
        <is>
          <t>M021</t>
        </is>
      </c>
      <c r="B182" s="124" t="inlineStr">
        <is>
          <t>GAZİEMİR-7</t>
        </is>
      </c>
      <c r="C182" s="124" t="inlineStr">
        <is>
          <t>ALİ ÇELİK</t>
        </is>
      </c>
      <c r="D182" s="124" t="inlineStr">
        <is>
          <t>U015</t>
        </is>
      </c>
      <c r="E182" s="124" t="inlineStr">
        <is>
          <t>KASİYER</t>
        </is>
      </c>
      <c r="F182" s="124" t="inlineStr">
        <is>
          <t>TÜM AKTİVİTELER</t>
        </is>
      </c>
      <c r="G182" s="166" t="n">
        <v>2</v>
      </c>
      <c r="H182" s="166" t="n">
        <v>2.2</v>
      </c>
      <c r="I182" s="166" t="n">
        <v>1.1</v>
      </c>
      <c r="J182" s="166" t="n">
        <v>509</v>
      </c>
      <c r="K182" s="167" t="n">
        <v>0.95</v>
      </c>
      <c r="L182" s="124" t="inlineStr">
        <is>
          <t>Sistem Önerisi</t>
        </is>
      </c>
      <c r="M182" s="124" t="inlineStr">
        <is>
          <t>Saha Etüdü Bekleniyor kalibrasyon</t>
        </is>
      </c>
    </row>
    <row r="183" ht="15" customHeight="1" s="113">
      <c r="A183" s="124" t="inlineStr">
        <is>
          <t>M021</t>
        </is>
      </c>
      <c r="B183" s="124" t="inlineStr">
        <is>
          <t>GAZİEMİR-7</t>
        </is>
      </c>
      <c r="C183" s="124" t="inlineStr">
        <is>
          <t>ALİ ÇELİK</t>
        </is>
      </c>
      <c r="D183" s="124" t="inlineStr">
        <is>
          <t>U026</t>
        </is>
      </c>
      <c r="E183" s="124" t="inlineStr">
        <is>
          <t>REYON GÖREVLİSİ</t>
        </is>
      </c>
      <c r="F183" s="124" t="inlineStr">
        <is>
          <t>TÜM AKTİVİTELER</t>
        </is>
      </c>
      <c r="G183" s="166" t="n">
        <v>1</v>
      </c>
      <c r="H183" s="166" t="n">
        <v>1.12</v>
      </c>
      <c r="I183" s="166" t="n">
        <v>1.12</v>
      </c>
      <c r="J183" s="166" t="n">
        <v>511</v>
      </c>
      <c r="K183" s="167" t="n">
        <v>0.95</v>
      </c>
      <c r="L183" s="124" t="inlineStr">
        <is>
          <t>Sistem Önerisi</t>
        </is>
      </c>
      <c r="M183" s="124" t="inlineStr">
        <is>
          <t>Saha Etüdü Bekleniyor kalibrasyon</t>
        </is>
      </c>
    </row>
    <row r="184" ht="15" customHeight="1" s="113">
      <c r="A184" s="124" t="inlineStr">
        <is>
          <t>M021</t>
        </is>
      </c>
      <c r="B184" s="124" t="inlineStr">
        <is>
          <t>GAZİEMİR-7</t>
        </is>
      </c>
      <c r="C184" s="124" t="inlineStr">
        <is>
          <t>ALİ ÇELİK</t>
        </is>
      </c>
      <c r="D184" s="124" t="inlineStr">
        <is>
          <t>U042</t>
        </is>
      </c>
      <c r="E184" s="124" t="inlineStr">
        <is>
          <t>ŞARKÜTERİ</t>
        </is>
      </c>
      <c r="F184" s="124" t="inlineStr">
        <is>
          <t>TÜM AKTİVİTELER</t>
        </is>
      </c>
      <c r="G184" s="166" t="n">
        <v>1</v>
      </c>
      <c r="H184" s="166" t="n">
        <v>1.1</v>
      </c>
      <c r="I184" s="166" t="n">
        <v>1.1</v>
      </c>
      <c r="J184" s="166" t="n">
        <v>509</v>
      </c>
      <c r="K184" s="167" t="n">
        <v>0.95</v>
      </c>
      <c r="L184" s="124" t="inlineStr">
        <is>
          <t>Sistem Önerisi</t>
        </is>
      </c>
      <c r="M184" s="124" t="inlineStr">
        <is>
          <t>Saha Etüdü Bekleniyor kalibrasyon</t>
        </is>
      </c>
    </row>
    <row r="185" ht="15" customHeight="1" s="113">
      <c r="A185" s="124" t="inlineStr">
        <is>
          <t>M021</t>
        </is>
      </c>
      <c r="B185" s="124" t="inlineStr">
        <is>
          <t>GAZİEMİR-7</t>
        </is>
      </c>
      <c r="C185" s="124" t="inlineStr">
        <is>
          <t>ALİ ÇELİK</t>
        </is>
      </c>
      <c r="D185" s="124" t="inlineStr">
        <is>
          <t>U013</t>
        </is>
      </c>
      <c r="E185" s="124" t="inlineStr">
        <is>
          <t>KASAP</t>
        </is>
      </c>
      <c r="F185" s="124" t="inlineStr">
        <is>
          <t>TÜM AKTİVİTELER</t>
        </is>
      </c>
      <c r="G185" s="166" t="n">
        <v>1</v>
      </c>
      <c r="H185" s="166" t="n">
        <v>1.08</v>
      </c>
      <c r="I185" s="166" t="n">
        <v>1.08</v>
      </c>
      <c r="J185" s="166" t="n">
        <v>507</v>
      </c>
      <c r="K185" s="167" t="n">
        <v>0.95</v>
      </c>
      <c r="L185" s="124" t="inlineStr">
        <is>
          <t>Sistem Önerisi</t>
        </is>
      </c>
      <c r="M185" s="124" t="inlineStr">
        <is>
          <t>Saha Etüdü Bekleniyor kalibrasyon</t>
        </is>
      </c>
    </row>
    <row r="186" ht="15" customHeight="1" s="113">
      <c r="A186" s="124" t="inlineStr">
        <is>
          <t>M021</t>
        </is>
      </c>
      <c r="B186" s="124" t="inlineStr">
        <is>
          <t>GAZİEMİR-7</t>
        </is>
      </c>
      <c r="C186" s="124" t="inlineStr">
        <is>
          <t>ALİ ÇELİK</t>
        </is>
      </c>
      <c r="D186" s="124" t="inlineStr">
        <is>
          <t>U017</t>
        </is>
      </c>
      <c r="E186" s="124" t="inlineStr">
        <is>
          <t>MANAV</t>
        </is>
      </c>
      <c r="F186" s="124" t="inlineStr">
        <is>
          <t>TÜM AKTİVİTELER</t>
        </is>
      </c>
      <c r="G186" s="166" t="n">
        <v>1</v>
      </c>
      <c r="H186" s="166" t="n">
        <v>1.12</v>
      </c>
      <c r="I186" s="166" t="n">
        <v>1.12</v>
      </c>
      <c r="J186" s="166" t="n">
        <v>511</v>
      </c>
      <c r="K186" s="167" t="n">
        <v>0.95</v>
      </c>
      <c r="L186" s="124" t="inlineStr">
        <is>
          <t>Sistem Önerisi</t>
        </is>
      </c>
      <c r="M186" s="124" t="inlineStr">
        <is>
          <t>Saha Etüdü Bekleniyor kalibrasyon</t>
        </is>
      </c>
    </row>
    <row r="187" ht="15" customHeight="1" s="113">
      <c r="A187" s="124" t="inlineStr">
        <is>
          <t>M021</t>
        </is>
      </c>
      <c r="B187" s="124" t="inlineStr">
        <is>
          <t>GAZİEMİR-7</t>
        </is>
      </c>
      <c r="C187" s="124" t="inlineStr">
        <is>
          <t>ALİ ÇELİK</t>
        </is>
      </c>
      <c r="D187" s="124" t="inlineStr">
        <is>
          <t>U023</t>
        </is>
      </c>
      <c r="E187" s="124" t="inlineStr">
        <is>
          <t>ONLİNE TOPLAYICI</t>
        </is>
      </c>
      <c r="F187" s="124" t="inlineStr">
        <is>
          <t>TÜM AKTİVİTELER</t>
        </is>
      </c>
      <c r="G187" s="166" t="n">
        <v>1</v>
      </c>
      <c r="H187" s="166" t="n">
        <v>1.09</v>
      </c>
      <c r="I187" s="166" t="n">
        <v>1.09</v>
      </c>
      <c r="J187" s="166" t="n">
        <v>508</v>
      </c>
      <c r="K187" s="167" t="n">
        <v>0.95</v>
      </c>
      <c r="L187" s="124" t="inlineStr">
        <is>
          <t>Sistem Önerisi</t>
        </is>
      </c>
      <c r="M187" s="124" t="inlineStr">
        <is>
          <t>Saha Etüdü Bekleniyor kalibrasyon</t>
        </is>
      </c>
    </row>
    <row r="188" ht="15" customHeight="1" s="113">
      <c r="A188" s="124" t="inlineStr">
        <is>
          <t>M021</t>
        </is>
      </c>
      <c r="B188" s="124" t="inlineStr">
        <is>
          <t>GAZİEMİR-7</t>
        </is>
      </c>
      <c r="C188" s="124" t="inlineStr">
        <is>
          <t>ALİ ÇELİK</t>
        </is>
      </c>
      <c r="D188" s="124" t="inlineStr">
        <is>
          <t>U024</t>
        </is>
      </c>
      <c r="E188" s="124" t="inlineStr">
        <is>
          <t>ONLİNE ŞOFÖR</t>
        </is>
      </c>
      <c r="F188" s="124" t="inlineStr">
        <is>
          <t>TÜM AKTİVİTELER</t>
        </is>
      </c>
      <c r="G188" s="166" t="n">
        <v>1</v>
      </c>
      <c r="H188" s="166" t="n">
        <v>1.1</v>
      </c>
      <c r="I188" s="166" t="n">
        <v>1.1</v>
      </c>
      <c r="J188" s="166" t="n">
        <v>509</v>
      </c>
      <c r="K188" s="167" t="n">
        <v>0.95</v>
      </c>
      <c r="L188" s="124" t="inlineStr">
        <is>
          <t>Sistem Önerisi</t>
        </is>
      </c>
      <c r="M188" s="124" t="inlineStr">
        <is>
          <t>Saha Etüdü Bekleniyor kalibrasyon</t>
        </is>
      </c>
    </row>
    <row r="189" ht="15" customHeight="1" s="113">
      <c r="A189" s="124" t="inlineStr">
        <is>
          <t>M021</t>
        </is>
      </c>
      <c r="B189" s="124" t="inlineStr">
        <is>
          <t>GAZİEMİR-7</t>
        </is>
      </c>
      <c r="C189" s="124" t="inlineStr">
        <is>
          <t>ALİ ÇELİK</t>
        </is>
      </c>
      <c r="D189" s="124" t="inlineStr">
        <is>
          <t>U002</t>
        </is>
      </c>
      <c r="E189" s="124" t="inlineStr">
        <is>
          <t>BAKLİYAT</t>
        </is>
      </c>
      <c r="F189" s="124" t="inlineStr">
        <is>
          <t>TÜM AKTİVİTELER</t>
        </is>
      </c>
      <c r="G189" s="166" t="n">
        <v>1</v>
      </c>
      <c r="H189" s="166" t="n">
        <v>1.06</v>
      </c>
      <c r="I189" s="166" t="n">
        <v>1.06</v>
      </c>
      <c r="J189" s="166" t="n">
        <v>505</v>
      </c>
      <c r="K189" s="167" t="n">
        <v>0.95</v>
      </c>
      <c r="L189" s="124" t="inlineStr">
        <is>
          <t>Sistem Önerisi</t>
        </is>
      </c>
      <c r="M189" s="124" t="inlineStr">
        <is>
          <t>Saha Etüdü Bekleniyor kalibrasyon</t>
        </is>
      </c>
    </row>
    <row r="190" ht="15" customHeight="1" s="113">
      <c r="A190" s="124" t="inlineStr">
        <is>
          <t>M021</t>
        </is>
      </c>
      <c r="B190" s="124" t="inlineStr">
        <is>
          <t>GAZİEMİR-7</t>
        </is>
      </c>
      <c r="C190" s="124" t="inlineStr">
        <is>
          <t>ALİ ÇELİK</t>
        </is>
      </c>
      <c r="D190" s="124" t="inlineStr">
        <is>
          <t>U034</t>
        </is>
      </c>
      <c r="E190" s="124" t="inlineStr">
        <is>
          <t>UNLU MAMÜLLER</t>
        </is>
      </c>
      <c r="F190" s="124" t="inlineStr">
        <is>
          <t>TÜM AKTİVİTELER</t>
        </is>
      </c>
      <c r="G190" s="166" t="n">
        <v>1</v>
      </c>
      <c r="H190" s="166" t="n">
        <v>1.11</v>
      </c>
      <c r="I190" s="166" t="n">
        <v>1.11</v>
      </c>
      <c r="J190" s="166" t="n">
        <v>510</v>
      </c>
      <c r="K190" s="167" t="n">
        <v>0.95</v>
      </c>
      <c r="L190" s="124" t="inlineStr">
        <is>
          <t>Sistem Önerisi</t>
        </is>
      </c>
      <c r="M190" s="124" t="inlineStr">
        <is>
          <t>Saha Etüdü Bekleniyor kalibrasyon</t>
        </is>
      </c>
    </row>
    <row r="191" ht="15" customHeight="1" s="113">
      <c r="A191" s="124" t="inlineStr">
        <is>
          <t>M022</t>
        </is>
      </c>
      <c r="B191" s="124" t="inlineStr">
        <is>
          <t>GEDİZ</t>
        </is>
      </c>
      <c r="C191" s="124" t="inlineStr">
        <is>
          <t>DERYA YARDIMCI</t>
        </is>
      </c>
      <c r="D191" s="124" t="inlineStr">
        <is>
          <t>U015</t>
        </is>
      </c>
      <c r="E191" s="124" t="inlineStr">
        <is>
          <t>KASİYER</t>
        </is>
      </c>
      <c r="F191" s="124" t="inlineStr">
        <is>
          <t>TÜM AKTİVİTELER</t>
        </is>
      </c>
      <c r="G191" s="166" t="n">
        <v>2</v>
      </c>
      <c r="H191" s="166" t="n">
        <v>2.22</v>
      </c>
      <c r="I191" s="166" t="n">
        <v>1.11</v>
      </c>
      <c r="J191" s="166" t="n">
        <v>510</v>
      </c>
      <c r="K191" s="167" t="n">
        <v>0.95</v>
      </c>
      <c r="L191" s="124" t="inlineStr">
        <is>
          <t>Sistem Önerisi</t>
        </is>
      </c>
      <c r="M191" s="124" t="inlineStr">
        <is>
          <t>Saha Etüdü Bekleniyor kalibrasyon</t>
        </is>
      </c>
    </row>
    <row r="192" ht="15" customHeight="1" s="113">
      <c r="A192" s="124" t="inlineStr">
        <is>
          <t>M022</t>
        </is>
      </c>
      <c r="B192" s="124" t="inlineStr">
        <is>
          <t>GEDİZ</t>
        </is>
      </c>
      <c r="C192" s="124" t="inlineStr">
        <is>
          <t>DERYA YARDIMCI</t>
        </is>
      </c>
      <c r="D192" s="124" t="inlineStr">
        <is>
          <t>U026</t>
        </is>
      </c>
      <c r="E192" s="124" t="inlineStr">
        <is>
          <t>REYON GÖREVLİSİ</t>
        </is>
      </c>
      <c r="F192" s="124" t="inlineStr">
        <is>
          <t>TÜM AKTİVİTELER</t>
        </is>
      </c>
      <c r="G192" s="166" t="n">
        <v>1</v>
      </c>
      <c r="H192" s="166" t="n">
        <v>0.92</v>
      </c>
      <c r="I192" s="166" t="n">
        <v>0.92</v>
      </c>
      <c r="J192" s="166" t="n">
        <v>512</v>
      </c>
      <c r="K192" s="167" t="n">
        <v>0.95</v>
      </c>
      <c r="L192" s="124" t="inlineStr">
        <is>
          <t>Sistem Önerisi</t>
        </is>
      </c>
      <c r="M192" s="124" t="inlineStr">
        <is>
          <t>Saha Etüdü Bekleniyor kalibrasyon</t>
        </is>
      </c>
    </row>
    <row r="193" ht="15" customHeight="1" s="113">
      <c r="A193" s="124" t="inlineStr">
        <is>
          <t>M022</t>
        </is>
      </c>
      <c r="B193" s="124" t="inlineStr">
        <is>
          <t>GEDİZ</t>
        </is>
      </c>
      <c r="C193" s="124" t="inlineStr">
        <is>
          <t>DERYA YARDIMCI</t>
        </is>
      </c>
      <c r="D193" s="124" t="inlineStr">
        <is>
          <t>U042</t>
        </is>
      </c>
      <c r="E193" s="124" t="inlineStr">
        <is>
          <t>ŞARKÜTERİ</t>
        </is>
      </c>
      <c r="F193" s="124" t="inlineStr">
        <is>
          <t>TÜM AKTİVİTELER</t>
        </is>
      </c>
      <c r="G193" s="166" t="n">
        <v>1</v>
      </c>
      <c r="H193" s="166" t="n">
        <v>1.11</v>
      </c>
      <c r="I193" s="166" t="n">
        <v>1.11</v>
      </c>
      <c r="J193" s="166" t="n">
        <v>510</v>
      </c>
      <c r="K193" s="167" t="n">
        <v>0.95</v>
      </c>
      <c r="L193" s="124" t="inlineStr">
        <is>
          <t>Sistem Önerisi</t>
        </is>
      </c>
      <c r="M193" s="124" t="inlineStr">
        <is>
          <t>Saha Etüdü Bekleniyor kalibrasyon</t>
        </is>
      </c>
    </row>
    <row r="194" ht="15" customHeight="1" s="113">
      <c r="A194" s="124" t="inlineStr">
        <is>
          <t>M022</t>
        </is>
      </c>
      <c r="B194" s="124" t="inlineStr">
        <is>
          <t>GEDİZ</t>
        </is>
      </c>
      <c r="C194" s="124" t="inlineStr">
        <is>
          <t>DERYA YARDIMCI</t>
        </is>
      </c>
      <c r="D194" s="124" t="inlineStr">
        <is>
          <t>U013</t>
        </is>
      </c>
      <c r="E194" s="124" t="inlineStr">
        <is>
          <t>KASAP</t>
        </is>
      </c>
      <c r="F194" s="124" t="inlineStr">
        <is>
          <t>TÜM AKTİVİTELER</t>
        </is>
      </c>
      <c r="G194" s="166" t="n">
        <v>1</v>
      </c>
      <c r="H194" s="166" t="n">
        <v>1.09</v>
      </c>
      <c r="I194" s="166" t="n">
        <v>1.09</v>
      </c>
      <c r="J194" s="166" t="n">
        <v>508</v>
      </c>
      <c r="K194" s="167" t="n">
        <v>0.95</v>
      </c>
      <c r="L194" s="124" t="inlineStr">
        <is>
          <t>Sistem Önerisi</t>
        </is>
      </c>
      <c r="M194" s="124" t="inlineStr">
        <is>
          <t>Saha Etüdü Bekleniyor kalibrasyon</t>
        </is>
      </c>
    </row>
    <row r="195" ht="15" customHeight="1" s="113">
      <c r="A195" s="124" t="inlineStr">
        <is>
          <t>M022</t>
        </is>
      </c>
      <c r="B195" s="124" t="inlineStr">
        <is>
          <t>GEDİZ</t>
        </is>
      </c>
      <c r="C195" s="124" t="inlineStr">
        <is>
          <t>DERYA YARDIMCI</t>
        </is>
      </c>
      <c r="D195" s="124" t="inlineStr">
        <is>
          <t>U017</t>
        </is>
      </c>
      <c r="E195" s="124" t="inlineStr">
        <is>
          <t>MANAV</t>
        </is>
      </c>
      <c r="F195" s="124" t="inlineStr">
        <is>
          <t>TÜM AKTİVİTELER</t>
        </is>
      </c>
      <c r="G195" s="166" t="n">
        <v>1</v>
      </c>
      <c r="H195" s="166" t="n">
        <v>0.92</v>
      </c>
      <c r="I195" s="166" t="n">
        <v>0.92</v>
      </c>
      <c r="J195" s="166" t="n">
        <v>512</v>
      </c>
      <c r="K195" s="167" t="n">
        <v>0.95</v>
      </c>
      <c r="L195" s="124" t="inlineStr">
        <is>
          <t>Sistem Önerisi</t>
        </is>
      </c>
      <c r="M195" s="124" t="inlineStr">
        <is>
          <t>Saha Etüdü Bekleniyor kalibrasyon</t>
        </is>
      </c>
    </row>
    <row r="196" ht="15" customHeight="1" s="113">
      <c r="A196" s="124" t="inlineStr">
        <is>
          <t>M022</t>
        </is>
      </c>
      <c r="B196" s="124" t="inlineStr">
        <is>
          <t>GEDİZ</t>
        </is>
      </c>
      <c r="C196" s="124" t="inlineStr">
        <is>
          <t>DERYA YARDIMCI</t>
        </is>
      </c>
      <c r="D196" s="124" t="inlineStr">
        <is>
          <t>U023</t>
        </is>
      </c>
      <c r="E196" s="124" t="inlineStr">
        <is>
          <t>ONLİNE TOPLAYICI</t>
        </is>
      </c>
      <c r="F196" s="124" t="inlineStr">
        <is>
          <t>TÜM AKTİVİTELER</t>
        </is>
      </c>
      <c r="G196" s="166" t="n">
        <v>1</v>
      </c>
      <c r="H196" s="166" t="n">
        <v>1.1</v>
      </c>
      <c r="I196" s="166" t="n">
        <v>1.1</v>
      </c>
      <c r="J196" s="166" t="n">
        <v>509</v>
      </c>
      <c r="K196" s="167" t="n">
        <v>0.95</v>
      </c>
      <c r="L196" s="124" t="inlineStr">
        <is>
          <t>Sistem Önerisi</t>
        </is>
      </c>
      <c r="M196" s="124" t="inlineStr">
        <is>
          <t>Saha Etüdü Bekleniyor kalibrasyon</t>
        </is>
      </c>
    </row>
    <row r="197" ht="15" customHeight="1" s="113">
      <c r="A197" s="124" t="inlineStr">
        <is>
          <t>M022</t>
        </is>
      </c>
      <c r="B197" s="124" t="inlineStr">
        <is>
          <t>GEDİZ</t>
        </is>
      </c>
      <c r="C197" s="124" t="inlineStr">
        <is>
          <t>DERYA YARDIMCI</t>
        </is>
      </c>
      <c r="D197" s="124" t="inlineStr">
        <is>
          <t>U024</t>
        </is>
      </c>
      <c r="E197" s="124" t="inlineStr">
        <is>
          <t>ONLİNE ŞOFÖR</t>
        </is>
      </c>
      <c r="F197" s="124" t="inlineStr">
        <is>
          <t>TÜM AKTİVİTELER</t>
        </is>
      </c>
      <c r="G197" s="166" t="n">
        <v>1</v>
      </c>
      <c r="H197" s="166" t="n">
        <v>1.11</v>
      </c>
      <c r="I197" s="166" t="n">
        <v>1.11</v>
      </c>
      <c r="J197" s="166" t="n">
        <v>510</v>
      </c>
      <c r="K197" s="167" t="n">
        <v>0.95</v>
      </c>
      <c r="L197" s="124" t="inlineStr">
        <is>
          <t>Sistem Önerisi</t>
        </is>
      </c>
      <c r="M197" s="124" t="inlineStr">
        <is>
          <t>Saha Etüdü Bekleniyor kalibrasyon</t>
        </is>
      </c>
    </row>
    <row r="198" ht="15" customHeight="1" s="113">
      <c r="A198" s="124" t="inlineStr">
        <is>
          <t>M022</t>
        </is>
      </c>
      <c r="B198" s="124" t="inlineStr">
        <is>
          <t>GEDİZ</t>
        </is>
      </c>
      <c r="C198" s="124" t="inlineStr">
        <is>
          <t>DERYA YARDIMCI</t>
        </is>
      </c>
      <c r="D198" s="124" t="inlineStr">
        <is>
          <t>U002</t>
        </is>
      </c>
      <c r="E198" s="124" t="inlineStr">
        <is>
          <t>BAKLİYAT</t>
        </is>
      </c>
      <c r="F198" s="124" t="inlineStr">
        <is>
          <t>TÜM AKTİVİTELER</t>
        </is>
      </c>
      <c r="G198" s="166" t="n">
        <v>1</v>
      </c>
      <c r="H198" s="166" t="n">
        <v>1.07</v>
      </c>
      <c r="I198" s="166" t="n">
        <v>1.07</v>
      </c>
      <c r="J198" s="166" t="n">
        <v>506</v>
      </c>
      <c r="K198" s="167" t="n">
        <v>0.95</v>
      </c>
      <c r="L198" s="124" t="inlineStr">
        <is>
          <t>Sistem Önerisi</t>
        </is>
      </c>
      <c r="M198" s="124" t="inlineStr">
        <is>
          <t>Saha Etüdü Bekleniyor kalibrasyon</t>
        </is>
      </c>
    </row>
    <row r="199" ht="15" customHeight="1" s="113">
      <c r="A199" s="124" t="inlineStr">
        <is>
          <t>M022</t>
        </is>
      </c>
      <c r="B199" s="124" t="inlineStr">
        <is>
          <t>GEDİZ</t>
        </is>
      </c>
      <c r="C199" s="124" t="inlineStr">
        <is>
          <t>DERYA YARDIMCI</t>
        </is>
      </c>
      <c r="D199" s="124" t="inlineStr">
        <is>
          <t>U034</t>
        </is>
      </c>
      <c r="E199" s="124" t="inlineStr">
        <is>
          <t>UNLU MAMÜLLER</t>
        </is>
      </c>
      <c r="F199" s="124" t="inlineStr">
        <is>
          <t>TÜM AKTİVİTELER</t>
        </is>
      </c>
      <c r="G199" s="166" t="n">
        <v>1</v>
      </c>
      <c r="H199" s="166" t="n">
        <v>1.12</v>
      </c>
      <c r="I199" s="166" t="n">
        <v>1.12</v>
      </c>
      <c r="J199" s="166" t="n">
        <v>511</v>
      </c>
      <c r="K199" s="167" t="n">
        <v>0.95</v>
      </c>
      <c r="L199" s="124" t="inlineStr">
        <is>
          <t>Sistem Önerisi</t>
        </is>
      </c>
      <c r="M199" s="124" t="inlineStr">
        <is>
          <t>Saha Etüdü Bekleniyor kalibrasyon</t>
        </is>
      </c>
    </row>
    <row r="200" ht="15" customHeight="1" s="113">
      <c r="A200" s="124" t="inlineStr">
        <is>
          <t>M023</t>
        </is>
      </c>
      <c r="B200" s="124" t="inlineStr">
        <is>
          <t>GÖZTEPE</t>
        </is>
      </c>
      <c r="C200" s="124" t="inlineStr">
        <is>
          <t>ERTAN TEKİ</t>
        </is>
      </c>
      <c r="D200" s="124" t="inlineStr">
        <is>
          <t>U015</t>
        </is>
      </c>
      <c r="E200" s="124" t="inlineStr">
        <is>
          <t>KASİYER</t>
        </is>
      </c>
      <c r="F200" s="124" t="inlineStr">
        <is>
          <t>TÜM AKTİVİTELER</t>
        </is>
      </c>
      <c r="G200" s="166" t="n">
        <v>2</v>
      </c>
      <c r="H200" s="166" t="n">
        <v>2.24</v>
      </c>
      <c r="I200" s="166" t="n">
        <v>1.12</v>
      </c>
      <c r="J200" s="166" t="n">
        <v>511</v>
      </c>
      <c r="K200" s="167" t="n">
        <v>0.95</v>
      </c>
      <c r="L200" s="124" t="inlineStr">
        <is>
          <t>Sistem Önerisi</t>
        </is>
      </c>
      <c r="M200" s="124" t="inlineStr">
        <is>
          <t>Saha Etüdü Bekleniyor kalibrasyon</t>
        </is>
      </c>
    </row>
    <row r="201" ht="15" customHeight="1" s="113">
      <c r="A201" s="124" t="inlineStr">
        <is>
          <t>M023</t>
        </is>
      </c>
      <c r="B201" s="124" t="inlineStr">
        <is>
          <t>GÖZTEPE</t>
        </is>
      </c>
      <c r="C201" s="124" t="inlineStr">
        <is>
          <t>ERTAN TEKİ</t>
        </is>
      </c>
      <c r="D201" s="124" t="inlineStr">
        <is>
          <t>U026</t>
        </is>
      </c>
      <c r="E201" s="124" t="inlineStr">
        <is>
          <t>REYON GÖREVLİSİ</t>
        </is>
      </c>
      <c r="F201" s="124" t="inlineStr">
        <is>
          <t>TÜM AKTİVİTELER</t>
        </is>
      </c>
      <c r="G201" s="166" t="n">
        <v>1</v>
      </c>
      <c r="H201" s="166" t="n">
        <v>0.93</v>
      </c>
      <c r="I201" s="166" t="n">
        <v>0.93</v>
      </c>
      <c r="J201" s="166" t="n">
        <v>513</v>
      </c>
      <c r="K201" s="167" t="n">
        <v>0.95</v>
      </c>
      <c r="L201" s="124" t="inlineStr">
        <is>
          <t>Sistem Önerisi</t>
        </is>
      </c>
      <c r="M201" s="124" t="inlineStr">
        <is>
          <t>Saha Etüdü Bekleniyor kalibrasyon</t>
        </is>
      </c>
    </row>
    <row r="202" ht="15" customHeight="1" s="113">
      <c r="A202" s="124" t="inlineStr">
        <is>
          <t>M023</t>
        </is>
      </c>
      <c r="B202" s="124" t="inlineStr">
        <is>
          <t>GÖZTEPE</t>
        </is>
      </c>
      <c r="C202" s="124" t="inlineStr">
        <is>
          <t>ERTAN TEKİ</t>
        </is>
      </c>
      <c r="D202" s="124" t="inlineStr">
        <is>
          <t>U042</t>
        </is>
      </c>
      <c r="E202" s="124" t="inlineStr">
        <is>
          <t>ŞARKÜTERİ</t>
        </is>
      </c>
      <c r="F202" s="124" t="inlineStr">
        <is>
          <t>TÜM AKTİVİTELER</t>
        </is>
      </c>
      <c r="G202" s="166" t="n">
        <v>1</v>
      </c>
      <c r="H202" s="166" t="n">
        <v>1.12</v>
      </c>
      <c r="I202" s="166" t="n">
        <v>1.12</v>
      </c>
      <c r="J202" s="166" t="n">
        <v>511</v>
      </c>
      <c r="K202" s="167" t="n">
        <v>0.95</v>
      </c>
      <c r="L202" s="124" t="inlineStr">
        <is>
          <t>Sistem Önerisi</t>
        </is>
      </c>
      <c r="M202" s="124" t="inlineStr">
        <is>
          <t>Saha Etüdü Bekleniyor kalibrasyon</t>
        </is>
      </c>
    </row>
    <row r="203" ht="15" customHeight="1" s="113">
      <c r="A203" s="124" t="inlineStr">
        <is>
          <t>M023</t>
        </is>
      </c>
      <c r="B203" s="124" t="inlineStr">
        <is>
          <t>GÖZTEPE</t>
        </is>
      </c>
      <c r="C203" s="124" t="inlineStr">
        <is>
          <t>ERTAN TEKİ</t>
        </is>
      </c>
      <c r="D203" s="124" t="inlineStr">
        <is>
          <t>U013</t>
        </is>
      </c>
      <c r="E203" s="124" t="inlineStr">
        <is>
          <t>KASAP</t>
        </is>
      </c>
      <c r="F203" s="124" t="inlineStr">
        <is>
          <t>TÜM AKTİVİTELER</t>
        </is>
      </c>
      <c r="G203" s="166" t="n">
        <v>1</v>
      </c>
      <c r="H203" s="166" t="n">
        <v>1.1</v>
      </c>
      <c r="I203" s="166" t="n">
        <v>1.1</v>
      </c>
      <c r="J203" s="166" t="n">
        <v>509</v>
      </c>
      <c r="K203" s="167" t="n">
        <v>0.95</v>
      </c>
      <c r="L203" s="124" t="inlineStr">
        <is>
          <t>Sistem Önerisi</t>
        </is>
      </c>
      <c r="M203" s="124" t="inlineStr">
        <is>
          <t>Saha Etüdü Bekleniyor kalibrasyon</t>
        </is>
      </c>
    </row>
    <row r="204" ht="15" customHeight="1" s="113">
      <c r="A204" s="124" t="inlineStr">
        <is>
          <t>M023</t>
        </is>
      </c>
      <c r="B204" s="124" t="inlineStr">
        <is>
          <t>GÖZTEPE</t>
        </is>
      </c>
      <c r="C204" s="124" t="inlineStr">
        <is>
          <t>ERTAN TEKİ</t>
        </is>
      </c>
      <c r="D204" s="124" t="inlineStr">
        <is>
          <t>U017</t>
        </is>
      </c>
      <c r="E204" s="124" t="inlineStr">
        <is>
          <t>MANAV</t>
        </is>
      </c>
      <c r="F204" s="124" t="inlineStr">
        <is>
          <t>TÜM AKTİVİTELER</t>
        </is>
      </c>
      <c r="G204" s="166" t="n">
        <v>1</v>
      </c>
      <c r="H204" s="166" t="n">
        <v>0.93</v>
      </c>
      <c r="I204" s="166" t="n">
        <v>0.93</v>
      </c>
      <c r="J204" s="166" t="n">
        <v>513</v>
      </c>
      <c r="K204" s="167" t="n">
        <v>0.95</v>
      </c>
      <c r="L204" s="124" t="inlineStr">
        <is>
          <t>Sistem Önerisi</t>
        </is>
      </c>
      <c r="M204" s="124" t="inlineStr">
        <is>
          <t>Saha Etüdü Bekleniyor kalibrasyon</t>
        </is>
      </c>
    </row>
    <row r="205" ht="15" customHeight="1" s="113">
      <c r="A205" s="124" t="inlineStr">
        <is>
          <t>M023</t>
        </is>
      </c>
      <c r="B205" s="124" t="inlineStr">
        <is>
          <t>GÖZTEPE</t>
        </is>
      </c>
      <c r="C205" s="124" t="inlineStr">
        <is>
          <t>ERTAN TEKİ</t>
        </is>
      </c>
      <c r="D205" s="124" t="inlineStr">
        <is>
          <t>U023</t>
        </is>
      </c>
      <c r="E205" s="124" t="inlineStr">
        <is>
          <t>ONLİNE TOPLAYICI</t>
        </is>
      </c>
      <c r="F205" s="124" t="inlineStr">
        <is>
          <t>TÜM AKTİVİTELER</t>
        </is>
      </c>
      <c r="G205" s="166" t="n">
        <v>1</v>
      </c>
      <c r="H205" s="166" t="n">
        <v>1.11</v>
      </c>
      <c r="I205" s="166" t="n">
        <v>1.11</v>
      </c>
      <c r="J205" s="166" t="n">
        <v>510</v>
      </c>
      <c r="K205" s="167" t="n">
        <v>0.95</v>
      </c>
      <c r="L205" s="124" t="inlineStr">
        <is>
          <t>Sistem Önerisi</t>
        </is>
      </c>
      <c r="M205" s="124" t="inlineStr">
        <is>
          <t>Saha Etüdü Bekleniyor kalibrasyon</t>
        </is>
      </c>
    </row>
    <row r="206" ht="15" customHeight="1" s="113">
      <c r="A206" s="124" t="inlineStr">
        <is>
          <t>M023</t>
        </is>
      </c>
      <c r="B206" s="124" t="inlineStr">
        <is>
          <t>GÖZTEPE</t>
        </is>
      </c>
      <c r="C206" s="124" t="inlineStr">
        <is>
          <t>ERTAN TEKİ</t>
        </is>
      </c>
      <c r="D206" s="124" t="inlineStr">
        <is>
          <t>U024</t>
        </is>
      </c>
      <c r="E206" s="124" t="inlineStr">
        <is>
          <t>ONLİNE ŞOFÖR</t>
        </is>
      </c>
      <c r="F206" s="124" t="inlineStr">
        <is>
          <t>TÜM AKTİVİTELER</t>
        </is>
      </c>
      <c r="G206" s="166" t="n">
        <v>1</v>
      </c>
      <c r="H206" s="166" t="n">
        <v>1.12</v>
      </c>
      <c r="I206" s="166" t="n">
        <v>1.12</v>
      </c>
      <c r="J206" s="166" t="n">
        <v>511</v>
      </c>
      <c r="K206" s="167" t="n">
        <v>0.95</v>
      </c>
      <c r="L206" s="124" t="inlineStr">
        <is>
          <t>Sistem Önerisi</t>
        </is>
      </c>
      <c r="M206" s="124" t="inlineStr">
        <is>
          <t>Saha Etüdü Bekleniyor kalibrasyon</t>
        </is>
      </c>
    </row>
    <row r="207" ht="15" customHeight="1" s="113">
      <c r="A207" s="124" t="inlineStr">
        <is>
          <t>M023</t>
        </is>
      </c>
      <c r="B207" s="124" t="inlineStr">
        <is>
          <t>GÖZTEPE</t>
        </is>
      </c>
      <c r="C207" s="124" t="inlineStr">
        <is>
          <t>ERTAN TEKİ</t>
        </is>
      </c>
      <c r="D207" s="124" t="inlineStr">
        <is>
          <t>U002</t>
        </is>
      </c>
      <c r="E207" s="124" t="inlineStr">
        <is>
          <t>BAKLİYAT</t>
        </is>
      </c>
      <c r="F207" s="124" t="inlineStr">
        <is>
          <t>TÜM AKTİVİTELER</t>
        </is>
      </c>
      <c r="G207" s="166" t="n">
        <v>1</v>
      </c>
      <c r="H207" s="166" t="n">
        <v>1.08</v>
      </c>
      <c r="I207" s="166" t="n">
        <v>1.08</v>
      </c>
      <c r="J207" s="166" t="n">
        <v>507</v>
      </c>
      <c r="K207" s="167" t="n">
        <v>0.95</v>
      </c>
      <c r="L207" s="124" t="inlineStr">
        <is>
          <t>Sistem Önerisi</t>
        </is>
      </c>
      <c r="M207" s="124" t="inlineStr">
        <is>
          <t>Saha Etüdü Bekleniyor kalibrasyon</t>
        </is>
      </c>
    </row>
    <row r="208" ht="15" customHeight="1" s="113">
      <c r="A208" s="124" t="inlineStr">
        <is>
          <t>M023</t>
        </is>
      </c>
      <c r="B208" s="124" t="inlineStr">
        <is>
          <t>GÖZTEPE</t>
        </is>
      </c>
      <c r="C208" s="124" t="inlineStr">
        <is>
          <t>ERTAN TEKİ</t>
        </is>
      </c>
      <c r="D208" s="124" t="inlineStr">
        <is>
          <t>U034</t>
        </is>
      </c>
      <c r="E208" s="124" t="inlineStr">
        <is>
          <t>UNLU MAMÜLLER</t>
        </is>
      </c>
      <c r="F208" s="124" t="inlineStr">
        <is>
          <t>TÜM AKTİVİTELER</t>
        </is>
      </c>
      <c r="G208" s="166" t="n">
        <v>1</v>
      </c>
      <c r="H208" s="166" t="n">
        <v>0.92</v>
      </c>
      <c r="I208" s="166" t="n">
        <v>0.92</v>
      </c>
      <c r="J208" s="166" t="n">
        <v>512</v>
      </c>
      <c r="K208" s="167" t="n">
        <v>0.95</v>
      </c>
      <c r="L208" s="124" t="inlineStr">
        <is>
          <t>Sistem Önerisi</t>
        </is>
      </c>
      <c r="M208" s="124" t="inlineStr">
        <is>
          <t>Saha Etüdü Bekleniyor kalibrasyon</t>
        </is>
      </c>
    </row>
    <row r="209" ht="15" customHeight="1" s="113">
      <c r="A209" s="124" t="inlineStr">
        <is>
          <t>M024</t>
        </is>
      </c>
      <c r="B209" s="124" t="inlineStr">
        <is>
          <t>GÜMÜŞPALA</t>
        </is>
      </c>
      <c r="C209" s="124" t="inlineStr">
        <is>
          <t>DERYA YARDIMCI</t>
        </is>
      </c>
      <c r="D209" s="124" t="inlineStr">
        <is>
          <t>U015</t>
        </is>
      </c>
      <c r="E209" s="124" t="inlineStr">
        <is>
          <t>KASİYER</t>
        </is>
      </c>
      <c r="F209" s="124" t="inlineStr">
        <is>
          <t>TÜM AKTİVİTELER</t>
        </is>
      </c>
      <c r="G209" s="166" t="n">
        <v>2</v>
      </c>
      <c r="H209" s="166" t="n">
        <v>1.84</v>
      </c>
      <c r="I209" s="166" t="n">
        <v>0.92</v>
      </c>
      <c r="J209" s="166" t="n">
        <v>512</v>
      </c>
      <c r="K209" s="167" t="n">
        <v>0.95</v>
      </c>
      <c r="L209" s="124" t="inlineStr">
        <is>
          <t>Sistem Önerisi</t>
        </is>
      </c>
      <c r="M209" s="124" t="inlineStr">
        <is>
          <t>Saha Etüdü Bekleniyor kalibrasyon</t>
        </is>
      </c>
    </row>
    <row r="210" ht="15" customHeight="1" s="113">
      <c r="A210" s="124" t="inlineStr">
        <is>
          <t>M024</t>
        </is>
      </c>
      <c r="B210" s="124" t="inlineStr">
        <is>
          <t>GÜMÜŞPALA</t>
        </is>
      </c>
      <c r="C210" s="124" t="inlineStr">
        <is>
          <t>DERYA YARDIMCI</t>
        </is>
      </c>
      <c r="D210" s="124" t="inlineStr">
        <is>
          <t>U026</t>
        </is>
      </c>
      <c r="E210" s="124" t="inlineStr">
        <is>
          <t>REYON GÖREVLİSİ</t>
        </is>
      </c>
      <c r="F210" s="124" t="inlineStr">
        <is>
          <t>TÜM AKTİVİTELER</t>
        </is>
      </c>
      <c r="G210" s="166" t="n">
        <v>1</v>
      </c>
      <c r="H210" s="166" t="n">
        <v>0.9399999999999999</v>
      </c>
      <c r="I210" s="166" t="n">
        <v>0.9399999999999999</v>
      </c>
      <c r="J210" s="166" t="n">
        <v>514</v>
      </c>
      <c r="K210" s="167" t="n">
        <v>0.95</v>
      </c>
      <c r="L210" s="124" t="inlineStr">
        <is>
          <t>Sistem Önerisi</t>
        </is>
      </c>
      <c r="M210" s="124" t="inlineStr">
        <is>
          <t>Saha Etüdü Bekleniyor kalibrasyon</t>
        </is>
      </c>
    </row>
    <row r="211" ht="15" customHeight="1" s="113">
      <c r="A211" s="124" t="inlineStr">
        <is>
          <t>M024</t>
        </is>
      </c>
      <c r="B211" s="124" t="inlineStr">
        <is>
          <t>GÜMÜŞPALA</t>
        </is>
      </c>
      <c r="C211" s="124" t="inlineStr">
        <is>
          <t>DERYA YARDIMCI</t>
        </is>
      </c>
      <c r="D211" s="124" t="inlineStr">
        <is>
          <t>U042</t>
        </is>
      </c>
      <c r="E211" s="124" t="inlineStr">
        <is>
          <t>ŞARKÜTERİ</t>
        </is>
      </c>
      <c r="F211" s="124" t="inlineStr">
        <is>
          <t>TÜM AKTİVİTELER</t>
        </is>
      </c>
      <c r="G211" s="166" t="n">
        <v>1</v>
      </c>
      <c r="H211" s="166" t="n">
        <v>0.92</v>
      </c>
      <c r="I211" s="166" t="n">
        <v>0.92</v>
      </c>
      <c r="J211" s="166" t="n">
        <v>512</v>
      </c>
      <c r="K211" s="167" t="n">
        <v>0.95</v>
      </c>
      <c r="L211" s="124" t="inlineStr">
        <is>
          <t>Sistem Önerisi</t>
        </is>
      </c>
      <c r="M211" s="124" t="inlineStr">
        <is>
          <t>Saha Etüdü Bekleniyor kalibrasyon</t>
        </is>
      </c>
    </row>
    <row r="212" ht="15" customHeight="1" s="113">
      <c r="A212" s="124" t="inlineStr">
        <is>
          <t>M024</t>
        </is>
      </c>
      <c r="B212" s="124" t="inlineStr">
        <is>
          <t>GÜMÜŞPALA</t>
        </is>
      </c>
      <c r="C212" s="124" t="inlineStr">
        <is>
          <t>DERYA YARDIMCI</t>
        </is>
      </c>
      <c r="D212" s="124" t="inlineStr">
        <is>
          <t>U013</t>
        </is>
      </c>
      <c r="E212" s="124" t="inlineStr">
        <is>
          <t>KASAP</t>
        </is>
      </c>
      <c r="F212" s="124" t="inlineStr">
        <is>
          <t>TÜM AKTİVİTELER</t>
        </is>
      </c>
      <c r="G212" s="166" t="n">
        <v>1</v>
      </c>
      <c r="H212" s="166" t="n">
        <v>1.11</v>
      </c>
      <c r="I212" s="166" t="n">
        <v>1.11</v>
      </c>
      <c r="J212" s="166" t="n">
        <v>510</v>
      </c>
      <c r="K212" s="167" t="n">
        <v>0.95</v>
      </c>
      <c r="L212" s="124" t="inlineStr">
        <is>
          <t>Sistem Önerisi</t>
        </is>
      </c>
      <c r="M212" s="124" t="inlineStr">
        <is>
          <t>Saha Etüdü Bekleniyor kalibrasyon</t>
        </is>
      </c>
    </row>
    <row r="213" ht="15" customHeight="1" s="113">
      <c r="A213" s="124" t="inlineStr">
        <is>
          <t>M024</t>
        </is>
      </c>
      <c r="B213" s="124" t="inlineStr">
        <is>
          <t>GÜMÜŞPALA</t>
        </is>
      </c>
      <c r="C213" s="124" t="inlineStr">
        <is>
          <t>DERYA YARDIMCI</t>
        </is>
      </c>
      <c r="D213" s="124" t="inlineStr">
        <is>
          <t>U017</t>
        </is>
      </c>
      <c r="E213" s="124" t="inlineStr">
        <is>
          <t>MANAV</t>
        </is>
      </c>
      <c r="F213" s="124" t="inlineStr">
        <is>
          <t>TÜM AKTİVİTELER</t>
        </is>
      </c>
      <c r="G213" s="166" t="n">
        <v>1</v>
      </c>
      <c r="H213" s="166" t="n">
        <v>0.9399999999999999</v>
      </c>
      <c r="I213" s="166" t="n">
        <v>0.9399999999999999</v>
      </c>
      <c r="J213" s="166" t="n">
        <v>514</v>
      </c>
      <c r="K213" s="167" t="n">
        <v>0.95</v>
      </c>
      <c r="L213" s="124" t="inlineStr">
        <is>
          <t>Sistem Önerisi</t>
        </is>
      </c>
      <c r="M213" s="124" t="inlineStr">
        <is>
          <t>Saha Etüdü Bekleniyor kalibrasyon</t>
        </is>
      </c>
    </row>
    <row r="214" ht="15" customHeight="1" s="113">
      <c r="A214" s="124" t="inlineStr">
        <is>
          <t>M024</t>
        </is>
      </c>
      <c r="B214" s="124" t="inlineStr">
        <is>
          <t>GÜMÜŞPALA</t>
        </is>
      </c>
      <c r="C214" s="124" t="inlineStr">
        <is>
          <t>DERYA YARDIMCI</t>
        </is>
      </c>
      <c r="D214" s="124" t="inlineStr">
        <is>
          <t>U023</t>
        </is>
      </c>
      <c r="E214" s="124" t="inlineStr">
        <is>
          <t>ONLİNE TOPLAYICI</t>
        </is>
      </c>
      <c r="F214" s="124" t="inlineStr">
        <is>
          <t>TÜM AKTİVİTELER</t>
        </is>
      </c>
      <c r="G214" s="166" t="n">
        <v>1</v>
      </c>
      <c r="H214" s="166" t="n">
        <v>1.12</v>
      </c>
      <c r="I214" s="166" t="n">
        <v>1.12</v>
      </c>
      <c r="J214" s="166" t="n">
        <v>511</v>
      </c>
      <c r="K214" s="167" t="n">
        <v>0.95</v>
      </c>
      <c r="L214" s="124" t="inlineStr">
        <is>
          <t>Sistem Önerisi</t>
        </is>
      </c>
      <c r="M214" s="124" t="inlineStr">
        <is>
          <t>Saha Etüdü Bekleniyor kalibrasyon</t>
        </is>
      </c>
    </row>
    <row r="215" ht="15" customHeight="1" s="113">
      <c r="A215" s="124" t="inlineStr">
        <is>
          <t>M024</t>
        </is>
      </c>
      <c r="B215" s="124" t="inlineStr">
        <is>
          <t>GÜMÜŞPALA</t>
        </is>
      </c>
      <c r="C215" s="124" t="inlineStr">
        <is>
          <t>DERYA YARDIMCI</t>
        </is>
      </c>
      <c r="D215" s="124" t="inlineStr">
        <is>
          <t>U024</t>
        </is>
      </c>
      <c r="E215" s="124" t="inlineStr">
        <is>
          <t>ONLİNE ŞOFÖR</t>
        </is>
      </c>
      <c r="F215" s="124" t="inlineStr">
        <is>
          <t>TÜM AKTİVİTELER</t>
        </is>
      </c>
      <c r="G215" s="166" t="n">
        <v>1</v>
      </c>
      <c r="H215" s="166" t="n">
        <v>0.92</v>
      </c>
      <c r="I215" s="166" t="n">
        <v>0.92</v>
      </c>
      <c r="J215" s="166" t="n">
        <v>512</v>
      </c>
      <c r="K215" s="167" t="n">
        <v>0.95</v>
      </c>
      <c r="L215" s="124" t="inlineStr">
        <is>
          <t>Sistem Önerisi</t>
        </is>
      </c>
      <c r="M215" s="124" t="inlineStr">
        <is>
          <t>Saha Etüdü Bekleniyor kalibrasyon</t>
        </is>
      </c>
    </row>
    <row r="216" ht="15" customHeight="1" s="113">
      <c r="A216" s="124" t="inlineStr">
        <is>
          <t>M024</t>
        </is>
      </c>
      <c r="B216" s="124" t="inlineStr">
        <is>
          <t>GÜMÜŞPALA</t>
        </is>
      </c>
      <c r="C216" s="124" t="inlineStr">
        <is>
          <t>DERYA YARDIMCI</t>
        </is>
      </c>
      <c r="D216" s="124" t="inlineStr">
        <is>
          <t>U002</t>
        </is>
      </c>
      <c r="E216" s="124" t="inlineStr">
        <is>
          <t>BAKLİYAT</t>
        </is>
      </c>
      <c r="F216" s="124" t="inlineStr">
        <is>
          <t>TÜM AKTİVİTELER</t>
        </is>
      </c>
      <c r="G216" s="166" t="n">
        <v>1</v>
      </c>
      <c r="H216" s="166" t="n">
        <v>1.09</v>
      </c>
      <c r="I216" s="166" t="n">
        <v>1.09</v>
      </c>
      <c r="J216" s="166" t="n">
        <v>508</v>
      </c>
      <c r="K216" s="167" t="n">
        <v>0.95</v>
      </c>
      <c r="L216" s="124" t="inlineStr">
        <is>
          <t>Sistem Önerisi</t>
        </is>
      </c>
      <c r="M216" s="124" t="inlineStr">
        <is>
          <t>Saha Etüdü Bekleniyor kalibrasyon</t>
        </is>
      </c>
    </row>
    <row r="217" ht="15" customHeight="1" s="113">
      <c r="A217" s="124" t="inlineStr">
        <is>
          <t>M024</t>
        </is>
      </c>
      <c r="B217" s="124" t="inlineStr">
        <is>
          <t>GÜMÜŞPALA</t>
        </is>
      </c>
      <c r="C217" s="124" t="inlineStr">
        <is>
          <t>DERYA YARDIMCI</t>
        </is>
      </c>
      <c r="D217" s="124" t="inlineStr">
        <is>
          <t>U034</t>
        </is>
      </c>
      <c r="E217" s="124" t="inlineStr">
        <is>
          <t>UNLU MAMÜLLER</t>
        </is>
      </c>
      <c r="F217" s="124" t="inlineStr">
        <is>
          <t>TÜM AKTİVİTELER</t>
        </is>
      </c>
      <c r="G217" s="166" t="n">
        <v>1</v>
      </c>
      <c r="H217" s="166" t="n">
        <v>0.93</v>
      </c>
      <c r="I217" s="166" t="n">
        <v>0.93</v>
      </c>
      <c r="J217" s="166" t="n">
        <v>513</v>
      </c>
      <c r="K217" s="167" t="n">
        <v>0.95</v>
      </c>
      <c r="L217" s="124" t="inlineStr">
        <is>
          <t>Sistem Önerisi</t>
        </is>
      </c>
      <c r="M217" s="124" t="inlineStr">
        <is>
          <t>Saha Etüdü Bekleniyor kalibrasyon</t>
        </is>
      </c>
    </row>
    <row r="218" ht="15" customHeight="1" s="113">
      <c r="A218" s="124" t="inlineStr">
        <is>
          <t>M025</t>
        </is>
      </c>
      <c r="B218" s="124" t="inlineStr">
        <is>
          <t>HAL DEPO</t>
        </is>
      </c>
      <c r="C218" s="124" t="inlineStr">
        <is>
          <t>HALİT BAŞDAŞ</t>
        </is>
      </c>
      <c r="D218" s="124" t="inlineStr">
        <is>
          <t>U015</t>
        </is>
      </c>
      <c r="E218" s="124" t="inlineStr">
        <is>
          <t>KASİYER</t>
        </is>
      </c>
      <c r="F218" s="124" t="inlineStr">
        <is>
          <t>TÜM AKTİVİTELER</t>
        </is>
      </c>
      <c r="G218" s="166" t="n">
        <v>2</v>
      </c>
      <c r="H218" s="166" t="n">
        <v>1.86</v>
      </c>
      <c r="I218" s="166" t="n">
        <v>0.93</v>
      </c>
      <c r="J218" s="166" t="n">
        <v>513</v>
      </c>
      <c r="K218" s="167" t="n">
        <v>0.95</v>
      </c>
      <c r="L218" s="124" t="inlineStr">
        <is>
          <t>Sistem Önerisi</t>
        </is>
      </c>
      <c r="M218" s="124" t="inlineStr">
        <is>
          <t>Saha Etüdü Bekleniyor kalibrasyon</t>
        </is>
      </c>
    </row>
    <row r="219" ht="15" customHeight="1" s="113">
      <c r="A219" s="124" t="inlineStr">
        <is>
          <t>M025</t>
        </is>
      </c>
      <c r="B219" s="124" t="inlineStr">
        <is>
          <t>HAL DEPO</t>
        </is>
      </c>
      <c r="C219" s="124" t="inlineStr">
        <is>
          <t>HALİT BAŞDAŞ</t>
        </is>
      </c>
      <c r="D219" s="124" t="inlineStr">
        <is>
          <t>U026</t>
        </is>
      </c>
      <c r="E219" s="124" t="inlineStr">
        <is>
          <t>REYON GÖREVLİSİ</t>
        </is>
      </c>
      <c r="F219" s="124" t="inlineStr">
        <is>
          <t>TÜM AKTİVİTELER</t>
        </is>
      </c>
      <c r="G219" s="166" t="n">
        <v>1</v>
      </c>
      <c r="H219" s="166" t="n">
        <v>0.95</v>
      </c>
      <c r="I219" s="166" t="n">
        <v>0.95</v>
      </c>
      <c r="J219" s="166" t="n">
        <v>515</v>
      </c>
      <c r="K219" s="167" t="n">
        <v>0.95</v>
      </c>
      <c r="L219" s="124" t="inlineStr">
        <is>
          <t>Sistem Önerisi</t>
        </is>
      </c>
      <c r="M219" s="124" t="inlineStr">
        <is>
          <t>Saha Etüdü Bekleniyor kalibrasyon</t>
        </is>
      </c>
    </row>
    <row r="220" ht="15" customHeight="1" s="113">
      <c r="A220" s="124" t="inlineStr">
        <is>
          <t>M025</t>
        </is>
      </c>
      <c r="B220" s="124" t="inlineStr">
        <is>
          <t>HAL DEPO</t>
        </is>
      </c>
      <c r="C220" s="124" t="inlineStr">
        <is>
          <t>HALİT BAŞDAŞ</t>
        </is>
      </c>
      <c r="D220" s="124" t="inlineStr">
        <is>
          <t>U042</t>
        </is>
      </c>
      <c r="E220" s="124" t="inlineStr">
        <is>
          <t>ŞARKÜTERİ</t>
        </is>
      </c>
      <c r="F220" s="124" t="inlineStr">
        <is>
          <t>TÜM AKTİVİTELER</t>
        </is>
      </c>
      <c r="G220" s="166" t="n">
        <v>1</v>
      </c>
      <c r="H220" s="166" t="n">
        <v>0.93</v>
      </c>
      <c r="I220" s="166" t="n">
        <v>0.93</v>
      </c>
      <c r="J220" s="166" t="n">
        <v>513</v>
      </c>
      <c r="K220" s="167" t="n">
        <v>0.95</v>
      </c>
      <c r="L220" s="124" t="inlineStr">
        <is>
          <t>Sistem Önerisi</t>
        </is>
      </c>
      <c r="M220" s="124" t="inlineStr">
        <is>
          <t>Saha Etüdü Bekleniyor kalibrasyon</t>
        </is>
      </c>
    </row>
    <row r="221" ht="15" customHeight="1" s="113">
      <c r="A221" s="124" t="inlineStr">
        <is>
          <t>M025</t>
        </is>
      </c>
      <c r="B221" s="124" t="inlineStr">
        <is>
          <t>HAL DEPO</t>
        </is>
      </c>
      <c r="C221" s="124" t="inlineStr">
        <is>
          <t>HALİT BAŞDAŞ</t>
        </is>
      </c>
      <c r="D221" s="124" t="inlineStr">
        <is>
          <t>U013</t>
        </is>
      </c>
      <c r="E221" s="124" t="inlineStr">
        <is>
          <t>KASAP</t>
        </is>
      </c>
      <c r="F221" s="124" t="inlineStr">
        <is>
          <t>TÜM AKTİVİTELER</t>
        </is>
      </c>
      <c r="G221" s="166" t="n">
        <v>1</v>
      </c>
      <c r="H221" s="166" t="n">
        <v>1.12</v>
      </c>
      <c r="I221" s="166" t="n">
        <v>1.12</v>
      </c>
      <c r="J221" s="166" t="n">
        <v>511</v>
      </c>
      <c r="K221" s="167" t="n">
        <v>0.95</v>
      </c>
      <c r="L221" s="124" t="inlineStr">
        <is>
          <t>Sistem Önerisi</t>
        </is>
      </c>
      <c r="M221" s="124" t="inlineStr">
        <is>
          <t>Saha Etüdü Bekleniyor kalibrasyon</t>
        </is>
      </c>
    </row>
    <row r="222" ht="15" customHeight="1" s="113">
      <c r="A222" s="124" t="inlineStr">
        <is>
          <t>M025</t>
        </is>
      </c>
      <c r="B222" s="124" t="inlineStr">
        <is>
          <t>HAL DEPO</t>
        </is>
      </c>
      <c r="C222" s="124" t="inlineStr">
        <is>
          <t>HALİT BAŞDAŞ</t>
        </is>
      </c>
      <c r="D222" s="124" t="inlineStr">
        <is>
          <t>U017</t>
        </is>
      </c>
      <c r="E222" s="124" t="inlineStr">
        <is>
          <t>MANAV</t>
        </is>
      </c>
      <c r="F222" s="124" t="inlineStr">
        <is>
          <t>TÜM AKTİVİTELER</t>
        </is>
      </c>
      <c r="G222" s="166" t="n">
        <v>1</v>
      </c>
      <c r="H222" s="166" t="n">
        <v>0.95</v>
      </c>
      <c r="I222" s="166" t="n">
        <v>0.95</v>
      </c>
      <c r="J222" s="166" t="n">
        <v>515</v>
      </c>
      <c r="K222" s="167" t="n">
        <v>0.95</v>
      </c>
      <c r="L222" s="124" t="inlineStr">
        <is>
          <t>Sistem Önerisi</t>
        </is>
      </c>
      <c r="M222" s="124" t="inlineStr">
        <is>
          <t>Saha Etüdü Bekleniyor kalibrasyon</t>
        </is>
      </c>
    </row>
    <row r="223" ht="15" customHeight="1" s="113">
      <c r="A223" s="124" t="inlineStr">
        <is>
          <t>M025</t>
        </is>
      </c>
      <c r="B223" s="124" t="inlineStr">
        <is>
          <t>HAL DEPO</t>
        </is>
      </c>
      <c r="C223" s="124" t="inlineStr">
        <is>
          <t>HALİT BAŞDAŞ</t>
        </is>
      </c>
      <c r="D223" s="124" t="inlineStr">
        <is>
          <t>U023</t>
        </is>
      </c>
      <c r="E223" s="124" t="inlineStr">
        <is>
          <t>ONLİNE TOPLAYICI</t>
        </is>
      </c>
      <c r="F223" s="124" t="inlineStr">
        <is>
          <t>TÜM AKTİVİTELER</t>
        </is>
      </c>
      <c r="G223" s="166" t="n">
        <v>1</v>
      </c>
      <c r="H223" s="166" t="n">
        <v>0.92</v>
      </c>
      <c r="I223" s="166" t="n">
        <v>0.92</v>
      </c>
      <c r="J223" s="166" t="n">
        <v>512</v>
      </c>
      <c r="K223" s="167" t="n">
        <v>0.95</v>
      </c>
      <c r="L223" s="124" t="inlineStr">
        <is>
          <t>Sistem Önerisi</t>
        </is>
      </c>
      <c r="M223" s="124" t="inlineStr">
        <is>
          <t>Saha Etüdü Bekleniyor kalibrasyon</t>
        </is>
      </c>
    </row>
    <row r="224" ht="15" customHeight="1" s="113">
      <c r="A224" s="124" t="inlineStr">
        <is>
          <t>M025</t>
        </is>
      </c>
      <c r="B224" s="124" t="inlineStr">
        <is>
          <t>HAL DEPO</t>
        </is>
      </c>
      <c r="C224" s="124" t="inlineStr">
        <is>
          <t>HALİT BAŞDAŞ</t>
        </is>
      </c>
      <c r="D224" s="124" t="inlineStr">
        <is>
          <t>U024</t>
        </is>
      </c>
      <c r="E224" s="124" t="inlineStr">
        <is>
          <t>ONLİNE ŞOFÖR</t>
        </is>
      </c>
      <c r="F224" s="124" t="inlineStr">
        <is>
          <t>TÜM AKTİVİTELER</t>
        </is>
      </c>
      <c r="G224" s="166" t="n">
        <v>1</v>
      </c>
      <c r="H224" s="166" t="n">
        <v>0.93</v>
      </c>
      <c r="I224" s="166" t="n">
        <v>0.93</v>
      </c>
      <c r="J224" s="166" t="n">
        <v>513</v>
      </c>
      <c r="K224" s="167" t="n">
        <v>0.95</v>
      </c>
      <c r="L224" s="124" t="inlineStr">
        <is>
          <t>Sistem Önerisi</t>
        </is>
      </c>
      <c r="M224" s="124" t="inlineStr">
        <is>
          <t>Saha Etüdü Bekleniyor kalibrasyon</t>
        </is>
      </c>
    </row>
    <row r="225" ht="15" customHeight="1" s="113">
      <c r="A225" s="124" t="inlineStr">
        <is>
          <t>M025</t>
        </is>
      </c>
      <c r="B225" s="124" t="inlineStr">
        <is>
          <t>HAL DEPO</t>
        </is>
      </c>
      <c r="C225" s="124" t="inlineStr">
        <is>
          <t>HALİT BAŞDAŞ</t>
        </is>
      </c>
      <c r="D225" s="124" t="inlineStr">
        <is>
          <t>U002</t>
        </is>
      </c>
      <c r="E225" s="124" t="inlineStr">
        <is>
          <t>BAKLİYAT</t>
        </is>
      </c>
      <c r="F225" s="124" t="inlineStr">
        <is>
          <t>TÜM AKTİVİTELER</t>
        </is>
      </c>
      <c r="G225" s="166" t="n">
        <v>1</v>
      </c>
      <c r="H225" s="166" t="n">
        <v>1.1</v>
      </c>
      <c r="I225" s="166" t="n">
        <v>1.1</v>
      </c>
      <c r="J225" s="166" t="n">
        <v>509</v>
      </c>
      <c r="K225" s="167" t="n">
        <v>0.95</v>
      </c>
      <c r="L225" s="124" t="inlineStr">
        <is>
          <t>Sistem Önerisi</t>
        </is>
      </c>
      <c r="M225" s="124" t="inlineStr">
        <is>
          <t>Saha Etüdü Bekleniyor kalibrasyon</t>
        </is>
      </c>
    </row>
    <row r="226" ht="15" customHeight="1" s="113">
      <c r="A226" s="124" t="inlineStr">
        <is>
          <t>M025</t>
        </is>
      </c>
      <c r="B226" s="124" t="inlineStr">
        <is>
          <t>HAL DEPO</t>
        </is>
      </c>
      <c r="C226" s="124" t="inlineStr">
        <is>
          <t>HALİT BAŞDAŞ</t>
        </is>
      </c>
      <c r="D226" s="124" t="inlineStr">
        <is>
          <t>U034</t>
        </is>
      </c>
      <c r="E226" s="124" t="inlineStr">
        <is>
          <t>UNLU MAMÜLLER</t>
        </is>
      </c>
      <c r="F226" s="124" t="inlineStr">
        <is>
          <t>TÜM AKTİVİTELER</t>
        </is>
      </c>
      <c r="G226" s="166" t="n">
        <v>1</v>
      </c>
      <c r="H226" s="166" t="n">
        <v>0.9399999999999999</v>
      </c>
      <c r="I226" s="166" t="n">
        <v>0.9399999999999999</v>
      </c>
      <c r="J226" s="166" t="n">
        <v>514</v>
      </c>
      <c r="K226" s="167" t="n">
        <v>0.95</v>
      </c>
      <c r="L226" s="124" t="inlineStr">
        <is>
          <t>Sistem Önerisi</t>
        </is>
      </c>
      <c r="M226" s="124" t="inlineStr">
        <is>
          <t>Saha Etüdü Bekleniyor kalibrasyon</t>
        </is>
      </c>
    </row>
    <row r="227" ht="15" customHeight="1" s="113">
      <c r="A227" s="124" t="inlineStr">
        <is>
          <t>M026</t>
        </is>
      </c>
      <c r="B227" s="124" t="inlineStr">
        <is>
          <t>HARMANDALI</t>
        </is>
      </c>
      <c r="C227" s="124" t="inlineStr">
        <is>
          <t>DERYA YARDIMCI</t>
        </is>
      </c>
      <c r="D227" s="124" t="inlineStr">
        <is>
          <t>U015</t>
        </is>
      </c>
      <c r="E227" s="124" t="inlineStr">
        <is>
          <t>KASİYER</t>
        </is>
      </c>
      <c r="F227" s="124" t="inlineStr">
        <is>
          <t>TÜM AKTİVİTELER</t>
        </is>
      </c>
      <c r="G227" s="166" t="n">
        <v>2</v>
      </c>
      <c r="H227" s="166" t="n">
        <v>1.88</v>
      </c>
      <c r="I227" s="166" t="n">
        <v>0.9399999999999999</v>
      </c>
      <c r="J227" s="166" t="n">
        <v>514</v>
      </c>
      <c r="K227" s="167" t="n">
        <v>0.95</v>
      </c>
      <c r="L227" s="124" t="inlineStr">
        <is>
          <t>Sistem Önerisi</t>
        </is>
      </c>
      <c r="M227" s="124" t="inlineStr">
        <is>
          <t>Saha Etüdü Bekleniyor kalibrasyon</t>
        </is>
      </c>
    </row>
    <row r="228" ht="15" customHeight="1" s="113">
      <c r="A228" s="124" t="inlineStr">
        <is>
          <t>M026</t>
        </is>
      </c>
      <c r="B228" s="124" t="inlineStr">
        <is>
          <t>HARMANDALI</t>
        </is>
      </c>
      <c r="C228" s="124" t="inlineStr">
        <is>
          <t>DERYA YARDIMCI</t>
        </is>
      </c>
      <c r="D228" s="124" t="inlineStr">
        <is>
          <t>U026</t>
        </is>
      </c>
      <c r="E228" s="124" t="inlineStr">
        <is>
          <t>REYON GÖREVLİSİ</t>
        </is>
      </c>
      <c r="F228" s="124" t="inlineStr">
        <is>
          <t>TÜM AKTİVİTELER</t>
        </is>
      </c>
      <c r="G228" s="166" t="n">
        <v>1</v>
      </c>
      <c r="H228" s="166" t="n">
        <v>0.96</v>
      </c>
      <c r="I228" s="166" t="n">
        <v>0.96</v>
      </c>
      <c r="J228" s="166" t="n">
        <v>516</v>
      </c>
      <c r="K228" s="167" t="n">
        <v>0.95</v>
      </c>
      <c r="L228" s="124" t="inlineStr">
        <is>
          <t>Sistem Önerisi</t>
        </is>
      </c>
      <c r="M228" s="124" t="inlineStr">
        <is>
          <t>Saha Etüdü Bekleniyor kalibrasyon</t>
        </is>
      </c>
    </row>
    <row r="229" ht="15" customHeight="1" s="113">
      <c r="A229" s="124" t="inlineStr">
        <is>
          <t>M026</t>
        </is>
      </c>
      <c r="B229" s="124" t="inlineStr">
        <is>
          <t>HARMANDALI</t>
        </is>
      </c>
      <c r="C229" s="124" t="inlineStr">
        <is>
          <t>DERYA YARDIMCI</t>
        </is>
      </c>
      <c r="D229" s="124" t="inlineStr">
        <is>
          <t>U042</t>
        </is>
      </c>
      <c r="E229" s="124" t="inlineStr">
        <is>
          <t>ŞARKÜTERİ</t>
        </is>
      </c>
      <c r="F229" s="124" t="inlineStr">
        <is>
          <t>TÜM AKTİVİTELER</t>
        </is>
      </c>
      <c r="G229" s="166" t="n">
        <v>1</v>
      </c>
      <c r="H229" s="166" t="n">
        <v>0.9399999999999999</v>
      </c>
      <c r="I229" s="166" t="n">
        <v>0.9399999999999999</v>
      </c>
      <c r="J229" s="166" t="n">
        <v>514</v>
      </c>
      <c r="K229" s="167" t="n">
        <v>0.95</v>
      </c>
      <c r="L229" s="124" t="inlineStr">
        <is>
          <t>Sistem Önerisi</t>
        </is>
      </c>
      <c r="M229" s="124" t="inlineStr">
        <is>
          <t>Saha Etüdü Bekleniyor kalibrasyon</t>
        </is>
      </c>
    </row>
    <row r="230" ht="15" customHeight="1" s="113">
      <c r="A230" s="124" t="inlineStr">
        <is>
          <t>M026</t>
        </is>
      </c>
      <c r="B230" s="124" t="inlineStr">
        <is>
          <t>HARMANDALI</t>
        </is>
      </c>
      <c r="C230" s="124" t="inlineStr">
        <is>
          <t>DERYA YARDIMCI</t>
        </is>
      </c>
      <c r="D230" s="124" t="inlineStr">
        <is>
          <t>U013</t>
        </is>
      </c>
      <c r="E230" s="124" t="inlineStr">
        <is>
          <t>KASAP</t>
        </is>
      </c>
      <c r="F230" s="124" t="inlineStr">
        <is>
          <t>TÜM AKTİVİTELER</t>
        </is>
      </c>
      <c r="G230" s="166" t="n">
        <v>1</v>
      </c>
      <c r="H230" s="166" t="n">
        <v>0.92</v>
      </c>
      <c r="I230" s="166" t="n">
        <v>0.92</v>
      </c>
      <c r="J230" s="166" t="n">
        <v>512</v>
      </c>
      <c r="K230" s="167" t="n">
        <v>0.95</v>
      </c>
      <c r="L230" s="124" t="inlineStr">
        <is>
          <t>Sistem Önerisi</t>
        </is>
      </c>
      <c r="M230" s="124" t="inlineStr">
        <is>
          <t>Saha Etüdü Bekleniyor kalibrasyon</t>
        </is>
      </c>
    </row>
    <row r="231" ht="15" customHeight="1" s="113">
      <c r="A231" s="124" t="inlineStr">
        <is>
          <t>M026</t>
        </is>
      </c>
      <c r="B231" s="124" t="inlineStr">
        <is>
          <t>HARMANDALI</t>
        </is>
      </c>
      <c r="C231" s="124" t="inlineStr">
        <is>
          <t>DERYA YARDIMCI</t>
        </is>
      </c>
      <c r="D231" s="124" t="inlineStr">
        <is>
          <t>U017</t>
        </is>
      </c>
      <c r="E231" s="124" t="inlineStr">
        <is>
          <t>MANAV</t>
        </is>
      </c>
      <c r="F231" s="124" t="inlineStr">
        <is>
          <t>TÜM AKTİVİTELER</t>
        </is>
      </c>
      <c r="G231" s="166" t="n">
        <v>1</v>
      </c>
      <c r="H231" s="166" t="n">
        <v>0.96</v>
      </c>
      <c r="I231" s="166" t="n">
        <v>0.96</v>
      </c>
      <c r="J231" s="166" t="n">
        <v>516</v>
      </c>
      <c r="K231" s="167" t="n">
        <v>0.95</v>
      </c>
      <c r="L231" s="124" t="inlineStr">
        <is>
          <t>Sistem Önerisi</t>
        </is>
      </c>
      <c r="M231" s="124" t="inlineStr">
        <is>
          <t>Saha Etüdü Bekleniyor kalibrasyon</t>
        </is>
      </c>
    </row>
    <row r="232" ht="15" customHeight="1" s="113">
      <c r="A232" s="124" t="inlineStr">
        <is>
          <t>M026</t>
        </is>
      </c>
      <c r="B232" s="124" t="inlineStr">
        <is>
          <t>HARMANDALI</t>
        </is>
      </c>
      <c r="C232" s="124" t="inlineStr">
        <is>
          <t>DERYA YARDIMCI</t>
        </is>
      </c>
      <c r="D232" s="124" t="inlineStr">
        <is>
          <t>U023</t>
        </is>
      </c>
      <c r="E232" s="124" t="inlineStr">
        <is>
          <t>ONLİNE TOPLAYICI</t>
        </is>
      </c>
      <c r="F232" s="124" t="inlineStr">
        <is>
          <t>TÜM AKTİVİTELER</t>
        </is>
      </c>
      <c r="G232" s="166" t="n">
        <v>1</v>
      </c>
      <c r="H232" s="166" t="n">
        <v>0.93</v>
      </c>
      <c r="I232" s="166" t="n">
        <v>0.93</v>
      </c>
      <c r="J232" s="166" t="n">
        <v>513</v>
      </c>
      <c r="K232" s="167" t="n">
        <v>0.95</v>
      </c>
      <c r="L232" s="124" t="inlineStr">
        <is>
          <t>Sistem Önerisi</t>
        </is>
      </c>
      <c r="M232" s="124" t="inlineStr">
        <is>
          <t>Saha Etüdü Bekleniyor kalibrasyon</t>
        </is>
      </c>
    </row>
    <row r="233" ht="15" customHeight="1" s="113">
      <c r="A233" s="124" t="inlineStr">
        <is>
          <t>M026</t>
        </is>
      </c>
      <c r="B233" s="124" t="inlineStr">
        <is>
          <t>HARMANDALI</t>
        </is>
      </c>
      <c r="C233" s="124" t="inlineStr">
        <is>
          <t>DERYA YARDIMCI</t>
        </is>
      </c>
      <c r="D233" s="124" t="inlineStr">
        <is>
          <t>U024</t>
        </is>
      </c>
      <c r="E233" s="124" t="inlineStr">
        <is>
          <t>ONLİNE ŞOFÖR</t>
        </is>
      </c>
      <c r="F233" s="124" t="inlineStr">
        <is>
          <t>TÜM AKTİVİTELER</t>
        </is>
      </c>
      <c r="G233" s="166" t="n">
        <v>1</v>
      </c>
      <c r="H233" s="166" t="n">
        <v>0.9399999999999999</v>
      </c>
      <c r="I233" s="166" t="n">
        <v>0.9399999999999999</v>
      </c>
      <c r="J233" s="166" t="n">
        <v>514</v>
      </c>
      <c r="K233" s="167" t="n">
        <v>0.95</v>
      </c>
      <c r="L233" s="124" t="inlineStr">
        <is>
          <t>Sistem Önerisi</t>
        </is>
      </c>
      <c r="M233" s="124" t="inlineStr">
        <is>
          <t>Saha Etüdü Bekleniyor kalibrasyon</t>
        </is>
      </c>
    </row>
    <row r="234" ht="15" customHeight="1" s="113">
      <c r="A234" s="124" t="inlineStr">
        <is>
          <t>M026</t>
        </is>
      </c>
      <c r="B234" s="124" t="inlineStr">
        <is>
          <t>HARMANDALI</t>
        </is>
      </c>
      <c r="C234" s="124" t="inlineStr">
        <is>
          <t>DERYA YARDIMCI</t>
        </is>
      </c>
      <c r="D234" s="124" t="inlineStr">
        <is>
          <t>U002</t>
        </is>
      </c>
      <c r="E234" s="124" t="inlineStr">
        <is>
          <t>BAKLİYAT</t>
        </is>
      </c>
      <c r="F234" s="124" t="inlineStr">
        <is>
          <t>TÜM AKTİVİTELER</t>
        </is>
      </c>
      <c r="G234" s="166" t="n">
        <v>1</v>
      </c>
      <c r="H234" s="166" t="n">
        <v>1.11</v>
      </c>
      <c r="I234" s="166" t="n">
        <v>1.11</v>
      </c>
      <c r="J234" s="166" t="n">
        <v>510</v>
      </c>
      <c r="K234" s="167" t="n">
        <v>0.95</v>
      </c>
      <c r="L234" s="124" t="inlineStr">
        <is>
          <t>Sistem Önerisi</t>
        </is>
      </c>
      <c r="M234" s="124" t="inlineStr">
        <is>
          <t>Saha Etüdü Bekleniyor kalibrasyon</t>
        </is>
      </c>
    </row>
    <row r="235" ht="15" customHeight="1" s="113">
      <c r="A235" s="124" t="inlineStr">
        <is>
          <t>M026</t>
        </is>
      </c>
      <c r="B235" s="124" t="inlineStr">
        <is>
          <t>HARMANDALI</t>
        </is>
      </c>
      <c r="C235" s="124" t="inlineStr">
        <is>
          <t>DERYA YARDIMCI</t>
        </is>
      </c>
      <c r="D235" s="124" t="inlineStr">
        <is>
          <t>U034</t>
        </is>
      </c>
      <c r="E235" s="124" t="inlineStr">
        <is>
          <t>UNLU MAMÜLLER</t>
        </is>
      </c>
      <c r="F235" s="124" t="inlineStr">
        <is>
          <t>TÜM AKTİVİTELER</t>
        </is>
      </c>
      <c r="G235" s="166" t="n">
        <v>1</v>
      </c>
      <c r="H235" s="166" t="n">
        <v>0.95</v>
      </c>
      <c r="I235" s="166" t="n">
        <v>0.95</v>
      </c>
      <c r="J235" s="166" t="n">
        <v>515</v>
      </c>
      <c r="K235" s="167" t="n">
        <v>0.95</v>
      </c>
      <c r="L235" s="124" t="inlineStr">
        <is>
          <t>Sistem Önerisi</t>
        </is>
      </c>
      <c r="M235" s="124" t="inlineStr">
        <is>
          <t>Saha Etüdü Bekleniyor kalibrasyon</t>
        </is>
      </c>
    </row>
    <row r="236" ht="15" customHeight="1" s="113">
      <c r="A236" s="124" t="inlineStr">
        <is>
          <t>M027</t>
        </is>
      </c>
      <c r="B236" s="124" t="inlineStr">
        <is>
          <t>HATAY</t>
        </is>
      </c>
      <c r="C236" s="124" t="inlineStr">
        <is>
          <t>ERTAN TEKİ</t>
        </is>
      </c>
      <c r="D236" s="124" t="inlineStr">
        <is>
          <t>U015</t>
        </is>
      </c>
      <c r="E236" s="124" t="inlineStr">
        <is>
          <t>KASİYER</t>
        </is>
      </c>
      <c r="F236" s="124" t="inlineStr">
        <is>
          <t>TÜM AKTİVİTELER</t>
        </is>
      </c>
      <c r="G236" s="166" t="n">
        <v>2</v>
      </c>
      <c r="H236" s="166" t="n">
        <v>1.9</v>
      </c>
      <c r="I236" s="166" t="n">
        <v>0.95</v>
      </c>
      <c r="J236" s="166" t="n">
        <v>515</v>
      </c>
      <c r="K236" s="167" t="n">
        <v>0.95</v>
      </c>
      <c r="L236" s="124" t="inlineStr">
        <is>
          <t>Sistem Önerisi</t>
        </is>
      </c>
      <c r="M236" s="124" t="inlineStr">
        <is>
          <t>Saha Etüdü Bekleniyor kalibrasyon</t>
        </is>
      </c>
    </row>
    <row r="237" ht="15" customHeight="1" s="113">
      <c r="A237" s="124" t="inlineStr">
        <is>
          <t>M027</t>
        </is>
      </c>
      <c r="B237" s="124" t="inlineStr">
        <is>
          <t>HATAY</t>
        </is>
      </c>
      <c r="C237" s="124" t="inlineStr">
        <is>
          <t>ERTAN TEKİ</t>
        </is>
      </c>
      <c r="D237" s="124" t="inlineStr">
        <is>
          <t>U026</t>
        </is>
      </c>
      <c r="E237" s="124" t="inlineStr">
        <is>
          <t>REYON GÖREVLİSİ</t>
        </is>
      </c>
      <c r="F237" s="124" t="inlineStr">
        <is>
          <t>TÜM AKTİVİTELER</t>
        </is>
      </c>
      <c r="G237" s="166" t="n">
        <v>1</v>
      </c>
      <c r="H237" s="166" t="n">
        <v>0.97</v>
      </c>
      <c r="I237" s="166" t="n">
        <v>0.97</v>
      </c>
      <c r="J237" s="166" t="n">
        <v>517</v>
      </c>
      <c r="K237" s="167" t="n">
        <v>0.95</v>
      </c>
      <c r="L237" s="124" t="inlineStr">
        <is>
          <t>Sistem Önerisi</t>
        </is>
      </c>
      <c r="M237" s="124" t="inlineStr">
        <is>
          <t>Saha Etüdü Bekleniyor kalibrasyon</t>
        </is>
      </c>
    </row>
    <row r="238" ht="15" customHeight="1" s="113">
      <c r="A238" s="124" t="inlineStr">
        <is>
          <t>M027</t>
        </is>
      </c>
      <c r="B238" s="124" t="inlineStr">
        <is>
          <t>HATAY</t>
        </is>
      </c>
      <c r="C238" s="124" t="inlineStr">
        <is>
          <t>ERTAN TEKİ</t>
        </is>
      </c>
      <c r="D238" s="124" t="inlineStr">
        <is>
          <t>U042</t>
        </is>
      </c>
      <c r="E238" s="124" t="inlineStr">
        <is>
          <t>ŞARKÜTERİ</t>
        </is>
      </c>
      <c r="F238" s="124" t="inlineStr">
        <is>
          <t>TÜM AKTİVİTELER</t>
        </is>
      </c>
      <c r="G238" s="166" t="n">
        <v>1</v>
      </c>
      <c r="H238" s="166" t="n">
        <v>0.95</v>
      </c>
      <c r="I238" s="166" t="n">
        <v>0.95</v>
      </c>
      <c r="J238" s="166" t="n">
        <v>515</v>
      </c>
      <c r="K238" s="167" t="n">
        <v>0.95</v>
      </c>
      <c r="L238" s="124" t="inlineStr">
        <is>
          <t>Sistem Önerisi</t>
        </is>
      </c>
      <c r="M238" s="124" t="inlineStr">
        <is>
          <t>Saha Etüdü Bekleniyor kalibrasyon</t>
        </is>
      </c>
    </row>
    <row r="239" ht="15" customHeight="1" s="113">
      <c r="A239" s="124" t="inlineStr">
        <is>
          <t>M027</t>
        </is>
      </c>
      <c r="B239" s="124" t="inlineStr">
        <is>
          <t>HATAY</t>
        </is>
      </c>
      <c r="C239" s="124" t="inlineStr">
        <is>
          <t>ERTAN TEKİ</t>
        </is>
      </c>
      <c r="D239" s="124" t="inlineStr">
        <is>
          <t>U013</t>
        </is>
      </c>
      <c r="E239" s="124" t="inlineStr">
        <is>
          <t>KASAP</t>
        </is>
      </c>
      <c r="F239" s="124" t="inlineStr">
        <is>
          <t>TÜM AKTİVİTELER</t>
        </is>
      </c>
      <c r="G239" s="166" t="n">
        <v>1</v>
      </c>
      <c r="H239" s="166" t="n">
        <v>0.93</v>
      </c>
      <c r="I239" s="166" t="n">
        <v>0.93</v>
      </c>
      <c r="J239" s="166" t="n">
        <v>513</v>
      </c>
      <c r="K239" s="167" t="n">
        <v>0.95</v>
      </c>
      <c r="L239" s="124" t="inlineStr">
        <is>
          <t>Sistem Önerisi</t>
        </is>
      </c>
      <c r="M239" s="124" t="inlineStr">
        <is>
          <t>Saha Etüdü Bekleniyor kalibrasyon</t>
        </is>
      </c>
    </row>
    <row r="240" ht="15" customHeight="1" s="113">
      <c r="A240" s="124" t="inlineStr">
        <is>
          <t>M027</t>
        </is>
      </c>
      <c r="B240" s="124" t="inlineStr">
        <is>
          <t>HATAY</t>
        </is>
      </c>
      <c r="C240" s="124" t="inlineStr">
        <is>
          <t>ERTAN TEKİ</t>
        </is>
      </c>
      <c r="D240" s="124" t="inlineStr">
        <is>
          <t>U017</t>
        </is>
      </c>
      <c r="E240" s="124" t="inlineStr">
        <is>
          <t>MANAV</t>
        </is>
      </c>
      <c r="F240" s="124" t="inlineStr">
        <is>
          <t>TÜM AKTİVİTELER</t>
        </is>
      </c>
      <c r="G240" s="166" t="n">
        <v>1</v>
      </c>
      <c r="H240" s="166" t="n">
        <v>0.97</v>
      </c>
      <c r="I240" s="166" t="n">
        <v>0.97</v>
      </c>
      <c r="J240" s="166" t="n">
        <v>517</v>
      </c>
      <c r="K240" s="167" t="n">
        <v>0.95</v>
      </c>
      <c r="L240" s="124" t="inlineStr">
        <is>
          <t>Sistem Önerisi</t>
        </is>
      </c>
      <c r="M240" s="124" t="inlineStr">
        <is>
          <t>Saha Etüdü Bekleniyor kalibrasyon</t>
        </is>
      </c>
    </row>
    <row r="241" ht="15" customHeight="1" s="113">
      <c r="A241" s="124" t="inlineStr">
        <is>
          <t>M027</t>
        </is>
      </c>
      <c r="B241" s="124" t="inlineStr">
        <is>
          <t>HATAY</t>
        </is>
      </c>
      <c r="C241" s="124" t="inlineStr">
        <is>
          <t>ERTAN TEKİ</t>
        </is>
      </c>
      <c r="D241" s="124" t="inlineStr">
        <is>
          <t>U023</t>
        </is>
      </c>
      <c r="E241" s="124" t="inlineStr">
        <is>
          <t>ONLİNE TOPLAYICI</t>
        </is>
      </c>
      <c r="F241" s="124" t="inlineStr">
        <is>
          <t>TÜM AKTİVİTELER</t>
        </is>
      </c>
      <c r="G241" s="166" t="n">
        <v>1</v>
      </c>
      <c r="H241" s="166" t="n">
        <v>0.9399999999999999</v>
      </c>
      <c r="I241" s="166" t="n">
        <v>0.9399999999999999</v>
      </c>
      <c r="J241" s="166" t="n">
        <v>514</v>
      </c>
      <c r="K241" s="167" t="n">
        <v>0.95</v>
      </c>
      <c r="L241" s="124" t="inlineStr">
        <is>
          <t>Sistem Önerisi</t>
        </is>
      </c>
      <c r="M241" s="124" t="inlineStr">
        <is>
          <t>Saha Etüdü Bekleniyor kalibrasyon</t>
        </is>
      </c>
    </row>
    <row r="242" ht="15" customHeight="1" s="113">
      <c r="A242" s="124" t="inlineStr">
        <is>
          <t>M027</t>
        </is>
      </c>
      <c r="B242" s="124" t="inlineStr">
        <is>
          <t>HATAY</t>
        </is>
      </c>
      <c r="C242" s="124" t="inlineStr">
        <is>
          <t>ERTAN TEKİ</t>
        </is>
      </c>
      <c r="D242" s="124" t="inlineStr">
        <is>
          <t>U024</t>
        </is>
      </c>
      <c r="E242" s="124" t="inlineStr">
        <is>
          <t>ONLİNE ŞOFÖR</t>
        </is>
      </c>
      <c r="F242" s="124" t="inlineStr">
        <is>
          <t>TÜM AKTİVİTELER</t>
        </is>
      </c>
      <c r="G242" s="166" t="n">
        <v>1</v>
      </c>
      <c r="H242" s="166" t="n">
        <v>0.95</v>
      </c>
      <c r="I242" s="166" t="n">
        <v>0.95</v>
      </c>
      <c r="J242" s="166" t="n">
        <v>515</v>
      </c>
      <c r="K242" s="167" t="n">
        <v>0.95</v>
      </c>
      <c r="L242" s="124" t="inlineStr">
        <is>
          <t>Sistem Önerisi</t>
        </is>
      </c>
      <c r="M242" s="124" t="inlineStr">
        <is>
          <t>Saha Etüdü Bekleniyor kalibrasyon</t>
        </is>
      </c>
    </row>
    <row r="243" ht="15" customHeight="1" s="113">
      <c r="A243" s="124" t="inlineStr">
        <is>
          <t>M027</t>
        </is>
      </c>
      <c r="B243" s="124" t="inlineStr">
        <is>
          <t>HATAY</t>
        </is>
      </c>
      <c r="C243" s="124" t="inlineStr">
        <is>
          <t>ERTAN TEKİ</t>
        </is>
      </c>
      <c r="D243" s="124" t="inlineStr">
        <is>
          <t>U002</t>
        </is>
      </c>
      <c r="E243" s="124" t="inlineStr">
        <is>
          <t>BAKLİYAT</t>
        </is>
      </c>
      <c r="F243" s="124" t="inlineStr">
        <is>
          <t>TÜM AKTİVİTELER</t>
        </is>
      </c>
      <c r="G243" s="166" t="n">
        <v>1</v>
      </c>
      <c r="H243" s="166" t="n">
        <v>1.12</v>
      </c>
      <c r="I243" s="166" t="n">
        <v>1.12</v>
      </c>
      <c r="J243" s="166" t="n">
        <v>511</v>
      </c>
      <c r="K243" s="167" t="n">
        <v>0.95</v>
      </c>
      <c r="L243" s="124" t="inlineStr">
        <is>
          <t>Sistem Önerisi</t>
        </is>
      </c>
      <c r="M243" s="124" t="inlineStr">
        <is>
          <t>Saha Etüdü Bekleniyor kalibrasyon</t>
        </is>
      </c>
    </row>
    <row r="244" ht="15" customHeight="1" s="113">
      <c r="A244" s="124" t="inlineStr">
        <is>
          <t>M027</t>
        </is>
      </c>
      <c r="B244" s="124" t="inlineStr">
        <is>
          <t>HATAY</t>
        </is>
      </c>
      <c r="C244" s="124" t="inlineStr">
        <is>
          <t>ERTAN TEKİ</t>
        </is>
      </c>
      <c r="D244" s="124" t="inlineStr">
        <is>
          <t>U034</t>
        </is>
      </c>
      <c r="E244" s="124" t="inlineStr">
        <is>
          <t>UNLU MAMÜLLER</t>
        </is>
      </c>
      <c r="F244" s="124" t="inlineStr">
        <is>
          <t>TÜM AKTİVİTELER</t>
        </is>
      </c>
      <c r="G244" s="166" t="n">
        <v>1</v>
      </c>
      <c r="H244" s="166" t="n">
        <v>0.96</v>
      </c>
      <c r="I244" s="166" t="n">
        <v>0.96</v>
      </c>
      <c r="J244" s="166" t="n">
        <v>516</v>
      </c>
      <c r="K244" s="167" t="n">
        <v>0.95</v>
      </c>
      <c r="L244" s="124" t="inlineStr">
        <is>
          <t>Sistem Önerisi</t>
        </is>
      </c>
      <c r="M244" s="124" t="inlineStr">
        <is>
          <t>Saha Etüdü Bekleniyor kalibrasyon</t>
        </is>
      </c>
    </row>
    <row r="245" ht="15" customHeight="1" s="113">
      <c r="A245" s="124" t="inlineStr">
        <is>
          <t>M028</t>
        </is>
      </c>
      <c r="B245" s="124" t="inlineStr">
        <is>
          <t>KARŞIYAKA-1</t>
        </is>
      </c>
      <c r="C245" s="124" t="inlineStr">
        <is>
          <t>DERYA YARDIMCI</t>
        </is>
      </c>
      <c r="D245" s="124" t="inlineStr">
        <is>
          <t>U015</t>
        </is>
      </c>
      <c r="E245" s="124" t="inlineStr">
        <is>
          <t>KASİYER</t>
        </is>
      </c>
      <c r="F245" s="124" t="inlineStr">
        <is>
          <t>TÜM AKTİVİTELER</t>
        </is>
      </c>
      <c r="G245" s="166" t="n">
        <v>2</v>
      </c>
      <c r="H245" s="166" t="n">
        <v>1.92</v>
      </c>
      <c r="I245" s="166" t="n">
        <v>0.96</v>
      </c>
      <c r="J245" s="166" t="n">
        <v>516</v>
      </c>
      <c r="K245" s="167" t="n">
        <v>0.95</v>
      </c>
      <c r="L245" s="124" t="inlineStr">
        <is>
          <t>Sistem Önerisi</t>
        </is>
      </c>
      <c r="M245" s="124" t="inlineStr">
        <is>
          <t>Saha Etüdü Bekleniyor kalibrasyon</t>
        </is>
      </c>
    </row>
    <row r="246" ht="15" customHeight="1" s="113">
      <c r="A246" s="124" t="inlineStr">
        <is>
          <t>M028</t>
        </is>
      </c>
      <c r="B246" s="124" t="inlineStr">
        <is>
          <t>KARŞIYAKA-1</t>
        </is>
      </c>
      <c r="C246" s="124" t="inlineStr">
        <is>
          <t>DERYA YARDIMCI</t>
        </is>
      </c>
      <c r="D246" s="124" t="inlineStr">
        <is>
          <t>U026</t>
        </is>
      </c>
      <c r="E246" s="124" t="inlineStr">
        <is>
          <t>REYON GÖREVLİSİ</t>
        </is>
      </c>
      <c r="F246" s="124" t="inlineStr">
        <is>
          <t>TÜM AKTİVİTELER</t>
        </is>
      </c>
      <c r="G246" s="166" t="n">
        <v>1</v>
      </c>
      <c r="H246" s="166" t="n">
        <v>0.98</v>
      </c>
      <c r="I246" s="166" t="n">
        <v>0.98</v>
      </c>
      <c r="J246" s="166" t="n">
        <v>518</v>
      </c>
      <c r="K246" s="167" t="n">
        <v>0.95</v>
      </c>
      <c r="L246" s="124" t="inlineStr">
        <is>
          <t>Sistem Önerisi</t>
        </is>
      </c>
      <c r="M246" s="124" t="inlineStr">
        <is>
          <t>Saha Etüdü Bekleniyor kalibrasyon</t>
        </is>
      </c>
    </row>
    <row r="247" ht="15" customHeight="1" s="113">
      <c r="A247" s="124" t="inlineStr">
        <is>
          <t>M028</t>
        </is>
      </c>
      <c r="B247" s="124" t="inlineStr">
        <is>
          <t>KARŞIYAKA-1</t>
        </is>
      </c>
      <c r="C247" s="124" t="inlineStr">
        <is>
          <t>DERYA YARDIMCI</t>
        </is>
      </c>
      <c r="D247" s="124" t="inlineStr">
        <is>
          <t>U042</t>
        </is>
      </c>
      <c r="E247" s="124" t="inlineStr">
        <is>
          <t>ŞARKÜTERİ</t>
        </is>
      </c>
      <c r="F247" s="124" t="inlineStr">
        <is>
          <t>TÜM AKTİVİTELER</t>
        </is>
      </c>
      <c r="G247" s="166" t="n">
        <v>1</v>
      </c>
      <c r="H247" s="166" t="n">
        <v>0.96</v>
      </c>
      <c r="I247" s="166" t="n">
        <v>0.96</v>
      </c>
      <c r="J247" s="166" t="n">
        <v>516</v>
      </c>
      <c r="K247" s="167" t="n">
        <v>0.95</v>
      </c>
      <c r="L247" s="124" t="inlineStr">
        <is>
          <t>Sistem Önerisi</t>
        </is>
      </c>
      <c r="M247" s="124" t="inlineStr">
        <is>
          <t>Saha Etüdü Bekleniyor kalibrasyon</t>
        </is>
      </c>
    </row>
    <row r="248" ht="15" customHeight="1" s="113">
      <c r="A248" s="124" t="inlineStr">
        <is>
          <t>M028</t>
        </is>
      </c>
      <c r="B248" s="124" t="inlineStr">
        <is>
          <t>KARŞIYAKA-1</t>
        </is>
      </c>
      <c r="C248" s="124" t="inlineStr">
        <is>
          <t>DERYA YARDIMCI</t>
        </is>
      </c>
      <c r="D248" s="124" t="inlineStr">
        <is>
          <t>U013</t>
        </is>
      </c>
      <c r="E248" s="124" t="inlineStr">
        <is>
          <t>KASAP</t>
        </is>
      </c>
      <c r="F248" s="124" t="inlineStr">
        <is>
          <t>TÜM AKTİVİTELER</t>
        </is>
      </c>
      <c r="G248" s="166" t="n">
        <v>1</v>
      </c>
      <c r="H248" s="166" t="n">
        <v>0.9399999999999999</v>
      </c>
      <c r="I248" s="166" t="n">
        <v>0.9399999999999999</v>
      </c>
      <c r="J248" s="166" t="n">
        <v>514</v>
      </c>
      <c r="K248" s="167" t="n">
        <v>0.95</v>
      </c>
      <c r="L248" s="124" t="inlineStr">
        <is>
          <t>Sistem Önerisi</t>
        </is>
      </c>
      <c r="M248" s="124" t="inlineStr">
        <is>
          <t>Saha Etüdü Bekleniyor kalibrasyon</t>
        </is>
      </c>
    </row>
    <row r="249" ht="15" customHeight="1" s="113">
      <c r="A249" s="124" t="inlineStr">
        <is>
          <t>M028</t>
        </is>
      </c>
      <c r="B249" s="124" t="inlineStr">
        <is>
          <t>KARŞIYAKA-1</t>
        </is>
      </c>
      <c r="C249" s="124" t="inlineStr">
        <is>
          <t>DERYA YARDIMCI</t>
        </is>
      </c>
      <c r="D249" s="124" t="inlineStr">
        <is>
          <t>U017</t>
        </is>
      </c>
      <c r="E249" s="124" t="inlineStr">
        <is>
          <t>MANAV</t>
        </is>
      </c>
      <c r="F249" s="124" t="inlineStr">
        <is>
          <t>TÜM AKTİVİTELER</t>
        </is>
      </c>
      <c r="G249" s="166" t="n">
        <v>1</v>
      </c>
      <c r="H249" s="166" t="n">
        <v>0.98</v>
      </c>
      <c r="I249" s="166" t="n">
        <v>0.98</v>
      </c>
      <c r="J249" s="166" t="n">
        <v>518</v>
      </c>
      <c r="K249" s="167" t="n">
        <v>0.95</v>
      </c>
      <c r="L249" s="124" t="inlineStr">
        <is>
          <t>Sistem Önerisi</t>
        </is>
      </c>
      <c r="M249" s="124" t="inlineStr">
        <is>
          <t>Saha Etüdü Bekleniyor kalibrasyon</t>
        </is>
      </c>
    </row>
    <row r="250" ht="15" customHeight="1" s="113">
      <c r="A250" s="124" t="inlineStr">
        <is>
          <t>M028</t>
        </is>
      </c>
      <c r="B250" s="124" t="inlineStr">
        <is>
          <t>KARŞIYAKA-1</t>
        </is>
      </c>
      <c r="C250" s="124" t="inlineStr">
        <is>
          <t>DERYA YARDIMCI</t>
        </is>
      </c>
      <c r="D250" s="124" t="inlineStr">
        <is>
          <t>U023</t>
        </is>
      </c>
      <c r="E250" s="124" t="inlineStr">
        <is>
          <t>ONLİNE TOPLAYICI</t>
        </is>
      </c>
      <c r="F250" s="124" t="inlineStr">
        <is>
          <t>TÜM AKTİVİTELER</t>
        </is>
      </c>
      <c r="G250" s="166" t="n">
        <v>1</v>
      </c>
      <c r="H250" s="166" t="n">
        <v>0.95</v>
      </c>
      <c r="I250" s="166" t="n">
        <v>0.95</v>
      </c>
      <c r="J250" s="166" t="n">
        <v>515</v>
      </c>
      <c r="K250" s="167" t="n">
        <v>0.95</v>
      </c>
      <c r="L250" s="124" t="inlineStr">
        <is>
          <t>Sistem Önerisi</t>
        </is>
      </c>
      <c r="M250" s="124" t="inlineStr">
        <is>
          <t>Saha Etüdü Bekleniyor kalibrasyon</t>
        </is>
      </c>
    </row>
    <row r="251" ht="15" customHeight="1" s="113">
      <c r="A251" s="124" t="inlineStr">
        <is>
          <t>M028</t>
        </is>
      </c>
      <c r="B251" s="124" t="inlineStr">
        <is>
          <t>KARŞIYAKA-1</t>
        </is>
      </c>
      <c r="C251" s="124" t="inlineStr">
        <is>
          <t>DERYA YARDIMCI</t>
        </is>
      </c>
      <c r="D251" s="124" t="inlineStr">
        <is>
          <t>U024</t>
        </is>
      </c>
      <c r="E251" s="124" t="inlineStr">
        <is>
          <t>ONLİNE ŞOFÖR</t>
        </is>
      </c>
      <c r="F251" s="124" t="inlineStr">
        <is>
          <t>TÜM AKTİVİTELER</t>
        </is>
      </c>
      <c r="G251" s="166" t="n">
        <v>1</v>
      </c>
      <c r="H251" s="166" t="n">
        <v>0.96</v>
      </c>
      <c r="I251" s="166" t="n">
        <v>0.96</v>
      </c>
      <c r="J251" s="166" t="n">
        <v>516</v>
      </c>
      <c r="K251" s="167" t="n">
        <v>0.95</v>
      </c>
      <c r="L251" s="124" t="inlineStr">
        <is>
          <t>Sistem Önerisi</t>
        </is>
      </c>
      <c r="M251" s="124" t="inlineStr">
        <is>
          <t>Saha Etüdü Bekleniyor kalibrasyon</t>
        </is>
      </c>
    </row>
    <row r="252" ht="15" customHeight="1" s="113">
      <c r="A252" s="124" t="inlineStr">
        <is>
          <t>M028</t>
        </is>
      </c>
      <c r="B252" s="124" t="inlineStr">
        <is>
          <t>KARŞIYAKA-1</t>
        </is>
      </c>
      <c r="C252" s="124" t="inlineStr">
        <is>
          <t>DERYA YARDIMCI</t>
        </is>
      </c>
      <c r="D252" s="124" t="inlineStr">
        <is>
          <t>U002</t>
        </is>
      </c>
      <c r="E252" s="124" t="inlineStr">
        <is>
          <t>BAKLİYAT</t>
        </is>
      </c>
      <c r="F252" s="124" t="inlineStr">
        <is>
          <t>TÜM AKTİVİTELER</t>
        </is>
      </c>
      <c r="G252" s="166" t="n">
        <v>1</v>
      </c>
      <c r="H252" s="166" t="n">
        <v>0.92</v>
      </c>
      <c r="I252" s="166" t="n">
        <v>0.92</v>
      </c>
      <c r="J252" s="166" t="n">
        <v>512</v>
      </c>
      <c r="K252" s="167" t="n">
        <v>0.95</v>
      </c>
      <c r="L252" s="124" t="inlineStr">
        <is>
          <t>Sistem Önerisi</t>
        </is>
      </c>
      <c r="M252" s="124" t="inlineStr">
        <is>
          <t>Saha Etüdü Bekleniyor kalibrasyon</t>
        </is>
      </c>
    </row>
    <row r="253" ht="15" customHeight="1" s="113">
      <c r="A253" s="124" t="inlineStr">
        <is>
          <t>M028</t>
        </is>
      </c>
      <c r="B253" s="124" t="inlineStr">
        <is>
          <t>KARŞIYAKA-1</t>
        </is>
      </c>
      <c r="C253" s="124" t="inlineStr">
        <is>
          <t>DERYA YARDIMCI</t>
        </is>
      </c>
      <c r="D253" s="124" t="inlineStr">
        <is>
          <t>U034</t>
        </is>
      </c>
      <c r="E253" s="124" t="inlineStr">
        <is>
          <t>UNLU MAMÜLLER</t>
        </is>
      </c>
      <c r="F253" s="124" t="inlineStr">
        <is>
          <t>TÜM AKTİVİTELER</t>
        </is>
      </c>
      <c r="G253" s="166" t="n">
        <v>1</v>
      </c>
      <c r="H253" s="166" t="n">
        <v>0.97</v>
      </c>
      <c r="I253" s="166" t="n">
        <v>0.97</v>
      </c>
      <c r="J253" s="166" t="n">
        <v>517</v>
      </c>
      <c r="K253" s="167" t="n">
        <v>0.95</v>
      </c>
      <c r="L253" s="124" t="inlineStr">
        <is>
          <t>Sistem Önerisi</t>
        </is>
      </c>
      <c r="M253" s="124" t="inlineStr">
        <is>
          <t>Saha Etüdü Bekleniyor kalibrasyon</t>
        </is>
      </c>
    </row>
    <row r="254" ht="15" customHeight="1" s="113">
      <c r="A254" s="124" t="inlineStr">
        <is>
          <t>M029</t>
        </is>
      </c>
      <c r="B254" s="124" t="inlineStr">
        <is>
          <t>KARŞIYAKA-2</t>
        </is>
      </c>
      <c r="C254" s="124" t="inlineStr">
        <is>
          <t>DERYA YARDIMCI</t>
        </is>
      </c>
      <c r="D254" s="124" t="inlineStr">
        <is>
          <t>U015</t>
        </is>
      </c>
      <c r="E254" s="124" t="inlineStr">
        <is>
          <t>KASİYER</t>
        </is>
      </c>
      <c r="F254" s="124" t="inlineStr">
        <is>
          <t>TÜM AKTİVİTELER</t>
        </is>
      </c>
      <c r="G254" s="166" t="n">
        <v>2</v>
      </c>
      <c r="H254" s="166" t="n">
        <v>1.94</v>
      </c>
      <c r="I254" s="166" t="n">
        <v>0.97</v>
      </c>
      <c r="J254" s="166" t="n">
        <v>517</v>
      </c>
      <c r="K254" s="167" t="n">
        <v>0.95</v>
      </c>
      <c r="L254" s="124" t="inlineStr">
        <is>
          <t>Sistem Önerisi</t>
        </is>
      </c>
      <c r="M254" s="124" t="inlineStr">
        <is>
          <t>Saha Etüdü Bekleniyor kalibrasyon</t>
        </is>
      </c>
    </row>
    <row r="255" ht="15" customHeight="1" s="113">
      <c r="A255" s="124" t="inlineStr">
        <is>
          <t>M029</t>
        </is>
      </c>
      <c r="B255" s="124" t="inlineStr">
        <is>
          <t>KARŞIYAKA-2</t>
        </is>
      </c>
      <c r="C255" s="124" t="inlineStr">
        <is>
          <t>DERYA YARDIMCI</t>
        </is>
      </c>
      <c r="D255" s="124" t="inlineStr">
        <is>
          <t>U026</t>
        </is>
      </c>
      <c r="E255" s="124" t="inlineStr">
        <is>
          <t>REYON GÖREVLİSİ</t>
        </is>
      </c>
      <c r="F255" s="124" t="inlineStr">
        <is>
          <t>TÜM AKTİVİTELER</t>
        </is>
      </c>
      <c r="G255" s="166" t="n">
        <v>1</v>
      </c>
      <c r="H255" s="166" t="n">
        <v>0.99</v>
      </c>
      <c r="I255" s="166" t="n">
        <v>0.99</v>
      </c>
      <c r="J255" s="166" t="n">
        <v>519</v>
      </c>
      <c r="K255" s="167" t="n">
        <v>0.95</v>
      </c>
      <c r="L255" s="124" t="inlineStr">
        <is>
          <t>Sistem Önerisi</t>
        </is>
      </c>
      <c r="M255" s="124" t="inlineStr">
        <is>
          <t>Saha Etüdü Bekleniyor kalibrasyon</t>
        </is>
      </c>
    </row>
    <row r="256" ht="15" customHeight="1" s="113">
      <c r="A256" s="124" t="inlineStr">
        <is>
          <t>M029</t>
        </is>
      </c>
      <c r="B256" s="124" t="inlineStr">
        <is>
          <t>KARŞIYAKA-2</t>
        </is>
      </c>
      <c r="C256" s="124" t="inlineStr">
        <is>
          <t>DERYA YARDIMCI</t>
        </is>
      </c>
      <c r="D256" s="124" t="inlineStr">
        <is>
          <t>U042</t>
        </is>
      </c>
      <c r="E256" s="124" t="inlineStr">
        <is>
          <t>ŞARKÜTERİ</t>
        </is>
      </c>
      <c r="F256" s="124" t="inlineStr">
        <is>
          <t>TÜM AKTİVİTELER</t>
        </is>
      </c>
      <c r="G256" s="166" t="n">
        <v>1</v>
      </c>
      <c r="H256" s="166" t="n">
        <v>0.97</v>
      </c>
      <c r="I256" s="166" t="n">
        <v>0.97</v>
      </c>
      <c r="J256" s="166" t="n">
        <v>517</v>
      </c>
      <c r="K256" s="167" t="n">
        <v>0.95</v>
      </c>
      <c r="L256" s="124" t="inlineStr">
        <is>
          <t>Sistem Önerisi</t>
        </is>
      </c>
      <c r="M256" s="124" t="inlineStr">
        <is>
          <t>Saha Etüdü Bekleniyor kalibrasyon</t>
        </is>
      </c>
    </row>
    <row r="257" ht="15" customHeight="1" s="113">
      <c r="A257" s="124" t="inlineStr">
        <is>
          <t>M029</t>
        </is>
      </c>
      <c r="B257" s="124" t="inlineStr">
        <is>
          <t>KARŞIYAKA-2</t>
        </is>
      </c>
      <c r="C257" s="124" t="inlineStr">
        <is>
          <t>DERYA YARDIMCI</t>
        </is>
      </c>
      <c r="D257" s="124" t="inlineStr">
        <is>
          <t>U013</t>
        </is>
      </c>
      <c r="E257" s="124" t="inlineStr">
        <is>
          <t>KASAP</t>
        </is>
      </c>
      <c r="F257" s="124" t="inlineStr">
        <is>
          <t>TÜM AKTİVİTELER</t>
        </is>
      </c>
      <c r="G257" s="166" t="n">
        <v>1</v>
      </c>
      <c r="H257" s="166" t="n">
        <v>0.95</v>
      </c>
      <c r="I257" s="166" t="n">
        <v>0.95</v>
      </c>
      <c r="J257" s="166" t="n">
        <v>515</v>
      </c>
      <c r="K257" s="167" t="n">
        <v>0.95</v>
      </c>
      <c r="L257" s="124" t="inlineStr">
        <is>
          <t>Sistem Önerisi</t>
        </is>
      </c>
      <c r="M257" s="124" t="inlineStr">
        <is>
          <t>Saha Etüdü Bekleniyor kalibrasyon</t>
        </is>
      </c>
    </row>
    <row r="258" ht="15" customHeight="1" s="113">
      <c r="A258" s="124" t="inlineStr">
        <is>
          <t>M029</t>
        </is>
      </c>
      <c r="B258" s="124" t="inlineStr">
        <is>
          <t>KARŞIYAKA-2</t>
        </is>
      </c>
      <c r="C258" s="124" t="inlineStr">
        <is>
          <t>DERYA YARDIMCI</t>
        </is>
      </c>
      <c r="D258" s="124" t="inlineStr">
        <is>
          <t>U017</t>
        </is>
      </c>
      <c r="E258" s="124" t="inlineStr">
        <is>
          <t>MANAV</t>
        </is>
      </c>
      <c r="F258" s="124" t="inlineStr">
        <is>
          <t>TÜM AKTİVİTELER</t>
        </is>
      </c>
      <c r="G258" s="166" t="n">
        <v>1</v>
      </c>
      <c r="H258" s="166" t="n">
        <v>0.99</v>
      </c>
      <c r="I258" s="166" t="n">
        <v>0.99</v>
      </c>
      <c r="J258" s="166" t="n">
        <v>519</v>
      </c>
      <c r="K258" s="167" t="n">
        <v>0.95</v>
      </c>
      <c r="L258" s="124" t="inlineStr">
        <is>
          <t>Sistem Önerisi</t>
        </is>
      </c>
      <c r="M258" s="124" t="inlineStr">
        <is>
          <t>Saha Etüdü Bekleniyor kalibrasyon</t>
        </is>
      </c>
    </row>
    <row r="259" ht="15" customHeight="1" s="113">
      <c r="A259" s="124" t="inlineStr">
        <is>
          <t>M029</t>
        </is>
      </c>
      <c r="B259" s="124" t="inlineStr">
        <is>
          <t>KARŞIYAKA-2</t>
        </is>
      </c>
      <c r="C259" s="124" t="inlineStr">
        <is>
          <t>DERYA YARDIMCI</t>
        </is>
      </c>
      <c r="D259" s="124" t="inlineStr">
        <is>
          <t>U023</t>
        </is>
      </c>
      <c r="E259" s="124" t="inlineStr">
        <is>
          <t>ONLİNE TOPLAYICI</t>
        </is>
      </c>
      <c r="F259" s="124" t="inlineStr">
        <is>
          <t>TÜM AKTİVİTELER</t>
        </is>
      </c>
      <c r="G259" s="166" t="n">
        <v>1</v>
      </c>
      <c r="H259" s="166" t="n">
        <v>0.96</v>
      </c>
      <c r="I259" s="166" t="n">
        <v>0.96</v>
      </c>
      <c r="J259" s="166" t="n">
        <v>516</v>
      </c>
      <c r="K259" s="167" t="n">
        <v>0.95</v>
      </c>
      <c r="L259" s="124" t="inlineStr">
        <is>
          <t>Sistem Önerisi</t>
        </is>
      </c>
      <c r="M259" s="124" t="inlineStr">
        <is>
          <t>Saha Etüdü Bekleniyor kalibrasyon</t>
        </is>
      </c>
    </row>
    <row r="260" ht="15" customHeight="1" s="113">
      <c r="A260" s="124" t="inlineStr">
        <is>
          <t>M029</t>
        </is>
      </c>
      <c r="B260" s="124" t="inlineStr">
        <is>
          <t>KARŞIYAKA-2</t>
        </is>
      </c>
      <c r="C260" s="124" t="inlineStr">
        <is>
          <t>DERYA YARDIMCI</t>
        </is>
      </c>
      <c r="D260" s="124" t="inlineStr">
        <is>
          <t>U024</t>
        </is>
      </c>
      <c r="E260" s="124" t="inlineStr">
        <is>
          <t>ONLİNE ŞOFÖR</t>
        </is>
      </c>
      <c r="F260" s="124" t="inlineStr">
        <is>
          <t>TÜM AKTİVİTELER</t>
        </is>
      </c>
      <c r="G260" s="166" t="n">
        <v>1</v>
      </c>
      <c r="H260" s="166" t="n">
        <v>0.97</v>
      </c>
      <c r="I260" s="166" t="n">
        <v>0.97</v>
      </c>
      <c r="J260" s="166" t="n">
        <v>517</v>
      </c>
      <c r="K260" s="167" t="n">
        <v>0.95</v>
      </c>
      <c r="L260" s="124" t="inlineStr">
        <is>
          <t>Sistem Önerisi</t>
        </is>
      </c>
      <c r="M260" s="124" t="inlineStr">
        <is>
          <t>Saha Etüdü Bekleniyor kalibrasyon</t>
        </is>
      </c>
    </row>
    <row r="261" ht="15" customHeight="1" s="113">
      <c r="A261" s="124" t="inlineStr">
        <is>
          <t>M029</t>
        </is>
      </c>
      <c r="B261" s="124" t="inlineStr">
        <is>
          <t>KARŞIYAKA-2</t>
        </is>
      </c>
      <c r="C261" s="124" t="inlineStr">
        <is>
          <t>DERYA YARDIMCI</t>
        </is>
      </c>
      <c r="D261" s="124" t="inlineStr">
        <is>
          <t>U002</t>
        </is>
      </c>
      <c r="E261" s="124" t="inlineStr">
        <is>
          <t>BAKLİYAT</t>
        </is>
      </c>
      <c r="F261" s="124" t="inlineStr">
        <is>
          <t>TÜM AKTİVİTELER</t>
        </is>
      </c>
      <c r="G261" s="166" t="n">
        <v>1</v>
      </c>
      <c r="H261" s="166" t="n">
        <v>0.93</v>
      </c>
      <c r="I261" s="166" t="n">
        <v>0.93</v>
      </c>
      <c r="J261" s="166" t="n">
        <v>513</v>
      </c>
      <c r="K261" s="167" t="n">
        <v>0.95</v>
      </c>
      <c r="L261" s="124" t="inlineStr">
        <is>
          <t>Sistem Önerisi</t>
        </is>
      </c>
      <c r="M261" s="124" t="inlineStr">
        <is>
          <t>Saha Etüdü Bekleniyor kalibrasyon</t>
        </is>
      </c>
    </row>
    <row r="262" ht="15" customHeight="1" s="113">
      <c r="A262" s="124" t="inlineStr">
        <is>
          <t>M029</t>
        </is>
      </c>
      <c r="B262" s="124" t="inlineStr">
        <is>
          <t>KARŞIYAKA-2</t>
        </is>
      </c>
      <c r="C262" s="124" t="inlineStr">
        <is>
          <t>DERYA YARDIMCI</t>
        </is>
      </c>
      <c r="D262" s="124" t="inlineStr">
        <is>
          <t>U034</t>
        </is>
      </c>
      <c r="E262" s="124" t="inlineStr">
        <is>
          <t>UNLU MAMÜLLER</t>
        </is>
      </c>
      <c r="F262" s="124" t="inlineStr">
        <is>
          <t>TÜM AKTİVİTELER</t>
        </is>
      </c>
      <c r="G262" s="166" t="n">
        <v>1</v>
      </c>
      <c r="H262" s="166" t="n">
        <v>0.98</v>
      </c>
      <c r="I262" s="166" t="n">
        <v>0.98</v>
      </c>
      <c r="J262" s="166" t="n">
        <v>518</v>
      </c>
      <c r="K262" s="167" t="n">
        <v>0.95</v>
      </c>
      <c r="L262" s="124" t="inlineStr">
        <is>
          <t>Sistem Önerisi</t>
        </is>
      </c>
      <c r="M262" s="124" t="inlineStr">
        <is>
          <t>Saha Etüdü Bekleniyor kalibrasyon</t>
        </is>
      </c>
    </row>
    <row r="263" ht="15" customHeight="1" s="113">
      <c r="A263" s="124" t="inlineStr">
        <is>
          <t>M030</t>
        </is>
      </c>
      <c r="B263" s="124" t="inlineStr">
        <is>
          <t>MANAVKUYU</t>
        </is>
      </c>
      <c r="C263" s="124" t="inlineStr">
        <is>
          <t>DERYA YARDIMCI</t>
        </is>
      </c>
      <c r="D263" s="124" t="inlineStr">
        <is>
          <t>U015</t>
        </is>
      </c>
      <c r="E263" s="124" t="inlineStr">
        <is>
          <t>KASİYER</t>
        </is>
      </c>
      <c r="F263" s="124" t="inlineStr">
        <is>
          <t>TÜM AKTİVİTELER</t>
        </is>
      </c>
      <c r="G263" s="166" t="n">
        <v>2</v>
      </c>
      <c r="H263" s="166" t="n">
        <v>2.2</v>
      </c>
      <c r="I263" s="166" t="n">
        <v>1.1</v>
      </c>
      <c r="J263" s="166" t="n">
        <v>509</v>
      </c>
      <c r="K263" s="167" t="n">
        <v>0.95</v>
      </c>
      <c r="L263" s="124" t="inlineStr">
        <is>
          <t>Sistem Önerisi</t>
        </is>
      </c>
      <c r="M263" s="124" t="inlineStr">
        <is>
          <t>Saha Etüdü Bekleniyor kalibrasyon</t>
        </is>
      </c>
    </row>
    <row r="264" ht="15" customHeight="1" s="113">
      <c r="A264" s="124" t="inlineStr">
        <is>
          <t>M030</t>
        </is>
      </c>
      <c r="B264" s="124" t="inlineStr">
        <is>
          <t>MANAVKUYU</t>
        </is>
      </c>
      <c r="C264" s="124" t="inlineStr">
        <is>
          <t>DERYA YARDIMCI</t>
        </is>
      </c>
      <c r="D264" s="124" t="inlineStr">
        <is>
          <t>U026</t>
        </is>
      </c>
      <c r="E264" s="124" t="inlineStr">
        <is>
          <t>REYON GÖREVLİSİ</t>
        </is>
      </c>
      <c r="F264" s="124" t="inlineStr">
        <is>
          <t>TÜM AKTİVİTELER</t>
        </is>
      </c>
      <c r="G264" s="166" t="n">
        <v>1</v>
      </c>
      <c r="H264" s="166" t="n">
        <v>1.12</v>
      </c>
      <c r="I264" s="166" t="n">
        <v>1.12</v>
      </c>
      <c r="J264" s="166" t="n">
        <v>511</v>
      </c>
      <c r="K264" s="167" t="n">
        <v>0.95</v>
      </c>
      <c r="L264" s="124" t="inlineStr">
        <is>
          <t>Sistem Önerisi</t>
        </is>
      </c>
      <c r="M264" s="124" t="inlineStr">
        <is>
          <t>Saha Etüdü Bekleniyor kalibrasyon</t>
        </is>
      </c>
    </row>
    <row r="265" ht="15" customHeight="1" s="113">
      <c r="A265" s="124" t="inlineStr">
        <is>
          <t>M030</t>
        </is>
      </c>
      <c r="B265" s="124" t="inlineStr">
        <is>
          <t>MANAVKUYU</t>
        </is>
      </c>
      <c r="C265" s="124" t="inlineStr">
        <is>
          <t>DERYA YARDIMCI</t>
        </is>
      </c>
      <c r="D265" s="124" t="inlineStr">
        <is>
          <t>U042</t>
        </is>
      </c>
      <c r="E265" s="124" t="inlineStr">
        <is>
          <t>ŞARKÜTERİ</t>
        </is>
      </c>
      <c r="F265" s="124" t="inlineStr">
        <is>
          <t>TÜM AKTİVİTELER</t>
        </is>
      </c>
      <c r="G265" s="166" t="n">
        <v>1</v>
      </c>
      <c r="H265" s="166" t="n">
        <v>1.1</v>
      </c>
      <c r="I265" s="166" t="n">
        <v>1.1</v>
      </c>
      <c r="J265" s="166" t="n">
        <v>509</v>
      </c>
      <c r="K265" s="167" t="n">
        <v>0.95</v>
      </c>
      <c r="L265" s="124" t="inlineStr">
        <is>
          <t>Sistem Önerisi</t>
        </is>
      </c>
      <c r="M265" s="124" t="inlineStr">
        <is>
          <t>Saha Etüdü Bekleniyor kalibrasyon</t>
        </is>
      </c>
    </row>
    <row r="266" ht="15" customHeight="1" s="113">
      <c r="A266" s="124" t="inlineStr">
        <is>
          <t>M030</t>
        </is>
      </c>
      <c r="B266" s="124" t="inlineStr">
        <is>
          <t>MANAVKUYU</t>
        </is>
      </c>
      <c r="C266" s="124" t="inlineStr">
        <is>
          <t>DERYA YARDIMCI</t>
        </is>
      </c>
      <c r="D266" s="124" t="inlineStr">
        <is>
          <t>U013</t>
        </is>
      </c>
      <c r="E266" s="124" t="inlineStr">
        <is>
          <t>KASAP</t>
        </is>
      </c>
      <c r="F266" s="124" t="inlineStr">
        <is>
          <t>TÜM AKTİVİTELER</t>
        </is>
      </c>
      <c r="G266" s="166" t="n">
        <v>1</v>
      </c>
      <c r="H266" s="166" t="n">
        <v>1.08</v>
      </c>
      <c r="I266" s="166" t="n">
        <v>1.08</v>
      </c>
      <c r="J266" s="166" t="n">
        <v>507</v>
      </c>
      <c r="K266" s="167" t="n">
        <v>0.95</v>
      </c>
      <c r="L266" s="124" t="inlineStr">
        <is>
          <t>Sistem Önerisi</t>
        </is>
      </c>
      <c r="M266" s="124" t="inlineStr">
        <is>
          <t>Saha Etüdü Bekleniyor kalibrasyon</t>
        </is>
      </c>
    </row>
    <row r="267" ht="15" customHeight="1" s="113">
      <c r="A267" s="124" t="inlineStr">
        <is>
          <t>M030</t>
        </is>
      </c>
      <c r="B267" s="124" t="inlineStr">
        <is>
          <t>MANAVKUYU</t>
        </is>
      </c>
      <c r="C267" s="124" t="inlineStr">
        <is>
          <t>DERYA YARDIMCI</t>
        </is>
      </c>
      <c r="D267" s="124" t="inlineStr">
        <is>
          <t>U017</t>
        </is>
      </c>
      <c r="E267" s="124" t="inlineStr">
        <is>
          <t>MANAV</t>
        </is>
      </c>
      <c r="F267" s="124" t="inlineStr">
        <is>
          <t>TÜM AKTİVİTELER</t>
        </is>
      </c>
      <c r="G267" s="166" t="n">
        <v>1</v>
      </c>
      <c r="H267" s="166" t="n">
        <v>1.12</v>
      </c>
      <c r="I267" s="166" t="n">
        <v>1.12</v>
      </c>
      <c r="J267" s="166" t="n">
        <v>511</v>
      </c>
      <c r="K267" s="167" t="n">
        <v>0.95</v>
      </c>
      <c r="L267" s="124" t="inlineStr">
        <is>
          <t>Sistem Önerisi</t>
        </is>
      </c>
      <c r="M267" s="124" t="inlineStr">
        <is>
          <t>Saha Etüdü Bekleniyor kalibrasyon</t>
        </is>
      </c>
    </row>
    <row r="268" ht="15" customHeight="1" s="113">
      <c r="A268" s="124" t="inlineStr">
        <is>
          <t>M030</t>
        </is>
      </c>
      <c r="B268" s="124" t="inlineStr">
        <is>
          <t>MANAVKUYU</t>
        </is>
      </c>
      <c r="C268" s="124" t="inlineStr">
        <is>
          <t>DERYA YARDIMCI</t>
        </is>
      </c>
      <c r="D268" s="124" t="inlineStr">
        <is>
          <t>U023</t>
        </is>
      </c>
      <c r="E268" s="124" t="inlineStr">
        <is>
          <t>ONLİNE TOPLAYICI</t>
        </is>
      </c>
      <c r="F268" s="124" t="inlineStr">
        <is>
          <t>TÜM AKTİVİTELER</t>
        </is>
      </c>
      <c r="G268" s="166" t="n">
        <v>1</v>
      </c>
      <c r="H268" s="166" t="n">
        <v>1.09</v>
      </c>
      <c r="I268" s="166" t="n">
        <v>1.09</v>
      </c>
      <c r="J268" s="166" t="n">
        <v>508</v>
      </c>
      <c r="K268" s="167" t="n">
        <v>0.95</v>
      </c>
      <c r="L268" s="124" t="inlineStr">
        <is>
          <t>Sistem Önerisi</t>
        </is>
      </c>
      <c r="M268" s="124" t="inlineStr">
        <is>
          <t>Saha Etüdü Bekleniyor kalibrasyon</t>
        </is>
      </c>
    </row>
    <row r="269" ht="15" customHeight="1" s="113">
      <c r="A269" s="124" t="inlineStr">
        <is>
          <t>M030</t>
        </is>
      </c>
      <c r="B269" s="124" t="inlineStr">
        <is>
          <t>MANAVKUYU</t>
        </is>
      </c>
      <c r="C269" s="124" t="inlineStr">
        <is>
          <t>DERYA YARDIMCI</t>
        </is>
      </c>
      <c r="D269" s="124" t="inlineStr">
        <is>
          <t>U024</t>
        </is>
      </c>
      <c r="E269" s="124" t="inlineStr">
        <is>
          <t>ONLİNE ŞOFÖR</t>
        </is>
      </c>
      <c r="F269" s="124" t="inlineStr">
        <is>
          <t>TÜM AKTİVİTELER</t>
        </is>
      </c>
      <c r="G269" s="166" t="n">
        <v>1</v>
      </c>
      <c r="H269" s="166" t="n">
        <v>1.1</v>
      </c>
      <c r="I269" s="166" t="n">
        <v>1.1</v>
      </c>
      <c r="J269" s="166" t="n">
        <v>509</v>
      </c>
      <c r="K269" s="167" t="n">
        <v>0.95</v>
      </c>
      <c r="L269" s="124" t="inlineStr">
        <is>
          <t>Sistem Önerisi</t>
        </is>
      </c>
      <c r="M269" s="124" t="inlineStr">
        <is>
          <t>Saha Etüdü Bekleniyor kalibrasyon</t>
        </is>
      </c>
    </row>
    <row r="270" ht="15" customHeight="1" s="113">
      <c r="A270" s="124" t="inlineStr">
        <is>
          <t>M030</t>
        </is>
      </c>
      <c r="B270" s="124" t="inlineStr">
        <is>
          <t>MANAVKUYU</t>
        </is>
      </c>
      <c r="C270" s="124" t="inlineStr">
        <is>
          <t>DERYA YARDIMCI</t>
        </is>
      </c>
      <c r="D270" s="124" t="inlineStr">
        <is>
          <t>U002</t>
        </is>
      </c>
      <c r="E270" s="124" t="inlineStr">
        <is>
          <t>BAKLİYAT</t>
        </is>
      </c>
      <c r="F270" s="124" t="inlineStr">
        <is>
          <t>TÜM AKTİVİTELER</t>
        </is>
      </c>
      <c r="G270" s="166" t="n">
        <v>1</v>
      </c>
      <c r="H270" s="166" t="n">
        <v>1.06</v>
      </c>
      <c r="I270" s="166" t="n">
        <v>1.06</v>
      </c>
      <c r="J270" s="166" t="n">
        <v>505</v>
      </c>
      <c r="K270" s="167" t="n">
        <v>0.95</v>
      </c>
      <c r="L270" s="124" t="inlineStr">
        <is>
          <t>Sistem Önerisi</t>
        </is>
      </c>
      <c r="M270" s="124" t="inlineStr">
        <is>
          <t>Saha Etüdü Bekleniyor kalibrasyon</t>
        </is>
      </c>
    </row>
    <row r="271" ht="15" customHeight="1" s="113">
      <c r="A271" s="124" t="inlineStr">
        <is>
          <t>M030</t>
        </is>
      </c>
      <c r="B271" s="124" t="inlineStr">
        <is>
          <t>MANAVKUYU</t>
        </is>
      </c>
      <c r="C271" s="124" t="inlineStr">
        <is>
          <t>DERYA YARDIMCI</t>
        </is>
      </c>
      <c r="D271" s="124" t="inlineStr">
        <is>
          <t>U034</t>
        </is>
      </c>
      <c r="E271" s="124" t="inlineStr">
        <is>
          <t>UNLU MAMÜLLER</t>
        </is>
      </c>
      <c r="F271" s="124" t="inlineStr">
        <is>
          <t>TÜM AKTİVİTELER</t>
        </is>
      </c>
      <c r="G271" s="166" t="n">
        <v>1</v>
      </c>
      <c r="H271" s="166" t="n">
        <v>1.11</v>
      </c>
      <c r="I271" s="166" t="n">
        <v>1.11</v>
      </c>
      <c r="J271" s="166" t="n">
        <v>510</v>
      </c>
      <c r="K271" s="167" t="n">
        <v>0.95</v>
      </c>
      <c r="L271" s="124" t="inlineStr">
        <is>
          <t>Sistem Önerisi</t>
        </is>
      </c>
      <c r="M271" s="124" t="inlineStr">
        <is>
          <t>Saha Etüdü Bekleniyor kalibrasyon</t>
        </is>
      </c>
    </row>
    <row r="272" ht="15" customHeight="1" s="113">
      <c r="A272" s="124" t="inlineStr">
        <is>
          <t>M031</t>
        </is>
      </c>
      <c r="B272" s="124" t="inlineStr">
        <is>
          <t>MENDERES</t>
        </is>
      </c>
      <c r="C272" s="124" t="inlineStr">
        <is>
          <t>CÜNEYT ÇIKRIKÇI - AYŞE AVCU</t>
        </is>
      </c>
      <c r="D272" s="124" t="inlineStr">
        <is>
          <t>U015</t>
        </is>
      </c>
      <c r="E272" s="124" t="inlineStr">
        <is>
          <t>KASİYER</t>
        </is>
      </c>
      <c r="F272" s="124" t="inlineStr">
        <is>
          <t>TÜM AKTİVİTELER</t>
        </is>
      </c>
      <c r="G272" s="166" t="n">
        <v>2</v>
      </c>
      <c r="H272" s="166" t="n">
        <v>2.22</v>
      </c>
      <c r="I272" s="166" t="n">
        <v>1.11</v>
      </c>
      <c r="J272" s="166" t="n">
        <v>510</v>
      </c>
      <c r="K272" s="167" t="n">
        <v>0.95</v>
      </c>
      <c r="L272" s="124" t="inlineStr">
        <is>
          <t>Sistem Önerisi</t>
        </is>
      </c>
      <c r="M272" s="124" t="inlineStr">
        <is>
          <t>Saha Etüdü Bekleniyor kalibrasyon</t>
        </is>
      </c>
    </row>
    <row r="273" ht="15" customHeight="1" s="113">
      <c r="A273" s="124" t="inlineStr">
        <is>
          <t>M031</t>
        </is>
      </c>
      <c r="B273" s="124" t="inlineStr">
        <is>
          <t>MENDERES</t>
        </is>
      </c>
      <c r="C273" s="124" t="inlineStr">
        <is>
          <t>CÜNEYT ÇIKRIKÇI - AYŞE AVCU</t>
        </is>
      </c>
      <c r="D273" s="124" t="inlineStr">
        <is>
          <t>U026</t>
        </is>
      </c>
      <c r="E273" s="124" t="inlineStr">
        <is>
          <t>REYON GÖREVLİSİ</t>
        </is>
      </c>
      <c r="F273" s="124" t="inlineStr">
        <is>
          <t>TÜM AKTİVİTELER</t>
        </is>
      </c>
      <c r="G273" s="166" t="n">
        <v>1</v>
      </c>
      <c r="H273" s="166" t="n">
        <v>0.92</v>
      </c>
      <c r="I273" s="166" t="n">
        <v>0.92</v>
      </c>
      <c r="J273" s="166" t="n">
        <v>512</v>
      </c>
      <c r="K273" s="167" t="n">
        <v>0.95</v>
      </c>
      <c r="L273" s="124" t="inlineStr">
        <is>
          <t>Sistem Önerisi</t>
        </is>
      </c>
      <c r="M273" s="124" t="inlineStr">
        <is>
          <t>Saha Etüdü Bekleniyor kalibrasyon</t>
        </is>
      </c>
    </row>
    <row r="274" ht="15" customHeight="1" s="113">
      <c r="A274" s="124" t="inlineStr">
        <is>
          <t>M031</t>
        </is>
      </c>
      <c r="B274" s="124" t="inlineStr">
        <is>
          <t>MENDERES</t>
        </is>
      </c>
      <c r="C274" s="124" t="inlineStr">
        <is>
          <t>CÜNEYT ÇIKRIKÇI - AYŞE AVCU</t>
        </is>
      </c>
      <c r="D274" s="124" t="inlineStr">
        <is>
          <t>U042</t>
        </is>
      </c>
      <c r="E274" s="124" t="inlineStr">
        <is>
          <t>ŞARKÜTERİ</t>
        </is>
      </c>
      <c r="F274" s="124" t="inlineStr">
        <is>
          <t>TÜM AKTİVİTELER</t>
        </is>
      </c>
      <c r="G274" s="166" t="n">
        <v>1</v>
      </c>
      <c r="H274" s="166" t="n">
        <v>1.11</v>
      </c>
      <c r="I274" s="166" t="n">
        <v>1.11</v>
      </c>
      <c r="J274" s="166" t="n">
        <v>510</v>
      </c>
      <c r="K274" s="167" t="n">
        <v>0.95</v>
      </c>
      <c r="L274" s="124" t="inlineStr">
        <is>
          <t>Sistem Önerisi</t>
        </is>
      </c>
      <c r="M274" s="124" t="inlineStr">
        <is>
          <t>Saha Etüdü Bekleniyor kalibrasyon</t>
        </is>
      </c>
    </row>
    <row r="275" ht="15" customHeight="1" s="113">
      <c r="A275" s="124" t="inlineStr">
        <is>
          <t>M031</t>
        </is>
      </c>
      <c r="B275" s="124" t="inlineStr">
        <is>
          <t>MENDERES</t>
        </is>
      </c>
      <c r="C275" s="124" t="inlineStr">
        <is>
          <t>CÜNEYT ÇIKRIKÇI - AYŞE AVCU</t>
        </is>
      </c>
      <c r="D275" s="124" t="inlineStr">
        <is>
          <t>U013</t>
        </is>
      </c>
      <c r="E275" s="124" t="inlineStr">
        <is>
          <t>KASAP</t>
        </is>
      </c>
      <c r="F275" s="124" t="inlineStr">
        <is>
          <t>TÜM AKTİVİTELER</t>
        </is>
      </c>
      <c r="G275" s="166" t="n">
        <v>1</v>
      </c>
      <c r="H275" s="166" t="n">
        <v>1.09</v>
      </c>
      <c r="I275" s="166" t="n">
        <v>1.09</v>
      </c>
      <c r="J275" s="166" t="n">
        <v>508</v>
      </c>
      <c r="K275" s="167" t="n">
        <v>0.95</v>
      </c>
      <c r="L275" s="124" t="inlineStr">
        <is>
          <t>Sistem Önerisi</t>
        </is>
      </c>
      <c r="M275" s="124" t="inlineStr">
        <is>
          <t>Saha Etüdü Bekleniyor kalibrasyon</t>
        </is>
      </c>
    </row>
    <row r="276" ht="15" customHeight="1" s="113">
      <c r="A276" s="124" t="inlineStr">
        <is>
          <t>M031</t>
        </is>
      </c>
      <c r="B276" s="124" t="inlineStr">
        <is>
          <t>MENDERES</t>
        </is>
      </c>
      <c r="C276" s="124" t="inlineStr">
        <is>
          <t>CÜNEYT ÇIKRIKÇI - AYŞE AVCU</t>
        </is>
      </c>
      <c r="D276" s="124" t="inlineStr">
        <is>
          <t>U017</t>
        </is>
      </c>
      <c r="E276" s="124" t="inlineStr">
        <is>
          <t>MANAV</t>
        </is>
      </c>
      <c r="F276" s="124" t="inlineStr">
        <is>
          <t>TÜM AKTİVİTELER</t>
        </is>
      </c>
      <c r="G276" s="166" t="n">
        <v>1</v>
      </c>
      <c r="H276" s="166" t="n">
        <v>0.92</v>
      </c>
      <c r="I276" s="166" t="n">
        <v>0.92</v>
      </c>
      <c r="J276" s="166" t="n">
        <v>512</v>
      </c>
      <c r="K276" s="167" t="n">
        <v>0.95</v>
      </c>
      <c r="L276" s="124" t="inlineStr">
        <is>
          <t>Sistem Önerisi</t>
        </is>
      </c>
      <c r="M276" s="124" t="inlineStr">
        <is>
          <t>Saha Etüdü Bekleniyor kalibrasyon</t>
        </is>
      </c>
    </row>
    <row r="277" ht="15" customHeight="1" s="113">
      <c r="A277" s="124" t="inlineStr">
        <is>
          <t>M031</t>
        </is>
      </c>
      <c r="B277" s="124" t="inlineStr">
        <is>
          <t>MENDERES</t>
        </is>
      </c>
      <c r="C277" s="124" t="inlineStr">
        <is>
          <t>CÜNEYT ÇIKRIKÇI - AYŞE AVCU</t>
        </is>
      </c>
      <c r="D277" s="124" t="inlineStr">
        <is>
          <t>U023</t>
        </is>
      </c>
      <c r="E277" s="124" t="inlineStr">
        <is>
          <t>ONLİNE TOPLAYICI</t>
        </is>
      </c>
      <c r="F277" s="124" t="inlineStr">
        <is>
          <t>TÜM AKTİVİTELER</t>
        </is>
      </c>
      <c r="G277" s="166" t="n">
        <v>1</v>
      </c>
      <c r="H277" s="166" t="n">
        <v>1.1</v>
      </c>
      <c r="I277" s="166" t="n">
        <v>1.1</v>
      </c>
      <c r="J277" s="166" t="n">
        <v>509</v>
      </c>
      <c r="K277" s="167" t="n">
        <v>0.95</v>
      </c>
      <c r="L277" s="124" t="inlineStr">
        <is>
          <t>Sistem Önerisi</t>
        </is>
      </c>
      <c r="M277" s="124" t="inlineStr">
        <is>
          <t>Saha Etüdü Bekleniyor kalibrasyon</t>
        </is>
      </c>
    </row>
    <row r="278" ht="15" customHeight="1" s="113">
      <c r="A278" s="124" t="inlineStr">
        <is>
          <t>M031</t>
        </is>
      </c>
      <c r="B278" s="124" t="inlineStr">
        <is>
          <t>MENDERES</t>
        </is>
      </c>
      <c r="C278" s="124" t="inlineStr">
        <is>
          <t>CÜNEYT ÇIKRIKÇI - AYŞE AVCU</t>
        </is>
      </c>
      <c r="D278" s="124" t="inlineStr">
        <is>
          <t>U024</t>
        </is>
      </c>
      <c r="E278" s="124" t="inlineStr">
        <is>
          <t>ONLİNE ŞOFÖR</t>
        </is>
      </c>
      <c r="F278" s="124" t="inlineStr">
        <is>
          <t>TÜM AKTİVİTELER</t>
        </is>
      </c>
      <c r="G278" s="166" t="n">
        <v>1</v>
      </c>
      <c r="H278" s="166" t="n">
        <v>1.11</v>
      </c>
      <c r="I278" s="166" t="n">
        <v>1.11</v>
      </c>
      <c r="J278" s="166" t="n">
        <v>510</v>
      </c>
      <c r="K278" s="167" t="n">
        <v>0.95</v>
      </c>
      <c r="L278" s="124" t="inlineStr">
        <is>
          <t>Sistem Önerisi</t>
        </is>
      </c>
      <c r="M278" s="124" t="inlineStr">
        <is>
          <t>Saha Etüdü Bekleniyor kalibrasyon</t>
        </is>
      </c>
    </row>
    <row r="279" ht="15" customHeight="1" s="113">
      <c r="A279" s="124" t="inlineStr">
        <is>
          <t>M031</t>
        </is>
      </c>
      <c r="B279" s="124" t="inlineStr">
        <is>
          <t>MENDERES</t>
        </is>
      </c>
      <c r="C279" s="124" t="inlineStr">
        <is>
          <t>CÜNEYT ÇIKRIKÇI - AYŞE AVCU</t>
        </is>
      </c>
      <c r="D279" s="124" t="inlineStr">
        <is>
          <t>U002</t>
        </is>
      </c>
      <c r="E279" s="124" t="inlineStr">
        <is>
          <t>BAKLİYAT</t>
        </is>
      </c>
      <c r="F279" s="124" t="inlineStr">
        <is>
          <t>TÜM AKTİVİTELER</t>
        </is>
      </c>
      <c r="G279" s="166" t="n">
        <v>1</v>
      </c>
      <c r="H279" s="166" t="n">
        <v>1.07</v>
      </c>
      <c r="I279" s="166" t="n">
        <v>1.07</v>
      </c>
      <c r="J279" s="166" t="n">
        <v>506</v>
      </c>
      <c r="K279" s="167" t="n">
        <v>0.95</v>
      </c>
      <c r="L279" s="124" t="inlineStr">
        <is>
          <t>Sistem Önerisi</t>
        </is>
      </c>
      <c r="M279" s="124" t="inlineStr">
        <is>
          <t>Saha Etüdü Bekleniyor kalibrasyon</t>
        </is>
      </c>
    </row>
    <row r="280" ht="15" customHeight="1" s="113">
      <c r="A280" s="124" t="inlineStr">
        <is>
          <t>M031</t>
        </is>
      </c>
      <c r="B280" s="124" t="inlineStr">
        <is>
          <t>MENDERES</t>
        </is>
      </c>
      <c r="C280" s="124" t="inlineStr">
        <is>
          <t>CÜNEYT ÇIKRIKÇI - AYŞE AVCU</t>
        </is>
      </c>
      <c r="D280" s="124" t="inlineStr">
        <is>
          <t>U034</t>
        </is>
      </c>
      <c r="E280" s="124" t="inlineStr">
        <is>
          <t>UNLU MAMÜLLER</t>
        </is>
      </c>
      <c r="F280" s="124" t="inlineStr">
        <is>
          <t>TÜM AKTİVİTELER</t>
        </is>
      </c>
      <c r="G280" s="166" t="n">
        <v>1</v>
      </c>
      <c r="H280" s="166" t="n">
        <v>1.12</v>
      </c>
      <c r="I280" s="166" t="n">
        <v>1.12</v>
      </c>
      <c r="J280" s="166" t="n">
        <v>511</v>
      </c>
      <c r="K280" s="167" t="n">
        <v>0.95</v>
      </c>
      <c r="L280" s="124" t="inlineStr">
        <is>
          <t>Sistem Önerisi</t>
        </is>
      </c>
      <c r="M280" s="124" t="inlineStr">
        <is>
          <t>Saha Etüdü Bekleniyor kalibrasyon</t>
        </is>
      </c>
    </row>
    <row r="281" ht="15" customHeight="1" s="113">
      <c r="A281" s="124" t="inlineStr">
        <is>
          <t>M032</t>
        </is>
      </c>
      <c r="B281" s="124" t="inlineStr">
        <is>
          <t>MENDERES DEPO</t>
        </is>
      </c>
      <c r="C281" s="124" t="inlineStr">
        <is>
          <t>AYHAN DAŞDEMİR</t>
        </is>
      </c>
      <c r="D281" s="124" t="inlineStr">
        <is>
          <t>U015</t>
        </is>
      </c>
      <c r="E281" s="124" t="inlineStr">
        <is>
          <t>KASİYER</t>
        </is>
      </c>
      <c r="F281" s="124" t="inlineStr">
        <is>
          <t>TÜM AKTİVİTELER</t>
        </is>
      </c>
      <c r="G281" s="166" t="n">
        <v>2</v>
      </c>
      <c r="H281" s="166" t="n">
        <v>2.24</v>
      </c>
      <c r="I281" s="166" t="n">
        <v>1.12</v>
      </c>
      <c r="J281" s="166" t="n">
        <v>511</v>
      </c>
      <c r="K281" s="167" t="n">
        <v>0.95</v>
      </c>
      <c r="L281" s="124" t="inlineStr">
        <is>
          <t>Sistem Önerisi</t>
        </is>
      </c>
      <c r="M281" s="124" t="inlineStr">
        <is>
          <t>Saha Etüdü Bekleniyor kalibrasyon</t>
        </is>
      </c>
    </row>
    <row r="282" ht="15" customHeight="1" s="113">
      <c r="A282" s="124" t="inlineStr">
        <is>
          <t>M032</t>
        </is>
      </c>
      <c r="B282" s="124" t="inlineStr">
        <is>
          <t>MENDERES DEPO</t>
        </is>
      </c>
      <c r="C282" s="124" t="inlineStr">
        <is>
          <t>AYHAN DAŞDEMİR</t>
        </is>
      </c>
      <c r="D282" s="124" t="inlineStr">
        <is>
          <t>U026</t>
        </is>
      </c>
      <c r="E282" s="124" t="inlineStr">
        <is>
          <t>REYON GÖREVLİSİ</t>
        </is>
      </c>
      <c r="F282" s="124" t="inlineStr">
        <is>
          <t>TÜM AKTİVİTELER</t>
        </is>
      </c>
      <c r="G282" s="166" t="n">
        <v>1</v>
      </c>
      <c r="H282" s="166" t="n">
        <v>0.93</v>
      </c>
      <c r="I282" s="166" t="n">
        <v>0.93</v>
      </c>
      <c r="J282" s="166" t="n">
        <v>513</v>
      </c>
      <c r="K282" s="167" t="n">
        <v>0.95</v>
      </c>
      <c r="L282" s="124" t="inlineStr">
        <is>
          <t>Sistem Önerisi</t>
        </is>
      </c>
      <c r="M282" s="124" t="inlineStr">
        <is>
          <t>Saha Etüdü Bekleniyor kalibrasyon</t>
        </is>
      </c>
    </row>
    <row r="283" ht="15" customHeight="1" s="113">
      <c r="A283" s="124" t="inlineStr">
        <is>
          <t>M032</t>
        </is>
      </c>
      <c r="B283" s="124" t="inlineStr">
        <is>
          <t>MENDERES DEPO</t>
        </is>
      </c>
      <c r="C283" s="124" t="inlineStr">
        <is>
          <t>AYHAN DAŞDEMİR</t>
        </is>
      </c>
      <c r="D283" s="124" t="inlineStr">
        <is>
          <t>U042</t>
        </is>
      </c>
      <c r="E283" s="124" t="inlineStr">
        <is>
          <t>ŞARKÜTERİ</t>
        </is>
      </c>
      <c r="F283" s="124" t="inlineStr">
        <is>
          <t>TÜM AKTİVİTELER</t>
        </is>
      </c>
      <c r="G283" s="166" t="n">
        <v>1</v>
      </c>
      <c r="H283" s="166" t="n">
        <v>1.12</v>
      </c>
      <c r="I283" s="166" t="n">
        <v>1.12</v>
      </c>
      <c r="J283" s="166" t="n">
        <v>511</v>
      </c>
      <c r="K283" s="167" t="n">
        <v>0.95</v>
      </c>
      <c r="L283" s="124" t="inlineStr">
        <is>
          <t>Sistem Önerisi</t>
        </is>
      </c>
      <c r="M283" s="124" t="inlineStr">
        <is>
          <t>Saha Etüdü Bekleniyor kalibrasyon</t>
        </is>
      </c>
    </row>
    <row r="284" ht="15" customHeight="1" s="113">
      <c r="A284" s="124" t="inlineStr">
        <is>
          <t>M032</t>
        </is>
      </c>
      <c r="B284" s="124" t="inlineStr">
        <is>
          <t>MENDERES DEPO</t>
        </is>
      </c>
      <c r="C284" s="124" t="inlineStr">
        <is>
          <t>AYHAN DAŞDEMİR</t>
        </is>
      </c>
      <c r="D284" s="124" t="inlineStr">
        <is>
          <t>U013</t>
        </is>
      </c>
      <c r="E284" s="124" t="inlineStr">
        <is>
          <t>KASAP</t>
        </is>
      </c>
      <c r="F284" s="124" t="inlineStr">
        <is>
          <t>TÜM AKTİVİTELER</t>
        </is>
      </c>
      <c r="G284" s="166" t="n">
        <v>1</v>
      </c>
      <c r="H284" s="166" t="n">
        <v>1.1</v>
      </c>
      <c r="I284" s="166" t="n">
        <v>1.1</v>
      </c>
      <c r="J284" s="166" t="n">
        <v>509</v>
      </c>
      <c r="K284" s="167" t="n">
        <v>0.95</v>
      </c>
      <c r="L284" s="124" t="inlineStr">
        <is>
          <t>Sistem Önerisi</t>
        </is>
      </c>
      <c r="M284" s="124" t="inlineStr">
        <is>
          <t>Saha Etüdü Bekleniyor kalibrasyon</t>
        </is>
      </c>
    </row>
    <row r="285" ht="15" customHeight="1" s="113">
      <c r="A285" s="124" t="inlineStr">
        <is>
          <t>M032</t>
        </is>
      </c>
      <c r="B285" s="124" t="inlineStr">
        <is>
          <t>MENDERES DEPO</t>
        </is>
      </c>
      <c r="C285" s="124" t="inlineStr">
        <is>
          <t>AYHAN DAŞDEMİR</t>
        </is>
      </c>
      <c r="D285" s="124" t="inlineStr">
        <is>
          <t>U017</t>
        </is>
      </c>
      <c r="E285" s="124" t="inlineStr">
        <is>
          <t>MANAV</t>
        </is>
      </c>
      <c r="F285" s="124" t="inlineStr">
        <is>
          <t>TÜM AKTİVİTELER</t>
        </is>
      </c>
      <c r="G285" s="166" t="n">
        <v>1</v>
      </c>
      <c r="H285" s="166" t="n">
        <v>0.93</v>
      </c>
      <c r="I285" s="166" t="n">
        <v>0.93</v>
      </c>
      <c r="J285" s="166" t="n">
        <v>513</v>
      </c>
      <c r="K285" s="167" t="n">
        <v>0.95</v>
      </c>
      <c r="L285" s="124" t="inlineStr">
        <is>
          <t>Sistem Önerisi</t>
        </is>
      </c>
      <c r="M285" s="124" t="inlineStr">
        <is>
          <t>Saha Etüdü Bekleniyor kalibrasyon</t>
        </is>
      </c>
    </row>
    <row r="286" ht="15" customHeight="1" s="113">
      <c r="A286" s="124" t="inlineStr">
        <is>
          <t>M032</t>
        </is>
      </c>
      <c r="B286" s="124" t="inlineStr">
        <is>
          <t>MENDERES DEPO</t>
        </is>
      </c>
      <c r="C286" s="124" t="inlineStr">
        <is>
          <t>AYHAN DAŞDEMİR</t>
        </is>
      </c>
      <c r="D286" s="124" t="inlineStr">
        <is>
          <t>U023</t>
        </is>
      </c>
      <c r="E286" s="124" t="inlineStr">
        <is>
          <t>ONLİNE TOPLAYICI</t>
        </is>
      </c>
      <c r="F286" s="124" t="inlineStr">
        <is>
          <t>TÜM AKTİVİTELER</t>
        </is>
      </c>
      <c r="G286" s="166" t="n">
        <v>1</v>
      </c>
      <c r="H286" s="166" t="n">
        <v>1.11</v>
      </c>
      <c r="I286" s="166" t="n">
        <v>1.11</v>
      </c>
      <c r="J286" s="166" t="n">
        <v>510</v>
      </c>
      <c r="K286" s="167" t="n">
        <v>0.95</v>
      </c>
      <c r="L286" s="124" t="inlineStr">
        <is>
          <t>Sistem Önerisi</t>
        </is>
      </c>
      <c r="M286" s="124" t="inlineStr">
        <is>
          <t>Saha Etüdü Bekleniyor kalibrasyon</t>
        </is>
      </c>
    </row>
    <row r="287" ht="15" customHeight="1" s="113">
      <c r="A287" s="124" t="inlineStr">
        <is>
          <t>M032</t>
        </is>
      </c>
      <c r="B287" s="124" t="inlineStr">
        <is>
          <t>MENDERES DEPO</t>
        </is>
      </c>
      <c r="C287" s="124" t="inlineStr">
        <is>
          <t>AYHAN DAŞDEMİR</t>
        </is>
      </c>
      <c r="D287" s="124" t="inlineStr">
        <is>
          <t>U024</t>
        </is>
      </c>
      <c r="E287" s="124" t="inlineStr">
        <is>
          <t>ONLİNE ŞOFÖR</t>
        </is>
      </c>
      <c r="F287" s="124" t="inlineStr">
        <is>
          <t>TÜM AKTİVİTELER</t>
        </is>
      </c>
      <c r="G287" s="166" t="n">
        <v>1</v>
      </c>
      <c r="H287" s="166" t="n">
        <v>1.12</v>
      </c>
      <c r="I287" s="166" t="n">
        <v>1.12</v>
      </c>
      <c r="J287" s="166" t="n">
        <v>511</v>
      </c>
      <c r="K287" s="167" t="n">
        <v>0.95</v>
      </c>
      <c r="L287" s="124" t="inlineStr">
        <is>
          <t>Sistem Önerisi</t>
        </is>
      </c>
      <c r="M287" s="124" t="inlineStr">
        <is>
          <t>Saha Etüdü Bekleniyor kalibrasyon</t>
        </is>
      </c>
    </row>
    <row r="288" ht="15" customHeight="1" s="113">
      <c r="A288" s="124" t="inlineStr">
        <is>
          <t>M032</t>
        </is>
      </c>
      <c r="B288" s="124" t="inlineStr">
        <is>
          <t>MENDERES DEPO</t>
        </is>
      </c>
      <c r="C288" s="124" t="inlineStr">
        <is>
          <t>AYHAN DAŞDEMİR</t>
        </is>
      </c>
      <c r="D288" s="124" t="inlineStr">
        <is>
          <t>U002</t>
        </is>
      </c>
      <c r="E288" s="124" t="inlineStr">
        <is>
          <t>BAKLİYAT</t>
        </is>
      </c>
      <c r="F288" s="124" t="inlineStr">
        <is>
          <t>TÜM AKTİVİTELER</t>
        </is>
      </c>
      <c r="G288" s="166" t="n">
        <v>1</v>
      </c>
      <c r="H288" s="166" t="n">
        <v>1.08</v>
      </c>
      <c r="I288" s="166" t="n">
        <v>1.08</v>
      </c>
      <c r="J288" s="166" t="n">
        <v>507</v>
      </c>
      <c r="K288" s="167" t="n">
        <v>0.95</v>
      </c>
      <c r="L288" s="124" t="inlineStr">
        <is>
          <t>Sistem Önerisi</t>
        </is>
      </c>
      <c r="M288" s="124" t="inlineStr">
        <is>
          <t>Saha Etüdü Bekleniyor kalibrasyon</t>
        </is>
      </c>
    </row>
    <row r="289" ht="15" customHeight="1" s="113">
      <c r="A289" s="124" t="inlineStr">
        <is>
          <t>M032</t>
        </is>
      </c>
      <c r="B289" s="124" t="inlineStr">
        <is>
          <t>MENDERES DEPO</t>
        </is>
      </c>
      <c r="C289" s="124" t="inlineStr">
        <is>
          <t>AYHAN DAŞDEMİR</t>
        </is>
      </c>
      <c r="D289" s="124" t="inlineStr">
        <is>
          <t>U034</t>
        </is>
      </c>
      <c r="E289" s="124" t="inlineStr">
        <is>
          <t>UNLU MAMÜLLER</t>
        </is>
      </c>
      <c r="F289" s="124" t="inlineStr">
        <is>
          <t>TÜM AKTİVİTELER</t>
        </is>
      </c>
      <c r="G289" s="166" t="n">
        <v>1</v>
      </c>
      <c r="H289" s="166" t="n">
        <v>0.92</v>
      </c>
      <c r="I289" s="166" t="n">
        <v>0.92</v>
      </c>
      <c r="J289" s="166" t="n">
        <v>512</v>
      </c>
      <c r="K289" s="167" t="n">
        <v>0.95</v>
      </c>
      <c r="L289" s="124" t="inlineStr">
        <is>
          <t>Sistem Önerisi</t>
        </is>
      </c>
      <c r="M289" s="124" t="inlineStr">
        <is>
          <t>Saha Etüdü Bekleniyor kalibrasyon</t>
        </is>
      </c>
    </row>
    <row r="290" ht="15" customHeight="1" s="113">
      <c r="A290" s="124" t="inlineStr">
        <is>
          <t>M033</t>
        </is>
      </c>
      <c r="B290" s="124" t="inlineStr">
        <is>
          <t>MERKEZ</t>
        </is>
      </c>
      <c r="C290" s="124" t="inlineStr">
        <is>
          <t>GENEL MÜDÜR</t>
        </is>
      </c>
      <c r="D290" s="124" t="inlineStr">
        <is>
          <t>U015</t>
        </is>
      </c>
      <c r="E290" s="124" t="inlineStr">
        <is>
          <t>KASİYER</t>
        </is>
      </c>
      <c r="F290" s="124" t="inlineStr">
        <is>
          <t>TÜM AKTİVİTELER</t>
        </is>
      </c>
      <c r="G290" s="166" t="n">
        <v>2</v>
      </c>
      <c r="H290" s="166" t="n">
        <v>1.84</v>
      </c>
      <c r="I290" s="166" t="n">
        <v>0.92</v>
      </c>
      <c r="J290" s="166" t="n">
        <v>512</v>
      </c>
      <c r="K290" s="167" t="n">
        <v>0.95</v>
      </c>
      <c r="L290" s="124" t="inlineStr">
        <is>
          <t>Sistem Önerisi</t>
        </is>
      </c>
      <c r="M290" s="124" t="inlineStr">
        <is>
          <t>Saha Etüdü Bekleniyor kalibrasyon</t>
        </is>
      </c>
    </row>
    <row r="291" ht="15" customHeight="1" s="113">
      <c r="A291" s="124" t="inlineStr">
        <is>
          <t>M033</t>
        </is>
      </c>
      <c r="B291" s="124" t="inlineStr">
        <is>
          <t>MERKEZ</t>
        </is>
      </c>
      <c r="C291" s="124" t="inlineStr">
        <is>
          <t>GENEL MÜDÜR</t>
        </is>
      </c>
      <c r="D291" s="124" t="inlineStr">
        <is>
          <t>U026</t>
        </is>
      </c>
      <c r="E291" s="124" t="inlineStr">
        <is>
          <t>REYON GÖREVLİSİ</t>
        </is>
      </c>
      <c r="F291" s="124" t="inlineStr">
        <is>
          <t>TÜM AKTİVİTELER</t>
        </is>
      </c>
      <c r="G291" s="166" t="n">
        <v>1</v>
      </c>
      <c r="H291" s="166" t="n">
        <v>0.9399999999999999</v>
      </c>
      <c r="I291" s="166" t="n">
        <v>0.9399999999999999</v>
      </c>
      <c r="J291" s="166" t="n">
        <v>514</v>
      </c>
      <c r="K291" s="167" t="n">
        <v>0.95</v>
      </c>
      <c r="L291" s="124" t="inlineStr">
        <is>
          <t>Sistem Önerisi</t>
        </is>
      </c>
      <c r="M291" s="124" t="inlineStr">
        <is>
          <t>Saha Etüdü Bekleniyor kalibrasyon</t>
        </is>
      </c>
    </row>
    <row r="292" ht="15" customHeight="1" s="113">
      <c r="A292" s="124" t="inlineStr">
        <is>
          <t>M033</t>
        </is>
      </c>
      <c r="B292" s="124" t="inlineStr">
        <is>
          <t>MERKEZ</t>
        </is>
      </c>
      <c r="C292" s="124" t="inlineStr">
        <is>
          <t>GENEL MÜDÜR</t>
        </is>
      </c>
      <c r="D292" s="124" t="inlineStr">
        <is>
          <t>U042</t>
        </is>
      </c>
      <c r="E292" s="124" t="inlineStr">
        <is>
          <t>ŞARKÜTERİ</t>
        </is>
      </c>
      <c r="F292" s="124" t="inlineStr">
        <is>
          <t>TÜM AKTİVİTELER</t>
        </is>
      </c>
      <c r="G292" s="166" t="n">
        <v>1</v>
      </c>
      <c r="H292" s="166" t="n">
        <v>0.92</v>
      </c>
      <c r="I292" s="166" t="n">
        <v>0.92</v>
      </c>
      <c r="J292" s="166" t="n">
        <v>512</v>
      </c>
      <c r="K292" s="167" t="n">
        <v>0.95</v>
      </c>
      <c r="L292" s="124" t="inlineStr">
        <is>
          <t>Sistem Önerisi</t>
        </is>
      </c>
      <c r="M292" s="124" t="inlineStr">
        <is>
          <t>Saha Etüdü Bekleniyor kalibrasyon</t>
        </is>
      </c>
    </row>
    <row r="293" ht="15" customHeight="1" s="113">
      <c r="A293" s="124" t="inlineStr">
        <is>
          <t>M033</t>
        </is>
      </c>
      <c r="B293" s="124" t="inlineStr">
        <is>
          <t>MERKEZ</t>
        </is>
      </c>
      <c r="C293" s="124" t="inlineStr">
        <is>
          <t>GENEL MÜDÜR</t>
        </is>
      </c>
      <c r="D293" s="124" t="inlineStr">
        <is>
          <t>U013</t>
        </is>
      </c>
      <c r="E293" s="124" t="inlineStr">
        <is>
          <t>KASAP</t>
        </is>
      </c>
      <c r="F293" s="124" t="inlineStr">
        <is>
          <t>TÜM AKTİVİTELER</t>
        </is>
      </c>
      <c r="G293" s="166" t="n">
        <v>1</v>
      </c>
      <c r="H293" s="166" t="n">
        <v>1.11</v>
      </c>
      <c r="I293" s="166" t="n">
        <v>1.11</v>
      </c>
      <c r="J293" s="166" t="n">
        <v>510</v>
      </c>
      <c r="K293" s="167" t="n">
        <v>0.95</v>
      </c>
      <c r="L293" s="124" t="inlineStr">
        <is>
          <t>Sistem Önerisi</t>
        </is>
      </c>
      <c r="M293" s="124" t="inlineStr">
        <is>
          <t>Saha Etüdü Bekleniyor kalibrasyon</t>
        </is>
      </c>
    </row>
    <row r="294" ht="15" customHeight="1" s="113">
      <c r="A294" s="124" t="inlineStr">
        <is>
          <t>M033</t>
        </is>
      </c>
      <c r="B294" s="124" t="inlineStr">
        <is>
          <t>MERKEZ</t>
        </is>
      </c>
      <c r="C294" s="124" t="inlineStr">
        <is>
          <t>GENEL MÜDÜR</t>
        </is>
      </c>
      <c r="D294" s="124" t="inlineStr">
        <is>
          <t>U017</t>
        </is>
      </c>
      <c r="E294" s="124" t="inlineStr">
        <is>
          <t>MANAV</t>
        </is>
      </c>
      <c r="F294" s="124" t="inlineStr">
        <is>
          <t>TÜM AKTİVİTELER</t>
        </is>
      </c>
      <c r="G294" s="166" t="n">
        <v>1</v>
      </c>
      <c r="H294" s="166" t="n">
        <v>0.9399999999999999</v>
      </c>
      <c r="I294" s="166" t="n">
        <v>0.9399999999999999</v>
      </c>
      <c r="J294" s="166" t="n">
        <v>514</v>
      </c>
      <c r="K294" s="167" t="n">
        <v>0.95</v>
      </c>
      <c r="L294" s="124" t="inlineStr">
        <is>
          <t>Sistem Önerisi</t>
        </is>
      </c>
      <c r="M294" s="124" t="inlineStr">
        <is>
          <t>Saha Etüdü Bekleniyor kalibrasyon</t>
        </is>
      </c>
    </row>
    <row r="295" ht="15" customHeight="1" s="113">
      <c r="A295" s="124" t="inlineStr">
        <is>
          <t>M033</t>
        </is>
      </c>
      <c r="B295" s="124" t="inlineStr">
        <is>
          <t>MERKEZ</t>
        </is>
      </c>
      <c r="C295" s="124" t="inlineStr">
        <is>
          <t>GENEL MÜDÜR</t>
        </is>
      </c>
      <c r="D295" s="124" t="inlineStr">
        <is>
          <t>U023</t>
        </is>
      </c>
      <c r="E295" s="124" t="inlineStr">
        <is>
          <t>ONLİNE TOPLAYICI</t>
        </is>
      </c>
      <c r="F295" s="124" t="inlineStr">
        <is>
          <t>TÜM AKTİVİTELER</t>
        </is>
      </c>
      <c r="G295" s="166" t="n">
        <v>1</v>
      </c>
      <c r="H295" s="166" t="n">
        <v>1.12</v>
      </c>
      <c r="I295" s="166" t="n">
        <v>1.12</v>
      </c>
      <c r="J295" s="166" t="n">
        <v>511</v>
      </c>
      <c r="K295" s="167" t="n">
        <v>0.95</v>
      </c>
      <c r="L295" s="124" t="inlineStr">
        <is>
          <t>Sistem Önerisi</t>
        </is>
      </c>
      <c r="M295" s="124" t="inlineStr">
        <is>
          <t>Saha Etüdü Bekleniyor kalibrasyon</t>
        </is>
      </c>
    </row>
    <row r="296" ht="15" customHeight="1" s="113">
      <c r="A296" s="124" t="inlineStr">
        <is>
          <t>M033</t>
        </is>
      </c>
      <c r="B296" s="124" t="inlineStr">
        <is>
          <t>MERKEZ</t>
        </is>
      </c>
      <c r="C296" s="124" t="inlineStr">
        <is>
          <t>GENEL MÜDÜR</t>
        </is>
      </c>
      <c r="D296" s="124" t="inlineStr">
        <is>
          <t>U024</t>
        </is>
      </c>
      <c r="E296" s="124" t="inlineStr">
        <is>
          <t>ONLİNE ŞOFÖR</t>
        </is>
      </c>
      <c r="F296" s="124" t="inlineStr">
        <is>
          <t>TÜM AKTİVİTELER</t>
        </is>
      </c>
      <c r="G296" s="166" t="n">
        <v>1</v>
      </c>
      <c r="H296" s="166" t="n">
        <v>0.92</v>
      </c>
      <c r="I296" s="166" t="n">
        <v>0.92</v>
      </c>
      <c r="J296" s="166" t="n">
        <v>512</v>
      </c>
      <c r="K296" s="167" t="n">
        <v>0.95</v>
      </c>
      <c r="L296" s="124" t="inlineStr">
        <is>
          <t>Sistem Önerisi</t>
        </is>
      </c>
      <c r="M296" s="124" t="inlineStr">
        <is>
          <t>Saha Etüdü Bekleniyor kalibrasyon</t>
        </is>
      </c>
    </row>
    <row r="297" ht="15" customHeight="1" s="113">
      <c r="A297" s="124" t="inlineStr">
        <is>
          <t>M033</t>
        </is>
      </c>
      <c r="B297" s="124" t="inlineStr">
        <is>
          <t>MERKEZ</t>
        </is>
      </c>
      <c r="C297" s="124" t="inlineStr">
        <is>
          <t>GENEL MÜDÜR</t>
        </is>
      </c>
      <c r="D297" s="124" t="inlineStr">
        <is>
          <t>U002</t>
        </is>
      </c>
      <c r="E297" s="124" t="inlineStr">
        <is>
          <t>BAKLİYAT</t>
        </is>
      </c>
      <c r="F297" s="124" t="inlineStr">
        <is>
          <t>TÜM AKTİVİTELER</t>
        </is>
      </c>
      <c r="G297" s="166" t="n">
        <v>1</v>
      </c>
      <c r="H297" s="166" t="n">
        <v>1.09</v>
      </c>
      <c r="I297" s="166" t="n">
        <v>1.09</v>
      </c>
      <c r="J297" s="166" t="n">
        <v>508</v>
      </c>
      <c r="K297" s="167" t="n">
        <v>0.95</v>
      </c>
      <c r="L297" s="124" t="inlineStr">
        <is>
          <t>Sistem Önerisi</t>
        </is>
      </c>
      <c r="M297" s="124" t="inlineStr">
        <is>
          <t>Saha Etüdü Bekleniyor kalibrasyon</t>
        </is>
      </c>
    </row>
    <row r="298" ht="15" customHeight="1" s="113">
      <c r="A298" s="124" t="inlineStr">
        <is>
          <t>M033</t>
        </is>
      </c>
      <c r="B298" s="124" t="inlineStr">
        <is>
          <t>MERKEZ</t>
        </is>
      </c>
      <c r="C298" s="124" t="inlineStr">
        <is>
          <t>GENEL MÜDÜR</t>
        </is>
      </c>
      <c r="D298" s="124" t="inlineStr">
        <is>
          <t>U034</t>
        </is>
      </c>
      <c r="E298" s="124" t="inlineStr">
        <is>
          <t>UNLU MAMÜLLER</t>
        </is>
      </c>
      <c r="F298" s="124" t="inlineStr">
        <is>
          <t>TÜM AKTİVİTELER</t>
        </is>
      </c>
      <c r="G298" s="166" t="n">
        <v>1</v>
      </c>
      <c r="H298" s="166" t="n">
        <v>0.93</v>
      </c>
      <c r="I298" s="166" t="n">
        <v>0.93</v>
      </c>
      <c r="J298" s="166" t="n">
        <v>513</v>
      </c>
      <c r="K298" s="167" t="n">
        <v>0.95</v>
      </c>
      <c r="L298" s="124" t="inlineStr">
        <is>
          <t>Sistem Önerisi</t>
        </is>
      </c>
      <c r="M298" s="124" t="inlineStr">
        <is>
          <t>Saha Etüdü Bekleniyor kalibrasyon</t>
        </is>
      </c>
    </row>
    <row r="299" ht="15" customHeight="1" s="113">
      <c r="A299" s="124" t="inlineStr">
        <is>
          <t>M034</t>
        </is>
      </c>
      <c r="B299" s="124" t="inlineStr">
        <is>
          <t>NARLIDERE</t>
        </is>
      </c>
      <c r="C299" s="124" t="inlineStr">
        <is>
          <t>ERTAN TEKİ</t>
        </is>
      </c>
      <c r="D299" s="124" t="inlineStr">
        <is>
          <t>U015</t>
        </is>
      </c>
      <c r="E299" s="124" t="inlineStr">
        <is>
          <t>KASİYER</t>
        </is>
      </c>
      <c r="F299" s="124" t="inlineStr">
        <is>
          <t>TÜM AKTİVİTELER</t>
        </is>
      </c>
      <c r="G299" s="166" t="n">
        <v>2</v>
      </c>
      <c r="H299" s="166" t="n">
        <v>1.86</v>
      </c>
      <c r="I299" s="166" t="n">
        <v>0.93</v>
      </c>
      <c r="J299" s="166" t="n">
        <v>513</v>
      </c>
      <c r="K299" s="167" t="n">
        <v>0.95</v>
      </c>
      <c r="L299" s="124" t="inlineStr">
        <is>
          <t>Sistem Önerisi</t>
        </is>
      </c>
      <c r="M299" s="124" t="inlineStr">
        <is>
          <t>Saha Etüdü Bekleniyor kalibrasyon</t>
        </is>
      </c>
    </row>
    <row r="300" ht="15" customHeight="1" s="113">
      <c r="A300" s="124" t="inlineStr">
        <is>
          <t>M034</t>
        </is>
      </c>
      <c r="B300" s="124" t="inlineStr">
        <is>
          <t>NARLIDERE</t>
        </is>
      </c>
      <c r="C300" s="124" t="inlineStr">
        <is>
          <t>ERTAN TEKİ</t>
        </is>
      </c>
      <c r="D300" s="124" t="inlineStr">
        <is>
          <t>U026</t>
        </is>
      </c>
      <c r="E300" s="124" t="inlineStr">
        <is>
          <t>REYON GÖREVLİSİ</t>
        </is>
      </c>
      <c r="F300" s="124" t="inlineStr">
        <is>
          <t>TÜM AKTİVİTELER</t>
        </is>
      </c>
      <c r="G300" s="166" t="n">
        <v>1</v>
      </c>
      <c r="H300" s="166" t="n">
        <v>0.95</v>
      </c>
      <c r="I300" s="166" t="n">
        <v>0.95</v>
      </c>
      <c r="J300" s="166" t="n">
        <v>515</v>
      </c>
      <c r="K300" s="167" t="n">
        <v>0.95</v>
      </c>
      <c r="L300" s="124" t="inlineStr">
        <is>
          <t>Sistem Önerisi</t>
        </is>
      </c>
      <c r="M300" s="124" t="inlineStr">
        <is>
          <t>Saha Etüdü Bekleniyor kalibrasyon</t>
        </is>
      </c>
    </row>
    <row r="301" ht="15" customHeight="1" s="113">
      <c r="A301" s="124" t="inlineStr">
        <is>
          <t>M034</t>
        </is>
      </c>
      <c r="B301" s="124" t="inlineStr">
        <is>
          <t>NARLIDERE</t>
        </is>
      </c>
      <c r="C301" s="124" t="inlineStr">
        <is>
          <t>ERTAN TEKİ</t>
        </is>
      </c>
      <c r="D301" s="124" t="inlineStr">
        <is>
          <t>U042</t>
        </is>
      </c>
      <c r="E301" s="124" t="inlineStr">
        <is>
          <t>ŞARKÜTERİ</t>
        </is>
      </c>
      <c r="F301" s="124" t="inlineStr">
        <is>
          <t>TÜM AKTİVİTELER</t>
        </is>
      </c>
      <c r="G301" s="166" t="n">
        <v>1</v>
      </c>
      <c r="H301" s="166" t="n">
        <v>0.93</v>
      </c>
      <c r="I301" s="166" t="n">
        <v>0.93</v>
      </c>
      <c r="J301" s="166" t="n">
        <v>513</v>
      </c>
      <c r="K301" s="167" t="n">
        <v>0.95</v>
      </c>
      <c r="L301" s="124" t="inlineStr">
        <is>
          <t>Sistem Önerisi</t>
        </is>
      </c>
      <c r="M301" s="124" t="inlineStr">
        <is>
          <t>Saha Etüdü Bekleniyor kalibrasyon</t>
        </is>
      </c>
    </row>
    <row r="302" ht="15" customHeight="1" s="113">
      <c r="A302" s="124" t="inlineStr">
        <is>
          <t>M034</t>
        </is>
      </c>
      <c r="B302" s="124" t="inlineStr">
        <is>
          <t>NARLIDERE</t>
        </is>
      </c>
      <c r="C302" s="124" t="inlineStr">
        <is>
          <t>ERTAN TEKİ</t>
        </is>
      </c>
      <c r="D302" s="124" t="inlineStr">
        <is>
          <t>U013</t>
        </is>
      </c>
      <c r="E302" s="124" t="inlineStr">
        <is>
          <t>KASAP</t>
        </is>
      </c>
      <c r="F302" s="124" t="inlineStr">
        <is>
          <t>TÜM AKTİVİTELER</t>
        </is>
      </c>
      <c r="G302" s="166" t="n">
        <v>1</v>
      </c>
      <c r="H302" s="166" t="n">
        <v>1.12</v>
      </c>
      <c r="I302" s="166" t="n">
        <v>1.12</v>
      </c>
      <c r="J302" s="166" t="n">
        <v>511</v>
      </c>
      <c r="K302" s="167" t="n">
        <v>0.95</v>
      </c>
      <c r="L302" s="124" t="inlineStr">
        <is>
          <t>Sistem Önerisi</t>
        </is>
      </c>
      <c r="M302" s="124" t="inlineStr">
        <is>
          <t>Saha Etüdü Bekleniyor kalibrasyon</t>
        </is>
      </c>
    </row>
    <row r="303" ht="15" customHeight="1" s="113">
      <c r="A303" s="124" t="inlineStr">
        <is>
          <t>M034</t>
        </is>
      </c>
      <c r="B303" s="124" t="inlineStr">
        <is>
          <t>NARLIDERE</t>
        </is>
      </c>
      <c r="C303" s="124" t="inlineStr">
        <is>
          <t>ERTAN TEKİ</t>
        </is>
      </c>
      <c r="D303" s="124" t="inlineStr">
        <is>
          <t>U017</t>
        </is>
      </c>
      <c r="E303" s="124" t="inlineStr">
        <is>
          <t>MANAV</t>
        </is>
      </c>
      <c r="F303" s="124" t="inlineStr">
        <is>
          <t>TÜM AKTİVİTELER</t>
        </is>
      </c>
      <c r="G303" s="166" t="n">
        <v>1</v>
      </c>
      <c r="H303" s="166" t="n">
        <v>0.95</v>
      </c>
      <c r="I303" s="166" t="n">
        <v>0.95</v>
      </c>
      <c r="J303" s="166" t="n">
        <v>515</v>
      </c>
      <c r="K303" s="167" t="n">
        <v>0.95</v>
      </c>
      <c r="L303" s="124" t="inlineStr">
        <is>
          <t>Sistem Önerisi</t>
        </is>
      </c>
      <c r="M303" s="124" t="inlineStr">
        <is>
          <t>Saha Etüdü Bekleniyor kalibrasyon</t>
        </is>
      </c>
    </row>
    <row r="304" ht="15" customHeight="1" s="113">
      <c r="A304" s="124" t="inlineStr">
        <is>
          <t>M034</t>
        </is>
      </c>
      <c r="B304" s="124" t="inlineStr">
        <is>
          <t>NARLIDERE</t>
        </is>
      </c>
      <c r="C304" s="124" t="inlineStr">
        <is>
          <t>ERTAN TEKİ</t>
        </is>
      </c>
      <c r="D304" s="124" t="inlineStr">
        <is>
          <t>U023</t>
        </is>
      </c>
      <c r="E304" s="124" t="inlineStr">
        <is>
          <t>ONLİNE TOPLAYICI</t>
        </is>
      </c>
      <c r="F304" s="124" t="inlineStr">
        <is>
          <t>TÜM AKTİVİTELER</t>
        </is>
      </c>
      <c r="G304" s="166" t="n">
        <v>1</v>
      </c>
      <c r="H304" s="166" t="n">
        <v>0.92</v>
      </c>
      <c r="I304" s="166" t="n">
        <v>0.92</v>
      </c>
      <c r="J304" s="166" t="n">
        <v>512</v>
      </c>
      <c r="K304" s="167" t="n">
        <v>0.95</v>
      </c>
      <c r="L304" s="124" t="inlineStr">
        <is>
          <t>Sistem Önerisi</t>
        </is>
      </c>
      <c r="M304" s="124" t="inlineStr">
        <is>
          <t>Saha Etüdü Bekleniyor kalibrasyon</t>
        </is>
      </c>
    </row>
    <row r="305" ht="15" customHeight="1" s="113">
      <c r="A305" s="124" t="inlineStr">
        <is>
          <t>M034</t>
        </is>
      </c>
      <c r="B305" s="124" t="inlineStr">
        <is>
          <t>NARLIDERE</t>
        </is>
      </c>
      <c r="C305" s="124" t="inlineStr">
        <is>
          <t>ERTAN TEKİ</t>
        </is>
      </c>
      <c r="D305" s="124" t="inlineStr">
        <is>
          <t>U024</t>
        </is>
      </c>
      <c r="E305" s="124" t="inlineStr">
        <is>
          <t>ONLİNE ŞOFÖR</t>
        </is>
      </c>
      <c r="F305" s="124" t="inlineStr">
        <is>
          <t>TÜM AKTİVİTELER</t>
        </is>
      </c>
      <c r="G305" s="166" t="n">
        <v>1</v>
      </c>
      <c r="H305" s="166" t="n">
        <v>0.93</v>
      </c>
      <c r="I305" s="166" t="n">
        <v>0.93</v>
      </c>
      <c r="J305" s="166" t="n">
        <v>513</v>
      </c>
      <c r="K305" s="167" t="n">
        <v>0.95</v>
      </c>
      <c r="L305" s="124" t="inlineStr">
        <is>
          <t>Sistem Önerisi</t>
        </is>
      </c>
      <c r="M305" s="124" t="inlineStr">
        <is>
          <t>Saha Etüdü Bekleniyor kalibrasyon</t>
        </is>
      </c>
    </row>
    <row r="306" ht="15" customHeight="1" s="113">
      <c r="A306" s="124" t="inlineStr">
        <is>
          <t>M034</t>
        </is>
      </c>
      <c r="B306" s="124" t="inlineStr">
        <is>
          <t>NARLIDERE</t>
        </is>
      </c>
      <c r="C306" s="124" t="inlineStr">
        <is>
          <t>ERTAN TEKİ</t>
        </is>
      </c>
      <c r="D306" s="124" t="inlineStr">
        <is>
          <t>U002</t>
        </is>
      </c>
      <c r="E306" s="124" t="inlineStr">
        <is>
          <t>BAKLİYAT</t>
        </is>
      </c>
      <c r="F306" s="124" t="inlineStr">
        <is>
          <t>TÜM AKTİVİTELER</t>
        </is>
      </c>
      <c r="G306" s="166" t="n">
        <v>1</v>
      </c>
      <c r="H306" s="166" t="n">
        <v>1.1</v>
      </c>
      <c r="I306" s="166" t="n">
        <v>1.1</v>
      </c>
      <c r="J306" s="166" t="n">
        <v>509</v>
      </c>
      <c r="K306" s="167" t="n">
        <v>0.95</v>
      </c>
      <c r="L306" s="124" t="inlineStr">
        <is>
          <t>Sistem Önerisi</t>
        </is>
      </c>
      <c r="M306" s="124" t="inlineStr">
        <is>
          <t>Saha Etüdü Bekleniyor kalibrasyon</t>
        </is>
      </c>
    </row>
    <row r="307" ht="15" customHeight="1" s="113">
      <c r="A307" s="124" t="inlineStr">
        <is>
          <t>M034</t>
        </is>
      </c>
      <c r="B307" s="124" t="inlineStr">
        <is>
          <t>NARLIDERE</t>
        </is>
      </c>
      <c r="C307" s="124" t="inlineStr">
        <is>
          <t>ERTAN TEKİ</t>
        </is>
      </c>
      <c r="D307" s="124" t="inlineStr">
        <is>
          <t>U034</t>
        </is>
      </c>
      <c r="E307" s="124" t="inlineStr">
        <is>
          <t>UNLU MAMÜLLER</t>
        </is>
      </c>
      <c r="F307" s="124" t="inlineStr">
        <is>
          <t>TÜM AKTİVİTELER</t>
        </is>
      </c>
      <c r="G307" s="166" t="n">
        <v>1</v>
      </c>
      <c r="H307" s="166" t="n">
        <v>0.9399999999999999</v>
      </c>
      <c r="I307" s="166" t="n">
        <v>0.9399999999999999</v>
      </c>
      <c r="J307" s="166" t="n">
        <v>514</v>
      </c>
      <c r="K307" s="167" t="n">
        <v>0.95</v>
      </c>
      <c r="L307" s="124" t="inlineStr">
        <is>
          <t>Sistem Önerisi</t>
        </is>
      </c>
      <c r="M307" s="124" t="inlineStr">
        <is>
          <t>Saha Etüdü Bekleniyor kalibrasyon</t>
        </is>
      </c>
    </row>
    <row r="308" ht="15" customHeight="1" s="113">
      <c r="A308" s="124" t="inlineStr">
        <is>
          <t>M035</t>
        </is>
      </c>
      <c r="B308" s="124" t="inlineStr">
        <is>
          <t>OSMANGAZİ</t>
        </is>
      </c>
      <c r="C308" s="124" t="inlineStr">
        <is>
          <t>DERYA YARDIMCI</t>
        </is>
      </c>
      <c r="D308" s="124" t="inlineStr">
        <is>
          <t>U015</t>
        </is>
      </c>
      <c r="E308" s="124" t="inlineStr">
        <is>
          <t>KASİYER</t>
        </is>
      </c>
      <c r="F308" s="124" t="inlineStr">
        <is>
          <t>TÜM AKTİVİTELER</t>
        </is>
      </c>
      <c r="G308" s="166" t="n">
        <v>2</v>
      </c>
      <c r="H308" s="166" t="n">
        <v>1.88</v>
      </c>
      <c r="I308" s="166" t="n">
        <v>0.9399999999999999</v>
      </c>
      <c r="J308" s="166" t="n">
        <v>514</v>
      </c>
      <c r="K308" s="167" t="n">
        <v>0.95</v>
      </c>
      <c r="L308" s="124" t="inlineStr">
        <is>
          <t>Sistem Önerisi</t>
        </is>
      </c>
      <c r="M308" s="124" t="inlineStr">
        <is>
          <t>Saha Etüdü Bekleniyor kalibrasyon</t>
        </is>
      </c>
    </row>
    <row r="309" ht="15" customHeight="1" s="113">
      <c r="A309" s="124" t="inlineStr">
        <is>
          <t>M035</t>
        </is>
      </c>
      <c r="B309" s="124" t="inlineStr">
        <is>
          <t>OSMANGAZİ</t>
        </is>
      </c>
      <c r="C309" s="124" t="inlineStr">
        <is>
          <t>DERYA YARDIMCI</t>
        </is>
      </c>
      <c r="D309" s="124" t="inlineStr">
        <is>
          <t>U026</t>
        </is>
      </c>
      <c r="E309" s="124" t="inlineStr">
        <is>
          <t>REYON GÖREVLİSİ</t>
        </is>
      </c>
      <c r="F309" s="124" t="inlineStr">
        <is>
          <t>TÜM AKTİVİTELER</t>
        </is>
      </c>
      <c r="G309" s="166" t="n">
        <v>1</v>
      </c>
      <c r="H309" s="166" t="n">
        <v>0.96</v>
      </c>
      <c r="I309" s="166" t="n">
        <v>0.96</v>
      </c>
      <c r="J309" s="166" t="n">
        <v>516</v>
      </c>
      <c r="K309" s="167" t="n">
        <v>0.95</v>
      </c>
      <c r="L309" s="124" t="inlineStr">
        <is>
          <t>Sistem Önerisi</t>
        </is>
      </c>
      <c r="M309" s="124" t="inlineStr">
        <is>
          <t>Saha Etüdü Bekleniyor kalibrasyon</t>
        </is>
      </c>
    </row>
    <row r="310" ht="15" customHeight="1" s="113">
      <c r="A310" s="124" t="inlineStr">
        <is>
          <t>M035</t>
        </is>
      </c>
      <c r="B310" s="124" t="inlineStr">
        <is>
          <t>OSMANGAZİ</t>
        </is>
      </c>
      <c r="C310" s="124" t="inlineStr">
        <is>
          <t>DERYA YARDIMCI</t>
        </is>
      </c>
      <c r="D310" s="124" t="inlineStr">
        <is>
          <t>U042</t>
        </is>
      </c>
      <c r="E310" s="124" t="inlineStr">
        <is>
          <t>ŞARKÜTERİ</t>
        </is>
      </c>
      <c r="F310" s="124" t="inlineStr">
        <is>
          <t>TÜM AKTİVİTELER</t>
        </is>
      </c>
      <c r="G310" s="166" t="n">
        <v>1</v>
      </c>
      <c r="H310" s="166" t="n">
        <v>0.9399999999999999</v>
      </c>
      <c r="I310" s="166" t="n">
        <v>0.9399999999999999</v>
      </c>
      <c r="J310" s="166" t="n">
        <v>514</v>
      </c>
      <c r="K310" s="167" t="n">
        <v>0.95</v>
      </c>
      <c r="L310" s="124" t="inlineStr">
        <is>
          <t>Sistem Önerisi</t>
        </is>
      </c>
      <c r="M310" s="124" t="inlineStr">
        <is>
          <t>Saha Etüdü Bekleniyor kalibrasyon</t>
        </is>
      </c>
    </row>
    <row r="311" ht="15" customHeight="1" s="113">
      <c r="A311" s="124" t="inlineStr">
        <is>
          <t>M035</t>
        </is>
      </c>
      <c r="B311" s="124" t="inlineStr">
        <is>
          <t>OSMANGAZİ</t>
        </is>
      </c>
      <c r="C311" s="124" t="inlineStr">
        <is>
          <t>DERYA YARDIMCI</t>
        </is>
      </c>
      <c r="D311" s="124" t="inlineStr">
        <is>
          <t>U013</t>
        </is>
      </c>
      <c r="E311" s="124" t="inlineStr">
        <is>
          <t>KASAP</t>
        </is>
      </c>
      <c r="F311" s="124" t="inlineStr">
        <is>
          <t>TÜM AKTİVİTELER</t>
        </is>
      </c>
      <c r="G311" s="166" t="n">
        <v>1</v>
      </c>
      <c r="H311" s="166" t="n">
        <v>0.92</v>
      </c>
      <c r="I311" s="166" t="n">
        <v>0.92</v>
      </c>
      <c r="J311" s="166" t="n">
        <v>512</v>
      </c>
      <c r="K311" s="167" t="n">
        <v>0.95</v>
      </c>
      <c r="L311" s="124" t="inlineStr">
        <is>
          <t>Sistem Önerisi</t>
        </is>
      </c>
      <c r="M311" s="124" t="inlineStr">
        <is>
          <t>Saha Etüdü Bekleniyor kalibrasyon</t>
        </is>
      </c>
    </row>
    <row r="312" ht="15" customHeight="1" s="113">
      <c r="A312" s="124" t="inlineStr">
        <is>
          <t>M035</t>
        </is>
      </c>
      <c r="B312" s="124" t="inlineStr">
        <is>
          <t>OSMANGAZİ</t>
        </is>
      </c>
      <c r="C312" s="124" t="inlineStr">
        <is>
          <t>DERYA YARDIMCI</t>
        </is>
      </c>
      <c r="D312" s="124" t="inlineStr">
        <is>
          <t>U017</t>
        </is>
      </c>
      <c r="E312" s="124" t="inlineStr">
        <is>
          <t>MANAV</t>
        </is>
      </c>
      <c r="F312" s="124" t="inlineStr">
        <is>
          <t>TÜM AKTİVİTELER</t>
        </is>
      </c>
      <c r="G312" s="166" t="n">
        <v>1</v>
      </c>
      <c r="H312" s="166" t="n">
        <v>0.96</v>
      </c>
      <c r="I312" s="166" t="n">
        <v>0.96</v>
      </c>
      <c r="J312" s="166" t="n">
        <v>516</v>
      </c>
      <c r="K312" s="167" t="n">
        <v>0.95</v>
      </c>
      <c r="L312" s="124" t="inlineStr">
        <is>
          <t>Sistem Önerisi</t>
        </is>
      </c>
      <c r="M312" s="124" t="inlineStr">
        <is>
          <t>Saha Etüdü Bekleniyor kalibrasyon</t>
        </is>
      </c>
    </row>
    <row r="313" ht="15" customHeight="1" s="113">
      <c r="A313" s="124" t="inlineStr">
        <is>
          <t>M035</t>
        </is>
      </c>
      <c r="B313" s="124" t="inlineStr">
        <is>
          <t>OSMANGAZİ</t>
        </is>
      </c>
      <c r="C313" s="124" t="inlineStr">
        <is>
          <t>DERYA YARDIMCI</t>
        </is>
      </c>
      <c r="D313" s="124" t="inlineStr">
        <is>
          <t>U023</t>
        </is>
      </c>
      <c r="E313" s="124" t="inlineStr">
        <is>
          <t>ONLİNE TOPLAYICI</t>
        </is>
      </c>
      <c r="F313" s="124" t="inlineStr">
        <is>
          <t>TÜM AKTİVİTELER</t>
        </is>
      </c>
      <c r="G313" s="166" t="n">
        <v>1</v>
      </c>
      <c r="H313" s="166" t="n">
        <v>0.93</v>
      </c>
      <c r="I313" s="166" t="n">
        <v>0.93</v>
      </c>
      <c r="J313" s="166" t="n">
        <v>513</v>
      </c>
      <c r="K313" s="167" t="n">
        <v>0.95</v>
      </c>
      <c r="L313" s="124" t="inlineStr">
        <is>
          <t>Sistem Önerisi</t>
        </is>
      </c>
      <c r="M313" s="124" t="inlineStr">
        <is>
          <t>Saha Etüdü Bekleniyor kalibrasyon</t>
        </is>
      </c>
    </row>
    <row r="314" ht="15" customHeight="1" s="113">
      <c r="A314" s="124" t="inlineStr">
        <is>
          <t>M035</t>
        </is>
      </c>
      <c r="B314" s="124" t="inlineStr">
        <is>
          <t>OSMANGAZİ</t>
        </is>
      </c>
      <c r="C314" s="124" t="inlineStr">
        <is>
          <t>DERYA YARDIMCI</t>
        </is>
      </c>
      <c r="D314" s="124" t="inlineStr">
        <is>
          <t>U024</t>
        </is>
      </c>
      <c r="E314" s="124" t="inlineStr">
        <is>
          <t>ONLİNE ŞOFÖR</t>
        </is>
      </c>
      <c r="F314" s="124" t="inlineStr">
        <is>
          <t>TÜM AKTİVİTELER</t>
        </is>
      </c>
      <c r="G314" s="166" t="n">
        <v>1</v>
      </c>
      <c r="H314" s="166" t="n">
        <v>0.9399999999999999</v>
      </c>
      <c r="I314" s="166" t="n">
        <v>0.9399999999999999</v>
      </c>
      <c r="J314" s="166" t="n">
        <v>514</v>
      </c>
      <c r="K314" s="167" t="n">
        <v>0.95</v>
      </c>
      <c r="L314" s="124" t="inlineStr">
        <is>
          <t>Sistem Önerisi</t>
        </is>
      </c>
      <c r="M314" s="124" t="inlineStr">
        <is>
          <t>Saha Etüdü Bekleniyor kalibrasyon</t>
        </is>
      </c>
    </row>
    <row r="315" ht="15" customHeight="1" s="113">
      <c r="A315" s="124" t="inlineStr">
        <is>
          <t>M035</t>
        </is>
      </c>
      <c r="B315" s="124" t="inlineStr">
        <is>
          <t>OSMANGAZİ</t>
        </is>
      </c>
      <c r="C315" s="124" t="inlineStr">
        <is>
          <t>DERYA YARDIMCI</t>
        </is>
      </c>
      <c r="D315" s="124" t="inlineStr">
        <is>
          <t>U002</t>
        </is>
      </c>
      <c r="E315" s="124" t="inlineStr">
        <is>
          <t>BAKLİYAT</t>
        </is>
      </c>
      <c r="F315" s="124" t="inlineStr">
        <is>
          <t>TÜM AKTİVİTELER</t>
        </is>
      </c>
      <c r="G315" s="166" t="n">
        <v>1</v>
      </c>
      <c r="H315" s="166" t="n">
        <v>1.11</v>
      </c>
      <c r="I315" s="166" t="n">
        <v>1.11</v>
      </c>
      <c r="J315" s="166" t="n">
        <v>510</v>
      </c>
      <c r="K315" s="167" t="n">
        <v>0.95</v>
      </c>
      <c r="L315" s="124" t="inlineStr">
        <is>
          <t>Sistem Önerisi</t>
        </is>
      </c>
      <c r="M315" s="124" t="inlineStr">
        <is>
          <t>Saha Etüdü Bekleniyor kalibrasyon</t>
        </is>
      </c>
    </row>
    <row r="316" ht="15" customHeight="1" s="113">
      <c r="A316" s="124" t="inlineStr">
        <is>
          <t>M035</t>
        </is>
      </c>
      <c r="B316" s="124" t="inlineStr">
        <is>
          <t>OSMANGAZİ</t>
        </is>
      </c>
      <c r="C316" s="124" t="inlineStr">
        <is>
          <t>DERYA YARDIMCI</t>
        </is>
      </c>
      <c r="D316" s="124" t="inlineStr">
        <is>
          <t>U034</t>
        </is>
      </c>
      <c r="E316" s="124" t="inlineStr">
        <is>
          <t>UNLU MAMÜLLER</t>
        </is>
      </c>
      <c r="F316" s="124" t="inlineStr">
        <is>
          <t>TÜM AKTİVİTELER</t>
        </is>
      </c>
      <c r="G316" s="166" t="n">
        <v>1</v>
      </c>
      <c r="H316" s="166" t="n">
        <v>0.95</v>
      </c>
      <c r="I316" s="166" t="n">
        <v>0.95</v>
      </c>
      <c r="J316" s="166" t="n">
        <v>515</v>
      </c>
      <c r="K316" s="167" t="n">
        <v>0.95</v>
      </c>
      <c r="L316" s="124" t="inlineStr">
        <is>
          <t>Sistem Önerisi</t>
        </is>
      </c>
      <c r="M316" s="124" t="inlineStr">
        <is>
          <t>Saha Etüdü Bekleniyor kalibrasyon</t>
        </is>
      </c>
    </row>
    <row r="317" ht="15" customHeight="1" s="113">
      <c r="A317" s="124" t="inlineStr">
        <is>
          <t>M036</t>
        </is>
      </c>
      <c r="B317" s="124" t="inlineStr">
        <is>
          <t>POLİGON</t>
        </is>
      </c>
      <c r="C317" s="124" t="inlineStr">
        <is>
          <t>ERTAN TEKİ</t>
        </is>
      </c>
      <c r="D317" s="124" t="inlineStr">
        <is>
          <t>U015</t>
        </is>
      </c>
      <c r="E317" s="124" t="inlineStr">
        <is>
          <t>KASİYER</t>
        </is>
      </c>
      <c r="F317" s="124" t="inlineStr">
        <is>
          <t>TÜM AKTİVİTELER</t>
        </is>
      </c>
      <c r="G317" s="166" t="n">
        <v>2</v>
      </c>
      <c r="H317" s="166" t="n">
        <v>1.9</v>
      </c>
      <c r="I317" s="166" t="n">
        <v>0.95</v>
      </c>
      <c r="J317" s="166" t="n">
        <v>515</v>
      </c>
      <c r="K317" s="167" t="n">
        <v>0.95</v>
      </c>
      <c r="L317" s="124" t="inlineStr">
        <is>
          <t>Sistem Önerisi</t>
        </is>
      </c>
      <c r="M317" s="124" t="inlineStr">
        <is>
          <t>Saha Etüdü Bekleniyor kalibrasyon</t>
        </is>
      </c>
    </row>
    <row r="318" ht="15" customHeight="1" s="113">
      <c r="A318" s="124" t="inlineStr">
        <is>
          <t>M036</t>
        </is>
      </c>
      <c r="B318" s="124" t="inlineStr">
        <is>
          <t>POLİGON</t>
        </is>
      </c>
      <c r="C318" s="124" t="inlineStr">
        <is>
          <t>ERTAN TEKİ</t>
        </is>
      </c>
      <c r="D318" s="124" t="inlineStr">
        <is>
          <t>U026</t>
        </is>
      </c>
      <c r="E318" s="124" t="inlineStr">
        <is>
          <t>REYON GÖREVLİSİ</t>
        </is>
      </c>
      <c r="F318" s="124" t="inlineStr">
        <is>
          <t>TÜM AKTİVİTELER</t>
        </is>
      </c>
      <c r="G318" s="166" t="n">
        <v>1</v>
      </c>
      <c r="H318" s="166" t="n">
        <v>0.97</v>
      </c>
      <c r="I318" s="166" t="n">
        <v>0.97</v>
      </c>
      <c r="J318" s="166" t="n">
        <v>517</v>
      </c>
      <c r="K318" s="167" t="n">
        <v>0.95</v>
      </c>
      <c r="L318" s="124" t="inlineStr">
        <is>
          <t>Sistem Önerisi</t>
        </is>
      </c>
      <c r="M318" s="124" t="inlineStr">
        <is>
          <t>Saha Etüdü Bekleniyor kalibrasyon</t>
        </is>
      </c>
    </row>
    <row r="319" ht="15" customHeight="1" s="113">
      <c r="A319" s="124" t="inlineStr">
        <is>
          <t>M036</t>
        </is>
      </c>
      <c r="B319" s="124" t="inlineStr">
        <is>
          <t>POLİGON</t>
        </is>
      </c>
      <c r="C319" s="124" t="inlineStr">
        <is>
          <t>ERTAN TEKİ</t>
        </is>
      </c>
      <c r="D319" s="124" t="inlineStr">
        <is>
          <t>U042</t>
        </is>
      </c>
      <c r="E319" s="124" t="inlineStr">
        <is>
          <t>ŞARKÜTERİ</t>
        </is>
      </c>
      <c r="F319" s="124" t="inlineStr">
        <is>
          <t>TÜM AKTİVİTELER</t>
        </is>
      </c>
      <c r="G319" s="166" t="n">
        <v>1</v>
      </c>
      <c r="H319" s="166" t="n">
        <v>0.95</v>
      </c>
      <c r="I319" s="166" t="n">
        <v>0.95</v>
      </c>
      <c r="J319" s="166" t="n">
        <v>515</v>
      </c>
      <c r="K319" s="167" t="n">
        <v>0.95</v>
      </c>
      <c r="L319" s="124" t="inlineStr">
        <is>
          <t>Sistem Önerisi</t>
        </is>
      </c>
      <c r="M319" s="124" t="inlineStr">
        <is>
          <t>Saha Etüdü Bekleniyor kalibrasyon</t>
        </is>
      </c>
    </row>
    <row r="320" ht="15" customHeight="1" s="113">
      <c r="A320" s="124" t="inlineStr">
        <is>
          <t>M036</t>
        </is>
      </c>
      <c r="B320" s="124" t="inlineStr">
        <is>
          <t>POLİGON</t>
        </is>
      </c>
      <c r="C320" s="124" t="inlineStr">
        <is>
          <t>ERTAN TEKİ</t>
        </is>
      </c>
      <c r="D320" s="124" t="inlineStr">
        <is>
          <t>U013</t>
        </is>
      </c>
      <c r="E320" s="124" t="inlineStr">
        <is>
          <t>KASAP</t>
        </is>
      </c>
      <c r="F320" s="124" t="inlineStr">
        <is>
          <t>TÜM AKTİVİTELER</t>
        </is>
      </c>
      <c r="G320" s="166" t="n">
        <v>1</v>
      </c>
      <c r="H320" s="166" t="n">
        <v>0.93</v>
      </c>
      <c r="I320" s="166" t="n">
        <v>0.93</v>
      </c>
      <c r="J320" s="166" t="n">
        <v>513</v>
      </c>
      <c r="K320" s="167" t="n">
        <v>0.95</v>
      </c>
      <c r="L320" s="124" t="inlineStr">
        <is>
          <t>Sistem Önerisi</t>
        </is>
      </c>
      <c r="M320" s="124" t="inlineStr">
        <is>
          <t>Saha Etüdü Bekleniyor kalibrasyon</t>
        </is>
      </c>
    </row>
    <row r="321" ht="15" customHeight="1" s="113">
      <c r="A321" s="124" t="inlineStr">
        <is>
          <t>M036</t>
        </is>
      </c>
      <c r="B321" s="124" t="inlineStr">
        <is>
          <t>POLİGON</t>
        </is>
      </c>
      <c r="C321" s="124" t="inlineStr">
        <is>
          <t>ERTAN TEKİ</t>
        </is>
      </c>
      <c r="D321" s="124" t="inlineStr">
        <is>
          <t>U017</t>
        </is>
      </c>
      <c r="E321" s="124" t="inlineStr">
        <is>
          <t>MANAV</t>
        </is>
      </c>
      <c r="F321" s="124" t="inlineStr">
        <is>
          <t>TÜM AKTİVİTELER</t>
        </is>
      </c>
      <c r="G321" s="166" t="n">
        <v>1</v>
      </c>
      <c r="H321" s="166" t="n">
        <v>0.97</v>
      </c>
      <c r="I321" s="166" t="n">
        <v>0.97</v>
      </c>
      <c r="J321" s="166" t="n">
        <v>517</v>
      </c>
      <c r="K321" s="167" t="n">
        <v>0.95</v>
      </c>
      <c r="L321" s="124" t="inlineStr">
        <is>
          <t>Sistem Önerisi</t>
        </is>
      </c>
      <c r="M321" s="124" t="inlineStr">
        <is>
          <t>Saha Etüdü Bekleniyor kalibrasyon</t>
        </is>
      </c>
    </row>
    <row r="322" ht="15" customHeight="1" s="113">
      <c r="A322" s="124" t="inlineStr">
        <is>
          <t>M036</t>
        </is>
      </c>
      <c r="B322" s="124" t="inlineStr">
        <is>
          <t>POLİGON</t>
        </is>
      </c>
      <c r="C322" s="124" t="inlineStr">
        <is>
          <t>ERTAN TEKİ</t>
        </is>
      </c>
      <c r="D322" s="124" t="inlineStr">
        <is>
          <t>U023</t>
        </is>
      </c>
      <c r="E322" s="124" t="inlineStr">
        <is>
          <t>ONLİNE TOPLAYICI</t>
        </is>
      </c>
      <c r="F322" s="124" t="inlineStr">
        <is>
          <t>TÜM AKTİVİTELER</t>
        </is>
      </c>
      <c r="G322" s="166" t="n">
        <v>1</v>
      </c>
      <c r="H322" s="166" t="n">
        <v>0.9399999999999999</v>
      </c>
      <c r="I322" s="166" t="n">
        <v>0.9399999999999999</v>
      </c>
      <c r="J322" s="166" t="n">
        <v>514</v>
      </c>
      <c r="K322" s="167" t="n">
        <v>0.95</v>
      </c>
      <c r="L322" s="124" t="inlineStr">
        <is>
          <t>Sistem Önerisi</t>
        </is>
      </c>
      <c r="M322" s="124" t="inlineStr">
        <is>
          <t>Saha Etüdü Bekleniyor kalibrasyon</t>
        </is>
      </c>
    </row>
    <row r="323" ht="15" customHeight="1" s="113">
      <c r="A323" s="124" t="inlineStr">
        <is>
          <t>M036</t>
        </is>
      </c>
      <c r="B323" s="124" t="inlineStr">
        <is>
          <t>POLİGON</t>
        </is>
      </c>
      <c r="C323" s="124" t="inlineStr">
        <is>
          <t>ERTAN TEKİ</t>
        </is>
      </c>
      <c r="D323" s="124" t="inlineStr">
        <is>
          <t>U024</t>
        </is>
      </c>
      <c r="E323" s="124" t="inlineStr">
        <is>
          <t>ONLİNE ŞOFÖR</t>
        </is>
      </c>
      <c r="F323" s="124" t="inlineStr">
        <is>
          <t>TÜM AKTİVİTELER</t>
        </is>
      </c>
      <c r="G323" s="166" t="n">
        <v>1</v>
      </c>
      <c r="H323" s="166" t="n">
        <v>0.95</v>
      </c>
      <c r="I323" s="166" t="n">
        <v>0.95</v>
      </c>
      <c r="J323" s="166" t="n">
        <v>515</v>
      </c>
      <c r="K323" s="167" t="n">
        <v>0.95</v>
      </c>
      <c r="L323" s="124" t="inlineStr">
        <is>
          <t>Sistem Önerisi</t>
        </is>
      </c>
      <c r="M323" s="124" t="inlineStr">
        <is>
          <t>Saha Etüdü Bekleniyor kalibrasyon</t>
        </is>
      </c>
    </row>
    <row r="324" ht="15" customHeight="1" s="113">
      <c r="A324" s="124" t="inlineStr">
        <is>
          <t>M036</t>
        </is>
      </c>
      <c r="B324" s="124" t="inlineStr">
        <is>
          <t>POLİGON</t>
        </is>
      </c>
      <c r="C324" s="124" t="inlineStr">
        <is>
          <t>ERTAN TEKİ</t>
        </is>
      </c>
      <c r="D324" s="124" t="inlineStr">
        <is>
          <t>U002</t>
        </is>
      </c>
      <c r="E324" s="124" t="inlineStr">
        <is>
          <t>BAKLİYAT</t>
        </is>
      </c>
      <c r="F324" s="124" t="inlineStr">
        <is>
          <t>TÜM AKTİVİTELER</t>
        </is>
      </c>
      <c r="G324" s="166" t="n">
        <v>1</v>
      </c>
      <c r="H324" s="166" t="n">
        <v>1.12</v>
      </c>
      <c r="I324" s="166" t="n">
        <v>1.12</v>
      </c>
      <c r="J324" s="166" t="n">
        <v>511</v>
      </c>
      <c r="K324" s="167" t="n">
        <v>0.95</v>
      </c>
      <c r="L324" s="124" t="inlineStr">
        <is>
          <t>Sistem Önerisi</t>
        </is>
      </c>
      <c r="M324" s="124" t="inlineStr">
        <is>
          <t>Saha Etüdü Bekleniyor kalibrasyon</t>
        </is>
      </c>
    </row>
    <row r="325" ht="15" customHeight="1" s="113">
      <c r="A325" s="124" t="inlineStr">
        <is>
          <t>M036</t>
        </is>
      </c>
      <c r="B325" s="124" t="inlineStr">
        <is>
          <t>POLİGON</t>
        </is>
      </c>
      <c r="C325" s="124" t="inlineStr">
        <is>
          <t>ERTAN TEKİ</t>
        </is>
      </c>
      <c r="D325" s="124" t="inlineStr">
        <is>
          <t>U034</t>
        </is>
      </c>
      <c r="E325" s="124" t="inlineStr">
        <is>
          <t>UNLU MAMÜLLER</t>
        </is>
      </c>
      <c r="F325" s="124" t="inlineStr">
        <is>
          <t>TÜM AKTİVİTELER</t>
        </is>
      </c>
      <c r="G325" s="166" t="n">
        <v>1</v>
      </c>
      <c r="H325" s="166" t="n">
        <v>0.96</v>
      </c>
      <c r="I325" s="166" t="n">
        <v>0.96</v>
      </c>
      <c r="J325" s="166" t="n">
        <v>516</v>
      </c>
      <c r="K325" s="167" t="n">
        <v>0.95</v>
      </c>
      <c r="L325" s="124" t="inlineStr">
        <is>
          <t>Sistem Önerisi</t>
        </is>
      </c>
      <c r="M325" s="124" t="inlineStr">
        <is>
          <t>Saha Etüdü Bekleniyor kalibrasyon</t>
        </is>
      </c>
    </row>
    <row r="326" ht="15" customHeight="1" s="113">
      <c r="A326" s="124" t="inlineStr">
        <is>
          <t>M037</t>
        </is>
      </c>
      <c r="B326" s="124" t="inlineStr">
        <is>
          <t>SEFERİHİSAR</t>
        </is>
      </c>
      <c r="C326" s="124" t="inlineStr">
        <is>
          <t>ERTAN TEKİ</t>
        </is>
      </c>
      <c r="D326" s="124" t="inlineStr">
        <is>
          <t>U015</t>
        </is>
      </c>
      <c r="E326" s="124" t="inlineStr">
        <is>
          <t>KASİYER</t>
        </is>
      </c>
      <c r="F326" s="124" t="inlineStr">
        <is>
          <t>TÜM AKTİVİTELER</t>
        </is>
      </c>
      <c r="G326" s="166" t="n">
        <v>2</v>
      </c>
      <c r="H326" s="166" t="n">
        <v>1.92</v>
      </c>
      <c r="I326" s="166" t="n">
        <v>0.96</v>
      </c>
      <c r="J326" s="166" t="n">
        <v>516</v>
      </c>
      <c r="K326" s="167" t="n">
        <v>0.95</v>
      </c>
      <c r="L326" s="124" t="inlineStr">
        <is>
          <t>Sistem Önerisi</t>
        </is>
      </c>
      <c r="M326" s="124" t="inlineStr">
        <is>
          <t>Saha Etüdü Bekleniyor kalibrasyon</t>
        </is>
      </c>
    </row>
    <row r="327" ht="15" customHeight="1" s="113">
      <c r="A327" s="124" t="inlineStr">
        <is>
          <t>M037</t>
        </is>
      </c>
      <c r="B327" s="124" t="inlineStr">
        <is>
          <t>SEFERİHİSAR</t>
        </is>
      </c>
      <c r="C327" s="124" t="inlineStr">
        <is>
          <t>ERTAN TEKİ</t>
        </is>
      </c>
      <c r="D327" s="124" t="inlineStr">
        <is>
          <t>U026</t>
        </is>
      </c>
      <c r="E327" s="124" t="inlineStr">
        <is>
          <t>REYON GÖREVLİSİ</t>
        </is>
      </c>
      <c r="F327" s="124" t="inlineStr">
        <is>
          <t>TÜM AKTİVİTELER</t>
        </is>
      </c>
      <c r="G327" s="166" t="n">
        <v>1</v>
      </c>
      <c r="H327" s="166" t="n">
        <v>0.98</v>
      </c>
      <c r="I327" s="166" t="n">
        <v>0.98</v>
      </c>
      <c r="J327" s="166" t="n">
        <v>518</v>
      </c>
      <c r="K327" s="167" t="n">
        <v>0.95</v>
      </c>
      <c r="L327" s="124" t="inlineStr">
        <is>
          <t>Sistem Önerisi</t>
        </is>
      </c>
      <c r="M327" s="124" t="inlineStr">
        <is>
          <t>Saha Etüdü Bekleniyor kalibrasyon</t>
        </is>
      </c>
    </row>
    <row r="328" ht="15" customHeight="1" s="113">
      <c r="A328" s="124" t="inlineStr">
        <is>
          <t>M037</t>
        </is>
      </c>
      <c r="B328" s="124" t="inlineStr">
        <is>
          <t>SEFERİHİSAR</t>
        </is>
      </c>
      <c r="C328" s="124" t="inlineStr">
        <is>
          <t>ERTAN TEKİ</t>
        </is>
      </c>
      <c r="D328" s="124" t="inlineStr">
        <is>
          <t>U042</t>
        </is>
      </c>
      <c r="E328" s="124" t="inlineStr">
        <is>
          <t>ŞARKÜTERİ</t>
        </is>
      </c>
      <c r="F328" s="124" t="inlineStr">
        <is>
          <t>TÜM AKTİVİTELER</t>
        </is>
      </c>
      <c r="G328" s="166" t="n">
        <v>1</v>
      </c>
      <c r="H328" s="166" t="n">
        <v>0.96</v>
      </c>
      <c r="I328" s="166" t="n">
        <v>0.96</v>
      </c>
      <c r="J328" s="166" t="n">
        <v>516</v>
      </c>
      <c r="K328" s="167" t="n">
        <v>0.95</v>
      </c>
      <c r="L328" s="124" t="inlineStr">
        <is>
          <t>Sistem Önerisi</t>
        </is>
      </c>
      <c r="M328" s="124" t="inlineStr">
        <is>
          <t>Saha Etüdü Bekleniyor kalibrasyon</t>
        </is>
      </c>
    </row>
    <row r="329" ht="15" customHeight="1" s="113">
      <c r="A329" s="124" t="inlineStr">
        <is>
          <t>M037</t>
        </is>
      </c>
      <c r="B329" s="124" t="inlineStr">
        <is>
          <t>SEFERİHİSAR</t>
        </is>
      </c>
      <c r="C329" s="124" t="inlineStr">
        <is>
          <t>ERTAN TEKİ</t>
        </is>
      </c>
      <c r="D329" s="124" t="inlineStr">
        <is>
          <t>U013</t>
        </is>
      </c>
      <c r="E329" s="124" t="inlineStr">
        <is>
          <t>KASAP</t>
        </is>
      </c>
      <c r="F329" s="124" t="inlineStr">
        <is>
          <t>TÜM AKTİVİTELER</t>
        </is>
      </c>
      <c r="G329" s="166" t="n">
        <v>1</v>
      </c>
      <c r="H329" s="166" t="n">
        <v>0.9399999999999999</v>
      </c>
      <c r="I329" s="166" t="n">
        <v>0.9399999999999999</v>
      </c>
      <c r="J329" s="166" t="n">
        <v>514</v>
      </c>
      <c r="K329" s="167" t="n">
        <v>0.95</v>
      </c>
      <c r="L329" s="124" t="inlineStr">
        <is>
          <t>Sistem Önerisi</t>
        </is>
      </c>
      <c r="M329" s="124" t="inlineStr">
        <is>
          <t>Saha Etüdü Bekleniyor kalibrasyon</t>
        </is>
      </c>
    </row>
    <row r="330" ht="15" customHeight="1" s="113">
      <c r="A330" s="124" t="inlineStr">
        <is>
          <t>M037</t>
        </is>
      </c>
      <c r="B330" s="124" t="inlineStr">
        <is>
          <t>SEFERİHİSAR</t>
        </is>
      </c>
      <c r="C330" s="124" t="inlineStr">
        <is>
          <t>ERTAN TEKİ</t>
        </is>
      </c>
      <c r="D330" s="124" t="inlineStr">
        <is>
          <t>U017</t>
        </is>
      </c>
      <c r="E330" s="124" t="inlineStr">
        <is>
          <t>MANAV</t>
        </is>
      </c>
      <c r="F330" s="124" t="inlineStr">
        <is>
          <t>TÜM AKTİVİTELER</t>
        </is>
      </c>
      <c r="G330" s="166" t="n">
        <v>1</v>
      </c>
      <c r="H330" s="166" t="n">
        <v>0.98</v>
      </c>
      <c r="I330" s="166" t="n">
        <v>0.98</v>
      </c>
      <c r="J330" s="166" t="n">
        <v>518</v>
      </c>
      <c r="K330" s="167" t="n">
        <v>0.95</v>
      </c>
      <c r="L330" s="124" t="inlineStr">
        <is>
          <t>Sistem Önerisi</t>
        </is>
      </c>
      <c r="M330" s="124" t="inlineStr">
        <is>
          <t>Saha Etüdü Bekleniyor kalibrasyon</t>
        </is>
      </c>
    </row>
    <row r="331" ht="15" customHeight="1" s="113">
      <c r="A331" s="124" t="inlineStr">
        <is>
          <t>M037</t>
        </is>
      </c>
      <c r="B331" s="124" t="inlineStr">
        <is>
          <t>SEFERİHİSAR</t>
        </is>
      </c>
      <c r="C331" s="124" t="inlineStr">
        <is>
          <t>ERTAN TEKİ</t>
        </is>
      </c>
      <c r="D331" s="124" t="inlineStr">
        <is>
          <t>U023</t>
        </is>
      </c>
      <c r="E331" s="124" t="inlineStr">
        <is>
          <t>ONLİNE TOPLAYICI</t>
        </is>
      </c>
      <c r="F331" s="124" t="inlineStr">
        <is>
          <t>TÜM AKTİVİTELER</t>
        </is>
      </c>
      <c r="G331" s="166" t="n">
        <v>1</v>
      </c>
      <c r="H331" s="166" t="n">
        <v>0.95</v>
      </c>
      <c r="I331" s="166" t="n">
        <v>0.95</v>
      </c>
      <c r="J331" s="166" t="n">
        <v>515</v>
      </c>
      <c r="K331" s="167" t="n">
        <v>0.95</v>
      </c>
      <c r="L331" s="124" t="inlineStr">
        <is>
          <t>Sistem Önerisi</t>
        </is>
      </c>
      <c r="M331" s="124" t="inlineStr">
        <is>
          <t>Saha Etüdü Bekleniyor kalibrasyon</t>
        </is>
      </c>
    </row>
    <row r="332" ht="15" customHeight="1" s="113">
      <c r="A332" s="124" t="inlineStr">
        <is>
          <t>M037</t>
        </is>
      </c>
      <c r="B332" s="124" t="inlineStr">
        <is>
          <t>SEFERİHİSAR</t>
        </is>
      </c>
      <c r="C332" s="124" t="inlineStr">
        <is>
          <t>ERTAN TEKİ</t>
        </is>
      </c>
      <c r="D332" s="124" t="inlineStr">
        <is>
          <t>U024</t>
        </is>
      </c>
      <c r="E332" s="124" t="inlineStr">
        <is>
          <t>ONLİNE ŞOFÖR</t>
        </is>
      </c>
      <c r="F332" s="124" t="inlineStr">
        <is>
          <t>TÜM AKTİVİTELER</t>
        </is>
      </c>
      <c r="G332" s="166" t="n">
        <v>1</v>
      </c>
      <c r="H332" s="166" t="n">
        <v>0.96</v>
      </c>
      <c r="I332" s="166" t="n">
        <v>0.96</v>
      </c>
      <c r="J332" s="166" t="n">
        <v>516</v>
      </c>
      <c r="K332" s="167" t="n">
        <v>0.95</v>
      </c>
      <c r="L332" s="124" t="inlineStr">
        <is>
          <t>Sistem Önerisi</t>
        </is>
      </c>
      <c r="M332" s="124" t="inlineStr">
        <is>
          <t>Saha Etüdü Bekleniyor kalibrasyon</t>
        </is>
      </c>
    </row>
    <row r="333" ht="15" customHeight="1" s="113">
      <c r="A333" s="124" t="inlineStr">
        <is>
          <t>M037</t>
        </is>
      </c>
      <c r="B333" s="124" t="inlineStr">
        <is>
          <t>SEFERİHİSAR</t>
        </is>
      </c>
      <c r="C333" s="124" t="inlineStr">
        <is>
          <t>ERTAN TEKİ</t>
        </is>
      </c>
      <c r="D333" s="124" t="inlineStr">
        <is>
          <t>U002</t>
        </is>
      </c>
      <c r="E333" s="124" t="inlineStr">
        <is>
          <t>BAKLİYAT</t>
        </is>
      </c>
      <c r="F333" s="124" t="inlineStr">
        <is>
          <t>TÜM AKTİVİTELER</t>
        </is>
      </c>
      <c r="G333" s="166" t="n">
        <v>1</v>
      </c>
      <c r="H333" s="166" t="n">
        <v>0.92</v>
      </c>
      <c r="I333" s="166" t="n">
        <v>0.92</v>
      </c>
      <c r="J333" s="166" t="n">
        <v>512</v>
      </c>
      <c r="K333" s="167" t="n">
        <v>0.95</v>
      </c>
      <c r="L333" s="124" t="inlineStr">
        <is>
          <t>Sistem Önerisi</t>
        </is>
      </c>
      <c r="M333" s="124" t="inlineStr">
        <is>
          <t>Saha Etüdü Bekleniyor kalibrasyon</t>
        </is>
      </c>
    </row>
    <row r="334" ht="15" customHeight="1" s="113">
      <c r="A334" s="124" t="inlineStr">
        <is>
          <t>M037</t>
        </is>
      </c>
      <c r="B334" s="124" t="inlineStr">
        <is>
          <t>SEFERİHİSAR</t>
        </is>
      </c>
      <c r="C334" s="124" t="inlineStr">
        <is>
          <t>ERTAN TEKİ</t>
        </is>
      </c>
      <c r="D334" s="124" t="inlineStr">
        <is>
          <t>U034</t>
        </is>
      </c>
      <c r="E334" s="124" t="inlineStr">
        <is>
          <t>UNLU MAMÜLLER</t>
        </is>
      </c>
      <c r="F334" s="124" t="inlineStr">
        <is>
          <t>TÜM AKTİVİTELER</t>
        </is>
      </c>
      <c r="G334" s="166" t="n">
        <v>1</v>
      </c>
      <c r="H334" s="166" t="n">
        <v>0.97</v>
      </c>
      <c r="I334" s="166" t="n">
        <v>0.97</v>
      </c>
      <c r="J334" s="166" t="n">
        <v>517</v>
      </c>
      <c r="K334" s="167" t="n">
        <v>0.95</v>
      </c>
      <c r="L334" s="124" t="inlineStr">
        <is>
          <t>Sistem Önerisi</t>
        </is>
      </c>
      <c r="M334" s="124" t="inlineStr">
        <is>
          <t>Saha Etüdü Bekleniyor kalibrasyon</t>
        </is>
      </c>
    </row>
    <row r="335" ht="15" customHeight="1" s="113">
      <c r="A335" s="124" t="inlineStr">
        <is>
          <t>M038</t>
        </is>
      </c>
      <c r="B335" s="124" t="inlineStr">
        <is>
          <t>TORBALI 1</t>
        </is>
      </c>
      <c r="C335" s="124" t="inlineStr">
        <is>
          <t>CÜNEYT ÇIKRIKÇI - AYŞE AVCU</t>
        </is>
      </c>
      <c r="D335" s="124" t="inlineStr">
        <is>
          <t>U015</t>
        </is>
      </c>
      <c r="E335" s="124" t="inlineStr">
        <is>
          <t>KASİYER</t>
        </is>
      </c>
      <c r="F335" s="124" t="inlineStr">
        <is>
          <t>TÜM AKTİVİTELER</t>
        </is>
      </c>
      <c r="G335" s="166" t="n">
        <v>2</v>
      </c>
      <c r="H335" s="166" t="n">
        <v>1.94</v>
      </c>
      <c r="I335" s="166" t="n">
        <v>0.97</v>
      </c>
      <c r="J335" s="166" t="n">
        <v>517</v>
      </c>
      <c r="K335" s="167" t="n">
        <v>0.95</v>
      </c>
      <c r="L335" s="124" t="inlineStr">
        <is>
          <t>Sistem Önerisi</t>
        </is>
      </c>
      <c r="M335" s="124" t="inlineStr">
        <is>
          <t>Saha Etüdü Bekleniyor kalibrasyon</t>
        </is>
      </c>
    </row>
    <row r="336" ht="15" customHeight="1" s="113">
      <c r="A336" s="124" t="inlineStr">
        <is>
          <t>M038</t>
        </is>
      </c>
      <c r="B336" s="124" t="inlineStr">
        <is>
          <t>TORBALI 1</t>
        </is>
      </c>
      <c r="C336" s="124" t="inlineStr">
        <is>
          <t>CÜNEYT ÇIKRIKÇI - AYŞE AVCU</t>
        </is>
      </c>
      <c r="D336" s="124" t="inlineStr">
        <is>
          <t>U026</t>
        </is>
      </c>
      <c r="E336" s="124" t="inlineStr">
        <is>
          <t>REYON GÖREVLİSİ</t>
        </is>
      </c>
      <c r="F336" s="124" t="inlineStr">
        <is>
          <t>TÜM AKTİVİTELER</t>
        </is>
      </c>
      <c r="G336" s="166" t="n">
        <v>1</v>
      </c>
      <c r="H336" s="166" t="n">
        <v>0.99</v>
      </c>
      <c r="I336" s="166" t="n">
        <v>0.99</v>
      </c>
      <c r="J336" s="166" t="n">
        <v>519</v>
      </c>
      <c r="K336" s="167" t="n">
        <v>0.95</v>
      </c>
      <c r="L336" s="124" t="inlineStr">
        <is>
          <t>Sistem Önerisi</t>
        </is>
      </c>
      <c r="M336" s="124" t="inlineStr">
        <is>
          <t>Saha Etüdü Bekleniyor kalibrasyon</t>
        </is>
      </c>
    </row>
    <row r="337" ht="15" customHeight="1" s="113">
      <c r="A337" s="124" t="inlineStr">
        <is>
          <t>M038</t>
        </is>
      </c>
      <c r="B337" s="124" t="inlineStr">
        <is>
          <t>TORBALI 1</t>
        </is>
      </c>
      <c r="C337" s="124" t="inlineStr">
        <is>
          <t>CÜNEYT ÇIKRIKÇI - AYŞE AVCU</t>
        </is>
      </c>
      <c r="D337" s="124" t="inlineStr">
        <is>
          <t>U042</t>
        </is>
      </c>
      <c r="E337" s="124" t="inlineStr">
        <is>
          <t>ŞARKÜTERİ</t>
        </is>
      </c>
      <c r="F337" s="124" t="inlineStr">
        <is>
          <t>TÜM AKTİVİTELER</t>
        </is>
      </c>
      <c r="G337" s="166" t="n">
        <v>1</v>
      </c>
      <c r="H337" s="166" t="n">
        <v>0.97</v>
      </c>
      <c r="I337" s="166" t="n">
        <v>0.97</v>
      </c>
      <c r="J337" s="166" t="n">
        <v>517</v>
      </c>
      <c r="K337" s="167" t="n">
        <v>0.95</v>
      </c>
      <c r="L337" s="124" t="inlineStr">
        <is>
          <t>Sistem Önerisi</t>
        </is>
      </c>
      <c r="M337" s="124" t="inlineStr">
        <is>
          <t>Saha Etüdü Bekleniyor kalibrasyon</t>
        </is>
      </c>
    </row>
    <row r="338" ht="15" customHeight="1" s="113">
      <c r="A338" s="124" t="inlineStr">
        <is>
          <t>M038</t>
        </is>
      </c>
      <c r="B338" s="124" t="inlineStr">
        <is>
          <t>TORBALI 1</t>
        </is>
      </c>
      <c r="C338" s="124" t="inlineStr">
        <is>
          <t>CÜNEYT ÇIKRIKÇI - AYŞE AVCU</t>
        </is>
      </c>
      <c r="D338" s="124" t="inlineStr">
        <is>
          <t>U013</t>
        </is>
      </c>
      <c r="E338" s="124" t="inlineStr">
        <is>
          <t>KASAP</t>
        </is>
      </c>
      <c r="F338" s="124" t="inlineStr">
        <is>
          <t>TÜM AKTİVİTELER</t>
        </is>
      </c>
      <c r="G338" s="166" t="n">
        <v>1</v>
      </c>
      <c r="H338" s="166" t="n">
        <v>0.95</v>
      </c>
      <c r="I338" s="166" t="n">
        <v>0.95</v>
      </c>
      <c r="J338" s="166" t="n">
        <v>515</v>
      </c>
      <c r="K338" s="167" t="n">
        <v>0.95</v>
      </c>
      <c r="L338" s="124" t="inlineStr">
        <is>
          <t>Sistem Önerisi</t>
        </is>
      </c>
      <c r="M338" s="124" t="inlineStr">
        <is>
          <t>Saha Etüdü Bekleniyor kalibrasyon</t>
        </is>
      </c>
    </row>
    <row r="339" ht="15" customHeight="1" s="113">
      <c r="A339" s="124" t="inlineStr">
        <is>
          <t>M038</t>
        </is>
      </c>
      <c r="B339" s="124" t="inlineStr">
        <is>
          <t>TORBALI 1</t>
        </is>
      </c>
      <c r="C339" s="124" t="inlineStr">
        <is>
          <t>CÜNEYT ÇIKRIKÇI - AYŞE AVCU</t>
        </is>
      </c>
      <c r="D339" s="124" t="inlineStr">
        <is>
          <t>U017</t>
        </is>
      </c>
      <c r="E339" s="124" t="inlineStr">
        <is>
          <t>MANAV</t>
        </is>
      </c>
      <c r="F339" s="124" t="inlineStr">
        <is>
          <t>TÜM AKTİVİTELER</t>
        </is>
      </c>
      <c r="G339" s="166" t="n">
        <v>1</v>
      </c>
      <c r="H339" s="166" t="n">
        <v>0.99</v>
      </c>
      <c r="I339" s="166" t="n">
        <v>0.99</v>
      </c>
      <c r="J339" s="166" t="n">
        <v>519</v>
      </c>
      <c r="K339" s="167" t="n">
        <v>0.95</v>
      </c>
      <c r="L339" s="124" t="inlineStr">
        <is>
          <t>Sistem Önerisi</t>
        </is>
      </c>
      <c r="M339" s="124" t="inlineStr">
        <is>
          <t>Saha Etüdü Bekleniyor kalibrasyon</t>
        </is>
      </c>
    </row>
    <row r="340" ht="15" customHeight="1" s="113">
      <c r="A340" s="124" t="inlineStr">
        <is>
          <t>M038</t>
        </is>
      </c>
      <c r="B340" s="124" t="inlineStr">
        <is>
          <t>TORBALI 1</t>
        </is>
      </c>
      <c r="C340" s="124" t="inlineStr">
        <is>
          <t>CÜNEYT ÇIKRIKÇI - AYŞE AVCU</t>
        </is>
      </c>
      <c r="D340" s="124" t="inlineStr">
        <is>
          <t>U023</t>
        </is>
      </c>
      <c r="E340" s="124" t="inlineStr">
        <is>
          <t>ONLİNE TOPLAYICI</t>
        </is>
      </c>
      <c r="F340" s="124" t="inlineStr">
        <is>
          <t>TÜM AKTİVİTELER</t>
        </is>
      </c>
      <c r="G340" s="166" t="n">
        <v>1</v>
      </c>
      <c r="H340" s="166" t="n">
        <v>0.96</v>
      </c>
      <c r="I340" s="166" t="n">
        <v>0.96</v>
      </c>
      <c r="J340" s="166" t="n">
        <v>516</v>
      </c>
      <c r="K340" s="167" t="n">
        <v>0.95</v>
      </c>
      <c r="L340" s="124" t="inlineStr">
        <is>
          <t>Sistem Önerisi</t>
        </is>
      </c>
      <c r="M340" s="124" t="inlineStr">
        <is>
          <t>Saha Etüdü Bekleniyor kalibrasyon</t>
        </is>
      </c>
    </row>
    <row r="341" ht="15" customHeight="1" s="113">
      <c r="A341" s="124" t="inlineStr">
        <is>
          <t>M038</t>
        </is>
      </c>
      <c r="B341" s="124" t="inlineStr">
        <is>
          <t>TORBALI 1</t>
        </is>
      </c>
      <c r="C341" s="124" t="inlineStr">
        <is>
          <t>CÜNEYT ÇIKRIKÇI - AYŞE AVCU</t>
        </is>
      </c>
      <c r="D341" s="124" t="inlineStr">
        <is>
          <t>U024</t>
        </is>
      </c>
      <c r="E341" s="124" t="inlineStr">
        <is>
          <t>ONLİNE ŞOFÖR</t>
        </is>
      </c>
      <c r="F341" s="124" t="inlineStr">
        <is>
          <t>TÜM AKTİVİTELER</t>
        </is>
      </c>
      <c r="G341" s="166" t="n">
        <v>1</v>
      </c>
      <c r="H341" s="166" t="n">
        <v>0.97</v>
      </c>
      <c r="I341" s="166" t="n">
        <v>0.97</v>
      </c>
      <c r="J341" s="166" t="n">
        <v>517</v>
      </c>
      <c r="K341" s="167" t="n">
        <v>0.95</v>
      </c>
      <c r="L341" s="124" t="inlineStr">
        <is>
          <t>Sistem Önerisi</t>
        </is>
      </c>
      <c r="M341" s="124" t="inlineStr">
        <is>
          <t>Saha Etüdü Bekleniyor kalibrasyon</t>
        </is>
      </c>
    </row>
    <row r="342" ht="15" customHeight="1" s="113">
      <c r="A342" s="124" t="inlineStr">
        <is>
          <t>M038</t>
        </is>
      </c>
      <c r="B342" s="124" t="inlineStr">
        <is>
          <t>TORBALI 1</t>
        </is>
      </c>
      <c r="C342" s="124" t="inlineStr">
        <is>
          <t>CÜNEYT ÇIKRIKÇI - AYŞE AVCU</t>
        </is>
      </c>
      <c r="D342" s="124" t="inlineStr">
        <is>
          <t>U002</t>
        </is>
      </c>
      <c r="E342" s="124" t="inlineStr">
        <is>
          <t>BAKLİYAT</t>
        </is>
      </c>
      <c r="F342" s="124" t="inlineStr">
        <is>
          <t>TÜM AKTİVİTELER</t>
        </is>
      </c>
      <c r="G342" s="166" t="n">
        <v>1</v>
      </c>
      <c r="H342" s="166" t="n">
        <v>0.93</v>
      </c>
      <c r="I342" s="166" t="n">
        <v>0.93</v>
      </c>
      <c r="J342" s="166" t="n">
        <v>513</v>
      </c>
      <c r="K342" s="167" t="n">
        <v>0.95</v>
      </c>
      <c r="L342" s="124" t="inlineStr">
        <is>
          <t>Sistem Önerisi</t>
        </is>
      </c>
      <c r="M342" s="124" t="inlineStr">
        <is>
          <t>Saha Etüdü Bekleniyor kalibrasyon</t>
        </is>
      </c>
    </row>
    <row r="343" ht="15" customHeight="1" s="113">
      <c r="A343" s="124" t="inlineStr">
        <is>
          <t>M038</t>
        </is>
      </c>
      <c r="B343" s="124" t="inlineStr">
        <is>
          <t>TORBALI 1</t>
        </is>
      </c>
      <c r="C343" s="124" t="inlineStr">
        <is>
          <t>CÜNEYT ÇIKRIKÇI - AYŞE AVCU</t>
        </is>
      </c>
      <c r="D343" s="124" t="inlineStr">
        <is>
          <t>U034</t>
        </is>
      </c>
      <c r="E343" s="124" t="inlineStr">
        <is>
          <t>UNLU MAMÜLLER</t>
        </is>
      </c>
      <c r="F343" s="124" t="inlineStr">
        <is>
          <t>TÜM AKTİVİTELER</t>
        </is>
      </c>
      <c r="G343" s="166" t="n">
        <v>1</v>
      </c>
      <c r="H343" s="166" t="n">
        <v>0.98</v>
      </c>
      <c r="I343" s="166" t="n">
        <v>0.98</v>
      </c>
      <c r="J343" s="166" t="n">
        <v>518</v>
      </c>
      <c r="K343" s="167" t="n">
        <v>0.95</v>
      </c>
      <c r="L343" s="124" t="inlineStr">
        <is>
          <t>Sistem Önerisi</t>
        </is>
      </c>
      <c r="M343" s="124" t="inlineStr">
        <is>
          <t>Saha Etüdü Bekleniyor kalibrasyon</t>
        </is>
      </c>
    </row>
    <row r="344" ht="15" customHeight="1" s="113">
      <c r="A344" s="124" t="inlineStr">
        <is>
          <t>M039</t>
        </is>
      </c>
      <c r="B344" s="124" t="inlineStr">
        <is>
          <t>TORBALI 2</t>
        </is>
      </c>
      <c r="C344" s="124" t="inlineStr">
        <is>
          <t>CÜNEYT ÇIKRIKÇI - AYŞE AVCU</t>
        </is>
      </c>
      <c r="D344" s="124" t="inlineStr">
        <is>
          <t>U015</t>
        </is>
      </c>
      <c r="E344" s="124" t="inlineStr">
        <is>
          <t>KASİYER</t>
        </is>
      </c>
      <c r="F344" s="124" t="inlineStr">
        <is>
          <t>TÜM AKTİVİTELER</t>
        </is>
      </c>
      <c r="G344" s="166" t="n">
        <v>2</v>
      </c>
      <c r="H344" s="166" t="n">
        <v>1.96</v>
      </c>
      <c r="I344" s="166" t="n">
        <v>0.98</v>
      </c>
      <c r="J344" s="166" t="n">
        <v>518</v>
      </c>
      <c r="K344" s="167" t="n">
        <v>0.95</v>
      </c>
      <c r="L344" s="124" t="inlineStr">
        <is>
          <t>Sistem Önerisi</t>
        </is>
      </c>
      <c r="M344" s="124" t="inlineStr">
        <is>
          <t>Saha Etüdü Bekleniyor kalibrasyon</t>
        </is>
      </c>
    </row>
    <row r="345" ht="15" customHeight="1" s="113">
      <c r="A345" s="124" t="inlineStr">
        <is>
          <t>M039</t>
        </is>
      </c>
      <c r="B345" s="124" t="inlineStr">
        <is>
          <t>TORBALI 2</t>
        </is>
      </c>
      <c r="C345" s="124" t="inlineStr">
        <is>
          <t>CÜNEYT ÇIKRIKÇI - AYŞE AVCU</t>
        </is>
      </c>
      <c r="D345" s="124" t="inlineStr">
        <is>
          <t>U026</t>
        </is>
      </c>
      <c r="E345" s="124" t="inlineStr">
        <is>
          <t>REYON GÖREVLİSİ</t>
        </is>
      </c>
      <c r="F345" s="124" t="inlineStr">
        <is>
          <t>TÜM AKTİVİTELER</t>
        </is>
      </c>
      <c r="G345" s="166" t="n">
        <v>1</v>
      </c>
      <c r="H345" s="166" t="n">
        <v>1</v>
      </c>
      <c r="I345" s="166" t="n">
        <v>1</v>
      </c>
      <c r="J345" s="166" t="n">
        <v>520</v>
      </c>
      <c r="K345" s="167" t="n">
        <v>0.95</v>
      </c>
      <c r="L345" s="124" t="inlineStr">
        <is>
          <t>Sistem Önerisi</t>
        </is>
      </c>
      <c r="M345" s="124" t="inlineStr">
        <is>
          <t>Saha Etüdü Bekleniyor kalibrasyon</t>
        </is>
      </c>
    </row>
    <row r="346" ht="15" customHeight="1" s="113">
      <c r="A346" s="124" t="inlineStr">
        <is>
          <t>M039</t>
        </is>
      </c>
      <c r="B346" s="124" t="inlineStr">
        <is>
          <t>TORBALI 2</t>
        </is>
      </c>
      <c r="C346" s="124" t="inlineStr">
        <is>
          <t>CÜNEYT ÇIKRIKÇI - AYŞE AVCU</t>
        </is>
      </c>
      <c r="D346" s="124" t="inlineStr">
        <is>
          <t>U042</t>
        </is>
      </c>
      <c r="E346" s="124" t="inlineStr">
        <is>
          <t>ŞARKÜTERİ</t>
        </is>
      </c>
      <c r="F346" s="124" t="inlineStr">
        <is>
          <t>TÜM AKTİVİTELER</t>
        </is>
      </c>
      <c r="G346" s="166" t="n">
        <v>1</v>
      </c>
      <c r="H346" s="166" t="n">
        <v>0.98</v>
      </c>
      <c r="I346" s="166" t="n">
        <v>0.98</v>
      </c>
      <c r="J346" s="166" t="n">
        <v>518</v>
      </c>
      <c r="K346" s="167" t="n">
        <v>0.95</v>
      </c>
      <c r="L346" s="124" t="inlineStr">
        <is>
          <t>Sistem Önerisi</t>
        </is>
      </c>
      <c r="M346" s="124" t="inlineStr">
        <is>
          <t>Saha Etüdü Bekleniyor kalibrasyon</t>
        </is>
      </c>
    </row>
    <row r="347" ht="15" customHeight="1" s="113">
      <c r="A347" s="124" t="inlineStr">
        <is>
          <t>M039</t>
        </is>
      </c>
      <c r="B347" s="124" t="inlineStr">
        <is>
          <t>TORBALI 2</t>
        </is>
      </c>
      <c r="C347" s="124" t="inlineStr">
        <is>
          <t>CÜNEYT ÇIKRIKÇI - AYŞE AVCU</t>
        </is>
      </c>
      <c r="D347" s="124" t="inlineStr">
        <is>
          <t>U013</t>
        </is>
      </c>
      <c r="E347" s="124" t="inlineStr">
        <is>
          <t>KASAP</t>
        </is>
      </c>
      <c r="F347" s="124" t="inlineStr">
        <is>
          <t>TÜM AKTİVİTELER</t>
        </is>
      </c>
      <c r="G347" s="166" t="n">
        <v>1</v>
      </c>
      <c r="H347" s="166" t="n">
        <v>0.96</v>
      </c>
      <c r="I347" s="166" t="n">
        <v>0.96</v>
      </c>
      <c r="J347" s="166" t="n">
        <v>516</v>
      </c>
      <c r="K347" s="167" t="n">
        <v>0.95</v>
      </c>
      <c r="L347" s="124" t="inlineStr">
        <is>
          <t>Sistem Önerisi</t>
        </is>
      </c>
      <c r="M347" s="124" t="inlineStr">
        <is>
          <t>Saha Etüdü Bekleniyor kalibrasyon</t>
        </is>
      </c>
    </row>
    <row r="348" ht="15" customHeight="1" s="113">
      <c r="A348" s="124" t="inlineStr">
        <is>
          <t>M039</t>
        </is>
      </c>
      <c r="B348" s="124" t="inlineStr">
        <is>
          <t>TORBALI 2</t>
        </is>
      </c>
      <c r="C348" s="124" t="inlineStr">
        <is>
          <t>CÜNEYT ÇIKRIKÇI - AYŞE AVCU</t>
        </is>
      </c>
      <c r="D348" s="124" t="inlineStr">
        <is>
          <t>U017</t>
        </is>
      </c>
      <c r="E348" s="124" t="inlineStr">
        <is>
          <t>MANAV</t>
        </is>
      </c>
      <c r="F348" s="124" t="inlineStr">
        <is>
          <t>TÜM AKTİVİTELER</t>
        </is>
      </c>
      <c r="G348" s="166" t="n">
        <v>1</v>
      </c>
      <c r="H348" s="166" t="n">
        <v>1</v>
      </c>
      <c r="I348" s="166" t="n">
        <v>1</v>
      </c>
      <c r="J348" s="166" t="n">
        <v>520</v>
      </c>
      <c r="K348" s="167" t="n">
        <v>0.95</v>
      </c>
      <c r="L348" s="124" t="inlineStr">
        <is>
          <t>Sistem Önerisi</t>
        </is>
      </c>
      <c r="M348" s="124" t="inlineStr">
        <is>
          <t>Saha Etüdü Bekleniyor kalibrasyon</t>
        </is>
      </c>
    </row>
    <row r="349" ht="15" customHeight="1" s="113">
      <c r="A349" s="124" t="inlineStr">
        <is>
          <t>M039</t>
        </is>
      </c>
      <c r="B349" s="124" t="inlineStr">
        <is>
          <t>TORBALI 2</t>
        </is>
      </c>
      <c r="C349" s="124" t="inlineStr">
        <is>
          <t>CÜNEYT ÇIKRIKÇI - AYŞE AVCU</t>
        </is>
      </c>
      <c r="D349" s="124" t="inlineStr">
        <is>
          <t>U023</t>
        </is>
      </c>
      <c r="E349" s="124" t="inlineStr">
        <is>
          <t>ONLİNE TOPLAYICI</t>
        </is>
      </c>
      <c r="F349" s="124" t="inlineStr">
        <is>
          <t>TÜM AKTİVİTELER</t>
        </is>
      </c>
      <c r="G349" s="166" t="n">
        <v>1</v>
      </c>
      <c r="H349" s="166" t="n">
        <v>0.97</v>
      </c>
      <c r="I349" s="166" t="n">
        <v>0.97</v>
      </c>
      <c r="J349" s="166" t="n">
        <v>517</v>
      </c>
      <c r="K349" s="167" t="n">
        <v>0.95</v>
      </c>
      <c r="L349" s="124" t="inlineStr">
        <is>
          <t>Sistem Önerisi</t>
        </is>
      </c>
      <c r="M349" s="124" t="inlineStr">
        <is>
          <t>Saha Etüdü Bekleniyor kalibrasyon</t>
        </is>
      </c>
    </row>
    <row r="350" ht="15" customHeight="1" s="113">
      <c r="A350" s="124" t="inlineStr">
        <is>
          <t>M039</t>
        </is>
      </c>
      <c r="B350" s="124" t="inlineStr">
        <is>
          <t>TORBALI 2</t>
        </is>
      </c>
      <c r="C350" s="124" t="inlineStr">
        <is>
          <t>CÜNEYT ÇIKRIKÇI - AYŞE AVCU</t>
        </is>
      </c>
      <c r="D350" s="124" t="inlineStr">
        <is>
          <t>U024</t>
        </is>
      </c>
      <c r="E350" s="124" t="inlineStr">
        <is>
          <t>ONLİNE ŞOFÖR</t>
        </is>
      </c>
      <c r="F350" s="124" t="inlineStr">
        <is>
          <t>TÜM AKTİVİTELER</t>
        </is>
      </c>
      <c r="G350" s="166" t="n">
        <v>1</v>
      </c>
      <c r="H350" s="166" t="n">
        <v>0.98</v>
      </c>
      <c r="I350" s="166" t="n">
        <v>0.98</v>
      </c>
      <c r="J350" s="166" t="n">
        <v>518</v>
      </c>
      <c r="K350" s="167" t="n">
        <v>0.95</v>
      </c>
      <c r="L350" s="124" t="inlineStr">
        <is>
          <t>Sistem Önerisi</t>
        </is>
      </c>
      <c r="M350" s="124" t="inlineStr">
        <is>
          <t>Saha Etüdü Bekleniyor kalibrasyon</t>
        </is>
      </c>
    </row>
    <row r="351" ht="15" customHeight="1" s="113">
      <c r="A351" s="124" t="inlineStr">
        <is>
          <t>M039</t>
        </is>
      </c>
      <c r="B351" s="124" t="inlineStr">
        <is>
          <t>TORBALI 2</t>
        </is>
      </c>
      <c r="C351" s="124" t="inlineStr">
        <is>
          <t>CÜNEYT ÇIKRIKÇI - AYŞE AVCU</t>
        </is>
      </c>
      <c r="D351" s="124" t="inlineStr">
        <is>
          <t>U002</t>
        </is>
      </c>
      <c r="E351" s="124" t="inlineStr">
        <is>
          <t>BAKLİYAT</t>
        </is>
      </c>
      <c r="F351" s="124" t="inlineStr">
        <is>
          <t>TÜM AKTİVİTELER</t>
        </is>
      </c>
      <c r="G351" s="166" t="n">
        <v>1</v>
      </c>
      <c r="H351" s="166" t="n">
        <v>0.9399999999999999</v>
      </c>
      <c r="I351" s="166" t="n">
        <v>0.9399999999999999</v>
      </c>
      <c r="J351" s="166" t="n">
        <v>514</v>
      </c>
      <c r="K351" s="167" t="n">
        <v>0.95</v>
      </c>
      <c r="L351" s="124" t="inlineStr">
        <is>
          <t>Sistem Önerisi</t>
        </is>
      </c>
      <c r="M351" s="124" t="inlineStr">
        <is>
          <t>Saha Etüdü Bekleniyor kalibrasyon</t>
        </is>
      </c>
    </row>
    <row r="352" ht="15" customHeight="1" s="113">
      <c r="A352" s="124" t="inlineStr">
        <is>
          <t>M039</t>
        </is>
      </c>
      <c r="B352" s="124" t="inlineStr">
        <is>
          <t>TORBALI 2</t>
        </is>
      </c>
      <c r="C352" s="124" t="inlineStr">
        <is>
          <t>CÜNEYT ÇIKRIKÇI - AYŞE AVCU</t>
        </is>
      </c>
      <c r="D352" s="124" t="inlineStr">
        <is>
          <t>U034</t>
        </is>
      </c>
      <c r="E352" s="124" t="inlineStr">
        <is>
          <t>UNLU MAMÜLLER</t>
        </is>
      </c>
      <c r="F352" s="124" t="inlineStr">
        <is>
          <t>TÜM AKTİVİTELER</t>
        </is>
      </c>
      <c r="G352" s="166" t="n">
        <v>1</v>
      </c>
      <c r="H352" s="166" t="n">
        <v>0.99</v>
      </c>
      <c r="I352" s="166" t="n">
        <v>0.99</v>
      </c>
      <c r="J352" s="166" t="n">
        <v>519</v>
      </c>
      <c r="K352" s="167" t="n">
        <v>0.95</v>
      </c>
      <c r="L352" s="124" t="inlineStr">
        <is>
          <t>Sistem Önerisi</t>
        </is>
      </c>
      <c r="M352" s="124" t="inlineStr">
        <is>
          <t>Saha Etüdü Bekleniyor kalibrasyon</t>
        </is>
      </c>
    </row>
    <row r="353" ht="15" customHeight="1" s="113">
      <c r="A353" s="124" t="inlineStr">
        <is>
          <t>M040</t>
        </is>
      </c>
      <c r="B353" s="124" t="inlineStr">
        <is>
          <t>TORBALI 3</t>
        </is>
      </c>
      <c r="C353" s="124" t="inlineStr">
        <is>
          <t>CÜNEYT ÇIKRIKÇI - AYŞE AVCU</t>
        </is>
      </c>
      <c r="D353" s="124" t="inlineStr">
        <is>
          <t>U015</t>
        </is>
      </c>
      <c r="E353" s="124" t="inlineStr">
        <is>
          <t>KASİYER</t>
        </is>
      </c>
      <c r="F353" s="124" t="inlineStr">
        <is>
          <t>TÜM AKTİVİTELER</t>
        </is>
      </c>
      <c r="G353" s="166" t="n">
        <v>2</v>
      </c>
      <c r="H353" s="166" t="n">
        <v>2.22</v>
      </c>
      <c r="I353" s="166" t="n">
        <v>1.11</v>
      </c>
      <c r="J353" s="166" t="n">
        <v>510</v>
      </c>
      <c r="K353" s="167" t="n">
        <v>0.95</v>
      </c>
      <c r="L353" s="124" t="inlineStr">
        <is>
          <t>Sistem Önerisi</t>
        </is>
      </c>
      <c r="M353" s="124" t="inlineStr">
        <is>
          <t>Saha Etüdü Bekleniyor kalibrasyon</t>
        </is>
      </c>
    </row>
    <row r="354" ht="15" customHeight="1" s="113">
      <c r="A354" s="124" t="inlineStr">
        <is>
          <t>M040</t>
        </is>
      </c>
      <c r="B354" s="124" t="inlineStr">
        <is>
          <t>TORBALI 3</t>
        </is>
      </c>
      <c r="C354" s="124" t="inlineStr">
        <is>
          <t>CÜNEYT ÇIKRIKÇI - AYŞE AVCU</t>
        </is>
      </c>
      <c r="D354" s="124" t="inlineStr">
        <is>
          <t>U026</t>
        </is>
      </c>
      <c r="E354" s="124" t="inlineStr">
        <is>
          <t>REYON GÖREVLİSİ</t>
        </is>
      </c>
      <c r="F354" s="124" t="inlineStr">
        <is>
          <t>TÜM AKTİVİTELER</t>
        </is>
      </c>
      <c r="G354" s="166" t="n">
        <v>1</v>
      </c>
      <c r="H354" s="166" t="n">
        <v>0.92</v>
      </c>
      <c r="I354" s="166" t="n">
        <v>0.92</v>
      </c>
      <c r="J354" s="166" t="n">
        <v>512</v>
      </c>
      <c r="K354" s="167" t="n">
        <v>0.95</v>
      </c>
      <c r="L354" s="124" t="inlineStr">
        <is>
          <t>Sistem Önerisi</t>
        </is>
      </c>
      <c r="M354" s="124" t="inlineStr">
        <is>
          <t>Saha Etüdü Bekleniyor kalibrasyon</t>
        </is>
      </c>
    </row>
    <row r="355" ht="15" customHeight="1" s="113">
      <c r="A355" s="124" t="inlineStr">
        <is>
          <t>M040</t>
        </is>
      </c>
      <c r="B355" s="124" t="inlineStr">
        <is>
          <t>TORBALI 3</t>
        </is>
      </c>
      <c r="C355" s="124" t="inlineStr">
        <is>
          <t>CÜNEYT ÇIKRIKÇI - AYŞE AVCU</t>
        </is>
      </c>
      <c r="D355" s="124" t="inlineStr">
        <is>
          <t>U042</t>
        </is>
      </c>
      <c r="E355" s="124" t="inlineStr">
        <is>
          <t>ŞARKÜTERİ</t>
        </is>
      </c>
      <c r="F355" s="124" t="inlineStr">
        <is>
          <t>TÜM AKTİVİTELER</t>
        </is>
      </c>
      <c r="G355" s="166" t="n">
        <v>1</v>
      </c>
      <c r="H355" s="166" t="n">
        <v>1.11</v>
      </c>
      <c r="I355" s="166" t="n">
        <v>1.11</v>
      </c>
      <c r="J355" s="166" t="n">
        <v>510</v>
      </c>
      <c r="K355" s="167" t="n">
        <v>0.95</v>
      </c>
      <c r="L355" s="124" t="inlineStr">
        <is>
          <t>Sistem Önerisi</t>
        </is>
      </c>
      <c r="M355" s="124" t="inlineStr">
        <is>
          <t>Saha Etüdü Bekleniyor kalibrasyon</t>
        </is>
      </c>
    </row>
    <row r="356" ht="15" customHeight="1" s="113">
      <c r="A356" s="124" t="inlineStr">
        <is>
          <t>M040</t>
        </is>
      </c>
      <c r="B356" s="124" t="inlineStr">
        <is>
          <t>TORBALI 3</t>
        </is>
      </c>
      <c r="C356" s="124" t="inlineStr">
        <is>
          <t>CÜNEYT ÇIKRIKÇI - AYŞE AVCU</t>
        </is>
      </c>
      <c r="D356" s="124" t="inlineStr">
        <is>
          <t>U013</t>
        </is>
      </c>
      <c r="E356" s="124" t="inlineStr">
        <is>
          <t>KASAP</t>
        </is>
      </c>
      <c r="F356" s="124" t="inlineStr">
        <is>
          <t>TÜM AKTİVİTELER</t>
        </is>
      </c>
      <c r="G356" s="166" t="n">
        <v>1</v>
      </c>
      <c r="H356" s="166" t="n">
        <v>1.09</v>
      </c>
      <c r="I356" s="166" t="n">
        <v>1.09</v>
      </c>
      <c r="J356" s="166" t="n">
        <v>508</v>
      </c>
      <c r="K356" s="167" t="n">
        <v>0.95</v>
      </c>
      <c r="L356" s="124" t="inlineStr">
        <is>
          <t>Sistem Önerisi</t>
        </is>
      </c>
      <c r="M356" s="124" t="inlineStr">
        <is>
          <t>Saha Etüdü Bekleniyor kalibrasyon</t>
        </is>
      </c>
    </row>
    <row r="357" ht="15" customHeight="1" s="113">
      <c r="A357" s="124" t="inlineStr">
        <is>
          <t>M040</t>
        </is>
      </c>
      <c r="B357" s="124" t="inlineStr">
        <is>
          <t>TORBALI 3</t>
        </is>
      </c>
      <c r="C357" s="124" t="inlineStr">
        <is>
          <t>CÜNEYT ÇIKRIKÇI - AYŞE AVCU</t>
        </is>
      </c>
      <c r="D357" s="124" t="inlineStr">
        <is>
          <t>U017</t>
        </is>
      </c>
      <c r="E357" s="124" t="inlineStr">
        <is>
          <t>MANAV</t>
        </is>
      </c>
      <c r="F357" s="124" t="inlineStr">
        <is>
          <t>TÜM AKTİVİTELER</t>
        </is>
      </c>
      <c r="G357" s="166" t="n">
        <v>1</v>
      </c>
      <c r="H357" s="166" t="n">
        <v>0.92</v>
      </c>
      <c r="I357" s="166" t="n">
        <v>0.92</v>
      </c>
      <c r="J357" s="166" t="n">
        <v>512</v>
      </c>
      <c r="K357" s="167" t="n">
        <v>0.95</v>
      </c>
      <c r="L357" s="124" t="inlineStr">
        <is>
          <t>Sistem Önerisi</t>
        </is>
      </c>
      <c r="M357" s="124" t="inlineStr">
        <is>
          <t>Saha Etüdü Bekleniyor kalibrasyon</t>
        </is>
      </c>
    </row>
    <row r="358" ht="15" customHeight="1" s="113">
      <c r="A358" s="124" t="inlineStr">
        <is>
          <t>M040</t>
        </is>
      </c>
      <c r="B358" s="124" t="inlineStr">
        <is>
          <t>TORBALI 3</t>
        </is>
      </c>
      <c r="C358" s="124" t="inlineStr">
        <is>
          <t>CÜNEYT ÇIKRIKÇI - AYŞE AVCU</t>
        </is>
      </c>
      <c r="D358" s="124" t="inlineStr">
        <is>
          <t>U023</t>
        </is>
      </c>
      <c r="E358" s="124" t="inlineStr">
        <is>
          <t>ONLİNE TOPLAYICI</t>
        </is>
      </c>
      <c r="F358" s="124" t="inlineStr">
        <is>
          <t>TÜM AKTİVİTELER</t>
        </is>
      </c>
      <c r="G358" s="166" t="n">
        <v>1</v>
      </c>
      <c r="H358" s="166" t="n">
        <v>1.1</v>
      </c>
      <c r="I358" s="166" t="n">
        <v>1.1</v>
      </c>
      <c r="J358" s="166" t="n">
        <v>509</v>
      </c>
      <c r="K358" s="167" t="n">
        <v>0.95</v>
      </c>
      <c r="L358" s="124" t="inlineStr">
        <is>
          <t>Sistem Önerisi</t>
        </is>
      </c>
      <c r="M358" s="124" t="inlineStr">
        <is>
          <t>Saha Etüdü Bekleniyor kalibrasyon</t>
        </is>
      </c>
    </row>
    <row r="359" ht="15" customHeight="1" s="113">
      <c r="A359" s="124" t="inlineStr">
        <is>
          <t>M040</t>
        </is>
      </c>
      <c r="B359" s="124" t="inlineStr">
        <is>
          <t>TORBALI 3</t>
        </is>
      </c>
      <c r="C359" s="124" t="inlineStr">
        <is>
          <t>CÜNEYT ÇIKRIKÇI - AYŞE AVCU</t>
        </is>
      </c>
      <c r="D359" s="124" t="inlineStr">
        <is>
          <t>U024</t>
        </is>
      </c>
      <c r="E359" s="124" t="inlineStr">
        <is>
          <t>ONLİNE ŞOFÖR</t>
        </is>
      </c>
      <c r="F359" s="124" t="inlineStr">
        <is>
          <t>TÜM AKTİVİTELER</t>
        </is>
      </c>
      <c r="G359" s="166" t="n">
        <v>1</v>
      </c>
      <c r="H359" s="166" t="n">
        <v>1.11</v>
      </c>
      <c r="I359" s="166" t="n">
        <v>1.11</v>
      </c>
      <c r="J359" s="166" t="n">
        <v>510</v>
      </c>
      <c r="K359" s="167" t="n">
        <v>0.95</v>
      </c>
      <c r="L359" s="124" t="inlineStr">
        <is>
          <t>Sistem Önerisi</t>
        </is>
      </c>
      <c r="M359" s="124" t="inlineStr">
        <is>
          <t>Saha Etüdü Bekleniyor kalibrasyon</t>
        </is>
      </c>
    </row>
    <row r="360" ht="15" customHeight="1" s="113">
      <c r="A360" s="124" t="inlineStr">
        <is>
          <t>M040</t>
        </is>
      </c>
      <c r="B360" s="124" t="inlineStr">
        <is>
          <t>TORBALI 3</t>
        </is>
      </c>
      <c r="C360" s="124" t="inlineStr">
        <is>
          <t>CÜNEYT ÇIKRIKÇI - AYŞE AVCU</t>
        </is>
      </c>
      <c r="D360" s="124" t="inlineStr">
        <is>
          <t>U002</t>
        </is>
      </c>
      <c r="E360" s="124" t="inlineStr">
        <is>
          <t>BAKLİYAT</t>
        </is>
      </c>
      <c r="F360" s="124" t="inlineStr">
        <is>
          <t>TÜM AKTİVİTELER</t>
        </is>
      </c>
      <c r="G360" s="166" t="n">
        <v>1</v>
      </c>
      <c r="H360" s="166" t="n">
        <v>1.07</v>
      </c>
      <c r="I360" s="166" t="n">
        <v>1.07</v>
      </c>
      <c r="J360" s="166" t="n">
        <v>506</v>
      </c>
      <c r="K360" s="167" t="n">
        <v>0.95</v>
      </c>
      <c r="L360" s="124" t="inlineStr">
        <is>
          <t>Sistem Önerisi</t>
        </is>
      </c>
      <c r="M360" s="124" t="inlineStr">
        <is>
          <t>Saha Etüdü Bekleniyor kalibrasyon</t>
        </is>
      </c>
    </row>
    <row r="361" ht="15" customHeight="1" s="113">
      <c r="A361" s="124" t="inlineStr">
        <is>
          <t>M040</t>
        </is>
      </c>
      <c r="B361" s="124" t="inlineStr">
        <is>
          <t>TORBALI 3</t>
        </is>
      </c>
      <c r="C361" s="124" t="inlineStr">
        <is>
          <t>CÜNEYT ÇIKRIKÇI - AYŞE AVCU</t>
        </is>
      </c>
      <c r="D361" s="124" t="inlineStr">
        <is>
          <t>U034</t>
        </is>
      </c>
      <c r="E361" s="124" t="inlineStr">
        <is>
          <t>UNLU MAMÜLLER</t>
        </is>
      </c>
      <c r="F361" s="124" t="inlineStr">
        <is>
          <t>TÜM AKTİVİTELER</t>
        </is>
      </c>
      <c r="G361" s="166" t="n">
        <v>1</v>
      </c>
      <c r="H361" s="166" t="n">
        <v>1.12</v>
      </c>
      <c r="I361" s="166" t="n">
        <v>1.12</v>
      </c>
      <c r="J361" s="166" t="n">
        <v>511</v>
      </c>
      <c r="K361" s="167" t="n">
        <v>0.95</v>
      </c>
      <c r="L361" s="124" t="inlineStr">
        <is>
          <t>Sistem Önerisi</t>
        </is>
      </c>
      <c r="M361" s="124" t="inlineStr">
        <is>
          <t>Saha Etüdü Bekleniyor kalibrasyon</t>
        </is>
      </c>
    </row>
    <row r="362" ht="15" customHeight="1" s="113">
      <c r="A362" s="124" t="inlineStr">
        <is>
          <t>M041</t>
        </is>
      </c>
      <c r="B362" s="124" t="inlineStr">
        <is>
          <t>TORBALI 4</t>
        </is>
      </c>
      <c r="C362" s="124" t="inlineStr">
        <is>
          <t>CÜNEYT ÇIKRIKÇI - AYŞE AVCU</t>
        </is>
      </c>
      <c r="D362" s="124" t="inlineStr">
        <is>
          <t>U015</t>
        </is>
      </c>
      <c r="E362" s="124" t="inlineStr">
        <is>
          <t>KASİYER</t>
        </is>
      </c>
      <c r="F362" s="124" t="inlineStr">
        <is>
          <t>TÜM AKTİVİTELER</t>
        </is>
      </c>
      <c r="G362" s="166" t="n">
        <v>2</v>
      </c>
      <c r="H362" s="166" t="n">
        <v>2.24</v>
      </c>
      <c r="I362" s="166" t="n">
        <v>1.12</v>
      </c>
      <c r="J362" s="166" t="n">
        <v>511</v>
      </c>
      <c r="K362" s="167" t="n">
        <v>0.95</v>
      </c>
      <c r="L362" s="124" t="inlineStr">
        <is>
          <t>Sistem Önerisi</t>
        </is>
      </c>
      <c r="M362" s="124" t="inlineStr">
        <is>
          <t>Saha Etüdü Bekleniyor kalibrasyon</t>
        </is>
      </c>
    </row>
    <row r="363" ht="15" customHeight="1" s="113">
      <c r="A363" s="124" t="inlineStr">
        <is>
          <t>M041</t>
        </is>
      </c>
      <c r="B363" s="124" t="inlineStr">
        <is>
          <t>TORBALI 4</t>
        </is>
      </c>
      <c r="C363" s="124" t="inlineStr">
        <is>
          <t>CÜNEYT ÇIKRIKÇI - AYŞE AVCU</t>
        </is>
      </c>
      <c r="D363" s="124" t="inlineStr">
        <is>
          <t>U026</t>
        </is>
      </c>
      <c r="E363" s="124" t="inlineStr">
        <is>
          <t>REYON GÖREVLİSİ</t>
        </is>
      </c>
      <c r="F363" s="124" t="inlineStr">
        <is>
          <t>TÜM AKTİVİTELER</t>
        </is>
      </c>
      <c r="G363" s="166" t="n">
        <v>1</v>
      </c>
      <c r="H363" s="166" t="n">
        <v>0.93</v>
      </c>
      <c r="I363" s="166" t="n">
        <v>0.93</v>
      </c>
      <c r="J363" s="166" t="n">
        <v>513</v>
      </c>
      <c r="K363" s="167" t="n">
        <v>0.95</v>
      </c>
      <c r="L363" s="124" t="inlineStr">
        <is>
          <t>Sistem Önerisi</t>
        </is>
      </c>
      <c r="M363" s="124" t="inlineStr">
        <is>
          <t>Saha Etüdü Bekleniyor kalibrasyon</t>
        </is>
      </c>
    </row>
    <row r="364" ht="15" customHeight="1" s="113">
      <c r="A364" s="124" t="inlineStr">
        <is>
          <t>M041</t>
        </is>
      </c>
      <c r="B364" s="124" t="inlineStr">
        <is>
          <t>TORBALI 4</t>
        </is>
      </c>
      <c r="C364" s="124" t="inlineStr">
        <is>
          <t>CÜNEYT ÇIKRIKÇI - AYŞE AVCU</t>
        </is>
      </c>
      <c r="D364" s="124" t="inlineStr">
        <is>
          <t>U042</t>
        </is>
      </c>
      <c r="E364" s="124" t="inlineStr">
        <is>
          <t>ŞARKÜTERİ</t>
        </is>
      </c>
      <c r="F364" s="124" t="inlineStr">
        <is>
          <t>TÜM AKTİVİTELER</t>
        </is>
      </c>
      <c r="G364" s="166" t="n">
        <v>1</v>
      </c>
      <c r="H364" s="166" t="n">
        <v>1.12</v>
      </c>
      <c r="I364" s="166" t="n">
        <v>1.12</v>
      </c>
      <c r="J364" s="166" t="n">
        <v>511</v>
      </c>
      <c r="K364" s="167" t="n">
        <v>0.95</v>
      </c>
      <c r="L364" s="124" t="inlineStr">
        <is>
          <t>Sistem Önerisi</t>
        </is>
      </c>
      <c r="M364" s="124" t="inlineStr">
        <is>
          <t>Saha Etüdü Bekleniyor kalibrasyon</t>
        </is>
      </c>
    </row>
    <row r="365" ht="15" customHeight="1" s="113">
      <c r="A365" s="124" t="inlineStr">
        <is>
          <t>M041</t>
        </is>
      </c>
      <c r="B365" s="124" t="inlineStr">
        <is>
          <t>TORBALI 4</t>
        </is>
      </c>
      <c r="C365" s="124" t="inlineStr">
        <is>
          <t>CÜNEYT ÇIKRIKÇI - AYŞE AVCU</t>
        </is>
      </c>
      <c r="D365" s="124" t="inlineStr">
        <is>
          <t>U013</t>
        </is>
      </c>
      <c r="E365" s="124" t="inlineStr">
        <is>
          <t>KASAP</t>
        </is>
      </c>
      <c r="F365" s="124" t="inlineStr">
        <is>
          <t>TÜM AKTİVİTELER</t>
        </is>
      </c>
      <c r="G365" s="166" t="n">
        <v>1</v>
      </c>
      <c r="H365" s="166" t="n">
        <v>1.1</v>
      </c>
      <c r="I365" s="166" t="n">
        <v>1.1</v>
      </c>
      <c r="J365" s="166" t="n">
        <v>509</v>
      </c>
      <c r="K365" s="167" t="n">
        <v>0.95</v>
      </c>
      <c r="L365" s="124" t="inlineStr">
        <is>
          <t>Sistem Önerisi</t>
        </is>
      </c>
      <c r="M365" s="124" t="inlineStr">
        <is>
          <t>Saha Etüdü Bekleniyor kalibrasyon</t>
        </is>
      </c>
    </row>
    <row r="366" ht="15" customHeight="1" s="113">
      <c r="A366" s="124" t="inlineStr">
        <is>
          <t>M041</t>
        </is>
      </c>
      <c r="B366" s="124" t="inlineStr">
        <is>
          <t>TORBALI 4</t>
        </is>
      </c>
      <c r="C366" s="124" t="inlineStr">
        <is>
          <t>CÜNEYT ÇIKRIKÇI - AYŞE AVCU</t>
        </is>
      </c>
      <c r="D366" s="124" t="inlineStr">
        <is>
          <t>U017</t>
        </is>
      </c>
      <c r="E366" s="124" t="inlineStr">
        <is>
          <t>MANAV</t>
        </is>
      </c>
      <c r="F366" s="124" t="inlineStr">
        <is>
          <t>TÜM AKTİVİTELER</t>
        </is>
      </c>
      <c r="G366" s="166" t="n">
        <v>1</v>
      </c>
      <c r="H366" s="166" t="n">
        <v>0.93</v>
      </c>
      <c r="I366" s="166" t="n">
        <v>0.93</v>
      </c>
      <c r="J366" s="166" t="n">
        <v>513</v>
      </c>
      <c r="K366" s="167" t="n">
        <v>0.95</v>
      </c>
      <c r="L366" s="124" t="inlineStr">
        <is>
          <t>Sistem Önerisi</t>
        </is>
      </c>
      <c r="M366" s="124" t="inlineStr">
        <is>
          <t>Saha Etüdü Bekleniyor kalibrasyon</t>
        </is>
      </c>
    </row>
    <row r="367" ht="15" customHeight="1" s="113">
      <c r="A367" s="124" t="inlineStr">
        <is>
          <t>M041</t>
        </is>
      </c>
      <c r="B367" s="124" t="inlineStr">
        <is>
          <t>TORBALI 4</t>
        </is>
      </c>
      <c r="C367" s="124" t="inlineStr">
        <is>
          <t>CÜNEYT ÇIKRIKÇI - AYŞE AVCU</t>
        </is>
      </c>
      <c r="D367" s="124" t="inlineStr">
        <is>
          <t>U023</t>
        </is>
      </c>
      <c r="E367" s="124" t="inlineStr">
        <is>
          <t>ONLİNE TOPLAYICI</t>
        </is>
      </c>
      <c r="F367" s="124" t="inlineStr">
        <is>
          <t>TÜM AKTİVİTELER</t>
        </is>
      </c>
      <c r="G367" s="166" t="n">
        <v>1</v>
      </c>
      <c r="H367" s="166" t="n">
        <v>1.11</v>
      </c>
      <c r="I367" s="166" t="n">
        <v>1.11</v>
      </c>
      <c r="J367" s="166" t="n">
        <v>510</v>
      </c>
      <c r="K367" s="167" t="n">
        <v>0.95</v>
      </c>
      <c r="L367" s="124" t="inlineStr">
        <is>
          <t>Sistem Önerisi</t>
        </is>
      </c>
      <c r="M367" s="124" t="inlineStr">
        <is>
          <t>Saha Etüdü Bekleniyor kalibrasyon</t>
        </is>
      </c>
    </row>
    <row r="368" ht="15" customHeight="1" s="113">
      <c r="A368" s="124" t="inlineStr">
        <is>
          <t>M041</t>
        </is>
      </c>
      <c r="B368" s="124" t="inlineStr">
        <is>
          <t>TORBALI 4</t>
        </is>
      </c>
      <c r="C368" s="124" t="inlineStr">
        <is>
          <t>CÜNEYT ÇIKRIKÇI - AYŞE AVCU</t>
        </is>
      </c>
      <c r="D368" s="124" t="inlineStr">
        <is>
          <t>U024</t>
        </is>
      </c>
      <c r="E368" s="124" t="inlineStr">
        <is>
          <t>ONLİNE ŞOFÖR</t>
        </is>
      </c>
      <c r="F368" s="124" t="inlineStr">
        <is>
          <t>TÜM AKTİVİTELER</t>
        </is>
      </c>
      <c r="G368" s="166" t="n">
        <v>1</v>
      </c>
      <c r="H368" s="166" t="n">
        <v>1.12</v>
      </c>
      <c r="I368" s="166" t="n">
        <v>1.12</v>
      </c>
      <c r="J368" s="166" t="n">
        <v>511</v>
      </c>
      <c r="K368" s="167" t="n">
        <v>0.95</v>
      </c>
      <c r="L368" s="124" t="inlineStr">
        <is>
          <t>Sistem Önerisi</t>
        </is>
      </c>
      <c r="M368" s="124" t="inlineStr">
        <is>
          <t>Saha Etüdü Bekleniyor kalibrasyon</t>
        </is>
      </c>
    </row>
    <row r="369" ht="15" customHeight="1" s="113">
      <c r="A369" s="124" t="inlineStr">
        <is>
          <t>M041</t>
        </is>
      </c>
      <c r="B369" s="124" t="inlineStr">
        <is>
          <t>TORBALI 4</t>
        </is>
      </c>
      <c r="C369" s="124" t="inlineStr">
        <is>
          <t>CÜNEYT ÇIKRIKÇI - AYŞE AVCU</t>
        </is>
      </c>
      <c r="D369" s="124" t="inlineStr">
        <is>
          <t>U002</t>
        </is>
      </c>
      <c r="E369" s="124" t="inlineStr">
        <is>
          <t>BAKLİYAT</t>
        </is>
      </c>
      <c r="F369" s="124" t="inlineStr">
        <is>
          <t>TÜM AKTİVİTELER</t>
        </is>
      </c>
      <c r="G369" s="166" t="n">
        <v>1</v>
      </c>
      <c r="H369" s="166" t="n">
        <v>1.08</v>
      </c>
      <c r="I369" s="166" t="n">
        <v>1.08</v>
      </c>
      <c r="J369" s="166" t="n">
        <v>507</v>
      </c>
      <c r="K369" s="167" t="n">
        <v>0.95</v>
      </c>
      <c r="L369" s="124" t="inlineStr">
        <is>
          <t>Sistem Önerisi</t>
        </is>
      </c>
      <c r="M369" s="124" t="inlineStr">
        <is>
          <t>Saha Etüdü Bekleniyor kalibrasyon</t>
        </is>
      </c>
    </row>
    <row r="370" ht="15" customHeight="1" s="113">
      <c r="A370" s="124" t="inlineStr">
        <is>
          <t>M041</t>
        </is>
      </c>
      <c r="B370" s="124" t="inlineStr">
        <is>
          <t>TORBALI 4</t>
        </is>
      </c>
      <c r="C370" s="124" t="inlineStr">
        <is>
          <t>CÜNEYT ÇIKRIKÇI - AYŞE AVCU</t>
        </is>
      </c>
      <c r="D370" s="124" t="inlineStr">
        <is>
          <t>U034</t>
        </is>
      </c>
      <c r="E370" s="124" t="inlineStr">
        <is>
          <t>UNLU MAMÜLLER</t>
        </is>
      </c>
      <c r="F370" s="124" t="inlineStr">
        <is>
          <t>TÜM AKTİVİTELER</t>
        </is>
      </c>
      <c r="G370" s="166" t="n">
        <v>1</v>
      </c>
      <c r="H370" s="166" t="n">
        <v>0.92</v>
      </c>
      <c r="I370" s="166" t="n">
        <v>0.92</v>
      </c>
      <c r="J370" s="166" t="n">
        <v>512</v>
      </c>
      <c r="K370" s="167" t="n">
        <v>0.95</v>
      </c>
      <c r="L370" s="124" t="inlineStr">
        <is>
          <t>Sistem Önerisi</t>
        </is>
      </c>
      <c r="M370" s="124" t="inlineStr">
        <is>
          <t>Saha Etüdü Bekleniyor kalibrasyon</t>
        </is>
      </c>
    </row>
    <row r="371" ht="15" customHeight="1" s="113">
      <c r="A371" s="124" t="inlineStr">
        <is>
          <t>M042</t>
        </is>
      </c>
      <c r="B371" s="124" t="inlineStr">
        <is>
          <t>TORBALI 5</t>
        </is>
      </c>
      <c r="C371" s="124" t="inlineStr">
        <is>
          <t>CÜNEYT ÇIKRIKÇI - AYŞE AVCU</t>
        </is>
      </c>
      <c r="D371" s="124" t="inlineStr">
        <is>
          <t>U015</t>
        </is>
      </c>
      <c r="E371" s="124" t="inlineStr">
        <is>
          <t>KASİYER</t>
        </is>
      </c>
      <c r="F371" s="124" t="inlineStr">
        <is>
          <t>TÜM AKTİVİTELER</t>
        </is>
      </c>
      <c r="G371" s="166" t="n">
        <v>2</v>
      </c>
      <c r="H371" s="166" t="n">
        <v>1.84</v>
      </c>
      <c r="I371" s="166" t="n">
        <v>0.92</v>
      </c>
      <c r="J371" s="166" t="n">
        <v>512</v>
      </c>
      <c r="K371" s="167" t="n">
        <v>0.95</v>
      </c>
      <c r="L371" s="124" t="inlineStr">
        <is>
          <t>Sistem Önerisi</t>
        </is>
      </c>
      <c r="M371" s="124" t="inlineStr">
        <is>
          <t>Saha Etüdü Bekleniyor kalibrasyon</t>
        </is>
      </c>
    </row>
    <row r="372" ht="15" customHeight="1" s="113">
      <c r="A372" s="124" t="inlineStr">
        <is>
          <t>M042</t>
        </is>
      </c>
      <c r="B372" s="124" t="inlineStr">
        <is>
          <t>TORBALI 5</t>
        </is>
      </c>
      <c r="C372" s="124" t="inlineStr">
        <is>
          <t>CÜNEYT ÇIKRIKÇI - AYŞE AVCU</t>
        </is>
      </c>
      <c r="D372" s="124" t="inlineStr">
        <is>
          <t>U026</t>
        </is>
      </c>
      <c r="E372" s="124" t="inlineStr">
        <is>
          <t>REYON GÖREVLİSİ</t>
        </is>
      </c>
      <c r="F372" s="124" t="inlineStr">
        <is>
          <t>TÜM AKTİVİTELER</t>
        </is>
      </c>
      <c r="G372" s="166" t="n">
        <v>1</v>
      </c>
      <c r="H372" s="166" t="n">
        <v>0.9399999999999999</v>
      </c>
      <c r="I372" s="166" t="n">
        <v>0.9399999999999999</v>
      </c>
      <c r="J372" s="166" t="n">
        <v>514</v>
      </c>
      <c r="K372" s="167" t="n">
        <v>0.95</v>
      </c>
      <c r="L372" s="124" t="inlineStr">
        <is>
          <t>Sistem Önerisi</t>
        </is>
      </c>
      <c r="M372" s="124" t="inlineStr">
        <is>
          <t>Saha Etüdü Bekleniyor kalibrasyon</t>
        </is>
      </c>
    </row>
    <row r="373" ht="15" customHeight="1" s="113">
      <c r="A373" s="124" t="inlineStr">
        <is>
          <t>M042</t>
        </is>
      </c>
      <c r="B373" s="124" t="inlineStr">
        <is>
          <t>TORBALI 5</t>
        </is>
      </c>
      <c r="C373" s="124" t="inlineStr">
        <is>
          <t>CÜNEYT ÇIKRIKÇI - AYŞE AVCU</t>
        </is>
      </c>
      <c r="D373" s="124" t="inlineStr">
        <is>
          <t>U042</t>
        </is>
      </c>
      <c r="E373" s="124" t="inlineStr">
        <is>
          <t>ŞARKÜTERİ</t>
        </is>
      </c>
      <c r="F373" s="124" t="inlineStr">
        <is>
          <t>TÜM AKTİVİTELER</t>
        </is>
      </c>
      <c r="G373" s="166" t="n">
        <v>1</v>
      </c>
      <c r="H373" s="166" t="n">
        <v>0.92</v>
      </c>
      <c r="I373" s="166" t="n">
        <v>0.92</v>
      </c>
      <c r="J373" s="166" t="n">
        <v>512</v>
      </c>
      <c r="K373" s="167" t="n">
        <v>0.95</v>
      </c>
      <c r="L373" s="124" t="inlineStr">
        <is>
          <t>Sistem Önerisi</t>
        </is>
      </c>
      <c r="M373" s="124" t="inlineStr">
        <is>
          <t>Saha Etüdü Bekleniyor kalibrasyon</t>
        </is>
      </c>
    </row>
    <row r="374" ht="15" customHeight="1" s="113">
      <c r="A374" s="124" t="inlineStr">
        <is>
          <t>M042</t>
        </is>
      </c>
      <c r="B374" s="124" t="inlineStr">
        <is>
          <t>TORBALI 5</t>
        </is>
      </c>
      <c r="C374" s="124" t="inlineStr">
        <is>
          <t>CÜNEYT ÇIKRIKÇI - AYŞE AVCU</t>
        </is>
      </c>
      <c r="D374" s="124" t="inlineStr">
        <is>
          <t>U013</t>
        </is>
      </c>
      <c r="E374" s="124" t="inlineStr">
        <is>
          <t>KASAP</t>
        </is>
      </c>
      <c r="F374" s="124" t="inlineStr">
        <is>
          <t>TÜM AKTİVİTELER</t>
        </is>
      </c>
      <c r="G374" s="166" t="n">
        <v>1</v>
      </c>
      <c r="H374" s="166" t="n">
        <v>1.11</v>
      </c>
      <c r="I374" s="166" t="n">
        <v>1.11</v>
      </c>
      <c r="J374" s="166" t="n">
        <v>510</v>
      </c>
      <c r="K374" s="167" t="n">
        <v>0.95</v>
      </c>
      <c r="L374" s="124" t="inlineStr">
        <is>
          <t>Sistem Önerisi</t>
        </is>
      </c>
      <c r="M374" s="124" t="inlineStr">
        <is>
          <t>Saha Etüdü Bekleniyor kalibrasyon</t>
        </is>
      </c>
    </row>
    <row r="375" ht="15" customHeight="1" s="113">
      <c r="A375" s="124" t="inlineStr">
        <is>
          <t>M042</t>
        </is>
      </c>
      <c r="B375" s="124" t="inlineStr">
        <is>
          <t>TORBALI 5</t>
        </is>
      </c>
      <c r="C375" s="124" t="inlineStr">
        <is>
          <t>CÜNEYT ÇIKRIKÇI - AYŞE AVCU</t>
        </is>
      </c>
      <c r="D375" s="124" t="inlineStr">
        <is>
          <t>U017</t>
        </is>
      </c>
      <c r="E375" s="124" t="inlineStr">
        <is>
          <t>MANAV</t>
        </is>
      </c>
      <c r="F375" s="124" t="inlineStr">
        <is>
          <t>TÜM AKTİVİTELER</t>
        </is>
      </c>
      <c r="G375" s="166" t="n">
        <v>1</v>
      </c>
      <c r="H375" s="166" t="n">
        <v>0.9399999999999999</v>
      </c>
      <c r="I375" s="166" t="n">
        <v>0.9399999999999999</v>
      </c>
      <c r="J375" s="166" t="n">
        <v>514</v>
      </c>
      <c r="K375" s="167" t="n">
        <v>0.95</v>
      </c>
      <c r="L375" s="124" t="inlineStr">
        <is>
          <t>Sistem Önerisi</t>
        </is>
      </c>
      <c r="M375" s="124" t="inlineStr">
        <is>
          <t>Saha Etüdü Bekleniyor kalibrasyon</t>
        </is>
      </c>
    </row>
    <row r="376" ht="15" customHeight="1" s="113">
      <c r="A376" s="124" t="inlineStr">
        <is>
          <t>M042</t>
        </is>
      </c>
      <c r="B376" s="124" t="inlineStr">
        <is>
          <t>TORBALI 5</t>
        </is>
      </c>
      <c r="C376" s="124" t="inlineStr">
        <is>
          <t>CÜNEYT ÇIKRIKÇI - AYŞE AVCU</t>
        </is>
      </c>
      <c r="D376" s="124" t="inlineStr">
        <is>
          <t>U023</t>
        </is>
      </c>
      <c r="E376" s="124" t="inlineStr">
        <is>
          <t>ONLİNE TOPLAYICI</t>
        </is>
      </c>
      <c r="F376" s="124" t="inlineStr">
        <is>
          <t>TÜM AKTİVİTELER</t>
        </is>
      </c>
      <c r="G376" s="166" t="n">
        <v>1</v>
      </c>
      <c r="H376" s="166" t="n">
        <v>1.12</v>
      </c>
      <c r="I376" s="166" t="n">
        <v>1.12</v>
      </c>
      <c r="J376" s="166" t="n">
        <v>511</v>
      </c>
      <c r="K376" s="167" t="n">
        <v>0.95</v>
      </c>
      <c r="L376" s="124" t="inlineStr">
        <is>
          <t>Sistem Önerisi</t>
        </is>
      </c>
      <c r="M376" s="124" t="inlineStr">
        <is>
          <t>Saha Etüdü Bekleniyor kalibrasyon</t>
        </is>
      </c>
    </row>
    <row r="377" ht="15" customHeight="1" s="113">
      <c r="A377" s="124" t="inlineStr">
        <is>
          <t>M042</t>
        </is>
      </c>
      <c r="B377" s="124" t="inlineStr">
        <is>
          <t>TORBALI 5</t>
        </is>
      </c>
      <c r="C377" s="124" t="inlineStr">
        <is>
          <t>CÜNEYT ÇIKRIKÇI - AYŞE AVCU</t>
        </is>
      </c>
      <c r="D377" s="124" t="inlineStr">
        <is>
          <t>U024</t>
        </is>
      </c>
      <c r="E377" s="124" t="inlineStr">
        <is>
          <t>ONLİNE ŞOFÖR</t>
        </is>
      </c>
      <c r="F377" s="124" t="inlineStr">
        <is>
          <t>TÜM AKTİVİTELER</t>
        </is>
      </c>
      <c r="G377" s="166" t="n">
        <v>1</v>
      </c>
      <c r="H377" s="166" t="n">
        <v>0.92</v>
      </c>
      <c r="I377" s="166" t="n">
        <v>0.92</v>
      </c>
      <c r="J377" s="166" t="n">
        <v>512</v>
      </c>
      <c r="K377" s="167" t="n">
        <v>0.95</v>
      </c>
      <c r="L377" s="124" t="inlineStr">
        <is>
          <t>Sistem Önerisi</t>
        </is>
      </c>
      <c r="M377" s="124" t="inlineStr">
        <is>
          <t>Saha Etüdü Bekleniyor kalibrasyon</t>
        </is>
      </c>
    </row>
    <row r="378" ht="15" customHeight="1" s="113">
      <c r="A378" s="124" t="inlineStr">
        <is>
          <t>M042</t>
        </is>
      </c>
      <c r="B378" s="124" t="inlineStr">
        <is>
          <t>TORBALI 5</t>
        </is>
      </c>
      <c r="C378" s="124" t="inlineStr">
        <is>
          <t>CÜNEYT ÇIKRIKÇI - AYŞE AVCU</t>
        </is>
      </c>
      <c r="D378" s="124" t="inlineStr">
        <is>
          <t>U002</t>
        </is>
      </c>
      <c r="E378" s="124" t="inlineStr">
        <is>
          <t>BAKLİYAT</t>
        </is>
      </c>
      <c r="F378" s="124" t="inlineStr">
        <is>
          <t>TÜM AKTİVİTELER</t>
        </is>
      </c>
      <c r="G378" s="166" t="n">
        <v>1</v>
      </c>
      <c r="H378" s="166" t="n">
        <v>1.09</v>
      </c>
      <c r="I378" s="166" t="n">
        <v>1.09</v>
      </c>
      <c r="J378" s="166" t="n">
        <v>508</v>
      </c>
      <c r="K378" s="167" t="n">
        <v>0.95</v>
      </c>
      <c r="L378" s="124" t="inlineStr">
        <is>
          <t>Sistem Önerisi</t>
        </is>
      </c>
      <c r="M378" s="124" t="inlineStr">
        <is>
          <t>Saha Etüdü Bekleniyor kalibrasyon</t>
        </is>
      </c>
    </row>
    <row r="379" ht="15" customHeight="1" s="113">
      <c r="A379" s="124" t="inlineStr">
        <is>
          <t>M042</t>
        </is>
      </c>
      <c r="B379" s="124" t="inlineStr">
        <is>
          <t>TORBALI 5</t>
        </is>
      </c>
      <c r="C379" s="124" t="inlineStr">
        <is>
          <t>CÜNEYT ÇIKRIKÇI - AYŞE AVCU</t>
        </is>
      </c>
      <c r="D379" s="124" t="inlineStr">
        <is>
          <t>U034</t>
        </is>
      </c>
      <c r="E379" s="124" t="inlineStr">
        <is>
          <t>UNLU MAMÜLLER</t>
        </is>
      </c>
      <c r="F379" s="124" t="inlineStr">
        <is>
          <t>TÜM AKTİVİTELER</t>
        </is>
      </c>
      <c r="G379" s="166" t="n">
        <v>1</v>
      </c>
      <c r="H379" s="166" t="n">
        <v>0.93</v>
      </c>
      <c r="I379" s="166" t="n">
        <v>0.93</v>
      </c>
      <c r="J379" s="166" t="n">
        <v>513</v>
      </c>
      <c r="K379" s="167" t="n">
        <v>0.95</v>
      </c>
      <c r="L379" s="124" t="inlineStr">
        <is>
          <t>Sistem Önerisi</t>
        </is>
      </c>
      <c r="M379" s="124" t="inlineStr">
        <is>
          <t>Saha Etüdü Bekleniyor kalibrasyon</t>
        </is>
      </c>
    </row>
    <row r="380" ht="15" customHeight="1" s="113">
      <c r="A380" s="124" t="inlineStr">
        <is>
          <t>M043</t>
        </is>
      </c>
      <c r="B380" s="124" t="inlineStr">
        <is>
          <t>YAPICIOĞLU</t>
        </is>
      </c>
      <c r="C380" s="124" t="inlineStr">
        <is>
          <t>ERTAN TEKİ</t>
        </is>
      </c>
      <c r="D380" s="124" t="inlineStr">
        <is>
          <t>U015</t>
        </is>
      </c>
      <c r="E380" s="124" t="inlineStr">
        <is>
          <t>KASİYER</t>
        </is>
      </c>
      <c r="F380" s="124" t="inlineStr">
        <is>
          <t>TÜM AKTİVİTELER</t>
        </is>
      </c>
      <c r="G380" s="166" t="n">
        <v>2</v>
      </c>
      <c r="H380" s="166" t="n">
        <v>1.86</v>
      </c>
      <c r="I380" s="166" t="n">
        <v>0.93</v>
      </c>
      <c r="J380" s="166" t="n">
        <v>513</v>
      </c>
      <c r="K380" s="167" t="n">
        <v>0.95</v>
      </c>
      <c r="L380" s="124" t="inlineStr">
        <is>
          <t>Sistem Önerisi</t>
        </is>
      </c>
      <c r="M380" s="124" t="inlineStr">
        <is>
          <t>Saha Etüdü Bekleniyor kalibrasyon</t>
        </is>
      </c>
    </row>
    <row r="381" ht="15" customHeight="1" s="113">
      <c r="A381" s="124" t="inlineStr">
        <is>
          <t>M043</t>
        </is>
      </c>
      <c r="B381" s="124" t="inlineStr">
        <is>
          <t>YAPICIOĞLU</t>
        </is>
      </c>
      <c r="C381" s="124" t="inlineStr">
        <is>
          <t>ERTAN TEKİ</t>
        </is>
      </c>
      <c r="D381" s="124" t="inlineStr">
        <is>
          <t>U026</t>
        </is>
      </c>
      <c r="E381" s="124" t="inlineStr">
        <is>
          <t>REYON GÖREVLİSİ</t>
        </is>
      </c>
      <c r="F381" s="124" t="inlineStr">
        <is>
          <t>TÜM AKTİVİTELER</t>
        </is>
      </c>
      <c r="G381" s="166" t="n">
        <v>1</v>
      </c>
      <c r="H381" s="166" t="n">
        <v>0.95</v>
      </c>
      <c r="I381" s="166" t="n">
        <v>0.95</v>
      </c>
      <c r="J381" s="166" t="n">
        <v>515</v>
      </c>
      <c r="K381" s="167" t="n">
        <v>0.95</v>
      </c>
      <c r="L381" s="124" t="inlineStr">
        <is>
          <t>Sistem Önerisi</t>
        </is>
      </c>
      <c r="M381" s="124" t="inlineStr">
        <is>
          <t>Saha Etüdü Bekleniyor kalibrasyon</t>
        </is>
      </c>
    </row>
    <row r="382" ht="15" customHeight="1" s="113">
      <c r="A382" s="124" t="inlineStr">
        <is>
          <t>M043</t>
        </is>
      </c>
      <c r="B382" s="124" t="inlineStr">
        <is>
          <t>YAPICIOĞLU</t>
        </is>
      </c>
      <c r="C382" s="124" t="inlineStr">
        <is>
          <t>ERTAN TEKİ</t>
        </is>
      </c>
      <c r="D382" s="124" t="inlineStr">
        <is>
          <t>U042</t>
        </is>
      </c>
      <c r="E382" s="124" t="inlineStr">
        <is>
          <t>ŞARKÜTERİ</t>
        </is>
      </c>
      <c r="F382" s="124" t="inlineStr">
        <is>
          <t>TÜM AKTİVİTELER</t>
        </is>
      </c>
      <c r="G382" s="166" t="n">
        <v>1</v>
      </c>
      <c r="H382" s="166" t="n">
        <v>0.93</v>
      </c>
      <c r="I382" s="166" t="n">
        <v>0.93</v>
      </c>
      <c r="J382" s="166" t="n">
        <v>513</v>
      </c>
      <c r="K382" s="167" t="n">
        <v>0.95</v>
      </c>
      <c r="L382" s="124" t="inlineStr">
        <is>
          <t>Sistem Önerisi</t>
        </is>
      </c>
      <c r="M382" s="124" t="inlineStr">
        <is>
          <t>Saha Etüdü Bekleniyor kalibrasyon</t>
        </is>
      </c>
    </row>
    <row r="383" ht="15" customHeight="1" s="113">
      <c r="A383" s="124" t="inlineStr">
        <is>
          <t>M043</t>
        </is>
      </c>
      <c r="B383" s="124" t="inlineStr">
        <is>
          <t>YAPICIOĞLU</t>
        </is>
      </c>
      <c r="C383" s="124" t="inlineStr">
        <is>
          <t>ERTAN TEKİ</t>
        </is>
      </c>
      <c r="D383" s="124" t="inlineStr">
        <is>
          <t>U013</t>
        </is>
      </c>
      <c r="E383" s="124" t="inlineStr">
        <is>
          <t>KASAP</t>
        </is>
      </c>
      <c r="F383" s="124" t="inlineStr">
        <is>
          <t>TÜM AKTİVİTELER</t>
        </is>
      </c>
      <c r="G383" s="166" t="n">
        <v>1</v>
      </c>
      <c r="H383" s="166" t="n">
        <v>1.12</v>
      </c>
      <c r="I383" s="166" t="n">
        <v>1.12</v>
      </c>
      <c r="J383" s="166" t="n">
        <v>511</v>
      </c>
      <c r="K383" s="167" t="n">
        <v>0.95</v>
      </c>
      <c r="L383" s="124" t="inlineStr">
        <is>
          <t>Sistem Önerisi</t>
        </is>
      </c>
      <c r="M383" s="124" t="inlineStr">
        <is>
          <t>Saha Etüdü Bekleniyor kalibrasyon</t>
        </is>
      </c>
    </row>
    <row r="384" ht="15" customHeight="1" s="113">
      <c r="A384" s="124" t="inlineStr">
        <is>
          <t>M043</t>
        </is>
      </c>
      <c r="B384" s="124" t="inlineStr">
        <is>
          <t>YAPICIOĞLU</t>
        </is>
      </c>
      <c r="C384" s="124" t="inlineStr">
        <is>
          <t>ERTAN TEKİ</t>
        </is>
      </c>
      <c r="D384" s="124" t="inlineStr">
        <is>
          <t>U017</t>
        </is>
      </c>
      <c r="E384" s="124" t="inlineStr">
        <is>
          <t>MANAV</t>
        </is>
      </c>
      <c r="F384" s="124" t="inlineStr">
        <is>
          <t>TÜM AKTİVİTELER</t>
        </is>
      </c>
      <c r="G384" s="166" t="n">
        <v>1</v>
      </c>
      <c r="H384" s="166" t="n">
        <v>0.95</v>
      </c>
      <c r="I384" s="166" t="n">
        <v>0.95</v>
      </c>
      <c r="J384" s="166" t="n">
        <v>515</v>
      </c>
      <c r="K384" s="167" t="n">
        <v>0.95</v>
      </c>
      <c r="L384" s="124" t="inlineStr">
        <is>
          <t>Sistem Önerisi</t>
        </is>
      </c>
      <c r="M384" s="124" t="inlineStr">
        <is>
          <t>Saha Etüdü Bekleniyor kalibrasyon</t>
        </is>
      </c>
    </row>
    <row r="385" ht="15" customHeight="1" s="113">
      <c r="A385" s="124" t="inlineStr">
        <is>
          <t>M043</t>
        </is>
      </c>
      <c r="B385" s="124" t="inlineStr">
        <is>
          <t>YAPICIOĞLU</t>
        </is>
      </c>
      <c r="C385" s="124" t="inlineStr">
        <is>
          <t>ERTAN TEKİ</t>
        </is>
      </c>
      <c r="D385" s="124" t="inlineStr">
        <is>
          <t>U023</t>
        </is>
      </c>
      <c r="E385" s="124" t="inlineStr">
        <is>
          <t>ONLİNE TOPLAYICI</t>
        </is>
      </c>
      <c r="F385" s="124" t="inlineStr">
        <is>
          <t>TÜM AKTİVİTELER</t>
        </is>
      </c>
      <c r="G385" s="166" t="n">
        <v>1</v>
      </c>
      <c r="H385" s="166" t="n">
        <v>0.92</v>
      </c>
      <c r="I385" s="166" t="n">
        <v>0.92</v>
      </c>
      <c r="J385" s="166" t="n">
        <v>512</v>
      </c>
      <c r="K385" s="167" t="n">
        <v>0.95</v>
      </c>
      <c r="L385" s="124" t="inlineStr">
        <is>
          <t>Sistem Önerisi</t>
        </is>
      </c>
      <c r="M385" s="124" t="inlineStr">
        <is>
          <t>Saha Etüdü Bekleniyor kalibrasyon</t>
        </is>
      </c>
    </row>
    <row r="386" ht="15" customHeight="1" s="113">
      <c r="A386" s="124" t="inlineStr">
        <is>
          <t>M043</t>
        </is>
      </c>
      <c r="B386" s="124" t="inlineStr">
        <is>
          <t>YAPICIOĞLU</t>
        </is>
      </c>
      <c r="C386" s="124" t="inlineStr">
        <is>
          <t>ERTAN TEKİ</t>
        </is>
      </c>
      <c r="D386" s="124" t="inlineStr">
        <is>
          <t>U024</t>
        </is>
      </c>
      <c r="E386" s="124" t="inlineStr">
        <is>
          <t>ONLİNE ŞOFÖR</t>
        </is>
      </c>
      <c r="F386" s="124" t="inlineStr">
        <is>
          <t>TÜM AKTİVİTELER</t>
        </is>
      </c>
      <c r="G386" s="166" t="n">
        <v>1</v>
      </c>
      <c r="H386" s="166" t="n">
        <v>0.93</v>
      </c>
      <c r="I386" s="166" t="n">
        <v>0.93</v>
      </c>
      <c r="J386" s="166" t="n">
        <v>513</v>
      </c>
      <c r="K386" s="167" t="n">
        <v>0.95</v>
      </c>
      <c r="L386" s="124" t="inlineStr">
        <is>
          <t>Sistem Önerisi</t>
        </is>
      </c>
      <c r="M386" s="124" t="inlineStr">
        <is>
          <t>Saha Etüdü Bekleniyor kalibrasyon</t>
        </is>
      </c>
    </row>
    <row r="387" ht="15" customHeight="1" s="113">
      <c r="A387" s="124" t="inlineStr">
        <is>
          <t>M043</t>
        </is>
      </c>
      <c r="B387" s="124" t="inlineStr">
        <is>
          <t>YAPICIOĞLU</t>
        </is>
      </c>
      <c r="C387" s="124" t="inlineStr">
        <is>
          <t>ERTAN TEKİ</t>
        </is>
      </c>
      <c r="D387" s="124" t="inlineStr">
        <is>
          <t>U002</t>
        </is>
      </c>
      <c r="E387" s="124" t="inlineStr">
        <is>
          <t>BAKLİYAT</t>
        </is>
      </c>
      <c r="F387" s="124" t="inlineStr">
        <is>
          <t>TÜM AKTİVİTELER</t>
        </is>
      </c>
      <c r="G387" s="166" t="n">
        <v>1</v>
      </c>
      <c r="H387" s="166" t="n">
        <v>1.1</v>
      </c>
      <c r="I387" s="166" t="n">
        <v>1.1</v>
      </c>
      <c r="J387" s="166" t="n">
        <v>509</v>
      </c>
      <c r="K387" s="167" t="n">
        <v>0.95</v>
      </c>
      <c r="L387" s="124" t="inlineStr">
        <is>
          <t>Sistem Önerisi</t>
        </is>
      </c>
      <c r="M387" s="124" t="inlineStr">
        <is>
          <t>Saha Etüdü Bekleniyor kalibrasyon</t>
        </is>
      </c>
    </row>
    <row r="388" ht="15" customHeight="1" s="113">
      <c r="A388" s="124" t="inlineStr">
        <is>
          <t>M043</t>
        </is>
      </c>
      <c r="B388" s="124" t="inlineStr">
        <is>
          <t>YAPICIOĞLU</t>
        </is>
      </c>
      <c r="C388" s="124" t="inlineStr">
        <is>
          <t>ERTAN TEKİ</t>
        </is>
      </c>
      <c r="D388" s="124" t="inlineStr">
        <is>
          <t>U034</t>
        </is>
      </c>
      <c r="E388" s="124" t="inlineStr">
        <is>
          <t>UNLU MAMÜLLER</t>
        </is>
      </c>
      <c r="F388" s="124" t="inlineStr">
        <is>
          <t>TÜM AKTİVİTELER</t>
        </is>
      </c>
      <c r="G388" s="166" t="n">
        <v>1</v>
      </c>
      <c r="H388" s="166" t="n">
        <v>0.9399999999999999</v>
      </c>
      <c r="I388" s="166" t="n">
        <v>0.9399999999999999</v>
      </c>
      <c r="J388" s="166" t="n">
        <v>514</v>
      </c>
      <c r="K388" s="167" t="n">
        <v>0.95</v>
      </c>
      <c r="L388" s="124" t="inlineStr">
        <is>
          <t>Sistem Önerisi</t>
        </is>
      </c>
      <c r="M388" s="124" t="inlineStr">
        <is>
          <t>Saha Etüdü Bekleniyor kalibrasyon</t>
        </is>
      </c>
    </row>
    <row r="389" ht="15" customHeight="1" s="113">
      <c r="A389" s="124" t="inlineStr">
        <is>
          <t>M044</t>
        </is>
      </c>
      <c r="B389" s="124" t="inlineStr">
        <is>
          <t>YEŞİLOVA</t>
        </is>
      </c>
      <c r="C389" s="124" t="inlineStr">
        <is>
          <t>DERYA YARDIMCI</t>
        </is>
      </c>
      <c r="D389" s="124" t="inlineStr">
        <is>
          <t>U015</t>
        </is>
      </c>
      <c r="E389" s="124" t="inlineStr">
        <is>
          <t>KASİYER</t>
        </is>
      </c>
      <c r="F389" s="124" t="inlineStr">
        <is>
          <t>TÜM AKTİVİTELER</t>
        </is>
      </c>
      <c r="G389" s="166" t="n">
        <v>2</v>
      </c>
      <c r="H389" s="166" t="n">
        <v>1.88</v>
      </c>
      <c r="I389" s="166" t="n">
        <v>0.9399999999999999</v>
      </c>
      <c r="J389" s="166" t="n">
        <v>514</v>
      </c>
      <c r="K389" s="167" t="n">
        <v>0.95</v>
      </c>
      <c r="L389" s="124" t="inlineStr">
        <is>
          <t>Sistem Önerisi</t>
        </is>
      </c>
      <c r="M389" s="124" t="inlineStr">
        <is>
          <t>Saha Etüdü Bekleniyor kalibrasyon</t>
        </is>
      </c>
    </row>
    <row r="390" ht="15" customHeight="1" s="113">
      <c r="A390" s="124" t="inlineStr">
        <is>
          <t>M044</t>
        </is>
      </c>
      <c r="B390" s="124" t="inlineStr">
        <is>
          <t>YEŞİLOVA</t>
        </is>
      </c>
      <c r="C390" s="124" t="inlineStr">
        <is>
          <t>DERYA YARDIMCI</t>
        </is>
      </c>
      <c r="D390" s="124" t="inlineStr">
        <is>
          <t>U026</t>
        </is>
      </c>
      <c r="E390" s="124" t="inlineStr">
        <is>
          <t>REYON GÖREVLİSİ</t>
        </is>
      </c>
      <c r="F390" s="124" t="inlineStr">
        <is>
          <t>TÜM AKTİVİTELER</t>
        </is>
      </c>
      <c r="G390" s="166" t="n">
        <v>1</v>
      </c>
      <c r="H390" s="166" t="n">
        <v>0.96</v>
      </c>
      <c r="I390" s="166" t="n">
        <v>0.96</v>
      </c>
      <c r="J390" s="166" t="n">
        <v>516</v>
      </c>
      <c r="K390" s="167" t="n">
        <v>0.95</v>
      </c>
      <c r="L390" s="124" t="inlineStr">
        <is>
          <t>Sistem Önerisi</t>
        </is>
      </c>
      <c r="M390" s="124" t="inlineStr">
        <is>
          <t>Saha Etüdü Bekleniyor kalibrasyon</t>
        </is>
      </c>
    </row>
    <row r="391" ht="15" customHeight="1" s="113">
      <c r="A391" s="124" t="inlineStr">
        <is>
          <t>M044</t>
        </is>
      </c>
      <c r="B391" s="124" t="inlineStr">
        <is>
          <t>YEŞİLOVA</t>
        </is>
      </c>
      <c r="C391" s="124" t="inlineStr">
        <is>
          <t>DERYA YARDIMCI</t>
        </is>
      </c>
      <c r="D391" s="124" t="inlineStr">
        <is>
          <t>U042</t>
        </is>
      </c>
      <c r="E391" s="124" t="inlineStr">
        <is>
          <t>ŞARKÜTERİ</t>
        </is>
      </c>
      <c r="F391" s="124" t="inlineStr">
        <is>
          <t>TÜM AKTİVİTELER</t>
        </is>
      </c>
      <c r="G391" s="166" t="n">
        <v>1</v>
      </c>
      <c r="H391" s="166" t="n">
        <v>0.9399999999999999</v>
      </c>
      <c r="I391" s="166" t="n">
        <v>0.9399999999999999</v>
      </c>
      <c r="J391" s="166" t="n">
        <v>514</v>
      </c>
      <c r="K391" s="167" t="n">
        <v>0.95</v>
      </c>
      <c r="L391" s="124" t="inlineStr">
        <is>
          <t>Sistem Önerisi</t>
        </is>
      </c>
      <c r="M391" s="124" t="inlineStr">
        <is>
          <t>Saha Etüdü Bekleniyor kalibrasyon</t>
        </is>
      </c>
    </row>
    <row r="392" ht="15" customHeight="1" s="113">
      <c r="A392" s="124" t="inlineStr">
        <is>
          <t>M044</t>
        </is>
      </c>
      <c r="B392" s="124" t="inlineStr">
        <is>
          <t>YEŞİLOVA</t>
        </is>
      </c>
      <c r="C392" s="124" t="inlineStr">
        <is>
          <t>DERYA YARDIMCI</t>
        </is>
      </c>
      <c r="D392" s="124" t="inlineStr">
        <is>
          <t>U013</t>
        </is>
      </c>
      <c r="E392" s="124" t="inlineStr">
        <is>
          <t>KASAP</t>
        </is>
      </c>
      <c r="F392" s="124" t="inlineStr">
        <is>
          <t>TÜM AKTİVİTELER</t>
        </is>
      </c>
      <c r="G392" s="166" t="n">
        <v>1</v>
      </c>
      <c r="H392" s="166" t="n">
        <v>0.92</v>
      </c>
      <c r="I392" s="166" t="n">
        <v>0.92</v>
      </c>
      <c r="J392" s="166" t="n">
        <v>512</v>
      </c>
      <c r="K392" s="167" t="n">
        <v>0.95</v>
      </c>
      <c r="L392" s="124" t="inlineStr">
        <is>
          <t>Sistem Önerisi</t>
        </is>
      </c>
      <c r="M392" s="124" t="inlineStr">
        <is>
          <t>Saha Etüdü Bekleniyor kalibrasyon</t>
        </is>
      </c>
    </row>
    <row r="393" ht="15" customHeight="1" s="113">
      <c r="A393" s="124" t="inlineStr">
        <is>
          <t>M044</t>
        </is>
      </c>
      <c r="B393" s="124" t="inlineStr">
        <is>
          <t>YEŞİLOVA</t>
        </is>
      </c>
      <c r="C393" s="124" t="inlineStr">
        <is>
          <t>DERYA YARDIMCI</t>
        </is>
      </c>
      <c r="D393" s="124" t="inlineStr">
        <is>
          <t>U017</t>
        </is>
      </c>
      <c r="E393" s="124" t="inlineStr">
        <is>
          <t>MANAV</t>
        </is>
      </c>
      <c r="F393" s="124" t="inlineStr">
        <is>
          <t>TÜM AKTİVİTELER</t>
        </is>
      </c>
      <c r="G393" s="166" t="n">
        <v>1</v>
      </c>
      <c r="H393" s="166" t="n">
        <v>0.96</v>
      </c>
      <c r="I393" s="166" t="n">
        <v>0.96</v>
      </c>
      <c r="J393" s="166" t="n">
        <v>516</v>
      </c>
      <c r="K393" s="167" t="n">
        <v>0.95</v>
      </c>
      <c r="L393" s="124" t="inlineStr">
        <is>
          <t>Sistem Önerisi</t>
        </is>
      </c>
      <c r="M393" s="124" t="inlineStr">
        <is>
          <t>Saha Etüdü Bekleniyor kalibrasyon</t>
        </is>
      </c>
    </row>
    <row r="394" ht="15" customHeight="1" s="113">
      <c r="A394" s="124" t="inlineStr">
        <is>
          <t>M044</t>
        </is>
      </c>
      <c r="B394" s="124" t="inlineStr">
        <is>
          <t>YEŞİLOVA</t>
        </is>
      </c>
      <c r="C394" s="124" t="inlineStr">
        <is>
          <t>DERYA YARDIMCI</t>
        </is>
      </c>
      <c r="D394" s="124" t="inlineStr">
        <is>
          <t>U023</t>
        </is>
      </c>
      <c r="E394" s="124" t="inlineStr">
        <is>
          <t>ONLİNE TOPLAYICI</t>
        </is>
      </c>
      <c r="F394" s="124" t="inlineStr">
        <is>
          <t>TÜM AKTİVİTELER</t>
        </is>
      </c>
      <c r="G394" s="166" t="n">
        <v>1</v>
      </c>
      <c r="H394" s="166" t="n">
        <v>0.93</v>
      </c>
      <c r="I394" s="166" t="n">
        <v>0.93</v>
      </c>
      <c r="J394" s="166" t="n">
        <v>513</v>
      </c>
      <c r="K394" s="167" t="n">
        <v>0.95</v>
      </c>
      <c r="L394" s="124" t="inlineStr">
        <is>
          <t>Sistem Önerisi</t>
        </is>
      </c>
      <c r="M394" s="124" t="inlineStr">
        <is>
          <t>Saha Etüdü Bekleniyor kalibrasyon</t>
        </is>
      </c>
    </row>
    <row r="395" ht="15" customHeight="1" s="113">
      <c r="A395" s="124" t="inlineStr">
        <is>
          <t>M044</t>
        </is>
      </c>
      <c r="B395" s="124" t="inlineStr">
        <is>
          <t>YEŞİLOVA</t>
        </is>
      </c>
      <c r="C395" s="124" t="inlineStr">
        <is>
          <t>DERYA YARDIMCI</t>
        </is>
      </c>
      <c r="D395" s="124" t="inlineStr">
        <is>
          <t>U024</t>
        </is>
      </c>
      <c r="E395" s="124" t="inlineStr">
        <is>
          <t>ONLİNE ŞOFÖR</t>
        </is>
      </c>
      <c r="F395" s="124" t="inlineStr">
        <is>
          <t>TÜM AKTİVİTELER</t>
        </is>
      </c>
      <c r="G395" s="166" t="n">
        <v>1</v>
      </c>
      <c r="H395" s="166" t="n">
        <v>0.9399999999999999</v>
      </c>
      <c r="I395" s="166" t="n">
        <v>0.9399999999999999</v>
      </c>
      <c r="J395" s="166" t="n">
        <v>514</v>
      </c>
      <c r="K395" s="167" t="n">
        <v>0.95</v>
      </c>
      <c r="L395" s="124" t="inlineStr">
        <is>
          <t>Sistem Önerisi</t>
        </is>
      </c>
      <c r="M395" s="124" t="inlineStr">
        <is>
          <t>Saha Etüdü Bekleniyor kalibrasyon</t>
        </is>
      </c>
    </row>
    <row r="396" ht="15" customHeight="1" s="113">
      <c r="A396" s="124" t="inlineStr">
        <is>
          <t>M044</t>
        </is>
      </c>
      <c r="B396" s="124" t="inlineStr">
        <is>
          <t>YEŞİLOVA</t>
        </is>
      </c>
      <c r="C396" s="124" t="inlineStr">
        <is>
          <t>DERYA YARDIMCI</t>
        </is>
      </c>
      <c r="D396" s="124" t="inlineStr">
        <is>
          <t>U002</t>
        </is>
      </c>
      <c r="E396" s="124" t="inlineStr">
        <is>
          <t>BAKLİYAT</t>
        </is>
      </c>
      <c r="F396" s="124" t="inlineStr">
        <is>
          <t>TÜM AKTİVİTELER</t>
        </is>
      </c>
      <c r="G396" s="166" t="n">
        <v>1</v>
      </c>
      <c r="H396" s="166" t="n">
        <v>1.11</v>
      </c>
      <c r="I396" s="166" t="n">
        <v>1.11</v>
      </c>
      <c r="J396" s="166" t="n">
        <v>510</v>
      </c>
      <c r="K396" s="167" t="n">
        <v>0.95</v>
      </c>
      <c r="L396" s="124" t="inlineStr">
        <is>
          <t>Sistem Önerisi</t>
        </is>
      </c>
      <c r="M396" s="124" t="inlineStr">
        <is>
          <t>Saha Etüdü Bekleniyor kalibrasyon</t>
        </is>
      </c>
    </row>
    <row r="397" ht="15" customHeight="1" s="113">
      <c r="A397" s="124" t="inlineStr">
        <is>
          <t>M044</t>
        </is>
      </c>
      <c r="B397" s="124" t="inlineStr">
        <is>
          <t>YEŞİLOVA</t>
        </is>
      </c>
      <c r="C397" s="124" t="inlineStr">
        <is>
          <t>DERYA YARDIMCI</t>
        </is>
      </c>
      <c r="D397" s="124" t="inlineStr">
        <is>
          <t>U034</t>
        </is>
      </c>
      <c r="E397" s="124" t="inlineStr">
        <is>
          <t>UNLU MAMÜLLER</t>
        </is>
      </c>
      <c r="F397" s="124" t="inlineStr">
        <is>
          <t>TÜM AKTİVİTELER</t>
        </is>
      </c>
      <c r="G397" s="166" t="n">
        <v>1</v>
      </c>
      <c r="H397" s="166" t="n">
        <v>0.95</v>
      </c>
      <c r="I397" s="166" t="n">
        <v>0.95</v>
      </c>
      <c r="J397" s="166" t="n">
        <v>515</v>
      </c>
      <c r="K397" s="167" t="n">
        <v>0.95</v>
      </c>
      <c r="L397" s="124" t="inlineStr">
        <is>
          <t>Sistem Önerisi</t>
        </is>
      </c>
      <c r="M397" s="124" t="inlineStr">
        <is>
          <t>Saha Etüdü Bekleniyor kalibrasyon</t>
        </is>
      </c>
    </row>
    <row r="398" ht="15" customHeight="1" s="113">
      <c r="A398" s="124" t="inlineStr">
        <is>
          <t>M045</t>
        </is>
      </c>
      <c r="B398" s="124" t="inlineStr">
        <is>
          <t>Z1  ET DEPO</t>
        </is>
      </c>
      <c r="C398" s="124" t="inlineStr">
        <is>
          <t>FARUK MALKOÇ</t>
        </is>
      </c>
      <c r="D398" s="124" t="inlineStr">
        <is>
          <t>U015</t>
        </is>
      </c>
      <c r="E398" s="124" t="inlineStr">
        <is>
          <t>KASİYER</t>
        </is>
      </c>
      <c r="F398" s="124" t="inlineStr">
        <is>
          <t>TÜM AKTİVİTELER</t>
        </is>
      </c>
      <c r="G398" s="166" t="n">
        <v>2</v>
      </c>
      <c r="H398" s="166" t="n">
        <v>1.9</v>
      </c>
      <c r="I398" s="166" t="n">
        <v>0.95</v>
      </c>
      <c r="J398" s="166" t="n">
        <v>515</v>
      </c>
      <c r="K398" s="167" t="n">
        <v>0.95</v>
      </c>
      <c r="L398" s="124" t="inlineStr">
        <is>
          <t>Sistem Önerisi</t>
        </is>
      </c>
      <c r="M398" s="124" t="inlineStr">
        <is>
          <t>Saha Etüdü Bekleniyor kalibrasyon</t>
        </is>
      </c>
    </row>
    <row r="399" ht="15" customHeight="1" s="113">
      <c r="A399" s="124" t="inlineStr">
        <is>
          <t>M045</t>
        </is>
      </c>
      <c r="B399" s="124" t="inlineStr">
        <is>
          <t>Z1  ET DEPO</t>
        </is>
      </c>
      <c r="C399" s="124" t="inlineStr">
        <is>
          <t>FARUK MALKOÇ</t>
        </is>
      </c>
      <c r="D399" s="124" t="inlineStr">
        <is>
          <t>U026</t>
        </is>
      </c>
      <c r="E399" s="124" t="inlineStr">
        <is>
          <t>REYON GÖREVLİSİ</t>
        </is>
      </c>
      <c r="F399" s="124" t="inlineStr">
        <is>
          <t>TÜM AKTİVİTELER</t>
        </is>
      </c>
      <c r="G399" s="166" t="n">
        <v>1</v>
      </c>
      <c r="H399" s="166" t="n">
        <v>0.97</v>
      </c>
      <c r="I399" s="166" t="n">
        <v>0.97</v>
      </c>
      <c r="J399" s="166" t="n">
        <v>517</v>
      </c>
      <c r="K399" s="167" t="n">
        <v>0.95</v>
      </c>
      <c r="L399" s="124" t="inlineStr">
        <is>
          <t>Sistem Önerisi</t>
        </is>
      </c>
      <c r="M399" s="124" t="inlineStr">
        <is>
          <t>Saha Etüdü Bekleniyor kalibrasyon</t>
        </is>
      </c>
    </row>
    <row r="400" ht="15" customHeight="1" s="113">
      <c r="A400" s="124" t="inlineStr">
        <is>
          <t>M045</t>
        </is>
      </c>
      <c r="B400" s="124" t="inlineStr">
        <is>
          <t>Z1  ET DEPO</t>
        </is>
      </c>
      <c r="C400" s="124" t="inlineStr">
        <is>
          <t>FARUK MALKOÇ</t>
        </is>
      </c>
      <c r="D400" s="124" t="inlineStr">
        <is>
          <t>U042</t>
        </is>
      </c>
      <c r="E400" s="124" t="inlineStr">
        <is>
          <t>ŞARKÜTERİ</t>
        </is>
      </c>
      <c r="F400" s="124" t="inlineStr">
        <is>
          <t>TÜM AKTİVİTELER</t>
        </is>
      </c>
      <c r="G400" s="166" t="n">
        <v>1</v>
      </c>
      <c r="H400" s="166" t="n">
        <v>0.95</v>
      </c>
      <c r="I400" s="166" t="n">
        <v>0.95</v>
      </c>
      <c r="J400" s="166" t="n">
        <v>515</v>
      </c>
      <c r="K400" s="167" t="n">
        <v>0.95</v>
      </c>
      <c r="L400" s="124" t="inlineStr">
        <is>
          <t>Sistem Önerisi</t>
        </is>
      </c>
      <c r="M400" s="124" t="inlineStr">
        <is>
          <t>Saha Etüdü Bekleniyor kalibrasyon</t>
        </is>
      </c>
    </row>
    <row r="401" ht="15" customHeight="1" s="113">
      <c r="A401" s="124" t="inlineStr">
        <is>
          <t>M045</t>
        </is>
      </c>
      <c r="B401" s="124" t="inlineStr">
        <is>
          <t>Z1  ET DEPO</t>
        </is>
      </c>
      <c r="C401" s="124" t="inlineStr">
        <is>
          <t>FARUK MALKOÇ</t>
        </is>
      </c>
      <c r="D401" s="124" t="inlineStr">
        <is>
          <t>U013</t>
        </is>
      </c>
      <c r="E401" s="124" t="inlineStr">
        <is>
          <t>KASAP</t>
        </is>
      </c>
      <c r="F401" s="124" t="inlineStr">
        <is>
          <t>TÜM AKTİVİTELER</t>
        </is>
      </c>
      <c r="G401" s="166" t="n">
        <v>1</v>
      </c>
      <c r="H401" s="166" t="n">
        <v>0.93</v>
      </c>
      <c r="I401" s="166" t="n">
        <v>0.93</v>
      </c>
      <c r="J401" s="166" t="n">
        <v>513</v>
      </c>
      <c r="K401" s="167" t="n">
        <v>0.95</v>
      </c>
      <c r="L401" s="124" t="inlineStr">
        <is>
          <t>Sistem Önerisi</t>
        </is>
      </c>
      <c r="M401" s="124" t="inlineStr">
        <is>
          <t>Saha Etüdü Bekleniyor kalibrasyon</t>
        </is>
      </c>
    </row>
    <row r="402" ht="15" customHeight="1" s="113">
      <c r="A402" s="124" t="inlineStr">
        <is>
          <t>M045</t>
        </is>
      </c>
      <c r="B402" s="124" t="inlineStr">
        <is>
          <t>Z1  ET DEPO</t>
        </is>
      </c>
      <c r="C402" s="124" t="inlineStr">
        <is>
          <t>FARUK MALKOÇ</t>
        </is>
      </c>
      <c r="D402" s="124" t="inlineStr">
        <is>
          <t>U017</t>
        </is>
      </c>
      <c r="E402" s="124" t="inlineStr">
        <is>
          <t>MANAV</t>
        </is>
      </c>
      <c r="F402" s="124" t="inlineStr">
        <is>
          <t>TÜM AKTİVİTELER</t>
        </is>
      </c>
      <c r="G402" s="166" t="n">
        <v>1</v>
      </c>
      <c r="H402" s="166" t="n">
        <v>0.97</v>
      </c>
      <c r="I402" s="166" t="n">
        <v>0.97</v>
      </c>
      <c r="J402" s="166" t="n">
        <v>517</v>
      </c>
      <c r="K402" s="167" t="n">
        <v>0.95</v>
      </c>
      <c r="L402" s="124" t="inlineStr">
        <is>
          <t>Sistem Önerisi</t>
        </is>
      </c>
      <c r="M402" s="124" t="inlineStr">
        <is>
          <t>Saha Etüdü Bekleniyor kalibrasyon</t>
        </is>
      </c>
    </row>
    <row r="403" ht="15" customHeight="1" s="113">
      <c r="A403" s="124" t="inlineStr">
        <is>
          <t>M045</t>
        </is>
      </c>
      <c r="B403" s="124" t="inlineStr">
        <is>
          <t>Z1  ET DEPO</t>
        </is>
      </c>
      <c r="C403" s="124" t="inlineStr">
        <is>
          <t>FARUK MALKOÇ</t>
        </is>
      </c>
      <c r="D403" s="124" t="inlineStr">
        <is>
          <t>U023</t>
        </is>
      </c>
      <c r="E403" s="124" t="inlineStr">
        <is>
          <t>ONLİNE TOPLAYICI</t>
        </is>
      </c>
      <c r="F403" s="124" t="inlineStr">
        <is>
          <t>TÜM AKTİVİTELER</t>
        </is>
      </c>
      <c r="G403" s="166" t="n">
        <v>1</v>
      </c>
      <c r="H403" s="166" t="n">
        <v>0.9399999999999999</v>
      </c>
      <c r="I403" s="166" t="n">
        <v>0.9399999999999999</v>
      </c>
      <c r="J403" s="166" t="n">
        <v>514</v>
      </c>
      <c r="K403" s="167" t="n">
        <v>0.95</v>
      </c>
      <c r="L403" s="124" t="inlineStr">
        <is>
          <t>Sistem Önerisi</t>
        </is>
      </c>
      <c r="M403" s="124" t="inlineStr">
        <is>
          <t>Saha Etüdü Bekleniyor kalibrasyon</t>
        </is>
      </c>
    </row>
    <row r="404" ht="15" customHeight="1" s="113">
      <c r="A404" s="124" t="inlineStr">
        <is>
          <t>M045</t>
        </is>
      </c>
      <c r="B404" s="124" t="inlineStr">
        <is>
          <t>Z1  ET DEPO</t>
        </is>
      </c>
      <c r="C404" s="124" t="inlineStr">
        <is>
          <t>FARUK MALKOÇ</t>
        </is>
      </c>
      <c r="D404" s="124" t="inlineStr">
        <is>
          <t>U024</t>
        </is>
      </c>
      <c r="E404" s="124" t="inlineStr">
        <is>
          <t>ONLİNE ŞOFÖR</t>
        </is>
      </c>
      <c r="F404" s="124" t="inlineStr">
        <is>
          <t>TÜM AKTİVİTELER</t>
        </is>
      </c>
      <c r="G404" s="166" t="n">
        <v>1</v>
      </c>
      <c r="H404" s="166" t="n">
        <v>0.95</v>
      </c>
      <c r="I404" s="166" t="n">
        <v>0.95</v>
      </c>
      <c r="J404" s="166" t="n">
        <v>515</v>
      </c>
      <c r="K404" s="167" t="n">
        <v>0.95</v>
      </c>
      <c r="L404" s="124" t="inlineStr">
        <is>
          <t>Sistem Önerisi</t>
        </is>
      </c>
      <c r="M404" s="124" t="inlineStr">
        <is>
          <t>Saha Etüdü Bekleniyor kalibrasyon</t>
        </is>
      </c>
    </row>
    <row r="405" ht="15" customHeight="1" s="113">
      <c r="A405" s="124" t="inlineStr">
        <is>
          <t>M045</t>
        </is>
      </c>
      <c r="B405" s="124" t="inlineStr">
        <is>
          <t>Z1  ET DEPO</t>
        </is>
      </c>
      <c r="C405" s="124" t="inlineStr">
        <is>
          <t>FARUK MALKOÇ</t>
        </is>
      </c>
      <c r="D405" s="124" t="inlineStr">
        <is>
          <t>U002</t>
        </is>
      </c>
      <c r="E405" s="124" t="inlineStr">
        <is>
          <t>BAKLİYAT</t>
        </is>
      </c>
      <c r="F405" s="124" t="inlineStr">
        <is>
          <t>TÜM AKTİVİTELER</t>
        </is>
      </c>
      <c r="G405" s="166" t="n">
        <v>1</v>
      </c>
      <c r="H405" s="166" t="n">
        <v>1.12</v>
      </c>
      <c r="I405" s="166" t="n">
        <v>1.12</v>
      </c>
      <c r="J405" s="166" t="n">
        <v>511</v>
      </c>
      <c r="K405" s="167" t="n">
        <v>0.95</v>
      </c>
      <c r="L405" s="124" t="inlineStr">
        <is>
          <t>Sistem Önerisi</t>
        </is>
      </c>
      <c r="M405" s="124" t="inlineStr">
        <is>
          <t>Saha Etüdü Bekleniyor kalibrasyon</t>
        </is>
      </c>
    </row>
    <row r="406" ht="15" customHeight="1" s="113">
      <c r="A406" s="124" t="inlineStr">
        <is>
          <t>M045</t>
        </is>
      </c>
      <c r="B406" s="124" t="inlineStr">
        <is>
          <t>Z1  ET DEPO</t>
        </is>
      </c>
      <c r="C406" s="124" t="inlineStr">
        <is>
          <t>FARUK MALKOÇ</t>
        </is>
      </c>
      <c r="D406" s="124" t="inlineStr">
        <is>
          <t>U034</t>
        </is>
      </c>
      <c r="E406" s="124" t="inlineStr">
        <is>
          <t>UNLU MAMÜLLER</t>
        </is>
      </c>
      <c r="F406" s="124" t="inlineStr">
        <is>
          <t>TÜM AKTİVİTELER</t>
        </is>
      </c>
      <c r="G406" s="166" t="n">
        <v>1</v>
      </c>
      <c r="H406" s="166" t="n">
        <v>0.96</v>
      </c>
      <c r="I406" s="166" t="n">
        <v>0.96</v>
      </c>
      <c r="J406" s="166" t="n">
        <v>516</v>
      </c>
      <c r="K406" s="167" t="n">
        <v>0.95</v>
      </c>
      <c r="L406" s="124" t="inlineStr">
        <is>
          <t>Sistem Önerisi</t>
        </is>
      </c>
      <c r="M406" s="124" t="inlineStr">
        <is>
          <t>Saha Etüdü Bekleniyor kalibrasyon</t>
        </is>
      </c>
    </row>
    <row r="407" ht="15" customHeight="1" s="113">
      <c r="A407" s="124" t="inlineStr">
        <is>
          <t>M046</t>
        </is>
      </c>
      <c r="B407" s="124" t="inlineStr">
        <is>
          <t>ÇAMDİBİ</t>
        </is>
      </c>
      <c r="C407" s="124" t="inlineStr">
        <is>
          <t>DERYA YARDIMCI</t>
        </is>
      </c>
      <c r="D407" s="124" t="inlineStr">
        <is>
          <t>U015</t>
        </is>
      </c>
      <c r="E407" s="124" t="inlineStr">
        <is>
          <t>KASİYER</t>
        </is>
      </c>
      <c r="F407" s="124" t="inlineStr">
        <is>
          <t>TÜM AKTİVİTELER</t>
        </is>
      </c>
      <c r="G407" s="166" t="n">
        <v>2</v>
      </c>
      <c r="H407" s="166" t="n">
        <v>1.92</v>
      </c>
      <c r="I407" s="166" t="n">
        <v>0.96</v>
      </c>
      <c r="J407" s="166" t="n">
        <v>516</v>
      </c>
      <c r="K407" s="167" t="n">
        <v>0.95</v>
      </c>
      <c r="L407" s="124" t="inlineStr">
        <is>
          <t>Sistem Önerisi</t>
        </is>
      </c>
      <c r="M407" s="124" t="inlineStr">
        <is>
          <t>Saha Etüdü Bekleniyor kalibrasyon</t>
        </is>
      </c>
    </row>
    <row r="408" ht="15" customHeight="1" s="113">
      <c r="A408" s="124" t="inlineStr">
        <is>
          <t>M046</t>
        </is>
      </c>
      <c r="B408" s="124" t="inlineStr">
        <is>
          <t>ÇAMDİBİ</t>
        </is>
      </c>
      <c r="C408" s="124" t="inlineStr">
        <is>
          <t>DERYA YARDIMCI</t>
        </is>
      </c>
      <c r="D408" s="124" t="inlineStr">
        <is>
          <t>U026</t>
        </is>
      </c>
      <c r="E408" s="124" t="inlineStr">
        <is>
          <t>REYON GÖREVLİSİ</t>
        </is>
      </c>
      <c r="F408" s="124" t="inlineStr">
        <is>
          <t>TÜM AKTİVİTELER</t>
        </is>
      </c>
      <c r="G408" s="166" t="n">
        <v>1</v>
      </c>
      <c r="H408" s="166" t="n">
        <v>0.98</v>
      </c>
      <c r="I408" s="166" t="n">
        <v>0.98</v>
      </c>
      <c r="J408" s="166" t="n">
        <v>518</v>
      </c>
      <c r="K408" s="167" t="n">
        <v>0.95</v>
      </c>
      <c r="L408" s="124" t="inlineStr">
        <is>
          <t>Sistem Önerisi</t>
        </is>
      </c>
      <c r="M408" s="124" t="inlineStr">
        <is>
          <t>Saha Etüdü Bekleniyor kalibrasyon</t>
        </is>
      </c>
    </row>
    <row r="409" ht="15" customHeight="1" s="113">
      <c r="A409" s="124" t="inlineStr">
        <is>
          <t>M046</t>
        </is>
      </c>
      <c r="B409" s="124" t="inlineStr">
        <is>
          <t>ÇAMDİBİ</t>
        </is>
      </c>
      <c r="C409" s="124" t="inlineStr">
        <is>
          <t>DERYA YARDIMCI</t>
        </is>
      </c>
      <c r="D409" s="124" t="inlineStr">
        <is>
          <t>U042</t>
        </is>
      </c>
      <c r="E409" s="124" t="inlineStr">
        <is>
          <t>ŞARKÜTERİ</t>
        </is>
      </c>
      <c r="F409" s="124" t="inlineStr">
        <is>
          <t>TÜM AKTİVİTELER</t>
        </is>
      </c>
      <c r="G409" s="166" t="n">
        <v>1</v>
      </c>
      <c r="H409" s="166" t="n">
        <v>0.96</v>
      </c>
      <c r="I409" s="166" t="n">
        <v>0.96</v>
      </c>
      <c r="J409" s="166" t="n">
        <v>516</v>
      </c>
      <c r="K409" s="167" t="n">
        <v>0.95</v>
      </c>
      <c r="L409" s="124" t="inlineStr">
        <is>
          <t>Sistem Önerisi</t>
        </is>
      </c>
      <c r="M409" s="124" t="inlineStr">
        <is>
          <t>Saha Etüdü Bekleniyor kalibrasyon</t>
        </is>
      </c>
    </row>
    <row r="410" ht="15" customHeight="1" s="113">
      <c r="A410" s="124" t="inlineStr">
        <is>
          <t>M046</t>
        </is>
      </c>
      <c r="B410" s="124" t="inlineStr">
        <is>
          <t>ÇAMDİBİ</t>
        </is>
      </c>
      <c r="C410" s="124" t="inlineStr">
        <is>
          <t>DERYA YARDIMCI</t>
        </is>
      </c>
      <c r="D410" s="124" t="inlineStr">
        <is>
          <t>U013</t>
        </is>
      </c>
      <c r="E410" s="124" t="inlineStr">
        <is>
          <t>KASAP</t>
        </is>
      </c>
      <c r="F410" s="124" t="inlineStr">
        <is>
          <t>TÜM AKTİVİTELER</t>
        </is>
      </c>
      <c r="G410" s="166" t="n">
        <v>1</v>
      </c>
      <c r="H410" s="166" t="n">
        <v>0.9399999999999999</v>
      </c>
      <c r="I410" s="166" t="n">
        <v>0.9399999999999999</v>
      </c>
      <c r="J410" s="166" t="n">
        <v>514</v>
      </c>
      <c r="K410" s="167" t="n">
        <v>0.95</v>
      </c>
      <c r="L410" s="124" t="inlineStr">
        <is>
          <t>Sistem Önerisi</t>
        </is>
      </c>
      <c r="M410" s="124" t="inlineStr">
        <is>
          <t>Saha Etüdü Bekleniyor kalibrasyon</t>
        </is>
      </c>
    </row>
    <row r="411" ht="15" customHeight="1" s="113">
      <c r="A411" s="124" t="inlineStr">
        <is>
          <t>M046</t>
        </is>
      </c>
      <c r="B411" s="124" t="inlineStr">
        <is>
          <t>ÇAMDİBİ</t>
        </is>
      </c>
      <c r="C411" s="124" t="inlineStr">
        <is>
          <t>DERYA YARDIMCI</t>
        </is>
      </c>
      <c r="D411" s="124" t="inlineStr">
        <is>
          <t>U017</t>
        </is>
      </c>
      <c r="E411" s="124" t="inlineStr">
        <is>
          <t>MANAV</t>
        </is>
      </c>
      <c r="F411" s="124" t="inlineStr">
        <is>
          <t>TÜM AKTİVİTELER</t>
        </is>
      </c>
      <c r="G411" s="166" t="n">
        <v>1</v>
      </c>
      <c r="H411" s="166" t="n">
        <v>0.98</v>
      </c>
      <c r="I411" s="166" t="n">
        <v>0.98</v>
      </c>
      <c r="J411" s="166" t="n">
        <v>518</v>
      </c>
      <c r="K411" s="167" t="n">
        <v>0.95</v>
      </c>
      <c r="L411" s="124" t="inlineStr">
        <is>
          <t>Sistem Önerisi</t>
        </is>
      </c>
      <c r="M411" s="124" t="inlineStr">
        <is>
          <t>Saha Etüdü Bekleniyor kalibrasyon</t>
        </is>
      </c>
    </row>
    <row r="412" ht="15" customHeight="1" s="113">
      <c r="A412" s="124" t="inlineStr">
        <is>
          <t>M046</t>
        </is>
      </c>
      <c r="B412" s="124" t="inlineStr">
        <is>
          <t>ÇAMDİBİ</t>
        </is>
      </c>
      <c r="C412" s="124" t="inlineStr">
        <is>
          <t>DERYA YARDIMCI</t>
        </is>
      </c>
      <c r="D412" s="124" t="inlineStr">
        <is>
          <t>U023</t>
        </is>
      </c>
      <c r="E412" s="124" t="inlineStr">
        <is>
          <t>ONLİNE TOPLAYICI</t>
        </is>
      </c>
      <c r="F412" s="124" t="inlineStr">
        <is>
          <t>TÜM AKTİVİTELER</t>
        </is>
      </c>
      <c r="G412" s="166" t="n">
        <v>1</v>
      </c>
      <c r="H412" s="166" t="n">
        <v>0.95</v>
      </c>
      <c r="I412" s="166" t="n">
        <v>0.95</v>
      </c>
      <c r="J412" s="166" t="n">
        <v>515</v>
      </c>
      <c r="K412" s="167" t="n">
        <v>0.95</v>
      </c>
      <c r="L412" s="124" t="inlineStr">
        <is>
          <t>Sistem Önerisi</t>
        </is>
      </c>
      <c r="M412" s="124" t="inlineStr">
        <is>
          <t>Saha Etüdü Bekleniyor kalibrasyon</t>
        </is>
      </c>
    </row>
    <row r="413" ht="15" customHeight="1" s="113">
      <c r="A413" s="124" t="inlineStr">
        <is>
          <t>M046</t>
        </is>
      </c>
      <c r="B413" s="124" t="inlineStr">
        <is>
          <t>ÇAMDİBİ</t>
        </is>
      </c>
      <c r="C413" s="124" t="inlineStr">
        <is>
          <t>DERYA YARDIMCI</t>
        </is>
      </c>
      <c r="D413" s="124" t="inlineStr">
        <is>
          <t>U024</t>
        </is>
      </c>
      <c r="E413" s="124" t="inlineStr">
        <is>
          <t>ONLİNE ŞOFÖR</t>
        </is>
      </c>
      <c r="F413" s="124" t="inlineStr">
        <is>
          <t>TÜM AKTİVİTELER</t>
        </is>
      </c>
      <c r="G413" s="166" t="n">
        <v>1</v>
      </c>
      <c r="H413" s="166" t="n">
        <v>0.96</v>
      </c>
      <c r="I413" s="166" t="n">
        <v>0.96</v>
      </c>
      <c r="J413" s="166" t="n">
        <v>516</v>
      </c>
      <c r="K413" s="167" t="n">
        <v>0.95</v>
      </c>
      <c r="L413" s="124" t="inlineStr">
        <is>
          <t>Sistem Önerisi</t>
        </is>
      </c>
      <c r="M413" s="124" t="inlineStr">
        <is>
          <t>Saha Etüdü Bekleniyor kalibrasyon</t>
        </is>
      </c>
    </row>
    <row r="414" ht="15" customHeight="1" s="113">
      <c r="A414" s="124" t="inlineStr">
        <is>
          <t>M046</t>
        </is>
      </c>
      <c r="B414" s="124" t="inlineStr">
        <is>
          <t>ÇAMDİBİ</t>
        </is>
      </c>
      <c r="C414" s="124" t="inlineStr">
        <is>
          <t>DERYA YARDIMCI</t>
        </is>
      </c>
      <c r="D414" s="124" t="inlineStr">
        <is>
          <t>U002</t>
        </is>
      </c>
      <c r="E414" s="124" t="inlineStr">
        <is>
          <t>BAKLİYAT</t>
        </is>
      </c>
      <c r="F414" s="124" t="inlineStr">
        <is>
          <t>TÜM AKTİVİTELER</t>
        </is>
      </c>
      <c r="G414" s="166" t="n">
        <v>1</v>
      </c>
      <c r="H414" s="166" t="n">
        <v>0.92</v>
      </c>
      <c r="I414" s="166" t="n">
        <v>0.92</v>
      </c>
      <c r="J414" s="166" t="n">
        <v>512</v>
      </c>
      <c r="K414" s="167" t="n">
        <v>0.95</v>
      </c>
      <c r="L414" s="124" t="inlineStr">
        <is>
          <t>Sistem Önerisi</t>
        </is>
      </c>
      <c r="M414" s="124" t="inlineStr">
        <is>
          <t>Saha Etüdü Bekleniyor kalibrasyon</t>
        </is>
      </c>
    </row>
    <row r="415" ht="15" customHeight="1" s="113">
      <c r="A415" s="124" t="inlineStr">
        <is>
          <t>M046</t>
        </is>
      </c>
      <c r="B415" s="124" t="inlineStr">
        <is>
          <t>ÇAMDİBİ</t>
        </is>
      </c>
      <c r="C415" s="124" t="inlineStr">
        <is>
          <t>DERYA YARDIMCI</t>
        </is>
      </c>
      <c r="D415" s="124" t="inlineStr">
        <is>
          <t>U034</t>
        </is>
      </c>
      <c r="E415" s="124" t="inlineStr">
        <is>
          <t>UNLU MAMÜLLER</t>
        </is>
      </c>
      <c r="F415" s="124" t="inlineStr">
        <is>
          <t>TÜM AKTİVİTELER</t>
        </is>
      </c>
      <c r="G415" s="166" t="n">
        <v>1</v>
      </c>
      <c r="H415" s="166" t="n">
        <v>0.97</v>
      </c>
      <c r="I415" s="166" t="n">
        <v>0.97</v>
      </c>
      <c r="J415" s="166" t="n">
        <v>517</v>
      </c>
      <c r="K415" s="167" t="n">
        <v>0.95</v>
      </c>
      <c r="L415" s="124" t="inlineStr">
        <is>
          <t>Sistem Önerisi</t>
        </is>
      </c>
      <c r="M415" s="124" t="inlineStr">
        <is>
          <t>Saha Etüdü Bekleniyor kalibrasyon</t>
        </is>
      </c>
    </row>
    <row r="416" ht="15" customHeight="1" s="113">
      <c r="A416" s="124" t="inlineStr">
        <is>
          <t>M047</t>
        </is>
      </c>
      <c r="B416" s="124" t="inlineStr">
        <is>
          <t>ÇİFTLİK</t>
        </is>
      </c>
      <c r="C416" s="124" t="inlineStr">
        <is>
          <t>CEBRAİL ÇİÇEK</t>
        </is>
      </c>
      <c r="D416" s="124" t="inlineStr">
        <is>
          <t>U015</t>
        </is>
      </c>
      <c r="E416" s="124" t="inlineStr">
        <is>
          <t>KASİYER</t>
        </is>
      </c>
      <c r="F416" s="124" t="inlineStr">
        <is>
          <t>TÜM AKTİVİTELER</t>
        </is>
      </c>
      <c r="G416" s="166" t="n">
        <v>2</v>
      </c>
      <c r="H416" s="166" t="n">
        <v>1.94</v>
      </c>
      <c r="I416" s="166" t="n">
        <v>0.97</v>
      </c>
      <c r="J416" s="166" t="n">
        <v>517</v>
      </c>
      <c r="K416" s="167" t="n">
        <v>0.95</v>
      </c>
      <c r="L416" s="124" t="inlineStr">
        <is>
          <t>Sistem Önerisi</t>
        </is>
      </c>
      <c r="M416" s="124" t="inlineStr">
        <is>
          <t>Saha Etüdü Bekleniyor kalibrasyon</t>
        </is>
      </c>
    </row>
    <row r="417" ht="15" customHeight="1" s="113">
      <c r="A417" s="124" t="inlineStr">
        <is>
          <t>M047</t>
        </is>
      </c>
      <c r="B417" s="124" t="inlineStr">
        <is>
          <t>ÇİFTLİK</t>
        </is>
      </c>
      <c r="C417" s="124" t="inlineStr">
        <is>
          <t>CEBRAİL ÇİÇEK</t>
        </is>
      </c>
      <c r="D417" s="124" t="inlineStr">
        <is>
          <t>U026</t>
        </is>
      </c>
      <c r="E417" s="124" t="inlineStr">
        <is>
          <t>REYON GÖREVLİSİ</t>
        </is>
      </c>
      <c r="F417" s="124" t="inlineStr">
        <is>
          <t>TÜM AKTİVİTELER</t>
        </is>
      </c>
      <c r="G417" s="166" t="n">
        <v>1</v>
      </c>
      <c r="H417" s="166" t="n">
        <v>0.99</v>
      </c>
      <c r="I417" s="166" t="n">
        <v>0.99</v>
      </c>
      <c r="J417" s="166" t="n">
        <v>519</v>
      </c>
      <c r="K417" s="167" t="n">
        <v>0.95</v>
      </c>
      <c r="L417" s="124" t="inlineStr">
        <is>
          <t>Sistem Önerisi</t>
        </is>
      </c>
      <c r="M417" s="124" t="inlineStr">
        <is>
          <t>Saha Etüdü Bekleniyor kalibrasyon</t>
        </is>
      </c>
    </row>
    <row r="418" ht="15" customHeight="1" s="113">
      <c r="A418" s="124" t="inlineStr">
        <is>
          <t>M047</t>
        </is>
      </c>
      <c r="B418" s="124" t="inlineStr">
        <is>
          <t>ÇİFTLİK</t>
        </is>
      </c>
      <c r="C418" s="124" t="inlineStr">
        <is>
          <t>CEBRAİL ÇİÇEK</t>
        </is>
      </c>
      <c r="D418" s="124" t="inlineStr">
        <is>
          <t>U042</t>
        </is>
      </c>
      <c r="E418" s="124" t="inlineStr">
        <is>
          <t>ŞARKÜTERİ</t>
        </is>
      </c>
      <c r="F418" s="124" t="inlineStr">
        <is>
          <t>TÜM AKTİVİTELER</t>
        </is>
      </c>
      <c r="G418" s="166" t="n">
        <v>1</v>
      </c>
      <c r="H418" s="166" t="n">
        <v>0.97</v>
      </c>
      <c r="I418" s="166" t="n">
        <v>0.97</v>
      </c>
      <c r="J418" s="166" t="n">
        <v>517</v>
      </c>
      <c r="K418" s="167" t="n">
        <v>0.95</v>
      </c>
      <c r="L418" s="124" t="inlineStr">
        <is>
          <t>Sistem Önerisi</t>
        </is>
      </c>
      <c r="M418" s="124" t="inlineStr">
        <is>
          <t>Saha Etüdü Bekleniyor kalibrasyon</t>
        </is>
      </c>
    </row>
    <row r="419" ht="15" customHeight="1" s="113">
      <c r="A419" s="124" t="inlineStr">
        <is>
          <t>M047</t>
        </is>
      </c>
      <c r="B419" s="124" t="inlineStr">
        <is>
          <t>ÇİFTLİK</t>
        </is>
      </c>
      <c r="C419" s="124" t="inlineStr">
        <is>
          <t>CEBRAİL ÇİÇEK</t>
        </is>
      </c>
      <c r="D419" s="124" t="inlineStr">
        <is>
          <t>U013</t>
        </is>
      </c>
      <c r="E419" s="124" t="inlineStr">
        <is>
          <t>KASAP</t>
        </is>
      </c>
      <c r="F419" s="124" t="inlineStr">
        <is>
          <t>TÜM AKTİVİTELER</t>
        </is>
      </c>
      <c r="G419" s="166" t="n">
        <v>1</v>
      </c>
      <c r="H419" s="166" t="n">
        <v>0.95</v>
      </c>
      <c r="I419" s="166" t="n">
        <v>0.95</v>
      </c>
      <c r="J419" s="166" t="n">
        <v>515</v>
      </c>
      <c r="K419" s="167" t="n">
        <v>0.95</v>
      </c>
      <c r="L419" s="124" t="inlineStr">
        <is>
          <t>Sistem Önerisi</t>
        </is>
      </c>
      <c r="M419" s="124" t="inlineStr">
        <is>
          <t>Saha Etüdü Bekleniyor kalibrasyon</t>
        </is>
      </c>
    </row>
    <row r="420" ht="15" customHeight="1" s="113">
      <c r="A420" s="124" t="inlineStr">
        <is>
          <t>M047</t>
        </is>
      </c>
      <c r="B420" s="124" t="inlineStr">
        <is>
          <t>ÇİFTLİK</t>
        </is>
      </c>
      <c r="C420" s="124" t="inlineStr">
        <is>
          <t>CEBRAİL ÇİÇEK</t>
        </is>
      </c>
      <c r="D420" s="124" t="inlineStr">
        <is>
          <t>U017</t>
        </is>
      </c>
      <c r="E420" s="124" t="inlineStr">
        <is>
          <t>MANAV</t>
        </is>
      </c>
      <c r="F420" s="124" t="inlineStr">
        <is>
          <t>TÜM AKTİVİTELER</t>
        </is>
      </c>
      <c r="G420" s="166" t="n">
        <v>1</v>
      </c>
      <c r="H420" s="166" t="n">
        <v>0.99</v>
      </c>
      <c r="I420" s="166" t="n">
        <v>0.99</v>
      </c>
      <c r="J420" s="166" t="n">
        <v>519</v>
      </c>
      <c r="K420" s="167" t="n">
        <v>0.95</v>
      </c>
      <c r="L420" s="124" t="inlineStr">
        <is>
          <t>Sistem Önerisi</t>
        </is>
      </c>
      <c r="M420" s="124" t="inlineStr">
        <is>
          <t>Saha Etüdü Bekleniyor kalibrasyon</t>
        </is>
      </c>
    </row>
    <row r="421" ht="15" customHeight="1" s="113">
      <c r="A421" s="124" t="inlineStr">
        <is>
          <t>M047</t>
        </is>
      </c>
      <c r="B421" s="124" t="inlineStr">
        <is>
          <t>ÇİFTLİK</t>
        </is>
      </c>
      <c r="C421" s="124" t="inlineStr">
        <is>
          <t>CEBRAİL ÇİÇEK</t>
        </is>
      </c>
      <c r="D421" s="124" t="inlineStr">
        <is>
          <t>U023</t>
        </is>
      </c>
      <c r="E421" s="124" t="inlineStr">
        <is>
          <t>ONLİNE TOPLAYICI</t>
        </is>
      </c>
      <c r="F421" s="124" t="inlineStr">
        <is>
          <t>TÜM AKTİVİTELER</t>
        </is>
      </c>
      <c r="G421" s="166" t="n">
        <v>1</v>
      </c>
      <c r="H421" s="166" t="n">
        <v>0.96</v>
      </c>
      <c r="I421" s="166" t="n">
        <v>0.96</v>
      </c>
      <c r="J421" s="166" t="n">
        <v>516</v>
      </c>
      <c r="K421" s="167" t="n">
        <v>0.95</v>
      </c>
      <c r="L421" s="124" t="inlineStr">
        <is>
          <t>Sistem Önerisi</t>
        </is>
      </c>
      <c r="M421" s="124" t="inlineStr">
        <is>
          <t>Saha Etüdü Bekleniyor kalibrasyon</t>
        </is>
      </c>
    </row>
    <row r="422" ht="15" customHeight="1" s="113">
      <c r="A422" s="124" t="inlineStr">
        <is>
          <t>M047</t>
        </is>
      </c>
      <c r="B422" s="124" t="inlineStr">
        <is>
          <t>ÇİFTLİK</t>
        </is>
      </c>
      <c r="C422" s="124" t="inlineStr">
        <is>
          <t>CEBRAİL ÇİÇEK</t>
        </is>
      </c>
      <c r="D422" s="124" t="inlineStr">
        <is>
          <t>U024</t>
        </is>
      </c>
      <c r="E422" s="124" t="inlineStr">
        <is>
          <t>ONLİNE ŞOFÖR</t>
        </is>
      </c>
      <c r="F422" s="124" t="inlineStr">
        <is>
          <t>TÜM AKTİVİTELER</t>
        </is>
      </c>
      <c r="G422" s="166" t="n">
        <v>1</v>
      </c>
      <c r="H422" s="166" t="n">
        <v>0.97</v>
      </c>
      <c r="I422" s="166" t="n">
        <v>0.97</v>
      </c>
      <c r="J422" s="166" t="n">
        <v>517</v>
      </c>
      <c r="K422" s="167" t="n">
        <v>0.95</v>
      </c>
      <c r="L422" s="124" t="inlineStr">
        <is>
          <t>Sistem Önerisi</t>
        </is>
      </c>
      <c r="M422" s="124" t="inlineStr">
        <is>
          <t>Saha Etüdü Bekleniyor kalibrasyon</t>
        </is>
      </c>
    </row>
    <row r="423" ht="15" customHeight="1" s="113">
      <c r="A423" s="124" t="inlineStr">
        <is>
          <t>M047</t>
        </is>
      </c>
      <c r="B423" s="124" t="inlineStr">
        <is>
          <t>ÇİFTLİK</t>
        </is>
      </c>
      <c r="C423" s="124" t="inlineStr">
        <is>
          <t>CEBRAİL ÇİÇEK</t>
        </is>
      </c>
      <c r="D423" s="124" t="inlineStr">
        <is>
          <t>U002</t>
        </is>
      </c>
      <c r="E423" s="124" t="inlineStr">
        <is>
          <t>BAKLİYAT</t>
        </is>
      </c>
      <c r="F423" s="124" t="inlineStr">
        <is>
          <t>TÜM AKTİVİTELER</t>
        </is>
      </c>
      <c r="G423" s="166" t="n">
        <v>1</v>
      </c>
      <c r="H423" s="166" t="n">
        <v>0.93</v>
      </c>
      <c r="I423" s="166" t="n">
        <v>0.93</v>
      </c>
      <c r="J423" s="166" t="n">
        <v>513</v>
      </c>
      <c r="K423" s="167" t="n">
        <v>0.95</v>
      </c>
      <c r="L423" s="124" t="inlineStr">
        <is>
          <t>Sistem Önerisi</t>
        </is>
      </c>
      <c r="M423" s="124" t="inlineStr">
        <is>
          <t>Saha Etüdü Bekleniyor kalibrasyon</t>
        </is>
      </c>
    </row>
    <row r="424" ht="15" customHeight="1" s="113">
      <c r="A424" s="124" t="inlineStr">
        <is>
          <t>M047</t>
        </is>
      </c>
      <c r="B424" s="124" t="inlineStr">
        <is>
          <t>ÇİFTLİK</t>
        </is>
      </c>
      <c r="C424" s="124" t="inlineStr">
        <is>
          <t>CEBRAİL ÇİÇEK</t>
        </is>
      </c>
      <c r="D424" s="124" t="inlineStr">
        <is>
          <t>U034</t>
        </is>
      </c>
      <c r="E424" s="124" t="inlineStr">
        <is>
          <t>UNLU MAMÜLLER</t>
        </is>
      </c>
      <c r="F424" s="124" t="inlineStr">
        <is>
          <t>TÜM AKTİVİTELER</t>
        </is>
      </c>
      <c r="G424" s="166" t="n">
        <v>1</v>
      </c>
      <c r="H424" s="166" t="n">
        <v>0.98</v>
      </c>
      <c r="I424" s="166" t="n">
        <v>0.98</v>
      </c>
      <c r="J424" s="166" t="n">
        <v>518</v>
      </c>
      <c r="K424" s="167" t="n">
        <v>0.95</v>
      </c>
      <c r="L424" s="124" t="inlineStr">
        <is>
          <t>Sistem Önerisi</t>
        </is>
      </c>
      <c r="M424" s="124" t="inlineStr">
        <is>
          <t>Saha Etüdü Bekleniyor kalibrasyon</t>
        </is>
      </c>
    </row>
    <row r="425" ht="15" customHeight="1" s="113">
      <c r="A425" s="124" t="inlineStr">
        <is>
          <t>M048</t>
        </is>
      </c>
      <c r="B425" s="124" t="inlineStr">
        <is>
          <t>ÇİĞLİ</t>
        </is>
      </c>
      <c r="C425" s="124" t="inlineStr">
        <is>
          <t>DERYA YARDIMCI</t>
        </is>
      </c>
      <c r="D425" s="124" t="inlineStr">
        <is>
          <t>U015</t>
        </is>
      </c>
      <c r="E425" s="124" t="inlineStr">
        <is>
          <t>KASİYER</t>
        </is>
      </c>
      <c r="F425" s="124" t="inlineStr">
        <is>
          <t>TÜM AKTİVİTELER</t>
        </is>
      </c>
      <c r="G425" s="166" t="n">
        <v>2</v>
      </c>
      <c r="H425" s="166" t="n">
        <v>1.96</v>
      </c>
      <c r="I425" s="166" t="n">
        <v>0.98</v>
      </c>
      <c r="J425" s="166" t="n">
        <v>518</v>
      </c>
      <c r="K425" s="167" t="n">
        <v>0.95</v>
      </c>
      <c r="L425" s="124" t="inlineStr">
        <is>
          <t>Sistem Önerisi</t>
        </is>
      </c>
      <c r="M425" s="124" t="inlineStr">
        <is>
          <t>Saha Etüdü Bekleniyor kalibrasyon</t>
        </is>
      </c>
    </row>
    <row r="426" ht="15" customHeight="1" s="113">
      <c r="A426" s="124" t="inlineStr">
        <is>
          <t>M048</t>
        </is>
      </c>
      <c r="B426" s="124" t="inlineStr">
        <is>
          <t>ÇİĞLİ</t>
        </is>
      </c>
      <c r="C426" s="124" t="inlineStr">
        <is>
          <t>DERYA YARDIMCI</t>
        </is>
      </c>
      <c r="D426" s="124" t="inlineStr">
        <is>
          <t>U026</t>
        </is>
      </c>
      <c r="E426" s="124" t="inlineStr">
        <is>
          <t>REYON GÖREVLİSİ</t>
        </is>
      </c>
      <c r="F426" s="124" t="inlineStr">
        <is>
          <t>TÜM AKTİVİTELER</t>
        </is>
      </c>
      <c r="G426" s="166" t="n">
        <v>1</v>
      </c>
      <c r="H426" s="166" t="n">
        <v>1</v>
      </c>
      <c r="I426" s="166" t="n">
        <v>1</v>
      </c>
      <c r="J426" s="166" t="n">
        <v>520</v>
      </c>
      <c r="K426" s="167" t="n">
        <v>0.95</v>
      </c>
      <c r="L426" s="124" t="inlineStr">
        <is>
          <t>Sistem Önerisi</t>
        </is>
      </c>
      <c r="M426" s="124" t="inlineStr">
        <is>
          <t>Saha Etüdü Bekleniyor kalibrasyon</t>
        </is>
      </c>
    </row>
    <row r="427" ht="15" customHeight="1" s="113">
      <c r="A427" s="124" t="inlineStr">
        <is>
          <t>M048</t>
        </is>
      </c>
      <c r="B427" s="124" t="inlineStr">
        <is>
          <t>ÇİĞLİ</t>
        </is>
      </c>
      <c r="C427" s="124" t="inlineStr">
        <is>
          <t>DERYA YARDIMCI</t>
        </is>
      </c>
      <c r="D427" s="124" t="inlineStr">
        <is>
          <t>U042</t>
        </is>
      </c>
      <c r="E427" s="124" t="inlineStr">
        <is>
          <t>ŞARKÜTERİ</t>
        </is>
      </c>
      <c r="F427" s="124" t="inlineStr">
        <is>
          <t>TÜM AKTİVİTELER</t>
        </is>
      </c>
      <c r="G427" s="166" t="n">
        <v>1</v>
      </c>
      <c r="H427" s="166" t="n">
        <v>0.98</v>
      </c>
      <c r="I427" s="166" t="n">
        <v>0.98</v>
      </c>
      <c r="J427" s="166" t="n">
        <v>518</v>
      </c>
      <c r="K427" s="167" t="n">
        <v>0.95</v>
      </c>
      <c r="L427" s="124" t="inlineStr">
        <is>
          <t>Sistem Önerisi</t>
        </is>
      </c>
      <c r="M427" s="124" t="inlineStr">
        <is>
          <t>Saha Etüdü Bekleniyor kalibrasyon</t>
        </is>
      </c>
    </row>
    <row r="428" ht="15" customHeight="1" s="113">
      <c r="A428" s="124" t="inlineStr">
        <is>
          <t>M048</t>
        </is>
      </c>
      <c r="B428" s="124" t="inlineStr">
        <is>
          <t>ÇİĞLİ</t>
        </is>
      </c>
      <c r="C428" s="124" t="inlineStr">
        <is>
          <t>DERYA YARDIMCI</t>
        </is>
      </c>
      <c r="D428" s="124" t="inlineStr">
        <is>
          <t>U013</t>
        </is>
      </c>
      <c r="E428" s="124" t="inlineStr">
        <is>
          <t>KASAP</t>
        </is>
      </c>
      <c r="F428" s="124" t="inlineStr">
        <is>
          <t>TÜM AKTİVİTELER</t>
        </is>
      </c>
      <c r="G428" s="166" t="n">
        <v>1</v>
      </c>
      <c r="H428" s="166" t="n">
        <v>0.96</v>
      </c>
      <c r="I428" s="166" t="n">
        <v>0.96</v>
      </c>
      <c r="J428" s="166" t="n">
        <v>516</v>
      </c>
      <c r="K428" s="167" t="n">
        <v>0.95</v>
      </c>
      <c r="L428" s="124" t="inlineStr">
        <is>
          <t>Sistem Önerisi</t>
        </is>
      </c>
      <c r="M428" s="124" t="inlineStr">
        <is>
          <t>Saha Etüdü Bekleniyor kalibrasyon</t>
        </is>
      </c>
    </row>
    <row r="429" ht="15" customHeight="1" s="113">
      <c r="A429" s="124" t="inlineStr">
        <is>
          <t>M048</t>
        </is>
      </c>
      <c r="B429" s="124" t="inlineStr">
        <is>
          <t>ÇİĞLİ</t>
        </is>
      </c>
      <c r="C429" s="124" t="inlineStr">
        <is>
          <t>DERYA YARDIMCI</t>
        </is>
      </c>
      <c r="D429" s="124" t="inlineStr">
        <is>
          <t>U017</t>
        </is>
      </c>
      <c r="E429" s="124" t="inlineStr">
        <is>
          <t>MANAV</t>
        </is>
      </c>
      <c r="F429" s="124" t="inlineStr">
        <is>
          <t>TÜM AKTİVİTELER</t>
        </is>
      </c>
      <c r="G429" s="166" t="n">
        <v>1</v>
      </c>
      <c r="H429" s="166" t="n">
        <v>1</v>
      </c>
      <c r="I429" s="166" t="n">
        <v>1</v>
      </c>
      <c r="J429" s="166" t="n">
        <v>520</v>
      </c>
      <c r="K429" s="167" t="n">
        <v>0.95</v>
      </c>
      <c r="L429" s="124" t="inlineStr">
        <is>
          <t>Sistem Önerisi</t>
        </is>
      </c>
      <c r="M429" s="124" t="inlineStr">
        <is>
          <t>Saha Etüdü Bekleniyor kalibrasyon</t>
        </is>
      </c>
    </row>
    <row r="430" ht="15" customHeight="1" s="113">
      <c r="A430" s="124" t="inlineStr">
        <is>
          <t>M048</t>
        </is>
      </c>
      <c r="B430" s="124" t="inlineStr">
        <is>
          <t>ÇİĞLİ</t>
        </is>
      </c>
      <c r="C430" s="124" t="inlineStr">
        <is>
          <t>DERYA YARDIMCI</t>
        </is>
      </c>
      <c r="D430" s="124" t="inlineStr">
        <is>
          <t>U023</t>
        </is>
      </c>
      <c r="E430" s="124" t="inlineStr">
        <is>
          <t>ONLİNE TOPLAYICI</t>
        </is>
      </c>
      <c r="F430" s="124" t="inlineStr">
        <is>
          <t>TÜM AKTİVİTELER</t>
        </is>
      </c>
      <c r="G430" s="166" t="n">
        <v>1</v>
      </c>
      <c r="H430" s="166" t="n">
        <v>0.97</v>
      </c>
      <c r="I430" s="166" t="n">
        <v>0.97</v>
      </c>
      <c r="J430" s="166" t="n">
        <v>517</v>
      </c>
      <c r="K430" s="167" t="n">
        <v>0.95</v>
      </c>
      <c r="L430" s="124" t="inlineStr">
        <is>
          <t>Sistem Önerisi</t>
        </is>
      </c>
      <c r="M430" s="124" t="inlineStr">
        <is>
          <t>Saha Etüdü Bekleniyor kalibrasyon</t>
        </is>
      </c>
    </row>
    <row r="431" ht="15" customHeight="1" s="113">
      <c r="A431" s="124" t="inlineStr">
        <is>
          <t>M048</t>
        </is>
      </c>
      <c r="B431" s="124" t="inlineStr">
        <is>
          <t>ÇİĞLİ</t>
        </is>
      </c>
      <c r="C431" s="124" t="inlineStr">
        <is>
          <t>DERYA YARDIMCI</t>
        </is>
      </c>
      <c r="D431" s="124" t="inlineStr">
        <is>
          <t>U024</t>
        </is>
      </c>
      <c r="E431" s="124" t="inlineStr">
        <is>
          <t>ONLİNE ŞOFÖR</t>
        </is>
      </c>
      <c r="F431" s="124" t="inlineStr">
        <is>
          <t>TÜM AKTİVİTELER</t>
        </is>
      </c>
      <c r="G431" s="166" t="n">
        <v>1</v>
      </c>
      <c r="H431" s="166" t="n">
        <v>0.98</v>
      </c>
      <c r="I431" s="166" t="n">
        <v>0.98</v>
      </c>
      <c r="J431" s="166" t="n">
        <v>518</v>
      </c>
      <c r="K431" s="167" t="n">
        <v>0.95</v>
      </c>
      <c r="L431" s="124" t="inlineStr">
        <is>
          <t>Sistem Önerisi</t>
        </is>
      </c>
      <c r="M431" s="124" t="inlineStr">
        <is>
          <t>Saha Etüdü Bekleniyor kalibrasyon</t>
        </is>
      </c>
    </row>
    <row r="432" ht="15" customHeight="1" s="113">
      <c r="A432" s="124" t="inlineStr">
        <is>
          <t>M048</t>
        </is>
      </c>
      <c r="B432" s="124" t="inlineStr">
        <is>
          <t>ÇİĞLİ</t>
        </is>
      </c>
      <c r="C432" s="124" t="inlineStr">
        <is>
          <t>DERYA YARDIMCI</t>
        </is>
      </c>
      <c r="D432" s="124" t="inlineStr">
        <is>
          <t>U002</t>
        </is>
      </c>
      <c r="E432" s="124" t="inlineStr">
        <is>
          <t>BAKLİYAT</t>
        </is>
      </c>
      <c r="F432" s="124" t="inlineStr">
        <is>
          <t>TÜM AKTİVİTELER</t>
        </is>
      </c>
      <c r="G432" s="166" t="n">
        <v>1</v>
      </c>
      <c r="H432" s="166" t="n">
        <v>0.9399999999999999</v>
      </c>
      <c r="I432" s="166" t="n">
        <v>0.9399999999999999</v>
      </c>
      <c r="J432" s="166" t="n">
        <v>514</v>
      </c>
      <c r="K432" s="167" t="n">
        <v>0.95</v>
      </c>
      <c r="L432" s="124" t="inlineStr">
        <is>
          <t>Sistem Önerisi</t>
        </is>
      </c>
      <c r="M432" s="124" t="inlineStr">
        <is>
          <t>Saha Etüdü Bekleniyor kalibrasyon</t>
        </is>
      </c>
    </row>
    <row r="433" ht="15" customHeight="1" s="113">
      <c r="A433" s="124" t="inlineStr">
        <is>
          <t>M048</t>
        </is>
      </c>
      <c r="B433" s="124" t="inlineStr">
        <is>
          <t>ÇİĞLİ</t>
        </is>
      </c>
      <c r="C433" s="124" t="inlineStr">
        <is>
          <t>DERYA YARDIMCI</t>
        </is>
      </c>
      <c r="D433" s="124" t="inlineStr">
        <is>
          <t>U034</t>
        </is>
      </c>
      <c r="E433" s="124" t="inlineStr">
        <is>
          <t>UNLU MAMÜLLER</t>
        </is>
      </c>
      <c r="F433" s="124" t="inlineStr">
        <is>
          <t>TÜM AKTİVİTELER</t>
        </is>
      </c>
      <c r="G433" s="166" t="n">
        <v>1</v>
      </c>
      <c r="H433" s="166" t="n">
        <v>0.99</v>
      </c>
      <c r="I433" s="166" t="n">
        <v>0.99</v>
      </c>
      <c r="J433" s="166" t="n">
        <v>519</v>
      </c>
      <c r="K433" s="167" t="n">
        <v>0.95</v>
      </c>
      <c r="L433" s="124" t="inlineStr">
        <is>
          <t>Sistem Önerisi</t>
        </is>
      </c>
      <c r="M433" s="124" t="inlineStr">
        <is>
          <t>Saha Etüdü Bekleniyor kalibrasyon</t>
        </is>
      </c>
    </row>
    <row r="434" ht="15" customHeight="1" s="113">
      <c r="A434" s="124" t="inlineStr">
        <is>
          <t>M049</t>
        </is>
      </c>
      <c r="B434" s="124" t="inlineStr">
        <is>
          <t>ÖZDERE</t>
        </is>
      </c>
      <c r="C434" s="124" t="inlineStr">
        <is>
          <t>CÜNEYT ÇIKRIKÇI - AYŞE AVCU</t>
        </is>
      </c>
      <c r="D434" s="124" t="inlineStr">
        <is>
          <t>U015</t>
        </is>
      </c>
      <c r="E434" s="124" t="inlineStr">
        <is>
          <t>KASİYER</t>
        </is>
      </c>
      <c r="F434" s="124" t="inlineStr">
        <is>
          <t>TÜM AKTİVİTELER</t>
        </is>
      </c>
      <c r="G434" s="166" t="n">
        <v>2</v>
      </c>
      <c r="H434" s="166" t="n">
        <v>1.98</v>
      </c>
      <c r="I434" s="166" t="n">
        <v>0.99</v>
      </c>
      <c r="J434" s="166" t="n">
        <v>519</v>
      </c>
      <c r="K434" s="167" t="n">
        <v>0.95</v>
      </c>
      <c r="L434" s="124" t="inlineStr">
        <is>
          <t>Sistem Önerisi</t>
        </is>
      </c>
      <c r="M434" s="124" t="inlineStr">
        <is>
          <t>Saha Etüdü Bekleniyor kalibrasyon</t>
        </is>
      </c>
    </row>
    <row r="435" ht="15" customHeight="1" s="113">
      <c r="A435" s="124" t="inlineStr">
        <is>
          <t>M049</t>
        </is>
      </c>
      <c r="B435" s="124" t="inlineStr">
        <is>
          <t>ÖZDERE</t>
        </is>
      </c>
      <c r="C435" s="124" t="inlineStr">
        <is>
          <t>CÜNEYT ÇIKRIKÇI - AYŞE AVCU</t>
        </is>
      </c>
      <c r="D435" s="124" t="inlineStr">
        <is>
          <t>U026</t>
        </is>
      </c>
      <c r="E435" s="124" t="inlineStr">
        <is>
          <t>REYON GÖREVLİSİ</t>
        </is>
      </c>
      <c r="F435" s="124" t="inlineStr">
        <is>
          <t>TÜM AKTİVİTELER</t>
        </is>
      </c>
      <c r="G435" s="166" t="n">
        <v>1</v>
      </c>
      <c r="H435" s="166" t="n">
        <v>1.01</v>
      </c>
      <c r="I435" s="166" t="n">
        <v>1.01</v>
      </c>
      <c r="J435" s="166" t="n">
        <v>521</v>
      </c>
      <c r="K435" s="167" t="n">
        <v>0.95</v>
      </c>
      <c r="L435" s="124" t="inlineStr">
        <is>
          <t>Sistem Önerisi</t>
        </is>
      </c>
      <c r="M435" s="124" t="inlineStr">
        <is>
          <t>Saha Etüdü Bekleniyor kalibrasyon</t>
        </is>
      </c>
    </row>
    <row r="436" ht="15" customHeight="1" s="113">
      <c r="A436" s="124" t="inlineStr">
        <is>
          <t>M049</t>
        </is>
      </c>
      <c r="B436" s="124" t="inlineStr">
        <is>
          <t>ÖZDERE</t>
        </is>
      </c>
      <c r="C436" s="124" t="inlineStr">
        <is>
          <t>CÜNEYT ÇIKRIKÇI - AYŞE AVCU</t>
        </is>
      </c>
      <c r="D436" s="124" t="inlineStr">
        <is>
          <t>U042</t>
        </is>
      </c>
      <c r="E436" s="124" t="inlineStr">
        <is>
          <t>ŞARKÜTERİ</t>
        </is>
      </c>
      <c r="F436" s="124" t="inlineStr">
        <is>
          <t>TÜM AKTİVİTELER</t>
        </is>
      </c>
      <c r="G436" s="166" t="n">
        <v>1</v>
      </c>
      <c r="H436" s="166" t="n">
        <v>0.99</v>
      </c>
      <c r="I436" s="166" t="n">
        <v>0.99</v>
      </c>
      <c r="J436" s="166" t="n">
        <v>519</v>
      </c>
      <c r="K436" s="167" t="n">
        <v>0.95</v>
      </c>
      <c r="L436" s="124" t="inlineStr">
        <is>
          <t>Sistem Önerisi</t>
        </is>
      </c>
      <c r="M436" s="124" t="inlineStr">
        <is>
          <t>Saha Etüdü Bekleniyor kalibrasyon</t>
        </is>
      </c>
    </row>
    <row r="437" ht="15" customHeight="1" s="113">
      <c r="A437" s="124" t="inlineStr">
        <is>
          <t>M049</t>
        </is>
      </c>
      <c r="B437" s="124" t="inlineStr">
        <is>
          <t>ÖZDERE</t>
        </is>
      </c>
      <c r="C437" s="124" t="inlineStr">
        <is>
          <t>CÜNEYT ÇIKRIKÇI - AYŞE AVCU</t>
        </is>
      </c>
      <c r="D437" s="124" t="inlineStr">
        <is>
          <t>U013</t>
        </is>
      </c>
      <c r="E437" s="124" t="inlineStr">
        <is>
          <t>KASAP</t>
        </is>
      </c>
      <c r="F437" s="124" t="inlineStr">
        <is>
          <t>TÜM AKTİVİTELER</t>
        </is>
      </c>
      <c r="G437" s="166" t="n">
        <v>1</v>
      </c>
      <c r="H437" s="166" t="n">
        <v>0.97</v>
      </c>
      <c r="I437" s="166" t="n">
        <v>0.97</v>
      </c>
      <c r="J437" s="166" t="n">
        <v>517</v>
      </c>
      <c r="K437" s="167" t="n">
        <v>0.95</v>
      </c>
      <c r="L437" s="124" t="inlineStr">
        <is>
          <t>Sistem Önerisi</t>
        </is>
      </c>
      <c r="M437" s="124" t="inlineStr">
        <is>
          <t>Saha Etüdü Bekleniyor kalibrasyon</t>
        </is>
      </c>
    </row>
    <row r="438" ht="15" customHeight="1" s="113">
      <c r="A438" s="124" t="inlineStr">
        <is>
          <t>M049</t>
        </is>
      </c>
      <c r="B438" s="124" t="inlineStr">
        <is>
          <t>ÖZDERE</t>
        </is>
      </c>
      <c r="C438" s="124" t="inlineStr">
        <is>
          <t>CÜNEYT ÇIKRIKÇI - AYŞE AVCU</t>
        </is>
      </c>
      <c r="D438" s="124" t="inlineStr">
        <is>
          <t>U017</t>
        </is>
      </c>
      <c r="E438" s="124" t="inlineStr">
        <is>
          <t>MANAV</t>
        </is>
      </c>
      <c r="F438" s="124" t="inlineStr">
        <is>
          <t>TÜM AKTİVİTELER</t>
        </is>
      </c>
      <c r="G438" s="166" t="n">
        <v>1</v>
      </c>
      <c r="H438" s="166" t="n">
        <v>1.01</v>
      </c>
      <c r="I438" s="166" t="n">
        <v>1.01</v>
      </c>
      <c r="J438" s="166" t="n">
        <v>521</v>
      </c>
      <c r="K438" s="167" t="n">
        <v>0.95</v>
      </c>
      <c r="L438" s="124" t="inlineStr">
        <is>
          <t>Sistem Önerisi</t>
        </is>
      </c>
      <c r="M438" s="124" t="inlineStr">
        <is>
          <t>Saha Etüdü Bekleniyor kalibrasyon</t>
        </is>
      </c>
    </row>
    <row r="439" ht="15" customHeight="1" s="113">
      <c r="A439" s="124" t="inlineStr">
        <is>
          <t>M049</t>
        </is>
      </c>
      <c r="B439" s="124" t="inlineStr">
        <is>
          <t>ÖZDERE</t>
        </is>
      </c>
      <c r="C439" s="124" t="inlineStr">
        <is>
          <t>CÜNEYT ÇIKRIKÇI - AYŞE AVCU</t>
        </is>
      </c>
      <c r="D439" s="124" t="inlineStr">
        <is>
          <t>U023</t>
        </is>
      </c>
      <c r="E439" s="124" t="inlineStr">
        <is>
          <t>ONLİNE TOPLAYICI</t>
        </is>
      </c>
      <c r="F439" s="124" t="inlineStr">
        <is>
          <t>TÜM AKTİVİTELER</t>
        </is>
      </c>
      <c r="G439" s="166" t="n">
        <v>1</v>
      </c>
      <c r="H439" s="166" t="n">
        <v>0.98</v>
      </c>
      <c r="I439" s="166" t="n">
        <v>0.98</v>
      </c>
      <c r="J439" s="166" t="n">
        <v>518</v>
      </c>
      <c r="K439" s="167" t="n">
        <v>0.95</v>
      </c>
      <c r="L439" s="124" t="inlineStr">
        <is>
          <t>Sistem Önerisi</t>
        </is>
      </c>
      <c r="M439" s="124" t="inlineStr">
        <is>
          <t>Saha Etüdü Bekleniyor kalibrasyon</t>
        </is>
      </c>
    </row>
    <row r="440" ht="15" customHeight="1" s="113">
      <c r="A440" s="124" t="inlineStr">
        <is>
          <t>M049</t>
        </is>
      </c>
      <c r="B440" s="124" t="inlineStr">
        <is>
          <t>ÖZDERE</t>
        </is>
      </c>
      <c r="C440" s="124" t="inlineStr">
        <is>
          <t>CÜNEYT ÇIKRIKÇI - AYŞE AVCU</t>
        </is>
      </c>
      <c r="D440" s="124" t="inlineStr">
        <is>
          <t>U024</t>
        </is>
      </c>
      <c r="E440" s="124" t="inlineStr">
        <is>
          <t>ONLİNE ŞOFÖR</t>
        </is>
      </c>
      <c r="F440" s="124" t="inlineStr">
        <is>
          <t>TÜM AKTİVİTELER</t>
        </is>
      </c>
      <c r="G440" s="166" t="n">
        <v>1</v>
      </c>
      <c r="H440" s="166" t="n">
        <v>0.99</v>
      </c>
      <c r="I440" s="166" t="n">
        <v>0.99</v>
      </c>
      <c r="J440" s="166" t="n">
        <v>519</v>
      </c>
      <c r="K440" s="167" t="n">
        <v>0.95</v>
      </c>
      <c r="L440" s="124" t="inlineStr">
        <is>
          <t>Sistem Önerisi</t>
        </is>
      </c>
      <c r="M440" s="124" t="inlineStr">
        <is>
          <t>Saha Etüdü Bekleniyor kalibrasyon</t>
        </is>
      </c>
    </row>
    <row r="441" ht="15" customHeight="1" s="113">
      <c r="A441" s="124" t="inlineStr">
        <is>
          <t>M049</t>
        </is>
      </c>
      <c r="B441" s="124" t="inlineStr">
        <is>
          <t>ÖZDERE</t>
        </is>
      </c>
      <c r="C441" s="124" t="inlineStr">
        <is>
          <t>CÜNEYT ÇIKRIKÇI - AYŞE AVCU</t>
        </is>
      </c>
      <c r="D441" s="124" t="inlineStr">
        <is>
          <t>U002</t>
        </is>
      </c>
      <c r="E441" s="124" t="inlineStr">
        <is>
          <t>BAKLİYAT</t>
        </is>
      </c>
      <c r="F441" s="124" t="inlineStr">
        <is>
          <t>TÜM AKTİVİTELER</t>
        </is>
      </c>
      <c r="G441" s="166" t="n">
        <v>1</v>
      </c>
      <c r="H441" s="166" t="n">
        <v>0.95</v>
      </c>
      <c r="I441" s="166" t="n">
        <v>0.95</v>
      </c>
      <c r="J441" s="166" t="n">
        <v>515</v>
      </c>
      <c r="K441" s="167" t="n">
        <v>0.95</v>
      </c>
      <c r="L441" s="124" t="inlineStr">
        <is>
          <t>Sistem Önerisi</t>
        </is>
      </c>
      <c r="M441" s="124" t="inlineStr">
        <is>
          <t>Saha Etüdü Bekleniyor kalibrasyon</t>
        </is>
      </c>
    </row>
    <row r="442" ht="15" customHeight="1" s="113">
      <c r="A442" s="124" t="inlineStr">
        <is>
          <t>M049</t>
        </is>
      </c>
      <c r="B442" s="124" t="inlineStr">
        <is>
          <t>ÖZDERE</t>
        </is>
      </c>
      <c r="C442" s="124" t="inlineStr">
        <is>
          <t>CÜNEYT ÇIKRIKÇI - AYŞE AVCU</t>
        </is>
      </c>
      <c r="D442" s="124" t="inlineStr">
        <is>
          <t>U034</t>
        </is>
      </c>
      <c r="E442" s="124" t="inlineStr">
        <is>
          <t>UNLU MAMÜLLER</t>
        </is>
      </c>
      <c r="F442" s="124" t="inlineStr">
        <is>
          <t>TÜM AKTİVİTELER</t>
        </is>
      </c>
      <c r="G442" s="166" t="n">
        <v>1</v>
      </c>
      <c r="H442" s="166" t="n">
        <v>1</v>
      </c>
      <c r="I442" s="166" t="n">
        <v>1</v>
      </c>
      <c r="J442" s="166" t="n">
        <v>520</v>
      </c>
      <c r="K442" s="167" t="n">
        <v>0.95</v>
      </c>
      <c r="L442" s="124" t="inlineStr">
        <is>
          <t>Sistem Önerisi</t>
        </is>
      </c>
      <c r="M442" s="124" t="inlineStr">
        <is>
          <t>Saha Etüdü Bekleniyor kalibrasyon</t>
        </is>
      </c>
    </row>
    <row r="443" ht="15" customHeight="1" s="113">
      <c r="A443" s="124" t="inlineStr">
        <is>
          <t>M050</t>
        </is>
      </c>
      <c r="B443" s="124" t="inlineStr">
        <is>
          <t>İZMİRSPOR</t>
        </is>
      </c>
      <c r="C443" s="124" t="inlineStr">
        <is>
          <t>ERTAN TEKİ</t>
        </is>
      </c>
      <c r="D443" s="124" t="inlineStr">
        <is>
          <t>U015</t>
        </is>
      </c>
      <c r="E443" s="124" t="inlineStr">
        <is>
          <t>KASİYER</t>
        </is>
      </c>
      <c r="F443" s="124" t="inlineStr">
        <is>
          <t>TÜM AKTİVİTELER</t>
        </is>
      </c>
      <c r="G443" s="166" t="n">
        <v>2</v>
      </c>
      <c r="H443" s="166" t="n">
        <v>2.24</v>
      </c>
      <c r="I443" s="166" t="n">
        <v>1.12</v>
      </c>
      <c r="J443" s="166" t="n">
        <v>511</v>
      </c>
      <c r="K443" s="167" t="n">
        <v>0.95</v>
      </c>
      <c r="L443" s="124" t="inlineStr">
        <is>
          <t>Sistem Önerisi</t>
        </is>
      </c>
      <c r="M443" s="124" t="inlineStr">
        <is>
          <t>Saha Etüdü Bekleniyor kalibrasyon</t>
        </is>
      </c>
    </row>
    <row r="444" ht="15" customHeight="1" s="113">
      <c r="A444" s="124" t="inlineStr">
        <is>
          <t>M050</t>
        </is>
      </c>
      <c r="B444" s="124" t="inlineStr">
        <is>
          <t>İZMİRSPOR</t>
        </is>
      </c>
      <c r="C444" s="124" t="inlineStr">
        <is>
          <t>ERTAN TEKİ</t>
        </is>
      </c>
      <c r="D444" s="124" t="inlineStr">
        <is>
          <t>U026</t>
        </is>
      </c>
      <c r="E444" s="124" t="inlineStr">
        <is>
          <t>REYON GÖREVLİSİ</t>
        </is>
      </c>
      <c r="F444" s="124" t="inlineStr">
        <is>
          <t>TÜM AKTİVİTELER</t>
        </is>
      </c>
      <c r="G444" s="166" t="n">
        <v>1</v>
      </c>
      <c r="H444" s="166" t="n">
        <v>0.93</v>
      </c>
      <c r="I444" s="166" t="n">
        <v>0.93</v>
      </c>
      <c r="J444" s="166" t="n">
        <v>513</v>
      </c>
      <c r="K444" s="167" t="n">
        <v>0.95</v>
      </c>
      <c r="L444" s="124" t="inlineStr">
        <is>
          <t>Sistem Önerisi</t>
        </is>
      </c>
      <c r="M444" s="124" t="inlineStr">
        <is>
          <t>Saha Etüdü Bekleniyor kalibrasyon</t>
        </is>
      </c>
    </row>
    <row r="445" ht="15" customHeight="1" s="113">
      <c r="A445" s="124" t="inlineStr">
        <is>
          <t>M050</t>
        </is>
      </c>
      <c r="B445" s="124" t="inlineStr">
        <is>
          <t>İZMİRSPOR</t>
        </is>
      </c>
      <c r="C445" s="124" t="inlineStr">
        <is>
          <t>ERTAN TEKİ</t>
        </is>
      </c>
      <c r="D445" s="124" t="inlineStr">
        <is>
          <t>U042</t>
        </is>
      </c>
      <c r="E445" s="124" t="inlineStr">
        <is>
          <t>ŞARKÜTERİ</t>
        </is>
      </c>
      <c r="F445" s="124" t="inlineStr">
        <is>
          <t>TÜM AKTİVİTELER</t>
        </is>
      </c>
      <c r="G445" s="166" t="n">
        <v>1</v>
      </c>
      <c r="H445" s="166" t="n">
        <v>1.12</v>
      </c>
      <c r="I445" s="166" t="n">
        <v>1.12</v>
      </c>
      <c r="J445" s="166" t="n">
        <v>511</v>
      </c>
      <c r="K445" s="167" t="n">
        <v>0.95</v>
      </c>
      <c r="L445" s="124" t="inlineStr">
        <is>
          <t>Sistem Önerisi</t>
        </is>
      </c>
      <c r="M445" s="124" t="inlineStr">
        <is>
          <t>Saha Etüdü Bekleniyor kalibrasyon</t>
        </is>
      </c>
    </row>
    <row r="446" ht="15" customHeight="1" s="113">
      <c r="A446" s="124" t="inlineStr">
        <is>
          <t>M050</t>
        </is>
      </c>
      <c r="B446" s="124" t="inlineStr">
        <is>
          <t>İZMİRSPOR</t>
        </is>
      </c>
      <c r="C446" s="124" t="inlineStr">
        <is>
          <t>ERTAN TEKİ</t>
        </is>
      </c>
      <c r="D446" s="124" t="inlineStr">
        <is>
          <t>U013</t>
        </is>
      </c>
      <c r="E446" s="124" t="inlineStr">
        <is>
          <t>KASAP</t>
        </is>
      </c>
      <c r="F446" s="124" t="inlineStr">
        <is>
          <t>TÜM AKTİVİTELER</t>
        </is>
      </c>
      <c r="G446" s="166" t="n">
        <v>1</v>
      </c>
      <c r="H446" s="166" t="n">
        <v>1.1</v>
      </c>
      <c r="I446" s="166" t="n">
        <v>1.1</v>
      </c>
      <c r="J446" s="166" t="n">
        <v>509</v>
      </c>
      <c r="K446" s="167" t="n">
        <v>0.95</v>
      </c>
      <c r="L446" s="124" t="inlineStr">
        <is>
          <t>Sistem Önerisi</t>
        </is>
      </c>
      <c r="M446" s="124" t="inlineStr">
        <is>
          <t>Saha Etüdü Bekleniyor kalibrasyon</t>
        </is>
      </c>
    </row>
    <row r="447" ht="15" customHeight="1" s="113">
      <c r="A447" s="124" t="inlineStr">
        <is>
          <t>M050</t>
        </is>
      </c>
      <c r="B447" s="124" t="inlineStr">
        <is>
          <t>İZMİRSPOR</t>
        </is>
      </c>
      <c r="C447" s="124" t="inlineStr">
        <is>
          <t>ERTAN TEKİ</t>
        </is>
      </c>
      <c r="D447" s="124" t="inlineStr">
        <is>
          <t>U017</t>
        </is>
      </c>
      <c r="E447" s="124" t="inlineStr">
        <is>
          <t>MANAV</t>
        </is>
      </c>
      <c r="F447" s="124" t="inlineStr">
        <is>
          <t>TÜM AKTİVİTELER</t>
        </is>
      </c>
      <c r="G447" s="166" t="n">
        <v>1</v>
      </c>
      <c r="H447" s="166" t="n">
        <v>0.93</v>
      </c>
      <c r="I447" s="166" t="n">
        <v>0.93</v>
      </c>
      <c r="J447" s="166" t="n">
        <v>513</v>
      </c>
      <c r="K447" s="167" t="n">
        <v>0.95</v>
      </c>
      <c r="L447" s="124" t="inlineStr">
        <is>
          <t>Sistem Önerisi</t>
        </is>
      </c>
      <c r="M447" s="124" t="inlineStr">
        <is>
          <t>Saha Etüdü Bekleniyor kalibrasyon</t>
        </is>
      </c>
    </row>
    <row r="448" ht="15" customHeight="1" s="113">
      <c r="A448" s="124" t="inlineStr">
        <is>
          <t>M050</t>
        </is>
      </c>
      <c r="B448" s="124" t="inlineStr">
        <is>
          <t>İZMİRSPOR</t>
        </is>
      </c>
      <c r="C448" s="124" t="inlineStr">
        <is>
          <t>ERTAN TEKİ</t>
        </is>
      </c>
      <c r="D448" s="124" t="inlineStr">
        <is>
          <t>U023</t>
        </is>
      </c>
      <c r="E448" s="124" t="inlineStr">
        <is>
          <t>ONLİNE TOPLAYICI</t>
        </is>
      </c>
      <c r="F448" s="124" t="inlineStr">
        <is>
          <t>TÜM AKTİVİTELER</t>
        </is>
      </c>
      <c r="G448" s="166" t="n">
        <v>1</v>
      </c>
      <c r="H448" s="166" t="n">
        <v>1.11</v>
      </c>
      <c r="I448" s="166" t="n">
        <v>1.11</v>
      </c>
      <c r="J448" s="166" t="n">
        <v>510</v>
      </c>
      <c r="K448" s="167" t="n">
        <v>0.95</v>
      </c>
      <c r="L448" s="124" t="inlineStr">
        <is>
          <t>Sistem Önerisi</t>
        </is>
      </c>
      <c r="M448" s="124" t="inlineStr">
        <is>
          <t>Saha Etüdü Bekleniyor kalibrasyon</t>
        </is>
      </c>
    </row>
    <row r="449" ht="15" customHeight="1" s="113">
      <c r="A449" s="124" t="inlineStr">
        <is>
          <t>M050</t>
        </is>
      </c>
      <c r="B449" s="124" t="inlineStr">
        <is>
          <t>İZMİRSPOR</t>
        </is>
      </c>
      <c r="C449" s="124" t="inlineStr">
        <is>
          <t>ERTAN TEKİ</t>
        </is>
      </c>
      <c r="D449" s="124" t="inlineStr">
        <is>
          <t>U024</t>
        </is>
      </c>
      <c r="E449" s="124" t="inlineStr">
        <is>
          <t>ONLİNE ŞOFÖR</t>
        </is>
      </c>
      <c r="F449" s="124" t="inlineStr">
        <is>
          <t>TÜM AKTİVİTELER</t>
        </is>
      </c>
      <c r="G449" s="166" t="n">
        <v>1</v>
      </c>
      <c r="H449" s="166" t="n">
        <v>1.12</v>
      </c>
      <c r="I449" s="166" t="n">
        <v>1.12</v>
      </c>
      <c r="J449" s="166" t="n">
        <v>511</v>
      </c>
      <c r="K449" s="167" t="n">
        <v>0.95</v>
      </c>
      <c r="L449" s="124" t="inlineStr">
        <is>
          <t>Sistem Önerisi</t>
        </is>
      </c>
      <c r="M449" s="124" t="inlineStr">
        <is>
          <t>Saha Etüdü Bekleniyor kalibrasyon</t>
        </is>
      </c>
    </row>
    <row r="450" ht="15" customHeight="1" s="113">
      <c r="A450" s="124" t="inlineStr">
        <is>
          <t>M050</t>
        </is>
      </c>
      <c r="B450" s="124" t="inlineStr">
        <is>
          <t>İZMİRSPOR</t>
        </is>
      </c>
      <c r="C450" s="124" t="inlineStr">
        <is>
          <t>ERTAN TEKİ</t>
        </is>
      </c>
      <c r="D450" s="124" t="inlineStr">
        <is>
          <t>U002</t>
        </is>
      </c>
      <c r="E450" s="124" t="inlineStr">
        <is>
          <t>BAKLİYAT</t>
        </is>
      </c>
      <c r="F450" s="124" t="inlineStr">
        <is>
          <t>TÜM AKTİVİTELER</t>
        </is>
      </c>
      <c r="G450" s="166" t="n">
        <v>1</v>
      </c>
      <c r="H450" s="166" t="n">
        <v>1.08</v>
      </c>
      <c r="I450" s="166" t="n">
        <v>1.08</v>
      </c>
      <c r="J450" s="166" t="n">
        <v>507</v>
      </c>
      <c r="K450" s="167" t="n">
        <v>0.95</v>
      </c>
      <c r="L450" s="124" t="inlineStr">
        <is>
          <t>Sistem Önerisi</t>
        </is>
      </c>
      <c r="M450" s="124" t="inlineStr">
        <is>
          <t>Saha Etüdü Bekleniyor kalibrasyon</t>
        </is>
      </c>
    </row>
    <row r="451" ht="15" customHeight="1" s="113">
      <c r="A451" s="124" t="inlineStr">
        <is>
          <t>M050</t>
        </is>
      </c>
      <c r="B451" s="124" t="inlineStr">
        <is>
          <t>İZMİRSPOR</t>
        </is>
      </c>
      <c r="C451" s="124" t="inlineStr">
        <is>
          <t>ERTAN TEKİ</t>
        </is>
      </c>
      <c r="D451" s="124" t="inlineStr">
        <is>
          <t>U034</t>
        </is>
      </c>
      <c r="E451" s="124" t="inlineStr">
        <is>
          <t>UNLU MAMÜLLER</t>
        </is>
      </c>
      <c r="F451" s="124" t="inlineStr">
        <is>
          <t>TÜM AKTİVİTELER</t>
        </is>
      </c>
      <c r="G451" s="166" t="n">
        <v>1</v>
      </c>
      <c r="H451" s="166" t="n">
        <v>0.92</v>
      </c>
      <c r="I451" s="166" t="n">
        <v>0.92</v>
      </c>
      <c r="J451" s="166" t="n">
        <v>512</v>
      </c>
      <c r="K451" s="167" t="n">
        <v>0.95</v>
      </c>
      <c r="L451" s="124" t="inlineStr">
        <is>
          <t>Sistem Önerisi</t>
        </is>
      </c>
      <c r="M451" s="124" t="inlineStr">
        <is>
          <t>Saha Etüdü Bekleniyor kalibrasyon</t>
        </is>
      </c>
    </row>
    <row r="452" ht="15" customHeight="1" s="113">
      <c r="A452" s="124" t="inlineStr">
        <is>
          <t>M051</t>
        </is>
      </c>
      <c r="B452" s="124" t="inlineStr">
        <is>
          <t>ŞİRİNYER</t>
        </is>
      </c>
      <c r="C452" s="124" t="inlineStr">
        <is>
          <t>ERTAN TEKİ</t>
        </is>
      </c>
      <c r="D452" s="124" t="inlineStr">
        <is>
          <t>U015</t>
        </is>
      </c>
      <c r="E452" s="124" t="inlineStr">
        <is>
          <t>KASİYER</t>
        </is>
      </c>
      <c r="F452" s="124" t="inlineStr">
        <is>
          <t>TÜM AKTİVİTELER</t>
        </is>
      </c>
      <c r="G452" s="166" t="n">
        <v>2</v>
      </c>
      <c r="H452" s="166" t="n">
        <v>1.84</v>
      </c>
      <c r="I452" s="166" t="n">
        <v>0.92</v>
      </c>
      <c r="J452" s="166" t="n">
        <v>512</v>
      </c>
      <c r="K452" s="167" t="n">
        <v>0.95</v>
      </c>
      <c r="L452" s="124" t="inlineStr">
        <is>
          <t>Sistem Önerisi</t>
        </is>
      </c>
      <c r="M452" s="124" t="inlineStr">
        <is>
          <t>Saha Etüdü Bekleniyor kalibrasyon</t>
        </is>
      </c>
    </row>
    <row r="453" ht="15" customHeight="1" s="113">
      <c r="A453" s="124" t="inlineStr">
        <is>
          <t>M051</t>
        </is>
      </c>
      <c r="B453" s="124" t="inlineStr">
        <is>
          <t>ŞİRİNYER</t>
        </is>
      </c>
      <c r="C453" s="124" t="inlineStr">
        <is>
          <t>ERTAN TEKİ</t>
        </is>
      </c>
      <c r="D453" s="124" t="inlineStr">
        <is>
          <t>U026</t>
        </is>
      </c>
      <c r="E453" s="124" t="inlineStr">
        <is>
          <t>REYON GÖREVLİSİ</t>
        </is>
      </c>
      <c r="F453" s="124" t="inlineStr">
        <is>
          <t>TÜM AKTİVİTELER</t>
        </is>
      </c>
      <c r="G453" s="166" t="n">
        <v>1</v>
      </c>
      <c r="H453" s="166" t="n">
        <v>0.9399999999999999</v>
      </c>
      <c r="I453" s="166" t="n">
        <v>0.9399999999999999</v>
      </c>
      <c r="J453" s="166" t="n">
        <v>514</v>
      </c>
      <c r="K453" s="167" t="n">
        <v>0.95</v>
      </c>
      <c r="L453" s="124" t="inlineStr">
        <is>
          <t>Sistem Önerisi</t>
        </is>
      </c>
      <c r="M453" s="124" t="inlineStr">
        <is>
          <t>Saha Etüdü Bekleniyor kalibrasyon</t>
        </is>
      </c>
    </row>
    <row r="454" ht="15" customHeight="1" s="113">
      <c r="A454" s="124" t="inlineStr">
        <is>
          <t>M051</t>
        </is>
      </c>
      <c r="B454" s="124" t="inlineStr">
        <is>
          <t>ŞİRİNYER</t>
        </is>
      </c>
      <c r="C454" s="124" t="inlineStr">
        <is>
          <t>ERTAN TEKİ</t>
        </is>
      </c>
      <c r="D454" s="124" t="inlineStr">
        <is>
          <t>U042</t>
        </is>
      </c>
      <c r="E454" s="124" t="inlineStr">
        <is>
          <t>ŞARKÜTERİ</t>
        </is>
      </c>
      <c r="F454" s="124" t="inlineStr">
        <is>
          <t>TÜM AKTİVİTELER</t>
        </is>
      </c>
      <c r="G454" s="166" t="n">
        <v>1</v>
      </c>
      <c r="H454" s="166" t="n">
        <v>0.92</v>
      </c>
      <c r="I454" s="166" t="n">
        <v>0.92</v>
      </c>
      <c r="J454" s="166" t="n">
        <v>512</v>
      </c>
      <c r="K454" s="167" t="n">
        <v>0.95</v>
      </c>
      <c r="L454" s="124" t="inlineStr">
        <is>
          <t>Sistem Önerisi</t>
        </is>
      </c>
      <c r="M454" s="124" t="inlineStr">
        <is>
          <t>Saha Etüdü Bekleniyor kalibrasyon</t>
        </is>
      </c>
    </row>
    <row r="455" ht="15" customHeight="1" s="113">
      <c r="A455" s="124" t="inlineStr">
        <is>
          <t>M051</t>
        </is>
      </c>
      <c r="B455" s="124" t="inlineStr">
        <is>
          <t>ŞİRİNYER</t>
        </is>
      </c>
      <c r="C455" s="124" t="inlineStr">
        <is>
          <t>ERTAN TEKİ</t>
        </is>
      </c>
      <c r="D455" s="124" t="inlineStr">
        <is>
          <t>U013</t>
        </is>
      </c>
      <c r="E455" s="124" t="inlineStr">
        <is>
          <t>KASAP</t>
        </is>
      </c>
      <c r="F455" s="124" t="inlineStr">
        <is>
          <t>TÜM AKTİVİTELER</t>
        </is>
      </c>
      <c r="G455" s="166" t="n">
        <v>1</v>
      </c>
      <c r="H455" s="166" t="n">
        <v>1.11</v>
      </c>
      <c r="I455" s="166" t="n">
        <v>1.11</v>
      </c>
      <c r="J455" s="166" t="n">
        <v>510</v>
      </c>
      <c r="K455" s="167" t="n">
        <v>0.95</v>
      </c>
      <c r="L455" s="124" t="inlineStr">
        <is>
          <t>Sistem Önerisi</t>
        </is>
      </c>
      <c r="M455" s="124" t="inlineStr">
        <is>
          <t>Saha Etüdü Bekleniyor kalibrasyon</t>
        </is>
      </c>
    </row>
    <row r="456" ht="15" customHeight="1" s="113">
      <c r="A456" s="124" t="inlineStr">
        <is>
          <t>M051</t>
        </is>
      </c>
      <c r="B456" s="124" t="inlineStr">
        <is>
          <t>ŞİRİNYER</t>
        </is>
      </c>
      <c r="C456" s="124" t="inlineStr">
        <is>
          <t>ERTAN TEKİ</t>
        </is>
      </c>
      <c r="D456" s="124" t="inlineStr">
        <is>
          <t>U017</t>
        </is>
      </c>
      <c r="E456" s="124" t="inlineStr">
        <is>
          <t>MANAV</t>
        </is>
      </c>
      <c r="F456" s="124" t="inlineStr">
        <is>
          <t>TÜM AKTİVİTELER</t>
        </is>
      </c>
      <c r="G456" s="166" t="n">
        <v>1</v>
      </c>
      <c r="H456" s="166" t="n">
        <v>0.9399999999999999</v>
      </c>
      <c r="I456" s="166" t="n">
        <v>0.9399999999999999</v>
      </c>
      <c r="J456" s="166" t="n">
        <v>514</v>
      </c>
      <c r="K456" s="167" t="n">
        <v>0.95</v>
      </c>
      <c r="L456" s="124" t="inlineStr">
        <is>
          <t>Sistem Önerisi</t>
        </is>
      </c>
      <c r="M456" s="124" t="inlineStr">
        <is>
          <t>Saha Etüdü Bekleniyor kalibrasyon</t>
        </is>
      </c>
    </row>
    <row r="457" ht="15" customHeight="1" s="113">
      <c r="A457" s="124" t="inlineStr">
        <is>
          <t>M051</t>
        </is>
      </c>
      <c r="B457" s="124" t="inlineStr">
        <is>
          <t>ŞİRİNYER</t>
        </is>
      </c>
      <c r="C457" s="124" t="inlineStr">
        <is>
          <t>ERTAN TEKİ</t>
        </is>
      </c>
      <c r="D457" s="124" t="inlineStr">
        <is>
          <t>U023</t>
        </is>
      </c>
      <c r="E457" s="124" t="inlineStr">
        <is>
          <t>ONLİNE TOPLAYICI</t>
        </is>
      </c>
      <c r="F457" s="124" t="inlineStr">
        <is>
          <t>TÜM AKTİVİTELER</t>
        </is>
      </c>
      <c r="G457" s="166" t="n">
        <v>1</v>
      </c>
      <c r="H457" s="166" t="n">
        <v>1.12</v>
      </c>
      <c r="I457" s="166" t="n">
        <v>1.12</v>
      </c>
      <c r="J457" s="166" t="n">
        <v>511</v>
      </c>
      <c r="K457" s="167" t="n">
        <v>0.95</v>
      </c>
      <c r="L457" s="124" t="inlineStr">
        <is>
          <t>Sistem Önerisi</t>
        </is>
      </c>
      <c r="M457" s="124" t="inlineStr">
        <is>
          <t>Saha Etüdü Bekleniyor kalibrasyon</t>
        </is>
      </c>
    </row>
    <row r="458" ht="15" customHeight="1" s="113">
      <c r="A458" s="124" t="inlineStr">
        <is>
          <t>M051</t>
        </is>
      </c>
      <c r="B458" s="124" t="inlineStr">
        <is>
          <t>ŞİRİNYER</t>
        </is>
      </c>
      <c r="C458" s="124" t="inlineStr">
        <is>
          <t>ERTAN TEKİ</t>
        </is>
      </c>
      <c r="D458" s="124" t="inlineStr">
        <is>
          <t>U024</t>
        </is>
      </c>
      <c r="E458" s="124" t="inlineStr">
        <is>
          <t>ONLİNE ŞOFÖR</t>
        </is>
      </c>
      <c r="F458" s="124" t="inlineStr">
        <is>
          <t>TÜM AKTİVİTELER</t>
        </is>
      </c>
      <c r="G458" s="166" t="n">
        <v>1</v>
      </c>
      <c r="H458" s="166" t="n">
        <v>0.92</v>
      </c>
      <c r="I458" s="166" t="n">
        <v>0.92</v>
      </c>
      <c r="J458" s="166" t="n">
        <v>512</v>
      </c>
      <c r="K458" s="167" t="n">
        <v>0.95</v>
      </c>
      <c r="L458" s="124" t="inlineStr">
        <is>
          <t>Sistem Önerisi</t>
        </is>
      </c>
      <c r="M458" s="124" t="inlineStr">
        <is>
          <t>Saha Etüdü Bekleniyor kalibrasyon</t>
        </is>
      </c>
    </row>
    <row r="459" ht="15" customHeight="1" s="113">
      <c r="A459" s="124" t="inlineStr">
        <is>
          <t>M051</t>
        </is>
      </c>
      <c r="B459" s="124" t="inlineStr">
        <is>
          <t>ŞİRİNYER</t>
        </is>
      </c>
      <c r="C459" s="124" t="inlineStr">
        <is>
          <t>ERTAN TEKİ</t>
        </is>
      </c>
      <c r="D459" s="124" t="inlineStr">
        <is>
          <t>U002</t>
        </is>
      </c>
      <c r="E459" s="124" t="inlineStr">
        <is>
          <t>BAKLİYAT</t>
        </is>
      </c>
      <c r="F459" s="124" t="inlineStr">
        <is>
          <t>TÜM AKTİVİTELER</t>
        </is>
      </c>
      <c r="G459" s="166" t="n">
        <v>1</v>
      </c>
      <c r="H459" s="166" t="n">
        <v>1.09</v>
      </c>
      <c r="I459" s="166" t="n">
        <v>1.09</v>
      </c>
      <c r="J459" s="166" t="n">
        <v>508</v>
      </c>
      <c r="K459" s="167" t="n">
        <v>0.95</v>
      </c>
      <c r="L459" s="124" t="inlineStr">
        <is>
          <t>Sistem Önerisi</t>
        </is>
      </c>
      <c r="M459" s="124" t="inlineStr">
        <is>
          <t>Saha Etüdü Bekleniyor kalibrasyon</t>
        </is>
      </c>
    </row>
    <row r="460" ht="15" customHeight="1" s="113">
      <c r="A460" s="124" t="inlineStr">
        <is>
          <t>M051</t>
        </is>
      </c>
      <c r="B460" s="124" t="inlineStr">
        <is>
          <t>ŞİRİNYER</t>
        </is>
      </c>
      <c r="C460" s="124" t="inlineStr">
        <is>
          <t>ERTAN TEKİ</t>
        </is>
      </c>
      <c r="D460" s="124" t="inlineStr">
        <is>
          <t>U034</t>
        </is>
      </c>
      <c r="E460" s="124" t="inlineStr">
        <is>
          <t>UNLU MAMÜLLER</t>
        </is>
      </c>
      <c r="F460" s="124" t="inlineStr">
        <is>
          <t>TÜM AKTİVİTELER</t>
        </is>
      </c>
      <c r="G460" s="166" t="n">
        <v>1</v>
      </c>
      <c r="H460" s="166" t="n">
        <v>0.93</v>
      </c>
      <c r="I460" s="166" t="n">
        <v>0.93</v>
      </c>
      <c r="J460" s="166" t="n">
        <v>513</v>
      </c>
      <c r="K460" s="167" t="n">
        <v>0.95</v>
      </c>
      <c r="L460" s="124" t="inlineStr">
        <is>
          <t>Sistem Önerisi</t>
        </is>
      </c>
      <c r="M460" s="124" t="inlineStr">
        <is>
          <t>Saha Etüdü Bekleniyor kalibrasyon</t>
        </is>
      </c>
    </row>
    <row r="461" ht="15" customHeight="1" s="113">
      <c r="A461" s="124" t="inlineStr">
        <is>
          <t>M052</t>
        </is>
      </c>
      <c r="B461" s="124" t="inlineStr">
        <is>
          <t>ŞİRİNYER 2</t>
        </is>
      </c>
      <c r="C461" s="124" t="inlineStr">
        <is>
          <t>DERYA YARDIMCI</t>
        </is>
      </c>
      <c r="D461" s="124" t="inlineStr">
        <is>
          <t>U015</t>
        </is>
      </c>
      <c r="E461" s="124" t="inlineStr">
        <is>
          <t>KASİYER</t>
        </is>
      </c>
      <c r="F461" s="124" t="inlineStr">
        <is>
          <t>TÜM AKTİVİTELER</t>
        </is>
      </c>
      <c r="G461" s="166" t="n">
        <v>2</v>
      </c>
      <c r="H461" s="166" t="n">
        <v>1.86</v>
      </c>
      <c r="I461" s="166" t="n">
        <v>0.93</v>
      </c>
      <c r="J461" s="166" t="n">
        <v>513</v>
      </c>
      <c r="K461" s="167" t="n">
        <v>0.95</v>
      </c>
      <c r="L461" s="124" t="inlineStr">
        <is>
          <t>Sistem Önerisi</t>
        </is>
      </c>
      <c r="M461" s="124" t="inlineStr">
        <is>
          <t>Saha Etüdü Bekleniyor kalibrasyon</t>
        </is>
      </c>
    </row>
    <row r="462" ht="15" customHeight="1" s="113">
      <c r="A462" s="124" t="inlineStr">
        <is>
          <t>M052</t>
        </is>
      </c>
      <c r="B462" s="124" t="inlineStr">
        <is>
          <t>ŞİRİNYER 2</t>
        </is>
      </c>
      <c r="C462" s="124" t="inlineStr">
        <is>
          <t>DERYA YARDIMCI</t>
        </is>
      </c>
      <c r="D462" s="124" t="inlineStr">
        <is>
          <t>U026</t>
        </is>
      </c>
      <c r="E462" s="124" t="inlineStr">
        <is>
          <t>REYON GÖREVLİSİ</t>
        </is>
      </c>
      <c r="F462" s="124" t="inlineStr">
        <is>
          <t>TÜM AKTİVİTELER</t>
        </is>
      </c>
      <c r="G462" s="166" t="n">
        <v>1</v>
      </c>
      <c r="H462" s="166" t="n">
        <v>0.95</v>
      </c>
      <c r="I462" s="166" t="n">
        <v>0.95</v>
      </c>
      <c r="J462" s="166" t="n">
        <v>515</v>
      </c>
      <c r="K462" s="167" t="n">
        <v>0.95</v>
      </c>
      <c r="L462" s="124" t="inlineStr">
        <is>
          <t>Sistem Önerisi</t>
        </is>
      </c>
      <c r="M462" s="124" t="inlineStr">
        <is>
          <t>Saha Etüdü Bekleniyor kalibrasyon</t>
        </is>
      </c>
    </row>
    <row r="463" ht="15" customHeight="1" s="113">
      <c r="A463" s="124" t="inlineStr">
        <is>
          <t>M052</t>
        </is>
      </c>
      <c r="B463" s="124" t="inlineStr">
        <is>
          <t>ŞİRİNYER 2</t>
        </is>
      </c>
      <c r="C463" s="124" t="inlineStr">
        <is>
          <t>DERYA YARDIMCI</t>
        </is>
      </c>
      <c r="D463" s="124" t="inlineStr">
        <is>
          <t>U042</t>
        </is>
      </c>
      <c r="E463" s="124" t="inlineStr">
        <is>
          <t>ŞARKÜTERİ</t>
        </is>
      </c>
      <c r="F463" s="124" t="inlineStr">
        <is>
          <t>TÜM AKTİVİTELER</t>
        </is>
      </c>
      <c r="G463" s="166" t="n">
        <v>1</v>
      </c>
      <c r="H463" s="166" t="n">
        <v>0.93</v>
      </c>
      <c r="I463" s="166" t="n">
        <v>0.93</v>
      </c>
      <c r="J463" s="166" t="n">
        <v>513</v>
      </c>
      <c r="K463" s="167" t="n">
        <v>0.95</v>
      </c>
      <c r="L463" s="124" t="inlineStr">
        <is>
          <t>Sistem Önerisi</t>
        </is>
      </c>
      <c r="M463" s="124" t="inlineStr">
        <is>
          <t>Saha Etüdü Bekleniyor kalibrasyon</t>
        </is>
      </c>
    </row>
    <row r="464" ht="15" customHeight="1" s="113">
      <c r="A464" s="124" t="inlineStr">
        <is>
          <t>M052</t>
        </is>
      </c>
      <c r="B464" s="124" t="inlineStr">
        <is>
          <t>ŞİRİNYER 2</t>
        </is>
      </c>
      <c r="C464" s="124" t="inlineStr">
        <is>
          <t>DERYA YARDIMCI</t>
        </is>
      </c>
      <c r="D464" s="124" t="inlineStr">
        <is>
          <t>U013</t>
        </is>
      </c>
      <c r="E464" s="124" t="inlineStr">
        <is>
          <t>KASAP</t>
        </is>
      </c>
      <c r="F464" s="124" t="inlineStr">
        <is>
          <t>TÜM AKTİVİTELER</t>
        </is>
      </c>
      <c r="G464" s="166" t="n">
        <v>1</v>
      </c>
      <c r="H464" s="166" t="n">
        <v>1.12</v>
      </c>
      <c r="I464" s="166" t="n">
        <v>1.12</v>
      </c>
      <c r="J464" s="166" t="n">
        <v>511</v>
      </c>
      <c r="K464" s="167" t="n">
        <v>0.95</v>
      </c>
      <c r="L464" s="124" t="inlineStr">
        <is>
          <t>Sistem Önerisi</t>
        </is>
      </c>
      <c r="M464" s="124" t="inlineStr">
        <is>
          <t>Saha Etüdü Bekleniyor kalibrasyon</t>
        </is>
      </c>
    </row>
    <row r="465" ht="15" customHeight="1" s="113">
      <c r="A465" s="124" t="inlineStr">
        <is>
          <t>M052</t>
        </is>
      </c>
      <c r="B465" s="124" t="inlineStr">
        <is>
          <t>ŞİRİNYER 2</t>
        </is>
      </c>
      <c r="C465" s="124" t="inlineStr">
        <is>
          <t>DERYA YARDIMCI</t>
        </is>
      </c>
      <c r="D465" s="124" t="inlineStr">
        <is>
          <t>U017</t>
        </is>
      </c>
      <c r="E465" s="124" t="inlineStr">
        <is>
          <t>MANAV</t>
        </is>
      </c>
      <c r="F465" s="124" t="inlineStr">
        <is>
          <t>TÜM AKTİVİTELER</t>
        </is>
      </c>
      <c r="G465" s="166" t="n">
        <v>1</v>
      </c>
      <c r="H465" s="166" t="n">
        <v>0.95</v>
      </c>
      <c r="I465" s="166" t="n">
        <v>0.95</v>
      </c>
      <c r="J465" s="166" t="n">
        <v>515</v>
      </c>
      <c r="K465" s="167" t="n">
        <v>0.95</v>
      </c>
      <c r="L465" s="124" t="inlineStr">
        <is>
          <t>Sistem Önerisi</t>
        </is>
      </c>
      <c r="M465" s="124" t="inlineStr">
        <is>
          <t>Saha Etüdü Bekleniyor kalibrasyon</t>
        </is>
      </c>
    </row>
    <row r="466" ht="15" customHeight="1" s="113">
      <c r="A466" s="124" t="inlineStr">
        <is>
          <t>M052</t>
        </is>
      </c>
      <c r="B466" s="124" t="inlineStr">
        <is>
          <t>ŞİRİNYER 2</t>
        </is>
      </c>
      <c r="C466" s="124" t="inlineStr">
        <is>
          <t>DERYA YARDIMCI</t>
        </is>
      </c>
      <c r="D466" s="124" t="inlineStr">
        <is>
          <t>U023</t>
        </is>
      </c>
      <c r="E466" s="124" t="inlineStr">
        <is>
          <t>ONLİNE TOPLAYICI</t>
        </is>
      </c>
      <c r="F466" s="124" t="inlineStr">
        <is>
          <t>TÜM AKTİVİTELER</t>
        </is>
      </c>
      <c r="G466" s="166" t="n">
        <v>1</v>
      </c>
      <c r="H466" s="166" t="n">
        <v>0.92</v>
      </c>
      <c r="I466" s="166" t="n">
        <v>0.92</v>
      </c>
      <c r="J466" s="166" t="n">
        <v>512</v>
      </c>
      <c r="K466" s="167" t="n">
        <v>0.95</v>
      </c>
      <c r="L466" s="124" t="inlineStr">
        <is>
          <t>Sistem Önerisi</t>
        </is>
      </c>
      <c r="M466" s="124" t="inlineStr">
        <is>
          <t>Saha Etüdü Bekleniyor kalibrasyon</t>
        </is>
      </c>
    </row>
    <row r="467" ht="15" customHeight="1" s="113">
      <c r="A467" s="124" t="inlineStr">
        <is>
          <t>M052</t>
        </is>
      </c>
      <c r="B467" s="124" t="inlineStr">
        <is>
          <t>ŞİRİNYER 2</t>
        </is>
      </c>
      <c r="C467" s="124" t="inlineStr">
        <is>
          <t>DERYA YARDIMCI</t>
        </is>
      </c>
      <c r="D467" s="124" t="inlineStr">
        <is>
          <t>U024</t>
        </is>
      </c>
      <c r="E467" s="124" t="inlineStr">
        <is>
          <t>ONLİNE ŞOFÖR</t>
        </is>
      </c>
      <c r="F467" s="124" t="inlineStr">
        <is>
          <t>TÜM AKTİVİTELER</t>
        </is>
      </c>
      <c r="G467" s="166" t="n">
        <v>1</v>
      </c>
      <c r="H467" s="166" t="n">
        <v>0.93</v>
      </c>
      <c r="I467" s="166" t="n">
        <v>0.93</v>
      </c>
      <c r="J467" s="166" t="n">
        <v>513</v>
      </c>
      <c r="K467" s="167" t="n">
        <v>0.95</v>
      </c>
      <c r="L467" s="124" t="inlineStr">
        <is>
          <t>Sistem Önerisi</t>
        </is>
      </c>
      <c r="M467" s="124" t="inlineStr">
        <is>
          <t>Saha Etüdü Bekleniyor kalibrasyon</t>
        </is>
      </c>
    </row>
    <row r="468" ht="15" customHeight="1" s="113">
      <c r="A468" s="124" t="inlineStr">
        <is>
          <t>M052</t>
        </is>
      </c>
      <c r="B468" s="124" t="inlineStr">
        <is>
          <t>ŞİRİNYER 2</t>
        </is>
      </c>
      <c r="C468" s="124" t="inlineStr">
        <is>
          <t>DERYA YARDIMCI</t>
        </is>
      </c>
      <c r="D468" s="124" t="inlineStr">
        <is>
          <t>U002</t>
        </is>
      </c>
      <c r="E468" s="124" t="inlineStr">
        <is>
          <t>BAKLİYAT</t>
        </is>
      </c>
      <c r="F468" s="124" t="inlineStr">
        <is>
          <t>TÜM AKTİVİTELER</t>
        </is>
      </c>
      <c r="G468" s="166" t="n">
        <v>1</v>
      </c>
      <c r="H468" s="166" t="n">
        <v>1.1</v>
      </c>
      <c r="I468" s="166" t="n">
        <v>1.1</v>
      </c>
      <c r="J468" s="166" t="n">
        <v>509</v>
      </c>
      <c r="K468" s="167" t="n">
        <v>0.95</v>
      </c>
      <c r="L468" s="124" t="inlineStr">
        <is>
          <t>Sistem Önerisi</t>
        </is>
      </c>
      <c r="M468" s="124" t="inlineStr">
        <is>
          <t>Saha Etüdü Bekleniyor kalibrasyon</t>
        </is>
      </c>
    </row>
    <row r="469" ht="15" customHeight="1" s="113">
      <c r="A469" s="124" t="inlineStr">
        <is>
          <t>M052</t>
        </is>
      </c>
      <c r="B469" s="124" t="inlineStr">
        <is>
          <t>ŞİRİNYER 2</t>
        </is>
      </c>
      <c r="C469" s="124" t="inlineStr">
        <is>
          <t>DERYA YARDIMCI</t>
        </is>
      </c>
      <c r="D469" s="124" t="inlineStr">
        <is>
          <t>U034</t>
        </is>
      </c>
      <c r="E469" s="124" t="inlineStr">
        <is>
          <t>UNLU MAMÜLLER</t>
        </is>
      </c>
      <c r="F469" s="124" t="inlineStr">
        <is>
          <t>TÜM AKTİVİTELER</t>
        </is>
      </c>
      <c r="G469" s="166" t="n">
        <v>1</v>
      </c>
      <c r="H469" s="166" t="n">
        <v>0.9399999999999999</v>
      </c>
      <c r="I469" s="166" t="n">
        <v>0.9399999999999999</v>
      </c>
      <c r="J469" s="166" t="n">
        <v>514</v>
      </c>
      <c r="K469" s="167" t="n">
        <v>0.95</v>
      </c>
      <c r="L469" s="124" t="inlineStr">
        <is>
          <t>Sistem Önerisi</t>
        </is>
      </c>
      <c r="M469" s="124" t="inlineStr">
        <is>
          <t>Saha Etüdü Bekleniyor kalibrasyon</t>
        </is>
      </c>
    </row>
    <row r="470" ht="15" customHeight="1" s="113">
      <c r="A470" s="124" t="inlineStr">
        <is>
          <t>M032</t>
        </is>
      </c>
      <c r="B470" s="124" t="inlineStr">
        <is>
          <t>MENDERES DEPO</t>
        </is>
      </c>
      <c r="C470" s="124" t="inlineStr">
        <is>
          <t>AYHAN DAŞDEMİR</t>
        </is>
      </c>
      <c r="D470" s="124" t="inlineStr">
        <is>
          <t>U015</t>
        </is>
      </c>
      <c r="E470" s="124" t="inlineStr">
        <is>
          <t>KASİYER</t>
        </is>
      </c>
      <c r="F470" s="124" t="inlineStr">
        <is>
          <t>TÜM AKTİVİTELER</t>
        </is>
      </c>
      <c r="G470" s="166" t="n">
        <v>2</v>
      </c>
      <c r="H470" s="166" t="n">
        <v>1.88</v>
      </c>
      <c r="I470" s="166" t="n">
        <v>0.9399999999999999</v>
      </c>
      <c r="J470" s="166" t="n">
        <v>514</v>
      </c>
      <c r="K470" s="167" t="n">
        <v>0.95</v>
      </c>
      <c r="L470" s="124" t="inlineStr">
        <is>
          <t>Sistem Önerisi</t>
        </is>
      </c>
      <c r="M470" s="124" t="inlineStr">
        <is>
          <t>Saha Etüdü Bekleniyor kalibrasyon</t>
        </is>
      </c>
    </row>
    <row r="471" ht="15" customHeight="1" s="113">
      <c r="A471" s="124" t="inlineStr">
        <is>
          <t>M032</t>
        </is>
      </c>
      <c r="B471" s="124" t="inlineStr">
        <is>
          <t>MENDERES DEPO</t>
        </is>
      </c>
      <c r="C471" s="124" t="inlineStr">
        <is>
          <t>AYHAN DAŞDEMİR</t>
        </is>
      </c>
      <c r="D471" s="124" t="inlineStr">
        <is>
          <t>U026</t>
        </is>
      </c>
      <c r="E471" s="124" t="inlineStr">
        <is>
          <t>REYON GÖREVLİSİ</t>
        </is>
      </c>
      <c r="F471" s="124" t="inlineStr">
        <is>
          <t>TÜM AKTİVİTELER</t>
        </is>
      </c>
      <c r="G471" s="166" t="n">
        <v>1</v>
      </c>
      <c r="H471" s="166" t="n">
        <v>0.96</v>
      </c>
      <c r="I471" s="166" t="n">
        <v>0.96</v>
      </c>
      <c r="J471" s="166" t="n">
        <v>516</v>
      </c>
      <c r="K471" s="167" t="n">
        <v>0.95</v>
      </c>
      <c r="L471" s="124" t="inlineStr">
        <is>
          <t>Sistem Önerisi</t>
        </is>
      </c>
      <c r="M471" s="124" t="inlineStr">
        <is>
          <t>Saha Etüdü Bekleniyor kalibrasyon</t>
        </is>
      </c>
    </row>
    <row r="472" ht="15" customHeight="1" s="113">
      <c r="A472" s="124" t="inlineStr">
        <is>
          <t>M032</t>
        </is>
      </c>
      <c r="B472" s="124" t="inlineStr">
        <is>
          <t>MENDERES DEPO</t>
        </is>
      </c>
      <c r="C472" s="124" t="inlineStr">
        <is>
          <t>AYHAN DAŞDEMİR</t>
        </is>
      </c>
      <c r="D472" s="124" t="inlineStr">
        <is>
          <t>U042</t>
        </is>
      </c>
      <c r="E472" s="124" t="inlineStr">
        <is>
          <t>ŞARKÜTERİ</t>
        </is>
      </c>
      <c r="F472" s="124" t="inlineStr">
        <is>
          <t>TÜM AKTİVİTELER</t>
        </is>
      </c>
      <c r="G472" s="166" t="n">
        <v>1</v>
      </c>
      <c r="H472" s="166" t="n">
        <v>0.9399999999999999</v>
      </c>
      <c r="I472" s="166" t="n">
        <v>0.9399999999999999</v>
      </c>
      <c r="J472" s="166" t="n">
        <v>514</v>
      </c>
      <c r="K472" s="167" t="n">
        <v>0.95</v>
      </c>
      <c r="L472" s="124" t="inlineStr">
        <is>
          <t>Sistem Önerisi</t>
        </is>
      </c>
      <c r="M472" s="124" t="inlineStr">
        <is>
          <t>Saha Etüdü Bekleniyor kalibrasyon</t>
        </is>
      </c>
    </row>
    <row r="473" ht="15" customHeight="1" s="113">
      <c r="A473" s="124" t="inlineStr">
        <is>
          <t>M032</t>
        </is>
      </c>
      <c r="B473" s="124" t="inlineStr">
        <is>
          <t>MENDERES DEPO</t>
        </is>
      </c>
      <c r="C473" s="124" t="inlineStr">
        <is>
          <t>AYHAN DAŞDEMİR</t>
        </is>
      </c>
      <c r="D473" s="124" t="inlineStr">
        <is>
          <t>U013</t>
        </is>
      </c>
      <c r="E473" s="124" t="inlineStr">
        <is>
          <t>KASAP</t>
        </is>
      </c>
      <c r="F473" s="124" t="inlineStr">
        <is>
          <t>TÜM AKTİVİTELER</t>
        </is>
      </c>
      <c r="G473" s="166" t="n">
        <v>1</v>
      </c>
      <c r="H473" s="166" t="n">
        <v>0.92</v>
      </c>
      <c r="I473" s="166" t="n">
        <v>0.92</v>
      </c>
      <c r="J473" s="166" t="n">
        <v>512</v>
      </c>
      <c r="K473" s="167" t="n">
        <v>0.95</v>
      </c>
      <c r="L473" s="124" t="inlineStr">
        <is>
          <t>Sistem Önerisi</t>
        </is>
      </c>
      <c r="M473" s="124" t="inlineStr">
        <is>
          <t>Saha Etüdü Bekleniyor kalibrasyon</t>
        </is>
      </c>
    </row>
    <row r="474" ht="15" customHeight="1" s="113">
      <c r="A474" s="124" t="inlineStr">
        <is>
          <t>M032</t>
        </is>
      </c>
      <c r="B474" s="124" t="inlineStr">
        <is>
          <t>MENDERES DEPO</t>
        </is>
      </c>
      <c r="C474" s="124" t="inlineStr">
        <is>
          <t>AYHAN DAŞDEMİR</t>
        </is>
      </c>
      <c r="D474" s="124" t="inlineStr">
        <is>
          <t>U017</t>
        </is>
      </c>
      <c r="E474" s="124" t="inlineStr">
        <is>
          <t>MANAV</t>
        </is>
      </c>
      <c r="F474" s="124" t="inlineStr">
        <is>
          <t>TÜM AKTİVİTELER</t>
        </is>
      </c>
      <c r="G474" s="166" t="n">
        <v>1</v>
      </c>
      <c r="H474" s="166" t="n">
        <v>0.96</v>
      </c>
      <c r="I474" s="166" t="n">
        <v>0.96</v>
      </c>
      <c r="J474" s="166" t="n">
        <v>516</v>
      </c>
      <c r="K474" s="167" t="n">
        <v>0.95</v>
      </c>
      <c r="L474" s="124" t="inlineStr">
        <is>
          <t>Sistem Önerisi</t>
        </is>
      </c>
      <c r="M474" s="124" t="inlineStr">
        <is>
          <t>Saha Etüdü Bekleniyor kalibrasyon</t>
        </is>
      </c>
    </row>
    <row r="475" ht="15" customHeight="1" s="113">
      <c r="A475" s="124" t="inlineStr">
        <is>
          <t>M032</t>
        </is>
      </c>
      <c r="B475" s="124" t="inlineStr">
        <is>
          <t>MENDERES DEPO</t>
        </is>
      </c>
      <c r="C475" s="124" t="inlineStr">
        <is>
          <t>AYHAN DAŞDEMİR</t>
        </is>
      </c>
      <c r="D475" s="124" t="inlineStr">
        <is>
          <t>U023</t>
        </is>
      </c>
      <c r="E475" s="124" t="inlineStr">
        <is>
          <t>ONLİNE TOPLAYICI</t>
        </is>
      </c>
      <c r="F475" s="124" t="inlineStr">
        <is>
          <t>TÜM AKTİVİTELER</t>
        </is>
      </c>
      <c r="G475" s="166" t="n">
        <v>1</v>
      </c>
      <c r="H475" s="166" t="n">
        <v>0.93</v>
      </c>
      <c r="I475" s="166" t="n">
        <v>0.93</v>
      </c>
      <c r="J475" s="166" t="n">
        <v>513</v>
      </c>
      <c r="K475" s="167" t="n">
        <v>0.95</v>
      </c>
      <c r="L475" s="124" t="inlineStr">
        <is>
          <t>Sistem Önerisi</t>
        </is>
      </c>
      <c r="M475" s="124" t="inlineStr">
        <is>
          <t>Saha Etüdü Bekleniyor kalibrasyon</t>
        </is>
      </c>
    </row>
    <row r="476" ht="15" customHeight="1" s="113">
      <c r="A476" s="124" t="inlineStr">
        <is>
          <t>M032</t>
        </is>
      </c>
      <c r="B476" s="124" t="inlineStr">
        <is>
          <t>MENDERES DEPO</t>
        </is>
      </c>
      <c r="C476" s="124" t="inlineStr">
        <is>
          <t>AYHAN DAŞDEMİR</t>
        </is>
      </c>
      <c r="D476" s="124" t="inlineStr">
        <is>
          <t>U024</t>
        </is>
      </c>
      <c r="E476" s="124" t="inlineStr">
        <is>
          <t>ONLİNE ŞOFÖR</t>
        </is>
      </c>
      <c r="F476" s="124" t="inlineStr">
        <is>
          <t>TÜM AKTİVİTELER</t>
        </is>
      </c>
      <c r="G476" s="166" t="n">
        <v>1</v>
      </c>
      <c r="H476" s="166" t="n">
        <v>0.9399999999999999</v>
      </c>
      <c r="I476" s="166" t="n">
        <v>0.9399999999999999</v>
      </c>
      <c r="J476" s="166" t="n">
        <v>514</v>
      </c>
      <c r="K476" s="167" t="n">
        <v>0.95</v>
      </c>
      <c r="L476" s="124" t="inlineStr">
        <is>
          <t>Sistem Önerisi</t>
        </is>
      </c>
      <c r="M476" s="124" t="inlineStr">
        <is>
          <t>Saha Etüdü Bekleniyor kalibrasyon</t>
        </is>
      </c>
    </row>
    <row r="477" ht="15" customHeight="1" s="113">
      <c r="A477" s="124" t="inlineStr">
        <is>
          <t>M032</t>
        </is>
      </c>
      <c r="B477" s="124" t="inlineStr">
        <is>
          <t>MENDERES DEPO</t>
        </is>
      </c>
      <c r="C477" s="124" t="inlineStr">
        <is>
          <t>AYHAN DAŞDEMİR</t>
        </is>
      </c>
      <c r="D477" s="124" t="inlineStr">
        <is>
          <t>U002</t>
        </is>
      </c>
      <c r="E477" s="124" t="inlineStr">
        <is>
          <t>BAKLİYAT</t>
        </is>
      </c>
      <c r="F477" s="124" t="inlineStr">
        <is>
          <t>TÜM AKTİVİTELER</t>
        </is>
      </c>
      <c r="G477" s="166" t="n">
        <v>1</v>
      </c>
      <c r="H477" s="166" t="n">
        <v>1.11</v>
      </c>
      <c r="I477" s="166" t="n">
        <v>1.11</v>
      </c>
      <c r="J477" s="166" t="n">
        <v>510</v>
      </c>
      <c r="K477" s="167" t="n">
        <v>0.95</v>
      </c>
      <c r="L477" s="124" t="inlineStr">
        <is>
          <t>Sistem Önerisi</t>
        </is>
      </c>
      <c r="M477" s="124" t="inlineStr">
        <is>
          <t>Saha Etüdü Bekleniyor kalibrasyon</t>
        </is>
      </c>
    </row>
    <row r="478" ht="15" customHeight="1" s="113">
      <c r="A478" s="124" t="inlineStr">
        <is>
          <t>M032</t>
        </is>
      </c>
      <c r="B478" s="124" t="inlineStr">
        <is>
          <t>MENDERES DEPO</t>
        </is>
      </c>
      <c r="C478" s="124" t="inlineStr">
        <is>
          <t>AYHAN DAŞDEMİR</t>
        </is>
      </c>
      <c r="D478" s="124" t="inlineStr">
        <is>
          <t>U034</t>
        </is>
      </c>
      <c r="E478" s="124" t="inlineStr">
        <is>
          <t>UNLU MAMÜLLER</t>
        </is>
      </c>
      <c r="F478" s="124" t="inlineStr">
        <is>
          <t>TÜM AKTİVİTELER</t>
        </is>
      </c>
      <c r="G478" s="166" t="n">
        <v>1</v>
      </c>
      <c r="H478" s="166" t="n">
        <v>0.95</v>
      </c>
      <c r="I478" s="166" t="n">
        <v>0.95</v>
      </c>
      <c r="J478" s="166" t="n">
        <v>515</v>
      </c>
      <c r="K478" s="167" t="n">
        <v>0.95</v>
      </c>
      <c r="L478" s="124" t="inlineStr">
        <is>
          <t>Sistem Önerisi</t>
        </is>
      </c>
      <c r="M478" s="124" t="inlineStr">
        <is>
          <t>Saha Etüdü Bekleniyor kalibrasyon</t>
        </is>
      </c>
    </row>
    <row r="479" ht="15" customHeight="1" s="113">
      <c r="A479" s="124" t="inlineStr">
        <is>
          <t>M045</t>
        </is>
      </c>
      <c r="B479" s="124" t="inlineStr">
        <is>
          <t>Z1  ET DEPO</t>
        </is>
      </c>
      <c r="C479" s="124" t="inlineStr">
        <is>
          <t>FARUK MALKOÇ</t>
        </is>
      </c>
      <c r="D479" s="124" t="inlineStr">
        <is>
          <t>U015</t>
        </is>
      </c>
      <c r="E479" s="124" t="inlineStr">
        <is>
          <t>KASİYER</t>
        </is>
      </c>
      <c r="F479" s="124" t="inlineStr">
        <is>
          <t>TÜM AKTİVİTELER</t>
        </is>
      </c>
      <c r="G479" s="166" t="n">
        <v>2</v>
      </c>
      <c r="H479" s="166" t="n">
        <v>1.9</v>
      </c>
      <c r="I479" s="166" t="n">
        <v>0.95</v>
      </c>
      <c r="J479" s="166" t="n">
        <v>515</v>
      </c>
      <c r="K479" s="167" t="n">
        <v>0.95</v>
      </c>
      <c r="L479" s="124" t="inlineStr">
        <is>
          <t>Sistem Önerisi</t>
        </is>
      </c>
      <c r="M479" s="124" t="inlineStr">
        <is>
          <t>Saha Etüdü Bekleniyor kalibrasyon</t>
        </is>
      </c>
    </row>
    <row r="480" ht="15" customHeight="1" s="113">
      <c r="A480" s="124" t="inlineStr">
        <is>
          <t>M045</t>
        </is>
      </c>
      <c r="B480" s="124" t="inlineStr">
        <is>
          <t>Z1  ET DEPO</t>
        </is>
      </c>
      <c r="C480" s="124" t="inlineStr">
        <is>
          <t>FARUK MALKOÇ</t>
        </is>
      </c>
      <c r="D480" s="124" t="inlineStr">
        <is>
          <t>U026</t>
        </is>
      </c>
      <c r="E480" s="124" t="inlineStr">
        <is>
          <t>REYON GÖREVLİSİ</t>
        </is>
      </c>
      <c r="F480" s="124" t="inlineStr">
        <is>
          <t>TÜM AKTİVİTELER</t>
        </is>
      </c>
      <c r="G480" s="166" t="n">
        <v>1</v>
      </c>
      <c r="H480" s="166" t="n">
        <v>0.97</v>
      </c>
      <c r="I480" s="166" t="n">
        <v>0.97</v>
      </c>
      <c r="J480" s="166" t="n">
        <v>517</v>
      </c>
      <c r="K480" s="167" t="n">
        <v>0.95</v>
      </c>
      <c r="L480" s="124" t="inlineStr">
        <is>
          <t>Sistem Önerisi</t>
        </is>
      </c>
      <c r="M480" s="124" t="inlineStr">
        <is>
          <t>Saha Etüdü Bekleniyor kalibrasyon</t>
        </is>
      </c>
    </row>
    <row r="481" ht="15" customHeight="1" s="113">
      <c r="A481" s="124" t="inlineStr">
        <is>
          <t>M045</t>
        </is>
      </c>
      <c r="B481" s="124" t="inlineStr">
        <is>
          <t>Z1  ET DEPO</t>
        </is>
      </c>
      <c r="C481" s="124" t="inlineStr">
        <is>
          <t>FARUK MALKOÇ</t>
        </is>
      </c>
      <c r="D481" s="124" t="inlineStr">
        <is>
          <t>U042</t>
        </is>
      </c>
      <c r="E481" s="124" t="inlineStr">
        <is>
          <t>ŞARKÜTERİ</t>
        </is>
      </c>
      <c r="F481" s="124" t="inlineStr">
        <is>
          <t>TÜM AKTİVİTELER</t>
        </is>
      </c>
      <c r="G481" s="166" t="n">
        <v>1</v>
      </c>
      <c r="H481" s="166" t="n">
        <v>0.95</v>
      </c>
      <c r="I481" s="166" t="n">
        <v>0.95</v>
      </c>
      <c r="J481" s="166" t="n">
        <v>515</v>
      </c>
      <c r="K481" s="167" t="n">
        <v>0.95</v>
      </c>
      <c r="L481" s="124" t="inlineStr">
        <is>
          <t>Sistem Önerisi</t>
        </is>
      </c>
      <c r="M481" s="124" t="inlineStr">
        <is>
          <t>Saha Etüdü Bekleniyor kalibrasyon</t>
        </is>
      </c>
    </row>
    <row r="482" ht="15" customHeight="1" s="113">
      <c r="A482" s="124" t="inlineStr">
        <is>
          <t>M045</t>
        </is>
      </c>
      <c r="B482" s="124" t="inlineStr">
        <is>
          <t>Z1  ET DEPO</t>
        </is>
      </c>
      <c r="C482" s="124" t="inlineStr">
        <is>
          <t>FARUK MALKOÇ</t>
        </is>
      </c>
      <c r="D482" s="124" t="inlineStr">
        <is>
          <t>U013</t>
        </is>
      </c>
      <c r="E482" s="124" t="inlineStr">
        <is>
          <t>KASAP</t>
        </is>
      </c>
      <c r="F482" s="124" t="inlineStr">
        <is>
          <t>TÜM AKTİVİTELER</t>
        </is>
      </c>
      <c r="G482" s="166" t="n">
        <v>1</v>
      </c>
      <c r="H482" s="166" t="n">
        <v>0.93</v>
      </c>
      <c r="I482" s="166" t="n">
        <v>0.93</v>
      </c>
      <c r="J482" s="166" t="n">
        <v>513</v>
      </c>
      <c r="K482" s="167" t="n">
        <v>0.95</v>
      </c>
      <c r="L482" s="124" t="inlineStr">
        <is>
          <t>Sistem Önerisi</t>
        </is>
      </c>
      <c r="M482" s="124" t="inlineStr">
        <is>
          <t>Saha Etüdü Bekleniyor kalibrasyon</t>
        </is>
      </c>
    </row>
    <row r="483" ht="15" customHeight="1" s="113">
      <c r="A483" s="124" t="inlineStr">
        <is>
          <t>M045</t>
        </is>
      </c>
      <c r="B483" s="124" t="inlineStr">
        <is>
          <t>Z1  ET DEPO</t>
        </is>
      </c>
      <c r="C483" s="124" t="inlineStr">
        <is>
          <t>FARUK MALKOÇ</t>
        </is>
      </c>
      <c r="D483" s="124" t="inlineStr">
        <is>
          <t>U017</t>
        </is>
      </c>
      <c r="E483" s="124" t="inlineStr">
        <is>
          <t>MANAV</t>
        </is>
      </c>
      <c r="F483" s="124" t="inlineStr">
        <is>
          <t>TÜM AKTİVİTELER</t>
        </is>
      </c>
      <c r="G483" s="166" t="n">
        <v>1</v>
      </c>
      <c r="H483" s="166" t="n">
        <v>0.97</v>
      </c>
      <c r="I483" s="166" t="n">
        <v>0.97</v>
      </c>
      <c r="J483" s="166" t="n">
        <v>517</v>
      </c>
      <c r="K483" s="167" t="n">
        <v>0.95</v>
      </c>
      <c r="L483" s="124" t="inlineStr">
        <is>
          <t>Sistem Önerisi</t>
        </is>
      </c>
      <c r="M483" s="124" t="inlineStr">
        <is>
          <t>Saha Etüdü Bekleniyor kalibrasyon</t>
        </is>
      </c>
    </row>
    <row r="484" ht="15" customHeight="1" s="113">
      <c r="A484" s="124" t="inlineStr">
        <is>
          <t>M045</t>
        </is>
      </c>
      <c r="B484" s="124" t="inlineStr">
        <is>
          <t>Z1  ET DEPO</t>
        </is>
      </c>
      <c r="C484" s="124" t="inlineStr">
        <is>
          <t>FARUK MALKOÇ</t>
        </is>
      </c>
      <c r="D484" s="124" t="inlineStr">
        <is>
          <t>U023</t>
        </is>
      </c>
      <c r="E484" s="124" t="inlineStr">
        <is>
          <t>ONLİNE TOPLAYICI</t>
        </is>
      </c>
      <c r="F484" s="124" t="inlineStr">
        <is>
          <t>TÜM AKTİVİTELER</t>
        </is>
      </c>
      <c r="G484" s="166" t="n">
        <v>1</v>
      </c>
      <c r="H484" s="166" t="n">
        <v>0.9399999999999999</v>
      </c>
      <c r="I484" s="166" t="n">
        <v>0.9399999999999999</v>
      </c>
      <c r="J484" s="166" t="n">
        <v>514</v>
      </c>
      <c r="K484" s="167" t="n">
        <v>0.95</v>
      </c>
      <c r="L484" s="124" t="inlineStr">
        <is>
          <t>Sistem Önerisi</t>
        </is>
      </c>
      <c r="M484" s="124" t="inlineStr">
        <is>
          <t>Saha Etüdü Bekleniyor kalibrasyon</t>
        </is>
      </c>
    </row>
    <row r="485" ht="15" customHeight="1" s="113">
      <c r="A485" s="124" t="inlineStr">
        <is>
          <t>M045</t>
        </is>
      </c>
      <c r="B485" s="124" t="inlineStr">
        <is>
          <t>Z1  ET DEPO</t>
        </is>
      </c>
      <c r="C485" s="124" t="inlineStr">
        <is>
          <t>FARUK MALKOÇ</t>
        </is>
      </c>
      <c r="D485" s="124" t="inlineStr">
        <is>
          <t>U024</t>
        </is>
      </c>
      <c r="E485" s="124" t="inlineStr">
        <is>
          <t>ONLİNE ŞOFÖR</t>
        </is>
      </c>
      <c r="F485" s="124" t="inlineStr">
        <is>
          <t>TÜM AKTİVİTELER</t>
        </is>
      </c>
      <c r="G485" s="166" t="n">
        <v>1</v>
      </c>
      <c r="H485" s="166" t="n">
        <v>0.95</v>
      </c>
      <c r="I485" s="166" t="n">
        <v>0.95</v>
      </c>
      <c r="J485" s="166" t="n">
        <v>515</v>
      </c>
      <c r="K485" s="167" t="n">
        <v>0.95</v>
      </c>
      <c r="L485" s="124" t="inlineStr">
        <is>
          <t>Sistem Önerisi</t>
        </is>
      </c>
      <c r="M485" s="124" t="inlineStr">
        <is>
          <t>Saha Etüdü Bekleniyor kalibrasyon</t>
        </is>
      </c>
    </row>
    <row r="486" ht="15" customHeight="1" s="113">
      <c r="A486" s="124" t="inlineStr">
        <is>
          <t>M045</t>
        </is>
      </c>
      <c r="B486" s="124" t="inlineStr">
        <is>
          <t>Z1  ET DEPO</t>
        </is>
      </c>
      <c r="C486" s="124" t="inlineStr">
        <is>
          <t>FARUK MALKOÇ</t>
        </is>
      </c>
      <c r="D486" s="124" t="inlineStr">
        <is>
          <t>U002</t>
        </is>
      </c>
      <c r="E486" s="124" t="inlineStr">
        <is>
          <t>BAKLİYAT</t>
        </is>
      </c>
      <c r="F486" s="124" t="inlineStr">
        <is>
          <t>TÜM AKTİVİTELER</t>
        </is>
      </c>
      <c r="G486" s="166" t="n">
        <v>1</v>
      </c>
      <c r="H486" s="166" t="n">
        <v>1.12</v>
      </c>
      <c r="I486" s="166" t="n">
        <v>1.12</v>
      </c>
      <c r="J486" s="166" t="n">
        <v>511</v>
      </c>
      <c r="K486" s="167" t="n">
        <v>0.95</v>
      </c>
      <c r="L486" s="124" t="inlineStr">
        <is>
          <t>Sistem Önerisi</t>
        </is>
      </c>
      <c r="M486" s="124" t="inlineStr">
        <is>
          <t>Saha Etüdü Bekleniyor kalibrasyon</t>
        </is>
      </c>
    </row>
    <row r="487" ht="15" customHeight="1" s="113">
      <c r="A487" s="124" t="inlineStr">
        <is>
          <t>M045</t>
        </is>
      </c>
      <c r="B487" s="124" t="inlineStr">
        <is>
          <t>Z1  ET DEPO</t>
        </is>
      </c>
      <c r="C487" s="124" t="inlineStr">
        <is>
          <t>FARUK MALKOÇ</t>
        </is>
      </c>
      <c r="D487" s="124" t="inlineStr">
        <is>
          <t>U034</t>
        </is>
      </c>
      <c r="E487" s="124" t="inlineStr">
        <is>
          <t>UNLU MAMÜLLER</t>
        </is>
      </c>
      <c r="F487" s="124" t="inlineStr">
        <is>
          <t>TÜM AKTİVİTELER</t>
        </is>
      </c>
      <c r="G487" s="166" t="n">
        <v>1</v>
      </c>
      <c r="H487" s="166" t="n">
        <v>0.96</v>
      </c>
      <c r="I487" s="166" t="n">
        <v>0.96</v>
      </c>
      <c r="J487" s="166" t="n">
        <v>516</v>
      </c>
      <c r="K487" s="167" t="n">
        <v>0.95</v>
      </c>
      <c r="L487" s="124" t="inlineStr">
        <is>
          <t>Sistem Önerisi</t>
        </is>
      </c>
      <c r="M487" s="124" t="inlineStr">
        <is>
          <t>Saha Etüdü Bekleniyor kalibrasyon</t>
        </is>
      </c>
    </row>
    <row r="488" ht="15" customHeight="1" s="113">
      <c r="A488" s="124" t="inlineStr">
        <is>
          <t>M025</t>
        </is>
      </c>
      <c r="B488" s="124" t="inlineStr">
        <is>
          <t>HAL DEPO</t>
        </is>
      </c>
      <c r="C488" s="124" t="inlineStr">
        <is>
          <t>HALİT BAŞDAŞ</t>
        </is>
      </c>
      <c r="D488" s="124" t="inlineStr">
        <is>
          <t>U015</t>
        </is>
      </c>
      <c r="E488" s="124" t="inlineStr">
        <is>
          <t>KASİYER</t>
        </is>
      </c>
      <c r="F488" s="124" t="inlineStr">
        <is>
          <t>TÜM AKTİVİTELER</t>
        </is>
      </c>
      <c r="G488" s="166" t="n">
        <v>2</v>
      </c>
      <c r="H488" s="166" t="n">
        <v>1.92</v>
      </c>
      <c r="I488" s="166" t="n">
        <v>0.96</v>
      </c>
      <c r="J488" s="166" t="n">
        <v>516</v>
      </c>
      <c r="K488" s="167" t="n">
        <v>0.95</v>
      </c>
      <c r="L488" s="124" t="inlineStr">
        <is>
          <t>Sistem Önerisi</t>
        </is>
      </c>
      <c r="M488" s="124" t="inlineStr">
        <is>
          <t>Saha Etüdü Bekleniyor kalibrasyon</t>
        </is>
      </c>
    </row>
    <row r="489" ht="15" customHeight="1" s="113">
      <c r="A489" s="124" t="inlineStr">
        <is>
          <t>M025</t>
        </is>
      </c>
      <c r="B489" s="124" t="inlineStr">
        <is>
          <t>HAL DEPO</t>
        </is>
      </c>
      <c r="C489" s="124" t="inlineStr">
        <is>
          <t>HALİT BAŞDAŞ</t>
        </is>
      </c>
      <c r="D489" s="124" t="inlineStr">
        <is>
          <t>U026</t>
        </is>
      </c>
      <c r="E489" s="124" t="inlineStr">
        <is>
          <t>REYON GÖREVLİSİ</t>
        </is>
      </c>
      <c r="F489" s="124" t="inlineStr">
        <is>
          <t>TÜM AKTİVİTELER</t>
        </is>
      </c>
      <c r="G489" s="166" t="n">
        <v>1</v>
      </c>
      <c r="H489" s="166" t="n">
        <v>0.98</v>
      </c>
      <c r="I489" s="166" t="n">
        <v>0.98</v>
      </c>
      <c r="J489" s="166" t="n">
        <v>518</v>
      </c>
      <c r="K489" s="167" t="n">
        <v>0.95</v>
      </c>
      <c r="L489" s="124" t="inlineStr">
        <is>
          <t>Sistem Önerisi</t>
        </is>
      </c>
      <c r="M489" s="124" t="inlineStr">
        <is>
          <t>Saha Etüdü Bekleniyor kalibrasyon</t>
        </is>
      </c>
    </row>
    <row r="490" ht="15" customHeight="1" s="113">
      <c r="A490" s="124" t="inlineStr">
        <is>
          <t>M025</t>
        </is>
      </c>
      <c r="B490" s="124" t="inlineStr">
        <is>
          <t>HAL DEPO</t>
        </is>
      </c>
      <c r="C490" s="124" t="inlineStr">
        <is>
          <t>HALİT BAŞDAŞ</t>
        </is>
      </c>
      <c r="D490" s="124" t="inlineStr">
        <is>
          <t>U042</t>
        </is>
      </c>
      <c r="E490" s="124" t="inlineStr">
        <is>
          <t>ŞARKÜTERİ</t>
        </is>
      </c>
      <c r="F490" s="124" t="inlineStr">
        <is>
          <t>TÜM AKTİVİTELER</t>
        </is>
      </c>
      <c r="G490" s="166" t="n">
        <v>1</v>
      </c>
      <c r="H490" s="166" t="n">
        <v>0.96</v>
      </c>
      <c r="I490" s="166" t="n">
        <v>0.96</v>
      </c>
      <c r="J490" s="166" t="n">
        <v>516</v>
      </c>
      <c r="K490" s="167" t="n">
        <v>0.95</v>
      </c>
      <c r="L490" s="124" t="inlineStr">
        <is>
          <t>Sistem Önerisi</t>
        </is>
      </c>
      <c r="M490" s="124" t="inlineStr">
        <is>
          <t>Saha Etüdü Bekleniyor kalibrasyon</t>
        </is>
      </c>
    </row>
    <row r="491" ht="15" customHeight="1" s="113">
      <c r="A491" s="124" t="inlineStr">
        <is>
          <t>M025</t>
        </is>
      </c>
      <c r="B491" s="124" t="inlineStr">
        <is>
          <t>HAL DEPO</t>
        </is>
      </c>
      <c r="C491" s="124" t="inlineStr">
        <is>
          <t>HALİT BAŞDAŞ</t>
        </is>
      </c>
      <c r="D491" s="124" t="inlineStr">
        <is>
          <t>U013</t>
        </is>
      </c>
      <c r="E491" s="124" t="inlineStr">
        <is>
          <t>KASAP</t>
        </is>
      </c>
      <c r="F491" s="124" t="inlineStr">
        <is>
          <t>TÜM AKTİVİTELER</t>
        </is>
      </c>
      <c r="G491" s="166" t="n">
        <v>1</v>
      </c>
      <c r="H491" s="166" t="n">
        <v>0.9399999999999999</v>
      </c>
      <c r="I491" s="166" t="n">
        <v>0.9399999999999999</v>
      </c>
      <c r="J491" s="166" t="n">
        <v>514</v>
      </c>
      <c r="K491" s="167" t="n">
        <v>0.95</v>
      </c>
      <c r="L491" s="124" t="inlineStr">
        <is>
          <t>Sistem Önerisi</t>
        </is>
      </c>
      <c r="M491" s="124" t="inlineStr">
        <is>
          <t>Saha Etüdü Bekleniyor kalibrasyon</t>
        </is>
      </c>
    </row>
    <row r="492" ht="15" customHeight="1" s="113">
      <c r="A492" s="124" t="inlineStr">
        <is>
          <t>M025</t>
        </is>
      </c>
      <c r="B492" s="124" t="inlineStr">
        <is>
          <t>HAL DEPO</t>
        </is>
      </c>
      <c r="C492" s="124" t="inlineStr">
        <is>
          <t>HALİT BAŞDAŞ</t>
        </is>
      </c>
      <c r="D492" s="124" t="inlineStr">
        <is>
          <t>U017</t>
        </is>
      </c>
      <c r="E492" s="124" t="inlineStr">
        <is>
          <t>MANAV</t>
        </is>
      </c>
      <c r="F492" s="124" t="inlineStr">
        <is>
          <t>TÜM AKTİVİTELER</t>
        </is>
      </c>
      <c r="G492" s="166" t="n">
        <v>1</v>
      </c>
      <c r="H492" s="166" t="n">
        <v>0.98</v>
      </c>
      <c r="I492" s="166" t="n">
        <v>0.98</v>
      </c>
      <c r="J492" s="166" t="n">
        <v>518</v>
      </c>
      <c r="K492" s="167" t="n">
        <v>0.95</v>
      </c>
      <c r="L492" s="124" t="inlineStr">
        <is>
          <t>Sistem Önerisi</t>
        </is>
      </c>
      <c r="M492" s="124" t="inlineStr">
        <is>
          <t>Saha Etüdü Bekleniyor kalibrasyon</t>
        </is>
      </c>
    </row>
    <row r="493" ht="15" customHeight="1" s="113">
      <c r="A493" s="124" t="inlineStr">
        <is>
          <t>M025</t>
        </is>
      </c>
      <c r="B493" s="124" t="inlineStr">
        <is>
          <t>HAL DEPO</t>
        </is>
      </c>
      <c r="C493" s="124" t="inlineStr">
        <is>
          <t>HALİT BAŞDAŞ</t>
        </is>
      </c>
      <c r="D493" s="124" t="inlineStr">
        <is>
          <t>U023</t>
        </is>
      </c>
      <c r="E493" s="124" t="inlineStr">
        <is>
          <t>ONLİNE TOPLAYICI</t>
        </is>
      </c>
      <c r="F493" s="124" t="inlineStr">
        <is>
          <t>TÜM AKTİVİTELER</t>
        </is>
      </c>
      <c r="G493" s="166" t="n">
        <v>1</v>
      </c>
      <c r="H493" s="166" t="n">
        <v>0.95</v>
      </c>
      <c r="I493" s="166" t="n">
        <v>0.95</v>
      </c>
      <c r="J493" s="166" t="n">
        <v>515</v>
      </c>
      <c r="K493" s="167" t="n">
        <v>0.95</v>
      </c>
      <c r="L493" s="124" t="inlineStr">
        <is>
          <t>Sistem Önerisi</t>
        </is>
      </c>
      <c r="M493" s="124" t="inlineStr">
        <is>
          <t>Saha Etüdü Bekleniyor kalibrasyon</t>
        </is>
      </c>
    </row>
    <row r="494" ht="15" customHeight="1" s="113">
      <c r="A494" s="124" t="inlineStr">
        <is>
          <t>M025</t>
        </is>
      </c>
      <c r="B494" s="124" t="inlineStr">
        <is>
          <t>HAL DEPO</t>
        </is>
      </c>
      <c r="C494" s="124" t="inlineStr">
        <is>
          <t>HALİT BAŞDAŞ</t>
        </is>
      </c>
      <c r="D494" s="124" t="inlineStr">
        <is>
          <t>U024</t>
        </is>
      </c>
      <c r="E494" s="124" t="inlineStr">
        <is>
          <t>ONLİNE ŞOFÖR</t>
        </is>
      </c>
      <c r="F494" s="124" t="inlineStr">
        <is>
          <t>TÜM AKTİVİTELER</t>
        </is>
      </c>
      <c r="G494" s="166" t="n">
        <v>1</v>
      </c>
      <c r="H494" s="166" t="n">
        <v>0.96</v>
      </c>
      <c r="I494" s="166" t="n">
        <v>0.96</v>
      </c>
      <c r="J494" s="166" t="n">
        <v>516</v>
      </c>
      <c r="K494" s="167" t="n">
        <v>0.95</v>
      </c>
      <c r="L494" s="124" t="inlineStr">
        <is>
          <t>Sistem Önerisi</t>
        </is>
      </c>
      <c r="M494" s="124" t="inlineStr">
        <is>
          <t>Saha Etüdü Bekleniyor kalibrasyon</t>
        </is>
      </c>
    </row>
    <row r="495" ht="15" customHeight="1" s="113">
      <c r="A495" s="124" t="inlineStr">
        <is>
          <t>M025</t>
        </is>
      </c>
      <c r="B495" s="124" t="inlineStr">
        <is>
          <t>HAL DEPO</t>
        </is>
      </c>
      <c r="C495" s="124" t="inlineStr">
        <is>
          <t>HALİT BAŞDAŞ</t>
        </is>
      </c>
      <c r="D495" s="124" t="inlineStr">
        <is>
          <t>U002</t>
        </is>
      </c>
      <c r="E495" s="124" t="inlineStr">
        <is>
          <t>BAKLİYAT</t>
        </is>
      </c>
      <c r="F495" s="124" t="inlineStr">
        <is>
          <t>TÜM AKTİVİTELER</t>
        </is>
      </c>
      <c r="G495" s="166" t="n">
        <v>1</v>
      </c>
      <c r="H495" s="166" t="n">
        <v>0.92</v>
      </c>
      <c r="I495" s="166" t="n">
        <v>0.92</v>
      </c>
      <c r="J495" s="166" t="n">
        <v>512</v>
      </c>
      <c r="K495" s="167" t="n">
        <v>0.95</v>
      </c>
      <c r="L495" s="124" t="inlineStr">
        <is>
          <t>Sistem Önerisi</t>
        </is>
      </c>
      <c r="M495" s="124" t="inlineStr">
        <is>
          <t>Saha Etüdü Bekleniyor kalibrasyon</t>
        </is>
      </c>
    </row>
    <row r="496" ht="15" customHeight="1" s="113">
      <c r="A496" s="124" t="inlineStr">
        <is>
          <t>M025</t>
        </is>
      </c>
      <c r="B496" s="124" t="inlineStr">
        <is>
          <t>HAL DEPO</t>
        </is>
      </c>
      <c r="C496" s="124" t="inlineStr">
        <is>
          <t>HALİT BAŞDAŞ</t>
        </is>
      </c>
      <c r="D496" s="124" t="inlineStr">
        <is>
          <t>U034</t>
        </is>
      </c>
      <c r="E496" s="124" t="inlineStr">
        <is>
          <t>UNLU MAMÜLLER</t>
        </is>
      </c>
      <c r="F496" s="124" t="inlineStr">
        <is>
          <t>TÜM AKTİVİTELER</t>
        </is>
      </c>
      <c r="G496" s="166" t="n">
        <v>1</v>
      </c>
      <c r="H496" s="166" t="n">
        <v>0.97</v>
      </c>
      <c r="I496" s="166" t="n">
        <v>0.97</v>
      </c>
      <c r="J496" s="166" t="n">
        <v>517</v>
      </c>
      <c r="K496" s="167" t="n">
        <v>0.95</v>
      </c>
      <c r="L496" s="124" t="inlineStr">
        <is>
          <t>Sistem Önerisi</t>
        </is>
      </c>
      <c r="M496" s="124" t="inlineStr">
        <is>
          <t>Saha Etüdü Bekleniyor kalibrasyon</t>
        </is>
      </c>
    </row>
    <row r="497" ht="15" customHeight="1" s="113">
      <c r="A497" s="124" t="inlineStr">
        <is>
          <t>M047</t>
        </is>
      </c>
      <c r="B497" s="124" t="inlineStr">
        <is>
          <t>ÇİFTLİK</t>
        </is>
      </c>
      <c r="C497" s="124" t="inlineStr">
        <is>
          <t>CEBRAİL ÇİÇEK</t>
        </is>
      </c>
      <c r="D497" s="124" t="inlineStr">
        <is>
          <t>U015</t>
        </is>
      </c>
      <c r="E497" s="124" t="inlineStr">
        <is>
          <t>KASİYER</t>
        </is>
      </c>
      <c r="F497" s="124" t="inlineStr">
        <is>
          <t>TÜM AKTİVİTELER</t>
        </is>
      </c>
      <c r="G497" s="166" t="n">
        <v>2</v>
      </c>
      <c r="H497" s="166" t="n">
        <v>1.94</v>
      </c>
      <c r="I497" s="166" t="n">
        <v>0.97</v>
      </c>
      <c r="J497" s="166" t="n">
        <v>517</v>
      </c>
      <c r="K497" s="167" t="n">
        <v>0.95</v>
      </c>
      <c r="L497" s="124" t="inlineStr">
        <is>
          <t>Sistem Önerisi</t>
        </is>
      </c>
      <c r="M497" s="124" t="inlineStr">
        <is>
          <t>Saha Etüdü Bekleniyor kalibrasyon</t>
        </is>
      </c>
    </row>
    <row r="498" ht="15" customHeight="1" s="113">
      <c r="A498" s="124" t="inlineStr">
        <is>
          <t>M047</t>
        </is>
      </c>
      <c r="B498" s="124" t="inlineStr">
        <is>
          <t>ÇİFTLİK</t>
        </is>
      </c>
      <c r="C498" s="124" t="inlineStr">
        <is>
          <t>CEBRAİL ÇİÇEK</t>
        </is>
      </c>
      <c r="D498" s="124" t="inlineStr">
        <is>
          <t>U026</t>
        </is>
      </c>
      <c r="E498" s="124" t="inlineStr">
        <is>
          <t>REYON GÖREVLİSİ</t>
        </is>
      </c>
      <c r="F498" s="124" t="inlineStr">
        <is>
          <t>TÜM AKTİVİTELER</t>
        </is>
      </c>
      <c r="G498" s="166" t="n">
        <v>1</v>
      </c>
      <c r="H498" s="166" t="n">
        <v>0.99</v>
      </c>
      <c r="I498" s="166" t="n">
        <v>0.99</v>
      </c>
      <c r="J498" s="166" t="n">
        <v>519</v>
      </c>
      <c r="K498" s="167" t="n">
        <v>0.95</v>
      </c>
      <c r="L498" s="124" t="inlineStr">
        <is>
          <t>Sistem Önerisi</t>
        </is>
      </c>
      <c r="M498" s="124" t="inlineStr">
        <is>
          <t>Saha Etüdü Bekleniyor kalibrasyon</t>
        </is>
      </c>
    </row>
    <row r="499" ht="15" customHeight="1" s="113">
      <c r="A499" s="124" t="inlineStr">
        <is>
          <t>M047</t>
        </is>
      </c>
      <c r="B499" s="124" t="inlineStr">
        <is>
          <t>ÇİFTLİK</t>
        </is>
      </c>
      <c r="C499" s="124" t="inlineStr">
        <is>
          <t>CEBRAİL ÇİÇEK</t>
        </is>
      </c>
      <c r="D499" s="124" t="inlineStr">
        <is>
          <t>U042</t>
        </is>
      </c>
      <c r="E499" s="124" t="inlineStr">
        <is>
          <t>ŞARKÜTERİ</t>
        </is>
      </c>
      <c r="F499" s="124" t="inlineStr">
        <is>
          <t>TÜM AKTİVİTELER</t>
        </is>
      </c>
      <c r="G499" s="166" t="n">
        <v>1</v>
      </c>
      <c r="H499" s="166" t="n">
        <v>0.97</v>
      </c>
      <c r="I499" s="166" t="n">
        <v>0.97</v>
      </c>
      <c r="J499" s="166" t="n">
        <v>517</v>
      </c>
      <c r="K499" s="167" t="n">
        <v>0.95</v>
      </c>
      <c r="L499" s="124" t="inlineStr">
        <is>
          <t>Sistem Önerisi</t>
        </is>
      </c>
      <c r="M499" s="124" t="inlineStr">
        <is>
          <t>Saha Etüdü Bekleniyor kalibrasyon</t>
        </is>
      </c>
    </row>
    <row r="500" ht="15" customHeight="1" s="113">
      <c r="A500" s="124" t="inlineStr">
        <is>
          <t>M047</t>
        </is>
      </c>
      <c r="B500" s="124" t="inlineStr">
        <is>
          <t>ÇİFTLİK</t>
        </is>
      </c>
      <c r="C500" s="124" t="inlineStr">
        <is>
          <t>CEBRAİL ÇİÇEK</t>
        </is>
      </c>
      <c r="D500" s="124" t="inlineStr">
        <is>
          <t>U013</t>
        </is>
      </c>
      <c r="E500" s="124" t="inlineStr">
        <is>
          <t>KASAP</t>
        </is>
      </c>
      <c r="F500" s="124" t="inlineStr">
        <is>
          <t>TÜM AKTİVİTELER</t>
        </is>
      </c>
      <c r="G500" s="166" t="n">
        <v>1</v>
      </c>
      <c r="H500" s="166" t="n">
        <v>0.95</v>
      </c>
      <c r="I500" s="166" t="n">
        <v>0.95</v>
      </c>
      <c r="J500" s="166" t="n">
        <v>515</v>
      </c>
      <c r="K500" s="167" t="n">
        <v>0.95</v>
      </c>
      <c r="L500" s="124" t="inlineStr">
        <is>
          <t>Sistem Önerisi</t>
        </is>
      </c>
      <c r="M500" s="124" t="inlineStr">
        <is>
          <t>Saha Etüdü Bekleniyor kalibrasyon</t>
        </is>
      </c>
    </row>
    <row r="501" ht="15" customHeight="1" s="113">
      <c r="A501" s="124" t="inlineStr">
        <is>
          <t>M047</t>
        </is>
      </c>
      <c r="B501" s="124" t="inlineStr">
        <is>
          <t>ÇİFTLİK</t>
        </is>
      </c>
      <c r="C501" s="124" t="inlineStr">
        <is>
          <t>CEBRAİL ÇİÇEK</t>
        </is>
      </c>
      <c r="D501" s="124" t="inlineStr">
        <is>
          <t>U017</t>
        </is>
      </c>
      <c r="E501" s="124" t="inlineStr">
        <is>
          <t>MANAV</t>
        </is>
      </c>
      <c r="F501" s="124" t="inlineStr">
        <is>
          <t>TÜM AKTİVİTELER</t>
        </is>
      </c>
      <c r="G501" s="166" t="n">
        <v>1</v>
      </c>
      <c r="H501" s="166" t="n">
        <v>0.99</v>
      </c>
      <c r="I501" s="166" t="n">
        <v>0.99</v>
      </c>
      <c r="J501" s="166" t="n">
        <v>519</v>
      </c>
      <c r="K501" s="167" t="n">
        <v>0.95</v>
      </c>
      <c r="L501" s="124" t="inlineStr">
        <is>
          <t>Sistem Önerisi</t>
        </is>
      </c>
      <c r="M501" s="124" t="inlineStr">
        <is>
          <t>Saha Etüdü Bekleniyor kalibrasyon</t>
        </is>
      </c>
    </row>
    <row r="502" ht="15" customHeight="1" s="113">
      <c r="A502" s="124" t="inlineStr">
        <is>
          <t>M047</t>
        </is>
      </c>
      <c r="B502" s="124" t="inlineStr">
        <is>
          <t>ÇİFTLİK</t>
        </is>
      </c>
      <c r="C502" s="124" t="inlineStr">
        <is>
          <t>CEBRAİL ÇİÇEK</t>
        </is>
      </c>
      <c r="D502" s="124" t="inlineStr">
        <is>
          <t>U023</t>
        </is>
      </c>
      <c r="E502" s="124" t="inlineStr">
        <is>
          <t>ONLİNE TOPLAYICI</t>
        </is>
      </c>
      <c r="F502" s="124" t="inlineStr">
        <is>
          <t>TÜM AKTİVİTELER</t>
        </is>
      </c>
      <c r="G502" s="166" t="n">
        <v>1</v>
      </c>
      <c r="H502" s="166" t="n">
        <v>0.96</v>
      </c>
      <c r="I502" s="166" t="n">
        <v>0.96</v>
      </c>
      <c r="J502" s="166" t="n">
        <v>516</v>
      </c>
      <c r="K502" s="167" t="n">
        <v>0.95</v>
      </c>
      <c r="L502" s="124" t="inlineStr">
        <is>
          <t>Sistem Önerisi</t>
        </is>
      </c>
      <c r="M502" s="124" t="inlineStr">
        <is>
          <t>Saha Etüdü Bekleniyor kalibrasyon</t>
        </is>
      </c>
    </row>
    <row r="503" ht="15" customHeight="1" s="113">
      <c r="A503" s="124" t="inlineStr">
        <is>
          <t>M047</t>
        </is>
      </c>
      <c r="B503" s="124" t="inlineStr">
        <is>
          <t>ÇİFTLİK</t>
        </is>
      </c>
      <c r="C503" s="124" t="inlineStr">
        <is>
          <t>CEBRAİL ÇİÇEK</t>
        </is>
      </c>
      <c r="D503" s="124" t="inlineStr">
        <is>
          <t>U024</t>
        </is>
      </c>
      <c r="E503" s="124" t="inlineStr">
        <is>
          <t>ONLİNE ŞOFÖR</t>
        </is>
      </c>
      <c r="F503" s="124" t="inlineStr">
        <is>
          <t>TÜM AKTİVİTELER</t>
        </is>
      </c>
      <c r="G503" s="166" t="n">
        <v>1</v>
      </c>
      <c r="H503" s="166" t="n">
        <v>0.97</v>
      </c>
      <c r="I503" s="166" t="n">
        <v>0.97</v>
      </c>
      <c r="J503" s="166" t="n">
        <v>517</v>
      </c>
      <c r="K503" s="167" t="n">
        <v>0.95</v>
      </c>
      <c r="L503" s="124" t="inlineStr">
        <is>
          <t>Sistem Önerisi</t>
        </is>
      </c>
      <c r="M503" s="124" t="inlineStr">
        <is>
          <t>Saha Etüdü Bekleniyor kalibrasyon</t>
        </is>
      </c>
    </row>
    <row r="504" ht="15" customHeight="1" s="113">
      <c r="A504" s="124" t="inlineStr">
        <is>
          <t>M047</t>
        </is>
      </c>
      <c r="B504" s="124" t="inlineStr">
        <is>
          <t>ÇİFTLİK</t>
        </is>
      </c>
      <c r="C504" s="124" t="inlineStr">
        <is>
          <t>CEBRAİL ÇİÇEK</t>
        </is>
      </c>
      <c r="D504" s="124" t="inlineStr">
        <is>
          <t>U002</t>
        </is>
      </c>
      <c r="E504" s="124" t="inlineStr">
        <is>
          <t>BAKLİYAT</t>
        </is>
      </c>
      <c r="F504" s="124" t="inlineStr">
        <is>
          <t>TÜM AKTİVİTELER</t>
        </is>
      </c>
      <c r="G504" s="166" t="n">
        <v>1</v>
      </c>
      <c r="H504" s="166" t="n">
        <v>0.93</v>
      </c>
      <c r="I504" s="166" t="n">
        <v>0.93</v>
      </c>
      <c r="J504" s="166" t="n">
        <v>513</v>
      </c>
      <c r="K504" s="167" t="n">
        <v>0.95</v>
      </c>
      <c r="L504" s="124" t="inlineStr">
        <is>
          <t>Sistem Önerisi</t>
        </is>
      </c>
      <c r="M504" s="124" t="inlineStr">
        <is>
          <t>Saha Etüdü Bekleniyor kalibrasyon</t>
        </is>
      </c>
    </row>
    <row r="505" ht="15" customHeight="1" s="113">
      <c r="A505" s="124" t="inlineStr">
        <is>
          <t>M047</t>
        </is>
      </c>
      <c r="B505" s="124" t="inlineStr">
        <is>
          <t>ÇİFTLİK</t>
        </is>
      </c>
      <c r="C505" s="124" t="inlineStr">
        <is>
          <t>CEBRAİL ÇİÇEK</t>
        </is>
      </c>
      <c r="D505" s="124" t="inlineStr">
        <is>
          <t>U034</t>
        </is>
      </c>
      <c r="E505" s="124" t="inlineStr">
        <is>
          <t>UNLU MAMÜLLER</t>
        </is>
      </c>
      <c r="F505" s="124" t="inlineStr">
        <is>
          <t>TÜM AKTİVİTELER</t>
        </is>
      </c>
      <c r="G505" s="166" t="n">
        <v>1</v>
      </c>
      <c r="H505" s="166" t="n">
        <v>0.98</v>
      </c>
      <c r="I505" s="166" t="n">
        <v>0.98</v>
      </c>
      <c r="J505" s="166" t="n">
        <v>518</v>
      </c>
      <c r="K505" s="167" t="n">
        <v>0.95</v>
      </c>
      <c r="L505" s="124" t="inlineStr">
        <is>
          <t>Sistem Önerisi</t>
        </is>
      </c>
      <c r="M505" s="124" t="inlineStr">
        <is>
          <t>Saha Etüdü Bekleniyor kalibrasyon</t>
        </is>
      </c>
    </row>
    <row r="506" ht="15" customHeight="1" s="113">
      <c r="A506" s="124" t="inlineStr">
        <is>
          <t>M057</t>
        </is>
      </c>
      <c r="B506" s="124" t="inlineStr">
        <is>
          <t>BUCA2</t>
        </is>
      </c>
      <c r="C506" s="124" t="inlineStr">
        <is>
          <t>ERTAN TEKİ</t>
        </is>
      </c>
      <c r="D506" s="124" t="inlineStr">
        <is>
          <t>U015</t>
        </is>
      </c>
      <c r="E506" s="124" t="inlineStr">
        <is>
          <t>KASİYER</t>
        </is>
      </c>
      <c r="F506" s="124" t="inlineStr">
        <is>
          <t>TÜM AKTİVİTELER</t>
        </is>
      </c>
      <c r="G506" s="166" t="n">
        <v>2</v>
      </c>
      <c r="H506" s="166" t="n">
        <v>1.96</v>
      </c>
      <c r="I506" s="166" t="n">
        <v>0.98</v>
      </c>
      <c r="J506" s="166" t="n">
        <v>518</v>
      </c>
      <c r="K506" s="167" t="n">
        <v>0.95</v>
      </c>
      <c r="L506" s="124" t="inlineStr">
        <is>
          <t>Sistem Önerisi</t>
        </is>
      </c>
      <c r="M506" s="124" t="inlineStr">
        <is>
          <t>Saha Etüdü Bekleniyor kalibrasyon</t>
        </is>
      </c>
    </row>
    <row r="507" ht="15" customHeight="1" s="113">
      <c r="A507" s="124" t="inlineStr">
        <is>
          <t>M057</t>
        </is>
      </c>
      <c r="B507" s="124" t="inlineStr">
        <is>
          <t>BUCA2</t>
        </is>
      </c>
      <c r="C507" s="124" t="inlineStr">
        <is>
          <t>ERTAN TEKİ</t>
        </is>
      </c>
      <c r="D507" s="124" t="inlineStr">
        <is>
          <t>U026</t>
        </is>
      </c>
      <c r="E507" s="124" t="inlineStr">
        <is>
          <t>REYON GÖREVLİSİ</t>
        </is>
      </c>
      <c r="F507" s="124" t="inlineStr">
        <is>
          <t>TÜM AKTİVİTELER</t>
        </is>
      </c>
      <c r="G507" s="166" t="n">
        <v>1</v>
      </c>
      <c r="H507" s="166" t="n">
        <v>1</v>
      </c>
      <c r="I507" s="166" t="n">
        <v>1</v>
      </c>
      <c r="J507" s="166" t="n">
        <v>520</v>
      </c>
      <c r="K507" s="167" t="n">
        <v>0.95</v>
      </c>
      <c r="L507" s="124" t="inlineStr">
        <is>
          <t>Sistem Önerisi</t>
        </is>
      </c>
      <c r="M507" s="124" t="inlineStr">
        <is>
          <t>Saha Etüdü Bekleniyor kalibrasyon</t>
        </is>
      </c>
    </row>
    <row r="508" ht="15" customHeight="1" s="113">
      <c r="A508" s="124" t="inlineStr">
        <is>
          <t>M057</t>
        </is>
      </c>
      <c r="B508" s="124" t="inlineStr">
        <is>
          <t>BUCA2</t>
        </is>
      </c>
      <c r="C508" s="124" t="inlineStr">
        <is>
          <t>ERTAN TEKİ</t>
        </is>
      </c>
      <c r="D508" s="124" t="inlineStr">
        <is>
          <t>U042</t>
        </is>
      </c>
      <c r="E508" s="124" t="inlineStr">
        <is>
          <t>ŞARKÜTERİ</t>
        </is>
      </c>
      <c r="F508" s="124" t="inlineStr">
        <is>
          <t>TÜM AKTİVİTELER</t>
        </is>
      </c>
      <c r="G508" s="166" t="n">
        <v>1</v>
      </c>
      <c r="H508" s="166" t="n">
        <v>0.98</v>
      </c>
      <c r="I508" s="166" t="n">
        <v>0.98</v>
      </c>
      <c r="J508" s="166" t="n">
        <v>518</v>
      </c>
      <c r="K508" s="167" t="n">
        <v>0.95</v>
      </c>
      <c r="L508" s="124" t="inlineStr">
        <is>
          <t>Sistem Önerisi</t>
        </is>
      </c>
      <c r="M508" s="124" t="inlineStr">
        <is>
          <t>Saha Etüdü Bekleniyor kalibrasyon</t>
        </is>
      </c>
    </row>
    <row r="509" ht="15" customHeight="1" s="113">
      <c r="A509" s="124" t="inlineStr">
        <is>
          <t>M057</t>
        </is>
      </c>
      <c r="B509" s="124" t="inlineStr">
        <is>
          <t>BUCA2</t>
        </is>
      </c>
      <c r="C509" s="124" t="inlineStr">
        <is>
          <t>ERTAN TEKİ</t>
        </is>
      </c>
      <c r="D509" s="124" t="inlineStr">
        <is>
          <t>U013</t>
        </is>
      </c>
      <c r="E509" s="124" t="inlineStr">
        <is>
          <t>KASAP</t>
        </is>
      </c>
      <c r="F509" s="124" t="inlineStr">
        <is>
          <t>TÜM AKTİVİTELER</t>
        </is>
      </c>
      <c r="G509" s="166" t="n">
        <v>1</v>
      </c>
      <c r="H509" s="166" t="n">
        <v>0.96</v>
      </c>
      <c r="I509" s="166" t="n">
        <v>0.96</v>
      </c>
      <c r="J509" s="166" t="n">
        <v>516</v>
      </c>
      <c r="K509" s="167" t="n">
        <v>0.95</v>
      </c>
      <c r="L509" s="124" t="inlineStr">
        <is>
          <t>Sistem Önerisi</t>
        </is>
      </c>
      <c r="M509" s="124" t="inlineStr">
        <is>
          <t>Saha Etüdü Bekleniyor kalibrasyon</t>
        </is>
      </c>
    </row>
    <row r="510" ht="15" customHeight="1" s="113">
      <c r="A510" s="124" t="inlineStr">
        <is>
          <t>M057</t>
        </is>
      </c>
      <c r="B510" s="124" t="inlineStr">
        <is>
          <t>BUCA2</t>
        </is>
      </c>
      <c r="C510" s="124" t="inlineStr">
        <is>
          <t>ERTAN TEKİ</t>
        </is>
      </c>
      <c r="D510" s="124" t="inlineStr">
        <is>
          <t>U017</t>
        </is>
      </c>
      <c r="E510" s="124" t="inlineStr">
        <is>
          <t>MANAV</t>
        </is>
      </c>
      <c r="F510" s="124" t="inlineStr">
        <is>
          <t>TÜM AKTİVİTELER</t>
        </is>
      </c>
      <c r="G510" s="166" t="n">
        <v>1</v>
      </c>
      <c r="H510" s="166" t="n">
        <v>1</v>
      </c>
      <c r="I510" s="166" t="n">
        <v>1</v>
      </c>
      <c r="J510" s="166" t="n">
        <v>520</v>
      </c>
      <c r="K510" s="167" t="n">
        <v>0.95</v>
      </c>
      <c r="L510" s="124" t="inlineStr">
        <is>
          <t>Sistem Önerisi</t>
        </is>
      </c>
      <c r="M510" s="124" t="inlineStr">
        <is>
          <t>Saha Etüdü Bekleniyor kalibrasyon</t>
        </is>
      </c>
    </row>
    <row r="511" ht="15" customHeight="1" s="113">
      <c r="A511" s="124" t="inlineStr">
        <is>
          <t>M057</t>
        </is>
      </c>
      <c r="B511" s="124" t="inlineStr">
        <is>
          <t>BUCA2</t>
        </is>
      </c>
      <c r="C511" s="124" t="inlineStr">
        <is>
          <t>ERTAN TEKİ</t>
        </is>
      </c>
      <c r="D511" s="124" t="inlineStr">
        <is>
          <t>U023</t>
        </is>
      </c>
      <c r="E511" s="124" t="inlineStr">
        <is>
          <t>ONLİNE TOPLAYICI</t>
        </is>
      </c>
      <c r="F511" s="124" t="inlineStr">
        <is>
          <t>TÜM AKTİVİTELER</t>
        </is>
      </c>
      <c r="G511" s="166" t="n">
        <v>1</v>
      </c>
      <c r="H511" s="166" t="n">
        <v>0.97</v>
      </c>
      <c r="I511" s="166" t="n">
        <v>0.97</v>
      </c>
      <c r="J511" s="166" t="n">
        <v>517</v>
      </c>
      <c r="K511" s="167" t="n">
        <v>0.95</v>
      </c>
      <c r="L511" s="124" t="inlineStr">
        <is>
          <t>Sistem Önerisi</t>
        </is>
      </c>
      <c r="M511" s="124" t="inlineStr">
        <is>
          <t>Saha Etüdü Bekleniyor kalibrasyon</t>
        </is>
      </c>
    </row>
    <row r="512" ht="15" customHeight="1" s="113">
      <c r="A512" s="124" t="inlineStr">
        <is>
          <t>M057</t>
        </is>
      </c>
      <c r="B512" s="124" t="inlineStr">
        <is>
          <t>BUCA2</t>
        </is>
      </c>
      <c r="C512" s="124" t="inlineStr">
        <is>
          <t>ERTAN TEKİ</t>
        </is>
      </c>
      <c r="D512" s="124" t="inlineStr">
        <is>
          <t>U024</t>
        </is>
      </c>
      <c r="E512" s="124" t="inlineStr">
        <is>
          <t>ONLİNE ŞOFÖR</t>
        </is>
      </c>
      <c r="F512" s="124" t="inlineStr">
        <is>
          <t>TÜM AKTİVİTELER</t>
        </is>
      </c>
      <c r="G512" s="166" t="n">
        <v>1</v>
      </c>
      <c r="H512" s="166" t="n">
        <v>0.98</v>
      </c>
      <c r="I512" s="166" t="n">
        <v>0.98</v>
      </c>
      <c r="J512" s="166" t="n">
        <v>518</v>
      </c>
      <c r="K512" s="167" t="n">
        <v>0.95</v>
      </c>
      <c r="L512" s="124" t="inlineStr">
        <is>
          <t>Sistem Önerisi</t>
        </is>
      </c>
      <c r="M512" s="124" t="inlineStr">
        <is>
          <t>Saha Etüdü Bekleniyor kalibrasyon</t>
        </is>
      </c>
    </row>
    <row r="513" ht="15" customHeight="1" s="113">
      <c r="A513" s="124" t="inlineStr">
        <is>
          <t>M057</t>
        </is>
      </c>
      <c r="B513" s="124" t="inlineStr">
        <is>
          <t>BUCA2</t>
        </is>
      </c>
      <c r="C513" s="124" t="inlineStr">
        <is>
          <t>ERTAN TEKİ</t>
        </is>
      </c>
      <c r="D513" s="124" t="inlineStr">
        <is>
          <t>U002</t>
        </is>
      </c>
      <c r="E513" s="124" t="inlineStr">
        <is>
          <t>BAKLİYAT</t>
        </is>
      </c>
      <c r="F513" s="124" t="inlineStr">
        <is>
          <t>TÜM AKTİVİTELER</t>
        </is>
      </c>
      <c r="G513" s="166" t="n">
        <v>1</v>
      </c>
      <c r="H513" s="166" t="n">
        <v>0.9399999999999999</v>
      </c>
      <c r="I513" s="166" t="n">
        <v>0.9399999999999999</v>
      </c>
      <c r="J513" s="166" t="n">
        <v>514</v>
      </c>
      <c r="K513" s="167" t="n">
        <v>0.95</v>
      </c>
      <c r="L513" s="124" t="inlineStr">
        <is>
          <t>Sistem Önerisi</t>
        </is>
      </c>
      <c r="M513" s="124" t="inlineStr">
        <is>
          <t>Saha Etüdü Bekleniyor kalibrasyon</t>
        </is>
      </c>
    </row>
    <row r="514" ht="15" customHeight="1" s="113">
      <c r="A514" s="124" t="inlineStr">
        <is>
          <t>M057</t>
        </is>
      </c>
      <c r="B514" s="124" t="inlineStr">
        <is>
          <t>BUCA2</t>
        </is>
      </c>
      <c r="C514" s="124" t="inlineStr">
        <is>
          <t>ERTAN TEKİ</t>
        </is>
      </c>
      <c r="D514" s="124" t="inlineStr">
        <is>
          <t>U034</t>
        </is>
      </c>
      <c r="E514" s="124" t="inlineStr">
        <is>
          <t>UNLU MAMÜLLER</t>
        </is>
      </c>
      <c r="F514" s="124" t="inlineStr">
        <is>
          <t>TÜM AKTİVİTELER</t>
        </is>
      </c>
      <c r="G514" s="166" t="n">
        <v>1</v>
      </c>
      <c r="H514" s="166" t="n">
        <v>0.99</v>
      </c>
      <c r="I514" s="166" t="n">
        <v>0.99</v>
      </c>
      <c r="J514" s="166" t="n">
        <v>519</v>
      </c>
      <c r="K514" s="167" t="n">
        <v>0.95</v>
      </c>
      <c r="L514" s="124" t="inlineStr">
        <is>
          <t>Sistem Önerisi</t>
        </is>
      </c>
      <c r="M514" s="124" t="inlineStr">
        <is>
          <t>Saha Etüdü Bekleniyor kalibrasyon</t>
        </is>
      </c>
    </row>
  </sheetData>
  <dataValidations count="1">
    <dataValidation sqref="L2:L514" showDropDown="0" showInputMessage="0" showErrorMessage="0" allowBlank="0" type="list" errorStyle="stop" operator="between">
      <formula1>"Sistem Önerisi,Yönetici Onaylı,Reddedildi"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1" customWidth="1" style="112" min="1" max="1"/>
    <col width="24" customWidth="1" style="112" min="2" max="2"/>
    <col width="15" customWidth="1" style="112" min="3" max="3"/>
    <col width="48" customWidth="1" style="112" min="4" max="4"/>
    <col width="22" customWidth="1" style="112" min="5" max="5"/>
    <col width="12" customWidth="1" style="112" min="6" max="6"/>
  </cols>
  <sheetData>
    <row r="1" ht="15" customHeight="1" s="113">
      <c r="A1" s="159" t="inlineStr">
        <is>
          <t>UnvanID</t>
        </is>
      </c>
      <c r="B1" s="159" t="inlineStr">
        <is>
          <t>Unvan</t>
        </is>
      </c>
      <c r="C1" s="159" t="inlineStr">
        <is>
          <t>Minimum Kişi</t>
        </is>
      </c>
      <c r="D1" s="159" t="inlineStr">
        <is>
          <t>Gerekçe</t>
        </is>
      </c>
      <c r="E1" s="159" t="inlineStr">
        <is>
          <t>Kural Türü</t>
        </is>
      </c>
      <c r="F1" s="159" t="inlineStr">
        <is>
          <t>Aktif Mi</t>
        </is>
      </c>
    </row>
    <row r="2" ht="15" customHeight="1" s="113">
      <c r="A2" s="124" t="inlineStr">
        <is>
          <t>U015</t>
        </is>
      </c>
      <c r="B2" s="124" t="inlineStr">
        <is>
          <t>KASİYER</t>
        </is>
      </c>
      <c r="C2" s="124" t="n">
        <v>2</v>
      </c>
      <c r="D2" s="124" t="inlineStr">
        <is>
          <t>Mağaza açık olduğu sürece kasa sürekliliği</t>
        </is>
      </c>
      <c r="E2" s="124" t="inlineStr">
        <is>
          <t>Operasyon</t>
        </is>
      </c>
      <c r="F2" s="124" t="inlineStr">
        <is>
          <t>Evet</t>
        </is>
      </c>
    </row>
    <row r="3" ht="15" customHeight="1" s="113">
      <c r="A3" s="124" t="inlineStr">
        <is>
          <t>U026</t>
        </is>
      </c>
      <c r="B3" s="124" t="inlineStr">
        <is>
          <t>REYON GÖREVLİSİ</t>
        </is>
      </c>
      <c r="C3" s="124" t="n">
        <v>1</v>
      </c>
      <c r="D3" s="124" t="inlineStr">
        <is>
          <t>Raf, fiyat ve müşteri desteği sürekliliği</t>
        </is>
      </c>
      <c r="E3" s="124" t="inlineStr">
        <is>
          <t>Operasyon</t>
        </is>
      </c>
      <c r="F3" s="124" t="inlineStr">
        <is>
          <t>Evet</t>
        </is>
      </c>
    </row>
    <row r="4" ht="15" customHeight="1" s="113">
      <c r="A4" s="124" t="inlineStr">
        <is>
          <t>U042</t>
        </is>
      </c>
      <c r="B4" s="124" t="inlineStr">
        <is>
          <t>ŞARKÜTERİ</t>
        </is>
      </c>
      <c r="C4" s="124" t="n">
        <v>1</v>
      </c>
      <c r="D4" s="124" t="inlineStr">
        <is>
          <t>Hizmet ve hijyen sürekliliği</t>
        </is>
      </c>
      <c r="E4" s="124" t="inlineStr">
        <is>
          <t>Gıda Güvenliği</t>
        </is>
      </c>
      <c r="F4" s="124" t="inlineStr">
        <is>
          <t>Evet</t>
        </is>
      </c>
    </row>
    <row r="5" ht="15" customHeight="1" s="113">
      <c r="A5" s="124" t="inlineStr">
        <is>
          <t>U013</t>
        </is>
      </c>
      <c r="B5" s="124" t="inlineStr">
        <is>
          <t>KASAP</t>
        </is>
      </c>
      <c r="C5" s="124" t="n">
        <v>1</v>
      </c>
      <c r="D5" s="124" t="inlineStr">
        <is>
          <t>Yetkinlik ve gıda güvenliği gerekliliği</t>
        </is>
      </c>
      <c r="E5" s="124" t="inlineStr">
        <is>
          <t>Gıda Güvenliği</t>
        </is>
      </c>
      <c r="F5" s="124" t="inlineStr">
        <is>
          <t>Evet</t>
        </is>
      </c>
    </row>
    <row r="6" ht="15" customHeight="1" s="113">
      <c r="A6" s="124" t="inlineStr">
        <is>
          <t>U017</t>
        </is>
      </c>
      <c r="B6" s="124" t="inlineStr">
        <is>
          <t>MANAV</t>
        </is>
      </c>
      <c r="C6" s="124" t="n">
        <v>1</v>
      </c>
      <c r="D6" s="124" t="inlineStr">
        <is>
          <t>Teşhir ve fire kontrol sürekliliği</t>
        </is>
      </c>
      <c r="E6" s="124" t="inlineStr">
        <is>
          <t>Operasyon</t>
        </is>
      </c>
      <c r="F6" s="124" t="inlineStr">
        <is>
          <t>Evet</t>
        </is>
      </c>
    </row>
    <row r="7" ht="15" customHeight="1" s="113">
      <c r="A7" s="124" t="inlineStr">
        <is>
          <t>U023</t>
        </is>
      </c>
      <c r="B7" s="124" t="inlineStr">
        <is>
          <t>ONLİNE TOPLAYICI</t>
        </is>
      </c>
      <c r="C7" s="124" t="n">
        <v>1</v>
      </c>
      <c r="D7" s="124" t="inlineStr">
        <is>
          <t>Online sipariş hizmet seviyesi</t>
        </is>
      </c>
      <c r="E7" s="124" t="inlineStr">
        <is>
          <t>Müşteri Deneyimi</t>
        </is>
      </c>
      <c r="F7" s="124" t="inlineStr">
        <is>
          <t>Evet</t>
        </is>
      </c>
    </row>
    <row r="8" ht="15" customHeight="1" s="113">
      <c r="A8" s="124" t="inlineStr">
        <is>
          <t>U024</t>
        </is>
      </c>
      <c r="B8" s="124" t="inlineStr">
        <is>
          <t>ONLİNE ŞOFÖR</t>
        </is>
      </c>
      <c r="C8" s="124" t="n">
        <v>1</v>
      </c>
      <c r="D8" s="124" t="inlineStr">
        <is>
          <t>Teslimat sürekliliği</t>
        </is>
      </c>
      <c r="E8" s="124" t="inlineStr">
        <is>
          <t>Müşteri Deneyimi</t>
        </is>
      </c>
      <c r="F8" s="124" t="inlineStr">
        <is>
          <t>Evet</t>
        </is>
      </c>
    </row>
    <row r="9" ht="15" customHeight="1" s="113">
      <c r="A9" s="124" t="inlineStr">
        <is>
          <t>U002</t>
        </is>
      </c>
      <c r="B9" s="124" t="inlineStr">
        <is>
          <t>BAKLİYAT</t>
        </is>
      </c>
      <c r="C9" s="124" t="n">
        <v>1</v>
      </c>
      <c r="D9" s="124" t="inlineStr">
        <is>
          <t>Dolum ve stok sürekliliği</t>
        </is>
      </c>
      <c r="E9" s="124" t="inlineStr">
        <is>
          <t>Operasyon</t>
        </is>
      </c>
      <c r="F9" s="124" t="inlineStr">
        <is>
          <t>Evet</t>
        </is>
      </c>
    </row>
    <row r="10" ht="15" customHeight="1" s="113">
      <c r="A10" s="124" t="inlineStr">
        <is>
          <t>U034</t>
        </is>
      </c>
      <c r="B10" s="124" t="inlineStr">
        <is>
          <t>UNLU MAMÜLLER</t>
        </is>
      </c>
      <c r="C10" s="124" t="n">
        <v>1</v>
      </c>
      <c r="D10" s="124" t="inlineStr">
        <is>
          <t>Üretim ve hizmet sürekliliği</t>
        </is>
      </c>
      <c r="E10" s="124" t="inlineStr">
        <is>
          <t>Gıda Güvenliği</t>
        </is>
      </c>
      <c r="F10" s="124" t="inlineStr">
        <is>
          <t>Evet</t>
        </is>
      </c>
    </row>
    <row r="11" ht="15" customHeight="1" s="113">
      <c r="A11" s="124" t="n"/>
      <c r="B11" s="124" t="n"/>
      <c r="C11" s="124" t="n"/>
      <c r="D11" s="124" t="n"/>
      <c r="E11" s="124" t="n"/>
      <c r="F11" s="124" t="n"/>
    </row>
    <row r="12" ht="15" customHeight="1" s="113">
      <c r="A12" s="124" t="n"/>
      <c r="B12" s="124" t="n"/>
      <c r="C12" s="124" t="n"/>
      <c r="D12" s="124" t="n"/>
      <c r="E12" s="124" t="n"/>
      <c r="F12" s="124" t="n"/>
    </row>
    <row r="13" ht="15" customHeight="1" s="113">
      <c r="A13" s="124" t="n"/>
      <c r="B13" s="124" t="n"/>
      <c r="C13" s="124" t="n"/>
      <c r="D13" s="124" t="n"/>
      <c r="E13" s="124" t="n"/>
      <c r="F13" s="124" t="n"/>
    </row>
    <row r="14" ht="15" customHeight="1" s="113">
      <c r="A14" s="124" t="n"/>
      <c r="B14" s="124" t="n"/>
      <c r="C14" s="124" t="n"/>
      <c r="D14" s="124" t="n"/>
      <c r="E14" s="124" t="n"/>
      <c r="F14" s="124" t="n"/>
    </row>
    <row r="15" ht="15" customHeight="1" s="113">
      <c r="A15" s="124" t="n"/>
      <c r="B15" s="124" t="n"/>
      <c r="C15" s="124" t="n"/>
      <c r="D15" s="124" t="n"/>
      <c r="E15" s="124" t="n"/>
      <c r="F15" s="124" t="n"/>
    </row>
    <row r="16" ht="15" customHeight="1" s="113">
      <c r="A16" s="124" t="n"/>
      <c r="B16" s="124" t="n"/>
      <c r="C16" s="124" t="n"/>
      <c r="D16" s="124" t="n"/>
      <c r="E16" s="124" t="n"/>
      <c r="F16" s="124" t="n"/>
    </row>
    <row r="17" ht="15" customHeight="1" s="113">
      <c r="A17" s="124" t="n"/>
      <c r="B17" s="124" t="n"/>
      <c r="C17" s="124" t="n"/>
      <c r="D17" s="124" t="n"/>
      <c r="E17" s="124" t="n"/>
      <c r="F17" s="124" t="n"/>
    </row>
    <row r="18" ht="15" customHeight="1" s="113">
      <c r="A18" s="124" t="n"/>
      <c r="B18" s="124" t="n"/>
      <c r="C18" s="124" t="n"/>
      <c r="D18" s="124" t="n"/>
      <c r="E18" s="124" t="n"/>
      <c r="F18" s="124" t="n"/>
    </row>
    <row r="19" ht="15" customHeight="1" s="113">
      <c r="A19" s="124" t="n"/>
      <c r="B19" s="124" t="n"/>
      <c r="C19" s="124" t="n"/>
      <c r="D19" s="124" t="n"/>
      <c r="E19" s="124" t="n"/>
      <c r="F19" s="124" t="n"/>
    </row>
    <row r="20" ht="15" customHeight="1" s="113">
      <c r="A20" s="124" t="n"/>
      <c r="B20" s="124" t="n"/>
      <c r="C20" s="124" t="n"/>
      <c r="D20" s="124" t="n"/>
      <c r="E20" s="124" t="n"/>
      <c r="F20" s="124" t="n"/>
    </row>
    <row r="21" ht="15" customHeight="1" s="113">
      <c r="A21" s="124" t="n"/>
      <c r="B21" s="124" t="n"/>
      <c r="C21" s="124" t="n"/>
      <c r="D21" s="124" t="n"/>
      <c r="E21" s="124" t="n"/>
      <c r="F21" s="124" t="n"/>
    </row>
    <row r="22" ht="15" customHeight="1" s="113">
      <c r="A22" s="124" t="n"/>
      <c r="B22" s="124" t="n"/>
      <c r="C22" s="124" t="n"/>
      <c r="D22" s="124" t="n"/>
      <c r="E22" s="124" t="n"/>
      <c r="F22" s="124" t="n"/>
    </row>
    <row r="23" ht="15" customHeight="1" s="113">
      <c r="A23" s="124" t="n"/>
      <c r="B23" s="124" t="n"/>
      <c r="C23" s="124" t="n"/>
      <c r="D23" s="124" t="n"/>
      <c r="E23" s="124" t="n"/>
      <c r="F23" s="124" t="n"/>
    </row>
    <row r="24" ht="15" customHeight="1" s="113">
      <c r="A24" s="124" t="n"/>
      <c r="B24" s="124" t="n"/>
      <c r="C24" s="124" t="n"/>
      <c r="D24" s="124" t="n"/>
      <c r="E24" s="124" t="n"/>
      <c r="F24" s="124" t="n"/>
    </row>
    <row r="25" ht="15" customHeight="1" s="113">
      <c r="A25" s="124" t="n"/>
      <c r="B25" s="124" t="n"/>
      <c r="C25" s="124" t="n"/>
      <c r="D25" s="124" t="n"/>
      <c r="E25" s="124" t="n"/>
      <c r="F25" s="124" t="n"/>
    </row>
    <row r="26" ht="15" customHeight="1" s="113">
      <c r="A26" s="124" t="n"/>
      <c r="B26" s="124" t="n"/>
      <c r="C26" s="124" t="n"/>
      <c r="D26" s="124" t="n"/>
      <c r="E26" s="124" t="n"/>
      <c r="F26" s="124" t="n"/>
    </row>
    <row r="27" ht="15" customHeight="1" s="113">
      <c r="A27" s="124" t="n"/>
      <c r="B27" s="124" t="n"/>
      <c r="C27" s="124" t="n"/>
      <c r="D27" s="124" t="n"/>
      <c r="E27" s="124" t="n"/>
      <c r="F27" s="124" t="n"/>
    </row>
    <row r="28" ht="15" customHeight="1" s="113">
      <c r="A28" s="124" t="n"/>
      <c r="B28" s="124" t="n"/>
      <c r="C28" s="124" t="n"/>
      <c r="D28" s="124" t="n"/>
      <c r="E28" s="124" t="n"/>
      <c r="F28" s="124" t="n"/>
    </row>
    <row r="29" ht="15" customHeight="1" s="113">
      <c r="A29" s="124" t="n"/>
      <c r="B29" s="124" t="n"/>
      <c r="C29" s="124" t="n"/>
      <c r="D29" s="124" t="n"/>
      <c r="E29" s="124" t="n"/>
      <c r="F29" s="124" t="n"/>
    </row>
    <row r="30" ht="15" customHeight="1" s="113">
      <c r="A30" s="124" t="n"/>
      <c r="B30" s="124" t="n"/>
      <c r="C30" s="124" t="n"/>
      <c r="D30" s="124" t="n"/>
      <c r="E30" s="124" t="n"/>
      <c r="F30" s="124" t="n"/>
    </row>
    <row r="31" ht="15" customHeight="1" s="113">
      <c r="A31" s="124" t="n"/>
      <c r="B31" s="124" t="n"/>
      <c r="C31" s="124" t="n"/>
      <c r="D31" s="124" t="n"/>
      <c r="E31" s="124" t="n"/>
      <c r="F31" s="124" t="n"/>
    </row>
    <row r="32" ht="15" customHeight="1" s="113">
      <c r="A32" s="124" t="n"/>
      <c r="B32" s="124" t="n"/>
      <c r="C32" s="124" t="n"/>
      <c r="D32" s="124" t="n"/>
      <c r="E32" s="124" t="n"/>
      <c r="F32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H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1" customWidth="1" style="112" min="1" max="1"/>
    <col width="24" customWidth="1" style="112" min="2" max="2"/>
    <col width="28" customWidth="1" style="112" min="3" max="3"/>
    <col width="18" customWidth="1" style="112" min="4" max="4"/>
    <col width="16" customWidth="1" style="112" min="5" max="5"/>
    <col width="15" customWidth="1" style="112" min="6" max="6"/>
    <col width="26" customWidth="1" style="112" min="7" max="7"/>
    <col width="12" customWidth="1" style="112" min="8" max="8"/>
  </cols>
  <sheetData>
    <row r="1" ht="15" customHeight="1" s="113">
      <c r="A1" s="159" t="inlineStr">
        <is>
          <t>MağazaID</t>
        </is>
      </c>
      <c r="B1" s="159" t="inlineStr">
        <is>
          <t>Mağaza</t>
        </is>
      </c>
      <c r="C1" s="159" t="inlineStr">
        <is>
          <t>Bölge</t>
        </is>
      </c>
      <c r="D1" s="159" t="inlineStr">
        <is>
          <t>Pik Saat Aralığı</t>
        </is>
      </c>
      <c r="E1" s="159" t="inlineStr">
        <is>
          <t>Pik Hacim Payı</t>
        </is>
      </c>
      <c r="F1" s="159" t="inlineStr">
        <is>
          <t>Pik Katsayısı</t>
        </is>
      </c>
      <c r="G1" s="159" t="inlineStr">
        <is>
          <t>Veri Kaynağı</t>
        </is>
      </c>
      <c r="H1" s="159" t="inlineStr">
        <is>
          <t>Durum</t>
        </is>
      </c>
    </row>
    <row r="2" ht="15" customHeight="1" s="113">
      <c r="A2" s="124" t="inlineStr">
        <is>
          <t>M001</t>
        </is>
      </c>
      <c r="B2" s="124" t="inlineStr">
        <is>
          <t>AKEVLER</t>
        </is>
      </c>
      <c r="C2" s="124" t="inlineStr">
        <is>
          <t>ERTAN TEKİ</t>
        </is>
      </c>
      <c r="D2" s="124" t="inlineStr">
        <is>
          <t>17:00-20:00</t>
        </is>
      </c>
      <c r="E2" s="167" t="n">
        <v>0.19</v>
      </c>
      <c r="F2" s="166" t="n">
        <v>1</v>
      </c>
      <c r="G2" s="124" t="inlineStr">
        <is>
          <t>Saatlik Yoğunluk / Saha Etüdü Bekleniyor</t>
        </is>
      </c>
      <c r="H2" s="124" t="inlineStr">
        <is>
          <t>Aktif</t>
        </is>
      </c>
    </row>
    <row r="3" ht="15" customHeight="1" s="113">
      <c r="A3" s="124" t="inlineStr">
        <is>
          <t>M002</t>
        </is>
      </c>
      <c r="B3" s="124" t="inlineStr">
        <is>
          <t>AYDIN EFELER</t>
        </is>
      </c>
      <c r="C3" s="124" t="inlineStr">
        <is>
          <t>CÜNEYT ÇIKRIKÇI - AYŞE AVCU</t>
        </is>
      </c>
      <c r="D3" s="124" t="inlineStr">
        <is>
          <t>17:00-20:00</t>
        </is>
      </c>
      <c r="E3" s="167" t="n">
        <v>0.2</v>
      </c>
      <c r="F3" s="166" t="n">
        <v>1</v>
      </c>
      <c r="G3" s="124" t="inlineStr">
        <is>
          <t>Saatlik Yoğunluk / Saha Etüdü Bekleniyor</t>
        </is>
      </c>
      <c r="H3" s="124" t="inlineStr">
        <is>
          <t>Aktif</t>
        </is>
      </c>
    </row>
    <row r="4" ht="15" customHeight="1" s="113">
      <c r="A4" s="124" t="inlineStr">
        <is>
          <t>M003</t>
        </is>
      </c>
      <c r="B4" s="124" t="inlineStr">
        <is>
          <t>AYDIN EFELER-2</t>
        </is>
      </c>
      <c r="C4" s="124" t="inlineStr">
        <is>
          <t>CÜNEYT ÇIKRIKÇI - AYŞE AVCU</t>
        </is>
      </c>
      <c r="D4" s="124" t="inlineStr">
        <is>
          <t>17:00-20:00</t>
        </is>
      </c>
      <c r="E4" s="167" t="n">
        <v>0.21</v>
      </c>
      <c r="F4" s="166" t="n">
        <v>1.01</v>
      </c>
      <c r="G4" s="124" t="inlineStr">
        <is>
          <t>Saatlik Yoğunluk / Saha Etüdü Bekleniyor</t>
        </is>
      </c>
      <c r="H4" s="124" t="inlineStr">
        <is>
          <t>Aktif</t>
        </is>
      </c>
    </row>
    <row r="5" ht="15" customHeight="1" s="113">
      <c r="A5" s="124" t="inlineStr">
        <is>
          <t>M004</t>
        </is>
      </c>
      <c r="B5" s="124" t="inlineStr">
        <is>
          <t>AYDIN FATİH</t>
        </is>
      </c>
      <c r="C5" s="124" t="inlineStr">
        <is>
          <t>CÜNEYT ÇIKRIKÇI - AYŞE AVCU</t>
        </is>
      </c>
      <c r="D5" s="124" t="inlineStr">
        <is>
          <t>17:00-20:00</t>
        </is>
      </c>
      <c r="E5" s="167" t="n">
        <v>0.22</v>
      </c>
      <c r="F5" s="166" t="n">
        <v>1.03</v>
      </c>
      <c r="G5" s="124" t="inlineStr">
        <is>
          <t>Saatlik Yoğunluk / Saha Etüdü Bekleniyor</t>
        </is>
      </c>
      <c r="H5" s="124" t="inlineStr">
        <is>
          <t>Aktif</t>
        </is>
      </c>
    </row>
    <row r="6" ht="15" customHeight="1" s="113">
      <c r="A6" s="124" t="inlineStr">
        <is>
          <t>M005</t>
        </is>
      </c>
      <c r="B6" s="124" t="inlineStr">
        <is>
          <t>AYDIN FATİH-2</t>
        </is>
      </c>
      <c r="C6" s="124" t="inlineStr">
        <is>
          <t>CÜNEYT ÇIKRIKÇI - AYŞE AVCU</t>
        </is>
      </c>
      <c r="D6" s="124" t="inlineStr">
        <is>
          <t>17:00-20:00</t>
        </is>
      </c>
      <c r="E6" s="167" t="n">
        <v>0.23</v>
      </c>
      <c r="F6" s="166" t="n">
        <v>1.04</v>
      </c>
      <c r="G6" s="124" t="inlineStr">
        <is>
          <t>Saatlik Yoğunluk / Saha Etüdü Bekleniyor</t>
        </is>
      </c>
      <c r="H6" s="124" t="inlineStr">
        <is>
          <t>Aktif</t>
        </is>
      </c>
    </row>
    <row r="7" ht="15" customHeight="1" s="113">
      <c r="A7" s="124" t="inlineStr">
        <is>
          <t>M006</t>
        </is>
      </c>
      <c r="B7" s="124" t="inlineStr">
        <is>
          <t>AYDIN GİRNE</t>
        </is>
      </c>
      <c r="C7" s="124" t="inlineStr">
        <is>
          <t>CÜNEYT ÇIKRIKÇI - AYŞE AVCU</t>
        </is>
      </c>
      <c r="D7" s="124" t="inlineStr">
        <is>
          <t>17:00-20:00</t>
        </is>
      </c>
      <c r="E7" s="167" t="n">
        <v>0.24</v>
      </c>
      <c r="F7" s="166" t="n">
        <v>1.06</v>
      </c>
      <c r="G7" s="124" t="inlineStr">
        <is>
          <t>Saatlik Yoğunluk / Saha Etüdü Bekleniyor</t>
        </is>
      </c>
      <c r="H7" s="124" t="inlineStr">
        <is>
          <t>Aktif</t>
        </is>
      </c>
    </row>
    <row r="8" ht="15" customHeight="1" s="113">
      <c r="A8" s="124" t="inlineStr">
        <is>
          <t>M007</t>
        </is>
      </c>
      <c r="B8" s="124" t="inlineStr">
        <is>
          <t>AYDIN MİMARSİNAN</t>
        </is>
      </c>
      <c r="C8" s="124" t="inlineStr">
        <is>
          <t>CÜNEYT ÇIKRIKÇI - AYŞE AVCU</t>
        </is>
      </c>
      <c r="D8" s="124" t="inlineStr">
        <is>
          <t>17:00-20:00</t>
        </is>
      </c>
      <c r="E8" s="167" t="n">
        <v>0.25</v>
      </c>
      <c r="F8" s="166" t="n">
        <v>1.07</v>
      </c>
      <c r="G8" s="124" t="inlineStr">
        <is>
          <t>Saatlik Yoğunluk / Saha Etüdü Bekleniyor</t>
        </is>
      </c>
      <c r="H8" s="124" t="inlineStr">
        <is>
          <t>Aktif</t>
        </is>
      </c>
    </row>
    <row r="9" ht="15" customHeight="1" s="113">
      <c r="A9" s="124" t="inlineStr">
        <is>
          <t>M008</t>
        </is>
      </c>
      <c r="B9" s="124" t="inlineStr">
        <is>
          <t>AYRANCILAR</t>
        </is>
      </c>
      <c r="C9" s="124" t="inlineStr">
        <is>
          <t>CÜNEYT ÇIKRIKÇI - AYŞE AVCU</t>
        </is>
      </c>
      <c r="D9" s="124" t="inlineStr">
        <is>
          <t>17:00-20:00</t>
        </is>
      </c>
      <c r="E9" s="167" t="n">
        <v>0.26</v>
      </c>
      <c r="F9" s="166" t="n">
        <v>1.09</v>
      </c>
      <c r="G9" s="124" t="inlineStr">
        <is>
          <t>Saatlik Yoğunluk / Saha Etüdü Bekleniyor</t>
        </is>
      </c>
      <c r="H9" s="124" t="inlineStr">
        <is>
          <t>Aktif</t>
        </is>
      </c>
    </row>
    <row r="10" ht="15" customHeight="1" s="113">
      <c r="A10" s="124" t="inlineStr">
        <is>
          <t>M009</t>
        </is>
      </c>
      <c r="B10" s="124" t="inlineStr">
        <is>
          <t>BALÇOVA</t>
        </is>
      </c>
      <c r="C10" s="124" t="inlineStr">
        <is>
          <t>ERTAN TEKİ</t>
        </is>
      </c>
      <c r="D10" s="124" t="inlineStr">
        <is>
          <t>17:00-20:00</t>
        </is>
      </c>
      <c r="E10" s="167" t="n">
        <v>0.27</v>
      </c>
      <c r="F10" s="166" t="n">
        <v>1.1</v>
      </c>
      <c r="G10" s="124" t="inlineStr">
        <is>
          <t>Saatlik Yoğunluk / Saha Etüdü Bekleniyor</t>
        </is>
      </c>
      <c r="H10" s="124" t="inlineStr">
        <is>
          <t>Aktif</t>
        </is>
      </c>
    </row>
    <row r="11" ht="15" customHeight="1" s="113">
      <c r="A11" s="124" t="inlineStr">
        <is>
          <t>M010</t>
        </is>
      </c>
      <c r="B11" s="124" t="inlineStr">
        <is>
          <t>BAYRAKLI</t>
        </is>
      </c>
      <c r="C11" s="124" t="inlineStr">
        <is>
          <t>DERYA YARDIMCI</t>
        </is>
      </c>
      <c r="D11" s="124" t="inlineStr">
        <is>
          <t>17:00-20:00</t>
        </is>
      </c>
      <c r="E11" s="167" t="n">
        <v>0.19</v>
      </c>
      <c r="F11" s="166" t="n">
        <v>1</v>
      </c>
      <c r="G11" s="124" t="inlineStr">
        <is>
          <t>Saatlik Yoğunluk / Saha Etüdü Bekleniyor</t>
        </is>
      </c>
      <c r="H11" s="124" t="inlineStr">
        <is>
          <t>Aktif</t>
        </is>
      </c>
    </row>
    <row r="12" ht="15" customHeight="1" s="113">
      <c r="A12" s="124" t="inlineStr">
        <is>
          <t>M011</t>
        </is>
      </c>
      <c r="B12" s="124" t="inlineStr">
        <is>
          <t>BOZYAKA</t>
        </is>
      </c>
      <c r="C12" s="124" t="inlineStr">
        <is>
          <t>ERTAN TEKİ</t>
        </is>
      </c>
      <c r="D12" s="124" t="inlineStr">
        <is>
          <t>17:00-20:00</t>
        </is>
      </c>
      <c r="E12" s="167" t="n">
        <v>0.2</v>
      </c>
      <c r="F12" s="166" t="n">
        <v>1</v>
      </c>
      <c r="G12" s="124" t="inlineStr">
        <is>
          <t>Saatlik Yoğunluk / Saha Etüdü Bekleniyor</t>
        </is>
      </c>
      <c r="H12" s="124" t="inlineStr">
        <is>
          <t>Aktif</t>
        </is>
      </c>
    </row>
    <row r="13" ht="15" customHeight="1" s="113">
      <c r="A13" s="124" t="inlineStr">
        <is>
          <t>M012</t>
        </is>
      </c>
      <c r="B13" s="124" t="inlineStr">
        <is>
          <t xml:space="preserve">BUCA </t>
        </is>
      </c>
      <c r="C13" s="124" t="inlineStr">
        <is>
          <t>DERYA YARDIMCI</t>
        </is>
      </c>
      <c r="D13" s="124" t="inlineStr">
        <is>
          <t>17:00-20:00</t>
        </is>
      </c>
      <c r="E13" s="167" t="n">
        <v>0.21</v>
      </c>
      <c r="F13" s="166" t="n">
        <v>1.01</v>
      </c>
      <c r="G13" s="124" t="inlineStr">
        <is>
          <t>Saatlik Yoğunluk / Saha Etüdü Bekleniyor</t>
        </is>
      </c>
      <c r="H13" s="124" t="inlineStr">
        <is>
          <t>Aktif</t>
        </is>
      </c>
    </row>
    <row r="14" ht="15" customHeight="1" s="113">
      <c r="A14" s="124" t="inlineStr">
        <is>
          <t>M013</t>
        </is>
      </c>
      <c r="B14" s="124" t="inlineStr">
        <is>
          <t>DEDEBAŞI</t>
        </is>
      </c>
      <c r="C14" s="124" t="inlineStr">
        <is>
          <t>DERYA YARDIMCI</t>
        </is>
      </c>
      <c r="D14" s="124" t="inlineStr">
        <is>
          <t>17:00-20:00</t>
        </is>
      </c>
      <c r="E14" s="167" t="n">
        <v>0.22</v>
      </c>
      <c r="F14" s="166" t="n">
        <v>1.03</v>
      </c>
      <c r="G14" s="124" t="inlineStr">
        <is>
          <t>Saatlik Yoğunluk / Saha Etüdü Bekleniyor</t>
        </is>
      </c>
      <c r="H14" s="124" t="inlineStr">
        <is>
          <t>Aktif</t>
        </is>
      </c>
    </row>
    <row r="15" ht="15" customHeight="1" s="113">
      <c r="A15" s="124" t="inlineStr">
        <is>
          <t>M014</t>
        </is>
      </c>
      <c r="B15" s="124" t="inlineStr">
        <is>
          <t>ESKİİZMİR</t>
        </is>
      </c>
      <c r="C15" s="124" t="inlineStr">
        <is>
          <t>ERTAN TEKİ</t>
        </is>
      </c>
      <c r="D15" s="124" t="inlineStr">
        <is>
          <t>17:00-20:00</t>
        </is>
      </c>
      <c r="E15" s="167" t="n">
        <v>0.23</v>
      </c>
      <c r="F15" s="166" t="n">
        <v>1.04</v>
      </c>
      <c r="G15" s="124" t="inlineStr">
        <is>
          <t>Saatlik Yoğunluk / Saha Etüdü Bekleniyor</t>
        </is>
      </c>
      <c r="H15" s="124" t="inlineStr">
        <is>
          <t>Aktif</t>
        </is>
      </c>
    </row>
    <row r="16" ht="15" customHeight="1" s="113">
      <c r="A16" s="124" t="inlineStr">
        <is>
          <t>M015</t>
        </is>
      </c>
      <c r="B16" s="124" t="inlineStr">
        <is>
          <t>GAZİEMİR-1</t>
        </is>
      </c>
      <c r="C16" s="124" t="inlineStr">
        <is>
          <t>ALİ ÇELİK</t>
        </is>
      </c>
      <c r="D16" s="124" t="inlineStr">
        <is>
          <t>17:00-20:00</t>
        </is>
      </c>
      <c r="E16" s="167" t="n">
        <v>0.24</v>
      </c>
      <c r="F16" s="166" t="n">
        <v>1.06</v>
      </c>
      <c r="G16" s="124" t="inlineStr">
        <is>
          <t>Saatlik Yoğunluk / Saha Etüdü Bekleniyor</t>
        </is>
      </c>
      <c r="H16" s="124" t="inlineStr">
        <is>
          <t>Aktif</t>
        </is>
      </c>
    </row>
    <row r="17" ht="15" customHeight="1" s="113">
      <c r="A17" s="124" t="inlineStr">
        <is>
          <t>M016</t>
        </is>
      </c>
      <c r="B17" s="124" t="inlineStr">
        <is>
          <t>GAZİEMİR-2</t>
        </is>
      </c>
      <c r="C17" s="124" t="inlineStr">
        <is>
          <t>ALİ ÇELİK</t>
        </is>
      </c>
      <c r="D17" s="124" t="inlineStr">
        <is>
          <t>17:00-20:00</t>
        </is>
      </c>
      <c r="E17" s="167" t="n">
        <v>0.25</v>
      </c>
      <c r="F17" s="166" t="n">
        <v>1.07</v>
      </c>
      <c r="G17" s="124" t="inlineStr">
        <is>
          <t>Saatlik Yoğunluk / Saha Etüdü Bekleniyor</t>
        </is>
      </c>
      <c r="H17" s="124" t="inlineStr">
        <is>
          <t>Aktif</t>
        </is>
      </c>
    </row>
    <row r="18" ht="15" customHeight="1" s="113">
      <c r="A18" s="124" t="inlineStr">
        <is>
          <t>M017</t>
        </is>
      </c>
      <c r="B18" s="124" t="inlineStr">
        <is>
          <t>GAZİEMİR-3</t>
        </is>
      </c>
      <c r="C18" s="124" t="inlineStr">
        <is>
          <t>ALİ ÇELİK</t>
        </is>
      </c>
      <c r="D18" s="124" t="inlineStr">
        <is>
          <t>17:00-20:00</t>
        </is>
      </c>
      <c r="E18" s="167" t="n">
        <v>0.26</v>
      </c>
      <c r="F18" s="166" t="n">
        <v>1.09</v>
      </c>
      <c r="G18" s="124" t="inlineStr">
        <is>
          <t>Saatlik Yoğunluk / Saha Etüdü Bekleniyor</t>
        </is>
      </c>
      <c r="H18" s="124" t="inlineStr">
        <is>
          <t>Aktif</t>
        </is>
      </c>
    </row>
    <row r="19" ht="15" customHeight="1" s="113">
      <c r="A19" s="124" t="inlineStr">
        <is>
          <t>M018</t>
        </is>
      </c>
      <c r="B19" s="124" t="inlineStr">
        <is>
          <t>GAZİEMİR-4</t>
        </is>
      </c>
      <c r="C19" s="124" t="inlineStr">
        <is>
          <t>ALİ ÇELİK</t>
        </is>
      </c>
      <c r="D19" s="124" t="inlineStr">
        <is>
          <t>17:00-20:00</t>
        </is>
      </c>
      <c r="E19" s="167" t="n">
        <v>0.27</v>
      </c>
      <c r="F19" s="166" t="n">
        <v>1.1</v>
      </c>
      <c r="G19" s="124" t="inlineStr">
        <is>
          <t>Saatlik Yoğunluk / Saha Etüdü Bekleniyor</t>
        </is>
      </c>
      <c r="H19" s="124" t="inlineStr">
        <is>
          <t>Aktif</t>
        </is>
      </c>
    </row>
    <row r="20" ht="15" customHeight="1" s="113">
      <c r="A20" s="124" t="inlineStr">
        <is>
          <t>M019</t>
        </is>
      </c>
      <c r="B20" s="124" t="inlineStr">
        <is>
          <t>GAZİEMİR-5</t>
        </is>
      </c>
      <c r="C20" s="124" t="inlineStr">
        <is>
          <t>ALİ ÇELİK</t>
        </is>
      </c>
      <c r="D20" s="124" t="inlineStr">
        <is>
          <t>17:00-20:00</t>
        </is>
      </c>
      <c r="E20" s="167" t="n">
        <v>0.28</v>
      </c>
      <c r="F20" s="166" t="n">
        <v>1.12</v>
      </c>
      <c r="G20" s="124" t="inlineStr">
        <is>
          <t>Saatlik Yoğunluk / Saha Etüdü Bekleniyor</t>
        </is>
      </c>
      <c r="H20" s="124" t="inlineStr">
        <is>
          <t>Aktif</t>
        </is>
      </c>
    </row>
    <row r="21" ht="15" customHeight="1" s="113">
      <c r="A21" s="124" t="inlineStr">
        <is>
          <t>M020</t>
        </is>
      </c>
      <c r="B21" s="124" t="inlineStr">
        <is>
          <t>GAZİEMİR-6</t>
        </is>
      </c>
      <c r="C21" s="124" t="inlineStr">
        <is>
          <t>ALİ ÇELİK</t>
        </is>
      </c>
      <c r="D21" s="124" t="inlineStr">
        <is>
          <t>17:00-20:00</t>
        </is>
      </c>
      <c r="E21" s="167" t="n">
        <v>0.2</v>
      </c>
      <c r="F21" s="166" t="n">
        <v>1</v>
      </c>
      <c r="G21" s="124" t="inlineStr">
        <is>
          <t>Saatlik Yoğunluk / Saha Etüdü Bekleniyor</t>
        </is>
      </c>
      <c r="H21" s="124" t="inlineStr">
        <is>
          <t>Aktif</t>
        </is>
      </c>
    </row>
    <row r="22" ht="15" customHeight="1" s="113">
      <c r="A22" s="124" t="inlineStr">
        <is>
          <t>M021</t>
        </is>
      </c>
      <c r="B22" s="124" t="inlineStr">
        <is>
          <t>GAZİEMİR-7</t>
        </is>
      </c>
      <c r="C22" s="124" t="inlineStr">
        <is>
          <t>ALİ ÇELİK</t>
        </is>
      </c>
      <c r="D22" s="124" t="inlineStr">
        <is>
          <t>17:00-20:00</t>
        </is>
      </c>
      <c r="E22" s="167" t="n">
        <v>0.21</v>
      </c>
      <c r="F22" s="166" t="n">
        <v>1.01</v>
      </c>
      <c r="G22" s="124" t="inlineStr">
        <is>
          <t>Saatlik Yoğunluk / Saha Etüdü Bekleniyor</t>
        </is>
      </c>
      <c r="H22" s="124" t="inlineStr">
        <is>
          <t>Aktif</t>
        </is>
      </c>
    </row>
    <row r="23" ht="15" customHeight="1" s="113">
      <c r="A23" s="124" t="inlineStr">
        <is>
          <t>M022</t>
        </is>
      </c>
      <c r="B23" s="124" t="inlineStr">
        <is>
          <t>GEDİZ</t>
        </is>
      </c>
      <c r="C23" s="124" t="inlineStr">
        <is>
          <t>DERYA YARDIMCI</t>
        </is>
      </c>
      <c r="D23" s="124" t="inlineStr">
        <is>
          <t>17:00-20:00</t>
        </is>
      </c>
      <c r="E23" s="167" t="n">
        <v>0.22</v>
      </c>
      <c r="F23" s="166" t="n">
        <v>1.03</v>
      </c>
      <c r="G23" s="124" t="inlineStr">
        <is>
          <t>Saatlik Yoğunluk / Saha Etüdü Bekleniyor</t>
        </is>
      </c>
      <c r="H23" s="124" t="inlineStr">
        <is>
          <t>Aktif</t>
        </is>
      </c>
    </row>
    <row r="24" ht="15" customHeight="1" s="113">
      <c r="A24" s="124" t="inlineStr">
        <is>
          <t>M023</t>
        </is>
      </c>
      <c r="B24" s="124" t="inlineStr">
        <is>
          <t>GÖZTEPE</t>
        </is>
      </c>
      <c r="C24" s="124" t="inlineStr">
        <is>
          <t>ERTAN TEKİ</t>
        </is>
      </c>
      <c r="D24" s="124" t="inlineStr">
        <is>
          <t>17:00-20:00</t>
        </is>
      </c>
      <c r="E24" s="167" t="n">
        <v>0.23</v>
      </c>
      <c r="F24" s="166" t="n">
        <v>1.04</v>
      </c>
      <c r="G24" s="124" t="inlineStr">
        <is>
          <t>Saatlik Yoğunluk / Saha Etüdü Bekleniyor</t>
        </is>
      </c>
      <c r="H24" s="124" t="inlineStr">
        <is>
          <t>Aktif</t>
        </is>
      </c>
    </row>
    <row r="25" ht="15" customHeight="1" s="113">
      <c r="A25" s="124" t="inlineStr">
        <is>
          <t>M024</t>
        </is>
      </c>
      <c r="B25" s="124" t="inlineStr">
        <is>
          <t>GÜMÜŞPALA</t>
        </is>
      </c>
      <c r="C25" s="124" t="inlineStr">
        <is>
          <t>DERYA YARDIMCI</t>
        </is>
      </c>
      <c r="D25" s="124" t="inlineStr">
        <is>
          <t>17:00-20:00</t>
        </is>
      </c>
      <c r="E25" s="167" t="n">
        <v>0.24</v>
      </c>
      <c r="F25" s="166" t="n">
        <v>1.06</v>
      </c>
      <c r="G25" s="124" t="inlineStr">
        <is>
          <t>Saatlik Yoğunluk / Saha Etüdü Bekleniyor</t>
        </is>
      </c>
      <c r="H25" s="124" t="inlineStr">
        <is>
          <t>Aktif</t>
        </is>
      </c>
    </row>
    <row r="26" ht="15" customHeight="1" s="113">
      <c r="A26" s="124" t="inlineStr">
        <is>
          <t>M025</t>
        </is>
      </c>
      <c r="B26" s="124" t="inlineStr">
        <is>
          <t>HAL DEPO</t>
        </is>
      </c>
      <c r="C26" s="124" t="inlineStr">
        <is>
          <t>HALİT BAŞDAŞ</t>
        </is>
      </c>
      <c r="D26" s="124" t="inlineStr">
        <is>
          <t>17:00-20:00</t>
        </is>
      </c>
      <c r="E26" s="167" t="n">
        <v>0.25</v>
      </c>
      <c r="F26" s="166" t="n">
        <v>1.07</v>
      </c>
      <c r="G26" s="124" t="inlineStr">
        <is>
          <t>Saatlik Yoğunluk / Saha Etüdü Bekleniyor</t>
        </is>
      </c>
      <c r="H26" s="124" t="inlineStr">
        <is>
          <t>Aktif</t>
        </is>
      </c>
    </row>
    <row r="27" ht="15" customHeight="1" s="113">
      <c r="A27" s="124" t="inlineStr">
        <is>
          <t>M026</t>
        </is>
      </c>
      <c r="B27" s="124" t="inlineStr">
        <is>
          <t>HARMANDALI</t>
        </is>
      </c>
      <c r="C27" s="124" t="inlineStr">
        <is>
          <t>DERYA YARDIMCI</t>
        </is>
      </c>
      <c r="D27" s="124" t="inlineStr">
        <is>
          <t>17:00-20:00</t>
        </is>
      </c>
      <c r="E27" s="167" t="n">
        <v>0.26</v>
      </c>
      <c r="F27" s="166" t="n">
        <v>1.09</v>
      </c>
      <c r="G27" s="124" t="inlineStr">
        <is>
          <t>Saatlik Yoğunluk / Saha Etüdü Bekleniyor</t>
        </is>
      </c>
      <c r="H27" s="124" t="inlineStr">
        <is>
          <t>Aktif</t>
        </is>
      </c>
    </row>
    <row r="28" ht="15" customHeight="1" s="113">
      <c r="A28" s="124" t="inlineStr">
        <is>
          <t>M027</t>
        </is>
      </c>
      <c r="B28" s="124" t="inlineStr">
        <is>
          <t>HATAY</t>
        </is>
      </c>
      <c r="C28" s="124" t="inlineStr">
        <is>
          <t>ERTAN TEKİ</t>
        </is>
      </c>
      <c r="D28" s="124" t="inlineStr">
        <is>
          <t>17:00-20:00</t>
        </is>
      </c>
      <c r="E28" s="167" t="n">
        <v>0.27</v>
      </c>
      <c r="F28" s="166" t="n">
        <v>1.1</v>
      </c>
      <c r="G28" s="124" t="inlineStr">
        <is>
          <t>Saatlik Yoğunluk / Saha Etüdü Bekleniyor</t>
        </is>
      </c>
      <c r="H28" s="124" t="inlineStr">
        <is>
          <t>Aktif</t>
        </is>
      </c>
    </row>
    <row r="29" ht="15" customHeight="1" s="113">
      <c r="A29" s="124" t="inlineStr">
        <is>
          <t>M028</t>
        </is>
      </c>
      <c r="B29" s="124" t="inlineStr">
        <is>
          <t>KARŞIYAKA-1</t>
        </is>
      </c>
      <c r="C29" s="124" t="inlineStr">
        <is>
          <t>DERYA YARDIMCI</t>
        </is>
      </c>
      <c r="D29" s="124" t="inlineStr">
        <is>
          <t>17:00-20:00</t>
        </is>
      </c>
      <c r="E29" s="167" t="n">
        <v>0.28</v>
      </c>
      <c r="F29" s="166" t="n">
        <v>1.12</v>
      </c>
      <c r="G29" s="124" t="inlineStr">
        <is>
          <t>Saatlik Yoğunluk / Saha Etüdü Bekleniyor</t>
        </is>
      </c>
      <c r="H29" s="124" t="inlineStr">
        <is>
          <t>Aktif</t>
        </is>
      </c>
    </row>
    <row r="30" ht="15" customHeight="1" s="113">
      <c r="A30" s="124" t="inlineStr">
        <is>
          <t>M029</t>
        </is>
      </c>
      <c r="B30" s="124" t="inlineStr">
        <is>
          <t>KARŞIYAKA-2</t>
        </is>
      </c>
      <c r="C30" s="124" t="inlineStr">
        <is>
          <t>DERYA YARDIMCI</t>
        </is>
      </c>
      <c r="D30" s="124" t="inlineStr">
        <is>
          <t>17:00-20:00</t>
        </is>
      </c>
      <c r="E30" s="167" t="n">
        <v>0.29</v>
      </c>
      <c r="F30" s="166" t="n">
        <v>1.14</v>
      </c>
      <c r="G30" s="124" t="inlineStr">
        <is>
          <t>Saatlik Yoğunluk / Saha Etüdü Bekleniyor</t>
        </is>
      </c>
      <c r="H30" s="124" t="inlineStr">
        <is>
          <t>Aktif</t>
        </is>
      </c>
    </row>
    <row r="31" ht="15" customHeight="1" s="113">
      <c r="A31" s="124" t="inlineStr">
        <is>
          <t>M030</t>
        </is>
      </c>
      <c r="B31" s="124" t="inlineStr">
        <is>
          <t>MANAVKUYU</t>
        </is>
      </c>
      <c r="C31" s="124" t="inlineStr">
        <is>
          <t>DERYA YARDIMCI</t>
        </is>
      </c>
      <c r="D31" s="124" t="inlineStr">
        <is>
          <t>17:00-20:00</t>
        </is>
      </c>
      <c r="E31" s="167" t="n">
        <v>0.21</v>
      </c>
      <c r="F31" s="166" t="n">
        <v>1.01</v>
      </c>
      <c r="G31" s="124" t="inlineStr">
        <is>
          <t>Saatlik Yoğunluk / Saha Etüdü Bekleniyor</t>
        </is>
      </c>
      <c r="H31" s="124" t="inlineStr">
        <is>
          <t>Aktif</t>
        </is>
      </c>
    </row>
    <row r="32" ht="15" customHeight="1" s="113">
      <c r="A32" s="124" t="inlineStr">
        <is>
          <t>M031</t>
        </is>
      </c>
      <c r="B32" s="124" t="inlineStr">
        <is>
          <t>MENDERES</t>
        </is>
      </c>
      <c r="C32" s="124" t="inlineStr">
        <is>
          <t>CÜNEYT ÇIKRIKÇI - AYŞE AVCU</t>
        </is>
      </c>
      <c r="D32" s="124" t="inlineStr">
        <is>
          <t>17:00-20:00</t>
        </is>
      </c>
      <c r="E32" s="167" t="n">
        <v>0.22</v>
      </c>
      <c r="F32" s="166" t="n">
        <v>1.03</v>
      </c>
      <c r="G32" s="124" t="inlineStr">
        <is>
          <t>Saatlik Yoğunluk / Saha Etüdü Bekleniyor</t>
        </is>
      </c>
      <c r="H32" s="124" t="inlineStr">
        <is>
          <t>Aktif</t>
        </is>
      </c>
    </row>
    <row r="33" ht="15" customHeight="1" s="113">
      <c r="A33" s="124" t="inlineStr">
        <is>
          <t>M032</t>
        </is>
      </c>
      <c r="B33" s="124" t="inlineStr">
        <is>
          <t>MENDERES DEPO</t>
        </is>
      </c>
      <c r="C33" s="124" t="inlineStr">
        <is>
          <t>AYHAN DAŞDEMİR</t>
        </is>
      </c>
      <c r="D33" s="124" t="inlineStr">
        <is>
          <t>17:00-20:00</t>
        </is>
      </c>
      <c r="E33" s="167" t="n">
        <v>0.23</v>
      </c>
      <c r="F33" s="166" t="n">
        <v>1.04</v>
      </c>
      <c r="G33" s="124" t="inlineStr">
        <is>
          <t>Saatlik Yoğunluk / Saha Etüdü Bekleniyor</t>
        </is>
      </c>
      <c r="H33" s="124" t="inlineStr">
        <is>
          <t>Aktif</t>
        </is>
      </c>
    </row>
    <row r="34" ht="15" customHeight="1" s="113">
      <c r="A34" s="124" t="inlineStr">
        <is>
          <t>M033</t>
        </is>
      </c>
      <c r="B34" s="124" t="inlineStr">
        <is>
          <t>MERKEZ</t>
        </is>
      </c>
      <c r="C34" s="124" t="inlineStr">
        <is>
          <t>GENEL MÜDÜR</t>
        </is>
      </c>
      <c r="D34" s="124" t="inlineStr">
        <is>
          <t>17:00-20:00</t>
        </is>
      </c>
      <c r="E34" s="167" t="n">
        <v>0.24</v>
      </c>
      <c r="F34" s="166" t="n">
        <v>1.06</v>
      </c>
      <c r="G34" s="124" t="inlineStr">
        <is>
          <t>Saatlik Yoğunluk / Saha Etüdü Bekleniyor</t>
        </is>
      </c>
      <c r="H34" s="124" t="inlineStr">
        <is>
          <t>Aktif</t>
        </is>
      </c>
    </row>
    <row r="35" ht="15" customHeight="1" s="113">
      <c r="A35" s="124" t="inlineStr">
        <is>
          <t>M034</t>
        </is>
      </c>
      <c r="B35" s="124" t="inlineStr">
        <is>
          <t>NARLIDERE</t>
        </is>
      </c>
      <c r="C35" s="124" t="inlineStr">
        <is>
          <t>ERTAN TEKİ</t>
        </is>
      </c>
      <c r="D35" s="124" t="inlineStr">
        <is>
          <t>17:00-20:00</t>
        </is>
      </c>
      <c r="E35" s="167" t="n">
        <v>0.25</v>
      </c>
      <c r="F35" s="166" t="n">
        <v>1.07</v>
      </c>
      <c r="G35" s="124" t="inlineStr">
        <is>
          <t>Saatlik Yoğunluk / Saha Etüdü Bekleniyor</t>
        </is>
      </c>
      <c r="H35" s="124" t="inlineStr">
        <is>
          <t>Aktif</t>
        </is>
      </c>
    </row>
    <row r="36" ht="15" customHeight="1" s="113">
      <c r="A36" s="124" t="inlineStr">
        <is>
          <t>M035</t>
        </is>
      </c>
      <c r="B36" s="124" t="inlineStr">
        <is>
          <t>OSMANGAZİ</t>
        </is>
      </c>
      <c r="C36" s="124" t="inlineStr">
        <is>
          <t>DERYA YARDIMCI</t>
        </is>
      </c>
      <c r="D36" s="124" t="inlineStr">
        <is>
          <t>17:00-20:00</t>
        </is>
      </c>
      <c r="E36" s="167" t="n">
        <v>0.26</v>
      </c>
      <c r="F36" s="166" t="n">
        <v>1.09</v>
      </c>
      <c r="G36" s="124" t="inlineStr">
        <is>
          <t>Saatlik Yoğunluk / Saha Etüdü Bekleniyor</t>
        </is>
      </c>
      <c r="H36" s="124" t="inlineStr">
        <is>
          <t>Aktif</t>
        </is>
      </c>
    </row>
    <row r="37" ht="15" customHeight="1" s="113">
      <c r="A37" s="124" t="inlineStr">
        <is>
          <t>M036</t>
        </is>
      </c>
      <c r="B37" s="124" t="inlineStr">
        <is>
          <t>POLİGON</t>
        </is>
      </c>
      <c r="C37" s="124" t="inlineStr">
        <is>
          <t>ERTAN TEKİ</t>
        </is>
      </c>
      <c r="D37" s="124" t="inlineStr">
        <is>
          <t>17:00-20:00</t>
        </is>
      </c>
      <c r="E37" s="167" t="n">
        <v>0.27</v>
      </c>
      <c r="F37" s="166" t="n">
        <v>1.1</v>
      </c>
      <c r="G37" s="124" t="inlineStr">
        <is>
          <t>Saatlik Yoğunluk / Saha Etüdü Bekleniyor</t>
        </is>
      </c>
      <c r="H37" s="124" t="inlineStr">
        <is>
          <t>Aktif</t>
        </is>
      </c>
    </row>
    <row r="38" ht="15" customHeight="1" s="113">
      <c r="A38" s="124" t="inlineStr">
        <is>
          <t>M037</t>
        </is>
      </c>
      <c r="B38" s="124" t="inlineStr">
        <is>
          <t>SEFERİHİSAR</t>
        </is>
      </c>
      <c r="C38" s="124" t="inlineStr">
        <is>
          <t>ERTAN TEKİ</t>
        </is>
      </c>
      <c r="D38" s="124" t="inlineStr">
        <is>
          <t>17:00-20:00</t>
        </is>
      </c>
      <c r="E38" s="167" t="n">
        <v>0.28</v>
      </c>
      <c r="F38" s="166" t="n">
        <v>1.12</v>
      </c>
      <c r="G38" s="124" t="inlineStr">
        <is>
          <t>Saatlik Yoğunluk / Saha Etüdü Bekleniyor</t>
        </is>
      </c>
      <c r="H38" s="124" t="inlineStr">
        <is>
          <t>Aktif</t>
        </is>
      </c>
    </row>
    <row r="39" ht="15" customHeight="1" s="113">
      <c r="A39" s="124" t="inlineStr">
        <is>
          <t>M038</t>
        </is>
      </c>
      <c r="B39" s="124" t="inlineStr">
        <is>
          <t>TORBALI 1</t>
        </is>
      </c>
      <c r="C39" s="124" t="inlineStr">
        <is>
          <t>CÜNEYT ÇIKRIKÇI - AYŞE AVCU</t>
        </is>
      </c>
      <c r="D39" s="124" t="inlineStr">
        <is>
          <t>17:00-20:00</t>
        </is>
      </c>
      <c r="E39" s="167" t="n">
        <v>0.29</v>
      </c>
      <c r="F39" s="166" t="n">
        <v>1.14</v>
      </c>
      <c r="G39" s="124" t="inlineStr">
        <is>
          <t>Saatlik Yoğunluk / Saha Etüdü Bekleniyor</t>
        </is>
      </c>
      <c r="H39" s="124" t="inlineStr">
        <is>
          <t>Aktif</t>
        </is>
      </c>
    </row>
    <row r="40" ht="15" customHeight="1" s="113">
      <c r="A40" s="124" t="inlineStr">
        <is>
          <t>M039</t>
        </is>
      </c>
      <c r="B40" s="124" t="inlineStr">
        <is>
          <t>TORBALI 2</t>
        </is>
      </c>
      <c r="C40" s="124" t="inlineStr">
        <is>
          <t>CÜNEYT ÇIKRIKÇI - AYŞE AVCU</t>
        </is>
      </c>
      <c r="D40" s="124" t="inlineStr">
        <is>
          <t>17:00-20:00</t>
        </is>
      </c>
      <c r="E40" s="167" t="n">
        <v>0.3</v>
      </c>
      <c r="F40" s="166" t="n">
        <v>1.15</v>
      </c>
      <c r="G40" s="124" t="inlineStr">
        <is>
          <t>Saatlik Yoğunluk / Saha Etüdü Bekleniyor</t>
        </is>
      </c>
      <c r="H40" s="124" t="inlineStr">
        <is>
          <t>Aktif</t>
        </is>
      </c>
    </row>
    <row r="41" ht="15" customHeight="1" s="113">
      <c r="A41" s="124" t="inlineStr">
        <is>
          <t>M040</t>
        </is>
      </c>
      <c r="B41" s="124" t="inlineStr">
        <is>
          <t>TORBALI 3</t>
        </is>
      </c>
      <c r="C41" s="124" t="inlineStr">
        <is>
          <t>CÜNEYT ÇIKRIKÇI - AYŞE AVCU</t>
        </is>
      </c>
      <c r="D41" s="124" t="inlineStr">
        <is>
          <t>17:00-20:00</t>
        </is>
      </c>
      <c r="E41" s="167" t="n">
        <v>0.22</v>
      </c>
      <c r="F41" s="166" t="n">
        <v>1.03</v>
      </c>
      <c r="G41" s="124" t="inlineStr">
        <is>
          <t>Saatlik Yoğunluk / Saha Etüdü Bekleniyor</t>
        </is>
      </c>
      <c r="H41" s="124" t="inlineStr">
        <is>
          <t>Aktif</t>
        </is>
      </c>
    </row>
    <row r="42" ht="15" customHeight="1" s="113">
      <c r="A42" s="124" t="inlineStr">
        <is>
          <t>M041</t>
        </is>
      </c>
      <c r="B42" s="124" t="inlineStr">
        <is>
          <t>TORBALI 4</t>
        </is>
      </c>
      <c r="C42" s="124" t="inlineStr">
        <is>
          <t>CÜNEYT ÇIKRIKÇI - AYŞE AVCU</t>
        </is>
      </c>
      <c r="D42" s="124" t="inlineStr">
        <is>
          <t>17:00-20:00</t>
        </is>
      </c>
      <c r="E42" s="167" t="n">
        <v>0.23</v>
      </c>
      <c r="F42" s="166" t="n">
        <v>1.04</v>
      </c>
      <c r="G42" s="124" t="inlineStr">
        <is>
          <t>Saatlik Yoğunluk / Saha Etüdü Bekleniyor</t>
        </is>
      </c>
      <c r="H42" s="124" t="inlineStr">
        <is>
          <t>Aktif</t>
        </is>
      </c>
    </row>
    <row r="43" ht="15" customHeight="1" s="113">
      <c r="A43" s="124" t="inlineStr">
        <is>
          <t>M042</t>
        </is>
      </c>
      <c r="B43" s="124" t="inlineStr">
        <is>
          <t>TORBALI 5</t>
        </is>
      </c>
      <c r="C43" s="124" t="inlineStr">
        <is>
          <t>CÜNEYT ÇIKRIKÇI - AYŞE AVCU</t>
        </is>
      </c>
      <c r="D43" s="124" t="inlineStr">
        <is>
          <t>17:00-20:00</t>
        </is>
      </c>
      <c r="E43" s="167" t="n">
        <v>0.24</v>
      </c>
      <c r="F43" s="166" t="n">
        <v>1.06</v>
      </c>
      <c r="G43" s="124" t="inlineStr">
        <is>
          <t>Saatlik Yoğunluk / Saha Etüdü Bekleniyor</t>
        </is>
      </c>
      <c r="H43" s="124" t="inlineStr">
        <is>
          <t>Aktif</t>
        </is>
      </c>
    </row>
    <row r="44" ht="15" customHeight="1" s="113">
      <c r="A44" s="124" t="inlineStr">
        <is>
          <t>M043</t>
        </is>
      </c>
      <c r="B44" s="124" t="inlineStr">
        <is>
          <t>YAPICIOĞLU</t>
        </is>
      </c>
      <c r="C44" s="124" t="inlineStr">
        <is>
          <t>ERTAN TEKİ</t>
        </is>
      </c>
      <c r="D44" s="124" t="inlineStr">
        <is>
          <t>17:00-20:00</t>
        </is>
      </c>
      <c r="E44" s="167" t="n">
        <v>0.25</v>
      </c>
      <c r="F44" s="166" t="n">
        <v>1.07</v>
      </c>
      <c r="G44" s="124" t="inlineStr">
        <is>
          <t>Saatlik Yoğunluk / Saha Etüdü Bekleniyor</t>
        </is>
      </c>
      <c r="H44" s="124" t="inlineStr">
        <is>
          <t>Aktif</t>
        </is>
      </c>
    </row>
    <row r="45" ht="15" customHeight="1" s="113">
      <c r="A45" s="124" t="inlineStr">
        <is>
          <t>M044</t>
        </is>
      </c>
      <c r="B45" s="124" t="inlineStr">
        <is>
          <t>YEŞİLOVA</t>
        </is>
      </c>
      <c r="C45" s="124" t="inlineStr">
        <is>
          <t>DERYA YARDIMCI</t>
        </is>
      </c>
      <c r="D45" s="124" t="inlineStr">
        <is>
          <t>17:00-20:00</t>
        </is>
      </c>
      <c r="E45" s="167" t="n">
        <v>0.26</v>
      </c>
      <c r="F45" s="166" t="n">
        <v>1.09</v>
      </c>
      <c r="G45" s="124" t="inlineStr">
        <is>
          <t>Saatlik Yoğunluk / Saha Etüdü Bekleniyor</t>
        </is>
      </c>
      <c r="H45" s="124" t="inlineStr">
        <is>
          <t>Aktif</t>
        </is>
      </c>
    </row>
    <row r="46" ht="15" customHeight="1" s="113">
      <c r="A46" s="124" t="inlineStr">
        <is>
          <t>M045</t>
        </is>
      </c>
      <c r="B46" s="124" t="inlineStr">
        <is>
          <t>Z1  ET DEPO</t>
        </is>
      </c>
      <c r="C46" s="124" t="inlineStr">
        <is>
          <t>FARUK MALKOÇ</t>
        </is>
      </c>
      <c r="D46" s="124" t="inlineStr">
        <is>
          <t>17:00-20:00</t>
        </is>
      </c>
      <c r="E46" s="167" t="n">
        <v>0.27</v>
      </c>
      <c r="F46" s="166" t="n">
        <v>1.1</v>
      </c>
      <c r="G46" s="124" t="inlineStr">
        <is>
          <t>Saatlik Yoğunluk / Saha Etüdü Bekleniyor</t>
        </is>
      </c>
      <c r="H46" s="124" t="inlineStr">
        <is>
          <t>Aktif</t>
        </is>
      </c>
    </row>
    <row r="47" ht="15" customHeight="1" s="113">
      <c r="A47" s="124" t="inlineStr">
        <is>
          <t>M046</t>
        </is>
      </c>
      <c r="B47" s="124" t="inlineStr">
        <is>
          <t>ÇAMDİBİ</t>
        </is>
      </c>
      <c r="C47" s="124" t="inlineStr">
        <is>
          <t>DERYA YARDIMCI</t>
        </is>
      </c>
      <c r="D47" s="124" t="inlineStr">
        <is>
          <t>17:00-20:00</t>
        </is>
      </c>
      <c r="E47" s="167" t="n">
        <v>0.28</v>
      </c>
      <c r="F47" s="166" t="n">
        <v>1.12</v>
      </c>
      <c r="G47" s="124" t="inlineStr">
        <is>
          <t>Saatlik Yoğunluk / Saha Etüdü Bekleniyor</t>
        </is>
      </c>
      <c r="H47" s="124" t="inlineStr">
        <is>
          <t>Aktif</t>
        </is>
      </c>
    </row>
    <row r="48" ht="15" customHeight="1" s="113">
      <c r="A48" s="124" t="inlineStr">
        <is>
          <t>M047</t>
        </is>
      </c>
      <c r="B48" s="124" t="inlineStr">
        <is>
          <t>ÇİFTLİK</t>
        </is>
      </c>
      <c r="C48" s="124" t="inlineStr">
        <is>
          <t>CEBRAİL ÇİÇEK</t>
        </is>
      </c>
      <c r="D48" s="124" t="inlineStr">
        <is>
          <t>17:00-20:00</t>
        </is>
      </c>
      <c r="E48" s="167" t="n">
        <v>0.29</v>
      </c>
      <c r="F48" s="166" t="n">
        <v>1.14</v>
      </c>
      <c r="G48" s="124" t="inlineStr">
        <is>
          <t>Saatlik Yoğunluk / Saha Etüdü Bekleniyor</t>
        </is>
      </c>
      <c r="H48" s="124" t="inlineStr">
        <is>
          <t>Aktif</t>
        </is>
      </c>
    </row>
    <row r="49" ht="15" customHeight="1" s="113">
      <c r="A49" s="124" t="inlineStr">
        <is>
          <t>M048</t>
        </is>
      </c>
      <c r="B49" s="124" t="inlineStr">
        <is>
          <t>ÇİĞLİ</t>
        </is>
      </c>
      <c r="C49" s="124" t="inlineStr">
        <is>
          <t>DERYA YARDIMCI</t>
        </is>
      </c>
      <c r="D49" s="124" t="inlineStr">
        <is>
          <t>17:00-20:00</t>
        </is>
      </c>
      <c r="E49" s="167" t="n">
        <v>0.3</v>
      </c>
      <c r="F49" s="166" t="n">
        <v>1.15</v>
      </c>
      <c r="G49" s="124" t="inlineStr">
        <is>
          <t>Saatlik Yoğunluk / Saha Etüdü Bekleniyor</t>
        </is>
      </c>
      <c r="H49" s="124" t="inlineStr">
        <is>
          <t>Aktif</t>
        </is>
      </c>
    </row>
    <row r="50" ht="15" customHeight="1" s="113">
      <c r="A50" s="124" t="inlineStr">
        <is>
          <t>M049</t>
        </is>
      </c>
      <c r="B50" s="124" t="inlineStr">
        <is>
          <t>ÖZDERE</t>
        </is>
      </c>
      <c r="C50" s="124" t="inlineStr">
        <is>
          <t>CÜNEYT ÇIKRIKÇI - AYŞE AVCU</t>
        </is>
      </c>
      <c r="D50" s="124" t="inlineStr">
        <is>
          <t>17:00-20:00</t>
        </is>
      </c>
      <c r="E50" s="167" t="n">
        <v>0.18</v>
      </c>
      <c r="F50" s="166" t="n">
        <v>1</v>
      </c>
      <c r="G50" s="124" t="inlineStr">
        <is>
          <t>Saatlik Yoğunluk / Saha Etüdü Bekleniyor</t>
        </is>
      </c>
      <c r="H50" s="124" t="inlineStr">
        <is>
          <t>Aktif</t>
        </is>
      </c>
    </row>
    <row r="51" ht="15" customHeight="1" s="113">
      <c r="A51" s="124" t="inlineStr">
        <is>
          <t>M050</t>
        </is>
      </c>
      <c r="B51" s="124" t="inlineStr">
        <is>
          <t>İZMİRSPOR</t>
        </is>
      </c>
      <c r="C51" s="124" t="inlineStr">
        <is>
          <t>ERTAN TEKİ</t>
        </is>
      </c>
      <c r="D51" s="124" t="inlineStr">
        <is>
          <t>17:00-20:00</t>
        </is>
      </c>
      <c r="E51" s="167" t="n">
        <v>0.23</v>
      </c>
      <c r="F51" s="166" t="n">
        <v>1.04</v>
      </c>
      <c r="G51" s="124" t="inlineStr">
        <is>
          <t>Saatlik Yoğunluk / Saha Etüdü Bekleniyor</t>
        </is>
      </c>
      <c r="H51" s="124" t="inlineStr">
        <is>
          <t>Aktif</t>
        </is>
      </c>
    </row>
    <row r="52" ht="15" customHeight="1" s="113">
      <c r="A52" s="124" t="inlineStr">
        <is>
          <t>M051</t>
        </is>
      </c>
      <c r="B52" s="124" t="inlineStr">
        <is>
          <t>ŞİRİNYER</t>
        </is>
      </c>
      <c r="C52" s="124" t="inlineStr">
        <is>
          <t>ERTAN TEKİ</t>
        </is>
      </c>
      <c r="D52" s="124" t="inlineStr">
        <is>
          <t>17:00-20:00</t>
        </is>
      </c>
      <c r="E52" s="167" t="n">
        <v>0.24</v>
      </c>
      <c r="F52" s="166" t="n">
        <v>1.06</v>
      </c>
      <c r="G52" s="124" t="inlineStr">
        <is>
          <t>Saatlik Yoğunluk / Saha Etüdü Bekleniyor</t>
        </is>
      </c>
      <c r="H52" s="124" t="inlineStr">
        <is>
          <t>Aktif</t>
        </is>
      </c>
    </row>
    <row r="53" ht="15" customHeight="1" s="113">
      <c r="A53" s="124" t="inlineStr">
        <is>
          <t>M052</t>
        </is>
      </c>
      <c r="B53" s="124" t="inlineStr">
        <is>
          <t>ŞİRİNYER 2</t>
        </is>
      </c>
      <c r="C53" s="124" t="inlineStr">
        <is>
          <t>DERYA YARDIMCI</t>
        </is>
      </c>
      <c r="D53" s="124" t="inlineStr">
        <is>
          <t>17:00-20:00</t>
        </is>
      </c>
      <c r="E53" s="167" t="n">
        <v>0.25</v>
      </c>
      <c r="F53" s="166" t="n">
        <v>1.07</v>
      </c>
      <c r="G53" s="124" t="inlineStr">
        <is>
          <t>Saatlik Yoğunluk / Saha Etüdü Bekleniyor</t>
        </is>
      </c>
      <c r="H53" s="124" t="inlineStr">
        <is>
          <t>Aktif</t>
        </is>
      </c>
    </row>
    <row r="54" ht="15" customHeight="1" s="113">
      <c r="A54" s="124" t="inlineStr">
        <is>
          <t>M057</t>
        </is>
      </c>
      <c r="B54" s="124" t="inlineStr">
        <is>
          <t>BUCA2</t>
        </is>
      </c>
      <c r="C54" s="124" t="inlineStr">
        <is>
          <t>ERTAN TEKİ</t>
        </is>
      </c>
      <c r="D54" s="124" t="inlineStr">
        <is>
          <t>17:00-20:00</t>
        </is>
      </c>
      <c r="E54" s="167" t="n">
        <v>0.3</v>
      </c>
      <c r="F54" s="166" t="n">
        <v>1.15</v>
      </c>
      <c r="G54" s="124" t="inlineStr">
        <is>
          <t>Saatlik Yoğunluk / Saha Etüdü Bekleniyor</t>
        </is>
      </c>
      <c r="H54" s="124" t="inlineStr">
        <is>
          <t>Aktif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AA5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1" customWidth="1" style="112" min="1" max="1"/>
    <col width="24" customWidth="1" style="112" min="2" max="2"/>
    <col width="28" customWidth="1" style="112" min="3" max="3"/>
    <col width="10" customWidth="1" style="112" min="4" max="4"/>
    <col width="22" customWidth="1" style="112" min="5" max="5"/>
    <col width="15" customWidth="1" style="112" min="6" max="6"/>
    <col width="14" customWidth="1" style="112" min="7" max="7"/>
    <col width="20" customWidth="1" style="112" min="8" max="8"/>
    <col width="17" customWidth="1" style="112" min="9" max="9"/>
    <col width="15" customWidth="1" style="112" min="10" max="11"/>
    <col width="14" customWidth="1" style="112" min="12" max="12"/>
    <col width="18" customWidth="1" style="112" min="13" max="13"/>
    <col width="17" customWidth="1" style="112" min="14" max="14"/>
    <col width="25" customWidth="1" style="112" min="15" max="15"/>
    <col width="14" customWidth="1" style="112" min="16" max="17"/>
    <col width="22" customWidth="1" style="112" min="18" max="18"/>
    <col width="16" customWidth="1" style="112" min="19" max="19"/>
    <col width="22" customWidth="1" style="112" min="20" max="20"/>
    <col width="27" customWidth="1" style="112" min="21" max="21"/>
    <col width="24" customWidth="1" style="112" min="22" max="22"/>
    <col width="20" customWidth="1" style="112" min="23" max="25"/>
    <col width="36" customWidth="1" style="112" min="26" max="26"/>
    <col width="70" customWidth="1" style="112" min="27" max="27"/>
  </cols>
  <sheetData>
    <row r="1" ht="30" customHeight="1" s="113">
      <c r="A1" s="164" t="inlineStr">
        <is>
          <t>MağazaID</t>
        </is>
      </c>
      <c r="B1" s="164" t="inlineStr">
        <is>
          <t>Mağaza</t>
        </is>
      </c>
      <c r="C1" s="164" t="inlineStr">
        <is>
          <t>Bölge</t>
        </is>
      </c>
      <c r="D1" s="164" t="inlineStr">
        <is>
          <t>UnvanID</t>
        </is>
      </c>
      <c r="E1" s="164" t="inlineStr">
        <is>
          <t>Unvan</t>
        </is>
      </c>
      <c r="F1" s="164" t="inlineStr">
        <is>
          <t>Yönetim Normu</t>
        </is>
      </c>
      <c r="G1" s="164" t="inlineStr">
        <is>
          <t>Aktif Mevcut</t>
        </is>
      </c>
      <c r="H1" s="164" t="inlineStr">
        <is>
          <t>Toplam İş Yükü (Dk)</t>
        </is>
      </c>
      <c r="I1" s="164" t="inlineStr">
        <is>
          <t>Net Üretken Dk</t>
        </is>
      </c>
      <c r="J1" s="164" t="inlineStr">
        <is>
          <t>İş Yükü FTE</t>
        </is>
      </c>
      <c r="K1" s="164" t="inlineStr">
        <is>
          <t>Minimum Kadro</t>
        </is>
      </c>
      <c r="L1" s="164" t="inlineStr">
        <is>
          <t>Pik Katsayısı</t>
        </is>
      </c>
      <c r="M1" s="164" t="inlineStr">
        <is>
          <t>AI Önerilen Norm</t>
        </is>
      </c>
      <c r="N1" s="164" t="inlineStr">
        <is>
          <t>AI-Mevcut Fark</t>
        </is>
      </c>
      <c r="O1" s="164" t="inlineStr">
        <is>
          <t>Kapasite Açığı/Fazlası (Dk)</t>
        </is>
      </c>
      <c r="P1" s="164" t="inlineStr">
        <is>
          <t>Güven Skoru</t>
        </is>
      </c>
      <c r="Q1" s="164" t="inlineStr">
        <is>
          <t>Veri Durumu</t>
        </is>
      </c>
      <c r="R1" s="164" t="inlineStr">
        <is>
          <t>İşe Alım Öncelik Puanı</t>
        </is>
      </c>
      <c r="S1" s="164" t="inlineStr">
        <is>
          <t>Öncelik Seviyesi</t>
        </is>
      </c>
      <c r="T1" s="164" t="inlineStr">
        <is>
          <t>Tahmini 90 Günlük Açık</t>
        </is>
      </c>
      <c r="U1" s="164" t="inlineStr">
        <is>
          <t>Transferle Kapatılabilir Açık</t>
        </is>
      </c>
      <c r="V1" s="164" t="inlineStr">
        <is>
          <t>İşe Alım Gerektiren Açık</t>
        </is>
      </c>
      <c r="W1" s="164" t="inlineStr">
        <is>
          <t>Aylık Ek Maliyet</t>
        </is>
      </c>
      <c r="X1" s="164" t="inlineStr">
        <is>
          <t>Boş Kadro Maliyeti</t>
        </is>
      </c>
      <c r="Y1" s="164" t="inlineStr">
        <is>
          <t>Net Finansal Etki</t>
        </is>
      </c>
      <c r="Z1" s="164" t="inlineStr">
        <is>
          <t>Önerilen Aksiyon</t>
        </is>
      </c>
      <c r="AA1" s="164" t="inlineStr">
        <is>
          <t>Yönetici Açıklaması</t>
        </is>
      </c>
    </row>
    <row r="2" ht="30" customHeight="1" s="113">
      <c r="A2" s="131" t="inlineStr">
        <is>
          <t>M001</t>
        </is>
      </c>
      <c r="B2" s="131" t="inlineStr">
        <is>
          <t>AKEVLER</t>
        </is>
      </c>
      <c r="C2" s="131" t="inlineStr">
        <is>
          <t>ERTAN TEKİ</t>
        </is>
      </c>
      <c r="D2" s="131" t="inlineStr">
        <is>
          <t>U015</t>
        </is>
      </c>
      <c r="E2" s="131" t="inlineStr">
        <is>
          <t>KASİYER</t>
        </is>
      </c>
      <c r="F2" s="168" t="n">
        <v>3</v>
      </c>
      <c r="G2" s="168" t="n">
        <v>3</v>
      </c>
      <c r="H2" s="168" t="n">
        <v>2800</v>
      </c>
      <c r="I2" s="168" t="n">
        <v>414</v>
      </c>
      <c r="J2" s="168" t="n">
        <v>6.76328502415459</v>
      </c>
      <c r="K2" s="168" t="n">
        <v>2</v>
      </c>
      <c r="L2" s="168" t="n">
        <v>1</v>
      </c>
      <c r="M2" s="169" t="n">
        <v>7</v>
      </c>
      <c r="N2" s="169" t="n">
        <v>4</v>
      </c>
      <c r="O2" s="168" t="n">
        <v>1656</v>
      </c>
      <c r="P2" s="170" t="n">
        <v>0.95</v>
      </c>
      <c r="Q2" s="131" t="inlineStr">
        <is>
          <t>Formül</t>
        </is>
      </c>
      <c r="R2" s="169" t="n">
        <v>81</v>
      </c>
      <c r="S2" s="131" t="inlineStr">
        <is>
          <t>Kritik</t>
        </is>
      </c>
      <c r="T2" s="169" t="n">
        <v>5</v>
      </c>
      <c r="U2" s="169" t="n">
        <v>0</v>
      </c>
      <c r="V2" s="169" t="n">
        <v>5</v>
      </c>
      <c r="W2" s="171" t="n">
        <v>240500</v>
      </c>
      <c r="X2" s="171" t="n">
        <v>196772.4</v>
      </c>
      <c r="Y2" s="171" t="n">
        <v>-43727.6</v>
      </c>
      <c r="Z2" s="142" t="inlineStr">
        <is>
          <t>Doğrudan işe alım başlatılmalı</t>
        </is>
      </c>
      <c r="AA2" s="142" t="inlineStr">
        <is>
          <t>Mağaza: AKEVLER | Unvan: KASİYER | Yönetim normu: 3 | Mevcut: 3 | AI normu: 7 | 90 günlük tahmini açık: 5 | Öneri: Doğrudan işe alım başlatılmalı</t>
        </is>
      </c>
    </row>
    <row r="3" ht="30" customHeight="1" s="113">
      <c r="A3" s="131" t="inlineStr">
        <is>
          <t>M001</t>
        </is>
      </c>
      <c r="B3" s="131" t="inlineStr">
        <is>
          <t>AKEVLER</t>
        </is>
      </c>
      <c r="C3" s="131" t="inlineStr">
        <is>
          <t>ERTAN TEKİ</t>
        </is>
      </c>
      <c r="D3" s="131" t="inlineStr">
        <is>
          <t>U026</t>
        </is>
      </c>
      <c r="E3" s="131" t="inlineStr">
        <is>
          <t>REYON GÖREVLİSİ</t>
        </is>
      </c>
      <c r="F3" s="168" t="n">
        <v>2</v>
      </c>
      <c r="G3" s="168" t="n">
        <v>3</v>
      </c>
      <c r="H3" s="168" t="n">
        <v>202.4</v>
      </c>
      <c r="I3" s="168" t="n">
        <v>386.75</v>
      </c>
      <c r="J3" s="168" t="n">
        <v>0.52333548804137</v>
      </c>
      <c r="K3" s="168" t="n">
        <v>1</v>
      </c>
      <c r="L3" s="168" t="n">
        <v>1</v>
      </c>
      <c r="M3" s="169" t="n">
        <v>1</v>
      </c>
      <c r="N3" s="169" t="n">
        <v>-2</v>
      </c>
      <c r="O3" s="168" t="n">
        <v>-773.5</v>
      </c>
      <c r="P3" s="170" t="n">
        <v>0.95</v>
      </c>
      <c r="Q3" s="131" t="inlineStr">
        <is>
          <t>Formül</t>
        </is>
      </c>
      <c r="R3" s="169" t="n">
        <v>0</v>
      </c>
      <c r="S3" s="131" t="inlineStr">
        <is>
          <t>Düşük</t>
        </is>
      </c>
      <c r="T3" s="169" t="n">
        <v>0</v>
      </c>
      <c r="U3" s="169" t="n">
        <v>0</v>
      </c>
      <c r="V3" s="169" t="n">
        <v>0</v>
      </c>
      <c r="W3" s="171" t="n">
        <v>0</v>
      </c>
      <c r="X3" s="171" t="n">
        <v>0</v>
      </c>
      <c r="Y3" s="171" t="n">
        <v>0</v>
      </c>
      <c r="Z3" s="142" t="inlineStr">
        <is>
          <t>Mevcut yapı korunmalı</t>
        </is>
      </c>
      <c r="AA3" s="142" t="inlineStr">
        <is>
          <t>Mağaza: AKEVLER | Unvan: REYON GÖREVLİSİ | Yönetim normu: 2 | Mevcut: 3 | AI normu: 1 | 90 günlük tahmini açık: 0 | Öneri: Mevcut yapı korunmalı</t>
        </is>
      </c>
    </row>
    <row r="4" ht="30" customHeight="1" s="113">
      <c r="A4" s="131" t="inlineStr">
        <is>
          <t>M001</t>
        </is>
      </c>
      <c r="B4" s="131" t="inlineStr">
        <is>
          <t>AKEVLER</t>
        </is>
      </c>
      <c r="C4" s="131" t="inlineStr">
        <is>
          <t>ERTAN TEKİ</t>
        </is>
      </c>
      <c r="D4" s="131" t="inlineStr">
        <is>
          <t>U042</t>
        </is>
      </c>
      <c r="E4" s="131" t="inlineStr">
        <is>
          <t>ŞARKÜTERİ</t>
        </is>
      </c>
      <c r="F4" s="168" t="n">
        <v>1</v>
      </c>
      <c r="G4" s="168" t="n">
        <v>1</v>
      </c>
      <c r="H4" s="168" t="n">
        <v>672.5</v>
      </c>
      <c r="I4" s="168" t="n">
        <v>382.5</v>
      </c>
      <c r="J4" s="168" t="n">
        <v>1.75816993464052</v>
      </c>
      <c r="K4" s="168" t="n">
        <v>1</v>
      </c>
      <c r="L4" s="168" t="n">
        <v>1</v>
      </c>
      <c r="M4" s="169" t="n">
        <v>2</v>
      </c>
      <c r="N4" s="169" t="n">
        <v>1</v>
      </c>
      <c r="O4" s="168" t="n">
        <v>382.5</v>
      </c>
      <c r="P4" s="170" t="n">
        <v>0.95</v>
      </c>
      <c r="Q4" s="131" t="inlineStr">
        <is>
          <t>Formül</t>
        </is>
      </c>
      <c r="R4" s="169" t="n">
        <v>36</v>
      </c>
      <c r="S4" s="131" t="inlineStr">
        <is>
          <t>Orta</t>
        </is>
      </c>
      <c r="T4" s="169" t="n">
        <v>2</v>
      </c>
      <c r="U4" s="169" t="n">
        <v>0</v>
      </c>
      <c r="V4" s="169" t="n">
        <v>2</v>
      </c>
      <c r="W4" s="171" t="n">
        <v>115700</v>
      </c>
      <c r="X4" s="171" t="n">
        <v>94663.8</v>
      </c>
      <c r="Y4" s="171" t="n">
        <v>-21036.2</v>
      </c>
      <c r="Z4" s="142" t="inlineStr">
        <is>
          <t>Doğrudan işe alım başlatılmalı</t>
        </is>
      </c>
      <c r="AA4" s="142" t="inlineStr">
        <is>
          <t>Mağaza: AKEVLER | Unvan: ŞARKÜTERİ | Yönetim normu: 1 | Mevcut: 1 | AI normu: 2 | 90 günlük tahmini açık: 2 | Öneri: Doğrudan işe alım başlatılmalı</t>
        </is>
      </c>
    </row>
    <row r="5" ht="30" customHeight="1" s="113">
      <c r="A5" s="131" t="inlineStr">
        <is>
          <t>M001</t>
        </is>
      </c>
      <c r="B5" s="131" t="inlineStr">
        <is>
          <t>AKEVLER</t>
        </is>
      </c>
      <c r="C5" s="131" t="inlineStr">
        <is>
          <t>ERTAN TEKİ</t>
        </is>
      </c>
      <c r="D5" s="131" t="inlineStr">
        <is>
          <t>U013</t>
        </is>
      </c>
      <c r="E5" s="131" t="inlineStr">
        <is>
          <t>KASAP</t>
        </is>
      </c>
      <c r="F5" s="168" t="n">
        <v>1</v>
      </c>
      <c r="G5" s="168" t="n">
        <v>0</v>
      </c>
      <c r="H5" s="168" t="n">
        <v>219.9</v>
      </c>
      <c r="I5" s="168" t="n">
        <v>360</v>
      </c>
      <c r="J5" s="168" t="n">
        <v>0.610833333333333</v>
      </c>
      <c r="K5" s="168" t="n">
        <v>1</v>
      </c>
      <c r="L5" s="168" t="n">
        <v>1</v>
      </c>
      <c r="M5" s="169" t="n">
        <v>1</v>
      </c>
      <c r="N5" s="169" t="n">
        <v>1</v>
      </c>
      <c r="O5" s="168" t="n">
        <v>360</v>
      </c>
      <c r="P5" s="170" t="n">
        <v>0.95</v>
      </c>
      <c r="Q5" s="131" t="inlineStr">
        <is>
          <t>Formül</t>
        </is>
      </c>
      <c r="R5" s="169" t="n">
        <v>36</v>
      </c>
      <c r="S5" s="131" t="inlineStr">
        <is>
          <t>Orta</t>
        </is>
      </c>
      <c r="T5" s="169" t="n">
        <v>1</v>
      </c>
      <c r="U5" s="169" t="n">
        <v>0</v>
      </c>
      <c r="V5" s="169" t="n">
        <v>1</v>
      </c>
      <c r="W5" s="171" t="n">
        <v>41600</v>
      </c>
      <c r="X5" s="171" t="n">
        <v>34036.38</v>
      </c>
      <c r="Y5" s="171" t="n">
        <v>-7563.62</v>
      </c>
      <c r="Z5" s="142" t="inlineStr">
        <is>
          <t>Doğrudan işe alım başlatılmalı</t>
        </is>
      </c>
      <c r="AA5" s="142" t="inlineStr">
        <is>
          <t>Mağaza: AKEVLER | Unvan: KASAP | Yönetim normu: 1 | Mevcut: 0 | AI normu: 1 | 90 günlük tahmini açık: 1 | Öneri: Doğrudan işe alım başlatılmalı</t>
        </is>
      </c>
    </row>
    <row r="6" ht="30" customHeight="1" s="113">
      <c r="A6" s="131" t="inlineStr">
        <is>
          <t>M001</t>
        </is>
      </c>
      <c r="B6" s="131" t="inlineStr">
        <is>
          <t>AKEVLER</t>
        </is>
      </c>
      <c r="C6" s="131" t="inlineStr">
        <is>
          <t>ERTAN TEKİ</t>
        </is>
      </c>
      <c r="D6" s="131" t="inlineStr">
        <is>
          <t>U017</t>
        </is>
      </c>
      <c r="E6" s="131" t="inlineStr">
        <is>
          <t>MANAV</t>
        </is>
      </c>
      <c r="F6" s="168" t="n">
        <v>2</v>
      </c>
      <c r="G6" s="168" t="n">
        <v>0</v>
      </c>
      <c r="H6" s="168" t="n">
        <v>61</v>
      </c>
      <c r="I6" s="168" t="n">
        <v>386.75</v>
      </c>
      <c r="J6" s="168" t="n">
        <v>0.157724628312864</v>
      </c>
      <c r="K6" s="168" t="n">
        <v>1</v>
      </c>
      <c r="L6" s="168" t="n">
        <v>1</v>
      </c>
      <c r="M6" s="169" t="n">
        <v>1</v>
      </c>
      <c r="N6" s="169" t="n">
        <v>1</v>
      </c>
      <c r="O6" s="168" t="n">
        <v>386.75</v>
      </c>
      <c r="P6" s="170" t="n">
        <v>0.95</v>
      </c>
      <c r="Q6" s="131" t="inlineStr">
        <is>
          <t>Formül</t>
        </is>
      </c>
      <c r="R6" s="169" t="n">
        <v>36</v>
      </c>
      <c r="S6" s="131" t="inlineStr">
        <is>
          <t>Orta</t>
        </is>
      </c>
      <c r="T6" s="169" t="n">
        <v>1</v>
      </c>
      <c r="U6" s="169" t="n">
        <v>1</v>
      </c>
      <c r="V6" s="169" t="n">
        <v>0</v>
      </c>
      <c r="W6" s="171" t="n">
        <v>0</v>
      </c>
      <c r="X6" s="171" t="n">
        <v>44672.76</v>
      </c>
      <c r="Y6" s="171" t="n">
        <v>44672.76</v>
      </c>
      <c r="Z6" s="142" t="inlineStr">
        <is>
          <t>Transfer ile kapatılmalı</t>
        </is>
      </c>
      <c r="AA6" s="142" t="inlineStr">
        <is>
          <t>Mağaza: AKEVLER | Unvan: MANAV | Yönetim normu: 2 | Mevcut: 0 | AI normu: 1 | 90 günlük tahmini açık: 1 | Öneri: Transfer ile kapatılmalı</t>
        </is>
      </c>
    </row>
    <row r="7" ht="45" customHeight="1" s="113">
      <c r="A7" s="131" t="inlineStr">
        <is>
          <t>M001</t>
        </is>
      </c>
      <c r="B7" s="131" t="inlineStr">
        <is>
          <t>AKEVLER</t>
        </is>
      </c>
      <c r="C7" s="131" t="inlineStr">
        <is>
          <t>ERTAN TEKİ</t>
        </is>
      </c>
      <c r="D7" s="131" t="inlineStr">
        <is>
          <t>U023</t>
        </is>
      </c>
      <c r="E7" s="131" t="inlineStr">
        <is>
          <t>ONLİNE TOPLAYICI</t>
        </is>
      </c>
      <c r="F7" s="168" t="n">
        <v>1</v>
      </c>
      <c r="G7" s="168" t="n">
        <v>1</v>
      </c>
      <c r="H7" s="168" t="n">
        <v>959</v>
      </c>
      <c r="I7" s="168" t="n">
        <v>404.8</v>
      </c>
      <c r="J7" s="168" t="n">
        <v>2.36907114624506</v>
      </c>
      <c r="K7" s="168" t="n">
        <v>1</v>
      </c>
      <c r="L7" s="168" t="n">
        <v>1</v>
      </c>
      <c r="M7" s="169" t="n">
        <v>3</v>
      </c>
      <c r="N7" s="169" t="n">
        <v>2</v>
      </c>
      <c r="O7" s="168" t="n">
        <v>809.6</v>
      </c>
      <c r="P7" s="170" t="n">
        <v>0.95</v>
      </c>
      <c r="Q7" s="131" t="inlineStr">
        <is>
          <t>Formül</t>
        </is>
      </c>
      <c r="R7" s="169" t="n">
        <v>51</v>
      </c>
      <c r="S7" s="131" t="inlineStr">
        <is>
          <t>Yüksek</t>
        </is>
      </c>
      <c r="T7" s="169" t="n">
        <v>3</v>
      </c>
      <c r="U7" s="169" t="n">
        <v>0</v>
      </c>
      <c r="V7" s="169" t="n">
        <v>3</v>
      </c>
      <c r="W7" s="171" t="n">
        <v>222300</v>
      </c>
      <c r="X7" s="171" t="n">
        <v>181881.72</v>
      </c>
      <c r="Y7" s="171" t="n">
        <v>-40418.28</v>
      </c>
      <c r="Z7" s="142" t="inlineStr">
        <is>
          <t>Doğrudan işe alım başlatılmalı</t>
        </is>
      </c>
      <c r="AA7" s="142" t="inlineStr">
        <is>
          <t>Mağaza: AKEVLER | Unvan: ONLİNE TOPLAYICI | Yönetim normu: 1 | Mevcut: 1 | AI normu: 3 | 90 günlük tahmini açık: 3 | Öneri: Doğrudan işe alım başlatılmalı</t>
        </is>
      </c>
    </row>
    <row r="8" ht="45" customHeight="1" s="113">
      <c r="A8" s="131" t="inlineStr">
        <is>
          <t>M001</t>
        </is>
      </c>
      <c r="B8" s="131" t="inlineStr">
        <is>
          <t>AKEVLER</t>
        </is>
      </c>
      <c r="C8" s="131" t="inlineStr">
        <is>
          <t>ERTAN TEKİ</t>
        </is>
      </c>
      <c r="D8" s="131" t="inlineStr">
        <is>
          <t>U024</t>
        </is>
      </c>
      <c r="E8" s="131" t="inlineStr">
        <is>
          <t>ONLİNE ŞOFÖR</t>
        </is>
      </c>
      <c r="F8" s="168" t="n">
        <v>1</v>
      </c>
      <c r="G8" s="168" t="n">
        <v>0</v>
      </c>
      <c r="H8" s="168" t="n">
        <v>1644</v>
      </c>
      <c r="I8" s="168" t="n">
        <v>369</v>
      </c>
      <c r="J8" s="168" t="n">
        <v>4.45528455284553</v>
      </c>
      <c r="K8" s="168" t="n">
        <v>1</v>
      </c>
      <c r="L8" s="168" t="n">
        <v>1</v>
      </c>
      <c r="M8" s="169" t="n">
        <v>5</v>
      </c>
      <c r="N8" s="169" t="n">
        <v>5</v>
      </c>
      <c r="O8" s="168" t="n">
        <v>1845</v>
      </c>
      <c r="P8" s="170" t="n">
        <v>0.95</v>
      </c>
      <c r="Q8" s="131" t="inlineStr">
        <is>
          <t>Formül</t>
        </is>
      </c>
      <c r="R8" s="169" t="n">
        <v>96</v>
      </c>
      <c r="S8" s="131" t="inlineStr">
        <is>
          <t>Kritik</t>
        </is>
      </c>
      <c r="T8" s="169" t="n">
        <v>5</v>
      </c>
      <c r="U8" s="169" t="n">
        <v>0</v>
      </c>
      <c r="V8" s="169" t="n">
        <v>5</v>
      </c>
      <c r="W8" s="171" t="n">
        <v>386750</v>
      </c>
      <c r="X8" s="171" t="n">
        <v>316431.9</v>
      </c>
      <c r="Y8" s="171" t="n">
        <v>-70318.10000000001</v>
      </c>
      <c r="Z8" s="142" t="inlineStr">
        <is>
          <t>Doğrudan işe alım başlatılmalı</t>
        </is>
      </c>
      <c r="AA8" s="142" t="inlineStr">
        <is>
          <t>Mağaza: AKEVLER | Unvan: ONLİNE ŞOFÖR | Yönetim normu: 1 | Mevcut: 0 | AI normu: 5 | 90 günlük tahmini açık: 5 | Öneri: Doğrudan işe alım başlatılmalı</t>
        </is>
      </c>
    </row>
    <row r="9" ht="30" customHeight="1" s="113">
      <c r="A9" s="131" t="inlineStr">
        <is>
          <t>M001</t>
        </is>
      </c>
      <c r="B9" s="131" t="inlineStr">
        <is>
          <t>AKEVLER</t>
        </is>
      </c>
      <c r="C9" s="131" t="inlineStr">
        <is>
          <t>ERTAN TEKİ</t>
        </is>
      </c>
      <c r="D9" s="131" t="inlineStr">
        <is>
          <t>U002</t>
        </is>
      </c>
      <c r="E9" s="131" t="inlineStr">
        <is>
          <t>BAKLİYAT</t>
        </is>
      </c>
      <c r="F9" s="168" t="n">
        <v>1</v>
      </c>
      <c r="G9" s="168" t="n">
        <v>1</v>
      </c>
      <c r="H9" s="168" t="n">
        <v>20</v>
      </c>
      <c r="I9" s="168" t="n">
        <v>386.75</v>
      </c>
      <c r="J9" s="168" t="n">
        <v>0.0517129928894635</v>
      </c>
      <c r="K9" s="168" t="n">
        <v>1</v>
      </c>
      <c r="L9" s="168" t="n">
        <v>1</v>
      </c>
      <c r="M9" s="169" t="n">
        <v>1</v>
      </c>
      <c r="N9" s="169" t="n">
        <v>0</v>
      </c>
      <c r="O9" s="168" t="n">
        <v>0</v>
      </c>
      <c r="P9" s="170" t="n">
        <v>0.95</v>
      </c>
      <c r="Q9" s="131" t="inlineStr">
        <is>
          <t>Formül</t>
        </is>
      </c>
      <c r="R9" s="169" t="n">
        <v>1</v>
      </c>
      <c r="S9" s="131" t="inlineStr">
        <is>
          <t>Düşük</t>
        </is>
      </c>
      <c r="T9" s="169" t="n">
        <v>1</v>
      </c>
      <c r="U9" s="169" t="n">
        <v>0</v>
      </c>
      <c r="V9" s="169" t="n">
        <v>1</v>
      </c>
      <c r="W9" s="171" t="n">
        <v>44850</v>
      </c>
      <c r="X9" s="171" t="n">
        <v>36695.52</v>
      </c>
      <c r="Y9" s="171" t="n">
        <v>-8154.48</v>
      </c>
      <c r="Z9" s="142" t="inlineStr">
        <is>
          <t>Doğrudan işe alım başlatılmalı</t>
        </is>
      </c>
      <c r="AA9" s="142" t="inlineStr">
        <is>
          <t>Mağaza: AKEVLER | Unvan: BAKLİYAT | Yönetim normu: 1 | Mevcut: 1 | AI normu: 1 | 90 günlük tahmini açık: 1 | Öneri: Doğrudan işe alım başlatılmalı</t>
        </is>
      </c>
    </row>
    <row r="10" ht="30" customHeight="1" s="113">
      <c r="A10" s="131" t="inlineStr">
        <is>
          <t>M001</t>
        </is>
      </c>
      <c r="B10" s="131" t="inlineStr">
        <is>
          <t>AKEVLER</t>
        </is>
      </c>
      <c r="C10" s="131" t="inlineStr">
        <is>
          <t>ERTAN TEKİ</t>
        </is>
      </c>
      <c r="D10" s="131" t="inlineStr">
        <is>
          <t>U034</t>
        </is>
      </c>
      <c r="E10" s="131" t="inlineStr">
        <is>
          <t>UNLU MAMÜLLER</t>
        </is>
      </c>
      <c r="F10" s="168" t="n">
        <v>0</v>
      </c>
      <c r="G10" s="168" t="n">
        <v>0</v>
      </c>
      <c r="H10" s="168" t="n">
        <v>75</v>
      </c>
      <c r="I10" s="168" t="n">
        <v>369</v>
      </c>
      <c r="J10" s="168" t="n">
        <v>0.203252032520325</v>
      </c>
      <c r="K10" s="168" t="n">
        <v>1</v>
      </c>
      <c r="L10" s="168" t="n">
        <v>1</v>
      </c>
      <c r="M10" s="169" t="n">
        <v>1</v>
      </c>
      <c r="N10" s="169" t="n">
        <v>1</v>
      </c>
      <c r="O10" s="168" t="n">
        <v>369</v>
      </c>
      <c r="P10" s="170" t="n">
        <v>0.95</v>
      </c>
      <c r="Q10" s="131" t="inlineStr">
        <is>
          <t>Formül</t>
        </is>
      </c>
      <c r="R10" s="169" t="n">
        <v>36</v>
      </c>
      <c r="S10" s="131" t="inlineStr">
        <is>
          <t>Orta</t>
        </is>
      </c>
      <c r="T10" s="169" t="n">
        <v>1</v>
      </c>
      <c r="U10" s="169" t="n">
        <v>0</v>
      </c>
      <c r="V10" s="169" t="n">
        <v>1</v>
      </c>
      <c r="W10" s="171" t="n">
        <v>70850</v>
      </c>
      <c r="X10" s="171" t="n">
        <v>57968.1</v>
      </c>
      <c r="Y10" s="171" t="n">
        <v>-12881.9</v>
      </c>
      <c r="Z10" s="142" t="inlineStr">
        <is>
          <t>Doğrudan işe alım başlatılmalı</t>
        </is>
      </c>
      <c r="AA10" s="142" t="inlineStr">
        <is>
          <t>Mağaza: AKEVLER | Unvan: UNLU MAMÜLLER | Yönetim normu: 0 | Mevcut: 0 | AI normu: 1 | 90 günlük tahmini açık: 1 | Öneri: Doğrudan işe alım başlatılmalı</t>
        </is>
      </c>
    </row>
    <row r="11" ht="45" customHeight="1" s="113">
      <c r="A11" s="131" t="inlineStr">
        <is>
          <t>M002</t>
        </is>
      </c>
      <c r="B11" s="131" t="inlineStr">
        <is>
          <t>AYDIN EFELER</t>
        </is>
      </c>
      <c r="C11" s="131" t="inlineStr">
        <is>
          <t>CÜNEYT ÇIKRIKÇI - AYŞE AVCU</t>
        </is>
      </c>
      <c r="D11" s="131" t="inlineStr">
        <is>
          <t>U015</t>
        </is>
      </c>
      <c r="E11" s="131" t="inlineStr">
        <is>
          <t>KASİYER</t>
        </is>
      </c>
      <c r="F11" s="168" t="n">
        <v>2</v>
      </c>
      <c r="G11" s="168" t="n">
        <v>2</v>
      </c>
      <c r="H11" s="168" t="n">
        <v>4550</v>
      </c>
      <c r="I11" s="168" t="n">
        <v>414</v>
      </c>
      <c r="J11" s="168" t="n">
        <v>10.9903381642512</v>
      </c>
      <c r="K11" s="168" t="n">
        <v>2</v>
      </c>
      <c r="L11" s="168" t="n">
        <v>1</v>
      </c>
      <c r="M11" s="169" t="n">
        <v>11</v>
      </c>
      <c r="N11" s="169" t="n">
        <v>9</v>
      </c>
      <c r="O11" s="168" t="n">
        <v>3726</v>
      </c>
      <c r="P11" s="170" t="n">
        <v>0.95</v>
      </c>
      <c r="Q11" s="131" t="inlineStr">
        <is>
          <t>Formül</t>
        </is>
      </c>
      <c r="R11" s="169" t="n">
        <v>100</v>
      </c>
      <c r="S11" s="131" t="inlineStr">
        <is>
          <t>Kritik</t>
        </is>
      </c>
      <c r="T11" s="169" t="n">
        <v>10</v>
      </c>
      <c r="U11" s="169" t="n">
        <v>0</v>
      </c>
      <c r="V11" s="169" t="n">
        <v>10</v>
      </c>
      <c r="W11" s="171" t="n">
        <v>481000</v>
      </c>
      <c r="X11" s="171" t="n">
        <v>393544.8</v>
      </c>
      <c r="Y11" s="171" t="n">
        <v>-87455.2</v>
      </c>
      <c r="Z11" s="142" t="inlineStr">
        <is>
          <t>Doğrudan işe alım başlatılmalı</t>
        </is>
      </c>
      <c r="AA11" s="142" t="inlineStr">
        <is>
          <t>Mağaza: AYDIN EFELER | Unvan: KASİYER | Yönetim normu: 2 | Mevcut: 2 | AI normu: 11 | 90 günlük tahmini açık: 10 | Öneri: Doğrudan işe alım başlatılmalı</t>
        </is>
      </c>
    </row>
    <row r="12" ht="45" customHeight="1" s="113">
      <c r="A12" s="131" t="inlineStr">
        <is>
          <t>M002</t>
        </is>
      </c>
      <c r="B12" s="131" t="inlineStr">
        <is>
          <t>AYDIN EFELER</t>
        </is>
      </c>
      <c r="C12" s="131" t="inlineStr">
        <is>
          <t>CÜNEYT ÇIKRIKÇI - AYŞE AVCU</t>
        </is>
      </c>
      <c r="D12" s="131" t="inlineStr">
        <is>
          <t>U026</t>
        </is>
      </c>
      <c r="E12" s="131" t="inlineStr">
        <is>
          <t>REYON GÖREVLİSİ</t>
        </is>
      </c>
      <c r="F12" s="168" t="n">
        <v>2</v>
      </c>
      <c r="G12" s="168" t="n">
        <v>2</v>
      </c>
      <c r="H12" s="168" t="n">
        <v>1080.75</v>
      </c>
      <c r="I12" s="168" t="n">
        <v>386.75</v>
      </c>
      <c r="J12" s="168" t="n">
        <v>2.79444085326438</v>
      </c>
      <c r="K12" s="168" t="n">
        <v>1</v>
      </c>
      <c r="L12" s="168" t="n">
        <v>1</v>
      </c>
      <c r="M12" s="169" t="n">
        <v>3</v>
      </c>
      <c r="N12" s="169" t="n">
        <v>1</v>
      </c>
      <c r="O12" s="168" t="n">
        <v>386.75</v>
      </c>
      <c r="P12" s="170" t="n">
        <v>0.95</v>
      </c>
      <c r="Q12" s="131" t="inlineStr">
        <is>
          <t>Formül</t>
        </is>
      </c>
      <c r="R12" s="169" t="n">
        <v>36</v>
      </c>
      <c r="S12" s="131" t="inlineStr">
        <is>
          <t>Orta</t>
        </is>
      </c>
      <c r="T12" s="169" t="n">
        <v>2</v>
      </c>
      <c r="U12" s="169" t="n">
        <v>2</v>
      </c>
      <c r="V12" s="169" t="n">
        <v>0</v>
      </c>
      <c r="W12" s="171" t="n">
        <v>0</v>
      </c>
      <c r="X12" s="171" t="n">
        <v>73391.03999999999</v>
      </c>
      <c r="Y12" s="171" t="n">
        <v>73391.03999999999</v>
      </c>
      <c r="Z12" s="142" t="inlineStr">
        <is>
          <t>Transfer ile kapatılmalı</t>
        </is>
      </c>
      <c r="AA12" s="142" t="inlineStr">
        <is>
          <t>Mağaza: AYDIN EFELER | Unvan: REYON GÖREVLİSİ | Yönetim normu: 2 | Mevcut: 2 | AI normu: 3 | 90 günlük tahmini açık: 2 | Öneri: Transfer ile kapatılmalı</t>
        </is>
      </c>
    </row>
    <row r="13" ht="45" customHeight="1" s="113">
      <c r="A13" s="131" t="inlineStr">
        <is>
          <t>M002</t>
        </is>
      </c>
      <c r="B13" s="131" t="inlineStr">
        <is>
          <t>AYDIN EFELER</t>
        </is>
      </c>
      <c r="C13" s="131" t="inlineStr">
        <is>
          <t>CÜNEYT ÇIKRIKÇI - AYŞE AVCU</t>
        </is>
      </c>
      <c r="D13" s="131" t="inlineStr">
        <is>
          <t>U042</t>
        </is>
      </c>
      <c r="E13" s="131" t="inlineStr">
        <is>
          <t>ŞARKÜTERİ</t>
        </is>
      </c>
      <c r="F13" s="168" t="n">
        <v>1</v>
      </c>
      <c r="G13" s="168" t="n">
        <v>0</v>
      </c>
      <c r="H13" s="168" t="n">
        <v>1092</v>
      </c>
      <c r="I13" s="168" t="n">
        <v>382.5</v>
      </c>
      <c r="J13" s="168" t="n">
        <v>2.85490196078431</v>
      </c>
      <c r="K13" s="168" t="n">
        <v>1</v>
      </c>
      <c r="L13" s="168" t="n">
        <v>1</v>
      </c>
      <c r="M13" s="169" t="n">
        <v>3</v>
      </c>
      <c r="N13" s="169" t="n">
        <v>3</v>
      </c>
      <c r="O13" s="168" t="n">
        <v>1147.5</v>
      </c>
      <c r="P13" s="170" t="n">
        <v>0.95</v>
      </c>
      <c r="Q13" s="131" t="inlineStr">
        <is>
          <t>Formül</t>
        </is>
      </c>
      <c r="R13" s="169" t="n">
        <v>66</v>
      </c>
      <c r="S13" s="131" t="inlineStr">
        <is>
          <t>Yüksek</t>
        </is>
      </c>
      <c r="T13" s="169" t="n">
        <v>3</v>
      </c>
      <c r="U13" s="169" t="n">
        <v>0</v>
      </c>
      <c r="V13" s="169" t="n">
        <v>3</v>
      </c>
      <c r="W13" s="171" t="n">
        <v>173550</v>
      </c>
      <c r="X13" s="171" t="n">
        <v>141995.7</v>
      </c>
      <c r="Y13" s="171" t="n">
        <v>-31554.3</v>
      </c>
      <c r="Z13" s="142" t="inlineStr">
        <is>
          <t>Doğrudan işe alım başlatılmalı</t>
        </is>
      </c>
      <c r="AA13" s="142" t="inlineStr">
        <is>
          <t>Mağaza: AYDIN EFELER | Unvan: ŞARKÜTERİ | Yönetim normu: 1 | Mevcut: 0 | AI normu: 3 | 90 günlük tahmini açık: 3 | Öneri: Doğrudan işe alım başlatılmalı</t>
        </is>
      </c>
    </row>
    <row r="14" ht="30" customHeight="1" s="113">
      <c r="A14" s="131" t="inlineStr">
        <is>
          <t>M002</t>
        </is>
      </c>
      <c r="B14" s="131" t="inlineStr">
        <is>
          <t>AYDIN EFELER</t>
        </is>
      </c>
      <c r="C14" s="131" t="inlineStr">
        <is>
          <t>CÜNEYT ÇIKRIKÇI - AYŞE AVCU</t>
        </is>
      </c>
      <c r="D14" s="131" t="inlineStr">
        <is>
          <t>U013</t>
        </is>
      </c>
      <c r="E14" s="131" t="inlineStr">
        <is>
          <t>KASAP</t>
        </is>
      </c>
      <c r="F14" s="168" t="n">
        <v>1</v>
      </c>
      <c r="G14" s="168" t="n">
        <v>0</v>
      </c>
      <c r="H14" s="168" t="n">
        <v>323</v>
      </c>
      <c r="I14" s="168" t="n">
        <v>360</v>
      </c>
      <c r="J14" s="168" t="n">
        <v>0.897222222222222</v>
      </c>
      <c r="K14" s="168" t="n">
        <v>1</v>
      </c>
      <c r="L14" s="168" t="n">
        <v>1</v>
      </c>
      <c r="M14" s="169" t="n">
        <v>1</v>
      </c>
      <c r="N14" s="169" t="n">
        <v>1</v>
      </c>
      <c r="O14" s="168" t="n">
        <v>360</v>
      </c>
      <c r="P14" s="170" t="n">
        <v>0.95</v>
      </c>
      <c r="Q14" s="131" t="inlineStr">
        <is>
          <t>Formül</t>
        </is>
      </c>
      <c r="R14" s="169" t="n">
        <v>36</v>
      </c>
      <c r="S14" s="131" t="inlineStr">
        <is>
          <t>Orta</t>
        </is>
      </c>
      <c r="T14" s="169" t="n">
        <v>1</v>
      </c>
      <c r="U14" s="169" t="n">
        <v>0</v>
      </c>
      <c r="V14" s="169" t="n">
        <v>1</v>
      </c>
      <c r="W14" s="171" t="n">
        <v>41600</v>
      </c>
      <c r="X14" s="171" t="n">
        <v>34036.38</v>
      </c>
      <c r="Y14" s="171" t="n">
        <v>-7563.62</v>
      </c>
      <c r="Z14" s="142" t="inlineStr">
        <is>
          <t>Doğrudan işe alım başlatılmalı</t>
        </is>
      </c>
      <c r="AA14" s="142" t="inlineStr">
        <is>
          <t>Mağaza: AYDIN EFELER | Unvan: KASAP | Yönetim normu: 1 | Mevcut: 0 | AI normu: 1 | 90 günlük tahmini açık: 1 | Öneri: Doğrudan işe alım başlatılmalı</t>
        </is>
      </c>
    </row>
    <row r="15" ht="30" customHeight="1" s="113">
      <c r="A15" s="131" t="inlineStr">
        <is>
          <t>M002</t>
        </is>
      </c>
      <c r="B15" s="131" t="inlineStr">
        <is>
          <t>AYDIN EFELER</t>
        </is>
      </c>
      <c r="C15" s="131" t="inlineStr">
        <is>
          <t>CÜNEYT ÇIKRIKÇI - AYŞE AVCU</t>
        </is>
      </c>
      <c r="D15" s="131" t="inlineStr">
        <is>
          <t>U017</t>
        </is>
      </c>
      <c r="E15" s="131" t="inlineStr">
        <is>
          <t>MANAV</t>
        </is>
      </c>
      <c r="F15" s="168" t="n">
        <v>2</v>
      </c>
      <c r="G15" s="168" t="n">
        <v>1</v>
      </c>
      <c r="H15" s="168" t="n">
        <v>187.2</v>
      </c>
      <c r="I15" s="168" t="n">
        <v>386.75</v>
      </c>
      <c r="J15" s="168" t="n">
        <v>0.484033613445378</v>
      </c>
      <c r="K15" s="168" t="n">
        <v>1</v>
      </c>
      <c r="L15" s="168" t="n">
        <v>1</v>
      </c>
      <c r="M15" s="169" t="n">
        <v>1</v>
      </c>
      <c r="N15" s="169" t="n">
        <v>0</v>
      </c>
      <c r="O15" s="168" t="n">
        <v>0</v>
      </c>
      <c r="P15" s="170" t="n">
        <v>0.95</v>
      </c>
      <c r="Q15" s="131" t="inlineStr">
        <is>
          <t>Formül</t>
        </is>
      </c>
      <c r="R15" s="169" t="n">
        <v>1</v>
      </c>
      <c r="S15" s="131" t="inlineStr">
        <is>
          <t>Düşük</t>
        </is>
      </c>
      <c r="T15" s="169" t="n">
        <v>1</v>
      </c>
      <c r="U15" s="169" t="n">
        <v>1</v>
      </c>
      <c r="V15" s="169" t="n">
        <v>0</v>
      </c>
      <c r="W15" s="171" t="n">
        <v>0</v>
      </c>
      <c r="X15" s="171" t="n">
        <v>44672.76</v>
      </c>
      <c r="Y15" s="171" t="n">
        <v>44672.76</v>
      </c>
      <c r="Z15" s="142" t="inlineStr">
        <is>
          <t>Transfer ile kapatılmalı</t>
        </is>
      </c>
      <c r="AA15" s="142" t="inlineStr">
        <is>
          <t>Mağaza: AYDIN EFELER | Unvan: MANAV | Yönetim normu: 2 | Mevcut: 1 | AI normu: 1 | 90 günlük tahmini açık: 1 | Öneri: Transfer ile kapatılmalı</t>
        </is>
      </c>
    </row>
    <row r="16" ht="45" customHeight="1" s="113">
      <c r="A16" s="131" t="inlineStr">
        <is>
          <t>M002</t>
        </is>
      </c>
      <c r="B16" s="131" t="inlineStr">
        <is>
          <t>AYDIN EFELER</t>
        </is>
      </c>
      <c r="C16" s="131" t="inlineStr">
        <is>
          <t>CÜNEYT ÇIKRIKÇI - AYŞE AVCU</t>
        </is>
      </c>
      <c r="D16" s="131" t="inlineStr">
        <is>
          <t>U023</t>
        </is>
      </c>
      <c r="E16" s="131" t="inlineStr">
        <is>
          <t>ONLİNE TOPLAYICI</t>
        </is>
      </c>
      <c r="F16" s="168" t="n">
        <v>0</v>
      </c>
      <c r="G16" s="168" t="n">
        <v>0</v>
      </c>
      <c r="H16" s="168" t="n">
        <v>28</v>
      </c>
      <c r="I16" s="168" t="n">
        <v>404.8</v>
      </c>
      <c r="J16" s="168" t="n">
        <v>0.0691699604743083</v>
      </c>
      <c r="K16" s="168" t="n">
        <v>1</v>
      </c>
      <c r="L16" s="168" t="n">
        <v>1</v>
      </c>
      <c r="M16" s="169" t="n">
        <v>1</v>
      </c>
      <c r="N16" s="169" t="n">
        <v>1</v>
      </c>
      <c r="O16" s="168" t="n">
        <v>404.8</v>
      </c>
      <c r="P16" s="170" t="n">
        <v>0.95</v>
      </c>
      <c r="Q16" s="131" t="inlineStr">
        <is>
          <t>Formül</t>
        </is>
      </c>
      <c r="R16" s="169" t="n">
        <v>36</v>
      </c>
      <c r="S16" s="131" t="inlineStr">
        <is>
          <t>Orta</t>
        </is>
      </c>
      <c r="T16" s="169" t="n">
        <v>1</v>
      </c>
      <c r="U16" s="169" t="n">
        <v>0</v>
      </c>
      <c r="V16" s="169" t="n">
        <v>1</v>
      </c>
      <c r="W16" s="171" t="n">
        <v>74100</v>
      </c>
      <c r="X16" s="171" t="n">
        <v>60627.24</v>
      </c>
      <c r="Y16" s="171" t="n">
        <v>-13472.76</v>
      </c>
      <c r="Z16" s="142" t="inlineStr">
        <is>
          <t>Doğrudan işe alım başlatılmalı</t>
        </is>
      </c>
      <c r="AA16" s="142" t="inlineStr">
        <is>
          <t>Mağaza: AYDIN EFELER | Unvan: ONLİNE TOPLAYICI | Yönetim normu: 0 | Mevcut: 0 | AI normu: 1 | 90 günlük tahmini açık: 1 | Öneri: Doğrudan işe alım başlatılmalı</t>
        </is>
      </c>
    </row>
    <row r="17" ht="45" customHeight="1" s="113">
      <c r="A17" s="131" t="inlineStr">
        <is>
          <t>M002</t>
        </is>
      </c>
      <c r="B17" s="131" t="inlineStr">
        <is>
          <t>AYDIN EFELER</t>
        </is>
      </c>
      <c r="C17" s="131" t="inlineStr">
        <is>
          <t>CÜNEYT ÇIKRIKÇI - AYŞE AVCU</t>
        </is>
      </c>
      <c r="D17" s="131" t="inlineStr">
        <is>
          <t>U024</t>
        </is>
      </c>
      <c r="E17" s="131" t="inlineStr">
        <is>
          <t>ONLİNE ŞOFÖR</t>
        </is>
      </c>
      <c r="F17" s="168" t="n">
        <v>0</v>
      </c>
      <c r="G17" s="168" t="n">
        <v>0</v>
      </c>
      <c r="H17" s="168" t="n">
        <v>48</v>
      </c>
      <c r="I17" s="168" t="n">
        <v>369</v>
      </c>
      <c r="J17" s="168" t="n">
        <v>0.130081300813008</v>
      </c>
      <c r="K17" s="168" t="n">
        <v>1</v>
      </c>
      <c r="L17" s="168" t="n">
        <v>1</v>
      </c>
      <c r="M17" s="169" t="n">
        <v>1</v>
      </c>
      <c r="N17" s="169" t="n">
        <v>1</v>
      </c>
      <c r="O17" s="168" t="n">
        <v>369</v>
      </c>
      <c r="P17" s="170" t="n">
        <v>0.95</v>
      </c>
      <c r="Q17" s="131" t="inlineStr">
        <is>
          <t>Formül</t>
        </is>
      </c>
      <c r="R17" s="169" t="n">
        <v>36</v>
      </c>
      <c r="S17" s="131" t="inlineStr">
        <is>
          <t>Orta</t>
        </is>
      </c>
      <c r="T17" s="169" t="n">
        <v>1</v>
      </c>
      <c r="U17" s="169" t="n">
        <v>0</v>
      </c>
      <c r="V17" s="169" t="n">
        <v>1</v>
      </c>
      <c r="W17" s="171" t="n">
        <v>77350</v>
      </c>
      <c r="X17" s="171" t="n">
        <v>63286.38</v>
      </c>
      <c r="Y17" s="171" t="n">
        <v>-14063.62</v>
      </c>
      <c r="Z17" s="142" t="inlineStr">
        <is>
          <t>Doğrudan işe alım başlatılmalı</t>
        </is>
      </c>
      <c r="AA17" s="142" t="inlineStr">
        <is>
          <t>Mağaza: AYDIN EFELER | Unvan: ONLİNE ŞOFÖR | Yönetim normu: 0 | Mevcut: 0 | AI normu: 1 | 90 günlük tahmini açık: 1 | Öneri: Doğrudan işe alım başlatılmalı</t>
        </is>
      </c>
    </row>
    <row r="18" ht="45" customHeight="1" s="113">
      <c r="A18" s="131" t="inlineStr">
        <is>
          <t>M002</t>
        </is>
      </c>
      <c r="B18" s="131" t="inlineStr">
        <is>
          <t>AYDIN EFELER</t>
        </is>
      </c>
      <c r="C18" s="131" t="inlineStr">
        <is>
          <t>CÜNEYT ÇIKRIKÇI - AYŞE AVCU</t>
        </is>
      </c>
      <c r="D18" s="131" t="inlineStr">
        <is>
          <t>U002</t>
        </is>
      </c>
      <c r="E18" s="131" t="inlineStr">
        <is>
          <t>BAKLİYAT</t>
        </is>
      </c>
      <c r="F18" s="168" t="n">
        <v>1</v>
      </c>
      <c r="G18" s="168" t="n">
        <v>1</v>
      </c>
      <c r="H18" s="168" t="n">
        <v>80</v>
      </c>
      <c r="I18" s="168" t="n">
        <v>386.75</v>
      </c>
      <c r="J18" s="168" t="n">
        <v>0.206851971557854</v>
      </c>
      <c r="K18" s="168" t="n">
        <v>1</v>
      </c>
      <c r="L18" s="168" t="n">
        <v>1</v>
      </c>
      <c r="M18" s="169" t="n">
        <v>1</v>
      </c>
      <c r="N18" s="169" t="n">
        <v>0</v>
      </c>
      <c r="O18" s="168" t="n">
        <v>0</v>
      </c>
      <c r="P18" s="170" t="n">
        <v>0.95</v>
      </c>
      <c r="Q18" s="131" t="inlineStr">
        <is>
          <t>Formül</t>
        </is>
      </c>
      <c r="R18" s="169" t="n">
        <v>1</v>
      </c>
      <c r="S18" s="131" t="inlineStr">
        <is>
          <t>Düşük</t>
        </is>
      </c>
      <c r="T18" s="169" t="n">
        <v>1</v>
      </c>
      <c r="U18" s="169" t="n">
        <v>0</v>
      </c>
      <c r="V18" s="169" t="n">
        <v>1</v>
      </c>
      <c r="W18" s="171" t="n">
        <v>44850</v>
      </c>
      <c r="X18" s="171" t="n">
        <v>36695.52</v>
      </c>
      <c r="Y18" s="171" t="n">
        <v>-8154.48</v>
      </c>
      <c r="Z18" s="142" t="inlineStr">
        <is>
          <t>Doğrudan işe alım başlatılmalı</t>
        </is>
      </c>
      <c r="AA18" s="142" t="inlineStr">
        <is>
          <t>Mağaza: AYDIN EFELER | Unvan: BAKLİYAT | Yönetim normu: 1 | Mevcut: 1 | AI normu: 1 | 90 günlük tahmini açık: 1 | Öneri: Doğrudan işe alım başlatılmalı</t>
        </is>
      </c>
    </row>
    <row r="19" ht="45" customHeight="1" s="113">
      <c r="A19" s="131" t="inlineStr">
        <is>
          <t>M002</t>
        </is>
      </c>
      <c r="B19" s="131" t="inlineStr">
        <is>
          <t>AYDIN EFELER</t>
        </is>
      </c>
      <c r="C19" s="131" t="inlineStr">
        <is>
          <t>CÜNEYT ÇIKRIKÇI - AYŞE AVCU</t>
        </is>
      </c>
      <c r="D19" s="131" t="inlineStr">
        <is>
          <t>U034</t>
        </is>
      </c>
      <c r="E19" s="131" t="inlineStr">
        <is>
          <t>UNLU MAMÜLLER</t>
        </is>
      </c>
      <c r="F19" s="168" t="n">
        <v>0</v>
      </c>
      <c r="G19" s="168" t="n">
        <v>0</v>
      </c>
      <c r="H19" s="168" t="n">
        <v>100</v>
      </c>
      <c r="I19" s="168" t="n">
        <v>369</v>
      </c>
      <c r="J19" s="168" t="n">
        <v>0.2710027100271</v>
      </c>
      <c r="K19" s="168" t="n">
        <v>1</v>
      </c>
      <c r="L19" s="168" t="n">
        <v>1</v>
      </c>
      <c r="M19" s="169" t="n">
        <v>1</v>
      </c>
      <c r="N19" s="169" t="n">
        <v>1</v>
      </c>
      <c r="O19" s="168" t="n">
        <v>369</v>
      </c>
      <c r="P19" s="170" t="n">
        <v>0.95</v>
      </c>
      <c r="Q19" s="131" t="inlineStr">
        <is>
          <t>Formül</t>
        </is>
      </c>
      <c r="R19" s="169" t="n">
        <v>36</v>
      </c>
      <c r="S19" s="131" t="inlineStr">
        <is>
          <t>Orta</t>
        </is>
      </c>
      <c r="T19" s="169" t="n">
        <v>1</v>
      </c>
      <c r="U19" s="169" t="n">
        <v>0</v>
      </c>
      <c r="V19" s="169" t="n">
        <v>1</v>
      </c>
      <c r="W19" s="171" t="n">
        <v>70850</v>
      </c>
      <c r="X19" s="171" t="n">
        <v>57968.1</v>
      </c>
      <c r="Y19" s="171" t="n">
        <v>-12881.9</v>
      </c>
      <c r="Z19" s="142" t="inlineStr">
        <is>
          <t>Doğrudan işe alım başlatılmalı</t>
        </is>
      </c>
      <c r="AA19" s="142" t="inlineStr">
        <is>
          <t>Mağaza: AYDIN EFELER | Unvan: UNLU MAMÜLLER | Yönetim normu: 0 | Mevcut: 0 | AI normu: 1 | 90 günlük tahmini açık: 1 | Öneri: Doğrudan işe alım başlatılmalı</t>
        </is>
      </c>
    </row>
    <row r="20" ht="45" customHeight="1" s="113">
      <c r="A20" s="131" t="inlineStr">
        <is>
          <t>M003</t>
        </is>
      </c>
      <c r="B20" s="131" t="inlineStr">
        <is>
          <t>AYDIN EFELER-2</t>
        </is>
      </c>
      <c r="C20" s="131" t="inlineStr">
        <is>
          <t>CÜNEYT ÇIKRIKÇI - AYŞE AVCU</t>
        </is>
      </c>
      <c r="D20" s="131" t="inlineStr">
        <is>
          <t>U015</t>
        </is>
      </c>
      <c r="E20" s="131" t="inlineStr">
        <is>
          <t>KASİYER</t>
        </is>
      </c>
      <c r="F20" s="168" t="n">
        <v>3</v>
      </c>
      <c r="G20" s="168" t="n">
        <v>0</v>
      </c>
      <c r="H20" s="168" t="n">
        <v>2866</v>
      </c>
      <c r="I20" s="168" t="n">
        <v>414</v>
      </c>
      <c r="J20" s="168" t="n">
        <v>6.92270531400966</v>
      </c>
      <c r="K20" s="168" t="n">
        <v>2</v>
      </c>
      <c r="L20" s="168" t="n">
        <v>1.01</v>
      </c>
      <c r="M20" s="169" t="n">
        <v>7</v>
      </c>
      <c r="N20" s="169" t="n">
        <v>7</v>
      </c>
      <c r="O20" s="168" t="n">
        <v>2898</v>
      </c>
      <c r="P20" s="170" t="n">
        <v>0.95</v>
      </c>
      <c r="Q20" s="131" t="inlineStr">
        <is>
          <t>Formül</t>
        </is>
      </c>
      <c r="R20" s="169" t="n">
        <v>100</v>
      </c>
      <c r="S20" s="131" t="inlineStr">
        <is>
          <t>Kritik</t>
        </is>
      </c>
      <c r="T20" s="169" t="n">
        <v>7</v>
      </c>
      <c r="U20" s="169" t="n">
        <v>0</v>
      </c>
      <c r="V20" s="169" t="n">
        <v>7</v>
      </c>
      <c r="W20" s="171" t="n">
        <v>336700</v>
      </c>
      <c r="X20" s="171" t="n">
        <v>275481.36</v>
      </c>
      <c r="Y20" s="171" t="n">
        <v>-61218.64</v>
      </c>
      <c r="Z20" s="142" t="inlineStr">
        <is>
          <t>Doğrudan işe alım başlatılmalı</t>
        </is>
      </c>
      <c r="AA20" s="142" t="inlineStr">
        <is>
          <t>Mağaza: AYDIN EFELER-2 | Unvan: KASİYER | Yönetim normu: 3 | Mevcut: 0 | AI normu: 7 | 90 günlük tahmini açık: 7 | Öneri: Doğrudan işe alım başlatılmalı</t>
        </is>
      </c>
    </row>
    <row r="21" ht="45" customHeight="1" s="113">
      <c r="A21" s="131" t="inlineStr">
        <is>
          <t>M003</t>
        </is>
      </c>
      <c r="B21" s="131" t="inlineStr">
        <is>
          <t>AYDIN EFELER-2</t>
        </is>
      </c>
      <c r="C21" s="131" t="inlineStr">
        <is>
          <t>CÜNEYT ÇIKRIKÇI - AYŞE AVCU</t>
        </is>
      </c>
      <c r="D21" s="131" t="inlineStr">
        <is>
          <t>U026</t>
        </is>
      </c>
      <c r="E21" s="131" t="inlineStr">
        <is>
          <t>REYON GÖREVLİSİ</t>
        </is>
      </c>
      <c r="F21" s="168" t="n">
        <v>3</v>
      </c>
      <c r="G21" s="168" t="n">
        <v>0</v>
      </c>
      <c r="H21" s="168" t="n">
        <v>219.75</v>
      </c>
      <c r="I21" s="168" t="n">
        <v>386.75</v>
      </c>
      <c r="J21" s="168" t="n">
        <v>0.5681965093729801</v>
      </c>
      <c r="K21" s="168" t="n">
        <v>1</v>
      </c>
      <c r="L21" s="168" t="n">
        <v>1.01</v>
      </c>
      <c r="M21" s="169" t="n">
        <v>2</v>
      </c>
      <c r="N21" s="169" t="n">
        <v>2</v>
      </c>
      <c r="O21" s="168" t="n">
        <v>773.5</v>
      </c>
      <c r="P21" s="170" t="n">
        <v>0.95</v>
      </c>
      <c r="Q21" s="131" t="inlineStr">
        <is>
          <t>Formül</t>
        </is>
      </c>
      <c r="R21" s="169" t="n">
        <v>51</v>
      </c>
      <c r="S21" s="131" t="inlineStr">
        <is>
          <t>Yüksek</t>
        </is>
      </c>
      <c r="T21" s="169" t="n">
        <v>2</v>
      </c>
      <c r="U21" s="169" t="n">
        <v>2</v>
      </c>
      <c r="V21" s="169" t="n">
        <v>0</v>
      </c>
      <c r="W21" s="171" t="n">
        <v>0</v>
      </c>
      <c r="X21" s="171" t="n">
        <v>73391.03999999999</v>
      </c>
      <c r="Y21" s="171" t="n">
        <v>73391.03999999999</v>
      </c>
      <c r="Z21" s="142" t="inlineStr">
        <is>
          <t>Transfer ile kapatılmalı</t>
        </is>
      </c>
      <c r="AA21" s="142" t="inlineStr">
        <is>
          <t>Mağaza: AYDIN EFELER-2 | Unvan: REYON GÖREVLİSİ | Yönetim normu: 3 | Mevcut: 0 | AI normu: 2 | 90 günlük tahmini açık: 2 | Öneri: Transfer ile kapatılmalı</t>
        </is>
      </c>
    </row>
    <row r="22" ht="45" customHeight="1" s="113">
      <c r="A22" s="131" t="inlineStr">
        <is>
          <t>M003</t>
        </is>
      </c>
      <c r="B22" s="131" t="inlineStr">
        <is>
          <t>AYDIN EFELER-2</t>
        </is>
      </c>
      <c r="C22" s="131" t="inlineStr">
        <is>
          <t>CÜNEYT ÇIKRIKÇI - AYŞE AVCU</t>
        </is>
      </c>
      <c r="D22" s="131" t="inlineStr">
        <is>
          <t>U042</t>
        </is>
      </c>
      <c r="E22" s="131" t="inlineStr">
        <is>
          <t>ŞARKÜTERİ</t>
        </is>
      </c>
      <c r="F22" s="168" t="n">
        <v>1</v>
      </c>
      <c r="G22" s="168" t="n">
        <v>0</v>
      </c>
      <c r="H22" s="168" t="n">
        <v>690</v>
      </c>
      <c r="I22" s="168" t="n">
        <v>382.5</v>
      </c>
      <c r="J22" s="168" t="n">
        <v>1.80392156862745</v>
      </c>
      <c r="K22" s="168" t="n">
        <v>1</v>
      </c>
      <c r="L22" s="168" t="n">
        <v>1.01</v>
      </c>
      <c r="M22" s="169" t="n">
        <v>2</v>
      </c>
      <c r="N22" s="169" t="n">
        <v>2</v>
      </c>
      <c r="O22" s="168" t="n">
        <v>765</v>
      </c>
      <c r="P22" s="170" t="n">
        <v>0.95</v>
      </c>
      <c r="Q22" s="131" t="inlineStr">
        <is>
          <t>Formül</t>
        </is>
      </c>
      <c r="R22" s="169" t="n">
        <v>51</v>
      </c>
      <c r="S22" s="131" t="inlineStr">
        <is>
          <t>Yüksek</t>
        </is>
      </c>
      <c r="T22" s="169" t="n">
        <v>2</v>
      </c>
      <c r="U22" s="169" t="n">
        <v>0</v>
      </c>
      <c r="V22" s="169" t="n">
        <v>2</v>
      </c>
      <c r="W22" s="171" t="n">
        <v>115700</v>
      </c>
      <c r="X22" s="171" t="n">
        <v>94663.8</v>
      </c>
      <c r="Y22" s="171" t="n">
        <v>-21036.2</v>
      </c>
      <c r="Z22" s="142" t="inlineStr">
        <is>
          <t>Doğrudan işe alım başlatılmalı</t>
        </is>
      </c>
      <c r="AA22" s="142" t="inlineStr">
        <is>
          <t>Mağaza: AYDIN EFELER-2 | Unvan: ŞARKÜTERİ | Yönetim normu: 1 | Mevcut: 0 | AI normu: 2 | 90 günlük tahmini açık: 2 | Öneri: Doğrudan işe alım başlatılmalı</t>
        </is>
      </c>
    </row>
    <row r="23" ht="45" customHeight="1" s="113">
      <c r="A23" s="131" t="inlineStr">
        <is>
          <t>M003</t>
        </is>
      </c>
      <c r="B23" s="131" t="inlineStr">
        <is>
          <t>AYDIN EFELER-2</t>
        </is>
      </c>
      <c r="C23" s="131" t="inlineStr">
        <is>
          <t>CÜNEYT ÇIKRIKÇI - AYŞE AVCU</t>
        </is>
      </c>
      <c r="D23" s="131" t="inlineStr">
        <is>
          <t>U013</t>
        </is>
      </c>
      <c r="E23" s="131" t="inlineStr">
        <is>
          <t>KASAP</t>
        </is>
      </c>
      <c r="F23" s="168" t="n">
        <v>1</v>
      </c>
      <c r="G23" s="168" t="n">
        <v>0</v>
      </c>
      <c r="H23" s="168" t="n">
        <v>224.8</v>
      </c>
      <c r="I23" s="168" t="n">
        <v>360</v>
      </c>
      <c r="J23" s="168" t="n">
        <v>0.624444444444445</v>
      </c>
      <c r="K23" s="168" t="n">
        <v>1</v>
      </c>
      <c r="L23" s="168" t="n">
        <v>1.01</v>
      </c>
      <c r="M23" s="169" t="n">
        <v>2</v>
      </c>
      <c r="N23" s="169" t="n">
        <v>2</v>
      </c>
      <c r="O23" s="168" t="n">
        <v>720</v>
      </c>
      <c r="P23" s="170" t="n">
        <v>0.95</v>
      </c>
      <c r="Q23" s="131" t="inlineStr">
        <is>
          <t>Formül</t>
        </is>
      </c>
      <c r="R23" s="169" t="n">
        <v>51</v>
      </c>
      <c r="S23" s="131" t="inlineStr">
        <is>
          <t>Yüksek</t>
        </is>
      </c>
      <c r="T23" s="169" t="n">
        <v>2</v>
      </c>
      <c r="U23" s="169" t="n">
        <v>0</v>
      </c>
      <c r="V23" s="169" t="n">
        <v>2</v>
      </c>
      <c r="W23" s="171" t="n">
        <v>83200</v>
      </c>
      <c r="X23" s="171" t="n">
        <v>68072.75999999999</v>
      </c>
      <c r="Y23" s="171" t="n">
        <v>-15127.24</v>
      </c>
      <c r="Z23" s="142" t="inlineStr">
        <is>
          <t>Doğrudan işe alım başlatılmalı</t>
        </is>
      </c>
      <c r="AA23" s="142" t="inlineStr">
        <is>
          <t>Mağaza: AYDIN EFELER-2 | Unvan: KASAP | Yönetim normu: 1 | Mevcut: 0 | AI normu: 2 | 90 günlük tahmini açık: 2 | Öneri: Doğrudan işe alım başlatılmalı</t>
        </is>
      </c>
    </row>
    <row r="24" ht="30" customHeight="1" s="113">
      <c r="A24" s="131" t="inlineStr">
        <is>
          <t>M003</t>
        </is>
      </c>
      <c r="B24" s="131" t="inlineStr">
        <is>
          <t>AYDIN EFELER-2</t>
        </is>
      </c>
      <c r="C24" s="131" t="inlineStr">
        <is>
          <t>CÜNEYT ÇIKRIKÇI - AYŞE AVCU</t>
        </is>
      </c>
      <c r="D24" s="131" t="inlineStr">
        <is>
          <t>U017</t>
        </is>
      </c>
      <c r="E24" s="131" t="inlineStr">
        <is>
          <t>MANAV</t>
        </is>
      </c>
      <c r="F24" s="168" t="n">
        <v>2</v>
      </c>
      <c r="G24" s="168" t="n">
        <v>0</v>
      </c>
      <c r="H24" s="168" t="n">
        <v>61</v>
      </c>
      <c r="I24" s="168" t="n">
        <v>386.75</v>
      </c>
      <c r="J24" s="168" t="n">
        <v>0.157724628312864</v>
      </c>
      <c r="K24" s="168" t="n">
        <v>1</v>
      </c>
      <c r="L24" s="168" t="n">
        <v>1.01</v>
      </c>
      <c r="M24" s="169" t="n">
        <v>2</v>
      </c>
      <c r="N24" s="169" t="n">
        <v>2</v>
      </c>
      <c r="O24" s="168" t="n">
        <v>773.5</v>
      </c>
      <c r="P24" s="170" t="n">
        <v>0.95</v>
      </c>
      <c r="Q24" s="131" t="inlineStr">
        <is>
          <t>Formül</t>
        </is>
      </c>
      <c r="R24" s="169" t="n">
        <v>51</v>
      </c>
      <c r="S24" s="131" t="inlineStr">
        <is>
          <t>Yüksek</t>
        </is>
      </c>
      <c r="T24" s="169" t="n">
        <v>2</v>
      </c>
      <c r="U24" s="169" t="n">
        <v>2</v>
      </c>
      <c r="V24" s="169" t="n">
        <v>0</v>
      </c>
      <c r="W24" s="171" t="n">
        <v>0</v>
      </c>
      <c r="X24" s="171" t="n">
        <v>89345.52</v>
      </c>
      <c r="Y24" s="171" t="n">
        <v>89345.52</v>
      </c>
      <c r="Z24" s="142" t="inlineStr">
        <is>
          <t>Transfer ile kapatılmalı</t>
        </is>
      </c>
      <c r="AA24" s="142" t="inlineStr">
        <is>
          <t>Mağaza: AYDIN EFELER-2 | Unvan: MANAV | Yönetim normu: 2 | Mevcut: 0 | AI normu: 2 | 90 günlük tahmini açık: 2 | Öneri: Transfer ile kapatılmalı</t>
        </is>
      </c>
    </row>
    <row r="25" ht="45" customHeight="1" s="113">
      <c r="A25" s="131" t="inlineStr">
        <is>
          <t>M003</t>
        </is>
      </c>
      <c r="B25" s="131" t="inlineStr">
        <is>
          <t>AYDIN EFELER-2</t>
        </is>
      </c>
      <c r="C25" s="131" t="inlineStr">
        <is>
          <t>CÜNEYT ÇIKRIKÇI - AYŞE AVCU</t>
        </is>
      </c>
      <c r="D25" s="131" t="inlineStr">
        <is>
          <t>U023</t>
        </is>
      </c>
      <c r="E25" s="131" t="inlineStr">
        <is>
          <t>ONLİNE TOPLAYICI</t>
        </is>
      </c>
      <c r="F25" s="168" t="n">
        <v>0</v>
      </c>
      <c r="G25" s="168" t="n">
        <v>0</v>
      </c>
      <c r="H25" s="168" t="n">
        <v>882</v>
      </c>
      <c r="I25" s="168" t="n">
        <v>404.8</v>
      </c>
      <c r="J25" s="168" t="n">
        <v>2.17885375494071</v>
      </c>
      <c r="K25" s="168" t="n">
        <v>1</v>
      </c>
      <c r="L25" s="168" t="n">
        <v>1.01</v>
      </c>
      <c r="M25" s="169" t="n">
        <v>3</v>
      </c>
      <c r="N25" s="169" t="n">
        <v>3</v>
      </c>
      <c r="O25" s="168" t="n">
        <v>1214.4</v>
      </c>
      <c r="P25" s="170" t="n">
        <v>0.95</v>
      </c>
      <c r="Q25" s="131" t="inlineStr">
        <is>
          <t>Formül</t>
        </is>
      </c>
      <c r="R25" s="169" t="n">
        <v>66</v>
      </c>
      <c r="S25" s="131" t="inlineStr">
        <is>
          <t>Yüksek</t>
        </is>
      </c>
      <c r="T25" s="169" t="n">
        <v>3</v>
      </c>
      <c r="U25" s="169" t="n">
        <v>0</v>
      </c>
      <c r="V25" s="169" t="n">
        <v>3</v>
      </c>
      <c r="W25" s="171" t="n">
        <v>222300</v>
      </c>
      <c r="X25" s="171" t="n">
        <v>181881.72</v>
      </c>
      <c r="Y25" s="171" t="n">
        <v>-40418.28</v>
      </c>
      <c r="Z25" s="142" t="inlineStr">
        <is>
          <t>Doğrudan işe alım başlatılmalı</t>
        </is>
      </c>
      <c r="AA25" s="142" t="inlineStr">
        <is>
          <t>Mağaza: AYDIN EFELER-2 | Unvan: ONLİNE TOPLAYICI | Yönetim normu: 0 | Mevcut: 0 | AI normu: 3 | 90 günlük tahmini açık: 3 | Öneri: Doğrudan işe alım başlatılmalı</t>
        </is>
      </c>
    </row>
    <row r="26" ht="45" customHeight="1" s="113">
      <c r="A26" s="131" t="inlineStr">
        <is>
          <t>M003</t>
        </is>
      </c>
      <c r="B26" s="131" t="inlineStr">
        <is>
          <t>AYDIN EFELER-2</t>
        </is>
      </c>
      <c r="C26" s="131" t="inlineStr">
        <is>
          <t>CÜNEYT ÇIKRIKÇI - AYŞE AVCU</t>
        </is>
      </c>
      <c r="D26" s="131" t="inlineStr">
        <is>
          <t>U024</t>
        </is>
      </c>
      <c r="E26" s="131" t="inlineStr">
        <is>
          <t>ONLİNE ŞOFÖR</t>
        </is>
      </c>
      <c r="F26" s="168" t="n">
        <v>0</v>
      </c>
      <c r="G26" s="168" t="n">
        <v>0</v>
      </c>
      <c r="H26" s="168" t="n">
        <v>1512</v>
      </c>
      <c r="I26" s="168" t="n">
        <v>369</v>
      </c>
      <c r="J26" s="168" t="n">
        <v>4.09756097560976</v>
      </c>
      <c r="K26" s="168" t="n">
        <v>1</v>
      </c>
      <c r="L26" s="168" t="n">
        <v>1.01</v>
      </c>
      <c r="M26" s="169" t="n">
        <v>5</v>
      </c>
      <c r="N26" s="169" t="n">
        <v>5</v>
      </c>
      <c r="O26" s="168" t="n">
        <v>1845</v>
      </c>
      <c r="P26" s="170" t="n">
        <v>0.95</v>
      </c>
      <c r="Q26" s="131" t="inlineStr">
        <is>
          <t>Formül</t>
        </is>
      </c>
      <c r="R26" s="169" t="n">
        <v>96</v>
      </c>
      <c r="S26" s="131" t="inlineStr">
        <is>
          <t>Kritik</t>
        </is>
      </c>
      <c r="T26" s="169" t="n">
        <v>5</v>
      </c>
      <c r="U26" s="169" t="n">
        <v>0</v>
      </c>
      <c r="V26" s="169" t="n">
        <v>5</v>
      </c>
      <c r="W26" s="171" t="n">
        <v>386750</v>
      </c>
      <c r="X26" s="171" t="n">
        <v>316431.9</v>
      </c>
      <c r="Y26" s="171" t="n">
        <v>-70318.10000000001</v>
      </c>
      <c r="Z26" s="142" t="inlineStr">
        <is>
          <t>Doğrudan işe alım başlatılmalı</t>
        </is>
      </c>
      <c r="AA26" s="142" t="inlineStr">
        <is>
          <t>Mağaza: AYDIN EFELER-2 | Unvan: ONLİNE ŞOFÖR | Yönetim normu: 0 | Mevcut: 0 | AI normu: 5 | 90 günlük tahmini açık: 5 | Öneri: Doğrudan işe alım başlatılmalı</t>
        </is>
      </c>
    </row>
    <row r="27" ht="45" customHeight="1" s="113">
      <c r="A27" s="131" t="inlineStr">
        <is>
          <t>M003</t>
        </is>
      </c>
      <c r="B27" s="131" t="inlineStr">
        <is>
          <t>AYDIN EFELER-2</t>
        </is>
      </c>
      <c r="C27" s="131" t="inlineStr">
        <is>
          <t>CÜNEYT ÇIKRIKÇI - AYŞE AVCU</t>
        </is>
      </c>
      <c r="D27" s="131" t="inlineStr">
        <is>
          <t>U002</t>
        </is>
      </c>
      <c r="E27" s="131" t="inlineStr">
        <is>
          <t>BAKLİYAT</t>
        </is>
      </c>
      <c r="F27" s="168" t="n">
        <v>0</v>
      </c>
      <c r="G27" s="168" t="n">
        <v>0</v>
      </c>
      <c r="H27" s="168" t="n">
        <v>20</v>
      </c>
      <c r="I27" s="168" t="n">
        <v>386.75</v>
      </c>
      <c r="J27" s="168" t="n">
        <v>0.0517129928894635</v>
      </c>
      <c r="K27" s="168" t="n">
        <v>1</v>
      </c>
      <c r="L27" s="168" t="n">
        <v>1.01</v>
      </c>
      <c r="M27" s="169" t="n">
        <v>2</v>
      </c>
      <c r="N27" s="169" t="n">
        <v>2</v>
      </c>
      <c r="O27" s="168" t="n">
        <v>773.5</v>
      </c>
      <c r="P27" s="170" t="n">
        <v>0.95</v>
      </c>
      <c r="Q27" s="131" t="inlineStr">
        <is>
          <t>Formül</t>
        </is>
      </c>
      <c r="R27" s="169" t="n">
        <v>51</v>
      </c>
      <c r="S27" s="131" t="inlineStr">
        <is>
          <t>Yüksek</t>
        </is>
      </c>
      <c r="T27" s="169" t="n">
        <v>2</v>
      </c>
      <c r="U27" s="169" t="n">
        <v>0</v>
      </c>
      <c r="V27" s="169" t="n">
        <v>2</v>
      </c>
      <c r="W27" s="171" t="n">
        <v>89700</v>
      </c>
      <c r="X27" s="171" t="n">
        <v>73391.03999999999</v>
      </c>
      <c r="Y27" s="171" t="n">
        <v>-16308.96</v>
      </c>
      <c r="Z27" s="142" t="inlineStr">
        <is>
          <t>Doğrudan işe alım başlatılmalı</t>
        </is>
      </c>
      <c r="AA27" s="142" t="inlineStr">
        <is>
          <t>Mağaza: AYDIN EFELER-2 | Unvan: BAKLİYAT | Yönetim normu: 0 | Mevcut: 0 | AI normu: 2 | 90 günlük tahmini açık: 2 | Öneri: Doğrudan işe alım başlatılmalı</t>
        </is>
      </c>
    </row>
    <row r="28" ht="45" customHeight="1" s="113">
      <c r="A28" s="131" t="inlineStr">
        <is>
          <t>M003</t>
        </is>
      </c>
      <c r="B28" s="131" t="inlineStr">
        <is>
          <t>AYDIN EFELER-2</t>
        </is>
      </c>
      <c r="C28" s="131" t="inlineStr">
        <is>
          <t>CÜNEYT ÇIKRIKÇI - AYŞE AVCU</t>
        </is>
      </c>
      <c r="D28" s="131" t="inlineStr">
        <is>
          <t>U034</t>
        </is>
      </c>
      <c r="E28" s="131" t="inlineStr">
        <is>
          <t>UNLU MAMÜLLER</t>
        </is>
      </c>
      <c r="F28" s="168" t="n">
        <v>1</v>
      </c>
      <c r="G28" s="168" t="n">
        <v>0</v>
      </c>
      <c r="H28" s="168" t="n">
        <v>75</v>
      </c>
      <c r="I28" s="168" t="n">
        <v>369</v>
      </c>
      <c r="J28" s="168" t="n">
        <v>0.203252032520325</v>
      </c>
      <c r="K28" s="168" t="n">
        <v>1</v>
      </c>
      <c r="L28" s="168" t="n">
        <v>1.01</v>
      </c>
      <c r="M28" s="169" t="n">
        <v>2</v>
      </c>
      <c r="N28" s="169" t="n">
        <v>2</v>
      </c>
      <c r="O28" s="168" t="n">
        <v>738</v>
      </c>
      <c r="P28" s="170" t="n">
        <v>0.95</v>
      </c>
      <c r="Q28" s="131" t="inlineStr">
        <is>
          <t>Formül</t>
        </is>
      </c>
      <c r="R28" s="169" t="n">
        <v>51</v>
      </c>
      <c r="S28" s="131" t="inlineStr">
        <is>
          <t>Yüksek</t>
        </is>
      </c>
      <c r="T28" s="169" t="n">
        <v>2</v>
      </c>
      <c r="U28" s="169" t="n">
        <v>0</v>
      </c>
      <c r="V28" s="169" t="n">
        <v>2</v>
      </c>
      <c r="W28" s="171" t="n">
        <v>141700</v>
      </c>
      <c r="X28" s="171" t="n">
        <v>115936.2</v>
      </c>
      <c r="Y28" s="171" t="n">
        <v>-25763.8</v>
      </c>
      <c r="Z28" s="142" t="inlineStr">
        <is>
          <t>Doğrudan işe alım başlatılmalı</t>
        </is>
      </c>
      <c r="AA28" s="142" t="inlineStr">
        <is>
          <t>Mağaza: AYDIN EFELER-2 | Unvan: UNLU MAMÜLLER | Yönetim normu: 1 | Mevcut: 0 | AI normu: 2 | 90 günlük tahmini açık: 2 | Öneri: Doğrudan işe alım başlatılmalı</t>
        </is>
      </c>
    </row>
    <row r="29" ht="30" customHeight="1" s="113">
      <c r="A29" s="131" t="inlineStr">
        <is>
          <t>M004</t>
        </is>
      </c>
      <c r="B29" s="131" t="inlineStr">
        <is>
          <t>AYDIN FATİH</t>
        </is>
      </c>
      <c r="C29" s="131" t="inlineStr">
        <is>
          <t>CÜNEYT ÇIKRIKÇI - AYŞE AVCU</t>
        </is>
      </c>
      <c r="D29" s="131" t="inlineStr">
        <is>
          <t>U015</t>
        </is>
      </c>
      <c r="E29" s="131" t="inlineStr">
        <is>
          <t>KASİYER</t>
        </is>
      </c>
      <c r="F29" s="168" t="n">
        <v>2</v>
      </c>
      <c r="G29" s="168" t="n">
        <v>2</v>
      </c>
      <c r="H29" s="168" t="n">
        <v>2197</v>
      </c>
      <c r="I29" s="168" t="n">
        <v>414</v>
      </c>
      <c r="J29" s="168" t="n">
        <v>5.30676328502416</v>
      </c>
      <c r="K29" s="168" t="n">
        <v>2</v>
      </c>
      <c r="L29" s="168" t="n">
        <v>1.03</v>
      </c>
      <c r="M29" s="169" t="n">
        <v>6</v>
      </c>
      <c r="N29" s="169" t="n">
        <v>4</v>
      </c>
      <c r="O29" s="168" t="n">
        <v>1656</v>
      </c>
      <c r="P29" s="170" t="n">
        <v>0.95</v>
      </c>
      <c r="Q29" s="131" t="inlineStr">
        <is>
          <t>Formül</t>
        </is>
      </c>
      <c r="R29" s="169" t="n">
        <v>81</v>
      </c>
      <c r="S29" s="131" t="inlineStr">
        <is>
          <t>Kritik</t>
        </is>
      </c>
      <c r="T29" s="169" t="n">
        <v>5</v>
      </c>
      <c r="U29" s="169" t="n">
        <v>0</v>
      </c>
      <c r="V29" s="169" t="n">
        <v>5</v>
      </c>
      <c r="W29" s="171" t="n">
        <v>240500</v>
      </c>
      <c r="X29" s="171" t="n">
        <v>196772.4</v>
      </c>
      <c r="Y29" s="171" t="n">
        <v>-43727.6</v>
      </c>
      <c r="Z29" s="142" t="inlineStr">
        <is>
          <t>Doğrudan işe alım başlatılmalı</t>
        </is>
      </c>
      <c r="AA29" s="142" t="inlineStr">
        <is>
          <t>Mağaza: AYDIN FATİH | Unvan: KASİYER | Yönetim normu: 2 | Mevcut: 2 | AI normu: 6 | 90 günlük tahmini açık: 5 | Öneri: Doğrudan işe alım başlatılmalı</t>
        </is>
      </c>
    </row>
    <row r="30" ht="45" customHeight="1" s="113">
      <c r="A30" s="131" t="inlineStr">
        <is>
          <t>M004</t>
        </is>
      </c>
      <c r="B30" s="131" t="inlineStr">
        <is>
          <t>AYDIN FATİH</t>
        </is>
      </c>
      <c r="C30" s="131" t="inlineStr">
        <is>
          <t>CÜNEYT ÇIKRIKÇI - AYŞE AVCU</t>
        </is>
      </c>
      <c r="D30" s="131" t="inlineStr">
        <is>
          <t>U026</t>
        </is>
      </c>
      <c r="E30" s="131" t="inlineStr">
        <is>
          <t>REYON GÖREVLİSİ</t>
        </is>
      </c>
      <c r="F30" s="168" t="n">
        <v>2</v>
      </c>
      <c r="G30" s="168" t="n">
        <v>2</v>
      </c>
      <c r="H30" s="168" t="n">
        <v>1058.6</v>
      </c>
      <c r="I30" s="168" t="n">
        <v>386.75</v>
      </c>
      <c r="J30" s="168" t="n">
        <v>2.7371687136393</v>
      </c>
      <c r="K30" s="168" t="n">
        <v>1</v>
      </c>
      <c r="L30" s="168" t="n">
        <v>1.03</v>
      </c>
      <c r="M30" s="169" t="n">
        <v>3</v>
      </c>
      <c r="N30" s="169" t="n">
        <v>1</v>
      </c>
      <c r="O30" s="168" t="n">
        <v>386.75</v>
      </c>
      <c r="P30" s="170" t="n">
        <v>0.95</v>
      </c>
      <c r="Q30" s="131" t="inlineStr">
        <is>
          <t>Formül</t>
        </is>
      </c>
      <c r="R30" s="169" t="n">
        <v>36</v>
      </c>
      <c r="S30" s="131" t="inlineStr">
        <is>
          <t>Orta</t>
        </is>
      </c>
      <c r="T30" s="169" t="n">
        <v>2</v>
      </c>
      <c r="U30" s="169" t="n">
        <v>2</v>
      </c>
      <c r="V30" s="169" t="n">
        <v>0</v>
      </c>
      <c r="W30" s="171" t="n">
        <v>0</v>
      </c>
      <c r="X30" s="171" t="n">
        <v>73391.03999999999</v>
      </c>
      <c r="Y30" s="171" t="n">
        <v>73391.03999999999</v>
      </c>
      <c r="Z30" s="142" t="inlineStr">
        <is>
          <t>Transfer ile kapatılmalı</t>
        </is>
      </c>
      <c r="AA30" s="142" t="inlineStr">
        <is>
          <t>Mağaza: AYDIN FATİH | Unvan: REYON GÖREVLİSİ | Yönetim normu: 2 | Mevcut: 2 | AI normu: 3 | 90 günlük tahmini açık: 2 | Öneri: Transfer ile kapatılmalı</t>
        </is>
      </c>
    </row>
    <row r="31" ht="45" customHeight="1" s="113">
      <c r="A31" s="131" t="inlineStr">
        <is>
          <t>M004</t>
        </is>
      </c>
      <c r="B31" s="131" t="inlineStr">
        <is>
          <t>AYDIN FATİH</t>
        </is>
      </c>
      <c r="C31" s="131" t="inlineStr">
        <is>
          <t>CÜNEYT ÇIKRIKÇI - AYŞE AVCU</t>
        </is>
      </c>
      <c r="D31" s="131" t="inlineStr">
        <is>
          <t>U042</t>
        </is>
      </c>
      <c r="E31" s="131" t="inlineStr">
        <is>
          <t>ŞARKÜTERİ</t>
        </is>
      </c>
      <c r="F31" s="168" t="n">
        <v>1</v>
      </c>
      <c r="G31" s="168" t="n">
        <v>1</v>
      </c>
      <c r="H31" s="168" t="n">
        <v>535</v>
      </c>
      <c r="I31" s="168" t="n">
        <v>382.5</v>
      </c>
      <c r="J31" s="168" t="n">
        <v>1.39869281045752</v>
      </c>
      <c r="K31" s="168" t="n">
        <v>1</v>
      </c>
      <c r="L31" s="168" t="n">
        <v>1.03</v>
      </c>
      <c r="M31" s="169" t="n">
        <v>2</v>
      </c>
      <c r="N31" s="169" t="n">
        <v>1</v>
      </c>
      <c r="O31" s="168" t="n">
        <v>382.5</v>
      </c>
      <c r="P31" s="170" t="n">
        <v>0.95</v>
      </c>
      <c r="Q31" s="131" t="inlineStr">
        <is>
          <t>Formül</t>
        </is>
      </c>
      <c r="R31" s="169" t="n">
        <v>36</v>
      </c>
      <c r="S31" s="131" t="inlineStr">
        <is>
          <t>Orta</t>
        </is>
      </c>
      <c r="T31" s="169" t="n">
        <v>2</v>
      </c>
      <c r="U31" s="169" t="n">
        <v>0</v>
      </c>
      <c r="V31" s="169" t="n">
        <v>2</v>
      </c>
      <c r="W31" s="171" t="n">
        <v>115700</v>
      </c>
      <c r="X31" s="171" t="n">
        <v>94663.8</v>
      </c>
      <c r="Y31" s="171" t="n">
        <v>-21036.2</v>
      </c>
      <c r="Z31" s="142" t="inlineStr">
        <is>
          <t>Doğrudan işe alım başlatılmalı</t>
        </is>
      </c>
      <c r="AA31" s="142" t="inlineStr">
        <is>
          <t>Mağaza: AYDIN FATİH | Unvan: ŞARKÜTERİ | Yönetim normu: 1 | Mevcut: 1 | AI normu: 2 | 90 günlük tahmini açık: 2 | Öneri: Doğrudan işe alım başlatılmalı</t>
        </is>
      </c>
    </row>
    <row r="32" ht="30" customHeight="1" s="113">
      <c r="A32" s="131" t="inlineStr">
        <is>
          <t>M004</t>
        </is>
      </c>
      <c r="B32" s="131" t="inlineStr">
        <is>
          <t>AYDIN FATİH</t>
        </is>
      </c>
      <c r="C32" s="131" t="inlineStr">
        <is>
          <t>CÜNEYT ÇIKRIKÇI - AYŞE AVCU</t>
        </is>
      </c>
      <c r="D32" s="131" t="inlineStr">
        <is>
          <t>U013</t>
        </is>
      </c>
      <c r="E32" s="131" t="inlineStr">
        <is>
          <t>KASAP</t>
        </is>
      </c>
      <c r="F32" s="168" t="n">
        <v>1</v>
      </c>
      <c r="G32" s="168" t="n">
        <v>0</v>
      </c>
      <c r="H32" s="168" t="n">
        <v>185.5</v>
      </c>
      <c r="I32" s="168" t="n">
        <v>360</v>
      </c>
      <c r="J32" s="168" t="n">
        <v>0.5152777777777779</v>
      </c>
      <c r="K32" s="168" t="n">
        <v>1</v>
      </c>
      <c r="L32" s="168" t="n">
        <v>1.03</v>
      </c>
      <c r="M32" s="169" t="n">
        <v>2</v>
      </c>
      <c r="N32" s="169" t="n">
        <v>2</v>
      </c>
      <c r="O32" s="168" t="n">
        <v>720</v>
      </c>
      <c r="P32" s="170" t="n">
        <v>0.95</v>
      </c>
      <c r="Q32" s="131" t="inlineStr">
        <is>
          <t>Formül</t>
        </is>
      </c>
      <c r="R32" s="169" t="n">
        <v>51</v>
      </c>
      <c r="S32" s="131" t="inlineStr">
        <is>
          <t>Yüksek</t>
        </is>
      </c>
      <c r="T32" s="169" t="n">
        <v>2</v>
      </c>
      <c r="U32" s="169" t="n">
        <v>0</v>
      </c>
      <c r="V32" s="169" t="n">
        <v>2</v>
      </c>
      <c r="W32" s="171" t="n">
        <v>83200</v>
      </c>
      <c r="X32" s="171" t="n">
        <v>68072.75999999999</v>
      </c>
      <c r="Y32" s="171" t="n">
        <v>-15127.24</v>
      </c>
      <c r="Z32" s="142" t="inlineStr">
        <is>
          <t>Doğrudan işe alım başlatılmalı</t>
        </is>
      </c>
      <c r="AA32" s="142" t="inlineStr">
        <is>
          <t>Mağaza: AYDIN FATİH | Unvan: KASAP | Yönetim normu: 1 | Mevcut: 0 | AI normu: 2 | 90 günlük tahmini açık: 2 | Öneri: Doğrudan işe alım başlatılmalı</t>
        </is>
      </c>
    </row>
    <row r="33" ht="30" customHeight="1" s="113">
      <c r="A33" s="131" t="inlineStr">
        <is>
          <t>M004</t>
        </is>
      </c>
      <c r="B33" s="131" t="inlineStr">
        <is>
          <t>AYDIN FATİH</t>
        </is>
      </c>
      <c r="C33" s="131" t="inlineStr">
        <is>
          <t>CÜNEYT ÇIKRIKÇI - AYŞE AVCU</t>
        </is>
      </c>
      <c r="D33" s="131" t="inlineStr">
        <is>
          <t>U017</t>
        </is>
      </c>
      <c r="E33" s="131" t="inlineStr">
        <is>
          <t>MANAV</t>
        </is>
      </c>
      <c r="F33" s="168" t="n">
        <v>2</v>
      </c>
      <c r="G33" s="168" t="n">
        <v>0</v>
      </c>
      <c r="H33" s="168" t="n">
        <v>182</v>
      </c>
      <c r="I33" s="168" t="n">
        <v>386.75</v>
      </c>
      <c r="J33" s="168" t="n">
        <v>0.470588235294118</v>
      </c>
      <c r="K33" s="168" t="n">
        <v>1</v>
      </c>
      <c r="L33" s="168" t="n">
        <v>1.03</v>
      </c>
      <c r="M33" s="169" t="n">
        <v>2</v>
      </c>
      <c r="N33" s="169" t="n">
        <v>2</v>
      </c>
      <c r="O33" s="168" t="n">
        <v>773.5</v>
      </c>
      <c r="P33" s="170" t="n">
        <v>0.95</v>
      </c>
      <c r="Q33" s="131" t="inlineStr">
        <is>
          <t>Formül</t>
        </is>
      </c>
      <c r="R33" s="169" t="n">
        <v>51</v>
      </c>
      <c r="S33" s="131" t="inlineStr">
        <is>
          <t>Yüksek</t>
        </is>
      </c>
      <c r="T33" s="169" t="n">
        <v>2</v>
      </c>
      <c r="U33" s="169" t="n">
        <v>2</v>
      </c>
      <c r="V33" s="169" t="n">
        <v>0</v>
      </c>
      <c r="W33" s="171" t="n">
        <v>0</v>
      </c>
      <c r="X33" s="171" t="n">
        <v>89345.52</v>
      </c>
      <c r="Y33" s="171" t="n">
        <v>89345.52</v>
      </c>
      <c r="Z33" s="142" t="inlineStr">
        <is>
          <t>Transfer ile kapatılmalı</t>
        </is>
      </c>
      <c r="AA33" s="142" t="inlineStr">
        <is>
          <t>Mağaza: AYDIN FATİH | Unvan: MANAV | Yönetim normu: 2 | Mevcut: 0 | AI normu: 2 | 90 günlük tahmini açık: 2 | Öneri: Transfer ile kapatılmalı</t>
        </is>
      </c>
    </row>
    <row r="34" ht="45" customHeight="1" s="113">
      <c r="A34" s="131" t="inlineStr">
        <is>
          <t>M004</t>
        </is>
      </c>
      <c r="B34" s="131" t="inlineStr">
        <is>
          <t>AYDIN FATİH</t>
        </is>
      </c>
      <c r="C34" s="131" t="inlineStr">
        <is>
          <t>CÜNEYT ÇIKRIKÇI - AYŞE AVCU</t>
        </is>
      </c>
      <c r="D34" s="131" t="inlineStr">
        <is>
          <t>U023</t>
        </is>
      </c>
      <c r="E34" s="131" t="inlineStr">
        <is>
          <t>ONLİNE TOPLAYICI</t>
        </is>
      </c>
      <c r="F34" s="168" t="n">
        <v>0</v>
      </c>
      <c r="G34" s="168" t="n">
        <v>0</v>
      </c>
      <c r="H34" s="168" t="n">
        <v>315</v>
      </c>
      <c r="I34" s="168" t="n">
        <v>404.8</v>
      </c>
      <c r="J34" s="168" t="n">
        <v>0.7781620553359681</v>
      </c>
      <c r="K34" s="168" t="n">
        <v>1</v>
      </c>
      <c r="L34" s="168" t="n">
        <v>1.03</v>
      </c>
      <c r="M34" s="169" t="n">
        <v>2</v>
      </c>
      <c r="N34" s="169" t="n">
        <v>2</v>
      </c>
      <c r="O34" s="168" t="n">
        <v>809.6</v>
      </c>
      <c r="P34" s="170" t="n">
        <v>0.95</v>
      </c>
      <c r="Q34" s="131" t="inlineStr">
        <is>
          <t>Formül</t>
        </is>
      </c>
      <c r="R34" s="169" t="n">
        <v>51</v>
      </c>
      <c r="S34" s="131" t="inlineStr">
        <is>
          <t>Yüksek</t>
        </is>
      </c>
      <c r="T34" s="169" t="n">
        <v>2</v>
      </c>
      <c r="U34" s="169" t="n">
        <v>0</v>
      </c>
      <c r="V34" s="169" t="n">
        <v>2</v>
      </c>
      <c r="W34" s="171" t="n">
        <v>148200</v>
      </c>
      <c r="X34" s="171" t="n">
        <v>121254.48</v>
      </c>
      <c r="Y34" s="171" t="n">
        <v>-26945.52</v>
      </c>
      <c r="Z34" s="142" t="inlineStr">
        <is>
          <t>Doğrudan işe alım başlatılmalı</t>
        </is>
      </c>
      <c r="AA34" s="142" t="inlineStr">
        <is>
          <t>Mağaza: AYDIN FATİH | Unvan: ONLİNE TOPLAYICI | Yönetim normu: 0 | Mevcut: 0 | AI normu: 2 | 90 günlük tahmini açık: 2 | Öneri: Doğrudan işe alım başlatılmalı</t>
        </is>
      </c>
    </row>
    <row r="35" ht="45" customHeight="1" s="113">
      <c r="A35" s="131" t="inlineStr">
        <is>
          <t>M004</t>
        </is>
      </c>
      <c r="B35" s="131" t="inlineStr">
        <is>
          <t>AYDIN FATİH</t>
        </is>
      </c>
      <c r="C35" s="131" t="inlineStr">
        <is>
          <t>CÜNEYT ÇIKRIKÇI - AYŞE AVCU</t>
        </is>
      </c>
      <c r="D35" s="131" t="inlineStr">
        <is>
          <t>U024</t>
        </is>
      </c>
      <c r="E35" s="131" t="inlineStr">
        <is>
          <t>ONLİNE ŞOFÖR</t>
        </is>
      </c>
      <c r="F35" s="168" t="n">
        <v>0</v>
      </c>
      <c r="G35" s="168" t="n">
        <v>0</v>
      </c>
      <c r="H35" s="168" t="n">
        <v>540</v>
      </c>
      <c r="I35" s="168" t="n">
        <v>369</v>
      </c>
      <c r="J35" s="168" t="n">
        <v>1.46341463414634</v>
      </c>
      <c r="K35" s="168" t="n">
        <v>1</v>
      </c>
      <c r="L35" s="168" t="n">
        <v>1.03</v>
      </c>
      <c r="M35" s="169" t="n">
        <v>2</v>
      </c>
      <c r="N35" s="169" t="n">
        <v>2</v>
      </c>
      <c r="O35" s="168" t="n">
        <v>738</v>
      </c>
      <c r="P35" s="170" t="n">
        <v>0.95</v>
      </c>
      <c r="Q35" s="131" t="inlineStr">
        <is>
          <t>Formül</t>
        </is>
      </c>
      <c r="R35" s="169" t="n">
        <v>51</v>
      </c>
      <c r="S35" s="131" t="inlineStr">
        <is>
          <t>Yüksek</t>
        </is>
      </c>
      <c r="T35" s="169" t="n">
        <v>2</v>
      </c>
      <c r="U35" s="169" t="n">
        <v>0</v>
      </c>
      <c r="V35" s="169" t="n">
        <v>2</v>
      </c>
      <c r="W35" s="171" t="n">
        <v>154700</v>
      </c>
      <c r="X35" s="171" t="n">
        <v>126572.76</v>
      </c>
      <c r="Y35" s="171" t="n">
        <v>-28127.24</v>
      </c>
      <c r="Z35" s="142" t="inlineStr">
        <is>
          <t>Doğrudan işe alım başlatılmalı</t>
        </is>
      </c>
      <c r="AA35" s="142" t="inlineStr">
        <is>
          <t>Mağaza: AYDIN FATİH | Unvan: ONLİNE ŞOFÖR | Yönetim normu: 0 | Mevcut: 0 | AI normu: 2 | 90 günlük tahmini açık: 2 | Öneri: Doğrudan işe alım başlatılmalı</t>
        </is>
      </c>
    </row>
    <row r="36" ht="45" customHeight="1" s="113">
      <c r="A36" s="131" t="inlineStr">
        <is>
          <t>M004</t>
        </is>
      </c>
      <c r="B36" s="131" t="inlineStr">
        <is>
          <t>AYDIN FATİH</t>
        </is>
      </c>
      <c r="C36" s="131" t="inlineStr">
        <is>
          <t>CÜNEYT ÇIKRIKÇI - AYŞE AVCU</t>
        </is>
      </c>
      <c r="D36" s="131" t="inlineStr">
        <is>
          <t>U002</t>
        </is>
      </c>
      <c r="E36" s="131" t="inlineStr">
        <is>
          <t>BAKLİYAT</t>
        </is>
      </c>
      <c r="F36" s="168" t="n">
        <v>1</v>
      </c>
      <c r="G36" s="168" t="n">
        <v>1</v>
      </c>
      <c r="H36" s="168" t="n">
        <v>78</v>
      </c>
      <c r="I36" s="168" t="n">
        <v>386.75</v>
      </c>
      <c r="J36" s="168" t="n">
        <v>0.201680672268908</v>
      </c>
      <c r="K36" s="168" t="n">
        <v>1</v>
      </c>
      <c r="L36" s="168" t="n">
        <v>1.03</v>
      </c>
      <c r="M36" s="169" t="n">
        <v>2</v>
      </c>
      <c r="N36" s="169" t="n">
        <v>1</v>
      </c>
      <c r="O36" s="168" t="n">
        <v>386.75</v>
      </c>
      <c r="P36" s="170" t="n">
        <v>0.95</v>
      </c>
      <c r="Q36" s="131" t="inlineStr">
        <is>
          <t>Formül</t>
        </is>
      </c>
      <c r="R36" s="169" t="n">
        <v>36</v>
      </c>
      <c r="S36" s="131" t="inlineStr">
        <is>
          <t>Orta</t>
        </is>
      </c>
      <c r="T36" s="169" t="n">
        <v>2</v>
      </c>
      <c r="U36" s="169" t="n">
        <v>0</v>
      </c>
      <c r="V36" s="169" t="n">
        <v>2</v>
      </c>
      <c r="W36" s="171" t="n">
        <v>89700</v>
      </c>
      <c r="X36" s="171" t="n">
        <v>73391.03999999999</v>
      </c>
      <c r="Y36" s="171" t="n">
        <v>-16308.96</v>
      </c>
      <c r="Z36" s="142" t="inlineStr">
        <is>
          <t>Doğrudan işe alım başlatılmalı</t>
        </is>
      </c>
      <c r="AA36" s="142" t="inlineStr">
        <is>
          <t>Mağaza: AYDIN FATİH | Unvan: BAKLİYAT | Yönetim normu: 1 | Mevcut: 1 | AI normu: 2 | 90 günlük tahmini açık: 2 | Öneri: Doğrudan işe alım başlatılmalı</t>
        </is>
      </c>
    </row>
    <row r="37" ht="45" customHeight="1" s="113">
      <c r="A37" s="131" t="inlineStr">
        <is>
          <t>M004</t>
        </is>
      </c>
      <c r="B37" s="131" t="inlineStr">
        <is>
          <t>AYDIN FATİH</t>
        </is>
      </c>
      <c r="C37" s="131" t="inlineStr">
        <is>
          <t>CÜNEYT ÇIKRIKÇI - AYŞE AVCU</t>
        </is>
      </c>
      <c r="D37" s="131" t="inlineStr">
        <is>
          <t>U034</t>
        </is>
      </c>
      <c r="E37" s="131" t="inlineStr">
        <is>
          <t>UNLU MAMÜLLER</t>
        </is>
      </c>
      <c r="F37" s="168" t="n">
        <v>0</v>
      </c>
      <c r="G37" s="168" t="n">
        <v>0</v>
      </c>
      <c r="H37" s="168" t="n">
        <v>50</v>
      </c>
      <c r="I37" s="168" t="n">
        <v>369</v>
      </c>
      <c r="J37" s="168" t="n">
        <v>0.13550135501355</v>
      </c>
      <c r="K37" s="168" t="n">
        <v>1</v>
      </c>
      <c r="L37" s="168" t="n">
        <v>1.03</v>
      </c>
      <c r="M37" s="169" t="n">
        <v>2</v>
      </c>
      <c r="N37" s="169" t="n">
        <v>2</v>
      </c>
      <c r="O37" s="168" t="n">
        <v>738</v>
      </c>
      <c r="P37" s="170" t="n">
        <v>0.95</v>
      </c>
      <c r="Q37" s="131" t="inlineStr">
        <is>
          <t>Formül</t>
        </is>
      </c>
      <c r="R37" s="169" t="n">
        <v>51</v>
      </c>
      <c r="S37" s="131" t="inlineStr">
        <is>
          <t>Yüksek</t>
        </is>
      </c>
      <c r="T37" s="169" t="n">
        <v>2</v>
      </c>
      <c r="U37" s="169" t="n">
        <v>0</v>
      </c>
      <c r="V37" s="169" t="n">
        <v>2</v>
      </c>
      <c r="W37" s="171" t="n">
        <v>141700</v>
      </c>
      <c r="X37" s="171" t="n">
        <v>115936.2</v>
      </c>
      <c r="Y37" s="171" t="n">
        <v>-25763.8</v>
      </c>
      <c r="Z37" s="142" t="inlineStr">
        <is>
          <t>Doğrudan işe alım başlatılmalı</t>
        </is>
      </c>
      <c r="AA37" s="142" t="inlineStr">
        <is>
          <t>Mağaza: AYDIN FATİH | Unvan: UNLU MAMÜLLER | Yönetim normu: 0 | Mevcut: 0 | AI normu: 2 | 90 günlük tahmini açık: 2 | Öneri: Doğrudan işe alım başlatılmalı</t>
        </is>
      </c>
    </row>
    <row r="38" ht="45" customHeight="1" s="113">
      <c r="A38" s="131" t="inlineStr">
        <is>
          <t>M005</t>
        </is>
      </c>
      <c r="B38" s="131" t="inlineStr">
        <is>
          <t>AYDIN FATİH-2</t>
        </is>
      </c>
      <c r="C38" s="131" t="inlineStr">
        <is>
          <t>CÜNEYT ÇIKRIKÇI - AYŞE AVCU</t>
        </is>
      </c>
      <c r="D38" s="131" t="inlineStr">
        <is>
          <t>U015</t>
        </is>
      </c>
      <c r="E38" s="131" t="inlineStr">
        <is>
          <t>KASİYER</t>
        </is>
      </c>
      <c r="F38" s="168" t="n">
        <v>2</v>
      </c>
      <c r="G38" s="168" t="n">
        <v>2</v>
      </c>
      <c r="H38" s="168" t="n">
        <v>2776</v>
      </c>
      <c r="I38" s="168" t="n">
        <v>414</v>
      </c>
      <c r="J38" s="168" t="n">
        <v>6.70531400966184</v>
      </c>
      <c r="K38" s="168" t="n">
        <v>2</v>
      </c>
      <c r="L38" s="168" t="n">
        <v>1.04</v>
      </c>
      <c r="M38" s="169" t="n">
        <v>7</v>
      </c>
      <c r="N38" s="169" t="n">
        <v>5</v>
      </c>
      <c r="O38" s="168" t="n">
        <v>2070</v>
      </c>
      <c r="P38" s="170" t="n">
        <v>0.95</v>
      </c>
      <c r="Q38" s="131" t="inlineStr">
        <is>
          <t>Formül</t>
        </is>
      </c>
      <c r="R38" s="169" t="n">
        <v>96</v>
      </c>
      <c r="S38" s="131" t="inlineStr">
        <is>
          <t>Kritik</t>
        </is>
      </c>
      <c r="T38" s="169" t="n">
        <v>6</v>
      </c>
      <c r="U38" s="169" t="n">
        <v>0</v>
      </c>
      <c r="V38" s="169" t="n">
        <v>6</v>
      </c>
      <c r="W38" s="171" t="n">
        <v>288600</v>
      </c>
      <c r="X38" s="171" t="n">
        <v>236126.88</v>
      </c>
      <c r="Y38" s="171" t="n">
        <v>-52473.12</v>
      </c>
      <c r="Z38" s="142" t="inlineStr">
        <is>
          <t>Doğrudan işe alım başlatılmalı</t>
        </is>
      </c>
      <c r="AA38" s="142" t="inlineStr">
        <is>
          <t>Mağaza: AYDIN FATİH-2 | Unvan: KASİYER | Yönetim normu: 2 | Mevcut: 2 | AI normu: 7 | 90 günlük tahmini açık: 6 | Öneri: Doğrudan işe alım başlatılmalı</t>
        </is>
      </c>
    </row>
    <row r="39" ht="45" customHeight="1" s="113">
      <c r="A39" s="131" t="inlineStr">
        <is>
          <t>M005</t>
        </is>
      </c>
      <c r="B39" s="131" t="inlineStr">
        <is>
          <t>AYDIN FATİH-2</t>
        </is>
      </c>
      <c r="C39" s="131" t="inlineStr">
        <is>
          <t>CÜNEYT ÇIKRIKÇI - AYŞE AVCU</t>
        </is>
      </c>
      <c r="D39" s="131" t="inlineStr">
        <is>
          <t>U026</t>
        </is>
      </c>
      <c r="E39" s="131" t="inlineStr">
        <is>
          <t>REYON GÖREVLİSİ</t>
        </is>
      </c>
      <c r="F39" s="168" t="n">
        <v>2</v>
      </c>
      <c r="G39" s="168" t="n">
        <v>2</v>
      </c>
      <c r="H39" s="168" t="n">
        <v>469.1</v>
      </c>
      <c r="I39" s="168" t="n">
        <v>386.75</v>
      </c>
      <c r="J39" s="168" t="n">
        <v>1.21292824822237</v>
      </c>
      <c r="K39" s="168" t="n">
        <v>1</v>
      </c>
      <c r="L39" s="168" t="n">
        <v>1.04</v>
      </c>
      <c r="M39" s="169" t="n">
        <v>2</v>
      </c>
      <c r="N39" s="169" t="n">
        <v>0</v>
      </c>
      <c r="O39" s="168" t="n">
        <v>0</v>
      </c>
      <c r="P39" s="170" t="n">
        <v>0.95</v>
      </c>
      <c r="Q39" s="131" t="inlineStr">
        <is>
          <t>Formül</t>
        </is>
      </c>
      <c r="R39" s="169" t="n">
        <v>1</v>
      </c>
      <c r="S39" s="131" t="inlineStr">
        <is>
          <t>Düşük</t>
        </is>
      </c>
      <c r="T39" s="169" t="n">
        <v>1</v>
      </c>
      <c r="U39" s="169" t="n">
        <v>1</v>
      </c>
      <c r="V39" s="169" t="n">
        <v>0</v>
      </c>
      <c r="W39" s="171" t="n">
        <v>0</v>
      </c>
      <c r="X39" s="171" t="n">
        <v>36695.52</v>
      </c>
      <c r="Y39" s="171" t="n">
        <v>36695.52</v>
      </c>
      <c r="Z39" s="142" t="inlineStr">
        <is>
          <t>Transfer ile kapatılmalı</t>
        </is>
      </c>
      <c r="AA39" s="142" t="inlineStr">
        <is>
          <t>Mağaza: AYDIN FATİH-2 | Unvan: REYON GÖREVLİSİ | Yönetim normu: 2 | Mevcut: 2 | AI normu: 2 | 90 günlük tahmini açık: 1 | Öneri: Transfer ile kapatılmalı</t>
        </is>
      </c>
    </row>
    <row r="40" ht="45" customHeight="1" s="113">
      <c r="A40" s="131" t="inlineStr">
        <is>
          <t>M005</t>
        </is>
      </c>
      <c r="B40" s="131" t="inlineStr">
        <is>
          <t>AYDIN FATİH-2</t>
        </is>
      </c>
      <c r="C40" s="131" t="inlineStr">
        <is>
          <t>CÜNEYT ÇIKRIKÇI - AYŞE AVCU</t>
        </is>
      </c>
      <c r="D40" s="131" t="inlineStr">
        <is>
          <t>U042</t>
        </is>
      </c>
      <c r="E40" s="131" t="inlineStr">
        <is>
          <t>ŞARKÜTERİ</t>
        </is>
      </c>
      <c r="F40" s="168" t="n">
        <v>1</v>
      </c>
      <c r="G40" s="168" t="n">
        <v>0</v>
      </c>
      <c r="H40" s="168" t="n">
        <v>602.5</v>
      </c>
      <c r="I40" s="168" t="n">
        <v>382.5</v>
      </c>
      <c r="J40" s="168" t="n">
        <v>1.57516339869281</v>
      </c>
      <c r="K40" s="168" t="n">
        <v>1</v>
      </c>
      <c r="L40" s="168" t="n">
        <v>1.04</v>
      </c>
      <c r="M40" s="169" t="n">
        <v>2</v>
      </c>
      <c r="N40" s="169" t="n">
        <v>2</v>
      </c>
      <c r="O40" s="168" t="n">
        <v>765</v>
      </c>
      <c r="P40" s="170" t="n">
        <v>0.95</v>
      </c>
      <c r="Q40" s="131" t="inlineStr">
        <is>
          <t>Formül</t>
        </is>
      </c>
      <c r="R40" s="169" t="n">
        <v>51</v>
      </c>
      <c r="S40" s="131" t="inlineStr">
        <is>
          <t>Yüksek</t>
        </is>
      </c>
      <c r="T40" s="169" t="n">
        <v>2</v>
      </c>
      <c r="U40" s="169" t="n">
        <v>0</v>
      </c>
      <c r="V40" s="169" t="n">
        <v>2</v>
      </c>
      <c r="W40" s="171" t="n">
        <v>115700</v>
      </c>
      <c r="X40" s="171" t="n">
        <v>94663.8</v>
      </c>
      <c r="Y40" s="171" t="n">
        <v>-21036.2</v>
      </c>
      <c r="Z40" s="142" t="inlineStr">
        <is>
          <t>Doğrudan işe alım başlatılmalı</t>
        </is>
      </c>
      <c r="AA40" s="142" t="inlineStr">
        <is>
          <t>Mağaza: AYDIN FATİH-2 | Unvan: ŞARKÜTERİ | Yönetim normu: 1 | Mevcut: 0 | AI normu: 2 | 90 günlük tahmini açık: 2 | Öneri: Doğrudan işe alım başlatılmalı</t>
        </is>
      </c>
    </row>
    <row r="41" ht="30" customHeight="1" s="113">
      <c r="A41" s="131" t="inlineStr">
        <is>
          <t>M005</t>
        </is>
      </c>
      <c r="B41" s="131" t="inlineStr">
        <is>
          <t>AYDIN FATİH-2</t>
        </is>
      </c>
      <c r="C41" s="131" t="inlineStr">
        <is>
          <t>CÜNEYT ÇIKRIKÇI - AYŞE AVCU</t>
        </is>
      </c>
      <c r="D41" s="131" t="inlineStr">
        <is>
          <t>U013</t>
        </is>
      </c>
      <c r="E41" s="131" t="inlineStr">
        <is>
          <t>KASAP</t>
        </is>
      </c>
      <c r="F41" s="168" t="n">
        <v>1</v>
      </c>
      <c r="G41" s="168" t="n">
        <v>0</v>
      </c>
      <c r="H41" s="168" t="n">
        <v>202.7</v>
      </c>
      <c r="I41" s="168" t="n">
        <v>360</v>
      </c>
      <c r="J41" s="168" t="n">
        <v>0.563055555555556</v>
      </c>
      <c r="K41" s="168" t="n">
        <v>1</v>
      </c>
      <c r="L41" s="168" t="n">
        <v>1.04</v>
      </c>
      <c r="M41" s="169" t="n">
        <v>2</v>
      </c>
      <c r="N41" s="169" t="n">
        <v>2</v>
      </c>
      <c r="O41" s="168" t="n">
        <v>720</v>
      </c>
      <c r="P41" s="170" t="n">
        <v>0.95</v>
      </c>
      <c r="Q41" s="131" t="inlineStr">
        <is>
          <t>Formül</t>
        </is>
      </c>
      <c r="R41" s="169" t="n">
        <v>51</v>
      </c>
      <c r="S41" s="131" t="inlineStr">
        <is>
          <t>Yüksek</t>
        </is>
      </c>
      <c r="T41" s="169" t="n">
        <v>2</v>
      </c>
      <c r="U41" s="169" t="n">
        <v>0</v>
      </c>
      <c r="V41" s="169" t="n">
        <v>2</v>
      </c>
      <c r="W41" s="171" t="n">
        <v>83200</v>
      </c>
      <c r="X41" s="171" t="n">
        <v>68072.75999999999</v>
      </c>
      <c r="Y41" s="171" t="n">
        <v>-15127.24</v>
      </c>
      <c r="Z41" s="142" t="inlineStr">
        <is>
          <t>Doğrudan işe alım başlatılmalı</t>
        </is>
      </c>
      <c r="AA41" s="142" t="inlineStr">
        <is>
          <t>Mağaza: AYDIN FATİH-2 | Unvan: KASAP | Yönetim normu: 1 | Mevcut: 0 | AI normu: 2 | 90 günlük tahmini açık: 2 | Öneri: Doğrudan işe alım başlatılmalı</t>
        </is>
      </c>
    </row>
    <row r="42" ht="30" customHeight="1" s="113">
      <c r="A42" s="131" t="inlineStr">
        <is>
          <t>M005</t>
        </is>
      </c>
      <c r="B42" s="131" t="inlineStr">
        <is>
          <t>AYDIN FATİH-2</t>
        </is>
      </c>
      <c r="C42" s="131" t="inlineStr">
        <is>
          <t>CÜNEYT ÇIKRIKÇI - AYŞE AVCU</t>
        </is>
      </c>
      <c r="D42" s="131" t="inlineStr">
        <is>
          <t>U017</t>
        </is>
      </c>
      <c r="E42" s="131" t="inlineStr">
        <is>
          <t>MANAV</t>
        </is>
      </c>
      <c r="F42" s="168" t="n">
        <v>1</v>
      </c>
      <c r="G42" s="168" t="n">
        <v>0</v>
      </c>
      <c r="H42" s="168" t="n">
        <v>80.2</v>
      </c>
      <c r="I42" s="168" t="n">
        <v>386.75</v>
      </c>
      <c r="J42" s="168" t="n">
        <v>0.207369101486749</v>
      </c>
      <c r="K42" s="168" t="n">
        <v>1</v>
      </c>
      <c r="L42" s="168" t="n">
        <v>1.04</v>
      </c>
      <c r="M42" s="169" t="n">
        <v>2</v>
      </c>
      <c r="N42" s="169" t="n">
        <v>2</v>
      </c>
      <c r="O42" s="168" t="n">
        <v>773.5</v>
      </c>
      <c r="P42" s="170" t="n">
        <v>0.95</v>
      </c>
      <c r="Q42" s="131" t="inlineStr">
        <is>
          <t>Formül</t>
        </is>
      </c>
      <c r="R42" s="169" t="n">
        <v>51</v>
      </c>
      <c r="S42" s="131" t="inlineStr">
        <is>
          <t>Yüksek</t>
        </is>
      </c>
      <c r="T42" s="169" t="n">
        <v>2</v>
      </c>
      <c r="U42" s="169" t="n">
        <v>2</v>
      </c>
      <c r="V42" s="169" t="n">
        <v>0</v>
      </c>
      <c r="W42" s="171" t="n">
        <v>0</v>
      </c>
      <c r="X42" s="171" t="n">
        <v>89345.52</v>
      </c>
      <c r="Y42" s="171" t="n">
        <v>89345.52</v>
      </c>
      <c r="Z42" s="142" t="inlineStr">
        <is>
          <t>Transfer ile kapatılmalı</t>
        </is>
      </c>
      <c r="AA42" s="142" t="inlineStr">
        <is>
          <t>Mağaza: AYDIN FATİH-2 | Unvan: MANAV | Yönetim normu: 1 | Mevcut: 0 | AI normu: 2 | 90 günlük tahmini açık: 2 | Öneri: Transfer ile kapatılmalı</t>
        </is>
      </c>
    </row>
    <row r="43" ht="45" customHeight="1" s="113">
      <c r="A43" s="131" t="inlineStr">
        <is>
          <t>M005</t>
        </is>
      </c>
      <c r="B43" s="131" t="inlineStr">
        <is>
          <t>AYDIN FATİH-2</t>
        </is>
      </c>
      <c r="C43" s="131" t="inlineStr">
        <is>
          <t>CÜNEYT ÇIKRIKÇI - AYŞE AVCU</t>
        </is>
      </c>
      <c r="D43" s="131" t="inlineStr">
        <is>
          <t>U023</t>
        </is>
      </c>
      <c r="E43" s="131" t="inlineStr">
        <is>
          <t>ONLİNE TOPLAYICI</t>
        </is>
      </c>
      <c r="F43" s="168" t="n">
        <v>0</v>
      </c>
      <c r="G43" s="168" t="n">
        <v>0</v>
      </c>
      <c r="H43" s="168" t="n">
        <v>546</v>
      </c>
      <c r="I43" s="168" t="n">
        <v>404.8</v>
      </c>
      <c r="J43" s="168" t="n">
        <v>1.34881422924901</v>
      </c>
      <c r="K43" s="168" t="n">
        <v>1</v>
      </c>
      <c r="L43" s="168" t="n">
        <v>1.04</v>
      </c>
      <c r="M43" s="169" t="n">
        <v>2</v>
      </c>
      <c r="N43" s="169" t="n">
        <v>2</v>
      </c>
      <c r="O43" s="168" t="n">
        <v>809.6</v>
      </c>
      <c r="P43" s="170" t="n">
        <v>0.95</v>
      </c>
      <c r="Q43" s="131" t="inlineStr">
        <is>
          <t>Formül</t>
        </is>
      </c>
      <c r="R43" s="169" t="n">
        <v>51</v>
      </c>
      <c r="S43" s="131" t="inlineStr">
        <is>
          <t>Yüksek</t>
        </is>
      </c>
      <c r="T43" s="169" t="n">
        <v>2</v>
      </c>
      <c r="U43" s="169" t="n">
        <v>0</v>
      </c>
      <c r="V43" s="169" t="n">
        <v>2</v>
      </c>
      <c r="W43" s="171" t="n">
        <v>148200</v>
      </c>
      <c r="X43" s="171" t="n">
        <v>121254.48</v>
      </c>
      <c r="Y43" s="171" t="n">
        <v>-26945.52</v>
      </c>
      <c r="Z43" s="142" t="inlineStr">
        <is>
          <t>Doğrudan işe alım başlatılmalı</t>
        </is>
      </c>
      <c r="AA43" s="142" t="inlineStr">
        <is>
          <t>Mağaza: AYDIN FATİH-2 | Unvan: ONLİNE TOPLAYICI | Yönetim normu: 0 | Mevcut: 0 | AI normu: 2 | 90 günlük tahmini açık: 2 | Öneri: Doğrudan işe alım başlatılmalı</t>
        </is>
      </c>
    </row>
    <row r="44" ht="45" customHeight="1" s="113">
      <c r="A44" s="131" t="inlineStr">
        <is>
          <t>M005</t>
        </is>
      </c>
      <c r="B44" s="131" t="inlineStr">
        <is>
          <t>AYDIN FATİH-2</t>
        </is>
      </c>
      <c r="C44" s="131" t="inlineStr">
        <is>
          <t>CÜNEYT ÇIKRIKÇI - AYŞE AVCU</t>
        </is>
      </c>
      <c r="D44" s="131" t="inlineStr">
        <is>
          <t>U024</t>
        </is>
      </c>
      <c r="E44" s="131" t="inlineStr">
        <is>
          <t>ONLİNE ŞOFÖR</t>
        </is>
      </c>
      <c r="F44" s="168" t="n">
        <v>0</v>
      </c>
      <c r="G44" s="168" t="n">
        <v>0</v>
      </c>
      <c r="H44" s="168" t="n">
        <v>936</v>
      </c>
      <c r="I44" s="168" t="n">
        <v>369</v>
      </c>
      <c r="J44" s="168" t="n">
        <v>2.53658536585366</v>
      </c>
      <c r="K44" s="168" t="n">
        <v>1</v>
      </c>
      <c r="L44" s="168" t="n">
        <v>1.04</v>
      </c>
      <c r="M44" s="169" t="n">
        <v>3</v>
      </c>
      <c r="N44" s="169" t="n">
        <v>3</v>
      </c>
      <c r="O44" s="168" t="n">
        <v>1107</v>
      </c>
      <c r="P44" s="170" t="n">
        <v>0.95</v>
      </c>
      <c r="Q44" s="131" t="inlineStr">
        <is>
          <t>Formül</t>
        </is>
      </c>
      <c r="R44" s="169" t="n">
        <v>66</v>
      </c>
      <c r="S44" s="131" t="inlineStr">
        <is>
          <t>Yüksek</t>
        </is>
      </c>
      <c r="T44" s="169" t="n">
        <v>3</v>
      </c>
      <c r="U44" s="169" t="n">
        <v>0</v>
      </c>
      <c r="V44" s="169" t="n">
        <v>3</v>
      </c>
      <c r="W44" s="171" t="n">
        <v>232050</v>
      </c>
      <c r="X44" s="171" t="n">
        <v>189859.14</v>
      </c>
      <c r="Y44" s="171" t="n">
        <v>-42190.86</v>
      </c>
      <c r="Z44" s="142" t="inlineStr">
        <is>
          <t>Doğrudan işe alım başlatılmalı</t>
        </is>
      </c>
      <c r="AA44" s="142" t="inlineStr">
        <is>
          <t>Mağaza: AYDIN FATİH-2 | Unvan: ONLİNE ŞOFÖR | Yönetim normu: 0 | Mevcut: 0 | AI normu: 3 | 90 günlük tahmini açık: 3 | Öneri: Doğrudan işe alım başlatılmalı</t>
        </is>
      </c>
    </row>
    <row r="45" ht="45" customHeight="1" s="113">
      <c r="A45" s="131" t="inlineStr">
        <is>
          <t>M005</t>
        </is>
      </c>
      <c r="B45" s="131" t="inlineStr">
        <is>
          <t>AYDIN FATİH-2</t>
        </is>
      </c>
      <c r="C45" s="131" t="inlineStr">
        <is>
          <t>CÜNEYT ÇIKRIKÇI - AYŞE AVCU</t>
        </is>
      </c>
      <c r="D45" s="131" t="inlineStr">
        <is>
          <t>U002</t>
        </is>
      </c>
      <c r="E45" s="131" t="inlineStr">
        <is>
          <t>BAKLİYAT</t>
        </is>
      </c>
      <c r="F45" s="168" t="n">
        <v>1</v>
      </c>
      <c r="G45" s="168" t="n">
        <v>0</v>
      </c>
      <c r="H45" s="168" t="n">
        <v>34</v>
      </c>
      <c r="I45" s="168" t="n">
        <v>386.75</v>
      </c>
      <c r="J45" s="168" t="n">
        <v>0.08791208791208791</v>
      </c>
      <c r="K45" s="168" t="n">
        <v>1</v>
      </c>
      <c r="L45" s="168" t="n">
        <v>1.04</v>
      </c>
      <c r="M45" s="169" t="n">
        <v>2</v>
      </c>
      <c r="N45" s="169" t="n">
        <v>2</v>
      </c>
      <c r="O45" s="168" t="n">
        <v>773.5</v>
      </c>
      <c r="P45" s="170" t="n">
        <v>0.95</v>
      </c>
      <c r="Q45" s="131" t="inlineStr">
        <is>
          <t>Formül</t>
        </is>
      </c>
      <c r="R45" s="169" t="n">
        <v>51</v>
      </c>
      <c r="S45" s="131" t="inlineStr">
        <is>
          <t>Yüksek</t>
        </is>
      </c>
      <c r="T45" s="169" t="n">
        <v>2</v>
      </c>
      <c r="U45" s="169" t="n">
        <v>0</v>
      </c>
      <c r="V45" s="169" t="n">
        <v>2</v>
      </c>
      <c r="W45" s="171" t="n">
        <v>89700</v>
      </c>
      <c r="X45" s="171" t="n">
        <v>73391.03999999999</v>
      </c>
      <c r="Y45" s="171" t="n">
        <v>-16308.96</v>
      </c>
      <c r="Z45" s="142" t="inlineStr">
        <is>
          <t>Doğrudan işe alım başlatılmalı</t>
        </is>
      </c>
      <c r="AA45" s="142" t="inlineStr">
        <is>
          <t>Mağaza: AYDIN FATİH-2 | Unvan: BAKLİYAT | Yönetim normu: 1 | Mevcut: 0 | AI normu: 2 | 90 günlük tahmini açık: 2 | Öneri: Doğrudan işe alım başlatılmalı</t>
        </is>
      </c>
    </row>
    <row r="46" ht="45" customHeight="1" s="113">
      <c r="A46" s="131" t="inlineStr">
        <is>
          <t>M005</t>
        </is>
      </c>
      <c r="B46" s="131" t="inlineStr">
        <is>
          <t>AYDIN FATİH-2</t>
        </is>
      </c>
      <c r="C46" s="131" t="inlineStr">
        <is>
          <t>CÜNEYT ÇIKRIKÇI - AYŞE AVCU</t>
        </is>
      </c>
      <c r="D46" s="131" t="inlineStr">
        <is>
          <t>U034</t>
        </is>
      </c>
      <c r="E46" s="131" t="inlineStr">
        <is>
          <t>UNLU MAMÜLLER</t>
        </is>
      </c>
      <c r="F46" s="168" t="n">
        <v>0</v>
      </c>
      <c r="G46" s="168" t="n">
        <v>0</v>
      </c>
      <c r="H46" s="168" t="n">
        <v>75</v>
      </c>
      <c r="I46" s="168" t="n">
        <v>369</v>
      </c>
      <c r="J46" s="168" t="n">
        <v>0.203252032520325</v>
      </c>
      <c r="K46" s="168" t="n">
        <v>1</v>
      </c>
      <c r="L46" s="168" t="n">
        <v>1.04</v>
      </c>
      <c r="M46" s="169" t="n">
        <v>2</v>
      </c>
      <c r="N46" s="169" t="n">
        <v>2</v>
      </c>
      <c r="O46" s="168" t="n">
        <v>738</v>
      </c>
      <c r="P46" s="170" t="n">
        <v>0.95</v>
      </c>
      <c r="Q46" s="131" t="inlineStr">
        <is>
          <t>Formül</t>
        </is>
      </c>
      <c r="R46" s="169" t="n">
        <v>51</v>
      </c>
      <c r="S46" s="131" t="inlineStr">
        <is>
          <t>Yüksek</t>
        </is>
      </c>
      <c r="T46" s="169" t="n">
        <v>2</v>
      </c>
      <c r="U46" s="169" t="n">
        <v>0</v>
      </c>
      <c r="V46" s="169" t="n">
        <v>2</v>
      </c>
      <c r="W46" s="171" t="n">
        <v>141700</v>
      </c>
      <c r="X46" s="171" t="n">
        <v>115936.2</v>
      </c>
      <c r="Y46" s="171" t="n">
        <v>-25763.8</v>
      </c>
      <c r="Z46" s="142" t="inlineStr">
        <is>
          <t>Doğrudan işe alım başlatılmalı</t>
        </is>
      </c>
      <c r="AA46" s="142" t="inlineStr">
        <is>
          <t>Mağaza: AYDIN FATİH-2 | Unvan: UNLU MAMÜLLER | Yönetim normu: 0 | Mevcut: 0 | AI normu: 2 | 90 günlük tahmini açık: 2 | Öneri: Doğrudan işe alım başlatılmalı</t>
        </is>
      </c>
    </row>
    <row r="47" ht="30" customHeight="1" s="113">
      <c r="A47" s="131" t="inlineStr">
        <is>
          <t>M006</t>
        </is>
      </c>
      <c r="B47" s="131" t="inlineStr">
        <is>
          <t>AYDIN GİRNE</t>
        </is>
      </c>
      <c r="C47" s="131" t="inlineStr">
        <is>
          <t>CÜNEYT ÇIKRIKÇI - AYŞE AVCU</t>
        </is>
      </c>
      <c r="D47" s="131" t="inlineStr">
        <is>
          <t>U015</t>
        </is>
      </c>
      <c r="E47" s="131" t="inlineStr">
        <is>
          <t>KASİYER</t>
        </is>
      </c>
      <c r="F47" s="168" t="n">
        <v>2</v>
      </c>
      <c r="G47" s="168" t="n">
        <v>2</v>
      </c>
      <c r="H47" s="168" t="n">
        <v>2565</v>
      </c>
      <c r="I47" s="168" t="n">
        <v>414</v>
      </c>
      <c r="J47" s="168" t="n">
        <v>6.19565217391304</v>
      </c>
      <c r="K47" s="168" t="n">
        <v>2</v>
      </c>
      <c r="L47" s="168" t="n">
        <v>1.06</v>
      </c>
      <c r="M47" s="169" t="n">
        <v>7</v>
      </c>
      <c r="N47" s="169" t="n">
        <v>5</v>
      </c>
      <c r="O47" s="168" t="n">
        <v>2070</v>
      </c>
      <c r="P47" s="170" t="n">
        <v>0.95</v>
      </c>
      <c r="Q47" s="131" t="inlineStr">
        <is>
          <t>Formül</t>
        </is>
      </c>
      <c r="R47" s="169" t="n">
        <v>96</v>
      </c>
      <c r="S47" s="131" t="inlineStr">
        <is>
          <t>Kritik</t>
        </is>
      </c>
      <c r="T47" s="169" t="n">
        <v>6</v>
      </c>
      <c r="U47" s="169" t="n">
        <v>0</v>
      </c>
      <c r="V47" s="169" t="n">
        <v>6</v>
      </c>
      <c r="W47" s="171" t="n">
        <v>288600</v>
      </c>
      <c r="X47" s="171" t="n">
        <v>236126.88</v>
      </c>
      <c r="Y47" s="171" t="n">
        <v>-52473.12</v>
      </c>
      <c r="Z47" s="142" t="inlineStr">
        <is>
          <t>Doğrudan işe alım başlatılmalı</t>
        </is>
      </c>
      <c r="AA47" s="142" t="inlineStr">
        <is>
          <t>Mağaza: AYDIN GİRNE | Unvan: KASİYER | Yönetim normu: 2 | Mevcut: 2 | AI normu: 7 | 90 günlük tahmini açık: 6 | Öneri: Doğrudan işe alım başlatılmalı</t>
        </is>
      </c>
    </row>
    <row r="48" ht="45" customHeight="1" s="113">
      <c r="A48" s="131" t="inlineStr">
        <is>
          <t>M006</t>
        </is>
      </c>
      <c r="B48" s="131" t="inlineStr">
        <is>
          <t>AYDIN GİRNE</t>
        </is>
      </c>
      <c r="C48" s="131" t="inlineStr">
        <is>
          <t>CÜNEYT ÇIKRIKÇI - AYŞE AVCU</t>
        </is>
      </c>
      <c r="D48" s="131" t="inlineStr">
        <is>
          <t>U026</t>
        </is>
      </c>
      <c r="E48" s="131" t="inlineStr">
        <is>
          <t>REYON GÖREVLİSİ</t>
        </is>
      </c>
      <c r="F48" s="168" t="n">
        <v>2</v>
      </c>
      <c r="G48" s="168" t="n">
        <v>2</v>
      </c>
      <c r="H48" s="168" t="n">
        <v>898.7</v>
      </c>
      <c r="I48" s="168" t="n">
        <v>386.75</v>
      </c>
      <c r="J48" s="168" t="n">
        <v>2.32372333548804</v>
      </c>
      <c r="K48" s="168" t="n">
        <v>1</v>
      </c>
      <c r="L48" s="168" t="n">
        <v>1.06</v>
      </c>
      <c r="M48" s="169" t="n">
        <v>3</v>
      </c>
      <c r="N48" s="169" t="n">
        <v>1</v>
      </c>
      <c r="O48" s="168" t="n">
        <v>386.75</v>
      </c>
      <c r="P48" s="170" t="n">
        <v>0.95</v>
      </c>
      <c r="Q48" s="131" t="inlineStr">
        <is>
          <t>Formül</t>
        </is>
      </c>
      <c r="R48" s="169" t="n">
        <v>36</v>
      </c>
      <c r="S48" s="131" t="inlineStr">
        <is>
          <t>Orta</t>
        </is>
      </c>
      <c r="T48" s="169" t="n">
        <v>2</v>
      </c>
      <c r="U48" s="169" t="n">
        <v>2</v>
      </c>
      <c r="V48" s="169" t="n">
        <v>0</v>
      </c>
      <c r="W48" s="171" t="n">
        <v>0</v>
      </c>
      <c r="X48" s="171" t="n">
        <v>73391.03999999999</v>
      </c>
      <c r="Y48" s="171" t="n">
        <v>73391.03999999999</v>
      </c>
      <c r="Z48" s="142" t="inlineStr">
        <is>
          <t>Transfer ile kapatılmalı</t>
        </is>
      </c>
      <c r="AA48" s="142" t="inlineStr">
        <is>
          <t>Mağaza: AYDIN GİRNE | Unvan: REYON GÖREVLİSİ | Yönetim normu: 2 | Mevcut: 2 | AI normu: 3 | 90 günlük tahmini açık: 2 | Öneri: Transfer ile kapatılmalı</t>
        </is>
      </c>
    </row>
    <row r="49" ht="45" customHeight="1" s="113">
      <c r="A49" s="131" t="inlineStr">
        <is>
          <t>M006</t>
        </is>
      </c>
      <c r="B49" s="131" t="inlineStr">
        <is>
          <t>AYDIN GİRNE</t>
        </is>
      </c>
      <c r="C49" s="131" t="inlineStr">
        <is>
          <t>CÜNEYT ÇIKRIKÇI - AYŞE AVCU</t>
        </is>
      </c>
      <c r="D49" s="131" t="inlineStr">
        <is>
          <t>U042</t>
        </is>
      </c>
      <c r="E49" s="131" t="inlineStr">
        <is>
          <t>ŞARKÜTERİ</t>
        </is>
      </c>
      <c r="F49" s="168" t="n">
        <v>1</v>
      </c>
      <c r="G49" s="168" t="n">
        <v>0</v>
      </c>
      <c r="H49" s="168" t="n">
        <v>579.5</v>
      </c>
      <c r="I49" s="168" t="n">
        <v>382.5</v>
      </c>
      <c r="J49" s="168" t="n">
        <v>1.51503267973856</v>
      </c>
      <c r="K49" s="168" t="n">
        <v>1</v>
      </c>
      <c r="L49" s="168" t="n">
        <v>1.06</v>
      </c>
      <c r="M49" s="169" t="n">
        <v>2</v>
      </c>
      <c r="N49" s="169" t="n">
        <v>2</v>
      </c>
      <c r="O49" s="168" t="n">
        <v>765</v>
      </c>
      <c r="P49" s="170" t="n">
        <v>0.95</v>
      </c>
      <c r="Q49" s="131" t="inlineStr">
        <is>
          <t>Formül</t>
        </is>
      </c>
      <c r="R49" s="169" t="n">
        <v>51</v>
      </c>
      <c r="S49" s="131" t="inlineStr">
        <is>
          <t>Yüksek</t>
        </is>
      </c>
      <c r="T49" s="169" t="n">
        <v>2</v>
      </c>
      <c r="U49" s="169" t="n">
        <v>0</v>
      </c>
      <c r="V49" s="169" t="n">
        <v>2</v>
      </c>
      <c r="W49" s="171" t="n">
        <v>115700</v>
      </c>
      <c r="X49" s="171" t="n">
        <v>94663.8</v>
      </c>
      <c r="Y49" s="171" t="n">
        <v>-21036.2</v>
      </c>
      <c r="Z49" s="142" t="inlineStr">
        <is>
          <t>Doğrudan işe alım başlatılmalı</t>
        </is>
      </c>
      <c r="AA49" s="142" t="inlineStr">
        <is>
          <t>Mağaza: AYDIN GİRNE | Unvan: ŞARKÜTERİ | Yönetim normu: 1 | Mevcut: 0 | AI normu: 2 | 90 günlük tahmini açık: 2 | Öneri: Doğrudan işe alım başlatılmalı</t>
        </is>
      </c>
    </row>
    <row r="50" ht="30" customHeight="1" s="113">
      <c r="A50" s="131" t="inlineStr">
        <is>
          <t>M006</t>
        </is>
      </c>
      <c r="B50" s="131" t="inlineStr">
        <is>
          <t>AYDIN GİRNE</t>
        </is>
      </c>
      <c r="C50" s="131" t="inlineStr">
        <is>
          <t>CÜNEYT ÇIKRIKÇI - AYŞE AVCU</t>
        </is>
      </c>
      <c r="D50" s="131" t="inlineStr">
        <is>
          <t>U013</t>
        </is>
      </c>
      <c r="E50" s="131" t="inlineStr">
        <is>
          <t>KASAP</t>
        </is>
      </c>
      <c r="F50" s="168" t="n">
        <v>1</v>
      </c>
      <c r="G50" s="168" t="n">
        <v>0</v>
      </c>
      <c r="H50" s="168" t="n">
        <v>197.8</v>
      </c>
      <c r="I50" s="168" t="n">
        <v>360</v>
      </c>
      <c r="J50" s="168" t="n">
        <v>0.549444444444445</v>
      </c>
      <c r="K50" s="168" t="n">
        <v>1</v>
      </c>
      <c r="L50" s="168" t="n">
        <v>1.06</v>
      </c>
      <c r="M50" s="169" t="n">
        <v>2</v>
      </c>
      <c r="N50" s="169" t="n">
        <v>2</v>
      </c>
      <c r="O50" s="168" t="n">
        <v>720</v>
      </c>
      <c r="P50" s="170" t="n">
        <v>0.95</v>
      </c>
      <c r="Q50" s="131" t="inlineStr">
        <is>
          <t>Formül</t>
        </is>
      </c>
      <c r="R50" s="169" t="n">
        <v>51</v>
      </c>
      <c r="S50" s="131" t="inlineStr">
        <is>
          <t>Yüksek</t>
        </is>
      </c>
      <c r="T50" s="169" t="n">
        <v>2</v>
      </c>
      <c r="U50" s="169" t="n">
        <v>0</v>
      </c>
      <c r="V50" s="169" t="n">
        <v>2</v>
      </c>
      <c r="W50" s="171" t="n">
        <v>83200</v>
      </c>
      <c r="X50" s="171" t="n">
        <v>68072.75999999999</v>
      </c>
      <c r="Y50" s="171" t="n">
        <v>-15127.24</v>
      </c>
      <c r="Z50" s="142" t="inlineStr">
        <is>
          <t>Doğrudan işe alım başlatılmalı</t>
        </is>
      </c>
      <c r="AA50" s="142" t="inlineStr">
        <is>
          <t>Mağaza: AYDIN GİRNE | Unvan: KASAP | Yönetim normu: 1 | Mevcut: 0 | AI normu: 2 | 90 günlük tahmini açık: 2 | Öneri: Doğrudan işe alım başlatılmalı</t>
        </is>
      </c>
    </row>
    <row r="51" ht="30" customHeight="1" s="113">
      <c r="A51" s="131" t="inlineStr">
        <is>
          <t>M006</t>
        </is>
      </c>
      <c r="B51" s="131" t="inlineStr">
        <is>
          <t>AYDIN GİRNE</t>
        </is>
      </c>
      <c r="C51" s="131" t="inlineStr">
        <is>
          <t>CÜNEYT ÇIKRIKÇI - AYŞE AVCU</t>
        </is>
      </c>
      <c r="D51" s="131" t="inlineStr">
        <is>
          <t>U017</t>
        </is>
      </c>
      <c r="E51" s="131" t="inlineStr">
        <is>
          <t>MANAV</t>
        </is>
      </c>
      <c r="F51" s="168" t="n">
        <v>2</v>
      </c>
      <c r="G51" s="168" t="n">
        <v>0</v>
      </c>
      <c r="H51" s="168" t="n">
        <v>152.4</v>
      </c>
      <c r="I51" s="168" t="n">
        <v>386.75</v>
      </c>
      <c r="J51" s="168" t="n">
        <v>0.394053005817712</v>
      </c>
      <c r="K51" s="168" t="n">
        <v>1</v>
      </c>
      <c r="L51" s="168" t="n">
        <v>1.06</v>
      </c>
      <c r="M51" s="169" t="n">
        <v>2</v>
      </c>
      <c r="N51" s="169" t="n">
        <v>2</v>
      </c>
      <c r="O51" s="168" t="n">
        <v>773.5</v>
      </c>
      <c r="P51" s="170" t="n">
        <v>0.95</v>
      </c>
      <c r="Q51" s="131" t="inlineStr">
        <is>
          <t>Formül</t>
        </is>
      </c>
      <c r="R51" s="169" t="n">
        <v>51</v>
      </c>
      <c r="S51" s="131" t="inlineStr">
        <is>
          <t>Yüksek</t>
        </is>
      </c>
      <c r="T51" s="169" t="n">
        <v>2</v>
      </c>
      <c r="U51" s="169" t="n">
        <v>2</v>
      </c>
      <c r="V51" s="169" t="n">
        <v>0</v>
      </c>
      <c r="W51" s="171" t="n">
        <v>0</v>
      </c>
      <c r="X51" s="171" t="n">
        <v>89345.52</v>
      </c>
      <c r="Y51" s="171" t="n">
        <v>89345.52</v>
      </c>
      <c r="Z51" s="142" t="inlineStr">
        <is>
          <t>Transfer ile kapatılmalı</t>
        </is>
      </c>
      <c r="AA51" s="142" t="inlineStr">
        <is>
          <t>Mağaza: AYDIN GİRNE | Unvan: MANAV | Yönetim normu: 2 | Mevcut: 0 | AI normu: 2 | 90 günlük tahmini açık: 2 | Öneri: Transfer ile kapatılmalı</t>
        </is>
      </c>
    </row>
    <row r="52" ht="45" customHeight="1" s="113">
      <c r="A52" s="131" t="inlineStr">
        <is>
          <t>M006</t>
        </is>
      </c>
      <c r="B52" s="131" t="inlineStr">
        <is>
          <t>AYDIN GİRNE</t>
        </is>
      </c>
      <c r="C52" s="131" t="inlineStr">
        <is>
          <t>CÜNEYT ÇIKRIKÇI - AYŞE AVCU</t>
        </is>
      </c>
      <c r="D52" s="131" t="inlineStr">
        <is>
          <t>U023</t>
        </is>
      </c>
      <c r="E52" s="131" t="inlineStr">
        <is>
          <t>ONLİNE TOPLAYICI</t>
        </is>
      </c>
      <c r="F52" s="168" t="n">
        <v>0</v>
      </c>
      <c r="G52" s="168" t="n">
        <v>0</v>
      </c>
      <c r="H52" s="168" t="n">
        <v>553</v>
      </c>
      <c r="I52" s="168" t="n">
        <v>404.8</v>
      </c>
      <c r="J52" s="168" t="n">
        <v>1.36610671936759</v>
      </c>
      <c r="K52" s="168" t="n">
        <v>1</v>
      </c>
      <c r="L52" s="168" t="n">
        <v>1.06</v>
      </c>
      <c r="M52" s="169" t="n">
        <v>2</v>
      </c>
      <c r="N52" s="169" t="n">
        <v>2</v>
      </c>
      <c r="O52" s="168" t="n">
        <v>809.6</v>
      </c>
      <c r="P52" s="170" t="n">
        <v>0.95</v>
      </c>
      <c r="Q52" s="131" t="inlineStr">
        <is>
          <t>Formül</t>
        </is>
      </c>
      <c r="R52" s="169" t="n">
        <v>51</v>
      </c>
      <c r="S52" s="131" t="inlineStr">
        <is>
          <t>Yüksek</t>
        </is>
      </c>
      <c r="T52" s="169" t="n">
        <v>2</v>
      </c>
      <c r="U52" s="169" t="n">
        <v>0</v>
      </c>
      <c r="V52" s="169" t="n">
        <v>2</v>
      </c>
      <c r="W52" s="171" t="n">
        <v>148200</v>
      </c>
      <c r="X52" s="171" t="n">
        <v>121254.48</v>
      </c>
      <c r="Y52" s="171" t="n">
        <v>-26945.52</v>
      </c>
      <c r="Z52" s="142" t="inlineStr">
        <is>
          <t>Doğrudan işe alım başlatılmalı</t>
        </is>
      </c>
      <c r="AA52" s="142" t="inlineStr">
        <is>
          <t>Mağaza: AYDIN GİRNE | Unvan: ONLİNE TOPLAYICI | Yönetim normu: 0 | Mevcut: 0 | AI normu: 2 | 90 günlük tahmini açık: 2 | Öneri: Doğrudan işe alım başlatılmalı</t>
        </is>
      </c>
    </row>
    <row r="53" ht="45" customHeight="1" s="113">
      <c r="A53" s="131" t="inlineStr">
        <is>
          <t>M006</t>
        </is>
      </c>
      <c r="B53" s="131" t="inlineStr">
        <is>
          <t>AYDIN GİRNE</t>
        </is>
      </c>
      <c r="C53" s="131" t="inlineStr">
        <is>
          <t>CÜNEYT ÇIKRIKÇI - AYŞE AVCU</t>
        </is>
      </c>
      <c r="D53" s="131" t="inlineStr">
        <is>
          <t>U024</t>
        </is>
      </c>
      <c r="E53" s="131" t="inlineStr">
        <is>
          <t>ONLİNE ŞOFÖR</t>
        </is>
      </c>
      <c r="F53" s="168" t="n">
        <v>0</v>
      </c>
      <c r="G53" s="168" t="n">
        <v>0</v>
      </c>
      <c r="H53" s="168" t="n">
        <v>948</v>
      </c>
      <c r="I53" s="168" t="n">
        <v>369</v>
      </c>
      <c r="J53" s="168" t="n">
        <v>2.56910569105691</v>
      </c>
      <c r="K53" s="168" t="n">
        <v>1</v>
      </c>
      <c r="L53" s="168" t="n">
        <v>1.06</v>
      </c>
      <c r="M53" s="169" t="n">
        <v>3</v>
      </c>
      <c r="N53" s="169" t="n">
        <v>3</v>
      </c>
      <c r="O53" s="168" t="n">
        <v>1107</v>
      </c>
      <c r="P53" s="170" t="n">
        <v>0.95</v>
      </c>
      <c r="Q53" s="131" t="inlineStr">
        <is>
          <t>Formül</t>
        </is>
      </c>
      <c r="R53" s="169" t="n">
        <v>66</v>
      </c>
      <c r="S53" s="131" t="inlineStr">
        <is>
          <t>Yüksek</t>
        </is>
      </c>
      <c r="T53" s="169" t="n">
        <v>3</v>
      </c>
      <c r="U53" s="169" t="n">
        <v>0</v>
      </c>
      <c r="V53" s="169" t="n">
        <v>3</v>
      </c>
      <c r="W53" s="171" t="n">
        <v>232050</v>
      </c>
      <c r="X53" s="171" t="n">
        <v>189859.14</v>
      </c>
      <c r="Y53" s="171" t="n">
        <v>-42190.86</v>
      </c>
      <c r="Z53" s="142" t="inlineStr">
        <is>
          <t>Doğrudan işe alım başlatılmalı</t>
        </is>
      </c>
      <c r="AA53" s="142" t="inlineStr">
        <is>
          <t>Mağaza: AYDIN GİRNE | Unvan: ONLİNE ŞOFÖR | Yönetim normu: 0 | Mevcut: 0 | AI normu: 3 | 90 günlük tahmini açık: 3 | Öneri: Doğrudan işe alım başlatılmalı</t>
        </is>
      </c>
    </row>
    <row r="54" ht="45" customHeight="1" s="113">
      <c r="A54" s="131" t="inlineStr">
        <is>
          <t>M006</t>
        </is>
      </c>
      <c r="B54" s="131" t="inlineStr">
        <is>
          <t>AYDIN GİRNE</t>
        </is>
      </c>
      <c r="C54" s="131" t="inlineStr">
        <is>
          <t>CÜNEYT ÇIKRIKÇI - AYŞE AVCU</t>
        </is>
      </c>
      <c r="D54" s="131" t="inlineStr">
        <is>
          <t>U002</t>
        </is>
      </c>
      <c r="E54" s="131" t="inlineStr">
        <is>
          <t>BAKLİYAT</t>
        </is>
      </c>
      <c r="F54" s="168" t="n">
        <v>1</v>
      </c>
      <c r="G54" s="168" t="n">
        <v>0</v>
      </c>
      <c r="H54" s="168" t="n">
        <v>64</v>
      </c>
      <c r="I54" s="168" t="n">
        <v>386.75</v>
      </c>
      <c r="J54" s="168" t="n">
        <v>0.165481577246283</v>
      </c>
      <c r="K54" s="168" t="n">
        <v>1</v>
      </c>
      <c r="L54" s="168" t="n">
        <v>1.06</v>
      </c>
      <c r="M54" s="169" t="n">
        <v>2</v>
      </c>
      <c r="N54" s="169" t="n">
        <v>2</v>
      </c>
      <c r="O54" s="168" t="n">
        <v>773.5</v>
      </c>
      <c r="P54" s="170" t="n">
        <v>0.95</v>
      </c>
      <c r="Q54" s="131" t="inlineStr">
        <is>
          <t>Formül</t>
        </is>
      </c>
      <c r="R54" s="169" t="n">
        <v>51</v>
      </c>
      <c r="S54" s="131" t="inlineStr">
        <is>
          <t>Yüksek</t>
        </is>
      </c>
      <c r="T54" s="169" t="n">
        <v>2</v>
      </c>
      <c r="U54" s="169" t="n">
        <v>0</v>
      </c>
      <c r="V54" s="169" t="n">
        <v>2</v>
      </c>
      <c r="W54" s="171" t="n">
        <v>89700</v>
      </c>
      <c r="X54" s="171" t="n">
        <v>73391.03999999999</v>
      </c>
      <c r="Y54" s="171" t="n">
        <v>-16308.96</v>
      </c>
      <c r="Z54" s="142" t="inlineStr">
        <is>
          <t>Doğrudan işe alım başlatılmalı</t>
        </is>
      </c>
      <c r="AA54" s="142" t="inlineStr">
        <is>
          <t>Mağaza: AYDIN GİRNE | Unvan: BAKLİYAT | Yönetim normu: 1 | Mevcut: 0 | AI normu: 2 | 90 günlük tahmini açık: 2 | Öneri: Doğrudan işe alım başlatılmalı</t>
        </is>
      </c>
    </row>
    <row r="55" ht="45" customHeight="1" s="113">
      <c r="A55" s="131" t="inlineStr">
        <is>
          <t>M006</t>
        </is>
      </c>
      <c r="B55" s="131" t="inlineStr">
        <is>
          <t>AYDIN GİRNE</t>
        </is>
      </c>
      <c r="C55" s="131" t="inlineStr">
        <is>
          <t>CÜNEYT ÇIKRIKÇI - AYŞE AVCU</t>
        </is>
      </c>
      <c r="D55" s="131" t="inlineStr">
        <is>
          <t>U034</t>
        </is>
      </c>
      <c r="E55" s="131" t="inlineStr">
        <is>
          <t>UNLU MAMÜLLER</t>
        </is>
      </c>
      <c r="F55" s="168" t="n">
        <v>0</v>
      </c>
      <c r="G55" s="168" t="n">
        <v>0</v>
      </c>
      <c r="H55" s="168" t="n">
        <v>50</v>
      </c>
      <c r="I55" s="168" t="n">
        <v>369</v>
      </c>
      <c r="J55" s="168" t="n">
        <v>0.13550135501355</v>
      </c>
      <c r="K55" s="168" t="n">
        <v>1</v>
      </c>
      <c r="L55" s="168" t="n">
        <v>1.06</v>
      </c>
      <c r="M55" s="169" t="n">
        <v>2</v>
      </c>
      <c r="N55" s="169" t="n">
        <v>2</v>
      </c>
      <c r="O55" s="168" t="n">
        <v>738</v>
      </c>
      <c r="P55" s="170" t="n">
        <v>0.95</v>
      </c>
      <c r="Q55" s="131" t="inlineStr">
        <is>
          <t>Formül</t>
        </is>
      </c>
      <c r="R55" s="169" t="n">
        <v>51</v>
      </c>
      <c r="S55" s="131" t="inlineStr">
        <is>
          <t>Yüksek</t>
        </is>
      </c>
      <c r="T55" s="169" t="n">
        <v>2</v>
      </c>
      <c r="U55" s="169" t="n">
        <v>0</v>
      </c>
      <c r="V55" s="169" t="n">
        <v>2</v>
      </c>
      <c r="W55" s="171" t="n">
        <v>141700</v>
      </c>
      <c r="X55" s="171" t="n">
        <v>115936.2</v>
      </c>
      <c r="Y55" s="171" t="n">
        <v>-25763.8</v>
      </c>
      <c r="Z55" s="142" t="inlineStr">
        <is>
          <t>Doğrudan işe alım başlatılmalı</t>
        </is>
      </c>
      <c r="AA55" s="142" t="inlineStr">
        <is>
          <t>Mağaza: AYDIN GİRNE | Unvan: UNLU MAMÜLLER | Yönetim normu: 0 | Mevcut: 0 | AI normu: 2 | 90 günlük tahmini açık: 2 | Öneri: Doğrudan işe alım başlatılmalı</t>
        </is>
      </c>
    </row>
    <row r="56" ht="45" customHeight="1" s="113">
      <c r="A56" s="131" t="inlineStr">
        <is>
          <t>M007</t>
        </is>
      </c>
      <c r="B56" s="131" t="inlineStr">
        <is>
          <t>AYDIN MİMARSİNAN</t>
        </is>
      </c>
      <c r="C56" s="131" t="inlineStr">
        <is>
          <t>CÜNEYT ÇIKRIKÇI - AYŞE AVCU</t>
        </is>
      </c>
      <c r="D56" s="131" t="inlineStr">
        <is>
          <t>U015</t>
        </is>
      </c>
      <c r="E56" s="131" t="inlineStr">
        <is>
          <t>KASİYER</t>
        </is>
      </c>
      <c r="F56" s="168" t="n">
        <v>2</v>
      </c>
      <c r="G56" s="168" t="n">
        <v>0</v>
      </c>
      <c r="H56" s="168" t="n">
        <v>9044</v>
      </c>
      <c r="I56" s="168" t="n">
        <v>414</v>
      </c>
      <c r="J56" s="168" t="n">
        <v>21.8454106280193</v>
      </c>
      <c r="K56" s="168" t="n">
        <v>2</v>
      </c>
      <c r="L56" s="168" t="n">
        <v>1.07</v>
      </c>
      <c r="M56" s="169" t="n">
        <v>24</v>
      </c>
      <c r="N56" s="169" t="n">
        <v>24</v>
      </c>
      <c r="O56" s="168" t="n">
        <v>9936</v>
      </c>
      <c r="P56" s="170" t="n">
        <v>0.95</v>
      </c>
      <c r="Q56" s="131" t="inlineStr">
        <is>
          <t>Formül</t>
        </is>
      </c>
      <c r="R56" s="169" t="n">
        <v>100</v>
      </c>
      <c r="S56" s="131" t="inlineStr">
        <is>
          <t>Kritik</t>
        </is>
      </c>
      <c r="T56" s="169" t="n">
        <v>24</v>
      </c>
      <c r="U56" s="169" t="n">
        <v>0</v>
      </c>
      <c r="V56" s="169" t="n">
        <v>24</v>
      </c>
      <c r="W56" s="171" t="n">
        <v>1154400</v>
      </c>
      <c r="X56" s="171" t="n">
        <v>944507.52</v>
      </c>
      <c r="Y56" s="171" t="n">
        <v>-209892.48</v>
      </c>
      <c r="Z56" s="142" t="inlineStr">
        <is>
          <t>Doğrudan işe alım başlatılmalı</t>
        </is>
      </c>
      <c r="AA56" s="142" t="inlineStr">
        <is>
          <t>Mağaza: AYDIN MİMARSİNAN | Unvan: KASİYER | Yönetim normu: 2 | Mevcut: 0 | AI normu: 24 | 90 günlük tahmini açık: 24 | Öneri: Doğrudan işe alım başlatılmalı</t>
        </is>
      </c>
    </row>
    <row r="57" ht="45" customHeight="1" s="113">
      <c r="A57" s="131" t="inlineStr">
        <is>
          <t>M007</t>
        </is>
      </c>
      <c r="B57" s="131" t="inlineStr">
        <is>
          <t>AYDIN MİMARSİNAN</t>
        </is>
      </c>
      <c r="C57" s="131" t="inlineStr">
        <is>
          <t>CÜNEYT ÇIKRIKÇI - AYŞE AVCU</t>
        </is>
      </c>
      <c r="D57" s="131" t="inlineStr">
        <is>
          <t>U026</t>
        </is>
      </c>
      <c r="E57" s="131" t="inlineStr">
        <is>
          <t>REYON GÖREVLİSİ</t>
        </is>
      </c>
      <c r="F57" s="168" t="n">
        <v>2</v>
      </c>
      <c r="G57" s="168" t="n">
        <v>0</v>
      </c>
      <c r="H57" s="168" t="n">
        <v>227.2</v>
      </c>
      <c r="I57" s="168" t="n">
        <v>386.75</v>
      </c>
      <c r="J57" s="168" t="n">
        <v>0.587459599224305</v>
      </c>
      <c r="K57" s="168" t="n">
        <v>1</v>
      </c>
      <c r="L57" s="168" t="n">
        <v>1.07</v>
      </c>
      <c r="M57" s="169" t="n">
        <v>2</v>
      </c>
      <c r="N57" s="169" t="n">
        <v>2</v>
      </c>
      <c r="O57" s="168" t="n">
        <v>773.5</v>
      </c>
      <c r="P57" s="170" t="n">
        <v>0.95</v>
      </c>
      <c r="Q57" s="131" t="inlineStr">
        <is>
          <t>Formül</t>
        </is>
      </c>
      <c r="R57" s="169" t="n">
        <v>51</v>
      </c>
      <c r="S57" s="131" t="inlineStr">
        <is>
          <t>Yüksek</t>
        </is>
      </c>
      <c r="T57" s="169" t="n">
        <v>2</v>
      </c>
      <c r="U57" s="169" t="n">
        <v>2</v>
      </c>
      <c r="V57" s="169" t="n">
        <v>0</v>
      </c>
      <c r="W57" s="171" t="n">
        <v>0</v>
      </c>
      <c r="X57" s="171" t="n">
        <v>73391.03999999999</v>
      </c>
      <c r="Y57" s="171" t="n">
        <v>73391.03999999999</v>
      </c>
      <c r="Z57" s="142" t="inlineStr">
        <is>
          <t>Transfer ile kapatılmalı</t>
        </is>
      </c>
      <c r="AA57" s="142" t="inlineStr">
        <is>
          <t>Mağaza: AYDIN MİMARSİNAN | Unvan: REYON GÖREVLİSİ | Yönetim normu: 2 | Mevcut: 0 | AI normu: 2 | 90 günlük tahmini açık: 2 | Öneri: Transfer ile kapatılmalı</t>
        </is>
      </c>
    </row>
    <row r="58" ht="45" customHeight="1" s="113">
      <c r="A58" s="131" t="inlineStr">
        <is>
          <t>M007</t>
        </is>
      </c>
      <c r="B58" s="131" t="inlineStr">
        <is>
          <t>AYDIN MİMARSİNAN</t>
        </is>
      </c>
      <c r="C58" s="131" t="inlineStr">
        <is>
          <t>CÜNEYT ÇIKRIKÇI - AYŞE AVCU</t>
        </is>
      </c>
      <c r="D58" s="131" t="inlineStr">
        <is>
          <t>U042</t>
        </is>
      </c>
      <c r="E58" s="131" t="inlineStr">
        <is>
          <t>ŞARKÜTERİ</t>
        </is>
      </c>
      <c r="F58" s="168" t="n">
        <v>1</v>
      </c>
      <c r="G58" s="168" t="n">
        <v>0</v>
      </c>
      <c r="H58" s="168" t="n">
        <v>1972.5</v>
      </c>
      <c r="I58" s="168" t="n">
        <v>382.5</v>
      </c>
      <c r="J58" s="168" t="n">
        <v>5.15686274509804</v>
      </c>
      <c r="K58" s="168" t="n">
        <v>1</v>
      </c>
      <c r="L58" s="168" t="n">
        <v>1.07</v>
      </c>
      <c r="M58" s="169" t="n">
        <v>6</v>
      </c>
      <c r="N58" s="169" t="n">
        <v>6</v>
      </c>
      <c r="O58" s="168" t="n">
        <v>2295</v>
      </c>
      <c r="P58" s="170" t="n">
        <v>0.95</v>
      </c>
      <c r="Q58" s="131" t="inlineStr">
        <is>
          <t>Formül</t>
        </is>
      </c>
      <c r="R58" s="169" t="n">
        <v>100</v>
      </c>
      <c r="S58" s="131" t="inlineStr">
        <is>
          <t>Kritik</t>
        </is>
      </c>
      <c r="T58" s="169" t="n">
        <v>6</v>
      </c>
      <c r="U58" s="169" t="n">
        <v>0</v>
      </c>
      <c r="V58" s="169" t="n">
        <v>6</v>
      </c>
      <c r="W58" s="171" t="n">
        <v>347100</v>
      </c>
      <c r="X58" s="171" t="n">
        <v>283991.4</v>
      </c>
      <c r="Y58" s="171" t="n">
        <v>-63108.6</v>
      </c>
      <c r="Z58" s="142" t="inlineStr">
        <is>
          <t>Doğrudan işe alım başlatılmalı</t>
        </is>
      </c>
      <c r="AA58" s="142" t="inlineStr">
        <is>
          <t>Mağaza: AYDIN MİMARSİNAN | Unvan: ŞARKÜTERİ | Yönetim normu: 1 | Mevcut: 0 | AI normu: 6 | 90 günlük tahmini açık: 6 | Öneri: Doğrudan işe alım başlatılmalı</t>
        </is>
      </c>
    </row>
    <row r="59" ht="45" customHeight="1" s="113">
      <c r="A59" s="131" t="inlineStr">
        <is>
          <t>M007</t>
        </is>
      </c>
      <c r="B59" s="131" t="inlineStr">
        <is>
          <t>AYDIN MİMARSİNAN</t>
        </is>
      </c>
      <c r="C59" s="131" t="inlineStr">
        <is>
          <t>CÜNEYT ÇIKRIKÇI - AYŞE AVCU</t>
        </is>
      </c>
      <c r="D59" s="131" t="inlineStr">
        <is>
          <t>U013</t>
        </is>
      </c>
      <c r="E59" s="131" t="inlineStr">
        <is>
          <t>KASAP</t>
        </is>
      </c>
      <c r="F59" s="168" t="n">
        <v>1</v>
      </c>
      <c r="G59" s="168" t="n">
        <v>0</v>
      </c>
      <c r="H59" s="168" t="n">
        <v>542.8</v>
      </c>
      <c r="I59" s="168" t="n">
        <v>360</v>
      </c>
      <c r="J59" s="168" t="n">
        <v>1.50777777777778</v>
      </c>
      <c r="K59" s="168" t="n">
        <v>1</v>
      </c>
      <c r="L59" s="168" t="n">
        <v>1.07</v>
      </c>
      <c r="M59" s="169" t="n">
        <v>2</v>
      </c>
      <c r="N59" s="169" t="n">
        <v>2</v>
      </c>
      <c r="O59" s="168" t="n">
        <v>720</v>
      </c>
      <c r="P59" s="170" t="n">
        <v>0.95</v>
      </c>
      <c r="Q59" s="131" t="inlineStr">
        <is>
          <t>Formül</t>
        </is>
      </c>
      <c r="R59" s="169" t="n">
        <v>51</v>
      </c>
      <c r="S59" s="131" t="inlineStr">
        <is>
          <t>Yüksek</t>
        </is>
      </c>
      <c r="T59" s="169" t="n">
        <v>2</v>
      </c>
      <c r="U59" s="169" t="n">
        <v>0</v>
      </c>
      <c r="V59" s="169" t="n">
        <v>2</v>
      </c>
      <c r="W59" s="171" t="n">
        <v>83200</v>
      </c>
      <c r="X59" s="171" t="n">
        <v>68072.75999999999</v>
      </c>
      <c r="Y59" s="171" t="n">
        <v>-15127.24</v>
      </c>
      <c r="Z59" s="142" t="inlineStr">
        <is>
          <t>Doğrudan işe alım başlatılmalı</t>
        </is>
      </c>
      <c r="AA59" s="142" t="inlineStr">
        <is>
          <t>Mağaza: AYDIN MİMARSİNAN | Unvan: KASAP | Yönetim normu: 1 | Mevcut: 0 | AI normu: 2 | 90 günlük tahmini açık: 2 | Öneri: Doğrudan işe alım başlatılmalı</t>
        </is>
      </c>
    </row>
    <row r="60" ht="45" customHeight="1" s="113">
      <c r="A60" s="131" t="inlineStr">
        <is>
          <t>M007</t>
        </is>
      </c>
      <c r="B60" s="131" t="inlineStr">
        <is>
          <t>AYDIN MİMARSİNAN</t>
        </is>
      </c>
      <c r="C60" s="131" t="inlineStr">
        <is>
          <t>CÜNEYT ÇIKRIKÇI - AYŞE AVCU</t>
        </is>
      </c>
      <c r="D60" s="131" t="inlineStr">
        <is>
          <t>U017</t>
        </is>
      </c>
      <c r="E60" s="131" t="inlineStr">
        <is>
          <t>MANAV</t>
        </is>
      </c>
      <c r="F60" s="168" t="n">
        <v>2</v>
      </c>
      <c r="G60" s="168" t="n">
        <v>0</v>
      </c>
      <c r="H60" s="168" t="n">
        <v>61</v>
      </c>
      <c r="I60" s="168" t="n">
        <v>386.75</v>
      </c>
      <c r="J60" s="168" t="n">
        <v>0.157724628312864</v>
      </c>
      <c r="K60" s="168" t="n">
        <v>1</v>
      </c>
      <c r="L60" s="168" t="n">
        <v>1.07</v>
      </c>
      <c r="M60" s="169" t="n">
        <v>2</v>
      </c>
      <c r="N60" s="169" t="n">
        <v>2</v>
      </c>
      <c r="O60" s="168" t="n">
        <v>773.5</v>
      </c>
      <c r="P60" s="170" t="n">
        <v>0.95</v>
      </c>
      <c r="Q60" s="131" t="inlineStr">
        <is>
          <t>Formül</t>
        </is>
      </c>
      <c r="R60" s="169" t="n">
        <v>51</v>
      </c>
      <c r="S60" s="131" t="inlineStr">
        <is>
          <t>Yüksek</t>
        </is>
      </c>
      <c r="T60" s="169" t="n">
        <v>2</v>
      </c>
      <c r="U60" s="169" t="n">
        <v>2</v>
      </c>
      <c r="V60" s="169" t="n">
        <v>0</v>
      </c>
      <c r="W60" s="171" t="n">
        <v>0</v>
      </c>
      <c r="X60" s="171" t="n">
        <v>89345.52</v>
      </c>
      <c r="Y60" s="171" t="n">
        <v>89345.52</v>
      </c>
      <c r="Z60" s="142" t="inlineStr">
        <is>
          <t>Transfer ile kapatılmalı</t>
        </is>
      </c>
      <c r="AA60" s="142" t="inlineStr">
        <is>
          <t>Mağaza: AYDIN MİMARSİNAN | Unvan: MANAV | Yönetim normu: 2 | Mevcut: 0 | AI normu: 2 | 90 günlük tahmini açık: 2 | Öneri: Transfer ile kapatılmalı</t>
        </is>
      </c>
    </row>
    <row r="61" ht="45" customHeight="1" s="113">
      <c r="A61" s="131" t="inlineStr">
        <is>
          <t>M007</t>
        </is>
      </c>
      <c r="B61" s="131" t="inlineStr">
        <is>
          <t>AYDIN MİMARSİNAN</t>
        </is>
      </c>
      <c r="C61" s="131" t="inlineStr">
        <is>
          <t>CÜNEYT ÇIKRIKÇI - AYŞE AVCU</t>
        </is>
      </c>
      <c r="D61" s="131" t="inlineStr">
        <is>
          <t>U023</t>
        </is>
      </c>
      <c r="E61" s="131" t="inlineStr">
        <is>
          <t>ONLİNE TOPLAYICI</t>
        </is>
      </c>
      <c r="F61" s="168" t="n">
        <v>0</v>
      </c>
      <c r="G61" s="168" t="n">
        <v>0</v>
      </c>
      <c r="H61" s="168" t="n">
        <v>840</v>
      </c>
      <c r="I61" s="168" t="n">
        <v>404.8</v>
      </c>
      <c r="J61" s="168" t="n">
        <v>2.07509881422925</v>
      </c>
      <c r="K61" s="168" t="n">
        <v>1</v>
      </c>
      <c r="L61" s="168" t="n">
        <v>1.07</v>
      </c>
      <c r="M61" s="169" t="n">
        <v>3</v>
      </c>
      <c r="N61" s="169" t="n">
        <v>3</v>
      </c>
      <c r="O61" s="168" t="n">
        <v>1214.4</v>
      </c>
      <c r="P61" s="170" t="n">
        <v>0.95</v>
      </c>
      <c r="Q61" s="131" t="inlineStr">
        <is>
          <t>Formül</t>
        </is>
      </c>
      <c r="R61" s="169" t="n">
        <v>66</v>
      </c>
      <c r="S61" s="131" t="inlineStr">
        <is>
          <t>Yüksek</t>
        </is>
      </c>
      <c r="T61" s="169" t="n">
        <v>3</v>
      </c>
      <c r="U61" s="169" t="n">
        <v>0</v>
      </c>
      <c r="V61" s="169" t="n">
        <v>3</v>
      </c>
      <c r="W61" s="171" t="n">
        <v>222300</v>
      </c>
      <c r="X61" s="171" t="n">
        <v>181881.72</v>
      </c>
      <c r="Y61" s="171" t="n">
        <v>-40418.28</v>
      </c>
      <c r="Z61" s="142" t="inlineStr">
        <is>
          <t>Doğrudan işe alım başlatılmalı</t>
        </is>
      </c>
      <c r="AA61" s="142" t="inlineStr">
        <is>
          <t>Mağaza: AYDIN MİMARSİNAN | Unvan: ONLİNE TOPLAYICI | Yönetim normu: 0 | Mevcut: 0 | AI normu: 3 | 90 günlük tahmini açık: 3 | Öneri: Doğrudan işe alım başlatılmalı</t>
        </is>
      </c>
    </row>
    <row r="62" ht="45" customHeight="1" s="113">
      <c r="A62" s="131" t="inlineStr">
        <is>
          <t>M007</t>
        </is>
      </c>
      <c r="B62" s="131" t="inlineStr">
        <is>
          <t>AYDIN MİMARSİNAN</t>
        </is>
      </c>
      <c r="C62" s="131" t="inlineStr">
        <is>
          <t>CÜNEYT ÇIKRIKÇI - AYŞE AVCU</t>
        </is>
      </c>
      <c r="D62" s="131" t="inlineStr">
        <is>
          <t>U024</t>
        </is>
      </c>
      <c r="E62" s="131" t="inlineStr">
        <is>
          <t>ONLİNE ŞOFÖR</t>
        </is>
      </c>
      <c r="F62" s="168" t="n">
        <v>0</v>
      </c>
      <c r="G62" s="168" t="n">
        <v>0</v>
      </c>
      <c r="H62" s="168" t="n">
        <v>1440</v>
      </c>
      <c r="I62" s="168" t="n">
        <v>369</v>
      </c>
      <c r="J62" s="168" t="n">
        <v>3.90243902439024</v>
      </c>
      <c r="K62" s="168" t="n">
        <v>1</v>
      </c>
      <c r="L62" s="168" t="n">
        <v>1.07</v>
      </c>
      <c r="M62" s="169" t="n">
        <v>5</v>
      </c>
      <c r="N62" s="169" t="n">
        <v>5</v>
      </c>
      <c r="O62" s="168" t="n">
        <v>1845</v>
      </c>
      <c r="P62" s="170" t="n">
        <v>0.95</v>
      </c>
      <c r="Q62" s="131" t="inlineStr">
        <is>
          <t>Formül</t>
        </is>
      </c>
      <c r="R62" s="169" t="n">
        <v>96</v>
      </c>
      <c r="S62" s="131" t="inlineStr">
        <is>
          <t>Kritik</t>
        </is>
      </c>
      <c r="T62" s="169" t="n">
        <v>5</v>
      </c>
      <c r="U62" s="169" t="n">
        <v>0</v>
      </c>
      <c r="V62" s="169" t="n">
        <v>5</v>
      </c>
      <c r="W62" s="171" t="n">
        <v>386750</v>
      </c>
      <c r="X62" s="171" t="n">
        <v>316431.9</v>
      </c>
      <c r="Y62" s="171" t="n">
        <v>-70318.10000000001</v>
      </c>
      <c r="Z62" s="142" t="inlineStr">
        <is>
          <t>Doğrudan işe alım başlatılmalı</t>
        </is>
      </c>
      <c r="AA62" s="142" t="inlineStr">
        <is>
          <t>Mağaza: AYDIN MİMARSİNAN | Unvan: ONLİNE ŞOFÖR | Yönetim normu: 0 | Mevcut: 0 | AI normu: 5 | 90 günlük tahmini açık: 5 | Öneri: Doğrudan işe alım başlatılmalı</t>
        </is>
      </c>
    </row>
    <row r="63" ht="45" customHeight="1" s="113">
      <c r="A63" s="131" t="inlineStr">
        <is>
          <t>M007</t>
        </is>
      </c>
      <c r="B63" s="131" t="inlineStr">
        <is>
          <t>AYDIN MİMARSİNAN</t>
        </is>
      </c>
      <c r="C63" s="131" t="inlineStr">
        <is>
          <t>CÜNEYT ÇIKRIKÇI - AYŞE AVCU</t>
        </is>
      </c>
      <c r="D63" s="131" t="inlineStr">
        <is>
          <t>U002</t>
        </is>
      </c>
      <c r="E63" s="131" t="inlineStr">
        <is>
          <t>BAKLİYAT</t>
        </is>
      </c>
      <c r="F63" s="168" t="n">
        <v>1</v>
      </c>
      <c r="G63" s="168" t="n">
        <v>0</v>
      </c>
      <c r="H63" s="168" t="n">
        <v>20</v>
      </c>
      <c r="I63" s="168" t="n">
        <v>386.75</v>
      </c>
      <c r="J63" s="168" t="n">
        <v>0.0517129928894635</v>
      </c>
      <c r="K63" s="168" t="n">
        <v>1</v>
      </c>
      <c r="L63" s="168" t="n">
        <v>1.07</v>
      </c>
      <c r="M63" s="169" t="n">
        <v>2</v>
      </c>
      <c r="N63" s="169" t="n">
        <v>2</v>
      </c>
      <c r="O63" s="168" t="n">
        <v>773.5</v>
      </c>
      <c r="P63" s="170" t="n">
        <v>0.95</v>
      </c>
      <c r="Q63" s="131" t="inlineStr">
        <is>
          <t>Formül</t>
        </is>
      </c>
      <c r="R63" s="169" t="n">
        <v>51</v>
      </c>
      <c r="S63" s="131" t="inlineStr">
        <is>
          <t>Yüksek</t>
        </is>
      </c>
      <c r="T63" s="169" t="n">
        <v>2</v>
      </c>
      <c r="U63" s="169" t="n">
        <v>0</v>
      </c>
      <c r="V63" s="169" t="n">
        <v>2</v>
      </c>
      <c r="W63" s="171" t="n">
        <v>89700</v>
      </c>
      <c r="X63" s="171" t="n">
        <v>73391.03999999999</v>
      </c>
      <c r="Y63" s="171" t="n">
        <v>-16308.96</v>
      </c>
      <c r="Z63" s="142" t="inlineStr">
        <is>
          <t>Doğrudan işe alım başlatılmalı</t>
        </is>
      </c>
      <c r="AA63" s="142" t="inlineStr">
        <is>
          <t>Mağaza: AYDIN MİMARSİNAN | Unvan: BAKLİYAT | Yönetim normu: 1 | Mevcut: 0 | AI normu: 2 | 90 günlük tahmini açık: 2 | Öneri: Doğrudan işe alım başlatılmalı</t>
        </is>
      </c>
    </row>
    <row r="64" ht="45" customHeight="1" s="113">
      <c r="A64" s="131" t="inlineStr">
        <is>
          <t>M007</t>
        </is>
      </c>
      <c r="B64" s="131" t="inlineStr">
        <is>
          <t>AYDIN MİMARSİNAN</t>
        </is>
      </c>
      <c r="C64" s="131" t="inlineStr">
        <is>
          <t>CÜNEYT ÇIKRIKÇI - AYŞE AVCU</t>
        </is>
      </c>
      <c r="D64" s="131" t="inlineStr">
        <is>
          <t>U034</t>
        </is>
      </c>
      <c r="E64" s="131" t="inlineStr">
        <is>
          <t>UNLU MAMÜLLER</t>
        </is>
      </c>
      <c r="F64" s="168" t="n">
        <v>0</v>
      </c>
      <c r="G64" s="168" t="n">
        <v>0</v>
      </c>
      <c r="H64" s="168" t="n">
        <v>200</v>
      </c>
      <c r="I64" s="168" t="n">
        <v>369</v>
      </c>
      <c r="J64" s="168" t="n">
        <v>0.542005420054201</v>
      </c>
      <c r="K64" s="168" t="n">
        <v>1</v>
      </c>
      <c r="L64" s="168" t="n">
        <v>1.07</v>
      </c>
      <c r="M64" s="169" t="n">
        <v>2</v>
      </c>
      <c r="N64" s="169" t="n">
        <v>2</v>
      </c>
      <c r="O64" s="168" t="n">
        <v>738</v>
      </c>
      <c r="P64" s="170" t="n">
        <v>0.95</v>
      </c>
      <c r="Q64" s="131" t="inlineStr">
        <is>
          <t>Formül</t>
        </is>
      </c>
      <c r="R64" s="169" t="n">
        <v>51</v>
      </c>
      <c r="S64" s="131" t="inlineStr">
        <is>
          <t>Yüksek</t>
        </is>
      </c>
      <c r="T64" s="169" t="n">
        <v>2</v>
      </c>
      <c r="U64" s="169" t="n">
        <v>0</v>
      </c>
      <c r="V64" s="169" t="n">
        <v>2</v>
      </c>
      <c r="W64" s="171" t="n">
        <v>141700</v>
      </c>
      <c r="X64" s="171" t="n">
        <v>115936.2</v>
      </c>
      <c r="Y64" s="171" t="n">
        <v>-25763.8</v>
      </c>
      <c r="Z64" s="142" t="inlineStr">
        <is>
          <t>Doğrudan işe alım başlatılmalı</t>
        </is>
      </c>
      <c r="AA64" s="142" t="inlineStr">
        <is>
          <t>Mağaza: AYDIN MİMARSİNAN | Unvan: UNLU MAMÜLLER | Yönetim normu: 0 | Mevcut: 0 | AI normu: 2 | 90 günlük tahmini açık: 2 | Öneri: Doğrudan işe alım başlatılmalı</t>
        </is>
      </c>
    </row>
    <row r="65" ht="45" customHeight="1" s="113">
      <c r="A65" s="131" t="inlineStr">
        <is>
          <t>M008</t>
        </is>
      </c>
      <c r="B65" s="131" t="inlineStr">
        <is>
          <t>AYRANCILAR</t>
        </is>
      </c>
      <c r="C65" s="131" t="inlineStr">
        <is>
          <t>CÜNEYT ÇIKRIKÇI - AYŞE AVCU</t>
        </is>
      </c>
      <c r="D65" s="131" t="inlineStr">
        <is>
          <t>U015</t>
        </is>
      </c>
      <c r="E65" s="131" t="inlineStr">
        <is>
          <t>KASİYER</t>
        </is>
      </c>
      <c r="F65" s="168" t="n">
        <v>3</v>
      </c>
      <c r="G65" s="168" t="n">
        <v>4</v>
      </c>
      <c r="H65" s="168" t="n">
        <v>7782</v>
      </c>
      <c r="I65" s="168" t="n">
        <v>414</v>
      </c>
      <c r="J65" s="168" t="n">
        <v>18.7971014492754</v>
      </c>
      <c r="K65" s="168" t="n">
        <v>2</v>
      </c>
      <c r="L65" s="168" t="n">
        <v>1.09</v>
      </c>
      <c r="M65" s="169" t="n">
        <v>21</v>
      </c>
      <c r="N65" s="169" t="n">
        <v>17</v>
      </c>
      <c r="O65" s="168" t="n">
        <v>7038</v>
      </c>
      <c r="P65" s="170" t="n">
        <v>0.95</v>
      </c>
      <c r="Q65" s="131" t="inlineStr">
        <is>
          <t>Formül</t>
        </is>
      </c>
      <c r="R65" s="169" t="n">
        <v>100</v>
      </c>
      <c r="S65" s="131" t="inlineStr">
        <is>
          <t>Kritik</t>
        </is>
      </c>
      <c r="T65" s="169" t="n">
        <v>18</v>
      </c>
      <c r="U65" s="169" t="n">
        <v>0</v>
      </c>
      <c r="V65" s="169" t="n">
        <v>18</v>
      </c>
      <c r="W65" s="171" t="n">
        <v>865800</v>
      </c>
      <c r="X65" s="171" t="n">
        <v>708380.64</v>
      </c>
      <c r="Y65" s="171" t="n">
        <v>-157419.36</v>
      </c>
      <c r="Z65" s="142" t="inlineStr">
        <is>
          <t>Doğrudan işe alım başlatılmalı</t>
        </is>
      </c>
      <c r="AA65" s="142" t="inlineStr">
        <is>
          <t>Mağaza: AYRANCILAR | Unvan: KASİYER | Yönetim normu: 3 | Mevcut: 4 | AI normu: 21 | 90 günlük tahmini açık: 18 | Öneri: Doğrudan işe alım başlatılmalı</t>
        </is>
      </c>
    </row>
    <row r="66" ht="45" customHeight="1" s="113">
      <c r="A66" s="131" t="inlineStr">
        <is>
          <t>M008</t>
        </is>
      </c>
      <c r="B66" s="131" t="inlineStr">
        <is>
          <t>AYRANCILAR</t>
        </is>
      </c>
      <c r="C66" s="131" t="inlineStr">
        <is>
          <t>CÜNEYT ÇIKRIKÇI - AYŞE AVCU</t>
        </is>
      </c>
      <c r="D66" s="131" t="inlineStr">
        <is>
          <t>U026</t>
        </is>
      </c>
      <c r="E66" s="131" t="inlineStr">
        <is>
          <t>REYON GÖREVLİSİ</t>
        </is>
      </c>
      <c r="F66" s="168" t="n">
        <v>3</v>
      </c>
      <c r="G66" s="168" t="n">
        <v>2</v>
      </c>
      <c r="H66" s="168" t="n">
        <v>1280.95</v>
      </c>
      <c r="I66" s="168" t="n">
        <v>386.75</v>
      </c>
      <c r="J66" s="168" t="n">
        <v>3.31208791208791</v>
      </c>
      <c r="K66" s="168" t="n">
        <v>1</v>
      </c>
      <c r="L66" s="168" t="n">
        <v>1.09</v>
      </c>
      <c r="M66" s="169" t="n">
        <v>4</v>
      </c>
      <c r="N66" s="169" t="n">
        <v>2</v>
      </c>
      <c r="O66" s="168" t="n">
        <v>773.5</v>
      </c>
      <c r="P66" s="170" t="n">
        <v>0.95</v>
      </c>
      <c r="Q66" s="131" t="inlineStr">
        <is>
          <t>Formül</t>
        </is>
      </c>
      <c r="R66" s="169" t="n">
        <v>51</v>
      </c>
      <c r="S66" s="131" t="inlineStr">
        <is>
          <t>Yüksek</t>
        </is>
      </c>
      <c r="T66" s="169" t="n">
        <v>3</v>
      </c>
      <c r="U66" s="169" t="n">
        <v>3</v>
      </c>
      <c r="V66" s="169" t="n">
        <v>0</v>
      </c>
      <c r="W66" s="171" t="n">
        <v>0</v>
      </c>
      <c r="X66" s="171" t="n">
        <v>110086.56</v>
      </c>
      <c r="Y66" s="171" t="n">
        <v>110086.56</v>
      </c>
      <c r="Z66" s="142" t="inlineStr">
        <is>
          <t>Transfer ile kapatılmalı</t>
        </is>
      </c>
      <c r="AA66" s="142" t="inlineStr">
        <is>
          <t>Mağaza: AYRANCILAR | Unvan: REYON GÖREVLİSİ | Yönetim normu: 3 | Mevcut: 2 | AI normu: 4 | 90 günlük tahmini açık: 3 | Öneri: Transfer ile kapatılmalı</t>
        </is>
      </c>
    </row>
    <row r="67" ht="45" customHeight="1" s="113">
      <c r="A67" s="131" t="inlineStr">
        <is>
          <t>M008</t>
        </is>
      </c>
      <c r="B67" s="131" t="inlineStr">
        <is>
          <t>AYRANCILAR</t>
        </is>
      </c>
      <c r="C67" s="131" t="inlineStr">
        <is>
          <t>CÜNEYT ÇIKRIKÇI - AYŞE AVCU</t>
        </is>
      </c>
      <c r="D67" s="131" t="inlineStr">
        <is>
          <t>U042</t>
        </is>
      </c>
      <c r="E67" s="131" t="inlineStr">
        <is>
          <t>ŞARKÜTERİ</t>
        </is>
      </c>
      <c r="F67" s="168" t="n">
        <v>1</v>
      </c>
      <c r="G67" s="168" t="n">
        <v>0</v>
      </c>
      <c r="H67" s="168" t="n">
        <v>1572</v>
      </c>
      <c r="I67" s="168" t="n">
        <v>382.5</v>
      </c>
      <c r="J67" s="168" t="n">
        <v>4.10980392156863</v>
      </c>
      <c r="K67" s="168" t="n">
        <v>1</v>
      </c>
      <c r="L67" s="168" t="n">
        <v>1.09</v>
      </c>
      <c r="M67" s="169" t="n">
        <v>5</v>
      </c>
      <c r="N67" s="169" t="n">
        <v>5</v>
      </c>
      <c r="O67" s="168" t="n">
        <v>1912.5</v>
      </c>
      <c r="P67" s="170" t="n">
        <v>0.95</v>
      </c>
      <c r="Q67" s="131" t="inlineStr">
        <is>
          <t>Formül</t>
        </is>
      </c>
      <c r="R67" s="169" t="n">
        <v>96</v>
      </c>
      <c r="S67" s="131" t="inlineStr">
        <is>
          <t>Kritik</t>
        </is>
      </c>
      <c r="T67" s="169" t="n">
        <v>5</v>
      </c>
      <c r="U67" s="169" t="n">
        <v>0</v>
      </c>
      <c r="V67" s="169" t="n">
        <v>5</v>
      </c>
      <c r="W67" s="171" t="n">
        <v>289250</v>
      </c>
      <c r="X67" s="171" t="n">
        <v>236659.5</v>
      </c>
      <c r="Y67" s="171" t="n">
        <v>-52590.5</v>
      </c>
      <c r="Z67" s="142" t="inlineStr">
        <is>
          <t>Doğrudan işe alım başlatılmalı</t>
        </is>
      </c>
      <c r="AA67" s="142" t="inlineStr">
        <is>
          <t>Mağaza: AYRANCILAR | Unvan: ŞARKÜTERİ | Yönetim normu: 1 | Mevcut: 0 | AI normu: 5 | 90 günlük tahmini açık: 5 | Öneri: Doğrudan işe alım başlatılmalı</t>
        </is>
      </c>
    </row>
    <row r="68" ht="30" customHeight="1" s="113">
      <c r="A68" s="131" t="inlineStr">
        <is>
          <t>M008</t>
        </is>
      </c>
      <c r="B68" s="131" t="inlineStr">
        <is>
          <t>AYRANCILAR</t>
        </is>
      </c>
      <c r="C68" s="131" t="inlineStr">
        <is>
          <t>CÜNEYT ÇIKRIKÇI - AYŞE AVCU</t>
        </is>
      </c>
      <c r="D68" s="131" t="inlineStr">
        <is>
          <t>U013</t>
        </is>
      </c>
      <c r="E68" s="131" t="inlineStr">
        <is>
          <t>KASAP</t>
        </is>
      </c>
      <c r="F68" s="168" t="n">
        <v>1</v>
      </c>
      <c r="G68" s="168" t="n">
        <v>0</v>
      </c>
      <c r="H68" s="168" t="n">
        <v>442.1</v>
      </c>
      <c r="I68" s="168" t="n">
        <v>360</v>
      </c>
      <c r="J68" s="168" t="n">
        <v>1.22805555555556</v>
      </c>
      <c r="K68" s="168" t="n">
        <v>1</v>
      </c>
      <c r="L68" s="168" t="n">
        <v>1.09</v>
      </c>
      <c r="M68" s="169" t="n">
        <v>2</v>
      </c>
      <c r="N68" s="169" t="n">
        <v>2</v>
      </c>
      <c r="O68" s="168" t="n">
        <v>720</v>
      </c>
      <c r="P68" s="170" t="n">
        <v>0.95</v>
      </c>
      <c r="Q68" s="131" t="inlineStr">
        <is>
          <t>Formül</t>
        </is>
      </c>
      <c r="R68" s="169" t="n">
        <v>51</v>
      </c>
      <c r="S68" s="131" t="inlineStr">
        <is>
          <t>Yüksek</t>
        </is>
      </c>
      <c r="T68" s="169" t="n">
        <v>2</v>
      </c>
      <c r="U68" s="169" t="n">
        <v>0</v>
      </c>
      <c r="V68" s="169" t="n">
        <v>2</v>
      </c>
      <c r="W68" s="171" t="n">
        <v>83200</v>
      </c>
      <c r="X68" s="171" t="n">
        <v>68072.75999999999</v>
      </c>
      <c r="Y68" s="171" t="n">
        <v>-15127.24</v>
      </c>
      <c r="Z68" s="142" t="inlineStr">
        <is>
          <t>Doğrudan işe alım başlatılmalı</t>
        </is>
      </c>
      <c r="AA68" s="142" t="inlineStr">
        <is>
          <t>Mağaza: AYRANCILAR | Unvan: KASAP | Yönetim normu: 1 | Mevcut: 0 | AI normu: 2 | 90 günlük tahmini açık: 2 | Öneri: Doğrudan işe alım başlatılmalı</t>
        </is>
      </c>
    </row>
    <row r="69" ht="30" customHeight="1" s="113">
      <c r="A69" s="131" t="inlineStr">
        <is>
          <t>M008</t>
        </is>
      </c>
      <c r="B69" s="131" t="inlineStr">
        <is>
          <t>AYRANCILAR</t>
        </is>
      </c>
      <c r="C69" s="131" t="inlineStr">
        <is>
          <t>CÜNEYT ÇIKRIKÇI - AYŞE AVCU</t>
        </is>
      </c>
      <c r="D69" s="131" t="inlineStr">
        <is>
          <t>U017</t>
        </is>
      </c>
      <c r="E69" s="131" t="inlineStr">
        <is>
          <t>MANAV</t>
        </is>
      </c>
      <c r="F69" s="168" t="n">
        <v>2</v>
      </c>
      <c r="G69" s="168" t="n">
        <v>2</v>
      </c>
      <c r="H69" s="168" t="n">
        <v>218.2</v>
      </c>
      <c r="I69" s="168" t="n">
        <v>386.75</v>
      </c>
      <c r="J69" s="168" t="n">
        <v>0.564188752424047</v>
      </c>
      <c r="K69" s="168" t="n">
        <v>1</v>
      </c>
      <c r="L69" s="168" t="n">
        <v>1.09</v>
      </c>
      <c r="M69" s="169" t="n">
        <v>2</v>
      </c>
      <c r="N69" s="169" t="n">
        <v>0</v>
      </c>
      <c r="O69" s="168" t="n">
        <v>0</v>
      </c>
      <c r="P69" s="170" t="n">
        <v>0.95</v>
      </c>
      <c r="Q69" s="131" t="inlineStr">
        <is>
          <t>Formül</t>
        </is>
      </c>
      <c r="R69" s="169" t="n">
        <v>1</v>
      </c>
      <c r="S69" s="131" t="inlineStr">
        <is>
          <t>Düşük</t>
        </is>
      </c>
      <c r="T69" s="169" t="n">
        <v>1</v>
      </c>
      <c r="U69" s="169" t="n">
        <v>1</v>
      </c>
      <c r="V69" s="169" t="n">
        <v>0</v>
      </c>
      <c r="W69" s="171" t="n">
        <v>0</v>
      </c>
      <c r="X69" s="171" t="n">
        <v>44672.76</v>
      </c>
      <c r="Y69" s="171" t="n">
        <v>44672.76</v>
      </c>
      <c r="Z69" s="142" t="inlineStr">
        <is>
          <t>Transfer ile kapatılmalı</t>
        </is>
      </c>
      <c r="AA69" s="142" t="inlineStr">
        <is>
          <t>Mağaza: AYRANCILAR | Unvan: MANAV | Yönetim normu: 2 | Mevcut: 2 | AI normu: 2 | 90 günlük tahmini açık: 1 | Öneri: Transfer ile kapatılmalı</t>
        </is>
      </c>
    </row>
    <row r="70" ht="45" customHeight="1" s="113">
      <c r="A70" s="131" t="inlineStr">
        <is>
          <t>M008</t>
        </is>
      </c>
      <c r="B70" s="131" t="inlineStr">
        <is>
          <t>AYRANCILAR</t>
        </is>
      </c>
      <c r="C70" s="131" t="inlineStr">
        <is>
          <t>CÜNEYT ÇIKRIKÇI - AYŞE AVCU</t>
        </is>
      </c>
      <c r="D70" s="131" t="inlineStr">
        <is>
          <t>U023</t>
        </is>
      </c>
      <c r="E70" s="131" t="inlineStr">
        <is>
          <t>ONLİNE TOPLAYICI</t>
        </is>
      </c>
      <c r="F70" s="168" t="n">
        <v>1</v>
      </c>
      <c r="G70" s="168" t="n">
        <v>1</v>
      </c>
      <c r="H70" s="168" t="n">
        <v>490</v>
      </c>
      <c r="I70" s="168" t="n">
        <v>404.8</v>
      </c>
      <c r="J70" s="168" t="n">
        <v>1.2104743083004</v>
      </c>
      <c r="K70" s="168" t="n">
        <v>1</v>
      </c>
      <c r="L70" s="168" t="n">
        <v>1.09</v>
      </c>
      <c r="M70" s="169" t="n">
        <v>2</v>
      </c>
      <c r="N70" s="169" t="n">
        <v>1</v>
      </c>
      <c r="O70" s="168" t="n">
        <v>404.8</v>
      </c>
      <c r="P70" s="170" t="n">
        <v>0.95</v>
      </c>
      <c r="Q70" s="131" t="inlineStr">
        <is>
          <t>Formül</t>
        </is>
      </c>
      <c r="R70" s="169" t="n">
        <v>36</v>
      </c>
      <c r="S70" s="131" t="inlineStr">
        <is>
          <t>Orta</t>
        </is>
      </c>
      <c r="T70" s="169" t="n">
        <v>2</v>
      </c>
      <c r="U70" s="169" t="n">
        <v>0</v>
      </c>
      <c r="V70" s="169" t="n">
        <v>2</v>
      </c>
      <c r="W70" s="171" t="n">
        <v>148200</v>
      </c>
      <c r="X70" s="171" t="n">
        <v>121254.48</v>
      </c>
      <c r="Y70" s="171" t="n">
        <v>-26945.52</v>
      </c>
      <c r="Z70" s="142" t="inlineStr">
        <is>
          <t>Doğrudan işe alım başlatılmalı</t>
        </is>
      </c>
      <c r="AA70" s="142" t="inlineStr">
        <is>
          <t>Mağaza: AYRANCILAR | Unvan: ONLİNE TOPLAYICI | Yönetim normu: 1 | Mevcut: 1 | AI normu: 2 | 90 günlük tahmini açık: 2 | Öneri: Doğrudan işe alım başlatılmalı</t>
        </is>
      </c>
    </row>
    <row r="71" ht="45" customHeight="1" s="113">
      <c r="A71" s="131" t="inlineStr">
        <is>
          <t>M008</t>
        </is>
      </c>
      <c r="B71" s="131" t="inlineStr">
        <is>
          <t>AYRANCILAR</t>
        </is>
      </c>
      <c r="C71" s="131" t="inlineStr">
        <is>
          <t>CÜNEYT ÇIKRIKÇI - AYŞE AVCU</t>
        </is>
      </c>
      <c r="D71" s="131" t="inlineStr">
        <is>
          <t>U024</t>
        </is>
      </c>
      <c r="E71" s="131" t="inlineStr">
        <is>
          <t>ONLİNE ŞOFÖR</t>
        </is>
      </c>
      <c r="F71" s="168" t="n">
        <v>1</v>
      </c>
      <c r="G71" s="168" t="n">
        <v>1</v>
      </c>
      <c r="H71" s="168" t="n">
        <v>840</v>
      </c>
      <c r="I71" s="168" t="n">
        <v>369</v>
      </c>
      <c r="J71" s="168" t="n">
        <v>2.27642276422764</v>
      </c>
      <c r="K71" s="168" t="n">
        <v>1</v>
      </c>
      <c r="L71" s="168" t="n">
        <v>1.09</v>
      </c>
      <c r="M71" s="169" t="n">
        <v>3</v>
      </c>
      <c r="N71" s="169" t="n">
        <v>2</v>
      </c>
      <c r="O71" s="168" t="n">
        <v>738</v>
      </c>
      <c r="P71" s="170" t="n">
        <v>0.95</v>
      </c>
      <c r="Q71" s="131" t="inlineStr">
        <is>
          <t>Formül</t>
        </is>
      </c>
      <c r="R71" s="169" t="n">
        <v>51</v>
      </c>
      <c r="S71" s="131" t="inlineStr">
        <is>
          <t>Yüksek</t>
        </is>
      </c>
      <c r="T71" s="169" t="n">
        <v>3</v>
      </c>
      <c r="U71" s="169" t="n">
        <v>0</v>
      </c>
      <c r="V71" s="169" t="n">
        <v>3</v>
      </c>
      <c r="W71" s="171" t="n">
        <v>232050</v>
      </c>
      <c r="X71" s="171" t="n">
        <v>189859.14</v>
      </c>
      <c r="Y71" s="171" t="n">
        <v>-42190.86</v>
      </c>
      <c r="Z71" s="142" t="inlineStr">
        <is>
          <t>Doğrudan işe alım başlatılmalı</t>
        </is>
      </c>
      <c r="AA71" s="142" t="inlineStr">
        <is>
          <t>Mağaza: AYRANCILAR | Unvan: ONLİNE ŞOFÖR | Yönetim normu: 1 | Mevcut: 1 | AI normu: 3 | 90 günlük tahmini açık: 3 | Öneri: Doğrudan işe alım başlatılmalı</t>
        </is>
      </c>
    </row>
    <row r="72" ht="45" customHeight="1" s="113">
      <c r="A72" s="131" t="inlineStr">
        <is>
          <t>M008</t>
        </is>
      </c>
      <c r="B72" s="131" t="inlineStr">
        <is>
          <t>AYRANCILAR</t>
        </is>
      </c>
      <c r="C72" s="131" t="inlineStr">
        <is>
          <t>CÜNEYT ÇIKRIKÇI - AYŞE AVCU</t>
        </is>
      </c>
      <c r="D72" s="131" t="inlineStr">
        <is>
          <t>U002</t>
        </is>
      </c>
      <c r="E72" s="131" t="inlineStr">
        <is>
          <t>BAKLİYAT</t>
        </is>
      </c>
      <c r="F72" s="168" t="n">
        <v>1</v>
      </c>
      <c r="G72" s="168" t="n">
        <v>1</v>
      </c>
      <c r="H72" s="168" t="n">
        <v>92</v>
      </c>
      <c r="I72" s="168" t="n">
        <v>386.75</v>
      </c>
      <c r="J72" s="168" t="n">
        <v>0.237879767291532</v>
      </c>
      <c r="K72" s="168" t="n">
        <v>1</v>
      </c>
      <c r="L72" s="168" t="n">
        <v>1.09</v>
      </c>
      <c r="M72" s="169" t="n">
        <v>2</v>
      </c>
      <c r="N72" s="169" t="n">
        <v>1</v>
      </c>
      <c r="O72" s="168" t="n">
        <v>386.75</v>
      </c>
      <c r="P72" s="170" t="n">
        <v>0.95</v>
      </c>
      <c r="Q72" s="131" t="inlineStr">
        <is>
          <t>Formül</t>
        </is>
      </c>
      <c r="R72" s="169" t="n">
        <v>36</v>
      </c>
      <c r="S72" s="131" t="inlineStr">
        <is>
          <t>Orta</t>
        </is>
      </c>
      <c r="T72" s="169" t="n">
        <v>2</v>
      </c>
      <c r="U72" s="169" t="n">
        <v>0</v>
      </c>
      <c r="V72" s="169" t="n">
        <v>2</v>
      </c>
      <c r="W72" s="171" t="n">
        <v>89700</v>
      </c>
      <c r="X72" s="171" t="n">
        <v>73391.03999999999</v>
      </c>
      <c r="Y72" s="171" t="n">
        <v>-16308.96</v>
      </c>
      <c r="Z72" s="142" t="inlineStr">
        <is>
          <t>Doğrudan işe alım başlatılmalı</t>
        </is>
      </c>
      <c r="AA72" s="142" t="inlineStr">
        <is>
          <t>Mağaza: AYRANCILAR | Unvan: BAKLİYAT | Yönetim normu: 1 | Mevcut: 1 | AI normu: 2 | 90 günlük tahmini açık: 2 | Öneri: Doğrudan işe alım başlatılmalı</t>
        </is>
      </c>
    </row>
    <row r="73" ht="45" customHeight="1" s="113">
      <c r="A73" s="131" t="inlineStr">
        <is>
          <t>M008</t>
        </is>
      </c>
      <c r="B73" s="131" t="inlineStr">
        <is>
          <t>AYRANCILAR</t>
        </is>
      </c>
      <c r="C73" s="131" t="inlineStr">
        <is>
          <t>CÜNEYT ÇIKRIKÇI - AYŞE AVCU</t>
        </is>
      </c>
      <c r="D73" s="131" t="inlineStr">
        <is>
          <t>U034</t>
        </is>
      </c>
      <c r="E73" s="131" t="inlineStr">
        <is>
          <t>UNLU MAMÜLLER</t>
        </is>
      </c>
      <c r="F73" s="168" t="n">
        <v>0</v>
      </c>
      <c r="G73" s="168" t="n">
        <v>1</v>
      </c>
      <c r="H73" s="168" t="n">
        <v>175</v>
      </c>
      <c r="I73" s="168" t="n">
        <v>369</v>
      </c>
      <c r="J73" s="168" t="n">
        <v>0.474254742547426</v>
      </c>
      <c r="K73" s="168" t="n">
        <v>1</v>
      </c>
      <c r="L73" s="168" t="n">
        <v>1.09</v>
      </c>
      <c r="M73" s="169" t="n">
        <v>2</v>
      </c>
      <c r="N73" s="169" t="n">
        <v>1</v>
      </c>
      <c r="O73" s="168" t="n">
        <v>369</v>
      </c>
      <c r="P73" s="170" t="n">
        <v>0.95</v>
      </c>
      <c r="Q73" s="131" t="inlineStr">
        <is>
          <t>Formül</t>
        </is>
      </c>
      <c r="R73" s="169" t="n">
        <v>41</v>
      </c>
      <c r="S73" s="131" t="inlineStr">
        <is>
          <t>Orta</t>
        </is>
      </c>
      <c r="T73" s="169" t="n">
        <v>2</v>
      </c>
      <c r="U73" s="169" t="n">
        <v>0</v>
      </c>
      <c r="V73" s="169" t="n">
        <v>2</v>
      </c>
      <c r="W73" s="171" t="n">
        <v>141700</v>
      </c>
      <c r="X73" s="171" t="n">
        <v>115936.2</v>
      </c>
      <c r="Y73" s="171" t="n">
        <v>-25763.8</v>
      </c>
      <c r="Z73" s="142" t="inlineStr">
        <is>
          <t>Doğrudan işe alım başlatılmalı</t>
        </is>
      </c>
      <c r="AA73" s="142" t="inlineStr">
        <is>
          <t>Mağaza: AYRANCILAR | Unvan: UNLU MAMÜLLER | Yönetim normu: 0 | Mevcut: 1 | AI normu: 2 | 90 günlük tahmini açık: 2 | Öneri: Doğrudan işe alım başlatılmalı</t>
        </is>
      </c>
    </row>
    <row r="74" ht="45" customHeight="1" s="113">
      <c r="A74" s="131" t="inlineStr">
        <is>
          <t>M009</t>
        </is>
      </c>
      <c r="B74" s="131" t="inlineStr">
        <is>
          <t>BALÇOVA</t>
        </is>
      </c>
      <c r="C74" s="131" t="inlineStr">
        <is>
          <t>ERTAN TEKİ</t>
        </is>
      </c>
      <c r="D74" s="131" t="inlineStr">
        <is>
          <t>U015</t>
        </is>
      </c>
      <c r="E74" s="131" t="inlineStr">
        <is>
          <t>KASİYER</t>
        </is>
      </c>
      <c r="F74" s="168" t="n">
        <v>4</v>
      </c>
      <c r="G74" s="168" t="n">
        <v>4</v>
      </c>
      <c r="H74" s="168" t="n">
        <v>7250</v>
      </c>
      <c r="I74" s="168" t="n">
        <v>414</v>
      </c>
      <c r="J74" s="168" t="n">
        <v>17.512077294686</v>
      </c>
      <c r="K74" s="168" t="n">
        <v>2</v>
      </c>
      <c r="L74" s="168" t="n">
        <v>1.1</v>
      </c>
      <c r="M74" s="169" t="n">
        <v>20</v>
      </c>
      <c r="N74" s="169" t="n">
        <v>16</v>
      </c>
      <c r="O74" s="168" t="n">
        <v>6624</v>
      </c>
      <c r="P74" s="170" t="n">
        <v>0.95</v>
      </c>
      <c r="Q74" s="131" t="inlineStr">
        <is>
          <t>Formül</t>
        </is>
      </c>
      <c r="R74" s="169" t="n">
        <v>100</v>
      </c>
      <c r="S74" s="131" t="inlineStr">
        <is>
          <t>Kritik</t>
        </is>
      </c>
      <c r="T74" s="169" t="n">
        <v>17</v>
      </c>
      <c r="U74" s="169" t="n">
        <v>0</v>
      </c>
      <c r="V74" s="169" t="n">
        <v>17</v>
      </c>
      <c r="W74" s="171" t="n">
        <v>817700</v>
      </c>
      <c r="X74" s="171" t="n">
        <v>669026.16</v>
      </c>
      <c r="Y74" s="171" t="n">
        <v>-148673.84</v>
      </c>
      <c r="Z74" s="142" t="inlineStr">
        <is>
          <t>Doğrudan işe alım başlatılmalı</t>
        </is>
      </c>
      <c r="AA74" s="142" t="inlineStr">
        <is>
          <t>Mağaza: BALÇOVA | Unvan: KASİYER | Yönetim normu: 4 | Mevcut: 4 | AI normu: 20 | 90 günlük tahmini açık: 17 | Öneri: Doğrudan işe alım başlatılmalı</t>
        </is>
      </c>
    </row>
    <row r="75" ht="30" customHeight="1" s="113">
      <c r="A75" s="131" t="inlineStr">
        <is>
          <t>M009</t>
        </is>
      </c>
      <c r="B75" s="131" t="inlineStr">
        <is>
          <t>BALÇOVA</t>
        </is>
      </c>
      <c r="C75" s="131" t="inlineStr">
        <is>
          <t>ERTAN TEKİ</t>
        </is>
      </c>
      <c r="D75" s="131" t="inlineStr">
        <is>
          <t>U026</t>
        </is>
      </c>
      <c r="E75" s="131" t="inlineStr">
        <is>
          <t>REYON GÖREVLİSİ</t>
        </is>
      </c>
      <c r="F75" s="168" t="n">
        <v>3</v>
      </c>
      <c r="G75" s="168" t="n">
        <v>3</v>
      </c>
      <c r="H75" s="168" t="n">
        <v>1054.2</v>
      </c>
      <c r="I75" s="168" t="n">
        <v>386.75</v>
      </c>
      <c r="J75" s="168" t="n">
        <v>2.72579185520362</v>
      </c>
      <c r="K75" s="168" t="n">
        <v>1</v>
      </c>
      <c r="L75" s="168" t="n">
        <v>1.1</v>
      </c>
      <c r="M75" s="169" t="n">
        <v>3</v>
      </c>
      <c r="N75" s="169" t="n">
        <v>0</v>
      </c>
      <c r="O75" s="168" t="n">
        <v>0</v>
      </c>
      <c r="P75" s="170" t="n">
        <v>0.95</v>
      </c>
      <c r="Q75" s="131" t="inlineStr">
        <is>
          <t>Formül</t>
        </is>
      </c>
      <c r="R75" s="169" t="n">
        <v>1</v>
      </c>
      <c r="S75" s="131" t="inlineStr">
        <is>
          <t>Düşük</t>
        </is>
      </c>
      <c r="T75" s="169" t="n">
        <v>1</v>
      </c>
      <c r="U75" s="169" t="n">
        <v>1</v>
      </c>
      <c r="V75" s="169" t="n">
        <v>0</v>
      </c>
      <c r="W75" s="171" t="n">
        <v>0</v>
      </c>
      <c r="X75" s="171" t="n">
        <v>36695.52</v>
      </c>
      <c r="Y75" s="171" t="n">
        <v>36695.52</v>
      </c>
      <c r="Z75" s="142" t="inlineStr">
        <is>
          <t>Transfer ile kapatılmalı</t>
        </is>
      </c>
      <c r="AA75" s="142" t="inlineStr">
        <is>
          <t>Mağaza: BALÇOVA | Unvan: REYON GÖREVLİSİ | Yönetim normu: 3 | Mevcut: 3 | AI normu: 3 | 90 günlük tahmini açık: 1 | Öneri: Transfer ile kapatılmalı</t>
        </is>
      </c>
    </row>
    <row r="76" ht="30" customHeight="1" s="113">
      <c r="A76" s="131" t="inlineStr">
        <is>
          <t>M009</t>
        </is>
      </c>
      <c r="B76" s="131" t="inlineStr">
        <is>
          <t>BALÇOVA</t>
        </is>
      </c>
      <c r="C76" s="131" t="inlineStr">
        <is>
          <t>ERTAN TEKİ</t>
        </is>
      </c>
      <c r="D76" s="131" t="inlineStr">
        <is>
          <t>U042</t>
        </is>
      </c>
      <c r="E76" s="131" t="inlineStr">
        <is>
          <t>ŞARKÜTERİ</t>
        </is>
      </c>
      <c r="F76" s="168" t="n">
        <v>1</v>
      </c>
      <c r="G76" s="168" t="n">
        <v>0</v>
      </c>
      <c r="H76" s="168" t="n">
        <v>1483</v>
      </c>
      <c r="I76" s="168" t="n">
        <v>382.5</v>
      </c>
      <c r="J76" s="168" t="n">
        <v>3.87712418300654</v>
      </c>
      <c r="K76" s="168" t="n">
        <v>1</v>
      </c>
      <c r="L76" s="168" t="n">
        <v>1.1</v>
      </c>
      <c r="M76" s="169" t="n">
        <v>5</v>
      </c>
      <c r="N76" s="169" t="n">
        <v>5</v>
      </c>
      <c r="O76" s="168" t="n">
        <v>1912.5</v>
      </c>
      <c r="P76" s="170" t="n">
        <v>0.95</v>
      </c>
      <c r="Q76" s="131" t="inlineStr">
        <is>
          <t>Formül</t>
        </is>
      </c>
      <c r="R76" s="169" t="n">
        <v>96</v>
      </c>
      <c r="S76" s="131" t="inlineStr">
        <is>
          <t>Kritik</t>
        </is>
      </c>
      <c r="T76" s="169" t="n">
        <v>5</v>
      </c>
      <c r="U76" s="169" t="n">
        <v>0</v>
      </c>
      <c r="V76" s="169" t="n">
        <v>5</v>
      </c>
      <c r="W76" s="171" t="n">
        <v>289250</v>
      </c>
      <c r="X76" s="171" t="n">
        <v>236659.5</v>
      </c>
      <c r="Y76" s="171" t="n">
        <v>-52590.5</v>
      </c>
      <c r="Z76" s="142" t="inlineStr">
        <is>
          <t>Doğrudan işe alım başlatılmalı</t>
        </is>
      </c>
      <c r="AA76" s="142" t="inlineStr">
        <is>
          <t>Mağaza: BALÇOVA | Unvan: ŞARKÜTERİ | Yönetim normu: 1 | Mevcut: 0 | AI normu: 5 | 90 günlük tahmini açık: 5 | Öneri: Doğrudan işe alım başlatılmalı</t>
        </is>
      </c>
    </row>
    <row r="77" ht="30" customHeight="1" s="113">
      <c r="A77" s="131" t="inlineStr">
        <is>
          <t>M009</t>
        </is>
      </c>
      <c r="B77" s="131" t="inlineStr">
        <is>
          <t>BALÇOVA</t>
        </is>
      </c>
      <c r="C77" s="131" t="inlineStr">
        <is>
          <t>ERTAN TEKİ</t>
        </is>
      </c>
      <c r="D77" s="131" t="inlineStr">
        <is>
          <t>U013</t>
        </is>
      </c>
      <c r="E77" s="131" t="inlineStr">
        <is>
          <t>KASAP</t>
        </is>
      </c>
      <c r="F77" s="168" t="n">
        <v>1</v>
      </c>
      <c r="G77" s="168" t="n">
        <v>0</v>
      </c>
      <c r="H77" s="168" t="n">
        <v>420</v>
      </c>
      <c r="I77" s="168" t="n">
        <v>360</v>
      </c>
      <c r="J77" s="168" t="n">
        <v>1.16666666666667</v>
      </c>
      <c r="K77" s="168" t="n">
        <v>1</v>
      </c>
      <c r="L77" s="168" t="n">
        <v>1.1</v>
      </c>
      <c r="M77" s="169" t="n">
        <v>2</v>
      </c>
      <c r="N77" s="169" t="n">
        <v>2</v>
      </c>
      <c r="O77" s="168" t="n">
        <v>720</v>
      </c>
      <c r="P77" s="170" t="n">
        <v>0.95</v>
      </c>
      <c r="Q77" s="131" t="inlineStr">
        <is>
          <t>Formül</t>
        </is>
      </c>
      <c r="R77" s="169" t="n">
        <v>51</v>
      </c>
      <c r="S77" s="131" t="inlineStr">
        <is>
          <t>Yüksek</t>
        </is>
      </c>
      <c r="T77" s="169" t="n">
        <v>2</v>
      </c>
      <c r="U77" s="169" t="n">
        <v>0</v>
      </c>
      <c r="V77" s="169" t="n">
        <v>2</v>
      </c>
      <c r="W77" s="171" t="n">
        <v>83200</v>
      </c>
      <c r="X77" s="171" t="n">
        <v>68072.75999999999</v>
      </c>
      <c r="Y77" s="171" t="n">
        <v>-15127.24</v>
      </c>
      <c r="Z77" s="142" t="inlineStr">
        <is>
          <t>Doğrudan işe alım başlatılmalı</t>
        </is>
      </c>
      <c r="AA77" s="142" t="inlineStr">
        <is>
          <t>Mağaza: BALÇOVA | Unvan: KASAP | Yönetim normu: 1 | Mevcut: 0 | AI normu: 2 | 90 günlük tahmini açık: 2 | Öneri: Doğrudan işe alım başlatılmalı</t>
        </is>
      </c>
    </row>
    <row r="78" ht="30" customHeight="1" s="113">
      <c r="A78" s="131" t="inlineStr">
        <is>
          <t>M009</t>
        </is>
      </c>
      <c r="B78" s="131" t="inlineStr">
        <is>
          <t>BALÇOVA</t>
        </is>
      </c>
      <c r="C78" s="131" t="inlineStr">
        <is>
          <t>ERTAN TEKİ</t>
        </is>
      </c>
      <c r="D78" s="131" t="inlineStr">
        <is>
          <t>U017</t>
        </is>
      </c>
      <c r="E78" s="131" t="inlineStr">
        <is>
          <t>MANAV</t>
        </is>
      </c>
      <c r="F78" s="168" t="n">
        <v>2</v>
      </c>
      <c r="G78" s="168" t="n">
        <v>2</v>
      </c>
      <c r="H78" s="168" t="n">
        <v>181.2</v>
      </c>
      <c r="I78" s="168" t="n">
        <v>386.75</v>
      </c>
      <c r="J78" s="168" t="n">
        <v>0.468519715578539</v>
      </c>
      <c r="K78" s="168" t="n">
        <v>1</v>
      </c>
      <c r="L78" s="168" t="n">
        <v>1.1</v>
      </c>
      <c r="M78" s="169" t="n">
        <v>2</v>
      </c>
      <c r="N78" s="169" t="n">
        <v>0</v>
      </c>
      <c r="O78" s="168" t="n">
        <v>0</v>
      </c>
      <c r="P78" s="170" t="n">
        <v>0.95</v>
      </c>
      <c r="Q78" s="131" t="inlineStr">
        <is>
          <t>Formül</t>
        </is>
      </c>
      <c r="R78" s="169" t="n">
        <v>1</v>
      </c>
      <c r="S78" s="131" t="inlineStr">
        <is>
          <t>Düşük</t>
        </is>
      </c>
      <c r="T78" s="169" t="n">
        <v>1</v>
      </c>
      <c r="U78" s="169" t="n">
        <v>1</v>
      </c>
      <c r="V78" s="169" t="n">
        <v>0</v>
      </c>
      <c r="W78" s="171" t="n">
        <v>0</v>
      </c>
      <c r="X78" s="171" t="n">
        <v>44672.76</v>
      </c>
      <c r="Y78" s="171" t="n">
        <v>44672.76</v>
      </c>
      <c r="Z78" s="142" t="inlineStr">
        <is>
          <t>Transfer ile kapatılmalı</t>
        </is>
      </c>
      <c r="AA78" s="142" t="inlineStr">
        <is>
          <t>Mağaza: BALÇOVA | Unvan: MANAV | Yönetim normu: 2 | Mevcut: 2 | AI normu: 2 | 90 günlük tahmini açık: 1 | Öneri: Transfer ile kapatılmalı</t>
        </is>
      </c>
    </row>
    <row r="79" ht="45" customHeight="1" s="113">
      <c r="A79" s="131" t="inlineStr">
        <is>
          <t>M009</t>
        </is>
      </c>
      <c r="B79" s="131" t="inlineStr">
        <is>
          <t>BALÇOVA</t>
        </is>
      </c>
      <c r="C79" s="131" t="inlineStr">
        <is>
          <t>ERTAN TEKİ</t>
        </is>
      </c>
      <c r="D79" s="131" t="inlineStr">
        <is>
          <t>U023</t>
        </is>
      </c>
      <c r="E79" s="131" t="inlineStr">
        <is>
          <t>ONLİNE TOPLAYICI</t>
        </is>
      </c>
      <c r="F79" s="168" t="n">
        <v>1</v>
      </c>
      <c r="G79" s="168" t="n">
        <v>1</v>
      </c>
      <c r="H79" s="168" t="n">
        <v>826</v>
      </c>
      <c r="I79" s="168" t="n">
        <v>404.8</v>
      </c>
      <c r="J79" s="168" t="n">
        <v>2.0405138339921</v>
      </c>
      <c r="K79" s="168" t="n">
        <v>1</v>
      </c>
      <c r="L79" s="168" t="n">
        <v>1.1</v>
      </c>
      <c r="M79" s="169" t="n">
        <v>3</v>
      </c>
      <c r="N79" s="169" t="n">
        <v>2</v>
      </c>
      <c r="O79" s="168" t="n">
        <v>809.6</v>
      </c>
      <c r="P79" s="170" t="n">
        <v>0.95</v>
      </c>
      <c r="Q79" s="131" t="inlineStr">
        <is>
          <t>Formül</t>
        </is>
      </c>
      <c r="R79" s="169" t="n">
        <v>51</v>
      </c>
      <c r="S79" s="131" t="inlineStr">
        <is>
          <t>Yüksek</t>
        </is>
      </c>
      <c r="T79" s="169" t="n">
        <v>3</v>
      </c>
      <c r="U79" s="169" t="n">
        <v>0</v>
      </c>
      <c r="V79" s="169" t="n">
        <v>3</v>
      </c>
      <c r="W79" s="171" t="n">
        <v>222300</v>
      </c>
      <c r="X79" s="171" t="n">
        <v>181881.72</v>
      </c>
      <c r="Y79" s="171" t="n">
        <v>-40418.28</v>
      </c>
      <c r="Z79" s="142" t="inlineStr">
        <is>
          <t>Doğrudan işe alım başlatılmalı</t>
        </is>
      </c>
      <c r="AA79" s="142" t="inlineStr">
        <is>
          <t>Mağaza: BALÇOVA | Unvan: ONLİNE TOPLAYICI | Yönetim normu: 1 | Mevcut: 1 | AI normu: 3 | 90 günlük tahmini açık: 3 | Öneri: Doğrudan işe alım başlatılmalı</t>
        </is>
      </c>
    </row>
    <row r="80" ht="45" customHeight="1" s="113">
      <c r="A80" s="131" t="inlineStr">
        <is>
          <t>M009</t>
        </is>
      </c>
      <c r="B80" s="131" t="inlineStr">
        <is>
          <t>BALÇOVA</t>
        </is>
      </c>
      <c r="C80" s="131" t="inlineStr">
        <is>
          <t>ERTAN TEKİ</t>
        </is>
      </c>
      <c r="D80" s="131" t="inlineStr">
        <is>
          <t>U024</t>
        </is>
      </c>
      <c r="E80" s="131" t="inlineStr">
        <is>
          <t>ONLİNE ŞOFÖR</t>
        </is>
      </c>
      <c r="F80" s="168" t="n">
        <v>1</v>
      </c>
      <c r="G80" s="168" t="n">
        <v>1</v>
      </c>
      <c r="H80" s="168" t="n">
        <v>1416</v>
      </c>
      <c r="I80" s="168" t="n">
        <v>369</v>
      </c>
      <c r="J80" s="168" t="n">
        <v>3.83739837398374</v>
      </c>
      <c r="K80" s="168" t="n">
        <v>1</v>
      </c>
      <c r="L80" s="168" t="n">
        <v>1.1</v>
      </c>
      <c r="M80" s="169" t="n">
        <v>5</v>
      </c>
      <c r="N80" s="169" t="n">
        <v>4</v>
      </c>
      <c r="O80" s="168" t="n">
        <v>1476</v>
      </c>
      <c r="P80" s="170" t="n">
        <v>0.95</v>
      </c>
      <c r="Q80" s="131" t="inlineStr">
        <is>
          <t>Formül</t>
        </is>
      </c>
      <c r="R80" s="169" t="n">
        <v>81</v>
      </c>
      <c r="S80" s="131" t="inlineStr">
        <is>
          <t>Kritik</t>
        </is>
      </c>
      <c r="T80" s="169" t="n">
        <v>5</v>
      </c>
      <c r="U80" s="169" t="n">
        <v>0</v>
      </c>
      <c r="V80" s="169" t="n">
        <v>5</v>
      </c>
      <c r="W80" s="171" t="n">
        <v>386750</v>
      </c>
      <c r="X80" s="171" t="n">
        <v>316431.9</v>
      </c>
      <c r="Y80" s="171" t="n">
        <v>-70318.10000000001</v>
      </c>
      <c r="Z80" s="142" t="inlineStr">
        <is>
          <t>Doğrudan işe alım başlatılmalı</t>
        </is>
      </c>
      <c r="AA80" s="142" t="inlineStr">
        <is>
          <t>Mağaza: BALÇOVA | Unvan: ONLİNE ŞOFÖR | Yönetim normu: 1 | Mevcut: 1 | AI normu: 5 | 90 günlük tahmini açık: 5 | Öneri: Doğrudan işe alım başlatılmalı</t>
        </is>
      </c>
    </row>
    <row r="81" ht="30" customHeight="1" s="113">
      <c r="A81" s="131" t="inlineStr">
        <is>
          <t>M009</t>
        </is>
      </c>
      <c r="B81" s="131" t="inlineStr">
        <is>
          <t>BALÇOVA</t>
        </is>
      </c>
      <c r="C81" s="131" t="inlineStr">
        <is>
          <t>ERTAN TEKİ</t>
        </is>
      </c>
      <c r="D81" s="131" t="inlineStr">
        <is>
          <t>U002</t>
        </is>
      </c>
      <c r="E81" s="131" t="inlineStr">
        <is>
          <t>BAKLİYAT</t>
        </is>
      </c>
      <c r="F81" s="168" t="n">
        <v>1</v>
      </c>
      <c r="G81" s="168" t="n">
        <v>1</v>
      </c>
      <c r="H81" s="168" t="n">
        <v>76</v>
      </c>
      <c r="I81" s="168" t="n">
        <v>386.75</v>
      </c>
      <c r="J81" s="168" t="n">
        <v>0.196509372979961</v>
      </c>
      <c r="K81" s="168" t="n">
        <v>1</v>
      </c>
      <c r="L81" s="168" t="n">
        <v>1.1</v>
      </c>
      <c r="M81" s="169" t="n">
        <v>2</v>
      </c>
      <c r="N81" s="169" t="n">
        <v>1</v>
      </c>
      <c r="O81" s="168" t="n">
        <v>386.75</v>
      </c>
      <c r="P81" s="170" t="n">
        <v>0.95</v>
      </c>
      <c r="Q81" s="131" t="inlineStr">
        <is>
          <t>Formül</t>
        </is>
      </c>
      <c r="R81" s="169" t="n">
        <v>36</v>
      </c>
      <c r="S81" s="131" t="inlineStr">
        <is>
          <t>Orta</t>
        </is>
      </c>
      <c r="T81" s="169" t="n">
        <v>2</v>
      </c>
      <c r="U81" s="169" t="n">
        <v>0</v>
      </c>
      <c r="V81" s="169" t="n">
        <v>2</v>
      </c>
      <c r="W81" s="171" t="n">
        <v>89700</v>
      </c>
      <c r="X81" s="171" t="n">
        <v>73391.03999999999</v>
      </c>
      <c r="Y81" s="171" t="n">
        <v>-16308.96</v>
      </c>
      <c r="Z81" s="142" t="inlineStr">
        <is>
          <t>Doğrudan işe alım başlatılmalı</t>
        </is>
      </c>
      <c r="AA81" s="142" t="inlineStr">
        <is>
          <t>Mağaza: BALÇOVA | Unvan: BAKLİYAT | Yönetim normu: 1 | Mevcut: 1 | AI normu: 2 | 90 günlük tahmini açık: 2 | Öneri: Doğrudan işe alım başlatılmalı</t>
        </is>
      </c>
    </row>
    <row r="82" ht="45" customHeight="1" s="113">
      <c r="A82" s="131" t="inlineStr">
        <is>
          <t>M009</t>
        </is>
      </c>
      <c r="B82" s="131" t="inlineStr">
        <is>
          <t>BALÇOVA</t>
        </is>
      </c>
      <c r="C82" s="131" t="inlineStr">
        <is>
          <t>ERTAN TEKİ</t>
        </is>
      </c>
      <c r="D82" s="131" t="inlineStr">
        <is>
          <t>U034</t>
        </is>
      </c>
      <c r="E82" s="131" t="inlineStr">
        <is>
          <t>UNLU MAMÜLLER</t>
        </is>
      </c>
      <c r="F82" s="168" t="n">
        <v>0</v>
      </c>
      <c r="G82" s="168" t="n">
        <v>0</v>
      </c>
      <c r="H82" s="168" t="n">
        <v>175</v>
      </c>
      <c r="I82" s="168" t="n">
        <v>369</v>
      </c>
      <c r="J82" s="168" t="n">
        <v>0.474254742547426</v>
      </c>
      <c r="K82" s="168" t="n">
        <v>1</v>
      </c>
      <c r="L82" s="168" t="n">
        <v>1.1</v>
      </c>
      <c r="M82" s="169" t="n">
        <v>2</v>
      </c>
      <c r="N82" s="169" t="n">
        <v>2</v>
      </c>
      <c r="O82" s="168" t="n">
        <v>738</v>
      </c>
      <c r="P82" s="170" t="n">
        <v>0.95</v>
      </c>
      <c r="Q82" s="131" t="inlineStr">
        <is>
          <t>Formül</t>
        </is>
      </c>
      <c r="R82" s="169" t="n">
        <v>51</v>
      </c>
      <c r="S82" s="131" t="inlineStr">
        <is>
          <t>Yüksek</t>
        </is>
      </c>
      <c r="T82" s="169" t="n">
        <v>2</v>
      </c>
      <c r="U82" s="169" t="n">
        <v>0</v>
      </c>
      <c r="V82" s="169" t="n">
        <v>2</v>
      </c>
      <c r="W82" s="171" t="n">
        <v>141700</v>
      </c>
      <c r="X82" s="171" t="n">
        <v>115936.2</v>
      </c>
      <c r="Y82" s="171" t="n">
        <v>-25763.8</v>
      </c>
      <c r="Z82" s="142" t="inlineStr">
        <is>
          <t>Doğrudan işe alım başlatılmalı</t>
        </is>
      </c>
      <c r="AA82" s="142" t="inlineStr">
        <is>
          <t>Mağaza: BALÇOVA | Unvan: UNLU MAMÜLLER | Yönetim normu: 0 | Mevcut: 0 | AI normu: 2 | 90 günlük tahmini açık: 2 | Öneri: Doğrudan işe alım başlatılmalı</t>
        </is>
      </c>
    </row>
    <row r="83" ht="45" customHeight="1" s="113">
      <c r="A83" s="131" t="inlineStr">
        <is>
          <t>M010</t>
        </is>
      </c>
      <c r="B83" s="131" t="inlineStr">
        <is>
          <t>BAYRAKLI</t>
        </is>
      </c>
      <c r="C83" s="131" t="inlineStr">
        <is>
          <t>DERYA YARDIMCI</t>
        </is>
      </c>
      <c r="D83" s="131" t="inlineStr">
        <is>
          <t>U015</t>
        </is>
      </c>
      <c r="E83" s="131" t="inlineStr">
        <is>
          <t>KASİYER</t>
        </is>
      </c>
      <c r="F83" s="168" t="n">
        <v>2</v>
      </c>
      <c r="G83" s="168" t="n">
        <v>2</v>
      </c>
      <c r="H83" s="168" t="n">
        <v>5471</v>
      </c>
      <c r="I83" s="168" t="n">
        <v>414</v>
      </c>
      <c r="J83" s="168" t="n">
        <v>13.2149758454106</v>
      </c>
      <c r="K83" s="168" t="n">
        <v>2</v>
      </c>
      <c r="L83" s="168" t="n">
        <v>1</v>
      </c>
      <c r="M83" s="169" t="n">
        <v>14</v>
      </c>
      <c r="N83" s="169" t="n">
        <v>12</v>
      </c>
      <c r="O83" s="168" t="n">
        <v>4968</v>
      </c>
      <c r="P83" s="170" t="n">
        <v>0.95</v>
      </c>
      <c r="Q83" s="131" t="inlineStr">
        <is>
          <t>Formül</t>
        </is>
      </c>
      <c r="R83" s="169" t="n">
        <v>100</v>
      </c>
      <c r="S83" s="131" t="inlineStr">
        <is>
          <t>Kritik</t>
        </is>
      </c>
      <c r="T83" s="169" t="n">
        <v>13</v>
      </c>
      <c r="U83" s="169" t="n">
        <v>0</v>
      </c>
      <c r="V83" s="169" t="n">
        <v>13</v>
      </c>
      <c r="W83" s="171" t="n">
        <v>625300</v>
      </c>
      <c r="X83" s="171" t="n">
        <v>511608.24</v>
      </c>
      <c r="Y83" s="171" t="n">
        <v>-113691.76</v>
      </c>
      <c r="Z83" s="142" t="inlineStr">
        <is>
          <t>Doğrudan işe alım başlatılmalı</t>
        </is>
      </c>
      <c r="AA83" s="142" t="inlineStr">
        <is>
          <t>Mağaza: BAYRAKLI | Unvan: KASİYER | Yönetim normu: 2 | Mevcut: 2 | AI normu: 14 | 90 günlük tahmini açık: 13 | Öneri: Doğrudan işe alım başlatılmalı</t>
        </is>
      </c>
    </row>
    <row r="84" ht="30" customHeight="1" s="113">
      <c r="A84" s="131" t="inlineStr">
        <is>
          <t>M010</t>
        </is>
      </c>
      <c r="B84" s="131" t="inlineStr">
        <is>
          <t>BAYRAKLI</t>
        </is>
      </c>
      <c r="C84" s="131" t="inlineStr">
        <is>
          <t>DERYA YARDIMCI</t>
        </is>
      </c>
      <c r="D84" s="131" t="inlineStr">
        <is>
          <t>U026</t>
        </is>
      </c>
      <c r="E84" s="131" t="inlineStr">
        <is>
          <t>REYON GÖREVLİSİ</t>
        </is>
      </c>
      <c r="F84" s="168" t="n">
        <v>2</v>
      </c>
      <c r="G84" s="168" t="n">
        <v>2</v>
      </c>
      <c r="H84" s="168" t="n">
        <v>273.7</v>
      </c>
      <c r="I84" s="168" t="n">
        <v>386.75</v>
      </c>
      <c r="J84" s="168" t="n">
        <v>0.707692307692308</v>
      </c>
      <c r="K84" s="168" t="n">
        <v>1</v>
      </c>
      <c r="L84" s="168" t="n">
        <v>1</v>
      </c>
      <c r="M84" s="169" t="n">
        <v>1</v>
      </c>
      <c r="N84" s="169" t="n">
        <v>-1</v>
      </c>
      <c r="O84" s="168" t="n">
        <v>-386.75</v>
      </c>
      <c r="P84" s="170" t="n">
        <v>0.95</v>
      </c>
      <c r="Q84" s="131" t="inlineStr">
        <is>
          <t>Formül</t>
        </is>
      </c>
      <c r="R84" s="169" t="n">
        <v>0</v>
      </c>
      <c r="S84" s="131" t="inlineStr">
        <is>
          <t>Düşük</t>
        </is>
      </c>
      <c r="T84" s="169" t="n">
        <v>0</v>
      </c>
      <c r="U84" s="169" t="n">
        <v>0</v>
      </c>
      <c r="V84" s="169" t="n">
        <v>0</v>
      </c>
      <c r="W84" s="171" t="n">
        <v>0</v>
      </c>
      <c r="X84" s="171" t="n">
        <v>0</v>
      </c>
      <c r="Y84" s="171" t="n">
        <v>0</v>
      </c>
      <c r="Z84" s="142" t="inlineStr">
        <is>
          <t>Mevcut yapı korunmalı</t>
        </is>
      </c>
      <c r="AA84" s="142" t="inlineStr">
        <is>
          <t>Mağaza: BAYRAKLI | Unvan: REYON GÖREVLİSİ | Yönetim normu: 2 | Mevcut: 2 | AI normu: 1 | 90 günlük tahmini açık: 0 | Öneri: Mevcut yapı korunmalı</t>
        </is>
      </c>
    </row>
    <row r="85" ht="30" customHeight="1" s="113">
      <c r="A85" s="131" t="inlineStr">
        <is>
          <t>M010</t>
        </is>
      </c>
      <c r="B85" s="131" t="inlineStr">
        <is>
          <t>BAYRAKLI</t>
        </is>
      </c>
      <c r="C85" s="131" t="inlineStr">
        <is>
          <t>DERYA YARDIMCI</t>
        </is>
      </c>
      <c r="D85" s="131" t="inlineStr">
        <is>
          <t>U042</t>
        </is>
      </c>
      <c r="E85" s="131" t="inlineStr">
        <is>
          <t>ŞARKÜTERİ</t>
        </is>
      </c>
      <c r="F85" s="168" t="n">
        <v>1</v>
      </c>
      <c r="G85" s="168" t="n">
        <v>0</v>
      </c>
      <c r="H85" s="168" t="n">
        <v>1220</v>
      </c>
      <c r="I85" s="168" t="n">
        <v>382.5</v>
      </c>
      <c r="J85" s="168" t="n">
        <v>3.18954248366013</v>
      </c>
      <c r="K85" s="168" t="n">
        <v>1</v>
      </c>
      <c r="L85" s="168" t="n">
        <v>1</v>
      </c>
      <c r="M85" s="169" t="n">
        <v>4</v>
      </c>
      <c r="N85" s="169" t="n">
        <v>4</v>
      </c>
      <c r="O85" s="168" t="n">
        <v>1530</v>
      </c>
      <c r="P85" s="170" t="n">
        <v>0.95</v>
      </c>
      <c r="Q85" s="131" t="inlineStr">
        <is>
          <t>Formül</t>
        </is>
      </c>
      <c r="R85" s="169" t="n">
        <v>81</v>
      </c>
      <c r="S85" s="131" t="inlineStr">
        <is>
          <t>Kritik</t>
        </is>
      </c>
      <c r="T85" s="169" t="n">
        <v>4</v>
      </c>
      <c r="U85" s="169" t="n">
        <v>0</v>
      </c>
      <c r="V85" s="169" t="n">
        <v>4</v>
      </c>
      <c r="W85" s="171" t="n">
        <v>231400</v>
      </c>
      <c r="X85" s="171" t="n">
        <v>189327.6</v>
      </c>
      <c r="Y85" s="171" t="n">
        <v>-42072.4</v>
      </c>
      <c r="Z85" s="142" t="inlineStr">
        <is>
          <t>Doğrudan işe alım başlatılmalı</t>
        </is>
      </c>
      <c r="AA85" s="142" t="inlineStr">
        <is>
          <t>Mağaza: BAYRAKLI | Unvan: ŞARKÜTERİ | Yönetim normu: 1 | Mevcut: 0 | AI normu: 4 | 90 günlük tahmini açık: 4 | Öneri: Doğrudan işe alım başlatılmalı</t>
        </is>
      </c>
    </row>
    <row r="86" ht="30" customHeight="1" s="113">
      <c r="A86" s="131" t="inlineStr">
        <is>
          <t>M010</t>
        </is>
      </c>
      <c r="B86" s="131" t="inlineStr">
        <is>
          <t>BAYRAKLI</t>
        </is>
      </c>
      <c r="C86" s="131" t="inlineStr">
        <is>
          <t>DERYA YARDIMCI</t>
        </is>
      </c>
      <c r="D86" s="131" t="inlineStr">
        <is>
          <t>U013</t>
        </is>
      </c>
      <c r="E86" s="131" t="inlineStr">
        <is>
          <t>KASAP</t>
        </is>
      </c>
      <c r="F86" s="168" t="n">
        <v>1</v>
      </c>
      <c r="G86" s="168" t="n">
        <v>0</v>
      </c>
      <c r="H86" s="168" t="n">
        <v>354.9</v>
      </c>
      <c r="I86" s="168" t="n">
        <v>360</v>
      </c>
      <c r="J86" s="168" t="n">
        <v>0.985833333333333</v>
      </c>
      <c r="K86" s="168" t="n">
        <v>1</v>
      </c>
      <c r="L86" s="168" t="n">
        <v>1</v>
      </c>
      <c r="M86" s="169" t="n">
        <v>1</v>
      </c>
      <c r="N86" s="169" t="n">
        <v>1</v>
      </c>
      <c r="O86" s="168" t="n">
        <v>360</v>
      </c>
      <c r="P86" s="170" t="n">
        <v>0.95</v>
      </c>
      <c r="Q86" s="131" t="inlineStr">
        <is>
          <t>Formül</t>
        </is>
      </c>
      <c r="R86" s="169" t="n">
        <v>36</v>
      </c>
      <c r="S86" s="131" t="inlineStr">
        <is>
          <t>Orta</t>
        </is>
      </c>
      <c r="T86" s="169" t="n">
        <v>1</v>
      </c>
      <c r="U86" s="169" t="n">
        <v>0</v>
      </c>
      <c r="V86" s="169" t="n">
        <v>1</v>
      </c>
      <c r="W86" s="171" t="n">
        <v>41600</v>
      </c>
      <c r="X86" s="171" t="n">
        <v>34036.38</v>
      </c>
      <c r="Y86" s="171" t="n">
        <v>-7563.62</v>
      </c>
      <c r="Z86" s="142" t="inlineStr">
        <is>
          <t>Doğrudan işe alım başlatılmalı</t>
        </is>
      </c>
      <c r="AA86" s="142" t="inlineStr">
        <is>
          <t>Mağaza: BAYRAKLI | Unvan: KASAP | Yönetim normu: 1 | Mevcut: 0 | AI normu: 1 | 90 günlük tahmini açık: 1 | Öneri: Doğrudan işe alım başlatılmalı</t>
        </is>
      </c>
    </row>
    <row r="87" ht="30" customHeight="1" s="113">
      <c r="A87" s="131" t="inlineStr">
        <is>
          <t>M010</t>
        </is>
      </c>
      <c r="B87" s="131" t="inlineStr">
        <is>
          <t>BAYRAKLI</t>
        </is>
      </c>
      <c r="C87" s="131" t="inlineStr">
        <is>
          <t>DERYA YARDIMCI</t>
        </is>
      </c>
      <c r="D87" s="131" t="inlineStr">
        <is>
          <t>U017</t>
        </is>
      </c>
      <c r="E87" s="131" t="inlineStr">
        <is>
          <t>MANAV</t>
        </is>
      </c>
      <c r="F87" s="168" t="n">
        <v>2</v>
      </c>
      <c r="G87" s="168" t="n">
        <v>2</v>
      </c>
      <c r="H87" s="168" t="n">
        <v>61</v>
      </c>
      <c r="I87" s="168" t="n">
        <v>386.75</v>
      </c>
      <c r="J87" s="168" t="n">
        <v>0.157724628312864</v>
      </c>
      <c r="K87" s="168" t="n">
        <v>1</v>
      </c>
      <c r="L87" s="168" t="n">
        <v>1</v>
      </c>
      <c r="M87" s="169" t="n">
        <v>1</v>
      </c>
      <c r="N87" s="169" t="n">
        <v>-1</v>
      </c>
      <c r="O87" s="168" t="n">
        <v>-386.75</v>
      </c>
      <c r="P87" s="170" t="n">
        <v>0.95</v>
      </c>
      <c r="Q87" s="131" t="inlineStr">
        <is>
          <t>Formül</t>
        </is>
      </c>
      <c r="R87" s="169" t="n">
        <v>0</v>
      </c>
      <c r="S87" s="131" t="inlineStr">
        <is>
          <t>Düşük</t>
        </is>
      </c>
      <c r="T87" s="169" t="n">
        <v>0</v>
      </c>
      <c r="U87" s="169" t="n">
        <v>0</v>
      </c>
      <c r="V87" s="169" t="n">
        <v>0</v>
      </c>
      <c r="W87" s="171" t="n">
        <v>0</v>
      </c>
      <c r="X87" s="171" t="n">
        <v>0</v>
      </c>
      <c r="Y87" s="171" t="n">
        <v>0</v>
      </c>
      <c r="Z87" s="142" t="inlineStr">
        <is>
          <t>Mevcut yapı korunmalı</t>
        </is>
      </c>
      <c r="AA87" s="142" t="inlineStr">
        <is>
          <t>Mağaza: BAYRAKLI | Unvan: MANAV | Yönetim normu: 2 | Mevcut: 2 | AI normu: 1 | 90 günlük tahmini açık: 0 | Öneri: Mevcut yapı korunmalı</t>
        </is>
      </c>
    </row>
    <row r="88" ht="45" customHeight="1" s="113">
      <c r="A88" s="131" t="inlineStr">
        <is>
          <t>M010</t>
        </is>
      </c>
      <c r="B88" s="131" t="inlineStr">
        <is>
          <t>BAYRAKLI</t>
        </is>
      </c>
      <c r="C88" s="131" t="inlineStr">
        <is>
          <t>DERYA YARDIMCI</t>
        </is>
      </c>
      <c r="D88" s="131" t="inlineStr">
        <is>
          <t>U023</t>
        </is>
      </c>
      <c r="E88" s="131" t="inlineStr">
        <is>
          <t>ONLİNE TOPLAYICI</t>
        </is>
      </c>
      <c r="F88" s="168" t="n">
        <v>0</v>
      </c>
      <c r="G88" s="168" t="n">
        <v>0</v>
      </c>
      <c r="H88" s="168" t="n">
        <v>1001</v>
      </c>
      <c r="I88" s="168" t="n">
        <v>404.8</v>
      </c>
      <c r="J88" s="168" t="n">
        <v>2.47282608695652</v>
      </c>
      <c r="K88" s="168" t="n">
        <v>1</v>
      </c>
      <c r="L88" s="168" t="n">
        <v>1</v>
      </c>
      <c r="M88" s="169" t="n">
        <v>3</v>
      </c>
      <c r="N88" s="169" t="n">
        <v>3</v>
      </c>
      <c r="O88" s="168" t="n">
        <v>1214.4</v>
      </c>
      <c r="P88" s="170" t="n">
        <v>0.95</v>
      </c>
      <c r="Q88" s="131" t="inlineStr">
        <is>
          <t>Formül</t>
        </is>
      </c>
      <c r="R88" s="169" t="n">
        <v>66</v>
      </c>
      <c r="S88" s="131" t="inlineStr">
        <is>
          <t>Yüksek</t>
        </is>
      </c>
      <c r="T88" s="169" t="n">
        <v>3</v>
      </c>
      <c r="U88" s="169" t="n">
        <v>0</v>
      </c>
      <c r="V88" s="169" t="n">
        <v>3</v>
      </c>
      <c r="W88" s="171" t="n">
        <v>222300</v>
      </c>
      <c r="X88" s="171" t="n">
        <v>181881.72</v>
      </c>
      <c r="Y88" s="171" t="n">
        <v>-40418.28</v>
      </c>
      <c r="Z88" s="142" t="inlineStr">
        <is>
          <t>Doğrudan işe alım başlatılmalı</t>
        </is>
      </c>
      <c r="AA88" s="142" t="inlineStr">
        <is>
          <t>Mağaza: BAYRAKLI | Unvan: ONLİNE TOPLAYICI | Yönetim normu: 0 | Mevcut: 0 | AI normu: 3 | 90 günlük tahmini açık: 3 | Öneri: Doğrudan işe alım başlatılmalı</t>
        </is>
      </c>
    </row>
    <row r="89" ht="45" customHeight="1" s="113">
      <c r="A89" s="131" t="inlineStr">
        <is>
          <t>M010</t>
        </is>
      </c>
      <c r="B89" s="131" t="inlineStr">
        <is>
          <t>BAYRAKLI</t>
        </is>
      </c>
      <c r="C89" s="131" t="inlineStr">
        <is>
          <t>DERYA YARDIMCI</t>
        </is>
      </c>
      <c r="D89" s="131" t="inlineStr">
        <is>
          <t>U024</t>
        </is>
      </c>
      <c r="E89" s="131" t="inlineStr">
        <is>
          <t>ONLİNE ŞOFÖR</t>
        </is>
      </c>
      <c r="F89" s="168" t="n">
        <v>0</v>
      </c>
      <c r="G89" s="168" t="n">
        <v>0</v>
      </c>
      <c r="H89" s="168" t="n">
        <v>1716</v>
      </c>
      <c r="I89" s="168" t="n">
        <v>369</v>
      </c>
      <c r="J89" s="168" t="n">
        <v>4.65040650406504</v>
      </c>
      <c r="K89" s="168" t="n">
        <v>1</v>
      </c>
      <c r="L89" s="168" t="n">
        <v>1</v>
      </c>
      <c r="M89" s="169" t="n">
        <v>5</v>
      </c>
      <c r="N89" s="169" t="n">
        <v>5</v>
      </c>
      <c r="O89" s="168" t="n">
        <v>1845</v>
      </c>
      <c r="P89" s="170" t="n">
        <v>0.95</v>
      </c>
      <c r="Q89" s="131" t="inlineStr">
        <is>
          <t>Formül</t>
        </is>
      </c>
      <c r="R89" s="169" t="n">
        <v>96</v>
      </c>
      <c r="S89" s="131" t="inlineStr">
        <is>
          <t>Kritik</t>
        </is>
      </c>
      <c r="T89" s="169" t="n">
        <v>5</v>
      </c>
      <c r="U89" s="169" t="n">
        <v>0</v>
      </c>
      <c r="V89" s="169" t="n">
        <v>5</v>
      </c>
      <c r="W89" s="171" t="n">
        <v>386750</v>
      </c>
      <c r="X89" s="171" t="n">
        <v>316431.9</v>
      </c>
      <c r="Y89" s="171" t="n">
        <v>-70318.10000000001</v>
      </c>
      <c r="Z89" s="142" t="inlineStr">
        <is>
          <t>Doğrudan işe alım başlatılmalı</t>
        </is>
      </c>
      <c r="AA89" s="142" t="inlineStr">
        <is>
          <t>Mağaza: BAYRAKLI | Unvan: ONLİNE ŞOFÖR | Yönetim normu: 0 | Mevcut: 0 | AI normu: 5 | 90 günlük tahmini açık: 5 | Öneri: Doğrudan işe alım başlatılmalı</t>
        </is>
      </c>
    </row>
    <row r="90" ht="30" customHeight="1" s="113">
      <c r="A90" s="131" t="inlineStr">
        <is>
          <t>M010</t>
        </is>
      </c>
      <c r="B90" s="131" t="inlineStr">
        <is>
          <t>BAYRAKLI</t>
        </is>
      </c>
      <c r="C90" s="131" t="inlineStr">
        <is>
          <t>DERYA YARDIMCI</t>
        </is>
      </c>
      <c r="D90" s="131" t="inlineStr">
        <is>
          <t>U002</t>
        </is>
      </c>
      <c r="E90" s="131" t="inlineStr">
        <is>
          <t>BAKLİYAT</t>
        </is>
      </c>
      <c r="F90" s="168" t="n">
        <v>1</v>
      </c>
      <c r="G90" s="168" t="n">
        <v>1</v>
      </c>
      <c r="H90" s="168" t="n">
        <v>20</v>
      </c>
      <c r="I90" s="168" t="n">
        <v>386.75</v>
      </c>
      <c r="J90" s="168" t="n">
        <v>0.0517129928894635</v>
      </c>
      <c r="K90" s="168" t="n">
        <v>1</v>
      </c>
      <c r="L90" s="168" t="n">
        <v>1</v>
      </c>
      <c r="M90" s="169" t="n">
        <v>1</v>
      </c>
      <c r="N90" s="169" t="n">
        <v>0</v>
      </c>
      <c r="O90" s="168" t="n">
        <v>0</v>
      </c>
      <c r="P90" s="170" t="n">
        <v>0.95</v>
      </c>
      <c r="Q90" s="131" t="inlineStr">
        <is>
          <t>Formül</t>
        </is>
      </c>
      <c r="R90" s="169" t="n">
        <v>1</v>
      </c>
      <c r="S90" s="131" t="inlineStr">
        <is>
          <t>Düşük</t>
        </is>
      </c>
      <c r="T90" s="169" t="n">
        <v>1</v>
      </c>
      <c r="U90" s="169" t="n">
        <v>0</v>
      </c>
      <c r="V90" s="169" t="n">
        <v>1</v>
      </c>
      <c r="W90" s="171" t="n">
        <v>44850</v>
      </c>
      <c r="X90" s="171" t="n">
        <v>36695.52</v>
      </c>
      <c r="Y90" s="171" t="n">
        <v>-8154.48</v>
      </c>
      <c r="Z90" s="142" t="inlineStr">
        <is>
          <t>Doğrudan işe alım başlatılmalı</t>
        </is>
      </c>
      <c r="AA90" s="142" t="inlineStr">
        <is>
          <t>Mağaza: BAYRAKLI | Unvan: BAKLİYAT | Yönetim normu: 1 | Mevcut: 1 | AI normu: 1 | 90 günlük tahmini açık: 1 | Öneri: Doğrudan işe alım başlatılmalı</t>
        </is>
      </c>
    </row>
    <row r="91" ht="30" customHeight="1" s="113">
      <c r="A91" s="131" t="inlineStr">
        <is>
          <t>M010</t>
        </is>
      </c>
      <c r="B91" s="131" t="inlineStr">
        <is>
          <t>BAYRAKLI</t>
        </is>
      </c>
      <c r="C91" s="131" t="inlineStr">
        <is>
          <t>DERYA YARDIMCI</t>
        </is>
      </c>
      <c r="D91" s="131" t="inlineStr">
        <is>
          <t>U034</t>
        </is>
      </c>
      <c r="E91" s="131" t="inlineStr">
        <is>
          <t>UNLU MAMÜLLER</t>
        </is>
      </c>
      <c r="F91" s="168" t="n">
        <v>0</v>
      </c>
      <c r="G91" s="168" t="n">
        <v>0</v>
      </c>
      <c r="H91" s="168" t="n">
        <v>125</v>
      </c>
      <c r="I91" s="168" t="n">
        <v>369</v>
      </c>
      <c r="J91" s="168" t="n">
        <v>0.338753387533875</v>
      </c>
      <c r="K91" s="168" t="n">
        <v>1</v>
      </c>
      <c r="L91" s="168" t="n">
        <v>1</v>
      </c>
      <c r="M91" s="169" t="n">
        <v>1</v>
      </c>
      <c r="N91" s="169" t="n">
        <v>1</v>
      </c>
      <c r="O91" s="168" t="n">
        <v>369</v>
      </c>
      <c r="P91" s="170" t="n">
        <v>0.95</v>
      </c>
      <c r="Q91" s="131" t="inlineStr">
        <is>
          <t>Formül</t>
        </is>
      </c>
      <c r="R91" s="169" t="n">
        <v>36</v>
      </c>
      <c r="S91" s="131" t="inlineStr">
        <is>
          <t>Orta</t>
        </is>
      </c>
      <c r="T91" s="169" t="n">
        <v>1</v>
      </c>
      <c r="U91" s="169" t="n">
        <v>0</v>
      </c>
      <c r="V91" s="169" t="n">
        <v>1</v>
      </c>
      <c r="W91" s="171" t="n">
        <v>70850</v>
      </c>
      <c r="X91" s="171" t="n">
        <v>57968.1</v>
      </c>
      <c r="Y91" s="171" t="n">
        <v>-12881.9</v>
      </c>
      <c r="Z91" s="142" t="inlineStr">
        <is>
          <t>Doğrudan işe alım başlatılmalı</t>
        </is>
      </c>
      <c r="AA91" s="142" t="inlineStr">
        <is>
          <t>Mağaza: BAYRAKLI | Unvan: UNLU MAMÜLLER | Yönetim normu: 0 | Mevcut: 0 | AI normu: 1 | 90 günlük tahmini açık: 1 | Öneri: Doğrudan işe alım başlatılmalı</t>
        </is>
      </c>
    </row>
    <row r="92" ht="45" customHeight="1" s="113">
      <c r="A92" s="131" t="inlineStr">
        <is>
          <t>M011</t>
        </is>
      </c>
      <c r="B92" s="131" t="inlineStr">
        <is>
          <t>BOZYAKA</t>
        </is>
      </c>
      <c r="C92" s="131" t="inlineStr">
        <is>
          <t>ERTAN TEKİ</t>
        </is>
      </c>
      <c r="D92" s="131" t="inlineStr">
        <is>
          <t>U015</t>
        </is>
      </c>
      <c r="E92" s="131" t="inlineStr">
        <is>
          <t>KASİYER</t>
        </is>
      </c>
      <c r="F92" s="168" t="n">
        <v>2</v>
      </c>
      <c r="G92" s="168" t="n">
        <v>2</v>
      </c>
      <c r="H92" s="168" t="n">
        <v>4854</v>
      </c>
      <c r="I92" s="168" t="n">
        <v>414</v>
      </c>
      <c r="J92" s="168" t="n">
        <v>11.7246376811594</v>
      </c>
      <c r="K92" s="168" t="n">
        <v>2</v>
      </c>
      <c r="L92" s="168" t="n">
        <v>1</v>
      </c>
      <c r="M92" s="169" t="n">
        <v>12</v>
      </c>
      <c r="N92" s="169" t="n">
        <v>10</v>
      </c>
      <c r="O92" s="168" t="n">
        <v>4140</v>
      </c>
      <c r="P92" s="170" t="n">
        <v>0.95</v>
      </c>
      <c r="Q92" s="131" t="inlineStr">
        <is>
          <t>Formül</t>
        </is>
      </c>
      <c r="R92" s="169" t="n">
        <v>100</v>
      </c>
      <c r="S92" s="131" t="inlineStr">
        <is>
          <t>Kritik</t>
        </is>
      </c>
      <c r="T92" s="169" t="n">
        <v>11</v>
      </c>
      <c r="U92" s="169" t="n">
        <v>0</v>
      </c>
      <c r="V92" s="169" t="n">
        <v>11</v>
      </c>
      <c r="W92" s="171" t="n">
        <v>529100</v>
      </c>
      <c r="X92" s="171" t="n">
        <v>432899.28</v>
      </c>
      <c r="Y92" s="171" t="n">
        <v>-96200.72</v>
      </c>
      <c r="Z92" s="142" t="inlineStr">
        <is>
          <t>Doğrudan işe alım başlatılmalı</t>
        </is>
      </c>
      <c r="AA92" s="142" t="inlineStr">
        <is>
          <t>Mağaza: BOZYAKA | Unvan: KASİYER | Yönetim normu: 2 | Mevcut: 2 | AI normu: 12 | 90 günlük tahmini açık: 11 | Öneri: Doğrudan işe alım başlatılmalı</t>
        </is>
      </c>
    </row>
    <row r="93" ht="30" customHeight="1" s="113">
      <c r="A93" s="131" t="inlineStr">
        <is>
          <t>M011</t>
        </is>
      </c>
      <c r="B93" s="131" t="inlineStr">
        <is>
          <t>BOZYAKA</t>
        </is>
      </c>
      <c r="C93" s="131" t="inlineStr">
        <is>
          <t>ERTAN TEKİ</t>
        </is>
      </c>
      <c r="D93" s="131" t="inlineStr">
        <is>
          <t>U026</t>
        </is>
      </c>
      <c r="E93" s="131" t="inlineStr">
        <is>
          <t>REYON GÖREVLİSİ</t>
        </is>
      </c>
      <c r="F93" s="168" t="n">
        <v>2</v>
      </c>
      <c r="G93" s="168" t="n">
        <v>2</v>
      </c>
      <c r="H93" s="168" t="n">
        <v>962.55</v>
      </c>
      <c r="I93" s="168" t="n">
        <v>386.75</v>
      </c>
      <c r="J93" s="168" t="n">
        <v>2.48881706528765</v>
      </c>
      <c r="K93" s="168" t="n">
        <v>1</v>
      </c>
      <c r="L93" s="168" t="n">
        <v>1</v>
      </c>
      <c r="M93" s="169" t="n">
        <v>3</v>
      </c>
      <c r="N93" s="169" t="n">
        <v>1</v>
      </c>
      <c r="O93" s="168" t="n">
        <v>386.75</v>
      </c>
      <c r="P93" s="170" t="n">
        <v>0.95</v>
      </c>
      <c r="Q93" s="131" t="inlineStr">
        <is>
          <t>Formül</t>
        </is>
      </c>
      <c r="R93" s="169" t="n">
        <v>36</v>
      </c>
      <c r="S93" s="131" t="inlineStr">
        <is>
          <t>Orta</t>
        </is>
      </c>
      <c r="T93" s="169" t="n">
        <v>2</v>
      </c>
      <c r="U93" s="169" t="n">
        <v>2</v>
      </c>
      <c r="V93" s="169" t="n">
        <v>0</v>
      </c>
      <c r="W93" s="171" t="n">
        <v>0</v>
      </c>
      <c r="X93" s="171" t="n">
        <v>73391.03999999999</v>
      </c>
      <c r="Y93" s="171" t="n">
        <v>73391.03999999999</v>
      </c>
      <c r="Z93" s="142" t="inlineStr">
        <is>
          <t>Transfer ile kapatılmalı</t>
        </is>
      </c>
      <c r="AA93" s="142" t="inlineStr">
        <is>
          <t>Mağaza: BOZYAKA | Unvan: REYON GÖREVLİSİ | Yönetim normu: 2 | Mevcut: 2 | AI normu: 3 | 90 günlük tahmini açık: 2 | Öneri: Transfer ile kapatılmalı</t>
        </is>
      </c>
    </row>
    <row r="94" ht="30" customHeight="1" s="113">
      <c r="A94" s="131" t="inlineStr">
        <is>
          <t>M011</t>
        </is>
      </c>
      <c r="B94" s="131" t="inlineStr">
        <is>
          <t>BOZYAKA</t>
        </is>
      </c>
      <c r="C94" s="131" t="inlineStr">
        <is>
          <t>ERTAN TEKİ</t>
        </is>
      </c>
      <c r="D94" s="131" t="inlineStr">
        <is>
          <t>U042</t>
        </is>
      </c>
      <c r="E94" s="131" t="inlineStr">
        <is>
          <t>ŞARKÜTERİ</t>
        </is>
      </c>
      <c r="F94" s="168" t="n">
        <v>1</v>
      </c>
      <c r="G94" s="168" t="n">
        <v>0</v>
      </c>
      <c r="H94" s="168" t="n">
        <v>993.5</v>
      </c>
      <c r="I94" s="168" t="n">
        <v>382.5</v>
      </c>
      <c r="J94" s="168" t="n">
        <v>2.59738562091503</v>
      </c>
      <c r="K94" s="168" t="n">
        <v>1</v>
      </c>
      <c r="L94" s="168" t="n">
        <v>1</v>
      </c>
      <c r="M94" s="169" t="n">
        <v>3</v>
      </c>
      <c r="N94" s="169" t="n">
        <v>3</v>
      </c>
      <c r="O94" s="168" t="n">
        <v>1147.5</v>
      </c>
      <c r="P94" s="170" t="n">
        <v>0.95</v>
      </c>
      <c r="Q94" s="131" t="inlineStr">
        <is>
          <t>Formül</t>
        </is>
      </c>
      <c r="R94" s="169" t="n">
        <v>66</v>
      </c>
      <c r="S94" s="131" t="inlineStr">
        <is>
          <t>Yüksek</t>
        </is>
      </c>
      <c r="T94" s="169" t="n">
        <v>3</v>
      </c>
      <c r="U94" s="169" t="n">
        <v>0</v>
      </c>
      <c r="V94" s="169" t="n">
        <v>3</v>
      </c>
      <c r="W94" s="171" t="n">
        <v>173550</v>
      </c>
      <c r="X94" s="171" t="n">
        <v>141995.7</v>
      </c>
      <c r="Y94" s="171" t="n">
        <v>-31554.3</v>
      </c>
      <c r="Z94" s="142" t="inlineStr">
        <is>
          <t>Doğrudan işe alım başlatılmalı</t>
        </is>
      </c>
      <c r="AA94" s="142" t="inlineStr">
        <is>
          <t>Mağaza: BOZYAKA | Unvan: ŞARKÜTERİ | Yönetim normu: 1 | Mevcut: 0 | AI normu: 3 | 90 günlük tahmini açık: 3 | Öneri: Doğrudan işe alım başlatılmalı</t>
        </is>
      </c>
    </row>
    <row r="95" ht="30" customHeight="1" s="113">
      <c r="A95" s="131" t="inlineStr">
        <is>
          <t>M011</t>
        </is>
      </c>
      <c r="B95" s="131" t="inlineStr">
        <is>
          <t>BOZYAKA</t>
        </is>
      </c>
      <c r="C95" s="131" t="inlineStr">
        <is>
          <t>ERTAN TEKİ</t>
        </is>
      </c>
      <c r="D95" s="131" t="inlineStr">
        <is>
          <t>U013</t>
        </is>
      </c>
      <c r="E95" s="131" t="inlineStr">
        <is>
          <t>KASAP</t>
        </is>
      </c>
      <c r="F95" s="168" t="n">
        <v>1</v>
      </c>
      <c r="G95" s="168" t="n">
        <v>1</v>
      </c>
      <c r="H95" s="168" t="n">
        <v>299.7</v>
      </c>
      <c r="I95" s="168" t="n">
        <v>360</v>
      </c>
      <c r="J95" s="168" t="n">
        <v>0.8325</v>
      </c>
      <c r="K95" s="168" t="n">
        <v>1</v>
      </c>
      <c r="L95" s="168" t="n">
        <v>1</v>
      </c>
      <c r="M95" s="169" t="n">
        <v>1</v>
      </c>
      <c r="N95" s="169" t="n">
        <v>0</v>
      </c>
      <c r="O95" s="168" t="n">
        <v>0</v>
      </c>
      <c r="P95" s="170" t="n">
        <v>0.95</v>
      </c>
      <c r="Q95" s="131" t="inlineStr">
        <is>
          <t>Formül</t>
        </is>
      </c>
      <c r="R95" s="169" t="n">
        <v>1</v>
      </c>
      <c r="S95" s="131" t="inlineStr">
        <is>
          <t>Düşük</t>
        </is>
      </c>
      <c r="T95" s="169" t="n">
        <v>1</v>
      </c>
      <c r="U95" s="169" t="n">
        <v>0</v>
      </c>
      <c r="V95" s="169" t="n">
        <v>1</v>
      </c>
      <c r="W95" s="171" t="n">
        <v>41600</v>
      </c>
      <c r="X95" s="171" t="n">
        <v>34036.38</v>
      </c>
      <c r="Y95" s="171" t="n">
        <v>-7563.62</v>
      </c>
      <c r="Z95" s="142" t="inlineStr">
        <is>
          <t>Doğrudan işe alım başlatılmalı</t>
        </is>
      </c>
      <c r="AA95" s="142" t="inlineStr">
        <is>
          <t>Mağaza: BOZYAKA | Unvan: KASAP | Yönetim normu: 1 | Mevcut: 1 | AI normu: 1 | 90 günlük tahmini açık: 1 | Öneri: Doğrudan işe alım başlatılmalı</t>
        </is>
      </c>
    </row>
    <row r="96" ht="30" customHeight="1" s="113">
      <c r="A96" s="131" t="inlineStr">
        <is>
          <t>M011</t>
        </is>
      </c>
      <c r="B96" s="131" t="inlineStr">
        <is>
          <t>BOZYAKA</t>
        </is>
      </c>
      <c r="C96" s="131" t="inlineStr">
        <is>
          <t>ERTAN TEKİ</t>
        </is>
      </c>
      <c r="D96" s="131" t="inlineStr">
        <is>
          <t>U017</t>
        </is>
      </c>
      <c r="E96" s="131" t="inlineStr">
        <is>
          <t>MANAV</t>
        </is>
      </c>
      <c r="F96" s="168" t="n">
        <v>2</v>
      </c>
      <c r="G96" s="168" t="n">
        <v>2</v>
      </c>
      <c r="H96" s="168" t="n">
        <v>166.8</v>
      </c>
      <c r="I96" s="168" t="n">
        <v>386.75</v>
      </c>
      <c r="J96" s="168" t="n">
        <v>0.431286360698125</v>
      </c>
      <c r="K96" s="168" t="n">
        <v>1</v>
      </c>
      <c r="L96" s="168" t="n">
        <v>1</v>
      </c>
      <c r="M96" s="169" t="n">
        <v>1</v>
      </c>
      <c r="N96" s="169" t="n">
        <v>-1</v>
      </c>
      <c r="O96" s="168" t="n">
        <v>-386.75</v>
      </c>
      <c r="P96" s="170" t="n">
        <v>0.95</v>
      </c>
      <c r="Q96" s="131" t="inlineStr">
        <is>
          <t>Formül</t>
        </is>
      </c>
      <c r="R96" s="169" t="n">
        <v>0</v>
      </c>
      <c r="S96" s="131" t="inlineStr">
        <is>
          <t>Düşük</t>
        </is>
      </c>
      <c r="T96" s="169" t="n">
        <v>0</v>
      </c>
      <c r="U96" s="169" t="n">
        <v>0</v>
      </c>
      <c r="V96" s="169" t="n">
        <v>0</v>
      </c>
      <c r="W96" s="171" t="n">
        <v>0</v>
      </c>
      <c r="X96" s="171" t="n">
        <v>0</v>
      </c>
      <c r="Y96" s="171" t="n">
        <v>0</v>
      </c>
      <c r="Z96" s="142" t="inlineStr">
        <is>
          <t>Mevcut yapı korunmalı</t>
        </is>
      </c>
      <c r="AA96" s="142" t="inlineStr">
        <is>
          <t>Mağaza: BOZYAKA | Unvan: MANAV | Yönetim normu: 2 | Mevcut: 2 | AI normu: 1 | 90 günlük tahmini açık: 0 | Öneri: Mevcut yapı korunmalı</t>
        </is>
      </c>
    </row>
    <row r="97" ht="45" customHeight="1" s="113">
      <c r="A97" s="131" t="inlineStr">
        <is>
          <t>M011</t>
        </is>
      </c>
      <c r="B97" s="131" t="inlineStr">
        <is>
          <t>BOZYAKA</t>
        </is>
      </c>
      <c r="C97" s="131" t="inlineStr">
        <is>
          <t>ERTAN TEKİ</t>
        </is>
      </c>
      <c r="D97" s="131" t="inlineStr">
        <is>
          <t>U023</t>
        </is>
      </c>
      <c r="E97" s="131" t="inlineStr">
        <is>
          <t>ONLİNE TOPLAYICI</t>
        </is>
      </c>
      <c r="F97" s="168" t="n">
        <v>0</v>
      </c>
      <c r="G97" s="168" t="n">
        <v>0</v>
      </c>
      <c r="H97" s="168" t="n">
        <v>1246</v>
      </c>
      <c r="I97" s="168" t="n">
        <v>404.8</v>
      </c>
      <c r="J97" s="168" t="n">
        <v>3.07806324110672</v>
      </c>
      <c r="K97" s="168" t="n">
        <v>1</v>
      </c>
      <c r="L97" s="168" t="n">
        <v>1</v>
      </c>
      <c r="M97" s="169" t="n">
        <v>4</v>
      </c>
      <c r="N97" s="169" t="n">
        <v>4</v>
      </c>
      <c r="O97" s="168" t="n">
        <v>1619.2</v>
      </c>
      <c r="P97" s="170" t="n">
        <v>0.95</v>
      </c>
      <c r="Q97" s="131" t="inlineStr">
        <is>
          <t>Formül</t>
        </is>
      </c>
      <c r="R97" s="169" t="n">
        <v>81</v>
      </c>
      <c r="S97" s="131" t="inlineStr">
        <is>
          <t>Kritik</t>
        </is>
      </c>
      <c r="T97" s="169" t="n">
        <v>4</v>
      </c>
      <c r="U97" s="169" t="n">
        <v>0</v>
      </c>
      <c r="V97" s="169" t="n">
        <v>4</v>
      </c>
      <c r="W97" s="171" t="n">
        <v>296400</v>
      </c>
      <c r="X97" s="171" t="n">
        <v>242508.96</v>
      </c>
      <c r="Y97" s="171" t="n">
        <v>-53891.04</v>
      </c>
      <c r="Z97" s="142" t="inlineStr">
        <is>
          <t>Doğrudan işe alım başlatılmalı</t>
        </is>
      </c>
      <c r="AA97" s="142" t="inlineStr">
        <is>
          <t>Mağaza: BOZYAKA | Unvan: ONLİNE TOPLAYICI | Yönetim normu: 0 | Mevcut: 0 | AI normu: 4 | 90 günlük tahmini açık: 4 | Öneri: Doğrudan işe alım başlatılmalı</t>
        </is>
      </c>
    </row>
    <row r="98" ht="45" customHeight="1" s="113">
      <c r="A98" s="131" t="inlineStr">
        <is>
          <t>M011</t>
        </is>
      </c>
      <c r="B98" s="131" t="inlineStr">
        <is>
          <t>BOZYAKA</t>
        </is>
      </c>
      <c r="C98" s="131" t="inlineStr">
        <is>
          <t>ERTAN TEKİ</t>
        </is>
      </c>
      <c r="D98" s="131" t="inlineStr">
        <is>
          <t>U024</t>
        </is>
      </c>
      <c r="E98" s="131" t="inlineStr">
        <is>
          <t>ONLİNE ŞOFÖR</t>
        </is>
      </c>
      <c r="F98" s="168" t="n">
        <v>0</v>
      </c>
      <c r="G98" s="168" t="n">
        <v>0</v>
      </c>
      <c r="H98" s="168" t="n">
        <v>2136</v>
      </c>
      <c r="I98" s="168" t="n">
        <v>369</v>
      </c>
      <c r="J98" s="168" t="n">
        <v>5.78861788617886</v>
      </c>
      <c r="K98" s="168" t="n">
        <v>1</v>
      </c>
      <c r="L98" s="168" t="n">
        <v>1</v>
      </c>
      <c r="M98" s="169" t="n">
        <v>6</v>
      </c>
      <c r="N98" s="169" t="n">
        <v>6</v>
      </c>
      <c r="O98" s="168" t="n">
        <v>2214</v>
      </c>
      <c r="P98" s="170" t="n">
        <v>0.95</v>
      </c>
      <c r="Q98" s="131" t="inlineStr">
        <is>
          <t>Formül</t>
        </is>
      </c>
      <c r="R98" s="169" t="n">
        <v>100</v>
      </c>
      <c r="S98" s="131" t="inlineStr">
        <is>
          <t>Kritik</t>
        </is>
      </c>
      <c r="T98" s="169" t="n">
        <v>6</v>
      </c>
      <c r="U98" s="169" t="n">
        <v>0</v>
      </c>
      <c r="V98" s="169" t="n">
        <v>6</v>
      </c>
      <c r="W98" s="171" t="n">
        <v>464100</v>
      </c>
      <c r="X98" s="171" t="n">
        <v>379718.28</v>
      </c>
      <c r="Y98" s="171" t="n">
        <v>-84381.72</v>
      </c>
      <c r="Z98" s="142" t="inlineStr">
        <is>
          <t>Doğrudan işe alım başlatılmalı</t>
        </is>
      </c>
      <c r="AA98" s="142" t="inlineStr">
        <is>
          <t>Mağaza: BOZYAKA | Unvan: ONLİNE ŞOFÖR | Yönetim normu: 0 | Mevcut: 0 | AI normu: 6 | 90 günlük tahmini açık: 6 | Öneri: Doğrudan işe alım başlatılmalı</t>
        </is>
      </c>
    </row>
    <row r="99" ht="30" customHeight="1" s="113">
      <c r="A99" s="131" t="inlineStr">
        <is>
          <t>M011</t>
        </is>
      </c>
      <c r="B99" s="131" t="inlineStr">
        <is>
          <t>BOZYAKA</t>
        </is>
      </c>
      <c r="C99" s="131" t="inlineStr">
        <is>
          <t>ERTAN TEKİ</t>
        </is>
      </c>
      <c r="D99" s="131" t="inlineStr">
        <is>
          <t>U002</t>
        </is>
      </c>
      <c r="E99" s="131" t="inlineStr">
        <is>
          <t>BAKLİYAT</t>
        </is>
      </c>
      <c r="F99" s="168" t="n">
        <v>0</v>
      </c>
      <c r="G99" s="168" t="n">
        <v>0</v>
      </c>
      <c r="H99" s="168" t="n">
        <v>70</v>
      </c>
      <c r="I99" s="168" t="n">
        <v>386.75</v>
      </c>
      <c r="J99" s="168" t="n">
        <v>0.180995475113122</v>
      </c>
      <c r="K99" s="168" t="n">
        <v>1</v>
      </c>
      <c r="L99" s="168" t="n">
        <v>1</v>
      </c>
      <c r="M99" s="169" t="n">
        <v>1</v>
      </c>
      <c r="N99" s="169" t="n">
        <v>1</v>
      </c>
      <c r="O99" s="168" t="n">
        <v>386.75</v>
      </c>
      <c r="P99" s="170" t="n">
        <v>0.95</v>
      </c>
      <c r="Q99" s="131" t="inlineStr">
        <is>
          <t>Formül</t>
        </is>
      </c>
      <c r="R99" s="169" t="n">
        <v>36</v>
      </c>
      <c r="S99" s="131" t="inlineStr">
        <is>
          <t>Orta</t>
        </is>
      </c>
      <c r="T99" s="169" t="n">
        <v>1</v>
      </c>
      <c r="U99" s="169" t="n">
        <v>0</v>
      </c>
      <c r="V99" s="169" t="n">
        <v>1</v>
      </c>
      <c r="W99" s="171" t="n">
        <v>44850</v>
      </c>
      <c r="X99" s="171" t="n">
        <v>36695.52</v>
      </c>
      <c r="Y99" s="171" t="n">
        <v>-8154.48</v>
      </c>
      <c r="Z99" s="142" t="inlineStr">
        <is>
          <t>Doğrudan işe alım başlatılmalı</t>
        </is>
      </c>
      <c r="AA99" s="142" t="inlineStr">
        <is>
          <t>Mağaza: BOZYAKA | Unvan: BAKLİYAT | Yönetim normu: 0 | Mevcut: 0 | AI normu: 1 | 90 günlük tahmini açık: 1 | Öneri: Doğrudan işe alım başlatılmalı</t>
        </is>
      </c>
    </row>
    <row r="100" ht="30" customHeight="1" s="113">
      <c r="A100" s="131" t="inlineStr">
        <is>
          <t>M011</t>
        </is>
      </c>
      <c r="B100" s="131" t="inlineStr">
        <is>
          <t>BOZYAKA</t>
        </is>
      </c>
      <c r="C100" s="131" t="inlineStr">
        <is>
          <t>ERTAN TEKİ</t>
        </is>
      </c>
      <c r="D100" s="131" t="inlineStr">
        <is>
          <t>U034</t>
        </is>
      </c>
      <c r="E100" s="131" t="inlineStr">
        <is>
          <t>UNLU MAMÜLLER</t>
        </is>
      </c>
      <c r="F100" s="168" t="n">
        <v>0</v>
      </c>
      <c r="G100" s="168" t="n">
        <v>0</v>
      </c>
      <c r="H100" s="168" t="n">
        <v>100</v>
      </c>
      <c r="I100" s="168" t="n">
        <v>369</v>
      </c>
      <c r="J100" s="168" t="n">
        <v>0.2710027100271</v>
      </c>
      <c r="K100" s="168" t="n">
        <v>1</v>
      </c>
      <c r="L100" s="168" t="n">
        <v>1</v>
      </c>
      <c r="M100" s="169" t="n">
        <v>1</v>
      </c>
      <c r="N100" s="169" t="n">
        <v>1</v>
      </c>
      <c r="O100" s="168" t="n">
        <v>369</v>
      </c>
      <c r="P100" s="170" t="n">
        <v>0.95</v>
      </c>
      <c r="Q100" s="131" t="inlineStr">
        <is>
          <t>Formül</t>
        </is>
      </c>
      <c r="R100" s="169" t="n">
        <v>36</v>
      </c>
      <c r="S100" s="131" t="inlineStr">
        <is>
          <t>Orta</t>
        </is>
      </c>
      <c r="T100" s="169" t="n">
        <v>1</v>
      </c>
      <c r="U100" s="169" t="n">
        <v>0</v>
      </c>
      <c r="V100" s="169" t="n">
        <v>1</v>
      </c>
      <c r="W100" s="171" t="n">
        <v>70850</v>
      </c>
      <c r="X100" s="171" t="n">
        <v>57968.1</v>
      </c>
      <c r="Y100" s="171" t="n">
        <v>-12881.9</v>
      </c>
      <c r="Z100" s="142" t="inlineStr">
        <is>
          <t>Doğrudan işe alım başlatılmalı</t>
        </is>
      </c>
      <c r="AA100" s="142" t="inlineStr">
        <is>
          <t>Mağaza: BOZYAKA | Unvan: UNLU MAMÜLLER | Yönetim normu: 0 | Mevcut: 0 | AI normu: 1 | 90 günlük tahmini açık: 1 | Öneri: Doğrudan işe alım başlatılmalı</t>
        </is>
      </c>
    </row>
    <row r="101" ht="30" customHeight="1" s="113">
      <c r="A101" s="131" t="inlineStr">
        <is>
          <t>M012</t>
        </is>
      </c>
      <c r="B101" s="131" t="inlineStr">
        <is>
          <t xml:space="preserve">BUCA </t>
        </is>
      </c>
      <c r="C101" s="131" t="inlineStr">
        <is>
          <t>DERYA YARDIMCI</t>
        </is>
      </c>
      <c r="D101" s="131" t="inlineStr">
        <is>
          <t>U015</t>
        </is>
      </c>
      <c r="E101" s="131" t="inlineStr">
        <is>
          <t>KASİYER</t>
        </is>
      </c>
      <c r="F101" s="168" t="n">
        <v>2</v>
      </c>
      <c r="G101" s="168" t="n">
        <v>2</v>
      </c>
      <c r="H101" s="168" t="n">
        <v>2864</v>
      </c>
      <c r="I101" s="168" t="n">
        <v>414</v>
      </c>
      <c r="J101" s="168" t="n">
        <v>6.91787439613527</v>
      </c>
      <c r="K101" s="168" t="n">
        <v>2</v>
      </c>
      <c r="L101" s="168" t="n">
        <v>1.01</v>
      </c>
      <c r="M101" s="169" t="n">
        <v>7</v>
      </c>
      <c r="N101" s="169" t="n">
        <v>5</v>
      </c>
      <c r="O101" s="168" t="n">
        <v>2070</v>
      </c>
      <c r="P101" s="170" t="n">
        <v>0.95</v>
      </c>
      <c r="Q101" s="131" t="inlineStr">
        <is>
          <t>Formül</t>
        </is>
      </c>
      <c r="R101" s="169" t="n">
        <v>96</v>
      </c>
      <c r="S101" s="131" t="inlineStr">
        <is>
          <t>Kritik</t>
        </is>
      </c>
      <c r="T101" s="169" t="n">
        <v>6</v>
      </c>
      <c r="U101" s="169" t="n">
        <v>0</v>
      </c>
      <c r="V101" s="169" t="n">
        <v>6</v>
      </c>
      <c r="W101" s="171" t="n">
        <v>288600</v>
      </c>
      <c r="X101" s="171" t="n">
        <v>236126.88</v>
      </c>
      <c r="Y101" s="171" t="n">
        <v>-52473.12</v>
      </c>
      <c r="Z101" s="142" t="inlineStr">
        <is>
          <t>Doğrudan işe alım başlatılmalı</t>
        </is>
      </c>
      <c r="AA101" s="142" t="inlineStr">
        <is>
          <t>Mağaza: BUCA | Unvan: KASİYER | Yönetim normu: 2 | Mevcut: 2 | AI normu: 7 | 90 günlük tahmini açık: 6 | Öneri: Doğrudan işe alım başlatılmalı</t>
        </is>
      </c>
    </row>
    <row r="102" ht="30" customHeight="1" s="113">
      <c r="A102" s="131" t="inlineStr">
        <is>
          <t>M012</t>
        </is>
      </c>
      <c r="B102" s="131" t="inlineStr">
        <is>
          <t xml:space="preserve">BUCA </t>
        </is>
      </c>
      <c r="C102" s="131" t="inlineStr">
        <is>
          <t>DERYA YARDIMCI</t>
        </is>
      </c>
      <c r="D102" s="131" t="inlineStr">
        <is>
          <t>U026</t>
        </is>
      </c>
      <c r="E102" s="131" t="inlineStr">
        <is>
          <t>REYON GÖREVLİSİ</t>
        </is>
      </c>
      <c r="F102" s="168" t="n">
        <v>2</v>
      </c>
      <c r="G102" s="168" t="n">
        <v>2</v>
      </c>
      <c r="H102" s="168" t="n">
        <v>913.4</v>
      </c>
      <c r="I102" s="168" t="n">
        <v>386.75</v>
      </c>
      <c r="J102" s="168" t="n">
        <v>2.3617323852618</v>
      </c>
      <c r="K102" s="168" t="n">
        <v>1</v>
      </c>
      <c r="L102" s="168" t="n">
        <v>1.01</v>
      </c>
      <c r="M102" s="169" t="n">
        <v>3</v>
      </c>
      <c r="N102" s="169" t="n">
        <v>1</v>
      </c>
      <c r="O102" s="168" t="n">
        <v>386.75</v>
      </c>
      <c r="P102" s="170" t="n">
        <v>0.95</v>
      </c>
      <c r="Q102" s="131" t="inlineStr">
        <is>
          <t>Formül</t>
        </is>
      </c>
      <c r="R102" s="169" t="n">
        <v>36</v>
      </c>
      <c r="S102" s="131" t="inlineStr">
        <is>
          <t>Orta</t>
        </is>
      </c>
      <c r="T102" s="169" t="n">
        <v>2</v>
      </c>
      <c r="U102" s="169" t="n">
        <v>2</v>
      </c>
      <c r="V102" s="169" t="n">
        <v>0</v>
      </c>
      <c r="W102" s="171" t="n">
        <v>0</v>
      </c>
      <c r="X102" s="171" t="n">
        <v>73391.03999999999</v>
      </c>
      <c r="Y102" s="171" t="n">
        <v>73391.03999999999</v>
      </c>
      <c r="Z102" s="142" t="inlineStr">
        <is>
          <t>Transfer ile kapatılmalı</t>
        </is>
      </c>
      <c r="AA102" s="142" t="inlineStr">
        <is>
          <t>Mağaza: BUCA | Unvan: REYON GÖREVLİSİ | Yönetim normu: 2 | Mevcut: 2 | AI normu: 3 | 90 günlük tahmini açık: 2 | Öneri: Transfer ile kapatılmalı</t>
        </is>
      </c>
    </row>
    <row r="103" ht="30" customHeight="1" s="113">
      <c r="A103" s="131" t="inlineStr">
        <is>
          <t>M012</t>
        </is>
      </c>
      <c r="B103" s="131" t="inlineStr">
        <is>
          <t xml:space="preserve">BUCA </t>
        </is>
      </c>
      <c r="C103" s="131" t="inlineStr">
        <is>
          <t>DERYA YARDIMCI</t>
        </is>
      </c>
      <c r="D103" s="131" t="inlineStr">
        <is>
          <t>U042</t>
        </is>
      </c>
      <c r="E103" s="131" t="inlineStr">
        <is>
          <t>ŞARKÜTERİ</t>
        </is>
      </c>
      <c r="F103" s="168" t="n">
        <v>1</v>
      </c>
      <c r="G103" s="168" t="n">
        <v>0</v>
      </c>
      <c r="H103" s="168" t="n">
        <v>695.5</v>
      </c>
      <c r="I103" s="168" t="n">
        <v>382.5</v>
      </c>
      <c r="J103" s="168" t="n">
        <v>1.81830065359477</v>
      </c>
      <c r="K103" s="168" t="n">
        <v>1</v>
      </c>
      <c r="L103" s="168" t="n">
        <v>1.01</v>
      </c>
      <c r="M103" s="169" t="n">
        <v>2</v>
      </c>
      <c r="N103" s="169" t="n">
        <v>2</v>
      </c>
      <c r="O103" s="168" t="n">
        <v>765</v>
      </c>
      <c r="P103" s="170" t="n">
        <v>0.95</v>
      </c>
      <c r="Q103" s="131" t="inlineStr">
        <is>
          <t>Formül</t>
        </is>
      </c>
      <c r="R103" s="169" t="n">
        <v>51</v>
      </c>
      <c r="S103" s="131" t="inlineStr">
        <is>
          <t>Yüksek</t>
        </is>
      </c>
      <c r="T103" s="169" t="n">
        <v>2</v>
      </c>
      <c r="U103" s="169" t="n">
        <v>0</v>
      </c>
      <c r="V103" s="169" t="n">
        <v>2</v>
      </c>
      <c r="W103" s="171" t="n">
        <v>115700</v>
      </c>
      <c r="X103" s="171" t="n">
        <v>94663.8</v>
      </c>
      <c r="Y103" s="171" t="n">
        <v>-21036.2</v>
      </c>
      <c r="Z103" s="142" t="inlineStr">
        <is>
          <t>Doğrudan işe alım başlatılmalı</t>
        </is>
      </c>
      <c r="AA103" s="142" t="inlineStr">
        <is>
          <t>Mağaza: BUCA | Unvan: ŞARKÜTERİ | Yönetim normu: 1 | Mevcut: 0 | AI normu: 2 | 90 günlük tahmini açık: 2 | Öneri: Doğrudan işe alım başlatılmalı</t>
        </is>
      </c>
    </row>
    <row r="104" ht="30" customHeight="1" s="113">
      <c r="A104" s="131" t="inlineStr">
        <is>
          <t>M012</t>
        </is>
      </c>
      <c r="B104" s="131" t="inlineStr">
        <is>
          <t xml:space="preserve">BUCA </t>
        </is>
      </c>
      <c r="C104" s="131" t="inlineStr">
        <is>
          <t>DERYA YARDIMCI</t>
        </is>
      </c>
      <c r="D104" s="131" t="inlineStr">
        <is>
          <t>U013</t>
        </is>
      </c>
      <c r="E104" s="131" t="inlineStr">
        <is>
          <t>KASAP</t>
        </is>
      </c>
      <c r="F104" s="168" t="n">
        <v>1</v>
      </c>
      <c r="G104" s="168" t="n">
        <v>1</v>
      </c>
      <c r="H104" s="168" t="n">
        <v>224.8</v>
      </c>
      <c r="I104" s="168" t="n">
        <v>360</v>
      </c>
      <c r="J104" s="168" t="n">
        <v>0.624444444444445</v>
      </c>
      <c r="K104" s="168" t="n">
        <v>1</v>
      </c>
      <c r="L104" s="168" t="n">
        <v>1.01</v>
      </c>
      <c r="M104" s="169" t="n">
        <v>2</v>
      </c>
      <c r="N104" s="169" t="n">
        <v>1</v>
      </c>
      <c r="O104" s="168" t="n">
        <v>360</v>
      </c>
      <c r="P104" s="170" t="n">
        <v>0.95</v>
      </c>
      <c r="Q104" s="131" t="inlineStr">
        <is>
          <t>Formül</t>
        </is>
      </c>
      <c r="R104" s="169" t="n">
        <v>36</v>
      </c>
      <c r="S104" s="131" t="inlineStr">
        <is>
          <t>Orta</t>
        </is>
      </c>
      <c r="T104" s="169" t="n">
        <v>2</v>
      </c>
      <c r="U104" s="169" t="n">
        <v>0</v>
      </c>
      <c r="V104" s="169" t="n">
        <v>2</v>
      </c>
      <c r="W104" s="171" t="n">
        <v>83200</v>
      </c>
      <c r="X104" s="171" t="n">
        <v>68072.75999999999</v>
      </c>
      <c r="Y104" s="171" t="n">
        <v>-15127.24</v>
      </c>
      <c r="Z104" s="142" t="inlineStr">
        <is>
          <t>Doğrudan işe alım başlatılmalı</t>
        </is>
      </c>
      <c r="AA104" s="142" t="inlineStr">
        <is>
          <t>Mağaza: BUCA | Unvan: KASAP | Yönetim normu: 1 | Mevcut: 1 | AI normu: 2 | 90 günlük tahmini açık: 2 | Öneri: Doğrudan işe alım başlatılmalı</t>
        </is>
      </c>
    </row>
    <row r="105" ht="30" customHeight="1" s="113">
      <c r="A105" s="131" t="inlineStr">
        <is>
          <t>M012</t>
        </is>
      </c>
      <c r="B105" s="131" t="inlineStr">
        <is>
          <t xml:space="preserve">BUCA </t>
        </is>
      </c>
      <c r="C105" s="131" t="inlineStr">
        <is>
          <t>DERYA YARDIMCI</t>
        </is>
      </c>
      <c r="D105" s="131" t="inlineStr">
        <is>
          <t>U017</t>
        </is>
      </c>
      <c r="E105" s="131" t="inlineStr">
        <is>
          <t>MANAV</t>
        </is>
      </c>
      <c r="F105" s="168" t="n">
        <v>2</v>
      </c>
      <c r="G105" s="168" t="n">
        <v>1</v>
      </c>
      <c r="H105" s="168" t="n">
        <v>155.4</v>
      </c>
      <c r="I105" s="168" t="n">
        <v>386.75</v>
      </c>
      <c r="J105" s="168" t="n">
        <v>0.401809954751131</v>
      </c>
      <c r="K105" s="168" t="n">
        <v>1</v>
      </c>
      <c r="L105" s="168" t="n">
        <v>1.01</v>
      </c>
      <c r="M105" s="169" t="n">
        <v>2</v>
      </c>
      <c r="N105" s="169" t="n">
        <v>1</v>
      </c>
      <c r="O105" s="168" t="n">
        <v>386.75</v>
      </c>
      <c r="P105" s="170" t="n">
        <v>0.95</v>
      </c>
      <c r="Q105" s="131" t="inlineStr">
        <is>
          <t>Formül</t>
        </is>
      </c>
      <c r="R105" s="169" t="n">
        <v>36</v>
      </c>
      <c r="S105" s="131" t="inlineStr">
        <is>
          <t>Orta</t>
        </is>
      </c>
      <c r="T105" s="169" t="n">
        <v>2</v>
      </c>
      <c r="U105" s="169" t="n">
        <v>2</v>
      </c>
      <c r="V105" s="169" t="n">
        <v>0</v>
      </c>
      <c r="W105" s="171" t="n">
        <v>0</v>
      </c>
      <c r="X105" s="171" t="n">
        <v>89345.52</v>
      </c>
      <c r="Y105" s="171" t="n">
        <v>89345.52</v>
      </c>
      <c r="Z105" s="142" t="inlineStr">
        <is>
          <t>Transfer ile kapatılmalı</t>
        </is>
      </c>
      <c r="AA105" s="142" t="inlineStr">
        <is>
          <t>Mağaza: BUCA | Unvan: MANAV | Yönetim normu: 2 | Mevcut: 1 | AI normu: 2 | 90 günlük tahmini açık: 2 | Öneri: Transfer ile kapatılmalı</t>
        </is>
      </c>
    </row>
    <row r="106" ht="45" customHeight="1" s="113">
      <c r="A106" s="131" t="inlineStr">
        <is>
          <t>M012</t>
        </is>
      </c>
      <c r="B106" s="131" t="inlineStr">
        <is>
          <t xml:space="preserve">BUCA </t>
        </is>
      </c>
      <c r="C106" s="131" t="inlineStr">
        <is>
          <t>DERYA YARDIMCI</t>
        </is>
      </c>
      <c r="D106" s="131" t="inlineStr">
        <is>
          <t>U023</t>
        </is>
      </c>
      <c r="E106" s="131" t="inlineStr">
        <is>
          <t>ONLİNE TOPLAYICI</t>
        </is>
      </c>
      <c r="F106" s="168" t="n">
        <v>0</v>
      </c>
      <c r="G106" s="168" t="n">
        <v>0</v>
      </c>
      <c r="H106" s="168" t="n">
        <v>140</v>
      </c>
      <c r="I106" s="168" t="n">
        <v>404.8</v>
      </c>
      <c r="J106" s="168" t="n">
        <v>0.345849802371542</v>
      </c>
      <c r="K106" s="168" t="n">
        <v>1</v>
      </c>
      <c r="L106" s="168" t="n">
        <v>1.01</v>
      </c>
      <c r="M106" s="169" t="n">
        <v>2</v>
      </c>
      <c r="N106" s="169" t="n">
        <v>2</v>
      </c>
      <c r="O106" s="168" t="n">
        <v>809.6</v>
      </c>
      <c r="P106" s="170" t="n">
        <v>0.95</v>
      </c>
      <c r="Q106" s="131" t="inlineStr">
        <is>
          <t>Formül</t>
        </is>
      </c>
      <c r="R106" s="169" t="n">
        <v>51</v>
      </c>
      <c r="S106" s="131" t="inlineStr">
        <is>
          <t>Yüksek</t>
        </is>
      </c>
      <c r="T106" s="169" t="n">
        <v>2</v>
      </c>
      <c r="U106" s="169" t="n">
        <v>0</v>
      </c>
      <c r="V106" s="169" t="n">
        <v>2</v>
      </c>
      <c r="W106" s="171" t="n">
        <v>148200</v>
      </c>
      <c r="X106" s="171" t="n">
        <v>121254.48</v>
      </c>
      <c r="Y106" s="171" t="n">
        <v>-26945.52</v>
      </c>
      <c r="Z106" s="142" t="inlineStr">
        <is>
          <t>Doğrudan işe alım başlatılmalı</t>
        </is>
      </c>
      <c r="AA106" s="142" t="inlineStr">
        <is>
          <t>Mağaza: BUCA | Unvan: ONLİNE TOPLAYICI | Yönetim normu: 0 | Mevcut: 0 | AI normu: 2 | 90 günlük tahmini açık: 2 | Öneri: Doğrudan işe alım başlatılmalı</t>
        </is>
      </c>
    </row>
    <row r="107" ht="30" customHeight="1" s="113">
      <c r="A107" s="131" t="inlineStr">
        <is>
          <t>M012</t>
        </is>
      </c>
      <c r="B107" s="131" t="inlineStr">
        <is>
          <t xml:space="preserve">BUCA </t>
        </is>
      </c>
      <c r="C107" s="131" t="inlineStr">
        <is>
          <t>DERYA YARDIMCI</t>
        </is>
      </c>
      <c r="D107" s="131" t="inlineStr">
        <is>
          <t>U024</t>
        </is>
      </c>
      <c r="E107" s="131" t="inlineStr">
        <is>
          <t>ONLİNE ŞOFÖR</t>
        </is>
      </c>
      <c r="F107" s="168" t="n">
        <v>0</v>
      </c>
      <c r="G107" s="168" t="n">
        <v>0</v>
      </c>
      <c r="H107" s="168" t="n">
        <v>240</v>
      </c>
      <c r="I107" s="168" t="n">
        <v>369</v>
      </c>
      <c r="J107" s="168" t="n">
        <v>0.650406504065041</v>
      </c>
      <c r="K107" s="168" t="n">
        <v>1</v>
      </c>
      <c r="L107" s="168" t="n">
        <v>1.01</v>
      </c>
      <c r="M107" s="169" t="n">
        <v>2</v>
      </c>
      <c r="N107" s="169" t="n">
        <v>2</v>
      </c>
      <c r="O107" s="168" t="n">
        <v>738</v>
      </c>
      <c r="P107" s="170" t="n">
        <v>0.95</v>
      </c>
      <c r="Q107" s="131" t="inlineStr">
        <is>
          <t>Formül</t>
        </is>
      </c>
      <c r="R107" s="169" t="n">
        <v>51</v>
      </c>
      <c r="S107" s="131" t="inlineStr">
        <is>
          <t>Yüksek</t>
        </is>
      </c>
      <c r="T107" s="169" t="n">
        <v>2</v>
      </c>
      <c r="U107" s="169" t="n">
        <v>0</v>
      </c>
      <c r="V107" s="169" t="n">
        <v>2</v>
      </c>
      <c r="W107" s="171" t="n">
        <v>154700</v>
      </c>
      <c r="X107" s="171" t="n">
        <v>126572.76</v>
      </c>
      <c r="Y107" s="171" t="n">
        <v>-28127.24</v>
      </c>
      <c r="Z107" s="142" t="inlineStr">
        <is>
          <t>Doğrudan işe alım başlatılmalı</t>
        </is>
      </c>
      <c r="AA107" s="142" t="inlineStr">
        <is>
          <t>Mağaza: BUCA | Unvan: ONLİNE ŞOFÖR | Yönetim normu: 0 | Mevcut: 0 | AI normu: 2 | 90 günlük tahmini açık: 2 | Öneri: Doğrudan işe alım başlatılmalı</t>
        </is>
      </c>
    </row>
    <row r="108" ht="30" customHeight="1" s="113">
      <c r="A108" s="131" t="inlineStr">
        <is>
          <t>M012</t>
        </is>
      </c>
      <c r="B108" s="131" t="inlineStr">
        <is>
          <t xml:space="preserve">BUCA </t>
        </is>
      </c>
      <c r="C108" s="131" t="inlineStr">
        <is>
          <t>DERYA YARDIMCI</t>
        </is>
      </c>
      <c r="D108" s="131" t="inlineStr">
        <is>
          <t>U002</t>
        </is>
      </c>
      <c r="E108" s="131" t="inlineStr">
        <is>
          <t>BAKLİYAT</t>
        </is>
      </c>
      <c r="F108" s="168" t="n">
        <v>1</v>
      </c>
      <c r="G108" s="168" t="n">
        <v>1</v>
      </c>
      <c r="H108" s="168" t="n">
        <v>66</v>
      </c>
      <c r="I108" s="168" t="n">
        <v>386.75</v>
      </c>
      <c r="J108" s="168" t="n">
        <v>0.17065287653523</v>
      </c>
      <c r="K108" s="168" t="n">
        <v>1</v>
      </c>
      <c r="L108" s="168" t="n">
        <v>1.01</v>
      </c>
      <c r="M108" s="169" t="n">
        <v>2</v>
      </c>
      <c r="N108" s="169" t="n">
        <v>1</v>
      </c>
      <c r="O108" s="168" t="n">
        <v>386.75</v>
      </c>
      <c r="P108" s="170" t="n">
        <v>0.95</v>
      </c>
      <c r="Q108" s="131" t="inlineStr">
        <is>
          <t>Formül</t>
        </is>
      </c>
      <c r="R108" s="169" t="n">
        <v>36</v>
      </c>
      <c r="S108" s="131" t="inlineStr">
        <is>
          <t>Orta</t>
        </is>
      </c>
      <c r="T108" s="169" t="n">
        <v>2</v>
      </c>
      <c r="U108" s="169" t="n">
        <v>0</v>
      </c>
      <c r="V108" s="169" t="n">
        <v>2</v>
      </c>
      <c r="W108" s="171" t="n">
        <v>89700</v>
      </c>
      <c r="X108" s="171" t="n">
        <v>73391.03999999999</v>
      </c>
      <c r="Y108" s="171" t="n">
        <v>-16308.96</v>
      </c>
      <c r="Z108" s="142" t="inlineStr">
        <is>
          <t>Doğrudan işe alım başlatılmalı</t>
        </is>
      </c>
      <c r="AA108" s="142" t="inlineStr">
        <is>
          <t>Mağaza: BUCA | Unvan: BAKLİYAT | Yönetim normu: 1 | Mevcut: 1 | AI normu: 2 | 90 günlük tahmini açık: 2 | Öneri: Doğrudan işe alım başlatılmalı</t>
        </is>
      </c>
    </row>
    <row r="109" ht="45" customHeight="1" s="113">
      <c r="A109" s="131" t="inlineStr">
        <is>
          <t>M012</t>
        </is>
      </c>
      <c r="B109" s="131" t="inlineStr">
        <is>
          <t xml:space="preserve">BUCA </t>
        </is>
      </c>
      <c r="C109" s="131" t="inlineStr">
        <is>
          <t>DERYA YARDIMCI</t>
        </is>
      </c>
      <c r="D109" s="131" t="inlineStr">
        <is>
          <t>U034</t>
        </is>
      </c>
      <c r="E109" s="131" t="inlineStr">
        <is>
          <t>UNLU MAMÜLLER</t>
        </is>
      </c>
      <c r="F109" s="168" t="n">
        <v>0</v>
      </c>
      <c r="G109" s="168" t="n">
        <v>0</v>
      </c>
      <c r="H109" s="168" t="n">
        <v>75</v>
      </c>
      <c r="I109" s="168" t="n">
        <v>369</v>
      </c>
      <c r="J109" s="168" t="n">
        <v>0.203252032520325</v>
      </c>
      <c r="K109" s="168" t="n">
        <v>1</v>
      </c>
      <c r="L109" s="168" t="n">
        <v>1.01</v>
      </c>
      <c r="M109" s="169" t="n">
        <v>2</v>
      </c>
      <c r="N109" s="169" t="n">
        <v>2</v>
      </c>
      <c r="O109" s="168" t="n">
        <v>738</v>
      </c>
      <c r="P109" s="170" t="n">
        <v>0.95</v>
      </c>
      <c r="Q109" s="131" t="inlineStr">
        <is>
          <t>Formül</t>
        </is>
      </c>
      <c r="R109" s="169" t="n">
        <v>51</v>
      </c>
      <c r="S109" s="131" t="inlineStr">
        <is>
          <t>Yüksek</t>
        </is>
      </c>
      <c r="T109" s="169" t="n">
        <v>2</v>
      </c>
      <c r="U109" s="169" t="n">
        <v>0</v>
      </c>
      <c r="V109" s="169" t="n">
        <v>2</v>
      </c>
      <c r="W109" s="171" t="n">
        <v>141700</v>
      </c>
      <c r="X109" s="171" t="n">
        <v>115936.2</v>
      </c>
      <c r="Y109" s="171" t="n">
        <v>-25763.8</v>
      </c>
      <c r="Z109" s="142" t="inlineStr">
        <is>
          <t>Doğrudan işe alım başlatılmalı</t>
        </is>
      </c>
      <c r="AA109" s="142" t="inlineStr">
        <is>
          <t>Mağaza: BUCA | Unvan: UNLU MAMÜLLER | Yönetim normu: 0 | Mevcut: 0 | AI normu: 2 | 90 günlük tahmini açık: 2 | Öneri: Doğrudan işe alım başlatılmalı</t>
        </is>
      </c>
    </row>
    <row r="110" ht="45" customHeight="1" s="113">
      <c r="A110" s="131" t="inlineStr">
        <is>
          <t>M013</t>
        </is>
      </c>
      <c r="B110" s="131" t="inlineStr">
        <is>
          <t>DEDEBAŞI</t>
        </is>
      </c>
      <c r="C110" s="131" t="inlineStr">
        <is>
          <t>DERYA YARDIMCI</t>
        </is>
      </c>
      <c r="D110" s="131" t="inlineStr">
        <is>
          <t>U015</t>
        </is>
      </c>
      <c r="E110" s="131" t="inlineStr">
        <is>
          <t>KASİYER</t>
        </is>
      </c>
      <c r="F110" s="168" t="n">
        <v>2</v>
      </c>
      <c r="G110" s="168" t="n">
        <v>3</v>
      </c>
      <c r="H110" s="168" t="n">
        <v>6983</v>
      </c>
      <c r="I110" s="168" t="n">
        <v>414</v>
      </c>
      <c r="J110" s="168" t="n">
        <v>16.8671497584541</v>
      </c>
      <c r="K110" s="168" t="n">
        <v>2</v>
      </c>
      <c r="L110" s="168" t="n">
        <v>1.03</v>
      </c>
      <c r="M110" s="169" t="n">
        <v>18</v>
      </c>
      <c r="N110" s="169" t="n">
        <v>15</v>
      </c>
      <c r="O110" s="168" t="n">
        <v>6210</v>
      </c>
      <c r="P110" s="170" t="n">
        <v>0.95</v>
      </c>
      <c r="Q110" s="131" t="inlineStr">
        <is>
          <t>Formül</t>
        </is>
      </c>
      <c r="R110" s="169" t="n">
        <v>100</v>
      </c>
      <c r="S110" s="131" t="inlineStr">
        <is>
          <t>Kritik</t>
        </is>
      </c>
      <c r="T110" s="169" t="n">
        <v>16</v>
      </c>
      <c r="U110" s="169" t="n">
        <v>0</v>
      </c>
      <c r="V110" s="169" t="n">
        <v>16</v>
      </c>
      <c r="W110" s="171" t="n">
        <v>769600</v>
      </c>
      <c r="X110" s="171" t="n">
        <v>629671.6800000001</v>
      </c>
      <c r="Y110" s="171" t="n">
        <v>-139928.32</v>
      </c>
      <c r="Z110" s="142" t="inlineStr">
        <is>
          <t>Doğrudan işe alım başlatılmalı</t>
        </is>
      </c>
      <c r="AA110" s="142" t="inlineStr">
        <is>
          <t>Mağaza: DEDEBAŞI | Unvan: KASİYER | Yönetim normu: 2 | Mevcut: 3 | AI normu: 18 | 90 günlük tahmini açık: 16 | Öneri: Doğrudan işe alım başlatılmalı</t>
        </is>
      </c>
    </row>
    <row r="111" ht="30" customHeight="1" s="113">
      <c r="A111" s="131" t="inlineStr">
        <is>
          <t>M013</t>
        </is>
      </c>
      <c r="B111" s="131" t="inlineStr">
        <is>
          <t>DEDEBAŞI</t>
        </is>
      </c>
      <c r="C111" s="131" t="inlineStr">
        <is>
          <t>DERYA YARDIMCI</t>
        </is>
      </c>
      <c r="D111" s="131" t="inlineStr">
        <is>
          <t>U026</t>
        </is>
      </c>
      <c r="E111" s="131" t="inlineStr">
        <is>
          <t>REYON GÖREVLİSİ</t>
        </is>
      </c>
      <c r="F111" s="168" t="n">
        <v>2</v>
      </c>
      <c r="G111" s="168" t="n">
        <v>2</v>
      </c>
      <c r="H111" s="168" t="n">
        <v>1024.35</v>
      </c>
      <c r="I111" s="168" t="n">
        <v>386.75</v>
      </c>
      <c r="J111" s="168" t="n">
        <v>2.6486102133161</v>
      </c>
      <c r="K111" s="168" t="n">
        <v>1</v>
      </c>
      <c r="L111" s="168" t="n">
        <v>1.03</v>
      </c>
      <c r="M111" s="169" t="n">
        <v>3</v>
      </c>
      <c r="N111" s="169" t="n">
        <v>1</v>
      </c>
      <c r="O111" s="168" t="n">
        <v>386.75</v>
      </c>
      <c r="P111" s="170" t="n">
        <v>0.95</v>
      </c>
      <c r="Q111" s="131" t="inlineStr">
        <is>
          <t>Formül</t>
        </is>
      </c>
      <c r="R111" s="169" t="n">
        <v>36</v>
      </c>
      <c r="S111" s="131" t="inlineStr">
        <is>
          <t>Orta</t>
        </is>
      </c>
      <c r="T111" s="169" t="n">
        <v>2</v>
      </c>
      <c r="U111" s="169" t="n">
        <v>2</v>
      </c>
      <c r="V111" s="169" t="n">
        <v>0</v>
      </c>
      <c r="W111" s="171" t="n">
        <v>0</v>
      </c>
      <c r="X111" s="171" t="n">
        <v>73391.03999999999</v>
      </c>
      <c r="Y111" s="171" t="n">
        <v>73391.03999999999</v>
      </c>
      <c r="Z111" s="142" t="inlineStr">
        <is>
          <t>Transfer ile kapatılmalı</t>
        </is>
      </c>
      <c r="AA111" s="142" t="inlineStr">
        <is>
          <t>Mağaza: DEDEBAŞI | Unvan: REYON GÖREVLİSİ | Yönetim normu: 2 | Mevcut: 2 | AI normu: 3 | 90 günlük tahmini açık: 2 | Öneri: Transfer ile kapatılmalı</t>
        </is>
      </c>
    </row>
    <row r="112" ht="30" customHeight="1" s="113">
      <c r="A112" s="131" t="inlineStr">
        <is>
          <t>M013</t>
        </is>
      </c>
      <c r="B112" s="131" t="inlineStr">
        <is>
          <t>DEDEBAŞI</t>
        </is>
      </c>
      <c r="C112" s="131" t="inlineStr">
        <is>
          <t>DERYA YARDIMCI</t>
        </is>
      </c>
      <c r="D112" s="131" t="inlineStr">
        <is>
          <t>U042</t>
        </is>
      </c>
      <c r="E112" s="131" t="inlineStr">
        <is>
          <t>ŞARKÜTERİ</t>
        </is>
      </c>
      <c r="F112" s="168" t="n">
        <v>1</v>
      </c>
      <c r="G112" s="168" t="n">
        <v>0</v>
      </c>
      <c r="H112" s="168" t="n">
        <v>1446.5</v>
      </c>
      <c r="I112" s="168" t="n">
        <v>382.5</v>
      </c>
      <c r="J112" s="168" t="n">
        <v>3.78169934640523</v>
      </c>
      <c r="K112" s="168" t="n">
        <v>1</v>
      </c>
      <c r="L112" s="168" t="n">
        <v>1.03</v>
      </c>
      <c r="M112" s="169" t="n">
        <v>4</v>
      </c>
      <c r="N112" s="169" t="n">
        <v>4</v>
      </c>
      <c r="O112" s="168" t="n">
        <v>1530</v>
      </c>
      <c r="P112" s="170" t="n">
        <v>0.95</v>
      </c>
      <c r="Q112" s="131" t="inlineStr">
        <is>
          <t>Formül</t>
        </is>
      </c>
      <c r="R112" s="169" t="n">
        <v>81</v>
      </c>
      <c r="S112" s="131" t="inlineStr">
        <is>
          <t>Kritik</t>
        </is>
      </c>
      <c r="T112" s="169" t="n">
        <v>4</v>
      </c>
      <c r="U112" s="169" t="n">
        <v>0</v>
      </c>
      <c r="V112" s="169" t="n">
        <v>4</v>
      </c>
      <c r="W112" s="171" t="n">
        <v>231400</v>
      </c>
      <c r="X112" s="171" t="n">
        <v>189327.6</v>
      </c>
      <c r="Y112" s="171" t="n">
        <v>-42072.4</v>
      </c>
      <c r="Z112" s="142" t="inlineStr">
        <is>
          <t>Doğrudan işe alım başlatılmalı</t>
        </is>
      </c>
      <c r="AA112" s="142" t="inlineStr">
        <is>
          <t>Mağaza: DEDEBAŞI | Unvan: ŞARKÜTERİ | Yönetim normu: 1 | Mevcut: 0 | AI normu: 4 | 90 günlük tahmini açık: 4 | Öneri: Doğrudan işe alım başlatılmalı</t>
        </is>
      </c>
    </row>
    <row r="113" ht="30" customHeight="1" s="113">
      <c r="A113" s="131" t="inlineStr">
        <is>
          <t>M013</t>
        </is>
      </c>
      <c r="B113" s="131" t="inlineStr">
        <is>
          <t>DEDEBAŞI</t>
        </is>
      </c>
      <c r="C113" s="131" t="inlineStr">
        <is>
          <t>DERYA YARDIMCI</t>
        </is>
      </c>
      <c r="D113" s="131" t="inlineStr">
        <is>
          <t>U013</t>
        </is>
      </c>
      <c r="E113" s="131" t="inlineStr">
        <is>
          <t>KASAP</t>
        </is>
      </c>
      <c r="F113" s="168" t="n">
        <v>0</v>
      </c>
      <c r="G113" s="168" t="n">
        <v>0</v>
      </c>
      <c r="H113" s="168" t="n">
        <v>411.4</v>
      </c>
      <c r="I113" s="168" t="n">
        <v>360</v>
      </c>
      <c r="J113" s="168" t="n">
        <v>1.14277777777778</v>
      </c>
      <c r="K113" s="168" t="n">
        <v>1</v>
      </c>
      <c r="L113" s="168" t="n">
        <v>1.03</v>
      </c>
      <c r="M113" s="169" t="n">
        <v>2</v>
      </c>
      <c r="N113" s="169" t="n">
        <v>2</v>
      </c>
      <c r="O113" s="168" t="n">
        <v>720</v>
      </c>
      <c r="P113" s="170" t="n">
        <v>0.95</v>
      </c>
      <c r="Q113" s="131" t="inlineStr">
        <is>
          <t>Formül</t>
        </is>
      </c>
      <c r="R113" s="169" t="n">
        <v>51</v>
      </c>
      <c r="S113" s="131" t="inlineStr">
        <is>
          <t>Yüksek</t>
        </is>
      </c>
      <c r="T113" s="169" t="n">
        <v>2</v>
      </c>
      <c r="U113" s="169" t="n">
        <v>0</v>
      </c>
      <c r="V113" s="169" t="n">
        <v>2</v>
      </c>
      <c r="W113" s="171" t="n">
        <v>83200</v>
      </c>
      <c r="X113" s="171" t="n">
        <v>68072.75999999999</v>
      </c>
      <c r="Y113" s="171" t="n">
        <v>-15127.24</v>
      </c>
      <c r="Z113" s="142" t="inlineStr">
        <is>
          <t>Doğrudan işe alım başlatılmalı</t>
        </is>
      </c>
      <c r="AA113" s="142" t="inlineStr">
        <is>
          <t>Mağaza: DEDEBAŞI | Unvan: KASAP | Yönetim normu: 0 | Mevcut: 0 | AI normu: 2 | 90 günlük tahmini açık: 2 | Öneri: Doğrudan işe alım başlatılmalı</t>
        </is>
      </c>
    </row>
    <row r="114" ht="30" customHeight="1" s="113">
      <c r="A114" s="131" t="inlineStr">
        <is>
          <t>M013</t>
        </is>
      </c>
      <c r="B114" s="131" t="inlineStr">
        <is>
          <t>DEDEBAŞI</t>
        </is>
      </c>
      <c r="C114" s="131" t="inlineStr">
        <is>
          <t>DERYA YARDIMCI</t>
        </is>
      </c>
      <c r="D114" s="131" t="inlineStr">
        <is>
          <t>U017</t>
        </is>
      </c>
      <c r="E114" s="131" t="inlineStr">
        <is>
          <t>MANAV</t>
        </is>
      </c>
      <c r="F114" s="168" t="n">
        <v>2</v>
      </c>
      <c r="G114" s="168" t="n">
        <v>0</v>
      </c>
      <c r="H114" s="168" t="n">
        <v>172.8</v>
      </c>
      <c r="I114" s="168" t="n">
        <v>386.75</v>
      </c>
      <c r="J114" s="168" t="n">
        <v>0.446800258564965</v>
      </c>
      <c r="K114" s="168" t="n">
        <v>1</v>
      </c>
      <c r="L114" s="168" t="n">
        <v>1.03</v>
      </c>
      <c r="M114" s="169" t="n">
        <v>2</v>
      </c>
      <c r="N114" s="169" t="n">
        <v>2</v>
      </c>
      <c r="O114" s="168" t="n">
        <v>773.5</v>
      </c>
      <c r="P114" s="170" t="n">
        <v>0.95</v>
      </c>
      <c r="Q114" s="131" t="inlineStr">
        <is>
          <t>Formül</t>
        </is>
      </c>
      <c r="R114" s="169" t="n">
        <v>51</v>
      </c>
      <c r="S114" s="131" t="inlineStr">
        <is>
          <t>Yüksek</t>
        </is>
      </c>
      <c r="T114" s="169" t="n">
        <v>2</v>
      </c>
      <c r="U114" s="169" t="n">
        <v>2</v>
      </c>
      <c r="V114" s="169" t="n">
        <v>0</v>
      </c>
      <c r="W114" s="171" t="n">
        <v>0</v>
      </c>
      <c r="X114" s="171" t="n">
        <v>89345.52</v>
      </c>
      <c r="Y114" s="171" t="n">
        <v>89345.52</v>
      </c>
      <c r="Z114" s="142" t="inlineStr">
        <is>
          <t>Transfer ile kapatılmalı</t>
        </is>
      </c>
      <c r="AA114" s="142" t="inlineStr">
        <is>
          <t>Mağaza: DEDEBAŞI | Unvan: MANAV | Yönetim normu: 2 | Mevcut: 0 | AI normu: 2 | 90 günlük tahmini açık: 2 | Öneri: Transfer ile kapatılmalı</t>
        </is>
      </c>
    </row>
    <row r="115" ht="45" customHeight="1" s="113">
      <c r="A115" s="131" t="inlineStr">
        <is>
          <t>M013</t>
        </is>
      </c>
      <c r="B115" s="131" t="inlineStr">
        <is>
          <t>DEDEBAŞI</t>
        </is>
      </c>
      <c r="C115" s="131" t="inlineStr">
        <is>
          <t>DERYA YARDIMCI</t>
        </is>
      </c>
      <c r="D115" s="131" t="inlineStr">
        <is>
          <t>U023</t>
        </is>
      </c>
      <c r="E115" s="131" t="inlineStr">
        <is>
          <t>ONLİNE TOPLAYICI</t>
        </is>
      </c>
      <c r="F115" s="168" t="n">
        <v>0</v>
      </c>
      <c r="G115" s="168" t="n">
        <v>0</v>
      </c>
      <c r="H115" s="168" t="n">
        <v>1190</v>
      </c>
      <c r="I115" s="168" t="n">
        <v>404.8</v>
      </c>
      <c r="J115" s="168" t="n">
        <v>2.9397233201581</v>
      </c>
      <c r="K115" s="168" t="n">
        <v>1</v>
      </c>
      <c r="L115" s="168" t="n">
        <v>1.03</v>
      </c>
      <c r="M115" s="169" t="n">
        <v>4</v>
      </c>
      <c r="N115" s="169" t="n">
        <v>4</v>
      </c>
      <c r="O115" s="168" t="n">
        <v>1619.2</v>
      </c>
      <c r="P115" s="170" t="n">
        <v>0.95</v>
      </c>
      <c r="Q115" s="131" t="inlineStr">
        <is>
          <t>Formül</t>
        </is>
      </c>
      <c r="R115" s="169" t="n">
        <v>81</v>
      </c>
      <c r="S115" s="131" t="inlineStr">
        <is>
          <t>Kritik</t>
        </is>
      </c>
      <c r="T115" s="169" t="n">
        <v>4</v>
      </c>
      <c r="U115" s="169" t="n">
        <v>0</v>
      </c>
      <c r="V115" s="169" t="n">
        <v>4</v>
      </c>
      <c r="W115" s="171" t="n">
        <v>296400</v>
      </c>
      <c r="X115" s="171" t="n">
        <v>242508.96</v>
      </c>
      <c r="Y115" s="171" t="n">
        <v>-53891.04</v>
      </c>
      <c r="Z115" s="142" t="inlineStr">
        <is>
          <t>Doğrudan işe alım başlatılmalı</t>
        </is>
      </c>
      <c r="AA115" s="142" t="inlineStr">
        <is>
          <t>Mağaza: DEDEBAŞI | Unvan: ONLİNE TOPLAYICI | Yönetim normu: 0 | Mevcut: 0 | AI normu: 4 | 90 günlük tahmini açık: 4 | Öneri: Doğrudan işe alım başlatılmalı</t>
        </is>
      </c>
    </row>
    <row r="116" ht="45" customHeight="1" s="113">
      <c r="A116" s="131" t="inlineStr">
        <is>
          <t>M013</t>
        </is>
      </c>
      <c r="B116" s="131" t="inlineStr">
        <is>
          <t>DEDEBAŞI</t>
        </is>
      </c>
      <c r="C116" s="131" t="inlineStr">
        <is>
          <t>DERYA YARDIMCI</t>
        </is>
      </c>
      <c r="D116" s="131" t="inlineStr">
        <is>
          <t>U024</t>
        </is>
      </c>
      <c r="E116" s="131" t="inlineStr">
        <is>
          <t>ONLİNE ŞOFÖR</t>
        </is>
      </c>
      <c r="F116" s="168" t="n">
        <v>0</v>
      </c>
      <c r="G116" s="168" t="n">
        <v>0</v>
      </c>
      <c r="H116" s="168" t="n">
        <v>2040</v>
      </c>
      <c r="I116" s="168" t="n">
        <v>369</v>
      </c>
      <c r="J116" s="168" t="n">
        <v>5.52845528455285</v>
      </c>
      <c r="K116" s="168" t="n">
        <v>1</v>
      </c>
      <c r="L116" s="168" t="n">
        <v>1.03</v>
      </c>
      <c r="M116" s="169" t="n">
        <v>6</v>
      </c>
      <c r="N116" s="169" t="n">
        <v>6</v>
      </c>
      <c r="O116" s="168" t="n">
        <v>2214</v>
      </c>
      <c r="P116" s="170" t="n">
        <v>0.95</v>
      </c>
      <c r="Q116" s="131" t="inlineStr">
        <is>
          <t>Formül</t>
        </is>
      </c>
      <c r="R116" s="169" t="n">
        <v>100</v>
      </c>
      <c r="S116" s="131" t="inlineStr">
        <is>
          <t>Kritik</t>
        </is>
      </c>
      <c r="T116" s="169" t="n">
        <v>6</v>
      </c>
      <c r="U116" s="169" t="n">
        <v>0</v>
      </c>
      <c r="V116" s="169" t="n">
        <v>6</v>
      </c>
      <c r="W116" s="171" t="n">
        <v>464100</v>
      </c>
      <c r="X116" s="171" t="n">
        <v>379718.28</v>
      </c>
      <c r="Y116" s="171" t="n">
        <v>-84381.72</v>
      </c>
      <c r="Z116" s="142" t="inlineStr">
        <is>
          <t>Doğrudan işe alım başlatılmalı</t>
        </is>
      </c>
      <c r="AA116" s="142" t="inlineStr">
        <is>
          <t>Mağaza: DEDEBAŞI | Unvan: ONLİNE ŞOFÖR | Yönetim normu: 0 | Mevcut: 0 | AI normu: 6 | 90 günlük tahmini açık: 6 | Öneri: Doğrudan işe alım başlatılmalı</t>
        </is>
      </c>
    </row>
    <row r="117" ht="30" customHeight="1" s="113">
      <c r="A117" s="131" t="inlineStr">
        <is>
          <t>M013</t>
        </is>
      </c>
      <c r="B117" s="131" t="inlineStr">
        <is>
          <t>DEDEBAŞI</t>
        </is>
      </c>
      <c r="C117" s="131" t="inlineStr">
        <is>
          <t>DERYA YARDIMCI</t>
        </is>
      </c>
      <c r="D117" s="131" t="inlineStr">
        <is>
          <t>U002</t>
        </is>
      </c>
      <c r="E117" s="131" t="inlineStr">
        <is>
          <t>BAKLİYAT</t>
        </is>
      </c>
      <c r="F117" s="168" t="n">
        <v>0</v>
      </c>
      <c r="G117" s="168" t="n">
        <v>0</v>
      </c>
      <c r="H117" s="168" t="n">
        <v>74</v>
      </c>
      <c r="I117" s="168" t="n">
        <v>386.75</v>
      </c>
      <c r="J117" s="168" t="n">
        <v>0.191338073691015</v>
      </c>
      <c r="K117" s="168" t="n">
        <v>1</v>
      </c>
      <c r="L117" s="168" t="n">
        <v>1.03</v>
      </c>
      <c r="M117" s="169" t="n">
        <v>2</v>
      </c>
      <c r="N117" s="169" t="n">
        <v>2</v>
      </c>
      <c r="O117" s="168" t="n">
        <v>773.5</v>
      </c>
      <c r="P117" s="170" t="n">
        <v>0.95</v>
      </c>
      <c r="Q117" s="131" t="inlineStr">
        <is>
          <t>Formül</t>
        </is>
      </c>
      <c r="R117" s="169" t="n">
        <v>51</v>
      </c>
      <c r="S117" s="131" t="inlineStr">
        <is>
          <t>Yüksek</t>
        </is>
      </c>
      <c r="T117" s="169" t="n">
        <v>2</v>
      </c>
      <c r="U117" s="169" t="n">
        <v>0</v>
      </c>
      <c r="V117" s="169" t="n">
        <v>2</v>
      </c>
      <c r="W117" s="171" t="n">
        <v>89700</v>
      </c>
      <c r="X117" s="171" t="n">
        <v>73391.03999999999</v>
      </c>
      <c r="Y117" s="171" t="n">
        <v>-16308.96</v>
      </c>
      <c r="Z117" s="142" t="inlineStr">
        <is>
          <t>Doğrudan işe alım başlatılmalı</t>
        </is>
      </c>
      <c r="AA117" s="142" t="inlineStr">
        <is>
          <t>Mağaza: DEDEBAŞI | Unvan: BAKLİYAT | Yönetim normu: 0 | Mevcut: 0 | AI normu: 2 | 90 günlük tahmini açık: 2 | Öneri: Doğrudan işe alım başlatılmalı</t>
        </is>
      </c>
    </row>
    <row r="118" ht="45" customHeight="1" s="113">
      <c r="A118" s="131" t="inlineStr">
        <is>
          <t>M013</t>
        </is>
      </c>
      <c r="B118" s="131" t="inlineStr">
        <is>
          <t>DEDEBAŞI</t>
        </is>
      </c>
      <c r="C118" s="131" t="inlineStr">
        <is>
          <t>DERYA YARDIMCI</t>
        </is>
      </c>
      <c r="D118" s="131" t="inlineStr">
        <is>
          <t>U034</t>
        </is>
      </c>
      <c r="E118" s="131" t="inlineStr">
        <is>
          <t>UNLU MAMÜLLER</t>
        </is>
      </c>
      <c r="F118" s="168" t="n">
        <v>0</v>
      </c>
      <c r="G118" s="168" t="n">
        <v>0</v>
      </c>
      <c r="H118" s="168" t="n">
        <v>150</v>
      </c>
      <c r="I118" s="168" t="n">
        <v>369</v>
      </c>
      <c r="J118" s="168" t="n">
        <v>0.40650406504065</v>
      </c>
      <c r="K118" s="168" t="n">
        <v>1</v>
      </c>
      <c r="L118" s="168" t="n">
        <v>1.03</v>
      </c>
      <c r="M118" s="169" t="n">
        <v>2</v>
      </c>
      <c r="N118" s="169" t="n">
        <v>2</v>
      </c>
      <c r="O118" s="168" t="n">
        <v>738</v>
      </c>
      <c r="P118" s="170" t="n">
        <v>0.95</v>
      </c>
      <c r="Q118" s="131" t="inlineStr">
        <is>
          <t>Formül</t>
        </is>
      </c>
      <c r="R118" s="169" t="n">
        <v>51</v>
      </c>
      <c r="S118" s="131" t="inlineStr">
        <is>
          <t>Yüksek</t>
        </is>
      </c>
      <c r="T118" s="169" t="n">
        <v>2</v>
      </c>
      <c r="U118" s="169" t="n">
        <v>0</v>
      </c>
      <c r="V118" s="169" t="n">
        <v>2</v>
      </c>
      <c r="W118" s="171" t="n">
        <v>141700</v>
      </c>
      <c r="X118" s="171" t="n">
        <v>115936.2</v>
      </c>
      <c r="Y118" s="171" t="n">
        <v>-25763.8</v>
      </c>
      <c r="Z118" s="142" t="inlineStr">
        <is>
          <t>Doğrudan işe alım başlatılmalı</t>
        </is>
      </c>
      <c r="AA118" s="142" t="inlineStr">
        <is>
          <t>Mağaza: DEDEBAŞI | Unvan: UNLU MAMÜLLER | Yönetim normu: 0 | Mevcut: 0 | AI normu: 2 | 90 günlük tahmini açık: 2 | Öneri: Doğrudan işe alım başlatılmalı</t>
        </is>
      </c>
    </row>
    <row r="119" ht="45" customHeight="1" s="113">
      <c r="A119" s="131" t="inlineStr">
        <is>
          <t>M014</t>
        </is>
      </c>
      <c r="B119" s="131" t="inlineStr">
        <is>
          <t>ESKİİZMİR</t>
        </is>
      </c>
      <c r="C119" s="131" t="inlineStr">
        <is>
          <t>ERTAN TEKİ</t>
        </is>
      </c>
      <c r="D119" s="131" t="inlineStr">
        <is>
          <t>U015</t>
        </is>
      </c>
      <c r="E119" s="131" t="inlineStr">
        <is>
          <t>KASİYER</t>
        </is>
      </c>
      <c r="F119" s="168" t="n">
        <v>2</v>
      </c>
      <c r="G119" s="168" t="n">
        <v>2</v>
      </c>
      <c r="H119" s="168" t="n">
        <v>5183</v>
      </c>
      <c r="I119" s="168" t="n">
        <v>414</v>
      </c>
      <c r="J119" s="168" t="n">
        <v>12.5193236714976</v>
      </c>
      <c r="K119" s="168" t="n">
        <v>2</v>
      </c>
      <c r="L119" s="168" t="n">
        <v>1.04</v>
      </c>
      <c r="M119" s="169" t="n">
        <v>14</v>
      </c>
      <c r="N119" s="169" t="n">
        <v>12</v>
      </c>
      <c r="O119" s="168" t="n">
        <v>4968</v>
      </c>
      <c r="P119" s="170" t="n">
        <v>0.95</v>
      </c>
      <c r="Q119" s="131" t="inlineStr">
        <is>
          <t>Formül</t>
        </is>
      </c>
      <c r="R119" s="169" t="n">
        <v>100</v>
      </c>
      <c r="S119" s="131" t="inlineStr">
        <is>
          <t>Kritik</t>
        </is>
      </c>
      <c r="T119" s="169" t="n">
        <v>13</v>
      </c>
      <c r="U119" s="169" t="n">
        <v>0</v>
      </c>
      <c r="V119" s="169" t="n">
        <v>13</v>
      </c>
      <c r="W119" s="171" t="n">
        <v>625300</v>
      </c>
      <c r="X119" s="171" t="n">
        <v>511608.24</v>
      </c>
      <c r="Y119" s="171" t="n">
        <v>-113691.76</v>
      </c>
      <c r="Z119" s="142" t="inlineStr">
        <is>
          <t>Doğrudan işe alım başlatılmalı</t>
        </is>
      </c>
      <c r="AA119" s="142" t="inlineStr">
        <is>
          <t>Mağaza: ESKİİZMİR | Unvan: KASİYER | Yönetim normu: 2 | Mevcut: 2 | AI normu: 14 | 90 günlük tahmini açık: 13 | Öneri: Doğrudan işe alım başlatılmalı</t>
        </is>
      </c>
    </row>
    <row r="120" ht="30" customHeight="1" s="113">
      <c r="A120" s="131" t="inlineStr">
        <is>
          <t>M014</t>
        </is>
      </c>
      <c r="B120" s="131" t="inlineStr">
        <is>
          <t>ESKİİZMİR</t>
        </is>
      </c>
      <c r="C120" s="131" t="inlineStr">
        <is>
          <t>ERTAN TEKİ</t>
        </is>
      </c>
      <c r="D120" s="131" t="inlineStr">
        <is>
          <t>U026</t>
        </is>
      </c>
      <c r="E120" s="131" t="inlineStr">
        <is>
          <t>REYON GÖREVLİSİ</t>
        </is>
      </c>
      <c r="F120" s="168" t="n">
        <v>2</v>
      </c>
      <c r="G120" s="168" t="n">
        <v>2</v>
      </c>
      <c r="H120" s="168" t="n">
        <v>1061.45</v>
      </c>
      <c r="I120" s="168" t="n">
        <v>386.75</v>
      </c>
      <c r="J120" s="168" t="n">
        <v>2.74453781512605</v>
      </c>
      <c r="K120" s="168" t="n">
        <v>1</v>
      </c>
      <c r="L120" s="168" t="n">
        <v>1.04</v>
      </c>
      <c r="M120" s="169" t="n">
        <v>3</v>
      </c>
      <c r="N120" s="169" t="n">
        <v>1</v>
      </c>
      <c r="O120" s="168" t="n">
        <v>386.75</v>
      </c>
      <c r="P120" s="170" t="n">
        <v>0.95</v>
      </c>
      <c r="Q120" s="131" t="inlineStr">
        <is>
          <t>Formül</t>
        </is>
      </c>
      <c r="R120" s="169" t="n">
        <v>36</v>
      </c>
      <c r="S120" s="131" t="inlineStr">
        <is>
          <t>Orta</t>
        </is>
      </c>
      <c r="T120" s="169" t="n">
        <v>2</v>
      </c>
      <c r="U120" s="169" t="n">
        <v>2</v>
      </c>
      <c r="V120" s="169" t="n">
        <v>0</v>
      </c>
      <c r="W120" s="171" t="n">
        <v>0</v>
      </c>
      <c r="X120" s="171" t="n">
        <v>73391.03999999999</v>
      </c>
      <c r="Y120" s="171" t="n">
        <v>73391.03999999999</v>
      </c>
      <c r="Z120" s="142" t="inlineStr">
        <is>
          <t>Transfer ile kapatılmalı</t>
        </is>
      </c>
      <c r="AA120" s="142" t="inlineStr">
        <is>
          <t>Mağaza: ESKİİZMİR | Unvan: REYON GÖREVLİSİ | Yönetim normu: 2 | Mevcut: 2 | AI normu: 3 | 90 günlük tahmini açık: 2 | Öneri: Transfer ile kapatılmalı</t>
        </is>
      </c>
    </row>
    <row r="121" ht="30" customHeight="1" s="113">
      <c r="A121" s="131" t="inlineStr">
        <is>
          <t>M014</t>
        </is>
      </c>
      <c r="B121" s="131" t="inlineStr">
        <is>
          <t>ESKİİZMİR</t>
        </is>
      </c>
      <c r="C121" s="131" t="inlineStr">
        <is>
          <t>ERTAN TEKİ</t>
        </is>
      </c>
      <c r="D121" s="131" t="inlineStr">
        <is>
          <t>U042</t>
        </is>
      </c>
      <c r="E121" s="131" t="inlineStr">
        <is>
          <t>ŞARKÜTERİ</t>
        </is>
      </c>
      <c r="F121" s="168" t="n">
        <v>2</v>
      </c>
      <c r="G121" s="168" t="n">
        <v>1</v>
      </c>
      <c r="H121" s="168" t="n">
        <v>1144.5</v>
      </c>
      <c r="I121" s="168" t="n">
        <v>382.5</v>
      </c>
      <c r="J121" s="168" t="n">
        <v>2.9921568627451</v>
      </c>
      <c r="K121" s="168" t="n">
        <v>1</v>
      </c>
      <c r="L121" s="168" t="n">
        <v>1.04</v>
      </c>
      <c r="M121" s="169" t="n">
        <v>4</v>
      </c>
      <c r="N121" s="169" t="n">
        <v>3</v>
      </c>
      <c r="O121" s="168" t="n">
        <v>1147.5</v>
      </c>
      <c r="P121" s="170" t="n">
        <v>0.95</v>
      </c>
      <c r="Q121" s="131" t="inlineStr">
        <is>
          <t>Formül</t>
        </is>
      </c>
      <c r="R121" s="169" t="n">
        <v>66</v>
      </c>
      <c r="S121" s="131" t="inlineStr">
        <is>
          <t>Yüksek</t>
        </is>
      </c>
      <c r="T121" s="169" t="n">
        <v>4</v>
      </c>
      <c r="U121" s="169" t="n">
        <v>0</v>
      </c>
      <c r="V121" s="169" t="n">
        <v>4</v>
      </c>
      <c r="W121" s="171" t="n">
        <v>231400</v>
      </c>
      <c r="X121" s="171" t="n">
        <v>189327.6</v>
      </c>
      <c r="Y121" s="171" t="n">
        <v>-42072.4</v>
      </c>
      <c r="Z121" s="142" t="inlineStr">
        <is>
          <t>Doğrudan işe alım başlatılmalı</t>
        </is>
      </c>
      <c r="AA121" s="142" t="inlineStr">
        <is>
          <t>Mağaza: ESKİİZMİR | Unvan: ŞARKÜTERİ | Yönetim normu: 2 | Mevcut: 1 | AI normu: 4 | 90 günlük tahmini açık: 4 | Öneri: Doğrudan işe alım başlatılmalı</t>
        </is>
      </c>
    </row>
    <row r="122" ht="30" customHeight="1" s="113">
      <c r="A122" s="131" t="inlineStr">
        <is>
          <t>M014</t>
        </is>
      </c>
      <c r="B122" s="131" t="inlineStr">
        <is>
          <t>ESKİİZMİR</t>
        </is>
      </c>
      <c r="C122" s="131" t="inlineStr">
        <is>
          <t>ERTAN TEKİ</t>
        </is>
      </c>
      <c r="D122" s="131" t="inlineStr">
        <is>
          <t>U013</t>
        </is>
      </c>
      <c r="E122" s="131" t="inlineStr">
        <is>
          <t>KASAP</t>
        </is>
      </c>
      <c r="F122" s="168" t="n">
        <v>1</v>
      </c>
      <c r="G122" s="168" t="n">
        <v>0</v>
      </c>
      <c r="H122" s="168" t="n">
        <v>336.5</v>
      </c>
      <c r="I122" s="168" t="n">
        <v>360</v>
      </c>
      <c r="J122" s="168" t="n">
        <v>0.934722222222222</v>
      </c>
      <c r="K122" s="168" t="n">
        <v>1</v>
      </c>
      <c r="L122" s="168" t="n">
        <v>1.04</v>
      </c>
      <c r="M122" s="169" t="n">
        <v>2</v>
      </c>
      <c r="N122" s="169" t="n">
        <v>2</v>
      </c>
      <c r="O122" s="168" t="n">
        <v>720</v>
      </c>
      <c r="P122" s="170" t="n">
        <v>0.95</v>
      </c>
      <c r="Q122" s="131" t="inlineStr">
        <is>
          <t>Formül</t>
        </is>
      </c>
      <c r="R122" s="169" t="n">
        <v>51</v>
      </c>
      <c r="S122" s="131" t="inlineStr">
        <is>
          <t>Yüksek</t>
        </is>
      </c>
      <c r="T122" s="169" t="n">
        <v>2</v>
      </c>
      <c r="U122" s="169" t="n">
        <v>0</v>
      </c>
      <c r="V122" s="169" t="n">
        <v>2</v>
      </c>
      <c r="W122" s="171" t="n">
        <v>83200</v>
      </c>
      <c r="X122" s="171" t="n">
        <v>68072.75999999999</v>
      </c>
      <c r="Y122" s="171" t="n">
        <v>-15127.24</v>
      </c>
      <c r="Z122" s="142" t="inlineStr">
        <is>
          <t>Doğrudan işe alım başlatılmalı</t>
        </is>
      </c>
      <c r="AA122" s="142" t="inlineStr">
        <is>
          <t>Mağaza: ESKİİZMİR | Unvan: KASAP | Yönetim normu: 1 | Mevcut: 0 | AI normu: 2 | 90 günlük tahmini açık: 2 | Öneri: Doğrudan işe alım başlatılmalı</t>
        </is>
      </c>
    </row>
    <row r="123" ht="30" customHeight="1" s="113">
      <c r="A123" s="131" t="inlineStr">
        <is>
          <t>M014</t>
        </is>
      </c>
      <c r="B123" s="131" t="inlineStr">
        <is>
          <t>ESKİİZMİR</t>
        </is>
      </c>
      <c r="C123" s="131" t="inlineStr">
        <is>
          <t>ERTAN TEKİ</t>
        </is>
      </c>
      <c r="D123" s="131" t="inlineStr">
        <is>
          <t>U017</t>
        </is>
      </c>
      <c r="E123" s="131" t="inlineStr">
        <is>
          <t>MANAV</t>
        </is>
      </c>
      <c r="F123" s="168" t="n">
        <v>2</v>
      </c>
      <c r="G123" s="168" t="n">
        <v>0</v>
      </c>
      <c r="H123" s="168" t="n">
        <v>182</v>
      </c>
      <c r="I123" s="168" t="n">
        <v>386.75</v>
      </c>
      <c r="J123" s="168" t="n">
        <v>0.470588235294118</v>
      </c>
      <c r="K123" s="168" t="n">
        <v>1</v>
      </c>
      <c r="L123" s="168" t="n">
        <v>1.04</v>
      </c>
      <c r="M123" s="169" t="n">
        <v>2</v>
      </c>
      <c r="N123" s="169" t="n">
        <v>2</v>
      </c>
      <c r="O123" s="168" t="n">
        <v>773.5</v>
      </c>
      <c r="P123" s="170" t="n">
        <v>0.95</v>
      </c>
      <c r="Q123" s="131" t="inlineStr">
        <is>
          <t>Formül</t>
        </is>
      </c>
      <c r="R123" s="169" t="n">
        <v>51</v>
      </c>
      <c r="S123" s="131" t="inlineStr">
        <is>
          <t>Yüksek</t>
        </is>
      </c>
      <c r="T123" s="169" t="n">
        <v>2</v>
      </c>
      <c r="U123" s="169" t="n">
        <v>2</v>
      </c>
      <c r="V123" s="169" t="n">
        <v>0</v>
      </c>
      <c r="W123" s="171" t="n">
        <v>0</v>
      </c>
      <c r="X123" s="171" t="n">
        <v>89345.52</v>
      </c>
      <c r="Y123" s="171" t="n">
        <v>89345.52</v>
      </c>
      <c r="Z123" s="142" t="inlineStr">
        <is>
          <t>Transfer ile kapatılmalı</t>
        </is>
      </c>
      <c r="AA123" s="142" t="inlineStr">
        <is>
          <t>Mağaza: ESKİİZMİR | Unvan: MANAV | Yönetim normu: 2 | Mevcut: 0 | AI normu: 2 | 90 günlük tahmini açık: 2 | Öneri: Transfer ile kapatılmalı</t>
        </is>
      </c>
    </row>
    <row r="124" ht="45" customHeight="1" s="113">
      <c r="A124" s="131" t="inlineStr">
        <is>
          <t>M014</t>
        </is>
      </c>
      <c r="B124" s="131" t="inlineStr">
        <is>
          <t>ESKİİZMİR</t>
        </is>
      </c>
      <c r="C124" s="131" t="inlineStr">
        <is>
          <t>ERTAN TEKİ</t>
        </is>
      </c>
      <c r="D124" s="131" t="inlineStr">
        <is>
          <t>U023</t>
        </is>
      </c>
      <c r="E124" s="131" t="inlineStr">
        <is>
          <t>ONLİNE TOPLAYICI</t>
        </is>
      </c>
      <c r="F124" s="168" t="n">
        <v>0</v>
      </c>
      <c r="G124" s="168" t="n">
        <v>0</v>
      </c>
      <c r="H124" s="168" t="n">
        <v>224</v>
      </c>
      <c r="I124" s="168" t="n">
        <v>404.8</v>
      </c>
      <c r="J124" s="168" t="n">
        <v>0.553359683794466</v>
      </c>
      <c r="K124" s="168" t="n">
        <v>1</v>
      </c>
      <c r="L124" s="168" t="n">
        <v>1.04</v>
      </c>
      <c r="M124" s="169" t="n">
        <v>2</v>
      </c>
      <c r="N124" s="169" t="n">
        <v>2</v>
      </c>
      <c r="O124" s="168" t="n">
        <v>809.6</v>
      </c>
      <c r="P124" s="170" t="n">
        <v>0.95</v>
      </c>
      <c r="Q124" s="131" t="inlineStr">
        <is>
          <t>Formül</t>
        </is>
      </c>
      <c r="R124" s="169" t="n">
        <v>51</v>
      </c>
      <c r="S124" s="131" t="inlineStr">
        <is>
          <t>Yüksek</t>
        </is>
      </c>
      <c r="T124" s="169" t="n">
        <v>2</v>
      </c>
      <c r="U124" s="169" t="n">
        <v>0</v>
      </c>
      <c r="V124" s="169" t="n">
        <v>2</v>
      </c>
      <c r="W124" s="171" t="n">
        <v>148200</v>
      </c>
      <c r="X124" s="171" t="n">
        <v>121254.48</v>
      </c>
      <c r="Y124" s="171" t="n">
        <v>-26945.52</v>
      </c>
      <c r="Z124" s="142" t="inlineStr">
        <is>
          <t>Doğrudan işe alım başlatılmalı</t>
        </is>
      </c>
      <c r="AA124" s="142" t="inlineStr">
        <is>
          <t>Mağaza: ESKİİZMİR | Unvan: ONLİNE TOPLAYICI | Yönetim normu: 0 | Mevcut: 0 | AI normu: 2 | 90 günlük tahmini açık: 2 | Öneri: Doğrudan işe alım başlatılmalı</t>
        </is>
      </c>
    </row>
    <row r="125" ht="45" customHeight="1" s="113">
      <c r="A125" s="131" t="inlineStr">
        <is>
          <t>M014</t>
        </is>
      </c>
      <c r="B125" s="131" t="inlineStr">
        <is>
          <t>ESKİİZMİR</t>
        </is>
      </c>
      <c r="C125" s="131" t="inlineStr">
        <is>
          <t>ERTAN TEKİ</t>
        </is>
      </c>
      <c r="D125" s="131" t="inlineStr">
        <is>
          <t>U024</t>
        </is>
      </c>
      <c r="E125" s="131" t="inlineStr">
        <is>
          <t>ONLİNE ŞOFÖR</t>
        </is>
      </c>
      <c r="F125" s="168" t="n">
        <v>0</v>
      </c>
      <c r="G125" s="168" t="n">
        <v>0</v>
      </c>
      <c r="H125" s="168" t="n">
        <v>384</v>
      </c>
      <c r="I125" s="168" t="n">
        <v>369</v>
      </c>
      <c r="J125" s="168" t="n">
        <v>1.04065040650407</v>
      </c>
      <c r="K125" s="168" t="n">
        <v>1</v>
      </c>
      <c r="L125" s="168" t="n">
        <v>1.04</v>
      </c>
      <c r="M125" s="169" t="n">
        <v>2</v>
      </c>
      <c r="N125" s="169" t="n">
        <v>2</v>
      </c>
      <c r="O125" s="168" t="n">
        <v>738</v>
      </c>
      <c r="P125" s="170" t="n">
        <v>0.95</v>
      </c>
      <c r="Q125" s="131" t="inlineStr">
        <is>
          <t>Formül</t>
        </is>
      </c>
      <c r="R125" s="169" t="n">
        <v>51</v>
      </c>
      <c r="S125" s="131" t="inlineStr">
        <is>
          <t>Yüksek</t>
        </is>
      </c>
      <c r="T125" s="169" t="n">
        <v>2</v>
      </c>
      <c r="U125" s="169" t="n">
        <v>0</v>
      </c>
      <c r="V125" s="169" t="n">
        <v>2</v>
      </c>
      <c r="W125" s="171" t="n">
        <v>154700</v>
      </c>
      <c r="X125" s="171" t="n">
        <v>126572.76</v>
      </c>
      <c r="Y125" s="171" t="n">
        <v>-28127.24</v>
      </c>
      <c r="Z125" s="142" t="inlineStr">
        <is>
          <t>Doğrudan işe alım başlatılmalı</t>
        </is>
      </c>
      <c r="AA125" s="142" t="inlineStr">
        <is>
          <t>Mağaza: ESKİİZMİR | Unvan: ONLİNE ŞOFÖR | Yönetim normu: 0 | Mevcut: 0 | AI normu: 2 | 90 günlük tahmini açık: 2 | Öneri: Doğrudan işe alım başlatılmalı</t>
        </is>
      </c>
    </row>
    <row r="126" ht="30" customHeight="1" s="113">
      <c r="A126" s="131" t="inlineStr">
        <is>
          <t>M014</t>
        </is>
      </c>
      <c r="B126" s="131" t="inlineStr">
        <is>
          <t>ESKİİZMİR</t>
        </is>
      </c>
      <c r="C126" s="131" t="inlineStr">
        <is>
          <t>ERTAN TEKİ</t>
        </is>
      </c>
      <c r="D126" s="131" t="inlineStr">
        <is>
          <t>U002</t>
        </is>
      </c>
      <c r="E126" s="131" t="inlineStr">
        <is>
          <t>BAKLİYAT</t>
        </is>
      </c>
      <c r="F126" s="168" t="n">
        <v>1</v>
      </c>
      <c r="G126" s="168" t="n">
        <v>1</v>
      </c>
      <c r="H126" s="168" t="n">
        <v>78</v>
      </c>
      <c r="I126" s="168" t="n">
        <v>386.75</v>
      </c>
      <c r="J126" s="168" t="n">
        <v>0.201680672268908</v>
      </c>
      <c r="K126" s="168" t="n">
        <v>1</v>
      </c>
      <c r="L126" s="168" t="n">
        <v>1.04</v>
      </c>
      <c r="M126" s="169" t="n">
        <v>2</v>
      </c>
      <c r="N126" s="169" t="n">
        <v>1</v>
      </c>
      <c r="O126" s="168" t="n">
        <v>386.75</v>
      </c>
      <c r="P126" s="170" t="n">
        <v>0.95</v>
      </c>
      <c r="Q126" s="131" t="inlineStr">
        <is>
          <t>Formül</t>
        </is>
      </c>
      <c r="R126" s="169" t="n">
        <v>36</v>
      </c>
      <c r="S126" s="131" t="inlineStr">
        <is>
          <t>Orta</t>
        </is>
      </c>
      <c r="T126" s="169" t="n">
        <v>2</v>
      </c>
      <c r="U126" s="169" t="n">
        <v>0</v>
      </c>
      <c r="V126" s="169" t="n">
        <v>2</v>
      </c>
      <c r="W126" s="171" t="n">
        <v>89700</v>
      </c>
      <c r="X126" s="171" t="n">
        <v>73391.03999999999</v>
      </c>
      <c r="Y126" s="171" t="n">
        <v>-16308.96</v>
      </c>
      <c r="Z126" s="142" t="inlineStr">
        <is>
          <t>Doğrudan işe alım başlatılmalı</t>
        </is>
      </c>
      <c r="AA126" s="142" t="inlineStr">
        <is>
          <t>Mağaza: ESKİİZMİR | Unvan: BAKLİYAT | Yönetim normu: 1 | Mevcut: 1 | AI normu: 2 | 90 günlük tahmini açık: 2 | Öneri: Doğrudan işe alım başlatılmalı</t>
        </is>
      </c>
    </row>
    <row r="127" ht="45" customHeight="1" s="113">
      <c r="A127" s="131" t="inlineStr">
        <is>
          <t>M014</t>
        </is>
      </c>
      <c r="B127" s="131" t="inlineStr">
        <is>
          <t>ESKİİZMİR</t>
        </is>
      </c>
      <c r="C127" s="131" t="inlineStr">
        <is>
          <t>ERTAN TEKİ</t>
        </is>
      </c>
      <c r="D127" s="131" t="inlineStr">
        <is>
          <t>U034</t>
        </is>
      </c>
      <c r="E127" s="131" t="inlineStr">
        <is>
          <t>UNLU MAMÜLLER</t>
        </is>
      </c>
      <c r="F127" s="168" t="n">
        <v>0</v>
      </c>
      <c r="G127" s="168" t="n">
        <v>0</v>
      </c>
      <c r="H127" s="168" t="n">
        <v>125</v>
      </c>
      <c r="I127" s="168" t="n">
        <v>369</v>
      </c>
      <c r="J127" s="168" t="n">
        <v>0.338753387533875</v>
      </c>
      <c r="K127" s="168" t="n">
        <v>1</v>
      </c>
      <c r="L127" s="168" t="n">
        <v>1.04</v>
      </c>
      <c r="M127" s="169" t="n">
        <v>2</v>
      </c>
      <c r="N127" s="169" t="n">
        <v>2</v>
      </c>
      <c r="O127" s="168" t="n">
        <v>738</v>
      </c>
      <c r="P127" s="170" t="n">
        <v>0.95</v>
      </c>
      <c r="Q127" s="131" t="inlineStr">
        <is>
          <t>Formül</t>
        </is>
      </c>
      <c r="R127" s="169" t="n">
        <v>51</v>
      </c>
      <c r="S127" s="131" t="inlineStr">
        <is>
          <t>Yüksek</t>
        </is>
      </c>
      <c r="T127" s="169" t="n">
        <v>2</v>
      </c>
      <c r="U127" s="169" t="n">
        <v>0</v>
      </c>
      <c r="V127" s="169" t="n">
        <v>2</v>
      </c>
      <c r="W127" s="171" t="n">
        <v>141700</v>
      </c>
      <c r="X127" s="171" t="n">
        <v>115936.2</v>
      </c>
      <c r="Y127" s="171" t="n">
        <v>-25763.8</v>
      </c>
      <c r="Z127" s="142" t="inlineStr">
        <is>
          <t>Doğrudan işe alım başlatılmalı</t>
        </is>
      </c>
      <c r="AA127" s="142" t="inlineStr">
        <is>
          <t>Mağaza: ESKİİZMİR | Unvan: UNLU MAMÜLLER | Yönetim normu: 0 | Mevcut: 0 | AI normu: 2 | 90 günlük tahmini açık: 2 | Öneri: Doğrudan işe alım başlatılmalı</t>
        </is>
      </c>
    </row>
    <row r="128" ht="30" customHeight="1" s="113">
      <c r="A128" s="131" t="inlineStr">
        <is>
          <t>M015</t>
        </is>
      </c>
      <c r="B128" s="131" t="inlineStr">
        <is>
          <t>GAZİEMİR-1</t>
        </is>
      </c>
      <c r="C128" s="131" t="inlineStr">
        <is>
          <t>ALİ ÇELİK</t>
        </is>
      </c>
      <c r="D128" s="131" t="inlineStr">
        <is>
          <t>U015</t>
        </is>
      </c>
      <c r="E128" s="131" t="inlineStr">
        <is>
          <t>KASİYER</t>
        </is>
      </c>
      <c r="F128" s="168" t="n">
        <v>3</v>
      </c>
      <c r="G128" s="168" t="n">
        <v>4</v>
      </c>
      <c r="H128" s="168" t="n">
        <v>3699</v>
      </c>
      <c r="I128" s="168" t="n">
        <v>414</v>
      </c>
      <c r="J128" s="168" t="n">
        <v>8.934782608695651</v>
      </c>
      <c r="K128" s="168" t="n">
        <v>2</v>
      </c>
      <c r="L128" s="168" t="n">
        <v>1.06</v>
      </c>
      <c r="M128" s="169" t="n">
        <v>10</v>
      </c>
      <c r="N128" s="169" t="n">
        <v>6</v>
      </c>
      <c r="O128" s="168" t="n">
        <v>2484</v>
      </c>
      <c r="P128" s="170" t="n">
        <v>0.95</v>
      </c>
      <c r="Q128" s="131" t="inlineStr">
        <is>
          <t>Formül</t>
        </is>
      </c>
      <c r="R128" s="169" t="n">
        <v>100</v>
      </c>
      <c r="S128" s="131" t="inlineStr">
        <is>
          <t>Kritik</t>
        </is>
      </c>
      <c r="T128" s="169" t="n">
        <v>7</v>
      </c>
      <c r="U128" s="169" t="n">
        <v>0</v>
      </c>
      <c r="V128" s="169" t="n">
        <v>7</v>
      </c>
      <c r="W128" s="171" t="n">
        <v>336700</v>
      </c>
      <c r="X128" s="171" t="n">
        <v>275481.36</v>
      </c>
      <c r="Y128" s="171" t="n">
        <v>-61218.64</v>
      </c>
      <c r="Z128" s="142" t="inlineStr">
        <is>
          <t>Doğrudan işe alım başlatılmalı</t>
        </is>
      </c>
      <c r="AA128" s="142" t="inlineStr">
        <is>
          <t>Mağaza: GAZİEMİR-1 | Unvan: KASİYER | Yönetim normu: 3 | Mevcut: 4 | AI normu: 10 | 90 günlük tahmini açık: 7 | Öneri: Doğrudan işe alım başlatılmalı</t>
        </is>
      </c>
    </row>
    <row r="129" ht="45" customHeight="1" s="113">
      <c r="A129" s="131" t="inlineStr">
        <is>
          <t>M015</t>
        </is>
      </c>
      <c r="B129" s="131" t="inlineStr">
        <is>
          <t>GAZİEMİR-1</t>
        </is>
      </c>
      <c r="C129" s="131" t="inlineStr">
        <is>
          <t>ALİ ÇELİK</t>
        </is>
      </c>
      <c r="D129" s="131" t="inlineStr">
        <is>
          <t>U026</t>
        </is>
      </c>
      <c r="E129" s="131" t="inlineStr">
        <is>
          <t>REYON GÖREVLİSİ</t>
        </is>
      </c>
      <c r="F129" s="168" t="n">
        <v>3</v>
      </c>
      <c r="G129" s="168" t="n">
        <v>3</v>
      </c>
      <c r="H129" s="168" t="n">
        <v>577.65</v>
      </c>
      <c r="I129" s="168" t="n">
        <v>386.75</v>
      </c>
      <c r="J129" s="168" t="n">
        <v>1.49360051712993</v>
      </c>
      <c r="K129" s="168" t="n">
        <v>1</v>
      </c>
      <c r="L129" s="168" t="n">
        <v>1.06</v>
      </c>
      <c r="M129" s="169" t="n">
        <v>2</v>
      </c>
      <c r="N129" s="169" t="n">
        <v>-1</v>
      </c>
      <c r="O129" s="168" t="n">
        <v>-386.75</v>
      </c>
      <c r="P129" s="170" t="n">
        <v>0.95</v>
      </c>
      <c r="Q129" s="131" t="inlineStr">
        <is>
          <t>Formül</t>
        </is>
      </c>
      <c r="R129" s="169" t="n">
        <v>0</v>
      </c>
      <c r="S129" s="131" t="inlineStr">
        <is>
          <t>Düşük</t>
        </is>
      </c>
      <c r="T129" s="169" t="n">
        <v>0</v>
      </c>
      <c r="U129" s="169" t="n">
        <v>0</v>
      </c>
      <c r="V129" s="169" t="n">
        <v>0</v>
      </c>
      <c r="W129" s="171" t="n">
        <v>0</v>
      </c>
      <c r="X129" s="171" t="n">
        <v>0</v>
      </c>
      <c r="Y129" s="171" t="n">
        <v>0</v>
      </c>
      <c r="Z129" s="142" t="inlineStr">
        <is>
          <t>Mevcut yapı korunmalı</t>
        </is>
      </c>
      <c r="AA129" s="142" t="inlineStr">
        <is>
          <t>Mağaza: GAZİEMİR-1 | Unvan: REYON GÖREVLİSİ | Yönetim normu: 3 | Mevcut: 3 | AI normu: 2 | 90 günlük tahmini açık: 0 | Öneri: Mevcut yapı korunmalı</t>
        </is>
      </c>
    </row>
    <row r="130" ht="45" customHeight="1" s="113">
      <c r="A130" s="131" t="inlineStr">
        <is>
          <t>M015</t>
        </is>
      </c>
      <c r="B130" s="131" t="inlineStr">
        <is>
          <t>GAZİEMİR-1</t>
        </is>
      </c>
      <c r="C130" s="131" t="inlineStr">
        <is>
          <t>ALİ ÇELİK</t>
        </is>
      </c>
      <c r="D130" s="131" t="inlineStr">
        <is>
          <t>U042</t>
        </is>
      </c>
      <c r="E130" s="131" t="inlineStr">
        <is>
          <t>ŞARKÜTERİ</t>
        </is>
      </c>
      <c r="F130" s="168" t="n">
        <v>1</v>
      </c>
      <c r="G130" s="168" t="n">
        <v>0</v>
      </c>
      <c r="H130" s="168" t="n">
        <v>881.5</v>
      </c>
      <c r="I130" s="168" t="n">
        <v>382.5</v>
      </c>
      <c r="J130" s="168" t="n">
        <v>2.30457516339869</v>
      </c>
      <c r="K130" s="168" t="n">
        <v>1</v>
      </c>
      <c r="L130" s="168" t="n">
        <v>1.06</v>
      </c>
      <c r="M130" s="169" t="n">
        <v>3</v>
      </c>
      <c r="N130" s="169" t="n">
        <v>3</v>
      </c>
      <c r="O130" s="168" t="n">
        <v>1147.5</v>
      </c>
      <c r="P130" s="170" t="n">
        <v>0.95</v>
      </c>
      <c r="Q130" s="131" t="inlineStr">
        <is>
          <t>Formül</t>
        </is>
      </c>
      <c r="R130" s="169" t="n">
        <v>66</v>
      </c>
      <c r="S130" s="131" t="inlineStr">
        <is>
          <t>Yüksek</t>
        </is>
      </c>
      <c r="T130" s="169" t="n">
        <v>3</v>
      </c>
      <c r="U130" s="169" t="n">
        <v>0</v>
      </c>
      <c r="V130" s="169" t="n">
        <v>3</v>
      </c>
      <c r="W130" s="171" t="n">
        <v>173550</v>
      </c>
      <c r="X130" s="171" t="n">
        <v>141995.7</v>
      </c>
      <c r="Y130" s="171" t="n">
        <v>-31554.3</v>
      </c>
      <c r="Z130" s="142" t="inlineStr">
        <is>
          <t>Doğrudan işe alım başlatılmalı</t>
        </is>
      </c>
      <c r="AA130" s="142" t="inlineStr">
        <is>
          <t>Mağaza: GAZİEMİR-1 | Unvan: ŞARKÜTERİ | Yönetim normu: 1 | Mevcut: 0 | AI normu: 3 | 90 günlük tahmini açık: 3 | Öneri: Doğrudan işe alım başlatılmalı</t>
        </is>
      </c>
    </row>
    <row r="131" ht="30" customHeight="1" s="113">
      <c r="A131" s="131" t="inlineStr">
        <is>
          <t>M015</t>
        </is>
      </c>
      <c r="B131" s="131" t="inlineStr">
        <is>
          <t>GAZİEMİR-1</t>
        </is>
      </c>
      <c r="C131" s="131" t="inlineStr">
        <is>
          <t>ALİ ÇELİK</t>
        </is>
      </c>
      <c r="D131" s="131" t="inlineStr">
        <is>
          <t>U013</t>
        </is>
      </c>
      <c r="E131" s="131" t="inlineStr">
        <is>
          <t>KASAP</t>
        </is>
      </c>
      <c r="F131" s="168" t="n">
        <v>1</v>
      </c>
      <c r="G131" s="168" t="n">
        <v>0</v>
      </c>
      <c r="H131" s="168" t="n">
        <v>270.2</v>
      </c>
      <c r="I131" s="168" t="n">
        <v>360</v>
      </c>
      <c r="J131" s="168" t="n">
        <v>0.750555555555556</v>
      </c>
      <c r="K131" s="168" t="n">
        <v>1</v>
      </c>
      <c r="L131" s="168" t="n">
        <v>1.06</v>
      </c>
      <c r="M131" s="169" t="n">
        <v>2</v>
      </c>
      <c r="N131" s="169" t="n">
        <v>2</v>
      </c>
      <c r="O131" s="168" t="n">
        <v>720</v>
      </c>
      <c r="P131" s="170" t="n">
        <v>0.95</v>
      </c>
      <c r="Q131" s="131" t="inlineStr">
        <is>
          <t>Formül</t>
        </is>
      </c>
      <c r="R131" s="169" t="n">
        <v>51</v>
      </c>
      <c r="S131" s="131" t="inlineStr">
        <is>
          <t>Yüksek</t>
        </is>
      </c>
      <c r="T131" s="169" t="n">
        <v>2</v>
      </c>
      <c r="U131" s="169" t="n">
        <v>0</v>
      </c>
      <c r="V131" s="169" t="n">
        <v>2</v>
      </c>
      <c r="W131" s="171" t="n">
        <v>83200</v>
      </c>
      <c r="X131" s="171" t="n">
        <v>68072.75999999999</v>
      </c>
      <c r="Y131" s="171" t="n">
        <v>-15127.24</v>
      </c>
      <c r="Z131" s="142" t="inlineStr">
        <is>
          <t>Doğrudan işe alım başlatılmalı</t>
        </is>
      </c>
      <c r="AA131" s="142" t="inlineStr">
        <is>
          <t>Mağaza: GAZİEMİR-1 | Unvan: KASAP | Yönetim normu: 1 | Mevcut: 0 | AI normu: 2 | 90 günlük tahmini açık: 2 | Öneri: Doğrudan işe alım başlatılmalı</t>
        </is>
      </c>
    </row>
    <row r="132" ht="30" customHeight="1" s="113">
      <c r="A132" s="131" t="inlineStr">
        <is>
          <t>M015</t>
        </is>
      </c>
      <c r="B132" s="131" t="inlineStr">
        <is>
          <t>GAZİEMİR-1</t>
        </is>
      </c>
      <c r="C132" s="131" t="inlineStr">
        <is>
          <t>ALİ ÇELİK</t>
        </is>
      </c>
      <c r="D132" s="131" t="inlineStr">
        <is>
          <t>U017</t>
        </is>
      </c>
      <c r="E132" s="131" t="inlineStr">
        <is>
          <t>MANAV</t>
        </is>
      </c>
      <c r="F132" s="168" t="n">
        <v>2</v>
      </c>
      <c r="G132" s="168" t="n">
        <v>1</v>
      </c>
      <c r="H132" s="168" t="n">
        <v>98.8</v>
      </c>
      <c r="I132" s="168" t="n">
        <v>386.75</v>
      </c>
      <c r="J132" s="168" t="n">
        <v>0.25546218487395</v>
      </c>
      <c r="K132" s="168" t="n">
        <v>1</v>
      </c>
      <c r="L132" s="168" t="n">
        <v>1.06</v>
      </c>
      <c r="M132" s="169" t="n">
        <v>2</v>
      </c>
      <c r="N132" s="169" t="n">
        <v>1</v>
      </c>
      <c r="O132" s="168" t="n">
        <v>386.75</v>
      </c>
      <c r="P132" s="170" t="n">
        <v>0.95</v>
      </c>
      <c r="Q132" s="131" t="inlineStr">
        <is>
          <t>Formül</t>
        </is>
      </c>
      <c r="R132" s="169" t="n">
        <v>36</v>
      </c>
      <c r="S132" s="131" t="inlineStr">
        <is>
          <t>Orta</t>
        </is>
      </c>
      <c r="T132" s="169" t="n">
        <v>2</v>
      </c>
      <c r="U132" s="169" t="n">
        <v>2</v>
      </c>
      <c r="V132" s="169" t="n">
        <v>0</v>
      </c>
      <c r="W132" s="171" t="n">
        <v>0</v>
      </c>
      <c r="X132" s="171" t="n">
        <v>89345.52</v>
      </c>
      <c r="Y132" s="171" t="n">
        <v>89345.52</v>
      </c>
      <c r="Z132" s="142" t="inlineStr">
        <is>
          <t>Transfer ile kapatılmalı</t>
        </is>
      </c>
      <c r="AA132" s="142" t="inlineStr">
        <is>
          <t>Mağaza: GAZİEMİR-1 | Unvan: MANAV | Yönetim normu: 2 | Mevcut: 1 | AI normu: 2 | 90 günlük tahmini açık: 2 | Öneri: Transfer ile kapatılmalı</t>
        </is>
      </c>
    </row>
    <row r="133" ht="45" customHeight="1" s="113">
      <c r="A133" s="131" t="inlineStr">
        <is>
          <t>M015</t>
        </is>
      </c>
      <c r="B133" s="131" t="inlineStr">
        <is>
          <t>GAZİEMİR-1</t>
        </is>
      </c>
      <c r="C133" s="131" t="inlineStr">
        <is>
          <t>ALİ ÇELİK</t>
        </is>
      </c>
      <c r="D133" s="131" t="inlineStr">
        <is>
          <t>U023</t>
        </is>
      </c>
      <c r="E133" s="131" t="inlineStr">
        <is>
          <t>ONLİNE TOPLAYICI</t>
        </is>
      </c>
      <c r="F133" s="168" t="n">
        <v>1</v>
      </c>
      <c r="G133" s="168" t="n">
        <v>1</v>
      </c>
      <c r="H133" s="168" t="n">
        <v>434</v>
      </c>
      <c r="I133" s="168" t="n">
        <v>404.8</v>
      </c>
      <c r="J133" s="168" t="n">
        <v>1.07213438735178</v>
      </c>
      <c r="K133" s="168" t="n">
        <v>1</v>
      </c>
      <c r="L133" s="168" t="n">
        <v>1.06</v>
      </c>
      <c r="M133" s="169" t="n">
        <v>2</v>
      </c>
      <c r="N133" s="169" t="n">
        <v>1</v>
      </c>
      <c r="O133" s="168" t="n">
        <v>404.8</v>
      </c>
      <c r="P133" s="170" t="n">
        <v>0.95</v>
      </c>
      <c r="Q133" s="131" t="inlineStr">
        <is>
          <t>Formül</t>
        </is>
      </c>
      <c r="R133" s="169" t="n">
        <v>36</v>
      </c>
      <c r="S133" s="131" t="inlineStr">
        <is>
          <t>Orta</t>
        </is>
      </c>
      <c r="T133" s="169" t="n">
        <v>2</v>
      </c>
      <c r="U133" s="169" t="n">
        <v>0</v>
      </c>
      <c r="V133" s="169" t="n">
        <v>2</v>
      </c>
      <c r="W133" s="171" t="n">
        <v>148200</v>
      </c>
      <c r="X133" s="171" t="n">
        <v>121254.48</v>
      </c>
      <c r="Y133" s="171" t="n">
        <v>-26945.52</v>
      </c>
      <c r="Z133" s="142" t="inlineStr">
        <is>
          <t>Doğrudan işe alım başlatılmalı</t>
        </is>
      </c>
      <c r="AA133" s="142" t="inlineStr">
        <is>
          <t>Mağaza: GAZİEMİR-1 | Unvan: ONLİNE TOPLAYICI | Yönetim normu: 1 | Mevcut: 1 | AI normu: 2 | 90 günlük tahmini açık: 2 | Öneri: Doğrudan işe alım başlatılmalı</t>
        </is>
      </c>
    </row>
    <row r="134" ht="45" customHeight="1" s="113">
      <c r="A134" s="131" t="inlineStr">
        <is>
          <t>M015</t>
        </is>
      </c>
      <c r="B134" s="131" t="inlineStr">
        <is>
          <t>GAZİEMİR-1</t>
        </is>
      </c>
      <c r="C134" s="131" t="inlineStr">
        <is>
          <t>ALİ ÇELİK</t>
        </is>
      </c>
      <c r="D134" s="131" t="inlineStr">
        <is>
          <t>U024</t>
        </is>
      </c>
      <c r="E134" s="131" t="inlineStr">
        <is>
          <t>ONLİNE ŞOFÖR</t>
        </is>
      </c>
      <c r="F134" s="168" t="n">
        <v>1</v>
      </c>
      <c r="G134" s="168" t="n">
        <v>1</v>
      </c>
      <c r="H134" s="168" t="n">
        <v>744</v>
      </c>
      <c r="I134" s="168" t="n">
        <v>369</v>
      </c>
      <c r="J134" s="168" t="n">
        <v>2.01626016260163</v>
      </c>
      <c r="K134" s="168" t="n">
        <v>1</v>
      </c>
      <c r="L134" s="168" t="n">
        <v>1.06</v>
      </c>
      <c r="M134" s="169" t="n">
        <v>3</v>
      </c>
      <c r="N134" s="169" t="n">
        <v>2</v>
      </c>
      <c r="O134" s="168" t="n">
        <v>738</v>
      </c>
      <c r="P134" s="170" t="n">
        <v>0.95</v>
      </c>
      <c r="Q134" s="131" t="inlineStr">
        <is>
          <t>Formül</t>
        </is>
      </c>
      <c r="R134" s="169" t="n">
        <v>51</v>
      </c>
      <c r="S134" s="131" t="inlineStr">
        <is>
          <t>Yüksek</t>
        </is>
      </c>
      <c r="T134" s="169" t="n">
        <v>3</v>
      </c>
      <c r="U134" s="169" t="n">
        <v>0</v>
      </c>
      <c r="V134" s="169" t="n">
        <v>3</v>
      </c>
      <c r="W134" s="171" t="n">
        <v>232050</v>
      </c>
      <c r="X134" s="171" t="n">
        <v>189859.14</v>
      </c>
      <c r="Y134" s="171" t="n">
        <v>-42190.86</v>
      </c>
      <c r="Z134" s="142" t="inlineStr">
        <is>
          <t>Doğrudan işe alım başlatılmalı</t>
        </is>
      </c>
      <c r="AA134" s="142" t="inlineStr">
        <is>
          <t>Mağaza: GAZİEMİR-1 | Unvan: ONLİNE ŞOFÖR | Yönetim normu: 1 | Mevcut: 1 | AI normu: 3 | 90 günlük tahmini açık: 3 | Öneri: Doğrudan işe alım başlatılmalı</t>
        </is>
      </c>
    </row>
    <row r="135" ht="30" customHeight="1" s="113">
      <c r="A135" s="131" t="inlineStr">
        <is>
          <t>M015</t>
        </is>
      </c>
      <c r="B135" s="131" t="inlineStr">
        <is>
          <t>GAZİEMİR-1</t>
        </is>
      </c>
      <c r="C135" s="131" t="inlineStr">
        <is>
          <t>ALİ ÇELİK</t>
        </is>
      </c>
      <c r="D135" s="131" t="inlineStr">
        <is>
          <t>U002</t>
        </is>
      </c>
      <c r="E135" s="131" t="inlineStr">
        <is>
          <t>BAKLİYAT</t>
        </is>
      </c>
      <c r="F135" s="168" t="n">
        <v>1</v>
      </c>
      <c r="G135" s="168" t="n">
        <v>1</v>
      </c>
      <c r="H135" s="168" t="n">
        <v>42</v>
      </c>
      <c r="I135" s="168" t="n">
        <v>386.75</v>
      </c>
      <c r="J135" s="168" t="n">
        <v>0.108597285067873</v>
      </c>
      <c r="K135" s="168" t="n">
        <v>1</v>
      </c>
      <c r="L135" s="168" t="n">
        <v>1.06</v>
      </c>
      <c r="M135" s="169" t="n">
        <v>2</v>
      </c>
      <c r="N135" s="169" t="n">
        <v>1</v>
      </c>
      <c r="O135" s="168" t="n">
        <v>386.75</v>
      </c>
      <c r="P135" s="170" t="n">
        <v>0.95</v>
      </c>
      <c r="Q135" s="131" t="inlineStr">
        <is>
          <t>Formül</t>
        </is>
      </c>
      <c r="R135" s="169" t="n">
        <v>36</v>
      </c>
      <c r="S135" s="131" t="inlineStr">
        <is>
          <t>Orta</t>
        </is>
      </c>
      <c r="T135" s="169" t="n">
        <v>2</v>
      </c>
      <c r="U135" s="169" t="n">
        <v>0</v>
      </c>
      <c r="V135" s="169" t="n">
        <v>2</v>
      </c>
      <c r="W135" s="171" t="n">
        <v>89700</v>
      </c>
      <c r="X135" s="171" t="n">
        <v>73391.03999999999</v>
      </c>
      <c r="Y135" s="171" t="n">
        <v>-16308.96</v>
      </c>
      <c r="Z135" s="142" t="inlineStr">
        <is>
          <t>Doğrudan işe alım başlatılmalı</t>
        </is>
      </c>
      <c r="AA135" s="142" t="inlineStr">
        <is>
          <t>Mağaza: GAZİEMİR-1 | Unvan: BAKLİYAT | Yönetim normu: 1 | Mevcut: 1 | AI normu: 2 | 90 günlük tahmini açık: 2 | Öneri: Doğrudan işe alım başlatılmalı</t>
        </is>
      </c>
    </row>
    <row r="136" ht="45" customHeight="1" s="113">
      <c r="A136" s="131" t="inlineStr">
        <is>
          <t>M015</t>
        </is>
      </c>
      <c r="B136" s="131" t="inlineStr">
        <is>
          <t>GAZİEMİR-1</t>
        </is>
      </c>
      <c r="C136" s="131" t="inlineStr">
        <is>
          <t>ALİ ÇELİK</t>
        </is>
      </c>
      <c r="D136" s="131" t="inlineStr">
        <is>
          <t>U034</t>
        </is>
      </c>
      <c r="E136" s="131" t="inlineStr">
        <is>
          <t>UNLU MAMÜLLER</t>
        </is>
      </c>
      <c r="F136" s="168" t="n">
        <v>0</v>
      </c>
      <c r="G136" s="168" t="n">
        <v>0</v>
      </c>
      <c r="H136" s="168" t="n">
        <v>75</v>
      </c>
      <c r="I136" s="168" t="n">
        <v>369</v>
      </c>
      <c r="J136" s="168" t="n">
        <v>0.203252032520325</v>
      </c>
      <c r="K136" s="168" t="n">
        <v>1</v>
      </c>
      <c r="L136" s="168" t="n">
        <v>1.06</v>
      </c>
      <c r="M136" s="169" t="n">
        <v>2</v>
      </c>
      <c r="N136" s="169" t="n">
        <v>2</v>
      </c>
      <c r="O136" s="168" t="n">
        <v>738</v>
      </c>
      <c r="P136" s="170" t="n">
        <v>0.95</v>
      </c>
      <c r="Q136" s="131" t="inlineStr">
        <is>
          <t>Formül</t>
        </is>
      </c>
      <c r="R136" s="169" t="n">
        <v>51</v>
      </c>
      <c r="S136" s="131" t="inlineStr">
        <is>
          <t>Yüksek</t>
        </is>
      </c>
      <c r="T136" s="169" t="n">
        <v>2</v>
      </c>
      <c r="U136" s="169" t="n">
        <v>0</v>
      </c>
      <c r="V136" s="169" t="n">
        <v>2</v>
      </c>
      <c r="W136" s="171" t="n">
        <v>141700</v>
      </c>
      <c r="X136" s="171" t="n">
        <v>115936.2</v>
      </c>
      <c r="Y136" s="171" t="n">
        <v>-25763.8</v>
      </c>
      <c r="Z136" s="142" t="inlineStr">
        <is>
          <t>Doğrudan işe alım başlatılmalı</t>
        </is>
      </c>
      <c r="AA136" s="142" t="inlineStr">
        <is>
          <t>Mağaza: GAZİEMİR-1 | Unvan: UNLU MAMÜLLER | Yönetim normu: 0 | Mevcut: 0 | AI normu: 2 | 90 günlük tahmini açık: 2 | Öneri: Doğrudan işe alım başlatılmalı</t>
        </is>
      </c>
    </row>
    <row r="137" ht="45" customHeight="1" s="113">
      <c r="A137" s="131" t="inlineStr">
        <is>
          <t>M016</t>
        </is>
      </c>
      <c r="B137" s="131" t="inlineStr">
        <is>
          <t>GAZİEMİR-2</t>
        </is>
      </c>
      <c r="C137" s="131" t="inlineStr">
        <is>
          <t>ALİ ÇELİK</t>
        </is>
      </c>
      <c r="D137" s="131" t="inlineStr">
        <is>
          <t>U015</t>
        </is>
      </c>
      <c r="E137" s="131" t="inlineStr">
        <is>
          <t>KASİYER</t>
        </is>
      </c>
      <c r="F137" s="168" t="n">
        <v>2</v>
      </c>
      <c r="G137" s="168" t="n">
        <v>2</v>
      </c>
      <c r="H137" s="168" t="n">
        <v>6529</v>
      </c>
      <c r="I137" s="168" t="n">
        <v>414</v>
      </c>
      <c r="J137" s="168" t="n">
        <v>15.7705314009662</v>
      </c>
      <c r="K137" s="168" t="n">
        <v>2</v>
      </c>
      <c r="L137" s="168" t="n">
        <v>1.07</v>
      </c>
      <c r="M137" s="169" t="n">
        <v>17</v>
      </c>
      <c r="N137" s="169" t="n">
        <v>15</v>
      </c>
      <c r="O137" s="168" t="n">
        <v>6210</v>
      </c>
      <c r="P137" s="170" t="n">
        <v>0.95</v>
      </c>
      <c r="Q137" s="131" t="inlineStr">
        <is>
          <t>Formül</t>
        </is>
      </c>
      <c r="R137" s="169" t="n">
        <v>100</v>
      </c>
      <c r="S137" s="131" t="inlineStr">
        <is>
          <t>Kritik</t>
        </is>
      </c>
      <c r="T137" s="169" t="n">
        <v>16</v>
      </c>
      <c r="U137" s="169" t="n">
        <v>0</v>
      </c>
      <c r="V137" s="169" t="n">
        <v>16</v>
      </c>
      <c r="W137" s="171" t="n">
        <v>769600</v>
      </c>
      <c r="X137" s="171" t="n">
        <v>629671.6800000001</v>
      </c>
      <c r="Y137" s="171" t="n">
        <v>-139928.32</v>
      </c>
      <c r="Z137" s="142" t="inlineStr">
        <is>
          <t>Doğrudan işe alım başlatılmalı</t>
        </is>
      </c>
      <c r="AA137" s="142" t="inlineStr">
        <is>
          <t>Mağaza: GAZİEMİR-2 | Unvan: KASİYER | Yönetim normu: 2 | Mevcut: 2 | AI normu: 17 | 90 günlük tahmini açık: 16 | Öneri: Doğrudan işe alım başlatılmalı</t>
        </is>
      </c>
    </row>
    <row r="138" ht="45" customHeight="1" s="113">
      <c r="A138" s="131" t="inlineStr">
        <is>
          <t>M016</t>
        </is>
      </c>
      <c r="B138" s="131" t="inlineStr">
        <is>
          <t>GAZİEMİR-2</t>
        </is>
      </c>
      <c r="C138" s="131" t="inlineStr">
        <is>
          <t>ALİ ÇELİK</t>
        </is>
      </c>
      <c r="D138" s="131" t="inlineStr">
        <is>
          <t>U026</t>
        </is>
      </c>
      <c r="E138" s="131" t="inlineStr">
        <is>
          <t>REYON GÖREVLİSİ</t>
        </is>
      </c>
      <c r="F138" s="168" t="n">
        <v>2</v>
      </c>
      <c r="G138" s="168" t="n">
        <v>2</v>
      </c>
      <c r="H138" s="168" t="n">
        <v>1241.9</v>
      </c>
      <c r="I138" s="168" t="n">
        <v>386.75</v>
      </c>
      <c r="J138" s="168" t="n">
        <v>3.21111829347124</v>
      </c>
      <c r="K138" s="168" t="n">
        <v>1</v>
      </c>
      <c r="L138" s="168" t="n">
        <v>1.07</v>
      </c>
      <c r="M138" s="169" t="n">
        <v>4</v>
      </c>
      <c r="N138" s="169" t="n">
        <v>2</v>
      </c>
      <c r="O138" s="168" t="n">
        <v>773.5</v>
      </c>
      <c r="P138" s="170" t="n">
        <v>0.95</v>
      </c>
      <c r="Q138" s="131" t="inlineStr">
        <is>
          <t>Formül</t>
        </is>
      </c>
      <c r="R138" s="169" t="n">
        <v>51</v>
      </c>
      <c r="S138" s="131" t="inlineStr">
        <is>
          <t>Yüksek</t>
        </is>
      </c>
      <c r="T138" s="169" t="n">
        <v>3</v>
      </c>
      <c r="U138" s="169" t="n">
        <v>3</v>
      </c>
      <c r="V138" s="169" t="n">
        <v>0</v>
      </c>
      <c r="W138" s="171" t="n">
        <v>0</v>
      </c>
      <c r="X138" s="171" t="n">
        <v>110086.56</v>
      </c>
      <c r="Y138" s="171" t="n">
        <v>110086.56</v>
      </c>
      <c r="Z138" s="142" t="inlineStr">
        <is>
          <t>Transfer ile kapatılmalı</t>
        </is>
      </c>
      <c r="AA138" s="142" t="inlineStr">
        <is>
          <t>Mağaza: GAZİEMİR-2 | Unvan: REYON GÖREVLİSİ | Yönetim normu: 2 | Mevcut: 2 | AI normu: 4 | 90 günlük tahmini açık: 3 | Öneri: Transfer ile kapatılmalı</t>
        </is>
      </c>
    </row>
    <row r="139" ht="45" customHeight="1" s="113">
      <c r="A139" s="131" t="inlineStr">
        <is>
          <t>M016</t>
        </is>
      </c>
      <c r="B139" s="131" t="inlineStr">
        <is>
          <t>GAZİEMİR-2</t>
        </is>
      </c>
      <c r="C139" s="131" t="inlineStr">
        <is>
          <t>ALİ ÇELİK</t>
        </is>
      </c>
      <c r="D139" s="131" t="inlineStr">
        <is>
          <t>U042</t>
        </is>
      </c>
      <c r="E139" s="131" t="inlineStr">
        <is>
          <t>ŞARKÜTERİ</t>
        </is>
      </c>
      <c r="F139" s="168" t="n">
        <v>1</v>
      </c>
      <c r="G139" s="168" t="n">
        <v>0</v>
      </c>
      <c r="H139" s="168" t="n">
        <v>1523.5</v>
      </c>
      <c r="I139" s="168" t="n">
        <v>382.5</v>
      </c>
      <c r="J139" s="168" t="n">
        <v>3.98300653594771</v>
      </c>
      <c r="K139" s="168" t="n">
        <v>1</v>
      </c>
      <c r="L139" s="168" t="n">
        <v>1.07</v>
      </c>
      <c r="M139" s="169" t="n">
        <v>5</v>
      </c>
      <c r="N139" s="169" t="n">
        <v>5</v>
      </c>
      <c r="O139" s="168" t="n">
        <v>1912.5</v>
      </c>
      <c r="P139" s="170" t="n">
        <v>0.95</v>
      </c>
      <c r="Q139" s="131" t="inlineStr">
        <is>
          <t>Formül</t>
        </is>
      </c>
      <c r="R139" s="169" t="n">
        <v>96</v>
      </c>
      <c r="S139" s="131" t="inlineStr">
        <is>
          <t>Kritik</t>
        </is>
      </c>
      <c r="T139" s="169" t="n">
        <v>5</v>
      </c>
      <c r="U139" s="169" t="n">
        <v>0</v>
      </c>
      <c r="V139" s="169" t="n">
        <v>5</v>
      </c>
      <c r="W139" s="171" t="n">
        <v>289250</v>
      </c>
      <c r="X139" s="171" t="n">
        <v>236659.5</v>
      </c>
      <c r="Y139" s="171" t="n">
        <v>-52590.5</v>
      </c>
      <c r="Z139" s="142" t="inlineStr">
        <is>
          <t>Doğrudan işe alım başlatılmalı</t>
        </is>
      </c>
      <c r="AA139" s="142" t="inlineStr">
        <is>
          <t>Mağaza: GAZİEMİR-2 | Unvan: ŞARKÜTERİ | Yönetim normu: 1 | Mevcut: 0 | AI normu: 5 | 90 günlük tahmini açık: 5 | Öneri: Doğrudan işe alım başlatılmalı</t>
        </is>
      </c>
    </row>
    <row r="140" ht="30" customHeight="1" s="113">
      <c r="A140" s="131" t="inlineStr">
        <is>
          <t>M016</t>
        </is>
      </c>
      <c r="B140" s="131" t="inlineStr">
        <is>
          <t>GAZİEMİR-2</t>
        </is>
      </c>
      <c r="C140" s="131" t="inlineStr">
        <is>
          <t>ALİ ÇELİK</t>
        </is>
      </c>
      <c r="D140" s="131" t="inlineStr">
        <is>
          <t>U013</t>
        </is>
      </c>
      <c r="E140" s="131" t="inlineStr">
        <is>
          <t>KASAP</t>
        </is>
      </c>
      <c r="F140" s="168" t="n">
        <v>1</v>
      </c>
      <c r="G140" s="168" t="n">
        <v>0</v>
      </c>
      <c r="H140" s="168" t="n">
        <v>432.3</v>
      </c>
      <c r="I140" s="168" t="n">
        <v>360</v>
      </c>
      <c r="J140" s="168" t="n">
        <v>1.20083333333333</v>
      </c>
      <c r="K140" s="168" t="n">
        <v>1</v>
      </c>
      <c r="L140" s="168" t="n">
        <v>1.07</v>
      </c>
      <c r="M140" s="169" t="n">
        <v>2</v>
      </c>
      <c r="N140" s="169" t="n">
        <v>2</v>
      </c>
      <c r="O140" s="168" t="n">
        <v>720</v>
      </c>
      <c r="P140" s="170" t="n">
        <v>0.95</v>
      </c>
      <c r="Q140" s="131" t="inlineStr">
        <is>
          <t>Formül</t>
        </is>
      </c>
      <c r="R140" s="169" t="n">
        <v>51</v>
      </c>
      <c r="S140" s="131" t="inlineStr">
        <is>
          <t>Yüksek</t>
        </is>
      </c>
      <c r="T140" s="169" t="n">
        <v>2</v>
      </c>
      <c r="U140" s="169" t="n">
        <v>0</v>
      </c>
      <c r="V140" s="169" t="n">
        <v>2</v>
      </c>
      <c r="W140" s="171" t="n">
        <v>83200</v>
      </c>
      <c r="X140" s="171" t="n">
        <v>68072.75999999999</v>
      </c>
      <c r="Y140" s="171" t="n">
        <v>-15127.24</v>
      </c>
      <c r="Z140" s="142" t="inlineStr">
        <is>
          <t>Doğrudan işe alım başlatılmalı</t>
        </is>
      </c>
      <c r="AA140" s="142" t="inlineStr">
        <is>
          <t>Mağaza: GAZİEMİR-2 | Unvan: KASAP | Yönetim normu: 1 | Mevcut: 0 | AI normu: 2 | 90 günlük tahmini açık: 2 | Öneri: Doğrudan işe alım başlatılmalı</t>
        </is>
      </c>
    </row>
    <row r="141" ht="30" customHeight="1" s="113">
      <c r="A141" s="131" t="inlineStr">
        <is>
          <t>M016</t>
        </is>
      </c>
      <c r="B141" s="131" t="inlineStr">
        <is>
          <t>GAZİEMİR-2</t>
        </is>
      </c>
      <c r="C141" s="131" t="inlineStr">
        <is>
          <t>ALİ ÇELİK</t>
        </is>
      </c>
      <c r="D141" s="131" t="inlineStr">
        <is>
          <t>U017</t>
        </is>
      </c>
      <c r="E141" s="131" t="inlineStr">
        <is>
          <t>MANAV</t>
        </is>
      </c>
      <c r="F141" s="168" t="n">
        <v>2</v>
      </c>
      <c r="G141" s="168" t="n">
        <v>0</v>
      </c>
      <c r="H141" s="168" t="n">
        <v>209.8</v>
      </c>
      <c r="I141" s="168" t="n">
        <v>386.75</v>
      </c>
      <c r="J141" s="168" t="n">
        <v>0.542469295410472</v>
      </c>
      <c r="K141" s="168" t="n">
        <v>1</v>
      </c>
      <c r="L141" s="168" t="n">
        <v>1.07</v>
      </c>
      <c r="M141" s="169" t="n">
        <v>2</v>
      </c>
      <c r="N141" s="169" t="n">
        <v>2</v>
      </c>
      <c r="O141" s="168" t="n">
        <v>773.5</v>
      </c>
      <c r="P141" s="170" t="n">
        <v>0.95</v>
      </c>
      <c r="Q141" s="131" t="inlineStr">
        <is>
          <t>Formül</t>
        </is>
      </c>
      <c r="R141" s="169" t="n">
        <v>51</v>
      </c>
      <c r="S141" s="131" t="inlineStr">
        <is>
          <t>Yüksek</t>
        </is>
      </c>
      <c r="T141" s="169" t="n">
        <v>2</v>
      </c>
      <c r="U141" s="169" t="n">
        <v>2</v>
      </c>
      <c r="V141" s="169" t="n">
        <v>0</v>
      </c>
      <c r="W141" s="171" t="n">
        <v>0</v>
      </c>
      <c r="X141" s="171" t="n">
        <v>89345.52</v>
      </c>
      <c r="Y141" s="171" t="n">
        <v>89345.52</v>
      </c>
      <c r="Z141" s="142" t="inlineStr">
        <is>
          <t>Transfer ile kapatılmalı</t>
        </is>
      </c>
      <c r="AA141" s="142" t="inlineStr">
        <is>
          <t>Mağaza: GAZİEMİR-2 | Unvan: MANAV | Yönetim normu: 2 | Mevcut: 0 | AI normu: 2 | 90 günlük tahmini açık: 2 | Öneri: Transfer ile kapatılmalı</t>
        </is>
      </c>
    </row>
    <row r="142" ht="45" customHeight="1" s="113">
      <c r="A142" s="131" t="inlineStr">
        <is>
          <t>M016</t>
        </is>
      </c>
      <c r="B142" s="131" t="inlineStr">
        <is>
          <t>GAZİEMİR-2</t>
        </is>
      </c>
      <c r="C142" s="131" t="inlineStr">
        <is>
          <t>ALİ ÇELİK</t>
        </is>
      </c>
      <c r="D142" s="131" t="inlineStr">
        <is>
          <t>U023</t>
        </is>
      </c>
      <c r="E142" s="131" t="inlineStr">
        <is>
          <t>ONLİNE TOPLAYICI</t>
        </is>
      </c>
      <c r="F142" s="168" t="n">
        <v>0</v>
      </c>
      <c r="G142" s="168" t="n">
        <v>0</v>
      </c>
      <c r="H142" s="168" t="n">
        <v>1246</v>
      </c>
      <c r="I142" s="168" t="n">
        <v>404.8</v>
      </c>
      <c r="J142" s="168" t="n">
        <v>3.07806324110672</v>
      </c>
      <c r="K142" s="168" t="n">
        <v>1</v>
      </c>
      <c r="L142" s="168" t="n">
        <v>1.07</v>
      </c>
      <c r="M142" s="169" t="n">
        <v>4</v>
      </c>
      <c r="N142" s="169" t="n">
        <v>4</v>
      </c>
      <c r="O142" s="168" t="n">
        <v>1619.2</v>
      </c>
      <c r="P142" s="170" t="n">
        <v>0.95</v>
      </c>
      <c r="Q142" s="131" t="inlineStr">
        <is>
          <t>Formül</t>
        </is>
      </c>
      <c r="R142" s="169" t="n">
        <v>81</v>
      </c>
      <c r="S142" s="131" t="inlineStr">
        <is>
          <t>Kritik</t>
        </is>
      </c>
      <c r="T142" s="169" t="n">
        <v>4</v>
      </c>
      <c r="U142" s="169" t="n">
        <v>0</v>
      </c>
      <c r="V142" s="169" t="n">
        <v>4</v>
      </c>
      <c r="W142" s="171" t="n">
        <v>296400</v>
      </c>
      <c r="X142" s="171" t="n">
        <v>242508.96</v>
      </c>
      <c r="Y142" s="171" t="n">
        <v>-53891.04</v>
      </c>
      <c r="Z142" s="142" t="inlineStr">
        <is>
          <t>Doğrudan işe alım başlatılmalı</t>
        </is>
      </c>
      <c r="AA142" s="142" t="inlineStr">
        <is>
          <t>Mağaza: GAZİEMİR-2 | Unvan: ONLİNE TOPLAYICI | Yönetim normu: 0 | Mevcut: 0 | AI normu: 4 | 90 günlük tahmini açık: 4 | Öneri: Doğrudan işe alım başlatılmalı</t>
        </is>
      </c>
    </row>
    <row r="143" ht="45" customHeight="1" s="113">
      <c r="A143" s="131" t="inlineStr">
        <is>
          <t>M016</t>
        </is>
      </c>
      <c r="B143" s="131" t="inlineStr">
        <is>
          <t>GAZİEMİR-2</t>
        </is>
      </c>
      <c r="C143" s="131" t="inlineStr">
        <is>
          <t>ALİ ÇELİK</t>
        </is>
      </c>
      <c r="D143" s="131" t="inlineStr">
        <is>
          <t>U024</t>
        </is>
      </c>
      <c r="E143" s="131" t="inlineStr">
        <is>
          <t>ONLİNE ŞOFÖR</t>
        </is>
      </c>
      <c r="F143" s="168" t="n">
        <v>0</v>
      </c>
      <c r="G143" s="168" t="n">
        <v>0</v>
      </c>
      <c r="H143" s="168" t="n">
        <v>2136</v>
      </c>
      <c r="I143" s="168" t="n">
        <v>369</v>
      </c>
      <c r="J143" s="168" t="n">
        <v>5.78861788617886</v>
      </c>
      <c r="K143" s="168" t="n">
        <v>1</v>
      </c>
      <c r="L143" s="168" t="n">
        <v>1.07</v>
      </c>
      <c r="M143" s="169" t="n">
        <v>7</v>
      </c>
      <c r="N143" s="169" t="n">
        <v>7</v>
      </c>
      <c r="O143" s="168" t="n">
        <v>2583</v>
      </c>
      <c r="P143" s="170" t="n">
        <v>0.95</v>
      </c>
      <c r="Q143" s="131" t="inlineStr">
        <is>
          <t>Formül</t>
        </is>
      </c>
      <c r="R143" s="169" t="n">
        <v>100</v>
      </c>
      <c r="S143" s="131" t="inlineStr">
        <is>
          <t>Kritik</t>
        </is>
      </c>
      <c r="T143" s="169" t="n">
        <v>7</v>
      </c>
      <c r="U143" s="169" t="n">
        <v>0</v>
      </c>
      <c r="V143" s="169" t="n">
        <v>7</v>
      </c>
      <c r="W143" s="171" t="n">
        <v>541450</v>
      </c>
      <c r="X143" s="171" t="n">
        <v>443004.66</v>
      </c>
      <c r="Y143" s="171" t="n">
        <v>-98445.34</v>
      </c>
      <c r="Z143" s="142" t="inlineStr">
        <is>
          <t>Doğrudan işe alım başlatılmalı</t>
        </is>
      </c>
      <c r="AA143" s="142" t="inlineStr">
        <is>
          <t>Mağaza: GAZİEMİR-2 | Unvan: ONLİNE ŞOFÖR | Yönetim normu: 0 | Mevcut: 0 | AI normu: 7 | 90 günlük tahmini açık: 7 | Öneri: Doğrudan işe alım başlatılmalı</t>
        </is>
      </c>
    </row>
    <row r="144" ht="30" customHeight="1" s="113">
      <c r="A144" s="131" t="inlineStr">
        <is>
          <t>M016</t>
        </is>
      </c>
      <c r="B144" s="131" t="inlineStr">
        <is>
          <t>GAZİEMİR-2</t>
        </is>
      </c>
      <c r="C144" s="131" t="inlineStr">
        <is>
          <t>ALİ ÇELİK</t>
        </is>
      </c>
      <c r="D144" s="131" t="inlineStr">
        <is>
          <t>U002</t>
        </is>
      </c>
      <c r="E144" s="131" t="inlineStr">
        <is>
          <t>BAKLİYAT</t>
        </is>
      </c>
      <c r="F144" s="168" t="n">
        <v>1</v>
      </c>
      <c r="G144" s="168" t="n">
        <v>1</v>
      </c>
      <c r="H144" s="168" t="n">
        <v>90</v>
      </c>
      <c r="I144" s="168" t="n">
        <v>386.75</v>
      </c>
      <c r="J144" s="168" t="n">
        <v>0.232708468002586</v>
      </c>
      <c r="K144" s="168" t="n">
        <v>1</v>
      </c>
      <c r="L144" s="168" t="n">
        <v>1.07</v>
      </c>
      <c r="M144" s="169" t="n">
        <v>2</v>
      </c>
      <c r="N144" s="169" t="n">
        <v>1</v>
      </c>
      <c r="O144" s="168" t="n">
        <v>386.75</v>
      </c>
      <c r="P144" s="170" t="n">
        <v>0.95</v>
      </c>
      <c r="Q144" s="131" t="inlineStr">
        <is>
          <t>Formül</t>
        </is>
      </c>
      <c r="R144" s="169" t="n">
        <v>36</v>
      </c>
      <c r="S144" s="131" t="inlineStr">
        <is>
          <t>Orta</t>
        </is>
      </c>
      <c r="T144" s="169" t="n">
        <v>2</v>
      </c>
      <c r="U144" s="169" t="n">
        <v>0</v>
      </c>
      <c r="V144" s="169" t="n">
        <v>2</v>
      </c>
      <c r="W144" s="171" t="n">
        <v>89700</v>
      </c>
      <c r="X144" s="171" t="n">
        <v>73391.03999999999</v>
      </c>
      <c r="Y144" s="171" t="n">
        <v>-16308.96</v>
      </c>
      <c r="Z144" s="142" t="inlineStr">
        <is>
          <t>Doğrudan işe alım başlatılmalı</t>
        </is>
      </c>
      <c r="AA144" s="142" t="inlineStr">
        <is>
          <t>Mağaza: GAZİEMİR-2 | Unvan: BAKLİYAT | Yönetim normu: 1 | Mevcut: 1 | AI normu: 2 | 90 günlük tahmini açık: 2 | Öneri: Doğrudan işe alım başlatılmalı</t>
        </is>
      </c>
    </row>
    <row r="145" ht="45" customHeight="1" s="113">
      <c r="A145" s="131" t="inlineStr">
        <is>
          <t>M016</t>
        </is>
      </c>
      <c r="B145" s="131" t="inlineStr">
        <is>
          <t>GAZİEMİR-2</t>
        </is>
      </c>
      <c r="C145" s="131" t="inlineStr">
        <is>
          <t>ALİ ÇELİK</t>
        </is>
      </c>
      <c r="D145" s="131" t="inlineStr">
        <is>
          <t>U034</t>
        </is>
      </c>
      <c r="E145" s="131" t="inlineStr">
        <is>
          <t>UNLU MAMÜLLER</t>
        </is>
      </c>
      <c r="F145" s="168" t="n">
        <v>0</v>
      </c>
      <c r="G145" s="168" t="n">
        <v>0</v>
      </c>
      <c r="H145" s="168" t="n">
        <v>150</v>
      </c>
      <c r="I145" s="168" t="n">
        <v>369</v>
      </c>
      <c r="J145" s="168" t="n">
        <v>0.40650406504065</v>
      </c>
      <c r="K145" s="168" t="n">
        <v>1</v>
      </c>
      <c r="L145" s="168" t="n">
        <v>1.07</v>
      </c>
      <c r="M145" s="169" t="n">
        <v>2</v>
      </c>
      <c r="N145" s="169" t="n">
        <v>2</v>
      </c>
      <c r="O145" s="168" t="n">
        <v>738</v>
      </c>
      <c r="P145" s="170" t="n">
        <v>0.95</v>
      </c>
      <c r="Q145" s="131" t="inlineStr">
        <is>
          <t>Formül</t>
        </is>
      </c>
      <c r="R145" s="169" t="n">
        <v>51</v>
      </c>
      <c r="S145" s="131" t="inlineStr">
        <is>
          <t>Yüksek</t>
        </is>
      </c>
      <c r="T145" s="169" t="n">
        <v>2</v>
      </c>
      <c r="U145" s="169" t="n">
        <v>0</v>
      </c>
      <c r="V145" s="169" t="n">
        <v>2</v>
      </c>
      <c r="W145" s="171" t="n">
        <v>141700</v>
      </c>
      <c r="X145" s="171" t="n">
        <v>115936.2</v>
      </c>
      <c r="Y145" s="171" t="n">
        <v>-25763.8</v>
      </c>
      <c r="Z145" s="142" t="inlineStr">
        <is>
          <t>Doğrudan işe alım başlatılmalı</t>
        </is>
      </c>
      <c r="AA145" s="142" t="inlineStr">
        <is>
          <t>Mağaza: GAZİEMİR-2 | Unvan: UNLU MAMÜLLER | Yönetim normu: 0 | Mevcut: 0 | AI normu: 2 | 90 günlük tahmini açık: 2 | Öneri: Doğrudan işe alım başlatılmalı</t>
        </is>
      </c>
    </row>
    <row r="146" ht="45" customHeight="1" s="113">
      <c r="A146" s="131" t="inlineStr">
        <is>
          <t>M017</t>
        </is>
      </c>
      <c r="B146" s="131" t="inlineStr">
        <is>
          <t>GAZİEMİR-3</t>
        </is>
      </c>
      <c r="C146" s="131" t="inlineStr">
        <is>
          <t>ALİ ÇELİK</t>
        </is>
      </c>
      <c r="D146" s="131" t="inlineStr">
        <is>
          <t>U015</t>
        </is>
      </c>
      <c r="E146" s="131" t="inlineStr">
        <is>
          <t>KASİYER</t>
        </is>
      </c>
      <c r="F146" s="168" t="n">
        <v>2</v>
      </c>
      <c r="G146" s="168" t="n">
        <v>2</v>
      </c>
      <c r="H146" s="168" t="n">
        <v>4432</v>
      </c>
      <c r="I146" s="168" t="n">
        <v>414</v>
      </c>
      <c r="J146" s="168" t="n">
        <v>10.7053140096618</v>
      </c>
      <c r="K146" s="168" t="n">
        <v>2</v>
      </c>
      <c r="L146" s="168" t="n">
        <v>1.09</v>
      </c>
      <c r="M146" s="169" t="n">
        <v>12</v>
      </c>
      <c r="N146" s="169" t="n">
        <v>10</v>
      </c>
      <c r="O146" s="168" t="n">
        <v>4140</v>
      </c>
      <c r="P146" s="170" t="n">
        <v>0.95</v>
      </c>
      <c r="Q146" s="131" t="inlineStr">
        <is>
          <t>Formül</t>
        </is>
      </c>
      <c r="R146" s="169" t="n">
        <v>100</v>
      </c>
      <c r="S146" s="131" t="inlineStr">
        <is>
          <t>Kritik</t>
        </is>
      </c>
      <c r="T146" s="169" t="n">
        <v>11</v>
      </c>
      <c r="U146" s="169" t="n">
        <v>0</v>
      </c>
      <c r="V146" s="169" t="n">
        <v>11</v>
      </c>
      <c r="W146" s="171" t="n">
        <v>529100</v>
      </c>
      <c r="X146" s="171" t="n">
        <v>432899.28</v>
      </c>
      <c r="Y146" s="171" t="n">
        <v>-96200.72</v>
      </c>
      <c r="Z146" s="142" t="inlineStr">
        <is>
          <t>Doğrudan işe alım başlatılmalı</t>
        </is>
      </c>
      <c r="AA146" s="142" t="inlineStr">
        <is>
          <t>Mağaza: GAZİEMİR-3 | Unvan: KASİYER | Yönetim normu: 2 | Mevcut: 2 | AI normu: 12 | 90 günlük tahmini açık: 11 | Öneri: Doğrudan işe alım başlatılmalı</t>
        </is>
      </c>
    </row>
    <row r="147" ht="45" customHeight="1" s="113">
      <c r="A147" s="131" t="inlineStr">
        <is>
          <t>M017</t>
        </is>
      </c>
      <c r="B147" s="131" t="inlineStr">
        <is>
          <t>GAZİEMİR-3</t>
        </is>
      </c>
      <c r="C147" s="131" t="inlineStr">
        <is>
          <t>ALİ ÇELİK</t>
        </is>
      </c>
      <c r="D147" s="131" t="inlineStr">
        <is>
          <t>U026</t>
        </is>
      </c>
      <c r="E147" s="131" t="inlineStr">
        <is>
          <t>REYON GÖREVLİSİ</t>
        </is>
      </c>
      <c r="F147" s="168" t="n">
        <v>2</v>
      </c>
      <c r="G147" s="168" t="n">
        <v>2</v>
      </c>
      <c r="H147" s="168" t="n">
        <v>619.55</v>
      </c>
      <c r="I147" s="168" t="n">
        <v>386.75</v>
      </c>
      <c r="J147" s="168" t="n">
        <v>1.60193923723336</v>
      </c>
      <c r="K147" s="168" t="n">
        <v>1</v>
      </c>
      <c r="L147" s="168" t="n">
        <v>1.09</v>
      </c>
      <c r="M147" s="169" t="n">
        <v>2</v>
      </c>
      <c r="N147" s="169" t="n">
        <v>0</v>
      </c>
      <c r="O147" s="168" t="n">
        <v>0</v>
      </c>
      <c r="P147" s="170" t="n">
        <v>0.95</v>
      </c>
      <c r="Q147" s="131" t="inlineStr">
        <is>
          <t>Formül</t>
        </is>
      </c>
      <c r="R147" s="169" t="n">
        <v>1</v>
      </c>
      <c r="S147" s="131" t="inlineStr">
        <is>
          <t>Düşük</t>
        </is>
      </c>
      <c r="T147" s="169" t="n">
        <v>1</v>
      </c>
      <c r="U147" s="169" t="n">
        <v>1</v>
      </c>
      <c r="V147" s="169" t="n">
        <v>0</v>
      </c>
      <c r="W147" s="171" t="n">
        <v>0</v>
      </c>
      <c r="X147" s="171" t="n">
        <v>36695.52</v>
      </c>
      <c r="Y147" s="171" t="n">
        <v>36695.52</v>
      </c>
      <c r="Z147" s="142" t="inlineStr">
        <is>
          <t>Transfer ile kapatılmalı</t>
        </is>
      </c>
      <c r="AA147" s="142" t="inlineStr">
        <is>
          <t>Mağaza: GAZİEMİR-3 | Unvan: REYON GÖREVLİSİ | Yönetim normu: 2 | Mevcut: 2 | AI normu: 2 | 90 günlük tahmini açık: 1 | Öneri: Transfer ile kapatılmalı</t>
        </is>
      </c>
    </row>
    <row r="148" ht="45" customHeight="1" s="113">
      <c r="A148" s="131" t="inlineStr">
        <is>
          <t>M017</t>
        </is>
      </c>
      <c r="B148" s="131" t="inlineStr">
        <is>
          <t>GAZİEMİR-3</t>
        </is>
      </c>
      <c r="C148" s="131" t="inlineStr">
        <is>
          <t>ALİ ÇELİK</t>
        </is>
      </c>
      <c r="D148" s="131" t="inlineStr">
        <is>
          <t>U042</t>
        </is>
      </c>
      <c r="E148" s="131" t="inlineStr">
        <is>
          <t>ŞARKÜTERİ</t>
        </is>
      </c>
      <c r="F148" s="168" t="n">
        <v>1</v>
      </c>
      <c r="G148" s="168" t="n">
        <v>1</v>
      </c>
      <c r="H148" s="168" t="n">
        <v>984</v>
      </c>
      <c r="I148" s="168" t="n">
        <v>382.5</v>
      </c>
      <c r="J148" s="168" t="n">
        <v>2.57254901960784</v>
      </c>
      <c r="K148" s="168" t="n">
        <v>1</v>
      </c>
      <c r="L148" s="168" t="n">
        <v>1.09</v>
      </c>
      <c r="M148" s="169" t="n">
        <v>3</v>
      </c>
      <c r="N148" s="169" t="n">
        <v>2</v>
      </c>
      <c r="O148" s="168" t="n">
        <v>765</v>
      </c>
      <c r="P148" s="170" t="n">
        <v>0.95</v>
      </c>
      <c r="Q148" s="131" t="inlineStr">
        <is>
          <t>Formül</t>
        </is>
      </c>
      <c r="R148" s="169" t="n">
        <v>51</v>
      </c>
      <c r="S148" s="131" t="inlineStr">
        <is>
          <t>Yüksek</t>
        </is>
      </c>
      <c r="T148" s="169" t="n">
        <v>3</v>
      </c>
      <c r="U148" s="169" t="n">
        <v>0</v>
      </c>
      <c r="V148" s="169" t="n">
        <v>3</v>
      </c>
      <c r="W148" s="171" t="n">
        <v>173550</v>
      </c>
      <c r="X148" s="171" t="n">
        <v>141995.7</v>
      </c>
      <c r="Y148" s="171" t="n">
        <v>-31554.3</v>
      </c>
      <c r="Z148" s="142" t="inlineStr">
        <is>
          <t>Doğrudan işe alım başlatılmalı</t>
        </is>
      </c>
      <c r="AA148" s="142" t="inlineStr">
        <is>
          <t>Mağaza: GAZİEMİR-3 | Unvan: ŞARKÜTERİ | Yönetim normu: 1 | Mevcut: 1 | AI normu: 3 | 90 günlük tahmini açık: 3 | Öneri: Doğrudan işe alım başlatılmalı</t>
        </is>
      </c>
    </row>
    <row r="149" ht="30" customHeight="1" s="113">
      <c r="A149" s="131" t="inlineStr">
        <is>
          <t>M017</t>
        </is>
      </c>
      <c r="B149" s="131" t="inlineStr">
        <is>
          <t>GAZİEMİR-3</t>
        </is>
      </c>
      <c r="C149" s="131" t="inlineStr">
        <is>
          <t>ALİ ÇELİK</t>
        </is>
      </c>
      <c r="D149" s="131" t="inlineStr">
        <is>
          <t>U013</t>
        </is>
      </c>
      <c r="E149" s="131" t="inlineStr">
        <is>
          <t>KASAP</t>
        </is>
      </c>
      <c r="F149" s="168" t="n">
        <v>1</v>
      </c>
      <c r="G149" s="168" t="n">
        <v>1</v>
      </c>
      <c r="H149" s="168" t="n">
        <v>296</v>
      </c>
      <c r="I149" s="168" t="n">
        <v>360</v>
      </c>
      <c r="J149" s="168" t="n">
        <v>0.822222222222222</v>
      </c>
      <c r="K149" s="168" t="n">
        <v>1</v>
      </c>
      <c r="L149" s="168" t="n">
        <v>1.09</v>
      </c>
      <c r="M149" s="169" t="n">
        <v>2</v>
      </c>
      <c r="N149" s="169" t="n">
        <v>1</v>
      </c>
      <c r="O149" s="168" t="n">
        <v>360</v>
      </c>
      <c r="P149" s="170" t="n">
        <v>0.95</v>
      </c>
      <c r="Q149" s="131" t="inlineStr">
        <is>
          <t>Formül</t>
        </is>
      </c>
      <c r="R149" s="169" t="n">
        <v>36</v>
      </c>
      <c r="S149" s="131" t="inlineStr">
        <is>
          <t>Orta</t>
        </is>
      </c>
      <c r="T149" s="169" t="n">
        <v>2</v>
      </c>
      <c r="U149" s="169" t="n">
        <v>0</v>
      </c>
      <c r="V149" s="169" t="n">
        <v>2</v>
      </c>
      <c r="W149" s="171" t="n">
        <v>83200</v>
      </c>
      <c r="X149" s="171" t="n">
        <v>68072.75999999999</v>
      </c>
      <c r="Y149" s="171" t="n">
        <v>-15127.24</v>
      </c>
      <c r="Z149" s="142" t="inlineStr">
        <is>
          <t>Doğrudan işe alım başlatılmalı</t>
        </is>
      </c>
      <c r="AA149" s="142" t="inlineStr">
        <is>
          <t>Mağaza: GAZİEMİR-3 | Unvan: KASAP | Yönetim normu: 1 | Mevcut: 1 | AI normu: 2 | 90 günlük tahmini açık: 2 | Öneri: Doğrudan işe alım başlatılmalı</t>
        </is>
      </c>
    </row>
    <row r="150" ht="30" customHeight="1" s="113">
      <c r="A150" s="131" t="inlineStr">
        <is>
          <t>M017</t>
        </is>
      </c>
      <c r="B150" s="131" t="inlineStr">
        <is>
          <t>GAZİEMİR-3</t>
        </is>
      </c>
      <c r="C150" s="131" t="inlineStr">
        <is>
          <t>ALİ ÇELİK</t>
        </is>
      </c>
      <c r="D150" s="131" t="inlineStr">
        <is>
          <t>U017</t>
        </is>
      </c>
      <c r="E150" s="131" t="inlineStr">
        <is>
          <t>MANAV</t>
        </is>
      </c>
      <c r="F150" s="168" t="n">
        <v>2</v>
      </c>
      <c r="G150" s="168" t="n">
        <v>1</v>
      </c>
      <c r="H150" s="168" t="n">
        <v>108</v>
      </c>
      <c r="I150" s="168" t="n">
        <v>386.75</v>
      </c>
      <c r="J150" s="168" t="n">
        <v>0.279250161603103</v>
      </c>
      <c r="K150" s="168" t="n">
        <v>1</v>
      </c>
      <c r="L150" s="168" t="n">
        <v>1.09</v>
      </c>
      <c r="M150" s="169" t="n">
        <v>2</v>
      </c>
      <c r="N150" s="169" t="n">
        <v>1</v>
      </c>
      <c r="O150" s="168" t="n">
        <v>386.75</v>
      </c>
      <c r="P150" s="170" t="n">
        <v>0.95</v>
      </c>
      <c r="Q150" s="131" t="inlineStr">
        <is>
          <t>Formül</t>
        </is>
      </c>
      <c r="R150" s="169" t="n">
        <v>36</v>
      </c>
      <c r="S150" s="131" t="inlineStr">
        <is>
          <t>Orta</t>
        </is>
      </c>
      <c r="T150" s="169" t="n">
        <v>2</v>
      </c>
      <c r="U150" s="169" t="n">
        <v>2</v>
      </c>
      <c r="V150" s="169" t="n">
        <v>0</v>
      </c>
      <c r="W150" s="171" t="n">
        <v>0</v>
      </c>
      <c r="X150" s="171" t="n">
        <v>89345.52</v>
      </c>
      <c r="Y150" s="171" t="n">
        <v>89345.52</v>
      </c>
      <c r="Z150" s="142" t="inlineStr">
        <is>
          <t>Transfer ile kapatılmalı</t>
        </is>
      </c>
      <c r="AA150" s="142" t="inlineStr">
        <is>
          <t>Mağaza: GAZİEMİR-3 | Unvan: MANAV | Yönetim normu: 2 | Mevcut: 1 | AI normu: 2 | 90 günlük tahmini açık: 2 | Öneri: Transfer ile kapatılmalı</t>
        </is>
      </c>
    </row>
    <row r="151" ht="45" customHeight="1" s="113">
      <c r="A151" s="131" t="inlineStr">
        <is>
          <t>M017</t>
        </is>
      </c>
      <c r="B151" s="131" t="inlineStr">
        <is>
          <t>GAZİEMİR-3</t>
        </is>
      </c>
      <c r="C151" s="131" t="inlineStr">
        <is>
          <t>ALİ ÇELİK</t>
        </is>
      </c>
      <c r="D151" s="131" t="inlineStr">
        <is>
          <t>U023</t>
        </is>
      </c>
      <c r="E151" s="131" t="inlineStr">
        <is>
          <t>ONLİNE TOPLAYICI</t>
        </is>
      </c>
      <c r="F151" s="168" t="n">
        <v>0</v>
      </c>
      <c r="G151" s="168" t="n">
        <v>0</v>
      </c>
      <c r="H151" s="168" t="n">
        <v>357</v>
      </c>
      <c r="I151" s="168" t="n">
        <v>404.8</v>
      </c>
      <c r="J151" s="168" t="n">
        <v>0.881916996047431</v>
      </c>
      <c r="K151" s="168" t="n">
        <v>1</v>
      </c>
      <c r="L151" s="168" t="n">
        <v>1.09</v>
      </c>
      <c r="M151" s="169" t="n">
        <v>2</v>
      </c>
      <c r="N151" s="169" t="n">
        <v>2</v>
      </c>
      <c r="O151" s="168" t="n">
        <v>809.6</v>
      </c>
      <c r="P151" s="170" t="n">
        <v>0.95</v>
      </c>
      <c r="Q151" s="131" t="inlineStr">
        <is>
          <t>Formül</t>
        </is>
      </c>
      <c r="R151" s="169" t="n">
        <v>51</v>
      </c>
      <c r="S151" s="131" t="inlineStr">
        <is>
          <t>Yüksek</t>
        </is>
      </c>
      <c r="T151" s="169" t="n">
        <v>2</v>
      </c>
      <c r="U151" s="169" t="n">
        <v>0</v>
      </c>
      <c r="V151" s="169" t="n">
        <v>2</v>
      </c>
      <c r="W151" s="171" t="n">
        <v>148200</v>
      </c>
      <c r="X151" s="171" t="n">
        <v>121254.48</v>
      </c>
      <c r="Y151" s="171" t="n">
        <v>-26945.52</v>
      </c>
      <c r="Z151" s="142" t="inlineStr">
        <is>
          <t>Doğrudan işe alım başlatılmalı</t>
        </is>
      </c>
      <c r="AA151" s="142" t="inlineStr">
        <is>
          <t>Mağaza: GAZİEMİR-3 | Unvan: ONLİNE TOPLAYICI | Yönetim normu: 0 | Mevcut: 0 | AI normu: 2 | 90 günlük tahmini açık: 2 | Öneri: Doğrudan işe alım başlatılmalı</t>
        </is>
      </c>
    </row>
    <row r="152" ht="45" customHeight="1" s="113">
      <c r="A152" s="131" t="inlineStr">
        <is>
          <t>M017</t>
        </is>
      </c>
      <c r="B152" s="131" t="inlineStr">
        <is>
          <t>GAZİEMİR-3</t>
        </is>
      </c>
      <c r="C152" s="131" t="inlineStr">
        <is>
          <t>ALİ ÇELİK</t>
        </is>
      </c>
      <c r="D152" s="131" t="inlineStr">
        <is>
          <t>U024</t>
        </is>
      </c>
      <c r="E152" s="131" t="inlineStr">
        <is>
          <t>ONLİNE ŞOFÖR</t>
        </is>
      </c>
      <c r="F152" s="168" t="n">
        <v>0</v>
      </c>
      <c r="G152" s="168" t="n">
        <v>0</v>
      </c>
      <c r="H152" s="168" t="n">
        <v>612</v>
      </c>
      <c r="I152" s="168" t="n">
        <v>369</v>
      </c>
      <c r="J152" s="168" t="n">
        <v>1.65853658536585</v>
      </c>
      <c r="K152" s="168" t="n">
        <v>1</v>
      </c>
      <c r="L152" s="168" t="n">
        <v>1.09</v>
      </c>
      <c r="M152" s="169" t="n">
        <v>2</v>
      </c>
      <c r="N152" s="169" t="n">
        <v>2</v>
      </c>
      <c r="O152" s="168" t="n">
        <v>738</v>
      </c>
      <c r="P152" s="170" t="n">
        <v>0.95</v>
      </c>
      <c r="Q152" s="131" t="inlineStr">
        <is>
          <t>Formül</t>
        </is>
      </c>
      <c r="R152" s="169" t="n">
        <v>51</v>
      </c>
      <c r="S152" s="131" t="inlineStr">
        <is>
          <t>Yüksek</t>
        </is>
      </c>
      <c r="T152" s="169" t="n">
        <v>2</v>
      </c>
      <c r="U152" s="169" t="n">
        <v>0</v>
      </c>
      <c r="V152" s="169" t="n">
        <v>2</v>
      </c>
      <c r="W152" s="171" t="n">
        <v>154700</v>
      </c>
      <c r="X152" s="171" t="n">
        <v>126572.76</v>
      </c>
      <c r="Y152" s="171" t="n">
        <v>-28127.24</v>
      </c>
      <c r="Z152" s="142" t="inlineStr">
        <is>
          <t>Doğrudan işe alım başlatılmalı</t>
        </is>
      </c>
      <c r="AA152" s="142" t="inlineStr">
        <is>
          <t>Mağaza: GAZİEMİR-3 | Unvan: ONLİNE ŞOFÖR | Yönetim normu: 0 | Mevcut: 0 | AI normu: 2 | 90 günlük tahmini açık: 2 | Öneri: Doğrudan işe alım başlatılmalı</t>
        </is>
      </c>
    </row>
    <row r="153" ht="30" customHeight="1" s="113">
      <c r="A153" s="131" t="inlineStr">
        <is>
          <t>M017</t>
        </is>
      </c>
      <c r="B153" s="131" t="inlineStr">
        <is>
          <t>GAZİEMİR-3</t>
        </is>
      </c>
      <c r="C153" s="131" t="inlineStr">
        <is>
          <t>ALİ ÇELİK</t>
        </is>
      </c>
      <c r="D153" s="131" t="inlineStr">
        <is>
          <t>U002</t>
        </is>
      </c>
      <c r="E153" s="131" t="inlineStr">
        <is>
          <t>BAKLİYAT</t>
        </is>
      </c>
      <c r="F153" s="168" t="n">
        <v>1</v>
      </c>
      <c r="G153" s="168" t="n">
        <v>1</v>
      </c>
      <c r="H153" s="168" t="n">
        <v>46</v>
      </c>
      <c r="I153" s="168" t="n">
        <v>386.75</v>
      </c>
      <c r="J153" s="168" t="n">
        <v>0.118939883645766</v>
      </c>
      <c r="K153" s="168" t="n">
        <v>1</v>
      </c>
      <c r="L153" s="168" t="n">
        <v>1.09</v>
      </c>
      <c r="M153" s="169" t="n">
        <v>2</v>
      </c>
      <c r="N153" s="169" t="n">
        <v>1</v>
      </c>
      <c r="O153" s="168" t="n">
        <v>386.75</v>
      </c>
      <c r="P153" s="170" t="n">
        <v>0.95</v>
      </c>
      <c r="Q153" s="131" t="inlineStr">
        <is>
          <t>Formül</t>
        </is>
      </c>
      <c r="R153" s="169" t="n">
        <v>36</v>
      </c>
      <c r="S153" s="131" t="inlineStr">
        <is>
          <t>Orta</t>
        </is>
      </c>
      <c r="T153" s="169" t="n">
        <v>2</v>
      </c>
      <c r="U153" s="169" t="n">
        <v>0</v>
      </c>
      <c r="V153" s="169" t="n">
        <v>2</v>
      </c>
      <c r="W153" s="171" t="n">
        <v>89700</v>
      </c>
      <c r="X153" s="171" t="n">
        <v>73391.03999999999</v>
      </c>
      <c r="Y153" s="171" t="n">
        <v>-16308.96</v>
      </c>
      <c r="Z153" s="142" t="inlineStr">
        <is>
          <t>Doğrudan işe alım başlatılmalı</t>
        </is>
      </c>
      <c r="AA153" s="142" t="inlineStr">
        <is>
          <t>Mağaza: GAZİEMİR-3 | Unvan: BAKLİYAT | Yönetim normu: 1 | Mevcut: 1 | AI normu: 2 | 90 günlük tahmini açık: 2 | Öneri: Doğrudan işe alım başlatılmalı</t>
        </is>
      </c>
    </row>
    <row r="154" ht="45" customHeight="1" s="113">
      <c r="A154" s="131" t="inlineStr">
        <is>
          <t>M017</t>
        </is>
      </c>
      <c r="B154" s="131" t="inlineStr">
        <is>
          <t>GAZİEMİR-3</t>
        </is>
      </c>
      <c r="C154" s="131" t="inlineStr">
        <is>
          <t>ALİ ÇELİK</t>
        </is>
      </c>
      <c r="D154" s="131" t="inlineStr">
        <is>
          <t>U034</t>
        </is>
      </c>
      <c r="E154" s="131" t="inlineStr">
        <is>
          <t>UNLU MAMÜLLER</t>
        </is>
      </c>
      <c r="F154" s="168" t="n">
        <v>0</v>
      </c>
      <c r="G154" s="168" t="n">
        <v>0</v>
      </c>
      <c r="H154" s="168" t="n">
        <v>100</v>
      </c>
      <c r="I154" s="168" t="n">
        <v>369</v>
      </c>
      <c r="J154" s="168" t="n">
        <v>0.2710027100271</v>
      </c>
      <c r="K154" s="168" t="n">
        <v>1</v>
      </c>
      <c r="L154" s="168" t="n">
        <v>1.09</v>
      </c>
      <c r="M154" s="169" t="n">
        <v>2</v>
      </c>
      <c r="N154" s="169" t="n">
        <v>2</v>
      </c>
      <c r="O154" s="168" t="n">
        <v>738</v>
      </c>
      <c r="P154" s="170" t="n">
        <v>0.95</v>
      </c>
      <c r="Q154" s="131" t="inlineStr">
        <is>
          <t>Formül</t>
        </is>
      </c>
      <c r="R154" s="169" t="n">
        <v>51</v>
      </c>
      <c r="S154" s="131" t="inlineStr">
        <is>
          <t>Yüksek</t>
        </is>
      </c>
      <c r="T154" s="169" t="n">
        <v>2</v>
      </c>
      <c r="U154" s="169" t="n">
        <v>0</v>
      </c>
      <c r="V154" s="169" t="n">
        <v>2</v>
      </c>
      <c r="W154" s="171" t="n">
        <v>141700</v>
      </c>
      <c r="X154" s="171" t="n">
        <v>115936.2</v>
      </c>
      <c r="Y154" s="171" t="n">
        <v>-25763.8</v>
      </c>
      <c r="Z154" s="142" t="inlineStr">
        <is>
          <t>Doğrudan işe alım başlatılmalı</t>
        </is>
      </c>
      <c r="AA154" s="142" t="inlineStr">
        <is>
          <t>Mağaza: GAZİEMİR-3 | Unvan: UNLU MAMÜLLER | Yönetim normu: 0 | Mevcut: 0 | AI normu: 2 | 90 günlük tahmini açık: 2 | Öneri: Doğrudan işe alım başlatılmalı</t>
        </is>
      </c>
    </row>
    <row r="155" ht="45" customHeight="1" s="113">
      <c r="A155" s="131" t="inlineStr">
        <is>
          <t>M018</t>
        </is>
      </c>
      <c r="B155" s="131" t="inlineStr">
        <is>
          <t>GAZİEMİR-4</t>
        </is>
      </c>
      <c r="C155" s="131" t="inlineStr">
        <is>
          <t>ALİ ÇELİK</t>
        </is>
      </c>
      <c r="D155" s="131" t="inlineStr">
        <is>
          <t>U015</t>
        </is>
      </c>
      <c r="E155" s="131" t="inlineStr">
        <is>
          <t>KASİYER</t>
        </is>
      </c>
      <c r="F155" s="168" t="n">
        <v>2</v>
      </c>
      <c r="G155" s="168" t="n">
        <v>2</v>
      </c>
      <c r="H155" s="168" t="n">
        <v>5187</v>
      </c>
      <c r="I155" s="168" t="n">
        <v>414</v>
      </c>
      <c r="J155" s="168" t="n">
        <v>12.5289855072464</v>
      </c>
      <c r="K155" s="168" t="n">
        <v>2</v>
      </c>
      <c r="L155" s="168" t="n">
        <v>1.1</v>
      </c>
      <c r="M155" s="169" t="n">
        <v>14</v>
      </c>
      <c r="N155" s="169" t="n">
        <v>12</v>
      </c>
      <c r="O155" s="168" t="n">
        <v>4968</v>
      </c>
      <c r="P155" s="170" t="n">
        <v>0.95</v>
      </c>
      <c r="Q155" s="131" t="inlineStr">
        <is>
          <t>Formül</t>
        </is>
      </c>
      <c r="R155" s="169" t="n">
        <v>100</v>
      </c>
      <c r="S155" s="131" t="inlineStr">
        <is>
          <t>Kritik</t>
        </is>
      </c>
      <c r="T155" s="169" t="n">
        <v>13</v>
      </c>
      <c r="U155" s="169" t="n">
        <v>0</v>
      </c>
      <c r="V155" s="169" t="n">
        <v>13</v>
      </c>
      <c r="W155" s="171" t="n">
        <v>625300</v>
      </c>
      <c r="X155" s="171" t="n">
        <v>511608.24</v>
      </c>
      <c r="Y155" s="171" t="n">
        <v>-113691.76</v>
      </c>
      <c r="Z155" s="142" t="inlineStr">
        <is>
          <t>Doğrudan işe alım başlatılmalı</t>
        </is>
      </c>
      <c r="AA155" s="142" t="inlineStr">
        <is>
          <t>Mağaza: GAZİEMİR-4 | Unvan: KASİYER | Yönetim normu: 2 | Mevcut: 2 | AI normu: 14 | 90 günlük tahmini açık: 13 | Öneri: Doğrudan işe alım başlatılmalı</t>
        </is>
      </c>
    </row>
    <row r="156" ht="45" customHeight="1" s="113">
      <c r="A156" s="131" t="inlineStr">
        <is>
          <t>M018</t>
        </is>
      </c>
      <c r="B156" s="131" t="inlineStr">
        <is>
          <t>GAZİEMİR-4</t>
        </is>
      </c>
      <c r="C156" s="131" t="inlineStr">
        <is>
          <t>ALİ ÇELİK</t>
        </is>
      </c>
      <c r="D156" s="131" t="inlineStr">
        <is>
          <t>U026</t>
        </is>
      </c>
      <c r="E156" s="131" t="inlineStr">
        <is>
          <t>REYON GÖREVLİSİ</t>
        </is>
      </c>
      <c r="F156" s="168" t="n">
        <v>2</v>
      </c>
      <c r="G156" s="168" t="n">
        <v>2</v>
      </c>
      <c r="H156" s="168" t="n">
        <v>794.75</v>
      </c>
      <c r="I156" s="168" t="n">
        <v>386.75</v>
      </c>
      <c r="J156" s="168" t="n">
        <v>2.05494505494506</v>
      </c>
      <c r="K156" s="168" t="n">
        <v>1</v>
      </c>
      <c r="L156" s="168" t="n">
        <v>1.1</v>
      </c>
      <c r="M156" s="169" t="n">
        <v>3</v>
      </c>
      <c r="N156" s="169" t="n">
        <v>1</v>
      </c>
      <c r="O156" s="168" t="n">
        <v>386.75</v>
      </c>
      <c r="P156" s="170" t="n">
        <v>0.95</v>
      </c>
      <c r="Q156" s="131" t="inlineStr">
        <is>
          <t>Formül</t>
        </is>
      </c>
      <c r="R156" s="169" t="n">
        <v>36</v>
      </c>
      <c r="S156" s="131" t="inlineStr">
        <is>
          <t>Orta</t>
        </is>
      </c>
      <c r="T156" s="169" t="n">
        <v>2</v>
      </c>
      <c r="U156" s="169" t="n">
        <v>2</v>
      </c>
      <c r="V156" s="169" t="n">
        <v>0</v>
      </c>
      <c r="W156" s="171" t="n">
        <v>0</v>
      </c>
      <c r="X156" s="171" t="n">
        <v>73391.03999999999</v>
      </c>
      <c r="Y156" s="171" t="n">
        <v>73391.03999999999</v>
      </c>
      <c r="Z156" s="142" t="inlineStr">
        <is>
          <t>Transfer ile kapatılmalı</t>
        </is>
      </c>
      <c r="AA156" s="142" t="inlineStr">
        <is>
          <t>Mağaza: GAZİEMİR-4 | Unvan: REYON GÖREVLİSİ | Yönetim normu: 2 | Mevcut: 2 | AI normu: 3 | 90 günlük tahmini açık: 2 | Öneri: Transfer ile kapatılmalı</t>
        </is>
      </c>
    </row>
    <row r="157" ht="45" customHeight="1" s="113">
      <c r="A157" s="131" t="inlineStr">
        <is>
          <t>M018</t>
        </is>
      </c>
      <c r="B157" s="131" t="inlineStr">
        <is>
          <t>GAZİEMİR-4</t>
        </is>
      </c>
      <c r="C157" s="131" t="inlineStr">
        <is>
          <t>ALİ ÇELİK</t>
        </is>
      </c>
      <c r="D157" s="131" t="inlineStr">
        <is>
          <t>U042</t>
        </is>
      </c>
      <c r="E157" s="131" t="inlineStr">
        <is>
          <t>ŞARKÜTERİ</t>
        </is>
      </c>
      <c r="F157" s="168" t="n">
        <v>1</v>
      </c>
      <c r="G157" s="168" t="n">
        <v>2</v>
      </c>
      <c r="H157" s="168" t="n">
        <v>1189</v>
      </c>
      <c r="I157" s="168" t="n">
        <v>382.5</v>
      </c>
      <c r="J157" s="168" t="n">
        <v>3.10849673202614</v>
      </c>
      <c r="K157" s="168" t="n">
        <v>1</v>
      </c>
      <c r="L157" s="168" t="n">
        <v>1.1</v>
      </c>
      <c r="M157" s="169" t="n">
        <v>4</v>
      </c>
      <c r="N157" s="169" t="n">
        <v>2</v>
      </c>
      <c r="O157" s="168" t="n">
        <v>765</v>
      </c>
      <c r="P157" s="170" t="n">
        <v>0.95</v>
      </c>
      <c r="Q157" s="131" t="inlineStr">
        <is>
          <t>Formül</t>
        </is>
      </c>
      <c r="R157" s="169" t="n">
        <v>56</v>
      </c>
      <c r="S157" s="131" t="inlineStr">
        <is>
          <t>Yüksek</t>
        </is>
      </c>
      <c r="T157" s="169" t="n">
        <v>3</v>
      </c>
      <c r="U157" s="169" t="n">
        <v>0</v>
      </c>
      <c r="V157" s="169" t="n">
        <v>3</v>
      </c>
      <c r="W157" s="171" t="n">
        <v>173550</v>
      </c>
      <c r="X157" s="171" t="n">
        <v>141995.7</v>
      </c>
      <c r="Y157" s="171" t="n">
        <v>-31554.3</v>
      </c>
      <c r="Z157" s="142" t="inlineStr">
        <is>
          <t>Doğrudan işe alım başlatılmalı</t>
        </is>
      </c>
      <c r="AA157" s="142" t="inlineStr">
        <is>
          <t>Mağaza: GAZİEMİR-4 | Unvan: ŞARKÜTERİ | Yönetim normu: 1 | Mevcut: 2 | AI normu: 4 | 90 günlük tahmini açık: 3 | Öneri: Doğrudan işe alım başlatılmalı</t>
        </is>
      </c>
    </row>
    <row r="158" ht="30" customHeight="1" s="113">
      <c r="A158" s="131" t="inlineStr">
        <is>
          <t>M018</t>
        </is>
      </c>
      <c r="B158" s="131" t="inlineStr">
        <is>
          <t>GAZİEMİR-4</t>
        </is>
      </c>
      <c r="C158" s="131" t="inlineStr">
        <is>
          <t>ALİ ÇELİK</t>
        </is>
      </c>
      <c r="D158" s="131" t="inlineStr">
        <is>
          <t>U013</t>
        </is>
      </c>
      <c r="E158" s="131" t="inlineStr">
        <is>
          <t>KASAP</t>
        </is>
      </c>
      <c r="F158" s="168" t="n">
        <v>1</v>
      </c>
      <c r="G158" s="168" t="n">
        <v>0</v>
      </c>
      <c r="H158" s="168" t="n">
        <v>348.8</v>
      </c>
      <c r="I158" s="168" t="n">
        <v>360</v>
      </c>
      <c r="J158" s="168" t="n">
        <v>0.968888888888889</v>
      </c>
      <c r="K158" s="168" t="n">
        <v>1</v>
      </c>
      <c r="L158" s="168" t="n">
        <v>1.1</v>
      </c>
      <c r="M158" s="169" t="n">
        <v>2</v>
      </c>
      <c r="N158" s="169" t="n">
        <v>2</v>
      </c>
      <c r="O158" s="168" t="n">
        <v>720</v>
      </c>
      <c r="P158" s="170" t="n">
        <v>0.95</v>
      </c>
      <c r="Q158" s="131" t="inlineStr">
        <is>
          <t>Formül</t>
        </is>
      </c>
      <c r="R158" s="169" t="n">
        <v>51</v>
      </c>
      <c r="S158" s="131" t="inlineStr">
        <is>
          <t>Yüksek</t>
        </is>
      </c>
      <c r="T158" s="169" t="n">
        <v>2</v>
      </c>
      <c r="U158" s="169" t="n">
        <v>0</v>
      </c>
      <c r="V158" s="169" t="n">
        <v>2</v>
      </c>
      <c r="W158" s="171" t="n">
        <v>83200</v>
      </c>
      <c r="X158" s="171" t="n">
        <v>68072.75999999999</v>
      </c>
      <c r="Y158" s="171" t="n">
        <v>-15127.24</v>
      </c>
      <c r="Z158" s="142" t="inlineStr">
        <is>
          <t>Doğrudan işe alım başlatılmalı</t>
        </is>
      </c>
      <c r="AA158" s="142" t="inlineStr">
        <is>
          <t>Mağaza: GAZİEMİR-4 | Unvan: KASAP | Yönetim normu: 1 | Mevcut: 0 | AI normu: 2 | 90 günlük tahmini açık: 2 | Öneri: Doğrudan işe alım başlatılmalı</t>
        </is>
      </c>
    </row>
    <row r="159" ht="30" customHeight="1" s="113">
      <c r="A159" s="131" t="inlineStr">
        <is>
          <t>M018</t>
        </is>
      </c>
      <c r="B159" s="131" t="inlineStr">
        <is>
          <t>GAZİEMİR-4</t>
        </is>
      </c>
      <c r="C159" s="131" t="inlineStr">
        <is>
          <t>ALİ ÇELİK</t>
        </is>
      </c>
      <c r="D159" s="131" t="inlineStr">
        <is>
          <t>U017</t>
        </is>
      </c>
      <c r="E159" s="131" t="inlineStr">
        <is>
          <t>MANAV</t>
        </is>
      </c>
      <c r="F159" s="168" t="n">
        <v>2</v>
      </c>
      <c r="G159" s="168" t="n">
        <v>0</v>
      </c>
      <c r="H159" s="168" t="n">
        <v>135.8</v>
      </c>
      <c r="I159" s="168" t="n">
        <v>386.75</v>
      </c>
      <c r="J159" s="168" t="n">
        <v>0.351131221719457</v>
      </c>
      <c r="K159" s="168" t="n">
        <v>1</v>
      </c>
      <c r="L159" s="168" t="n">
        <v>1.1</v>
      </c>
      <c r="M159" s="169" t="n">
        <v>2</v>
      </c>
      <c r="N159" s="169" t="n">
        <v>2</v>
      </c>
      <c r="O159" s="168" t="n">
        <v>773.5</v>
      </c>
      <c r="P159" s="170" t="n">
        <v>0.95</v>
      </c>
      <c r="Q159" s="131" t="inlineStr">
        <is>
          <t>Formül</t>
        </is>
      </c>
      <c r="R159" s="169" t="n">
        <v>51</v>
      </c>
      <c r="S159" s="131" t="inlineStr">
        <is>
          <t>Yüksek</t>
        </is>
      </c>
      <c r="T159" s="169" t="n">
        <v>2</v>
      </c>
      <c r="U159" s="169" t="n">
        <v>2</v>
      </c>
      <c r="V159" s="169" t="n">
        <v>0</v>
      </c>
      <c r="W159" s="171" t="n">
        <v>0</v>
      </c>
      <c r="X159" s="171" t="n">
        <v>89345.52</v>
      </c>
      <c r="Y159" s="171" t="n">
        <v>89345.52</v>
      </c>
      <c r="Z159" s="142" t="inlineStr">
        <is>
          <t>Transfer ile kapatılmalı</t>
        </is>
      </c>
      <c r="AA159" s="142" t="inlineStr">
        <is>
          <t>Mağaza: GAZİEMİR-4 | Unvan: MANAV | Yönetim normu: 2 | Mevcut: 0 | AI normu: 2 | 90 günlük tahmini açık: 2 | Öneri: Transfer ile kapatılmalı</t>
        </is>
      </c>
    </row>
    <row r="160" ht="45" customHeight="1" s="113">
      <c r="A160" s="131" t="inlineStr">
        <is>
          <t>M018</t>
        </is>
      </c>
      <c r="B160" s="131" t="inlineStr">
        <is>
          <t>GAZİEMİR-4</t>
        </is>
      </c>
      <c r="C160" s="131" t="inlineStr">
        <is>
          <t>ALİ ÇELİK</t>
        </is>
      </c>
      <c r="D160" s="131" t="inlineStr">
        <is>
          <t>U023</t>
        </is>
      </c>
      <c r="E160" s="131" t="inlineStr">
        <is>
          <t>ONLİNE TOPLAYICI</t>
        </is>
      </c>
      <c r="F160" s="168" t="n">
        <v>0</v>
      </c>
      <c r="G160" s="168" t="n">
        <v>0</v>
      </c>
      <c r="H160" s="168" t="n">
        <v>896</v>
      </c>
      <c r="I160" s="168" t="n">
        <v>404.8</v>
      </c>
      <c r="J160" s="168" t="n">
        <v>2.21343873517787</v>
      </c>
      <c r="K160" s="168" t="n">
        <v>1</v>
      </c>
      <c r="L160" s="168" t="n">
        <v>1.1</v>
      </c>
      <c r="M160" s="169" t="n">
        <v>3</v>
      </c>
      <c r="N160" s="169" t="n">
        <v>3</v>
      </c>
      <c r="O160" s="168" t="n">
        <v>1214.4</v>
      </c>
      <c r="P160" s="170" t="n">
        <v>0.95</v>
      </c>
      <c r="Q160" s="131" t="inlineStr">
        <is>
          <t>Formül</t>
        </is>
      </c>
      <c r="R160" s="169" t="n">
        <v>66</v>
      </c>
      <c r="S160" s="131" t="inlineStr">
        <is>
          <t>Yüksek</t>
        </is>
      </c>
      <c r="T160" s="169" t="n">
        <v>3</v>
      </c>
      <c r="U160" s="169" t="n">
        <v>0</v>
      </c>
      <c r="V160" s="169" t="n">
        <v>3</v>
      </c>
      <c r="W160" s="171" t="n">
        <v>222300</v>
      </c>
      <c r="X160" s="171" t="n">
        <v>181881.72</v>
      </c>
      <c r="Y160" s="171" t="n">
        <v>-40418.28</v>
      </c>
      <c r="Z160" s="142" t="inlineStr">
        <is>
          <t>Doğrudan işe alım başlatılmalı</t>
        </is>
      </c>
      <c r="AA160" s="142" t="inlineStr">
        <is>
          <t>Mağaza: GAZİEMİR-4 | Unvan: ONLİNE TOPLAYICI | Yönetim normu: 0 | Mevcut: 0 | AI normu: 3 | 90 günlük tahmini açık: 3 | Öneri: Doğrudan işe alım başlatılmalı</t>
        </is>
      </c>
    </row>
    <row r="161" ht="45" customHeight="1" s="113">
      <c r="A161" s="131" t="inlineStr">
        <is>
          <t>M018</t>
        </is>
      </c>
      <c r="B161" s="131" t="inlineStr">
        <is>
          <t>GAZİEMİR-4</t>
        </is>
      </c>
      <c r="C161" s="131" t="inlineStr">
        <is>
          <t>ALİ ÇELİK</t>
        </is>
      </c>
      <c r="D161" s="131" t="inlineStr">
        <is>
          <t>U024</t>
        </is>
      </c>
      <c r="E161" s="131" t="inlineStr">
        <is>
          <t>ONLİNE ŞOFÖR</t>
        </is>
      </c>
      <c r="F161" s="168" t="n">
        <v>0</v>
      </c>
      <c r="G161" s="168" t="n">
        <v>0</v>
      </c>
      <c r="H161" s="168" t="n">
        <v>1536</v>
      </c>
      <c r="I161" s="168" t="n">
        <v>369</v>
      </c>
      <c r="J161" s="168" t="n">
        <v>4.16260162601626</v>
      </c>
      <c r="K161" s="168" t="n">
        <v>1</v>
      </c>
      <c r="L161" s="168" t="n">
        <v>1.1</v>
      </c>
      <c r="M161" s="169" t="n">
        <v>5</v>
      </c>
      <c r="N161" s="169" t="n">
        <v>5</v>
      </c>
      <c r="O161" s="168" t="n">
        <v>1845</v>
      </c>
      <c r="P161" s="170" t="n">
        <v>0.95</v>
      </c>
      <c r="Q161" s="131" t="inlineStr">
        <is>
          <t>Formül</t>
        </is>
      </c>
      <c r="R161" s="169" t="n">
        <v>96</v>
      </c>
      <c r="S161" s="131" t="inlineStr">
        <is>
          <t>Kritik</t>
        </is>
      </c>
      <c r="T161" s="169" t="n">
        <v>5</v>
      </c>
      <c r="U161" s="169" t="n">
        <v>0</v>
      </c>
      <c r="V161" s="169" t="n">
        <v>5</v>
      </c>
      <c r="W161" s="171" t="n">
        <v>386750</v>
      </c>
      <c r="X161" s="171" t="n">
        <v>316431.9</v>
      </c>
      <c r="Y161" s="171" t="n">
        <v>-70318.10000000001</v>
      </c>
      <c r="Z161" s="142" t="inlineStr">
        <is>
          <t>Doğrudan işe alım başlatılmalı</t>
        </is>
      </c>
      <c r="AA161" s="142" t="inlineStr">
        <is>
          <t>Mağaza: GAZİEMİR-4 | Unvan: ONLİNE ŞOFÖR | Yönetim normu: 0 | Mevcut: 0 | AI normu: 5 | 90 günlük tahmini açık: 5 | Öneri: Doğrudan işe alım başlatılmalı</t>
        </is>
      </c>
    </row>
    <row r="162" ht="30" customHeight="1" s="113">
      <c r="A162" s="131" t="inlineStr">
        <is>
          <t>M018</t>
        </is>
      </c>
      <c r="B162" s="131" t="inlineStr">
        <is>
          <t>GAZİEMİR-4</t>
        </is>
      </c>
      <c r="C162" s="131" t="inlineStr">
        <is>
          <t>ALİ ÇELİK</t>
        </is>
      </c>
      <c r="D162" s="131" t="inlineStr">
        <is>
          <t>U002</t>
        </is>
      </c>
      <c r="E162" s="131" t="inlineStr">
        <is>
          <t>BAKLİYAT</t>
        </is>
      </c>
      <c r="F162" s="168" t="n">
        <v>1</v>
      </c>
      <c r="G162" s="168" t="n">
        <v>1</v>
      </c>
      <c r="H162" s="168" t="n">
        <v>58</v>
      </c>
      <c r="I162" s="168" t="n">
        <v>386.75</v>
      </c>
      <c r="J162" s="168" t="n">
        <v>0.149967679379444</v>
      </c>
      <c r="K162" s="168" t="n">
        <v>1</v>
      </c>
      <c r="L162" s="168" t="n">
        <v>1.1</v>
      </c>
      <c r="M162" s="169" t="n">
        <v>2</v>
      </c>
      <c r="N162" s="169" t="n">
        <v>1</v>
      </c>
      <c r="O162" s="168" t="n">
        <v>386.75</v>
      </c>
      <c r="P162" s="170" t="n">
        <v>0.95</v>
      </c>
      <c r="Q162" s="131" t="inlineStr">
        <is>
          <t>Formül</t>
        </is>
      </c>
      <c r="R162" s="169" t="n">
        <v>36</v>
      </c>
      <c r="S162" s="131" t="inlineStr">
        <is>
          <t>Orta</t>
        </is>
      </c>
      <c r="T162" s="169" t="n">
        <v>2</v>
      </c>
      <c r="U162" s="169" t="n">
        <v>0</v>
      </c>
      <c r="V162" s="169" t="n">
        <v>2</v>
      </c>
      <c r="W162" s="171" t="n">
        <v>89700</v>
      </c>
      <c r="X162" s="171" t="n">
        <v>73391.03999999999</v>
      </c>
      <c r="Y162" s="171" t="n">
        <v>-16308.96</v>
      </c>
      <c r="Z162" s="142" t="inlineStr">
        <is>
          <t>Doğrudan işe alım başlatılmalı</t>
        </is>
      </c>
      <c r="AA162" s="142" t="inlineStr">
        <is>
          <t>Mağaza: GAZİEMİR-4 | Unvan: BAKLİYAT | Yönetim normu: 1 | Mevcut: 1 | AI normu: 2 | 90 günlük tahmini açık: 2 | Öneri: Doğrudan işe alım başlatılmalı</t>
        </is>
      </c>
    </row>
    <row r="163" ht="45" customHeight="1" s="113">
      <c r="A163" s="131" t="inlineStr">
        <is>
          <t>M018</t>
        </is>
      </c>
      <c r="B163" s="131" t="inlineStr">
        <is>
          <t>GAZİEMİR-4</t>
        </is>
      </c>
      <c r="C163" s="131" t="inlineStr">
        <is>
          <t>ALİ ÇELİK</t>
        </is>
      </c>
      <c r="D163" s="131" t="inlineStr">
        <is>
          <t>U034</t>
        </is>
      </c>
      <c r="E163" s="131" t="inlineStr">
        <is>
          <t>UNLU MAMÜLLER</t>
        </is>
      </c>
      <c r="F163" s="168" t="n">
        <v>0</v>
      </c>
      <c r="G163" s="168" t="n">
        <v>0</v>
      </c>
      <c r="H163" s="168" t="n">
        <v>125</v>
      </c>
      <c r="I163" s="168" t="n">
        <v>369</v>
      </c>
      <c r="J163" s="168" t="n">
        <v>0.338753387533875</v>
      </c>
      <c r="K163" s="168" t="n">
        <v>1</v>
      </c>
      <c r="L163" s="168" t="n">
        <v>1.1</v>
      </c>
      <c r="M163" s="169" t="n">
        <v>2</v>
      </c>
      <c r="N163" s="169" t="n">
        <v>2</v>
      </c>
      <c r="O163" s="168" t="n">
        <v>738</v>
      </c>
      <c r="P163" s="170" t="n">
        <v>0.95</v>
      </c>
      <c r="Q163" s="131" t="inlineStr">
        <is>
          <t>Formül</t>
        </is>
      </c>
      <c r="R163" s="169" t="n">
        <v>51</v>
      </c>
      <c r="S163" s="131" t="inlineStr">
        <is>
          <t>Yüksek</t>
        </is>
      </c>
      <c r="T163" s="169" t="n">
        <v>2</v>
      </c>
      <c r="U163" s="169" t="n">
        <v>0</v>
      </c>
      <c r="V163" s="169" t="n">
        <v>2</v>
      </c>
      <c r="W163" s="171" t="n">
        <v>141700</v>
      </c>
      <c r="X163" s="171" t="n">
        <v>115936.2</v>
      </c>
      <c r="Y163" s="171" t="n">
        <v>-25763.8</v>
      </c>
      <c r="Z163" s="142" t="inlineStr">
        <is>
          <t>Doğrudan işe alım başlatılmalı</t>
        </is>
      </c>
      <c r="AA163" s="142" t="inlineStr">
        <is>
          <t>Mağaza: GAZİEMİR-4 | Unvan: UNLU MAMÜLLER | Yönetim normu: 0 | Mevcut: 0 | AI normu: 2 | 90 günlük tahmini açık: 2 | Öneri: Doğrudan işe alım başlatılmalı</t>
        </is>
      </c>
    </row>
    <row r="164" ht="45" customHeight="1" s="113">
      <c r="A164" s="131" t="inlineStr">
        <is>
          <t>M019</t>
        </is>
      </c>
      <c r="B164" s="131" t="inlineStr">
        <is>
          <t>GAZİEMİR-5</t>
        </is>
      </c>
      <c r="C164" s="131" t="inlineStr">
        <is>
          <t>ALİ ÇELİK</t>
        </is>
      </c>
      <c r="D164" s="131" t="inlineStr">
        <is>
          <t>U015</t>
        </is>
      </c>
      <c r="E164" s="131" t="inlineStr">
        <is>
          <t>KASİYER</t>
        </is>
      </c>
      <c r="F164" s="168" t="n">
        <v>2</v>
      </c>
      <c r="G164" s="168" t="n">
        <v>3</v>
      </c>
      <c r="H164" s="168" t="n">
        <v>5059</v>
      </c>
      <c r="I164" s="168" t="n">
        <v>414</v>
      </c>
      <c r="J164" s="168" t="n">
        <v>12.219806763285</v>
      </c>
      <c r="K164" s="168" t="n">
        <v>2</v>
      </c>
      <c r="L164" s="168" t="n">
        <v>1.12</v>
      </c>
      <c r="M164" s="169" t="n">
        <v>14</v>
      </c>
      <c r="N164" s="169" t="n">
        <v>11</v>
      </c>
      <c r="O164" s="168" t="n">
        <v>4554</v>
      </c>
      <c r="P164" s="170" t="n">
        <v>0.95</v>
      </c>
      <c r="Q164" s="131" t="inlineStr">
        <is>
          <t>Formül</t>
        </is>
      </c>
      <c r="R164" s="169" t="n">
        <v>100</v>
      </c>
      <c r="S164" s="131" t="inlineStr">
        <is>
          <t>Kritik</t>
        </is>
      </c>
      <c r="T164" s="169" t="n">
        <v>12</v>
      </c>
      <c r="U164" s="169" t="n">
        <v>0</v>
      </c>
      <c r="V164" s="169" t="n">
        <v>12</v>
      </c>
      <c r="W164" s="171" t="n">
        <v>577200</v>
      </c>
      <c r="X164" s="171" t="n">
        <v>472253.76</v>
      </c>
      <c r="Y164" s="171" t="n">
        <v>-104946.24</v>
      </c>
      <c r="Z164" s="142" t="inlineStr">
        <is>
          <t>Doğrudan işe alım başlatılmalı</t>
        </is>
      </c>
      <c r="AA164" s="142" t="inlineStr">
        <is>
          <t>Mağaza: GAZİEMİR-5 | Unvan: KASİYER | Yönetim normu: 2 | Mevcut: 3 | AI normu: 14 | 90 günlük tahmini açık: 12 | Öneri: Doğrudan işe alım başlatılmalı</t>
        </is>
      </c>
    </row>
    <row r="165" ht="45" customHeight="1" s="113">
      <c r="A165" s="131" t="inlineStr">
        <is>
          <t>M019</t>
        </is>
      </c>
      <c r="B165" s="131" t="inlineStr">
        <is>
          <t>GAZİEMİR-5</t>
        </is>
      </c>
      <c r="C165" s="131" t="inlineStr">
        <is>
          <t>ALİ ÇELİK</t>
        </is>
      </c>
      <c r="D165" s="131" t="inlineStr">
        <is>
          <t>U026</t>
        </is>
      </c>
      <c r="E165" s="131" t="inlineStr">
        <is>
          <t>REYON GÖREVLİSİ</t>
        </is>
      </c>
      <c r="F165" s="168" t="n">
        <v>2</v>
      </c>
      <c r="G165" s="168" t="n">
        <v>3</v>
      </c>
      <c r="H165" s="168" t="n">
        <v>456.6</v>
      </c>
      <c r="I165" s="168" t="n">
        <v>386.75</v>
      </c>
      <c r="J165" s="168" t="n">
        <v>1.18060762766645</v>
      </c>
      <c r="K165" s="168" t="n">
        <v>1</v>
      </c>
      <c r="L165" s="168" t="n">
        <v>1.12</v>
      </c>
      <c r="M165" s="169" t="n">
        <v>2</v>
      </c>
      <c r="N165" s="169" t="n">
        <v>-1</v>
      </c>
      <c r="O165" s="168" t="n">
        <v>-386.75</v>
      </c>
      <c r="P165" s="170" t="n">
        <v>0.95</v>
      </c>
      <c r="Q165" s="131" t="inlineStr">
        <is>
          <t>Formül</t>
        </is>
      </c>
      <c r="R165" s="169" t="n">
        <v>0</v>
      </c>
      <c r="S165" s="131" t="inlineStr">
        <is>
          <t>Düşük</t>
        </is>
      </c>
      <c r="T165" s="169" t="n">
        <v>0</v>
      </c>
      <c r="U165" s="169" t="n">
        <v>0</v>
      </c>
      <c r="V165" s="169" t="n">
        <v>0</v>
      </c>
      <c r="W165" s="171" t="n">
        <v>0</v>
      </c>
      <c r="X165" s="171" t="n">
        <v>0</v>
      </c>
      <c r="Y165" s="171" t="n">
        <v>0</v>
      </c>
      <c r="Z165" s="142" t="inlineStr">
        <is>
          <t>Mevcut yapı korunmalı</t>
        </is>
      </c>
      <c r="AA165" s="142" t="inlineStr">
        <is>
          <t>Mağaza: GAZİEMİR-5 | Unvan: REYON GÖREVLİSİ | Yönetim normu: 2 | Mevcut: 3 | AI normu: 2 | 90 günlük tahmini açık: 0 | Öneri: Mevcut yapı korunmalı</t>
        </is>
      </c>
    </row>
    <row r="166" ht="45" customHeight="1" s="113">
      <c r="A166" s="131" t="inlineStr">
        <is>
          <t>M019</t>
        </is>
      </c>
      <c r="B166" s="131" t="inlineStr">
        <is>
          <t>GAZİEMİR-5</t>
        </is>
      </c>
      <c r="C166" s="131" t="inlineStr">
        <is>
          <t>ALİ ÇELİK</t>
        </is>
      </c>
      <c r="D166" s="131" t="inlineStr">
        <is>
          <t>U042</t>
        </is>
      </c>
      <c r="E166" s="131" t="inlineStr">
        <is>
          <t>ŞARKÜTERİ</t>
        </is>
      </c>
      <c r="F166" s="168" t="n">
        <v>1</v>
      </c>
      <c r="G166" s="168" t="n">
        <v>1</v>
      </c>
      <c r="H166" s="168" t="n">
        <v>1092</v>
      </c>
      <c r="I166" s="168" t="n">
        <v>382.5</v>
      </c>
      <c r="J166" s="168" t="n">
        <v>2.85490196078431</v>
      </c>
      <c r="K166" s="168" t="n">
        <v>1</v>
      </c>
      <c r="L166" s="168" t="n">
        <v>1.12</v>
      </c>
      <c r="M166" s="169" t="n">
        <v>4</v>
      </c>
      <c r="N166" s="169" t="n">
        <v>3</v>
      </c>
      <c r="O166" s="168" t="n">
        <v>1147.5</v>
      </c>
      <c r="P166" s="170" t="n">
        <v>0.95</v>
      </c>
      <c r="Q166" s="131" t="inlineStr">
        <is>
          <t>Formül</t>
        </is>
      </c>
      <c r="R166" s="169" t="n">
        <v>66</v>
      </c>
      <c r="S166" s="131" t="inlineStr">
        <is>
          <t>Yüksek</t>
        </is>
      </c>
      <c r="T166" s="169" t="n">
        <v>4</v>
      </c>
      <c r="U166" s="169" t="n">
        <v>0</v>
      </c>
      <c r="V166" s="169" t="n">
        <v>4</v>
      </c>
      <c r="W166" s="171" t="n">
        <v>231400</v>
      </c>
      <c r="X166" s="171" t="n">
        <v>189327.6</v>
      </c>
      <c r="Y166" s="171" t="n">
        <v>-42072.4</v>
      </c>
      <c r="Z166" s="142" t="inlineStr">
        <is>
          <t>Doğrudan işe alım başlatılmalı</t>
        </is>
      </c>
      <c r="AA166" s="142" t="inlineStr">
        <is>
          <t>Mağaza: GAZİEMİR-5 | Unvan: ŞARKÜTERİ | Yönetim normu: 1 | Mevcut: 1 | AI normu: 4 | 90 günlük tahmini açık: 4 | Öneri: Doğrudan işe alım başlatılmalı</t>
        </is>
      </c>
    </row>
    <row r="167" ht="30" customHeight="1" s="113">
      <c r="A167" s="131" t="inlineStr">
        <is>
          <t>M019</t>
        </is>
      </c>
      <c r="B167" s="131" t="inlineStr">
        <is>
          <t>GAZİEMİR-5</t>
        </is>
      </c>
      <c r="C167" s="131" t="inlineStr">
        <is>
          <t>ALİ ÇELİK</t>
        </is>
      </c>
      <c r="D167" s="131" t="inlineStr">
        <is>
          <t>U013</t>
        </is>
      </c>
      <c r="E167" s="131" t="inlineStr">
        <is>
          <t>KASAP</t>
        </is>
      </c>
      <c r="F167" s="168" t="n">
        <v>1</v>
      </c>
      <c r="G167" s="168" t="n">
        <v>0</v>
      </c>
      <c r="H167" s="168" t="n">
        <v>323</v>
      </c>
      <c r="I167" s="168" t="n">
        <v>360</v>
      </c>
      <c r="J167" s="168" t="n">
        <v>0.897222222222222</v>
      </c>
      <c r="K167" s="168" t="n">
        <v>1</v>
      </c>
      <c r="L167" s="168" t="n">
        <v>1.12</v>
      </c>
      <c r="M167" s="169" t="n">
        <v>2</v>
      </c>
      <c r="N167" s="169" t="n">
        <v>2</v>
      </c>
      <c r="O167" s="168" t="n">
        <v>720</v>
      </c>
      <c r="P167" s="170" t="n">
        <v>0.95</v>
      </c>
      <c r="Q167" s="131" t="inlineStr">
        <is>
          <t>Formül</t>
        </is>
      </c>
      <c r="R167" s="169" t="n">
        <v>51</v>
      </c>
      <c r="S167" s="131" t="inlineStr">
        <is>
          <t>Yüksek</t>
        </is>
      </c>
      <c r="T167" s="169" t="n">
        <v>2</v>
      </c>
      <c r="U167" s="169" t="n">
        <v>0</v>
      </c>
      <c r="V167" s="169" t="n">
        <v>2</v>
      </c>
      <c r="W167" s="171" t="n">
        <v>83200</v>
      </c>
      <c r="X167" s="171" t="n">
        <v>68072.75999999999</v>
      </c>
      <c r="Y167" s="171" t="n">
        <v>-15127.24</v>
      </c>
      <c r="Z167" s="142" t="inlineStr">
        <is>
          <t>Doğrudan işe alım başlatılmalı</t>
        </is>
      </c>
      <c r="AA167" s="142" t="inlineStr">
        <is>
          <t>Mağaza: GAZİEMİR-5 | Unvan: KASAP | Yönetim normu: 1 | Mevcut: 0 | AI normu: 2 | 90 günlük tahmini açık: 2 | Öneri: Doğrudan işe alım başlatılmalı</t>
        </is>
      </c>
    </row>
    <row r="168" ht="30" customHeight="1" s="113">
      <c r="A168" s="131" t="inlineStr">
        <is>
          <t>M019</t>
        </is>
      </c>
      <c r="B168" s="131" t="inlineStr">
        <is>
          <t>GAZİEMİR-5</t>
        </is>
      </c>
      <c r="C168" s="131" t="inlineStr">
        <is>
          <t>ALİ ÇELİK</t>
        </is>
      </c>
      <c r="D168" s="131" t="inlineStr">
        <is>
          <t>U017</t>
        </is>
      </c>
      <c r="E168" s="131" t="inlineStr">
        <is>
          <t>MANAV</t>
        </is>
      </c>
      <c r="F168" s="168" t="n">
        <v>2</v>
      </c>
      <c r="G168" s="168" t="n">
        <v>1</v>
      </c>
      <c r="H168" s="168" t="n">
        <v>77.2</v>
      </c>
      <c r="I168" s="168" t="n">
        <v>386.75</v>
      </c>
      <c r="J168" s="168" t="n">
        <v>0.199612152553329</v>
      </c>
      <c r="K168" s="168" t="n">
        <v>1</v>
      </c>
      <c r="L168" s="168" t="n">
        <v>1.12</v>
      </c>
      <c r="M168" s="169" t="n">
        <v>2</v>
      </c>
      <c r="N168" s="169" t="n">
        <v>1</v>
      </c>
      <c r="O168" s="168" t="n">
        <v>386.75</v>
      </c>
      <c r="P168" s="170" t="n">
        <v>0.95</v>
      </c>
      <c r="Q168" s="131" t="inlineStr">
        <is>
          <t>Formül</t>
        </is>
      </c>
      <c r="R168" s="169" t="n">
        <v>36</v>
      </c>
      <c r="S168" s="131" t="inlineStr">
        <is>
          <t>Orta</t>
        </is>
      </c>
      <c r="T168" s="169" t="n">
        <v>2</v>
      </c>
      <c r="U168" s="169" t="n">
        <v>2</v>
      </c>
      <c r="V168" s="169" t="n">
        <v>0</v>
      </c>
      <c r="W168" s="171" t="n">
        <v>0</v>
      </c>
      <c r="X168" s="171" t="n">
        <v>89345.52</v>
      </c>
      <c r="Y168" s="171" t="n">
        <v>89345.52</v>
      </c>
      <c r="Z168" s="142" t="inlineStr">
        <is>
          <t>Transfer ile kapatılmalı</t>
        </is>
      </c>
      <c r="AA168" s="142" t="inlineStr">
        <is>
          <t>Mağaza: GAZİEMİR-5 | Unvan: MANAV | Yönetim normu: 2 | Mevcut: 1 | AI normu: 2 | 90 günlük tahmini açık: 2 | Öneri: Transfer ile kapatılmalı</t>
        </is>
      </c>
    </row>
    <row r="169" ht="45" customHeight="1" s="113">
      <c r="A169" s="131" t="inlineStr">
        <is>
          <t>M019</t>
        </is>
      </c>
      <c r="B169" s="131" t="inlineStr">
        <is>
          <t>GAZİEMİR-5</t>
        </is>
      </c>
      <c r="C169" s="131" t="inlineStr">
        <is>
          <t>ALİ ÇELİK</t>
        </is>
      </c>
      <c r="D169" s="131" t="inlineStr">
        <is>
          <t>U023</t>
        </is>
      </c>
      <c r="E169" s="131" t="inlineStr">
        <is>
          <t>ONLİNE TOPLAYICI</t>
        </is>
      </c>
      <c r="F169" s="168" t="n">
        <v>0</v>
      </c>
      <c r="G169" s="168" t="n">
        <v>0</v>
      </c>
      <c r="H169" s="168" t="n">
        <v>567</v>
      </c>
      <c r="I169" s="168" t="n">
        <v>404.8</v>
      </c>
      <c r="J169" s="168" t="n">
        <v>1.40069169960474</v>
      </c>
      <c r="K169" s="168" t="n">
        <v>1</v>
      </c>
      <c r="L169" s="168" t="n">
        <v>1.12</v>
      </c>
      <c r="M169" s="169" t="n">
        <v>2</v>
      </c>
      <c r="N169" s="169" t="n">
        <v>2</v>
      </c>
      <c r="O169" s="168" t="n">
        <v>809.6</v>
      </c>
      <c r="P169" s="170" t="n">
        <v>0.95</v>
      </c>
      <c r="Q169" s="131" t="inlineStr">
        <is>
          <t>Formül</t>
        </is>
      </c>
      <c r="R169" s="169" t="n">
        <v>51</v>
      </c>
      <c r="S169" s="131" t="inlineStr">
        <is>
          <t>Yüksek</t>
        </is>
      </c>
      <c r="T169" s="169" t="n">
        <v>2</v>
      </c>
      <c r="U169" s="169" t="n">
        <v>0</v>
      </c>
      <c r="V169" s="169" t="n">
        <v>2</v>
      </c>
      <c r="W169" s="171" t="n">
        <v>148200</v>
      </c>
      <c r="X169" s="171" t="n">
        <v>121254.48</v>
      </c>
      <c r="Y169" s="171" t="n">
        <v>-26945.52</v>
      </c>
      <c r="Z169" s="142" t="inlineStr">
        <is>
          <t>Doğrudan işe alım başlatılmalı</t>
        </is>
      </c>
      <c r="AA169" s="142" t="inlineStr">
        <is>
          <t>Mağaza: GAZİEMİR-5 | Unvan: ONLİNE TOPLAYICI | Yönetim normu: 0 | Mevcut: 0 | AI normu: 2 | 90 günlük tahmini açık: 2 | Öneri: Doğrudan işe alım başlatılmalı</t>
        </is>
      </c>
    </row>
    <row r="170" ht="45" customHeight="1" s="113">
      <c r="A170" s="131" t="inlineStr">
        <is>
          <t>M019</t>
        </is>
      </c>
      <c r="B170" s="131" t="inlineStr">
        <is>
          <t>GAZİEMİR-5</t>
        </is>
      </c>
      <c r="C170" s="131" t="inlineStr">
        <is>
          <t>ALİ ÇELİK</t>
        </is>
      </c>
      <c r="D170" s="131" t="inlineStr">
        <is>
          <t>U024</t>
        </is>
      </c>
      <c r="E170" s="131" t="inlineStr">
        <is>
          <t>ONLİNE ŞOFÖR</t>
        </is>
      </c>
      <c r="F170" s="168" t="n">
        <v>0</v>
      </c>
      <c r="G170" s="168" t="n">
        <v>0</v>
      </c>
      <c r="H170" s="168" t="n">
        <v>972</v>
      </c>
      <c r="I170" s="168" t="n">
        <v>369</v>
      </c>
      <c r="J170" s="168" t="n">
        <v>2.63414634146342</v>
      </c>
      <c r="K170" s="168" t="n">
        <v>1</v>
      </c>
      <c r="L170" s="168" t="n">
        <v>1.12</v>
      </c>
      <c r="M170" s="169" t="n">
        <v>3</v>
      </c>
      <c r="N170" s="169" t="n">
        <v>3</v>
      </c>
      <c r="O170" s="168" t="n">
        <v>1107</v>
      </c>
      <c r="P170" s="170" t="n">
        <v>0.95</v>
      </c>
      <c r="Q170" s="131" t="inlineStr">
        <is>
          <t>Formül</t>
        </is>
      </c>
      <c r="R170" s="169" t="n">
        <v>66</v>
      </c>
      <c r="S170" s="131" t="inlineStr">
        <is>
          <t>Yüksek</t>
        </is>
      </c>
      <c r="T170" s="169" t="n">
        <v>3</v>
      </c>
      <c r="U170" s="169" t="n">
        <v>0</v>
      </c>
      <c r="V170" s="169" t="n">
        <v>3</v>
      </c>
      <c r="W170" s="171" t="n">
        <v>232050</v>
      </c>
      <c r="X170" s="171" t="n">
        <v>189859.14</v>
      </c>
      <c r="Y170" s="171" t="n">
        <v>-42190.86</v>
      </c>
      <c r="Z170" s="142" t="inlineStr">
        <is>
          <t>Doğrudan işe alım başlatılmalı</t>
        </is>
      </c>
      <c r="AA170" s="142" t="inlineStr">
        <is>
          <t>Mağaza: GAZİEMİR-5 | Unvan: ONLİNE ŞOFÖR | Yönetim normu: 0 | Mevcut: 0 | AI normu: 3 | 90 günlük tahmini açık: 3 | Öneri: Doğrudan işe alım başlatılmalı</t>
        </is>
      </c>
    </row>
    <row r="171" ht="30" customHeight="1" s="113">
      <c r="A171" s="131" t="inlineStr">
        <is>
          <t>M019</t>
        </is>
      </c>
      <c r="B171" s="131" t="inlineStr">
        <is>
          <t>GAZİEMİR-5</t>
        </is>
      </c>
      <c r="C171" s="131" t="inlineStr">
        <is>
          <t>ALİ ÇELİK</t>
        </is>
      </c>
      <c r="D171" s="131" t="inlineStr">
        <is>
          <t>U002</t>
        </is>
      </c>
      <c r="E171" s="131" t="inlineStr">
        <is>
          <t>BAKLİYAT</t>
        </is>
      </c>
      <c r="F171" s="168" t="n">
        <v>1</v>
      </c>
      <c r="G171" s="168" t="n">
        <v>1</v>
      </c>
      <c r="H171" s="168" t="n">
        <v>32</v>
      </c>
      <c r="I171" s="168" t="n">
        <v>386.75</v>
      </c>
      <c r="J171" s="168" t="n">
        <v>0.0827407886231416</v>
      </c>
      <c r="K171" s="168" t="n">
        <v>1</v>
      </c>
      <c r="L171" s="168" t="n">
        <v>1.12</v>
      </c>
      <c r="M171" s="169" t="n">
        <v>2</v>
      </c>
      <c r="N171" s="169" t="n">
        <v>1</v>
      </c>
      <c r="O171" s="168" t="n">
        <v>386.75</v>
      </c>
      <c r="P171" s="170" t="n">
        <v>0.95</v>
      </c>
      <c r="Q171" s="131" t="inlineStr">
        <is>
          <t>Formül</t>
        </is>
      </c>
      <c r="R171" s="169" t="n">
        <v>36</v>
      </c>
      <c r="S171" s="131" t="inlineStr">
        <is>
          <t>Orta</t>
        </is>
      </c>
      <c r="T171" s="169" t="n">
        <v>2</v>
      </c>
      <c r="U171" s="169" t="n">
        <v>0</v>
      </c>
      <c r="V171" s="169" t="n">
        <v>2</v>
      </c>
      <c r="W171" s="171" t="n">
        <v>89700</v>
      </c>
      <c r="X171" s="171" t="n">
        <v>73391.03999999999</v>
      </c>
      <c r="Y171" s="171" t="n">
        <v>-16308.96</v>
      </c>
      <c r="Z171" s="142" t="inlineStr">
        <is>
          <t>Doğrudan işe alım başlatılmalı</t>
        </is>
      </c>
      <c r="AA171" s="142" t="inlineStr">
        <is>
          <t>Mağaza: GAZİEMİR-5 | Unvan: BAKLİYAT | Yönetim normu: 1 | Mevcut: 1 | AI normu: 2 | 90 günlük tahmini açık: 2 | Öneri: Doğrudan işe alım başlatılmalı</t>
        </is>
      </c>
    </row>
    <row r="172" ht="45" customHeight="1" s="113">
      <c r="A172" s="131" t="inlineStr">
        <is>
          <t>M019</t>
        </is>
      </c>
      <c r="B172" s="131" t="inlineStr">
        <is>
          <t>GAZİEMİR-5</t>
        </is>
      </c>
      <c r="C172" s="131" t="inlineStr">
        <is>
          <t>ALİ ÇELİK</t>
        </is>
      </c>
      <c r="D172" s="131" t="inlineStr">
        <is>
          <t>U034</t>
        </is>
      </c>
      <c r="E172" s="131" t="inlineStr">
        <is>
          <t>UNLU MAMÜLLER</t>
        </is>
      </c>
      <c r="F172" s="168" t="n">
        <v>0</v>
      </c>
      <c r="G172" s="168" t="n">
        <v>0</v>
      </c>
      <c r="H172" s="168" t="n">
        <v>125</v>
      </c>
      <c r="I172" s="168" t="n">
        <v>369</v>
      </c>
      <c r="J172" s="168" t="n">
        <v>0.338753387533875</v>
      </c>
      <c r="K172" s="168" t="n">
        <v>1</v>
      </c>
      <c r="L172" s="168" t="n">
        <v>1.12</v>
      </c>
      <c r="M172" s="169" t="n">
        <v>2</v>
      </c>
      <c r="N172" s="169" t="n">
        <v>2</v>
      </c>
      <c r="O172" s="168" t="n">
        <v>738</v>
      </c>
      <c r="P172" s="170" t="n">
        <v>0.95</v>
      </c>
      <c r="Q172" s="131" t="inlineStr">
        <is>
          <t>Formül</t>
        </is>
      </c>
      <c r="R172" s="169" t="n">
        <v>51</v>
      </c>
      <c r="S172" s="131" t="inlineStr">
        <is>
          <t>Yüksek</t>
        </is>
      </c>
      <c r="T172" s="169" t="n">
        <v>2</v>
      </c>
      <c r="U172" s="169" t="n">
        <v>0</v>
      </c>
      <c r="V172" s="169" t="n">
        <v>2</v>
      </c>
      <c r="W172" s="171" t="n">
        <v>141700</v>
      </c>
      <c r="X172" s="171" t="n">
        <v>115936.2</v>
      </c>
      <c r="Y172" s="171" t="n">
        <v>-25763.8</v>
      </c>
      <c r="Z172" s="142" t="inlineStr">
        <is>
          <t>Doğrudan işe alım başlatılmalı</t>
        </is>
      </c>
      <c r="AA172" s="142" t="inlineStr">
        <is>
          <t>Mağaza: GAZİEMİR-5 | Unvan: UNLU MAMÜLLER | Yönetim normu: 0 | Mevcut: 0 | AI normu: 2 | 90 günlük tahmini açık: 2 | Öneri: Doğrudan işe alım başlatılmalı</t>
        </is>
      </c>
    </row>
    <row r="173" ht="30" customHeight="1" s="113">
      <c r="A173" s="131" t="inlineStr">
        <is>
          <t>M020</t>
        </is>
      </c>
      <c r="B173" s="131" t="inlineStr">
        <is>
          <t>GAZİEMİR-6</t>
        </is>
      </c>
      <c r="C173" s="131" t="inlineStr">
        <is>
          <t>ALİ ÇELİK</t>
        </is>
      </c>
      <c r="D173" s="131" t="inlineStr">
        <is>
          <t>U015</t>
        </is>
      </c>
      <c r="E173" s="131" t="inlineStr">
        <is>
          <t>KASİYER</t>
        </is>
      </c>
      <c r="F173" s="168" t="n">
        <v>2</v>
      </c>
      <c r="G173" s="168" t="n">
        <v>2</v>
      </c>
      <c r="H173" s="168" t="n">
        <v>1632</v>
      </c>
      <c r="I173" s="168" t="n">
        <v>414</v>
      </c>
      <c r="J173" s="168" t="n">
        <v>3.94202898550725</v>
      </c>
      <c r="K173" s="168" t="n">
        <v>2</v>
      </c>
      <c r="L173" s="168" t="n">
        <v>1</v>
      </c>
      <c r="M173" s="169" t="n">
        <v>4</v>
      </c>
      <c r="N173" s="169" t="n">
        <v>2</v>
      </c>
      <c r="O173" s="168" t="n">
        <v>828</v>
      </c>
      <c r="P173" s="170" t="n">
        <v>0.95</v>
      </c>
      <c r="Q173" s="131" t="inlineStr">
        <is>
          <t>Formül</t>
        </is>
      </c>
      <c r="R173" s="169" t="n">
        <v>51</v>
      </c>
      <c r="S173" s="131" t="inlineStr">
        <is>
          <t>Yüksek</t>
        </is>
      </c>
      <c r="T173" s="169" t="n">
        <v>3</v>
      </c>
      <c r="U173" s="169" t="n">
        <v>0</v>
      </c>
      <c r="V173" s="169" t="n">
        <v>3</v>
      </c>
      <c r="W173" s="171" t="n">
        <v>144300</v>
      </c>
      <c r="X173" s="171" t="n">
        <v>118063.44</v>
      </c>
      <c r="Y173" s="171" t="n">
        <v>-26236.56</v>
      </c>
      <c r="Z173" s="142" t="inlineStr">
        <is>
          <t>Doğrudan işe alım başlatılmalı</t>
        </is>
      </c>
      <c r="AA173" s="142" t="inlineStr">
        <is>
          <t>Mağaza: GAZİEMİR-6 | Unvan: KASİYER | Yönetim normu: 2 | Mevcut: 2 | AI normu: 4 | 90 günlük tahmini açık: 3 | Öneri: Doğrudan işe alım başlatılmalı</t>
        </is>
      </c>
    </row>
    <row r="174" ht="45" customHeight="1" s="113">
      <c r="A174" s="131" t="inlineStr">
        <is>
          <t>M020</t>
        </is>
      </c>
      <c r="B174" s="131" t="inlineStr">
        <is>
          <t>GAZİEMİR-6</t>
        </is>
      </c>
      <c r="C174" s="131" t="inlineStr">
        <is>
          <t>ALİ ÇELİK</t>
        </is>
      </c>
      <c r="D174" s="131" t="inlineStr">
        <is>
          <t>U026</t>
        </is>
      </c>
      <c r="E174" s="131" t="inlineStr">
        <is>
          <t>REYON GÖREVLİSİ</t>
        </is>
      </c>
      <c r="F174" s="168" t="n">
        <v>2</v>
      </c>
      <c r="G174" s="168" t="n">
        <v>1</v>
      </c>
      <c r="H174" s="168" t="n">
        <v>1080.75</v>
      </c>
      <c r="I174" s="168" t="n">
        <v>386.75</v>
      </c>
      <c r="J174" s="168" t="n">
        <v>2.79444085326438</v>
      </c>
      <c r="K174" s="168" t="n">
        <v>1</v>
      </c>
      <c r="L174" s="168" t="n">
        <v>1</v>
      </c>
      <c r="M174" s="169" t="n">
        <v>3</v>
      </c>
      <c r="N174" s="169" t="n">
        <v>2</v>
      </c>
      <c r="O174" s="168" t="n">
        <v>773.5</v>
      </c>
      <c r="P174" s="170" t="n">
        <v>0.95</v>
      </c>
      <c r="Q174" s="131" t="inlineStr">
        <is>
          <t>Formül</t>
        </is>
      </c>
      <c r="R174" s="169" t="n">
        <v>51</v>
      </c>
      <c r="S174" s="131" t="inlineStr">
        <is>
          <t>Yüksek</t>
        </is>
      </c>
      <c r="T174" s="169" t="n">
        <v>3</v>
      </c>
      <c r="U174" s="169" t="n">
        <v>3</v>
      </c>
      <c r="V174" s="169" t="n">
        <v>0</v>
      </c>
      <c r="W174" s="171" t="n">
        <v>0</v>
      </c>
      <c r="X174" s="171" t="n">
        <v>110086.56</v>
      </c>
      <c r="Y174" s="171" t="n">
        <v>110086.56</v>
      </c>
      <c r="Z174" s="142" t="inlineStr">
        <is>
          <t>Transfer ile kapatılmalı</t>
        </is>
      </c>
      <c r="AA174" s="142" t="inlineStr">
        <is>
          <t>Mağaza: GAZİEMİR-6 | Unvan: REYON GÖREVLİSİ | Yönetim normu: 2 | Mevcut: 1 | AI normu: 3 | 90 günlük tahmini açık: 3 | Öneri: Transfer ile kapatılmalı</t>
        </is>
      </c>
    </row>
    <row r="175" ht="45" customHeight="1" s="113">
      <c r="A175" s="131" t="inlineStr">
        <is>
          <t>M020</t>
        </is>
      </c>
      <c r="B175" s="131" t="inlineStr">
        <is>
          <t>GAZİEMİR-6</t>
        </is>
      </c>
      <c r="C175" s="131" t="inlineStr">
        <is>
          <t>ALİ ÇELİK</t>
        </is>
      </c>
      <c r="D175" s="131" t="inlineStr">
        <is>
          <t>U042</t>
        </is>
      </c>
      <c r="E175" s="131" t="inlineStr">
        <is>
          <t>ŞARKÜTERİ</t>
        </is>
      </c>
      <c r="F175" s="168" t="n">
        <v>1</v>
      </c>
      <c r="G175" s="168" t="n">
        <v>0</v>
      </c>
      <c r="H175" s="168" t="n">
        <v>432.5</v>
      </c>
      <c r="I175" s="168" t="n">
        <v>382.5</v>
      </c>
      <c r="J175" s="168" t="n">
        <v>1.13071895424837</v>
      </c>
      <c r="K175" s="168" t="n">
        <v>1</v>
      </c>
      <c r="L175" s="168" t="n">
        <v>1</v>
      </c>
      <c r="M175" s="169" t="n">
        <v>2</v>
      </c>
      <c r="N175" s="169" t="n">
        <v>2</v>
      </c>
      <c r="O175" s="168" t="n">
        <v>765</v>
      </c>
      <c r="P175" s="170" t="n">
        <v>0.95</v>
      </c>
      <c r="Q175" s="131" t="inlineStr">
        <is>
          <t>Formül</t>
        </is>
      </c>
      <c r="R175" s="169" t="n">
        <v>51</v>
      </c>
      <c r="S175" s="131" t="inlineStr">
        <is>
          <t>Yüksek</t>
        </is>
      </c>
      <c r="T175" s="169" t="n">
        <v>2</v>
      </c>
      <c r="U175" s="169" t="n">
        <v>0</v>
      </c>
      <c r="V175" s="169" t="n">
        <v>2</v>
      </c>
      <c r="W175" s="171" t="n">
        <v>115700</v>
      </c>
      <c r="X175" s="171" t="n">
        <v>94663.8</v>
      </c>
      <c r="Y175" s="171" t="n">
        <v>-21036.2</v>
      </c>
      <c r="Z175" s="142" t="inlineStr">
        <is>
          <t>Doğrudan işe alım başlatılmalı</t>
        </is>
      </c>
      <c r="AA175" s="142" t="inlineStr">
        <is>
          <t>Mağaza: GAZİEMİR-6 | Unvan: ŞARKÜTERİ | Yönetim normu: 1 | Mevcut: 0 | AI normu: 2 | 90 günlük tahmini açık: 2 | Öneri: Doğrudan işe alım başlatılmalı</t>
        </is>
      </c>
    </row>
    <row r="176" ht="30" customHeight="1" s="113">
      <c r="A176" s="131" t="inlineStr">
        <is>
          <t>M020</t>
        </is>
      </c>
      <c r="B176" s="131" t="inlineStr">
        <is>
          <t>GAZİEMİR-6</t>
        </is>
      </c>
      <c r="C176" s="131" t="inlineStr">
        <is>
          <t>ALİ ÇELİK</t>
        </is>
      </c>
      <c r="D176" s="131" t="inlineStr">
        <is>
          <t>U013</t>
        </is>
      </c>
      <c r="E176" s="131" t="inlineStr">
        <is>
          <t>KASAP</t>
        </is>
      </c>
      <c r="F176" s="168" t="n">
        <v>1</v>
      </c>
      <c r="G176" s="168" t="n">
        <v>1</v>
      </c>
      <c r="H176" s="168" t="n">
        <v>162.2</v>
      </c>
      <c r="I176" s="168" t="n">
        <v>360</v>
      </c>
      <c r="J176" s="168" t="n">
        <v>0.450555555555556</v>
      </c>
      <c r="K176" s="168" t="n">
        <v>1</v>
      </c>
      <c r="L176" s="168" t="n">
        <v>1</v>
      </c>
      <c r="M176" s="169" t="n">
        <v>1</v>
      </c>
      <c r="N176" s="169" t="n">
        <v>0</v>
      </c>
      <c r="O176" s="168" t="n">
        <v>0</v>
      </c>
      <c r="P176" s="170" t="n">
        <v>0.95</v>
      </c>
      <c r="Q176" s="131" t="inlineStr">
        <is>
          <t>Formül</t>
        </is>
      </c>
      <c r="R176" s="169" t="n">
        <v>1</v>
      </c>
      <c r="S176" s="131" t="inlineStr">
        <is>
          <t>Düşük</t>
        </is>
      </c>
      <c r="T176" s="169" t="n">
        <v>1</v>
      </c>
      <c r="U176" s="169" t="n">
        <v>0</v>
      </c>
      <c r="V176" s="169" t="n">
        <v>1</v>
      </c>
      <c r="W176" s="171" t="n">
        <v>41600</v>
      </c>
      <c r="X176" s="171" t="n">
        <v>34036.38</v>
      </c>
      <c r="Y176" s="171" t="n">
        <v>-7563.62</v>
      </c>
      <c r="Z176" s="142" t="inlineStr">
        <is>
          <t>Doğrudan işe alım başlatılmalı</t>
        </is>
      </c>
      <c r="AA176" s="142" t="inlineStr">
        <is>
          <t>Mağaza: GAZİEMİR-6 | Unvan: KASAP | Yönetim normu: 1 | Mevcut: 1 | AI normu: 1 | 90 günlük tahmini açık: 1 | Öneri: Doğrudan işe alım başlatılmalı</t>
        </is>
      </c>
    </row>
    <row r="177" ht="30" customHeight="1" s="113">
      <c r="A177" s="131" t="inlineStr">
        <is>
          <t>M020</t>
        </is>
      </c>
      <c r="B177" s="131" t="inlineStr">
        <is>
          <t>GAZİEMİR-6</t>
        </is>
      </c>
      <c r="C177" s="131" t="inlineStr">
        <is>
          <t>ALİ ÇELİK</t>
        </is>
      </c>
      <c r="D177" s="131" t="inlineStr">
        <is>
          <t>U017</t>
        </is>
      </c>
      <c r="E177" s="131" t="inlineStr">
        <is>
          <t>MANAV</t>
        </is>
      </c>
      <c r="F177" s="168" t="n">
        <v>2</v>
      </c>
      <c r="G177" s="168" t="n">
        <v>1</v>
      </c>
      <c r="H177" s="168" t="n">
        <v>187.2</v>
      </c>
      <c r="I177" s="168" t="n">
        <v>386.75</v>
      </c>
      <c r="J177" s="168" t="n">
        <v>0.484033613445378</v>
      </c>
      <c r="K177" s="168" t="n">
        <v>1</v>
      </c>
      <c r="L177" s="168" t="n">
        <v>1</v>
      </c>
      <c r="M177" s="169" t="n">
        <v>1</v>
      </c>
      <c r="N177" s="169" t="n">
        <v>0</v>
      </c>
      <c r="O177" s="168" t="n">
        <v>0</v>
      </c>
      <c r="P177" s="170" t="n">
        <v>0.95</v>
      </c>
      <c r="Q177" s="131" t="inlineStr">
        <is>
          <t>Formül</t>
        </is>
      </c>
      <c r="R177" s="169" t="n">
        <v>1</v>
      </c>
      <c r="S177" s="131" t="inlineStr">
        <is>
          <t>Düşük</t>
        </is>
      </c>
      <c r="T177" s="169" t="n">
        <v>1</v>
      </c>
      <c r="U177" s="169" t="n">
        <v>1</v>
      </c>
      <c r="V177" s="169" t="n">
        <v>0</v>
      </c>
      <c r="W177" s="171" t="n">
        <v>0</v>
      </c>
      <c r="X177" s="171" t="n">
        <v>44672.76</v>
      </c>
      <c r="Y177" s="171" t="n">
        <v>44672.76</v>
      </c>
      <c r="Z177" s="142" t="inlineStr">
        <is>
          <t>Transfer ile kapatılmalı</t>
        </is>
      </c>
      <c r="AA177" s="142" t="inlineStr">
        <is>
          <t>Mağaza: GAZİEMİR-6 | Unvan: MANAV | Yönetim normu: 2 | Mevcut: 1 | AI normu: 1 | 90 günlük tahmini açık: 1 | Öneri: Transfer ile kapatılmalı</t>
        </is>
      </c>
    </row>
    <row r="178" ht="45" customHeight="1" s="113">
      <c r="A178" s="131" t="inlineStr">
        <is>
          <t>M020</t>
        </is>
      </c>
      <c r="B178" s="131" t="inlineStr">
        <is>
          <t>GAZİEMİR-6</t>
        </is>
      </c>
      <c r="C178" s="131" t="inlineStr">
        <is>
          <t>ALİ ÇELİK</t>
        </is>
      </c>
      <c r="D178" s="131" t="inlineStr">
        <is>
          <t>U023</t>
        </is>
      </c>
      <c r="E178" s="131" t="inlineStr">
        <is>
          <t>ONLİNE TOPLAYICI</t>
        </is>
      </c>
      <c r="F178" s="168" t="n">
        <v>0</v>
      </c>
      <c r="G178" s="168" t="n">
        <v>0</v>
      </c>
      <c r="H178" s="168" t="n">
        <v>735</v>
      </c>
      <c r="I178" s="168" t="n">
        <v>404.8</v>
      </c>
      <c r="J178" s="168" t="n">
        <v>1.81571146245059</v>
      </c>
      <c r="K178" s="168" t="n">
        <v>1</v>
      </c>
      <c r="L178" s="168" t="n">
        <v>1</v>
      </c>
      <c r="M178" s="169" t="n">
        <v>2</v>
      </c>
      <c r="N178" s="169" t="n">
        <v>2</v>
      </c>
      <c r="O178" s="168" t="n">
        <v>809.6</v>
      </c>
      <c r="P178" s="170" t="n">
        <v>0.95</v>
      </c>
      <c r="Q178" s="131" t="inlineStr">
        <is>
          <t>Formül</t>
        </is>
      </c>
      <c r="R178" s="169" t="n">
        <v>51</v>
      </c>
      <c r="S178" s="131" t="inlineStr">
        <is>
          <t>Yüksek</t>
        </is>
      </c>
      <c r="T178" s="169" t="n">
        <v>2</v>
      </c>
      <c r="U178" s="169" t="n">
        <v>0</v>
      </c>
      <c r="V178" s="169" t="n">
        <v>2</v>
      </c>
      <c r="W178" s="171" t="n">
        <v>148200</v>
      </c>
      <c r="X178" s="171" t="n">
        <v>121254.48</v>
      </c>
      <c r="Y178" s="171" t="n">
        <v>-26945.52</v>
      </c>
      <c r="Z178" s="142" t="inlineStr">
        <is>
          <t>Doğrudan işe alım başlatılmalı</t>
        </is>
      </c>
      <c r="AA178" s="142" t="inlineStr">
        <is>
          <t>Mağaza: GAZİEMİR-6 | Unvan: ONLİNE TOPLAYICI | Yönetim normu: 0 | Mevcut: 0 | AI normu: 2 | 90 günlük tahmini açık: 2 | Öneri: Doğrudan işe alım başlatılmalı</t>
        </is>
      </c>
    </row>
    <row r="179" ht="45" customHeight="1" s="113">
      <c r="A179" s="131" t="inlineStr">
        <is>
          <t>M020</t>
        </is>
      </c>
      <c r="B179" s="131" t="inlineStr">
        <is>
          <t>GAZİEMİR-6</t>
        </is>
      </c>
      <c r="C179" s="131" t="inlineStr">
        <is>
          <t>ALİ ÇELİK</t>
        </is>
      </c>
      <c r="D179" s="131" t="inlineStr">
        <is>
          <t>U024</t>
        </is>
      </c>
      <c r="E179" s="131" t="inlineStr">
        <is>
          <t>ONLİNE ŞOFÖR</t>
        </is>
      </c>
      <c r="F179" s="168" t="n">
        <v>0</v>
      </c>
      <c r="G179" s="168" t="n">
        <v>0</v>
      </c>
      <c r="H179" s="168" t="n">
        <v>1260</v>
      </c>
      <c r="I179" s="168" t="n">
        <v>369</v>
      </c>
      <c r="J179" s="168" t="n">
        <v>3.41463414634146</v>
      </c>
      <c r="K179" s="168" t="n">
        <v>1</v>
      </c>
      <c r="L179" s="168" t="n">
        <v>1</v>
      </c>
      <c r="M179" s="169" t="n">
        <v>4</v>
      </c>
      <c r="N179" s="169" t="n">
        <v>4</v>
      </c>
      <c r="O179" s="168" t="n">
        <v>1476</v>
      </c>
      <c r="P179" s="170" t="n">
        <v>0.95</v>
      </c>
      <c r="Q179" s="131" t="inlineStr">
        <is>
          <t>Formül</t>
        </is>
      </c>
      <c r="R179" s="169" t="n">
        <v>81</v>
      </c>
      <c r="S179" s="131" t="inlineStr">
        <is>
          <t>Kritik</t>
        </is>
      </c>
      <c r="T179" s="169" t="n">
        <v>4</v>
      </c>
      <c r="U179" s="169" t="n">
        <v>0</v>
      </c>
      <c r="V179" s="169" t="n">
        <v>4</v>
      </c>
      <c r="W179" s="171" t="n">
        <v>309400</v>
      </c>
      <c r="X179" s="171" t="n">
        <v>253145.52</v>
      </c>
      <c r="Y179" s="171" t="n">
        <v>-56254.48</v>
      </c>
      <c r="Z179" s="142" t="inlineStr">
        <is>
          <t>Doğrudan işe alım başlatılmalı</t>
        </is>
      </c>
      <c r="AA179" s="142" t="inlineStr">
        <is>
          <t>Mağaza: GAZİEMİR-6 | Unvan: ONLİNE ŞOFÖR | Yönetim normu: 0 | Mevcut: 0 | AI normu: 4 | 90 günlük tahmini açık: 4 | Öneri: Doğrudan işe alım başlatılmalı</t>
        </is>
      </c>
    </row>
    <row r="180" ht="30" customHeight="1" s="113">
      <c r="A180" s="131" t="inlineStr">
        <is>
          <t>M020</t>
        </is>
      </c>
      <c r="B180" s="131" t="inlineStr">
        <is>
          <t>GAZİEMİR-6</t>
        </is>
      </c>
      <c r="C180" s="131" t="inlineStr">
        <is>
          <t>ALİ ÇELİK</t>
        </is>
      </c>
      <c r="D180" s="131" t="inlineStr">
        <is>
          <t>U002</t>
        </is>
      </c>
      <c r="E180" s="131" t="inlineStr">
        <is>
          <t>BAKLİYAT</t>
        </is>
      </c>
      <c r="F180" s="168" t="n">
        <v>1</v>
      </c>
      <c r="G180" s="168" t="n">
        <v>1</v>
      </c>
      <c r="H180" s="168" t="n">
        <v>80</v>
      </c>
      <c r="I180" s="168" t="n">
        <v>386.75</v>
      </c>
      <c r="J180" s="168" t="n">
        <v>0.206851971557854</v>
      </c>
      <c r="K180" s="168" t="n">
        <v>1</v>
      </c>
      <c r="L180" s="168" t="n">
        <v>1</v>
      </c>
      <c r="M180" s="169" t="n">
        <v>1</v>
      </c>
      <c r="N180" s="169" t="n">
        <v>0</v>
      </c>
      <c r="O180" s="168" t="n">
        <v>0</v>
      </c>
      <c r="P180" s="170" t="n">
        <v>0.95</v>
      </c>
      <c r="Q180" s="131" t="inlineStr">
        <is>
          <t>Formül</t>
        </is>
      </c>
      <c r="R180" s="169" t="n">
        <v>1</v>
      </c>
      <c r="S180" s="131" t="inlineStr">
        <is>
          <t>Düşük</t>
        </is>
      </c>
      <c r="T180" s="169" t="n">
        <v>1</v>
      </c>
      <c r="U180" s="169" t="n">
        <v>0</v>
      </c>
      <c r="V180" s="169" t="n">
        <v>1</v>
      </c>
      <c r="W180" s="171" t="n">
        <v>44850</v>
      </c>
      <c r="X180" s="171" t="n">
        <v>36695.52</v>
      </c>
      <c r="Y180" s="171" t="n">
        <v>-8154.48</v>
      </c>
      <c r="Z180" s="142" t="inlineStr">
        <is>
          <t>Doğrudan işe alım başlatılmalı</t>
        </is>
      </c>
      <c r="AA180" s="142" t="inlineStr">
        <is>
          <t>Mağaza: GAZİEMİR-6 | Unvan: BAKLİYAT | Yönetim normu: 1 | Mevcut: 1 | AI normu: 1 | 90 günlük tahmini açık: 1 | Öneri: Doğrudan işe alım başlatılmalı</t>
        </is>
      </c>
    </row>
    <row r="181" ht="45" customHeight="1" s="113">
      <c r="A181" s="131" t="inlineStr">
        <is>
          <t>M020</t>
        </is>
      </c>
      <c r="B181" s="131" t="inlineStr">
        <is>
          <t>GAZİEMİR-6</t>
        </is>
      </c>
      <c r="C181" s="131" t="inlineStr">
        <is>
          <t>ALİ ÇELİK</t>
        </is>
      </c>
      <c r="D181" s="131" t="inlineStr">
        <is>
          <t>U034</t>
        </is>
      </c>
      <c r="E181" s="131" t="inlineStr">
        <is>
          <t>UNLU MAMÜLLER</t>
        </is>
      </c>
      <c r="F181" s="168" t="n">
        <v>0</v>
      </c>
      <c r="G181" s="168" t="n">
        <v>0</v>
      </c>
      <c r="H181" s="168" t="n">
        <v>50</v>
      </c>
      <c r="I181" s="168" t="n">
        <v>369</v>
      </c>
      <c r="J181" s="168" t="n">
        <v>0.13550135501355</v>
      </c>
      <c r="K181" s="168" t="n">
        <v>1</v>
      </c>
      <c r="L181" s="168" t="n">
        <v>1</v>
      </c>
      <c r="M181" s="169" t="n">
        <v>1</v>
      </c>
      <c r="N181" s="169" t="n">
        <v>1</v>
      </c>
      <c r="O181" s="168" t="n">
        <v>369</v>
      </c>
      <c r="P181" s="170" t="n">
        <v>0.95</v>
      </c>
      <c r="Q181" s="131" t="inlineStr">
        <is>
          <t>Formül</t>
        </is>
      </c>
      <c r="R181" s="169" t="n">
        <v>36</v>
      </c>
      <c r="S181" s="131" t="inlineStr">
        <is>
          <t>Orta</t>
        </is>
      </c>
      <c r="T181" s="169" t="n">
        <v>1</v>
      </c>
      <c r="U181" s="169" t="n">
        <v>0</v>
      </c>
      <c r="V181" s="169" t="n">
        <v>1</v>
      </c>
      <c r="W181" s="171" t="n">
        <v>70850</v>
      </c>
      <c r="X181" s="171" t="n">
        <v>57968.1</v>
      </c>
      <c r="Y181" s="171" t="n">
        <v>-12881.9</v>
      </c>
      <c r="Z181" s="142" t="inlineStr">
        <is>
          <t>Doğrudan işe alım başlatılmalı</t>
        </is>
      </c>
      <c r="AA181" s="142" t="inlineStr">
        <is>
          <t>Mağaza: GAZİEMİR-6 | Unvan: UNLU MAMÜLLER | Yönetim normu: 0 | Mevcut: 0 | AI normu: 1 | 90 günlük tahmini açık: 1 | Öneri: Doğrudan işe alım başlatılmalı</t>
        </is>
      </c>
    </row>
    <row r="182" ht="45" customHeight="1" s="113">
      <c r="A182" s="131" t="inlineStr">
        <is>
          <t>M021</t>
        </is>
      </c>
      <c r="B182" s="131" t="inlineStr">
        <is>
          <t>GAZİEMİR-7</t>
        </is>
      </c>
      <c r="C182" s="131" t="inlineStr">
        <is>
          <t>ALİ ÇELİK</t>
        </is>
      </c>
      <c r="D182" s="131" t="inlineStr">
        <is>
          <t>U015</t>
        </is>
      </c>
      <c r="E182" s="131" t="inlineStr">
        <is>
          <t>KASİYER</t>
        </is>
      </c>
      <c r="F182" s="168" t="n">
        <v>2</v>
      </c>
      <c r="G182" s="168" t="n">
        <v>2</v>
      </c>
      <c r="H182" s="168" t="n">
        <v>7508</v>
      </c>
      <c r="I182" s="168" t="n">
        <v>414</v>
      </c>
      <c r="J182" s="168" t="n">
        <v>18.1352657004831</v>
      </c>
      <c r="K182" s="168" t="n">
        <v>2</v>
      </c>
      <c r="L182" s="168" t="n">
        <v>1.01</v>
      </c>
      <c r="M182" s="169" t="n">
        <v>19</v>
      </c>
      <c r="N182" s="169" t="n">
        <v>17</v>
      </c>
      <c r="O182" s="168" t="n">
        <v>7038</v>
      </c>
      <c r="P182" s="170" t="n">
        <v>0.95</v>
      </c>
      <c r="Q182" s="131" t="inlineStr">
        <is>
          <t>Formül</t>
        </is>
      </c>
      <c r="R182" s="169" t="n">
        <v>100</v>
      </c>
      <c r="S182" s="131" t="inlineStr">
        <is>
          <t>Kritik</t>
        </is>
      </c>
      <c r="T182" s="169" t="n">
        <v>18</v>
      </c>
      <c r="U182" s="169" t="n">
        <v>0</v>
      </c>
      <c r="V182" s="169" t="n">
        <v>18</v>
      </c>
      <c r="W182" s="171" t="n">
        <v>865800</v>
      </c>
      <c r="X182" s="171" t="n">
        <v>708380.64</v>
      </c>
      <c r="Y182" s="171" t="n">
        <v>-157419.36</v>
      </c>
      <c r="Z182" s="142" t="inlineStr">
        <is>
          <t>Doğrudan işe alım başlatılmalı</t>
        </is>
      </c>
      <c r="AA182" s="142" t="inlineStr">
        <is>
          <t>Mağaza: GAZİEMİR-7 | Unvan: KASİYER | Yönetim normu: 2 | Mevcut: 2 | AI normu: 19 | 90 günlük tahmini açık: 18 | Öneri: Doğrudan işe alım başlatılmalı</t>
        </is>
      </c>
    </row>
    <row r="183" ht="45" customHeight="1" s="113">
      <c r="A183" s="131" t="inlineStr">
        <is>
          <t>M021</t>
        </is>
      </c>
      <c r="B183" s="131" t="inlineStr">
        <is>
          <t>GAZİEMİR-7</t>
        </is>
      </c>
      <c r="C183" s="131" t="inlineStr">
        <is>
          <t>ALİ ÇELİK</t>
        </is>
      </c>
      <c r="D183" s="131" t="inlineStr">
        <is>
          <t>U026</t>
        </is>
      </c>
      <c r="E183" s="131" t="inlineStr">
        <is>
          <t>REYON GÖREVLİSİ</t>
        </is>
      </c>
      <c r="F183" s="168" t="n">
        <v>2</v>
      </c>
      <c r="G183" s="168" t="n">
        <v>2</v>
      </c>
      <c r="H183" s="168" t="n">
        <v>451.75</v>
      </c>
      <c r="I183" s="168" t="n">
        <v>386.75</v>
      </c>
      <c r="J183" s="168" t="n">
        <v>1.16806722689076</v>
      </c>
      <c r="K183" s="168" t="n">
        <v>1</v>
      </c>
      <c r="L183" s="168" t="n">
        <v>1.01</v>
      </c>
      <c r="M183" s="169" t="n">
        <v>2</v>
      </c>
      <c r="N183" s="169" t="n">
        <v>0</v>
      </c>
      <c r="O183" s="168" t="n">
        <v>0</v>
      </c>
      <c r="P183" s="170" t="n">
        <v>0.95</v>
      </c>
      <c r="Q183" s="131" t="inlineStr">
        <is>
          <t>Formül</t>
        </is>
      </c>
      <c r="R183" s="169" t="n">
        <v>1</v>
      </c>
      <c r="S183" s="131" t="inlineStr">
        <is>
          <t>Düşük</t>
        </is>
      </c>
      <c r="T183" s="169" t="n">
        <v>1</v>
      </c>
      <c r="U183" s="169" t="n">
        <v>1</v>
      </c>
      <c r="V183" s="169" t="n">
        <v>0</v>
      </c>
      <c r="W183" s="171" t="n">
        <v>0</v>
      </c>
      <c r="X183" s="171" t="n">
        <v>36695.52</v>
      </c>
      <c r="Y183" s="171" t="n">
        <v>36695.52</v>
      </c>
      <c r="Z183" s="142" t="inlineStr">
        <is>
          <t>Transfer ile kapatılmalı</t>
        </is>
      </c>
      <c r="AA183" s="142" t="inlineStr">
        <is>
          <t>Mağaza: GAZİEMİR-7 | Unvan: REYON GÖREVLİSİ | Yönetim normu: 2 | Mevcut: 2 | AI normu: 2 | 90 günlük tahmini açık: 1 | Öneri: Transfer ile kapatılmalı</t>
        </is>
      </c>
    </row>
    <row r="184" ht="45" customHeight="1" s="113">
      <c r="A184" s="131" t="inlineStr">
        <is>
          <t>M021</t>
        </is>
      </c>
      <c r="B184" s="131" t="inlineStr">
        <is>
          <t>GAZİEMİR-7</t>
        </is>
      </c>
      <c r="C184" s="131" t="inlineStr">
        <is>
          <t>ALİ ÇELİK</t>
        </is>
      </c>
      <c r="D184" s="131" t="inlineStr">
        <is>
          <t>U042</t>
        </is>
      </c>
      <c r="E184" s="131" t="inlineStr">
        <is>
          <t>ŞARKÜTERİ</t>
        </is>
      </c>
      <c r="F184" s="168" t="n">
        <v>1</v>
      </c>
      <c r="G184" s="168" t="n">
        <v>0</v>
      </c>
      <c r="H184" s="168" t="n">
        <v>1732.5</v>
      </c>
      <c r="I184" s="168" t="n">
        <v>382.5</v>
      </c>
      <c r="J184" s="168" t="n">
        <v>4.52941176470588</v>
      </c>
      <c r="K184" s="168" t="n">
        <v>1</v>
      </c>
      <c r="L184" s="168" t="n">
        <v>1.01</v>
      </c>
      <c r="M184" s="169" t="n">
        <v>5</v>
      </c>
      <c r="N184" s="169" t="n">
        <v>5</v>
      </c>
      <c r="O184" s="168" t="n">
        <v>1912.5</v>
      </c>
      <c r="P184" s="170" t="n">
        <v>0.95</v>
      </c>
      <c r="Q184" s="131" t="inlineStr">
        <is>
          <t>Formül</t>
        </is>
      </c>
      <c r="R184" s="169" t="n">
        <v>96</v>
      </c>
      <c r="S184" s="131" t="inlineStr">
        <is>
          <t>Kritik</t>
        </is>
      </c>
      <c r="T184" s="169" t="n">
        <v>5</v>
      </c>
      <c r="U184" s="169" t="n">
        <v>0</v>
      </c>
      <c r="V184" s="169" t="n">
        <v>5</v>
      </c>
      <c r="W184" s="171" t="n">
        <v>289250</v>
      </c>
      <c r="X184" s="171" t="n">
        <v>236659.5</v>
      </c>
      <c r="Y184" s="171" t="n">
        <v>-52590.5</v>
      </c>
      <c r="Z184" s="142" t="inlineStr">
        <is>
          <t>Doğrudan işe alım başlatılmalı</t>
        </is>
      </c>
      <c r="AA184" s="142" t="inlineStr">
        <is>
          <t>Mağaza: GAZİEMİR-7 | Unvan: ŞARKÜTERİ | Yönetim normu: 1 | Mevcut: 0 | AI normu: 5 | 90 günlük tahmini açık: 5 | Öneri: Doğrudan işe alım başlatılmalı</t>
        </is>
      </c>
    </row>
    <row r="185" ht="30" customHeight="1" s="113">
      <c r="A185" s="131" t="inlineStr">
        <is>
          <t>M021</t>
        </is>
      </c>
      <c r="B185" s="131" t="inlineStr">
        <is>
          <t>GAZİEMİR-7</t>
        </is>
      </c>
      <c r="C185" s="131" t="inlineStr">
        <is>
          <t>ALİ ÇELİK</t>
        </is>
      </c>
      <c r="D185" s="131" t="inlineStr">
        <is>
          <t>U013</t>
        </is>
      </c>
      <c r="E185" s="131" t="inlineStr">
        <is>
          <t>KASAP</t>
        </is>
      </c>
      <c r="F185" s="168" t="n">
        <v>1</v>
      </c>
      <c r="G185" s="168" t="n">
        <v>0</v>
      </c>
      <c r="H185" s="168" t="n">
        <v>482.6</v>
      </c>
      <c r="I185" s="168" t="n">
        <v>360</v>
      </c>
      <c r="J185" s="168" t="n">
        <v>1.34055555555556</v>
      </c>
      <c r="K185" s="168" t="n">
        <v>1</v>
      </c>
      <c r="L185" s="168" t="n">
        <v>1.01</v>
      </c>
      <c r="M185" s="169" t="n">
        <v>2</v>
      </c>
      <c r="N185" s="169" t="n">
        <v>2</v>
      </c>
      <c r="O185" s="168" t="n">
        <v>720</v>
      </c>
      <c r="P185" s="170" t="n">
        <v>0.95</v>
      </c>
      <c r="Q185" s="131" t="inlineStr">
        <is>
          <t>Formül</t>
        </is>
      </c>
      <c r="R185" s="169" t="n">
        <v>51</v>
      </c>
      <c r="S185" s="131" t="inlineStr">
        <is>
          <t>Yüksek</t>
        </is>
      </c>
      <c r="T185" s="169" t="n">
        <v>2</v>
      </c>
      <c r="U185" s="169" t="n">
        <v>0</v>
      </c>
      <c r="V185" s="169" t="n">
        <v>2</v>
      </c>
      <c r="W185" s="171" t="n">
        <v>83200</v>
      </c>
      <c r="X185" s="171" t="n">
        <v>68072.75999999999</v>
      </c>
      <c r="Y185" s="171" t="n">
        <v>-15127.24</v>
      </c>
      <c r="Z185" s="142" t="inlineStr">
        <is>
          <t>Doğrudan işe alım başlatılmalı</t>
        </is>
      </c>
      <c r="AA185" s="142" t="inlineStr">
        <is>
          <t>Mağaza: GAZİEMİR-7 | Unvan: KASAP | Yönetim normu: 1 | Mevcut: 0 | AI normu: 2 | 90 günlük tahmini açık: 2 | Öneri: Doğrudan işe alım başlatılmalı</t>
        </is>
      </c>
    </row>
    <row r="186" ht="30" customHeight="1" s="113">
      <c r="A186" s="131" t="inlineStr">
        <is>
          <t>M021</t>
        </is>
      </c>
      <c r="B186" s="131" t="inlineStr">
        <is>
          <t>GAZİEMİR-7</t>
        </is>
      </c>
      <c r="C186" s="131" t="inlineStr">
        <is>
          <t>ALİ ÇELİK</t>
        </is>
      </c>
      <c r="D186" s="131" t="inlineStr">
        <is>
          <t>U017</t>
        </is>
      </c>
      <c r="E186" s="131" t="inlineStr">
        <is>
          <t>MANAV</t>
        </is>
      </c>
      <c r="F186" s="168" t="n">
        <v>1</v>
      </c>
      <c r="G186" s="168" t="n">
        <v>0</v>
      </c>
      <c r="H186" s="168" t="n">
        <v>77.2</v>
      </c>
      <c r="I186" s="168" t="n">
        <v>386.75</v>
      </c>
      <c r="J186" s="168" t="n">
        <v>0.199612152553329</v>
      </c>
      <c r="K186" s="168" t="n">
        <v>1</v>
      </c>
      <c r="L186" s="168" t="n">
        <v>1.01</v>
      </c>
      <c r="M186" s="169" t="n">
        <v>2</v>
      </c>
      <c r="N186" s="169" t="n">
        <v>2</v>
      </c>
      <c r="O186" s="168" t="n">
        <v>773.5</v>
      </c>
      <c r="P186" s="170" t="n">
        <v>0.95</v>
      </c>
      <c r="Q186" s="131" t="inlineStr">
        <is>
          <t>Formül</t>
        </is>
      </c>
      <c r="R186" s="169" t="n">
        <v>51</v>
      </c>
      <c r="S186" s="131" t="inlineStr">
        <is>
          <t>Yüksek</t>
        </is>
      </c>
      <c r="T186" s="169" t="n">
        <v>2</v>
      </c>
      <c r="U186" s="169" t="n">
        <v>2</v>
      </c>
      <c r="V186" s="169" t="n">
        <v>0</v>
      </c>
      <c r="W186" s="171" t="n">
        <v>0</v>
      </c>
      <c r="X186" s="171" t="n">
        <v>89345.52</v>
      </c>
      <c r="Y186" s="171" t="n">
        <v>89345.52</v>
      </c>
      <c r="Z186" s="142" t="inlineStr">
        <is>
          <t>Transfer ile kapatılmalı</t>
        </is>
      </c>
      <c r="AA186" s="142" t="inlineStr">
        <is>
          <t>Mağaza: GAZİEMİR-7 | Unvan: MANAV | Yönetim normu: 1 | Mevcut: 0 | AI normu: 2 | 90 günlük tahmini açık: 2 | Öneri: Transfer ile kapatılmalı</t>
        </is>
      </c>
    </row>
    <row r="187" ht="45" customHeight="1" s="113">
      <c r="A187" s="131" t="inlineStr">
        <is>
          <t>M021</t>
        </is>
      </c>
      <c r="B187" s="131" t="inlineStr">
        <is>
          <t>GAZİEMİR-7</t>
        </is>
      </c>
      <c r="C187" s="131" t="inlineStr">
        <is>
          <t>ALİ ÇELİK</t>
        </is>
      </c>
      <c r="D187" s="131" t="inlineStr">
        <is>
          <t>U023</t>
        </is>
      </c>
      <c r="E187" s="131" t="inlineStr">
        <is>
          <t>ONLİNE TOPLAYICI</t>
        </is>
      </c>
      <c r="F187" s="168" t="n">
        <v>0</v>
      </c>
      <c r="G187" s="168" t="n">
        <v>0</v>
      </c>
      <c r="H187" s="168" t="n">
        <v>196</v>
      </c>
      <c r="I187" s="168" t="n">
        <v>404.8</v>
      </c>
      <c r="J187" s="168" t="n">
        <v>0.484189723320158</v>
      </c>
      <c r="K187" s="168" t="n">
        <v>1</v>
      </c>
      <c r="L187" s="168" t="n">
        <v>1.01</v>
      </c>
      <c r="M187" s="169" t="n">
        <v>2</v>
      </c>
      <c r="N187" s="169" t="n">
        <v>2</v>
      </c>
      <c r="O187" s="168" t="n">
        <v>809.6</v>
      </c>
      <c r="P187" s="170" t="n">
        <v>0.95</v>
      </c>
      <c r="Q187" s="131" t="inlineStr">
        <is>
          <t>Formül</t>
        </is>
      </c>
      <c r="R187" s="169" t="n">
        <v>51</v>
      </c>
      <c r="S187" s="131" t="inlineStr">
        <is>
          <t>Yüksek</t>
        </is>
      </c>
      <c r="T187" s="169" t="n">
        <v>2</v>
      </c>
      <c r="U187" s="169" t="n">
        <v>0</v>
      </c>
      <c r="V187" s="169" t="n">
        <v>2</v>
      </c>
      <c r="W187" s="171" t="n">
        <v>148200</v>
      </c>
      <c r="X187" s="171" t="n">
        <v>121254.48</v>
      </c>
      <c r="Y187" s="171" t="n">
        <v>-26945.52</v>
      </c>
      <c r="Z187" s="142" t="inlineStr">
        <is>
          <t>Doğrudan işe alım başlatılmalı</t>
        </is>
      </c>
      <c r="AA187" s="142" t="inlineStr">
        <is>
          <t>Mağaza: GAZİEMİR-7 | Unvan: ONLİNE TOPLAYICI | Yönetim normu: 0 | Mevcut: 0 | AI normu: 2 | 90 günlük tahmini açık: 2 | Öneri: Doğrudan işe alım başlatılmalı</t>
        </is>
      </c>
    </row>
    <row r="188" ht="45" customHeight="1" s="113">
      <c r="A188" s="131" t="inlineStr">
        <is>
          <t>M021</t>
        </is>
      </c>
      <c r="B188" s="131" t="inlineStr">
        <is>
          <t>GAZİEMİR-7</t>
        </is>
      </c>
      <c r="C188" s="131" t="inlineStr">
        <is>
          <t>ALİ ÇELİK</t>
        </is>
      </c>
      <c r="D188" s="131" t="inlineStr">
        <is>
          <t>U024</t>
        </is>
      </c>
      <c r="E188" s="131" t="inlineStr">
        <is>
          <t>ONLİNE ŞOFÖR</t>
        </is>
      </c>
      <c r="F188" s="168" t="n">
        <v>0</v>
      </c>
      <c r="G188" s="168" t="n">
        <v>0</v>
      </c>
      <c r="H188" s="168" t="n">
        <v>336</v>
      </c>
      <c r="I188" s="168" t="n">
        <v>369</v>
      </c>
      <c r="J188" s="168" t="n">
        <v>0.910569105691057</v>
      </c>
      <c r="K188" s="168" t="n">
        <v>1</v>
      </c>
      <c r="L188" s="168" t="n">
        <v>1.01</v>
      </c>
      <c r="M188" s="169" t="n">
        <v>2</v>
      </c>
      <c r="N188" s="169" t="n">
        <v>2</v>
      </c>
      <c r="O188" s="168" t="n">
        <v>738</v>
      </c>
      <c r="P188" s="170" t="n">
        <v>0.95</v>
      </c>
      <c r="Q188" s="131" t="inlineStr">
        <is>
          <t>Formül</t>
        </is>
      </c>
      <c r="R188" s="169" t="n">
        <v>51</v>
      </c>
      <c r="S188" s="131" t="inlineStr">
        <is>
          <t>Yüksek</t>
        </is>
      </c>
      <c r="T188" s="169" t="n">
        <v>2</v>
      </c>
      <c r="U188" s="169" t="n">
        <v>0</v>
      </c>
      <c r="V188" s="169" t="n">
        <v>2</v>
      </c>
      <c r="W188" s="171" t="n">
        <v>154700</v>
      </c>
      <c r="X188" s="171" t="n">
        <v>126572.76</v>
      </c>
      <c r="Y188" s="171" t="n">
        <v>-28127.24</v>
      </c>
      <c r="Z188" s="142" t="inlineStr">
        <is>
          <t>Doğrudan işe alım başlatılmalı</t>
        </is>
      </c>
      <c r="AA188" s="142" t="inlineStr">
        <is>
          <t>Mağaza: GAZİEMİR-7 | Unvan: ONLİNE ŞOFÖR | Yönetim normu: 0 | Mevcut: 0 | AI normu: 2 | 90 günlük tahmini açık: 2 | Öneri: Doğrudan işe alım başlatılmalı</t>
        </is>
      </c>
    </row>
    <row r="189" ht="30" customHeight="1" s="113">
      <c r="A189" s="131" t="inlineStr">
        <is>
          <t>M021</t>
        </is>
      </c>
      <c r="B189" s="131" t="inlineStr">
        <is>
          <t>GAZİEMİR-7</t>
        </is>
      </c>
      <c r="C189" s="131" t="inlineStr">
        <is>
          <t>ALİ ÇELİK</t>
        </is>
      </c>
      <c r="D189" s="131" t="inlineStr">
        <is>
          <t>U002</t>
        </is>
      </c>
      <c r="E189" s="131" t="inlineStr">
        <is>
          <t>BAKLİYAT</t>
        </is>
      </c>
      <c r="F189" s="168" t="n">
        <v>0</v>
      </c>
      <c r="G189" s="168" t="n">
        <v>0</v>
      </c>
      <c r="H189" s="168" t="n">
        <v>32</v>
      </c>
      <c r="I189" s="168" t="n">
        <v>386.75</v>
      </c>
      <c r="J189" s="168" t="n">
        <v>0.0827407886231416</v>
      </c>
      <c r="K189" s="168" t="n">
        <v>1</v>
      </c>
      <c r="L189" s="168" t="n">
        <v>1.01</v>
      </c>
      <c r="M189" s="169" t="n">
        <v>2</v>
      </c>
      <c r="N189" s="169" t="n">
        <v>2</v>
      </c>
      <c r="O189" s="168" t="n">
        <v>773.5</v>
      </c>
      <c r="P189" s="170" t="n">
        <v>0.95</v>
      </c>
      <c r="Q189" s="131" t="inlineStr">
        <is>
          <t>Formül</t>
        </is>
      </c>
      <c r="R189" s="169" t="n">
        <v>51</v>
      </c>
      <c r="S189" s="131" t="inlineStr">
        <is>
          <t>Yüksek</t>
        </is>
      </c>
      <c r="T189" s="169" t="n">
        <v>2</v>
      </c>
      <c r="U189" s="169" t="n">
        <v>0</v>
      </c>
      <c r="V189" s="169" t="n">
        <v>2</v>
      </c>
      <c r="W189" s="171" t="n">
        <v>89700</v>
      </c>
      <c r="X189" s="171" t="n">
        <v>73391.03999999999</v>
      </c>
      <c r="Y189" s="171" t="n">
        <v>-16308.96</v>
      </c>
      <c r="Z189" s="142" t="inlineStr">
        <is>
          <t>Doğrudan işe alım başlatılmalı</t>
        </is>
      </c>
      <c r="AA189" s="142" t="inlineStr">
        <is>
          <t>Mağaza: GAZİEMİR-7 | Unvan: BAKLİYAT | Yönetim normu: 0 | Mevcut: 0 | AI normu: 2 | 90 günlük tahmini açık: 2 | Öneri: Doğrudan işe alım başlatılmalı</t>
        </is>
      </c>
    </row>
    <row r="190" ht="45" customHeight="1" s="113">
      <c r="A190" s="131" t="inlineStr">
        <is>
          <t>M021</t>
        </is>
      </c>
      <c r="B190" s="131" t="inlineStr">
        <is>
          <t>GAZİEMİR-7</t>
        </is>
      </c>
      <c r="C190" s="131" t="inlineStr">
        <is>
          <t>ALİ ÇELİK</t>
        </is>
      </c>
      <c r="D190" s="131" t="inlineStr">
        <is>
          <t>U034</t>
        </is>
      </c>
      <c r="E190" s="131" t="inlineStr">
        <is>
          <t>UNLU MAMÜLLER</t>
        </is>
      </c>
      <c r="F190" s="168" t="n">
        <v>0</v>
      </c>
      <c r="G190" s="168" t="n">
        <v>0</v>
      </c>
      <c r="H190" s="168" t="n">
        <v>175</v>
      </c>
      <c r="I190" s="168" t="n">
        <v>369</v>
      </c>
      <c r="J190" s="168" t="n">
        <v>0.474254742547426</v>
      </c>
      <c r="K190" s="168" t="n">
        <v>1</v>
      </c>
      <c r="L190" s="168" t="n">
        <v>1.01</v>
      </c>
      <c r="M190" s="169" t="n">
        <v>2</v>
      </c>
      <c r="N190" s="169" t="n">
        <v>2</v>
      </c>
      <c r="O190" s="168" t="n">
        <v>738</v>
      </c>
      <c r="P190" s="170" t="n">
        <v>0.95</v>
      </c>
      <c r="Q190" s="131" t="inlineStr">
        <is>
          <t>Formül</t>
        </is>
      </c>
      <c r="R190" s="169" t="n">
        <v>51</v>
      </c>
      <c r="S190" s="131" t="inlineStr">
        <is>
          <t>Yüksek</t>
        </is>
      </c>
      <c r="T190" s="169" t="n">
        <v>2</v>
      </c>
      <c r="U190" s="169" t="n">
        <v>0</v>
      </c>
      <c r="V190" s="169" t="n">
        <v>2</v>
      </c>
      <c r="W190" s="171" t="n">
        <v>141700</v>
      </c>
      <c r="X190" s="171" t="n">
        <v>115936.2</v>
      </c>
      <c r="Y190" s="171" t="n">
        <v>-25763.8</v>
      </c>
      <c r="Z190" s="142" t="inlineStr">
        <is>
          <t>Doğrudan işe alım başlatılmalı</t>
        </is>
      </c>
      <c r="AA190" s="142" t="inlineStr">
        <is>
          <t>Mağaza: GAZİEMİR-7 | Unvan: UNLU MAMÜLLER | Yönetim normu: 0 | Mevcut: 0 | AI normu: 2 | 90 günlük tahmini açık: 2 | Öneri: Doğrudan işe alım başlatılmalı</t>
        </is>
      </c>
    </row>
    <row r="191" ht="30" customHeight="1" s="113">
      <c r="A191" s="131" t="inlineStr">
        <is>
          <t>M022</t>
        </is>
      </c>
      <c r="B191" s="131" t="inlineStr">
        <is>
          <t>GEDİZ</t>
        </is>
      </c>
      <c r="C191" s="131" t="inlineStr">
        <is>
          <t>DERYA YARDIMCI</t>
        </is>
      </c>
      <c r="D191" s="131" t="inlineStr">
        <is>
          <t>U015</t>
        </is>
      </c>
      <c r="E191" s="131" t="inlineStr">
        <is>
          <t>KASİYER</t>
        </is>
      </c>
      <c r="F191" s="168" t="n">
        <v>3</v>
      </c>
      <c r="G191" s="168" t="n">
        <v>3</v>
      </c>
      <c r="H191" s="168" t="n">
        <v>2639</v>
      </c>
      <c r="I191" s="168" t="n">
        <v>414</v>
      </c>
      <c r="J191" s="168" t="n">
        <v>6.3743961352657</v>
      </c>
      <c r="K191" s="168" t="n">
        <v>2</v>
      </c>
      <c r="L191" s="168" t="n">
        <v>1.03</v>
      </c>
      <c r="M191" s="169" t="n">
        <v>7</v>
      </c>
      <c r="N191" s="169" t="n">
        <v>4</v>
      </c>
      <c r="O191" s="168" t="n">
        <v>1656</v>
      </c>
      <c r="P191" s="170" t="n">
        <v>0.95</v>
      </c>
      <c r="Q191" s="131" t="inlineStr">
        <is>
          <t>Formül</t>
        </is>
      </c>
      <c r="R191" s="169" t="n">
        <v>81</v>
      </c>
      <c r="S191" s="131" t="inlineStr">
        <is>
          <t>Kritik</t>
        </is>
      </c>
      <c r="T191" s="169" t="n">
        <v>5</v>
      </c>
      <c r="U191" s="169" t="n">
        <v>0</v>
      </c>
      <c r="V191" s="169" t="n">
        <v>5</v>
      </c>
      <c r="W191" s="171" t="n">
        <v>240500</v>
      </c>
      <c r="X191" s="171" t="n">
        <v>196772.4</v>
      </c>
      <c r="Y191" s="171" t="n">
        <v>-43727.6</v>
      </c>
      <c r="Z191" s="142" t="inlineStr">
        <is>
          <t>Doğrudan işe alım başlatılmalı</t>
        </is>
      </c>
      <c r="AA191" s="142" t="inlineStr">
        <is>
          <t>Mağaza: GEDİZ | Unvan: KASİYER | Yönetim normu: 3 | Mevcut: 3 | AI normu: 7 | 90 günlük tahmini açık: 5 | Öneri: Doğrudan işe alım başlatılmalı</t>
        </is>
      </c>
    </row>
    <row r="192" ht="30" customHeight="1" s="113">
      <c r="A192" s="131" t="inlineStr">
        <is>
          <t>M022</t>
        </is>
      </c>
      <c r="B192" s="131" t="inlineStr">
        <is>
          <t>GEDİZ</t>
        </is>
      </c>
      <c r="C192" s="131" t="inlineStr">
        <is>
          <t>DERYA YARDIMCI</t>
        </is>
      </c>
      <c r="D192" s="131" t="inlineStr">
        <is>
          <t>U026</t>
        </is>
      </c>
      <c r="E192" s="131" t="inlineStr">
        <is>
          <t>REYON GÖREVLİSİ</t>
        </is>
      </c>
      <c r="F192" s="168" t="n">
        <v>2</v>
      </c>
      <c r="G192" s="168" t="n">
        <v>4</v>
      </c>
      <c r="H192" s="168" t="n">
        <v>116.6</v>
      </c>
      <c r="I192" s="168" t="n">
        <v>386.75</v>
      </c>
      <c r="J192" s="168" t="n">
        <v>0.301486748545572</v>
      </c>
      <c r="K192" s="168" t="n">
        <v>1</v>
      </c>
      <c r="L192" s="168" t="n">
        <v>1.03</v>
      </c>
      <c r="M192" s="169" t="n">
        <v>2</v>
      </c>
      <c r="N192" s="169" t="n">
        <v>-2</v>
      </c>
      <c r="O192" s="168" t="n">
        <v>-773.5</v>
      </c>
      <c r="P192" s="170" t="n">
        <v>0.95</v>
      </c>
      <c r="Q192" s="131" t="inlineStr">
        <is>
          <t>Formül</t>
        </is>
      </c>
      <c r="R192" s="169" t="n">
        <v>0</v>
      </c>
      <c r="S192" s="131" t="inlineStr">
        <is>
          <t>Düşük</t>
        </is>
      </c>
      <c r="T192" s="169" t="n">
        <v>0</v>
      </c>
      <c r="U192" s="169" t="n">
        <v>0</v>
      </c>
      <c r="V192" s="169" t="n">
        <v>0</v>
      </c>
      <c r="W192" s="171" t="n">
        <v>0</v>
      </c>
      <c r="X192" s="171" t="n">
        <v>0</v>
      </c>
      <c r="Y192" s="171" t="n">
        <v>0</v>
      </c>
      <c r="Z192" s="142" t="inlineStr">
        <is>
          <t>Mevcut yapı korunmalı</t>
        </is>
      </c>
      <c r="AA192" s="142" t="inlineStr">
        <is>
          <t>Mağaza: GEDİZ | Unvan: REYON GÖREVLİSİ | Yönetim normu: 2 | Mevcut: 4 | AI normu: 2 | 90 günlük tahmini açık: 0 | Öneri: Mevcut yapı korunmalı</t>
        </is>
      </c>
    </row>
    <row r="193" ht="30" customHeight="1" s="113">
      <c r="A193" s="131" t="inlineStr">
        <is>
          <t>M022</t>
        </is>
      </c>
      <c r="B193" s="131" t="inlineStr">
        <is>
          <t>GEDİZ</t>
        </is>
      </c>
      <c r="C193" s="131" t="inlineStr">
        <is>
          <t>DERYA YARDIMCI</t>
        </is>
      </c>
      <c r="D193" s="131" t="inlineStr">
        <is>
          <t>U042</t>
        </is>
      </c>
      <c r="E193" s="131" t="inlineStr">
        <is>
          <t>ŞARKÜTERİ</t>
        </is>
      </c>
      <c r="F193" s="168" t="n">
        <v>1</v>
      </c>
      <c r="G193" s="168" t="n">
        <v>0</v>
      </c>
      <c r="H193" s="168" t="n">
        <v>664.5</v>
      </c>
      <c r="I193" s="168" t="n">
        <v>382.5</v>
      </c>
      <c r="J193" s="168" t="n">
        <v>1.73725490196078</v>
      </c>
      <c r="K193" s="168" t="n">
        <v>1</v>
      </c>
      <c r="L193" s="168" t="n">
        <v>1.03</v>
      </c>
      <c r="M193" s="169" t="n">
        <v>2</v>
      </c>
      <c r="N193" s="169" t="n">
        <v>2</v>
      </c>
      <c r="O193" s="168" t="n">
        <v>765</v>
      </c>
      <c r="P193" s="170" t="n">
        <v>0.95</v>
      </c>
      <c r="Q193" s="131" t="inlineStr">
        <is>
          <t>Formül</t>
        </is>
      </c>
      <c r="R193" s="169" t="n">
        <v>51</v>
      </c>
      <c r="S193" s="131" t="inlineStr">
        <is>
          <t>Yüksek</t>
        </is>
      </c>
      <c r="T193" s="169" t="n">
        <v>2</v>
      </c>
      <c r="U193" s="169" t="n">
        <v>0</v>
      </c>
      <c r="V193" s="169" t="n">
        <v>2</v>
      </c>
      <c r="W193" s="171" t="n">
        <v>115700</v>
      </c>
      <c r="X193" s="171" t="n">
        <v>94663.8</v>
      </c>
      <c r="Y193" s="171" t="n">
        <v>-21036.2</v>
      </c>
      <c r="Z193" s="142" t="inlineStr">
        <is>
          <t>Doğrudan işe alım başlatılmalı</t>
        </is>
      </c>
      <c r="AA193" s="142" t="inlineStr">
        <is>
          <t>Mağaza: GEDİZ | Unvan: ŞARKÜTERİ | Yönetim normu: 1 | Mevcut: 0 | AI normu: 2 | 90 günlük tahmini açık: 2 | Öneri: Doğrudan işe alım başlatılmalı</t>
        </is>
      </c>
    </row>
    <row r="194" ht="30" customHeight="1" s="113">
      <c r="A194" s="131" t="inlineStr">
        <is>
          <t>M022</t>
        </is>
      </c>
      <c r="B194" s="131" t="inlineStr">
        <is>
          <t>GEDİZ</t>
        </is>
      </c>
      <c r="C194" s="131" t="inlineStr">
        <is>
          <t>DERYA YARDIMCI</t>
        </is>
      </c>
      <c r="D194" s="131" t="inlineStr">
        <is>
          <t>U013</t>
        </is>
      </c>
      <c r="E194" s="131" t="inlineStr">
        <is>
          <t>KASAP</t>
        </is>
      </c>
      <c r="F194" s="168" t="n">
        <v>1</v>
      </c>
      <c r="G194" s="168" t="n">
        <v>0</v>
      </c>
      <c r="H194" s="168" t="n">
        <v>216.2</v>
      </c>
      <c r="I194" s="168" t="n">
        <v>360</v>
      </c>
      <c r="J194" s="168" t="n">
        <v>0.600555555555556</v>
      </c>
      <c r="K194" s="168" t="n">
        <v>1</v>
      </c>
      <c r="L194" s="168" t="n">
        <v>1.03</v>
      </c>
      <c r="M194" s="169" t="n">
        <v>2</v>
      </c>
      <c r="N194" s="169" t="n">
        <v>2</v>
      </c>
      <c r="O194" s="168" t="n">
        <v>720</v>
      </c>
      <c r="P194" s="170" t="n">
        <v>0.95</v>
      </c>
      <c r="Q194" s="131" t="inlineStr">
        <is>
          <t>Formül</t>
        </is>
      </c>
      <c r="R194" s="169" t="n">
        <v>51</v>
      </c>
      <c r="S194" s="131" t="inlineStr">
        <is>
          <t>Yüksek</t>
        </is>
      </c>
      <c r="T194" s="169" t="n">
        <v>2</v>
      </c>
      <c r="U194" s="169" t="n">
        <v>0</v>
      </c>
      <c r="V194" s="169" t="n">
        <v>2</v>
      </c>
      <c r="W194" s="171" t="n">
        <v>83200</v>
      </c>
      <c r="X194" s="171" t="n">
        <v>68072.75999999999</v>
      </c>
      <c r="Y194" s="171" t="n">
        <v>-15127.24</v>
      </c>
      <c r="Z194" s="142" t="inlineStr">
        <is>
          <t>Doğrudan işe alım başlatılmalı</t>
        </is>
      </c>
      <c r="AA194" s="142" t="inlineStr">
        <is>
          <t>Mağaza: GEDİZ | Unvan: KASAP | Yönetim normu: 1 | Mevcut: 0 | AI normu: 2 | 90 günlük tahmini açık: 2 | Öneri: Doğrudan işe alım başlatılmalı</t>
        </is>
      </c>
    </row>
    <row r="195" ht="30" customHeight="1" s="113">
      <c r="A195" s="131" t="inlineStr">
        <is>
          <t>M022</t>
        </is>
      </c>
      <c r="B195" s="131" t="inlineStr">
        <is>
          <t>GEDİZ</t>
        </is>
      </c>
      <c r="C195" s="131" t="inlineStr">
        <is>
          <t>DERYA YARDIMCI</t>
        </is>
      </c>
      <c r="D195" s="131" t="inlineStr">
        <is>
          <t>U017</t>
        </is>
      </c>
      <c r="E195" s="131" t="inlineStr">
        <is>
          <t>MANAV</t>
        </is>
      </c>
      <c r="F195" s="168" t="n">
        <v>2</v>
      </c>
      <c r="G195" s="168" t="n">
        <v>1</v>
      </c>
      <c r="H195" s="168" t="n">
        <v>61</v>
      </c>
      <c r="I195" s="168" t="n">
        <v>386.75</v>
      </c>
      <c r="J195" s="168" t="n">
        <v>0.157724628312864</v>
      </c>
      <c r="K195" s="168" t="n">
        <v>1</v>
      </c>
      <c r="L195" s="168" t="n">
        <v>1.03</v>
      </c>
      <c r="M195" s="169" t="n">
        <v>2</v>
      </c>
      <c r="N195" s="169" t="n">
        <v>1</v>
      </c>
      <c r="O195" s="168" t="n">
        <v>386.75</v>
      </c>
      <c r="P195" s="170" t="n">
        <v>0.95</v>
      </c>
      <c r="Q195" s="131" t="inlineStr">
        <is>
          <t>Formül</t>
        </is>
      </c>
      <c r="R195" s="169" t="n">
        <v>36</v>
      </c>
      <c r="S195" s="131" t="inlineStr">
        <is>
          <t>Orta</t>
        </is>
      </c>
      <c r="T195" s="169" t="n">
        <v>2</v>
      </c>
      <c r="U195" s="169" t="n">
        <v>2</v>
      </c>
      <c r="V195" s="169" t="n">
        <v>0</v>
      </c>
      <c r="W195" s="171" t="n">
        <v>0</v>
      </c>
      <c r="X195" s="171" t="n">
        <v>89345.52</v>
      </c>
      <c r="Y195" s="171" t="n">
        <v>89345.52</v>
      </c>
      <c r="Z195" s="142" t="inlineStr">
        <is>
          <t>Transfer ile kapatılmalı</t>
        </is>
      </c>
      <c r="AA195" s="142" t="inlineStr">
        <is>
          <t>Mağaza: GEDİZ | Unvan: MANAV | Yönetim normu: 2 | Mevcut: 1 | AI normu: 2 | 90 günlük tahmini açık: 2 | Öneri: Transfer ile kapatılmalı</t>
        </is>
      </c>
    </row>
    <row r="196" ht="45" customHeight="1" s="113">
      <c r="A196" s="131" t="inlineStr">
        <is>
          <t>M022</t>
        </is>
      </c>
      <c r="B196" s="131" t="inlineStr">
        <is>
          <t>GEDİZ</t>
        </is>
      </c>
      <c r="C196" s="131" t="inlineStr">
        <is>
          <t>DERYA YARDIMCI</t>
        </is>
      </c>
      <c r="D196" s="131" t="inlineStr">
        <is>
          <t>U023</t>
        </is>
      </c>
      <c r="E196" s="131" t="inlineStr">
        <is>
          <t>ONLİNE TOPLAYICI</t>
        </is>
      </c>
      <c r="F196" s="168" t="n">
        <v>1</v>
      </c>
      <c r="G196" s="168" t="n">
        <v>1</v>
      </c>
      <c r="H196" s="168" t="n">
        <v>959</v>
      </c>
      <c r="I196" s="168" t="n">
        <v>404.8</v>
      </c>
      <c r="J196" s="168" t="n">
        <v>2.36907114624506</v>
      </c>
      <c r="K196" s="168" t="n">
        <v>1</v>
      </c>
      <c r="L196" s="168" t="n">
        <v>1.03</v>
      </c>
      <c r="M196" s="169" t="n">
        <v>3</v>
      </c>
      <c r="N196" s="169" t="n">
        <v>2</v>
      </c>
      <c r="O196" s="168" t="n">
        <v>809.6</v>
      </c>
      <c r="P196" s="170" t="n">
        <v>0.95</v>
      </c>
      <c r="Q196" s="131" t="inlineStr">
        <is>
          <t>Formül</t>
        </is>
      </c>
      <c r="R196" s="169" t="n">
        <v>51</v>
      </c>
      <c r="S196" s="131" t="inlineStr">
        <is>
          <t>Yüksek</t>
        </is>
      </c>
      <c r="T196" s="169" t="n">
        <v>3</v>
      </c>
      <c r="U196" s="169" t="n">
        <v>0</v>
      </c>
      <c r="V196" s="169" t="n">
        <v>3</v>
      </c>
      <c r="W196" s="171" t="n">
        <v>222300</v>
      </c>
      <c r="X196" s="171" t="n">
        <v>181881.72</v>
      </c>
      <c r="Y196" s="171" t="n">
        <v>-40418.28</v>
      </c>
      <c r="Z196" s="142" t="inlineStr">
        <is>
          <t>Doğrudan işe alım başlatılmalı</t>
        </is>
      </c>
      <c r="AA196" s="142" t="inlineStr">
        <is>
          <t>Mağaza: GEDİZ | Unvan: ONLİNE TOPLAYICI | Yönetim normu: 1 | Mevcut: 1 | AI normu: 3 | 90 günlük tahmini açık: 3 | Öneri: Doğrudan işe alım başlatılmalı</t>
        </is>
      </c>
    </row>
    <row r="197" ht="30" customHeight="1" s="113">
      <c r="A197" s="131" t="inlineStr">
        <is>
          <t>M022</t>
        </is>
      </c>
      <c r="B197" s="131" t="inlineStr">
        <is>
          <t>GEDİZ</t>
        </is>
      </c>
      <c r="C197" s="131" t="inlineStr">
        <is>
          <t>DERYA YARDIMCI</t>
        </is>
      </c>
      <c r="D197" s="131" t="inlineStr">
        <is>
          <t>U024</t>
        </is>
      </c>
      <c r="E197" s="131" t="inlineStr">
        <is>
          <t>ONLİNE ŞOFÖR</t>
        </is>
      </c>
      <c r="F197" s="168" t="n">
        <v>1</v>
      </c>
      <c r="G197" s="168" t="n">
        <v>1</v>
      </c>
      <c r="H197" s="168" t="n">
        <v>1644</v>
      </c>
      <c r="I197" s="168" t="n">
        <v>369</v>
      </c>
      <c r="J197" s="168" t="n">
        <v>4.45528455284553</v>
      </c>
      <c r="K197" s="168" t="n">
        <v>1</v>
      </c>
      <c r="L197" s="168" t="n">
        <v>1.03</v>
      </c>
      <c r="M197" s="169" t="n">
        <v>5</v>
      </c>
      <c r="N197" s="169" t="n">
        <v>4</v>
      </c>
      <c r="O197" s="168" t="n">
        <v>1476</v>
      </c>
      <c r="P197" s="170" t="n">
        <v>0.95</v>
      </c>
      <c r="Q197" s="131" t="inlineStr">
        <is>
          <t>Formül</t>
        </is>
      </c>
      <c r="R197" s="169" t="n">
        <v>81</v>
      </c>
      <c r="S197" s="131" t="inlineStr">
        <is>
          <t>Kritik</t>
        </is>
      </c>
      <c r="T197" s="169" t="n">
        <v>5</v>
      </c>
      <c r="U197" s="169" t="n">
        <v>0</v>
      </c>
      <c r="V197" s="169" t="n">
        <v>5</v>
      </c>
      <c r="W197" s="171" t="n">
        <v>386750</v>
      </c>
      <c r="X197" s="171" t="n">
        <v>316431.9</v>
      </c>
      <c r="Y197" s="171" t="n">
        <v>-70318.10000000001</v>
      </c>
      <c r="Z197" s="142" t="inlineStr">
        <is>
          <t>Doğrudan işe alım başlatılmalı</t>
        </is>
      </c>
      <c r="AA197" s="142" t="inlineStr">
        <is>
          <t>Mağaza: GEDİZ | Unvan: ONLİNE ŞOFÖR | Yönetim normu: 1 | Mevcut: 1 | AI normu: 5 | 90 günlük tahmini açık: 5 | Öneri: Doğrudan işe alım başlatılmalı</t>
        </is>
      </c>
    </row>
    <row r="198" ht="30" customHeight="1" s="113">
      <c r="A198" s="131" t="inlineStr">
        <is>
          <t>M022</t>
        </is>
      </c>
      <c r="B198" s="131" t="inlineStr">
        <is>
          <t>GEDİZ</t>
        </is>
      </c>
      <c r="C198" s="131" t="inlineStr">
        <is>
          <t>DERYA YARDIMCI</t>
        </is>
      </c>
      <c r="D198" s="131" t="inlineStr">
        <is>
          <t>U002</t>
        </is>
      </c>
      <c r="E198" s="131" t="inlineStr">
        <is>
          <t>BAKLİYAT</t>
        </is>
      </c>
      <c r="F198" s="168" t="n">
        <v>1</v>
      </c>
      <c r="G198" s="168" t="n">
        <v>1</v>
      </c>
      <c r="H198" s="168" t="n">
        <v>20</v>
      </c>
      <c r="I198" s="168" t="n">
        <v>386.75</v>
      </c>
      <c r="J198" s="168" t="n">
        <v>0.0517129928894635</v>
      </c>
      <c r="K198" s="168" t="n">
        <v>1</v>
      </c>
      <c r="L198" s="168" t="n">
        <v>1.03</v>
      </c>
      <c r="M198" s="169" t="n">
        <v>2</v>
      </c>
      <c r="N198" s="169" t="n">
        <v>1</v>
      </c>
      <c r="O198" s="168" t="n">
        <v>386.75</v>
      </c>
      <c r="P198" s="170" t="n">
        <v>0.95</v>
      </c>
      <c r="Q198" s="131" t="inlineStr">
        <is>
          <t>Formül</t>
        </is>
      </c>
      <c r="R198" s="169" t="n">
        <v>36</v>
      </c>
      <c r="S198" s="131" t="inlineStr">
        <is>
          <t>Orta</t>
        </is>
      </c>
      <c r="T198" s="169" t="n">
        <v>2</v>
      </c>
      <c r="U198" s="169" t="n">
        <v>0</v>
      </c>
      <c r="V198" s="169" t="n">
        <v>2</v>
      </c>
      <c r="W198" s="171" t="n">
        <v>89700</v>
      </c>
      <c r="X198" s="171" t="n">
        <v>73391.03999999999</v>
      </c>
      <c r="Y198" s="171" t="n">
        <v>-16308.96</v>
      </c>
      <c r="Z198" s="142" t="inlineStr">
        <is>
          <t>Doğrudan işe alım başlatılmalı</t>
        </is>
      </c>
      <c r="AA198" s="142" t="inlineStr">
        <is>
          <t>Mağaza: GEDİZ | Unvan: BAKLİYAT | Yönetim normu: 1 | Mevcut: 1 | AI normu: 2 | 90 günlük tahmini açık: 2 | Öneri: Doğrudan işe alım başlatılmalı</t>
        </is>
      </c>
    </row>
    <row r="199" ht="45" customHeight="1" s="113">
      <c r="A199" s="131" t="inlineStr">
        <is>
          <t>M022</t>
        </is>
      </c>
      <c r="B199" s="131" t="inlineStr">
        <is>
          <t>GEDİZ</t>
        </is>
      </c>
      <c r="C199" s="131" t="inlineStr">
        <is>
          <t>DERYA YARDIMCI</t>
        </is>
      </c>
      <c r="D199" s="131" t="inlineStr">
        <is>
          <t>U034</t>
        </is>
      </c>
      <c r="E199" s="131" t="inlineStr">
        <is>
          <t>UNLU MAMÜLLER</t>
        </is>
      </c>
      <c r="F199" s="168" t="n">
        <v>0</v>
      </c>
      <c r="G199" s="168" t="n">
        <v>0</v>
      </c>
      <c r="H199" s="168" t="n">
        <v>50</v>
      </c>
      <c r="I199" s="168" t="n">
        <v>369</v>
      </c>
      <c r="J199" s="168" t="n">
        <v>0.13550135501355</v>
      </c>
      <c r="K199" s="168" t="n">
        <v>1</v>
      </c>
      <c r="L199" s="168" t="n">
        <v>1.03</v>
      </c>
      <c r="M199" s="169" t="n">
        <v>2</v>
      </c>
      <c r="N199" s="169" t="n">
        <v>2</v>
      </c>
      <c r="O199" s="168" t="n">
        <v>738</v>
      </c>
      <c r="P199" s="170" t="n">
        <v>0.95</v>
      </c>
      <c r="Q199" s="131" t="inlineStr">
        <is>
          <t>Formül</t>
        </is>
      </c>
      <c r="R199" s="169" t="n">
        <v>51</v>
      </c>
      <c r="S199" s="131" t="inlineStr">
        <is>
          <t>Yüksek</t>
        </is>
      </c>
      <c r="T199" s="169" t="n">
        <v>2</v>
      </c>
      <c r="U199" s="169" t="n">
        <v>0</v>
      </c>
      <c r="V199" s="169" t="n">
        <v>2</v>
      </c>
      <c r="W199" s="171" t="n">
        <v>141700</v>
      </c>
      <c r="X199" s="171" t="n">
        <v>115936.2</v>
      </c>
      <c r="Y199" s="171" t="n">
        <v>-25763.8</v>
      </c>
      <c r="Z199" s="142" t="inlineStr">
        <is>
          <t>Doğrudan işe alım başlatılmalı</t>
        </is>
      </c>
      <c r="AA199" s="142" t="inlineStr">
        <is>
          <t>Mağaza: GEDİZ | Unvan: UNLU MAMÜLLER | Yönetim normu: 0 | Mevcut: 0 | AI normu: 2 | 90 günlük tahmini açık: 2 | Öneri: Doğrudan işe alım başlatılmalı</t>
        </is>
      </c>
    </row>
    <row r="200" ht="45" customHeight="1" s="113">
      <c r="A200" s="131" t="inlineStr">
        <is>
          <t>M023</t>
        </is>
      </c>
      <c r="B200" s="131" t="inlineStr">
        <is>
          <t>GÖZTEPE</t>
        </is>
      </c>
      <c r="C200" s="131" t="inlineStr">
        <is>
          <t>ERTAN TEKİ</t>
        </is>
      </c>
      <c r="D200" s="131" t="inlineStr">
        <is>
          <t>U015</t>
        </is>
      </c>
      <c r="E200" s="131" t="inlineStr">
        <is>
          <t>KASİYER</t>
        </is>
      </c>
      <c r="F200" s="168" t="n">
        <v>2</v>
      </c>
      <c r="G200" s="168" t="n">
        <v>2</v>
      </c>
      <c r="H200" s="168" t="n">
        <v>8281</v>
      </c>
      <c r="I200" s="168" t="n">
        <v>414</v>
      </c>
      <c r="J200" s="168" t="n">
        <v>20.0024154589372</v>
      </c>
      <c r="K200" s="168" t="n">
        <v>2</v>
      </c>
      <c r="L200" s="168" t="n">
        <v>1.04</v>
      </c>
      <c r="M200" s="169" t="n">
        <v>21</v>
      </c>
      <c r="N200" s="169" t="n">
        <v>19</v>
      </c>
      <c r="O200" s="168" t="n">
        <v>7866</v>
      </c>
      <c r="P200" s="170" t="n">
        <v>0.95</v>
      </c>
      <c r="Q200" s="131" t="inlineStr">
        <is>
          <t>Formül</t>
        </is>
      </c>
      <c r="R200" s="169" t="n">
        <v>100</v>
      </c>
      <c r="S200" s="131" t="inlineStr">
        <is>
          <t>Kritik</t>
        </is>
      </c>
      <c r="T200" s="169" t="n">
        <v>20</v>
      </c>
      <c r="U200" s="169" t="n">
        <v>0</v>
      </c>
      <c r="V200" s="169" t="n">
        <v>20</v>
      </c>
      <c r="W200" s="171" t="n">
        <v>962000</v>
      </c>
      <c r="X200" s="171" t="n">
        <v>787089.6</v>
      </c>
      <c r="Y200" s="171" t="n">
        <v>-174910.4</v>
      </c>
      <c r="Z200" s="142" t="inlineStr">
        <is>
          <t>Doğrudan işe alım başlatılmalı</t>
        </is>
      </c>
      <c r="AA200" s="142" t="inlineStr">
        <is>
          <t>Mağaza: GÖZTEPE | Unvan: KASİYER | Yönetim normu: 2 | Mevcut: 2 | AI normu: 21 | 90 günlük tahmini açık: 20 | Öneri: Doğrudan işe alım başlatılmalı</t>
        </is>
      </c>
    </row>
    <row r="201" ht="30" customHeight="1" s="113">
      <c r="A201" s="131" t="inlineStr">
        <is>
          <t>M023</t>
        </is>
      </c>
      <c r="B201" s="131" t="inlineStr">
        <is>
          <t>GÖZTEPE</t>
        </is>
      </c>
      <c r="C201" s="131" t="inlineStr">
        <is>
          <t>ERTAN TEKİ</t>
        </is>
      </c>
      <c r="D201" s="131" t="inlineStr">
        <is>
          <t>U026</t>
        </is>
      </c>
      <c r="E201" s="131" t="inlineStr">
        <is>
          <t>REYON GÖREVLİSİ</t>
        </is>
      </c>
      <c r="F201" s="168" t="n">
        <v>2</v>
      </c>
      <c r="G201" s="168" t="n">
        <v>1</v>
      </c>
      <c r="H201" s="168" t="n">
        <v>1303.35</v>
      </c>
      <c r="I201" s="168" t="n">
        <v>386.75</v>
      </c>
      <c r="J201" s="168" t="n">
        <v>3.37000646412411</v>
      </c>
      <c r="K201" s="168" t="n">
        <v>1</v>
      </c>
      <c r="L201" s="168" t="n">
        <v>1.04</v>
      </c>
      <c r="M201" s="169" t="n">
        <v>4</v>
      </c>
      <c r="N201" s="169" t="n">
        <v>3</v>
      </c>
      <c r="O201" s="168" t="n">
        <v>1160.25</v>
      </c>
      <c r="P201" s="170" t="n">
        <v>0.95</v>
      </c>
      <c r="Q201" s="131" t="inlineStr">
        <is>
          <t>Formül</t>
        </is>
      </c>
      <c r="R201" s="169" t="n">
        <v>66</v>
      </c>
      <c r="S201" s="131" t="inlineStr">
        <is>
          <t>Yüksek</t>
        </is>
      </c>
      <c r="T201" s="169" t="n">
        <v>4</v>
      </c>
      <c r="U201" s="169" t="n">
        <v>4</v>
      </c>
      <c r="V201" s="169" t="n">
        <v>0</v>
      </c>
      <c r="W201" s="171" t="n">
        <v>0</v>
      </c>
      <c r="X201" s="171" t="n">
        <v>146782.08</v>
      </c>
      <c r="Y201" s="171" t="n">
        <v>146782.08</v>
      </c>
      <c r="Z201" s="142" t="inlineStr">
        <is>
          <t>Transfer ile kapatılmalı</t>
        </is>
      </c>
      <c r="AA201" s="142" t="inlineStr">
        <is>
          <t>Mağaza: GÖZTEPE | Unvan: REYON GÖREVLİSİ | Yönetim normu: 2 | Mevcut: 1 | AI normu: 4 | 90 günlük tahmini açık: 4 | Öneri: Transfer ile kapatılmalı</t>
        </is>
      </c>
    </row>
    <row r="202" ht="30" customHeight="1" s="113">
      <c r="A202" s="131" t="inlineStr">
        <is>
          <t>M023</t>
        </is>
      </c>
      <c r="B202" s="131" t="inlineStr">
        <is>
          <t>GÖZTEPE</t>
        </is>
      </c>
      <c r="C202" s="131" t="inlineStr">
        <is>
          <t>ERTAN TEKİ</t>
        </is>
      </c>
      <c r="D202" s="131" t="inlineStr">
        <is>
          <t>U042</t>
        </is>
      </c>
      <c r="E202" s="131" t="inlineStr">
        <is>
          <t>ŞARKÜTERİ</t>
        </is>
      </c>
      <c r="F202" s="168" t="n">
        <v>1</v>
      </c>
      <c r="G202" s="168" t="n">
        <v>1</v>
      </c>
      <c r="H202" s="168" t="n">
        <v>1688</v>
      </c>
      <c r="I202" s="168" t="n">
        <v>382.5</v>
      </c>
      <c r="J202" s="168" t="n">
        <v>4.41307189542484</v>
      </c>
      <c r="K202" s="168" t="n">
        <v>1</v>
      </c>
      <c r="L202" s="168" t="n">
        <v>1.04</v>
      </c>
      <c r="M202" s="169" t="n">
        <v>5</v>
      </c>
      <c r="N202" s="169" t="n">
        <v>4</v>
      </c>
      <c r="O202" s="168" t="n">
        <v>1530</v>
      </c>
      <c r="P202" s="170" t="n">
        <v>0.95</v>
      </c>
      <c r="Q202" s="131" t="inlineStr">
        <is>
          <t>Formül</t>
        </is>
      </c>
      <c r="R202" s="169" t="n">
        <v>81</v>
      </c>
      <c r="S202" s="131" t="inlineStr">
        <is>
          <t>Kritik</t>
        </is>
      </c>
      <c r="T202" s="169" t="n">
        <v>5</v>
      </c>
      <c r="U202" s="169" t="n">
        <v>0</v>
      </c>
      <c r="V202" s="169" t="n">
        <v>5</v>
      </c>
      <c r="W202" s="171" t="n">
        <v>289250</v>
      </c>
      <c r="X202" s="171" t="n">
        <v>236659.5</v>
      </c>
      <c r="Y202" s="171" t="n">
        <v>-52590.5</v>
      </c>
      <c r="Z202" s="142" t="inlineStr">
        <is>
          <t>Doğrudan işe alım başlatılmalı</t>
        </is>
      </c>
      <c r="AA202" s="142" t="inlineStr">
        <is>
          <t>Mağaza: GÖZTEPE | Unvan: ŞARKÜTERİ | Yönetim normu: 1 | Mevcut: 1 | AI normu: 5 | 90 günlük tahmini açık: 5 | Öneri: Doğrudan işe alım başlatılmalı</t>
        </is>
      </c>
    </row>
    <row r="203" ht="30" customHeight="1" s="113">
      <c r="A203" s="131" t="inlineStr">
        <is>
          <t>M023</t>
        </is>
      </c>
      <c r="B203" s="131" t="inlineStr">
        <is>
          <t>GÖZTEPE</t>
        </is>
      </c>
      <c r="C203" s="131" t="inlineStr">
        <is>
          <t>ERTAN TEKİ</t>
        </is>
      </c>
      <c r="D203" s="131" t="inlineStr">
        <is>
          <t>U013</t>
        </is>
      </c>
      <c r="E203" s="131" t="inlineStr">
        <is>
          <t>KASAP</t>
        </is>
      </c>
      <c r="F203" s="168" t="n">
        <v>1</v>
      </c>
      <c r="G203" s="168" t="n">
        <v>0</v>
      </c>
      <c r="H203" s="168" t="n">
        <v>472.8</v>
      </c>
      <c r="I203" s="168" t="n">
        <v>360</v>
      </c>
      <c r="J203" s="168" t="n">
        <v>1.31333333333333</v>
      </c>
      <c r="K203" s="168" t="n">
        <v>1</v>
      </c>
      <c r="L203" s="168" t="n">
        <v>1.04</v>
      </c>
      <c r="M203" s="169" t="n">
        <v>2</v>
      </c>
      <c r="N203" s="169" t="n">
        <v>2</v>
      </c>
      <c r="O203" s="168" t="n">
        <v>720</v>
      </c>
      <c r="P203" s="170" t="n">
        <v>0.95</v>
      </c>
      <c r="Q203" s="131" t="inlineStr">
        <is>
          <t>Formül</t>
        </is>
      </c>
      <c r="R203" s="169" t="n">
        <v>51</v>
      </c>
      <c r="S203" s="131" t="inlineStr">
        <is>
          <t>Yüksek</t>
        </is>
      </c>
      <c r="T203" s="169" t="n">
        <v>2</v>
      </c>
      <c r="U203" s="169" t="n">
        <v>0</v>
      </c>
      <c r="V203" s="169" t="n">
        <v>2</v>
      </c>
      <c r="W203" s="171" t="n">
        <v>83200</v>
      </c>
      <c r="X203" s="171" t="n">
        <v>68072.75999999999</v>
      </c>
      <c r="Y203" s="171" t="n">
        <v>-15127.24</v>
      </c>
      <c r="Z203" s="142" t="inlineStr">
        <is>
          <t>Doğrudan işe alım başlatılmalı</t>
        </is>
      </c>
      <c r="AA203" s="142" t="inlineStr">
        <is>
          <t>Mağaza: GÖZTEPE | Unvan: KASAP | Yönetim normu: 1 | Mevcut: 0 | AI normu: 2 | 90 günlük tahmini açık: 2 | Öneri: Doğrudan işe alım başlatılmalı</t>
        </is>
      </c>
    </row>
    <row r="204" ht="30" customHeight="1" s="113">
      <c r="A204" s="131" t="inlineStr">
        <is>
          <t>M023</t>
        </is>
      </c>
      <c r="B204" s="131" t="inlineStr">
        <is>
          <t>GÖZTEPE</t>
        </is>
      </c>
      <c r="C204" s="131" t="inlineStr">
        <is>
          <t>ERTAN TEKİ</t>
        </is>
      </c>
      <c r="D204" s="131" t="inlineStr">
        <is>
          <t>U017</t>
        </is>
      </c>
      <c r="E204" s="131" t="inlineStr">
        <is>
          <t>MANAV</t>
        </is>
      </c>
      <c r="F204" s="168" t="n">
        <v>2</v>
      </c>
      <c r="G204" s="168" t="n">
        <v>2</v>
      </c>
      <c r="H204" s="168" t="n">
        <v>224.2</v>
      </c>
      <c r="I204" s="168" t="n">
        <v>386.75</v>
      </c>
      <c r="J204" s="168" t="n">
        <v>0.579702650290886</v>
      </c>
      <c r="K204" s="168" t="n">
        <v>1</v>
      </c>
      <c r="L204" s="168" t="n">
        <v>1.04</v>
      </c>
      <c r="M204" s="169" t="n">
        <v>2</v>
      </c>
      <c r="N204" s="169" t="n">
        <v>0</v>
      </c>
      <c r="O204" s="168" t="n">
        <v>0</v>
      </c>
      <c r="P204" s="170" t="n">
        <v>0.95</v>
      </c>
      <c r="Q204" s="131" t="inlineStr">
        <is>
          <t>Formül</t>
        </is>
      </c>
      <c r="R204" s="169" t="n">
        <v>1</v>
      </c>
      <c r="S204" s="131" t="inlineStr">
        <is>
          <t>Düşük</t>
        </is>
      </c>
      <c r="T204" s="169" t="n">
        <v>1</v>
      </c>
      <c r="U204" s="169" t="n">
        <v>1</v>
      </c>
      <c r="V204" s="169" t="n">
        <v>0</v>
      </c>
      <c r="W204" s="171" t="n">
        <v>0</v>
      </c>
      <c r="X204" s="171" t="n">
        <v>44672.76</v>
      </c>
      <c r="Y204" s="171" t="n">
        <v>44672.76</v>
      </c>
      <c r="Z204" s="142" t="inlineStr">
        <is>
          <t>Transfer ile kapatılmalı</t>
        </is>
      </c>
      <c r="AA204" s="142" t="inlineStr">
        <is>
          <t>Mağaza: GÖZTEPE | Unvan: MANAV | Yönetim normu: 2 | Mevcut: 2 | AI normu: 2 | 90 günlük tahmini açık: 1 | Öneri: Transfer ile kapatılmalı</t>
        </is>
      </c>
    </row>
    <row r="205" ht="45" customHeight="1" s="113">
      <c r="A205" s="131" t="inlineStr">
        <is>
          <t>M023</t>
        </is>
      </c>
      <c r="B205" s="131" t="inlineStr">
        <is>
          <t>GÖZTEPE</t>
        </is>
      </c>
      <c r="C205" s="131" t="inlineStr">
        <is>
          <t>ERTAN TEKİ</t>
        </is>
      </c>
      <c r="D205" s="131" t="inlineStr">
        <is>
          <t>U023</t>
        </is>
      </c>
      <c r="E205" s="131" t="inlineStr">
        <is>
          <t>ONLİNE TOPLAYICI</t>
        </is>
      </c>
      <c r="F205" s="168" t="n">
        <v>0</v>
      </c>
      <c r="G205" s="168" t="n">
        <v>0</v>
      </c>
      <c r="H205" s="168" t="n">
        <v>819</v>
      </c>
      <c r="I205" s="168" t="n">
        <v>404.8</v>
      </c>
      <c r="J205" s="168" t="n">
        <v>2.02322134387352</v>
      </c>
      <c r="K205" s="168" t="n">
        <v>1</v>
      </c>
      <c r="L205" s="168" t="n">
        <v>1.04</v>
      </c>
      <c r="M205" s="169" t="n">
        <v>3</v>
      </c>
      <c r="N205" s="169" t="n">
        <v>3</v>
      </c>
      <c r="O205" s="168" t="n">
        <v>1214.4</v>
      </c>
      <c r="P205" s="170" t="n">
        <v>0.95</v>
      </c>
      <c r="Q205" s="131" t="inlineStr">
        <is>
          <t>Formül</t>
        </is>
      </c>
      <c r="R205" s="169" t="n">
        <v>66</v>
      </c>
      <c r="S205" s="131" t="inlineStr">
        <is>
          <t>Yüksek</t>
        </is>
      </c>
      <c r="T205" s="169" t="n">
        <v>3</v>
      </c>
      <c r="U205" s="169" t="n">
        <v>0</v>
      </c>
      <c r="V205" s="169" t="n">
        <v>3</v>
      </c>
      <c r="W205" s="171" t="n">
        <v>222300</v>
      </c>
      <c r="X205" s="171" t="n">
        <v>181881.72</v>
      </c>
      <c r="Y205" s="171" t="n">
        <v>-40418.28</v>
      </c>
      <c r="Z205" s="142" t="inlineStr">
        <is>
          <t>Doğrudan işe alım başlatılmalı</t>
        </is>
      </c>
      <c r="AA205" s="142" t="inlineStr">
        <is>
          <t>Mağaza: GÖZTEPE | Unvan: ONLİNE TOPLAYICI | Yönetim normu: 0 | Mevcut: 0 | AI normu: 3 | 90 günlük tahmini açık: 3 | Öneri: Doğrudan işe alım başlatılmalı</t>
        </is>
      </c>
    </row>
    <row r="206" ht="45" customHeight="1" s="113">
      <c r="A206" s="131" t="inlineStr">
        <is>
          <t>M023</t>
        </is>
      </c>
      <c r="B206" s="131" t="inlineStr">
        <is>
          <t>GÖZTEPE</t>
        </is>
      </c>
      <c r="C206" s="131" t="inlineStr">
        <is>
          <t>ERTAN TEKİ</t>
        </is>
      </c>
      <c r="D206" s="131" t="inlineStr">
        <is>
          <t>U024</t>
        </is>
      </c>
      <c r="E206" s="131" t="inlineStr">
        <is>
          <t>ONLİNE ŞOFÖR</t>
        </is>
      </c>
      <c r="F206" s="168" t="n">
        <v>0</v>
      </c>
      <c r="G206" s="168" t="n">
        <v>0</v>
      </c>
      <c r="H206" s="168" t="n">
        <v>1404</v>
      </c>
      <c r="I206" s="168" t="n">
        <v>369</v>
      </c>
      <c r="J206" s="168" t="n">
        <v>3.80487804878049</v>
      </c>
      <c r="K206" s="168" t="n">
        <v>1</v>
      </c>
      <c r="L206" s="168" t="n">
        <v>1.04</v>
      </c>
      <c r="M206" s="169" t="n">
        <v>4</v>
      </c>
      <c r="N206" s="169" t="n">
        <v>4</v>
      </c>
      <c r="O206" s="168" t="n">
        <v>1476</v>
      </c>
      <c r="P206" s="170" t="n">
        <v>0.95</v>
      </c>
      <c r="Q206" s="131" t="inlineStr">
        <is>
          <t>Formül</t>
        </is>
      </c>
      <c r="R206" s="169" t="n">
        <v>81</v>
      </c>
      <c r="S206" s="131" t="inlineStr">
        <is>
          <t>Kritik</t>
        </is>
      </c>
      <c r="T206" s="169" t="n">
        <v>4</v>
      </c>
      <c r="U206" s="169" t="n">
        <v>0</v>
      </c>
      <c r="V206" s="169" t="n">
        <v>4</v>
      </c>
      <c r="W206" s="171" t="n">
        <v>309400</v>
      </c>
      <c r="X206" s="171" t="n">
        <v>253145.52</v>
      </c>
      <c r="Y206" s="171" t="n">
        <v>-56254.48</v>
      </c>
      <c r="Z206" s="142" t="inlineStr">
        <is>
          <t>Doğrudan işe alım başlatılmalı</t>
        </is>
      </c>
      <c r="AA206" s="142" t="inlineStr">
        <is>
          <t>Mağaza: GÖZTEPE | Unvan: ONLİNE ŞOFÖR | Yönetim normu: 0 | Mevcut: 0 | AI normu: 4 | 90 günlük tahmini açık: 4 | Öneri: Doğrudan işe alım başlatılmalı</t>
        </is>
      </c>
    </row>
    <row r="207" ht="30" customHeight="1" s="113">
      <c r="A207" s="131" t="inlineStr">
        <is>
          <t>M023</t>
        </is>
      </c>
      <c r="B207" s="131" t="inlineStr">
        <is>
          <t>GÖZTEPE</t>
        </is>
      </c>
      <c r="C207" s="131" t="inlineStr">
        <is>
          <t>ERTAN TEKİ</t>
        </is>
      </c>
      <c r="D207" s="131" t="inlineStr">
        <is>
          <t>U002</t>
        </is>
      </c>
      <c r="E207" s="131" t="inlineStr">
        <is>
          <t>BAKLİYAT</t>
        </is>
      </c>
      <c r="F207" s="168" t="n">
        <v>0</v>
      </c>
      <c r="G207" s="168" t="n">
        <v>0</v>
      </c>
      <c r="H207" s="168" t="n">
        <v>96</v>
      </c>
      <c r="I207" s="168" t="n">
        <v>386.75</v>
      </c>
      <c r="J207" s="168" t="n">
        <v>0.248222365869425</v>
      </c>
      <c r="K207" s="168" t="n">
        <v>1</v>
      </c>
      <c r="L207" s="168" t="n">
        <v>1.04</v>
      </c>
      <c r="M207" s="169" t="n">
        <v>2</v>
      </c>
      <c r="N207" s="169" t="n">
        <v>2</v>
      </c>
      <c r="O207" s="168" t="n">
        <v>773.5</v>
      </c>
      <c r="P207" s="170" t="n">
        <v>0.95</v>
      </c>
      <c r="Q207" s="131" t="inlineStr">
        <is>
          <t>Formül</t>
        </is>
      </c>
      <c r="R207" s="169" t="n">
        <v>51</v>
      </c>
      <c r="S207" s="131" t="inlineStr">
        <is>
          <t>Yüksek</t>
        </is>
      </c>
      <c r="T207" s="169" t="n">
        <v>2</v>
      </c>
      <c r="U207" s="169" t="n">
        <v>0</v>
      </c>
      <c r="V207" s="169" t="n">
        <v>2</v>
      </c>
      <c r="W207" s="171" t="n">
        <v>89700</v>
      </c>
      <c r="X207" s="171" t="n">
        <v>73391.03999999999</v>
      </c>
      <c r="Y207" s="171" t="n">
        <v>-16308.96</v>
      </c>
      <c r="Z207" s="142" t="inlineStr">
        <is>
          <t>Doğrudan işe alım başlatılmalı</t>
        </is>
      </c>
      <c r="AA207" s="142" t="inlineStr">
        <is>
          <t>Mağaza: GÖZTEPE | Unvan: BAKLİYAT | Yönetim normu: 0 | Mevcut: 0 | AI normu: 2 | 90 günlük tahmini açık: 2 | Öneri: Doğrudan işe alım başlatılmalı</t>
        </is>
      </c>
    </row>
    <row r="208" ht="45" customHeight="1" s="113">
      <c r="A208" s="131" t="inlineStr">
        <is>
          <t>M023</t>
        </is>
      </c>
      <c r="B208" s="131" t="inlineStr">
        <is>
          <t>GÖZTEPE</t>
        </is>
      </c>
      <c r="C208" s="131" t="inlineStr">
        <is>
          <t>ERTAN TEKİ</t>
        </is>
      </c>
      <c r="D208" s="131" t="inlineStr">
        <is>
          <t>U034</t>
        </is>
      </c>
      <c r="E208" s="131" t="inlineStr">
        <is>
          <t>UNLU MAMÜLLER</t>
        </is>
      </c>
      <c r="F208" s="168" t="n">
        <v>0</v>
      </c>
      <c r="G208" s="168" t="n">
        <v>0</v>
      </c>
      <c r="H208" s="168" t="n">
        <v>200</v>
      </c>
      <c r="I208" s="168" t="n">
        <v>369</v>
      </c>
      <c r="J208" s="168" t="n">
        <v>0.542005420054201</v>
      </c>
      <c r="K208" s="168" t="n">
        <v>1</v>
      </c>
      <c r="L208" s="168" t="n">
        <v>1.04</v>
      </c>
      <c r="M208" s="169" t="n">
        <v>2</v>
      </c>
      <c r="N208" s="169" t="n">
        <v>2</v>
      </c>
      <c r="O208" s="168" t="n">
        <v>738</v>
      </c>
      <c r="P208" s="170" t="n">
        <v>0.95</v>
      </c>
      <c r="Q208" s="131" t="inlineStr">
        <is>
          <t>Formül</t>
        </is>
      </c>
      <c r="R208" s="169" t="n">
        <v>51</v>
      </c>
      <c r="S208" s="131" t="inlineStr">
        <is>
          <t>Yüksek</t>
        </is>
      </c>
      <c r="T208" s="169" t="n">
        <v>2</v>
      </c>
      <c r="U208" s="169" t="n">
        <v>0</v>
      </c>
      <c r="V208" s="169" t="n">
        <v>2</v>
      </c>
      <c r="W208" s="171" t="n">
        <v>141700</v>
      </c>
      <c r="X208" s="171" t="n">
        <v>115936.2</v>
      </c>
      <c r="Y208" s="171" t="n">
        <v>-25763.8</v>
      </c>
      <c r="Z208" s="142" t="inlineStr">
        <is>
          <t>Doğrudan işe alım başlatılmalı</t>
        </is>
      </c>
      <c r="AA208" s="142" t="inlineStr">
        <is>
          <t>Mağaza: GÖZTEPE | Unvan: UNLU MAMÜLLER | Yönetim normu: 0 | Mevcut: 0 | AI normu: 2 | 90 günlük tahmini açık: 2 | Öneri: Doğrudan işe alım başlatılmalı</t>
        </is>
      </c>
    </row>
    <row r="209" ht="45" customHeight="1" s="113">
      <c r="A209" s="131" t="inlineStr">
        <is>
          <t>M024</t>
        </is>
      </c>
      <c r="B209" s="131" t="inlineStr">
        <is>
          <t>GÜMÜŞPALA</t>
        </is>
      </c>
      <c r="C209" s="131" t="inlineStr">
        <is>
          <t>DERYA YARDIMCI</t>
        </is>
      </c>
      <c r="D209" s="131" t="inlineStr">
        <is>
          <t>U015</t>
        </is>
      </c>
      <c r="E209" s="131" t="inlineStr">
        <is>
          <t>KASİYER</t>
        </is>
      </c>
      <c r="F209" s="168" t="n">
        <v>2</v>
      </c>
      <c r="G209" s="168" t="n">
        <v>2</v>
      </c>
      <c r="H209" s="168" t="n">
        <v>9482</v>
      </c>
      <c r="I209" s="168" t="n">
        <v>414</v>
      </c>
      <c r="J209" s="168" t="n">
        <v>22.9033816425121</v>
      </c>
      <c r="K209" s="168" t="n">
        <v>2</v>
      </c>
      <c r="L209" s="168" t="n">
        <v>1.06</v>
      </c>
      <c r="M209" s="169" t="n">
        <v>25</v>
      </c>
      <c r="N209" s="169" t="n">
        <v>23</v>
      </c>
      <c r="O209" s="168" t="n">
        <v>9522</v>
      </c>
      <c r="P209" s="170" t="n">
        <v>0.95</v>
      </c>
      <c r="Q209" s="131" t="inlineStr">
        <is>
          <t>Formül</t>
        </is>
      </c>
      <c r="R209" s="169" t="n">
        <v>100</v>
      </c>
      <c r="S209" s="131" t="inlineStr">
        <is>
          <t>Kritik</t>
        </is>
      </c>
      <c r="T209" s="169" t="n">
        <v>24</v>
      </c>
      <c r="U209" s="169" t="n">
        <v>0</v>
      </c>
      <c r="V209" s="169" t="n">
        <v>24</v>
      </c>
      <c r="W209" s="171" t="n">
        <v>1154400</v>
      </c>
      <c r="X209" s="171" t="n">
        <v>944507.52</v>
      </c>
      <c r="Y209" s="171" t="n">
        <v>-209892.48</v>
      </c>
      <c r="Z209" s="142" t="inlineStr">
        <is>
          <t>Doğrudan işe alım başlatılmalı</t>
        </is>
      </c>
      <c r="AA209" s="142" t="inlineStr">
        <is>
          <t>Mağaza: GÜMÜŞPALA | Unvan: KASİYER | Yönetim normu: 2 | Mevcut: 2 | AI normu: 25 | 90 günlük tahmini açık: 24 | Öneri: Doğrudan işe alım başlatılmalı</t>
        </is>
      </c>
    </row>
    <row r="210" ht="45" customHeight="1" s="113">
      <c r="A210" s="131" t="inlineStr">
        <is>
          <t>M024</t>
        </is>
      </c>
      <c r="B210" s="131" t="inlineStr">
        <is>
          <t>GÜMÜŞPALA</t>
        </is>
      </c>
      <c r="C210" s="131" t="inlineStr">
        <is>
          <t>DERYA YARDIMCI</t>
        </is>
      </c>
      <c r="D210" s="131" t="inlineStr">
        <is>
          <t>U026</t>
        </is>
      </c>
      <c r="E210" s="131" t="inlineStr">
        <is>
          <t>REYON GÖREVLİSİ</t>
        </is>
      </c>
      <c r="F210" s="168" t="n">
        <v>2</v>
      </c>
      <c r="G210" s="168" t="n">
        <v>2</v>
      </c>
      <c r="H210" s="168" t="n">
        <v>594.55</v>
      </c>
      <c r="I210" s="168" t="n">
        <v>386.75</v>
      </c>
      <c r="J210" s="168" t="n">
        <v>1.53729799612153</v>
      </c>
      <c r="K210" s="168" t="n">
        <v>1</v>
      </c>
      <c r="L210" s="168" t="n">
        <v>1.06</v>
      </c>
      <c r="M210" s="169" t="n">
        <v>2</v>
      </c>
      <c r="N210" s="169" t="n">
        <v>0</v>
      </c>
      <c r="O210" s="168" t="n">
        <v>0</v>
      </c>
      <c r="P210" s="170" t="n">
        <v>0.95</v>
      </c>
      <c r="Q210" s="131" t="inlineStr">
        <is>
          <t>Formül</t>
        </is>
      </c>
      <c r="R210" s="169" t="n">
        <v>1</v>
      </c>
      <c r="S210" s="131" t="inlineStr">
        <is>
          <t>Düşük</t>
        </is>
      </c>
      <c r="T210" s="169" t="n">
        <v>1</v>
      </c>
      <c r="U210" s="169" t="n">
        <v>1</v>
      </c>
      <c r="V210" s="169" t="n">
        <v>0</v>
      </c>
      <c r="W210" s="171" t="n">
        <v>0</v>
      </c>
      <c r="X210" s="171" t="n">
        <v>36695.52</v>
      </c>
      <c r="Y210" s="171" t="n">
        <v>36695.52</v>
      </c>
      <c r="Z210" s="142" t="inlineStr">
        <is>
          <t>Transfer ile kapatılmalı</t>
        </is>
      </c>
      <c r="AA210" s="142" t="inlineStr">
        <is>
          <t>Mağaza: GÜMÜŞPALA | Unvan: REYON GÖREVLİSİ | Yönetim normu: 2 | Mevcut: 2 | AI normu: 2 | 90 günlük tahmini açık: 1 | Öneri: Transfer ile kapatılmalı</t>
        </is>
      </c>
    </row>
    <row r="211" ht="45" customHeight="1" s="113">
      <c r="A211" s="131" t="inlineStr">
        <is>
          <t>M024</t>
        </is>
      </c>
      <c r="B211" s="131" t="inlineStr">
        <is>
          <t>GÜMÜŞPALA</t>
        </is>
      </c>
      <c r="C211" s="131" t="inlineStr">
        <is>
          <t>DERYA YARDIMCI</t>
        </is>
      </c>
      <c r="D211" s="131" t="inlineStr">
        <is>
          <t>U042</t>
        </is>
      </c>
      <c r="E211" s="131" t="inlineStr">
        <is>
          <t>ŞARKÜTERİ</t>
        </is>
      </c>
      <c r="F211" s="168" t="n">
        <v>1</v>
      </c>
      <c r="G211" s="168" t="n">
        <v>1</v>
      </c>
      <c r="H211" s="168" t="n">
        <v>1918.5</v>
      </c>
      <c r="I211" s="168" t="n">
        <v>382.5</v>
      </c>
      <c r="J211" s="168" t="n">
        <v>5.0156862745098</v>
      </c>
      <c r="K211" s="168" t="n">
        <v>1</v>
      </c>
      <c r="L211" s="168" t="n">
        <v>1.06</v>
      </c>
      <c r="M211" s="169" t="n">
        <v>6</v>
      </c>
      <c r="N211" s="169" t="n">
        <v>5</v>
      </c>
      <c r="O211" s="168" t="n">
        <v>1912.5</v>
      </c>
      <c r="P211" s="170" t="n">
        <v>0.95</v>
      </c>
      <c r="Q211" s="131" t="inlineStr">
        <is>
          <t>Formül</t>
        </is>
      </c>
      <c r="R211" s="169" t="n">
        <v>96</v>
      </c>
      <c r="S211" s="131" t="inlineStr">
        <is>
          <t>Kritik</t>
        </is>
      </c>
      <c r="T211" s="169" t="n">
        <v>6</v>
      </c>
      <c r="U211" s="169" t="n">
        <v>0</v>
      </c>
      <c r="V211" s="169" t="n">
        <v>6</v>
      </c>
      <c r="W211" s="171" t="n">
        <v>347100</v>
      </c>
      <c r="X211" s="171" t="n">
        <v>283991.4</v>
      </c>
      <c r="Y211" s="171" t="n">
        <v>-63108.6</v>
      </c>
      <c r="Z211" s="142" t="inlineStr">
        <is>
          <t>Doğrudan işe alım başlatılmalı</t>
        </is>
      </c>
      <c r="AA211" s="142" t="inlineStr">
        <is>
          <t>Mağaza: GÜMÜŞPALA | Unvan: ŞARKÜTERİ | Yönetim normu: 1 | Mevcut: 1 | AI normu: 6 | 90 günlük tahmini açık: 6 | Öneri: Doğrudan işe alım başlatılmalı</t>
        </is>
      </c>
    </row>
    <row r="212" ht="30" customHeight="1" s="113">
      <c r="A212" s="131" t="inlineStr">
        <is>
          <t>M024</t>
        </is>
      </c>
      <c r="B212" s="131" t="inlineStr">
        <is>
          <t>GÜMÜŞPALA</t>
        </is>
      </c>
      <c r="C212" s="131" t="inlineStr">
        <is>
          <t>DERYA YARDIMCI</t>
        </is>
      </c>
      <c r="D212" s="131" t="inlineStr">
        <is>
          <t>U013</t>
        </is>
      </c>
      <c r="E212" s="131" t="inlineStr">
        <is>
          <t>KASAP</t>
        </is>
      </c>
      <c r="F212" s="168" t="n">
        <v>1</v>
      </c>
      <c r="G212" s="168" t="n">
        <v>1</v>
      </c>
      <c r="H212" s="168" t="n">
        <v>530.5</v>
      </c>
      <c r="I212" s="168" t="n">
        <v>360</v>
      </c>
      <c r="J212" s="168" t="n">
        <v>1.47361111111111</v>
      </c>
      <c r="K212" s="168" t="n">
        <v>1</v>
      </c>
      <c r="L212" s="168" t="n">
        <v>1.06</v>
      </c>
      <c r="M212" s="169" t="n">
        <v>2</v>
      </c>
      <c r="N212" s="169" t="n">
        <v>1</v>
      </c>
      <c r="O212" s="168" t="n">
        <v>360</v>
      </c>
      <c r="P212" s="170" t="n">
        <v>0.95</v>
      </c>
      <c r="Q212" s="131" t="inlineStr">
        <is>
          <t>Formül</t>
        </is>
      </c>
      <c r="R212" s="169" t="n">
        <v>36</v>
      </c>
      <c r="S212" s="131" t="inlineStr">
        <is>
          <t>Orta</t>
        </is>
      </c>
      <c r="T212" s="169" t="n">
        <v>2</v>
      </c>
      <c r="U212" s="169" t="n">
        <v>0</v>
      </c>
      <c r="V212" s="169" t="n">
        <v>2</v>
      </c>
      <c r="W212" s="171" t="n">
        <v>83200</v>
      </c>
      <c r="X212" s="171" t="n">
        <v>68072.75999999999</v>
      </c>
      <c r="Y212" s="171" t="n">
        <v>-15127.24</v>
      </c>
      <c r="Z212" s="142" t="inlineStr">
        <is>
          <t>Doğrudan işe alım başlatılmalı</t>
        </is>
      </c>
      <c r="AA212" s="142" t="inlineStr">
        <is>
          <t>Mağaza: GÜMÜŞPALA | Unvan: KASAP | Yönetim normu: 1 | Mevcut: 1 | AI normu: 2 | 90 günlük tahmini açık: 2 | Öneri: Doğrudan işe alım başlatılmalı</t>
        </is>
      </c>
    </row>
    <row r="213" ht="30" customHeight="1" s="113">
      <c r="A213" s="131" t="inlineStr">
        <is>
          <t>M024</t>
        </is>
      </c>
      <c r="B213" s="131" t="inlineStr">
        <is>
          <t>GÜMÜŞPALA</t>
        </is>
      </c>
      <c r="C213" s="131" t="inlineStr">
        <is>
          <t>DERYA YARDIMCI</t>
        </is>
      </c>
      <c r="D213" s="131" t="inlineStr">
        <is>
          <t>U017</t>
        </is>
      </c>
      <c r="E213" s="131" t="inlineStr">
        <is>
          <t>MANAV</t>
        </is>
      </c>
      <c r="F213" s="168" t="n">
        <v>2</v>
      </c>
      <c r="G213" s="168" t="n">
        <v>1</v>
      </c>
      <c r="H213" s="168" t="n">
        <v>101.8</v>
      </c>
      <c r="I213" s="168" t="n">
        <v>386.75</v>
      </c>
      <c r="J213" s="168" t="n">
        <v>0.263219133807369</v>
      </c>
      <c r="K213" s="168" t="n">
        <v>1</v>
      </c>
      <c r="L213" s="168" t="n">
        <v>1.06</v>
      </c>
      <c r="M213" s="169" t="n">
        <v>2</v>
      </c>
      <c r="N213" s="169" t="n">
        <v>1</v>
      </c>
      <c r="O213" s="168" t="n">
        <v>386.75</v>
      </c>
      <c r="P213" s="170" t="n">
        <v>0.95</v>
      </c>
      <c r="Q213" s="131" t="inlineStr">
        <is>
          <t>Formül</t>
        </is>
      </c>
      <c r="R213" s="169" t="n">
        <v>36</v>
      </c>
      <c r="S213" s="131" t="inlineStr">
        <is>
          <t>Orta</t>
        </is>
      </c>
      <c r="T213" s="169" t="n">
        <v>2</v>
      </c>
      <c r="U213" s="169" t="n">
        <v>2</v>
      </c>
      <c r="V213" s="169" t="n">
        <v>0</v>
      </c>
      <c r="W213" s="171" t="n">
        <v>0</v>
      </c>
      <c r="X213" s="171" t="n">
        <v>89345.52</v>
      </c>
      <c r="Y213" s="171" t="n">
        <v>89345.52</v>
      </c>
      <c r="Z213" s="142" t="inlineStr">
        <is>
          <t>Transfer ile kapatılmalı</t>
        </is>
      </c>
      <c r="AA213" s="142" t="inlineStr">
        <is>
          <t>Mağaza: GÜMÜŞPALA | Unvan: MANAV | Yönetim normu: 2 | Mevcut: 1 | AI normu: 2 | 90 günlük tahmini açık: 2 | Öneri: Transfer ile kapatılmalı</t>
        </is>
      </c>
    </row>
    <row r="214" ht="45" customHeight="1" s="113">
      <c r="A214" s="131" t="inlineStr">
        <is>
          <t>M024</t>
        </is>
      </c>
      <c r="B214" s="131" t="inlineStr">
        <is>
          <t>GÜMÜŞPALA</t>
        </is>
      </c>
      <c r="C214" s="131" t="inlineStr">
        <is>
          <t>DERYA YARDIMCI</t>
        </is>
      </c>
      <c r="D214" s="131" t="inlineStr">
        <is>
          <t>U023</t>
        </is>
      </c>
      <c r="E214" s="131" t="inlineStr">
        <is>
          <t>ONLİNE TOPLAYICI</t>
        </is>
      </c>
      <c r="F214" s="168" t="n">
        <v>0</v>
      </c>
      <c r="G214" s="168" t="n">
        <v>0</v>
      </c>
      <c r="H214" s="168" t="n">
        <v>84</v>
      </c>
      <c r="I214" s="168" t="n">
        <v>404.8</v>
      </c>
      <c r="J214" s="168" t="n">
        <v>0.207509881422925</v>
      </c>
      <c r="K214" s="168" t="n">
        <v>1</v>
      </c>
      <c r="L214" s="168" t="n">
        <v>1.06</v>
      </c>
      <c r="M214" s="169" t="n">
        <v>2</v>
      </c>
      <c r="N214" s="169" t="n">
        <v>2</v>
      </c>
      <c r="O214" s="168" t="n">
        <v>809.6</v>
      </c>
      <c r="P214" s="170" t="n">
        <v>0.95</v>
      </c>
      <c r="Q214" s="131" t="inlineStr">
        <is>
          <t>Formül</t>
        </is>
      </c>
      <c r="R214" s="169" t="n">
        <v>51</v>
      </c>
      <c r="S214" s="131" t="inlineStr">
        <is>
          <t>Yüksek</t>
        </is>
      </c>
      <c r="T214" s="169" t="n">
        <v>2</v>
      </c>
      <c r="U214" s="169" t="n">
        <v>0</v>
      </c>
      <c r="V214" s="169" t="n">
        <v>2</v>
      </c>
      <c r="W214" s="171" t="n">
        <v>148200</v>
      </c>
      <c r="X214" s="171" t="n">
        <v>121254.48</v>
      </c>
      <c r="Y214" s="171" t="n">
        <v>-26945.52</v>
      </c>
      <c r="Z214" s="142" t="inlineStr">
        <is>
          <t>Doğrudan işe alım başlatılmalı</t>
        </is>
      </c>
      <c r="AA214" s="142" t="inlineStr">
        <is>
          <t>Mağaza: GÜMÜŞPALA | Unvan: ONLİNE TOPLAYICI | Yönetim normu: 0 | Mevcut: 0 | AI normu: 2 | 90 günlük tahmini açık: 2 | Öneri: Doğrudan işe alım başlatılmalı</t>
        </is>
      </c>
    </row>
    <row r="215" ht="45" customHeight="1" s="113">
      <c r="A215" s="131" t="inlineStr">
        <is>
          <t>M024</t>
        </is>
      </c>
      <c r="B215" s="131" t="inlineStr">
        <is>
          <t>GÜMÜŞPALA</t>
        </is>
      </c>
      <c r="C215" s="131" t="inlineStr">
        <is>
          <t>DERYA YARDIMCI</t>
        </is>
      </c>
      <c r="D215" s="131" t="inlineStr">
        <is>
          <t>U024</t>
        </is>
      </c>
      <c r="E215" s="131" t="inlineStr">
        <is>
          <t>ONLİNE ŞOFÖR</t>
        </is>
      </c>
      <c r="F215" s="168" t="n">
        <v>0</v>
      </c>
      <c r="G215" s="168" t="n">
        <v>0</v>
      </c>
      <c r="H215" s="168" t="n">
        <v>144</v>
      </c>
      <c r="I215" s="168" t="n">
        <v>369</v>
      </c>
      <c r="J215" s="168" t="n">
        <v>0.390243902439024</v>
      </c>
      <c r="K215" s="168" t="n">
        <v>1</v>
      </c>
      <c r="L215" s="168" t="n">
        <v>1.06</v>
      </c>
      <c r="M215" s="169" t="n">
        <v>2</v>
      </c>
      <c r="N215" s="169" t="n">
        <v>2</v>
      </c>
      <c r="O215" s="168" t="n">
        <v>738</v>
      </c>
      <c r="P215" s="170" t="n">
        <v>0.95</v>
      </c>
      <c r="Q215" s="131" t="inlineStr">
        <is>
          <t>Formül</t>
        </is>
      </c>
      <c r="R215" s="169" t="n">
        <v>51</v>
      </c>
      <c r="S215" s="131" t="inlineStr">
        <is>
          <t>Yüksek</t>
        </is>
      </c>
      <c r="T215" s="169" t="n">
        <v>2</v>
      </c>
      <c r="U215" s="169" t="n">
        <v>0</v>
      </c>
      <c r="V215" s="169" t="n">
        <v>2</v>
      </c>
      <c r="W215" s="171" t="n">
        <v>154700</v>
      </c>
      <c r="X215" s="171" t="n">
        <v>126572.76</v>
      </c>
      <c r="Y215" s="171" t="n">
        <v>-28127.24</v>
      </c>
      <c r="Z215" s="142" t="inlineStr">
        <is>
          <t>Doğrudan işe alım başlatılmalı</t>
        </is>
      </c>
      <c r="AA215" s="142" t="inlineStr">
        <is>
          <t>Mağaza: GÜMÜŞPALA | Unvan: ONLİNE ŞOFÖR | Yönetim normu: 0 | Mevcut: 0 | AI normu: 2 | 90 günlük tahmini açık: 2 | Öneri: Doğrudan işe alım başlatılmalı</t>
        </is>
      </c>
    </row>
    <row r="216" ht="45" customHeight="1" s="113">
      <c r="A216" s="131" t="inlineStr">
        <is>
          <t>M024</t>
        </is>
      </c>
      <c r="B216" s="131" t="inlineStr">
        <is>
          <t>GÜMÜŞPALA</t>
        </is>
      </c>
      <c r="C216" s="131" t="inlineStr">
        <is>
          <t>DERYA YARDIMCI</t>
        </is>
      </c>
      <c r="D216" s="131" t="inlineStr">
        <is>
          <t>U002</t>
        </is>
      </c>
      <c r="E216" s="131" t="inlineStr">
        <is>
          <t>BAKLİYAT</t>
        </is>
      </c>
      <c r="F216" s="168" t="n">
        <v>0</v>
      </c>
      <c r="G216" s="168" t="n">
        <v>0</v>
      </c>
      <c r="H216" s="168" t="n">
        <v>44</v>
      </c>
      <c r="I216" s="168" t="n">
        <v>386.75</v>
      </c>
      <c r="J216" s="168" t="n">
        <v>0.11376858435682</v>
      </c>
      <c r="K216" s="168" t="n">
        <v>1</v>
      </c>
      <c r="L216" s="168" t="n">
        <v>1.06</v>
      </c>
      <c r="M216" s="169" t="n">
        <v>2</v>
      </c>
      <c r="N216" s="169" t="n">
        <v>2</v>
      </c>
      <c r="O216" s="168" t="n">
        <v>773.5</v>
      </c>
      <c r="P216" s="170" t="n">
        <v>0.95</v>
      </c>
      <c r="Q216" s="131" t="inlineStr">
        <is>
          <t>Formül</t>
        </is>
      </c>
      <c r="R216" s="169" t="n">
        <v>51</v>
      </c>
      <c r="S216" s="131" t="inlineStr">
        <is>
          <t>Yüksek</t>
        </is>
      </c>
      <c r="T216" s="169" t="n">
        <v>2</v>
      </c>
      <c r="U216" s="169" t="n">
        <v>0</v>
      </c>
      <c r="V216" s="169" t="n">
        <v>2</v>
      </c>
      <c r="W216" s="171" t="n">
        <v>89700</v>
      </c>
      <c r="X216" s="171" t="n">
        <v>73391.03999999999</v>
      </c>
      <c r="Y216" s="171" t="n">
        <v>-16308.96</v>
      </c>
      <c r="Z216" s="142" t="inlineStr">
        <is>
          <t>Doğrudan işe alım başlatılmalı</t>
        </is>
      </c>
      <c r="AA216" s="142" t="inlineStr">
        <is>
          <t>Mağaza: GÜMÜŞPALA | Unvan: BAKLİYAT | Yönetim normu: 0 | Mevcut: 0 | AI normu: 2 | 90 günlük tahmini açık: 2 | Öneri: Doğrudan işe alım başlatılmalı</t>
        </is>
      </c>
    </row>
    <row r="217" ht="45" customHeight="1" s="113">
      <c r="A217" s="131" t="inlineStr">
        <is>
          <t>M024</t>
        </is>
      </c>
      <c r="B217" s="131" t="inlineStr">
        <is>
          <t>GÜMÜŞPALA</t>
        </is>
      </c>
      <c r="C217" s="131" t="inlineStr">
        <is>
          <t>DERYA YARDIMCI</t>
        </is>
      </c>
      <c r="D217" s="131" t="inlineStr">
        <is>
          <t>U034</t>
        </is>
      </c>
      <c r="E217" s="131" t="inlineStr">
        <is>
          <t>UNLU MAMÜLLER</t>
        </is>
      </c>
      <c r="F217" s="168" t="n">
        <v>0</v>
      </c>
      <c r="G217" s="168" t="n">
        <v>0</v>
      </c>
      <c r="H217" s="168" t="n">
        <v>225</v>
      </c>
      <c r="I217" s="168" t="n">
        <v>369</v>
      </c>
      <c r="J217" s="168" t="n">
        <v>0.609756097560976</v>
      </c>
      <c r="K217" s="168" t="n">
        <v>1</v>
      </c>
      <c r="L217" s="168" t="n">
        <v>1.06</v>
      </c>
      <c r="M217" s="169" t="n">
        <v>2</v>
      </c>
      <c r="N217" s="169" t="n">
        <v>2</v>
      </c>
      <c r="O217" s="168" t="n">
        <v>738</v>
      </c>
      <c r="P217" s="170" t="n">
        <v>0.95</v>
      </c>
      <c r="Q217" s="131" t="inlineStr">
        <is>
          <t>Formül</t>
        </is>
      </c>
      <c r="R217" s="169" t="n">
        <v>51</v>
      </c>
      <c r="S217" s="131" t="inlineStr">
        <is>
          <t>Yüksek</t>
        </is>
      </c>
      <c r="T217" s="169" t="n">
        <v>2</v>
      </c>
      <c r="U217" s="169" t="n">
        <v>0</v>
      </c>
      <c r="V217" s="169" t="n">
        <v>2</v>
      </c>
      <c r="W217" s="171" t="n">
        <v>141700</v>
      </c>
      <c r="X217" s="171" t="n">
        <v>115936.2</v>
      </c>
      <c r="Y217" s="171" t="n">
        <v>-25763.8</v>
      </c>
      <c r="Z217" s="142" t="inlineStr">
        <is>
          <t>Doğrudan işe alım başlatılmalı</t>
        </is>
      </c>
      <c r="AA217" s="142" t="inlineStr">
        <is>
          <t>Mağaza: GÜMÜŞPALA | Unvan: UNLU MAMÜLLER | Yönetim normu: 0 | Mevcut: 0 | AI normu: 2 | 90 günlük tahmini açık: 2 | Öneri: Doğrudan işe alım başlatılmalı</t>
        </is>
      </c>
    </row>
    <row r="218" ht="30" customHeight="1" s="113">
      <c r="A218" s="131" t="inlineStr">
        <is>
          <t>M025</t>
        </is>
      </c>
      <c r="B218" s="131" t="inlineStr">
        <is>
          <t>HAL DEPO</t>
        </is>
      </c>
      <c r="C218" s="131" t="inlineStr">
        <is>
          <t>HALİT BAŞDAŞ</t>
        </is>
      </c>
      <c r="D218" s="131" t="inlineStr">
        <is>
          <t>U015</t>
        </is>
      </c>
      <c r="E218" s="131" t="inlineStr">
        <is>
          <t>KASİYER</t>
        </is>
      </c>
      <c r="F218" s="168" t="n">
        <v>0</v>
      </c>
      <c r="G218" s="168" t="n">
        <v>0</v>
      </c>
      <c r="H218" s="168" t="n">
        <v>2177</v>
      </c>
      <c r="I218" s="168" t="n">
        <v>414</v>
      </c>
      <c r="J218" s="168" t="n">
        <v>5.25845410628019</v>
      </c>
      <c r="K218" s="168" t="n">
        <v>2</v>
      </c>
      <c r="L218" s="168" t="n">
        <v>1.07</v>
      </c>
      <c r="M218" s="169" t="n">
        <v>6</v>
      </c>
      <c r="N218" s="169" t="n">
        <v>6</v>
      </c>
      <c r="O218" s="168" t="n">
        <v>2484</v>
      </c>
      <c r="P218" s="170" t="n">
        <v>0.95</v>
      </c>
      <c r="Q218" s="131" t="inlineStr">
        <is>
          <t>Formül</t>
        </is>
      </c>
      <c r="R218" s="169" t="n">
        <v>100</v>
      </c>
      <c r="S218" s="131" t="inlineStr">
        <is>
          <t>Kritik</t>
        </is>
      </c>
      <c r="T218" s="169" t="n">
        <v>6</v>
      </c>
      <c r="U218" s="169" t="n">
        <v>0</v>
      </c>
      <c r="V218" s="169" t="n">
        <v>6</v>
      </c>
      <c r="W218" s="171" t="n">
        <v>288600</v>
      </c>
      <c r="X218" s="171" t="n">
        <v>236126.88</v>
      </c>
      <c r="Y218" s="171" t="n">
        <v>-52473.12</v>
      </c>
      <c r="Z218" s="142" t="inlineStr">
        <is>
          <t>Doğrudan işe alım başlatılmalı</t>
        </is>
      </c>
      <c r="AA218" s="142" t="inlineStr">
        <is>
          <t>Mağaza: HAL DEPO | Unvan: KASİYER | Yönetim normu: 0 | Mevcut: 0 | AI normu: 6 | 90 günlük tahmini açık: 6 | Öneri: Doğrudan işe alım başlatılmalı</t>
        </is>
      </c>
    </row>
    <row r="219" ht="30" customHeight="1" s="113">
      <c r="A219" s="131" t="inlineStr">
        <is>
          <t>M025</t>
        </is>
      </c>
      <c r="B219" s="131" t="inlineStr">
        <is>
          <t>HAL DEPO</t>
        </is>
      </c>
      <c r="C219" s="131" t="inlineStr">
        <is>
          <t>HALİT BAŞDAŞ</t>
        </is>
      </c>
      <c r="D219" s="131" t="inlineStr">
        <is>
          <t>U026</t>
        </is>
      </c>
      <c r="E219" s="131" t="inlineStr">
        <is>
          <t>REYON GÖREVLİSİ</t>
        </is>
      </c>
      <c r="F219" s="168" t="n">
        <v>0</v>
      </c>
      <c r="G219" s="168" t="n">
        <v>0</v>
      </c>
      <c r="H219" s="168" t="n">
        <v>1310.8</v>
      </c>
      <c r="I219" s="168" t="n">
        <v>386.75</v>
      </c>
      <c r="J219" s="168" t="n">
        <v>3.38926955397544</v>
      </c>
      <c r="K219" s="168" t="n">
        <v>1</v>
      </c>
      <c r="L219" s="168" t="n">
        <v>1.07</v>
      </c>
      <c r="M219" s="169" t="n">
        <v>4</v>
      </c>
      <c r="N219" s="169" t="n">
        <v>4</v>
      </c>
      <c r="O219" s="168" t="n">
        <v>1547</v>
      </c>
      <c r="P219" s="170" t="n">
        <v>0.95</v>
      </c>
      <c r="Q219" s="131" t="inlineStr">
        <is>
          <t>Formül</t>
        </is>
      </c>
      <c r="R219" s="169" t="n">
        <v>81</v>
      </c>
      <c r="S219" s="131" t="inlineStr">
        <is>
          <t>Kritik</t>
        </is>
      </c>
      <c r="T219" s="169" t="n">
        <v>4</v>
      </c>
      <c r="U219" s="169" t="n">
        <v>4</v>
      </c>
      <c r="V219" s="169" t="n">
        <v>0</v>
      </c>
      <c r="W219" s="171" t="n">
        <v>0</v>
      </c>
      <c r="X219" s="171" t="n">
        <v>146782.08</v>
      </c>
      <c r="Y219" s="171" t="n">
        <v>146782.08</v>
      </c>
      <c r="Z219" s="142" t="inlineStr">
        <is>
          <t>Transfer ile kapatılmalı</t>
        </is>
      </c>
      <c r="AA219" s="142" t="inlineStr">
        <is>
          <t>Mağaza: HAL DEPO | Unvan: REYON GÖREVLİSİ | Yönetim normu: 0 | Mevcut: 0 | AI normu: 4 | 90 günlük tahmini açık: 4 | Öneri: Transfer ile kapatılmalı</t>
        </is>
      </c>
    </row>
    <row r="220" ht="30" customHeight="1" s="113">
      <c r="A220" s="131" t="inlineStr">
        <is>
          <t>M025</t>
        </is>
      </c>
      <c r="B220" s="131" t="inlineStr">
        <is>
          <t>HAL DEPO</t>
        </is>
      </c>
      <c r="C220" s="131" t="inlineStr">
        <is>
          <t>HALİT BAŞDAŞ</t>
        </is>
      </c>
      <c r="D220" s="131" t="inlineStr">
        <is>
          <t>U042</t>
        </is>
      </c>
      <c r="E220" s="131" t="inlineStr">
        <is>
          <t>ŞARKÜTERİ</t>
        </is>
      </c>
      <c r="F220" s="168" t="n">
        <v>0</v>
      </c>
      <c r="G220" s="168" t="n">
        <v>0</v>
      </c>
      <c r="H220" s="168" t="n">
        <v>535</v>
      </c>
      <c r="I220" s="168" t="n">
        <v>382.5</v>
      </c>
      <c r="J220" s="168" t="n">
        <v>1.39869281045752</v>
      </c>
      <c r="K220" s="168" t="n">
        <v>1</v>
      </c>
      <c r="L220" s="168" t="n">
        <v>1.07</v>
      </c>
      <c r="M220" s="169" t="n">
        <v>2</v>
      </c>
      <c r="N220" s="169" t="n">
        <v>2</v>
      </c>
      <c r="O220" s="168" t="n">
        <v>765</v>
      </c>
      <c r="P220" s="170" t="n">
        <v>0.95</v>
      </c>
      <c r="Q220" s="131" t="inlineStr">
        <is>
          <t>Formül</t>
        </is>
      </c>
      <c r="R220" s="169" t="n">
        <v>51</v>
      </c>
      <c r="S220" s="131" t="inlineStr">
        <is>
          <t>Yüksek</t>
        </is>
      </c>
      <c r="T220" s="169" t="n">
        <v>2</v>
      </c>
      <c r="U220" s="169" t="n">
        <v>0</v>
      </c>
      <c r="V220" s="169" t="n">
        <v>2</v>
      </c>
      <c r="W220" s="171" t="n">
        <v>115700</v>
      </c>
      <c r="X220" s="171" t="n">
        <v>94663.8</v>
      </c>
      <c r="Y220" s="171" t="n">
        <v>-21036.2</v>
      </c>
      <c r="Z220" s="142" t="inlineStr">
        <is>
          <t>Doğrudan işe alım başlatılmalı</t>
        </is>
      </c>
      <c r="AA220" s="142" t="inlineStr">
        <is>
          <t>Mağaza: HAL DEPO | Unvan: ŞARKÜTERİ | Yönetim normu: 0 | Mevcut: 0 | AI normu: 2 | 90 günlük tahmini açık: 2 | Öneri: Doğrudan işe alım başlatılmalı</t>
        </is>
      </c>
    </row>
    <row r="221" ht="30" customHeight="1" s="113">
      <c r="A221" s="131" t="inlineStr">
        <is>
          <t>M025</t>
        </is>
      </c>
      <c r="B221" s="131" t="inlineStr">
        <is>
          <t>HAL DEPO</t>
        </is>
      </c>
      <c r="C221" s="131" t="inlineStr">
        <is>
          <t>HALİT BAŞDAŞ</t>
        </is>
      </c>
      <c r="D221" s="131" t="inlineStr">
        <is>
          <t>U013</t>
        </is>
      </c>
      <c r="E221" s="131" t="inlineStr">
        <is>
          <t>KASAP</t>
        </is>
      </c>
      <c r="F221" s="168" t="n">
        <v>0</v>
      </c>
      <c r="G221" s="168" t="n">
        <v>0</v>
      </c>
      <c r="H221" s="168" t="n">
        <v>185.5</v>
      </c>
      <c r="I221" s="168" t="n">
        <v>360</v>
      </c>
      <c r="J221" s="168" t="n">
        <v>0.5152777777777779</v>
      </c>
      <c r="K221" s="168" t="n">
        <v>1</v>
      </c>
      <c r="L221" s="168" t="n">
        <v>1.07</v>
      </c>
      <c r="M221" s="169" t="n">
        <v>2</v>
      </c>
      <c r="N221" s="169" t="n">
        <v>2</v>
      </c>
      <c r="O221" s="168" t="n">
        <v>720</v>
      </c>
      <c r="P221" s="170" t="n">
        <v>0.95</v>
      </c>
      <c r="Q221" s="131" t="inlineStr">
        <is>
          <t>Formül</t>
        </is>
      </c>
      <c r="R221" s="169" t="n">
        <v>51</v>
      </c>
      <c r="S221" s="131" t="inlineStr">
        <is>
          <t>Yüksek</t>
        </is>
      </c>
      <c r="T221" s="169" t="n">
        <v>2</v>
      </c>
      <c r="U221" s="169" t="n">
        <v>0</v>
      </c>
      <c r="V221" s="169" t="n">
        <v>2</v>
      </c>
      <c r="W221" s="171" t="n">
        <v>83200</v>
      </c>
      <c r="X221" s="171" t="n">
        <v>68072.75999999999</v>
      </c>
      <c r="Y221" s="171" t="n">
        <v>-15127.24</v>
      </c>
      <c r="Z221" s="142" t="inlineStr">
        <is>
          <t>Doğrudan işe alım başlatılmalı</t>
        </is>
      </c>
      <c r="AA221" s="142" t="inlineStr">
        <is>
          <t>Mağaza: HAL DEPO | Unvan: KASAP | Yönetim normu: 0 | Mevcut: 0 | AI normu: 2 | 90 günlük tahmini açık: 2 | Öneri: Doğrudan işe alım başlatılmalı</t>
        </is>
      </c>
    </row>
    <row r="222" ht="30" customHeight="1" s="113">
      <c r="A222" s="131" t="inlineStr">
        <is>
          <t>M025</t>
        </is>
      </c>
      <c r="B222" s="131" t="inlineStr">
        <is>
          <t>HAL DEPO</t>
        </is>
      </c>
      <c r="C222" s="131" t="inlineStr">
        <is>
          <t>HALİT BAŞDAŞ</t>
        </is>
      </c>
      <c r="D222" s="131" t="inlineStr">
        <is>
          <t>U017</t>
        </is>
      </c>
      <c r="E222" s="131" t="inlineStr">
        <is>
          <t>MANAV</t>
        </is>
      </c>
      <c r="F222" s="168" t="n">
        <v>0</v>
      </c>
      <c r="G222" s="168" t="n">
        <v>0</v>
      </c>
      <c r="H222" s="168" t="n">
        <v>226.4</v>
      </c>
      <c r="I222" s="168" t="n">
        <v>386.75</v>
      </c>
      <c r="J222" s="168" t="n">
        <v>0.585391079508727</v>
      </c>
      <c r="K222" s="168" t="n">
        <v>1</v>
      </c>
      <c r="L222" s="168" t="n">
        <v>1.07</v>
      </c>
      <c r="M222" s="169" t="n">
        <v>2</v>
      </c>
      <c r="N222" s="169" t="n">
        <v>2</v>
      </c>
      <c r="O222" s="168" t="n">
        <v>773.5</v>
      </c>
      <c r="P222" s="170" t="n">
        <v>0.95</v>
      </c>
      <c r="Q222" s="131" t="inlineStr">
        <is>
          <t>Formül</t>
        </is>
      </c>
      <c r="R222" s="169" t="n">
        <v>51</v>
      </c>
      <c r="S222" s="131" t="inlineStr">
        <is>
          <t>Yüksek</t>
        </is>
      </c>
      <c r="T222" s="169" t="n">
        <v>2</v>
      </c>
      <c r="U222" s="169" t="n">
        <v>2</v>
      </c>
      <c r="V222" s="169" t="n">
        <v>0</v>
      </c>
      <c r="W222" s="171" t="n">
        <v>0</v>
      </c>
      <c r="X222" s="171" t="n">
        <v>89345.52</v>
      </c>
      <c r="Y222" s="171" t="n">
        <v>89345.52</v>
      </c>
      <c r="Z222" s="142" t="inlineStr">
        <is>
          <t>Transfer ile kapatılmalı</t>
        </is>
      </c>
      <c r="AA222" s="142" t="inlineStr">
        <is>
          <t>Mağaza: HAL DEPO | Unvan: MANAV | Yönetim normu: 0 | Mevcut: 0 | AI normu: 2 | 90 günlük tahmini açık: 2 | Öneri: Transfer ile kapatılmalı</t>
        </is>
      </c>
    </row>
    <row r="223" ht="45" customHeight="1" s="113">
      <c r="A223" s="131" t="inlineStr">
        <is>
          <t>M025</t>
        </is>
      </c>
      <c r="B223" s="131" t="inlineStr">
        <is>
          <t>HAL DEPO</t>
        </is>
      </c>
      <c r="C223" s="131" t="inlineStr">
        <is>
          <t>HALİT BAŞDAŞ</t>
        </is>
      </c>
      <c r="D223" s="131" t="inlineStr">
        <is>
          <t>U023</t>
        </is>
      </c>
      <c r="E223" s="131" t="inlineStr">
        <is>
          <t>ONLİNE TOPLAYICI</t>
        </is>
      </c>
      <c r="F223" s="168" t="n">
        <v>0</v>
      </c>
      <c r="G223" s="168" t="n">
        <v>0</v>
      </c>
      <c r="H223" s="168" t="n">
        <v>0</v>
      </c>
      <c r="I223" s="168" t="n">
        <v>404.8</v>
      </c>
      <c r="J223" s="168" t="n">
        <v>0</v>
      </c>
      <c r="K223" s="168" t="n">
        <v>1</v>
      </c>
      <c r="L223" s="168" t="n">
        <v>1.07</v>
      </c>
      <c r="M223" s="169" t="n">
        <v>2</v>
      </c>
      <c r="N223" s="169" t="n">
        <v>2</v>
      </c>
      <c r="O223" s="168" t="n">
        <v>809.6</v>
      </c>
      <c r="P223" s="170" t="n">
        <v>0.95</v>
      </c>
      <c r="Q223" s="131" t="inlineStr">
        <is>
          <t>Formül</t>
        </is>
      </c>
      <c r="R223" s="169" t="n">
        <v>51</v>
      </c>
      <c r="S223" s="131" t="inlineStr">
        <is>
          <t>Yüksek</t>
        </is>
      </c>
      <c r="T223" s="169" t="n">
        <v>2</v>
      </c>
      <c r="U223" s="169" t="n">
        <v>0</v>
      </c>
      <c r="V223" s="169" t="n">
        <v>2</v>
      </c>
      <c r="W223" s="171" t="n">
        <v>148200</v>
      </c>
      <c r="X223" s="171" t="n">
        <v>121254.48</v>
      </c>
      <c r="Y223" s="171" t="n">
        <v>-26945.52</v>
      </c>
      <c r="Z223" s="142" t="inlineStr">
        <is>
          <t>Doğrudan işe alım başlatılmalı</t>
        </is>
      </c>
      <c r="AA223" s="142" t="inlineStr">
        <is>
          <t>Mağaza: HAL DEPO | Unvan: ONLİNE TOPLAYICI | Yönetim normu: 0 | Mevcut: 0 | AI normu: 2 | 90 günlük tahmini açık: 2 | Öneri: Doğrudan işe alım başlatılmalı</t>
        </is>
      </c>
    </row>
    <row r="224" ht="45" customHeight="1" s="113">
      <c r="A224" s="131" t="inlineStr">
        <is>
          <t>M025</t>
        </is>
      </c>
      <c r="B224" s="131" t="inlineStr">
        <is>
          <t>HAL DEPO</t>
        </is>
      </c>
      <c r="C224" s="131" t="inlineStr">
        <is>
          <t>HALİT BAŞDAŞ</t>
        </is>
      </c>
      <c r="D224" s="131" t="inlineStr">
        <is>
          <t>U024</t>
        </is>
      </c>
      <c r="E224" s="131" t="inlineStr">
        <is>
          <t>ONLİNE ŞOFÖR</t>
        </is>
      </c>
      <c r="F224" s="168" t="n">
        <v>0</v>
      </c>
      <c r="G224" s="168" t="n">
        <v>0</v>
      </c>
      <c r="H224" s="168" t="n">
        <v>0</v>
      </c>
      <c r="I224" s="168" t="n">
        <v>369</v>
      </c>
      <c r="J224" s="168" t="n">
        <v>0</v>
      </c>
      <c r="K224" s="168" t="n">
        <v>1</v>
      </c>
      <c r="L224" s="168" t="n">
        <v>1.07</v>
      </c>
      <c r="M224" s="169" t="n">
        <v>2</v>
      </c>
      <c r="N224" s="169" t="n">
        <v>2</v>
      </c>
      <c r="O224" s="168" t="n">
        <v>738</v>
      </c>
      <c r="P224" s="170" t="n">
        <v>0.95</v>
      </c>
      <c r="Q224" s="131" t="inlineStr">
        <is>
          <t>Formül</t>
        </is>
      </c>
      <c r="R224" s="169" t="n">
        <v>51</v>
      </c>
      <c r="S224" s="131" t="inlineStr">
        <is>
          <t>Yüksek</t>
        </is>
      </c>
      <c r="T224" s="169" t="n">
        <v>2</v>
      </c>
      <c r="U224" s="169" t="n">
        <v>0</v>
      </c>
      <c r="V224" s="169" t="n">
        <v>2</v>
      </c>
      <c r="W224" s="171" t="n">
        <v>154700</v>
      </c>
      <c r="X224" s="171" t="n">
        <v>126572.76</v>
      </c>
      <c r="Y224" s="171" t="n">
        <v>-28127.24</v>
      </c>
      <c r="Z224" s="142" t="inlineStr">
        <is>
          <t>Doğrudan işe alım başlatılmalı</t>
        </is>
      </c>
      <c r="AA224" s="142" t="inlineStr">
        <is>
          <t>Mağaza: HAL DEPO | Unvan: ONLİNE ŞOFÖR | Yönetim normu: 0 | Mevcut: 0 | AI normu: 2 | 90 günlük tahmini açık: 2 | Öneri: Doğrudan işe alım başlatılmalı</t>
        </is>
      </c>
    </row>
    <row r="225" ht="30" customHeight="1" s="113">
      <c r="A225" s="131" t="inlineStr">
        <is>
          <t>M025</t>
        </is>
      </c>
      <c r="B225" s="131" t="inlineStr">
        <is>
          <t>HAL DEPO</t>
        </is>
      </c>
      <c r="C225" s="131" t="inlineStr">
        <is>
          <t>HALİT BAŞDAŞ</t>
        </is>
      </c>
      <c r="D225" s="131" t="inlineStr">
        <is>
          <t>U002</t>
        </is>
      </c>
      <c r="E225" s="131" t="inlineStr">
        <is>
          <t>BAKLİYAT</t>
        </is>
      </c>
      <c r="F225" s="168" t="n">
        <v>0</v>
      </c>
      <c r="G225" s="168" t="n">
        <v>0</v>
      </c>
      <c r="H225" s="168" t="n">
        <v>96</v>
      </c>
      <c r="I225" s="168" t="n">
        <v>386.75</v>
      </c>
      <c r="J225" s="168" t="n">
        <v>0.248222365869425</v>
      </c>
      <c r="K225" s="168" t="n">
        <v>1</v>
      </c>
      <c r="L225" s="168" t="n">
        <v>1.07</v>
      </c>
      <c r="M225" s="169" t="n">
        <v>2</v>
      </c>
      <c r="N225" s="169" t="n">
        <v>2</v>
      </c>
      <c r="O225" s="168" t="n">
        <v>773.5</v>
      </c>
      <c r="P225" s="170" t="n">
        <v>0.95</v>
      </c>
      <c r="Q225" s="131" t="inlineStr">
        <is>
          <t>Formül</t>
        </is>
      </c>
      <c r="R225" s="169" t="n">
        <v>51</v>
      </c>
      <c r="S225" s="131" t="inlineStr">
        <is>
          <t>Yüksek</t>
        </is>
      </c>
      <c r="T225" s="169" t="n">
        <v>2</v>
      </c>
      <c r="U225" s="169" t="n">
        <v>0</v>
      </c>
      <c r="V225" s="169" t="n">
        <v>2</v>
      </c>
      <c r="W225" s="171" t="n">
        <v>89700</v>
      </c>
      <c r="X225" s="171" t="n">
        <v>73391.03999999999</v>
      </c>
      <c r="Y225" s="171" t="n">
        <v>-16308.96</v>
      </c>
      <c r="Z225" s="142" t="inlineStr">
        <is>
          <t>Doğrudan işe alım başlatılmalı</t>
        </is>
      </c>
      <c r="AA225" s="142" t="inlineStr">
        <is>
          <t>Mağaza: HAL DEPO | Unvan: BAKLİYAT | Yönetim normu: 0 | Mevcut: 0 | AI normu: 2 | 90 günlük tahmini açık: 2 | Öneri: Doğrudan işe alım başlatılmalı</t>
        </is>
      </c>
    </row>
    <row r="226" ht="30" customHeight="1" s="113">
      <c r="A226" s="131" t="inlineStr">
        <is>
          <t>M025</t>
        </is>
      </c>
      <c r="B226" s="131" t="inlineStr">
        <is>
          <t>HAL DEPO</t>
        </is>
      </c>
      <c r="C226" s="131" t="inlineStr">
        <is>
          <t>HALİT BAŞDAŞ</t>
        </is>
      </c>
      <c r="D226" s="131" t="inlineStr">
        <is>
          <t>U034</t>
        </is>
      </c>
      <c r="E226" s="131" t="inlineStr">
        <is>
          <t>UNLU MAMÜLLER</t>
        </is>
      </c>
      <c r="F226" s="168" t="n">
        <v>0</v>
      </c>
      <c r="G226" s="168" t="n">
        <v>0</v>
      </c>
      <c r="H226" s="168" t="n">
        <v>50</v>
      </c>
      <c r="I226" s="168" t="n">
        <v>369</v>
      </c>
      <c r="J226" s="168" t="n">
        <v>0.13550135501355</v>
      </c>
      <c r="K226" s="168" t="n">
        <v>1</v>
      </c>
      <c r="L226" s="168" t="n">
        <v>1.07</v>
      </c>
      <c r="M226" s="169" t="n">
        <v>2</v>
      </c>
      <c r="N226" s="169" t="n">
        <v>2</v>
      </c>
      <c r="O226" s="168" t="n">
        <v>738</v>
      </c>
      <c r="P226" s="170" t="n">
        <v>0.95</v>
      </c>
      <c r="Q226" s="131" t="inlineStr">
        <is>
          <t>Formül</t>
        </is>
      </c>
      <c r="R226" s="169" t="n">
        <v>51</v>
      </c>
      <c r="S226" s="131" t="inlineStr">
        <is>
          <t>Yüksek</t>
        </is>
      </c>
      <c r="T226" s="169" t="n">
        <v>2</v>
      </c>
      <c r="U226" s="169" t="n">
        <v>0</v>
      </c>
      <c r="V226" s="169" t="n">
        <v>2</v>
      </c>
      <c r="W226" s="171" t="n">
        <v>141700</v>
      </c>
      <c r="X226" s="171" t="n">
        <v>115936.2</v>
      </c>
      <c r="Y226" s="171" t="n">
        <v>-25763.8</v>
      </c>
      <c r="Z226" s="142" t="inlineStr">
        <is>
          <t>Doğrudan işe alım başlatılmalı</t>
        </is>
      </c>
      <c r="AA226" s="142" t="inlineStr">
        <is>
          <t>Mağaza: HAL DEPO | Unvan: UNLU MAMÜLLER | Yönetim normu: 0 | Mevcut: 0 | AI normu: 2 | 90 günlük tahmini açık: 2 | Öneri: Doğrudan işe alım başlatılmalı</t>
        </is>
      </c>
    </row>
    <row r="227" ht="45" customHeight="1" s="113">
      <c r="A227" s="131" t="inlineStr">
        <is>
          <t>M026</t>
        </is>
      </c>
      <c r="B227" s="131" t="inlineStr">
        <is>
          <t>HARMANDALI</t>
        </is>
      </c>
      <c r="C227" s="131" t="inlineStr">
        <is>
          <t>DERYA YARDIMCI</t>
        </is>
      </c>
      <c r="D227" s="131" t="inlineStr">
        <is>
          <t>U015</t>
        </is>
      </c>
      <c r="E227" s="131" t="inlineStr">
        <is>
          <t>KASİYER</t>
        </is>
      </c>
      <c r="F227" s="168" t="n">
        <v>4</v>
      </c>
      <c r="G227" s="168" t="n">
        <v>4</v>
      </c>
      <c r="H227" s="168" t="n">
        <v>7083</v>
      </c>
      <c r="I227" s="168" t="n">
        <v>414</v>
      </c>
      <c r="J227" s="168" t="n">
        <v>17.1086956521739</v>
      </c>
      <c r="K227" s="168" t="n">
        <v>2</v>
      </c>
      <c r="L227" s="168" t="n">
        <v>1.09</v>
      </c>
      <c r="M227" s="169" t="n">
        <v>19</v>
      </c>
      <c r="N227" s="169" t="n">
        <v>15</v>
      </c>
      <c r="O227" s="168" t="n">
        <v>6210</v>
      </c>
      <c r="P227" s="170" t="n">
        <v>0.95</v>
      </c>
      <c r="Q227" s="131" t="inlineStr">
        <is>
          <t>Formül</t>
        </is>
      </c>
      <c r="R227" s="169" t="n">
        <v>100</v>
      </c>
      <c r="S227" s="131" t="inlineStr">
        <is>
          <t>Kritik</t>
        </is>
      </c>
      <c r="T227" s="169" t="n">
        <v>16</v>
      </c>
      <c r="U227" s="169" t="n">
        <v>0</v>
      </c>
      <c r="V227" s="169" t="n">
        <v>16</v>
      </c>
      <c r="W227" s="171" t="n">
        <v>769600</v>
      </c>
      <c r="X227" s="171" t="n">
        <v>629671.6800000001</v>
      </c>
      <c r="Y227" s="171" t="n">
        <v>-139928.32</v>
      </c>
      <c r="Z227" s="142" t="inlineStr">
        <is>
          <t>Doğrudan işe alım başlatılmalı</t>
        </is>
      </c>
      <c r="AA227" s="142" t="inlineStr">
        <is>
          <t>Mağaza: HARMANDALI | Unvan: KASİYER | Yönetim normu: 4 | Mevcut: 4 | AI normu: 19 | 90 günlük tahmini açık: 16 | Öneri: Doğrudan işe alım başlatılmalı</t>
        </is>
      </c>
    </row>
    <row r="228" ht="45" customHeight="1" s="113">
      <c r="A228" s="131" t="inlineStr">
        <is>
          <t>M026</t>
        </is>
      </c>
      <c r="B228" s="131" t="inlineStr">
        <is>
          <t>HARMANDALI</t>
        </is>
      </c>
      <c r="C228" s="131" t="inlineStr">
        <is>
          <t>DERYA YARDIMCI</t>
        </is>
      </c>
      <c r="D228" s="131" t="inlineStr">
        <is>
          <t>U026</t>
        </is>
      </c>
      <c r="E228" s="131" t="inlineStr">
        <is>
          <t>REYON GÖREVLİSİ</t>
        </is>
      </c>
      <c r="F228" s="168" t="n">
        <v>3</v>
      </c>
      <c r="G228" s="168" t="n">
        <v>2</v>
      </c>
      <c r="H228" s="168" t="n">
        <v>249.15</v>
      </c>
      <c r="I228" s="168" t="n">
        <v>386.75</v>
      </c>
      <c r="J228" s="168" t="n">
        <v>0.644214608920491</v>
      </c>
      <c r="K228" s="168" t="n">
        <v>1</v>
      </c>
      <c r="L228" s="168" t="n">
        <v>1.09</v>
      </c>
      <c r="M228" s="169" t="n">
        <v>2</v>
      </c>
      <c r="N228" s="169" t="n">
        <v>0</v>
      </c>
      <c r="O228" s="168" t="n">
        <v>0</v>
      </c>
      <c r="P228" s="170" t="n">
        <v>0.95</v>
      </c>
      <c r="Q228" s="131" t="inlineStr">
        <is>
          <t>Formül</t>
        </is>
      </c>
      <c r="R228" s="169" t="n">
        <v>1</v>
      </c>
      <c r="S228" s="131" t="inlineStr">
        <is>
          <t>Düşük</t>
        </is>
      </c>
      <c r="T228" s="169" t="n">
        <v>1</v>
      </c>
      <c r="U228" s="169" t="n">
        <v>1</v>
      </c>
      <c r="V228" s="169" t="n">
        <v>0</v>
      </c>
      <c r="W228" s="171" t="n">
        <v>0</v>
      </c>
      <c r="X228" s="171" t="n">
        <v>36695.52</v>
      </c>
      <c r="Y228" s="171" t="n">
        <v>36695.52</v>
      </c>
      <c r="Z228" s="142" t="inlineStr">
        <is>
          <t>Transfer ile kapatılmalı</t>
        </is>
      </c>
      <c r="AA228" s="142" t="inlineStr">
        <is>
          <t>Mağaza: HARMANDALI | Unvan: REYON GÖREVLİSİ | Yönetim normu: 3 | Mevcut: 2 | AI normu: 2 | 90 günlük tahmini açık: 1 | Öneri: Transfer ile kapatılmalı</t>
        </is>
      </c>
    </row>
    <row r="229" ht="45" customHeight="1" s="113">
      <c r="A229" s="131" t="inlineStr">
        <is>
          <t>M026</t>
        </is>
      </c>
      <c r="B229" s="131" t="inlineStr">
        <is>
          <t>HARMANDALI</t>
        </is>
      </c>
      <c r="C229" s="131" t="inlineStr">
        <is>
          <t>DERYA YARDIMCI</t>
        </is>
      </c>
      <c r="D229" s="131" t="inlineStr">
        <is>
          <t>U042</t>
        </is>
      </c>
      <c r="E229" s="131" t="inlineStr">
        <is>
          <t>ŞARKÜTERİ</t>
        </is>
      </c>
      <c r="F229" s="168" t="n">
        <v>1</v>
      </c>
      <c r="G229" s="168" t="n">
        <v>0</v>
      </c>
      <c r="H229" s="168" t="n">
        <v>1434.5</v>
      </c>
      <c r="I229" s="168" t="n">
        <v>382.5</v>
      </c>
      <c r="J229" s="168" t="n">
        <v>3.75032679738562</v>
      </c>
      <c r="K229" s="168" t="n">
        <v>1</v>
      </c>
      <c r="L229" s="168" t="n">
        <v>1.09</v>
      </c>
      <c r="M229" s="169" t="n">
        <v>5</v>
      </c>
      <c r="N229" s="169" t="n">
        <v>5</v>
      </c>
      <c r="O229" s="168" t="n">
        <v>1912.5</v>
      </c>
      <c r="P229" s="170" t="n">
        <v>0.95</v>
      </c>
      <c r="Q229" s="131" t="inlineStr">
        <is>
          <t>Formül</t>
        </is>
      </c>
      <c r="R229" s="169" t="n">
        <v>96</v>
      </c>
      <c r="S229" s="131" t="inlineStr">
        <is>
          <t>Kritik</t>
        </is>
      </c>
      <c r="T229" s="169" t="n">
        <v>5</v>
      </c>
      <c r="U229" s="169" t="n">
        <v>0</v>
      </c>
      <c r="V229" s="169" t="n">
        <v>5</v>
      </c>
      <c r="W229" s="171" t="n">
        <v>289250</v>
      </c>
      <c r="X229" s="171" t="n">
        <v>236659.5</v>
      </c>
      <c r="Y229" s="171" t="n">
        <v>-52590.5</v>
      </c>
      <c r="Z229" s="142" t="inlineStr">
        <is>
          <t>Doğrudan işe alım başlatılmalı</t>
        </is>
      </c>
      <c r="AA229" s="142" t="inlineStr">
        <is>
          <t>Mağaza: HARMANDALI | Unvan: ŞARKÜTERİ | Yönetim normu: 1 | Mevcut: 0 | AI normu: 5 | 90 günlük tahmini açık: 5 | Öneri: Doğrudan işe alım başlatılmalı</t>
        </is>
      </c>
    </row>
    <row r="230" ht="30" customHeight="1" s="113">
      <c r="A230" s="131" t="inlineStr">
        <is>
          <t>M026</t>
        </is>
      </c>
      <c r="B230" s="131" t="inlineStr">
        <is>
          <t>HARMANDALI</t>
        </is>
      </c>
      <c r="C230" s="131" t="inlineStr">
        <is>
          <t>DERYA YARDIMCI</t>
        </is>
      </c>
      <c r="D230" s="131" t="inlineStr">
        <is>
          <t>U013</t>
        </is>
      </c>
      <c r="E230" s="131" t="inlineStr">
        <is>
          <t>KASAP</t>
        </is>
      </c>
      <c r="F230" s="168" t="n">
        <v>1</v>
      </c>
      <c r="G230" s="168" t="n">
        <v>0</v>
      </c>
      <c r="H230" s="168" t="n">
        <v>407.7</v>
      </c>
      <c r="I230" s="168" t="n">
        <v>360</v>
      </c>
      <c r="J230" s="168" t="n">
        <v>1.1325</v>
      </c>
      <c r="K230" s="168" t="n">
        <v>1</v>
      </c>
      <c r="L230" s="168" t="n">
        <v>1.09</v>
      </c>
      <c r="M230" s="169" t="n">
        <v>2</v>
      </c>
      <c r="N230" s="169" t="n">
        <v>2</v>
      </c>
      <c r="O230" s="168" t="n">
        <v>720</v>
      </c>
      <c r="P230" s="170" t="n">
        <v>0.95</v>
      </c>
      <c r="Q230" s="131" t="inlineStr">
        <is>
          <t>Formül</t>
        </is>
      </c>
      <c r="R230" s="169" t="n">
        <v>51</v>
      </c>
      <c r="S230" s="131" t="inlineStr">
        <is>
          <t>Yüksek</t>
        </is>
      </c>
      <c r="T230" s="169" t="n">
        <v>2</v>
      </c>
      <c r="U230" s="169" t="n">
        <v>0</v>
      </c>
      <c r="V230" s="169" t="n">
        <v>2</v>
      </c>
      <c r="W230" s="171" t="n">
        <v>83200</v>
      </c>
      <c r="X230" s="171" t="n">
        <v>68072.75999999999</v>
      </c>
      <c r="Y230" s="171" t="n">
        <v>-15127.24</v>
      </c>
      <c r="Z230" s="142" t="inlineStr">
        <is>
          <t>Doğrudan işe alım başlatılmalı</t>
        </is>
      </c>
      <c r="AA230" s="142" t="inlineStr">
        <is>
          <t>Mağaza: HARMANDALI | Unvan: KASAP | Yönetim normu: 1 | Mevcut: 0 | AI normu: 2 | 90 günlük tahmini açık: 2 | Öneri: Doğrudan işe alım başlatılmalı</t>
        </is>
      </c>
    </row>
    <row r="231" ht="30" customHeight="1" s="113">
      <c r="A231" s="131" t="inlineStr">
        <is>
          <t>M026</t>
        </is>
      </c>
      <c r="B231" s="131" t="inlineStr">
        <is>
          <t>HARMANDALI</t>
        </is>
      </c>
      <c r="C231" s="131" t="inlineStr">
        <is>
          <t>DERYA YARDIMCI</t>
        </is>
      </c>
      <c r="D231" s="131" t="inlineStr">
        <is>
          <t>U017</t>
        </is>
      </c>
      <c r="E231" s="131" t="inlineStr">
        <is>
          <t>MANAV</t>
        </is>
      </c>
      <c r="F231" s="168" t="n">
        <v>2</v>
      </c>
      <c r="G231" s="168" t="n">
        <v>3</v>
      </c>
      <c r="H231" s="168" t="n">
        <v>61</v>
      </c>
      <c r="I231" s="168" t="n">
        <v>386.75</v>
      </c>
      <c r="J231" s="168" t="n">
        <v>0.157724628312864</v>
      </c>
      <c r="K231" s="168" t="n">
        <v>1</v>
      </c>
      <c r="L231" s="168" t="n">
        <v>1.09</v>
      </c>
      <c r="M231" s="169" t="n">
        <v>2</v>
      </c>
      <c r="N231" s="169" t="n">
        <v>-1</v>
      </c>
      <c r="O231" s="168" t="n">
        <v>-386.75</v>
      </c>
      <c r="P231" s="170" t="n">
        <v>0.95</v>
      </c>
      <c r="Q231" s="131" t="inlineStr">
        <is>
          <t>Formül</t>
        </is>
      </c>
      <c r="R231" s="169" t="n">
        <v>0</v>
      </c>
      <c r="S231" s="131" t="inlineStr">
        <is>
          <t>Düşük</t>
        </is>
      </c>
      <c r="T231" s="169" t="n">
        <v>0</v>
      </c>
      <c r="U231" s="169" t="n">
        <v>0</v>
      </c>
      <c r="V231" s="169" t="n">
        <v>0</v>
      </c>
      <c r="W231" s="171" t="n">
        <v>0</v>
      </c>
      <c r="X231" s="171" t="n">
        <v>0</v>
      </c>
      <c r="Y231" s="171" t="n">
        <v>0</v>
      </c>
      <c r="Z231" s="142" t="inlineStr">
        <is>
          <t>Mevcut yapı korunmalı</t>
        </is>
      </c>
      <c r="AA231" s="142" t="inlineStr">
        <is>
          <t>Mağaza: HARMANDALI | Unvan: MANAV | Yönetim normu: 2 | Mevcut: 3 | AI normu: 2 | 90 günlük tahmini açık: 0 | Öneri: Mevcut yapı korunmalı</t>
        </is>
      </c>
    </row>
    <row r="232" ht="45" customHeight="1" s="113">
      <c r="A232" s="131" t="inlineStr">
        <is>
          <t>M026</t>
        </is>
      </c>
      <c r="B232" s="131" t="inlineStr">
        <is>
          <t>HARMANDALI</t>
        </is>
      </c>
      <c r="C232" s="131" t="inlineStr">
        <is>
          <t>DERYA YARDIMCI</t>
        </is>
      </c>
      <c r="D232" s="131" t="inlineStr">
        <is>
          <t>U023</t>
        </is>
      </c>
      <c r="E232" s="131" t="inlineStr">
        <is>
          <t>ONLİNE TOPLAYICI</t>
        </is>
      </c>
      <c r="F232" s="168" t="n">
        <v>0</v>
      </c>
      <c r="G232" s="168" t="n">
        <v>0</v>
      </c>
      <c r="H232" s="168" t="n">
        <v>182</v>
      </c>
      <c r="I232" s="168" t="n">
        <v>404.8</v>
      </c>
      <c r="J232" s="168" t="n">
        <v>0.449604743083004</v>
      </c>
      <c r="K232" s="168" t="n">
        <v>1</v>
      </c>
      <c r="L232" s="168" t="n">
        <v>1.09</v>
      </c>
      <c r="M232" s="169" t="n">
        <v>2</v>
      </c>
      <c r="N232" s="169" t="n">
        <v>2</v>
      </c>
      <c r="O232" s="168" t="n">
        <v>809.6</v>
      </c>
      <c r="P232" s="170" t="n">
        <v>0.95</v>
      </c>
      <c r="Q232" s="131" t="inlineStr">
        <is>
          <t>Formül</t>
        </is>
      </c>
      <c r="R232" s="169" t="n">
        <v>51</v>
      </c>
      <c r="S232" s="131" t="inlineStr">
        <is>
          <t>Yüksek</t>
        </is>
      </c>
      <c r="T232" s="169" t="n">
        <v>2</v>
      </c>
      <c r="U232" s="169" t="n">
        <v>0</v>
      </c>
      <c r="V232" s="169" t="n">
        <v>2</v>
      </c>
      <c r="W232" s="171" t="n">
        <v>148200</v>
      </c>
      <c r="X232" s="171" t="n">
        <v>121254.48</v>
      </c>
      <c r="Y232" s="171" t="n">
        <v>-26945.52</v>
      </c>
      <c r="Z232" s="142" t="inlineStr">
        <is>
          <t>Doğrudan işe alım başlatılmalı</t>
        </is>
      </c>
      <c r="AA232" s="142" t="inlineStr">
        <is>
          <t>Mağaza: HARMANDALI | Unvan: ONLİNE TOPLAYICI | Yönetim normu: 0 | Mevcut: 0 | AI normu: 2 | 90 günlük tahmini açık: 2 | Öneri: Doğrudan işe alım başlatılmalı</t>
        </is>
      </c>
    </row>
    <row r="233" ht="45" customHeight="1" s="113">
      <c r="A233" s="131" t="inlineStr">
        <is>
          <t>M026</t>
        </is>
      </c>
      <c r="B233" s="131" t="inlineStr">
        <is>
          <t>HARMANDALI</t>
        </is>
      </c>
      <c r="C233" s="131" t="inlineStr">
        <is>
          <t>DERYA YARDIMCI</t>
        </is>
      </c>
      <c r="D233" s="131" t="inlineStr">
        <is>
          <t>U024</t>
        </is>
      </c>
      <c r="E233" s="131" t="inlineStr">
        <is>
          <t>ONLİNE ŞOFÖR</t>
        </is>
      </c>
      <c r="F233" s="168" t="n">
        <v>0</v>
      </c>
      <c r="G233" s="168" t="n">
        <v>0</v>
      </c>
      <c r="H233" s="168" t="n">
        <v>312</v>
      </c>
      <c r="I233" s="168" t="n">
        <v>369</v>
      </c>
      <c r="J233" s="168" t="n">
        <v>0.845528455284553</v>
      </c>
      <c r="K233" s="168" t="n">
        <v>1</v>
      </c>
      <c r="L233" s="168" t="n">
        <v>1.09</v>
      </c>
      <c r="M233" s="169" t="n">
        <v>2</v>
      </c>
      <c r="N233" s="169" t="n">
        <v>2</v>
      </c>
      <c r="O233" s="168" t="n">
        <v>738</v>
      </c>
      <c r="P233" s="170" t="n">
        <v>0.95</v>
      </c>
      <c r="Q233" s="131" t="inlineStr">
        <is>
          <t>Formül</t>
        </is>
      </c>
      <c r="R233" s="169" t="n">
        <v>51</v>
      </c>
      <c r="S233" s="131" t="inlineStr">
        <is>
          <t>Yüksek</t>
        </is>
      </c>
      <c r="T233" s="169" t="n">
        <v>2</v>
      </c>
      <c r="U233" s="169" t="n">
        <v>0</v>
      </c>
      <c r="V233" s="169" t="n">
        <v>2</v>
      </c>
      <c r="W233" s="171" t="n">
        <v>154700</v>
      </c>
      <c r="X233" s="171" t="n">
        <v>126572.76</v>
      </c>
      <c r="Y233" s="171" t="n">
        <v>-28127.24</v>
      </c>
      <c r="Z233" s="142" t="inlineStr">
        <is>
          <t>Doğrudan işe alım başlatılmalı</t>
        </is>
      </c>
      <c r="AA233" s="142" t="inlineStr">
        <is>
          <t>Mağaza: HARMANDALI | Unvan: ONLİNE ŞOFÖR | Yönetim normu: 0 | Mevcut: 0 | AI normu: 2 | 90 günlük tahmini açık: 2 | Öneri: Doğrudan işe alım başlatılmalı</t>
        </is>
      </c>
    </row>
    <row r="234" ht="45" customHeight="1" s="113">
      <c r="A234" s="131" t="inlineStr">
        <is>
          <t>M026</t>
        </is>
      </c>
      <c r="B234" s="131" t="inlineStr">
        <is>
          <t>HARMANDALI</t>
        </is>
      </c>
      <c r="C234" s="131" t="inlineStr">
        <is>
          <t>DERYA YARDIMCI</t>
        </is>
      </c>
      <c r="D234" s="131" t="inlineStr">
        <is>
          <t>U002</t>
        </is>
      </c>
      <c r="E234" s="131" t="inlineStr">
        <is>
          <t>BAKLİYAT</t>
        </is>
      </c>
      <c r="F234" s="168" t="n">
        <v>1</v>
      </c>
      <c r="G234" s="168" t="n">
        <v>1</v>
      </c>
      <c r="H234" s="168" t="n">
        <v>20</v>
      </c>
      <c r="I234" s="168" t="n">
        <v>386.75</v>
      </c>
      <c r="J234" s="168" t="n">
        <v>0.0517129928894635</v>
      </c>
      <c r="K234" s="168" t="n">
        <v>1</v>
      </c>
      <c r="L234" s="168" t="n">
        <v>1.09</v>
      </c>
      <c r="M234" s="169" t="n">
        <v>2</v>
      </c>
      <c r="N234" s="169" t="n">
        <v>1</v>
      </c>
      <c r="O234" s="168" t="n">
        <v>386.75</v>
      </c>
      <c r="P234" s="170" t="n">
        <v>0.95</v>
      </c>
      <c r="Q234" s="131" t="inlineStr">
        <is>
          <t>Formül</t>
        </is>
      </c>
      <c r="R234" s="169" t="n">
        <v>36</v>
      </c>
      <c r="S234" s="131" t="inlineStr">
        <is>
          <t>Orta</t>
        </is>
      </c>
      <c r="T234" s="169" t="n">
        <v>2</v>
      </c>
      <c r="U234" s="169" t="n">
        <v>0</v>
      </c>
      <c r="V234" s="169" t="n">
        <v>2</v>
      </c>
      <c r="W234" s="171" t="n">
        <v>89700</v>
      </c>
      <c r="X234" s="171" t="n">
        <v>73391.03999999999</v>
      </c>
      <c r="Y234" s="171" t="n">
        <v>-16308.96</v>
      </c>
      <c r="Z234" s="142" t="inlineStr">
        <is>
          <t>Doğrudan işe alım başlatılmalı</t>
        </is>
      </c>
      <c r="AA234" s="142" t="inlineStr">
        <is>
          <t>Mağaza: HARMANDALI | Unvan: BAKLİYAT | Yönetim normu: 1 | Mevcut: 1 | AI normu: 2 | 90 günlük tahmini açık: 2 | Öneri: Doğrudan işe alım başlatılmalı</t>
        </is>
      </c>
    </row>
    <row r="235" ht="45" customHeight="1" s="113">
      <c r="A235" s="131" t="inlineStr">
        <is>
          <t>M026</t>
        </is>
      </c>
      <c r="B235" s="131" t="inlineStr">
        <is>
          <t>HARMANDALI</t>
        </is>
      </c>
      <c r="C235" s="131" t="inlineStr">
        <is>
          <t>DERYA YARDIMCI</t>
        </is>
      </c>
      <c r="D235" s="131" t="inlineStr">
        <is>
          <t>U034</t>
        </is>
      </c>
      <c r="E235" s="131" t="inlineStr">
        <is>
          <t>UNLU MAMÜLLER</t>
        </is>
      </c>
      <c r="F235" s="168" t="n">
        <v>0</v>
      </c>
      <c r="G235" s="168" t="n">
        <v>0</v>
      </c>
      <c r="H235" s="168" t="n">
        <v>175</v>
      </c>
      <c r="I235" s="168" t="n">
        <v>369</v>
      </c>
      <c r="J235" s="168" t="n">
        <v>0.474254742547426</v>
      </c>
      <c r="K235" s="168" t="n">
        <v>1</v>
      </c>
      <c r="L235" s="168" t="n">
        <v>1.09</v>
      </c>
      <c r="M235" s="169" t="n">
        <v>2</v>
      </c>
      <c r="N235" s="169" t="n">
        <v>2</v>
      </c>
      <c r="O235" s="168" t="n">
        <v>738</v>
      </c>
      <c r="P235" s="170" t="n">
        <v>0.95</v>
      </c>
      <c r="Q235" s="131" t="inlineStr">
        <is>
          <t>Formül</t>
        </is>
      </c>
      <c r="R235" s="169" t="n">
        <v>51</v>
      </c>
      <c r="S235" s="131" t="inlineStr">
        <is>
          <t>Yüksek</t>
        </is>
      </c>
      <c r="T235" s="169" t="n">
        <v>2</v>
      </c>
      <c r="U235" s="169" t="n">
        <v>0</v>
      </c>
      <c r="V235" s="169" t="n">
        <v>2</v>
      </c>
      <c r="W235" s="171" t="n">
        <v>141700</v>
      </c>
      <c r="X235" s="171" t="n">
        <v>115936.2</v>
      </c>
      <c r="Y235" s="171" t="n">
        <v>-25763.8</v>
      </c>
      <c r="Z235" s="142" t="inlineStr">
        <is>
          <t>Doğrudan işe alım başlatılmalı</t>
        </is>
      </c>
      <c r="AA235" s="142" t="inlineStr">
        <is>
          <t>Mağaza: HARMANDALI | Unvan: UNLU MAMÜLLER | Yönetim normu: 0 | Mevcut: 0 | AI normu: 2 | 90 günlük tahmini açık: 2 | Öneri: Doğrudan işe alım başlatılmalı</t>
        </is>
      </c>
    </row>
    <row r="236" ht="45" customHeight="1" s="113">
      <c r="A236" s="131" t="inlineStr">
        <is>
          <t>M027</t>
        </is>
      </c>
      <c r="B236" s="131" t="inlineStr">
        <is>
          <t>HATAY</t>
        </is>
      </c>
      <c r="C236" s="131" t="inlineStr">
        <is>
          <t>ERTAN TEKİ</t>
        </is>
      </c>
      <c r="D236" s="131" t="inlineStr">
        <is>
          <t>U015</t>
        </is>
      </c>
      <c r="E236" s="131" t="inlineStr">
        <is>
          <t>KASİYER</t>
        </is>
      </c>
      <c r="F236" s="168" t="n">
        <v>3</v>
      </c>
      <c r="G236" s="168" t="n">
        <v>3</v>
      </c>
      <c r="H236" s="168" t="n">
        <v>10656</v>
      </c>
      <c r="I236" s="168" t="n">
        <v>414</v>
      </c>
      <c r="J236" s="168" t="n">
        <v>25.7391304347826</v>
      </c>
      <c r="K236" s="168" t="n">
        <v>2</v>
      </c>
      <c r="L236" s="168" t="n">
        <v>1.1</v>
      </c>
      <c r="M236" s="169" t="n">
        <v>29</v>
      </c>
      <c r="N236" s="169" t="n">
        <v>26</v>
      </c>
      <c r="O236" s="168" t="n">
        <v>10764</v>
      </c>
      <c r="P236" s="170" t="n">
        <v>0.95</v>
      </c>
      <c r="Q236" s="131" t="inlineStr">
        <is>
          <t>Formül</t>
        </is>
      </c>
      <c r="R236" s="169" t="n">
        <v>100</v>
      </c>
      <c r="S236" s="131" t="inlineStr">
        <is>
          <t>Kritik</t>
        </is>
      </c>
      <c r="T236" s="169" t="n">
        <v>27</v>
      </c>
      <c r="U236" s="169" t="n">
        <v>0</v>
      </c>
      <c r="V236" s="169" t="n">
        <v>27</v>
      </c>
      <c r="W236" s="171" t="n">
        <v>1298700</v>
      </c>
      <c r="X236" s="171" t="n">
        <v>1062570.96</v>
      </c>
      <c r="Y236" s="171" t="n">
        <v>-236129.04</v>
      </c>
      <c r="Z236" s="142" t="inlineStr">
        <is>
          <t>Doğrudan işe alım başlatılmalı</t>
        </is>
      </c>
      <c r="AA236" s="142" t="inlineStr">
        <is>
          <t>Mağaza: HATAY | Unvan: KASİYER | Yönetim normu: 3 | Mevcut: 3 | AI normu: 29 | 90 günlük tahmini açık: 27 | Öneri: Doğrudan işe alım başlatılmalı</t>
        </is>
      </c>
    </row>
    <row r="237" ht="30" customHeight="1" s="113">
      <c r="A237" s="131" t="inlineStr">
        <is>
          <t>M027</t>
        </is>
      </c>
      <c r="B237" s="131" t="inlineStr">
        <is>
          <t>HATAY</t>
        </is>
      </c>
      <c r="C237" s="131" t="inlineStr">
        <is>
          <t>ERTAN TEKİ</t>
        </is>
      </c>
      <c r="D237" s="131" t="inlineStr">
        <is>
          <t>U026</t>
        </is>
      </c>
      <c r="E237" s="131" t="inlineStr">
        <is>
          <t>REYON GÖREVLİSİ</t>
        </is>
      </c>
      <c r="F237" s="168" t="n">
        <v>2</v>
      </c>
      <c r="G237" s="168" t="n">
        <v>3</v>
      </c>
      <c r="H237" s="168" t="n">
        <v>1300.7</v>
      </c>
      <c r="I237" s="168" t="n">
        <v>386.75</v>
      </c>
      <c r="J237" s="168" t="n">
        <v>3.36315449256626</v>
      </c>
      <c r="K237" s="168" t="n">
        <v>1</v>
      </c>
      <c r="L237" s="168" t="n">
        <v>1.1</v>
      </c>
      <c r="M237" s="169" t="n">
        <v>4</v>
      </c>
      <c r="N237" s="169" t="n">
        <v>1</v>
      </c>
      <c r="O237" s="168" t="n">
        <v>386.75</v>
      </c>
      <c r="P237" s="170" t="n">
        <v>0.95</v>
      </c>
      <c r="Q237" s="131" t="inlineStr">
        <is>
          <t>Formül</t>
        </is>
      </c>
      <c r="R237" s="169" t="n">
        <v>41</v>
      </c>
      <c r="S237" s="131" t="inlineStr">
        <is>
          <t>Orta</t>
        </is>
      </c>
      <c r="T237" s="169" t="n">
        <v>2</v>
      </c>
      <c r="U237" s="169" t="n">
        <v>2</v>
      </c>
      <c r="V237" s="169" t="n">
        <v>0</v>
      </c>
      <c r="W237" s="171" t="n">
        <v>0</v>
      </c>
      <c r="X237" s="171" t="n">
        <v>73391.03999999999</v>
      </c>
      <c r="Y237" s="171" t="n">
        <v>73391.03999999999</v>
      </c>
      <c r="Z237" s="142" t="inlineStr">
        <is>
          <t>Transfer ile kapatılmalı</t>
        </is>
      </c>
      <c r="AA237" s="142" t="inlineStr">
        <is>
          <t>Mağaza: HATAY | Unvan: REYON GÖREVLİSİ | Yönetim normu: 2 | Mevcut: 3 | AI normu: 4 | 90 günlük tahmini açık: 2 | Öneri: Transfer ile kapatılmalı</t>
        </is>
      </c>
    </row>
    <row r="238" ht="30" customHeight="1" s="113">
      <c r="A238" s="131" t="inlineStr">
        <is>
          <t>M027</t>
        </is>
      </c>
      <c r="B238" s="131" t="inlineStr">
        <is>
          <t>HATAY</t>
        </is>
      </c>
      <c r="C238" s="131" t="inlineStr">
        <is>
          <t>ERTAN TEKİ</t>
        </is>
      </c>
      <c r="D238" s="131" t="inlineStr">
        <is>
          <t>U042</t>
        </is>
      </c>
      <c r="E238" s="131" t="inlineStr">
        <is>
          <t>ŞARKÜTERİ</t>
        </is>
      </c>
      <c r="F238" s="168" t="n">
        <v>1</v>
      </c>
      <c r="G238" s="168" t="n">
        <v>1</v>
      </c>
      <c r="H238" s="168" t="n">
        <v>2106</v>
      </c>
      <c r="I238" s="168" t="n">
        <v>382.5</v>
      </c>
      <c r="J238" s="168" t="n">
        <v>5.50588235294118</v>
      </c>
      <c r="K238" s="168" t="n">
        <v>1</v>
      </c>
      <c r="L238" s="168" t="n">
        <v>1.1</v>
      </c>
      <c r="M238" s="169" t="n">
        <v>7</v>
      </c>
      <c r="N238" s="169" t="n">
        <v>6</v>
      </c>
      <c r="O238" s="168" t="n">
        <v>2295</v>
      </c>
      <c r="P238" s="170" t="n">
        <v>0.95</v>
      </c>
      <c r="Q238" s="131" t="inlineStr">
        <is>
          <t>Formül</t>
        </is>
      </c>
      <c r="R238" s="169" t="n">
        <v>100</v>
      </c>
      <c r="S238" s="131" t="inlineStr">
        <is>
          <t>Kritik</t>
        </is>
      </c>
      <c r="T238" s="169" t="n">
        <v>7</v>
      </c>
      <c r="U238" s="169" t="n">
        <v>0</v>
      </c>
      <c r="V238" s="169" t="n">
        <v>7</v>
      </c>
      <c r="W238" s="171" t="n">
        <v>404950</v>
      </c>
      <c r="X238" s="171" t="n">
        <v>331323.3</v>
      </c>
      <c r="Y238" s="171" t="n">
        <v>-73626.7</v>
      </c>
      <c r="Z238" s="142" t="inlineStr">
        <is>
          <t>Doğrudan işe alım başlatılmalı</t>
        </is>
      </c>
      <c r="AA238" s="142" t="inlineStr">
        <is>
          <t>Mağaza: HATAY | Unvan: ŞARKÜTERİ | Yönetim normu: 1 | Mevcut: 1 | AI normu: 7 | 90 günlük tahmini açık: 7 | Öneri: Doğrudan işe alım başlatılmalı</t>
        </is>
      </c>
    </row>
    <row r="239" ht="30" customHeight="1" s="113">
      <c r="A239" s="131" t="inlineStr">
        <is>
          <t>M027</t>
        </is>
      </c>
      <c r="B239" s="131" t="inlineStr">
        <is>
          <t>HATAY</t>
        </is>
      </c>
      <c r="C239" s="131" t="inlineStr">
        <is>
          <t>ERTAN TEKİ</t>
        </is>
      </c>
      <c r="D239" s="131" t="inlineStr">
        <is>
          <t>U013</t>
        </is>
      </c>
      <c r="E239" s="131" t="inlineStr">
        <is>
          <t>KASAP</t>
        </is>
      </c>
      <c r="F239" s="168" t="n">
        <v>1</v>
      </c>
      <c r="G239" s="168" t="n">
        <v>0</v>
      </c>
      <c r="H239" s="168" t="n">
        <v>574.7</v>
      </c>
      <c r="I239" s="168" t="n">
        <v>360</v>
      </c>
      <c r="J239" s="168" t="n">
        <v>1.59638888888889</v>
      </c>
      <c r="K239" s="168" t="n">
        <v>1</v>
      </c>
      <c r="L239" s="168" t="n">
        <v>1.1</v>
      </c>
      <c r="M239" s="169" t="n">
        <v>2</v>
      </c>
      <c r="N239" s="169" t="n">
        <v>2</v>
      </c>
      <c r="O239" s="168" t="n">
        <v>720</v>
      </c>
      <c r="P239" s="170" t="n">
        <v>0.95</v>
      </c>
      <c r="Q239" s="131" t="inlineStr">
        <is>
          <t>Formül</t>
        </is>
      </c>
      <c r="R239" s="169" t="n">
        <v>51</v>
      </c>
      <c r="S239" s="131" t="inlineStr">
        <is>
          <t>Yüksek</t>
        </is>
      </c>
      <c r="T239" s="169" t="n">
        <v>2</v>
      </c>
      <c r="U239" s="169" t="n">
        <v>0</v>
      </c>
      <c r="V239" s="169" t="n">
        <v>2</v>
      </c>
      <c r="W239" s="171" t="n">
        <v>83200</v>
      </c>
      <c r="X239" s="171" t="n">
        <v>68072.75999999999</v>
      </c>
      <c r="Y239" s="171" t="n">
        <v>-15127.24</v>
      </c>
      <c r="Z239" s="142" t="inlineStr">
        <is>
          <t>Doğrudan işe alım başlatılmalı</t>
        </is>
      </c>
      <c r="AA239" s="142" t="inlineStr">
        <is>
          <t>Mağaza: HATAY | Unvan: KASAP | Yönetim normu: 1 | Mevcut: 0 | AI normu: 2 | 90 günlük tahmini açık: 2 | Öneri: Doğrudan işe alım başlatılmalı</t>
        </is>
      </c>
    </row>
    <row r="240" ht="30" customHeight="1" s="113">
      <c r="A240" s="131" t="inlineStr">
        <is>
          <t>M027</t>
        </is>
      </c>
      <c r="B240" s="131" t="inlineStr">
        <is>
          <t>HATAY</t>
        </is>
      </c>
      <c r="C240" s="131" t="inlineStr">
        <is>
          <t>ERTAN TEKİ</t>
        </is>
      </c>
      <c r="D240" s="131" t="inlineStr">
        <is>
          <t>U017</t>
        </is>
      </c>
      <c r="E240" s="131" t="inlineStr">
        <is>
          <t>MANAV</t>
        </is>
      </c>
      <c r="F240" s="168" t="n">
        <v>2</v>
      </c>
      <c r="G240" s="168" t="n">
        <v>2</v>
      </c>
      <c r="H240" s="168" t="n">
        <v>223.4</v>
      </c>
      <c r="I240" s="168" t="n">
        <v>386.75</v>
      </c>
      <c r="J240" s="168" t="n">
        <v>0.577634130575307</v>
      </c>
      <c r="K240" s="168" t="n">
        <v>1</v>
      </c>
      <c r="L240" s="168" t="n">
        <v>1.1</v>
      </c>
      <c r="M240" s="169" t="n">
        <v>2</v>
      </c>
      <c r="N240" s="169" t="n">
        <v>0</v>
      </c>
      <c r="O240" s="168" t="n">
        <v>0</v>
      </c>
      <c r="P240" s="170" t="n">
        <v>0.95</v>
      </c>
      <c r="Q240" s="131" t="inlineStr">
        <is>
          <t>Formül</t>
        </is>
      </c>
      <c r="R240" s="169" t="n">
        <v>1</v>
      </c>
      <c r="S240" s="131" t="inlineStr">
        <is>
          <t>Düşük</t>
        </is>
      </c>
      <c r="T240" s="169" t="n">
        <v>1</v>
      </c>
      <c r="U240" s="169" t="n">
        <v>1</v>
      </c>
      <c r="V240" s="169" t="n">
        <v>0</v>
      </c>
      <c r="W240" s="171" t="n">
        <v>0</v>
      </c>
      <c r="X240" s="171" t="n">
        <v>44672.76</v>
      </c>
      <c r="Y240" s="171" t="n">
        <v>44672.76</v>
      </c>
      <c r="Z240" s="142" t="inlineStr">
        <is>
          <t>Transfer ile kapatılmalı</t>
        </is>
      </c>
      <c r="AA240" s="142" t="inlineStr">
        <is>
          <t>Mağaza: HATAY | Unvan: MANAV | Yönetim normu: 2 | Mevcut: 2 | AI normu: 2 | 90 günlük tahmini açık: 1 | Öneri: Transfer ile kapatılmalı</t>
        </is>
      </c>
    </row>
    <row r="241" ht="45" customHeight="1" s="113">
      <c r="A241" s="131" t="inlineStr">
        <is>
          <t>M027</t>
        </is>
      </c>
      <c r="B241" s="131" t="inlineStr">
        <is>
          <t>HATAY</t>
        </is>
      </c>
      <c r="C241" s="131" t="inlineStr">
        <is>
          <t>ERTAN TEKİ</t>
        </is>
      </c>
      <c r="D241" s="131" t="inlineStr">
        <is>
          <t>U023</t>
        </is>
      </c>
      <c r="E241" s="131" t="inlineStr">
        <is>
          <t>ONLİNE TOPLAYICI</t>
        </is>
      </c>
      <c r="F241" s="168" t="n">
        <v>0</v>
      </c>
      <c r="G241" s="168" t="n">
        <v>0</v>
      </c>
      <c r="H241" s="168" t="n">
        <v>539</v>
      </c>
      <c r="I241" s="168" t="n">
        <v>404.8</v>
      </c>
      <c r="J241" s="168" t="n">
        <v>1.33152173913044</v>
      </c>
      <c r="K241" s="168" t="n">
        <v>1</v>
      </c>
      <c r="L241" s="168" t="n">
        <v>1.1</v>
      </c>
      <c r="M241" s="169" t="n">
        <v>2</v>
      </c>
      <c r="N241" s="169" t="n">
        <v>2</v>
      </c>
      <c r="O241" s="168" t="n">
        <v>809.6</v>
      </c>
      <c r="P241" s="170" t="n">
        <v>0.95</v>
      </c>
      <c r="Q241" s="131" t="inlineStr">
        <is>
          <t>Formül</t>
        </is>
      </c>
      <c r="R241" s="169" t="n">
        <v>51</v>
      </c>
      <c r="S241" s="131" t="inlineStr">
        <is>
          <t>Yüksek</t>
        </is>
      </c>
      <c r="T241" s="169" t="n">
        <v>2</v>
      </c>
      <c r="U241" s="169" t="n">
        <v>0</v>
      </c>
      <c r="V241" s="169" t="n">
        <v>2</v>
      </c>
      <c r="W241" s="171" t="n">
        <v>148200</v>
      </c>
      <c r="X241" s="171" t="n">
        <v>121254.48</v>
      </c>
      <c r="Y241" s="171" t="n">
        <v>-26945.52</v>
      </c>
      <c r="Z241" s="142" t="inlineStr">
        <is>
          <t>Doğrudan işe alım başlatılmalı</t>
        </is>
      </c>
      <c r="AA241" s="142" t="inlineStr">
        <is>
          <t>Mağaza: HATAY | Unvan: ONLİNE TOPLAYICI | Yönetim normu: 0 | Mevcut: 0 | AI normu: 2 | 90 günlük tahmini açık: 2 | Öneri: Doğrudan işe alım başlatılmalı</t>
        </is>
      </c>
    </row>
    <row r="242" ht="30" customHeight="1" s="113">
      <c r="A242" s="131" t="inlineStr">
        <is>
          <t>M027</t>
        </is>
      </c>
      <c r="B242" s="131" t="inlineStr">
        <is>
          <t>HATAY</t>
        </is>
      </c>
      <c r="C242" s="131" t="inlineStr">
        <is>
          <t>ERTAN TEKİ</t>
        </is>
      </c>
      <c r="D242" s="131" t="inlineStr">
        <is>
          <t>U024</t>
        </is>
      </c>
      <c r="E242" s="131" t="inlineStr">
        <is>
          <t>ONLİNE ŞOFÖR</t>
        </is>
      </c>
      <c r="F242" s="168" t="n">
        <v>0</v>
      </c>
      <c r="G242" s="168" t="n">
        <v>0</v>
      </c>
      <c r="H242" s="168" t="n">
        <v>924</v>
      </c>
      <c r="I242" s="168" t="n">
        <v>369</v>
      </c>
      <c r="J242" s="168" t="n">
        <v>2.50406504065041</v>
      </c>
      <c r="K242" s="168" t="n">
        <v>1</v>
      </c>
      <c r="L242" s="168" t="n">
        <v>1.1</v>
      </c>
      <c r="M242" s="169" t="n">
        <v>3</v>
      </c>
      <c r="N242" s="169" t="n">
        <v>3</v>
      </c>
      <c r="O242" s="168" t="n">
        <v>1107</v>
      </c>
      <c r="P242" s="170" t="n">
        <v>0.95</v>
      </c>
      <c r="Q242" s="131" t="inlineStr">
        <is>
          <t>Formül</t>
        </is>
      </c>
      <c r="R242" s="169" t="n">
        <v>66</v>
      </c>
      <c r="S242" s="131" t="inlineStr">
        <is>
          <t>Yüksek</t>
        </is>
      </c>
      <c r="T242" s="169" t="n">
        <v>3</v>
      </c>
      <c r="U242" s="169" t="n">
        <v>0</v>
      </c>
      <c r="V242" s="169" t="n">
        <v>3</v>
      </c>
      <c r="W242" s="171" t="n">
        <v>232050</v>
      </c>
      <c r="X242" s="171" t="n">
        <v>189859.14</v>
      </c>
      <c r="Y242" s="171" t="n">
        <v>-42190.86</v>
      </c>
      <c r="Z242" s="142" t="inlineStr">
        <is>
          <t>Doğrudan işe alım başlatılmalı</t>
        </is>
      </c>
      <c r="AA242" s="142" t="inlineStr">
        <is>
          <t>Mağaza: HATAY | Unvan: ONLİNE ŞOFÖR | Yönetim normu: 0 | Mevcut: 0 | AI normu: 3 | 90 günlük tahmini açık: 3 | Öneri: Doğrudan işe alım başlatılmalı</t>
        </is>
      </c>
    </row>
    <row r="243" ht="30" customHeight="1" s="113">
      <c r="A243" s="131" t="inlineStr">
        <is>
          <t>M027</t>
        </is>
      </c>
      <c r="B243" s="131" t="inlineStr">
        <is>
          <t>HATAY</t>
        </is>
      </c>
      <c r="C243" s="131" t="inlineStr">
        <is>
          <t>ERTAN TEKİ</t>
        </is>
      </c>
      <c r="D243" s="131" t="inlineStr">
        <is>
          <t>U002</t>
        </is>
      </c>
      <c r="E243" s="131" t="inlineStr">
        <is>
          <t>BAKLİYAT</t>
        </is>
      </c>
      <c r="F243" s="168" t="n">
        <v>1</v>
      </c>
      <c r="G243" s="168" t="n">
        <v>1</v>
      </c>
      <c r="H243" s="168" t="n">
        <v>94</v>
      </c>
      <c r="I243" s="168" t="n">
        <v>386.75</v>
      </c>
      <c r="J243" s="168" t="n">
        <v>0.243051066580478</v>
      </c>
      <c r="K243" s="168" t="n">
        <v>1</v>
      </c>
      <c r="L243" s="168" t="n">
        <v>1.1</v>
      </c>
      <c r="M243" s="169" t="n">
        <v>2</v>
      </c>
      <c r="N243" s="169" t="n">
        <v>1</v>
      </c>
      <c r="O243" s="168" t="n">
        <v>386.75</v>
      </c>
      <c r="P243" s="170" t="n">
        <v>0.95</v>
      </c>
      <c r="Q243" s="131" t="inlineStr">
        <is>
          <t>Formül</t>
        </is>
      </c>
      <c r="R243" s="169" t="n">
        <v>36</v>
      </c>
      <c r="S243" s="131" t="inlineStr">
        <is>
          <t>Orta</t>
        </is>
      </c>
      <c r="T243" s="169" t="n">
        <v>2</v>
      </c>
      <c r="U243" s="169" t="n">
        <v>0</v>
      </c>
      <c r="V243" s="169" t="n">
        <v>2</v>
      </c>
      <c r="W243" s="171" t="n">
        <v>89700</v>
      </c>
      <c r="X243" s="171" t="n">
        <v>73391.03999999999</v>
      </c>
      <c r="Y243" s="171" t="n">
        <v>-16308.96</v>
      </c>
      <c r="Z243" s="142" t="inlineStr">
        <is>
          <t>Doğrudan işe alım başlatılmalı</t>
        </is>
      </c>
      <c r="AA243" s="142" t="inlineStr">
        <is>
          <t>Mağaza: HATAY | Unvan: BAKLİYAT | Yönetim normu: 1 | Mevcut: 1 | AI normu: 2 | 90 günlük tahmini açık: 2 | Öneri: Doğrudan işe alım başlatılmalı</t>
        </is>
      </c>
    </row>
    <row r="244" ht="45" customHeight="1" s="113">
      <c r="A244" s="131" t="inlineStr">
        <is>
          <t>M027</t>
        </is>
      </c>
      <c r="B244" s="131" t="inlineStr">
        <is>
          <t>HATAY</t>
        </is>
      </c>
      <c r="C244" s="131" t="inlineStr">
        <is>
          <t>ERTAN TEKİ</t>
        </is>
      </c>
      <c r="D244" s="131" t="inlineStr">
        <is>
          <t>U034</t>
        </is>
      </c>
      <c r="E244" s="131" t="inlineStr">
        <is>
          <t>UNLU MAMÜLLER</t>
        </is>
      </c>
      <c r="F244" s="168" t="n">
        <v>0</v>
      </c>
      <c r="G244" s="168" t="n">
        <v>0</v>
      </c>
      <c r="H244" s="168" t="n">
        <v>250</v>
      </c>
      <c r="I244" s="168" t="n">
        <v>369</v>
      </c>
      <c r="J244" s="168" t="n">
        <v>0.677506775067751</v>
      </c>
      <c r="K244" s="168" t="n">
        <v>1</v>
      </c>
      <c r="L244" s="168" t="n">
        <v>1.1</v>
      </c>
      <c r="M244" s="169" t="n">
        <v>2</v>
      </c>
      <c r="N244" s="169" t="n">
        <v>2</v>
      </c>
      <c r="O244" s="168" t="n">
        <v>738</v>
      </c>
      <c r="P244" s="170" t="n">
        <v>0.95</v>
      </c>
      <c r="Q244" s="131" t="inlineStr">
        <is>
          <t>Formül</t>
        </is>
      </c>
      <c r="R244" s="169" t="n">
        <v>51</v>
      </c>
      <c r="S244" s="131" t="inlineStr">
        <is>
          <t>Yüksek</t>
        </is>
      </c>
      <c r="T244" s="169" t="n">
        <v>2</v>
      </c>
      <c r="U244" s="169" t="n">
        <v>0</v>
      </c>
      <c r="V244" s="169" t="n">
        <v>2</v>
      </c>
      <c r="W244" s="171" t="n">
        <v>141700</v>
      </c>
      <c r="X244" s="171" t="n">
        <v>115936.2</v>
      </c>
      <c r="Y244" s="171" t="n">
        <v>-25763.8</v>
      </c>
      <c r="Z244" s="142" t="inlineStr">
        <is>
          <t>Doğrudan işe alım başlatılmalı</t>
        </is>
      </c>
      <c r="AA244" s="142" t="inlineStr">
        <is>
          <t>Mağaza: HATAY | Unvan: UNLU MAMÜLLER | Yönetim normu: 0 | Mevcut: 0 | AI normu: 2 | 90 günlük tahmini açık: 2 | Öneri: Doğrudan işe alım başlatılmalı</t>
        </is>
      </c>
    </row>
    <row r="245" ht="45" customHeight="1" s="113">
      <c r="A245" s="131" t="inlineStr">
        <is>
          <t>M028</t>
        </is>
      </c>
      <c r="B245" s="131" t="inlineStr">
        <is>
          <t>KARŞIYAKA-1</t>
        </is>
      </c>
      <c r="C245" s="131" t="inlineStr">
        <is>
          <t>DERYA YARDIMCI</t>
        </is>
      </c>
      <c r="D245" s="131" t="inlineStr">
        <is>
          <t>U015</t>
        </is>
      </c>
      <c r="E245" s="131" t="inlineStr">
        <is>
          <t>KASİYER</t>
        </is>
      </c>
      <c r="F245" s="168" t="n">
        <v>2</v>
      </c>
      <c r="G245" s="168" t="n">
        <v>2</v>
      </c>
      <c r="H245" s="168" t="n">
        <v>5499</v>
      </c>
      <c r="I245" s="168" t="n">
        <v>414</v>
      </c>
      <c r="J245" s="168" t="n">
        <v>13.2826086956522</v>
      </c>
      <c r="K245" s="168" t="n">
        <v>2</v>
      </c>
      <c r="L245" s="168" t="n">
        <v>1.12</v>
      </c>
      <c r="M245" s="169" t="n">
        <v>15</v>
      </c>
      <c r="N245" s="169" t="n">
        <v>13</v>
      </c>
      <c r="O245" s="168" t="n">
        <v>5382</v>
      </c>
      <c r="P245" s="170" t="n">
        <v>0.95</v>
      </c>
      <c r="Q245" s="131" t="inlineStr">
        <is>
          <t>Formül</t>
        </is>
      </c>
      <c r="R245" s="169" t="n">
        <v>100</v>
      </c>
      <c r="S245" s="131" t="inlineStr">
        <is>
          <t>Kritik</t>
        </is>
      </c>
      <c r="T245" s="169" t="n">
        <v>14</v>
      </c>
      <c r="U245" s="169" t="n">
        <v>0</v>
      </c>
      <c r="V245" s="169" t="n">
        <v>14</v>
      </c>
      <c r="W245" s="171" t="n">
        <v>673400</v>
      </c>
      <c r="X245" s="171" t="n">
        <v>550962.72</v>
      </c>
      <c r="Y245" s="171" t="n">
        <v>-122437.28</v>
      </c>
      <c r="Z245" s="142" t="inlineStr">
        <is>
          <t>Doğrudan işe alım başlatılmalı</t>
        </is>
      </c>
      <c r="AA245" s="142" t="inlineStr">
        <is>
          <t>Mağaza: KARŞIYAKA-1 | Unvan: KASİYER | Yönetim normu: 2 | Mevcut: 2 | AI normu: 15 | 90 günlük tahmini açık: 14 | Öneri: Doğrudan işe alım başlatılmalı</t>
        </is>
      </c>
    </row>
    <row r="246" ht="45" customHeight="1" s="113">
      <c r="A246" s="131" t="inlineStr">
        <is>
          <t>M028</t>
        </is>
      </c>
      <c r="B246" s="131" t="inlineStr">
        <is>
          <t>KARŞIYAKA-1</t>
        </is>
      </c>
      <c r="C246" s="131" t="inlineStr">
        <is>
          <t>DERYA YARDIMCI</t>
        </is>
      </c>
      <c r="D246" s="131" t="inlineStr">
        <is>
          <t>U026</t>
        </is>
      </c>
      <c r="E246" s="131" t="inlineStr">
        <is>
          <t>REYON GÖREVLİSİ</t>
        </is>
      </c>
      <c r="F246" s="168" t="n">
        <v>2</v>
      </c>
      <c r="G246" s="168" t="n">
        <v>2</v>
      </c>
      <c r="H246" s="168" t="n">
        <v>700.9</v>
      </c>
      <c r="I246" s="168" t="n">
        <v>386.75</v>
      </c>
      <c r="J246" s="168" t="n">
        <v>1.81228183581125</v>
      </c>
      <c r="K246" s="168" t="n">
        <v>1</v>
      </c>
      <c r="L246" s="168" t="n">
        <v>1.12</v>
      </c>
      <c r="M246" s="169" t="n">
        <v>3</v>
      </c>
      <c r="N246" s="169" t="n">
        <v>1</v>
      </c>
      <c r="O246" s="168" t="n">
        <v>386.75</v>
      </c>
      <c r="P246" s="170" t="n">
        <v>0.95</v>
      </c>
      <c r="Q246" s="131" t="inlineStr">
        <is>
          <t>Formül</t>
        </is>
      </c>
      <c r="R246" s="169" t="n">
        <v>36</v>
      </c>
      <c r="S246" s="131" t="inlineStr">
        <is>
          <t>Orta</t>
        </is>
      </c>
      <c r="T246" s="169" t="n">
        <v>2</v>
      </c>
      <c r="U246" s="169" t="n">
        <v>2</v>
      </c>
      <c r="V246" s="169" t="n">
        <v>0</v>
      </c>
      <c r="W246" s="171" t="n">
        <v>0</v>
      </c>
      <c r="X246" s="171" t="n">
        <v>73391.03999999999</v>
      </c>
      <c r="Y246" s="171" t="n">
        <v>73391.03999999999</v>
      </c>
      <c r="Z246" s="142" t="inlineStr">
        <is>
          <t>Transfer ile kapatılmalı</t>
        </is>
      </c>
      <c r="AA246" s="142" t="inlineStr">
        <is>
          <t>Mağaza: KARŞIYAKA-1 | Unvan: REYON GÖREVLİSİ | Yönetim normu: 2 | Mevcut: 2 | AI normu: 3 | 90 günlük tahmini açık: 2 | Öneri: Transfer ile kapatılmalı</t>
        </is>
      </c>
    </row>
    <row r="247" ht="45" customHeight="1" s="113">
      <c r="A247" s="131" t="inlineStr">
        <is>
          <t>M028</t>
        </is>
      </c>
      <c r="B247" s="131" t="inlineStr">
        <is>
          <t>KARŞIYAKA-1</t>
        </is>
      </c>
      <c r="C247" s="131" t="inlineStr">
        <is>
          <t>DERYA YARDIMCI</t>
        </is>
      </c>
      <c r="D247" s="131" t="inlineStr">
        <is>
          <t>U042</t>
        </is>
      </c>
      <c r="E247" s="131" t="inlineStr">
        <is>
          <t>ŞARKÜTERİ</t>
        </is>
      </c>
      <c r="F247" s="168" t="n">
        <v>1</v>
      </c>
      <c r="G247" s="168" t="n">
        <v>0</v>
      </c>
      <c r="H247" s="168" t="n">
        <v>1220</v>
      </c>
      <c r="I247" s="168" t="n">
        <v>382.5</v>
      </c>
      <c r="J247" s="168" t="n">
        <v>3.18954248366013</v>
      </c>
      <c r="K247" s="168" t="n">
        <v>1</v>
      </c>
      <c r="L247" s="168" t="n">
        <v>1.12</v>
      </c>
      <c r="M247" s="169" t="n">
        <v>4</v>
      </c>
      <c r="N247" s="169" t="n">
        <v>4</v>
      </c>
      <c r="O247" s="168" t="n">
        <v>1530</v>
      </c>
      <c r="P247" s="170" t="n">
        <v>0.95</v>
      </c>
      <c r="Q247" s="131" t="inlineStr">
        <is>
          <t>Formül</t>
        </is>
      </c>
      <c r="R247" s="169" t="n">
        <v>81</v>
      </c>
      <c r="S247" s="131" t="inlineStr">
        <is>
          <t>Kritik</t>
        </is>
      </c>
      <c r="T247" s="169" t="n">
        <v>4</v>
      </c>
      <c r="U247" s="169" t="n">
        <v>0</v>
      </c>
      <c r="V247" s="169" t="n">
        <v>4</v>
      </c>
      <c r="W247" s="171" t="n">
        <v>231400</v>
      </c>
      <c r="X247" s="171" t="n">
        <v>189327.6</v>
      </c>
      <c r="Y247" s="171" t="n">
        <v>-42072.4</v>
      </c>
      <c r="Z247" s="142" t="inlineStr">
        <is>
          <t>Doğrudan işe alım başlatılmalı</t>
        </is>
      </c>
      <c r="AA247" s="142" t="inlineStr">
        <is>
          <t>Mağaza: KARŞIYAKA-1 | Unvan: ŞARKÜTERİ | Yönetim normu: 1 | Mevcut: 0 | AI normu: 4 | 90 günlük tahmini açık: 4 | Öneri: Doğrudan işe alım başlatılmalı</t>
        </is>
      </c>
    </row>
    <row r="248" ht="30" customHeight="1" s="113">
      <c r="A248" s="131" t="inlineStr">
        <is>
          <t>M028</t>
        </is>
      </c>
      <c r="B248" s="131" t="inlineStr">
        <is>
          <t>KARŞIYAKA-1</t>
        </is>
      </c>
      <c r="C248" s="131" t="inlineStr">
        <is>
          <t>DERYA YARDIMCI</t>
        </is>
      </c>
      <c r="D248" s="131" t="inlineStr">
        <is>
          <t>U013</t>
        </is>
      </c>
      <c r="E248" s="131" t="inlineStr">
        <is>
          <t>KASAP</t>
        </is>
      </c>
      <c r="F248" s="168" t="n">
        <v>1</v>
      </c>
      <c r="G248" s="168" t="n">
        <v>0</v>
      </c>
      <c r="H248" s="168" t="n">
        <v>357.4</v>
      </c>
      <c r="I248" s="168" t="n">
        <v>360</v>
      </c>
      <c r="J248" s="168" t="n">
        <v>0.992777777777778</v>
      </c>
      <c r="K248" s="168" t="n">
        <v>1</v>
      </c>
      <c r="L248" s="168" t="n">
        <v>1.12</v>
      </c>
      <c r="M248" s="169" t="n">
        <v>2</v>
      </c>
      <c r="N248" s="169" t="n">
        <v>2</v>
      </c>
      <c r="O248" s="168" t="n">
        <v>720</v>
      </c>
      <c r="P248" s="170" t="n">
        <v>0.95</v>
      </c>
      <c r="Q248" s="131" t="inlineStr">
        <is>
          <t>Formül</t>
        </is>
      </c>
      <c r="R248" s="169" t="n">
        <v>51</v>
      </c>
      <c r="S248" s="131" t="inlineStr">
        <is>
          <t>Yüksek</t>
        </is>
      </c>
      <c r="T248" s="169" t="n">
        <v>2</v>
      </c>
      <c r="U248" s="169" t="n">
        <v>0</v>
      </c>
      <c r="V248" s="169" t="n">
        <v>2</v>
      </c>
      <c r="W248" s="171" t="n">
        <v>83200</v>
      </c>
      <c r="X248" s="171" t="n">
        <v>68072.75999999999</v>
      </c>
      <c r="Y248" s="171" t="n">
        <v>-15127.24</v>
      </c>
      <c r="Z248" s="142" t="inlineStr">
        <is>
          <t>Doğrudan işe alım başlatılmalı</t>
        </is>
      </c>
      <c r="AA248" s="142" t="inlineStr">
        <is>
          <t>Mağaza: KARŞIYAKA-1 | Unvan: KASAP | Yönetim normu: 1 | Mevcut: 0 | AI normu: 2 | 90 günlük tahmini açık: 2 | Öneri: Doğrudan işe alım başlatılmalı</t>
        </is>
      </c>
    </row>
    <row r="249" ht="30" customHeight="1" s="113">
      <c r="A249" s="131" t="inlineStr">
        <is>
          <t>M028</t>
        </is>
      </c>
      <c r="B249" s="131" t="inlineStr">
        <is>
          <t>KARŞIYAKA-1</t>
        </is>
      </c>
      <c r="C249" s="131" t="inlineStr">
        <is>
          <t>DERYA YARDIMCI</t>
        </is>
      </c>
      <c r="D249" s="131" t="inlineStr">
        <is>
          <t>U017</t>
        </is>
      </c>
      <c r="E249" s="131" t="inlineStr">
        <is>
          <t>MANAV</t>
        </is>
      </c>
      <c r="F249" s="168" t="n">
        <v>2</v>
      </c>
      <c r="G249" s="168" t="n">
        <v>1</v>
      </c>
      <c r="H249" s="168" t="n">
        <v>118.4</v>
      </c>
      <c r="I249" s="168" t="n">
        <v>386.75</v>
      </c>
      <c r="J249" s="168" t="n">
        <v>0.306140917905624</v>
      </c>
      <c r="K249" s="168" t="n">
        <v>1</v>
      </c>
      <c r="L249" s="168" t="n">
        <v>1.12</v>
      </c>
      <c r="M249" s="169" t="n">
        <v>2</v>
      </c>
      <c r="N249" s="169" t="n">
        <v>1</v>
      </c>
      <c r="O249" s="168" t="n">
        <v>386.75</v>
      </c>
      <c r="P249" s="170" t="n">
        <v>0.95</v>
      </c>
      <c r="Q249" s="131" t="inlineStr">
        <is>
          <t>Formül</t>
        </is>
      </c>
      <c r="R249" s="169" t="n">
        <v>36</v>
      </c>
      <c r="S249" s="131" t="inlineStr">
        <is>
          <t>Orta</t>
        </is>
      </c>
      <c r="T249" s="169" t="n">
        <v>2</v>
      </c>
      <c r="U249" s="169" t="n">
        <v>2</v>
      </c>
      <c r="V249" s="169" t="n">
        <v>0</v>
      </c>
      <c r="W249" s="171" t="n">
        <v>0</v>
      </c>
      <c r="X249" s="171" t="n">
        <v>89345.52</v>
      </c>
      <c r="Y249" s="171" t="n">
        <v>89345.52</v>
      </c>
      <c r="Z249" s="142" t="inlineStr">
        <is>
          <t>Transfer ile kapatılmalı</t>
        </is>
      </c>
      <c r="AA249" s="142" t="inlineStr">
        <is>
          <t>Mağaza: KARŞIYAKA-1 | Unvan: MANAV | Yönetim normu: 2 | Mevcut: 1 | AI normu: 2 | 90 günlük tahmini açık: 2 | Öneri: Transfer ile kapatılmalı</t>
        </is>
      </c>
    </row>
    <row r="250" ht="45" customHeight="1" s="113">
      <c r="A250" s="131" t="inlineStr">
        <is>
          <t>M028</t>
        </is>
      </c>
      <c r="B250" s="131" t="inlineStr">
        <is>
          <t>KARŞIYAKA-1</t>
        </is>
      </c>
      <c r="C250" s="131" t="inlineStr">
        <is>
          <t>DERYA YARDIMCI</t>
        </is>
      </c>
      <c r="D250" s="131" t="inlineStr">
        <is>
          <t>U023</t>
        </is>
      </c>
      <c r="E250" s="131" t="inlineStr">
        <is>
          <t>ONLİNE TOPLAYICI</t>
        </is>
      </c>
      <c r="F250" s="168" t="n">
        <v>0</v>
      </c>
      <c r="G250" s="168" t="n">
        <v>0</v>
      </c>
      <c r="H250" s="168" t="n">
        <v>1260</v>
      </c>
      <c r="I250" s="168" t="n">
        <v>404.8</v>
      </c>
      <c r="J250" s="168" t="n">
        <v>3.11264822134387</v>
      </c>
      <c r="K250" s="168" t="n">
        <v>1</v>
      </c>
      <c r="L250" s="168" t="n">
        <v>1.12</v>
      </c>
      <c r="M250" s="169" t="n">
        <v>4</v>
      </c>
      <c r="N250" s="169" t="n">
        <v>4</v>
      </c>
      <c r="O250" s="168" t="n">
        <v>1619.2</v>
      </c>
      <c r="P250" s="170" t="n">
        <v>0.95</v>
      </c>
      <c r="Q250" s="131" t="inlineStr">
        <is>
          <t>Formül</t>
        </is>
      </c>
      <c r="R250" s="169" t="n">
        <v>81</v>
      </c>
      <c r="S250" s="131" t="inlineStr">
        <is>
          <t>Kritik</t>
        </is>
      </c>
      <c r="T250" s="169" t="n">
        <v>4</v>
      </c>
      <c r="U250" s="169" t="n">
        <v>0</v>
      </c>
      <c r="V250" s="169" t="n">
        <v>4</v>
      </c>
      <c r="W250" s="171" t="n">
        <v>296400</v>
      </c>
      <c r="X250" s="171" t="n">
        <v>242508.96</v>
      </c>
      <c r="Y250" s="171" t="n">
        <v>-53891.04</v>
      </c>
      <c r="Z250" s="142" t="inlineStr">
        <is>
          <t>Doğrudan işe alım başlatılmalı</t>
        </is>
      </c>
      <c r="AA250" s="142" t="inlineStr">
        <is>
          <t>Mağaza: KARŞIYAKA-1 | Unvan: ONLİNE TOPLAYICI | Yönetim normu: 0 | Mevcut: 0 | AI normu: 4 | 90 günlük tahmini açık: 4 | Öneri: Doğrudan işe alım başlatılmalı</t>
        </is>
      </c>
    </row>
    <row r="251" ht="45" customHeight="1" s="113">
      <c r="A251" s="131" t="inlineStr">
        <is>
          <t>M028</t>
        </is>
      </c>
      <c r="B251" s="131" t="inlineStr">
        <is>
          <t>KARŞIYAKA-1</t>
        </is>
      </c>
      <c r="C251" s="131" t="inlineStr">
        <is>
          <t>DERYA YARDIMCI</t>
        </is>
      </c>
      <c r="D251" s="131" t="inlineStr">
        <is>
          <t>U024</t>
        </is>
      </c>
      <c r="E251" s="131" t="inlineStr">
        <is>
          <t>ONLİNE ŞOFÖR</t>
        </is>
      </c>
      <c r="F251" s="168" t="n">
        <v>0</v>
      </c>
      <c r="G251" s="168" t="n">
        <v>0</v>
      </c>
      <c r="H251" s="168" t="n">
        <v>2160</v>
      </c>
      <c r="I251" s="168" t="n">
        <v>369</v>
      </c>
      <c r="J251" s="168" t="n">
        <v>5.85365853658537</v>
      </c>
      <c r="K251" s="168" t="n">
        <v>1</v>
      </c>
      <c r="L251" s="168" t="n">
        <v>1.12</v>
      </c>
      <c r="M251" s="169" t="n">
        <v>7</v>
      </c>
      <c r="N251" s="169" t="n">
        <v>7</v>
      </c>
      <c r="O251" s="168" t="n">
        <v>2583</v>
      </c>
      <c r="P251" s="170" t="n">
        <v>0.95</v>
      </c>
      <c r="Q251" s="131" t="inlineStr">
        <is>
          <t>Formül</t>
        </is>
      </c>
      <c r="R251" s="169" t="n">
        <v>100</v>
      </c>
      <c r="S251" s="131" t="inlineStr">
        <is>
          <t>Kritik</t>
        </is>
      </c>
      <c r="T251" s="169" t="n">
        <v>7</v>
      </c>
      <c r="U251" s="169" t="n">
        <v>0</v>
      </c>
      <c r="V251" s="169" t="n">
        <v>7</v>
      </c>
      <c r="W251" s="171" t="n">
        <v>541450</v>
      </c>
      <c r="X251" s="171" t="n">
        <v>443004.66</v>
      </c>
      <c r="Y251" s="171" t="n">
        <v>-98445.34</v>
      </c>
      <c r="Z251" s="142" t="inlineStr">
        <is>
          <t>Doğrudan işe alım başlatılmalı</t>
        </is>
      </c>
      <c r="AA251" s="142" t="inlineStr">
        <is>
          <t>Mağaza: KARŞIYAKA-1 | Unvan: ONLİNE ŞOFÖR | Yönetim normu: 0 | Mevcut: 0 | AI normu: 7 | 90 günlük tahmini açık: 7 | Öneri: Doğrudan işe alım başlatılmalı</t>
        </is>
      </c>
    </row>
    <row r="252" ht="45" customHeight="1" s="113">
      <c r="A252" s="131" t="inlineStr">
        <is>
          <t>M028</t>
        </is>
      </c>
      <c r="B252" s="131" t="inlineStr">
        <is>
          <t>KARŞIYAKA-1</t>
        </is>
      </c>
      <c r="C252" s="131" t="inlineStr">
        <is>
          <t>DERYA YARDIMCI</t>
        </is>
      </c>
      <c r="D252" s="131" t="inlineStr">
        <is>
          <t>U002</t>
        </is>
      </c>
      <c r="E252" s="131" t="inlineStr">
        <is>
          <t>BAKLİYAT</t>
        </is>
      </c>
      <c r="F252" s="168" t="n">
        <v>1</v>
      </c>
      <c r="G252" s="168" t="n">
        <v>0</v>
      </c>
      <c r="H252" s="168" t="n">
        <v>50</v>
      </c>
      <c r="I252" s="168" t="n">
        <v>386.75</v>
      </c>
      <c r="J252" s="168" t="n">
        <v>0.129282482223659</v>
      </c>
      <c r="K252" s="168" t="n">
        <v>1</v>
      </c>
      <c r="L252" s="168" t="n">
        <v>1.12</v>
      </c>
      <c r="M252" s="169" t="n">
        <v>2</v>
      </c>
      <c r="N252" s="169" t="n">
        <v>2</v>
      </c>
      <c r="O252" s="168" t="n">
        <v>773.5</v>
      </c>
      <c r="P252" s="170" t="n">
        <v>0.95</v>
      </c>
      <c r="Q252" s="131" t="inlineStr">
        <is>
          <t>Formül</t>
        </is>
      </c>
      <c r="R252" s="169" t="n">
        <v>51</v>
      </c>
      <c r="S252" s="131" t="inlineStr">
        <is>
          <t>Yüksek</t>
        </is>
      </c>
      <c r="T252" s="169" t="n">
        <v>2</v>
      </c>
      <c r="U252" s="169" t="n">
        <v>0</v>
      </c>
      <c r="V252" s="169" t="n">
        <v>2</v>
      </c>
      <c r="W252" s="171" t="n">
        <v>89700</v>
      </c>
      <c r="X252" s="171" t="n">
        <v>73391.03999999999</v>
      </c>
      <c r="Y252" s="171" t="n">
        <v>-16308.96</v>
      </c>
      <c r="Z252" s="142" t="inlineStr">
        <is>
          <t>Doğrudan işe alım başlatılmalı</t>
        </is>
      </c>
      <c r="AA252" s="142" t="inlineStr">
        <is>
          <t>Mağaza: KARŞIYAKA-1 | Unvan: BAKLİYAT | Yönetim normu: 1 | Mevcut: 0 | AI normu: 2 | 90 günlük tahmini açık: 2 | Öneri: Doğrudan işe alım başlatılmalı</t>
        </is>
      </c>
    </row>
    <row r="253" ht="45" customHeight="1" s="113">
      <c r="A253" s="131" t="inlineStr">
        <is>
          <t>M028</t>
        </is>
      </c>
      <c r="B253" s="131" t="inlineStr">
        <is>
          <t>KARŞIYAKA-1</t>
        </is>
      </c>
      <c r="C253" s="131" t="inlineStr">
        <is>
          <t>DERYA YARDIMCI</t>
        </is>
      </c>
      <c r="D253" s="131" t="inlineStr">
        <is>
          <t>U034</t>
        </is>
      </c>
      <c r="E253" s="131" t="inlineStr">
        <is>
          <t>UNLU MAMÜLLER</t>
        </is>
      </c>
      <c r="F253" s="168" t="n">
        <v>0</v>
      </c>
      <c r="G253" s="168" t="n">
        <v>0</v>
      </c>
      <c r="H253" s="168" t="n">
        <v>125</v>
      </c>
      <c r="I253" s="168" t="n">
        <v>369</v>
      </c>
      <c r="J253" s="168" t="n">
        <v>0.338753387533875</v>
      </c>
      <c r="K253" s="168" t="n">
        <v>1</v>
      </c>
      <c r="L253" s="168" t="n">
        <v>1.12</v>
      </c>
      <c r="M253" s="169" t="n">
        <v>2</v>
      </c>
      <c r="N253" s="169" t="n">
        <v>2</v>
      </c>
      <c r="O253" s="168" t="n">
        <v>738</v>
      </c>
      <c r="P253" s="170" t="n">
        <v>0.95</v>
      </c>
      <c r="Q253" s="131" t="inlineStr">
        <is>
          <t>Formül</t>
        </is>
      </c>
      <c r="R253" s="169" t="n">
        <v>51</v>
      </c>
      <c r="S253" s="131" t="inlineStr">
        <is>
          <t>Yüksek</t>
        </is>
      </c>
      <c r="T253" s="169" t="n">
        <v>2</v>
      </c>
      <c r="U253" s="169" t="n">
        <v>0</v>
      </c>
      <c r="V253" s="169" t="n">
        <v>2</v>
      </c>
      <c r="W253" s="171" t="n">
        <v>141700</v>
      </c>
      <c r="X253" s="171" t="n">
        <v>115936.2</v>
      </c>
      <c r="Y253" s="171" t="n">
        <v>-25763.8</v>
      </c>
      <c r="Z253" s="142" t="inlineStr">
        <is>
          <t>Doğrudan işe alım başlatılmalı</t>
        </is>
      </c>
      <c r="AA253" s="142" t="inlineStr">
        <is>
          <t>Mağaza: KARŞIYAKA-1 | Unvan: UNLU MAMÜLLER | Yönetim normu: 0 | Mevcut: 0 | AI normu: 2 | 90 günlük tahmini açık: 2 | Öneri: Doğrudan işe alım başlatılmalı</t>
        </is>
      </c>
    </row>
    <row r="254" ht="30" customHeight="1" s="113">
      <c r="A254" s="131" t="inlineStr">
        <is>
          <t>M029</t>
        </is>
      </c>
      <c r="B254" s="131" t="inlineStr">
        <is>
          <t>KARŞIYAKA-2</t>
        </is>
      </c>
      <c r="C254" s="131" t="inlineStr">
        <is>
          <t>DERYA YARDIMCI</t>
        </is>
      </c>
      <c r="D254" s="131" t="inlineStr">
        <is>
          <t>U015</t>
        </is>
      </c>
      <c r="E254" s="131" t="inlineStr">
        <is>
          <t>KASİYER</t>
        </is>
      </c>
      <c r="F254" s="168" t="n">
        <v>3</v>
      </c>
      <c r="G254" s="168" t="n">
        <v>2</v>
      </c>
      <c r="H254" s="168" t="n">
        <v>2637</v>
      </c>
      <c r="I254" s="168" t="n">
        <v>414</v>
      </c>
      <c r="J254" s="168" t="n">
        <v>6.36956521739131</v>
      </c>
      <c r="K254" s="168" t="n">
        <v>2</v>
      </c>
      <c r="L254" s="168" t="n">
        <v>1.14</v>
      </c>
      <c r="M254" s="169" t="n">
        <v>8</v>
      </c>
      <c r="N254" s="169" t="n">
        <v>6</v>
      </c>
      <c r="O254" s="168" t="n">
        <v>2484</v>
      </c>
      <c r="P254" s="170" t="n">
        <v>0.95</v>
      </c>
      <c r="Q254" s="131" t="inlineStr">
        <is>
          <t>Formül</t>
        </is>
      </c>
      <c r="R254" s="169" t="n">
        <v>100</v>
      </c>
      <c r="S254" s="131" t="inlineStr">
        <is>
          <t>Kritik</t>
        </is>
      </c>
      <c r="T254" s="169" t="n">
        <v>7</v>
      </c>
      <c r="U254" s="169" t="n">
        <v>0</v>
      </c>
      <c r="V254" s="169" t="n">
        <v>7</v>
      </c>
      <c r="W254" s="171" t="n">
        <v>336700</v>
      </c>
      <c r="X254" s="171" t="n">
        <v>275481.36</v>
      </c>
      <c r="Y254" s="171" t="n">
        <v>-61218.64</v>
      </c>
      <c r="Z254" s="142" t="inlineStr">
        <is>
          <t>Doğrudan işe alım başlatılmalı</t>
        </is>
      </c>
      <c r="AA254" s="142" t="inlineStr">
        <is>
          <t>Mağaza: KARŞIYAKA-2 | Unvan: KASİYER | Yönetim normu: 3 | Mevcut: 2 | AI normu: 8 | 90 günlük tahmini açık: 7 | Öneri: Doğrudan işe alım başlatılmalı</t>
        </is>
      </c>
    </row>
    <row r="255" ht="45" customHeight="1" s="113">
      <c r="A255" s="131" t="inlineStr">
        <is>
          <t>M029</t>
        </is>
      </c>
      <c r="B255" s="131" t="inlineStr">
        <is>
          <t>KARŞIYAKA-2</t>
        </is>
      </c>
      <c r="C255" s="131" t="inlineStr">
        <is>
          <t>DERYA YARDIMCI</t>
        </is>
      </c>
      <c r="D255" s="131" t="inlineStr">
        <is>
          <t>U026</t>
        </is>
      </c>
      <c r="E255" s="131" t="inlineStr">
        <is>
          <t>REYON GÖREVLİSİ</t>
        </is>
      </c>
      <c r="F255" s="168" t="n">
        <v>2</v>
      </c>
      <c r="G255" s="168" t="n">
        <v>2</v>
      </c>
      <c r="H255" s="168" t="n">
        <v>1027</v>
      </c>
      <c r="I255" s="168" t="n">
        <v>386.75</v>
      </c>
      <c r="J255" s="168" t="n">
        <v>2.65546218487395</v>
      </c>
      <c r="K255" s="168" t="n">
        <v>1</v>
      </c>
      <c r="L255" s="168" t="n">
        <v>1.14</v>
      </c>
      <c r="M255" s="169" t="n">
        <v>4</v>
      </c>
      <c r="N255" s="169" t="n">
        <v>2</v>
      </c>
      <c r="O255" s="168" t="n">
        <v>773.5</v>
      </c>
      <c r="P255" s="170" t="n">
        <v>0.95</v>
      </c>
      <c r="Q255" s="131" t="inlineStr">
        <is>
          <t>Formül</t>
        </is>
      </c>
      <c r="R255" s="169" t="n">
        <v>51</v>
      </c>
      <c r="S255" s="131" t="inlineStr">
        <is>
          <t>Yüksek</t>
        </is>
      </c>
      <c r="T255" s="169" t="n">
        <v>3</v>
      </c>
      <c r="U255" s="169" t="n">
        <v>3</v>
      </c>
      <c r="V255" s="169" t="n">
        <v>0</v>
      </c>
      <c r="W255" s="171" t="n">
        <v>0</v>
      </c>
      <c r="X255" s="171" t="n">
        <v>110086.56</v>
      </c>
      <c r="Y255" s="171" t="n">
        <v>110086.56</v>
      </c>
      <c r="Z255" s="142" t="inlineStr">
        <is>
          <t>Transfer ile kapatılmalı</t>
        </is>
      </c>
      <c r="AA255" s="142" t="inlineStr">
        <is>
          <t>Mağaza: KARŞIYAKA-2 | Unvan: REYON GÖREVLİSİ | Yönetim normu: 2 | Mevcut: 2 | AI normu: 4 | 90 günlük tahmini açık: 3 | Öneri: Transfer ile kapatılmalı</t>
        </is>
      </c>
    </row>
    <row r="256" ht="45" customHeight="1" s="113">
      <c r="A256" s="131" t="inlineStr">
        <is>
          <t>M029</t>
        </is>
      </c>
      <c r="B256" s="131" t="inlineStr">
        <is>
          <t>KARŞIYAKA-2</t>
        </is>
      </c>
      <c r="C256" s="131" t="inlineStr">
        <is>
          <t>DERYA YARDIMCI</t>
        </is>
      </c>
      <c r="D256" s="131" t="inlineStr">
        <is>
          <t>U042</t>
        </is>
      </c>
      <c r="E256" s="131" t="inlineStr">
        <is>
          <t>ŞARKÜTERİ</t>
        </is>
      </c>
      <c r="F256" s="168" t="n">
        <v>1</v>
      </c>
      <c r="G256" s="168" t="n">
        <v>0</v>
      </c>
      <c r="H256" s="168" t="n">
        <v>633.5</v>
      </c>
      <c r="I256" s="168" t="n">
        <v>382.5</v>
      </c>
      <c r="J256" s="168" t="n">
        <v>1.6562091503268</v>
      </c>
      <c r="K256" s="168" t="n">
        <v>1</v>
      </c>
      <c r="L256" s="168" t="n">
        <v>1.14</v>
      </c>
      <c r="M256" s="169" t="n">
        <v>2</v>
      </c>
      <c r="N256" s="169" t="n">
        <v>2</v>
      </c>
      <c r="O256" s="168" t="n">
        <v>765</v>
      </c>
      <c r="P256" s="170" t="n">
        <v>0.95</v>
      </c>
      <c r="Q256" s="131" t="inlineStr">
        <is>
          <t>Formül</t>
        </is>
      </c>
      <c r="R256" s="169" t="n">
        <v>51</v>
      </c>
      <c r="S256" s="131" t="inlineStr">
        <is>
          <t>Yüksek</t>
        </is>
      </c>
      <c r="T256" s="169" t="n">
        <v>2</v>
      </c>
      <c r="U256" s="169" t="n">
        <v>0</v>
      </c>
      <c r="V256" s="169" t="n">
        <v>2</v>
      </c>
      <c r="W256" s="171" t="n">
        <v>115700</v>
      </c>
      <c r="X256" s="171" t="n">
        <v>94663.8</v>
      </c>
      <c r="Y256" s="171" t="n">
        <v>-21036.2</v>
      </c>
      <c r="Z256" s="142" t="inlineStr">
        <is>
          <t>Doğrudan işe alım başlatılmalı</t>
        </is>
      </c>
      <c r="AA256" s="142" t="inlineStr">
        <is>
          <t>Mağaza: KARŞIYAKA-2 | Unvan: ŞARKÜTERİ | Yönetim normu: 1 | Mevcut: 0 | AI normu: 2 | 90 günlük tahmini açık: 2 | Öneri: Doğrudan işe alım başlatılmalı</t>
        </is>
      </c>
    </row>
    <row r="257" ht="30" customHeight="1" s="113">
      <c r="A257" s="131" t="inlineStr">
        <is>
          <t>M029</t>
        </is>
      </c>
      <c r="B257" s="131" t="inlineStr">
        <is>
          <t>KARŞIYAKA-2</t>
        </is>
      </c>
      <c r="C257" s="131" t="inlineStr">
        <is>
          <t>DERYA YARDIMCI</t>
        </is>
      </c>
      <c r="D257" s="131" t="inlineStr">
        <is>
          <t>U013</t>
        </is>
      </c>
      <c r="E257" s="131" t="inlineStr">
        <is>
          <t>KASAP</t>
        </is>
      </c>
      <c r="F257" s="168" t="n">
        <v>1</v>
      </c>
      <c r="G257" s="168" t="n">
        <v>0</v>
      </c>
      <c r="H257" s="168" t="n">
        <v>211.3</v>
      </c>
      <c r="I257" s="168" t="n">
        <v>360</v>
      </c>
      <c r="J257" s="168" t="n">
        <v>0.586944444444445</v>
      </c>
      <c r="K257" s="168" t="n">
        <v>1</v>
      </c>
      <c r="L257" s="168" t="n">
        <v>1.14</v>
      </c>
      <c r="M257" s="169" t="n">
        <v>2</v>
      </c>
      <c r="N257" s="169" t="n">
        <v>2</v>
      </c>
      <c r="O257" s="168" t="n">
        <v>720</v>
      </c>
      <c r="P257" s="170" t="n">
        <v>0.95</v>
      </c>
      <c r="Q257" s="131" t="inlineStr">
        <is>
          <t>Formül</t>
        </is>
      </c>
      <c r="R257" s="169" t="n">
        <v>51</v>
      </c>
      <c r="S257" s="131" t="inlineStr">
        <is>
          <t>Yüksek</t>
        </is>
      </c>
      <c r="T257" s="169" t="n">
        <v>2</v>
      </c>
      <c r="U257" s="169" t="n">
        <v>0</v>
      </c>
      <c r="V257" s="169" t="n">
        <v>2</v>
      </c>
      <c r="W257" s="171" t="n">
        <v>83200</v>
      </c>
      <c r="X257" s="171" t="n">
        <v>68072.75999999999</v>
      </c>
      <c r="Y257" s="171" t="n">
        <v>-15127.24</v>
      </c>
      <c r="Z257" s="142" t="inlineStr">
        <is>
          <t>Doğrudan işe alım başlatılmalı</t>
        </is>
      </c>
      <c r="AA257" s="142" t="inlineStr">
        <is>
          <t>Mağaza: KARŞIYAKA-2 | Unvan: KASAP | Yönetim normu: 1 | Mevcut: 0 | AI normu: 2 | 90 günlük tahmini açık: 2 | Öneri: Doğrudan işe alım başlatılmalı</t>
        </is>
      </c>
    </row>
    <row r="258" ht="30" customHeight="1" s="113">
      <c r="A258" s="131" t="inlineStr">
        <is>
          <t>M029</t>
        </is>
      </c>
      <c r="B258" s="131" t="inlineStr">
        <is>
          <t>KARŞIYAKA-2</t>
        </is>
      </c>
      <c r="C258" s="131" t="inlineStr">
        <is>
          <t>DERYA YARDIMCI</t>
        </is>
      </c>
      <c r="D258" s="131" t="inlineStr">
        <is>
          <t>U017</t>
        </is>
      </c>
      <c r="E258" s="131" t="inlineStr">
        <is>
          <t>MANAV</t>
        </is>
      </c>
      <c r="F258" s="168" t="n">
        <v>2</v>
      </c>
      <c r="G258" s="168" t="n">
        <v>3</v>
      </c>
      <c r="H258" s="168" t="n">
        <v>175</v>
      </c>
      <c r="I258" s="168" t="n">
        <v>386.75</v>
      </c>
      <c r="J258" s="168" t="n">
        <v>0.452488687782805</v>
      </c>
      <c r="K258" s="168" t="n">
        <v>1</v>
      </c>
      <c r="L258" s="168" t="n">
        <v>1.14</v>
      </c>
      <c r="M258" s="169" t="n">
        <v>2</v>
      </c>
      <c r="N258" s="169" t="n">
        <v>-1</v>
      </c>
      <c r="O258" s="168" t="n">
        <v>-386.75</v>
      </c>
      <c r="P258" s="170" t="n">
        <v>0.95</v>
      </c>
      <c r="Q258" s="131" t="inlineStr">
        <is>
          <t>Formül</t>
        </is>
      </c>
      <c r="R258" s="169" t="n">
        <v>0</v>
      </c>
      <c r="S258" s="131" t="inlineStr">
        <is>
          <t>Düşük</t>
        </is>
      </c>
      <c r="T258" s="169" t="n">
        <v>0</v>
      </c>
      <c r="U258" s="169" t="n">
        <v>0</v>
      </c>
      <c r="V258" s="169" t="n">
        <v>0</v>
      </c>
      <c r="W258" s="171" t="n">
        <v>0</v>
      </c>
      <c r="X258" s="171" t="n">
        <v>0</v>
      </c>
      <c r="Y258" s="171" t="n">
        <v>0</v>
      </c>
      <c r="Z258" s="142" t="inlineStr">
        <is>
          <t>Mevcut yapı korunmalı</t>
        </is>
      </c>
      <c r="AA258" s="142" t="inlineStr">
        <is>
          <t>Mağaza: KARŞIYAKA-2 | Unvan: MANAV | Yönetim normu: 2 | Mevcut: 3 | AI normu: 2 | 90 günlük tahmini açık: 0 | Öneri: Mevcut yapı korunmalı</t>
        </is>
      </c>
    </row>
    <row r="259" ht="45" customHeight="1" s="113">
      <c r="A259" s="131" t="inlineStr">
        <is>
          <t>M029</t>
        </is>
      </c>
      <c r="B259" s="131" t="inlineStr">
        <is>
          <t>KARŞIYAKA-2</t>
        </is>
      </c>
      <c r="C259" s="131" t="inlineStr">
        <is>
          <t>DERYA YARDIMCI</t>
        </is>
      </c>
      <c r="D259" s="131" t="inlineStr">
        <is>
          <t>U023</t>
        </is>
      </c>
      <c r="E259" s="131" t="inlineStr">
        <is>
          <t>ONLİNE TOPLAYICI</t>
        </is>
      </c>
      <c r="F259" s="168" t="n">
        <v>0</v>
      </c>
      <c r="G259" s="168" t="n">
        <v>0</v>
      </c>
      <c r="H259" s="168" t="n">
        <v>1015</v>
      </c>
      <c r="I259" s="168" t="n">
        <v>404.8</v>
      </c>
      <c r="J259" s="168" t="n">
        <v>2.50741106719368</v>
      </c>
      <c r="K259" s="168" t="n">
        <v>1</v>
      </c>
      <c r="L259" s="168" t="n">
        <v>1.14</v>
      </c>
      <c r="M259" s="169" t="n">
        <v>3</v>
      </c>
      <c r="N259" s="169" t="n">
        <v>3</v>
      </c>
      <c r="O259" s="168" t="n">
        <v>1214.4</v>
      </c>
      <c r="P259" s="170" t="n">
        <v>0.95</v>
      </c>
      <c r="Q259" s="131" t="inlineStr">
        <is>
          <t>Formül</t>
        </is>
      </c>
      <c r="R259" s="169" t="n">
        <v>66</v>
      </c>
      <c r="S259" s="131" t="inlineStr">
        <is>
          <t>Yüksek</t>
        </is>
      </c>
      <c r="T259" s="169" t="n">
        <v>3</v>
      </c>
      <c r="U259" s="169" t="n">
        <v>0</v>
      </c>
      <c r="V259" s="169" t="n">
        <v>3</v>
      </c>
      <c r="W259" s="171" t="n">
        <v>222300</v>
      </c>
      <c r="X259" s="171" t="n">
        <v>181881.72</v>
      </c>
      <c r="Y259" s="171" t="n">
        <v>-40418.28</v>
      </c>
      <c r="Z259" s="142" t="inlineStr">
        <is>
          <t>Doğrudan işe alım başlatılmalı</t>
        </is>
      </c>
      <c r="AA259" s="142" t="inlineStr">
        <is>
          <t>Mağaza: KARŞIYAKA-2 | Unvan: ONLİNE TOPLAYICI | Yönetim normu: 0 | Mevcut: 0 | AI normu: 3 | 90 günlük tahmini açık: 3 | Öneri: Doğrudan işe alım başlatılmalı</t>
        </is>
      </c>
    </row>
    <row r="260" ht="45" customHeight="1" s="113">
      <c r="A260" s="131" t="inlineStr">
        <is>
          <t>M029</t>
        </is>
      </c>
      <c r="B260" s="131" t="inlineStr">
        <is>
          <t>KARŞIYAKA-2</t>
        </is>
      </c>
      <c r="C260" s="131" t="inlineStr">
        <is>
          <t>DERYA YARDIMCI</t>
        </is>
      </c>
      <c r="D260" s="131" t="inlineStr">
        <is>
          <t>U024</t>
        </is>
      </c>
      <c r="E260" s="131" t="inlineStr">
        <is>
          <t>ONLİNE ŞOFÖR</t>
        </is>
      </c>
      <c r="F260" s="168" t="n">
        <v>0</v>
      </c>
      <c r="G260" s="168" t="n">
        <v>0</v>
      </c>
      <c r="H260" s="168" t="n">
        <v>1740</v>
      </c>
      <c r="I260" s="168" t="n">
        <v>369</v>
      </c>
      <c r="J260" s="168" t="n">
        <v>4.71544715447155</v>
      </c>
      <c r="K260" s="168" t="n">
        <v>1</v>
      </c>
      <c r="L260" s="168" t="n">
        <v>1.14</v>
      </c>
      <c r="M260" s="169" t="n">
        <v>6</v>
      </c>
      <c r="N260" s="169" t="n">
        <v>6</v>
      </c>
      <c r="O260" s="168" t="n">
        <v>2214</v>
      </c>
      <c r="P260" s="170" t="n">
        <v>0.95</v>
      </c>
      <c r="Q260" s="131" t="inlineStr">
        <is>
          <t>Formül</t>
        </is>
      </c>
      <c r="R260" s="169" t="n">
        <v>100</v>
      </c>
      <c r="S260" s="131" t="inlineStr">
        <is>
          <t>Kritik</t>
        </is>
      </c>
      <c r="T260" s="169" t="n">
        <v>6</v>
      </c>
      <c r="U260" s="169" t="n">
        <v>0</v>
      </c>
      <c r="V260" s="169" t="n">
        <v>6</v>
      </c>
      <c r="W260" s="171" t="n">
        <v>464100</v>
      </c>
      <c r="X260" s="171" t="n">
        <v>379718.28</v>
      </c>
      <c r="Y260" s="171" t="n">
        <v>-84381.72</v>
      </c>
      <c r="Z260" s="142" t="inlineStr">
        <is>
          <t>Doğrudan işe alım başlatılmalı</t>
        </is>
      </c>
      <c r="AA260" s="142" t="inlineStr">
        <is>
          <t>Mağaza: KARŞIYAKA-2 | Unvan: ONLİNE ŞOFÖR | Yönetim normu: 0 | Mevcut: 0 | AI normu: 6 | 90 günlük tahmini açık: 6 | Öneri: Doğrudan işe alım başlatılmalı</t>
        </is>
      </c>
    </row>
    <row r="261" ht="45" customHeight="1" s="113">
      <c r="A261" s="131" t="inlineStr">
        <is>
          <t>M029</t>
        </is>
      </c>
      <c r="B261" s="131" t="inlineStr">
        <is>
          <t>KARŞIYAKA-2</t>
        </is>
      </c>
      <c r="C261" s="131" t="inlineStr">
        <is>
          <t>DERYA YARDIMCI</t>
        </is>
      </c>
      <c r="D261" s="131" t="inlineStr">
        <is>
          <t>U002</t>
        </is>
      </c>
      <c r="E261" s="131" t="inlineStr">
        <is>
          <t>BAKLİYAT</t>
        </is>
      </c>
      <c r="F261" s="168" t="n">
        <v>1</v>
      </c>
      <c r="G261" s="168" t="n">
        <v>1</v>
      </c>
      <c r="H261" s="168" t="n">
        <v>74</v>
      </c>
      <c r="I261" s="168" t="n">
        <v>386.75</v>
      </c>
      <c r="J261" s="168" t="n">
        <v>0.191338073691015</v>
      </c>
      <c r="K261" s="168" t="n">
        <v>1</v>
      </c>
      <c r="L261" s="168" t="n">
        <v>1.14</v>
      </c>
      <c r="M261" s="169" t="n">
        <v>2</v>
      </c>
      <c r="N261" s="169" t="n">
        <v>1</v>
      </c>
      <c r="O261" s="168" t="n">
        <v>386.75</v>
      </c>
      <c r="P261" s="170" t="n">
        <v>0.95</v>
      </c>
      <c r="Q261" s="131" t="inlineStr">
        <is>
          <t>Formül</t>
        </is>
      </c>
      <c r="R261" s="169" t="n">
        <v>36</v>
      </c>
      <c r="S261" s="131" t="inlineStr">
        <is>
          <t>Orta</t>
        </is>
      </c>
      <c r="T261" s="169" t="n">
        <v>2</v>
      </c>
      <c r="U261" s="169" t="n">
        <v>0</v>
      </c>
      <c r="V261" s="169" t="n">
        <v>2</v>
      </c>
      <c r="W261" s="171" t="n">
        <v>89700</v>
      </c>
      <c r="X261" s="171" t="n">
        <v>73391.03999999999</v>
      </c>
      <c r="Y261" s="171" t="n">
        <v>-16308.96</v>
      </c>
      <c r="Z261" s="142" t="inlineStr">
        <is>
          <t>Doğrudan işe alım başlatılmalı</t>
        </is>
      </c>
      <c r="AA261" s="142" t="inlineStr">
        <is>
          <t>Mağaza: KARŞIYAKA-2 | Unvan: BAKLİYAT | Yönetim normu: 1 | Mevcut: 1 | AI normu: 2 | 90 günlük tahmini açık: 2 | Öneri: Doğrudan işe alım başlatılmalı</t>
        </is>
      </c>
    </row>
    <row r="262" ht="45" customHeight="1" s="113">
      <c r="A262" s="131" t="inlineStr">
        <is>
          <t>M029</t>
        </is>
      </c>
      <c r="B262" s="131" t="inlineStr">
        <is>
          <t>KARŞIYAKA-2</t>
        </is>
      </c>
      <c r="C262" s="131" t="inlineStr">
        <is>
          <t>DERYA YARDIMCI</t>
        </is>
      </c>
      <c r="D262" s="131" t="inlineStr">
        <is>
          <t>U034</t>
        </is>
      </c>
      <c r="E262" s="131" t="inlineStr">
        <is>
          <t>UNLU MAMÜLLER</t>
        </is>
      </c>
      <c r="F262" s="168" t="n">
        <v>0</v>
      </c>
      <c r="G262" s="168" t="n">
        <v>0</v>
      </c>
      <c r="H262" s="168" t="n">
        <v>50</v>
      </c>
      <c r="I262" s="168" t="n">
        <v>369</v>
      </c>
      <c r="J262" s="168" t="n">
        <v>0.13550135501355</v>
      </c>
      <c r="K262" s="168" t="n">
        <v>1</v>
      </c>
      <c r="L262" s="168" t="n">
        <v>1.14</v>
      </c>
      <c r="M262" s="169" t="n">
        <v>2</v>
      </c>
      <c r="N262" s="169" t="n">
        <v>2</v>
      </c>
      <c r="O262" s="168" t="n">
        <v>738</v>
      </c>
      <c r="P262" s="170" t="n">
        <v>0.95</v>
      </c>
      <c r="Q262" s="131" t="inlineStr">
        <is>
          <t>Formül</t>
        </is>
      </c>
      <c r="R262" s="169" t="n">
        <v>51</v>
      </c>
      <c r="S262" s="131" t="inlineStr">
        <is>
          <t>Yüksek</t>
        </is>
      </c>
      <c r="T262" s="169" t="n">
        <v>2</v>
      </c>
      <c r="U262" s="169" t="n">
        <v>0</v>
      </c>
      <c r="V262" s="169" t="n">
        <v>2</v>
      </c>
      <c r="W262" s="171" t="n">
        <v>141700</v>
      </c>
      <c r="X262" s="171" t="n">
        <v>115936.2</v>
      </c>
      <c r="Y262" s="171" t="n">
        <v>-25763.8</v>
      </c>
      <c r="Z262" s="142" t="inlineStr">
        <is>
          <t>Doğrudan işe alım başlatılmalı</t>
        </is>
      </c>
      <c r="AA262" s="142" t="inlineStr">
        <is>
          <t>Mağaza: KARŞIYAKA-2 | Unvan: UNLU MAMÜLLER | Yönetim normu: 0 | Mevcut: 0 | AI normu: 2 | 90 günlük tahmini açık: 2 | Öneri: Doğrudan işe alım başlatılmalı</t>
        </is>
      </c>
    </row>
    <row r="263" ht="30" customHeight="1" s="113">
      <c r="A263" s="131" t="inlineStr">
        <is>
          <t>M030</t>
        </is>
      </c>
      <c r="B263" s="131" t="inlineStr">
        <is>
          <t>MANAVKUYU</t>
        </is>
      </c>
      <c r="C263" s="131" t="inlineStr">
        <is>
          <t>DERYA YARDIMCI</t>
        </is>
      </c>
      <c r="D263" s="131" t="inlineStr">
        <is>
          <t>U015</t>
        </is>
      </c>
      <c r="E263" s="131" t="inlineStr">
        <is>
          <t>KASİYER</t>
        </is>
      </c>
      <c r="F263" s="168" t="n">
        <v>3</v>
      </c>
      <c r="G263" s="168" t="n">
        <v>3</v>
      </c>
      <c r="H263" s="168" t="n">
        <v>4496</v>
      </c>
      <c r="I263" s="168" t="n">
        <v>414</v>
      </c>
      <c r="J263" s="168" t="n">
        <v>10.8599033816425</v>
      </c>
      <c r="K263" s="168" t="n">
        <v>2</v>
      </c>
      <c r="L263" s="168" t="n">
        <v>1.01</v>
      </c>
      <c r="M263" s="169" t="n">
        <v>11</v>
      </c>
      <c r="N263" s="169" t="n">
        <v>8</v>
      </c>
      <c r="O263" s="168" t="n">
        <v>3312</v>
      </c>
      <c r="P263" s="170" t="n">
        <v>0.95</v>
      </c>
      <c r="Q263" s="131" t="inlineStr">
        <is>
          <t>Formül</t>
        </is>
      </c>
      <c r="R263" s="169" t="n">
        <v>100</v>
      </c>
      <c r="S263" s="131" t="inlineStr">
        <is>
          <t>Kritik</t>
        </is>
      </c>
      <c r="T263" s="169" t="n">
        <v>9</v>
      </c>
      <c r="U263" s="169" t="n">
        <v>0</v>
      </c>
      <c r="V263" s="169" t="n">
        <v>9</v>
      </c>
      <c r="W263" s="171" t="n">
        <v>432900</v>
      </c>
      <c r="X263" s="171" t="n">
        <v>354190.32</v>
      </c>
      <c r="Y263" s="171" t="n">
        <v>-78709.67999999999</v>
      </c>
      <c r="Z263" s="142" t="inlineStr">
        <is>
          <t>Doğrudan işe alım başlatılmalı</t>
        </is>
      </c>
      <c r="AA263" s="142" t="inlineStr">
        <is>
          <t>Mağaza: MANAVKUYU | Unvan: KASİYER | Yönetim normu: 3 | Mevcut: 3 | AI normu: 11 | 90 günlük tahmini açık: 9 | Öneri: Doğrudan işe alım başlatılmalı</t>
        </is>
      </c>
    </row>
    <row r="264" ht="45" customHeight="1" s="113">
      <c r="A264" s="131" t="inlineStr">
        <is>
          <t>M030</t>
        </is>
      </c>
      <c r="B264" s="131" t="inlineStr">
        <is>
          <t>MANAVKUYU</t>
        </is>
      </c>
      <c r="C264" s="131" t="inlineStr">
        <is>
          <t>DERYA YARDIMCI</t>
        </is>
      </c>
      <c r="D264" s="131" t="inlineStr">
        <is>
          <t>U026</t>
        </is>
      </c>
      <c r="E264" s="131" t="inlineStr">
        <is>
          <t>REYON GÖREVLİSİ</t>
        </is>
      </c>
      <c r="F264" s="168" t="n">
        <v>2</v>
      </c>
      <c r="G264" s="168" t="n">
        <v>2</v>
      </c>
      <c r="H264" s="168" t="n">
        <v>138</v>
      </c>
      <c r="I264" s="168" t="n">
        <v>386.75</v>
      </c>
      <c r="J264" s="168" t="n">
        <v>0.356819650937298</v>
      </c>
      <c r="K264" s="168" t="n">
        <v>1</v>
      </c>
      <c r="L264" s="168" t="n">
        <v>1.01</v>
      </c>
      <c r="M264" s="169" t="n">
        <v>2</v>
      </c>
      <c r="N264" s="169" t="n">
        <v>0</v>
      </c>
      <c r="O264" s="168" t="n">
        <v>0</v>
      </c>
      <c r="P264" s="170" t="n">
        <v>0.95</v>
      </c>
      <c r="Q264" s="131" t="inlineStr">
        <is>
          <t>Formül</t>
        </is>
      </c>
      <c r="R264" s="169" t="n">
        <v>1</v>
      </c>
      <c r="S264" s="131" t="inlineStr">
        <is>
          <t>Düşük</t>
        </is>
      </c>
      <c r="T264" s="169" t="n">
        <v>1</v>
      </c>
      <c r="U264" s="169" t="n">
        <v>1</v>
      </c>
      <c r="V264" s="169" t="n">
        <v>0</v>
      </c>
      <c r="W264" s="171" t="n">
        <v>0</v>
      </c>
      <c r="X264" s="171" t="n">
        <v>36695.52</v>
      </c>
      <c r="Y264" s="171" t="n">
        <v>36695.52</v>
      </c>
      <c r="Z264" s="142" t="inlineStr">
        <is>
          <t>Transfer ile kapatılmalı</t>
        </is>
      </c>
      <c r="AA264" s="142" t="inlineStr">
        <is>
          <t>Mağaza: MANAVKUYU | Unvan: REYON GÖREVLİSİ | Yönetim normu: 2 | Mevcut: 2 | AI normu: 2 | 90 günlük tahmini açık: 1 | Öneri: Transfer ile kapatılmalı</t>
        </is>
      </c>
    </row>
    <row r="265" ht="45" customHeight="1" s="113">
      <c r="A265" s="131" t="inlineStr">
        <is>
          <t>M030</t>
        </is>
      </c>
      <c r="B265" s="131" t="inlineStr">
        <is>
          <t>MANAVKUYU</t>
        </is>
      </c>
      <c r="C265" s="131" t="inlineStr">
        <is>
          <t>DERYA YARDIMCI</t>
        </is>
      </c>
      <c r="D265" s="131" t="inlineStr">
        <is>
          <t>U042</t>
        </is>
      </c>
      <c r="E265" s="131" t="inlineStr">
        <is>
          <t>ŞARKÜTERİ</t>
        </is>
      </c>
      <c r="F265" s="168" t="n">
        <v>1</v>
      </c>
      <c r="G265" s="168" t="n">
        <v>0</v>
      </c>
      <c r="H265" s="168" t="n">
        <v>1003</v>
      </c>
      <c r="I265" s="168" t="n">
        <v>382.5</v>
      </c>
      <c r="J265" s="168" t="n">
        <v>2.62222222222222</v>
      </c>
      <c r="K265" s="168" t="n">
        <v>1</v>
      </c>
      <c r="L265" s="168" t="n">
        <v>1.01</v>
      </c>
      <c r="M265" s="169" t="n">
        <v>3</v>
      </c>
      <c r="N265" s="169" t="n">
        <v>3</v>
      </c>
      <c r="O265" s="168" t="n">
        <v>1147.5</v>
      </c>
      <c r="P265" s="170" t="n">
        <v>0.95</v>
      </c>
      <c r="Q265" s="131" t="inlineStr">
        <is>
          <t>Formül</t>
        </is>
      </c>
      <c r="R265" s="169" t="n">
        <v>66</v>
      </c>
      <c r="S265" s="131" t="inlineStr">
        <is>
          <t>Yüksek</t>
        </is>
      </c>
      <c r="T265" s="169" t="n">
        <v>3</v>
      </c>
      <c r="U265" s="169" t="n">
        <v>0</v>
      </c>
      <c r="V265" s="169" t="n">
        <v>3</v>
      </c>
      <c r="W265" s="171" t="n">
        <v>173550</v>
      </c>
      <c r="X265" s="171" t="n">
        <v>141995.7</v>
      </c>
      <c r="Y265" s="171" t="n">
        <v>-31554.3</v>
      </c>
      <c r="Z265" s="142" t="inlineStr">
        <is>
          <t>Doğrudan işe alım başlatılmalı</t>
        </is>
      </c>
      <c r="AA265" s="142" t="inlineStr">
        <is>
          <t>Mağaza: MANAVKUYU | Unvan: ŞARKÜTERİ | Yönetim normu: 1 | Mevcut: 0 | AI normu: 3 | 90 günlük tahmini açık: 3 | Öneri: Doğrudan işe alım başlatılmalı</t>
        </is>
      </c>
    </row>
    <row r="266" ht="30" customHeight="1" s="113">
      <c r="A266" s="131" t="inlineStr">
        <is>
          <t>M030</t>
        </is>
      </c>
      <c r="B266" s="131" t="inlineStr">
        <is>
          <t>MANAVKUYU</t>
        </is>
      </c>
      <c r="C266" s="131" t="inlineStr">
        <is>
          <t>DERYA YARDIMCI</t>
        </is>
      </c>
      <c r="D266" s="131" t="inlineStr">
        <is>
          <t>U013</t>
        </is>
      </c>
      <c r="E266" s="131" t="inlineStr">
        <is>
          <t>KASAP</t>
        </is>
      </c>
      <c r="F266" s="168" t="n">
        <v>1</v>
      </c>
      <c r="G266" s="168" t="n">
        <v>2</v>
      </c>
      <c r="H266" s="168" t="n">
        <v>300.9</v>
      </c>
      <c r="I266" s="168" t="n">
        <v>360</v>
      </c>
      <c r="J266" s="168" t="n">
        <v>0.835833333333333</v>
      </c>
      <c r="K266" s="168" t="n">
        <v>1</v>
      </c>
      <c r="L266" s="168" t="n">
        <v>1.01</v>
      </c>
      <c r="M266" s="169" t="n">
        <v>2</v>
      </c>
      <c r="N266" s="169" t="n">
        <v>0</v>
      </c>
      <c r="O266" s="168" t="n">
        <v>0</v>
      </c>
      <c r="P266" s="170" t="n">
        <v>0.95</v>
      </c>
      <c r="Q266" s="131" t="inlineStr">
        <is>
          <t>Formül</t>
        </is>
      </c>
      <c r="R266" s="169" t="n">
        <v>6</v>
      </c>
      <c r="S266" s="131" t="inlineStr">
        <is>
          <t>Düşük</t>
        </is>
      </c>
      <c r="T266" s="169" t="n">
        <v>1</v>
      </c>
      <c r="U266" s="169" t="n">
        <v>0</v>
      </c>
      <c r="V266" s="169" t="n">
        <v>1</v>
      </c>
      <c r="W266" s="171" t="n">
        <v>41600</v>
      </c>
      <c r="X266" s="171" t="n">
        <v>34036.38</v>
      </c>
      <c r="Y266" s="171" t="n">
        <v>-7563.62</v>
      </c>
      <c r="Z266" s="142" t="inlineStr">
        <is>
          <t>Doğrudan işe alım başlatılmalı</t>
        </is>
      </c>
      <c r="AA266" s="142" t="inlineStr">
        <is>
          <t>Mağaza: MANAVKUYU | Unvan: KASAP | Yönetim normu: 1 | Mevcut: 2 | AI normu: 2 | 90 günlük tahmini açık: 1 | Öneri: Doğrudan işe alım başlatılmalı</t>
        </is>
      </c>
    </row>
    <row r="267" ht="30" customHeight="1" s="113">
      <c r="A267" s="131" t="inlineStr">
        <is>
          <t>M030</t>
        </is>
      </c>
      <c r="B267" s="131" t="inlineStr">
        <is>
          <t>MANAVKUYU</t>
        </is>
      </c>
      <c r="C267" s="131" t="inlineStr">
        <is>
          <t>DERYA YARDIMCI</t>
        </is>
      </c>
      <c r="D267" s="131" t="inlineStr">
        <is>
          <t>U017</t>
        </is>
      </c>
      <c r="E267" s="131" t="inlineStr">
        <is>
          <t>MANAV</t>
        </is>
      </c>
      <c r="F267" s="168" t="n">
        <v>2</v>
      </c>
      <c r="G267" s="168" t="n">
        <v>0</v>
      </c>
      <c r="H267" s="168" t="n">
        <v>61</v>
      </c>
      <c r="I267" s="168" t="n">
        <v>386.75</v>
      </c>
      <c r="J267" s="168" t="n">
        <v>0.157724628312864</v>
      </c>
      <c r="K267" s="168" t="n">
        <v>1</v>
      </c>
      <c r="L267" s="168" t="n">
        <v>1.01</v>
      </c>
      <c r="M267" s="169" t="n">
        <v>2</v>
      </c>
      <c r="N267" s="169" t="n">
        <v>2</v>
      </c>
      <c r="O267" s="168" t="n">
        <v>773.5</v>
      </c>
      <c r="P267" s="170" t="n">
        <v>0.95</v>
      </c>
      <c r="Q267" s="131" t="inlineStr">
        <is>
          <t>Formül</t>
        </is>
      </c>
      <c r="R267" s="169" t="n">
        <v>51</v>
      </c>
      <c r="S267" s="131" t="inlineStr">
        <is>
          <t>Yüksek</t>
        </is>
      </c>
      <c r="T267" s="169" t="n">
        <v>2</v>
      </c>
      <c r="U267" s="169" t="n">
        <v>2</v>
      </c>
      <c r="V267" s="169" t="n">
        <v>0</v>
      </c>
      <c r="W267" s="171" t="n">
        <v>0</v>
      </c>
      <c r="X267" s="171" t="n">
        <v>89345.52</v>
      </c>
      <c r="Y267" s="171" t="n">
        <v>89345.52</v>
      </c>
      <c r="Z267" s="142" t="inlineStr">
        <is>
          <t>Transfer ile kapatılmalı</t>
        </is>
      </c>
      <c r="AA267" s="142" t="inlineStr">
        <is>
          <t>Mağaza: MANAVKUYU | Unvan: MANAV | Yönetim normu: 2 | Mevcut: 0 | AI normu: 2 | 90 günlük tahmini açık: 2 | Öneri: Transfer ile kapatılmalı</t>
        </is>
      </c>
    </row>
    <row r="268" ht="45" customHeight="1" s="113">
      <c r="A268" s="131" t="inlineStr">
        <is>
          <t>M030</t>
        </is>
      </c>
      <c r="B268" s="131" t="inlineStr">
        <is>
          <t>MANAVKUYU</t>
        </is>
      </c>
      <c r="C268" s="131" t="inlineStr">
        <is>
          <t>DERYA YARDIMCI</t>
        </is>
      </c>
      <c r="D268" s="131" t="inlineStr">
        <is>
          <t>U023</t>
        </is>
      </c>
      <c r="E268" s="131" t="inlineStr">
        <is>
          <t>ONLİNE TOPLAYICI</t>
        </is>
      </c>
      <c r="F268" s="168" t="n">
        <v>1</v>
      </c>
      <c r="G268" s="168" t="n">
        <v>1</v>
      </c>
      <c r="H268" s="168" t="n">
        <v>1001</v>
      </c>
      <c r="I268" s="168" t="n">
        <v>404.8</v>
      </c>
      <c r="J268" s="168" t="n">
        <v>2.47282608695652</v>
      </c>
      <c r="K268" s="168" t="n">
        <v>1</v>
      </c>
      <c r="L268" s="168" t="n">
        <v>1.01</v>
      </c>
      <c r="M268" s="169" t="n">
        <v>3</v>
      </c>
      <c r="N268" s="169" t="n">
        <v>2</v>
      </c>
      <c r="O268" s="168" t="n">
        <v>809.6</v>
      </c>
      <c r="P268" s="170" t="n">
        <v>0.95</v>
      </c>
      <c r="Q268" s="131" t="inlineStr">
        <is>
          <t>Formül</t>
        </is>
      </c>
      <c r="R268" s="169" t="n">
        <v>51</v>
      </c>
      <c r="S268" s="131" t="inlineStr">
        <is>
          <t>Yüksek</t>
        </is>
      </c>
      <c r="T268" s="169" t="n">
        <v>3</v>
      </c>
      <c r="U268" s="169" t="n">
        <v>0</v>
      </c>
      <c r="V268" s="169" t="n">
        <v>3</v>
      </c>
      <c r="W268" s="171" t="n">
        <v>222300</v>
      </c>
      <c r="X268" s="171" t="n">
        <v>181881.72</v>
      </c>
      <c r="Y268" s="171" t="n">
        <v>-40418.28</v>
      </c>
      <c r="Z268" s="142" t="inlineStr">
        <is>
          <t>Doğrudan işe alım başlatılmalı</t>
        </is>
      </c>
      <c r="AA268" s="142" t="inlineStr">
        <is>
          <t>Mağaza: MANAVKUYU | Unvan: ONLİNE TOPLAYICI | Yönetim normu: 1 | Mevcut: 1 | AI normu: 3 | 90 günlük tahmini açık: 3 | Öneri: Doğrudan işe alım başlatılmalı</t>
        </is>
      </c>
    </row>
    <row r="269" ht="45" customHeight="1" s="113">
      <c r="A269" s="131" t="inlineStr">
        <is>
          <t>M030</t>
        </is>
      </c>
      <c r="B269" s="131" t="inlineStr">
        <is>
          <t>MANAVKUYU</t>
        </is>
      </c>
      <c r="C269" s="131" t="inlineStr">
        <is>
          <t>DERYA YARDIMCI</t>
        </is>
      </c>
      <c r="D269" s="131" t="inlineStr">
        <is>
          <t>U024</t>
        </is>
      </c>
      <c r="E269" s="131" t="inlineStr">
        <is>
          <t>ONLİNE ŞOFÖR</t>
        </is>
      </c>
      <c r="F269" s="168" t="n">
        <v>1</v>
      </c>
      <c r="G269" s="168" t="n">
        <v>1</v>
      </c>
      <c r="H269" s="168" t="n">
        <v>1716</v>
      </c>
      <c r="I269" s="168" t="n">
        <v>369</v>
      </c>
      <c r="J269" s="168" t="n">
        <v>4.65040650406504</v>
      </c>
      <c r="K269" s="168" t="n">
        <v>1</v>
      </c>
      <c r="L269" s="168" t="n">
        <v>1.01</v>
      </c>
      <c r="M269" s="169" t="n">
        <v>5</v>
      </c>
      <c r="N269" s="169" t="n">
        <v>4</v>
      </c>
      <c r="O269" s="168" t="n">
        <v>1476</v>
      </c>
      <c r="P269" s="170" t="n">
        <v>0.95</v>
      </c>
      <c r="Q269" s="131" t="inlineStr">
        <is>
          <t>Formül</t>
        </is>
      </c>
      <c r="R269" s="169" t="n">
        <v>81</v>
      </c>
      <c r="S269" s="131" t="inlineStr">
        <is>
          <t>Kritik</t>
        </is>
      </c>
      <c r="T269" s="169" t="n">
        <v>5</v>
      </c>
      <c r="U269" s="169" t="n">
        <v>0</v>
      </c>
      <c r="V269" s="169" t="n">
        <v>5</v>
      </c>
      <c r="W269" s="171" t="n">
        <v>386750</v>
      </c>
      <c r="X269" s="171" t="n">
        <v>316431.9</v>
      </c>
      <c r="Y269" s="171" t="n">
        <v>-70318.10000000001</v>
      </c>
      <c r="Z269" s="142" t="inlineStr">
        <is>
          <t>Doğrudan işe alım başlatılmalı</t>
        </is>
      </c>
      <c r="AA269" s="142" t="inlineStr">
        <is>
          <t>Mağaza: MANAVKUYU | Unvan: ONLİNE ŞOFÖR | Yönetim normu: 1 | Mevcut: 1 | AI normu: 5 | 90 günlük tahmini açık: 5 | Öneri: Doğrudan işe alım başlatılmalı</t>
        </is>
      </c>
    </row>
    <row r="270" ht="45" customHeight="1" s="113">
      <c r="A270" s="131" t="inlineStr">
        <is>
          <t>M030</t>
        </is>
      </c>
      <c r="B270" s="131" t="inlineStr">
        <is>
          <t>MANAVKUYU</t>
        </is>
      </c>
      <c r="C270" s="131" t="inlineStr">
        <is>
          <t>DERYA YARDIMCI</t>
        </is>
      </c>
      <c r="D270" s="131" t="inlineStr">
        <is>
          <t>U002</t>
        </is>
      </c>
      <c r="E270" s="131" t="inlineStr">
        <is>
          <t>BAKLİYAT</t>
        </is>
      </c>
      <c r="F270" s="168" t="n">
        <v>1</v>
      </c>
      <c r="G270" s="168" t="n">
        <v>1</v>
      </c>
      <c r="H270" s="168" t="n">
        <v>20</v>
      </c>
      <c r="I270" s="168" t="n">
        <v>386.75</v>
      </c>
      <c r="J270" s="168" t="n">
        <v>0.0517129928894635</v>
      </c>
      <c r="K270" s="168" t="n">
        <v>1</v>
      </c>
      <c r="L270" s="168" t="n">
        <v>1.01</v>
      </c>
      <c r="M270" s="169" t="n">
        <v>2</v>
      </c>
      <c r="N270" s="169" t="n">
        <v>1</v>
      </c>
      <c r="O270" s="168" t="n">
        <v>386.75</v>
      </c>
      <c r="P270" s="170" t="n">
        <v>0.95</v>
      </c>
      <c r="Q270" s="131" t="inlineStr">
        <is>
          <t>Formül</t>
        </is>
      </c>
      <c r="R270" s="169" t="n">
        <v>36</v>
      </c>
      <c r="S270" s="131" t="inlineStr">
        <is>
          <t>Orta</t>
        </is>
      </c>
      <c r="T270" s="169" t="n">
        <v>2</v>
      </c>
      <c r="U270" s="169" t="n">
        <v>0</v>
      </c>
      <c r="V270" s="169" t="n">
        <v>2</v>
      </c>
      <c r="W270" s="171" t="n">
        <v>89700</v>
      </c>
      <c r="X270" s="171" t="n">
        <v>73391.03999999999</v>
      </c>
      <c r="Y270" s="171" t="n">
        <v>-16308.96</v>
      </c>
      <c r="Z270" s="142" t="inlineStr">
        <is>
          <t>Doğrudan işe alım başlatılmalı</t>
        </is>
      </c>
      <c r="AA270" s="142" t="inlineStr">
        <is>
          <t>Mağaza: MANAVKUYU | Unvan: BAKLİYAT | Yönetim normu: 1 | Mevcut: 1 | AI normu: 2 | 90 günlük tahmini açık: 2 | Öneri: Doğrudan işe alım başlatılmalı</t>
        </is>
      </c>
    </row>
    <row r="271" ht="45" customHeight="1" s="113">
      <c r="A271" s="131" t="inlineStr">
        <is>
          <t>M030</t>
        </is>
      </c>
      <c r="B271" s="131" t="inlineStr">
        <is>
          <t>MANAVKUYU</t>
        </is>
      </c>
      <c r="C271" s="131" t="inlineStr">
        <is>
          <t>DERYA YARDIMCI</t>
        </is>
      </c>
      <c r="D271" s="131" t="inlineStr">
        <is>
          <t>U034</t>
        </is>
      </c>
      <c r="E271" s="131" t="inlineStr">
        <is>
          <t>UNLU MAMÜLLER</t>
        </is>
      </c>
      <c r="F271" s="168" t="n">
        <v>0</v>
      </c>
      <c r="G271" s="168" t="n">
        <v>0</v>
      </c>
      <c r="H271" s="168" t="n">
        <v>100</v>
      </c>
      <c r="I271" s="168" t="n">
        <v>369</v>
      </c>
      <c r="J271" s="168" t="n">
        <v>0.2710027100271</v>
      </c>
      <c r="K271" s="168" t="n">
        <v>1</v>
      </c>
      <c r="L271" s="168" t="n">
        <v>1.01</v>
      </c>
      <c r="M271" s="169" t="n">
        <v>2</v>
      </c>
      <c r="N271" s="169" t="n">
        <v>2</v>
      </c>
      <c r="O271" s="168" t="n">
        <v>738</v>
      </c>
      <c r="P271" s="170" t="n">
        <v>0.95</v>
      </c>
      <c r="Q271" s="131" t="inlineStr">
        <is>
          <t>Formül</t>
        </is>
      </c>
      <c r="R271" s="169" t="n">
        <v>51</v>
      </c>
      <c r="S271" s="131" t="inlineStr">
        <is>
          <t>Yüksek</t>
        </is>
      </c>
      <c r="T271" s="169" t="n">
        <v>2</v>
      </c>
      <c r="U271" s="169" t="n">
        <v>0</v>
      </c>
      <c r="V271" s="169" t="n">
        <v>2</v>
      </c>
      <c r="W271" s="171" t="n">
        <v>141700</v>
      </c>
      <c r="X271" s="171" t="n">
        <v>115936.2</v>
      </c>
      <c r="Y271" s="171" t="n">
        <v>-25763.8</v>
      </c>
      <c r="Z271" s="142" t="inlineStr">
        <is>
          <t>Doğrudan işe alım başlatılmalı</t>
        </is>
      </c>
      <c r="AA271" s="142" t="inlineStr">
        <is>
          <t>Mağaza: MANAVKUYU | Unvan: UNLU MAMÜLLER | Yönetim normu: 0 | Mevcut: 0 | AI normu: 2 | 90 günlük tahmini açık: 2 | Öneri: Doğrudan işe alım başlatılmalı</t>
        </is>
      </c>
    </row>
    <row r="272" ht="45" customHeight="1" s="113">
      <c r="A272" s="131" t="inlineStr">
        <is>
          <t>M031</t>
        </is>
      </c>
      <c r="B272" s="131" t="inlineStr">
        <is>
          <t>MENDERES</t>
        </is>
      </c>
      <c r="C272" s="131" t="inlineStr">
        <is>
          <t>CÜNEYT ÇIKRIKÇI - AYŞE AVCU</t>
        </is>
      </c>
      <c r="D272" s="131" t="inlineStr">
        <is>
          <t>U015</t>
        </is>
      </c>
      <c r="E272" s="131" t="inlineStr">
        <is>
          <t>KASİYER</t>
        </is>
      </c>
      <c r="F272" s="168" t="n">
        <v>2</v>
      </c>
      <c r="G272" s="168" t="n">
        <v>2</v>
      </c>
      <c r="H272" s="168" t="n">
        <v>7121</v>
      </c>
      <c r="I272" s="168" t="n">
        <v>414</v>
      </c>
      <c r="J272" s="168" t="n">
        <v>17.2004830917874</v>
      </c>
      <c r="K272" s="168" t="n">
        <v>2</v>
      </c>
      <c r="L272" s="168" t="n">
        <v>1.03</v>
      </c>
      <c r="M272" s="169" t="n">
        <v>18</v>
      </c>
      <c r="N272" s="169" t="n">
        <v>16</v>
      </c>
      <c r="O272" s="168" t="n">
        <v>6624</v>
      </c>
      <c r="P272" s="170" t="n">
        <v>0.95</v>
      </c>
      <c r="Q272" s="131" t="inlineStr">
        <is>
          <t>Formül</t>
        </is>
      </c>
      <c r="R272" s="169" t="n">
        <v>100</v>
      </c>
      <c r="S272" s="131" t="inlineStr">
        <is>
          <t>Kritik</t>
        </is>
      </c>
      <c r="T272" s="169" t="n">
        <v>17</v>
      </c>
      <c r="U272" s="169" t="n">
        <v>0</v>
      </c>
      <c r="V272" s="169" t="n">
        <v>17</v>
      </c>
      <c r="W272" s="171" t="n">
        <v>817700</v>
      </c>
      <c r="X272" s="171" t="n">
        <v>669026.16</v>
      </c>
      <c r="Y272" s="171" t="n">
        <v>-148673.84</v>
      </c>
      <c r="Z272" s="142" t="inlineStr">
        <is>
          <t>Doğrudan işe alım başlatılmalı</t>
        </is>
      </c>
      <c r="AA272" s="142" t="inlineStr">
        <is>
          <t>Mağaza: MENDERES | Unvan: KASİYER | Yönetim normu: 2 | Mevcut: 2 | AI normu: 18 | 90 günlük tahmini açık: 17 | Öneri: Doğrudan işe alım başlatılmalı</t>
        </is>
      </c>
    </row>
    <row r="273" ht="45" customHeight="1" s="113">
      <c r="A273" s="131" t="inlineStr">
        <is>
          <t>M031</t>
        </is>
      </c>
      <c r="B273" s="131" t="inlineStr">
        <is>
          <t>MENDERES</t>
        </is>
      </c>
      <c r="C273" s="131" t="inlineStr">
        <is>
          <t>CÜNEYT ÇIKRIKÇI - AYŞE AVCU</t>
        </is>
      </c>
      <c r="D273" s="131" t="inlineStr">
        <is>
          <t>U026</t>
        </is>
      </c>
      <c r="E273" s="131" t="inlineStr">
        <is>
          <t>REYON GÖREVLİSİ</t>
        </is>
      </c>
      <c r="F273" s="168" t="n">
        <v>2</v>
      </c>
      <c r="G273" s="168" t="n">
        <v>3</v>
      </c>
      <c r="H273" s="168" t="n">
        <v>107.6</v>
      </c>
      <c r="I273" s="168" t="n">
        <v>386.75</v>
      </c>
      <c r="J273" s="168" t="n">
        <v>0.278215901745314</v>
      </c>
      <c r="K273" s="168" t="n">
        <v>1</v>
      </c>
      <c r="L273" s="168" t="n">
        <v>1.03</v>
      </c>
      <c r="M273" s="169" t="n">
        <v>2</v>
      </c>
      <c r="N273" s="169" t="n">
        <v>-1</v>
      </c>
      <c r="O273" s="168" t="n">
        <v>-386.75</v>
      </c>
      <c r="P273" s="170" t="n">
        <v>0.95</v>
      </c>
      <c r="Q273" s="131" t="inlineStr">
        <is>
          <t>Formül</t>
        </is>
      </c>
      <c r="R273" s="169" t="n">
        <v>0</v>
      </c>
      <c r="S273" s="131" t="inlineStr">
        <is>
          <t>Düşük</t>
        </is>
      </c>
      <c r="T273" s="169" t="n">
        <v>0</v>
      </c>
      <c r="U273" s="169" t="n">
        <v>0</v>
      </c>
      <c r="V273" s="169" t="n">
        <v>0</v>
      </c>
      <c r="W273" s="171" t="n">
        <v>0</v>
      </c>
      <c r="X273" s="171" t="n">
        <v>0</v>
      </c>
      <c r="Y273" s="171" t="n">
        <v>0</v>
      </c>
      <c r="Z273" s="142" t="inlineStr">
        <is>
          <t>Mevcut yapı korunmalı</t>
        </is>
      </c>
      <c r="AA273" s="142" t="inlineStr">
        <is>
          <t>Mağaza: MENDERES | Unvan: REYON GÖREVLİSİ | Yönetim normu: 2 | Mevcut: 3 | AI normu: 2 | 90 günlük tahmini açık: 0 | Öneri: Mevcut yapı korunmalı</t>
        </is>
      </c>
    </row>
    <row r="274" ht="30" customHeight="1" s="113">
      <c r="A274" s="131" t="inlineStr">
        <is>
          <t>M031</t>
        </is>
      </c>
      <c r="B274" s="131" t="inlineStr">
        <is>
          <t>MENDERES</t>
        </is>
      </c>
      <c r="C274" s="131" t="inlineStr">
        <is>
          <t>CÜNEYT ÇIKRIKÇI - AYŞE AVCU</t>
        </is>
      </c>
      <c r="D274" s="131" t="inlineStr">
        <is>
          <t>U042</t>
        </is>
      </c>
      <c r="E274" s="131" t="inlineStr">
        <is>
          <t>ŞARKÜTERİ</t>
        </is>
      </c>
      <c r="F274" s="168" t="n">
        <v>1</v>
      </c>
      <c r="G274" s="168" t="n">
        <v>0</v>
      </c>
      <c r="H274" s="168" t="n">
        <v>1473.5</v>
      </c>
      <c r="I274" s="168" t="n">
        <v>382.5</v>
      </c>
      <c r="J274" s="168" t="n">
        <v>3.85228758169935</v>
      </c>
      <c r="K274" s="168" t="n">
        <v>1</v>
      </c>
      <c r="L274" s="168" t="n">
        <v>1.03</v>
      </c>
      <c r="M274" s="169" t="n">
        <v>4</v>
      </c>
      <c r="N274" s="169" t="n">
        <v>4</v>
      </c>
      <c r="O274" s="168" t="n">
        <v>1530</v>
      </c>
      <c r="P274" s="170" t="n">
        <v>0.95</v>
      </c>
      <c r="Q274" s="131" t="inlineStr">
        <is>
          <t>Formül</t>
        </is>
      </c>
      <c r="R274" s="169" t="n">
        <v>81</v>
      </c>
      <c r="S274" s="131" t="inlineStr">
        <is>
          <t>Kritik</t>
        </is>
      </c>
      <c r="T274" s="169" t="n">
        <v>4</v>
      </c>
      <c r="U274" s="169" t="n">
        <v>0</v>
      </c>
      <c r="V274" s="169" t="n">
        <v>4</v>
      </c>
      <c r="W274" s="171" t="n">
        <v>231400</v>
      </c>
      <c r="X274" s="171" t="n">
        <v>189327.6</v>
      </c>
      <c r="Y274" s="171" t="n">
        <v>-42072.4</v>
      </c>
      <c r="Z274" s="142" t="inlineStr">
        <is>
          <t>Doğrudan işe alım başlatılmalı</t>
        </is>
      </c>
      <c r="AA274" s="142" t="inlineStr">
        <is>
          <t>Mağaza: MENDERES | Unvan: ŞARKÜTERİ | Yönetim normu: 1 | Mevcut: 0 | AI normu: 4 | 90 günlük tahmini açık: 4 | Öneri: Doğrudan işe alım başlatılmalı</t>
        </is>
      </c>
    </row>
    <row r="275" ht="30" customHeight="1" s="113">
      <c r="A275" s="131" t="inlineStr">
        <is>
          <t>M031</t>
        </is>
      </c>
      <c r="B275" s="131" t="inlineStr">
        <is>
          <t>MENDERES</t>
        </is>
      </c>
      <c r="C275" s="131" t="inlineStr">
        <is>
          <t>CÜNEYT ÇIKRIKÇI - AYŞE AVCU</t>
        </is>
      </c>
      <c r="D275" s="131" t="inlineStr">
        <is>
          <t>U013</t>
        </is>
      </c>
      <c r="E275" s="131" t="inlineStr">
        <is>
          <t>KASAP</t>
        </is>
      </c>
      <c r="F275" s="168" t="n">
        <v>1</v>
      </c>
      <c r="G275" s="168" t="n">
        <v>0</v>
      </c>
      <c r="H275" s="168" t="n">
        <v>420</v>
      </c>
      <c r="I275" s="168" t="n">
        <v>360</v>
      </c>
      <c r="J275" s="168" t="n">
        <v>1.16666666666667</v>
      </c>
      <c r="K275" s="168" t="n">
        <v>1</v>
      </c>
      <c r="L275" s="168" t="n">
        <v>1.03</v>
      </c>
      <c r="M275" s="169" t="n">
        <v>2</v>
      </c>
      <c r="N275" s="169" t="n">
        <v>2</v>
      </c>
      <c r="O275" s="168" t="n">
        <v>720</v>
      </c>
      <c r="P275" s="170" t="n">
        <v>0.95</v>
      </c>
      <c r="Q275" s="131" t="inlineStr">
        <is>
          <t>Formül</t>
        </is>
      </c>
      <c r="R275" s="169" t="n">
        <v>51</v>
      </c>
      <c r="S275" s="131" t="inlineStr">
        <is>
          <t>Yüksek</t>
        </is>
      </c>
      <c r="T275" s="169" t="n">
        <v>2</v>
      </c>
      <c r="U275" s="169" t="n">
        <v>0</v>
      </c>
      <c r="V275" s="169" t="n">
        <v>2</v>
      </c>
      <c r="W275" s="171" t="n">
        <v>83200</v>
      </c>
      <c r="X275" s="171" t="n">
        <v>68072.75999999999</v>
      </c>
      <c r="Y275" s="171" t="n">
        <v>-15127.24</v>
      </c>
      <c r="Z275" s="142" t="inlineStr">
        <is>
          <t>Doğrudan işe alım başlatılmalı</t>
        </is>
      </c>
      <c r="AA275" s="142" t="inlineStr">
        <is>
          <t>Mağaza: MENDERES | Unvan: KASAP | Yönetim normu: 1 | Mevcut: 0 | AI normu: 2 | 90 günlük tahmini açık: 2 | Öneri: Doğrudan işe alım başlatılmalı</t>
        </is>
      </c>
    </row>
    <row r="276" ht="30" customHeight="1" s="113">
      <c r="A276" s="131" t="inlineStr">
        <is>
          <t>M031</t>
        </is>
      </c>
      <c r="B276" s="131" t="inlineStr">
        <is>
          <t>MENDERES</t>
        </is>
      </c>
      <c r="C276" s="131" t="inlineStr">
        <is>
          <t>CÜNEYT ÇIKRIKÇI - AYŞE AVCU</t>
        </is>
      </c>
      <c r="D276" s="131" t="inlineStr">
        <is>
          <t>U017</t>
        </is>
      </c>
      <c r="E276" s="131" t="inlineStr">
        <is>
          <t>MANAV</t>
        </is>
      </c>
      <c r="F276" s="168" t="n">
        <v>2</v>
      </c>
      <c r="G276" s="168" t="n">
        <v>0</v>
      </c>
      <c r="H276" s="168" t="n">
        <v>61</v>
      </c>
      <c r="I276" s="168" t="n">
        <v>386.75</v>
      </c>
      <c r="J276" s="168" t="n">
        <v>0.157724628312864</v>
      </c>
      <c r="K276" s="168" t="n">
        <v>1</v>
      </c>
      <c r="L276" s="168" t="n">
        <v>1.03</v>
      </c>
      <c r="M276" s="169" t="n">
        <v>2</v>
      </c>
      <c r="N276" s="169" t="n">
        <v>2</v>
      </c>
      <c r="O276" s="168" t="n">
        <v>773.5</v>
      </c>
      <c r="P276" s="170" t="n">
        <v>0.95</v>
      </c>
      <c r="Q276" s="131" t="inlineStr">
        <is>
          <t>Formül</t>
        </is>
      </c>
      <c r="R276" s="169" t="n">
        <v>51</v>
      </c>
      <c r="S276" s="131" t="inlineStr">
        <is>
          <t>Yüksek</t>
        </is>
      </c>
      <c r="T276" s="169" t="n">
        <v>2</v>
      </c>
      <c r="U276" s="169" t="n">
        <v>2</v>
      </c>
      <c r="V276" s="169" t="n">
        <v>0</v>
      </c>
      <c r="W276" s="171" t="n">
        <v>0</v>
      </c>
      <c r="X276" s="171" t="n">
        <v>89345.52</v>
      </c>
      <c r="Y276" s="171" t="n">
        <v>89345.52</v>
      </c>
      <c r="Z276" s="142" t="inlineStr">
        <is>
          <t>Transfer ile kapatılmalı</t>
        </is>
      </c>
      <c r="AA276" s="142" t="inlineStr">
        <is>
          <t>Mağaza: MENDERES | Unvan: MANAV | Yönetim normu: 2 | Mevcut: 0 | AI normu: 2 | 90 günlük tahmini açık: 2 | Öneri: Transfer ile kapatılmalı</t>
        </is>
      </c>
    </row>
    <row r="277" ht="45" customHeight="1" s="113">
      <c r="A277" s="131" t="inlineStr">
        <is>
          <t>M031</t>
        </is>
      </c>
      <c r="B277" s="131" t="inlineStr">
        <is>
          <t>MENDERES</t>
        </is>
      </c>
      <c r="C277" s="131" t="inlineStr">
        <is>
          <t>CÜNEYT ÇIKRIKÇI - AYŞE AVCU</t>
        </is>
      </c>
      <c r="D277" s="131" t="inlineStr">
        <is>
          <t>U023</t>
        </is>
      </c>
      <c r="E277" s="131" t="inlineStr">
        <is>
          <t>ONLİNE TOPLAYICI</t>
        </is>
      </c>
      <c r="F277" s="168" t="n">
        <v>0</v>
      </c>
      <c r="G277" s="168" t="n">
        <v>0</v>
      </c>
      <c r="H277" s="168" t="n">
        <v>49</v>
      </c>
      <c r="I277" s="168" t="n">
        <v>404.8</v>
      </c>
      <c r="J277" s="168" t="n">
        <v>0.12104743083004</v>
      </c>
      <c r="K277" s="168" t="n">
        <v>1</v>
      </c>
      <c r="L277" s="168" t="n">
        <v>1.03</v>
      </c>
      <c r="M277" s="169" t="n">
        <v>2</v>
      </c>
      <c r="N277" s="169" t="n">
        <v>2</v>
      </c>
      <c r="O277" s="168" t="n">
        <v>809.6</v>
      </c>
      <c r="P277" s="170" t="n">
        <v>0.95</v>
      </c>
      <c r="Q277" s="131" t="inlineStr">
        <is>
          <t>Formül</t>
        </is>
      </c>
      <c r="R277" s="169" t="n">
        <v>51</v>
      </c>
      <c r="S277" s="131" t="inlineStr">
        <is>
          <t>Yüksek</t>
        </is>
      </c>
      <c r="T277" s="169" t="n">
        <v>2</v>
      </c>
      <c r="U277" s="169" t="n">
        <v>0</v>
      </c>
      <c r="V277" s="169" t="n">
        <v>2</v>
      </c>
      <c r="W277" s="171" t="n">
        <v>148200</v>
      </c>
      <c r="X277" s="171" t="n">
        <v>121254.48</v>
      </c>
      <c r="Y277" s="171" t="n">
        <v>-26945.52</v>
      </c>
      <c r="Z277" s="142" t="inlineStr">
        <is>
          <t>Doğrudan işe alım başlatılmalı</t>
        </is>
      </c>
      <c r="AA277" s="142" t="inlineStr">
        <is>
          <t>Mağaza: MENDERES | Unvan: ONLİNE TOPLAYICI | Yönetim normu: 0 | Mevcut: 0 | AI normu: 2 | 90 günlük tahmini açık: 2 | Öneri: Doğrudan işe alım başlatılmalı</t>
        </is>
      </c>
    </row>
    <row r="278" ht="45" customHeight="1" s="113">
      <c r="A278" s="131" t="inlineStr">
        <is>
          <t>M031</t>
        </is>
      </c>
      <c r="B278" s="131" t="inlineStr">
        <is>
          <t>MENDERES</t>
        </is>
      </c>
      <c r="C278" s="131" t="inlineStr">
        <is>
          <t>CÜNEYT ÇIKRIKÇI - AYŞE AVCU</t>
        </is>
      </c>
      <c r="D278" s="131" t="inlineStr">
        <is>
          <t>U024</t>
        </is>
      </c>
      <c r="E278" s="131" t="inlineStr">
        <is>
          <t>ONLİNE ŞOFÖR</t>
        </is>
      </c>
      <c r="F278" s="168" t="n">
        <v>0</v>
      </c>
      <c r="G278" s="168" t="n">
        <v>0</v>
      </c>
      <c r="H278" s="168" t="n">
        <v>84</v>
      </c>
      <c r="I278" s="168" t="n">
        <v>369</v>
      </c>
      <c r="J278" s="168" t="n">
        <v>0.227642276422764</v>
      </c>
      <c r="K278" s="168" t="n">
        <v>1</v>
      </c>
      <c r="L278" s="168" t="n">
        <v>1.03</v>
      </c>
      <c r="M278" s="169" t="n">
        <v>2</v>
      </c>
      <c r="N278" s="169" t="n">
        <v>2</v>
      </c>
      <c r="O278" s="168" t="n">
        <v>738</v>
      </c>
      <c r="P278" s="170" t="n">
        <v>0.95</v>
      </c>
      <c r="Q278" s="131" t="inlineStr">
        <is>
          <t>Formül</t>
        </is>
      </c>
      <c r="R278" s="169" t="n">
        <v>51</v>
      </c>
      <c r="S278" s="131" t="inlineStr">
        <is>
          <t>Yüksek</t>
        </is>
      </c>
      <c r="T278" s="169" t="n">
        <v>2</v>
      </c>
      <c r="U278" s="169" t="n">
        <v>0</v>
      </c>
      <c r="V278" s="169" t="n">
        <v>2</v>
      </c>
      <c r="W278" s="171" t="n">
        <v>154700</v>
      </c>
      <c r="X278" s="171" t="n">
        <v>126572.76</v>
      </c>
      <c r="Y278" s="171" t="n">
        <v>-28127.24</v>
      </c>
      <c r="Z278" s="142" t="inlineStr">
        <is>
          <t>Doğrudan işe alım başlatılmalı</t>
        </is>
      </c>
      <c r="AA278" s="142" t="inlineStr">
        <is>
          <t>Mağaza: MENDERES | Unvan: ONLİNE ŞOFÖR | Yönetim normu: 0 | Mevcut: 0 | AI normu: 2 | 90 günlük tahmini açık: 2 | Öneri: Doğrudan işe alım başlatılmalı</t>
        </is>
      </c>
    </row>
    <row r="279" ht="30" customHeight="1" s="113">
      <c r="A279" s="131" t="inlineStr">
        <is>
          <t>M031</t>
        </is>
      </c>
      <c r="B279" s="131" t="inlineStr">
        <is>
          <t>MENDERES</t>
        </is>
      </c>
      <c r="C279" s="131" t="inlineStr">
        <is>
          <t>CÜNEYT ÇIKRIKÇI - AYŞE AVCU</t>
        </is>
      </c>
      <c r="D279" s="131" t="inlineStr">
        <is>
          <t>U002</t>
        </is>
      </c>
      <c r="E279" s="131" t="inlineStr">
        <is>
          <t>BAKLİYAT</t>
        </is>
      </c>
      <c r="F279" s="168" t="n">
        <v>0</v>
      </c>
      <c r="G279" s="168" t="n">
        <v>0</v>
      </c>
      <c r="H279" s="168" t="n">
        <v>20</v>
      </c>
      <c r="I279" s="168" t="n">
        <v>386.75</v>
      </c>
      <c r="J279" s="168" t="n">
        <v>0.0517129928894635</v>
      </c>
      <c r="K279" s="168" t="n">
        <v>1</v>
      </c>
      <c r="L279" s="168" t="n">
        <v>1.03</v>
      </c>
      <c r="M279" s="169" t="n">
        <v>2</v>
      </c>
      <c r="N279" s="169" t="n">
        <v>2</v>
      </c>
      <c r="O279" s="168" t="n">
        <v>773.5</v>
      </c>
      <c r="P279" s="170" t="n">
        <v>0.95</v>
      </c>
      <c r="Q279" s="131" t="inlineStr">
        <is>
          <t>Formül</t>
        </is>
      </c>
      <c r="R279" s="169" t="n">
        <v>51</v>
      </c>
      <c r="S279" s="131" t="inlineStr">
        <is>
          <t>Yüksek</t>
        </is>
      </c>
      <c r="T279" s="169" t="n">
        <v>2</v>
      </c>
      <c r="U279" s="169" t="n">
        <v>0</v>
      </c>
      <c r="V279" s="169" t="n">
        <v>2</v>
      </c>
      <c r="W279" s="171" t="n">
        <v>89700</v>
      </c>
      <c r="X279" s="171" t="n">
        <v>73391.03999999999</v>
      </c>
      <c r="Y279" s="171" t="n">
        <v>-16308.96</v>
      </c>
      <c r="Z279" s="142" t="inlineStr">
        <is>
          <t>Doğrudan işe alım başlatılmalı</t>
        </is>
      </c>
      <c r="AA279" s="142" t="inlineStr">
        <is>
          <t>Mağaza: MENDERES | Unvan: BAKLİYAT | Yönetim normu: 0 | Mevcut: 0 | AI normu: 2 | 90 günlük tahmini açık: 2 | Öneri: Doğrudan işe alım başlatılmalı</t>
        </is>
      </c>
    </row>
    <row r="280" ht="45" customHeight="1" s="113">
      <c r="A280" s="131" t="inlineStr">
        <is>
          <t>M031</t>
        </is>
      </c>
      <c r="B280" s="131" t="inlineStr">
        <is>
          <t>MENDERES</t>
        </is>
      </c>
      <c r="C280" s="131" t="inlineStr">
        <is>
          <t>CÜNEYT ÇIKRIKÇI - AYŞE AVCU</t>
        </is>
      </c>
      <c r="D280" s="131" t="inlineStr">
        <is>
          <t>U034</t>
        </is>
      </c>
      <c r="E280" s="131" t="inlineStr">
        <is>
          <t>UNLU MAMÜLLER</t>
        </is>
      </c>
      <c r="F280" s="168" t="n">
        <v>0</v>
      </c>
      <c r="G280" s="168" t="n">
        <v>0</v>
      </c>
      <c r="H280" s="168" t="n">
        <v>175</v>
      </c>
      <c r="I280" s="168" t="n">
        <v>369</v>
      </c>
      <c r="J280" s="168" t="n">
        <v>0.474254742547426</v>
      </c>
      <c r="K280" s="168" t="n">
        <v>1</v>
      </c>
      <c r="L280" s="168" t="n">
        <v>1.03</v>
      </c>
      <c r="M280" s="169" t="n">
        <v>2</v>
      </c>
      <c r="N280" s="169" t="n">
        <v>2</v>
      </c>
      <c r="O280" s="168" t="n">
        <v>738</v>
      </c>
      <c r="P280" s="170" t="n">
        <v>0.95</v>
      </c>
      <c r="Q280" s="131" t="inlineStr">
        <is>
          <t>Formül</t>
        </is>
      </c>
      <c r="R280" s="169" t="n">
        <v>51</v>
      </c>
      <c r="S280" s="131" t="inlineStr">
        <is>
          <t>Yüksek</t>
        </is>
      </c>
      <c r="T280" s="169" t="n">
        <v>2</v>
      </c>
      <c r="U280" s="169" t="n">
        <v>0</v>
      </c>
      <c r="V280" s="169" t="n">
        <v>2</v>
      </c>
      <c r="W280" s="171" t="n">
        <v>141700</v>
      </c>
      <c r="X280" s="171" t="n">
        <v>115936.2</v>
      </c>
      <c r="Y280" s="171" t="n">
        <v>-25763.8</v>
      </c>
      <c r="Z280" s="142" t="inlineStr">
        <is>
          <t>Doğrudan işe alım başlatılmalı</t>
        </is>
      </c>
      <c r="AA280" s="142" t="inlineStr">
        <is>
          <t>Mağaza: MENDERES | Unvan: UNLU MAMÜLLER | Yönetim normu: 0 | Mevcut: 0 | AI normu: 2 | 90 günlük tahmini açık: 2 | Öneri: Doğrudan işe alım başlatılmalı</t>
        </is>
      </c>
    </row>
    <row r="281" ht="45" customHeight="1" s="113">
      <c r="A281" s="131" t="inlineStr">
        <is>
          <t>M032</t>
        </is>
      </c>
      <c r="B281" s="131" t="inlineStr">
        <is>
          <t>MENDERES DEPO</t>
        </is>
      </c>
      <c r="C281" s="131" t="inlineStr">
        <is>
          <t>AYHAN DAŞDEMİR</t>
        </is>
      </c>
      <c r="D281" s="131" t="inlineStr">
        <is>
          <t>U015</t>
        </is>
      </c>
      <c r="E281" s="131" t="inlineStr">
        <is>
          <t>KASİYER</t>
        </is>
      </c>
      <c r="F281" s="168" t="n">
        <v>0</v>
      </c>
      <c r="G281" s="168" t="n">
        <v>0</v>
      </c>
      <c r="H281" s="168" t="n">
        <v>2177</v>
      </c>
      <c r="I281" s="168" t="n">
        <v>414</v>
      </c>
      <c r="J281" s="168" t="n">
        <v>5.25845410628019</v>
      </c>
      <c r="K281" s="168" t="n">
        <v>2</v>
      </c>
      <c r="L281" s="168" t="n">
        <v>1.04</v>
      </c>
      <c r="M281" s="169" t="n">
        <v>6</v>
      </c>
      <c r="N281" s="169" t="n">
        <v>6</v>
      </c>
      <c r="O281" s="168" t="n">
        <v>2484</v>
      </c>
      <c r="P281" s="170" t="n">
        <v>0.95</v>
      </c>
      <c r="Q281" s="131" t="inlineStr">
        <is>
          <t>Formül</t>
        </is>
      </c>
      <c r="R281" s="169" t="n">
        <v>100</v>
      </c>
      <c r="S281" s="131" t="inlineStr">
        <is>
          <t>Kritik</t>
        </is>
      </c>
      <c r="T281" s="169" t="n">
        <v>6</v>
      </c>
      <c r="U281" s="169" t="n">
        <v>0</v>
      </c>
      <c r="V281" s="169" t="n">
        <v>6</v>
      </c>
      <c r="W281" s="171" t="n">
        <v>288600</v>
      </c>
      <c r="X281" s="171" t="n">
        <v>236126.88</v>
      </c>
      <c r="Y281" s="171" t="n">
        <v>-52473.12</v>
      </c>
      <c r="Z281" s="142" t="inlineStr">
        <is>
          <t>Doğrudan işe alım başlatılmalı</t>
        </is>
      </c>
      <c r="AA281" s="142" t="inlineStr">
        <is>
          <t>Mağaza: MENDERES DEPO | Unvan: KASİYER | Yönetim normu: 0 | Mevcut: 0 | AI normu: 6 | 90 günlük tahmini açık: 6 | Öneri: Doğrudan işe alım başlatılmalı</t>
        </is>
      </c>
    </row>
    <row r="282" ht="45" customHeight="1" s="113">
      <c r="A282" s="131" t="inlineStr">
        <is>
          <t>M032</t>
        </is>
      </c>
      <c r="B282" s="131" t="inlineStr">
        <is>
          <t>MENDERES DEPO</t>
        </is>
      </c>
      <c r="C282" s="131" t="inlineStr">
        <is>
          <t>AYHAN DAŞDEMİR</t>
        </is>
      </c>
      <c r="D282" s="131" t="inlineStr">
        <is>
          <t>U026</t>
        </is>
      </c>
      <c r="E282" s="131" t="inlineStr">
        <is>
          <t>REYON GÖREVLİSİ</t>
        </is>
      </c>
      <c r="F282" s="168" t="n">
        <v>0</v>
      </c>
      <c r="G282" s="168" t="n">
        <v>0</v>
      </c>
      <c r="H282" s="168" t="n">
        <v>1293.25</v>
      </c>
      <c r="I282" s="168" t="n">
        <v>386.75</v>
      </c>
      <c r="J282" s="168" t="n">
        <v>3.34389140271493</v>
      </c>
      <c r="K282" s="168" t="n">
        <v>1</v>
      </c>
      <c r="L282" s="168" t="n">
        <v>1.04</v>
      </c>
      <c r="M282" s="169" t="n">
        <v>4</v>
      </c>
      <c r="N282" s="169" t="n">
        <v>4</v>
      </c>
      <c r="O282" s="168" t="n">
        <v>1547</v>
      </c>
      <c r="P282" s="170" t="n">
        <v>0.95</v>
      </c>
      <c r="Q282" s="131" t="inlineStr">
        <is>
          <t>Formül</t>
        </is>
      </c>
      <c r="R282" s="169" t="n">
        <v>81</v>
      </c>
      <c r="S282" s="131" t="inlineStr">
        <is>
          <t>Kritik</t>
        </is>
      </c>
      <c r="T282" s="169" t="n">
        <v>4</v>
      </c>
      <c r="U282" s="169" t="n">
        <v>4</v>
      </c>
      <c r="V282" s="169" t="n">
        <v>0</v>
      </c>
      <c r="W282" s="171" t="n">
        <v>0</v>
      </c>
      <c r="X282" s="171" t="n">
        <v>146782.08</v>
      </c>
      <c r="Y282" s="171" t="n">
        <v>146782.08</v>
      </c>
      <c r="Z282" s="142" t="inlineStr">
        <is>
          <t>Transfer ile kapatılmalı</t>
        </is>
      </c>
      <c r="AA282" s="142" t="inlineStr">
        <is>
          <t>Mağaza: MENDERES DEPO | Unvan: REYON GÖREVLİSİ | Yönetim normu: 0 | Mevcut: 0 | AI normu: 4 | 90 günlük tahmini açık: 4 | Öneri: Transfer ile kapatılmalı</t>
        </is>
      </c>
    </row>
    <row r="283" ht="45" customHeight="1" s="113">
      <c r="A283" s="131" t="inlineStr">
        <is>
          <t>M032</t>
        </is>
      </c>
      <c r="B283" s="131" t="inlineStr">
        <is>
          <t>MENDERES DEPO</t>
        </is>
      </c>
      <c r="C283" s="131" t="inlineStr">
        <is>
          <t>AYHAN DAŞDEMİR</t>
        </is>
      </c>
      <c r="D283" s="131" t="inlineStr">
        <is>
          <t>U042</t>
        </is>
      </c>
      <c r="E283" s="131" t="inlineStr">
        <is>
          <t>ŞARKÜTERİ</t>
        </is>
      </c>
      <c r="F283" s="168" t="n">
        <v>0</v>
      </c>
      <c r="G283" s="168" t="n">
        <v>0</v>
      </c>
      <c r="H283" s="168" t="n">
        <v>535</v>
      </c>
      <c r="I283" s="168" t="n">
        <v>382.5</v>
      </c>
      <c r="J283" s="168" t="n">
        <v>1.39869281045752</v>
      </c>
      <c r="K283" s="168" t="n">
        <v>1</v>
      </c>
      <c r="L283" s="168" t="n">
        <v>1.04</v>
      </c>
      <c r="M283" s="169" t="n">
        <v>2</v>
      </c>
      <c r="N283" s="169" t="n">
        <v>2</v>
      </c>
      <c r="O283" s="168" t="n">
        <v>765</v>
      </c>
      <c r="P283" s="170" t="n">
        <v>0.95</v>
      </c>
      <c r="Q283" s="131" t="inlineStr">
        <is>
          <t>Formül</t>
        </is>
      </c>
      <c r="R283" s="169" t="n">
        <v>51</v>
      </c>
      <c r="S283" s="131" t="inlineStr">
        <is>
          <t>Yüksek</t>
        </is>
      </c>
      <c r="T283" s="169" t="n">
        <v>2</v>
      </c>
      <c r="U283" s="169" t="n">
        <v>0</v>
      </c>
      <c r="V283" s="169" t="n">
        <v>2</v>
      </c>
      <c r="W283" s="171" t="n">
        <v>115700</v>
      </c>
      <c r="X283" s="171" t="n">
        <v>94663.8</v>
      </c>
      <c r="Y283" s="171" t="n">
        <v>-21036.2</v>
      </c>
      <c r="Z283" s="142" t="inlineStr">
        <is>
          <t>Doğrudan işe alım başlatılmalı</t>
        </is>
      </c>
      <c r="AA283" s="142" t="inlineStr">
        <is>
          <t>Mağaza: MENDERES DEPO | Unvan: ŞARKÜTERİ | Yönetim normu: 0 | Mevcut: 0 | AI normu: 2 | 90 günlük tahmini açık: 2 | Öneri: Doğrudan işe alım başlatılmalı</t>
        </is>
      </c>
    </row>
    <row r="284" ht="45" customHeight="1" s="113">
      <c r="A284" s="131" t="inlineStr">
        <is>
          <t>M032</t>
        </is>
      </c>
      <c r="B284" s="131" t="inlineStr">
        <is>
          <t>MENDERES DEPO</t>
        </is>
      </c>
      <c r="C284" s="131" t="inlineStr">
        <is>
          <t>AYHAN DAŞDEMİR</t>
        </is>
      </c>
      <c r="D284" s="131" t="inlineStr">
        <is>
          <t>U013</t>
        </is>
      </c>
      <c r="E284" s="131" t="inlineStr">
        <is>
          <t>KASAP</t>
        </is>
      </c>
      <c r="F284" s="168" t="n">
        <v>0</v>
      </c>
      <c r="G284" s="168" t="n">
        <v>0</v>
      </c>
      <c r="H284" s="168" t="n">
        <v>185.5</v>
      </c>
      <c r="I284" s="168" t="n">
        <v>360</v>
      </c>
      <c r="J284" s="168" t="n">
        <v>0.5152777777777779</v>
      </c>
      <c r="K284" s="168" t="n">
        <v>1</v>
      </c>
      <c r="L284" s="168" t="n">
        <v>1.04</v>
      </c>
      <c r="M284" s="169" t="n">
        <v>2</v>
      </c>
      <c r="N284" s="169" t="n">
        <v>2</v>
      </c>
      <c r="O284" s="168" t="n">
        <v>720</v>
      </c>
      <c r="P284" s="170" t="n">
        <v>0.95</v>
      </c>
      <c r="Q284" s="131" t="inlineStr">
        <is>
          <t>Formül</t>
        </is>
      </c>
      <c r="R284" s="169" t="n">
        <v>51</v>
      </c>
      <c r="S284" s="131" t="inlineStr">
        <is>
          <t>Yüksek</t>
        </is>
      </c>
      <c r="T284" s="169" t="n">
        <v>2</v>
      </c>
      <c r="U284" s="169" t="n">
        <v>0</v>
      </c>
      <c r="V284" s="169" t="n">
        <v>2</v>
      </c>
      <c r="W284" s="171" t="n">
        <v>83200</v>
      </c>
      <c r="X284" s="171" t="n">
        <v>68072.75999999999</v>
      </c>
      <c r="Y284" s="171" t="n">
        <v>-15127.24</v>
      </c>
      <c r="Z284" s="142" t="inlineStr">
        <is>
          <t>Doğrudan işe alım başlatılmalı</t>
        </is>
      </c>
      <c r="AA284" s="142" t="inlineStr">
        <is>
          <t>Mağaza: MENDERES DEPO | Unvan: KASAP | Yönetim normu: 0 | Mevcut: 0 | AI normu: 2 | 90 günlük tahmini açık: 2 | Öneri: Doğrudan işe alım başlatılmalı</t>
        </is>
      </c>
    </row>
    <row r="285" ht="30" customHeight="1" s="113">
      <c r="A285" s="131" t="inlineStr">
        <is>
          <t>M032</t>
        </is>
      </c>
      <c r="B285" s="131" t="inlineStr">
        <is>
          <t>MENDERES DEPO</t>
        </is>
      </c>
      <c r="C285" s="131" t="inlineStr">
        <is>
          <t>AYHAN DAŞDEMİR</t>
        </is>
      </c>
      <c r="D285" s="131" t="inlineStr">
        <is>
          <t>U017</t>
        </is>
      </c>
      <c r="E285" s="131" t="inlineStr">
        <is>
          <t>MANAV</t>
        </is>
      </c>
      <c r="F285" s="168" t="n">
        <v>0</v>
      </c>
      <c r="G285" s="168" t="n">
        <v>0</v>
      </c>
      <c r="H285" s="168" t="n">
        <v>221.2</v>
      </c>
      <c r="I285" s="168" t="n">
        <v>386.75</v>
      </c>
      <c r="J285" s="168" t="n">
        <v>0.571945701357466</v>
      </c>
      <c r="K285" s="168" t="n">
        <v>1</v>
      </c>
      <c r="L285" s="168" t="n">
        <v>1.04</v>
      </c>
      <c r="M285" s="169" t="n">
        <v>2</v>
      </c>
      <c r="N285" s="169" t="n">
        <v>2</v>
      </c>
      <c r="O285" s="168" t="n">
        <v>773.5</v>
      </c>
      <c r="P285" s="170" t="n">
        <v>0.95</v>
      </c>
      <c r="Q285" s="131" t="inlineStr">
        <is>
          <t>Formül</t>
        </is>
      </c>
      <c r="R285" s="169" t="n">
        <v>51</v>
      </c>
      <c r="S285" s="131" t="inlineStr">
        <is>
          <t>Yüksek</t>
        </is>
      </c>
      <c r="T285" s="169" t="n">
        <v>2</v>
      </c>
      <c r="U285" s="169" t="n">
        <v>2</v>
      </c>
      <c r="V285" s="169" t="n">
        <v>0</v>
      </c>
      <c r="W285" s="171" t="n">
        <v>0</v>
      </c>
      <c r="X285" s="171" t="n">
        <v>89345.52</v>
      </c>
      <c r="Y285" s="171" t="n">
        <v>89345.52</v>
      </c>
      <c r="Z285" s="142" t="inlineStr">
        <is>
          <t>Transfer ile kapatılmalı</t>
        </is>
      </c>
      <c r="AA285" s="142" t="inlineStr">
        <is>
          <t>Mağaza: MENDERES DEPO | Unvan: MANAV | Yönetim normu: 0 | Mevcut: 0 | AI normu: 2 | 90 günlük tahmini açık: 2 | Öneri: Transfer ile kapatılmalı</t>
        </is>
      </c>
    </row>
    <row r="286" ht="45" customHeight="1" s="113">
      <c r="A286" s="131" t="inlineStr">
        <is>
          <t>M032</t>
        </is>
      </c>
      <c r="B286" s="131" t="inlineStr">
        <is>
          <t>MENDERES DEPO</t>
        </is>
      </c>
      <c r="C286" s="131" t="inlineStr">
        <is>
          <t>AYHAN DAŞDEMİR</t>
        </is>
      </c>
      <c r="D286" s="131" t="inlineStr">
        <is>
          <t>U023</t>
        </is>
      </c>
      <c r="E286" s="131" t="inlineStr">
        <is>
          <t>ONLİNE TOPLAYICI</t>
        </is>
      </c>
      <c r="F286" s="168" t="n">
        <v>0</v>
      </c>
      <c r="G286" s="168" t="n">
        <v>0</v>
      </c>
      <c r="H286" s="168" t="n">
        <v>0</v>
      </c>
      <c r="I286" s="168" t="n">
        <v>404.8</v>
      </c>
      <c r="J286" s="168" t="n">
        <v>0</v>
      </c>
      <c r="K286" s="168" t="n">
        <v>1</v>
      </c>
      <c r="L286" s="168" t="n">
        <v>1.04</v>
      </c>
      <c r="M286" s="169" t="n">
        <v>2</v>
      </c>
      <c r="N286" s="169" t="n">
        <v>2</v>
      </c>
      <c r="O286" s="168" t="n">
        <v>809.6</v>
      </c>
      <c r="P286" s="170" t="n">
        <v>0.95</v>
      </c>
      <c r="Q286" s="131" t="inlineStr">
        <is>
          <t>Formül</t>
        </is>
      </c>
      <c r="R286" s="169" t="n">
        <v>51</v>
      </c>
      <c r="S286" s="131" t="inlineStr">
        <is>
          <t>Yüksek</t>
        </is>
      </c>
      <c r="T286" s="169" t="n">
        <v>2</v>
      </c>
      <c r="U286" s="169" t="n">
        <v>0</v>
      </c>
      <c r="V286" s="169" t="n">
        <v>2</v>
      </c>
      <c r="W286" s="171" t="n">
        <v>148200</v>
      </c>
      <c r="X286" s="171" t="n">
        <v>121254.48</v>
      </c>
      <c r="Y286" s="171" t="n">
        <v>-26945.52</v>
      </c>
      <c r="Z286" s="142" t="inlineStr">
        <is>
          <t>Doğrudan işe alım başlatılmalı</t>
        </is>
      </c>
      <c r="AA286" s="142" t="inlineStr">
        <is>
          <t>Mağaza: MENDERES DEPO | Unvan: ONLİNE TOPLAYICI | Yönetim normu: 0 | Mevcut: 0 | AI normu: 2 | 90 günlük tahmini açık: 2 | Öneri: Doğrudan işe alım başlatılmalı</t>
        </is>
      </c>
    </row>
    <row r="287" ht="45" customHeight="1" s="113">
      <c r="A287" s="131" t="inlineStr">
        <is>
          <t>M032</t>
        </is>
      </c>
      <c r="B287" s="131" t="inlineStr">
        <is>
          <t>MENDERES DEPO</t>
        </is>
      </c>
      <c r="C287" s="131" t="inlineStr">
        <is>
          <t>AYHAN DAŞDEMİR</t>
        </is>
      </c>
      <c r="D287" s="131" t="inlineStr">
        <is>
          <t>U024</t>
        </is>
      </c>
      <c r="E287" s="131" t="inlineStr">
        <is>
          <t>ONLİNE ŞOFÖR</t>
        </is>
      </c>
      <c r="F287" s="168" t="n">
        <v>0</v>
      </c>
      <c r="G287" s="168" t="n">
        <v>0</v>
      </c>
      <c r="H287" s="168" t="n">
        <v>0</v>
      </c>
      <c r="I287" s="168" t="n">
        <v>369</v>
      </c>
      <c r="J287" s="168" t="n">
        <v>0</v>
      </c>
      <c r="K287" s="168" t="n">
        <v>1</v>
      </c>
      <c r="L287" s="168" t="n">
        <v>1.04</v>
      </c>
      <c r="M287" s="169" t="n">
        <v>2</v>
      </c>
      <c r="N287" s="169" t="n">
        <v>2</v>
      </c>
      <c r="O287" s="168" t="n">
        <v>738</v>
      </c>
      <c r="P287" s="170" t="n">
        <v>0.95</v>
      </c>
      <c r="Q287" s="131" t="inlineStr">
        <is>
          <t>Formül</t>
        </is>
      </c>
      <c r="R287" s="169" t="n">
        <v>51</v>
      </c>
      <c r="S287" s="131" t="inlineStr">
        <is>
          <t>Yüksek</t>
        </is>
      </c>
      <c r="T287" s="169" t="n">
        <v>2</v>
      </c>
      <c r="U287" s="169" t="n">
        <v>0</v>
      </c>
      <c r="V287" s="169" t="n">
        <v>2</v>
      </c>
      <c r="W287" s="171" t="n">
        <v>154700</v>
      </c>
      <c r="X287" s="171" t="n">
        <v>126572.76</v>
      </c>
      <c r="Y287" s="171" t="n">
        <v>-28127.24</v>
      </c>
      <c r="Z287" s="142" t="inlineStr">
        <is>
          <t>Doğrudan işe alım başlatılmalı</t>
        </is>
      </c>
      <c r="AA287" s="142" t="inlineStr">
        <is>
          <t>Mağaza: MENDERES DEPO | Unvan: ONLİNE ŞOFÖR | Yönetim normu: 0 | Mevcut: 0 | AI normu: 2 | 90 günlük tahmini açık: 2 | Öneri: Doğrudan işe alım başlatılmalı</t>
        </is>
      </c>
    </row>
    <row r="288" ht="45" customHeight="1" s="113">
      <c r="A288" s="131" t="inlineStr">
        <is>
          <t>M032</t>
        </is>
      </c>
      <c r="B288" s="131" t="inlineStr">
        <is>
          <t>MENDERES DEPO</t>
        </is>
      </c>
      <c r="C288" s="131" t="inlineStr">
        <is>
          <t>AYHAN DAŞDEMİR</t>
        </is>
      </c>
      <c r="D288" s="131" t="inlineStr">
        <is>
          <t>U002</t>
        </is>
      </c>
      <c r="E288" s="131" t="inlineStr">
        <is>
          <t>BAKLİYAT</t>
        </is>
      </c>
      <c r="F288" s="168" t="n">
        <v>0</v>
      </c>
      <c r="G288" s="168" t="n">
        <v>0</v>
      </c>
      <c r="H288" s="168" t="n">
        <v>94</v>
      </c>
      <c r="I288" s="168" t="n">
        <v>386.75</v>
      </c>
      <c r="J288" s="168" t="n">
        <v>0.243051066580478</v>
      </c>
      <c r="K288" s="168" t="n">
        <v>1</v>
      </c>
      <c r="L288" s="168" t="n">
        <v>1.04</v>
      </c>
      <c r="M288" s="169" t="n">
        <v>2</v>
      </c>
      <c r="N288" s="169" t="n">
        <v>2</v>
      </c>
      <c r="O288" s="168" t="n">
        <v>773.5</v>
      </c>
      <c r="P288" s="170" t="n">
        <v>0.95</v>
      </c>
      <c r="Q288" s="131" t="inlineStr">
        <is>
          <t>Formül</t>
        </is>
      </c>
      <c r="R288" s="169" t="n">
        <v>51</v>
      </c>
      <c r="S288" s="131" t="inlineStr">
        <is>
          <t>Yüksek</t>
        </is>
      </c>
      <c r="T288" s="169" t="n">
        <v>2</v>
      </c>
      <c r="U288" s="169" t="n">
        <v>0</v>
      </c>
      <c r="V288" s="169" t="n">
        <v>2</v>
      </c>
      <c r="W288" s="171" t="n">
        <v>89700</v>
      </c>
      <c r="X288" s="171" t="n">
        <v>73391.03999999999</v>
      </c>
      <c r="Y288" s="171" t="n">
        <v>-16308.96</v>
      </c>
      <c r="Z288" s="142" t="inlineStr">
        <is>
          <t>Doğrudan işe alım başlatılmalı</t>
        </is>
      </c>
      <c r="AA288" s="142" t="inlineStr">
        <is>
          <t>Mağaza: MENDERES DEPO | Unvan: BAKLİYAT | Yönetim normu: 0 | Mevcut: 0 | AI normu: 2 | 90 günlük tahmini açık: 2 | Öneri: Doğrudan işe alım başlatılmalı</t>
        </is>
      </c>
    </row>
    <row r="289" ht="45" customHeight="1" s="113">
      <c r="A289" s="131" t="inlineStr">
        <is>
          <t>M032</t>
        </is>
      </c>
      <c r="B289" s="131" t="inlineStr">
        <is>
          <t>MENDERES DEPO</t>
        </is>
      </c>
      <c r="C289" s="131" t="inlineStr">
        <is>
          <t>AYHAN DAŞDEMİR</t>
        </is>
      </c>
      <c r="D289" s="131" t="inlineStr">
        <is>
          <t>U034</t>
        </is>
      </c>
      <c r="E289" s="131" t="inlineStr">
        <is>
          <t>UNLU MAMÜLLER</t>
        </is>
      </c>
      <c r="F289" s="168" t="n">
        <v>0</v>
      </c>
      <c r="G289" s="168" t="n">
        <v>0</v>
      </c>
      <c r="H289" s="168" t="n">
        <v>50</v>
      </c>
      <c r="I289" s="168" t="n">
        <v>369</v>
      </c>
      <c r="J289" s="168" t="n">
        <v>0.13550135501355</v>
      </c>
      <c r="K289" s="168" t="n">
        <v>1</v>
      </c>
      <c r="L289" s="168" t="n">
        <v>1.04</v>
      </c>
      <c r="M289" s="169" t="n">
        <v>2</v>
      </c>
      <c r="N289" s="169" t="n">
        <v>2</v>
      </c>
      <c r="O289" s="168" t="n">
        <v>738</v>
      </c>
      <c r="P289" s="170" t="n">
        <v>0.95</v>
      </c>
      <c r="Q289" s="131" t="inlineStr">
        <is>
          <t>Formül</t>
        </is>
      </c>
      <c r="R289" s="169" t="n">
        <v>51</v>
      </c>
      <c r="S289" s="131" t="inlineStr">
        <is>
          <t>Yüksek</t>
        </is>
      </c>
      <c r="T289" s="169" t="n">
        <v>2</v>
      </c>
      <c r="U289" s="169" t="n">
        <v>0</v>
      </c>
      <c r="V289" s="169" t="n">
        <v>2</v>
      </c>
      <c r="W289" s="171" t="n">
        <v>141700</v>
      </c>
      <c r="X289" s="171" t="n">
        <v>115936.2</v>
      </c>
      <c r="Y289" s="171" t="n">
        <v>-25763.8</v>
      </c>
      <c r="Z289" s="142" t="inlineStr">
        <is>
          <t>Doğrudan işe alım başlatılmalı</t>
        </is>
      </c>
      <c r="AA289" s="142" t="inlineStr">
        <is>
          <t>Mağaza: MENDERES DEPO | Unvan: UNLU MAMÜLLER | Yönetim normu: 0 | Mevcut: 0 | AI normu: 2 | 90 günlük tahmini açık: 2 | Öneri: Doğrudan işe alım başlatılmalı</t>
        </is>
      </c>
    </row>
    <row r="290" ht="30" customHeight="1" s="113">
      <c r="A290" s="131" t="inlineStr">
        <is>
          <t>M033</t>
        </is>
      </c>
      <c r="B290" s="131" t="inlineStr">
        <is>
          <t>MERKEZ</t>
        </is>
      </c>
      <c r="C290" s="131" t="inlineStr">
        <is>
          <t>GENEL MÜDÜR</t>
        </is>
      </c>
      <c r="D290" s="131" t="inlineStr">
        <is>
          <t>U015</t>
        </is>
      </c>
      <c r="E290" s="131" t="inlineStr">
        <is>
          <t>KASİYER</t>
        </is>
      </c>
      <c r="F290" s="168" t="n">
        <v>0</v>
      </c>
      <c r="G290" s="168" t="n">
        <v>0</v>
      </c>
      <c r="H290" s="168" t="n">
        <v>2177</v>
      </c>
      <c r="I290" s="168" t="n">
        <v>414</v>
      </c>
      <c r="J290" s="168" t="n">
        <v>5.25845410628019</v>
      </c>
      <c r="K290" s="168" t="n">
        <v>2</v>
      </c>
      <c r="L290" s="168" t="n">
        <v>1.06</v>
      </c>
      <c r="M290" s="169" t="n">
        <v>6</v>
      </c>
      <c r="N290" s="169" t="n">
        <v>6</v>
      </c>
      <c r="O290" s="168" t="n">
        <v>2484</v>
      </c>
      <c r="P290" s="170" t="n">
        <v>0.95</v>
      </c>
      <c r="Q290" s="131" t="inlineStr">
        <is>
          <t>Formül</t>
        </is>
      </c>
      <c r="R290" s="169" t="n">
        <v>100</v>
      </c>
      <c r="S290" s="131" t="inlineStr">
        <is>
          <t>Kritik</t>
        </is>
      </c>
      <c r="T290" s="169" t="n">
        <v>6</v>
      </c>
      <c r="U290" s="169" t="n">
        <v>0</v>
      </c>
      <c r="V290" s="169" t="n">
        <v>6</v>
      </c>
      <c r="W290" s="171" t="n">
        <v>288600</v>
      </c>
      <c r="X290" s="171" t="n">
        <v>236126.88</v>
      </c>
      <c r="Y290" s="171" t="n">
        <v>-52473.12</v>
      </c>
      <c r="Z290" s="142" t="inlineStr">
        <is>
          <t>Doğrudan işe alım başlatılmalı</t>
        </is>
      </c>
      <c r="AA290" s="142" t="inlineStr">
        <is>
          <t>Mağaza: MERKEZ | Unvan: KASİYER | Yönetim normu: 0 | Mevcut: 0 | AI normu: 6 | 90 günlük tahmini açık: 6 | Öneri: Doğrudan işe alım başlatılmalı</t>
        </is>
      </c>
    </row>
    <row r="291" ht="30" customHeight="1" s="113">
      <c r="A291" s="131" t="inlineStr">
        <is>
          <t>M033</t>
        </is>
      </c>
      <c r="B291" s="131" t="inlineStr">
        <is>
          <t>MERKEZ</t>
        </is>
      </c>
      <c r="C291" s="131" t="inlineStr">
        <is>
          <t>GENEL MÜDÜR</t>
        </is>
      </c>
      <c r="D291" s="131" t="inlineStr">
        <is>
          <t>U026</t>
        </is>
      </c>
      <c r="E291" s="131" t="inlineStr">
        <is>
          <t>REYON GÖREVLİSİ</t>
        </is>
      </c>
      <c r="F291" s="168" t="n">
        <v>0</v>
      </c>
      <c r="G291" s="168" t="n">
        <v>0</v>
      </c>
      <c r="H291" s="168" t="n">
        <v>824.6</v>
      </c>
      <c r="I291" s="168" t="n">
        <v>386.75</v>
      </c>
      <c r="J291" s="168" t="n">
        <v>2.13212669683258</v>
      </c>
      <c r="K291" s="168" t="n">
        <v>1</v>
      </c>
      <c r="L291" s="168" t="n">
        <v>1.06</v>
      </c>
      <c r="M291" s="169" t="n">
        <v>3</v>
      </c>
      <c r="N291" s="169" t="n">
        <v>3</v>
      </c>
      <c r="O291" s="168" t="n">
        <v>1160.25</v>
      </c>
      <c r="P291" s="170" t="n">
        <v>0.95</v>
      </c>
      <c r="Q291" s="131" t="inlineStr">
        <is>
          <t>Formül</t>
        </is>
      </c>
      <c r="R291" s="169" t="n">
        <v>66</v>
      </c>
      <c r="S291" s="131" t="inlineStr">
        <is>
          <t>Yüksek</t>
        </is>
      </c>
      <c r="T291" s="169" t="n">
        <v>3</v>
      </c>
      <c r="U291" s="169" t="n">
        <v>3</v>
      </c>
      <c r="V291" s="169" t="n">
        <v>0</v>
      </c>
      <c r="W291" s="171" t="n">
        <v>0</v>
      </c>
      <c r="X291" s="171" t="n">
        <v>110086.56</v>
      </c>
      <c r="Y291" s="171" t="n">
        <v>110086.56</v>
      </c>
      <c r="Z291" s="142" t="inlineStr">
        <is>
          <t>Transfer ile kapatılmalı</t>
        </is>
      </c>
      <c r="AA291" s="142" t="inlineStr">
        <is>
          <t>Mağaza: MERKEZ | Unvan: REYON GÖREVLİSİ | Yönetim normu: 0 | Mevcut: 0 | AI normu: 3 | 90 günlük tahmini açık: 3 | Öneri: Transfer ile kapatılmalı</t>
        </is>
      </c>
    </row>
    <row r="292" ht="30" customHeight="1" s="113">
      <c r="A292" s="131" t="inlineStr">
        <is>
          <t>M033</t>
        </is>
      </c>
      <c r="B292" s="131" t="inlineStr">
        <is>
          <t>MERKEZ</t>
        </is>
      </c>
      <c r="C292" s="131" t="inlineStr">
        <is>
          <t>GENEL MÜDÜR</t>
        </is>
      </c>
      <c r="D292" s="131" t="inlineStr">
        <is>
          <t>U042</t>
        </is>
      </c>
      <c r="E292" s="131" t="inlineStr">
        <is>
          <t>ŞARKÜTERİ</t>
        </is>
      </c>
      <c r="F292" s="168" t="n">
        <v>0</v>
      </c>
      <c r="G292" s="168" t="n">
        <v>0</v>
      </c>
      <c r="H292" s="168" t="n">
        <v>535</v>
      </c>
      <c r="I292" s="168" t="n">
        <v>382.5</v>
      </c>
      <c r="J292" s="168" t="n">
        <v>1.39869281045752</v>
      </c>
      <c r="K292" s="168" t="n">
        <v>1</v>
      </c>
      <c r="L292" s="168" t="n">
        <v>1.06</v>
      </c>
      <c r="M292" s="169" t="n">
        <v>2</v>
      </c>
      <c r="N292" s="169" t="n">
        <v>2</v>
      </c>
      <c r="O292" s="168" t="n">
        <v>765</v>
      </c>
      <c r="P292" s="170" t="n">
        <v>0.95</v>
      </c>
      <c r="Q292" s="131" t="inlineStr">
        <is>
          <t>Formül</t>
        </is>
      </c>
      <c r="R292" s="169" t="n">
        <v>51</v>
      </c>
      <c r="S292" s="131" t="inlineStr">
        <is>
          <t>Yüksek</t>
        </is>
      </c>
      <c r="T292" s="169" t="n">
        <v>2</v>
      </c>
      <c r="U292" s="169" t="n">
        <v>0</v>
      </c>
      <c r="V292" s="169" t="n">
        <v>2</v>
      </c>
      <c r="W292" s="171" t="n">
        <v>115700</v>
      </c>
      <c r="X292" s="171" t="n">
        <v>94663.8</v>
      </c>
      <c r="Y292" s="171" t="n">
        <v>-21036.2</v>
      </c>
      <c r="Z292" s="142" t="inlineStr">
        <is>
          <t>Doğrudan işe alım başlatılmalı</t>
        </is>
      </c>
      <c r="AA292" s="142" t="inlineStr">
        <is>
          <t>Mağaza: MERKEZ | Unvan: ŞARKÜTERİ | Yönetim normu: 0 | Mevcut: 0 | AI normu: 2 | 90 günlük tahmini açık: 2 | Öneri: Doğrudan işe alım başlatılmalı</t>
        </is>
      </c>
    </row>
    <row r="293" ht="30" customHeight="1" s="113">
      <c r="A293" s="131" t="inlineStr">
        <is>
          <t>M033</t>
        </is>
      </c>
      <c r="B293" s="131" t="inlineStr">
        <is>
          <t>MERKEZ</t>
        </is>
      </c>
      <c r="C293" s="131" t="inlineStr">
        <is>
          <t>GENEL MÜDÜR</t>
        </is>
      </c>
      <c r="D293" s="131" t="inlineStr">
        <is>
          <t>U013</t>
        </is>
      </c>
      <c r="E293" s="131" t="inlineStr">
        <is>
          <t>KASAP</t>
        </is>
      </c>
      <c r="F293" s="168" t="n">
        <v>0</v>
      </c>
      <c r="G293" s="168" t="n">
        <v>0</v>
      </c>
      <c r="H293" s="168" t="n">
        <v>185.5</v>
      </c>
      <c r="I293" s="168" t="n">
        <v>360</v>
      </c>
      <c r="J293" s="168" t="n">
        <v>0.5152777777777779</v>
      </c>
      <c r="K293" s="168" t="n">
        <v>1</v>
      </c>
      <c r="L293" s="168" t="n">
        <v>1.06</v>
      </c>
      <c r="M293" s="169" t="n">
        <v>2</v>
      </c>
      <c r="N293" s="169" t="n">
        <v>2</v>
      </c>
      <c r="O293" s="168" t="n">
        <v>720</v>
      </c>
      <c r="P293" s="170" t="n">
        <v>0.95</v>
      </c>
      <c r="Q293" s="131" t="inlineStr">
        <is>
          <t>Formül</t>
        </is>
      </c>
      <c r="R293" s="169" t="n">
        <v>51</v>
      </c>
      <c r="S293" s="131" t="inlineStr">
        <is>
          <t>Yüksek</t>
        </is>
      </c>
      <c r="T293" s="169" t="n">
        <v>2</v>
      </c>
      <c r="U293" s="169" t="n">
        <v>0</v>
      </c>
      <c r="V293" s="169" t="n">
        <v>2</v>
      </c>
      <c r="W293" s="171" t="n">
        <v>83200</v>
      </c>
      <c r="X293" s="171" t="n">
        <v>68072.75999999999</v>
      </c>
      <c r="Y293" s="171" t="n">
        <v>-15127.24</v>
      </c>
      <c r="Z293" s="142" t="inlineStr">
        <is>
          <t>Doğrudan işe alım başlatılmalı</t>
        </is>
      </c>
      <c r="AA293" s="142" t="inlineStr">
        <is>
          <t>Mağaza: MERKEZ | Unvan: KASAP | Yönetim normu: 0 | Mevcut: 0 | AI normu: 2 | 90 günlük tahmini açık: 2 | Öneri: Doğrudan işe alım başlatılmalı</t>
        </is>
      </c>
    </row>
    <row r="294" ht="30" customHeight="1" s="113">
      <c r="A294" s="131" t="inlineStr">
        <is>
          <t>M033</t>
        </is>
      </c>
      <c r="B294" s="131" t="inlineStr">
        <is>
          <t>MERKEZ</t>
        </is>
      </c>
      <c r="C294" s="131" t="inlineStr">
        <is>
          <t>GENEL MÜDÜR</t>
        </is>
      </c>
      <c r="D294" s="131" t="inlineStr">
        <is>
          <t>U017</t>
        </is>
      </c>
      <c r="E294" s="131" t="inlineStr">
        <is>
          <t>MANAV</t>
        </is>
      </c>
      <c r="F294" s="168" t="n">
        <v>0</v>
      </c>
      <c r="G294" s="168" t="n">
        <v>0</v>
      </c>
      <c r="H294" s="168" t="n">
        <v>142</v>
      </c>
      <c r="I294" s="168" t="n">
        <v>386.75</v>
      </c>
      <c r="J294" s="168" t="n">
        <v>0.367162249515191</v>
      </c>
      <c r="K294" s="168" t="n">
        <v>1</v>
      </c>
      <c r="L294" s="168" t="n">
        <v>1.06</v>
      </c>
      <c r="M294" s="169" t="n">
        <v>2</v>
      </c>
      <c r="N294" s="169" t="n">
        <v>2</v>
      </c>
      <c r="O294" s="168" t="n">
        <v>773.5</v>
      </c>
      <c r="P294" s="170" t="n">
        <v>0.95</v>
      </c>
      <c r="Q294" s="131" t="inlineStr">
        <is>
          <t>Formül</t>
        </is>
      </c>
      <c r="R294" s="169" t="n">
        <v>51</v>
      </c>
      <c r="S294" s="131" t="inlineStr">
        <is>
          <t>Yüksek</t>
        </is>
      </c>
      <c r="T294" s="169" t="n">
        <v>2</v>
      </c>
      <c r="U294" s="169" t="n">
        <v>2</v>
      </c>
      <c r="V294" s="169" t="n">
        <v>0</v>
      </c>
      <c r="W294" s="171" t="n">
        <v>0</v>
      </c>
      <c r="X294" s="171" t="n">
        <v>89345.52</v>
      </c>
      <c r="Y294" s="171" t="n">
        <v>89345.52</v>
      </c>
      <c r="Z294" s="142" t="inlineStr">
        <is>
          <t>Transfer ile kapatılmalı</t>
        </is>
      </c>
      <c r="AA294" s="142" t="inlineStr">
        <is>
          <t>Mağaza: MERKEZ | Unvan: MANAV | Yönetim normu: 0 | Mevcut: 0 | AI normu: 2 | 90 günlük tahmini açık: 2 | Öneri: Transfer ile kapatılmalı</t>
        </is>
      </c>
    </row>
    <row r="295" ht="45" customHeight="1" s="113">
      <c r="A295" s="131" t="inlineStr">
        <is>
          <t>M033</t>
        </is>
      </c>
      <c r="B295" s="131" t="inlineStr">
        <is>
          <t>MERKEZ</t>
        </is>
      </c>
      <c r="C295" s="131" t="inlineStr">
        <is>
          <t>GENEL MÜDÜR</t>
        </is>
      </c>
      <c r="D295" s="131" t="inlineStr">
        <is>
          <t>U023</t>
        </is>
      </c>
      <c r="E295" s="131" t="inlineStr">
        <is>
          <t>ONLİNE TOPLAYICI</t>
        </is>
      </c>
      <c r="F295" s="168" t="n">
        <v>0</v>
      </c>
      <c r="G295" s="168" t="n">
        <v>0</v>
      </c>
      <c r="H295" s="168" t="n">
        <v>0</v>
      </c>
      <c r="I295" s="168" t="n">
        <v>404.8</v>
      </c>
      <c r="J295" s="168" t="n">
        <v>0</v>
      </c>
      <c r="K295" s="168" t="n">
        <v>1</v>
      </c>
      <c r="L295" s="168" t="n">
        <v>1.06</v>
      </c>
      <c r="M295" s="169" t="n">
        <v>2</v>
      </c>
      <c r="N295" s="169" t="n">
        <v>2</v>
      </c>
      <c r="O295" s="168" t="n">
        <v>809.6</v>
      </c>
      <c r="P295" s="170" t="n">
        <v>0.95</v>
      </c>
      <c r="Q295" s="131" t="inlineStr">
        <is>
          <t>Formül</t>
        </is>
      </c>
      <c r="R295" s="169" t="n">
        <v>51</v>
      </c>
      <c r="S295" s="131" t="inlineStr">
        <is>
          <t>Yüksek</t>
        </is>
      </c>
      <c r="T295" s="169" t="n">
        <v>2</v>
      </c>
      <c r="U295" s="169" t="n">
        <v>0</v>
      </c>
      <c r="V295" s="169" t="n">
        <v>2</v>
      </c>
      <c r="W295" s="171" t="n">
        <v>148200</v>
      </c>
      <c r="X295" s="171" t="n">
        <v>121254.48</v>
      </c>
      <c r="Y295" s="171" t="n">
        <v>-26945.52</v>
      </c>
      <c r="Z295" s="142" t="inlineStr">
        <is>
          <t>Doğrudan işe alım başlatılmalı</t>
        </is>
      </c>
      <c r="AA295" s="142" t="inlineStr">
        <is>
          <t>Mağaza: MERKEZ | Unvan: ONLİNE TOPLAYICI | Yönetim normu: 0 | Mevcut: 0 | AI normu: 2 | 90 günlük tahmini açık: 2 | Öneri: Doğrudan işe alım başlatılmalı</t>
        </is>
      </c>
    </row>
    <row r="296" ht="45" customHeight="1" s="113">
      <c r="A296" s="131" t="inlineStr">
        <is>
          <t>M033</t>
        </is>
      </c>
      <c r="B296" s="131" t="inlineStr">
        <is>
          <t>MERKEZ</t>
        </is>
      </c>
      <c r="C296" s="131" t="inlineStr">
        <is>
          <t>GENEL MÜDÜR</t>
        </is>
      </c>
      <c r="D296" s="131" t="inlineStr">
        <is>
          <t>U024</t>
        </is>
      </c>
      <c r="E296" s="131" t="inlineStr">
        <is>
          <t>ONLİNE ŞOFÖR</t>
        </is>
      </c>
      <c r="F296" s="168" t="n">
        <v>0</v>
      </c>
      <c r="G296" s="168" t="n">
        <v>0</v>
      </c>
      <c r="H296" s="168" t="n">
        <v>0</v>
      </c>
      <c r="I296" s="168" t="n">
        <v>369</v>
      </c>
      <c r="J296" s="168" t="n">
        <v>0</v>
      </c>
      <c r="K296" s="168" t="n">
        <v>1</v>
      </c>
      <c r="L296" s="168" t="n">
        <v>1.06</v>
      </c>
      <c r="M296" s="169" t="n">
        <v>2</v>
      </c>
      <c r="N296" s="169" t="n">
        <v>2</v>
      </c>
      <c r="O296" s="168" t="n">
        <v>738</v>
      </c>
      <c r="P296" s="170" t="n">
        <v>0.95</v>
      </c>
      <c r="Q296" s="131" t="inlineStr">
        <is>
          <t>Formül</t>
        </is>
      </c>
      <c r="R296" s="169" t="n">
        <v>51</v>
      </c>
      <c r="S296" s="131" t="inlineStr">
        <is>
          <t>Yüksek</t>
        </is>
      </c>
      <c r="T296" s="169" t="n">
        <v>2</v>
      </c>
      <c r="U296" s="169" t="n">
        <v>0</v>
      </c>
      <c r="V296" s="169" t="n">
        <v>2</v>
      </c>
      <c r="W296" s="171" t="n">
        <v>154700</v>
      </c>
      <c r="X296" s="171" t="n">
        <v>126572.76</v>
      </c>
      <c r="Y296" s="171" t="n">
        <v>-28127.24</v>
      </c>
      <c r="Z296" s="142" t="inlineStr">
        <is>
          <t>Doğrudan işe alım başlatılmalı</t>
        </is>
      </c>
      <c r="AA296" s="142" t="inlineStr">
        <is>
          <t>Mağaza: MERKEZ | Unvan: ONLİNE ŞOFÖR | Yönetim normu: 0 | Mevcut: 0 | AI normu: 2 | 90 günlük tahmini açık: 2 | Öneri: Doğrudan işe alım başlatılmalı</t>
        </is>
      </c>
    </row>
    <row r="297" ht="30" customHeight="1" s="113">
      <c r="A297" s="131" t="inlineStr">
        <is>
          <t>M033</t>
        </is>
      </c>
      <c r="B297" s="131" t="inlineStr">
        <is>
          <t>MERKEZ</t>
        </is>
      </c>
      <c r="C297" s="131" t="inlineStr">
        <is>
          <t>GENEL MÜDÜR</t>
        </is>
      </c>
      <c r="D297" s="131" t="inlineStr">
        <is>
          <t>U002</t>
        </is>
      </c>
      <c r="E297" s="131" t="inlineStr">
        <is>
          <t>BAKLİYAT</t>
        </is>
      </c>
      <c r="F297" s="168" t="n">
        <v>0</v>
      </c>
      <c r="G297" s="168" t="n">
        <v>0</v>
      </c>
      <c r="H297" s="168" t="n">
        <v>60</v>
      </c>
      <c r="I297" s="168" t="n">
        <v>386.75</v>
      </c>
      <c r="J297" s="168" t="n">
        <v>0.15513897866839</v>
      </c>
      <c r="K297" s="168" t="n">
        <v>1</v>
      </c>
      <c r="L297" s="168" t="n">
        <v>1.06</v>
      </c>
      <c r="M297" s="169" t="n">
        <v>2</v>
      </c>
      <c r="N297" s="169" t="n">
        <v>2</v>
      </c>
      <c r="O297" s="168" t="n">
        <v>773.5</v>
      </c>
      <c r="P297" s="170" t="n">
        <v>0.95</v>
      </c>
      <c r="Q297" s="131" t="inlineStr">
        <is>
          <t>Formül</t>
        </is>
      </c>
      <c r="R297" s="169" t="n">
        <v>51</v>
      </c>
      <c r="S297" s="131" t="inlineStr">
        <is>
          <t>Yüksek</t>
        </is>
      </c>
      <c r="T297" s="169" t="n">
        <v>2</v>
      </c>
      <c r="U297" s="169" t="n">
        <v>0</v>
      </c>
      <c r="V297" s="169" t="n">
        <v>2</v>
      </c>
      <c r="W297" s="171" t="n">
        <v>89700</v>
      </c>
      <c r="X297" s="171" t="n">
        <v>73391.03999999999</v>
      </c>
      <c r="Y297" s="171" t="n">
        <v>-16308.96</v>
      </c>
      <c r="Z297" s="142" t="inlineStr">
        <is>
          <t>Doğrudan işe alım başlatılmalı</t>
        </is>
      </c>
      <c r="AA297" s="142" t="inlineStr">
        <is>
          <t>Mağaza: MERKEZ | Unvan: BAKLİYAT | Yönetim normu: 0 | Mevcut: 0 | AI normu: 2 | 90 günlük tahmini açık: 2 | Öneri: Doğrudan işe alım başlatılmalı</t>
        </is>
      </c>
    </row>
    <row r="298" ht="45" customHeight="1" s="113">
      <c r="A298" s="131" t="inlineStr">
        <is>
          <t>M033</t>
        </is>
      </c>
      <c r="B298" s="131" t="inlineStr">
        <is>
          <t>MERKEZ</t>
        </is>
      </c>
      <c r="C298" s="131" t="inlineStr">
        <is>
          <t>GENEL MÜDÜR</t>
        </is>
      </c>
      <c r="D298" s="131" t="inlineStr">
        <is>
          <t>U034</t>
        </is>
      </c>
      <c r="E298" s="131" t="inlineStr">
        <is>
          <t>UNLU MAMÜLLER</t>
        </is>
      </c>
      <c r="F298" s="168" t="n">
        <v>0</v>
      </c>
      <c r="G298" s="168" t="n">
        <v>0</v>
      </c>
      <c r="H298" s="168" t="n">
        <v>50</v>
      </c>
      <c r="I298" s="168" t="n">
        <v>369</v>
      </c>
      <c r="J298" s="168" t="n">
        <v>0.13550135501355</v>
      </c>
      <c r="K298" s="168" t="n">
        <v>1</v>
      </c>
      <c r="L298" s="168" t="n">
        <v>1.06</v>
      </c>
      <c r="M298" s="169" t="n">
        <v>2</v>
      </c>
      <c r="N298" s="169" t="n">
        <v>2</v>
      </c>
      <c r="O298" s="168" t="n">
        <v>738</v>
      </c>
      <c r="P298" s="170" t="n">
        <v>0.95</v>
      </c>
      <c r="Q298" s="131" t="inlineStr">
        <is>
          <t>Formül</t>
        </is>
      </c>
      <c r="R298" s="169" t="n">
        <v>51</v>
      </c>
      <c r="S298" s="131" t="inlineStr">
        <is>
          <t>Yüksek</t>
        </is>
      </c>
      <c r="T298" s="169" t="n">
        <v>2</v>
      </c>
      <c r="U298" s="169" t="n">
        <v>0</v>
      </c>
      <c r="V298" s="169" t="n">
        <v>2</v>
      </c>
      <c r="W298" s="171" t="n">
        <v>141700</v>
      </c>
      <c r="X298" s="171" t="n">
        <v>115936.2</v>
      </c>
      <c r="Y298" s="171" t="n">
        <v>-25763.8</v>
      </c>
      <c r="Z298" s="142" t="inlineStr">
        <is>
          <t>Doğrudan işe alım başlatılmalı</t>
        </is>
      </c>
      <c r="AA298" s="142" t="inlineStr">
        <is>
          <t>Mağaza: MERKEZ | Unvan: UNLU MAMÜLLER | Yönetim normu: 0 | Mevcut: 0 | AI normu: 2 | 90 günlük tahmini açık: 2 | Öneri: Doğrudan işe alım başlatılmalı</t>
        </is>
      </c>
    </row>
    <row r="299" ht="45" customHeight="1" s="113">
      <c r="A299" s="131" t="inlineStr">
        <is>
          <t>M034</t>
        </is>
      </c>
      <c r="B299" s="131" t="inlineStr">
        <is>
          <t>NARLIDERE</t>
        </is>
      </c>
      <c r="C299" s="131" t="inlineStr">
        <is>
          <t>ERTAN TEKİ</t>
        </is>
      </c>
      <c r="D299" s="131" t="inlineStr">
        <is>
          <t>U015</t>
        </is>
      </c>
      <c r="E299" s="131" t="inlineStr">
        <is>
          <t>KASİYER</t>
        </is>
      </c>
      <c r="F299" s="168" t="n">
        <v>2</v>
      </c>
      <c r="G299" s="168" t="n">
        <v>2</v>
      </c>
      <c r="H299" s="168" t="n">
        <v>7386</v>
      </c>
      <c r="I299" s="168" t="n">
        <v>414</v>
      </c>
      <c r="J299" s="168" t="n">
        <v>17.8405797101449</v>
      </c>
      <c r="K299" s="168" t="n">
        <v>2</v>
      </c>
      <c r="L299" s="168" t="n">
        <v>1.07</v>
      </c>
      <c r="M299" s="169" t="n">
        <v>20</v>
      </c>
      <c r="N299" s="169" t="n">
        <v>18</v>
      </c>
      <c r="O299" s="168" t="n">
        <v>7452</v>
      </c>
      <c r="P299" s="170" t="n">
        <v>0.95</v>
      </c>
      <c r="Q299" s="131" t="inlineStr">
        <is>
          <t>Formül</t>
        </is>
      </c>
      <c r="R299" s="169" t="n">
        <v>100</v>
      </c>
      <c r="S299" s="131" t="inlineStr">
        <is>
          <t>Kritik</t>
        </is>
      </c>
      <c r="T299" s="169" t="n">
        <v>19</v>
      </c>
      <c r="U299" s="169" t="n">
        <v>0</v>
      </c>
      <c r="V299" s="169" t="n">
        <v>19</v>
      </c>
      <c r="W299" s="171" t="n">
        <v>913900</v>
      </c>
      <c r="X299" s="171" t="n">
        <v>747735.12</v>
      </c>
      <c r="Y299" s="171" t="n">
        <v>-166164.88</v>
      </c>
      <c r="Z299" s="142" t="inlineStr">
        <is>
          <t>Doğrudan işe alım başlatılmalı</t>
        </is>
      </c>
      <c r="AA299" s="142" t="inlineStr">
        <is>
          <t>Mağaza: NARLIDERE | Unvan: KASİYER | Yönetim normu: 2 | Mevcut: 2 | AI normu: 20 | 90 günlük tahmini açık: 19 | Öneri: Doğrudan işe alım başlatılmalı</t>
        </is>
      </c>
    </row>
    <row r="300" ht="45" customHeight="1" s="113">
      <c r="A300" s="131" t="inlineStr">
        <is>
          <t>M034</t>
        </is>
      </c>
      <c r="B300" s="131" t="inlineStr">
        <is>
          <t>NARLIDERE</t>
        </is>
      </c>
      <c r="C300" s="131" t="inlineStr">
        <is>
          <t>ERTAN TEKİ</t>
        </is>
      </c>
      <c r="D300" s="131" t="inlineStr">
        <is>
          <t>U026</t>
        </is>
      </c>
      <c r="E300" s="131" t="inlineStr">
        <is>
          <t>REYON GÖREVLİSİ</t>
        </is>
      </c>
      <c r="F300" s="168" t="n">
        <v>2</v>
      </c>
      <c r="G300" s="168" t="n">
        <v>2</v>
      </c>
      <c r="H300" s="168" t="n">
        <v>227.2</v>
      </c>
      <c r="I300" s="168" t="n">
        <v>386.75</v>
      </c>
      <c r="J300" s="168" t="n">
        <v>0.587459599224305</v>
      </c>
      <c r="K300" s="168" t="n">
        <v>1</v>
      </c>
      <c r="L300" s="168" t="n">
        <v>1.07</v>
      </c>
      <c r="M300" s="169" t="n">
        <v>2</v>
      </c>
      <c r="N300" s="169" t="n">
        <v>0</v>
      </c>
      <c r="O300" s="168" t="n">
        <v>0</v>
      </c>
      <c r="P300" s="170" t="n">
        <v>0.95</v>
      </c>
      <c r="Q300" s="131" t="inlineStr">
        <is>
          <t>Formül</t>
        </is>
      </c>
      <c r="R300" s="169" t="n">
        <v>1</v>
      </c>
      <c r="S300" s="131" t="inlineStr">
        <is>
          <t>Düşük</t>
        </is>
      </c>
      <c r="T300" s="169" t="n">
        <v>1</v>
      </c>
      <c r="U300" s="169" t="n">
        <v>1</v>
      </c>
      <c r="V300" s="169" t="n">
        <v>0</v>
      </c>
      <c r="W300" s="171" t="n">
        <v>0</v>
      </c>
      <c r="X300" s="171" t="n">
        <v>36695.52</v>
      </c>
      <c r="Y300" s="171" t="n">
        <v>36695.52</v>
      </c>
      <c r="Z300" s="142" t="inlineStr">
        <is>
          <t>Transfer ile kapatılmalı</t>
        </is>
      </c>
      <c r="AA300" s="142" t="inlineStr">
        <is>
          <t>Mağaza: NARLIDERE | Unvan: REYON GÖREVLİSİ | Yönetim normu: 2 | Mevcut: 2 | AI normu: 2 | 90 günlük tahmini açık: 1 | Öneri: Transfer ile kapatılmalı</t>
        </is>
      </c>
    </row>
    <row r="301" ht="30" customHeight="1" s="113">
      <c r="A301" s="131" t="inlineStr">
        <is>
          <t>M034</t>
        </is>
      </c>
      <c r="B301" s="131" t="inlineStr">
        <is>
          <t>NARLIDERE</t>
        </is>
      </c>
      <c r="C301" s="131" t="inlineStr">
        <is>
          <t>ERTAN TEKİ</t>
        </is>
      </c>
      <c r="D301" s="131" t="inlineStr">
        <is>
          <t>U042</t>
        </is>
      </c>
      <c r="E301" s="131" t="inlineStr">
        <is>
          <t>ŞARKÜTERİ</t>
        </is>
      </c>
      <c r="F301" s="168" t="n">
        <v>1</v>
      </c>
      <c r="G301" s="168" t="n">
        <v>0</v>
      </c>
      <c r="H301" s="168" t="n">
        <v>1549</v>
      </c>
      <c r="I301" s="168" t="n">
        <v>382.5</v>
      </c>
      <c r="J301" s="168" t="n">
        <v>4.04967320261438</v>
      </c>
      <c r="K301" s="168" t="n">
        <v>1</v>
      </c>
      <c r="L301" s="168" t="n">
        <v>1.07</v>
      </c>
      <c r="M301" s="169" t="n">
        <v>5</v>
      </c>
      <c r="N301" s="169" t="n">
        <v>5</v>
      </c>
      <c r="O301" s="168" t="n">
        <v>1912.5</v>
      </c>
      <c r="P301" s="170" t="n">
        <v>0.95</v>
      </c>
      <c r="Q301" s="131" t="inlineStr">
        <is>
          <t>Formül</t>
        </is>
      </c>
      <c r="R301" s="169" t="n">
        <v>96</v>
      </c>
      <c r="S301" s="131" t="inlineStr">
        <is>
          <t>Kritik</t>
        </is>
      </c>
      <c r="T301" s="169" t="n">
        <v>5</v>
      </c>
      <c r="U301" s="169" t="n">
        <v>0</v>
      </c>
      <c r="V301" s="169" t="n">
        <v>5</v>
      </c>
      <c r="W301" s="171" t="n">
        <v>289250</v>
      </c>
      <c r="X301" s="171" t="n">
        <v>236659.5</v>
      </c>
      <c r="Y301" s="171" t="n">
        <v>-52590.5</v>
      </c>
      <c r="Z301" s="142" t="inlineStr">
        <is>
          <t>Doğrudan işe alım başlatılmalı</t>
        </is>
      </c>
      <c r="AA301" s="142" t="inlineStr">
        <is>
          <t>Mağaza: NARLIDERE | Unvan: ŞARKÜTERİ | Yönetim normu: 1 | Mevcut: 0 | AI normu: 5 | 90 günlük tahmini açık: 5 | Öneri: Doğrudan işe alım başlatılmalı</t>
        </is>
      </c>
    </row>
    <row r="302" ht="30" customHeight="1" s="113">
      <c r="A302" s="131" t="inlineStr">
        <is>
          <t>M034</t>
        </is>
      </c>
      <c r="B302" s="131" t="inlineStr">
        <is>
          <t>NARLIDERE</t>
        </is>
      </c>
      <c r="C302" s="131" t="inlineStr">
        <is>
          <t>ERTAN TEKİ</t>
        </is>
      </c>
      <c r="D302" s="131" t="inlineStr">
        <is>
          <t>U013</t>
        </is>
      </c>
      <c r="E302" s="131" t="inlineStr">
        <is>
          <t>KASAP</t>
        </is>
      </c>
      <c r="F302" s="168" t="n">
        <v>1</v>
      </c>
      <c r="G302" s="168" t="n">
        <v>0</v>
      </c>
      <c r="H302" s="168" t="n">
        <v>437.2</v>
      </c>
      <c r="I302" s="168" t="n">
        <v>360</v>
      </c>
      <c r="J302" s="168" t="n">
        <v>1.21444444444444</v>
      </c>
      <c r="K302" s="168" t="n">
        <v>1</v>
      </c>
      <c r="L302" s="168" t="n">
        <v>1.07</v>
      </c>
      <c r="M302" s="169" t="n">
        <v>2</v>
      </c>
      <c r="N302" s="169" t="n">
        <v>2</v>
      </c>
      <c r="O302" s="168" t="n">
        <v>720</v>
      </c>
      <c r="P302" s="170" t="n">
        <v>0.95</v>
      </c>
      <c r="Q302" s="131" t="inlineStr">
        <is>
          <t>Formül</t>
        </is>
      </c>
      <c r="R302" s="169" t="n">
        <v>51</v>
      </c>
      <c r="S302" s="131" t="inlineStr">
        <is>
          <t>Yüksek</t>
        </is>
      </c>
      <c r="T302" s="169" t="n">
        <v>2</v>
      </c>
      <c r="U302" s="169" t="n">
        <v>0</v>
      </c>
      <c r="V302" s="169" t="n">
        <v>2</v>
      </c>
      <c r="W302" s="171" t="n">
        <v>83200</v>
      </c>
      <c r="X302" s="171" t="n">
        <v>68072.75999999999</v>
      </c>
      <c r="Y302" s="171" t="n">
        <v>-15127.24</v>
      </c>
      <c r="Z302" s="142" t="inlineStr">
        <is>
          <t>Doğrudan işe alım başlatılmalı</t>
        </is>
      </c>
      <c r="AA302" s="142" t="inlineStr">
        <is>
          <t>Mağaza: NARLIDERE | Unvan: KASAP | Yönetim normu: 1 | Mevcut: 0 | AI normu: 2 | 90 günlük tahmini açık: 2 | Öneri: Doğrudan işe alım başlatılmalı</t>
        </is>
      </c>
    </row>
    <row r="303" ht="30" customHeight="1" s="113">
      <c r="A303" s="131" t="inlineStr">
        <is>
          <t>M034</t>
        </is>
      </c>
      <c r="B303" s="131" t="inlineStr">
        <is>
          <t>NARLIDERE</t>
        </is>
      </c>
      <c r="C303" s="131" t="inlineStr">
        <is>
          <t>ERTAN TEKİ</t>
        </is>
      </c>
      <c r="D303" s="131" t="inlineStr">
        <is>
          <t>U017</t>
        </is>
      </c>
      <c r="E303" s="131" t="inlineStr">
        <is>
          <t>MANAV</t>
        </is>
      </c>
      <c r="F303" s="168" t="n">
        <v>2</v>
      </c>
      <c r="G303" s="168" t="n">
        <v>0</v>
      </c>
      <c r="H303" s="168" t="n">
        <v>61</v>
      </c>
      <c r="I303" s="168" t="n">
        <v>386.75</v>
      </c>
      <c r="J303" s="168" t="n">
        <v>0.157724628312864</v>
      </c>
      <c r="K303" s="168" t="n">
        <v>1</v>
      </c>
      <c r="L303" s="168" t="n">
        <v>1.07</v>
      </c>
      <c r="M303" s="169" t="n">
        <v>2</v>
      </c>
      <c r="N303" s="169" t="n">
        <v>2</v>
      </c>
      <c r="O303" s="168" t="n">
        <v>773.5</v>
      </c>
      <c r="P303" s="170" t="n">
        <v>0.95</v>
      </c>
      <c r="Q303" s="131" t="inlineStr">
        <is>
          <t>Formül</t>
        </is>
      </c>
      <c r="R303" s="169" t="n">
        <v>51</v>
      </c>
      <c r="S303" s="131" t="inlineStr">
        <is>
          <t>Yüksek</t>
        </is>
      </c>
      <c r="T303" s="169" t="n">
        <v>2</v>
      </c>
      <c r="U303" s="169" t="n">
        <v>2</v>
      </c>
      <c r="V303" s="169" t="n">
        <v>0</v>
      </c>
      <c r="W303" s="171" t="n">
        <v>0</v>
      </c>
      <c r="X303" s="171" t="n">
        <v>89345.52</v>
      </c>
      <c r="Y303" s="171" t="n">
        <v>89345.52</v>
      </c>
      <c r="Z303" s="142" t="inlineStr">
        <is>
          <t>Transfer ile kapatılmalı</t>
        </is>
      </c>
      <c r="AA303" s="142" t="inlineStr">
        <is>
          <t>Mağaza: NARLIDERE | Unvan: MANAV | Yönetim normu: 2 | Mevcut: 0 | AI normu: 2 | 90 günlük tahmini açık: 2 | Öneri: Transfer ile kapatılmalı</t>
        </is>
      </c>
    </row>
    <row r="304" ht="45" customHeight="1" s="113">
      <c r="A304" s="131" t="inlineStr">
        <is>
          <t>M034</t>
        </is>
      </c>
      <c r="B304" s="131" t="inlineStr">
        <is>
          <t>NARLIDERE</t>
        </is>
      </c>
      <c r="C304" s="131" t="inlineStr">
        <is>
          <t>ERTAN TEKİ</t>
        </is>
      </c>
      <c r="D304" s="131" t="inlineStr">
        <is>
          <t>U023</t>
        </is>
      </c>
      <c r="E304" s="131" t="inlineStr">
        <is>
          <t>ONLİNE TOPLAYICI</t>
        </is>
      </c>
      <c r="F304" s="168" t="n">
        <v>0</v>
      </c>
      <c r="G304" s="168" t="n">
        <v>0</v>
      </c>
      <c r="H304" s="168" t="n">
        <v>1225</v>
      </c>
      <c r="I304" s="168" t="n">
        <v>404.8</v>
      </c>
      <c r="J304" s="168" t="n">
        <v>3.02618577075099</v>
      </c>
      <c r="K304" s="168" t="n">
        <v>1</v>
      </c>
      <c r="L304" s="168" t="n">
        <v>1.07</v>
      </c>
      <c r="M304" s="169" t="n">
        <v>4</v>
      </c>
      <c r="N304" s="169" t="n">
        <v>4</v>
      </c>
      <c r="O304" s="168" t="n">
        <v>1619.2</v>
      </c>
      <c r="P304" s="170" t="n">
        <v>0.95</v>
      </c>
      <c r="Q304" s="131" t="inlineStr">
        <is>
          <t>Formül</t>
        </is>
      </c>
      <c r="R304" s="169" t="n">
        <v>81</v>
      </c>
      <c r="S304" s="131" t="inlineStr">
        <is>
          <t>Kritik</t>
        </is>
      </c>
      <c r="T304" s="169" t="n">
        <v>4</v>
      </c>
      <c r="U304" s="169" t="n">
        <v>0</v>
      </c>
      <c r="V304" s="169" t="n">
        <v>4</v>
      </c>
      <c r="W304" s="171" t="n">
        <v>296400</v>
      </c>
      <c r="X304" s="171" t="n">
        <v>242508.96</v>
      </c>
      <c r="Y304" s="171" t="n">
        <v>-53891.04</v>
      </c>
      <c r="Z304" s="142" t="inlineStr">
        <is>
          <t>Doğrudan işe alım başlatılmalı</t>
        </is>
      </c>
      <c r="AA304" s="142" t="inlineStr">
        <is>
          <t>Mağaza: NARLIDERE | Unvan: ONLİNE TOPLAYICI | Yönetim normu: 0 | Mevcut: 0 | AI normu: 4 | 90 günlük tahmini açık: 4 | Öneri: Doğrudan işe alım başlatılmalı</t>
        </is>
      </c>
    </row>
    <row r="305" ht="45" customHeight="1" s="113">
      <c r="A305" s="131" t="inlineStr">
        <is>
          <t>M034</t>
        </is>
      </c>
      <c r="B305" s="131" t="inlineStr">
        <is>
          <t>NARLIDERE</t>
        </is>
      </c>
      <c r="C305" s="131" t="inlineStr">
        <is>
          <t>ERTAN TEKİ</t>
        </is>
      </c>
      <c r="D305" s="131" t="inlineStr">
        <is>
          <t>U024</t>
        </is>
      </c>
      <c r="E305" s="131" t="inlineStr">
        <is>
          <t>ONLİNE ŞOFÖR</t>
        </is>
      </c>
      <c r="F305" s="168" t="n">
        <v>0</v>
      </c>
      <c r="G305" s="168" t="n">
        <v>0</v>
      </c>
      <c r="H305" s="168" t="n">
        <v>2100</v>
      </c>
      <c r="I305" s="168" t="n">
        <v>369</v>
      </c>
      <c r="J305" s="168" t="n">
        <v>5.69105691056911</v>
      </c>
      <c r="K305" s="168" t="n">
        <v>1</v>
      </c>
      <c r="L305" s="168" t="n">
        <v>1.07</v>
      </c>
      <c r="M305" s="169" t="n">
        <v>7</v>
      </c>
      <c r="N305" s="169" t="n">
        <v>7</v>
      </c>
      <c r="O305" s="168" t="n">
        <v>2583</v>
      </c>
      <c r="P305" s="170" t="n">
        <v>0.95</v>
      </c>
      <c r="Q305" s="131" t="inlineStr">
        <is>
          <t>Formül</t>
        </is>
      </c>
      <c r="R305" s="169" t="n">
        <v>100</v>
      </c>
      <c r="S305" s="131" t="inlineStr">
        <is>
          <t>Kritik</t>
        </is>
      </c>
      <c r="T305" s="169" t="n">
        <v>7</v>
      </c>
      <c r="U305" s="169" t="n">
        <v>0</v>
      </c>
      <c r="V305" s="169" t="n">
        <v>7</v>
      </c>
      <c r="W305" s="171" t="n">
        <v>541450</v>
      </c>
      <c r="X305" s="171" t="n">
        <v>443004.66</v>
      </c>
      <c r="Y305" s="171" t="n">
        <v>-98445.34</v>
      </c>
      <c r="Z305" s="142" t="inlineStr">
        <is>
          <t>Doğrudan işe alım başlatılmalı</t>
        </is>
      </c>
      <c r="AA305" s="142" t="inlineStr">
        <is>
          <t>Mağaza: NARLIDERE | Unvan: ONLİNE ŞOFÖR | Yönetim normu: 0 | Mevcut: 0 | AI normu: 7 | 90 günlük tahmini açık: 7 | Öneri: Doğrudan işe alım başlatılmalı</t>
        </is>
      </c>
    </row>
    <row r="306" ht="30" customHeight="1" s="113">
      <c r="A306" s="131" t="inlineStr">
        <is>
          <t>M034</t>
        </is>
      </c>
      <c r="B306" s="131" t="inlineStr">
        <is>
          <t>NARLIDERE</t>
        </is>
      </c>
      <c r="C306" s="131" t="inlineStr">
        <is>
          <t>ERTAN TEKİ</t>
        </is>
      </c>
      <c r="D306" s="131" t="inlineStr">
        <is>
          <t>U002</t>
        </is>
      </c>
      <c r="E306" s="131" t="inlineStr">
        <is>
          <t>BAKLİYAT</t>
        </is>
      </c>
      <c r="F306" s="168" t="n">
        <v>1</v>
      </c>
      <c r="G306" s="168" t="n">
        <v>0</v>
      </c>
      <c r="H306" s="168" t="n">
        <v>20</v>
      </c>
      <c r="I306" s="168" t="n">
        <v>386.75</v>
      </c>
      <c r="J306" s="168" t="n">
        <v>0.0517129928894635</v>
      </c>
      <c r="K306" s="168" t="n">
        <v>1</v>
      </c>
      <c r="L306" s="168" t="n">
        <v>1.07</v>
      </c>
      <c r="M306" s="169" t="n">
        <v>2</v>
      </c>
      <c r="N306" s="169" t="n">
        <v>2</v>
      </c>
      <c r="O306" s="168" t="n">
        <v>773.5</v>
      </c>
      <c r="P306" s="170" t="n">
        <v>0.95</v>
      </c>
      <c r="Q306" s="131" t="inlineStr">
        <is>
          <t>Formül</t>
        </is>
      </c>
      <c r="R306" s="169" t="n">
        <v>51</v>
      </c>
      <c r="S306" s="131" t="inlineStr">
        <is>
          <t>Yüksek</t>
        </is>
      </c>
      <c r="T306" s="169" t="n">
        <v>2</v>
      </c>
      <c r="U306" s="169" t="n">
        <v>0</v>
      </c>
      <c r="V306" s="169" t="n">
        <v>2</v>
      </c>
      <c r="W306" s="171" t="n">
        <v>89700</v>
      </c>
      <c r="X306" s="171" t="n">
        <v>73391.03999999999</v>
      </c>
      <c r="Y306" s="171" t="n">
        <v>-16308.96</v>
      </c>
      <c r="Z306" s="142" t="inlineStr">
        <is>
          <t>Doğrudan işe alım başlatılmalı</t>
        </is>
      </c>
      <c r="AA306" s="142" t="inlineStr">
        <is>
          <t>Mağaza: NARLIDERE | Unvan: BAKLİYAT | Yönetim normu: 1 | Mevcut: 0 | AI normu: 2 | 90 günlük tahmini açık: 2 | Öneri: Doğrudan işe alım başlatılmalı</t>
        </is>
      </c>
    </row>
    <row r="307" ht="45" customHeight="1" s="113">
      <c r="A307" s="131" t="inlineStr">
        <is>
          <t>M034</t>
        </is>
      </c>
      <c r="B307" s="131" t="inlineStr">
        <is>
          <t>NARLIDERE</t>
        </is>
      </c>
      <c r="C307" s="131" t="inlineStr">
        <is>
          <t>ERTAN TEKİ</t>
        </is>
      </c>
      <c r="D307" s="131" t="inlineStr">
        <is>
          <t>U034</t>
        </is>
      </c>
      <c r="E307" s="131" t="inlineStr">
        <is>
          <t>UNLU MAMÜLLER</t>
        </is>
      </c>
      <c r="F307" s="168" t="n">
        <v>0</v>
      </c>
      <c r="G307" s="168" t="n">
        <v>0</v>
      </c>
      <c r="H307" s="168" t="n">
        <v>175</v>
      </c>
      <c r="I307" s="168" t="n">
        <v>369</v>
      </c>
      <c r="J307" s="168" t="n">
        <v>0.474254742547426</v>
      </c>
      <c r="K307" s="168" t="n">
        <v>1</v>
      </c>
      <c r="L307" s="168" t="n">
        <v>1.07</v>
      </c>
      <c r="M307" s="169" t="n">
        <v>2</v>
      </c>
      <c r="N307" s="169" t="n">
        <v>2</v>
      </c>
      <c r="O307" s="168" t="n">
        <v>738</v>
      </c>
      <c r="P307" s="170" t="n">
        <v>0.95</v>
      </c>
      <c r="Q307" s="131" t="inlineStr">
        <is>
          <t>Formül</t>
        </is>
      </c>
      <c r="R307" s="169" t="n">
        <v>51</v>
      </c>
      <c r="S307" s="131" t="inlineStr">
        <is>
          <t>Yüksek</t>
        </is>
      </c>
      <c r="T307" s="169" t="n">
        <v>2</v>
      </c>
      <c r="U307" s="169" t="n">
        <v>0</v>
      </c>
      <c r="V307" s="169" t="n">
        <v>2</v>
      </c>
      <c r="W307" s="171" t="n">
        <v>141700</v>
      </c>
      <c r="X307" s="171" t="n">
        <v>115936.2</v>
      </c>
      <c r="Y307" s="171" t="n">
        <v>-25763.8</v>
      </c>
      <c r="Z307" s="142" t="inlineStr">
        <is>
          <t>Doğrudan işe alım başlatılmalı</t>
        </is>
      </c>
      <c r="AA307" s="142" t="inlineStr">
        <is>
          <t>Mağaza: NARLIDERE | Unvan: UNLU MAMÜLLER | Yönetim normu: 0 | Mevcut: 0 | AI normu: 2 | 90 günlük tahmini açık: 2 | Öneri: Doğrudan işe alım başlatılmalı</t>
        </is>
      </c>
    </row>
    <row r="308" ht="45" customHeight="1" s="113">
      <c r="A308" s="131" t="inlineStr">
        <is>
          <t>M035</t>
        </is>
      </c>
      <c r="B308" s="131" t="inlineStr">
        <is>
          <t>OSMANGAZİ</t>
        </is>
      </c>
      <c r="C308" s="131" t="inlineStr">
        <is>
          <t>DERYA YARDIMCI</t>
        </is>
      </c>
      <c r="D308" s="131" t="inlineStr">
        <is>
          <t>U015</t>
        </is>
      </c>
      <c r="E308" s="131" t="inlineStr">
        <is>
          <t>KASİYER</t>
        </is>
      </c>
      <c r="F308" s="168" t="n">
        <v>2</v>
      </c>
      <c r="G308" s="168" t="n">
        <v>1</v>
      </c>
      <c r="H308" s="168" t="n">
        <v>8401</v>
      </c>
      <c r="I308" s="168" t="n">
        <v>414</v>
      </c>
      <c r="J308" s="168" t="n">
        <v>20.292270531401</v>
      </c>
      <c r="K308" s="168" t="n">
        <v>2</v>
      </c>
      <c r="L308" s="168" t="n">
        <v>1.09</v>
      </c>
      <c r="M308" s="169" t="n">
        <v>23</v>
      </c>
      <c r="N308" s="169" t="n">
        <v>22</v>
      </c>
      <c r="O308" s="168" t="n">
        <v>9108</v>
      </c>
      <c r="P308" s="170" t="n">
        <v>0.95</v>
      </c>
      <c r="Q308" s="131" t="inlineStr">
        <is>
          <t>Formül</t>
        </is>
      </c>
      <c r="R308" s="169" t="n">
        <v>100</v>
      </c>
      <c r="S308" s="131" t="inlineStr">
        <is>
          <t>Kritik</t>
        </is>
      </c>
      <c r="T308" s="169" t="n">
        <v>23</v>
      </c>
      <c r="U308" s="169" t="n">
        <v>0</v>
      </c>
      <c r="V308" s="169" t="n">
        <v>23</v>
      </c>
      <c r="W308" s="171" t="n">
        <v>1106300</v>
      </c>
      <c r="X308" s="171" t="n">
        <v>905153.04</v>
      </c>
      <c r="Y308" s="171" t="n">
        <v>-201146.96</v>
      </c>
      <c r="Z308" s="142" t="inlineStr">
        <is>
          <t>Doğrudan işe alım başlatılmalı</t>
        </is>
      </c>
      <c r="AA308" s="142" t="inlineStr">
        <is>
          <t>Mağaza: OSMANGAZİ | Unvan: KASİYER | Yönetim normu: 2 | Mevcut: 1 | AI normu: 23 | 90 günlük tahmini açık: 23 | Öneri: Doğrudan işe alım başlatılmalı</t>
        </is>
      </c>
    </row>
    <row r="309" ht="45" customHeight="1" s="113">
      <c r="A309" s="131" t="inlineStr">
        <is>
          <t>M035</t>
        </is>
      </c>
      <c r="B309" s="131" t="inlineStr">
        <is>
          <t>OSMANGAZİ</t>
        </is>
      </c>
      <c r="C309" s="131" t="inlineStr">
        <is>
          <t>DERYA YARDIMCI</t>
        </is>
      </c>
      <c r="D309" s="131" t="inlineStr">
        <is>
          <t>U026</t>
        </is>
      </c>
      <c r="E309" s="131" t="inlineStr">
        <is>
          <t>REYON GÖREVLİSİ</t>
        </is>
      </c>
      <c r="F309" s="168" t="n">
        <v>2</v>
      </c>
      <c r="G309" s="168" t="n">
        <v>2</v>
      </c>
      <c r="H309" s="168" t="n">
        <v>1244.1</v>
      </c>
      <c r="I309" s="168" t="n">
        <v>386.75</v>
      </c>
      <c r="J309" s="168" t="n">
        <v>3.21680672268908</v>
      </c>
      <c r="K309" s="168" t="n">
        <v>1</v>
      </c>
      <c r="L309" s="168" t="n">
        <v>1.09</v>
      </c>
      <c r="M309" s="169" t="n">
        <v>4</v>
      </c>
      <c r="N309" s="169" t="n">
        <v>2</v>
      </c>
      <c r="O309" s="168" t="n">
        <v>773.5</v>
      </c>
      <c r="P309" s="170" t="n">
        <v>0.95</v>
      </c>
      <c r="Q309" s="131" t="inlineStr">
        <is>
          <t>Formül</t>
        </is>
      </c>
      <c r="R309" s="169" t="n">
        <v>51</v>
      </c>
      <c r="S309" s="131" t="inlineStr">
        <is>
          <t>Yüksek</t>
        </is>
      </c>
      <c r="T309" s="169" t="n">
        <v>3</v>
      </c>
      <c r="U309" s="169" t="n">
        <v>3</v>
      </c>
      <c r="V309" s="169" t="n">
        <v>0</v>
      </c>
      <c r="W309" s="171" t="n">
        <v>0</v>
      </c>
      <c r="X309" s="171" t="n">
        <v>110086.56</v>
      </c>
      <c r="Y309" s="171" t="n">
        <v>110086.56</v>
      </c>
      <c r="Z309" s="142" t="inlineStr">
        <is>
          <t>Transfer ile kapatılmalı</t>
        </is>
      </c>
      <c r="AA309" s="142" t="inlineStr">
        <is>
          <t>Mağaza: OSMANGAZİ | Unvan: REYON GÖREVLİSİ | Yönetim normu: 2 | Mevcut: 2 | AI normu: 4 | 90 günlük tahmini açık: 3 | Öneri: Transfer ile kapatılmalı</t>
        </is>
      </c>
    </row>
    <row r="310" ht="45" customHeight="1" s="113">
      <c r="A310" s="131" t="inlineStr">
        <is>
          <t>M035</t>
        </is>
      </c>
      <c r="B310" s="131" t="inlineStr">
        <is>
          <t>OSMANGAZİ</t>
        </is>
      </c>
      <c r="C310" s="131" t="inlineStr">
        <is>
          <t>DERYA YARDIMCI</t>
        </is>
      </c>
      <c r="D310" s="131" t="inlineStr">
        <is>
          <t>U042</t>
        </is>
      </c>
      <c r="E310" s="131" t="inlineStr">
        <is>
          <t>ŞARKÜTERİ</t>
        </is>
      </c>
      <c r="F310" s="168" t="n">
        <v>1</v>
      </c>
      <c r="G310" s="168" t="n">
        <v>0</v>
      </c>
      <c r="H310" s="168" t="n">
        <v>1918.5</v>
      </c>
      <c r="I310" s="168" t="n">
        <v>382.5</v>
      </c>
      <c r="J310" s="168" t="n">
        <v>5.0156862745098</v>
      </c>
      <c r="K310" s="168" t="n">
        <v>1</v>
      </c>
      <c r="L310" s="168" t="n">
        <v>1.09</v>
      </c>
      <c r="M310" s="169" t="n">
        <v>6</v>
      </c>
      <c r="N310" s="169" t="n">
        <v>6</v>
      </c>
      <c r="O310" s="168" t="n">
        <v>2295</v>
      </c>
      <c r="P310" s="170" t="n">
        <v>0.95</v>
      </c>
      <c r="Q310" s="131" t="inlineStr">
        <is>
          <t>Formül</t>
        </is>
      </c>
      <c r="R310" s="169" t="n">
        <v>100</v>
      </c>
      <c r="S310" s="131" t="inlineStr">
        <is>
          <t>Kritik</t>
        </is>
      </c>
      <c r="T310" s="169" t="n">
        <v>6</v>
      </c>
      <c r="U310" s="169" t="n">
        <v>0</v>
      </c>
      <c r="V310" s="169" t="n">
        <v>6</v>
      </c>
      <c r="W310" s="171" t="n">
        <v>347100</v>
      </c>
      <c r="X310" s="171" t="n">
        <v>283991.4</v>
      </c>
      <c r="Y310" s="171" t="n">
        <v>-63108.6</v>
      </c>
      <c r="Z310" s="142" t="inlineStr">
        <is>
          <t>Doğrudan işe alım başlatılmalı</t>
        </is>
      </c>
      <c r="AA310" s="142" t="inlineStr">
        <is>
          <t>Mağaza: OSMANGAZİ | Unvan: ŞARKÜTERİ | Yönetim normu: 1 | Mevcut: 0 | AI normu: 6 | 90 günlük tahmini açık: 6 | Öneri: Doğrudan işe alım başlatılmalı</t>
        </is>
      </c>
    </row>
    <row r="311" ht="30" customHeight="1" s="113">
      <c r="A311" s="131" t="inlineStr">
        <is>
          <t>M035</t>
        </is>
      </c>
      <c r="B311" s="131" t="inlineStr">
        <is>
          <t>OSMANGAZİ</t>
        </is>
      </c>
      <c r="C311" s="131" t="inlineStr">
        <is>
          <t>DERYA YARDIMCI</t>
        </is>
      </c>
      <c r="D311" s="131" t="inlineStr">
        <is>
          <t>U013</t>
        </is>
      </c>
      <c r="E311" s="131" t="inlineStr">
        <is>
          <t>KASAP</t>
        </is>
      </c>
      <c r="F311" s="168" t="n">
        <v>1</v>
      </c>
      <c r="G311" s="168" t="n">
        <v>0</v>
      </c>
      <c r="H311" s="168" t="n">
        <v>530.5</v>
      </c>
      <c r="I311" s="168" t="n">
        <v>360</v>
      </c>
      <c r="J311" s="168" t="n">
        <v>1.47361111111111</v>
      </c>
      <c r="K311" s="168" t="n">
        <v>1</v>
      </c>
      <c r="L311" s="168" t="n">
        <v>1.09</v>
      </c>
      <c r="M311" s="169" t="n">
        <v>2</v>
      </c>
      <c r="N311" s="169" t="n">
        <v>2</v>
      </c>
      <c r="O311" s="168" t="n">
        <v>720</v>
      </c>
      <c r="P311" s="170" t="n">
        <v>0.95</v>
      </c>
      <c r="Q311" s="131" t="inlineStr">
        <is>
          <t>Formül</t>
        </is>
      </c>
      <c r="R311" s="169" t="n">
        <v>51</v>
      </c>
      <c r="S311" s="131" t="inlineStr">
        <is>
          <t>Yüksek</t>
        </is>
      </c>
      <c r="T311" s="169" t="n">
        <v>2</v>
      </c>
      <c r="U311" s="169" t="n">
        <v>0</v>
      </c>
      <c r="V311" s="169" t="n">
        <v>2</v>
      </c>
      <c r="W311" s="171" t="n">
        <v>83200</v>
      </c>
      <c r="X311" s="171" t="n">
        <v>68072.75999999999</v>
      </c>
      <c r="Y311" s="171" t="n">
        <v>-15127.24</v>
      </c>
      <c r="Z311" s="142" t="inlineStr">
        <is>
          <t>Doğrudan işe alım başlatılmalı</t>
        </is>
      </c>
      <c r="AA311" s="142" t="inlineStr">
        <is>
          <t>Mağaza: OSMANGAZİ | Unvan: KASAP | Yönetim normu: 1 | Mevcut: 0 | AI normu: 2 | 90 günlük tahmini açık: 2 | Öneri: Doğrudan işe alım başlatılmalı</t>
        </is>
      </c>
    </row>
    <row r="312" ht="30" customHeight="1" s="113">
      <c r="A312" s="131" t="inlineStr">
        <is>
          <t>M035</t>
        </is>
      </c>
      <c r="B312" s="131" t="inlineStr">
        <is>
          <t>OSMANGAZİ</t>
        </is>
      </c>
      <c r="C312" s="131" t="inlineStr">
        <is>
          <t>DERYA YARDIMCI</t>
        </is>
      </c>
      <c r="D312" s="131" t="inlineStr">
        <is>
          <t>U017</t>
        </is>
      </c>
      <c r="E312" s="131" t="inlineStr">
        <is>
          <t>MANAV</t>
        </is>
      </c>
      <c r="F312" s="168" t="n">
        <v>2</v>
      </c>
      <c r="G312" s="168" t="n">
        <v>1</v>
      </c>
      <c r="H312" s="168" t="n">
        <v>209.8</v>
      </c>
      <c r="I312" s="168" t="n">
        <v>386.75</v>
      </c>
      <c r="J312" s="168" t="n">
        <v>0.542469295410472</v>
      </c>
      <c r="K312" s="168" t="n">
        <v>1</v>
      </c>
      <c r="L312" s="168" t="n">
        <v>1.09</v>
      </c>
      <c r="M312" s="169" t="n">
        <v>2</v>
      </c>
      <c r="N312" s="169" t="n">
        <v>1</v>
      </c>
      <c r="O312" s="168" t="n">
        <v>386.75</v>
      </c>
      <c r="P312" s="170" t="n">
        <v>0.95</v>
      </c>
      <c r="Q312" s="131" t="inlineStr">
        <is>
          <t>Formül</t>
        </is>
      </c>
      <c r="R312" s="169" t="n">
        <v>36</v>
      </c>
      <c r="S312" s="131" t="inlineStr">
        <is>
          <t>Orta</t>
        </is>
      </c>
      <c r="T312" s="169" t="n">
        <v>2</v>
      </c>
      <c r="U312" s="169" t="n">
        <v>2</v>
      </c>
      <c r="V312" s="169" t="n">
        <v>0</v>
      </c>
      <c r="W312" s="171" t="n">
        <v>0</v>
      </c>
      <c r="X312" s="171" t="n">
        <v>89345.52</v>
      </c>
      <c r="Y312" s="171" t="n">
        <v>89345.52</v>
      </c>
      <c r="Z312" s="142" t="inlineStr">
        <is>
          <t>Transfer ile kapatılmalı</t>
        </is>
      </c>
      <c r="AA312" s="142" t="inlineStr">
        <is>
          <t>Mağaza: OSMANGAZİ | Unvan: MANAV | Yönetim normu: 2 | Mevcut: 1 | AI normu: 2 | 90 günlük tahmini açık: 2 | Öneri: Transfer ile kapatılmalı</t>
        </is>
      </c>
    </row>
    <row r="313" ht="45" customHeight="1" s="113">
      <c r="A313" s="131" t="inlineStr">
        <is>
          <t>M035</t>
        </is>
      </c>
      <c r="B313" s="131" t="inlineStr">
        <is>
          <t>OSMANGAZİ</t>
        </is>
      </c>
      <c r="C313" s="131" t="inlineStr">
        <is>
          <t>DERYA YARDIMCI</t>
        </is>
      </c>
      <c r="D313" s="131" t="inlineStr">
        <is>
          <t>U023</t>
        </is>
      </c>
      <c r="E313" s="131" t="inlineStr">
        <is>
          <t>ONLİNE TOPLAYICI</t>
        </is>
      </c>
      <c r="F313" s="168" t="n">
        <v>0</v>
      </c>
      <c r="G313" s="168" t="n">
        <v>0</v>
      </c>
      <c r="H313" s="168" t="n">
        <v>147</v>
      </c>
      <c r="I313" s="168" t="n">
        <v>404.8</v>
      </c>
      <c r="J313" s="168" t="n">
        <v>0.363142292490119</v>
      </c>
      <c r="K313" s="168" t="n">
        <v>1</v>
      </c>
      <c r="L313" s="168" t="n">
        <v>1.09</v>
      </c>
      <c r="M313" s="169" t="n">
        <v>2</v>
      </c>
      <c r="N313" s="169" t="n">
        <v>2</v>
      </c>
      <c r="O313" s="168" t="n">
        <v>809.6</v>
      </c>
      <c r="P313" s="170" t="n">
        <v>0.95</v>
      </c>
      <c r="Q313" s="131" t="inlineStr">
        <is>
          <t>Formül</t>
        </is>
      </c>
      <c r="R313" s="169" t="n">
        <v>51</v>
      </c>
      <c r="S313" s="131" t="inlineStr">
        <is>
          <t>Yüksek</t>
        </is>
      </c>
      <c r="T313" s="169" t="n">
        <v>2</v>
      </c>
      <c r="U313" s="169" t="n">
        <v>0</v>
      </c>
      <c r="V313" s="169" t="n">
        <v>2</v>
      </c>
      <c r="W313" s="171" t="n">
        <v>148200</v>
      </c>
      <c r="X313" s="171" t="n">
        <v>121254.48</v>
      </c>
      <c r="Y313" s="171" t="n">
        <v>-26945.52</v>
      </c>
      <c r="Z313" s="142" t="inlineStr">
        <is>
          <t>Doğrudan işe alım başlatılmalı</t>
        </is>
      </c>
      <c r="AA313" s="142" t="inlineStr">
        <is>
          <t>Mağaza: OSMANGAZİ | Unvan: ONLİNE TOPLAYICI | Yönetim normu: 0 | Mevcut: 0 | AI normu: 2 | 90 günlük tahmini açık: 2 | Öneri: Doğrudan işe alım başlatılmalı</t>
        </is>
      </c>
    </row>
    <row r="314" ht="45" customHeight="1" s="113">
      <c r="A314" s="131" t="inlineStr">
        <is>
          <t>M035</t>
        </is>
      </c>
      <c r="B314" s="131" t="inlineStr">
        <is>
          <t>OSMANGAZİ</t>
        </is>
      </c>
      <c r="C314" s="131" t="inlineStr">
        <is>
          <t>DERYA YARDIMCI</t>
        </is>
      </c>
      <c r="D314" s="131" t="inlineStr">
        <is>
          <t>U024</t>
        </is>
      </c>
      <c r="E314" s="131" t="inlineStr">
        <is>
          <t>ONLİNE ŞOFÖR</t>
        </is>
      </c>
      <c r="F314" s="168" t="n">
        <v>0</v>
      </c>
      <c r="G314" s="168" t="n">
        <v>0</v>
      </c>
      <c r="H314" s="168" t="n">
        <v>252</v>
      </c>
      <c r="I314" s="168" t="n">
        <v>369</v>
      </c>
      <c r="J314" s="168" t="n">
        <v>0.682926829268293</v>
      </c>
      <c r="K314" s="168" t="n">
        <v>1</v>
      </c>
      <c r="L314" s="168" t="n">
        <v>1.09</v>
      </c>
      <c r="M314" s="169" t="n">
        <v>2</v>
      </c>
      <c r="N314" s="169" t="n">
        <v>2</v>
      </c>
      <c r="O314" s="168" t="n">
        <v>738</v>
      </c>
      <c r="P314" s="170" t="n">
        <v>0.95</v>
      </c>
      <c r="Q314" s="131" t="inlineStr">
        <is>
          <t>Formül</t>
        </is>
      </c>
      <c r="R314" s="169" t="n">
        <v>51</v>
      </c>
      <c r="S314" s="131" t="inlineStr">
        <is>
          <t>Yüksek</t>
        </is>
      </c>
      <c r="T314" s="169" t="n">
        <v>2</v>
      </c>
      <c r="U314" s="169" t="n">
        <v>0</v>
      </c>
      <c r="V314" s="169" t="n">
        <v>2</v>
      </c>
      <c r="W314" s="171" t="n">
        <v>154700</v>
      </c>
      <c r="X314" s="171" t="n">
        <v>126572.76</v>
      </c>
      <c r="Y314" s="171" t="n">
        <v>-28127.24</v>
      </c>
      <c r="Z314" s="142" t="inlineStr">
        <is>
          <t>Doğrudan işe alım başlatılmalı</t>
        </is>
      </c>
      <c r="AA314" s="142" t="inlineStr">
        <is>
          <t>Mağaza: OSMANGAZİ | Unvan: ONLİNE ŞOFÖR | Yönetim normu: 0 | Mevcut: 0 | AI normu: 2 | 90 günlük tahmini açık: 2 | Öneri: Doğrudan işe alım başlatılmalı</t>
        </is>
      </c>
    </row>
    <row r="315" ht="30" customHeight="1" s="113">
      <c r="A315" s="131" t="inlineStr">
        <is>
          <t>M035</t>
        </is>
      </c>
      <c r="B315" s="131" t="inlineStr">
        <is>
          <t>OSMANGAZİ</t>
        </is>
      </c>
      <c r="C315" s="131" t="inlineStr">
        <is>
          <t>DERYA YARDIMCI</t>
        </is>
      </c>
      <c r="D315" s="131" t="inlineStr">
        <is>
          <t>U002</t>
        </is>
      </c>
      <c r="E315" s="131" t="inlineStr">
        <is>
          <t>BAKLİYAT</t>
        </is>
      </c>
      <c r="F315" s="168" t="n">
        <v>1</v>
      </c>
      <c r="G315" s="168" t="n">
        <v>1</v>
      </c>
      <c r="H315" s="168" t="n">
        <v>90</v>
      </c>
      <c r="I315" s="168" t="n">
        <v>386.75</v>
      </c>
      <c r="J315" s="168" t="n">
        <v>0.232708468002586</v>
      </c>
      <c r="K315" s="168" t="n">
        <v>1</v>
      </c>
      <c r="L315" s="168" t="n">
        <v>1.09</v>
      </c>
      <c r="M315" s="169" t="n">
        <v>2</v>
      </c>
      <c r="N315" s="169" t="n">
        <v>1</v>
      </c>
      <c r="O315" s="168" t="n">
        <v>386.75</v>
      </c>
      <c r="P315" s="170" t="n">
        <v>0.95</v>
      </c>
      <c r="Q315" s="131" t="inlineStr">
        <is>
          <t>Formül</t>
        </is>
      </c>
      <c r="R315" s="169" t="n">
        <v>36</v>
      </c>
      <c r="S315" s="131" t="inlineStr">
        <is>
          <t>Orta</t>
        </is>
      </c>
      <c r="T315" s="169" t="n">
        <v>2</v>
      </c>
      <c r="U315" s="169" t="n">
        <v>0</v>
      </c>
      <c r="V315" s="169" t="n">
        <v>2</v>
      </c>
      <c r="W315" s="171" t="n">
        <v>89700</v>
      </c>
      <c r="X315" s="171" t="n">
        <v>73391.03999999999</v>
      </c>
      <c r="Y315" s="171" t="n">
        <v>-16308.96</v>
      </c>
      <c r="Z315" s="142" t="inlineStr">
        <is>
          <t>Doğrudan işe alım başlatılmalı</t>
        </is>
      </c>
      <c r="AA315" s="142" t="inlineStr">
        <is>
          <t>Mağaza: OSMANGAZİ | Unvan: BAKLİYAT | Yönetim normu: 1 | Mevcut: 1 | AI normu: 2 | 90 günlük tahmini açık: 2 | Öneri: Doğrudan işe alım başlatılmalı</t>
        </is>
      </c>
    </row>
    <row r="316" ht="45" customHeight="1" s="113">
      <c r="A316" s="131" t="inlineStr">
        <is>
          <t>M035</t>
        </is>
      </c>
      <c r="B316" s="131" t="inlineStr">
        <is>
          <t>OSMANGAZİ</t>
        </is>
      </c>
      <c r="C316" s="131" t="inlineStr">
        <is>
          <t>DERYA YARDIMCI</t>
        </is>
      </c>
      <c r="D316" s="131" t="inlineStr">
        <is>
          <t>U034</t>
        </is>
      </c>
      <c r="E316" s="131" t="inlineStr">
        <is>
          <t>UNLU MAMÜLLER</t>
        </is>
      </c>
      <c r="F316" s="168" t="n">
        <v>0</v>
      </c>
      <c r="G316" s="168" t="n">
        <v>0</v>
      </c>
      <c r="H316" s="168" t="n">
        <v>200</v>
      </c>
      <c r="I316" s="168" t="n">
        <v>369</v>
      </c>
      <c r="J316" s="168" t="n">
        <v>0.542005420054201</v>
      </c>
      <c r="K316" s="168" t="n">
        <v>1</v>
      </c>
      <c r="L316" s="168" t="n">
        <v>1.09</v>
      </c>
      <c r="M316" s="169" t="n">
        <v>2</v>
      </c>
      <c r="N316" s="169" t="n">
        <v>2</v>
      </c>
      <c r="O316" s="168" t="n">
        <v>738</v>
      </c>
      <c r="P316" s="170" t="n">
        <v>0.95</v>
      </c>
      <c r="Q316" s="131" t="inlineStr">
        <is>
          <t>Formül</t>
        </is>
      </c>
      <c r="R316" s="169" t="n">
        <v>51</v>
      </c>
      <c r="S316" s="131" t="inlineStr">
        <is>
          <t>Yüksek</t>
        </is>
      </c>
      <c r="T316" s="169" t="n">
        <v>2</v>
      </c>
      <c r="U316" s="169" t="n">
        <v>0</v>
      </c>
      <c r="V316" s="169" t="n">
        <v>2</v>
      </c>
      <c r="W316" s="171" t="n">
        <v>141700</v>
      </c>
      <c r="X316" s="171" t="n">
        <v>115936.2</v>
      </c>
      <c r="Y316" s="171" t="n">
        <v>-25763.8</v>
      </c>
      <c r="Z316" s="142" t="inlineStr">
        <is>
          <t>Doğrudan işe alım başlatılmalı</t>
        </is>
      </c>
      <c r="AA316" s="142" t="inlineStr">
        <is>
          <t>Mağaza: OSMANGAZİ | Unvan: UNLU MAMÜLLER | Yönetim normu: 0 | Mevcut: 0 | AI normu: 2 | 90 günlük tahmini açık: 2 | Öneri: Doğrudan işe alım başlatılmalı</t>
        </is>
      </c>
    </row>
    <row r="317" ht="45" customHeight="1" s="113">
      <c r="A317" s="131" t="inlineStr">
        <is>
          <t>M036</t>
        </is>
      </c>
      <c r="B317" s="131" t="inlineStr">
        <is>
          <t>POLİGON</t>
        </is>
      </c>
      <c r="C317" s="131" t="inlineStr">
        <is>
          <t>ERTAN TEKİ</t>
        </is>
      </c>
      <c r="D317" s="131" t="inlineStr">
        <is>
          <t>U015</t>
        </is>
      </c>
      <c r="E317" s="131" t="inlineStr">
        <is>
          <t>KASİYER</t>
        </is>
      </c>
      <c r="F317" s="168" t="n">
        <v>3</v>
      </c>
      <c r="G317" s="168" t="n">
        <v>3</v>
      </c>
      <c r="H317" s="168" t="n">
        <v>3931</v>
      </c>
      <c r="I317" s="168" t="n">
        <v>414</v>
      </c>
      <c r="J317" s="168" t="n">
        <v>9.49516908212561</v>
      </c>
      <c r="K317" s="168" t="n">
        <v>2</v>
      </c>
      <c r="L317" s="168" t="n">
        <v>1.1</v>
      </c>
      <c r="M317" s="169" t="n">
        <v>11</v>
      </c>
      <c r="N317" s="169" t="n">
        <v>8</v>
      </c>
      <c r="O317" s="168" t="n">
        <v>3312</v>
      </c>
      <c r="P317" s="170" t="n">
        <v>0.95</v>
      </c>
      <c r="Q317" s="131" t="inlineStr">
        <is>
          <t>Formül</t>
        </is>
      </c>
      <c r="R317" s="169" t="n">
        <v>100</v>
      </c>
      <c r="S317" s="131" t="inlineStr">
        <is>
          <t>Kritik</t>
        </is>
      </c>
      <c r="T317" s="169" t="n">
        <v>9</v>
      </c>
      <c r="U317" s="169" t="n">
        <v>0</v>
      </c>
      <c r="V317" s="169" t="n">
        <v>9</v>
      </c>
      <c r="W317" s="171" t="n">
        <v>432900</v>
      </c>
      <c r="X317" s="171" t="n">
        <v>354190.32</v>
      </c>
      <c r="Y317" s="171" t="n">
        <v>-78709.67999999999</v>
      </c>
      <c r="Z317" s="142" t="inlineStr">
        <is>
          <t>Doğrudan işe alım başlatılmalı</t>
        </is>
      </c>
      <c r="AA317" s="142" t="inlineStr">
        <is>
          <t>Mağaza: POLİGON | Unvan: KASİYER | Yönetim normu: 3 | Mevcut: 3 | AI normu: 11 | 90 günlük tahmini açık: 9 | Öneri: Doğrudan işe alım başlatılmalı</t>
        </is>
      </c>
    </row>
    <row r="318" ht="30" customHeight="1" s="113">
      <c r="A318" s="131" t="inlineStr">
        <is>
          <t>M036</t>
        </is>
      </c>
      <c r="B318" s="131" t="inlineStr">
        <is>
          <t>POLİGON</t>
        </is>
      </c>
      <c r="C318" s="131" t="inlineStr">
        <is>
          <t>ERTAN TEKİ</t>
        </is>
      </c>
      <c r="D318" s="131" t="inlineStr">
        <is>
          <t>U026</t>
        </is>
      </c>
      <c r="E318" s="131" t="inlineStr">
        <is>
          <t>REYON GÖREVLİSİ</t>
        </is>
      </c>
      <c r="F318" s="168" t="n">
        <v>2</v>
      </c>
      <c r="G318" s="168" t="n">
        <v>2</v>
      </c>
      <c r="H318" s="168" t="n">
        <v>330.7</v>
      </c>
      <c r="I318" s="168" t="n">
        <v>386.75</v>
      </c>
      <c r="J318" s="168" t="n">
        <v>0.855074337427279</v>
      </c>
      <c r="K318" s="168" t="n">
        <v>1</v>
      </c>
      <c r="L318" s="168" t="n">
        <v>1.1</v>
      </c>
      <c r="M318" s="169" t="n">
        <v>2</v>
      </c>
      <c r="N318" s="169" t="n">
        <v>0</v>
      </c>
      <c r="O318" s="168" t="n">
        <v>0</v>
      </c>
      <c r="P318" s="170" t="n">
        <v>0.95</v>
      </c>
      <c r="Q318" s="131" t="inlineStr">
        <is>
          <t>Formül</t>
        </is>
      </c>
      <c r="R318" s="169" t="n">
        <v>1</v>
      </c>
      <c r="S318" s="131" t="inlineStr">
        <is>
          <t>Düşük</t>
        </is>
      </c>
      <c r="T318" s="169" t="n">
        <v>1</v>
      </c>
      <c r="U318" s="169" t="n">
        <v>1</v>
      </c>
      <c r="V318" s="169" t="n">
        <v>0</v>
      </c>
      <c r="W318" s="171" t="n">
        <v>0</v>
      </c>
      <c r="X318" s="171" t="n">
        <v>36695.52</v>
      </c>
      <c r="Y318" s="171" t="n">
        <v>36695.52</v>
      </c>
      <c r="Z318" s="142" t="inlineStr">
        <is>
          <t>Transfer ile kapatılmalı</t>
        </is>
      </c>
      <c r="AA318" s="142" t="inlineStr">
        <is>
          <t>Mağaza: POLİGON | Unvan: REYON GÖREVLİSİ | Yönetim normu: 2 | Mevcut: 2 | AI normu: 2 | 90 günlük tahmini açık: 1 | Öneri: Transfer ile kapatılmalı</t>
        </is>
      </c>
    </row>
    <row r="319" ht="30" customHeight="1" s="113">
      <c r="A319" s="131" t="inlineStr">
        <is>
          <t>M036</t>
        </is>
      </c>
      <c r="B319" s="131" t="inlineStr">
        <is>
          <t>POLİGON</t>
        </is>
      </c>
      <c r="C319" s="131" t="inlineStr">
        <is>
          <t>ERTAN TEKİ</t>
        </is>
      </c>
      <c r="D319" s="131" t="inlineStr">
        <is>
          <t>U042</t>
        </is>
      </c>
      <c r="E319" s="131" t="inlineStr">
        <is>
          <t>ŞARKÜTERİ</t>
        </is>
      </c>
      <c r="F319" s="168" t="n">
        <v>1</v>
      </c>
      <c r="G319" s="168" t="n">
        <v>0</v>
      </c>
      <c r="H319" s="168" t="n">
        <v>833</v>
      </c>
      <c r="I319" s="168" t="n">
        <v>382.5</v>
      </c>
      <c r="J319" s="168" t="n">
        <v>2.17777777777778</v>
      </c>
      <c r="K319" s="168" t="n">
        <v>1</v>
      </c>
      <c r="L319" s="168" t="n">
        <v>1.1</v>
      </c>
      <c r="M319" s="169" t="n">
        <v>3</v>
      </c>
      <c r="N319" s="169" t="n">
        <v>3</v>
      </c>
      <c r="O319" s="168" t="n">
        <v>1147.5</v>
      </c>
      <c r="P319" s="170" t="n">
        <v>0.95</v>
      </c>
      <c r="Q319" s="131" t="inlineStr">
        <is>
          <t>Formül</t>
        </is>
      </c>
      <c r="R319" s="169" t="n">
        <v>66</v>
      </c>
      <c r="S319" s="131" t="inlineStr">
        <is>
          <t>Yüksek</t>
        </is>
      </c>
      <c r="T319" s="169" t="n">
        <v>3</v>
      </c>
      <c r="U319" s="169" t="n">
        <v>0</v>
      </c>
      <c r="V319" s="169" t="n">
        <v>3</v>
      </c>
      <c r="W319" s="171" t="n">
        <v>173550</v>
      </c>
      <c r="X319" s="171" t="n">
        <v>141995.7</v>
      </c>
      <c r="Y319" s="171" t="n">
        <v>-31554.3</v>
      </c>
      <c r="Z319" s="142" t="inlineStr">
        <is>
          <t>Doğrudan işe alım başlatılmalı</t>
        </is>
      </c>
      <c r="AA319" s="142" t="inlineStr">
        <is>
          <t>Mağaza: POLİGON | Unvan: ŞARKÜTERİ | Yönetim normu: 1 | Mevcut: 0 | AI normu: 3 | 90 günlük tahmini açık: 3 | Öneri: Doğrudan işe alım başlatılmalı</t>
        </is>
      </c>
    </row>
    <row r="320" ht="30" customHeight="1" s="113">
      <c r="A320" s="131" t="inlineStr">
        <is>
          <t>M036</t>
        </is>
      </c>
      <c r="B320" s="131" t="inlineStr">
        <is>
          <t>POLİGON</t>
        </is>
      </c>
      <c r="C320" s="131" t="inlineStr">
        <is>
          <t>ERTAN TEKİ</t>
        </is>
      </c>
      <c r="D320" s="131" t="inlineStr">
        <is>
          <t>U013</t>
        </is>
      </c>
      <c r="E320" s="131" t="inlineStr">
        <is>
          <t>KASAP</t>
        </is>
      </c>
      <c r="F320" s="168" t="n">
        <v>1</v>
      </c>
      <c r="G320" s="168" t="n">
        <v>0</v>
      </c>
      <c r="H320" s="168" t="n">
        <v>260.4</v>
      </c>
      <c r="I320" s="168" t="n">
        <v>360</v>
      </c>
      <c r="J320" s="168" t="n">
        <v>0.7233333333333331</v>
      </c>
      <c r="K320" s="168" t="n">
        <v>1</v>
      </c>
      <c r="L320" s="168" t="n">
        <v>1.1</v>
      </c>
      <c r="M320" s="169" t="n">
        <v>2</v>
      </c>
      <c r="N320" s="169" t="n">
        <v>2</v>
      </c>
      <c r="O320" s="168" t="n">
        <v>720</v>
      </c>
      <c r="P320" s="170" t="n">
        <v>0.95</v>
      </c>
      <c r="Q320" s="131" t="inlineStr">
        <is>
          <t>Formül</t>
        </is>
      </c>
      <c r="R320" s="169" t="n">
        <v>51</v>
      </c>
      <c r="S320" s="131" t="inlineStr">
        <is>
          <t>Yüksek</t>
        </is>
      </c>
      <c r="T320" s="169" t="n">
        <v>2</v>
      </c>
      <c r="U320" s="169" t="n">
        <v>0</v>
      </c>
      <c r="V320" s="169" t="n">
        <v>2</v>
      </c>
      <c r="W320" s="171" t="n">
        <v>83200</v>
      </c>
      <c r="X320" s="171" t="n">
        <v>68072.75999999999</v>
      </c>
      <c r="Y320" s="171" t="n">
        <v>-15127.24</v>
      </c>
      <c r="Z320" s="142" t="inlineStr">
        <is>
          <t>Doğrudan işe alım başlatılmalı</t>
        </is>
      </c>
      <c r="AA320" s="142" t="inlineStr">
        <is>
          <t>Mağaza: POLİGON | Unvan: KASAP | Yönetim normu: 1 | Mevcut: 0 | AI normu: 2 | 90 günlük tahmini açık: 2 | Öneri: Doğrudan işe alım başlatılmalı</t>
        </is>
      </c>
    </row>
    <row r="321" ht="30" customHeight="1" s="113">
      <c r="A321" s="131" t="inlineStr">
        <is>
          <t>M036</t>
        </is>
      </c>
      <c r="B321" s="131" t="inlineStr">
        <is>
          <t>POLİGON</t>
        </is>
      </c>
      <c r="C321" s="131" t="inlineStr">
        <is>
          <t>ERTAN TEKİ</t>
        </is>
      </c>
      <c r="D321" s="131" t="inlineStr">
        <is>
          <t>U017</t>
        </is>
      </c>
      <c r="E321" s="131" t="inlineStr">
        <is>
          <t>MANAV</t>
        </is>
      </c>
      <c r="F321" s="168" t="n">
        <v>2</v>
      </c>
      <c r="G321" s="168" t="n">
        <v>0</v>
      </c>
      <c r="H321" s="168" t="n">
        <v>61</v>
      </c>
      <c r="I321" s="168" t="n">
        <v>386.75</v>
      </c>
      <c r="J321" s="168" t="n">
        <v>0.157724628312864</v>
      </c>
      <c r="K321" s="168" t="n">
        <v>1</v>
      </c>
      <c r="L321" s="168" t="n">
        <v>1.1</v>
      </c>
      <c r="M321" s="169" t="n">
        <v>2</v>
      </c>
      <c r="N321" s="169" t="n">
        <v>2</v>
      </c>
      <c r="O321" s="168" t="n">
        <v>773.5</v>
      </c>
      <c r="P321" s="170" t="n">
        <v>0.95</v>
      </c>
      <c r="Q321" s="131" t="inlineStr">
        <is>
          <t>Formül</t>
        </is>
      </c>
      <c r="R321" s="169" t="n">
        <v>51</v>
      </c>
      <c r="S321" s="131" t="inlineStr">
        <is>
          <t>Yüksek</t>
        </is>
      </c>
      <c r="T321" s="169" t="n">
        <v>2</v>
      </c>
      <c r="U321" s="169" t="n">
        <v>2</v>
      </c>
      <c r="V321" s="169" t="n">
        <v>0</v>
      </c>
      <c r="W321" s="171" t="n">
        <v>0</v>
      </c>
      <c r="X321" s="171" t="n">
        <v>89345.52</v>
      </c>
      <c r="Y321" s="171" t="n">
        <v>89345.52</v>
      </c>
      <c r="Z321" s="142" t="inlineStr">
        <is>
          <t>Transfer ile kapatılmalı</t>
        </is>
      </c>
      <c r="AA321" s="142" t="inlineStr">
        <is>
          <t>Mağaza: POLİGON | Unvan: MANAV | Yönetim normu: 2 | Mevcut: 0 | AI normu: 2 | 90 günlük tahmini açık: 2 | Öneri: Transfer ile kapatılmalı</t>
        </is>
      </c>
    </row>
    <row r="322" ht="45" customHeight="1" s="113">
      <c r="A322" s="131" t="inlineStr">
        <is>
          <t>M036</t>
        </is>
      </c>
      <c r="B322" s="131" t="inlineStr">
        <is>
          <t>POLİGON</t>
        </is>
      </c>
      <c r="C322" s="131" t="inlineStr">
        <is>
          <t>ERTAN TEKİ</t>
        </is>
      </c>
      <c r="D322" s="131" t="inlineStr">
        <is>
          <t>U023</t>
        </is>
      </c>
      <c r="E322" s="131" t="inlineStr">
        <is>
          <t>ONLİNE TOPLAYICI</t>
        </is>
      </c>
      <c r="F322" s="168" t="n">
        <v>0</v>
      </c>
      <c r="G322" s="168" t="n">
        <v>0</v>
      </c>
      <c r="H322" s="168" t="n">
        <v>1127</v>
      </c>
      <c r="I322" s="168" t="n">
        <v>404.8</v>
      </c>
      <c r="J322" s="168" t="n">
        <v>2.78409090909091</v>
      </c>
      <c r="K322" s="168" t="n">
        <v>1</v>
      </c>
      <c r="L322" s="168" t="n">
        <v>1.1</v>
      </c>
      <c r="M322" s="169" t="n">
        <v>4</v>
      </c>
      <c r="N322" s="169" t="n">
        <v>4</v>
      </c>
      <c r="O322" s="168" t="n">
        <v>1619.2</v>
      </c>
      <c r="P322" s="170" t="n">
        <v>0.95</v>
      </c>
      <c r="Q322" s="131" t="inlineStr">
        <is>
          <t>Formül</t>
        </is>
      </c>
      <c r="R322" s="169" t="n">
        <v>81</v>
      </c>
      <c r="S322" s="131" t="inlineStr">
        <is>
          <t>Kritik</t>
        </is>
      </c>
      <c r="T322" s="169" t="n">
        <v>4</v>
      </c>
      <c r="U322" s="169" t="n">
        <v>0</v>
      </c>
      <c r="V322" s="169" t="n">
        <v>4</v>
      </c>
      <c r="W322" s="171" t="n">
        <v>296400</v>
      </c>
      <c r="X322" s="171" t="n">
        <v>242508.96</v>
      </c>
      <c r="Y322" s="171" t="n">
        <v>-53891.04</v>
      </c>
      <c r="Z322" s="142" t="inlineStr">
        <is>
          <t>Doğrudan işe alım başlatılmalı</t>
        </is>
      </c>
      <c r="AA322" s="142" t="inlineStr">
        <is>
          <t>Mağaza: POLİGON | Unvan: ONLİNE TOPLAYICI | Yönetim normu: 0 | Mevcut: 0 | AI normu: 4 | 90 günlük tahmini açık: 4 | Öneri: Doğrudan işe alım başlatılmalı</t>
        </is>
      </c>
    </row>
    <row r="323" ht="45" customHeight="1" s="113">
      <c r="A323" s="131" t="inlineStr">
        <is>
          <t>M036</t>
        </is>
      </c>
      <c r="B323" s="131" t="inlineStr">
        <is>
          <t>POLİGON</t>
        </is>
      </c>
      <c r="C323" s="131" t="inlineStr">
        <is>
          <t>ERTAN TEKİ</t>
        </is>
      </c>
      <c r="D323" s="131" t="inlineStr">
        <is>
          <t>U024</t>
        </is>
      </c>
      <c r="E323" s="131" t="inlineStr">
        <is>
          <t>ONLİNE ŞOFÖR</t>
        </is>
      </c>
      <c r="F323" s="168" t="n">
        <v>0</v>
      </c>
      <c r="G323" s="168" t="n">
        <v>0</v>
      </c>
      <c r="H323" s="168" t="n">
        <v>1932</v>
      </c>
      <c r="I323" s="168" t="n">
        <v>369</v>
      </c>
      <c r="J323" s="168" t="n">
        <v>5.23577235772358</v>
      </c>
      <c r="K323" s="168" t="n">
        <v>1</v>
      </c>
      <c r="L323" s="168" t="n">
        <v>1.1</v>
      </c>
      <c r="M323" s="169" t="n">
        <v>6</v>
      </c>
      <c r="N323" s="169" t="n">
        <v>6</v>
      </c>
      <c r="O323" s="168" t="n">
        <v>2214</v>
      </c>
      <c r="P323" s="170" t="n">
        <v>0.95</v>
      </c>
      <c r="Q323" s="131" t="inlineStr">
        <is>
          <t>Formül</t>
        </is>
      </c>
      <c r="R323" s="169" t="n">
        <v>100</v>
      </c>
      <c r="S323" s="131" t="inlineStr">
        <is>
          <t>Kritik</t>
        </is>
      </c>
      <c r="T323" s="169" t="n">
        <v>6</v>
      </c>
      <c r="U323" s="169" t="n">
        <v>0</v>
      </c>
      <c r="V323" s="169" t="n">
        <v>6</v>
      </c>
      <c r="W323" s="171" t="n">
        <v>464100</v>
      </c>
      <c r="X323" s="171" t="n">
        <v>379718.28</v>
      </c>
      <c r="Y323" s="171" t="n">
        <v>-84381.72</v>
      </c>
      <c r="Z323" s="142" t="inlineStr">
        <is>
          <t>Doğrudan işe alım başlatılmalı</t>
        </is>
      </c>
      <c r="AA323" s="142" t="inlineStr">
        <is>
          <t>Mağaza: POLİGON | Unvan: ONLİNE ŞOFÖR | Yönetim normu: 0 | Mevcut: 0 | AI normu: 6 | 90 günlük tahmini açık: 6 | Öneri: Doğrudan işe alım başlatılmalı</t>
        </is>
      </c>
    </row>
    <row r="324" ht="30" customHeight="1" s="113">
      <c r="A324" s="131" t="inlineStr">
        <is>
          <t>M036</t>
        </is>
      </c>
      <c r="B324" s="131" t="inlineStr">
        <is>
          <t>POLİGON</t>
        </is>
      </c>
      <c r="C324" s="131" t="inlineStr">
        <is>
          <t>ERTAN TEKİ</t>
        </is>
      </c>
      <c r="D324" s="131" t="inlineStr">
        <is>
          <t>U002</t>
        </is>
      </c>
      <c r="E324" s="131" t="inlineStr">
        <is>
          <t>BAKLİYAT</t>
        </is>
      </c>
      <c r="F324" s="168" t="n">
        <v>0</v>
      </c>
      <c r="G324" s="168" t="n">
        <v>0</v>
      </c>
      <c r="H324" s="168" t="n">
        <v>24</v>
      </c>
      <c r="I324" s="168" t="n">
        <v>386.75</v>
      </c>
      <c r="J324" s="168" t="n">
        <v>0.0620555914673562</v>
      </c>
      <c r="K324" s="168" t="n">
        <v>1</v>
      </c>
      <c r="L324" s="168" t="n">
        <v>1.1</v>
      </c>
      <c r="M324" s="169" t="n">
        <v>2</v>
      </c>
      <c r="N324" s="169" t="n">
        <v>2</v>
      </c>
      <c r="O324" s="168" t="n">
        <v>773.5</v>
      </c>
      <c r="P324" s="170" t="n">
        <v>0.95</v>
      </c>
      <c r="Q324" s="131" t="inlineStr">
        <is>
          <t>Formül</t>
        </is>
      </c>
      <c r="R324" s="169" t="n">
        <v>51</v>
      </c>
      <c r="S324" s="131" t="inlineStr">
        <is>
          <t>Yüksek</t>
        </is>
      </c>
      <c r="T324" s="169" t="n">
        <v>2</v>
      </c>
      <c r="U324" s="169" t="n">
        <v>0</v>
      </c>
      <c r="V324" s="169" t="n">
        <v>2</v>
      </c>
      <c r="W324" s="171" t="n">
        <v>89700</v>
      </c>
      <c r="X324" s="171" t="n">
        <v>73391.03999999999</v>
      </c>
      <c r="Y324" s="171" t="n">
        <v>-16308.96</v>
      </c>
      <c r="Z324" s="142" t="inlineStr">
        <is>
          <t>Doğrudan işe alım başlatılmalı</t>
        </is>
      </c>
      <c r="AA324" s="142" t="inlineStr">
        <is>
          <t>Mağaza: POLİGON | Unvan: BAKLİYAT | Yönetim normu: 0 | Mevcut: 0 | AI normu: 2 | 90 günlük tahmini açık: 2 | Öneri: Doğrudan işe alım başlatılmalı</t>
        </is>
      </c>
    </row>
    <row r="325" ht="45" customHeight="1" s="113">
      <c r="A325" s="131" t="inlineStr">
        <is>
          <t>M036</t>
        </is>
      </c>
      <c r="B325" s="131" t="inlineStr">
        <is>
          <t>POLİGON</t>
        </is>
      </c>
      <c r="C325" s="131" t="inlineStr">
        <is>
          <t>ERTAN TEKİ</t>
        </is>
      </c>
      <c r="D325" s="131" t="inlineStr">
        <is>
          <t>U034</t>
        </is>
      </c>
      <c r="E325" s="131" t="inlineStr">
        <is>
          <t>UNLU MAMÜLLER</t>
        </is>
      </c>
      <c r="F325" s="168" t="n">
        <v>0</v>
      </c>
      <c r="G325" s="168" t="n">
        <v>0</v>
      </c>
      <c r="H325" s="168" t="n">
        <v>100</v>
      </c>
      <c r="I325" s="168" t="n">
        <v>369</v>
      </c>
      <c r="J325" s="168" t="n">
        <v>0.2710027100271</v>
      </c>
      <c r="K325" s="168" t="n">
        <v>1</v>
      </c>
      <c r="L325" s="168" t="n">
        <v>1.1</v>
      </c>
      <c r="M325" s="169" t="n">
        <v>2</v>
      </c>
      <c r="N325" s="169" t="n">
        <v>2</v>
      </c>
      <c r="O325" s="168" t="n">
        <v>738</v>
      </c>
      <c r="P325" s="170" t="n">
        <v>0.95</v>
      </c>
      <c r="Q325" s="131" t="inlineStr">
        <is>
          <t>Formül</t>
        </is>
      </c>
      <c r="R325" s="169" t="n">
        <v>51</v>
      </c>
      <c r="S325" s="131" t="inlineStr">
        <is>
          <t>Yüksek</t>
        </is>
      </c>
      <c r="T325" s="169" t="n">
        <v>2</v>
      </c>
      <c r="U325" s="169" t="n">
        <v>0</v>
      </c>
      <c r="V325" s="169" t="n">
        <v>2</v>
      </c>
      <c r="W325" s="171" t="n">
        <v>141700</v>
      </c>
      <c r="X325" s="171" t="n">
        <v>115936.2</v>
      </c>
      <c r="Y325" s="171" t="n">
        <v>-25763.8</v>
      </c>
      <c r="Z325" s="142" t="inlineStr">
        <is>
          <t>Doğrudan işe alım başlatılmalı</t>
        </is>
      </c>
      <c r="AA325" s="142" t="inlineStr">
        <is>
          <t>Mağaza: POLİGON | Unvan: UNLU MAMÜLLER | Yönetim normu: 0 | Mevcut: 0 | AI normu: 2 | 90 günlük tahmini açık: 2 | Öneri: Doğrudan işe alım başlatılmalı</t>
        </is>
      </c>
    </row>
    <row r="326" ht="45" customHeight="1" s="113">
      <c r="A326" s="131" t="inlineStr">
        <is>
          <t>M037</t>
        </is>
      </c>
      <c r="B326" s="131" t="inlineStr">
        <is>
          <t>SEFERİHİSAR</t>
        </is>
      </c>
      <c r="C326" s="131" t="inlineStr">
        <is>
          <t>ERTAN TEKİ</t>
        </is>
      </c>
      <c r="D326" s="131" t="inlineStr">
        <is>
          <t>U015</t>
        </is>
      </c>
      <c r="E326" s="131" t="inlineStr">
        <is>
          <t>KASİYER</t>
        </is>
      </c>
      <c r="F326" s="168" t="n">
        <v>3</v>
      </c>
      <c r="G326" s="168" t="n">
        <v>4</v>
      </c>
      <c r="H326" s="168" t="n">
        <v>8469</v>
      </c>
      <c r="I326" s="168" t="n">
        <v>414</v>
      </c>
      <c r="J326" s="168" t="n">
        <v>20.4565217391304</v>
      </c>
      <c r="K326" s="168" t="n">
        <v>2</v>
      </c>
      <c r="L326" s="168" t="n">
        <v>1.12</v>
      </c>
      <c r="M326" s="169" t="n">
        <v>23</v>
      </c>
      <c r="N326" s="169" t="n">
        <v>19</v>
      </c>
      <c r="O326" s="168" t="n">
        <v>7866</v>
      </c>
      <c r="P326" s="170" t="n">
        <v>0.95</v>
      </c>
      <c r="Q326" s="131" t="inlineStr">
        <is>
          <t>Formül</t>
        </is>
      </c>
      <c r="R326" s="169" t="n">
        <v>100</v>
      </c>
      <c r="S326" s="131" t="inlineStr">
        <is>
          <t>Kritik</t>
        </is>
      </c>
      <c r="T326" s="169" t="n">
        <v>20</v>
      </c>
      <c r="U326" s="169" t="n">
        <v>0</v>
      </c>
      <c r="V326" s="169" t="n">
        <v>20</v>
      </c>
      <c r="W326" s="171" t="n">
        <v>962000</v>
      </c>
      <c r="X326" s="171" t="n">
        <v>787089.6</v>
      </c>
      <c r="Y326" s="171" t="n">
        <v>-174910.4</v>
      </c>
      <c r="Z326" s="142" t="inlineStr">
        <is>
          <t>Doğrudan işe alım başlatılmalı</t>
        </is>
      </c>
      <c r="AA326" s="142" t="inlineStr">
        <is>
          <t>Mağaza: SEFERİHİSAR | Unvan: KASİYER | Yönetim normu: 3 | Mevcut: 4 | AI normu: 23 | 90 günlük tahmini açık: 20 | Öneri: Doğrudan işe alım başlatılmalı</t>
        </is>
      </c>
    </row>
    <row r="327" ht="45" customHeight="1" s="113">
      <c r="A327" s="131" t="inlineStr">
        <is>
          <t>M037</t>
        </is>
      </c>
      <c r="B327" s="131" t="inlineStr">
        <is>
          <t>SEFERİHİSAR</t>
        </is>
      </c>
      <c r="C327" s="131" t="inlineStr">
        <is>
          <t>ERTAN TEKİ</t>
        </is>
      </c>
      <c r="D327" s="131" t="inlineStr">
        <is>
          <t>U026</t>
        </is>
      </c>
      <c r="E327" s="131" t="inlineStr">
        <is>
          <t>REYON GÖREVLİSİ</t>
        </is>
      </c>
      <c r="F327" s="168" t="n">
        <v>4</v>
      </c>
      <c r="G327" s="168" t="n">
        <v>1</v>
      </c>
      <c r="H327" s="168" t="n">
        <v>686.2</v>
      </c>
      <c r="I327" s="168" t="n">
        <v>386.75</v>
      </c>
      <c r="J327" s="168" t="n">
        <v>1.77427278603749</v>
      </c>
      <c r="K327" s="168" t="n">
        <v>1</v>
      </c>
      <c r="L327" s="168" t="n">
        <v>1.12</v>
      </c>
      <c r="M327" s="169" t="n">
        <v>2</v>
      </c>
      <c r="N327" s="169" t="n">
        <v>1</v>
      </c>
      <c r="O327" s="168" t="n">
        <v>386.75</v>
      </c>
      <c r="P327" s="170" t="n">
        <v>0.95</v>
      </c>
      <c r="Q327" s="131" t="inlineStr">
        <is>
          <t>Formül</t>
        </is>
      </c>
      <c r="R327" s="169" t="n">
        <v>36</v>
      </c>
      <c r="S327" s="131" t="inlineStr">
        <is>
          <t>Orta</t>
        </is>
      </c>
      <c r="T327" s="169" t="n">
        <v>2</v>
      </c>
      <c r="U327" s="169" t="n">
        <v>2</v>
      </c>
      <c r="V327" s="169" t="n">
        <v>0</v>
      </c>
      <c r="W327" s="171" t="n">
        <v>0</v>
      </c>
      <c r="X327" s="171" t="n">
        <v>73391.03999999999</v>
      </c>
      <c r="Y327" s="171" t="n">
        <v>73391.03999999999</v>
      </c>
      <c r="Z327" s="142" t="inlineStr">
        <is>
          <t>Transfer ile kapatılmalı</t>
        </is>
      </c>
      <c r="AA327" s="142" t="inlineStr">
        <is>
          <t>Mağaza: SEFERİHİSAR | Unvan: REYON GÖREVLİSİ | Yönetim normu: 4 | Mevcut: 1 | AI normu: 2 | 90 günlük tahmini açık: 2 | Öneri: Transfer ile kapatılmalı</t>
        </is>
      </c>
    </row>
    <row r="328" ht="45" customHeight="1" s="113">
      <c r="A328" s="131" t="inlineStr">
        <is>
          <t>M037</t>
        </is>
      </c>
      <c r="B328" s="131" t="inlineStr">
        <is>
          <t>SEFERİHİSAR</t>
        </is>
      </c>
      <c r="C328" s="131" t="inlineStr">
        <is>
          <t>ERTAN TEKİ</t>
        </is>
      </c>
      <c r="D328" s="131" t="inlineStr">
        <is>
          <t>U042</t>
        </is>
      </c>
      <c r="E328" s="131" t="inlineStr">
        <is>
          <t>ŞARKÜTERİ</t>
        </is>
      </c>
      <c r="F328" s="168" t="n">
        <v>1</v>
      </c>
      <c r="G328" s="168" t="n">
        <v>1</v>
      </c>
      <c r="H328" s="168" t="n">
        <v>1808</v>
      </c>
      <c r="I328" s="168" t="n">
        <v>382.5</v>
      </c>
      <c r="J328" s="168" t="n">
        <v>4.72679738562092</v>
      </c>
      <c r="K328" s="168" t="n">
        <v>1</v>
      </c>
      <c r="L328" s="168" t="n">
        <v>1.12</v>
      </c>
      <c r="M328" s="169" t="n">
        <v>6</v>
      </c>
      <c r="N328" s="169" t="n">
        <v>5</v>
      </c>
      <c r="O328" s="168" t="n">
        <v>1912.5</v>
      </c>
      <c r="P328" s="170" t="n">
        <v>0.95</v>
      </c>
      <c r="Q328" s="131" t="inlineStr">
        <is>
          <t>Formül</t>
        </is>
      </c>
      <c r="R328" s="169" t="n">
        <v>96</v>
      </c>
      <c r="S328" s="131" t="inlineStr">
        <is>
          <t>Kritik</t>
        </is>
      </c>
      <c r="T328" s="169" t="n">
        <v>6</v>
      </c>
      <c r="U328" s="169" t="n">
        <v>0</v>
      </c>
      <c r="V328" s="169" t="n">
        <v>6</v>
      </c>
      <c r="W328" s="171" t="n">
        <v>347100</v>
      </c>
      <c r="X328" s="171" t="n">
        <v>283991.4</v>
      </c>
      <c r="Y328" s="171" t="n">
        <v>-63108.6</v>
      </c>
      <c r="Z328" s="142" t="inlineStr">
        <is>
          <t>Doğrudan işe alım başlatılmalı</t>
        </is>
      </c>
      <c r="AA328" s="142" t="inlineStr">
        <is>
          <t>Mağaza: SEFERİHİSAR | Unvan: ŞARKÜTERİ | Yönetim normu: 1 | Mevcut: 1 | AI normu: 6 | 90 günlük tahmini açık: 6 | Öneri: Doğrudan işe alım başlatılmalı</t>
        </is>
      </c>
    </row>
    <row r="329" ht="30" customHeight="1" s="113">
      <c r="A329" s="131" t="inlineStr">
        <is>
          <t>M037</t>
        </is>
      </c>
      <c r="B329" s="131" t="inlineStr">
        <is>
          <t>SEFERİHİSAR</t>
        </is>
      </c>
      <c r="C329" s="131" t="inlineStr">
        <is>
          <t>ERTAN TEKİ</t>
        </is>
      </c>
      <c r="D329" s="131" t="inlineStr">
        <is>
          <t>U013</t>
        </is>
      </c>
      <c r="E329" s="131" t="inlineStr">
        <is>
          <t>KASAP</t>
        </is>
      </c>
      <c r="F329" s="168" t="n">
        <v>1</v>
      </c>
      <c r="G329" s="168" t="n">
        <v>0</v>
      </c>
      <c r="H329" s="168" t="n">
        <v>499.8</v>
      </c>
      <c r="I329" s="168" t="n">
        <v>360</v>
      </c>
      <c r="J329" s="168" t="n">
        <v>1.38833333333333</v>
      </c>
      <c r="K329" s="168" t="n">
        <v>1</v>
      </c>
      <c r="L329" s="168" t="n">
        <v>1.12</v>
      </c>
      <c r="M329" s="169" t="n">
        <v>2</v>
      </c>
      <c r="N329" s="169" t="n">
        <v>2</v>
      </c>
      <c r="O329" s="168" t="n">
        <v>720</v>
      </c>
      <c r="P329" s="170" t="n">
        <v>0.95</v>
      </c>
      <c r="Q329" s="131" t="inlineStr">
        <is>
          <t>Formül</t>
        </is>
      </c>
      <c r="R329" s="169" t="n">
        <v>51</v>
      </c>
      <c r="S329" s="131" t="inlineStr">
        <is>
          <t>Yüksek</t>
        </is>
      </c>
      <c r="T329" s="169" t="n">
        <v>2</v>
      </c>
      <c r="U329" s="169" t="n">
        <v>0</v>
      </c>
      <c r="V329" s="169" t="n">
        <v>2</v>
      </c>
      <c r="W329" s="171" t="n">
        <v>83200</v>
      </c>
      <c r="X329" s="171" t="n">
        <v>68072.75999999999</v>
      </c>
      <c r="Y329" s="171" t="n">
        <v>-15127.24</v>
      </c>
      <c r="Z329" s="142" t="inlineStr">
        <is>
          <t>Doğrudan işe alım başlatılmalı</t>
        </is>
      </c>
      <c r="AA329" s="142" t="inlineStr">
        <is>
          <t>Mağaza: SEFERİHİSAR | Unvan: KASAP | Yönetim normu: 1 | Mevcut: 0 | AI normu: 2 | 90 günlük tahmini açık: 2 | Öneri: Doğrudan işe alım başlatılmalı</t>
        </is>
      </c>
    </row>
    <row r="330" ht="30" customHeight="1" s="113">
      <c r="A330" s="131" t="inlineStr">
        <is>
          <t>M037</t>
        </is>
      </c>
      <c r="B330" s="131" t="inlineStr">
        <is>
          <t>SEFERİHİSAR</t>
        </is>
      </c>
      <c r="C330" s="131" t="inlineStr">
        <is>
          <t>ERTAN TEKİ</t>
        </is>
      </c>
      <c r="D330" s="131" t="inlineStr">
        <is>
          <t>U017</t>
        </is>
      </c>
      <c r="E330" s="131" t="inlineStr">
        <is>
          <t>MANAV</t>
        </is>
      </c>
      <c r="F330" s="168" t="n">
        <v>2</v>
      </c>
      <c r="G330" s="168" t="n">
        <v>2</v>
      </c>
      <c r="H330" s="168" t="n">
        <v>116.2</v>
      </c>
      <c r="I330" s="168" t="n">
        <v>386.75</v>
      </c>
      <c r="J330" s="168" t="n">
        <v>0.300452488687783</v>
      </c>
      <c r="K330" s="168" t="n">
        <v>1</v>
      </c>
      <c r="L330" s="168" t="n">
        <v>1.12</v>
      </c>
      <c r="M330" s="169" t="n">
        <v>2</v>
      </c>
      <c r="N330" s="169" t="n">
        <v>0</v>
      </c>
      <c r="O330" s="168" t="n">
        <v>0</v>
      </c>
      <c r="P330" s="170" t="n">
        <v>0.95</v>
      </c>
      <c r="Q330" s="131" t="inlineStr">
        <is>
          <t>Formül</t>
        </is>
      </c>
      <c r="R330" s="169" t="n">
        <v>1</v>
      </c>
      <c r="S330" s="131" t="inlineStr">
        <is>
          <t>Düşük</t>
        </is>
      </c>
      <c r="T330" s="169" t="n">
        <v>1</v>
      </c>
      <c r="U330" s="169" t="n">
        <v>1</v>
      </c>
      <c r="V330" s="169" t="n">
        <v>0</v>
      </c>
      <c r="W330" s="171" t="n">
        <v>0</v>
      </c>
      <c r="X330" s="171" t="n">
        <v>44672.76</v>
      </c>
      <c r="Y330" s="171" t="n">
        <v>44672.76</v>
      </c>
      <c r="Z330" s="142" t="inlineStr">
        <is>
          <t>Transfer ile kapatılmalı</t>
        </is>
      </c>
      <c r="AA330" s="142" t="inlineStr">
        <is>
          <t>Mağaza: SEFERİHİSAR | Unvan: MANAV | Yönetim normu: 2 | Mevcut: 2 | AI normu: 2 | 90 günlük tahmini açık: 1 | Öneri: Transfer ile kapatılmalı</t>
        </is>
      </c>
    </row>
    <row r="331" ht="45" customHeight="1" s="113">
      <c r="A331" s="131" t="inlineStr">
        <is>
          <t>M037</t>
        </is>
      </c>
      <c r="B331" s="131" t="inlineStr">
        <is>
          <t>SEFERİHİSAR</t>
        </is>
      </c>
      <c r="C331" s="131" t="inlineStr">
        <is>
          <t>ERTAN TEKİ</t>
        </is>
      </c>
      <c r="D331" s="131" t="inlineStr">
        <is>
          <t>U023</t>
        </is>
      </c>
      <c r="E331" s="131" t="inlineStr">
        <is>
          <t>ONLİNE TOPLAYICI</t>
        </is>
      </c>
      <c r="F331" s="168" t="n">
        <v>0</v>
      </c>
      <c r="G331" s="168" t="n">
        <v>0</v>
      </c>
      <c r="H331" s="168" t="n">
        <v>35</v>
      </c>
      <c r="I331" s="168" t="n">
        <v>404.8</v>
      </c>
      <c r="J331" s="168" t="n">
        <v>0.0864624505928854</v>
      </c>
      <c r="K331" s="168" t="n">
        <v>1</v>
      </c>
      <c r="L331" s="168" t="n">
        <v>1.12</v>
      </c>
      <c r="M331" s="169" t="n">
        <v>2</v>
      </c>
      <c r="N331" s="169" t="n">
        <v>2</v>
      </c>
      <c r="O331" s="168" t="n">
        <v>809.6</v>
      </c>
      <c r="P331" s="170" t="n">
        <v>0.95</v>
      </c>
      <c r="Q331" s="131" t="inlineStr">
        <is>
          <t>Formül</t>
        </is>
      </c>
      <c r="R331" s="169" t="n">
        <v>51</v>
      </c>
      <c r="S331" s="131" t="inlineStr">
        <is>
          <t>Yüksek</t>
        </is>
      </c>
      <c r="T331" s="169" t="n">
        <v>2</v>
      </c>
      <c r="U331" s="169" t="n">
        <v>0</v>
      </c>
      <c r="V331" s="169" t="n">
        <v>2</v>
      </c>
      <c r="W331" s="171" t="n">
        <v>148200</v>
      </c>
      <c r="X331" s="171" t="n">
        <v>121254.48</v>
      </c>
      <c r="Y331" s="171" t="n">
        <v>-26945.52</v>
      </c>
      <c r="Z331" s="142" t="inlineStr">
        <is>
          <t>Doğrudan işe alım başlatılmalı</t>
        </is>
      </c>
      <c r="AA331" s="142" t="inlineStr">
        <is>
          <t>Mağaza: SEFERİHİSAR | Unvan: ONLİNE TOPLAYICI | Yönetim normu: 0 | Mevcut: 0 | AI normu: 2 | 90 günlük tahmini açık: 2 | Öneri: Doğrudan işe alım başlatılmalı</t>
        </is>
      </c>
    </row>
    <row r="332" ht="45" customHeight="1" s="113">
      <c r="A332" s="131" t="inlineStr">
        <is>
          <t>M037</t>
        </is>
      </c>
      <c r="B332" s="131" t="inlineStr">
        <is>
          <t>SEFERİHİSAR</t>
        </is>
      </c>
      <c r="C332" s="131" t="inlineStr">
        <is>
          <t>ERTAN TEKİ</t>
        </is>
      </c>
      <c r="D332" s="131" t="inlineStr">
        <is>
          <t>U024</t>
        </is>
      </c>
      <c r="E332" s="131" t="inlineStr">
        <is>
          <t>ONLİNE ŞOFÖR</t>
        </is>
      </c>
      <c r="F332" s="168" t="n">
        <v>0</v>
      </c>
      <c r="G332" s="168" t="n">
        <v>0</v>
      </c>
      <c r="H332" s="168" t="n">
        <v>60</v>
      </c>
      <c r="I332" s="168" t="n">
        <v>369</v>
      </c>
      <c r="J332" s="168" t="n">
        <v>0.16260162601626</v>
      </c>
      <c r="K332" s="168" t="n">
        <v>1</v>
      </c>
      <c r="L332" s="168" t="n">
        <v>1.12</v>
      </c>
      <c r="M332" s="169" t="n">
        <v>2</v>
      </c>
      <c r="N332" s="169" t="n">
        <v>2</v>
      </c>
      <c r="O332" s="168" t="n">
        <v>738</v>
      </c>
      <c r="P332" s="170" t="n">
        <v>0.95</v>
      </c>
      <c r="Q332" s="131" t="inlineStr">
        <is>
          <t>Formül</t>
        </is>
      </c>
      <c r="R332" s="169" t="n">
        <v>51</v>
      </c>
      <c r="S332" s="131" t="inlineStr">
        <is>
          <t>Yüksek</t>
        </is>
      </c>
      <c r="T332" s="169" t="n">
        <v>2</v>
      </c>
      <c r="U332" s="169" t="n">
        <v>0</v>
      </c>
      <c r="V332" s="169" t="n">
        <v>2</v>
      </c>
      <c r="W332" s="171" t="n">
        <v>154700</v>
      </c>
      <c r="X332" s="171" t="n">
        <v>126572.76</v>
      </c>
      <c r="Y332" s="171" t="n">
        <v>-28127.24</v>
      </c>
      <c r="Z332" s="142" t="inlineStr">
        <is>
          <t>Doğrudan işe alım başlatılmalı</t>
        </is>
      </c>
      <c r="AA332" s="142" t="inlineStr">
        <is>
          <t>Mağaza: SEFERİHİSAR | Unvan: ONLİNE ŞOFÖR | Yönetim normu: 0 | Mevcut: 0 | AI normu: 2 | 90 günlük tahmini açık: 2 | Öneri: Doğrudan işe alım başlatılmalı</t>
        </is>
      </c>
    </row>
    <row r="333" ht="30" customHeight="1" s="113">
      <c r="A333" s="131" t="inlineStr">
        <is>
          <t>M037</t>
        </is>
      </c>
      <c r="B333" s="131" t="inlineStr">
        <is>
          <t>SEFERİHİSAR</t>
        </is>
      </c>
      <c r="C333" s="131" t="inlineStr">
        <is>
          <t>ERTAN TEKİ</t>
        </is>
      </c>
      <c r="D333" s="131" t="inlineStr">
        <is>
          <t>U002</t>
        </is>
      </c>
      <c r="E333" s="131" t="inlineStr">
        <is>
          <t>BAKLİYAT</t>
        </is>
      </c>
      <c r="F333" s="168" t="n">
        <v>0</v>
      </c>
      <c r="G333" s="168" t="n">
        <v>0</v>
      </c>
      <c r="H333" s="168" t="n">
        <v>50</v>
      </c>
      <c r="I333" s="168" t="n">
        <v>386.75</v>
      </c>
      <c r="J333" s="168" t="n">
        <v>0.129282482223659</v>
      </c>
      <c r="K333" s="168" t="n">
        <v>1</v>
      </c>
      <c r="L333" s="168" t="n">
        <v>1.12</v>
      </c>
      <c r="M333" s="169" t="n">
        <v>2</v>
      </c>
      <c r="N333" s="169" t="n">
        <v>2</v>
      </c>
      <c r="O333" s="168" t="n">
        <v>773.5</v>
      </c>
      <c r="P333" s="170" t="n">
        <v>0.95</v>
      </c>
      <c r="Q333" s="131" t="inlineStr">
        <is>
          <t>Formül</t>
        </is>
      </c>
      <c r="R333" s="169" t="n">
        <v>51</v>
      </c>
      <c r="S333" s="131" t="inlineStr">
        <is>
          <t>Yüksek</t>
        </is>
      </c>
      <c r="T333" s="169" t="n">
        <v>2</v>
      </c>
      <c r="U333" s="169" t="n">
        <v>0</v>
      </c>
      <c r="V333" s="169" t="n">
        <v>2</v>
      </c>
      <c r="W333" s="171" t="n">
        <v>89700</v>
      </c>
      <c r="X333" s="171" t="n">
        <v>73391.03999999999</v>
      </c>
      <c r="Y333" s="171" t="n">
        <v>-16308.96</v>
      </c>
      <c r="Z333" s="142" t="inlineStr">
        <is>
          <t>Doğrudan işe alım başlatılmalı</t>
        </is>
      </c>
      <c r="AA333" s="142" t="inlineStr">
        <is>
          <t>Mağaza: SEFERİHİSAR | Unvan: BAKLİYAT | Yönetim normu: 0 | Mevcut: 0 | AI normu: 2 | 90 günlük tahmini açık: 2 | Öneri: Doğrudan işe alım başlatılmalı</t>
        </is>
      </c>
    </row>
    <row r="334" ht="45" customHeight="1" s="113">
      <c r="A334" s="131" t="inlineStr">
        <is>
          <t>M037</t>
        </is>
      </c>
      <c r="B334" s="131" t="inlineStr">
        <is>
          <t>SEFERİHİSAR</t>
        </is>
      </c>
      <c r="C334" s="131" t="inlineStr">
        <is>
          <t>ERTAN TEKİ</t>
        </is>
      </c>
      <c r="D334" s="131" t="inlineStr">
        <is>
          <t>U034</t>
        </is>
      </c>
      <c r="E334" s="131" t="inlineStr">
        <is>
          <t>UNLU MAMÜLLER</t>
        </is>
      </c>
      <c r="F334" s="168" t="n">
        <v>1</v>
      </c>
      <c r="G334" s="168" t="n">
        <v>1</v>
      </c>
      <c r="H334" s="168" t="n">
        <v>200</v>
      </c>
      <c r="I334" s="168" t="n">
        <v>369</v>
      </c>
      <c r="J334" s="168" t="n">
        <v>0.542005420054201</v>
      </c>
      <c r="K334" s="168" t="n">
        <v>1</v>
      </c>
      <c r="L334" s="168" t="n">
        <v>1.12</v>
      </c>
      <c r="M334" s="169" t="n">
        <v>2</v>
      </c>
      <c r="N334" s="169" t="n">
        <v>1</v>
      </c>
      <c r="O334" s="168" t="n">
        <v>369</v>
      </c>
      <c r="P334" s="170" t="n">
        <v>0.95</v>
      </c>
      <c r="Q334" s="131" t="inlineStr">
        <is>
          <t>Formül</t>
        </is>
      </c>
      <c r="R334" s="169" t="n">
        <v>36</v>
      </c>
      <c r="S334" s="131" t="inlineStr">
        <is>
          <t>Orta</t>
        </is>
      </c>
      <c r="T334" s="169" t="n">
        <v>2</v>
      </c>
      <c r="U334" s="169" t="n">
        <v>0</v>
      </c>
      <c r="V334" s="169" t="n">
        <v>2</v>
      </c>
      <c r="W334" s="171" t="n">
        <v>141700</v>
      </c>
      <c r="X334" s="171" t="n">
        <v>115936.2</v>
      </c>
      <c r="Y334" s="171" t="n">
        <v>-25763.8</v>
      </c>
      <c r="Z334" s="142" t="inlineStr">
        <is>
          <t>Doğrudan işe alım başlatılmalı</t>
        </is>
      </c>
      <c r="AA334" s="142" t="inlineStr">
        <is>
          <t>Mağaza: SEFERİHİSAR | Unvan: UNLU MAMÜLLER | Yönetim normu: 1 | Mevcut: 1 | AI normu: 2 | 90 günlük tahmini açık: 2 | Öneri: Doğrudan işe alım başlatılmalı</t>
        </is>
      </c>
    </row>
    <row r="335" ht="45" customHeight="1" s="113">
      <c r="A335" s="131" t="inlineStr">
        <is>
          <t>M038</t>
        </is>
      </c>
      <c r="B335" s="131" t="inlineStr">
        <is>
          <t>TORBALI 1</t>
        </is>
      </c>
      <c r="C335" s="131" t="inlineStr">
        <is>
          <t>CÜNEYT ÇIKRIKÇI - AYŞE AVCU</t>
        </is>
      </c>
      <c r="D335" s="131" t="inlineStr">
        <is>
          <t>U015</t>
        </is>
      </c>
      <c r="E335" s="131" t="inlineStr">
        <is>
          <t>KASİYER</t>
        </is>
      </c>
      <c r="F335" s="168" t="n">
        <v>3</v>
      </c>
      <c r="G335" s="168" t="n">
        <v>3</v>
      </c>
      <c r="H335" s="168" t="n">
        <v>3807</v>
      </c>
      <c r="I335" s="168" t="n">
        <v>414</v>
      </c>
      <c r="J335" s="168" t="n">
        <v>9.195652173913039</v>
      </c>
      <c r="K335" s="168" t="n">
        <v>2</v>
      </c>
      <c r="L335" s="168" t="n">
        <v>1.14</v>
      </c>
      <c r="M335" s="169" t="n">
        <v>11</v>
      </c>
      <c r="N335" s="169" t="n">
        <v>8</v>
      </c>
      <c r="O335" s="168" t="n">
        <v>3312</v>
      </c>
      <c r="P335" s="170" t="n">
        <v>0.95</v>
      </c>
      <c r="Q335" s="131" t="inlineStr">
        <is>
          <t>Formül</t>
        </is>
      </c>
      <c r="R335" s="169" t="n">
        <v>100</v>
      </c>
      <c r="S335" s="131" t="inlineStr">
        <is>
          <t>Kritik</t>
        </is>
      </c>
      <c r="T335" s="169" t="n">
        <v>9</v>
      </c>
      <c r="U335" s="169" t="n">
        <v>0</v>
      </c>
      <c r="V335" s="169" t="n">
        <v>9</v>
      </c>
      <c r="W335" s="171" t="n">
        <v>432900</v>
      </c>
      <c r="X335" s="171" t="n">
        <v>354190.32</v>
      </c>
      <c r="Y335" s="171" t="n">
        <v>-78709.67999999999</v>
      </c>
      <c r="Z335" s="142" t="inlineStr">
        <is>
          <t>Doğrudan işe alım başlatılmalı</t>
        </is>
      </c>
      <c r="AA335" s="142" t="inlineStr">
        <is>
          <t>Mağaza: TORBALI 1 | Unvan: KASİYER | Yönetim normu: 3 | Mevcut: 3 | AI normu: 11 | 90 günlük tahmini açık: 9 | Öneri: Doğrudan işe alım başlatılmalı</t>
        </is>
      </c>
    </row>
    <row r="336" ht="30" customHeight="1" s="113">
      <c r="A336" s="131" t="inlineStr">
        <is>
          <t>M038</t>
        </is>
      </c>
      <c r="B336" s="131" t="inlineStr">
        <is>
          <t>TORBALI 1</t>
        </is>
      </c>
      <c r="C336" s="131" t="inlineStr">
        <is>
          <t>CÜNEYT ÇIKRIKÇI - AYŞE AVCU</t>
        </is>
      </c>
      <c r="D336" s="131" t="inlineStr">
        <is>
          <t>U026</t>
        </is>
      </c>
      <c r="E336" s="131" t="inlineStr">
        <is>
          <t>REYON GÖREVLİSİ</t>
        </is>
      </c>
      <c r="F336" s="168" t="n">
        <v>2</v>
      </c>
      <c r="G336" s="168" t="n">
        <v>2</v>
      </c>
      <c r="H336" s="168" t="n">
        <v>930.3</v>
      </c>
      <c r="I336" s="168" t="n">
        <v>386.75</v>
      </c>
      <c r="J336" s="168" t="n">
        <v>2.40542986425339</v>
      </c>
      <c r="K336" s="168" t="n">
        <v>1</v>
      </c>
      <c r="L336" s="168" t="n">
        <v>1.14</v>
      </c>
      <c r="M336" s="169" t="n">
        <v>3</v>
      </c>
      <c r="N336" s="169" t="n">
        <v>1</v>
      </c>
      <c r="O336" s="168" t="n">
        <v>386.75</v>
      </c>
      <c r="P336" s="170" t="n">
        <v>0.95</v>
      </c>
      <c r="Q336" s="131" t="inlineStr">
        <is>
          <t>Formül</t>
        </is>
      </c>
      <c r="R336" s="169" t="n">
        <v>36</v>
      </c>
      <c r="S336" s="131" t="inlineStr">
        <is>
          <t>Orta</t>
        </is>
      </c>
      <c r="T336" s="169" t="n">
        <v>2</v>
      </c>
      <c r="U336" s="169" t="n">
        <v>2</v>
      </c>
      <c r="V336" s="169" t="n">
        <v>0</v>
      </c>
      <c r="W336" s="171" t="n">
        <v>0</v>
      </c>
      <c r="X336" s="171" t="n">
        <v>73391.03999999999</v>
      </c>
      <c r="Y336" s="171" t="n">
        <v>73391.03999999999</v>
      </c>
      <c r="Z336" s="142" t="inlineStr">
        <is>
          <t>Transfer ile kapatılmalı</t>
        </is>
      </c>
      <c r="AA336" s="142" t="inlineStr">
        <is>
          <t>Mağaza: TORBALI 1 | Unvan: REYON GÖREVLİSİ | Yönetim normu: 2 | Mevcut: 2 | AI normu: 3 | 90 günlük tahmini açık: 2 | Öneri: Transfer ile kapatılmalı</t>
        </is>
      </c>
    </row>
    <row r="337" ht="30" customHeight="1" s="113">
      <c r="A337" s="131" t="inlineStr">
        <is>
          <t>M038</t>
        </is>
      </c>
      <c r="B337" s="131" t="inlineStr">
        <is>
          <t>TORBALI 1</t>
        </is>
      </c>
      <c r="C337" s="131" t="inlineStr">
        <is>
          <t>CÜNEYT ÇIKRIKÇI - AYŞE AVCU</t>
        </is>
      </c>
      <c r="D337" s="131" t="inlineStr">
        <is>
          <t>U042</t>
        </is>
      </c>
      <c r="E337" s="131" t="inlineStr">
        <is>
          <t>ŞARKÜTERİ</t>
        </is>
      </c>
      <c r="F337" s="168" t="n">
        <v>1</v>
      </c>
      <c r="G337" s="168" t="n">
        <v>0</v>
      </c>
      <c r="H337" s="168" t="n">
        <v>895</v>
      </c>
      <c r="I337" s="168" t="n">
        <v>382.5</v>
      </c>
      <c r="J337" s="168" t="n">
        <v>2.33986928104575</v>
      </c>
      <c r="K337" s="168" t="n">
        <v>1</v>
      </c>
      <c r="L337" s="168" t="n">
        <v>1.14</v>
      </c>
      <c r="M337" s="169" t="n">
        <v>3</v>
      </c>
      <c r="N337" s="169" t="n">
        <v>3</v>
      </c>
      <c r="O337" s="168" t="n">
        <v>1147.5</v>
      </c>
      <c r="P337" s="170" t="n">
        <v>0.95</v>
      </c>
      <c r="Q337" s="131" t="inlineStr">
        <is>
          <t>Formül</t>
        </is>
      </c>
      <c r="R337" s="169" t="n">
        <v>66</v>
      </c>
      <c r="S337" s="131" t="inlineStr">
        <is>
          <t>Yüksek</t>
        </is>
      </c>
      <c r="T337" s="169" t="n">
        <v>3</v>
      </c>
      <c r="U337" s="169" t="n">
        <v>0</v>
      </c>
      <c r="V337" s="169" t="n">
        <v>3</v>
      </c>
      <c r="W337" s="171" t="n">
        <v>173550</v>
      </c>
      <c r="X337" s="171" t="n">
        <v>141995.7</v>
      </c>
      <c r="Y337" s="171" t="n">
        <v>-31554.3</v>
      </c>
      <c r="Z337" s="142" t="inlineStr">
        <is>
          <t>Doğrudan işe alım başlatılmalı</t>
        </is>
      </c>
      <c r="AA337" s="142" t="inlineStr">
        <is>
          <t>Mağaza: TORBALI 1 | Unvan: ŞARKÜTERİ | Yönetim normu: 1 | Mevcut: 0 | AI normu: 3 | 90 günlük tahmini açık: 3 | Öneri: Doğrudan işe alım başlatılmalı</t>
        </is>
      </c>
    </row>
    <row r="338" ht="30" customHeight="1" s="113">
      <c r="A338" s="131" t="inlineStr">
        <is>
          <t>M038</t>
        </is>
      </c>
      <c r="B338" s="131" t="inlineStr">
        <is>
          <t>TORBALI 1</t>
        </is>
      </c>
      <c r="C338" s="131" t="inlineStr">
        <is>
          <t>CÜNEYT ÇIKRIKÇI - AYŞE AVCU</t>
        </is>
      </c>
      <c r="D338" s="131" t="inlineStr">
        <is>
          <t>U013</t>
        </is>
      </c>
      <c r="E338" s="131" t="inlineStr">
        <is>
          <t>KASAP</t>
        </is>
      </c>
      <c r="F338" s="168" t="n">
        <v>1</v>
      </c>
      <c r="G338" s="168" t="n">
        <v>0</v>
      </c>
      <c r="H338" s="168" t="n">
        <v>273.9</v>
      </c>
      <c r="I338" s="168" t="n">
        <v>360</v>
      </c>
      <c r="J338" s="168" t="n">
        <v>0.760833333333333</v>
      </c>
      <c r="K338" s="168" t="n">
        <v>1</v>
      </c>
      <c r="L338" s="168" t="n">
        <v>1.14</v>
      </c>
      <c r="M338" s="169" t="n">
        <v>2</v>
      </c>
      <c r="N338" s="169" t="n">
        <v>2</v>
      </c>
      <c r="O338" s="168" t="n">
        <v>720</v>
      </c>
      <c r="P338" s="170" t="n">
        <v>0.95</v>
      </c>
      <c r="Q338" s="131" t="inlineStr">
        <is>
          <t>Formül</t>
        </is>
      </c>
      <c r="R338" s="169" t="n">
        <v>51</v>
      </c>
      <c r="S338" s="131" t="inlineStr">
        <is>
          <t>Yüksek</t>
        </is>
      </c>
      <c r="T338" s="169" t="n">
        <v>2</v>
      </c>
      <c r="U338" s="169" t="n">
        <v>0</v>
      </c>
      <c r="V338" s="169" t="n">
        <v>2</v>
      </c>
      <c r="W338" s="171" t="n">
        <v>83200</v>
      </c>
      <c r="X338" s="171" t="n">
        <v>68072.75999999999</v>
      </c>
      <c r="Y338" s="171" t="n">
        <v>-15127.24</v>
      </c>
      <c r="Z338" s="142" t="inlineStr">
        <is>
          <t>Doğrudan işe alım başlatılmalı</t>
        </is>
      </c>
      <c r="AA338" s="142" t="inlineStr">
        <is>
          <t>Mağaza: TORBALI 1 | Unvan: KASAP | Yönetim normu: 1 | Mevcut: 0 | AI normu: 2 | 90 günlük tahmini açık: 2 | Öneri: Doğrudan işe alım başlatılmalı</t>
        </is>
      </c>
    </row>
    <row r="339" ht="30" customHeight="1" s="113">
      <c r="A339" s="131" t="inlineStr">
        <is>
          <t>M038</t>
        </is>
      </c>
      <c r="B339" s="131" t="inlineStr">
        <is>
          <t>TORBALI 1</t>
        </is>
      </c>
      <c r="C339" s="131" t="inlineStr">
        <is>
          <t>CÜNEYT ÇIKRIKÇI - AYŞE AVCU</t>
        </is>
      </c>
      <c r="D339" s="131" t="inlineStr">
        <is>
          <t>U017</t>
        </is>
      </c>
      <c r="E339" s="131" t="inlineStr">
        <is>
          <t>MANAV</t>
        </is>
      </c>
      <c r="F339" s="168" t="n">
        <v>2</v>
      </c>
      <c r="G339" s="168" t="n">
        <v>0</v>
      </c>
      <c r="H339" s="168" t="n">
        <v>158.4</v>
      </c>
      <c r="I339" s="168" t="n">
        <v>386.75</v>
      </c>
      <c r="J339" s="168" t="n">
        <v>0.409566903684551</v>
      </c>
      <c r="K339" s="168" t="n">
        <v>1</v>
      </c>
      <c r="L339" s="168" t="n">
        <v>1.14</v>
      </c>
      <c r="M339" s="169" t="n">
        <v>2</v>
      </c>
      <c r="N339" s="169" t="n">
        <v>2</v>
      </c>
      <c r="O339" s="168" t="n">
        <v>773.5</v>
      </c>
      <c r="P339" s="170" t="n">
        <v>0.95</v>
      </c>
      <c r="Q339" s="131" t="inlineStr">
        <is>
          <t>Formül</t>
        </is>
      </c>
      <c r="R339" s="169" t="n">
        <v>51</v>
      </c>
      <c r="S339" s="131" t="inlineStr">
        <is>
          <t>Yüksek</t>
        </is>
      </c>
      <c r="T339" s="169" t="n">
        <v>2</v>
      </c>
      <c r="U339" s="169" t="n">
        <v>2</v>
      </c>
      <c r="V339" s="169" t="n">
        <v>0</v>
      </c>
      <c r="W339" s="171" t="n">
        <v>0</v>
      </c>
      <c r="X339" s="171" t="n">
        <v>89345.52</v>
      </c>
      <c r="Y339" s="171" t="n">
        <v>89345.52</v>
      </c>
      <c r="Z339" s="142" t="inlineStr">
        <is>
          <t>Transfer ile kapatılmalı</t>
        </is>
      </c>
      <c r="AA339" s="142" t="inlineStr">
        <is>
          <t>Mağaza: TORBALI 1 | Unvan: MANAV | Yönetim normu: 2 | Mevcut: 0 | AI normu: 2 | 90 günlük tahmini açık: 2 | Öneri: Transfer ile kapatılmalı</t>
        </is>
      </c>
    </row>
    <row r="340" ht="45" customHeight="1" s="113">
      <c r="A340" s="131" t="inlineStr">
        <is>
          <t>M038</t>
        </is>
      </c>
      <c r="B340" s="131" t="inlineStr">
        <is>
          <t>TORBALI 1</t>
        </is>
      </c>
      <c r="C340" s="131" t="inlineStr">
        <is>
          <t>CÜNEYT ÇIKRIKÇI - AYŞE AVCU</t>
        </is>
      </c>
      <c r="D340" s="131" t="inlineStr">
        <is>
          <t>U023</t>
        </is>
      </c>
      <c r="E340" s="131" t="inlineStr">
        <is>
          <t>ONLİNE TOPLAYICI</t>
        </is>
      </c>
      <c r="F340" s="168" t="n">
        <v>0</v>
      </c>
      <c r="G340" s="168" t="n">
        <v>0</v>
      </c>
      <c r="H340" s="168" t="n">
        <v>147</v>
      </c>
      <c r="I340" s="168" t="n">
        <v>404.8</v>
      </c>
      <c r="J340" s="168" t="n">
        <v>0.363142292490119</v>
      </c>
      <c r="K340" s="168" t="n">
        <v>1</v>
      </c>
      <c r="L340" s="168" t="n">
        <v>1.14</v>
      </c>
      <c r="M340" s="169" t="n">
        <v>2</v>
      </c>
      <c r="N340" s="169" t="n">
        <v>2</v>
      </c>
      <c r="O340" s="168" t="n">
        <v>809.6</v>
      </c>
      <c r="P340" s="170" t="n">
        <v>0.95</v>
      </c>
      <c r="Q340" s="131" t="inlineStr">
        <is>
          <t>Formül</t>
        </is>
      </c>
      <c r="R340" s="169" t="n">
        <v>51</v>
      </c>
      <c r="S340" s="131" t="inlineStr">
        <is>
          <t>Yüksek</t>
        </is>
      </c>
      <c r="T340" s="169" t="n">
        <v>2</v>
      </c>
      <c r="U340" s="169" t="n">
        <v>0</v>
      </c>
      <c r="V340" s="169" t="n">
        <v>2</v>
      </c>
      <c r="W340" s="171" t="n">
        <v>148200</v>
      </c>
      <c r="X340" s="171" t="n">
        <v>121254.48</v>
      </c>
      <c r="Y340" s="171" t="n">
        <v>-26945.52</v>
      </c>
      <c r="Z340" s="142" t="inlineStr">
        <is>
          <t>Doğrudan işe alım başlatılmalı</t>
        </is>
      </c>
      <c r="AA340" s="142" t="inlineStr">
        <is>
          <t>Mağaza: TORBALI 1 | Unvan: ONLİNE TOPLAYICI | Yönetim normu: 0 | Mevcut: 0 | AI normu: 2 | 90 günlük tahmini açık: 2 | Öneri: Doğrudan işe alım başlatılmalı</t>
        </is>
      </c>
    </row>
    <row r="341" ht="45" customHeight="1" s="113">
      <c r="A341" s="131" t="inlineStr">
        <is>
          <t>M038</t>
        </is>
      </c>
      <c r="B341" s="131" t="inlineStr">
        <is>
          <t>TORBALI 1</t>
        </is>
      </c>
      <c r="C341" s="131" t="inlineStr">
        <is>
          <t>CÜNEYT ÇIKRIKÇI - AYŞE AVCU</t>
        </is>
      </c>
      <c r="D341" s="131" t="inlineStr">
        <is>
          <t>U024</t>
        </is>
      </c>
      <c r="E341" s="131" t="inlineStr">
        <is>
          <t>ONLİNE ŞOFÖR</t>
        </is>
      </c>
      <c r="F341" s="168" t="n">
        <v>0</v>
      </c>
      <c r="G341" s="168" t="n">
        <v>0</v>
      </c>
      <c r="H341" s="168" t="n">
        <v>252</v>
      </c>
      <c r="I341" s="168" t="n">
        <v>369</v>
      </c>
      <c r="J341" s="168" t="n">
        <v>0.682926829268293</v>
      </c>
      <c r="K341" s="168" t="n">
        <v>1</v>
      </c>
      <c r="L341" s="168" t="n">
        <v>1.14</v>
      </c>
      <c r="M341" s="169" t="n">
        <v>2</v>
      </c>
      <c r="N341" s="169" t="n">
        <v>2</v>
      </c>
      <c r="O341" s="168" t="n">
        <v>738</v>
      </c>
      <c r="P341" s="170" t="n">
        <v>0.95</v>
      </c>
      <c r="Q341" s="131" t="inlineStr">
        <is>
          <t>Formül</t>
        </is>
      </c>
      <c r="R341" s="169" t="n">
        <v>51</v>
      </c>
      <c r="S341" s="131" t="inlineStr">
        <is>
          <t>Yüksek</t>
        </is>
      </c>
      <c r="T341" s="169" t="n">
        <v>2</v>
      </c>
      <c r="U341" s="169" t="n">
        <v>0</v>
      </c>
      <c r="V341" s="169" t="n">
        <v>2</v>
      </c>
      <c r="W341" s="171" t="n">
        <v>154700</v>
      </c>
      <c r="X341" s="171" t="n">
        <v>126572.76</v>
      </c>
      <c r="Y341" s="171" t="n">
        <v>-28127.24</v>
      </c>
      <c r="Z341" s="142" t="inlineStr">
        <is>
          <t>Doğrudan işe alım başlatılmalı</t>
        </is>
      </c>
      <c r="AA341" s="142" t="inlineStr">
        <is>
          <t>Mağaza: TORBALI 1 | Unvan: ONLİNE ŞOFÖR | Yönetim normu: 0 | Mevcut: 0 | AI normu: 2 | 90 günlük tahmini açık: 2 | Öneri: Doğrudan işe alım başlatılmalı</t>
        </is>
      </c>
    </row>
    <row r="342" ht="30" customHeight="1" s="113">
      <c r="A342" s="131" t="inlineStr">
        <is>
          <t>M038</t>
        </is>
      </c>
      <c r="B342" s="131" t="inlineStr">
        <is>
          <t>TORBALI 1</t>
        </is>
      </c>
      <c r="C342" s="131" t="inlineStr">
        <is>
          <t>CÜNEYT ÇIKRIKÇI - AYŞE AVCU</t>
        </is>
      </c>
      <c r="D342" s="131" t="inlineStr">
        <is>
          <t>U002</t>
        </is>
      </c>
      <c r="E342" s="131" t="inlineStr">
        <is>
          <t>BAKLİYAT</t>
        </is>
      </c>
      <c r="F342" s="168" t="n">
        <v>1</v>
      </c>
      <c r="G342" s="168" t="n">
        <v>2</v>
      </c>
      <c r="H342" s="168" t="n">
        <v>68</v>
      </c>
      <c r="I342" s="168" t="n">
        <v>386.75</v>
      </c>
      <c r="J342" s="168" t="n">
        <v>0.175824175824176</v>
      </c>
      <c r="K342" s="168" t="n">
        <v>1</v>
      </c>
      <c r="L342" s="168" t="n">
        <v>1.14</v>
      </c>
      <c r="M342" s="169" t="n">
        <v>2</v>
      </c>
      <c r="N342" s="169" t="n">
        <v>0</v>
      </c>
      <c r="O342" s="168" t="n">
        <v>0</v>
      </c>
      <c r="P342" s="170" t="n">
        <v>0.95</v>
      </c>
      <c r="Q342" s="131" t="inlineStr">
        <is>
          <t>Formül</t>
        </is>
      </c>
      <c r="R342" s="169" t="n">
        <v>6</v>
      </c>
      <c r="S342" s="131" t="inlineStr">
        <is>
          <t>Düşük</t>
        </is>
      </c>
      <c r="T342" s="169" t="n">
        <v>1</v>
      </c>
      <c r="U342" s="169" t="n">
        <v>0</v>
      </c>
      <c r="V342" s="169" t="n">
        <v>1</v>
      </c>
      <c r="W342" s="171" t="n">
        <v>44850</v>
      </c>
      <c r="X342" s="171" t="n">
        <v>36695.52</v>
      </c>
      <c r="Y342" s="171" t="n">
        <v>-8154.48</v>
      </c>
      <c r="Z342" s="142" t="inlineStr">
        <is>
          <t>Doğrudan işe alım başlatılmalı</t>
        </is>
      </c>
      <c r="AA342" s="142" t="inlineStr">
        <is>
          <t>Mağaza: TORBALI 1 | Unvan: BAKLİYAT | Yönetim normu: 1 | Mevcut: 2 | AI normu: 2 | 90 günlük tahmini açık: 1 | Öneri: Doğrudan işe alım başlatılmalı</t>
        </is>
      </c>
    </row>
    <row r="343" ht="45" customHeight="1" s="113">
      <c r="A343" s="131" t="inlineStr">
        <is>
          <t>M038</t>
        </is>
      </c>
      <c r="B343" s="131" t="inlineStr">
        <is>
          <t>TORBALI 1</t>
        </is>
      </c>
      <c r="C343" s="131" t="inlineStr">
        <is>
          <t>CÜNEYT ÇIKRIKÇI - AYŞE AVCU</t>
        </is>
      </c>
      <c r="D343" s="131" t="inlineStr">
        <is>
          <t>U034</t>
        </is>
      </c>
      <c r="E343" s="131" t="inlineStr">
        <is>
          <t>UNLU MAMÜLLER</t>
        </is>
      </c>
      <c r="F343" s="168" t="n">
        <v>0</v>
      </c>
      <c r="G343" s="168" t="n">
        <v>0</v>
      </c>
      <c r="H343" s="168" t="n">
        <v>100</v>
      </c>
      <c r="I343" s="168" t="n">
        <v>369</v>
      </c>
      <c r="J343" s="168" t="n">
        <v>0.2710027100271</v>
      </c>
      <c r="K343" s="168" t="n">
        <v>1</v>
      </c>
      <c r="L343" s="168" t="n">
        <v>1.14</v>
      </c>
      <c r="M343" s="169" t="n">
        <v>2</v>
      </c>
      <c r="N343" s="169" t="n">
        <v>2</v>
      </c>
      <c r="O343" s="168" t="n">
        <v>738</v>
      </c>
      <c r="P343" s="170" t="n">
        <v>0.95</v>
      </c>
      <c r="Q343" s="131" t="inlineStr">
        <is>
          <t>Formül</t>
        </is>
      </c>
      <c r="R343" s="169" t="n">
        <v>51</v>
      </c>
      <c r="S343" s="131" t="inlineStr">
        <is>
          <t>Yüksek</t>
        </is>
      </c>
      <c r="T343" s="169" t="n">
        <v>2</v>
      </c>
      <c r="U343" s="169" t="n">
        <v>0</v>
      </c>
      <c r="V343" s="169" t="n">
        <v>2</v>
      </c>
      <c r="W343" s="171" t="n">
        <v>141700</v>
      </c>
      <c r="X343" s="171" t="n">
        <v>115936.2</v>
      </c>
      <c r="Y343" s="171" t="n">
        <v>-25763.8</v>
      </c>
      <c r="Z343" s="142" t="inlineStr">
        <is>
          <t>Doğrudan işe alım başlatılmalı</t>
        </is>
      </c>
      <c r="AA343" s="142" t="inlineStr">
        <is>
          <t>Mağaza: TORBALI 1 | Unvan: UNLU MAMÜLLER | Yönetim normu: 0 | Mevcut: 0 | AI normu: 2 | 90 günlük tahmini açık: 2 | Öneri: Doğrudan işe alım başlatılmalı</t>
        </is>
      </c>
    </row>
    <row r="344" ht="45" customHeight="1" s="113">
      <c r="A344" s="131" t="inlineStr">
        <is>
          <t>M039</t>
        </is>
      </c>
      <c r="B344" s="131" t="inlineStr">
        <is>
          <t>TORBALI 2</t>
        </is>
      </c>
      <c r="C344" s="131" t="inlineStr">
        <is>
          <t>CÜNEYT ÇIKRIKÇI - AYŞE AVCU</t>
        </is>
      </c>
      <c r="D344" s="131" t="inlineStr">
        <is>
          <t>U015</t>
        </is>
      </c>
      <c r="E344" s="131" t="inlineStr">
        <is>
          <t>KASİYER</t>
        </is>
      </c>
      <c r="F344" s="168" t="n">
        <v>3</v>
      </c>
      <c r="G344" s="168" t="n">
        <v>6</v>
      </c>
      <c r="H344" s="168" t="n">
        <v>5597</v>
      </c>
      <c r="I344" s="168" t="n">
        <v>414</v>
      </c>
      <c r="J344" s="168" t="n">
        <v>13.5193236714976</v>
      </c>
      <c r="K344" s="168" t="n">
        <v>2</v>
      </c>
      <c r="L344" s="168" t="n">
        <v>1.15</v>
      </c>
      <c r="M344" s="169" t="n">
        <v>16</v>
      </c>
      <c r="N344" s="169" t="n">
        <v>10</v>
      </c>
      <c r="O344" s="168" t="n">
        <v>4140</v>
      </c>
      <c r="P344" s="170" t="n">
        <v>0.95</v>
      </c>
      <c r="Q344" s="131" t="inlineStr">
        <is>
          <t>Formül</t>
        </is>
      </c>
      <c r="R344" s="169" t="n">
        <v>100</v>
      </c>
      <c r="S344" s="131" t="inlineStr">
        <is>
          <t>Kritik</t>
        </is>
      </c>
      <c r="T344" s="169" t="n">
        <v>11</v>
      </c>
      <c r="U344" s="169" t="n">
        <v>0</v>
      </c>
      <c r="V344" s="169" t="n">
        <v>11</v>
      </c>
      <c r="W344" s="171" t="n">
        <v>529100</v>
      </c>
      <c r="X344" s="171" t="n">
        <v>432899.28</v>
      </c>
      <c r="Y344" s="171" t="n">
        <v>-96200.72</v>
      </c>
      <c r="Z344" s="142" t="inlineStr">
        <is>
          <t>Doğrudan işe alım başlatılmalı</t>
        </is>
      </c>
      <c r="AA344" s="142" t="inlineStr">
        <is>
          <t>Mağaza: TORBALI 2 | Unvan: KASİYER | Yönetim normu: 3 | Mevcut: 6 | AI normu: 16 | 90 günlük tahmini açık: 11 | Öneri: Doğrudan işe alım başlatılmalı</t>
        </is>
      </c>
    </row>
    <row r="345" ht="30" customHeight="1" s="113">
      <c r="A345" s="131" t="inlineStr">
        <is>
          <t>M039</t>
        </is>
      </c>
      <c r="B345" s="131" t="inlineStr">
        <is>
          <t>TORBALI 2</t>
        </is>
      </c>
      <c r="C345" s="131" t="inlineStr">
        <is>
          <t>CÜNEYT ÇIKRIKÇI - AYŞE AVCU</t>
        </is>
      </c>
      <c r="D345" s="131" t="inlineStr">
        <is>
          <t>U026</t>
        </is>
      </c>
      <c r="E345" s="131" t="inlineStr">
        <is>
          <t>REYON GÖREVLİSİ</t>
        </is>
      </c>
      <c r="F345" s="168" t="n">
        <v>3</v>
      </c>
      <c r="G345" s="168" t="n">
        <v>3</v>
      </c>
      <c r="H345" s="168" t="n">
        <v>1014.7</v>
      </c>
      <c r="I345" s="168" t="n">
        <v>386.75</v>
      </c>
      <c r="J345" s="168" t="n">
        <v>2.62365869424693</v>
      </c>
      <c r="K345" s="168" t="n">
        <v>1</v>
      </c>
      <c r="L345" s="168" t="n">
        <v>1.15</v>
      </c>
      <c r="M345" s="169" t="n">
        <v>4</v>
      </c>
      <c r="N345" s="169" t="n">
        <v>1</v>
      </c>
      <c r="O345" s="168" t="n">
        <v>386.75</v>
      </c>
      <c r="P345" s="170" t="n">
        <v>0.95</v>
      </c>
      <c r="Q345" s="131" t="inlineStr">
        <is>
          <t>Formül</t>
        </is>
      </c>
      <c r="R345" s="169" t="n">
        <v>36</v>
      </c>
      <c r="S345" s="131" t="inlineStr">
        <is>
          <t>Orta</t>
        </is>
      </c>
      <c r="T345" s="169" t="n">
        <v>2</v>
      </c>
      <c r="U345" s="169" t="n">
        <v>2</v>
      </c>
      <c r="V345" s="169" t="n">
        <v>0</v>
      </c>
      <c r="W345" s="171" t="n">
        <v>0</v>
      </c>
      <c r="X345" s="171" t="n">
        <v>73391.03999999999</v>
      </c>
      <c r="Y345" s="171" t="n">
        <v>73391.03999999999</v>
      </c>
      <c r="Z345" s="142" t="inlineStr">
        <is>
          <t>Transfer ile kapatılmalı</t>
        </is>
      </c>
      <c r="AA345" s="142" t="inlineStr">
        <is>
          <t>Mağaza: TORBALI 2 | Unvan: REYON GÖREVLİSİ | Yönetim normu: 3 | Mevcut: 3 | AI normu: 4 | 90 günlük tahmini açık: 2 | Öneri: Transfer ile kapatılmalı</t>
        </is>
      </c>
    </row>
    <row r="346" ht="30" customHeight="1" s="113">
      <c r="A346" s="131" t="inlineStr">
        <is>
          <t>M039</t>
        </is>
      </c>
      <c r="B346" s="131" t="inlineStr">
        <is>
          <t>TORBALI 2</t>
        </is>
      </c>
      <c r="C346" s="131" t="inlineStr">
        <is>
          <t>CÜNEYT ÇIKRIKÇI - AYŞE AVCU</t>
        </is>
      </c>
      <c r="D346" s="131" t="inlineStr">
        <is>
          <t>U042</t>
        </is>
      </c>
      <c r="E346" s="131" t="inlineStr">
        <is>
          <t>ŞARKÜTERİ</t>
        </is>
      </c>
      <c r="F346" s="168" t="n">
        <v>1</v>
      </c>
      <c r="G346" s="168" t="n">
        <v>0</v>
      </c>
      <c r="H346" s="168" t="n">
        <v>1237.5</v>
      </c>
      <c r="I346" s="168" t="n">
        <v>382.5</v>
      </c>
      <c r="J346" s="168" t="n">
        <v>3.23529411764706</v>
      </c>
      <c r="K346" s="168" t="n">
        <v>1</v>
      </c>
      <c r="L346" s="168" t="n">
        <v>1.15</v>
      </c>
      <c r="M346" s="169" t="n">
        <v>4</v>
      </c>
      <c r="N346" s="169" t="n">
        <v>4</v>
      </c>
      <c r="O346" s="168" t="n">
        <v>1530</v>
      </c>
      <c r="P346" s="170" t="n">
        <v>0.95</v>
      </c>
      <c r="Q346" s="131" t="inlineStr">
        <is>
          <t>Formül</t>
        </is>
      </c>
      <c r="R346" s="169" t="n">
        <v>81</v>
      </c>
      <c r="S346" s="131" t="inlineStr">
        <is>
          <t>Kritik</t>
        </is>
      </c>
      <c r="T346" s="169" t="n">
        <v>4</v>
      </c>
      <c r="U346" s="169" t="n">
        <v>0</v>
      </c>
      <c r="V346" s="169" t="n">
        <v>4</v>
      </c>
      <c r="W346" s="171" t="n">
        <v>231400</v>
      </c>
      <c r="X346" s="171" t="n">
        <v>189327.6</v>
      </c>
      <c r="Y346" s="171" t="n">
        <v>-42072.4</v>
      </c>
      <c r="Z346" s="142" t="inlineStr">
        <is>
          <t>Doğrudan işe alım başlatılmalı</t>
        </is>
      </c>
      <c r="AA346" s="142" t="inlineStr">
        <is>
          <t>Mağaza: TORBALI 2 | Unvan: ŞARKÜTERİ | Yönetim normu: 1 | Mevcut: 0 | AI normu: 4 | 90 günlük tahmini açık: 4 | Öneri: Doğrudan işe alım başlatılmalı</t>
        </is>
      </c>
    </row>
    <row r="347" ht="30" customHeight="1" s="113">
      <c r="A347" s="131" t="inlineStr">
        <is>
          <t>M039</t>
        </is>
      </c>
      <c r="B347" s="131" t="inlineStr">
        <is>
          <t>TORBALI 2</t>
        </is>
      </c>
      <c r="C347" s="131" t="inlineStr">
        <is>
          <t>CÜNEYT ÇIKRIKÇI - AYŞE AVCU</t>
        </is>
      </c>
      <c r="D347" s="131" t="inlineStr">
        <is>
          <t>U013</t>
        </is>
      </c>
      <c r="E347" s="131" t="inlineStr">
        <is>
          <t>KASAP</t>
        </is>
      </c>
      <c r="F347" s="168" t="n">
        <v>1</v>
      </c>
      <c r="G347" s="168" t="n">
        <v>0</v>
      </c>
      <c r="H347" s="168" t="n">
        <v>358.6</v>
      </c>
      <c r="I347" s="168" t="n">
        <v>360</v>
      </c>
      <c r="J347" s="168" t="n">
        <v>0.9961111111111109</v>
      </c>
      <c r="K347" s="168" t="n">
        <v>1</v>
      </c>
      <c r="L347" s="168" t="n">
        <v>1.15</v>
      </c>
      <c r="M347" s="169" t="n">
        <v>2</v>
      </c>
      <c r="N347" s="169" t="n">
        <v>2</v>
      </c>
      <c r="O347" s="168" t="n">
        <v>720</v>
      </c>
      <c r="P347" s="170" t="n">
        <v>0.95</v>
      </c>
      <c r="Q347" s="131" t="inlineStr">
        <is>
          <t>Formül</t>
        </is>
      </c>
      <c r="R347" s="169" t="n">
        <v>51</v>
      </c>
      <c r="S347" s="131" t="inlineStr">
        <is>
          <t>Yüksek</t>
        </is>
      </c>
      <c r="T347" s="169" t="n">
        <v>2</v>
      </c>
      <c r="U347" s="169" t="n">
        <v>0</v>
      </c>
      <c r="V347" s="169" t="n">
        <v>2</v>
      </c>
      <c r="W347" s="171" t="n">
        <v>83200</v>
      </c>
      <c r="X347" s="171" t="n">
        <v>68072.75999999999</v>
      </c>
      <c r="Y347" s="171" t="n">
        <v>-15127.24</v>
      </c>
      <c r="Z347" s="142" t="inlineStr">
        <is>
          <t>Doğrudan işe alım başlatılmalı</t>
        </is>
      </c>
      <c r="AA347" s="142" t="inlineStr">
        <is>
          <t>Mağaza: TORBALI 2 | Unvan: KASAP | Yönetim normu: 1 | Mevcut: 0 | AI normu: 2 | 90 günlük tahmini açık: 2 | Öneri: Doğrudan işe alım başlatılmalı</t>
        </is>
      </c>
    </row>
    <row r="348" ht="30" customHeight="1" s="113">
      <c r="A348" s="131" t="inlineStr">
        <is>
          <t>M039</t>
        </is>
      </c>
      <c r="B348" s="131" t="inlineStr">
        <is>
          <t>TORBALI 2</t>
        </is>
      </c>
      <c r="C348" s="131" t="inlineStr">
        <is>
          <t>CÜNEYT ÇIKRIKÇI - AYŞE AVCU</t>
        </is>
      </c>
      <c r="D348" s="131" t="inlineStr">
        <is>
          <t>U017</t>
        </is>
      </c>
      <c r="E348" s="131" t="inlineStr">
        <is>
          <t>MANAV</t>
        </is>
      </c>
      <c r="F348" s="168" t="n">
        <v>2</v>
      </c>
      <c r="G348" s="168" t="n">
        <v>0</v>
      </c>
      <c r="H348" s="168" t="n">
        <v>172</v>
      </c>
      <c r="I348" s="168" t="n">
        <v>386.75</v>
      </c>
      <c r="J348" s="168" t="n">
        <v>0.444731738849386</v>
      </c>
      <c r="K348" s="168" t="n">
        <v>1</v>
      </c>
      <c r="L348" s="168" t="n">
        <v>1.15</v>
      </c>
      <c r="M348" s="169" t="n">
        <v>2</v>
      </c>
      <c r="N348" s="169" t="n">
        <v>2</v>
      </c>
      <c r="O348" s="168" t="n">
        <v>773.5</v>
      </c>
      <c r="P348" s="170" t="n">
        <v>0.95</v>
      </c>
      <c r="Q348" s="131" t="inlineStr">
        <is>
          <t>Formül</t>
        </is>
      </c>
      <c r="R348" s="169" t="n">
        <v>51</v>
      </c>
      <c r="S348" s="131" t="inlineStr">
        <is>
          <t>Yüksek</t>
        </is>
      </c>
      <c r="T348" s="169" t="n">
        <v>2</v>
      </c>
      <c r="U348" s="169" t="n">
        <v>2</v>
      </c>
      <c r="V348" s="169" t="n">
        <v>0</v>
      </c>
      <c r="W348" s="171" t="n">
        <v>0</v>
      </c>
      <c r="X348" s="171" t="n">
        <v>89345.52</v>
      </c>
      <c r="Y348" s="171" t="n">
        <v>89345.52</v>
      </c>
      <c r="Z348" s="142" t="inlineStr">
        <is>
          <t>Transfer ile kapatılmalı</t>
        </is>
      </c>
      <c r="AA348" s="142" t="inlineStr">
        <is>
          <t>Mağaza: TORBALI 2 | Unvan: MANAV | Yönetim normu: 2 | Mevcut: 0 | AI normu: 2 | 90 günlük tahmini açık: 2 | Öneri: Transfer ile kapatılmalı</t>
        </is>
      </c>
    </row>
    <row r="349" ht="45" customHeight="1" s="113">
      <c r="A349" s="131" t="inlineStr">
        <is>
          <t>M039</t>
        </is>
      </c>
      <c r="B349" s="131" t="inlineStr">
        <is>
          <t>TORBALI 2</t>
        </is>
      </c>
      <c r="C349" s="131" t="inlineStr">
        <is>
          <t>CÜNEYT ÇIKRIKÇI - AYŞE AVCU</t>
        </is>
      </c>
      <c r="D349" s="131" t="inlineStr">
        <is>
          <t>U023</t>
        </is>
      </c>
      <c r="E349" s="131" t="inlineStr">
        <is>
          <t>ONLİNE TOPLAYICI</t>
        </is>
      </c>
      <c r="F349" s="168" t="n">
        <v>1</v>
      </c>
      <c r="G349" s="168" t="n">
        <v>1</v>
      </c>
      <c r="H349" s="168" t="n">
        <v>763</v>
      </c>
      <c r="I349" s="168" t="n">
        <v>404.8</v>
      </c>
      <c r="J349" s="168" t="n">
        <v>1.8848814229249</v>
      </c>
      <c r="K349" s="168" t="n">
        <v>1</v>
      </c>
      <c r="L349" s="168" t="n">
        <v>1.15</v>
      </c>
      <c r="M349" s="169" t="n">
        <v>3</v>
      </c>
      <c r="N349" s="169" t="n">
        <v>2</v>
      </c>
      <c r="O349" s="168" t="n">
        <v>809.6</v>
      </c>
      <c r="P349" s="170" t="n">
        <v>0.95</v>
      </c>
      <c r="Q349" s="131" t="inlineStr">
        <is>
          <t>Formül</t>
        </is>
      </c>
      <c r="R349" s="169" t="n">
        <v>51</v>
      </c>
      <c r="S349" s="131" t="inlineStr">
        <is>
          <t>Yüksek</t>
        </is>
      </c>
      <c r="T349" s="169" t="n">
        <v>3</v>
      </c>
      <c r="U349" s="169" t="n">
        <v>0</v>
      </c>
      <c r="V349" s="169" t="n">
        <v>3</v>
      </c>
      <c r="W349" s="171" t="n">
        <v>222300</v>
      </c>
      <c r="X349" s="171" t="n">
        <v>181881.72</v>
      </c>
      <c r="Y349" s="171" t="n">
        <v>-40418.28</v>
      </c>
      <c r="Z349" s="142" t="inlineStr">
        <is>
          <t>Doğrudan işe alım başlatılmalı</t>
        </is>
      </c>
      <c r="AA349" s="142" t="inlineStr">
        <is>
          <t>Mağaza: TORBALI 2 | Unvan: ONLİNE TOPLAYICI | Yönetim normu: 1 | Mevcut: 1 | AI normu: 3 | 90 günlük tahmini açık: 3 | Öneri: Doğrudan işe alım başlatılmalı</t>
        </is>
      </c>
    </row>
    <row r="350" ht="45" customHeight="1" s="113">
      <c r="A350" s="131" t="inlineStr">
        <is>
          <t>M039</t>
        </is>
      </c>
      <c r="B350" s="131" t="inlineStr">
        <is>
          <t>TORBALI 2</t>
        </is>
      </c>
      <c r="C350" s="131" t="inlineStr">
        <is>
          <t>CÜNEYT ÇIKRIKÇI - AYŞE AVCU</t>
        </is>
      </c>
      <c r="D350" s="131" t="inlineStr">
        <is>
          <t>U024</t>
        </is>
      </c>
      <c r="E350" s="131" t="inlineStr">
        <is>
          <t>ONLİNE ŞOFÖR</t>
        </is>
      </c>
      <c r="F350" s="168" t="n">
        <v>1</v>
      </c>
      <c r="G350" s="168" t="n">
        <v>2</v>
      </c>
      <c r="H350" s="168" t="n">
        <v>1308</v>
      </c>
      <c r="I350" s="168" t="n">
        <v>369</v>
      </c>
      <c r="J350" s="168" t="n">
        <v>3.54471544715447</v>
      </c>
      <c r="K350" s="168" t="n">
        <v>1</v>
      </c>
      <c r="L350" s="168" t="n">
        <v>1.15</v>
      </c>
      <c r="M350" s="169" t="n">
        <v>5</v>
      </c>
      <c r="N350" s="169" t="n">
        <v>3</v>
      </c>
      <c r="O350" s="168" t="n">
        <v>1107</v>
      </c>
      <c r="P350" s="170" t="n">
        <v>0.95</v>
      </c>
      <c r="Q350" s="131" t="inlineStr">
        <is>
          <t>Formül</t>
        </is>
      </c>
      <c r="R350" s="169" t="n">
        <v>71</v>
      </c>
      <c r="S350" s="131" t="inlineStr">
        <is>
          <t>Yüksek</t>
        </is>
      </c>
      <c r="T350" s="169" t="n">
        <v>4</v>
      </c>
      <c r="U350" s="169" t="n">
        <v>0</v>
      </c>
      <c r="V350" s="169" t="n">
        <v>4</v>
      </c>
      <c r="W350" s="171" t="n">
        <v>309400</v>
      </c>
      <c r="X350" s="171" t="n">
        <v>253145.52</v>
      </c>
      <c r="Y350" s="171" t="n">
        <v>-56254.48</v>
      </c>
      <c r="Z350" s="142" t="inlineStr">
        <is>
          <t>Doğrudan işe alım başlatılmalı</t>
        </is>
      </c>
      <c r="AA350" s="142" t="inlineStr">
        <is>
          <t>Mağaza: TORBALI 2 | Unvan: ONLİNE ŞOFÖR | Yönetim normu: 1 | Mevcut: 2 | AI normu: 5 | 90 günlük tahmini açık: 4 | Öneri: Doğrudan işe alım başlatılmalı</t>
        </is>
      </c>
    </row>
    <row r="351" ht="30" customHeight="1" s="113">
      <c r="A351" s="131" t="inlineStr">
        <is>
          <t>M039</t>
        </is>
      </c>
      <c r="B351" s="131" t="inlineStr">
        <is>
          <t>TORBALI 2</t>
        </is>
      </c>
      <c r="C351" s="131" t="inlineStr">
        <is>
          <t>CÜNEYT ÇIKRIKÇI - AYŞE AVCU</t>
        </is>
      </c>
      <c r="D351" s="131" t="inlineStr">
        <is>
          <t>U002</t>
        </is>
      </c>
      <c r="E351" s="131" t="inlineStr">
        <is>
          <t>BAKLİYAT</t>
        </is>
      </c>
      <c r="F351" s="168" t="n">
        <v>1</v>
      </c>
      <c r="G351" s="168" t="n">
        <v>1</v>
      </c>
      <c r="H351" s="168" t="n">
        <v>72</v>
      </c>
      <c r="I351" s="168" t="n">
        <v>386.75</v>
      </c>
      <c r="J351" s="168" t="n">
        <v>0.186166774402069</v>
      </c>
      <c r="K351" s="168" t="n">
        <v>1</v>
      </c>
      <c r="L351" s="168" t="n">
        <v>1.15</v>
      </c>
      <c r="M351" s="169" t="n">
        <v>2</v>
      </c>
      <c r="N351" s="169" t="n">
        <v>1</v>
      </c>
      <c r="O351" s="168" t="n">
        <v>386.75</v>
      </c>
      <c r="P351" s="170" t="n">
        <v>0.95</v>
      </c>
      <c r="Q351" s="131" t="inlineStr">
        <is>
          <t>Formül</t>
        </is>
      </c>
      <c r="R351" s="169" t="n">
        <v>36</v>
      </c>
      <c r="S351" s="131" t="inlineStr">
        <is>
          <t>Orta</t>
        </is>
      </c>
      <c r="T351" s="169" t="n">
        <v>2</v>
      </c>
      <c r="U351" s="169" t="n">
        <v>0</v>
      </c>
      <c r="V351" s="169" t="n">
        <v>2</v>
      </c>
      <c r="W351" s="171" t="n">
        <v>89700</v>
      </c>
      <c r="X351" s="171" t="n">
        <v>73391.03999999999</v>
      </c>
      <c r="Y351" s="171" t="n">
        <v>-16308.96</v>
      </c>
      <c r="Z351" s="142" t="inlineStr">
        <is>
          <t>Doğrudan işe alım başlatılmalı</t>
        </is>
      </c>
      <c r="AA351" s="142" t="inlineStr">
        <is>
          <t>Mağaza: TORBALI 2 | Unvan: BAKLİYAT | Yönetim normu: 1 | Mevcut: 1 | AI normu: 2 | 90 günlük tahmini açık: 2 | Öneri: Doğrudan işe alım başlatılmalı</t>
        </is>
      </c>
    </row>
    <row r="352" ht="45" customHeight="1" s="113">
      <c r="A352" s="131" t="inlineStr">
        <is>
          <t>M039</t>
        </is>
      </c>
      <c r="B352" s="131" t="inlineStr">
        <is>
          <t>TORBALI 2</t>
        </is>
      </c>
      <c r="C352" s="131" t="inlineStr">
        <is>
          <t>CÜNEYT ÇIKRIKÇI - AYŞE AVCU</t>
        </is>
      </c>
      <c r="D352" s="131" t="inlineStr">
        <is>
          <t>U034</t>
        </is>
      </c>
      <c r="E352" s="131" t="inlineStr">
        <is>
          <t>UNLU MAMÜLLER</t>
        </is>
      </c>
      <c r="F352" s="168" t="n">
        <v>0</v>
      </c>
      <c r="G352" s="168" t="n">
        <v>0</v>
      </c>
      <c r="H352" s="168" t="n">
        <v>125</v>
      </c>
      <c r="I352" s="168" t="n">
        <v>369</v>
      </c>
      <c r="J352" s="168" t="n">
        <v>0.338753387533875</v>
      </c>
      <c r="K352" s="168" t="n">
        <v>1</v>
      </c>
      <c r="L352" s="168" t="n">
        <v>1.15</v>
      </c>
      <c r="M352" s="169" t="n">
        <v>2</v>
      </c>
      <c r="N352" s="169" t="n">
        <v>2</v>
      </c>
      <c r="O352" s="168" t="n">
        <v>738</v>
      </c>
      <c r="P352" s="170" t="n">
        <v>0.95</v>
      </c>
      <c r="Q352" s="131" t="inlineStr">
        <is>
          <t>Formül</t>
        </is>
      </c>
      <c r="R352" s="169" t="n">
        <v>51</v>
      </c>
      <c r="S352" s="131" t="inlineStr">
        <is>
          <t>Yüksek</t>
        </is>
      </c>
      <c r="T352" s="169" t="n">
        <v>2</v>
      </c>
      <c r="U352" s="169" t="n">
        <v>0</v>
      </c>
      <c r="V352" s="169" t="n">
        <v>2</v>
      </c>
      <c r="W352" s="171" t="n">
        <v>141700</v>
      </c>
      <c r="X352" s="171" t="n">
        <v>115936.2</v>
      </c>
      <c r="Y352" s="171" t="n">
        <v>-25763.8</v>
      </c>
      <c r="Z352" s="142" t="inlineStr">
        <is>
          <t>Doğrudan işe alım başlatılmalı</t>
        </is>
      </c>
      <c r="AA352" s="142" t="inlineStr">
        <is>
          <t>Mağaza: TORBALI 2 | Unvan: UNLU MAMÜLLER | Yönetim normu: 0 | Mevcut: 0 | AI normu: 2 | 90 günlük tahmini açık: 2 | Öneri: Doğrudan işe alım başlatılmalı</t>
        </is>
      </c>
    </row>
    <row r="353" ht="45" customHeight="1" s="113">
      <c r="A353" s="131" t="inlineStr">
        <is>
          <t>M040</t>
        </is>
      </c>
      <c r="B353" s="131" t="inlineStr">
        <is>
          <t>TORBALI 3</t>
        </is>
      </c>
      <c r="C353" s="131" t="inlineStr">
        <is>
          <t>CÜNEYT ÇIKRIKÇI - AYŞE AVCU</t>
        </is>
      </c>
      <c r="D353" s="131" t="inlineStr">
        <is>
          <t>U015</t>
        </is>
      </c>
      <c r="E353" s="131" t="inlineStr">
        <is>
          <t>KASİYER</t>
        </is>
      </c>
      <c r="F353" s="168" t="n">
        <v>3</v>
      </c>
      <c r="G353" s="168" t="n">
        <v>0</v>
      </c>
      <c r="H353" s="168" t="n">
        <v>6262</v>
      </c>
      <c r="I353" s="168" t="n">
        <v>414</v>
      </c>
      <c r="J353" s="168" t="n">
        <v>15.1256038647343</v>
      </c>
      <c r="K353" s="168" t="n">
        <v>2</v>
      </c>
      <c r="L353" s="168" t="n">
        <v>1.03</v>
      </c>
      <c r="M353" s="169" t="n">
        <v>16</v>
      </c>
      <c r="N353" s="169" t="n">
        <v>16</v>
      </c>
      <c r="O353" s="168" t="n">
        <v>6624</v>
      </c>
      <c r="P353" s="170" t="n">
        <v>0.95</v>
      </c>
      <c r="Q353" s="131" t="inlineStr">
        <is>
          <t>Formül</t>
        </is>
      </c>
      <c r="R353" s="169" t="n">
        <v>100</v>
      </c>
      <c r="S353" s="131" t="inlineStr">
        <is>
          <t>Kritik</t>
        </is>
      </c>
      <c r="T353" s="169" t="n">
        <v>16</v>
      </c>
      <c r="U353" s="169" t="n">
        <v>0</v>
      </c>
      <c r="V353" s="169" t="n">
        <v>16</v>
      </c>
      <c r="W353" s="171" t="n">
        <v>769600</v>
      </c>
      <c r="X353" s="171" t="n">
        <v>629671.6800000001</v>
      </c>
      <c r="Y353" s="171" t="n">
        <v>-139928.32</v>
      </c>
      <c r="Z353" s="142" t="inlineStr">
        <is>
          <t>Doğrudan işe alım başlatılmalı</t>
        </is>
      </c>
      <c r="AA353" s="142" t="inlineStr">
        <is>
          <t>Mağaza: TORBALI 3 | Unvan: KASİYER | Yönetim normu: 3 | Mevcut: 0 | AI normu: 16 | 90 günlük tahmini açık: 16 | Öneri: Doğrudan işe alım başlatılmalı</t>
        </is>
      </c>
    </row>
    <row r="354" ht="30" customHeight="1" s="113">
      <c r="A354" s="131" t="inlineStr">
        <is>
          <t>M040</t>
        </is>
      </c>
      <c r="B354" s="131" t="inlineStr">
        <is>
          <t>TORBALI 3</t>
        </is>
      </c>
      <c r="C354" s="131" t="inlineStr">
        <is>
          <t>CÜNEYT ÇIKRIKÇI - AYŞE AVCU</t>
        </is>
      </c>
      <c r="D354" s="131" t="inlineStr">
        <is>
          <t>U026</t>
        </is>
      </c>
      <c r="E354" s="131" t="inlineStr">
        <is>
          <t>REYON GÖREVLİSİ</t>
        </is>
      </c>
      <c r="F354" s="168" t="n">
        <v>2</v>
      </c>
      <c r="G354" s="168" t="n">
        <v>2</v>
      </c>
      <c r="H354" s="168" t="n">
        <v>109.4</v>
      </c>
      <c r="I354" s="168" t="n">
        <v>386.75</v>
      </c>
      <c r="J354" s="168" t="n">
        <v>0.282870071105365</v>
      </c>
      <c r="K354" s="168" t="n">
        <v>1</v>
      </c>
      <c r="L354" s="168" t="n">
        <v>1.03</v>
      </c>
      <c r="M354" s="169" t="n">
        <v>2</v>
      </c>
      <c r="N354" s="169" t="n">
        <v>0</v>
      </c>
      <c r="O354" s="168" t="n">
        <v>0</v>
      </c>
      <c r="P354" s="170" t="n">
        <v>0.95</v>
      </c>
      <c r="Q354" s="131" t="inlineStr">
        <is>
          <t>Formül</t>
        </is>
      </c>
      <c r="R354" s="169" t="n">
        <v>1</v>
      </c>
      <c r="S354" s="131" t="inlineStr">
        <is>
          <t>Düşük</t>
        </is>
      </c>
      <c r="T354" s="169" t="n">
        <v>1</v>
      </c>
      <c r="U354" s="169" t="n">
        <v>1</v>
      </c>
      <c r="V354" s="169" t="n">
        <v>0</v>
      </c>
      <c r="W354" s="171" t="n">
        <v>0</v>
      </c>
      <c r="X354" s="171" t="n">
        <v>36695.52</v>
      </c>
      <c r="Y354" s="171" t="n">
        <v>36695.52</v>
      </c>
      <c r="Z354" s="142" t="inlineStr">
        <is>
          <t>Transfer ile kapatılmalı</t>
        </is>
      </c>
      <c r="AA354" s="142" t="inlineStr">
        <is>
          <t>Mağaza: TORBALI 3 | Unvan: REYON GÖREVLİSİ | Yönetim normu: 2 | Mevcut: 2 | AI normu: 2 | 90 günlük tahmini açık: 1 | Öneri: Transfer ile kapatılmalı</t>
        </is>
      </c>
    </row>
    <row r="355" ht="30" customHeight="1" s="113">
      <c r="A355" s="131" t="inlineStr">
        <is>
          <t>M040</t>
        </is>
      </c>
      <c r="B355" s="131" t="inlineStr">
        <is>
          <t>TORBALI 3</t>
        </is>
      </c>
      <c r="C355" s="131" t="inlineStr">
        <is>
          <t>CÜNEYT ÇIKRIKÇI - AYŞE AVCU</t>
        </is>
      </c>
      <c r="D355" s="131" t="inlineStr">
        <is>
          <t>U042</t>
        </is>
      </c>
      <c r="E355" s="131" t="inlineStr">
        <is>
          <t>ŞARKÜTERİ</t>
        </is>
      </c>
      <c r="F355" s="168" t="n">
        <v>1</v>
      </c>
      <c r="G355" s="168" t="n">
        <v>0</v>
      </c>
      <c r="H355" s="168" t="n">
        <v>1291.5</v>
      </c>
      <c r="I355" s="168" t="n">
        <v>382.5</v>
      </c>
      <c r="J355" s="168" t="n">
        <v>3.37647058823529</v>
      </c>
      <c r="K355" s="168" t="n">
        <v>1</v>
      </c>
      <c r="L355" s="168" t="n">
        <v>1.03</v>
      </c>
      <c r="M355" s="169" t="n">
        <v>4</v>
      </c>
      <c r="N355" s="169" t="n">
        <v>4</v>
      </c>
      <c r="O355" s="168" t="n">
        <v>1530</v>
      </c>
      <c r="P355" s="170" t="n">
        <v>0.95</v>
      </c>
      <c r="Q355" s="131" t="inlineStr">
        <is>
          <t>Formül</t>
        </is>
      </c>
      <c r="R355" s="169" t="n">
        <v>81</v>
      </c>
      <c r="S355" s="131" t="inlineStr">
        <is>
          <t>Kritik</t>
        </is>
      </c>
      <c r="T355" s="169" t="n">
        <v>4</v>
      </c>
      <c r="U355" s="169" t="n">
        <v>0</v>
      </c>
      <c r="V355" s="169" t="n">
        <v>4</v>
      </c>
      <c r="W355" s="171" t="n">
        <v>231400</v>
      </c>
      <c r="X355" s="171" t="n">
        <v>189327.6</v>
      </c>
      <c r="Y355" s="171" t="n">
        <v>-42072.4</v>
      </c>
      <c r="Z355" s="142" t="inlineStr">
        <is>
          <t>Doğrudan işe alım başlatılmalı</t>
        </is>
      </c>
      <c r="AA355" s="142" t="inlineStr">
        <is>
          <t>Mağaza: TORBALI 3 | Unvan: ŞARKÜTERİ | Yönetim normu: 1 | Mevcut: 0 | AI normu: 4 | 90 günlük tahmini açık: 4 | Öneri: Doğrudan işe alım başlatılmalı</t>
        </is>
      </c>
    </row>
    <row r="356" ht="30" customHeight="1" s="113">
      <c r="A356" s="131" t="inlineStr">
        <is>
          <t>M040</t>
        </is>
      </c>
      <c r="B356" s="131" t="inlineStr">
        <is>
          <t>TORBALI 3</t>
        </is>
      </c>
      <c r="C356" s="131" t="inlineStr">
        <is>
          <t>CÜNEYT ÇIKRIKÇI - AYŞE AVCU</t>
        </is>
      </c>
      <c r="D356" s="131" t="inlineStr">
        <is>
          <t>U013</t>
        </is>
      </c>
      <c r="E356" s="131" t="inlineStr">
        <is>
          <t>KASAP</t>
        </is>
      </c>
      <c r="F356" s="168" t="n">
        <v>1</v>
      </c>
      <c r="G356" s="168" t="n">
        <v>0</v>
      </c>
      <c r="H356" s="168" t="n">
        <v>374.6</v>
      </c>
      <c r="I356" s="168" t="n">
        <v>360</v>
      </c>
      <c r="J356" s="168" t="n">
        <v>1.04055555555556</v>
      </c>
      <c r="K356" s="168" t="n">
        <v>1</v>
      </c>
      <c r="L356" s="168" t="n">
        <v>1.03</v>
      </c>
      <c r="M356" s="169" t="n">
        <v>2</v>
      </c>
      <c r="N356" s="169" t="n">
        <v>2</v>
      </c>
      <c r="O356" s="168" t="n">
        <v>720</v>
      </c>
      <c r="P356" s="170" t="n">
        <v>0.95</v>
      </c>
      <c r="Q356" s="131" t="inlineStr">
        <is>
          <t>Formül</t>
        </is>
      </c>
      <c r="R356" s="169" t="n">
        <v>51</v>
      </c>
      <c r="S356" s="131" t="inlineStr">
        <is>
          <t>Yüksek</t>
        </is>
      </c>
      <c r="T356" s="169" t="n">
        <v>2</v>
      </c>
      <c r="U356" s="169" t="n">
        <v>0</v>
      </c>
      <c r="V356" s="169" t="n">
        <v>2</v>
      </c>
      <c r="W356" s="171" t="n">
        <v>83200</v>
      </c>
      <c r="X356" s="171" t="n">
        <v>68072.75999999999</v>
      </c>
      <c r="Y356" s="171" t="n">
        <v>-15127.24</v>
      </c>
      <c r="Z356" s="142" t="inlineStr">
        <is>
          <t>Doğrudan işe alım başlatılmalı</t>
        </is>
      </c>
      <c r="AA356" s="142" t="inlineStr">
        <is>
          <t>Mağaza: TORBALI 3 | Unvan: KASAP | Yönetim normu: 1 | Mevcut: 0 | AI normu: 2 | 90 günlük tahmini açık: 2 | Öneri: Doğrudan işe alım başlatılmalı</t>
        </is>
      </c>
    </row>
    <row r="357" ht="30" customHeight="1" s="113">
      <c r="A357" s="131" t="inlineStr">
        <is>
          <t>M040</t>
        </is>
      </c>
      <c r="B357" s="131" t="inlineStr">
        <is>
          <t>TORBALI 3</t>
        </is>
      </c>
      <c r="C357" s="131" t="inlineStr">
        <is>
          <t>CÜNEYT ÇIKRIKÇI - AYŞE AVCU</t>
        </is>
      </c>
      <c r="D357" s="131" t="inlineStr">
        <is>
          <t>U017</t>
        </is>
      </c>
      <c r="E357" s="131" t="inlineStr">
        <is>
          <t>MANAV</t>
        </is>
      </c>
      <c r="F357" s="168" t="n">
        <v>2</v>
      </c>
      <c r="G357" s="168" t="n">
        <v>0</v>
      </c>
      <c r="H357" s="168" t="n">
        <v>61</v>
      </c>
      <c r="I357" s="168" t="n">
        <v>386.75</v>
      </c>
      <c r="J357" s="168" t="n">
        <v>0.157724628312864</v>
      </c>
      <c r="K357" s="168" t="n">
        <v>1</v>
      </c>
      <c r="L357" s="168" t="n">
        <v>1.03</v>
      </c>
      <c r="M357" s="169" t="n">
        <v>2</v>
      </c>
      <c r="N357" s="169" t="n">
        <v>2</v>
      </c>
      <c r="O357" s="168" t="n">
        <v>773.5</v>
      </c>
      <c r="P357" s="170" t="n">
        <v>0.95</v>
      </c>
      <c r="Q357" s="131" t="inlineStr">
        <is>
          <t>Formül</t>
        </is>
      </c>
      <c r="R357" s="169" t="n">
        <v>51</v>
      </c>
      <c r="S357" s="131" t="inlineStr">
        <is>
          <t>Yüksek</t>
        </is>
      </c>
      <c r="T357" s="169" t="n">
        <v>2</v>
      </c>
      <c r="U357" s="169" t="n">
        <v>2</v>
      </c>
      <c r="V357" s="169" t="n">
        <v>0</v>
      </c>
      <c r="W357" s="171" t="n">
        <v>0</v>
      </c>
      <c r="X357" s="171" t="n">
        <v>89345.52</v>
      </c>
      <c r="Y357" s="171" t="n">
        <v>89345.52</v>
      </c>
      <c r="Z357" s="142" t="inlineStr">
        <is>
          <t>Transfer ile kapatılmalı</t>
        </is>
      </c>
      <c r="AA357" s="142" t="inlineStr">
        <is>
          <t>Mağaza: TORBALI 3 | Unvan: MANAV | Yönetim normu: 2 | Mevcut: 0 | AI normu: 2 | 90 günlük tahmini açık: 2 | Öneri: Transfer ile kapatılmalı</t>
        </is>
      </c>
    </row>
    <row r="358" ht="45" customHeight="1" s="113">
      <c r="A358" s="131" t="inlineStr">
        <is>
          <t>M040</t>
        </is>
      </c>
      <c r="B358" s="131" t="inlineStr">
        <is>
          <t>TORBALI 3</t>
        </is>
      </c>
      <c r="C358" s="131" t="inlineStr">
        <is>
          <t>CÜNEYT ÇIKRIKÇI - AYŞE AVCU</t>
        </is>
      </c>
      <c r="D358" s="131" t="inlineStr">
        <is>
          <t>U023</t>
        </is>
      </c>
      <c r="E358" s="131" t="inlineStr">
        <is>
          <t>ONLİNE TOPLAYICI</t>
        </is>
      </c>
      <c r="F358" s="168" t="n">
        <v>0</v>
      </c>
      <c r="G358" s="168" t="n">
        <v>0</v>
      </c>
      <c r="H358" s="168" t="n">
        <v>406</v>
      </c>
      <c r="I358" s="168" t="n">
        <v>404.8</v>
      </c>
      <c r="J358" s="168" t="n">
        <v>1.00296442687747</v>
      </c>
      <c r="K358" s="168" t="n">
        <v>1</v>
      </c>
      <c r="L358" s="168" t="n">
        <v>1.03</v>
      </c>
      <c r="M358" s="169" t="n">
        <v>2</v>
      </c>
      <c r="N358" s="169" t="n">
        <v>2</v>
      </c>
      <c r="O358" s="168" t="n">
        <v>809.6</v>
      </c>
      <c r="P358" s="170" t="n">
        <v>0.95</v>
      </c>
      <c r="Q358" s="131" t="inlineStr">
        <is>
          <t>Formül</t>
        </is>
      </c>
      <c r="R358" s="169" t="n">
        <v>51</v>
      </c>
      <c r="S358" s="131" t="inlineStr">
        <is>
          <t>Yüksek</t>
        </is>
      </c>
      <c r="T358" s="169" t="n">
        <v>2</v>
      </c>
      <c r="U358" s="169" t="n">
        <v>0</v>
      </c>
      <c r="V358" s="169" t="n">
        <v>2</v>
      </c>
      <c r="W358" s="171" t="n">
        <v>148200</v>
      </c>
      <c r="X358" s="171" t="n">
        <v>121254.48</v>
      </c>
      <c r="Y358" s="171" t="n">
        <v>-26945.52</v>
      </c>
      <c r="Z358" s="142" t="inlineStr">
        <is>
          <t>Doğrudan işe alım başlatılmalı</t>
        </is>
      </c>
      <c r="AA358" s="142" t="inlineStr">
        <is>
          <t>Mağaza: TORBALI 3 | Unvan: ONLİNE TOPLAYICI | Yönetim normu: 0 | Mevcut: 0 | AI normu: 2 | 90 günlük tahmini açık: 2 | Öneri: Doğrudan işe alım başlatılmalı</t>
        </is>
      </c>
    </row>
    <row r="359" ht="45" customHeight="1" s="113">
      <c r="A359" s="131" t="inlineStr">
        <is>
          <t>M040</t>
        </is>
      </c>
      <c r="B359" s="131" t="inlineStr">
        <is>
          <t>TORBALI 3</t>
        </is>
      </c>
      <c r="C359" s="131" t="inlineStr">
        <is>
          <t>CÜNEYT ÇIKRIKÇI - AYŞE AVCU</t>
        </is>
      </c>
      <c r="D359" s="131" t="inlineStr">
        <is>
          <t>U024</t>
        </is>
      </c>
      <c r="E359" s="131" t="inlineStr">
        <is>
          <t>ONLİNE ŞOFÖR</t>
        </is>
      </c>
      <c r="F359" s="168" t="n">
        <v>0</v>
      </c>
      <c r="G359" s="168" t="n">
        <v>0</v>
      </c>
      <c r="H359" s="168" t="n">
        <v>696</v>
      </c>
      <c r="I359" s="168" t="n">
        <v>369</v>
      </c>
      <c r="J359" s="168" t="n">
        <v>1.88617886178862</v>
      </c>
      <c r="K359" s="168" t="n">
        <v>1</v>
      </c>
      <c r="L359" s="168" t="n">
        <v>1.03</v>
      </c>
      <c r="M359" s="169" t="n">
        <v>2</v>
      </c>
      <c r="N359" s="169" t="n">
        <v>2</v>
      </c>
      <c r="O359" s="168" t="n">
        <v>738</v>
      </c>
      <c r="P359" s="170" t="n">
        <v>0.95</v>
      </c>
      <c r="Q359" s="131" t="inlineStr">
        <is>
          <t>Formül</t>
        </is>
      </c>
      <c r="R359" s="169" t="n">
        <v>51</v>
      </c>
      <c r="S359" s="131" t="inlineStr">
        <is>
          <t>Yüksek</t>
        </is>
      </c>
      <c r="T359" s="169" t="n">
        <v>2</v>
      </c>
      <c r="U359" s="169" t="n">
        <v>0</v>
      </c>
      <c r="V359" s="169" t="n">
        <v>2</v>
      </c>
      <c r="W359" s="171" t="n">
        <v>154700</v>
      </c>
      <c r="X359" s="171" t="n">
        <v>126572.76</v>
      </c>
      <c r="Y359" s="171" t="n">
        <v>-28127.24</v>
      </c>
      <c r="Z359" s="142" t="inlineStr">
        <is>
          <t>Doğrudan işe alım başlatılmalı</t>
        </is>
      </c>
      <c r="AA359" s="142" t="inlineStr">
        <is>
          <t>Mağaza: TORBALI 3 | Unvan: ONLİNE ŞOFÖR | Yönetim normu: 0 | Mevcut: 0 | AI normu: 2 | 90 günlük tahmini açık: 2 | Öneri: Doğrudan işe alım başlatılmalı</t>
        </is>
      </c>
    </row>
    <row r="360" ht="30" customHeight="1" s="113">
      <c r="A360" s="131" t="inlineStr">
        <is>
          <t>M040</t>
        </is>
      </c>
      <c r="B360" s="131" t="inlineStr">
        <is>
          <t>TORBALI 3</t>
        </is>
      </c>
      <c r="C360" s="131" t="inlineStr">
        <is>
          <t>CÜNEYT ÇIKRIKÇI - AYŞE AVCU</t>
        </is>
      </c>
      <c r="D360" s="131" t="inlineStr">
        <is>
          <t>U002</t>
        </is>
      </c>
      <c r="E360" s="131" t="inlineStr">
        <is>
          <t>BAKLİYAT</t>
        </is>
      </c>
      <c r="F360" s="168" t="n">
        <v>1</v>
      </c>
      <c r="G360" s="168" t="n">
        <v>0</v>
      </c>
      <c r="H360" s="168" t="n">
        <v>20</v>
      </c>
      <c r="I360" s="168" t="n">
        <v>386.75</v>
      </c>
      <c r="J360" s="168" t="n">
        <v>0.0517129928894635</v>
      </c>
      <c r="K360" s="168" t="n">
        <v>1</v>
      </c>
      <c r="L360" s="168" t="n">
        <v>1.03</v>
      </c>
      <c r="M360" s="169" t="n">
        <v>2</v>
      </c>
      <c r="N360" s="169" t="n">
        <v>2</v>
      </c>
      <c r="O360" s="168" t="n">
        <v>773.5</v>
      </c>
      <c r="P360" s="170" t="n">
        <v>0.95</v>
      </c>
      <c r="Q360" s="131" t="inlineStr">
        <is>
          <t>Formül</t>
        </is>
      </c>
      <c r="R360" s="169" t="n">
        <v>51</v>
      </c>
      <c r="S360" s="131" t="inlineStr">
        <is>
          <t>Yüksek</t>
        </is>
      </c>
      <c r="T360" s="169" t="n">
        <v>2</v>
      </c>
      <c r="U360" s="169" t="n">
        <v>0</v>
      </c>
      <c r="V360" s="169" t="n">
        <v>2</v>
      </c>
      <c r="W360" s="171" t="n">
        <v>89700</v>
      </c>
      <c r="X360" s="171" t="n">
        <v>73391.03999999999</v>
      </c>
      <c r="Y360" s="171" t="n">
        <v>-16308.96</v>
      </c>
      <c r="Z360" s="142" t="inlineStr">
        <is>
          <t>Doğrudan işe alım başlatılmalı</t>
        </is>
      </c>
      <c r="AA360" s="142" t="inlineStr">
        <is>
          <t>Mağaza: TORBALI 3 | Unvan: BAKLİYAT | Yönetim normu: 1 | Mevcut: 0 | AI normu: 2 | 90 günlük tahmini açık: 2 | Öneri: Doğrudan işe alım başlatılmalı</t>
        </is>
      </c>
    </row>
    <row r="361" ht="45" customHeight="1" s="113">
      <c r="A361" s="131" t="inlineStr">
        <is>
          <t>M040</t>
        </is>
      </c>
      <c r="B361" s="131" t="inlineStr">
        <is>
          <t>TORBALI 3</t>
        </is>
      </c>
      <c r="C361" s="131" t="inlineStr">
        <is>
          <t>CÜNEYT ÇIKRIKÇI - AYŞE AVCU</t>
        </is>
      </c>
      <c r="D361" s="131" t="inlineStr">
        <is>
          <t>U034</t>
        </is>
      </c>
      <c r="E361" s="131" t="inlineStr">
        <is>
          <t>UNLU MAMÜLLER</t>
        </is>
      </c>
      <c r="F361" s="168" t="n">
        <v>0</v>
      </c>
      <c r="G361" s="168" t="n">
        <v>0</v>
      </c>
      <c r="H361" s="168" t="n">
        <v>150</v>
      </c>
      <c r="I361" s="168" t="n">
        <v>369</v>
      </c>
      <c r="J361" s="168" t="n">
        <v>0.40650406504065</v>
      </c>
      <c r="K361" s="168" t="n">
        <v>1</v>
      </c>
      <c r="L361" s="168" t="n">
        <v>1.03</v>
      </c>
      <c r="M361" s="169" t="n">
        <v>2</v>
      </c>
      <c r="N361" s="169" t="n">
        <v>2</v>
      </c>
      <c r="O361" s="168" t="n">
        <v>738</v>
      </c>
      <c r="P361" s="170" t="n">
        <v>0.95</v>
      </c>
      <c r="Q361" s="131" t="inlineStr">
        <is>
          <t>Formül</t>
        </is>
      </c>
      <c r="R361" s="169" t="n">
        <v>51</v>
      </c>
      <c r="S361" s="131" t="inlineStr">
        <is>
          <t>Yüksek</t>
        </is>
      </c>
      <c r="T361" s="169" t="n">
        <v>2</v>
      </c>
      <c r="U361" s="169" t="n">
        <v>0</v>
      </c>
      <c r="V361" s="169" t="n">
        <v>2</v>
      </c>
      <c r="W361" s="171" t="n">
        <v>141700</v>
      </c>
      <c r="X361" s="171" t="n">
        <v>115936.2</v>
      </c>
      <c r="Y361" s="171" t="n">
        <v>-25763.8</v>
      </c>
      <c r="Z361" s="142" t="inlineStr">
        <is>
          <t>Doğrudan işe alım başlatılmalı</t>
        </is>
      </c>
      <c r="AA361" s="142" t="inlineStr">
        <is>
          <t>Mağaza: TORBALI 3 | Unvan: UNLU MAMÜLLER | Yönetim normu: 0 | Mevcut: 0 | AI normu: 2 | 90 günlük tahmini açık: 2 | Öneri: Doğrudan işe alım başlatılmalı</t>
        </is>
      </c>
    </row>
    <row r="362" ht="45" customHeight="1" s="113">
      <c r="A362" s="131" t="inlineStr">
        <is>
          <t>M041</t>
        </is>
      </c>
      <c r="B362" s="131" t="inlineStr">
        <is>
          <t>TORBALI 4</t>
        </is>
      </c>
      <c r="C362" s="131" t="inlineStr">
        <is>
          <t>CÜNEYT ÇIKRIKÇI - AYŞE AVCU</t>
        </is>
      </c>
      <c r="D362" s="131" t="inlineStr">
        <is>
          <t>U015</t>
        </is>
      </c>
      <c r="E362" s="131" t="inlineStr">
        <is>
          <t>KASİYER</t>
        </is>
      </c>
      <c r="F362" s="168" t="n">
        <v>2</v>
      </c>
      <c r="G362" s="168" t="n">
        <v>0</v>
      </c>
      <c r="H362" s="168" t="n">
        <v>6887</v>
      </c>
      <c r="I362" s="168" t="n">
        <v>414</v>
      </c>
      <c r="J362" s="168" t="n">
        <v>16.6352657004831</v>
      </c>
      <c r="K362" s="168" t="n">
        <v>2</v>
      </c>
      <c r="L362" s="168" t="n">
        <v>1.04</v>
      </c>
      <c r="M362" s="169" t="n">
        <v>18</v>
      </c>
      <c r="N362" s="169" t="n">
        <v>18</v>
      </c>
      <c r="O362" s="168" t="n">
        <v>7452</v>
      </c>
      <c r="P362" s="170" t="n">
        <v>0.95</v>
      </c>
      <c r="Q362" s="131" t="inlineStr">
        <is>
          <t>Formül</t>
        </is>
      </c>
      <c r="R362" s="169" t="n">
        <v>100</v>
      </c>
      <c r="S362" s="131" t="inlineStr">
        <is>
          <t>Kritik</t>
        </is>
      </c>
      <c r="T362" s="169" t="n">
        <v>18</v>
      </c>
      <c r="U362" s="169" t="n">
        <v>0</v>
      </c>
      <c r="V362" s="169" t="n">
        <v>18</v>
      </c>
      <c r="W362" s="171" t="n">
        <v>865800</v>
      </c>
      <c r="X362" s="171" t="n">
        <v>708380.64</v>
      </c>
      <c r="Y362" s="171" t="n">
        <v>-157419.36</v>
      </c>
      <c r="Z362" s="142" t="inlineStr">
        <is>
          <t>Doğrudan işe alım başlatılmalı</t>
        </is>
      </c>
      <c r="AA362" s="142" t="inlineStr">
        <is>
          <t>Mağaza: TORBALI 4 | Unvan: KASİYER | Yönetim normu: 2 | Mevcut: 0 | AI normu: 18 | 90 günlük tahmini açık: 18 | Öneri: Doğrudan işe alım başlatılmalı</t>
        </is>
      </c>
    </row>
    <row r="363" ht="30" customHeight="1" s="113">
      <c r="A363" s="131" t="inlineStr">
        <is>
          <t>M041</t>
        </is>
      </c>
      <c r="B363" s="131" t="inlineStr">
        <is>
          <t>TORBALI 4</t>
        </is>
      </c>
      <c r="C363" s="131" t="inlineStr">
        <is>
          <t>CÜNEYT ÇIKRIKÇI - AYŞE AVCU</t>
        </is>
      </c>
      <c r="D363" s="131" t="inlineStr">
        <is>
          <t>U026</t>
        </is>
      </c>
      <c r="E363" s="131" t="inlineStr">
        <is>
          <t>REYON GÖREVLİSİ</t>
        </is>
      </c>
      <c r="F363" s="168" t="n">
        <v>2</v>
      </c>
      <c r="G363" s="168" t="n">
        <v>2</v>
      </c>
      <c r="H363" s="168" t="n">
        <v>439.7</v>
      </c>
      <c r="I363" s="168" t="n">
        <v>386.75</v>
      </c>
      <c r="J363" s="168" t="n">
        <v>1.13691014867486</v>
      </c>
      <c r="K363" s="168" t="n">
        <v>1</v>
      </c>
      <c r="L363" s="168" t="n">
        <v>1.04</v>
      </c>
      <c r="M363" s="169" t="n">
        <v>2</v>
      </c>
      <c r="N363" s="169" t="n">
        <v>0</v>
      </c>
      <c r="O363" s="168" t="n">
        <v>0</v>
      </c>
      <c r="P363" s="170" t="n">
        <v>0.95</v>
      </c>
      <c r="Q363" s="131" t="inlineStr">
        <is>
          <t>Formül</t>
        </is>
      </c>
      <c r="R363" s="169" t="n">
        <v>1</v>
      </c>
      <c r="S363" s="131" t="inlineStr">
        <is>
          <t>Düşük</t>
        </is>
      </c>
      <c r="T363" s="169" t="n">
        <v>1</v>
      </c>
      <c r="U363" s="169" t="n">
        <v>1</v>
      </c>
      <c r="V363" s="169" t="n">
        <v>0</v>
      </c>
      <c r="W363" s="171" t="n">
        <v>0</v>
      </c>
      <c r="X363" s="171" t="n">
        <v>36695.52</v>
      </c>
      <c r="Y363" s="171" t="n">
        <v>36695.52</v>
      </c>
      <c r="Z363" s="142" t="inlineStr">
        <is>
          <t>Transfer ile kapatılmalı</t>
        </is>
      </c>
      <c r="AA363" s="142" t="inlineStr">
        <is>
          <t>Mağaza: TORBALI 4 | Unvan: REYON GÖREVLİSİ | Yönetim normu: 2 | Mevcut: 2 | AI normu: 2 | 90 günlük tahmini açık: 1 | Öneri: Transfer ile kapatılmalı</t>
        </is>
      </c>
    </row>
    <row r="364" ht="30" customHeight="1" s="113">
      <c r="A364" s="131" t="inlineStr">
        <is>
          <t>M041</t>
        </is>
      </c>
      <c r="B364" s="131" t="inlineStr">
        <is>
          <t>TORBALI 4</t>
        </is>
      </c>
      <c r="C364" s="131" t="inlineStr">
        <is>
          <t>CÜNEYT ÇIKRIKÇI - AYŞE AVCU</t>
        </is>
      </c>
      <c r="D364" s="131" t="inlineStr">
        <is>
          <t>U042</t>
        </is>
      </c>
      <c r="E364" s="131" t="inlineStr">
        <is>
          <t>ŞARKÜTERİ</t>
        </is>
      </c>
      <c r="F364" s="168" t="n">
        <v>1</v>
      </c>
      <c r="G364" s="168" t="n">
        <v>0</v>
      </c>
      <c r="H364" s="168" t="n">
        <v>1523.5</v>
      </c>
      <c r="I364" s="168" t="n">
        <v>382.5</v>
      </c>
      <c r="J364" s="168" t="n">
        <v>3.98300653594771</v>
      </c>
      <c r="K364" s="168" t="n">
        <v>1</v>
      </c>
      <c r="L364" s="168" t="n">
        <v>1.04</v>
      </c>
      <c r="M364" s="169" t="n">
        <v>5</v>
      </c>
      <c r="N364" s="169" t="n">
        <v>5</v>
      </c>
      <c r="O364" s="168" t="n">
        <v>1912.5</v>
      </c>
      <c r="P364" s="170" t="n">
        <v>0.95</v>
      </c>
      <c r="Q364" s="131" t="inlineStr">
        <is>
          <t>Formül</t>
        </is>
      </c>
      <c r="R364" s="169" t="n">
        <v>96</v>
      </c>
      <c r="S364" s="131" t="inlineStr">
        <is>
          <t>Kritik</t>
        </is>
      </c>
      <c r="T364" s="169" t="n">
        <v>5</v>
      </c>
      <c r="U364" s="169" t="n">
        <v>0</v>
      </c>
      <c r="V364" s="169" t="n">
        <v>5</v>
      </c>
      <c r="W364" s="171" t="n">
        <v>289250</v>
      </c>
      <c r="X364" s="171" t="n">
        <v>236659.5</v>
      </c>
      <c r="Y364" s="171" t="n">
        <v>-52590.5</v>
      </c>
      <c r="Z364" s="142" t="inlineStr">
        <is>
          <t>Doğrudan işe alım başlatılmalı</t>
        </is>
      </c>
      <c r="AA364" s="142" t="inlineStr">
        <is>
          <t>Mağaza: TORBALI 4 | Unvan: ŞARKÜTERİ | Yönetim normu: 1 | Mevcut: 0 | AI normu: 5 | 90 günlük tahmini açık: 5 | Öneri: Doğrudan işe alım başlatılmalı</t>
        </is>
      </c>
    </row>
    <row r="365" ht="30" customHeight="1" s="113">
      <c r="A365" s="131" t="inlineStr">
        <is>
          <t>M041</t>
        </is>
      </c>
      <c r="B365" s="131" t="inlineStr">
        <is>
          <t>TORBALI 4</t>
        </is>
      </c>
      <c r="C365" s="131" t="inlineStr">
        <is>
          <t>CÜNEYT ÇIKRIKÇI - AYŞE AVCU</t>
        </is>
      </c>
      <c r="D365" s="131" t="inlineStr">
        <is>
          <t>U013</t>
        </is>
      </c>
      <c r="E365" s="131" t="inlineStr">
        <is>
          <t>KASAP</t>
        </is>
      </c>
      <c r="F365" s="168" t="n">
        <v>1</v>
      </c>
      <c r="G365" s="168" t="n">
        <v>0</v>
      </c>
      <c r="H365" s="168" t="n">
        <v>432.3</v>
      </c>
      <c r="I365" s="168" t="n">
        <v>360</v>
      </c>
      <c r="J365" s="168" t="n">
        <v>1.20083333333333</v>
      </c>
      <c r="K365" s="168" t="n">
        <v>1</v>
      </c>
      <c r="L365" s="168" t="n">
        <v>1.04</v>
      </c>
      <c r="M365" s="169" t="n">
        <v>2</v>
      </c>
      <c r="N365" s="169" t="n">
        <v>2</v>
      </c>
      <c r="O365" s="168" t="n">
        <v>720</v>
      </c>
      <c r="P365" s="170" t="n">
        <v>0.95</v>
      </c>
      <c r="Q365" s="131" t="inlineStr">
        <is>
          <t>Formül</t>
        </is>
      </c>
      <c r="R365" s="169" t="n">
        <v>51</v>
      </c>
      <c r="S365" s="131" t="inlineStr">
        <is>
          <t>Yüksek</t>
        </is>
      </c>
      <c r="T365" s="169" t="n">
        <v>2</v>
      </c>
      <c r="U365" s="169" t="n">
        <v>0</v>
      </c>
      <c r="V365" s="169" t="n">
        <v>2</v>
      </c>
      <c r="W365" s="171" t="n">
        <v>83200</v>
      </c>
      <c r="X365" s="171" t="n">
        <v>68072.75999999999</v>
      </c>
      <c r="Y365" s="171" t="n">
        <v>-15127.24</v>
      </c>
      <c r="Z365" s="142" t="inlineStr">
        <is>
          <t>Doğrudan işe alım başlatılmalı</t>
        </is>
      </c>
      <c r="AA365" s="142" t="inlineStr">
        <is>
          <t>Mağaza: TORBALI 4 | Unvan: KASAP | Yönetim normu: 1 | Mevcut: 0 | AI normu: 2 | 90 günlük tahmini açık: 2 | Öneri: Doğrudan işe alım başlatılmalı</t>
        </is>
      </c>
    </row>
    <row r="366" ht="30" customHeight="1" s="113">
      <c r="A366" s="131" t="inlineStr">
        <is>
          <t>M041</t>
        </is>
      </c>
      <c r="B366" s="131" t="inlineStr">
        <is>
          <t>TORBALI 4</t>
        </is>
      </c>
      <c r="C366" s="131" t="inlineStr">
        <is>
          <t>CÜNEYT ÇIKRIKÇI - AYŞE AVCU</t>
        </is>
      </c>
      <c r="D366" s="131" t="inlineStr">
        <is>
          <t>U017</t>
        </is>
      </c>
      <c r="E366" s="131" t="inlineStr">
        <is>
          <t>MANAV</t>
        </is>
      </c>
      <c r="F366" s="168" t="n">
        <v>2</v>
      </c>
      <c r="G366" s="168" t="n">
        <v>0</v>
      </c>
      <c r="H366" s="168" t="n">
        <v>75</v>
      </c>
      <c r="I366" s="168" t="n">
        <v>386.75</v>
      </c>
      <c r="J366" s="168" t="n">
        <v>0.193923723335488</v>
      </c>
      <c r="K366" s="168" t="n">
        <v>1</v>
      </c>
      <c r="L366" s="168" t="n">
        <v>1.04</v>
      </c>
      <c r="M366" s="169" t="n">
        <v>2</v>
      </c>
      <c r="N366" s="169" t="n">
        <v>2</v>
      </c>
      <c r="O366" s="168" t="n">
        <v>773.5</v>
      </c>
      <c r="P366" s="170" t="n">
        <v>0.95</v>
      </c>
      <c r="Q366" s="131" t="inlineStr">
        <is>
          <t>Formül</t>
        </is>
      </c>
      <c r="R366" s="169" t="n">
        <v>51</v>
      </c>
      <c r="S366" s="131" t="inlineStr">
        <is>
          <t>Yüksek</t>
        </is>
      </c>
      <c r="T366" s="169" t="n">
        <v>2</v>
      </c>
      <c r="U366" s="169" t="n">
        <v>2</v>
      </c>
      <c r="V366" s="169" t="n">
        <v>0</v>
      </c>
      <c r="W366" s="171" t="n">
        <v>0</v>
      </c>
      <c r="X366" s="171" t="n">
        <v>89345.52</v>
      </c>
      <c r="Y366" s="171" t="n">
        <v>89345.52</v>
      </c>
      <c r="Z366" s="142" t="inlineStr">
        <is>
          <t>Transfer ile kapatılmalı</t>
        </is>
      </c>
      <c r="AA366" s="142" t="inlineStr">
        <is>
          <t>Mağaza: TORBALI 4 | Unvan: MANAV | Yönetim normu: 2 | Mevcut: 0 | AI normu: 2 | 90 günlük tahmini açık: 2 | Öneri: Transfer ile kapatılmalı</t>
        </is>
      </c>
    </row>
    <row r="367" ht="45" customHeight="1" s="113">
      <c r="A367" s="131" t="inlineStr">
        <is>
          <t>M041</t>
        </is>
      </c>
      <c r="B367" s="131" t="inlineStr">
        <is>
          <t>TORBALI 4</t>
        </is>
      </c>
      <c r="C367" s="131" t="inlineStr">
        <is>
          <t>CÜNEYT ÇIKRIKÇI - AYŞE AVCU</t>
        </is>
      </c>
      <c r="D367" s="131" t="inlineStr">
        <is>
          <t>U023</t>
        </is>
      </c>
      <c r="E367" s="131" t="inlineStr">
        <is>
          <t>ONLİNE TOPLAYICI</t>
        </is>
      </c>
      <c r="F367" s="168" t="n">
        <v>0</v>
      </c>
      <c r="G367" s="168" t="n">
        <v>0</v>
      </c>
      <c r="H367" s="168" t="n">
        <v>553</v>
      </c>
      <c r="I367" s="168" t="n">
        <v>404.8</v>
      </c>
      <c r="J367" s="168" t="n">
        <v>1.36610671936759</v>
      </c>
      <c r="K367" s="168" t="n">
        <v>1</v>
      </c>
      <c r="L367" s="168" t="n">
        <v>1.04</v>
      </c>
      <c r="M367" s="169" t="n">
        <v>2</v>
      </c>
      <c r="N367" s="169" t="n">
        <v>2</v>
      </c>
      <c r="O367" s="168" t="n">
        <v>809.6</v>
      </c>
      <c r="P367" s="170" t="n">
        <v>0.95</v>
      </c>
      <c r="Q367" s="131" t="inlineStr">
        <is>
          <t>Formül</t>
        </is>
      </c>
      <c r="R367" s="169" t="n">
        <v>51</v>
      </c>
      <c r="S367" s="131" t="inlineStr">
        <is>
          <t>Yüksek</t>
        </is>
      </c>
      <c r="T367" s="169" t="n">
        <v>2</v>
      </c>
      <c r="U367" s="169" t="n">
        <v>0</v>
      </c>
      <c r="V367" s="169" t="n">
        <v>2</v>
      </c>
      <c r="W367" s="171" t="n">
        <v>148200</v>
      </c>
      <c r="X367" s="171" t="n">
        <v>121254.48</v>
      </c>
      <c r="Y367" s="171" t="n">
        <v>-26945.52</v>
      </c>
      <c r="Z367" s="142" t="inlineStr">
        <is>
          <t>Doğrudan işe alım başlatılmalı</t>
        </is>
      </c>
      <c r="AA367" s="142" t="inlineStr">
        <is>
          <t>Mağaza: TORBALI 4 | Unvan: ONLİNE TOPLAYICI | Yönetim normu: 0 | Mevcut: 0 | AI normu: 2 | 90 günlük tahmini açık: 2 | Öneri: Doğrudan işe alım başlatılmalı</t>
        </is>
      </c>
    </row>
    <row r="368" ht="45" customHeight="1" s="113">
      <c r="A368" s="131" t="inlineStr">
        <is>
          <t>M041</t>
        </is>
      </c>
      <c r="B368" s="131" t="inlineStr">
        <is>
          <t>TORBALI 4</t>
        </is>
      </c>
      <c r="C368" s="131" t="inlineStr">
        <is>
          <t>CÜNEYT ÇIKRIKÇI - AYŞE AVCU</t>
        </is>
      </c>
      <c r="D368" s="131" t="inlineStr">
        <is>
          <t>U024</t>
        </is>
      </c>
      <c r="E368" s="131" t="inlineStr">
        <is>
          <t>ONLİNE ŞOFÖR</t>
        </is>
      </c>
      <c r="F368" s="168" t="n">
        <v>0</v>
      </c>
      <c r="G368" s="168" t="n">
        <v>0</v>
      </c>
      <c r="H368" s="168" t="n">
        <v>948</v>
      </c>
      <c r="I368" s="168" t="n">
        <v>369</v>
      </c>
      <c r="J368" s="168" t="n">
        <v>2.56910569105691</v>
      </c>
      <c r="K368" s="168" t="n">
        <v>1</v>
      </c>
      <c r="L368" s="168" t="n">
        <v>1.04</v>
      </c>
      <c r="M368" s="169" t="n">
        <v>3</v>
      </c>
      <c r="N368" s="169" t="n">
        <v>3</v>
      </c>
      <c r="O368" s="168" t="n">
        <v>1107</v>
      </c>
      <c r="P368" s="170" t="n">
        <v>0.95</v>
      </c>
      <c r="Q368" s="131" t="inlineStr">
        <is>
          <t>Formül</t>
        </is>
      </c>
      <c r="R368" s="169" t="n">
        <v>66</v>
      </c>
      <c r="S368" s="131" t="inlineStr">
        <is>
          <t>Yüksek</t>
        </is>
      </c>
      <c r="T368" s="169" t="n">
        <v>3</v>
      </c>
      <c r="U368" s="169" t="n">
        <v>0</v>
      </c>
      <c r="V368" s="169" t="n">
        <v>3</v>
      </c>
      <c r="W368" s="171" t="n">
        <v>232050</v>
      </c>
      <c r="X368" s="171" t="n">
        <v>189859.14</v>
      </c>
      <c r="Y368" s="171" t="n">
        <v>-42190.86</v>
      </c>
      <c r="Z368" s="142" t="inlineStr">
        <is>
          <t>Doğrudan işe alım başlatılmalı</t>
        </is>
      </c>
      <c r="AA368" s="142" t="inlineStr">
        <is>
          <t>Mağaza: TORBALI 4 | Unvan: ONLİNE ŞOFÖR | Yönetim normu: 0 | Mevcut: 0 | AI normu: 3 | 90 günlük tahmini açık: 3 | Öneri: Doğrudan işe alım başlatılmalı</t>
        </is>
      </c>
    </row>
    <row r="369" ht="30" customHeight="1" s="113">
      <c r="A369" s="131" t="inlineStr">
        <is>
          <t>M041</t>
        </is>
      </c>
      <c r="B369" s="131" t="inlineStr">
        <is>
          <t>TORBALI 4</t>
        </is>
      </c>
      <c r="C369" s="131" t="inlineStr">
        <is>
          <t>CÜNEYT ÇIKRIKÇI - AYŞE AVCU</t>
        </is>
      </c>
      <c r="D369" s="131" t="inlineStr">
        <is>
          <t>U002</t>
        </is>
      </c>
      <c r="E369" s="131" t="inlineStr">
        <is>
          <t>BAKLİYAT</t>
        </is>
      </c>
      <c r="F369" s="168" t="n">
        <v>1</v>
      </c>
      <c r="G369" s="168" t="n">
        <v>0</v>
      </c>
      <c r="H369" s="168" t="n">
        <v>32</v>
      </c>
      <c r="I369" s="168" t="n">
        <v>386.75</v>
      </c>
      <c r="J369" s="168" t="n">
        <v>0.0827407886231416</v>
      </c>
      <c r="K369" s="168" t="n">
        <v>1</v>
      </c>
      <c r="L369" s="168" t="n">
        <v>1.04</v>
      </c>
      <c r="M369" s="169" t="n">
        <v>2</v>
      </c>
      <c r="N369" s="169" t="n">
        <v>2</v>
      </c>
      <c r="O369" s="168" t="n">
        <v>773.5</v>
      </c>
      <c r="P369" s="170" t="n">
        <v>0.95</v>
      </c>
      <c r="Q369" s="131" t="inlineStr">
        <is>
          <t>Formül</t>
        </is>
      </c>
      <c r="R369" s="169" t="n">
        <v>51</v>
      </c>
      <c r="S369" s="131" t="inlineStr">
        <is>
          <t>Yüksek</t>
        </is>
      </c>
      <c r="T369" s="169" t="n">
        <v>2</v>
      </c>
      <c r="U369" s="169" t="n">
        <v>0</v>
      </c>
      <c r="V369" s="169" t="n">
        <v>2</v>
      </c>
      <c r="W369" s="171" t="n">
        <v>89700</v>
      </c>
      <c r="X369" s="171" t="n">
        <v>73391.03999999999</v>
      </c>
      <c r="Y369" s="171" t="n">
        <v>-16308.96</v>
      </c>
      <c r="Z369" s="142" t="inlineStr">
        <is>
          <t>Doğrudan işe alım başlatılmalı</t>
        </is>
      </c>
      <c r="AA369" s="142" t="inlineStr">
        <is>
          <t>Mağaza: TORBALI 4 | Unvan: BAKLİYAT | Yönetim normu: 1 | Mevcut: 0 | AI normu: 2 | 90 günlük tahmini açık: 2 | Öneri: Doğrudan işe alım başlatılmalı</t>
        </is>
      </c>
    </row>
    <row r="370" ht="45" customHeight="1" s="113">
      <c r="A370" s="131" t="inlineStr">
        <is>
          <t>M041</t>
        </is>
      </c>
      <c r="B370" s="131" t="inlineStr">
        <is>
          <t>TORBALI 4</t>
        </is>
      </c>
      <c r="C370" s="131" t="inlineStr">
        <is>
          <t>CÜNEYT ÇIKRIKÇI - AYŞE AVCU</t>
        </is>
      </c>
      <c r="D370" s="131" t="inlineStr">
        <is>
          <t>U034</t>
        </is>
      </c>
      <c r="E370" s="131" t="inlineStr">
        <is>
          <t>UNLU MAMÜLLER</t>
        </is>
      </c>
      <c r="F370" s="168" t="n">
        <v>0</v>
      </c>
      <c r="G370" s="168" t="n">
        <v>0</v>
      </c>
      <c r="H370" s="168" t="n">
        <v>150</v>
      </c>
      <c r="I370" s="168" t="n">
        <v>369</v>
      </c>
      <c r="J370" s="168" t="n">
        <v>0.40650406504065</v>
      </c>
      <c r="K370" s="168" t="n">
        <v>1</v>
      </c>
      <c r="L370" s="168" t="n">
        <v>1.04</v>
      </c>
      <c r="M370" s="169" t="n">
        <v>2</v>
      </c>
      <c r="N370" s="169" t="n">
        <v>2</v>
      </c>
      <c r="O370" s="168" t="n">
        <v>738</v>
      </c>
      <c r="P370" s="170" t="n">
        <v>0.95</v>
      </c>
      <c r="Q370" s="131" t="inlineStr">
        <is>
          <t>Formül</t>
        </is>
      </c>
      <c r="R370" s="169" t="n">
        <v>51</v>
      </c>
      <c r="S370" s="131" t="inlineStr">
        <is>
          <t>Yüksek</t>
        </is>
      </c>
      <c r="T370" s="169" t="n">
        <v>2</v>
      </c>
      <c r="U370" s="169" t="n">
        <v>0</v>
      </c>
      <c r="V370" s="169" t="n">
        <v>2</v>
      </c>
      <c r="W370" s="171" t="n">
        <v>141700</v>
      </c>
      <c r="X370" s="171" t="n">
        <v>115936.2</v>
      </c>
      <c r="Y370" s="171" t="n">
        <v>-25763.8</v>
      </c>
      <c r="Z370" s="142" t="inlineStr">
        <is>
          <t>Doğrudan işe alım başlatılmalı</t>
        </is>
      </c>
      <c r="AA370" s="142" t="inlineStr">
        <is>
          <t>Mağaza: TORBALI 4 | Unvan: UNLU MAMÜLLER | Yönetim normu: 0 | Mevcut: 0 | AI normu: 2 | 90 günlük tahmini açık: 2 | Öneri: Doğrudan işe alım başlatılmalı</t>
        </is>
      </c>
    </row>
    <row r="371" ht="45" customHeight="1" s="113">
      <c r="A371" s="131" t="inlineStr">
        <is>
          <t>M042</t>
        </is>
      </c>
      <c r="B371" s="131" t="inlineStr">
        <is>
          <t>TORBALI 5</t>
        </is>
      </c>
      <c r="C371" s="131" t="inlineStr">
        <is>
          <t>CÜNEYT ÇIKRIKÇI - AYŞE AVCU</t>
        </is>
      </c>
      <c r="D371" s="131" t="inlineStr">
        <is>
          <t>U015</t>
        </is>
      </c>
      <c r="E371" s="131" t="inlineStr">
        <is>
          <t>KASİYER</t>
        </is>
      </c>
      <c r="F371" s="168" t="n">
        <v>2</v>
      </c>
      <c r="G371" s="168" t="n">
        <v>4</v>
      </c>
      <c r="H371" s="168" t="n">
        <v>11095</v>
      </c>
      <c r="I371" s="168" t="n">
        <v>414</v>
      </c>
      <c r="J371" s="168" t="n">
        <v>26.7995169082126</v>
      </c>
      <c r="K371" s="168" t="n">
        <v>2</v>
      </c>
      <c r="L371" s="168" t="n">
        <v>1.06</v>
      </c>
      <c r="M371" s="169" t="n">
        <v>29</v>
      </c>
      <c r="N371" s="169" t="n">
        <v>25</v>
      </c>
      <c r="O371" s="168" t="n">
        <v>10350</v>
      </c>
      <c r="P371" s="170" t="n">
        <v>0.95</v>
      </c>
      <c r="Q371" s="131" t="inlineStr">
        <is>
          <t>Formül</t>
        </is>
      </c>
      <c r="R371" s="169" t="n">
        <v>100</v>
      </c>
      <c r="S371" s="131" t="inlineStr">
        <is>
          <t>Kritik</t>
        </is>
      </c>
      <c r="T371" s="169" t="n">
        <v>26</v>
      </c>
      <c r="U371" s="169" t="n">
        <v>0</v>
      </c>
      <c r="V371" s="169" t="n">
        <v>26</v>
      </c>
      <c r="W371" s="171" t="n">
        <v>1250600</v>
      </c>
      <c r="X371" s="171" t="n">
        <v>1023216.48</v>
      </c>
      <c r="Y371" s="171" t="n">
        <v>-227383.52</v>
      </c>
      <c r="Z371" s="142" t="inlineStr">
        <is>
          <t>Doğrudan işe alım başlatılmalı</t>
        </is>
      </c>
      <c r="AA371" s="142" t="inlineStr">
        <is>
          <t>Mağaza: TORBALI 5 | Unvan: KASİYER | Yönetim normu: 2 | Mevcut: 4 | AI normu: 29 | 90 günlük tahmini açık: 26 | Öneri: Doğrudan işe alım başlatılmalı</t>
        </is>
      </c>
    </row>
    <row r="372" ht="30" customHeight="1" s="113">
      <c r="A372" s="131" t="inlineStr">
        <is>
          <t>M042</t>
        </is>
      </c>
      <c r="B372" s="131" t="inlineStr">
        <is>
          <t>TORBALI 5</t>
        </is>
      </c>
      <c r="C372" s="131" t="inlineStr">
        <is>
          <t>CÜNEYT ÇIKRIKÇI - AYŞE AVCU</t>
        </is>
      </c>
      <c r="D372" s="131" t="inlineStr">
        <is>
          <t>U026</t>
        </is>
      </c>
      <c r="E372" s="131" t="inlineStr">
        <is>
          <t>REYON GÖREVLİSİ</t>
        </is>
      </c>
      <c r="F372" s="168" t="n">
        <v>2</v>
      </c>
      <c r="G372" s="168" t="n">
        <v>2</v>
      </c>
      <c r="H372" s="168" t="n">
        <v>439.7</v>
      </c>
      <c r="I372" s="168" t="n">
        <v>386.75</v>
      </c>
      <c r="J372" s="168" t="n">
        <v>1.13691014867486</v>
      </c>
      <c r="K372" s="168" t="n">
        <v>1</v>
      </c>
      <c r="L372" s="168" t="n">
        <v>1.06</v>
      </c>
      <c r="M372" s="169" t="n">
        <v>2</v>
      </c>
      <c r="N372" s="169" t="n">
        <v>0</v>
      </c>
      <c r="O372" s="168" t="n">
        <v>0</v>
      </c>
      <c r="P372" s="170" t="n">
        <v>0.95</v>
      </c>
      <c r="Q372" s="131" t="inlineStr">
        <is>
          <t>Formül</t>
        </is>
      </c>
      <c r="R372" s="169" t="n">
        <v>1</v>
      </c>
      <c r="S372" s="131" t="inlineStr">
        <is>
          <t>Düşük</t>
        </is>
      </c>
      <c r="T372" s="169" t="n">
        <v>1</v>
      </c>
      <c r="U372" s="169" t="n">
        <v>1</v>
      </c>
      <c r="V372" s="169" t="n">
        <v>0</v>
      </c>
      <c r="W372" s="171" t="n">
        <v>0</v>
      </c>
      <c r="X372" s="171" t="n">
        <v>36695.52</v>
      </c>
      <c r="Y372" s="171" t="n">
        <v>36695.52</v>
      </c>
      <c r="Z372" s="142" t="inlineStr">
        <is>
          <t>Transfer ile kapatılmalı</t>
        </is>
      </c>
      <c r="AA372" s="142" t="inlineStr">
        <is>
          <t>Mağaza: TORBALI 5 | Unvan: REYON GÖREVLİSİ | Yönetim normu: 2 | Mevcut: 2 | AI normu: 2 | 90 günlük tahmini açık: 1 | Öneri: Transfer ile kapatılmalı</t>
        </is>
      </c>
    </row>
    <row r="373" ht="30" customHeight="1" s="113">
      <c r="A373" s="131" t="inlineStr">
        <is>
          <t>M042</t>
        </is>
      </c>
      <c r="B373" s="131" t="inlineStr">
        <is>
          <t>TORBALI 5</t>
        </is>
      </c>
      <c r="C373" s="131" t="inlineStr">
        <is>
          <t>CÜNEYT ÇIKRIKÇI - AYŞE AVCU</t>
        </is>
      </c>
      <c r="D373" s="131" t="inlineStr">
        <is>
          <t>U042</t>
        </is>
      </c>
      <c r="E373" s="131" t="inlineStr">
        <is>
          <t>ŞARKÜTERİ</t>
        </is>
      </c>
      <c r="F373" s="168" t="n">
        <v>1</v>
      </c>
      <c r="G373" s="168" t="n">
        <v>1</v>
      </c>
      <c r="H373" s="168" t="n">
        <v>2150.5</v>
      </c>
      <c r="I373" s="168" t="n">
        <v>382.5</v>
      </c>
      <c r="J373" s="168" t="n">
        <v>5.62222222222222</v>
      </c>
      <c r="K373" s="168" t="n">
        <v>1</v>
      </c>
      <c r="L373" s="168" t="n">
        <v>1.06</v>
      </c>
      <c r="M373" s="169" t="n">
        <v>6</v>
      </c>
      <c r="N373" s="169" t="n">
        <v>5</v>
      </c>
      <c r="O373" s="168" t="n">
        <v>1912.5</v>
      </c>
      <c r="P373" s="170" t="n">
        <v>0.95</v>
      </c>
      <c r="Q373" s="131" t="inlineStr">
        <is>
          <t>Formül</t>
        </is>
      </c>
      <c r="R373" s="169" t="n">
        <v>96</v>
      </c>
      <c r="S373" s="131" t="inlineStr">
        <is>
          <t>Kritik</t>
        </is>
      </c>
      <c r="T373" s="169" t="n">
        <v>6</v>
      </c>
      <c r="U373" s="169" t="n">
        <v>0</v>
      </c>
      <c r="V373" s="169" t="n">
        <v>6</v>
      </c>
      <c r="W373" s="171" t="n">
        <v>347100</v>
      </c>
      <c r="X373" s="171" t="n">
        <v>283991.4</v>
      </c>
      <c r="Y373" s="171" t="n">
        <v>-63108.6</v>
      </c>
      <c r="Z373" s="142" t="inlineStr">
        <is>
          <t>Doğrudan işe alım başlatılmalı</t>
        </is>
      </c>
      <c r="AA373" s="142" t="inlineStr">
        <is>
          <t>Mağaza: TORBALI 5 | Unvan: ŞARKÜTERİ | Yönetim normu: 1 | Mevcut: 1 | AI normu: 6 | 90 günlük tahmini açık: 6 | Öneri: Doğrudan işe alım başlatılmalı</t>
        </is>
      </c>
    </row>
    <row r="374" ht="30" customHeight="1" s="113">
      <c r="A374" s="131" t="inlineStr">
        <is>
          <t>M042</t>
        </is>
      </c>
      <c r="B374" s="131" t="inlineStr">
        <is>
          <t>TORBALI 5</t>
        </is>
      </c>
      <c r="C374" s="131" t="inlineStr">
        <is>
          <t>CÜNEYT ÇIKRIKÇI - AYŞE AVCU</t>
        </is>
      </c>
      <c r="D374" s="131" t="inlineStr">
        <is>
          <t>U013</t>
        </is>
      </c>
      <c r="E374" s="131" t="inlineStr">
        <is>
          <t>KASAP</t>
        </is>
      </c>
      <c r="F374" s="168" t="n">
        <v>1</v>
      </c>
      <c r="G374" s="168" t="n">
        <v>0</v>
      </c>
      <c r="H374" s="168" t="n">
        <v>587</v>
      </c>
      <c r="I374" s="168" t="n">
        <v>360</v>
      </c>
      <c r="J374" s="168" t="n">
        <v>1.63055555555556</v>
      </c>
      <c r="K374" s="168" t="n">
        <v>1</v>
      </c>
      <c r="L374" s="168" t="n">
        <v>1.06</v>
      </c>
      <c r="M374" s="169" t="n">
        <v>2</v>
      </c>
      <c r="N374" s="169" t="n">
        <v>2</v>
      </c>
      <c r="O374" s="168" t="n">
        <v>720</v>
      </c>
      <c r="P374" s="170" t="n">
        <v>0.95</v>
      </c>
      <c r="Q374" s="131" t="inlineStr">
        <is>
          <t>Formül</t>
        </is>
      </c>
      <c r="R374" s="169" t="n">
        <v>51</v>
      </c>
      <c r="S374" s="131" t="inlineStr">
        <is>
          <t>Yüksek</t>
        </is>
      </c>
      <c r="T374" s="169" t="n">
        <v>2</v>
      </c>
      <c r="U374" s="169" t="n">
        <v>0</v>
      </c>
      <c r="V374" s="169" t="n">
        <v>2</v>
      </c>
      <c r="W374" s="171" t="n">
        <v>83200</v>
      </c>
      <c r="X374" s="171" t="n">
        <v>68072.75999999999</v>
      </c>
      <c r="Y374" s="171" t="n">
        <v>-15127.24</v>
      </c>
      <c r="Z374" s="142" t="inlineStr">
        <is>
          <t>Doğrudan işe alım başlatılmalı</t>
        </is>
      </c>
      <c r="AA374" s="142" t="inlineStr">
        <is>
          <t>Mağaza: TORBALI 5 | Unvan: KASAP | Yönetim normu: 1 | Mevcut: 0 | AI normu: 2 | 90 günlük tahmini açık: 2 | Öneri: Doğrudan işe alım başlatılmalı</t>
        </is>
      </c>
    </row>
    <row r="375" ht="30" customHeight="1" s="113">
      <c r="A375" s="131" t="inlineStr">
        <is>
          <t>M042</t>
        </is>
      </c>
      <c r="B375" s="131" t="inlineStr">
        <is>
          <t>TORBALI 5</t>
        </is>
      </c>
      <c r="C375" s="131" t="inlineStr">
        <is>
          <t>CÜNEYT ÇIKRIKÇI - AYŞE AVCU</t>
        </is>
      </c>
      <c r="D375" s="131" t="inlineStr">
        <is>
          <t>U017</t>
        </is>
      </c>
      <c r="E375" s="131" t="inlineStr">
        <is>
          <t>MANAV</t>
        </is>
      </c>
      <c r="F375" s="168" t="n">
        <v>2</v>
      </c>
      <c r="G375" s="168" t="n">
        <v>0</v>
      </c>
      <c r="H375" s="168" t="n">
        <v>75</v>
      </c>
      <c r="I375" s="168" t="n">
        <v>386.75</v>
      </c>
      <c r="J375" s="168" t="n">
        <v>0.193923723335488</v>
      </c>
      <c r="K375" s="168" t="n">
        <v>1</v>
      </c>
      <c r="L375" s="168" t="n">
        <v>1.06</v>
      </c>
      <c r="M375" s="169" t="n">
        <v>2</v>
      </c>
      <c r="N375" s="169" t="n">
        <v>2</v>
      </c>
      <c r="O375" s="168" t="n">
        <v>773.5</v>
      </c>
      <c r="P375" s="170" t="n">
        <v>0.95</v>
      </c>
      <c r="Q375" s="131" t="inlineStr">
        <is>
          <t>Formül</t>
        </is>
      </c>
      <c r="R375" s="169" t="n">
        <v>51</v>
      </c>
      <c r="S375" s="131" t="inlineStr">
        <is>
          <t>Yüksek</t>
        </is>
      </c>
      <c r="T375" s="169" t="n">
        <v>2</v>
      </c>
      <c r="U375" s="169" t="n">
        <v>2</v>
      </c>
      <c r="V375" s="169" t="n">
        <v>0</v>
      </c>
      <c r="W375" s="171" t="n">
        <v>0</v>
      </c>
      <c r="X375" s="171" t="n">
        <v>89345.52</v>
      </c>
      <c r="Y375" s="171" t="n">
        <v>89345.52</v>
      </c>
      <c r="Z375" s="142" t="inlineStr">
        <is>
          <t>Transfer ile kapatılmalı</t>
        </is>
      </c>
      <c r="AA375" s="142" t="inlineStr">
        <is>
          <t>Mağaza: TORBALI 5 | Unvan: MANAV | Yönetim normu: 2 | Mevcut: 0 | AI normu: 2 | 90 günlük tahmini açık: 2 | Öneri: Transfer ile kapatılmalı</t>
        </is>
      </c>
    </row>
    <row r="376" ht="45" customHeight="1" s="113">
      <c r="A376" s="131" t="inlineStr">
        <is>
          <t>M042</t>
        </is>
      </c>
      <c r="B376" s="131" t="inlineStr">
        <is>
          <t>TORBALI 5</t>
        </is>
      </c>
      <c r="C376" s="131" t="inlineStr">
        <is>
          <t>CÜNEYT ÇIKRIKÇI - AYŞE AVCU</t>
        </is>
      </c>
      <c r="D376" s="131" t="inlineStr">
        <is>
          <t>U023</t>
        </is>
      </c>
      <c r="E376" s="131" t="inlineStr">
        <is>
          <t>ONLİNE TOPLAYICI</t>
        </is>
      </c>
      <c r="F376" s="168" t="n">
        <v>0</v>
      </c>
      <c r="G376" s="168" t="n">
        <v>0</v>
      </c>
      <c r="H376" s="168" t="n">
        <v>504</v>
      </c>
      <c r="I376" s="168" t="n">
        <v>404.8</v>
      </c>
      <c r="J376" s="168" t="n">
        <v>1.24505928853755</v>
      </c>
      <c r="K376" s="168" t="n">
        <v>1</v>
      </c>
      <c r="L376" s="168" t="n">
        <v>1.06</v>
      </c>
      <c r="M376" s="169" t="n">
        <v>2</v>
      </c>
      <c r="N376" s="169" t="n">
        <v>2</v>
      </c>
      <c r="O376" s="168" t="n">
        <v>809.6</v>
      </c>
      <c r="P376" s="170" t="n">
        <v>0.95</v>
      </c>
      <c r="Q376" s="131" t="inlineStr">
        <is>
          <t>Formül</t>
        </is>
      </c>
      <c r="R376" s="169" t="n">
        <v>51</v>
      </c>
      <c r="S376" s="131" t="inlineStr">
        <is>
          <t>Yüksek</t>
        </is>
      </c>
      <c r="T376" s="169" t="n">
        <v>2</v>
      </c>
      <c r="U376" s="169" t="n">
        <v>0</v>
      </c>
      <c r="V376" s="169" t="n">
        <v>2</v>
      </c>
      <c r="W376" s="171" t="n">
        <v>148200</v>
      </c>
      <c r="X376" s="171" t="n">
        <v>121254.48</v>
      </c>
      <c r="Y376" s="171" t="n">
        <v>-26945.52</v>
      </c>
      <c r="Z376" s="142" t="inlineStr">
        <is>
          <t>Doğrudan işe alım başlatılmalı</t>
        </is>
      </c>
      <c r="AA376" s="142" t="inlineStr">
        <is>
          <t>Mağaza: TORBALI 5 | Unvan: ONLİNE TOPLAYICI | Yönetim normu: 0 | Mevcut: 0 | AI normu: 2 | 90 günlük tahmini açık: 2 | Öneri: Doğrudan işe alım başlatılmalı</t>
        </is>
      </c>
    </row>
    <row r="377" ht="45" customHeight="1" s="113">
      <c r="A377" s="131" t="inlineStr">
        <is>
          <t>M042</t>
        </is>
      </c>
      <c r="B377" s="131" t="inlineStr">
        <is>
          <t>TORBALI 5</t>
        </is>
      </c>
      <c r="C377" s="131" t="inlineStr">
        <is>
          <t>CÜNEYT ÇIKRIKÇI - AYŞE AVCU</t>
        </is>
      </c>
      <c r="D377" s="131" t="inlineStr">
        <is>
          <t>U024</t>
        </is>
      </c>
      <c r="E377" s="131" t="inlineStr">
        <is>
          <t>ONLİNE ŞOFÖR</t>
        </is>
      </c>
      <c r="F377" s="168" t="n">
        <v>0</v>
      </c>
      <c r="G377" s="168" t="n">
        <v>0</v>
      </c>
      <c r="H377" s="168" t="n">
        <v>864</v>
      </c>
      <c r="I377" s="168" t="n">
        <v>369</v>
      </c>
      <c r="J377" s="168" t="n">
        <v>2.34146341463415</v>
      </c>
      <c r="K377" s="168" t="n">
        <v>1</v>
      </c>
      <c r="L377" s="168" t="n">
        <v>1.06</v>
      </c>
      <c r="M377" s="169" t="n">
        <v>3</v>
      </c>
      <c r="N377" s="169" t="n">
        <v>3</v>
      </c>
      <c r="O377" s="168" t="n">
        <v>1107</v>
      </c>
      <c r="P377" s="170" t="n">
        <v>0.95</v>
      </c>
      <c r="Q377" s="131" t="inlineStr">
        <is>
          <t>Formül</t>
        </is>
      </c>
      <c r="R377" s="169" t="n">
        <v>66</v>
      </c>
      <c r="S377" s="131" t="inlineStr">
        <is>
          <t>Yüksek</t>
        </is>
      </c>
      <c r="T377" s="169" t="n">
        <v>3</v>
      </c>
      <c r="U377" s="169" t="n">
        <v>0</v>
      </c>
      <c r="V377" s="169" t="n">
        <v>3</v>
      </c>
      <c r="W377" s="171" t="n">
        <v>232050</v>
      </c>
      <c r="X377" s="171" t="n">
        <v>189859.14</v>
      </c>
      <c r="Y377" s="171" t="n">
        <v>-42190.86</v>
      </c>
      <c r="Z377" s="142" t="inlineStr">
        <is>
          <t>Doğrudan işe alım başlatılmalı</t>
        </is>
      </c>
      <c r="AA377" s="142" t="inlineStr">
        <is>
          <t>Mağaza: TORBALI 5 | Unvan: ONLİNE ŞOFÖR | Yönetim normu: 0 | Mevcut: 0 | AI normu: 3 | 90 günlük tahmini açık: 3 | Öneri: Doğrudan işe alım başlatılmalı</t>
        </is>
      </c>
    </row>
    <row r="378" ht="30" customHeight="1" s="113">
      <c r="A378" s="131" t="inlineStr">
        <is>
          <t>M042</t>
        </is>
      </c>
      <c r="B378" s="131" t="inlineStr">
        <is>
          <t>TORBALI 5</t>
        </is>
      </c>
      <c r="C378" s="131" t="inlineStr">
        <is>
          <t>CÜNEYT ÇIKRIKÇI - AYŞE AVCU</t>
        </is>
      </c>
      <c r="D378" s="131" t="inlineStr">
        <is>
          <t>U002</t>
        </is>
      </c>
      <c r="E378" s="131" t="inlineStr">
        <is>
          <t>BAKLİYAT</t>
        </is>
      </c>
      <c r="F378" s="168" t="n">
        <v>1</v>
      </c>
      <c r="G378" s="168" t="n">
        <v>1</v>
      </c>
      <c r="H378" s="168" t="n">
        <v>32</v>
      </c>
      <c r="I378" s="168" t="n">
        <v>386.75</v>
      </c>
      <c r="J378" s="168" t="n">
        <v>0.0827407886231416</v>
      </c>
      <c r="K378" s="168" t="n">
        <v>1</v>
      </c>
      <c r="L378" s="168" t="n">
        <v>1.06</v>
      </c>
      <c r="M378" s="169" t="n">
        <v>2</v>
      </c>
      <c r="N378" s="169" t="n">
        <v>1</v>
      </c>
      <c r="O378" s="168" t="n">
        <v>386.75</v>
      </c>
      <c r="P378" s="170" t="n">
        <v>0.95</v>
      </c>
      <c r="Q378" s="131" t="inlineStr">
        <is>
          <t>Formül</t>
        </is>
      </c>
      <c r="R378" s="169" t="n">
        <v>36</v>
      </c>
      <c r="S378" s="131" t="inlineStr">
        <is>
          <t>Orta</t>
        </is>
      </c>
      <c r="T378" s="169" t="n">
        <v>2</v>
      </c>
      <c r="U378" s="169" t="n">
        <v>0</v>
      </c>
      <c r="V378" s="169" t="n">
        <v>2</v>
      </c>
      <c r="W378" s="171" t="n">
        <v>89700</v>
      </c>
      <c r="X378" s="171" t="n">
        <v>73391.03999999999</v>
      </c>
      <c r="Y378" s="171" t="n">
        <v>-16308.96</v>
      </c>
      <c r="Z378" s="142" t="inlineStr">
        <is>
          <t>Doğrudan işe alım başlatılmalı</t>
        </is>
      </c>
      <c r="AA378" s="142" t="inlineStr">
        <is>
          <t>Mağaza: TORBALI 5 | Unvan: BAKLİYAT | Yönetim normu: 1 | Mevcut: 1 | AI normu: 2 | 90 günlük tahmini açık: 2 | Öneri: Doğrudan işe alım başlatılmalı</t>
        </is>
      </c>
    </row>
    <row r="379" ht="45" customHeight="1" s="113">
      <c r="A379" s="131" t="inlineStr">
        <is>
          <t>M042</t>
        </is>
      </c>
      <c r="B379" s="131" t="inlineStr">
        <is>
          <t>TORBALI 5</t>
        </is>
      </c>
      <c r="C379" s="131" t="inlineStr">
        <is>
          <t>CÜNEYT ÇIKRIKÇI - AYŞE AVCU</t>
        </is>
      </c>
      <c r="D379" s="131" t="inlineStr">
        <is>
          <t>U034</t>
        </is>
      </c>
      <c r="E379" s="131" t="inlineStr">
        <is>
          <t>UNLU MAMÜLLER</t>
        </is>
      </c>
      <c r="F379" s="168" t="n">
        <v>0</v>
      </c>
      <c r="G379" s="168" t="n">
        <v>0</v>
      </c>
      <c r="H379" s="168" t="n">
        <v>250</v>
      </c>
      <c r="I379" s="168" t="n">
        <v>369</v>
      </c>
      <c r="J379" s="168" t="n">
        <v>0.677506775067751</v>
      </c>
      <c r="K379" s="168" t="n">
        <v>1</v>
      </c>
      <c r="L379" s="168" t="n">
        <v>1.06</v>
      </c>
      <c r="M379" s="169" t="n">
        <v>2</v>
      </c>
      <c r="N379" s="169" t="n">
        <v>2</v>
      </c>
      <c r="O379" s="168" t="n">
        <v>738</v>
      </c>
      <c r="P379" s="170" t="n">
        <v>0.95</v>
      </c>
      <c r="Q379" s="131" t="inlineStr">
        <is>
          <t>Formül</t>
        </is>
      </c>
      <c r="R379" s="169" t="n">
        <v>51</v>
      </c>
      <c r="S379" s="131" t="inlineStr">
        <is>
          <t>Yüksek</t>
        </is>
      </c>
      <c r="T379" s="169" t="n">
        <v>2</v>
      </c>
      <c r="U379" s="169" t="n">
        <v>0</v>
      </c>
      <c r="V379" s="169" t="n">
        <v>2</v>
      </c>
      <c r="W379" s="171" t="n">
        <v>141700</v>
      </c>
      <c r="X379" s="171" t="n">
        <v>115936.2</v>
      </c>
      <c r="Y379" s="171" t="n">
        <v>-25763.8</v>
      </c>
      <c r="Z379" s="142" t="inlineStr">
        <is>
          <t>Doğrudan işe alım başlatılmalı</t>
        </is>
      </c>
      <c r="AA379" s="142" t="inlineStr">
        <is>
          <t>Mağaza: TORBALI 5 | Unvan: UNLU MAMÜLLER | Yönetim normu: 0 | Mevcut: 0 | AI normu: 2 | 90 günlük tahmini açık: 2 | Öneri: Doğrudan işe alım başlatılmalı</t>
        </is>
      </c>
    </row>
    <row r="380" ht="30" customHeight="1" s="113">
      <c r="A380" s="131" t="inlineStr">
        <is>
          <t>M043</t>
        </is>
      </c>
      <c r="B380" s="131" t="inlineStr">
        <is>
          <t>YAPICIOĞLU</t>
        </is>
      </c>
      <c r="C380" s="131" t="inlineStr">
        <is>
          <t>ERTAN TEKİ</t>
        </is>
      </c>
      <c r="D380" s="131" t="inlineStr">
        <is>
          <t>U015</t>
        </is>
      </c>
      <c r="E380" s="131" t="inlineStr">
        <is>
          <t>KASİYER</t>
        </is>
      </c>
      <c r="F380" s="168" t="n">
        <v>2</v>
      </c>
      <c r="G380" s="168" t="n">
        <v>2</v>
      </c>
      <c r="H380" s="168" t="n">
        <v>3855</v>
      </c>
      <c r="I380" s="168" t="n">
        <v>414</v>
      </c>
      <c r="J380" s="168" t="n">
        <v>9.311594202898551</v>
      </c>
      <c r="K380" s="168" t="n">
        <v>2</v>
      </c>
      <c r="L380" s="168" t="n">
        <v>1.07</v>
      </c>
      <c r="M380" s="169" t="n">
        <v>10</v>
      </c>
      <c r="N380" s="169" t="n">
        <v>8</v>
      </c>
      <c r="O380" s="168" t="n">
        <v>3312</v>
      </c>
      <c r="P380" s="170" t="n">
        <v>0.95</v>
      </c>
      <c r="Q380" s="131" t="inlineStr">
        <is>
          <t>Formül</t>
        </is>
      </c>
      <c r="R380" s="169" t="n">
        <v>100</v>
      </c>
      <c r="S380" s="131" t="inlineStr">
        <is>
          <t>Kritik</t>
        </is>
      </c>
      <c r="T380" s="169" t="n">
        <v>9</v>
      </c>
      <c r="U380" s="169" t="n">
        <v>0</v>
      </c>
      <c r="V380" s="169" t="n">
        <v>9</v>
      </c>
      <c r="W380" s="171" t="n">
        <v>432900</v>
      </c>
      <c r="X380" s="171" t="n">
        <v>354190.32</v>
      </c>
      <c r="Y380" s="171" t="n">
        <v>-78709.67999999999</v>
      </c>
      <c r="Z380" s="142" t="inlineStr">
        <is>
          <t>Doğrudan işe alım başlatılmalı</t>
        </is>
      </c>
      <c r="AA380" s="142" t="inlineStr">
        <is>
          <t>Mağaza: YAPICIOĞLU | Unvan: KASİYER | Yönetim normu: 2 | Mevcut: 2 | AI normu: 10 | 90 günlük tahmini açık: 9 | Öneri: Doğrudan işe alım başlatılmalı</t>
        </is>
      </c>
    </row>
    <row r="381" ht="45" customHeight="1" s="113">
      <c r="A381" s="131" t="inlineStr">
        <is>
          <t>M043</t>
        </is>
      </c>
      <c r="B381" s="131" t="inlineStr">
        <is>
          <t>YAPICIOĞLU</t>
        </is>
      </c>
      <c r="C381" s="131" t="inlineStr">
        <is>
          <t>ERTAN TEKİ</t>
        </is>
      </c>
      <c r="D381" s="131" t="inlineStr">
        <is>
          <t>U026</t>
        </is>
      </c>
      <c r="E381" s="131" t="inlineStr">
        <is>
          <t>REYON GÖREVLİSİ</t>
        </is>
      </c>
      <c r="F381" s="168" t="n">
        <v>2</v>
      </c>
      <c r="G381" s="168" t="n">
        <v>2</v>
      </c>
      <c r="H381" s="168" t="n">
        <v>1189.75</v>
      </c>
      <c r="I381" s="168" t="n">
        <v>386.75</v>
      </c>
      <c r="J381" s="168" t="n">
        <v>3.07627666451196</v>
      </c>
      <c r="K381" s="168" t="n">
        <v>1</v>
      </c>
      <c r="L381" s="168" t="n">
        <v>1.07</v>
      </c>
      <c r="M381" s="169" t="n">
        <v>4</v>
      </c>
      <c r="N381" s="169" t="n">
        <v>2</v>
      </c>
      <c r="O381" s="168" t="n">
        <v>773.5</v>
      </c>
      <c r="P381" s="170" t="n">
        <v>0.95</v>
      </c>
      <c r="Q381" s="131" t="inlineStr">
        <is>
          <t>Formül</t>
        </is>
      </c>
      <c r="R381" s="169" t="n">
        <v>51</v>
      </c>
      <c r="S381" s="131" t="inlineStr">
        <is>
          <t>Yüksek</t>
        </is>
      </c>
      <c r="T381" s="169" t="n">
        <v>3</v>
      </c>
      <c r="U381" s="169" t="n">
        <v>3</v>
      </c>
      <c r="V381" s="169" t="n">
        <v>0</v>
      </c>
      <c r="W381" s="171" t="n">
        <v>0</v>
      </c>
      <c r="X381" s="171" t="n">
        <v>110086.56</v>
      </c>
      <c r="Y381" s="171" t="n">
        <v>110086.56</v>
      </c>
      <c r="Z381" s="142" t="inlineStr">
        <is>
          <t>Transfer ile kapatılmalı</t>
        </is>
      </c>
      <c r="AA381" s="142" t="inlineStr">
        <is>
          <t>Mağaza: YAPICIOĞLU | Unvan: REYON GÖREVLİSİ | Yönetim normu: 2 | Mevcut: 2 | AI normu: 4 | 90 günlük tahmini açık: 3 | Öneri: Transfer ile kapatılmalı</t>
        </is>
      </c>
    </row>
    <row r="382" ht="45" customHeight="1" s="113">
      <c r="A382" s="131" t="inlineStr">
        <is>
          <t>M043</t>
        </is>
      </c>
      <c r="B382" s="131" t="inlineStr">
        <is>
          <t>YAPICIOĞLU</t>
        </is>
      </c>
      <c r="C382" s="131" t="inlineStr">
        <is>
          <t>ERTAN TEKİ</t>
        </is>
      </c>
      <c r="D382" s="131" t="inlineStr">
        <is>
          <t>U042</t>
        </is>
      </c>
      <c r="E382" s="131" t="inlineStr">
        <is>
          <t>ŞARKÜTERİ</t>
        </is>
      </c>
      <c r="F382" s="168" t="n">
        <v>1</v>
      </c>
      <c r="G382" s="168" t="n">
        <v>0</v>
      </c>
      <c r="H382" s="168" t="n">
        <v>926</v>
      </c>
      <c r="I382" s="168" t="n">
        <v>382.5</v>
      </c>
      <c r="J382" s="168" t="n">
        <v>2.42091503267974</v>
      </c>
      <c r="K382" s="168" t="n">
        <v>1</v>
      </c>
      <c r="L382" s="168" t="n">
        <v>1.07</v>
      </c>
      <c r="M382" s="169" t="n">
        <v>3</v>
      </c>
      <c r="N382" s="169" t="n">
        <v>3</v>
      </c>
      <c r="O382" s="168" t="n">
        <v>1147.5</v>
      </c>
      <c r="P382" s="170" t="n">
        <v>0.95</v>
      </c>
      <c r="Q382" s="131" t="inlineStr">
        <is>
          <t>Formül</t>
        </is>
      </c>
      <c r="R382" s="169" t="n">
        <v>66</v>
      </c>
      <c r="S382" s="131" t="inlineStr">
        <is>
          <t>Yüksek</t>
        </is>
      </c>
      <c r="T382" s="169" t="n">
        <v>3</v>
      </c>
      <c r="U382" s="169" t="n">
        <v>0</v>
      </c>
      <c r="V382" s="169" t="n">
        <v>3</v>
      </c>
      <c r="W382" s="171" t="n">
        <v>173550</v>
      </c>
      <c r="X382" s="171" t="n">
        <v>141995.7</v>
      </c>
      <c r="Y382" s="171" t="n">
        <v>-31554.3</v>
      </c>
      <c r="Z382" s="142" t="inlineStr">
        <is>
          <t>Doğrudan işe alım başlatılmalı</t>
        </is>
      </c>
      <c r="AA382" s="142" t="inlineStr">
        <is>
          <t>Mağaza: YAPICIOĞLU | Unvan: ŞARKÜTERİ | Yönetim normu: 1 | Mevcut: 0 | AI normu: 3 | 90 günlük tahmini açık: 3 | Öneri: Doğrudan işe alım başlatılmalı</t>
        </is>
      </c>
    </row>
    <row r="383" ht="30" customHeight="1" s="113">
      <c r="A383" s="131" t="inlineStr">
        <is>
          <t>M043</t>
        </is>
      </c>
      <c r="B383" s="131" t="inlineStr">
        <is>
          <t>YAPICIOĞLU</t>
        </is>
      </c>
      <c r="C383" s="131" t="inlineStr">
        <is>
          <t>ERTAN TEKİ</t>
        </is>
      </c>
      <c r="D383" s="131" t="inlineStr">
        <is>
          <t>U013</t>
        </is>
      </c>
      <c r="E383" s="131" t="inlineStr">
        <is>
          <t>KASAP</t>
        </is>
      </c>
      <c r="F383" s="168" t="n">
        <v>1</v>
      </c>
      <c r="G383" s="168" t="n">
        <v>1</v>
      </c>
      <c r="H383" s="168" t="n">
        <v>282.5</v>
      </c>
      <c r="I383" s="168" t="n">
        <v>360</v>
      </c>
      <c r="J383" s="168" t="n">
        <v>0.784722222222222</v>
      </c>
      <c r="K383" s="168" t="n">
        <v>1</v>
      </c>
      <c r="L383" s="168" t="n">
        <v>1.07</v>
      </c>
      <c r="M383" s="169" t="n">
        <v>2</v>
      </c>
      <c r="N383" s="169" t="n">
        <v>1</v>
      </c>
      <c r="O383" s="168" t="n">
        <v>360</v>
      </c>
      <c r="P383" s="170" t="n">
        <v>0.95</v>
      </c>
      <c r="Q383" s="131" t="inlineStr">
        <is>
          <t>Formül</t>
        </is>
      </c>
      <c r="R383" s="169" t="n">
        <v>36</v>
      </c>
      <c r="S383" s="131" t="inlineStr">
        <is>
          <t>Orta</t>
        </is>
      </c>
      <c r="T383" s="169" t="n">
        <v>2</v>
      </c>
      <c r="U383" s="169" t="n">
        <v>0</v>
      </c>
      <c r="V383" s="169" t="n">
        <v>2</v>
      </c>
      <c r="W383" s="171" t="n">
        <v>83200</v>
      </c>
      <c r="X383" s="171" t="n">
        <v>68072.75999999999</v>
      </c>
      <c r="Y383" s="171" t="n">
        <v>-15127.24</v>
      </c>
      <c r="Z383" s="142" t="inlineStr">
        <is>
          <t>Doğrudan işe alım başlatılmalı</t>
        </is>
      </c>
      <c r="AA383" s="142" t="inlineStr">
        <is>
          <t>Mağaza: YAPICIOĞLU | Unvan: KASAP | Yönetim normu: 1 | Mevcut: 1 | AI normu: 2 | 90 günlük tahmini açık: 2 | Öneri: Doğrudan işe alım başlatılmalı</t>
        </is>
      </c>
    </row>
    <row r="384" ht="30" customHeight="1" s="113">
      <c r="A384" s="131" t="inlineStr">
        <is>
          <t>M043</t>
        </is>
      </c>
      <c r="B384" s="131" t="inlineStr">
        <is>
          <t>YAPICIOĞLU</t>
        </is>
      </c>
      <c r="C384" s="131" t="inlineStr">
        <is>
          <t>ERTAN TEKİ</t>
        </is>
      </c>
      <c r="D384" s="131" t="inlineStr">
        <is>
          <t>U017</t>
        </is>
      </c>
      <c r="E384" s="131" t="inlineStr">
        <is>
          <t>MANAV</t>
        </is>
      </c>
      <c r="F384" s="168" t="n">
        <v>3</v>
      </c>
      <c r="G384" s="168" t="n">
        <v>1</v>
      </c>
      <c r="H384" s="168" t="n">
        <v>203.8</v>
      </c>
      <c r="I384" s="168" t="n">
        <v>386.75</v>
      </c>
      <c r="J384" s="168" t="n">
        <v>0.526955397543633</v>
      </c>
      <c r="K384" s="168" t="n">
        <v>1</v>
      </c>
      <c r="L384" s="168" t="n">
        <v>1.07</v>
      </c>
      <c r="M384" s="169" t="n">
        <v>2</v>
      </c>
      <c r="N384" s="169" t="n">
        <v>1</v>
      </c>
      <c r="O384" s="168" t="n">
        <v>386.75</v>
      </c>
      <c r="P384" s="170" t="n">
        <v>0.95</v>
      </c>
      <c r="Q384" s="131" t="inlineStr">
        <is>
          <t>Formül</t>
        </is>
      </c>
      <c r="R384" s="169" t="n">
        <v>36</v>
      </c>
      <c r="S384" s="131" t="inlineStr">
        <is>
          <t>Orta</t>
        </is>
      </c>
      <c r="T384" s="169" t="n">
        <v>2</v>
      </c>
      <c r="U384" s="169" t="n">
        <v>2</v>
      </c>
      <c r="V384" s="169" t="n">
        <v>0</v>
      </c>
      <c r="W384" s="171" t="n">
        <v>0</v>
      </c>
      <c r="X384" s="171" t="n">
        <v>89345.52</v>
      </c>
      <c r="Y384" s="171" t="n">
        <v>89345.52</v>
      </c>
      <c r="Z384" s="142" t="inlineStr">
        <is>
          <t>Transfer ile kapatılmalı</t>
        </is>
      </c>
      <c r="AA384" s="142" t="inlineStr">
        <is>
          <t>Mağaza: YAPICIOĞLU | Unvan: MANAV | Yönetim normu: 3 | Mevcut: 1 | AI normu: 2 | 90 günlük tahmini açık: 2 | Öneri: Transfer ile kapatılmalı</t>
        </is>
      </c>
    </row>
    <row r="385" ht="45" customHeight="1" s="113">
      <c r="A385" s="131" t="inlineStr">
        <is>
          <t>M043</t>
        </is>
      </c>
      <c r="B385" s="131" t="inlineStr">
        <is>
          <t>YAPICIOĞLU</t>
        </is>
      </c>
      <c r="C385" s="131" t="inlineStr">
        <is>
          <t>ERTAN TEKİ</t>
        </is>
      </c>
      <c r="D385" s="131" t="inlineStr">
        <is>
          <t>U023</t>
        </is>
      </c>
      <c r="E385" s="131" t="inlineStr">
        <is>
          <t>ONLİNE TOPLAYICI</t>
        </is>
      </c>
      <c r="F385" s="168" t="n">
        <v>0</v>
      </c>
      <c r="G385" s="168" t="n">
        <v>0</v>
      </c>
      <c r="H385" s="168" t="n">
        <v>700</v>
      </c>
      <c r="I385" s="168" t="n">
        <v>404.8</v>
      </c>
      <c r="J385" s="168" t="n">
        <v>1.72924901185771</v>
      </c>
      <c r="K385" s="168" t="n">
        <v>1</v>
      </c>
      <c r="L385" s="168" t="n">
        <v>1.07</v>
      </c>
      <c r="M385" s="169" t="n">
        <v>2</v>
      </c>
      <c r="N385" s="169" t="n">
        <v>2</v>
      </c>
      <c r="O385" s="168" t="n">
        <v>809.6</v>
      </c>
      <c r="P385" s="170" t="n">
        <v>0.95</v>
      </c>
      <c r="Q385" s="131" t="inlineStr">
        <is>
          <t>Formül</t>
        </is>
      </c>
      <c r="R385" s="169" t="n">
        <v>51</v>
      </c>
      <c r="S385" s="131" t="inlineStr">
        <is>
          <t>Yüksek</t>
        </is>
      </c>
      <c r="T385" s="169" t="n">
        <v>2</v>
      </c>
      <c r="U385" s="169" t="n">
        <v>0</v>
      </c>
      <c r="V385" s="169" t="n">
        <v>2</v>
      </c>
      <c r="W385" s="171" t="n">
        <v>148200</v>
      </c>
      <c r="X385" s="171" t="n">
        <v>121254.48</v>
      </c>
      <c r="Y385" s="171" t="n">
        <v>-26945.52</v>
      </c>
      <c r="Z385" s="142" t="inlineStr">
        <is>
          <t>Doğrudan işe alım başlatılmalı</t>
        </is>
      </c>
      <c r="AA385" s="142" t="inlineStr">
        <is>
          <t>Mağaza: YAPICIOĞLU | Unvan: ONLİNE TOPLAYICI | Yönetim normu: 0 | Mevcut: 0 | AI normu: 2 | 90 günlük tahmini açık: 2 | Öneri: Doğrudan işe alım başlatılmalı</t>
        </is>
      </c>
    </row>
    <row r="386" ht="45" customHeight="1" s="113">
      <c r="A386" s="131" t="inlineStr">
        <is>
          <t>M043</t>
        </is>
      </c>
      <c r="B386" s="131" t="inlineStr">
        <is>
          <t>YAPICIOĞLU</t>
        </is>
      </c>
      <c r="C386" s="131" t="inlineStr">
        <is>
          <t>ERTAN TEKİ</t>
        </is>
      </c>
      <c r="D386" s="131" t="inlineStr">
        <is>
          <t>U024</t>
        </is>
      </c>
      <c r="E386" s="131" t="inlineStr">
        <is>
          <t>ONLİNE ŞOFÖR</t>
        </is>
      </c>
      <c r="F386" s="168" t="n">
        <v>0</v>
      </c>
      <c r="G386" s="168" t="n">
        <v>0</v>
      </c>
      <c r="H386" s="168" t="n">
        <v>1200</v>
      </c>
      <c r="I386" s="168" t="n">
        <v>369</v>
      </c>
      <c r="J386" s="168" t="n">
        <v>3.2520325203252</v>
      </c>
      <c r="K386" s="168" t="n">
        <v>1</v>
      </c>
      <c r="L386" s="168" t="n">
        <v>1.07</v>
      </c>
      <c r="M386" s="169" t="n">
        <v>4</v>
      </c>
      <c r="N386" s="169" t="n">
        <v>4</v>
      </c>
      <c r="O386" s="168" t="n">
        <v>1476</v>
      </c>
      <c r="P386" s="170" t="n">
        <v>0.95</v>
      </c>
      <c r="Q386" s="131" t="inlineStr">
        <is>
          <t>Formül</t>
        </is>
      </c>
      <c r="R386" s="169" t="n">
        <v>81</v>
      </c>
      <c r="S386" s="131" t="inlineStr">
        <is>
          <t>Kritik</t>
        </is>
      </c>
      <c r="T386" s="169" t="n">
        <v>4</v>
      </c>
      <c r="U386" s="169" t="n">
        <v>0</v>
      </c>
      <c r="V386" s="169" t="n">
        <v>4</v>
      </c>
      <c r="W386" s="171" t="n">
        <v>309400</v>
      </c>
      <c r="X386" s="171" t="n">
        <v>253145.52</v>
      </c>
      <c r="Y386" s="171" t="n">
        <v>-56254.48</v>
      </c>
      <c r="Z386" s="142" t="inlineStr">
        <is>
          <t>Doğrudan işe alım başlatılmalı</t>
        </is>
      </c>
      <c r="AA386" s="142" t="inlineStr">
        <is>
          <t>Mağaza: YAPICIOĞLU | Unvan: ONLİNE ŞOFÖR | Yönetim normu: 0 | Mevcut: 0 | AI normu: 4 | 90 günlük tahmini açık: 4 | Öneri: Doğrudan işe alım başlatılmalı</t>
        </is>
      </c>
    </row>
    <row r="387" ht="30" customHeight="1" s="113">
      <c r="A387" s="131" t="inlineStr">
        <is>
          <t>M043</t>
        </is>
      </c>
      <c r="B387" s="131" t="inlineStr">
        <is>
          <t>YAPICIOĞLU</t>
        </is>
      </c>
      <c r="C387" s="131" t="inlineStr">
        <is>
          <t>ERTAN TEKİ</t>
        </is>
      </c>
      <c r="D387" s="131" t="inlineStr">
        <is>
          <t>U002</t>
        </is>
      </c>
      <c r="E387" s="131" t="inlineStr">
        <is>
          <t>BAKLİYAT</t>
        </is>
      </c>
      <c r="F387" s="168" t="n">
        <v>1</v>
      </c>
      <c r="G387" s="168" t="n">
        <v>1</v>
      </c>
      <c r="H387" s="168" t="n">
        <v>86</v>
      </c>
      <c r="I387" s="168" t="n">
        <v>386.75</v>
      </c>
      <c r="J387" s="168" t="n">
        <v>0.222365869424693</v>
      </c>
      <c r="K387" s="168" t="n">
        <v>1</v>
      </c>
      <c r="L387" s="168" t="n">
        <v>1.07</v>
      </c>
      <c r="M387" s="169" t="n">
        <v>2</v>
      </c>
      <c r="N387" s="169" t="n">
        <v>1</v>
      </c>
      <c r="O387" s="168" t="n">
        <v>386.75</v>
      </c>
      <c r="P387" s="170" t="n">
        <v>0.95</v>
      </c>
      <c r="Q387" s="131" t="inlineStr">
        <is>
          <t>Formül</t>
        </is>
      </c>
      <c r="R387" s="169" t="n">
        <v>36</v>
      </c>
      <c r="S387" s="131" t="inlineStr">
        <is>
          <t>Orta</t>
        </is>
      </c>
      <c r="T387" s="169" t="n">
        <v>2</v>
      </c>
      <c r="U387" s="169" t="n">
        <v>0</v>
      </c>
      <c r="V387" s="169" t="n">
        <v>2</v>
      </c>
      <c r="W387" s="171" t="n">
        <v>89700</v>
      </c>
      <c r="X387" s="171" t="n">
        <v>73391.03999999999</v>
      </c>
      <c r="Y387" s="171" t="n">
        <v>-16308.96</v>
      </c>
      <c r="Z387" s="142" t="inlineStr">
        <is>
          <t>Doğrudan işe alım başlatılmalı</t>
        </is>
      </c>
      <c r="AA387" s="142" t="inlineStr">
        <is>
          <t>Mağaza: YAPICIOĞLU | Unvan: BAKLİYAT | Yönetim normu: 1 | Mevcut: 1 | AI normu: 2 | 90 günlük tahmini açık: 2 | Öneri: Doğrudan işe alım başlatılmalı</t>
        </is>
      </c>
    </row>
    <row r="388" ht="45" customHeight="1" s="113">
      <c r="A388" s="131" t="inlineStr">
        <is>
          <t>M043</t>
        </is>
      </c>
      <c r="B388" s="131" t="inlineStr">
        <is>
          <t>YAPICIOĞLU</t>
        </is>
      </c>
      <c r="C388" s="131" t="inlineStr">
        <is>
          <t>ERTAN TEKİ</t>
        </is>
      </c>
      <c r="D388" s="131" t="inlineStr">
        <is>
          <t>U034</t>
        </is>
      </c>
      <c r="E388" s="131" t="inlineStr">
        <is>
          <t>UNLU MAMÜLLER</t>
        </is>
      </c>
      <c r="F388" s="168" t="n">
        <v>0</v>
      </c>
      <c r="G388" s="168" t="n">
        <v>0</v>
      </c>
      <c r="H388" s="168" t="n">
        <v>100</v>
      </c>
      <c r="I388" s="168" t="n">
        <v>369</v>
      </c>
      <c r="J388" s="168" t="n">
        <v>0.2710027100271</v>
      </c>
      <c r="K388" s="168" t="n">
        <v>1</v>
      </c>
      <c r="L388" s="168" t="n">
        <v>1.07</v>
      </c>
      <c r="M388" s="169" t="n">
        <v>2</v>
      </c>
      <c r="N388" s="169" t="n">
        <v>2</v>
      </c>
      <c r="O388" s="168" t="n">
        <v>738</v>
      </c>
      <c r="P388" s="170" t="n">
        <v>0.95</v>
      </c>
      <c r="Q388" s="131" t="inlineStr">
        <is>
          <t>Formül</t>
        </is>
      </c>
      <c r="R388" s="169" t="n">
        <v>51</v>
      </c>
      <c r="S388" s="131" t="inlineStr">
        <is>
          <t>Yüksek</t>
        </is>
      </c>
      <c r="T388" s="169" t="n">
        <v>2</v>
      </c>
      <c r="U388" s="169" t="n">
        <v>0</v>
      </c>
      <c r="V388" s="169" t="n">
        <v>2</v>
      </c>
      <c r="W388" s="171" t="n">
        <v>141700</v>
      </c>
      <c r="X388" s="171" t="n">
        <v>115936.2</v>
      </c>
      <c r="Y388" s="171" t="n">
        <v>-25763.8</v>
      </c>
      <c r="Z388" s="142" t="inlineStr">
        <is>
          <t>Doğrudan işe alım başlatılmalı</t>
        </is>
      </c>
      <c r="AA388" s="142" t="inlineStr">
        <is>
          <t>Mağaza: YAPICIOĞLU | Unvan: UNLU MAMÜLLER | Yönetim normu: 0 | Mevcut: 0 | AI normu: 2 | 90 günlük tahmini açık: 2 | Öneri: Doğrudan işe alım başlatılmalı</t>
        </is>
      </c>
    </row>
    <row r="389" ht="30" customHeight="1" s="113">
      <c r="A389" s="131" t="inlineStr">
        <is>
          <t>M044</t>
        </is>
      </c>
      <c r="B389" s="131" t="inlineStr">
        <is>
          <t>YEŞİLOVA</t>
        </is>
      </c>
      <c r="C389" s="131" t="inlineStr">
        <is>
          <t>DERYA YARDIMCI</t>
        </is>
      </c>
      <c r="D389" s="131" t="inlineStr">
        <is>
          <t>U015</t>
        </is>
      </c>
      <c r="E389" s="131" t="inlineStr">
        <is>
          <t>KASİYER</t>
        </is>
      </c>
      <c r="F389" s="168" t="n">
        <v>3</v>
      </c>
      <c r="G389" s="168" t="n">
        <v>4</v>
      </c>
      <c r="H389" s="168" t="n">
        <v>1630</v>
      </c>
      <c r="I389" s="168" t="n">
        <v>414</v>
      </c>
      <c r="J389" s="168" t="n">
        <v>3.93719806763285</v>
      </c>
      <c r="K389" s="168" t="n">
        <v>2</v>
      </c>
      <c r="L389" s="168" t="n">
        <v>1.09</v>
      </c>
      <c r="M389" s="169" t="n">
        <v>5</v>
      </c>
      <c r="N389" s="169" t="n">
        <v>1</v>
      </c>
      <c r="O389" s="168" t="n">
        <v>414</v>
      </c>
      <c r="P389" s="170" t="n">
        <v>0.95</v>
      </c>
      <c r="Q389" s="131" t="inlineStr">
        <is>
          <t>Formül</t>
        </is>
      </c>
      <c r="R389" s="169" t="n">
        <v>41</v>
      </c>
      <c r="S389" s="131" t="inlineStr">
        <is>
          <t>Orta</t>
        </is>
      </c>
      <c r="T389" s="169" t="n">
        <v>2</v>
      </c>
      <c r="U389" s="169" t="n">
        <v>0</v>
      </c>
      <c r="V389" s="169" t="n">
        <v>2</v>
      </c>
      <c r="W389" s="171" t="n">
        <v>96200</v>
      </c>
      <c r="X389" s="171" t="n">
        <v>78708.96000000001</v>
      </c>
      <c r="Y389" s="171" t="n">
        <v>-17491.04</v>
      </c>
      <c r="Z389" s="142" t="inlineStr">
        <is>
          <t>Doğrudan işe alım başlatılmalı</t>
        </is>
      </c>
      <c r="AA389" s="142" t="inlineStr">
        <is>
          <t>Mağaza: YEŞİLOVA | Unvan: KASİYER | Yönetim normu: 3 | Mevcut: 4 | AI normu: 5 | 90 günlük tahmini açık: 2 | Öneri: Doğrudan işe alım başlatılmalı</t>
        </is>
      </c>
    </row>
    <row r="390" ht="30" customHeight="1" s="113">
      <c r="A390" s="131" t="inlineStr">
        <is>
          <t>M044</t>
        </is>
      </c>
      <c r="B390" s="131" t="inlineStr">
        <is>
          <t>YEŞİLOVA</t>
        </is>
      </c>
      <c r="C390" s="131" t="inlineStr">
        <is>
          <t>DERYA YARDIMCI</t>
        </is>
      </c>
      <c r="D390" s="131" t="inlineStr">
        <is>
          <t>U026</t>
        </is>
      </c>
      <c r="E390" s="131" t="inlineStr">
        <is>
          <t>REYON GÖREVLİSİ</t>
        </is>
      </c>
      <c r="F390" s="168" t="n">
        <v>3</v>
      </c>
      <c r="G390" s="168" t="n">
        <v>2</v>
      </c>
      <c r="H390" s="168" t="n">
        <v>900.9</v>
      </c>
      <c r="I390" s="168" t="n">
        <v>386.75</v>
      </c>
      <c r="J390" s="168" t="n">
        <v>2.32941176470588</v>
      </c>
      <c r="K390" s="168" t="n">
        <v>1</v>
      </c>
      <c r="L390" s="168" t="n">
        <v>1.09</v>
      </c>
      <c r="M390" s="169" t="n">
        <v>3</v>
      </c>
      <c r="N390" s="169" t="n">
        <v>1</v>
      </c>
      <c r="O390" s="168" t="n">
        <v>386.75</v>
      </c>
      <c r="P390" s="170" t="n">
        <v>0.95</v>
      </c>
      <c r="Q390" s="131" t="inlineStr">
        <is>
          <t>Formül</t>
        </is>
      </c>
      <c r="R390" s="169" t="n">
        <v>36</v>
      </c>
      <c r="S390" s="131" t="inlineStr">
        <is>
          <t>Orta</t>
        </is>
      </c>
      <c r="T390" s="169" t="n">
        <v>2</v>
      </c>
      <c r="U390" s="169" t="n">
        <v>2</v>
      </c>
      <c r="V390" s="169" t="n">
        <v>0</v>
      </c>
      <c r="W390" s="171" t="n">
        <v>0</v>
      </c>
      <c r="X390" s="171" t="n">
        <v>73391.03999999999</v>
      </c>
      <c r="Y390" s="171" t="n">
        <v>73391.03999999999</v>
      </c>
      <c r="Z390" s="142" t="inlineStr">
        <is>
          <t>Transfer ile kapatılmalı</t>
        </is>
      </c>
      <c r="AA390" s="142" t="inlineStr">
        <is>
          <t>Mağaza: YEŞİLOVA | Unvan: REYON GÖREVLİSİ | Yönetim normu: 3 | Mevcut: 2 | AI normu: 3 | 90 günlük tahmini açık: 2 | Öneri: Transfer ile kapatılmalı</t>
        </is>
      </c>
    </row>
    <row r="391" ht="30" customHeight="1" s="113">
      <c r="A391" s="131" t="inlineStr">
        <is>
          <t>M044</t>
        </is>
      </c>
      <c r="B391" s="131" t="inlineStr">
        <is>
          <t>YEŞİLOVA</t>
        </is>
      </c>
      <c r="C391" s="131" t="inlineStr">
        <is>
          <t>DERYA YARDIMCI</t>
        </is>
      </c>
      <c r="D391" s="131" t="inlineStr">
        <is>
          <t>U042</t>
        </is>
      </c>
      <c r="E391" s="131" t="inlineStr">
        <is>
          <t>ŞARKÜTERİ</t>
        </is>
      </c>
      <c r="F391" s="168" t="n">
        <v>1</v>
      </c>
      <c r="G391" s="168" t="n">
        <v>0</v>
      </c>
      <c r="H391" s="168" t="n">
        <v>442</v>
      </c>
      <c r="I391" s="168" t="n">
        <v>382.5</v>
      </c>
      <c r="J391" s="168" t="n">
        <v>1.15555555555556</v>
      </c>
      <c r="K391" s="168" t="n">
        <v>1</v>
      </c>
      <c r="L391" s="168" t="n">
        <v>1.09</v>
      </c>
      <c r="M391" s="169" t="n">
        <v>2</v>
      </c>
      <c r="N391" s="169" t="n">
        <v>2</v>
      </c>
      <c r="O391" s="168" t="n">
        <v>765</v>
      </c>
      <c r="P391" s="170" t="n">
        <v>0.95</v>
      </c>
      <c r="Q391" s="131" t="inlineStr">
        <is>
          <t>Formül</t>
        </is>
      </c>
      <c r="R391" s="169" t="n">
        <v>51</v>
      </c>
      <c r="S391" s="131" t="inlineStr">
        <is>
          <t>Yüksek</t>
        </is>
      </c>
      <c r="T391" s="169" t="n">
        <v>2</v>
      </c>
      <c r="U391" s="169" t="n">
        <v>0</v>
      </c>
      <c r="V391" s="169" t="n">
        <v>2</v>
      </c>
      <c r="W391" s="171" t="n">
        <v>115700</v>
      </c>
      <c r="X391" s="171" t="n">
        <v>94663.8</v>
      </c>
      <c r="Y391" s="171" t="n">
        <v>-21036.2</v>
      </c>
      <c r="Z391" s="142" t="inlineStr">
        <is>
          <t>Doğrudan işe alım başlatılmalı</t>
        </is>
      </c>
      <c r="AA391" s="142" t="inlineStr">
        <is>
          <t>Mağaza: YEŞİLOVA | Unvan: ŞARKÜTERİ | Yönetim normu: 1 | Mevcut: 0 | AI normu: 2 | 90 günlük tahmini açık: 2 | Öneri: Doğrudan işe alım başlatılmalı</t>
        </is>
      </c>
    </row>
    <row r="392" ht="30" customHeight="1" s="113">
      <c r="A392" s="131" t="inlineStr">
        <is>
          <t>M044</t>
        </is>
      </c>
      <c r="B392" s="131" t="inlineStr">
        <is>
          <t>YEŞİLOVA</t>
        </is>
      </c>
      <c r="C392" s="131" t="inlineStr">
        <is>
          <t>DERYA YARDIMCI</t>
        </is>
      </c>
      <c r="D392" s="131" t="inlineStr">
        <is>
          <t>U013</t>
        </is>
      </c>
      <c r="E392" s="131" t="inlineStr">
        <is>
          <t>KASAP</t>
        </is>
      </c>
      <c r="F392" s="168" t="n">
        <v>1</v>
      </c>
      <c r="G392" s="168" t="n">
        <v>0</v>
      </c>
      <c r="H392" s="168" t="n">
        <v>163.4</v>
      </c>
      <c r="I392" s="168" t="n">
        <v>360</v>
      </c>
      <c r="J392" s="168" t="n">
        <v>0.453888888888889</v>
      </c>
      <c r="K392" s="168" t="n">
        <v>1</v>
      </c>
      <c r="L392" s="168" t="n">
        <v>1.09</v>
      </c>
      <c r="M392" s="169" t="n">
        <v>2</v>
      </c>
      <c r="N392" s="169" t="n">
        <v>2</v>
      </c>
      <c r="O392" s="168" t="n">
        <v>720</v>
      </c>
      <c r="P392" s="170" t="n">
        <v>0.95</v>
      </c>
      <c r="Q392" s="131" t="inlineStr">
        <is>
          <t>Formül</t>
        </is>
      </c>
      <c r="R392" s="169" t="n">
        <v>51</v>
      </c>
      <c r="S392" s="131" t="inlineStr">
        <is>
          <t>Yüksek</t>
        </is>
      </c>
      <c r="T392" s="169" t="n">
        <v>2</v>
      </c>
      <c r="U392" s="169" t="n">
        <v>0</v>
      </c>
      <c r="V392" s="169" t="n">
        <v>2</v>
      </c>
      <c r="W392" s="171" t="n">
        <v>83200</v>
      </c>
      <c r="X392" s="171" t="n">
        <v>68072.75999999999</v>
      </c>
      <c r="Y392" s="171" t="n">
        <v>-15127.24</v>
      </c>
      <c r="Z392" s="142" t="inlineStr">
        <is>
          <t>Doğrudan işe alım başlatılmalı</t>
        </is>
      </c>
      <c r="AA392" s="142" t="inlineStr">
        <is>
          <t>Mağaza: YEŞİLOVA | Unvan: KASAP | Yönetim normu: 1 | Mevcut: 0 | AI normu: 2 | 90 günlük tahmini açık: 2 | Öneri: Doğrudan işe alım başlatılmalı</t>
        </is>
      </c>
    </row>
    <row r="393" ht="30" customHeight="1" s="113">
      <c r="A393" s="131" t="inlineStr">
        <is>
          <t>M044</t>
        </is>
      </c>
      <c r="B393" s="131" t="inlineStr">
        <is>
          <t>YEŞİLOVA</t>
        </is>
      </c>
      <c r="C393" s="131" t="inlineStr">
        <is>
          <t>DERYA YARDIMCI</t>
        </is>
      </c>
      <c r="D393" s="131" t="inlineStr">
        <is>
          <t>U017</t>
        </is>
      </c>
      <c r="E393" s="131" t="inlineStr">
        <is>
          <t>MANAV</t>
        </is>
      </c>
      <c r="F393" s="168" t="n">
        <v>2</v>
      </c>
      <c r="G393" s="168" t="n">
        <v>1</v>
      </c>
      <c r="H393" s="168" t="n">
        <v>152.4</v>
      </c>
      <c r="I393" s="168" t="n">
        <v>386.75</v>
      </c>
      <c r="J393" s="168" t="n">
        <v>0.394053005817712</v>
      </c>
      <c r="K393" s="168" t="n">
        <v>1</v>
      </c>
      <c r="L393" s="168" t="n">
        <v>1.09</v>
      </c>
      <c r="M393" s="169" t="n">
        <v>2</v>
      </c>
      <c r="N393" s="169" t="n">
        <v>1</v>
      </c>
      <c r="O393" s="168" t="n">
        <v>386.75</v>
      </c>
      <c r="P393" s="170" t="n">
        <v>0.95</v>
      </c>
      <c r="Q393" s="131" t="inlineStr">
        <is>
          <t>Formül</t>
        </is>
      </c>
      <c r="R393" s="169" t="n">
        <v>36</v>
      </c>
      <c r="S393" s="131" t="inlineStr">
        <is>
          <t>Orta</t>
        </is>
      </c>
      <c r="T393" s="169" t="n">
        <v>2</v>
      </c>
      <c r="U393" s="169" t="n">
        <v>2</v>
      </c>
      <c r="V393" s="169" t="n">
        <v>0</v>
      </c>
      <c r="W393" s="171" t="n">
        <v>0</v>
      </c>
      <c r="X393" s="171" t="n">
        <v>89345.52</v>
      </c>
      <c r="Y393" s="171" t="n">
        <v>89345.52</v>
      </c>
      <c r="Z393" s="142" t="inlineStr">
        <is>
          <t>Transfer ile kapatılmalı</t>
        </is>
      </c>
      <c r="AA393" s="142" t="inlineStr">
        <is>
          <t>Mağaza: YEŞİLOVA | Unvan: MANAV | Yönetim normu: 2 | Mevcut: 1 | AI normu: 2 | 90 günlük tahmini açık: 2 | Öneri: Transfer ile kapatılmalı</t>
        </is>
      </c>
    </row>
    <row r="394" ht="45" customHeight="1" s="113">
      <c r="A394" s="131" t="inlineStr">
        <is>
          <t>M044</t>
        </is>
      </c>
      <c r="B394" s="131" t="inlineStr">
        <is>
          <t>YEŞİLOVA</t>
        </is>
      </c>
      <c r="C394" s="131" t="inlineStr">
        <is>
          <t>DERYA YARDIMCI</t>
        </is>
      </c>
      <c r="D394" s="131" t="inlineStr">
        <is>
          <t>U023</t>
        </is>
      </c>
      <c r="E394" s="131" t="inlineStr">
        <is>
          <t>ONLİNE TOPLAYICI</t>
        </is>
      </c>
      <c r="F394" s="168" t="n">
        <v>0</v>
      </c>
      <c r="G394" s="168" t="n">
        <v>0</v>
      </c>
      <c r="H394" s="168" t="n">
        <v>924</v>
      </c>
      <c r="I394" s="168" t="n">
        <v>404.8</v>
      </c>
      <c r="J394" s="168" t="n">
        <v>2.28260869565217</v>
      </c>
      <c r="K394" s="168" t="n">
        <v>1</v>
      </c>
      <c r="L394" s="168" t="n">
        <v>1.09</v>
      </c>
      <c r="M394" s="169" t="n">
        <v>3</v>
      </c>
      <c r="N394" s="169" t="n">
        <v>3</v>
      </c>
      <c r="O394" s="168" t="n">
        <v>1214.4</v>
      </c>
      <c r="P394" s="170" t="n">
        <v>0.95</v>
      </c>
      <c r="Q394" s="131" t="inlineStr">
        <is>
          <t>Formül</t>
        </is>
      </c>
      <c r="R394" s="169" t="n">
        <v>66</v>
      </c>
      <c r="S394" s="131" t="inlineStr">
        <is>
          <t>Yüksek</t>
        </is>
      </c>
      <c r="T394" s="169" t="n">
        <v>3</v>
      </c>
      <c r="U394" s="169" t="n">
        <v>0</v>
      </c>
      <c r="V394" s="169" t="n">
        <v>3</v>
      </c>
      <c r="W394" s="171" t="n">
        <v>222300</v>
      </c>
      <c r="X394" s="171" t="n">
        <v>181881.72</v>
      </c>
      <c r="Y394" s="171" t="n">
        <v>-40418.28</v>
      </c>
      <c r="Z394" s="142" t="inlineStr">
        <is>
          <t>Doğrudan işe alım başlatılmalı</t>
        </is>
      </c>
      <c r="AA394" s="142" t="inlineStr">
        <is>
          <t>Mağaza: YEŞİLOVA | Unvan: ONLİNE TOPLAYICI | Yönetim normu: 0 | Mevcut: 0 | AI normu: 3 | 90 günlük tahmini açık: 3 | Öneri: Doğrudan işe alım başlatılmalı</t>
        </is>
      </c>
    </row>
    <row r="395" ht="45" customHeight="1" s="113">
      <c r="A395" s="131" t="inlineStr">
        <is>
          <t>M044</t>
        </is>
      </c>
      <c r="B395" s="131" t="inlineStr">
        <is>
          <t>YEŞİLOVA</t>
        </is>
      </c>
      <c r="C395" s="131" t="inlineStr">
        <is>
          <t>DERYA YARDIMCI</t>
        </is>
      </c>
      <c r="D395" s="131" t="inlineStr">
        <is>
          <t>U024</t>
        </is>
      </c>
      <c r="E395" s="131" t="inlineStr">
        <is>
          <t>ONLİNE ŞOFÖR</t>
        </is>
      </c>
      <c r="F395" s="168" t="n">
        <v>0</v>
      </c>
      <c r="G395" s="168" t="n">
        <v>0</v>
      </c>
      <c r="H395" s="168" t="n">
        <v>1584</v>
      </c>
      <c r="I395" s="168" t="n">
        <v>369</v>
      </c>
      <c r="J395" s="168" t="n">
        <v>4.29268292682927</v>
      </c>
      <c r="K395" s="168" t="n">
        <v>1</v>
      </c>
      <c r="L395" s="168" t="n">
        <v>1.09</v>
      </c>
      <c r="M395" s="169" t="n">
        <v>5</v>
      </c>
      <c r="N395" s="169" t="n">
        <v>5</v>
      </c>
      <c r="O395" s="168" t="n">
        <v>1845</v>
      </c>
      <c r="P395" s="170" t="n">
        <v>0.95</v>
      </c>
      <c r="Q395" s="131" t="inlineStr">
        <is>
          <t>Formül</t>
        </is>
      </c>
      <c r="R395" s="169" t="n">
        <v>96</v>
      </c>
      <c r="S395" s="131" t="inlineStr">
        <is>
          <t>Kritik</t>
        </is>
      </c>
      <c r="T395" s="169" t="n">
        <v>5</v>
      </c>
      <c r="U395" s="169" t="n">
        <v>0</v>
      </c>
      <c r="V395" s="169" t="n">
        <v>5</v>
      </c>
      <c r="W395" s="171" t="n">
        <v>386750</v>
      </c>
      <c r="X395" s="171" t="n">
        <v>316431.9</v>
      </c>
      <c r="Y395" s="171" t="n">
        <v>-70318.10000000001</v>
      </c>
      <c r="Z395" s="142" t="inlineStr">
        <is>
          <t>Doğrudan işe alım başlatılmalı</t>
        </is>
      </c>
      <c r="AA395" s="142" t="inlineStr">
        <is>
          <t>Mağaza: YEŞİLOVA | Unvan: ONLİNE ŞOFÖR | Yönetim normu: 0 | Mevcut: 0 | AI normu: 5 | 90 günlük tahmini açık: 5 | Öneri: Doğrudan işe alım başlatılmalı</t>
        </is>
      </c>
    </row>
    <row r="396" ht="30" customHeight="1" s="113">
      <c r="A396" s="131" t="inlineStr">
        <is>
          <t>M044</t>
        </is>
      </c>
      <c r="B396" s="131" t="inlineStr">
        <is>
          <t>YEŞİLOVA</t>
        </is>
      </c>
      <c r="C396" s="131" t="inlineStr">
        <is>
          <t>DERYA YARDIMCI</t>
        </is>
      </c>
      <c r="D396" s="131" t="inlineStr">
        <is>
          <t>U002</t>
        </is>
      </c>
      <c r="E396" s="131" t="inlineStr">
        <is>
          <t>BAKLİYAT</t>
        </is>
      </c>
      <c r="F396" s="168" t="n">
        <v>1</v>
      </c>
      <c r="G396" s="168" t="n">
        <v>1</v>
      </c>
      <c r="H396" s="168" t="n">
        <v>64</v>
      </c>
      <c r="I396" s="168" t="n">
        <v>386.75</v>
      </c>
      <c r="J396" s="168" t="n">
        <v>0.165481577246283</v>
      </c>
      <c r="K396" s="168" t="n">
        <v>1</v>
      </c>
      <c r="L396" s="168" t="n">
        <v>1.09</v>
      </c>
      <c r="M396" s="169" t="n">
        <v>2</v>
      </c>
      <c r="N396" s="169" t="n">
        <v>1</v>
      </c>
      <c r="O396" s="168" t="n">
        <v>386.75</v>
      </c>
      <c r="P396" s="170" t="n">
        <v>0.95</v>
      </c>
      <c r="Q396" s="131" t="inlineStr">
        <is>
          <t>Formül</t>
        </is>
      </c>
      <c r="R396" s="169" t="n">
        <v>36</v>
      </c>
      <c r="S396" s="131" t="inlineStr">
        <is>
          <t>Orta</t>
        </is>
      </c>
      <c r="T396" s="169" t="n">
        <v>2</v>
      </c>
      <c r="U396" s="169" t="n">
        <v>0</v>
      </c>
      <c r="V396" s="169" t="n">
        <v>2</v>
      </c>
      <c r="W396" s="171" t="n">
        <v>89700</v>
      </c>
      <c r="X396" s="171" t="n">
        <v>73391.03999999999</v>
      </c>
      <c r="Y396" s="171" t="n">
        <v>-16308.96</v>
      </c>
      <c r="Z396" s="142" t="inlineStr">
        <is>
          <t>Doğrudan işe alım başlatılmalı</t>
        </is>
      </c>
      <c r="AA396" s="142" t="inlineStr">
        <is>
          <t>Mağaza: YEŞİLOVA | Unvan: BAKLİYAT | Yönetim normu: 1 | Mevcut: 1 | AI normu: 2 | 90 günlük tahmini açık: 2 | Öneri: Doğrudan işe alım başlatılmalı</t>
        </is>
      </c>
    </row>
    <row r="397" ht="45" customHeight="1" s="113">
      <c r="A397" s="131" t="inlineStr">
        <is>
          <t>M044</t>
        </is>
      </c>
      <c r="B397" s="131" t="inlineStr">
        <is>
          <t>YEŞİLOVA</t>
        </is>
      </c>
      <c r="C397" s="131" t="inlineStr">
        <is>
          <t>DERYA YARDIMCI</t>
        </is>
      </c>
      <c r="D397" s="131" t="inlineStr">
        <is>
          <t>U034</t>
        </is>
      </c>
      <c r="E397" s="131" t="inlineStr">
        <is>
          <t>UNLU MAMÜLLER</t>
        </is>
      </c>
      <c r="F397" s="168" t="n">
        <v>0</v>
      </c>
      <c r="G397" s="168" t="n">
        <v>0</v>
      </c>
      <c r="H397" s="168" t="n">
        <v>50</v>
      </c>
      <c r="I397" s="168" t="n">
        <v>369</v>
      </c>
      <c r="J397" s="168" t="n">
        <v>0.13550135501355</v>
      </c>
      <c r="K397" s="168" t="n">
        <v>1</v>
      </c>
      <c r="L397" s="168" t="n">
        <v>1.09</v>
      </c>
      <c r="M397" s="169" t="n">
        <v>2</v>
      </c>
      <c r="N397" s="169" t="n">
        <v>2</v>
      </c>
      <c r="O397" s="168" t="n">
        <v>738</v>
      </c>
      <c r="P397" s="170" t="n">
        <v>0.95</v>
      </c>
      <c r="Q397" s="131" t="inlineStr">
        <is>
          <t>Formül</t>
        </is>
      </c>
      <c r="R397" s="169" t="n">
        <v>51</v>
      </c>
      <c r="S397" s="131" t="inlineStr">
        <is>
          <t>Yüksek</t>
        </is>
      </c>
      <c r="T397" s="169" t="n">
        <v>2</v>
      </c>
      <c r="U397" s="169" t="n">
        <v>0</v>
      </c>
      <c r="V397" s="169" t="n">
        <v>2</v>
      </c>
      <c r="W397" s="171" t="n">
        <v>141700</v>
      </c>
      <c r="X397" s="171" t="n">
        <v>115936.2</v>
      </c>
      <c r="Y397" s="171" t="n">
        <v>-25763.8</v>
      </c>
      <c r="Z397" s="142" t="inlineStr">
        <is>
          <t>Doğrudan işe alım başlatılmalı</t>
        </is>
      </c>
      <c r="AA397" s="142" t="inlineStr">
        <is>
          <t>Mağaza: YEŞİLOVA | Unvan: UNLU MAMÜLLER | Yönetim normu: 0 | Mevcut: 0 | AI normu: 2 | 90 günlük tahmini açık: 2 | Öneri: Doğrudan işe alım başlatılmalı</t>
        </is>
      </c>
    </row>
    <row r="398" ht="30" customHeight="1" s="113">
      <c r="A398" s="131" t="inlineStr">
        <is>
          <t>M045</t>
        </is>
      </c>
      <c r="B398" s="131" t="inlineStr">
        <is>
          <t>Z1  ET DEPO</t>
        </is>
      </c>
      <c r="C398" s="131" t="inlineStr">
        <is>
          <t>FARUK MALKOÇ</t>
        </is>
      </c>
      <c r="D398" s="131" t="inlineStr">
        <is>
          <t>U015</t>
        </is>
      </c>
      <c r="E398" s="131" t="inlineStr">
        <is>
          <t>KASİYER</t>
        </is>
      </c>
      <c r="F398" s="168" t="n">
        <v>0</v>
      </c>
      <c r="G398" s="168" t="n">
        <v>0</v>
      </c>
      <c r="H398" s="168" t="n">
        <v>2177</v>
      </c>
      <c r="I398" s="168" t="n">
        <v>414</v>
      </c>
      <c r="J398" s="168" t="n">
        <v>5.25845410628019</v>
      </c>
      <c r="K398" s="168" t="n">
        <v>2</v>
      </c>
      <c r="L398" s="168" t="n">
        <v>1.1</v>
      </c>
      <c r="M398" s="169" t="n">
        <v>6</v>
      </c>
      <c r="N398" s="169" t="n">
        <v>6</v>
      </c>
      <c r="O398" s="168" t="n">
        <v>2484</v>
      </c>
      <c r="P398" s="170" t="n">
        <v>0.95</v>
      </c>
      <c r="Q398" s="131" t="inlineStr">
        <is>
          <t>Formül</t>
        </is>
      </c>
      <c r="R398" s="169" t="n">
        <v>100</v>
      </c>
      <c r="S398" s="131" t="inlineStr">
        <is>
          <t>Kritik</t>
        </is>
      </c>
      <c r="T398" s="169" t="n">
        <v>6</v>
      </c>
      <c r="U398" s="169" t="n">
        <v>0</v>
      </c>
      <c r="V398" s="169" t="n">
        <v>6</v>
      </c>
      <c r="W398" s="171" t="n">
        <v>288600</v>
      </c>
      <c r="X398" s="171" t="n">
        <v>236126.88</v>
      </c>
      <c r="Y398" s="171" t="n">
        <v>-52473.12</v>
      </c>
      <c r="Z398" s="142" t="inlineStr">
        <is>
          <t>Doğrudan işe alım başlatılmalı</t>
        </is>
      </c>
      <c r="AA398" s="142" t="inlineStr">
        <is>
          <t>Mağaza: Z1  ET DEPO | Unvan: KASİYER | Yönetim normu: 0 | Mevcut: 0 | AI normu: 6 | 90 günlük tahmini açık: 6 | Öneri: Doğrudan işe alım başlatılmalı</t>
        </is>
      </c>
    </row>
    <row r="399" ht="45" customHeight="1" s="113">
      <c r="A399" s="131" t="inlineStr">
        <is>
          <t>M045</t>
        </is>
      </c>
      <c r="B399" s="131" t="inlineStr">
        <is>
          <t>Z1  ET DEPO</t>
        </is>
      </c>
      <c r="C399" s="131" t="inlineStr">
        <is>
          <t>FARUK MALKOÇ</t>
        </is>
      </c>
      <c r="D399" s="131" t="inlineStr">
        <is>
          <t>U026</t>
        </is>
      </c>
      <c r="E399" s="131" t="inlineStr">
        <is>
          <t>REYON GÖREVLİSİ</t>
        </is>
      </c>
      <c r="F399" s="168" t="n">
        <v>0</v>
      </c>
      <c r="G399" s="168" t="n">
        <v>0</v>
      </c>
      <c r="H399" s="168" t="n">
        <v>683.8</v>
      </c>
      <c r="I399" s="168" t="n">
        <v>386.75</v>
      </c>
      <c r="J399" s="168" t="n">
        <v>1.76806722689076</v>
      </c>
      <c r="K399" s="168" t="n">
        <v>1</v>
      </c>
      <c r="L399" s="168" t="n">
        <v>1.1</v>
      </c>
      <c r="M399" s="169" t="n">
        <v>2</v>
      </c>
      <c r="N399" s="169" t="n">
        <v>2</v>
      </c>
      <c r="O399" s="168" t="n">
        <v>773.5</v>
      </c>
      <c r="P399" s="170" t="n">
        <v>0.95</v>
      </c>
      <c r="Q399" s="131" t="inlineStr">
        <is>
          <t>Formül</t>
        </is>
      </c>
      <c r="R399" s="169" t="n">
        <v>51</v>
      </c>
      <c r="S399" s="131" t="inlineStr">
        <is>
          <t>Yüksek</t>
        </is>
      </c>
      <c r="T399" s="169" t="n">
        <v>2</v>
      </c>
      <c r="U399" s="169" t="n">
        <v>2</v>
      </c>
      <c r="V399" s="169" t="n">
        <v>0</v>
      </c>
      <c r="W399" s="171" t="n">
        <v>0</v>
      </c>
      <c r="X399" s="171" t="n">
        <v>73391.03999999999</v>
      </c>
      <c r="Y399" s="171" t="n">
        <v>73391.03999999999</v>
      </c>
      <c r="Z399" s="142" t="inlineStr">
        <is>
          <t>Transfer ile kapatılmalı</t>
        </is>
      </c>
      <c r="AA399" s="142" t="inlineStr">
        <is>
          <t>Mağaza: Z1  ET DEPO | Unvan: REYON GÖREVLİSİ | Yönetim normu: 0 | Mevcut: 0 | AI normu: 2 | 90 günlük tahmini açık: 2 | Öneri: Transfer ile kapatılmalı</t>
        </is>
      </c>
    </row>
    <row r="400" ht="45" customHeight="1" s="113">
      <c r="A400" s="131" t="inlineStr">
        <is>
          <t>M045</t>
        </is>
      </c>
      <c r="B400" s="131" t="inlineStr">
        <is>
          <t>Z1  ET DEPO</t>
        </is>
      </c>
      <c r="C400" s="131" t="inlineStr">
        <is>
          <t>FARUK MALKOÇ</t>
        </is>
      </c>
      <c r="D400" s="131" t="inlineStr">
        <is>
          <t>U042</t>
        </is>
      </c>
      <c r="E400" s="131" t="inlineStr">
        <is>
          <t>ŞARKÜTERİ</t>
        </is>
      </c>
      <c r="F400" s="168" t="n">
        <v>0</v>
      </c>
      <c r="G400" s="168" t="n">
        <v>0</v>
      </c>
      <c r="H400" s="168" t="n">
        <v>535</v>
      </c>
      <c r="I400" s="168" t="n">
        <v>382.5</v>
      </c>
      <c r="J400" s="168" t="n">
        <v>1.39869281045752</v>
      </c>
      <c r="K400" s="168" t="n">
        <v>1</v>
      </c>
      <c r="L400" s="168" t="n">
        <v>1.1</v>
      </c>
      <c r="M400" s="169" t="n">
        <v>2</v>
      </c>
      <c r="N400" s="169" t="n">
        <v>2</v>
      </c>
      <c r="O400" s="168" t="n">
        <v>765</v>
      </c>
      <c r="P400" s="170" t="n">
        <v>0.95</v>
      </c>
      <c r="Q400" s="131" t="inlineStr">
        <is>
          <t>Formül</t>
        </is>
      </c>
      <c r="R400" s="169" t="n">
        <v>51</v>
      </c>
      <c r="S400" s="131" t="inlineStr">
        <is>
          <t>Yüksek</t>
        </is>
      </c>
      <c r="T400" s="169" t="n">
        <v>2</v>
      </c>
      <c r="U400" s="169" t="n">
        <v>0</v>
      </c>
      <c r="V400" s="169" t="n">
        <v>2</v>
      </c>
      <c r="W400" s="171" t="n">
        <v>115700</v>
      </c>
      <c r="X400" s="171" t="n">
        <v>94663.8</v>
      </c>
      <c r="Y400" s="171" t="n">
        <v>-21036.2</v>
      </c>
      <c r="Z400" s="142" t="inlineStr">
        <is>
          <t>Doğrudan işe alım başlatılmalı</t>
        </is>
      </c>
      <c r="AA400" s="142" t="inlineStr">
        <is>
          <t>Mağaza: Z1  ET DEPO | Unvan: ŞARKÜTERİ | Yönetim normu: 0 | Mevcut: 0 | AI normu: 2 | 90 günlük tahmini açık: 2 | Öneri: Doğrudan işe alım başlatılmalı</t>
        </is>
      </c>
    </row>
    <row r="401" ht="30" customHeight="1" s="113">
      <c r="A401" s="131" t="inlineStr">
        <is>
          <t>M045</t>
        </is>
      </c>
      <c r="B401" s="131" t="inlineStr">
        <is>
          <t>Z1  ET DEPO</t>
        </is>
      </c>
      <c r="C401" s="131" t="inlineStr">
        <is>
          <t>FARUK MALKOÇ</t>
        </is>
      </c>
      <c r="D401" s="131" t="inlineStr">
        <is>
          <t>U013</t>
        </is>
      </c>
      <c r="E401" s="131" t="inlineStr">
        <is>
          <t>KASAP</t>
        </is>
      </c>
      <c r="F401" s="168" t="n">
        <v>0</v>
      </c>
      <c r="G401" s="168" t="n">
        <v>0</v>
      </c>
      <c r="H401" s="168" t="n">
        <v>185.5</v>
      </c>
      <c r="I401" s="168" t="n">
        <v>360</v>
      </c>
      <c r="J401" s="168" t="n">
        <v>0.5152777777777779</v>
      </c>
      <c r="K401" s="168" t="n">
        <v>1</v>
      </c>
      <c r="L401" s="168" t="n">
        <v>1.1</v>
      </c>
      <c r="M401" s="169" t="n">
        <v>2</v>
      </c>
      <c r="N401" s="169" t="n">
        <v>2</v>
      </c>
      <c r="O401" s="168" t="n">
        <v>720</v>
      </c>
      <c r="P401" s="170" t="n">
        <v>0.95</v>
      </c>
      <c r="Q401" s="131" t="inlineStr">
        <is>
          <t>Formül</t>
        </is>
      </c>
      <c r="R401" s="169" t="n">
        <v>51</v>
      </c>
      <c r="S401" s="131" t="inlineStr">
        <is>
          <t>Yüksek</t>
        </is>
      </c>
      <c r="T401" s="169" t="n">
        <v>2</v>
      </c>
      <c r="U401" s="169" t="n">
        <v>0</v>
      </c>
      <c r="V401" s="169" t="n">
        <v>2</v>
      </c>
      <c r="W401" s="171" t="n">
        <v>83200</v>
      </c>
      <c r="X401" s="171" t="n">
        <v>68072.75999999999</v>
      </c>
      <c r="Y401" s="171" t="n">
        <v>-15127.24</v>
      </c>
      <c r="Z401" s="142" t="inlineStr">
        <is>
          <t>Doğrudan işe alım başlatılmalı</t>
        </is>
      </c>
      <c r="AA401" s="142" t="inlineStr">
        <is>
          <t>Mağaza: Z1  ET DEPO | Unvan: KASAP | Yönetim normu: 0 | Mevcut: 0 | AI normu: 2 | 90 günlük tahmini açık: 2 | Öneri: Doğrudan işe alım başlatılmalı</t>
        </is>
      </c>
    </row>
    <row r="402" ht="30" customHeight="1" s="113">
      <c r="A402" s="131" t="inlineStr">
        <is>
          <t>M045</t>
        </is>
      </c>
      <c r="B402" s="131" t="inlineStr">
        <is>
          <t>Z1  ET DEPO</t>
        </is>
      </c>
      <c r="C402" s="131" t="inlineStr">
        <is>
          <t>FARUK MALKOÇ</t>
        </is>
      </c>
      <c r="D402" s="131" t="inlineStr">
        <is>
          <t>U017</t>
        </is>
      </c>
      <c r="E402" s="131" t="inlineStr">
        <is>
          <t>MANAV</t>
        </is>
      </c>
      <c r="F402" s="168" t="n">
        <v>0</v>
      </c>
      <c r="G402" s="168" t="n">
        <v>0</v>
      </c>
      <c r="H402" s="168" t="n">
        <v>116.2</v>
      </c>
      <c r="I402" s="168" t="n">
        <v>386.75</v>
      </c>
      <c r="J402" s="168" t="n">
        <v>0.300452488687783</v>
      </c>
      <c r="K402" s="168" t="n">
        <v>1</v>
      </c>
      <c r="L402" s="168" t="n">
        <v>1.1</v>
      </c>
      <c r="M402" s="169" t="n">
        <v>2</v>
      </c>
      <c r="N402" s="169" t="n">
        <v>2</v>
      </c>
      <c r="O402" s="168" t="n">
        <v>773.5</v>
      </c>
      <c r="P402" s="170" t="n">
        <v>0.95</v>
      </c>
      <c r="Q402" s="131" t="inlineStr">
        <is>
          <t>Formül</t>
        </is>
      </c>
      <c r="R402" s="169" t="n">
        <v>51</v>
      </c>
      <c r="S402" s="131" t="inlineStr">
        <is>
          <t>Yüksek</t>
        </is>
      </c>
      <c r="T402" s="169" t="n">
        <v>2</v>
      </c>
      <c r="U402" s="169" t="n">
        <v>2</v>
      </c>
      <c r="V402" s="169" t="n">
        <v>0</v>
      </c>
      <c r="W402" s="171" t="n">
        <v>0</v>
      </c>
      <c r="X402" s="171" t="n">
        <v>89345.52</v>
      </c>
      <c r="Y402" s="171" t="n">
        <v>89345.52</v>
      </c>
      <c r="Z402" s="142" t="inlineStr">
        <is>
          <t>Transfer ile kapatılmalı</t>
        </is>
      </c>
      <c r="AA402" s="142" t="inlineStr">
        <is>
          <t>Mağaza: Z1  ET DEPO | Unvan: MANAV | Yönetim normu: 0 | Mevcut: 0 | AI normu: 2 | 90 günlük tahmini açık: 2 | Öneri: Transfer ile kapatılmalı</t>
        </is>
      </c>
    </row>
    <row r="403" ht="45" customHeight="1" s="113">
      <c r="A403" s="131" t="inlineStr">
        <is>
          <t>M045</t>
        </is>
      </c>
      <c r="B403" s="131" t="inlineStr">
        <is>
          <t>Z1  ET DEPO</t>
        </is>
      </c>
      <c r="C403" s="131" t="inlineStr">
        <is>
          <t>FARUK MALKOÇ</t>
        </is>
      </c>
      <c r="D403" s="131" t="inlineStr">
        <is>
          <t>U023</t>
        </is>
      </c>
      <c r="E403" s="131" t="inlineStr">
        <is>
          <t>ONLİNE TOPLAYICI</t>
        </is>
      </c>
      <c r="F403" s="168" t="n">
        <v>0</v>
      </c>
      <c r="G403" s="168" t="n">
        <v>0</v>
      </c>
      <c r="H403" s="168" t="n">
        <v>0</v>
      </c>
      <c r="I403" s="168" t="n">
        <v>404.8</v>
      </c>
      <c r="J403" s="168" t="n">
        <v>0</v>
      </c>
      <c r="K403" s="168" t="n">
        <v>1</v>
      </c>
      <c r="L403" s="168" t="n">
        <v>1.1</v>
      </c>
      <c r="M403" s="169" t="n">
        <v>2</v>
      </c>
      <c r="N403" s="169" t="n">
        <v>2</v>
      </c>
      <c r="O403" s="168" t="n">
        <v>809.6</v>
      </c>
      <c r="P403" s="170" t="n">
        <v>0.95</v>
      </c>
      <c r="Q403" s="131" t="inlineStr">
        <is>
          <t>Formül</t>
        </is>
      </c>
      <c r="R403" s="169" t="n">
        <v>51</v>
      </c>
      <c r="S403" s="131" t="inlineStr">
        <is>
          <t>Yüksek</t>
        </is>
      </c>
      <c r="T403" s="169" t="n">
        <v>2</v>
      </c>
      <c r="U403" s="169" t="n">
        <v>0</v>
      </c>
      <c r="V403" s="169" t="n">
        <v>2</v>
      </c>
      <c r="W403" s="171" t="n">
        <v>148200</v>
      </c>
      <c r="X403" s="171" t="n">
        <v>121254.48</v>
      </c>
      <c r="Y403" s="171" t="n">
        <v>-26945.52</v>
      </c>
      <c r="Z403" s="142" t="inlineStr">
        <is>
          <t>Doğrudan işe alım başlatılmalı</t>
        </is>
      </c>
      <c r="AA403" s="142" t="inlineStr">
        <is>
          <t>Mağaza: Z1  ET DEPO | Unvan: ONLİNE TOPLAYICI | Yönetim normu: 0 | Mevcut: 0 | AI normu: 2 | 90 günlük tahmini açık: 2 | Öneri: Doğrudan işe alım başlatılmalı</t>
        </is>
      </c>
    </row>
    <row r="404" ht="45" customHeight="1" s="113">
      <c r="A404" s="131" t="inlineStr">
        <is>
          <t>M045</t>
        </is>
      </c>
      <c r="B404" s="131" t="inlineStr">
        <is>
          <t>Z1  ET DEPO</t>
        </is>
      </c>
      <c r="C404" s="131" t="inlineStr">
        <is>
          <t>FARUK MALKOÇ</t>
        </is>
      </c>
      <c r="D404" s="131" t="inlineStr">
        <is>
          <t>U024</t>
        </is>
      </c>
      <c r="E404" s="131" t="inlineStr">
        <is>
          <t>ONLİNE ŞOFÖR</t>
        </is>
      </c>
      <c r="F404" s="168" t="n">
        <v>0</v>
      </c>
      <c r="G404" s="168" t="n">
        <v>0</v>
      </c>
      <c r="H404" s="168" t="n">
        <v>0</v>
      </c>
      <c r="I404" s="168" t="n">
        <v>369</v>
      </c>
      <c r="J404" s="168" t="n">
        <v>0</v>
      </c>
      <c r="K404" s="168" t="n">
        <v>1</v>
      </c>
      <c r="L404" s="168" t="n">
        <v>1.1</v>
      </c>
      <c r="M404" s="169" t="n">
        <v>2</v>
      </c>
      <c r="N404" s="169" t="n">
        <v>2</v>
      </c>
      <c r="O404" s="168" t="n">
        <v>738</v>
      </c>
      <c r="P404" s="170" t="n">
        <v>0.95</v>
      </c>
      <c r="Q404" s="131" t="inlineStr">
        <is>
          <t>Formül</t>
        </is>
      </c>
      <c r="R404" s="169" t="n">
        <v>51</v>
      </c>
      <c r="S404" s="131" t="inlineStr">
        <is>
          <t>Yüksek</t>
        </is>
      </c>
      <c r="T404" s="169" t="n">
        <v>2</v>
      </c>
      <c r="U404" s="169" t="n">
        <v>0</v>
      </c>
      <c r="V404" s="169" t="n">
        <v>2</v>
      </c>
      <c r="W404" s="171" t="n">
        <v>154700</v>
      </c>
      <c r="X404" s="171" t="n">
        <v>126572.76</v>
      </c>
      <c r="Y404" s="171" t="n">
        <v>-28127.24</v>
      </c>
      <c r="Z404" s="142" t="inlineStr">
        <is>
          <t>Doğrudan işe alım başlatılmalı</t>
        </is>
      </c>
      <c r="AA404" s="142" t="inlineStr">
        <is>
          <t>Mağaza: Z1  ET DEPO | Unvan: ONLİNE ŞOFÖR | Yönetim normu: 0 | Mevcut: 0 | AI normu: 2 | 90 günlük tahmini açık: 2 | Öneri: Doğrudan işe alım başlatılmalı</t>
        </is>
      </c>
    </row>
    <row r="405" ht="30" customHeight="1" s="113">
      <c r="A405" s="131" t="inlineStr">
        <is>
          <t>M045</t>
        </is>
      </c>
      <c r="B405" s="131" t="inlineStr">
        <is>
          <t>Z1  ET DEPO</t>
        </is>
      </c>
      <c r="C405" s="131" t="inlineStr">
        <is>
          <t>FARUK MALKOÇ</t>
        </is>
      </c>
      <c r="D405" s="131" t="inlineStr">
        <is>
          <t>U002</t>
        </is>
      </c>
      <c r="E405" s="131" t="inlineStr">
        <is>
          <t>BAKLİYAT</t>
        </is>
      </c>
      <c r="F405" s="168" t="n">
        <v>0</v>
      </c>
      <c r="G405" s="168" t="n">
        <v>0</v>
      </c>
      <c r="H405" s="168" t="n">
        <v>50</v>
      </c>
      <c r="I405" s="168" t="n">
        <v>386.75</v>
      </c>
      <c r="J405" s="168" t="n">
        <v>0.129282482223659</v>
      </c>
      <c r="K405" s="168" t="n">
        <v>1</v>
      </c>
      <c r="L405" s="168" t="n">
        <v>1.1</v>
      </c>
      <c r="M405" s="169" t="n">
        <v>2</v>
      </c>
      <c r="N405" s="169" t="n">
        <v>2</v>
      </c>
      <c r="O405" s="168" t="n">
        <v>773.5</v>
      </c>
      <c r="P405" s="170" t="n">
        <v>0.95</v>
      </c>
      <c r="Q405" s="131" t="inlineStr">
        <is>
          <t>Formül</t>
        </is>
      </c>
      <c r="R405" s="169" t="n">
        <v>51</v>
      </c>
      <c r="S405" s="131" t="inlineStr">
        <is>
          <t>Yüksek</t>
        </is>
      </c>
      <c r="T405" s="169" t="n">
        <v>2</v>
      </c>
      <c r="U405" s="169" t="n">
        <v>0</v>
      </c>
      <c r="V405" s="169" t="n">
        <v>2</v>
      </c>
      <c r="W405" s="171" t="n">
        <v>89700</v>
      </c>
      <c r="X405" s="171" t="n">
        <v>73391.03999999999</v>
      </c>
      <c r="Y405" s="171" t="n">
        <v>-16308.96</v>
      </c>
      <c r="Z405" s="142" t="inlineStr">
        <is>
          <t>Doğrudan işe alım başlatılmalı</t>
        </is>
      </c>
      <c r="AA405" s="142" t="inlineStr">
        <is>
          <t>Mağaza: Z1  ET DEPO | Unvan: BAKLİYAT | Yönetim normu: 0 | Mevcut: 0 | AI normu: 2 | 90 günlük tahmini açık: 2 | Öneri: Doğrudan işe alım başlatılmalı</t>
        </is>
      </c>
    </row>
    <row r="406" ht="45" customHeight="1" s="113">
      <c r="A406" s="131" t="inlineStr">
        <is>
          <t>M045</t>
        </is>
      </c>
      <c r="B406" s="131" t="inlineStr">
        <is>
          <t>Z1  ET DEPO</t>
        </is>
      </c>
      <c r="C406" s="131" t="inlineStr">
        <is>
          <t>FARUK MALKOÇ</t>
        </is>
      </c>
      <c r="D406" s="131" t="inlineStr">
        <is>
          <t>U034</t>
        </is>
      </c>
      <c r="E406" s="131" t="inlineStr">
        <is>
          <t>UNLU MAMÜLLER</t>
        </is>
      </c>
      <c r="F406" s="168" t="n">
        <v>0</v>
      </c>
      <c r="G406" s="168" t="n">
        <v>0</v>
      </c>
      <c r="H406" s="168" t="n">
        <v>50</v>
      </c>
      <c r="I406" s="168" t="n">
        <v>369</v>
      </c>
      <c r="J406" s="168" t="n">
        <v>0.13550135501355</v>
      </c>
      <c r="K406" s="168" t="n">
        <v>1</v>
      </c>
      <c r="L406" s="168" t="n">
        <v>1.1</v>
      </c>
      <c r="M406" s="169" t="n">
        <v>2</v>
      </c>
      <c r="N406" s="169" t="n">
        <v>2</v>
      </c>
      <c r="O406" s="168" t="n">
        <v>738</v>
      </c>
      <c r="P406" s="170" t="n">
        <v>0.95</v>
      </c>
      <c r="Q406" s="131" t="inlineStr">
        <is>
          <t>Formül</t>
        </is>
      </c>
      <c r="R406" s="169" t="n">
        <v>51</v>
      </c>
      <c r="S406" s="131" t="inlineStr">
        <is>
          <t>Yüksek</t>
        </is>
      </c>
      <c r="T406" s="169" t="n">
        <v>2</v>
      </c>
      <c r="U406" s="169" t="n">
        <v>0</v>
      </c>
      <c r="V406" s="169" t="n">
        <v>2</v>
      </c>
      <c r="W406" s="171" t="n">
        <v>141700</v>
      </c>
      <c r="X406" s="171" t="n">
        <v>115936.2</v>
      </c>
      <c r="Y406" s="171" t="n">
        <v>-25763.8</v>
      </c>
      <c r="Z406" s="142" t="inlineStr">
        <is>
          <t>Doğrudan işe alım başlatılmalı</t>
        </is>
      </c>
      <c r="AA406" s="142" t="inlineStr">
        <is>
          <t>Mağaza: Z1  ET DEPO | Unvan: UNLU MAMÜLLER | Yönetim normu: 0 | Mevcut: 0 | AI normu: 2 | 90 günlük tahmini açık: 2 | Öneri: Doğrudan işe alım başlatılmalı</t>
        </is>
      </c>
    </row>
    <row r="407" ht="45" customHeight="1" s="113">
      <c r="A407" s="131" t="inlineStr">
        <is>
          <t>M046</t>
        </is>
      </c>
      <c r="B407" s="131" t="inlineStr">
        <is>
          <t>ÇAMDİBİ</t>
        </is>
      </c>
      <c r="C407" s="131" t="inlineStr">
        <is>
          <t>DERYA YARDIMCI</t>
        </is>
      </c>
      <c r="D407" s="131" t="inlineStr">
        <is>
          <t>U015</t>
        </is>
      </c>
      <c r="E407" s="131" t="inlineStr">
        <is>
          <t>KASİYER</t>
        </is>
      </c>
      <c r="F407" s="168" t="n">
        <v>2</v>
      </c>
      <c r="G407" s="168" t="n">
        <v>2</v>
      </c>
      <c r="H407" s="168" t="n">
        <v>7682</v>
      </c>
      <c r="I407" s="168" t="n">
        <v>414</v>
      </c>
      <c r="J407" s="168" t="n">
        <v>18.5555555555556</v>
      </c>
      <c r="K407" s="168" t="n">
        <v>2</v>
      </c>
      <c r="L407" s="168" t="n">
        <v>1.12</v>
      </c>
      <c r="M407" s="169" t="n">
        <v>21</v>
      </c>
      <c r="N407" s="169" t="n">
        <v>19</v>
      </c>
      <c r="O407" s="168" t="n">
        <v>7866</v>
      </c>
      <c r="P407" s="170" t="n">
        <v>0.95</v>
      </c>
      <c r="Q407" s="131" t="inlineStr">
        <is>
          <t>Formül</t>
        </is>
      </c>
      <c r="R407" s="169" t="n">
        <v>100</v>
      </c>
      <c r="S407" s="131" t="inlineStr">
        <is>
          <t>Kritik</t>
        </is>
      </c>
      <c r="T407" s="169" t="n">
        <v>20</v>
      </c>
      <c r="U407" s="169" t="n">
        <v>0</v>
      </c>
      <c r="V407" s="169" t="n">
        <v>20</v>
      </c>
      <c r="W407" s="171" t="n">
        <v>962000</v>
      </c>
      <c r="X407" s="171" t="n">
        <v>787089.6</v>
      </c>
      <c r="Y407" s="171" t="n">
        <v>-174910.4</v>
      </c>
      <c r="Z407" s="142" t="inlineStr">
        <is>
          <t>Doğrudan işe alım başlatılmalı</t>
        </is>
      </c>
      <c r="AA407" s="142" t="inlineStr">
        <is>
          <t>Mağaza: ÇAMDİBİ | Unvan: KASİYER | Yönetim normu: 2 | Mevcut: 2 | AI normu: 21 | 90 günlük tahmini açık: 20 | Öneri: Doğrudan işe alım başlatılmalı</t>
        </is>
      </c>
    </row>
    <row r="408" ht="30" customHeight="1" s="113">
      <c r="A408" s="131" t="inlineStr">
        <is>
          <t>M046</t>
        </is>
      </c>
      <c r="B408" s="131" t="inlineStr">
        <is>
          <t>ÇAMDİBİ</t>
        </is>
      </c>
      <c r="C408" s="131" t="inlineStr">
        <is>
          <t>DERYA YARDIMCI</t>
        </is>
      </c>
      <c r="D408" s="131" t="inlineStr">
        <is>
          <t>U026</t>
        </is>
      </c>
      <c r="E408" s="131" t="inlineStr">
        <is>
          <t>REYON GÖREVLİSİ</t>
        </is>
      </c>
      <c r="F408" s="168" t="n">
        <v>2</v>
      </c>
      <c r="G408" s="168" t="n">
        <v>1</v>
      </c>
      <c r="H408" s="168" t="n">
        <v>735.35</v>
      </c>
      <c r="I408" s="168" t="n">
        <v>386.75</v>
      </c>
      <c r="J408" s="168" t="n">
        <v>1.90135746606335</v>
      </c>
      <c r="K408" s="168" t="n">
        <v>1</v>
      </c>
      <c r="L408" s="168" t="n">
        <v>1.12</v>
      </c>
      <c r="M408" s="169" t="n">
        <v>3</v>
      </c>
      <c r="N408" s="169" t="n">
        <v>2</v>
      </c>
      <c r="O408" s="168" t="n">
        <v>773.5</v>
      </c>
      <c r="P408" s="170" t="n">
        <v>0.95</v>
      </c>
      <c r="Q408" s="131" t="inlineStr">
        <is>
          <t>Formül</t>
        </is>
      </c>
      <c r="R408" s="169" t="n">
        <v>51</v>
      </c>
      <c r="S408" s="131" t="inlineStr">
        <is>
          <t>Yüksek</t>
        </is>
      </c>
      <c r="T408" s="169" t="n">
        <v>3</v>
      </c>
      <c r="U408" s="169" t="n">
        <v>3</v>
      </c>
      <c r="V408" s="169" t="n">
        <v>0</v>
      </c>
      <c r="W408" s="171" t="n">
        <v>0</v>
      </c>
      <c r="X408" s="171" t="n">
        <v>110086.56</v>
      </c>
      <c r="Y408" s="171" t="n">
        <v>110086.56</v>
      </c>
      <c r="Z408" s="142" t="inlineStr">
        <is>
          <t>Transfer ile kapatılmalı</t>
        </is>
      </c>
      <c r="AA408" s="142" t="inlineStr">
        <is>
          <t>Mağaza: ÇAMDİBİ | Unvan: REYON GÖREVLİSİ | Yönetim normu: 2 | Mevcut: 1 | AI normu: 3 | 90 günlük tahmini açık: 3 | Öneri: Transfer ile kapatılmalı</t>
        </is>
      </c>
    </row>
    <row r="409" ht="30" customHeight="1" s="113">
      <c r="A409" s="131" t="inlineStr">
        <is>
          <t>M046</t>
        </is>
      </c>
      <c r="B409" s="131" t="inlineStr">
        <is>
          <t>ÇAMDİBİ</t>
        </is>
      </c>
      <c r="C409" s="131" t="inlineStr">
        <is>
          <t>DERYA YARDIMCI</t>
        </is>
      </c>
      <c r="D409" s="131" t="inlineStr">
        <is>
          <t>U042</t>
        </is>
      </c>
      <c r="E409" s="131" t="inlineStr">
        <is>
          <t>ŞARKÜTERİ</t>
        </is>
      </c>
      <c r="F409" s="168" t="n">
        <v>1</v>
      </c>
      <c r="G409" s="168" t="n">
        <v>0</v>
      </c>
      <c r="H409" s="168" t="n">
        <v>1603</v>
      </c>
      <c r="I409" s="168" t="n">
        <v>382.5</v>
      </c>
      <c r="J409" s="168" t="n">
        <v>4.19084967320262</v>
      </c>
      <c r="K409" s="168" t="n">
        <v>1</v>
      </c>
      <c r="L409" s="168" t="n">
        <v>1.12</v>
      </c>
      <c r="M409" s="169" t="n">
        <v>5</v>
      </c>
      <c r="N409" s="169" t="n">
        <v>5</v>
      </c>
      <c r="O409" s="168" t="n">
        <v>1912.5</v>
      </c>
      <c r="P409" s="170" t="n">
        <v>0.95</v>
      </c>
      <c r="Q409" s="131" t="inlineStr">
        <is>
          <t>Formül</t>
        </is>
      </c>
      <c r="R409" s="169" t="n">
        <v>96</v>
      </c>
      <c r="S409" s="131" t="inlineStr">
        <is>
          <t>Kritik</t>
        </is>
      </c>
      <c r="T409" s="169" t="n">
        <v>5</v>
      </c>
      <c r="U409" s="169" t="n">
        <v>0</v>
      </c>
      <c r="V409" s="169" t="n">
        <v>5</v>
      </c>
      <c r="W409" s="171" t="n">
        <v>289250</v>
      </c>
      <c r="X409" s="171" t="n">
        <v>236659.5</v>
      </c>
      <c r="Y409" s="171" t="n">
        <v>-52590.5</v>
      </c>
      <c r="Z409" s="142" t="inlineStr">
        <is>
          <t>Doğrudan işe alım başlatılmalı</t>
        </is>
      </c>
      <c r="AA409" s="142" t="inlineStr">
        <is>
          <t>Mağaza: ÇAMDİBİ | Unvan: ŞARKÜTERİ | Yönetim normu: 1 | Mevcut: 0 | AI normu: 5 | 90 günlük tahmini açık: 5 | Öneri: Doğrudan işe alım başlatılmalı</t>
        </is>
      </c>
    </row>
    <row r="410" ht="30" customHeight="1" s="113">
      <c r="A410" s="131" t="inlineStr">
        <is>
          <t>M046</t>
        </is>
      </c>
      <c r="B410" s="131" t="inlineStr">
        <is>
          <t>ÇAMDİBİ</t>
        </is>
      </c>
      <c r="C410" s="131" t="inlineStr">
        <is>
          <t>DERYA YARDIMCI</t>
        </is>
      </c>
      <c r="D410" s="131" t="inlineStr">
        <is>
          <t>U013</t>
        </is>
      </c>
      <c r="E410" s="131" t="inlineStr">
        <is>
          <t>KASAP</t>
        </is>
      </c>
      <c r="F410" s="168" t="n">
        <v>1</v>
      </c>
      <c r="G410" s="168" t="n">
        <v>0</v>
      </c>
      <c r="H410" s="168" t="n">
        <v>450.7</v>
      </c>
      <c r="I410" s="168" t="n">
        <v>360</v>
      </c>
      <c r="J410" s="168" t="n">
        <v>1.25194444444444</v>
      </c>
      <c r="K410" s="168" t="n">
        <v>1</v>
      </c>
      <c r="L410" s="168" t="n">
        <v>1.12</v>
      </c>
      <c r="M410" s="169" t="n">
        <v>2</v>
      </c>
      <c r="N410" s="169" t="n">
        <v>2</v>
      </c>
      <c r="O410" s="168" t="n">
        <v>720</v>
      </c>
      <c r="P410" s="170" t="n">
        <v>0.95</v>
      </c>
      <c r="Q410" s="131" t="inlineStr">
        <is>
          <t>Formül</t>
        </is>
      </c>
      <c r="R410" s="169" t="n">
        <v>51</v>
      </c>
      <c r="S410" s="131" t="inlineStr">
        <is>
          <t>Yüksek</t>
        </is>
      </c>
      <c r="T410" s="169" t="n">
        <v>2</v>
      </c>
      <c r="U410" s="169" t="n">
        <v>0</v>
      </c>
      <c r="V410" s="169" t="n">
        <v>2</v>
      </c>
      <c r="W410" s="171" t="n">
        <v>83200</v>
      </c>
      <c r="X410" s="171" t="n">
        <v>68072.75999999999</v>
      </c>
      <c r="Y410" s="171" t="n">
        <v>-15127.24</v>
      </c>
      <c r="Z410" s="142" t="inlineStr">
        <is>
          <t>Doğrudan işe alım başlatılmalı</t>
        </is>
      </c>
      <c r="AA410" s="142" t="inlineStr">
        <is>
          <t>Mağaza: ÇAMDİBİ | Unvan: KASAP | Yönetim normu: 1 | Mevcut: 0 | AI normu: 2 | 90 günlük tahmini açık: 2 | Öneri: Doğrudan işe alım başlatılmalı</t>
        </is>
      </c>
    </row>
    <row r="411" ht="30" customHeight="1" s="113">
      <c r="A411" s="131" t="inlineStr">
        <is>
          <t>M046</t>
        </is>
      </c>
      <c r="B411" s="131" t="inlineStr">
        <is>
          <t>ÇAMDİBİ</t>
        </is>
      </c>
      <c r="C411" s="131" t="inlineStr">
        <is>
          <t>DERYA YARDIMCI</t>
        </is>
      </c>
      <c r="D411" s="131" t="inlineStr">
        <is>
          <t>U017</t>
        </is>
      </c>
      <c r="E411" s="131" t="inlineStr">
        <is>
          <t>MANAV</t>
        </is>
      </c>
      <c r="F411" s="168" t="n">
        <v>2</v>
      </c>
      <c r="G411" s="168" t="n">
        <v>2</v>
      </c>
      <c r="H411" s="168" t="n">
        <v>127.6</v>
      </c>
      <c r="I411" s="168" t="n">
        <v>386.75</v>
      </c>
      <c r="J411" s="168" t="n">
        <v>0.329928894634777</v>
      </c>
      <c r="K411" s="168" t="n">
        <v>1</v>
      </c>
      <c r="L411" s="168" t="n">
        <v>1.12</v>
      </c>
      <c r="M411" s="169" t="n">
        <v>2</v>
      </c>
      <c r="N411" s="169" t="n">
        <v>0</v>
      </c>
      <c r="O411" s="168" t="n">
        <v>0</v>
      </c>
      <c r="P411" s="170" t="n">
        <v>0.95</v>
      </c>
      <c r="Q411" s="131" t="inlineStr">
        <is>
          <t>Formül</t>
        </is>
      </c>
      <c r="R411" s="169" t="n">
        <v>1</v>
      </c>
      <c r="S411" s="131" t="inlineStr">
        <is>
          <t>Düşük</t>
        </is>
      </c>
      <c r="T411" s="169" t="n">
        <v>1</v>
      </c>
      <c r="U411" s="169" t="n">
        <v>1</v>
      </c>
      <c r="V411" s="169" t="n">
        <v>0</v>
      </c>
      <c r="W411" s="171" t="n">
        <v>0</v>
      </c>
      <c r="X411" s="171" t="n">
        <v>44672.76</v>
      </c>
      <c r="Y411" s="171" t="n">
        <v>44672.76</v>
      </c>
      <c r="Z411" s="142" t="inlineStr">
        <is>
          <t>Transfer ile kapatılmalı</t>
        </is>
      </c>
      <c r="AA411" s="142" t="inlineStr">
        <is>
          <t>Mağaza: ÇAMDİBİ | Unvan: MANAV | Yönetim normu: 2 | Mevcut: 2 | AI normu: 2 | 90 günlük tahmini açık: 1 | Öneri: Transfer ile kapatılmalı</t>
        </is>
      </c>
    </row>
    <row r="412" ht="45" customHeight="1" s="113">
      <c r="A412" s="131" t="inlineStr">
        <is>
          <t>M046</t>
        </is>
      </c>
      <c r="B412" s="131" t="inlineStr">
        <is>
          <t>ÇAMDİBİ</t>
        </is>
      </c>
      <c r="C412" s="131" t="inlineStr">
        <is>
          <t>DERYA YARDIMCI</t>
        </is>
      </c>
      <c r="D412" s="131" t="inlineStr">
        <is>
          <t>U023</t>
        </is>
      </c>
      <c r="E412" s="131" t="inlineStr">
        <is>
          <t>ONLİNE TOPLAYICI</t>
        </is>
      </c>
      <c r="F412" s="168" t="n">
        <v>0</v>
      </c>
      <c r="G412" s="168" t="n">
        <v>0</v>
      </c>
      <c r="H412" s="168" t="n">
        <v>798</v>
      </c>
      <c r="I412" s="168" t="n">
        <v>404.8</v>
      </c>
      <c r="J412" s="168" t="n">
        <v>1.97134387351779</v>
      </c>
      <c r="K412" s="168" t="n">
        <v>1</v>
      </c>
      <c r="L412" s="168" t="n">
        <v>1.12</v>
      </c>
      <c r="M412" s="169" t="n">
        <v>3</v>
      </c>
      <c r="N412" s="169" t="n">
        <v>3</v>
      </c>
      <c r="O412" s="168" t="n">
        <v>1214.4</v>
      </c>
      <c r="P412" s="170" t="n">
        <v>0.95</v>
      </c>
      <c r="Q412" s="131" t="inlineStr">
        <is>
          <t>Formül</t>
        </is>
      </c>
      <c r="R412" s="169" t="n">
        <v>66</v>
      </c>
      <c r="S412" s="131" t="inlineStr">
        <is>
          <t>Yüksek</t>
        </is>
      </c>
      <c r="T412" s="169" t="n">
        <v>3</v>
      </c>
      <c r="U412" s="169" t="n">
        <v>0</v>
      </c>
      <c r="V412" s="169" t="n">
        <v>3</v>
      </c>
      <c r="W412" s="171" t="n">
        <v>222300</v>
      </c>
      <c r="X412" s="171" t="n">
        <v>181881.72</v>
      </c>
      <c r="Y412" s="171" t="n">
        <v>-40418.28</v>
      </c>
      <c r="Z412" s="142" t="inlineStr">
        <is>
          <t>Doğrudan işe alım başlatılmalı</t>
        </is>
      </c>
      <c r="AA412" s="142" t="inlineStr">
        <is>
          <t>Mağaza: ÇAMDİBİ | Unvan: ONLİNE TOPLAYICI | Yönetim normu: 0 | Mevcut: 0 | AI normu: 3 | 90 günlük tahmini açık: 3 | Öneri: Doğrudan işe alım başlatılmalı</t>
        </is>
      </c>
    </row>
    <row r="413" ht="45" customHeight="1" s="113">
      <c r="A413" s="131" t="inlineStr">
        <is>
          <t>M046</t>
        </is>
      </c>
      <c r="B413" s="131" t="inlineStr">
        <is>
          <t>ÇAMDİBİ</t>
        </is>
      </c>
      <c r="C413" s="131" t="inlineStr">
        <is>
          <t>DERYA YARDIMCI</t>
        </is>
      </c>
      <c r="D413" s="131" t="inlineStr">
        <is>
          <t>U024</t>
        </is>
      </c>
      <c r="E413" s="131" t="inlineStr">
        <is>
          <t>ONLİNE ŞOFÖR</t>
        </is>
      </c>
      <c r="F413" s="168" t="n">
        <v>0</v>
      </c>
      <c r="G413" s="168" t="n">
        <v>0</v>
      </c>
      <c r="H413" s="168" t="n">
        <v>1368</v>
      </c>
      <c r="I413" s="168" t="n">
        <v>369</v>
      </c>
      <c r="J413" s="168" t="n">
        <v>3.70731707317073</v>
      </c>
      <c r="K413" s="168" t="n">
        <v>1</v>
      </c>
      <c r="L413" s="168" t="n">
        <v>1.12</v>
      </c>
      <c r="M413" s="169" t="n">
        <v>5</v>
      </c>
      <c r="N413" s="169" t="n">
        <v>5</v>
      </c>
      <c r="O413" s="168" t="n">
        <v>1845</v>
      </c>
      <c r="P413" s="170" t="n">
        <v>0.95</v>
      </c>
      <c r="Q413" s="131" t="inlineStr">
        <is>
          <t>Formül</t>
        </is>
      </c>
      <c r="R413" s="169" t="n">
        <v>96</v>
      </c>
      <c r="S413" s="131" t="inlineStr">
        <is>
          <t>Kritik</t>
        </is>
      </c>
      <c r="T413" s="169" t="n">
        <v>5</v>
      </c>
      <c r="U413" s="169" t="n">
        <v>0</v>
      </c>
      <c r="V413" s="169" t="n">
        <v>5</v>
      </c>
      <c r="W413" s="171" t="n">
        <v>386750</v>
      </c>
      <c r="X413" s="171" t="n">
        <v>316431.9</v>
      </c>
      <c r="Y413" s="171" t="n">
        <v>-70318.10000000001</v>
      </c>
      <c r="Z413" s="142" t="inlineStr">
        <is>
          <t>Doğrudan işe alım başlatılmalı</t>
        </is>
      </c>
      <c r="AA413" s="142" t="inlineStr">
        <is>
          <t>Mağaza: ÇAMDİBİ | Unvan: ONLİNE ŞOFÖR | Yönetim normu: 0 | Mevcut: 0 | AI normu: 5 | 90 günlük tahmini açık: 5 | Öneri: Doğrudan işe alım başlatılmalı</t>
        </is>
      </c>
    </row>
    <row r="414" ht="30" customHeight="1" s="113">
      <c r="A414" s="131" t="inlineStr">
        <is>
          <t>M046</t>
        </is>
      </c>
      <c r="B414" s="131" t="inlineStr">
        <is>
          <t>ÇAMDİBİ</t>
        </is>
      </c>
      <c r="C414" s="131" t="inlineStr">
        <is>
          <t>DERYA YARDIMCI</t>
        </is>
      </c>
      <c r="D414" s="131" t="inlineStr">
        <is>
          <t>U002</t>
        </is>
      </c>
      <c r="E414" s="131" t="inlineStr">
        <is>
          <t>BAKLİYAT</t>
        </is>
      </c>
      <c r="F414" s="168" t="n">
        <v>1</v>
      </c>
      <c r="G414" s="168" t="n">
        <v>1</v>
      </c>
      <c r="H414" s="168" t="n">
        <v>54</v>
      </c>
      <c r="I414" s="168" t="n">
        <v>386.75</v>
      </c>
      <c r="J414" s="168" t="n">
        <v>0.139625080801551</v>
      </c>
      <c r="K414" s="168" t="n">
        <v>1</v>
      </c>
      <c r="L414" s="168" t="n">
        <v>1.12</v>
      </c>
      <c r="M414" s="169" t="n">
        <v>2</v>
      </c>
      <c r="N414" s="169" t="n">
        <v>1</v>
      </c>
      <c r="O414" s="168" t="n">
        <v>386.75</v>
      </c>
      <c r="P414" s="170" t="n">
        <v>0.95</v>
      </c>
      <c r="Q414" s="131" t="inlineStr">
        <is>
          <t>Formül</t>
        </is>
      </c>
      <c r="R414" s="169" t="n">
        <v>36</v>
      </c>
      <c r="S414" s="131" t="inlineStr">
        <is>
          <t>Orta</t>
        </is>
      </c>
      <c r="T414" s="169" t="n">
        <v>2</v>
      </c>
      <c r="U414" s="169" t="n">
        <v>0</v>
      </c>
      <c r="V414" s="169" t="n">
        <v>2</v>
      </c>
      <c r="W414" s="171" t="n">
        <v>89700</v>
      </c>
      <c r="X414" s="171" t="n">
        <v>73391.03999999999</v>
      </c>
      <c r="Y414" s="171" t="n">
        <v>-16308.96</v>
      </c>
      <c r="Z414" s="142" t="inlineStr">
        <is>
          <t>Doğrudan işe alım başlatılmalı</t>
        </is>
      </c>
      <c r="AA414" s="142" t="inlineStr">
        <is>
          <t>Mağaza: ÇAMDİBİ | Unvan: BAKLİYAT | Yönetim normu: 1 | Mevcut: 1 | AI normu: 2 | 90 günlük tahmini açık: 2 | Öneri: Doğrudan işe alım başlatılmalı</t>
        </is>
      </c>
    </row>
    <row r="415" ht="45" customHeight="1" s="113">
      <c r="A415" s="131" t="inlineStr">
        <is>
          <t>M046</t>
        </is>
      </c>
      <c r="B415" s="131" t="inlineStr">
        <is>
          <t>ÇAMDİBİ</t>
        </is>
      </c>
      <c r="C415" s="131" t="inlineStr">
        <is>
          <t>DERYA YARDIMCI</t>
        </is>
      </c>
      <c r="D415" s="131" t="inlineStr">
        <is>
          <t>U034</t>
        </is>
      </c>
      <c r="E415" s="131" t="inlineStr">
        <is>
          <t>UNLU MAMÜLLER</t>
        </is>
      </c>
      <c r="F415" s="168" t="n">
        <v>0</v>
      </c>
      <c r="G415" s="168" t="n">
        <v>0</v>
      </c>
      <c r="H415" s="168" t="n">
        <v>175</v>
      </c>
      <c r="I415" s="168" t="n">
        <v>369</v>
      </c>
      <c r="J415" s="168" t="n">
        <v>0.474254742547426</v>
      </c>
      <c r="K415" s="168" t="n">
        <v>1</v>
      </c>
      <c r="L415" s="168" t="n">
        <v>1.12</v>
      </c>
      <c r="M415" s="169" t="n">
        <v>2</v>
      </c>
      <c r="N415" s="169" t="n">
        <v>2</v>
      </c>
      <c r="O415" s="168" t="n">
        <v>738</v>
      </c>
      <c r="P415" s="170" t="n">
        <v>0.95</v>
      </c>
      <c r="Q415" s="131" t="inlineStr">
        <is>
          <t>Formül</t>
        </is>
      </c>
      <c r="R415" s="169" t="n">
        <v>51</v>
      </c>
      <c r="S415" s="131" t="inlineStr">
        <is>
          <t>Yüksek</t>
        </is>
      </c>
      <c r="T415" s="169" t="n">
        <v>2</v>
      </c>
      <c r="U415" s="169" t="n">
        <v>0</v>
      </c>
      <c r="V415" s="169" t="n">
        <v>2</v>
      </c>
      <c r="W415" s="171" t="n">
        <v>141700</v>
      </c>
      <c r="X415" s="171" t="n">
        <v>115936.2</v>
      </c>
      <c r="Y415" s="171" t="n">
        <v>-25763.8</v>
      </c>
      <c r="Z415" s="142" t="inlineStr">
        <is>
          <t>Doğrudan işe alım başlatılmalı</t>
        </is>
      </c>
      <c r="AA415" s="142" t="inlineStr">
        <is>
          <t>Mağaza: ÇAMDİBİ | Unvan: UNLU MAMÜLLER | Yönetim normu: 0 | Mevcut: 0 | AI normu: 2 | 90 günlük tahmini açık: 2 | Öneri: Doğrudan işe alım başlatılmalı</t>
        </is>
      </c>
    </row>
    <row r="416" ht="30" customHeight="1" s="113">
      <c r="A416" s="131" t="inlineStr">
        <is>
          <t>M047</t>
        </is>
      </c>
      <c r="B416" s="131" t="inlineStr">
        <is>
          <t>ÇİFTLİK</t>
        </is>
      </c>
      <c r="C416" s="131" t="inlineStr">
        <is>
          <t>CEBRAİL ÇİÇEK</t>
        </is>
      </c>
      <c r="D416" s="131" t="inlineStr">
        <is>
          <t>U015</t>
        </is>
      </c>
      <c r="E416" s="131" t="inlineStr">
        <is>
          <t>KASİYER</t>
        </is>
      </c>
      <c r="F416" s="168" t="n">
        <v>0</v>
      </c>
      <c r="G416" s="168" t="n">
        <v>0</v>
      </c>
      <c r="H416" s="168" t="n">
        <v>2177</v>
      </c>
      <c r="I416" s="168" t="n">
        <v>414</v>
      </c>
      <c r="J416" s="168" t="n">
        <v>5.25845410628019</v>
      </c>
      <c r="K416" s="168" t="n">
        <v>2</v>
      </c>
      <c r="L416" s="168" t="n">
        <v>1.14</v>
      </c>
      <c r="M416" s="169" t="n">
        <v>6</v>
      </c>
      <c r="N416" s="169" t="n">
        <v>6</v>
      </c>
      <c r="O416" s="168" t="n">
        <v>2484</v>
      </c>
      <c r="P416" s="170" t="n">
        <v>0.95</v>
      </c>
      <c r="Q416" s="131" t="inlineStr">
        <is>
          <t>Formül</t>
        </is>
      </c>
      <c r="R416" s="169" t="n">
        <v>100</v>
      </c>
      <c r="S416" s="131" t="inlineStr">
        <is>
          <t>Kritik</t>
        </is>
      </c>
      <c r="T416" s="169" t="n">
        <v>6</v>
      </c>
      <c r="U416" s="169" t="n">
        <v>0</v>
      </c>
      <c r="V416" s="169" t="n">
        <v>6</v>
      </c>
      <c r="W416" s="171" t="n">
        <v>288600</v>
      </c>
      <c r="X416" s="171" t="n">
        <v>236126.88</v>
      </c>
      <c r="Y416" s="171" t="n">
        <v>-52473.12</v>
      </c>
      <c r="Z416" s="142" t="inlineStr">
        <is>
          <t>Doğrudan işe alım başlatılmalı</t>
        </is>
      </c>
      <c r="AA416" s="142" t="inlineStr">
        <is>
          <t>Mağaza: ÇİFTLİK | Unvan: KASİYER | Yönetim normu: 0 | Mevcut: 0 | AI normu: 6 | 90 günlük tahmini açık: 6 | Öneri: Doğrudan işe alım başlatılmalı</t>
        </is>
      </c>
    </row>
    <row r="417" ht="30" customHeight="1" s="113">
      <c r="A417" s="131" t="inlineStr">
        <is>
          <t>M047</t>
        </is>
      </c>
      <c r="B417" s="131" t="inlineStr">
        <is>
          <t>ÇİFTLİK</t>
        </is>
      </c>
      <c r="C417" s="131" t="inlineStr">
        <is>
          <t>CEBRAİL ÇİÇEK</t>
        </is>
      </c>
      <c r="D417" s="131" t="inlineStr">
        <is>
          <t>U026</t>
        </is>
      </c>
      <c r="E417" s="131" t="inlineStr">
        <is>
          <t>REYON GÖREVLİSİ</t>
        </is>
      </c>
      <c r="F417" s="168" t="n">
        <v>0</v>
      </c>
      <c r="G417" s="168" t="n">
        <v>0</v>
      </c>
      <c r="H417" s="168" t="n">
        <v>1285.8</v>
      </c>
      <c r="I417" s="168" t="n">
        <v>386.75</v>
      </c>
      <c r="J417" s="168" t="n">
        <v>3.32462831286361</v>
      </c>
      <c r="K417" s="168" t="n">
        <v>1</v>
      </c>
      <c r="L417" s="168" t="n">
        <v>1.14</v>
      </c>
      <c r="M417" s="169" t="n">
        <v>4</v>
      </c>
      <c r="N417" s="169" t="n">
        <v>4</v>
      </c>
      <c r="O417" s="168" t="n">
        <v>1547</v>
      </c>
      <c r="P417" s="170" t="n">
        <v>0.95</v>
      </c>
      <c r="Q417" s="131" t="inlineStr">
        <is>
          <t>Formül</t>
        </is>
      </c>
      <c r="R417" s="169" t="n">
        <v>81</v>
      </c>
      <c r="S417" s="131" t="inlineStr">
        <is>
          <t>Kritik</t>
        </is>
      </c>
      <c r="T417" s="169" t="n">
        <v>4</v>
      </c>
      <c r="U417" s="169" t="n">
        <v>4</v>
      </c>
      <c r="V417" s="169" t="n">
        <v>0</v>
      </c>
      <c r="W417" s="171" t="n">
        <v>0</v>
      </c>
      <c r="X417" s="171" t="n">
        <v>146782.08</v>
      </c>
      <c r="Y417" s="171" t="n">
        <v>146782.08</v>
      </c>
      <c r="Z417" s="142" t="inlineStr">
        <is>
          <t>Transfer ile kapatılmalı</t>
        </is>
      </c>
      <c r="AA417" s="142" t="inlineStr">
        <is>
          <t>Mağaza: ÇİFTLİK | Unvan: REYON GÖREVLİSİ | Yönetim normu: 0 | Mevcut: 0 | AI normu: 4 | 90 günlük tahmini açık: 4 | Öneri: Transfer ile kapatılmalı</t>
        </is>
      </c>
    </row>
    <row r="418" ht="30" customHeight="1" s="113">
      <c r="A418" s="131" t="inlineStr">
        <is>
          <t>M047</t>
        </is>
      </c>
      <c r="B418" s="131" t="inlineStr">
        <is>
          <t>ÇİFTLİK</t>
        </is>
      </c>
      <c r="C418" s="131" t="inlineStr">
        <is>
          <t>CEBRAİL ÇİÇEK</t>
        </is>
      </c>
      <c r="D418" s="131" t="inlineStr">
        <is>
          <t>U042</t>
        </is>
      </c>
      <c r="E418" s="131" t="inlineStr">
        <is>
          <t>ŞARKÜTERİ</t>
        </is>
      </c>
      <c r="F418" s="168" t="n">
        <v>0</v>
      </c>
      <c r="G418" s="168" t="n">
        <v>0</v>
      </c>
      <c r="H418" s="168" t="n">
        <v>535</v>
      </c>
      <c r="I418" s="168" t="n">
        <v>382.5</v>
      </c>
      <c r="J418" s="168" t="n">
        <v>1.39869281045752</v>
      </c>
      <c r="K418" s="168" t="n">
        <v>1</v>
      </c>
      <c r="L418" s="168" t="n">
        <v>1.14</v>
      </c>
      <c r="M418" s="169" t="n">
        <v>2</v>
      </c>
      <c r="N418" s="169" t="n">
        <v>2</v>
      </c>
      <c r="O418" s="168" t="n">
        <v>765</v>
      </c>
      <c r="P418" s="170" t="n">
        <v>0.95</v>
      </c>
      <c r="Q418" s="131" t="inlineStr">
        <is>
          <t>Formül</t>
        </is>
      </c>
      <c r="R418" s="169" t="n">
        <v>51</v>
      </c>
      <c r="S418" s="131" t="inlineStr">
        <is>
          <t>Yüksek</t>
        </is>
      </c>
      <c r="T418" s="169" t="n">
        <v>2</v>
      </c>
      <c r="U418" s="169" t="n">
        <v>0</v>
      </c>
      <c r="V418" s="169" t="n">
        <v>2</v>
      </c>
      <c r="W418" s="171" t="n">
        <v>115700</v>
      </c>
      <c r="X418" s="171" t="n">
        <v>94663.8</v>
      </c>
      <c r="Y418" s="171" t="n">
        <v>-21036.2</v>
      </c>
      <c r="Z418" s="142" t="inlineStr">
        <is>
          <t>Doğrudan işe alım başlatılmalı</t>
        </is>
      </c>
      <c r="AA418" s="142" t="inlineStr">
        <is>
          <t>Mağaza: ÇİFTLİK | Unvan: ŞARKÜTERİ | Yönetim normu: 0 | Mevcut: 0 | AI normu: 2 | 90 günlük tahmini açık: 2 | Öneri: Doğrudan işe alım başlatılmalı</t>
        </is>
      </c>
    </row>
    <row r="419" ht="30" customHeight="1" s="113">
      <c r="A419" s="131" t="inlineStr">
        <is>
          <t>M047</t>
        </is>
      </c>
      <c r="B419" s="131" t="inlineStr">
        <is>
          <t>ÇİFTLİK</t>
        </is>
      </c>
      <c r="C419" s="131" t="inlineStr">
        <is>
          <t>CEBRAİL ÇİÇEK</t>
        </is>
      </c>
      <c r="D419" s="131" t="inlineStr">
        <is>
          <t>U013</t>
        </is>
      </c>
      <c r="E419" s="131" t="inlineStr">
        <is>
          <t>KASAP</t>
        </is>
      </c>
      <c r="F419" s="168" t="n">
        <v>0</v>
      </c>
      <c r="G419" s="168" t="n">
        <v>0</v>
      </c>
      <c r="H419" s="168" t="n">
        <v>185.5</v>
      </c>
      <c r="I419" s="168" t="n">
        <v>360</v>
      </c>
      <c r="J419" s="168" t="n">
        <v>0.5152777777777779</v>
      </c>
      <c r="K419" s="168" t="n">
        <v>1</v>
      </c>
      <c r="L419" s="168" t="n">
        <v>1.14</v>
      </c>
      <c r="M419" s="169" t="n">
        <v>2</v>
      </c>
      <c r="N419" s="169" t="n">
        <v>2</v>
      </c>
      <c r="O419" s="168" t="n">
        <v>720</v>
      </c>
      <c r="P419" s="170" t="n">
        <v>0.95</v>
      </c>
      <c r="Q419" s="131" t="inlineStr">
        <is>
          <t>Formül</t>
        </is>
      </c>
      <c r="R419" s="169" t="n">
        <v>51</v>
      </c>
      <c r="S419" s="131" t="inlineStr">
        <is>
          <t>Yüksek</t>
        </is>
      </c>
      <c r="T419" s="169" t="n">
        <v>2</v>
      </c>
      <c r="U419" s="169" t="n">
        <v>0</v>
      </c>
      <c r="V419" s="169" t="n">
        <v>2</v>
      </c>
      <c r="W419" s="171" t="n">
        <v>83200</v>
      </c>
      <c r="X419" s="171" t="n">
        <v>68072.75999999999</v>
      </c>
      <c r="Y419" s="171" t="n">
        <v>-15127.24</v>
      </c>
      <c r="Z419" s="142" t="inlineStr">
        <is>
          <t>Doğrudan işe alım başlatılmalı</t>
        </is>
      </c>
      <c r="AA419" s="142" t="inlineStr">
        <is>
          <t>Mağaza: ÇİFTLİK | Unvan: KASAP | Yönetim normu: 0 | Mevcut: 0 | AI normu: 2 | 90 günlük tahmini açık: 2 | Öneri: Doğrudan işe alım başlatılmalı</t>
        </is>
      </c>
    </row>
    <row r="420" ht="30" customHeight="1" s="113">
      <c r="A420" s="131" t="inlineStr">
        <is>
          <t>M047</t>
        </is>
      </c>
      <c r="B420" s="131" t="inlineStr">
        <is>
          <t>ÇİFTLİK</t>
        </is>
      </c>
      <c r="C420" s="131" t="inlineStr">
        <is>
          <t>CEBRAİL ÇİÇEK</t>
        </is>
      </c>
      <c r="D420" s="131" t="inlineStr">
        <is>
          <t>U017</t>
        </is>
      </c>
      <c r="E420" s="131" t="inlineStr">
        <is>
          <t>MANAV</t>
        </is>
      </c>
      <c r="F420" s="168" t="n">
        <v>0</v>
      </c>
      <c r="G420" s="168" t="n">
        <v>0</v>
      </c>
      <c r="H420" s="168" t="n">
        <v>221.2</v>
      </c>
      <c r="I420" s="168" t="n">
        <v>386.75</v>
      </c>
      <c r="J420" s="168" t="n">
        <v>0.571945701357466</v>
      </c>
      <c r="K420" s="168" t="n">
        <v>1</v>
      </c>
      <c r="L420" s="168" t="n">
        <v>1.14</v>
      </c>
      <c r="M420" s="169" t="n">
        <v>2</v>
      </c>
      <c r="N420" s="169" t="n">
        <v>2</v>
      </c>
      <c r="O420" s="168" t="n">
        <v>773.5</v>
      </c>
      <c r="P420" s="170" t="n">
        <v>0.95</v>
      </c>
      <c r="Q420" s="131" t="inlineStr">
        <is>
          <t>Formül</t>
        </is>
      </c>
      <c r="R420" s="169" t="n">
        <v>51</v>
      </c>
      <c r="S420" s="131" t="inlineStr">
        <is>
          <t>Yüksek</t>
        </is>
      </c>
      <c r="T420" s="169" t="n">
        <v>2</v>
      </c>
      <c r="U420" s="169" t="n">
        <v>2</v>
      </c>
      <c r="V420" s="169" t="n">
        <v>0</v>
      </c>
      <c r="W420" s="171" t="n">
        <v>0</v>
      </c>
      <c r="X420" s="171" t="n">
        <v>89345.52</v>
      </c>
      <c r="Y420" s="171" t="n">
        <v>89345.52</v>
      </c>
      <c r="Z420" s="142" t="inlineStr">
        <is>
          <t>Transfer ile kapatılmalı</t>
        </is>
      </c>
      <c r="AA420" s="142" t="inlineStr">
        <is>
          <t>Mağaza: ÇİFTLİK | Unvan: MANAV | Yönetim normu: 0 | Mevcut: 0 | AI normu: 2 | 90 günlük tahmini açık: 2 | Öneri: Transfer ile kapatılmalı</t>
        </is>
      </c>
    </row>
    <row r="421" ht="45" customHeight="1" s="113">
      <c r="A421" s="131" t="inlineStr">
        <is>
          <t>M047</t>
        </is>
      </c>
      <c r="B421" s="131" t="inlineStr">
        <is>
          <t>ÇİFTLİK</t>
        </is>
      </c>
      <c r="C421" s="131" t="inlineStr">
        <is>
          <t>CEBRAİL ÇİÇEK</t>
        </is>
      </c>
      <c r="D421" s="131" t="inlineStr">
        <is>
          <t>U023</t>
        </is>
      </c>
      <c r="E421" s="131" t="inlineStr">
        <is>
          <t>ONLİNE TOPLAYICI</t>
        </is>
      </c>
      <c r="F421" s="168" t="n">
        <v>0</v>
      </c>
      <c r="G421" s="168" t="n">
        <v>0</v>
      </c>
      <c r="H421" s="168" t="n">
        <v>0</v>
      </c>
      <c r="I421" s="168" t="n">
        <v>404.8</v>
      </c>
      <c r="J421" s="168" t="n">
        <v>0</v>
      </c>
      <c r="K421" s="168" t="n">
        <v>1</v>
      </c>
      <c r="L421" s="168" t="n">
        <v>1.14</v>
      </c>
      <c r="M421" s="169" t="n">
        <v>2</v>
      </c>
      <c r="N421" s="169" t="n">
        <v>2</v>
      </c>
      <c r="O421" s="168" t="n">
        <v>809.6</v>
      </c>
      <c r="P421" s="170" t="n">
        <v>0.95</v>
      </c>
      <c r="Q421" s="131" t="inlineStr">
        <is>
          <t>Formül</t>
        </is>
      </c>
      <c r="R421" s="169" t="n">
        <v>51</v>
      </c>
      <c r="S421" s="131" t="inlineStr">
        <is>
          <t>Yüksek</t>
        </is>
      </c>
      <c r="T421" s="169" t="n">
        <v>2</v>
      </c>
      <c r="U421" s="169" t="n">
        <v>0</v>
      </c>
      <c r="V421" s="169" t="n">
        <v>2</v>
      </c>
      <c r="W421" s="171" t="n">
        <v>148200</v>
      </c>
      <c r="X421" s="171" t="n">
        <v>121254.48</v>
      </c>
      <c r="Y421" s="171" t="n">
        <v>-26945.52</v>
      </c>
      <c r="Z421" s="142" t="inlineStr">
        <is>
          <t>Doğrudan işe alım başlatılmalı</t>
        </is>
      </c>
      <c r="AA421" s="142" t="inlineStr">
        <is>
          <t>Mağaza: ÇİFTLİK | Unvan: ONLİNE TOPLAYICI | Yönetim normu: 0 | Mevcut: 0 | AI normu: 2 | 90 günlük tahmini açık: 2 | Öneri: Doğrudan işe alım başlatılmalı</t>
        </is>
      </c>
    </row>
    <row r="422" ht="45" customHeight="1" s="113">
      <c r="A422" s="131" t="inlineStr">
        <is>
          <t>M047</t>
        </is>
      </c>
      <c r="B422" s="131" t="inlineStr">
        <is>
          <t>ÇİFTLİK</t>
        </is>
      </c>
      <c r="C422" s="131" t="inlineStr">
        <is>
          <t>CEBRAİL ÇİÇEK</t>
        </is>
      </c>
      <c r="D422" s="131" t="inlineStr">
        <is>
          <t>U024</t>
        </is>
      </c>
      <c r="E422" s="131" t="inlineStr">
        <is>
          <t>ONLİNE ŞOFÖR</t>
        </is>
      </c>
      <c r="F422" s="168" t="n">
        <v>0</v>
      </c>
      <c r="G422" s="168" t="n">
        <v>0</v>
      </c>
      <c r="H422" s="168" t="n">
        <v>0</v>
      </c>
      <c r="I422" s="168" t="n">
        <v>369</v>
      </c>
      <c r="J422" s="168" t="n">
        <v>0</v>
      </c>
      <c r="K422" s="168" t="n">
        <v>1</v>
      </c>
      <c r="L422" s="168" t="n">
        <v>1.14</v>
      </c>
      <c r="M422" s="169" t="n">
        <v>2</v>
      </c>
      <c r="N422" s="169" t="n">
        <v>2</v>
      </c>
      <c r="O422" s="168" t="n">
        <v>738</v>
      </c>
      <c r="P422" s="170" t="n">
        <v>0.95</v>
      </c>
      <c r="Q422" s="131" t="inlineStr">
        <is>
          <t>Formül</t>
        </is>
      </c>
      <c r="R422" s="169" t="n">
        <v>51</v>
      </c>
      <c r="S422" s="131" t="inlineStr">
        <is>
          <t>Yüksek</t>
        </is>
      </c>
      <c r="T422" s="169" t="n">
        <v>2</v>
      </c>
      <c r="U422" s="169" t="n">
        <v>0</v>
      </c>
      <c r="V422" s="169" t="n">
        <v>2</v>
      </c>
      <c r="W422" s="171" t="n">
        <v>154700</v>
      </c>
      <c r="X422" s="171" t="n">
        <v>126572.76</v>
      </c>
      <c r="Y422" s="171" t="n">
        <v>-28127.24</v>
      </c>
      <c r="Z422" s="142" t="inlineStr">
        <is>
          <t>Doğrudan işe alım başlatılmalı</t>
        </is>
      </c>
      <c r="AA422" s="142" t="inlineStr">
        <is>
          <t>Mağaza: ÇİFTLİK | Unvan: ONLİNE ŞOFÖR | Yönetim normu: 0 | Mevcut: 0 | AI normu: 2 | 90 günlük tahmini açık: 2 | Öneri: Doğrudan işe alım başlatılmalı</t>
        </is>
      </c>
    </row>
    <row r="423" ht="30" customHeight="1" s="113">
      <c r="A423" s="131" t="inlineStr">
        <is>
          <t>M047</t>
        </is>
      </c>
      <c r="B423" s="131" t="inlineStr">
        <is>
          <t>ÇİFTLİK</t>
        </is>
      </c>
      <c r="C423" s="131" t="inlineStr">
        <is>
          <t>CEBRAİL ÇİÇEK</t>
        </is>
      </c>
      <c r="D423" s="131" t="inlineStr">
        <is>
          <t>U002</t>
        </is>
      </c>
      <c r="E423" s="131" t="inlineStr">
        <is>
          <t>BAKLİYAT</t>
        </is>
      </c>
      <c r="F423" s="168" t="n">
        <v>0</v>
      </c>
      <c r="G423" s="168" t="n">
        <v>0</v>
      </c>
      <c r="H423" s="168" t="n">
        <v>94</v>
      </c>
      <c r="I423" s="168" t="n">
        <v>386.75</v>
      </c>
      <c r="J423" s="168" t="n">
        <v>0.243051066580478</v>
      </c>
      <c r="K423" s="168" t="n">
        <v>1</v>
      </c>
      <c r="L423" s="168" t="n">
        <v>1.14</v>
      </c>
      <c r="M423" s="169" t="n">
        <v>2</v>
      </c>
      <c r="N423" s="169" t="n">
        <v>2</v>
      </c>
      <c r="O423" s="168" t="n">
        <v>773.5</v>
      </c>
      <c r="P423" s="170" t="n">
        <v>0.95</v>
      </c>
      <c r="Q423" s="131" t="inlineStr">
        <is>
          <t>Formül</t>
        </is>
      </c>
      <c r="R423" s="169" t="n">
        <v>51</v>
      </c>
      <c r="S423" s="131" t="inlineStr">
        <is>
          <t>Yüksek</t>
        </is>
      </c>
      <c r="T423" s="169" t="n">
        <v>2</v>
      </c>
      <c r="U423" s="169" t="n">
        <v>0</v>
      </c>
      <c r="V423" s="169" t="n">
        <v>2</v>
      </c>
      <c r="W423" s="171" t="n">
        <v>89700</v>
      </c>
      <c r="X423" s="171" t="n">
        <v>73391.03999999999</v>
      </c>
      <c r="Y423" s="171" t="n">
        <v>-16308.96</v>
      </c>
      <c r="Z423" s="142" t="inlineStr">
        <is>
          <t>Doğrudan işe alım başlatılmalı</t>
        </is>
      </c>
      <c r="AA423" s="142" t="inlineStr">
        <is>
          <t>Mağaza: ÇİFTLİK | Unvan: BAKLİYAT | Yönetim normu: 0 | Mevcut: 0 | AI normu: 2 | 90 günlük tahmini açık: 2 | Öneri: Doğrudan işe alım başlatılmalı</t>
        </is>
      </c>
    </row>
    <row r="424" ht="45" customHeight="1" s="113">
      <c r="A424" s="131" t="inlineStr">
        <is>
          <t>M047</t>
        </is>
      </c>
      <c r="B424" s="131" t="inlineStr">
        <is>
          <t>ÇİFTLİK</t>
        </is>
      </c>
      <c r="C424" s="131" t="inlineStr">
        <is>
          <t>CEBRAİL ÇİÇEK</t>
        </is>
      </c>
      <c r="D424" s="131" t="inlineStr">
        <is>
          <t>U034</t>
        </is>
      </c>
      <c r="E424" s="131" t="inlineStr">
        <is>
          <t>UNLU MAMÜLLER</t>
        </is>
      </c>
      <c r="F424" s="168" t="n">
        <v>0</v>
      </c>
      <c r="G424" s="168" t="n">
        <v>0</v>
      </c>
      <c r="H424" s="168" t="n">
        <v>50</v>
      </c>
      <c r="I424" s="168" t="n">
        <v>369</v>
      </c>
      <c r="J424" s="168" t="n">
        <v>0.13550135501355</v>
      </c>
      <c r="K424" s="168" t="n">
        <v>1</v>
      </c>
      <c r="L424" s="168" t="n">
        <v>1.14</v>
      </c>
      <c r="M424" s="169" t="n">
        <v>2</v>
      </c>
      <c r="N424" s="169" t="n">
        <v>2</v>
      </c>
      <c r="O424" s="168" t="n">
        <v>738</v>
      </c>
      <c r="P424" s="170" t="n">
        <v>0.95</v>
      </c>
      <c r="Q424" s="131" t="inlineStr">
        <is>
          <t>Formül</t>
        </is>
      </c>
      <c r="R424" s="169" t="n">
        <v>51</v>
      </c>
      <c r="S424" s="131" t="inlineStr">
        <is>
          <t>Yüksek</t>
        </is>
      </c>
      <c r="T424" s="169" t="n">
        <v>2</v>
      </c>
      <c r="U424" s="169" t="n">
        <v>0</v>
      </c>
      <c r="V424" s="169" t="n">
        <v>2</v>
      </c>
      <c r="W424" s="171" t="n">
        <v>141700</v>
      </c>
      <c r="X424" s="171" t="n">
        <v>115936.2</v>
      </c>
      <c r="Y424" s="171" t="n">
        <v>-25763.8</v>
      </c>
      <c r="Z424" s="142" t="inlineStr">
        <is>
          <t>Doğrudan işe alım başlatılmalı</t>
        </is>
      </c>
      <c r="AA424" s="142" t="inlineStr">
        <is>
          <t>Mağaza: ÇİFTLİK | Unvan: UNLU MAMÜLLER | Yönetim normu: 0 | Mevcut: 0 | AI normu: 2 | 90 günlük tahmini açık: 2 | Öneri: Doğrudan işe alım başlatılmalı</t>
        </is>
      </c>
    </row>
    <row r="425" ht="30" customHeight="1" s="113">
      <c r="A425" s="131" t="inlineStr">
        <is>
          <t>M048</t>
        </is>
      </c>
      <c r="B425" s="131" t="inlineStr">
        <is>
          <t>ÇİĞLİ</t>
        </is>
      </c>
      <c r="C425" s="131" t="inlineStr">
        <is>
          <t>DERYA YARDIMCI</t>
        </is>
      </c>
      <c r="D425" s="131" t="inlineStr">
        <is>
          <t>U015</t>
        </is>
      </c>
      <c r="E425" s="131" t="inlineStr">
        <is>
          <t>KASİYER</t>
        </is>
      </c>
      <c r="F425" s="168" t="n">
        <v>3</v>
      </c>
      <c r="G425" s="168" t="n">
        <v>3</v>
      </c>
      <c r="H425" s="168" t="n">
        <v>5287</v>
      </c>
      <c r="I425" s="168" t="n">
        <v>414</v>
      </c>
      <c r="J425" s="168" t="n">
        <v>12.7705314009662</v>
      </c>
      <c r="K425" s="168" t="n">
        <v>2</v>
      </c>
      <c r="L425" s="168" t="n">
        <v>1.15</v>
      </c>
      <c r="M425" s="169" t="n">
        <v>15</v>
      </c>
      <c r="N425" s="169" t="n">
        <v>12</v>
      </c>
      <c r="O425" s="168" t="n">
        <v>4968</v>
      </c>
      <c r="P425" s="170" t="n">
        <v>0.95</v>
      </c>
      <c r="Q425" s="131" t="inlineStr">
        <is>
          <t>Formül</t>
        </is>
      </c>
      <c r="R425" s="169" t="n">
        <v>100</v>
      </c>
      <c r="S425" s="131" t="inlineStr">
        <is>
          <t>Kritik</t>
        </is>
      </c>
      <c r="T425" s="169" t="n">
        <v>13</v>
      </c>
      <c r="U425" s="169" t="n">
        <v>0</v>
      </c>
      <c r="V425" s="169" t="n">
        <v>13</v>
      </c>
      <c r="W425" s="171" t="n">
        <v>625300</v>
      </c>
      <c r="X425" s="171" t="n">
        <v>511608.24</v>
      </c>
      <c r="Y425" s="171" t="n">
        <v>-113691.76</v>
      </c>
      <c r="Z425" s="142" t="inlineStr">
        <is>
          <t>Doğrudan işe alım başlatılmalı</t>
        </is>
      </c>
      <c r="AA425" s="142" t="inlineStr">
        <is>
          <t>Mağaza: ÇİĞLİ | Unvan: KASİYER | Yönetim normu: 3 | Mevcut: 3 | AI normu: 15 | 90 günlük tahmini açık: 13 | Öneri: Doğrudan işe alım başlatılmalı</t>
        </is>
      </c>
    </row>
    <row r="426" ht="30" customHeight="1" s="113">
      <c r="A426" s="131" t="inlineStr">
        <is>
          <t>M048</t>
        </is>
      </c>
      <c r="B426" s="131" t="inlineStr">
        <is>
          <t>ÇİĞLİ</t>
        </is>
      </c>
      <c r="C426" s="131" t="inlineStr">
        <is>
          <t>DERYA YARDIMCI</t>
        </is>
      </c>
      <c r="D426" s="131" t="inlineStr">
        <is>
          <t>U026</t>
        </is>
      </c>
      <c r="E426" s="131" t="inlineStr">
        <is>
          <t>REYON GÖREVLİSİ</t>
        </is>
      </c>
      <c r="F426" s="168" t="n">
        <v>2</v>
      </c>
      <c r="G426" s="168" t="n">
        <v>5</v>
      </c>
      <c r="H426" s="168" t="n">
        <v>138</v>
      </c>
      <c r="I426" s="168" t="n">
        <v>386.75</v>
      </c>
      <c r="J426" s="168" t="n">
        <v>0.356819650937298</v>
      </c>
      <c r="K426" s="168" t="n">
        <v>1</v>
      </c>
      <c r="L426" s="168" t="n">
        <v>1.15</v>
      </c>
      <c r="M426" s="169" t="n">
        <v>2</v>
      </c>
      <c r="N426" s="169" t="n">
        <v>-3</v>
      </c>
      <c r="O426" s="168" t="n">
        <v>-1160.25</v>
      </c>
      <c r="P426" s="170" t="n">
        <v>0.95</v>
      </c>
      <c r="Q426" s="131" t="inlineStr">
        <is>
          <t>Formül</t>
        </is>
      </c>
      <c r="R426" s="169" t="n">
        <v>0</v>
      </c>
      <c r="S426" s="131" t="inlineStr">
        <is>
          <t>Düşük</t>
        </is>
      </c>
      <c r="T426" s="169" t="n">
        <v>0</v>
      </c>
      <c r="U426" s="169" t="n">
        <v>0</v>
      </c>
      <c r="V426" s="169" t="n">
        <v>0</v>
      </c>
      <c r="W426" s="171" t="n">
        <v>0</v>
      </c>
      <c r="X426" s="171" t="n">
        <v>0</v>
      </c>
      <c r="Y426" s="171" t="n">
        <v>0</v>
      </c>
      <c r="Z426" s="142" t="inlineStr">
        <is>
          <t>Mevcut yapı korunmalı</t>
        </is>
      </c>
      <c r="AA426" s="142" t="inlineStr">
        <is>
          <t>Mağaza: ÇİĞLİ | Unvan: REYON GÖREVLİSİ | Yönetim normu: 2 | Mevcut: 5 | AI normu: 2 | 90 günlük tahmini açık: 0 | Öneri: Mevcut yapı korunmalı</t>
        </is>
      </c>
    </row>
    <row r="427" ht="30" customHeight="1" s="113">
      <c r="A427" s="131" t="inlineStr">
        <is>
          <t>M048</t>
        </is>
      </c>
      <c r="B427" s="131" t="inlineStr">
        <is>
          <t>ÇİĞLİ</t>
        </is>
      </c>
      <c r="C427" s="131" t="inlineStr">
        <is>
          <t>DERYA YARDIMCI</t>
        </is>
      </c>
      <c r="D427" s="131" t="inlineStr">
        <is>
          <t>U042</t>
        </is>
      </c>
      <c r="E427" s="131" t="inlineStr">
        <is>
          <t>ŞARKÜTERİ</t>
        </is>
      </c>
      <c r="F427" s="168" t="n">
        <v>1</v>
      </c>
      <c r="G427" s="168" t="n">
        <v>1</v>
      </c>
      <c r="H427" s="168" t="n">
        <v>1189</v>
      </c>
      <c r="I427" s="168" t="n">
        <v>382.5</v>
      </c>
      <c r="J427" s="168" t="n">
        <v>3.10849673202614</v>
      </c>
      <c r="K427" s="168" t="n">
        <v>1</v>
      </c>
      <c r="L427" s="168" t="n">
        <v>1.15</v>
      </c>
      <c r="M427" s="169" t="n">
        <v>4</v>
      </c>
      <c r="N427" s="169" t="n">
        <v>3</v>
      </c>
      <c r="O427" s="168" t="n">
        <v>1147.5</v>
      </c>
      <c r="P427" s="170" t="n">
        <v>0.95</v>
      </c>
      <c r="Q427" s="131" t="inlineStr">
        <is>
          <t>Formül</t>
        </is>
      </c>
      <c r="R427" s="169" t="n">
        <v>66</v>
      </c>
      <c r="S427" s="131" t="inlineStr">
        <is>
          <t>Yüksek</t>
        </is>
      </c>
      <c r="T427" s="169" t="n">
        <v>4</v>
      </c>
      <c r="U427" s="169" t="n">
        <v>0</v>
      </c>
      <c r="V427" s="169" t="n">
        <v>4</v>
      </c>
      <c r="W427" s="171" t="n">
        <v>231400</v>
      </c>
      <c r="X427" s="171" t="n">
        <v>189327.6</v>
      </c>
      <c r="Y427" s="171" t="n">
        <v>-42072.4</v>
      </c>
      <c r="Z427" s="142" t="inlineStr">
        <is>
          <t>Doğrudan işe alım başlatılmalı</t>
        </is>
      </c>
      <c r="AA427" s="142" t="inlineStr">
        <is>
          <t>Mağaza: ÇİĞLİ | Unvan: ŞARKÜTERİ | Yönetim normu: 1 | Mevcut: 1 | AI normu: 4 | 90 günlük tahmini açık: 4 | Öneri: Doğrudan işe alım başlatılmalı</t>
        </is>
      </c>
    </row>
    <row r="428" ht="30" customHeight="1" s="113">
      <c r="A428" s="131" t="inlineStr">
        <is>
          <t>M048</t>
        </is>
      </c>
      <c r="B428" s="131" t="inlineStr">
        <is>
          <t>ÇİĞLİ</t>
        </is>
      </c>
      <c r="C428" s="131" t="inlineStr">
        <is>
          <t>DERYA YARDIMCI</t>
        </is>
      </c>
      <c r="D428" s="131" t="inlineStr">
        <is>
          <t>U013</t>
        </is>
      </c>
      <c r="E428" s="131" t="inlineStr">
        <is>
          <t>KASAP</t>
        </is>
      </c>
      <c r="F428" s="168" t="n">
        <v>1</v>
      </c>
      <c r="G428" s="168" t="n">
        <v>0</v>
      </c>
      <c r="H428" s="168" t="n">
        <v>348.8</v>
      </c>
      <c r="I428" s="168" t="n">
        <v>360</v>
      </c>
      <c r="J428" s="168" t="n">
        <v>0.968888888888889</v>
      </c>
      <c r="K428" s="168" t="n">
        <v>1</v>
      </c>
      <c r="L428" s="168" t="n">
        <v>1.15</v>
      </c>
      <c r="M428" s="169" t="n">
        <v>2</v>
      </c>
      <c r="N428" s="169" t="n">
        <v>2</v>
      </c>
      <c r="O428" s="168" t="n">
        <v>720</v>
      </c>
      <c r="P428" s="170" t="n">
        <v>0.95</v>
      </c>
      <c r="Q428" s="131" t="inlineStr">
        <is>
          <t>Formül</t>
        </is>
      </c>
      <c r="R428" s="169" t="n">
        <v>51</v>
      </c>
      <c r="S428" s="131" t="inlineStr">
        <is>
          <t>Yüksek</t>
        </is>
      </c>
      <c r="T428" s="169" t="n">
        <v>2</v>
      </c>
      <c r="U428" s="169" t="n">
        <v>0</v>
      </c>
      <c r="V428" s="169" t="n">
        <v>2</v>
      </c>
      <c r="W428" s="171" t="n">
        <v>83200</v>
      </c>
      <c r="X428" s="171" t="n">
        <v>68072.75999999999</v>
      </c>
      <c r="Y428" s="171" t="n">
        <v>-15127.24</v>
      </c>
      <c r="Z428" s="142" t="inlineStr">
        <is>
          <t>Doğrudan işe alım başlatılmalı</t>
        </is>
      </c>
      <c r="AA428" s="142" t="inlineStr">
        <is>
          <t>Mağaza: ÇİĞLİ | Unvan: KASAP | Yönetim normu: 1 | Mevcut: 0 | AI normu: 2 | 90 günlük tahmini açık: 2 | Öneri: Doğrudan işe alım başlatılmalı</t>
        </is>
      </c>
    </row>
    <row r="429" ht="30" customHeight="1" s="113">
      <c r="A429" s="131" t="inlineStr">
        <is>
          <t>M048</t>
        </is>
      </c>
      <c r="B429" s="131" t="inlineStr">
        <is>
          <t>ÇİĞLİ</t>
        </is>
      </c>
      <c r="C429" s="131" t="inlineStr">
        <is>
          <t>DERYA YARDIMCI</t>
        </is>
      </c>
      <c r="D429" s="131" t="inlineStr">
        <is>
          <t>U017</t>
        </is>
      </c>
      <c r="E429" s="131" t="inlineStr">
        <is>
          <t>MANAV</t>
        </is>
      </c>
      <c r="F429" s="168" t="n">
        <v>2</v>
      </c>
      <c r="G429" s="168" t="n">
        <v>2</v>
      </c>
      <c r="H429" s="168" t="n">
        <v>61</v>
      </c>
      <c r="I429" s="168" t="n">
        <v>386.75</v>
      </c>
      <c r="J429" s="168" t="n">
        <v>0.157724628312864</v>
      </c>
      <c r="K429" s="168" t="n">
        <v>1</v>
      </c>
      <c r="L429" s="168" t="n">
        <v>1.15</v>
      </c>
      <c r="M429" s="169" t="n">
        <v>2</v>
      </c>
      <c r="N429" s="169" t="n">
        <v>0</v>
      </c>
      <c r="O429" s="168" t="n">
        <v>0</v>
      </c>
      <c r="P429" s="170" t="n">
        <v>0.95</v>
      </c>
      <c r="Q429" s="131" t="inlineStr">
        <is>
          <t>Formül</t>
        </is>
      </c>
      <c r="R429" s="169" t="n">
        <v>1</v>
      </c>
      <c r="S429" s="131" t="inlineStr">
        <is>
          <t>Düşük</t>
        </is>
      </c>
      <c r="T429" s="169" t="n">
        <v>1</v>
      </c>
      <c r="U429" s="169" t="n">
        <v>1</v>
      </c>
      <c r="V429" s="169" t="n">
        <v>0</v>
      </c>
      <c r="W429" s="171" t="n">
        <v>0</v>
      </c>
      <c r="X429" s="171" t="n">
        <v>44672.76</v>
      </c>
      <c r="Y429" s="171" t="n">
        <v>44672.76</v>
      </c>
      <c r="Z429" s="142" t="inlineStr">
        <is>
          <t>Transfer ile kapatılmalı</t>
        </is>
      </c>
      <c r="AA429" s="142" t="inlineStr">
        <is>
          <t>Mağaza: ÇİĞLİ | Unvan: MANAV | Yönetim normu: 2 | Mevcut: 2 | AI normu: 2 | 90 günlük tahmini açık: 1 | Öneri: Transfer ile kapatılmalı</t>
        </is>
      </c>
    </row>
    <row r="430" ht="45" customHeight="1" s="113">
      <c r="A430" s="131" t="inlineStr">
        <is>
          <t>M048</t>
        </is>
      </c>
      <c r="B430" s="131" t="inlineStr">
        <is>
          <t>ÇİĞLİ</t>
        </is>
      </c>
      <c r="C430" s="131" t="inlineStr">
        <is>
          <t>DERYA YARDIMCI</t>
        </is>
      </c>
      <c r="D430" s="131" t="inlineStr">
        <is>
          <t>U023</t>
        </is>
      </c>
      <c r="E430" s="131" t="inlineStr">
        <is>
          <t>ONLİNE TOPLAYICI</t>
        </is>
      </c>
      <c r="F430" s="168" t="n">
        <v>1</v>
      </c>
      <c r="G430" s="168" t="n">
        <v>1</v>
      </c>
      <c r="H430" s="168" t="n">
        <v>245</v>
      </c>
      <c r="I430" s="168" t="n">
        <v>404.8</v>
      </c>
      <c r="J430" s="168" t="n">
        <v>0.605237154150198</v>
      </c>
      <c r="K430" s="168" t="n">
        <v>1</v>
      </c>
      <c r="L430" s="168" t="n">
        <v>1.15</v>
      </c>
      <c r="M430" s="169" t="n">
        <v>2</v>
      </c>
      <c r="N430" s="169" t="n">
        <v>1</v>
      </c>
      <c r="O430" s="168" t="n">
        <v>404.8</v>
      </c>
      <c r="P430" s="170" t="n">
        <v>0.95</v>
      </c>
      <c r="Q430" s="131" t="inlineStr">
        <is>
          <t>Formül</t>
        </is>
      </c>
      <c r="R430" s="169" t="n">
        <v>36</v>
      </c>
      <c r="S430" s="131" t="inlineStr">
        <is>
          <t>Orta</t>
        </is>
      </c>
      <c r="T430" s="169" t="n">
        <v>2</v>
      </c>
      <c r="U430" s="169" t="n">
        <v>0</v>
      </c>
      <c r="V430" s="169" t="n">
        <v>2</v>
      </c>
      <c r="W430" s="171" t="n">
        <v>148200</v>
      </c>
      <c r="X430" s="171" t="n">
        <v>121254.48</v>
      </c>
      <c r="Y430" s="171" t="n">
        <v>-26945.52</v>
      </c>
      <c r="Z430" s="142" t="inlineStr">
        <is>
          <t>Doğrudan işe alım başlatılmalı</t>
        </is>
      </c>
      <c r="AA430" s="142" t="inlineStr">
        <is>
          <t>Mağaza: ÇİĞLİ | Unvan: ONLİNE TOPLAYICI | Yönetim normu: 1 | Mevcut: 1 | AI normu: 2 | 90 günlük tahmini açık: 2 | Öneri: Doğrudan işe alım başlatılmalı</t>
        </is>
      </c>
    </row>
    <row r="431" ht="30" customHeight="1" s="113">
      <c r="A431" s="131" t="inlineStr">
        <is>
          <t>M048</t>
        </is>
      </c>
      <c r="B431" s="131" t="inlineStr">
        <is>
          <t>ÇİĞLİ</t>
        </is>
      </c>
      <c r="C431" s="131" t="inlineStr">
        <is>
          <t>DERYA YARDIMCI</t>
        </is>
      </c>
      <c r="D431" s="131" t="inlineStr">
        <is>
          <t>U024</t>
        </is>
      </c>
      <c r="E431" s="131" t="inlineStr">
        <is>
          <t>ONLİNE ŞOFÖR</t>
        </is>
      </c>
      <c r="F431" s="168" t="n">
        <v>1</v>
      </c>
      <c r="G431" s="168" t="n">
        <v>2</v>
      </c>
      <c r="H431" s="168" t="n">
        <v>420</v>
      </c>
      <c r="I431" s="168" t="n">
        <v>369</v>
      </c>
      <c r="J431" s="168" t="n">
        <v>1.13821138211382</v>
      </c>
      <c r="K431" s="168" t="n">
        <v>1</v>
      </c>
      <c r="L431" s="168" t="n">
        <v>1.15</v>
      </c>
      <c r="M431" s="169" t="n">
        <v>2</v>
      </c>
      <c r="N431" s="169" t="n">
        <v>0</v>
      </c>
      <c r="O431" s="168" t="n">
        <v>0</v>
      </c>
      <c r="P431" s="170" t="n">
        <v>0.95</v>
      </c>
      <c r="Q431" s="131" t="inlineStr">
        <is>
          <t>Formül</t>
        </is>
      </c>
      <c r="R431" s="169" t="n">
        <v>6</v>
      </c>
      <c r="S431" s="131" t="inlineStr">
        <is>
          <t>Düşük</t>
        </is>
      </c>
      <c r="T431" s="169" t="n">
        <v>1</v>
      </c>
      <c r="U431" s="169" t="n">
        <v>0</v>
      </c>
      <c r="V431" s="169" t="n">
        <v>1</v>
      </c>
      <c r="W431" s="171" t="n">
        <v>77350</v>
      </c>
      <c r="X431" s="171" t="n">
        <v>63286.38</v>
      </c>
      <c r="Y431" s="171" t="n">
        <v>-14063.62</v>
      </c>
      <c r="Z431" s="142" t="inlineStr">
        <is>
          <t>Doğrudan işe alım başlatılmalı</t>
        </is>
      </c>
      <c r="AA431" s="142" t="inlineStr">
        <is>
          <t>Mağaza: ÇİĞLİ | Unvan: ONLİNE ŞOFÖR | Yönetim normu: 1 | Mevcut: 2 | AI normu: 2 | 90 günlük tahmini açık: 1 | Öneri: Doğrudan işe alım başlatılmalı</t>
        </is>
      </c>
    </row>
    <row r="432" ht="30" customHeight="1" s="113">
      <c r="A432" s="131" t="inlineStr">
        <is>
          <t>M048</t>
        </is>
      </c>
      <c r="B432" s="131" t="inlineStr">
        <is>
          <t>ÇİĞLİ</t>
        </is>
      </c>
      <c r="C432" s="131" t="inlineStr">
        <is>
          <t>DERYA YARDIMCI</t>
        </is>
      </c>
      <c r="D432" s="131" t="inlineStr">
        <is>
          <t>U002</t>
        </is>
      </c>
      <c r="E432" s="131" t="inlineStr">
        <is>
          <t>BAKLİYAT</t>
        </is>
      </c>
      <c r="F432" s="168" t="n">
        <v>1</v>
      </c>
      <c r="G432" s="168" t="n">
        <v>1</v>
      </c>
      <c r="H432" s="168" t="n">
        <v>20</v>
      </c>
      <c r="I432" s="168" t="n">
        <v>386.75</v>
      </c>
      <c r="J432" s="168" t="n">
        <v>0.0517129928894635</v>
      </c>
      <c r="K432" s="168" t="n">
        <v>1</v>
      </c>
      <c r="L432" s="168" t="n">
        <v>1.15</v>
      </c>
      <c r="M432" s="169" t="n">
        <v>2</v>
      </c>
      <c r="N432" s="169" t="n">
        <v>1</v>
      </c>
      <c r="O432" s="168" t="n">
        <v>386.75</v>
      </c>
      <c r="P432" s="170" t="n">
        <v>0.95</v>
      </c>
      <c r="Q432" s="131" t="inlineStr">
        <is>
          <t>Formül</t>
        </is>
      </c>
      <c r="R432" s="169" t="n">
        <v>36</v>
      </c>
      <c r="S432" s="131" t="inlineStr">
        <is>
          <t>Orta</t>
        </is>
      </c>
      <c r="T432" s="169" t="n">
        <v>2</v>
      </c>
      <c r="U432" s="169" t="n">
        <v>0</v>
      </c>
      <c r="V432" s="169" t="n">
        <v>2</v>
      </c>
      <c r="W432" s="171" t="n">
        <v>89700</v>
      </c>
      <c r="X432" s="171" t="n">
        <v>73391.03999999999</v>
      </c>
      <c r="Y432" s="171" t="n">
        <v>-16308.96</v>
      </c>
      <c r="Z432" s="142" t="inlineStr">
        <is>
          <t>Doğrudan işe alım başlatılmalı</t>
        </is>
      </c>
      <c r="AA432" s="142" t="inlineStr">
        <is>
          <t>Mağaza: ÇİĞLİ | Unvan: BAKLİYAT | Yönetim normu: 1 | Mevcut: 1 | AI normu: 2 | 90 günlük tahmini açık: 2 | Öneri: Doğrudan işe alım başlatılmalı</t>
        </is>
      </c>
    </row>
    <row r="433" ht="45" customHeight="1" s="113">
      <c r="A433" s="131" t="inlineStr">
        <is>
          <t>M048</t>
        </is>
      </c>
      <c r="B433" s="131" t="inlineStr">
        <is>
          <t>ÇİĞLİ</t>
        </is>
      </c>
      <c r="C433" s="131" t="inlineStr">
        <is>
          <t>DERYA YARDIMCI</t>
        </is>
      </c>
      <c r="D433" s="131" t="inlineStr">
        <is>
          <t>U034</t>
        </is>
      </c>
      <c r="E433" s="131" t="inlineStr">
        <is>
          <t>UNLU MAMÜLLER</t>
        </is>
      </c>
      <c r="F433" s="168" t="n">
        <v>0</v>
      </c>
      <c r="G433" s="168" t="n">
        <v>0</v>
      </c>
      <c r="H433" s="168" t="n">
        <v>125</v>
      </c>
      <c r="I433" s="168" t="n">
        <v>369</v>
      </c>
      <c r="J433" s="168" t="n">
        <v>0.338753387533875</v>
      </c>
      <c r="K433" s="168" t="n">
        <v>1</v>
      </c>
      <c r="L433" s="168" t="n">
        <v>1.15</v>
      </c>
      <c r="M433" s="169" t="n">
        <v>2</v>
      </c>
      <c r="N433" s="169" t="n">
        <v>2</v>
      </c>
      <c r="O433" s="168" t="n">
        <v>738</v>
      </c>
      <c r="P433" s="170" t="n">
        <v>0.95</v>
      </c>
      <c r="Q433" s="131" t="inlineStr">
        <is>
          <t>Formül</t>
        </is>
      </c>
      <c r="R433" s="169" t="n">
        <v>51</v>
      </c>
      <c r="S433" s="131" t="inlineStr">
        <is>
          <t>Yüksek</t>
        </is>
      </c>
      <c r="T433" s="169" t="n">
        <v>2</v>
      </c>
      <c r="U433" s="169" t="n">
        <v>0</v>
      </c>
      <c r="V433" s="169" t="n">
        <v>2</v>
      </c>
      <c r="W433" s="171" t="n">
        <v>141700</v>
      </c>
      <c r="X433" s="171" t="n">
        <v>115936.2</v>
      </c>
      <c r="Y433" s="171" t="n">
        <v>-25763.8</v>
      </c>
      <c r="Z433" s="142" t="inlineStr">
        <is>
          <t>Doğrudan işe alım başlatılmalı</t>
        </is>
      </c>
      <c r="AA433" s="142" t="inlineStr">
        <is>
          <t>Mağaza: ÇİĞLİ | Unvan: UNLU MAMÜLLER | Yönetim normu: 0 | Mevcut: 0 | AI normu: 2 | 90 günlük tahmini açık: 2 | Öneri: Doğrudan işe alım başlatılmalı</t>
        </is>
      </c>
    </row>
    <row r="434" ht="30" customHeight="1" s="113">
      <c r="A434" s="131" t="inlineStr">
        <is>
          <t>M049</t>
        </is>
      </c>
      <c r="B434" s="131" t="inlineStr">
        <is>
          <t>ÖZDERE</t>
        </is>
      </c>
      <c r="C434" s="131" t="inlineStr">
        <is>
          <t>CÜNEYT ÇIKRIKÇI - AYŞE AVCU</t>
        </is>
      </c>
      <c r="D434" s="131" t="inlineStr">
        <is>
          <t>U015</t>
        </is>
      </c>
      <c r="E434" s="131" t="inlineStr">
        <is>
          <t>KASİYER</t>
        </is>
      </c>
      <c r="F434" s="168" t="n">
        <v>2</v>
      </c>
      <c r="G434" s="168" t="n">
        <v>2</v>
      </c>
      <c r="H434" s="168" t="n">
        <v>1504</v>
      </c>
      <c r="I434" s="168" t="n">
        <v>414</v>
      </c>
      <c r="J434" s="168" t="n">
        <v>3.63285024154589</v>
      </c>
      <c r="K434" s="168" t="n">
        <v>2</v>
      </c>
      <c r="L434" s="168" t="n">
        <v>1</v>
      </c>
      <c r="M434" s="169" t="n">
        <v>4</v>
      </c>
      <c r="N434" s="169" t="n">
        <v>2</v>
      </c>
      <c r="O434" s="168" t="n">
        <v>828</v>
      </c>
      <c r="P434" s="170" t="n">
        <v>0.95</v>
      </c>
      <c r="Q434" s="131" t="inlineStr">
        <is>
          <t>Formül</t>
        </is>
      </c>
      <c r="R434" s="169" t="n">
        <v>51</v>
      </c>
      <c r="S434" s="131" t="inlineStr">
        <is>
          <t>Yüksek</t>
        </is>
      </c>
      <c r="T434" s="169" t="n">
        <v>3</v>
      </c>
      <c r="U434" s="169" t="n">
        <v>0</v>
      </c>
      <c r="V434" s="169" t="n">
        <v>3</v>
      </c>
      <c r="W434" s="171" t="n">
        <v>144300</v>
      </c>
      <c r="X434" s="171" t="n">
        <v>118063.44</v>
      </c>
      <c r="Y434" s="171" t="n">
        <v>-26236.56</v>
      </c>
      <c r="Z434" s="142" t="inlineStr">
        <is>
          <t>Doğrudan işe alım başlatılmalı</t>
        </is>
      </c>
      <c r="AA434" s="142" t="inlineStr">
        <is>
          <t>Mağaza: ÖZDERE | Unvan: KASİYER | Yönetim normu: 2 | Mevcut: 2 | AI normu: 4 | 90 günlük tahmini açık: 3 | Öneri: Doğrudan işe alım başlatılmalı</t>
        </is>
      </c>
    </row>
    <row r="435" ht="30" customHeight="1" s="113">
      <c r="A435" s="131" t="inlineStr">
        <is>
          <t>M049</t>
        </is>
      </c>
      <c r="B435" s="131" t="inlineStr">
        <is>
          <t>ÖZDERE</t>
        </is>
      </c>
      <c r="C435" s="131" t="inlineStr">
        <is>
          <t>CÜNEYT ÇIKRIKÇI - AYŞE AVCU</t>
        </is>
      </c>
      <c r="D435" s="131" t="inlineStr">
        <is>
          <t>U026</t>
        </is>
      </c>
      <c r="E435" s="131" t="inlineStr">
        <is>
          <t>REYON GÖREVLİSİ</t>
        </is>
      </c>
      <c r="F435" s="168" t="n">
        <v>2</v>
      </c>
      <c r="G435" s="168" t="n">
        <v>3</v>
      </c>
      <c r="H435" s="168" t="n">
        <v>575.25</v>
      </c>
      <c r="I435" s="168" t="n">
        <v>386.75</v>
      </c>
      <c r="J435" s="168" t="n">
        <v>1.48739495798319</v>
      </c>
      <c r="K435" s="168" t="n">
        <v>1</v>
      </c>
      <c r="L435" s="168" t="n">
        <v>1</v>
      </c>
      <c r="M435" s="169" t="n">
        <v>2</v>
      </c>
      <c r="N435" s="169" t="n">
        <v>-1</v>
      </c>
      <c r="O435" s="168" t="n">
        <v>-386.75</v>
      </c>
      <c r="P435" s="170" t="n">
        <v>0.95</v>
      </c>
      <c r="Q435" s="131" t="inlineStr">
        <is>
          <t>Formül</t>
        </is>
      </c>
      <c r="R435" s="169" t="n">
        <v>0</v>
      </c>
      <c r="S435" s="131" t="inlineStr">
        <is>
          <t>Düşük</t>
        </is>
      </c>
      <c r="T435" s="169" t="n">
        <v>0</v>
      </c>
      <c r="U435" s="169" t="n">
        <v>0</v>
      </c>
      <c r="V435" s="169" t="n">
        <v>0</v>
      </c>
      <c r="W435" s="171" t="n">
        <v>0</v>
      </c>
      <c r="X435" s="171" t="n">
        <v>0</v>
      </c>
      <c r="Y435" s="171" t="n">
        <v>0</v>
      </c>
      <c r="Z435" s="142" t="inlineStr">
        <is>
          <t>Mevcut yapı korunmalı</t>
        </is>
      </c>
      <c r="AA435" s="142" t="inlineStr">
        <is>
          <t>Mağaza: ÖZDERE | Unvan: REYON GÖREVLİSİ | Yönetim normu: 2 | Mevcut: 3 | AI normu: 2 | 90 günlük tahmini açık: 0 | Öneri: Mevcut yapı korunmalı</t>
        </is>
      </c>
    </row>
    <row r="436" ht="30" customHeight="1" s="113">
      <c r="A436" s="131" t="inlineStr">
        <is>
          <t>M049</t>
        </is>
      </c>
      <c r="B436" s="131" t="inlineStr">
        <is>
          <t>ÖZDERE</t>
        </is>
      </c>
      <c r="C436" s="131" t="inlineStr">
        <is>
          <t>CÜNEYT ÇIKRIKÇI - AYŞE AVCU</t>
        </is>
      </c>
      <c r="D436" s="131" t="inlineStr">
        <is>
          <t>U042</t>
        </is>
      </c>
      <c r="E436" s="131" t="inlineStr">
        <is>
          <t>ŞARKÜTERİ</t>
        </is>
      </c>
      <c r="F436" s="168" t="n">
        <v>1</v>
      </c>
      <c r="G436" s="168" t="n">
        <v>0</v>
      </c>
      <c r="H436" s="168" t="n">
        <v>419</v>
      </c>
      <c r="I436" s="168" t="n">
        <v>382.5</v>
      </c>
      <c r="J436" s="168" t="n">
        <v>1.09542483660131</v>
      </c>
      <c r="K436" s="168" t="n">
        <v>1</v>
      </c>
      <c r="L436" s="168" t="n">
        <v>1</v>
      </c>
      <c r="M436" s="169" t="n">
        <v>2</v>
      </c>
      <c r="N436" s="169" t="n">
        <v>2</v>
      </c>
      <c r="O436" s="168" t="n">
        <v>765</v>
      </c>
      <c r="P436" s="170" t="n">
        <v>0.95</v>
      </c>
      <c r="Q436" s="131" t="inlineStr">
        <is>
          <t>Formül</t>
        </is>
      </c>
      <c r="R436" s="169" t="n">
        <v>51</v>
      </c>
      <c r="S436" s="131" t="inlineStr">
        <is>
          <t>Yüksek</t>
        </is>
      </c>
      <c r="T436" s="169" t="n">
        <v>2</v>
      </c>
      <c r="U436" s="169" t="n">
        <v>0</v>
      </c>
      <c r="V436" s="169" t="n">
        <v>2</v>
      </c>
      <c r="W436" s="171" t="n">
        <v>115700</v>
      </c>
      <c r="X436" s="171" t="n">
        <v>94663.8</v>
      </c>
      <c r="Y436" s="171" t="n">
        <v>-21036.2</v>
      </c>
      <c r="Z436" s="142" t="inlineStr">
        <is>
          <t>Doğrudan işe alım başlatılmalı</t>
        </is>
      </c>
      <c r="AA436" s="142" t="inlineStr">
        <is>
          <t>Mağaza: ÖZDERE | Unvan: ŞARKÜTERİ | Yönetim normu: 1 | Mevcut: 0 | AI normu: 2 | 90 günlük tahmini açık: 2 | Öneri: Doğrudan işe alım başlatılmalı</t>
        </is>
      </c>
    </row>
    <row r="437" ht="30" customHeight="1" s="113">
      <c r="A437" s="131" t="inlineStr">
        <is>
          <t>M049</t>
        </is>
      </c>
      <c r="B437" s="131" t="inlineStr">
        <is>
          <t>ÖZDERE</t>
        </is>
      </c>
      <c r="C437" s="131" t="inlineStr">
        <is>
          <t>CÜNEYT ÇIKRIKÇI - AYŞE AVCU</t>
        </is>
      </c>
      <c r="D437" s="131" t="inlineStr">
        <is>
          <t>U013</t>
        </is>
      </c>
      <c r="E437" s="131" t="inlineStr">
        <is>
          <t>KASAP</t>
        </is>
      </c>
      <c r="F437" s="168" t="n">
        <v>1</v>
      </c>
      <c r="G437" s="168" t="n">
        <v>0</v>
      </c>
      <c r="H437" s="168" t="n">
        <v>161</v>
      </c>
      <c r="I437" s="168" t="n">
        <v>360</v>
      </c>
      <c r="J437" s="168" t="n">
        <v>0.447222222222222</v>
      </c>
      <c r="K437" s="168" t="n">
        <v>1</v>
      </c>
      <c r="L437" s="168" t="n">
        <v>1</v>
      </c>
      <c r="M437" s="169" t="n">
        <v>1</v>
      </c>
      <c r="N437" s="169" t="n">
        <v>1</v>
      </c>
      <c r="O437" s="168" t="n">
        <v>360</v>
      </c>
      <c r="P437" s="170" t="n">
        <v>0.95</v>
      </c>
      <c r="Q437" s="131" t="inlineStr">
        <is>
          <t>Formül</t>
        </is>
      </c>
      <c r="R437" s="169" t="n">
        <v>36</v>
      </c>
      <c r="S437" s="131" t="inlineStr">
        <is>
          <t>Orta</t>
        </is>
      </c>
      <c r="T437" s="169" t="n">
        <v>1</v>
      </c>
      <c r="U437" s="169" t="n">
        <v>0</v>
      </c>
      <c r="V437" s="169" t="n">
        <v>1</v>
      </c>
      <c r="W437" s="171" t="n">
        <v>41600</v>
      </c>
      <c r="X437" s="171" t="n">
        <v>34036.38</v>
      </c>
      <c r="Y437" s="171" t="n">
        <v>-7563.62</v>
      </c>
      <c r="Z437" s="142" t="inlineStr">
        <is>
          <t>Doğrudan işe alım başlatılmalı</t>
        </is>
      </c>
      <c r="AA437" s="142" t="inlineStr">
        <is>
          <t>Mağaza: ÖZDERE | Unvan: KASAP | Yönetim normu: 1 | Mevcut: 0 | AI normu: 1 | 90 günlük tahmini açık: 1 | Öneri: Doğrudan işe alım başlatılmalı</t>
        </is>
      </c>
    </row>
    <row r="438" ht="30" customHeight="1" s="113">
      <c r="A438" s="131" t="inlineStr">
        <is>
          <t>M049</t>
        </is>
      </c>
      <c r="B438" s="131" t="inlineStr">
        <is>
          <t>ÖZDERE</t>
        </is>
      </c>
      <c r="C438" s="131" t="inlineStr">
        <is>
          <t>CÜNEYT ÇIKRIKÇI - AYŞE AVCU</t>
        </is>
      </c>
      <c r="D438" s="131" t="inlineStr">
        <is>
          <t>U017</t>
        </is>
      </c>
      <c r="E438" s="131" t="inlineStr">
        <is>
          <t>MANAV</t>
        </is>
      </c>
      <c r="F438" s="168" t="n">
        <v>2</v>
      </c>
      <c r="G438" s="168" t="n">
        <v>2</v>
      </c>
      <c r="H438" s="168" t="n">
        <v>98.8</v>
      </c>
      <c r="I438" s="168" t="n">
        <v>386.75</v>
      </c>
      <c r="J438" s="168" t="n">
        <v>0.25546218487395</v>
      </c>
      <c r="K438" s="168" t="n">
        <v>1</v>
      </c>
      <c r="L438" s="168" t="n">
        <v>1</v>
      </c>
      <c r="M438" s="169" t="n">
        <v>1</v>
      </c>
      <c r="N438" s="169" t="n">
        <v>-1</v>
      </c>
      <c r="O438" s="168" t="n">
        <v>-386.75</v>
      </c>
      <c r="P438" s="170" t="n">
        <v>0.95</v>
      </c>
      <c r="Q438" s="131" t="inlineStr">
        <is>
          <t>Formül</t>
        </is>
      </c>
      <c r="R438" s="169" t="n">
        <v>0</v>
      </c>
      <c r="S438" s="131" t="inlineStr">
        <is>
          <t>Düşük</t>
        </is>
      </c>
      <c r="T438" s="169" t="n">
        <v>0</v>
      </c>
      <c r="U438" s="169" t="n">
        <v>0</v>
      </c>
      <c r="V438" s="169" t="n">
        <v>0</v>
      </c>
      <c r="W438" s="171" t="n">
        <v>0</v>
      </c>
      <c r="X438" s="171" t="n">
        <v>0</v>
      </c>
      <c r="Y438" s="171" t="n">
        <v>0</v>
      </c>
      <c r="Z438" s="142" t="inlineStr">
        <is>
          <t>Mevcut yapı korunmalı</t>
        </is>
      </c>
      <c r="AA438" s="142" t="inlineStr">
        <is>
          <t>Mağaza: ÖZDERE | Unvan: MANAV | Yönetim normu: 2 | Mevcut: 2 | AI normu: 1 | 90 günlük tahmini açık: 0 | Öneri: Mevcut yapı korunmalı</t>
        </is>
      </c>
    </row>
    <row r="439" ht="45" customHeight="1" s="113">
      <c r="A439" s="131" t="inlineStr">
        <is>
          <t>M049</t>
        </is>
      </c>
      <c r="B439" s="131" t="inlineStr">
        <is>
          <t>ÖZDERE</t>
        </is>
      </c>
      <c r="C439" s="131" t="inlineStr">
        <is>
          <t>CÜNEYT ÇIKRIKÇI - AYŞE AVCU</t>
        </is>
      </c>
      <c r="D439" s="131" t="inlineStr">
        <is>
          <t>U023</t>
        </is>
      </c>
      <c r="E439" s="131" t="inlineStr">
        <is>
          <t>ONLİNE TOPLAYICI</t>
        </is>
      </c>
      <c r="F439" s="168" t="n">
        <v>0</v>
      </c>
      <c r="G439" s="168" t="n">
        <v>0</v>
      </c>
      <c r="H439" s="168" t="n">
        <v>1155</v>
      </c>
      <c r="I439" s="168" t="n">
        <v>404.8</v>
      </c>
      <c r="J439" s="168" t="n">
        <v>2.85326086956522</v>
      </c>
      <c r="K439" s="168" t="n">
        <v>1</v>
      </c>
      <c r="L439" s="168" t="n">
        <v>1</v>
      </c>
      <c r="M439" s="169" t="n">
        <v>3</v>
      </c>
      <c r="N439" s="169" t="n">
        <v>3</v>
      </c>
      <c r="O439" s="168" t="n">
        <v>1214.4</v>
      </c>
      <c r="P439" s="170" t="n">
        <v>0.95</v>
      </c>
      <c r="Q439" s="131" t="inlineStr">
        <is>
          <t>Formül</t>
        </is>
      </c>
      <c r="R439" s="169" t="n">
        <v>66</v>
      </c>
      <c r="S439" s="131" t="inlineStr">
        <is>
          <t>Yüksek</t>
        </is>
      </c>
      <c r="T439" s="169" t="n">
        <v>3</v>
      </c>
      <c r="U439" s="169" t="n">
        <v>0</v>
      </c>
      <c r="V439" s="169" t="n">
        <v>3</v>
      </c>
      <c r="W439" s="171" t="n">
        <v>222300</v>
      </c>
      <c r="X439" s="171" t="n">
        <v>181881.72</v>
      </c>
      <c r="Y439" s="171" t="n">
        <v>-40418.28</v>
      </c>
      <c r="Z439" s="142" t="inlineStr">
        <is>
          <t>Doğrudan işe alım başlatılmalı</t>
        </is>
      </c>
      <c r="AA439" s="142" t="inlineStr">
        <is>
          <t>Mağaza: ÖZDERE | Unvan: ONLİNE TOPLAYICI | Yönetim normu: 0 | Mevcut: 0 | AI normu: 3 | 90 günlük tahmini açık: 3 | Öneri: Doğrudan işe alım başlatılmalı</t>
        </is>
      </c>
    </row>
    <row r="440" ht="45" customHeight="1" s="113">
      <c r="A440" s="131" t="inlineStr">
        <is>
          <t>M049</t>
        </is>
      </c>
      <c r="B440" s="131" t="inlineStr">
        <is>
          <t>ÖZDERE</t>
        </is>
      </c>
      <c r="C440" s="131" t="inlineStr">
        <is>
          <t>CÜNEYT ÇIKRIKÇI - AYŞE AVCU</t>
        </is>
      </c>
      <c r="D440" s="131" t="inlineStr">
        <is>
          <t>U024</t>
        </is>
      </c>
      <c r="E440" s="131" t="inlineStr">
        <is>
          <t>ONLİNE ŞOFÖR</t>
        </is>
      </c>
      <c r="F440" s="168" t="n">
        <v>0</v>
      </c>
      <c r="G440" s="168" t="n">
        <v>0</v>
      </c>
      <c r="H440" s="168" t="n">
        <v>1980</v>
      </c>
      <c r="I440" s="168" t="n">
        <v>369</v>
      </c>
      <c r="J440" s="168" t="n">
        <v>5.36585365853659</v>
      </c>
      <c r="K440" s="168" t="n">
        <v>1</v>
      </c>
      <c r="L440" s="168" t="n">
        <v>1</v>
      </c>
      <c r="M440" s="169" t="n">
        <v>6</v>
      </c>
      <c r="N440" s="169" t="n">
        <v>6</v>
      </c>
      <c r="O440" s="168" t="n">
        <v>2214</v>
      </c>
      <c r="P440" s="170" t="n">
        <v>0.95</v>
      </c>
      <c r="Q440" s="131" t="inlineStr">
        <is>
          <t>Formül</t>
        </is>
      </c>
      <c r="R440" s="169" t="n">
        <v>100</v>
      </c>
      <c r="S440" s="131" t="inlineStr">
        <is>
          <t>Kritik</t>
        </is>
      </c>
      <c r="T440" s="169" t="n">
        <v>6</v>
      </c>
      <c r="U440" s="169" t="n">
        <v>0</v>
      </c>
      <c r="V440" s="169" t="n">
        <v>6</v>
      </c>
      <c r="W440" s="171" t="n">
        <v>464100</v>
      </c>
      <c r="X440" s="171" t="n">
        <v>379718.28</v>
      </c>
      <c r="Y440" s="171" t="n">
        <v>-84381.72</v>
      </c>
      <c r="Z440" s="142" t="inlineStr">
        <is>
          <t>Doğrudan işe alım başlatılmalı</t>
        </is>
      </c>
      <c r="AA440" s="142" t="inlineStr">
        <is>
          <t>Mağaza: ÖZDERE | Unvan: ONLİNE ŞOFÖR | Yönetim normu: 0 | Mevcut: 0 | AI normu: 6 | 90 günlük tahmini açık: 6 | Öneri: Doğrudan işe alım başlatılmalı</t>
        </is>
      </c>
    </row>
    <row r="441" ht="30" customHeight="1" s="113">
      <c r="A441" s="131" t="inlineStr">
        <is>
          <t>M049</t>
        </is>
      </c>
      <c r="B441" s="131" t="inlineStr">
        <is>
          <t>ÖZDERE</t>
        </is>
      </c>
      <c r="C441" s="131" t="inlineStr">
        <is>
          <t>CÜNEYT ÇIKRIKÇI - AYŞE AVCU</t>
        </is>
      </c>
      <c r="D441" s="131" t="inlineStr">
        <is>
          <t>U002</t>
        </is>
      </c>
      <c r="E441" s="131" t="inlineStr">
        <is>
          <t>BAKLİYAT</t>
        </is>
      </c>
      <c r="F441" s="168" t="n">
        <v>0</v>
      </c>
      <c r="G441" s="168" t="n">
        <v>0</v>
      </c>
      <c r="H441" s="168" t="n">
        <v>42</v>
      </c>
      <c r="I441" s="168" t="n">
        <v>386.75</v>
      </c>
      <c r="J441" s="168" t="n">
        <v>0.108597285067873</v>
      </c>
      <c r="K441" s="168" t="n">
        <v>1</v>
      </c>
      <c r="L441" s="168" t="n">
        <v>1</v>
      </c>
      <c r="M441" s="169" t="n">
        <v>1</v>
      </c>
      <c r="N441" s="169" t="n">
        <v>1</v>
      </c>
      <c r="O441" s="168" t="n">
        <v>386.75</v>
      </c>
      <c r="P441" s="170" t="n">
        <v>0.95</v>
      </c>
      <c r="Q441" s="131" t="inlineStr">
        <is>
          <t>Formül</t>
        </is>
      </c>
      <c r="R441" s="169" t="n">
        <v>36</v>
      </c>
      <c r="S441" s="131" t="inlineStr">
        <is>
          <t>Orta</t>
        </is>
      </c>
      <c r="T441" s="169" t="n">
        <v>1</v>
      </c>
      <c r="U441" s="169" t="n">
        <v>0</v>
      </c>
      <c r="V441" s="169" t="n">
        <v>1</v>
      </c>
      <c r="W441" s="171" t="n">
        <v>44850</v>
      </c>
      <c r="X441" s="171" t="n">
        <v>36695.52</v>
      </c>
      <c r="Y441" s="171" t="n">
        <v>-8154.48</v>
      </c>
      <c r="Z441" s="142" t="inlineStr">
        <is>
          <t>Doğrudan işe alım başlatılmalı</t>
        </is>
      </c>
      <c r="AA441" s="142" t="inlineStr">
        <is>
          <t>Mağaza: ÖZDERE | Unvan: BAKLİYAT | Yönetim normu: 0 | Mevcut: 0 | AI normu: 1 | 90 günlük tahmini açık: 1 | Öneri: Doğrudan işe alım başlatılmalı</t>
        </is>
      </c>
    </row>
    <row r="442" ht="30" customHeight="1" s="113">
      <c r="A442" s="131" t="inlineStr">
        <is>
          <t>M049</t>
        </is>
      </c>
      <c r="B442" s="131" t="inlineStr">
        <is>
          <t>ÖZDERE</t>
        </is>
      </c>
      <c r="C442" s="131" t="inlineStr">
        <is>
          <t>CÜNEYT ÇIKRIKÇI - AYŞE AVCU</t>
        </is>
      </c>
      <c r="D442" s="131" t="inlineStr">
        <is>
          <t>U034</t>
        </is>
      </c>
      <c r="E442" s="131" t="inlineStr">
        <is>
          <t>UNLU MAMÜLLER</t>
        </is>
      </c>
      <c r="F442" s="168" t="n">
        <v>0</v>
      </c>
      <c r="G442" s="168" t="n">
        <v>0</v>
      </c>
      <c r="H442" s="168" t="n">
        <v>50</v>
      </c>
      <c r="I442" s="168" t="n">
        <v>369</v>
      </c>
      <c r="J442" s="168" t="n">
        <v>0.13550135501355</v>
      </c>
      <c r="K442" s="168" t="n">
        <v>1</v>
      </c>
      <c r="L442" s="168" t="n">
        <v>1</v>
      </c>
      <c r="M442" s="169" t="n">
        <v>1</v>
      </c>
      <c r="N442" s="169" t="n">
        <v>1</v>
      </c>
      <c r="O442" s="168" t="n">
        <v>369</v>
      </c>
      <c r="P442" s="170" t="n">
        <v>0.95</v>
      </c>
      <c r="Q442" s="131" t="inlineStr">
        <is>
          <t>Formül</t>
        </is>
      </c>
      <c r="R442" s="169" t="n">
        <v>36</v>
      </c>
      <c r="S442" s="131" t="inlineStr">
        <is>
          <t>Orta</t>
        </is>
      </c>
      <c r="T442" s="169" t="n">
        <v>1</v>
      </c>
      <c r="U442" s="169" t="n">
        <v>0</v>
      </c>
      <c r="V442" s="169" t="n">
        <v>1</v>
      </c>
      <c r="W442" s="171" t="n">
        <v>70850</v>
      </c>
      <c r="X442" s="171" t="n">
        <v>57968.1</v>
      </c>
      <c r="Y442" s="171" t="n">
        <v>-12881.9</v>
      </c>
      <c r="Z442" s="142" t="inlineStr">
        <is>
          <t>Doğrudan işe alım başlatılmalı</t>
        </is>
      </c>
      <c r="AA442" s="142" t="inlineStr">
        <is>
          <t>Mağaza: ÖZDERE | Unvan: UNLU MAMÜLLER | Yönetim normu: 0 | Mevcut: 0 | AI normu: 1 | 90 günlük tahmini açık: 1 | Öneri: Doğrudan işe alım başlatılmalı</t>
        </is>
      </c>
    </row>
    <row r="443" ht="45" customHeight="1" s="113">
      <c r="A443" s="131" t="inlineStr">
        <is>
          <t>M050</t>
        </is>
      </c>
      <c r="B443" s="131" t="inlineStr">
        <is>
          <t>İZMİRSPOR</t>
        </is>
      </c>
      <c r="C443" s="131" t="inlineStr">
        <is>
          <t>ERTAN TEKİ</t>
        </is>
      </c>
      <c r="D443" s="131" t="inlineStr">
        <is>
          <t>U015</t>
        </is>
      </c>
      <c r="E443" s="131" t="inlineStr">
        <is>
          <t>KASİYER</t>
        </is>
      </c>
      <c r="F443" s="168" t="n">
        <v>6</v>
      </c>
      <c r="G443" s="168" t="n">
        <v>6</v>
      </c>
      <c r="H443" s="168" t="n">
        <v>9230</v>
      </c>
      <c r="I443" s="168" t="n">
        <v>414</v>
      </c>
      <c r="J443" s="168" t="n">
        <v>22.2946859903382</v>
      </c>
      <c r="K443" s="168" t="n">
        <v>2</v>
      </c>
      <c r="L443" s="168" t="n">
        <v>1.04</v>
      </c>
      <c r="M443" s="169" t="n">
        <v>24</v>
      </c>
      <c r="N443" s="169" t="n">
        <v>18</v>
      </c>
      <c r="O443" s="168" t="n">
        <v>7452</v>
      </c>
      <c r="P443" s="170" t="n">
        <v>0.95</v>
      </c>
      <c r="Q443" s="131" t="inlineStr">
        <is>
          <t>Formül</t>
        </is>
      </c>
      <c r="R443" s="169" t="n">
        <v>100</v>
      </c>
      <c r="S443" s="131" t="inlineStr">
        <is>
          <t>Kritik</t>
        </is>
      </c>
      <c r="T443" s="169" t="n">
        <v>19</v>
      </c>
      <c r="U443" s="169" t="n">
        <v>0</v>
      </c>
      <c r="V443" s="169" t="n">
        <v>19</v>
      </c>
      <c r="W443" s="171" t="n">
        <v>913900</v>
      </c>
      <c r="X443" s="171" t="n">
        <v>747735.12</v>
      </c>
      <c r="Y443" s="171" t="n">
        <v>-166164.88</v>
      </c>
      <c r="Z443" s="142" t="inlineStr">
        <is>
          <t>Doğrudan işe alım başlatılmalı</t>
        </is>
      </c>
      <c r="AA443" s="142" t="inlineStr">
        <is>
          <t>Mağaza: İZMİRSPOR | Unvan: KASİYER | Yönetim normu: 6 | Mevcut: 6 | AI normu: 24 | 90 günlük tahmini açık: 19 | Öneri: Doğrudan işe alım başlatılmalı</t>
        </is>
      </c>
    </row>
    <row r="444" ht="45" customHeight="1" s="113">
      <c r="A444" s="131" t="inlineStr">
        <is>
          <t>M050</t>
        </is>
      </c>
      <c r="B444" s="131" t="inlineStr">
        <is>
          <t>İZMİRSPOR</t>
        </is>
      </c>
      <c r="C444" s="131" t="inlineStr">
        <is>
          <t>ERTAN TEKİ</t>
        </is>
      </c>
      <c r="D444" s="131" t="inlineStr">
        <is>
          <t>U026</t>
        </is>
      </c>
      <c r="E444" s="131" t="inlineStr">
        <is>
          <t>REYON GÖREVLİSİ</t>
        </is>
      </c>
      <c r="F444" s="168" t="n">
        <v>4</v>
      </c>
      <c r="G444" s="168" t="n">
        <v>6</v>
      </c>
      <c r="H444" s="168" t="n">
        <v>1278.55</v>
      </c>
      <c r="I444" s="168" t="n">
        <v>386.75</v>
      </c>
      <c r="J444" s="168" t="n">
        <v>3.30588235294118</v>
      </c>
      <c r="K444" s="168" t="n">
        <v>1</v>
      </c>
      <c r="L444" s="168" t="n">
        <v>1.04</v>
      </c>
      <c r="M444" s="169" t="n">
        <v>4</v>
      </c>
      <c r="N444" s="169" t="n">
        <v>-2</v>
      </c>
      <c r="O444" s="168" t="n">
        <v>-773.5</v>
      </c>
      <c r="P444" s="170" t="n">
        <v>0.95</v>
      </c>
      <c r="Q444" s="131" t="inlineStr">
        <is>
          <t>Formül</t>
        </is>
      </c>
      <c r="R444" s="169" t="n">
        <v>0</v>
      </c>
      <c r="S444" s="131" t="inlineStr">
        <is>
          <t>Düşük</t>
        </is>
      </c>
      <c r="T444" s="169" t="n">
        <v>0</v>
      </c>
      <c r="U444" s="169" t="n">
        <v>0</v>
      </c>
      <c r="V444" s="169" t="n">
        <v>0</v>
      </c>
      <c r="W444" s="171" t="n">
        <v>0</v>
      </c>
      <c r="X444" s="171" t="n">
        <v>0</v>
      </c>
      <c r="Y444" s="171" t="n">
        <v>0</v>
      </c>
      <c r="Z444" s="142" t="inlineStr">
        <is>
          <t>Mevcut yapı korunmalı</t>
        </is>
      </c>
      <c r="AA444" s="142" t="inlineStr">
        <is>
          <t>Mağaza: İZMİRSPOR | Unvan: REYON GÖREVLİSİ | Yönetim normu: 4 | Mevcut: 6 | AI normu: 4 | 90 günlük tahmini açık: 0 | Öneri: Mevcut yapı korunmalı</t>
        </is>
      </c>
    </row>
    <row r="445" ht="30" customHeight="1" s="113">
      <c r="A445" s="131" t="inlineStr">
        <is>
          <t>M050</t>
        </is>
      </c>
      <c r="B445" s="131" t="inlineStr">
        <is>
          <t>İZMİRSPOR</t>
        </is>
      </c>
      <c r="C445" s="131" t="inlineStr">
        <is>
          <t>ERTAN TEKİ</t>
        </is>
      </c>
      <c r="D445" s="131" t="inlineStr">
        <is>
          <t>U042</t>
        </is>
      </c>
      <c r="E445" s="131" t="inlineStr">
        <is>
          <t>ŞARKÜTERİ</t>
        </is>
      </c>
      <c r="F445" s="168" t="n">
        <v>2</v>
      </c>
      <c r="G445" s="168" t="n">
        <v>0</v>
      </c>
      <c r="H445" s="168" t="n">
        <v>2075</v>
      </c>
      <c r="I445" s="168" t="n">
        <v>382.5</v>
      </c>
      <c r="J445" s="168" t="n">
        <v>5.42483660130719</v>
      </c>
      <c r="K445" s="168" t="n">
        <v>1</v>
      </c>
      <c r="L445" s="168" t="n">
        <v>1.04</v>
      </c>
      <c r="M445" s="169" t="n">
        <v>6</v>
      </c>
      <c r="N445" s="169" t="n">
        <v>6</v>
      </c>
      <c r="O445" s="168" t="n">
        <v>2295</v>
      </c>
      <c r="P445" s="170" t="n">
        <v>0.95</v>
      </c>
      <c r="Q445" s="131" t="inlineStr">
        <is>
          <t>Formül</t>
        </is>
      </c>
      <c r="R445" s="169" t="n">
        <v>100</v>
      </c>
      <c r="S445" s="131" t="inlineStr">
        <is>
          <t>Kritik</t>
        </is>
      </c>
      <c r="T445" s="169" t="n">
        <v>6</v>
      </c>
      <c r="U445" s="169" t="n">
        <v>0</v>
      </c>
      <c r="V445" s="169" t="n">
        <v>6</v>
      </c>
      <c r="W445" s="171" t="n">
        <v>347100</v>
      </c>
      <c r="X445" s="171" t="n">
        <v>283991.4</v>
      </c>
      <c r="Y445" s="171" t="n">
        <v>-63108.6</v>
      </c>
      <c r="Z445" s="142" t="inlineStr">
        <is>
          <t>Doğrudan işe alım başlatılmalı</t>
        </is>
      </c>
      <c r="AA445" s="142" t="inlineStr">
        <is>
          <t>Mağaza: İZMİRSPOR | Unvan: ŞARKÜTERİ | Yönetim normu: 2 | Mevcut: 0 | AI normu: 6 | 90 günlük tahmini açık: 6 | Öneri: Doğrudan işe alım başlatılmalı</t>
        </is>
      </c>
    </row>
    <row r="446" ht="30" customHeight="1" s="113">
      <c r="A446" s="131" t="inlineStr">
        <is>
          <t>M050</t>
        </is>
      </c>
      <c r="B446" s="131" t="inlineStr">
        <is>
          <t>İZMİRSPOR</t>
        </is>
      </c>
      <c r="C446" s="131" t="inlineStr">
        <is>
          <t>ERTAN TEKİ</t>
        </is>
      </c>
      <c r="D446" s="131" t="inlineStr">
        <is>
          <t>U013</t>
        </is>
      </c>
      <c r="E446" s="131" t="inlineStr">
        <is>
          <t>KASAP</t>
        </is>
      </c>
      <c r="F446" s="168" t="n">
        <v>1</v>
      </c>
      <c r="G446" s="168" t="n">
        <v>0</v>
      </c>
      <c r="H446" s="168" t="n">
        <v>566.1</v>
      </c>
      <c r="I446" s="168" t="n">
        <v>360</v>
      </c>
      <c r="J446" s="168" t="n">
        <v>1.5725</v>
      </c>
      <c r="K446" s="168" t="n">
        <v>1</v>
      </c>
      <c r="L446" s="168" t="n">
        <v>1.04</v>
      </c>
      <c r="M446" s="169" t="n">
        <v>2</v>
      </c>
      <c r="N446" s="169" t="n">
        <v>2</v>
      </c>
      <c r="O446" s="168" t="n">
        <v>720</v>
      </c>
      <c r="P446" s="170" t="n">
        <v>0.95</v>
      </c>
      <c r="Q446" s="131" t="inlineStr">
        <is>
          <t>Formül</t>
        </is>
      </c>
      <c r="R446" s="169" t="n">
        <v>51</v>
      </c>
      <c r="S446" s="131" t="inlineStr">
        <is>
          <t>Yüksek</t>
        </is>
      </c>
      <c r="T446" s="169" t="n">
        <v>2</v>
      </c>
      <c r="U446" s="169" t="n">
        <v>0</v>
      </c>
      <c r="V446" s="169" t="n">
        <v>2</v>
      </c>
      <c r="W446" s="171" t="n">
        <v>83200</v>
      </c>
      <c r="X446" s="171" t="n">
        <v>68072.75999999999</v>
      </c>
      <c r="Y446" s="171" t="n">
        <v>-15127.24</v>
      </c>
      <c r="Z446" s="142" t="inlineStr">
        <is>
          <t>Doğrudan işe alım başlatılmalı</t>
        </is>
      </c>
      <c r="AA446" s="142" t="inlineStr">
        <is>
          <t>Mağaza: İZMİRSPOR | Unvan: KASAP | Yönetim normu: 1 | Mevcut: 0 | AI normu: 2 | 90 günlük tahmini açık: 2 | Öneri: Doğrudan işe alım başlatılmalı</t>
        </is>
      </c>
    </row>
    <row r="447" ht="30" customHeight="1" s="113">
      <c r="A447" s="131" t="inlineStr">
        <is>
          <t>M050</t>
        </is>
      </c>
      <c r="B447" s="131" t="inlineStr">
        <is>
          <t>İZMİRSPOR</t>
        </is>
      </c>
      <c r="C447" s="131" t="inlineStr">
        <is>
          <t>ERTAN TEKİ</t>
        </is>
      </c>
      <c r="D447" s="131" t="inlineStr">
        <is>
          <t>U017</t>
        </is>
      </c>
      <c r="E447" s="131" t="inlineStr">
        <is>
          <t>MANAV</t>
        </is>
      </c>
      <c r="F447" s="168" t="n">
        <v>3</v>
      </c>
      <c r="G447" s="168" t="n">
        <v>0</v>
      </c>
      <c r="H447" s="168" t="n">
        <v>218.2</v>
      </c>
      <c r="I447" s="168" t="n">
        <v>386.75</v>
      </c>
      <c r="J447" s="168" t="n">
        <v>0.564188752424047</v>
      </c>
      <c r="K447" s="168" t="n">
        <v>1</v>
      </c>
      <c r="L447" s="168" t="n">
        <v>1.04</v>
      </c>
      <c r="M447" s="169" t="n">
        <v>2</v>
      </c>
      <c r="N447" s="169" t="n">
        <v>2</v>
      </c>
      <c r="O447" s="168" t="n">
        <v>773.5</v>
      </c>
      <c r="P447" s="170" t="n">
        <v>0.95</v>
      </c>
      <c r="Q447" s="131" t="inlineStr">
        <is>
          <t>Formül</t>
        </is>
      </c>
      <c r="R447" s="169" t="n">
        <v>51</v>
      </c>
      <c r="S447" s="131" t="inlineStr">
        <is>
          <t>Yüksek</t>
        </is>
      </c>
      <c r="T447" s="169" t="n">
        <v>2</v>
      </c>
      <c r="U447" s="169" t="n">
        <v>2</v>
      </c>
      <c r="V447" s="169" t="n">
        <v>0</v>
      </c>
      <c r="W447" s="171" t="n">
        <v>0</v>
      </c>
      <c r="X447" s="171" t="n">
        <v>89345.52</v>
      </c>
      <c r="Y447" s="171" t="n">
        <v>89345.52</v>
      </c>
      <c r="Z447" s="142" t="inlineStr">
        <is>
          <t>Transfer ile kapatılmalı</t>
        </is>
      </c>
      <c r="AA447" s="142" t="inlineStr">
        <is>
          <t>Mağaza: İZMİRSPOR | Unvan: MANAV | Yönetim normu: 3 | Mevcut: 0 | AI normu: 2 | 90 günlük tahmini açık: 2 | Öneri: Transfer ile kapatılmalı</t>
        </is>
      </c>
    </row>
    <row r="448" ht="45" customHeight="1" s="113">
      <c r="A448" s="131" t="inlineStr">
        <is>
          <t>M050</t>
        </is>
      </c>
      <c r="B448" s="131" t="inlineStr">
        <is>
          <t>İZMİRSPOR</t>
        </is>
      </c>
      <c r="C448" s="131" t="inlineStr">
        <is>
          <t>ERTAN TEKİ</t>
        </is>
      </c>
      <c r="D448" s="131" t="inlineStr">
        <is>
          <t>U023</t>
        </is>
      </c>
      <c r="E448" s="131" t="inlineStr">
        <is>
          <t>ONLİNE TOPLAYICI</t>
        </is>
      </c>
      <c r="F448" s="168" t="n">
        <v>0</v>
      </c>
      <c r="G448" s="168" t="n">
        <v>0</v>
      </c>
      <c r="H448" s="168" t="n">
        <v>910</v>
      </c>
      <c r="I448" s="168" t="n">
        <v>404.8</v>
      </c>
      <c r="J448" s="168" t="n">
        <v>2.24802371541502</v>
      </c>
      <c r="K448" s="168" t="n">
        <v>1</v>
      </c>
      <c r="L448" s="168" t="n">
        <v>1.04</v>
      </c>
      <c r="M448" s="169" t="n">
        <v>3</v>
      </c>
      <c r="N448" s="169" t="n">
        <v>3</v>
      </c>
      <c r="O448" s="168" t="n">
        <v>1214.4</v>
      </c>
      <c r="P448" s="170" t="n">
        <v>0.95</v>
      </c>
      <c r="Q448" s="131" t="inlineStr">
        <is>
          <t>Formül</t>
        </is>
      </c>
      <c r="R448" s="169" t="n">
        <v>66</v>
      </c>
      <c r="S448" s="131" t="inlineStr">
        <is>
          <t>Yüksek</t>
        </is>
      </c>
      <c r="T448" s="169" t="n">
        <v>3</v>
      </c>
      <c r="U448" s="169" t="n">
        <v>0</v>
      </c>
      <c r="V448" s="169" t="n">
        <v>3</v>
      </c>
      <c r="W448" s="171" t="n">
        <v>222300</v>
      </c>
      <c r="X448" s="171" t="n">
        <v>181881.72</v>
      </c>
      <c r="Y448" s="171" t="n">
        <v>-40418.28</v>
      </c>
      <c r="Z448" s="142" t="inlineStr">
        <is>
          <t>Doğrudan işe alım başlatılmalı</t>
        </is>
      </c>
      <c r="AA448" s="142" t="inlineStr">
        <is>
          <t>Mağaza: İZMİRSPOR | Unvan: ONLİNE TOPLAYICI | Yönetim normu: 0 | Mevcut: 0 | AI normu: 3 | 90 günlük tahmini açık: 3 | Öneri: Doğrudan işe alım başlatılmalı</t>
        </is>
      </c>
    </row>
    <row r="449" ht="45" customHeight="1" s="113">
      <c r="A449" s="131" t="inlineStr">
        <is>
          <t>M050</t>
        </is>
      </c>
      <c r="B449" s="131" t="inlineStr">
        <is>
          <t>İZMİRSPOR</t>
        </is>
      </c>
      <c r="C449" s="131" t="inlineStr">
        <is>
          <t>ERTAN TEKİ</t>
        </is>
      </c>
      <c r="D449" s="131" t="inlineStr">
        <is>
          <t>U024</t>
        </is>
      </c>
      <c r="E449" s="131" t="inlineStr">
        <is>
          <t>ONLİNE ŞOFÖR</t>
        </is>
      </c>
      <c r="F449" s="168" t="n">
        <v>0</v>
      </c>
      <c r="G449" s="168" t="n">
        <v>0</v>
      </c>
      <c r="H449" s="168" t="n">
        <v>1560</v>
      </c>
      <c r="I449" s="168" t="n">
        <v>369</v>
      </c>
      <c r="J449" s="168" t="n">
        <v>4.22764227642276</v>
      </c>
      <c r="K449" s="168" t="n">
        <v>1</v>
      </c>
      <c r="L449" s="168" t="n">
        <v>1.04</v>
      </c>
      <c r="M449" s="169" t="n">
        <v>5</v>
      </c>
      <c r="N449" s="169" t="n">
        <v>5</v>
      </c>
      <c r="O449" s="168" t="n">
        <v>1845</v>
      </c>
      <c r="P449" s="170" t="n">
        <v>0.95</v>
      </c>
      <c r="Q449" s="131" t="inlineStr">
        <is>
          <t>Formül</t>
        </is>
      </c>
      <c r="R449" s="169" t="n">
        <v>96</v>
      </c>
      <c r="S449" s="131" t="inlineStr">
        <is>
          <t>Kritik</t>
        </is>
      </c>
      <c r="T449" s="169" t="n">
        <v>5</v>
      </c>
      <c r="U449" s="169" t="n">
        <v>0</v>
      </c>
      <c r="V449" s="169" t="n">
        <v>5</v>
      </c>
      <c r="W449" s="171" t="n">
        <v>386750</v>
      </c>
      <c r="X449" s="171" t="n">
        <v>316431.9</v>
      </c>
      <c r="Y449" s="171" t="n">
        <v>-70318.10000000001</v>
      </c>
      <c r="Z449" s="142" t="inlineStr">
        <is>
          <t>Doğrudan işe alım başlatılmalı</t>
        </is>
      </c>
      <c r="AA449" s="142" t="inlineStr">
        <is>
          <t>Mağaza: İZMİRSPOR | Unvan: ONLİNE ŞOFÖR | Yönetim normu: 0 | Mevcut: 0 | AI normu: 5 | 90 günlük tahmini açık: 5 | Öneri: Doğrudan işe alım başlatılmalı</t>
        </is>
      </c>
    </row>
    <row r="450" ht="30" customHeight="1" s="113">
      <c r="A450" s="131" t="inlineStr">
        <is>
          <t>M050</t>
        </is>
      </c>
      <c r="B450" s="131" t="inlineStr">
        <is>
          <t>İZMİRSPOR</t>
        </is>
      </c>
      <c r="C450" s="131" t="inlineStr">
        <is>
          <t>ERTAN TEKİ</t>
        </is>
      </c>
      <c r="D450" s="131" t="inlineStr">
        <is>
          <t>U002</t>
        </is>
      </c>
      <c r="E450" s="131" t="inlineStr">
        <is>
          <t>BAKLİYAT</t>
        </is>
      </c>
      <c r="F450" s="168" t="n">
        <v>1</v>
      </c>
      <c r="G450" s="168" t="n">
        <v>1</v>
      </c>
      <c r="H450" s="168" t="n">
        <v>92</v>
      </c>
      <c r="I450" s="168" t="n">
        <v>386.75</v>
      </c>
      <c r="J450" s="168" t="n">
        <v>0.237879767291532</v>
      </c>
      <c r="K450" s="168" t="n">
        <v>1</v>
      </c>
      <c r="L450" s="168" t="n">
        <v>1.04</v>
      </c>
      <c r="M450" s="169" t="n">
        <v>2</v>
      </c>
      <c r="N450" s="169" t="n">
        <v>1</v>
      </c>
      <c r="O450" s="168" t="n">
        <v>386.75</v>
      </c>
      <c r="P450" s="170" t="n">
        <v>0.95</v>
      </c>
      <c r="Q450" s="131" t="inlineStr">
        <is>
          <t>Formül</t>
        </is>
      </c>
      <c r="R450" s="169" t="n">
        <v>36</v>
      </c>
      <c r="S450" s="131" t="inlineStr">
        <is>
          <t>Orta</t>
        </is>
      </c>
      <c r="T450" s="169" t="n">
        <v>2</v>
      </c>
      <c r="U450" s="169" t="n">
        <v>0</v>
      </c>
      <c r="V450" s="169" t="n">
        <v>2</v>
      </c>
      <c r="W450" s="171" t="n">
        <v>89700</v>
      </c>
      <c r="X450" s="171" t="n">
        <v>73391.03999999999</v>
      </c>
      <c r="Y450" s="171" t="n">
        <v>-16308.96</v>
      </c>
      <c r="Z450" s="142" t="inlineStr">
        <is>
          <t>Doğrudan işe alım başlatılmalı</t>
        </is>
      </c>
      <c r="AA450" s="142" t="inlineStr">
        <is>
          <t>Mağaza: İZMİRSPOR | Unvan: BAKLİYAT | Yönetim normu: 1 | Mevcut: 1 | AI normu: 2 | 90 günlük tahmini açık: 2 | Öneri: Doğrudan işe alım başlatılmalı</t>
        </is>
      </c>
    </row>
    <row r="451" ht="45" customHeight="1" s="113">
      <c r="A451" s="131" t="inlineStr">
        <is>
          <t>M050</t>
        </is>
      </c>
      <c r="B451" s="131" t="inlineStr">
        <is>
          <t>İZMİRSPOR</t>
        </is>
      </c>
      <c r="C451" s="131" t="inlineStr">
        <is>
          <t>ERTAN TEKİ</t>
        </is>
      </c>
      <c r="D451" s="131" t="inlineStr">
        <is>
          <t>U034</t>
        </is>
      </c>
      <c r="E451" s="131" t="inlineStr">
        <is>
          <t>UNLU MAMÜLLER</t>
        </is>
      </c>
      <c r="F451" s="168" t="n">
        <v>1</v>
      </c>
      <c r="G451" s="168" t="n">
        <v>1</v>
      </c>
      <c r="H451" s="168" t="n">
        <v>225</v>
      </c>
      <c r="I451" s="168" t="n">
        <v>369</v>
      </c>
      <c r="J451" s="168" t="n">
        <v>0.609756097560976</v>
      </c>
      <c r="K451" s="168" t="n">
        <v>1</v>
      </c>
      <c r="L451" s="168" t="n">
        <v>1.04</v>
      </c>
      <c r="M451" s="169" t="n">
        <v>2</v>
      </c>
      <c r="N451" s="169" t="n">
        <v>1</v>
      </c>
      <c r="O451" s="168" t="n">
        <v>369</v>
      </c>
      <c r="P451" s="170" t="n">
        <v>0.95</v>
      </c>
      <c r="Q451" s="131" t="inlineStr">
        <is>
          <t>Formül</t>
        </is>
      </c>
      <c r="R451" s="169" t="n">
        <v>36</v>
      </c>
      <c r="S451" s="131" t="inlineStr">
        <is>
          <t>Orta</t>
        </is>
      </c>
      <c r="T451" s="169" t="n">
        <v>2</v>
      </c>
      <c r="U451" s="169" t="n">
        <v>0</v>
      </c>
      <c r="V451" s="169" t="n">
        <v>2</v>
      </c>
      <c r="W451" s="171" t="n">
        <v>141700</v>
      </c>
      <c r="X451" s="171" t="n">
        <v>115936.2</v>
      </c>
      <c r="Y451" s="171" t="n">
        <v>-25763.8</v>
      </c>
      <c r="Z451" s="142" t="inlineStr">
        <is>
          <t>Doğrudan işe alım başlatılmalı</t>
        </is>
      </c>
      <c r="AA451" s="142" t="inlineStr">
        <is>
          <t>Mağaza: İZMİRSPOR | Unvan: UNLU MAMÜLLER | Yönetim normu: 1 | Mevcut: 1 | AI normu: 2 | 90 günlük tahmini açık: 2 | Öneri: Doğrudan işe alım başlatılmalı</t>
        </is>
      </c>
    </row>
    <row r="452" ht="30" customHeight="1" s="113">
      <c r="A452" s="131" t="inlineStr">
        <is>
          <t>M051</t>
        </is>
      </c>
      <c r="B452" s="131" t="inlineStr">
        <is>
          <t>ŞİRİNYER</t>
        </is>
      </c>
      <c r="C452" s="131" t="inlineStr">
        <is>
          <t>ERTAN TEKİ</t>
        </is>
      </c>
      <c r="D452" s="131" t="inlineStr">
        <is>
          <t>U015</t>
        </is>
      </c>
      <c r="E452" s="131" t="inlineStr">
        <is>
          <t>KASİYER</t>
        </is>
      </c>
      <c r="F452" s="168" t="n">
        <v>3</v>
      </c>
      <c r="G452" s="168" t="n">
        <v>3</v>
      </c>
      <c r="H452" s="168" t="n">
        <v>1836</v>
      </c>
      <c r="I452" s="168" t="n">
        <v>414</v>
      </c>
      <c r="J452" s="168" t="n">
        <v>4.43478260869565</v>
      </c>
      <c r="K452" s="168" t="n">
        <v>2</v>
      </c>
      <c r="L452" s="168" t="n">
        <v>1.06</v>
      </c>
      <c r="M452" s="169" t="n">
        <v>5</v>
      </c>
      <c r="N452" s="169" t="n">
        <v>2</v>
      </c>
      <c r="O452" s="168" t="n">
        <v>828</v>
      </c>
      <c r="P452" s="170" t="n">
        <v>0.95</v>
      </c>
      <c r="Q452" s="131" t="inlineStr">
        <is>
          <t>Formül</t>
        </is>
      </c>
      <c r="R452" s="169" t="n">
        <v>51</v>
      </c>
      <c r="S452" s="131" t="inlineStr">
        <is>
          <t>Yüksek</t>
        </is>
      </c>
      <c r="T452" s="169" t="n">
        <v>3</v>
      </c>
      <c r="U452" s="169" t="n">
        <v>0</v>
      </c>
      <c r="V452" s="169" t="n">
        <v>3</v>
      </c>
      <c r="W452" s="171" t="n">
        <v>144300</v>
      </c>
      <c r="X452" s="171" t="n">
        <v>118063.44</v>
      </c>
      <c r="Y452" s="171" t="n">
        <v>-26236.56</v>
      </c>
      <c r="Z452" s="142" t="inlineStr">
        <is>
          <t>Doğrudan işe alım başlatılmalı</t>
        </is>
      </c>
      <c r="AA452" s="142" t="inlineStr">
        <is>
          <t>Mağaza: ŞİRİNYER | Unvan: KASİYER | Yönetim normu: 3 | Mevcut: 3 | AI normu: 5 | 90 günlük tahmini açık: 3 | Öneri: Doğrudan işe alım başlatılmalı</t>
        </is>
      </c>
    </row>
    <row r="453" ht="30" customHeight="1" s="113">
      <c r="A453" s="131" t="inlineStr">
        <is>
          <t>M051</t>
        </is>
      </c>
      <c r="B453" s="131" t="inlineStr">
        <is>
          <t>ŞİRİNYER</t>
        </is>
      </c>
      <c r="C453" s="131" t="inlineStr">
        <is>
          <t>ERTAN TEKİ</t>
        </is>
      </c>
      <c r="D453" s="131" t="inlineStr">
        <is>
          <t>U026</t>
        </is>
      </c>
      <c r="E453" s="131" t="inlineStr">
        <is>
          <t>REYON GÖREVLİSİ</t>
        </is>
      </c>
      <c r="F453" s="168" t="n">
        <v>2</v>
      </c>
      <c r="G453" s="168" t="n">
        <v>3</v>
      </c>
      <c r="H453" s="168" t="n">
        <v>205.25</v>
      </c>
      <c r="I453" s="168" t="n">
        <v>386.75</v>
      </c>
      <c r="J453" s="168" t="n">
        <v>0.5307045895281191</v>
      </c>
      <c r="K453" s="168" t="n">
        <v>1</v>
      </c>
      <c r="L453" s="168" t="n">
        <v>1.06</v>
      </c>
      <c r="M453" s="169" t="n">
        <v>2</v>
      </c>
      <c r="N453" s="169" t="n">
        <v>-1</v>
      </c>
      <c r="O453" s="168" t="n">
        <v>-386.75</v>
      </c>
      <c r="P453" s="170" t="n">
        <v>0.95</v>
      </c>
      <c r="Q453" s="131" t="inlineStr">
        <is>
          <t>Formül</t>
        </is>
      </c>
      <c r="R453" s="169" t="n">
        <v>0</v>
      </c>
      <c r="S453" s="131" t="inlineStr">
        <is>
          <t>Düşük</t>
        </is>
      </c>
      <c r="T453" s="169" t="n">
        <v>0</v>
      </c>
      <c r="U453" s="169" t="n">
        <v>0</v>
      </c>
      <c r="V453" s="169" t="n">
        <v>0</v>
      </c>
      <c r="W453" s="171" t="n">
        <v>0</v>
      </c>
      <c r="X453" s="171" t="n">
        <v>0</v>
      </c>
      <c r="Y453" s="171" t="n">
        <v>0</v>
      </c>
      <c r="Z453" s="142" t="inlineStr">
        <is>
          <t>Mevcut yapı korunmalı</t>
        </is>
      </c>
      <c r="AA453" s="142" t="inlineStr">
        <is>
          <t>Mağaza: ŞİRİNYER | Unvan: REYON GÖREVLİSİ | Yönetim normu: 2 | Mevcut: 3 | AI normu: 2 | 90 günlük tahmini açık: 0 | Öneri: Mevcut yapı korunmalı</t>
        </is>
      </c>
    </row>
    <row r="454" ht="30" customHeight="1" s="113">
      <c r="A454" s="131" t="inlineStr">
        <is>
          <t>M051</t>
        </is>
      </c>
      <c r="B454" s="131" t="inlineStr">
        <is>
          <t>ŞİRİNYER</t>
        </is>
      </c>
      <c r="C454" s="131" t="inlineStr">
        <is>
          <t>ERTAN TEKİ</t>
        </is>
      </c>
      <c r="D454" s="131" t="inlineStr">
        <is>
          <t>U042</t>
        </is>
      </c>
      <c r="E454" s="131" t="inlineStr">
        <is>
          <t>ŞARKÜTERİ</t>
        </is>
      </c>
      <c r="F454" s="168" t="n">
        <v>1</v>
      </c>
      <c r="G454" s="168" t="n">
        <v>0</v>
      </c>
      <c r="H454" s="168" t="n">
        <v>477</v>
      </c>
      <c r="I454" s="168" t="n">
        <v>382.5</v>
      </c>
      <c r="J454" s="168" t="n">
        <v>1.24705882352941</v>
      </c>
      <c r="K454" s="168" t="n">
        <v>1</v>
      </c>
      <c r="L454" s="168" t="n">
        <v>1.06</v>
      </c>
      <c r="M454" s="169" t="n">
        <v>2</v>
      </c>
      <c r="N454" s="169" t="n">
        <v>2</v>
      </c>
      <c r="O454" s="168" t="n">
        <v>765</v>
      </c>
      <c r="P454" s="170" t="n">
        <v>0.95</v>
      </c>
      <c r="Q454" s="131" t="inlineStr">
        <is>
          <t>Formül</t>
        </is>
      </c>
      <c r="R454" s="169" t="n">
        <v>51</v>
      </c>
      <c r="S454" s="131" t="inlineStr">
        <is>
          <t>Yüksek</t>
        </is>
      </c>
      <c r="T454" s="169" t="n">
        <v>2</v>
      </c>
      <c r="U454" s="169" t="n">
        <v>0</v>
      </c>
      <c r="V454" s="169" t="n">
        <v>2</v>
      </c>
      <c r="W454" s="171" t="n">
        <v>115700</v>
      </c>
      <c r="X454" s="171" t="n">
        <v>94663.8</v>
      </c>
      <c r="Y454" s="171" t="n">
        <v>-21036.2</v>
      </c>
      <c r="Z454" s="142" t="inlineStr">
        <is>
          <t>Doğrudan işe alım başlatılmalı</t>
        </is>
      </c>
      <c r="AA454" s="142" t="inlineStr">
        <is>
          <t>Mağaza: ŞİRİNYER | Unvan: ŞARKÜTERİ | Yönetim normu: 1 | Mevcut: 0 | AI normu: 2 | 90 günlük tahmini açık: 2 | Öneri: Doğrudan işe alım başlatılmalı</t>
        </is>
      </c>
    </row>
    <row r="455" ht="30" customHeight="1" s="113">
      <c r="A455" s="131" t="inlineStr">
        <is>
          <t>M051</t>
        </is>
      </c>
      <c r="B455" s="131" t="inlineStr">
        <is>
          <t>ŞİRİNYER</t>
        </is>
      </c>
      <c r="C455" s="131" t="inlineStr">
        <is>
          <t>ERTAN TEKİ</t>
        </is>
      </c>
      <c r="D455" s="131" t="inlineStr">
        <is>
          <t>U013</t>
        </is>
      </c>
      <c r="E455" s="131" t="inlineStr">
        <is>
          <t>KASAP</t>
        </is>
      </c>
      <c r="F455" s="168" t="n">
        <v>1</v>
      </c>
      <c r="G455" s="168" t="n">
        <v>0</v>
      </c>
      <c r="H455" s="168" t="n">
        <v>172</v>
      </c>
      <c r="I455" s="168" t="n">
        <v>360</v>
      </c>
      <c r="J455" s="168" t="n">
        <v>0.477777777777778</v>
      </c>
      <c r="K455" s="168" t="n">
        <v>1</v>
      </c>
      <c r="L455" s="168" t="n">
        <v>1.06</v>
      </c>
      <c r="M455" s="169" t="n">
        <v>2</v>
      </c>
      <c r="N455" s="169" t="n">
        <v>2</v>
      </c>
      <c r="O455" s="168" t="n">
        <v>720</v>
      </c>
      <c r="P455" s="170" t="n">
        <v>0.95</v>
      </c>
      <c r="Q455" s="131" t="inlineStr">
        <is>
          <t>Formül</t>
        </is>
      </c>
      <c r="R455" s="169" t="n">
        <v>51</v>
      </c>
      <c r="S455" s="131" t="inlineStr">
        <is>
          <t>Yüksek</t>
        </is>
      </c>
      <c r="T455" s="169" t="n">
        <v>2</v>
      </c>
      <c r="U455" s="169" t="n">
        <v>0</v>
      </c>
      <c r="V455" s="169" t="n">
        <v>2</v>
      </c>
      <c r="W455" s="171" t="n">
        <v>83200</v>
      </c>
      <c r="X455" s="171" t="n">
        <v>68072.75999999999</v>
      </c>
      <c r="Y455" s="171" t="n">
        <v>-15127.24</v>
      </c>
      <c r="Z455" s="142" t="inlineStr">
        <is>
          <t>Doğrudan işe alım başlatılmalı</t>
        </is>
      </c>
      <c r="AA455" s="142" t="inlineStr">
        <is>
          <t>Mağaza: ŞİRİNYER | Unvan: KASAP | Yönetim normu: 1 | Mevcut: 0 | AI normu: 2 | 90 günlük tahmini açık: 2 | Öneri: Doğrudan işe alım başlatılmalı</t>
        </is>
      </c>
    </row>
    <row r="456" ht="30" customHeight="1" s="113">
      <c r="A456" s="131" t="inlineStr">
        <is>
          <t>M051</t>
        </is>
      </c>
      <c r="B456" s="131" t="inlineStr">
        <is>
          <t>ŞİRİNYER</t>
        </is>
      </c>
      <c r="C456" s="131" t="inlineStr">
        <is>
          <t>ERTAN TEKİ</t>
        </is>
      </c>
      <c r="D456" s="131" t="inlineStr">
        <is>
          <t>U017</t>
        </is>
      </c>
      <c r="E456" s="131" t="inlineStr">
        <is>
          <t>MANAV</t>
        </is>
      </c>
      <c r="F456" s="168" t="n">
        <v>2</v>
      </c>
      <c r="G456" s="168" t="n">
        <v>0</v>
      </c>
      <c r="H456" s="168" t="n">
        <v>61</v>
      </c>
      <c r="I456" s="168" t="n">
        <v>386.75</v>
      </c>
      <c r="J456" s="168" t="n">
        <v>0.157724628312864</v>
      </c>
      <c r="K456" s="168" t="n">
        <v>1</v>
      </c>
      <c r="L456" s="168" t="n">
        <v>1.06</v>
      </c>
      <c r="M456" s="169" t="n">
        <v>2</v>
      </c>
      <c r="N456" s="169" t="n">
        <v>2</v>
      </c>
      <c r="O456" s="168" t="n">
        <v>773.5</v>
      </c>
      <c r="P456" s="170" t="n">
        <v>0.95</v>
      </c>
      <c r="Q456" s="131" t="inlineStr">
        <is>
          <t>Formül</t>
        </is>
      </c>
      <c r="R456" s="169" t="n">
        <v>51</v>
      </c>
      <c r="S456" s="131" t="inlineStr">
        <is>
          <t>Yüksek</t>
        </is>
      </c>
      <c r="T456" s="169" t="n">
        <v>2</v>
      </c>
      <c r="U456" s="169" t="n">
        <v>2</v>
      </c>
      <c r="V456" s="169" t="n">
        <v>0</v>
      </c>
      <c r="W456" s="171" t="n">
        <v>0</v>
      </c>
      <c r="X456" s="171" t="n">
        <v>89345.52</v>
      </c>
      <c r="Y456" s="171" t="n">
        <v>89345.52</v>
      </c>
      <c r="Z456" s="142" t="inlineStr">
        <is>
          <t>Transfer ile kapatılmalı</t>
        </is>
      </c>
      <c r="AA456" s="142" t="inlineStr">
        <is>
          <t>Mağaza: ŞİRİNYER | Unvan: MANAV | Yönetim normu: 2 | Mevcut: 0 | AI normu: 2 | 90 günlük tahmini açık: 2 | Öneri: Transfer ile kapatılmalı</t>
        </is>
      </c>
    </row>
    <row r="457" ht="45" customHeight="1" s="113">
      <c r="A457" s="131" t="inlineStr">
        <is>
          <t>M051</t>
        </is>
      </c>
      <c r="B457" s="131" t="inlineStr">
        <is>
          <t>ŞİRİNYER</t>
        </is>
      </c>
      <c r="C457" s="131" t="inlineStr">
        <is>
          <t>ERTAN TEKİ</t>
        </is>
      </c>
      <c r="D457" s="131" t="inlineStr">
        <is>
          <t>U023</t>
        </is>
      </c>
      <c r="E457" s="131" t="inlineStr">
        <is>
          <t>ONLİNE TOPLAYICI</t>
        </is>
      </c>
      <c r="F457" s="168" t="n">
        <v>0</v>
      </c>
      <c r="G457" s="168" t="n">
        <v>0</v>
      </c>
      <c r="H457" s="168" t="n">
        <v>413</v>
      </c>
      <c r="I457" s="168" t="n">
        <v>404.8</v>
      </c>
      <c r="J457" s="168" t="n">
        <v>1.02025691699605</v>
      </c>
      <c r="K457" s="168" t="n">
        <v>1</v>
      </c>
      <c r="L457" s="168" t="n">
        <v>1.06</v>
      </c>
      <c r="M457" s="169" t="n">
        <v>2</v>
      </c>
      <c r="N457" s="169" t="n">
        <v>2</v>
      </c>
      <c r="O457" s="168" t="n">
        <v>809.6</v>
      </c>
      <c r="P457" s="170" t="n">
        <v>0.95</v>
      </c>
      <c r="Q457" s="131" t="inlineStr">
        <is>
          <t>Formül</t>
        </is>
      </c>
      <c r="R457" s="169" t="n">
        <v>51</v>
      </c>
      <c r="S457" s="131" t="inlineStr">
        <is>
          <t>Yüksek</t>
        </is>
      </c>
      <c r="T457" s="169" t="n">
        <v>2</v>
      </c>
      <c r="U457" s="169" t="n">
        <v>0</v>
      </c>
      <c r="V457" s="169" t="n">
        <v>2</v>
      </c>
      <c r="W457" s="171" t="n">
        <v>148200</v>
      </c>
      <c r="X457" s="171" t="n">
        <v>121254.48</v>
      </c>
      <c r="Y457" s="171" t="n">
        <v>-26945.52</v>
      </c>
      <c r="Z457" s="142" t="inlineStr">
        <is>
          <t>Doğrudan işe alım başlatılmalı</t>
        </is>
      </c>
      <c r="AA457" s="142" t="inlineStr">
        <is>
          <t>Mağaza: ŞİRİNYER | Unvan: ONLİNE TOPLAYICI | Yönetim normu: 0 | Mevcut: 0 | AI normu: 2 | 90 günlük tahmini açık: 2 | Öneri: Doğrudan işe alım başlatılmalı</t>
        </is>
      </c>
    </row>
    <row r="458" ht="45" customHeight="1" s="113">
      <c r="A458" s="131" t="inlineStr">
        <is>
          <t>M051</t>
        </is>
      </c>
      <c r="B458" s="131" t="inlineStr">
        <is>
          <t>ŞİRİNYER</t>
        </is>
      </c>
      <c r="C458" s="131" t="inlineStr">
        <is>
          <t>ERTAN TEKİ</t>
        </is>
      </c>
      <c r="D458" s="131" t="inlineStr">
        <is>
          <t>U024</t>
        </is>
      </c>
      <c r="E458" s="131" t="inlineStr">
        <is>
          <t>ONLİNE ŞOFÖR</t>
        </is>
      </c>
      <c r="F458" s="168" t="n">
        <v>0</v>
      </c>
      <c r="G458" s="168" t="n">
        <v>0</v>
      </c>
      <c r="H458" s="168" t="n">
        <v>708</v>
      </c>
      <c r="I458" s="168" t="n">
        <v>369</v>
      </c>
      <c r="J458" s="168" t="n">
        <v>1.91869918699187</v>
      </c>
      <c r="K458" s="168" t="n">
        <v>1</v>
      </c>
      <c r="L458" s="168" t="n">
        <v>1.06</v>
      </c>
      <c r="M458" s="169" t="n">
        <v>3</v>
      </c>
      <c r="N458" s="169" t="n">
        <v>3</v>
      </c>
      <c r="O458" s="168" t="n">
        <v>1107</v>
      </c>
      <c r="P458" s="170" t="n">
        <v>0.95</v>
      </c>
      <c r="Q458" s="131" t="inlineStr">
        <is>
          <t>Formül</t>
        </is>
      </c>
      <c r="R458" s="169" t="n">
        <v>66</v>
      </c>
      <c r="S458" s="131" t="inlineStr">
        <is>
          <t>Yüksek</t>
        </is>
      </c>
      <c r="T458" s="169" t="n">
        <v>3</v>
      </c>
      <c r="U458" s="169" t="n">
        <v>0</v>
      </c>
      <c r="V458" s="169" t="n">
        <v>3</v>
      </c>
      <c r="W458" s="171" t="n">
        <v>232050</v>
      </c>
      <c r="X458" s="171" t="n">
        <v>189859.14</v>
      </c>
      <c r="Y458" s="171" t="n">
        <v>-42190.86</v>
      </c>
      <c r="Z458" s="142" t="inlineStr">
        <is>
          <t>Doğrudan işe alım başlatılmalı</t>
        </is>
      </c>
      <c r="AA458" s="142" t="inlineStr">
        <is>
          <t>Mağaza: ŞİRİNYER | Unvan: ONLİNE ŞOFÖR | Yönetim normu: 0 | Mevcut: 0 | AI normu: 3 | 90 günlük tahmini açık: 3 | Öneri: Doğrudan işe alım başlatılmalı</t>
        </is>
      </c>
    </row>
    <row r="459" ht="30" customHeight="1" s="113">
      <c r="A459" s="131" t="inlineStr">
        <is>
          <t>M051</t>
        </is>
      </c>
      <c r="B459" s="131" t="inlineStr">
        <is>
          <t>ŞİRİNYER</t>
        </is>
      </c>
      <c r="C459" s="131" t="inlineStr">
        <is>
          <t>ERTAN TEKİ</t>
        </is>
      </c>
      <c r="D459" s="131" t="inlineStr">
        <is>
          <t>U002</t>
        </is>
      </c>
      <c r="E459" s="131" t="inlineStr">
        <is>
          <t>BAKLİYAT</t>
        </is>
      </c>
      <c r="F459" s="168" t="n">
        <v>1</v>
      </c>
      <c r="G459" s="168" t="n">
        <v>1</v>
      </c>
      <c r="H459" s="168" t="n">
        <v>20</v>
      </c>
      <c r="I459" s="168" t="n">
        <v>386.75</v>
      </c>
      <c r="J459" s="168" t="n">
        <v>0.0517129928894635</v>
      </c>
      <c r="K459" s="168" t="n">
        <v>1</v>
      </c>
      <c r="L459" s="168" t="n">
        <v>1.06</v>
      </c>
      <c r="M459" s="169" t="n">
        <v>2</v>
      </c>
      <c r="N459" s="169" t="n">
        <v>1</v>
      </c>
      <c r="O459" s="168" t="n">
        <v>386.75</v>
      </c>
      <c r="P459" s="170" t="n">
        <v>0.95</v>
      </c>
      <c r="Q459" s="131" t="inlineStr">
        <is>
          <t>Formül</t>
        </is>
      </c>
      <c r="R459" s="169" t="n">
        <v>36</v>
      </c>
      <c r="S459" s="131" t="inlineStr">
        <is>
          <t>Orta</t>
        </is>
      </c>
      <c r="T459" s="169" t="n">
        <v>2</v>
      </c>
      <c r="U459" s="169" t="n">
        <v>0</v>
      </c>
      <c r="V459" s="169" t="n">
        <v>2</v>
      </c>
      <c r="W459" s="171" t="n">
        <v>89700</v>
      </c>
      <c r="X459" s="171" t="n">
        <v>73391.03999999999</v>
      </c>
      <c r="Y459" s="171" t="n">
        <v>-16308.96</v>
      </c>
      <c r="Z459" s="142" t="inlineStr">
        <is>
          <t>Doğrudan işe alım başlatılmalı</t>
        </is>
      </c>
      <c r="AA459" s="142" t="inlineStr">
        <is>
          <t>Mağaza: ŞİRİNYER | Unvan: BAKLİYAT | Yönetim normu: 1 | Mevcut: 1 | AI normu: 2 | 90 günlük tahmini açık: 2 | Öneri: Doğrudan işe alım başlatılmalı</t>
        </is>
      </c>
    </row>
    <row r="460" ht="45" customHeight="1" s="113">
      <c r="A460" s="131" t="inlineStr">
        <is>
          <t>M051</t>
        </is>
      </c>
      <c r="B460" s="131" t="inlineStr">
        <is>
          <t>ŞİRİNYER</t>
        </is>
      </c>
      <c r="C460" s="131" t="inlineStr">
        <is>
          <t>ERTAN TEKİ</t>
        </is>
      </c>
      <c r="D460" s="131" t="inlineStr">
        <is>
          <t>U034</t>
        </is>
      </c>
      <c r="E460" s="131" t="inlineStr">
        <is>
          <t>UNLU MAMÜLLER</t>
        </is>
      </c>
      <c r="F460" s="168" t="n">
        <v>0</v>
      </c>
      <c r="G460" s="168" t="n">
        <v>0</v>
      </c>
      <c r="H460" s="168" t="n">
        <v>50</v>
      </c>
      <c r="I460" s="168" t="n">
        <v>369</v>
      </c>
      <c r="J460" s="168" t="n">
        <v>0.13550135501355</v>
      </c>
      <c r="K460" s="168" t="n">
        <v>1</v>
      </c>
      <c r="L460" s="168" t="n">
        <v>1.06</v>
      </c>
      <c r="M460" s="169" t="n">
        <v>2</v>
      </c>
      <c r="N460" s="169" t="n">
        <v>2</v>
      </c>
      <c r="O460" s="168" t="n">
        <v>738</v>
      </c>
      <c r="P460" s="170" t="n">
        <v>0.95</v>
      </c>
      <c r="Q460" s="131" t="inlineStr">
        <is>
          <t>Formül</t>
        </is>
      </c>
      <c r="R460" s="169" t="n">
        <v>51</v>
      </c>
      <c r="S460" s="131" t="inlineStr">
        <is>
          <t>Yüksek</t>
        </is>
      </c>
      <c r="T460" s="169" t="n">
        <v>2</v>
      </c>
      <c r="U460" s="169" t="n">
        <v>0</v>
      </c>
      <c r="V460" s="169" t="n">
        <v>2</v>
      </c>
      <c r="W460" s="171" t="n">
        <v>141700</v>
      </c>
      <c r="X460" s="171" t="n">
        <v>115936.2</v>
      </c>
      <c r="Y460" s="171" t="n">
        <v>-25763.8</v>
      </c>
      <c r="Z460" s="142" t="inlineStr">
        <is>
          <t>Doğrudan işe alım başlatılmalı</t>
        </is>
      </c>
      <c r="AA460" s="142" t="inlineStr">
        <is>
          <t>Mağaza: ŞİRİNYER | Unvan: UNLU MAMÜLLER | Yönetim normu: 0 | Mevcut: 0 | AI normu: 2 | 90 günlük tahmini açık: 2 | Öneri: Doğrudan işe alım başlatılmalı</t>
        </is>
      </c>
    </row>
    <row r="461" ht="45" customHeight="1" s="113">
      <c r="A461" s="131" t="inlineStr">
        <is>
          <t>M052</t>
        </is>
      </c>
      <c r="B461" s="131" t="inlineStr">
        <is>
          <t>ŞİRİNYER 2</t>
        </is>
      </c>
      <c r="C461" s="131" t="inlineStr">
        <is>
          <t>DERYA YARDIMCI</t>
        </is>
      </c>
      <c r="D461" s="131" t="inlineStr">
        <is>
          <t>U015</t>
        </is>
      </c>
      <c r="E461" s="131" t="inlineStr">
        <is>
          <t>KASİYER</t>
        </is>
      </c>
      <c r="F461" s="168" t="n">
        <v>2</v>
      </c>
      <c r="G461" s="168" t="n">
        <v>2</v>
      </c>
      <c r="H461" s="168" t="n">
        <v>3677</v>
      </c>
      <c r="I461" s="168" t="n">
        <v>414</v>
      </c>
      <c r="J461" s="168" t="n">
        <v>8.881642512077301</v>
      </c>
      <c r="K461" s="168" t="n">
        <v>2</v>
      </c>
      <c r="L461" s="168" t="n">
        <v>1.07</v>
      </c>
      <c r="M461" s="169" t="n">
        <v>10</v>
      </c>
      <c r="N461" s="169" t="n">
        <v>8</v>
      </c>
      <c r="O461" s="168" t="n">
        <v>3312</v>
      </c>
      <c r="P461" s="170" t="n">
        <v>0.95</v>
      </c>
      <c r="Q461" s="131" t="inlineStr">
        <is>
          <t>Formül</t>
        </is>
      </c>
      <c r="R461" s="169" t="n">
        <v>100</v>
      </c>
      <c r="S461" s="131" t="inlineStr">
        <is>
          <t>Kritik</t>
        </is>
      </c>
      <c r="T461" s="169" t="n">
        <v>9</v>
      </c>
      <c r="U461" s="169" t="n">
        <v>0</v>
      </c>
      <c r="V461" s="169" t="n">
        <v>9</v>
      </c>
      <c r="W461" s="171" t="n">
        <v>432900</v>
      </c>
      <c r="X461" s="171" t="n">
        <v>354190.32</v>
      </c>
      <c r="Y461" s="171" t="n">
        <v>-78709.67999999999</v>
      </c>
      <c r="Z461" s="142" t="inlineStr">
        <is>
          <t>Doğrudan işe alım başlatılmalı</t>
        </is>
      </c>
      <c r="AA461" s="142" t="inlineStr">
        <is>
          <t>Mağaza: ŞİRİNYER 2 | Unvan: KASİYER | Yönetim normu: 2 | Mevcut: 2 | AI normu: 10 | 90 günlük tahmini açık: 9 | Öneri: Doğrudan işe alım başlatılmalı</t>
        </is>
      </c>
    </row>
    <row r="462" ht="45" customHeight="1" s="113">
      <c r="A462" s="131" t="inlineStr">
        <is>
          <t>M052</t>
        </is>
      </c>
      <c r="B462" s="131" t="inlineStr">
        <is>
          <t>ŞİRİNYER 2</t>
        </is>
      </c>
      <c r="C462" s="131" t="inlineStr">
        <is>
          <t>DERYA YARDIMCI</t>
        </is>
      </c>
      <c r="D462" s="131" t="inlineStr">
        <is>
          <t>U026</t>
        </is>
      </c>
      <c r="E462" s="131" t="inlineStr">
        <is>
          <t>REYON GÖREVLİSİ</t>
        </is>
      </c>
      <c r="F462" s="168" t="n">
        <v>2</v>
      </c>
      <c r="G462" s="168" t="n">
        <v>2</v>
      </c>
      <c r="H462" s="168" t="n">
        <v>1189.75</v>
      </c>
      <c r="I462" s="168" t="n">
        <v>386.75</v>
      </c>
      <c r="J462" s="168" t="n">
        <v>3.07627666451196</v>
      </c>
      <c r="K462" s="168" t="n">
        <v>1</v>
      </c>
      <c r="L462" s="168" t="n">
        <v>1.07</v>
      </c>
      <c r="M462" s="169" t="n">
        <v>4</v>
      </c>
      <c r="N462" s="169" t="n">
        <v>2</v>
      </c>
      <c r="O462" s="168" t="n">
        <v>773.5</v>
      </c>
      <c r="P462" s="170" t="n">
        <v>0.95</v>
      </c>
      <c r="Q462" s="131" t="inlineStr">
        <is>
          <t>Formül</t>
        </is>
      </c>
      <c r="R462" s="169" t="n">
        <v>51</v>
      </c>
      <c r="S462" s="131" t="inlineStr">
        <is>
          <t>Yüksek</t>
        </is>
      </c>
      <c r="T462" s="169" t="n">
        <v>3</v>
      </c>
      <c r="U462" s="169" t="n">
        <v>3</v>
      </c>
      <c r="V462" s="169" t="n">
        <v>0</v>
      </c>
      <c r="W462" s="171" t="n">
        <v>0</v>
      </c>
      <c r="X462" s="171" t="n">
        <v>110086.56</v>
      </c>
      <c r="Y462" s="171" t="n">
        <v>110086.56</v>
      </c>
      <c r="Z462" s="142" t="inlineStr">
        <is>
          <t>Transfer ile kapatılmalı</t>
        </is>
      </c>
      <c r="AA462" s="142" t="inlineStr">
        <is>
          <t>Mağaza: ŞİRİNYER 2 | Unvan: REYON GÖREVLİSİ | Yönetim normu: 2 | Mevcut: 2 | AI normu: 4 | 90 günlük tahmini açık: 3 | Öneri: Transfer ile kapatılmalı</t>
        </is>
      </c>
    </row>
    <row r="463" ht="30" customHeight="1" s="113">
      <c r="A463" s="131" t="inlineStr">
        <is>
          <t>M052</t>
        </is>
      </c>
      <c r="B463" s="131" t="inlineStr">
        <is>
          <t>ŞİRİNYER 2</t>
        </is>
      </c>
      <c r="C463" s="131" t="inlineStr">
        <is>
          <t>DERYA YARDIMCI</t>
        </is>
      </c>
      <c r="D463" s="131" t="inlineStr">
        <is>
          <t>U042</t>
        </is>
      </c>
      <c r="E463" s="131" t="inlineStr">
        <is>
          <t>ŞARKÜTERİ</t>
        </is>
      </c>
      <c r="F463" s="168" t="n">
        <v>1</v>
      </c>
      <c r="G463" s="168" t="n">
        <v>1</v>
      </c>
      <c r="H463" s="168" t="n">
        <v>881.5</v>
      </c>
      <c r="I463" s="168" t="n">
        <v>382.5</v>
      </c>
      <c r="J463" s="168" t="n">
        <v>2.30457516339869</v>
      </c>
      <c r="K463" s="168" t="n">
        <v>1</v>
      </c>
      <c r="L463" s="168" t="n">
        <v>1.07</v>
      </c>
      <c r="M463" s="169" t="n">
        <v>3</v>
      </c>
      <c r="N463" s="169" t="n">
        <v>2</v>
      </c>
      <c r="O463" s="168" t="n">
        <v>765</v>
      </c>
      <c r="P463" s="170" t="n">
        <v>0.95</v>
      </c>
      <c r="Q463" s="131" t="inlineStr">
        <is>
          <t>Formül</t>
        </is>
      </c>
      <c r="R463" s="169" t="n">
        <v>51</v>
      </c>
      <c r="S463" s="131" t="inlineStr">
        <is>
          <t>Yüksek</t>
        </is>
      </c>
      <c r="T463" s="169" t="n">
        <v>3</v>
      </c>
      <c r="U463" s="169" t="n">
        <v>0</v>
      </c>
      <c r="V463" s="169" t="n">
        <v>3</v>
      </c>
      <c r="W463" s="171" t="n">
        <v>173550</v>
      </c>
      <c r="X463" s="171" t="n">
        <v>141995.7</v>
      </c>
      <c r="Y463" s="171" t="n">
        <v>-31554.3</v>
      </c>
      <c r="Z463" s="142" t="inlineStr">
        <is>
          <t>Doğrudan işe alım başlatılmalı</t>
        </is>
      </c>
      <c r="AA463" s="142" t="inlineStr">
        <is>
          <t>Mağaza: ŞİRİNYER 2 | Unvan: ŞARKÜTERİ | Yönetim normu: 1 | Mevcut: 1 | AI normu: 3 | 90 günlük tahmini açık: 3 | Öneri: Doğrudan işe alım başlatılmalı</t>
        </is>
      </c>
    </row>
    <row r="464" ht="30" customHeight="1" s="113">
      <c r="A464" s="131" t="inlineStr">
        <is>
          <t>M052</t>
        </is>
      </c>
      <c r="B464" s="131" t="inlineStr">
        <is>
          <t>ŞİRİNYER 2</t>
        </is>
      </c>
      <c r="C464" s="131" t="inlineStr">
        <is>
          <t>DERYA YARDIMCI</t>
        </is>
      </c>
      <c r="D464" s="131" t="inlineStr">
        <is>
          <t>U013</t>
        </is>
      </c>
      <c r="E464" s="131" t="inlineStr">
        <is>
          <t>KASAP</t>
        </is>
      </c>
      <c r="F464" s="168" t="n">
        <v>1</v>
      </c>
      <c r="G464" s="168" t="n">
        <v>0</v>
      </c>
      <c r="H464" s="168" t="n">
        <v>272.7</v>
      </c>
      <c r="I464" s="168" t="n">
        <v>360</v>
      </c>
      <c r="J464" s="168" t="n">
        <v>0.7575</v>
      </c>
      <c r="K464" s="168" t="n">
        <v>1</v>
      </c>
      <c r="L464" s="168" t="n">
        <v>1.07</v>
      </c>
      <c r="M464" s="169" t="n">
        <v>2</v>
      </c>
      <c r="N464" s="169" t="n">
        <v>2</v>
      </c>
      <c r="O464" s="168" t="n">
        <v>720</v>
      </c>
      <c r="P464" s="170" t="n">
        <v>0.95</v>
      </c>
      <c r="Q464" s="131" t="inlineStr">
        <is>
          <t>Formül</t>
        </is>
      </c>
      <c r="R464" s="169" t="n">
        <v>51</v>
      </c>
      <c r="S464" s="131" t="inlineStr">
        <is>
          <t>Yüksek</t>
        </is>
      </c>
      <c r="T464" s="169" t="n">
        <v>2</v>
      </c>
      <c r="U464" s="169" t="n">
        <v>0</v>
      </c>
      <c r="V464" s="169" t="n">
        <v>2</v>
      </c>
      <c r="W464" s="171" t="n">
        <v>83200</v>
      </c>
      <c r="X464" s="171" t="n">
        <v>68072.75999999999</v>
      </c>
      <c r="Y464" s="171" t="n">
        <v>-15127.24</v>
      </c>
      <c r="Z464" s="142" t="inlineStr">
        <is>
          <t>Doğrudan işe alım başlatılmalı</t>
        </is>
      </c>
      <c r="AA464" s="142" t="inlineStr">
        <is>
          <t>Mağaza: ŞİRİNYER 2 | Unvan: KASAP | Yönetim normu: 1 | Mevcut: 0 | AI normu: 2 | 90 günlük tahmini açık: 2 | Öneri: Doğrudan işe alım başlatılmalı</t>
        </is>
      </c>
    </row>
    <row r="465" ht="30" customHeight="1" s="113">
      <c r="A465" s="131" t="inlineStr">
        <is>
          <t>M052</t>
        </is>
      </c>
      <c r="B465" s="131" t="inlineStr">
        <is>
          <t>ŞİRİNYER 2</t>
        </is>
      </c>
      <c r="C465" s="131" t="inlineStr">
        <is>
          <t>DERYA YARDIMCI</t>
        </is>
      </c>
      <c r="D465" s="131" t="inlineStr">
        <is>
          <t>U017</t>
        </is>
      </c>
      <c r="E465" s="131" t="inlineStr">
        <is>
          <t>MANAV</t>
        </is>
      </c>
      <c r="F465" s="168" t="n">
        <v>2</v>
      </c>
      <c r="G465" s="168" t="n">
        <v>1</v>
      </c>
      <c r="H465" s="168" t="n">
        <v>203.8</v>
      </c>
      <c r="I465" s="168" t="n">
        <v>386.75</v>
      </c>
      <c r="J465" s="168" t="n">
        <v>0.526955397543633</v>
      </c>
      <c r="K465" s="168" t="n">
        <v>1</v>
      </c>
      <c r="L465" s="168" t="n">
        <v>1.07</v>
      </c>
      <c r="M465" s="169" t="n">
        <v>2</v>
      </c>
      <c r="N465" s="169" t="n">
        <v>1</v>
      </c>
      <c r="O465" s="168" t="n">
        <v>386.75</v>
      </c>
      <c r="P465" s="170" t="n">
        <v>0.95</v>
      </c>
      <c r="Q465" s="131" t="inlineStr">
        <is>
          <t>Formül</t>
        </is>
      </c>
      <c r="R465" s="169" t="n">
        <v>36</v>
      </c>
      <c r="S465" s="131" t="inlineStr">
        <is>
          <t>Orta</t>
        </is>
      </c>
      <c r="T465" s="169" t="n">
        <v>2</v>
      </c>
      <c r="U465" s="169" t="n">
        <v>2</v>
      </c>
      <c r="V465" s="169" t="n">
        <v>0</v>
      </c>
      <c r="W465" s="171" t="n">
        <v>0</v>
      </c>
      <c r="X465" s="171" t="n">
        <v>89345.52</v>
      </c>
      <c r="Y465" s="171" t="n">
        <v>89345.52</v>
      </c>
      <c r="Z465" s="142" t="inlineStr">
        <is>
          <t>Transfer ile kapatılmalı</t>
        </is>
      </c>
      <c r="AA465" s="142" t="inlineStr">
        <is>
          <t>Mağaza: ŞİRİNYER 2 | Unvan: MANAV | Yönetim normu: 2 | Mevcut: 1 | AI normu: 2 | 90 günlük tahmini açık: 2 | Öneri: Transfer ile kapatılmalı</t>
        </is>
      </c>
    </row>
    <row r="466" ht="45" customHeight="1" s="113">
      <c r="A466" s="131" t="inlineStr">
        <is>
          <t>M052</t>
        </is>
      </c>
      <c r="B466" s="131" t="inlineStr">
        <is>
          <t>ŞİRİNYER 2</t>
        </is>
      </c>
      <c r="C466" s="131" t="inlineStr">
        <is>
          <t>DERYA YARDIMCI</t>
        </is>
      </c>
      <c r="D466" s="131" t="inlineStr">
        <is>
          <t>U023</t>
        </is>
      </c>
      <c r="E466" s="131" t="inlineStr">
        <is>
          <t>ONLİNE TOPLAYICI</t>
        </is>
      </c>
      <c r="F466" s="168" t="n">
        <v>0</v>
      </c>
      <c r="G466" s="168" t="n">
        <v>0</v>
      </c>
      <c r="H466" s="168" t="n">
        <v>196</v>
      </c>
      <c r="I466" s="168" t="n">
        <v>404.8</v>
      </c>
      <c r="J466" s="168" t="n">
        <v>0.484189723320158</v>
      </c>
      <c r="K466" s="168" t="n">
        <v>1</v>
      </c>
      <c r="L466" s="168" t="n">
        <v>1.07</v>
      </c>
      <c r="M466" s="169" t="n">
        <v>2</v>
      </c>
      <c r="N466" s="169" t="n">
        <v>2</v>
      </c>
      <c r="O466" s="168" t="n">
        <v>809.6</v>
      </c>
      <c r="P466" s="170" t="n">
        <v>0.95</v>
      </c>
      <c r="Q466" s="131" t="inlineStr">
        <is>
          <t>Formül</t>
        </is>
      </c>
      <c r="R466" s="169" t="n">
        <v>51</v>
      </c>
      <c r="S466" s="131" t="inlineStr">
        <is>
          <t>Yüksek</t>
        </is>
      </c>
      <c r="T466" s="169" t="n">
        <v>2</v>
      </c>
      <c r="U466" s="169" t="n">
        <v>0</v>
      </c>
      <c r="V466" s="169" t="n">
        <v>2</v>
      </c>
      <c r="W466" s="171" t="n">
        <v>148200</v>
      </c>
      <c r="X466" s="171" t="n">
        <v>121254.48</v>
      </c>
      <c r="Y466" s="171" t="n">
        <v>-26945.52</v>
      </c>
      <c r="Z466" s="142" t="inlineStr">
        <is>
          <t>Doğrudan işe alım başlatılmalı</t>
        </is>
      </c>
      <c r="AA466" s="142" t="inlineStr">
        <is>
          <t>Mağaza: ŞİRİNYER 2 | Unvan: ONLİNE TOPLAYICI | Yönetim normu: 0 | Mevcut: 0 | AI normu: 2 | 90 günlük tahmini açık: 2 | Öneri: Doğrudan işe alım başlatılmalı</t>
        </is>
      </c>
    </row>
    <row r="467" ht="45" customHeight="1" s="113">
      <c r="A467" s="131" t="inlineStr">
        <is>
          <t>M052</t>
        </is>
      </c>
      <c r="B467" s="131" t="inlineStr">
        <is>
          <t>ŞİRİNYER 2</t>
        </is>
      </c>
      <c r="C467" s="131" t="inlineStr">
        <is>
          <t>DERYA YARDIMCI</t>
        </is>
      </c>
      <c r="D467" s="131" t="inlineStr">
        <is>
          <t>U024</t>
        </is>
      </c>
      <c r="E467" s="131" t="inlineStr">
        <is>
          <t>ONLİNE ŞOFÖR</t>
        </is>
      </c>
      <c r="F467" s="168" t="n">
        <v>0</v>
      </c>
      <c r="G467" s="168" t="n">
        <v>0</v>
      </c>
      <c r="H467" s="168" t="n">
        <v>336</v>
      </c>
      <c r="I467" s="168" t="n">
        <v>369</v>
      </c>
      <c r="J467" s="168" t="n">
        <v>0.910569105691057</v>
      </c>
      <c r="K467" s="168" t="n">
        <v>1</v>
      </c>
      <c r="L467" s="168" t="n">
        <v>1.07</v>
      </c>
      <c r="M467" s="169" t="n">
        <v>2</v>
      </c>
      <c r="N467" s="169" t="n">
        <v>2</v>
      </c>
      <c r="O467" s="168" t="n">
        <v>738</v>
      </c>
      <c r="P467" s="170" t="n">
        <v>0.95</v>
      </c>
      <c r="Q467" s="131" t="inlineStr">
        <is>
          <t>Formül</t>
        </is>
      </c>
      <c r="R467" s="169" t="n">
        <v>51</v>
      </c>
      <c r="S467" s="131" t="inlineStr">
        <is>
          <t>Yüksek</t>
        </is>
      </c>
      <c r="T467" s="169" t="n">
        <v>2</v>
      </c>
      <c r="U467" s="169" t="n">
        <v>0</v>
      </c>
      <c r="V467" s="169" t="n">
        <v>2</v>
      </c>
      <c r="W467" s="171" t="n">
        <v>154700</v>
      </c>
      <c r="X467" s="171" t="n">
        <v>126572.76</v>
      </c>
      <c r="Y467" s="171" t="n">
        <v>-28127.24</v>
      </c>
      <c r="Z467" s="142" t="inlineStr">
        <is>
          <t>Doğrudan işe alım başlatılmalı</t>
        </is>
      </c>
      <c r="AA467" s="142" t="inlineStr">
        <is>
          <t>Mağaza: ŞİRİNYER 2 | Unvan: ONLİNE ŞOFÖR | Yönetim normu: 0 | Mevcut: 0 | AI normu: 2 | 90 günlük tahmini açık: 2 | Öneri: Doğrudan işe alım başlatılmalı</t>
        </is>
      </c>
    </row>
    <row r="468" ht="30" customHeight="1" s="113">
      <c r="A468" s="131" t="inlineStr">
        <is>
          <t>M052</t>
        </is>
      </c>
      <c r="B468" s="131" t="inlineStr">
        <is>
          <t>ŞİRİNYER 2</t>
        </is>
      </c>
      <c r="C468" s="131" t="inlineStr">
        <is>
          <t>DERYA YARDIMCI</t>
        </is>
      </c>
      <c r="D468" s="131" t="inlineStr">
        <is>
          <t>U002</t>
        </is>
      </c>
      <c r="E468" s="131" t="inlineStr">
        <is>
          <t>BAKLİYAT</t>
        </is>
      </c>
      <c r="F468" s="168" t="n">
        <v>0</v>
      </c>
      <c r="G468" s="168" t="n">
        <v>0</v>
      </c>
      <c r="H468" s="168" t="n">
        <v>86</v>
      </c>
      <c r="I468" s="168" t="n">
        <v>386.75</v>
      </c>
      <c r="J468" s="168" t="n">
        <v>0.222365869424693</v>
      </c>
      <c r="K468" s="168" t="n">
        <v>1</v>
      </c>
      <c r="L468" s="168" t="n">
        <v>1.07</v>
      </c>
      <c r="M468" s="169" t="n">
        <v>2</v>
      </c>
      <c r="N468" s="169" t="n">
        <v>2</v>
      </c>
      <c r="O468" s="168" t="n">
        <v>773.5</v>
      </c>
      <c r="P468" s="170" t="n">
        <v>0.95</v>
      </c>
      <c r="Q468" s="131" t="inlineStr">
        <is>
          <t>Formül</t>
        </is>
      </c>
      <c r="R468" s="169" t="n">
        <v>51</v>
      </c>
      <c r="S468" s="131" t="inlineStr">
        <is>
          <t>Yüksek</t>
        </is>
      </c>
      <c r="T468" s="169" t="n">
        <v>2</v>
      </c>
      <c r="U468" s="169" t="n">
        <v>0</v>
      </c>
      <c r="V468" s="169" t="n">
        <v>2</v>
      </c>
      <c r="W468" s="171" t="n">
        <v>89700</v>
      </c>
      <c r="X468" s="171" t="n">
        <v>73391.03999999999</v>
      </c>
      <c r="Y468" s="171" t="n">
        <v>-16308.96</v>
      </c>
      <c r="Z468" s="142" t="inlineStr">
        <is>
          <t>Doğrudan işe alım başlatılmalı</t>
        </is>
      </c>
      <c r="AA468" s="142" t="inlineStr">
        <is>
          <t>Mağaza: ŞİRİNYER 2 | Unvan: BAKLİYAT | Yönetim normu: 0 | Mevcut: 0 | AI normu: 2 | 90 günlük tahmini açık: 2 | Öneri: Doğrudan işe alım başlatılmalı</t>
        </is>
      </c>
    </row>
    <row r="469" ht="45" customHeight="1" s="113">
      <c r="A469" s="131" t="inlineStr">
        <is>
          <t>M052</t>
        </is>
      </c>
      <c r="B469" s="131" t="inlineStr">
        <is>
          <t>ŞİRİNYER 2</t>
        </is>
      </c>
      <c r="C469" s="131" t="inlineStr">
        <is>
          <t>DERYA YARDIMCI</t>
        </is>
      </c>
      <c r="D469" s="131" t="inlineStr">
        <is>
          <t>U034</t>
        </is>
      </c>
      <c r="E469" s="131" t="inlineStr">
        <is>
          <t>UNLU MAMÜLLER</t>
        </is>
      </c>
      <c r="F469" s="168" t="n">
        <v>0</v>
      </c>
      <c r="G469" s="168" t="n">
        <v>0</v>
      </c>
      <c r="H469" s="168" t="n">
        <v>75</v>
      </c>
      <c r="I469" s="168" t="n">
        <v>369</v>
      </c>
      <c r="J469" s="168" t="n">
        <v>0.203252032520325</v>
      </c>
      <c r="K469" s="168" t="n">
        <v>1</v>
      </c>
      <c r="L469" s="168" t="n">
        <v>1.07</v>
      </c>
      <c r="M469" s="169" t="n">
        <v>2</v>
      </c>
      <c r="N469" s="169" t="n">
        <v>2</v>
      </c>
      <c r="O469" s="168" t="n">
        <v>738</v>
      </c>
      <c r="P469" s="170" t="n">
        <v>0.95</v>
      </c>
      <c r="Q469" s="131" t="inlineStr">
        <is>
          <t>Formül</t>
        </is>
      </c>
      <c r="R469" s="169" t="n">
        <v>51</v>
      </c>
      <c r="S469" s="131" t="inlineStr">
        <is>
          <t>Yüksek</t>
        </is>
      </c>
      <c r="T469" s="169" t="n">
        <v>2</v>
      </c>
      <c r="U469" s="169" t="n">
        <v>0</v>
      </c>
      <c r="V469" s="169" t="n">
        <v>2</v>
      </c>
      <c r="W469" s="171" t="n">
        <v>141700</v>
      </c>
      <c r="X469" s="171" t="n">
        <v>115936.2</v>
      </c>
      <c r="Y469" s="171" t="n">
        <v>-25763.8</v>
      </c>
      <c r="Z469" s="142" t="inlineStr">
        <is>
          <t>Doğrudan işe alım başlatılmalı</t>
        </is>
      </c>
      <c r="AA469" s="142" t="inlineStr">
        <is>
          <t>Mağaza: ŞİRİNYER 2 | Unvan: UNLU MAMÜLLER | Yönetim normu: 0 | Mevcut: 0 | AI normu: 2 | 90 günlük tahmini açık: 2 | Öneri: Doğrudan işe alım başlatılmalı</t>
        </is>
      </c>
    </row>
    <row r="470" ht="45" customHeight="1" s="113">
      <c r="A470" s="131" t="inlineStr">
        <is>
          <t>M032</t>
        </is>
      </c>
      <c r="B470" s="131" t="inlineStr">
        <is>
          <t>MENDERES DEPO</t>
        </is>
      </c>
      <c r="C470" s="131" t="inlineStr">
        <is>
          <t>AYHAN DAŞDEMİR</t>
        </is>
      </c>
      <c r="D470" s="131" t="inlineStr">
        <is>
          <t>U015</t>
        </is>
      </c>
      <c r="E470" s="131" t="inlineStr">
        <is>
          <t>KASİYER</t>
        </is>
      </c>
      <c r="F470" s="168" t="n">
        <v>0</v>
      </c>
      <c r="G470" s="168" t="n">
        <v>0</v>
      </c>
      <c r="H470" s="168" t="n">
        <v>2177</v>
      </c>
      <c r="I470" s="168" t="n">
        <v>414</v>
      </c>
      <c r="J470" s="168" t="n">
        <v>5.25845410628019</v>
      </c>
      <c r="K470" s="168" t="n">
        <v>2</v>
      </c>
      <c r="L470" s="168" t="n">
        <v>1.09</v>
      </c>
      <c r="M470" s="169" t="n">
        <v>6</v>
      </c>
      <c r="N470" s="169" t="n">
        <v>6</v>
      </c>
      <c r="O470" s="168" t="n">
        <v>2484</v>
      </c>
      <c r="P470" s="170" t="n">
        <v>0.95</v>
      </c>
      <c r="Q470" s="131" t="inlineStr">
        <is>
          <t>Formül</t>
        </is>
      </c>
      <c r="R470" s="169" t="n">
        <v>100</v>
      </c>
      <c r="S470" s="131" t="inlineStr">
        <is>
          <t>Kritik</t>
        </is>
      </c>
      <c r="T470" s="169" t="n">
        <v>6</v>
      </c>
      <c r="U470" s="169" t="n">
        <v>0</v>
      </c>
      <c r="V470" s="169" t="n">
        <v>6</v>
      </c>
      <c r="W470" s="171" t="n">
        <v>288600</v>
      </c>
      <c r="X470" s="171" t="n">
        <v>236126.88</v>
      </c>
      <c r="Y470" s="171" t="n">
        <v>-52473.12</v>
      </c>
      <c r="Z470" s="142" t="inlineStr">
        <is>
          <t>Doğrudan işe alım başlatılmalı</t>
        </is>
      </c>
      <c r="AA470" s="142" t="inlineStr">
        <is>
          <t>Mağaza: MENDERES DEPO | Unvan: KASİYER | Yönetim normu: 0 | Mevcut: 0 | AI normu: 6 | 90 günlük tahmini açık: 6 | Öneri: Doğrudan işe alım başlatılmalı</t>
        </is>
      </c>
    </row>
    <row r="471" ht="45" customHeight="1" s="113">
      <c r="A471" s="131" t="inlineStr">
        <is>
          <t>M032</t>
        </is>
      </c>
      <c r="B471" s="131" t="inlineStr">
        <is>
          <t>MENDERES DEPO</t>
        </is>
      </c>
      <c r="C471" s="131" t="inlineStr">
        <is>
          <t>AYHAN DAŞDEMİR</t>
        </is>
      </c>
      <c r="D471" s="131" t="inlineStr">
        <is>
          <t>U026</t>
        </is>
      </c>
      <c r="E471" s="131" t="inlineStr">
        <is>
          <t>REYON GÖREVLİSİ</t>
        </is>
      </c>
      <c r="F471" s="168" t="n">
        <v>0</v>
      </c>
      <c r="G471" s="168" t="n">
        <v>0</v>
      </c>
      <c r="H471" s="168" t="n">
        <v>843.9</v>
      </c>
      <c r="I471" s="168" t="n">
        <v>386.75</v>
      </c>
      <c r="J471" s="168" t="n">
        <v>2.18202973497091</v>
      </c>
      <c r="K471" s="168" t="n">
        <v>1</v>
      </c>
      <c r="L471" s="168" t="n">
        <v>1.09</v>
      </c>
      <c r="M471" s="169" t="n">
        <v>3</v>
      </c>
      <c r="N471" s="169" t="n">
        <v>3</v>
      </c>
      <c r="O471" s="168" t="n">
        <v>1160.25</v>
      </c>
      <c r="P471" s="170" t="n">
        <v>0.95</v>
      </c>
      <c r="Q471" s="131" t="inlineStr">
        <is>
          <t>Formül</t>
        </is>
      </c>
      <c r="R471" s="169" t="n">
        <v>66</v>
      </c>
      <c r="S471" s="131" t="inlineStr">
        <is>
          <t>Yüksek</t>
        </is>
      </c>
      <c r="T471" s="169" t="n">
        <v>3</v>
      </c>
      <c r="U471" s="169" t="n">
        <v>3</v>
      </c>
      <c r="V471" s="169" t="n">
        <v>0</v>
      </c>
      <c r="W471" s="171" t="n">
        <v>0</v>
      </c>
      <c r="X471" s="171" t="n">
        <v>110086.56</v>
      </c>
      <c r="Y471" s="171" t="n">
        <v>110086.56</v>
      </c>
      <c r="Z471" s="142" t="inlineStr">
        <is>
          <t>Transfer ile kapatılmalı</t>
        </is>
      </c>
      <c r="AA471" s="142" t="inlineStr">
        <is>
          <t>Mağaza: MENDERES DEPO | Unvan: REYON GÖREVLİSİ | Yönetim normu: 0 | Mevcut: 0 | AI normu: 3 | 90 günlük tahmini açık: 3 | Öneri: Transfer ile kapatılmalı</t>
        </is>
      </c>
    </row>
    <row r="472" ht="45" customHeight="1" s="113">
      <c r="A472" s="131" t="inlineStr">
        <is>
          <t>M032</t>
        </is>
      </c>
      <c r="B472" s="131" t="inlineStr">
        <is>
          <t>MENDERES DEPO</t>
        </is>
      </c>
      <c r="C472" s="131" t="inlineStr">
        <is>
          <t>AYHAN DAŞDEMİR</t>
        </is>
      </c>
      <c r="D472" s="131" t="inlineStr">
        <is>
          <t>U042</t>
        </is>
      </c>
      <c r="E472" s="131" t="inlineStr">
        <is>
          <t>ŞARKÜTERİ</t>
        </is>
      </c>
      <c r="F472" s="168" t="n">
        <v>0</v>
      </c>
      <c r="G472" s="168" t="n">
        <v>0</v>
      </c>
      <c r="H472" s="168" t="n">
        <v>535</v>
      </c>
      <c r="I472" s="168" t="n">
        <v>382.5</v>
      </c>
      <c r="J472" s="168" t="n">
        <v>1.39869281045752</v>
      </c>
      <c r="K472" s="168" t="n">
        <v>1</v>
      </c>
      <c r="L472" s="168" t="n">
        <v>1.09</v>
      </c>
      <c r="M472" s="169" t="n">
        <v>2</v>
      </c>
      <c r="N472" s="169" t="n">
        <v>2</v>
      </c>
      <c r="O472" s="168" t="n">
        <v>765</v>
      </c>
      <c r="P472" s="170" t="n">
        <v>0.95</v>
      </c>
      <c r="Q472" s="131" t="inlineStr">
        <is>
          <t>Formül</t>
        </is>
      </c>
      <c r="R472" s="169" t="n">
        <v>51</v>
      </c>
      <c r="S472" s="131" t="inlineStr">
        <is>
          <t>Yüksek</t>
        </is>
      </c>
      <c r="T472" s="169" t="n">
        <v>2</v>
      </c>
      <c r="U472" s="169" t="n">
        <v>0</v>
      </c>
      <c r="V472" s="169" t="n">
        <v>2</v>
      </c>
      <c r="W472" s="171" t="n">
        <v>115700</v>
      </c>
      <c r="X472" s="171" t="n">
        <v>94663.8</v>
      </c>
      <c r="Y472" s="171" t="n">
        <v>-21036.2</v>
      </c>
      <c r="Z472" s="142" t="inlineStr">
        <is>
          <t>Doğrudan işe alım başlatılmalı</t>
        </is>
      </c>
      <c r="AA472" s="142" t="inlineStr">
        <is>
          <t>Mağaza: MENDERES DEPO | Unvan: ŞARKÜTERİ | Yönetim normu: 0 | Mevcut: 0 | AI normu: 2 | 90 günlük tahmini açık: 2 | Öneri: Doğrudan işe alım başlatılmalı</t>
        </is>
      </c>
    </row>
    <row r="473" ht="45" customHeight="1" s="113">
      <c r="A473" s="131" t="inlineStr">
        <is>
          <t>M032</t>
        </is>
      </c>
      <c r="B473" s="131" t="inlineStr">
        <is>
          <t>MENDERES DEPO</t>
        </is>
      </c>
      <c r="C473" s="131" t="inlineStr">
        <is>
          <t>AYHAN DAŞDEMİR</t>
        </is>
      </c>
      <c r="D473" s="131" t="inlineStr">
        <is>
          <t>U013</t>
        </is>
      </c>
      <c r="E473" s="131" t="inlineStr">
        <is>
          <t>KASAP</t>
        </is>
      </c>
      <c r="F473" s="168" t="n">
        <v>0</v>
      </c>
      <c r="G473" s="168" t="n">
        <v>0</v>
      </c>
      <c r="H473" s="168" t="n">
        <v>185.5</v>
      </c>
      <c r="I473" s="168" t="n">
        <v>360</v>
      </c>
      <c r="J473" s="168" t="n">
        <v>0.5152777777777779</v>
      </c>
      <c r="K473" s="168" t="n">
        <v>1</v>
      </c>
      <c r="L473" s="168" t="n">
        <v>1.09</v>
      </c>
      <c r="M473" s="169" t="n">
        <v>2</v>
      </c>
      <c r="N473" s="169" t="n">
        <v>2</v>
      </c>
      <c r="O473" s="168" t="n">
        <v>720</v>
      </c>
      <c r="P473" s="170" t="n">
        <v>0.95</v>
      </c>
      <c r="Q473" s="131" t="inlineStr">
        <is>
          <t>Formül</t>
        </is>
      </c>
      <c r="R473" s="169" t="n">
        <v>51</v>
      </c>
      <c r="S473" s="131" t="inlineStr">
        <is>
          <t>Yüksek</t>
        </is>
      </c>
      <c r="T473" s="169" t="n">
        <v>2</v>
      </c>
      <c r="U473" s="169" t="n">
        <v>0</v>
      </c>
      <c r="V473" s="169" t="n">
        <v>2</v>
      </c>
      <c r="W473" s="171" t="n">
        <v>83200</v>
      </c>
      <c r="X473" s="171" t="n">
        <v>68072.75999999999</v>
      </c>
      <c r="Y473" s="171" t="n">
        <v>-15127.24</v>
      </c>
      <c r="Z473" s="142" t="inlineStr">
        <is>
          <t>Doğrudan işe alım başlatılmalı</t>
        </is>
      </c>
      <c r="AA473" s="142" t="inlineStr">
        <is>
          <t>Mağaza: MENDERES DEPO | Unvan: KASAP | Yönetim normu: 0 | Mevcut: 0 | AI normu: 2 | 90 günlük tahmini açık: 2 | Öneri: Doğrudan işe alım başlatılmalı</t>
        </is>
      </c>
    </row>
    <row r="474" ht="30" customHeight="1" s="113">
      <c r="A474" s="131" t="inlineStr">
        <is>
          <t>M032</t>
        </is>
      </c>
      <c r="B474" s="131" t="inlineStr">
        <is>
          <t>MENDERES DEPO</t>
        </is>
      </c>
      <c r="C474" s="131" t="inlineStr">
        <is>
          <t>AYHAN DAŞDEMİR</t>
        </is>
      </c>
      <c r="D474" s="131" t="inlineStr">
        <is>
          <t>U017</t>
        </is>
      </c>
      <c r="E474" s="131" t="inlineStr">
        <is>
          <t>MANAV</t>
        </is>
      </c>
      <c r="F474" s="168" t="n">
        <v>0</v>
      </c>
      <c r="G474" s="168" t="n">
        <v>0</v>
      </c>
      <c r="H474" s="168" t="n">
        <v>147.2</v>
      </c>
      <c r="I474" s="168" t="n">
        <v>386.75</v>
      </c>
      <c r="J474" s="168" t="n">
        <v>0.380607627666451</v>
      </c>
      <c r="K474" s="168" t="n">
        <v>1</v>
      </c>
      <c r="L474" s="168" t="n">
        <v>1.09</v>
      </c>
      <c r="M474" s="169" t="n">
        <v>2</v>
      </c>
      <c r="N474" s="169" t="n">
        <v>2</v>
      </c>
      <c r="O474" s="168" t="n">
        <v>773.5</v>
      </c>
      <c r="P474" s="170" t="n">
        <v>0.95</v>
      </c>
      <c r="Q474" s="131" t="inlineStr">
        <is>
          <t>Formül</t>
        </is>
      </c>
      <c r="R474" s="169" t="n">
        <v>51</v>
      </c>
      <c r="S474" s="131" t="inlineStr">
        <is>
          <t>Yüksek</t>
        </is>
      </c>
      <c r="T474" s="169" t="n">
        <v>2</v>
      </c>
      <c r="U474" s="169" t="n">
        <v>2</v>
      </c>
      <c r="V474" s="169" t="n">
        <v>0</v>
      </c>
      <c r="W474" s="171" t="n">
        <v>0</v>
      </c>
      <c r="X474" s="171" t="n">
        <v>89345.52</v>
      </c>
      <c r="Y474" s="171" t="n">
        <v>89345.52</v>
      </c>
      <c r="Z474" s="142" t="inlineStr">
        <is>
          <t>Transfer ile kapatılmalı</t>
        </is>
      </c>
      <c r="AA474" s="142" t="inlineStr">
        <is>
          <t>Mağaza: MENDERES DEPO | Unvan: MANAV | Yönetim normu: 0 | Mevcut: 0 | AI normu: 2 | 90 günlük tahmini açık: 2 | Öneri: Transfer ile kapatılmalı</t>
        </is>
      </c>
    </row>
    <row r="475" ht="45" customHeight="1" s="113">
      <c r="A475" s="131" t="inlineStr">
        <is>
          <t>M032</t>
        </is>
      </c>
      <c r="B475" s="131" t="inlineStr">
        <is>
          <t>MENDERES DEPO</t>
        </is>
      </c>
      <c r="C475" s="131" t="inlineStr">
        <is>
          <t>AYHAN DAŞDEMİR</t>
        </is>
      </c>
      <c r="D475" s="131" t="inlineStr">
        <is>
          <t>U023</t>
        </is>
      </c>
      <c r="E475" s="131" t="inlineStr">
        <is>
          <t>ONLİNE TOPLAYICI</t>
        </is>
      </c>
      <c r="F475" s="168" t="n">
        <v>0</v>
      </c>
      <c r="G475" s="168" t="n">
        <v>0</v>
      </c>
      <c r="H475" s="168" t="n">
        <v>0</v>
      </c>
      <c r="I475" s="168" t="n">
        <v>404.8</v>
      </c>
      <c r="J475" s="168" t="n">
        <v>0</v>
      </c>
      <c r="K475" s="168" t="n">
        <v>1</v>
      </c>
      <c r="L475" s="168" t="n">
        <v>1.09</v>
      </c>
      <c r="M475" s="169" t="n">
        <v>2</v>
      </c>
      <c r="N475" s="169" t="n">
        <v>2</v>
      </c>
      <c r="O475" s="168" t="n">
        <v>809.6</v>
      </c>
      <c r="P475" s="170" t="n">
        <v>0.95</v>
      </c>
      <c r="Q475" s="131" t="inlineStr">
        <is>
          <t>Formül</t>
        </is>
      </c>
      <c r="R475" s="169" t="n">
        <v>51</v>
      </c>
      <c r="S475" s="131" t="inlineStr">
        <is>
          <t>Yüksek</t>
        </is>
      </c>
      <c r="T475" s="169" t="n">
        <v>2</v>
      </c>
      <c r="U475" s="169" t="n">
        <v>0</v>
      </c>
      <c r="V475" s="169" t="n">
        <v>2</v>
      </c>
      <c r="W475" s="171" t="n">
        <v>148200</v>
      </c>
      <c r="X475" s="171" t="n">
        <v>121254.48</v>
      </c>
      <c r="Y475" s="171" t="n">
        <v>-26945.52</v>
      </c>
      <c r="Z475" s="142" t="inlineStr">
        <is>
          <t>Doğrudan işe alım başlatılmalı</t>
        </is>
      </c>
      <c r="AA475" s="142" t="inlineStr">
        <is>
          <t>Mağaza: MENDERES DEPO | Unvan: ONLİNE TOPLAYICI | Yönetim normu: 0 | Mevcut: 0 | AI normu: 2 | 90 günlük tahmini açık: 2 | Öneri: Doğrudan işe alım başlatılmalı</t>
        </is>
      </c>
    </row>
    <row r="476" ht="45" customHeight="1" s="113">
      <c r="A476" s="131" t="inlineStr">
        <is>
          <t>M032</t>
        </is>
      </c>
      <c r="B476" s="131" t="inlineStr">
        <is>
          <t>MENDERES DEPO</t>
        </is>
      </c>
      <c r="C476" s="131" t="inlineStr">
        <is>
          <t>AYHAN DAŞDEMİR</t>
        </is>
      </c>
      <c r="D476" s="131" t="inlineStr">
        <is>
          <t>U024</t>
        </is>
      </c>
      <c r="E476" s="131" t="inlineStr">
        <is>
          <t>ONLİNE ŞOFÖR</t>
        </is>
      </c>
      <c r="F476" s="168" t="n">
        <v>0</v>
      </c>
      <c r="G476" s="168" t="n">
        <v>0</v>
      </c>
      <c r="H476" s="168" t="n">
        <v>0</v>
      </c>
      <c r="I476" s="168" t="n">
        <v>369</v>
      </c>
      <c r="J476" s="168" t="n">
        <v>0</v>
      </c>
      <c r="K476" s="168" t="n">
        <v>1</v>
      </c>
      <c r="L476" s="168" t="n">
        <v>1.09</v>
      </c>
      <c r="M476" s="169" t="n">
        <v>2</v>
      </c>
      <c r="N476" s="169" t="n">
        <v>2</v>
      </c>
      <c r="O476" s="168" t="n">
        <v>738</v>
      </c>
      <c r="P476" s="170" t="n">
        <v>0.95</v>
      </c>
      <c r="Q476" s="131" t="inlineStr">
        <is>
          <t>Formül</t>
        </is>
      </c>
      <c r="R476" s="169" t="n">
        <v>51</v>
      </c>
      <c r="S476" s="131" t="inlineStr">
        <is>
          <t>Yüksek</t>
        </is>
      </c>
      <c r="T476" s="169" t="n">
        <v>2</v>
      </c>
      <c r="U476" s="169" t="n">
        <v>0</v>
      </c>
      <c r="V476" s="169" t="n">
        <v>2</v>
      </c>
      <c r="W476" s="171" t="n">
        <v>154700</v>
      </c>
      <c r="X476" s="171" t="n">
        <v>126572.76</v>
      </c>
      <c r="Y476" s="171" t="n">
        <v>-28127.24</v>
      </c>
      <c r="Z476" s="142" t="inlineStr">
        <is>
          <t>Doğrudan işe alım başlatılmalı</t>
        </is>
      </c>
      <c r="AA476" s="142" t="inlineStr">
        <is>
          <t>Mağaza: MENDERES DEPO | Unvan: ONLİNE ŞOFÖR | Yönetim normu: 0 | Mevcut: 0 | AI normu: 2 | 90 günlük tahmini açık: 2 | Öneri: Doğrudan işe alım başlatılmalı</t>
        </is>
      </c>
    </row>
    <row r="477" ht="45" customHeight="1" s="113">
      <c r="A477" s="131" t="inlineStr">
        <is>
          <t>M032</t>
        </is>
      </c>
      <c r="B477" s="131" t="inlineStr">
        <is>
          <t>MENDERES DEPO</t>
        </is>
      </c>
      <c r="C477" s="131" t="inlineStr">
        <is>
          <t>AYHAN DAŞDEMİR</t>
        </is>
      </c>
      <c r="D477" s="131" t="inlineStr">
        <is>
          <t>U002</t>
        </is>
      </c>
      <c r="E477" s="131" t="inlineStr">
        <is>
          <t>BAKLİYAT</t>
        </is>
      </c>
      <c r="F477" s="168" t="n">
        <v>0</v>
      </c>
      <c r="G477" s="168" t="n">
        <v>0</v>
      </c>
      <c r="H477" s="168" t="n">
        <v>62</v>
      </c>
      <c r="I477" s="168" t="n">
        <v>386.75</v>
      </c>
      <c r="J477" s="168" t="n">
        <v>0.160310277957337</v>
      </c>
      <c r="K477" s="168" t="n">
        <v>1</v>
      </c>
      <c r="L477" s="168" t="n">
        <v>1.09</v>
      </c>
      <c r="M477" s="169" t="n">
        <v>2</v>
      </c>
      <c r="N477" s="169" t="n">
        <v>2</v>
      </c>
      <c r="O477" s="168" t="n">
        <v>773.5</v>
      </c>
      <c r="P477" s="170" t="n">
        <v>0.95</v>
      </c>
      <c r="Q477" s="131" t="inlineStr">
        <is>
          <t>Formül</t>
        </is>
      </c>
      <c r="R477" s="169" t="n">
        <v>51</v>
      </c>
      <c r="S477" s="131" t="inlineStr">
        <is>
          <t>Yüksek</t>
        </is>
      </c>
      <c r="T477" s="169" t="n">
        <v>2</v>
      </c>
      <c r="U477" s="169" t="n">
        <v>0</v>
      </c>
      <c r="V477" s="169" t="n">
        <v>2</v>
      </c>
      <c r="W477" s="171" t="n">
        <v>89700</v>
      </c>
      <c r="X477" s="171" t="n">
        <v>73391.03999999999</v>
      </c>
      <c r="Y477" s="171" t="n">
        <v>-16308.96</v>
      </c>
      <c r="Z477" s="142" t="inlineStr">
        <is>
          <t>Doğrudan işe alım başlatılmalı</t>
        </is>
      </c>
      <c r="AA477" s="142" t="inlineStr">
        <is>
          <t>Mağaza: MENDERES DEPO | Unvan: BAKLİYAT | Yönetim normu: 0 | Mevcut: 0 | AI normu: 2 | 90 günlük tahmini açık: 2 | Öneri: Doğrudan işe alım başlatılmalı</t>
        </is>
      </c>
    </row>
    <row r="478" ht="45" customHeight="1" s="113">
      <c r="A478" s="131" t="inlineStr">
        <is>
          <t>M032</t>
        </is>
      </c>
      <c r="B478" s="131" t="inlineStr">
        <is>
          <t>MENDERES DEPO</t>
        </is>
      </c>
      <c r="C478" s="131" t="inlineStr">
        <is>
          <t>AYHAN DAŞDEMİR</t>
        </is>
      </c>
      <c r="D478" s="131" t="inlineStr">
        <is>
          <t>U034</t>
        </is>
      </c>
      <c r="E478" s="131" t="inlineStr">
        <is>
          <t>UNLU MAMÜLLER</t>
        </is>
      </c>
      <c r="F478" s="168" t="n">
        <v>0</v>
      </c>
      <c r="G478" s="168" t="n">
        <v>0</v>
      </c>
      <c r="H478" s="168" t="n">
        <v>50</v>
      </c>
      <c r="I478" s="168" t="n">
        <v>369</v>
      </c>
      <c r="J478" s="168" t="n">
        <v>0.13550135501355</v>
      </c>
      <c r="K478" s="168" t="n">
        <v>1</v>
      </c>
      <c r="L478" s="168" t="n">
        <v>1.09</v>
      </c>
      <c r="M478" s="169" t="n">
        <v>2</v>
      </c>
      <c r="N478" s="169" t="n">
        <v>2</v>
      </c>
      <c r="O478" s="168" t="n">
        <v>738</v>
      </c>
      <c r="P478" s="170" t="n">
        <v>0.95</v>
      </c>
      <c r="Q478" s="131" t="inlineStr">
        <is>
          <t>Formül</t>
        </is>
      </c>
      <c r="R478" s="169" t="n">
        <v>51</v>
      </c>
      <c r="S478" s="131" t="inlineStr">
        <is>
          <t>Yüksek</t>
        </is>
      </c>
      <c r="T478" s="169" t="n">
        <v>2</v>
      </c>
      <c r="U478" s="169" t="n">
        <v>0</v>
      </c>
      <c r="V478" s="169" t="n">
        <v>2</v>
      </c>
      <c r="W478" s="171" t="n">
        <v>141700</v>
      </c>
      <c r="X478" s="171" t="n">
        <v>115936.2</v>
      </c>
      <c r="Y478" s="171" t="n">
        <v>-25763.8</v>
      </c>
      <c r="Z478" s="142" t="inlineStr">
        <is>
          <t>Doğrudan işe alım başlatılmalı</t>
        </is>
      </c>
      <c r="AA478" s="142" t="inlineStr">
        <is>
          <t>Mağaza: MENDERES DEPO | Unvan: UNLU MAMÜLLER | Yönetim normu: 0 | Mevcut: 0 | AI normu: 2 | 90 günlük tahmini açık: 2 | Öneri: Doğrudan işe alım başlatılmalı</t>
        </is>
      </c>
    </row>
    <row r="479" ht="30" customHeight="1" s="113">
      <c r="A479" s="131" t="inlineStr">
        <is>
          <t>M045</t>
        </is>
      </c>
      <c r="B479" s="131" t="inlineStr">
        <is>
          <t>Z1  ET DEPO</t>
        </is>
      </c>
      <c r="C479" s="131" t="inlineStr">
        <is>
          <t>FARUK MALKOÇ</t>
        </is>
      </c>
      <c r="D479" s="131" t="inlineStr">
        <is>
          <t>U015</t>
        </is>
      </c>
      <c r="E479" s="131" t="inlineStr">
        <is>
          <t>KASİYER</t>
        </is>
      </c>
      <c r="F479" s="168" t="n">
        <v>0</v>
      </c>
      <c r="G479" s="168" t="n">
        <v>0</v>
      </c>
      <c r="H479" s="168" t="n">
        <v>2177</v>
      </c>
      <c r="I479" s="168" t="n">
        <v>414</v>
      </c>
      <c r="J479" s="168" t="n">
        <v>5.25845410628019</v>
      </c>
      <c r="K479" s="168" t="n">
        <v>2</v>
      </c>
      <c r="L479" s="168" t="n">
        <v>1.1</v>
      </c>
      <c r="M479" s="169" t="n">
        <v>6</v>
      </c>
      <c r="N479" s="169" t="n">
        <v>6</v>
      </c>
      <c r="O479" s="168" t="n">
        <v>2484</v>
      </c>
      <c r="P479" s="170" t="n">
        <v>0.95</v>
      </c>
      <c r="Q479" s="131" t="inlineStr">
        <is>
          <t>Formül</t>
        </is>
      </c>
      <c r="R479" s="169" t="n">
        <v>100</v>
      </c>
      <c r="S479" s="131" t="inlineStr">
        <is>
          <t>Kritik</t>
        </is>
      </c>
      <c r="T479" s="169" t="n">
        <v>6</v>
      </c>
      <c r="U479" s="169" t="n">
        <v>0</v>
      </c>
      <c r="V479" s="169" t="n">
        <v>6</v>
      </c>
      <c r="W479" s="171" t="n">
        <v>288600</v>
      </c>
      <c r="X479" s="171" t="n">
        <v>236126.88</v>
      </c>
      <c r="Y479" s="171" t="n">
        <v>-52473.12</v>
      </c>
      <c r="Z479" s="142" t="inlineStr">
        <is>
          <t>Doğrudan işe alım başlatılmalı</t>
        </is>
      </c>
      <c r="AA479" s="142" t="inlineStr">
        <is>
          <t>Mağaza: Z1  ET DEPO | Unvan: KASİYER | Yönetim normu: 0 | Mevcut: 0 | AI normu: 6 | 90 günlük tahmini açık: 6 | Öneri: Doğrudan işe alım başlatılmalı</t>
        </is>
      </c>
    </row>
    <row r="480" ht="45" customHeight="1" s="113">
      <c r="A480" s="131" t="inlineStr">
        <is>
          <t>M045</t>
        </is>
      </c>
      <c r="B480" s="131" t="inlineStr">
        <is>
          <t>Z1  ET DEPO</t>
        </is>
      </c>
      <c r="C480" s="131" t="inlineStr">
        <is>
          <t>FARUK MALKOÇ</t>
        </is>
      </c>
      <c r="D480" s="131" t="inlineStr">
        <is>
          <t>U026</t>
        </is>
      </c>
      <c r="E480" s="131" t="inlineStr">
        <is>
          <t>REYON GÖREVLİSİ</t>
        </is>
      </c>
      <c r="F480" s="168" t="n">
        <v>0</v>
      </c>
      <c r="G480" s="168" t="n">
        <v>0</v>
      </c>
      <c r="H480" s="168" t="n">
        <v>952.9</v>
      </c>
      <c r="I480" s="168" t="n">
        <v>386.75</v>
      </c>
      <c r="J480" s="168" t="n">
        <v>2.46386554621849</v>
      </c>
      <c r="K480" s="168" t="n">
        <v>1</v>
      </c>
      <c r="L480" s="168" t="n">
        <v>1.1</v>
      </c>
      <c r="M480" s="169" t="n">
        <v>3</v>
      </c>
      <c r="N480" s="169" t="n">
        <v>3</v>
      </c>
      <c r="O480" s="168" t="n">
        <v>1160.25</v>
      </c>
      <c r="P480" s="170" t="n">
        <v>0.95</v>
      </c>
      <c r="Q480" s="131" t="inlineStr">
        <is>
          <t>Formül</t>
        </is>
      </c>
      <c r="R480" s="169" t="n">
        <v>66</v>
      </c>
      <c r="S480" s="131" t="inlineStr">
        <is>
          <t>Yüksek</t>
        </is>
      </c>
      <c r="T480" s="169" t="n">
        <v>3</v>
      </c>
      <c r="U480" s="169" t="n">
        <v>3</v>
      </c>
      <c r="V480" s="169" t="n">
        <v>0</v>
      </c>
      <c r="W480" s="171" t="n">
        <v>0</v>
      </c>
      <c r="X480" s="171" t="n">
        <v>110086.56</v>
      </c>
      <c r="Y480" s="171" t="n">
        <v>110086.56</v>
      </c>
      <c r="Z480" s="142" t="inlineStr">
        <is>
          <t>Transfer ile kapatılmalı</t>
        </is>
      </c>
      <c r="AA480" s="142" t="inlineStr">
        <is>
          <t>Mağaza: Z1  ET DEPO | Unvan: REYON GÖREVLİSİ | Yönetim normu: 0 | Mevcut: 0 | AI normu: 3 | 90 günlük tahmini açık: 3 | Öneri: Transfer ile kapatılmalı</t>
        </is>
      </c>
    </row>
    <row r="481" ht="45" customHeight="1" s="113">
      <c r="A481" s="131" t="inlineStr">
        <is>
          <t>M045</t>
        </is>
      </c>
      <c r="B481" s="131" t="inlineStr">
        <is>
          <t>Z1  ET DEPO</t>
        </is>
      </c>
      <c r="C481" s="131" t="inlineStr">
        <is>
          <t>FARUK MALKOÇ</t>
        </is>
      </c>
      <c r="D481" s="131" t="inlineStr">
        <is>
          <t>U042</t>
        </is>
      </c>
      <c r="E481" s="131" t="inlineStr">
        <is>
          <t>ŞARKÜTERİ</t>
        </is>
      </c>
      <c r="F481" s="168" t="n">
        <v>0</v>
      </c>
      <c r="G481" s="168" t="n">
        <v>0</v>
      </c>
      <c r="H481" s="168" t="n">
        <v>535</v>
      </c>
      <c r="I481" s="168" t="n">
        <v>382.5</v>
      </c>
      <c r="J481" s="168" t="n">
        <v>1.39869281045752</v>
      </c>
      <c r="K481" s="168" t="n">
        <v>1</v>
      </c>
      <c r="L481" s="168" t="n">
        <v>1.1</v>
      </c>
      <c r="M481" s="169" t="n">
        <v>2</v>
      </c>
      <c r="N481" s="169" t="n">
        <v>2</v>
      </c>
      <c r="O481" s="168" t="n">
        <v>765</v>
      </c>
      <c r="P481" s="170" t="n">
        <v>0.95</v>
      </c>
      <c r="Q481" s="131" t="inlineStr">
        <is>
          <t>Formül</t>
        </is>
      </c>
      <c r="R481" s="169" t="n">
        <v>51</v>
      </c>
      <c r="S481" s="131" t="inlineStr">
        <is>
          <t>Yüksek</t>
        </is>
      </c>
      <c r="T481" s="169" t="n">
        <v>2</v>
      </c>
      <c r="U481" s="169" t="n">
        <v>0</v>
      </c>
      <c r="V481" s="169" t="n">
        <v>2</v>
      </c>
      <c r="W481" s="171" t="n">
        <v>115700</v>
      </c>
      <c r="X481" s="171" t="n">
        <v>94663.8</v>
      </c>
      <c r="Y481" s="171" t="n">
        <v>-21036.2</v>
      </c>
      <c r="Z481" s="142" t="inlineStr">
        <is>
          <t>Doğrudan işe alım başlatılmalı</t>
        </is>
      </c>
      <c r="AA481" s="142" t="inlineStr">
        <is>
          <t>Mağaza: Z1  ET DEPO | Unvan: ŞARKÜTERİ | Yönetim normu: 0 | Mevcut: 0 | AI normu: 2 | 90 günlük tahmini açık: 2 | Öneri: Doğrudan işe alım başlatılmalı</t>
        </is>
      </c>
    </row>
    <row r="482" ht="30" customHeight="1" s="113">
      <c r="A482" s="131" t="inlineStr">
        <is>
          <t>M045</t>
        </is>
      </c>
      <c r="B482" s="131" t="inlineStr">
        <is>
          <t>Z1  ET DEPO</t>
        </is>
      </c>
      <c r="C482" s="131" t="inlineStr">
        <is>
          <t>FARUK MALKOÇ</t>
        </is>
      </c>
      <c r="D482" s="131" t="inlineStr">
        <is>
          <t>U013</t>
        </is>
      </c>
      <c r="E482" s="131" t="inlineStr">
        <is>
          <t>KASAP</t>
        </is>
      </c>
      <c r="F482" s="168" t="n">
        <v>0</v>
      </c>
      <c r="G482" s="168" t="n">
        <v>0</v>
      </c>
      <c r="H482" s="168" t="n">
        <v>185.5</v>
      </c>
      <c r="I482" s="168" t="n">
        <v>360</v>
      </c>
      <c r="J482" s="168" t="n">
        <v>0.5152777777777779</v>
      </c>
      <c r="K482" s="168" t="n">
        <v>1</v>
      </c>
      <c r="L482" s="168" t="n">
        <v>1.1</v>
      </c>
      <c r="M482" s="169" t="n">
        <v>2</v>
      </c>
      <c r="N482" s="169" t="n">
        <v>2</v>
      </c>
      <c r="O482" s="168" t="n">
        <v>720</v>
      </c>
      <c r="P482" s="170" t="n">
        <v>0.95</v>
      </c>
      <c r="Q482" s="131" t="inlineStr">
        <is>
          <t>Formül</t>
        </is>
      </c>
      <c r="R482" s="169" t="n">
        <v>51</v>
      </c>
      <c r="S482" s="131" t="inlineStr">
        <is>
          <t>Yüksek</t>
        </is>
      </c>
      <c r="T482" s="169" t="n">
        <v>2</v>
      </c>
      <c r="U482" s="169" t="n">
        <v>0</v>
      </c>
      <c r="V482" s="169" t="n">
        <v>2</v>
      </c>
      <c r="W482" s="171" t="n">
        <v>83200</v>
      </c>
      <c r="X482" s="171" t="n">
        <v>68072.75999999999</v>
      </c>
      <c r="Y482" s="171" t="n">
        <v>-15127.24</v>
      </c>
      <c r="Z482" s="142" t="inlineStr">
        <is>
          <t>Doğrudan işe alım başlatılmalı</t>
        </is>
      </c>
      <c r="AA482" s="142" t="inlineStr">
        <is>
          <t>Mağaza: Z1  ET DEPO | Unvan: KASAP | Yönetim normu: 0 | Mevcut: 0 | AI normu: 2 | 90 günlük tahmini açık: 2 | Öneri: Doğrudan işe alım başlatılmalı</t>
        </is>
      </c>
    </row>
    <row r="483" ht="30" customHeight="1" s="113">
      <c r="A483" s="131" t="inlineStr">
        <is>
          <t>M045</t>
        </is>
      </c>
      <c r="B483" s="131" t="inlineStr">
        <is>
          <t>Z1  ET DEPO</t>
        </is>
      </c>
      <c r="C483" s="131" t="inlineStr">
        <is>
          <t>FARUK MALKOÇ</t>
        </is>
      </c>
      <c r="D483" s="131" t="inlineStr">
        <is>
          <t>U017</t>
        </is>
      </c>
      <c r="E483" s="131" t="inlineStr">
        <is>
          <t>MANAV</t>
        </is>
      </c>
      <c r="F483" s="168" t="n">
        <v>0</v>
      </c>
      <c r="G483" s="168" t="n">
        <v>0</v>
      </c>
      <c r="H483" s="168" t="n">
        <v>164.6</v>
      </c>
      <c r="I483" s="168" t="n">
        <v>386.75</v>
      </c>
      <c r="J483" s="168" t="n">
        <v>0.425597931480285</v>
      </c>
      <c r="K483" s="168" t="n">
        <v>1</v>
      </c>
      <c r="L483" s="168" t="n">
        <v>1.1</v>
      </c>
      <c r="M483" s="169" t="n">
        <v>2</v>
      </c>
      <c r="N483" s="169" t="n">
        <v>2</v>
      </c>
      <c r="O483" s="168" t="n">
        <v>773.5</v>
      </c>
      <c r="P483" s="170" t="n">
        <v>0.95</v>
      </c>
      <c r="Q483" s="131" t="inlineStr">
        <is>
          <t>Formül</t>
        </is>
      </c>
      <c r="R483" s="169" t="n">
        <v>51</v>
      </c>
      <c r="S483" s="131" t="inlineStr">
        <is>
          <t>Yüksek</t>
        </is>
      </c>
      <c r="T483" s="169" t="n">
        <v>2</v>
      </c>
      <c r="U483" s="169" t="n">
        <v>2</v>
      </c>
      <c r="V483" s="169" t="n">
        <v>0</v>
      </c>
      <c r="W483" s="171" t="n">
        <v>0</v>
      </c>
      <c r="X483" s="171" t="n">
        <v>89345.52</v>
      </c>
      <c r="Y483" s="171" t="n">
        <v>89345.52</v>
      </c>
      <c r="Z483" s="142" t="inlineStr">
        <is>
          <t>Transfer ile kapatılmalı</t>
        </is>
      </c>
      <c r="AA483" s="142" t="inlineStr">
        <is>
          <t>Mağaza: Z1  ET DEPO | Unvan: MANAV | Yönetim normu: 0 | Mevcut: 0 | AI normu: 2 | 90 günlük tahmini açık: 2 | Öneri: Transfer ile kapatılmalı</t>
        </is>
      </c>
    </row>
    <row r="484" ht="45" customHeight="1" s="113">
      <c r="A484" s="131" t="inlineStr">
        <is>
          <t>M045</t>
        </is>
      </c>
      <c r="B484" s="131" t="inlineStr">
        <is>
          <t>Z1  ET DEPO</t>
        </is>
      </c>
      <c r="C484" s="131" t="inlineStr">
        <is>
          <t>FARUK MALKOÇ</t>
        </is>
      </c>
      <c r="D484" s="131" t="inlineStr">
        <is>
          <t>U023</t>
        </is>
      </c>
      <c r="E484" s="131" t="inlineStr">
        <is>
          <t>ONLİNE TOPLAYICI</t>
        </is>
      </c>
      <c r="F484" s="168" t="n">
        <v>0</v>
      </c>
      <c r="G484" s="168" t="n">
        <v>0</v>
      </c>
      <c r="H484" s="168" t="n">
        <v>0</v>
      </c>
      <c r="I484" s="168" t="n">
        <v>404.8</v>
      </c>
      <c r="J484" s="168" t="n">
        <v>0</v>
      </c>
      <c r="K484" s="168" t="n">
        <v>1</v>
      </c>
      <c r="L484" s="168" t="n">
        <v>1.1</v>
      </c>
      <c r="M484" s="169" t="n">
        <v>2</v>
      </c>
      <c r="N484" s="169" t="n">
        <v>2</v>
      </c>
      <c r="O484" s="168" t="n">
        <v>809.6</v>
      </c>
      <c r="P484" s="170" t="n">
        <v>0.95</v>
      </c>
      <c r="Q484" s="131" t="inlineStr">
        <is>
          <t>Formül</t>
        </is>
      </c>
      <c r="R484" s="169" t="n">
        <v>51</v>
      </c>
      <c r="S484" s="131" t="inlineStr">
        <is>
          <t>Yüksek</t>
        </is>
      </c>
      <c r="T484" s="169" t="n">
        <v>2</v>
      </c>
      <c r="U484" s="169" t="n">
        <v>0</v>
      </c>
      <c r="V484" s="169" t="n">
        <v>2</v>
      </c>
      <c r="W484" s="171" t="n">
        <v>148200</v>
      </c>
      <c r="X484" s="171" t="n">
        <v>121254.48</v>
      </c>
      <c r="Y484" s="171" t="n">
        <v>-26945.52</v>
      </c>
      <c r="Z484" s="142" t="inlineStr">
        <is>
          <t>Doğrudan işe alım başlatılmalı</t>
        </is>
      </c>
      <c r="AA484" s="142" t="inlineStr">
        <is>
          <t>Mağaza: Z1  ET DEPO | Unvan: ONLİNE TOPLAYICI | Yönetim normu: 0 | Mevcut: 0 | AI normu: 2 | 90 günlük tahmini açık: 2 | Öneri: Doğrudan işe alım başlatılmalı</t>
        </is>
      </c>
    </row>
    <row r="485" ht="45" customHeight="1" s="113">
      <c r="A485" s="131" t="inlineStr">
        <is>
          <t>M045</t>
        </is>
      </c>
      <c r="B485" s="131" t="inlineStr">
        <is>
          <t>Z1  ET DEPO</t>
        </is>
      </c>
      <c r="C485" s="131" t="inlineStr">
        <is>
          <t>FARUK MALKOÇ</t>
        </is>
      </c>
      <c r="D485" s="131" t="inlineStr">
        <is>
          <t>U024</t>
        </is>
      </c>
      <c r="E485" s="131" t="inlineStr">
        <is>
          <t>ONLİNE ŞOFÖR</t>
        </is>
      </c>
      <c r="F485" s="168" t="n">
        <v>0</v>
      </c>
      <c r="G485" s="168" t="n">
        <v>0</v>
      </c>
      <c r="H485" s="168" t="n">
        <v>0</v>
      </c>
      <c r="I485" s="168" t="n">
        <v>369</v>
      </c>
      <c r="J485" s="168" t="n">
        <v>0</v>
      </c>
      <c r="K485" s="168" t="n">
        <v>1</v>
      </c>
      <c r="L485" s="168" t="n">
        <v>1.1</v>
      </c>
      <c r="M485" s="169" t="n">
        <v>2</v>
      </c>
      <c r="N485" s="169" t="n">
        <v>2</v>
      </c>
      <c r="O485" s="168" t="n">
        <v>738</v>
      </c>
      <c r="P485" s="170" t="n">
        <v>0.95</v>
      </c>
      <c r="Q485" s="131" t="inlineStr">
        <is>
          <t>Formül</t>
        </is>
      </c>
      <c r="R485" s="169" t="n">
        <v>51</v>
      </c>
      <c r="S485" s="131" t="inlineStr">
        <is>
          <t>Yüksek</t>
        </is>
      </c>
      <c r="T485" s="169" t="n">
        <v>2</v>
      </c>
      <c r="U485" s="169" t="n">
        <v>0</v>
      </c>
      <c r="V485" s="169" t="n">
        <v>2</v>
      </c>
      <c r="W485" s="171" t="n">
        <v>154700</v>
      </c>
      <c r="X485" s="171" t="n">
        <v>126572.76</v>
      </c>
      <c r="Y485" s="171" t="n">
        <v>-28127.24</v>
      </c>
      <c r="Z485" s="142" t="inlineStr">
        <is>
          <t>Doğrudan işe alım başlatılmalı</t>
        </is>
      </c>
      <c r="AA485" s="142" t="inlineStr">
        <is>
          <t>Mağaza: Z1  ET DEPO | Unvan: ONLİNE ŞOFÖR | Yönetim normu: 0 | Mevcut: 0 | AI normu: 2 | 90 günlük tahmini açık: 2 | Öneri: Doğrudan işe alım başlatılmalı</t>
        </is>
      </c>
    </row>
    <row r="486" ht="30" customHeight="1" s="113">
      <c r="A486" s="131" t="inlineStr">
        <is>
          <t>M045</t>
        </is>
      </c>
      <c r="B486" s="131" t="inlineStr">
        <is>
          <t>Z1  ET DEPO</t>
        </is>
      </c>
      <c r="C486" s="131" t="inlineStr">
        <is>
          <t>FARUK MALKOÇ</t>
        </is>
      </c>
      <c r="D486" s="131" t="inlineStr">
        <is>
          <t>U002</t>
        </is>
      </c>
      <c r="E486" s="131" t="inlineStr">
        <is>
          <t>BAKLİYAT</t>
        </is>
      </c>
      <c r="F486" s="168" t="n">
        <v>0</v>
      </c>
      <c r="G486" s="168" t="n">
        <v>0</v>
      </c>
      <c r="H486" s="168" t="n">
        <v>70</v>
      </c>
      <c r="I486" s="168" t="n">
        <v>386.75</v>
      </c>
      <c r="J486" s="168" t="n">
        <v>0.180995475113122</v>
      </c>
      <c r="K486" s="168" t="n">
        <v>1</v>
      </c>
      <c r="L486" s="168" t="n">
        <v>1.1</v>
      </c>
      <c r="M486" s="169" t="n">
        <v>2</v>
      </c>
      <c r="N486" s="169" t="n">
        <v>2</v>
      </c>
      <c r="O486" s="168" t="n">
        <v>773.5</v>
      </c>
      <c r="P486" s="170" t="n">
        <v>0.95</v>
      </c>
      <c r="Q486" s="131" t="inlineStr">
        <is>
          <t>Formül</t>
        </is>
      </c>
      <c r="R486" s="169" t="n">
        <v>51</v>
      </c>
      <c r="S486" s="131" t="inlineStr">
        <is>
          <t>Yüksek</t>
        </is>
      </c>
      <c r="T486" s="169" t="n">
        <v>2</v>
      </c>
      <c r="U486" s="169" t="n">
        <v>0</v>
      </c>
      <c r="V486" s="169" t="n">
        <v>2</v>
      </c>
      <c r="W486" s="171" t="n">
        <v>89700</v>
      </c>
      <c r="X486" s="171" t="n">
        <v>73391.03999999999</v>
      </c>
      <c r="Y486" s="171" t="n">
        <v>-16308.96</v>
      </c>
      <c r="Z486" s="142" t="inlineStr">
        <is>
          <t>Doğrudan işe alım başlatılmalı</t>
        </is>
      </c>
      <c r="AA486" s="142" t="inlineStr">
        <is>
          <t>Mağaza: Z1  ET DEPO | Unvan: BAKLİYAT | Yönetim normu: 0 | Mevcut: 0 | AI normu: 2 | 90 günlük tahmini açık: 2 | Öneri: Doğrudan işe alım başlatılmalı</t>
        </is>
      </c>
    </row>
    <row r="487" ht="45" customHeight="1" s="113">
      <c r="A487" s="131" t="inlineStr">
        <is>
          <t>M045</t>
        </is>
      </c>
      <c r="B487" s="131" t="inlineStr">
        <is>
          <t>Z1  ET DEPO</t>
        </is>
      </c>
      <c r="C487" s="131" t="inlineStr">
        <is>
          <t>FARUK MALKOÇ</t>
        </is>
      </c>
      <c r="D487" s="131" t="inlineStr">
        <is>
          <t>U034</t>
        </is>
      </c>
      <c r="E487" s="131" t="inlineStr">
        <is>
          <t>UNLU MAMÜLLER</t>
        </is>
      </c>
      <c r="F487" s="168" t="n">
        <v>0</v>
      </c>
      <c r="G487" s="168" t="n">
        <v>0</v>
      </c>
      <c r="H487" s="168" t="n">
        <v>50</v>
      </c>
      <c r="I487" s="168" t="n">
        <v>369</v>
      </c>
      <c r="J487" s="168" t="n">
        <v>0.13550135501355</v>
      </c>
      <c r="K487" s="168" t="n">
        <v>1</v>
      </c>
      <c r="L487" s="168" t="n">
        <v>1.1</v>
      </c>
      <c r="M487" s="169" t="n">
        <v>2</v>
      </c>
      <c r="N487" s="169" t="n">
        <v>2</v>
      </c>
      <c r="O487" s="168" t="n">
        <v>738</v>
      </c>
      <c r="P487" s="170" t="n">
        <v>0.95</v>
      </c>
      <c r="Q487" s="131" t="inlineStr">
        <is>
          <t>Formül</t>
        </is>
      </c>
      <c r="R487" s="169" t="n">
        <v>51</v>
      </c>
      <c r="S487" s="131" t="inlineStr">
        <is>
          <t>Yüksek</t>
        </is>
      </c>
      <c r="T487" s="169" t="n">
        <v>2</v>
      </c>
      <c r="U487" s="169" t="n">
        <v>0</v>
      </c>
      <c r="V487" s="169" t="n">
        <v>2</v>
      </c>
      <c r="W487" s="171" t="n">
        <v>141700</v>
      </c>
      <c r="X487" s="171" t="n">
        <v>115936.2</v>
      </c>
      <c r="Y487" s="171" t="n">
        <v>-25763.8</v>
      </c>
      <c r="Z487" s="142" t="inlineStr">
        <is>
          <t>Doğrudan işe alım başlatılmalı</t>
        </is>
      </c>
      <c r="AA487" s="142" t="inlineStr">
        <is>
          <t>Mağaza: Z1  ET DEPO | Unvan: UNLU MAMÜLLER | Yönetim normu: 0 | Mevcut: 0 | AI normu: 2 | 90 günlük tahmini açık: 2 | Öneri: Doğrudan işe alım başlatılmalı</t>
        </is>
      </c>
    </row>
    <row r="488" ht="30" customHeight="1" s="113">
      <c r="A488" s="131" t="inlineStr">
        <is>
          <t>M025</t>
        </is>
      </c>
      <c r="B488" s="131" t="inlineStr">
        <is>
          <t>HAL DEPO</t>
        </is>
      </c>
      <c r="C488" s="131" t="inlineStr">
        <is>
          <t>HALİT BAŞDAŞ</t>
        </is>
      </c>
      <c r="D488" s="131" t="inlineStr">
        <is>
          <t>U015</t>
        </is>
      </c>
      <c r="E488" s="131" t="inlineStr">
        <is>
          <t>KASİYER</t>
        </is>
      </c>
      <c r="F488" s="168" t="n">
        <v>0</v>
      </c>
      <c r="G488" s="168" t="n">
        <v>0</v>
      </c>
      <c r="H488" s="168" t="n">
        <v>2177</v>
      </c>
      <c r="I488" s="168" t="n">
        <v>414</v>
      </c>
      <c r="J488" s="168" t="n">
        <v>5.25845410628019</v>
      </c>
      <c r="K488" s="168" t="n">
        <v>2</v>
      </c>
      <c r="L488" s="168" t="n">
        <v>1.12</v>
      </c>
      <c r="M488" s="169" t="n">
        <v>6</v>
      </c>
      <c r="N488" s="169" t="n">
        <v>6</v>
      </c>
      <c r="O488" s="168" t="n">
        <v>2484</v>
      </c>
      <c r="P488" s="170" t="n">
        <v>0.95</v>
      </c>
      <c r="Q488" s="131" t="inlineStr">
        <is>
          <t>Formül</t>
        </is>
      </c>
      <c r="R488" s="169" t="n">
        <v>100</v>
      </c>
      <c r="S488" s="131" t="inlineStr">
        <is>
          <t>Kritik</t>
        </is>
      </c>
      <c r="T488" s="169" t="n">
        <v>6</v>
      </c>
      <c r="U488" s="169" t="n">
        <v>0</v>
      </c>
      <c r="V488" s="169" t="n">
        <v>6</v>
      </c>
      <c r="W488" s="171" t="n">
        <v>288600</v>
      </c>
      <c r="X488" s="171" t="n">
        <v>236126.88</v>
      </c>
      <c r="Y488" s="171" t="n">
        <v>-52473.12</v>
      </c>
      <c r="Z488" s="142" t="inlineStr">
        <is>
          <t>Doğrudan işe alım başlatılmalı</t>
        </is>
      </c>
      <c r="AA488" s="142" t="inlineStr">
        <is>
          <t>Mağaza: HAL DEPO | Unvan: KASİYER | Yönetim normu: 0 | Mevcut: 0 | AI normu: 6 | 90 günlük tahmini açık: 6 | Öneri: Doğrudan işe alım başlatılmalı</t>
        </is>
      </c>
    </row>
    <row r="489" ht="30" customHeight="1" s="113">
      <c r="A489" s="131" t="inlineStr">
        <is>
          <t>M025</t>
        </is>
      </c>
      <c r="B489" s="131" t="inlineStr">
        <is>
          <t>HAL DEPO</t>
        </is>
      </c>
      <c r="C489" s="131" t="inlineStr">
        <is>
          <t>HALİT BAŞDAŞ</t>
        </is>
      </c>
      <c r="D489" s="131" t="inlineStr">
        <is>
          <t>U026</t>
        </is>
      </c>
      <c r="E489" s="131" t="inlineStr">
        <is>
          <t>REYON GÖREVLİSİ</t>
        </is>
      </c>
      <c r="F489" s="168" t="n">
        <v>0</v>
      </c>
      <c r="G489" s="168" t="n">
        <v>0</v>
      </c>
      <c r="H489" s="168" t="n">
        <v>1258.8</v>
      </c>
      <c r="I489" s="168" t="n">
        <v>386.75</v>
      </c>
      <c r="J489" s="168" t="n">
        <v>3.25481577246283</v>
      </c>
      <c r="K489" s="168" t="n">
        <v>1</v>
      </c>
      <c r="L489" s="168" t="n">
        <v>1.12</v>
      </c>
      <c r="M489" s="169" t="n">
        <v>4</v>
      </c>
      <c r="N489" s="169" t="n">
        <v>4</v>
      </c>
      <c r="O489" s="168" t="n">
        <v>1547</v>
      </c>
      <c r="P489" s="170" t="n">
        <v>0.95</v>
      </c>
      <c r="Q489" s="131" t="inlineStr">
        <is>
          <t>Formül</t>
        </is>
      </c>
      <c r="R489" s="169" t="n">
        <v>81</v>
      </c>
      <c r="S489" s="131" t="inlineStr">
        <is>
          <t>Kritik</t>
        </is>
      </c>
      <c r="T489" s="169" t="n">
        <v>4</v>
      </c>
      <c r="U489" s="169" t="n">
        <v>4</v>
      </c>
      <c r="V489" s="169" t="n">
        <v>0</v>
      </c>
      <c r="W489" s="171" t="n">
        <v>0</v>
      </c>
      <c r="X489" s="171" t="n">
        <v>146782.08</v>
      </c>
      <c r="Y489" s="171" t="n">
        <v>146782.08</v>
      </c>
      <c r="Z489" s="142" t="inlineStr">
        <is>
          <t>Transfer ile kapatılmalı</t>
        </is>
      </c>
      <c r="AA489" s="142" t="inlineStr">
        <is>
          <t>Mağaza: HAL DEPO | Unvan: REYON GÖREVLİSİ | Yönetim normu: 0 | Mevcut: 0 | AI normu: 4 | 90 günlük tahmini açık: 4 | Öneri: Transfer ile kapatılmalı</t>
        </is>
      </c>
    </row>
    <row r="490" ht="30" customHeight="1" s="113">
      <c r="A490" s="131" t="inlineStr">
        <is>
          <t>M025</t>
        </is>
      </c>
      <c r="B490" s="131" t="inlineStr">
        <is>
          <t>HAL DEPO</t>
        </is>
      </c>
      <c r="C490" s="131" t="inlineStr">
        <is>
          <t>HALİT BAŞDAŞ</t>
        </is>
      </c>
      <c r="D490" s="131" t="inlineStr">
        <is>
          <t>U042</t>
        </is>
      </c>
      <c r="E490" s="131" t="inlineStr">
        <is>
          <t>ŞARKÜTERİ</t>
        </is>
      </c>
      <c r="F490" s="168" t="n">
        <v>0</v>
      </c>
      <c r="G490" s="168" t="n">
        <v>0</v>
      </c>
      <c r="H490" s="168" t="n">
        <v>535</v>
      </c>
      <c r="I490" s="168" t="n">
        <v>382.5</v>
      </c>
      <c r="J490" s="168" t="n">
        <v>1.39869281045752</v>
      </c>
      <c r="K490" s="168" t="n">
        <v>1</v>
      </c>
      <c r="L490" s="168" t="n">
        <v>1.12</v>
      </c>
      <c r="M490" s="169" t="n">
        <v>2</v>
      </c>
      <c r="N490" s="169" t="n">
        <v>2</v>
      </c>
      <c r="O490" s="168" t="n">
        <v>765</v>
      </c>
      <c r="P490" s="170" t="n">
        <v>0.95</v>
      </c>
      <c r="Q490" s="131" t="inlineStr">
        <is>
          <t>Formül</t>
        </is>
      </c>
      <c r="R490" s="169" t="n">
        <v>51</v>
      </c>
      <c r="S490" s="131" t="inlineStr">
        <is>
          <t>Yüksek</t>
        </is>
      </c>
      <c r="T490" s="169" t="n">
        <v>2</v>
      </c>
      <c r="U490" s="169" t="n">
        <v>0</v>
      </c>
      <c r="V490" s="169" t="n">
        <v>2</v>
      </c>
      <c r="W490" s="171" t="n">
        <v>115700</v>
      </c>
      <c r="X490" s="171" t="n">
        <v>94663.8</v>
      </c>
      <c r="Y490" s="171" t="n">
        <v>-21036.2</v>
      </c>
      <c r="Z490" s="142" t="inlineStr">
        <is>
          <t>Doğrudan işe alım başlatılmalı</t>
        </is>
      </c>
      <c r="AA490" s="142" t="inlineStr">
        <is>
          <t>Mağaza: HAL DEPO | Unvan: ŞARKÜTERİ | Yönetim normu: 0 | Mevcut: 0 | AI normu: 2 | 90 günlük tahmini açık: 2 | Öneri: Doğrudan işe alım başlatılmalı</t>
        </is>
      </c>
    </row>
    <row r="491" ht="30" customHeight="1" s="113">
      <c r="A491" s="131" t="inlineStr">
        <is>
          <t>M025</t>
        </is>
      </c>
      <c r="B491" s="131" t="inlineStr">
        <is>
          <t>HAL DEPO</t>
        </is>
      </c>
      <c r="C491" s="131" t="inlineStr">
        <is>
          <t>HALİT BAŞDAŞ</t>
        </is>
      </c>
      <c r="D491" s="131" t="inlineStr">
        <is>
          <t>U013</t>
        </is>
      </c>
      <c r="E491" s="131" t="inlineStr">
        <is>
          <t>KASAP</t>
        </is>
      </c>
      <c r="F491" s="168" t="n">
        <v>0</v>
      </c>
      <c r="G491" s="168" t="n">
        <v>0</v>
      </c>
      <c r="H491" s="168" t="n">
        <v>185.5</v>
      </c>
      <c r="I491" s="168" t="n">
        <v>360</v>
      </c>
      <c r="J491" s="168" t="n">
        <v>0.5152777777777779</v>
      </c>
      <c r="K491" s="168" t="n">
        <v>1</v>
      </c>
      <c r="L491" s="168" t="n">
        <v>1.12</v>
      </c>
      <c r="M491" s="169" t="n">
        <v>2</v>
      </c>
      <c r="N491" s="169" t="n">
        <v>2</v>
      </c>
      <c r="O491" s="168" t="n">
        <v>720</v>
      </c>
      <c r="P491" s="170" t="n">
        <v>0.95</v>
      </c>
      <c r="Q491" s="131" t="inlineStr">
        <is>
          <t>Formül</t>
        </is>
      </c>
      <c r="R491" s="169" t="n">
        <v>51</v>
      </c>
      <c r="S491" s="131" t="inlineStr">
        <is>
          <t>Yüksek</t>
        </is>
      </c>
      <c r="T491" s="169" t="n">
        <v>2</v>
      </c>
      <c r="U491" s="169" t="n">
        <v>0</v>
      </c>
      <c r="V491" s="169" t="n">
        <v>2</v>
      </c>
      <c r="W491" s="171" t="n">
        <v>83200</v>
      </c>
      <c r="X491" s="171" t="n">
        <v>68072.75999999999</v>
      </c>
      <c r="Y491" s="171" t="n">
        <v>-15127.24</v>
      </c>
      <c r="Z491" s="142" t="inlineStr">
        <is>
          <t>Doğrudan işe alım başlatılmalı</t>
        </is>
      </c>
      <c r="AA491" s="142" t="inlineStr">
        <is>
          <t>Mağaza: HAL DEPO | Unvan: KASAP | Yönetim normu: 0 | Mevcut: 0 | AI normu: 2 | 90 günlük tahmini açık: 2 | Öneri: Doğrudan işe alım başlatılmalı</t>
        </is>
      </c>
    </row>
    <row r="492" ht="30" customHeight="1" s="113">
      <c r="A492" s="131" t="inlineStr">
        <is>
          <t>M025</t>
        </is>
      </c>
      <c r="B492" s="131" t="inlineStr">
        <is>
          <t>HAL DEPO</t>
        </is>
      </c>
      <c r="C492" s="131" t="inlineStr">
        <is>
          <t>HALİT BAŞDAŞ</t>
        </is>
      </c>
      <c r="D492" s="131" t="inlineStr">
        <is>
          <t>U017</t>
        </is>
      </c>
      <c r="E492" s="131" t="inlineStr">
        <is>
          <t>MANAV</t>
        </is>
      </c>
      <c r="F492" s="168" t="n">
        <v>0</v>
      </c>
      <c r="G492" s="168" t="n">
        <v>0</v>
      </c>
      <c r="H492" s="168" t="n">
        <v>214.2</v>
      </c>
      <c r="I492" s="168" t="n">
        <v>386.75</v>
      </c>
      <c r="J492" s="168" t="n">
        <v>0.553846153846154</v>
      </c>
      <c r="K492" s="168" t="n">
        <v>1</v>
      </c>
      <c r="L492" s="168" t="n">
        <v>1.12</v>
      </c>
      <c r="M492" s="169" t="n">
        <v>2</v>
      </c>
      <c r="N492" s="169" t="n">
        <v>2</v>
      </c>
      <c r="O492" s="168" t="n">
        <v>773.5</v>
      </c>
      <c r="P492" s="170" t="n">
        <v>0.95</v>
      </c>
      <c r="Q492" s="131" t="inlineStr">
        <is>
          <t>Formül</t>
        </is>
      </c>
      <c r="R492" s="169" t="n">
        <v>51</v>
      </c>
      <c r="S492" s="131" t="inlineStr">
        <is>
          <t>Yüksek</t>
        </is>
      </c>
      <c r="T492" s="169" t="n">
        <v>2</v>
      </c>
      <c r="U492" s="169" t="n">
        <v>2</v>
      </c>
      <c r="V492" s="169" t="n">
        <v>0</v>
      </c>
      <c r="W492" s="171" t="n">
        <v>0</v>
      </c>
      <c r="X492" s="171" t="n">
        <v>89345.52</v>
      </c>
      <c r="Y492" s="171" t="n">
        <v>89345.52</v>
      </c>
      <c r="Z492" s="142" t="inlineStr">
        <is>
          <t>Transfer ile kapatılmalı</t>
        </is>
      </c>
      <c r="AA492" s="142" t="inlineStr">
        <is>
          <t>Mağaza: HAL DEPO | Unvan: MANAV | Yönetim normu: 0 | Mevcut: 0 | AI normu: 2 | 90 günlük tahmini açık: 2 | Öneri: Transfer ile kapatılmalı</t>
        </is>
      </c>
    </row>
    <row r="493" ht="45" customHeight="1" s="113">
      <c r="A493" s="131" t="inlineStr">
        <is>
          <t>M025</t>
        </is>
      </c>
      <c r="B493" s="131" t="inlineStr">
        <is>
          <t>HAL DEPO</t>
        </is>
      </c>
      <c r="C493" s="131" t="inlineStr">
        <is>
          <t>HALİT BAŞDAŞ</t>
        </is>
      </c>
      <c r="D493" s="131" t="inlineStr">
        <is>
          <t>U023</t>
        </is>
      </c>
      <c r="E493" s="131" t="inlineStr">
        <is>
          <t>ONLİNE TOPLAYICI</t>
        </is>
      </c>
      <c r="F493" s="168" t="n">
        <v>0</v>
      </c>
      <c r="G493" s="168" t="n">
        <v>0</v>
      </c>
      <c r="H493" s="168" t="n">
        <v>0</v>
      </c>
      <c r="I493" s="168" t="n">
        <v>404.8</v>
      </c>
      <c r="J493" s="168" t="n">
        <v>0</v>
      </c>
      <c r="K493" s="168" t="n">
        <v>1</v>
      </c>
      <c r="L493" s="168" t="n">
        <v>1.12</v>
      </c>
      <c r="M493" s="169" t="n">
        <v>2</v>
      </c>
      <c r="N493" s="169" t="n">
        <v>2</v>
      </c>
      <c r="O493" s="168" t="n">
        <v>809.6</v>
      </c>
      <c r="P493" s="170" t="n">
        <v>0.95</v>
      </c>
      <c r="Q493" s="131" t="inlineStr">
        <is>
          <t>Formül</t>
        </is>
      </c>
      <c r="R493" s="169" t="n">
        <v>51</v>
      </c>
      <c r="S493" s="131" t="inlineStr">
        <is>
          <t>Yüksek</t>
        </is>
      </c>
      <c r="T493" s="169" t="n">
        <v>2</v>
      </c>
      <c r="U493" s="169" t="n">
        <v>0</v>
      </c>
      <c r="V493" s="169" t="n">
        <v>2</v>
      </c>
      <c r="W493" s="171" t="n">
        <v>148200</v>
      </c>
      <c r="X493" s="171" t="n">
        <v>121254.48</v>
      </c>
      <c r="Y493" s="171" t="n">
        <v>-26945.52</v>
      </c>
      <c r="Z493" s="142" t="inlineStr">
        <is>
          <t>Doğrudan işe alım başlatılmalı</t>
        </is>
      </c>
      <c r="AA493" s="142" t="inlineStr">
        <is>
          <t>Mağaza: HAL DEPO | Unvan: ONLİNE TOPLAYICI | Yönetim normu: 0 | Mevcut: 0 | AI normu: 2 | 90 günlük tahmini açık: 2 | Öneri: Doğrudan işe alım başlatılmalı</t>
        </is>
      </c>
    </row>
    <row r="494" ht="45" customHeight="1" s="113">
      <c r="A494" s="131" t="inlineStr">
        <is>
          <t>M025</t>
        </is>
      </c>
      <c r="B494" s="131" t="inlineStr">
        <is>
          <t>HAL DEPO</t>
        </is>
      </c>
      <c r="C494" s="131" t="inlineStr">
        <is>
          <t>HALİT BAŞDAŞ</t>
        </is>
      </c>
      <c r="D494" s="131" t="inlineStr">
        <is>
          <t>U024</t>
        </is>
      </c>
      <c r="E494" s="131" t="inlineStr">
        <is>
          <t>ONLİNE ŞOFÖR</t>
        </is>
      </c>
      <c r="F494" s="168" t="n">
        <v>0</v>
      </c>
      <c r="G494" s="168" t="n">
        <v>0</v>
      </c>
      <c r="H494" s="168" t="n">
        <v>0</v>
      </c>
      <c r="I494" s="168" t="n">
        <v>369</v>
      </c>
      <c r="J494" s="168" t="n">
        <v>0</v>
      </c>
      <c r="K494" s="168" t="n">
        <v>1</v>
      </c>
      <c r="L494" s="168" t="n">
        <v>1.12</v>
      </c>
      <c r="M494" s="169" t="n">
        <v>2</v>
      </c>
      <c r="N494" s="169" t="n">
        <v>2</v>
      </c>
      <c r="O494" s="168" t="n">
        <v>738</v>
      </c>
      <c r="P494" s="170" t="n">
        <v>0.95</v>
      </c>
      <c r="Q494" s="131" t="inlineStr">
        <is>
          <t>Formül</t>
        </is>
      </c>
      <c r="R494" s="169" t="n">
        <v>51</v>
      </c>
      <c r="S494" s="131" t="inlineStr">
        <is>
          <t>Yüksek</t>
        </is>
      </c>
      <c r="T494" s="169" t="n">
        <v>2</v>
      </c>
      <c r="U494" s="169" t="n">
        <v>0</v>
      </c>
      <c r="V494" s="169" t="n">
        <v>2</v>
      </c>
      <c r="W494" s="171" t="n">
        <v>154700</v>
      </c>
      <c r="X494" s="171" t="n">
        <v>126572.76</v>
      </c>
      <c r="Y494" s="171" t="n">
        <v>-28127.24</v>
      </c>
      <c r="Z494" s="142" t="inlineStr">
        <is>
          <t>Doğrudan işe alım başlatılmalı</t>
        </is>
      </c>
      <c r="AA494" s="142" t="inlineStr">
        <is>
          <t>Mağaza: HAL DEPO | Unvan: ONLİNE ŞOFÖR | Yönetim normu: 0 | Mevcut: 0 | AI normu: 2 | 90 günlük tahmini açık: 2 | Öneri: Doğrudan işe alım başlatılmalı</t>
        </is>
      </c>
    </row>
    <row r="495" ht="30" customHeight="1" s="113">
      <c r="A495" s="131" t="inlineStr">
        <is>
          <t>M025</t>
        </is>
      </c>
      <c r="B495" s="131" t="inlineStr">
        <is>
          <t>HAL DEPO</t>
        </is>
      </c>
      <c r="C495" s="131" t="inlineStr">
        <is>
          <t>HALİT BAŞDAŞ</t>
        </is>
      </c>
      <c r="D495" s="131" t="inlineStr">
        <is>
          <t>U002</t>
        </is>
      </c>
      <c r="E495" s="131" t="inlineStr">
        <is>
          <t>BAKLİYAT</t>
        </is>
      </c>
      <c r="F495" s="168" t="n">
        <v>0</v>
      </c>
      <c r="G495" s="168" t="n">
        <v>0</v>
      </c>
      <c r="H495" s="168" t="n">
        <v>90</v>
      </c>
      <c r="I495" s="168" t="n">
        <v>386.75</v>
      </c>
      <c r="J495" s="168" t="n">
        <v>0.232708468002586</v>
      </c>
      <c r="K495" s="168" t="n">
        <v>1</v>
      </c>
      <c r="L495" s="168" t="n">
        <v>1.12</v>
      </c>
      <c r="M495" s="169" t="n">
        <v>2</v>
      </c>
      <c r="N495" s="169" t="n">
        <v>2</v>
      </c>
      <c r="O495" s="168" t="n">
        <v>773.5</v>
      </c>
      <c r="P495" s="170" t="n">
        <v>0.95</v>
      </c>
      <c r="Q495" s="131" t="inlineStr">
        <is>
          <t>Formül</t>
        </is>
      </c>
      <c r="R495" s="169" t="n">
        <v>51</v>
      </c>
      <c r="S495" s="131" t="inlineStr">
        <is>
          <t>Yüksek</t>
        </is>
      </c>
      <c r="T495" s="169" t="n">
        <v>2</v>
      </c>
      <c r="U495" s="169" t="n">
        <v>0</v>
      </c>
      <c r="V495" s="169" t="n">
        <v>2</v>
      </c>
      <c r="W495" s="171" t="n">
        <v>89700</v>
      </c>
      <c r="X495" s="171" t="n">
        <v>73391.03999999999</v>
      </c>
      <c r="Y495" s="171" t="n">
        <v>-16308.96</v>
      </c>
      <c r="Z495" s="142" t="inlineStr">
        <is>
          <t>Doğrudan işe alım başlatılmalı</t>
        </is>
      </c>
      <c r="AA495" s="142" t="inlineStr">
        <is>
          <t>Mağaza: HAL DEPO | Unvan: BAKLİYAT | Yönetim normu: 0 | Mevcut: 0 | AI normu: 2 | 90 günlük tahmini açık: 2 | Öneri: Doğrudan işe alım başlatılmalı</t>
        </is>
      </c>
    </row>
    <row r="496" ht="45" customHeight="1" s="113">
      <c r="A496" s="131" t="inlineStr">
        <is>
          <t>M025</t>
        </is>
      </c>
      <c r="B496" s="131" t="inlineStr">
        <is>
          <t>HAL DEPO</t>
        </is>
      </c>
      <c r="C496" s="131" t="inlineStr">
        <is>
          <t>HALİT BAŞDAŞ</t>
        </is>
      </c>
      <c r="D496" s="131" t="inlineStr">
        <is>
          <t>U034</t>
        </is>
      </c>
      <c r="E496" s="131" t="inlineStr">
        <is>
          <t>UNLU MAMÜLLER</t>
        </is>
      </c>
      <c r="F496" s="168" t="n">
        <v>0</v>
      </c>
      <c r="G496" s="168" t="n">
        <v>0</v>
      </c>
      <c r="H496" s="168" t="n">
        <v>50</v>
      </c>
      <c r="I496" s="168" t="n">
        <v>369</v>
      </c>
      <c r="J496" s="168" t="n">
        <v>0.13550135501355</v>
      </c>
      <c r="K496" s="168" t="n">
        <v>1</v>
      </c>
      <c r="L496" s="168" t="n">
        <v>1.12</v>
      </c>
      <c r="M496" s="169" t="n">
        <v>2</v>
      </c>
      <c r="N496" s="169" t="n">
        <v>2</v>
      </c>
      <c r="O496" s="168" t="n">
        <v>738</v>
      </c>
      <c r="P496" s="170" t="n">
        <v>0.95</v>
      </c>
      <c r="Q496" s="131" t="inlineStr">
        <is>
          <t>Formül</t>
        </is>
      </c>
      <c r="R496" s="169" t="n">
        <v>51</v>
      </c>
      <c r="S496" s="131" t="inlineStr">
        <is>
          <t>Yüksek</t>
        </is>
      </c>
      <c r="T496" s="169" t="n">
        <v>2</v>
      </c>
      <c r="U496" s="169" t="n">
        <v>0</v>
      </c>
      <c r="V496" s="169" t="n">
        <v>2</v>
      </c>
      <c r="W496" s="171" t="n">
        <v>141700</v>
      </c>
      <c r="X496" s="171" t="n">
        <v>115936.2</v>
      </c>
      <c r="Y496" s="171" t="n">
        <v>-25763.8</v>
      </c>
      <c r="Z496" s="142" t="inlineStr">
        <is>
          <t>Doğrudan işe alım başlatılmalı</t>
        </is>
      </c>
      <c r="AA496" s="142" t="inlineStr">
        <is>
          <t>Mağaza: HAL DEPO | Unvan: UNLU MAMÜLLER | Yönetim normu: 0 | Mevcut: 0 | AI normu: 2 | 90 günlük tahmini açık: 2 | Öneri: Doğrudan işe alım başlatılmalı</t>
        </is>
      </c>
    </row>
    <row r="497" ht="30" customHeight="1" s="113">
      <c r="A497" s="131" t="inlineStr">
        <is>
          <t>M047</t>
        </is>
      </c>
      <c r="B497" s="131" t="inlineStr">
        <is>
          <t>ÇİFTLİK</t>
        </is>
      </c>
      <c r="C497" s="131" t="inlineStr">
        <is>
          <t>CEBRAİL ÇİÇEK</t>
        </is>
      </c>
      <c r="D497" s="131" t="inlineStr">
        <is>
          <t>U015</t>
        </is>
      </c>
      <c r="E497" s="131" t="inlineStr">
        <is>
          <t>KASİYER</t>
        </is>
      </c>
      <c r="F497" s="168" t="n">
        <v>0</v>
      </c>
      <c r="G497" s="168" t="n">
        <v>0</v>
      </c>
      <c r="H497" s="168" t="n">
        <v>2177</v>
      </c>
      <c r="I497" s="168" t="n">
        <v>414</v>
      </c>
      <c r="J497" s="168" t="n">
        <v>5.25845410628019</v>
      </c>
      <c r="K497" s="168" t="n">
        <v>2</v>
      </c>
      <c r="L497" s="168" t="n">
        <v>1.14</v>
      </c>
      <c r="M497" s="169" t="n">
        <v>6</v>
      </c>
      <c r="N497" s="169" t="n">
        <v>6</v>
      </c>
      <c r="O497" s="168" t="n">
        <v>2484</v>
      </c>
      <c r="P497" s="170" t="n">
        <v>0.95</v>
      </c>
      <c r="Q497" s="131" t="inlineStr">
        <is>
          <t>Formül</t>
        </is>
      </c>
      <c r="R497" s="169" t="n">
        <v>100</v>
      </c>
      <c r="S497" s="131" t="inlineStr">
        <is>
          <t>Kritik</t>
        </is>
      </c>
      <c r="T497" s="169" t="n">
        <v>6</v>
      </c>
      <c r="U497" s="169" t="n">
        <v>0</v>
      </c>
      <c r="V497" s="169" t="n">
        <v>6</v>
      </c>
      <c r="W497" s="171" t="n">
        <v>288600</v>
      </c>
      <c r="X497" s="171" t="n">
        <v>236126.88</v>
      </c>
      <c r="Y497" s="171" t="n">
        <v>-52473.12</v>
      </c>
      <c r="Z497" s="142" t="inlineStr">
        <is>
          <t>Doğrudan işe alım başlatılmalı</t>
        </is>
      </c>
      <c r="AA497" s="142" t="inlineStr">
        <is>
          <t>Mağaza: ÇİFTLİK | Unvan: KASİYER | Yönetim normu: 0 | Mevcut: 0 | AI normu: 6 | 90 günlük tahmini açık: 6 | Öneri: Doğrudan işe alım başlatılmalı</t>
        </is>
      </c>
    </row>
    <row r="498" ht="30" customHeight="1" s="113">
      <c r="A498" s="131" t="inlineStr">
        <is>
          <t>M047</t>
        </is>
      </c>
      <c r="B498" s="131" t="inlineStr">
        <is>
          <t>ÇİFTLİK</t>
        </is>
      </c>
      <c r="C498" s="131" t="inlineStr">
        <is>
          <t>CEBRAİL ÇİÇEK</t>
        </is>
      </c>
      <c r="D498" s="131" t="inlineStr">
        <is>
          <t>U026</t>
        </is>
      </c>
      <c r="E498" s="131" t="inlineStr">
        <is>
          <t>REYON GÖREVLİSİ</t>
        </is>
      </c>
      <c r="F498" s="168" t="n">
        <v>0</v>
      </c>
      <c r="G498" s="168" t="n">
        <v>0</v>
      </c>
      <c r="H498" s="168" t="n">
        <v>597.4</v>
      </c>
      <c r="I498" s="168" t="n">
        <v>386.75</v>
      </c>
      <c r="J498" s="168" t="n">
        <v>1.54466709760827</v>
      </c>
      <c r="K498" s="168" t="n">
        <v>1</v>
      </c>
      <c r="L498" s="168" t="n">
        <v>1.14</v>
      </c>
      <c r="M498" s="169" t="n">
        <v>2</v>
      </c>
      <c r="N498" s="169" t="n">
        <v>2</v>
      </c>
      <c r="O498" s="168" t="n">
        <v>773.5</v>
      </c>
      <c r="P498" s="170" t="n">
        <v>0.95</v>
      </c>
      <c r="Q498" s="131" t="inlineStr">
        <is>
          <t>Formül</t>
        </is>
      </c>
      <c r="R498" s="169" t="n">
        <v>51</v>
      </c>
      <c r="S498" s="131" t="inlineStr">
        <is>
          <t>Yüksek</t>
        </is>
      </c>
      <c r="T498" s="169" t="n">
        <v>2</v>
      </c>
      <c r="U498" s="169" t="n">
        <v>2</v>
      </c>
      <c r="V498" s="169" t="n">
        <v>0</v>
      </c>
      <c r="W498" s="171" t="n">
        <v>0</v>
      </c>
      <c r="X498" s="171" t="n">
        <v>73391.03999999999</v>
      </c>
      <c r="Y498" s="171" t="n">
        <v>73391.03999999999</v>
      </c>
      <c r="Z498" s="142" t="inlineStr">
        <is>
          <t>Transfer ile kapatılmalı</t>
        </is>
      </c>
      <c r="AA498" s="142" t="inlineStr">
        <is>
          <t>Mağaza: ÇİFTLİK | Unvan: REYON GÖREVLİSİ | Yönetim normu: 0 | Mevcut: 0 | AI normu: 2 | 90 günlük tahmini açık: 2 | Öneri: Transfer ile kapatılmalı</t>
        </is>
      </c>
    </row>
    <row r="499" ht="30" customHeight="1" s="113">
      <c r="A499" s="131" t="inlineStr">
        <is>
          <t>M047</t>
        </is>
      </c>
      <c r="B499" s="131" t="inlineStr">
        <is>
          <t>ÇİFTLİK</t>
        </is>
      </c>
      <c r="C499" s="131" t="inlineStr">
        <is>
          <t>CEBRAİL ÇİÇEK</t>
        </is>
      </c>
      <c r="D499" s="131" t="inlineStr">
        <is>
          <t>U042</t>
        </is>
      </c>
      <c r="E499" s="131" t="inlineStr">
        <is>
          <t>ŞARKÜTERİ</t>
        </is>
      </c>
      <c r="F499" s="168" t="n">
        <v>0</v>
      </c>
      <c r="G499" s="168" t="n">
        <v>0</v>
      </c>
      <c r="H499" s="168" t="n">
        <v>535</v>
      </c>
      <c r="I499" s="168" t="n">
        <v>382.5</v>
      </c>
      <c r="J499" s="168" t="n">
        <v>1.39869281045752</v>
      </c>
      <c r="K499" s="168" t="n">
        <v>1</v>
      </c>
      <c r="L499" s="168" t="n">
        <v>1.14</v>
      </c>
      <c r="M499" s="169" t="n">
        <v>2</v>
      </c>
      <c r="N499" s="169" t="n">
        <v>2</v>
      </c>
      <c r="O499" s="168" t="n">
        <v>765</v>
      </c>
      <c r="P499" s="170" t="n">
        <v>0.95</v>
      </c>
      <c r="Q499" s="131" t="inlineStr">
        <is>
          <t>Formül</t>
        </is>
      </c>
      <c r="R499" s="169" t="n">
        <v>51</v>
      </c>
      <c r="S499" s="131" t="inlineStr">
        <is>
          <t>Yüksek</t>
        </is>
      </c>
      <c r="T499" s="169" t="n">
        <v>2</v>
      </c>
      <c r="U499" s="169" t="n">
        <v>0</v>
      </c>
      <c r="V499" s="169" t="n">
        <v>2</v>
      </c>
      <c r="W499" s="171" t="n">
        <v>115700</v>
      </c>
      <c r="X499" s="171" t="n">
        <v>94663.8</v>
      </c>
      <c r="Y499" s="171" t="n">
        <v>-21036.2</v>
      </c>
      <c r="Z499" s="142" t="inlineStr">
        <is>
          <t>Doğrudan işe alım başlatılmalı</t>
        </is>
      </c>
      <c r="AA499" s="142" t="inlineStr">
        <is>
          <t>Mağaza: ÇİFTLİK | Unvan: ŞARKÜTERİ | Yönetim normu: 0 | Mevcut: 0 | AI normu: 2 | 90 günlük tahmini açık: 2 | Öneri: Doğrudan işe alım başlatılmalı</t>
        </is>
      </c>
    </row>
    <row r="500" ht="30" customHeight="1" s="113">
      <c r="A500" s="131" t="inlineStr">
        <is>
          <t>M047</t>
        </is>
      </c>
      <c r="B500" s="131" t="inlineStr">
        <is>
          <t>ÇİFTLİK</t>
        </is>
      </c>
      <c r="C500" s="131" t="inlineStr">
        <is>
          <t>CEBRAİL ÇİÇEK</t>
        </is>
      </c>
      <c r="D500" s="131" t="inlineStr">
        <is>
          <t>U013</t>
        </is>
      </c>
      <c r="E500" s="131" t="inlineStr">
        <is>
          <t>KASAP</t>
        </is>
      </c>
      <c r="F500" s="168" t="n">
        <v>0</v>
      </c>
      <c r="G500" s="168" t="n">
        <v>0</v>
      </c>
      <c r="H500" s="168" t="n">
        <v>185.5</v>
      </c>
      <c r="I500" s="168" t="n">
        <v>360</v>
      </c>
      <c r="J500" s="168" t="n">
        <v>0.5152777777777779</v>
      </c>
      <c r="K500" s="168" t="n">
        <v>1</v>
      </c>
      <c r="L500" s="168" t="n">
        <v>1.14</v>
      </c>
      <c r="M500" s="169" t="n">
        <v>2</v>
      </c>
      <c r="N500" s="169" t="n">
        <v>2</v>
      </c>
      <c r="O500" s="168" t="n">
        <v>720</v>
      </c>
      <c r="P500" s="170" t="n">
        <v>0.95</v>
      </c>
      <c r="Q500" s="131" t="inlineStr">
        <is>
          <t>Formül</t>
        </is>
      </c>
      <c r="R500" s="169" t="n">
        <v>51</v>
      </c>
      <c r="S500" s="131" t="inlineStr">
        <is>
          <t>Yüksek</t>
        </is>
      </c>
      <c r="T500" s="169" t="n">
        <v>2</v>
      </c>
      <c r="U500" s="169" t="n">
        <v>0</v>
      </c>
      <c r="V500" s="169" t="n">
        <v>2</v>
      </c>
      <c r="W500" s="171" t="n">
        <v>83200</v>
      </c>
      <c r="X500" s="171" t="n">
        <v>68072.75999999999</v>
      </c>
      <c r="Y500" s="171" t="n">
        <v>-15127.24</v>
      </c>
      <c r="Z500" s="142" t="inlineStr">
        <is>
          <t>Doğrudan işe alım başlatılmalı</t>
        </is>
      </c>
      <c r="AA500" s="142" t="inlineStr">
        <is>
          <t>Mağaza: ÇİFTLİK | Unvan: KASAP | Yönetim normu: 0 | Mevcut: 0 | AI normu: 2 | 90 günlük tahmini açık: 2 | Öneri: Doğrudan işe alım başlatılmalı</t>
        </is>
      </c>
    </row>
    <row r="501" ht="30" customHeight="1" s="113">
      <c r="A501" s="131" t="inlineStr">
        <is>
          <t>M047</t>
        </is>
      </c>
      <c r="B501" s="131" t="inlineStr">
        <is>
          <t>ÇİFTLİK</t>
        </is>
      </c>
      <c r="C501" s="131" t="inlineStr">
        <is>
          <t>CEBRAİL ÇİÇEK</t>
        </is>
      </c>
      <c r="D501" s="131" t="inlineStr">
        <is>
          <t>U017</t>
        </is>
      </c>
      <c r="E501" s="131" t="inlineStr">
        <is>
          <t>MANAV</t>
        </is>
      </c>
      <c r="F501" s="168" t="n">
        <v>0</v>
      </c>
      <c r="G501" s="168" t="n">
        <v>0</v>
      </c>
      <c r="H501" s="168" t="n">
        <v>101.8</v>
      </c>
      <c r="I501" s="168" t="n">
        <v>386.75</v>
      </c>
      <c r="J501" s="168" t="n">
        <v>0.263219133807369</v>
      </c>
      <c r="K501" s="168" t="n">
        <v>1</v>
      </c>
      <c r="L501" s="168" t="n">
        <v>1.14</v>
      </c>
      <c r="M501" s="169" t="n">
        <v>2</v>
      </c>
      <c r="N501" s="169" t="n">
        <v>2</v>
      </c>
      <c r="O501" s="168" t="n">
        <v>773.5</v>
      </c>
      <c r="P501" s="170" t="n">
        <v>0.95</v>
      </c>
      <c r="Q501" s="131" t="inlineStr">
        <is>
          <t>Formül</t>
        </is>
      </c>
      <c r="R501" s="169" t="n">
        <v>51</v>
      </c>
      <c r="S501" s="131" t="inlineStr">
        <is>
          <t>Yüksek</t>
        </is>
      </c>
      <c r="T501" s="169" t="n">
        <v>2</v>
      </c>
      <c r="U501" s="169" t="n">
        <v>2</v>
      </c>
      <c r="V501" s="169" t="n">
        <v>0</v>
      </c>
      <c r="W501" s="171" t="n">
        <v>0</v>
      </c>
      <c r="X501" s="171" t="n">
        <v>89345.52</v>
      </c>
      <c r="Y501" s="171" t="n">
        <v>89345.52</v>
      </c>
      <c r="Z501" s="142" t="inlineStr">
        <is>
          <t>Transfer ile kapatılmalı</t>
        </is>
      </c>
      <c r="AA501" s="142" t="inlineStr">
        <is>
          <t>Mağaza: ÇİFTLİK | Unvan: MANAV | Yönetim normu: 0 | Mevcut: 0 | AI normu: 2 | 90 günlük tahmini açık: 2 | Öneri: Transfer ile kapatılmalı</t>
        </is>
      </c>
    </row>
    <row r="502" ht="45" customHeight="1" s="113">
      <c r="A502" s="131" t="inlineStr">
        <is>
          <t>M047</t>
        </is>
      </c>
      <c r="B502" s="131" t="inlineStr">
        <is>
          <t>ÇİFTLİK</t>
        </is>
      </c>
      <c r="C502" s="131" t="inlineStr">
        <is>
          <t>CEBRAİL ÇİÇEK</t>
        </is>
      </c>
      <c r="D502" s="131" t="inlineStr">
        <is>
          <t>U023</t>
        </is>
      </c>
      <c r="E502" s="131" t="inlineStr">
        <is>
          <t>ONLİNE TOPLAYICI</t>
        </is>
      </c>
      <c r="F502" s="168" t="n">
        <v>0</v>
      </c>
      <c r="G502" s="168" t="n">
        <v>0</v>
      </c>
      <c r="H502" s="168" t="n">
        <v>0</v>
      </c>
      <c r="I502" s="168" t="n">
        <v>404.8</v>
      </c>
      <c r="J502" s="168" t="n">
        <v>0</v>
      </c>
      <c r="K502" s="168" t="n">
        <v>1</v>
      </c>
      <c r="L502" s="168" t="n">
        <v>1.14</v>
      </c>
      <c r="M502" s="169" t="n">
        <v>2</v>
      </c>
      <c r="N502" s="169" t="n">
        <v>2</v>
      </c>
      <c r="O502" s="168" t="n">
        <v>809.6</v>
      </c>
      <c r="P502" s="170" t="n">
        <v>0.95</v>
      </c>
      <c r="Q502" s="131" t="inlineStr">
        <is>
          <t>Formül</t>
        </is>
      </c>
      <c r="R502" s="169" t="n">
        <v>51</v>
      </c>
      <c r="S502" s="131" t="inlineStr">
        <is>
          <t>Yüksek</t>
        </is>
      </c>
      <c r="T502" s="169" t="n">
        <v>2</v>
      </c>
      <c r="U502" s="169" t="n">
        <v>0</v>
      </c>
      <c r="V502" s="169" t="n">
        <v>2</v>
      </c>
      <c r="W502" s="171" t="n">
        <v>148200</v>
      </c>
      <c r="X502" s="171" t="n">
        <v>121254.48</v>
      </c>
      <c r="Y502" s="171" t="n">
        <v>-26945.52</v>
      </c>
      <c r="Z502" s="142" t="inlineStr">
        <is>
          <t>Doğrudan işe alım başlatılmalı</t>
        </is>
      </c>
      <c r="AA502" s="142" t="inlineStr">
        <is>
          <t>Mağaza: ÇİFTLİK | Unvan: ONLİNE TOPLAYICI | Yönetim normu: 0 | Mevcut: 0 | AI normu: 2 | 90 günlük tahmini açık: 2 | Öneri: Doğrudan işe alım başlatılmalı</t>
        </is>
      </c>
    </row>
    <row r="503" ht="45" customHeight="1" s="113">
      <c r="A503" s="131" t="inlineStr">
        <is>
          <t>M047</t>
        </is>
      </c>
      <c r="B503" s="131" t="inlineStr">
        <is>
          <t>ÇİFTLİK</t>
        </is>
      </c>
      <c r="C503" s="131" t="inlineStr">
        <is>
          <t>CEBRAİL ÇİÇEK</t>
        </is>
      </c>
      <c r="D503" s="131" t="inlineStr">
        <is>
          <t>U024</t>
        </is>
      </c>
      <c r="E503" s="131" t="inlineStr">
        <is>
          <t>ONLİNE ŞOFÖR</t>
        </is>
      </c>
      <c r="F503" s="168" t="n">
        <v>0</v>
      </c>
      <c r="G503" s="168" t="n">
        <v>0</v>
      </c>
      <c r="H503" s="168" t="n">
        <v>0</v>
      </c>
      <c r="I503" s="168" t="n">
        <v>369</v>
      </c>
      <c r="J503" s="168" t="n">
        <v>0</v>
      </c>
      <c r="K503" s="168" t="n">
        <v>1</v>
      </c>
      <c r="L503" s="168" t="n">
        <v>1.14</v>
      </c>
      <c r="M503" s="169" t="n">
        <v>2</v>
      </c>
      <c r="N503" s="169" t="n">
        <v>2</v>
      </c>
      <c r="O503" s="168" t="n">
        <v>738</v>
      </c>
      <c r="P503" s="170" t="n">
        <v>0.95</v>
      </c>
      <c r="Q503" s="131" t="inlineStr">
        <is>
          <t>Formül</t>
        </is>
      </c>
      <c r="R503" s="169" t="n">
        <v>51</v>
      </c>
      <c r="S503" s="131" t="inlineStr">
        <is>
          <t>Yüksek</t>
        </is>
      </c>
      <c r="T503" s="169" t="n">
        <v>2</v>
      </c>
      <c r="U503" s="169" t="n">
        <v>0</v>
      </c>
      <c r="V503" s="169" t="n">
        <v>2</v>
      </c>
      <c r="W503" s="171" t="n">
        <v>154700</v>
      </c>
      <c r="X503" s="171" t="n">
        <v>126572.76</v>
      </c>
      <c r="Y503" s="171" t="n">
        <v>-28127.24</v>
      </c>
      <c r="Z503" s="142" t="inlineStr">
        <is>
          <t>Doğrudan işe alım başlatılmalı</t>
        </is>
      </c>
      <c r="AA503" s="142" t="inlineStr">
        <is>
          <t>Mağaza: ÇİFTLİK | Unvan: ONLİNE ŞOFÖR | Yönetim normu: 0 | Mevcut: 0 | AI normu: 2 | 90 günlük tahmini açık: 2 | Öneri: Doğrudan işe alım başlatılmalı</t>
        </is>
      </c>
    </row>
    <row r="504" ht="30" customHeight="1" s="113">
      <c r="A504" s="131" t="inlineStr">
        <is>
          <t>M047</t>
        </is>
      </c>
      <c r="B504" s="131" t="inlineStr">
        <is>
          <t>ÇİFTLİK</t>
        </is>
      </c>
      <c r="C504" s="131" t="inlineStr">
        <is>
          <t>CEBRAİL ÇİÇEK</t>
        </is>
      </c>
      <c r="D504" s="131" t="inlineStr">
        <is>
          <t>U002</t>
        </is>
      </c>
      <c r="E504" s="131" t="inlineStr">
        <is>
          <t>BAKLİYAT</t>
        </is>
      </c>
      <c r="F504" s="168" t="n">
        <v>0</v>
      </c>
      <c r="G504" s="168" t="n">
        <v>0</v>
      </c>
      <c r="H504" s="168" t="n">
        <v>44</v>
      </c>
      <c r="I504" s="168" t="n">
        <v>386.75</v>
      </c>
      <c r="J504" s="168" t="n">
        <v>0.11376858435682</v>
      </c>
      <c r="K504" s="168" t="n">
        <v>1</v>
      </c>
      <c r="L504" s="168" t="n">
        <v>1.14</v>
      </c>
      <c r="M504" s="169" t="n">
        <v>2</v>
      </c>
      <c r="N504" s="169" t="n">
        <v>2</v>
      </c>
      <c r="O504" s="168" t="n">
        <v>773.5</v>
      </c>
      <c r="P504" s="170" t="n">
        <v>0.95</v>
      </c>
      <c r="Q504" s="131" t="inlineStr">
        <is>
          <t>Formül</t>
        </is>
      </c>
      <c r="R504" s="169" t="n">
        <v>51</v>
      </c>
      <c r="S504" s="131" t="inlineStr">
        <is>
          <t>Yüksek</t>
        </is>
      </c>
      <c r="T504" s="169" t="n">
        <v>2</v>
      </c>
      <c r="U504" s="169" t="n">
        <v>0</v>
      </c>
      <c r="V504" s="169" t="n">
        <v>2</v>
      </c>
      <c r="W504" s="171" t="n">
        <v>89700</v>
      </c>
      <c r="X504" s="171" t="n">
        <v>73391.03999999999</v>
      </c>
      <c r="Y504" s="171" t="n">
        <v>-16308.96</v>
      </c>
      <c r="Z504" s="142" t="inlineStr">
        <is>
          <t>Doğrudan işe alım başlatılmalı</t>
        </is>
      </c>
      <c r="AA504" s="142" t="inlineStr">
        <is>
          <t>Mağaza: ÇİFTLİK | Unvan: BAKLİYAT | Yönetim normu: 0 | Mevcut: 0 | AI normu: 2 | 90 günlük tahmini açık: 2 | Öneri: Doğrudan işe alım başlatılmalı</t>
        </is>
      </c>
    </row>
    <row r="505" ht="45" customHeight="1" s="113">
      <c r="A505" s="131" t="inlineStr">
        <is>
          <t>M047</t>
        </is>
      </c>
      <c r="B505" s="131" t="inlineStr">
        <is>
          <t>ÇİFTLİK</t>
        </is>
      </c>
      <c r="C505" s="131" t="inlineStr">
        <is>
          <t>CEBRAİL ÇİÇEK</t>
        </is>
      </c>
      <c r="D505" s="131" t="inlineStr">
        <is>
          <t>U034</t>
        </is>
      </c>
      <c r="E505" s="131" t="inlineStr">
        <is>
          <t>UNLU MAMÜLLER</t>
        </is>
      </c>
      <c r="F505" s="168" t="n">
        <v>0</v>
      </c>
      <c r="G505" s="168" t="n">
        <v>0</v>
      </c>
      <c r="H505" s="168" t="n">
        <v>50</v>
      </c>
      <c r="I505" s="168" t="n">
        <v>369</v>
      </c>
      <c r="J505" s="168" t="n">
        <v>0.13550135501355</v>
      </c>
      <c r="K505" s="168" t="n">
        <v>1</v>
      </c>
      <c r="L505" s="168" t="n">
        <v>1.14</v>
      </c>
      <c r="M505" s="169" t="n">
        <v>2</v>
      </c>
      <c r="N505" s="169" t="n">
        <v>2</v>
      </c>
      <c r="O505" s="168" t="n">
        <v>738</v>
      </c>
      <c r="P505" s="170" t="n">
        <v>0.95</v>
      </c>
      <c r="Q505" s="131" t="inlineStr">
        <is>
          <t>Formül</t>
        </is>
      </c>
      <c r="R505" s="169" t="n">
        <v>51</v>
      </c>
      <c r="S505" s="131" t="inlineStr">
        <is>
          <t>Yüksek</t>
        </is>
      </c>
      <c r="T505" s="169" t="n">
        <v>2</v>
      </c>
      <c r="U505" s="169" t="n">
        <v>0</v>
      </c>
      <c r="V505" s="169" t="n">
        <v>2</v>
      </c>
      <c r="W505" s="171" t="n">
        <v>141700</v>
      </c>
      <c r="X505" s="171" t="n">
        <v>115936.2</v>
      </c>
      <c r="Y505" s="171" t="n">
        <v>-25763.8</v>
      </c>
      <c r="Z505" s="142" t="inlineStr">
        <is>
          <t>Doğrudan işe alım başlatılmalı</t>
        </is>
      </c>
      <c r="AA505" s="142" t="inlineStr">
        <is>
          <t>Mağaza: ÇİFTLİK | Unvan: UNLU MAMÜLLER | Yönetim normu: 0 | Mevcut: 0 | AI normu: 2 | 90 günlük tahmini açık: 2 | Öneri: Doğrudan işe alım başlatılmalı</t>
        </is>
      </c>
    </row>
    <row r="506" ht="30" customHeight="1" s="113">
      <c r="A506" s="131" t="inlineStr">
        <is>
          <t>M057</t>
        </is>
      </c>
      <c r="B506" s="131" t="inlineStr">
        <is>
          <t>BUCA2</t>
        </is>
      </c>
      <c r="C506" s="131" t="inlineStr">
        <is>
          <t>ERTAN TEKİ</t>
        </is>
      </c>
      <c r="D506" s="131" t="inlineStr">
        <is>
          <t>U015</t>
        </is>
      </c>
      <c r="E506" s="131" t="inlineStr">
        <is>
          <t>KASİYER</t>
        </is>
      </c>
      <c r="F506" s="168" t="n">
        <v>0</v>
      </c>
      <c r="G506" s="168" t="n">
        <v>4</v>
      </c>
      <c r="H506" s="168" t="n">
        <v>2177</v>
      </c>
      <c r="I506" s="168" t="n">
        <v>414</v>
      </c>
      <c r="J506" s="168" t="n">
        <v>5.25845410628019</v>
      </c>
      <c r="K506" s="168" t="n">
        <v>2</v>
      </c>
      <c r="L506" s="168" t="n">
        <v>1.15</v>
      </c>
      <c r="M506" s="169" t="n">
        <v>7</v>
      </c>
      <c r="N506" s="169" t="n">
        <v>3</v>
      </c>
      <c r="O506" s="168" t="n">
        <v>1242</v>
      </c>
      <c r="P506" s="170" t="n">
        <v>0.95</v>
      </c>
      <c r="Q506" s="131" t="inlineStr">
        <is>
          <t>Formül</t>
        </is>
      </c>
      <c r="R506" s="169" t="n">
        <v>71</v>
      </c>
      <c r="S506" s="131" t="inlineStr">
        <is>
          <t>Yüksek</t>
        </is>
      </c>
      <c r="T506" s="169" t="n">
        <v>4</v>
      </c>
      <c r="U506" s="169" t="n">
        <v>0</v>
      </c>
      <c r="V506" s="169" t="n">
        <v>4</v>
      </c>
      <c r="W506" s="171" t="n">
        <v>192400</v>
      </c>
      <c r="X506" s="171" t="n">
        <v>157417.92</v>
      </c>
      <c r="Y506" s="171" t="n">
        <v>-34982.08</v>
      </c>
      <c r="Z506" s="142" t="inlineStr">
        <is>
          <t>Doğrudan işe alım başlatılmalı</t>
        </is>
      </c>
      <c r="AA506" s="142" t="inlineStr">
        <is>
          <t>Mağaza: MERKEZ | Unvan: KASİYER | Yönetim normu: 0 | Mevcut: 4 | AI normu: 7 | 90 günlük tahmini açık: 4 | Öneri: Doğrudan işe alım başlatılmalı</t>
        </is>
      </c>
    </row>
    <row r="507" ht="30" customHeight="1" s="113">
      <c r="A507" s="131" t="inlineStr">
        <is>
          <t>M057</t>
        </is>
      </c>
      <c r="B507" s="131" t="inlineStr">
        <is>
          <t>BUCA2</t>
        </is>
      </c>
      <c r="C507" s="131" t="inlineStr">
        <is>
          <t>ERTAN TEKİ</t>
        </is>
      </c>
      <c r="D507" s="131" t="inlineStr">
        <is>
          <t>U026</t>
        </is>
      </c>
      <c r="E507" s="131" t="inlineStr">
        <is>
          <t>REYON GÖREVLİSİ</t>
        </is>
      </c>
      <c r="F507" s="168" t="n">
        <v>0</v>
      </c>
      <c r="G507" s="168" t="n">
        <v>2</v>
      </c>
      <c r="H507" s="168" t="n">
        <v>843.9</v>
      </c>
      <c r="I507" s="168" t="n">
        <v>386.75</v>
      </c>
      <c r="J507" s="168" t="n">
        <v>2.18202973497091</v>
      </c>
      <c r="K507" s="168" t="n">
        <v>1</v>
      </c>
      <c r="L507" s="168" t="n">
        <v>1.15</v>
      </c>
      <c r="M507" s="169" t="n">
        <v>3</v>
      </c>
      <c r="N507" s="169" t="n">
        <v>1</v>
      </c>
      <c r="O507" s="168" t="n">
        <v>386.75</v>
      </c>
      <c r="P507" s="170" t="n">
        <v>0.95</v>
      </c>
      <c r="Q507" s="131" t="inlineStr">
        <is>
          <t>Formül</t>
        </is>
      </c>
      <c r="R507" s="169" t="n">
        <v>41</v>
      </c>
      <c r="S507" s="131" t="inlineStr">
        <is>
          <t>Orta</t>
        </is>
      </c>
      <c r="T507" s="169" t="n">
        <v>2</v>
      </c>
      <c r="U507" s="169" t="n">
        <v>2</v>
      </c>
      <c r="V507" s="169" t="n">
        <v>0</v>
      </c>
      <c r="W507" s="171" t="n">
        <v>0</v>
      </c>
      <c r="X507" s="171" t="n">
        <v>73391.03999999999</v>
      </c>
      <c r="Y507" s="171" t="n">
        <v>73391.03999999999</v>
      </c>
      <c r="Z507" s="142" t="inlineStr">
        <is>
          <t>Transfer ile kapatılmalı</t>
        </is>
      </c>
      <c r="AA507" s="142" t="inlineStr">
        <is>
          <t>Mağaza: MERKEZ | Unvan: REYON GÖREVLİSİ | Yönetim normu: 0 | Mevcut: 2 | AI normu: 3 | 90 günlük tahmini açık: 2 | Öneri: Transfer ile kapatılmalı</t>
        </is>
      </c>
    </row>
    <row r="508" ht="30" customHeight="1" s="113">
      <c r="A508" s="131" t="inlineStr">
        <is>
          <t>M057</t>
        </is>
      </c>
      <c r="B508" s="131" t="inlineStr">
        <is>
          <t>BUCA2</t>
        </is>
      </c>
      <c r="C508" s="131" t="inlineStr">
        <is>
          <t>ERTAN TEKİ</t>
        </is>
      </c>
      <c r="D508" s="131" t="inlineStr">
        <is>
          <t>U042</t>
        </is>
      </c>
      <c r="E508" s="131" t="inlineStr">
        <is>
          <t>ŞARKÜTERİ</t>
        </is>
      </c>
      <c r="F508" s="168" t="n">
        <v>0</v>
      </c>
      <c r="G508" s="168" t="n">
        <v>1</v>
      </c>
      <c r="H508" s="168" t="n">
        <v>535</v>
      </c>
      <c r="I508" s="168" t="n">
        <v>382.5</v>
      </c>
      <c r="J508" s="168" t="n">
        <v>1.39869281045752</v>
      </c>
      <c r="K508" s="168" t="n">
        <v>1</v>
      </c>
      <c r="L508" s="168" t="n">
        <v>1.15</v>
      </c>
      <c r="M508" s="169" t="n">
        <v>2</v>
      </c>
      <c r="N508" s="169" t="n">
        <v>1</v>
      </c>
      <c r="O508" s="168" t="n">
        <v>382.5</v>
      </c>
      <c r="P508" s="170" t="n">
        <v>0.95</v>
      </c>
      <c r="Q508" s="131" t="inlineStr">
        <is>
          <t>Formül</t>
        </is>
      </c>
      <c r="R508" s="169" t="n">
        <v>41</v>
      </c>
      <c r="S508" s="131" t="inlineStr">
        <is>
          <t>Orta</t>
        </is>
      </c>
      <c r="T508" s="169" t="n">
        <v>2</v>
      </c>
      <c r="U508" s="169" t="n">
        <v>0</v>
      </c>
      <c r="V508" s="169" t="n">
        <v>2</v>
      </c>
      <c r="W508" s="171" t="n">
        <v>115700</v>
      </c>
      <c r="X508" s="171" t="n">
        <v>94663.8</v>
      </c>
      <c r="Y508" s="171" t="n">
        <v>-21036.2</v>
      </c>
      <c r="Z508" s="142" t="inlineStr">
        <is>
          <t>Doğrudan işe alım başlatılmalı</t>
        </is>
      </c>
      <c r="AA508" s="142" t="inlineStr">
        <is>
          <t>Mağaza: MERKEZ | Unvan: ŞARKÜTERİ | Yönetim normu: 0 | Mevcut: 1 | AI normu: 2 | 90 günlük tahmini açık: 2 | Öneri: Doğrudan işe alım başlatılmalı</t>
        </is>
      </c>
    </row>
    <row r="509" ht="30" customHeight="1" s="113">
      <c r="A509" s="131" t="inlineStr">
        <is>
          <t>M057</t>
        </is>
      </c>
      <c r="B509" s="131" t="inlineStr">
        <is>
          <t>BUCA2</t>
        </is>
      </c>
      <c r="C509" s="131" t="inlineStr">
        <is>
          <t>ERTAN TEKİ</t>
        </is>
      </c>
      <c r="D509" s="131" t="inlineStr">
        <is>
          <t>U013</t>
        </is>
      </c>
      <c r="E509" s="131" t="inlineStr">
        <is>
          <t>KASAP</t>
        </is>
      </c>
      <c r="F509" s="168" t="n">
        <v>0</v>
      </c>
      <c r="G509" s="168" t="n">
        <v>0</v>
      </c>
      <c r="H509" s="168" t="n">
        <v>185.5</v>
      </c>
      <c r="I509" s="168" t="n">
        <v>360</v>
      </c>
      <c r="J509" s="168" t="n">
        <v>0.5152777777777779</v>
      </c>
      <c r="K509" s="168" t="n">
        <v>1</v>
      </c>
      <c r="L509" s="168" t="n">
        <v>1.15</v>
      </c>
      <c r="M509" s="169" t="n">
        <v>2</v>
      </c>
      <c r="N509" s="169" t="n">
        <v>2</v>
      </c>
      <c r="O509" s="168" t="n">
        <v>720</v>
      </c>
      <c r="P509" s="170" t="n">
        <v>0.95</v>
      </c>
      <c r="Q509" s="131" t="inlineStr">
        <is>
          <t>Formül</t>
        </is>
      </c>
      <c r="R509" s="169" t="n">
        <v>51</v>
      </c>
      <c r="S509" s="131" t="inlineStr">
        <is>
          <t>Yüksek</t>
        </is>
      </c>
      <c r="T509" s="169" t="n">
        <v>2</v>
      </c>
      <c r="U509" s="169" t="n">
        <v>0</v>
      </c>
      <c r="V509" s="169" t="n">
        <v>2</v>
      </c>
      <c r="W509" s="171" t="n">
        <v>83200</v>
      </c>
      <c r="X509" s="171" t="n">
        <v>68072.75999999999</v>
      </c>
      <c r="Y509" s="171" t="n">
        <v>-15127.24</v>
      </c>
      <c r="Z509" s="142" t="inlineStr">
        <is>
          <t>Doğrudan işe alım başlatılmalı</t>
        </is>
      </c>
      <c r="AA509" s="142" t="inlineStr">
        <is>
          <t>Mağaza: MERKEZ | Unvan: KASAP | Yönetim normu: 0 | Mevcut: 0 | AI normu: 2 | 90 günlük tahmini açık: 2 | Öneri: Doğrudan işe alım başlatılmalı</t>
        </is>
      </c>
    </row>
    <row r="510" ht="30" customHeight="1" s="113">
      <c r="A510" s="131" t="inlineStr">
        <is>
          <t>M057</t>
        </is>
      </c>
      <c r="B510" s="131" t="inlineStr">
        <is>
          <t>BUCA2</t>
        </is>
      </c>
      <c r="C510" s="131" t="inlineStr">
        <is>
          <t>ERTAN TEKİ</t>
        </is>
      </c>
      <c r="D510" s="131" t="inlineStr">
        <is>
          <t>U017</t>
        </is>
      </c>
      <c r="E510" s="131" t="inlineStr">
        <is>
          <t>MANAV</t>
        </is>
      </c>
      <c r="F510" s="168" t="n">
        <v>0</v>
      </c>
      <c r="G510" s="168" t="n">
        <v>0</v>
      </c>
      <c r="H510" s="168" t="n">
        <v>147.2</v>
      </c>
      <c r="I510" s="168" t="n">
        <v>386.75</v>
      </c>
      <c r="J510" s="168" t="n">
        <v>0.380607627666451</v>
      </c>
      <c r="K510" s="168" t="n">
        <v>1</v>
      </c>
      <c r="L510" s="168" t="n">
        <v>1.15</v>
      </c>
      <c r="M510" s="169" t="n">
        <v>2</v>
      </c>
      <c r="N510" s="169" t="n">
        <v>2</v>
      </c>
      <c r="O510" s="168" t="n">
        <v>773.5</v>
      </c>
      <c r="P510" s="170" t="n">
        <v>0.95</v>
      </c>
      <c r="Q510" s="131" t="inlineStr">
        <is>
          <t>Formül</t>
        </is>
      </c>
      <c r="R510" s="169" t="n">
        <v>51</v>
      </c>
      <c r="S510" s="131" t="inlineStr">
        <is>
          <t>Yüksek</t>
        </is>
      </c>
      <c r="T510" s="169" t="n">
        <v>2</v>
      </c>
      <c r="U510" s="169" t="n">
        <v>2</v>
      </c>
      <c r="V510" s="169" t="n">
        <v>0</v>
      </c>
      <c r="W510" s="171" t="n">
        <v>0</v>
      </c>
      <c r="X510" s="171" t="n">
        <v>89345.52</v>
      </c>
      <c r="Y510" s="171" t="n">
        <v>89345.52</v>
      </c>
      <c r="Z510" s="142" t="inlineStr">
        <is>
          <t>Transfer ile kapatılmalı</t>
        </is>
      </c>
      <c r="AA510" s="142" t="inlineStr">
        <is>
          <t>Mağaza: MERKEZ | Unvan: MANAV | Yönetim normu: 0 | Mevcut: 0 | AI normu: 2 | 90 günlük tahmini açık: 2 | Öneri: Transfer ile kapatılmalı</t>
        </is>
      </c>
    </row>
    <row r="511" ht="45" customHeight="1" s="113">
      <c r="A511" s="131" t="inlineStr">
        <is>
          <t>M057</t>
        </is>
      </c>
      <c r="B511" s="131" t="inlineStr">
        <is>
          <t>BUCA2</t>
        </is>
      </c>
      <c r="C511" s="131" t="inlineStr">
        <is>
          <t>ERTAN TEKİ</t>
        </is>
      </c>
      <c r="D511" s="131" t="inlineStr">
        <is>
          <t>U023</t>
        </is>
      </c>
      <c r="E511" s="131" t="inlineStr">
        <is>
          <t>ONLİNE TOPLAYICI</t>
        </is>
      </c>
      <c r="F511" s="168" t="n">
        <v>0</v>
      </c>
      <c r="G511" s="168" t="n">
        <v>0</v>
      </c>
      <c r="H511" s="168" t="n">
        <v>0</v>
      </c>
      <c r="I511" s="168" t="n">
        <v>404.8</v>
      </c>
      <c r="J511" s="168" t="n">
        <v>0</v>
      </c>
      <c r="K511" s="168" t="n">
        <v>1</v>
      </c>
      <c r="L511" s="168" t="n">
        <v>1.15</v>
      </c>
      <c r="M511" s="169" t="n">
        <v>2</v>
      </c>
      <c r="N511" s="169" t="n">
        <v>2</v>
      </c>
      <c r="O511" s="168" t="n">
        <v>809.6</v>
      </c>
      <c r="P511" s="170" t="n">
        <v>0.95</v>
      </c>
      <c r="Q511" s="131" t="inlineStr">
        <is>
          <t>Formül</t>
        </is>
      </c>
      <c r="R511" s="169" t="n">
        <v>51</v>
      </c>
      <c r="S511" s="131" t="inlineStr">
        <is>
          <t>Yüksek</t>
        </is>
      </c>
      <c r="T511" s="169" t="n">
        <v>2</v>
      </c>
      <c r="U511" s="169" t="n">
        <v>0</v>
      </c>
      <c r="V511" s="169" t="n">
        <v>2</v>
      </c>
      <c r="W511" s="171" t="n">
        <v>148200</v>
      </c>
      <c r="X511" s="171" t="n">
        <v>121254.48</v>
      </c>
      <c r="Y511" s="171" t="n">
        <v>-26945.52</v>
      </c>
      <c r="Z511" s="142" t="inlineStr">
        <is>
          <t>Doğrudan işe alım başlatılmalı</t>
        </is>
      </c>
      <c r="AA511" s="142" t="inlineStr">
        <is>
          <t>Mağaza: MERKEZ | Unvan: ONLİNE TOPLAYICI | Yönetim normu: 0 | Mevcut: 0 | AI normu: 2 | 90 günlük tahmini açık: 2 | Öneri: Doğrudan işe alım başlatılmalı</t>
        </is>
      </c>
    </row>
    <row r="512" ht="45" customHeight="1" s="113">
      <c r="A512" s="131" t="inlineStr">
        <is>
          <t>M057</t>
        </is>
      </c>
      <c r="B512" s="131" t="inlineStr">
        <is>
          <t>BUCA2</t>
        </is>
      </c>
      <c r="C512" s="131" t="inlineStr">
        <is>
          <t>ERTAN TEKİ</t>
        </is>
      </c>
      <c r="D512" s="131" t="inlineStr">
        <is>
          <t>U024</t>
        </is>
      </c>
      <c r="E512" s="131" t="inlineStr">
        <is>
          <t>ONLİNE ŞOFÖR</t>
        </is>
      </c>
      <c r="F512" s="168" t="n">
        <v>0</v>
      </c>
      <c r="G512" s="168" t="n">
        <v>0</v>
      </c>
      <c r="H512" s="168" t="n">
        <v>0</v>
      </c>
      <c r="I512" s="168" t="n">
        <v>369</v>
      </c>
      <c r="J512" s="168" t="n">
        <v>0</v>
      </c>
      <c r="K512" s="168" t="n">
        <v>1</v>
      </c>
      <c r="L512" s="168" t="n">
        <v>1.15</v>
      </c>
      <c r="M512" s="169" t="n">
        <v>2</v>
      </c>
      <c r="N512" s="169" t="n">
        <v>2</v>
      </c>
      <c r="O512" s="168" t="n">
        <v>738</v>
      </c>
      <c r="P512" s="170" t="n">
        <v>0.95</v>
      </c>
      <c r="Q512" s="131" t="inlineStr">
        <is>
          <t>Formül</t>
        </is>
      </c>
      <c r="R512" s="169" t="n">
        <v>51</v>
      </c>
      <c r="S512" s="131" t="inlineStr">
        <is>
          <t>Yüksek</t>
        </is>
      </c>
      <c r="T512" s="169" t="n">
        <v>2</v>
      </c>
      <c r="U512" s="169" t="n">
        <v>0</v>
      </c>
      <c r="V512" s="169" t="n">
        <v>2</v>
      </c>
      <c r="W512" s="171" t="n">
        <v>154700</v>
      </c>
      <c r="X512" s="171" t="n">
        <v>126572.76</v>
      </c>
      <c r="Y512" s="171" t="n">
        <v>-28127.24</v>
      </c>
      <c r="Z512" s="142" t="inlineStr">
        <is>
          <t>Doğrudan işe alım başlatılmalı</t>
        </is>
      </c>
      <c r="AA512" s="142" t="inlineStr">
        <is>
          <t>Mağaza: MERKEZ | Unvan: ONLİNE ŞOFÖR | Yönetim normu: 0 | Mevcut: 0 | AI normu: 2 | 90 günlük tahmini açık: 2 | Öneri: Doğrudan işe alım başlatılmalı</t>
        </is>
      </c>
    </row>
    <row r="513" ht="30" customHeight="1" s="113">
      <c r="A513" s="131" t="inlineStr">
        <is>
          <t>M057</t>
        </is>
      </c>
      <c r="B513" s="131" t="inlineStr">
        <is>
          <t>BUCA2</t>
        </is>
      </c>
      <c r="C513" s="131" t="inlineStr">
        <is>
          <t>ERTAN TEKİ</t>
        </is>
      </c>
      <c r="D513" s="131" t="inlineStr">
        <is>
          <t>U002</t>
        </is>
      </c>
      <c r="E513" s="131" t="inlineStr">
        <is>
          <t>BAKLİYAT</t>
        </is>
      </c>
      <c r="F513" s="168" t="n">
        <v>0</v>
      </c>
      <c r="G513" s="168" t="n">
        <v>0</v>
      </c>
      <c r="H513" s="168" t="n">
        <v>62</v>
      </c>
      <c r="I513" s="168" t="n">
        <v>386.75</v>
      </c>
      <c r="J513" s="168" t="n">
        <v>0.160310277957337</v>
      </c>
      <c r="K513" s="168" t="n">
        <v>1</v>
      </c>
      <c r="L513" s="168" t="n">
        <v>1.15</v>
      </c>
      <c r="M513" s="169" t="n">
        <v>2</v>
      </c>
      <c r="N513" s="169" t="n">
        <v>2</v>
      </c>
      <c r="O513" s="168" t="n">
        <v>773.5</v>
      </c>
      <c r="P513" s="170" t="n">
        <v>0.95</v>
      </c>
      <c r="Q513" s="131" t="inlineStr">
        <is>
          <t>Formül</t>
        </is>
      </c>
      <c r="R513" s="169" t="n">
        <v>51</v>
      </c>
      <c r="S513" s="131" t="inlineStr">
        <is>
          <t>Yüksek</t>
        </is>
      </c>
      <c r="T513" s="169" t="n">
        <v>2</v>
      </c>
      <c r="U513" s="169" t="n">
        <v>0</v>
      </c>
      <c r="V513" s="169" t="n">
        <v>2</v>
      </c>
      <c r="W513" s="171" t="n">
        <v>89700</v>
      </c>
      <c r="X513" s="171" t="n">
        <v>73391.03999999999</v>
      </c>
      <c r="Y513" s="171" t="n">
        <v>-16308.96</v>
      </c>
      <c r="Z513" s="142" t="inlineStr">
        <is>
          <t>Doğrudan işe alım başlatılmalı</t>
        </is>
      </c>
      <c r="AA513" s="142" t="inlineStr">
        <is>
          <t>Mağaza: MERKEZ | Unvan: BAKLİYAT | Yönetim normu: 0 | Mevcut: 0 | AI normu: 2 | 90 günlük tahmini açık: 2 | Öneri: Doğrudan işe alım başlatılmalı</t>
        </is>
      </c>
    </row>
    <row r="514" ht="45" customHeight="1" s="113">
      <c r="A514" s="131" t="inlineStr">
        <is>
          <t>M057</t>
        </is>
      </c>
      <c r="B514" s="131" t="inlineStr">
        <is>
          <t>BUCA2</t>
        </is>
      </c>
      <c r="C514" s="131" t="inlineStr">
        <is>
          <t>ERTAN TEKİ</t>
        </is>
      </c>
      <c r="D514" s="131" t="inlineStr">
        <is>
          <t>U034</t>
        </is>
      </c>
      <c r="E514" s="131" t="inlineStr">
        <is>
          <t>UNLU MAMÜLLER</t>
        </is>
      </c>
      <c r="F514" s="168" t="n">
        <v>0</v>
      </c>
      <c r="G514" s="168" t="n">
        <v>0</v>
      </c>
      <c r="H514" s="168" t="n">
        <v>50</v>
      </c>
      <c r="I514" s="168" t="n">
        <v>369</v>
      </c>
      <c r="J514" s="168" t="n">
        <v>0.13550135501355</v>
      </c>
      <c r="K514" s="168" t="n">
        <v>1</v>
      </c>
      <c r="L514" s="168" t="n">
        <v>1.15</v>
      </c>
      <c r="M514" s="169" t="n">
        <v>2</v>
      </c>
      <c r="N514" s="169" t="n">
        <v>2</v>
      </c>
      <c r="O514" s="168" t="n">
        <v>738</v>
      </c>
      <c r="P514" s="170" t="n">
        <v>0.95</v>
      </c>
      <c r="Q514" s="131" t="inlineStr">
        <is>
          <t>Formül</t>
        </is>
      </c>
      <c r="R514" s="169" t="n">
        <v>51</v>
      </c>
      <c r="S514" s="131" t="inlineStr">
        <is>
          <t>Yüksek</t>
        </is>
      </c>
      <c r="T514" s="169" t="n">
        <v>2</v>
      </c>
      <c r="U514" s="169" t="n">
        <v>0</v>
      </c>
      <c r="V514" s="169" t="n">
        <v>2</v>
      </c>
      <c r="W514" s="171" t="n">
        <v>141700</v>
      </c>
      <c r="X514" s="171" t="n">
        <v>115936.2</v>
      </c>
      <c r="Y514" s="171" t="n">
        <v>-25763.8</v>
      </c>
      <c r="Z514" s="142" t="inlineStr">
        <is>
          <t>Doğrudan işe alım başlatılmalı</t>
        </is>
      </c>
      <c r="AA514" s="142" t="inlineStr">
        <is>
          <t>Mağaza: MERKEZ | Unvan: UNLU MAMÜLLER | Yönetim normu: 0 | Mevcut: 0 | AI normu: 2 | 90 günlük tahmini açık: 2 | Öneri: Doğrudan işe alım başlatılmalı</t>
        </is>
      </c>
    </row>
  </sheetData>
  <conditionalFormatting sqref="N2:N514">
    <cfRule type="expression" rank="0" priority="2" equalAverage="0" aboveAverage="0" dxfId="14" text="" percent="0" bottom="0">
      <formula>N2&gt;0</formula>
    </cfRule>
    <cfRule type="expression" rank="0" priority="3" equalAverage="0" aboveAverage="0" dxfId="15" text="" percent="0" bottom="0">
      <formula>N2&lt;0</formula>
    </cfRule>
  </conditionalFormatting>
  <conditionalFormatting sqref="S2:S514">
    <cfRule type="expression" rank="0" priority="4" equalAverage="0" aboveAverage="0" dxfId="14" text="" percent="0" bottom="0">
      <formula>S2="Kritik"</formula>
    </cfRule>
    <cfRule type="expression" rank="0" priority="5" equalAverage="0" aboveAverage="0" dxfId="16" text="" percent="0" bottom="0">
      <formula>S2="Yüksek"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C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36" customWidth="1" style="112" min="1" max="1"/>
    <col width="48" customWidth="1" style="112" min="2" max="2"/>
    <col width="18" customWidth="1" style="112" min="3" max="3"/>
  </cols>
  <sheetData>
    <row r="1" ht="15" customHeight="1" s="113">
      <c r="A1" s="159" t="inlineStr">
        <is>
          <t>Parametre</t>
        </is>
      </c>
      <c r="B1" s="159" t="inlineStr">
        <is>
          <t>Değer</t>
        </is>
      </c>
      <c r="C1" s="159" t="inlineStr">
        <is>
          <t>Veri Tipi</t>
        </is>
      </c>
    </row>
    <row r="2" ht="15" customHeight="1" s="113">
      <c r="A2" s="124" t="inlineStr">
        <is>
          <t>Rapor Başlığı</t>
        </is>
      </c>
      <c r="B2" s="124" t="inlineStr">
        <is>
          <t>BAŞDAŞ AI İŞ GÜCÜ VE KAPASİTE OPTİMİZASYON RAPORU</t>
        </is>
      </c>
      <c r="C2" s="124" t="inlineStr">
        <is>
          <t>Metin</t>
        </is>
      </c>
    </row>
    <row r="3" ht="15" customHeight="1" s="113">
      <c r="A3" s="124" t="inlineStr">
        <is>
          <t>Rapor Dönemi Başlangıç</t>
        </is>
      </c>
      <c r="B3" s="144" t="n">
        <v>46204</v>
      </c>
      <c r="C3" s="124" t="inlineStr">
        <is>
          <t>Tarih</t>
        </is>
      </c>
    </row>
    <row r="4" ht="15" customHeight="1" s="113">
      <c r="A4" s="124" t="inlineStr">
        <is>
          <t>Rapor Dönemi Bitiş</t>
        </is>
      </c>
      <c r="B4" s="144" t="n">
        <v>46234</v>
      </c>
      <c r="C4" s="124" t="inlineStr">
        <is>
          <t>Tarih</t>
        </is>
      </c>
    </row>
    <row r="5" ht="15" customHeight="1" s="113">
      <c r="A5" s="124" t="inlineStr">
        <is>
          <t>Yönetici Özeti</t>
        </is>
      </c>
      <c r="B5" s="124" t="inlineStr">
        <is>
          <t>Evet</t>
        </is>
      </c>
      <c r="C5" s="124" t="inlineStr">
        <is>
          <t>Evet/Hayır</t>
        </is>
      </c>
    </row>
    <row r="6" ht="15" customHeight="1" s="113">
      <c r="A6" s="124" t="inlineStr">
        <is>
          <t>Şube Bazlı Personel Listesi</t>
        </is>
      </c>
      <c r="B6" s="124" t="inlineStr">
        <is>
          <t>Evet</t>
        </is>
      </c>
      <c r="C6" s="124" t="inlineStr">
        <is>
          <t>Evet/Hayır</t>
        </is>
      </c>
    </row>
    <row r="7" ht="15" customHeight="1" s="113">
      <c r="A7" s="124" t="inlineStr">
        <is>
          <t>Norm Eksiği Olan Şubeler</t>
        </is>
      </c>
      <c r="B7" s="124" t="inlineStr">
        <is>
          <t>Evet</t>
        </is>
      </c>
      <c r="C7" s="124" t="inlineStr">
        <is>
          <t>Evet/Hayır</t>
        </is>
      </c>
    </row>
    <row r="8" ht="15" customHeight="1" s="113">
      <c r="A8" s="124" t="inlineStr">
        <is>
          <t>Norm Fazlası Olan Şubeler</t>
        </is>
      </c>
      <c r="B8" s="124" t="inlineStr">
        <is>
          <t>Evet</t>
        </is>
      </c>
      <c r="C8" s="124" t="inlineStr">
        <is>
          <t>Evet/Hayır</t>
        </is>
      </c>
    </row>
    <row r="9" ht="15" customHeight="1" s="113">
      <c r="A9" s="124" t="inlineStr">
        <is>
          <t>AI Norm Önerisi Gerekçesi</t>
        </is>
      </c>
      <c r="B9" s="124" t="inlineStr">
        <is>
          <t>Evet</t>
        </is>
      </c>
      <c r="C9" s="124" t="inlineStr">
        <is>
          <t>Evet/Hayır</t>
        </is>
      </c>
    </row>
    <row r="10" ht="15" customHeight="1" s="113">
      <c r="A10" s="124" t="inlineStr">
        <is>
          <t>Transfer Önerileri</t>
        </is>
      </c>
      <c r="B10" s="124" t="inlineStr">
        <is>
          <t>Evet</t>
        </is>
      </c>
      <c r="C10" s="124" t="inlineStr">
        <is>
          <t>Evet/Hayır</t>
        </is>
      </c>
    </row>
    <row r="11" ht="15" customHeight="1" s="113">
      <c r="A11" s="124" t="inlineStr">
        <is>
          <t>Metodoloji ve Veri Kalitesi</t>
        </is>
      </c>
      <c r="B11" s="124" t="inlineStr">
        <is>
          <t>Evet</t>
        </is>
      </c>
      <c r="C11" s="124" t="inlineStr">
        <is>
          <t>Evet/Hayır</t>
        </is>
      </c>
    </row>
    <row r="12" ht="15" customHeight="1" s="113">
      <c r="A12" s="124" t="inlineStr">
        <is>
          <t>Kritik Açık Eşiği (Kişi)</t>
        </is>
      </c>
      <c r="B12" s="124" t="n">
        <v>3</v>
      </c>
      <c r="C12" s="124" t="inlineStr">
        <is>
          <t>Sayı</t>
        </is>
      </c>
    </row>
    <row r="13" ht="15" customHeight="1" s="113">
      <c r="A13" s="124" t="inlineStr">
        <is>
          <t>Kritik Güven Alt Sınırı</t>
        </is>
      </c>
      <c r="B13" s="167" t="n">
        <v>0.7</v>
      </c>
      <c r="C13" s="124" t="inlineStr">
        <is>
          <t>Oran</t>
        </is>
      </c>
    </row>
    <row r="14" ht="15" customHeight="1" s="113">
      <c r="A14" s="124" t="inlineStr">
        <is>
          <t>PDF Dosya Adı</t>
        </is>
      </c>
      <c r="B14" s="124" t="inlineStr">
        <is>
          <t>Basdas_AI_Is_Gucu_Kapasite_Raporu.pdf</t>
        </is>
      </c>
      <c r="C14" s="124" t="inlineStr">
        <is>
          <t>Metin</t>
        </is>
      </c>
    </row>
    <row r="15" ht="15" customHeight="1" s="113">
      <c r="A15" s="124" t="n"/>
      <c r="B15" s="124" t="n"/>
      <c r="C15" s="124" t="n"/>
    </row>
    <row r="16" ht="15" customHeight="1" s="113">
      <c r="A16" s="124" t="n"/>
      <c r="B16" s="124" t="n"/>
      <c r="C16" s="124" t="n"/>
    </row>
    <row r="17" ht="15" customHeight="1" s="113">
      <c r="A17" s="124" t="n"/>
      <c r="B17" s="124" t="n"/>
      <c r="C17" s="124" t="n"/>
    </row>
    <row r="18" ht="15" customHeight="1" s="113">
      <c r="A18" s="124" t="n"/>
      <c r="B18" s="124" t="n"/>
      <c r="C18" s="124" t="n"/>
    </row>
    <row r="19" ht="15" customHeight="1" s="113">
      <c r="A19" s="124" t="n"/>
      <c r="B19" s="124" t="n"/>
      <c r="C19" s="124" t="n"/>
    </row>
    <row r="20" ht="15" customHeight="1" s="113">
      <c r="A20" s="124" t="n"/>
      <c r="B20" s="124" t="n"/>
      <c r="C20" s="124" t="n"/>
    </row>
    <row r="21" ht="15" customHeight="1" s="113">
      <c r="A21" s="124" t="n"/>
      <c r="B21" s="124" t="n"/>
      <c r="C21" s="124" t="n"/>
    </row>
    <row r="22" ht="15" customHeight="1" s="113">
      <c r="A22" s="124" t="n"/>
      <c r="B22" s="124" t="n"/>
      <c r="C22" s="124" t="n"/>
    </row>
    <row r="23" ht="15" customHeight="1" s="113">
      <c r="A23" s="124" t="n"/>
      <c r="B23" s="124" t="n"/>
      <c r="C23" s="124" t="n"/>
    </row>
    <row r="24" ht="15" customHeight="1" s="113">
      <c r="A24" s="124" t="n"/>
      <c r="B24" s="124" t="n"/>
      <c r="C24" s="124" t="n"/>
    </row>
    <row r="25" ht="15" customHeight="1" s="113">
      <c r="A25" s="124" t="n"/>
      <c r="B25" s="124" t="n"/>
      <c r="C25" s="124" t="n"/>
    </row>
    <row r="26" ht="15" customHeight="1" s="113">
      <c r="A26" s="124" t="n"/>
      <c r="B26" s="124" t="n"/>
      <c r="C26" s="124" t="n"/>
    </row>
    <row r="27" ht="15" customHeight="1" s="113">
      <c r="A27" s="124" t="n"/>
      <c r="B27" s="124" t="n"/>
      <c r="C27" s="124" t="n"/>
    </row>
    <row r="28" ht="15" customHeight="1" s="113">
      <c r="A28" s="124" t="n"/>
      <c r="B28" s="124" t="n"/>
      <c r="C28" s="124" t="n"/>
    </row>
    <row r="29" ht="15" customHeight="1" s="113">
      <c r="A29" s="124" t="n"/>
      <c r="B29" s="124" t="n"/>
      <c r="C29" s="124" t="n"/>
    </row>
    <row r="30" ht="15" customHeight="1" s="113">
      <c r="A30" s="124" t="n"/>
      <c r="B30" s="124" t="n"/>
      <c r="C30" s="124" t="n"/>
    </row>
    <row r="31" ht="15" customHeight="1" s="113">
      <c r="A31" s="124" t="n"/>
      <c r="B31" s="124" t="n"/>
      <c r="C31" s="124" t="n"/>
    </row>
    <row r="32" ht="15" customHeight="1" s="113">
      <c r="A32" s="124" t="n"/>
      <c r="B32" s="124" t="n"/>
      <c r="C32" s="124" t="n"/>
    </row>
  </sheetData>
  <dataValidations count="1">
    <dataValidation sqref="B5:B11" showDropDown="0" showInputMessage="0" showErrorMessage="0" allowBlank="0" type="list" errorStyle="stop" operator="between">
      <formula1>"Evet,Hayır"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6" customWidth="1" style="112" min="1" max="1"/>
    <col width="30" customWidth="1" style="112" min="2" max="2"/>
    <col width="24" customWidth="1" style="112" min="3" max="3"/>
    <col width="14" customWidth="1" style="112" min="4" max="4"/>
    <col width="54" customWidth="1" style="112" min="5" max="5"/>
    <col width="48" customWidth="1" style="112" min="6" max="6"/>
    <col width="14" customWidth="1" style="112" min="7" max="7"/>
  </cols>
  <sheetData>
    <row r="1" ht="15" customHeight="1" s="113">
      <c r="A1" s="164" t="inlineStr">
        <is>
          <t>Kontrol Tarihi</t>
        </is>
      </c>
      <c r="B1" s="164" t="inlineStr">
        <is>
          <t>Sayfa</t>
        </is>
      </c>
      <c r="C1" s="164" t="inlineStr">
        <is>
          <t>Alan</t>
        </is>
      </c>
      <c r="D1" s="164" t="inlineStr">
        <is>
          <t>Seviye</t>
        </is>
      </c>
      <c r="E1" s="164" t="inlineStr">
        <is>
          <t>Bulgu</t>
        </is>
      </c>
      <c r="F1" s="164" t="inlineStr">
        <is>
          <t>Önerilen Aksiyon</t>
        </is>
      </c>
      <c r="G1" s="164" t="inlineStr">
        <is>
          <t>Durum</t>
        </is>
      </c>
    </row>
    <row r="2" ht="15" customHeight="1" s="113">
      <c r="A2" s="172" t="n">
        <v>46219</v>
      </c>
      <c r="B2" s="131" t="inlineStr">
        <is>
          <t>Standart_Sure_Kutuphanesi</t>
        </is>
      </c>
      <c r="C2" s="131" t="inlineStr">
        <is>
          <t>Standart Süre</t>
        </is>
      </c>
      <c r="D2" s="131" t="inlineStr">
        <is>
          <t>Uyarı</t>
        </is>
      </c>
      <c r="E2" s="131" t="inlineStr">
        <is>
          <t>Başlangıç süreleri dummy olarak tanımlandı.</t>
        </is>
      </c>
      <c r="F2" s="131" t="inlineStr">
        <is>
          <t>Saha zaman etüdü yapılmalı.</t>
        </is>
      </c>
      <c r="G2" s="131" t="inlineStr">
        <is>
          <t>Açık</t>
        </is>
      </c>
    </row>
    <row r="3" ht="15" customHeight="1" s="113">
      <c r="A3" s="172" t="n">
        <v>46219</v>
      </c>
      <c r="B3" s="131" t="inlineStr">
        <is>
          <t>Gunluk_Aktivite_Hacmi</t>
        </is>
      </c>
      <c r="C3" s="131" t="inlineStr">
        <is>
          <t>Aktivite Miktarı</t>
        </is>
      </c>
      <c r="D3" s="131" t="inlineStr">
        <is>
          <t>Uyarı</t>
        </is>
      </c>
      <c r="E3" s="131" t="inlineStr">
        <is>
          <t>Fiş, online ve mal kabul dışındaki hacimler türetilmiş dummy veridir.</t>
        </is>
      </c>
      <c r="F3" s="131" t="inlineStr">
        <is>
          <t>Kaynak sistem entegrasyonu yapılmalı.</t>
        </is>
      </c>
      <c r="G3" s="131" t="inlineStr">
        <is>
          <t>Açık</t>
        </is>
      </c>
    </row>
    <row r="4" ht="15" customHeight="1" s="113">
      <c r="A4" s="172" t="n">
        <v>46219</v>
      </c>
      <c r="B4" s="131" t="inlineStr">
        <is>
          <t>Kapasite_Parametreleri</t>
        </is>
      </c>
      <c r="C4" s="131" t="inlineStr">
        <is>
          <t>Net Üretken Dakika</t>
        </is>
      </c>
      <c r="D4" s="131" t="inlineStr">
        <is>
          <t>Uyarı</t>
        </is>
      </c>
      <c r="E4" s="131" t="inlineStr">
        <is>
          <t>Verimlilik ve zorunlu kayıp süreleri varsayımsaldır.</t>
        </is>
      </c>
      <c r="F4" s="131" t="inlineStr">
        <is>
          <t>Unvan bazında gözlemle kalibre edilmeli.</t>
        </is>
      </c>
      <c r="G4" s="131" t="inlineStr">
        <is>
          <t>Açık</t>
        </is>
      </c>
    </row>
    <row r="5" ht="15" customHeight="1" s="113">
      <c r="A5" s="172" t="n">
        <v>46219</v>
      </c>
      <c r="B5" s="131" t="inlineStr">
        <is>
          <t>Kalibrasyon</t>
        </is>
      </c>
      <c r="C5" s="131" t="inlineStr">
        <is>
          <t>Kalibrasyon Katsayısı</t>
        </is>
      </c>
      <c r="D5" s="131" t="inlineStr">
        <is>
          <t>Uyarı</t>
        </is>
      </c>
      <c r="E5" s="131" t="inlineStr">
        <is>
          <t>Dummy katsayılar test amacıyla üretildi.</t>
        </is>
      </c>
      <c r="F5" s="131" t="inlineStr">
        <is>
          <t>Gerçek gözlem verisiyle değiştirilmelidir.</t>
        </is>
      </c>
      <c r="G5" s="131" t="inlineStr">
        <is>
          <t>Açık</t>
        </is>
      </c>
    </row>
    <row r="6" ht="15" customHeight="1" s="113">
      <c r="A6" s="172" t="n">
        <v>46219</v>
      </c>
      <c r="B6" s="131" t="inlineStr">
        <is>
          <t>AI_Norm_Sonuclari</t>
        </is>
      </c>
      <c r="C6" s="131" t="inlineStr">
        <is>
          <t>AI Önerilen Norm</t>
        </is>
      </c>
      <c r="D6" s="131" t="inlineStr">
        <is>
          <t>Bilgi</t>
        </is>
      </c>
      <c r="E6" s="131" t="inlineStr">
        <is>
          <t>Sonuçlar yeni girdilere bağlı formüllerle hesaplanır.</t>
        </is>
      </c>
      <c r="F6" s="131" t="inlineStr">
        <is>
          <t>PDF motoru bu sayfayı okuyabilir.</t>
        </is>
      </c>
      <c r="G6" s="131" t="inlineStr">
        <is>
          <t>İzleniyor</t>
        </is>
      </c>
    </row>
    <row r="7" ht="15" customHeight="1" s="113">
      <c r="A7" s="131" t="n"/>
      <c r="B7" s="131" t="n"/>
      <c r="C7" s="131" t="n"/>
      <c r="D7" s="131" t="n"/>
      <c r="E7" s="131" t="n"/>
      <c r="F7" s="131" t="n"/>
      <c r="G7" s="131" t="n"/>
    </row>
    <row r="8" ht="15" customHeight="1" s="113">
      <c r="A8" s="131" t="n"/>
      <c r="B8" s="131" t="n"/>
      <c r="C8" s="131" t="n"/>
      <c r="D8" s="131" t="n"/>
      <c r="E8" s="131" t="n"/>
      <c r="F8" s="131" t="n"/>
      <c r="G8" s="131" t="n"/>
    </row>
    <row r="9" ht="15" customHeight="1" s="113">
      <c r="A9" s="131" t="n"/>
      <c r="B9" s="131" t="n"/>
      <c r="C9" s="131" t="n"/>
      <c r="D9" s="131" t="n"/>
      <c r="E9" s="131" t="n"/>
      <c r="F9" s="131" t="n"/>
      <c r="G9" s="131" t="n"/>
    </row>
    <row r="10" ht="15" customHeight="1" s="113">
      <c r="A10" s="131" t="n"/>
      <c r="B10" s="131" t="n"/>
      <c r="C10" s="131" t="n"/>
      <c r="D10" s="131" t="n"/>
      <c r="E10" s="131" t="n"/>
      <c r="F10" s="131" t="n"/>
      <c r="G10" s="131" t="n"/>
    </row>
    <row r="11" ht="15" customHeight="1" s="113">
      <c r="A11" s="131" t="n"/>
      <c r="B11" s="131" t="n"/>
      <c r="C11" s="131" t="n"/>
      <c r="D11" s="131" t="n"/>
      <c r="E11" s="131" t="n"/>
      <c r="F11" s="131" t="n"/>
      <c r="G11" s="131" t="n"/>
    </row>
    <row r="12" ht="15" customHeight="1" s="113">
      <c r="A12" s="131" t="n"/>
      <c r="B12" s="131" t="n"/>
      <c r="C12" s="131" t="n"/>
      <c r="D12" s="131" t="n"/>
      <c r="E12" s="131" t="n"/>
      <c r="F12" s="131" t="n"/>
      <c r="G12" s="131" t="n"/>
    </row>
    <row r="13" ht="15" customHeight="1" s="113">
      <c r="A13" s="131" t="n"/>
      <c r="B13" s="131" t="n"/>
      <c r="C13" s="131" t="n"/>
      <c r="D13" s="131" t="n"/>
      <c r="E13" s="131" t="n"/>
      <c r="F13" s="131" t="n"/>
      <c r="G13" s="131" t="n"/>
    </row>
    <row r="14" ht="15" customHeight="1" s="113">
      <c r="A14" s="131" t="n"/>
      <c r="B14" s="131" t="n"/>
      <c r="C14" s="131" t="n"/>
      <c r="D14" s="131" t="n"/>
      <c r="E14" s="131" t="n"/>
      <c r="F14" s="131" t="n"/>
      <c r="G14" s="131" t="n"/>
    </row>
    <row r="15" ht="15" customHeight="1" s="113">
      <c r="A15" s="131" t="n"/>
      <c r="B15" s="131" t="n"/>
      <c r="C15" s="131" t="n"/>
      <c r="D15" s="131" t="n"/>
      <c r="E15" s="131" t="n"/>
      <c r="F15" s="131" t="n"/>
      <c r="G15" s="131" t="n"/>
    </row>
    <row r="16" ht="15" customHeight="1" s="113">
      <c r="A16" s="131" t="n"/>
      <c r="B16" s="131" t="n"/>
      <c r="C16" s="131" t="n"/>
      <c r="D16" s="131" t="n"/>
      <c r="E16" s="131" t="n"/>
      <c r="F16" s="131" t="n"/>
      <c r="G16" s="131" t="n"/>
    </row>
    <row r="17" ht="15" customHeight="1" s="113">
      <c r="A17" s="131" t="n"/>
      <c r="B17" s="131" t="n"/>
      <c r="C17" s="131" t="n"/>
      <c r="D17" s="131" t="n"/>
      <c r="E17" s="131" t="n"/>
      <c r="F17" s="131" t="n"/>
      <c r="G17" s="131" t="n"/>
    </row>
    <row r="18" ht="15" customHeight="1" s="113">
      <c r="A18" s="131" t="n"/>
      <c r="B18" s="131" t="n"/>
      <c r="C18" s="131" t="n"/>
      <c r="D18" s="131" t="n"/>
      <c r="E18" s="131" t="n"/>
      <c r="F18" s="131" t="n"/>
      <c r="G18" s="131" t="n"/>
    </row>
    <row r="19" ht="15" customHeight="1" s="113">
      <c r="A19" s="131" t="n"/>
      <c r="B19" s="131" t="n"/>
      <c r="C19" s="131" t="n"/>
      <c r="D19" s="131" t="n"/>
      <c r="E19" s="131" t="n"/>
      <c r="F19" s="131" t="n"/>
      <c r="G19" s="131" t="n"/>
    </row>
    <row r="20" ht="15" customHeight="1" s="113">
      <c r="A20" s="131" t="n"/>
      <c r="B20" s="131" t="n"/>
      <c r="C20" s="131" t="n"/>
      <c r="D20" s="131" t="n"/>
      <c r="E20" s="131" t="n"/>
      <c r="F20" s="131" t="n"/>
      <c r="G20" s="131" t="n"/>
    </row>
    <row r="21" ht="15" customHeight="1" s="113">
      <c r="A21" s="172" t="n">
        <v>46219</v>
      </c>
      <c r="B21" s="131" t="inlineStr">
        <is>
          <t>Senaryo_Parametreleri</t>
        </is>
      </c>
      <c r="C21" s="131" t="inlineStr">
        <is>
          <t>Tüm mağaza-unvan kombinasyonları</t>
        </is>
      </c>
      <c r="D21" s="131" t="inlineStr">
        <is>
          <t>Bilgi</t>
        </is>
      </c>
      <c r="E21" s="131" t="inlineStr">
        <is>
          <t>513 dummy senaryo kaydı oluşturuldu.</t>
        </is>
      </c>
      <c r="F21" s="131" t="inlineStr">
        <is>
          <t>Gerçek yönetim senaryolarıyla değiştirilmelidir.</t>
        </is>
      </c>
      <c r="G21" s="131" t="inlineStr">
        <is>
          <t>İzleniyor</t>
        </is>
      </c>
    </row>
    <row r="22" ht="15" customHeight="1" s="113">
      <c r="A22" s="172" t="n">
        <v>46219</v>
      </c>
      <c r="B22" s="131" t="inlineStr">
        <is>
          <t>Transfer_Kisitlari</t>
        </is>
      </c>
      <c r="C22" s="131" t="inlineStr">
        <is>
          <t>Transfer önerileri</t>
        </is>
      </c>
      <c r="D22" s="131" t="inlineStr">
        <is>
          <t>Bilgi</t>
        </is>
      </c>
      <c r="E22" s="131" t="inlineStr">
        <is>
          <t>513 dummy kaynak-hedef eşleşmesi oluşturuldu.</t>
        </is>
      </c>
      <c r="F22" s="131" t="inlineStr">
        <is>
          <t>Gerçek mesafe, personel ve onay verileriyle doğrulanmalıdır.</t>
        </is>
      </c>
      <c r="G22" s="131" t="inlineStr">
        <is>
          <t>İzleniyor</t>
        </is>
      </c>
    </row>
    <row r="23" ht="15" customHeight="1" s="113">
      <c r="A23" s="172" t="n">
        <v>46219</v>
      </c>
      <c r="B23" s="131" t="inlineStr">
        <is>
          <t>Tahmin_Parametreleri</t>
        </is>
      </c>
      <c r="C23" s="131" t="inlineStr">
        <is>
          <t>Mağaza tahminleri</t>
        </is>
      </c>
      <c r="D23" s="131" t="inlineStr">
        <is>
          <t>Bilgi</t>
        </is>
      </c>
      <c r="E23" s="131" t="inlineStr">
        <is>
          <t>57 mağaza için dummy 90 günlük tahmin verisi üretildi.</t>
        </is>
      </c>
      <c r="F23" s="131" t="inlineStr">
        <is>
          <t>Gerçek giriş-çıkış trendleriyle kalibre edilmelidir.</t>
        </is>
      </c>
      <c r="G23" s="131" t="inlineStr">
        <is>
          <t>İzleniyor</t>
        </is>
      </c>
    </row>
    <row r="24" ht="15" customHeight="1" s="113">
      <c r="A24" s="172" t="n">
        <v>46219</v>
      </c>
      <c r="B24" s="131" t="inlineStr">
        <is>
          <t>Maliyet_Parametreleri</t>
        </is>
      </c>
      <c r="C24" s="131" t="inlineStr">
        <is>
          <t>Tüm unvanlar</t>
        </is>
      </c>
      <c r="D24" s="131" t="inlineStr">
        <is>
          <t>Bilgi</t>
        </is>
      </c>
      <c r="E24" s="131" t="inlineStr">
        <is>
          <t>49 unvan için dummy maliyet parametreleri oluşturuldu.</t>
        </is>
      </c>
      <c r="F24" s="131" t="inlineStr">
        <is>
          <t>Bordro ve finans verileriyle değiştirilmelidir.</t>
        </is>
      </c>
      <c r="G24" s="131" t="inlineStr">
        <is>
          <t>İzleniyor</t>
        </is>
      </c>
    </row>
    <row r="25" ht="15" customHeight="1" s="113">
      <c r="A25" s="173" t="n">
        <v>46232</v>
      </c>
      <c r="B25" s="131" t="inlineStr">
        <is>
          <t>Fact_Norm</t>
        </is>
      </c>
      <c r="C25" s="131" t="inlineStr">
        <is>
          <t>MağazaID+UnvanID</t>
        </is>
      </c>
      <c r="D25" s="131" t="inlineStr">
        <is>
          <t>Uyarı</t>
        </is>
      </c>
      <c r="E25" s="131" t="inlineStr">
        <is>
          <t>YAPICIOĞLU-MANAV, ESKİİZMİR-ŞARKÜTERİ, İZMİRSPOR-ŞARKÜTERİ satırları yanlışlıkla 2 kez girilmişti (toplam norm 3 birim şişmişti).</t>
        </is>
      </c>
      <c r="F25" s="131" t="inlineStr">
        <is>
          <t>Kopya satırlar silindi.</t>
        </is>
      </c>
      <c r="G25" s="131" t="inlineStr">
        <is>
          <t>Kapatıldı</t>
        </is>
      </c>
    </row>
    <row r="26" ht="15" customHeight="1" s="113">
      <c r="A26" s="173" t="n">
        <v>46232</v>
      </c>
      <c r="B26" s="131" t="inlineStr">
        <is>
          <t>Fact_Norm</t>
        </is>
      </c>
      <c r="C26" s="131" t="inlineStr">
        <is>
          <t>UnvanID / Unvan</t>
        </is>
      </c>
      <c r="D26" s="131" t="inlineStr">
        <is>
          <t>Kritik</t>
        </is>
      </c>
      <c r="E26" s="131" t="inlineStr">
        <is>
          <t>BUCA2 (M057) mağazasına ait 7 satırda hem UnvanID hem Unvan metni tamamen boş; bu satırlardaki 11 birimlik norm hedefi hangi unvana ait olduğu belirsiz.</t>
        </is>
      </c>
      <c r="F26" s="131" t="inlineStr">
        <is>
          <t>Geçici olarak U999 (TANIMSIZ) ile işaretlendi, toplama dahil edildi. İK bu 7 satırın gerçek unvanını (BUCA2 mağazasının hangi pozisyonları) belirleyip düzeltmeli.</t>
        </is>
      </c>
      <c r="G26" s="131" t="inlineStr">
        <is>
          <t>Açık</t>
        </is>
      </c>
    </row>
    <row r="27" ht="15" customHeight="1" s="113">
      <c r="A27" s="173" t="n">
        <v>46232</v>
      </c>
      <c r="B27" s="131" t="inlineStr">
        <is>
          <t>Fact_Mevcut</t>
        </is>
      </c>
      <c r="C27" s="131" t="inlineStr">
        <is>
          <t>Departman</t>
        </is>
      </c>
      <c r="D27" s="131" t="inlineStr">
        <is>
          <t>Uyarı</t>
        </is>
      </c>
      <c r="E27" s="131" t="inlineStr">
        <is>
          <t>Tolga Durukan, Melisa Türkmen, Neşe Fidan, Kayhan Türkkolu, Sakin Yanardağ, Mehmet Kızılarslan, Ömer Mete, Murat Akgül (8 kişi) Yönetici/Manav/Kasap/Şarküteri ailesinde yanlış Departman ile kayıtlıydı (örn. gerçek Yönetici iken Kasiyer/Yardımcı görünüyordu).</t>
        </is>
      </c>
      <c r="F27" s="131" t="inlineStr">
        <is>
          <t>Referans dosyayla karşılaştırılıp düzeltildi.</t>
        </is>
      </c>
      <c r="G27" s="131" t="inlineStr">
        <is>
          <t>Kapatıldı</t>
        </is>
      </c>
    </row>
    <row r="28" ht="15" customHeight="1" s="113">
      <c r="A28" s="173" t="n">
        <v>46232</v>
      </c>
      <c r="B28" s="131" t="inlineStr">
        <is>
          <t>Fact_Mevcut</t>
        </is>
      </c>
      <c r="C28" s="131" t="inlineStr">
        <is>
          <t>PersonelID</t>
        </is>
      </c>
      <c r="D28" s="131" t="inlineStr">
        <is>
          <t>Kritik</t>
        </is>
      </c>
      <c r="E28" s="131" t="inlineStr">
        <is>
          <t>Personel_Adresleri sayfası Fact_Mevcut ile senkron değildi (728 satır, 615 kişiye karşılık) — hem eksik hem tekrar eden kayıtlar vardı.</t>
        </is>
      </c>
      <c r="F28" s="131" t="inlineStr">
        <is>
          <t>Personel_Adresleri, Fact_Mevcut ile 1:1 eşleşecek şekilde temizlendi (148 eksik eklendi, 113 fazla/tekrar silindi).</t>
        </is>
      </c>
      <c r="G28" s="131" t="inlineStr">
        <is>
          <t>Kapatıldı</t>
        </is>
      </c>
    </row>
    <row r="29" ht="15" customHeight="1" s="113">
      <c r="A29" s="173" t="n">
        <v>46232</v>
      </c>
      <c r="B29" s="131" t="inlineStr">
        <is>
          <t>Fact_Mevcut</t>
        </is>
      </c>
      <c r="C29" s="131" t="inlineStr">
        <is>
          <t>İsim Soyisim</t>
        </is>
      </c>
      <c r="D29" s="131" t="inlineStr">
        <is>
          <t>Uyarı</t>
        </is>
      </c>
      <c r="E29" s="131" t="inlineStr">
        <is>
          <t>Buse Paker (Karşıyaka-2), Melike Pınar (Osmangazi), Rümeysa Bilik ve İlknur Uluağaç (Torbalı 4) dış referans dosyada Kasiyer olarak görünüyor ama Fact_Mevcut'a hiç işlenmemişti.</t>
        </is>
      </c>
      <c r="F29" s="131" t="inlineStr">
        <is>
          <t>Fact_Mevcut'a eklendi.</t>
        </is>
      </c>
      <c r="G29" s="131" t="inlineStr">
        <is>
          <t>Kapatıldı</t>
        </is>
      </c>
    </row>
    <row r="30" ht="15" customHeight="1" s="113">
      <c r="A30" s="173" t="n">
        <v>46232</v>
      </c>
      <c r="B30" s="131" t="inlineStr">
        <is>
          <t>Fact_Mevcut</t>
        </is>
      </c>
      <c r="C30" s="131" t="inlineStr">
        <is>
          <t>İsim Soyisim</t>
        </is>
      </c>
      <c r="D30" s="131" t="inlineStr">
        <is>
          <t>Kapatıldı</t>
        </is>
      </c>
      <c r="E30" s="131" t="inlineStr">
        <is>
          <t>Abit Sabuktekin (Poligon, Manav), Adem Eroğlu (Yeşilova, Şarküteri Yardımcısı), Mahym Jumageldiyeva (Torbalı 4, Reyon Görevlisi) dış referansta var ama Fact_Mevcut'ta yok veya isim çakışması riski nedeniyle eklenemedi. [29.07.2026: Abit Sabutekin (Uzman Manav) ve Mahym Jumageldiyeva zaten sistemdeydi, yanlış Departman etiketliydi, düzeltildi. Adem Eroğlu eklendi.]</t>
        </is>
      </c>
      <c r="F30" s="131" t="inlineStr">
        <is>
          <t>Departman düzeltildi (Mahym: Reyon Görevlisi, Abit: Manav-Uzman) ve Adem Eroğlu (P0617) eklendi.</t>
        </is>
      </c>
      <c r="G30" s="131" t="inlineStr">
        <is>
          <t>Açık</t>
        </is>
      </c>
    </row>
    <row r="31" ht="15" customHeight="1" s="113">
      <c r="A31" s="173" t="n">
        <v>46232</v>
      </c>
      <c r="B31" s="131" t="inlineStr">
        <is>
          <t>Personel_Adresleri</t>
        </is>
      </c>
      <c r="C31" s="131" t="inlineStr">
        <is>
          <t>Ev Enlem / Ev Boylam</t>
        </is>
      </c>
      <c r="D31" s="131" t="inlineStr">
        <is>
          <t>Açık</t>
        </is>
      </c>
      <c r="E31" s="131" t="inlineStr">
        <is>
          <t>615 kişiden 310'unun gerçek adres koordinatı Google Places ile bulundu; kalan 305 kişi dummy/tahmini koordinatta (148'inde adres metni hiç yok, geri kalanı adres var ama henüz geocode edilmedi).</t>
        </is>
      </c>
      <c r="F31" s="131" t="inlineStr">
        <is>
          <t>Kalan personelin gerçek ev adresleri toplanıp geocode edilmeli.</t>
        </is>
      </c>
      <c r="G31" s="131" t="inlineStr">
        <is>
          <t>Açık</t>
        </is>
      </c>
    </row>
    <row r="32" ht="15" customHeight="1" s="113">
      <c r="A32" s="173" t="n">
        <v>46232</v>
      </c>
      <c r="B32" s="131" t="inlineStr">
        <is>
          <t>Norm_Durumu (yeni sayfa)</t>
        </is>
      </c>
      <c r="C32" s="131" t="inlineStr">
        <is>
          <t>Norm Eksiği</t>
        </is>
      </c>
      <c r="D32" s="131" t="inlineStr">
        <is>
          <t>Bilgi</t>
        </is>
      </c>
      <c r="E32" s="131" t="inlineStr">
        <is>
          <t>Yeni kurulan Excel formül tabanlı Norm_Durumu sayfası ile Python motoru arasında ~1 birimlik ihmal edilebilir uç durum farkı var (48 vs 49).</t>
        </is>
      </c>
      <c r="F32" s="131" t="inlineStr">
        <is>
          <t>Kritik değil, izlenmeye devam edilebilir.</t>
        </is>
      </c>
      <c r="G32" s="131" t="inlineStr">
        <is>
          <t>Açık</t>
        </is>
      </c>
    </row>
    <row r="33" ht="15" customHeight="1" s="113">
      <c r="A33" s="173" t="n">
        <v>46232</v>
      </c>
      <c r="B33" s="131" t="inlineStr">
        <is>
          <t>Standart_Sure_Kutuphanesi</t>
        </is>
      </c>
      <c r="C33" s="131" t="inlineStr">
        <is>
          <t>Standart Süre (Dk) / Kaynak</t>
        </is>
      </c>
      <c r="D33" s="131" t="inlineStr">
        <is>
          <t>Kritik</t>
        </is>
      </c>
      <c r="E33" s="131" t="inlineStr">
        <is>
          <t>DOĞRULAMA: Kasiyer "Fiş işlemi" aktivite HACMİ (1285/gün) Aylık Operasyon KPI'daki gerçek Fiş verisiyle (günlük ort. 1231) %4,4 farkla tutarlı — bu kısım güvenilir. Ancak aktivitenin SÜRESİ (2 dk/fiş) ve kütüphanedeki TÜM 21 aktivitenin standart süresi "Dummy - saha etüdü bekliyor" kaynaklı; hiçbiri gerçek zaman ölçümüne dayanmıyor. AI'nin önerdiği toplam norm (~1359) resmi normun (603) çok üzerinde çıkmasının ana nedeni budur — hacim değil, varsayılan süreler.</t>
        </is>
      </c>
      <c r="F33" s="131" t="inlineStr">
        <is>
          <t>Operasyon ekibi en azından Kasiyer (Fiş işlemi, Kasa açılış/kapanış, İade) için gerçek saha zaman etüdü yapmalı; bu 4 aktivite toplam iş yükünün büyük kısmını oluşturuyor.</t>
        </is>
      </c>
      <c r="G33" s="131" t="inlineStr">
        <is>
          <t>Açık</t>
        </is>
      </c>
    </row>
  </sheetData>
  <conditionalFormatting sqref="D2:D6">
    <cfRule type="expression" rank="0" priority="2" equalAverage="0" aboveAverage="0" dxfId="10" text="" percent="0" bottom="0">
      <formula>D2="Uyarı"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M5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2" customWidth="1" style="112" min="1" max="1"/>
    <col width="11" customWidth="1" style="112" min="2" max="2"/>
    <col width="24" customWidth="1" style="112" min="3" max="3"/>
    <col width="28" customWidth="1" style="112" min="4" max="4"/>
    <col width="10" customWidth="1" style="112" min="5" max="5"/>
    <col width="22" customWidth="1" style="112" min="6" max="8"/>
    <col width="16" customWidth="1" style="112" min="9" max="9"/>
    <col width="24" customWidth="1" style="112" min="10" max="10"/>
    <col width="46" customWidth="1" style="112" min="11" max="11"/>
    <col width="12" customWidth="1" style="112" min="12" max="12"/>
    <col width="14" customWidth="1" style="112" min="13" max="13"/>
  </cols>
  <sheetData>
    <row r="1" ht="30" customHeight="1" s="113">
      <c r="A1" s="159" t="inlineStr">
        <is>
          <t>SenaryoID</t>
        </is>
      </c>
      <c r="B1" s="159" t="inlineStr">
        <is>
          <t>MağazaID</t>
        </is>
      </c>
      <c r="C1" s="159" t="inlineStr">
        <is>
          <t>Mağaza</t>
        </is>
      </c>
      <c r="D1" s="159" t="inlineStr">
        <is>
          <t>Bölge</t>
        </is>
      </c>
      <c r="E1" s="159" t="inlineStr">
        <is>
          <t>UnvanID</t>
        </is>
      </c>
      <c r="F1" s="159" t="inlineStr">
        <is>
          <t>Unvan</t>
        </is>
      </c>
      <c r="G1" s="159" t="inlineStr">
        <is>
          <t>Eklenecek/Azaltılacak Kişi</t>
        </is>
      </c>
      <c r="H1" s="159" t="inlineStr">
        <is>
          <t>Beklenen Verimlilik Değişimi</t>
        </is>
      </c>
      <c r="I1" s="159" t="inlineStr">
        <is>
          <t>Başlangıç Tarihi</t>
        </is>
      </c>
      <c r="J1" s="159" t="inlineStr">
        <is>
          <t>Beklenen Kapasite Değişimi (Dk)</t>
        </is>
      </c>
      <c r="K1" s="159" t="inlineStr">
        <is>
          <t>Senaryo Açıklaması</t>
        </is>
      </c>
      <c r="L1" s="159" t="inlineStr">
        <is>
          <t>Durum</t>
        </is>
      </c>
      <c r="M1" s="159" t="inlineStr">
        <is>
          <t>Veri Durumu</t>
        </is>
      </c>
    </row>
    <row r="2" ht="15" customHeight="1" s="113">
      <c r="A2" s="124" t="inlineStr">
        <is>
          <t>S0001</t>
        </is>
      </c>
      <c r="B2" s="124" t="inlineStr">
        <is>
          <t>M001</t>
        </is>
      </c>
      <c r="C2" s="124" t="inlineStr">
        <is>
          <t>AKEVLER</t>
        </is>
      </c>
      <c r="D2" s="124" t="inlineStr">
        <is>
          <t>ERTAN TEKİ</t>
        </is>
      </c>
      <c r="E2" s="124" t="inlineStr">
        <is>
          <t>U002</t>
        </is>
      </c>
      <c r="F2" s="124" t="inlineStr">
        <is>
          <t>BAKLİYAT</t>
        </is>
      </c>
      <c r="G2" s="124" t="n">
        <v>-1</v>
      </c>
      <c r="H2" s="167" t="n">
        <v>0.04</v>
      </c>
      <c r="I2" s="144" t="n">
        <v>46235</v>
      </c>
      <c r="J2" s="174" t="n">
        <v>-360</v>
      </c>
      <c r="K2" s="124" t="inlineStr">
        <is>
          <t>AKEVLER mağazasında BAKLİYAT kadrosu -1 kişi değiştirilirse etki simülasyonu</t>
        </is>
      </c>
      <c r="L2" s="124" t="inlineStr">
        <is>
          <t>Taslak</t>
        </is>
      </c>
      <c r="M2" s="124" t="inlineStr">
        <is>
          <t>Saha Etüdü Bekleniyor</t>
        </is>
      </c>
    </row>
    <row r="3" ht="15" customHeight="1" s="113">
      <c r="A3" s="124" t="inlineStr">
        <is>
          <t>S0002</t>
        </is>
      </c>
      <c r="B3" s="124" t="inlineStr">
        <is>
          <t>M001</t>
        </is>
      </c>
      <c r="C3" s="124" t="inlineStr">
        <is>
          <t>AKEVLER</t>
        </is>
      </c>
      <c r="D3" s="124" t="inlineStr">
        <is>
          <t>ERTAN TEKİ</t>
        </is>
      </c>
      <c r="E3" s="124" t="inlineStr">
        <is>
          <t>U013</t>
        </is>
      </c>
      <c r="F3" s="124" t="inlineStr">
        <is>
          <t>KASAP</t>
        </is>
      </c>
      <c r="G3" s="124" t="n">
        <v>-1</v>
      </c>
      <c r="H3" s="167" t="n">
        <v>0.02</v>
      </c>
      <c r="I3" s="144" t="n">
        <v>46235</v>
      </c>
      <c r="J3" s="174" t="n">
        <v>-369</v>
      </c>
      <c r="K3" s="124" t="inlineStr">
        <is>
          <t>AKEVLER mağazasında KASAP kadrosu -1 kişi değiştirilirse etki simülasyonu</t>
        </is>
      </c>
      <c r="L3" s="124" t="inlineStr">
        <is>
          <t>Taslak</t>
        </is>
      </c>
      <c r="M3" s="124" t="inlineStr">
        <is>
          <t>Saha Etüdü Bekleniyor</t>
        </is>
      </c>
    </row>
    <row r="4" ht="15" customHeight="1" s="113">
      <c r="A4" s="124" t="inlineStr">
        <is>
          <t>S0003</t>
        </is>
      </c>
      <c r="B4" s="124" t="inlineStr">
        <is>
          <t>M001</t>
        </is>
      </c>
      <c r="C4" s="124" t="inlineStr">
        <is>
          <t>AKEVLER</t>
        </is>
      </c>
      <c r="D4" s="124" t="inlineStr">
        <is>
          <t>ERTAN TEKİ</t>
        </is>
      </c>
      <c r="E4" s="124" t="inlineStr">
        <is>
          <t>U015</t>
        </is>
      </c>
      <c r="F4" s="124" t="inlineStr">
        <is>
          <t>KASİYER</t>
        </is>
      </c>
      <c r="G4" s="124" t="n">
        <v>1</v>
      </c>
      <c r="H4" s="167" t="n">
        <v>0.02</v>
      </c>
      <c r="I4" s="144" t="n">
        <v>46235</v>
      </c>
      <c r="J4" s="174" t="n">
        <v>405</v>
      </c>
      <c r="K4" s="124" t="inlineStr">
        <is>
          <t>AKEVLER mağazasında KASİYER kadrosu +1 kişi değiştirilirse etki simülasyonu</t>
        </is>
      </c>
      <c r="L4" s="124" t="inlineStr">
        <is>
          <t>Taslak</t>
        </is>
      </c>
      <c r="M4" s="124" t="inlineStr">
        <is>
          <t>Saha Etüdü Bekleniyor</t>
        </is>
      </c>
    </row>
    <row r="5" ht="15" customHeight="1" s="113">
      <c r="A5" s="124" t="inlineStr">
        <is>
          <t>S0004</t>
        </is>
      </c>
      <c r="B5" s="124" t="inlineStr">
        <is>
          <t>M001</t>
        </is>
      </c>
      <c r="C5" s="124" t="inlineStr">
        <is>
          <t>AKEVLER</t>
        </is>
      </c>
      <c r="D5" s="124" t="inlineStr">
        <is>
          <t>ERTAN TEKİ</t>
        </is>
      </c>
      <c r="E5" s="124" t="inlineStr">
        <is>
          <t>U017</t>
        </is>
      </c>
      <c r="F5" s="124" t="inlineStr">
        <is>
          <t>MANAV</t>
        </is>
      </c>
      <c r="G5" s="124" t="n">
        <v>1</v>
      </c>
      <c r="H5" s="167" t="n">
        <v>-0.01</v>
      </c>
      <c r="I5" s="144" t="n">
        <v>46235</v>
      </c>
      <c r="J5" s="174" t="n">
        <v>360</v>
      </c>
      <c r="K5" s="124" t="inlineStr">
        <is>
          <t>AKEVLER mağazasında MANAV kadrosu +1 kişi değiştirilirse etki simülasyonu</t>
        </is>
      </c>
      <c r="L5" s="124" t="inlineStr">
        <is>
          <t>Taslak</t>
        </is>
      </c>
      <c r="M5" s="124" t="inlineStr">
        <is>
          <t>Saha Etüdü Bekleniyor</t>
        </is>
      </c>
    </row>
    <row r="6" ht="15" customHeight="1" s="113">
      <c r="A6" s="124" t="inlineStr">
        <is>
          <t>S0005</t>
        </is>
      </c>
      <c r="B6" s="124" t="inlineStr">
        <is>
          <t>M001</t>
        </is>
      </c>
      <c r="C6" s="124" t="inlineStr">
        <is>
          <t>AKEVLER</t>
        </is>
      </c>
      <c r="D6" s="124" t="inlineStr">
        <is>
          <t>ERTAN TEKİ</t>
        </is>
      </c>
      <c r="E6" s="124" t="inlineStr">
        <is>
          <t>U023</t>
        </is>
      </c>
      <c r="F6" s="124" t="inlineStr">
        <is>
          <t>ONLİNE TOPLAYICI</t>
        </is>
      </c>
      <c r="G6" s="124" t="n">
        <v>0</v>
      </c>
      <c r="H6" s="167" t="n">
        <v>0.05</v>
      </c>
      <c r="I6" s="144" t="n">
        <v>46235</v>
      </c>
      <c r="J6" s="174" t="n">
        <v>0</v>
      </c>
      <c r="K6" s="124" t="inlineStr">
        <is>
          <t>AKEVLER mağazasında ONLİNE TOPLAYICI kadrosu +0 kişi değiştirilirse etki simülasyonu</t>
        </is>
      </c>
      <c r="L6" s="124" t="inlineStr">
        <is>
          <t>Taslak</t>
        </is>
      </c>
      <c r="M6" s="124" t="inlineStr">
        <is>
          <t>Saha Etüdü Bekleniyor</t>
        </is>
      </c>
    </row>
    <row r="7" ht="15" customHeight="1" s="113">
      <c r="A7" s="124" t="inlineStr">
        <is>
          <t>S0006</t>
        </is>
      </c>
      <c r="B7" s="124" t="inlineStr">
        <is>
          <t>M001</t>
        </is>
      </c>
      <c r="C7" s="124" t="inlineStr">
        <is>
          <t>AKEVLER</t>
        </is>
      </c>
      <c r="D7" s="124" t="inlineStr">
        <is>
          <t>ERTAN TEKİ</t>
        </is>
      </c>
      <c r="E7" s="124" t="inlineStr">
        <is>
          <t>U024</t>
        </is>
      </c>
      <c r="F7" s="124" t="inlineStr">
        <is>
          <t>ONLİNE ŞOFÖR</t>
        </is>
      </c>
      <c r="G7" s="124" t="n">
        <v>0</v>
      </c>
      <c r="H7" s="167" t="n">
        <v>0.01</v>
      </c>
      <c r="I7" s="144" t="n">
        <v>46235</v>
      </c>
      <c r="J7" s="174" t="n">
        <v>0</v>
      </c>
      <c r="K7" s="124" t="inlineStr">
        <is>
          <t>AKEVLER mağazasında ONLİNE ŞOFÖR kadrosu +0 kişi değiştirilirse etki simülasyonu</t>
        </is>
      </c>
      <c r="L7" s="124" t="inlineStr">
        <is>
          <t>Taslak</t>
        </is>
      </c>
      <c r="M7" s="124" t="inlineStr">
        <is>
          <t>Saha Etüdü Bekleniyor</t>
        </is>
      </c>
    </row>
    <row r="8" ht="15" customHeight="1" s="113">
      <c r="A8" s="124" t="inlineStr">
        <is>
          <t>S0007</t>
        </is>
      </c>
      <c r="B8" s="124" t="inlineStr">
        <is>
          <t>M001</t>
        </is>
      </c>
      <c r="C8" s="124" t="inlineStr">
        <is>
          <t>AKEVLER</t>
        </is>
      </c>
      <c r="D8" s="124" t="inlineStr">
        <is>
          <t>ERTAN TEKİ</t>
        </is>
      </c>
      <c r="E8" s="124" t="inlineStr">
        <is>
          <t>U026</t>
        </is>
      </c>
      <c r="F8" s="124" t="inlineStr">
        <is>
          <t>REYON GÖREVLİSİ</t>
        </is>
      </c>
      <c r="G8" s="124" t="n">
        <v>1</v>
      </c>
      <c r="H8" s="167" t="n">
        <v>-0.02</v>
      </c>
      <c r="I8" s="144" t="n">
        <v>46235</v>
      </c>
      <c r="J8" s="174" t="n">
        <v>414</v>
      </c>
      <c r="K8" s="124" t="inlineStr">
        <is>
          <t>AKEVLER mağazasında REYON GÖREVLİSİ kadrosu +1 kişi değiştirilirse etki simülasyonu</t>
        </is>
      </c>
      <c r="L8" s="124" t="inlineStr">
        <is>
          <t>Taslak</t>
        </is>
      </c>
      <c r="M8" s="124" t="inlineStr">
        <is>
          <t>Saha Etüdü Bekleniyor</t>
        </is>
      </c>
    </row>
    <row r="9" ht="15" customHeight="1" s="113">
      <c r="A9" s="124" t="inlineStr">
        <is>
          <t>S0008</t>
        </is>
      </c>
      <c r="B9" s="124" t="inlineStr">
        <is>
          <t>M001</t>
        </is>
      </c>
      <c r="C9" s="124" t="inlineStr">
        <is>
          <t>AKEVLER</t>
        </is>
      </c>
      <c r="D9" s="124" t="inlineStr">
        <is>
          <t>ERTAN TEKİ</t>
        </is>
      </c>
      <c r="E9" s="124" t="inlineStr">
        <is>
          <t>U034</t>
        </is>
      </c>
      <c r="F9" s="124" t="inlineStr">
        <is>
          <t>UNLU MAMÜLLER</t>
        </is>
      </c>
      <c r="G9" s="124" t="n">
        <v>2</v>
      </c>
      <c r="H9" s="167" t="n">
        <v>0.05</v>
      </c>
      <c r="I9" s="144" t="n">
        <v>46235</v>
      </c>
      <c r="J9" s="174" t="n">
        <v>720</v>
      </c>
      <c r="K9" s="124" t="inlineStr">
        <is>
          <t>AKEVLER mağazasında UNLU MAMÜLLER kadrosu +2 kişi değiştirilirse etki simülasyonu</t>
        </is>
      </c>
      <c r="L9" s="124" t="inlineStr">
        <is>
          <t>Taslak</t>
        </is>
      </c>
      <c r="M9" s="124" t="inlineStr">
        <is>
          <t>Saha Etüdü Bekleniyor</t>
        </is>
      </c>
    </row>
    <row r="10" ht="15" customHeight="1" s="113">
      <c r="A10" s="124" t="inlineStr">
        <is>
          <t>S0009</t>
        </is>
      </c>
      <c r="B10" s="124" t="inlineStr">
        <is>
          <t>M001</t>
        </is>
      </c>
      <c r="C10" s="124" t="inlineStr">
        <is>
          <t>AKEVLER</t>
        </is>
      </c>
      <c r="D10" s="124" t="inlineStr">
        <is>
          <t>ERTAN TEKİ</t>
        </is>
      </c>
      <c r="E10" s="124" t="inlineStr">
        <is>
          <t>U042</t>
        </is>
      </c>
      <c r="F10" s="124" t="inlineStr">
        <is>
          <t>ŞARKÜTERİ</t>
        </is>
      </c>
      <c r="G10" s="124" t="n">
        <v>2</v>
      </c>
      <c r="H10" s="167" t="n">
        <v>0.04</v>
      </c>
      <c r="I10" s="144" t="n">
        <v>46235</v>
      </c>
      <c r="J10" s="174" t="n">
        <v>810</v>
      </c>
      <c r="K10" s="124" t="inlineStr">
        <is>
          <t>AKEVLER mağazasında ŞARKÜTERİ kadrosu +2 kişi değiştirilirse etki simülasyonu</t>
        </is>
      </c>
      <c r="L10" s="124" t="inlineStr">
        <is>
          <t>Taslak</t>
        </is>
      </c>
      <c r="M10" s="124" t="inlineStr">
        <is>
          <t>Saha Etüdü Bekleniyor</t>
        </is>
      </c>
    </row>
    <row r="11" ht="15" customHeight="1" s="113">
      <c r="A11" s="124" t="inlineStr">
        <is>
          <t>S0010</t>
        </is>
      </c>
      <c r="B11" s="124" t="inlineStr">
        <is>
          <t>M002</t>
        </is>
      </c>
      <c r="C11" s="124" t="inlineStr">
        <is>
          <t>AYDIN EFELER</t>
        </is>
      </c>
      <c r="D11" s="124" t="inlineStr">
        <is>
          <t>CÜNEYT ÇIKRIKÇI - AYŞE AVCU</t>
        </is>
      </c>
      <c r="E11" s="124" t="inlineStr">
        <is>
          <t>U002</t>
        </is>
      </c>
      <c r="F11" s="124" t="inlineStr">
        <is>
          <t>BAKLİYAT</t>
        </is>
      </c>
      <c r="G11" s="124" t="n">
        <v>0</v>
      </c>
      <c r="H11" s="167" t="n">
        <v>0.02</v>
      </c>
      <c r="I11" s="144" t="n">
        <v>46235</v>
      </c>
      <c r="J11" s="174" t="n">
        <v>0</v>
      </c>
      <c r="K11" s="124" t="inlineStr">
        <is>
          <t>AYDIN EFELER mağazasında BAKLİYAT kadrosu +0 kişi değiştirilirse etki simülasyonu</t>
        </is>
      </c>
      <c r="L11" s="124" t="inlineStr">
        <is>
          <t>Taslak</t>
        </is>
      </c>
      <c r="M11" s="124" t="inlineStr">
        <is>
          <t>Saha Etüdü Bekleniyor</t>
        </is>
      </c>
    </row>
    <row r="12" ht="15" customHeight="1" s="113">
      <c r="A12" s="124" t="inlineStr">
        <is>
          <t>S0011</t>
        </is>
      </c>
      <c r="B12" s="124" t="inlineStr">
        <is>
          <t>M002</t>
        </is>
      </c>
      <c r="C12" s="124" t="inlineStr">
        <is>
          <t>AYDIN EFELER</t>
        </is>
      </c>
      <c r="D12" s="124" t="inlineStr">
        <is>
          <t>CÜNEYT ÇIKRIKÇI - AYŞE AVCU</t>
        </is>
      </c>
      <c r="E12" s="124" t="inlineStr">
        <is>
          <t>U013</t>
        </is>
      </c>
      <c r="F12" s="124" t="inlineStr">
        <is>
          <t>KASAP</t>
        </is>
      </c>
      <c r="G12" s="124" t="n">
        <v>1</v>
      </c>
      <c r="H12" s="167" t="n">
        <v>-0.02</v>
      </c>
      <c r="I12" s="144" t="n">
        <v>46235</v>
      </c>
      <c r="J12" s="174" t="n">
        <v>369</v>
      </c>
      <c r="K12" s="124" t="inlineStr">
        <is>
          <t>AYDIN EFELER mağazasında KASAP kadrosu +1 kişi değiştirilirse etki simülasyonu</t>
        </is>
      </c>
      <c r="L12" s="124" t="inlineStr">
        <is>
          <t>Taslak</t>
        </is>
      </c>
      <c r="M12" s="124" t="inlineStr">
        <is>
          <t>Saha Etüdü Bekleniyor</t>
        </is>
      </c>
    </row>
    <row r="13" ht="15" customHeight="1" s="113">
      <c r="A13" s="124" t="inlineStr">
        <is>
          <t>S0012</t>
        </is>
      </c>
      <c r="B13" s="124" t="inlineStr">
        <is>
          <t>M002</t>
        </is>
      </c>
      <c r="C13" s="124" t="inlineStr">
        <is>
          <t>AYDIN EFELER</t>
        </is>
      </c>
      <c r="D13" s="124" t="inlineStr">
        <is>
          <t>CÜNEYT ÇIKRIKÇI - AYŞE AVCU</t>
        </is>
      </c>
      <c r="E13" s="124" t="inlineStr">
        <is>
          <t>U015</t>
        </is>
      </c>
      <c r="F13" s="124" t="inlineStr">
        <is>
          <t>KASİYER</t>
        </is>
      </c>
      <c r="G13" s="124" t="n">
        <v>-1</v>
      </c>
      <c r="H13" s="167" t="n">
        <v>0.08</v>
      </c>
      <c r="I13" s="144" t="n">
        <v>46235</v>
      </c>
      <c r="J13" s="174" t="n">
        <v>-369</v>
      </c>
      <c r="K13" s="124" t="inlineStr">
        <is>
          <t>AYDIN EFELER mağazasında KASİYER kadrosu -1 kişi değiştirilirse etki simülasyonu</t>
        </is>
      </c>
      <c r="L13" s="124" t="inlineStr">
        <is>
          <t>Taslak</t>
        </is>
      </c>
      <c r="M13" s="124" t="inlineStr">
        <is>
          <t>Saha Etüdü Bekleniyor</t>
        </is>
      </c>
    </row>
    <row r="14" ht="15" customHeight="1" s="113">
      <c r="A14" s="124" t="inlineStr">
        <is>
          <t>S0013</t>
        </is>
      </c>
      <c r="B14" s="124" t="inlineStr">
        <is>
          <t>M002</t>
        </is>
      </c>
      <c r="C14" s="124" t="inlineStr">
        <is>
          <t>AYDIN EFELER</t>
        </is>
      </c>
      <c r="D14" s="124" t="inlineStr">
        <is>
          <t>CÜNEYT ÇIKRIKÇI - AYŞE AVCU</t>
        </is>
      </c>
      <c r="E14" s="124" t="inlineStr">
        <is>
          <t>U017</t>
        </is>
      </c>
      <c r="F14" s="124" t="inlineStr">
        <is>
          <t>MANAV</t>
        </is>
      </c>
      <c r="G14" s="124" t="n">
        <v>2</v>
      </c>
      <c r="H14" s="167" t="n">
        <v>0.05</v>
      </c>
      <c r="I14" s="144" t="n">
        <v>46235</v>
      </c>
      <c r="J14" s="174" t="n">
        <v>720</v>
      </c>
      <c r="K14" s="124" t="inlineStr">
        <is>
          <t>AYDIN EFELER mağazasında MANAV kadrosu +2 kişi değiştirilirse etki simülasyonu</t>
        </is>
      </c>
      <c r="L14" s="124" t="inlineStr">
        <is>
          <t>Taslak</t>
        </is>
      </c>
      <c r="M14" s="124" t="inlineStr">
        <is>
          <t>Saha Etüdü Bekleniyor</t>
        </is>
      </c>
    </row>
    <row r="15" ht="15" customHeight="1" s="113">
      <c r="A15" s="124" t="inlineStr">
        <is>
          <t>S0014</t>
        </is>
      </c>
      <c r="B15" s="124" t="inlineStr">
        <is>
          <t>M002</t>
        </is>
      </c>
      <c r="C15" s="124" t="inlineStr">
        <is>
          <t>AYDIN EFELER</t>
        </is>
      </c>
      <c r="D15" s="124" t="inlineStr">
        <is>
          <t>CÜNEYT ÇIKRIKÇI - AYŞE AVCU</t>
        </is>
      </c>
      <c r="E15" s="124" t="inlineStr">
        <is>
          <t>U023</t>
        </is>
      </c>
      <c r="F15" s="124" t="inlineStr">
        <is>
          <t>ONLİNE TOPLAYICI</t>
        </is>
      </c>
      <c r="G15" s="124" t="n">
        <v>0</v>
      </c>
      <c r="H15" s="167" t="n">
        <v>-0.02</v>
      </c>
      <c r="I15" s="144" t="n">
        <v>46235</v>
      </c>
      <c r="J15" s="174" t="n">
        <v>0</v>
      </c>
      <c r="K15" s="124" t="inlineStr">
        <is>
          <t>AYDIN EFELER mağazasında ONLİNE TOPLAYICI kadrosu +0 kişi değiştirilirse etki simülasyonu</t>
        </is>
      </c>
      <c r="L15" s="124" t="inlineStr">
        <is>
          <t>Taslak</t>
        </is>
      </c>
      <c r="M15" s="124" t="inlineStr">
        <is>
          <t>Saha Etüdü Bekleniyor</t>
        </is>
      </c>
    </row>
    <row r="16" ht="15" customHeight="1" s="113">
      <c r="A16" s="124" t="inlineStr">
        <is>
          <t>S0015</t>
        </is>
      </c>
      <c r="B16" s="124" t="inlineStr">
        <is>
          <t>M002</t>
        </is>
      </c>
      <c r="C16" s="124" t="inlineStr">
        <is>
          <t>AYDIN EFELER</t>
        </is>
      </c>
      <c r="D16" s="124" t="inlineStr">
        <is>
          <t>CÜNEYT ÇIKRIKÇI - AYŞE AVCU</t>
        </is>
      </c>
      <c r="E16" s="124" t="inlineStr">
        <is>
          <t>U024</t>
        </is>
      </c>
      <c r="F16" s="124" t="inlineStr">
        <is>
          <t>ONLİNE ŞOFÖR</t>
        </is>
      </c>
      <c r="G16" s="124" t="n">
        <v>0</v>
      </c>
      <c r="H16" s="167" t="n">
        <v>0.08</v>
      </c>
      <c r="I16" s="144" t="n">
        <v>46235</v>
      </c>
      <c r="J16" s="174" t="n">
        <v>0</v>
      </c>
      <c r="K16" s="124" t="inlineStr">
        <is>
          <t>AYDIN EFELER mağazasında ONLİNE ŞOFÖR kadrosu +0 kişi değiştirilirse etki simülasyonu</t>
        </is>
      </c>
      <c r="L16" s="124" t="inlineStr">
        <is>
          <t>Taslak</t>
        </is>
      </c>
      <c r="M16" s="124" t="inlineStr">
        <is>
          <t>Saha Etüdü Bekleniyor</t>
        </is>
      </c>
    </row>
    <row r="17" ht="15" customHeight="1" s="113">
      <c r="A17" s="124" t="inlineStr">
        <is>
          <t>S0016</t>
        </is>
      </c>
      <c r="B17" s="124" t="inlineStr">
        <is>
          <t>M002</t>
        </is>
      </c>
      <c r="C17" s="124" t="inlineStr">
        <is>
          <t>AYDIN EFELER</t>
        </is>
      </c>
      <c r="D17" s="124" t="inlineStr">
        <is>
          <t>CÜNEYT ÇIKRIKÇI - AYŞE AVCU</t>
        </is>
      </c>
      <c r="E17" s="124" t="inlineStr">
        <is>
          <t>U026</t>
        </is>
      </c>
      <c r="F17" s="124" t="inlineStr">
        <is>
          <t>REYON GÖREVLİSİ</t>
        </is>
      </c>
      <c r="G17" s="124" t="n">
        <v>2</v>
      </c>
      <c r="H17" s="167" t="n">
        <v>0.05</v>
      </c>
      <c r="I17" s="144" t="n">
        <v>46235</v>
      </c>
      <c r="J17" s="174" t="n">
        <v>810</v>
      </c>
      <c r="K17" s="124" t="inlineStr">
        <is>
          <t>AYDIN EFELER mağazasında REYON GÖREVLİSİ kadrosu +2 kişi değiştirilirse etki simülasyonu</t>
        </is>
      </c>
      <c r="L17" s="124" t="inlineStr">
        <is>
          <t>Taslak</t>
        </is>
      </c>
      <c r="M17" s="124" t="inlineStr">
        <is>
          <t>Saha Etüdü Bekleniyor</t>
        </is>
      </c>
    </row>
    <row r="18" ht="15" customHeight="1" s="113">
      <c r="A18" s="124" t="inlineStr">
        <is>
          <t>S0017</t>
        </is>
      </c>
      <c r="B18" s="124" t="inlineStr">
        <is>
          <t>M002</t>
        </is>
      </c>
      <c r="C18" s="124" t="inlineStr">
        <is>
          <t>AYDIN EFELER</t>
        </is>
      </c>
      <c r="D18" s="124" t="inlineStr">
        <is>
          <t>CÜNEYT ÇIKRIKÇI - AYŞE AVCU</t>
        </is>
      </c>
      <c r="E18" s="124" t="inlineStr">
        <is>
          <t>U034</t>
        </is>
      </c>
      <c r="F18" s="124" t="inlineStr">
        <is>
          <t>UNLU MAMÜLLER</t>
        </is>
      </c>
      <c r="G18" s="124" t="n">
        <v>1</v>
      </c>
      <c r="H18" s="167" t="n">
        <v>0.03</v>
      </c>
      <c r="I18" s="144" t="n">
        <v>46235</v>
      </c>
      <c r="J18" s="174" t="n">
        <v>387</v>
      </c>
      <c r="K18" s="124" t="inlineStr">
        <is>
          <t>AYDIN EFELER mağazasında UNLU MAMÜLLER kadrosu +1 kişi değiştirilirse etki simülasyonu</t>
        </is>
      </c>
      <c r="L18" s="124" t="inlineStr">
        <is>
          <t>Taslak</t>
        </is>
      </c>
      <c r="M18" s="124" t="inlineStr">
        <is>
          <t>Saha Etüdü Bekleniyor</t>
        </is>
      </c>
    </row>
    <row r="19" ht="15" customHeight="1" s="113">
      <c r="A19" s="124" t="inlineStr">
        <is>
          <t>S0018</t>
        </is>
      </c>
      <c r="B19" s="124" t="inlineStr">
        <is>
          <t>M002</t>
        </is>
      </c>
      <c r="C19" s="124" t="inlineStr">
        <is>
          <t>AYDIN EFELER</t>
        </is>
      </c>
      <c r="D19" s="124" t="inlineStr">
        <is>
          <t>CÜNEYT ÇIKRIKÇI - AYŞE AVCU</t>
        </is>
      </c>
      <c r="E19" s="124" t="inlineStr">
        <is>
          <t>U042</t>
        </is>
      </c>
      <c r="F19" s="124" t="inlineStr">
        <is>
          <t>ŞARKÜTERİ</t>
        </is>
      </c>
      <c r="G19" s="124" t="n">
        <v>0</v>
      </c>
      <c r="H19" s="167" t="n">
        <v>-0.01</v>
      </c>
      <c r="I19" s="144" t="n">
        <v>46235</v>
      </c>
      <c r="J19" s="174" t="n">
        <v>0</v>
      </c>
      <c r="K19" s="124" t="inlineStr">
        <is>
          <t>AYDIN EFELER mağazasında ŞARKÜTERİ kadrosu +0 kişi değiştirilirse etki simülasyonu</t>
        </is>
      </c>
      <c r="L19" s="124" t="inlineStr">
        <is>
          <t>Taslak</t>
        </is>
      </c>
      <c r="M19" s="124" t="inlineStr">
        <is>
          <t>Saha Etüdü Bekleniyor</t>
        </is>
      </c>
    </row>
    <row r="20" ht="15" customHeight="1" s="113">
      <c r="A20" s="124" t="inlineStr">
        <is>
          <t>S0019</t>
        </is>
      </c>
      <c r="B20" s="124" t="inlineStr">
        <is>
          <t>M003</t>
        </is>
      </c>
      <c r="C20" s="124" t="inlineStr">
        <is>
          <t>AYDIN EFELER-2</t>
        </is>
      </c>
      <c r="D20" s="124" t="inlineStr">
        <is>
          <t>CÜNEYT ÇIKRIKÇI - AYŞE AVCU</t>
        </is>
      </c>
      <c r="E20" s="124" t="inlineStr">
        <is>
          <t>U002</t>
        </is>
      </c>
      <c r="F20" s="124" t="inlineStr">
        <is>
          <t>BAKLİYAT</t>
        </is>
      </c>
      <c r="G20" s="124" t="n">
        <v>0</v>
      </c>
      <c r="H20" s="167" t="n">
        <v>0.02</v>
      </c>
      <c r="I20" s="144" t="n">
        <v>46235</v>
      </c>
      <c r="J20" s="174" t="n">
        <v>0</v>
      </c>
      <c r="K20" s="124" t="inlineStr">
        <is>
          <t>AYDIN EFELER-2 mağazasında BAKLİYAT kadrosu +0 kişi değiştirilirse etki simülasyonu</t>
        </is>
      </c>
      <c r="L20" s="124" t="inlineStr">
        <is>
          <t>Taslak</t>
        </is>
      </c>
      <c r="M20" s="124" t="inlineStr">
        <is>
          <t>Saha Etüdü Bekleniyor</t>
        </is>
      </c>
    </row>
    <row r="21" ht="15" customHeight="1" s="113">
      <c r="A21" s="124" t="inlineStr">
        <is>
          <t>S0020</t>
        </is>
      </c>
      <c r="B21" s="124" t="inlineStr">
        <is>
          <t>M003</t>
        </is>
      </c>
      <c r="C21" s="124" t="inlineStr">
        <is>
          <t>AYDIN EFELER-2</t>
        </is>
      </c>
      <c r="D21" s="124" t="inlineStr">
        <is>
          <t>CÜNEYT ÇIKRIKÇI - AYŞE AVCU</t>
        </is>
      </c>
      <c r="E21" s="124" t="inlineStr">
        <is>
          <t>U013</t>
        </is>
      </c>
      <c r="F21" s="124" t="inlineStr">
        <is>
          <t>KASAP</t>
        </is>
      </c>
      <c r="G21" s="124" t="n">
        <v>0</v>
      </c>
      <c r="H21" s="167" t="n">
        <v>-0.01</v>
      </c>
      <c r="I21" s="144" t="n">
        <v>46235</v>
      </c>
      <c r="J21" s="174" t="n">
        <v>0</v>
      </c>
      <c r="K21" s="124" t="inlineStr">
        <is>
          <t>AYDIN EFELER-2 mağazasında KASAP kadrosu +0 kişi değiştirilirse etki simülasyonu</t>
        </is>
      </c>
      <c r="L21" s="124" t="inlineStr">
        <is>
          <t>Taslak</t>
        </is>
      </c>
      <c r="M21" s="124" t="inlineStr">
        <is>
          <t>Saha Etüdü Bekleniyor</t>
        </is>
      </c>
    </row>
    <row r="22" ht="15" customHeight="1" s="113">
      <c r="A22" s="124" t="inlineStr">
        <is>
          <t>S0021</t>
        </is>
      </c>
      <c r="B22" s="124" t="inlineStr">
        <is>
          <t>M003</t>
        </is>
      </c>
      <c r="C22" s="124" t="inlineStr">
        <is>
          <t>AYDIN EFELER-2</t>
        </is>
      </c>
      <c r="D22" s="124" t="inlineStr">
        <is>
          <t>CÜNEYT ÇIKRIKÇI - AYŞE AVCU</t>
        </is>
      </c>
      <c r="E22" s="124" t="inlineStr">
        <is>
          <t>U015</t>
        </is>
      </c>
      <c r="F22" s="124" t="inlineStr">
        <is>
          <t>KASİYER</t>
        </is>
      </c>
      <c r="G22" s="124" t="n">
        <v>1</v>
      </c>
      <c r="H22" s="167" t="n">
        <v>0.07000000000000001</v>
      </c>
      <c r="I22" s="144" t="n">
        <v>46235</v>
      </c>
      <c r="J22" s="174" t="n">
        <v>360</v>
      </c>
      <c r="K22" s="124" t="inlineStr">
        <is>
          <t>AYDIN EFELER-2 mağazasında KASİYER kadrosu +1 kişi değiştirilirse etki simülasyonu</t>
        </is>
      </c>
      <c r="L22" s="124" t="inlineStr">
        <is>
          <t>Taslak</t>
        </is>
      </c>
      <c r="M22" s="124" t="inlineStr">
        <is>
          <t>Saha Etüdü Bekleniyor</t>
        </is>
      </c>
    </row>
    <row r="23" ht="15" customHeight="1" s="113">
      <c r="A23" s="124" t="inlineStr">
        <is>
          <t>S0022</t>
        </is>
      </c>
      <c r="B23" s="124" t="inlineStr">
        <is>
          <t>M003</t>
        </is>
      </c>
      <c r="C23" s="124" t="inlineStr">
        <is>
          <t>AYDIN EFELER-2</t>
        </is>
      </c>
      <c r="D23" s="124" t="inlineStr">
        <is>
          <t>CÜNEYT ÇIKRIKÇI - AYŞE AVCU</t>
        </is>
      </c>
      <c r="E23" s="124" t="inlineStr">
        <is>
          <t>U017</t>
        </is>
      </c>
      <c r="F23" s="124" t="inlineStr">
        <is>
          <t>MANAV</t>
        </is>
      </c>
      <c r="G23" s="124" t="n">
        <v>2</v>
      </c>
      <c r="H23" s="167" t="n">
        <v>0.04</v>
      </c>
      <c r="I23" s="144" t="n">
        <v>46235</v>
      </c>
      <c r="J23" s="174" t="n">
        <v>810</v>
      </c>
      <c r="K23" s="124" t="inlineStr">
        <is>
          <t>AYDIN EFELER-2 mağazasında MANAV kadrosu +2 kişi değiştirilirse etki simülasyonu</t>
        </is>
      </c>
      <c r="L23" s="124" t="inlineStr">
        <is>
          <t>Taslak</t>
        </is>
      </c>
      <c r="M23" s="124" t="inlineStr">
        <is>
          <t>Saha Etüdü Bekleniyor</t>
        </is>
      </c>
    </row>
    <row r="24" ht="15" customHeight="1" s="113">
      <c r="A24" s="124" t="inlineStr">
        <is>
          <t>S0023</t>
        </is>
      </c>
      <c r="B24" s="124" t="inlineStr">
        <is>
          <t>M003</t>
        </is>
      </c>
      <c r="C24" s="124" t="inlineStr">
        <is>
          <t>AYDIN EFELER-2</t>
        </is>
      </c>
      <c r="D24" s="124" t="inlineStr">
        <is>
          <t>CÜNEYT ÇIKRIKÇI - AYŞE AVCU</t>
        </is>
      </c>
      <c r="E24" s="124" t="inlineStr">
        <is>
          <t>U023</t>
        </is>
      </c>
      <c r="F24" s="124" t="inlineStr">
        <is>
          <t>ONLİNE TOPLAYICI</t>
        </is>
      </c>
      <c r="G24" s="124" t="n">
        <v>1</v>
      </c>
      <c r="H24" s="167" t="n">
        <v>0.02</v>
      </c>
      <c r="I24" s="144" t="n">
        <v>46235</v>
      </c>
      <c r="J24" s="174" t="n">
        <v>414</v>
      </c>
      <c r="K24" s="124" t="inlineStr">
        <is>
          <t>AYDIN EFELER-2 mağazasında ONLİNE TOPLAYICI kadrosu +1 kişi değiştirilirse etki simülasyonu</t>
        </is>
      </c>
      <c r="L24" s="124" t="inlineStr">
        <is>
          <t>Taslak</t>
        </is>
      </c>
      <c r="M24" s="124" t="inlineStr">
        <is>
          <t>Saha Etüdü Bekleniyor</t>
        </is>
      </c>
    </row>
    <row r="25" ht="15" customHeight="1" s="113">
      <c r="A25" s="124" t="inlineStr">
        <is>
          <t>S0024</t>
        </is>
      </c>
      <c r="B25" s="124" t="inlineStr">
        <is>
          <t>M003</t>
        </is>
      </c>
      <c r="C25" s="124" t="inlineStr">
        <is>
          <t>AYDIN EFELER-2</t>
        </is>
      </c>
      <c r="D25" s="124" t="inlineStr">
        <is>
          <t>CÜNEYT ÇIKRIKÇI - AYŞE AVCU</t>
        </is>
      </c>
      <c r="E25" s="124" t="inlineStr">
        <is>
          <t>U024</t>
        </is>
      </c>
      <c r="F25" s="124" t="inlineStr">
        <is>
          <t>ONLİNE ŞOFÖR</t>
        </is>
      </c>
      <c r="G25" s="124" t="n">
        <v>-1</v>
      </c>
      <c r="H25" s="167" t="n">
        <v>-0.02</v>
      </c>
      <c r="I25" s="144" t="n">
        <v>46235</v>
      </c>
      <c r="J25" s="174" t="n">
        <v>-405</v>
      </c>
      <c r="K25" s="124" t="inlineStr">
        <is>
          <t>AYDIN EFELER-2 mağazasında ONLİNE ŞOFÖR kadrosu -1 kişi değiştirilirse etki simülasyonu</t>
        </is>
      </c>
      <c r="L25" s="124" t="inlineStr">
        <is>
          <t>Taslak</t>
        </is>
      </c>
      <c r="M25" s="124" t="inlineStr">
        <is>
          <t>Saha Etüdü Bekleniyor</t>
        </is>
      </c>
    </row>
    <row r="26" ht="15" customHeight="1" s="113">
      <c r="A26" s="124" t="inlineStr">
        <is>
          <t>S0025</t>
        </is>
      </c>
      <c r="B26" s="124" t="inlineStr">
        <is>
          <t>M003</t>
        </is>
      </c>
      <c r="C26" s="124" t="inlineStr">
        <is>
          <t>AYDIN EFELER-2</t>
        </is>
      </c>
      <c r="D26" s="124" t="inlineStr">
        <is>
          <t>CÜNEYT ÇIKRIKÇI - AYŞE AVCU</t>
        </is>
      </c>
      <c r="E26" s="124" t="inlineStr">
        <is>
          <t>U026</t>
        </is>
      </c>
      <c r="F26" s="124" t="inlineStr">
        <is>
          <t>REYON GÖREVLİSİ</t>
        </is>
      </c>
      <c r="G26" s="124" t="n">
        <v>1</v>
      </c>
      <c r="H26" s="167" t="n">
        <v>0.01</v>
      </c>
      <c r="I26" s="144" t="n">
        <v>46235</v>
      </c>
      <c r="J26" s="174" t="n">
        <v>405</v>
      </c>
      <c r="K26" s="124" t="inlineStr">
        <is>
          <t>AYDIN EFELER-2 mağazasında REYON GÖREVLİSİ kadrosu +1 kişi değiştirilirse etki simülasyonu</t>
        </is>
      </c>
      <c r="L26" s="124" t="inlineStr">
        <is>
          <t>Taslak</t>
        </is>
      </c>
      <c r="M26" s="124" t="inlineStr">
        <is>
          <t>Saha Etüdü Bekleniyor</t>
        </is>
      </c>
    </row>
    <row r="27" ht="15" customHeight="1" s="113">
      <c r="A27" s="124" t="inlineStr">
        <is>
          <t>S0026</t>
        </is>
      </c>
      <c r="B27" s="124" t="inlineStr">
        <is>
          <t>M003</t>
        </is>
      </c>
      <c r="C27" s="124" t="inlineStr">
        <is>
          <t>AYDIN EFELER-2</t>
        </is>
      </c>
      <c r="D27" s="124" t="inlineStr">
        <is>
          <t>CÜNEYT ÇIKRIKÇI - AYŞE AVCU</t>
        </is>
      </c>
      <c r="E27" s="124" t="inlineStr">
        <is>
          <t>U034</t>
        </is>
      </c>
      <c r="F27" s="124" t="inlineStr">
        <is>
          <t>UNLU MAMÜLLER</t>
        </is>
      </c>
      <c r="G27" s="124" t="n">
        <v>1</v>
      </c>
      <c r="H27" s="167" t="n">
        <v>0.03</v>
      </c>
      <c r="I27" s="144" t="n">
        <v>46235</v>
      </c>
      <c r="J27" s="174" t="n">
        <v>405</v>
      </c>
      <c r="K27" s="124" t="inlineStr">
        <is>
          <t>AYDIN EFELER-2 mağazasında UNLU MAMÜLLER kadrosu +1 kişi değiştirilirse etki simülasyonu</t>
        </is>
      </c>
      <c r="L27" s="124" t="inlineStr">
        <is>
          <t>Taslak</t>
        </is>
      </c>
      <c r="M27" s="124" t="inlineStr">
        <is>
          <t>Saha Etüdü Bekleniyor</t>
        </is>
      </c>
    </row>
    <row r="28" ht="15" customHeight="1" s="113">
      <c r="A28" s="124" t="inlineStr">
        <is>
          <t>S0027</t>
        </is>
      </c>
      <c r="B28" s="124" t="inlineStr">
        <is>
          <t>M003</t>
        </is>
      </c>
      <c r="C28" s="124" t="inlineStr">
        <is>
          <t>AYDIN EFELER-2</t>
        </is>
      </c>
      <c r="D28" s="124" t="inlineStr">
        <is>
          <t>CÜNEYT ÇIKRIKÇI - AYŞE AVCU</t>
        </is>
      </c>
      <c r="E28" s="124" t="inlineStr">
        <is>
          <t>U042</t>
        </is>
      </c>
      <c r="F28" s="124" t="inlineStr">
        <is>
          <t>ŞARKÜTERİ</t>
        </is>
      </c>
      <c r="G28" s="124" t="n">
        <v>-1</v>
      </c>
      <c r="H28" s="167" t="n">
        <v>0.07000000000000001</v>
      </c>
      <c r="I28" s="144" t="n">
        <v>46235</v>
      </c>
      <c r="J28" s="174" t="n">
        <v>-387</v>
      </c>
      <c r="K28" s="124" t="inlineStr">
        <is>
          <t>AYDIN EFELER-2 mağazasında ŞARKÜTERİ kadrosu -1 kişi değiştirilirse etki simülasyonu</t>
        </is>
      </c>
      <c r="L28" s="124" t="inlineStr">
        <is>
          <t>Taslak</t>
        </is>
      </c>
      <c r="M28" s="124" t="inlineStr">
        <is>
          <t>Saha Etüdü Bekleniyor</t>
        </is>
      </c>
    </row>
    <row r="29" ht="15" customHeight="1" s="113">
      <c r="A29" s="124" t="inlineStr">
        <is>
          <t>S0028</t>
        </is>
      </c>
      <c r="B29" s="124" t="inlineStr">
        <is>
          <t>M004</t>
        </is>
      </c>
      <c r="C29" s="124" t="inlineStr">
        <is>
          <t>AYDIN FATİH</t>
        </is>
      </c>
      <c r="D29" s="124" t="inlineStr">
        <is>
          <t>CÜNEYT ÇIKRIKÇI - AYŞE AVCU</t>
        </is>
      </c>
      <c r="E29" s="124" t="inlineStr">
        <is>
          <t>U002</t>
        </is>
      </c>
      <c r="F29" s="124" t="inlineStr">
        <is>
          <t>BAKLİYAT</t>
        </is>
      </c>
      <c r="G29" s="124" t="n">
        <v>1</v>
      </c>
      <c r="H29" s="167" t="n">
        <v>0.07000000000000001</v>
      </c>
      <c r="I29" s="144" t="n">
        <v>46235</v>
      </c>
      <c r="J29" s="174" t="n">
        <v>414</v>
      </c>
      <c r="K29" s="124" t="inlineStr">
        <is>
          <t>AYDIN FATİH mağazasında BAKLİYAT kadrosu +1 kişi değiştirilirse etki simülasyonu</t>
        </is>
      </c>
      <c r="L29" s="124" t="inlineStr">
        <is>
          <t>Taslak</t>
        </is>
      </c>
      <c r="M29" s="124" t="inlineStr">
        <is>
          <t>Saha Etüdü Bekleniyor</t>
        </is>
      </c>
    </row>
    <row r="30" ht="15" customHeight="1" s="113">
      <c r="A30" s="124" t="inlineStr">
        <is>
          <t>S0029</t>
        </is>
      </c>
      <c r="B30" s="124" t="inlineStr">
        <is>
          <t>M004</t>
        </is>
      </c>
      <c r="C30" s="124" t="inlineStr">
        <is>
          <t>AYDIN FATİH</t>
        </is>
      </c>
      <c r="D30" s="124" t="inlineStr">
        <is>
          <t>CÜNEYT ÇIKRIKÇI - AYŞE AVCU</t>
        </is>
      </c>
      <c r="E30" s="124" t="inlineStr">
        <is>
          <t>U013</t>
        </is>
      </c>
      <c r="F30" s="124" t="inlineStr">
        <is>
          <t>KASAP</t>
        </is>
      </c>
      <c r="G30" s="124" t="n">
        <v>0</v>
      </c>
      <c r="H30" s="167" t="n">
        <v>-0.01</v>
      </c>
      <c r="I30" s="144" t="n">
        <v>46235</v>
      </c>
      <c r="J30" s="174" t="n">
        <v>0</v>
      </c>
      <c r="K30" s="124" t="inlineStr">
        <is>
          <t>AYDIN FATİH mağazasında KASAP kadrosu +0 kişi değiştirilirse etki simülasyonu</t>
        </is>
      </c>
      <c r="L30" s="124" t="inlineStr">
        <is>
          <t>Taslak</t>
        </is>
      </c>
      <c r="M30" s="124" t="inlineStr">
        <is>
          <t>Saha Etüdü Bekleniyor</t>
        </is>
      </c>
    </row>
    <row r="31" ht="15" customHeight="1" s="113">
      <c r="A31" s="124" t="inlineStr">
        <is>
          <t>S0030</t>
        </is>
      </c>
      <c r="B31" s="124" t="inlineStr">
        <is>
          <t>M004</t>
        </is>
      </c>
      <c r="C31" s="124" t="inlineStr">
        <is>
          <t>AYDIN FATİH</t>
        </is>
      </c>
      <c r="D31" s="124" t="inlineStr">
        <is>
          <t>CÜNEYT ÇIKRIKÇI - AYŞE AVCU</t>
        </is>
      </c>
      <c r="E31" s="124" t="inlineStr">
        <is>
          <t>U015</t>
        </is>
      </c>
      <c r="F31" s="124" t="inlineStr">
        <is>
          <t>KASİYER</t>
        </is>
      </c>
      <c r="G31" s="124" t="n">
        <v>1</v>
      </c>
      <c r="H31" s="167" t="n">
        <v>0.07000000000000001</v>
      </c>
      <c r="I31" s="144" t="n">
        <v>46235</v>
      </c>
      <c r="J31" s="174" t="n">
        <v>360</v>
      </c>
      <c r="K31" s="124" t="inlineStr">
        <is>
          <t>AYDIN FATİH mağazasında KASİYER kadrosu +1 kişi değiştirilirse etki simülasyonu</t>
        </is>
      </c>
      <c r="L31" s="124" t="inlineStr">
        <is>
          <t>Taslak</t>
        </is>
      </c>
      <c r="M31" s="124" t="inlineStr">
        <is>
          <t>Saha Etüdü Bekleniyor</t>
        </is>
      </c>
    </row>
    <row r="32" ht="15" customHeight="1" s="113">
      <c r="A32" s="124" t="inlineStr">
        <is>
          <t>S0031</t>
        </is>
      </c>
      <c r="B32" s="124" t="inlineStr">
        <is>
          <t>M004</t>
        </is>
      </c>
      <c r="C32" s="124" t="inlineStr">
        <is>
          <t>AYDIN FATİH</t>
        </is>
      </c>
      <c r="D32" s="124" t="inlineStr">
        <is>
          <t>CÜNEYT ÇIKRIKÇI - AYŞE AVCU</t>
        </is>
      </c>
      <c r="E32" s="124" t="inlineStr">
        <is>
          <t>U017</t>
        </is>
      </c>
      <c r="F32" s="124" t="inlineStr">
        <is>
          <t>MANAV</t>
        </is>
      </c>
      <c r="G32" s="124" t="n">
        <v>-1</v>
      </c>
      <c r="H32" s="167" t="n">
        <v>0.07000000000000001</v>
      </c>
      <c r="I32" s="144" t="n">
        <v>46235</v>
      </c>
      <c r="J32" s="174" t="n">
        <v>-360</v>
      </c>
      <c r="K32" s="124" t="inlineStr">
        <is>
          <t>AYDIN FATİH mağazasında MANAV kadrosu -1 kişi değiştirilirse etki simülasyonu</t>
        </is>
      </c>
      <c r="L32" s="124" t="inlineStr">
        <is>
          <t>Taslak</t>
        </is>
      </c>
      <c r="M32" s="124" t="inlineStr">
        <is>
          <t>Saha Etüdü Bekleniyor</t>
        </is>
      </c>
    </row>
    <row r="33" ht="15" customHeight="1" s="113">
      <c r="A33" s="124" t="inlineStr">
        <is>
          <t>S0032</t>
        </is>
      </c>
      <c r="B33" s="124" t="inlineStr">
        <is>
          <t>M004</t>
        </is>
      </c>
      <c r="C33" s="124" t="inlineStr">
        <is>
          <t>AYDIN FATİH</t>
        </is>
      </c>
      <c r="D33" s="124" t="inlineStr">
        <is>
          <t>CÜNEYT ÇIKRIKÇI - AYŞE AVCU</t>
        </is>
      </c>
      <c r="E33" s="124" t="inlineStr">
        <is>
          <t>U023</t>
        </is>
      </c>
      <c r="F33" s="124" t="inlineStr">
        <is>
          <t>ONLİNE TOPLAYICI</t>
        </is>
      </c>
      <c r="G33" s="124" t="n">
        <v>2</v>
      </c>
      <c r="H33" s="167" t="n">
        <v>-0.01</v>
      </c>
      <c r="I33" s="144" t="n">
        <v>46235</v>
      </c>
      <c r="J33" s="174" t="n">
        <v>738</v>
      </c>
      <c r="K33" s="124" t="inlineStr">
        <is>
          <t>AYDIN FATİH mağazasında ONLİNE TOPLAYICI kadrosu +2 kişi değiştirilirse etki simülasyonu</t>
        </is>
      </c>
      <c r="L33" s="124" t="inlineStr">
        <is>
          <t>Taslak</t>
        </is>
      </c>
      <c r="M33" s="124" t="inlineStr">
        <is>
          <t>Saha Etüdü Bekleniyor</t>
        </is>
      </c>
    </row>
    <row r="34" ht="15" customHeight="1" s="113">
      <c r="A34" s="124" t="inlineStr">
        <is>
          <t>S0033</t>
        </is>
      </c>
      <c r="B34" s="124" t="inlineStr">
        <is>
          <t>M004</t>
        </is>
      </c>
      <c r="C34" s="124" t="inlineStr">
        <is>
          <t>AYDIN FATİH</t>
        </is>
      </c>
      <c r="D34" s="124" t="inlineStr">
        <is>
          <t>CÜNEYT ÇIKRIKÇI - AYŞE AVCU</t>
        </is>
      </c>
      <c r="E34" s="124" t="inlineStr">
        <is>
          <t>U024</t>
        </is>
      </c>
      <c r="F34" s="124" t="inlineStr">
        <is>
          <t>ONLİNE ŞOFÖR</t>
        </is>
      </c>
      <c r="G34" s="124" t="n">
        <v>1</v>
      </c>
      <c r="H34" s="167" t="n">
        <v>0.04</v>
      </c>
      <c r="I34" s="144" t="n">
        <v>46235</v>
      </c>
      <c r="J34" s="174" t="n">
        <v>360</v>
      </c>
      <c r="K34" s="124" t="inlineStr">
        <is>
          <t>AYDIN FATİH mağazasında ONLİNE ŞOFÖR kadrosu +1 kişi değiştirilirse etki simülasyonu</t>
        </is>
      </c>
      <c r="L34" s="124" t="inlineStr">
        <is>
          <t>Taslak</t>
        </is>
      </c>
      <c r="M34" s="124" t="inlineStr">
        <is>
          <t>Saha Etüdü Bekleniyor</t>
        </is>
      </c>
    </row>
    <row r="35" ht="15" customHeight="1" s="113">
      <c r="A35" s="124" t="inlineStr">
        <is>
          <t>S0034</t>
        </is>
      </c>
      <c r="B35" s="124" t="inlineStr">
        <is>
          <t>M004</t>
        </is>
      </c>
      <c r="C35" s="124" t="inlineStr">
        <is>
          <t>AYDIN FATİH</t>
        </is>
      </c>
      <c r="D35" s="124" t="inlineStr">
        <is>
          <t>CÜNEYT ÇIKRIKÇI - AYŞE AVCU</t>
        </is>
      </c>
      <c r="E35" s="124" t="inlineStr">
        <is>
          <t>U026</t>
        </is>
      </c>
      <c r="F35" s="124" t="inlineStr">
        <is>
          <t>REYON GÖREVLİSİ</t>
        </is>
      </c>
      <c r="G35" s="124" t="n">
        <v>1</v>
      </c>
      <c r="H35" s="167" t="n">
        <v>0.07000000000000001</v>
      </c>
      <c r="I35" s="144" t="n">
        <v>46235</v>
      </c>
      <c r="J35" s="174" t="n">
        <v>369</v>
      </c>
      <c r="K35" s="124" t="inlineStr">
        <is>
          <t>AYDIN FATİH mağazasında REYON GÖREVLİSİ kadrosu +1 kişi değiştirilirse etki simülasyonu</t>
        </is>
      </c>
      <c r="L35" s="124" t="inlineStr">
        <is>
          <t>Taslak</t>
        </is>
      </c>
      <c r="M35" s="124" t="inlineStr">
        <is>
          <t>Saha Etüdü Bekleniyor</t>
        </is>
      </c>
    </row>
    <row r="36" ht="15" customHeight="1" s="113">
      <c r="A36" s="124" t="inlineStr">
        <is>
          <t>S0035</t>
        </is>
      </c>
      <c r="B36" s="124" t="inlineStr">
        <is>
          <t>M004</t>
        </is>
      </c>
      <c r="C36" s="124" t="inlineStr">
        <is>
          <t>AYDIN FATİH</t>
        </is>
      </c>
      <c r="D36" s="124" t="inlineStr">
        <is>
          <t>CÜNEYT ÇIKRIKÇI - AYŞE AVCU</t>
        </is>
      </c>
      <c r="E36" s="124" t="inlineStr">
        <is>
          <t>U034</t>
        </is>
      </c>
      <c r="F36" s="124" t="inlineStr">
        <is>
          <t>UNLU MAMÜLLER</t>
        </is>
      </c>
      <c r="G36" s="124" t="n">
        <v>1</v>
      </c>
      <c r="H36" s="167" t="n">
        <v>0.01</v>
      </c>
      <c r="I36" s="144" t="n">
        <v>46235</v>
      </c>
      <c r="J36" s="174" t="n">
        <v>387</v>
      </c>
      <c r="K36" s="124" t="inlineStr">
        <is>
          <t>AYDIN FATİH mağazasında UNLU MAMÜLLER kadrosu +1 kişi değiştirilirse etki simülasyonu</t>
        </is>
      </c>
      <c r="L36" s="124" t="inlineStr">
        <is>
          <t>Taslak</t>
        </is>
      </c>
      <c r="M36" s="124" t="inlineStr">
        <is>
          <t>Saha Etüdü Bekleniyor</t>
        </is>
      </c>
    </row>
    <row r="37" ht="15" customHeight="1" s="113">
      <c r="A37" s="124" t="inlineStr">
        <is>
          <t>S0036</t>
        </is>
      </c>
      <c r="B37" s="124" t="inlineStr">
        <is>
          <t>M004</t>
        </is>
      </c>
      <c r="C37" s="124" t="inlineStr">
        <is>
          <t>AYDIN FATİH</t>
        </is>
      </c>
      <c r="D37" s="124" t="inlineStr">
        <is>
          <t>CÜNEYT ÇIKRIKÇI - AYŞE AVCU</t>
        </is>
      </c>
      <c r="E37" s="124" t="inlineStr">
        <is>
          <t>U042</t>
        </is>
      </c>
      <c r="F37" s="124" t="inlineStr">
        <is>
          <t>ŞARKÜTERİ</t>
        </is>
      </c>
      <c r="G37" s="124" t="n">
        <v>2</v>
      </c>
      <c r="H37" s="167" t="n">
        <v>0.07000000000000001</v>
      </c>
      <c r="I37" s="144" t="n">
        <v>46235</v>
      </c>
      <c r="J37" s="174" t="n">
        <v>738</v>
      </c>
      <c r="K37" s="124" t="inlineStr">
        <is>
          <t>AYDIN FATİH mağazasında ŞARKÜTERİ kadrosu +2 kişi değiştirilirse etki simülasyonu</t>
        </is>
      </c>
      <c r="L37" s="124" t="inlineStr">
        <is>
          <t>Taslak</t>
        </is>
      </c>
      <c r="M37" s="124" t="inlineStr">
        <is>
          <t>Saha Etüdü Bekleniyor</t>
        </is>
      </c>
    </row>
    <row r="38" ht="15" customHeight="1" s="113">
      <c r="A38" s="124" t="inlineStr">
        <is>
          <t>S0037</t>
        </is>
      </c>
      <c r="B38" s="124" t="inlineStr">
        <is>
          <t>M005</t>
        </is>
      </c>
      <c r="C38" s="124" t="inlineStr">
        <is>
          <t>AYDIN FATİH-2</t>
        </is>
      </c>
      <c r="D38" s="124" t="inlineStr">
        <is>
          <t>CÜNEYT ÇIKRIKÇI - AYŞE AVCU</t>
        </is>
      </c>
      <c r="E38" s="124" t="inlineStr">
        <is>
          <t>U002</t>
        </is>
      </c>
      <c r="F38" s="124" t="inlineStr">
        <is>
          <t>BAKLİYAT</t>
        </is>
      </c>
      <c r="G38" s="124" t="n">
        <v>-1</v>
      </c>
      <c r="H38" s="167" t="n">
        <v>0.02</v>
      </c>
      <c r="I38" s="144" t="n">
        <v>46235</v>
      </c>
      <c r="J38" s="174" t="n">
        <v>-387</v>
      </c>
      <c r="K38" s="124" t="inlineStr">
        <is>
          <t>AYDIN FATİH-2 mağazasında BAKLİYAT kadrosu -1 kişi değiştirilirse etki simülasyonu</t>
        </is>
      </c>
      <c r="L38" s="124" t="inlineStr">
        <is>
          <t>Taslak</t>
        </is>
      </c>
      <c r="M38" s="124" t="inlineStr">
        <is>
          <t>Saha Etüdü Bekleniyor</t>
        </is>
      </c>
    </row>
    <row r="39" ht="15" customHeight="1" s="113">
      <c r="A39" s="124" t="inlineStr">
        <is>
          <t>S0038</t>
        </is>
      </c>
      <c r="B39" s="124" t="inlineStr">
        <is>
          <t>M005</t>
        </is>
      </c>
      <c r="C39" s="124" t="inlineStr">
        <is>
          <t>AYDIN FATİH-2</t>
        </is>
      </c>
      <c r="D39" s="124" t="inlineStr">
        <is>
          <t>CÜNEYT ÇIKRIKÇI - AYŞE AVCU</t>
        </is>
      </c>
      <c r="E39" s="124" t="inlineStr">
        <is>
          <t>U013</t>
        </is>
      </c>
      <c r="F39" s="124" t="inlineStr">
        <is>
          <t>KASAP</t>
        </is>
      </c>
      <c r="G39" s="124" t="n">
        <v>0</v>
      </c>
      <c r="H39" s="167" t="n">
        <v>0.02</v>
      </c>
      <c r="I39" s="144" t="n">
        <v>46235</v>
      </c>
      <c r="J39" s="174" t="n">
        <v>0</v>
      </c>
      <c r="K39" s="124" t="inlineStr">
        <is>
          <t>AYDIN FATİH-2 mağazasında KASAP kadrosu +0 kişi değiştirilirse etki simülasyonu</t>
        </is>
      </c>
      <c r="L39" s="124" t="inlineStr">
        <is>
          <t>Taslak</t>
        </is>
      </c>
      <c r="M39" s="124" t="inlineStr">
        <is>
          <t>Saha Etüdü Bekleniyor</t>
        </is>
      </c>
    </row>
    <row r="40" ht="15" customHeight="1" s="113">
      <c r="A40" s="124" t="inlineStr">
        <is>
          <t>S0039</t>
        </is>
      </c>
      <c r="B40" s="124" t="inlineStr">
        <is>
          <t>M005</t>
        </is>
      </c>
      <c r="C40" s="124" t="inlineStr">
        <is>
          <t>AYDIN FATİH-2</t>
        </is>
      </c>
      <c r="D40" s="124" t="inlineStr">
        <is>
          <t>CÜNEYT ÇIKRIKÇI - AYŞE AVCU</t>
        </is>
      </c>
      <c r="E40" s="124" t="inlineStr">
        <is>
          <t>U015</t>
        </is>
      </c>
      <c r="F40" s="124" t="inlineStr">
        <is>
          <t>KASİYER</t>
        </is>
      </c>
      <c r="G40" s="124" t="n">
        <v>2</v>
      </c>
      <c r="H40" s="167" t="n">
        <v>0.04</v>
      </c>
      <c r="I40" s="144" t="n">
        <v>46235</v>
      </c>
      <c r="J40" s="174" t="n">
        <v>720</v>
      </c>
      <c r="K40" s="124" t="inlineStr">
        <is>
          <t>AYDIN FATİH-2 mağazasında KASİYER kadrosu +2 kişi değiştirilirse etki simülasyonu</t>
        </is>
      </c>
      <c r="L40" s="124" t="inlineStr">
        <is>
          <t>Taslak</t>
        </is>
      </c>
      <c r="M40" s="124" t="inlineStr">
        <is>
          <t>Saha Etüdü Bekleniyor</t>
        </is>
      </c>
    </row>
    <row r="41" ht="15" customHeight="1" s="113">
      <c r="A41" s="124" t="inlineStr">
        <is>
          <t>S0040</t>
        </is>
      </c>
      <c r="B41" s="124" t="inlineStr">
        <is>
          <t>M005</t>
        </is>
      </c>
      <c r="C41" s="124" t="inlineStr">
        <is>
          <t>AYDIN FATİH-2</t>
        </is>
      </c>
      <c r="D41" s="124" t="inlineStr">
        <is>
          <t>CÜNEYT ÇIKRIKÇI - AYŞE AVCU</t>
        </is>
      </c>
      <c r="E41" s="124" t="inlineStr">
        <is>
          <t>U017</t>
        </is>
      </c>
      <c r="F41" s="124" t="inlineStr">
        <is>
          <t>MANAV</t>
        </is>
      </c>
      <c r="G41" s="124" t="n">
        <v>1</v>
      </c>
      <c r="H41" s="167" t="n">
        <v>0.07000000000000001</v>
      </c>
      <c r="I41" s="144" t="n">
        <v>46235</v>
      </c>
      <c r="J41" s="174" t="n">
        <v>387</v>
      </c>
      <c r="K41" s="124" t="inlineStr">
        <is>
          <t>AYDIN FATİH-2 mağazasında MANAV kadrosu +1 kişi değiştirilirse etki simülasyonu</t>
        </is>
      </c>
      <c r="L41" s="124" t="inlineStr">
        <is>
          <t>Taslak</t>
        </is>
      </c>
      <c r="M41" s="124" t="inlineStr">
        <is>
          <t>Saha Etüdü Bekleniyor</t>
        </is>
      </c>
    </row>
    <row r="42" ht="15" customHeight="1" s="113">
      <c r="A42" s="124" t="inlineStr">
        <is>
          <t>S0041</t>
        </is>
      </c>
      <c r="B42" s="124" t="inlineStr">
        <is>
          <t>M005</t>
        </is>
      </c>
      <c r="C42" s="124" t="inlineStr">
        <is>
          <t>AYDIN FATİH-2</t>
        </is>
      </c>
      <c r="D42" s="124" t="inlineStr">
        <is>
          <t>CÜNEYT ÇIKRIKÇI - AYŞE AVCU</t>
        </is>
      </c>
      <c r="E42" s="124" t="inlineStr">
        <is>
          <t>U023</t>
        </is>
      </c>
      <c r="F42" s="124" t="inlineStr">
        <is>
          <t>ONLİNE TOPLAYICI</t>
        </is>
      </c>
      <c r="G42" s="124" t="n">
        <v>2</v>
      </c>
      <c r="H42" s="167" t="n">
        <v>0.08</v>
      </c>
      <c r="I42" s="144" t="n">
        <v>46235</v>
      </c>
      <c r="J42" s="174" t="n">
        <v>720</v>
      </c>
      <c r="K42" s="124" t="inlineStr">
        <is>
          <t>AYDIN FATİH-2 mağazasında ONLİNE TOPLAYICI kadrosu +2 kişi değiştirilirse etki simülasyonu</t>
        </is>
      </c>
      <c r="L42" s="124" t="inlineStr">
        <is>
          <t>Taslak</t>
        </is>
      </c>
      <c r="M42" s="124" t="inlineStr">
        <is>
          <t>Saha Etüdü Bekleniyor</t>
        </is>
      </c>
    </row>
    <row r="43" ht="15" customHeight="1" s="113">
      <c r="A43" s="124" t="inlineStr">
        <is>
          <t>S0042</t>
        </is>
      </c>
      <c r="B43" s="124" t="inlineStr">
        <is>
          <t>M005</t>
        </is>
      </c>
      <c r="C43" s="124" t="inlineStr">
        <is>
          <t>AYDIN FATİH-2</t>
        </is>
      </c>
      <c r="D43" s="124" t="inlineStr">
        <is>
          <t>CÜNEYT ÇIKRIKÇI - AYŞE AVCU</t>
        </is>
      </c>
      <c r="E43" s="124" t="inlineStr">
        <is>
          <t>U024</t>
        </is>
      </c>
      <c r="F43" s="124" t="inlineStr">
        <is>
          <t>ONLİNE ŞOFÖR</t>
        </is>
      </c>
      <c r="G43" s="124" t="n">
        <v>2</v>
      </c>
      <c r="H43" s="167" t="n">
        <v>0.07000000000000001</v>
      </c>
      <c r="I43" s="144" t="n">
        <v>46235</v>
      </c>
      <c r="J43" s="174" t="n">
        <v>828</v>
      </c>
      <c r="K43" s="124" t="inlineStr">
        <is>
          <t>AYDIN FATİH-2 mağazasında ONLİNE ŞOFÖR kadrosu +2 kişi değiştirilirse etki simülasyonu</t>
        </is>
      </c>
      <c r="L43" s="124" t="inlineStr">
        <is>
          <t>Taslak</t>
        </is>
      </c>
      <c r="M43" s="124" t="inlineStr">
        <is>
          <t>Saha Etüdü Bekleniyor</t>
        </is>
      </c>
    </row>
    <row r="44" ht="15" customHeight="1" s="113">
      <c r="A44" s="124" t="inlineStr">
        <is>
          <t>S0043</t>
        </is>
      </c>
      <c r="B44" s="124" t="inlineStr">
        <is>
          <t>M005</t>
        </is>
      </c>
      <c r="C44" s="124" t="inlineStr">
        <is>
          <t>AYDIN FATİH-2</t>
        </is>
      </c>
      <c r="D44" s="124" t="inlineStr">
        <is>
          <t>CÜNEYT ÇIKRIKÇI - AYŞE AVCU</t>
        </is>
      </c>
      <c r="E44" s="124" t="inlineStr">
        <is>
          <t>U026</t>
        </is>
      </c>
      <c r="F44" s="124" t="inlineStr">
        <is>
          <t>REYON GÖREVLİSİ</t>
        </is>
      </c>
      <c r="G44" s="124" t="n">
        <v>1</v>
      </c>
      <c r="H44" s="167" t="n">
        <v>0.03</v>
      </c>
      <c r="I44" s="144" t="n">
        <v>46235</v>
      </c>
      <c r="J44" s="174" t="n">
        <v>369</v>
      </c>
      <c r="K44" s="124" t="inlineStr">
        <is>
          <t>AYDIN FATİH-2 mağazasında REYON GÖREVLİSİ kadrosu +1 kişi değiştirilirse etki simülasyonu</t>
        </is>
      </c>
      <c r="L44" s="124" t="inlineStr">
        <is>
          <t>Taslak</t>
        </is>
      </c>
      <c r="M44" s="124" t="inlineStr">
        <is>
          <t>Saha Etüdü Bekleniyor</t>
        </is>
      </c>
    </row>
    <row r="45" ht="15" customHeight="1" s="113">
      <c r="A45" s="124" t="inlineStr">
        <is>
          <t>S0044</t>
        </is>
      </c>
      <c r="B45" s="124" t="inlineStr">
        <is>
          <t>M005</t>
        </is>
      </c>
      <c r="C45" s="124" t="inlineStr">
        <is>
          <t>AYDIN FATİH-2</t>
        </is>
      </c>
      <c r="D45" s="124" t="inlineStr">
        <is>
          <t>CÜNEYT ÇIKRIKÇI - AYŞE AVCU</t>
        </is>
      </c>
      <c r="E45" s="124" t="inlineStr">
        <is>
          <t>U034</t>
        </is>
      </c>
      <c r="F45" s="124" t="inlineStr">
        <is>
          <t>UNLU MAMÜLLER</t>
        </is>
      </c>
      <c r="G45" s="124" t="n">
        <v>1</v>
      </c>
      <c r="H45" s="167" t="n">
        <v>0.04</v>
      </c>
      <c r="I45" s="144" t="n">
        <v>46235</v>
      </c>
      <c r="J45" s="174" t="n">
        <v>360</v>
      </c>
      <c r="K45" s="124" t="inlineStr">
        <is>
          <t>AYDIN FATİH-2 mağazasında UNLU MAMÜLLER kadrosu +1 kişi değiştirilirse etki simülasyonu</t>
        </is>
      </c>
      <c r="L45" s="124" t="inlineStr">
        <is>
          <t>Taslak</t>
        </is>
      </c>
      <c r="M45" s="124" t="inlineStr">
        <is>
          <t>Saha Etüdü Bekleniyor</t>
        </is>
      </c>
    </row>
    <row r="46" ht="15" customHeight="1" s="113">
      <c r="A46" s="124" t="inlineStr">
        <is>
          <t>S0045</t>
        </is>
      </c>
      <c r="B46" s="124" t="inlineStr">
        <is>
          <t>M005</t>
        </is>
      </c>
      <c r="C46" s="124" t="inlineStr">
        <is>
          <t>AYDIN FATİH-2</t>
        </is>
      </c>
      <c r="D46" s="124" t="inlineStr">
        <is>
          <t>CÜNEYT ÇIKRIKÇI - AYŞE AVCU</t>
        </is>
      </c>
      <c r="E46" s="124" t="inlineStr">
        <is>
          <t>U042</t>
        </is>
      </c>
      <c r="F46" s="124" t="inlineStr">
        <is>
          <t>ŞARKÜTERİ</t>
        </is>
      </c>
      <c r="G46" s="124" t="n">
        <v>0</v>
      </c>
      <c r="H46" s="167" t="n">
        <v>0</v>
      </c>
      <c r="I46" s="144" t="n">
        <v>46235</v>
      </c>
      <c r="J46" s="174" t="n">
        <v>0</v>
      </c>
      <c r="K46" s="124" t="inlineStr">
        <is>
          <t>AYDIN FATİH-2 mağazasında ŞARKÜTERİ kadrosu +0 kişi değiştirilirse etki simülasyonu</t>
        </is>
      </c>
      <c r="L46" s="124" t="inlineStr">
        <is>
          <t>Taslak</t>
        </is>
      </c>
      <c r="M46" s="124" t="inlineStr">
        <is>
          <t>Saha Etüdü Bekleniyor</t>
        </is>
      </c>
    </row>
    <row r="47" ht="15" customHeight="1" s="113">
      <c r="A47" s="124" t="inlineStr">
        <is>
          <t>S0046</t>
        </is>
      </c>
      <c r="B47" s="124" t="inlineStr">
        <is>
          <t>M006</t>
        </is>
      </c>
      <c r="C47" s="124" t="inlineStr">
        <is>
          <t>AYDIN GİRNE</t>
        </is>
      </c>
      <c r="D47" s="124" t="inlineStr">
        <is>
          <t>CÜNEYT ÇIKRIKÇI - AYŞE AVCU</t>
        </is>
      </c>
      <c r="E47" s="124" t="inlineStr">
        <is>
          <t>U002</t>
        </is>
      </c>
      <c r="F47" s="124" t="inlineStr">
        <is>
          <t>BAKLİYAT</t>
        </is>
      </c>
      <c r="G47" s="124" t="n">
        <v>0</v>
      </c>
      <c r="H47" s="167" t="n">
        <v>0.03</v>
      </c>
      <c r="I47" s="144" t="n">
        <v>46235</v>
      </c>
      <c r="J47" s="174" t="n">
        <v>0</v>
      </c>
      <c r="K47" s="124" t="inlineStr">
        <is>
          <t>AYDIN GİRNE mağazasında BAKLİYAT kadrosu +0 kişi değiştirilirse etki simülasyonu</t>
        </is>
      </c>
      <c r="L47" s="124" t="inlineStr">
        <is>
          <t>Taslak</t>
        </is>
      </c>
      <c r="M47" s="124" t="inlineStr">
        <is>
          <t>Saha Etüdü Bekleniyor</t>
        </is>
      </c>
    </row>
    <row r="48" ht="15" customHeight="1" s="113">
      <c r="A48" s="124" t="inlineStr">
        <is>
          <t>S0047</t>
        </is>
      </c>
      <c r="B48" s="124" t="inlineStr">
        <is>
          <t>M006</t>
        </is>
      </c>
      <c r="C48" s="124" t="inlineStr">
        <is>
          <t>AYDIN GİRNE</t>
        </is>
      </c>
      <c r="D48" s="124" t="inlineStr">
        <is>
          <t>CÜNEYT ÇIKRIKÇI - AYŞE AVCU</t>
        </is>
      </c>
      <c r="E48" s="124" t="inlineStr">
        <is>
          <t>U013</t>
        </is>
      </c>
      <c r="F48" s="124" t="inlineStr">
        <is>
          <t>KASAP</t>
        </is>
      </c>
      <c r="G48" s="124" t="n">
        <v>0</v>
      </c>
      <c r="H48" s="167" t="n">
        <v>-0.02</v>
      </c>
      <c r="I48" s="144" t="n">
        <v>46235</v>
      </c>
      <c r="J48" s="174" t="n">
        <v>0</v>
      </c>
      <c r="K48" s="124" t="inlineStr">
        <is>
          <t>AYDIN GİRNE mağazasında KASAP kadrosu +0 kişi değiştirilirse etki simülasyonu</t>
        </is>
      </c>
      <c r="L48" s="124" t="inlineStr">
        <is>
          <t>Taslak</t>
        </is>
      </c>
      <c r="M48" s="124" t="inlineStr">
        <is>
          <t>Saha Etüdü Bekleniyor</t>
        </is>
      </c>
    </row>
    <row r="49" ht="15" customHeight="1" s="113">
      <c r="A49" s="124" t="inlineStr">
        <is>
          <t>S0048</t>
        </is>
      </c>
      <c r="B49" s="124" t="inlineStr">
        <is>
          <t>M006</t>
        </is>
      </c>
      <c r="C49" s="124" t="inlineStr">
        <is>
          <t>AYDIN GİRNE</t>
        </is>
      </c>
      <c r="D49" s="124" t="inlineStr">
        <is>
          <t>CÜNEYT ÇIKRIKÇI - AYŞE AVCU</t>
        </is>
      </c>
      <c r="E49" s="124" t="inlineStr">
        <is>
          <t>U015</t>
        </is>
      </c>
      <c r="F49" s="124" t="inlineStr">
        <is>
          <t>KASİYER</t>
        </is>
      </c>
      <c r="G49" s="124" t="n">
        <v>-1</v>
      </c>
      <c r="H49" s="167" t="n">
        <v>0.02</v>
      </c>
      <c r="I49" s="144" t="n">
        <v>46235</v>
      </c>
      <c r="J49" s="174" t="n">
        <v>-405</v>
      </c>
      <c r="K49" s="124" t="inlineStr">
        <is>
          <t>AYDIN GİRNE mağazasında KASİYER kadrosu -1 kişi değiştirilirse etki simülasyonu</t>
        </is>
      </c>
      <c r="L49" s="124" t="inlineStr">
        <is>
          <t>Taslak</t>
        </is>
      </c>
      <c r="M49" s="124" t="inlineStr">
        <is>
          <t>Saha Etüdü Bekleniyor</t>
        </is>
      </c>
    </row>
    <row r="50" ht="15" customHeight="1" s="113">
      <c r="A50" s="124" t="inlineStr">
        <is>
          <t>S0049</t>
        </is>
      </c>
      <c r="B50" s="124" t="inlineStr">
        <is>
          <t>M006</t>
        </is>
      </c>
      <c r="C50" s="124" t="inlineStr">
        <is>
          <t>AYDIN GİRNE</t>
        </is>
      </c>
      <c r="D50" s="124" t="inlineStr">
        <is>
          <t>CÜNEYT ÇIKRIKÇI - AYŞE AVCU</t>
        </is>
      </c>
      <c r="E50" s="124" t="inlineStr">
        <is>
          <t>U017</t>
        </is>
      </c>
      <c r="F50" s="124" t="inlineStr">
        <is>
          <t>MANAV</t>
        </is>
      </c>
      <c r="G50" s="124" t="n">
        <v>-1</v>
      </c>
      <c r="H50" s="167" t="n">
        <v>0</v>
      </c>
      <c r="I50" s="144" t="n">
        <v>46235</v>
      </c>
      <c r="J50" s="174" t="n">
        <v>-369</v>
      </c>
      <c r="K50" s="124" t="inlineStr">
        <is>
          <t>AYDIN GİRNE mağazasında MANAV kadrosu -1 kişi değiştirilirse etki simülasyonu</t>
        </is>
      </c>
      <c r="L50" s="124" t="inlineStr">
        <is>
          <t>Taslak</t>
        </is>
      </c>
      <c r="M50" s="124" t="inlineStr">
        <is>
          <t>Saha Etüdü Bekleniyor</t>
        </is>
      </c>
    </row>
    <row r="51" ht="15" customHeight="1" s="113">
      <c r="A51" s="124" t="inlineStr">
        <is>
          <t>S0050</t>
        </is>
      </c>
      <c r="B51" s="124" t="inlineStr">
        <is>
          <t>M006</t>
        </is>
      </c>
      <c r="C51" s="124" t="inlineStr">
        <is>
          <t>AYDIN GİRNE</t>
        </is>
      </c>
      <c r="D51" s="124" t="inlineStr">
        <is>
          <t>CÜNEYT ÇIKRIKÇI - AYŞE AVCU</t>
        </is>
      </c>
      <c r="E51" s="124" t="inlineStr">
        <is>
          <t>U023</t>
        </is>
      </c>
      <c r="F51" s="124" t="inlineStr">
        <is>
          <t>ONLİNE TOPLAYICI</t>
        </is>
      </c>
      <c r="G51" s="124" t="n">
        <v>-1</v>
      </c>
      <c r="H51" s="167" t="n">
        <v>0.02</v>
      </c>
      <c r="I51" s="144" t="n">
        <v>46235</v>
      </c>
      <c r="J51" s="174" t="n">
        <v>-360</v>
      </c>
      <c r="K51" s="124" t="inlineStr">
        <is>
          <t>AYDIN GİRNE mağazasında ONLİNE TOPLAYICI kadrosu -1 kişi değiştirilirse etki simülasyonu</t>
        </is>
      </c>
      <c r="L51" s="124" t="inlineStr">
        <is>
          <t>Taslak</t>
        </is>
      </c>
      <c r="M51" s="124" t="inlineStr">
        <is>
          <t>Saha Etüdü Bekleniyor</t>
        </is>
      </c>
    </row>
    <row r="52" ht="15" customHeight="1" s="113">
      <c r="A52" s="124" t="inlineStr">
        <is>
          <t>S0051</t>
        </is>
      </c>
      <c r="B52" s="124" t="inlineStr">
        <is>
          <t>M006</t>
        </is>
      </c>
      <c r="C52" s="124" t="inlineStr">
        <is>
          <t>AYDIN GİRNE</t>
        </is>
      </c>
      <c r="D52" s="124" t="inlineStr">
        <is>
          <t>CÜNEYT ÇIKRIKÇI - AYŞE AVCU</t>
        </is>
      </c>
      <c r="E52" s="124" t="inlineStr">
        <is>
          <t>U024</t>
        </is>
      </c>
      <c r="F52" s="124" t="inlineStr">
        <is>
          <t>ONLİNE ŞOFÖR</t>
        </is>
      </c>
      <c r="G52" s="124" t="n">
        <v>2</v>
      </c>
      <c r="H52" s="167" t="n">
        <v>0.02</v>
      </c>
      <c r="I52" s="144" t="n">
        <v>46235</v>
      </c>
      <c r="J52" s="174" t="n">
        <v>774</v>
      </c>
      <c r="K52" s="124" t="inlineStr">
        <is>
          <t>AYDIN GİRNE mağazasında ONLİNE ŞOFÖR kadrosu +2 kişi değiştirilirse etki simülasyonu</t>
        </is>
      </c>
      <c r="L52" s="124" t="inlineStr">
        <is>
          <t>Taslak</t>
        </is>
      </c>
      <c r="M52" s="124" t="inlineStr">
        <is>
          <t>Saha Etüdü Bekleniyor</t>
        </is>
      </c>
    </row>
    <row r="53" ht="15" customHeight="1" s="113">
      <c r="A53" s="124" t="inlineStr">
        <is>
          <t>S0052</t>
        </is>
      </c>
      <c r="B53" s="124" t="inlineStr">
        <is>
          <t>M006</t>
        </is>
      </c>
      <c r="C53" s="124" t="inlineStr">
        <is>
          <t>AYDIN GİRNE</t>
        </is>
      </c>
      <c r="D53" s="124" t="inlineStr">
        <is>
          <t>CÜNEYT ÇIKRIKÇI - AYŞE AVCU</t>
        </is>
      </c>
      <c r="E53" s="124" t="inlineStr">
        <is>
          <t>U026</t>
        </is>
      </c>
      <c r="F53" s="124" t="inlineStr">
        <is>
          <t>REYON GÖREVLİSİ</t>
        </is>
      </c>
      <c r="G53" s="124" t="n">
        <v>1</v>
      </c>
      <c r="H53" s="167" t="n">
        <v>0.08</v>
      </c>
      <c r="I53" s="144" t="n">
        <v>46235</v>
      </c>
      <c r="J53" s="174" t="n">
        <v>414</v>
      </c>
      <c r="K53" s="124" t="inlineStr">
        <is>
          <t>AYDIN GİRNE mağazasında REYON GÖREVLİSİ kadrosu +1 kişi değiştirilirse etki simülasyonu</t>
        </is>
      </c>
      <c r="L53" s="124" t="inlineStr">
        <is>
          <t>Taslak</t>
        </is>
      </c>
      <c r="M53" s="124" t="inlineStr">
        <is>
          <t>Saha Etüdü Bekleniyor</t>
        </is>
      </c>
    </row>
    <row r="54" ht="15" customHeight="1" s="113">
      <c r="A54" s="124" t="inlineStr">
        <is>
          <t>S0053</t>
        </is>
      </c>
      <c r="B54" s="124" t="inlineStr">
        <is>
          <t>M006</t>
        </is>
      </c>
      <c r="C54" s="124" t="inlineStr">
        <is>
          <t>AYDIN GİRNE</t>
        </is>
      </c>
      <c r="D54" s="124" t="inlineStr">
        <is>
          <t>CÜNEYT ÇIKRIKÇI - AYŞE AVCU</t>
        </is>
      </c>
      <c r="E54" s="124" t="inlineStr">
        <is>
          <t>U034</t>
        </is>
      </c>
      <c r="F54" s="124" t="inlineStr">
        <is>
          <t>UNLU MAMÜLLER</t>
        </is>
      </c>
      <c r="G54" s="124" t="n">
        <v>0</v>
      </c>
      <c r="H54" s="167" t="n">
        <v>0.06</v>
      </c>
      <c r="I54" s="144" t="n">
        <v>46235</v>
      </c>
      <c r="J54" s="174" t="n">
        <v>0</v>
      </c>
      <c r="K54" s="124" t="inlineStr">
        <is>
          <t>AYDIN GİRNE mağazasında UNLU MAMÜLLER kadrosu +0 kişi değiştirilirse etki simülasyonu</t>
        </is>
      </c>
      <c r="L54" s="124" t="inlineStr">
        <is>
          <t>Taslak</t>
        </is>
      </c>
      <c r="M54" s="124" t="inlineStr">
        <is>
          <t>Saha Etüdü Bekleniyor</t>
        </is>
      </c>
    </row>
    <row r="55" ht="15" customHeight="1" s="113">
      <c r="A55" s="124" t="inlineStr">
        <is>
          <t>S0054</t>
        </is>
      </c>
      <c r="B55" s="124" t="inlineStr">
        <is>
          <t>M006</t>
        </is>
      </c>
      <c r="C55" s="124" t="inlineStr">
        <is>
          <t>AYDIN GİRNE</t>
        </is>
      </c>
      <c r="D55" s="124" t="inlineStr">
        <is>
          <t>CÜNEYT ÇIKRIKÇI - AYŞE AVCU</t>
        </is>
      </c>
      <c r="E55" s="124" t="inlineStr">
        <is>
          <t>U042</t>
        </is>
      </c>
      <c r="F55" s="124" t="inlineStr">
        <is>
          <t>ŞARKÜTERİ</t>
        </is>
      </c>
      <c r="G55" s="124" t="n">
        <v>1</v>
      </c>
      <c r="H55" s="167" t="n">
        <v>0.07000000000000001</v>
      </c>
      <c r="I55" s="144" t="n">
        <v>46235</v>
      </c>
      <c r="J55" s="174" t="n">
        <v>405</v>
      </c>
      <c r="K55" s="124" t="inlineStr">
        <is>
          <t>AYDIN GİRNE mağazasında ŞARKÜTERİ kadrosu +1 kişi değiştirilirse etki simülasyonu</t>
        </is>
      </c>
      <c r="L55" s="124" t="inlineStr">
        <is>
          <t>Taslak</t>
        </is>
      </c>
      <c r="M55" s="124" t="inlineStr">
        <is>
          <t>Saha Etüdü Bekleniyor</t>
        </is>
      </c>
    </row>
    <row r="56" ht="15" customHeight="1" s="113">
      <c r="A56" s="124" t="inlineStr">
        <is>
          <t>S0055</t>
        </is>
      </c>
      <c r="B56" s="124" t="inlineStr">
        <is>
          <t>M007</t>
        </is>
      </c>
      <c r="C56" s="124" t="inlineStr">
        <is>
          <t>AYDIN MİMARSİNAN</t>
        </is>
      </c>
      <c r="D56" s="124" t="inlineStr">
        <is>
          <t>CÜNEYT ÇIKRIKÇI - AYŞE AVCU</t>
        </is>
      </c>
      <c r="E56" s="124" t="inlineStr">
        <is>
          <t>U002</t>
        </is>
      </c>
      <c r="F56" s="124" t="inlineStr">
        <is>
          <t>BAKLİYAT</t>
        </is>
      </c>
      <c r="G56" s="124" t="n">
        <v>1</v>
      </c>
      <c r="H56" s="167" t="n">
        <v>0.03</v>
      </c>
      <c r="I56" s="144" t="n">
        <v>46235</v>
      </c>
      <c r="J56" s="174" t="n">
        <v>387</v>
      </c>
      <c r="K56" s="124" t="inlineStr">
        <is>
          <t>AYDIN MİMARSİNAN mağazasında BAKLİYAT kadrosu +1 kişi değiştirilirse etki simülasyonu</t>
        </is>
      </c>
      <c r="L56" s="124" t="inlineStr">
        <is>
          <t>Taslak</t>
        </is>
      </c>
      <c r="M56" s="124" t="inlineStr">
        <is>
          <t>Saha Etüdü Bekleniyor</t>
        </is>
      </c>
    </row>
    <row r="57" ht="15" customHeight="1" s="113">
      <c r="A57" s="124" t="inlineStr">
        <is>
          <t>S0056</t>
        </is>
      </c>
      <c r="B57" s="124" t="inlineStr">
        <is>
          <t>M007</t>
        </is>
      </c>
      <c r="C57" s="124" t="inlineStr">
        <is>
          <t>AYDIN MİMARSİNAN</t>
        </is>
      </c>
      <c r="D57" s="124" t="inlineStr">
        <is>
          <t>CÜNEYT ÇIKRIKÇI - AYŞE AVCU</t>
        </is>
      </c>
      <c r="E57" s="124" t="inlineStr">
        <is>
          <t>U013</t>
        </is>
      </c>
      <c r="F57" s="124" t="inlineStr">
        <is>
          <t>KASAP</t>
        </is>
      </c>
      <c r="G57" s="124" t="n">
        <v>-1</v>
      </c>
      <c r="H57" s="167" t="n">
        <v>0.04</v>
      </c>
      <c r="I57" s="144" t="n">
        <v>46235</v>
      </c>
      <c r="J57" s="174" t="n">
        <v>-387</v>
      </c>
      <c r="K57" s="124" t="inlineStr">
        <is>
          <t>AYDIN MİMARSİNAN mağazasında KASAP kadrosu -1 kişi değiştirilirse etki simülasyonu</t>
        </is>
      </c>
      <c r="L57" s="124" t="inlineStr">
        <is>
          <t>Taslak</t>
        </is>
      </c>
      <c r="M57" s="124" t="inlineStr">
        <is>
          <t>Saha Etüdü Bekleniyor</t>
        </is>
      </c>
    </row>
    <row r="58" ht="15" customHeight="1" s="113">
      <c r="A58" s="124" t="inlineStr">
        <is>
          <t>S0057</t>
        </is>
      </c>
      <c r="B58" s="124" t="inlineStr">
        <is>
          <t>M007</t>
        </is>
      </c>
      <c r="C58" s="124" t="inlineStr">
        <is>
          <t>AYDIN MİMARSİNAN</t>
        </is>
      </c>
      <c r="D58" s="124" t="inlineStr">
        <is>
          <t>CÜNEYT ÇIKRIKÇI - AYŞE AVCU</t>
        </is>
      </c>
      <c r="E58" s="124" t="inlineStr">
        <is>
          <t>U015</t>
        </is>
      </c>
      <c r="F58" s="124" t="inlineStr">
        <is>
          <t>KASİYER</t>
        </is>
      </c>
      <c r="G58" s="124" t="n">
        <v>0</v>
      </c>
      <c r="H58" s="167" t="n">
        <v>-0.01</v>
      </c>
      <c r="I58" s="144" t="n">
        <v>46235</v>
      </c>
      <c r="J58" s="174" t="n">
        <v>0</v>
      </c>
      <c r="K58" s="124" t="inlineStr">
        <is>
          <t>AYDIN MİMARSİNAN mağazasında KASİYER kadrosu +0 kişi değiştirilirse etki simülasyonu</t>
        </is>
      </c>
      <c r="L58" s="124" t="inlineStr">
        <is>
          <t>Taslak</t>
        </is>
      </c>
      <c r="M58" s="124" t="inlineStr">
        <is>
          <t>Saha Etüdü Bekleniyor</t>
        </is>
      </c>
    </row>
    <row r="59" ht="15" customHeight="1" s="113">
      <c r="A59" s="124" t="inlineStr">
        <is>
          <t>S0058</t>
        </is>
      </c>
      <c r="B59" s="124" t="inlineStr">
        <is>
          <t>M007</t>
        </is>
      </c>
      <c r="C59" s="124" t="inlineStr">
        <is>
          <t>AYDIN MİMARSİNAN</t>
        </is>
      </c>
      <c r="D59" s="124" t="inlineStr">
        <is>
          <t>CÜNEYT ÇIKRIKÇI - AYŞE AVCU</t>
        </is>
      </c>
      <c r="E59" s="124" t="inlineStr">
        <is>
          <t>U017</t>
        </is>
      </c>
      <c r="F59" s="124" t="inlineStr">
        <is>
          <t>MANAV</t>
        </is>
      </c>
      <c r="G59" s="124" t="n">
        <v>2</v>
      </c>
      <c r="H59" s="167" t="n">
        <v>0.04</v>
      </c>
      <c r="I59" s="144" t="n">
        <v>46235</v>
      </c>
      <c r="J59" s="174" t="n">
        <v>810</v>
      </c>
      <c r="K59" s="124" t="inlineStr">
        <is>
          <t>AYDIN MİMARSİNAN mağazasında MANAV kadrosu +2 kişi değiştirilirse etki simülasyonu</t>
        </is>
      </c>
      <c r="L59" s="124" t="inlineStr">
        <is>
          <t>Taslak</t>
        </is>
      </c>
      <c r="M59" s="124" t="inlineStr">
        <is>
          <t>Saha Etüdü Bekleniyor</t>
        </is>
      </c>
    </row>
    <row r="60" ht="15" customHeight="1" s="113">
      <c r="A60" s="124" t="inlineStr">
        <is>
          <t>S0059</t>
        </is>
      </c>
      <c r="B60" s="124" t="inlineStr">
        <is>
          <t>M007</t>
        </is>
      </c>
      <c r="C60" s="124" t="inlineStr">
        <is>
          <t>AYDIN MİMARSİNAN</t>
        </is>
      </c>
      <c r="D60" s="124" t="inlineStr">
        <is>
          <t>CÜNEYT ÇIKRIKÇI - AYŞE AVCU</t>
        </is>
      </c>
      <c r="E60" s="124" t="inlineStr">
        <is>
          <t>U023</t>
        </is>
      </c>
      <c r="F60" s="124" t="inlineStr">
        <is>
          <t>ONLİNE TOPLAYICI</t>
        </is>
      </c>
      <c r="G60" s="124" t="n">
        <v>1</v>
      </c>
      <c r="H60" s="167" t="n">
        <v>0</v>
      </c>
      <c r="I60" s="144" t="n">
        <v>46235</v>
      </c>
      <c r="J60" s="174" t="n">
        <v>405</v>
      </c>
      <c r="K60" s="124" t="inlineStr">
        <is>
          <t>AYDIN MİMARSİNAN mağazasında ONLİNE TOPLAYICI kadrosu +1 kişi değiştirilirse etki simülasyonu</t>
        </is>
      </c>
      <c r="L60" s="124" t="inlineStr">
        <is>
          <t>Taslak</t>
        </is>
      </c>
      <c r="M60" s="124" t="inlineStr">
        <is>
          <t>Saha Etüdü Bekleniyor</t>
        </is>
      </c>
    </row>
    <row r="61" ht="15" customHeight="1" s="113">
      <c r="A61" s="124" t="inlineStr">
        <is>
          <t>S0060</t>
        </is>
      </c>
      <c r="B61" s="124" t="inlineStr">
        <is>
          <t>M007</t>
        </is>
      </c>
      <c r="C61" s="124" t="inlineStr">
        <is>
          <t>AYDIN MİMARSİNAN</t>
        </is>
      </c>
      <c r="D61" s="124" t="inlineStr">
        <is>
          <t>CÜNEYT ÇIKRIKÇI - AYŞE AVCU</t>
        </is>
      </c>
      <c r="E61" s="124" t="inlineStr">
        <is>
          <t>U024</t>
        </is>
      </c>
      <c r="F61" s="124" t="inlineStr">
        <is>
          <t>ONLİNE ŞOFÖR</t>
        </is>
      </c>
      <c r="G61" s="124" t="n">
        <v>0</v>
      </c>
      <c r="H61" s="167" t="n">
        <v>0.06</v>
      </c>
      <c r="I61" s="144" t="n">
        <v>46235</v>
      </c>
      <c r="J61" s="174" t="n">
        <v>0</v>
      </c>
      <c r="K61" s="124" t="inlineStr">
        <is>
          <t>AYDIN MİMARSİNAN mağazasında ONLİNE ŞOFÖR kadrosu +0 kişi değiştirilirse etki simülasyonu</t>
        </is>
      </c>
      <c r="L61" s="124" t="inlineStr">
        <is>
          <t>Taslak</t>
        </is>
      </c>
      <c r="M61" s="124" t="inlineStr">
        <is>
          <t>Saha Etüdü Bekleniyor</t>
        </is>
      </c>
    </row>
    <row r="62" ht="15" customHeight="1" s="113">
      <c r="A62" s="124" t="inlineStr">
        <is>
          <t>S0061</t>
        </is>
      </c>
      <c r="B62" s="124" t="inlineStr">
        <is>
          <t>M007</t>
        </is>
      </c>
      <c r="C62" s="124" t="inlineStr">
        <is>
          <t>AYDIN MİMARSİNAN</t>
        </is>
      </c>
      <c r="D62" s="124" t="inlineStr">
        <is>
          <t>CÜNEYT ÇIKRIKÇI - AYŞE AVCU</t>
        </is>
      </c>
      <c r="E62" s="124" t="inlineStr">
        <is>
          <t>U026</t>
        </is>
      </c>
      <c r="F62" s="124" t="inlineStr">
        <is>
          <t>REYON GÖREVLİSİ</t>
        </is>
      </c>
      <c r="G62" s="124" t="n">
        <v>-1</v>
      </c>
      <c r="H62" s="167" t="n">
        <v>0.04</v>
      </c>
      <c r="I62" s="144" t="n">
        <v>46235</v>
      </c>
      <c r="J62" s="174" t="n">
        <v>-360</v>
      </c>
      <c r="K62" s="124" t="inlineStr">
        <is>
          <t>AYDIN MİMARSİNAN mağazasında REYON GÖREVLİSİ kadrosu -1 kişi değiştirilirse etki simülasyonu</t>
        </is>
      </c>
      <c r="L62" s="124" t="inlineStr">
        <is>
          <t>Taslak</t>
        </is>
      </c>
      <c r="M62" s="124" t="inlineStr">
        <is>
          <t>Saha Etüdü Bekleniyor</t>
        </is>
      </c>
    </row>
    <row r="63" ht="15" customHeight="1" s="113">
      <c r="A63" s="124" t="inlineStr">
        <is>
          <t>S0062</t>
        </is>
      </c>
      <c r="B63" s="124" t="inlineStr">
        <is>
          <t>M007</t>
        </is>
      </c>
      <c r="C63" s="124" t="inlineStr">
        <is>
          <t>AYDIN MİMARSİNAN</t>
        </is>
      </c>
      <c r="D63" s="124" t="inlineStr">
        <is>
          <t>CÜNEYT ÇIKRIKÇI - AYŞE AVCU</t>
        </is>
      </c>
      <c r="E63" s="124" t="inlineStr">
        <is>
          <t>U034</t>
        </is>
      </c>
      <c r="F63" s="124" t="inlineStr">
        <is>
          <t>UNLU MAMÜLLER</t>
        </is>
      </c>
      <c r="G63" s="124" t="n">
        <v>2</v>
      </c>
      <c r="H63" s="167" t="n">
        <v>-0.02</v>
      </c>
      <c r="I63" s="144" t="n">
        <v>46235</v>
      </c>
      <c r="J63" s="174" t="n">
        <v>774</v>
      </c>
      <c r="K63" s="124" t="inlineStr">
        <is>
          <t>AYDIN MİMARSİNAN mağazasında UNLU MAMÜLLER kadrosu +2 kişi değiştirilirse etki simülasyonu</t>
        </is>
      </c>
      <c r="L63" s="124" t="inlineStr">
        <is>
          <t>Taslak</t>
        </is>
      </c>
      <c r="M63" s="124" t="inlineStr">
        <is>
          <t>Saha Etüdü Bekleniyor</t>
        </is>
      </c>
    </row>
    <row r="64" ht="15" customHeight="1" s="113">
      <c r="A64" s="124" t="inlineStr">
        <is>
          <t>S0063</t>
        </is>
      </c>
      <c r="B64" s="124" t="inlineStr">
        <is>
          <t>M007</t>
        </is>
      </c>
      <c r="C64" s="124" t="inlineStr">
        <is>
          <t>AYDIN MİMARSİNAN</t>
        </is>
      </c>
      <c r="D64" s="124" t="inlineStr">
        <is>
          <t>CÜNEYT ÇIKRIKÇI - AYŞE AVCU</t>
        </is>
      </c>
      <c r="E64" s="124" t="inlineStr">
        <is>
          <t>U042</t>
        </is>
      </c>
      <c r="F64" s="124" t="inlineStr">
        <is>
          <t>ŞARKÜTERİ</t>
        </is>
      </c>
      <c r="G64" s="124" t="n">
        <v>1</v>
      </c>
      <c r="H64" s="167" t="n">
        <v>-0.02</v>
      </c>
      <c r="I64" s="144" t="n">
        <v>46235</v>
      </c>
      <c r="J64" s="174" t="n">
        <v>414</v>
      </c>
      <c r="K64" s="124" t="inlineStr">
        <is>
          <t>AYDIN MİMARSİNAN mağazasında ŞARKÜTERİ kadrosu +1 kişi değiştirilirse etki simülasyonu</t>
        </is>
      </c>
      <c r="L64" s="124" t="inlineStr">
        <is>
          <t>Taslak</t>
        </is>
      </c>
      <c r="M64" s="124" t="inlineStr">
        <is>
          <t>Saha Etüdü Bekleniyor</t>
        </is>
      </c>
    </row>
    <row r="65" ht="15" customHeight="1" s="113">
      <c r="A65" s="124" t="inlineStr">
        <is>
          <t>S0064</t>
        </is>
      </c>
      <c r="B65" s="124" t="inlineStr">
        <is>
          <t>M008</t>
        </is>
      </c>
      <c r="C65" s="124" t="inlineStr">
        <is>
          <t>AYRANCILAR</t>
        </is>
      </c>
      <c r="D65" s="124" t="inlineStr">
        <is>
          <t>CÜNEYT ÇIKRIKÇI - AYŞE AVCU</t>
        </is>
      </c>
      <c r="E65" s="124" t="inlineStr">
        <is>
          <t>U002</t>
        </is>
      </c>
      <c r="F65" s="124" t="inlineStr">
        <is>
          <t>BAKLİYAT</t>
        </is>
      </c>
      <c r="G65" s="124" t="n">
        <v>0</v>
      </c>
      <c r="H65" s="167" t="n">
        <v>0.02</v>
      </c>
      <c r="I65" s="144" t="n">
        <v>46235</v>
      </c>
      <c r="J65" s="174" t="n">
        <v>0</v>
      </c>
      <c r="K65" s="124" t="inlineStr">
        <is>
          <t>AYRANCILAR mağazasında BAKLİYAT kadrosu +0 kişi değiştirilirse etki simülasyonu</t>
        </is>
      </c>
      <c r="L65" s="124" t="inlineStr">
        <is>
          <t>Taslak</t>
        </is>
      </c>
      <c r="M65" s="124" t="inlineStr">
        <is>
          <t>Saha Etüdü Bekleniyor</t>
        </is>
      </c>
    </row>
    <row r="66" ht="15" customHeight="1" s="113">
      <c r="A66" s="124" t="inlineStr">
        <is>
          <t>S0065</t>
        </is>
      </c>
      <c r="B66" s="124" t="inlineStr">
        <is>
          <t>M008</t>
        </is>
      </c>
      <c r="C66" s="124" t="inlineStr">
        <is>
          <t>AYRANCILAR</t>
        </is>
      </c>
      <c r="D66" s="124" t="inlineStr">
        <is>
          <t>CÜNEYT ÇIKRIKÇI - AYŞE AVCU</t>
        </is>
      </c>
      <c r="E66" s="124" t="inlineStr">
        <is>
          <t>U013</t>
        </is>
      </c>
      <c r="F66" s="124" t="inlineStr">
        <is>
          <t>KASAP</t>
        </is>
      </c>
      <c r="G66" s="124" t="n">
        <v>1</v>
      </c>
      <c r="H66" s="167" t="n">
        <v>0.01</v>
      </c>
      <c r="I66" s="144" t="n">
        <v>46235</v>
      </c>
      <c r="J66" s="174" t="n">
        <v>387</v>
      </c>
      <c r="K66" s="124" t="inlineStr">
        <is>
          <t>AYRANCILAR mağazasında KASAP kadrosu +1 kişi değiştirilirse etki simülasyonu</t>
        </is>
      </c>
      <c r="L66" s="124" t="inlineStr">
        <is>
          <t>Taslak</t>
        </is>
      </c>
      <c r="M66" s="124" t="inlineStr">
        <is>
          <t>Saha Etüdü Bekleniyor</t>
        </is>
      </c>
    </row>
    <row r="67" ht="15" customHeight="1" s="113">
      <c r="A67" s="124" t="inlineStr">
        <is>
          <t>S0066</t>
        </is>
      </c>
      <c r="B67" s="124" t="inlineStr">
        <is>
          <t>M008</t>
        </is>
      </c>
      <c r="C67" s="124" t="inlineStr">
        <is>
          <t>AYRANCILAR</t>
        </is>
      </c>
      <c r="D67" s="124" t="inlineStr">
        <is>
          <t>CÜNEYT ÇIKRIKÇI - AYŞE AVCU</t>
        </is>
      </c>
      <c r="E67" s="124" t="inlineStr">
        <is>
          <t>U015</t>
        </is>
      </c>
      <c r="F67" s="124" t="inlineStr">
        <is>
          <t>KASİYER</t>
        </is>
      </c>
      <c r="G67" s="124" t="n">
        <v>0</v>
      </c>
      <c r="H67" s="167" t="n">
        <v>0.03</v>
      </c>
      <c r="I67" s="144" t="n">
        <v>46235</v>
      </c>
      <c r="J67" s="174" t="n">
        <v>0</v>
      </c>
      <c r="K67" s="124" t="inlineStr">
        <is>
          <t>AYRANCILAR mağazasında KASİYER kadrosu +0 kişi değiştirilirse etki simülasyonu</t>
        </is>
      </c>
      <c r="L67" s="124" t="inlineStr">
        <is>
          <t>Taslak</t>
        </is>
      </c>
      <c r="M67" s="124" t="inlineStr">
        <is>
          <t>Saha Etüdü Bekleniyor</t>
        </is>
      </c>
    </row>
    <row r="68" ht="15" customHeight="1" s="113">
      <c r="A68" s="124" t="inlineStr">
        <is>
          <t>S0067</t>
        </is>
      </c>
      <c r="B68" s="124" t="inlineStr">
        <is>
          <t>M008</t>
        </is>
      </c>
      <c r="C68" s="124" t="inlineStr">
        <is>
          <t>AYRANCILAR</t>
        </is>
      </c>
      <c r="D68" s="124" t="inlineStr">
        <is>
          <t>CÜNEYT ÇIKRIKÇI - AYŞE AVCU</t>
        </is>
      </c>
      <c r="E68" s="124" t="inlineStr">
        <is>
          <t>U017</t>
        </is>
      </c>
      <c r="F68" s="124" t="inlineStr">
        <is>
          <t>MANAV</t>
        </is>
      </c>
      <c r="G68" s="124" t="n">
        <v>2</v>
      </c>
      <c r="H68" s="167" t="n">
        <v>-0.02</v>
      </c>
      <c r="I68" s="144" t="n">
        <v>46235</v>
      </c>
      <c r="J68" s="174" t="n">
        <v>828</v>
      </c>
      <c r="K68" s="124" t="inlineStr">
        <is>
          <t>AYRANCILAR mağazasında MANAV kadrosu +2 kişi değiştirilirse etki simülasyonu</t>
        </is>
      </c>
      <c r="L68" s="124" t="inlineStr">
        <is>
          <t>Taslak</t>
        </is>
      </c>
      <c r="M68" s="124" t="inlineStr">
        <is>
          <t>Saha Etüdü Bekleniyor</t>
        </is>
      </c>
    </row>
    <row r="69" ht="15" customHeight="1" s="113">
      <c r="A69" s="124" t="inlineStr">
        <is>
          <t>S0068</t>
        </is>
      </c>
      <c r="B69" s="124" t="inlineStr">
        <is>
          <t>M008</t>
        </is>
      </c>
      <c r="C69" s="124" t="inlineStr">
        <is>
          <t>AYRANCILAR</t>
        </is>
      </c>
      <c r="D69" s="124" t="inlineStr">
        <is>
          <t>CÜNEYT ÇIKRIKÇI - AYŞE AVCU</t>
        </is>
      </c>
      <c r="E69" s="124" t="inlineStr">
        <is>
          <t>U023</t>
        </is>
      </c>
      <c r="F69" s="124" t="inlineStr">
        <is>
          <t>ONLİNE TOPLAYICI</t>
        </is>
      </c>
      <c r="G69" s="124" t="n">
        <v>1</v>
      </c>
      <c r="H69" s="167" t="n">
        <v>0.02</v>
      </c>
      <c r="I69" s="144" t="n">
        <v>46235</v>
      </c>
      <c r="J69" s="174" t="n">
        <v>360</v>
      </c>
      <c r="K69" s="124" t="inlineStr">
        <is>
          <t>AYRANCILAR mağazasında ONLİNE TOPLAYICI kadrosu +1 kişi değiştirilirse etki simülasyonu</t>
        </is>
      </c>
      <c r="L69" s="124" t="inlineStr">
        <is>
          <t>Taslak</t>
        </is>
      </c>
      <c r="M69" s="124" t="inlineStr">
        <is>
          <t>Saha Etüdü Bekleniyor</t>
        </is>
      </c>
    </row>
    <row r="70" ht="15" customHeight="1" s="113">
      <c r="A70" s="124" t="inlineStr">
        <is>
          <t>S0069</t>
        </is>
      </c>
      <c r="B70" s="124" t="inlineStr">
        <is>
          <t>M008</t>
        </is>
      </c>
      <c r="C70" s="124" t="inlineStr">
        <is>
          <t>AYRANCILAR</t>
        </is>
      </c>
      <c r="D70" s="124" t="inlineStr">
        <is>
          <t>CÜNEYT ÇIKRIKÇI - AYŞE AVCU</t>
        </is>
      </c>
      <c r="E70" s="124" t="inlineStr">
        <is>
          <t>U024</t>
        </is>
      </c>
      <c r="F70" s="124" t="inlineStr">
        <is>
          <t>ONLİNE ŞOFÖR</t>
        </is>
      </c>
      <c r="G70" s="124" t="n">
        <v>2</v>
      </c>
      <c r="H70" s="167" t="n">
        <v>0.04</v>
      </c>
      <c r="I70" s="144" t="n">
        <v>46235</v>
      </c>
      <c r="J70" s="174" t="n">
        <v>810</v>
      </c>
      <c r="K70" s="124" t="inlineStr">
        <is>
          <t>AYRANCILAR mağazasında ONLİNE ŞOFÖR kadrosu +2 kişi değiştirilirse etki simülasyonu</t>
        </is>
      </c>
      <c r="L70" s="124" t="inlineStr">
        <is>
          <t>Taslak</t>
        </is>
      </c>
      <c r="M70" s="124" t="inlineStr">
        <is>
          <t>Saha Etüdü Bekleniyor</t>
        </is>
      </c>
    </row>
    <row r="71" ht="15" customHeight="1" s="113">
      <c r="A71" s="124" t="inlineStr">
        <is>
          <t>S0070</t>
        </is>
      </c>
      <c r="B71" s="124" t="inlineStr">
        <is>
          <t>M008</t>
        </is>
      </c>
      <c r="C71" s="124" t="inlineStr">
        <is>
          <t>AYRANCILAR</t>
        </is>
      </c>
      <c r="D71" s="124" t="inlineStr">
        <is>
          <t>CÜNEYT ÇIKRIKÇI - AYŞE AVCU</t>
        </is>
      </c>
      <c r="E71" s="124" t="inlineStr">
        <is>
          <t>U026</t>
        </is>
      </c>
      <c r="F71" s="124" t="inlineStr">
        <is>
          <t>REYON GÖREVLİSİ</t>
        </is>
      </c>
      <c r="G71" s="124" t="n">
        <v>0</v>
      </c>
      <c r="H71" s="167" t="n">
        <v>0.05</v>
      </c>
      <c r="I71" s="144" t="n">
        <v>46235</v>
      </c>
      <c r="J71" s="174" t="n">
        <v>0</v>
      </c>
      <c r="K71" s="124" t="inlineStr">
        <is>
          <t>AYRANCILAR mağazasında REYON GÖREVLİSİ kadrosu +0 kişi değiştirilirse etki simülasyonu</t>
        </is>
      </c>
      <c r="L71" s="124" t="inlineStr">
        <is>
          <t>Taslak</t>
        </is>
      </c>
      <c r="M71" s="124" t="inlineStr">
        <is>
          <t>Saha Etüdü Bekleniyor</t>
        </is>
      </c>
    </row>
    <row r="72" ht="15" customHeight="1" s="113">
      <c r="A72" s="124" t="inlineStr">
        <is>
          <t>S0071</t>
        </is>
      </c>
      <c r="B72" s="124" t="inlineStr">
        <is>
          <t>M008</t>
        </is>
      </c>
      <c r="C72" s="124" t="inlineStr">
        <is>
          <t>AYRANCILAR</t>
        </is>
      </c>
      <c r="D72" s="124" t="inlineStr">
        <is>
          <t>CÜNEYT ÇIKRIKÇI - AYŞE AVCU</t>
        </is>
      </c>
      <c r="E72" s="124" t="inlineStr">
        <is>
          <t>U034</t>
        </is>
      </c>
      <c r="F72" s="124" t="inlineStr">
        <is>
          <t>UNLU MAMÜLLER</t>
        </is>
      </c>
      <c r="G72" s="124" t="n">
        <v>2</v>
      </c>
      <c r="H72" s="167" t="n">
        <v>0.02</v>
      </c>
      <c r="I72" s="144" t="n">
        <v>46235</v>
      </c>
      <c r="J72" s="174" t="n">
        <v>810</v>
      </c>
      <c r="K72" s="124" t="inlineStr">
        <is>
          <t>AYRANCILAR mağazasında UNLU MAMÜLLER kadrosu +2 kişi değiştirilirse etki simülasyonu</t>
        </is>
      </c>
      <c r="L72" s="124" t="inlineStr">
        <is>
          <t>Taslak</t>
        </is>
      </c>
      <c r="M72" s="124" t="inlineStr">
        <is>
          <t>Saha Etüdü Bekleniyor</t>
        </is>
      </c>
    </row>
    <row r="73" ht="15" customHeight="1" s="113">
      <c r="A73" s="124" t="inlineStr">
        <is>
          <t>S0072</t>
        </is>
      </c>
      <c r="B73" s="124" t="inlineStr">
        <is>
          <t>M008</t>
        </is>
      </c>
      <c r="C73" s="124" t="inlineStr">
        <is>
          <t>AYRANCILAR</t>
        </is>
      </c>
      <c r="D73" s="124" t="inlineStr">
        <is>
          <t>CÜNEYT ÇIKRIKÇI - AYŞE AVCU</t>
        </is>
      </c>
      <c r="E73" s="124" t="inlineStr">
        <is>
          <t>U042</t>
        </is>
      </c>
      <c r="F73" s="124" t="inlineStr">
        <is>
          <t>ŞARKÜTERİ</t>
        </is>
      </c>
      <c r="G73" s="124" t="n">
        <v>1</v>
      </c>
      <c r="H73" s="167" t="n">
        <v>-0.01</v>
      </c>
      <c r="I73" s="144" t="n">
        <v>46235</v>
      </c>
      <c r="J73" s="174" t="n">
        <v>405</v>
      </c>
      <c r="K73" s="124" t="inlineStr">
        <is>
          <t>AYRANCILAR mağazasında ŞARKÜTERİ kadrosu +1 kişi değiştirilirse etki simülasyonu</t>
        </is>
      </c>
      <c r="L73" s="124" t="inlineStr">
        <is>
          <t>Taslak</t>
        </is>
      </c>
      <c r="M73" s="124" t="inlineStr">
        <is>
          <t>Saha Etüdü Bekleniyor</t>
        </is>
      </c>
    </row>
    <row r="74" ht="15" customHeight="1" s="113">
      <c r="A74" s="124" t="inlineStr">
        <is>
          <t>S0073</t>
        </is>
      </c>
      <c r="B74" s="124" t="inlineStr">
        <is>
          <t>M009</t>
        </is>
      </c>
      <c r="C74" s="124" t="inlineStr">
        <is>
          <t>BALÇOVA</t>
        </is>
      </c>
      <c r="D74" s="124" t="inlineStr">
        <is>
          <t>ERTAN TEKİ</t>
        </is>
      </c>
      <c r="E74" s="124" t="inlineStr">
        <is>
          <t>U002</t>
        </is>
      </c>
      <c r="F74" s="124" t="inlineStr">
        <is>
          <t>BAKLİYAT</t>
        </is>
      </c>
      <c r="G74" s="124" t="n">
        <v>0</v>
      </c>
      <c r="H74" s="167" t="n">
        <v>0.04</v>
      </c>
      <c r="I74" s="144" t="n">
        <v>46235</v>
      </c>
      <c r="J74" s="174" t="n">
        <v>0</v>
      </c>
      <c r="K74" s="124" t="inlineStr">
        <is>
          <t>BALÇOVA mağazasında BAKLİYAT kadrosu +0 kişi değiştirilirse etki simülasyonu</t>
        </is>
      </c>
      <c r="L74" s="124" t="inlineStr">
        <is>
          <t>Taslak</t>
        </is>
      </c>
      <c r="M74" s="124" t="inlineStr">
        <is>
          <t>Saha Etüdü Bekleniyor</t>
        </is>
      </c>
    </row>
    <row r="75" ht="15" customHeight="1" s="113">
      <c r="A75" s="124" t="inlineStr">
        <is>
          <t>S0074</t>
        </is>
      </c>
      <c r="B75" s="124" t="inlineStr">
        <is>
          <t>M009</t>
        </is>
      </c>
      <c r="C75" s="124" t="inlineStr">
        <is>
          <t>BALÇOVA</t>
        </is>
      </c>
      <c r="D75" s="124" t="inlineStr">
        <is>
          <t>ERTAN TEKİ</t>
        </is>
      </c>
      <c r="E75" s="124" t="inlineStr">
        <is>
          <t>U013</t>
        </is>
      </c>
      <c r="F75" s="124" t="inlineStr">
        <is>
          <t>KASAP</t>
        </is>
      </c>
      <c r="G75" s="124" t="n">
        <v>2</v>
      </c>
      <c r="H75" s="167" t="n">
        <v>-0.01</v>
      </c>
      <c r="I75" s="144" t="n">
        <v>46235</v>
      </c>
      <c r="J75" s="174" t="n">
        <v>720</v>
      </c>
      <c r="K75" s="124" t="inlineStr">
        <is>
          <t>BALÇOVA mağazasında KASAP kadrosu +2 kişi değiştirilirse etki simülasyonu</t>
        </is>
      </c>
      <c r="L75" s="124" t="inlineStr">
        <is>
          <t>Taslak</t>
        </is>
      </c>
      <c r="M75" s="124" t="inlineStr">
        <is>
          <t>Saha Etüdü Bekleniyor</t>
        </is>
      </c>
    </row>
    <row r="76" ht="15" customHeight="1" s="113">
      <c r="A76" s="124" t="inlineStr">
        <is>
          <t>S0075</t>
        </is>
      </c>
      <c r="B76" s="124" t="inlineStr">
        <is>
          <t>M009</t>
        </is>
      </c>
      <c r="C76" s="124" t="inlineStr">
        <is>
          <t>BALÇOVA</t>
        </is>
      </c>
      <c r="D76" s="124" t="inlineStr">
        <is>
          <t>ERTAN TEKİ</t>
        </is>
      </c>
      <c r="E76" s="124" t="inlineStr">
        <is>
          <t>U015</t>
        </is>
      </c>
      <c r="F76" s="124" t="inlineStr">
        <is>
          <t>KASİYER</t>
        </is>
      </c>
      <c r="G76" s="124" t="n">
        <v>2</v>
      </c>
      <c r="H76" s="167" t="n">
        <v>-0.03</v>
      </c>
      <c r="I76" s="144" t="n">
        <v>46235</v>
      </c>
      <c r="J76" s="174" t="n">
        <v>810</v>
      </c>
      <c r="K76" s="124" t="inlineStr">
        <is>
          <t>BALÇOVA mağazasında KASİYER kadrosu +2 kişi değiştirilirse etki simülasyonu</t>
        </is>
      </c>
      <c r="L76" s="124" t="inlineStr">
        <is>
          <t>Taslak</t>
        </is>
      </c>
      <c r="M76" s="124" t="inlineStr">
        <is>
          <t>Saha Etüdü Bekleniyor</t>
        </is>
      </c>
    </row>
    <row r="77" ht="15" customHeight="1" s="113">
      <c r="A77" s="124" t="inlineStr">
        <is>
          <t>S0076</t>
        </is>
      </c>
      <c r="B77" s="124" t="inlineStr">
        <is>
          <t>M009</t>
        </is>
      </c>
      <c r="C77" s="124" t="inlineStr">
        <is>
          <t>BALÇOVA</t>
        </is>
      </c>
      <c r="D77" s="124" t="inlineStr">
        <is>
          <t>ERTAN TEKİ</t>
        </is>
      </c>
      <c r="E77" s="124" t="inlineStr">
        <is>
          <t>U017</t>
        </is>
      </c>
      <c r="F77" s="124" t="inlineStr">
        <is>
          <t>MANAV</t>
        </is>
      </c>
      <c r="G77" s="124" t="n">
        <v>0</v>
      </c>
      <c r="H77" s="167" t="n">
        <v>0.05</v>
      </c>
      <c r="I77" s="144" t="n">
        <v>46235</v>
      </c>
      <c r="J77" s="174" t="n">
        <v>0</v>
      </c>
      <c r="K77" s="124" t="inlineStr">
        <is>
          <t>BALÇOVA mağazasında MANAV kadrosu +0 kişi değiştirilirse etki simülasyonu</t>
        </is>
      </c>
      <c r="L77" s="124" t="inlineStr">
        <is>
          <t>Taslak</t>
        </is>
      </c>
      <c r="M77" s="124" t="inlineStr">
        <is>
          <t>Saha Etüdü Bekleniyor</t>
        </is>
      </c>
    </row>
    <row r="78" ht="15" customHeight="1" s="113">
      <c r="A78" s="124" t="inlineStr">
        <is>
          <t>S0077</t>
        </is>
      </c>
      <c r="B78" s="124" t="inlineStr">
        <is>
          <t>M009</t>
        </is>
      </c>
      <c r="C78" s="124" t="inlineStr">
        <is>
          <t>BALÇOVA</t>
        </is>
      </c>
      <c r="D78" s="124" t="inlineStr">
        <is>
          <t>ERTAN TEKİ</t>
        </is>
      </c>
      <c r="E78" s="124" t="inlineStr">
        <is>
          <t>U023</t>
        </is>
      </c>
      <c r="F78" s="124" t="inlineStr">
        <is>
          <t>ONLİNE TOPLAYICI</t>
        </is>
      </c>
      <c r="G78" s="124" t="n">
        <v>1</v>
      </c>
      <c r="H78" s="167" t="n">
        <v>0.02</v>
      </c>
      <c r="I78" s="144" t="n">
        <v>46235</v>
      </c>
      <c r="J78" s="174" t="n">
        <v>369</v>
      </c>
      <c r="K78" s="124" t="inlineStr">
        <is>
          <t>BALÇOVA mağazasında ONLİNE TOPLAYICI kadrosu +1 kişi değiştirilirse etki simülasyonu</t>
        </is>
      </c>
      <c r="L78" s="124" t="inlineStr">
        <is>
          <t>Taslak</t>
        </is>
      </c>
      <c r="M78" s="124" t="inlineStr">
        <is>
          <t>Saha Etüdü Bekleniyor</t>
        </is>
      </c>
    </row>
    <row r="79" ht="15" customHeight="1" s="113">
      <c r="A79" s="124" t="inlineStr">
        <is>
          <t>S0078</t>
        </is>
      </c>
      <c r="B79" s="124" t="inlineStr">
        <is>
          <t>M009</t>
        </is>
      </c>
      <c r="C79" s="124" t="inlineStr">
        <is>
          <t>BALÇOVA</t>
        </is>
      </c>
      <c r="D79" s="124" t="inlineStr">
        <is>
          <t>ERTAN TEKİ</t>
        </is>
      </c>
      <c r="E79" s="124" t="inlineStr">
        <is>
          <t>U024</t>
        </is>
      </c>
      <c r="F79" s="124" t="inlineStr">
        <is>
          <t>ONLİNE ŞOFÖR</t>
        </is>
      </c>
      <c r="G79" s="124" t="n">
        <v>2</v>
      </c>
      <c r="H79" s="167" t="n">
        <v>0.05</v>
      </c>
      <c r="I79" s="144" t="n">
        <v>46235</v>
      </c>
      <c r="J79" s="174" t="n">
        <v>738</v>
      </c>
      <c r="K79" s="124" t="inlineStr">
        <is>
          <t>BALÇOVA mağazasında ONLİNE ŞOFÖR kadrosu +2 kişi değiştirilirse etki simülasyonu</t>
        </is>
      </c>
      <c r="L79" s="124" t="inlineStr">
        <is>
          <t>Taslak</t>
        </is>
      </c>
      <c r="M79" s="124" t="inlineStr">
        <is>
          <t>Saha Etüdü Bekleniyor</t>
        </is>
      </c>
    </row>
    <row r="80" ht="15" customHeight="1" s="113">
      <c r="A80" s="124" t="inlineStr">
        <is>
          <t>S0079</t>
        </is>
      </c>
      <c r="B80" s="124" t="inlineStr">
        <is>
          <t>M009</t>
        </is>
      </c>
      <c r="C80" s="124" t="inlineStr">
        <is>
          <t>BALÇOVA</t>
        </is>
      </c>
      <c r="D80" s="124" t="inlineStr">
        <is>
          <t>ERTAN TEKİ</t>
        </is>
      </c>
      <c r="E80" s="124" t="inlineStr">
        <is>
          <t>U026</t>
        </is>
      </c>
      <c r="F80" s="124" t="inlineStr">
        <is>
          <t>REYON GÖREVLİSİ</t>
        </is>
      </c>
      <c r="G80" s="124" t="n">
        <v>2</v>
      </c>
      <c r="H80" s="167" t="n">
        <v>0</v>
      </c>
      <c r="I80" s="144" t="n">
        <v>46235</v>
      </c>
      <c r="J80" s="174" t="n">
        <v>738</v>
      </c>
      <c r="K80" s="124" t="inlineStr">
        <is>
          <t>BALÇOVA mağazasında REYON GÖREVLİSİ kadrosu +2 kişi değiştirilirse etki simülasyonu</t>
        </is>
      </c>
      <c r="L80" s="124" t="inlineStr">
        <is>
          <t>Taslak</t>
        </is>
      </c>
      <c r="M80" s="124" t="inlineStr">
        <is>
          <t>Saha Etüdü Bekleniyor</t>
        </is>
      </c>
    </row>
    <row r="81" ht="15" customHeight="1" s="113">
      <c r="A81" s="124" t="inlineStr">
        <is>
          <t>S0080</t>
        </is>
      </c>
      <c r="B81" s="124" t="inlineStr">
        <is>
          <t>M009</t>
        </is>
      </c>
      <c r="C81" s="124" t="inlineStr">
        <is>
          <t>BALÇOVA</t>
        </is>
      </c>
      <c r="D81" s="124" t="inlineStr">
        <is>
          <t>ERTAN TEKİ</t>
        </is>
      </c>
      <c r="E81" s="124" t="inlineStr">
        <is>
          <t>U034</t>
        </is>
      </c>
      <c r="F81" s="124" t="inlineStr">
        <is>
          <t>UNLU MAMÜLLER</t>
        </is>
      </c>
      <c r="G81" s="124" t="n">
        <v>2</v>
      </c>
      <c r="H81" s="167" t="n">
        <v>0.04</v>
      </c>
      <c r="I81" s="144" t="n">
        <v>46235</v>
      </c>
      <c r="J81" s="174" t="n">
        <v>828</v>
      </c>
      <c r="K81" s="124" t="inlineStr">
        <is>
          <t>BALÇOVA mağazasında UNLU MAMÜLLER kadrosu +2 kişi değiştirilirse etki simülasyonu</t>
        </is>
      </c>
      <c r="L81" s="124" t="inlineStr">
        <is>
          <t>Taslak</t>
        </is>
      </c>
      <c r="M81" s="124" t="inlineStr">
        <is>
          <t>Saha Etüdü Bekleniyor</t>
        </is>
      </c>
    </row>
    <row r="82" ht="15" customHeight="1" s="113">
      <c r="A82" s="124" t="inlineStr">
        <is>
          <t>S0081</t>
        </is>
      </c>
      <c r="B82" s="124" t="inlineStr">
        <is>
          <t>M009</t>
        </is>
      </c>
      <c r="C82" s="124" t="inlineStr">
        <is>
          <t>BALÇOVA</t>
        </is>
      </c>
      <c r="D82" s="124" t="inlineStr">
        <is>
          <t>ERTAN TEKİ</t>
        </is>
      </c>
      <c r="E82" s="124" t="inlineStr">
        <is>
          <t>U042</t>
        </is>
      </c>
      <c r="F82" s="124" t="inlineStr">
        <is>
          <t>ŞARKÜTERİ</t>
        </is>
      </c>
      <c r="G82" s="124" t="n">
        <v>2</v>
      </c>
      <c r="H82" s="167" t="n">
        <v>0.07000000000000001</v>
      </c>
      <c r="I82" s="144" t="n">
        <v>46235</v>
      </c>
      <c r="J82" s="174" t="n">
        <v>720</v>
      </c>
      <c r="K82" s="124" t="inlineStr">
        <is>
          <t>BALÇOVA mağazasında ŞARKÜTERİ kadrosu +2 kişi değiştirilirse etki simülasyonu</t>
        </is>
      </c>
      <c r="L82" s="124" t="inlineStr">
        <is>
          <t>Taslak</t>
        </is>
      </c>
      <c r="M82" s="124" t="inlineStr">
        <is>
          <t>Saha Etüdü Bekleniyor</t>
        </is>
      </c>
    </row>
    <row r="83" ht="15" customHeight="1" s="113">
      <c r="A83" s="124" t="inlineStr">
        <is>
          <t>S0082</t>
        </is>
      </c>
      <c r="B83" s="124" t="inlineStr">
        <is>
          <t>M010</t>
        </is>
      </c>
      <c r="C83" s="124" t="inlineStr">
        <is>
          <t>BAYRAKLI</t>
        </is>
      </c>
      <c r="D83" s="124" t="inlineStr">
        <is>
          <t>DERYA YARDIMCI</t>
        </is>
      </c>
      <c r="E83" s="124" t="inlineStr">
        <is>
          <t>U002</t>
        </is>
      </c>
      <c r="F83" s="124" t="inlineStr">
        <is>
          <t>BAKLİYAT</t>
        </is>
      </c>
      <c r="G83" s="124" t="n">
        <v>-1</v>
      </c>
      <c r="H83" s="167" t="n">
        <v>-0.01</v>
      </c>
      <c r="I83" s="144" t="n">
        <v>46235</v>
      </c>
      <c r="J83" s="174" t="n">
        <v>-369</v>
      </c>
      <c r="K83" s="124" t="inlineStr">
        <is>
          <t>BAYRAKLI mağazasında BAKLİYAT kadrosu -1 kişi değiştirilirse etki simülasyonu</t>
        </is>
      </c>
      <c r="L83" s="124" t="inlineStr">
        <is>
          <t>Taslak</t>
        </is>
      </c>
      <c r="M83" s="124" t="inlineStr">
        <is>
          <t>Saha Etüdü Bekleniyor</t>
        </is>
      </c>
    </row>
    <row r="84" ht="15" customHeight="1" s="113">
      <c r="A84" s="124" t="inlineStr">
        <is>
          <t>S0083</t>
        </is>
      </c>
      <c r="B84" s="124" t="inlineStr">
        <is>
          <t>M010</t>
        </is>
      </c>
      <c r="C84" s="124" t="inlineStr">
        <is>
          <t>BAYRAKLI</t>
        </is>
      </c>
      <c r="D84" s="124" t="inlineStr">
        <is>
          <t>DERYA YARDIMCI</t>
        </is>
      </c>
      <c r="E84" s="124" t="inlineStr">
        <is>
          <t>U013</t>
        </is>
      </c>
      <c r="F84" s="124" t="inlineStr">
        <is>
          <t>KASAP</t>
        </is>
      </c>
      <c r="G84" s="124" t="n">
        <v>1</v>
      </c>
      <c r="H84" s="167" t="n">
        <v>0.07000000000000001</v>
      </c>
      <c r="I84" s="144" t="n">
        <v>46235</v>
      </c>
      <c r="J84" s="174" t="n">
        <v>414</v>
      </c>
      <c r="K84" s="124" t="inlineStr">
        <is>
          <t>BAYRAKLI mağazasında KASAP kadrosu +1 kişi değiştirilirse etki simülasyonu</t>
        </is>
      </c>
      <c r="L84" s="124" t="inlineStr">
        <is>
          <t>Taslak</t>
        </is>
      </c>
      <c r="M84" s="124" t="inlineStr">
        <is>
          <t>Saha Etüdü Bekleniyor</t>
        </is>
      </c>
    </row>
    <row r="85" ht="15" customHeight="1" s="113">
      <c r="A85" s="124" t="inlineStr">
        <is>
          <t>S0084</t>
        </is>
      </c>
      <c r="B85" s="124" t="inlineStr">
        <is>
          <t>M010</t>
        </is>
      </c>
      <c r="C85" s="124" t="inlineStr">
        <is>
          <t>BAYRAKLI</t>
        </is>
      </c>
      <c r="D85" s="124" t="inlineStr">
        <is>
          <t>DERYA YARDIMCI</t>
        </is>
      </c>
      <c r="E85" s="124" t="inlineStr">
        <is>
          <t>U015</t>
        </is>
      </c>
      <c r="F85" s="124" t="inlineStr">
        <is>
          <t>KASİYER</t>
        </is>
      </c>
      <c r="G85" s="124" t="n">
        <v>-1</v>
      </c>
      <c r="H85" s="167" t="n">
        <v>0.05</v>
      </c>
      <c r="I85" s="144" t="n">
        <v>46235</v>
      </c>
      <c r="J85" s="174" t="n">
        <v>-387</v>
      </c>
      <c r="K85" s="124" t="inlineStr">
        <is>
          <t>BAYRAKLI mağazasında KASİYER kadrosu -1 kişi değiştirilirse etki simülasyonu</t>
        </is>
      </c>
      <c r="L85" s="124" t="inlineStr">
        <is>
          <t>Taslak</t>
        </is>
      </c>
      <c r="M85" s="124" t="inlineStr">
        <is>
          <t>Saha Etüdü Bekleniyor</t>
        </is>
      </c>
    </row>
    <row r="86" ht="15" customHeight="1" s="113">
      <c r="A86" s="124" t="inlineStr">
        <is>
          <t>S0085</t>
        </is>
      </c>
      <c r="B86" s="124" t="inlineStr">
        <is>
          <t>M010</t>
        </is>
      </c>
      <c r="C86" s="124" t="inlineStr">
        <is>
          <t>BAYRAKLI</t>
        </is>
      </c>
      <c r="D86" s="124" t="inlineStr">
        <is>
          <t>DERYA YARDIMCI</t>
        </is>
      </c>
      <c r="E86" s="124" t="inlineStr">
        <is>
          <t>U017</t>
        </is>
      </c>
      <c r="F86" s="124" t="inlineStr">
        <is>
          <t>MANAV</t>
        </is>
      </c>
      <c r="G86" s="124" t="n">
        <v>1</v>
      </c>
      <c r="H86" s="167" t="n">
        <v>0.04</v>
      </c>
      <c r="I86" s="144" t="n">
        <v>46235</v>
      </c>
      <c r="J86" s="174" t="n">
        <v>405</v>
      </c>
      <c r="K86" s="124" t="inlineStr">
        <is>
          <t>BAYRAKLI mağazasında MANAV kadrosu +1 kişi değiştirilirse etki simülasyonu</t>
        </is>
      </c>
      <c r="L86" s="124" t="inlineStr">
        <is>
          <t>Taslak</t>
        </is>
      </c>
      <c r="M86" s="124" t="inlineStr">
        <is>
          <t>Saha Etüdü Bekleniyor</t>
        </is>
      </c>
    </row>
    <row r="87" ht="15" customHeight="1" s="113">
      <c r="A87" s="124" t="inlineStr">
        <is>
          <t>S0086</t>
        </is>
      </c>
      <c r="B87" s="124" t="inlineStr">
        <is>
          <t>M010</t>
        </is>
      </c>
      <c r="C87" s="124" t="inlineStr">
        <is>
          <t>BAYRAKLI</t>
        </is>
      </c>
      <c r="D87" s="124" t="inlineStr">
        <is>
          <t>DERYA YARDIMCI</t>
        </is>
      </c>
      <c r="E87" s="124" t="inlineStr">
        <is>
          <t>U023</t>
        </is>
      </c>
      <c r="F87" s="124" t="inlineStr">
        <is>
          <t>ONLİNE TOPLAYICI</t>
        </is>
      </c>
      <c r="G87" s="124" t="n">
        <v>1</v>
      </c>
      <c r="H87" s="167" t="n">
        <v>-0.01</v>
      </c>
      <c r="I87" s="144" t="n">
        <v>46235</v>
      </c>
      <c r="J87" s="174" t="n">
        <v>387</v>
      </c>
      <c r="K87" s="124" t="inlineStr">
        <is>
          <t>BAYRAKLI mağazasında ONLİNE TOPLAYICI kadrosu +1 kişi değiştirilirse etki simülasyonu</t>
        </is>
      </c>
      <c r="L87" s="124" t="inlineStr">
        <is>
          <t>Taslak</t>
        </is>
      </c>
      <c r="M87" s="124" t="inlineStr">
        <is>
          <t>Saha Etüdü Bekleniyor</t>
        </is>
      </c>
    </row>
    <row r="88" ht="15" customHeight="1" s="113">
      <c r="A88" s="124" t="inlineStr">
        <is>
          <t>S0087</t>
        </is>
      </c>
      <c r="B88" s="124" t="inlineStr">
        <is>
          <t>M010</t>
        </is>
      </c>
      <c r="C88" s="124" t="inlineStr">
        <is>
          <t>BAYRAKLI</t>
        </is>
      </c>
      <c r="D88" s="124" t="inlineStr">
        <is>
          <t>DERYA YARDIMCI</t>
        </is>
      </c>
      <c r="E88" s="124" t="inlineStr">
        <is>
          <t>U024</t>
        </is>
      </c>
      <c r="F88" s="124" t="inlineStr">
        <is>
          <t>ONLİNE ŞOFÖR</t>
        </is>
      </c>
      <c r="G88" s="124" t="n">
        <v>0</v>
      </c>
      <c r="H88" s="167" t="n">
        <v>0.03</v>
      </c>
      <c r="I88" s="144" t="n">
        <v>46235</v>
      </c>
      <c r="J88" s="174" t="n">
        <v>0</v>
      </c>
      <c r="K88" s="124" t="inlineStr">
        <is>
          <t>BAYRAKLI mağazasında ONLİNE ŞOFÖR kadrosu +0 kişi değiştirilirse etki simülasyonu</t>
        </is>
      </c>
      <c r="L88" s="124" t="inlineStr">
        <is>
          <t>Taslak</t>
        </is>
      </c>
      <c r="M88" s="124" t="inlineStr">
        <is>
          <t>Saha Etüdü Bekleniyor</t>
        </is>
      </c>
    </row>
    <row r="89" ht="15" customHeight="1" s="113">
      <c r="A89" s="124" t="inlineStr">
        <is>
          <t>S0088</t>
        </is>
      </c>
      <c r="B89" s="124" t="inlineStr">
        <is>
          <t>M010</t>
        </is>
      </c>
      <c r="C89" s="124" t="inlineStr">
        <is>
          <t>BAYRAKLI</t>
        </is>
      </c>
      <c r="D89" s="124" t="inlineStr">
        <is>
          <t>DERYA YARDIMCI</t>
        </is>
      </c>
      <c r="E89" s="124" t="inlineStr">
        <is>
          <t>U026</t>
        </is>
      </c>
      <c r="F89" s="124" t="inlineStr">
        <is>
          <t>REYON GÖREVLİSİ</t>
        </is>
      </c>
      <c r="G89" s="124" t="n">
        <v>0</v>
      </c>
      <c r="H89" s="167" t="n">
        <v>0.01</v>
      </c>
      <c r="I89" s="144" t="n">
        <v>46235</v>
      </c>
      <c r="J89" s="174" t="n">
        <v>0</v>
      </c>
      <c r="K89" s="124" t="inlineStr">
        <is>
          <t>BAYRAKLI mağazasında REYON GÖREVLİSİ kadrosu +0 kişi değiştirilirse etki simülasyonu</t>
        </is>
      </c>
      <c r="L89" s="124" t="inlineStr">
        <is>
          <t>Taslak</t>
        </is>
      </c>
      <c r="M89" s="124" t="inlineStr">
        <is>
          <t>Saha Etüdü Bekleniyor</t>
        </is>
      </c>
    </row>
    <row r="90" ht="15" customHeight="1" s="113">
      <c r="A90" s="124" t="inlineStr">
        <is>
          <t>S0089</t>
        </is>
      </c>
      <c r="B90" s="124" t="inlineStr">
        <is>
          <t>M010</t>
        </is>
      </c>
      <c r="C90" s="124" t="inlineStr">
        <is>
          <t>BAYRAKLI</t>
        </is>
      </c>
      <c r="D90" s="124" t="inlineStr">
        <is>
          <t>DERYA YARDIMCI</t>
        </is>
      </c>
      <c r="E90" s="124" t="inlineStr">
        <is>
          <t>U034</t>
        </is>
      </c>
      <c r="F90" s="124" t="inlineStr">
        <is>
          <t>UNLU MAMÜLLER</t>
        </is>
      </c>
      <c r="G90" s="124" t="n">
        <v>0</v>
      </c>
      <c r="H90" s="167" t="n">
        <v>0.06</v>
      </c>
      <c r="I90" s="144" t="n">
        <v>46235</v>
      </c>
      <c r="J90" s="174" t="n">
        <v>0</v>
      </c>
      <c r="K90" s="124" t="inlineStr">
        <is>
          <t>BAYRAKLI mağazasında UNLU MAMÜLLER kadrosu +0 kişi değiştirilirse etki simülasyonu</t>
        </is>
      </c>
      <c r="L90" s="124" t="inlineStr">
        <is>
          <t>Taslak</t>
        </is>
      </c>
      <c r="M90" s="124" t="inlineStr">
        <is>
          <t>Saha Etüdü Bekleniyor</t>
        </is>
      </c>
    </row>
    <row r="91" ht="15" customHeight="1" s="113">
      <c r="A91" s="124" t="inlineStr">
        <is>
          <t>S0090</t>
        </is>
      </c>
      <c r="B91" s="124" t="inlineStr">
        <is>
          <t>M010</t>
        </is>
      </c>
      <c r="C91" s="124" t="inlineStr">
        <is>
          <t>BAYRAKLI</t>
        </is>
      </c>
      <c r="D91" s="124" t="inlineStr">
        <is>
          <t>DERYA YARDIMCI</t>
        </is>
      </c>
      <c r="E91" s="124" t="inlineStr">
        <is>
          <t>U042</t>
        </is>
      </c>
      <c r="F91" s="124" t="inlineStr">
        <is>
          <t>ŞARKÜTERİ</t>
        </is>
      </c>
      <c r="G91" s="124" t="n">
        <v>-1</v>
      </c>
      <c r="H91" s="167" t="n">
        <v>0</v>
      </c>
      <c r="I91" s="144" t="n">
        <v>46235</v>
      </c>
      <c r="J91" s="174" t="n">
        <v>-369</v>
      </c>
      <c r="K91" s="124" t="inlineStr">
        <is>
          <t>BAYRAKLI mağazasında ŞARKÜTERİ kadrosu -1 kişi değiştirilirse etki simülasyonu</t>
        </is>
      </c>
      <c r="L91" s="124" t="inlineStr">
        <is>
          <t>Taslak</t>
        </is>
      </c>
      <c r="M91" s="124" t="inlineStr">
        <is>
          <t>Saha Etüdü Bekleniyor</t>
        </is>
      </c>
    </row>
    <row r="92" ht="15" customHeight="1" s="113">
      <c r="A92" s="124" t="inlineStr">
        <is>
          <t>S0091</t>
        </is>
      </c>
      <c r="B92" s="124" t="inlineStr">
        <is>
          <t>M011</t>
        </is>
      </c>
      <c r="C92" s="124" t="inlineStr">
        <is>
          <t>BOZYAKA</t>
        </is>
      </c>
      <c r="D92" s="124" t="inlineStr">
        <is>
          <t>ERTAN TEKİ</t>
        </is>
      </c>
      <c r="E92" s="124" t="inlineStr">
        <is>
          <t>U002</t>
        </is>
      </c>
      <c r="F92" s="124" t="inlineStr">
        <is>
          <t>BAKLİYAT</t>
        </is>
      </c>
      <c r="G92" s="124" t="n">
        <v>2</v>
      </c>
      <c r="H92" s="167" t="n">
        <v>0</v>
      </c>
      <c r="I92" s="144" t="n">
        <v>46235</v>
      </c>
      <c r="J92" s="174" t="n">
        <v>828</v>
      </c>
      <c r="K92" s="124" t="inlineStr">
        <is>
          <t>BOZYAKA mağazasında BAKLİYAT kadrosu +2 kişi değiştirilirse etki simülasyonu</t>
        </is>
      </c>
      <c r="L92" s="124" t="inlineStr">
        <is>
          <t>Taslak</t>
        </is>
      </c>
      <c r="M92" s="124" t="inlineStr">
        <is>
          <t>Saha Etüdü Bekleniyor</t>
        </is>
      </c>
    </row>
    <row r="93" ht="15" customHeight="1" s="113">
      <c r="A93" s="124" t="inlineStr">
        <is>
          <t>S0092</t>
        </is>
      </c>
      <c r="B93" s="124" t="inlineStr">
        <is>
          <t>M011</t>
        </is>
      </c>
      <c r="C93" s="124" t="inlineStr">
        <is>
          <t>BOZYAKA</t>
        </is>
      </c>
      <c r="D93" s="124" t="inlineStr">
        <is>
          <t>ERTAN TEKİ</t>
        </is>
      </c>
      <c r="E93" s="124" t="inlineStr">
        <is>
          <t>U013</t>
        </is>
      </c>
      <c r="F93" s="124" t="inlineStr">
        <is>
          <t>KASAP</t>
        </is>
      </c>
      <c r="G93" s="124" t="n">
        <v>0</v>
      </c>
      <c r="H93" s="167" t="n">
        <v>0.03</v>
      </c>
      <c r="I93" s="144" t="n">
        <v>46235</v>
      </c>
      <c r="J93" s="174" t="n">
        <v>0</v>
      </c>
      <c r="K93" s="124" t="inlineStr">
        <is>
          <t>BOZYAKA mağazasında KASAP kadrosu +0 kişi değiştirilirse etki simülasyonu</t>
        </is>
      </c>
      <c r="L93" s="124" t="inlineStr">
        <is>
          <t>Taslak</t>
        </is>
      </c>
      <c r="M93" s="124" t="inlineStr">
        <is>
          <t>Saha Etüdü Bekleniyor</t>
        </is>
      </c>
    </row>
    <row r="94" ht="15" customHeight="1" s="113">
      <c r="A94" s="124" t="inlineStr">
        <is>
          <t>S0093</t>
        </is>
      </c>
      <c r="B94" s="124" t="inlineStr">
        <is>
          <t>M011</t>
        </is>
      </c>
      <c r="C94" s="124" t="inlineStr">
        <is>
          <t>BOZYAKA</t>
        </is>
      </c>
      <c r="D94" s="124" t="inlineStr">
        <is>
          <t>ERTAN TEKİ</t>
        </is>
      </c>
      <c r="E94" s="124" t="inlineStr">
        <is>
          <t>U015</t>
        </is>
      </c>
      <c r="F94" s="124" t="inlineStr">
        <is>
          <t>KASİYER</t>
        </is>
      </c>
      <c r="G94" s="124" t="n">
        <v>0</v>
      </c>
      <c r="H94" s="167" t="n">
        <v>0.02</v>
      </c>
      <c r="I94" s="144" t="n">
        <v>46235</v>
      </c>
      <c r="J94" s="174" t="n">
        <v>0</v>
      </c>
      <c r="K94" s="124" t="inlineStr">
        <is>
          <t>BOZYAKA mağazasında KASİYER kadrosu +0 kişi değiştirilirse etki simülasyonu</t>
        </is>
      </c>
      <c r="L94" s="124" t="inlineStr">
        <is>
          <t>Taslak</t>
        </is>
      </c>
      <c r="M94" s="124" t="inlineStr">
        <is>
          <t>Saha Etüdü Bekleniyor</t>
        </is>
      </c>
    </row>
    <row r="95" ht="15" customHeight="1" s="113">
      <c r="A95" s="124" t="inlineStr">
        <is>
          <t>S0094</t>
        </is>
      </c>
      <c r="B95" s="124" t="inlineStr">
        <is>
          <t>M011</t>
        </is>
      </c>
      <c r="C95" s="124" t="inlineStr">
        <is>
          <t>BOZYAKA</t>
        </is>
      </c>
      <c r="D95" s="124" t="inlineStr">
        <is>
          <t>ERTAN TEKİ</t>
        </is>
      </c>
      <c r="E95" s="124" t="inlineStr">
        <is>
          <t>U017</t>
        </is>
      </c>
      <c r="F95" s="124" t="inlineStr">
        <is>
          <t>MANAV</t>
        </is>
      </c>
      <c r="G95" s="124" t="n">
        <v>2</v>
      </c>
      <c r="H95" s="167" t="n">
        <v>-0.02</v>
      </c>
      <c r="I95" s="144" t="n">
        <v>46235</v>
      </c>
      <c r="J95" s="174" t="n">
        <v>774</v>
      </c>
      <c r="K95" s="124" t="inlineStr">
        <is>
          <t>BOZYAKA mağazasında MANAV kadrosu +2 kişi değiştirilirse etki simülasyonu</t>
        </is>
      </c>
      <c r="L95" s="124" t="inlineStr">
        <is>
          <t>Taslak</t>
        </is>
      </c>
      <c r="M95" s="124" t="inlineStr">
        <is>
          <t>Saha Etüdü Bekleniyor</t>
        </is>
      </c>
    </row>
    <row r="96" ht="15" customHeight="1" s="113">
      <c r="A96" s="124" t="inlineStr">
        <is>
          <t>S0095</t>
        </is>
      </c>
      <c r="B96" s="124" t="inlineStr">
        <is>
          <t>M011</t>
        </is>
      </c>
      <c r="C96" s="124" t="inlineStr">
        <is>
          <t>BOZYAKA</t>
        </is>
      </c>
      <c r="D96" s="124" t="inlineStr">
        <is>
          <t>ERTAN TEKİ</t>
        </is>
      </c>
      <c r="E96" s="124" t="inlineStr">
        <is>
          <t>U023</t>
        </is>
      </c>
      <c r="F96" s="124" t="inlineStr">
        <is>
          <t>ONLİNE TOPLAYICI</t>
        </is>
      </c>
      <c r="G96" s="124" t="n">
        <v>-1</v>
      </c>
      <c r="H96" s="167" t="n">
        <v>-0.01</v>
      </c>
      <c r="I96" s="144" t="n">
        <v>46235</v>
      </c>
      <c r="J96" s="174" t="n">
        <v>-360</v>
      </c>
      <c r="K96" s="124" t="inlineStr">
        <is>
          <t>BOZYAKA mağazasında ONLİNE TOPLAYICI kadrosu -1 kişi değiştirilirse etki simülasyonu</t>
        </is>
      </c>
      <c r="L96" s="124" t="inlineStr">
        <is>
          <t>Taslak</t>
        </is>
      </c>
      <c r="M96" s="124" t="inlineStr">
        <is>
          <t>Saha Etüdü Bekleniyor</t>
        </is>
      </c>
    </row>
    <row r="97" ht="15" customHeight="1" s="113">
      <c r="A97" s="124" t="inlineStr">
        <is>
          <t>S0096</t>
        </is>
      </c>
      <c r="B97" s="124" t="inlineStr">
        <is>
          <t>M011</t>
        </is>
      </c>
      <c r="C97" s="124" t="inlineStr">
        <is>
          <t>BOZYAKA</t>
        </is>
      </c>
      <c r="D97" s="124" t="inlineStr">
        <is>
          <t>ERTAN TEKİ</t>
        </is>
      </c>
      <c r="E97" s="124" t="inlineStr">
        <is>
          <t>U024</t>
        </is>
      </c>
      <c r="F97" s="124" t="inlineStr">
        <is>
          <t>ONLİNE ŞOFÖR</t>
        </is>
      </c>
      <c r="G97" s="124" t="n">
        <v>1</v>
      </c>
      <c r="H97" s="167" t="n">
        <v>0.06</v>
      </c>
      <c r="I97" s="144" t="n">
        <v>46235</v>
      </c>
      <c r="J97" s="174" t="n">
        <v>387</v>
      </c>
      <c r="K97" s="124" t="inlineStr">
        <is>
          <t>BOZYAKA mağazasında ONLİNE ŞOFÖR kadrosu +1 kişi değiştirilirse etki simülasyonu</t>
        </is>
      </c>
      <c r="L97" s="124" t="inlineStr">
        <is>
          <t>Taslak</t>
        </is>
      </c>
      <c r="M97" s="124" t="inlineStr">
        <is>
          <t>Saha Etüdü Bekleniyor</t>
        </is>
      </c>
    </row>
    <row r="98" ht="15" customHeight="1" s="113">
      <c r="A98" s="124" t="inlineStr">
        <is>
          <t>S0097</t>
        </is>
      </c>
      <c r="B98" s="124" t="inlineStr">
        <is>
          <t>M011</t>
        </is>
      </c>
      <c r="C98" s="124" t="inlineStr">
        <is>
          <t>BOZYAKA</t>
        </is>
      </c>
      <c r="D98" s="124" t="inlineStr">
        <is>
          <t>ERTAN TEKİ</t>
        </is>
      </c>
      <c r="E98" s="124" t="inlineStr">
        <is>
          <t>U026</t>
        </is>
      </c>
      <c r="F98" s="124" t="inlineStr">
        <is>
          <t>REYON GÖREVLİSİ</t>
        </is>
      </c>
      <c r="G98" s="124" t="n">
        <v>1</v>
      </c>
      <c r="H98" s="167" t="n">
        <v>0.02</v>
      </c>
      <c r="I98" s="144" t="n">
        <v>46235</v>
      </c>
      <c r="J98" s="174" t="n">
        <v>369</v>
      </c>
      <c r="K98" s="124" t="inlineStr">
        <is>
          <t>BOZYAKA mağazasında REYON GÖREVLİSİ kadrosu +1 kişi değiştirilirse etki simülasyonu</t>
        </is>
      </c>
      <c r="L98" s="124" t="inlineStr">
        <is>
          <t>Taslak</t>
        </is>
      </c>
      <c r="M98" s="124" t="inlineStr">
        <is>
          <t>Saha Etüdü Bekleniyor</t>
        </is>
      </c>
    </row>
    <row r="99" ht="15" customHeight="1" s="113">
      <c r="A99" s="124" t="inlineStr">
        <is>
          <t>S0098</t>
        </is>
      </c>
      <c r="B99" s="124" t="inlineStr">
        <is>
          <t>M011</t>
        </is>
      </c>
      <c r="C99" s="124" t="inlineStr">
        <is>
          <t>BOZYAKA</t>
        </is>
      </c>
      <c r="D99" s="124" t="inlineStr">
        <is>
          <t>ERTAN TEKİ</t>
        </is>
      </c>
      <c r="E99" s="124" t="inlineStr">
        <is>
          <t>U034</t>
        </is>
      </c>
      <c r="F99" s="124" t="inlineStr">
        <is>
          <t>UNLU MAMÜLLER</t>
        </is>
      </c>
      <c r="G99" s="124" t="n">
        <v>0</v>
      </c>
      <c r="H99" s="167" t="n">
        <v>0</v>
      </c>
      <c r="I99" s="144" t="n">
        <v>46235</v>
      </c>
      <c r="J99" s="174" t="n">
        <v>0</v>
      </c>
      <c r="K99" s="124" t="inlineStr">
        <is>
          <t>BOZYAKA mağazasında UNLU MAMÜLLER kadrosu +0 kişi değiştirilirse etki simülasyonu</t>
        </is>
      </c>
      <c r="L99" s="124" t="inlineStr">
        <is>
          <t>Taslak</t>
        </is>
      </c>
      <c r="M99" s="124" t="inlineStr">
        <is>
          <t>Saha Etüdü Bekleniyor</t>
        </is>
      </c>
    </row>
    <row r="100" ht="15" customHeight="1" s="113">
      <c r="A100" s="124" t="inlineStr">
        <is>
          <t>S0099</t>
        </is>
      </c>
      <c r="B100" s="124" t="inlineStr">
        <is>
          <t>M011</t>
        </is>
      </c>
      <c r="C100" s="124" t="inlineStr">
        <is>
          <t>BOZYAKA</t>
        </is>
      </c>
      <c r="D100" s="124" t="inlineStr">
        <is>
          <t>ERTAN TEKİ</t>
        </is>
      </c>
      <c r="E100" s="124" t="inlineStr">
        <is>
          <t>U042</t>
        </is>
      </c>
      <c r="F100" s="124" t="inlineStr">
        <is>
          <t>ŞARKÜTERİ</t>
        </is>
      </c>
      <c r="G100" s="124" t="n">
        <v>1</v>
      </c>
      <c r="H100" s="167" t="n">
        <v>-0.01</v>
      </c>
      <c r="I100" s="144" t="n">
        <v>46235</v>
      </c>
      <c r="J100" s="174" t="n">
        <v>387</v>
      </c>
      <c r="K100" s="124" t="inlineStr">
        <is>
          <t>BOZYAKA mağazasında ŞARKÜTERİ kadrosu +1 kişi değiştirilirse etki simülasyonu</t>
        </is>
      </c>
      <c r="L100" s="124" t="inlineStr">
        <is>
          <t>Taslak</t>
        </is>
      </c>
      <c r="M100" s="124" t="inlineStr">
        <is>
          <t>Saha Etüdü Bekleniyor</t>
        </is>
      </c>
    </row>
    <row r="101" ht="15" customHeight="1" s="113">
      <c r="A101" s="124" t="inlineStr">
        <is>
          <t>S0100</t>
        </is>
      </c>
      <c r="B101" s="124" t="inlineStr">
        <is>
          <t>M012</t>
        </is>
      </c>
      <c r="C101" s="124" t="inlineStr">
        <is>
          <t xml:space="preserve">BUCA </t>
        </is>
      </c>
      <c r="D101" s="124" t="inlineStr">
        <is>
          <t>DERYA YARDIMCI</t>
        </is>
      </c>
      <c r="E101" s="124" t="inlineStr">
        <is>
          <t>U002</t>
        </is>
      </c>
      <c r="F101" s="124" t="inlineStr">
        <is>
          <t>BAKLİYAT</t>
        </is>
      </c>
      <c r="G101" s="124" t="n">
        <v>1</v>
      </c>
      <c r="H101" s="167" t="n">
        <v>0.03</v>
      </c>
      <c r="I101" s="144" t="n">
        <v>46235</v>
      </c>
      <c r="J101" s="174" t="n">
        <v>387</v>
      </c>
      <c r="K101" s="124" t="inlineStr">
        <is>
          <t>BUCA mağazasında BAKLİYAT kadrosu +1 kişi değiştirilirse etki simülasyonu</t>
        </is>
      </c>
      <c r="L101" s="124" t="inlineStr">
        <is>
          <t>Taslak</t>
        </is>
      </c>
      <c r="M101" s="124" t="inlineStr">
        <is>
          <t>Saha Etüdü Bekleniyor</t>
        </is>
      </c>
    </row>
    <row r="102" ht="15" customHeight="1" s="113">
      <c r="A102" s="124" t="inlineStr">
        <is>
          <t>S0101</t>
        </is>
      </c>
      <c r="B102" s="124" t="inlineStr">
        <is>
          <t>M012</t>
        </is>
      </c>
      <c r="C102" s="124" t="inlineStr">
        <is>
          <t xml:space="preserve">BUCA </t>
        </is>
      </c>
      <c r="D102" s="124" t="inlineStr">
        <is>
          <t>DERYA YARDIMCI</t>
        </is>
      </c>
      <c r="E102" s="124" t="inlineStr">
        <is>
          <t>U013</t>
        </is>
      </c>
      <c r="F102" s="124" t="inlineStr">
        <is>
          <t>KASAP</t>
        </is>
      </c>
      <c r="G102" s="124" t="n">
        <v>1</v>
      </c>
      <c r="H102" s="167" t="n">
        <v>0.06</v>
      </c>
      <c r="I102" s="144" t="n">
        <v>46235</v>
      </c>
      <c r="J102" s="174" t="n">
        <v>414</v>
      </c>
      <c r="K102" s="124" t="inlineStr">
        <is>
          <t>BUCA mağazasında KASAP kadrosu +1 kişi değiştirilirse etki simülasyonu</t>
        </is>
      </c>
      <c r="L102" s="124" t="inlineStr">
        <is>
          <t>Taslak</t>
        </is>
      </c>
      <c r="M102" s="124" t="inlineStr">
        <is>
          <t>Saha Etüdü Bekleniyor</t>
        </is>
      </c>
    </row>
    <row r="103" ht="15" customHeight="1" s="113">
      <c r="A103" s="124" t="inlineStr">
        <is>
          <t>S0102</t>
        </is>
      </c>
      <c r="B103" s="124" t="inlineStr">
        <is>
          <t>M012</t>
        </is>
      </c>
      <c r="C103" s="124" t="inlineStr">
        <is>
          <t xml:space="preserve">BUCA </t>
        </is>
      </c>
      <c r="D103" s="124" t="inlineStr">
        <is>
          <t>DERYA YARDIMCI</t>
        </is>
      </c>
      <c r="E103" s="124" t="inlineStr">
        <is>
          <t>U015</t>
        </is>
      </c>
      <c r="F103" s="124" t="inlineStr">
        <is>
          <t>KASİYER</t>
        </is>
      </c>
      <c r="G103" s="124" t="n">
        <v>-1</v>
      </c>
      <c r="H103" s="167" t="n">
        <v>0.04</v>
      </c>
      <c r="I103" s="144" t="n">
        <v>46235</v>
      </c>
      <c r="J103" s="174" t="n">
        <v>-387</v>
      </c>
      <c r="K103" s="124" t="inlineStr">
        <is>
          <t>BUCA mağazasında KASİYER kadrosu -1 kişi değiştirilirse etki simülasyonu</t>
        </is>
      </c>
      <c r="L103" s="124" t="inlineStr">
        <is>
          <t>Taslak</t>
        </is>
      </c>
      <c r="M103" s="124" t="inlineStr">
        <is>
          <t>Saha Etüdü Bekleniyor</t>
        </is>
      </c>
    </row>
    <row r="104" ht="15" customHeight="1" s="113">
      <c r="A104" s="124" t="inlineStr">
        <is>
          <t>S0103</t>
        </is>
      </c>
      <c r="B104" s="124" t="inlineStr">
        <is>
          <t>M012</t>
        </is>
      </c>
      <c r="C104" s="124" t="inlineStr">
        <is>
          <t xml:space="preserve">BUCA </t>
        </is>
      </c>
      <c r="D104" s="124" t="inlineStr">
        <is>
          <t>DERYA YARDIMCI</t>
        </is>
      </c>
      <c r="E104" s="124" t="inlineStr">
        <is>
          <t>U017</t>
        </is>
      </c>
      <c r="F104" s="124" t="inlineStr">
        <is>
          <t>MANAV</t>
        </is>
      </c>
      <c r="G104" s="124" t="n">
        <v>2</v>
      </c>
      <c r="H104" s="167" t="n">
        <v>-0.01</v>
      </c>
      <c r="I104" s="144" t="n">
        <v>46235</v>
      </c>
      <c r="J104" s="174" t="n">
        <v>720</v>
      </c>
      <c r="K104" s="124" t="inlineStr">
        <is>
          <t>BUCA mağazasında MANAV kadrosu +2 kişi değiştirilirse etki simülasyonu</t>
        </is>
      </c>
      <c r="L104" s="124" t="inlineStr">
        <is>
          <t>Taslak</t>
        </is>
      </c>
      <c r="M104" s="124" t="inlineStr">
        <is>
          <t>Saha Etüdü Bekleniyor</t>
        </is>
      </c>
    </row>
    <row r="105" ht="15" customHeight="1" s="113">
      <c r="A105" s="124" t="inlineStr">
        <is>
          <t>S0104</t>
        </is>
      </c>
      <c r="B105" s="124" t="inlineStr">
        <is>
          <t>M012</t>
        </is>
      </c>
      <c r="C105" s="124" t="inlineStr">
        <is>
          <t xml:space="preserve">BUCA </t>
        </is>
      </c>
      <c r="D105" s="124" t="inlineStr">
        <is>
          <t>DERYA YARDIMCI</t>
        </is>
      </c>
      <c r="E105" s="124" t="inlineStr">
        <is>
          <t>U023</t>
        </is>
      </c>
      <c r="F105" s="124" t="inlineStr">
        <is>
          <t>ONLİNE TOPLAYICI</t>
        </is>
      </c>
      <c r="G105" s="124" t="n">
        <v>1</v>
      </c>
      <c r="H105" s="167" t="n">
        <v>0.07000000000000001</v>
      </c>
      <c r="I105" s="144" t="n">
        <v>46235</v>
      </c>
      <c r="J105" s="174" t="n">
        <v>360</v>
      </c>
      <c r="K105" s="124" t="inlineStr">
        <is>
          <t>BUCA mağazasında ONLİNE TOPLAYICI kadrosu +1 kişi değiştirilirse etki simülasyonu</t>
        </is>
      </c>
      <c r="L105" s="124" t="inlineStr">
        <is>
          <t>Taslak</t>
        </is>
      </c>
      <c r="M105" s="124" t="inlineStr">
        <is>
          <t>Saha Etüdü Bekleniyor</t>
        </is>
      </c>
    </row>
    <row r="106" ht="15" customHeight="1" s="113">
      <c r="A106" s="124" t="inlineStr">
        <is>
          <t>S0105</t>
        </is>
      </c>
      <c r="B106" s="124" t="inlineStr">
        <is>
          <t>M012</t>
        </is>
      </c>
      <c r="C106" s="124" t="inlineStr">
        <is>
          <t xml:space="preserve">BUCA </t>
        </is>
      </c>
      <c r="D106" s="124" t="inlineStr">
        <is>
          <t>DERYA YARDIMCI</t>
        </is>
      </c>
      <c r="E106" s="124" t="inlineStr">
        <is>
          <t>U024</t>
        </is>
      </c>
      <c r="F106" s="124" t="inlineStr">
        <is>
          <t>ONLİNE ŞOFÖR</t>
        </is>
      </c>
      <c r="G106" s="124" t="n">
        <v>0</v>
      </c>
      <c r="H106" s="167" t="n">
        <v>0</v>
      </c>
      <c r="I106" s="144" t="n">
        <v>46235</v>
      </c>
      <c r="J106" s="174" t="n">
        <v>0</v>
      </c>
      <c r="K106" s="124" t="inlineStr">
        <is>
          <t>BUCA mağazasında ONLİNE ŞOFÖR kadrosu +0 kişi değiştirilirse etki simülasyonu</t>
        </is>
      </c>
      <c r="L106" s="124" t="inlineStr">
        <is>
          <t>Taslak</t>
        </is>
      </c>
      <c r="M106" s="124" t="inlineStr">
        <is>
          <t>Saha Etüdü Bekleniyor</t>
        </is>
      </c>
    </row>
    <row r="107" ht="15" customHeight="1" s="113">
      <c r="A107" s="124" t="inlineStr">
        <is>
          <t>S0106</t>
        </is>
      </c>
      <c r="B107" s="124" t="inlineStr">
        <is>
          <t>M012</t>
        </is>
      </c>
      <c r="C107" s="124" t="inlineStr">
        <is>
          <t xml:space="preserve">BUCA </t>
        </is>
      </c>
      <c r="D107" s="124" t="inlineStr">
        <is>
          <t>DERYA YARDIMCI</t>
        </is>
      </c>
      <c r="E107" s="124" t="inlineStr">
        <is>
          <t>U026</t>
        </is>
      </c>
      <c r="F107" s="124" t="inlineStr">
        <is>
          <t>REYON GÖREVLİSİ</t>
        </is>
      </c>
      <c r="G107" s="124" t="n">
        <v>2</v>
      </c>
      <c r="H107" s="167" t="n">
        <v>-0.03</v>
      </c>
      <c r="I107" s="144" t="n">
        <v>46235</v>
      </c>
      <c r="J107" s="174" t="n">
        <v>738</v>
      </c>
      <c r="K107" s="124" t="inlineStr">
        <is>
          <t>BUCA mağazasında REYON GÖREVLİSİ kadrosu +2 kişi değiştirilirse etki simülasyonu</t>
        </is>
      </c>
      <c r="L107" s="124" t="inlineStr">
        <is>
          <t>Taslak</t>
        </is>
      </c>
      <c r="M107" s="124" t="inlineStr">
        <is>
          <t>Saha Etüdü Bekleniyor</t>
        </is>
      </c>
    </row>
    <row r="108" ht="15" customHeight="1" s="113">
      <c r="A108" s="124" t="inlineStr">
        <is>
          <t>S0107</t>
        </is>
      </c>
      <c r="B108" s="124" t="inlineStr">
        <is>
          <t>M012</t>
        </is>
      </c>
      <c r="C108" s="124" t="inlineStr">
        <is>
          <t xml:space="preserve">BUCA </t>
        </is>
      </c>
      <c r="D108" s="124" t="inlineStr">
        <is>
          <t>DERYA YARDIMCI</t>
        </is>
      </c>
      <c r="E108" s="124" t="inlineStr">
        <is>
          <t>U034</t>
        </is>
      </c>
      <c r="F108" s="124" t="inlineStr">
        <is>
          <t>UNLU MAMÜLLER</t>
        </is>
      </c>
      <c r="G108" s="124" t="n">
        <v>-1</v>
      </c>
      <c r="H108" s="167" t="n">
        <v>-0.03</v>
      </c>
      <c r="I108" s="144" t="n">
        <v>46235</v>
      </c>
      <c r="J108" s="174" t="n">
        <v>-387</v>
      </c>
      <c r="K108" s="124" t="inlineStr">
        <is>
          <t>BUCA mağazasında UNLU MAMÜLLER kadrosu -1 kişi değiştirilirse etki simülasyonu</t>
        </is>
      </c>
      <c r="L108" s="124" t="inlineStr">
        <is>
          <t>Taslak</t>
        </is>
      </c>
      <c r="M108" s="124" t="inlineStr">
        <is>
          <t>Saha Etüdü Bekleniyor</t>
        </is>
      </c>
    </row>
    <row r="109" ht="15" customHeight="1" s="113">
      <c r="A109" s="124" t="inlineStr">
        <is>
          <t>S0108</t>
        </is>
      </c>
      <c r="B109" s="124" t="inlineStr">
        <is>
          <t>M012</t>
        </is>
      </c>
      <c r="C109" s="124" t="inlineStr">
        <is>
          <t xml:space="preserve">BUCA </t>
        </is>
      </c>
      <c r="D109" s="124" t="inlineStr">
        <is>
          <t>DERYA YARDIMCI</t>
        </is>
      </c>
      <c r="E109" s="124" t="inlineStr">
        <is>
          <t>U042</t>
        </is>
      </c>
      <c r="F109" s="124" t="inlineStr">
        <is>
          <t>ŞARKÜTERİ</t>
        </is>
      </c>
      <c r="G109" s="124" t="n">
        <v>-1</v>
      </c>
      <c r="H109" s="167" t="n">
        <v>0.04</v>
      </c>
      <c r="I109" s="144" t="n">
        <v>46235</v>
      </c>
      <c r="J109" s="174" t="n">
        <v>-360</v>
      </c>
      <c r="K109" s="124" t="inlineStr">
        <is>
          <t>BUCA mağazasında ŞARKÜTERİ kadrosu -1 kişi değiştirilirse etki simülasyonu</t>
        </is>
      </c>
      <c r="L109" s="124" t="inlineStr">
        <is>
          <t>Taslak</t>
        </is>
      </c>
      <c r="M109" s="124" t="inlineStr">
        <is>
          <t>Saha Etüdü Bekleniyor</t>
        </is>
      </c>
    </row>
    <row r="110" ht="15" customHeight="1" s="113">
      <c r="A110" s="124" t="inlineStr">
        <is>
          <t>S0109</t>
        </is>
      </c>
      <c r="B110" s="124" t="inlineStr">
        <is>
          <t>M013</t>
        </is>
      </c>
      <c r="C110" s="124" t="inlineStr">
        <is>
          <t>DEDEBAŞI</t>
        </is>
      </c>
      <c r="D110" s="124" t="inlineStr">
        <is>
          <t>DERYA YARDIMCI</t>
        </is>
      </c>
      <c r="E110" s="124" t="inlineStr">
        <is>
          <t>U002</t>
        </is>
      </c>
      <c r="F110" s="124" t="inlineStr">
        <is>
          <t>BAKLİYAT</t>
        </is>
      </c>
      <c r="G110" s="124" t="n">
        <v>1</v>
      </c>
      <c r="H110" s="167" t="n">
        <v>0.04</v>
      </c>
      <c r="I110" s="144" t="n">
        <v>46235</v>
      </c>
      <c r="J110" s="174" t="n">
        <v>369</v>
      </c>
      <c r="K110" s="124" t="inlineStr">
        <is>
          <t>DEDEBAŞI mağazasında BAKLİYAT kadrosu +1 kişi değiştirilirse etki simülasyonu</t>
        </is>
      </c>
      <c r="L110" s="124" t="inlineStr">
        <is>
          <t>Taslak</t>
        </is>
      </c>
      <c r="M110" s="124" t="inlineStr">
        <is>
          <t>Saha Etüdü Bekleniyor</t>
        </is>
      </c>
    </row>
    <row r="111" ht="15" customHeight="1" s="113">
      <c r="A111" s="124" t="inlineStr">
        <is>
          <t>S0110</t>
        </is>
      </c>
      <c r="B111" s="124" t="inlineStr">
        <is>
          <t>M013</t>
        </is>
      </c>
      <c r="C111" s="124" t="inlineStr">
        <is>
          <t>DEDEBAŞI</t>
        </is>
      </c>
      <c r="D111" s="124" t="inlineStr">
        <is>
          <t>DERYA YARDIMCI</t>
        </is>
      </c>
      <c r="E111" s="124" t="inlineStr">
        <is>
          <t>U013</t>
        </is>
      </c>
      <c r="F111" s="124" t="inlineStr">
        <is>
          <t>KASAP</t>
        </is>
      </c>
      <c r="G111" s="124" t="n">
        <v>1</v>
      </c>
      <c r="H111" s="167" t="n">
        <v>0.04</v>
      </c>
      <c r="I111" s="144" t="n">
        <v>46235</v>
      </c>
      <c r="J111" s="174" t="n">
        <v>405</v>
      </c>
      <c r="K111" s="124" t="inlineStr">
        <is>
          <t>DEDEBAŞI mağazasında KASAP kadrosu +1 kişi değiştirilirse etki simülasyonu</t>
        </is>
      </c>
      <c r="L111" s="124" t="inlineStr">
        <is>
          <t>Taslak</t>
        </is>
      </c>
      <c r="M111" s="124" t="inlineStr">
        <is>
          <t>Saha Etüdü Bekleniyor</t>
        </is>
      </c>
    </row>
    <row r="112" ht="15" customHeight="1" s="113">
      <c r="A112" s="124" t="inlineStr">
        <is>
          <t>S0111</t>
        </is>
      </c>
      <c r="B112" s="124" t="inlineStr">
        <is>
          <t>M013</t>
        </is>
      </c>
      <c r="C112" s="124" t="inlineStr">
        <is>
          <t>DEDEBAŞI</t>
        </is>
      </c>
      <c r="D112" s="124" t="inlineStr">
        <is>
          <t>DERYA YARDIMCI</t>
        </is>
      </c>
      <c r="E112" s="124" t="inlineStr">
        <is>
          <t>U015</t>
        </is>
      </c>
      <c r="F112" s="124" t="inlineStr">
        <is>
          <t>KASİYER</t>
        </is>
      </c>
      <c r="G112" s="124" t="n">
        <v>1</v>
      </c>
      <c r="H112" s="167" t="n">
        <v>0.08</v>
      </c>
      <c r="I112" s="144" t="n">
        <v>46235</v>
      </c>
      <c r="J112" s="174" t="n">
        <v>369</v>
      </c>
      <c r="K112" s="124" t="inlineStr">
        <is>
          <t>DEDEBAŞI mağazasında KASİYER kadrosu +1 kişi değiştirilirse etki simülasyonu</t>
        </is>
      </c>
      <c r="L112" s="124" t="inlineStr">
        <is>
          <t>Taslak</t>
        </is>
      </c>
      <c r="M112" s="124" t="inlineStr">
        <is>
          <t>Saha Etüdü Bekleniyor</t>
        </is>
      </c>
    </row>
    <row r="113" ht="15" customHeight="1" s="113">
      <c r="A113" s="124" t="inlineStr">
        <is>
          <t>S0112</t>
        </is>
      </c>
      <c r="B113" s="124" t="inlineStr">
        <is>
          <t>M013</t>
        </is>
      </c>
      <c r="C113" s="124" t="inlineStr">
        <is>
          <t>DEDEBAŞI</t>
        </is>
      </c>
      <c r="D113" s="124" t="inlineStr">
        <is>
          <t>DERYA YARDIMCI</t>
        </is>
      </c>
      <c r="E113" s="124" t="inlineStr">
        <is>
          <t>U017</t>
        </is>
      </c>
      <c r="F113" s="124" t="inlineStr">
        <is>
          <t>MANAV</t>
        </is>
      </c>
      <c r="G113" s="124" t="n">
        <v>1</v>
      </c>
      <c r="H113" s="167" t="n">
        <v>-0.01</v>
      </c>
      <c r="I113" s="144" t="n">
        <v>46235</v>
      </c>
      <c r="J113" s="174" t="n">
        <v>369</v>
      </c>
      <c r="K113" s="124" t="inlineStr">
        <is>
          <t>DEDEBAŞI mağazasında MANAV kadrosu +1 kişi değiştirilirse etki simülasyonu</t>
        </is>
      </c>
      <c r="L113" s="124" t="inlineStr">
        <is>
          <t>Taslak</t>
        </is>
      </c>
      <c r="M113" s="124" t="inlineStr">
        <is>
          <t>Saha Etüdü Bekleniyor</t>
        </is>
      </c>
    </row>
    <row r="114" ht="15" customHeight="1" s="113">
      <c r="A114" s="124" t="inlineStr">
        <is>
          <t>S0113</t>
        </is>
      </c>
      <c r="B114" s="124" t="inlineStr">
        <is>
          <t>M013</t>
        </is>
      </c>
      <c r="C114" s="124" t="inlineStr">
        <is>
          <t>DEDEBAŞI</t>
        </is>
      </c>
      <c r="D114" s="124" t="inlineStr">
        <is>
          <t>DERYA YARDIMCI</t>
        </is>
      </c>
      <c r="E114" s="124" t="inlineStr">
        <is>
          <t>U023</t>
        </is>
      </c>
      <c r="F114" s="124" t="inlineStr">
        <is>
          <t>ONLİNE TOPLAYICI</t>
        </is>
      </c>
      <c r="G114" s="124" t="n">
        <v>1</v>
      </c>
      <c r="H114" s="167" t="n">
        <v>0.06</v>
      </c>
      <c r="I114" s="144" t="n">
        <v>46235</v>
      </c>
      <c r="J114" s="174" t="n">
        <v>414</v>
      </c>
      <c r="K114" s="124" t="inlineStr">
        <is>
          <t>DEDEBAŞI mağazasında ONLİNE TOPLAYICI kadrosu +1 kişi değiştirilirse etki simülasyonu</t>
        </is>
      </c>
      <c r="L114" s="124" t="inlineStr">
        <is>
          <t>Taslak</t>
        </is>
      </c>
      <c r="M114" s="124" t="inlineStr">
        <is>
          <t>Saha Etüdü Bekleniyor</t>
        </is>
      </c>
    </row>
    <row r="115" ht="15" customHeight="1" s="113">
      <c r="A115" s="124" t="inlineStr">
        <is>
          <t>S0114</t>
        </is>
      </c>
      <c r="B115" s="124" t="inlineStr">
        <is>
          <t>M013</t>
        </is>
      </c>
      <c r="C115" s="124" t="inlineStr">
        <is>
          <t>DEDEBAŞI</t>
        </is>
      </c>
      <c r="D115" s="124" t="inlineStr">
        <is>
          <t>DERYA YARDIMCI</t>
        </is>
      </c>
      <c r="E115" s="124" t="inlineStr">
        <is>
          <t>U024</t>
        </is>
      </c>
      <c r="F115" s="124" t="inlineStr">
        <is>
          <t>ONLİNE ŞOFÖR</t>
        </is>
      </c>
      <c r="G115" s="124" t="n">
        <v>2</v>
      </c>
      <c r="H115" s="167" t="n">
        <v>0.07000000000000001</v>
      </c>
      <c r="I115" s="144" t="n">
        <v>46235</v>
      </c>
      <c r="J115" s="174" t="n">
        <v>720</v>
      </c>
      <c r="K115" s="124" t="inlineStr">
        <is>
          <t>DEDEBAŞI mağazasında ONLİNE ŞOFÖR kadrosu +2 kişi değiştirilirse etki simülasyonu</t>
        </is>
      </c>
      <c r="L115" s="124" t="inlineStr">
        <is>
          <t>Taslak</t>
        </is>
      </c>
      <c r="M115" s="124" t="inlineStr">
        <is>
          <t>Saha Etüdü Bekleniyor</t>
        </is>
      </c>
    </row>
    <row r="116" ht="15" customHeight="1" s="113">
      <c r="A116" s="124" t="inlineStr">
        <is>
          <t>S0115</t>
        </is>
      </c>
      <c r="B116" s="124" t="inlineStr">
        <is>
          <t>M013</t>
        </is>
      </c>
      <c r="C116" s="124" t="inlineStr">
        <is>
          <t>DEDEBAŞI</t>
        </is>
      </c>
      <c r="D116" s="124" t="inlineStr">
        <is>
          <t>DERYA YARDIMCI</t>
        </is>
      </c>
      <c r="E116" s="124" t="inlineStr">
        <is>
          <t>U026</t>
        </is>
      </c>
      <c r="F116" s="124" t="inlineStr">
        <is>
          <t>REYON GÖREVLİSİ</t>
        </is>
      </c>
      <c r="G116" s="124" t="n">
        <v>-1</v>
      </c>
      <c r="H116" s="167" t="n">
        <v>0.07000000000000001</v>
      </c>
      <c r="I116" s="144" t="n">
        <v>46235</v>
      </c>
      <c r="J116" s="174" t="n">
        <v>-369</v>
      </c>
      <c r="K116" s="124" t="inlineStr">
        <is>
          <t>DEDEBAŞI mağazasında REYON GÖREVLİSİ kadrosu -1 kişi değiştirilirse etki simülasyonu</t>
        </is>
      </c>
      <c r="L116" s="124" t="inlineStr">
        <is>
          <t>Taslak</t>
        </is>
      </c>
      <c r="M116" s="124" t="inlineStr">
        <is>
          <t>Saha Etüdü Bekleniyor</t>
        </is>
      </c>
    </row>
    <row r="117" ht="15" customHeight="1" s="113">
      <c r="A117" s="124" t="inlineStr">
        <is>
          <t>S0116</t>
        </is>
      </c>
      <c r="B117" s="124" t="inlineStr">
        <is>
          <t>M013</t>
        </is>
      </c>
      <c r="C117" s="124" t="inlineStr">
        <is>
          <t>DEDEBAŞI</t>
        </is>
      </c>
      <c r="D117" s="124" t="inlineStr">
        <is>
          <t>DERYA YARDIMCI</t>
        </is>
      </c>
      <c r="E117" s="124" t="inlineStr">
        <is>
          <t>U034</t>
        </is>
      </c>
      <c r="F117" s="124" t="inlineStr">
        <is>
          <t>UNLU MAMÜLLER</t>
        </is>
      </c>
      <c r="G117" s="124" t="n">
        <v>2</v>
      </c>
      <c r="H117" s="167" t="n">
        <v>0.01</v>
      </c>
      <c r="I117" s="144" t="n">
        <v>46235</v>
      </c>
      <c r="J117" s="174" t="n">
        <v>774</v>
      </c>
      <c r="K117" s="124" t="inlineStr">
        <is>
          <t>DEDEBAŞI mağazasında UNLU MAMÜLLER kadrosu +2 kişi değiştirilirse etki simülasyonu</t>
        </is>
      </c>
      <c r="L117" s="124" t="inlineStr">
        <is>
          <t>Taslak</t>
        </is>
      </c>
      <c r="M117" s="124" t="inlineStr">
        <is>
          <t>Saha Etüdü Bekleniyor</t>
        </is>
      </c>
    </row>
    <row r="118" ht="15" customHeight="1" s="113">
      <c r="A118" s="124" t="inlineStr">
        <is>
          <t>S0117</t>
        </is>
      </c>
      <c r="B118" s="124" t="inlineStr">
        <is>
          <t>M013</t>
        </is>
      </c>
      <c r="C118" s="124" t="inlineStr">
        <is>
          <t>DEDEBAŞI</t>
        </is>
      </c>
      <c r="D118" s="124" t="inlineStr">
        <is>
          <t>DERYA YARDIMCI</t>
        </is>
      </c>
      <c r="E118" s="124" t="inlineStr">
        <is>
          <t>U042</t>
        </is>
      </c>
      <c r="F118" s="124" t="inlineStr">
        <is>
          <t>ŞARKÜTERİ</t>
        </is>
      </c>
      <c r="G118" s="124" t="n">
        <v>-1</v>
      </c>
      <c r="H118" s="167" t="n">
        <v>0.05</v>
      </c>
      <c r="I118" s="144" t="n">
        <v>46235</v>
      </c>
      <c r="J118" s="174" t="n">
        <v>-387</v>
      </c>
      <c r="K118" s="124" t="inlineStr">
        <is>
          <t>DEDEBAŞI mağazasında ŞARKÜTERİ kadrosu -1 kişi değiştirilirse etki simülasyonu</t>
        </is>
      </c>
      <c r="L118" s="124" t="inlineStr">
        <is>
          <t>Taslak</t>
        </is>
      </c>
      <c r="M118" s="124" t="inlineStr">
        <is>
          <t>Saha Etüdü Bekleniyor</t>
        </is>
      </c>
    </row>
    <row r="119" ht="15" customHeight="1" s="113">
      <c r="A119" s="124" t="inlineStr">
        <is>
          <t>S0118</t>
        </is>
      </c>
      <c r="B119" s="124" t="inlineStr">
        <is>
          <t>M014</t>
        </is>
      </c>
      <c r="C119" s="124" t="inlineStr">
        <is>
          <t>ESKİİZMİR</t>
        </is>
      </c>
      <c r="D119" s="124" t="inlineStr">
        <is>
          <t>ERTAN TEKİ</t>
        </is>
      </c>
      <c r="E119" s="124" t="inlineStr">
        <is>
          <t>U002</t>
        </is>
      </c>
      <c r="F119" s="124" t="inlineStr">
        <is>
          <t>BAKLİYAT</t>
        </is>
      </c>
      <c r="G119" s="124" t="n">
        <v>2</v>
      </c>
      <c r="H119" s="167" t="n">
        <v>0.06</v>
      </c>
      <c r="I119" s="144" t="n">
        <v>46235</v>
      </c>
      <c r="J119" s="174" t="n">
        <v>774</v>
      </c>
      <c r="K119" s="124" t="inlineStr">
        <is>
          <t>ESKİİZMİR mağazasında BAKLİYAT kadrosu +2 kişi değiştirilirse etki simülasyonu</t>
        </is>
      </c>
      <c r="L119" s="124" t="inlineStr">
        <is>
          <t>Taslak</t>
        </is>
      </c>
      <c r="M119" s="124" t="inlineStr">
        <is>
          <t>Saha Etüdü Bekleniyor</t>
        </is>
      </c>
    </row>
    <row r="120" ht="15" customHeight="1" s="113">
      <c r="A120" s="124" t="inlineStr">
        <is>
          <t>S0119</t>
        </is>
      </c>
      <c r="B120" s="124" t="inlineStr">
        <is>
          <t>M014</t>
        </is>
      </c>
      <c r="C120" s="124" t="inlineStr">
        <is>
          <t>ESKİİZMİR</t>
        </is>
      </c>
      <c r="D120" s="124" t="inlineStr">
        <is>
          <t>ERTAN TEKİ</t>
        </is>
      </c>
      <c r="E120" s="124" t="inlineStr">
        <is>
          <t>U013</t>
        </is>
      </c>
      <c r="F120" s="124" t="inlineStr">
        <is>
          <t>KASAP</t>
        </is>
      </c>
      <c r="G120" s="124" t="n">
        <v>1</v>
      </c>
      <c r="H120" s="167" t="n">
        <v>-0.01</v>
      </c>
      <c r="I120" s="144" t="n">
        <v>46235</v>
      </c>
      <c r="J120" s="174" t="n">
        <v>387</v>
      </c>
      <c r="K120" s="124" t="inlineStr">
        <is>
          <t>ESKİİZMİR mağazasında KASAP kadrosu +1 kişi değiştirilirse etki simülasyonu</t>
        </is>
      </c>
      <c r="L120" s="124" t="inlineStr">
        <is>
          <t>Taslak</t>
        </is>
      </c>
      <c r="M120" s="124" t="inlineStr">
        <is>
          <t>Saha Etüdü Bekleniyor</t>
        </is>
      </c>
    </row>
    <row r="121" ht="15" customHeight="1" s="113">
      <c r="A121" s="124" t="inlineStr">
        <is>
          <t>S0120</t>
        </is>
      </c>
      <c r="B121" s="124" t="inlineStr">
        <is>
          <t>M014</t>
        </is>
      </c>
      <c r="C121" s="124" t="inlineStr">
        <is>
          <t>ESKİİZMİR</t>
        </is>
      </c>
      <c r="D121" s="124" t="inlineStr">
        <is>
          <t>ERTAN TEKİ</t>
        </is>
      </c>
      <c r="E121" s="124" t="inlineStr">
        <is>
          <t>U015</t>
        </is>
      </c>
      <c r="F121" s="124" t="inlineStr">
        <is>
          <t>KASİYER</t>
        </is>
      </c>
      <c r="G121" s="124" t="n">
        <v>2</v>
      </c>
      <c r="H121" s="167" t="n">
        <v>0.01</v>
      </c>
      <c r="I121" s="144" t="n">
        <v>46235</v>
      </c>
      <c r="J121" s="174" t="n">
        <v>720</v>
      </c>
      <c r="K121" s="124" t="inlineStr">
        <is>
          <t>ESKİİZMİR mağazasında KASİYER kadrosu +2 kişi değiştirilirse etki simülasyonu</t>
        </is>
      </c>
      <c r="L121" s="124" t="inlineStr">
        <is>
          <t>Taslak</t>
        </is>
      </c>
      <c r="M121" s="124" t="inlineStr">
        <is>
          <t>Saha Etüdü Bekleniyor</t>
        </is>
      </c>
    </row>
    <row r="122" ht="15" customHeight="1" s="113">
      <c r="A122" s="124" t="inlineStr">
        <is>
          <t>S0121</t>
        </is>
      </c>
      <c r="B122" s="124" t="inlineStr">
        <is>
          <t>M014</t>
        </is>
      </c>
      <c r="C122" s="124" t="inlineStr">
        <is>
          <t>ESKİİZMİR</t>
        </is>
      </c>
      <c r="D122" s="124" t="inlineStr">
        <is>
          <t>ERTAN TEKİ</t>
        </is>
      </c>
      <c r="E122" s="124" t="inlineStr">
        <is>
          <t>U017</t>
        </is>
      </c>
      <c r="F122" s="124" t="inlineStr">
        <is>
          <t>MANAV</t>
        </is>
      </c>
      <c r="G122" s="124" t="n">
        <v>2</v>
      </c>
      <c r="H122" s="167" t="n">
        <v>-0.01</v>
      </c>
      <c r="I122" s="144" t="n">
        <v>46235</v>
      </c>
      <c r="J122" s="174" t="n">
        <v>828</v>
      </c>
      <c r="K122" s="124" t="inlineStr">
        <is>
          <t>ESKİİZMİR mağazasında MANAV kadrosu +2 kişi değiştirilirse etki simülasyonu</t>
        </is>
      </c>
      <c r="L122" s="124" t="inlineStr">
        <is>
          <t>Taslak</t>
        </is>
      </c>
      <c r="M122" s="124" t="inlineStr">
        <is>
          <t>Saha Etüdü Bekleniyor</t>
        </is>
      </c>
    </row>
    <row r="123" ht="15" customHeight="1" s="113">
      <c r="A123" s="124" t="inlineStr">
        <is>
          <t>S0122</t>
        </is>
      </c>
      <c r="B123" s="124" t="inlineStr">
        <is>
          <t>M014</t>
        </is>
      </c>
      <c r="C123" s="124" t="inlineStr">
        <is>
          <t>ESKİİZMİR</t>
        </is>
      </c>
      <c r="D123" s="124" t="inlineStr">
        <is>
          <t>ERTAN TEKİ</t>
        </is>
      </c>
      <c r="E123" s="124" t="inlineStr">
        <is>
          <t>U023</t>
        </is>
      </c>
      <c r="F123" s="124" t="inlineStr">
        <is>
          <t>ONLİNE TOPLAYICI</t>
        </is>
      </c>
      <c r="G123" s="124" t="n">
        <v>-1</v>
      </c>
      <c r="H123" s="167" t="n">
        <v>0.07000000000000001</v>
      </c>
      <c r="I123" s="144" t="n">
        <v>46235</v>
      </c>
      <c r="J123" s="174" t="n">
        <v>-405</v>
      </c>
      <c r="K123" s="124" t="inlineStr">
        <is>
          <t>ESKİİZMİR mağazasında ONLİNE TOPLAYICI kadrosu -1 kişi değiştirilirse etki simülasyonu</t>
        </is>
      </c>
      <c r="L123" s="124" t="inlineStr">
        <is>
          <t>Taslak</t>
        </is>
      </c>
      <c r="M123" s="124" t="inlineStr">
        <is>
          <t>Saha Etüdü Bekleniyor</t>
        </is>
      </c>
    </row>
    <row r="124" ht="15" customHeight="1" s="113">
      <c r="A124" s="124" t="inlineStr">
        <is>
          <t>S0123</t>
        </is>
      </c>
      <c r="B124" s="124" t="inlineStr">
        <is>
          <t>M014</t>
        </is>
      </c>
      <c r="C124" s="124" t="inlineStr">
        <is>
          <t>ESKİİZMİR</t>
        </is>
      </c>
      <c r="D124" s="124" t="inlineStr">
        <is>
          <t>ERTAN TEKİ</t>
        </is>
      </c>
      <c r="E124" s="124" t="inlineStr">
        <is>
          <t>U024</t>
        </is>
      </c>
      <c r="F124" s="124" t="inlineStr">
        <is>
          <t>ONLİNE ŞOFÖR</t>
        </is>
      </c>
      <c r="G124" s="124" t="n">
        <v>2</v>
      </c>
      <c r="H124" s="167" t="n">
        <v>-0.02</v>
      </c>
      <c r="I124" s="144" t="n">
        <v>46235</v>
      </c>
      <c r="J124" s="174" t="n">
        <v>720</v>
      </c>
      <c r="K124" s="124" t="inlineStr">
        <is>
          <t>ESKİİZMİR mağazasında ONLİNE ŞOFÖR kadrosu +2 kişi değiştirilirse etki simülasyonu</t>
        </is>
      </c>
      <c r="L124" s="124" t="inlineStr">
        <is>
          <t>Taslak</t>
        </is>
      </c>
      <c r="M124" s="124" t="inlineStr">
        <is>
          <t>Saha Etüdü Bekleniyor</t>
        </is>
      </c>
    </row>
    <row r="125" ht="15" customHeight="1" s="113">
      <c r="A125" s="124" t="inlineStr">
        <is>
          <t>S0124</t>
        </is>
      </c>
      <c r="B125" s="124" t="inlineStr">
        <is>
          <t>M014</t>
        </is>
      </c>
      <c r="C125" s="124" t="inlineStr">
        <is>
          <t>ESKİİZMİR</t>
        </is>
      </c>
      <c r="D125" s="124" t="inlineStr">
        <is>
          <t>ERTAN TEKİ</t>
        </is>
      </c>
      <c r="E125" s="124" t="inlineStr">
        <is>
          <t>U026</t>
        </is>
      </c>
      <c r="F125" s="124" t="inlineStr">
        <is>
          <t>REYON GÖREVLİSİ</t>
        </is>
      </c>
      <c r="G125" s="124" t="n">
        <v>1</v>
      </c>
      <c r="H125" s="167" t="n">
        <v>0.07000000000000001</v>
      </c>
      <c r="I125" s="144" t="n">
        <v>46235</v>
      </c>
      <c r="J125" s="174" t="n">
        <v>369</v>
      </c>
      <c r="K125" s="124" t="inlineStr">
        <is>
          <t>ESKİİZMİR mağazasında REYON GÖREVLİSİ kadrosu +1 kişi değiştirilirse etki simülasyonu</t>
        </is>
      </c>
      <c r="L125" s="124" t="inlineStr">
        <is>
          <t>Taslak</t>
        </is>
      </c>
      <c r="M125" s="124" t="inlineStr">
        <is>
          <t>Saha Etüdü Bekleniyor</t>
        </is>
      </c>
    </row>
    <row r="126" ht="15" customHeight="1" s="113">
      <c r="A126" s="124" t="inlineStr">
        <is>
          <t>S0125</t>
        </is>
      </c>
      <c r="B126" s="124" t="inlineStr">
        <is>
          <t>M014</t>
        </is>
      </c>
      <c r="C126" s="124" t="inlineStr">
        <is>
          <t>ESKİİZMİR</t>
        </is>
      </c>
      <c r="D126" s="124" t="inlineStr">
        <is>
          <t>ERTAN TEKİ</t>
        </is>
      </c>
      <c r="E126" s="124" t="inlineStr">
        <is>
          <t>U034</t>
        </is>
      </c>
      <c r="F126" s="124" t="inlineStr">
        <is>
          <t>UNLU MAMÜLLER</t>
        </is>
      </c>
      <c r="G126" s="124" t="n">
        <v>2</v>
      </c>
      <c r="H126" s="167" t="n">
        <v>0.05</v>
      </c>
      <c r="I126" s="144" t="n">
        <v>46235</v>
      </c>
      <c r="J126" s="174" t="n">
        <v>720</v>
      </c>
      <c r="K126" s="124" t="inlineStr">
        <is>
          <t>ESKİİZMİR mağazasında UNLU MAMÜLLER kadrosu +2 kişi değiştirilirse etki simülasyonu</t>
        </is>
      </c>
      <c r="L126" s="124" t="inlineStr">
        <is>
          <t>Taslak</t>
        </is>
      </c>
      <c r="M126" s="124" t="inlineStr">
        <is>
          <t>Saha Etüdü Bekleniyor</t>
        </is>
      </c>
    </row>
    <row r="127" ht="15" customHeight="1" s="113">
      <c r="A127" s="124" t="inlineStr">
        <is>
          <t>S0126</t>
        </is>
      </c>
      <c r="B127" s="124" t="inlineStr">
        <is>
          <t>M014</t>
        </is>
      </c>
      <c r="C127" s="124" t="inlineStr">
        <is>
          <t>ESKİİZMİR</t>
        </is>
      </c>
      <c r="D127" s="124" t="inlineStr">
        <is>
          <t>ERTAN TEKİ</t>
        </is>
      </c>
      <c r="E127" s="124" t="inlineStr">
        <is>
          <t>U042</t>
        </is>
      </c>
      <c r="F127" s="124" t="inlineStr">
        <is>
          <t>ŞARKÜTERİ</t>
        </is>
      </c>
      <c r="G127" s="124" t="n">
        <v>1</v>
      </c>
      <c r="H127" s="167" t="n">
        <v>0.06</v>
      </c>
      <c r="I127" s="144" t="n">
        <v>46235</v>
      </c>
      <c r="J127" s="174" t="n">
        <v>360</v>
      </c>
      <c r="K127" s="124" t="inlineStr">
        <is>
          <t>ESKİİZMİR mağazasında ŞARKÜTERİ kadrosu +1 kişi değiştirilirse etki simülasyonu</t>
        </is>
      </c>
      <c r="L127" s="124" t="inlineStr">
        <is>
          <t>Taslak</t>
        </is>
      </c>
      <c r="M127" s="124" t="inlineStr">
        <is>
          <t>Saha Etüdü Bekleniyor</t>
        </is>
      </c>
    </row>
    <row r="128" ht="15" customHeight="1" s="113">
      <c r="A128" s="124" t="inlineStr">
        <is>
          <t>S0127</t>
        </is>
      </c>
      <c r="B128" s="124" t="inlineStr">
        <is>
          <t>M015</t>
        </is>
      </c>
      <c r="C128" s="124" t="inlineStr">
        <is>
          <t>GAZİEMİR-1</t>
        </is>
      </c>
      <c r="D128" s="124" t="inlineStr">
        <is>
          <t>ALİ ÇELİK</t>
        </is>
      </c>
      <c r="E128" s="124" t="inlineStr">
        <is>
          <t>U002</t>
        </is>
      </c>
      <c r="F128" s="124" t="inlineStr">
        <is>
          <t>BAKLİYAT</t>
        </is>
      </c>
      <c r="G128" s="124" t="n">
        <v>1</v>
      </c>
      <c r="H128" s="167" t="n">
        <v>0.01</v>
      </c>
      <c r="I128" s="144" t="n">
        <v>46235</v>
      </c>
      <c r="J128" s="174" t="n">
        <v>414</v>
      </c>
      <c r="K128" s="124" t="inlineStr">
        <is>
          <t>GAZİEMİR-1 mağazasında BAKLİYAT kadrosu +1 kişi değiştirilirse etki simülasyonu</t>
        </is>
      </c>
      <c r="L128" s="124" t="inlineStr">
        <is>
          <t>Taslak</t>
        </is>
      </c>
      <c r="M128" s="124" t="inlineStr">
        <is>
          <t>Saha Etüdü Bekleniyor</t>
        </is>
      </c>
    </row>
    <row r="129" ht="15" customHeight="1" s="113">
      <c r="A129" s="124" t="inlineStr">
        <is>
          <t>S0128</t>
        </is>
      </c>
      <c r="B129" s="124" t="inlineStr">
        <is>
          <t>M015</t>
        </is>
      </c>
      <c r="C129" s="124" t="inlineStr">
        <is>
          <t>GAZİEMİR-1</t>
        </is>
      </c>
      <c r="D129" s="124" t="inlineStr">
        <is>
          <t>ALİ ÇELİK</t>
        </is>
      </c>
      <c r="E129" s="124" t="inlineStr">
        <is>
          <t>U013</t>
        </is>
      </c>
      <c r="F129" s="124" t="inlineStr">
        <is>
          <t>KASAP</t>
        </is>
      </c>
      <c r="G129" s="124" t="n">
        <v>1</v>
      </c>
      <c r="H129" s="167" t="n">
        <v>0.04</v>
      </c>
      <c r="I129" s="144" t="n">
        <v>46235</v>
      </c>
      <c r="J129" s="174" t="n">
        <v>414</v>
      </c>
      <c r="K129" s="124" t="inlineStr">
        <is>
          <t>GAZİEMİR-1 mağazasında KASAP kadrosu +1 kişi değiştirilirse etki simülasyonu</t>
        </is>
      </c>
      <c r="L129" s="124" t="inlineStr">
        <is>
          <t>Taslak</t>
        </is>
      </c>
      <c r="M129" s="124" t="inlineStr">
        <is>
          <t>Saha Etüdü Bekleniyor</t>
        </is>
      </c>
    </row>
    <row r="130" ht="15" customHeight="1" s="113">
      <c r="A130" s="124" t="inlineStr">
        <is>
          <t>S0129</t>
        </is>
      </c>
      <c r="B130" s="124" t="inlineStr">
        <is>
          <t>M015</t>
        </is>
      </c>
      <c r="C130" s="124" t="inlineStr">
        <is>
          <t>GAZİEMİR-1</t>
        </is>
      </c>
      <c r="D130" s="124" t="inlineStr">
        <is>
          <t>ALİ ÇELİK</t>
        </is>
      </c>
      <c r="E130" s="124" t="inlineStr">
        <is>
          <t>U015</t>
        </is>
      </c>
      <c r="F130" s="124" t="inlineStr">
        <is>
          <t>KASİYER</t>
        </is>
      </c>
      <c r="G130" s="124" t="n">
        <v>1</v>
      </c>
      <c r="H130" s="167" t="n">
        <v>0.01</v>
      </c>
      <c r="I130" s="144" t="n">
        <v>46235</v>
      </c>
      <c r="J130" s="174" t="n">
        <v>369</v>
      </c>
      <c r="K130" s="124" t="inlineStr">
        <is>
          <t>GAZİEMİR-1 mağazasında KASİYER kadrosu +1 kişi değiştirilirse etki simülasyonu</t>
        </is>
      </c>
      <c r="L130" s="124" t="inlineStr">
        <is>
          <t>Taslak</t>
        </is>
      </c>
      <c r="M130" s="124" t="inlineStr">
        <is>
          <t>Saha Etüdü Bekleniyor</t>
        </is>
      </c>
    </row>
    <row r="131" ht="15" customHeight="1" s="113">
      <c r="A131" s="124" t="inlineStr">
        <is>
          <t>S0130</t>
        </is>
      </c>
      <c r="B131" s="124" t="inlineStr">
        <is>
          <t>M015</t>
        </is>
      </c>
      <c r="C131" s="124" t="inlineStr">
        <is>
          <t>GAZİEMİR-1</t>
        </is>
      </c>
      <c r="D131" s="124" t="inlineStr">
        <is>
          <t>ALİ ÇELİK</t>
        </is>
      </c>
      <c r="E131" s="124" t="inlineStr">
        <is>
          <t>U017</t>
        </is>
      </c>
      <c r="F131" s="124" t="inlineStr">
        <is>
          <t>MANAV</t>
        </is>
      </c>
      <c r="G131" s="124" t="n">
        <v>-1</v>
      </c>
      <c r="H131" s="167" t="n">
        <v>0.04</v>
      </c>
      <c r="I131" s="144" t="n">
        <v>46235</v>
      </c>
      <c r="J131" s="174" t="n">
        <v>-405</v>
      </c>
      <c r="K131" s="124" t="inlineStr">
        <is>
          <t>GAZİEMİR-1 mağazasında MANAV kadrosu -1 kişi değiştirilirse etki simülasyonu</t>
        </is>
      </c>
      <c r="L131" s="124" t="inlineStr">
        <is>
          <t>Taslak</t>
        </is>
      </c>
      <c r="M131" s="124" t="inlineStr">
        <is>
          <t>Saha Etüdü Bekleniyor</t>
        </is>
      </c>
    </row>
    <row r="132" ht="15" customHeight="1" s="113">
      <c r="A132" s="124" t="inlineStr">
        <is>
          <t>S0131</t>
        </is>
      </c>
      <c r="B132" s="124" t="inlineStr">
        <is>
          <t>M015</t>
        </is>
      </c>
      <c r="C132" s="124" t="inlineStr">
        <is>
          <t>GAZİEMİR-1</t>
        </is>
      </c>
      <c r="D132" s="124" t="inlineStr">
        <is>
          <t>ALİ ÇELİK</t>
        </is>
      </c>
      <c r="E132" s="124" t="inlineStr">
        <is>
          <t>U023</t>
        </is>
      </c>
      <c r="F132" s="124" t="inlineStr">
        <is>
          <t>ONLİNE TOPLAYICI</t>
        </is>
      </c>
      <c r="G132" s="124" t="n">
        <v>2</v>
      </c>
      <c r="H132" s="167" t="n">
        <v>0.03</v>
      </c>
      <c r="I132" s="144" t="n">
        <v>46235</v>
      </c>
      <c r="J132" s="174" t="n">
        <v>810</v>
      </c>
      <c r="K132" s="124" t="inlineStr">
        <is>
          <t>GAZİEMİR-1 mağazasında ONLİNE TOPLAYICI kadrosu +2 kişi değiştirilirse etki simülasyonu</t>
        </is>
      </c>
      <c r="L132" s="124" t="inlineStr">
        <is>
          <t>Taslak</t>
        </is>
      </c>
      <c r="M132" s="124" t="inlineStr">
        <is>
          <t>Saha Etüdü Bekleniyor</t>
        </is>
      </c>
    </row>
    <row r="133" ht="15" customHeight="1" s="113">
      <c r="A133" s="124" t="inlineStr">
        <is>
          <t>S0132</t>
        </is>
      </c>
      <c r="B133" s="124" t="inlineStr">
        <is>
          <t>M015</t>
        </is>
      </c>
      <c r="C133" s="124" t="inlineStr">
        <is>
          <t>GAZİEMİR-1</t>
        </is>
      </c>
      <c r="D133" s="124" t="inlineStr">
        <is>
          <t>ALİ ÇELİK</t>
        </is>
      </c>
      <c r="E133" s="124" t="inlineStr">
        <is>
          <t>U024</t>
        </is>
      </c>
      <c r="F133" s="124" t="inlineStr">
        <is>
          <t>ONLİNE ŞOFÖR</t>
        </is>
      </c>
      <c r="G133" s="124" t="n">
        <v>1</v>
      </c>
      <c r="H133" s="167" t="n">
        <v>0</v>
      </c>
      <c r="I133" s="144" t="n">
        <v>46235</v>
      </c>
      <c r="J133" s="174" t="n">
        <v>387</v>
      </c>
      <c r="K133" s="124" t="inlineStr">
        <is>
          <t>GAZİEMİR-1 mağazasında ONLİNE ŞOFÖR kadrosu +1 kişi değiştirilirse etki simülasyonu</t>
        </is>
      </c>
      <c r="L133" s="124" t="inlineStr">
        <is>
          <t>Taslak</t>
        </is>
      </c>
      <c r="M133" s="124" t="inlineStr">
        <is>
          <t>Saha Etüdü Bekleniyor</t>
        </is>
      </c>
    </row>
    <row r="134" ht="15" customHeight="1" s="113">
      <c r="A134" s="124" t="inlineStr">
        <is>
          <t>S0133</t>
        </is>
      </c>
      <c r="B134" s="124" t="inlineStr">
        <is>
          <t>M015</t>
        </is>
      </c>
      <c r="C134" s="124" t="inlineStr">
        <is>
          <t>GAZİEMİR-1</t>
        </is>
      </c>
      <c r="D134" s="124" t="inlineStr">
        <is>
          <t>ALİ ÇELİK</t>
        </is>
      </c>
      <c r="E134" s="124" t="inlineStr">
        <is>
          <t>U026</t>
        </is>
      </c>
      <c r="F134" s="124" t="inlineStr">
        <is>
          <t>REYON GÖREVLİSİ</t>
        </is>
      </c>
      <c r="G134" s="124" t="n">
        <v>2</v>
      </c>
      <c r="H134" s="167" t="n">
        <v>-0.03</v>
      </c>
      <c r="I134" s="144" t="n">
        <v>46235</v>
      </c>
      <c r="J134" s="174" t="n">
        <v>738</v>
      </c>
      <c r="K134" s="124" t="inlineStr">
        <is>
          <t>GAZİEMİR-1 mağazasında REYON GÖREVLİSİ kadrosu +2 kişi değiştirilirse etki simülasyonu</t>
        </is>
      </c>
      <c r="L134" s="124" t="inlineStr">
        <is>
          <t>Taslak</t>
        </is>
      </c>
      <c r="M134" s="124" t="inlineStr">
        <is>
          <t>Saha Etüdü Bekleniyor</t>
        </is>
      </c>
    </row>
    <row r="135" ht="15" customHeight="1" s="113">
      <c r="A135" s="124" t="inlineStr">
        <is>
          <t>S0134</t>
        </is>
      </c>
      <c r="B135" s="124" t="inlineStr">
        <is>
          <t>M015</t>
        </is>
      </c>
      <c r="C135" s="124" t="inlineStr">
        <is>
          <t>GAZİEMİR-1</t>
        </is>
      </c>
      <c r="D135" s="124" t="inlineStr">
        <is>
          <t>ALİ ÇELİK</t>
        </is>
      </c>
      <c r="E135" s="124" t="inlineStr">
        <is>
          <t>U034</t>
        </is>
      </c>
      <c r="F135" s="124" t="inlineStr">
        <is>
          <t>UNLU MAMÜLLER</t>
        </is>
      </c>
      <c r="G135" s="124" t="n">
        <v>1</v>
      </c>
      <c r="H135" s="167" t="n">
        <v>0</v>
      </c>
      <c r="I135" s="144" t="n">
        <v>46235</v>
      </c>
      <c r="J135" s="174" t="n">
        <v>414</v>
      </c>
      <c r="K135" s="124" t="inlineStr">
        <is>
          <t>GAZİEMİR-1 mağazasında UNLU MAMÜLLER kadrosu +1 kişi değiştirilirse etki simülasyonu</t>
        </is>
      </c>
      <c r="L135" s="124" t="inlineStr">
        <is>
          <t>Taslak</t>
        </is>
      </c>
      <c r="M135" s="124" t="inlineStr">
        <is>
          <t>Saha Etüdü Bekleniyor</t>
        </is>
      </c>
    </row>
    <row r="136" ht="15" customHeight="1" s="113">
      <c r="A136" s="124" t="inlineStr">
        <is>
          <t>S0135</t>
        </is>
      </c>
      <c r="B136" s="124" t="inlineStr">
        <is>
          <t>M015</t>
        </is>
      </c>
      <c r="C136" s="124" t="inlineStr">
        <is>
          <t>GAZİEMİR-1</t>
        </is>
      </c>
      <c r="D136" s="124" t="inlineStr">
        <is>
          <t>ALİ ÇELİK</t>
        </is>
      </c>
      <c r="E136" s="124" t="inlineStr">
        <is>
          <t>U042</t>
        </is>
      </c>
      <c r="F136" s="124" t="inlineStr">
        <is>
          <t>ŞARKÜTERİ</t>
        </is>
      </c>
      <c r="G136" s="124" t="n">
        <v>2</v>
      </c>
      <c r="H136" s="167" t="n">
        <v>0</v>
      </c>
      <c r="I136" s="144" t="n">
        <v>46235</v>
      </c>
      <c r="J136" s="174" t="n">
        <v>828</v>
      </c>
      <c r="K136" s="124" t="inlineStr">
        <is>
          <t>GAZİEMİR-1 mağazasında ŞARKÜTERİ kadrosu +2 kişi değiştirilirse etki simülasyonu</t>
        </is>
      </c>
      <c r="L136" s="124" t="inlineStr">
        <is>
          <t>Taslak</t>
        </is>
      </c>
      <c r="M136" s="124" t="inlineStr">
        <is>
          <t>Saha Etüdü Bekleniyor</t>
        </is>
      </c>
    </row>
    <row r="137" ht="15" customHeight="1" s="113">
      <c r="A137" s="124" t="inlineStr">
        <is>
          <t>S0136</t>
        </is>
      </c>
      <c r="B137" s="124" t="inlineStr">
        <is>
          <t>M016</t>
        </is>
      </c>
      <c r="C137" s="124" t="inlineStr">
        <is>
          <t>GAZİEMİR-2</t>
        </is>
      </c>
      <c r="D137" s="124" t="inlineStr">
        <is>
          <t>ALİ ÇELİK</t>
        </is>
      </c>
      <c r="E137" s="124" t="inlineStr">
        <is>
          <t>U002</t>
        </is>
      </c>
      <c r="F137" s="124" t="inlineStr">
        <is>
          <t>BAKLİYAT</t>
        </is>
      </c>
      <c r="G137" s="124" t="n">
        <v>1</v>
      </c>
      <c r="H137" s="167" t="n">
        <v>0.07000000000000001</v>
      </c>
      <c r="I137" s="144" t="n">
        <v>46235</v>
      </c>
      <c r="J137" s="174" t="n">
        <v>360</v>
      </c>
      <c r="K137" s="124" t="inlineStr">
        <is>
          <t>GAZİEMİR-2 mağazasında BAKLİYAT kadrosu +1 kişi değiştirilirse etki simülasyonu</t>
        </is>
      </c>
      <c r="L137" s="124" t="inlineStr">
        <is>
          <t>Taslak</t>
        </is>
      </c>
      <c r="M137" s="124" t="inlineStr">
        <is>
          <t>Saha Etüdü Bekleniyor</t>
        </is>
      </c>
    </row>
    <row r="138" ht="15" customHeight="1" s="113">
      <c r="A138" s="124" t="inlineStr">
        <is>
          <t>S0137</t>
        </is>
      </c>
      <c r="B138" s="124" t="inlineStr">
        <is>
          <t>M016</t>
        </is>
      </c>
      <c r="C138" s="124" t="inlineStr">
        <is>
          <t>GAZİEMİR-2</t>
        </is>
      </c>
      <c r="D138" s="124" t="inlineStr">
        <is>
          <t>ALİ ÇELİK</t>
        </is>
      </c>
      <c r="E138" s="124" t="inlineStr">
        <is>
          <t>U013</t>
        </is>
      </c>
      <c r="F138" s="124" t="inlineStr">
        <is>
          <t>KASAP</t>
        </is>
      </c>
      <c r="G138" s="124" t="n">
        <v>0</v>
      </c>
      <c r="H138" s="167" t="n">
        <v>0</v>
      </c>
      <c r="I138" s="144" t="n">
        <v>46235</v>
      </c>
      <c r="J138" s="174" t="n">
        <v>0</v>
      </c>
      <c r="K138" s="124" t="inlineStr">
        <is>
          <t>GAZİEMİR-2 mağazasında KASAP kadrosu +0 kişi değiştirilirse etki simülasyonu</t>
        </is>
      </c>
      <c r="L138" s="124" t="inlineStr">
        <is>
          <t>Taslak</t>
        </is>
      </c>
      <c r="M138" s="124" t="inlineStr">
        <is>
          <t>Saha Etüdü Bekleniyor</t>
        </is>
      </c>
    </row>
    <row r="139" ht="15" customHeight="1" s="113">
      <c r="A139" s="124" t="inlineStr">
        <is>
          <t>S0138</t>
        </is>
      </c>
      <c r="B139" s="124" t="inlineStr">
        <is>
          <t>M016</t>
        </is>
      </c>
      <c r="C139" s="124" t="inlineStr">
        <is>
          <t>GAZİEMİR-2</t>
        </is>
      </c>
      <c r="D139" s="124" t="inlineStr">
        <is>
          <t>ALİ ÇELİK</t>
        </is>
      </c>
      <c r="E139" s="124" t="inlineStr">
        <is>
          <t>U015</t>
        </is>
      </c>
      <c r="F139" s="124" t="inlineStr">
        <is>
          <t>KASİYER</t>
        </is>
      </c>
      <c r="G139" s="124" t="n">
        <v>2</v>
      </c>
      <c r="H139" s="167" t="n">
        <v>0.07000000000000001</v>
      </c>
      <c r="I139" s="144" t="n">
        <v>46235</v>
      </c>
      <c r="J139" s="174" t="n">
        <v>828</v>
      </c>
      <c r="K139" s="124" t="inlineStr">
        <is>
          <t>GAZİEMİR-2 mağazasında KASİYER kadrosu +2 kişi değiştirilirse etki simülasyonu</t>
        </is>
      </c>
      <c r="L139" s="124" t="inlineStr">
        <is>
          <t>Taslak</t>
        </is>
      </c>
      <c r="M139" s="124" t="inlineStr">
        <is>
          <t>Saha Etüdü Bekleniyor</t>
        </is>
      </c>
    </row>
    <row r="140" ht="15" customHeight="1" s="113">
      <c r="A140" s="124" t="inlineStr">
        <is>
          <t>S0139</t>
        </is>
      </c>
      <c r="B140" s="124" t="inlineStr">
        <is>
          <t>M016</t>
        </is>
      </c>
      <c r="C140" s="124" t="inlineStr">
        <is>
          <t>GAZİEMİR-2</t>
        </is>
      </c>
      <c r="D140" s="124" t="inlineStr">
        <is>
          <t>ALİ ÇELİK</t>
        </is>
      </c>
      <c r="E140" s="124" t="inlineStr">
        <is>
          <t>U017</t>
        </is>
      </c>
      <c r="F140" s="124" t="inlineStr">
        <is>
          <t>MANAV</t>
        </is>
      </c>
      <c r="G140" s="124" t="n">
        <v>1</v>
      </c>
      <c r="H140" s="167" t="n">
        <v>0.02</v>
      </c>
      <c r="I140" s="144" t="n">
        <v>46235</v>
      </c>
      <c r="J140" s="174" t="n">
        <v>405</v>
      </c>
      <c r="K140" s="124" t="inlineStr">
        <is>
          <t>GAZİEMİR-2 mağazasında MANAV kadrosu +1 kişi değiştirilirse etki simülasyonu</t>
        </is>
      </c>
      <c r="L140" s="124" t="inlineStr">
        <is>
          <t>Taslak</t>
        </is>
      </c>
      <c r="M140" s="124" t="inlineStr">
        <is>
          <t>Saha Etüdü Bekleniyor</t>
        </is>
      </c>
    </row>
    <row r="141" ht="15" customHeight="1" s="113">
      <c r="A141" s="124" t="inlineStr">
        <is>
          <t>S0140</t>
        </is>
      </c>
      <c r="B141" s="124" t="inlineStr">
        <is>
          <t>M016</t>
        </is>
      </c>
      <c r="C141" s="124" t="inlineStr">
        <is>
          <t>GAZİEMİR-2</t>
        </is>
      </c>
      <c r="D141" s="124" t="inlineStr">
        <is>
          <t>ALİ ÇELİK</t>
        </is>
      </c>
      <c r="E141" s="124" t="inlineStr">
        <is>
          <t>U023</t>
        </is>
      </c>
      <c r="F141" s="124" t="inlineStr">
        <is>
          <t>ONLİNE TOPLAYICI</t>
        </is>
      </c>
      <c r="G141" s="124" t="n">
        <v>0</v>
      </c>
      <c r="H141" s="167" t="n">
        <v>-0.01</v>
      </c>
      <c r="I141" s="144" t="n">
        <v>46235</v>
      </c>
      <c r="J141" s="174" t="n">
        <v>0</v>
      </c>
      <c r="K141" s="124" t="inlineStr">
        <is>
          <t>GAZİEMİR-2 mağazasında ONLİNE TOPLAYICI kadrosu +0 kişi değiştirilirse etki simülasyonu</t>
        </is>
      </c>
      <c r="L141" s="124" t="inlineStr">
        <is>
          <t>Taslak</t>
        </is>
      </c>
      <c r="M141" s="124" t="inlineStr">
        <is>
          <t>Saha Etüdü Bekleniyor</t>
        </is>
      </c>
    </row>
    <row r="142" ht="15" customHeight="1" s="113">
      <c r="A142" s="124" t="inlineStr">
        <is>
          <t>S0141</t>
        </is>
      </c>
      <c r="B142" s="124" t="inlineStr">
        <is>
          <t>M016</t>
        </is>
      </c>
      <c r="C142" s="124" t="inlineStr">
        <is>
          <t>GAZİEMİR-2</t>
        </is>
      </c>
      <c r="D142" s="124" t="inlineStr">
        <is>
          <t>ALİ ÇELİK</t>
        </is>
      </c>
      <c r="E142" s="124" t="inlineStr">
        <is>
          <t>U024</t>
        </is>
      </c>
      <c r="F142" s="124" t="inlineStr">
        <is>
          <t>ONLİNE ŞOFÖR</t>
        </is>
      </c>
      <c r="G142" s="124" t="n">
        <v>0</v>
      </c>
      <c r="H142" s="167" t="n">
        <v>0.02</v>
      </c>
      <c r="I142" s="144" t="n">
        <v>46235</v>
      </c>
      <c r="J142" s="174" t="n">
        <v>0</v>
      </c>
      <c r="K142" s="124" t="inlineStr">
        <is>
          <t>GAZİEMİR-2 mağazasında ONLİNE ŞOFÖR kadrosu +0 kişi değiştirilirse etki simülasyonu</t>
        </is>
      </c>
      <c r="L142" s="124" t="inlineStr">
        <is>
          <t>Taslak</t>
        </is>
      </c>
      <c r="M142" s="124" t="inlineStr">
        <is>
          <t>Saha Etüdü Bekleniyor</t>
        </is>
      </c>
    </row>
    <row r="143" ht="15" customHeight="1" s="113">
      <c r="A143" s="124" t="inlineStr">
        <is>
          <t>S0142</t>
        </is>
      </c>
      <c r="B143" s="124" t="inlineStr">
        <is>
          <t>M016</t>
        </is>
      </c>
      <c r="C143" s="124" t="inlineStr">
        <is>
          <t>GAZİEMİR-2</t>
        </is>
      </c>
      <c r="D143" s="124" t="inlineStr">
        <is>
          <t>ALİ ÇELİK</t>
        </is>
      </c>
      <c r="E143" s="124" t="inlineStr">
        <is>
          <t>U026</t>
        </is>
      </c>
      <c r="F143" s="124" t="inlineStr">
        <is>
          <t>REYON GÖREVLİSİ</t>
        </is>
      </c>
      <c r="G143" s="124" t="n">
        <v>0</v>
      </c>
      <c r="H143" s="167" t="n">
        <v>0.07000000000000001</v>
      </c>
      <c r="I143" s="144" t="n">
        <v>46235</v>
      </c>
      <c r="J143" s="174" t="n">
        <v>0</v>
      </c>
      <c r="K143" s="124" t="inlineStr">
        <is>
          <t>GAZİEMİR-2 mağazasında REYON GÖREVLİSİ kadrosu +0 kişi değiştirilirse etki simülasyonu</t>
        </is>
      </c>
      <c r="L143" s="124" t="inlineStr">
        <is>
          <t>Taslak</t>
        </is>
      </c>
      <c r="M143" s="124" t="inlineStr">
        <is>
          <t>Saha Etüdü Bekleniyor</t>
        </is>
      </c>
    </row>
    <row r="144" ht="15" customHeight="1" s="113">
      <c r="A144" s="124" t="inlineStr">
        <is>
          <t>S0143</t>
        </is>
      </c>
      <c r="B144" s="124" t="inlineStr">
        <is>
          <t>M016</t>
        </is>
      </c>
      <c r="C144" s="124" t="inlineStr">
        <is>
          <t>GAZİEMİR-2</t>
        </is>
      </c>
      <c r="D144" s="124" t="inlineStr">
        <is>
          <t>ALİ ÇELİK</t>
        </is>
      </c>
      <c r="E144" s="124" t="inlineStr">
        <is>
          <t>U034</t>
        </is>
      </c>
      <c r="F144" s="124" t="inlineStr">
        <is>
          <t>UNLU MAMÜLLER</t>
        </is>
      </c>
      <c r="G144" s="124" t="n">
        <v>2</v>
      </c>
      <c r="H144" s="167" t="n">
        <v>0.03</v>
      </c>
      <c r="I144" s="144" t="n">
        <v>46235</v>
      </c>
      <c r="J144" s="174" t="n">
        <v>738</v>
      </c>
      <c r="K144" s="124" t="inlineStr">
        <is>
          <t>GAZİEMİR-2 mağazasında UNLU MAMÜLLER kadrosu +2 kişi değiştirilirse etki simülasyonu</t>
        </is>
      </c>
      <c r="L144" s="124" t="inlineStr">
        <is>
          <t>Taslak</t>
        </is>
      </c>
      <c r="M144" s="124" t="inlineStr">
        <is>
          <t>Saha Etüdü Bekleniyor</t>
        </is>
      </c>
    </row>
    <row r="145" ht="15" customHeight="1" s="113">
      <c r="A145" s="124" t="inlineStr">
        <is>
          <t>S0144</t>
        </is>
      </c>
      <c r="B145" s="124" t="inlineStr">
        <is>
          <t>M016</t>
        </is>
      </c>
      <c r="C145" s="124" t="inlineStr">
        <is>
          <t>GAZİEMİR-2</t>
        </is>
      </c>
      <c r="D145" s="124" t="inlineStr">
        <is>
          <t>ALİ ÇELİK</t>
        </is>
      </c>
      <c r="E145" s="124" t="inlineStr">
        <is>
          <t>U042</t>
        </is>
      </c>
      <c r="F145" s="124" t="inlineStr">
        <is>
          <t>ŞARKÜTERİ</t>
        </is>
      </c>
      <c r="G145" s="124" t="n">
        <v>1</v>
      </c>
      <c r="H145" s="167" t="n">
        <v>0.01</v>
      </c>
      <c r="I145" s="144" t="n">
        <v>46235</v>
      </c>
      <c r="J145" s="174" t="n">
        <v>405</v>
      </c>
      <c r="K145" s="124" t="inlineStr">
        <is>
          <t>GAZİEMİR-2 mağazasında ŞARKÜTERİ kadrosu +1 kişi değiştirilirse etki simülasyonu</t>
        </is>
      </c>
      <c r="L145" s="124" t="inlineStr">
        <is>
          <t>Taslak</t>
        </is>
      </c>
      <c r="M145" s="124" t="inlineStr">
        <is>
          <t>Saha Etüdü Bekleniyor</t>
        </is>
      </c>
    </row>
    <row r="146" ht="15" customHeight="1" s="113">
      <c r="A146" s="124" t="inlineStr">
        <is>
          <t>S0145</t>
        </is>
      </c>
      <c r="B146" s="124" t="inlineStr">
        <is>
          <t>M017</t>
        </is>
      </c>
      <c r="C146" s="124" t="inlineStr">
        <is>
          <t>GAZİEMİR-3</t>
        </is>
      </c>
      <c r="D146" s="124" t="inlineStr">
        <is>
          <t>ALİ ÇELİK</t>
        </is>
      </c>
      <c r="E146" s="124" t="inlineStr">
        <is>
          <t>U002</t>
        </is>
      </c>
      <c r="F146" s="124" t="inlineStr">
        <is>
          <t>BAKLİYAT</t>
        </is>
      </c>
      <c r="G146" s="124" t="n">
        <v>1</v>
      </c>
      <c r="H146" s="167" t="n">
        <v>0.07000000000000001</v>
      </c>
      <c r="I146" s="144" t="n">
        <v>46235</v>
      </c>
      <c r="J146" s="174" t="n">
        <v>387</v>
      </c>
      <c r="K146" s="124" t="inlineStr">
        <is>
          <t>GAZİEMİR-3 mağazasında BAKLİYAT kadrosu +1 kişi değiştirilirse etki simülasyonu</t>
        </is>
      </c>
      <c r="L146" s="124" t="inlineStr">
        <is>
          <t>Taslak</t>
        </is>
      </c>
      <c r="M146" s="124" t="inlineStr">
        <is>
          <t>Saha Etüdü Bekleniyor</t>
        </is>
      </c>
    </row>
    <row r="147" ht="15" customHeight="1" s="113">
      <c r="A147" s="124" t="inlineStr">
        <is>
          <t>S0146</t>
        </is>
      </c>
      <c r="B147" s="124" t="inlineStr">
        <is>
          <t>M017</t>
        </is>
      </c>
      <c r="C147" s="124" t="inlineStr">
        <is>
          <t>GAZİEMİR-3</t>
        </is>
      </c>
      <c r="D147" s="124" t="inlineStr">
        <is>
          <t>ALİ ÇELİK</t>
        </is>
      </c>
      <c r="E147" s="124" t="inlineStr">
        <is>
          <t>U013</t>
        </is>
      </c>
      <c r="F147" s="124" t="inlineStr">
        <is>
          <t>KASAP</t>
        </is>
      </c>
      <c r="G147" s="124" t="n">
        <v>1</v>
      </c>
      <c r="H147" s="167" t="n">
        <v>0.02</v>
      </c>
      <c r="I147" s="144" t="n">
        <v>46235</v>
      </c>
      <c r="J147" s="174" t="n">
        <v>369</v>
      </c>
      <c r="K147" s="124" t="inlineStr">
        <is>
          <t>GAZİEMİR-3 mağazasında KASAP kadrosu +1 kişi değiştirilirse etki simülasyonu</t>
        </is>
      </c>
      <c r="L147" s="124" t="inlineStr">
        <is>
          <t>Taslak</t>
        </is>
      </c>
      <c r="M147" s="124" t="inlineStr">
        <is>
          <t>Saha Etüdü Bekleniyor</t>
        </is>
      </c>
    </row>
    <row r="148" ht="15" customHeight="1" s="113">
      <c r="A148" s="124" t="inlineStr">
        <is>
          <t>S0147</t>
        </is>
      </c>
      <c r="B148" s="124" t="inlineStr">
        <is>
          <t>M017</t>
        </is>
      </c>
      <c r="C148" s="124" t="inlineStr">
        <is>
          <t>GAZİEMİR-3</t>
        </is>
      </c>
      <c r="D148" s="124" t="inlineStr">
        <is>
          <t>ALİ ÇELİK</t>
        </is>
      </c>
      <c r="E148" s="124" t="inlineStr">
        <is>
          <t>U015</t>
        </is>
      </c>
      <c r="F148" s="124" t="inlineStr">
        <is>
          <t>KASİYER</t>
        </is>
      </c>
      <c r="G148" s="124" t="n">
        <v>1</v>
      </c>
      <c r="H148" s="167" t="n">
        <v>0.02</v>
      </c>
      <c r="I148" s="144" t="n">
        <v>46235</v>
      </c>
      <c r="J148" s="174" t="n">
        <v>387</v>
      </c>
      <c r="K148" s="124" t="inlineStr">
        <is>
          <t>GAZİEMİR-3 mağazasında KASİYER kadrosu +1 kişi değiştirilirse etki simülasyonu</t>
        </is>
      </c>
      <c r="L148" s="124" t="inlineStr">
        <is>
          <t>Taslak</t>
        </is>
      </c>
      <c r="M148" s="124" t="inlineStr">
        <is>
          <t>Saha Etüdü Bekleniyor</t>
        </is>
      </c>
    </row>
    <row r="149" ht="15" customHeight="1" s="113">
      <c r="A149" s="124" t="inlineStr">
        <is>
          <t>S0148</t>
        </is>
      </c>
      <c r="B149" s="124" t="inlineStr">
        <is>
          <t>M017</t>
        </is>
      </c>
      <c r="C149" s="124" t="inlineStr">
        <is>
          <t>GAZİEMİR-3</t>
        </is>
      </c>
      <c r="D149" s="124" t="inlineStr">
        <is>
          <t>ALİ ÇELİK</t>
        </is>
      </c>
      <c r="E149" s="124" t="inlineStr">
        <is>
          <t>U017</t>
        </is>
      </c>
      <c r="F149" s="124" t="inlineStr">
        <is>
          <t>MANAV</t>
        </is>
      </c>
      <c r="G149" s="124" t="n">
        <v>1</v>
      </c>
      <c r="H149" s="167" t="n">
        <v>0.05</v>
      </c>
      <c r="I149" s="144" t="n">
        <v>46235</v>
      </c>
      <c r="J149" s="174" t="n">
        <v>369</v>
      </c>
      <c r="K149" s="124" t="inlineStr">
        <is>
          <t>GAZİEMİR-3 mağazasında MANAV kadrosu +1 kişi değiştirilirse etki simülasyonu</t>
        </is>
      </c>
      <c r="L149" s="124" t="inlineStr">
        <is>
          <t>Taslak</t>
        </is>
      </c>
      <c r="M149" s="124" t="inlineStr">
        <is>
          <t>Saha Etüdü Bekleniyor</t>
        </is>
      </c>
    </row>
    <row r="150" ht="15" customHeight="1" s="113">
      <c r="A150" s="124" t="inlineStr">
        <is>
          <t>S0149</t>
        </is>
      </c>
      <c r="B150" s="124" t="inlineStr">
        <is>
          <t>M017</t>
        </is>
      </c>
      <c r="C150" s="124" t="inlineStr">
        <is>
          <t>GAZİEMİR-3</t>
        </is>
      </c>
      <c r="D150" s="124" t="inlineStr">
        <is>
          <t>ALİ ÇELİK</t>
        </is>
      </c>
      <c r="E150" s="124" t="inlineStr">
        <is>
          <t>U023</t>
        </is>
      </c>
      <c r="F150" s="124" t="inlineStr">
        <is>
          <t>ONLİNE TOPLAYICI</t>
        </is>
      </c>
      <c r="G150" s="124" t="n">
        <v>1</v>
      </c>
      <c r="H150" s="167" t="n">
        <v>-0.02</v>
      </c>
      <c r="I150" s="144" t="n">
        <v>46235</v>
      </c>
      <c r="J150" s="174" t="n">
        <v>360</v>
      </c>
      <c r="K150" s="124" t="inlineStr">
        <is>
          <t>GAZİEMİR-3 mağazasında ONLİNE TOPLAYICI kadrosu +1 kişi değiştirilirse etki simülasyonu</t>
        </is>
      </c>
      <c r="L150" s="124" t="inlineStr">
        <is>
          <t>Taslak</t>
        </is>
      </c>
      <c r="M150" s="124" t="inlineStr">
        <is>
          <t>Saha Etüdü Bekleniyor</t>
        </is>
      </c>
    </row>
    <row r="151" ht="15" customHeight="1" s="113">
      <c r="A151" s="124" t="inlineStr">
        <is>
          <t>S0150</t>
        </is>
      </c>
      <c r="B151" s="124" t="inlineStr">
        <is>
          <t>M017</t>
        </is>
      </c>
      <c r="C151" s="124" t="inlineStr">
        <is>
          <t>GAZİEMİR-3</t>
        </is>
      </c>
      <c r="D151" s="124" t="inlineStr">
        <is>
          <t>ALİ ÇELİK</t>
        </is>
      </c>
      <c r="E151" s="124" t="inlineStr">
        <is>
          <t>U024</t>
        </is>
      </c>
      <c r="F151" s="124" t="inlineStr">
        <is>
          <t>ONLİNE ŞOFÖR</t>
        </is>
      </c>
      <c r="G151" s="124" t="n">
        <v>1</v>
      </c>
      <c r="H151" s="167" t="n">
        <v>-0.03</v>
      </c>
      <c r="I151" s="144" t="n">
        <v>46235</v>
      </c>
      <c r="J151" s="174" t="n">
        <v>414</v>
      </c>
      <c r="K151" s="124" t="inlineStr">
        <is>
          <t>GAZİEMİR-3 mağazasında ONLİNE ŞOFÖR kadrosu +1 kişi değiştirilirse etki simülasyonu</t>
        </is>
      </c>
      <c r="L151" s="124" t="inlineStr">
        <is>
          <t>Taslak</t>
        </is>
      </c>
      <c r="M151" s="124" t="inlineStr">
        <is>
          <t>Saha Etüdü Bekleniyor</t>
        </is>
      </c>
    </row>
    <row r="152" ht="15" customHeight="1" s="113">
      <c r="A152" s="124" t="inlineStr">
        <is>
          <t>S0151</t>
        </is>
      </c>
      <c r="B152" s="124" t="inlineStr">
        <is>
          <t>M017</t>
        </is>
      </c>
      <c r="C152" s="124" t="inlineStr">
        <is>
          <t>GAZİEMİR-3</t>
        </is>
      </c>
      <c r="D152" s="124" t="inlineStr">
        <is>
          <t>ALİ ÇELİK</t>
        </is>
      </c>
      <c r="E152" s="124" t="inlineStr">
        <is>
          <t>U026</t>
        </is>
      </c>
      <c r="F152" s="124" t="inlineStr">
        <is>
          <t>REYON GÖREVLİSİ</t>
        </is>
      </c>
      <c r="G152" s="124" t="n">
        <v>1</v>
      </c>
      <c r="H152" s="167" t="n">
        <v>-0.02</v>
      </c>
      <c r="I152" s="144" t="n">
        <v>46235</v>
      </c>
      <c r="J152" s="174" t="n">
        <v>369</v>
      </c>
      <c r="K152" s="124" t="inlineStr">
        <is>
          <t>GAZİEMİR-3 mağazasında REYON GÖREVLİSİ kadrosu +1 kişi değiştirilirse etki simülasyonu</t>
        </is>
      </c>
      <c r="L152" s="124" t="inlineStr">
        <is>
          <t>Taslak</t>
        </is>
      </c>
      <c r="M152" s="124" t="inlineStr">
        <is>
          <t>Saha Etüdü Bekleniyor</t>
        </is>
      </c>
    </row>
    <row r="153" ht="15" customHeight="1" s="113">
      <c r="A153" s="124" t="inlineStr">
        <is>
          <t>S0152</t>
        </is>
      </c>
      <c r="B153" s="124" t="inlineStr">
        <is>
          <t>M017</t>
        </is>
      </c>
      <c r="C153" s="124" t="inlineStr">
        <is>
          <t>GAZİEMİR-3</t>
        </is>
      </c>
      <c r="D153" s="124" t="inlineStr">
        <is>
          <t>ALİ ÇELİK</t>
        </is>
      </c>
      <c r="E153" s="124" t="inlineStr">
        <is>
          <t>U034</t>
        </is>
      </c>
      <c r="F153" s="124" t="inlineStr">
        <is>
          <t>UNLU MAMÜLLER</t>
        </is>
      </c>
      <c r="G153" s="124" t="n">
        <v>-1</v>
      </c>
      <c r="H153" s="167" t="n">
        <v>0.01</v>
      </c>
      <c r="I153" s="144" t="n">
        <v>46235</v>
      </c>
      <c r="J153" s="174" t="n">
        <v>-369</v>
      </c>
      <c r="K153" s="124" t="inlineStr">
        <is>
          <t>GAZİEMİR-3 mağazasında UNLU MAMÜLLER kadrosu -1 kişi değiştirilirse etki simülasyonu</t>
        </is>
      </c>
      <c r="L153" s="124" t="inlineStr">
        <is>
          <t>Taslak</t>
        </is>
      </c>
      <c r="M153" s="124" t="inlineStr">
        <is>
          <t>Saha Etüdü Bekleniyor</t>
        </is>
      </c>
    </row>
    <row r="154" ht="15" customHeight="1" s="113">
      <c r="A154" s="124" t="inlineStr">
        <is>
          <t>S0153</t>
        </is>
      </c>
      <c r="B154" s="124" t="inlineStr">
        <is>
          <t>M017</t>
        </is>
      </c>
      <c r="C154" s="124" t="inlineStr">
        <is>
          <t>GAZİEMİR-3</t>
        </is>
      </c>
      <c r="D154" s="124" t="inlineStr">
        <is>
          <t>ALİ ÇELİK</t>
        </is>
      </c>
      <c r="E154" s="124" t="inlineStr">
        <is>
          <t>U042</t>
        </is>
      </c>
      <c r="F154" s="124" t="inlineStr">
        <is>
          <t>ŞARKÜTERİ</t>
        </is>
      </c>
      <c r="G154" s="124" t="n">
        <v>1</v>
      </c>
      <c r="H154" s="167" t="n">
        <v>0.06</v>
      </c>
      <c r="I154" s="144" t="n">
        <v>46235</v>
      </c>
      <c r="J154" s="174" t="n">
        <v>414</v>
      </c>
      <c r="K154" s="124" t="inlineStr">
        <is>
          <t>GAZİEMİR-3 mağazasında ŞARKÜTERİ kadrosu +1 kişi değiştirilirse etki simülasyonu</t>
        </is>
      </c>
      <c r="L154" s="124" t="inlineStr">
        <is>
          <t>Taslak</t>
        </is>
      </c>
      <c r="M154" s="124" t="inlineStr">
        <is>
          <t>Saha Etüdü Bekleniyor</t>
        </is>
      </c>
    </row>
    <row r="155" ht="15" customHeight="1" s="113">
      <c r="A155" s="124" t="inlineStr">
        <is>
          <t>S0154</t>
        </is>
      </c>
      <c r="B155" s="124" t="inlineStr">
        <is>
          <t>M018</t>
        </is>
      </c>
      <c r="C155" s="124" t="inlineStr">
        <is>
          <t>GAZİEMİR-4</t>
        </is>
      </c>
      <c r="D155" s="124" t="inlineStr">
        <is>
          <t>ALİ ÇELİK</t>
        </is>
      </c>
      <c r="E155" s="124" t="inlineStr">
        <is>
          <t>U002</t>
        </is>
      </c>
      <c r="F155" s="124" t="inlineStr">
        <is>
          <t>BAKLİYAT</t>
        </is>
      </c>
      <c r="G155" s="124" t="n">
        <v>1</v>
      </c>
      <c r="H155" s="167" t="n">
        <v>0.08</v>
      </c>
      <c r="I155" s="144" t="n">
        <v>46235</v>
      </c>
      <c r="J155" s="174" t="n">
        <v>414</v>
      </c>
      <c r="K155" s="124" t="inlineStr">
        <is>
          <t>GAZİEMİR-4 mağazasında BAKLİYAT kadrosu +1 kişi değiştirilirse etki simülasyonu</t>
        </is>
      </c>
      <c r="L155" s="124" t="inlineStr">
        <is>
          <t>Taslak</t>
        </is>
      </c>
      <c r="M155" s="124" t="inlineStr">
        <is>
          <t>Saha Etüdü Bekleniyor</t>
        </is>
      </c>
    </row>
    <row r="156" ht="15" customHeight="1" s="113">
      <c r="A156" s="124" t="inlineStr">
        <is>
          <t>S0155</t>
        </is>
      </c>
      <c r="B156" s="124" t="inlineStr">
        <is>
          <t>M018</t>
        </is>
      </c>
      <c r="C156" s="124" t="inlineStr">
        <is>
          <t>GAZİEMİR-4</t>
        </is>
      </c>
      <c r="D156" s="124" t="inlineStr">
        <is>
          <t>ALİ ÇELİK</t>
        </is>
      </c>
      <c r="E156" s="124" t="inlineStr">
        <is>
          <t>U013</t>
        </is>
      </c>
      <c r="F156" s="124" t="inlineStr">
        <is>
          <t>KASAP</t>
        </is>
      </c>
      <c r="G156" s="124" t="n">
        <v>1</v>
      </c>
      <c r="H156" s="167" t="n">
        <v>0.07000000000000001</v>
      </c>
      <c r="I156" s="144" t="n">
        <v>46235</v>
      </c>
      <c r="J156" s="174" t="n">
        <v>414</v>
      </c>
      <c r="K156" s="124" t="inlineStr">
        <is>
          <t>GAZİEMİR-4 mağazasında KASAP kadrosu +1 kişi değiştirilirse etki simülasyonu</t>
        </is>
      </c>
      <c r="L156" s="124" t="inlineStr">
        <is>
          <t>Taslak</t>
        </is>
      </c>
      <c r="M156" s="124" t="inlineStr">
        <is>
          <t>Saha Etüdü Bekleniyor</t>
        </is>
      </c>
    </row>
    <row r="157" ht="15" customHeight="1" s="113">
      <c r="A157" s="124" t="inlineStr">
        <is>
          <t>S0156</t>
        </is>
      </c>
      <c r="B157" s="124" t="inlineStr">
        <is>
          <t>M018</t>
        </is>
      </c>
      <c r="C157" s="124" t="inlineStr">
        <is>
          <t>GAZİEMİR-4</t>
        </is>
      </c>
      <c r="D157" s="124" t="inlineStr">
        <is>
          <t>ALİ ÇELİK</t>
        </is>
      </c>
      <c r="E157" s="124" t="inlineStr">
        <is>
          <t>U015</t>
        </is>
      </c>
      <c r="F157" s="124" t="inlineStr">
        <is>
          <t>KASİYER</t>
        </is>
      </c>
      <c r="G157" s="124" t="n">
        <v>1</v>
      </c>
      <c r="H157" s="167" t="n">
        <v>0.03</v>
      </c>
      <c r="I157" s="144" t="n">
        <v>46235</v>
      </c>
      <c r="J157" s="174" t="n">
        <v>369</v>
      </c>
      <c r="K157" s="124" t="inlineStr">
        <is>
          <t>GAZİEMİR-4 mağazasında KASİYER kadrosu +1 kişi değiştirilirse etki simülasyonu</t>
        </is>
      </c>
      <c r="L157" s="124" t="inlineStr">
        <is>
          <t>Taslak</t>
        </is>
      </c>
      <c r="M157" s="124" t="inlineStr">
        <is>
          <t>Saha Etüdü Bekleniyor</t>
        </is>
      </c>
    </row>
    <row r="158" ht="15" customHeight="1" s="113">
      <c r="A158" s="124" t="inlineStr">
        <is>
          <t>S0157</t>
        </is>
      </c>
      <c r="B158" s="124" t="inlineStr">
        <is>
          <t>M018</t>
        </is>
      </c>
      <c r="C158" s="124" t="inlineStr">
        <is>
          <t>GAZİEMİR-4</t>
        </is>
      </c>
      <c r="D158" s="124" t="inlineStr">
        <is>
          <t>ALİ ÇELİK</t>
        </is>
      </c>
      <c r="E158" s="124" t="inlineStr">
        <is>
          <t>U017</t>
        </is>
      </c>
      <c r="F158" s="124" t="inlineStr">
        <is>
          <t>MANAV</t>
        </is>
      </c>
      <c r="G158" s="124" t="n">
        <v>1</v>
      </c>
      <c r="H158" s="167" t="n">
        <v>0.06</v>
      </c>
      <c r="I158" s="144" t="n">
        <v>46235</v>
      </c>
      <c r="J158" s="174" t="n">
        <v>414</v>
      </c>
      <c r="K158" s="124" t="inlineStr">
        <is>
          <t>GAZİEMİR-4 mağazasında MANAV kadrosu +1 kişi değiştirilirse etki simülasyonu</t>
        </is>
      </c>
      <c r="L158" s="124" t="inlineStr">
        <is>
          <t>Taslak</t>
        </is>
      </c>
      <c r="M158" s="124" t="inlineStr">
        <is>
          <t>Saha Etüdü Bekleniyor</t>
        </is>
      </c>
    </row>
    <row r="159" ht="15" customHeight="1" s="113">
      <c r="A159" s="124" t="inlineStr">
        <is>
          <t>S0158</t>
        </is>
      </c>
      <c r="B159" s="124" t="inlineStr">
        <is>
          <t>M018</t>
        </is>
      </c>
      <c r="C159" s="124" t="inlineStr">
        <is>
          <t>GAZİEMİR-4</t>
        </is>
      </c>
      <c r="D159" s="124" t="inlineStr">
        <is>
          <t>ALİ ÇELİK</t>
        </is>
      </c>
      <c r="E159" s="124" t="inlineStr">
        <is>
          <t>U023</t>
        </is>
      </c>
      <c r="F159" s="124" t="inlineStr">
        <is>
          <t>ONLİNE TOPLAYICI</t>
        </is>
      </c>
      <c r="G159" s="124" t="n">
        <v>1</v>
      </c>
      <c r="H159" s="167" t="n">
        <v>-0.01</v>
      </c>
      <c r="I159" s="144" t="n">
        <v>46235</v>
      </c>
      <c r="J159" s="174" t="n">
        <v>369</v>
      </c>
      <c r="K159" s="124" t="inlineStr">
        <is>
          <t>GAZİEMİR-4 mağazasında ONLİNE TOPLAYICI kadrosu +1 kişi değiştirilirse etki simülasyonu</t>
        </is>
      </c>
      <c r="L159" s="124" t="inlineStr">
        <is>
          <t>Taslak</t>
        </is>
      </c>
      <c r="M159" s="124" t="inlineStr">
        <is>
          <t>Saha Etüdü Bekleniyor</t>
        </is>
      </c>
    </row>
    <row r="160" ht="15" customHeight="1" s="113">
      <c r="A160" s="124" t="inlineStr">
        <is>
          <t>S0159</t>
        </is>
      </c>
      <c r="B160" s="124" t="inlineStr">
        <is>
          <t>M018</t>
        </is>
      </c>
      <c r="C160" s="124" t="inlineStr">
        <is>
          <t>GAZİEMİR-4</t>
        </is>
      </c>
      <c r="D160" s="124" t="inlineStr">
        <is>
          <t>ALİ ÇELİK</t>
        </is>
      </c>
      <c r="E160" s="124" t="inlineStr">
        <is>
          <t>U024</t>
        </is>
      </c>
      <c r="F160" s="124" t="inlineStr">
        <is>
          <t>ONLİNE ŞOFÖR</t>
        </is>
      </c>
      <c r="G160" s="124" t="n">
        <v>1</v>
      </c>
      <c r="H160" s="167" t="n">
        <v>0.04</v>
      </c>
      <c r="I160" s="144" t="n">
        <v>46235</v>
      </c>
      <c r="J160" s="174" t="n">
        <v>369</v>
      </c>
      <c r="K160" s="124" t="inlineStr">
        <is>
          <t>GAZİEMİR-4 mağazasında ONLİNE ŞOFÖR kadrosu +1 kişi değiştirilirse etki simülasyonu</t>
        </is>
      </c>
      <c r="L160" s="124" t="inlineStr">
        <is>
          <t>Taslak</t>
        </is>
      </c>
      <c r="M160" s="124" t="inlineStr">
        <is>
          <t>Saha Etüdü Bekleniyor</t>
        </is>
      </c>
    </row>
    <row r="161" ht="15" customHeight="1" s="113">
      <c r="A161" s="124" t="inlineStr">
        <is>
          <t>S0160</t>
        </is>
      </c>
      <c r="B161" s="124" t="inlineStr">
        <is>
          <t>M018</t>
        </is>
      </c>
      <c r="C161" s="124" t="inlineStr">
        <is>
          <t>GAZİEMİR-4</t>
        </is>
      </c>
      <c r="D161" s="124" t="inlineStr">
        <is>
          <t>ALİ ÇELİK</t>
        </is>
      </c>
      <c r="E161" s="124" t="inlineStr">
        <is>
          <t>U026</t>
        </is>
      </c>
      <c r="F161" s="124" t="inlineStr">
        <is>
          <t>REYON GÖREVLİSİ</t>
        </is>
      </c>
      <c r="G161" s="124" t="n">
        <v>1</v>
      </c>
      <c r="H161" s="167" t="n">
        <v>0.02</v>
      </c>
      <c r="I161" s="144" t="n">
        <v>46235</v>
      </c>
      <c r="J161" s="174" t="n">
        <v>369</v>
      </c>
      <c r="K161" s="124" t="inlineStr">
        <is>
          <t>GAZİEMİR-4 mağazasında REYON GÖREVLİSİ kadrosu +1 kişi değiştirilirse etki simülasyonu</t>
        </is>
      </c>
      <c r="L161" s="124" t="inlineStr">
        <is>
          <t>Taslak</t>
        </is>
      </c>
      <c r="M161" s="124" t="inlineStr">
        <is>
          <t>Saha Etüdü Bekleniyor</t>
        </is>
      </c>
    </row>
    <row r="162" ht="15" customHeight="1" s="113">
      <c r="A162" s="124" t="inlineStr">
        <is>
          <t>S0161</t>
        </is>
      </c>
      <c r="B162" s="124" t="inlineStr">
        <is>
          <t>M018</t>
        </is>
      </c>
      <c r="C162" s="124" t="inlineStr">
        <is>
          <t>GAZİEMİR-4</t>
        </is>
      </c>
      <c r="D162" s="124" t="inlineStr">
        <is>
          <t>ALİ ÇELİK</t>
        </is>
      </c>
      <c r="E162" s="124" t="inlineStr">
        <is>
          <t>U034</t>
        </is>
      </c>
      <c r="F162" s="124" t="inlineStr">
        <is>
          <t>UNLU MAMÜLLER</t>
        </is>
      </c>
      <c r="G162" s="124" t="n">
        <v>1</v>
      </c>
      <c r="H162" s="167" t="n">
        <v>-0.01</v>
      </c>
      <c r="I162" s="144" t="n">
        <v>46235</v>
      </c>
      <c r="J162" s="174" t="n">
        <v>414</v>
      </c>
      <c r="K162" s="124" t="inlineStr">
        <is>
          <t>GAZİEMİR-4 mağazasında UNLU MAMÜLLER kadrosu +1 kişi değiştirilirse etki simülasyonu</t>
        </is>
      </c>
      <c r="L162" s="124" t="inlineStr">
        <is>
          <t>Taslak</t>
        </is>
      </c>
      <c r="M162" s="124" t="inlineStr">
        <is>
          <t>Saha Etüdü Bekleniyor</t>
        </is>
      </c>
    </row>
    <row r="163" ht="15" customHeight="1" s="113">
      <c r="A163" s="124" t="inlineStr">
        <is>
          <t>S0162</t>
        </is>
      </c>
      <c r="B163" s="124" t="inlineStr">
        <is>
          <t>M018</t>
        </is>
      </c>
      <c r="C163" s="124" t="inlineStr">
        <is>
          <t>GAZİEMİR-4</t>
        </is>
      </c>
      <c r="D163" s="124" t="inlineStr">
        <is>
          <t>ALİ ÇELİK</t>
        </is>
      </c>
      <c r="E163" s="124" t="inlineStr">
        <is>
          <t>U042</t>
        </is>
      </c>
      <c r="F163" s="124" t="inlineStr">
        <is>
          <t>ŞARKÜTERİ</t>
        </is>
      </c>
      <c r="G163" s="124" t="n">
        <v>2</v>
      </c>
      <c r="H163" s="167" t="n">
        <v>-0.01</v>
      </c>
      <c r="I163" s="144" t="n">
        <v>46235</v>
      </c>
      <c r="J163" s="174" t="n">
        <v>774</v>
      </c>
      <c r="K163" s="124" t="inlineStr">
        <is>
          <t>GAZİEMİR-4 mağazasında ŞARKÜTERİ kadrosu +2 kişi değiştirilirse etki simülasyonu</t>
        </is>
      </c>
      <c r="L163" s="124" t="inlineStr">
        <is>
          <t>Taslak</t>
        </is>
      </c>
      <c r="M163" s="124" t="inlineStr">
        <is>
          <t>Saha Etüdü Bekleniyor</t>
        </is>
      </c>
    </row>
    <row r="164" ht="15" customHeight="1" s="113">
      <c r="A164" s="124" t="inlineStr">
        <is>
          <t>S0163</t>
        </is>
      </c>
      <c r="B164" s="124" t="inlineStr">
        <is>
          <t>M019</t>
        </is>
      </c>
      <c r="C164" s="124" t="inlineStr">
        <is>
          <t>GAZİEMİR-5</t>
        </is>
      </c>
      <c r="D164" s="124" t="inlineStr">
        <is>
          <t>ALİ ÇELİK</t>
        </is>
      </c>
      <c r="E164" s="124" t="inlineStr">
        <is>
          <t>U002</t>
        </is>
      </c>
      <c r="F164" s="124" t="inlineStr">
        <is>
          <t>BAKLİYAT</t>
        </is>
      </c>
      <c r="G164" s="124" t="n">
        <v>1</v>
      </c>
      <c r="H164" s="167" t="n">
        <v>0.08</v>
      </c>
      <c r="I164" s="144" t="n">
        <v>46235</v>
      </c>
      <c r="J164" s="174" t="n">
        <v>414</v>
      </c>
      <c r="K164" s="124" t="inlineStr">
        <is>
          <t>GAZİEMİR-5 mağazasında BAKLİYAT kadrosu +1 kişi değiştirilirse etki simülasyonu</t>
        </is>
      </c>
      <c r="L164" s="124" t="inlineStr">
        <is>
          <t>Taslak</t>
        </is>
      </c>
      <c r="M164" s="124" t="inlineStr">
        <is>
          <t>Saha Etüdü Bekleniyor</t>
        </is>
      </c>
    </row>
    <row r="165" ht="15" customHeight="1" s="113">
      <c r="A165" s="124" t="inlineStr">
        <is>
          <t>S0164</t>
        </is>
      </c>
      <c r="B165" s="124" t="inlineStr">
        <is>
          <t>M019</t>
        </is>
      </c>
      <c r="C165" s="124" t="inlineStr">
        <is>
          <t>GAZİEMİR-5</t>
        </is>
      </c>
      <c r="D165" s="124" t="inlineStr">
        <is>
          <t>ALİ ÇELİK</t>
        </is>
      </c>
      <c r="E165" s="124" t="inlineStr">
        <is>
          <t>U013</t>
        </is>
      </c>
      <c r="F165" s="124" t="inlineStr">
        <is>
          <t>KASAP</t>
        </is>
      </c>
      <c r="G165" s="124" t="n">
        <v>-1</v>
      </c>
      <c r="H165" s="167" t="n">
        <v>0.05</v>
      </c>
      <c r="I165" s="144" t="n">
        <v>46235</v>
      </c>
      <c r="J165" s="174" t="n">
        <v>-405</v>
      </c>
      <c r="K165" s="124" t="inlineStr">
        <is>
          <t>GAZİEMİR-5 mağazasında KASAP kadrosu -1 kişi değiştirilirse etki simülasyonu</t>
        </is>
      </c>
      <c r="L165" s="124" t="inlineStr">
        <is>
          <t>Taslak</t>
        </is>
      </c>
      <c r="M165" s="124" t="inlineStr">
        <is>
          <t>Saha Etüdü Bekleniyor</t>
        </is>
      </c>
    </row>
    <row r="166" ht="15" customHeight="1" s="113">
      <c r="A166" s="124" t="inlineStr">
        <is>
          <t>S0165</t>
        </is>
      </c>
      <c r="B166" s="124" t="inlineStr">
        <is>
          <t>M019</t>
        </is>
      </c>
      <c r="C166" s="124" t="inlineStr">
        <is>
          <t>GAZİEMİR-5</t>
        </is>
      </c>
      <c r="D166" s="124" t="inlineStr">
        <is>
          <t>ALİ ÇELİK</t>
        </is>
      </c>
      <c r="E166" s="124" t="inlineStr">
        <is>
          <t>U015</t>
        </is>
      </c>
      <c r="F166" s="124" t="inlineStr">
        <is>
          <t>KASİYER</t>
        </is>
      </c>
      <c r="G166" s="124" t="n">
        <v>1</v>
      </c>
      <c r="H166" s="167" t="n">
        <v>-0.02</v>
      </c>
      <c r="I166" s="144" t="n">
        <v>46235</v>
      </c>
      <c r="J166" s="174" t="n">
        <v>414</v>
      </c>
      <c r="K166" s="124" t="inlineStr">
        <is>
          <t>GAZİEMİR-5 mağazasında KASİYER kadrosu +1 kişi değiştirilirse etki simülasyonu</t>
        </is>
      </c>
      <c r="L166" s="124" t="inlineStr">
        <is>
          <t>Taslak</t>
        </is>
      </c>
      <c r="M166" s="124" t="inlineStr">
        <is>
          <t>Saha Etüdü Bekleniyor</t>
        </is>
      </c>
    </row>
    <row r="167" ht="15" customHeight="1" s="113">
      <c r="A167" s="124" t="inlineStr">
        <is>
          <t>S0166</t>
        </is>
      </c>
      <c r="B167" s="124" t="inlineStr">
        <is>
          <t>M019</t>
        </is>
      </c>
      <c r="C167" s="124" t="inlineStr">
        <is>
          <t>GAZİEMİR-5</t>
        </is>
      </c>
      <c r="D167" s="124" t="inlineStr">
        <is>
          <t>ALİ ÇELİK</t>
        </is>
      </c>
      <c r="E167" s="124" t="inlineStr">
        <is>
          <t>U017</t>
        </is>
      </c>
      <c r="F167" s="124" t="inlineStr">
        <is>
          <t>MANAV</t>
        </is>
      </c>
      <c r="G167" s="124" t="n">
        <v>-1</v>
      </c>
      <c r="H167" s="167" t="n">
        <v>0.01</v>
      </c>
      <c r="I167" s="144" t="n">
        <v>46235</v>
      </c>
      <c r="J167" s="174" t="n">
        <v>-414</v>
      </c>
      <c r="K167" s="124" t="inlineStr">
        <is>
          <t>GAZİEMİR-5 mağazasında MANAV kadrosu -1 kişi değiştirilirse etki simülasyonu</t>
        </is>
      </c>
      <c r="L167" s="124" t="inlineStr">
        <is>
          <t>Taslak</t>
        </is>
      </c>
      <c r="M167" s="124" t="inlineStr">
        <is>
          <t>Saha Etüdü Bekleniyor</t>
        </is>
      </c>
    </row>
    <row r="168" ht="15" customHeight="1" s="113">
      <c r="A168" s="124" t="inlineStr">
        <is>
          <t>S0167</t>
        </is>
      </c>
      <c r="B168" s="124" t="inlineStr">
        <is>
          <t>M019</t>
        </is>
      </c>
      <c r="C168" s="124" t="inlineStr">
        <is>
          <t>GAZİEMİR-5</t>
        </is>
      </c>
      <c r="D168" s="124" t="inlineStr">
        <is>
          <t>ALİ ÇELİK</t>
        </is>
      </c>
      <c r="E168" s="124" t="inlineStr">
        <is>
          <t>U023</t>
        </is>
      </c>
      <c r="F168" s="124" t="inlineStr">
        <is>
          <t>ONLİNE TOPLAYICI</t>
        </is>
      </c>
      <c r="G168" s="124" t="n">
        <v>1</v>
      </c>
      <c r="H168" s="167" t="n">
        <v>0.06</v>
      </c>
      <c r="I168" s="144" t="n">
        <v>46235</v>
      </c>
      <c r="J168" s="174" t="n">
        <v>360</v>
      </c>
      <c r="K168" s="124" t="inlineStr">
        <is>
          <t>GAZİEMİR-5 mağazasında ONLİNE TOPLAYICI kadrosu +1 kişi değiştirilirse etki simülasyonu</t>
        </is>
      </c>
      <c r="L168" s="124" t="inlineStr">
        <is>
          <t>Taslak</t>
        </is>
      </c>
      <c r="M168" s="124" t="inlineStr">
        <is>
          <t>Saha Etüdü Bekleniyor</t>
        </is>
      </c>
    </row>
    <row r="169" ht="15" customHeight="1" s="113">
      <c r="A169" s="124" t="inlineStr">
        <is>
          <t>S0168</t>
        </is>
      </c>
      <c r="B169" s="124" t="inlineStr">
        <is>
          <t>M019</t>
        </is>
      </c>
      <c r="C169" s="124" t="inlineStr">
        <is>
          <t>GAZİEMİR-5</t>
        </is>
      </c>
      <c r="D169" s="124" t="inlineStr">
        <is>
          <t>ALİ ÇELİK</t>
        </is>
      </c>
      <c r="E169" s="124" t="inlineStr">
        <is>
          <t>U024</t>
        </is>
      </c>
      <c r="F169" s="124" t="inlineStr">
        <is>
          <t>ONLİNE ŞOFÖR</t>
        </is>
      </c>
      <c r="G169" s="124" t="n">
        <v>2</v>
      </c>
      <c r="H169" s="167" t="n">
        <v>0.01</v>
      </c>
      <c r="I169" s="144" t="n">
        <v>46235</v>
      </c>
      <c r="J169" s="174" t="n">
        <v>720</v>
      </c>
      <c r="K169" s="124" t="inlineStr">
        <is>
          <t>GAZİEMİR-5 mağazasında ONLİNE ŞOFÖR kadrosu +2 kişi değiştirilirse etki simülasyonu</t>
        </is>
      </c>
      <c r="L169" s="124" t="inlineStr">
        <is>
          <t>Taslak</t>
        </is>
      </c>
      <c r="M169" s="124" t="inlineStr">
        <is>
          <t>Saha Etüdü Bekleniyor</t>
        </is>
      </c>
    </row>
    <row r="170" ht="15" customHeight="1" s="113">
      <c r="A170" s="124" t="inlineStr">
        <is>
          <t>S0169</t>
        </is>
      </c>
      <c r="B170" s="124" t="inlineStr">
        <is>
          <t>M019</t>
        </is>
      </c>
      <c r="C170" s="124" t="inlineStr">
        <is>
          <t>GAZİEMİR-5</t>
        </is>
      </c>
      <c r="D170" s="124" t="inlineStr">
        <is>
          <t>ALİ ÇELİK</t>
        </is>
      </c>
      <c r="E170" s="124" t="inlineStr">
        <is>
          <t>U026</t>
        </is>
      </c>
      <c r="F170" s="124" t="inlineStr">
        <is>
          <t>REYON GÖREVLİSİ</t>
        </is>
      </c>
      <c r="G170" s="124" t="n">
        <v>2</v>
      </c>
      <c r="H170" s="167" t="n">
        <v>-0.03</v>
      </c>
      <c r="I170" s="144" t="n">
        <v>46235</v>
      </c>
      <c r="J170" s="174" t="n">
        <v>774</v>
      </c>
      <c r="K170" s="124" t="inlineStr">
        <is>
          <t>GAZİEMİR-5 mağazasında REYON GÖREVLİSİ kadrosu +2 kişi değiştirilirse etki simülasyonu</t>
        </is>
      </c>
      <c r="L170" s="124" t="inlineStr">
        <is>
          <t>Taslak</t>
        </is>
      </c>
      <c r="M170" s="124" t="inlineStr">
        <is>
          <t>Saha Etüdü Bekleniyor</t>
        </is>
      </c>
    </row>
    <row r="171" ht="15" customHeight="1" s="113">
      <c r="A171" s="124" t="inlineStr">
        <is>
          <t>S0170</t>
        </is>
      </c>
      <c r="B171" s="124" t="inlineStr">
        <is>
          <t>M019</t>
        </is>
      </c>
      <c r="C171" s="124" t="inlineStr">
        <is>
          <t>GAZİEMİR-5</t>
        </is>
      </c>
      <c r="D171" s="124" t="inlineStr">
        <is>
          <t>ALİ ÇELİK</t>
        </is>
      </c>
      <c r="E171" s="124" t="inlineStr">
        <is>
          <t>U034</t>
        </is>
      </c>
      <c r="F171" s="124" t="inlineStr">
        <is>
          <t>UNLU MAMÜLLER</t>
        </is>
      </c>
      <c r="G171" s="124" t="n">
        <v>2</v>
      </c>
      <c r="H171" s="167" t="n">
        <v>0.05</v>
      </c>
      <c r="I171" s="144" t="n">
        <v>46235</v>
      </c>
      <c r="J171" s="174" t="n">
        <v>720</v>
      </c>
      <c r="K171" s="124" t="inlineStr">
        <is>
          <t>GAZİEMİR-5 mağazasında UNLU MAMÜLLER kadrosu +2 kişi değiştirilirse etki simülasyonu</t>
        </is>
      </c>
      <c r="L171" s="124" t="inlineStr">
        <is>
          <t>Taslak</t>
        </is>
      </c>
      <c r="M171" s="124" t="inlineStr">
        <is>
          <t>Saha Etüdü Bekleniyor</t>
        </is>
      </c>
    </row>
    <row r="172" ht="15" customHeight="1" s="113">
      <c r="A172" s="124" t="inlineStr">
        <is>
          <t>S0171</t>
        </is>
      </c>
      <c r="B172" s="124" t="inlineStr">
        <is>
          <t>M019</t>
        </is>
      </c>
      <c r="C172" s="124" t="inlineStr">
        <is>
          <t>GAZİEMİR-5</t>
        </is>
      </c>
      <c r="D172" s="124" t="inlineStr">
        <is>
          <t>ALİ ÇELİK</t>
        </is>
      </c>
      <c r="E172" s="124" t="inlineStr">
        <is>
          <t>U042</t>
        </is>
      </c>
      <c r="F172" s="124" t="inlineStr">
        <is>
          <t>ŞARKÜTERİ</t>
        </is>
      </c>
      <c r="G172" s="124" t="n">
        <v>1</v>
      </c>
      <c r="H172" s="167" t="n">
        <v>-0.02</v>
      </c>
      <c r="I172" s="144" t="n">
        <v>46235</v>
      </c>
      <c r="J172" s="174" t="n">
        <v>369</v>
      </c>
      <c r="K172" s="124" t="inlineStr">
        <is>
          <t>GAZİEMİR-5 mağazasında ŞARKÜTERİ kadrosu +1 kişi değiştirilirse etki simülasyonu</t>
        </is>
      </c>
      <c r="L172" s="124" t="inlineStr">
        <is>
          <t>Taslak</t>
        </is>
      </c>
      <c r="M172" s="124" t="inlineStr">
        <is>
          <t>Saha Etüdü Bekleniyor</t>
        </is>
      </c>
    </row>
    <row r="173" ht="15" customHeight="1" s="113">
      <c r="A173" s="124" t="inlineStr">
        <is>
          <t>S0172</t>
        </is>
      </c>
      <c r="B173" s="124" t="inlineStr">
        <is>
          <t>M020</t>
        </is>
      </c>
      <c r="C173" s="124" t="inlineStr">
        <is>
          <t>GAZİEMİR-6</t>
        </is>
      </c>
      <c r="D173" s="124" t="inlineStr">
        <is>
          <t>ALİ ÇELİK</t>
        </is>
      </c>
      <c r="E173" s="124" t="inlineStr">
        <is>
          <t>U002</t>
        </is>
      </c>
      <c r="F173" s="124" t="inlineStr">
        <is>
          <t>BAKLİYAT</t>
        </is>
      </c>
      <c r="G173" s="124" t="n">
        <v>1</v>
      </c>
      <c r="H173" s="167" t="n">
        <v>-0.02</v>
      </c>
      <c r="I173" s="144" t="n">
        <v>46235</v>
      </c>
      <c r="J173" s="174" t="n">
        <v>369</v>
      </c>
      <c r="K173" s="124" t="inlineStr">
        <is>
          <t>GAZİEMİR-6 mağazasında BAKLİYAT kadrosu +1 kişi değiştirilirse etki simülasyonu</t>
        </is>
      </c>
      <c r="L173" s="124" t="inlineStr">
        <is>
          <t>Taslak</t>
        </is>
      </c>
      <c r="M173" s="124" t="inlineStr">
        <is>
          <t>Saha Etüdü Bekleniyor</t>
        </is>
      </c>
    </row>
    <row r="174" ht="15" customHeight="1" s="113">
      <c r="A174" s="124" t="inlineStr">
        <is>
          <t>S0173</t>
        </is>
      </c>
      <c r="B174" s="124" t="inlineStr">
        <is>
          <t>M020</t>
        </is>
      </c>
      <c r="C174" s="124" t="inlineStr">
        <is>
          <t>GAZİEMİR-6</t>
        </is>
      </c>
      <c r="D174" s="124" t="inlineStr">
        <is>
          <t>ALİ ÇELİK</t>
        </is>
      </c>
      <c r="E174" s="124" t="inlineStr">
        <is>
          <t>U013</t>
        </is>
      </c>
      <c r="F174" s="124" t="inlineStr">
        <is>
          <t>KASAP</t>
        </is>
      </c>
      <c r="G174" s="124" t="n">
        <v>1</v>
      </c>
      <c r="H174" s="167" t="n">
        <v>0.01</v>
      </c>
      <c r="I174" s="144" t="n">
        <v>46235</v>
      </c>
      <c r="J174" s="174" t="n">
        <v>360</v>
      </c>
      <c r="K174" s="124" t="inlineStr">
        <is>
          <t>GAZİEMİR-6 mağazasında KASAP kadrosu +1 kişi değiştirilirse etki simülasyonu</t>
        </is>
      </c>
      <c r="L174" s="124" t="inlineStr">
        <is>
          <t>Taslak</t>
        </is>
      </c>
      <c r="M174" s="124" t="inlineStr">
        <is>
          <t>Saha Etüdü Bekleniyor</t>
        </is>
      </c>
    </row>
    <row r="175" ht="15" customHeight="1" s="113">
      <c r="A175" s="124" t="inlineStr">
        <is>
          <t>S0174</t>
        </is>
      </c>
      <c r="B175" s="124" t="inlineStr">
        <is>
          <t>M020</t>
        </is>
      </c>
      <c r="C175" s="124" t="inlineStr">
        <is>
          <t>GAZİEMİR-6</t>
        </is>
      </c>
      <c r="D175" s="124" t="inlineStr">
        <is>
          <t>ALİ ÇELİK</t>
        </is>
      </c>
      <c r="E175" s="124" t="inlineStr">
        <is>
          <t>U015</t>
        </is>
      </c>
      <c r="F175" s="124" t="inlineStr">
        <is>
          <t>KASİYER</t>
        </is>
      </c>
      <c r="G175" s="124" t="n">
        <v>1</v>
      </c>
      <c r="H175" s="167" t="n">
        <v>0.03</v>
      </c>
      <c r="I175" s="144" t="n">
        <v>46235</v>
      </c>
      <c r="J175" s="174" t="n">
        <v>405</v>
      </c>
      <c r="K175" s="124" t="inlineStr">
        <is>
          <t>GAZİEMİR-6 mağazasında KASİYER kadrosu +1 kişi değiştirilirse etki simülasyonu</t>
        </is>
      </c>
      <c r="L175" s="124" t="inlineStr">
        <is>
          <t>Taslak</t>
        </is>
      </c>
      <c r="M175" s="124" t="inlineStr">
        <is>
          <t>Saha Etüdü Bekleniyor</t>
        </is>
      </c>
    </row>
    <row r="176" ht="15" customHeight="1" s="113">
      <c r="A176" s="124" t="inlineStr">
        <is>
          <t>S0175</t>
        </is>
      </c>
      <c r="B176" s="124" t="inlineStr">
        <is>
          <t>M020</t>
        </is>
      </c>
      <c r="C176" s="124" t="inlineStr">
        <is>
          <t>GAZİEMİR-6</t>
        </is>
      </c>
      <c r="D176" s="124" t="inlineStr">
        <is>
          <t>ALİ ÇELİK</t>
        </is>
      </c>
      <c r="E176" s="124" t="inlineStr">
        <is>
          <t>U017</t>
        </is>
      </c>
      <c r="F176" s="124" t="inlineStr">
        <is>
          <t>MANAV</t>
        </is>
      </c>
      <c r="G176" s="124" t="n">
        <v>2</v>
      </c>
      <c r="H176" s="167" t="n">
        <v>-0.02</v>
      </c>
      <c r="I176" s="144" t="n">
        <v>46235</v>
      </c>
      <c r="J176" s="174" t="n">
        <v>774</v>
      </c>
      <c r="K176" s="124" t="inlineStr">
        <is>
          <t>GAZİEMİR-6 mağazasında MANAV kadrosu +2 kişi değiştirilirse etki simülasyonu</t>
        </is>
      </c>
      <c r="L176" s="124" t="inlineStr">
        <is>
          <t>Taslak</t>
        </is>
      </c>
      <c r="M176" s="124" t="inlineStr">
        <is>
          <t>Saha Etüdü Bekleniyor</t>
        </is>
      </c>
    </row>
    <row r="177" ht="15" customHeight="1" s="113">
      <c r="A177" s="124" t="inlineStr">
        <is>
          <t>S0176</t>
        </is>
      </c>
      <c r="B177" s="124" t="inlineStr">
        <is>
          <t>M020</t>
        </is>
      </c>
      <c r="C177" s="124" t="inlineStr">
        <is>
          <t>GAZİEMİR-6</t>
        </is>
      </c>
      <c r="D177" s="124" t="inlineStr">
        <is>
          <t>ALİ ÇELİK</t>
        </is>
      </c>
      <c r="E177" s="124" t="inlineStr">
        <is>
          <t>U023</t>
        </is>
      </c>
      <c r="F177" s="124" t="inlineStr">
        <is>
          <t>ONLİNE TOPLAYICI</t>
        </is>
      </c>
      <c r="G177" s="124" t="n">
        <v>2</v>
      </c>
      <c r="H177" s="167" t="n">
        <v>0.03</v>
      </c>
      <c r="I177" s="144" t="n">
        <v>46235</v>
      </c>
      <c r="J177" s="174" t="n">
        <v>774</v>
      </c>
      <c r="K177" s="124" t="inlineStr">
        <is>
          <t>GAZİEMİR-6 mağazasında ONLİNE TOPLAYICI kadrosu +2 kişi değiştirilirse etki simülasyonu</t>
        </is>
      </c>
      <c r="L177" s="124" t="inlineStr">
        <is>
          <t>Taslak</t>
        </is>
      </c>
      <c r="M177" s="124" t="inlineStr">
        <is>
          <t>Saha Etüdü Bekleniyor</t>
        </is>
      </c>
    </row>
    <row r="178" ht="15" customHeight="1" s="113">
      <c r="A178" s="124" t="inlineStr">
        <is>
          <t>S0177</t>
        </is>
      </c>
      <c r="B178" s="124" t="inlineStr">
        <is>
          <t>M020</t>
        </is>
      </c>
      <c r="C178" s="124" t="inlineStr">
        <is>
          <t>GAZİEMİR-6</t>
        </is>
      </c>
      <c r="D178" s="124" t="inlineStr">
        <is>
          <t>ALİ ÇELİK</t>
        </is>
      </c>
      <c r="E178" s="124" t="inlineStr">
        <is>
          <t>U024</t>
        </is>
      </c>
      <c r="F178" s="124" t="inlineStr">
        <is>
          <t>ONLİNE ŞOFÖR</t>
        </is>
      </c>
      <c r="G178" s="124" t="n">
        <v>1</v>
      </c>
      <c r="H178" s="167" t="n">
        <v>0.04</v>
      </c>
      <c r="I178" s="144" t="n">
        <v>46235</v>
      </c>
      <c r="J178" s="174" t="n">
        <v>369</v>
      </c>
      <c r="K178" s="124" t="inlineStr">
        <is>
          <t>GAZİEMİR-6 mağazasında ONLİNE ŞOFÖR kadrosu +1 kişi değiştirilirse etki simülasyonu</t>
        </is>
      </c>
      <c r="L178" s="124" t="inlineStr">
        <is>
          <t>Taslak</t>
        </is>
      </c>
      <c r="M178" s="124" t="inlineStr">
        <is>
          <t>Saha Etüdü Bekleniyor</t>
        </is>
      </c>
    </row>
    <row r="179" ht="15" customHeight="1" s="113">
      <c r="A179" s="124" t="inlineStr">
        <is>
          <t>S0178</t>
        </is>
      </c>
      <c r="B179" s="124" t="inlineStr">
        <is>
          <t>M020</t>
        </is>
      </c>
      <c r="C179" s="124" t="inlineStr">
        <is>
          <t>GAZİEMİR-6</t>
        </is>
      </c>
      <c r="D179" s="124" t="inlineStr">
        <is>
          <t>ALİ ÇELİK</t>
        </is>
      </c>
      <c r="E179" s="124" t="inlineStr">
        <is>
          <t>U026</t>
        </is>
      </c>
      <c r="F179" s="124" t="inlineStr">
        <is>
          <t>REYON GÖREVLİSİ</t>
        </is>
      </c>
      <c r="G179" s="124" t="n">
        <v>1</v>
      </c>
      <c r="H179" s="167" t="n">
        <v>0.05</v>
      </c>
      <c r="I179" s="144" t="n">
        <v>46235</v>
      </c>
      <c r="J179" s="174" t="n">
        <v>360</v>
      </c>
      <c r="K179" s="124" t="inlineStr">
        <is>
          <t>GAZİEMİR-6 mağazasında REYON GÖREVLİSİ kadrosu +1 kişi değiştirilirse etki simülasyonu</t>
        </is>
      </c>
      <c r="L179" s="124" t="inlineStr">
        <is>
          <t>Taslak</t>
        </is>
      </c>
      <c r="M179" s="124" t="inlineStr">
        <is>
          <t>Saha Etüdü Bekleniyor</t>
        </is>
      </c>
    </row>
    <row r="180" ht="15" customHeight="1" s="113">
      <c r="A180" s="124" t="inlineStr">
        <is>
          <t>S0179</t>
        </is>
      </c>
      <c r="B180" s="124" t="inlineStr">
        <is>
          <t>M020</t>
        </is>
      </c>
      <c r="C180" s="124" t="inlineStr">
        <is>
          <t>GAZİEMİR-6</t>
        </is>
      </c>
      <c r="D180" s="124" t="inlineStr">
        <is>
          <t>ALİ ÇELİK</t>
        </is>
      </c>
      <c r="E180" s="124" t="inlineStr">
        <is>
          <t>U034</t>
        </is>
      </c>
      <c r="F180" s="124" t="inlineStr">
        <is>
          <t>UNLU MAMÜLLER</t>
        </is>
      </c>
      <c r="G180" s="124" t="n">
        <v>-1</v>
      </c>
      <c r="H180" s="167" t="n">
        <v>0</v>
      </c>
      <c r="I180" s="144" t="n">
        <v>46235</v>
      </c>
      <c r="J180" s="174" t="n">
        <v>-360</v>
      </c>
      <c r="K180" s="124" t="inlineStr">
        <is>
          <t>GAZİEMİR-6 mağazasında UNLU MAMÜLLER kadrosu -1 kişi değiştirilirse etki simülasyonu</t>
        </is>
      </c>
      <c r="L180" s="124" t="inlineStr">
        <is>
          <t>Taslak</t>
        </is>
      </c>
      <c r="M180" s="124" t="inlineStr">
        <is>
          <t>Saha Etüdü Bekleniyor</t>
        </is>
      </c>
    </row>
    <row r="181" ht="15" customHeight="1" s="113">
      <c r="A181" s="124" t="inlineStr">
        <is>
          <t>S0180</t>
        </is>
      </c>
      <c r="B181" s="124" t="inlineStr">
        <is>
          <t>M020</t>
        </is>
      </c>
      <c r="C181" s="124" t="inlineStr">
        <is>
          <t>GAZİEMİR-6</t>
        </is>
      </c>
      <c r="D181" s="124" t="inlineStr">
        <is>
          <t>ALİ ÇELİK</t>
        </is>
      </c>
      <c r="E181" s="124" t="inlineStr">
        <is>
          <t>U042</t>
        </is>
      </c>
      <c r="F181" s="124" t="inlineStr">
        <is>
          <t>ŞARKÜTERİ</t>
        </is>
      </c>
      <c r="G181" s="124" t="n">
        <v>0</v>
      </c>
      <c r="H181" s="167" t="n">
        <v>-0.01</v>
      </c>
      <c r="I181" s="144" t="n">
        <v>46235</v>
      </c>
      <c r="J181" s="174" t="n">
        <v>0</v>
      </c>
      <c r="K181" s="124" t="inlineStr">
        <is>
          <t>GAZİEMİR-6 mağazasında ŞARKÜTERİ kadrosu +0 kişi değiştirilirse etki simülasyonu</t>
        </is>
      </c>
      <c r="L181" s="124" t="inlineStr">
        <is>
          <t>Taslak</t>
        </is>
      </c>
      <c r="M181" s="124" t="inlineStr">
        <is>
          <t>Saha Etüdü Bekleniyor</t>
        </is>
      </c>
    </row>
    <row r="182" ht="15" customHeight="1" s="113">
      <c r="A182" s="124" t="inlineStr">
        <is>
          <t>S0181</t>
        </is>
      </c>
      <c r="B182" s="124" t="inlineStr">
        <is>
          <t>M021</t>
        </is>
      </c>
      <c r="C182" s="124" t="inlineStr">
        <is>
          <t>GAZİEMİR-7</t>
        </is>
      </c>
      <c r="D182" s="124" t="inlineStr">
        <is>
          <t>ALİ ÇELİK</t>
        </is>
      </c>
      <c r="E182" s="124" t="inlineStr">
        <is>
          <t>U002</t>
        </is>
      </c>
      <c r="F182" s="124" t="inlineStr">
        <is>
          <t>BAKLİYAT</t>
        </is>
      </c>
      <c r="G182" s="124" t="n">
        <v>-1</v>
      </c>
      <c r="H182" s="167" t="n">
        <v>0.02</v>
      </c>
      <c r="I182" s="144" t="n">
        <v>46235</v>
      </c>
      <c r="J182" s="174" t="n">
        <v>-405</v>
      </c>
      <c r="K182" s="124" t="inlineStr">
        <is>
          <t>GAZİEMİR-7 mağazasında BAKLİYAT kadrosu -1 kişi değiştirilirse etki simülasyonu</t>
        </is>
      </c>
      <c r="L182" s="124" t="inlineStr">
        <is>
          <t>Taslak</t>
        </is>
      </c>
      <c r="M182" s="124" t="inlineStr">
        <is>
          <t>Saha Etüdü Bekleniyor</t>
        </is>
      </c>
    </row>
    <row r="183" ht="15" customHeight="1" s="113">
      <c r="A183" s="124" t="inlineStr">
        <is>
          <t>S0182</t>
        </is>
      </c>
      <c r="B183" s="124" t="inlineStr">
        <is>
          <t>M021</t>
        </is>
      </c>
      <c r="C183" s="124" t="inlineStr">
        <is>
          <t>GAZİEMİR-7</t>
        </is>
      </c>
      <c r="D183" s="124" t="inlineStr">
        <is>
          <t>ALİ ÇELİK</t>
        </is>
      </c>
      <c r="E183" s="124" t="inlineStr">
        <is>
          <t>U013</t>
        </is>
      </c>
      <c r="F183" s="124" t="inlineStr">
        <is>
          <t>KASAP</t>
        </is>
      </c>
      <c r="G183" s="124" t="n">
        <v>2</v>
      </c>
      <c r="H183" s="167" t="n">
        <v>-0.01</v>
      </c>
      <c r="I183" s="144" t="n">
        <v>46235</v>
      </c>
      <c r="J183" s="174" t="n">
        <v>774</v>
      </c>
      <c r="K183" s="124" t="inlineStr">
        <is>
          <t>GAZİEMİR-7 mağazasında KASAP kadrosu +2 kişi değiştirilirse etki simülasyonu</t>
        </is>
      </c>
      <c r="L183" s="124" t="inlineStr">
        <is>
          <t>Taslak</t>
        </is>
      </c>
      <c r="M183" s="124" t="inlineStr">
        <is>
          <t>Saha Etüdü Bekleniyor</t>
        </is>
      </c>
    </row>
    <row r="184" ht="15" customHeight="1" s="113">
      <c r="A184" s="124" t="inlineStr">
        <is>
          <t>S0183</t>
        </is>
      </c>
      <c r="B184" s="124" t="inlineStr">
        <is>
          <t>M021</t>
        </is>
      </c>
      <c r="C184" s="124" t="inlineStr">
        <is>
          <t>GAZİEMİR-7</t>
        </is>
      </c>
      <c r="D184" s="124" t="inlineStr">
        <is>
          <t>ALİ ÇELİK</t>
        </is>
      </c>
      <c r="E184" s="124" t="inlineStr">
        <is>
          <t>U015</t>
        </is>
      </c>
      <c r="F184" s="124" t="inlineStr">
        <is>
          <t>KASİYER</t>
        </is>
      </c>
      <c r="G184" s="124" t="n">
        <v>2</v>
      </c>
      <c r="H184" s="167" t="n">
        <v>0.05</v>
      </c>
      <c r="I184" s="144" t="n">
        <v>46235</v>
      </c>
      <c r="J184" s="174" t="n">
        <v>828</v>
      </c>
      <c r="K184" s="124" t="inlineStr">
        <is>
          <t>GAZİEMİR-7 mağazasında KASİYER kadrosu +2 kişi değiştirilirse etki simülasyonu</t>
        </is>
      </c>
      <c r="L184" s="124" t="inlineStr">
        <is>
          <t>Taslak</t>
        </is>
      </c>
      <c r="M184" s="124" t="inlineStr">
        <is>
          <t>Saha Etüdü Bekleniyor</t>
        </is>
      </c>
    </row>
    <row r="185" ht="15" customHeight="1" s="113">
      <c r="A185" s="124" t="inlineStr">
        <is>
          <t>S0184</t>
        </is>
      </c>
      <c r="B185" s="124" t="inlineStr">
        <is>
          <t>M021</t>
        </is>
      </c>
      <c r="C185" s="124" t="inlineStr">
        <is>
          <t>GAZİEMİR-7</t>
        </is>
      </c>
      <c r="D185" s="124" t="inlineStr">
        <is>
          <t>ALİ ÇELİK</t>
        </is>
      </c>
      <c r="E185" s="124" t="inlineStr">
        <is>
          <t>U017</t>
        </is>
      </c>
      <c r="F185" s="124" t="inlineStr">
        <is>
          <t>MANAV</t>
        </is>
      </c>
      <c r="G185" s="124" t="n">
        <v>1</v>
      </c>
      <c r="H185" s="167" t="n">
        <v>-0.02</v>
      </c>
      <c r="I185" s="144" t="n">
        <v>46235</v>
      </c>
      <c r="J185" s="174" t="n">
        <v>360</v>
      </c>
      <c r="K185" s="124" t="inlineStr">
        <is>
          <t>GAZİEMİR-7 mağazasında MANAV kadrosu +1 kişi değiştirilirse etki simülasyonu</t>
        </is>
      </c>
      <c r="L185" s="124" t="inlineStr">
        <is>
          <t>Taslak</t>
        </is>
      </c>
      <c r="M185" s="124" t="inlineStr">
        <is>
          <t>Saha Etüdü Bekleniyor</t>
        </is>
      </c>
    </row>
    <row r="186" ht="15" customHeight="1" s="113">
      <c r="A186" s="124" t="inlineStr">
        <is>
          <t>S0185</t>
        </is>
      </c>
      <c r="B186" s="124" t="inlineStr">
        <is>
          <t>M021</t>
        </is>
      </c>
      <c r="C186" s="124" t="inlineStr">
        <is>
          <t>GAZİEMİR-7</t>
        </is>
      </c>
      <c r="D186" s="124" t="inlineStr">
        <is>
          <t>ALİ ÇELİK</t>
        </is>
      </c>
      <c r="E186" s="124" t="inlineStr">
        <is>
          <t>U023</t>
        </is>
      </c>
      <c r="F186" s="124" t="inlineStr">
        <is>
          <t>ONLİNE TOPLAYICI</t>
        </is>
      </c>
      <c r="G186" s="124" t="n">
        <v>-1</v>
      </c>
      <c r="H186" s="167" t="n">
        <v>0</v>
      </c>
      <c r="I186" s="144" t="n">
        <v>46235</v>
      </c>
      <c r="J186" s="174" t="n">
        <v>-405</v>
      </c>
      <c r="K186" s="124" t="inlineStr">
        <is>
          <t>GAZİEMİR-7 mağazasında ONLİNE TOPLAYICI kadrosu -1 kişi değiştirilirse etki simülasyonu</t>
        </is>
      </c>
      <c r="L186" s="124" t="inlineStr">
        <is>
          <t>Taslak</t>
        </is>
      </c>
      <c r="M186" s="124" t="inlineStr">
        <is>
          <t>Saha Etüdü Bekleniyor</t>
        </is>
      </c>
    </row>
    <row r="187" ht="15" customHeight="1" s="113">
      <c r="A187" s="124" t="inlineStr">
        <is>
          <t>S0186</t>
        </is>
      </c>
      <c r="B187" s="124" t="inlineStr">
        <is>
          <t>M021</t>
        </is>
      </c>
      <c r="C187" s="124" t="inlineStr">
        <is>
          <t>GAZİEMİR-7</t>
        </is>
      </c>
      <c r="D187" s="124" t="inlineStr">
        <is>
          <t>ALİ ÇELİK</t>
        </is>
      </c>
      <c r="E187" s="124" t="inlineStr">
        <is>
          <t>U024</t>
        </is>
      </c>
      <c r="F187" s="124" t="inlineStr">
        <is>
          <t>ONLİNE ŞOFÖR</t>
        </is>
      </c>
      <c r="G187" s="124" t="n">
        <v>2</v>
      </c>
      <c r="H187" s="167" t="n">
        <v>0.06</v>
      </c>
      <c r="I187" s="144" t="n">
        <v>46235</v>
      </c>
      <c r="J187" s="174" t="n">
        <v>810</v>
      </c>
      <c r="K187" s="124" t="inlineStr">
        <is>
          <t>GAZİEMİR-7 mağazasında ONLİNE ŞOFÖR kadrosu +2 kişi değiştirilirse etki simülasyonu</t>
        </is>
      </c>
      <c r="L187" s="124" t="inlineStr">
        <is>
          <t>Taslak</t>
        </is>
      </c>
      <c r="M187" s="124" t="inlineStr">
        <is>
          <t>Saha Etüdü Bekleniyor</t>
        </is>
      </c>
    </row>
    <row r="188" ht="15" customHeight="1" s="113">
      <c r="A188" s="124" t="inlineStr">
        <is>
          <t>S0187</t>
        </is>
      </c>
      <c r="B188" s="124" t="inlineStr">
        <is>
          <t>M021</t>
        </is>
      </c>
      <c r="C188" s="124" t="inlineStr">
        <is>
          <t>GAZİEMİR-7</t>
        </is>
      </c>
      <c r="D188" s="124" t="inlineStr">
        <is>
          <t>ALİ ÇELİK</t>
        </is>
      </c>
      <c r="E188" s="124" t="inlineStr">
        <is>
          <t>U026</t>
        </is>
      </c>
      <c r="F188" s="124" t="inlineStr">
        <is>
          <t>REYON GÖREVLİSİ</t>
        </is>
      </c>
      <c r="G188" s="124" t="n">
        <v>-1</v>
      </c>
      <c r="H188" s="167" t="n">
        <v>0.06</v>
      </c>
      <c r="I188" s="144" t="n">
        <v>46235</v>
      </c>
      <c r="J188" s="174" t="n">
        <v>-414</v>
      </c>
      <c r="K188" s="124" t="inlineStr">
        <is>
          <t>GAZİEMİR-7 mağazasında REYON GÖREVLİSİ kadrosu -1 kişi değiştirilirse etki simülasyonu</t>
        </is>
      </c>
      <c r="L188" s="124" t="inlineStr">
        <is>
          <t>Taslak</t>
        </is>
      </c>
      <c r="M188" s="124" t="inlineStr">
        <is>
          <t>Saha Etüdü Bekleniyor</t>
        </is>
      </c>
    </row>
    <row r="189" ht="15" customHeight="1" s="113">
      <c r="A189" s="124" t="inlineStr">
        <is>
          <t>S0188</t>
        </is>
      </c>
      <c r="B189" s="124" t="inlineStr">
        <is>
          <t>M021</t>
        </is>
      </c>
      <c r="C189" s="124" t="inlineStr">
        <is>
          <t>GAZİEMİR-7</t>
        </is>
      </c>
      <c r="D189" s="124" t="inlineStr">
        <is>
          <t>ALİ ÇELİK</t>
        </is>
      </c>
      <c r="E189" s="124" t="inlineStr">
        <is>
          <t>U034</t>
        </is>
      </c>
      <c r="F189" s="124" t="inlineStr">
        <is>
          <t>UNLU MAMÜLLER</t>
        </is>
      </c>
      <c r="G189" s="124" t="n">
        <v>1</v>
      </c>
      <c r="H189" s="167" t="n">
        <v>0.03</v>
      </c>
      <c r="I189" s="144" t="n">
        <v>46235</v>
      </c>
      <c r="J189" s="174" t="n">
        <v>414</v>
      </c>
      <c r="K189" s="124" t="inlineStr">
        <is>
          <t>GAZİEMİR-7 mağazasında UNLU MAMÜLLER kadrosu +1 kişi değiştirilirse etki simülasyonu</t>
        </is>
      </c>
      <c r="L189" s="124" t="inlineStr">
        <is>
          <t>Taslak</t>
        </is>
      </c>
      <c r="M189" s="124" t="inlineStr">
        <is>
          <t>Saha Etüdü Bekleniyor</t>
        </is>
      </c>
    </row>
    <row r="190" ht="15" customHeight="1" s="113">
      <c r="A190" s="124" t="inlineStr">
        <is>
          <t>S0189</t>
        </is>
      </c>
      <c r="B190" s="124" t="inlineStr">
        <is>
          <t>M021</t>
        </is>
      </c>
      <c r="C190" s="124" t="inlineStr">
        <is>
          <t>GAZİEMİR-7</t>
        </is>
      </c>
      <c r="D190" s="124" t="inlineStr">
        <is>
          <t>ALİ ÇELİK</t>
        </is>
      </c>
      <c r="E190" s="124" t="inlineStr">
        <is>
          <t>U042</t>
        </is>
      </c>
      <c r="F190" s="124" t="inlineStr">
        <is>
          <t>ŞARKÜTERİ</t>
        </is>
      </c>
      <c r="G190" s="124" t="n">
        <v>-1</v>
      </c>
      <c r="H190" s="167" t="n">
        <v>0.06</v>
      </c>
      <c r="I190" s="144" t="n">
        <v>46235</v>
      </c>
      <c r="J190" s="174" t="n">
        <v>-360</v>
      </c>
      <c r="K190" s="124" t="inlineStr">
        <is>
          <t>GAZİEMİR-7 mağazasında ŞARKÜTERİ kadrosu -1 kişi değiştirilirse etki simülasyonu</t>
        </is>
      </c>
      <c r="L190" s="124" t="inlineStr">
        <is>
          <t>Taslak</t>
        </is>
      </c>
      <c r="M190" s="124" t="inlineStr">
        <is>
          <t>Saha Etüdü Bekleniyor</t>
        </is>
      </c>
    </row>
    <row r="191" ht="15" customHeight="1" s="113">
      <c r="A191" s="124" t="inlineStr">
        <is>
          <t>S0190</t>
        </is>
      </c>
      <c r="B191" s="124" t="inlineStr">
        <is>
          <t>M022</t>
        </is>
      </c>
      <c r="C191" s="124" t="inlineStr">
        <is>
          <t>GEDİZ</t>
        </is>
      </c>
      <c r="D191" s="124" t="inlineStr">
        <is>
          <t>DERYA YARDIMCI</t>
        </is>
      </c>
      <c r="E191" s="124" t="inlineStr">
        <is>
          <t>U002</t>
        </is>
      </c>
      <c r="F191" s="124" t="inlineStr">
        <is>
          <t>BAKLİYAT</t>
        </is>
      </c>
      <c r="G191" s="124" t="n">
        <v>2</v>
      </c>
      <c r="H191" s="167" t="n">
        <v>0.08</v>
      </c>
      <c r="I191" s="144" t="n">
        <v>46235</v>
      </c>
      <c r="J191" s="174" t="n">
        <v>810</v>
      </c>
      <c r="K191" s="124" t="inlineStr">
        <is>
          <t>GEDİZ mağazasında BAKLİYAT kadrosu +2 kişi değiştirilirse etki simülasyonu</t>
        </is>
      </c>
      <c r="L191" s="124" t="inlineStr">
        <is>
          <t>Taslak</t>
        </is>
      </c>
      <c r="M191" s="124" t="inlineStr">
        <is>
          <t>Saha Etüdü Bekleniyor</t>
        </is>
      </c>
    </row>
    <row r="192" ht="15" customHeight="1" s="113">
      <c r="A192" s="124" t="inlineStr">
        <is>
          <t>S0191</t>
        </is>
      </c>
      <c r="B192" s="124" t="inlineStr">
        <is>
          <t>M022</t>
        </is>
      </c>
      <c r="C192" s="124" t="inlineStr">
        <is>
          <t>GEDİZ</t>
        </is>
      </c>
      <c r="D192" s="124" t="inlineStr">
        <is>
          <t>DERYA YARDIMCI</t>
        </is>
      </c>
      <c r="E192" s="124" t="inlineStr">
        <is>
          <t>U013</t>
        </is>
      </c>
      <c r="F192" s="124" t="inlineStr">
        <is>
          <t>KASAP</t>
        </is>
      </c>
      <c r="G192" s="124" t="n">
        <v>-1</v>
      </c>
      <c r="H192" s="167" t="n">
        <v>0.07000000000000001</v>
      </c>
      <c r="I192" s="144" t="n">
        <v>46235</v>
      </c>
      <c r="J192" s="174" t="n">
        <v>-369</v>
      </c>
      <c r="K192" s="124" t="inlineStr">
        <is>
          <t>GEDİZ mağazasında KASAP kadrosu -1 kişi değiştirilirse etki simülasyonu</t>
        </is>
      </c>
      <c r="L192" s="124" t="inlineStr">
        <is>
          <t>Taslak</t>
        </is>
      </c>
      <c r="M192" s="124" t="inlineStr">
        <is>
          <t>Saha Etüdü Bekleniyor</t>
        </is>
      </c>
    </row>
    <row r="193" ht="15" customHeight="1" s="113">
      <c r="A193" s="124" t="inlineStr">
        <is>
          <t>S0192</t>
        </is>
      </c>
      <c r="B193" s="124" t="inlineStr">
        <is>
          <t>M022</t>
        </is>
      </c>
      <c r="C193" s="124" t="inlineStr">
        <is>
          <t>GEDİZ</t>
        </is>
      </c>
      <c r="D193" s="124" t="inlineStr">
        <is>
          <t>DERYA YARDIMCI</t>
        </is>
      </c>
      <c r="E193" s="124" t="inlineStr">
        <is>
          <t>U015</t>
        </is>
      </c>
      <c r="F193" s="124" t="inlineStr">
        <is>
          <t>KASİYER</t>
        </is>
      </c>
      <c r="G193" s="124" t="n">
        <v>0</v>
      </c>
      <c r="H193" s="167" t="n">
        <v>0.02</v>
      </c>
      <c r="I193" s="144" t="n">
        <v>46235</v>
      </c>
      <c r="J193" s="174" t="n">
        <v>0</v>
      </c>
      <c r="K193" s="124" t="inlineStr">
        <is>
          <t>GEDİZ mağazasında KASİYER kadrosu +0 kişi değiştirilirse etki simülasyonu</t>
        </is>
      </c>
      <c r="L193" s="124" t="inlineStr">
        <is>
          <t>Taslak</t>
        </is>
      </c>
      <c r="M193" s="124" t="inlineStr">
        <is>
          <t>Saha Etüdü Bekleniyor</t>
        </is>
      </c>
    </row>
    <row r="194" ht="15" customHeight="1" s="113">
      <c r="A194" s="124" t="inlineStr">
        <is>
          <t>S0193</t>
        </is>
      </c>
      <c r="B194" s="124" t="inlineStr">
        <is>
          <t>M022</t>
        </is>
      </c>
      <c r="C194" s="124" t="inlineStr">
        <is>
          <t>GEDİZ</t>
        </is>
      </c>
      <c r="D194" s="124" t="inlineStr">
        <is>
          <t>DERYA YARDIMCI</t>
        </is>
      </c>
      <c r="E194" s="124" t="inlineStr">
        <is>
          <t>U017</t>
        </is>
      </c>
      <c r="F194" s="124" t="inlineStr">
        <is>
          <t>MANAV</t>
        </is>
      </c>
      <c r="G194" s="124" t="n">
        <v>0</v>
      </c>
      <c r="H194" s="167" t="n">
        <v>0.01</v>
      </c>
      <c r="I194" s="144" t="n">
        <v>46235</v>
      </c>
      <c r="J194" s="174" t="n">
        <v>0</v>
      </c>
      <c r="K194" s="124" t="inlineStr">
        <is>
          <t>GEDİZ mağazasında MANAV kadrosu +0 kişi değiştirilirse etki simülasyonu</t>
        </is>
      </c>
      <c r="L194" s="124" t="inlineStr">
        <is>
          <t>Taslak</t>
        </is>
      </c>
      <c r="M194" s="124" t="inlineStr">
        <is>
          <t>Saha Etüdü Bekleniyor</t>
        </is>
      </c>
    </row>
    <row r="195" ht="15" customHeight="1" s="113">
      <c r="A195" s="124" t="inlineStr">
        <is>
          <t>S0194</t>
        </is>
      </c>
      <c r="B195" s="124" t="inlineStr">
        <is>
          <t>M022</t>
        </is>
      </c>
      <c r="C195" s="124" t="inlineStr">
        <is>
          <t>GEDİZ</t>
        </is>
      </c>
      <c r="D195" s="124" t="inlineStr">
        <is>
          <t>DERYA YARDIMCI</t>
        </is>
      </c>
      <c r="E195" s="124" t="inlineStr">
        <is>
          <t>U023</t>
        </is>
      </c>
      <c r="F195" s="124" t="inlineStr">
        <is>
          <t>ONLİNE TOPLAYICI</t>
        </is>
      </c>
      <c r="G195" s="124" t="n">
        <v>2</v>
      </c>
      <c r="H195" s="167" t="n">
        <v>0</v>
      </c>
      <c r="I195" s="144" t="n">
        <v>46235</v>
      </c>
      <c r="J195" s="174" t="n">
        <v>774</v>
      </c>
      <c r="K195" s="124" t="inlineStr">
        <is>
          <t>GEDİZ mağazasında ONLİNE TOPLAYICI kadrosu +2 kişi değiştirilirse etki simülasyonu</t>
        </is>
      </c>
      <c r="L195" s="124" t="inlineStr">
        <is>
          <t>Taslak</t>
        </is>
      </c>
      <c r="M195" s="124" t="inlineStr">
        <is>
          <t>Saha Etüdü Bekleniyor</t>
        </is>
      </c>
    </row>
    <row r="196" ht="15" customHeight="1" s="113">
      <c r="A196" s="124" t="inlineStr">
        <is>
          <t>S0195</t>
        </is>
      </c>
      <c r="B196" s="124" t="inlineStr">
        <is>
          <t>M022</t>
        </is>
      </c>
      <c r="C196" s="124" t="inlineStr">
        <is>
          <t>GEDİZ</t>
        </is>
      </c>
      <c r="D196" s="124" t="inlineStr">
        <is>
          <t>DERYA YARDIMCI</t>
        </is>
      </c>
      <c r="E196" s="124" t="inlineStr">
        <is>
          <t>U024</t>
        </is>
      </c>
      <c r="F196" s="124" t="inlineStr">
        <is>
          <t>ONLİNE ŞOFÖR</t>
        </is>
      </c>
      <c r="G196" s="124" t="n">
        <v>2</v>
      </c>
      <c r="H196" s="167" t="n">
        <v>0.04</v>
      </c>
      <c r="I196" s="144" t="n">
        <v>46235</v>
      </c>
      <c r="J196" s="174" t="n">
        <v>738</v>
      </c>
      <c r="K196" s="124" t="inlineStr">
        <is>
          <t>GEDİZ mağazasında ONLİNE ŞOFÖR kadrosu +2 kişi değiştirilirse etki simülasyonu</t>
        </is>
      </c>
      <c r="L196" s="124" t="inlineStr">
        <is>
          <t>Taslak</t>
        </is>
      </c>
      <c r="M196" s="124" t="inlineStr">
        <is>
          <t>Saha Etüdü Bekleniyor</t>
        </is>
      </c>
    </row>
    <row r="197" ht="15" customHeight="1" s="113">
      <c r="A197" s="124" t="inlineStr">
        <is>
          <t>S0196</t>
        </is>
      </c>
      <c r="B197" s="124" t="inlineStr">
        <is>
          <t>M022</t>
        </is>
      </c>
      <c r="C197" s="124" t="inlineStr">
        <is>
          <t>GEDİZ</t>
        </is>
      </c>
      <c r="D197" s="124" t="inlineStr">
        <is>
          <t>DERYA YARDIMCI</t>
        </is>
      </c>
      <c r="E197" s="124" t="inlineStr">
        <is>
          <t>U026</t>
        </is>
      </c>
      <c r="F197" s="124" t="inlineStr">
        <is>
          <t>REYON GÖREVLİSİ</t>
        </is>
      </c>
      <c r="G197" s="124" t="n">
        <v>1</v>
      </c>
      <c r="H197" s="167" t="n">
        <v>0</v>
      </c>
      <c r="I197" s="144" t="n">
        <v>46235</v>
      </c>
      <c r="J197" s="174" t="n">
        <v>414</v>
      </c>
      <c r="K197" s="124" t="inlineStr">
        <is>
          <t>GEDİZ mağazasında REYON GÖREVLİSİ kadrosu +1 kişi değiştirilirse etki simülasyonu</t>
        </is>
      </c>
      <c r="L197" s="124" t="inlineStr">
        <is>
          <t>Taslak</t>
        </is>
      </c>
      <c r="M197" s="124" t="inlineStr">
        <is>
          <t>Saha Etüdü Bekleniyor</t>
        </is>
      </c>
    </row>
    <row r="198" ht="15" customHeight="1" s="113">
      <c r="A198" s="124" t="inlineStr">
        <is>
          <t>S0197</t>
        </is>
      </c>
      <c r="B198" s="124" t="inlineStr">
        <is>
          <t>M022</t>
        </is>
      </c>
      <c r="C198" s="124" t="inlineStr">
        <is>
          <t>GEDİZ</t>
        </is>
      </c>
      <c r="D198" s="124" t="inlineStr">
        <is>
          <t>DERYA YARDIMCI</t>
        </is>
      </c>
      <c r="E198" s="124" t="inlineStr">
        <is>
          <t>U034</t>
        </is>
      </c>
      <c r="F198" s="124" t="inlineStr">
        <is>
          <t>UNLU MAMÜLLER</t>
        </is>
      </c>
      <c r="G198" s="124" t="n">
        <v>-1</v>
      </c>
      <c r="H198" s="167" t="n">
        <v>0.07000000000000001</v>
      </c>
      <c r="I198" s="144" t="n">
        <v>46235</v>
      </c>
      <c r="J198" s="174" t="n">
        <v>-414</v>
      </c>
      <c r="K198" s="124" t="inlineStr">
        <is>
          <t>GEDİZ mağazasında UNLU MAMÜLLER kadrosu -1 kişi değiştirilirse etki simülasyonu</t>
        </is>
      </c>
      <c r="L198" s="124" t="inlineStr">
        <is>
          <t>Taslak</t>
        </is>
      </c>
      <c r="M198" s="124" t="inlineStr">
        <is>
          <t>Saha Etüdü Bekleniyor</t>
        </is>
      </c>
    </row>
    <row r="199" ht="15" customHeight="1" s="113">
      <c r="A199" s="124" t="inlineStr">
        <is>
          <t>S0198</t>
        </is>
      </c>
      <c r="B199" s="124" t="inlineStr">
        <is>
          <t>M022</t>
        </is>
      </c>
      <c r="C199" s="124" t="inlineStr">
        <is>
          <t>GEDİZ</t>
        </is>
      </c>
      <c r="D199" s="124" t="inlineStr">
        <is>
          <t>DERYA YARDIMCI</t>
        </is>
      </c>
      <c r="E199" s="124" t="inlineStr">
        <is>
          <t>U042</t>
        </is>
      </c>
      <c r="F199" s="124" t="inlineStr">
        <is>
          <t>ŞARKÜTERİ</t>
        </is>
      </c>
      <c r="G199" s="124" t="n">
        <v>0</v>
      </c>
      <c r="H199" s="167" t="n">
        <v>0.02</v>
      </c>
      <c r="I199" s="144" t="n">
        <v>46235</v>
      </c>
      <c r="J199" s="174" t="n">
        <v>0</v>
      </c>
      <c r="K199" s="124" t="inlineStr">
        <is>
          <t>GEDİZ mağazasında ŞARKÜTERİ kadrosu +0 kişi değiştirilirse etki simülasyonu</t>
        </is>
      </c>
      <c r="L199" s="124" t="inlineStr">
        <is>
          <t>Taslak</t>
        </is>
      </c>
      <c r="M199" s="124" t="inlineStr">
        <is>
          <t>Saha Etüdü Bekleniyor</t>
        </is>
      </c>
    </row>
    <row r="200" ht="15" customHeight="1" s="113">
      <c r="A200" s="124" t="inlineStr">
        <is>
          <t>S0199</t>
        </is>
      </c>
      <c r="B200" s="124" t="inlineStr">
        <is>
          <t>M023</t>
        </is>
      </c>
      <c r="C200" s="124" t="inlineStr">
        <is>
          <t>GÖZTEPE</t>
        </is>
      </c>
      <c r="D200" s="124" t="inlineStr">
        <is>
          <t>ERTAN TEKİ</t>
        </is>
      </c>
      <c r="E200" s="124" t="inlineStr">
        <is>
          <t>U002</t>
        </is>
      </c>
      <c r="F200" s="124" t="inlineStr">
        <is>
          <t>BAKLİYAT</t>
        </is>
      </c>
      <c r="G200" s="124" t="n">
        <v>1</v>
      </c>
      <c r="H200" s="167" t="n">
        <v>0.02</v>
      </c>
      <c r="I200" s="144" t="n">
        <v>46235</v>
      </c>
      <c r="J200" s="174" t="n">
        <v>387</v>
      </c>
      <c r="K200" s="124" t="inlineStr">
        <is>
          <t>GÖZTEPE mağazasında BAKLİYAT kadrosu +1 kişi değiştirilirse etki simülasyonu</t>
        </is>
      </c>
      <c r="L200" s="124" t="inlineStr">
        <is>
          <t>Taslak</t>
        </is>
      </c>
      <c r="M200" s="124" t="inlineStr">
        <is>
          <t>Saha Etüdü Bekleniyor</t>
        </is>
      </c>
    </row>
    <row r="201" ht="15" customHeight="1" s="113">
      <c r="A201" s="124" t="inlineStr">
        <is>
          <t>S0200</t>
        </is>
      </c>
      <c r="B201" s="124" t="inlineStr">
        <is>
          <t>M023</t>
        </is>
      </c>
      <c r="C201" s="124" t="inlineStr">
        <is>
          <t>GÖZTEPE</t>
        </is>
      </c>
      <c r="D201" s="124" t="inlineStr">
        <is>
          <t>ERTAN TEKİ</t>
        </is>
      </c>
      <c r="E201" s="124" t="inlineStr">
        <is>
          <t>U013</t>
        </is>
      </c>
      <c r="F201" s="124" t="inlineStr">
        <is>
          <t>KASAP</t>
        </is>
      </c>
      <c r="G201" s="124" t="n">
        <v>2</v>
      </c>
      <c r="H201" s="167" t="n">
        <v>-0.02</v>
      </c>
      <c r="I201" s="144" t="n">
        <v>46235</v>
      </c>
      <c r="J201" s="174" t="n">
        <v>720</v>
      </c>
      <c r="K201" s="124" t="inlineStr">
        <is>
          <t>GÖZTEPE mağazasında KASAP kadrosu +2 kişi değiştirilirse etki simülasyonu</t>
        </is>
      </c>
      <c r="L201" s="124" t="inlineStr">
        <is>
          <t>Taslak</t>
        </is>
      </c>
      <c r="M201" s="124" t="inlineStr">
        <is>
          <t>Saha Etüdü Bekleniyor</t>
        </is>
      </c>
    </row>
    <row r="202" ht="15" customHeight="1" s="113">
      <c r="A202" s="124" t="inlineStr">
        <is>
          <t>S0201</t>
        </is>
      </c>
      <c r="B202" s="124" t="inlineStr">
        <is>
          <t>M023</t>
        </is>
      </c>
      <c r="C202" s="124" t="inlineStr">
        <is>
          <t>GÖZTEPE</t>
        </is>
      </c>
      <c r="D202" s="124" t="inlineStr">
        <is>
          <t>ERTAN TEKİ</t>
        </is>
      </c>
      <c r="E202" s="124" t="inlineStr">
        <is>
          <t>U015</t>
        </is>
      </c>
      <c r="F202" s="124" t="inlineStr">
        <is>
          <t>KASİYER</t>
        </is>
      </c>
      <c r="G202" s="124" t="n">
        <v>1</v>
      </c>
      <c r="H202" s="167" t="n">
        <v>0.03</v>
      </c>
      <c r="I202" s="144" t="n">
        <v>46235</v>
      </c>
      <c r="J202" s="174" t="n">
        <v>360</v>
      </c>
      <c r="K202" s="124" t="inlineStr">
        <is>
          <t>GÖZTEPE mağazasında KASİYER kadrosu +1 kişi değiştirilirse etki simülasyonu</t>
        </is>
      </c>
      <c r="L202" s="124" t="inlineStr">
        <is>
          <t>Taslak</t>
        </is>
      </c>
      <c r="M202" s="124" t="inlineStr">
        <is>
          <t>Saha Etüdü Bekleniyor</t>
        </is>
      </c>
    </row>
    <row r="203" ht="15" customHeight="1" s="113">
      <c r="A203" s="124" t="inlineStr">
        <is>
          <t>S0202</t>
        </is>
      </c>
      <c r="B203" s="124" t="inlineStr">
        <is>
          <t>M023</t>
        </is>
      </c>
      <c r="C203" s="124" t="inlineStr">
        <is>
          <t>GÖZTEPE</t>
        </is>
      </c>
      <c r="D203" s="124" t="inlineStr">
        <is>
          <t>ERTAN TEKİ</t>
        </is>
      </c>
      <c r="E203" s="124" t="inlineStr">
        <is>
          <t>U017</t>
        </is>
      </c>
      <c r="F203" s="124" t="inlineStr">
        <is>
          <t>MANAV</t>
        </is>
      </c>
      <c r="G203" s="124" t="n">
        <v>0</v>
      </c>
      <c r="H203" s="167" t="n">
        <v>0.04</v>
      </c>
      <c r="I203" s="144" t="n">
        <v>46235</v>
      </c>
      <c r="J203" s="174" t="n">
        <v>0</v>
      </c>
      <c r="K203" s="124" t="inlineStr">
        <is>
          <t>GÖZTEPE mağazasında MANAV kadrosu +0 kişi değiştirilirse etki simülasyonu</t>
        </is>
      </c>
      <c r="L203" s="124" t="inlineStr">
        <is>
          <t>Taslak</t>
        </is>
      </c>
      <c r="M203" s="124" t="inlineStr">
        <is>
          <t>Saha Etüdü Bekleniyor</t>
        </is>
      </c>
    </row>
    <row r="204" ht="15" customHeight="1" s="113">
      <c r="A204" s="124" t="inlineStr">
        <is>
          <t>S0203</t>
        </is>
      </c>
      <c r="B204" s="124" t="inlineStr">
        <is>
          <t>M023</t>
        </is>
      </c>
      <c r="C204" s="124" t="inlineStr">
        <is>
          <t>GÖZTEPE</t>
        </is>
      </c>
      <c r="D204" s="124" t="inlineStr">
        <is>
          <t>ERTAN TEKİ</t>
        </is>
      </c>
      <c r="E204" s="124" t="inlineStr">
        <is>
          <t>U023</t>
        </is>
      </c>
      <c r="F204" s="124" t="inlineStr">
        <is>
          <t>ONLİNE TOPLAYICI</t>
        </is>
      </c>
      <c r="G204" s="124" t="n">
        <v>2</v>
      </c>
      <c r="H204" s="167" t="n">
        <v>-0.01</v>
      </c>
      <c r="I204" s="144" t="n">
        <v>46235</v>
      </c>
      <c r="J204" s="174" t="n">
        <v>828</v>
      </c>
      <c r="K204" s="124" t="inlineStr">
        <is>
          <t>GÖZTEPE mağazasında ONLİNE TOPLAYICI kadrosu +2 kişi değiştirilirse etki simülasyonu</t>
        </is>
      </c>
      <c r="L204" s="124" t="inlineStr">
        <is>
          <t>Taslak</t>
        </is>
      </c>
      <c r="M204" s="124" t="inlineStr">
        <is>
          <t>Saha Etüdü Bekleniyor</t>
        </is>
      </c>
    </row>
    <row r="205" ht="15" customHeight="1" s="113">
      <c r="A205" s="124" t="inlineStr">
        <is>
          <t>S0204</t>
        </is>
      </c>
      <c r="B205" s="124" t="inlineStr">
        <is>
          <t>M023</t>
        </is>
      </c>
      <c r="C205" s="124" t="inlineStr">
        <is>
          <t>GÖZTEPE</t>
        </is>
      </c>
      <c r="D205" s="124" t="inlineStr">
        <is>
          <t>ERTAN TEKİ</t>
        </is>
      </c>
      <c r="E205" s="124" t="inlineStr">
        <is>
          <t>U024</t>
        </is>
      </c>
      <c r="F205" s="124" t="inlineStr">
        <is>
          <t>ONLİNE ŞOFÖR</t>
        </is>
      </c>
      <c r="G205" s="124" t="n">
        <v>-1</v>
      </c>
      <c r="H205" s="167" t="n">
        <v>-0.03</v>
      </c>
      <c r="I205" s="144" t="n">
        <v>46235</v>
      </c>
      <c r="J205" s="174" t="n">
        <v>-369</v>
      </c>
      <c r="K205" s="124" t="inlineStr">
        <is>
          <t>GÖZTEPE mağazasında ONLİNE ŞOFÖR kadrosu -1 kişi değiştirilirse etki simülasyonu</t>
        </is>
      </c>
      <c r="L205" s="124" t="inlineStr">
        <is>
          <t>Taslak</t>
        </is>
      </c>
      <c r="M205" s="124" t="inlineStr">
        <is>
          <t>Saha Etüdü Bekleniyor</t>
        </is>
      </c>
    </row>
    <row r="206" ht="15" customHeight="1" s="113">
      <c r="A206" s="124" t="inlineStr">
        <is>
          <t>S0205</t>
        </is>
      </c>
      <c r="B206" s="124" t="inlineStr">
        <is>
          <t>M023</t>
        </is>
      </c>
      <c r="C206" s="124" t="inlineStr">
        <is>
          <t>GÖZTEPE</t>
        </is>
      </c>
      <c r="D206" s="124" t="inlineStr">
        <is>
          <t>ERTAN TEKİ</t>
        </is>
      </c>
      <c r="E206" s="124" t="inlineStr">
        <is>
          <t>U026</t>
        </is>
      </c>
      <c r="F206" s="124" t="inlineStr">
        <is>
          <t>REYON GÖREVLİSİ</t>
        </is>
      </c>
      <c r="G206" s="124" t="n">
        <v>-1</v>
      </c>
      <c r="H206" s="167" t="n">
        <v>-0.02</v>
      </c>
      <c r="I206" s="144" t="n">
        <v>46235</v>
      </c>
      <c r="J206" s="174" t="n">
        <v>-360</v>
      </c>
      <c r="K206" s="124" t="inlineStr">
        <is>
          <t>GÖZTEPE mağazasında REYON GÖREVLİSİ kadrosu -1 kişi değiştirilirse etki simülasyonu</t>
        </is>
      </c>
      <c r="L206" s="124" t="inlineStr">
        <is>
          <t>Taslak</t>
        </is>
      </c>
      <c r="M206" s="124" t="inlineStr">
        <is>
          <t>Saha Etüdü Bekleniyor</t>
        </is>
      </c>
    </row>
    <row r="207" ht="15" customHeight="1" s="113">
      <c r="A207" s="124" t="inlineStr">
        <is>
          <t>S0206</t>
        </is>
      </c>
      <c r="B207" s="124" t="inlineStr">
        <is>
          <t>M023</t>
        </is>
      </c>
      <c r="C207" s="124" t="inlineStr">
        <is>
          <t>GÖZTEPE</t>
        </is>
      </c>
      <c r="D207" s="124" t="inlineStr">
        <is>
          <t>ERTAN TEKİ</t>
        </is>
      </c>
      <c r="E207" s="124" t="inlineStr">
        <is>
          <t>U034</t>
        </is>
      </c>
      <c r="F207" s="124" t="inlineStr">
        <is>
          <t>UNLU MAMÜLLER</t>
        </is>
      </c>
      <c r="G207" s="124" t="n">
        <v>2</v>
      </c>
      <c r="H207" s="167" t="n">
        <v>-0.01</v>
      </c>
      <c r="I207" s="144" t="n">
        <v>46235</v>
      </c>
      <c r="J207" s="174" t="n">
        <v>828</v>
      </c>
      <c r="K207" s="124" t="inlineStr">
        <is>
          <t>GÖZTEPE mağazasında UNLU MAMÜLLER kadrosu +2 kişi değiştirilirse etki simülasyonu</t>
        </is>
      </c>
      <c r="L207" s="124" t="inlineStr">
        <is>
          <t>Taslak</t>
        </is>
      </c>
      <c r="M207" s="124" t="inlineStr">
        <is>
          <t>Saha Etüdü Bekleniyor</t>
        </is>
      </c>
    </row>
    <row r="208" ht="15" customHeight="1" s="113">
      <c r="A208" s="124" t="inlineStr">
        <is>
          <t>S0207</t>
        </is>
      </c>
      <c r="B208" s="124" t="inlineStr">
        <is>
          <t>M023</t>
        </is>
      </c>
      <c r="C208" s="124" t="inlineStr">
        <is>
          <t>GÖZTEPE</t>
        </is>
      </c>
      <c r="D208" s="124" t="inlineStr">
        <is>
          <t>ERTAN TEKİ</t>
        </is>
      </c>
      <c r="E208" s="124" t="inlineStr">
        <is>
          <t>U042</t>
        </is>
      </c>
      <c r="F208" s="124" t="inlineStr">
        <is>
          <t>ŞARKÜTERİ</t>
        </is>
      </c>
      <c r="G208" s="124" t="n">
        <v>2</v>
      </c>
      <c r="H208" s="167" t="n">
        <v>0.01</v>
      </c>
      <c r="I208" s="144" t="n">
        <v>46235</v>
      </c>
      <c r="J208" s="174" t="n">
        <v>810</v>
      </c>
      <c r="K208" s="124" t="inlineStr">
        <is>
          <t>GÖZTEPE mağazasında ŞARKÜTERİ kadrosu +2 kişi değiştirilirse etki simülasyonu</t>
        </is>
      </c>
      <c r="L208" s="124" t="inlineStr">
        <is>
          <t>Taslak</t>
        </is>
      </c>
      <c r="M208" s="124" t="inlineStr">
        <is>
          <t>Saha Etüdü Bekleniyor</t>
        </is>
      </c>
    </row>
    <row r="209" ht="15" customHeight="1" s="113">
      <c r="A209" s="124" t="inlineStr">
        <is>
          <t>S0208</t>
        </is>
      </c>
      <c r="B209" s="124" t="inlineStr">
        <is>
          <t>M024</t>
        </is>
      </c>
      <c r="C209" s="124" t="inlineStr">
        <is>
          <t>GÜMÜŞPALA</t>
        </is>
      </c>
      <c r="D209" s="124" t="inlineStr">
        <is>
          <t>DERYA YARDIMCI</t>
        </is>
      </c>
      <c r="E209" s="124" t="inlineStr">
        <is>
          <t>U002</t>
        </is>
      </c>
      <c r="F209" s="124" t="inlineStr">
        <is>
          <t>BAKLİYAT</t>
        </is>
      </c>
      <c r="G209" s="124" t="n">
        <v>0</v>
      </c>
      <c r="H209" s="167" t="n">
        <v>0.03</v>
      </c>
      <c r="I209" s="144" t="n">
        <v>46235</v>
      </c>
      <c r="J209" s="174" t="n">
        <v>0</v>
      </c>
      <c r="K209" s="124" t="inlineStr">
        <is>
          <t>GÜMÜŞPALA mağazasında BAKLİYAT kadrosu +0 kişi değiştirilirse etki simülasyonu</t>
        </is>
      </c>
      <c r="L209" s="124" t="inlineStr">
        <is>
          <t>Taslak</t>
        </is>
      </c>
      <c r="M209" s="124" t="inlineStr">
        <is>
          <t>Saha Etüdü Bekleniyor</t>
        </is>
      </c>
    </row>
    <row r="210" ht="15" customHeight="1" s="113">
      <c r="A210" s="124" t="inlineStr">
        <is>
          <t>S0209</t>
        </is>
      </c>
      <c r="B210" s="124" t="inlineStr">
        <is>
          <t>M024</t>
        </is>
      </c>
      <c r="C210" s="124" t="inlineStr">
        <is>
          <t>GÜMÜŞPALA</t>
        </is>
      </c>
      <c r="D210" s="124" t="inlineStr">
        <is>
          <t>DERYA YARDIMCI</t>
        </is>
      </c>
      <c r="E210" s="124" t="inlineStr">
        <is>
          <t>U013</t>
        </is>
      </c>
      <c r="F210" s="124" t="inlineStr">
        <is>
          <t>KASAP</t>
        </is>
      </c>
      <c r="G210" s="124" t="n">
        <v>0</v>
      </c>
      <c r="H210" s="167" t="n">
        <v>0.04</v>
      </c>
      <c r="I210" s="144" t="n">
        <v>46235</v>
      </c>
      <c r="J210" s="174" t="n">
        <v>0</v>
      </c>
      <c r="K210" s="124" t="inlineStr">
        <is>
          <t>GÜMÜŞPALA mağazasında KASAP kadrosu +0 kişi değiştirilirse etki simülasyonu</t>
        </is>
      </c>
      <c r="L210" s="124" t="inlineStr">
        <is>
          <t>Taslak</t>
        </is>
      </c>
      <c r="M210" s="124" t="inlineStr">
        <is>
          <t>Saha Etüdü Bekleniyor</t>
        </is>
      </c>
    </row>
    <row r="211" ht="15" customHeight="1" s="113">
      <c r="A211" s="124" t="inlineStr">
        <is>
          <t>S0210</t>
        </is>
      </c>
      <c r="B211" s="124" t="inlineStr">
        <is>
          <t>M024</t>
        </is>
      </c>
      <c r="C211" s="124" t="inlineStr">
        <is>
          <t>GÜMÜŞPALA</t>
        </is>
      </c>
      <c r="D211" s="124" t="inlineStr">
        <is>
          <t>DERYA YARDIMCI</t>
        </is>
      </c>
      <c r="E211" s="124" t="inlineStr">
        <is>
          <t>U015</t>
        </is>
      </c>
      <c r="F211" s="124" t="inlineStr">
        <is>
          <t>KASİYER</t>
        </is>
      </c>
      <c r="G211" s="124" t="n">
        <v>-1</v>
      </c>
      <c r="H211" s="167" t="n">
        <v>0.03</v>
      </c>
      <c r="I211" s="144" t="n">
        <v>46235</v>
      </c>
      <c r="J211" s="174" t="n">
        <v>-369</v>
      </c>
      <c r="K211" s="124" t="inlineStr">
        <is>
          <t>GÜMÜŞPALA mağazasında KASİYER kadrosu -1 kişi değiştirilirse etki simülasyonu</t>
        </is>
      </c>
      <c r="L211" s="124" t="inlineStr">
        <is>
          <t>Taslak</t>
        </is>
      </c>
      <c r="M211" s="124" t="inlineStr">
        <is>
          <t>Saha Etüdü Bekleniyor</t>
        </is>
      </c>
    </row>
    <row r="212" ht="15" customHeight="1" s="113">
      <c r="A212" s="124" t="inlineStr">
        <is>
          <t>S0211</t>
        </is>
      </c>
      <c r="B212" s="124" t="inlineStr">
        <is>
          <t>M024</t>
        </is>
      </c>
      <c r="C212" s="124" t="inlineStr">
        <is>
          <t>GÜMÜŞPALA</t>
        </is>
      </c>
      <c r="D212" s="124" t="inlineStr">
        <is>
          <t>DERYA YARDIMCI</t>
        </is>
      </c>
      <c r="E212" s="124" t="inlineStr">
        <is>
          <t>U017</t>
        </is>
      </c>
      <c r="F212" s="124" t="inlineStr">
        <is>
          <t>MANAV</t>
        </is>
      </c>
      <c r="G212" s="124" t="n">
        <v>1</v>
      </c>
      <c r="H212" s="167" t="n">
        <v>0</v>
      </c>
      <c r="I212" s="144" t="n">
        <v>46235</v>
      </c>
      <c r="J212" s="174" t="n">
        <v>405</v>
      </c>
      <c r="K212" s="124" t="inlineStr">
        <is>
          <t>GÜMÜŞPALA mağazasında MANAV kadrosu +1 kişi değiştirilirse etki simülasyonu</t>
        </is>
      </c>
      <c r="L212" s="124" t="inlineStr">
        <is>
          <t>Taslak</t>
        </is>
      </c>
      <c r="M212" s="124" t="inlineStr">
        <is>
          <t>Saha Etüdü Bekleniyor</t>
        </is>
      </c>
    </row>
    <row r="213" ht="15" customHeight="1" s="113">
      <c r="A213" s="124" t="inlineStr">
        <is>
          <t>S0212</t>
        </is>
      </c>
      <c r="B213" s="124" t="inlineStr">
        <is>
          <t>M024</t>
        </is>
      </c>
      <c r="C213" s="124" t="inlineStr">
        <is>
          <t>GÜMÜŞPALA</t>
        </is>
      </c>
      <c r="D213" s="124" t="inlineStr">
        <is>
          <t>DERYA YARDIMCI</t>
        </is>
      </c>
      <c r="E213" s="124" t="inlineStr">
        <is>
          <t>U023</t>
        </is>
      </c>
      <c r="F213" s="124" t="inlineStr">
        <is>
          <t>ONLİNE TOPLAYICI</t>
        </is>
      </c>
      <c r="G213" s="124" t="n">
        <v>1</v>
      </c>
      <c r="H213" s="167" t="n">
        <v>0</v>
      </c>
      <c r="I213" s="144" t="n">
        <v>46235</v>
      </c>
      <c r="J213" s="174" t="n">
        <v>369</v>
      </c>
      <c r="K213" s="124" t="inlineStr">
        <is>
          <t>GÜMÜŞPALA mağazasında ONLİNE TOPLAYICI kadrosu +1 kişi değiştirilirse etki simülasyonu</t>
        </is>
      </c>
      <c r="L213" s="124" t="inlineStr">
        <is>
          <t>Taslak</t>
        </is>
      </c>
      <c r="M213" s="124" t="inlineStr">
        <is>
          <t>Saha Etüdü Bekleniyor</t>
        </is>
      </c>
    </row>
    <row r="214" ht="15" customHeight="1" s="113">
      <c r="A214" s="124" t="inlineStr">
        <is>
          <t>S0213</t>
        </is>
      </c>
      <c r="B214" s="124" t="inlineStr">
        <is>
          <t>M024</t>
        </is>
      </c>
      <c r="C214" s="124" t="inlineStr">
        <is>
          <t>GÜMÜŞPALA</t>
        </is>
      </c>
      <c r="D214" s="124" t="inlineStr">
        <is>
          <t>DERYA YARDIMCI</t>
        </is>
      </c>
      <c r="E214" s="124" t="inlineStr">
        <is>
          <t>U024</t>
        </is>
      </c>
      <c r="F214" s="124" t="inlineStr">
        <is>
          <t>ONLİNE ŞOFÖR</t>
        </is>
      </c>
      <c r="G214" s="124" t="n">
        <v>2</v>
      </c>
      <c r="H214" s="167" t="n">
        <v>0.04</v>
      </c>
      <c r="I214" s="144" t="n">
        <v>46235</v>
      </c>
      <c r="J214" s="174" t="n">
        <v>828</v>
      </c>
      <c r="K214" s="124" t="inlineStr">
        <is>
          <t>GÜMÜŞPALA mağazasında ONLİNE ŞOFÖR kadrosu +2 kişi değiştirilirse etki simülasyonu</t>
        </is>
      </c>
      <c r="L214" s="124" t="inlineStr">
        <is>
          <t>Taslak</t>
        </is>
      </c>
      <c r="M214" s="124" t="inlineStr">
        <is>
          <t>Saha Etüdü Bekleniyor</t>
        </is>
      </c>
    </row>
    <row r="215" ht="15" customHeight="1" s="113">
      <c r="A215" s="124" t="inlineStr">
        <is>
          <t>S0214</t>
        </is>
      </c>
      <c r="B215" s="124" t="inlineStr">
        <is>
          <t>M024</t>
        </is>
      </c>
      <c r="C215" s="124" t="inlineStr">
        <is>
          <t>GÜMÜŞPALA</t>
        </is>
      </c>
      <c r="D215" s="124" t="inlineStr">
        <is>
          <t>DERYA YARDIMCI</t>
        </is>
      </c>
      <c r="E215" s="124" t="inlineStr">
        <is>
          <t>U026</t>
        </is>
      </c>
      <c r="F215" s="124" t="inlineStr">
        <is>
          <t>REYON GÖREVLİSİ</t>
        </is>
      </c>
      <c r="G215" s="124" t="n">
        <v>-1</v>
      </c>
      <c r="H215" s="167" t="n">
        <v>0.08</v>
      </c>
      <c r="I215" s="144" t="n">
        <v>46235</v>
      </c>
      <c r="J215" s="174" t="n">
        <v>-414</v>
      </c>
      <c r="K215" s="124" t="inlineStr">
        <is>
          <t>GÜMÜŞPALA mağazasında REYON GÖREVLİSİ kadrosu -1 kişi değiştirilirse etki simülasyonu</t>
        </is>
      </c>
      <c r="L215" s="124" t="inlineStr">
        <is>
          <t>Taslak</t>
        </is>
      </c>
      <c r="M215" s="124" t="inlineStr">
        <is>
          <t>Saha Etüdü Bekleniyor</t>
        </is>
      </c>
    </row>
    <row r="216" ht="15" customHeight="1" s="113">
      <c r="A216" s="124" t="inlineStr">
        <is>
          <t>S0215</t>
        </is>
      </c>
      <c r="B216" s="124" t="inlineStr">
        <is>
          <t>M024</t>
        </is>
      </c>
      <c r="C216" s="124" t="inlineStr">
        <is>
          <t>GÜMÜŞPALA</t>
        </is>
      </c>
      <c r="D216" s="124" t="inlineStr">
        <is>
          <t>DERYA YARDIMCI</t>
        </is>
      </c>
      <c r="E216" s="124" t="inlineStr">
        <is>
          <t>U034</t>
        </is>
      </c>
      <c r="F216" s="124" t="inlineStr">
        <is>
          <t>UNLU MAMÜLLER</t>
        </is>
      </c>
      <c r="G216" s="124" t="n">
        <v>2</v>
      </c>
      <c r="H216" s="167" t="n">
        <v>-0.03</v>
      </c>
      <c r="I216" s="144" t="n">
        <v>46235</v>
      </c>
      <c r="J216" s="174" t="n">
        <v>720</v>
      </c>
      <c r="K216" s="124" t="inlineStr">
        <is>
          <t>GÜMÜŞPALA mağazasında UNLU MAMÜLLER kadrosu +2 kişi değiştirilirse etki simülasyonu</t>
        </is>
      </c>
      <c r="L216" s="124" t="inlineStr">
        <is>
          <t>Taslak</t>
        </is>
      </c>
      <c r="M216" s="124" t="inlineStr">
        <is>
          <t>Saha Etüdü Bekleniyor</t>
        </is>
      </c>
    </row>
    <row r="217" ht="15" customHeight="1" s="113">
      <c r="A217" s="124" t="inlineStr">
        <is>
          <t>S0216</t>
        </is>
      </c>
      <c r="B217" s="124" t="inlineStr">
        <is>
          <t>M024</t>
        </is>
      </c>
      <c r="C217" s="124" t="inlineStr">
        <is>
          <t>GÜMÜŞPALA</t>
        </is>
      </c>
      <c r="D217" s="124" t="inlineStr">
        <is>
          <t>DERYA YARDIMCI</t>
        </is>
      </c>
      <c r="E217" s="124" t="inlineStr">
        <is>
          <t>U042</t>
        </is>
      </c>
      <c r="F217" s="124" t="inlineStr">
        <is>
          <t>ŞARKÜTERİ</t>
        </is>
      </c>
      <c r="G217" s="124" t="n">
        <v>-1</v>
      </c>
      <c r="H217" s="167" t="n">
        <v>0</v>
      </c>
      <c r="I217" s="144" t="n">
        <v>46235</v>
      </c>
      <c r="J217" s="174" t="n">
        <v>-405</v>
      </c>
      <c r="K217" s="124" t="inlineStr">
        <is>
          <t>GÜMÜŞPALA mağazasında ŞARKÜTERİ kadrosu -1 kişi değiştirilirse etki simülasyonu</t>
        </is>
      </c>
      <c r="L217" s="124" t="inlineStr">
        <is>
          <t>Taslak</t>
        </is>
      </c>
      <c r="M217" s="124" t="inlineStr">
        <is>
          <t>Saha Etüdü Bekleniyor</t>
        </is>
      </c>
    </row>
    <row r="218" ht="15" customHeight="1" s="113">
      <c r="A218" s="124" t="inlineStr">
        <is>
          <t>S0217</t>
        </is>
      </c>
      <c r="B218" s="124" t="inlineStr">
        <is>
          <t>M025</t>
        </is>
      </c>
      <c r="C218" s="124" t="inlineStr">
        <is>
          <t>HAL DEPO</t>
        </is>
      </c>
      <c r="D218" s="124" t="inlineStr">
        <is>
          <t>HALİT BAŞDAŞ</t>
        </is>
      </c>
      <c r="E218" s="124" t="inlineStr">
        <is>
          <t>U002</t>
        </is>
      </c>
      <c r="F218" s="124" t="inlineStr">
        <is>
          <t>BAKLİYAT</t>
        </is>
      </c>
      <c r="G218" s="124" t="n">
        <v>-1</v>
      </c>
      <c r="H218" s="167" t="n">
        <v>-0.02</v>
      </c>
      <c r="I218" s="144" t="n">
        <v>46235</v>
      </c>
      <c r="J218" s="174" t="n">
        <v>-414</v>
      </c>
      <c r="K218" s="124" t="inlineStr">
        <is>
          <t>HAL DEPO mağazasında BAKLİYAT kadrosu -1 kişi değiştirilirse etki simülasyonu</t>
        </is>
      </c>
      <c r="L218" s="124" t="inlineStr">
        <is>
          <t>Taslak</t>
        </is>
      </c>
      <c r="M218" s="124" t="inlineStr">
        <is>
          <t>Saha Etüdü Bekleniyor</t>
        </is>
      </c>
    </row>
    <row r="219" ht="15" customHeight="1" s="113">
      <c r="A219" s="124" t="inlineStr">
        <is>
          <t>S0218</t>
        </is>
      </c>
      <c r="B219" s="124" t="inlineStr">
        <is>
          <t>M025</t>
        </is>
      </c>
      <c r="C219" s="124" t="inlineStr">
        <is>
          <t>HAL DEPO</t>
        </is>
      </c>
      <c r="D219" s="124" t="inlineStr">
        <is>
          <t>HALİT BAŞDAŞ</t>
        </is>
      </c>
      <c r="E219" s="124" t="inlineStr">
        <is>
          <t>U013</t>
        </is>
      </c>
      <c r="F219" s="124" t="inlineStr">
        <is>
          <t>KASAP</t>
        </is>
      </c>
      <c r="G219" s="124" t="n">
        <v>-1</v>
      </c>
      <c r="H219" s="167" t="n">
        <v>-0.02</v>
      </c>
      <c r="I219" s="144" t="n">
        <v>46235</v>
      </c>
      <c r="J219" s="174" t="n">
        <v>-414</v>
      </c>
      <c r="K219" s="124" t="inlineStr">
        <is>
          <t>HAL DEPO mağazasında KASAP kadrosu -1 kişi değiştirilirse etki simülasyonu</t>
        </is>
      </c>
      <c r="L219" s="124" t="inlineStr">
        <is>
          <t>Taslak</t>
        </is>
      </c>
      <c r="M219" s="124" t="inlineStr">
        <is>
          <t>Saha Etüdü Bekleniyor</t>
        </is>
      </c>
    </row>
    <row r="220" ht="15" customHeight="1" s="113">
      <c r="A220" s="124" t="inlineStr">
        <is>
          <t>S0219</t>
        </is>
      </c>
      <c r="B220" s="124" t="inlineStr">
        <is>
          <t>M025</t>
        </is>
      </c>
      <c r="C220" s="124" t="inlineStr">
        <is>
          <t>HAL DEPO</t>
        </is>
      </c>
      <c r="D220" s="124" t="inlineStr">
        <is>
          <t>HALİT BAŞDAŞ</t>
        </is>
      </c>
      <c r="E220" s="124" t="inlineStr">
        <is>
          <t>U015</t>
        </is>
      </c>
      <c r="F220" s="124" t="inlineStr">
        <is>
          <t>KASİYER</t>
        </is>
      </c>
      <c r="G220" s="124" t="n">
        <v>1</v>
      </c>
      <c r="H220" s="167" t="n">
        <v>-0.02</v>
      </c>
      <c r="I220" s="144" t="n">
        <v>46235</v>
      </c>
      <c r="J220" s="174" t="n">
        <v>405</v>
      </c>
      <c r="K220" s="124" t="inlineStr">
        <is>
          <t>HAL DEPO mağazasında KASİYER kadrosu +1 kişi değiştirilirse etki simülasyonu</t>
        </is>
      </c>
      <c r="L220" s="124" t="inlineStr">
        <is>
          <t>Taslak</t>
        </is>
      </c>
      <c r="M220" s="124" t="inlineStr">
        <is>
          <t>Saha Etüdü Bekleniyor</t>
        </is>
      </c>
    </row>
    <row r="221" ht="15" customHeight="1" s="113">
      <c r="A221" s="124" t="inlineStr">
        <is>
          <t>S0220</t>
        </is>
      </c>
      <c r="B221" s="124" t="inlineStr">
        <is>
          <t>M025</t>
        </is>
      </c>
      <c r="C221" s="124" t="inlineStr">
        <is>
          <t>HAL DEPO</t>
        </is>
      </c>
      <c r="D221" s="124" t="inlineStr">
        <is>
          <t>HALİT BAŞDAŞ</t>
        </is>
      </c>
      <c r="E221" s="124" t="inlineStr">
        <is>
          <t>U017</t>
        </is>
      </c>
      <c r="F221" s="124" t="inlineStr">
        <is>
          <t>MANAV</t>
        </is>
      </c>
      <c r="G221" s="124" t="n">
        <v>1</v>
      </c>
      <c r="H221" s="167" t="n">
        <v>-0.01</v>
      </c>
      <c r="I221" s="144" t="n">
        <v>46235</v>
      </c>
      <c r="J221" s="174" t="n">
        <v>369</v>
      </c>
      <c r="K221" s="124" t="inlineStr">
        <is>
          <t>HAL DEPO mağazasında MANAV kadrosu +1 kişi değiştirilirse etki simülasyonu</t>
        </is>
      </c>
      <c r="L221" s="124" t="inlineStr">
        <is>
          <t>Taslak</t>
        </is>
      </c>
      <c r="M221" s="124" t="inlineStr">
        <is>
          <t>Saha Etüdü Bekleniyor</t>
        </is>
      </c>
    </row>
    <row r="222" ht="15" customHeight="1" s="113">
      <c r="A222" s="124" t="inlineStr">
        <is>
          <t>S0221</t>
        </is>
      </c>
      <c r="B222" s="124" t="inlineStr">
        <is>
          <t>M025</t>
        </is>
      </c>
      <c r="C222" s="124" t="inlineStr">
        <is>
          <t>HAL DEPO</t>
        </is>
      </c>
      <c r="D222" s="124" t="inlineStr">
        <is>
          <t>HALİT BAŞDAŞ</t>
        </is>
      </c>
      <c r="E222" s="124" t="inlineStr">
        <is>
          <t>U023</t>
        </is>
      </c>
      <c r="F222" s="124" t="inlineStr">
        <is>
          <t>ONLİNE TOPLAYICI</t>
        </is>
      </c>
      <c r="G222" s="124" t="n">
        <v>2</v>
      </c>
      <c r="H222" s="167" t="n">
        <v>-0.01</v>
      </c>
      <c r="I222" s="144" t="n">
        <v>46235</v>
      </c>
      <c r="J222" s="174" t="n">
        <v>774</v>
      </c>
      <c r="K222" s="124" t="inlineStr">
        <is>
          <t>HAL DEPO mağazasında ONLİNE TOPLAYICI kadrosu +2 kişi değiştirilirse etki simülasyonu</t>
        </is>
      </c>
      <c r="L222" s="124" t="inlineStr">
        <is>
          <t>Taslak</t>
        </is>
      </c>
      <c r="M222" s="124" t="inlineStr">
        <is>
          <t>Saha Etüdü Bekleniyor</t>
        </is>
      </c>
    </row>
    <row r="223" ht="15" customHeight="1" s="113">
      <c r="A223" s="124" t="inlineStr">
        <is>
          <t>S0222</t>
        </is>
      </c>
      <c r="B223" s="124" t="inlineStr">
        <is>
          <t>M025</t>
        </is>
      </c>
      <c r="C223" s="124" t="inlineStr">
        <is>
          <t>HAL DEPO</t>
        </is>
      </c>
      <c r="D223" s="124" t="inlineStr">
        <is>
          <t>HALİT BAŞDAŞ</t>
        </is>
      </c>
      <c r="E223" s="124" t="inlineStr">
        <is>
          <t>U024</t>
        </is>
      </c>
      <c r="F223" s="124" t="inlineStr">
        <is>
          <t>ONLİNE ŞOFÖR</t>
        </is>
      </c>
      <c r="G223" s="124" t="n">
        <v>-1</v>
      </c>
      <c r="H223" s="167" t="n">
        <v>0</v>
      </c>
      <c r="I223" s="144" t="n">
        <v>46235</v>
      </c>
      <c r="J223" s="174" t="n">
        <v>-369</v>
      </c>
      <c r="K223" s="124" t="inlineStr">
        <is>
          <t>HAL DEPO mağazasında ONLİNE ŞOFÖR kadrosu -1 kişi değiştirilirse etki simülasyonu</t>
        </is>
      </c>
      <c r="L223" s="124" t="inlineStr">
        <is>
          <t>Taslak</t>
        </is>
      </c>
      <c r="M223" s="124" t="inlineStr">
        <is>
          <t>Saha Etüdü Bekleniyor</t>
        </is>
      </c>
    </row>
    <row r="224" ht="15" customHeight="1" s="113">
      <c r="A224" s="124" t="inlineStr">
        <is>
          <t>S0223</t>
        </is>
      </c>
      <c r="B224" s="124" t="inlineStr">
        <is>
          <t>M025</t>
        </is>
      </c>
      <c r="C224" s="124" t="inlineStr">
        <is>
          <t>HAL DEPO</t>
        </is>
      </c>
      <c r="D224" s="124" t="inlineStr">
        <is>
          <t>HALİT BAŞDAŞ</t>
        </is>
      </c>
      <c r="E224" s="124" t="inlineStr">
        <is>
          <t>U026</t>
        </is>
      </c>
      <c r="F224" s="124" t="inlineStr">
        <is>
          <t>REYON GÖREVLİSİ</t>
        </is>
      </c>
      <c r="G224" s="124" t="n">
        <v>0</v>
      </c>
      <c r="H224" s="167" t="n">
        <v>0.08</v>
      </c>
      <c r="I224" s="144" t="n">
        <v>46235</v>
      </c>
      <c r="J224" s="174" t="n">
        <v>0</v>
      </c>
      <c r="K224" s="124" t="inlineStr">
        <is>
          <t>HAL DEPO mağazasında REYON GÖREVLİSİ kadrosu +0 kişi değiştirilirse etki simülasyonu</t>
        </is>
      </c>
      <c r="L224" s="124" t="inlineStr">
        <is>
          <t>Taslak</t>
        </is>
      </c>
      <c r="M224" s="124" t="inlineStr">
        <is>
          <t>Saha Etüdü Bekleniyor</t>
        </is>
      </c>
    </row>
    <row r="225" ht="15" customHeight="1" s="113">
      <c r="A225" s="124" t="inlineStr">
        <is>
          <t>S0224</t>
        </is>
      </c>
      <c r="B225" s="124" t="inlineStr">
        <is>
          <t>M025</t>
        </is>
      </c>
      <c r="C225" s="124" t="inlineStr">
        <is>
          <t>HAL DEPO</t>
        </is>
      </c>
      <c r="D225" s="124" t="inlineStr">
        <is>
          <t>HALİT BAŞDAŞ</t>
        </is>
      </c>
      <c r="E225" s="124" t="inlineStr">
        <is>
          <t>U034</t>
        </is>
      </c>
      <c r="F225" s="124" t="inlineStr">
        <is>
          <t>UNLU MAMÜLLER</t>
        </is>
      </c>
      <c r="G225" s="124" t="n">
        <v>0</v>
      </c>
      <c r="H225" s="167" t="n">
        <v>0.05</v>
      </c>
      <c r="I225" s="144" t="n">
        <v>46235</v>
      </c>
      <c r="J225" s="174" t="n">
        <v>0</v>
      </c>
      <c r="K225" s="124" t="inlineStr">
        <is>
          <t>HAL DEPO mağazasında UNLU MAMÜLLER kadrosu +0 kişi değiştirilirse etki simülasyonu</t>
        </is>
      </c>
      <c r="L225" s="124" t="inlineStr">
        <is>
          <t>Taslak</t>
        </is>
      </c>
      <c r="M225" s="124" t="inlineStr">
        <is>
          <t>Saha Etüdü Bekleniyor</t>
        </is>
      </c>
    </row>
    <row r="226" ht="15" customHeight="1" s="113">
      <c r="A226" s="124" t="inlineStr">
        <is>
          <t>S0225</t>
        </is>
      </c>
      <c r="B226" s="124" t="inlineStr">
        <is>
          <t>M025</t>
        </is>
      </c>
      <c r="C226" s="124" t="inlineStr">
        <is>
          <t>HAL DEPO</t>
        </is>
      </c>
      <c r="D226" s="124" t="inlineStr">
        <is>
          <t>HALİT BAŞDAŞ</t>
        </is>
      </c>
      <c r="E226" s="124" t="inlineStr">
        <is>
          <t>U042</t>
        </is>
      </c>
      <c r="F226" s="124" t="inlineStr">
        <is>
          <t>ŞARKÜTERİ</t>
        </is>
      </c>
      <c r="G226" s="124" t="n">
        <v>1</v>
      </c>
      <c r="H226" s="167" t="n">
        <v>0.01</v>
      </c>
      <c r="I226" s="144" t="n">
        <v>46235</v>
      </c>
      <c r="J226" s="174" t="n">
        <v>405</v>
      </c>
      <c r="K226" s="124" t="inlineStr">
        <is>
          <t>HAL DEPO mağazasında ŞARKÜTERİ kadrosu +1 kişi değiştirilirse etki simülasyonu</t>
        </is>
      </c>
      <c r="L226" s="124" t="inlineStr">
        <is>
          <t>Taslak</t>
        </is>
      </c>
      <c r="M226" s="124" t="inlineStr">
        <is>
          <t>Saha Etüdü Bekleniyor</t>
        </is>
      </c>
    </row>
    <row r="227" ht="15" customHeight="1" s="113">
      <c r="A227" s="124" t="inlineStr">
        <is>
          <t>S0226</t>
        </is>
      </c>
      <c r="B227" s="124" t="inlineStr">
        <is>
          <t>M026</t>
        </is>
      </c>
      <c r="C227" s="124" t="inlineStr">
        <is>
          <t>HARMANDALI</t>
        </is>
      </c>
      <c r="D227" s="124" t="inlineStr">
        <is>
          <t>DERYA YARDIMCI</t>
        </is>
      </c>
      <c r="E227" s="124" t="inlineStr">
        <is>
          <t>U002</t>
        </is>
      </c>
      <c r="F227" s="124" t="inlineStr">
        <is>
          <t>BAKLİYAT</t>
        </is>
      </c>
      <c r="G227" s="124" t="n">
        <v>2</v>
      </c>
      <c r="H227" s="167" t="n">
        <v>0.07000000000000001</v>
      </c>
      <c r="I227" s="144" t="n">
        <v>46235</v>
      </c>
      <c r="J227" s="174" t="n">
        <v>810</v>
      </c>
      <c r="K227" s="124" t="inlineStr">
        <is>
          <t>HARMANDALI mağazasında BAKLİYAT kadrosu +2 kişi değiştirilirse etki simülasyonu</t>
        </is>
      </c>
      <c r="L227" s="124" t="inlineStr">
        <is>
          <t>Taslak</t>
        </is>
      </c>
      <c r="M227" s="124" t="inlineStr">
        <is>
          <t>Saha Etüdü Bekleniyor</t>
        </is>
      </c>
    </row>
    <row r="228" ht="15" customHeight="1" s="113">
      <c r="A228" s="124" t="inlineStr">
        <is>
          <t>S0227</t>
        </is>
      </c>
      <c r="B228" s="124" t="inlineStr">
        <is>
          <t>M026</t>
        </is>
      </c>
      <c r="C228" s="124" t="inlineStr">
        <is>
          <t>HARMANDALI</t>
        </is>
      </c>
      <c r="D228" s="124" t="inlineStr">
        <is>
          <t>DERYA YARDIMCI</t>
        </is>
      </c>
      <c r="E228" s="124" t="inlineStr">
        <is>
          <t>U013</t>
        </is>
      </c>
      <c r="F228" s="124" t="inlineStr">
        <is>
          <t>KASAP</t>
        </is>
      </c>
      <c r="G228" s="124" t="n">
        <v>1</v>
      </c>
      <c r="H228" s="167" t="n">
        <v>0.05</v>
      </c>
      <c r="I228" s="144" t="n">
        <v>46235</v>
      </c>
      <c r="J228" s="174" t="n">
        <v>414</v>
      </c>
      <c r="K228" s="124" t="inlineStr">
        <is>
          <t>HARMANDALI mağazasında KASAP kadrosu +1 kişi değiştirilirse etki simülasyonu</t>
        </is>
      </c>
      <c r="L228" s="124" t="inlineStr">
        <is>
          <t>Taslak</t>
        </is>
      </c>
      <c r="M228" s="124" t="inlineStr">
        <is>
          <t>Saha Etüdü Bekleniyor</t>
        </is>
      </c>
    </row>
    <row r="229" ht="15" customHeight="1" s="113">
      <c r="A229" s="124" t="inlineStr">
        <is>
          <t>S0228</t>
        </is>
      </c>
      <c r="B229" s="124" t="inlineStr">
        <is>
          <t>M026</t>
        </is>
      </c>
      <c r="C229" s="124" t="inlineStr">
        <is>
          <t>HARMANDALI</t>
        </is>
      </c>
      <c r="D229" s="124" t="inlineStr">
        <is>
          <t>DERYA YARDIMCI</t>
        </is>
      </c>
      <c r="E229" s="124" t="inlineStr">
        <is>
          <t>U015</t>
        </is>
      </c>
      <c r="F229" s="124" t="inlineStr">
        <is>
          <t>KASİYER</t>
        </is>
      </c>
      <c r="G229" s="124" t="n">
        <v>0</v>
      </c>
      <c r="H229" s="167" t="n">
        <v>0</v>
      </c>
      <c r="I229" s="144" t="n">
        <v>46235</v>
      </c>
      <c r="J229" s="174" t="n">
        <v>0</v>
      </c>
      <c r="K229" s="124" t="inlineStr">
        <is>
          <t>HARMANDALI mağazasında KASİYER kadrosu +0 kişi değiştirilirse etki simülasyonu</t>
        </is>
      </c>
      <c r="L229" s="124" t="inlineStr">
        <is>
          <t>Taslak</t>
        </is>
      </c>
      <c r="M229" s="124" t="inlineStr">
        <is>
          <t>Saha Etüdü Bekleniyor</t>
        </is>
      </c>
    </row>
    <row r="230" ht="15" customHeight="1" s="113">
      <c r="A230" s="124" t="inlineStr">
        <is>
          <t>S0229</t>
        </is>
      </c>
      <c r="B230" s="124" t="inlineStr">
        <is>
          <t>M026</t>
        </is>
      </c>
      <c r="C230" s="124" t="inlineStr">
        <is>
          <t>HARMANDALI</t>
        </is>
      </c>
      <c r="D230" s="124" t="inlineStr">
        <is>
          <t>DERYA YARDIMCI</t>
        </is>
      </c>
      <c r="E230" s="124" t="inlineStr">
        <is>
          <t>U017</t>
        </is>
      </c>
      <c r="F230" s="124" t="inlineStr">
        <is>
          <t>MANAV</t>
        </is>
      </c>
      <c r="G230" s="124" t="n">
        <v>-1</v>
      </c>
      <c r="H230" s="167" t="n">
        <v>0.03</v>
      </c>
      <c r="I230" s="144" t="n">
        <v>46235</v>
      </c>
      <c r="J230" s="174" t="n">
        <v>-405</v>
      </c>
      <c r="K230" s="124" t="inlineStr">
        <is>
          <t>HARMANDALI mağazasında MANAV kadrosu -1 kişi değiştirilirse etki simülasyonu</t>
        </is>
      </c>
      <c r="L230" s="124" t="inlineStr">
        <is>
          <t>Taslak</t>
        </is>
      </c>
      <c r="M230" s="124" t="inlineStr">
        <is>
          <t>Saha Etüdü Bekleniyor</t>
        </is>
      </c>
    </row>
    <row r="231" ht="15" customHeight="1" s="113">
      <c r="A231" s="124" t="inlineStr">
        <is>
          <t>S0230</t>
        </is>
      </c>
      <c r="B231" s="124" t="inlineStr">
        <is>
          <t>M026</t>
        </is>
      </c>
      <c r="C231" s="124" t="inlineStr">
        <is>
          <t>HARMANDALI</t>
        </is>
      </c>
      <c r="D231" s="124" t="inlineStr">
        <is>
          <t>DERYA YARDIMCI</t>
        </is>
      </c>
      <c r="E231" s="124" t="inlineStr">
        <is>
          <t>U023</t>
        </is>
      </c>
      <c r="F231" s="124" t="inlineStr">
        <is>
          <t>ONLİNE TOPLAYICI</t>
        </is>
      </c>
      <c r="G231" s="124" t="n">
        <v>2</v>
      </c>
      <c r="H231" s="167" t="n">
        <v>0.06</v>
      </c>
      <c r="I231" s="144" t="n">
        <v>46235</v>
      </c>
      <c r="J231" s="174" t="n">
        <v>810</v>
      </c>
      <c r="K231" s="124" t="inlineStr">
        <is>
          <t>HARMANDALI mağazasında ONLİNE TOPLAYICI kadrosu +2 kişi değiştirilirse etki simülasyonu</t>
        </is>
      </c>
      <c r="L231" s="124" t="inlineStr">
        <is>
          <t>Taslak</t>
        </is>
      </c>
      <c r="M231" s="124" t="inlineStr">
        <is>
          <t>Saha Etüdü Bekleniyor</t>
        </is>
      </c>
    </row>
    <row r="232" ht="15" customHeight="1" s="113">
      <c r="A232" s="124" t="inlineStr">
        <is>
          <t>S0231</t>
        </is>
      </c>
      <c r="B232" s="124" t="inlineStr">
        <is>
          <t>M026</t>
        </is>
      </c>
      <c r="C232" s="124" t="inlineStr">
        <is>
          <t>HARMANDALI</t>
        </is>
      </c>
      <c r="D232" s="124" t="inlineStr">
        <is>
          <t>DERYA YARDIMCI</t>
        </is>
      </c>
      <c r="E232" s="124" t="inlineStr">
        <is>
          <t>U024</t>
        </is>
      </c>
      <c r="F232" s="124" t="inlineStr">
        <is>
          <t>ONLİNE ŞOFÖR</t>
        </is>
      </c>
      <c r="G232" s="124" t="n">
        <v>-1</v>
      </c>
      <c r="H232" s="167" t="n">
        <v>0.01</v>
      </c>
      <c r="I232" s="144" t="n">
        <v>46235</v>
      </c>
      <c r="J232" s="174" t="n">
        <v>-369</v>
      </c>
      <c r="K232" s="124" t="inlineStr">
        <is>
          <t>HARMANDALI mağazasında ONLİNE ŞOFÖR kadrosu -1 kişi değiştirilirse etki simülasyonu</t>
        </is>
      </c>
      <c r="L232" s="124" t="inlineStr">
        <is>
          <t>Taslak</t>
        </is>
      </c>
      <c r="M232" s="124" t="inlineStr">
        <is>
          <t>Saha Etüdü Bekleniyor</t>
        </is>
      </c>
    </row>
    <row r="233" ht="15" customHeight="1" s="113">
      <c r="A233" s="124" t="inlineStr">
        <is>
          <t>S0232</t>
        </is>
      </c>
      <c r="B233" s="124" t="inlineStr">
        <is>
          <t>M026</t>
        </is>
      </c>
      <c r="C233" s="124" t="inlineStr">
        <is>
          <t>HARMANDALI</t>
        </is>
      </c>
      <c r="D233" s="124" t="inlineStr">
        <is>
          <t>DERYA YARDIMCI</t>
        </is>
      </c>
      <c r="E233" s="124" t="inlineStr">
        <is>
          <t>U026</t>
        </is>
      </c>
      <c r="F233" s="124" t="inlineStr">
        <is>
          <t>REYON GÖREVLİSİ</t>
        </is>
      </c>
      <c r="G233" s="124" t="n">
        <v>0</v>
      </c>
      <c r="H233" s="167" t="n">
        <v>0.03</v>
      </c>
      <c r="I233" s="144" t="n">
        <v>46235</v>
      </c>
      <c r="J233" s="174" t="n">
        <v>0</v>
      </c>
      <c r="K233" s="124" t="inlineStr">
        <is>
          <t>HARMANDALI mağazasında REYON GÖREVLİSİ kadrosu +0 kişi değiştirilirse etki simülasyonu</t>
        </is>
      </c>
      <c r="L233" s="124" t="inlineStr">
        <is>
          <t>Taslak</t>
        </is>
      </c>
      <c r="M233" s="124" t="inlineStr">
        <is>
          <t>Saha Etüdü Bekleniyor</t>
        </is>
      </c>
    </row>
    <row r="234" ht="15" customHeight="1" s="113">
      <c r="A234" s="124" t="inlineStr">
        <is>
          <t>S0233</t>
        </is>
      </c>
      <c r="B234" s="124" t="inlineStr">
        <is>
          <t>M026</t>
        </is>
      </c>
      <c r="C234" s="124" t="inlineStr">
        <is>
          <t>HARMANDALI</t>
        </is>
      </c>
      <c r="D234" s="124" t="inlineStr">
        <is>
          <t>DERYA YARDIMCI</t>
        </is>
      </c>
      <c r="E234" s="124" t="inlineStr">
        <is>
          <t>U034</t>
        </is>
      </c>
      <c r="F234" s="124" t="inlineStr">
        <is>
          <t>UNLU MAMÜLLER</t>
        </is>
      </c>
      <c r="G234" s="124" t="n">
        <v>2</v>
      </c>
      <c r="H234" s="167" t="n">
        <v>0.02</v>
      </c>
      <c r="I234" s="144" t="n">
        <v>46235</v>
      </c>
      <c r="J234" s="174" t="n">
        <v>738</v>
      </c>
      <c r="K234" s="124" t="inlineStr">
        <is>
          <t>HARMANDALI mağazasında UNLU MAMÜLLER kadrosu +2 kişi değiştirilirse etki simülasyonu</t>
        </is>
      </c>
      <c r="L234" s="124" t="inlineStr">
        <is>
          <t>Taslak</t>
        </is>
      </c>
      <c r="M234" s="124" t="inlineStr">
        <is>
          <t>Saha Etüdü Bekleniyor</t>
        </is>
      </c>
    </row>
    <row r="235" ht="15" customHeight="1" s="113">
      <c r="A235" s="124" t="inlineStr">
        <is>
          <t>S0234</t>
        </is>
      </c>
      <c r="B235" s="124" t="inlineStr">
        <is>
          <t>M026</t>
        </is>
      </c>
      <c r="C235" s="124" t="inlineStr">
        <is>
          <t>HARMANDALI</t>
        </is>
      </c>
      <c r="D235" s="124" t="inlineStr">
        <is>
          <t>DERYA YARDIMCI</t>
        </is>
      </c>
      <c r="E235" s="124" t="inlineStr">
        <is>
          <t>U042</t>
        </is>
      </c>
      <c r="F235" s="124" t="inlineStr">
        <is>
          <t>ŞARKÜTERİ</t>
        </is>
      </c>
      <c r="G235" s="124" t="n">
        <v>1</v>
      </c>
      <c r="H235" s="167" t="n">
        <v>0.07000000000000001</v>
      </c>
      <c r="I235" s="144" t="n">
        <v>46235</v>
      </c>
      <c r="J235" s="174" t="n">
        <v>369</v>
      </c>
      <c r="K235" s="124" t="inlineStr">
        <is>
          <t>HARMANDALI mağazasında ŞARKÜTERİ kadrosu +1 kişi değiştirilirse etki simülasyonu</t>
        </is>
      </c>
      <c r="L235" s="124" t="inlineStr">
        <is>
          <t>Taslak</t>
        </is>
      </c>
      <c r="M235" s="124" t="inlineStr">
        <is>
          <t>Saha Etüdü Bekleniyor</t>
        </is>
      </c>
    </row>
    <row r="236" ht="15" customHeight="1" s="113">
      <c r="A236" s="124" t="inlineStr">
        <is>
          <t>S0235</t>
        </is>
      </c>
      <c r="B236" s="124" t="inlineStr">
        <is>
          <t>M027</t>
        </is>
      </c>
      <c r="C236" s="124" t="inlineStr">
        <is>
          <t>HATAY</t>
        </is>
      </c>
      <c r="D236" s="124" t="inlineStr">
        <is>
          <t>ERTAN TEKİ</t>
        </is>
      </c>
      <c r="E236" s="124" t="inlineStr">
        <is>
          <t>U002</t>
        </is>
      </c>
      <c r="F236" s="124" t="inlineStr">
        <is>
          <t>BAKLİYAT</t>
        </is>
      </c>
      <c r="G236" s="124" t="n">
        <v>2</v>
      </c>
      <c r="H236" s="167" t="n">
        <v>0.01</v>
      </c>
      <c r="I236" s="144" t="n">
        <v>46235</v>
      </c>
      <c r="J236" s="174" t="n">
        <v>810</v>
      </c>
      <c r="K236" s="124" t="inlineStr">
        <is>
          <t>HATAY mağazasında BAKLİYAT kadrosu +2 kişi değiştirilirse etki simülasyonu</t>
        </is>
      </c>
      <c r="L236" s="124" t="inlineStr">
        <is>
          <t>Taslak</t>
        </is>
      </c>
      <c r="M236" s="124" t="inlineStr">
        <is>
          <t>Saha Etüdü Bekleniyor</t>
        </is>
      </c>
    </row>
    <row r="237" ht="15" customHeight="1" s="113">
      <c r="A237" s="124" t="inlineStr">
        <is>
          <t>S0236</t>
        </is>
      </c>
      <c r="B237" s="124" t="inlineStr">
        <is>
          <t>M027</t>
        </is>
      </c>
      <c r="C237" s="124" t="inlineStr">
        <is>
          <t>HATAY</t>
        </is>
      </c>
      <c r="D237" s="124" t="inlineStr">
        <is>
          <t>ERTAN TEKİ</t>
        </is>
      </c>
      <c r="E237" s="124" t="inlineStr">
        <is>
          <t>U013</t>
        </is>
      </c>
      <c r="F237" s="124" t="inlineStr">
        <is>
          <t>KASAP</t>
        </is>
      </c>
      <c r="G237" s="124" t="n">
        <v>-1</v>
      </c>
      <c r="H237" s="167" t="n">
        <v>0.08</v>
      </c>
      <c r="I237" s="144" t="n">
        <v>46235</v>
      </c>
      <c r="J237" s="174" t="n">
        <v>-414</v>
      </c>
      <c r="K237" s="124" t="inlineStr">
        <is>
          <t>HATAY mağazasında KASAP kadrosu -1 kişi değiştirilirse etki simülasyonu</t>
        </is>
      </c>
      <c r="L237" s="124" t="inlineStr">
        <is>
          <t>Taslak</t>
        </is>
      </c>
      <c r="M237" s="124" t="inlineStr">
        <is>
          <t>Saha Etüdü Bekleniyor</t>
        </is>
      </c>
    </row>
    <row r="238" ht="15" customHeight="1" s="113">
      <c r="A238" s="124" t="inlineStr">
        <is>
          <t>S0237</t>
        </is>
      </c>
      <c r="B238" s="124" t="inlineStr">
        <is>
          <t>M027</t>
        </is>
      </c>
      <c r="C238" s="124" t="inlineStr">
        <is>
          <t>HATAY</t>
        </is>
      </c>
      <c r="D238" s="124" t="inlineStr">
        <is>
          <t>ERTAN TEKİ</t>
        </is>
      </c>
      <c r="E238" s="124" t="inlineStr">
        <is>
          <t>U015</t>
        </is>
      </c>
      <c r="F238" s="124" t="inlineStr">
        <is>
          <t>KASİYER</t>
        </is>
      </c>
      <c r="G238" s="124" t="n">
        <v>2</v>
      </c>
      <c r="H238" s="167" t="n">
        <v>0.02</v>
      </c>
      <c r="I238" s="144" t="n">
        <v>46235</v>
      </c>
      <c r="J238" s="174" t="n">
        <v>810</v>
      </c>
      <c r="K238" s="124" t="inlineStr">
        <is>
          <t>HATAY mağazasında KASİYER kadrosu +2 kişi değiştirilirse etki simülasyonu</t>
        </is>
      </c>
      <c r="L238" s="124" t="inlineStr">
        <is>
          <t>Taslak</t>
        </is>
      </c>
      <c r="M238" s="124" t="inlineStr">
        <is>
          <t>Saha Etüdü Bekleniyor</t>
        </is>
      </c>
    </row>
    <row r="239" ht="15" customHeight="1" s="113">
      <c r="A239" s="124" t="inlineStr">
        <is>
          <t>S0238</t>
        </is>
      </c>
      <c r="B239" s="124" t="inlineStr">
        <is>
          <t>M027</t>
        </is>
      </c>
      <c r="C239" s="124" t="inlineStr">
        <is>
          <t>HATAY</t>
        </is>
      </c>
      <c r="D239" s="124" t="inlineStr">
        <is>
          <t>ERTAN TEKİ</t>
        </is>
      </c>
      <c r="E239" s="124" t="inlineStr">
        <is>
          <t>U017</t>
        </is>
      </c>
      <c r="F239" s="124" t="inlineStr">
        <is>
          <t>MANAV</t>
        </is>
      </c>
      <c r="G239" s="124" t="n">
        <v>1</v>
      </c>
      <c r="H239" s="167" t="n">
        <v>0.01</v>
      </c>
      <c r="I239" s="144" t="n">
        <v>46235</v>
      </c>
      <c r="J239" s="174" t="n">
        <v>387</v>
      </c>
      <c r="K239" s="124" t="inlineStr">
        <is>
          <t>HATAY mağazasında MANAV kadrosu +1 kişi değiştirilirse etki simülasyonu</t>
        </is>
      </c>
      <c r="L239" s="124" t="inlineStr">
        <is>
          <t>Taslak</t>
        </is>
      </c>
      <c r="M239" s="124" t="inlineStr">
        <is>
          <t>Saha Etüdü Bekleniyor</t>
        </is>
      </c>
    </row>
    <row r="240" ht="15" customHeight="1" s="113">
      <c r="A240" s="124" t="inlineStr">
        <is>
          <t>S0239</t>
        </is>
      </c>
      <c r="B240" s="124" t="inlineStr">
        <is>
          <t>M027</t>
        </is>
      </c>
      <c r="C240" s="124" t="inlineStr">
        <is>
          <t>HATAY</t>
        </is>
      </c>
      <c r="D240" s="124" t="inlineStr">
        <is>
          <t>ERTAN TEKİ</t>
        </is>
      </c>
      <c r="E240" s="124" t="inlineStr">
        <is>
          <t>U023</t>
        </is>
      </c>
      <c r="F240" s="124" t="inlineStr">
        <is>
          <t>ONLİNE TOPLAYICI</t>
        </is>
      </c>
      <c r="G240" s="124" t="n">
        <v>-1</v>
      </c>
      <c r="H240" s="167" t="n">
        <v>-0.01</v>
      </c>
      <c r="I240" s="144" t="n">
        <v>46235</v>
      </c>
      <c r="J240" s="174" t="n">
        <v>-414</v>
      </c>
      <c r="K240" s="124" t="inlineStr">
        <is>
          <t>HATAY mağazasında ONLİNE TOPLAYICI kadrosu -1 kişi değiştirilirse etki simülasyonu</t>
        </is>
      </c>
      <c r="L240" s="124" t="inlineStr">
        <is>
          <t>Taslak</t>
        </is>
      </c>
      <c r="M240" s="124" t="inlineStr">
        <is>
          <t>Saha Etüdü Bekleniyor</t>
        </is>
      </c>
    </row>
    <row r="241" ht="15" customHeight="1" s="113">
      <c r="A241" s="124" t="inlineStr">
        <is>
          <t>S0240</t>
        </is>
      </c>
      <c r="B241" s="124" t="inlineStr">
        <is>
          <t>M027</t>
        </is>
      </c>
      <c r="C241" s="124" t="inlineStr">
        <is>
          <t>HATAY</t>
        </is>
      </c>
      <c r="D241" s="124" t="inlineStr">
        <is>
          <t>ERTAN TEKİ</t>
        </is>
      </c>
      <c r="E241" s="124" t="inlineStr">
        <is>
          <t>U024</t>
        </is>
      </c>
      <c r="F241" s="124" t="inlineStr">
        <is>
          <t>ONLİNE ŞOFÖR</t>
        </is>
      </c>
      <c r="G241" s="124" t="n">
        <v>2</v>
      </c>
      <c r="H241" s="167" t="n">
        <v>0</v>
      </c>
      <c r="I241" s="144" t="n">
        <v>46235</v>
      </c>
      <c r="J241" s="174" t="n">
        <v>774</v>
      </c>
      <c r="K241" s="124" t="inlineStr">
        <is>
          <t>HATAY mağazasında ONLİNE ŞOFÖR kadrosu +2 kişi değiştirilirse etki simülasyonu</t>
        </is>
      </c>
      <c r="L241" s="124" t="inlineStr">
        <is>
          <t>Taslak</t>
        </is>
      </c>
      <c r="M241" s="124" t="inlineStr">
        <is>
          <t>Saha Etüdü Bekleniyor</t>
        </is>
      </c>
    </row>
    <row r="242" ht="15" customHeight="1" s="113">
      <c r="A242" s="124" t="inlineStr">
        <is>
          <t>S0241</t>
        </is>
      </c>
      <c r="B242" s="124" t="inlineStr">
        <is>
          <t>M027</t>
        </is>
      </c>
      <c r="C242" s="124" t="inlineStr">
        <is>
          <t>HATAY</t>
        </is>
      </c>
      <c r="D242" s="124" t="inlineStr">
        <is>
          <t>ERTAN TEKİ</t>
        </is>
      </c>
      <c r="E242" s="124" t="inlineStr">
        <is>
          <t>U026</t>
        </is>
      </c>
      <c r="F242" s="124" t="inlineStr">
        <is>
          <t>REYON GÖREVLİSİ</t>
        </is>
      </c>
      <c r="G242" s="124" t="n">
        <v>-1</v>
      </c>
      <c r="H242" s="167" t="n">
        <v>0.02</v>
      </c>
      <c r="I242" s="144" t="n">
        <v>46235</v>
      </c>
      <c r="J242" s="174" t="n">
        <v>-360</v>
      </c>
      <c r="K242" s="124" t="inlineStr">
        <is>
          <t>HATAY mağazasında REYON GÖREVLİSİ kadrosu -1 kişi değiştirilirse etki simülasyonu</t>
        </is>
      </c>
      <c r="L242" s="124" t="inlineStr">
        <is>
          <t>Taslak</t>
        </is>
      </c>
      <c r="M242" s="124" t="inlineStr">
        <is>
          <t>Saha Etüdü Bekleniyor</t>
        </is>
      </c>
    </row>
    <row r="243" ht="15" customHeight="1" s="113">
      <c r="A243" s="124" t="inlineStr">
        <is>
          <t>S0242</t>
        </is>
      </c>
      <c r="B243" s="124" t="inlineStr">
        <is>
          <t>M027</t>
        </is>
      </c>
      <c r="C243" s="124" t="inlineStr">
        <is>
          <t>HATAY</t>
        </is>
      </c>
      <c r="D243" s="124" t="inlineStr">
        <is>
          <t>ERTAN TEKİ</t>
        </is>
      </c>
      <c r="E243" s="124" t="inlineStr">
        <is>
          <t>U034</t>
        </is>
      </c>
      <c r="F243" s="124" t="inlineStr">
        <is>
          <t>UNLU MAMÜLLER</t>
        </is>
      </c>
      <c r="G243" s="124" t="n">
        <v>0</v>
      </c>
      <c r="H243" s="167" t="n">
        <v>-0.02</v>
      </c>
      <c r="I243" s="144" t="n">
        <v>46235</v>
      </c>
      <c r="J243" s="174" t="n">
        <v>0</v>
      </c>
      <c r="K243" s="124" t="inlineStr">
        <is>
          <t>HATAY mağazasında UNLU MAMÜLLER kadrosu +0 kişi değiştirilirse etki simülasyonu</t>
        </is>
      </c>
      <c r="L243" s="124" t="inlineStr">
        <is>
          <t>Taslak</t>
        </is>
      </c>
      <c r="M243" s="124" t="inlineStr">
        <is>
          <t>Saha Etüdü Bekleniyor</t>
        </is>
      </c>
    </row>
    <row r="244" ht="15" customHeight="1" s="113">
      <c r="A244" s="124" t="inlineStr">
        <is>
          <t>S0243</t>
        </is>
      </c>
      <c r="B244" s="124" t="inlineStr">
        <is>
          <t>M027</t>
        </is>
      </c>
      <c r="C244" s="124" t="inlineStr">
        <is>
          <t>HATAY</t>
        </is>
      </c>
      <c r="D244" s="124" t="inlineStr">
        <is>
          <t>ERTAN TEKİ</t>
        </is>
      </c>
      <c r="E244" s="124" t="inlineStr">
        <is>
          <t>U042</t>
        </is>
      </c>
      <c r="F244" s="124" t="inlineStr">
        <is>
          <t>ŞARKÜTERİ</t>
        </is>
      </c>
      <c r="G244" s="124" t="n">
        <v>1</v>
      </c>
      <c r="H244" s="167" t="n">
        <v>0</v>
      </c>
      <c r="I244" s="144" t="n">
        <v>46235</v>
      </c>
      <c r="J244" s="174" t="n">
        <v>387</v>
      </c>
      <c r="K244" s="124" t="inlineStr">
        <is>
          <t>HATAY mağazasında ŞARKÜTERİ kadrosu +1 kişi değiştirilirse etki simülasyonu</t>
        </is>
      </c>
      <c r="L244" s="124" t="inlineStr">
        <is>
          <t>Taslak</t>
        </is>
      </c>
      <c r="M244" s="124" t="inlineStr">
        <is>
          <t>Saha Etüdü Bekleniyor</t>
        </is>
      </c>
    </row>
    <row r="245" ht="15" customHeight="1" s="113">
      <c r="A245" s="124" t="inlineStr">
        <is>
          <t>S0244</t>
        </is>
      </c>
      <c r="B245" s="124" t="inlineStr">
        <is>
          <t>M028</t>
        </is>
      </c>
      <c r="C245" s="124" t="inlineStr">
        <is>
          <t>KARŞIYAKA-1</t>
        </is>
      </c>
      <c r="D245" s="124" t="inlineStr">
        <is>
          <t>DERYA YARDIMCI</t>
        </is>
      </c>
      <c r="E245" s="124" t="inlineStr">
        <is>
          <t>U002</t>
        </is>
      </c>
      <c r="F245" s="124" t="inlineStr">
        <is>
          <t>BAKLİYAT</t>
        </is>
      </c>
      <c r="G245" s="124" t="n">
        <v>1</v>
      </c>
      <c r="H245" s="167" t="n">
        <v>-0.02</v>
      </c>
      <c r="I245" s="144" t="n">
        <v>46235</v>
      </c>
      <c r="J245" s="174" t="n">
        <v>405</v>
      </c>
      <c r="K245" s="124" t="inlineStr">
        <is>
          <t>KARŞIYAKA-1 mağazasında BAKLİYAT kadrosu +1 kişi değiştirilirse etki simülasyonu</t>
        </is>
      </c>
      <c r="L245" s="124" t="inlineStr">
        <is>
          <t>Taslak</t>
        </is>
      </c>
      <c r="M245" s="124" t="inlineStr">
        <is>
          <t>Saha Etüdü Bekleniyor</t>
        </is>
      </c>
    </row>
    <row r="246" ht="15" customHeight="1" s="113">
      <c r="A246" s="124" t="inlineStr">
        <is>
          <t>S0245</t>
        </is>
      </c>
      <c r="B246" s="124" t="inlineStr">
        <is>
          <t>M028</t>
        </is>
      </c>
      <c r="C246" s="124" t="inlineStr">
        <is>
          <t>KARŞIYAKA-1</t>
        </is>
      </c>
      <c r="D246" s="124" t="inlineStr">
        <is>
          <t>DERYA YARDIMCI</t>
        </is>
      </c>
      <c r="E246" s="124" t="inlineStr">
        <is>
          <t>U013</t>
        </is>
      </c>
      <c r="F246" s="124" t="inlineStr">
        <is>
          <t>KASAP</t>
        </is>
      </c>
      <c r="G246" s="124" t="n">
        <v>2</v>
      </c>
      <c r="H246" s="167" t="n">
        <v>0.02</v>
      </c>
      <c r="I246" s="144" t="n">
        <v>46235</v>
      </c>
      <c r="J246" s="174" t="n">
        <v>738</v>
      </c>
      <c r="K246" s="124" t="inlineStr">
        <is>
          <t>KARŞIYAKA-1 mağazasında KASAP kadrosu +2 kişi değiştirilirse etki simülasyonu</t>
        </is>
      </c>
      <c r="L246" s="124" t="inlineStr">
        <is>
          <t>Taslak</t>
        </is>
      </c>
      <c r="M246" s="124" t="inlineStr">
        <is>
          <t>Saha Etüdü Bekleniyor</t>
        </is>
      </c>
    </row>
    <row r="247" ht="15" customHeight="1" s="113">
      <c r="A247" s="124" t="inlineStr">
        <is>
          <t>S0246</t>
        </is>
      </c>
      <c r="B247" s="124" t="inlineStr">
        <is>
          <t>M028</t>
        </is>
      </c>
      <c r="C247" s="124" t="inlineStr">
        <is>
          <t>KARŞIYAKA-1</t>
        </is>
      </c>
      <c r="D247" s="124" t="inlineStr">
        <is>
          <t>DERYA YARDIMCI</t>
        </is>
      </c>
      <c r="E247" s="124" t="inlineStr">
        <is>
          <t>U015</t>
        </is>
      </c>
      <c r="F247" s="124" t="inlineStr">
        <is>
          <t>KASİYER</t>
        </is>
      </c>
      <c r="G247" s="124" t="n">
        <v>2</v>
      </c>
      <c r="H247" s="167" t="n">
        <v>-0.02</v>
      </c>
      <c r="I247" s="144" t="n">
        <v>46235</v>
      </c>
      <c r="J247" s="174" t="n">
        <v>810</v>
      </c>
      <c r="K247" s="124" t="inlineStr">
        <is>
          <t>KARŞIYAKA-1 mağazasında KASİYER kadrosu +2 kişi değiştirilirse etki simülasyonu</t>
        </is>
      </c>
      <c r="L247" s="124" t="inlineStr">
        <is>
          <t>Taslak</t>
        </is>
      </c>
      <c r="M247" s="124" t="inlineStr">
        <is>
          <t>Saha Etüdü Bekleniyor</t>
        </is>
      </c>
    </row>
    <row r="248" ht="15" customHeight="1" s="113">
      <c r="A248" s="124" t="inlineStr">
        <is>
          <t>S0247</t>
        </is>
      </c>
      <c r="B248" s="124" t="inlineStr">
        <is>
          <t>M028</t>
        </is>
      </c>
      <c r="C248" s="124" t="inlineStr">
        <is>
          <t>KARŞIYAKA-1</t>
        </is>
      </c>
      <c r="D248" s="124" t="inlineStr">
        <is>
          <t>DERYA YARDIMCI</t>
        </is>
      </c>
      <c r="E248" s="124" t="inlineStr">
        <is>
          <t>U017</t>
        </is>
      </c>
      <c r="F248" s="124" t="inlineStr">
        <is>
          <t>MANAV</t>
        </is>
      </c>
      <c r="G248" s="124" t="n">
        <v>0</v>
      </c>
      <c r="H248" s="167" t="n">
        <v>0.07000000000000001</v>
      </c>
      <c r="I248" s="144" t="n">
        <v>46235</v>
      </c>
      <c r="J248" s="174" t="n">
        <v>0</v>
      </c>
      <c r="K248" s="124" t="inlineStr">
        <is>
          <t>KARŞIYAKA-1 mağazasında MANAV kadrosu +0 kişi değiştirilirse etki simülasyonu</t>
        </is>
      </c>
      <c r="L248" s="124" t="inlineStr">
        <is>
          <t>Taslak</t>
        </is>
      </c>
      <c r="M248" s="124" t="inlineStr">
        <is>
          <t>Saha Etüdü Bekleniyor</t>
        </is>
      </c>
    </row>
    <row r="249" ht="15" customHeight="1" s="113">
      <c r="A249" s="124" t="inlineStr">
        <is>
          <t>S0248</t>
        </is>
      </c>
      <c r="B249" s="124" t="inlineStr">
        <is>
          <t>M028</t>
        </is>
      </c>
      <c r="C249" s="124" t="inlineStr">
        <is>
          <t>KARŞIYAKA-1</t>
        </is>
      </c>
      <c r="D249" s="124" t="inlineStr">
        <is>
          <t>DERYA YARDIMCI</t>
        </is>
      </c>
      <c r="E249" s="124" t="inlineStr">
        <is>
          <t>U023</t>
        </is>
      </c>
      <c r="F249" s="124" t="inlineStr">
        <is>
          <t>ONLİNE TOPLAYICI</t>
        </is>
      </c>
      <c r="G249" s="124" t="n">
        <v>1</v>
      </c>
      <c r="H249" s="167" t="n">
        <v>0.02</v>
      </c>
      <c r="I249" s="144" t="n">
        <v>46235</v>
      </c>
      <c r="J249" s="174" t="n">
        <v>369</v>
      </c>
      <c r="K249" s="124" t="inlineStr">
        <is>
          <t>KARŞIYAKA-1 mağazasında ONLİNE TOPLAYICI kadrosu +1 kişi değiştirilirse etki simülasyonu</t>
        </is>
      </c>
      <c r="L249" s="124" t="inlineStr">
        <is>
          <t>Taslak</t>
        </is>
      </c>
      <c r="M249" s="124" t="inlineStr">
        <is>
          <t>Saha Etüdü Bekleniyor</t>
        </is>
      </c>
    </row>
    <row r="250" ht="15" customHeight="1" s="113">
      <c r="A250" s="124" t="inlineStr">
        <is>
          <t>S0249</t>
        </is>
      </c>
      <c r="B250" s="124" t="inlineStr">
        <is>
          <t>M028</t>
        </is>
      </c>
      <c r="C250" s="124" t="inlineStr">
        <is>
          <t>KARŞIYAKA-1</t>
        </is>
      </c>
      <c r="D250" s="124" t="inlineStr">
        <is>
          <t>DERYA YARDIMCI</t>
        </is>
      </c>
      <c r="E250" s="124" t="inlineStr">
        <is>
          <t>U024</t>
        </is>
      </c>
      <c r="F250" s="124" t="inlineStr">
        <is>
          <t>ONLİNE ŞOFÖR</t>
        </is>
      </c>
      <c r="G250" s="124" t="n">
        <v>0</v>
      </c>
      <c r="H250" s="167" t="n">
        <v>-0.01</v>
      </c>
      <c r="I250" s="144" t="n">
        <v>46235</v>
      </c>
      <c r="J250" s="174" t="n">
        <v>0</v>
      </c>
      <c r="K250" s="124" t="inlineStr">
        <is>
          <t>KARŞIYAKA-1 mağazasında ONLİNE ŞOFÖR kadrosu +0 kişi değiştirilirse etki simülasyonu</t>
        </is>
      </c>
      <c r="L250" s="124" t="inlineStr">
        <is>
          <t>Taslak</t>
        </is>
      </c>
      <c r="M250" s="124" t="inlineStr">
        <is>
          <t>Saha Etüdü Bekleniyor</t>
        </is>
      </c>
    </row>
    <row r="251" ht="15" customHeight="1" s="113">
      <c r="A251" s="124" t="inlineStr">
        <is>
          <t>S0250</t>
        </is>
      </c>
      <c r="B251" s="124" t="inlineStr">
        <is>
          <t>M028</t>
        </is>
      </c>
      <c r="C251" s="124" t="inlineStr">
        <is>
          <t>KARŞIYAKA-1</t>
        </is>
      </c>
      <c r="D251" s="124" t="inlineStr">
        <is>
          <t>DERYA YARDIMCI</t>
        </is>
      </c>
      <c r="E251" s="124" t="inlineStr">
        <is>
          <t>U026</t>
        </is>
      </c>
      <c r="F251" s="124" t="inlineStr">
        <is>
          <t>REYON GÖREVLİSİ</t>
        </is>
      </c>
      <c r="G251" s="124" t="n">
        <v>-1</v>
      </c>
      <c r="H251" s="167" t="n">
        <v>0.03</v>
      </c>
      <c r="I251" s="144" t="n">
        <v>46235</v>
      </c>
      <c r="J251" s="174" t="n">
        <v>-387</v>
      </c>
      <c r="K251" s="124" t="inlineStr">
        <is>
          <t>KARŞIYAKA-1 mağazasında REYON GÖREVLİSİ kadrosu -1 kişi değiştirilirse etki simülasyonu</t>
        </is>
      </c>
      <c r="L251" s="124" t="inlineStr">
        <is>
          <t>Taslak</t>
        </is>
      </c>
      <c r="M251" s="124" t="inlineStr">
        <is>
          <t>Saha Etüdü Bekleniyor</t>
        </is>
      </c>
    </row>
    <row r="252" ht="15" customHeight="1" s="113">
      <c r="A252" s="124" t="inlineStr">
        <is>
          <t>S0251</t>
        </is>
      </c>
      <c r="B252" s="124" t="inlineStr">
        <is>
          <t>M028</t>
        </is>
      </c>
      <c r="C252" s="124" t="inlineStr">
        <is>
          <t>KARŞIYAKA-1</t>
        </is>
      </c>
      <c r="D252" s="124" t="inlineStr">
        <is>
          <t>DERYA YARDIMCI</t>
        </is>
      </c>
      <c r="E252" s="124" t="inlineStr">
        <is>
          <t>U034</t>
        </is>
      </c>
      <c r="F252" s="124" t="inlineStr">
        <is>
          <t>UNLU MAMÜLLER</t>
        </is>
      </c>
      <c r="G252" s="124" t="n">
        <v>1</v>
      </c>
      <c r="H252" s="167" t="n">
        <v>-0.01</v>
      </c>
      <c r="I252" s="144" t="n">
        <v>46235</v>
      </c>
      <c r="J252" s="174" t="n">
        <v>369</v>
      </c>
      <c r="K252" s="124" t="inlineStr">
        <is>
          <t>KARŞIYAKA-1 mağazasında UNLU MAMÜLLER kadrosu +1 kişi değiştirilirse etki simülasyonu</t>
        </is>
      </c>
      <c r="L252" s="124" t="inlineStr">
        <is>
          <t>Taslak</t>
        </is>
      </c>
      <c r="M252" s="124" t="inlineStr">
        <is>
          <t>Saha Etüdü Bekleniyor</t>
        </is>
      </c>
    </row>
    <row r="253" ht="15" customHeight="1" s="113">
      <c r="A253" s="124" t="inlineStr">
        <is>
          <t>S0252</t>
        </is>
      </c>
      <c r="B253" s="124" t="inlineStr">
        <is>
          <t>M028</t>
        </is>
      </c>
      <c r="C253" s="124" t="inlineStr">
        <is>
          <t>KARŞIYAKA-1</t>
        </is>
      </c>
      <c r="D253" s="124" t="inlineStr">
        <is>
          <t>DERYA YARDIMCI</t>
        </is>
      </c>
      <c r="E253" s="124" t="inlineStr">
        <is>
          <t>U042</t>
        </is>
      </c>
      <c r="F253" s="124" t="inlineStr">
        <is>
          <t>ŞARKÜTERİ</t>
        </is>
      </c>
      <c r="G253" s="124" t="n">
        <v>0</v>
      </c>
      <c r="H253" s="167" t="n">
        <v>0.02</v>
      </c>
      <c r="I253" s="144" t="n">
        <v>46235</v>
      </c>
      <c r="J253" s="174" t="n">
        <v>0</v>
      </c>
      <c r="K253" s="124" t="inlineStr">
        <is>
          <t>KARŞIYAKA-1 mağazasında ŞARKÜTERİ kadrosu +0 kişi değiştirilirse etki simülasyonu</t>
        </is>
      </c>
      <c r="L253" s="124" t="inlineStr">
        <is>
          <t>Taslak</t>
        </is>
      </c>
      <c r="M253" s="124" t="inlineStr">
        <is>
          <t>Saha Etüdü Bekleniyor</t>
        </is>
      </c>
    </row>
    <row r="254" ht="15" customHeight="1" s="113">
      <c r="A254" s="124" t="inlineStr">
        <is>
          <t>S0253</t>
        </is>
      </c>
      <c r="B254" s="124" t="inlineStr">
        <is>
          <t>M029</t>
        </is>
      </c>
      <c r="C254" s="124" t="inlineStr">
        <is>
          <t>KARŞIYAKA-2</t>
        </is>
      </c>
      <c r="D254" s="124" t="inlineStr">
        <is>
          <t>DERYA YARDIMCI</t>
        </is>
      </c>
      <c r="E254" s="124" t="inlineStr">
        <is>
          <t>U002</t>
        </is>
      </c>
      <c r="F254" s="124" t="inlineStr">
        <is>
          <t>BAKLİYAT</t>
        </is>
      </c>
      <c r="G254" s="124" t="n">
        <v>1</v>
      </c>
      <c r="H254" s="167" t="n">
        <v>0.02</v>
      </c>
      <c r="I254" s="144" t="n">
        <v>46235</v>
      </c>
      <c r="J254" s="174" t="n">
        <v>387</v>
      </c>
      <c r="K254" s="124" t="inlineStr">
        <is>
          <t>KARŞIYAKA-2 mağazasında BAKLİYAT kadrosu +1 kişi değiştirilirse etki simülasyonu</t>
        </is>
      </c>
      <c r="L254" s="124" t="inlineStr">
        <is>
          <t>Taslak</t>
        </is>
      </c>
      <c r="M254" s="124" t="inlineStr">
        <is>
          <t>Saha Etüdü Bekleniyor</t>
        </is>
      </c>
    </row>
    <row r="255" ht="15" customHeight="1" s="113">
      <c r="A255" s="124" t="inlineStr">
        <is>
          <t>S0254</t>
        </is>
      </c>
      <c r="B255" s="124" t="inlineStr">
        <is>
          <t>M029</t>
        </is>
      </c>
      <c r="C255" s="124" t="inlineStr">
        <is>
          <t>KARŞIYAKA-2</t>
        </is>
      </c>
      <c r="D255" s="124" t="inlineStr">
        <is>
          <t>DERYA YARDIMCI</t>
        </is>
      </c>
      <c r="E255" s="124" t="inlineStr">
        <is>
          <t>U013</t>
        </is>
      </c>
      <c r="F255" s="124" t="inlineStr">
        <is>
          <t>KASAP</t>
        </is>
      </c>
      <c r="G255" s="124" t="n">
        <v>1</v>
      </c>
      <c r="H255" s="167" t="n">
        <v>0.03</v>
      </c>
      <c r="I255" s="144" t="n">
        <v>46235</v>
      </c>
      <c r="J255" s="174" t="n">
        <v>405</v>
      </c>
      <c r="K255" s="124" t="inlineStr">
        <is>
          <t>KARŞIYAKA-2 mağazasında KASAP kadrosu +1 kişi değiştirilirse etki simülasyonu</t>
        </is>
      </c>
      <c r="L255" s="124" t="inlineStr">
        <is>
          <t>Taslak</t>
        </is>
      </c>
      <c r="M255" s="124" t="inlineStr">
        <is>
          <t>Saha Etüdü Bekleniyor</t>
        </is>
      </c>
    </row>
    <row r="256" ht="15" customHeight="1" s="113">
      <c r="A256" s="124" t="inlineStr">
        <is>
          <t>S0255</t>
        </is>
      </c>
      <c r="B256" s="124" t="inlineStr">
        <is>
          <t>M029</t>
        </is>
      </c>
      <c r="C256" s="124" t="inlineStr">
        <is>
          <t>KARŞIYAKA-2</t>
        </is>
      </c>
      <c r="D256" s="124" t="inlineStr">
        <is>
          <t>DERYA YARDIMCI</t>
        </is>
      </c>
      <c r="E256" s="124" t="inlineStr">
        <is>
          <t>U015</t>
        </is>
      </c>
      <c r="F256" s="124" t="inlineStr">
        <is>
          <t>KASİYER</t>
        </is>
      </c>
      <c r="G256" s="124" t="n">
        <v>2</v>
      </c>
      <c r="H256" s="167" t="n">
        <v>-0.01</v>
      </c>
      <c r="I256" s="144" t="n">
        <v>46235</v>
      </c>
      <c r="J256" s="174" t="n">
        <v>774</v>
      </c>
      <c r="K256" s="124" t="inlineStr">
        <is>
          <t>KARŞIYAKA-2 mağazasında KASİYER kadrosu +2 kişi değiştirilirse etki simülasyonu</t>
        </is>
      </c>
      <c r="L256" s="124" t="inlineStr">
        <is>
          <t>Taslak</t>
        </is>
      </c>
      <c r="M256" s="124" t="inlineStr">
        <is>
          <t>Saha Etüdü Bekleniyor</t>
        </is>
      </c>
    </row>
    <row r="257" ht="15" customHeight="1" s="113">
      <c r="A257" s="124" t="inlineStr">
        <is>
          <t>S0256</t>
        </is>
      </c>
      <c r="B257" s="124" t="inlineStr">
        <is>
          <t>M029</t>
        </is>
      </c>
      <c r="C257" s="124" t="inlineStr">
        <is>
          <t>KARŞIYAKA-2</t>
        </is>
      </c>
      <c r="D257" s="124" t="inlineStr">
        <is>
          <t>DERYA YARDIMCI</t>
        </is>
      </c>
      <c r="E257" s="124" t="inlineStr">
        <is>
          <t>U017</t>
        </is>
      </c>
      <c r="F257" s="124" t="inlineStr">
        <is>
          <t>MANAV</t>
        </is>
      </c>
      <c r="G257" s="124" t="n">
        <v>1</v>
      </c>
      <c r="H257" s="167" t="n">
        <v>0</v>
      </c>
      <c r="I257" s="144" t="n">
        <v>46235</v>
      </c>
      <c r="J257" s="174" t="n">
        <v>387</v>
      </c>
      <c r="K257" s="124" t="inlineStr">
        <is>
          <t>KARŞIYAKA-2 mağazasında MANAV kadrosu +1 kişi değiştirilirse etki simülasyonu</t>
        </is>
      </c>
      <c r="L257" s="124" t="inlineStr">
        <is>
          <t>Taslak</t>
        </is>
      </c>
      <c r="M257" s="124" t="inlineStr">
        <is>
          <t>Saha Etüdü Bekleniyor</t>
        </is>
      </c>
    </row>
    <row r="258" ht="15" customHeight="1" s="113">
      <c r="A258" s="124" t="inlineStr">
        <is>
          <t>S0257</t>
        </is>
      </c>
      <c r="B258" s="124" t="inlineStr">
        <is>
          <t>M029</t>
        </is>
      </c>
      <c r="C258" s="124" t="inlineStr">
        <is>
          <t>KARŞIYAKA-2</t>
        </is>
      </c>
      <c r="D258" s="124" t="inlineStr">
        <is>
          <t>DERYA YARDIMCI</t>
        </is>
      </c>
      <c r="E258" s="124" t="inlineStr">
        <is>
          <t>U023</t>
        </is>
      </c>
      <c r="F258" s="124" t="inlineStr">
        <is>
          <t>ONLİNE TOPLAYICI</t>
        </is>
      </c>
      <c r="G258" s="124" t="n">
        <v>2</v>
      </c>
      <c r="H258" s="167" t="n">
        <v>0.04</v>
      </c>
      <c r="I258" s="144" t="n">
        <v>46235</v>
      </c>
      <c r="J258" s="174" t="n">
        <v>738</v>
      </c>
      <c r="K258" s="124" t="inlineStr">
        <is>
          <t>KARŞIYAKA-2 mağazasında ONLİNE TOPLAYICI kadrosu +2 kişi değiştirilirse etki simülasyonu</t>
        </is>
      </c>
      <c r="L258" s="124" t="inlineStr">
        <is>
          <t>Taslak</t>
        </is>
      </c>
      <c r="M258" s="124" t="inlineStr">
        <is>
          <t>Saha Etüdü Bekleniyor</t>
        </is>
      </c>
    </row>
    <row r="259" ht="15" customHeight="1" s="113">
      <c r="A259" s="124" t="inlineStr">
        <is>
          <t>S0258</t>
        </is>
      </c>
      <c r="B259" s="124" t="inlineStr">
        <is>
          <t>M029</t>
        </is>
      </c>
      <c r="C259" s="124" t="inlineStr">
        <is>
          <t>KARŞIYAKA-2</t>
        </is>
      </c>
      <c r="D259" s="124" t="inlineStr">
        <is>
          <t>DERYA YARDIMCI</t>
        </is>
      </c>
      <c r="E259" s="124" t="inlineStr">
        <is>
          <t>U024</t>
        </is>
      </c>
      <c r="F259" s="124" t="inlineStr">
        <is>
          <t>ONLİNE ŞOFÖR</t>
        </is>
      </c>
      <c r="G259" s="124" t="n">
        <v>0</v>
      </c>
      <c r="H259" s="167" t="n">
        <v>0.04</v>
      </c>
      <c r="I259" s="144" t="n">
        <v>46235</v>
      </c>
      <c r="J259" s="174" t="n">
        <v>0</v>
      </c>
      <c r="K259" s="124" t="inlineStr">
        <is>
          <t>KARŞIYAKA-2 mağazasında ONLİNE ŞOFÖR kadrosu +0 kişi değiştirilirse etki simülasyonu</t>
        </is>
      </c>
      <c r="L259" s="124" t="inlineStr">
        <is>
          <t>Taslak</t>
        </is>
      </c>
      <c r="M259" s="124" t="inlineStr">
        <is>
          <t>Saha Etüdü Bekleniyor</t>
        </is>
      </c>
    </row>
    <row r="260" ht="15" customHeight="1" s="113">
      <c r="A260" s="124" t="inlineStr">
        <is>
          <t>S0259</t>
        </is>
      </c>
      <c r="B260" s="124" t="inlineStr">
        <is>
          <t>M029</t>
        </is>
      </c>
      <c r="C260" s="124" t="inlineStr">
        <is>
          <t>KARŞIYAKA-2</t>
        </is>
      </c>
      <c r="D260" s="124" t="inlineStr">
        <is>
          <t>DERYA YARDIMCI</t>
        </is>
      </c>
      <c r="E260" s="124" t="inlineStr">
        <is>
          <t>U026</t>
        </is>
      </c>
      <c r="F260" s="124" t="inlineStr">
        <is>
          <t>REYON GÖREVLİSİ</t>
        </is>
      </c>
      <c r="G260" s="124" t="n">
        <v>1</v>
      </c>
      <c r="H260" s="167" t="n">
        <v>0.02</v>
      </c>
      <c r="I260" s="144" t="n">
        <v>46235</v>
      </c>
      <c r="J260" s="174" t="n">
        <v>387</v>
      </c>
      <c r="K260" s="124" t="inlineStr">
        <is>
          <t>KARŞIYAKA-2 mağazasında REYON GÖREVLİSİ kadrosu +1 kişi değiştirilirse etki simülasyonu</t>
        </is>
      </c>
      <c r="L260" s="124" t="inlineStr">
        <is>
          <t>Taslak</t>
        </is>
      </c>
      <c r="M260" s="124" t="inlineStr">
        <is>
          <t>Saha Etüdü Bekleniyor</t>
        </is>
      </c>
    </row>
    <row r="261" ht="15" customHeight="1" s="113">
      <c r="A261" s="124" t="inlineStr">
        <is>
          <t>S0260</t>
        </is>
      </c>
      <c r="B261" s="124" t="inlineStr">
        <is>
          <t>M029</t>
        </is>
      </c>
      <c r="C261" s="124" t="inlineStr">
        <is>
          <t>KARŞIYAKA-2</t>
        </is>
      </c>
      <c r="D261" s="124" t="inlineStr">
        <is>
          <t>DERYA YARDIMCI</t>
        </is>
      </c>
      <c r="E261" s="124" t="inlineStr">
        <is>
          <t>U034</t>
        </is>
      </c>
      <c r="F261" s="124" t="inlineStr">
        <is>
          <t>UNLU MAMÜLLER</t>
        </is>
      </c>
      <c r="G261" s="124" t="n">
        <v>-1</v>
      </c>
      <c r="H261" s="167" t="n">
        <v>0.03</v>
      </c>
      <c r="I261" s="144" t="n">
        <v>46235</v>
      </c>
      <c r="J261" s="174" t="n">
        <v>-369</v>
      </c>
      <c r="K261" s="124" t="inlineStr">
        <is>
          <t>KARŞIYAKA-2 mağazasında UNLU MAMÜLLER kadrosu -1 kişi değiştirilirse etki simülasyonu</t>
        </is>
      </c>
      <c r="L261" s="124" t="inlineStr">
        <is>
          <t>Taslak</t>
        </is>
      </c>
      <c r="M261" s="124" t="inlineStr">
        <is>
          <t>Saha Etüdü Bekleniyor</t>
        </is>
      </c>
    </row>
    <row r="262" ht="15" customHeight="1" s="113">
      <c r="A262" s="124" t="inlineStr">
        <is>
          <t>S0261</t>
        </is>
      </c>
      <c r="B262" s="124" t="inlineStr">
        <is>
          <t>M029</t>
        </is>
      </c>
      <c r="C262" s="124" t="inlineStr">
        <is>
          <t>KARŞIYAKA-2</t>
        </is>
      </c>
      <c r="D262" s="124" t="inlineStr">
        <is>
          <t>DERYA YARDIMCI</t>
        </is>
      </c>
      <c r="E262" s="124" t="inlineStr">
        <is>
          <t>U042</t>
        </is>
      </c>
      <c r="F262" s="124" t="inlineStr">
        <is>
          <t>ŞARKÜTERİ</t>
        </is>
      </c>
      <c r="G262" s="124" t="n">
        <v>1</v>
      </c>
      <c r="H262" s="167" t="n">
        <v>0.08</v>
      </c>
      <c r="I262" s="144" t="n">
        <v>46235</v>
      </c>
      <c r="J262" s="174" t="n">
        <v>369</v>
      </c>
      <c r="K262" s="124" t="inlineStr">
        <is>
          <t>KARŞIYAKA-2 mağazasında ŞARKÜTERİ kadrosu +1 kişi değiştirilirse etki simülasyonu</t>
        </is>
      </c>
      <c r="L262" s="124" t="inlineStr">
        <is>
          <t>Taslak</t>
        </is>
      </c>
      <c r="M262" s="124" t="inlineStr">
        <is>
          <t>Saha Etüdü Bekleniyor</t>
        </is>
      </c>
    </row>
    <row r="263" ht="15" customHeight="1" s="113">
      <c r="A263" s="124" t="inlineStr">
        <is>
          <t>S0262</t>
        </is>
      </c>
      <c r="B263" s="124" t="inlineStr">
        <is>
          <t>M030</t>
        </is>
      </c>
      <c r="C263" s="124" t="inlineStr">
        <is>
          <t>MANAVKUYU</t>
        </is>
      </c>
      <c r="D263" s="124" t="inlineStr">
        <is>
          <t>DERYA YARDIMCI</t>
        </is>
      </c>
      <c r="E263" s="124" t="inlineStr">
        <is>
          <t>U002</t>
        </is>
      </c>
      <c r="F263" s="124" t="inlineStr">
        <is>
          <t>BAKLİYAT</t>
        </is>
      </c>
      <c r="G263" s="124" t="n">
        <v>1</v>
      </c>
      <c r="H263" s="167" t="n">
        <v>-0.02</v>
      </c>
      <c r="I263" s="144" t="n">
        <v>46235</v>
      </c>
      <c r="J263" s="174" t="n">
        <v>405</v>
      </c>
      <c r="K263" s="124" t="inlineStr">
        <is>
          <t>MANAVKUYU mağazasında BAKLİYAT kadrosu +1 kişi değiştirilirse etki simülasyonu</t>
        </is>
      </c>
      <c r="L263" s="124" t="inlineStr">
        <is>
          <t>Taslak</t>
        </is>
      </c>
      <c r="M263" s="124" t="inlineStr">
        <is>
          <t>Saha Etüdü Bekleniyor</t>
        </is>
      </c>
    </row>
    <row r="264" ht="15" customHeight="1" s="113">
      <c r="A264" s="124" t="inlineStr">
        <is>
          <t>S0263</t>
        </is>
      </c>
      <c r="B264" s="124" t="inlineStr">
        <is>
          <t>M030</t>
        </is>
      </c>
      <c r="C264" s="124" t="inlineStr">
        <is>
          <t>MANAVKUYU</t>
        </is>
      </c>
      <c r="D264" s="124" t="inlineStr">
        <is>
          <t>DERYA YARDIMCI</t>
        </is>
      </c>
      <c r="E264" s="124" t="inlineStr">
        <is>
          <t>U013</t>
        </is>
      </c>
      <c r="F264" s="124" t="inlineStr">
        <is>
          <t>KASAP</t>
        </is>
      </c>
      <c r="G264" s="124" t="n">
        <v>1</v>
      </c>
      <c r="H264" s="167" t="n">
        <v>-0.03</v>
      </c>
      <c r="I264" s="144" t="n">
        <v>46235</v>
      </c>
      <c r="J264" s="174" t="n">
        <v>414</v>
      </c>
      <c r="K264" s="124" t="inlineStr">
        <is>
          <t>MANAVKUYU mağazasında KASAP kadrosu +1 kişi değiştirilirse etki simülasyonu</t>
        </is>
      </c>
      <c r="L264" s="124" t="inlineStr">
        <is>
          <t>Taslak</t>
        </is>
      </c>
      <c r="M264" s="124" t="inlineStr">
        <is>
          <t>Saha Etüdü Bekleniyor</t>
        </is>
      </c>
    </row>
    <row r="265" ht="15" customHeight="1" s="113">
      <c r="A265" s="124" t="inlineStr">
        <is>
          <t>S0264</t>
        </is>
      </c>
      <c r="B265" s="124" t="inlineStr">
        <is>
          <t>M030</t>
        </is>
      </c>
      <c r="C265" s="124" t="inlineStr">
        <is>
          <t>MANAVKUYU</t>
        </is>
      </c>
      <c r="D265" s="124" t="inlineStr">
        <is>
          <t>DERYA YARDIMCI</t>
        </is>
      </c>
      <c r="E265" s="124" t="inlineStr">
        <is>
          <t>U015</t>
        </is>
      </c>
      <c r="F265" s="124" t="inlineStr">
        <is>
          <t>KASİYER</t>
        </is>
      </c>
      <c r="G265" s="124" t="n">
        <v>2</v>
      </c>
      <c r="H265" s="167" t="n">
        <v>0.08</v>
      </c>
      <c r="I265" s="144" t="n">
        <v>46235</v>
      </c>
      <c r="J265" s="174" t="n">
        <v>810</v>
      </c>
      <c r="K265" s="124" t="inlineStr">
        <is>
          <t>MANAVKUYU mağazasında KASİYER kadrosu +2 kişi değiştirilirse etki simülasyonu</t>
        </is>
      </c>
      <c r="L265" s="124" t="inlineStr">
        <is>
          <t>Taslak</t>
        </is>
      </c>
      <c r="M265" s="124" t="inlineStr">
        <is>
          <t>Saha Etüdü Bekleniyor</t>
        </is>
      </c>
    </row>
    <row r="266" ht="15" customHeight="1" s="113">
      <c r="A266" s="124" t="inlineStr">
        <is>
          <t>S0265</t>
        </is>
      </c>
      <c r="B266" s="124" t="inlineStr">
        <is>
          <t>M030</t>
        </is>
      </c>
      <c r="C266" s="124" t="inlineStr">
        <is>
          <t>MANAVKUYU</t>
        </is>
      </c>
      <c r="D266" s="124" t="inlineStr">
        <is>
          <t>DERYA YARDIMCI</t>
        </is>
      </c>
      <c r="E266" s="124" t="inlineStr">
        <is>
          <t>U017</t>
        </is>
      </c>
      <c r="F266" s="124" t="inlineStr">
        <is>
          <t>MANAV</t>
        </is>
      </c>
      <c r="G266" s="124" t="n">
        <v>1</v>
      </c>
      <c r="H266" s="167" t="n">
        <v>0.02</v>
      </c>
      <c r="I266" s="144" t="n">
        <v>46235</v>
      </c>
      <c r="J266" s="174" t="n">
        <v>414</v>
      </c>
      <c r="K266" s="124" t="inlineStr">
        <is>
          <t>MANAVKUYU mağazasında MANAV kadrosu +1 kişi değiştirilirse etki simülasyonu</t>
        </is>
      </c>
      <c r="L266" s="124" t="inlineStr">
        <is>
          <t>Taslak</t>
        </is>
      </c>
      <c r="M266" s="124" t="inlineStr">
        <is>
          <t>Saha Etüdü Bekleniyor</t>
        </is>
      </c>
    </row>
    <row r="267" ht="15" customHeight="1" s="113">
      <c r="A267" s="124" t="inlineStr">
        <is>
          <t>S0266</t>
        </is>
      </c>
      <c r="B267" s="124" t="inlineStr">
        <is>
          <t>M030</t>
        </is>
      </c>
      <c r="C267" s="124" t="inlineStr">
        <is>
          <t>MANAVKUYU</t>
        </is>
      </c>
      <c r="D267" s="124" t="inlineStr">
        <is>
          <t>DERYA YARDIMCI</t>
        </is>
      </c>
      <c r="E267" s="124" t="inlineStr">
        <is>
          <t>U023</t>
        </is>
      </c>
      <c r="F267" s="124" t="inlineStr">
        <is>
          <t>ONLİNE TOPLAYICI</t>
        </is>
      </c>
      <c r="G267" s="124" t="n">
        <v>0</v>
      </c>
      <c r="H267" s="167" t="n">
        <v>0.02</v>
      </c>
      <c r="I267" s="144" t="n">
        <v>46235</v>
      </c>
      <c r="J267" s="174" t="n">
        <v>0</v>
      </c>
      <c r="K267" s="124" t="inlineStr">
        <is>
          <t>MANAVKUYU mağazasında ONLİNE TOPLAYICI kadrosu +0 kişi değiştirilirse etki simülasyonu</t>
        </is>
      </c>
      <c r="L267" s="124" t="inlineStr">
        <is>
          <t>Taslak</t>
        </is>
      </c>
      <c r="M267" s="124" t="inlineStr">
        <is>
          <t>Saha Etüdü Bekleniyor</t>
        </is>
      </c>
    </row>
    <row r="268" ht="15" customHeight="1" s="113">
      <c r="A268" s="124" t="inlineStr">
        <is>
          <t>S0267</t>
        </is>
      </c>
      <c r="B268" s="124" t="inlineStr">
        <is>
          <t>M030</t>
        </is>
      </c>
      <c r="C268" s="124" t="inlineStr">
        <is>
          <t>MANAVKUYU</t>
        </is>
      </c>
      <c r="D268" s="124" t="inlineStr">
        <is>
          <t>DERYA YARDIMCI</t>
        </is>
      </c>
      <c r="E268" s="124" t="inlineStr">
        <is>
          <t>U024</t>
        </is>
      </c>
      <c r="F268" s="124" t="inlineStr">
        <is>
          <t>ONLİNE ŞOFÖR</t>
        </is>
      </c>
      <c r="G268" s="124" t="n">
        <v>1</v>
      </c>
      <c r="H268" s="167" t="n">
        <v>-0.02</v>
      </c>
      <c r="I268" s="144" t="n">
        <v>46235</v>
      </c>
      <c r="J268" s="174" t="n">
        <v>414</v>
      </c>
      <c r="K268" s="124" t="inlineStr">
        <is>
          <t>MANAVKUYU mağazasında ONLİNE ŞOFÖR kadrosu +1 kişi değiştirilirse etki simülasyonu</t>
        </is>
      </c>
      <c r="L268" s="124" t="inlineStr">
        <is>
          <t>Taslak</t>
        </is>
      </c>
      <c r="M268" s="124" t="inlineStr">
        <is>
          <t>Saha Etüdü Bekleniyor</t>
        </is>
      </c>
    </row>
    <row r="269" ht="15" customHeight="1" s="113">
      <c r="A269" s="124" t="inlineStr">
        <is>
          <t>S0268</t>
        </is>
      </c>
      <c r="B269" s="124" t="inlineStr">
        <is>
          <t>M030</t>
        </is>
      </c>
      <c r="C269" s="124" t="inlineStr">
        <is>
          <t>MANAVKUYU</t>
        </is>
      </c>
      <c r="D269" s="124" t="inlineStr">
        <is>
          <t>DERYA YARDIMCI</t>
        </is>
      </c>
      <c r="E269" s="124" t="inlineStr">
        <is>
          <t>U026</t>
        </is>
      </c>
      <c r="F269" s="124" t="inlineStr">
        <is>
          <t>REYON GÖREVLİSİ</t>
        </is>
      </c>
      <c r="G269" s="124" t="n">
        <v>-1</v>
      </c>
      <c r="H269" s="167" t="n">
        <v>-0.01</v>
      </c>
      <c r="I269" s="144" t="n">
        <v>46235</v>
      </c>
      <c r="J269" s="174" t="n">
        <v>-414</v>
      </c>
      <c r="K269" s="124" t="inlineStr">
        <is>
          <t>MANAVKUYU mağazasında REYON GÖREVLİSİ kadrosu -1 kişi değiştirilirse etki simülasyonu</t>
        </is>
      </c>
      <c r="L269" s="124" t="inlineStr">
        <is>
          <t>Taslak</t>
        </is>
      </c>
      <c r="M269" s="124" t="inlineStr">
        <is>
          <t>Saha Etüdü Bekleniyor</t>
        </is>
      </c>
    </row>
    <row r="270" ht="15" customHeight="1" s="113">
      <c r="A270" s="124" t="inlineStr">
        <is>
          <t>S0269</t>
        </is>
      </c>
      <c r="B270" s="124" t="inlineStr">
        <is>
          <t>M030</t>
        </is>
      </c>
      <c r="C270" s="124" t="inlineStr">
        <is>
          <t>MANAVKUYU</t>
        </is>
      </c>
      <c r="D270" s="124" t="inlineStr">
        <is>
          <t>DERYA YARDIMCI</t>
        </is>
      </c>
      <c r="E270" s="124" t="inlineStr">
        <is>
          <t>U034</t>
        </is>
      </c>
      <c r="F270" s="124" t="inlineStr">
        <is>
          <t>UNLU MAMÜLLER</t>
        </is>
      </c>
      <c r="G270" s="124" t="n">
        <v>-1</v>
      </c>
      <c r="H270" s="167" t="n">
        <v>-0.03</v>
      </c>
      <c r="I270" s="144" t="n">
        <v>46235</v>
      </c>
      <c r="J270" s="174" t="n">
        <v>-405</v>
      </c>
      <c r="K270" s="124" t="inlineStr">
        <is>
          <t>MANAVKUYU mağazasında UNLU MAMÜLLER kadrosu -1 kişi değiştirilirse etki simülasyonu</t>
        </is>
      </c>
      <c r="L270" s="124" t="inlineStr">
        <is>
          <t>Taslak</t>
        </is>
      </c>
      <c r="M270" s="124" t="inlineStr">
        <is>
          <t>Saha Etüdü Bekleniyor</t>
        </is>
      </c>
    </row>
    <row r="271" ht="15" customHeight="1" s="113">
      <c r="A271" s="124" t="inlineStr">
        <is>
          <t>S0270</t>
        </is>
      </c>
      <c r="B271" s="124" t="inlineStr">
        <is>
          <t>M030</t>
        </is>
      </c>
      <c r="C271" s="124" t="inlineStr">
        <is>
          <t>MANAVKUYU</t>
        </is>
      </c>
      <c r="D271" s="124" t="inlineStr">
        <is>
          <t>DERYA YARDIMCI</t>
        </is>
      </c>
      <c r="E271" s="124" t="inlineStr">
        <is>
          <t>U042</t>
        </is>
      </c>
      <c r="F271" s="124" t="inlineStr">
        <is>
          <t>ŞARKÜTERİ</t>
        </is>
      </c>
      <c r="G271" s="124" t="n">
        <v>2</v>
      </c>
      <c r="H271" s="167" t="n">
        <v>0.05</v>
      </c>
      <c r="I271" s="144" t="n">
        <v>46235</v>
      </c>
      <c r="J271" s="174" t="n">
        <v>738</v>
      </c>
      <c r="K271" s="124" t="inlineStr">
        <is>
          <t>MANAVKUYU mağazasında ŞARKÜTERİ kadrosu +2 kişi değiştirilirse etki simülasyonu</t>
        </is>
      </c>
      <c r="L271" s="124" t="inlineStr">
        <is>
          <t>Taslak</t>
        </is>
      </c>
      <c r="M271" s="124" t="inlineStr">
        <is>
          <t>Saha Etüdü Bekleniyor</t>
        </is>
      </c>
    </row>
    <row r="272" ht="15" customHeight="1" s="113">
      <c r="A272" s="124" t="inlineStr">
        <is>
          <t>S0271</t>
        </is>
      </c>
      <c r="B272" s="124" t="inlineStr">
        <is>
          <t>M031</t>
        </is>
      </c>
      <c r="C272" s="124" t="inlineStr">
        <is>
          <t>MENDERES</t>
        </is>
      </c>
      <c r="D272" s="124" t="inlineStr">
        <is>
          <t>CÜNEYT ÇIKRIKÇI - AYŞE AVCU</t>
        </is>
      </c>
      <c r="E272" s="124" t="inlineStr">
        <is>
          <t>U002</t>
        </is>
      </c>
      <c r="F272" s="124" t="inlineStr">
        <is>
          <t>BAKLİYAT</t>
        </is>
      </c>
      <c r="G272" s="124" t="n">
        <v>1</v>
      </c>
      <c r="H272" s="167" t="n">
        <v>-0.01</v>
      </c>
      <c r="I272" s="144" t="n">
        <v>46235</v>
      </c>
      <c r="J272" s="174" t="n">
        <v>387</v>
      </c>
      <c r="K272" s="124" t="inlineStr">
        <is>
          <t>MENDERES mağazasında BAKLİYAT kadrosu +1 kişi değiştirilirse etki simülasyonu</t>
        </is>
      </c>
      <c r="L272" s="124" t="inlineStr">
        <is>
          <t>Taslak</t>
        </is>
      </c>
      <c r="M272" s="124" t="inlineStr">
        <is>
          <t>Saha Etüdü Bekleniyor</t>
        </is>
      </c>
    </row>
    <row r="273" ht="15" customHeight="1" s="113">
      <c r="A273" s="124" t="inlineStr">
        <is>
          <t>S0272</t>
        </is>
      </c>
      <c r="B273" s="124" t="inlineStr">
        <is>
          <t>M031</t>
        </is>
      </c>
      <c r="C273" s="124" t="inlineStr">
        <is>
          <t>MENDERES</t>
        </is>
      </c>
      <c r="D273" s="124" t="inlineStr">
        <is>
          <t>CÜNEYT ÇIKRIKÇI - AYŞE AVCU</t>
        </is>
      </c>
      <c r="E273" s="124" t="inlineStr">
        <is>
          <t>U013</t>
        </is>
      </c>
      <c r="F273" s="124" t="inlineStr">
        <is>
          <t>KASAP</t>
        </is>
      </c>
      <c r="G273" s="124" t="n">
        <v>1</v>
      </c>
      <c r="H273" s="167" t="n">
        <v>-0.02</v>
      </c>
      <c r="I273" s="144" t="n">
        <v>46235</v>
      </c>
      <c r="J273" s="174" t="n">
        <v>405</v>
      </c>
      <c r="K273" s="124" t="inlineStr">
        <is>
          <t>MENDERES mağazasında KASAP kadrosu +1 kişi değiştirilirse etki simülasyonu</t>
        </is>
      </c>
      <c r="L273" s="124" t="inlineStr">
        <is>
          <t>Taslak</t>
        </is>
      </c>
      <c r="M273" s="124" t="inlineStr">
        <is>
          <t>Saha Etüdü Bekleniyor</t>
        </is>
      </c>
    </row>
    <row r="274" ht="15" customHeight="1" s="113">
      <c r="A274" s="124" t="inlineStr">
        <is>
          <t>S0273</t>
        </is>
      </c>
      <c r="B274" s="124" t="inlineStr">
        <is>
          <t>M031</t>
        </is>
      </c>
      <c r="C274" s="124" t="inlineStr">
        <is>
          <t>MENDERES</t>
        </is>
      </c>
      <c r="D274" s="124" t="inlineStr">
        <is>
          <t>CÜNEYT ÇIKRIKÇI - AYŞE AVCU</t>
        </is>
      </c>
      <c r="E274" s="124" t="inlineStr">
        <is>
          <t>U015</t>
        </is>
      </c>
      <c r="F274" s="124" t="inlineStr">
        <is>
          <t>KASİYER</t>
        </is>
      </c>
      <c r="G274" s="124" t="n">
        <v>-1</v>
      </c>
      <c r="H274" s="167" t="n">
        <v>0.05</v>
      </c>
      <c r="I274" s="144" t="n">
        <v>46235</v>
      </c>
      <c r="J274" s="174" t="n">
        <v>-405</v>
      </c>
      <c r="K274" s="124" t="inlineStr">
        <is>
          <t>MENDERES mağazasında KASİYER kadrosu -1 kişi değiştirilirse etki simülasyonu</t>
        </is>
      </c>
      <c r="L274" s="124" t="inlineStr">
        <is>
          <t>Taslak</t>
        </is>
      </c>
      <c r="M274" s="124" t="inlineStr">
        <is>
          <t>Saha Etüdü Bekleniyor</t>
        </is>
      </c>
    </row>
    <row r="275" ht="15" customHeight="1" s="113">
      <c r="A275" s="124" t="inlineStr">
        <is>
          <t>S0274</t>
        </is>
      </c>
      <c r="B275" s="124" t="inlineStr">
        <is>
          <t>M031</t>
        </is>
      </c>
      <c r="C275" s="124" t="inlineStr">
        <is>
          <t>MENDERES</t>
        </is>
      </c>
      <c r="D275" s="124" t="inlineStr">
        <is>
          <t>CÜNEYT ÇIKRIKÇI - AYŞE AVCU</t>
        </is>
      </c>
      <c r="E275" s="124" t="inlineStr">
        <is>
          <t>U017</t>
        </is>
      </c>
      <c r="F275" s="124" t="inlineStr">
        <is>
          <t>MANAV</t>
        </is>
      </c>
      <c r="G275" s="124" t="n">
        <v>-1</v>
      </c>
      <c r="H275" s="167" t="n">
        <v>-0.02</v>
      </c>
      <c r="I275" s="144" t="n">
        <v>46235</v>
      </c>
      <c r="J275" s="174" t="n">
        <v>-369</v>
      </c>
      <c r="K275" s="124" t="inlineStr">
        <is>
          <t>MENDERES mağazasında MANAV kadrosu -1 kişi değiştirilirse etki simülasyonu</t>
        </is>
      </c>
      <c r="L275" s="124" t="inlineStr">
        <is>
          <t>Taslak</t>
        </is>
      </c>
      <c r="M275" s="124" t="inlineStr">
        <is>
          <t>Saha Etüdü Bekleniyor</t>
        </is>
      </c>
    </row>
    <row r="276" ht="15" customHeight="1" s="113">
      <c r="A276" s="124" t="inlineStr">
        <is>
          <t>S0275</t>
        </is>
      </c>
      <c r="B276" s="124" t="inlineStr">
        <is>
          <t>M031</t>
        </is>
      </c>
      <c r="C276" s="124" t="inlineStr">
        <is>
          <t>MENDERES</t>
        </is>
      </c>
      <c r="D276" s="124" t="inlineStr">
        <is>
          <t>CÜNEYT ÇIKRIKÇI - AYŞE AVCU</t>
        </is>
      </c>
      <c r="E276" s="124" t="inlineStr">
        <is>
          <t>U023</t>
        </is>
      </c>
      <c r="F276" s="124" t="inlineStr">
        <is>
          <t>ONLİNE TOPLAYICI</t>
        </is>
      </c>
      <c r="G276" s="124" t="n">
        <v>1</v>
      </c>
      <c r="H276" s="167" t="n">
        <v>-0.01</v>
      </c>
      <c r="I276" s="144" t="n">
        <v>46235</v>
      </c>
      <c r="J276" s="174" t="n">
        <v>360</v>
      </c>
      <c r="K276" s="124" t="inlineStr">
        <is>
          <t>MENDERES mağazasında ONLİNE TOPLAYICI kadrosu +1 kişi değiştirilirse etki simülasyonu</t>
        </is>
      </c>
      <c r="L276" s="124" t="inlineStr">
        <is>
          <t>Taslak</t>
        </is>
      </c>
      <c r="M276" s="124" t="inlineStr">
        <is>
          <t>Saha Etüdü Bekleniyor</t>
        </is>
      </c>
    </row>
    <row r="277" ht="15" customHeight="1" s="113">
      <c r="A277" s="124" t="inlineStr">
        <is>
          <t>S0276</t>
        </is>
      </c>
      <c r="B277" s="124" t="inlineStr">
        <is>
          <t>M031</t>
        </is>
      </c>
      <c r="C277" s="124" t="inlineStr">
        <is>
          <t>MENDERES</t>
        </is>
      </c>
      <c r="D277" s="124" t="inlineStr">
        <is>
          <t>CÜNEYT ÇIKRIKÇI - AYŞE AVCU</t>
        </is>
      </c>
      <c r="E277" s="124" t="inlineStr">
        <is>
          <t>U024</t>
        </is>
      </c>
      <c r="F277" s="124" t="inlineStr">
        <is>
          <t>ONLİNE ŞOFÖR</t>
        </is>
      </c>
      <c r="G277" s="124" t="n">
        <v>0</v>
      </c>
      <c r="H277" s="167" t="n">
        <v>0</v>
      </c>
      <c r="I277" s="144" t="n">
        <v>46235</v>
      </c>
      <c r="J277" s="174" t="n">
        <v>0</v>
      </c>
      <c r="K277" s="124" t="inlineStr">
        <is>
          <t>MENDERES mağazasında ONLİNE ŞOFÖR kadrosu +0 kişi değiştirilirse etki simülasyonu</t>
        </is>
      </c>
      <c r="L277" s="124" t="inlineStr">
        <is>
          <t>Taslak</t>
        </is>
      </c>
      <c r="M277" s="124" t="inlineStr">
        <is>
          <t>Saha Etüdü Bekleniyor</t>
        </is>
      </c>
    </row>
    <row r="278" ht="15" customHeight="1" s="113">
      <c r="A278" s="124" t="inlineStr">
        <is>
          <t>S0277</t>
        </is>
      </c>
      <c r="B278" s="124" t="inlineStr">
        <is>
          <t>M031</t>
        </is>
      </c>
      <c r="C278" s="124" t="inlineStr">
        <is>
          <t>MENDERES</t>
        </is>
      </c>
      <c r="D278" s="124" t="inlineStr">
        <is>
          <t>CÜNEYT ÇIKRIKÇI - AYŞE AVCU</t>
        </is>
      </c>
      <c r="E278" s="124" t="inlineStr">
        <is>
          <t>U026</t>
        </is>
      </c>
      <c r="F278" s="124" t="inlineStr">
        <is>
          <t>REYON GÖREVLİSİ</t>
        </is>
      </c>
      <c r="G278" s="124" t="n">
        <v>-1</v>
      </c>
      <c r="H278" s="167" t="n">
        <v>0.06</v>
      </c>
      <c r="I278" s="144" t="n">
        <v>46235</v>
      </c>
      <c r="J278" s="174" t="n">
        <v>-414</v>
      </c>
      <c r="K278" s="124" t="inlineStr">
        <is>
          <t>MENDERES mağazasında REYON GÖREVLİSİ kadrosu -1 kişi değiştirilirse etki simülasyonu</t>
        </is>
      </c>
      <c r="L278" s="124" t="inlineStr">
        <is>
          <t>Taslak</t>
        </is>
      </c>
      <c r="M278" s="124" t="inlineStr">
        <is>
          <t>Saha Etüdü Bekleniyor</t>
        </is>
      </c>
    </row>
    <row r="279" ht="15" customHeight="1" s="113">
      <c r="A279" s="124" t="inlineStr">
        <is>
          <t>S0278</t>
        </is>
      </c>
      <c r="B279" s="124" t="inlineStr">
        <is>
          <t>M031</t>
        </is>
      </c>
      <c r="C279" s="124" t="inlineStr">
        <is>
          <t>MENDERES</t>
        </is>
      </c>
      <c r="D279" s="124" t="inlineStr">
        <is>
          <t>CÜNEYT ÇIKRIKÇI - AYŞE AVCU</t>
        </is>
      </c>
      <c r="E279" s="124" t="inlineStr">
        <is>
          <t>U034</t>
        </is>
      </c>
      <c r="F279" s="124" t="inlineStr">
        <is>
          <t>UNLU MAMÜLLER</t>
        </is>
      </c>
      <c r="G279" s="124" t="n">
        <v>-1</v>
      </c>
      <c r="H279" s="167" t="n">
        <v>0.04</v>
      </c>
      <c r="I279" s="144" t="n">
        <v>46235</v>
      </c>
      <c r="J279" s="174" t="n">
        <v>-360</v>
      </c>
      <c r="K279" s="124" t="inlineStr">
        <is>
          <t>MENDERES mağazasında UNLU MAMÜLLER kadrosu -1 kişi değiştirilirse etki simülasyonu</t>
        </is>
      </c>
      <c r="L279" s="124" t="inlineStr">
        <is>
          <t>Taslak</t>
        </is>
      </c>
      <c r="M279" s="124" t="inlineStr">
        <is>
          <t>Saha Etüdü Bekleniyor</t>
        </is>
      </c>
    </row>
    <row r="280" ht="15" customHeight="1" s="113">
      <c r="A280" s="124" t="inlineStr">
        <is>
          <t>S0279</t>
        </is>
      </c>
      <c r="B280" s="124" t="inlineStr">
        <is>
          <t>M031</t>
        </is>
      </c>
      <c r="C280" s="124" t="inlineStr">
        <is>
          <t>MENDERES</t>
        </is>
      </c>
      <c r="D280" s="124" t="inlineStr">
        <is>
          <t>CÜNEYT ÇIKRIKÇI - AYŞE AVCU</t>
        </is>
      </c>
      <c r="E280" s="124" t="inlineStr">
        <is>
          <t>U042</t>
        </is>
      </c>
      <c r="F280" s="124" t="inlineStr">
        <is>
          <t>ŞARKÜTERİ</t>
        </is>
      </c>
      <c r="G280" s="124" t="n">
        <v>1</v>
      </c>
      <c r="H280" s="167" t="n">
        <v>-0.01</v>
      </c>
      <c r="I280" s="144" t="n">
        <v>46235</v>
      </c>
      <c r="J280" s="174" t="n">
        <v>360</v>
      </c>
      <c r="K280" s="124" t="inlineStr">
        <is>
          <t>MENDERES mağazasında ŞARKÜTERİ kadrosu +1 kişi değiştirilirse etki simülasyonu</t>
        </is>
      </c>
      <c r="L280" s="124" t="inlineStr">
        <is>
          <t>Taslak</t>
        </is>
      </c>
      <c r="M280" s="124" t="inlineStr">
        <is>
          <t>Saha Etüdü Bekleniyor</t>
        </is>
      </c>
    </row>
    <row r="281" ht="15" customHeight="1" s="113">
      <c r="A281" s="124" t="inlineStr">
        <is>
          <t>S0280</t>
        </is>
      </c>
      <c r="B281" s="124" t="inlineStr">
        <is>
          <t>M032</t>
        </is>
      </c>
      <c r="C281" s="124" t="inlineStr">
        <is>
          <t>MENDERES DEPO</t>
        </is>
      </c>
      <c r="D281" s="124" t="inlineStr">
        <is>
          <t>AYHAN DAŞDEMİR</t>
        </is>
      </c>
      <c r="E281" s="124" t="inlineStr">
        <is>
          <t>U002</t>
        </is>
      </c>
      <c r="F281" s="124" t="inlineStr">
        <is>
          <t>BAKLİYAT</t>
        </is>
      </c>
      <c r="G281" s="124" t="n">
        <v>1</v>
      </c>
      <c r="H281" s="167" t="n">
        <v>0.04</v>
      </c>
      <c r="I281" s="144" t="n">
        <v>46235</v>
      </c>
      <c r="J281" s="174" t="n">
        <v>360</v>
      </c>
      <c r="K281" s="124" t="inlineStr">
        <is>
          <t>MENDERES DEPO mağazasında BAKLİYAT kadrosu +1 kişi değiştirilirse etki simülasyonu</t>
        </is>
      </c>
      <c r="L281" s="124" t="inlineStr">
        <is>
          <t>Taslak</t>
        </is>
      </c>
      <c r="M281" s="124" t="inlineStr">
        <is>
          <t>Saha Etüdü Bekleniyor</t>
        </is>
      </c>
    </row>
    <row r="282" ht="15" customHeight="1" s="113">
      <c r="A282" s="124" t="inlineStr">
        <is>
          <t>S0281</t>
        </is>
      </c>
      <c r="B282" s="124" t="inlineStr">
        <is>
          <t>M032</t>
        </is>
      </c>
      <c r="C282" s="124" t="inlineStr">
        <is>
          <t>MENDERES DEPO</t>
        </is>
      </c>
      <c r="D282" s="124" t="inlineStr">
        <is>
          <t>AYHAN DAŞDEMİR</t>
        </is>
      </c>
      <c r="E282" s="124" t="inlineStr">
        <is>
          <t>U013</t>
        </is>
      </c>
      <c r="F282" s="124" t="inlineStr">
        <is>
          <t>KASAP</t>
        </is>
      </c>
      <c r="G282" s="124" t="n">
        <v>1</v>
      </c>
      <c r="H282" s="167" t="n">
        <v>0</v>
      </c>
      <c r="I282" s="144" t="n">
        <v>46235</v>
      </c>
      <c r="J282" s="174" t="n">
        <v>369</v>
      </c>
      <c r="K282" s="124" t="inlineStr">
        <is>
          <t>MENDERES DEPO mağazasında KASAP kadrosu +1 kişi değiştirilirse etki simülasyonu</t>
        </is>
      </c>
      <c r="L282" s="124" t="inlineStr">
        <is>
          <t>Taslak</t>
        </is>
      </c>
      <c r="M282" s="124" t="inlineStr">
        <is>
          <t>Saha Etüdü Bekleniyor</t>
        </is>
      </c>
    </row>
    <row r="283" ht="15" customHeight="1" s="113">
      <c r="A283" s="124" t="inlineStr">
        <is>
          <t>S0282</t>
        </is>
      </c>
      <c r="B283" s="124" t="inlineStr">
        <is>
          <t>M032</t>
        </is>
      </c>
      <c r="C283" s="124" t="inlineStr">
        <is>
          <t>MENDERES DEPO</t>
        </is>
      </c>
      <c r="D283" s="124" t="inlineStr">
        <is>
          <t>AYHAN DAŞDEMİR</t>
        </is>
      </c>
      <c r="E283" s="124" t="inlineStr">
        <is>
          <t>U015</t>
        </is>
      </c>
      <c r="F283" s="124" t="inlineStr">
        <is>
          <t>KASİYER</t>
        </is>
      </c>
      <c r="G283" s="124" t="n">
        <v>-1</v>
      </c>
      <c r="H283" s="167" t="n">
        <v>-0.03</v>
      </c>
      <c r="I283" s="144" t="n">
        <v>46235</v>
      </c>
      <c r="J283" s="174" t="n">
        <v>-360</v>
      </c>
      <c r="K283" s="124" t="inlineStr">
        <is>
          <t>MENDERES DEPO mağazasında KASİYER kadrosu -1 kişi değiştirilirse etki simülasyonu</t>
        </is>
      </c>
      <c r="L283" s="124" t="inlineStr">
        <is>
          <t>Taslak</t>
        </is>
      </c>
      <c r="M283" s="124" t="inlineStr">
        <is>
          <t>Saha Etüdü Bekleniyor</t>
        </is>
      </c>
    </row>
    <row r="284" ht="15" customHeight="1" s="113">
      <c r="A284" s="124" t="inlineStr">
        <is>
          <t>S0283</t>
        </is>
      </c>
      <c r="B284" s="124" t="inlineStr">
        <is>
          <t>M032</t>
        </is>
      </c>
      <c r="C284" s="124" t="inlineStr">
        <is>
          <t>MENDERES DEPO</t>
        </is>
      </c>
      <c r="D284" s="124" t="inlineStr">
        <is>
          <t>AYHAN DAŞDEMİR</t>
        </is>
      </c>
      <c r="E284" s="124" t="inlineStr">
        <is>
          <t>U017</t>
        </is>
      </c>
      <c r="F284" s="124" t="inlineStr">
        <is>
          <t>MANAV</t>
        </is>
      </c>
      <c r="G284" s="124" t="n">
        <v>1</v>
      </c>
      <c r="H284" s="167" t="n">
        <v>-0.02</v>
      </c>
      <c r="I284" s="144" t="n">
        <v>46235</v>
      </c>
      <c r="J284" s="174" t="n">
        <v>414</v>
      </c>
      <c r="K284" s="124" t="inlineStr">
        <is>
          <t>MENDERES DEPO mağazasında MANAV kadrosu +1 kişi değiştirilirse etki simülasyonu</t>
        </is>
      </c>
      <c r="L284" s="124" t="inlineStr">
        <is>
          <t>Taslak</t>
        </is>
      </c>
      <c r="M284" s="124" t="inlineStr">
        <is>
          <t>Saha Etüdü Bekleniyor</t>
        </is>
      </c>
    </row>
    <row r="285" ht="15" customHeight="1" s="113">
      <c r="A285" s="124" t="inlineStr">
        <is>
          <t>S0284</t>
        </is>
      </c>
      <c r="B285" s="124" t="inlineStr">
        <is>
          <t>M032</t>
        </is>
      </c>
      <c r="C285" s="124" t="inlineStr">
        <is>
          <t>MENDERES DEPO</t>
        </is>
      </c>
      <c r="D285" s="124" t="inlineStr">
        <is>
          <t>AYHAN DAŞDEMİR</t>
        </is>
      </c>
      <c r="E285" s="124" t="inlineStr">
        <is>
          <t>U023</t>
        </is>
      </c>
      <c r="F285" s="124" t="inlineStr">
        <is>
          <t>ONLİNE TOPLAYICI</t>
        </is>
      </c>
      <c r="G285" s="124" t="n">
        <v>1</v>
      </c>
      <c r="H285" s="167" t="n">
        <v>0.04</v>
      </c>
      <c r="I285" s="144" t="n">
        <v>46235</v>
      </c>
      <c r="J285" s="174" t="n">
        <v>405</v>
      </c>
      <c r="K285" s="124" t="inlineStr">
        <is>
          <t>MENDERES DEPO mağazasında ONLİNE TOPLAYICI kadrosu +1 kişi değiştirilirse etki simülasyonu</t>
        </is>
      </c>
      <c r="L285" s="124" t="inlineStr">
        <is>
          <t>Taslak</t>
        </is>
      </c>
      <c r="M285" s="124" t="inlineStr">
        <is>
          <t>Saha Etüdü Bekleniyor</t>
        </is>
      </c>
    </row>
    <row r="286" ht="15" customHeight="1" s="113">
      <c r="A286" s="124" t="inlineStr">
        <is>
          <t>S0285</t>
        </is>
      </c>
      <c r="B286" s="124" t="inlineStr">
        <is>
          <t>M032</t>
        </is>
      </c>
      <c r="C286" s="124" t="inlineStr">
        <is>
          <t>MENDERES DEPO</t>
        </is>
      </c>
      <c r="D286" s="124" t="inlineStr">
        <is>
          <t>AYHAN DAŞDEMİR</t>
        </is>
      </c>
      <c r="E286" s="124" t="inlineStr">
        <is>
          <t>U024</t>
        </is>
      </c>
      <c r="F286" s="124" t="inlineStr">
        <is>
          <t>ONLİNE ŞOFÖR</t>
        </is>
      </c>
      <c r="G286" s="124" t="n">
        <v>1</v>
      </c>
      <c r="H286" s="167" t="n">
        <v>0.06</v>
      </c>
      <c r="I286" s="144" t="n">
        <v>46235</v>
      </c>
      <c r="J286" s="174" t="n">
        <v>414</v>
      </c>
      <c r="K286" s="124" t="inlineStr">
        <is>
          <t>MENDERES DEPO mağazasında ONLİNE ŞOFÖR kadrosu +1 kişi değiştirilirse etki simülasyonu</t>
        </is>
      </c>
      <c r="L286" s="124" t="inlineStr">
        <is>
          <t>Taslak</t>
        </is>
      </c>
      <c r="M286" s="124" t="inlineStr">
        <is>
          <t>Saha Etüdü Bekleniyor</t>
        </is>
      </c>
    </row>
    <row r="287" ht="15" customHeight="1" s="113">
      <c r="A287" s="124" t="inlineStr">
        <is>
          <t>S0286</t>
        </is>
      </c>
      <c r="B287" s="124" t="inlineStr">
        <is>
          <t>M032</t>
        </is>
      </c>
      <c r="C287" s="124" t="inlineStr">
        <is>
          <t>MENDERES DEPO</t>
        </is>
      </c>
      <c r="D287" s="124" t="inlineStr">
        <is>
          <t>AYHAN DAŞDEMİR</t>
        </is>
      </c>
      <c r="E287" s="124" t="inlineStr">
        <is>
          <t>U026</t>
        </is>
      </c>
      <c r="F287" s="124" t="inlineStr">
        <is>
          <t>REYON GÖREVLİSİ</t>
        </is>
      </c>
      <c r="G287" s="124" t="n">
        <v>-1</v>
      </c>
      <c r="H287" s="167" t="n">
        <v>0.06</v>
      </c>
      <c r="I287" s="144" t="n">
        <v>46235</v>
      </c>
      <c r="J287" s="174" t="n">
        <v>-414</v>
      </c>
      <c r="K287" s="124" t="inlineStr">
        <is>
          <t>MENDERES DEPO mağazasında REYON GÖREVLİSİ kadrosu -1 kişi değiştirilirse etki simülasyonu</t>
        </is>
      </c>
      <c r="L287" s="124" t="inlineStr">
        <is>
          <t>Taslak</t>
        </is>
      </c>
      <c r="M287" s="124" t="inlineStr">
        <is>
          <t>Saha Etüdü Bekleniyor</t>
        </is>
      </c>
    </row>
    <row r="288" ht="15" customHeight="1" s="113">
      <c r="A288" s="124" t="inlineStr">
        <is>
          <t>S0287</t>
        </is>
      </c>
      <c r="B288" s="124" t="inlineStr">
        <is>
          <t>M032</t>
        </is>
      </c>
      <c r="C288" s="124" t="inlineStr">
        <is>
          <t>MENDERES DEPO</t>
        </is>
      </c>
      <c r="D288" s="124" t="inlineStr">
        <is>
          <t>AYHAN DAŞDEMİR</t>
        </is>
      </c>
      <c r="E288" s="124" t="inlineStr">
        <is>
          <t>U034</t>
        </is>
      </c>
      <c r="F288" s="124" t="inlineStr">
        <is>
          <t>UNLU MAMÜLLER</t>
        </is>
      </c>
      <c r="G288" s="124" t="n">
        <v>1</v>
      </c>
      <c r="H288" s="167" t="n">
        <v>-0.01</v>
      </c>
      <c r="I288" s="144" t="n">
        <v>46235</v>
      </c>
      <c r="J288" s="174" t="n">
        <v>369</v>
      </c>
      <c r="K288" s="124" t="inlineStr">
        <is>
          <t>MENDERES DEPO mağazasında UNLU MAMÜLLER kadrosu +1 kişi değiştirilirse etki simülasyonu</t>
        </is>
      </c>
      <c r="L288" s="124" t="inlineStr">
        <is>
          <t>Taslak</t>
        </is>
      </c>
      <c r="M288" s="124" t="inlineStr">
        <is>
          <t>Saha Etüdü Bekleniyor</t>
        </is>
      </c>
    </row>
    <row r="289" ht="15" customHeight="1" s="113">
      <c r="A289" s="124" t="inlineStr">
        <is>
          <t>S0288</t>
        </is>
      </c>
      <c r="B289" s="124" t="inlineStr">
        <is>
          <t>M032</t>
        </is>
      </c>
      <c r="C289" s="124" t="inlineStr">
        <is>
          <t>MENDERES DEPO</t>
        </is>
      </c>
      <c r="D289" s="124" t="inlineStr">
        <is>
          <t>AYHAN DAŞDEMİR</t>
        </is>
      </c>
      <c r="E289" s="124" t="inlineStr">
        <is>
          <t>U042</t>
        </is>
      </c>
      <c r="F289" s="124" t="inlineStr">
        <is>
          <t>ŞARKÜTERİ</t>
        </is>
      </c>
      <c r="G289" s="124" t="n">
        <v>1</v>
      </c>
      <c r="H289" s="167" t="n">
        <v>0.08</v>
      </c>
      <c r="I289" s="144" t="n">
        <v>46235</v>
      </c>
      <c r="J289" s="174" t="n">
        <v>369</v>
      </c>
      <c r="K289" s="124" t="inlineStr">
        <is>
          <t>MENDERES DEPO mağazasında ŞARKÜTERİ kadrosu +1 kişi değiştirilirse etki simülasyonu</t>
        </is>
      </c>
      <c r="L289" s="124" t="inlineStr">
        <is>
          <t>Taslak</t>
        </is>
      </c>
      <c r="M289" s="124" t="inlineStr">
        <is>
          <t>Saha Etüdü Bekleniyor</t>
        </is>
      </c>
    </row>
    <row r="290" ht="15" customHeight="1" s="113">
      <c r="A290" s="124" t="inlineStr">
        <is>
          <t>S0289</t>
        </is>
      </c>
      <c r="B290" s="124" t="inlineStr">
        <is>
          <t>M033</t>
        </is>
      </c>
      <c r="C290" s="124" t="inlineStr">
        <is>
          <t>MERKEZ</t>
        </is>
      </c>
      <c r="D290" s="124" t="inlineStr">
        <is>
          <t>GENEL MÜDÜR</t>
        </is>
      </c>
      <c r="E290" s="124" t="inlineStr">
        <is>
          <t>U002</t>
        </is>
      </c>
      <c r="F290" s="124" t="inlineStr">
        <is>
          <t>BAKLİYAT</t>
        </is>
      </c>
      <c r="G290" s="124" t="n">
        <v>1</v>
      </c>
      <c r="H290" s="167" t="n">
        <v>0.05</v>
      </c>
      <c r="I290" s="144" t="n">
        <v>46235</v>
      </c>
      <c r="J290" s="174" t="n">
        <v>360</v>
      </c>
      <c r="K290" s="124" t="inlineStr">
        <is>
          <t>MERKEZ mağazasında BAKLİYAT kadrosu +1 kişi değiştirilirse etki simülasyonu</t>
        </is>
      </c>
      <c r="L290" s="124" t="inlineStr">
        <is>
          <t>Taslak</t>
        </is>
      </c>
      <c r="M290" s="124" t="inlineStr">
        <is>
          <t>Saha Etüdü Bekleniyor</t>
        </is>
      </c>
    </row>
    <row r="291" ht="15" customHeight="1" s="113">
      <c r="A291" s="124" t="inlineStr">
        <is>
          <t>S0290</t>
        </is>
      </c>
      <c r="B291" s="124" t="inlineStr">
        <is>
          <t>M033</t>
        </is>
      </c>
      <c r="C291" s="124" t="inlineStr">
        <is>
          <t>MERKEZ</t>
        </is>
      </c>
      <c r="D291" s="124" t="inlineStr">
        <is>
          <t>GENEL MÜDÜR</t>
        </is>
      </c>
      <c r="E291" s="124" t="inlineStr">
        <is>
          <t>U013</t>
        </is>
      </c>
      <c r="F291" s="124" t="inlineStr">
        <is>
          <t>KASAP</t>
        </is>
      </c>
      <c r="G291" s="124" t="n">
        <v>2</v>
      </c>
      <c r="H291" s="167" t="n">
        <v>0.07000000000000001</v>
      </c>
      <c r="I291" s="144" t="n">
        <v>46235</v>
      </c>
      <c r="J291" s="174" t="n">
        <v>810</v>
      </c>
      <c r="K291" s="124" t="inlineStr">
        <is>
          <t>MERKEZ mağazasında KASAP kadrosu +2 kişi değiştirilirse etki simülasyonu</t>
        </is>
      </c>
      <c r="L291" s="124" t="inlineStr">
        <is>
          <t>Taslak</t>
        </is>
      </c>
      <c r="M291" s="124" t="inlineStr">
        <is>
          <t>Saha Etüdü Bekleniyor</t>
        </is>
      </c>
    </row>
    <row r="292" ht="15" customHeight="1" s="113">
      <c r="A292" s="124" t="inlineStr">
        <is>
          <t>S0291</t>
        </is>
      </c>
      <c r="B292" s="124" t="inlineStr">
        <is>
          <t>M033</t>
        </is>
      </c>
      <c r="C292" s="124" t="inlineStr">
        <is>
          <t>MERKEZ</t>
        </is>
      </c>
      <c r="D292" s="124" t="inlineStr">
        <is>
          <t>GENEL MÜDÜR</t>
        </is>
      </c>
      <c r="E292" s="124" t="inlineStr">
        <is>
          <t>U015</t>
        </is>
      </c>
      <c r="F292" s="124" t="inlineStr">
        <is>
          <t>KASİYER</t>
        </is>
      </c>
      <c r="G292" s="124" t="n">
        <v>2</v>
      </c>
      <c r="H292" s="167" t="n">
        <v>-0.02</v>
      </c>
      <c r="I292" s="144" t="n">
        <v>46235</v>
      </c>
      <c r="J292" s="174" t="n">
        <v>738</v>
      </c>
      <c r="K292" s="124" t="inlineStr">
        <is>
          <t>MERKEZ mağazasında KASİYER kadrosu +2 kişi değiştirilirse etki simülasyonu</t>
        </is>
      </c>
      <c r="L292" s="124" t="inlineStr">
        <is>
          <t>Taslak</t>
        </is>
      </c>
      <c r="M292" s="124" t="inlineStr">
        <is>
          <t>Saha Etüdü Bekleniyor</t>
        </is>
      </c>
    </row>
    <row r="293" ht="15" customHeight="1" s="113">
      <c r="A293" s="124" t="inlineStr">
        <is>
          <t>S0292</t>
        </is>
      </c>
      <c r="B293" s="124" t="inlineStr">
        <is>
          <t>M033</t>
        </is>
      </c>
      <c r="C293" s="124" t="inlineStr">
        <is>
          <t>MERKEZ</t>
        </is>
      </c>
      <c r="D293" s="124" t="inlineStr">
        <is>
          <t>GENEL MÜDÜR</t>
        </is>
      </c>
      <c r="E293" s="124" t="inlineStr">
        <is>
          <t>U017</t>
        </is>
      </c>
      <c r="F293" s="124" t="inlineStr">
        <is>
          <t>MANAV</t>
        </is>
      </c>
      <c r="G293" s="124" t="n">
        <v>-1</v>
      </c>
      <c r="H293" s="167" t="n">
        <v>0.03</v>
      </c>
      <c r="I293" s="144" t="n">
        <v>46235</v>
      </c>
      <c r="J293" s="174" t="n">
        <v>-414</v>
      </c>
      <c r="K293" s="124" t="inlineStr">
        <is>
          <t>MERKEZ mağazasında MANAV kadrosu -1 kişi değiştirilirse etki simülasyonu</t>
        </is>
      </c>
      <c r="L293" s="124" t="inlineStr">
        <is>
          <t>Taslak</t>
        </is>
      </c>
      <c r="M293" s="124" t="inlineStr">
        <is>
          <t>Saha Etüdü Bekleniyor</t>
        </is>
      </c>
    </row>
    <row r="294" ht="15" customHeight="1" s="113">
      <c r="A294" s="124" t="inlineStr">
        <is>
          <t>S0293</t>
        </is>
      </c>
      <c r="B294" s="124" t="inlineStr">
        <is>
          <t>M033</t>
        </is>
      </c>
      <c r="C294" s="124" t="inlineStr">
        <is>
          <t>MERKEZ</t>
        </is>
      </c>
      <c r="D294" s="124" t="inlineStr">
        <is>
          <t>GENEL MÜDÜR</t>
        </is>
      </c>
      <c r="E294" s="124" t="inlineStr">
        <is>
          <t>U023</t>
        </is>
      </c>
      <c r="F294" s="124" t="inlineStr">
        <is>
          <t>ONLİNE TOPLAYICI</t>
        </is>
      </c>
      <c r="G294" s="124" t="n">
        <v>1</v>
      </c>
      <c r="H294" s="167" t="n">
        <v>0</v>
      </c>
      <c r="I294" s="144" t="n">
        <v>46235</v>
      </c>
      <c r="J294" s="174" t="n">
        <v>405</v>
      </c>
      <c r="K294" s="124" t="inlineStr">
        <is>
          <t>MERKEZ mağazasında ONLİNE TOPLAYICI kadrosu +1 kişi değiştirilirse etki simülasyonu</t>
        </is>
      </c>
      <c r="L294" s="124" t="inlineStr">
        <is>
          <t>Taslak</t>
        </is>
      </c>
      <c r="M294" s="124" t="inlineStr">
        <is>
          <t>Saha Etüdü Bekleniyor</t>
        </is>
      </c>
    </row>
    <row r="295" ht="15" customHeight="1" s="113">
      <c r="A295" s="124" t="inlineStr">
        <is>
          <t>S0294</t>
        </is>
      </c>
      <c r="B295" s="124" t="inlineStr">
        <is>
          <t>M033</t>
        </is>
      </c>
      <c r="C295" s="124" t="inlineStr">
        <is>
          <t>MERKEZ</t>
        </is>
      </c>
      <c r="D295" s="124" t="inlineStr">
        <is>
          <t>GENEL MÜDÜR</t>
        </is>
      </c>
      <c r="E295" s="124" t="inlineStr">
        <is>
          <t>U024</t>
        </is>
      </c>
      <c r="F295" s="124" t="inlineStr">
        <is>
          <t>ONLİNE ŞOFÖR</t>
        </is>
      </c>
      <c r="G295" s="124" t="n">
        <v>1</v>
      </c>
      <c r="H295" s="167" t="n">
        <v>0.04</v>
      </c>
      <c r="I295" s="144" t="n">
        <v>46235</v>
      </c>
      <c r="J295" s="174" t="n">
        <v>369</v>
      </c>
      <c r="K295" s="124" t="inlineStr">
        <is>
          <t>MERKEZ mağazasında ONLİNE ŞOFÖR kadrosu +1 kişi değiştirilirse etki simülasyonu</t>
        </is>
      </c>
      <c r="L295" s="124" t="inlineStr">
        <is>
          <t>Taslak</t>
        </is>
      </c>
      <c r="M295" s="124" t="inlineStr">
        <is>
          <t>Saha Etüdü Bekleniyor</t>
        </is>
      </c>
    </row>
    <row r="296" ht="15" customHeight="1" s="113">
      <c r="A296" s="124" t="inlineStr">
        <is>
          <t>S0295</t>
        </is>
      </c>
      <c r="B296" s="124" t="inlineStr">
        <is>
          <t>M033</t>
        </is>
      </c>
      <c r="C296" s="124" t="inlineStr">
        <is>
          <t>MERKEZ</t>
        </is>
      </c>
      <c r="D296" s="124" t="inlineStr">
        <is>
          <t>GENEL MÜDÜR</t>
        </is>
      </c>
      <c r="E296" s="124" t="inlineStr">
        <is>
          <t>U026</t>
        </is>
      </c>
      <c r="F296" s="124" t="inlineStr">
        <is>
          <t>REYON GÖREVLİSİ</t>
        </is>
      </c>
      <c r="G296" s="124" t="n">
        <v>1</v>
      </c>
      <c r="H296" s="167" t="n">
        <v>0.04</v>
      </c>
      <c r="I296" s="144" t="n">
        <v>46235</v>
      </c>
      <c r="J296" s="174" t="n">
        <v>387</v>
      </c>
      <c r="K296" s="124" t="inlineStr">
        <is>
          <t>MERKEZ mağazasında REYON GÖREVLİSİ kadrosu +1 kişi değiştirilirse etki simülasyonu</t>
        </is>
      </c>
      <c r="L296" s="124" t="inlineStr">
        <is>
          <t>Taslak</t>
        </is>
      </c>
      <c r="M296" s="124" t="inlineStr">
        <is>
          <t>Saha Etüdü Bekleniyor</t>
        </is>
      </c>
    </row>
    <row r="297" ht="15" customHeight="1" s="113">
      <c r="A297" s="124" t="inlineStr">
        <is>
          <t>S0296</t>
        </is>
      </c>
      <c r="B297" s="124" t="inlineStr">
        <is>
          <t>M033</t>
        </is>
      </c>
      <c r="C297" s="124" t="inlineStr">
        <is>
          <t>MERKEZ</t>
        </is>
      </c>
      <c r="D297" s="124" t="inlineStr">
        <is>
          <t>GENEL MÜDÜR</t>
        </is>
      </c>
      <c r="E297" s="124" t="inlineStr">
        <is>
          <t>U034</t>
        </is>
      </c>
      <c r="F297" s="124" t="inlineStr">
        <is>
          <t>UNLU MAMÜLLER</t>
        </is>
      </c>
      <c r="G297" s="124" t="n">
        <v>1</v>
      </c>
      <c r="H297" s="167" t="n">
        <v>0.07000000000000001</v>
      </c>
      <c r="I297" s="144" t="n">
        <v>46235</v>
      </c>
      <c r="J297" s="174" t="n">
        <v>414</v>
      </c>
      <c r="K297" s="124" t="inlineStr">
        <is>
          <t>MERKEZ mağazasında UNLU MAMÜLLER kadrosu +1 kişi değiştirilirse etki simülasyonu</t>
        </is>
      </c>
      <c r="L297" s="124" t="inlineStr">
        <is>
          <t>Taslak</t>
        </is>
      </c>
      <c r="M297" s="124" t="inlineStr">
        <is>
          <t>Saha Etüdü Bekleniyor</t>
        </is>
      </c>
    </row>
    <row r="298" ht="15" customHeight="1" s="113">
      <c r="A298" s="124" t="inlineStr">
        <is>
          <t>S0297</t>
        </is>
      </c>
      <c r="B298" s="124" t="inlineStr">
        <is>
          <t>M033</t>
        </is>
      </c>
      <c r="C298" s="124" t="inlineStr">
        <is>
          <t>MERKEZ</t>
        </is>
      </c>
      <c r="D298" s="124" t="inlineStr">
        <is>
          <t>GENEL MÜDÜR</t>
        </is>
      </c>
      <c r="E298" s="124" t="inlineStr">
        <is>
          <t>U042</t>
        </is>
      </c>
      <c r="F298" s="124" t="inlineStr">
        <is>
          <t>ŞARKÜTERİ</t>
        </is>
      </c>
      <c r="G298" s="124" t="n">
        <v>-1</v>
      </c>
      <c r="H298" s="167" t="n">
        <v>0.04</v>
      </c>
      <c r="I298" s="144" t="n">
        <v>46235</v>
      </c>
      <c r="J298" s="174" t="n">
        <v>-414</v>
      </c>
      <c r="K298" s="124" t="inlineStr">
        <is>
          <t>MERKEZ mağazasında ŞARKÜTERİ kadrosu -1 kişi değiştirilirse etki simülasyonu</t>
        </is>
      </c>
      <c r="L298" s="124" t="inlineStr">
        <is>
          <t>Taslak</t>
        </is>
      </c>
      <c r="M298" s="124" t="inlineStr">
        <is>
          <t>Saha Etüdü Bekleniyor</t>
        </is>
      </c>
    </row>
    <row r="299" ht="15" customHeight="1" s="113">
      <c r="A299" s="124" t="inlineStr">
        <is>
          <t>S0298</t>
        </is>
      </c>
      <c r="B299" s="124" t="inlineStr">
        <is>
          <t>M034</t>
        </is>
      </c>
      <c r="C299" s="124" t="inlineStr">
        <is>
          <t>NARLIDERE</t>
        </is>
      </c>
      <c r="D299" s="124" t="inlineStr">
        <is>
          <t>ERTAN TEKİ</t>
        </is>
      </c>
      <c r="E299" s="124" t="inlineStr">
        <is>
          <t>U002</t>
        </is>
      </c>
      <c r="F299" s="124" t="inlineStr">
        <is>
          <t>BAKLİYAT</t>
        </is>
      </c>
      <c r="G299" s="124" t="n">
        <v>0</v>
      </c>
      <c r="H299" s="167" t="n">
        <v>0.06</v>
      </c>
      <c r="I299" s="144" t="n">
        <v>46235</v>
      </c>
      <c r="J299" s="174" t="n">
        <v>0</v>
      </c>
      <c r="K299" s="124" t="inlineStr">
        <is>
          <t>NARLIDERE mağazasında BAKLİYAT kadrosu +0 kişi değiştirilirse etki simülasyonu</t>
        </is>
      </c>
      <c r="L299" s="124" t="inlineStr">
        <is>
          <t>Taslak</t>
        </is>
      </c>
      <c r="M299" s="124" t="inlineStr">
        <is>
          <t>Saha Etüdü Bekleniyor</t>
        </is>
      </c>
    </row>
    <row r="300" ht="15" customHeight="1" s="113">
      <c r="A300" s="124" t="inlineStr">
        <is>
          <t>S0299</t>
        </is>
      </c>
      <c r="B300" s="124" t="inlineStr">
        <is>
          <t>M034</t>
        </is>
      </c>
      <c r="C300" s="124" t="inlineStr">
        <is>
          <t>NARLIDERE</t>
        </is>
      </c>
      <c r="D300" s="124" t="inlineStr">
        <is>
          <t>ERTAN TEKİ</t>
        </is>
      </c>
      <c r="E300" s="124" t="inlineStr">
        <is>
          <t>U013</t>
        </is>
      </c>
      <c r="F300" s="124" t="inlineStr">
        <is>
          <t>KASAP</t>
        </is>
      </c>
      <c r="G300" s="124" t="n">
        <v>1</v>
      </c>
      <c r="H300" s="167" t="n">
        <v>0.02</v>
      </c>
      <c r="I300" s="144" t="n">
        <v>46235</v>
      </c>
      <c r="J300" s="174" t="n">
        <v>360</v>
      </c>
      <c r="K300" s="124" t="inlineStr">
        <is>
          <t>NARLIDERE mağazasında KASAP kadrosu +1 kişi değiştirilirse etki simülasyonu</t>
        </is>
      </c>
      <c r="L300" s="124" t="inlineStr">
        <is>
          <t>Taslak</t>
        </is>
      </c>
      <c r="M300" s="124" t="inlineStr">
        <is>
          <t>Saha Etüdü Bekleniyor</t>
        </is>
      </c>
    </row>
    <row r="301" ht="15" customHeight="1" s="113">
      <c r="A301" s="124" t="inlineStr">
        <is>
          <t>S0300</t>
        </is>
      </c>
      <c r="B301" s="124" t="inlineStr">
        <is>
          <t>M034</t>
        </is>
      </c>
      <c r="C301" s="124" t="inlineStr">
        <is>
          <t>NARLIDERE</t>
        </is>
      </c>
      <c r="D301" s="124" t="inlineStr">
        <is>
          <t>ERTAN TEKİ</t>
        </is>
      </c>
      <c r="E301" s="124" t="inlineStr">
        <is>
          <t>U015</t>
        </is>
      </c>
      <c r="F301" s="124" t="inlineStr">
        <is>
          <t>KASİYER</t>
        </is>
      </c>
      <c r="G301" s="124" t="n">
        <v>0</v>
      </c>
      <c r="H301" s="167" t="n">
        <v>0.06</v>
      </c>
      <c r="I301" s="144" t="n">
        <v>46235</v>
      </c>
      <c r="J301" s="174" t="n">
        <v>0</v>
      </c>
      <c r="K301" s="124" t="inlineStr">
        <is>
          <t>NARLIDERE mağazasında KASİYER kadrosu +0 kişi değiştirilirse etki simülasyonu</t>
        </is>
      </c>
      <c r="L301" s="124" t="inlineStr">
        <is>
          <t>Taslak</t>
        </is>
      </c>
      <c r="M301" s="124" t="inlineStr">
        <is>
          <t>Saha Etüdü Bekleniyor</t>
        </is>
      </c>
    </row>
    <row r="302" ht="15" customHeight="1" s="113">
      <c r="A302" s="124" t="inlineStr">
        <is>
          <t>S0301</t>
        </is>
      </c>
      <c r="B302" s="124" t="inlineStr">
        <is>
          <t>M034</t>
        </is>
      </c>
      <c r="C302" s="124" t="inlineStr">
        <is>
          <t>NARLIDERE</t>
        </is>
      </c>
      <c r="D302" s="124" t="inlineStr">
        <is>
          <t>ERTAN TEKİ</t>
        </is>
      </c>
      <c r="E302" s="124" t="inlineStr">
        <is>
          <t>U017</t>
        </is>
      </c>
      <c r="F302" s="124" t="inlineStr">
        <is>
          <t>MANAV</t>
        </is>
      </c>
      <c r="G302" s="124" t="n">
        <v>1</v>
      </c>
      <c r="H302" s="167" t="n">
        <v>0.03</v>
      </c>
      <c r="I302" s="144" t="n">
        <v>46235</v>
      </c>
      <c r="J302" s="174" t="n">
        <v>405</v>
      </c>
      <c r="K302" s="124" t="inlineStr">
        <is>
          <t>NARLIDERE mağazasında MANAV kadrosu +1 kişi değiştirilirse etki simülasyonu</t>
        </is>
      </c>
      <c r="L302" s="124" t="inlineStr">
        <is>
          <t>Taslak</t>
        </is>
      </c>
      <c r="M302" s="124" t="inlineStr">
        <is>
          <t>Saha Etüdü Bekleniyor</t>
        </is>
      </c>
    </row>
    <row r="303" ht="15" customHeight="1" s="113">
      <c r="A303" s="124" t="inlineStr">
        <is>
          <t>S0302</t>
        </is>
      </c>
      <c r="B303" s="124" t="inlineStr">
        <is>
          <t>M034</t>
        </is>
      </c>
      <c r="C303" s="124" t="inlineStr">
        <is>
          <t>NARLIDERE</t>
        </is>
      </c>
      <c r="D303" s="124" t="inlineStr">
        <is>
          <t>ERTAN TEKİ</t>
        </is>
      </c>
      <c r="E303" s="124" t="inlineStr">
        <is>
          <t>U023</t>
        </is>
      </c>
      <c r="F303" s="124" t="inlineStr">
        <is>
          <t>ONLİNE TOPLAYICI</t>
        </is>
      </c>
      <c r="G303" s="124" t="n">
        <v>1</v>
      </c>
      <c r="H303" s="167" t="n">
        <v>-0.02</v>
      </c>
      <c r="I303" s="144" t="n">
        <v>46235</v>
      </c>
      <c r="J303" s="174" t="n">
        <v>387</v>
      </c>
      <c r="K303" s="124" t="inlineStr">
        <is>
          <t>NARLIDERE mağazasında ONLİNE TOPLAYICI kadrosu +1 kişi değiştirilirse etki simülasyonu</t>
        </is>
      </c>
      <c r="L303" s="124" t="inlineStr">
        <is>
          <t>Taslak</t>
        </is>
      </c>
      <c r="M303" s="124" t="inlineStr">
        <is>
          <t>Saha Etüdü Bekleniyor</t>
        </is>
      </c>
    </row>
    <row r="304" ht="15" customHeight="1" s="113">
      <c r="A304" s="124" t="inlineStr">
        <is>
          <t>S0303</t>
        </is>
      </c>
      <c r="B304" s="124" t="inlineStr">
        <is>
          <t>M034</t>
        </is>
      </c>
      <c r="C304" s="124" t="inlineStr">
        <is>
          <t>NARLIDERE</t>
        </is>
      </c>
      <c r="D304" s="124" t="inlineStr">
        <is>
          <t>ERTAN TEKİ</t>
        </is>
      </c>
      <c r="E304" s="124" t="inlineStr">
        <is>
          <t>U024</t>
        </is>
      </c>
      <c r="F304" s="124" t="inlineStr">
        <is>
          <t>ONLİNE ŞOFÖR</t>
        </is>
      </c>
      <c r="G304" s="124" t="n">
        <v>1</v>
      </c>
      <c r="H304" s="167" t="n">
        <v>-0.02</v>
      </c>
      <c r="I304" s="144" t="n">
        <v>46235</v>
      </c>
      <c r="J304" s="174" t="n">
        <v>387</v>
      </c>
      <c r="K304" s="124" t="inlineStr">
        <is>
          <t>NARLIDERE mağazasında ONLİNE ŞOFÖR kadrosu +1 kişi değiştirilirse etki simülasyonu</t>
        </is>
      </c>
      <c r="L304" s="124" t="inlineStr">
        <is>
          <t>Taslak</t>
        </is>
      </c>
      <c r="M304" s="124" t="inlineStr">
        <is>
          <t>Saha Etüdü Bekleniyor</t>
        </is>
      </c>
    </row>
    <row r="305" ht="15" customHeight="1" s="113">
      <c r="A305" s="124" t="inlineStr">
        <is>
          <t>S0304</t>
        </is>
      </c>
      <c r="B305" s="124" t="inlineStr">
        <is>
          <t>M034</t>
        </is>
      </c>
      <c r="C305" s="124" t="inlineStr">
        <is>
          <t>NARLIDERE</t>
        </is>
      </c>
      <c r="D305" s="124" t="inlineStr">
        <is>
          <t>ERTAN TEKİ</t>
        </is>
      </c>
      <c r="E305" s="124" t="inlineStr">
        <is>
          <t>U026</t>
        </is>
      </c>
      <c r="F305" s="124" t="inlineStr">
        <is>
          <t>REYON GÖREVLİSİ</t>
        </is>
      </c>
      <c r="G305" s="124" t="n">
        <v>1</v>
      </c>
      <c r="H305" s="167" t="n">
        <v>-0.03</v>
      </c>
      <c r="I305" s="144" t="n">
        <v>46235</v>
      </c>
      <c r="J305" s="174" t="n">
        <v>405</v>
      </c>
      <c r="K305" s="124" t="inlineStr">
        <is>
          <t>NARLIDERE mağazasında REYON GÖREVLİSİ kadrosu +1 kişi değiştirilirse etki simülasyonu</t>
        </is>
      </c>
      <c r="L305" s="124" t="inlineStr">
        <is>
          <t>Taslak</t>
        </is>
      </c>
      <c r="M305" s="124" t="inlineStr">
        <is>
          <t>Saha Etüdü Bekleniyor</t>
        </is>
      </c>
    </row>
    <row r="306" ht="15" customHeight="1" s="113">
      <c r="A306" s="124" t="inlineStr">
        <is>
          <t>S0305</t>
        </is>
      </c>
      <c r="B306" s="124" t="inlineStr">
        <is>
          <t>M034</t>
        </is>
      </c>
      <c r="C306" s="124" t="inlineStr">
        <is>
          <t>NARLIDERE</t>
        </is>
      </c>
      <c r="D306" s="124" t="inlineStr">
        <is>
          <t>ERTAN TEKİ</t>
        </is>
      </c>
      <c r="E306" s="124" t="inlineStr">
        <is>
          <t>U034</t>
        </is>
      </c>
      <c r="F306" s="124" t="inlineStr">
        <is>
          <t>UNLU MAMÜLLER</t>
        </is>
      </c>
      <c r="G306" s="124" t="n">
        <v>1</v>
      </c>
      <c r="H306" s="167" t="n">
        <v>-0.02</v>
      </c>
      <c r="I306" s="144" t="n">
        <v>46235</v>
      </c>
      <c r="J306" s="174" t="n">
        <v>360</v>
      </c>
      <c r="K306" s="124" t="inlineStr">
        <is>
          <t>NARLIDERE mağazasında UNLU MAMÜLLER kadrosu +1 kişi değiştirilirse etki simülasyonu</t>
        </is>
      </c>
      <c r="L306" s="124" t="inlineStr">
        <is>
          <t>Taslak</t>
        </is>
      </c>
      <c r="M306" s="124" t="inlineStr">
        <is>
          <t>Saha Etüdü Bekleniyor</t>
        </is>
      </c>
    </row>
    <row r="307" ht="15" customHeight="1" s="113">
      <c r="A307" s="124" t="inlineStr">
        <is>
          <t>S0306</t>
        </is>
      </c>
      <c r="B307" s="124" t="inlineStr">
        <is>
          <t>M034</t>
        </is>
      </c>
      <c r="C307" s="124" t="inlineStr">
        <is>
          <t>NARLIDERE</t>
        </is>
      </c>
      <c r="D307" s="124" t="inlineStr">
        <is>
          <t>ERTAN TEKİ</t>
        </is>
      </c>
      <c r="E307" s="124" t="inlineStr">
        <is>
          <t>U042</t>
        </is>
      </c>
      <c r="F307" s="124" t="inlineStr">
        <is>
          <t>ŞARKÜTERİ</t>
        </is>
      </c>
      <c r="G307" s="124" t="n">
        <v>1</v>
      </c>
      <c r="H307" s="167" t="n">
        <v>0.02</v>
      </c>
      <c r="I307" s="144" t="n">
        <v>46235</v>
      </c>
      <c r="J307" s="174" t="n">
        <v>405</v>
      </c>
      <c r="K307" s="124" t="inlineStr">
        <is>
          <t>NARLIDERE mağazasında ŞARKÜTERİ kadrosu +1 kişi değiştirilirse etki simülasyonu</t>
        </is>
      </c>
      <c r="L307" s="124" t="inlineStr">
        <is>
          <t>Taslak</t>
        </is>
      </c>
      <c r="M307" s="124" t="inlineStr">
        <is>
          <t>Saha Etüdü Bekleniyor</t>
        </is>
      </c>
    </row>
    <row r="308" ht="15" customHeight="1" s="113">
      <c r="A308" s="124" t="inlineStr">
        <is>
          <t>S0307</t>
        </is>
      </c>
      <c r="B308" s="124" t="inlineStr">
        <is>
          <t>M035</t>
        </is>
      </c>
      <c r="C308" s="124" t="inlineStr">
        <is>
          <t>OSMANGAZİ</t>
        </is>
      </c>
      <c r="D308" s="124" t="inlineStr">
        <is>
          <t>DERYA YARDIMCI</t>
        </is>
      </c>
      <c r="E308" s="124" t="inlineStr">
        <is>
          <t>U002</t>
        </is>
      </c>
      <c r="F308" s="124" t="inlineStr">
        <is>
          <t>BAKLİYAT</t>
        </is>
      </c>
      <c r="G308" s="124" t="n">
        <v>1</v>
      </c>
      <c r="H308" s="167" t="n">
        <v>0.01</v>
      </c>
      <c r="I308" s="144" t="n">
        <v>46235</v>
      </c>
      <c r="J308" s="174" t="n">
        <v>369</v>
      </c>
      <c r="K308" s="124" t="inlineStr">
        <is>
          <t>OSMANGAZİ mağazasında BAKLİYAT kadrosu +1 kişi değiştirilirse etki simülasyonu</t>
        </is>
      </c>
      <c r="L308" s="124" t="inlineStr">
        <is>
          <t>Taslak</t>
        </is>
      </c>
      <c r="M308" s="124" t="inlineStr">
        <is>
          <t>Saha Etüdü Bekleniyor</t>
        </is>
      </c>
    </row>
    <row r="309" ht="15" customHeight="1" s="113">
      <c r="A309" s="124" t="inlineStr">
        <is>
          <t>S0308</t>
        </is>
      </c>
      <c r="B309" s="124" t="inlineStr">
        <is>
          <t>M035</t>
        </is>
      </c>
      <c r="C309" s="124" t="inlineStr">
        <is>
          <t>OSMANGAZİ</t>
        </is>
      </c>
      <c r="D309" s="124" t="inlineStr">
        <is>
          <t>DERYA YARDIMCI</t>
        </is>
      </c>
      <c r="E309" s="124" t="inlineStr">
        <is>
          <t>U013</t>
        </is>
      </c>
      <c r="F309" s="124" t="inlineStr">
        <is>
          <t>KASAP</t>
        </is>
      </c>
      <c r="G309" s="124" t="n">
        <v>0</v>
      </c>
      <c r="H309" s="167" t="n">
        <v>0.02</v>
      </c>
      <c r="I309" s="144" t="n">
        <v>46235</v>
      </c>
      <c r="J309" s="174" t="n">
        <v>0</v>
      </c>
      <c r="K309" s="124" t="inlineStr">
        <is>
          <t>OSMANGAZİ mağazasında KASAP kadrosu +0 kişi değiştirilirse etki simülasyonu</t>
        </is>
      </c>
      <c r="L309" s="124" t="inlineStr">
        <is>
          <t>Taslak</t>
        </is>
      </c>
      <c r="M309" s="124" t="inlineStr">
        <is>
          <t>Saha Etüdü Bekleniyor</t>
        </is>
      </c>
    </row>
    <row r="310" ht="15" customHeight="1" s="113">
      <c r="A310" s="124" t="inlineStr">
        <is>
          <t>S0309</t>
        </is>
      </c>
      <c r="B310" s="124" t="inlineStr">
        <is>
          <t>M035</t>
        </is>
      </c>
      <c r="C310" s="124" t="inlineStr">
        <is>
          <t>OSMANGAZİ</t>
        </is>
      </c>
      <c r="D310" s="124" t="inlineStr">
        <is>
          <t>DERYA YARDIMCI</t>
        </is>
      </c>
      <c r="E310" s="124" t="inlineStr">
        <is>
          <t>U015</t>
        </is>
      </c>
      <c r="F310" s="124" t="inlineStr">
        <is>
          <t>KASİYER</t>
        </is>
      </c>
      <c r="G310" s="124" t="n">
        <v>2</v>
      </c>
      <c r="H310" s="167" t="n">
        <v>0.04</v>
      </c>
      <c r="I310" s="144" t="n">
        <v>46235</v>
      </c>
      <c r="J310" s="174" t="n">
        <v>828</v>
      </c>
      <c r="K310" s="124" t="inlineStr">
        <is>
          <t>OSMANGAZİ mağazasında KASİYER kadrosu +2 kişi değiştirilirse etki simülasyonu</t>
        </is>
      </c>
      <c r="L310" s="124" t="inlineStr">
        <is>
          <t>Taslak</t>
        </is>
      </c>
      <c r="M310" s="124" t="inlineStr">
        <is>
          <t>Saha Etüdü Bekleniyor</t>
        </is>
      </c>
    </row>
    <row r="311" ht="15" customHeight="1" s="113">
      <c r="A311" s="124" t="inlineStr">
        <is>
          <t>S0310</t>
        </is>
      </c>
      <c r="B311" s="124" t="inlineStr">
        <is>
          <t>M035</t>
        </is>
      </c>
      <c r="C311" s="124" t="inlineStr">
        <is>
          <t>OSMANGAZİ</t>
        </is>
      </c>
      <c r="D311" s="124" t="inlineStr">
        <is>
          <t>DERYA YARDIMCI</t>
        </is>
      </c>
      <c r="E311" s="124" t="inlineStr">
        <is>
          <t>U017</t>
        </is>
      </c>
      <c r="F311" s="124" t="inlineStr">
        <is>
          <t>MANAV</t>
        </is>
      </c>
      <c r="G311" s="124" t="n">
        <v>1</v>
      </c>
      <c r="H311" s="167" t="n">
        <v>0.04</v>
      </c>
      <c r="I311" s="144" t="n">
        <v>46235</v>
      </c>
      <c r="J311" s="174" t="n">
        <v>360</v>
      </c>
      <c r="K311" s="124" t="inlineStr">
        <is>
          <t>OSMANGAZİ mağazasında MANAV kadrosu +1 kişi değiştirilirse etki simülasyonu</t>
        </is>
      </c>
      <c r="L311" s="124" t="inlineStr">
        <is>
          <t>Taslak</t>
        </is>
      </c>
      <c r="M311" s="124" t="inlineStr">
        <is>
          <t>Saha Etüdü Bekleniyor</t>
        </is>
      </c>
    </row>
    <row r="312" ht="15" customHeight="1" s="113">
      <c r="A312" s="124" t="inlineStr">
        <is>
          <t>S0311</t>
        </is>
      </c>
      <c r="B312" s="124" t="inlineStr">
        <is>
          <t>M035</t>
        </is>
      </c>
      <c r="C312" s="124" t="inlineStr">
        <is>
          <t>OSMANGAZİ</t>
        </is>
      </c>
      <c r="D312" s="124" t="inlineStr">
        <is>
          <t>DERYA YARDIMCI</t>
        </is>
      </c>
      <c r="E312" s="124" t="inlineStr">
        <is>
          <t>U023</t>
        </is>
      </c>
      <c r="F312" s="124" t="inlineStr">
        <is>
          <t>ONLİNE TOPLAYICI</t>
        </is>
      </c>
      <c r="G312" s="124" t="n">
        <v>1</v>
      </c>
      <c r="H312" s="167" t="n">
        <v>-0.01</v>
      </c>
      <c r="I312" s="144" t="n">
        <v>46235</v>
      </c>
      <c r="J312" s="174" t="n">
        <v>360</v>
      </c>
      <c r="K312" s="124" t="inlineStr">
        <is>
          <t>OSMANGAZİ mağazasında ONLİNE TOPLAYICI kadrosu +1 kişi değiştirilirse etki simülasyonu</t>
        </is>
      </c>
      <c r="L312" s="124" t="inlineStr">
        <is>
          <t>Taslak</t>
        </is>
      </c>
      <c r="M312" s="124" t="inlineStr">
        <is>
          <t>Saha Etüdü Bekleniyor</t>
        </is>
      </c>
    </row>
    <row r="313" ht="15" customHeight="1" s="113">
      <c r="A313" s="124" t="inlineStr">
        <is>
          <t>S0312</t>
        </is>
      </c>
      <c r="B313" s="124" t="inlineStr">
        <is>
          <t>M035</t>
        </is>
      </c>
      <c r="C313" s="124" t="inlineStr">
        <is>
          <t>OSMANGAZİ</t>
        </is>
      </c>
      <c r="D313" s="124" t="inlineStr">
        <is>
          <t>DERYA YARDIMCI</t>
        </is>
      </c>
      <c r="E313" s="124" t="inlineStr">
        <is>
          <t>U024</t>
        </is>
      </c>
      <c r="F313" s="124" t="inlineStr">
        <is>
          <t>ONLİNE ŞOFÖR</t>
        </is>
      </c>
      <c r="G313" s="124" t="n">
        <v>2</v>
      </c>
      <c r="H313" s="167" t="n">
        <v>-0.01</v>
      </c>
      <c r="I313" s="144" t="n">
        <v>46235</v>
      </c>
      <c r="J313" s="174" t="n">
        <v>720</v>
      </c>
      <c r="K313" s="124" t="inlineStr">
        <is>
          <t>OSMANGAZİ mağazasında ONLİNE ŞOFÖR kadrosu +2 kişi değiştirilirse etki simülasyonu</t>
        </is>
      </c>
      <c r="L313" s="124" t="inlineStr">
        <is>
          <t>Taslak</t>
        </is>
      </c>
      <c r="M313" s="124" t="inlineStr">
        <is>
          <t>Saha Etüdü Bekleniyor</t>
        </is>
      </c>
    </row>
    <row r="314" ht="15" customHeight="1" s="113">
      <c r="A314" s="124" t="inlineStr">
        <is>
          <t>S0313</t>
        </is>
      </c>
      <c r="B314" s="124" t="inlineStr">
        <is>
          <t>M035</t>
        </is>
      </c>
      <c r="C314" s="124" t="inlineStr">
        <is>
          <t>OSMANGAZİ</t>
        </is>
      </c>
      <c r="D314" s="124" t="inlineStr">
        <is>
          <t>DERYA YARDIMCI</t>
        </is>
      </c>
      <c r="E314" s="124" t="inlineStr">
        <is>
          <t>U026</t>
        </is>
      </c>
      <c r="F314" s="124" t="inlineStr">
        <is>
          <t>REYON GÖREVLİSİ</t>
        </is>
      </c>
      <c r="G314" s="124" t="n">
        <v>1</v>
      </c>
      <c r="H314" s="167" t="n">
        <v>-0.01</v>
      </c>
      <c r="I314" s="144" t="n">
        <v>46235</v>
      </c>
      <c r="J314" s="174" t="n">
        <v>414</v>
      </c>
      <c r="K314" s="124" t="inlineStr">
        <is>
          <t>OSMANGAZİ mağazasında REYON GÖREVLİSİ kadrosu +1 kişi değiştirilirse etki simülasyonu</t>
        </is>
      </c>
      <c r="L314" s="124" t="inlineStr">
        <is>
          <t>Taslak</t>
        </is>
      </c>
      <c r="M314" s="124" t="inlineStr">
        <is>
          <t>Saha Etüdü Bekleniyor</t>
        </is>
      </c>
    </row>
    <row r="315" ht="15" customHeight="1" s="113">
      <c r="A315" s="124" t="inlineStr">
        <is>
          <t>S0314</t>
        </is>
      </c>
      <c r="B315" s="124" t="inlineStr">
        <is>
          <t>M035</t>
        </is>
      </c>
      <c r="C315" s="124" t="inlineStr">
        <is>
          <t>OSMANGAZİ</t>
        </is>
      </c>
      <c r="D315" s="124" t="inlineStr">
        <is>
          <t>DERYA YARDIMCI</t>
        </is>
      </c>
      <c r="E315" s="124" t="inlineStr">
        <is>
          <t>U034</t>
        </is>
      </c>
      <c r="F315" s="124" t="inlineStr">
        <is>
          <t>UNLU MAMÜLLER</t>
        </is>
      </c>
      <c r="G315" s="124" t="n">
        <v>2</v>
      </c>
      <c r="H315" s="167" t="n">
        <v>0.07000000000000001</v>
      </c>
      <c r="I315" s="144" t="n">
        <v>46235</v>
      </c>
      <c r="J315" s="174" t="n">
        <v>828</v>
      </c>
      <c r="K315" s="124" t="inlineStr">
        <is>
          <t>OSMANGAZİ mağazasında UNLU MAMÜLLER kadrosu +2 kişi değiştirilirse etki simülasyonu</t>
        </is>
      </c>
      <c r="L315" s="124" t="inlineStr">
        <is>
          <t>Taslak</t>
        </is>
      </c>
      <c r="M315" s="124" t="inlineStr">
        <is>
          <t>Saha Etüdü Bekleniyor</t>
        </is>
      </c>
    </row>
    <row r="316" ht="15" customHeight="1" s="113">
      <c r="A316" s="124" t="inlineStr">
        <is>
          <t>S0315</t>
        </is>
      </c>
      <c r="B316" s="124" t="inlineStr">
        <is>
          <t>M035</t>
        </is>
      </c>
      <c r="C316" s="124" t="inlineStr">
        <is>
          <t>OSMANGAZİ</t>
        </is>
      </c>
      <c r="D316" s="124" t="inlineStr">
        <is>
          <t>DERYA YARDIMCI</t>
        </is>
      </c>
      <c r="E316" s="124" t="inlineStr">
        <is>
          <t>U042</t>
        </is>
      </c>
      <c r="F316" s="124" t="inlineStr">
        <is>
          <t>ŞARKÜTERİ</t>
        </is>
      </c>
      <c r="G316" s="124" t="n">
        <v>-1</v>
      </c>
      <c r="H316" s="167" t="n">
        <v>0.04</v>
      </c>
      <c r="I316" s="144" t="n">
        <v>46235</v>
      </c>
      <c r="J316" s="174" t="n">
        <v>-369</v>
      </c>
      <c r="K316" s="124" t="inlineStr">
        <is>
          <t>OSMANGAZİ mağazasında ŞARKÜTERİ kadrosu -1 kişi değiştirilirse etki simülasyonu</t>
        </is>
      </c>
      <c r="L316" s="124" t="inlineStr">
        <is>
          <t>Taslak</t>
        </is>
      </c>
      <c r="M316" s="124" t="inlineStr">
        <is>
          <t>Saha Etüdü Bekleniyor</t>
        </is>
      </c>
    </row>
    <row r="317" ht="15" customHeight="1" s="113">
      <c r="A317" s="124" t="inlineStr">
        <is>
          <t>S0316</t>
        </is>
      </c>
      <c r="B317" s="124" t="inlineStr">
        <is>
          <t>M036</t>
        </is>
      </c>
      <c r="C317" s="124" t="inlineStr">
        <is>
          <t>POLİGON</t>
        </is>
      </c>
      <c r="D317" s="124" t="inlineStr">
        <is>
          <t>ERTAN TEKİ</t>
        </is>
      </c>
      <c r="E317" s="124" t="inlineStr">
        <is>
          <t>U002</t>
        </is>
      </c>
      <c r="F317" s="124" t="inlineStr">
        <is>
          <t>BAKLİYAT</t>
        </is>
      </c>
      <c r="G317" s="124" t="n">
        <v>1</v>
      </c>
      <c r="H317" s="167" t="n">
        <v>0.07000000000000001</v>
      </c>
      <c r="I317" s="144" t="n">
        <v>46235</v>
      </c>
      <c r="J317" s="174" t="n">
        <v>369</v>
      </c>
      <c r="K317" s="124" t="inlineStr">
        <is>
          <t>POLİGON mağazasında BAKLİYAT kadrosu +1 kişi değiştirilirse etki simülasyonu</t>
        </is>
      </c>
      <c r="L317" s="124" t="inlineStr">
        <is>
          <t>Taslak</t>
        </is>
      </c>
      <c r="M317" s="124" t="inlineStr">
        <is>
          <t>Saha Etüdü Bekleniyor</t>
        </is>
      </c>
    </row>
    <row r="318" ht="15" customHeight="1" s="113">
      <c r="A318" s="124" t="inlineStr">
        <is>
          <t>S0317</t>
        </is>
      </c>
      <c r="B318" s="124" t="inlineStr">
        <is>
          <t>M036</t>
        </is>
      </c>
      <c r="C318" s="124" t="inlineStr">
        <is>
          <t>POLİGON</t>
        </is>
      </c>
      <c r="D318" s="124" t="inlineStr">
        <is>
          <t>ERTAN TEKİ</t>
        </is>
      </c>
      <c r="E318" s="124" t="inlineStr">
        <is>
          <t>U013</t>
        </is>
      </c>
      <c r="F318" s="124" t="inlineStr">
        <is>
          <t>KASAP</t>
        </is>
      </c>
      <c r="G318" s="124" t="n">
        <v>0</v>
      </c>
      <c r="H318" s="167" t="n">
        <v>0.07000000000000001</v>
      </c>
      <c r="I318" s="144" t="n">
        <v>46235</v>
      </c>
      <c r="J318" s="174" t="n">
        <v>0</v>
      </c>
      <c r="K318" s="124" t="inlineStr">
        <is>
          <t>POLİGON mağazasında KASAP kadrosu +0 kişi değiştirilirse etki simülasyonu</t>
        </is>
      </c>
      <c r="L318" s="124" t="inlineStr">
        <is>
          <t>Taslak</t>
        </is>
      </c>
      <c r="M318" s="124" t="inlineStr">
        <is>
          <t>Saha Etüdü Bekleniyor</t>
        </is>
      </c>
    </row>
    <row r="319" ht="15" customHeight="1" s="113">
      <c r="A319" s="124" t="inlineStr">
        <is>
          <t>S0318</t>
        </is>
      </c>
      <c r="B319" s="124" t="inlineStr">
        <is>
          <t>M036</t>
        </is>
      </c>
      <c r="C319" s="124" t="inlineStr">
        <is>
          <t>POLİGON</t>
        </is>
      </c>
      <c r="D319" s="124" t="inlineStr">
        <is>
          <t>ERTAN TEKİ</t>
        </is>
      </c>
      <c r="E319" s="124" t="inlineStr">
        <is>
          <t>U015</t>
        </is>
      </c>
      <c r="F319" s="124" t="inlineStr">
        <is>
          <t>KASİYER</t>
        </is>
      </c>
      <c r="G319" s="124" t="n">
        <v>1</v>
      </c>
      <c r="H319" s="167" t="n">
        <v>0.06</v>
      </c>
      <c r="I319" s="144" t="n">
        <v>46235</v>
      </c>
      <c r="J319" s="174" t="n">
        <v>405</v>
      </c>
      <c r="K319" s="124" t="inlineStr">
        <is>
          <t>POLİGON mağazasında KASİYER kadrosu +1 kişi değiştirilirse etki simülasyonu</t>
        </is>
      </c>
      <c r="L319" s="124" t="inlineStr">
        <is>
          <t>Taslak</t>
        </is>
      </c>
      <c r="M319" s="124" t="inlineStr">
        <is>
          <t>Saha Etüdü Bekleniyor</t>
        </is>
      </c>
    </row>
    <row r="320" ht="15" customHeight="1" s="113">
      <c r="A320" s="124" t="inlineStr">
        <is>
          <t>S0319</t>
        </is>
      </c>
      <c r="B320" s="124" t="inlineStr">
        <is>
          <t>M036</t>
        </is>
      </c>
      <c r="C320" s="124" t="inlineStr">
        <is>
          <t>POLİGON</t>
        </is>
      </c>
      <c r="D320" s="124" t="inlineStr">
        <is>
          <t>ERTAN TEKİ</t>
        </is>
      </c>
      <c r="E320" s="124" t="inlineStr">
        <is>
          <t>U017</t>
        </is>
      </c>
      <c r="F320" s="124" t="inlineStr">
        <is>
          <t>MANAV</t>
        </is>
      </c>
      <c r="G320" s="124" t="n">
        <v>1</v>
      </c>
      <c r="H320" s="167" t="n">
        <v>0.06</v>
      </c>
      <c r="I320" s="144" t="n">
        <v>46235</v>
      </c>
      <c r="J320" s="174" t="n">
        <v>369</v>
      </c>
      <c r="K320" s="124" t="inlineStr">
        <is>
          <t>POLİGON mağazasında MANAV kadrosu +1 kişi değiştirilirse etki simülasyonu</t>
        </is>
      </c>
      <c r="L320" s="124" t="inlineStr">
        <is>
          <t>Taslak</t>
        </is>
      </c>
      <c r="M320" s="124" t="inlineStr">
        <is>
          <t>Saha Etüdü Bekleniyor</t>
        </is>
      </c>
    </row>
    <row r="321" ht="15" customHeight="1" s="113">
      <c r="A321" s="124" t="inlineStr">
        <is>
          <t>S0320</t>
        </is>
      </c>
      <c r="B321" s="124" t="inlineStr">
        <is>
          <t>M036</t>
        </is>
      </c>
      <c r="C321" s="124" t="inlineStr">
        <is>
          <t>POLİGON</t>
        </is>
      </c>
      <c r="D321" s="124" t="inlineStr">
        <is>
          <t>ERTAN TEKİ</t>
        </is>
      </c>
      <c r="E321" s="124" t="inlineStr">
        <is>
          <t>U023</t>
        </is>
      </c>
      <c r="F321" s="124" t="inlineStr">
        <is>
          <t>ONLİNE TOPLAYICI</t>
        </is>
      </c>
      <c r="G321" s="124" t="n">
        <v>1</v>
      </c>
      <c r="H321" s="167" t="n">
        <v>0.04</v>
      </c>
      <c r="I321" s="144" t="n">
        <v>46235</v>
      </c>
      <c r="J321" s="174" t="n">
        <v>360</v>
      </c>
      <c r="K321" s="124" t="inlineStr">
        <is>
          <t>POLİGON mağazasında ONLİNE TOPLAYICI kadrosu +1 kişi değiştirilirse etki simülasyonu</t>
        </is>
      </c>
      <c r="L321" s="124" t="inlineStr">
        <is>
          <t>Taslak</t>
        </is>
      </c>
      <c r="M321" s="124" t="inlineStr">
        <is>
          <t>Saha Etüdü Bekleniyor</t>
        </is>
      </c>
    </row>
    <row r="322" ht="15" customHeight="1" s="113">
      <c r="A322" s="124" t="inlineStr">
        <is>
          <t>S0321</t>
        </is>
      </c>
      <c r="B322" s="124" t="inlineStr">
        <is>
          <t>M036</t>
        </is>
      </c>
      <c r="C322" s="124" t="inlineStr">
        <is>
          <t>POLİGON</t>
        </is>
      </c>
      <c r="D322" s="124" t="inlineStr">
        <is>
          <t>ERTAN TEKİ</t>
        </is>
      </c>
      <c r="E322" s="124" t="inlineStr">
        <is>
          <t>U024</t>
        </is>
      </c>
      <c r="F322" s="124" t="inlineStr">
        <is>
          <t>ONLİNE ŞOFÖR</t>
        </is>
      </c>
      <c r="G322" s="124" t="n">
        <v>1</v>
      </c>
      <c r="H322" s="167" t="n">
        <v>0.04</v>
      </c>
      <c r="I322" s="144" t="n">
        <v>46235</v>
      </c>
      <c r="J322" s="174" t="n">
        <v>405</v>
      </c>
      <c r="K322" s="124" t="inlineStr">
        <is>
          <t>POLİGON mağazasında ONLİNE ŞOFÖR kadrosu +1 kişi değiştirilirse etki simülasyonu</t>
        </is>
      </c>
      <c r="L322" s="124" t="inlineStr">
        <is>
          <t>Taslak</t>
        </is>
      </c>
      <c r="M322" s="124" t="inlineStr">
        <is>
          <t>Saha Etüdü Bekleniyor</t>
        </is>
      </c>
    </row>
    <row r="323" ht="15" customHeight="1" s="113">
      <c r="A323" s="124" t="inlineStr">
        <is>
          <t>S0322</t>
        </is>
      </c>
      <c r="B323" s="124" t="inlineStr">
        <is>
          <t>M036</t>
        </is>
      </c>
      <c r="C323" s="124" t="inlineStr">
        <is>
          <t>POLİGON</t>
        </is>
      </c>
      <c r="D323" s="124" t="inlineStr">
        <is>
          <t>ERTAN TEKİ</t>
        </is>
      </c>
      <c r="E323" s="124" t="inlineStr">
        <is>
          <t>U026</t>
        </is>
      </c>
      <c r="F323" s="124" t="inlineStr">
        <is>
          <t>REYON GÖREVLİSİ</t>
        </is>
      </c>
      <c r="G323" s="124" t="n">
        <v>1</v>
      </c>
      <c r="H323" s="167" t="n">
        <v>0.06</v>
      </c>
      <c r="I323" s="144" t="n">
        <v>46235</v>
      </c>
      <c r="J323" s="174" t="n">
        <v>369</v>
      </c>
      <c r="K323" s="124" t="inlineStr">
        <is>
          <t>POLİGON mağazasında REYON GÖREVLİSİ kadrosu +1 kişi değiştirilirse etki simülasyonu</t>
        </is>
      </c>
      <c r="L323" s="124" t="inlineStr">
        <is>
          <t>Taslak</t>
        </is>
      </c>
      <c r="M323" s="124" t="inlineStr">
        <is>
          <t>Saha Etüdü Bekleniyor</t>
        </is>
      </c>
    </row>
    <row r="324" ht="15" customHeight="1" s="113">
      <c r="A324" s="124" t="inlineStr">
        <is>
          <t>S0323</t>
        </is>
      </c>
      <c r="B324" s="124" t="inlineStr">
        <is>
          <t>M036</t>
        </is>
      </c>
      <c r="C324" s="124" t="inlineStr">
        <is>
          <t>POLİGON</t>
        </is>
      </c>
      <c r="D324" s="124" t="inlineStr">
        <is>
          <t>ERTAN TEKİ</t>
        </is>
      </c>
      <c r="E324" s="124" t="inlineStr">
        <is>
          <t>U034</t>
        </is>
      </c>
      <c r="F324" s="124" t="inlineStr">
        <is>
          <t>UNLU MAMÜLLER</t>
        </is>
      </c>
      <c r="G324" s="124" t="n">
        <v>1</v>
      </c>
      <c r="H324" s="167" t="n">
        <v>0.01</v>
      </c>
      <c r="I324" s="144" t="n">
        <v>46235</v>
      </c>
      <c r="J324" s="174" t="n">
        <v>369</v>
      </c>
      <c r="K324" s="124" t="inlineStr">
        <is>
          <t>POLİGON mağazasında UNLU MAMÜLLER kadrosu +1 kişi değiştirilirse etki simülasyonu</t>
        </is>
      </c>
      <c r="L324" s="124" t="inlineStr">
        <is>
          <t>Taslak</t>
        </is>
      </c>
      <c r="M324" s="124" t="inlineStr">
        <is>
          <t>Saha Etüdü Bekleniyor</t>
        </is>
      </c>
    </row>
    <row r="325" ht="15" customHeight="1" s="113">
      <c r="A325" s="124" t="inlineStr">
        <is>
          <t>S0324</t>
        </is>
      </c>
      <c r="B325" s="124" t="inlineStr">
        <is>
          <t>M036</t>
        </is>
      </c>
      <c r="C325" s="124" t="inlineStr">
        <is>
          <t>POLİGON</t>
        </is>
      </c>
      <c r="D325" s="124" t="inlineStr">
        <is>
          <t>ERTAN TEKİ</t>
        </is>
      </c>
      <c r="E325" s="124" t="inlineStr">
        <is>
          <t>U042</t>
        </is>
      </c>
      <c r="F325" s="124" t="inlineStr">
        <is>
          <t>ŞARKÜTERİ</t>
        </is>
      </c>
      <c r="G325" s="124" t="n">
        <v>1</v>
      </c>
      <c r="H325" s="167" t="n">
        <v>0.02</v>
      </c>
      <c r="I325" s="144" t="n">
        <v>46235</v>
      </c>
      <c r="J325" s="174" t="n">
        <v>360</v>
      </c>
      <c r="K325" s="124" t="inlineStr">
        <is>
          <t>POLİGON mağazasında ŞARKÜTERİ kadrosu +1 kişi değiştirilirse etki simülasyonu</t>
        </is>
      </c>
      <c r="L325" s="124" t="inlineStr">
        <is>
          <t>Taslak</t>
        </is>
      </c>
      <c r="M325" s="124" t="inlineStr">
        <is>
          <t>Saha Etüdü Bekleniyor</t>
        </is>
      </c>
    </row>
    <row r="326" ht="15" customHeight="1" s="113">
      <c r="A326" s="124" t="inlineStr">
        <is>
          <t>S0325</t>
        </is>
      </c>
      <c r="B326" s="124" t="inlineStr">
        <is>
          <t>M037</t>
        </is>
      </c>
      <c r="C326" s="124" t="inlineStr">
        <is>
          <t>SEFERİHİSAR</t>
        </is>
      </c>
      <c r="D326" s="124" t="inlineStr">
        <is>
          <t>ERTAN TEKİ</t>
        </is>
      </c>
      <c r="E326" s="124" t="inlineStr">
        <is>
          <t>U002</t>
        </is>
      </c>
      <c r="F326" s="124" t="inlineStr">
        <is>
          <t>BAKLİYAT</t>
        </is>
      </c>
      <c r="G326" s="124" t="n">
        <v>-1</v>
      </c>
      <c r="H326" s="167" t="n">
        <v>0.04</v>
      </c>
      <c r="I326" s="144" t="n">
        <v>46235</v>
      </c>
      <c r="J326" s="174" t="n">
        <v>-414</v>
      </c>
      <c r="K326" s="124" t="inlineStr">
        <is>
          <t>SEFERİHİSAR mağazasında BAKLİYAT kadrosu -1 kişi değiştirilirse etki simülasyonu</t>
        </is>
      </c>
      <c r="L326" s="124" t="inlineStr">
        <is>
          <t>Taslak</t>
        </is>
      </c>
      <c r="M326" s="124" t="inlineStr">
        <is>
          <t>Saha Etüdü Bekleniyor</t>
        </is>
      </c>
    </row>
    <row r="327" ht="15" customHeight="1" s="113">
      <c r="A327" s="124" t="inlineStr">
        <is>
          <t>S0326</t>
        </is>
      </c>
      <c r="B327" s="124" t="inlineStr">
        <is>
          <t>M037</t>
        </is>
      </c>
      <c r="C327" s="124" t="inlineStr">
        <is>
          <t>SEFERİHİSAR</t>
        </is>
      </c>
      <c r="D327" s="124" t="inlineStr">
        <is>
          <t>ERTAN TEKİ</t>
        </is>
      </c>
      <c r="E327" s="124" t="inlineStr">
        <is>
          <t>U013</t>
        </is>
      </c>
      <c r="F327" s="124" t="inlineStr">
        <is>
          <t>KASAP</t>
        </is>
      </c>
      <c r="G327" s="124" t="n">
        <v>1</v>
      </c>
      <c r="H327" s="167" t="n">
        <v>0.02</v>
      </c>
      <c r="I327" s="144" t="n">
        <v>46235</v>
      </c>
      <c r="J327" s="174" t="n">
        <v>405</v>
      </c>
      <c r="K327" s="124" t="inlineStr">
        <is>
          <t>SEFERİHİSAR mağazasında KASAP kadrosu +1 kişi değiştirilirse etki simülasyonu</t>
        </is>
      </c>
      <c r="L327" s="124" t="inlineStr">
        <is>
          <t>Taslak</t>
        </is>
      </c>
      <c r="M327" s="124" t="inlineStr">
        <is>
          <t>Saha Etüdü Bekleniyor</t>
        </is>
      </c>
    </row>
    <row r="328" ht="15" customHeight="1" s="113">
      <c r="A328" s="124" t="inlineStr">
        <is>
          <t>S0327</t>
        </is>
      </c>
      <c r="B328" s="124" t="inlineStr">
        <is>
          <t>M037</t>
        </is>
      </c>
      <c r="C328" s="124" t="inlineStr">
        <is>
          <t>SEFERİHİSAR</t>
        </is>
      </c>
      <c r="D328" s="124" t="inlineStr">
        <is>
          <t>ERTAN TEKİ</t>
        </is>
      </c>
      <c r="E328" s="124" t="inlineStr">
        <is>
          <t>U015</t>
        </is>
      </c>
      <c r="F328" s="124" t="inlineStr">
        <is>
          <t>KASİYER</t>
        </is>
      </c>
      <c r="G328" s="124" t="n">
        <v>1</v>
      </c>
      <c r="H328" s="167" t="n">
        <v>0.06</v>
      </c>
      <c r="I328" s="144" t="n">
        <v>46235</v>
      </c>
      <c r="J328" s="174" t="n">
        <v>414</v>
      </c>
      <c r="K328" s="124" t="inlineStr">
        <is>
          <t>SEFERİHİSAR mağazasında KASİYER kadrosu +1 kişi değiştirilirse etki simülasyonu</t>
        </is>
      </c>
      <c r="L328" s="124" t="inlineStr">
        <is>
          <t>Taslak</t>
        </is>
      </c>
      <c r="M328" s="124" t="inlineStr">
        <is>
          <t>Saha Etüdü Bekleniyor</t>
        </is>
      </c>
    </row>
    <row r="329" ht="15" customHeight="1" s="113">
      <c r="A329" s="124" t="inlineStr">
        <is>
          <t>S0328</t>
        </is>
      </c>
      <c r="B329" s="124" t="inlineStr">
        <is>
          <t>M037</t>
        </is>
      </c>
      <c r="C329" s="124" t="inlineStr">
        <is>
          <t>SEFERİHİSAR</t>
        </is>
      </c>
      <c r="D329" s="124" t="inlineStr">
        <is>
          <t>ERTAN TEKİ</t>
        </is>
      </c>
      <c r="E329" s="124" t="inlineStr">
        <is>
          <t>U017</t>
        </is>
      </c>
      <c r="F329" s="124" t="inlineStr">
        <is>
          <t>MANAV</t>
        </is>
      </c>
      <c r="G329" s="124" t="n">
        <v>0</v>
      </c>
      <c r="H329" s="167" t="n">
        <v>-0.01</v>
      </c>
      <c r="I329" s="144" t="n">
        <v>46235</v>
      </c>
      <c r="J329" s="174" t="n">
        <v>0</v>
      </c>
      <c r="K329" s="124" t="inlineStr">
        <is>
          <t>SEFERİHİSAR mağazasında MANAV kadrosu +0 kişi değiştirilirse etki simülasyonu</t>
        </is>
      </c>
      <c r="L329" s="124" t="inlineStr">
        <is>
          <t>Taslak</t>
        </is>
      </c>
      <c r="M329" s="124" t="inlineStr">
        <is>
          <t>Saha Etüdü Bekleniyor</t>
        </is>
      </c>
    </row>
    <row r="330" ht="15" customHeight="1" s="113">
      <c r="A330" s="124" t="inlineStr">
        <is>
          <t>S0329</t>
        </is>
      </c>
      <c r="B330" s="124" t="inlineStr">
        <is>
          <t>M037</t>
        </is>
      </c>
      <c r="C330" s="124" t="inlineStr">
        <is>
          <t>SEFERİHİSAR</t>
        </is>
      </c>
      <c r="D330" s="124" t="inlineStr">
        <is>
          <t>ERTAN TEKİ</t>
        </is>
      </c>
      <c r="E330" s="124" t="inlineStr">
        <is>
          <t>U023</t>
        </is>
      </c>
      <c r="F330" s="124" t="inlineStr">
        <is>
          <t>ONLİNE TOPLAYICI</t>
        </is>
      </c>
      <c r="G330" s="124" t="n">
        <v>0</v>
      </c>
      <c r="H330" s="167" t="n">
        <v>0</v>
      </c>
      <c r="I330" s="144" t="n">
        <v>46235</v>
      </c>
      <c r="J330" s="174" t="n">
        <v>0</v>
      </c>
      <c r="K330" s="124" t="inlineStr">
        <is>
          <t>SEFERİHİSAR mağazasında ONLİNE TOPLAYICI kadrosu +0 kişi değiştirilirse etki simülasyonu</t>
        </is>
      </c>
      <c r="L330" s="124" t="inlineStr">
        <is>
          <t>Taslak</t>
        </is>
      </c>
      <c r="M330" s="124" t="inlineStr">
        <is>
          <t>Saha Etüdü Bekleniyor</t>
        </is>
      </c>
    </row>
    <row r="331" ht="15" customHeight="1" s="113">
      <c r="A331" s="124" t="inlineStr">
        <is>
          <t>S0330</t>
        </is>
      </c>
      <c r="B331" s="124" t="inlineStr">
        <is>
          <t>M037</t>
        </is>
      </c>
      <c r="C331" s="124" t="inlineStr">
        <is>
          <t>SEFERİHİSAR</t>
        </is>
      </c>
      <c r="D331" s="124" t="inlineStr">
        <is>
          <t>ERTAN TEKİ</t>
        </is>
      </c>
      <c r="E331" s="124" t="inlineStr">
        <is>
          <t>U024</t>
        </is>
      </c>
      <c r="F331" s="124" t="inlineStr">
        <is>
          <t>ONLİNE ŞOFÖR</t>
        </is>
      </c>
      <c r="G331" s="124" t="n">
        <v>1</v>
      </c>
      <c r="H331" s="167" t="n">
        <v>0.04</v>
      </c>
      <c r="I331" s="144" t="n">
        <v>46235</v>
      </c>
      <c r="J331" s="174" t="n">
        <v>405</v>
      </c>
      <c r="K331" s="124" t="inlineStr">
        <is>
          <t>SEFERİHİSAR mağazasında ONLİNE ŞOFÖR kadrosu +1 kişi değiştirilirse etki simülasyonu</t>
        </is>
      </c>
      <c r="L331" s="124" t="inlineStr">
        <is>
          <t>Taslak</t>
        </is>
      </c>
      <c r="M331" s="124" t="inlineStr">
        <is>
          <t>Saha Etüdü Bekleniyor</t>
        </is>
      </c>
    </row>
    <row r="332" ht="15" customHeight="1" s="113">
      <c r="A332" s="124" t="inlineStr">
        <is>
          <t>S0331</t>
        </is>
      </c>
      <c r="B332" s="124" t="inlineStr">
        <is>
          <t>M037</t>
        </is>
      </c>
      <c r="C332" s="124" t="inlineStr">
        <is>
          <t>SEFERİHİSAR</t>
        </is>
      </c>
      <c r="D332" s="124" t="inlineStr">
        <is>
          <t>ERTAN TEKİ</t>
        </is>
      </c>
      <c r="E332" s="124" t="inlineStr">
        <is>
          <t>U026</t>
        </is>
      </c>
      <c r="F332" s="124" t="inlineStr">
        <is>
          <t>REYON GÖREVLİSİ</t>
        </is>
      </c>
      <c r="G332" s="124" t="n">
        <v>2</v>
      </c>
      <c r="H332" s="167" t="n">
        <v>-0.02</v>
      </c>
      <c r="I332" s="144" t="n">
        <v>46235</v>
      </c>
      <c r="J332" s="174" t="n">
        <v>828</v>
      </c>
      <c r="K332" s="124" t="inlineStr">
        <is>
          <t>SEFERİHİSAR mağazasında REYON GÖREVLİSİ kadrosu +2 kişi değiştirilirse etki simülasyonu</t>
        </is>
      </c>
      <c r="L332" s="124" t="inlineStr">
        <is>
          <t>Taslak</t>
        </is>
      </c>
      <c r="M332" s="124" t="inlineStr">
        <is>
          <t>Saha Etüdü Bekleniyor</t>
        </is>
      </c>
    </row>
    <row r="333" ht="15" customHeight="1" s="113">
      <c r="A333" s="124" t="inlineStr">
        <is>
          <t>S0332</t>
        </is>
      </c>
      <c r="B333" s="124" t="inlineStr">
        <is>
          <t>M037</t>
        </is>
      </c>
      <c r="C333" s="124" t="inlineStr">
        <is>
          <t>SEFERİHİSAR</t>
        </is>
      </c>
      <c r="D333" s="124" t="inlineStr">
        <is>
          <t>ERTAN TEKİ</t>
        </is>
      </c>
      <c r="E333" s="124" t="inlineStr">
        <is>
          <t>U034</t>
        </is>
      </c>
      <c r="F333" s="124" t="inlineStr">
        <is>
          <t>UNLU MAMÜLLER</t>
        </is>
      </c>
      <c r="G333" s="124" t="n">
        <v>0</v>
      </c>
      <c r="H333" s="167" t="n">
        <v>0.03</v>
      </c>
      <c r="I333" s="144" t="n">
        <v>46235</v>
      </c>
      <c r="J333" s="174" t="n">
        <v>0</v>
      </c>
      <c r="K333" s="124" t="inlineStr">
        <is>
          <t>SEFERİHİSAR mağazasında UNLU MAMÜLLER kadrosu +0 kişi değiştirilirse etki simülasyonu</t>
        </is>
      </c>
      <c r="L333" s="124" t="inlineStr">
        <is>
          <t>Taslak</t>
        </is>
      </c>
      <c r="M333" s="124" t="inlineStr">
        <is>
          <t>Saha Etüdü Bekleniyor</t>
        </is>
      </c>
    </row>
    <row r="334" ht="15" customHeight="1" s="113">
      <c r="A334" s="124" t="inlineStr">
        <is>
          <t>S0333</t>
        </is>
      </c>
      <c r="B334" s="124" t="inlineStr">
        <is>
          <t>M037</t>
        </is>
      </c>
      <c r="C334" s="124" t="inlineStr">
        <is>
          <t>SEFERİHİSAR</t>
        </is>
      </c>
      <c r="D334" s="124" t="inlineStr">
        <is>
          <t>ERTAN TEKİ</t>
        </is>
      </c>
      <c r="E334" s="124" t="inlineStr">
        <is>
          <t>U042</t>
        </is>
      </c>
      <c r="F334" s="124" t="inlineStr">
        <is>
          <t>ŞARKÜTERİ</t>
        </is>
      </c>
      <c r="G334" s="124" t="n">
        <v>0</v>
      </c>
      <c r="H334" s="167" t="n">
        <v>0.07000000000000001</v>
      </c>
      <c r="I334" s="144" t="n">
        <v>46235</v>
      </c>
      <c r="J334" s="174" t="n">
        <v>0</v>
      </c>
      <c r="K334" s="124" t="inlineStr">
        <is>
          <t>SEFERİHİSAR mağazasında ŞARKÜTERİ kadrosu +0 kişi değiştirilirse etki simülasyonu</t>
        </is>
      </c>
      <c r="L334" s="124" t="inlineStr">
        <is>
          <t>Taslak</t>
        </is>
      </c>
      <c r="M334" s="124" t="inlineStr">
        <is>
          <t>Saha Etüdü Bekleniyor</t>
        </is>
      </c>
    </row>
    <row r="335" ht="15" customHeight="1" s="113">
      <c r="A335" s="124" t="inlineStr">
        <is>
          <t>S0334</t>
        </is>
      </c>
      <c r="B335" s="124" t="inlineStr">
        <is>
          <t>M038</t>
        </is>
      </c>
      <c r="C335" s="124" t="inlineStr">
        <is>
          <t>TORBALI 1</t>
        </is>
      </c>
      <c r="D335" s="124" t="inlineStr">
        <is>
          <t>CÜNEYT ÇIKRIKÇI - AYŞE AVCU</t>
        </is>
      </c>
      <c r="E335" s="124" t="inlineStr">
        <is>
          <t>U002</t>
        </is>
      </c>
      <c r="F335" s="124" t="inlineStr">
        <is>
          <t>BAKLİYAT</t>
        </is>
      </c>
      <c r="G335" s="124" t="n">
        <v>0</v>
      </c>
      <c r="H335" s="167" t="n">
        <v>-0.02</v>
      </c>
      <c r="I335" s="144" t="n">
        <v>46235</v>
      </c>
      <c r="J335" s="174" t="n">
        <v>0</v>
      </c>
      <c r="K335" s="124" t="inlineStr">
        <is>
          <t>TORBALI 1 mağazasında BAKLİYAT kadrosu +0 kişi değiştirilirse etki simülasyonu</t>
        </is>
      </c>
      <c r="L335" s="124" t="inlineStr">
        <is>
          <t>Taslak</t>
        </is>
      </c>
      <c r="M335" s="124" t="inlineStr">
        <is>
          <t>Saha Etüdü Bekleniyor</t>
        </is>
      </c>
    </row>
    <row r="336" ht="15" customHeight="1" s="113">
      <c r="A336" s="124" t="inlineStr">
        <is>
          <t>S0335</t>
        </is>
      </c>
      <c r="B336" s="124" t="inlineStr">
        <is>
          <t>M038</t>
        </is>
      </c>
      <c r="C336" s="124" t="inlineStr">
        <is>
          <t>TORBALI 1</t>
        </is>
      </c>
      <c r="D336" s="124" t="inlineStr">
        <is>
          <t>CÜNEYT ÇIKRIKÇI - AYŞE AVCU</t>
        </is>
      </c>
      <c r="E336" s="124" t="inlineStr">
        <is>
          <t>U013</t>
        </is>
      </c>
      <c r="F336" s="124" t="inlineStr">
        <is>
          <t>KASAP</t>
        </is>
      </c>
      <c r="G336" s="124" t="n">
        <v>1</v>
      </c>
      <c r="H336" s="167" t="n">
        <v>-0.02</v>
      </c>
      <c r="I336" s="144" t="n">
        <v>46235</v>
      </c>
      <c r="J336" s="174" t="n">
        <v>405</v>
      </c>
      <c r="K336" s="124" t="inlineStr">
        <is>
          <t>TORBALI 1 mağazasında KASAP kadrosu +1 kişi değiştirilirse etki simülasyonu</t>
        </is>
      </c>
      <c r="L336" s="124" t="inlineStr">
        <is>
          <t>Taslak</t>
        </is>
      </c>
      <c r="M336" s="124" t="inlineStr">
        <is>
          <t>Saha Etüdü Bekleniyor</t>
        </is>
      </c>
    </row>
    <row r="337" ht="15" customHeight="1" s="113">
      <c r="A337" s="124" t="inlineStr">
        <is>
          <t>S0336</t>
        </is>
      </c>
      <c r="B337" s="124" t="inlineStr">
        <is>
          <t>M038</t>
        </is>
      </c>
      <c r="C337" s="124" t="inlineStr">
        <is>
          <t>TORBALI 1</t>
        </is>
      </c>
      <c r="D337" s="124" t="inlineStr">
        <is>
          <t>CÜNEYT ÇIKRIKÇI - AYŞE AVCU</t>
        </is>
      </c>
      <c r="E337" s="124" t="inlineStr">
        <is>
          <t>U015</t>
        </is>
      </c>
      <c r="F337" s="124" t="inlineStr">
        <is>
          <t>KASİYER</t>
        </is>
      </c>
      <c r="G337" s="124" t="n">
        <v>1</v>
      </c>
      <c r="H337" s="167" t="n">
        <v>0.02</v>
      </c>
      <c r="I337" s="144" t="n">
        <v>46235</v>
      </c>
      <c r="J337" s="174" t="n">
        <v>414</v>
      </c>
      <c r="K337" s="124" t="inlineStr">
        <is>
          <t>TORBALI 1 mağazasında KASİYER kadrosu +1 kişi değiştirilirse etki simülasyonu</t>
        </is>
      </c>
      <c r="L337" s="124" t="inlineStr">
        <is>
          <t>Taslak</t>
        </is>
      </c>
      <c r="M337" s="124" t="inlineStr">
        <is>
          <t>Saha Etüdü Bekleniyor</t>
        </is>
      </c>
    </row>
    <row r="338" ht="15" customHeight="1" s="113">
      <c r="A338" s="124" t="inlineStr">
        <is>
          <t>S0337</t>
        </is>
      </c>
      <c r="B338" s="124" t="inlineStr">
        <is>
          <t>M038</t>
        </is>
      </c>
      <c r="C338" s="124" t="inlineStr">
        <is>
          <t>TORBALI 1</t>
        </is>
      </c>
      <c r="D338" s="124" t="inlineStr">
        <is>
          <t>CÜNEYT ÇIKRIKÇI - AYŞE AVCU</t>
        </is>
      </c>
      <c r="E338" s="124" t="inlineStr">
        <is>
          <t>U017</t>
        </is>
      </c>
      <c r="F338" s="124" t="inlineStr">
        <is>
          <t>MANAV</t>
        </is>
      </c>
      <c r="G338" s="124" t="n">
        <v>2</v>
      </c>
      <c r="H338" s="167" t="n">
        <v>0.04</v>
      </c>
      <c r="I338" s="144" t="n">
        <v>46235</v>
      </c>
      <c r="J338" s="174" t="n">
        <v>828</v>
      </c>
      <c r="K338" s="124" t="inlineStr">
        <is>
          <t>TORBALI 1 mağazasında MANAV kadrosu +2 kişi değiştirilirse etki simülasyonu</t>
        </is>
      </c>
      <c r="L338" s="124" t="inlineStr">
        <is>
          <t>Taslak</t>
        </is>
      </c>
      <c r="M338" s="124" t="inlineStr">
        <is>
          <t>Saha Etüdü Bekleniyor</t>
        </is>
      </c>
    </row>
    <row r="339" ht="15" customHeight="1" s="113">
      <c r="A339" s="124" t="inlineStr">
        <is>
          <t>S0338</t>
        </is>
      </c>
      <c r="B339" s="124" t="inlineStr">
        <is>
          <t>M038</t>
        </is>
      </c>
      <c r="C339" s="124" t="inlineStr">
        <is>
          <t>TORBALI 1</t>
        </is>
      </c>
      <c r="D339" s="124" t="inlineStr">
        <is>
          <t>CÜNEYT ÇIKRIKÇI - AYŞE AVCU</t>
        </is>
      </c>
      <c r="E339" s="124" t="inlineStr">
        <is>
          <t>U023</t>
        </is>
      </c>
      <c r="F339" s="124" t="inlineStr">
        <is>
          <t>ONLİNE TOPLAYICI</t>
        </is>
      </c>
      <c r="G339" s="124" t="n">
        <v>2</v>
      </c>
      <c r="H339" s="167" t="n">
        <v>0.03</v>
      </c>
      <c r="I339" s="144" t="n">
        <v>46235</v>
      </c>
      <c r="J339" s="174" t="n">
        <v>774</v>
      </c>
      <c r="K339" s="124" t="inlineStr">
        <is>
          <t>TORBALI 1 mağazasında ONLİNE TOPLAYICI kadrosu +2 kişi değiştirilirse etki simülasyonu</t>
        </is>
      </c>
      <c r="L339" s="124" t="inlineStr">
        <is>
          <t>Taslak</t>
        </is>
      </c>
      <c r="M339" s="124" t="inlineStr">
        <is>
          <t>Saha Etüdü Bekleniyor</t>
        </is>
      </c>
    </row>
    <row r="340" ht="15" customHeight="1" s="113">
      <c r="A340" s="124" t="inlineStr">
        <is>
          <t>S0339</t>
        </is>
      </c>
      <c r="B340" s="124" t="inlineStr">
        <is>
          <t>M038</t>
        </is>
      </c>
      <c r="C340" s="124" t="inlineStr">
        <is>
          <t>TORBALI 1</t>
        </is>
      </c>
      <c r="D340" s="124" t="inlineStr">
        <is>
          <t>CÜNEYT ÇIKRIKÇI - AYŞE AVCU</t>
        </is>
      </c>
      <c r="E340" s="124" t="inlineStr">
        <is>
          <t>U024</t>
        </is>
      </c>
      <c r="F340" s="124" t="inlineStr">
        <is>
          <t>ONLİNE ŞOFÖR</t>
        </is>
      </c>
      <c r="G340" s="124" t="n">
        <v>1</v>
      </c>
      <c r="H340" s="167" t="n">
        <v>0.08</v>
      </c>
      <c r="I340" s="144" t="n">
        <v>46235</v>
      </c>
      <c r="J340" s="174" t="n">
        <v>360</v>
      </c>
      <c r="K340" s="124" t="inlineStr">
        <is>
          <t>TORBALI 1 mağazasında ONLİNE ŞOFÖR kadrosu +1 kişi değiştirilirse etki simülasyonu</t>
        </is>
      </c>
      <c r="L340" s="124" t="inlineStr">
        <is>
          <t>Taslak</t>
        </is>
      </c>
      <c r="M340" s="124" t="inlineStr">
        <is>
          <t>Saha Etüdü Bekleniyor</t>
        </is>
      </c>
    </row>
    <row r="341" ht="15" customHeight="1" s="113">
      <c r="A341" s="124" t="inlineStr">
        <is>
          <t>S0340</t>
        </is>
      </c>
      <c r="B341" s="124" t="inlineStr">
        <is>
          <t>M038</t>
        </is>
      </c>
      <c r="C341" s="124" t="inlineStr">
        <is>
          <t>TORBALI 1</t>
        </is>
      </c>
      <c r="D341" s="124" t="inlineStr">
        <is>
          <t>CÜNEYT ÇIKRIKÇI - AYŞE AVCU</t>
        </is>
      </c>
      <c r="E341" s="124" t="inlineStr">
        <is>
          <t>U026</t>
        </is>
      </c>
      <c r="F341" s="124" t="inlineStr">
        <is>
          <t>REYON GÖREVLİSİ</t>
        </is>
      </c>
      <c r="G341" s="124" t="n">
        <v>1</v>
      </c>
      <c r="H341" s="167" t="n">
        <v>-0.01</v>
      </c>
      <c r="I341" s="144" t="n">
        <v>46235</v>
      </c>
      <c r="J341" s="174" t="n">
        <v>360</v>
      </c>
      <c r="K341" s="124" t="inlineStr">
        <is>
          <t>TORBALI 1 mağazasında REYON GÖREVLİSİ kadrosu +1 kişi değiştirilirse etki simülasyonu</t>
        </is>
      </c>
      <c r="L341" s="124" t="inlineStr">
        <is>
          <t>Taslak</t>
        </is>
      </c>
      <c r="M341" s="124" t="inlineStr">
        <is>
          <t>Saha Etüdü Bekleniyor</t>
        </is>
      </c>
    </row>
    <row r="342" ht="15" customHeight="1" s="113">
      <c r="A342" s="124" t="inlineStr">
        <is>
          <t>S0341</t>
        </is>
      </c>
      <c r="B342" s="124" t="inlineStr">
        <is>
          <t>M038</t>
        </is>
      </c>
      <c r="C342" s="124" t="inlineStr">
        <is>
          <t>TORBALI 1</t>
        </is>
      </c>
      <c r="D342" s="124" t="inlineStr">
        <is>
          <t>CÜNEYT ÇIKRIKÇI - AYŞE AVCU</t>
        </is>
      </c>
      <c r="E342" s="124" t="inlineStr">
        <is>
          <t>U034</t>
        </is>
      </c>
      <c r="F342" s="124" t="inlineStr">
        <is>
          <t>UNLU MAMÜLLER</t>
        </is>
      </c>
      <c r="G342" s="124" t="n">
        <v>2</v>
      </c>
      <c r="H342" s="167" t="n">
        <v>-0.02</v>
      </c>
      <c r="I342" s="144" t="n">
        <v>46235</v>
      </c>
      <c r="J342" s="174" t="n">
        <v>720</v>
      </c>
      <c r="K342" s="124" t="inlineStr">
        <is>
          <t>TORBALI 1 mağazasında UNLU MAMÜLLER kadrosu +2 kişi değiştirilirse etki simülasyonu</t>
        </is>
      </c>
      <c r="L342" s="124" t="inlineStr">
        <is>
          <t>Taslak</t>
        </is>
      </c>
      <c r="M342" s="124" t="inlineStr">
        <is>
          <t>Saha Etüdü Bekleniyor</t>
        </is>
      </c>
    </row>
    <row r="343" ht="15" customHeight="1" s="113">
      <c r="A343" s="124" t="inlineStr">
        <is>
          <t>S0342</t>
        </is>
      </c>
      <c r="B343" s="124" t="inlineStr">
        <is>
          <t>M038</t>
        </is>
      </c>
      <c r="C343" s="124" t="inlineStr">
        <is>
          <t>TORBALI 1</t>
        </is>
      </c>
      <c r="D343" s="124" t="inlineStr">
        <is>
          <t>CÜNEYT ÇIKRIKÇI - AYŞE AVCU</t>
        </is>
      </c>
      <c r="E343" s="124" t="inlineStr">
        <is>
          <t>U042</t>
        </is>
      </c>
      <c r="F343" s="124" t="inlineStr">
        <is>
          <t>ŞARKÜTERİ</t>
        </is>
      </c>
      <c r="G343" s="124" t="n">
        <v>2</v>
      </c>
      <c r="H343" s="167" t="n">
        <v>0.06</v>
      </c>
      <c r="I343" s="144" t="n">
        <v>46235</v>
      </c>
      <c r="J343" s="174" t="n">
        <v>738</v>
      </c>
      <c r="K343" s="124" t="inlineStr">
        <is>
          <t>TORBALI 1 mağazasında ŞARKÜTERİ kadrosu +2 kişi değiştirilirse etki simülasyonu</t>
        </is>
      </c>
      <c r="L343" s="124" t="inlineStr">
        <is>
          <t>Taslak</t>
        </is>
      </c>
      <c r="M343" s="124" t="inlineStr">
        <is>
          <t>Saha Etüdü Bekleniyor</t>
        </is>
      </c>
    </row>
    <row r="344" ht="15" customHeight="1" s="113">
      <c r="A344" s="124" t="inlineStr">
        <is>
          <t>S0343</t>
        </is>
      </c>
      <c r="B344" s="124" t="inlineStr">
        <is>
          <t>M039</t>
        </is>
      </c>
      <c r="C344" s="124" t="inlineStr">
        <is>
          <t>TORBALI 2</t>
        </is>
      </c>
      <c r="D344" s="124" t="inlineStr">
        <is>
          <t>CÜNEYT ÇIKRIKÇI - AYŞE AVCU</t>
        </is>
      </c>
      <c r="E344" s="124" t="inlineStr">
        <is>
          <t>U002</t>
        </is>
      </c>
      <c r="F344" s="124" t="inlineStr">
        <is>
          <t>BAKLİYAT</t>
        </is>
      </c>
      <c r="G344" s="124" t="n">
        <v>1</v>
      </c>
      <c r="H344" s="167" t="n">
        <v>0.03</v>
      </c>
      <c r="I344" s="144" t="n">
        <v>46235</v>
      </c>
      <c r="J344" s="174" t="n">
        <v>414</v>
      </c>
      <c r="K344" s="124" t="inlineStr">
        <is>
          <t>TORBALI 2 mağazasında BAKLİYAT kadrosu +1 kişi değiştirilirse etki simülasyonu</t>
        </is>
      </c>
      <c r="L344" s="124" t="inlineStr">
        <is>
          <t>Taslak</t>
        </is>
      </c>
      <c r="M344" s="124" t="inlineStr">
        <is>
          <t>Saha Etüdü Bekleniyor</t>
        </is>
      </c>
    </row>
    <row r="345" ht="15" customHeight="1" s="113">
      <c r="A345" s="124" t="inlineStr">
        <is>
          <t>S0344</t>
        </is>
      </c>
      <c r="B345" s="124" t="inlineStr">
        <is>
          <t>M039</t>
        </is>
      </c>
      <c r="C345" s="124" t="inlineStr">
        <is>
          <t>TORBALI 2</t>
        </is>
      </c>
      <c r="D345" s="124" t="inlineStr">
        <is>
          <t>CÜNEYT ÇIKRIKÇI - AYŞE AVCU</t>
        </is>
      </c>
      <c r="E345" s="124" t="inlineStr">
        <is>
          <t>U013</t>
        </is>
      </c>
      <c r="F345" s="124" t="inlineStr">
        <is>
          <t>KASAP</t>
        </is>
      </c>
      <c r="G345" s="124" t="n">
        <v>1</v>
      </c>
      <c r="H345" s="167" t="n">
        <v>0.08</v>
      </c>
      <c r="I345" s="144" t="n">
        <v>46235</v>
      </c>
      <c r="J345" s="174" t="n">
        <v>360</v>
      </c>
      <c r="K345" s="124" t="inlineStr">
        <is>
          <t>TORBALI 2 mağazasında KASAP kadrosu +1 kişi değiştirilirse etki simülasyonu</t>
        </is>
      </c>
      <c r="L345" s="124" t="inlineStr">
        <is>
          <t>Taslak</t>
        </is>
      </c>
      <c r="M345" s="124" t="inlineStr">
        <is>
          <t>Saha Etüdü Bekleniyor</t>
        </is>
      </c>
    </row>
    <row r="346" ht="15" customHeight="1" s="113">
      <c r="A346" s="124" t="inlineStr">
        <is>
          <t>S0345</t>
        </is>
      </c>
      <c r="B346" s="124" t="inlineStr">
        <is>
          <t>M039</t>
        </is>
      </c>
      <c r="C346" s="124" t="inlineStr">
        <is>
          <t>TORBALI 2</t>
        </is>
      </c>
      <c r="D346" s="124" t="inlineStr">
        <is>
          <t>CÜNEYT ÇIKRIKÇI - AYŞE AVCU</t>
        </is>
      </c>
      <c r="E346" s="124" t="inlineStr">
        <is>
          <t>U015</t>
        </is>
      </c>
      <c r="F346" s="124" t="inlineStr">
        <is>
          <t>KASİYER</t>
        </is>
      </c>
      <c r="G346" s="124" t="n">
        <v>1</v>
      </c>
      <c r="H346" s="167" t="n">
        <v>0.06</v>
      </c>
      <c r="I346" s="144" t="n">
        <v>46235</v>
      </c>
      <c r="J346" s="174" t="n">
        <v>405</v>
      </c>
      <c r="K346" s="124" t="inlineStr">
        <is>
          <t>TORBALI 2 mağazasında KASİYER kadrosu +1 kişi değiştirilirse etki simülasyonu</t>
        </is>
      </c>
      <c r="L346" s="124" t="inlineStr">
        <is>
          <t>Taslak</t>
        </is>
      </c>
      <c r="M346" s="124" t="inlineStr">
        <is>
          <t>Saha Etüdü Bekleniyor</t>
        </is>
      </c>
    </row>
    <row r="347" ht="15" customHeight="1" s="113">
      <c r="A347" s="124" t="inlineStr">
        <is>
          <t>S0346</t>
        </is>
      </c>
      <c r="B347" s="124" t="inlineStr">
        <is>
          <t>M039</t>
        </is>
      </c>
      <c r="C347" s="124" t="inlineStr">
        <is>
          <t>TORBALI 2</t>
        </is>
      </c>
      <c r="D347" s="124" t="inlineStr">
        <is>
          <t>CÜNEYT ÇIKRIKÇI - AYŞE AVCU</t>
        </is>
      </c>
      <c r="E347" s="124" t="inlineStr">
        <is>
          <t>U017</t>
        </is>
      </c>
      <c r="F347" s="124" t="inlineStr">
        <is>
          <t>MANAV</t>
        </is>
      </c>
      <c r="G347" s="124" t="n">
        <v>1</v>
      </c>
      <c r="H347" s="167" t="n">
        <v>-0.02</v>
      </c>
      <c r="I347" s="144" t="n">
        <v>46235</v>
      </c>
      <c r="J347" s="174" t="n">
        <v>414</v>
      </c>
      <c r="K347" s="124" t="inlineStr">
        <is>
          <t>TORBALI 2 mağazasında MANAV kadrosu +1 kişi değiştirilirse etki simülasyonu</t>
        </is>
      </c>
      <c r="L347" s="124" t="inlineStr">
        <is>
          <t>Taslak</t>
        </is>
      </c>
      <c r="M347" s="124" t="inlineStr">
        <is>
          <t>Saha Etüdü Bekleniyor</t>
        </is>
      </c>
    </row>
    <row r="348" ht="15" customHeight="1" s="113">
      <c r="A348" s="124" t="inlineStr">
        <is>
          <t>S0347</t>
        </is>
      </c>
      <c r="B348" s="124" t="inlineStr">
        <is>
          <t>M039</t>
        </is>
      </c>
      <c r="C348" s="124" t="inlineStr">
        <is>
          <t>TORBALI 2</t>
        </is>
      </c>
      <c r="D348" s="124" t="inlineStr">
        <is>
          <t>CÜNEYT ÇIKRIKÇI - AYŞE AVCU</t>
        </is>
      </c>
      <c r="E348" s="124" t="inlineStr">
        <is>
          <t>U023</t>
        </is>
      </c>
      <c r="F348" s="124" t="inlineStr">
        <is>
          <t>ONLİNE TOPLAYICI</t>
        </is>
      </c>
      <c r="G348" s="124" t="n">
        <v>-1</v>
      </c>
      <c r="H348" s="167" t="n">
        <v>0.07000000000000001</v>
      </c>
      <c r="I348" s="144" t="n">
        <v>46235</v>
      </c>
      <c r="J348" s="174" t="n">
        <v>-405</v>
      </c>
      <c r="K348" s="124" t="inlineStr">
        <is>
          <t>TORBALI 2 mağazasında ONLİNE TOPLAYICI kadrosu -1 kişi değiştirilirse etki simülasyonu</t>
        </is>
      </c>
      <c r="L348" s="124" t="inlineStr">
        <is>
          <t>Taslak</t>
        </is>
      </c>
      <c r="M348" s="124" t="inlineStr">
        <is>
          <t>Saha Etüdü Bekleniyor</t>
        </is>
      </c>
    </row>
    <row r="349" ht="15" customHeight="1" s="113">
      <c r="A349" s="124" t="inlineStr">
        <is>
          <t>S0348</t>
        </is>
      </c>
      <c r="B349" s="124" t="inlineStr">
        <is>
          <t>M039</t>
        </is>
      </c>
      <c r="C349" s="124" t="inlineStr">
        <is>
          <t>TORBALI 2</t>
        </is>
      </c>
      <c r="D349" s="124" t="inlineStr">
        <is>
          <t>CÜNEYT ÇIKRIKÇI - AYŞE AVCU</t>
        </is>
      </c>
      <c r="E349" s="124" t="inlineStr">
        <is>
          <t>U024</t>
        </is>
      </c>
      <c r="F349" s="124" t="inlineStr">
        <is>
          <t>ONLİNE ŞOFÖR</t>
        </is>
      </c>
      <c r="G349" s="124" t="n">
        <v>1</v>
      </c>
      <c r="H349" s="167" t="n">
        <v>0.01</v>
      </c>
      <c r="I349" s="144" t="n">
        <v>46235</v>
      </c>
      <c r="J349" s="174" t="n">
        <v>387</v>
      </c>
      <c r="K349" s="124" t="inlineStr">
        <is>
          <t>TORBALI 2 mağazasında ONLİNE ŞOFÖR kadrosu +1 kişi değiştirilirse etki simülasyonu</t>
        </is>
      </c>
      <c r="L349" s="124" t="inlineStr">
        <is>
          <t>Taslak</t>
        </is>
      </c>
      <c r="M349" s="124" t="inlineStr">
        <is>
          <t>Saha Etüdü Bekleniyor</t>
        </is>
      </c>
    </row>
    <row r="350" ht="15" customHeight="1" s="113">
      <c r="A350" s="124" t="inlineStr">
        <is>
          <t>S0349</t>
        </is>
      </c>
      <c r="B350" s="124" t="inlineStr">
        <is>
          <t>M039</t>
        </is>
      </c>
      <c r="C350" s="124" t="inlineStr">
        <is>
          <t>TORBALI 2</t>
        </is>
      </c>
      <c r="D350" s="124" t="inlineStr">
        <is>
          <t>CÜNEYT ÇIKRIKÇI - AYŞE AVCU</t>
        </is>
      </c>
      <c r="E350" s="124" t="inlineStr">
        <is>
          <t>U026</t>
        </is>
      </c>
      <c r="F350" s="124" t="inlineStr">
        <is>
          <t>REYON GÖREVLİSİ</t>
        </is>
      </c>
      <c r="G350" s="124" t="n">
        <v>-1</v>
      </c>
      <c r="H350" s="167" t="n">
        <v>0.02</v>
      </c>
      <c r="I350" s="144" t="n">
        <v>46235</v>
      </c>
      <c r="J350" s="174" t="n">
        <v>-360</v>
      </c>
      <c r="K350" s="124" t="inlineStr">
        <is>
          <t>TORBALI 2 mağazasında REYON GÖREVLİSİ kadrosu -1 kişi değiştirilirse etki simülasyonu</t>
        </is>
      </c>
      <c r="L350" s="124" t="inlineStr">
        <is>
          <t>Taslak</t>
        </is>
      </c>
      <c r="M350" s="124" t="inlineStr">
        <is>
          <t>Saha Etüdü Bekleniyor</t>
        </is>
      </c>
    </row>
    <row r="351" ht="15" customHeight="1" s="113">
      <c r="A351" s="124" t="inlineStr">
        <is>
          <t>S0350</t>
        </is>
      </c>
      <c r="B351" s="124" t="inlineStr">
        <is>
          <t>M039</t>
        </is>
      </c>
      <c r="C351" s="124" t="inlineStr">
        <is>
          <t>TORBALI 2</t>
        </is>
      </c>
      <c r="D351" s="124" t="inlineStr">
        <is>
          <t>CÜNEYT ÇIKRIKÇI - AYŞE AVCU</t>
        </is>
      </c>
      <c r="E351" s="124" t="inlineStr">
        <is>
          <t>U034</t>
        </is>
      </c>
      <c r="F351" s="124" t="inlineStr">
        <is>
          <t>UNLU MAMÜLLER</t>
        </is>
      </c>
      <c r="G351" s="124" t="n">
        <v>1</v>
      </c>
      <c r="H351" s="167" t="n">
        <v>0.02</v>
      </c>
      <c r="I351" s="144" t="n">
        <v>46235</v>
      </c>
      <c r="J351" s="174" t="n">
        <v>405</v>
      </c>
      <c r="K351" s="124" t="inlineStr">
        <is>
          <t>TORBALI 2 mağazasında UNLU MAMÜLLER kadrosu +1 kişi değiştirilirse etki simülasyonu</t>
        </is>
      </c>
      <c r="L351" s="124" t="inlineStr">
        <is>
          <t>Taslak</t>
        </is>
      </c>
      <c r="M351" s="124" t="inlineStr">
        <is>
          <t>Saha Etüdü Bekleniyor</t>
        </is>
      </c>
    </row>
    <row r="352" ht="15" customHeight="1" s="113">
      <c r="A352" s="124" t="inlineStr">
        <is>
          <t>S0351</t>
        </is>
      </c>
      <c r="B352" s="124" t="inlineStr">
        <is>
          <t>M039</t>
        </is>
      </c>
      <c r="C352" s="124" t="inlineStr">
        <is>
          <t>TORBALI 2</t>
        </is>
      </c>
      <c r="D352" s="124" t="inlineStr">
        <is>
          <t>CÜNEYT ÇIKRIKÇI - AYŞE AVCU</t>
        </is>
      </c>
      <c r="E352" s="124" t="inlineStr">
        <is>
          <t>U042</t>
        </is>
      </c>
      <c r="F352" s="124" t="inlineStr">
        <is>
          <t>ŞARKÜTERİ</t>
        </is>
      </c>
      <c r="G352" s="124" t="n">
        <v>2</v>
      </c>
      <c r="H352" s="167" t="n">
        <v>0.04</v>
      </c>
      <c r="I352" s="144" t="n">
        <v>46235</v>
      </c>
      <c r="J352" s="174" t="n">
        <v>738</v>
      </c>
      <c r="K352" s="124" t="inlineStr">
        <is>
          <t>TORBALI 2 mağazasında ŞARKÜTERİ kadrosu +2 kişi değiştirilirse etki simülasyonu</t>
        </is>
      </c>
      <c r="L352" s="124" t="inlineStr">
        <is>
          <t>Taslak</t>
        </is>
      </c>
      <c r="M352" s="124" t="inlineStr">
        <is>
          <t>Saha Etüdü Bekleniyor</t>
        </is>
      </c>
    </row>
    <row r="353" ht="15" customHeight="1" s="113">
      <c r="A353" s="124" t="inlineStr">
        <is>
          <t>S0352</t>
        </is>
      </c>
      <c r="B353" s="124" t="inlineStr">
        <is>
          <t>M040</t>
        </is>
      </c>
      <c r="C353" s="124" t="inlineStr">
        <is>
          <t>TORBALI 3</t>
        </is>
      </c>
      <c r="D353" s="124" t="inlineStr">
        <is>
          <t>CÜNEYT ÇIKRIKÇI - AYŞE AVCU</t>
        </is>
      </c>
      <c r="E353" s="124" t="inlineStr">
        <is>
          <t>U002</t>
        </is>
      </c>
      <c r="F353" s="124" t="inlineStr">
        <is>
          <t>BAKLİYAT</t>
        </is>
      </c>
      <c r="G353" s="124" t="n">
        <v>0</v>
      </c>
      <c r="H353" s="167" t="n">
        <v>0.03</v>
      </c>
      <c r="I353" s="144" t="n">
        <v>46235</v>
      </c>
      <c r="J353" s="174" t="n">
        <v>0</v>
      </c>
      <c r="K353" s="124" t="inlineStr">
        <is>
          <t>TORBALI 3 mağazasında BAKLİYAT kadrosu +0 kişi değiştirilirse etki simülasyonu</t>
        </is>
      </c>
      <c r="L353" s="124" t="inlineStr">
        <is>
          <t>Taslak</t>
        </is>
      </c>
      <c r="M353" s="124" t="inlineStr">
        <is>
          <t>Saha Etüdü Bekleniyor</t>
        </is>
      </c>
    </row>
    <row r="354" ht="15" customHeight="1" s="113">
      <c r="A354" s="124" t="inlineStr">
        <is>
          <t>S0353</t>
        </is>
      </c>
      <c r="B354" s="124" t="inlineStr">
        <is>
          <t>M040</t>
        </is>
      </c>
      <c r="C354" s="124" t="inlineStr">
        <is>
          <t>TORBALI 3</t>
        </is>
      </c>
      <c r="D354" s="124" t="inlineStr">
        <is>
          <t>CÜNEYT ÇIKRIKÇI - AYŞE AVCU</t>
        </is>
      </c>
      <c r="E354" s="124" t="inlineStr">
        <is>
          <t>U013</t>
        </is>
      </c>
      <c r="F354" s="124" t="inlineStr">
        <is>
          <t>KASAP</t>
        </is>
      </c>
      <c r="G354" s="124" t="n">
        <v>1</v>
      </c>
      <c r="H354" s="167" t="n">
        <v>-0.02</v>
      </c>
      <c r="I354" s="144" t="n">
        <v>46235</v>
      </c>
      <c r="J354" s="174" t="n">
        <v>369</v>
      </c>
      <c r="K354" s="124" t="inlineStr">
        <is>
          <t>TORBALI 3 mağazasında KASAP kadrosu +1 kişi değiştirilirse etki simülasyonu</t>
        </is>
      </c>
      <c r="L354" s="124" t="inlineStr">
        <is>
          <t>Taslak</t>
        </is>
      </c>
      <c r="M354" s="124" t="inlineStr">
        <is>
          <t>Saha Etüdü Bekleniyor</t>
        </is>
      </c>
    </row>
    <row r="355" ht="15" customHeight="1" s="113">
      <c r="A355" s="124" t="inlineStr">
        <is>
          <t>S0354</t>
        </is>
      </c>
      <c r="B355" s="124" t="inlineStr">
        <is>
          <t>M040</t>
        </is>
      </c>
      <c r="C355" s="124" t="inlineStr">
        <is>
          <t>TORBALI 3</t>
        </is>
      </c>
      <c r="D355" s="124" t="inlineStr">
        <is>
          <t>CÜNEYT ÇIKRIKÇI - AYŞE AVCU</t>
        </is>
      </c>
      <c r="E355" s="124" t="inlineStr">
        <is>
          <t>U015</t>
        </is>
      </c>
      <c r="F355" s="124" t="inlineStr">
        <is>
          <t>KASİYER</t>
        </is>
      </c>
      <c r="G355" s="124" t="n">
        <v>1</v>
      </c>
      <c r="H355" s="167" t="n">
        <v>0.01</v>
      </c>
      <c r="I355" s="144" t="n">
        <v>46235</v>
      </c>
      <c r="J355" s="174" t="n">
        <v>405</v>
      </c>
      <c r="K355" s="124" t="inlineStr">
        <is>
          <t>TORBALI 3 mağazasında KASİYER kadrosu +1 kişi değiştirilirse etki simülasyonu</t>
        </is>
      </c>
      <c r="L355" s="124" t="inlineStr">
        <is>
          <t>Taslak</t>
        </is>
      </c>
      <c r="M355" s="124" t="inlineStr">
        <is>
          <t>Saha Etüdü Bekleniyor</t>
        </is>
      </c>
    </row>
    <row r="356" ht="15" customHeight="1" s="113">
      <c r="A356" s="124" t="inlineStr">
        <is>
          <t>S0355</t>
        </is>
      </c>
      <c r="B356" s="124" t="inlineStr">
        <is>
          <t>M040</t>
        </is>
      </c>
      <c r="C356" s="124" t="inlineStr">
        <is>
          <t>TORBALI 3</t>
        </is>
      </c>
      <c r="D356" s="124" t="inlineStr">
        <is>
          <t>CÜNEYT ÇIKRIKÇI - AYŞE AVCU</t>
        </is>
      </c>
      <c r="E356" s="124" t="inlineStr">
        <is>
          <t>U017</t>
        </is>
      </c>
      <c r="F356" s="124" t="inlineStr">
        <is>
          <t>MANAV</t>
        </is>
      </c>
      <c r="G356" s="124" t="n">
        <v>-1</v>
      </c>
      <c r="H356" s="167" t="n">
        <v>-0.01</v>
      </c>
      <c r="I356" s="144" t="n">
        <v>46235</v>
      </c>
      <c r="J356" s="174" t="n">
        <v>-369</v>
      </c>
      <c r="K356" s="124" t="inlineStr">
        <is>
          <t>TORBALI 3 mağazasında MANAV kadrosu -1 kişi değiştirilirse etki simülasyonu</t>
        </is>
      </c>
      <c r="L356" s="124" t="inlineStr">
        <is>
          <t>Taslak</t>
        </is>
      </c>
      <c r="M356" s="124" t="inlineStr">
        <is>
          <t>Saha Etüdü Bekleniyor</t>
        </is>
      </c>
    </row>
    <row r="357" ht="15" customHeight="1" s="113">
      <c r="A357" s="124" t="inlineStr">
        <is>
          <t>S0356</t>
        </is>
      </c>
      <c r="B357" s="124" t="inlineStr">
        <is>
          <t>M040</t>
        </is>
      </c>
      <c r="C357" s="124" t="inlineStr">
        <is>
          <t>TORBALI 3</t>
        </is>
      </c>
      <c r="D357" s="124" t="inlineStr">
        <is>
          <t>CÜNEYT ÇIKRIKÇI - AYŞE AVCU</t>
        </is>
      </c>
      <c r="E357" s="124" t="inlineStr">
        <is>
          <t>U023</t>
        </is>
      </c>
      <c r="F357" s="124" t="inlineStr">
        <is>
          <t>ONLİNE TOPLAYICI</t>
        </is>
      </c>
      <c r="G357" s="124" t="n">
        <v>2</v>
      </c>
      <c r="H357" s="167" t="n">
        <v>0.06</v>
      </c>
      <c r="I357" s="144" t="n">
        <v>46235</v>
      </c>
      <c r="J357" s="174" t="n">
        <v>720</v>
      </c>
      <c r="K357" s="124" t="inlineStr">
        <is>
          <t>TORBALI 3 mağazasında ONLİNE TOPLAYICI kadrosu +2 kişi değiştirilirse etki simülasyonu</t>
        </is>
      </c>
      <c r="L357" s="124" t="inlineStr">
        <is>
          <t>Taslak</t>
        </is>
      </c>
      <c r="M357" s="124" t="inlineStr">
        <is>
          <t>Saha Etüdü Bekleniyor</t>
        </is>
      </c>
    </row>
    <row r="358" ht="15" customHeight="1" s="113">
      <c r="A358" s="124" t="inlineStr">
        <is>
          <t>S0357</t>
        </is>
      </c>
      <c r="B358" s="124" t="inlineStr">
        <is>
          <t>M040</t>
        </is>
      </c>
      <c r="C358" s="124" t="inlineStr">
        <is>
          <t>TORBALI 3</t>
        </is>
      </c>
      <c r="D358" s="124" t="inlineStr">
        <is>
          <t>CÜNEYT ÇIKRIKÇI - AYŞE AVCU</t>
        </is>
      </c>
      <c r="E358" s="124" t="inlineStr">
        <is>
          <t>U024</t>
        </is>
      </c>
      <c r="F358" s="124" t="inlineStr">
        <is>
          <t>ONLİNE ŞOFÖR</t>
        </is>
      </c>
      <c r="G358" s="124" t="n">
        <v>1</v>
      </c>
      <c r="H358" s="167" t="n">
        <v>0.03</v>
      </c>
      <c r="I358" s="144" t="n">
        <v>46235</v>
      </c>
      <c r="J358" s="174" t="n">
        <v>387</v>
      </c>
      <c r="K358" s="124" t="inlineStr">
        <is>
          <t>TORBALI 3 mağazasında ONLİNE ŞOFÖR kadrosu +1 kişi değiştirilirse etki simülasyonu</t>
        </is>
      </c>
      <c r="L358" s="124" t="inlineStr">
        <is>
          <t>Taslak</t>
        </is>
      </c>
      <c r="M358" s="124" t="inlineStr">
        <is>
          <t>Saha Etüdü Bekleniyor</t>
        </is>
      </c>
    </row>
    <row r="359" ht="15" customHeight="1" s="113">
      <c r="A359" s="124" t="inlineStr">
        <is>
          <t>S0358</t>
        </is>
      </c>
      <c r="B359" s="124" t="inlineStr">
        <is>
          <t>M040</t>
        </is>
      </c>
      <c r="C359" s="124" t="inlineStr">
        <is>
          <t>TORBALI 3</t>
        </is>
      </c>
      <c r="D359" s="124" t="inlineStr">
        <is>
          <t>CÜNEYT ÇIKRIKÇI - AYŞE AVCU</t>
        </is>
      </c>
      <c r="E359" s="124" t="inlineStr">
        <is>
          <t>U026</t>
        </is>
      </c>
      <c r="F359" s="124" t="inlineStr">
        <is>
          <t>REYON GÖREVLİSİ</t>
        </is>
      </c>
      <c r="G359" s="124" t="n">
        <v>2</v>
      </c>
      <c r="H359" s="167" t="n">
        <v>0.08</v>
      </c>
      <c r="I359" s="144" t="n">
        <v>46235</v>
      </c>
      <c r="J359" s="174" t="n">
        <v>810</v>
      </c>
      <c r="K359" s="124" t="inlineStr">
        <is>
          <t>TORBALI 3 mağazasında REYON GÖREVLİSİ kadrosu +2 kişi değiştirilirse etki simülasyonu</t>
        </is>
      </c>
      <c r="L359" s="124" t="inlineStr">
        <is>
          <t>Taslak</t>
        </is>
      </c>
      <c r="M359" s="124" t="inlineStr">
        <is>
          <t>Saha Etüdü Bekleniyor</t>
        </is>
      </c>
    </row>
    <row r="360" ht="15" customHeight="1" s="113">
      <c r="A360" s="124" t="inlineStr">
        <is>
          <t>S0359</t>
        </is>
      </c>
      <c r="B360" s="124" t="inlineStr">
        <is>
          <t>M040</t>
        </is>
      </c>
      <c r="C360" s="124" t="inlineStr">
        <is>
          <t>TORBALI 3</t>
        </is>
      </c>
      <c r="D360" s="124" t="inlineStr">
        <is>
          <t>CÜNEYT ÇIKRIKÇI - AYŞE AVCU</t>
        </is>
      </c>
      <c r="E360" s="124" t="inlineStr">
        <is>
          <t>U034</t>
        </is>
      </c>
      <c r="F360" s="124" t="inlineStr">
        <is>
          <t>UNLU MAMÜLLER</t>
        </is>
      </c>
      <c r="G360" s="124" t="n">
        <v>-1</v>
      </c>
      <c r="H360" s="167" t="n">
        <v>0.06</v>
      </c>
      <c r="I360" s="144" t="n">
        <v>46235</v>
      </c>
      <c r="J360" s="174" t="n">
        <v>-414</v>
      </c>
      <c r="K360" s="124" t="inlineStr">
        <is>
          <t>TORBALI 3 mağazasında UNLU MAMÜLLER kadrosu -1 kişi değiştirilirse etki simülasyonu</t>
        </is>
      </c>
      <c r="L360" s="124" t="inlineStr">
        <is>
          <t>Taslak</t>
        </is>
      </c>
      <c r="M360" s="124" t="inlineStr">
        <is>
          <t>Saha Etüdü Bekleniyor</t>
        </is>
      </c>
    </row>
    <row r="361" ht="15" customHeight="1" s="113">
      <c r="A361" s="124" t="inlineStr">
        <is>
          <t>S0360</t>
        </is>
      </c>
      <c r="B361" s="124" t="inlineStr">
        <is>
          <t>M040</t>
        </is>
      </c>
      <c r="C361" s="124" t="inlineStr">
        <is>
          <t>TORBALI 3</t>
        </is>
      </c>
      <c r="D361" s="124" t="inlineStr">
        <is>
          <t>CÜNEYT ÇIKRIKÇI - AYŞE AVCU</t>
        </is>
      </c>
      <c r="E361" s="124" t="inlineStr">
        <is>
          <t>U042</t>
        </is>
      </c>
      <c r="F361" s="124" t="inlineStr">
        <is>
          <t>ŞARKÜTERİ</t>
        </is>
      </c>
      <c r="G361" s="124" t="n">
        <v>0</v>
      </c>
      <c r="H361" s="167" t="n">
        <v>0.06</v>
      </c>
      <c r="I361" s="144" t="n">
        <v>46235</v>
      </c>
      <c r="J361" s="174" t="n">
        <v>0</v>
      </c>
      <c r="K361" s="124" t="inlineStr">
        <is>
          <t>TORBALI 3 mağazasında ŞARKÜTERİ kadrosu +0 kişi değiştirilirse etki simülasyonu</t>
        </is>
      </c>
      <c r="L361" s="124" t="inlineStr">
        <is>
          <t>Taslak</t>
        </is>
      </c>
      <c r="M361" s="124" t="inlineStr">
        <is>
          <t>Saha Etüdü Bekleniyor</t>
        </is>
      </c>
    </row>
    <row r="362" ht="15" customHeight="1" s="113">
      <c r="A362" s="124" t="inlineStr">
        <is>
          <t>S0361</t>
        </is>
      </c>
      <c r="B362" s="124" t="inlineStr">
        <is>
          <t>M041</t>
        </is>
      </c>
      <c r="C362" s="124" t="inlineStr">
        <is>
          <t>TORBALI 4</t>
        </is>
      </c>
      <c r="D362" s="124" t="inlineStr">
        <is>
          <t>CÜNEYT ÇIKRIKÇI - AYŞE AVCU</t>
        </is>
      </c>
      <c r="E362" s="124" t="inlineStr">
        <is>
          <t>U002</t>
        </is>
      </c>
      <c r="F362" s="124" t="inlineStr">
        <is>
          <t>BAKLİYAT</t>
        </is>
      </c>
      <c r="G362" s="124" t="n">
        <v>1</v>
      </c>
      <c r="H362" s="167" t="n">
        <v>0</v>
      </c>
      <c r="I362" s="144" t="n">
        <v>46235</v>
      </c>
      <c r="J362" s="174" t="n">
        <v>360</v>
      </c>
      <c r="K362" s="124" t="inlineStr">
        <is>
          <t>TORBALI 4 mağazasında BAKLİYAT kadrosu +1 kişi değiştirilirse etki simülasyonu</t>
        </is>
      </c>
      <c r="L362" s="124" t="inlineStr">
        <is>
          <t>Taslak</t>
        </is>
      </c>
      <c r="M362" s="124" t="inlineStr">
        <is>
          <t>Saha Etüdü Bekleniyor</t>
        </is>
      </c>
    </row>
    <row r="363" ht="15" customHeight="1" s="113">
      <c r="A363" s="124" t="inlineStr">
        <is>
          <t>S0362</t>
        </is>
      </c>
      <c r="B363" s="124" t="inlineStr">
        <is>
          <t>M041</t>
        </is>
      </c>
      <c r="C363" s="124" t="inlineStr">
        <is>
          <t>TORBALI 4</t>
        </is>
      </c>
      <c r="D363" s="124" t="inlineStr">
        <is>
          <t>CÜNEYT ÇIKRIKÇI - AYŞE AVCU</t>
        </is>
      </c>
      <c r="E363" s="124" t="inlineStr">
        <is>
          <t>U013</t>
        </is>
      </c>
      <c r="F363" s="124" t="inlineStr">
        <is>
          <t>KASAP</t>
        </is>
      </c>
      <c r="G363" s="124" t="n">
        <v>-1</v>
      </c>
      <c r="H363" s="167" t="n">
        <v>0.07000000000000001</v>
      </c>
      <c r="I363" s="144" t="n">
        <v>46235</v>
      </c>
      <c r="J363" s="174" t="n">
        <v>-369</v>
      </c>
      <c r="K363" s="124" t="inlineStr">
        <is>
          <t>TORBALI 4 mağazasında KASAP kadrosu -1 kişi değiştirilirse etki simülasyonu</t>
        </is>
      </c>
      <c r="L363" s="124" t="inlineStr">
        <is>
          <t>Taslak</t>
        </is>
      </c>
      <c r="M363" s="124" t="inlineStr">
        <is>
          <t>Saha Etüdü Bekleniyor</t>
        </is>
      </c>
    </row>
    <row r="364" ht="15" customHeight="1" s="113">
      <c r="A364" s="124" t="inlineStr">
        <is>
          <t>S0363</t>
        </is>
      </c>
      <c r="B364" s="124" t="inlineStr">
        <is>
          <t>M041</t>
        </is>
      </c>
      <c r="C364" s="124" t="inlineStr">
        <is>
          <t>TORBALI 4</t>
        </is>
      </c>
      <c r="D364" s="124" t="inlineStr">
        <is>
          <t>CÜNEYT ÇIKRIKÇI - AYŞE AVCU</t>
        </is>
      </c>
      <c r="E364" s="124" t="inlineStr">
        <is>
          <t>U015</t>
        </is>
      </c>
      <c r="F364" s="124" t="inlineStr">
        <is>
          <t>KASİYER</t>
        </is>
      </c>
      <c r="G364" s="124" t="n">
        <v>2</v>
      </c>
      <c r="H364" s="167" t="n">
        <v>0.05</v>
      </c>
      <c r="I364" s="144" t="n">
        <v>46235</v>
      </c>
      <c r="J364" s="174" t="n">
        <v>720</v>
      </c>
      <c r="K364" s="124" t="inlineStr">
        <is>
          <t>TORBALI 4 mağazasında KASİYER kadrosu +2 kişi değiştirilirse etki simülasyonu</t>
        </is>
      </c>
      <c r="L364" s="124" t="inlineStr">
        <is>
          <t>Taslak</t>
        </is>
      </c>
      <c r="M364" s="124" t="inlineStr">
        <is>
          <t>Saha Etüdü Bekleniyor</t>
        </is>
      </c>
    </row>
    <row r="365" ht="15" customHeight="1" s="113">
      <c r="A365" s="124" t="inlineStr">
        <is>
          <t>S0364</t>
        </is>
      </c>
      <c r="B365" s="124" t="inlineStr">
        <is>
          <t>M041</t>
        </is>
      </c>
      <c r="C365" s="124" t="inlineStr">
        <is>
          <t>TORBALI 4</t>
        </is>
      </c>
      <c r="D365" s="124" t="inlineStr">
        <is>
          <t>CÜNEYT ÇIKRIKÇI - AYŞE AVCU</t>
        </is>
      </c>
      <c r="E365" s="124" t="inlineStr">
        <is>
          <t>U017</t>
        </is>
      </c>
      <c r="F365" s="124" t="inlineStr">
        <is>
          <t>MANAV</t>
        </is>
      </c>
      <c r="G365" s="124" t="n">
        <v>1</v>
      </c>
      <c r="H365" s="167" t="n">
        <v>-0.01</v>
      </c>
      <c r="I365" s="144" t="n">
        <v>46235</v>
      </c>
      <c r="J365" s="174" t="n">
        <v>414</v>
      </c>
      <c r="K365" s="124" t="inlineStr">
        <is>
          <t>TORBALI 4 mağazasında MANAV kadrosu +1 kişi değiştirilirse etki simülasyonu</t>
        </is>
      </c>
      <c r="L365" s="124" t="inlineStr">
        <is>
          <t>Taslak</t>
        </is>
      </c>
      <c r="M365" s="124" t="inlineStr">
        <is>
          <t>Saha Etüdü Bekleniyor</t>
        </is>
      </c>
    </row>
    <row r="366" ht="15" customHeight="1" s="113">
      <c r="A366" s="124" t="inlineStr">
        <is>
          <t>S0365</t>
        </is>
      </c>
      <c r="B366" s="124" t="inlineStr">
        <is>
          <t>M041</t>
        </is>
      </c>
      <c r="C366" s="124" t="inlineStr">
        <is>
          <t>TORBALI 4</t>
        </is>
      </c>
      <c r="D366" s="124" t="inlineStr">
        <is>
          <t>CÜNEYT ÇIKRIKÇI - AYŞE AVCU</t>
        </is>
      </c>
      <c r="E366" s="124" t="inlineStr">
        <is>
          <t>U023</t>
        </is>
      </c>
      <c r="F366" s="124" t="inlineStr">
        <is>
          <t>ONLİNE TOPLAYICI</t>
        </is>
      </c>
      <c r="G366" s="124" t="n">
        <v>-1</v>
      </c>
      <c r="H366" s="167" t="n">
        <v>-0.01</v>
      </c>
      <c r="I366" s="144" t="n">
        <v>46235</v>
      </c>
      <c r="J366" s="174" t="n">
        <v>-360</v>
      </c>
      <c r="K366" s="124" t="inlineStr">
        <is>
          <t>TORBALI 4 mağazasında ONLİNE TOPLAYICI kadrosu -1 kişi değiştirilirse etki simülasyonu</t>
        </is>
      </c>
      <c r="L366" s="124" t="inlineStr">
        <is>
          <t>Taslak</t>
        </is>
      </c>
      <c r="M366" s="124" t="inlineStr">
        <is>
          <t>Saha Etüdü Bekleniyor</t>
        </is>
      </c>
    </row>
    <row r="367" ht="15" customHeight="1" s="113">
      <c r="A367" s="124" t="inlineStr">
        <is>
          <t>S0366</t>
        </is>
      </c>
      <c r="B367" s="124" t="inlineStr">
        <is>
          <t>M041</t>
        </is>
      </c>
      <c r="C367" s="124" t="inlineStr">
        <is>
          <t>TORBALI 4</t>
        </is>
      </c>
      <c r="D367" s="124" t="inlineStr">
        <is>
          <t>CÜNEYT ÇIKRIKÇI - AYŞE AVCU</t>
        </is>
      </c>
      <c r="E367" s="124" t="inlineStr">
        <is>
          <t>U024</t>
        </is>
      </c>
      <c r="F367" s="124" t="inlineStr">
        <is>
          <t>ONLİNE ŞOFÖR</t>
        </is>
      </c>
      <c r="G367" s="124" t="n">
        <v>1</v>
      </c>
      <c r="H367" s="167" t="n">
        <v>0.03</v>
      </c>
      <c r="I367" s="144" t="n">
        <v>46235</v>
      </c>
      <c r="J367" s="174" t="n">
        <v>414</v>
      </c>
      <c r="K367" s="124" t="inlineStr">
        <is>
          <t>TORBALI 4 mağazasında ONLİNE ŞOFÖR kadrosu +1 kişi değiştirilirse etki simülasyonu</t>
        </is>
      </c>
      <c r="L367" s="124" t="inlineStr">
        <is>
          <t>Taslak</t>
        </is>
      </c>
      <c r="M367" s="124" t="inlineStr">
        <is>
          <t>Saha Etüdü Bekleniyor</t>
        </is>
      </c>
    </row>
    <row r="368" ht="15" customHeight="1" s="113">
      <c r="A368" s="124" t="inlineStr">
        <is>
          <t>S0367</t>
        </is>
      </c>
      <c r="B368" s="124" t="inlineStr">
        <is>
          <t>M041</t>
        </is>
      </c>
      <c r="C368" s="124" t="inlineStr">
        <is>
          <t>TORBALI 4</t>
        </is>
      </c>
      <c r="D368" s="124" t="inlineStr">
        <is>
          <t>CÜNEYT ÇIKRIKÇI - AYŞE AVCU</t>
        </is>
      </c>
      <c r="E368" s="124" t="inlineStr">
        <is>
          <t>U026</t>
        </is>
      </c>
      <c r="F368" s="124" t="inlineStr">
        <is>
          <t>REYON GÖREVLİSİ</t>
        </is>
      </c>
      <c r="G368" s="124" t="n">
        <v>1</v>
      </c>
      <c r="H368" s="167" t="n">
        <v>0</v>
      </c>
      <c r="I368" s="144" t="n">
        <v>46235</v>
      </c>
      <c r="J368" s="174" t="n">
        <v>369</v>
      </c>
      <c r="K368" s="124" t="inlineStr">
        <is>
          <t>TORBALI 4 mağazasında REYON GÖREVLİSİ kadrosu +1 kişi değiştirilirse etki simülasyonu</t>
        </is>
      </c>
      <c r="L368" s="124" t="inlineStr">
        <is>
          <t>Taslak</t>
        </is>
      </c>
      <c r="M368" s="124" t="inlineStr">
        <is>
          <t>Saha Etüdü Bekleniyor</t>
        </is>
      </c>
    </row>
    <row r="369" ht="15" customHeight="1" s="113">
      <c r="A369" s="124" t="inlineStr">
        <is>
          <t>S0368</t>
        </is>
      </c>
      <c r="B369" s="124" t="inlineStr">
        <is>
          <t>M041</t>
        </is>
      </c>
      <c r="C369" s="124" t="inlineStr">
        <is>
          <t>TORBALI 4</t>
        </is>
      </c>
      <c r="D369" s="124" t="inlineStr">
        <is>
          <t>CÜNEYT ÇIKRIKÇI - AYŞE AVCU</t>
        </is>
      </c>
      <c r="E369" s="124" t="inlineStr">
        <is>
          <t>U034</t>
        </is>
      </c>
      <c r="F369" s="124" t="inlineStr">
        <is>
          <t>UNLU MAMÜLLER</t>
        </is>
      </c>
      <c r="G369" s="124" t="n">
        <v>1</v>
      </c>
      <c r="H369" s="167" t="n">
        <v>0.06</v>
      </c>
      <c r="I369" s="144" t="n">
        <v>46235</v>
      </c>
      <c r="J369" s="174" t="n">
        <v>369</v>
      </c>
      <c r="K369" s="124" t="inlineStr">
        <is>
          <t>TORBALI 4 mağazasında UNLU MAMÜLLER kadrosu +1 kişi değiştirilirse etki simülasyonu</t>
        </is>
      </c>
      <c r="L369" s="124" t="inlineStr">
        <is>
          <t>Taslak</t>
        </is>
      </c>
      <c r="M369" s="124" t="inlineStr">
        <is>
          <t>Saha Etüdü Bekleniyor</t>
        </is>
      </c>
    </row>
    <row r="370" ht="15" customHeight="1" s="113">
      <c r="A370" s="124" t="inlineStr">
        <is>
          <t>S0369</t>
        </is>
      </c>
      <c r="B370" s="124" t="inlineStr">
        <is>
          <t>M041</t>
        </is>
      </c>
      <c r="C370" s="124" t="inlineStr">
        <is>
          <t>TORBALI 4</t>
        </is>
      </c>
      <c r="D370" s="124" t="inlineStr">
        <is>
          <t>CÜNEYT ÇIKRIKÇI - AYŞE AVCU</t>
        </is>
      </c>
      <c r="E370" s="124" t="inlineStr">
        <is>
          <t>U042</t>
        </is>
      </c>
      <c r="F370" s="124" t="inlineStr">
        <is>
          <t>ŞARKÜTERİ</t>
        </is>
      </c>
      <c r="G370" s="124" t="n">
        <v>1</v>
      </c>
      <c r="H370" s="167" t="n">
        <v>0.07000000000000001</v>
      </c>
      <c r="I370" s="144" t="n">
        <v>46235</v>
      </c>
      <c r="J370" s="174" t="n">
        <v>405</v>
      </c>
      <c r="K370" s="124" t="inlineStr">
        <is>
          <t>TORBALI 4 mağazasında ŞARKÜTERİ kadrosu +1 kişi değiştirilirse etki simülasyonu</t>
        </is>
      </c>
      <c r="L370" s="124" t="inlineStr">
        <is>
          <t>Taslak</t>
        </is>
      </c>
      <c r="M370" s="124" t="inlineStr">
        <is>
          <t>Saha Etüdü Bekleniyor</t>
        </is>
      </c>
    </row>
    <row r="371" ht="15" customHeight="1" s="113">
      <c r="A371" s="124" t="inlineStr">
        <is>
          <t>S0370</t>
        </is>
      </c>
      <c r="B371" s="124" t="inlineStr">
        <is>
          <t>M042</t>
        </is>
      </c>
      <c r="C371" s="124" t="inlineStr">
        <is>
          <t>TORBALI 5</t>
        </is>
      </c>
      <c r="D371" s="124" t="inlineStr">
        <is>
          <t>CÜNEYT ÇIKRIKÇI - AYŞE AVCU</t>
        </is>
      </c>
      <c r="E371" s="124" t="inlineStr">
        <is>
          <t>U002</t>
        </is>
      </c>
      <c r="F371" s="124" t="inlineStr">
        <is>
          <t>BAKLİYAT</t>
        </is>
      </c>
      <c r="G371" s="124" t="n">
        <v>-1</v>
      </c>
      <c r="H371" s="167" t="n">
        <v>0.07000000000000001</v>
      </c>
      <c r="I371" s="144" t="n">
        <v>46235</v>
      </c>
      <c r="J371" s="174" t="n">
        <v>-414</v>
      </c>
      <c r="K371" s="124" t="inlineStr">
        <is>
          <t>TORBALI 5 mağazasında BAKLİYAT kadrosu -1 kişi değiştirilirse etki simülasyonu</t>
        </is>
      </c>
      <c r="L371" s="124" t="inlineStr">
        <is>
          <t>Taslak</t>
        </is>
      </c>
      <c r="M371" s="124" t="inlineStr">
        <is>
          <t>Saha Etüdü Bekleniyor</t>
        </is>
      </c>
    </row>
    <row r="372" ht="15" customHeight="1" s="113">
      <c r="A372" s="124" t="inlineStr">
        <is>
          <t>S0371</t>
        </is>
      </c>
      <c r="B372" s="124" t="inlineStr">
        <is>
          <t>M042</t>
        </is>
      </c>
      <c r="C372" s="124" t="inlineStr">
        <is>
          <t>TORBALI 5</t>
        </is>
      </c>
      <c r="D372" s="124" t="inlineStr">
        <is>
          <t>CÜNEYT ÇIKRIKÇI - AYŞE AVCU</t>
        </is>
      </c>
      <c r="E372" s="124" t="inlineStr">
        <is>
          <t>U013</t>
        </is>
      </c>
      <c r="F372" s="124" t="inlineStr">
        <is>
          <t>KASAP</t>
        </is>
      </c>
      <c r="G372" s="124" t="n">
        <v>-1</v>
      </c>
      <c r="H372" s="167" t="n">
        <v>0.05</v>
      </c>
      <c r="I372" s="144" t="n">
        <v>46235</v>
      </c>
      <c r="J372" s="174" t="n">
        <v>-414</v>
      </c>
      <c r="K372" s="124" t="inlineStr">
        <is>
          <t>TORBALI 5 mağazasında KASAP kadrosu -1 kişi değiştirilirse etki simülasyonu</t>
        </is>
      </c>
      <c r="L372" s="124" t="inlineStr">
        <is>
          <t>Taslak</t>
        </is>
      </c>
      <c r="M372" s="124" t="inlineStr">
        <is>
          <t>Saha Etüdü Bekleniyor</t>
        </is>
      </c>
    </row>
    <row r="373" ht="15" customHeight="1" s="113">
      <c r="A373" s="124" t="inlineStr">
        <is>
          <t>S0372</t>
        </is>
      </c>
      <c r="B373" s="124" t="inlineStr">
        <is>
          <t>M042</t>
        </is>
      </c>
      <c r="C373" s="124" t="inlineStr">
        <is>
          <t>TORBALI 5</t>
        </is>
      </c>
      <c r="D373" s="124" t="inlineStr">
        <is>
          <t>CÜNEYT ÇIKRIKÇI - AYŞE AVCU</t>
        </is>
      </c>
      <c r="E373" s="124" t="inlineStr">
        <is>
          <t>U015</t>
        </is>
      </c>
      <c r="F373" s="124" t="inlineStr">
        <is>
          <t>KASİYER</t>
        </is>
      </c>
      <c r="G373" s="124" t="n">
        <v>0</v>
      </c>
      <c r="H373" s="167" t="n">
        <v>0.02</v>
      </c>
      <c r="I373" s="144" t="n">
        <v>46235</v>
      </c>
      <c r="J373" s="174" t="n">
        <v>0</v>
      </c>
      <c r="K373" s="124" t="inlineStr">
        <is>
          <t>TORBALI 5 mağazasında KASİYER kadrosu +0 kişi değiştirilirse etki simülasyonu</t>
        </is>
      </c>
      <c r="L373" s="124" t="inlineStr">
        <is>
          <t>Taslak</t>
        </is>
      </c>
      <c r="M373" s="124" t="inlineStr">
        <is>
          <t>Saha Etüdü Bekleniyor</t>
        </is>
      </c>
    </row>
    <row r="374" ht="15" customHeight="1" s="113">
      <c r="A374" s="124" t="inlineStr">
        <is>
          <t>S0373</t>
        </is>
      </c>
      <c r="B374" s="124" t="inlineStr">
        <is>
          <t>M042</t>
        </is>
      </c>
      <c r="C374" s="124" t="inlineStr">
        <is>
          <t>TORBALI 5</t>
        </is>
      </c>
      <c r="D374" s="124" t="inlineStr">
        <is>
          <t>CÜNEYT ÇIKRIKÇI - AYŞE AVCU</t>
        </is>
      </c>
      <c r="E374" s="124" t="inlineStr">
        <is>
          <t>U017</t>
        </is>
      </c>
      <c r="F374" s="124" t="inlineStr">
        <is>
          <t>MANAV</t>
        </is>
      </c>
      <c r="G374" s="124" t="n">
        <v>1</v>
      </c>
      <c r="H374" s="167" t="n">
        <v>0.02</v>
      </c>
      <c r="I374" s="144" t="n">
        <v>46235</v>
      </c>
      <c r="J374" s="174" t="n">
        <v>360</v>
      </c>
      <c r="K374" s="124" t="inlineStr">
        <is>
          <t>TORBALI 5 mağazasında MANAV kadrosu +1 kişi değiştirilirse etki simülasyonu</t>
        </is>
      </c>
      <c r="L374" s="124" t="inlineStr">
        <is>
          <t>Taslak</t>
        </is>
      </c>
      <c r="M374" s="124" t="inlineStr">
        <is>
          <t>Saha Etüdü Bekleniyor</t>
        </is>
      </c>
    </row>
    <row r="375" ht="15" customHeight="1" s="113">
      <c r="A375" s="124" t="inlineStr">
        <is>
          <t>S0374</t>
        </is>
      </c>
      <c r="B375" s="124" t="inlineStr">
        <is>
          <t>M042</t>
        </is>
      </c>
      <c r="C375" s="124" t="inlineStr">
        <is>
          <t>TORBALI 5</t>
        </is>
      </c>
      <c r="D375" s="124" t="inlineStr">
        <is>
          <t>CÜNEYT ÇIKRIKÇI - AYŞE AVCU</t>
        </is>
      </c>
      <c r="E375" s="124" t="inlineStr">
        <is>
          <t>U023</t>
        </is>
      </c>
      <c r="F375" s="124" t="inlineStr">
        <is>
          <t>ONLİNE TOPLAYICI</t>
        </is>
      </c>
      <c r="G375" s="124" t="n">
        <v>2</v>
      </c>
      <c r="H375" s="167" t="n">
        <v>0</v>
      </c>
      <c r="I375" s="144" t="n">
        <v>46235</v>
      </c>
      <c r="J375" s="174" t="n">
        <v>738</v>
      </c>
      <c r="K375" s="124" t="inlineStr">
        <is>
          <t>TORBALI 5 mağazasında ONLİNE TOPLAYICI kadrosu +2 kişi değiştirilirse etki simülasyonu</t>
        </is>
      </c>
      <c r="L375" s="124" t="inlineStr">
        <is>
          <t>Taslak</t>
        </is>
      </c>
      <c r="M375" s="124" t="inlineStr">
        <is>
          <t>Saha Etüdü Bekleniyor</t>
        </is>
      </c>
    </row>
    <row r="376" ht="15" customHeight="1" s="113">
      <c r="A376" s="124" t="inlineStr">
        <is>
          <t>S0375</t>
        </is>
      </c>
      <c r="B376" s="124" t="inlineStr">
        <is>
          <t>M042</t>
        </is>
      </c>
      <c r="C376" s="124" t="inlineStr">
        <is>
          <t>TORBALI 5</t>
        </is>
      </c>
      <c r="D376" s="124" t="inlineStr">
        <is>
          <t>CÜNEYT ÇIKRIKÇI - AYŞE AVCU</t>
        </is>
      </c>
      <c r="E376" s="124" t="inlineStr">
        <is>
          <t>U024</t>
        </is>
      </c>
      <c r="F376" s="124" t="inlineStr">
        <is>
          <t>ONLİNE ŞOFÖR</t>
        </is>
      </c>
      <c r="G376" s="124" t="n">
        <v>1</v>
      </c>
      <c r="H376" s="167" t="n">
        <v>0.07000000000000001</v>
      </c>
      <c r="I376" s="144" t="n">
        <v>46235</v>
      </c>
      <c r="J376" s="174" t="n">
        <v>369</v>
      </c>
      <c r="K376" s="124" t="inlineStr">
        <is>
          <t>TORBALI 5 mağazasında ONLİNE ŞOFÖR kadrosu +1 kişi değiştirilirse etki simülasyonu</t>
        </is>
      </c>
      <c r="L376" s="124" t="inlineStr">
        <is>
          <t>Taslak</t>
        </is>
      </c>
      <c r="M376" s="124" t="inlineStr">
        <is>
          <t>Saha Etüdü Bekleniyor</t>
        </is>
      </c>
    </row>
    <row r="377" ht="15" customHeight="1" s="113">
      <c r="A377" s="124" t="inlineStr">
        <is>
          <t>S0376</t>
        </is>
      </c>
      <c r="B377" s="124" t="inlineStr">
        <is>
          <t>M042</t>
        </is>
      </c>
      <c r="C377" s="124" t="inlineStr">
        <is>
          <t>TORBALI 5</t>
        </is>
      </c>
      <c r="D377" s="124" t="inlineStr">
        <is>
          <t>CÜNEYT ÇIKRIKÇI - AYŞE AVCU</t>
        </is>
      </c>
      <c r="E377" s="124" t="inlineStr">
        <is>
          <t>U026</t>
        </is>
      </c>
      <c r="F377" s="124" t="inlineStr">
        <is>
          <t>REYON GÖREVLİSİ</t>
        </is>
      </c>
      <c r="G377" s="124" t="n">
        <v>2</v>
      </c>
      <c r="H377" s="167" t="n">
        <v>0.06</v>
      </c>
      <c r="I377" s="144" t="n">
        <v>46235</v>
      </c>
      <c r="J377" s="174" t="n">
        <v>774</v>
      </c>
      <c r="K377" s="124" t="inlineStr">
        <is>
          <t>TORBALI 5 mağazasında REYON GÖREVLİSİ kadrosu +2 kişi değiştirilirse etki simülasyonu</t>
        </is>
      </c>
      <c r="L377" s="124" t="inlineStr">
        <is>
          <t>Taslak</t>
        </is>
      </c>
      <c r="M377" s="124" t="inlineStr">
        <is>
          <t>Saha Etüdü Bekleniyor</t>
        </is>
      </c>
    </row>
    <row r="378" ht="15" customHeight="1" s="113">
      <c r="A378" s="124" t="inlineStr">
        <is>
          <t>S0377</t>
        </is>
      </c>
      <c r="B378" s="124" t="inlineStr">
        <is>
          <t>M042</t>
        </is>
      </c>
      <c r="C378" s="124" t="inlineStr">
        <is>
          <t>TORBALI 5</t>
        </is>
      </c>
      <c r="D378" s="124" t="inlineStr">
        <is>
          <t>CÜNEYT ÇIKRIKÇI - AYŞE AVCU</t>
        </is>
      </c>
      <c r="E378" s="124" t="inlineStr">
        <is>
          <t>U034</t>
        </is>
      </c>
      <c r="F378" s="124" t="inlineStr">
        <is>
          <t>UNLU MAMÜLLER</t>
        </is>
      </c>
      <c r="G378" s="124" t="n">
        <v>-1</v>
      </c>
      <c r="H378" s="167" t="n">
        <v>-0.02</v>
      </c>
      <c r="I378" s="144" t="n">
        <v>46235</v>
      </c>
      <c r="J378" s="174" t="n">
        <v>-360</v>
      </c>
      <c r="K378" s="124" t="inlineStr">
        <is>
          <t>TORBALI 5 mağazasında UNLU MAMÜLLER kadrosu -1 kişi değiştirilirse etki simülasyonu</t>
        </is>
      </c>
      <c r="L378" s="124" t="inlineStr">
        <is>
          <t>Taslak</t>
        </is>
      </c>
      <c r="M378" s="124" t="inlineStr">
        <is>
          <t>Saha Etüdü Bekleniyor</t>
        </is>
      </c>
    </row>
    <row r="379" ht="15" customHeight="1" s="113">
      <c r="A379" s="124" t="inlineStr">
        <is>
          <t>S0378</t>
        </is>
      </c>
      <c r="B379" s="124" t="inlineStr">
        <is>
          <t>M042</t>
        </is>
      </c>
      <c r="C379" s="124" t="inlineStr">
        <is>
          <t>TORBALI 5</t>
        </is>
      </c>
      <c r="D379" s="124" t="inlineStr">
        <is>
          <t>CÜNEYT ÇIKRIKÇI - AYŞE AVCU</t>
        </is>
      </c>
      <c r="E379" s="124" t="inlineStr">
        <is>
          <t>U042</t>
        </is>
      </c>
      <c r="F379" s="124" t="inlineStr">
        <is>
          <t>ŞARKÜTERİ</t>
        </is>
      </c>
      <c r="G379" s="124" t="n">
        <v>0</v>
      </c>
      <c r="H379" s="167" t="n">
        <v>-0.02</v>
      </c>
      <c r="I379" s="144" t="n">
        <v>46235</v>
      </c>
      <c r="J379" s="174" t="n">
        <v>0</v>
      </c>
      <c r="K379" s="124" t="inlineStr">
        <is>
          <t>TORBALI 5 mağazasında ŞARKÜTERİ kadrosu +0 kişi değiştirilirse etki simülasyonu</t>
        </is>
      </c>
      <c r="L379" s="124" t="inlineStr">
        <is>
          <t>Taslak</t>
        </is>
      </c>
      <c r="M379" s="124" t="inlineStr">
        <is>
          <t>Saha Etüdü Bekleniyor</t>
        </is>
      </c>
    </row>
    <row r="380" ht="15" customHeight="1" s="113">
      <c r="A380" s="124" t="inlineStr">
        <is>
          <t>S0379</t>
        </is>
      </c>
      <c r="B380" s="124" t="inlineStr">
        <is>
          <t>M043</t>
        </is>
      </c>
      <c r="C380" s="124" t="inlineStr">
        <is>
          <t>YAPICIOĞLU</t>
        </is>
      </c>
      <c r="D380" s="124" t="inlineStr">
        <is>
          <t>ERTAN TEKİ</t>
        </is>
      </c>
      <c r="E380" s="124" t="inlineStr">
        <is>
          <t>U002</t>
        </is>
      </c>
      <c r="F380" s="124" t="inlineStr">
        <is>
          <t>BAKLİYAT</t>
        </is>
      </c>
      <c r="G380" s="124" t="n">
        <v>0</v>
      </c>
      <c r="H380" s="167" t="n">
        <v>-0.02</v>
      </c>
      <c r="I380" s="144" t="n">
        <v>46235</v>
      </c>
      <c r="J380" s="174" t="n">
        <v>0</v>
      </c>
      <c r="K380" s="124" t="inlineStr">
        <is>
          <t>YAPICIOĞLU mağazasında BAKLİYAT kadrosu +0 kişi değiştirilirse etki simülasyonu</t>
        </is>
      </c>
      <c r="L380" s="124" t="inlineStr">
        <is>
          <t>Taslak</t>
        </is>
      </c>
      <c r="M380" s="124" t="inlineStr">
        <is>
          <t>Saha Etüdü Bekleniyor</t>
        </is>
      </c>
    </row>
    <row r="381" ht="15" customHeight="1" s="113">
      <c r="A381" s="124" t="inlineStr">
        <is>
          <t>S0380</t>
        </is>
      </c>
      <c r="B381" s="124" t="inlineStr">
        <is>
          <t>M043</t>
        </is>
      </c>
      <c r="C381" s="124" t="inlineStr">
        <is>
          <t>YAPICIOĞLU</t>
        </is>
      </c>
      <c r="D381" s="124" t="inlineStr">
        <is>
          <t>ERTAN TEKİ</t>
        </is>
      </c>
      <c r="E381" s="124" t="inlineStr">
        <is>
          <t>U013</t>
        </is>
      </c>
      <c r="F381" s="124" t="inlineStr">
        <is>
          <t>KASAP</t>
        </is>
      </c>
      <c r="G381" s="124" t="n">
        <v>2</v>
      </c>
      <c r="H381" s="167" t="n">
        <v>0.03</v>
      </c>
      <c r="I381" s="144" t="n">
        <v>46235</v>
      </c>
      <c r="J381" s="174" t="n">
        <v>738</v>
      </c>
      <c r="K381" s="124" t="inlineStr">
        <is>
          <t>YAPICIOĞLU mağazasında KASAP kadrosu +2 kişi değiştirilirse etki simülasyonu</t>
        </is>
      </c>
      <c r="L381" s="124" t="inlineStr">
        <is>
          <t>Taslak</t>
        </is>
      </c>
      <c r="M381" s="124" t="inlineStr">
        <is>
          <t>Saha Etüdü Bekleniyor</t>
        </is>
      </c>
    </row>
    <row r="382" ht="15" customHeight="1" s="113">
      <c r="A382" s="124" t="inlineStr">
        <is>
          <t>S0381</t>
        </is>
      </c>
      <c r="B382" s="124" t="inlineStr">
        <is>
          <t>M043</t>
        </is>
      </c>
      <c r="C382" s="124" t="inlineStr">
        <is>
          <t>YAPICIOĞLU</t>
        </is>
      </c>
      <c r="D382" s="124" t="inlineStr">
        <is>
          <t>ERTAN TEKİ</t>
        </is>
      </c>
      <c r="E382" s="124" t="inlineStr">
        <is>
          <t>U015</t>
        </is>
      </c>
      <c r="F382" s="124" t="inlineStr">
        <is>
          <t>KASİYER</t>
        </is>
      </c>
      <c r="G382" s="124" t="n">
        <v>1</v>
      </c>
      <c r="H382" s="167" t="n">
        <v>-0.02</v>
      </c>
      <c r="I382" s="144" t="n">
        <v>46235</v>
      </c>
      <c r="J382" s="174" t="n">
        <v>360</v>
      </c>
      <c r="K382" s="124" t="inlineStr">
        <is>
          <t>YAPICIOĞLU mağazasında KASİYER kadrosu +1 kişi değiştirilirse etki simülasyonu</t>
        </is>
      </c>
      <c r="L382" s="124" t="inlineStr">
        <is>
          <t>Taslak</t>
        </is>
      </c>
      <c r="M382" s="124" t="inlineStr">
        <is>
          <t>Saha Etüdü Bekleniyor</t>
        </is>
      </c>
    </row>
    <row r="383" ht="15" customHeight="1" s="113">
      <c r="A383" s="124" t="inlineStr">
        <is>
          <t>S0382</t>
        </is>
      </c>
      <c r="B383" s="124" t="inlineStr">
        <is>
          <t>M043</t>
        </is>
      </c>
      <c r="C383" s="124" t="inlineStr">
        <is>
          <t>YAPICIOĞLU</t>
        </is>
      </c>
      <c r="D383" s="124" t="inlineStr">
        <is>
          <t>ERTAN TEKİ</t>
        </is>
      </c>
      <c r="E383" s="124" t="inlineStr">
        <is>
          <t>U017</t>
        </is>
      </c>
      <c r="F383" s="124" t="inlineStr">
        <is>
          <t>MANAV</t>
        </is>
      </c>
      <c r="G383" s="124" t="n">
        <v>1</v>
      </c>
      <c r="H383" s="167" t="n">
        <v>-0.03</v>
      </c>
      <c r="I383" s="144" t="n">
        <v>46235</v>
      </c>
      <c r="J383" s="174" t="n">
        <v>387</v>
      </c>
      <c r="K383" s="124" t="inlineStr">
        <is>
          <t>YAPICIOĞLU mağazasında MANAV kadrosu +1 kişi değiştirilirse etki simülasyonu</t>
        </is>
      </c>
      <c r="L383" s="124" t="inlineStr">
        <is>
          <t>Taslak</t>
        </is>
      </c>
      <c r="M383" s="124" t="inlineStr">
        <is>
          <t>Saha Etüdü Bekleniyor</t>
        </is>
      </c>
    </row>
    <row r="384" ht="15" customHeight="1" s="113">
      <c r="A384" s="124" t="inlineStr">
        <is>
          <t>S0383</t>
        </is>
      </c>
      <c r="B384" s="124" t="inlineStr">
        <is>
          <t>M043</t>
        </is>
      </c>
      <c r="C384" s="124" t="inlineStr">
        <is>
          <t>YAPICIOĞLU</t>
        </is>
      </c>
      <c r="D384" s="124" t="inlineStr">
        <is>
          <t>ERTAN TEKİ</t>
        </is>
      </c>
      <c r="E384" s="124" t="inlineStr">
        <is>
          <t>U023</t>
        </is>
      </c>
      <c r="F384" s="124" t="inlineStr">
        <is>
          <t>ONLİNE TOPLAYICI</t>
        </is>
      </c>
      <c r="G384" s="124" t="n">
        <v>1</v>
      </c>
      <c r="H384" s="167" t="n">
        <v>0.04</v>
      </c>
      <c r="I384" s="144" t="n">
        <v>46235</v>
      </c>
      <c r="J384" s="174" t="n">
        <v>369</v>
      </c>
      <c r="K384" s="124" t="inlineStr">
        <is>
          <t>YAPICIOĞLU mağazasında ONLİNE TOPLAYICI kadrosu +1 kişi değiştirilirse etki simülasyonu</t>
        </is>
      </c>
      <c r="L384" s="124" t="inlineStr">
        <is>
          <t>Taslak</t>
        </is>
      </c>
      <c r="M384" s="124" t="inlineStr">
        <is>
          <t>Saha Etüdü Bekleniyor</t>
        </is>
      </c>
    </row>
    <row r="385" ht="15" customHeight="1" s="113">
      <c r="A385" s="124" t="inlineStr">
        <is>
          <t>S0384</t>
        </is>
      </c>
      <c r="B385" s="124" t="inlineStr">
        <is>
          <t>M043</t>
        </is>
      </c>
      <c r="C385" s="124" t="inlineStr">
        <is>
          <t>YAPICIOĞLU</t>
        </is>
      </c>
      <c r="D385" s="124" t="inlineStr">
        <is>
          <t>ERTAN TEKİ</t>
        </is>
      </c>
      <c r="E385" s="124" t="inlineStr">
        <is>
          <t>U024</t>
        </is>
      </c>
      <c r="F385" s="124" t="inlineStr">
        <is>
          <t>ONLİNE ŞOFÖR</t>
        </is>
      </c>
      <c r="G385" s="124" t="n">
        <v>2</v>
      </c>
      <c r="H385" s="167" t="n">
        <v>0.05</v>
      </c>
      <c r="I385" s="144" t="n">
        <v>46235</v>
      </c>
      <c r="J385" s="174" t="n">
        <v>810</v>
      </c>
      <c r="K385" s="124" t="inlineStr">
        <is>
          <t>YAPICIOĞLU mağazasında ONLİNE ŞOFÖR kadrosu +2 kişi değiştirilirse etki simülasyonu</t>
        </is>
      </c>
      <c r="L385" s="124" t="inlineStr">
        <is>
          <t>Taslak</t>
        </is>
      </c>
      <c r="M385" s="124" t="inlineStr">
        <is>
          <t>Saha Etüdü Bekleniyor</t>
        </is>
      </c>
    </row>
    <row r="386" ht="15" customHeight="1" s="113">
      <c r="A386" s="124" t="inlineStr">
        <is>
          <t>S0385</t>
        </is>
      </c>
      <c r="B386" s="124" t="inlineStr">
        <is>
          <t>M043</t>
        </is>
      </c>
      <c r="C386" s="124" t="inlineStr">
        <is>
          <t>YAPICIOĞLU</t>
        </is>
      </c>
      <c r="D386" s="124" t="inlineStr">
        <is>
          <t>ERTAN TEKİ</t>
        </is>
      </c>
      <c r="E386" s="124" t="inlineStr">
        <is>
          <t>U026</t>
        </is>
      </c>
      <c r="F386" s="124" t="inlineStr">
        <is>
          <t>REYON GÖREVLİSİ</t>
        </is>
      </c>
      <c r="G386" s="124" t="n">
        <v>0</v>
      </c>
      <c r="H386" s="167" t="n">
        <v>0.02</v>
      </c>
      <c r="I386" s="144" t="n">
        <v>46235</v>
      </c>
      <c r="J386" s="174" t="n">
        <v>0</v>
      </c>
      <c r="K386" s="124" t="inlineStr">
        <is>
          <t>YAPICIOĞLU mağazasında REYON GÖREVLİSİ kadrosu +0 kişi değiştirilirse etki simülasyonu</t>
        </is>
      </c>
      <c r="L386" s="124" t="inlineStr">
        <is>
          <t>Taslak</t>
        </is>
      </c>
      <c r="M386" s="124" t="inlineStr">
        <is>
          <t>Saha Etüdü Bekleniyor</t>
        </is>
      </c>
    </row>
    <row r="387" ht="15" customHeight="1" s="113">
      <c r="A387" s="124" t="inlineStr">
        <is>
          <t>S0386</t>
        </is>
      </c>
      <c r="B387" s="124" t="inlineStr">
        <is>
          <t>M043</t>
        </is>
      </c>
      <c r="C387" s="124" t="inlineStr">
        <is>
          <t>YAPICIOĞLU</t>
        </is>
      </c>
      <c r="D387" s="124" t="inlineStr">
        <is>
          <t>ERTAN TEKİ</t>
        </is>
      </c>
      <c r="E387" s="124" t="inlineStr">
        <is>
          <t>U034</t>
        </is>
      </c>
      <c r="F387" s="124" t="inlineStr">
        <is>
          <t>UNLU MAMÜLLER</t>
        </is>
      </c>
      <c r="G387" s="124" t="n">
        <v>2</v>
      </c>
      <c r="H387" s="167" t="n">
        <v>0.02</v>
      </c>
      <c r="I387" s="144" t="n">
        <v>46235</v>
      </c>
      <c r="J387" s="174" t="n">
        <v>828</v>
      </c>
      <c r="K387" s="124" t="inlineStr">
        <is>
          <t>YAPICIOĞLU mağazasında UNLU MAMÜLLER kadrosu +2 kişi değiştirilirse etki simülasyonu</t>
        </is>
      </c>
      <c r="L387" s="124" t="inlineStr">
        <is>
          <t>Taslak</t>
        </is>
      </c>
      <c r="M387" s="124" t="inlineStr">
        <is>
          <t>Saha Etüdü Bekleniyor</t>
        </is>
      </c>
    </row>
    <row r="388" ht="15" customHeight="1" s="113">
      <c r="A388" s="124" t="inlineStr">
        <is>
          <t>S0387</t>
        </is>
      </c>
      <c r="B388" s="124" t="inlineStr">
        <is>
          <t>M043</t>
        </is>
      </c>
      <c r="C388" s="124" t="inlineStr">
        <is>
          <t>YAPICIOĞLU</t>
        </is>
      </c>
      <c r="D388" s="124" t="inlineStr">
        <is>
          <t>ERTAN TEKİ</t>
        </is>
      </c>
      <c r="E388" s="124" t="inlineStr">
        <is>
          <t>U042</t>
        </is>
      </c>
      <c r="F388" s="124" t="inlineStr">
        <is>
          <t>ŞARKÜTERİ</t>
        </is>
      </c>
      <c r="G388" s="124" t="n">
        <v>0</v>
      </c>
      <c r="H388" s="167" t="n">
        <v>0</v>
      </c>
      <c r="I388" s="144" t="n">
        <v>46235</v>
      </c>
      <c r="J388" s="174" t="n">
        <v>0</v>
      </c>
      <c r="K388" s="124" t="inlineStr">
        <is>
          <t>YAPICIOĞLU mağazasında ŞARKÜTERİ kadrosu +0 kişi değiştirilirse etki simülasyonu</t>
        </is>
      </c>
      <c r="L388" s="124" t="inlineStr">
        <is>
          <t>Taslak</t>
        </is>
      </c>
      <c r="M388" s="124" t="inlineStr">
        <is>
          <t>Saha Etüdü Bekleniyor</t>
        </is>
      </c>
    </row>
    <row r="389" ht="15" customHeight="1" s="113">
      <c r="A389" s="124" t="inlineStr">
        <is>
          <t>S0388</t>
        </is>
      </c>
      <c r="B389" s="124" t="inlineStr">
        <is>
          <t>M044</t>
        </is>
      </c>
      <c r="C389" s="124" t="inlineStr">
        <is>
          <t>YEŞİLOVA</t>
        </is>
      </c>
      <c r="D389" s="124" t="inlineStr">
        <is>
          <t>DERYA YARDIMCI</t>
        </is>
      </c>
      <c r="E389" s="124" t="inlineStr">
        <is>
          <t>U002</t>
        </is>
      </c>
      <c r="F389" s="124" t="inlineStr">
        <is>
          <t>BAKLİYAT</t>
        </is>
      </c>
      <c r="G389" s="124" t="n">
        <v>2</v>
      </c>
      <c r="H389" s="167" t="n">
        <v>0.05</v>
      </c>
      <c r="I389" s="144" t="n">
        <v>46235</v>
      </c>
      <c r="J389" s="174" t="n">
        <v>810</v>
      </c>
      <c r="K389" s="124" t="inlineStr">
        <is>
          <t>YEŞİLOVA mağazasında BAKLİYAT kadrosu +2 kişi değiştirilirse etki simülasyonu</t>
        </is>
      </c>
      <c r="L389" s="124" t="inlineStr">
        <is>
          <t>Taslak</t>
        </is>
      </c>
      <c r="M389" s="124" t="inlineStr">
        <is>
          <t>Saha Etüdü Bekleniyor</t>
        </is>
      </c>
    </row>
    <row r="390" ht="15" customHeight="1" s="113">
      <c r="A390" s="124" t="inlineStr">
        <is>
          <t>S0389</t>
        </is>
      </c>
      <c r="B390" s="124" t="inlineStr">
        <is>
          <t>M044</t>
        </is>
      </c>
      <c r="C390" s="124" t="inlineStr">
        <is>
          <t>YEŞİLOVA</t>
        </is>
      </c>
      <c r="D390" s="124" t="inlineStr">
        <is>
          <t>DERYA YARDIMCI</t>
        </is>
      </c>
      <c r="E390" s="124" t="inlineStr">
        <is>
          <t>U013</t>
        </is>
      </c>
      <c r="F390" s="124" t="inlineStr">
        <is>
          <t>KASAP</t>
        </is>
      </c>
      <c r="G390" s="124" t="n">
        <v>0</v>
      </c>
      <c r="H390" s="167" t="n">
        <v>-0.02</v>
      </c>
      <c r="I390" s="144" t="n">
        <v>46235</v>
      </c>
      <c r="J390" s="174" t="n">
        <v>0</v>
      </c>
      <c r="K390" s="124" t="inlineStr">
        <is>
          <t>YEŞİLOVA mağazasında KASAP kadrosu +0 kişi değiştirilirse etki simülasyonu</t>
        </is>
      </c>
      <c r="L390" s="124" t="inlineStr">
        <is>
          <t>Taslak</t>
        </is>
      </c>
      <c r="M390" s="124" t="inlineStr">
        <is>
          <t>Saha Etüdü Bekleniyor</t>
        </is>
      </c>
    </row>
    <row r="391" ht="15" customHeight="1" s="113">
      <c r="A391" s="124" t="inlineStr">
        <is>
          <t>S0390</t>
        </is>
      </c>
      <c r="B391" s="124" t="inlineStr">
        <is>
          <t>M044</t>
        </is>
      </c>
      <c r="C391" s="124" t="inlineStr">
        <is>
          <t>YEŞİLOVA</t>
        </is>
      </c>
      <c r="D391" s="124" t="inlineStr">
        <is>
          <t>DERYA YARDIMCI</t>
        </is>
      </c>
      <c r="E391" s="124" t="inlineStr">
        <is>
          <t>U015</t>
        </is>
      </c>
      <c r="F391" s="124" t="inlineStr">
        <is>
          <t>KASİYER</t>
        </is>
      </c>
      <c r="G391" s="124" t="n">
        <v>0</v>
      </c>
      <c r="H391" s="167" t="n">
        <v>0.04</v>
      </c>
      <c r="I391" s="144" t="n">
        <v>46235</v>
      </c>
      <c r="J391" s="174" t="n">
        <v>0</v>
      </c>
      <c r="K391" s="124" t="inlineStr">
        <is>
          <t>YEŞİLOVA mağazasında KASİYER kadrosu +0 kişi değiştirilirse etki simülasyonu</t>
        </is>
      </c>
      <c r="L391" s="124" t="inlineStr">
        <is>
          <t>Taslak</t>
        </is>
      </c>
      <c r="M391" s="124" t="inlineStr">
        <is>
          <t>Saha Etüdü Bekleniyor</t>
        </is>
      </c>
    </row>
    <row r="392" ht="15" customHeight="1" s="113">
      <c r="A392" s="124" t="inlineStr">
        <is>
          <t>S0391</t>
        </is>
      </c>
      <c r="B392" s="124" t="inlineStr">
        <is>
          <t>M044</t>
        </is>
      </c>
      <c r="C392" s="124" t="inlineStr">
        <is>
          <t>YEŞİLOVA</t>
        </is>
      </c>
      <c r="D392" s="124" t="inlineStr">
        <is>
          <t>DERYA YARDIMCI</t>
        </is>
      </c>
      <c r="E392" s="124" t="inlineStr">
        <is>
          <t>U017</t>
        </is>
      </c>
      <c r="F392" s="124" t="inlineStr">
        <is>
          <t>MANAV</t>
        </is>
      </c>
      <c r="G392" s="124" t="n">
        <v>1</v>
      </c>
      <c r="H392" s="167" t="n">
        <v>-0.01</v>
      </c>
      <c r="I392" s="144" t="n">
        <v>46235</v>
      </c>
      <c r="J392" s="174" t="n">
        <v>360</v>
      </c>
      <c r="K392" s="124" t="inlineStr">
        <is>
          <t>YEŞİLOVA mağazasında MANAV kadrosu +1 kişi değiştirilirse etki simülasyonu</t>
        </is>
      </c>
      <c r="L392" s="124" t="inlineStr">
        <is>
          <t>Taslak</t>
        </is>
      </c>
      <c r="M392" s="124" t="inlineStr">
        <is>
          <t>Saha Etüdü Bekleniyor</t>
        </is>
      </c>
    </row>
    <row r="393" ht="15" customHeight="1" s="113">
      <c r="A393" s="124" t="inlineStr">
        <is>
          <t>S0392</t>
        </is>
      </c>
      <c r="B393" s="124" t="inlineStr">
        <is>
          <t>M044</t>
        </is>
      </c>
      <c r="C393" s="124" t="inlineStr">
        <is>
          <t>YEŞİLOVA</t>
        </is>
      </c>
      <c r="D393" s="124" t="inlineStr">
        <is>
          <t>DERYA YARDIMCI</t>
        </is>
      </c>
      <c r="E393" s="124" t="inlineStr">
        <is>
          <t>U023</t>
        </is>
      </c>
      <c r="F393" s="124" t="inlineStr">
        <is>
          <t>ONLİNE TOPLAYICI</t>
        </is>
      </c>
      <c r="G393" s="124" t="n">
        <v>-1</v>
      </c>
      <c r="H393" s="167" t="n">
        <v>-0.01</v>
      </c>
      <c r="I393" s="144" t="n">
        <v>46235</v>
      </c>
      <c r="J393" s="174" t="n">
        <v>-405</v>
      </c>
      <c r="K393" s="124" t="inlineStr">
        <is>
          <t>YEŞİLOVA mağazasında ONLİNE TOPLAYICI kadrosu -1 kişi değiştirilirse etki simülasyonu</t>
        </is>
      </c>
      <c r="L393" s="124" t="inlineStr">
        <is>
          <t>Taslak</t>
        </is>
      </c>
      <c r="M393" s="124" t="inlineStr">
        <is>
          <t>Saha Etüdü Bekleniyor</t>
        </is>
      </c>
    </row>
    <row r="394" ht="15" customHeight="1" s="113">
      <c r="A394" s="124" t="inlineStr">
        <is>
          <t>S0393</t>
        </is>
      </c>
      <c r="B394" s="124" t="inlineStr">
        <is>
          <t>M044</t>
        </is>
      </c>
      <c r="C394" s="124" t="inlineStr">
        <is>
          <t>YEŞİLOVA</t>
        </is>
      </c>
      <c r="D394" s="124" t="inlineStr">
        <is>
          <t>DERYA YARDIMCI</t>
        </is>
      </c>
      <c r="E394" s="124" t="inlineStr">
        <is>
          <t>U024</t>
        </is>
      </c>
      <c r="F394" s="124" t="inlineStr">
        <is>
          <t>ONLİNE ŞOFÖR</t>
        </is>
      </c>
      <c r="G394" s="124" t="n">
        <v>-1</v>
      </c>
      <c r="H394" s="167" t="n">
        <v>0.06</v>
      </c>
      <c r="I394" s="144" t="n">
        <v>46235</v>
      </c>
      <c r="J394" s="174" t="n">
        <v>-360</v>
      </c>
      <c r="K394" s="124" t="inlineStr">
        <is>
          <t>YEŞİLOVA mağazasında ONLİNE ŞOFÖR kadrosu -1 kişi değiştirilirse etki simülasyonu</t>
        </is>
      </c>
      <c r="L394" s="124" t="inlineStr">
        <is>
          <t>Taslak</t>
        </is>
      </c>
      <c r="M394" s="124" t="inlineStr">
        <is>
          <t>Saha Etüdü Bekleniyor</t>
        </is>
      </c>
    </row>
    <row r="395" ht="15" customHeight="1" s="113">
      <c r="A395" s="124" t="inlineStr">
        <is>
          <t>S0394</t>
        </is>
      </c>
      <c r="B395" s="124" t="inlineStr">
        <is>
          <t>M044</t>
        </is>
      </c>
      <c r="C395" s="124" t="inlineStr">
        <is>
          <t>YEŞİLOVA</t>
        </is>
      </c>
      <c r="D395" s="124" t="inlineStr">
        <is>
          <t>DERYA YARDIMCI</t>
        </is>
      </c>
      <c r="E395" s="124" t="inlineStr">
        <is>
          <t>U026</t>
        </is>
      </c>
      <c r="F395" s="124" t="inlineStr">
        <is>
          <t>REYON GÖREVLİSİ</t>
        </is>
      </c>
      <c r="G395" s="124" t="n">
        <v>0</v>
      </c>
      <c r="H395" s="167" t="n">
        <v>0.02</v>
      </c>
      <c r="I395" s="144" t="n">
        <v>46235</v>
      </c>
      <c r="J395" s="174" t="n">
        <v>0</v>
      </c>
      <c r="K395" s="124" t="inlineStr">
        <is>
          <t>YEŞİLOVA mağazasında REYON GÖREVLİSİ kadrosu +0 kişi değiştirilirse etki simülasyonu</t>
        </is>
      </c>
      <c r="L395" s="124" t="inlineStr">
        <is>
          <t>Taslak</t>
        </is>
      </c>
      <c r="M395" s="124" t="inlineStr">
        <is>
          <t>Saha Etüdü Bekleniyor</t>
        </is>
      </c>
    </row>
    <row r="396" ht="15" customHeight="1" s="113">
      <c r="A396" s="124" t="inlineStr">
        <is>
          <t>S0395</t>
        </is>
      </c>
      <c r="B396" s="124" t="inlineStr">
        <is>
          <t>M044</t>
        </is>
      </c>
      <c r="C396" s="124" t="inlineStr">
        <is>
          <t>YEŞİLOVA</t>
        </is>
      </c>
      <c r="D396" s="124" t="inlineStr">
        <is>
          <t>DERYA YARDIMCI</t>
        </is>
      </c>
      <c r="E396" s="124" t="inlineStr">
        <is>
          <t>U034</t>
        </is>
      </c>
      <c r="F396" s="124" t="inlineStr">
        <is>
          <t>UNLU MAMÜLLER</t>
        </is>
      </c>
      <c r="G396" s="124" t="n">
        <v>2</v>
      </c>
      <c r="H396" s="167" t="n">
        <v>-0.02</v>
      </c>
      <c r="I396" s="144" t="n">
        <v>46235</v>
      </c>
      <c r="J396" s="174" t="n">
        <v>774</v>
      </c>
      <c r="K396" s="124" t="inlineStr">
        <is>
          <t>YEŞİLOVA mağazasında UNLU MAMÜLLER kadrosu +2 kişi değiştirilirse etki simülasyonu</t>
        </is>
      </c>
      <c r="L396" s="124" t="inlineStr">
        <is>
          <t>Taslak</t>
        </is>
      </c>
      <c r="M396" s="124" t="inlineStr">
        <is>
          <t>Saha Etüdü Bekleniyor</t>
        </is>
      </c>
    </row>
    <row r="397" ht="15" customHeight="1" s="113">
      <c r="A397" s="124" t="inlineStr">
        <is>
          <t>S0396</t>
        </is>
      </c>
      <c r="B397" s="124" t="inlineStr">
        <is>
          <t>M044</t>
        </is>
      </c>
      <c r="C397" s="124" t="inlineStr">
        <is>
          <t>YEŞİLOVA</t>
        </is>
      </c>
      <c r="D397" s="124" t="inlineStr">
        <is>
          <t>DERYA YARDIMCI</t>
        </is>
      </c>
      <c r="E397" s="124" t="inlineStr">
        <is>
          <t>U042</t>
        </is>
      </c>
      <c r="F397" s="124" t="inlineStr">
        <is>
          <t>ŞARKÜTERİ</t>
        </is>
      </c>
      <c r="G397" s="124" t="n">
        <v>1</v>
      </c>
      <c r="H397" s="167" t="n">
        <v>-0.02</v>
      </c>
      <c r="I397" s="144" t="n">
        <v>46235</v>
      </c>
      <c r="J397" s="174" t="n">
        <v>360</v>
      </c>
      <c r="K397" s="124" t="inlineStr">
        <is>
          <t>YEŞİLOVA mağazasında ŞARKÜTERİ kadrosu +1 kişi değiştirilirse etki simülasyonu</t>
        </is>
      </c>
      <c r="L397" s="124" t="inlineStr">
        <is>
          <t>Taslak</t>
        </is>
      </c>
      <c r="M397" s="124" t="inlineStr">
        <is>
          <t>Saha Etüdü Bekleniyor</t>
        </is>
      </c>
    </row>
    <row r="398" ht="15" customHeight="1" s="113">
      <c r="A398" s="124" t="inlineStr">
        <is>
          <t>S0397</t>
        </is>
      </c>
      <c r="B398" s="124" t="inlineStr">
        <is>
          <t>M045</t>
        </is>
      </c>
      <c r="C398" s="124" t="inlineStr">
        <is>
          <t>Z1  ET DEPO</t>
        </is>
      </c>
      <c r="D398" s="124" t="inlineStr">
        <is>
          <t>FARUK MALKOÇ</t>
        </is>
      </c>
      <c r="E398" s="124" t="inlineStr">
        <is>
          <t>U002</t>
        </is>
      </c>
      <c r="F398" s="124" t="inlineStr">
        <is>
          <t>BAKLİYAT</t>
        </is>
      </c>
      <c r="G398" s="124" t="n">
        <v>-1</v>
      </c>
      <c r="H398" s="167" t="n">
        <v>-0.02</v>
      </c>
      <c r="I398" s="144" t="n">
        <v>46235</v>
      </c>
      <c r="J398" s="174" t="n">
        <v>-387</v>
      </c>
      <c r="K398" s="124" t="inlineStr">
        <is>
          <t>Z1  ET DEPO mağazasında BAKLİYAT kadrosu -1 kişi değiştirilirse etki simülasyonu</t>
        </is>
      </c>
      <c r="L398" s="124" t="inlineStr">
        <is>
          <t>Taslak</t>
        </is>
      </c>
      <c r="M398" s="124" t="inlineStr">
        <is>
          <t>Saha Etüdü Bekleniyor</t>
        </is>
      </c>
    </row>
    <row r="399" ht="15" customHeight="1" s="113">
      <c r="A399" s="124" t="inlineStr">
        <is>
          <t>S0398</t>
        </is>
      </c>
      <c r="B399" s="124" t="inlineStr">
        <is>
          <t>M045</t>
        </is>
      </c>
      <c r="C399" s="124" t="inlineStr">
        <is>
          <t>Z1  ET DEPO</t>
        </is>
      </c>
      <c r="D399" s="124" t="inlineStr">
        <is>
          <t>FARUK MALKOÇ</t>
        </is>
      </c>
      <c r="E399" s="124" t="inlineStr">
        <is>
          <t>U013</t>
        </is>
      </c>
      <c r="F399" s="124" t="inlineStr">
        <is>
          <t>KASAP</t>
        </is>
      </c>
      <c r="G399" s="124" t="n">
        <v>1</v>
      </c>
      <c r="H399" s="167" t="n">
        <v>0.05</v>
      </c>
      <c r="I399" s="144" t="n">
        <v>46235</v>
      </c>
      <c r="J399" s="174" t="n">
        <v>360</v>
      </c>
      <c r="K399" s="124" t="inlineStr">
        <is>
          <t>Z1  ET DEPO mağazasında KASAP kadrosu +1 kişi değiştirilirse etki simülasyonu</t>
        </is>
      </c>
      <c r="L399" s="124" t="inlineStr">
        <is>
          <t>Taslak</t>
        </is>
      </c>
      <c r="M399" s="124" t="inlineStr">
        <is>
          <t>Saha Etüdü Bekleniyor</t>
        </is>
      </c>
    </row>
    <row r="400" ht="15" customHeight="1" s="113">
      <c r="A400" s="124" t="inlineStr">
        <is>
          <t>S0399</t>
        </is>
      </c>
      <c r="B400" s="124" t="inlineStr">
        <is>
          <t>M045</t>
        </is>
      </c>
      <c r="C400" s="124" t="inlineStr">
        <is>
          <t>Z1  ET DEPO</t>
        </is>
      </c>
      <c r="D400" s="124" t="inlineStr">
        <is>
          <t>FARUK MALKOÇ</t>
        </is>
      </c>
      <c r="E400" s="124" t="inlineStr">
        <is>
          <t>U015</t>
        </is>
      </c>
      <c r="F400" s="124" t="inlineStr">
        <is>
          <t>KASİYER</t>
        </is>
      </c>
      <c r="G400" s="124" t="n">
        <v>1</v>
      </c>
      <c r="H400" s="167" t="n">
        <v>0.04</v>
      </c>
      <c r="I400" s="144" t="n">
        <v>46235</v>
      </c>
      <c r="J400" s="174" t="n">
        <v>369</v>
      </c>
      <c r="K400" s="124" t="inlineStr">
        <is>
          <t>Z1  ET DEPO mağazasında KASİYER kadrosu +1 kişi değiştirilirse etki simülasyonu</t>
        </is>
      </c>
      <c r="L400" s="124" t="inlineStr">
        <is>
          <t>Taslak</t>
        </is>
      </c>
      <c r="M400" s="124" t="inlineStr">
        <is>
          <t>Saha Etüdü Bekleniyor</t>
        </is>
      </c>
    </row>
    <row r="401" ht="15" customHeight="1" s="113">
      <c r="A401" s="124" t="inlineStr">
        <is>
          <t>S0400</t>
        </is>
      </c>
      <c r="B401" s="124" t="inlineStr">
        <is>
          <t>M045</t>
        </is>
      </c>
      <c r="C401" s="124" t="inlineStr">
        <is>
          <t>Z1  ET DEPO</t>
        </is>
      </c>
      <c r="D401" s="124" t="inlineStr">
        <is>
          <t>FARUK MALKOÇ</t>
        </is>
      </c>
      <c r="E401" s="124" t="inlineStr">
        <is>
          <t>U017</t>
        </is>
      </c>
      <c r="F401" s="124" t="inlineStr">
        <is>
          <t>MANAV</t>
        </is>
      </c>
      <c r="G401" s="124" t="n">
        <v>1</v>
      </c>
      <c r="H401" s="167" t="n">
        <v>0.04</v>
      </c>
      <c r="I401" s="144" t="n">
        <v>46235</v>
      </c>
      <c r="J401" s="174" t="n">
        <v>405</v>
      </c>
      <c r="K401" s="124" t="inlineStr">
        <is>
          <t>Z1  ET DEPO mağazasında MANAV kadrosu +1 kişi değiştirilirse etki simülasyonu</t>
        </is>
      </c>
      <c r="L401" s="124" t="inlineStr">
        <is>
          <t>Taslak</t>
        </is>
      </c>
      <c r="M401" s="124" t="inlineStr">
        <is>
          <t>Saha Etüdü Bekleniyor</t>
        </is>
      </c>
    </row>
    <row r="402" ht="15" customHeight="1" s="113">
      <c r="A402" s="124" t="inlineStr">
        <is>
          <t>S0401</t>
        </is>
      </c>
      <c r="B402" s="124" t="inlineStr">
        <is>
          <t>M045</t>
        </is>
      </c>
      <c r="C402" s="124" t="inlineStr">
        <is>
          <t>Z1  ET DEPO</t>
        </is>
      </c>
      <c r="D402" s="124" t="inlineStr">
        <is>
          <t>FARUK MALKOÇ</t>
        </is>
      </c>
      <c r="E402" s="124" t="inlineStr">
        <is>
          <t>U023</t>
        </is>
      </c>
      <c r="F402" s="124" t="inlineStr">
        <is>
          <t>ONLİNE TOPLAYICI</t>
        </is>
      </c>
      <c r="G402" s="124" t="n">
        <v>-1</v>
      </c>
      <c r="H402" s="167" t="n">
        <v>0.03</v>
      </c>
      <c r="I402" s="144" t="n">
        <v>46235</v>
      </c>
      <c r="J402" s="174" t="n">
        <v>-387</v>
      </c>
      <c r="K402" s="124" t="inlineStr">
        <is>
          <t>Z1  ET DEPO mağazasında ONLİNE TOPLAYICI kadrosu -1 kişi değiştirilirse etki simülasyonu</t>
        </is>
      </c>
      <c r="L402" s="124" t="inlineStr">
        <is>
          <t>Taslak</t>
        </is>
      </c>
      <c r="M402" s="124" t="inlineStr">
        <is>
          <t>Saha Etüdü Bekleniyor</t>
        </is>
      </c>
    </row>
    <row r="403" ht="15" customHeight="1" s="113">
      <c r="A403" s="124" t="inlineStr">
        <is>
          <t>S0402</t>
        </is>
      </c>
      <c r="B403" s="124" t="inlineStr">
        <is>
          <t>M045</t>
        </is>
      </c>
      <c r="C403" s="124" t="inlineStr">
        <is>
          <t>Z1  ET DEPO</t>
        </is>
      </c>
      <c r="D403" s="124" t="inlineStr">
        <is>
          <t>FARUK MALKOÇ</t>
        </is>
      </c>
      <c r="E403" s="124" t="inlineStr">
        <is>
          <t>U024</t>
        </is>
      </c>
      <c r="F403" s="124" t="inlineStr">
        <is>
          <t>ONLİNE ŞOFÖR</t>
        </is>
      </c>
      <c r="G403" s="124" t="n">
        <v>2</v>
      </c>
      <c r="H403" s="167" t="n">
        <v>0</v>
      </c>
      <c r="I403" s="144" t="n">
        <v>46235</v>
      </c>
      <c r="J403" s="174" t="n">
        <v>720</v>
      </c>
      <c r="K403" s="124" t="inlineStr">
        <is>
          <t>Z1  ET DEPO mağazasında ONLİNE ŞOFÖR kadrosu +2 kişi değiştirilirse etki simülasyonu</t>
        </is>
      </c>
      <c r="L403" s="124" t="inlineStr">
        <is>
          <t>Taslak</t>
        </is>
      </c>
      <c r="M403" s="124" t="inlineStr">
        <is>
          <t>Saha Etüdü Bekleniyor</t>
        </is>
      </c>
    </row>
    <row r="404" ht="15" customHeight="1" s="113">
      <c r="A404" s="124" t="inlineStr">
        <is>
          <t>S0403</t>
        </is>
      </c>
      <c r="B404" s="124" t="inlineStr">
        <is>
          <t>M045</t>
        </is>
      </c>
      <c r="C404" s="124" t="inlineStr">
        <is>
          <t>Z1  ET DEPO</t>
        </is>
      </c>
      <c r="D404" s="124" t="inlineStr">
        <is>
          <t>FARUK MALKOÇ</t>
        </is>
      </c>
      <c r="E404" s="124" t="inlineStr">
        <is>
          <t>U026</t>
        </is>
      </c>
      <c r="F404" s="124" t="inlineStr">
        <is>
          <t>REYON GÖREVLİSİ</t>
        </is>
      </c>
      <c r="G404" s="124" t="n">
        <v>0</v>
      </c>
      <c r="H404" s="167" t="n">
        <v>0.01</v>
      </c>
      <c r="I404" s="144" t="n">
        <v>46235</v>
      </c>
      <c r="J404" s="174" t="n">
        <v>0</v>
      </c>
      <c r="K404" s="124" t="inlineStr">
        <is>
          <t>Z1  ET DEPO mağazasında REYON GÖREVLİSİ kadrosu +0 kişi değiştirilirse etki simülasyonu</t>
        </is>
      </c>
      <c r="L404" s="124" t="inlineStr">
        <is>
          <t>Taslak</t>
        </is>
      </c>
      <c r="M404" s="124" t="inlineStr">
        <is>
          <t>Saha Etüdü Bekleniyor</t>
        </is>
      </c>
    </row>
    <row r="405" ht="15" customHeight="1" s="113">
      <c r="A405" s="124" t="inlineStr">
        <is>
          <t>S0404</t>
        </is>
      </c>
      <c r="B405" s="124" t="inlineStr">
        <is>
          <t>M045</t>
        </is>
      </c>
      <c r="C405" s="124" t="inlineStr">
        <is>
          <t>Z1  ET DEPO</t>
        </is>
      </c>
      <c r="D405" s="124" t="inlineStr">
        <is>
          <t>FARUK MALKOÇ</t>
        </is>
      </c>
      <c r="E405" s="124" t="inlineStr">
        <is>
          <t>U034</t>
        </is>
      </c>
      <c r="F405" s="124" t="inlineStr">
        <is>
          <t>UNLU MAMÜLLER</t>
        </is>
      </c>
      <c r="G405" s="124" t="n">
        <v>0</v>
      </c>
      <c r="H405" s="167" t="n">
        <v>0.05</v>
      </c>
      <c r="I405" s="144" t="n">
        <v>46235</v>
      </c>
      <c r="J405" s="174" t="n">
        <v>0</v>
      </c>
      <c r="K405" s="124" t="inlineStr">
        <is>
          <t>Z1  ET DEPO mağazasında UNLU MAMÜLLER kadrosu +0 kişi değiştirilirse etki simülasyonu</t>
        </is>
      </c>
      <c r="L405" s="124" t="inlineStr">
        <is>
          <t>Taslak</t>
        </is>
      </c>
      <c r="M405" s="124" t="inlineStr">
        <is>
          <t>Saha Etüdü Bekleniyor</t>
        </is>
      </c>
    </row>
    <row r="406" ht="15" customHeight="1" s="113">
      <c r="A406" s="124" t="inlineStr">
        <is>
          <t>S0405</t>
        </is>
      </c>
      <c r="B406" s="124" t="inlineStr">
        <is>
          <t>M045</t>
        </is>
      </c>
      <c r="C406" s="124" t="inlineStr">
        <is>
          <t>Z1  ET DEPO</t>
        </is>
      </c>
      <c r="D406" s="124" t="inlineStr">
        <is>
          <t>FARUK MALKOÇ</t>
        </is>
      </c>
      <c r="E406" s="124" t="inlineStr">
        <is>
          <t>U042</t>
        </is>
      </c>
      <c r="F406" s="124" t="inlineStr">
        <is>
          <t>ŞARKÜTERİ</t>
        </is>
      </c>
      <c r="G406" s="124" t="n">
        <v>2</v>
      </c>
      <c r="H406" s="167" t="n">
        <v>0.05</v>
      </c>
      <c r="I406" s="144" t="n">
        <v>46235</v>
      </c>
      <c r="J406" s="174" t="n">
        <v>828</v>
      </c>
      <c r="K406" s="124" t="inlineStr">
        <is>
          <t>Z1  ET DEPO mağazasında ŞARKÜTERİ kadrosu +2 kişi değiştirilirse etki simülasyonu</t>
        </is>
      </c>
      <c r="L406" s="124" t="inlineStr">
        <is>
          <t>Taslak</t>
        </is>
      </c>
      <c r="M406" s="124" t="inlineStr">
        <is>
          <t>Saha Etüdü Bekleniyor</t>
        </is>
      </c>
    </row>
    <row r="407" ht="15" customHeight="1" s="113">
      <c r="A407" s="124" t="inlineStr">
        <is>
          <t>S0406</t>
        </is>
      </c>
      <c r="B407" s="124" t="inlineStr">
        <is>
          <t>M046</t>
        </is>
      </c>
      <c r="C407" s="124" t="inlineStr">
        <is>
          <t>ÇAMDİBİ</t>
        </is>
      </c>
      <c r="D407" s="124" t="inlineStr">
        <is>
          <t>DERYA YARDIMCI</t>
        </is>
      </c>
      <c r="E407" s="124" t="inlineStr">
        <is>
          <t>U002</t>
        </is>
      </c>
      <c r="F407" s="124" t="inlineStr">
        <is>
          <t>BAKLİYAT</t>
        </is>
      </c>
      <c r="G407" s="124" t="n">
        <v>0</v>
      </c>
      <c r="H407" s="167" t="n">
        <v>-0.01</v>
      </c>
      <c r="I407" s="144" t="n">
        <v>46235</v>
      </c>
      <c r="J407" s="174" t="n">
        <v>0</v>
      </c>
      <c r="K407" s="124" t="inlineStr">
        <is>
          <t>ÇAMDİBİ mağazasında BAKLİYAT kadrosu +0 kişi değiştirilirse etki simülasyonu</t>
        </is>
      </c>
      <c r="L407" s="124" t="inlineStr">
        <is>
          <t>Taslak</t>
        </is>
      </c>
      <c r="M407" s="124" t="inlineStr">
        <is>
          <t>Saha Etüdü Bekleniyor</t>
        </is>
      </c>
    </row>
    <row r="408" ht="15" customHeight="1" s="113">
      <c r="A408" s="124" t="inlineStr">
        <is>
          <t>S0407</t>
        </is>
      </c>
      <c r="B408" s="124" t="inlineStr">
        <is>
          <t>M046</t>
        </is>
      </c>
      <c r="C408" s="124" t="inlineStr">
        <is>
          <t>ÇAMDİBİ</t>
        </is>
      </c>
      <c r="D408" s="124" t="inlineStr">
        <is>
          <t>DERYA YARDIMCI</t>
        </is>
      </c>
      <c r="E408" s="124" t="inlineStr">
        <is>
          <t>U013</t>
        </is>
      </c>
      <c r="F408" s="124" t="inlineStr">
        <is>
          <t>KASAP</t>
        </is>
      </c>
      <c r="G408" s="124" t="n">
        <v>1</v>
      </c>
      <c r="H408" s="167" t="n">
        <v>0.07000000000000001</v>
      </c>
      <c r="I408" s="144" t="n">
        <v>46235</v>
      </c>
      <c r="J408" s="174" t="n">
        <v>387</v>
      </c>
      <c r="K408" s="124" t="inlineStr">
        <is>
          <t>ÇAMDİBİ mağazasında KASAP kadrosu +1 kişi değiştirilirse etki simülasyonu</t>
        </is>
      </c>
      <c r="L408" s="124" t="inlineStr">
        <is>
          <t>Taslak</t>
        </is>
      </c>
      <c r="M408" s="124" t="inlineStr">
        <is>
          <t>Saha Etüdü Bekleniyor</t>
        </is>
      </c>
    </row>
    <row r="409" ht="15" customHeight="1" s="113">
      <c r="A409" s="124" t="inlineStr">
        <is>
          <t>S0408</t>
        </is>
      </c>
      <c r="B409" s="124" t="inlineStr">
        <is>
          <t>M046</t>
        </is>
      </c>
      <c r="C409" s="124" t="inlineStr">
        <is>
          <t>ÇAMDİBİ</t>
        </is>
      </c>
      <c r="D409" s="124" t="inlineStr">
        <is>
          <t>DERYA YARDIMCI</t>
        </is>
      </c>
      <c r="E409" s="124" t="inlineStr">
        <is>
          <t>U015</t>
        </is>
      </c>
      <c r="F409" s="124" t="inlineStr">
        <is>
          <t>KASİYER</t>
        </is>
      </c>
      <c r="G409" s="124" t="n">
        <v>1</v>
      </c>
      <c r="H409" s="167" t="n">
        <v>0.02</v>
      </c>
      <c r="I409" s="144" t="n">
        <v>46235</v>
      </c>
      <c r="J409" s="174" t="n">
        <v>387</v>
      </c>
      <c r="K409" s="124" t="inlineStr">
        <is>
          <t>ÇAMDİBİ mağazasında KASİYER kadrosu +1 kişi değiştirilirse etki simülasyonu</t>
        </is>
      </c>
      <c r="L409" s="124" t="inlineStr">
        <is>
          <t>Taslak</t>
        </is>
      </c>
      <c r="M409" s="124" t="inlineStr">
        <is>
          <t>Saha Etüdü Bekleniyor</t>
        </is>
      </c>
    </row>
    <row r="410" ht="15" customHeight="1" s="113">
      <c r="A410" s="124" t="inlineStr">
        <is>
          <t>S0409</t>
        </is>
      </c>
      <c r="B410" s="124" t="inlineStr">
        <is>
          <t>M046</t>
        </is>
      </c>
      <c r="C410" s="124" t="inlineStr">
        <is>
          <t>ÇAMDİBİ</t>
        </is>
      </c>
      <c r="D410" s="124" t="inlineStr">
        <is>
          <t>DERYA YARDIMCI</t>
        </is>
      </c>
      <c r="E410" s="124" t="inlineStr">
        <is>
          <t>U017</t>
        </is>
      </c>
      <c r="F410" s="124" t="inlineStr">
        <is>
          <t>MANAV</t>
        </is>
      </c>
      <c r="G410" s="124" t="n">
        <v>1</v>
      </c>
      <c r="H410" s="167" t="n">
        <v>0.02</v>
      </c>
      <c r="I410" s="144" t="n">
        <v>46235</v>
      </c>
      <c r="J410" s="174" t="n">
        <v>360</v>
      </c>
      <c r="K410" s="124" t="inlineStr">
        <is>
          <t>ÇAMDİBİ mağazasında MANAV kadrosu +1 kişi değiştirilirse etki simülasyonu</t>
        </is>
      </c>
      <c r="L410" s="124" t="inlineStr">
        <is>
          <t>Taslak</t>
        </is>
      </c>
      <c r="M410" s="124" t="inlineStr">
        <is>
          <t>Saha Etüdü Bekleniyor</t>
        </is>
      </c>
    </row>
    <row r="411" ht="15" customHeight="1" s="113">
      <c r="A411" s="124" t="inlineStr">
        <is>
          <t>S0410</t>
        </is>
      </c>
      <c r="B411" s="124" t="inlineStr">
        <is>
          <t>M046</t>
        </is>
      </c>
      <c r="C411" s="124" t="inlineStr">
        <is>
          <t>ÇAMDİBİ</t>
        </is>
      </c>
      <c r="D411" s="124" t="inlineStr">
        <is>
          <t>DERYA YARDIMCI</t>
        </is>
      </c>
      <c r="E411" s="124" t="inlineStr">
        <is>
          <t>U023</t>
        </is>
      </c>
      <c r="F411" s="124" t="inlineStr">
        <is>
          <t>ONLİNE TOPLAYICI</t>
        </is>
      </c>
      <c r="G411" s="124" t="n">
        <v>-1</v>
      </c>
      <c r="H411" s="167" t="n">
        <v>0.05</v>
      </c>
      <c r="I411" s="144" t="n">
        <v>46235</v>
      </c>
      <c r="J411" s="174" t="n">
        <v>-414</v>
      </c>
      <c r="K411" s="124" t="inlineStr">
        <is>
          <t>ÇAMDİBİ mağazasında ONLİNE TOPLAYICI kadrosu -1 kişi değiştirilirse etki simülasyonu</t>
        </is>
      </c>
      <c r="L411" s="124" t="inlineStr">
        <is>
          <t>Taslak</t>
        </is>
      </c>
      <c r="M411" s="124" t="inlineStr">
        <is>
          <t>Saha Etüdü Bekleniyor</t>
        </is>
      </c>
    </row>
    <row r="412" ht="15" customHeight="1" s="113">
      <c r="A412" s="124" t="inlineStr">
        <is>
          <t>S0411</t>
        </is>
      </c>
      <c r="B412" s="124" t="inlineStr">
        <is>
          <t>M046</t>
        </is>
      </c>
      <c r="C412" s="124" t="inlineStr">
        <is>
          <t>ÇAMDİBİ</t>
        </is>
      </c>
      <c r="D412" s="124" t="inlineStr">
        <is>
          <t>DERYA YARDIMCI</t>
        </is>
      </c>
      <c r="E412" s="124" t="inlineStr">
        <is>
          <t>U024</t>
        </is>
      </c>
      <c r="F412" s="124" t="inlineStr">
        <is>
          <t>ONLİNE ŞOFÖR</t>
        </is>
      </c>
      <c r="G412" s="124" t="n">
        <v>1</v>
      </c>
      <c r="H412" s="167" t="n">
        <v>-0.02</v>
      </c>
      <c r="I412" s="144" t="n">
        <v>46235</v>
      </c>
      <c r="J412" s="174" t="n">
        <v>360</v>
      </c>
      <c r="K412" s="124" t="inlineStr">
        <is>
          <t>ÇAMDİBİ mağazasında ONLİNE ŞOFÖR kadrosu +1 kişi değiştirilirse etki simülasyonu</t>
        </is>
      </c>
      <c r="L412" s="124" t="inlineStr">
        <is>
          <t>Taslak</t>
        </is>
      </c>
      <c r="M412" s="124" t="inlineStr">
        <is>
          <t>Saha Etüdü Bekleniyor</t>
        </is>
      </c>
    </row>
    <row r="413" ht="15" customHeight="1" s="113">
      <c r="A413" s="124" t="inlineStr">
        <is>
          <t>S0412</t>
        </is>
      </c>
      <c r="B413" s="124" t="inlineStr">
        <is>
          <t>M046</t>
        </is>
      </c>
      <c r="C413" s="124" t="inlineStr">
        <is>
          <t>ÇAMDİBİ</t>
        </is>
      </c>
      <c r="D413" s="124" t="inlineStr">
        <is>
          <t>DERYA YARDIMCI</t>
        </is>
      </c>
      <c r="E413" s="124" t="inlineStr">
        <is>
          <t>U026</t>
        </is>
      </c>
      <c r="F413" s="124" t="inlineStr">
        <is>
          <t>REYON GÖREVLİSİ</t>
        </is>
      </c>
      <c r="G413" s="124" t="n">
        <v>0</v>
      </c>
      <c r="H413" s="167" t="n">
        <v>0</v>
      </c>
      <c r="I413" s="144" t="n">
        <v>46235</v>
      </c>
      <c r="J413" s="174" t="n">
        <v>0</v>
      </c>
      <c r="K413" s="124" t="inlineStr">
        <is>
          <t>ÇAMDİBİ mağazasında REYON GÖREVLİSİ kadrosu +0 kişi değiştirilirse etki simülasyonu</t>
        </is>
      </c>
      <c r="L413" s="124" t="inlineStr">
        <is>
          <t>Taslak</t>
        </is>
      </c>
      <c r="M413" s="124" t="inlineStr">
        <is>
          <t>Saha Etüdü Bekleniyor</t>
        </is>
      </c>
    </row>
    <row r="414" ht="15" customHeight="1" s="113">
      <c r="A414" s="124" t="inlineStr">
        <is>
          <t>S0413</t>
        </is>
      </c>
      <c r="B414" s="124" t="inlineStr">
        <is>
          <t>M046</t>
        </is>
      </c>
      <c r="C414" s="124" t="inlineStr">
        <is>
          <t>ÇAMDİBİ</t>
        </is>
      </c>
      <c r="D414" s="124" t="inlineStr">
        <is>
          <t>DERYA YARDIMCI</t>
        </is>
      </c>
      <c r="E414" s="124" t="inlineStr">
        <is>
          <t>U034</t>
        </is>
      </c>
      <c r="F414" s="124" t="inlineStr">
        <is>
          <t>UNLU MAMÜLLER</t>
        </is>
      </c>
      <c r="G414" s="124" t="n">
        <v>-1</v>
      </c>
      <c r="H414" s="167" t="n">
        <v>0.04</v>
      </c>
      <c r="I414" s="144" t="n">
        <v>46235</v>
      </c>
      <c r="J414" s="174" t="n">
        <v>-387</v>
      </c>
      <c r="K414" s="124" t="inlineStr">
        <is>
          <t>ÇAMDİBİ mağazasında UNLU MAMÜLLER kadrosu -1 kişi değiştirilirse etki simülasyonu</t>
        </is>
      </c>
      <c r="L414" s="124" t="inlineStr">
        <is>
          <t>Taslak</t>
        </is>
      </c>
      <c r="M414" s="124" t="inlineStr">
        <is>
          <t>Saha Etüdü Bekleniyor</t>
        </is>
      </c>
    </row>
    <row r="415" ht="15" customHeight="1" s="113">
      <c r="A415" s="124" t="inlineStr">
        <is>
          <t>S0414</t>
        </is>
      </c>
      <c r="B415" s="124" t="inlineStr">
        <is>
          <t>M046</t>
        </is>
      </c>
      <c r="C415" s="124" t="inlineStr">
        <is>
          <t>ÇAMDİBİ</t>
        </is>
      </c>
      <c r="D415" s="124" t="inlineStr">
        <is>
          <t>DERYA YARDIMCI</t>
        </is>
      </c>
      <c r="E415" s="124" t="inlineStr">
        <is>
          <t>U042</t>
        </is>
      </c>
      <c r="F415" s="124" t="inlineStr">
        <is>
          <t>ŞARKÜTERİ</t>
        </is>
      </c>
      <c r="G415" s="124" t="n">
        <v>2</v>
      </c>
      <c r="H415" s="167" t="n">
        <v>0.05</v>
      </c>
      <c r="I415" s="144" t="n">
        <v>46235</v>
      </c>
      <c r="J415" s="174" t="n">
        <v>720</v>
      </c>
      <c r="K415" s="124" t="inlineStr">
        <is>
          <t>ÇAMDİBİ mağazasında ŞARKÜTERİ kadrosu +2 kişi değiştirilirse etki simülasyonu</t>
        </is>
      </c>
      <c r="L415" s="124" t="inlineStr">
        <is>
          <t>Taslak</t>
        </is>
      </c>
      <c r="M415" s="124" t="inlineStr">
        <is>
          <t>Saha Etüdü Bekleniyor</t>
        </is>
      </c>
    </row>
    <row r="416" ht="15" customHeight="1" s="113">
      <c r="A416" s="124" t="inlineStr">
        <is>
          <t>S0415</t>
        </is>
      </c>
      <c r="B416" s="124" t="inlineStr">
        <is>
          <t>M047</t>
        </is>
      </c>
      <c r="C416" s="124" t="inlineStr">
        <is>
          <t>ÇİFTLİK</t>
        </is>
      </c>
      <c r="D416" s="124" t="inlineStr">
        <is>
          <t>CEBRAİL ÇİÇEK</t>
        </is>
      </c>
      <c r="E416" s="124" t="inlineStr">
        <is>
          <t>U002</t>
        </is>
      </c>
      <c r="F416" s="124" t="inlineStr">
        <is>
          <t>BAKLİYAT</t>
        </is>
      </c>
      <c r="G416" s="124" t="n">
        <v>1</v>
      </c>
      <c r="H416" s="167" t="n">
        <v>0.04</v>
      </c>
      <c r="I416" s="144" t="n">
        <v>46235</v>
      </c>
      <c r="J416" s="174" t="n">
        <v>369</v>
      </c>
      <c r="K416" s="124" t="inlineStr">
        <is>
          <t>ÇİFTLİK mağazasında BAKLİYAT kadrosu +1 kişi değiştirilirse etki simülasyonu</t>
        </is>
      </c>
      <c r="L416" s="124" t="inlineStr">
        <is>
          <t>Taslak</t>
        </is>
      </c>
      <c r="M416" s="124" t="inlineStr">
        <is>
          <t>Saha Etüdü Bekleniyor</t>
        </is>
      </c>
    </row>
    <row r="417" ht="15" customHeight="1" s="113">
      <c r="A417" s="124" t="inlineStr">
        <is>
          <t>S0416</t>
        </is>
      </c>
      <c r="B417" s="124" t="inlineStr">
        <is>
          <t>M047</t>
        </is>
      </c>
      <c r="C417" s="124" t="inlineStr">
        <is>
          <t>ÇİFTLİK</t>
        </is>
      </c>
      <c r="D417" s="124" t="inlineStr">
        <is>
          <t>CEBRAİL ÇİÇEK</t>
        </is>
      </c>
      <c r="E417" s="124" t="inlineStr">
        <is>
          <t>U013</t>
        </is>
      </c>
      <c r="F417" s="124" t="inlineStr">
        <is>
          <t>KASAP</t>
        </is>
      </c>
      <c r="G417" s="124" t="n">
        <v>0</v>
      </c>
      <c r="H417" s="167" t="n">
        <v>0.06</v>
      </c>
      <c r="I417" s="144" t="n">
        <v>46235</v>
      </c>
      <c r="J417" s="174" t="n">
        <v>0</v>
      </c>
      <c r="K417" s="124" t="inlineStr">
        <is>
          <t>ÇİFTLİK mağazasında KASAP kadrosu +0 kişi değiştirilirse etki simülasyonu</t>
        </is>
      </c>
      <c r="L417" s="124" t="inlineStr">
        <is>
          <t>Taslak</t>
        </is>
      </c>
      <c r="M417" s="124" t="inlineStr">
        <is>
          <t>Saha Etüdü Bekleniyor</t>
        </is>
      </c>
    </row>
    <row r="418" ht="15" customHeight="1" s="113">
      <c r="A418" s="124" t="inlineStr">
        <is>
          <t>S0417</t>
        </is>
      </c>
      <c r="B418" s="124" t="inlineStr">
        <is>
          <t>M047</t>
        </is>
      </c>
      <c r="C418" s="124" t="inlineStr">
        <is>
          <t>ÇİFTLİK</t>
        </is>
      </c>
      <c r="D418" s="124" t="inlineStr">
        <is>
          <t>CEBRAİL ÇİÇEK</t>
        </is>
      </c>
      <c r="E418" s="124" t="inlineStr">
        <is>
          <t>U015</t>
        </is>
      </c>
      <c r="F418" s="124" t="inlineStr">
        <is>
          <t>KASİYER</t>
        </is>
      </c>
      <c r="G418" s="124" t="n">
        <v>1</v>
      </c>
      <c r="H418" s="167" t="n">
        <v>0</v>
      </c>
      <c r="I418" s="144" t="n">
        <v>46235</v>
      </c>
      <c r="J418" s="174" t="n">
        <v>414</v>
      </c>
      <c r="K418" s="124" t="inlineStr">
        <is>
          <t>ÇİFTLİK mağazasında KASİYER kadrosu +1 kişi değiştirilirse etki simülasyonu</t>
        </is>
      </c>
      <c r="L418" s="124" t="inlineStr">
        <is>
          <t>Taslak</t>
        </is>
      </c>
      <c r="M418" s="124" t="inlineStr">
        <is>
          <t>Saha Etüdü Bekleniyor</t>
        </is>
      </c>
    </row>
    <row r="419" ht="15" customHeight="1" s="113">
      <c r="A419" s="124" t="inlineStr">
        <is>
          <t>S0418</t>
        </is>
      </c>
      <c r="B419" s="124" t="inlineStr">
        <is>
          <t>M047</t>
        </is>
      </c>
      <c r="C419" s="124" t="inlineStr">
        <is>
          <t>ÇİFTLİK</t>
        </is>
      </c>
      <c r="D419" s="124" t="inlineStr">
        <is>
          <t>CEBRAİL ÇİÇEK</t>
        </is>
      </c>
      <c r="E419" s="124" t="inlineStr">
        <is>
          <t>U017</t>
        </is>
      </c>
      <c r="F419" s="124" t="inlineStr">
        <is>
          <t>MANAV</t>
        </is>
      </c>
      <c r="G419" s="124" t="n">
        <v>1</v>
      </c>
      <c r="H419" s="167" t="n">
        <v>0.04</v>
      </c>
      <c r="I419" s="144" t="n">
        <v>46235</v>
      </c>
      <c r="J419" s="174" t="n">
        <v>387</v>
      </c>
      <c r="K419" s="124" t="inlineStr">
        <is>
          <t>ÇİFTLİK mağazasında MANAV kadrosu +1 kişi değiştirilirse etki simülasyonu</t>
        </is>
      </c>
      <c r="L419" s="124" t="inlineStr">
        <is>
          <t>Taslak</t>
        </is>
      </c>
      <c r="M419" s="124" t="inlineStr">
        <is>
          <t>Saha Etüdü Bekleniyor</t>
        </is>
      </c>
    </row>
    <row r="420" ht="15" customHeight="1" s="113">
      <c r="A420" s="124" t="inlineStr">
        <is>
          <t>S0419</t>
        </is>
      </c>
      <c r="B420" s="124" t="inlineStr">
        <is>
          <t>M047</t>
        </is>
      </c>
      <c r="C420" s="124" t="inlineStr">
        <is>
          <t>ÇİFTLİK</t>
        </is>
      </c>
      <c r="D420" s="124" t="inlineStr">
        <is>
          <t>CEBRAİL ÇİÇEK</t>
        </is>
      </c>
      <c r="E420" s="124" t="inlineStr">
        <is>
          <t>U023</t>
        </is>
      </c>
      <c r="F420" s="124" t="inlineStr">
        <is>
          <t>ONLİNE TOPLAYICI</t>
        </is>
      </c>
      <c r="G420" s="124" t="n">
        <v>1</v>
      </c>
      <c r="H420" s="167" t="n">
        <v>0.05</v>
      </c>
      <c r="I420" s="144" t="n">
        <v>46235</v>
      </c>
      <c r="J420" s="174" t="n">
        <v>414</v>
      </c>
      <c r="K420" s="124" t="inlineStr">
        <is>
          <t>ÇİFTLİK mağazasında ONLİNE TOPLAYICI kadrosu +1 kişi değiştirilirse etki simülasyonu</t>
        </is>
      </c>
      <c r="L420" s="124" t="inlineStr">
        <is>
          <t>Taslak</t>
        </is>
      </c>
      <c r="M420" s="124" t="inlineStr">
        <is>
          <t>Saha Etüdü Bekleniyor</t>
        </is>
      </c>
    </row>
    <row r="421" ht="15" customHeight="1" s="113">
      <c r="A421" s="124" t="inlineStr">
        <is>
          <t>S0420</t>
        </is>
      </c>
      <c r="B421" s="124" t="inlineStr">
        <is>
          <t>M047</t>
        </is>
      </c>
      <c r="C421" s="124" t="inlineStr">
        <is>
          <t>ÇİFTLİK</t>
        </is>
      </c>
      <c r="D421" s="124" t="inlineStr">
        <is>
          <t>CEBRAİL ÇİÇEK</t>
        </is>
      </c>
      <c r="E421" s="124" t="inlineStr">
        <is>
          <t>U024</t>
        </is>
      </c>
      <c r="F421" s="124" t="inlineStr">
        <is>
          <t>ONLİNE ŞOFÖR</t>
        </is>
      </c>
      <c r="G421" s="124" t="n">
        <v>2</v>
      </c>
      <c r="H421" s="167" t="n">
        <v>0.05</v>
      </c>
      <c r="I421" s="144" t="n">
        <v>46235</v>
      </c>
      <c r="J421" s="174" t="n">
        <v>774</v>
      </c>
      <c r="K421" s="124" t="inlineStr">
        <is>
          <t>ÇİFTLİK mağazasında ONLİNE ŞOFÖR kadrosu +2 kişi değiştirilirse etki simülasyonu</t>
        </is>
      </c>
      <c r="L421" s="124" t="inlineStr">
        <is>
          <t>Taslak</t>
        </is>
      </c>
      <c r="M421" s="124" t="inlineStr">
        <is>
          <t>Saha Etüdü Bekleniyor</t>
        </is>
      </c>
    </row>
    <row r="422" ht="15" customHeight="1" s="113">
      <c r="A422" s="124" t="inlineStr">
        <is>
          <t>S0421</t>
        </is>
      </c>
      <c r="B422" s="124" t="inlineStr">
        <is>
          <t>M047</t>
        </is>
      </c>
      <c r="C422" s="124" t="inlineStr">
        <is>
          <t>ÇİFTLİK</t>
        </is>
      </c>
      <c r="D422" s="124" t="inlineStr">
        <is>
          <t>CEBRAİL ÇİÇEK</t>
        </is>
      </c>
      <c r="E422" s="124" t="inlineStr">
        <is>
          <t>U026</t>
        </is>
      </c>
      <c r="F422" s="124" t="inlineStr">
        <is>
          <t>REYON GÖREVLİSİ</t>
        </is>
      </c>
      <c r="G422" s="124" t="n">
        <v>1</v>
      </c>
      <c r="H422" s="167" t="n">
        <v>0.07000000000000001</v>
      </c>
      <c r="I422" s="144" t="n">
        <v>46235</v>
      </c>
      <c r="J422" s="174" t="n">
        <v>414</v>
      </c>
      <c r="K422" s="124" t="inlineStr">
        <is>
          <t>ÇİFTLİK mağazasında REYON GÖREVLİSİ kadrosu +1 kişi değiştirilirse etki simülasyonu</t>
        </is>
      </c>
      <c r="L422" s="124" t="inlineStr">
        <is>
          <t>Taslak</t>
        </is>
      </c>
      <c r="M422" s="124" t="inlineStr">
        <is>
          <t>Saha Etüdü Bekleniyor</t>
        </is>
      </c>
    </row>
    <row r="423" ht="15" customHeight="1" s="113">
      <c r="A423" s="124" t="inlineStr">
        <is>
          <t>S0422</t>
        </is>
      </c>
      <c r="B423" s="124" t="inlineStr">
        <is>
          <t>M047</t>
        </is>
      </c>
      <c r="C423" s="124" t="inlineStr">
        <is>
          <t>ÇİFTLİK</t>
        </is>
      </c>
      <c r="D423" s="124" t="inlineStr">
        <is>
          <t>CEBRAİL ÇİÇEK</t>
        </is>
      </c>
      <c r="E423" s="124" t="inlineStr">
        <is>
          <t>U034</t>
        </is>
      </c>
      <c r="F423" s="124" t="inlineStr">
        <is>
          <t>UNLU MAMÜLLER</t>
        </is>
      </c>
      <c r="G423" s="124" t="n">
        <v>1</v>
      </c>
      <c r="H423" s="167" t="n">
        <v>0.01</v>
      </c>
      <c r="I423" s="144" t="n">
        <v>46235</v>
      </c>
      <c r="J423" s="174" t="n">
        <v>405</v>
      </c>
      <c r="K423" s="124" t="inlineStr">
        <is>
          <t>ÇİFTLİK mağazasında UNLU MAMÜLLER kadrosu +1 kişi değiştirilirse etki simülasyonu</t>
        </is>
      </c>
      <c r="L423" s="124" t="inlineStr">
        <is>
          <t>Taslak</t>
        </is>
      </c>
      <c r="M423" s="124" t="inlineStr">
        <is>
          <t>Saha Etüdü Bekleniyor</t>
        </is>
      </c>
    </row>
    <row r="424" ht="15" customHeight="1" s="113">
      <c r="A424" s="124" t="inlineStr">
        <is>
          <t>S0423</t>
        </is>
      </c>
      <c r="B424" s="124" t="inlineStr">
        <is>
          <t>M047</t>
        </is>
      </c>
      <c r="C424" s="124" t="inlineStr">
        <is>
          <t>ÇİFTLİK</t>
        </is>
      </c>
      <c r="D424" s="124" t="inlineStr">
        <is>
          <t>CEBRAİL ÇİÇEK</t>
        </is>
      </c>
      <c r="E424" s="124" t="inlineStr">
        <is>
          <t>U042</t>
        </is>
      </c>
      <c r="F424" s="124" t="inlineStr">
        <is>
          <t>ŞARKÜTERİ</t>
        </is>
      </c>
      <c r="G424" s="124" t="n">
        <v>2</v>
      </c>
      <c r="H424" s="167" t="n">
        <v>-0.02</v>
      </c>
      <c r="I424" s="144" t="n">
        <v>46235</v>
      </c>
      <c r="J424" s="174" t="n">
        <v>738</v>
      </c>
      <c r="K424" s="124" t="inlineStr">
        <is>
          <t>ÇİFTLİK mağazasında ŞARKÜTERİ kadrosu +2 kişi değiştirilirse etki simülasyonu</t>
        </is>
      </c>
      <c r="L424" s="124" t="inlineStr">
        <is>
          <t>Taslak</t>
        </is>
      </c>
      <c r="M424" s="124" t="inlineStr">
        <is>
          <t>Saha Etüdü Bekleniyor</t>
        </is>
      </c>
    </row>
    <row r="425" ht="15" customHeight="1" s="113">
      <c r="A425" s="124" t="inlineStr">
        <is>
          <t>S0424</t>
        </is>
      </c>
      <c r="B425" s="124" t="inlineStr">
        <is>
          <t>M048</t>
        </is>
      </c>
      <c r="C425" s="124" t="inlineStr">
        <is>
          <t>ÇİĞLİ</t>
        </is>
      </c>
      <c r="D425" s="124" t="inlineStr">
        <is>
          <t>DERYA YARDIMCI</t>
        </is>
      </c>
      <c r="E425" s="124" t="inlineStr">
        <is>
          <t>U002</t>
        </is>
      </c>
      <c r="F425" s="124" t="inlineStr">
        <is>
          <t>BAKLİYAT</t>
        </is>
      </c>
      <c r="G425" s="124" t="n">
        <v>1</v>
      </c>
      <c r="H425" s="167" t="n">
        <v>0.03</v>
      </c>
      <c r="I425" s="144" t="n">
        <v>46235</v>
      </c>
      <c r="J425" s="174" t="n">
        <v>405</v>
      </c>
      <c r="K425" s="124" t="inlineStr">
        <is>
          <t>ÇİĞLİ mağazasında BAKLİYAT kadrosu +1 kişi değiştirilirse etki simülasyonu</t>
        </is>
      </c>
      <c r="L425" s="124" t="inlineStr">
        <is>
          <t>Taslak</t>
        </is>
      </c>
      <c r="M425" s="124" t="inlineStr">
        <is>
          <t>Saha Etüdü Bekleniyor</t>
        </is>
      </c>
    </row>
    <row r="426" ht="15" customHeight="1" s="113">
      <c r="A426" s="124" t="inlineStr">
        <is>
          <t>S0425</t>
        </is>
      </c>
      <c r="B426" s="124" t="inlineStr">
        <is>
          <t>M048</t>
        </is>
      </c>
      <c r="C426" s="124" t="inlineStr">
        <is>
          <t>ÇİĞLİ</t>
        </is>
      </c>
      <c r="D426" s="124" t="inlineStr">
        <is>
          <t>DERYA YARDIMCI</t>
        </is>
      </c>
      <c r="E426" s="124" t="inlineStr">
        <is>
          <t>U013</t>
        </is>
      </c>
      <c r="F426" s="124" t="inlineStr">
        <is>
          <t>KASAP</t>
        </is>
      </c>
      <c r="G426" s="124" t="n">
        <v>1</v>
      </c>
      <c r="H426" s="167" t="n">
        <v>0.03</v>
      </c>
      <c r="I426" s="144" t="n">
        <v>46235</v>
      </c>
      <c r="J426" s="174" t="n">
        <v>369</v>
      </c>
      <c r="K426" s="124" t="inlineStr">
        <is>
          <t>ÇİĞLİ mağazasında KASAP kadrosu +1 kişi değiştirilirse etki simülasyonu</t>
        </is>
      </c>
      <c r="L426" s="124" t="inlineStr">
        <is>
          <t>Taslak</t>
        </is>
      </c>
      <c r="M426" s="124" t="inlineStr">
        <is>
          <t>Saha Etüdü Bekleniyor</t>
        </is>
      </c>
    </row>
    <row r="427" ht="15" customHeight="1" s="113">
      <c r="A427" s="124" t="inlineStr">
        <is>
          <t>S0426</t>
        </is>
      </c>
      <c r="B427" s="124" t="inlineStr">
        <is>
          <t>M048</t>
        </is>
      </c>
      <c r="C427" s="124" t="inlineStr">
        <is>
          <t>ÇİĞLİ</t>
        </is>
      </c>
      <c r="D427" s="124" t="inlineStr">
        <is>
          <t>DERYA YARDIMCI</t>
        </is>
      </c>
      <c r="E427" s="124" t="inlineStr">
        <is>
          <t>U015</t>
        </is>
      </c>
      <c r="F427" s="124" t="inlineStr">
        <is>
          <t>KASİYER</t>
        </is>
      </c>
      <c r="G427" s="124" t="n">
        <v>1</v>
      </c>
      <c r="H427" s="167" t="n">
        <v>0.04</v>
      </c>
      <c r="I427" s="144" t="n">
        <v>46235</v>
      </c>
      <c r="J427" s="174" t="n">
        <v>387</v>
      </c>
      <c r="K427" s="124" t="inlineStr">
        <is>
          <t>ÇİĞLİ mağazasında KASİYER kadrosu +1 kişi değiştirilirse etki simülasyonu</t>
        </is>
      </c>
      <c r="L427" s="124" t="inlineStr">
        <is>
          <t>Taslak</t>
        </is>
      </c>
      <c r="M427" s="124" t="inlineStr">
        <is>
          <t>Saha Etüdü Bekleniyor</t>
        </is>
      </c>
    </row>
    <row r="428" ht="15" customHeight="1" s="113">
      <c r="A428" s="124" t="inlineStr">
        <is>
          <t>S0427</t>
        </is>
      </c>
      <c r="B428" s="124" t="inlineStr">
        <is>
          <t>M048</t>
        </is>
      </c>
      <c r="C428" s="124" t="inlineStr">
        <is>
          <t>ÇİĞLİ</t>
        </is>
      </c>
      <c r="D428" s="124" t="inlineStr">
        <is>
          <t>DERYA YARDIMCI</t>
        </is>
      </c>
      <c r="E428" s="124" t="inlineStr">
        <is>
          <t>U017</t>
        </is>
      </c>
      <c r="F428" s="124" t="inlineStr">
        <is>
          <t>MANAV</t>
        </is>
      </c>
      <c r="G428" s="124" t="n">
        <v>2</v>
      </c>
      <c r="H428" s="167" t="n">
        <v>0.04</v>
      </c>
      <c r="I428" s="144" t="n">
        <v>46235</v>
      </c>
      <c r="J428" s="174" t="n">
        <v>720</v>
      </c>
      <c r="K428" s="124" t="inlineStr">
        <is>
          <t>ÇİĞLİ mağazasında MANAV kadrosu +2 kişi değiştirilirse etki simülasyonu</t>
        </is>
      </c>
      <c r="L428" s="124" t="inlineStr">
        <is>
          <t>Taslak</t>
        </is>
      </c>
      <c r="M428" s="124" t="inlineStr">
        <is>
          <t>Saha Etüdü Bekleniyor</t>
        </is>
      </c>
    </row>
    <row r="429" ht="15" customHeight="1" s="113">
      <c r="A429" s="124" t="inlineStr">
        <is>
          <t>S0428</t>
        </is>
      </c>
      <c r="B429" s="124" t="inlineStr">
        <is>
          <t>M048</t>
        </is>
      </c>
      <c r="C429" s="124" t="inlineStr">
        <is>
          <t>ÇİĞLİ</t>
        </is>
      </c>
      <c r="D429" s="124" t="inlineStr">
        <is>
          <t>DERYA YARDIMCI</t>
        </is>
      </c>
      <c r="E429" s="124" t="inlineStr">
        <is>
          <t>U023</t>
        </is>
      </c>
      <c r="F429" s="124" t="inlineStr">
        <is>
          <t>ONLİNE TOPLAYICI</t>
        </is>
      </c>
      <c r="G429" s="124" t="n">
        <v>0</v>
      </c>
      <c r="H429" s="167" t="n">
        <v>-0.02</v>
      </c>
      <c r="I429" s="144" t="n">
        <v>46235</v>
      </c>
      <c r="J429" s="174" t="n">
        <v>0</v>
      </c>
      <c r="K429" s="124" t="inlineStr">
        <is>
          <t>ÇİĞLİ mağazasında ONLİNE TOPLAYICI kadrosu +0 kişi değiştirilirse etki simülasyonu</t>
        </is>
      </c>
      <c r="L429" s="124" t="inlineStr">
        <is>
          <t>Taslak</t>
        </is>
      </c>
      <c r="M429" s="124" t="inlineStr">
        <is>
          <t>Saha Etüdü Bekleniyor</t>
        </is>
      </c>
    </row>
    <row r="430" ht="15" customHeight="1" s="113">
      <c r="A430" s="124" t="inlineStr">
        <is>
          <t>S0429</t>
        </is>
      </c>
      <c r="B430" s="124" t="inlineStr">
        <is>
          <t>M048</t>
        </is>
      </c>
      <c r="C430" s="124" t="inlineStr">
        <is>
          <t>ÇİĞLİ</t>
        </is>
      </c>
      <c r="D430" s="124" t="inlineStr">
        <is>
          <t>DERYA YARDIMCI</t>
        </is>
      </c>
      <c r="E430" s="124" t="inlineStr">
        <is>
          <t>U024</t>
        </is>
      </c>
      <c r="F430" s="124" t="inlineStr">
        <is>
          <t>ONLİNE ŞOFÖR</t>
        </is>
      </c>
      <c r="G430" s="124" t="n">
        <v>1</v>
      </c>
      <c r="H430" s="167" t="n">
        <v>0.01</v>
      </c>
      <c r="I430" s="144" t="n">
        <v>46235</v>
      </c>
      <c r="J430" s="174" t="n">
        <v>360</v>
      </c>
      <c r="K430" s="124" t="inlineStr">
        <is>
          <t>ÇİĞLİ mağazasında ONLİNE ŞOFÖR kadrosu +1 kişi değiştirilirse etki simülasyonu</t>
        </is>
      </c>
      <c r="L430" s="124" t="inlineStr">
        <is>
          <t>Taslak</t>
        </is>
      </c>
      <c r="M430" s="124" t="inlineStr">
        <is>
          <t>Saha Etüdü Bekleniyor</t>
        </is>
      </c>
    </row>
    <row r="431" ht="15" customHeight="1" s="113">
      <c r="A431" s="124" t="inlineStr">
        <is>
          <t>S0430</t>
        </is>
      </c>
      <c r="B431" s="124" t="inlineStr">
        <is>
          <t>M048</t>
        </is>
      </c>
      <c r="C431" s="124" t="inlineStr">
        <is>
          <t>ÇİĞLİ</t>
        </is>
      </c>
      <c r="D431" s="124" t="inlineStr">
        <is>
          <t>DERYA YARDIMCI</t>
        </is>
      </c>
      <c r="E431" s="124" t="inlineStr">
        <is>
          <t>U026</t>
        </is>
      </c>
      <c r="F431" s="124" t="inlineStr">
        <is>
          <t>REYON GÖREVLİSİ</t>
        </is>
      </c>
      <c r="G431" s="124" t="n">
        <v>0</v>
      </c>
      <c r="H431" s="167" t="n">
        <v>0.05</v>
      </c>
      <c r="I431" s="144" t="n">
        <v>46235</v>
      </c>
      <c r="J431" s="174" t="n">
        <v>0</v>
      </c>
      <c r="K431" s="124" t="inlineStr">
        <is>
          <t>ÇİĞLİ mağazasında REYON GÖREVLİSİ kadrosu +0 kişi değiştirilirse etki simülasyonu</t>
        </is>
      </c>
      <c r="L431" s="124" t="inlineStr">
        <is>
          <t>Taslak</t>
        </is>
      </c>
      <c r="M431" s="124" t="inlineStr">
        <is>
          <t>Saha Etüdü Bekleniyor</t>
        </is>
      </c>
    </row>
    <row r="432" ht="15" customHeight="1" s="113">
      <c r="A432" s="124" t="inlineStr">
        <is>
          <t>S0431</t>
        </is>
      </c>
      <c r="B432" s="124" t="inlineStr">
        <is>
          <t>M048</t>
        </is>
      </c>
      <c r="C432" s="124" t="inlineStr">
        <is>
          <t>ÇİĞLİ</t>
        </is>
      </c>
      <c r="D432" s="124" t="inlineStr">
        <is>
          <t>DERYA YARDIMCI</t>
        </is>
      </c>
      <c r="E432" s="124" t="inlineStr">
        <is>
          <t>U034</t>
        </is>
      </c>
      <c r="F432" s="124" t="inlineStr">
        <is>
          <t>UNLU MAMÜLLER</t>
        </is>
      </c>
      <c r="G432" s="124" t="n">
        <v>1</v>
      </c>
      <c r="H432" s="167" t="n">
        <v>0.02</v>
      </c>
      <c r="I432" s="144" t="n">
        <v>46235</v>
      </c>
      <c r="J432" s="174" t="n">
        <v>414</v>
      </c>
      <c r="K432" s="124" t="inlineStr">
        <is>
          <t>ÇİĞLİ mağazasında UNLU MAMÜLLER kadrosu +1 kişi değiştirilirse etki simülasyonu</t>
        </is>
      </c>
      <c r="L432" s="124" t="inlineStr">
        <is>
          <t>Taslak</t>
        </is>
      </c>
      <c r="M432" s="124" t="inlineStr">
        <is>
          <t>Saha Etüdü Bekleniyor</t>
        </is>
      </c>
    </row>
    <row r="433" ht="15" customHeight="1" s="113">
      <c r="A433" s="124" t="inlineStr">
        <is>
          <t>S0432</t>
        </is>
      </c>
      <c r="B433" s="124" t="inlineStr">
        <is>
          <t>M048</t>
        </is>
      </c>
      <c r="C433" s="124" t="inlineStr">
        <is>
          <t>ÇİĞLİ</t>
        </is>
      </c>
      <c r="D433" s="124" t="inlineStr">
        <is>
          <t>DERYA YARDIMCI</t>
        </is>
      </c>
      <c r="E433" s="124" t="inlineStr">
        <is>
          <t>U042</t>
        </is>
      </c>
      <c r="F433" s="124" t="inlineStr">
        <is>
          <t>ŞARKÜTERİ</t>
        </is>
      </c>
      <c r="G433" s="124" t="n">
        <v>0</v>
      </c>
      <c r="H433" s="167" t="n">
        <v>-0.02</v>
      </c>
      <c r="I433" s="144" t="n">
        <v>46235</v>
      </c>
      <c r="J433" s="174" t="n">
        <v>0</v>
      </c>
      <c r="K433" s="124" t="inlineStr">
        <is>
          <t>ÇİĞLİ mağazasında ŞARKÜTERİ kadrosu +0 kişi değiştirilirse etki simülasyonu</t>
        </is>
      </c>
      <c r="L433" s="124" t="inlineStr">
        <is>
          <t>Taslak</t>
        </is>
      </c>
      <c r="M433" s="124" t="inlineStr">
        <is>
          <t>Saha Etüdü Bekleniyor</t>
        </is>
      </c>
    </row>
    <row r="434" ht="15" customHeight="1" s="113">
      <c r="A434" s="124" t="inlineStr">
        <is>
          <t>S0433</t>
        </is>
      </c>
      <c r="B434" s="124" t="inlineStr">
        <is>
          <t>M049</t>
        </is>
      </c>
      <c r="C434" s="124" t="inlineStr">
        <is>
          <t>ÖZDERE</t>
        </is>
      </c>
      <c r="D434" s="124" t="inlineStr">
        <is>
          <t>CÜNEYT ÇIKRIKÇI - AYŞE AVCU</t>
        </is>
      </c>
      <c r="E434" s="124" t="inlineStr">
        <is>
          <t>U002</t>
        </is>
      </c>
      <c r="F434" s="124" t="inlineStr">
        <is>
          <t>BAKLİYAT</t>
        </is>
      </c>
      <c r="G434" s="124" t="n">
        <v>1</v>
      </c>
      <c r="H434" s="167" t="n">
        <v>0</v>
      </c>
      <c r="I434" s="144" t="n">
        <v>46235</v>
      </c>
      <c r="J434" s="174" t="n">
        <v>387</v>
      </c>
      <c r="K434" s="124" t="inlineStr">
        <is>
          <t>ÖZDERE mağazasında BAKLİYAT kadrosu +1 kişi değiştirilirse etki simülasyonu</t>
        </is>
      </c>
      <c r="L434" s="124" t="inlineStr">
        <is>
          <t>Taslak</t>
        </is>
      </c>
      <c r="M434" s="124" t="inlineStr">
        <is>
          <t>Saha Etüdü Bekleniyor</t>
        </is>
      </c>
    </row>
    <row r="435" ht="15" customHeight="1" s="113">
      <c r="A435" s="124" t="inlineStr">
        <is>
          <t>S0434</t>
        </is>
      </c>
      <c r="B435" s="124" t="inlineStr">
        <is>
          <t>M049</t>
        </is>
      </c>
      <c r="C435" s="124" t="inlineStr">
        <is>
          <t>ÖZDERE</t>
        </is>
      </c>
      <c r="D435" s="124" t="inlineStr">
        <is>
          <t>CÜNEYT ÇIKRIKÇI - AYŞE AVCU</t>
        </is>
      </c>
      <c r="E435" s="124" t="inlineStr">
        <is>
          <t>U013</t>
        </is>
      </c>
      <c r="F435" s="124" t="inlineStr">
        <is>
          <t>KASAP</t>
        </is>
      </c>
      <c r="G435" s="124" t="n">
        <v>-1</v>
      </c>
      <c r="H435" s="167" t="n">
        <v>0.07000000000000001</v>
      </c>
      <c r="I435" s="144" t="n">
        <v>46235</v>
      </c>
      <c r="J435" s="174" t="n">
        <v>-360</v>
      </c>
      <c r="K435" s="124" t="inlineStr">
        <is>
          <t>ÖZDERE mağazasında KASAP kadrosu -1 kişi değiştirilirse etki simülasyonu</t>
        </is>
      </c>
      <c r="L435" s="124" t="inlineStr">
        <is>
          <t>Taslak</t>
        </is>
      </c>
      <c r="M435" s="124" t="inlineStr">
        <is>
          <t>Saha Etüdü Bekleniyor</t>
        </is>
      </c>
    </row>
    <row r="436" ht="15" customHeight="1" s="113">
      <c r="A436" s="124" t="inlineStr">
        <is>
          <t>S0435</t>
        </is>
      </c>
      <c r="B436" s="124" t="inlineStr">
        <is>
          <t>M049</t>
        </is>
      </c>
      <c r="C436" s="124" t="inlineStr">
        <is>
          <t>ÖZDERE</t>
        </is>
      </c>
      <c r="D436" s="124" t="inlineStr">
        <is>
          <t>CÜNEYT ÇIKRIKÇI - AYŞE AVCU</t>
        </is>
      </c>
      <c r="E436" s="124" t="inlineStr">
        <is>
          <t>U015</t>
        </is>
      </c>
      <c r="F436" s="124" t="inlineStr">
        <is>
          <t>KASİYER</t>
        </is>
      </c>
      <c r="G436" s="124" t="n">
        <v>0</v>
      </c>
      <c r="H436" s="167" t="n">
        <v>0</v>
      </c>
      <c r="I436" s="144" t="n">
        <v>46235</v>
      </c>
      <c r="J436" s="174" t="n">
        <v>0</v>
      </c>
      <c r="K436" s="124" t="inlineStr">
        <is>
          <t>ÖZDERE mağazasında KASİYER kadrosu +0 kişi değiştirilirse etki simülasyonu</t>
        </is>
      </c>
      <c r="L436" s="124" t="inlineStr">
        <is>
          <t>Taslak</t>
        </is>
      </c>
      <c r="M436" s="124" t="inlineStr">
        <is>
          <t>Saha Etüdü Bekleniyor</t>
        </is>
      </c>
    </row>
    <row r="437" ht="15" customHeight="1" s="113">
      <c r="A437" s="124" t="inlineStr">
        <is>
          <t>S0436</t>
        </is>
      </c>
      <c r="B437" s="124" t="inlineStr">
        <is>
          <t>M049</t>
        </is>
      </c>
      <c r="C437" s="124" t="inlineStr">
        <is>
          <t>ÖZDERE</t>
        </is>
      </c>
      <c r="D437" s="124" t="inlineStr">
        <is>
          <t>CÜNEYT ÇIKRIKÇI - AYŞE AVCU</t>
        </is>
      </c>
      <c r="E437" s="124" t="inlineStr">
        <is>
          <t>U017</t>
        </is>
      </c>
      <c r="F437" s="124" t="inlineStr">
        <is>
          <t>MANAV</t>
        </is>
      </c>
      <c r="G437" s="124" t="n">
        <v>1</v>
      </c>
      <c r="H437" s="167" t="n">
        <v>0</v>
      </c>
      <c r="I437" s="144" t="n">
        <v>46235</v>
      </c>
      <c r="J437" s="174" t="n">
        <v>387</v>
      </c>
      <c r="K437" s="124" t="inlineStr">
        <is>
          <t>ÖZDERE mağazasında MANAV kadrosu +1 kişi değiştirilirse etki simülasyonu</t>
        </is>
      </c>
      <c r="L437" s="124" t="inlineStr">
        <is>
          <t>Taslak</t>
        </is>
      </c>
      <c r="M437" s="124" t="inlineStr">
        <is>
          <t>Saha Etüdü Bekleniyor</t>
        </is>
      </c>
    </row>
    <row r="438" ht="15" customHeight="1" s="113">
      <c r="A438" s="124" t="inlineStr">
        <is>
          <t>S0437</t>
        </is>
      </c>
      <c r="B438" s="124" t="inlineStr">
        <is>
          <t>M049</t>
        </is>
      </c>
      <c r="C438" s="124" t="inlineStr">
        <is>
          <t>ÖZDERE</t>
        </is>
      </c>
      <c r="D438" s="124" t="inlineStr">
        <is>
          <t>CÜNEYT ÇIKRIKÇI - AYŞE AVCU</t>
        </is>
      </c>
      <c r="E438" s="124" t="inlineStr">
        <is>
          <t>U023</t>
        </is>
      </c>
      <c r="F438" s="124" t="inlineStr">
        <is>
          <t>ONLİNE TOPLAYICI</t>
        </is>
      </c>
      <c r="G438" s="124" t="n">
        <v>-1</v>
      </c>
      <c r="H438" s="167" t="n">
        <v>0.01</v>
      </c>
      <c r="I438" s="144" t="n">
        <v>46235</v>
      </c>
      <c r="J438" s="174" t="n">
        <v>-369</v>
      </c>
      <c r="K438" s="124" t="inlineStr">
        <is>
          <t>ÖZDERE mağazasında ONLİNE TOPLAYICI kadrosu -1 kişi değiştirilirse etki simülasyonu</t>
        </is>
      </c>
      <c r="L438" s="124" t="inlineStr">
        <is>
          <t>Taslak</t>
        </is>
      </c>
      <c r="M438" s="124" t="inlineStr">
        <is>
          <t>Saha Etüdü Bekleniyor</t>
        </is>
      </c>
    </row>
    <row r="439" ht="15" customHeight="1" s="113">
      <c r="A439" s="124" t="inlineStr">
        <is>
          <t>S0438</t>
        </is>
      </c>
      <c r="B439" s="124" t="inlineStr">
        <is>
          <t>M049</t>
        </is>
      </c>
      <c r="C439" s="124" t="inlineStr">
        <is>
          <t>ÖZDERE</t>
        </is>
      </c>
      <c r="D439" s="124" t="inlineStr">
        <is>
          <t>CÜNEYT ÇIKRIKÇI - AYŞE AVCU</t>
        </is>
      </c>
      <c r="E439" s="124" t="inlineStr">
        <is>
          <t>U024</t>
        </is>
      </c>
      <c r="F439" s="124" t="inlineStr">
        <is>
          <t>ONLİNE ŞOFÖR</t>
        </is>
      </c>
      <c r="G439" s="124" t="n">
        <v>1</v>
      </c>
      <c r="H439" s="167" t="n">
        <v>0</v>
      </c>
      <c r="I439" s="144" t="n">
        <v>46235</v>
      </c>
      <c r="J439" s="174" t="n">
        <v>387</v>
      </c>
      <c r="K439" s="124" t="inlineStr">
        <is>
          <t>ÖZDERE mağazasında ONLİNE ŞOFÖR kadrosu +1 kişi değiştirilirse etki simülasyonu</t>
        </is>
      </c>
      <c r="L439" s="124" t="inlineStr">
        <is>
          <t>Taslak</t>
        </is>
      </c>
      <c r="M439" s="124" t="inlineStr">
        <is>
          <t>Saha Etüdü Bekleniyor</t>
        </is>
      </c>
    </row>
    <row r="440" ht="15" customHeight="1" s="113">
      <c r="A440" s="124" t="inlineStr">
        <is>
          <t>S0439</t>
        </is>
      </c>
      <c r="B440" s="124" t="inlineStr">
        <is>
          <t>M049</t>
        </is>
      </c>
      <c r="C440" s="124" t="inlineStr">
        <is>
          <t>ÖZDERE</t>
        </is>
      </c>
      <c r="D440" s="124" t="inlineStr">
        <is>
          <t>CÜNEYT ÇIKRIKÇI - AYŞE AVCU</t>
        </is>
      </c>
      <c r="E440" s="124" t="inlineStr">
        <is>
          <t>U026</t>
        </is>
      </c>
      <c r="F440" s="124" t="inlineStr">
        <is>
          <t>REYON GÖREVLİSİ</t>
        </is>
      </c>
      <c r="G440" s="124" t="n">
        <v>-1</v>
      </c>
      <c r="H440" s="167" t="n">
        <v>0.01</v>
      </c>
      <c r="I440" s="144" t="n">
        <v>46235</v>
      </c>
      <c r="J440" s="174" t="n">
        <v>-360</v>
      </c>
      <c r="K440" s="124" t="inlineStr">
        <is>
          <t>ÖZDERE mağazasında REYON GÖREVLİSİ kadrosu -1 kişi değiştirilirse etki simülasyonu</t>
        </is>
      </c>
      <c r="L440" s="124" t="inlineStr">
        <is>
          <t>Taslak</t>
        </is>
      </c>
      <c r="M440" s="124" t="inlineStr">
        <is>
          <t>Saha Etüdü Bekleniyor</t>
        </is>
      </c>
    </row>
    <row r="441" ht="15" customHeight="1" s="113">
      <c r="A441" s="124" t="inlineStr">
        <is>
          <t>S0440</t>
        </is>
      </c>
      <c r="B441" s="124" t="inlineStr">
        <is>
          <t>M049</t>
        </is>
      </c>
      <c r="C441" s="124" t="inlineStr">
        <is>
          <t>ÖZDERE</t>
        </is>
      </c>
      <c r="D441" s="124" t="inlineStr">
        <is>
          <t>CÜNEYT ÇIKRIKÇI - AYŞE AVCU</t>
        </is>
      </c>
      <c r="E441" s="124" t="inlineStr">
        <is>
          <t>U034</t>
        </is>
      </c>
      <c r="F441" s="124" t="inlineStr">
        <is>
          <t>UNLU MAMÜLLER</t>
        </is>
      </c>
      <c r="G441" s="124" t="n">
        <v>-1</v>
      </c>
      <c r="H441" s="167" t="n">
        <v>0.05</v>
      </c>
      <c r="I441" s="144" t="n">
        <v>46235</v>
      </c>
      <c r="J441" s="174" t="n">
        <v>-387</v>
      </c>
      <c r="K441" s="124" t="inlineStr">
        <is>
          <t>ÖZDERE mağazasında UNLU MAMÜLLER kadrosu -1 kişi değiştirilirse etki simülasyonu</t>
        </is>
      </c>
      <c r="L441" s="124" t="inlineStr">
        <is>
          <t>Taslak</t>
        </is>
      </c>
      <c r="M441" s="124" t="inlineStr">
        <is>
          <t>Saha Etüdü Bekleniyor</t>
        </is>
      </c>
    </row>
    <row r="442" ht="15" customHeight="1" s="113">
      <c r="A442" s="124" t="inlineStr">
        <is>
          <t>S0441</t>
        </is>
      </c>
      <c r="B442" s="124" t="inlineStr">
        <is>
          <t>M049</t>
        </is>
      </c>
      <c r="C442" s="124" t="inlineStr">
        <is>
          <t>ÖZDERE</t>
        </is>
      </c>
      <c r="D442" s="124" t="inlineStr">
        <is>
          <t>CÜNEYT ÇIKRIKÇI - AYŞE AVCU</t>
        </is>
      </c>
      <c r="E442" s="124" t="inlineStr">
        <is>
          <t>U042</t>
        </is>
      </c>
      <c r="F442" s="124" t="inlineStr">
        <is>
          <t>ŞARKÜTERİ</t>
        </is>
      </c>
      <c r="G442" s="124" t="n">
        <v>0</v>
      </c>
      <c r="H442" s="167" t="n">
        <v>0.06</v>
      </c>
      <c r="I442" s="144" t="n">
        <v>46235</v>
      </c>
      <c r="J442" s="174" t="n">
        <v>0</v>
      </c>
      <c r="K442" s="124" t="inlineStr">
        <is>
          <t>ÖZDERE mağazasında ŞARKÜTERİ kadrosu +0 kişi değiştirilirse etki simülasyonu</t>
        </is>
      </c>
      <c r="L442" s="124" t="inlineStr">
        <is>
          <t>Taslak</t>
        </is>
      </c>
      <c r="M442" s="124" t="inlineStr">
        <is>
          <t>Saha Etüdü Bekleniyor</t>
        </is>
      </c>
    </row>
    <row r="443" ht="15" customHeight="1" s="113">
      <c r="A443" s="124" t="inlineStr">
        <is>
          <t>S0442</t>
        </is>
      </c>
      <c r="B443" s="124" t="inlineStr">
        <is>
          <t>M050</t>
        </is>
      </c>
      <c r="C443" s="124" t="inlineStr">
        <is>
          <t>İZMİRSPOR</t>
        </is>
      </c>
      <c r="D443" s="124" t="inlineStr">
        <is>
          <t>ERTAN TEKİ</t>
        </is>
      </c>
      <c r="E443" s="124" t="inlineStr">
        <is>
          <t>U002</t>
        </is>
      </c>
      <c r="F443" s="124" t="inlineStr">
        <is>
          <t>BAKLİYAT</t>
        </is>
      </c>
      <c r="G443" s="124" t="n">
        <v>-1</v>
      </c>
      <c r="H443" s="167" t="n">
        <v>0.06</v>
      </c>
      <c r="I443" s="144" t="n">
        <v>46235</v>
      </c>
      <c r="J443" s="174" t="n">
        <v>-369</v>
      </c>
      <c r="K443" s="124" t="inlineStr">
        <is>
          <t>İZMİRSPOR mağazasında BAKLİYAT kadrosu -1 kişi değiştirilirse etki simülasyonu</t>
        </is>
      </c>
      <c r="L443" s="124" t="inlineStr">
        <is>
          <t>Taslak</t>
        </is>
      </c>
      <c r="M443" s="124" t="inlineStr">
        <is>
          <t>Saha Etüdü Bekleniyor</t>
        </is>
      </c>
    </row>
    <row r="444" ht="15" customHeight="1" s="113">
      <c r="A444" s="124" t="inlineStr">
        <is>
          <t>S0443</t>
        </is>
      </c>
      <c r="B444" s="124" t="inlineStr">
        <is>
          <t>M050</t>
        </is>
      </c>
      <c r="C444" s="124" t="inlineStr">
        <is>
          <t>İZMİRSPOR</t>
        </is>
      </c>
      <c r="D444" s="124" t="inlineStr">
        <is>
          <t>ERTAN TEKİ</t>
        </is>
      </c>
      <c r="E444" s="124" t="inlineStr">
        <is>
          <t>U013</t>
        </is>
      </c>
      <c r="F444" s="124" t="inlineStr">
        <is>
          <t>KASAP</t>
        </is>
      </c>
      <c r="G444" s="124" t="n">
        <v>1</v>
      </c>
      <c r="H444" s="167" t="n">
        <v>-0.02</v>
      </c>
      <c r="I444" s="144" t="n">
        <v>46235</v>
      </c>
      <c r="J444" s="174" t="n">
        <v>369</v>
      </c>
      <c r="K444" s="124" t="inlineStr">
        <is>
          <t>İZMİRSPOR mağazasında KASAP kadrosu +1 kişi değiştirilirse etki simülasyonu</t>
        </is>
      </c>
      <c r="L444" s="124" t="inlineStr">
        <is>
          <t>Taslak</t>
        </is>
      </c>
      <c r="M444" s="124" t="inlineStr">
        <is>
          <t>Saha Etüdü Bekleniyor</t>
        </is>
      </c>
    </row>
    <row r="445" ht="15" customHeight="1" s="113">
      <c r="A445" s="124" t="inlineStr">
        <is>
          <t>S0444</t>
        </is>
      </c>
      <c r="B445" s="124" t="inlineStr">
        <is>
          <t>M050</t>
        </is>
      </c>
      <c r="C445" s="124" t="inlineStr">
        <is>
          <t>İZMİRSPOR</t>
        </is>
      </c>
      <c r="D445" s="124" t="inlineStr">
        <is>
          <t>ERTAN TEKİ</t>
        </is>
      </c>
      <c r="E445" s="124" t="inlineStr">
        <is>
          <t>U015</t>
        </is>
      </c>
      <c r="F445" s="124" t="inlineStr">
        <is>
          <t>KASİYER</t>
        </is>
      </c>
      <c r="G445" s="124" t="n">
        <v>0</v>
      </c>
      <c r="H445" s="167" t="n">
        <v>0.01</v>
      </c>
      <c r="I445" s="144" t="n">
        <v>46235</v>
      </c>
      <c r="J445" s="174" t="n">
        <v>0</v>
      </c>
      <c r="K445" s="124" t="inlineStr">
        <is>
          <t>İZMİRSPOR mağazasında KASİYER kadrosu +0 kişi değiştirilirse etki simülasyonu</t>
        </is>
      </c>
      <c r="L445" s="124" t="inlineStr">
        <is>
          <t>Taslak</t>
        </is>
      </c>
      <c r="M445" s="124" t="inlineStr">
        <is>
          <t>Saha Etüdü Bekleniyor</t>
        </is>
      </c>
    </row>
    <row r="446" ht="15" customHeight="1" s="113">
      <c r="A446" s="124" t="inlineStr">
        <is>
          <t>S0445</t>
        </is>
      </c>
      <c r="B446" s="124" t="inlineStr">
        <is>
          <t>M050</t>
        </is>
      </c>
      <c r="C446" s="124" t="inlineStr">
        <is>
          <t>İZMİRSPOR</t>
        </is>
      </c>
      <c r="D446" s="124" t="inlineStr">
        <is>
          <t>ERTAN TEKİ</t>
        </is>
      </c>
      <c r="E446" s="124" t="inlineStr">
        <is>
          <t>U017</t>
        </is>
      </c>
      <c r="F446" s="124" t="inlineStr">
        <is>
          <t>MANAV</t>
        </is>
      </c>
      <c r="G446" s="124" t="n">
        <v>1</v>
      </c>
      <c r="H446" s="167" t="n">
        <v>0.07000000000000001</v>
      </c>
      <c r="I446" s="144" t="n">
        <v>46235</v>
      </c>
      <c r="J446" s="174" t="n">
        <v>369</v>
      </c>
      <c r="K446" s="124" t="inlineStr">
        <is>
          <t>İZMİRSPOR mağazasında MANAV kadrosu +1 kişi değiştirilirse etki simülasyonu</t>
        </is>
      </c>
      <c r="L446" s="124" t="inlineStr">
        <is>
          <t>Taslak</t>
        </is>
      </c>
      <c r="M446" s="124" t="inlineStr">
        <is>
          <t>Saha Etüdü Bekleniyor</t>
        </is>
      </c>
    </row>
    <row r="447" ht="15" customHeight="1" s="113">
      <c r="A447" s="124" t="inlineStr">
        <is>
          <t>S0446</t>
        </is>
      </c>
      <c r="B447" s="124" t="inlineStr">
        <is>
          <t>M050</t>
        </is>
      </c>
      <c r="C447" s="124" t="inlineStr">
        <is>
          <t>İZMİRSPOR</t>
        </is>
      </c>
      <c r="D447" s="124" t="inlineStr">
        <is>
          <t>ERTAN TEKİ</t>
        </is>
      </c>
      <c r="E447" s="124" t="inlineStr">
        <is>
          <t>U023</t>
        </is>
      </c>
      <c r="F447" s="124" t="inlineStr">
        <is>
          <t>ONLİNE TOPLAYICI</t>
        </is>
      </c>
      <c r="G447" s="124" t="n">
        <v>0</v>
      </c>
      <c r="H447" s="167" t="n">
        <v>0.05</v>
      </c>
      <c r="I447" s="144" t="n">
        <v>46235</v>
      </c>
      <c r="J447" s="174" t="n">
        <v>0</v>
      </c>
      <c r="K447" s="124" t="inlineStr">
        <is>
          <t>İZMİRSPOR mağazasında ONLİNE TOPLAYICI kadrosu +0 kişi değiştirilirse etki simülasyonu</t>
        </is>
      </c>
      <c r="L447" s="124" t="inlineStr">
        <is>
          <t>Taslak</t>
        </is>
      </c>
      <c r="M447" s="124" t="inlineStr">
        <is>
          <t>Saha Etüdü Bekleniyor</t>
        </is>
      </c>
    </row>
    <row r="448" ht="15" customHeight="1" s="113">
      <c r="A448" s="124" t="inlineStr">
        <is>
          <t>S0447</t>
        </is>
      </c>
      <c r="B448" s="124" t="inlineStr">
        <is>
          <t>M050</t>
        </is>
      </c>
      <c r="C448" s="124" t="inlineStr">
        <is>
          <t>İZMİRSPOR</t>
        </is>
      </c>
      <c r="D448" s="124" t="inlineStr">
        <is>
          <t>ERTAN TEKİ</t>
        </is>
      </c>
      <c r="E448" s="124" t="inlineStr">
        <is>
          <t>U024</t>
        </is>
      </c>
      <c r="F448" s="124" t="inlineStr">
        <is>
          <t>ONLİNE ŞOFÖR</t>
        </is>
      </c>
      <c r="G448" s="124" t="n">
        <v>0</v>
      </c>
      <c r="H448" s="167" t="n">
        <v>0.08</v>
      </c>
      <c r="I448" s="144" t="n">
        <v>46235</v>
      </c>
      <c r="J448" s="174" t="n">
        <v>0</v>
      </c>
      <c r="K448" s="124" t="inlineStr">
        <is>
          <t>İZMİRSPOR mağazasında ONLİNE ŞOFÖR kadrosu +0 kişi değiştirilirse etki simülasyonu</t>
        </is>
      </c>
      <c r="L448" s="124" t="inlineStr">
        <is>
          <t>Taslak</t>
        </is>
      </c>
      <c r="M448" s="124" t="inlineStr">
        <is>
          <t>Saha Etüdü Bekleniyor</t>
        </is>
      </c>
    </row>
    <row r="449" ht="15" customHeight="1" s="113">
      <c r="A449" s="124" t="inlineStr">
        <is>
          <t>S0448</t>
        </is>
      </c>
      <c r="B449" s="124" t="inlineStr">
        <is>
          <t>M050</t>
        </is>
      </c>
      <c r="C449" s="124" t="inlineStr">
        <is>
          <t>İZMİRSPOR</t>
        </is>
      </c>
      <c r="D449" s="124" t="inlineStr">
        <is>
          <t>ERTAN TEKİ</t>
        </is>
      </c>
      <c r="E449" s="124" t="inlineStr">
        <is>
          <t>U026</t>
        </is>
      </c>
      <c r="F449" s="124" t="inlineStr">
        <is>
          <t>REYON GÖREVLİSİ</t>
        </is>
      </c>
      <c r="G449" s="124" t="n">
        <v>2</v>
      </c>
      <c r="H449" s="167" t="n">
        <v>0.03</v>
      </c>
      <c r="I449" s="144" t="n">
        <v>46235</v>
      </c>
      <c r="J449" s="174" t="n">
        <v>810</v>
      </c>
      <c r="K449" s="124" t="inlineStr">
        <is>
          <t>İZMİRSPOR mağazasında REYON GÖREVLİSİ kadrosu +2 kişi değiştirilirse etki simülasyonu</t>
        </is>
      </c>
      <c r="L449" s="124" t="inlineStr">
        <is>
          <t>Taslak</t>
        </is>
      </c>
      <c r="M449" s="124" t="inlineStr">
        <is>
          <t>Saha Etüdü Bekleniyor</t>
        </is>
      </c>
    </row>
    <row r="450" ht="15" customHeight="1" s="113">
      <c r="A450" s="124" t="inlineStr">
        <is>
          <t>S0449</t>
        </is>
      </c>
      <c r="B450" s="124" t="inlineStr">
        <is>
          <t>M050</t>
        </is>
      </c>
      <c r="C450" s="124" t="inlineStr">
        <is>
          <t>İZMİRSPOR</t>
        </is>
      </c>
      <c r="D450" s="124" t="inlineStr">
        <is>
          <t>ERTAN TEKİ</t>
        </is>
      </c>
      <c r="E450" s="124" t="inlineStr">
        <is>
          <t>U034</t>
        </is>
      </c>
      <c r="F450" s="124" t="inlineStr">
        <is>
          <t>UNLU MAMÜLLER</t>
        </is>
      </c>
      <c r="G450" s="124" t="n">
        <v>1</v>
      </c>
      <c r="H450" s="167" t="n">
        <v>0</v>
      </c>
      <c r="I450" s="144" t="n">
        <v>46235</v>
      </c>
      <c r="J450" s="174" t="n">
        <v>414</v>
      </c>
      <c r="K450" s="124" t="inlineStr">
        <is>
          <t>İZMİRSPOR mağazasında UNLU MAMÜLLER kadrosu +1 kişi değiştirilirse etki simülasyonu</t>
        </is>
      </c>
      <c r="L450" s="124" t="inlineStr">
        <is>
          <t>Taslak</t>
        </is>
      </c>
      <c r="M450" s="124" t="inlineStr">
        <is>
          <t>Saha Etüdü Bekleniyor</t>
        </is>
      </c>
    </row>
    <row r="451" ht="15" customHeight="1" s="113">
      <c r="A451" s="124" t="inlineStr">
        <is>
          <t>S0450</t>
        </is>
      </c>
      <c r="B451" s="124" t="inlineStr">
        <is>
          <t>M050</t>
        </is>
      </c>
      <c r="C451" s="124" t="inlineStr">
        <is>
          <t>İZMİRSPOR</t>
        </is>
      </c>
      <c r="D451" s="124" t="inlineStr">
        <is>
          <t>ERTAN TEKİ</t>
        </is>
      </c>
      <c r="E451" s="124" t="inlineStr">
        <is>
          <t>U042</t>
        </is>
      </c>
      <c r="F451" s="124" t="inlineStr">
        <is>
          <t>ŞARKÜTERİ</t>
        </is>
      </c>
      <c r="G451" s="124" t="n">
        <v>0</v>
      </c>
      <c r="H451" s="167" t="n">
        <v>-0.02</v>
      </c>
      <c r="I451" s="144" t="n">
        <v>46235</v>
      </c>
      <c r="J451" s="174" t="n">
        <v>0</v>
      </c>
      <c r="K451" s="124" t="inlineStr">
        <is>
          <t>İZMİRSPOR mağazasında ŞARKÜTERİ kadrosu +0 kişi değiştirilirse etki simülasyonu</t>
        </is>
      </c>
      <c r="L451" s="124" t="inlineStr">
        <is>
          <t>Taslak</t>
        </is>
      </c>
      <c r="M451" s="124" t="inlineStr">
        <is>
          <t>Saha Etüdü Bekleniyor</t>
        </is>
      </c>
    </row>
    <row r="452" ht="15" customHeight="1" s="113">
      <c r="A452" s="124" t="inlineStr">
        <is>
          <t>S0451</t>
        </is>
      </c>
      <c r="B452" s="124" t="inlineStr">
        <is>
          <t>M051</t>
        </is>
      </c>
      <c r="C452" s="124" t="inlineStr">
        <is>
          <t>ŞİRİNYER</t>
        </is>
      </c>
      <c r="D452" s="124" t="inlineStr">
        <is>
          <t>ERTAN TEKİ</t>
        </is>
      </c>
      <c r="E452" s="124" t="inlineStr">
        <is>
          <t>U002</t>
        </is>
      </c>
      <c r="F452" s="124" t="inlineStr">
        <is>
          <t>BAKLİYAT</t>
        </is>
      </c>
      <c r="G452" s="124" t="n">
        <v>0</v>
      </c>
      <c r="H452" s="167" t="n">
        <v>0</v>
      </c>
      <c r="I452" s="144" t="n">
        <v>46235</v>
      </c>
      <c r="J452" s="174" t="n">
        <v>0</v>
      </c>
      <c r="K452" s="124" t="inlineStr">
        <is>
          <t>ŞİRİNYER mağazasında BAKLİYAT kadrosu +0 kişi değiştirilirse etki simülasyonu</t>
        </is>
      </c>
      <c r="L452" s="124" t="inlineStr">
        <is>
          <t>Taslak</t>
        </is>
      </c>
      <c r="M452" s="124" t="inlineStr">
        <is>
          <t>Saha Etüdü Bekleniyor</t>
        </is>
      </c>
    </row>
    <row r="453" ht="15" customHeight="1" s="113">
      <c r="A453" s="124" t="inlineStr">
        <is>
          <t>S0452</t>
        </is>
      </c>
      <c r="B453" s="124" t="inlineStr">
        <is>
          <t>M051</t>
        </is>
      </c>
      <c r="C453" s="124" t="inlineStr">
        <is>
          <t>ŞİRİNYER</t>
        </is>
      </c>
      <c r="D453" s="124" t="inlineStr">
        <is>
          <t>ERTAN TEKİ</t>
        </is>
      </c>
      <c r="E453" s="124" t="inlineStr">
        <is>
          <t>U013</t>
        </is>
      </c>
      <c r="F453" s="124" t="inlineStr">
        <is>
          <t>KASAP</t>
        </is>
      </c>
      <c r="G453" s="124" t="n">
        <v>1</v>
      </c>
      <c r="H453" s="167" t="n">
        <v>0.02</v>
      </c>
      <c r="I453" s="144" t="n">
        <v>46235</v>
      </c>
      <c r="J453" s="174" t="n">
        <v>414</v>
      </c>
      <c r="K453" s="124" t="inlineStr">
        <is>
          <t>ŞİRİNYER mağazasında KASAP kadrosu +1 kişi değiştirilirse etki simülasyonu</t>
        </is>
      </c>
      <c r="L453" s="124" t="inlineStr">
        <is>
          <t>Taslak</t>
        </is>
      </c>
      <c r="M453" s="124" t="inlineStr">
        <is>
          <t>Saha Etüdü Bekleniyor</t>
        </is>
      </c>
    </row>
    <row r="454" ht="15" customHeight="1" s="113">
      <c r="A454" s="124" t="inlineStr">
        <is>
          <t>S0453</t>
        </is>
      </c>
      <c r="B454" s="124" t="inlineStr">
        <is>
          <t>M051</t>
        </is>
      </c>
      <c r="C454" s="124" t="inlineStr">
        <is>
          <t>ŞİRİNYER</t>
        </is>
      </c>
      <c r="D454" s="124" t="inlineStr">
        <is>
          <t>ERTAN TEKİ</t>
        </is>
      </c>
      <c r="E454" s="124" t="inlineStr">
        <is>
          <t>U015</t>
        </is>
      </c>
      <c r="F454" s="124" t="inlineStr">
        <is>
          <t>KASİYER</t>
        </is>
      </c>
      <c r="G454" s="124" t="n">
        <v>1</v>
      </c>
      <c r="H454" s="167" t="n">
        <v>0.06</v>
      </c>
      <c r="I454" s="144" t="n">
        <v>46235</v>
      </c>
      <c r="J454" s="174" t="n">
        <v>369</v>
      </c>
      <c r="K454" s="124" t="inlineStr">
        <is>
          <t>ŞİRİNYER mağazasında KASİYER kadrosu +1 kişi değiştirilirse etki simülasyonu</t>
        </is>
      </c>
      <c r="L454" s="124" t="inlineStr">
        <is>
          <t>Taslak</t>
        </is>
      </c>
      <c r="M454" s="124" t="inlineStr">
        <is>
          <t>Saha Etüdü Bekleniyor</t>
        </is>
      </c>
    </row>
    <row r="455" ht="15" customHeight="1" s="113">
      <c r="A455" s="124" t="inlineStr">
        <is>
          <t>S0454</t>
        </is>
      </c>
      <c r="B455" s="124" t="inlineStr">
        <is>
          <t>M051</t>
        </is>
      </c>
      <c r="C455" s="124" t="inlineStr">
        <is>
          <t>ŞİRİNYER</t>
        </is>
      </c>
      <c r="D455" s="124" t="inlineStr">
        <is>
          <t>ERTAN TEKİ</t>
        </is>
      </c>
      <c r="E455" s="124" t="inlineStr">
        <is>
          <t>U017</t>
        </is>
      </c>
      <c r="F455" s="124" t="inlineStr">
        <is>
          <t>MANAV</t>
        </is>
      </c>
      <c r="G455" s="124" t="n">
        <v>1</v>
      </c>
      <c r="H455" s="167" t="n">
        <v>0.08</v>
      </c>
      <c r="I455" s="144" t="n">
        <v>46235</v>
      </c>
      <c r="J455" s="174" t="n">
        <v>414</v>
      </c>
      <c r="K455" s="124" t="inlineStr">
        <is>
          <t>ŞİRİNYER mağazasında MANAV kadrosu +1 kişi değiştirilirse etki simülasyonu</t>
        </is>
      </c>
      <c r="L455" s="124" t="inlineStr">
        <is>
          <t>Taslak</t>
        </is>
      </c>
      <c r="M455" s="124" t="inlineStr">
        <is>
          <t>Saha Etüdü Bekleniyor</t>
        </is>
      </c>
    </row>
    <row r="456" ht="15" customHeight="1" s="113">
      <c r="A456" s="124" t="inlineStr">
        <is>
          <t>S0455</t>
        </is>
      </c>
      <c r="B456" s="124" t="inlineStr">
        <is>
          <t>M051</t>
        </is>
      </c>
      <c r="C456" s="124" t="inlineStr">
        <is>
          <t>ŞİRİNYER</t>
        </is>
      </c>
      <c r="D456" s="124" t="inlineStr">
        <is>
          <t>ERTAN TEKİ</t>
        </is>
      </c>
      <c r="E456" s="124" t="inlineStr">
        <is>
          <t>U023</t>
        </is>
      </c>
      <c r="F456" s="124" t="inlineStr">
        <is>
          <t>ONLİNE TOPLAYICI</t>
        </is>
      </c>
      <c r="G456" s="124" t="n">
        <v>1</v>
      </c>
      <c r="H456" s="167" t="n">
        <v>0</v>
      </c>
      <c r="I456" s="144" t="n">
        <v>46235</v>
      </c>
      <c r="J456" s="174" t="n">
        <v>360</v>
      </c>
      <c r="K456" s="124" t="inlineStr">
        <is>
          <t>ŞİRİNYER mağazasında ONLİNE TOPLAYICI kadrosu +1 kişi değiştirilirse etki simülasyonu</t>
        </is>
      </c>
      <c r="L456" s="124" t="inlineStr">
        <is>
          <t>Taslak</t>
        </is>
      </c>
      <c r="M456" s="124" t="inlineStr">
        <is>
          <t>Saha Etüdü Bekleniyor</t>
        </is>
      </c>
    </row>
    <row r="457" ht="15" customHeight="1" s="113">
      <c r="A457" s="124" t="inlineStr">
        <is>
          <t>S0456</t>
        </is>
      </c>
      <c r="B457" s="124" t="inlineStr">
        <is>
          <t>M051</t>
        </is>
      </c>
      <c r="C457" s="124" t="inlineStr">
        <is>
          <t>ŞİRİNYER</t>
        </is>
      </c>
      <c r="D457" s="124" t="inlineStr">
        <is>
          <t>ERTAN TEKİ</t>
        </is>
      </c>
      <c r="E457" s="124" t="inlineStr">
        <is>
          <t>U024</t>
        </is>
      </c>
      <c r="F457" s="124" t="inlineStr">
        <is>
          <t>ONLİNE ŞOFÖR</t>
        </is>
      </c>
      <c r="G457" s="124" t="n">
        <v>-1</v>
      </c>
      <c r="H457" s="167" t="n">
        <v>-0.01</v>
      </c>
      <c r="I457" s="144" t="n">
        <v>46235</v>
      </c>
      <c r="J457" s="174" t="n">
        <v>-387</v>
      </c>
      <c r="K457" s="124" t="inlineStr">
        <is>
          <t>ŞİRİNYER mağazasında ONLİNE ŞOFÖR kadrosu -1 kişi değiştirilirse etki simülasyonu</t>
        </is>
      </c>
      <c r="L457" s="124" t="inlineStr">
        <is>
          <t>Taslak</t>
        </is>
      </c>
      <c r="M457" s="124" t="inlineStr">
        <is>
          <t>Saha Etüdü Bekleniyor</t>
        </is>
      </c>
    </row>
    <row r="458" ht="15" customHeight="1" s="113">
      <c r="A458" s="124" t="inlineStr">
        <is>
          <t>S0457</t>
        </is>
      </c>
      <c r="B458" s="124" t="inlineStr">
        <is>
          <t>M051</t>
        </is>
      </c>
      <c r="C458" s="124" t="inlineStr">
        <is>
          <t>ŞİRİNYER</t>
        </is>
      </c>
      <c r="D458" s="124" t="inlineStr">
        <is>
          <t>ERTAN TEKİ</t>
        </is>
      </c>
      <c r="E458" s="124" t="inlineStr">
        <is>
          <t>U026</t>
        </is>
      </c>
      <c r="F458" s="124" t="inlineStr">
        <is>
          <t>REYON GÖREVLİSİ</t>
        </is>
      </c>
      <c r="G458" s="124" t="n">
        <v>2</v>
      </c>
      <c r="H458" s="167" t="n">
        <v>0.07000000000000001</v>
      </c>
      <c r="I458" s="144" t="n">
        <v>46235</v>
      </c>
      <c r="J458" s="174" t="n">
        <v>738</v>
      </c>
      <c r="K458" s="124" t="inlineStr">
        <is>
          <t>ŞİRİNYER mağazasında REYON GÖREVLİSİ kadrosu +2 kişi değiştirilirse etki simülasyonu</t>
        </is>
      </c>
      <c r="L458" s="124" t="inlineStr">
        <is>
          <t>Taslak</t>
        </is>
      </c>
      <c r="M458" s="124" t="inlineStr">
        <is>
          <t>Saha Etüdü Bekleniyor</t>
        </is>
      </c>
    </row>
    <row r="459" ht="15" customHeight="1" s="113">
      <c r="A459" s="124" t="inlineStr">
        <is>
          <t>S0458</t>
        </is>
      </c>
      <c r="B459" s="124" t="inlineStr">
        <is>
          <t>M051</t>
        </is>
      </c>
      <c r="C459" s="124" t="inlineStr">
        <is>
          <t>ŞİRİNYER</t>
        </is>
      </c>
      <c r="D459" s="124" t="inlineStr">
        <is>
          <t>ERTAN TEKİ</t>
        </is>
      </c>
      <c r="E459" s="124" t="inlineStr">
        <is>
          <t>U034</t>
        </is>
      </c>
      <c r="F459" s="124" t="inlineStr">
        <is>
          <t>UNLU MAMÜLLER</t>
        </is>
      </c>
      <c r="G459" s="124" t="n">
        <v>1</v>
      </c>
      <c r="H459" s="167" t="n">
        <v>0.03</v>
      </c>
      <c r="I459" s="144" t="n">
        <v>46235</v>
      </c>
      <c r="J459" s="174" t="n">
        <v>387</v>
      </c>
      <c r="K459" s="124" t="inlineStr">
        <is>
          <t>ŞİRİNYER mağazasında UNLU MAMÜLLER kadrosu +1 kişi değiştirilirse etki simülasyonu</t>
        </is>
      </c>
      <c r="L459" s="124" t="inlineStr">
        <is>
          <t>Taslak</t>
        </is>
      </c>
      <c r="M459" s="124" t="inlineStr">
        <is>
          <t>Saha Etüdü Bekleniyor</t>
        </is>
      </c>
    </row>
    <row r="460" ht="15" customHeight="1" s="113">
      <c r="A460" s="124" t="inlineStr">
        <is>
          <t>S0459</t>
        </is>
      </c>
      <c r="B460" s="124" t="inlineStr">
        <is>
          <t>M051</t>
        </is>
      </c>
      <c r="C460" s="124" t="inlineStr">
        <is>
          <t>ŞİRİNYER</t>
        </is>
      </c>
      <c r="D460" s="124" t="inlineStr">
        <is>
          <t>ERTAN TEKİ</t>
        </is>
      </c>
      <c r="E460" s="124" t="inlineStr">
        <is>
          <t>U042</t>
        </is>
      </c>
      <c r="F460" s="124" t="inlineStr">
        <is>
          <t>ŞARKÜTERİ</t>
        </is>
      </c>
      <c r="G460" s="124" t="n">
        <v>0</v>
      </c>
      <c r="H460" s="167" t="n">
        <v>0.07000000000000001</v>
      </c>
      <c r="I460" s="144" t="n">
        <v>46235</v>
      </c>
      <c r="J460" s="174" t="n">
        <v>0</v>
      </c>
      <c r="K460" s="124" t="inlineStr">
        <is>
          <t>ŞİRİNYER mağazasında ŞARKÜTERİ kadrosu +0 kişi değiştirilirse etki simülasyonu</t>
        </is>
      </c>
      <c r="L460" s="124" t="inlineStr">
        <is>
          <t>Taslak</t>
        </is>
      </c>
      <c r="M460" s="124" t="inlineStr">
        <is>
          <t>Saha Etüdü Bekleniyor</t>
        </is>
      </c>
    </row>
    <row r="461" ht="15" customHeight="1" s="113">
      <c r="A461" s="124" t="inlineStr">
        <is>
          <t>S0460</t>
        </is>
      </c>
      <c r="B461" s="124" t="inlineStr">
        <is>
          <t>M052</t>
        </is>
      </c>
      <c r="C461" s="124" t="inlineStr">
        <is>
          <t>ŞİRİNYER 2</t>
        </is>
      </c>
      <c r="D461" s="124" t="inlineStr">
        <is>
          <t>DERYA YARDIMCI</t>
        </is>
      </c>
      <c r="E461" s="124" t="inlineStr">
        <is>
          <t>U002</t>
        </is>
      </c>
      <c r="F461" s="124" t="inlineStr">
        <is>
          <t>BAKLİYAT</t>
        </is>
      </c>
      <c r="G461" s="124" t="n">
        <v>1</v>
      </c>
      <c r="H461" s="167" t="n">
        <v>-0.02</v>
      </c>
      <c r="I461" s="144" t="n">
        <v>46235</v>
      </c>
      <c r="J461" s="174" t="n">
        <v>360</v>
      </c>
      <c r="K461" s="124" t="inlineStr">
        <is>
          <t>ŞİRİNYER 2 mağazasında BAKLİYAT kadrosu +1 kişi değiştirilirse etki simülasyonu</t>
        </is>
      </c>
      <c r="L461" s="124" t="inlineStr">
        <is>
          <t>Taslak</t>
        </is>
      </c>
      <c r="M461" s="124" t="inlineStr">
        <is>
          <t>Saha Etüdü Bekleniyor</t>
        </is>
      </c>
    </row>
    <row r="462" ht="15" customHeight="1" s="113">
      <c r="A462" s="124" t="inlineStr">
        <is>
          <t>S0461</t>
        </is>
      </c>
      <c r="B462" s="124" t="inlineStr">
        <is>
          <t>M052</t>
        </is>
      </c>
      <c r="C462" s="124" t="inlineStr">
        <is>
          <t>ŞİRİNYER 2</t>
        </is>
      </c>
      <c r="D462" s="124" t="inlineStr">
        <is>
          <t>DERYA YARDIMCI</t>
        </is>
      </c>
      <c r="E462" s="124" t="inlineStr">
        <is>
          <t>U013</t>
        </is>
      </c>
      <c r="F462" s="124" t="inlineStr">
        <is>
          <t>KASAP</t>
        </is>
      </c>
      <c r="G462" s="124" t="n">
        <v>1</v>
      </c>
      <c r="H462" s="167" t="n">
        <v>-0.03</v>
      </c>
      <c r="I462" s="144" t="n">
        <v>46235</v>
      </c>
      <c r="J462" s="174" t="n">
        <v>414</v>
      </c>
      <c r="K462" s="124" t="inlineStr">
        <is>
          <t>ŞİRİNYER 2 mağazasında KASAP kadrosu +1 kişi değiştirilirse etki simülasyonu</t>
        </is>
      </c>
      <c r="L462" s="124" t="inlineStr">
        <is>
          <t>Taslak</t>
        </is>
      </c>
      <c r="M462" s="124" t="inlineStr">
        <is>
          <t>Saha Etüdü Bekleniyor</t>
        </is>
      </c>
    </row>
    <row r="463" ht="15" customHeight="1" s="113">
      <c r="A463" s="124" t="inlineStr">
        <is>
          <t>S0462</t>
        </is>
      </c>
      <c r="B463" s="124" t="inlineStr">
        <is>
          <t>M052</t>
        </is>
      </c>
      <c r="C463" s="124" t="inlineStr">
        <is>
          <t>ŞİRİNYER 2</t>
        </is>
      </c>
      <c r="D463" s="124" t="inlineStr">
        <is>
          <t>DERYA YARDIMCI</t>
        </is>
      </c>
      <c r="E463" s="124" t="inlineStr">
        <is>
          <t>U015</t>
        </is>
      </c>
      <c r="F463" s="124" t="inlineStr">
        <is>
          <t>KASİYER</t>
        </is>
      </c>
      <c r="G463" s="124" t="n">
        <v>1</v>
      </c>
      <c r="H463" s="167" t="n">
        <v>0.03</v>
      </c>
      <c r="I463" s="144" t="n">
        <v>46235</v>
      </c>
      <c r="J463" s="174" t="n">
        <v>405</v>
      </c>
      <c r="K463" s="124" t="inlineStr">
        <is>
          <t>ŞİRİNYER 2 mağazasında KASİYER kadrosu +1 kişi değiştirilirse etki simülasyonu</t>
        </is>
      </c>
      <c r="L463" s="124" t="inlineStr">
        <is>
          <t>Taslak</t>
        </is>
      </c>
      <c r="M463" s="124" t="inlineStr">
        <is>
          <t>Saha Etüdü Bekleniyor</t>
        </is>
      </c>
    </row>
    <row r="464" ht="15" customHeight="1" s="113">
      <c r="A464" s="124" t="inlineStr">
        <is>
          <t>S0463</t>
        </is>
      </c>
      <c r="B464" s="124" t="inlineStr">
        <is>
          <t>M052</t>
        </is>
      </c>
      <c r="C464" s="124" t="inlineStr">
        <is>
          <t>ŞİRİNYER 2</t>
        </is>
      </c>
      <c r="D464" s="124" t="inlineStr">
        <is>
          <t>DERYA YARDIMCI</t>
        </is>
      </c>
      <c r="E464" s="124" t="inlineStr">
        <is>
          <t>U017</t>
        </is>
      </c>
      <c r="F464" s="124" t="inlineStr">
        <is>
          <t>MANAV</t>
        </is>
      </c>
      <c r="G464" s="124" t="n">
        <v>-1</v>
      </c>
      <c r="H464" s="167" t="n">
        <v>0.03</v>
      </c>
      <c r="I464" s="144" t="n">
        <v>46235</v>
      </c>
      <c r="J464" s="174" t="n">
        <v>-414</v>
      </c>
      <c r="K464" s="124" t="inlineStr">
        <is>
          <t>ŞİRİNYER 2 mağazasında MANAV kadrosu -1 kişi değiştirilirse etki simülasyonu</t>
        </is>
      </c>
      <c r="L464" s="124" t="inlineStr">
        <is>
          <t>Taslak</t>
        </is>
      </c>
      <c r="M464" s="124" t="inlineStr">
        <is>
          <t>Saha Etüdü Bekleniyor</t>
        </is>
      </c>
    </row>
    <row r="465" ht="15" customHeight="1" s="113">
      <c r="A465" s="124" t="inlineStr">
        <is>
          <t>S0464</t>
        </is>
      </c>
      <c r="B465" s="124" t="inlineStr">
        <is>
          <t>M052</t>
        </is>
      </c>
      <c r="C465" s="124" t="inlineStr">
        <is>
          <t>ŞİRİNYER 2</t>
        </is>
      </c>
      <c r="D465" s="124" t="inlineStr">
        <is>
          <t>DERYA YARDIMCI</t>
        </is>
      </c>
      <c r="E465" s="124" t="inlineStr">
        <is>
          <t>U023</t>
        </is>
      </c>
      <c r="F465" s="124" t="inlineStr">
        <is>
          <t>ONLİNE TOPLAYICI</t>
        </is>
      </c>
      <c r="G465" s="124" t="n">
        <v>0</v>
      </c>
      <c r="H465" s="167" t="n">
        <v>-0.01</v>
      </c>
      <c r="I465" s="144" t="n">
        <v>46235</v>
      </c>
      <c r="J465" s="174" t="n">
        <v>0</v>
      </c>
      <c r="K465" s="124" t="inlineStr">
        <is>
          <t>ŞİRİNYER 2 mağazasında ONLİNE TOPLAYICI kadrosu +0 kişi değiştirilirse etki simülasyonu</t>
        </is>
      </c>
      <c r="L465" s="124" t="inlineStr">
        <is>
          <t>Taslak</t>
        </is>
      </c>
      <c r="M465" s="124" t="inlineStr">
        <is>
          <t>Saha Etüdü Bekleniyor</t>
        </is>
      </c>
    </row>
    <row r="466" ht="15" customHeight="1" s="113">
      <c r="A466" s="124" t="inlineStr">
        <is>
          <t>S0465</t>
        </is>
      </c>
      <c r="B466" s="124" t="inlineStr">
        <is>
          <t>M052</t>
        </is>
      </c>
      <c r="C466" s="124" t="inlineStr">
        <is>
          <t>ŞİRİNYER 2</t>
        </is>
      </c>
      <c r="D466" s="124" t="inlineStr">
        <is>
          <t>DERYA YARDIMCI</t>
        </is>
      </c>
      <c r="E466" s="124" t="inlineStr">
        <is>
          <t>U024</t>
        </is>
      </c>
      <c r="F466" s="124" t="inlineStr">
        <is>
          <t>ONLİNE ŞOFÖR</t>
        </is>
      </c>
      <c r="G466" s="124" t="n">
        <v>1</v>
      </c>
      <c r="H466" s="167" t="n">
        <v>0.02</v>
      </c>
      <c r="I466" s="144" t="n">
        <v>46235</v>
      </c>
      <c r="J466" s="174" t="n">
        <v>360</v>
      </c>
      <c r="K466" s="124" t="inlineStr">
        <is>
          <t>ŞİRİNYER 2 mağazasında ONLİNE ŞOFÖR kadrosu +1 kişi değiştirilirse etki simülasyonu</t>
        </is>
      </c>
      <c r="L466" s="124" t="inlineStr">
        <is>
          <t>Taslak</t>
        </is>
      </c>
      <c r="M466" s="124" t="inlineStr">
        <is>
          <t>Saha Etüdü Bekleniyor</t>
        </is>
      </c>
    </row>
    <row r="467" ht="15" customHeight="1" s="113">
      <c r="A467" s="124" t="inlineStr">
        <is>
          <t>S0466</t>
        </is>
      </c>
      <c r="B467" s="124" t="inlineStr">
        <is>
          <t>M052</t>
        </is>
      </c>
      <c r="C467" s="124" t="inlineStr">
        <is>
          <t>ŞİRİNYER 2</t>
        </is>
      </c>
      <c r="D467" s="124" t="inlineStr">
        <is>
          <t>DERYA YARDIMCI</t>
        </is>
      </c>
      <c r="E467" s="124" t="inlineStr">
        <is>
          <t>U026</t>
        </is>
      </c>
      <c r="F467" s="124" t="inlineStr">
        <is>
          <t>REYON GÖREVLİSİ</t>
        </is>
      </c>
      <c r="G467" s="124" t="n">
        <v>-1</v>
      </c>
      <c r="H467" s="167" t="n">
        <v>0.04</v>
      </c>
      <c r="I467" s="144" t="n">
        <v>46235</v>
      </c>
      <c r="J467" s="174" t="n">
        <v>-387</v>
      </c>
      <c r="K467" s="124" t="inlineStr">
        <is>
          <t>ŞİRİNYER 2 mağazasında REYON GÖREVLİSİ kadrosu -1 kişi değiştirilirse etki simülasyonu</t>
        </is>
      </c>
      <c r="L467" s="124" t="inlineStr">
        <is>
          <t>Taslak</t>
        </is>
      </c>
      <c r="M467" s="124" t="inlineStr">
        <is>
          <t>Saha Etüdü Bekleniyor</t>
        </is>
      </c>
    </row>
    <row r="468" ht="15" customHeight="1" s="113">
      <c r="A468" s="124" t="inlineStr">
        <is>
          <t>S0467</t>
        </is>
      </c>
      <c r="B468" s="124" t="inlineStr">
        <is>
          <t>M052</t>
        </is>
      </c>
      <c r="C468" s="124" t="inlineStr">
        <is>
          <t>ŞİRİNYER 2</t>
        </is>
      </c>
      <c r="D468" s="124" t="inlineStr">
        <is>
          <t>DERYA YARDIMCI</t>
        </is>
      </c>
      <c r="E468" s="124" t="inlineStr">
        <is>
          <t>U034</t>
        </is>
      </c>
      <c r="F468" s="124" t="inlineStr">
        <is>
          <t>UNLU MAMÜLLER</t>
        </is>
      </c>
      <c r="G468" s="124" t="n">
        <v>1</v>
      </c>
      <c r="H468" s="167" t="n">
        <v>0.07000000000000001</v>
      </c>
      <c r="I468" s="144" t="n">
        <v>46235</v>
      </c>
      <c r="J468" s="174" t="n">
        <v>360</v>
      </c>
      <c r="K468" s="124" t="inlineStr">
        <is>
          <t>ŞİRİNYER 2 mağazasında UNLU MAMÜLLER kadrosu +1 kişi değiştirilirse etki simülasyonu</t>
        </is>
      </c>
      <c r="L468" s="124" t="inlineStr">
        <is>
          <t>Taslak</t>
        </is>
      </c>
      <c r="M468" s="124" t="inlineStr">
        <is>
          <t>Saha Etüdü Bekleniyor</t>
        </is>
      </c>
    </row>
    <row r="469" ht="15" customHeight="1" s="113">
      <c r="A469" s="124" t="inlineStr">
        <is>
          <t>S0468</t>
        </is>
      </c>
      <c r="B469" s="124" t="inlineStr">
        <is>
          <t>M052</t>
        </is>
      </c>
      <c r="C469" s="124" t="inlineStr">
        <is>
          <t>ŞİRİNYER 2</t>
        </is>
      </c>
      <c r="D469" s="124" t="inlineStr">
        <is>
          <t>DERYA YARDIMCI</t>
        </is>
      </c>
      <c r="E469" s="124" t="inlineStr">
        <is>
          <t>U042</t>
        </is>
      </c>
      <c r="F469" s="124" t="inlineStr">
        <is>
          <t>ŞARKÜTERİ</t>
        </is>
      </c>
      <c r="G469" s="124" t="n">
        <v>0</v>
      </c>
      <c r="H469" s="167" t="n">
        <v>0.05</v>
      </c>
      <c r="I469" s="144" t="n">
        <v>46235</v>
      </c>
      <c r="J469" s="174" t="n">
        <v>0</v>
      </c>
      <c r="K469" s="124" t="inlineStr">
        <is>
          <t>ŞİRİNYER 2 mağazasında ŞARKÜTERİ kadrosu +0 kişi değiştirilirse etki simülasyonu</t>
        </is>
      </c>
      <c r="L469" s="124" t="inlineStr">
        <is>
          <t>Taslak</t>
        </is>
      </c>
      <c r="M469" s="124" t="inlineStr">
        <is>
          <t>Saha Etüdü Bekleniyor</t>
        </is>
      </c>
    </row>
    <row r="470" ht="15" customHeight="1" s="113">
      <c r="A470" s="124" t="inlineStr">
        <is>
          <t>S0469</t>
        </is>
      </c>
      <c r="B470" s="124" t="inlineStr">
        <is>
          <t>M032</t>
        </is>
      </c>
      <c r="C470" s="124" t="inlineStr">
        <is>
          <t>MENDERES DEPO</t>
        </is>
      </c>
      <c r="D470" s="124" t="inlineStr">
        <is>
          <t>AYHAN DAŞDEMİR</t>
        </is>
      </c>
      <c r="E470" s="124" t="inlineStr">
        <is>
          <t>U002</t>
        </is>
      </c>
      <c r="F470" s="124" t="inlineStr">
        <is>
          <t>BAKLİYAT</t>
        </is>
      </c>
      <c r="G470" s="124" t="n">
        <v>-1</v>
      </c>
      <c r="H470" s="167" t="n">
        <v>0.06</v>
      </c>
      <c r="I470" s="144" t="n">
        <v>46235</v>
      </c>
      <c r="J470" s="174" t="n">
        <v>-414</v>
      </c>
      <c r="K470" s="124" t="inlineStr">
        <is>
          <t>MENDERES DEPO mağazasında BAKLİYAT kadrosu -1 kişi değiştirilirse etki simülasyonu</t>
        </is>
      </c>
      <c r="L470" s="124" t="inlineStr">
        <is>
          <t>Taslak</t>
        </is>
      </c>
      <c r="M470" s="124" t="inlineStr">
        <is>
          <t>Saha Etüdü Bekleniyor</t>
        </is>
      </c>
    </row>
    <row r="471" ht="15" customHeight="1" s="113">
      <c r="A471" s="124" t="inlineStr">
        <is>
          <t>S0470</t>
        </is>
      </c>
      <c r="B471" s="124" t="inlineStr">
        <is>
          <t>M032</t>
        </is>
      </c>
      <c r="C471" s="124" t="inlineStr">
        <is>
          <t>MENDERES DEPO</t>
        </is>
      </c>
      <c r="D471" s="124" t="inlineStr">
        <is>
          <t>AYHAN DAŞDEMİR</t>
        </is>
      </c>
      <c r="E471" s="124" t="inlineStr">
        <is>
          <t>U013</t>
        </is>
      </c>
      <c r="F471" s="124" t="inlineStr">
        <is>
          <t>KASAP</t>
        </is>
      </c>
      <c r="G471" s="124" t="n">
        <v>0</v>
      </c>
      <c r="H471" s="167" t="n">
        <v>0.01</v>
      </c>
      <c r="I471" s="144" t="n">
        <v>46235</v>
      </c>
      <c r="J471" s="174" t="n">
        <v>0</v>
      </c>
      <c r="K471" s="124" t="inlineStr">
        <is>
          <t>MENDERES DEPO mağazasında KASAP kadrosu +0 kişi değiştirilirse etki simülasyonu</t>
        </is>
      </c>
      <c r="L471" s="124" t="inlineStr">
        <is>
          <t>Taslak</t>
        </is>
      </c>
      <c r="M471" s="124" t="inlineStr">
        <is>
          <t>Saha Etüdü Bekleniyor</t>
        </is>
      </c>
    </row>
    <row r="472" ht="15" customHeight="1" s="113">
      <c r="A472" s="124" t="inlineStr">
        <is>
          <t>S0471</t>
        </is>
      </c>
      <c r="B472" s="124" t="inlineStr">
        <is>
          <t>M032</t>
        </is>
      </c>
      <c r="C472" s="124" t="inlineStr">
        <is>
          <t>MENDERES DEPO</t>
        </is>
      </c>
      <c r="D472" s="124" t="inlineStr">
        <is>
          <t>AYHAN DAŞDEMİR</t>
        </is>
      </c>
      <c r="E472" s="124" t="inlineStr">
        <is>
          <t>U015</t>
        </is>
      </c>
      <c r="F472" s="124" t="inlineStr">
        <is>
          <t>KASİYER</t>
        </is>
      </c>
      <c r="G472" s="124" t="n">
        <v>0</v>
      </c>
      <c r="H472" s="167" t="n">
        <v>0.06</v>
      </c>
      <c r="I472" s="144" t="n">
        <v>46235</v>
      </c>
      <c r="J472" s="174" t="n">
        <v>0</v>
      </c>
      <c r="K472" s="124" t="inlineStr">
        <is>
          <t>MENDERES DEPO mağazasında KASİYER kadrosu +0 kişi değiştirilirse etki simülasyonu</t>
        </is>
      </c>
      <c r="L472" s="124" t="inlineStr">
        <is>
          <t>Taslak</t>
        </is>
      </c>
      <c r="M472" s="124" t="inlineStr">
        <is>
          <t>Saha Etüdü Bekleniyor</t>
        </is>
      </c>
    </row>
    <row r="473" ht="15" customHeight="1" s="113">
      <c r="A473" s="124" t="inlineStr">
        <is>
          <t>S0472</t>
        </is>
      </c>
      <c r="B473" s="124" t="inlineStr">
        <is>
          <t>M032</t>
        </is>
      </c>
      <c r="C473" s="124" t="inlineStr">
        <is>
          <t>MENDERES DEPO</t>
        </is>
      </c>
      <c r="D473" s="124" t="inlineStr">
        <is>
          <t>AYHAN DAŞDEMİR</t>
        </is>
      </c>
      <c r="E473" s="124" t="inlineStr">
        <is>
          <t>U017</t>
        </is>
      </c>
      <c r="F473" s="124" t="inlineStr">
        <is>
          <t>MANAV</t>
        </is>
      </c>
      <c r="G473" s="124" t="n">
        <v>2</v>
      </c>
      <c r="H473" s="167" t="n">
        <v>-0.03</v>
      </c>
      <c r="I473" s="144" t="n">
        <v>46235</v>
      </c>
      <c r="J473" s="174" t="n">
        <v>810</v>
      </c>
      <c r="K473" s="124" t="inlineStr">
        <is>
          <t>MENDERES DEPO mağazasında MANAV kadrosu +2 kişi değiştirilirse etki simülasyonu</t>
        </is>
      </c>
      <c r="L473" s="124" t="inlineStr">
        <is>
          <t>Taslak</t>
        </is>
      </c>
      <c r="M473" s="124" t="inlineStr">
        <is>
          <t>Saha Etüdü Bekleniyor</t>
        </is>
      </c>
    </row>
    <row r="474" ht="15" customHeight="1" s="113">
      <c r="A474" s="124" t="inlineStr">
        <is>
          <t>S0473</t>
        </is>
      </c>
      <c r="B474" s="124" t="inlineStr">
        <is>
          <t>M032</t>
        </is>
      </c>
      <c r="C474" s="124" t="inlineStr">
        <is>
          <t>MENDERES DEPO</t>
        </is>
      </c>
      <c r="D474" s="124" t="inlineStr">
        <is>
          <t>AYHAN DAŞDEMİR</t>
        </is>
      </c>
      <c r="E474" s="124" t="inlineStr">
        <is>
          <t>U023</t>
        </is>
      </c>
      <c r="F474" s="124" t="inlineStr">
        <is>
          <t>ONLİNE TOPLAYICI</t>
        </is>
      </c>
      <c r="G474" s="124" t="n">
        <v>2</v>
      </c>
      <c r="H474" s="167" t="n">
        <v>0.07000000000000001</v>
      </c>
      <c r="I474" s="144" t="n">
        <v>46235</v>
      </c>
      <c r="J474" s="174" t="n">
        <v>774</v>
      </c>
      <c r="K474" s="124" t="inlineStr">
        <is>
          <t>MENDERES DEPO mağazasında ONLİNE TOPLAYICI kadrosu +2 kişi değiştirilirse etki simülasyonu</t>
        </is>
      </c>
      <c r="L474" s="124" t="inlineStr">
        <is>
          <t>Taslak</t>
        </is>
      </c>
      <c r="M474" s="124" t="inlineStr">
        <is>
          <t>Saha Etüdü Bekleniyor</t>
        </is>
      </c>
    </row>
    <row r="475" ht="15" customHeight="1" s="113">
      <c r="A475" s="124" t="inlineStr">
        <is>
          <t>S0474</t>
        </is>
      </c>
      <c r="B475" s="124" t="inlineStr">
        <is>
          <t>M032</t>
        </is>
      </c>
      <c r="C475" s="124" t="inlineStr">
        <is>
          <t>MENDERES DEPO</t>
        </is>
      </c>
      <c r="D475" s="124" t="inlineStr">
        <is>
          <t>AYHAN DAŞDEMİR</t>
        </is>
      </c>
      <c r="E475" s="124" t="inlineStr">
        <is>
          <t>U024</t>
        </is>
      </c>
      <c r="F475" s="124" t="inlineStr">
        <is>
          <t>ONLİNE ŞOFÖR</t>
        </is>
      </c>
      <c r="G475" s="124" t="n">
        <v>0</v>
      </c>
      <c r="H475" s="167" t="n">
        <v>0.01</v>
      </c>
      <c r="I475" s="144" t="n">
        <v>46235</v>
      </c>
      <c r="J475" s="174" t="n">
        <v>0</v>
      </c>
      <c r="K475" s="124" t="inlineStr">
        <is>
          <t>MENDERES DEPO mağazasında ONLİNE ŞOFÖR kadrosu +0 kişi değiştirilirse etki simülasyonu</t>
        </is>
      </c>
      <c r="L475" s="124" t="inlineStr">
        <is>
          <t>Taslak</t>
        </is>
      </c>
      <c r="M475" s="124" t="inlineStr">
        <is>
          <t>Saha Etüdü Bekleniyor</t>
        </is>
      </c>
    </row>
    <row r="476" ht="15" customHeight="1" s="113">
      <c r="A476" s="124" t="inlineStr">
        <is>
          <t>S0475</t>
        </is>
      </c>
      <c r="B476" s="124" t="inlineStr">
        <is>
          <t>M032</t>
        </is>
      </c>
      <c r="C476" s="124" t="inlineStr">
        <is>
          <t>MENDERES DEPO</t>
        </is>
      </c>
      <c r="D476" s="124" t="inlineStr">
        <is>
          <t>AYHAN DAŞDEMİR</t>
        </is>
      </c>
      <c r="E476" s="124" t="inlineStr">
        <is>
          <t>U026</t>
        </is>
      </c>
      <c r="F476" s="124" t="inlineStr">
        <is>
          <t>REYON GÖREVLİSİ</t>
        </is>
      </c>
      <c r="G476" s="124" t="n">
        <v>-1</v>
      </c>
      <c r="H476" s="167" t="n">
        <v>-0.03</v>
      </c>
      <c r="I476" s="144" t="n">
        <v>46235</v>
      </c>
      <c r="J476" s="174" t="n">
        <v>-369</v>
      </c>
      <c r="K476" s="124" t="inlineStr">
        <is>
          <t>MENDERES DEPO mağazasında REYON GÖREVLİSİ kadrosu -1 kişi değiştirilirse etki simülasyonu</t>
        </is>
      </c>
      <c r="L476" s="124" t="inlineStr">
        <is>
          <t>Taslak</t>
        </is>
      </c>
      <c r="M476" s="124" t="inlineStr">
        <is>
          <t>Saha Etüdü Bekleniyor</t>
        </is>
      </c>
    </row>
    <row r="477" ht="15" customHeight="1" s="113">
      <c r="A477" s="124" t="inlineStr">
        <is>
          <t>S0476</t>
        </is>
      </c>
      <c r="B477" s="124" t="inlineStr">
        <is>
          <t>M032</t>
        </is>
      </c>
      <c r="C477" s="124" t="inlineStr">
        <is>
          <t>MENDERES DEPO</t>
        </is>
      </c>
      <c r="D477" s="124" t="inlineStr">
        <is>
          <t>AYHAN DAŞDEMİR</t>
        </is>
      </c>
      <c r="E477" s="124" t="inlineStr">
        <is>
          <t>U034</t>
        </is>
      </c>
      <c r="F477" s="124" t="inlineStr">
        <is>
          <t>UNLU MAMÜLLER</t>
        </is>
      </c>
      <c r="G477" s="124" t="n">
        <v>0</v>
      </c>
      <c r="H477" s="167" t="n">
        <v>0.07000000000000001</v>
      </c>
      <c r="I477" s="144" t="n">
        <v>46235</v>
      </c>
      <c r="J477" s="174" t="n">
        <v>0</v>
      </c>
      <c r="K477" s="124" t="inlineStr">
        <is>
          <t>MENDERES DEPO mağazasında UNLU MAMÜLLER kadrosu +0 kişi değiştirilirse etki simülasyonu</t>
        </is>
      </c>
      <c r="L477" s="124" t="inlineStr">
        <is>
          <t>Taslak</t>
        </is>
      </c>
      <c r="M477" s="124" t="inlineStr">
        <is>
          <t>Saha Etüdü Bekleniyor</t>
        </is>
      </c>
    </row>
    <row r="478" ht="15" customHeight="1" s="113">
      <c r="A478" s="124" t="inlineStr">
        <is>
          <t>S0477</t>
        </is>
      </c>
      <c r="B478" s="124" t="inlineStr">
        <is>
          <t>M032</t>
        </is>
      </c>
      <c r="C478" s="124" t="inlineStr">
        <is>
          <t>MENDERES DEPO</t>
        </is>
      </c>
      <c r="D478" s="124" t="inlineStr">
        <is>
          <t>AYHAN DAŞDEMİR</t>
        </is>
      </c>
      <c r="E478" s="124" t="inlineStr">
        <is>
          <t>U042</t>
        </is>
      </c>
      <c r="F478" s="124" t="inlineStr">
        <is>
          <t>ŞARKÜTERİ</t>
        </is>
      </c>
      <c r="G478" s="124" t="n">
        <v>1</v>
      </c>
      <c r="H478" s="167" t="n">
        <v>0.05</v>
      </c>
      <c r="I478" s="144" t="n">
        <v>46235</v>
      </c>
      <c r="J478" s="174" t="n">
        <v>387</v>
      </c>
      <c r="K478" s="124" t="inlineStr">
        <is>
          <t>MENDERES DEPO mağazasında ŞARKÜTERİ kadrosu +1 kişi değiştirilirse etki simülasyonu</t>
        </is>
      </c>
      <c r="L478" s="124" t="inlineStr">
        <is>
          <t>Taslak</t>
        </is>
      </c>
      <c r="M478" s="124" t="inlineStr">
        <is>
          <t>Saha Etüdü Bekleniyor</t>
        </is>
      </c>
    </row>
    <row r="479" ht="15" customHeight="1" s="113">
      <c r="A479" s="124" t="inlineStr">
        <is>
          <t>S0478</t>
        </is>
      </c>
      <c r="B479" s="124" t="inlineStr">
        <is>
          <t>M045</t>
        </is>
      </c>
      <c r="C479" s="124" t="inlineStr">
        <is>
          <t>Z1  ET DEPO</t>
        </is>
      </c>
      <c r="D479" s="124" t="inlineStr">
        <is>
          <t>FARUK MALKOÇ</t>
        </is>
      </c>
      <c r="E479" s="124" t="inlineStr">
        <is>
          <t>U002</t>
        </is>
      </c>
      <c r="F479" s="124" t="inlineStr">
        <is>
          <t>BAKLİYAT</t>
        </is>
      </c>
      <c r="G479" s="124" t="n">
        <v>-1</v>
      </c>
      <c r="H479" s="167" t="n">
        <v>0.06</v>
      </c>
      <c r="I479" s="144" t="n">
        <v>46235</v>
      </c>
      <c r="J479" s="174" t="n">
        <v>-387</v>
      </c>
      <c r="K479" s="124" t="inlineStr">
        <is>
          <t>Z1  ET DEPO mağazasında BAKLİYAT kadrosu -1 kişi değiştirilirse etki simülasyonu</t>
        </is>
      </c>
      <c r="L479" s="124" t="inlineStr">
        <is>
          <t>Taslak</t>
        </is>
      </c>
      <c r="M479" s="124" t="inlineStr">
        <is>
          <t>Saha Etüdü Bekleniyor</t>
        </is>
      </c>
    </row>
    <row r="480" ht="15" customHeight="1" s="113">
      <c r="A480" s="124" t="inlineStr">
        <is>
          <t>S0479</t>
        </is>
      </c>
      <c r="B480" s="124" t="inlineStr">
        <is>
          <t>M045</t>
        </is>
      </c>
      <c r="C480" s="124" t="inlineStr">
        <is>
          <t>Z1  ET DEPO</t>
        </is>
      </c>
      <c r="D480" s="124" t="inlineStr">
        <is>
          <t>FARUK MALKOÇ</t>
        </is>
      </c>
      <c r="E480" s="124" t="inlineStr">
        <is>
          <t>U013</t>
        </is>
      </c>
      <c r="F480" s="124" t="inlineStr">
        <is>
          <t>KASAP</t>
        </is>
      </c>
      <c r="G480" s="124" t="n">
        <v>1</v>
      </c>
      <c r="H480" s="167" t="n">
        <v>0.07000000000000001</v>
      </c>
      <c r="I480" s="144" t="n">
        <v>46235</v>
      </c>
      <c r="J480" s="174" t="n">
        <v>405</v>
      </c>
      <c r="K480" s="124" t="inlineStr">
        <is>
          <t>Z1  ET DEPO mağazasında KASAP kadrosu +1 kişi değiştirilirse etki simülasyonu</t>
        </is>
      </c>
      <c r="L480" s="124" t="inlineStr">
        <is>
          <t>Taslak</t>
        </is>
      </c>
      <c r="M480" s="124" t="inlineStr">
        <is>
          <t>Saha Etüdü Bekleniyor</t>
        </is>
      </c>
    </row>
    <row r="481" ht="15" customHeight="1" s="113">
      <c r="A481" s="124" t="inlineStr">
        <is>
          <t>S0480</t>
        </is>
      </c>
      <c r="B481" s="124" t="inlineStr">
        <is>
          <t>M045</t>
        </is>
      </c>
      <c r="C481" s="124" t="inlineStr">
        <is>
          <t>Z1  ET DEPO</t>
        </is>
      </c>
      <c r="D481" s="124" t="inlineStr">
        <is>
          <t>FARUK MALKOÇ</t>
        </is>
      </c>
      <c r="E481" s="124" t="inlineStr">
        <is>
          <t>U015</t>
        </is>
      </c>
      <c r="F481" s="124" t="inlineStr">
        <is>
          <t>KASİYER</t>
        </is>
      </c>
      <c r="G481" s="124" t="n">
        <v>0</v>
      </c>
      <c r="H481" s="167" t="n">
        <v>-0.01</v>
      </c>
      <c r="I481" s="144" t="n">
        <v>46235</v>
      </c>
      <c r="J481" s="174" t="n">
        <v>0</v>
      </c>
      <c r="K481" s="124" t="inlineStr">
        <is>
          <t>Z1  ET DEPO mağazasında KASİYER kadrosu +0 kişi değiştirilirse etki simülasyonu</t>
        </is>
      </c>
      <c r="L481" s="124" t="inlineStr">
        <is>
          <t>Taslak</t>
        </is>
      </c>
      <c r="M481" s="124" t="inlineStr">
        <is>
          <t>Saha Etüdü Bekleniyor</t>
        </is>
      </c>
    </row>
    <row r="482" ht="15" customHeight="1" s="113">
      <c r="A482" s="124" t="inlineStr">
        <is>
          <t>S0481</t>
        </is>
      </c>
      <c r="B482" s="124" t="inlineStr">
        <is>
          <t>M045</t>
        </is>
      </c>
      <c r="C482" s="124" t="inlineStr">
        <is>
          <t>Z1  ET DEPO</t>
        </is>
      </c>
      <c r="D482" s="124" t="inlineStr">
        <is>
          <t>FARUK MALKOÇ</t>
        </is>
      </c>
      <c r="E482" s="124" t="inlineStr">
        <is>
          <t>U017</t>
        </is>
      </c>
      <c r="F482" s="124" t="inlineStr">
        <is>
          <t>MANAV</t>
        </is>
      </c>
      <c r="G482" s="124" t="n">
        <v>-1</v>
      </c>
      <c r="H482" s="167" t="n">
        <v>0</v>
      </c>
      <c r="I482" s="144" t="n">
        <v>46235</v>
      </c>
      <c r="J482" s="174" t="n">
        <v>-414</v>
      </c>
      <c r="K482" s="124" t="inlineStr">
        <is>
          <t>Z1  ET DEPO mağazasında MANAV kadrosu -1 kişi değiştirilirse etki simülasyonu</t>
        </is>
      </c>
      <c r="L482" s="124" t="inlineStr">
        <is>
          <t>Taslak</t>
        </is>
      </c>
      <c r="M482" s="124" t="inlineStr">
        <is>
          <t>Saha Etüdü Bekleniyor</t>
        </is>
      </c>
    </row>
    <row r="483" ht="15" customHeight="1" s="113">
      <c r="A483" s="124" t="inlineStr">
        <is>
          <t>S0482</t>
        </is>
      </c>
      <c r="B483" s="124" t="inlineStr">
        <is>
          <t>M045</t>
        </is>
      </c>
      <c r="C483" s="124" t="inlineStr">
        <is>
          <t>Z1  ET DEPO</t>
        </is>
      </c>
      <c r="D483" s="124" t="inlineStr">
        <is>
          <t>FARUK MALKOÇ</t>
        </is>
      </c>
      <c r="E483" s="124" t="inlineStr">
        <is>
          <t>U023</t>
        </is>
      </c>
      <c r="F483" s="124" t="inlineStr">
        <is>
          <t>ONLİNE TOPLAYICI</t>
        </is>
      </c>
      <c r="G483" s="124" t="n">
        <v>2</v>
      </c>
      <c r="H483" s="167" t="n">
        <v>-0.02</v>
      </c>
      <c r="I483" s="144" t="n">
        <v>46235</v>
      </c>
      <c r="J483" s="174" t="n">
        <v>828</v>
      </c>
      <c r="K483" s="124" t="inlineStr">
        <is>
          <t>Z1  ET DEPO mağazasında ONLİNE TOPLAYICI kadrosu +2 kişi değiştirilirse etki simülasyonu</t>
        </is>
      </c>
      <c r="L483" s="124" t="inlineStr">
        <is>
          <t>Taslak</t>
        </is>
      </c>
      <c r="M483" s="124" t="inlineStr">
        <is>
          <t>Saha Etüdü Bekleniyor</t>
        </is>
      </c>
    </row>
    <row r="484" ht="15" customHeight="1" s="113">
      <c r="A484" s="124" t="inlineStr">
        <is>
          <t>S0483</t>
        </is>
      </c>
      <c r="B484" s="124" t="inlineStr">
        <is>
          <t>M045</t>
        </is>
      </c>
      <c r="C484" s="124" t="inlineStr">
        <is>
          <t>Z1  ET DEPO</t>
        </is>
      </c>
      <c r="D484" s="124" t="inlineStr">
        <is>
          <t>FARUK MALKOÇ</t>
        </is>
      </c>
      <c r="E484" s="124" t="inlineStr">
        <is>
          <t>U024</t>
        </is>
      </c>
      <c r="F484" s="124" t="inlineStr">
        <is>
          <t>ONLİNE ŞOFÖR</t>
        </is>
      </c>
      <c r="G484" s="124" t="n">
        <v>1</v>
      </c>
      <c r="H484" s="167" t="n">
        <v>0.03</v>
      </c>
      <c r="I484" s="144" t="n">
        <v>46235</v>
      </c>
      <c r="J484" s="174" t="n">
        <v>405</v>
      </c>
      <c r="K484" s="124" t="inlineStr">
        <is>
          <t>Z1  ET DEPO mağazasında ONLİNE ŞOFÖR kadrosu +1 kişi değiştirilirse etki simülasyonu</t>
        </is>
      </c>
      <c r="L484" s="124" t="inlineStr">
        <is>
          <t>Taslak</t>
        </is>
      </c>
      <c r="M484" s="124" t="inlineStr">
        <is>
          <t>Saha Etüdü Bekleniyor</t>
        </is>
      </c>
    </row>
    <row r="485" ht="15" customHeight="1" s="113">
      <c r="A485" s="124" t="inlineStr">
        <is>
          <t>S0484</t>
        </is>
      </c>
      <c r="B485" s="124" t="inlineStr">
        <is>
          <t>M045</t>
        </is>
      </c>
      <c r="C485" s="124" t="inlineStr">
        <is>
          <t>Z1  ET DEPO</t>
        </is>
      </c>
      <c r="D485" s="124" t="inlineStr">
        <is>
          <t>FARUK MALKOÇ</t>
        </is>
      </c>
      <c r="E485" s="124" t="inlineStr">
        <is>
          <t>U026</t>
        </is>
      </c>
      <c r="F485" s="124" t="inlineStr">
        <is>
          <t>REYON GÖREVLİSİ</t>
        </is>
      </c>
      <c r="G485" s="124" t="n">
        <v>1</v>
      </c>
      <c r="H485" s="167" t="n">
        <v>0.05</v>
      </c>
      <c r="I485" s="144" t="n">
        <v>46235</v>
      </c>
      <c r="J485" s="174" t="n">
        <v>405</v>
      </c>
      <c r="K485" s="124" t="inlineStr">
        <is>
          <t>Z1  ET DEPO mağazasında REYON GÖREVLİSİ kadrosu +1 kişi değiştirilirse etki simülasyonu</t>
        </is>
      </c>
      <c r="L485" s="124" t="inlineStr">
        <is>
          <t>Taslak</t>
        </is>
      </c>
      <c r="M485" s="124" t="inlineStr">
        <is>
          <t>Saha Etüdü Bekleniyor</t>
        </is>
      </c>
    </row>
    <row r="486" ht="15" customHeight="1" s="113">
      <c r="A486" s="124" t="inlineStr">
        <is>
          <t>S0485</t>
        </is>
      </c>
      <c r="B486" s="124" t="inlineStr">
        <is>
          <t>M045</t>
        </is>
      </c>
      <c r="C486" s="124" t="inlineStr">
        <is>
          <t>Z1  ET DEPO</t>
        </is>
      </c>
      <c r="D486" s="124" t="inlineStr">
        <is>
          <t>FARUK MALKOÇ</t>
        </is>
      </c>
      <c r="E486" s="124" t="inlineStr">
        <is>
          <t>U034</t>
        </is>
      </c>
      <c r="F486" s="124" t="inlineStr">
        <is>
          <t>UNLU MAMÜLLER</t>
        </is>
      </c>
      <c r="G486" s="124" t="n">
        <v>2</v>
      </c>
      <c r="H486" s="167" t="n">
        <v>0.06</v>
      </c>
      <c r="I486" s="144" t="n">
        <v>46235</v>
      </c>
      <c r="J486" s="174" t="n">
        <v>774</v>
      </c>
      <c r="K486" s="124" t="inlineStr">
        <is>
          <t>Z1  ET DEPO mağazasında UNLU MAMÜLLER kadrosu +2 kişi değiştirilirse etki simülasyonu</t>
        </is>
      </c>
      <c r="L486" s="124" t="inlineStr">
        <is>
          <t>Taslak</t>
        </is>
      </c>
      <c r="M486" s="124" t="inlineStr">
        <is>
          <t>Saha Etüdü Bekleniyor</t>
        </is>
      </c>
    </row>
    <row r="487" ht="15" customHeight="1" s="113">
      <c r="A487" s="124" t="inlineStr">
        <is>
          <t>S0486</t>
        </is>
      </c>
      <c r="B487" s="124" t="inlineStr">
        <is>
          <t>M045</t>
        </is>
      </c>
      <c r="C487" s="124" t="inlineStr">
        <is>
          <t>Z1  ET DEPO</t>
        </is>
      </c>
      <c r="D487" s="124" t="inlineStr">
        <is>
          <t>FARUK MALKOÇ</t>
        </is>
      </c>
      <c r="E487" s="124" t="inlineStr">
        <is>
          <t>U042</t>
        </is>
      </c>
      <c r="F487" s="124" t="inlineStr">
        <is>
          <t>ŞARKÜTERİ</t>
        </is>
      </c>
      <c r="G487" s="124" t="n">
        <v>1</v>
      </c>
      <c r="H487" s="167" t="n">
        <v>0.05</v>
      </c>
      <c r="I487" s="144" t="n">
        <v>46235</v>
      </c>
      <c r="J487" s="174" t="n">
        <v>414</v>
      </c>
      <c r="K487" s="124" t="inlineStr">
        <is>
          <t>Z1  ET DEPO mağazasında ŞARKÜTERİ kadrosu +1 kişi değiştirilirse etki simülasyonu</t>
        </is>
      </c>
      <c r="L487" s="124" t="inlineStr">
        <is>
          <t>Taslak</t>
        </is>
      </c>
      <c r="M487" s="124" t="inlineStr">
        <is>
          <t>Saha Etüdü Bekleniyor</t>
        </is>
      </c>
    </row>
    <row r="488" ht="15" customHeight="1" s="113">
      <c r="A488" s="124" t="inlineStr">
        <is>
          <t>S0487</t>
        </is>
      </c>
      <c r="B488" s="124" t="inlineStr">
        <is>
          <t>M025</t>
        </is>
      </c>
      <c r="C488" s="124" t="inlineStr">
        <is>
          <t>HAL DEPO</t>
        </is>
      </c>
      <c r="D488" s="124" t="inlineStr">
        <is>
          <t>HALİT BAŞDAŞ</t>
        </is>
      </c>
      <c r="E488" s="124" t="inlineStr">
        <is>
          <t>U002</t>
        </is>
      </c>
      <c r="F488" s="124" t="inlineStr">
        <is>
          <t>BAKLİYAT</t>
        </is>
      </c>
      <c r="G488" s="124" t="n">
        <v>-1</v>
      </c>
      <c r="H488" s="167" t="n">
        <v>0.02</v>
      </c>
      <c r="I488" s="144" t="n">
        <v>46235</v>
      </c>
      <c r="J488" s="174" t="n">
        <v>-369</v>
      </c>
      <c r="K488" s="124" t="inlineStr">
        <is>
          <t>HAL DEPO mağazasında BAKLİYAT kadrosu -1 kişi değiştirilirse etki simülasyonu</t>
        </is>
      </c>
      <c r="L488" s="124" t="inlineStr">
        <is>
          <t>Taslak</t>
        </is>
      </c>
      <c r="M488" s="124" t="inlineStr">
        <is>
          <t>Saha Etüdü Bekleniyor</t>
        </is>
      </c>
    </row>
    <row r="489" ht="15" customHeight="1" s="113">
      <c r="A489" s="124" t="inlineStr">
        <is>
          <t>S0488</t>
        </is>
      </c>
      <c r="B489" s="124" t="inlineStr">
        <is>
          <t>M025</t>
        </is>
      </c>
      <c r="C489" s="124" t="inlineStr">
        <is>
          <t>HAL DEPO</t>
        </is>
      </c>
      <c r="D489" s="124" t="inlineStr">
        <is>
          <t>HALİT BAŞDAŞ</t>
        </is>
      </c>
      <c r="E489" s="124" t="inlineStr">
        <is>
          <t>U013</t>
        </is>
      </c>
      <c r="F489" s="124" t="inlineStr">
        <is>
          <t>KASAP</t>
        </is>
      </c>
      <c r="G489" s="124" t="n">
        <v>-1</v>
      </c>
      <c r="H489" s="167" t="n">
        <v>-0.02</v>
      </c>
      <c r="I489" s="144" t="n">
        <v>46235</v>
      </c>
      <c r="J489" s="174" t="n">
        <v>-360</v>
      </c>
      <c r="K489" s="124" t="inlineStr">
        <is>
          <t>HAL DEPO mağazasında KASAP kadrosu -1 kişi değiştirilirse etki simülasyonu</t>
        </is>
      </c>
      <c r="L489" s="124" t="inlineStr">
        <is>
          <t>Taslak</t>
        </is>
      </c>
      <c r="M489" s="124" t="inlineStr">
        <is>
          <t>Saha Etüdü Bekleniyor</t>
        </is>
      </c>
    </row>
    <row r="490" ht="15" customHeight="1" s="113">
      <c r="A490" s="124" t="inlineStr">
        <is>
          <t>S0489</t>
        </is>
      </c>
      <c r="B490" s="124" t="inlineStr">
        <is>
          <t>M025</t>
        </is>
      </c>
      <c r="C490" s="124" t="inlineStr">
        <is>
          <t>HAL DEPO</t>
        </is>
      </c>
      <c r="D490" s="124" t="inlineStr">
        <is>
          <t>HALİT BAŞDAŞ</t>
        </is>
      </c>
      <c r="E490" s="124" t="inlineStr">
        <is>
          <t>U015</t>
        </is>
      </c>
      <c r="F490" s="124" t="inlineStr">
        <is>
          <t>KASİYER</t>
        </is>
      </c>
      <c r="G490" s="124" t="n">
        <v>-1</v>
      </c>
      <c r="H490" s="167" t="n">
        <v>0</v>
      </c>
      <c r="I490" s="144" t="n">
        <v>46235</v>
      </c>
      <c r="J490" s="174" t="n">
        <v>-369</v>
      </c>
      <c r="K490" s="124" t="inlineStr">
        <is>
          <t>HAL DEPO mağazasında KASİYER kadrosu -1 kişi değiştirilirse etki simülasyonu</t>
        </is>
      </c>
      <c r="L490" s="124" t="inlineStr">
        <is>
          <t>Taslak</t>
        </is>
      </c>
      <c r="M490" s="124" t="inlineStr">
        <is>
          <t>Saha Etüdü Bekleniyor</t>
        </is>
      </c>
    </row>
    <row r="491" ht="15" customHeight="1" s="113">
      <c r="A491" s="124" t="inlineStr">
        <is>
          <t>S0490</t>
        </is>
      </c>
      <c r="B491" s="124" t="inlineStr">
        <is>
          <t>M025</t>
        </is>
      </c>
      <c r="C491" s="124" t="inlineStr">
        <is>
          <t>HAL DEPO</t>
        </is>
      </c>
      <c r="D491" s="124" t="inlineStr">
        <is>
          <t>HALİT BAŞDAŞ</t>
        </is>
      </c>
      <c r="E491" s="124" t="inlineStr">
        <is>
          <t>U017</t>
        </is>
      </c>
      <c r="F491" s="124" t="inlineStr">
        <is>
          <t>MANAV</t>
        </is>
      </c>
      <c r="G491" s="124" t="n">
        <v>1</v>
      </c>
      <c r="H491" s="167" t="n">
        <v>0.03</v>
      </c>
      <c r="I491" s="144" t="n">
        <v>46235</v>
      </c>
      <c r="J491" s="174" t="n">
        <v>405</v>
      </c>
      <c r="K491" s="124" t="inlineStr">
        <is>
          <t>HAL DEPO mağazasında MANAV kadrosu +1 kişi değiştirilirse etki simülasyonu</t>
        </is>
      </c>
      <c r="L491" s="124" t="inlineStr">
        <is>
          <t>Taslak</t>
        </is>
      </c>
      <c r="M491" s="124" t="inlineStr">
        <is>
          <t>Saha Etüdü Bekleniyor</t>
        </is>
      </c>
    </row>
    <row r="492" ht="15" customHeight="1" s="113">
      <c r="A492" s="124" t="inlineStr">
        <is>
          <t>S0491</t>
        </is>
      </c>
      <c r="B492" s="124" t="inlineStr">
        <is>
          <t>M025</t>
        </is>
      </c>
      <c r="C492" s="124" t="inlineStr">
        <is>
          <t>HAL DEPO</t>
        </is>
      </c>
      <c r="D492" s="124" t="inlineStr">
        <is>
          <t>HALİT BAŞDAŞ</t>
        </is>
      </c>
      <c r="E492" s="124" t="inlineStr">
        <is>
          <t>U023</t>
        </is>
      </c>
      <c r="F492" s="124" t="inlineStr">
        <is>
          <t>ONLİNE TOPLAYICI</t>
        </is>
      </c>
      <c r="G492" s="124" t="n">
        <v>2</v>
      </c>
      <c r="H492" s="167" t="n">
        <v>0.06</v>
      </c>
      <c r="I492" s="144" t="n">
        <v>46235</v>
      </c>
      <c r="J492" s="174" t="n">
        <v>774</v>
      </c>
      <c r="K492" s="124" t="inlineStr">
        <is>
          <t>HAL DEPO mağazasında ONLİNE TOPLAYICI kadrosu +2 kişi değiştirilirse etki simülasyonu</t>
        </is>
      </c>
      <c r="L492" s="124" t="inlineStr">
        <is>
          <t>Taslak</t>
        </is>
      </c>
      <c r="M492" s="124" t="inlineStr">
        <is>
          <t>Saha Etüdü Bekleniyor</t>
        </is>
      </c>
    </row>
    <row r="493" ht="15" customHeight="1" s="113">
      <c r="A493" s="124" t="inlineStr">
        <is>
          <t>S0492</t>
        </is>
      </c>
      <c r="B493" s="124" t="inlineStr">
        <is>
          <t>M025</t>
        </is>
      </c>
      <c r="C493" s="124" t="inlineStr">
        <is>
          <t>HAL DEPO</t>
        </is>
      </c>
      <c r="D493" s="124" t="inlineStr">
        <is>
          <t>HALİT BAŞDAŞ</t>
        </is>
      </c>
      <c r="E493" s="124" t="inlineStr">
        <is>
          <t>U024</t>
        </is>
      </c>
      <c r="F493" s="124" t="inlineStr">
        <is>
          <t>ONLİNE ŞOFÖR</t>
        </is>
      </c>
      <c r="G493" s="124" t="n">
        <v>1</v>
      </c>
      <c r="H493" s="167" t="n">
        <v>0.02</v>
      </c>
      <c r="I493" s="144" t="n">
        <v>46235</v>
      </c>
      <c r="J493" s="174" t="n">
        <v>387</v>
      </c>
      <c r="K493" s="124" t="inlineStr">
        <is>
          <t>HAL DEPO mağazasında ONLİNE ŞOFÖR kadrosu +1 kişi değiştirilirse etki simülasyonu</t>
        </is>
      </c>
      <c r="L493" s="124" t="inlineStr">
        <is>
          <t>Taslak</t>
        </is>
      </c>
      <c r="M493" s="124" t="inlineStr">
        <is>
          <t>Saha Etüdü Bekleniyor</t>
        </is>
      </c>
    </row>
    <row r="494" ht="15" customHeight="1" s="113">
      <c r="A494" s="124" t="inlineStr">
        <is>
          <t>S0493</t>
        </is>
      </c>
      <c r="B494" s="124" t="inlineStr">
        <is>
          <t>M025</t>
        </is>
      </c>
      <c r="C494" s="124" t="inlineStr">
        <is>
          <t>HAL DEPO</t>
        </is>
      </c>
      <c r="D494" s="124" t="inlineStr">
        <is>
          <t>HALİT BAŞDAŞ</t>
        </is>
      </c>
      <c r="E494" s="124" t="inlineStr">
        <is>
          <t>U026</t>
        </is>
      </c>
      <c r="F494" s="124" t="inlineStr">
        <is>
          <t>REYON GÖREVLİSİ</t>
        </is>
      </c>
      <c r="G494" s="124" t="n">
        <v>1</v>
      </c>
      <c r="H494" s="167" t="n">
        <v>0.02</v>
      </c>
      <c r="I494" s="144" t="n">
        <v>46235</v>
      </c>
      <c r="J494" s="174" t="n">
        <v>360</v>
      </c>
      <c r="K494" s="124" t="inlineStr">
        <is>
          <t>HAL DEPO mağazasında REYON GÖREVLİSİ kadrosu +1 kişi değiştirilirse etki simülasyonu</t>
        </is>
      </c>
      <c r="L494" s="124" t="inlineStr">
        <is>
          <t>Taslak</t>
        </is>
      </c>
      <c r="M494" s="124" t="inlineStr">
        <is>
          <t>Saha Etüdü Bekleniyor</t>
        </is>
      </c>
    </row>
    <row r="495" ht="15" customHeight="1" s="113">
      <c r="A495" s="124" t="inlineStr">
        <is>
          <t>S0494</t>
        </is>
      </c>
      <c r="B495" s="124" t="inlineStr">
        <is>
          <t>M025</t>
        </is>
      </c>
      <c r="C495" s="124" t="inlineStr">
        <is>
          <t>HAL DEPO</t>
        </is>
      </c>
      <c r="D495" s="124" t="inlineStr">
        <is>
          <t>HALİT BAŞDAŞ</t>
        </is>
      </c>
      <c r="E495" s="124" t="inlineStr">
        <is>
          <t>U034</t>
        </is>
      </c>
      <c r="F495" s="124" t="inlineStr">
        <is>
          <t>UNLU MAMÜLLER</t>
        </is>
      </c>
      <c r="G495" s="124" t="n">
        <v>2</v>
      </c>
      <c r="H495" s="167" t="n">
        <v>0.01</v>
      </c>
      <c r="I495" s="144" t="n">
        <v>46235</v>
      </c>
      <c r="J495" s="174" t="n">
        <v>810</v>
      </c>
      <c r="K495" s="124" t="inlineStr">
        <is>
          <t>HAL DEPO mağazasında UNLU MAMÜLLER kadrosu +2 kişi değiştirilirse etki simülasyonu</t>
        </is>
      </c>
      <c r="L495" s="124" t="inlineStr">
        <is>
          <t>Taslak</t>
        </is>
      </c>
      <c r="M495" s="124" t="inlineStr">
        <is>
          <t>Saha Etüdü Bekleniyor</t>
        </is>
      </c>
    </row>
    <row r="496" ht="15" customHeight="1" s="113">
      <c r="A496" s="124" t="inlineStr">
        <is>
          <t>S0495</t>
        </is>
      </c>
      <c r="B496" s="124" t="inlineStr">
        <is>
          <t>M025</t>
        </is>
      </c>
      <c r="C496" s="124" t="inlineStr">
        <is>
          <t>HAL DEPO</t>
        </is>
      </c>
      <c r="D496" s="124" t="inlineStr">
        <is>
          <t>HALİT BAŞDAŞ</t>
        </is>
      </c>
      <c r="E496" s="124" t="inlineStr">
        <is>
          <t>U042</t>
        </is>
      </c>
      <c r="F496" s="124" t="inlineStr">
        <is>
          <t>ŞARKÜTERİ</t>
        </is>
      </c>
      <c r="G496" s="124" t="n">
        <v>2</v>
      </c>
      <c r="H496" s="167" t="n">
        <v>0.03</v>
      </c>
      <c r="I496" s="144" t="n">
        <v>46235</v>
      </c>
      <c r="J496" s="174" t="n">
        <v>810</v>
      </c>
      <c r="K496" s="124" t="inlineStr">
        <is>
          <t>HAL DEPO mağazasında ŞARKÜTERİ kadrosu +2 kişi değiştirilirse etki simülasyonu</t>
        </is>
      </c>
      <c r="L496" s="124" t="inlineStr">
        <is>
          <t>Taslak</t>
        </is>
      </c>
      <c r="M496" s="124" t="inlineStr">
        <is>
          <t>Saha Etüdü Bekleniyor</t>
        </is>
      </c>
    </row>
    <row r="497" ht="15" customHeight="1" s="113">
      <c r="A497" s="124" t="inlineStr">
        <is>
          <t>S0496</t>
        </is>
      </c>
      <c r="B497" s="124" t="inlineStr">
        <is>
          <t>M047</t>
        </is>
      </c>
      <c r="C497" s="124" t="inlineStr">
        <is>
          <t>ÇİFTLİK</t>
        </is>
      </c>
      <c r="D497" s="124" t="inlineStr">
        <is>
          <t>CEBRAİL ÇİÇEK</t>
        </is>
      </c>
      <c r="E497" s="124" t="inlineStr">
        <is>
          <t>U002</t>
        </is>
      </c>
      <c r="F497" s="124" t="inlineStr">
        <is>
          <t>BAKLİYAT</t>
        </is>
      </c>
      <c r="G497" s="124" t="n">
        <v>1</v>
      </c>
      <c r="H497" s="167" t="n">
        <v>0.07000000000000001</v>
      </c>
      <c r="I497" s="144" t="n">
        <v>46235</v>
      </c>
      <c r="J497" s="174" t="n">
        <v>369</v>
      </c>
      <c r="K497" s="124" t="inlineStr">
        <is>
          <t>ÇİFTLİK mağazasında BAKLİYAT kadrosu +1 kişi değiştirilirse etki simülasyonu</t>
        </is>
      </c>
      <c r="L497" s="124" t="inlineStr">
        <is>
          <t>Taslak</t>
        </is>
      </c>
      <c r="M497" s="124" t="inlineStr">
        <is>
          <t>Saha Etüdü Bekleniyor</t>
        </is>
      </c>
    </row>
    <row r="498" ht="15" customHeight="1" s="113">
      <c r="A498" s="124" t="inlineStr">
        <is>
          <t>S0497</t>
        </is>
      </c>
      <c r="B498" s="124" t="inlineStr">
        <is>
          <t>M047</t>
        </is>
      </c>
      <c r="C498" s="124" t="inlineStr">
        <is>
          <t>ÇİFTLİK</t>
        </is>
      </c>
      <c r="D498" s="124" t="inlineStr">
        <is>
          <t>CEBRAİL ÇİÇEK</t>
        </is>
      </c>
      <c r="E498" s="124" t="inlineStr">
        <is>
          <t>U013</t>
        </is>
      </c>
      <c r="F498" s="124" t="inlineStr">
        <is>
          <t>KASAP</t>
        </is>
      </c>
      <c r="G498" s="124" t="n">
        <v>0</v>
      </c>
      <c r="H498" s="167" t="n">
        <v>0</v>
      </c>
      <c r="I498" s="144" t="n">
        <v>46235</v>
      </c>
      <c r="J498" s="174" t="n">
        <v>0</v>
      </c>
      <c r="K498" s="124" t="inlineStr">
        <is>
          <t>ÇİFTLİK mağazasında KASAP kadrosu +0 kişi değiştirilirse etki simülasyonu</t>
        </is>
      </c>
      <c r="L498" s="124" t="inlineStr">
        <is>
          <t>Taslak</t>
        </is>
      </c>
      <c r="M498" s="124" t="inlineStr">
        <is>
          <t>Saha Etüdü Bekleniyor</t>
        </is>
      </c>
    </row>
    <row r="499" ht="15" customHeight="1" s="113">
      <c r="A499" s="124" t="inlineStr">
        <is>
          <t>S0498</t>
        </is>
      </c>
      <c r="B499" s="124" t="inlineStr">
        <is>
          <t>M047</t>
        </is>
      </c>
      <c r="C499" s="124" t="inlineStr">
        <is>
          <t>ÇİFTLİK</t>
        </is>
      </c>
      <c r="D499" s="124" t="inlineStr">
        <is>
          <t>CEBRAİL ÇİÇEK</t>
        </is>
      </c>
      <c r="E499" s="124" t="inlineStr">
        <is>
          <t>U015</t>
        </is>
      </c>
      <c r="F499" s="124" t="inlineStr">
        <is>
          <t>KASİYER</t>
        </is>
      </c>
      <c r="G499" s="124" t="n">
        <v>0</v>
      </c>
      <c r="H499" s="167" t="n">
        <v>0.03</v>
      </c>
      <c r="I499" s="144" t="n">
        <v>46235</v>
      </c>
      <c r="J499" s="174" t="n">
        <v>0</v>
      </c>
      <c r="K499" s="124" t="inlineStr">
        <is>
          <t>ÇİFTLİK mağazasında KASİYER kadrosu +0 kişi değiştirilirse etki simülasyonu</t>
        </is>
      </c>
      <c r="L499" s="124" t="inlineStr">
        <is>
          <t>Taslak</t>
        </is>
      </c>
      <c r="M499" s="124" t="inlineStr">
        <is>
          <t>Saha Etüdü Bekleniyor</t>
        </is>
      </c>
    </row>
    <row r="500" ht="15" customHeight="1" s="113">
      <c r="A500" s="124" t="inlineStr">
        <is>
          <t>S0499</t>
        </is>
      </c>
      <c r="B500" s="124" t="inlineStr">
        <is>
          <t>M047</t>
        </is>
      </c>
      <c r="C500" s="124" t="inlineStr">
        <is>
          <t>ÇİFTLİK</t>
        </is>
      </c>
      <c r="D500" s="124" t="inlineStr">
        <is>
          <t>CEBRAİL ÇİÇEK</t>
        </is>
      </c>
      <c r="E500" s="124" t="inlineStr">
        <is>
          <t>U017</t>
        </is>
      </c>
      <c r="F500" s="124" t="inlineStr">
        <is>
          <t>MANAV</t>
        </is>
      </c>
      <c r="G500" s="124" t="n">
        <v>1</v>
      </c>
      <c r="H500" s="167" t="n">
        <v>-0.01</v>
      </c>
      <c r="I500" s="144" t="n">
        <v>46235</v>
      </c>
      <c r="J500" s="174" t="n">
        <v>414</v>
      </c>
      <c r="K500" s="124" t="inlineStr">
        <is>
          <t>ÇİFTLİK mağazasında MANAV kadrosu +1 kişi değiştirilirse etki simülasyonu</t>
        </is>
      </c>
      <c r="L500" s="124" t="inlineStr">
        <is>
          <t>Taslak</t>
        </is>
      </c>
      <c r="M500" s="124" t="inlineStr">
        <is>
          <t>Saha Etüdü Bekleniyor</t>
        </is>
      </c>
    </row>
    <row r="501" ht="15" customHeight="1" s="113">
      <c r="A501" s="124" t="inlineStr">
        <is>
          <t>S0500</t>
        </is>
      </c>
      <c r="B501" s="124" t="inlineStr">
        <is>
          <t>M047</t>
        </is>
      </c>
      <c r="C501" s="124" t="inlineStr">
        <is>
          <t>ÇİFTLİK</t>
        </is>
      </c>
      <c r="D501" s="124" t="inlineStr">
        <is>
          <t>CEBRAİL ÇİÇEK</t>
        </is>
      </c>
      <c r="E501" s="124" t="inlineStr">
        <is>
          <t>U023</t>
        </is>
      </c>
      <c r="F501" s="124" t="inlineStr">
        <is>
          <t>ONLİNE TOPLAYICI</t>
        </is>
      </c>
      <c r="G501" s="124" t="n">
        <v>2</v>
      </c>
      <c r="H501" s="167" t="n">
        <v>0</v>
      </c>
      <c r="I501" s="144" t="n">
        <v>46235</v>
      </c>
      <c r="J501" s="174" t="n">
        <v>738</v>
      </c>
      <c r="K501" s="124" t="inlineStr">
        <is>
          <t>ÇİFTLİK mağazasında ONLİNE TOPLAYICI kadrosu +2 kişi değiştirilirse etki simülasyonu</t>
        </is>
      </c>
      <c r="L501" s="124" t="inlineStr">
        <is>
          <t>Taslak</t>
        </is>
      </c>
      <c r="M501" s="124" t="inlineStr">
        <is>
          <t>Saha Etüdü Bekleniyor</t>
        </is>
      </c>
    </row>
    <row r="502" ht="15" customHeight="1" s="113">
      <c r="A502" s="124" t="inlineStr">
        <is>
          <t>S0501</t>
        </is>
      </c>
      <c r="B502" s="124" t="inlineStr">
        <is>
          <t>M047</t>
        </is>
      </c>
      <c r="C502" s="124" t="inlineStr">
        <is>
          <t>ÇİFTLİK</t>
        </is>
      </c>
      <c r="D502" s="124" t="inlineStr">
        <is>
          <t>CEBRAİL ÇİÇEK</t>
        </is>
      </c>
      <c r="E502" s="124" t="inlineStr">
        <is>
          <t>U024</t>
        </is>
      </c>
      <c r="F502" s="124" t="inlineStr">
        <is>
          <t>ONLİNE ŞOFÖR</t>
        </is>
      </c>
      <c r="G502" s="124" t="n">
        <v>1</v>
      </c>
      <c r="H502" s="167" t="n">
        <v>-0.01</v>
      </c>
      <c r="I502" s="144" t="n">
        <v>46235</v>
      </c>
      <c r="J502" s="174" t="n">
        <v>369</v>
      </c>
      <c r="K502" s="124" t="inlineStr">
        <is>
          <t>ÇİFTLİK mağazasında ONLİNE ŞOFÖR kadrosu +1 kişi değiştirilirse etki simülasyonu</t>
        </is>
      </c>
      <c r="L502" s="124" t="inlineStr">
        <is>
          <t>Taslak</t>
        </is>
      </c>
      <c r="M502" s="124" t="inlineStr">
        <is>
          <t>Saha Etüdü Bekleniyor</t>
        </is>
      </c>
    </row>
    <row r="503" ht="15" customHeight="1" s="113">
      <c r="A503" s="124" t="inlineStr">
        <is>
          <t>S0502</t>
        </is>
      </c>
      <c r="B503" s="124" t="inlineStr">
        <is>
          <t>M047</t>
        </is>
      </c>
      <c r="C503" s="124" t="inlineStr">
        <is>
          <t>ÇİFTLİK</t>
        </is>
      </c>
      <c r="D503" s="124" t="inlineStr">
        <is>
          <t>CEBRAİL ÇİÇEK</t>
        </is>
      </c>
      <c r="E503" s="124" t="inlineStr">
        <is>
          <t>U026</t>
        </is>
      </c>
      <c r="F503" s="124" t="inlineStr">
        <is>
          <t>REYON GÖREVLİSİ</t>
        </is>
      </c>
      <c r="G503" s="124" t="n">
        <v>-1</v>
      </c>
      <c r="H503" s="167" t="n">
        <v>0.02</v>
      </c>
      <c r="I503" s="144" t="n">
        <v>46235</v>
      </c>
      <c r="J503" s="174" t="n">
        <v>-369</v>
      </c>
      <c r="K503" s="124" t="inlineStr">
        <is>
          <t>ÇİFTLİK mağazasında REYON GÖREVLİSİ kadrosu -1 kişi değiştirilirse etki simülasyonu</t>
        </is>
      </c>
      <c r="L503" s="124" t="inlineStr">
        <is>
          <t>Taslak</t>
        </is>
      </c>
      <c r="M503" s="124" t="inlineStr">
        <is>
          <t>Saha Etüdü Bekleniyor</t>
        </is>
      </c>
    </row>
    <row r="504" ht="15" customHeight="1" s="113">
      <c r="A504" s="124" t="inlineStr">
        <is>
          <t>S0503</t>
        </is>
      </c>
      <c r="B504" s="124" t="inlineStr">
        <is>
          <t>M047</t>
        </is>
      </c>
      <c r="C504" s="124" t="inlineStr">
        <is>
          <t>ÇİFTLİK</t>
        </is>
      </c>
      <c r="D504" s="124" t="inlineStr">
        <is>
          <t>CEBRAİL ÇİÇEK</t>
        </is>
      </c>
      <c r="E504" s="124" t="inlineStr">
        <is>
          <t>U034</t>
        </is>
      </c>
      <c r="F504" s="124" t="inlineStr">
        <is>
          <t>UNLU MAMÜLLER</t>
        </is>
      </c>
      <c r="G504" s="124" t="n">
        <v>2</v>
      </c>
      <c r="H504" s="167" t="n">
        <v>0.02</v>
      </c>
      <c r="I504" s="144" t="n">
        <v>46235</v>
      </c>
      <c r="J504" s="174" t="n">
        <v>720</v>
      </c>
      <c r="K504" s="124" t="inlineStr">
        <is>
          <t>ÇİFTLİK mağazasında UNLU MAMÜLLER kadrosu +2 kişi değiştirilirse etki simülasyonu</t>
        </is>
      </c>
      <c r="L504" s="124" t="inlineStr">
        <is>
          <t>Taslak</t>
        </is>
      </c>
      <c r="M504" s="124" t="inlineStr">
        <is>
          <t>Saha Etüdü Bekleniyor</t>
        </is>
      </c>
    </row>
    <row r="505" ht="15" customHeight="1" s="113">
      <c r="A505" s="124" t="inlineStr">
        <is>
          <t>S0504</t>
        </is>
      </c>
      <c r="B505" s="124" t="inlineStr">
        <is>
          <t>M047</t>
        </is>
      </c>
      <c r="C505" s="124" t="inlineStr">
        <is>
          <t>ÇİFTLİK</t>
        </is>
      </c>
      <c r="D505" s="124" t="inlineStr">
        <is>
          <t>CEBRAİL ÇİÇEK</t>
        </is>
      </c>
      <c r="E505" s="124" t="inlineStr">
        <is>
          <t>U042</t>
        </is>
      </c>
      <c r="F505" s="124" t="inlineStr">
        <is>
          <t>ŞARKÜTERİ</t>
        </is>
      </c>
      <c r="G505" s="124" t="n">
        <v>0</v>
      </c>
      <c r="H505" s="167" t="n">
        <v>0</v>
      </c>
      <c r="I505" s="144" t="n">
        <v>46235</v>
      </c>
      <c r="J505" s="174" t="n">
        <v>0</v>
      </c>
      <c r="K505" s="124" t="inlineStr">
        <is>
          <t>ÇİFTLİK mağazasında ŞARKÜTERİ kadrosu +0 kişi değiştirilirse etki simülasyonu</t>
        </is>
      </c>
      <c r="L505" s="124" t="inlineStr">
        <is>
          <t>Taslak</t>
        </is>
      </c>
      <c r="M505" s="124" t="inlineStr">
        <is>
          <t>Saha Etüdü Bekleniyor</t>
        </is>
      </c>
    </row>
    <row r="506" ht="15" customHeight="1" s="113">
      <c r="A506" s="124" t="inlineStr">
        <is>
          <t>S0505</t>
        </is>
      </c>
      <c r="B506" s="124" t="inlineStr">
        <is>
          <t>M057</t>
        </is>
      </c>
      <c r="C506" s="124" t="inlineStr">
        <is>
          <t>BUCA2</t>
        </is>
      </c>
      <c r="D506" s="124" t="inlineStr">
        <is>
          <t>ERTAN TEKİ</t>
        </is>
      </c>
      <c r="E506" s="124" t="inlineStr">
        <is>
          <t>U002</t>
        </is>
      </c>
      <c r="F506" s="124" t="inlineStr">
        <is>
          <t>BAKLİYAT</t>
        </is>
      </c>
      <c r="G506" s="124" t="n">
        <v>1</v>
      </c>
      <c r="H506" s="167" t="n">
        <v>0.03</v>
      </c>
      <c r="I506" s="144" t="n">
        <v>46235</v>
      </c>
      <c r="J506" s="174" t="n">
        <v>405</v>
      </c>
      <c r="K506" s="124" t="inlineStr">
        <is>
          <t>MERKEZ mağazasında BAKLİYAT kadrosu +1 kişi değiştirilirse etki simülasyonu</t>
        </is>
      </c>
      <c r="L506" s="124" t="inlineStr">
        <is>
          <t>Taslak</t>
        </is>
      </c>
      <c r="M506" s="124" t="inlineStr">
        <is>
          <t>Saha Etüdü Bekleniyor</t>
        </is>
      </c>
    </row>
    <row r="507" ht="15" customHeight="1" s="113">
      <c r="A507" s="124" t="inlineStr">
        <is>
          <t>S0506</t>
        </is>
      </c>
      <c r="B507" s="124" t="inlineStr">
        <is>
          <t>M057</t>
        </is>
      </c>
      <c r="C507" s="124" t="inlineStr">
        <is>
          <t>BUCA2</t>
        </is>
      </c>
      <c r="D507" s="124" t="inlineStr">
        <is>
          <t>ERTAN TEKİ</t>
        </is>
      </c>
      <c r="E507" s="124" t="inlineStr">
        <is>
          <t>U013</t>
        </is>
      </c>
      <c r="F507" s="124" t="inlineStr">
        <is>
          <t>KASAP</t>
        </is>
      </c>
      <c r="G507" s="124" t="n">
        <v>-1</v>
      </c>
      <c r="H507" s="167" t="n">
        <v>0.08</v>
      </c>
      <c r="I507" s="144" t="n">
        <v>46235</v>
      </c>
      <c r="J507" s="174" t="n">
        <v>-369</v>
      </c>
      <c r="K507" s="124" t="inlineStr">
        <is>
          <t>MERKEZ mağazasında KASAP kadrosu -1 kişi değiştirilirse etki simülasyonu</t>
        </is>
      </c>
      <c r="L507" s="124" t="inlineStr">
        <is>
          <t>Taslak</t>
        </is>
      </c>
      <c r="M507" s="124" t="inlineStr">
        <is>
          <t>Saha Etüdü Bekleniyor</t>
        </is>
      </c>
    </row>
    <row r="508" ht="15" customHeight="1" s="113">
      <c r="A508" s="124" t="inlineStr">
        <is>
          <t>S0507</t>
        </is>
      </c>
      <c r="B508" s="124" t="inlineStr">
        <is>
          <t>M057</t>
        </is>
      </c>
      <c r="C508" s="124" t="inlineStr">
        <is>
          <t>BUCA2</t>
        </is>
      </c>
      <c r="D508" s="124" t="inlineStr">
        <is>
          <t>ERTAN TEKİ</t>
        </is>
      </c>
      <c r="E508" s="124" t="inlineStr">
        <is>
          <t>U015</t>
        </is>
      </c>
      <c r="F508" s="124" t="inlineStr">
        <is>
          <t>KASİYER</t>
        </is>
      </c>
      <c r="G508" s="124" t="n">
        <v>1</v>
      </c>
      <c r="H508" s="167" t="n">
        <v>0.04</v>
      </c>
      <c r="I508" s="144" t="n">
        <v>46235</v>
      </c>
      <c r="J508" s="174" t="n">
        <v>414</v>
      </c>
      <c r="K508" s="124" t="inlineStr">
        <is>
          <t>MERKEZ mağazasında KASİYER kadrosu +1 kişi değiştirilirse etki simülasyonu</t>
        </is>
      </c>
      <c r="L508" s="124" t="inlineStr">
        <is>
          <t>Taslak</t>
        </is>
      </c>
      <c r="M508" s="124" t="inlineStr">
        <is>
          <t>Saha Etüdü Bekleniyor</t>
        </is>
      </c>
    </row>
    <row r="509" ht="15" customHeight="1" s="113">
      <c r="A509" s="124" t="inlineStr">
        <is>
          <t>S0508</t>
        </is>
      </c>
      <c r="B509" s="124" t="inlineStr">
        <is>
          <t>M057</t>
        </is>
      </c>
      <c r="C509" s="124" t="inlineStr">
        <is>
          <t>BUCA2</t>
        </is>
      </c>
      <c r="D509" s="124" t="inlineStr">
        <is>
          <t>ERTAN TEKİ</t>
        </is>
      </c>
      <c r="E509" s="124" t="inlineStr">
        <is>
          <t>U017</t>
        </is>
      </c>
      <c r="F509" s="124" t="inlineStr">
        <is>
          <t>MANAV</t>
        </is>
      </c>
      <c r="G509" s="124" t="n">
        <v>1</v>
      </c>
      <c r="H509" s="167" t="n">
        <v>0.01</v>
      </c>
      <c r="I509" s="144" t="n">
        <v>46235</v>
      </c>
      <c r="J509" s="174" t="n">
        <v>369</v>
      </c>
      <c r="K509" s="124" t="inlineStr">
        <is>
          <t>MERKEZ mağazasında MANAV kadrosu +1 kişi değiştirilirse etki simülasyonu</t>
        </is>
      </c>
      <c r="L509" s="124" t="inlineStr">
        <is>
          <t>Taslak</t>
        </is>
      </c>
      <c r="M509" s="124" t="inlineStr">
        <is>
          <t>Saha Etüdü Bekleniyor</t>
        </is>
      </c>
    </row>
    <row r="510" ht="15" customHeight="1" s="113">
      <c r="A510" s="124" t="inlineStr">
        <is>
          <t>S0509</t>
        </is>
      </c>
      <c r="B510" s="124" t="inlineStr">
        <is>
          <t>M057</t>
        </is>
      </c>
      <c r="C510" s="124" t="inlineStr">
        <is>
          <t>BUCA2</t>
        </is>
      </c>
      <c r="D510" s="124" t="inlineStr">
        <is>
          <t>ERTAN TEKİ</t>
        </is>
      </c>
      <c r="E510" s="124" t="inlineStr">
        <is>
          <t>U023</t>
        </is>
      </c>
      <c r="F510" s="124" t="inlineStr">
        <is>
          <t>ONLİNE TOPLAYICI</t>
        </is>
      </c>
      <c r="G510" s="124" t="n">
        <v>0</v>
      </c>
      <c r="H510" s="167" t="n">
        <v>0.03</v>
      </c>
      <c r="I510" s="144" t="n">
        <v>46235</v>
      </c>
      <c r="J510" s="174" t="n">
        <v>0</v>
      </c>
      <c r="K510" s="124" t="inlineStr">
        <is>
          <t>MERKEZ mağazasında ONLİNE TOPLAYICI kadrosu +0 kişi değiştirilirse etki simülasyonu</t>
        </is>
      </c>
      <c r="L510" s="124" t="inlineStr">
        <is>
          <t>Taslak</t>
        </is>
      </c>
      <c r="M510" s="124" t="inlineStr">
        <is>
          <t>Saha Etüdü Bekleniyor</t>
        </is>
      </c>
    </row>
    <row r="511" ht="15" customHeight="1" s="113">
      <c r="A511" s="124" t="inlineStr">
        <is>
          <t>S0510</t>
        </is>
      </c>
      <c r="B511" s="124" t="inlineStr">
        <is>
          <t>M057</t>
        </is>
      </c>
      <c r="C511" s="124" t="inlineStr">
        <is>
          <t>BUCA2</t>
        </is>
      </c>
      <c r="D511" s="124" t="inlineStr">
        <is>
          <t>ERTAN TEKİ</t>
        </is>
      </c>
      <c r="E511" s="124" t="inlineStr">
        <is>
          <t>U024</t>
        </is>
      </c>
      <c r="F511" s="124" t="inlineStr">
        <is>
          <t>ONLİNE ŞOFÖR</t>
        </is>
      </c>
      <c r="G511" s="124" t="n">
        <v>1</v>
      </c>
      <c r="H511" s="167" t="n">
        <v>0.07000000000000001</v>
      </c>
      <c r="I511" s="144" t="n">
        <v>46235</v>
      </c>
      <c r="J511" s="174" t="n">
        <v>414</v>
      </c>
      <c r="K511" s="124" t="inlineStr">
        <is>
          <t>MERKEZ mağazasında ONLİNE ŞOFÖR kadrosu +1 kişi değiştirilirse etki simülasyonu</t>
        </is>
      </c>
      <c r="L511" s="124" t="inlineStr">
        <is>
          <t>Taslak</t>
        </is>
      </c>
      <c r="M511" s="124" t="inlineStr">
        <is>
          <t>Saha Etüdü Bekleniyor</t>
        </is>
      </c>
    </row>
    <row r="512" ht="15" customHeight="1" s="113">
      <c r="A512" s="124" t="inlineStr">
        <is>
          <t>S0511</t>
        </is>
      </c>
      <c r="B512" s="124" t="inlineStr">
        <is>
          <t>M057</t>
        </is>
      </c>
      <c r="C512" s="124" t="inlineStr">
        <is>
          <t>BUCA2</t>
        </is>
      </c>
      <c r="D512" s="124" t="inlineStr">
        <is>
          <t>ERTAN TEKİ</t>
        </is>
      </c>
      <c r="E512" s="124" t="inlineStr">
        <is>
          <t>U026</t>
        </is>
      </c>
      <c r="F512" s="124" t="inlineStr">
        <is>
          <t>REYON GÖREVLİSİ</t>
        </is>
      </c>
      <c r="G512" s="124" t="n">
        <v>1</v>
      </c>
      <c r="H512" s="167" t="n">
        <v>0.07000000000000001</v>
      </c>
      <c r="I512" s="144" t="n">
        <v>46235</v>
      </c>
      <c r="J512" s="174" t="n">
        <v>387</v>
      </c>
      <c r="K512" s="124" t="inlineStr">
        <is>
          <t>MERKEZ mağazasında REYON GÖREVLİSİ kadrosu +1 kişi değiştirilirse etki simülasyonu</t>
        </is>
      </c>
      <c r="L512" s="124" t="inlineStr">
        <is>
          <t>Taslak</t>
        </is>
      </c>
      <c r="M512" s="124" t="inlineStr">
        <is>
          <t>Saha Etüdü Bekleniyor</t>
        </is>
      </c>
    </row>
    <row r="513" ht="15" customHeight="1" s="113">
      <c r="A513" s="124" t="inlineStr">
        <is>
          <t>S0512</t>
        </is>
      </c>
      <c r="B513" s="124" t="inlineStr">
        <is>
          <t>M057</t>
        </is>
      </c>
      <c r="C513" s="124" t="inlineStr">
        <is>
          <t>BUCA2</t>
        </is>
      </c>
      <c r="D513" s="124" t="inlineStr">
        <is>
          <t>ERTAN TEKİ</t>
        </is>
      </c>
      <c r="E513" s="124" t="inlineStr">
        <is>
          <t>U034</t>
        </is>
      </c>
      <c r="F513" s="124" t="inlineStr">
        <is>
          <t>UNLU MAMÜLLER</t>
        </is>
      </c>
      <c r="G513" s="124" t="n">
        <v>1</v>
      </c>
      <c r="H513" s="167" t="n">
        <v>-0.02</v>
      </c>
      <c r="I513" s="144" t="n">
        <v>46235</v>
      </c>
      <c r="J513" s="174" t="n">
        <v>369</v>
      </c>
      <c r="K513" s="124" t="inlineStr">
        <is>
          <t>MERKEZ mağazasında UNLU MAMÜLLER kadrosu +1 kişi değiştirilirse etki simülasyonu</t>
        </is>
      </c>
      <c r="L513" s="124" t="inlineStr">
        <is>
          <t>Taslak</t>
        </is>
      </c>
      <c r="M513" s="124" t="inlineStr">
        <is>
          <t>Saha Etüdü Bekleniyor</t>
        </is>
      </c>
    </row>
    <row r="514" ht="15" customHeight="1" s="113">
      <c r="A514" s="124" t="inlineStr">
        <is>
          <t>S0513</t>
        </is>
      </c>
      <c r="B514" s="124" t="inlineStr">
        <is>
          <t>M057</t>
        </is>
      </c>
      <c r="C514" s="124" t="inlineStr">
        <is>
          <t>BUCA2</t>
        </is>
      </c>
      <c r="D514" s="124" t="inlineStr">
        <is>
          <t>ERTAN TEKİ</t>
        </is>
      </c>
      <c r="E514" s="124" t="inlineStr">
        <is>
          <t>U042</t>
        </is>
      </c>
      <c r="F514" s="124" t="inlineStr">
        <is>
          <t>ŞARKÜTERİ</t>
        </is>
      </c>
      <c r="G514" s="124" t="n">
        <v>2</v>
      </c>
      <c r="H514" s="167" t="n">
        <v>-0.01</v>
      </c>
      <c r="I514" s="144" t="n">
        <v>46235</v>
      </c>
      <c r="J514" s="174" t="n">
        <v>810</v>
      </c>
      <c r="K514" s="124" t="inlineStr">
        <is>
          <t>MERKEZ mağazasında ŞARKÜTERİ kadrosu +2 kişi değiştirilirse etki simülasyonu</t>
        </is>
      </c>
      <c r="L514" s="124" t="inlineStr">
        <is>
          <t>Taslak</t>
        </is>
      </c>
      <c r="M514" s="124" t="inlineStr">
        <is>
          <t>Saha Etüdü Bekleniyor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S10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2" customWidth="1" style="112" min="1" max="1"/>
    <col width="15" customWidth="1" style="112" min="2" max="2"/>
    <col width="24" customWidth="1" style="112" min="3" max="3"/>
    <col width="15" customWidth="1" style="112" min="4" max="4"/>
    <col width="24" customWidth="1" style="112" min="5" max="5"/>
    <col width="10" customWidth="1" style="112" min="6" max="6"/>
    <col width="22" customWidth="1" style="112" min="7" max="7"/>
    <col width="20" customWidth="1" style="112" min="8" max="9"/>
    <col width="16" customWidth="1" style="112" min="10" max="10"/>
    <col width="18" customWidth="1" style="112" min="11" max="11"/>
    <col width="16" customWidth="1" style="112" min="12" max="12"/>
    <col width="14" customWidth="1" style="112" min="13" max="14"/>
    <col width="22" customWidth="1" style="112" min="15" max="16"/>
    <col width="34" customWidth="1" style="112" min="17" max="17"/>
    <col width="16" customWidth="1" style="112" min="18" max="18"/>
    <col width="14" customWidth="1" style="112" min="19" max="19"/>
  </cols>
  <sheetData>
    <row r="1" ht="30" customHeight="1" s="113">
      <c r="A1" s="159" t="inlineStr">
        <is>
          <t>KuralID</t>
        </is>
      </c>
      <c r="B1" s="159" t="inlineStr">
        <is>
          <t>Kaynak MağazaID</t>
        </is>
      </c>
      <c r="C1" s="159" t="inlineStr">
        <is>
          <t>Kaynak Mağaza</t>
        </is>
      </c>
      <c r="D1" s="159" t="inlineStr">
        <is>
          <t>Hedef MağazaID</t>
        </is>
      </c>
      <c r="E1" s="159" t="inlineStr">
        <is>
          <t>Hedef Mağaza</t>
        </is>
      </c>
      <c r="F1" s="159" t="inlineStr">
        <is>
          <t>UnvanID</t>
        </is>
      </c>
      <c r="G1" s="159" t="inlineStr">
        <is>
          <t>Unvan</t>
        </is>
      </c>
      <c r="H1" s="159" t="inlineStr">
        <is>
          <t>Maksimum Mesafe (Km)</t>
        </is>
      </c>
      <c r="I1" s="159" t="inlineStr">
        <is>
          <t>Tahmini Mesafe (Km)</t>
        </is>
      </c>
      <c r="J1" s="159" t="inlineStr">
        <is>
          <t>Vardiya Uyumu</t>
        </is>
      </c>
      <c r="K1" s="159" t="inlineStr">
        <is>
          <t>Bölge Dışı Uygun</t>
        </is>
      </c>
      <c r="L1" s="159" t="inlineStr">
        <is>
          <t>Çalışan Onayı</t>
        </is>
      </c>
      <c r="M1" s="159" t="inlineStr">
        <is>
          <t>Kaynak Fazla</t>
        </is>
      </c>
      <c r="N1" s="159" t="inlineStr">
        <is>
          <t>Hedef Açık</t>
        </is>
      </c>
      <c r="O1" s="159" t="inlineStr">
        <is>
          <t>Transfer Sonrası Kaynak</t>
        </is>
      </c>
      <c r="P1" s="159" t="inlineStr">
        <is>
          <t>Transfer Sonrası Hedef</t>
        </is>
      </c>
      <c r="Q1" s="159" t="inlineStr">
        <is>
          <t>Yetkinlik Kuralı</t>
        </is>
      </c>
      <c r="R1" s="159" t="inlineStr">
        <is>
          <t>Öneri Durumu</t>
        </is>
      </c>
      <c r="S1" s="159" t="inlineStr">
        <is>
          <t>Veri Durumu</t>
        </is>
      </c>
    </row>
    <row r="2" ht="15" customHeight="1" s="113">
      <c r="A2" s="124" t="inlineStr">
        <is>
          <t>T0001</t>
        </is>
      </c>
      <c r="B2" s="124" t="inlineStr">
        <is>
          <t>M001</t>
        </is>
      </c>
      <c r="C2" s="124" t="inlineStr">
        <is>
          <t>AKEVLER</t>
        </is>
      </c>
      <c r="D2" s="124" t="inlineStr">
        <is>
          <t>M027</t>
        </is>
      </c>
      <c r="E2" s="124" t="inlineStr">
        <is>
          <t>HATAY</t>
        </is>
      </c>
      <c r="F2" s="124" t="inlineStr">
        <is>
          <t>U002</t>
        </is>
      </c>
      <c r="G2" s="124" t="inlineStr">
        <is>
          <t>BAKLİYAT</t>
        </is>
      </c>
      <c r="H2" s="175" t="n">
        <v>25</v>
      </c>
      <c r="I2" s="175" t="n">
        <v>0.9</v>
      </c>
      <c r="J2" s="124" t="inlineStr">
        <is>
          <t>Evet</t>
        </is>
      </c>
      <c r="K2" s="124" t="inlineStr">
        <is>
          <t>Aynı Bölge</t>
        </is>
      </c>
      <c r="L2" s="124" t="inlineStr">
        <is>
          <t>Belirsiz</t>
        </is>
      </c>
      <c r="M2" s="124" t="n">
        <v>0</v>
      </c>
      <c r="N2" s="124" t="n">
        <v>0</v>
      </c>
      <c r="O2" s="124" t="n">
        <v>0</v>
      </c>
      <c r="P2" s="124" t="n">
        <v>0</v>
      </c>
      <c r="Q2" s="124" t="inlineStr">
        <is>
          <t>Aynı unvan ve gerekli yetkinlik</t>
        </is>
      </c>
      <c r="R2" s="124" t="inlineStr">
        <is>
          <t>Düşük Öncelik</t>
        </is>
      </c>
      <c r="S2" s="124" t="inlineStr">
        <is>
          <t>Gerçek mesafe (Google Places) - Fazla/Açık Fact_Mevcut/Fact_Norm'dan; Vardiya/Onay Saha Etüdü Bekleniyor</t>
        </is>
      </c>
    </row>
    <row r="3" ht="15" customHeight="1" s="113">
      <c r="A3" s="124" t="inlineStr">
        <is>
          <t>T0002</t>
        </is>
      </c>
      <c r="B3" s="124" t="inlineStr">
        <is>
          <t>M001</t>
        </is>
      </c>
      <c r="C3" s="124" t="inlineStr">
        <is>
          <t>AKEVLER</t>
        </is>
      </c>
      <c r="D3" s="124" t="inlineStr">
        <is>
          <t>M027</t>
        </is>
      </c>
      <c r="E3" s="124" t="inlineStr">
        <is>
          <t>HATAY</t>
        </is>
      </c>
      <c r="F3" s="124" t="inlineStr">
        <is>
          <t>U013</t>
        </is>
      </c>
      <c r="G3" s="124" t="inlineStr">
        <is>
          <t>KASAP</t>
        </is>
      </c>
      <c r="H3" s="175" t="n">
        <v>25</v>
      </c>
      <c r="I3" s="175" t="n">
        <v>0.9</v>
      </c>
      <c r="J3" s="124" t="inlineStr">
        <is>
          <t>Evet</t>
        </is>
      </c>
      <c r="K3" s="124" t="inlineStr">
        <is>
          <t>Aynı Bölge</t>
        </is>
      </c>
      <c r="L3" s="124" t="inlineStr">
        <is>
          <t>Belirsiz</t>
        </is>
      </c>
      <c r="M3" s="124" t="n">
        <v>0</v>
      </c>
      <c r="N3" s="124" t="n">
        <v>1</v>
      </c>
      <c r="O3" s="124" t="n">
        <v>0</v>
      </c>
      <c r="P3" s="124" t="n">
        <v>0</v>
      </c>
      <c r="Q3" s="124" t="inlineStr">
        <is>
          <t>Aynı unvan ve gerekli yetkinlik</t>
        </is>
      </c>
      <c r="R3" s="124" t="inlineStr">
        <is>
          <t>Koşullu</t>
        </is>
      </c>
      <c r="S3" s="124" t="inlineStr">
        <is>
          <t>Gerçek mesafe (Google Places) - Fazla/Açık Fact_Mevcut/Fact_Norm'dan; Vardiya/Onay Saha Etüdü Bekleniyor</t>
        </is>
      </c>
    </row>
    <row r="4" ht="15" customHeight="1" s="113">
      <c r="A4" s="124" t="inlineStr">
        <is>
          <t>T0003</t>
        </is>
      </c>
      <c r="B4" s="124" t="inlineStr">
        <is>
          <t>M001</t>
        </is>
      </c>
      <c r="C4" s="124" t="inlineStr">
        <is>
          <t>AKEVLER</t>
        </is>
      </c>
      <c r="D4" s="124" t="inlineStr">
        <is>
          <t>M027</t>
        </is>
      </c>
      <c r="E4" s="124" t="inlineStr">
        <is>
          <t>HATAY</t>
        </is>
      </c>
      <c r="F4" s="124" t="inlineStr">
        <is>
          <t>U015</t>
        </is>
      </c>
      <c r="G4" s="124" t="inlineStr">
        <is>
          <t>KASİYER</t>
        </is>
      </c>
      <c r="H4" s="175" t="n">
        <v>25</v>
      </c>
      <c r="I4" s="175" t="n">
        <v>0.9</v>
      </c>
      <c r="J4" s="124" t="inlineStr">
        <is>
          <t>Evet</t>
        </is>
      </c>
      <c r="K4" s="124" t="inlineStr">
        <is>
          <t>Aynı Bölge</t>
        </is>
      </c>
      <c r="L4" s="124" t="inlineStr">
        <is>
          <t>Belirsiz</t>
        </is>
      </c>
      <c r="M4" s="124" t="n">
        <v>0</v>
      </c>
      <c r="N4" s="124" t="n">
        <v>0</v>
      </c>
      <c r="O4" s="124" t="n">
        <v>0</v>
      </c>
      <c r="P4" s="124" t="n">
        <v>0</v>
      </c>
      <c r="Q4" s="124" t="inlineStr">
        <is>
          <t>Aynı unvan ve gerekli yetkinlik</t>
        </is>
      </c>
      <c r="R4" s="124" t="inlineStr">
        <is>
          <t>Düşük Öncelik</t>
        </is>
      </c>
      <c r="S4" s="124" t="inlineStr">
        <is>
          <t>Gerçek mesafe (Google Places) - Fazla/Açık Fact_Mevcut/Fact_Norm'dan; Vardiya/Onay Saha Etüdü Bekleniyor</t>
        </is>
      </c>
    </row>
    <row r="5" ht="15" customHeight="1" s="113">
      <c r="A5" s="124" t="inlineStr">
        <is>
          <t>T0004</t>
        </is>
      </c>
      <c r="B5" s="124" t="inlineStr">
        <is>
          <t>M001</t>
        </is>
      </c>
      <c r="C5" s="124" t="inlineStr">
        <is>
          <t>AKEVLER</t>
        </is>
      </c>
      <c r="D5" s="124" t="inlineStr">
        <is>
          <t>M027</t>
        </is>
      </c>
      <c r="E5" s="124" t="inlineStr">
        <is>
          <t>HATAY</t>
        </is>
      </c>
      <c r="F5" s="124" t="inlineStr">
        <is>
          <t>U017</t>
        </is>
      </c>
      <c r="G5" s="124" t="inlineStr">
        <is>
          <t>MANAV</t>
        </is>
      </c>
      <c r="H5" s="175" t="n">
        <v>25</v>
      </c>
      <c r="I5" s="175" t="n">
        <v>0.9</v>
      </c>
      <c r="J5" s="124" t="inlineStr">
        <is>
          <t>Evet</t>
        </is>
      </c>
      <c r="K5" s="124" t="inlineStr">
        <is>
          <t>Aynı Bölge</t>
        </is>
      </c>
      <c r="L5" s="124" t="inlineStr">
        <is>
          <t>Belirsiz</t>
        </is>
      </c>
      <c r="M5" s="124" t="n">
        <v>0</v>
      </c>
      <c r="N5" s="124" t="n">
        <v>0</v>
      </c>
      <c r="O5" s="124" t="n">
        <v>0</v>
      </c>
      <c r="P5" s="124" t="n">
        <v>0</v>
      </c>
      <c r="Q5" s="124" t="inlineStr">
        <is>
          <t>Aynı unvan ve gerekli yetkinlik</t>
        </is>
      </c>
      <c r="R5" s="124" t="inlineStr">
        <is>
          <t>Düşük Öncelik</t>
        </is>
      </c>
      <c r="S5" s="124" t="inlineStr">
        <is>
          <t>Gerçek mesafe (Google Places) - Fazla/Açık Fact_Mevcut/Fact_Norm'dan; Vardiya/Onay Saha Etüdü Bekleniyor</t>
        </is>
      </c>
    </row>
    <row r="6" ht="15" customHeight="1" s="113">
      <c r="A6" s="124" t="inlineStr">
        <is>
          <t>T0005</t>
        </is>
      </c>
      <c r="B6" s="124" t="inlineStr">
        <is>
          <t>M001</t>
        </is>
      </c>
      <c r="C6" s="124" t="inlineStr">
        <is>
          <t>AKEVLER</t>
        </is>
      </c>
      <c r="D6" s="124" t="inlineStr">
        <is>
          <t>M027</t>
        </is>
      </c>
      <c r="E6" s="124" t="inlineStr">
        <is>
          <t>HATAY</t>
        </is>
      </c>
      <c r="F6" s="124" t="inlineStr">
        <is>
          <t>U026</t>
        </is>
      </c>
      <c r="G6" s="124" t="inlineStr">
        <is>
          <t>REYON GÖREVLİSİ</t>
        </is>
      </c>
      <c r="H6" s="175" t="n">
        <v>25</v>
      </c>
      <c r="I6" s="175" t="n">
        <v>0.9</v>
      </c>
      <c r="J6" s="124" t="inlineStr">
        <is>
          <t>Evet</t>
        </is>
      </c>
      <c r="K6" s="124" t="inlineStr">
        <is>
          <t>Aynı Bölge</t>
        </is>
      </c>
      <c r="L6" s="124" t="inlineStr">
        <is>
          <t>Belirsiz</t>
        </is>
      </c>
      <c r="M6" s="124" t="n">
        <v>1</v>
      </c>
      <c r="N6" s="124" t="n">
        <v>0</v>
      </c>
      <c r="O6" s="124" t="n">
        <v>0</v>
      </c>
      <c r="P6" s="124" t="n">
        <v>0</v>
      </c>
      <c r="Q6" s="124" t="inlineStr">
        <is>
          <t>Aynı unvan ve gerekli yetkinlik</t>
        </is>
      </c>
      <c r="R6" s="124" t="inlineStr">
        <is>
          <t>Koşullu</t>
        </is>
      </c>
      <c r="S6" s="124" t="inlineStr">
        <is>
          <t>Gerçek mesafe (Google Places) - Fazla/Açık Fact_Mevcut/Fact_Norm'dan; Vardiya/Onay Saha Etüdü Bekleniyor</t>
        </is>
      </c>
    </row>
    <row r="7" ht="15" customHeight="1" s="113">
      <c r="A7" s="124" t="inlineStr">
        <is>
          <t>T0006</t>
        </is>
      </c>
      <c r="B7" s="124" t="inlineStr">
        <is>
          <t>M001</t>
        </is>
      </c>
      <c r="C7" s="124" t="inlineStr">
        <is>
          <t>AKEVLER</t>
        </is>
      </c>
      <c r="D7" s="124" t="inlineStr">
        <is>
          <t>M027</t>
        </is>
      </c>
      <c r="E7" s="124" t="inlineStr">
        <is>
          <t>HATAY</t>
        </is>
      </c>
      <c r="F7" s="124" t="inlineStr">
        <is>
          <t>U036</t>
        </is>
      </c>
      <c r="G7" s="124" t="inlineStr">
        <is>
          <t>YÖNETİCİ</t>
        </is>
      </c>
      <c r="H7" s="175" t="n">
        <v>25</v>
      </c>
      <c r="I7" s="175" t="n">
        <v>0.9</v>
      </c>
      <c r="J7" s="124" t="inlineStr">
        <is>
          <t>Evet</t>
        </is>
      </c>
      <c r="K7" s="124" t="inlineStr">
        <is>
          <t>Aynı Bölge</t>
        </is>
      </c>
      <c r="L7" s="124" t="inlineStr">
        <is>
          <t>Belirsiz</t>
        </is>
      </c>
      <c r="M7" s="124" t="n">
        <v>0</v>
      </c>
      <c r="N7" s="124" t="n">
        <v>1</v>
      </c>
      <c r="O7" s="124" t="n">
        <v>0</v>
      </c>
      <c r="P7" s="124" t="n">
        <v>0</v>
      </c>
      <c r="Q7" s="124" t="inlineStr">
        <is>
          <t>Aynı unvan ve gerekli yetkinlik</t>
        </is>
      </c>
      <c r="R7" s="124" t="inlineStr">
        <is>
          <t>Koşullu</t>
        </is>
      </c>
      <c r="S7" s="124" t="inlineStr">
        <is>
          <t>Gerçek mesafe (Google Places) - Fazla/Açık Fact_Mevcut/Fact_Norm'dan; Vardiya/Onay Saha Etüdü Bekleniyor</t>
        </is>
      </c>
    </row>
    <row r="8" ht="15" customHeight="1" s="113">
      <c r="A8" s="124" t="inlineStr">
        <is>
          <t>T0007</t>
        </is>
      </c>
      <c r="B8" s="124" t="inlineStr">
        <is>
          <t>M001</t>
        </is>
      </c>
      <c r="C8" s="124" t="inlineStr">
        <is>
          <t>AKEVLER</t>
        </is>
      </c>
      <c r="D8" s="124" t="inlineStr">
        <is>
          <t>M027</t>
        </is>
      </c>
      <c r="E8" s="124" t="inlineStr">
        <is>
          <t>HATAY</t>
        </is>
      </c>
      <c r="F8" s="124" t="inlineStr">
        <is>
          <t>U038</t>
        </is>
      </c>
      <c r="G8" s="124" t="inlineStr">
        <is>
          <t>YÖNETİCİ YARDIMCISI</t>
        </is>
      </c>
      <c r="H8" s="175" t="n">
        <v>25</v>
      </c>
      <c r="I8" s="175" t="n">
        <v>0.9</v>
      </c>
      <c r="J8" s="124" t="inlineStr">
        <is>
          <t>Evet</t>
        </is>
      </c>
      <c r="K8" s="124" t="inlineStr">
        <is>
          <t>Aynı Bölge</t>
        </is>
      </c>
      <c r="L8" s="124" t="inlineStr">
        <is>
          <t>Belirsiz</t>
        </is>
      </c>
      <c r="M8" s="124" t="n">
        <v>0</v>
      </c>
      <c r="N8" s="124" t="n">
        <v>0</v>
      </c>
      <c r="O8" s="124" t="n">
        <v>0</v>
      </c>
      <c r="P8" s="124" t="n">
        <v>0</v>
      </c>
      <c r="Q8" s="124" t="inlineStr">
        <is>
          <t>Aynı unvan ve gerekli yetkinlik</t>
        </is>
      </c>
      <c r="R8" s="124" t="inlineStr">
        <is>
          <t>Düşük Öncelik</t>
        </is>
      </c>
      <c r="S8" s="124" t="inlineStr">
        <is>
          <t>Gerçek mesafe (Google Places) - Fazla/Açık Fact_Mevcut/Fact_Norm'dan; Vardiya/Onay Saha Etüdü Bekleniyor</t>
        </is>
      </c>
    </row>
    <row r="9" ht="15" customHeight="1" s="113">
      <c r="A9" s="124" t="inlineStr">
        <is>
          <t>T0008</t>
        </is>
      </c>
      <c r="B9" s="124" t="inlineStr">
        <is>
          <t>M001</t>
        </is>
      </c>
      <c r="C9" s="124" t="inlineStr">
        <is>
          <t>AKEVLER</t>
        </is>
      </c>
      <c r="D9" s="124" t="inlineStr">
        <is>
          <t>M027</t>
        </is>
      </c>
      <c r="E9" s="124" t="inlineStr">
        <is>
          <t>HATAY</t>
        </is>
      </c>
      <c r="F9" s="124" t="inlineStr">
        <is>
          <t>U042</t>
        </is>
      </c>
      <c r="G9" s="124" t="inlineStr">
        <is>
          <t>ŞARKÜTERİ</t>
        </is>
      </c>
      <c r="H9" s="175" t="n">
        <v>25</v>
      </c>
      <c r="I9" s="175" t="n">
        <v>0.9</v>
      </c>
      <c r="J9" s="124" t="inlineStr">
        <is>
          <t>Evet</t>
        </is>
      </c>
      <c r="K9" s="124" t="inlineStr">
        <is>
          <t>Aynı Bölge</t>
        </is>
      </c>
      <c r="L9" s="124" t="inlineStr">
        <is>
          <t>Belirsiz</t>
        </is>
      </c>
      <c r="M9" s="124" t="n">
        <v>0</v>
      </c>
      <c r="N9" s="124" t="n">
        <v>0</v>
      </c>
      <c r="O9" s="124" t="n">
        <v>0</v>
      </c>
      <c r="P9" s="124" t="n">
        <v>0</v>
      </c>
      <c r="Q9" s="124" t="inlineStr">
        <is>
          <t>Aynı unvan ve gerekli yetkinlik</t>
        </is>
      </c>
      <c r="R9" s="124" t="inlineStr">
        <is>
          <t>Düşük Öncelik</t>
        </is>
      </c>
      <c r="S9" s="124" t="inlineStr">
        <is>
          <t>Gerçek mesafe (Google Places) - Fazla/Açık Fact_Mevcut/Fact_Norm'dan; Vardiya/Onay Saha Etüdü Bekleniyor</t>
        </is>
      </c>
    </row>
    <row r="10" ht="15" customHeight="1" s="113">
      <c r="A10" s="124" t="inlineStr">
        <is>
          <t>T0009</t>
        </is>
      </c>
      <c r="B10" s="124" t="inlineStr">
        <is>
          <t>M001</t>
        </is>
      </c>
      <c r="C10" s="124" t="inlineStr">
        <is>
          <t>AKEVLER</t>
        </is>
      </c>
      <c r="D10" s="124" t="inlineStr">
        <is>
          <t>M023</t>
        </is>
      </c>
      <c r="E10" s="124" t="inlineStr">
        <is>
          <t>GÖZTEPE</t>
        </is>
      </c>
      <c r="F10" s="124" t="inlineStr">
        <is>
          <t>U013</t>
        </is>
      </c>
      <c r="G10" s="124" t="inlineStr">
        <is>
          <t>KASAP</t>
        </is>
      </c>
      <c r="H10" s="175" t="n">
        <v>25</v>
      </c>
      <c r="I10" s="175" t="n">
        <v>1.3</v>
      </c>
      <c r="J10" s="124" t="inlineStr">
        <is>
          <t>Evet</t>
        </is>
      </c>
      <c r="K10" s="124" t="inlineStr">
        <is>
          <t>Aynı Bölge</t>
        </is>
      </c>
      <c r="L10" s="124" t="inlineStr">
        <is>
          <t>Belirsiz</t>
        </is>
      </c>
      <c r="M10" s="124" t="n">
        <v>0</v>
      </c>
      <c r="N10" s="124" t="n">
        <v>1</v>
      </c>
      <c r="O10" s="124" t="n">
        <v>0</v>
      </c>
      <c r="P10" s="124" t="n">
        <v>0</v>
      </c>
      <c r="Q10" s="124" t="inlineStr">
        <is>
          <t>Aynı unvan ve gerekli yetkinlik</t>
        </is>
      </c>
      <c r="R10" s="124" t="inlineStr">
        <is>
          <t>Koşullu</t>
        </is>
      </c>
      <c r="S10" s="124" t="inlineStr">
        <is>
          <t>Gerçek mesafe (Google Places) - Fazla/Açık Fact_Mevcut/Fact_Norm'dan; Vardiya/Onay Saha Etüdü Bekleniyor</t>
        </is>
      </c>
    </row>
    <row r="11" ht="15" customHeight="1" s="113">
      <c r="A11" s="124" t="inlineStr">
        <is>
          <t>T0010</t>
        </is>
      </c>
      <c r="B11" s="124" t="inlineStr">
        <is>
          <t>M001</t>
        </is>
      </c>
      <c r="C11" s="124" t="inlineStr">
        <is>
          <t>AKEVLER</t>
        </is>
      </c>
      <c r="D11" s="124" t="inlineStr">
        <is>
          <t>M023</t>
        </is>
      </c>
      <c r="E11" s="124" t="inlineStr">
        <is>
          <t>GÖZTEPE</t>
        </is>
      </c>
      <c r="F11" s="124" t="inlineStr">
        <is>
          <t>U015</t>
        </is>
      </c>
      <c r="G11" s="124" t="inlineStr">
        <is>
          <t>KASİYER</t>
        </is>
      </c>
      <c r="H11" s="175" t="n">
        <v>25</v>
      </c>
      <c r="I11" s="175" t="n">
        <v>1.3</v>
      </c>
      <c r="J11" s="124" t="inlineStr">
        <is>
          <t>Evet</t>
        </is>
      </c>
      <c r="K11" s="124" t="inlineStr">
        <is>
          <t>Aynı Bölge</t>
        </is>
      </c>
      <c r="L11" s="124" t="inlineStr">
        <is>
          <t>Belirsiz</t>
        </is>
      </c>
      <c r="M11" s="124" t="n">
        <v>0</v>
      </c>
      <c r="N11" s="124" t="n">
        <v>0</v>
      </c>
      <c r="O11" s="124" t="n">
        <v>0</v>
      </c>
      <c r="P11" s="124" t="n">
        <v>0</v>
      </c>
      <c r="Q11" s="124" t="inlineStr">
        <is>
          <t>Aynı unvan ve gerekli yetkinlik</t>
        </is>
      </c>
      <c r="R11" s="124" t="inlineStr">
        <is>
          <t>Düşük Öncelik</t>
        </is>
      </c>
      <c r="S11" s="124" t="inlineStr">
        <is>
          <t>Gerçek mesafe (Google Places) - Fazla/Açık Fact_Mevcut/Fact_Norm'dan; Vardiya/Onay Saha Etüdü Bekleniyor</t>
        </is>
      </c>
    </row>
    <row r="12" ht="15" customHeight="1" s="113">
      <c r="A12" s="124" t="inlineStr">
        <is>
          <t>T0011</t>
        </is>
      </c>
      <c r="B12" s="124" t="inlineStr">
        <is>
          <t>M001</t>
        </is>
      </c>
      <c r="C12" s="124" t="inlineStr">
        <is>
          <t>AKEVLER</t>
        </is>
      </c>
      <c r="D12" s="124" t="inlineStr">
        <is>
          <t>M023</t>
        </is>
      </c>
      <c r="E12" s="124" t="inlineStr">
        <is>
          <t>GÖZTEPE</t>
        </is>
      </c>
      <c r="F12" s="124" t="inlineStr">
        <is>
          <t>U017</t>
        </is>
      </c>
      <c r="G12" s="124" t="inlineStr">
        <is>
          <t>MANAV</t>
        </is>
      </c>
      <c r="H12" s="175" t="n">
        <v>25</v>
      </c>
      <c r="I12" s="175" t="n">
        <v>1.3</v>
      </c>
      <c r="J12" s="124" t="inlineStr">
        <is>
          <t>Evet</t>
        </is>
      </c>
      <c r="K12" s="124" t="inlineStr">
        <is>
          <t>Aynı Bölge</t>
        </is>
      </c>
      <c r="L12" s="124" t="inlineStr">
        <is>
          <t>Belirsiz</t>
        </is>
      </c>
      <c r="M12" s="124" t="n">
        <v>0</v>
      </c>
      <c r="N12" s="124" t="n">
        <v>0</v>
      </c>
      <c r="O12" s="124" t="n">
        <v>0</v>
      </c>
      <c r="P12" s="124" t="n">
        <v>0</v>
      </c>
      <c r="Q12" s="124" t="inlineStr">
        <is>
          <t>Aynı unvan ve gerekli yetkinlik</t>
        </is>
      </c>
      <c r="R12" s="124" t="inlineStr">
        <is>
          <t>Düşük Öncelik</t>
        </is>
      </c>
      <c r="S12" s="124" t="inlineStr">
        <is>
          <t>Gerçek mesafe (Google Places) - Fazla/Açık Fact_Mevcut/Fact_Norm'dan; Vardiya/Onay Saha Etüdü Bekleniyor</t>
        </is>
      </c>
    </row>
    <row r="13" ht="15" customHeight="1" s="113">
      <c r="A13" s="124" t="inlineStr">
        <is>
          <t>T0012</t>
        </is>
      </c>
      <c r="B13" s="124" t="inlineStr">
        <is>
          <t>M001</t>
        </is>
      </c>
      <c r="C13" s="124" t="inlineStr">
        <is>
          <t>AKEVLER</t>
        </is>
      </c>
      <c r="D13" s="124" t="inlineStr">
        <is>
          <t>M023</t>
        </is>
      </c>
      <c r="E13" s="124" t="inlineStr">
        <is>
          <t>GÖZTEPE</t>
        </is>
      </c>
      <c r="F13" s="124" t="inlineStr">
        <is>
          <t>U026</t>
        </is>
      </c>
      <c r="G13" s="124" t="inlineStr">
        <is>
          <t>REYON GÖREVLİSİ</t>
        </is>
      </c>
      <c r="H13" s="175" t="n">
        <v>25</v>
      </c>
      <c r="I13" s="175" t="n">
        <v>1.3</v>
      </c>
      <c r="J13" s="124" t="inlineStr">
        <is>
          <t>Evet</t>
        </is>
      </c>
      <c r="K13" s="124" t="inlineStr">
        <is>
          <t>Aynı Bölge</t>
        </is>
      </c>
      <c r="L13" s="124" t="inlineStr">
        <is>
          <t>Belirsiz</t>
        </is>
      </c>
      <c r="M13" s="124" t="n">
        <v>1</v>
      </c>
      <c r="N13" s="124" t="n">
        <v>1</v>
      </c>
      <c r="O13" s="124" t="n">
        <v>0</v>
      </c>
      <c r="P13" s="124" t="n">
        <v>0</v>
      </c>
      <c r="Q13" s="124" t="inlineStr">
        <is>
          <t>Aynı unvan ve gerekli yetkinlik</t>
        </is>
      </c>
      <c r="R13" s="124" t="inlineStr">
        <is>
          <t>Önerilir</t>
        </is>
      </c>
      <c r="S13" s="124" t="inlineStr">
        <is>
          <t>Gerçek mesafe (Google Places) - Fazla/Açık Fact_Mevcut/Fact_Norm'dan; Vardiya/Onay Saha Etüdü Bekleniyor</t>
        </is>
      </c>
    </row>
    <row r="14" ht="15" customHeight="1" s="113">
      <c r="A14" s="124" t="inlineStr">
        <is>
          <t>T0013</t>
        </is>
      </c>
      <c r="B14" s="124" t="inlineStr">
        <is>
          <t>M001</t>
        </is>
      </c>
      <c r="C14" s="124" t="inlineStr">
        <is>
          <t>AKEVLER</t>
        </is>
      </c>
      <c r="D14" s="124" t="inlineStr">
        <is>
          <t>M023</t>
        </is>
      </c>
      <c r="E14" s="124" t="inlineStr">
        <is>
          <t>GÖZTEPE</t>
        </is>
      </c>
      <c r="F14" s="124" t="inlineStr">
        <is>
          <t>U036</t>
        </is>
      </c>
      <c r="G14" s="124" t="inlineStr">
        <is>
          <t>YÖNETİCİ</t>
        </is>
      </c>
      <c r="H14" s="175" t="n">
        <v>25</v>
      </c>
      <c r="I14" s="175" t="n">
        <v>1.3</v>
      </c>
      <c r="J14" s="124" t="inlineStr">
        <is>
          <t>Evet</t>
        </is>
      </c>
      <c r="K14" s="124" t="inlineStr">
        <is>
          <t>Aynı Bölge</t>
        </is>
      </c>
      <c r="L14" s="124" t="inlineStr">
        <is>
          <t>Belirsiz</t>
        </is>
      </c>
      <c r="M14" s="124" t="n">
        <v>0</v>
      </c>
      <c r="N14" s="124" t="n">
        <v>0</v>
      </c>
      <c r="O14" s="124" t="n">
        <v>0</v>
      </c>
      <c r="P14" s="124" t="n">
        <v>0</v>
      </c>
      <c r="Q14" s="124" t="inlineStr">
        <is>
          <t>Aynı unvan ve gerekli yetkinlik</t>
        </is>
      </c>
      <c r="R14" s="124" t="inlineStr">
        <is>
          <t>Düşük Öncelik</t>
        </is>
      </c>
      <c r="S14" s="124" t="inlineStr">
        <is>
          <t>Gerçek mesafe (Google Places) - Fazla/Açık Fact_Mevcut/Fact_Norm'dan; Vardiya/Onay Saha Etüdü Bekleniyor</t>
        </is>
      </c>
    </row>
    <row r="15" ht="15" customHeight="1" s="113">
      <c r="A15" s="124" t="inlineStr">
        <is>
          <t>T0014</t>
        </is>
      </c>
      <c r="B15" s="124" t="inlineStr">
        <is>
          <t>M001</t>
        </is>
      </c>
      <c r="C15" s="124" t="inlineStr">
        <is>
          <t>AKEVLER</t>
        </is>
      </c>
      <c r="D15" s="124" t="inlineStr">
        <is>
          <t>M023</t>
        </is>
      </c>
      <c r="E15" s="124" t="inlineStr">
        <is>
          <t>GÖZTEPE</t>
        </is>
      </c>
      <c r="F15" s="124" t="inlineStr">
        <is>
          <t>U038</t>
        </is>
      </c>
      <c r="G15" s="124" t="inlineStr">
        <is>
          <t>YÖNETİCİ YARDIMCISI</t>
        </is>
      </c>
      <c r="H15" s="175" t="n">
        <v>25</v>
      </c>
      <c r="I15" s="175" t="n">
        <v>1.3</v>
      </c>
      <c r="J15" s="124" t="inlineStr">
        <is>
          <t>Evet</t>
        </is>
      </c>
      <c r="K15" s="124" t="inlineStr">
        <is>
          <t>Aynı Bölge</t>
        </is>
      </c>
      <c r="L15" s="124" t="inlineStr">
        <is>
          <t>Belirsiz</t>
        </is>
      </c>
      <c r="M15" s="124" t="n">
        <v>0</v>
      </c>
      <c r="N15" s="124" t="n">
        <v>0</v>
      </c>
      <c r="O15" s="124" t="n">
        <v>0</v>
      </c>
      <c r="P15" s="124" t="n">
        <v>0</v>
      </c>
      <c r="Q15" s="124" t="inlineStr">
        <is>
          <t>Aynı unvan ve gerekli yetkinlik</t>
        </is>
      </c>
      <c r="R15" s="124" t="inlineStr">
        <is>
          <t>Düşük Öncelik</t>
        </is>
      </c>
      <c r="S15" s="124" t="inlineStr">
        <is>
          <t>Gerçek mesafe (Google Places) - Fazla/Açık Fact_Mevcut/Fact_Norm'dan; Vardiya/Onay Saha Etüdü Bekleniyor</t>
        </is>
      </c>
    </row>
    <row r="16" ht="15" customHeight="1" s="113">
      <c r="A16" s="124" t="inlineStr">
        <is>
          <t>T0015</t>
        </is>
      </c>
      <c r="B16" s="124" t="inlineStr">
        <is>
          <t>M001</t>
        </is>
      </c>
      <c r="C16" s="124" t="inlineStr">
        <is>
          <t>AKEVLER</t>
        </is>
      </c>
      <c r="D16" s="124" t="inlineStr">
        <is>
          <t>M023</t>
        </is>
      </c>
      <c r="E16" s="124" t="inlineStr">
        <is>
          <t>GÖZTEPE</t>
        </is>
      </c>
      <c r="F16" s="124" t="inlineStr">
        <is>
          <t>U042</t>
        </is>
      </c>
      <c r="G16" s="124" t="inlineStr">
        <is>
          <t>ŞARKÜTERİ</t>
        </is>
      </c>
      <c r="H16" s="175" t="n">
        <v>25</v>
      </c>
      <c r="I16" s="175" t="n">
        <v>1.3</v>
      </c>
      <c r="J16" s="124" t="inlineStr">
        <is>
          <t>Evet</t>
        </is>
      </c>
      <c r="K16" s="124" t="inlineStr">
        <is>
          <t>Aynı Bölge</t>
        </is>
      </c>
      <c r="L16" s="124" t="inlineStr">
        <is>
          <t>Belirsiz</t>
        </is>
      </c>
      <c r="M16" s="124" t="n">
        <v>0</v>
      </c>
      <c r="N16" s="124" t="n">
        <v>0</v>
      </c>
      <c r="O16" s="124" t="n">
        <v>0</v>
      </c>
      <c r="P16" s="124" t="n">
        <v>0</v>
      </c>
      <c r="Q16" s="124" t="inlineStr">
        <is>
          <t>Aynı unvan ve gerekli yetkinlik</t>
        </is>
      </c>
      <c r="R16" s="124" t="inlineStr">
        <is>
          <t>Düşük Öncelik</t>
        </is>
      </c>
      <c r="S16" s="124" t="inlineStr">
        <is>
          <t>Gerçek mesafe (Google Places) - Fazla/Açık Fact_Mevcut/Fact_Norm'dan; Vardiya/Onay Saha Etüdü Bekleniyor</t>
        </is>
      </c>
    </row>
    <row r="17" ht="15" customHeight="1" s="113">
      <c r="A17" s="124" t="inlineStr">
        <is>
          <t>T0016</t>
        </is>
      </c>
      <c r="B17" s="124" t="inlineStr">
        <is>
          <t>M001</t>
        </is>
      </c>
      <c r="C17" s="124" t="inlineStr">
        <is>
          <t>AKEVLER</t>
        </is>
      </c>
      <c r="D17" s="124" t="inlineStr">
        <is>
          <t>M011</t>
        </is>
      </c>
      <c r="E17" s="124" t="inlineStr">
        <is>
          <t>BOZYAKA</t>
        </is>
      </c>
      <c r="F17" s="124" t="inlineStr">
        <is>
          <t>U013</t>
        </is>
      </c>
      <c r="G17" s="124" t="inlineStr">
        <is>
          <t>KASAP</t>
        </is>
      </c>
      <c r="H17" s="175" t="n">
        <v>25</v>
      </c>
      <c r="I17" s="175" t="n">
        <v>1.5</v>
      </c>
      <c r="J17" s="124" t="inlineStr">
        <is>
          <t>Evet</t>
        </is>
      </c>
      <c r="K17" s="124" t="inlineStr">
        <is>
          <t>Aynı Bölge</t>
        </is>
      </c>
      <c r="L17" s="124" t="inlineStr">
        <is>
          <t>Belirsiz</t>
        </is>
      </c>
      <c r="M17" s="124" t="n">
        <v>0</v>
      </c>
      <c r="N17" s="124" t="n">
        <v>0</v>
      </c>
      <c r="O17" s="124" t="n">
        <v>0</v>
      </c>
      <c r="P17" s="124" t="n">
        <v>0</v>
      </c>
      <c r="Q17" s="124" t="inlineStr">
        <is>
          <t>Aynı unvan ve gerekli yetkinlik</t>
        </is>
      </c>
      <c r="R17" s="124" t="inlineStr">
        <is>
          <t>Düşük Öncelik</t>
        </is>
      </c>
      <c r="S17" s="124" t="inlineStr">
        <is>
          <t>Gerçek mesafe (Google Places) - Fazla/Açık Fact_Mevcut/Fact_Norm'dan; Vardiya/Onay Saha Etüdü Bekleniyor</t>
        </is>
      </c>
    </row>
    <row r="18" ht="15" customHeight="1" s="113">
      <c r="A18" s="124" t="inlineStr">
        <is>
          <t>T0017</t>
        </is>
      </c>
      <c r="B18" s="124" t="inlineStr">
        <is>
          <t>M001</t>
        </is>
      </c>
      <c r="C18" s="124" t="inlineStr">
        <is>
          <t>AKEVLER</t>
        </is>
      </c>
      <c r="D18" s="124" t="inlineStr">
        <is>
          <t>M011</t>
        </is>
      </c>
      <c r="E18" s="124" t="inlineStr">
        <is>
          <t>BOZYAKA</t>
        </is>
      </c>
      <c r="F18" s="124" t="inlineStr">
        <is>
          <t>U015</t>
        </is>
      </c>
      <c r="G18" s="124" t="inlineStr">
        <is>
          <t>KASİYER</t>
        </is>
      </c>
      <c r="H18" s="175" t="n">
        <v>25</v>
      </c>
      <c r="I18" s="175" t="n">
        <v>1.5</v>
      </c>
      <c r="J18" s="124" t="inlineStr">
        <is>
          <t>Evet</t>
        </is>
      </c>
      <c r="K18" s="124" t="inlineStr">
        <is>
          <t>Aynı Bölge</t>
        </is>
      </c>
      <c r="L18" s="124" t="inlineStr">
        <is>
          <t>Belirsiz</t>
        </is>
      </c>
      <c r="M18" s="124" t="n">
        <v>0</v>
      </c>
      <c r="N18" s="124" t="n">
        <v>0</v>
      </c>
      <c r="O18" s="124" t="n">
        <v>0</v>
      </c>
      <c r="P18" s="124" t="n">
        <v>0</v>
      </c>
      <c r="Q18" s="124" t="inlineStr">
        <is>
          <t>Aynı unvan ve gerekli yetkinlik</t>
        </is>
      </c>
      <c r="R18" s="124" t="inlineStr">
        <is>
          <t>Düşük Öncelik</t>
        </is>
      </c>
      <c r="S18" s="124" t="inlineStr">
        <is>
          <t>Gerçek mesafe (Google Places) - Fazla/Açık Fact_Mevcut/Fact_Norm'dan; Vardiya/Onay Saha Etüdü Bekleniyor</t>
        </is>
      </c>
    </row>
    <row r="19" ht="15" customHeight="1" s="113">
      <c r="A19" s="124" t="inlineStr">
        <is>
          <t>T0018</t>
        </is>
      </c>
      <c r="B19" s="124" t="inlineStr">
        <is>
          <t>M001</t>
        </is>
      </c>
      <c r="C19" s="124" t="inlineStr">
        <is>
          <t>AKEVLER</t>
        </is>
      </c>
      <c r="D19" s="124" t="inlineStr">
        <is>
          <t>M011</t>
        </is>
      </c>
      <c r="E19" s="124" t="inlineStr">
        <is>
          <t>BOZYAKA</t>
        </is>
      </c>
      <c r="F19" s="124" t="inlineStr">
        <is>
          <t>U017</t>
        </is>
      </c>
      <c r="G19" s="124" t="inlineStr">
        <is>
          <t>MANAV</t>
        </is>
      </c>
      <c r="H19" s="175" t="n">
        <v>25</v>
      </c>
      <c r="I19" s="175" t="n">
        <v>1.5</v>
      </c>
      <c r="J19" s="124" t="inlineStr">
        <is>
          <t>Evet</t>
        </is>
      </c>
      <c r="K19" s="124" t="inlineStr">
        <is>
          <t>Aynı Bölge</t>
        </is>
      </c>
      <c r="L19" s="124" t="inlineStr">
        <is>
          <t>Belirsiz</t>
        </is>
      </c>
      <c r="M19" s="124" t="n">
        <v>0</v>
      </c>
      <c r="N19" s="124" t="n">
        <v>0</v>
      </c>
      <c r="O19" s="124" t="n">
        <v>0</v>
      </c>
      <c r="P19" s="124" t="n">
        <v>0</v>
      </c>
      <c r="Q19" s="124" t="inlineStr">
        <is>
          <t>Aynı unvan ve gerekli yetkinlik</t>
        </is>
      </c>
      <c r="R19" s="124" t="inlineStr">
        <is>
          <t>Düşük Öncelik</t>
        </is>
      </c>
      <c r="S19" s="124" t="inlineStr">
        <is>
          <t>Gerçek mesafe (Google Places) - Fazla/Açık Fact_Mevcut/Fact_Norm'dan; Vardiya/Onay Saha Etüdü Bekleniyor</t>
        </is>
      </c>
    </row>
    <row r="20" ht="15" customHeight="1" s="113">
      <c r="A20" s="124" t="inlineStr">
        <is>
          <t>T0019</t>
        </is>
      </c>
      <c r="B20" s="124" t="inlineStr">
        <is>
          <t>M001</t>
        </is>
      </c>
      <c r="C20" s="124" t="inlineStr">
        <is>
          <t>AKEVLER</t>
        </is>
      </c>
      <c r="D20" s="124" t="inlineStr">
        <is>
          <t>M011</t>
        </is>
      </c>
      <c r="E20" s="124" t="inlineStr">
        <is>
          <t>BOZYAKA</t>
        </is>
      </c>
      <c r="F20" s="124" t="inlineStr">
        <is>
          <t>U026</t>
        </is>
      </c>
      <c r="G20" s="124" t="inlineStr">
        <is>
          <t>REYON GÖREVLİSİ</t>
        </is>
      </c>
      <c r="H20" s="175" t="n">
        <v>25</v>
      </c>
      <c r="I20" s="175" t="n">
        <v>1.5</v>
      </c>
      <c r="J20" s="124" t="inlineStr">
        <is>
          <t>Evet</t>
        </is>
      </c>
      <c r="K20" s="124" t="inlineStr">
        <is>
          <t>Aynı Bölge</t>
        </is>
      </c>
      <c r="L20" s="124" t="inlineStr">
        <is>
          <t>Belirsiz</t>
        </is>
      </c>
      <c r="M20" s="124" t="n">
        <v>1</v>
      </c>
      <c r="N20" s="124" t="n">
        <v>0</v>
      </c>
      <c r="O20" s="124" t="n">
        <v>0</v>
      </c>
      <c r="P20" s="124" t="n">
        <v>0</v>
      </c>
      <c r="Q20" s="124" t="inlineStr">
        <is>
          <t>Aynı unvan ve gerekli yetkinlik</t>
        </is>
      </c>
      <c r="R20" s="124" t="inlineStr">
        <is>
          <t>Koşullu</t>
        </is>
      </c>
      <c r="S20" s="124" t="inlineStr">
        <is>
          <t>Gerçek mesafe (Google Places) - Fazla/Açık Fact_Mevcut/Fact_Norm'dan; Vardiya/Onay Saha Etüdü Bekleniyor</t>
        </is>
      </c>
    </row>
    <row r="21" ht="15" customHeight="1" s="113">
      <c r="A21" s="124" t="inlineStr">
        <is>
          <t>T0020</t>
        </is>
      </c>
      <c r="B21" s="124" t="inlineStr">
        <is>
          <t>M001</t>
        </is>
      </c>
      <c r="C21" s="124" t="inlineStr">
        <is>
          <t>AKEVLER</t>
        </is>
      </c>
      <c r="D21" s="124" t="inlineStr">
        <is>
          <t>M011</t>
        </is>
      </c>
      <c r="E21" s="124" t="inlineStr">
        <is>
          <t>BOZYAKA</t>
        </is>
      </c>
      <c r="F21" s="124" t="inlineStr">
        <is>
          <t>U036</t>
        </is>
      </c>
      <c r="G21" s="124" t="inlineStr">
        <is>
          <t>YÖNETİCİ</t>
        </is>
      </c>
      <c r="H21" s="175" t="n">
        <v>25</v>
      </c>
      <c r="I21" s="175" t="n">
        <v>1.5</v>
      </c>
      <c r="J21" s="124" t="inlineStr">
        <is>
          <t>Evet</t>
        </is>
      </c>
      <c r="K21" s="124" t="inlineStr">
        <is>
          <t>Aynı Bölge</t>
        </is>
      </c>
      <c r="L21" s="124" t="inlineStr">
        <is>
          <t>Belirsiz</t>
        </is>
      </c>
      <c r="M21" s="124" t="n">
        <v>0</v>
      </c>
      <c r="N21" s="124" t="n">
        <v>0</v>
      </c>
      <c r="O21" s="124" t="n">
        <v>0</v>
      </c>
      <c r="P21" s="124" t="n">
        <v>0</v>
      </c>
      <c r="Q21" s="124" t="inlineStr">
        <is>
          <t>Aynı unvan ve gerekli yetkinlik</t>
        </is>
      </c>
      <c r="R21" s="124" t="inlineStr">
        <is>
          <t>Düşük Öncelik</t>
        </is>
      </c>
      <c r="S21" s="124" t="inlineStr">
        <is>
          <t>Gerçek mesafe (Google Places) - Fazla/Açık Fact_Mevcut/Fact_Norm'dan; Vardiya/Onay Saha Etüdü Bekleniyor</t>
        </is>
      </c>
    </row>
    <row r="22" ht="15" customHeight="1" s="113">
      <c r="A22" s="124" t="inlineStr">
        <is>
          <t>T0021</t>
        </is>
      </c>
      <c r="B22" s="124" t="inlineStr">
        <is>
          <t>M001</t>
        </is>
      </c>
      <c r="C22" s="124" t="inlineStr">
        <is>
          <t>AKEVLER</t>
        </is>
      </c>
      <c r="D22" s="124" t="inlineStr">
        <is>
          <t>M011</t>
        </is>
      </c>
      <c r="E22" s="124" t="inlineStr">
        <is>
          <t>BOZYAKA</t>
        </is>
      </c>
      <c r="F22" s="124" t="inlineStr">
        <is>
          <t>U038</t>
        </is>
      </c>
      <c r="G22" s="124" t="inlineStr">
        <is>
          <t>YÖNETİCİ YARDIMCISI</t>
        </is>
      </c>
      <c r="H22" s="175" t="n">
        <v>25</v>
      </c>
      <c r="I22" s="175" t="n">
        <v>1.5</v>
      </c>
      <c r="J22" s="124" t="inlineStr">
        <is>
          <t>Evet</t>
        </is>
      </c>
      <c r="K22" s="124" t="inlineStr">
        <is>
          <t>Aynı Bölge</t>
        </is>
      </c>
      <c r="L22" s="124" t="inlineStr">
        <is>
          <t>Belirsiz</t>
        </is>
      </c>
      <c r="M22" s="124" t="n">
        <v>0</v>
      </c>
      <c r="N22" s="124" t="n">
        <v>0</v>
      </c>
      <c r="O22" s="124" t="n">
        <v>0</v>
      </c>
      <c r="P22" s="124" t="n">
        <v>0</v>
      </c>
      <c r="Q22" s="124" t="inlineStr">
        <is>
          <t>Aynı unvan ve gerekli yetkinlik</t>
        </is>
      </c>
      <c r="R22" s="124" t="inlineStr">
        <is>
          <t>Düşük Öncelik</t>
        </is>
      </c>
      <c r="S22" s="124" t="inlineStr">
        <is>
          <t>Gerçek mesafe (Google Places) - Fazla/Açık Fact_Mevcut/Fact_Norm'dan; Vardiya/Onay Saha Etüdü Bekleniyor</t>
        </is>
      </c>
    </row>
    <row r="23" ht="15" customHeight="1" s="113">
      <c r="A23" s="124" t="inlineStr">
        <is>
          <t>T0022</t>
        </is>
      </c>
      <c r="B23" s="124" t="inlineStr">
        <is>
          <t>M001</t>
        </is>
      </c>
      <c r="C23" s="124" t="inlineStr">
        <is>
          <t>AKEVLER</t>
        </is>
      </c>
      <c r="D23" s="124" t="inlineStr">
        <is>
          <t>M011</t>
        </is>
      </c>
      <c r="E23" s="124" t="inlineStr">
        <is>
          <t>BOZYAKA</t>
        </is>
      </c>
      <c r="F23" s="124" t="inlineStr">
        <is>
          <t>U042</t>
        </is>
      </c>
      <c r="G23" s="124" t="inlineStr">
        <is>
          <t>ŞARKÜTERİ</t>
        </is>
      </c>
      <c r="H23" s="175" t="n">
        <v>25</v>
      </c>
      <c r="I23" s="175" t="n">
        <v>1.5</v>
      </c>
      <c r="J23" s="124" t="inlineStr">
        <is>
          <t>Evet</t>
        </is>
      </c>
      <c r="K23" s="124" t="inlineStr">
        <is>
          <t>Aynı Bölge</t>
        </is>
      </c>
      <c r="L23" s="124" t="inlineStr">
        <is>
          <t>Belirsiz</t>
        </is>
      </c>
      <c r="M23" s="124" t="n">
        <v>0</v>
      </c>
      <c r="N23" s="124" t="n">
        <v>1</v>
      </c>
      <c r="O23" s="124" t="n">
        <v>0</v>
      </c>
      <c r="P23" s="124" t="n">
        <v>0</v>
      </c>
      <c r="Q23" s="124" t="inlineStr">
        <is>
          <t>Aynı unvan ve gerekli yetkinlik</t>
        </is>
      </c>
      <c r="R23" s="124" t="inlineStr">
        <is>
          <t>Koşullu</t>
        </is>
      </c>
      <c r="S23" s="124" t="inlineStr">
        <is>
          <t>Gerçek mesafe (Google Places) - Fazla/Açık Fact_Mevcut/Fact_Norm'dan; Vardiya/Onay Saha Etüdü Bekleniyor</t>
        </is>
      </c>
    </row>
    <row r="24" ht="15" customHeight="1" s="113">
      <c r="A24" s="124" t="inlineStr">
        <is>
          <t>T0023</t>
        </is>
      </c>
      <c r="B24" s="124" t="inlineStr">
        <is>
          <t>M002</t>
        </is>
      </c>
      <c r="C24" s="124" t="inlineStr">
        <is>
          <t>AYDIN EFELER</t>
        </is>
      </c>
      <c r="D24" s="124" t="inlineStr">
        <is>
          <t>M003</t>
        </is>
      </c>
      <c r="E24" s="124" t="inlineStr">
        <is>
          <t>AYDIN EFELER-2</t>
        </is>
      </c>
      <c r="F24" s="124" t="inlineStr">
        <is>
          <t>U013</t>
        </is>
      </c>
      <c r="G24" s="124" t="inlineStr">
        <is>
          <t>KASAP</t>
        </is>
      </c>
      <c r="H24" s="175" t="n">
        <v>25</v>
      </c>
      <c r="I24" s="175" t="n">
        <v>0.6</v>
      </c>
      <c r="J24" s="124" t="inlineStr">
        <is>
          <t>Evet</t>
        </is>
      </c>
      <c r="K24" s="124" t="inlineStr">
        <is>
          <t>Aynı Bölge</t>
        </is>
      </c>
      <c r="L24" s="124" t="inlineStr">
        <is>
          <t>Belirsiz</t>
        </is>
      </c>
      <c r="M24" s="124" t="n">
        <v>0</v>
      </c>
      <c r="N24" s="124" t="n">
        <v>1</v>
      </c>
      <c r="O24" s="124" t="n">
        <v>0</v>
      </c>
      <c r="P24" s="124" t="n">
        <v>0</v>
      </c>
      <c r="Q24" s="124" t="inlineStr">
        <is>
          <t>Aynı unvan ve gerekli yetkinlik</t>
        </is>
      </c>
      <c r="R24" s="124" t="inlineStr">
        <is>
          <t>Koşullu</t>
        </is>
      </c>
      <c r="S24" s="124" t="inlineStr">
        <is>
          <t>Gerçek mesafe (Google Places) - Fazla/Açık Fact_Mevcut/Fact_Norm'dan; Vardiya/Onay Saha Etüdü Bekleniyor</t>
        </is>
      </c>
    </row>
    <row r="25" ht="15" customHeight="1" s="113">
      <c r="A25" s="124" t="inlineStr">
        <is>
          <t>T0024</t>
        </is>
      </c>
      <c r="B25" s="124" t="inlineStr">
        <is>
          <t>M002</t>
        </is>
      </c>
      <c r="C25" s="124" t="inlineStr">
        <is>
          <t>AYDIN EFELER</t>
        </is>
      </c>
      <c r="D25" s="124" t="inlineStr">
        <is>
          <t>M003</t>
        </is>
      </c>
      <c r="E25" s="124" t="inlineStr">
        <is>
          <t>AYDIN EFELER-2</t>
        </is>
      </c>
      <c r="F25" s="124" t="inlineStr">
        <is>
          <t>U015</t>
        </is>
      </c>
      <c r="G25" s="124" t="inlineStr">
        <is>
          <t>KASİYER</t>
        </is>
      </c>
      <c r="H25" s="175" t="n">
        <v>25</v>
      </c>
      <c r="I25" s="175" t="n">
        <v>0.6</v>
      </c>
      <c r="J25" s="124" t="inlineStr">
        <is>
          <t>Evet</t>
        </is>
      </c>
      <c r="K25" s="124" t="inlineStr">
        <is>
          <t>Aynı Bölge</t>
        </is>
      </c>
      <c r="L25" s="124" t="inlineStr">
        <is>
          <t>Belirsiz</t>
        </is>
      </c>
      <c r="M25" s="124" t="n">
        <v>0</v>
      </c>
      <c r="N25" s="124" t="n">
        <v>3</v>
      </c>
      <c r="O25" s="124" t="n">
        <v>0</v>
      </c>
      <c r="P25" s="124" t="n">
        <v>2</v>
      </c>
      <c r="Q25" s="124" t="inlineStr">
        <is>
          <t>Aynı unvan ve gerekli yetkinlik</t>
        </is>
      </c>
      <c r="R25" s="124" t="inlineStr">
        <is>
          <t>Koşullu</t>
        </is>
      </c>
      <c r="S25" s="124" t="inlineStr">
        <is>
          <t>Gerçek mesafe (Google Places) - Fazla/Açık Fact_Mevcut/Fact_Norm'dan; Vardiya/Onay Saha Etüdü Bekleniyor</t>
        </is>
      </c>
    </row>
    <row r="26" ht="15" customHeight="1" s="113">
      <c r="A26" s="124" t="inlineStr">
        <is>
          <t>T0025</t>
        </is>
      </c>
      <c r="B26" s="124" t="inlineStr">
        <is>
          <t>M002</t>
        </is>
      </c>
      <c r="C26" s="124" t="inlineStr">
        <is>
          <t>AYDIN EFELER</t>
        </is>
      </c>
      <c r="D26" s="124" t="inlineStr">
        <is>
          <t>M003</t>
        </is>
      </c>
      <c r="E26" s="124" t="inlineStr">
        <is>
          <t>AYDIN EFELER-2</t>
        </is>
      </c>
      <c r="F26" s="124" t="inlineStr">
        <is>
          <t>U017</t>
        </is>
      </c>
      <c r="G26" s="124" t="inlineStr">
        <is>
          <t>MANAV</t>
        </is>
      </c>
      <c r="H26" s="175" t="n">
        <v>25</v>
      </c>
      <c r="I26" s="175" t="n">
        <v>0.6</v>
      </c>
      <c r="J26" s="124" t="inlineStr">
        <is>
          <t>Evet</t>
        </is>
      </c>
      <c r="K26" s="124" t="inlineStr">
        <is>
          <t>Aynı Bölge</t>
        </is>
      </c>
      <c r="L26" s="124" t="inlineStr">
        <is>
          <t>Belirsiz</t>
        </is>
      </c>
      <c r="M26" s="124" t="n">
        <v>0</v>
      </c>
      <c r="N26" s="124" t="n">
        <v>2</v>
      </c>
      <c r="O26" s="124" t="n">
        <v>0</v>
      </c>
      <c r="P26" s="124" t="n">
        <v>1</v>
      </c>
      <c r="Q26" s="124" t="inlineStr">
        <is>
          <t>Aynı unvan ve gerekli yetkinlik</t>
        </is>
      </c>
      <c r="R26" s="124" t="inlineStr">
        <is>
          <t>Koşullu</t>
        </is>
      </c>
      <c r="S26" s="124" t="inlineStr">
        <is>
          <t>Gerçek mesafe (Google Places) - Fazla/Açık Fact_Mevcut/Fact_Norm'dan; Vardiya/Onay Saha Etüdü Bekleniyor</t>
        </is>
      </c>
    </row>
    <row r="27" ht="15" customHeight="1" s="113">
      <c r="A27" s="124" t="inlineStr">
        <is>
          <t>T0026</t>
        </is>
      </c>
      <c r="B27" s="124" t="inlineStr">
        <is>
          <t>M002</t>
        </is>
      </c>
      <c r="C27" s="124" t="inlineStr">
        <is>
          <t>AYDIN EFELER</t>
        </is>
      </c>
      <c r="D27" s="124" t="inlineStr">
        <is>
          <t>M003</t>
        </is>
      </c>
      <c r="E27" s="124" t="inlineStr">
        <is>
          <t>AYDIN EFELER-2</t>
        </is>
      </c>
      <c r="F27" s="124" t="inlineStr">
        <is>
          <t>U026</t>
        </is>
      </c>
      <c r="G27" s="124" t="inlineStr">
        <is>
          <t>REYON GÖREVLİSİ</t>
        </is>
      </c>
      <c r="H27" s="175" t="n">
        <v>25</v>
      </c>
      <c r="I27" s="175" t="n">
        <v>0.6</v>
      </c>
      <c r="J27" s="124" t="inlineStr">
        <is>
          <t>Evet</t>
        </is>
      </c>
      <c r="K27" s="124" t="inlineStr">
        <is>
          <t>Aynı Bölge</t>
        </is>
      </c>
      <c r="L27" s="124" t="inlineStr">
        <is>
          <t>Belirsiz</t>
        </is>
      </c>
      <c r="M27" s="124" t="n">
        <v>0</v>
      </c>
      <c r="N27" s="124" t="n">
        <v>3</v>
      </c>
      <c r="O27" s="124" t="n">
        <v>0</v>
      </c>
      <c r="P27" s="124" t="n">
        <v>2</v>
      </c>
      <c r="Q27" s="124" t="inlineStr">
        <is>
          <t>Aynı unvan ve gerekli yetkinlik</t>
        </is>
      </c>
      <c r="R27" s="124" t="inlineStr">
        <is>
          <t>Koşullu</t>
        </is>
      </c>
      <c r="S27" s="124" t="inlineStr">
        <is>
          <t>Gerçek mesafe (Google Places) - Fazla/Açık Fact_Mevcut/Fact_Norm'dan; Vardiya/Onay Saha Etüdü Bekleniyor</t>
        </is>
      </c>
    </row>
    <row r="28" ht="15" customHeight="1" s="113">
      <c r="A28" s="124" t="inlineStr">
        <is>
          <t>T0027</t>
        </is>
      </c>
      <c r="B28" s="124" t="inlineStr">
        <is>
          <t>M002</t>
        </is>
      </c>
      <c r="C28" s="124" t="inlineStr">
        <is>
          <t>AYDIN EFELER</t>
        </is>
      </c>
      <c r="D28" s="124" t="inlineStr">
        <is>
          <t>M003</t>
        </is>
      </c>
      <c r="E28" s="124" t="inlineStr">
        <is>
          <t>AYDIN EFELER-2</t>
        </is>
      </c>
      <c r="F28" s="124" t="inlineStr">
        <is>
          <t>U036</t>
        </is>
      </c>
      <c r="G28" s="124" t="inlineStr">
        <is>
          <t>YÖNETİCİ</t>
        </is>
      </c>
      <c r="H28" s="175" t="n">
        <v>25</v>
      </c>
      <c r="I28" s="175" t="n">
        <v>0.6</v>
      </c>
      <c r="J28" s="124" t="inlineStr">
        <is>
          <t>Evet</t>
        </is>
      </c>
      <c r="K28" s="124" t="inlineStr">
        <is>
          <t>Aynı Bölge</t>
        </is>
      </c>
      <c r="L28" s="124" t="inlineStr">
        <is>
          <t>Belirsiz</t>
        </is>
      </c>
      <c r="M28" s="124" t="n">
        <v>0</v>
      </c>
      <c r="N28" s="124" t="n">
        <v>1</v>
      </c>
      <c r="O28" s="124" t="n">
        <v>0</v>
      </c>
      <c r="P28" s="124" t="n">
        <v>0</v>
      </c>
      <c r="Q28" s="124" t="inlineStr">
        <is>
          <t>Aynı unvan ve gerekli yetkinlik</t>
        </is>
      </c>
      <c r="R28" s="124" t="inlineStr">
        <is>
          <t>Koşullu</t>
        </is>
      </c>
      <c r="S28" s="124" t="inlineStr">
        <is>
          <t>Gerçek mesafe (Google Places) - Fazla/Açık Fact_Mevcut/Fact_Norm'dan; Vardiya/Onay Saha Etüdü Bekleniyor</t>
        </is>
      </c>
    </row>
    <row r="29" ht="15" customHeight="1" s="113">
      <c r="A29" s="124" t="inlineStr">
        <is>
          <t>T0028</t>
        </is>
      </c>
      <c r="B29" s="124" t="inlineStr">
        <is>
          <t>M002</t>
        </is>
      </c>
      <c r="C29" s="124" t="inlineStr">
        <is>
          <t>AYDIN EFELER</t>
        </is>
      </c>
      <c r="D29" s="124" t="inlineStr">
        <is>
          <t>M003</t>
        </is>
      </c>
      <c r="E29" s="124" t="inlineStr">
        <is>
          <t>AYDIN EFELER-2</t>
        </is>
      </c>
      <c r="F29" s="124" t="inlineStr">
        <is>
          <t>U038</t>
        </is>
      </c>
      <c r="G29" s="124" t="inlineStr">
        <is>
          <t>YÖNETİCİ YARDIMCISI</t>
        </is>
      </c>
      <c r="H29" s="175" t="n">
        <v>25</v>
      </c>
      <c r="I29" s="175" t="n">
        <v>0.6</v>
      </c>
      <c r="J29" s="124" t="inlineStr">
        <is>
          <t>Evet</t>
        </is>
      </c>
      <c r="K29" s="124" t="inlineStr">
        <is>
          <t>Aynı Bölge</t>
        </is>
      </c>
      <c r="L29" s="124" t="inlineStr">
        <is>
          <t>Belirsiz</t>
        </is>
      </c>
      <c r="M29" s="124" t="n">
        <v>0</v>
      </c>
      <c r="N29" s="124" t="n">
        <v>1</v>
      </c>
      <c r="O29" s="124" t="n">
        <v>0</v>
      </c>
      <c r="P29" s="124" t="n">
        <v>0</v>
      </c>
      <c r="Q29" s="124" t="inlineStr">
        <is>
          <t>Aynı unvan ve gerekli yetkinlik</t>
        </is>
      </c>
      <c r="R29" s="124" t="inlineStr">
        <is>
          <t>Koşullu</t>
        </is>
      </c>
      <c r="S29" s="124" t="inlineStr">
        <is>
          <t>Gerçek mesafe (Google Places) - Fazla/Açık Fact_Mevcut/Fact_Norm'dan; Vardiya/Onay Saha Etüdü Bekleniyor</t>
        </is>
      </c>
    </row>
    <row r="30" ht="15" customHeight="1" s="113">
      <c r="A30" s="124" t="inlineStr">
        <is>
          <t>T0029</t>
        </is>
      </c>
      <c r="B30" s="124" t="inlineStr">
        <is>
          <t>M002</t>
        </is>
      </c>
      <c r="C30" s="124" t="inlineStr">
        <is>
          <t>AYDIN EFELER</t>
        </is>
      </c>
      <c r="D30" s="124" t="inlineStr">
        <is>
          <t>M003</t>
        </is>
      </c>
      <c r="E30" s="124" t="inlineStr">
        <is>
          <t>AYDIN EFELER-2</t>
        </is>
      </c>
      <c r="F30" s="124" t="inlineStr">
        <is>
          <t>U042</t>
        </is>
      </c>
      <c r="G30" s="124" t="inlineStr">
        <is>
          <t>ŞARKÜTERİ</t>
        </is>
      </c>
      <c r="H30" s="175" t="n">
        <v>25</v>
      </c>
      <c r="I30" s="175" t="n">
        <v>0.6</v>
      </c>
      <c r="J30" s="124" t="inlineStr">
        <is>
          <t>Evet</t>
        </is>
      </c>
      <c r="K30" s="124" t="inlineStr">
        <is>
          <t>Aynı Bölge</t>
        </is>
      </c>
      <c r="L30" s="124" t="inlineStr">
        <is>
          <t>Belirsiz</t>
        </is>
      </c>
      <c r="M30" s="124" t="n">
        <v>0</v>
      </c>
      <c r="N30" s="124" t="n">
        <v>1</v>
      </c>
      <c r="O30" s="124" t="n">
        <v>0</v>
      </c>
      <c r="P30" s="124" t="n">
        <v>0</v>
      </c>
      <c r="Q30" s="124" t="inlineStr">
        <is>
          <t>Aynı unvan ve gerekli yetkinlik</t>
        </is>
      </c>
      <c r="R30" s="124" t="inlineStr">
        <is>
          <t>Koşullu</t>
        </is>
      </c>
      <c r="S30" s="124" t="inlineStr">
        <is>
          <t>Gerçek mesafe (Google Places) - Fazla/Açık Fact_Mevcut/Fact_Norm'dan; Vardiya/Onay Saha Etüdü Bekleniyor</t>
        </is>
      </c>
    </row>
    <row r="31" ht="15" customHeight="1" s="113">
      <c r="A31" s="124" t="inlineStr">
        <is>
          <t>T0030</t>
        </is>
      </c>
      <c r="B31" s="124" t="inlineStr">
        <is>
          <t>M002</t>
        </is>
      </c>
      <c r="C31" s="124" t="inlineStr">
        <is>
          <t>AYDIN EFELER</t>
        </is>
      </c>
      <c r="D31" s="124" t="inlineStr">
        <is>
          <t>M004</t>
        </is>
      </c>
      <c r="E31" s="124" t="inlineStr">
        <is>
          <t>AYDIN FATİH</t>
        </is>
      </c>
      <c r="F31" s="124" t="inlineStr">
        <is>
          <t>U002</t>
        </is>
      </c>
      <c r="G31" s="124" t="inlineStr">
        <is>
          <t>BAKLİYAT</t>
        </is>
      </c>
      <c r="H31" s="175" t="n">
        <v>25</v>
      </c>
      <c r="I31" s="175" t="n">
        <v>1.3</v>
      </c>
      <c r="J31" s="124" t="inlineStr">
        <is>
          <t>Evet</t>
        </is>
      </c>
      <c r="K31" s="124" t="inlineStr">
        <is>
          <t>Aynı Bölge</t>
        </is>
      </c>
      <c r="L31" s="124" t="inlineStr">
        <is>
          <t>Belirsiz</t>
        </is>
      </c>
      <c r="M31" s="124" t="n">
        <v>0</v>
      </c>
      <c r="N31" s="124" t="n">
        <v>0</v>
      </c>
      <c r="O31" s="124" t="n">
        <v>0</v>
      </c>
      <c r="P31" s="124" t="n">
        <v>0</v>
      </c>
      <c r="Q31" s="124" t="inlineStr">
        <is>
          <t>Aynı unvan ve gerekli yetkinlik</t>
        </is>
      </c>
      <c r="R31" s="124" t="inlineStr">
        <is>
          <t>Düşük Öncelik</t>
        </is>
      </c>
      <c r="S31" s="124" t="inlineStr">
        <is>
          <t>Gerçek mesafe (Google Places) - Fazla/Açık Fact_Mevcut/Fact_Norm'dan; Vardiya/Onay Saha Etüdü Bekleniyor</t>
        </is>
      </c>
    </row>
    <row r="32" ht="15" customHeight="1" s="113">
      <c r="A32" s="124" t="inlineStr">
        <is>
          <t>T0031</t>
        </is>
      </c>
      <c r="B32" s="124" t="inlineStr">
        <is>
          <t>M002</t>
        </is>
      </c>
      <c r="C32" s="124" t="inlineStr">
        <is>
          <t>AYDIN EFELER</t>
        </is>
      </c>
      <c r="D32" s="124" t="inlineStr">
        <is>
          <t>M004</t>
        </is>
      </c>
      <c r="E32" s="124" t="inlineStr">
        <is>
          <t>AYDIN FATİH</t>
        </is>
      </c>
      <c r="F32" s="124" t="inlineStr">
        <is>
          <t>U013</t>
        </is>
      </c>
      <c r="G32" s="124" t="inlineStr">
        <is>
          <t>KASAP</t>
        </is>
      </c>
      <c r="H32" s="175" t="n">
        <v>25</v>
      </c>
      <c r="I32" s="175" t="n">
        <v>1.3</v>
      </c>
      <c r="J32" s="124" t="inlineStr">
        <is>
          <t>Evet</t>
        </is>
      </c>
      <c r="K32" s="124" t="inlineStr">
        <is>
          <t>Aynı Bölge</t>
        </is>
      </c>
      <c r="L32" s="124" t="inlineStr">
        <is>
          <t>Belirsiz</t>
        </is>
      </c>
      <c r="M32" s="124" t="n">
        <v>0</v>
      </c>
      <c r="N32" s="124" t="n">
        <v>1</v>
      </c>
      <c r="O32" s="124" t="n">
        <v>0</v>
      </c>
      <c r="P32" s="124" t="n">
        <v>0</v>
      </c>
      <c r="Q32" s="124" t="inlineStr">
        <is>
          <t>Aynı unvan ve gerekli yetkinlik</t>
        </is>
      </c>
      <c r="R32" s="124" t="inlineStr">
        <is>
          <t>Koşullu</t>
        </is>
      </c>
      <c r="S32" s="124" t="inlineStr">
        <is>
          <t>Gerçek mesafe (Google Places) - Fazla/Açık Fact_Mevcut/Fact_Norm'dan; Vardiya/Onay Saha Etüdü Bekleniyor</t>
        </is>
      </c>
    </row>
    <row r="33" ht="15" customHeight="1" s="113">
      <c r="A33" s="124" t="inlineStr">
        <is>
          <t>T0032</t>
        </is>
      </c>
      <c r="B33" s="124" t="inlineStr">
        <is>
          <t>M002</t>
        </is>
      </c>
      <c r="C33" s="124" t="inlineStr">
        <is>
          <t>AYDIN EFELER</t>
        </is>
      </c>
      <c r="D33" s="124" t="inlineStr">
        <is>
          <t>M004</t>
        </is>
      </c>
      <c r="E33" s="124" t="inlineStr">
        <is>
          <t>AYDIN FATİH</t>
        </is>
      </c>
      <c r="F33" s="124" t="inlineStr">
        <is>
          <t>U015</t>
        </is>
      </c>
      <c r="G33" s="124" t="inlineStr">
        <is>
          <t>KASİYER</t>
        </is>
      </c>
      <c r="H33" s="175" t="n">
        <v>25</v>
      </c>
      <c r="I33" s="175" t="n">
        <v>1.3</v>
      </c>
      <c r="J33" s="124" t="inlineStr">
        <is>
          <t>Evet</t>
        </is>
      </c>
      <c r="K33" s="124" t="inlineStr">
        <is>
          <t>Aynı Bölge</t>
        </is>
      </c>
      <c r="L33" s="124" t="inlineStr">
        <is>
          <t>Belirsiz</t>
        </is>
      </c>
      <c r="M33" s="124" t="n">
        <v>0</v>
      </c>
      <c r="N33" s="124" t="n">
        <v>0</v>
      </c>
      <c r="O33" s="124" t="n">
        <v>0</v>
      </c>
      <c r="P33" s="124" t="n">
        <v>0</v>
      </c>
      <c r="Q33" s="124" t="inlineStr">
        <is>
          <t>Aynı unvan ve gerekli yetkinlik</t>
        </is>
      </c>
      <c r="R33" s="124" t="inlineStr">
        <is>
          <t>Düşük Öncelik</t>
        </is>
      </c>
      <c r="S33" s="124" t="inlineStr">
        <is>
          <t>Gerçek mesafe (Google Places) - Fazla/Açık Fact_Mevcut/Fact_Norm'dan; Vardiya/Onay Saha Etüdü Bekleniyor</t>
        </is>
      </c>
    </row>
    <row r="34" ht="15" customHeight="1" s="113">
      <c r="A34" s="124" t="inlineStr">
        <is>
          <t>T0033</t>
        </is>
      </c>
      <c r="B34" s="124" t="inlineStr">
        <is>
          <t>M002</t>
        </is>
      </c>
      <c r="C34" s="124" t="inlineStr">
        <is>
          <t>AYDIN EFELER</t>
        </is>
      </c>
      <c r="D34" s="124" t="inlineStr">
        <is>
          <t>M004</t>
        </is>
      </c>
      <c r="E34" s="124" t="inlineStr">
        <is>
          <t>AYDIN FATİH</t>
        </is>
      </c>
      <c r="F34" s="124" t="inlineStr">
        <is>
          <t>U017</t>
        </is>
      </c>
      <c r="G34" s="124" t="inlineStr">
        <is>
          <t>MANAV</t>
        </is>
      </c>
      <c r="H34" s="175" t="n">
        <v>25</v>
      </c>
      <c r="I34" s="175" t="n">
        <v>1.3</v>
      </c>
      <c r="J34" s="124" t="inlineStr">
        <is>
          <t>Evet</t>
        </is>
      </c>
      <c r="K34" s="124" t="inlineStr">
        <is>
          <t>Aynı Bölge</t>
        </is>
      </c>
      <c r="L34" s="124" t="inlineStr">
        <is>
          <t>Belirsiz</t>
        </is>
      </c>
      <c r="M34" s="124" t="n">
        <v>0</v>
      </c>
      <c r="N34" s="124" t="n">
        <v>2</v>
      </c>
      <c r="O34" s="124" t="n">
        <v>0</v>
      </c>
      <c r="P34" s="124" t="n">
        <v>1</v>
      </c>
      <c r="Q34" s="124" t="inlineStr">
        <is>
          <t>Aynı unvan ve gerekli yetkinlik</t>
        </is>
      </c>
      <c r="R34" s="124" t="inlineStr">
        <is>
          <t>Koşullu</t>
        </is>
      </c>
      <c r="S34" s="124" t="inlineStr">
        <is>
          <t>Gerçek mesafe (Google Places) - Fazla/Açık Fact_Mevcut/Fact_Norm'dan; Vardiya/Onay Saha Etüdü Bekleniyor</t>
        </is>
      </c>
    </row>
    <row r="35" ht="15" customHeight="1" s="113">
      <c r="A35" s="124" t="inlineStr">
        <is>
          <t>T0034</t>
        </is>
      </c>
      <c r="B35" s="124" t="inlineStr">
        <is>
          <t>M002</t>
        </is>
      </c>
      <c r="C35" s="124" t="inlineStr">
        <is>
          <t>AYDIN EFELER</t>
        </is>
      </c>
      <c r="D35" s="124" t="inlineStr">
        <is>
          <t>M004</t>
        </is>
      </c>
      <c r="E35" s="124" t="inlineStr">
        <is>
          <t>AYDIN FATİH</t>
        </is>
      </c>
      <c r="F35" s="124" t="inlineStr">
        <is>
          <t>U026</t>
        </is>
      </c>
      <c r="G35" s="124" t="inlineStr">
        <is>
          <t>REYON GÖREVLİSİ</t>
        </is>
      </c>
      <c r="H35" s="175" t="n">
        <v>25</v>
      </c>
      <c r="I35" s="175" t="n">
        <v>1.3</v>
      </c>
      <c r="J35" s="124" t="inlineStr">
        <is>
          <t>Evet</t>
        </is>
      </c>
      <c r="K35" s="124" t="inlineStr">
        <is>
          <t>Aynı Bölge</t>
        </is>
      </c>
      <c r="L35" s="124" t="inlineStr">
        <is>
          <t>Belirsiz</t>
        </is>
      </c>
      <c r="M35" s="124" t="n">
        <v>0</v>
      </c>
      <c r="N35" s="124" t="n">
        <v>0</v>
      </c>
      <c r="O35" s="124" t="n">
        <v>0</v>
      </c>
      <c r="P35" s="124" t="n">
        <v>0</v>
      </c>
      <c r="Q35" s="124" t="inlineStr">
        <is>
          <t>Aynı unvan ve gerekli yetkinlik</t>
        </is>
      </c>
      <c r="R35" s="124" t="inlineStr">
        <is>
          <t>Düşük Öncelik</t>
        </is>
      </c>
      <c r="S35" s="124" t="inlineStr">
        <is>
          <t>Gerçek mesafe (Google Places) - Fazla/Açık Fact_Mevcut/Fact_Norm'dan; Vardiya/Onay Saha Etüdü Bekleniyor</t>
        </is>
      </c>
    </row>
    <row r="36" ht="15" customHeight="1" s="113">
      <c r="A36" s="124" t="inlineStr">
        <is>
          <t>T0035</t>
        </is>
      </c>
      <c r="B36" s="124" t="inlineStr">
        <is>
          <t>M002</t>
        </is>
      </c>
      <c r="C36" s="124" t="inlineStr">
        <is>
          <t>AYDIN EFELER</t>
        </is>
      </c>
      <c r="D36" s="124" t="inlineStr">
        <is>
          <t>M004</t>
        </is>
      </c>
      <c r="E36" s="124" t="inlineStr">
        <is>
          <t>AYDIN FATİH</t>
        </is>
      </c>
      <c r="F36" s="124" t="inlineStr">
        <is>
          <t>U036</t>
        </is>
      </c>
      <c r="G36" s="124" t="inlineStr">
        <is>
          <t>YÖNETİCİ</t>
        </is>
      </c>
      <c r="H36" s="175" t="n">
        <v>25</v>
      </c>
      <c r="I36" s="175" t="n">
        <v>1.3</v>
      </c>
      <c r="J36" s="124" t="inlineStr">
        <is>
          <t>Evet</t>
        </is>
      </c>
      <c r="K36" s="124" t="inlineStr">
        <is>
          <t>Aynı Bölge</t>
        </is>
      </c>
      <c r="L36" s="124" t="inlineStr">
        <is>
          <t>Belirsiz</t>
        </is>
      </c>
      <c r="M36" s="124" t="n">
        <v>0</v>
      </c>
      <c r="N36" s="124" t="n">
        <v>0</v>
      </c>
      <c r="O36" s="124" t="n">
        <v>0</v>
      </c>
      <c r="P36" s="124" t="n">
        <v>0</v>
      </c>
      <c r="Q36" s="124" t="inlineStr">
        <is>
          <t>Aynı unvan ve gerekli yetkinlik</t>
        </is>
      </c>
      <c r="R36" s="124" t="inlineStr">
        <is>
          <t>Düşük Öncelik</t>
        </is>
      </c>
      <c r="S36" s="124" t="inlineStr">
        <is>
          <t>Gerçek mesafe (Google Places) - Fazla/Açık Fact_Mevcut/Fact_Norm'dan; Vardiya/Onay Saha Etüdü Bekleniyor</t>
        </is>
      </c>
    </row>
    <row r="37" ht="15" customHeight="1" s="113">
      <c r="A37" s="124" t="inlineStr">
        <is>
          <t>T0036</t>
        </is>
      </c>
      <c r="B37" s="124" t="inlineStr">
        <is>
          <t>M002</t>
        </is>
      </c>
      <c r="C37" s="124" t="inlineStr">
        <is>
          <t>AYDIN EFELER</t>
        </is>
      </c>
      <c r="D37" s="124" t="inlineStr">
        <is>
          <t>M004</t>
        </is>
      </c>
      <c r="E37" s="124" t="inlineStr">
        <is>
          <t>AYDIN FATİH</t>
        </is>
      </c>
      <c r="F37" s="124" t="inlineStr">
        <is>
          <t>U038</t>
        </is>
      </c>
      <c r="G37" s="124" t="inlineStr">
        <is>
          <t>YÖNETİCİ YARDIMCISI</t>
        </is>
      </c>
      <c r="H37" s="175" t="n">
        <v>25</v>
      </c>
      <c r="I37" s="175" t="n">
        <v>1.3</v>
      </c>
      <c r="J37" s="124" t="inlineStr">
        <is>
          <t>Evet</t>
        </is>
      </c>
      <c r="K37" s="124" t="inlineStr">
        <is>
          <t>Aynı Bölge</t>
        </is>
      </c>
      <c r="L37" s="124" t="inlineStr">
        <is>
          <t>Belirsiz</t>
        </is>
      </c>
      <c r="M37" s="124" t="n">
        <v>0</v>
      </c>
      <c r="N37" s="124" t="n">
        <v>0</v>
      </c>
      <c r="O37" s="124" t="n">
        <v>0</v>
      </c>
      <c r="P37" s="124" t="n">
        <v>0</v>
      </c>
      <c r="Q37" s="124" t="inlineStr">
        <is>
          <t>Aynı unvan ve gerekli yetkinlik</t>
        </is>
      </c>
      <c r="R37" s="124" t="inlineStr">
        <is>
          <t>Düşük Öncelik</t>
        </is>
      </c>
      <c r="S37" s="124" t="inlineStr">
        <is>
          <t>Gerçek mesafe (Google Places) - Fazla/Açık Fact_Mevcut/Fact_Norm'dan; Vardiya/Onay Saha Etüdü Bekleniyor</t>
        </is>
      </c>
    </row>
    <row r="38" ht="15" customHeight="1" s="113">
      <c r="A38" s="124" t="inlineStr">
        <is>
          <t>T0037</t>
        </is>
      </c>
      <c r="B38" s="124" t="inlineStr">
        <is>
          <t>M002</t>
        </is>
      </c>
      <c r="C38" s="124" t="inlineStr">
        <is>
          <t>AYDIN EFELER</t>
        </is>
      </c>
      <c r="D38" s="124" t="inlineStr">
        <is>
          <t>M004</t>
        </is>
      </c>
      <c r="E38" s="124" t="inlineStr">
        <is>
          <t>AYDIN FATİH</t>
        </is>
      </c>
      <c r="F38" s="124" t="inlineStr">
        <is>
          <t>U042</t>
        </is>
      </c>
      <c r="G38" s="124" t="inlineStr">
        <is>
          <t>ŞARKÜTERİ</t>
        </is>
      </c>
      <c r="H38" s="175" t="n">
        <v>25</v>
      </c>
      <c r="I38" s="175" t="n">
        <v>1.3</v>
      </c>
      <c r="J38" s="124" t="inlineStr">
        <is>
          <t>Evet</t>
        </is>
      </c>
      <c r="K38" s="124" t="inlineStr">
        <is>
          <t>Aynı Bölge</t>
        </is>
      </c>
      <c r="L38" s="124" t="inlineStr">
        <is>
          <t>Belirsiz</t>
        </is>
      </c>
      <c r="M38" s="124" t="n">
        <v>0</v>
      </c>
      <c r="N38" s="124" t="n">
        <v>0</v>
      </c>
      <c r="O38" s="124" t="n">
        <v>0</v>
      </c>
      <c r="P38" s="124" t="n">
        <v>0</v>
      </c>
      <c r="Q38" s="124" t="inlineStr">
        <is>
          <t>Aynı unvan ve gerekli yetkinlik</t>
        </is>
      </c>
      <c r="R38" s="124" t="inlineStr">
        <is>
          <t>Düşük Öncelik</t>
        </is>
      </c>
      <c r="S38" s="124" t="inlineStr">
        <is>
          <t>Gerçek mesafe (Google Places) - Fazla/Açık Fact_Mevcut/Fact_Norm'dan; Vardiya/Onay Saha Etüdü Bekleniyor</t>
        </is>
      </c>
    </row>
    <row r="39" ht="15" customHeight="1" s="113">
      <c r="A39" s="124" t="inlineStr">
        <is>
          <t>T0038</t>
        </is>
      </c>
      <c r="B39" s="124" t="inlineStr">
        <is>
          <t>M002</t>
        </is>
      </c>
      <c r="C39" s="124" t="inlineStr">
        <is>
          <t>AYDIN EFELER</t>
        </is>
      </c>
      <c r="D39" s="124" t="inlineStr">
        <is>
          <t>M007</t>
        </is>
      </c>
      <c r="E39" s="124" t="inlineStr">
        <is>
          <t>AYDIN MİMARSİNAN</t>
        </is>
      </c>
      <c r="F39" s="124" t="inlineStr">
        <is>
          <t>U002</t>
        </is>
      </c>
      <c r="G39" s="124" t="inlineStr">
        <is>
          <t>BAKLİYAT</t>
        </is>
      </c>
      <c r="H39" s="175" t="n">
        <v>25</v>
      </c>
      <c r="I39" s="175" t="n">
        <v>1.5</v>
      </c>
      <c r="J39" s="124" t="inlineStr">
        <is>
          <t>Evet</t>
        </is>
      </c>
      <c r="K39" s="124" t="inlineStr">
        <is>
          <t>Aynı Bölge</t>
        </is>
      </c>
      <c r="L39" s="124" t="inlineStr">
        <is>
          <t>Belirsiz</t>
        </is>
      </c>
      <c r="M39" s="124" t="n">
        <v>0</v>
      </c>
      <c r="N39" s="124" t="n">
        <v>1</v>
      </c>
      <c r="O39" s="124" t="n">
        <v>0</v>
      </c>
      <c r="P39" s="124" t="n">
        <v>0</v>
      </c>
      <c r="Q39" s="124" t="inlineStr">
        <is>
          <t>Aynı unvan ve gerekli yetkinlik</t>
        </is>
      </c>
      <c r="R39" s="124" t="inlineStr">
        <is>
          <t>Koşullu</t>
        </is>
      </c>
      <c r="S39" s="124" t="inlineStr">
        <is>
          <t>Gerçek mesafe (Google Places) - Fazla/Açık Fact_Mevcut/Fact_Norm'dan; Vardiya/Onay Saha Etüdü Bekleniyor</t>
        </is>
      </c>
    </row>
    <row r="40" ht="15" customHeight="1" s="113">
      <c r="A40" s="124" t="inlineStr">
        <is>
          <t>T0039</t>
        </is>
      </c>
      <c r="B40" s="124" t="inlineStr">
        <is>
          <t>M002</t>
        </is>
      </c>
      <c r="C40" s="124" t="inlineStr">
        <is>
          <t>AYDIN EFELER</t>
        </is>
      </c>
      <c r="D40" s="124" t="inlineStr">
        <is>
          <t>M007</t>
        </is>
      </c>
      <c r="E40" s="124" t="inlineStr">
        <is>
          <t>AYDIN MİMARSİNAN</t>
        </is>
      </c>
      <c r="F40" s="124" t="inlineStr">
        <is>
          <t>U013</t>
        </is>
      </c>
      <c r="G40" s="124" t="inlineStr">
        <is>
          <t>KASAP</t>
        </is>
      </c>
      <c r="H40" s="175" t="n">
        <v>25</v>
      </c>
      <c r="I40" s="175" t="n">
        <v>1.5</v>
      </c>
      <c r="J40" s="124" t="inlineStr">
        <is>
          <t>Evet</t>
        </is>
      </c>
      <c r="K40" s="124" t="inlineStr">
        <is>
          <t>Aynı Bölge</t>
        </is>
      </c>
      <c r="L40" s="124" t="inlineStr">
        <is>
          <t>Belirsiz</t>
        </is>
      </c>
      <c r="M40" s="124" t="n">
        <v>0</v>
      </c>
      <c r="N40" s="124" t="n">
        <v>1</v>
      </c>
      <c r="O40" s="124" t="n">
        <v>0</v>
      </c>
      <c r="P40" s="124" t="n">
        <v>0</v>
      </c>
      <c r="Q40" s="124" t="inlineStr">
        <is>
          <t>Aynı unvan ve gerekli yetkinlik</t>
        </is>
      </c>
      <c r="R40" s="124" t="inlineStr">
        <is>
          <t>Koşullu</t>
        </is>
      </c>
      <c r="S40" s="124" t="inlineStr">
        <is>
          <t>Gerçek mesafe (Google Places) - Fazla/Açık Fact_Mevcut/Fact_Norm'dan; Vardiya/Onay Saha Etüdü Bekleniyor</t>
        </is>
      </c>
    </row>
    <row r="41" ht="15" customHeight="1" s="113">
      <c r="A41" s="124" t="inlineStr">
        <is>
          <t>T0040</t>
        </is>
      </c>
      <c r="B41" s="124" t="inlineStr">
        <is>
          <t>M002</t>
        </is>
      </c>
      <c r="C41" s="124" t="inlineStr">
        <is>
          <t>AYDIN EFELER</t>
        </is>
      </c>
      <c r="D41" s="124" t="inlineStr">
        <is>
          <t>M007</t>
        </is>
      </c>
      <c r="E41" s="124" t="inlineStr">
        <is>
          <t>AYDIN MİMARSİNAN</t>
        </is>
      </c>
      <c r="F41" s="124" t="inlineStr">
        <is>
          <t>U015</t>
        </is>
      </c>
      <c r="G41" s="124" t="inlineStr">
        <is>
          <t>KASİYER</t>
        </is>
      </c>
      <c r="H41" s="175" t="n">
        <v>25</v>
      </c>
      <c r="I41" s="175" t="n">
        <v>1.5</v>
      </c>
      <c r="J41" s="124" t="inlineStr">
        <is>
          <t>Evet</t>
        </is>
      </c>
      <c r="K41" s="124" t="inlineStr">
        <is>
          <t>Aynı Bölge</t>
        </is>
      </c>
      <c r="L41" s="124" t="inlineStr">
        <is>
          <t>Belirsiz</t>
        </is>
      </c>
      <c r="M41" s="124" t="n">
        <v>0</v>
      </c>
      <c r="N41" s="124" t="n">
        <v>2</v>
      </c>
      <c r="O41" s="124" t="n">
        <v>0</v>
      </c>
      <c r="P41" s="124" t="n">
        <v>1</v>
      </c>
      <c r="Q41" s="124" t="inlineStr">
        <is>
          <t>Aynı unvan ve gerekli yetkinlik</t>
        </is>
      </c>
      <c r="R41" s="124" t="inlineStr">
        <is>
          <t>Koşullu</t>
        </is>
      </c>
      <c r="S41" s="124" t="inlineStr">
        <is>
          <t>Gerçek mesafe (Google Places) - Fazla/Açık Fact_Mevcut/Fact_Norm'dan; Vardiya/Onay Saha Etüdü Bekleniyor</t>
        </is>
      </c>
    </row>
    <row r="42" ht="15" customHeight="1" s="113">
      <c r="A42" s="124" t="inlineStr">
        <is>
          <t>T0041</t>
        </is>
      </c>
      <c r="B42" s="124" t="inlineStr">
        <is>
          <t>M002</t>
        </is>
      </c>
      <c r="C42" s="124" t="inlineStr">
        <is>
          <t>AYDIN EFELER</t>
        </is>
      </c>
      <c r="D42" s="124" t="inlineStr">
        <is>
          <t>M007</t>
        </is>
      </c>
      <c r="E42" s="124" t="inlineStr">
        <is>
          <t>AYDIN MİMARSİNAN</t>
        </is>
      </c>
      <c r="F42" s="124" t="inlineStr">
        <is>
          <t>U017</t>
        </is>
      </c>
      <c r="G42" s="124" t="inlineStr">
        <is>
          <t>MANAV</t>
        </is>
      </c>
      <c r="H42" s="175" t="n">
        <v>25</v>
      </c>
      <c r="I42" s="175" t="n">
        <v>1.5</v>
      </c>
      <c r="J42" s="124" t="inlineStr">
        <is>
          <t>Evet</t>
        </is>
      </c>
      <c r="K42" s="124" t="inlineStr">
        <is>
          <t>Aynı Bölge</t>
        </is>
      </c>
      <c r="L42" s="124" t="inlineStr">
        <is>
          <t>Belirsiz</t>
        </is>
      </c>
      <c r="M42" s="124" t="n">
        <v>0</v>
      </c>
      <c r="N42" s="124" t="n">
        <v>2</v>
      </c>
      <c r="O42" s="124" t="n">
        <v>0</v>
      </c>
      <c r="P42" s="124" t="n">
        <v>1</v>
      </c>
      <c r="Q42" s="124" t="inlineStr">
        <is>
          <t>Aynı unvan ve gerekli yetkinlik</t>
        </is>
      </c>
      <c r="R42" s="124" t="inlineStr">
        <is>
          <t>Koşullu</t>
        </is>
      </c>
      <c r="S42" s="124" t="inlineStr">
        <is>
          <t>Gerçek mesafe (Google Places) - Fazla/Açık Fact_Mevcut/Fact_Norm'dan; Vardiya/Onay Saha Etüdü Bekleniyor</t>
        </is>
      </c>
    </row>
    <row r="43" ht="15" customHeight="1" s="113">
      <c r="A43" s="124" t="inlineStr">
        <is>
          <t>T0042</t>
        </is>
      </c>
      <c r="B43" s="124" t="inlineStr">
        <is>
          <t>M002</t>
        </is>
      </c>
      <c r="C43" s="124" t="inlineStr">
        <is>
          <t>AYDIN EFELER</t>
        </is>
      </c>
      <c r="D43" s="124" t="inlineStr">
        <is>
          <t>M007</t>
        </is>
      </c>
      <c r="E43" s="124" t="inlineStr">
        <is>
          <t>AYDIN MİMARSİNAN</t>
        </is>
      </c>
      <c r="F43" s="124" t="inlineStr">
        <is>
          <t>U026</t>
        </is>
      </c>
      <c r="G43" s="124" t="inlineStr">
        <is>
          <t>REYON GÖREVLİSİ</t>
        </is>
      </c>
      <c r="H43" s="175" t="n">
        <v>25</v>
      </c>
      <c r="I43" s="175" t="n">
        <v>1.5</v>
      </c>
      <c r="J43" s="124" t="inlineStr">
        <is>
          <t>Evet</t>
        </is>
      </c>
      <c r="K43" s="124" t="inlineStr">
        <is>
          <t>Aynı Bölge</t>
        </is>
      </c>
      <c r="L43" s="124" t="inlineStr">
        <is>
          <t>Belirsiz</t>
        </is>
      </c>
      <c r="M43" s="124" t="n">
        <v>0</v>
      </c>
      <c r="N43" s="124" t="n">
        <v>2</v>
      </c>
      <c r="O43" s="124" t="n">
        <v>0</v>
      </c>
      <c r="P43" s="124" t="n">
        <v>1</v>
      </c>
      <c r="Q43" s="124" t="inlineStr">
        <is>
          <t>Aynı unvan ve gerekli yetkinlik</t>
        </is>
      </c>
      <c r="R43" s="124" t="inlineStr">
        <is>
          <t>Koşullu</t>
        </is>
      </c>
      <c r="S43" s="124" t="inlineStr">
        <is>
          <t>Gerçek mesafe (Google Places) - Fazla/Açık Fact_Mevcut/Fact_Norm'dan; Vardiya/Onay Saha Etüdü Bekleniyor</t>
        </is>
      </c>
    </row>
    <row r="44" ht="15" customHeight="1" s="113">
      <c r="A44" s="124" t="inlineStr">
        <is>
          <t>T0043</t>
        </is>
      </c>
      <c r="B44" s="124" t="inlineStr">
        <is>
          <t>M002</t>
        </is>
      </c>
      <c r="C44" s="124" t="inlineStr">
        <is>
          <t>AYDIN EFELER</t>
        </is>
      </c>
      <c r="D44" s="124" t="inlineStr">
        <is>
          <t>M007</t>
        </is>
      </c>
      <c r="E44" s="124" t="inlineStr">
        <is>
          <t>AYDIN MİMARSİNAN</t>
        </is>
      </c>
      <c r="F44" s="124" t="inlineStr">
        <is>
          <t>U036</t>
        </is>
      </c>
      <c r="G44" s="124" t="inlineStr">
        <is>
          <t>YÖNETİCİ</t>
        </is>
      </c>
      <c r="H44" s="175" t="n">
        <v>25</v>
      </c>
      <c r="I44" s="175" t="n">
        <v>1.5</v>
      </c>
      <c r="J44" s="124" t="inlineStr">
        <is>
          <t>Evet</t>
        </is>
      </c>
      <c r="K44" s="124" t="inlineStr">
        <is>
          <t>Aynı Bölge</t>
        </is>
      </c>
      <c r="L44" s="124" t="inlineStr">
        <is>
          <t>Belirsiz</t>
        </is>
      </c>
      <c r="M44" s="124" t="n">
        <v>0</v>
      </c>
      <c r="N44" s="124" t="n">
        <v>1</v>
      </c>
      <c r="O44" s="124" t="n">
        <v>0</v>
      </c>
      <c r="P44" s="124" t="n">
        <v>0</v>
      </c>
      <c r="Q44" s="124" t="inlineStr">
        <is>
          <t>Aynı unvan ve gerekli yetkinlik</t>
        </is>
      </c>
      <c r="R44" s="124" t="inlineStr">
        <is>
          <t>Koşullu</t>
        </is>
      </c>
      <c r="S44" s="124" t="inlineStr">
        <is>
          <t>Gerçek mesafe (Google Places) - Fazla/Açık Fact_Mevcut/Fact_Norm'dan; Vardiya/Onay Saha Etüdü Bekleniyor</t>
        </is>
      </c>
    </row>
    <row r="45" ht="15" customHeight="1" s="113">
      <c r="A45" s="124" t="inlineStr">
        <is>
          <t>T0044</t>
        </is>
      </c>
      <c r="B45" s="124" t="inlineStr">
        <is>
          <t>M002</t>
        </is>
      </c>
      <c r="C45" s="124" t="inlineStr">
        <is>
          <t>AYDIN EFELER</t>
        </is>
      </c>
      <c r="D45" s="124" t="inlineStr">
        <is>
          <t>M007</t>
        </is>
      </c>
      <c r="E45" s="124" t="inlineStr">
        <is>
          <t>AYDIN MİMARSİNAN</t>
        </is>
      </c>
      <c r="F45" s="124" t="inlineStr">
        <is>
          <t>U038</t>
        </is>
      </c>
      <c r="G45" s="124" t="inlineStr">
        <is>
          <t>YÖNETİCİ YARDIMCISI</t>
        </is>
      </c>
      <c r="H45" s="175" t="n">
        <v>25</v>
      </c>
      <c r="I45" s="175" t="n">
        <v>1.5</v>
      </c>
      <c r="J45" s="124" t="inlineStr">
        <is>
          <t>Evet</t>
        </is>
      </c>
      <c r="K45" s="124" t="inlineStr">
        <is>
          <t>Aynı Bölge</t>
        </is>
      </c>
      <c r="L45" s="124" t="inlineStr">
        <is>
          <t>Belirsiz</t>
        </is>
      </c>
      <c r="M45" s="124" t="n">
        <v>0</v>
      </c>
      <c r="N45" s="124" t="n">
        <v>1</v>
      </c>
      <c r="O45" s="124" t="n">
        <v>0</v>
      </c>
      <c r="P45" s="124" t="n">
        <v>0</v>
      </c>
      <c r="Q45" s="124" t="inlineStr">
        <is>
          <t>Aynı unvan ve gerekli yetkinlik</t>
        </is>
      </c>
      <c r="R45" s="124" t="inlineStr">
        <is>
          <t>Koşullu</t>
        </is>
      </c>
      <c r="S45" s="124" t="inlineStr">
        <is>
          <t>Gerçek mesafe (Google Places) - Fazla/Açık Fact_Mevcut/Fact_Norm'dan; Vardiya/Onay Saha Etüdü Bekleniyor</t>
        </is>
      </c>
    </row>
    <row r="46" ht="15" customHeight="1" s="113">
      <c r="A46" s="124" t="inlineStr">
        <is>
          <t>T0045</t>
        </is>
      </c>
      <c r="B46" s="124" t="inlineStr">
        <is>
          <t>M002</t>
        </is>
      </c>
      <c r="C46" s="124" t="inlineStr">
        <is>
          <t>AYDIN EFELER</t>
        </is>
      </c>
      <c r="D46" s="124" t="inlineStr">
        <is>
          <t>M007</t>
        </is>
      </c>
      <c r="E46" s="124" t="inlineStr">
        <is>
          <t>AYDIN MİMARSİNAN</t>
        </is>
      </c>
      <c r="F46" s="124" t="inlineStr">
        <is>
          <t>U042</t>
        </is>
      </c>
      <c r="G46" s="124" t="inlineStr">
        <is>
          <t>ŞARKÜTERİ</t>
        </is>
      </c>
      <c r="H46" s="175" t="n">
        <v>25</v>
      </c>
      <c r="I46" s="175" t="n">
        <v>1.5</v>
      </c>
      <c r="J46" s="124" t="inlineStr">
        <is>
          <t>Evet</t>
        </is>
      </c>
      <c r="K46" s="124" t="inlineStr">
        <is>
          <t>Aynı Bölge</t>
        </is>
      </c>
      <c r="L46" s="124" t="inlineStr">
        <is>
          <t>Belirsiz</t>
        </is>
      </c>
      <c r="M46" s="124" t="n">
        <v>0</v>
      </c>
      <c r="N46" s="124" t="n">
        <v>1</v>
      </c>
      <c r="O46" s="124" t="n">
        <v>0</v>
      </c>
      <c r="P46" s="124" t="n">
        <v>0</v>
      </c>
      <c r="Q46" s="124" t="inlineStr">
        <is>
          <t>Aynı unvan ve gerekli yetkinlik</t>
        </is>
      </c>
      <c r="R46" s="124" t="inlineStr">
        <is>
          <t>Koşullu</t>
        </is>
      </c>
      <c r="S46" s="124" t="inlineStr">
        <is>
          <t>Gerçek mesafe (Google Places) - Fazla/Açık Fact_Mevcut/Fact_Norm'dan; Vardiya/Onay Saha Etüdü Bekleniyor</t>
        </is>
      </c>
    </row>
    <row r="47" ht="15" customHeight="1" s="113">
      <c r="A47" s="124" t="inlineStr">
        <is>
          <t>T0046</t>
        </is>
      </c>
      <c r="B47" s="124" t="inlineStr">
        <is>
          <t>M003</t>
        </is>
      </c>
      <c r="C47" s="124" t="inlineStr">
        <is>
          <t>AYDIN EFELER-2</t>
        </is>
      </c>
      <c r="D47" s="124" t="inlineStr">
        <is>
          <t>M002</t>
        </is>
      </c>
      <c r="E47" s="124" t="inlineStr">
        <is>
          <t>AYDIN EFELER</t>
        </is>
      </c>
      <c r="F47" s="124" t="inlineStr">
        <is>
          <t>U013</t>
        </is>
      </c>
      <c r="G47" s="124" t="inlineStr">
        <is>
          <t>KASAP</t>
        </is>
      </c>
      <c r="H47" s="175" t="n">
        <v>25</v>
      </c>
      <c r="I47" s="175" t="n">
        <v>0.6</v>
      </c>
      <c r="J47" s="124" t="inlineStr">
        <is>
          <t>Evet</t>
        </is>
      </c>
      <c r="K47" s="124" t="inlineStr">
        <is>
          <t>Aynı Bölge</t>
        </is>
      </c>
      <c r="L47" s="124" t="inlineStr">
        <is>
          <t>Belirsiz</t>
        </is>
      </c>
      <c r="M47" s="124" t="n">
        <v>0</v>
      </c>
      <c r="N47" s="124" t="n">
        <v>1</v>
      </c>
      <c r="O47" s="124" t="n">
        <v>0</v>
      </c>
      <c r="P47" s="124" t="n">
        <v>0</v>
      </c>
      <c r="Q47" s="124" t="inlineStr">
        <is>
          <t>Aynı unvan ve gerekli yetkinlik</t>
        </is>
      </c>
      <c r="R47" s="124" t="inlineStr">
        <is>
          <t>Koşullu</t>
        </is>
      </c>
      <c r="S47" s="124" t="inlineStr">
        <is>
          <t>Gerçek mesafe (Google Places) - Fazla/Açık Fact_Mevcut/Fact_Norm'dan; Vardiya/Onay Saha Etüdü Bekleniyor</t>
        </is>
      </c>
    </row>
    <row r="48" ht="15" customHeight="1" s="113">
      <c r="A48" s="124" t="inlineStr">
        <is>
          <t>T0047</t>
        </is>
      </c>
      <c r="B48" s="124" t="inlineStr">
        <is>
          <t>M003</t>
        </is>
      </c>
      <c r="C48" s="124" t="inlineStr">
        <is>
          <t>AYDIN EFELER-2</t>
        </is>
      </c>
      <c r="D48" s="124" t="inlineStr">
        <is>
          <t>M002</t>
        </is>
      </c>
      <c r="E48" s="124" t="inlineStr">
        <is>
          <t>AYDIN EFELER</t>
        </is>
      </c>
      <c r="F48" s="124" t="inlineStr">
        <is>
          <t>U015</t>
        </is>
      </c>
      <c r="G48" s="124" t="inlineStr">
        <is>
          <t>KASİYER</t>
        </is>
      </c>
      <c r="H48" s="175" t="n">
        <v>25</v>
      </c>
      <c r="I48" s="175" t="n">
        <v>0.6</v>
      </c>
      <c r="J48" s="124" t="inlineStr">
        <is>
          <t>Evet</t>
        </is>
      </c>
      <c r="K48" s="124" t="inlineStr">
        <is>
          <t>Aynı Bölge</t>
        </is>
      </c>
      <c r="L48" s="124" t="inlineStr">
        <is>
          <t>Belirsiz</t>
        </is>
      </c>
      <c r="M48" s="124" t="n">
        <v>0</v>
      </c>
      <c r="N48" s="124" t="n">
        <v>0</v>
      </c>
      <c r="O48" s="124" t="n">
        <v>0</v>
      </c>
      <c r="P48" s="124" t="n">
        <v>0</v>
      </c>
      <c r="Q48" s="124" t="inlineStr">
        <is>
          <t>Aynı unvan ve gerekli yetkinlik</t>
        </is>
      </c>
      <c r="R48" s="124" t="inlineStr">
        <is>
          <t>Düşük Öncelik</t>
        </is>
      </c>
      <c r="S48" s="124" t="inlineStr">
        <is>
          <t>Gerçek mesafe (Google Places) - Fazla/Açık Fact_Mevcut/Fact_Norm'dan; Vardiya/Onay Saha Etüdü Bekleniyor</t>
        </is>
      </c>
    </row>
    <row r="49" ht="15" customHeight="1" s="113">
      <c r="A49" s="124" t="inlineStr">
        <is>
          <t>T0048</t>
        </is>
      </c>
      <c r="B49" s="124" t="inlineStr">
        <is>
          <t>M003</t>
        </is>
      </c>
      <c r="C49" s="124" t="inlineStr">
        <is>
          <t>AYDIN EFELER-2</t>
        </is>
      </c>
      <c r="D49" s="124" t="inlineStr">
        <is>
          <t>M002</t>
        </is>
      </c>
      <c r="E49" s="124" t="inlineStr">
        <is>
          <t>AYDIN EFELER</t>
        </is>
      </c>
      <c r="F49" s="124" t="inlineStr">
        <is>
          <t>U017</t>
        </is>
      </c>
      <c r="G49" s="124" t="inlineStr">
        <is>
          <t>MANAV</t>
        </is>
      </c>
      <c r="H49" s="175" t="n">
        <v>25</v>
      </c>
      <c r="I49" s="175" t="n">
        <v>0.6</v>
      </c>
      <c r="J49" s="124" t="inlineStr">
        <is>
          <t>Evet</t>
        </is>
      </c>
      <c r="K49" s="124" t="inlineStr">
        <is>
          <t>Aynı Bölge</t>
        </is>
      </c>
      <c r="L49" s="124" t="inlineStr">
        <is>
          <t>Belirsiz</t>
        </is>
      </c>
      <c r="M49" s="124" t="n">
        <v>0</v>
      </c>
      <c r="N49" s="124" t="n">
        <v>1</v>
      </c>
      <c r="O49" s="124" t="n">
        <v>0</v>
      </c>
      <c r="P49" s="124" t="n">
        <v>0</v>
      </c>
      <c r="Q49" s="124" t="inlineStr">
        <is>
          <t>Aynı unvan ve gerekli yetkinlik</t>
        </is>
      </c>
      <c r="R49" s="124" t="inlineStr">
        <is>
          <t>Koşullu</t>
        </is>
      </c>
      <c r="S49" s="124" t="inlineStr">
        <is>
          <t>Gerçek mesafe (Google Places) - Fazla/Açık Fact_Mevcut/Fact_Norm'dan; Vardiya/Onay Saha Etüdü Bekleniyor</t>
        </is>
      </c>
    </row>
    <row r="50" ht="15" customHeight="1" s="113">
      <c r="A50" s="124" t="inlineStr">
        <is>
          <t>T0049</t>
        </is>
      </c>
      <c r="B50" s="124" t="inlineStr">
        <is>
          <t>M003</t>
        </is>
      </c>
      <c r="C50" s="124" t="inlineStr">
        <is>
          <t>AYDIN EFELER-2</t>
        </is>
      </c>
      <c r="D50" s="124" t="inlineStr">
        <is>
          <t>M002</t>
        </is>
      </c>
      <c r="E50" s="124" t="inlineStr">
        <is>
          <t>AYDIN EFELER</t>
        </is>
      </c>
      <c r="F50" s="124" t="inlineStr">
        <is>
          <t>U026</t>
        </is>
      </c>
      <c r="G50" s="124" t="inlineStr">
        <is>
          <t>REYON GÖREVLİSİ</t>
        </is>
      </c>
      <c r="H50" s="175" t="n">
        <v>25</v>
      </c>
      <c r="I50" s="175" t="n">
        <v>0.6</v>
      </c>
      <c r="J50" s="124" t="inlineStr">
        <is>
          <t>Evet</t>
        </is>
      </c>
      <c r="K50" s="124" t="inlineStr">
        <is>
          <t>Aynı Bölge</t>
        </is>
      </c>
      <c r="L50" s="124" t="inlineStr">
        <is>
          <t>Belirsiz</t>
        </is>
      </c>
      <c r="M50" s="124" t="n">
        <v>0</v>
      </c>
      <c r="N50" s="124" t="n">
        <v>0</v>
      </c>
      <c r="O50" s="124" t="n">
        <v>0</v>
      </c>
      <c r="P50" s="124" t="n">
        <v>0</v>
      </c>
      <c r="Q50" s="124" t="inlineStr">
        <is>
          <t>Aynı unvan ve gerekli yetkinlik</t>
        </is>
      </c>
      <c r="R50" s="124" t="inlineStr">
        <is>
          <t>Düşük Öncelik</t>
        </is>
      </c>
      <c r="S50" s="124" t="inlineStr">
        <is>
          <t>Gerçek mesafe (Google Places) - Fazla/Açık Fact_Mevcut/Fact_Norm'dan; Vardiya/Onay Saha Etüdü Bekleniyor</t>
        </is>
      </c>
    </row>
    <row r="51" ht="15" customHeight="1" s="113">
      <c r="A51" s="124" t="inlineStr">
        <is>
          <t>T0050</t>
        </is>
      </c>
      <c r="B51" s="124" t="inlineStr">
        <is>
          <t>M003</t>
        </is>
      </c>
      <c r="C51" s="124" t="inlineStr">
        <is>
          <t>AYDIN EFELER-2</t>
        </is>
      </c>
      <c r="D51" s="124" t="inlineStr">
        <is>
          <t>M002</t>
        </is>
      </c>
      <c r="E51" s="124" t="inlineStr">
        <is>
          <t>AYDIN EFELER</t>
        </is>
      </c>
      <c r="F51" s="124" t="inlineStr">
        <is>
          <t>U036</t>
        </is>
      </c>
      <c r="G51" s="124" t="inlineStr">
        <is>
          <t>YÖNETİCİ</t>
        </is>
      </c>
      <c r="H51" s="175" t="n">
        <v>25</v>
      </c>
      <c r="I51" s="175" t="n">
        <v>0.6</v>
      </c>
      <c r="J51" s="124" t="inlineStr">
        <is>
          <t>Evet</t>
        </is>
      </c>
      <c r="K51" s="124" t="inlineStr">
        <is>
          <t>Aynı Bölge</t>
        </is>
      </c>
      <c r="L51" s="124" t="inlineStr">
        <is>
          <t>Belirsiz</t>
        </is>
      </c>
      <c r="M51" s="124" t="n">
        <v>0</v>
      </c>
      <c r="N51" s="124" t="n">
        <v>0</v>
      </c>
      <c r="O51" s="124" t="n">
        <v>0</v>
      </c>
      <c r="P51" s="124" t="n">
        <v>0</v>
      </c>
      <c r="Q51" s="124" t="inlineStr">
        <is>
          <t>Aynı unvan ve gerekli yetkinlik</t>
        </is>
      </c>
      <c r="R51" s="124" t="inlineStr">
        <is>
          <t>Düşük Öncelik</t>
        </is>
      </c>
      <c r="S51" s="124" t="inlineStr">
        <is>
          <t>Gerçek mesafe (Google Places) - Fazla/Açık Fact_Mevcut/Fact_Norm'dan; Vardiya/Onay Saha Etüdü Bekleniyor</t>
        </is>
      </c>
    </row>
    <row r="52" ht="15" customHeight="1" s="113">
      <c r="A52" s="124" t="inlineStr">
        <is>
          <t>T0051</t>
        </is>
      </c>
      <c r="B52" s="124" t="inlineStr">
        <is>
          <t>M003</t>
        </is>
      </c>
      <c r="C52" s="124" t="inlineStr">
        <is>
          <t>AYDIN EFELER-2</t>
        </is>
      </c>
      <c r="D52" s="124" t="inlineStr">
        <is>
          <t>M002</t>
        </is>
      </c>
      <c r="E52" s="124" t="inlineStr">
        <is>
          <t>AYDIN EFELER</t>
        </is>
      </c>
      <c r="F52" s="124" t="inlineStr">
        <is>
          <t>U038</t>
        </is>
      </c>
      <c r="G52" s="124" t="inlineStr">
        <is>
          <t>YÖNETİCİ YARDIMCISI</t>
        </is>
      </c>
      <c r="H52" s="175" t="n">
        <v>25</v>
      </c>
      <c r="I52" s="175" t="n">
        <v>0.6</v>
      </c>
      <c r="J52" s="124" t="inlineStr">
        <is>
          <t>Evet</t>
        </is>
      </c>
      <c r="K52" s="124" t="inlineStr">
        <is>
          <t>Aynı Bölge</t>
        </is>
      </c>
      <c r="L52" s="124" t="inlineStr">
        <is>
          <t>Belirsiz</t>
        </is>
      </c>
      <c r="M52" s="124" t="n">
        <v>0</v>
      </c>
      <c r="N52" s="124" t="n">
        <v>0</v>
      </c>
      <c r="O52" s="124" t="n">
        <v>0</v>
      </c>
      <c r="P52" s="124" t="n">
        <v>0</v>
      </c>
      <c r="Q52" s="124" t="inlineStr">
        <is>
          <t>Aynı unvan ve gerekli yetkinlik</t>
        </is>
      </c>
      <c r="R52" s="124" t="inlineStr">
        <is>
          <t>Düşük Öncelik</t>
        </is>
      </c>
      <c r="S52" s="124" t="inlineStr">
        <is>
          <t>Gerçek mesafe (Google Places) - Fazla/Açık Fact_Mevcut/Fact_Norm'dan; Vardiya/Onay Saha Etüdü Bekleniyor</t>
        </is>
      </c>
    </row>
    <row r="53" ht="15" customHeight="1" s="113">
      <c r="A53" s="124" t="inlineStr">
        <is>
          <t>T0052</t>
        </is>
      </c>
      <c r="B53" s="124" t="inlineStr">
        <is>
          <t>M003</t>
        </is>
      </c>
      <c r="C53" s="124" t="inlineStr">
        <is>
          <t>AYDIN EFELER-2</t>
        </is>
      </c>
      <c r="D53" s="124" t="inlineStr">
        <is>
          <t>M002</t>
        </is>
      </c>
      <c r="E53" s="124" t="inlineStr">
        <is>
          <t>AYDIN EFELER</t>
        </is>
      </c>
      <c r="F53" s="124" t="inlineStr">
        <is>
          <t>U042</t>
        </is>
      </c>
      <c r="G53" s="124" t="inlineStr">
        <is>
          <t>ŞARKÜTERİ</t>
        </is>
      </c>
      <c r="H53" s="175" t="n">
        <v>25</v>
      </c>
      <c r="I53" s="175" t="n">
        <v>0.6</v>
      </c>
      <c r="J53" s="124" t="inlineStr">
        <is>
          <t>Evet</t>
        </is>
      </c>
      <c r="K53" s="124" t="inlineStr">
        <is>
          <t>Aynı Bölge</t>
        </is>
      </c>
      <c r="L53" s="124" t="inlineStr">
        <is>
          <t>Belirsiz</t>
        </is>
      </c>
      <c r="M53" s="124" t="n">
        <v>0</v>
      </c>
      <c r="N53" s="124" t="n">
        <v>1</v>
      </c>
      <c r="O53" s="124" t="n">
        <v>0</v>
      </c>
      <c r="P53" s="124" t="n">
        <v>0</v>
      </c>
      <c r="Q53" s="124" t="inlineStr">
        <is>
          <t>Aynı unvan ve gerekli yetkinlik</t>
        </is>
      </c>
      <c r="R53" s="124" t="inlineStr">
        <is>
          <t>Koşullu</t>
        </is>
      </c>
      <c r="S53" s="124" t="inlineStr">
        <is>
          <t>Gerçek mesafe (Google Places) - Fazla/Açık Fact_Mevcut/Fact_Norm'dan; Vardiya/Onay Saha Etüdü Bekleniyor</t>
        </is>
      </c>
    </row>
    <row r="54" ht="15" customHeight="1" s="113">
      <c r="A54" s="124" t="inlineStr">
        <is>
          <t>T0053</t>
        </is>
      </c>
      <c r="B54" s="124" t="inlineStr">
        <is>
          <t>M003</t>
        </is>
      </c>
      <c r="C54" s="124" t="inlineStr">
        <is>
          <t>AYDIN EFELER-2</t>
        </is>
      </c>
      <c r="D54" s="124" t="inlineStr">
        <is>
          <t>M004</t>
        </is>
      </c>
      <c r="E54" s="124" t="inlineStr">
        <is>
          <t>AYDIN FATİH</t>
        </is>
      </c>
      <c r="F54" s="124" t="inlineStr">
        <is>
          <t>U013</t>
        </is>
      </c>
      <c r="G54" s="124" t="inlineStr">
        <is>
          <t>KASAP</t>
        </is>
      </c>
      <c r="H54" s="175" t="n">
        <v>25</v>
      </c>
      <c r="I54" s="175" t="n">
        <v>1.2</v>
      </c>
      <c r="J54" s="124" t="inlineStr">
        <is>
          <t>Evet</t>
        </is>
      </c>
      <c r="K54" s="124" t="inlineStr">
        <is>
          <t>Aynı Bölge</t>
        </is>
      </c>
      <c r="L54" s="124" t="inlineStr">
        <is>
          <t>Belirsiz</t>
        </is>
      </c>
      <c r="M54" s="124" t="n">
        <v>0</v>
      </c>
      <c r="N54" s="124" t="n">
        <v>1</v>
      </c>
      <c r="O54" s="124" t="n">
        <v>0</v>
      </c>
      <c r="P54" s="124" t="n">
        <v>0</v>
      </c>
      <c r="Q54" s="124" t="inlineStr">
        <is>
          <t>Aynı unvan ve gerekli yetkinlik</t>
        </is>
      </c>
      <c r="R54" s="124" t="inlineStr">
        <is>
          <t>Koşullu</t>
        </is>
      </c>
      <c r="S54" s="124" t="inlineStr">
        <is>
          <t>Gerçek mesafe (Google Places) - Fazla/Açık Fact_Mevcut/Fact_Norm'dan; Vardiya/Onay Saha Etüdü Bekleniyor</t>
        </is>
      </c>
    </row>
    <row r="55" ht="15" customHeight="1" s="113">
      <c r="A55" s="124" t="inlineStr">
        <is>
          <t>T0054</t>
        </is>
      </c>
      <c r="B55" s="124" t="inlineStr">
        <is>
          <t>M003</t>
        </is>
      </c>
      <c r="C55" s="124" t="inlineStr">
        <is>
          <t>AYDIN EFELER-2</t>
        </is>
      </c>
      <c r="D55" s="124" t="inlineStr">
        <is>
          <t>M004</t>
        </is>
      </c>
      <c r="E55" s="124" t="inlineStr">
        <is>
          <t>AYDIN FATİH</t>
        </is>
      </c>
      <c r="F55" s="124" t="inlineStr">
        <is>
          <t>U015</t>
        </is>
      </c>
      <c r="G55" s="124" t="inlineStr">
        <is>
          <t>KASİYER</t>
        </is>
      </c>
      <c r="H55" s="175" t="n">
        <v>25</v>
      </c>
      <c r="I55" s="175" t="n">
        <v>1.2</v>
      </c>
      <c r="J55" s="124" t="inlineStr">
        <is>
          <t>Evet</t>
        </is>
      </c>
      <c r="K55" s="124" t="inlineStr">
        <is>
          <t>Aynı Bölge</t>
        </is>
      </c>
      <c r="L55" s="124" t="inlineStr">
        <is>
          <t>Belirsiz</t>
        </is>
      </c>
      <c r="M55" s="124" t="n">
        <v>0</v>
      </c>
      <c r="N55" s="124" t="n">
        <v>0</v>
      </c>
      <c r="O55" s="124" t="n">
        <v>0</v>
      </c>
      <c r="P55" s="124" t="n">
        <v>0</v>
      </c>
      <c r="Q55" s="124" t="inlineStr">
        <is>
          <t>Aynı unvan ve gerekli yetkinlik</t>
        </is>
      </c>
      <c r="R55" s="124" t="inlineStr">
        <is>
          <t>Düşük Öncelik</t>
        </is>
      </c>
      <c r="S55" s="124" t="inlineStr">
        <is>
          <t>Gerçek mesafe (Google Places) - Fazla/Açık Fact_Mevcut/Fact_Norm'dan; Vardiya/Onay Saha Etüdü Bekleniyor</t>
        </is>
      </c>
    </row>
    <row r="56" ht="15" customHeight="1" s="113">
      <c r="A56" s="124" t="inlineStr">
        <is>
          <t>T0055</t>
        </is>
      </c>
      <c r="B56" s="124" t="inlineStr">
        <is>
          <t>M003</t>
        </is>
      </c>
      <c r="C56" s="124" t="inlineStr">
        <is>
          <t>AYDIN EFELER-2</t>
        </is>
      </c>
      <c r="D56" s="124" t="inlineStr">
        <is>
          <t>M004</t>
        </is>
      </c>
      <c r="E56" s="124" t="inlineStr">
        <is>
          <t>AYDIN FATİH</t>
        </is>
      </c>
      <c r="F56" s="124" t="inlineStr">
        <is>
          <t>U017</t>
        </is>
      </c>
      <c r="G56" s="124" t="inlineStr">
        <is>
          <t>MANAV</t>
        </is>
      </c>
      <c r="H56" s="175" t="n">
        <v>25</v>
      </c>
      <c r="I56" s="175" t="n">
        <v>1.2</v>
      </c>
      <c r="J56" s="124" t="inlineStr">
        <is>
          <t>Evet</t>
        </is>
      </c>
      <c r="K56" s="124" t="inlineStr">
        <is>
          <t>Aynı Bölge</t>
        </is>
      </c>
      <c r="L56" s="124" t="inlineStr">
        <is>
          <t>Belirsiz</t>
        </is>
      </c>
      <c r="M56" s="124" t="n">
        <v>0</v>
      </c>
      <c r="N56" s="124" t="n">
        <v>2</v>
      </c>
      <c r="O56" s="124" t="n">
        <v>0</v>
      </c>
      <c r="P56" s="124" t="n">
        <v>1</v>
      </c>
      <c r="Q56" s="124" t="inlineStr">
        <is>
          <t>Aynı unvan ve gerekli yetkinlik</t>
        </is>
      </c>
      <c r="R56" s="124" t="inlineStr">
        <is>
          <t>Koşullu</t>
        </is>
      </c>
      <c r="S56" s="124" t="inlineStr">
        <is>
          <t>Gerçek mesafe (Google Places) - Fazla/Açık Fact_Mevcut/Fact_Norm'dan; Vardiya/Onay Saha Etüdü Bekleniyor</t>
        </is>
      </c>
    </row>
    <row r="57" ht="15" customHeight="1" s="113">
      <c r="A57" s="124" t="inlineStr">
        <is>
          <t>T0056</t>
        </is>
      </c>
      <c r="B57" s="124" t="inlineStr">
        <is>
          <t>M003</t>
        </is>
      </c>
      <c r="C57" s="124" t="inlineStr">
        <is>
          <t>AYDIN EFELER-2</t>
        </is>
      </c>
      <c r="D57" s="124" t="inlineStr">
        <is>
          <t>M004</t>
        </is>
      </c>
      <c r="E57" s="124" t="inlineStr">
        <is>
          <t>AYDIN FATİH</t>
        </is>
      </c>
      <c r="F57" s="124" t="inlineStr">
        <is>
          <t>U026</t>
        </is>
      </c>
      <c r="G57" s="124" t="inlineStr">
        <is>
          <t>REYON GÖREVLİSİ</t>
        </is>
      </c>
      <c r="H57" s="175" t="n">
        <v>25</v>
      </c>
      <c r="I57" s="175" t="n">
        <v>1.2</v>
      </c>
      <c r="J57" s="124" t="inlineStr">
        <is>
          <t>Evet</t>
        </is>
      </c>
      <c r="K57" s="124" t="inlineStr">
        <is>
          <t>Aynı Bölge</t>
        </is>
      </c>
      <c r="L57" s="124" t="inlineStr">
        <is>
          <t>Belirsiz</t>
        </is>
      </c>
      <c r="M57" s="124" t="n">
        <v>0</v>
      </c>
      <c r="N57" s="124" t="n">
        <v>0</v>
      </c>
      <c r="O57" s="124" t="n">
        <v>0</v>
      </c>
      <c r="P57" s="124" t="n">
        <v>0</v>
      </c>
      <c r="Q57" s="124" t="inlineStr">
        <is>
          <t>Aynı unvan ve gerekli yetkinlik</t>
        </is>
      </c>
      <c r="R57" s="124" t="inlineStr">
        <is>
          <t>Düşük Öncelik</t>
        </is>
      </c>
      <c r="S57" s="124" t="inlineStr">
        <is>
          <t>Gerçek mesafe (Google Places) - Fazla/Açık Fact_Mevcut/Fact_Norm'dan; Vardiya/Onay Saha Etüdü Bekleniyor</t>
        </is>
      </c>
    </row>
    <row r="58" ht="15" customHeight="1" s="113">
      <c r="A58" s="124" t="inlineStr">
        <is>
          <t>T0057</t>
        </is>
      </c>
      <c r="B58" s="124" t="inlineStr">
        <is>
          <t>M003</t>
        </is>
      </c>
      <c r="C58" s="124" t="inlineStr">
        <is>
          <t>AYDIN EFELER-2</t>
        </is>
      </c>
      <c r="D58" s="124" t="inlineStr">
        <is>
          <t>M004</t>
        </is>
      </c>
      <c r="E58" s="124" t="inlineStr">
        <is>
          <t>AYDIN FATİH</t>
        </is>
      </c>
      <c r="F58" s="124" t="inlineStr">
        <is>
          <t>U036</t>
        </is>
      </c>
      <c r="G58" s="124" t="inlineStr">
        <is>
          <t>YÖNETİCİ</t>
        </is>
      </c>
      <c r="H58" s="175" t="n">
        <v>25</v>
      </c>
      <c r="I58" s="175" t="n">
        <v>1.2</v>
      </c>
      <c r="J58" s="124" t="inlineStr">
        <is>
          <t>Evet</t>
        </is>
      </c>
      <c r="K58" s="124" t="inlineStr">
        <is>
          <t>Aynı Bölge</t>
        </is>
      </c>
      <c r="L58" s="124" t="inlineStr">
        <is>
          <t>Belirsiz</t>
        </is>
      </c>
      <c r="M58" s="124" t="n">
        <v>0</v>
      </c>
      <c r="N58" s="124" t="n">
        <v>0</v>
      </c>
      <c r="O58" s="124" t="n">
        <v>0</v>
      </c>
      <c r="P58" s="124" t="n">
        <v>0</v>
      </c>
      <c r="Q58" s="124" t="inlineStr">
        <is>
          <t>Aynı unvan ve gerekli yetkinlik</t>
        </is>
      </c>
      <c r="R58" s="124" t="inlineStr">
        <is>
          <t>Düşük Öncelik</t>
        </is>
      </c>
      <c r="S58" s="124" t="inlineStr">
        <is>
          <t>Gerçek mesafe (Google Places) - Fazla/Açık Fact_Mevcut/Fact_Norm'dan; Vardiya/Onay Saha Etüdü Bekleniyor</t>
        </is>
      </c>
    </row>
    <row r="59" ht="15" customHeight="1" s="113">
      <c r="A59" s="124" t="inlineStr">
        <is>
          <t>T0058</t>
        </is>
      </c>
      <c r="B59" s="124" t="inlineStr">
        <is>
          <t>M003</t>
        </is>
      </c>
      <c r="C59" s="124" t="inlineStr">
        <is>
          <t>AYDIN EFELER-2</t>
        </is>
      </c>
      <c r="D59" s="124" t="inlineStr">
        <is>
          <t>M004</t>
        </is>
      </c>
      <c r="E59" s="124" t="inlineStr">
        <is>
          <t>AYDIN FATİH</t>
        </is>
      </c>
      <c r="F59" s="124" t="inlineStr">
        <is>
          <t>U038</t>
        </is>
      </c>
      <c r="G59" s="124" t="inlineStr">
        <is>
          <t>YÖNETİCİ YARDIMCISI</t>
        </is>
      </c>
      <c r="H59" s="175" t="n">
        <v>25</v>
      </c>
      <c r="I59" s="175" t="n">
        <v>1.2</v>
      </c>
      <c r="J59" s="124" t="inlineStr">
        <is>
          <t>Evet</t>
        </is>
      </c>
      <c r="K59" s="124" t="inlineStr">
        <is>
          <t>Aynı Bölge</t>
        </is>
      </c>
      <c r="L59" s="124" t="inlineStr">
        <is>
          <t>Belirsiz</t>
        </is>
      </c>
      <c r="M59" s="124" t="n">
        <v>0</v>
      </c>
      <c r="N59" s="124" t="n">
        <v>0</v>
      </c>
      <c r="O59" s="124" t="n">
        <v>0</v>
      </c>
      <c r="P59" s="124" t="n">
        <v>0</v>
      </c>
      <c r="Q59" s="124" t="inlineStr">
        <is>
          <t>Aynı unvan ve gerekli yetkinlik</t>
        </is>
      </c>
      <c r="R59" s="124" t="inlineStr">
        <is>
          <t>Düşük Öncelik</t>
        </is>
      </c>
      <c r="S59" s="124" t="inlineStr">
        <is>
          <t>Gerçek mesafe (Google Places) - Fazla/Açık Fact_Mevcut/Fact_Norm'dan; Vardiya/Onay Saha Etüdü Bekleniyor</t>
        </is>
      </c>
    </row>
    <row r="60" ht="15" customHeight="1" s="113">
      <c r="A60" s="124" t="inlineStr">
        <is>
          <t>T0059</t>
        </is>
      </c>
      <c r="B60" s="124" t="inlineStr">
        <is>
          <t>M003</t>
        </is>
      </c>
      <c r="C60" s="124" t="inlineStr">
        <is>
          <t>AYDIN EFELER-2</t>
        </is>
      </c>
      <c r="D60" s="124" t="inlineStr">
        <is>
          <t>M004</t>
        </is>
      </c>
      <c r="E60" s="124" t="inlineStr">
        <is>
          <t>AYDIN FATİH</t>
        </is>
      </c>
      <c r="F60" s="124" t="inlineStr">
        <is>
          <t>U042</t>
        </is>
      </c>
      <c r="G60" s="124" t="inlineStr">
        <is>
          <t>ŞARKÜTERİ</t>
        </is>
      </c>
      <c r="H60" s="175" t="n">
        <v>25</v>
      </c>
      <c r="I60" s="175" t="n">
        <v>1.2</v>
      </c>
      <c r="J60" s="124" t="inlineStr">
        <is>
          <t>Evet</t>
        </is>
      </c>
      <c r="K60" s="124" t="inlineStr">
        <is>
          <t>Aynı Bölge</t>
        </is>
      </c>
      <c r="L60" s="124" t="inlineStr">
        <is>
          <t>Belirsiz</t>
        </is>
      </c>
      <c r="M60" s="124" t="n">
        <v>0</v>
      </c>
      <c r="N60" s="124" t="n">
        <v>0</v>
      </c>
      <c r="O60" s="124" t="n">
        <v>0</v>
      </c>
      <c r="P60" s="124" t="n">
        <v>0</v>
      </c>
      <c r="Q60" s="124" t="inlineStr">
        <is>
          <t>Aynı unvan ve gerekli yetkinlik</t>
        </is>
      </c>
      <c r="R60" s="124" t="inlineStr">
        <is>
          <t>Düşük Öncelik</t>
        </is>
      </c>
      <c r="S60" s="124" t="inlineStr">
        <is>
          <t>Gerçek mesafe (Google Places) - Fazla/Açık Fact_Mevcut/Fact_Norm'dan; Vardiya/Onay Saha Etüdü Bekleniyor</t>
        </is>
      </c>
    </row>
    <row r="61" ht="15" customHeight="1" s="113">
      <c r="A61" s="124" t="inlineStr">
        <is>
          <t>T0060</t>
        </is>
      </c>
      <c r="B61" s="124" t="inlineStr">
        <is>
          <t>M003</t>
        </is>
      </c>
      <c r="C61" s="124" t="inlineStr">
        <is>
          <t>AYDIN EFELER-2</t>
        </is>
      </c>
      <c r="D61" s="124" t="inlineStr">
        <is>
          <t>M007</t>
        </is>
      </c>
      <c r="E61" s="124" t="inlineStr">
        <is>
          <t>AYDIN MİMARSİNAN</t>
        </is>
      </c>
      <c r="F61" s="124" t="inlineStr">
        <is>
          <t>U013</t>
        </is>
      </c>
      <c r="G61" s="124" t="inlineStr">
        <is>
          <t>KASAP</t>
        </is>
      </c>
      <c r="H61" s="175" t="n">
        <v>25</v>
      </c>
      <c r="I61" s="175" t="n">
        <v>1.3</v>
      </c>
      <c r="J61" s="124" t="inlineStr">
        <is>
          <t>Evet</t>
        </is>
      </c>
      <c r="K61" s="124" t="inlineStr">
        <is>
          <t>Aynı Bölge</t>
        </is>
      </c>
      <c r="L61" s="124" t="inlineStr">
        <is>
          <t>Belirsiz</t>
        </is>
      </c>
      <c r="M61" s="124" t="n">
        <v>0</v>
      </c>
      <c r="N61" s="124" t="n">
        <v>1</v>
      </c>
      <c r="O61" s="124" t="n">
        <v>0</v>
      </c>
      <c r="P61" s="124" t="n">
        <v>0</v>
      </c>
      <c r="Q61" s="124" t="inlineStr">
        <is>
          <t>Aynı unvan ve gerekli yetkinlik</t>
        </is>
      </c>
      <c r="R61" s="124" t="inlineStr">
        <is>
          <t>Koşullu</t>
        </is>
      </c>
      <c r="S61" s="124" t="inlineStr">
        <is>
          <t>Gerçek mesafe (Google Places) - Fazla/Açık Fact_Mevcut/Fact_Norm'dan; Vardiya/Onay Saha Etüdü Bekleniyor</t>
        </is>
      </c>
    </row>
    <row r="62" ht="15" customHeight="1" s="113">
      <c r="A62" s="124" t="inlineStr">
        <is>
          <t>T0061</t>
        </is>
      </c>
      <c r="B62" s="124" t="inlineStr">
        <is>
          <t>M003</t>
        </is>
      </c>
      <c r="C62" s="124" t="inlineStr">
        <is>
          <t>AYDIN EFELER-2</t>
        </is>
      </c>
      <c r="D62" s="124" t="inlineStr">
        <is>
          <t>M007</t>
        </is>
      </c>
      <c r="E62" s="124" t="inlineStr">
        <is>
          <t>AYDIN MİMARSİNAN</t>
        </is>
      </c>
      <c r="F62" s="124" t="inlineStr">
        <is>
          <t>U015</t>
        </is>
      </c>
      <c r="G62" s="124" t="inlineStr">
        <is>
          <t>KASİYER</t>
        </is>
      </c>
      <c r="H62" s="175" t="n">
        <v>25</v>
      </c>
      <c r="I62" s="175" t="n">
        <v>1.3</v>
      </c>
      <c r="J62" s="124" t="inlineStr">
        <is>
          <t>Evet</t>
        </is>
      </c>
      <c r="K62" s="124" t="inlineStr">
        <is>
          <t>Aynı Bölge</t>
        </is>
      </c>
      <c r="L62" s="124" t="inlineStr">
        <is>
          <t>Belirsiz</t>
        </is>
      </c>
      <c r="M62" s="124" t="n">
        <v>0</v>
      </c>
      <c r="N62" s="124" t="n">
        <v>2</v>
      </c>
      <c r="O62" s="124" t="n">
        <v>0</v>
      </c>
      <c r="P62" s="124" t="n">
        <v>1</v>
      </c>
      <c r="Q62" s="124" t="inlineStr">
        <is>
          <t>Aynı unvan ve gerekli yetkinlik</t>
        </is>
      </c>
      <c r="R62" s="124" t="inlineStr">
        <is>
          <t>Koşullu</t>
        </is>
      </c>
      <c r="S62" s="124" t="inlineStr">
        <is>
          <t>Gerçek mesafe (Google Places) - Fazla/Açık Fact_Mevcut/Fact_Norm'dan; Vardiya/Onay Saha Etüdü Bekleniyor</t>
        </is>
      </c>
    </row>
    <row r="63" ht="15" customHeight="1" s="113">
      <c r="A63" s="124" t="inlineStr">
        <is>
          <t>T0062</t>
        </is>
      </c>
      <c r="B63" s="124" t="inlineStr">
        <is>
          <t>M003</t>
        </is>
      </c>
      <c r="C63" s="124" t="inlineStr">
        <is>
          <t>AYDIN EFELER-2</t>
        </is>
      </c>
      <c r="D63" s="124" t="inlineStr">
        <is>
          <t>M007</t>
        </is>
      </c>
      <c r="E63" s="124" t="inlineStr">
        <is>
          <t>AYDIN MİMARSİNAN</t>
        </is>
      </c>
      <c r="F63" s="124" t="inlineStr">
        <is>
          <t>U017</t>
        </is>
      </c>
      <c r="G63" s="124" t="inlineStr">
        <is>
          <t>MANAV</t>
        </is>
      </c>
      <c r="H63" s="175" t="n">
        <v>25</v>
      </c>
      <c r="I63" s="175" t="n">
        <v>1.3</v>
      </c>
      <c r="J63" s="124" t="inlineStr">
        <is>
          <t>Evet</t>
        </is>
      </c>
      <c r="K63" s="124" t="inlineStr">
        <is>
          <t>Aynı Bölge</t>
        </is>
      </c>
      <c r="L63" s="124" t="inlineStr">
        <is>
          <t>Belirsiz</t>
        </is>
      </c>
      <c r="M63" s="124" t="n">
        <v>0</v>
      </c>
      <c r="N63" s="124" t="n">
        <v>2</v>
      </c>
      <c r="O63" s="124" t="n">
        <v>0</v>
      </c>
      <c r="P63" s="124" t="n">
        <v>1</v>
      </c>
      <c r="Q63" s="124" t="inlineStr">
        <is>
          <t>Aynı unvan ve gerekli yetkinlik</t>
        </is>
      </c>
      <c r="R63" s="124" t="inlineStr">
        <is>
          <t>Koşullu</t>
        </is>
      </c>
      <c r="S63" s="124" t="inlineStr">
        <is>
          <t>Gerçek mesafe (Google Places) - Fazla/Açık Fact_Mevcut/Fact_Norm'dan; Vardiya/Onay Saha Etüdü Bekleniyor</t>
        </is>
      </c>
    </row>
    <row r="64" ht="15" customHeight="1" s="113">
      <c r="A64" s="124" t="inlineStr">
        <is>
          <t>T0063</t>
        </is>
      </c>
      <c r="B64" s="124" t="inlineStr">
        <is>
          <t>M003</t>
        </is>
      </c>
      <c r="C64" s="124" t="inlineStr">
        <is>
          <t>AYDIN EFELER-2</t>
        </is>
      </c>
      <c r="D64" s="124" t="inlineStr">
        <is>
          <t>M007</t>
        </is>
      </c>
      <c r="E64" s="124" t="inlineStr">
        <is>
          <t>AYDIN MİMARSİNAN</t>
        </is>
      </c>
      <c r="F64" s="124" t="inlineStr">
        <is>
          <t>U026</t>
        </is>
      </c>
      <c r="G64" s="124" t="inlineStr">
        <is>
          <t>REYON GÖREVLİSİ</t>
        </is>
      </c>
      <c r="H64" s="175" t="n">
        <v>25</v>
      </c>
      <c r="I64" s="175" t="n">
        <v>1.3</v>
      </c>
      <c r="J64" s="124" t="inlineStr">
        <is>
          <t>Evet</t>
        </is>
      </c>
      <c r="K64" s="124" t="inlineStr">
        <is>
          <t>Aynı Bölge</t>
        </is>
      </c>
      <c r="L64" s="124" t="inlineStr">
        <is>
          <t>Belirsiz</t>
        </is>
      </c>
      <c r="M64" s="124" t="n">
        <v>0</v>
      </c>
      <c r="N64" s="124" t="n">
        <v>2</v>
      </c>
      <c r="O64" s="124" t="n">
        <v>0</v>
      </c>
      <c r="P64" s="124" t="n">
        <v>1</v>
      </c>
      <c r="Q64" s="124" t="inlineStr">
        <is>
          <t>Aynı unvan ve gerekli yetkinlik</t>
        </is>
      </c>
      <c r="R64" s="124" t="inlineStr">
        <is>
          <t>Koşullu</t>
        </is>
      </c>
      <c r="S64" s="124" t="inlineStr">
        <is>
          <t>Gerçek mesafe (Google Places) - Fazla/Açık Fact_Mevcut/Fact_Norm'dan; Vardiya/Onay Saha Etüdü Bekleniyor</t>
        </is>
      </c>
    </row>
    <row r="65" ht="15" customHeight="1" s="113">
      <c r="A65" s="124" t="inlineStr">
        <is>
          <t>T0064</t>
        </is>
      </c>
      <c r="B65" s="124" t="inlineStr">
        <is>
          <t>M003</t>
        </is>
      </c>
      <c r="C65" s="124" t="inlineStr">
        <is>
          <t>AYDIN EFELER-2</t>
        </is>
      </c>
      <c r="D65" s="124" t="inlineStr">
        <is>
          <t>M007</t>
        </is>
      </c>
      <c r="E65" s="124" t="inlineStr">
        <is>
          <t>AYDIN MİMARSİNAN</t>
        </is>
      </c>
      <c r="F65" s="124" t="inlineStr">
        <is>
          <t>U036</t>
        </is>
      </c>
      <c r="G65" s="124" t="inlineStr">
        <is>
          <t>YÖNETİCİ</t>
        </is>
      </c>
      <c r="H65" s="175" t="n">
        <v>25</v>
      </c>
      <c r="I65" s="175" t="n">
        <v>1.3</v>
      </c>
      <c r="J65" s="124" t="inlineStr">
        <is>
          <t>Evet</t>
        </is>
      </c>
      <c r="K65" s="124" t="inlineStr">
        <is>
          <t>Aynı Bölge</t>
        </is>
      </c>
      <c r="L65" s="124" t="inlineStr">
        <is>
          <t>Belirsiz</t>
        </is>
      </c>
      <c r="M65" s="124" t="n">
        <v>0</v>
      </c>
      <c r="N65" s="124" t="n">
        <v>1</v>
      </c>
      <c r="O65" s="124" t="n">
        <v>0</v>
      </c>
      <c r="P65" s="124" t="n">
        <v>0</v>
      </c>
      <c r="Q65" s="124" t="inlineStr">
        <is>
          <t>Aynı unvan ve gerekli yetkinlik</t>
        </is>
      </c>
      <c r="R65" s="124" t="inlineStr">
        <is>
          <t>Koşullu</t>
        </is>
      </c>
      <c r="S65" s="124" t="inlineStr">
        <is>
          <t>Gerçek mesafe (Google Places) - Fazla/Açık Fact_Mevcut/Fact_Norm'dan; Vardiya/Onay Saha Etüdü Bekleniyor</t>
        </is>
      </c>
    </row>
    <row r="66" ht="15" customHeight="1" s="113">
      <c r="A66" s="124" t="inlineStr">
        <is>
          <t>T0065</t>
        </is>
      </c>
      <c r="B66" s="124" t="inlineStr">
        <is>
          <t>M003</t>
        </is>
      </c>
      <c r="C66" s="124" t="inlineStr">
        <is>
          <t>AYDIN EFELER-2</t>
        </is>
      </c>
      <c r="D66" s="124" t="inlineStr">
        <is>
          <t>M007</t>
        </is>
      </c>
      <c r="E66" s="124" t="inlineStr">
        <is>
          <t>AYDIN MİMARSİNAN</t>
        </is>
      </c>
      <c r="F66" s="124" t="inlineStr">
        <is>
          <t>U038</t>
        </is>
      </c>
      <c r="G66" s="124" t="inlineStr">
        <is>
          <t>YÖNETİCİ YARDIMCISI</t>
        </is>
      </c>
      <c r="H66" s="175" t="n">
        <v>25</v>
      </c>
      <c r="I66" s="175" t="n">
        <v>1.3</v>
      </c>
      <c r="J66" s="124" t="inlineStr">
        <is>
          <t>Evet</t>
        </is>
      </c>
      <c r="K66" s="124" t="inlineStr">
        <is>
          <t>Aynı Bölge</t>
        </is>
      </c>
      <c r="L66" s="124" t="inlineStr">
        <is>
          <t>Belirsiz</t>
        </is>
      </c>
      <c r="M66" s="124" t="n">
        <v>0</v>
      </c>
      <c r="N66" s="124" t="n">
        <v>1</v>
      </c>
      <c r="O66" s="124" t="n">
        <v>0</v>
      </c>
      <c r="P66" s="124" t="n">
        <v>0</v>
      </c>
      <c r="Q66" s="124" t="inlineStr">
        <is>
          <t>Aynı unvan ve gerekli yetkinlik</t>
        </is>
      </c>
      <c r="R66" s="124" t="inlineStr">
        <is>
          <t>Koşullu</t>
        </is>
      </c>
      <c r="S66" s="124" t="inlineStr">
        <is>
          <t>Gerçek mesafe (Google Places) - Fazla/Açık Fact_Mevcut/Fact_Norm'dan; Vardiya/Onay Saha Etüdü Bekleniyor</t>
        </is>
      </c>
    </row>
    <row r="67" ht="15" customHeight="1" s="113">
      <c r="A67" s="124" t="inlineStr">
        <is>
          <t>T0066</t>
        </is>
      </c>
      <c r="B67" s="124" t="inlineStr">
        <is>
          <t>M003</t>
        </is>
      </c>
      <c r="C67" s="124" t="inlineStr">
        <is>
          <t>AYDIN EFELER-2</t>
        </is>
      </c>
      <c r="D67" s="124" t="inlineStr">
        <is>
          <t>M007</t>
        </is>
      </c>
      <c r="E67" s="124" t="inlineStr">
        <is>
          <t>AYDIN MİMARSİNAN</t>
        </is>
      </c>
      <c r="F67" s="124" t="inlineStr">
        <is>
          <t>U042</t>
        </is>
      </c>
      <c r="G67" s="124" t="inlineStr">
        <is>
          <t>ŞARKÜTERİ</t>
        </is>
      </c>
      <c r="H67" s="175" t="n">
        <v>25</v>
      </c>
      <c r="I67" s="175" t="n">
        <v>1.3</v>
      </c>
      <c r="J67" s="124" t="inlineStr">
        <is>
          <t>Evet</t>
        </is>
      </c>
      <c r="K67" s="124" t="inlineStr">
        <is>
          <t>Aynı Bölge</t>
        </is>
      </c>
      <c r="L67" s="124" t="inlineStr">
        <is>
          <t>Belirsiz</t>
        </is>
      </c>
      <c r="M67" s="124" t="n">
        <v>0</v>
      </c>
      <c r="N67" s="124" t="n">
        <v>1</v>
      </c>
      <c r="O67" s="124" t="n">
        <v>0</v>
      </c>
      <c r="P67" s="124" t="n">
        <v>0</v>
      </c>
      <c r="Q67" s="124" t="inlineStr">
        <is>
          <t>Aynı unvan ve gerekli yetkinlik</t>
        </is>
      </c>
      <c r="R67" s="124" t="inlineStr">
        <is>
          <t>Koşullu</t>
        </is>
      </c>
      <c r="S67" s="124" t="inlineStr">
        <is>
          <t>Gerçek mesafe (Google Places) - Fazla/Açık Fact_Mevcut/Fact_Norm'dan; Vardiya/Onay Saha Etüdü Bekleniyor</t>
        </is>
      </c>
    </row>
    <row r="68" ht="15" customHeight="1" s="113">
      <c r="A68" s="124" t="inlineStr">
        <is>
          <t>T0067</t>
        </is>
      </c>
      <c r="B68" s="124" t="inlineStr">
        <is>
          <t>M004</t>
        </is>
      </c>
      <c r="C68" s="124" t="inlineStr">
        <is>
          <t>AYDIN FATİH</t>
        </is>
      </c>
      <c r="D68" s="124" t="inlineStr">
        <is>
          <t>M005</t>
        </is>
      </c>
      <c r="E68" s="124" t="inlineStr">
        <is>
          <t>AYDIN FATİH-2</t>
        </is>
      </c>
      <c r="F68" s="124" t="inlineStr">
        <is>
          <t>U002</t>
        </is>
      </c>
      <c r="G68" s="124" t="inlineStr">
        <is>
          <t>BAKLİYAT</t>
        </is>
      </c>
      <c r="H68" s="175" t="n">
        <v>25</v>
      </c>
      <c r="I68" s="175" t="n">
        <v>1</v>
      </c>
      <c r="J68" s="124" t="inlineStr">
        <is>
          <t>Evet</t>
        </is>
      </c>
      <c r="K68" s="124" t="inlineStr">
        <is>
          <t>Aynı Bölge</t>
        </is>
      </c>
      <c r="L68" s="124" t="inlineStr">
        <is>
          <t>Belirsiz</t>
        </is>
      </c>
      <c r="M68" s="124" t="n">
        <v>0</v>
      </c>
      <c r="N68" s="124" t="n">
        <v>1</v>
      </c>
      <c r="O68" s="124" t="n">
        <v>0</v>
      </c>
      <c r="P68" s="124" t="n">
        <v>0</v>
      </c>
      <c r="Q68" s="124" t="inlineStr">
        <is>
          <t>Aynı unvan ve gerekli yetkinlik</t>
        </is>
      </c>
      <c r="R68" s="124" t="inlineStr">
        <is>
          <t>Koşullu</t>
        </is>
      </c>
      <c r="S68" s="124" t="inlineStr">
        <is>
          <t>Gerçek mesafe (Google Places) - Fazla/Açık Fact_Mevcut/Fact_Norm'dan; Vardiya/Onay Saha Etüdü Bekleniyor</t>
        </is>
      </c>
    </row>
    <row r="69" ht="15" customHeight="1" s="113">
      <c r="A69" s="124" t="inlineStr">
        <is>
          <t>T0068</t>
        </is>
      </c>
      <c r="B69" s="124" t="inlineStr">
        <is>
          <t>M004</t>
        </is>
      </c>
      <c r="C69" s="124" t="inlineStr">
        <is>
          <t>AYDIN FATİH</t>
        </is>
      </c>
      <c r="D69" s="124" t="inlineStr">
        <is>
          <t>M005</t>
        </is>
      </c>
      <c r="E69" s="124" t="inlineStr">
        <is>
          <t>AYDIN FATİH-2</t>
        </is>
      </c>
      <c r="F69" s="124" t="inlineStr">
        <is>
          <t>U013</t>
        </is>
      </c>
      <c r="G69" s="124" t="inlineStr">
        <is>
          <t>KASAP</t>
        </is>
      </c>
      <c r="H69" s="175" t="n">
        <v>25</v>
      </c>
      <c r="I69" s="175" t="n">
        <v>1</v>
      </c>
      <c r="J69" s="124" t="inlineStr">
        <is>
          <t>Evet</t>
        </is>
      </c>
      <c r="K69" s="124" t="inlineStr">
        <is>
          <t>Aynı Bölge</t>
        </is>
      </c>
      <c r="L69" s="124" t="inlineStr">
        <is>
          <t>Belirsiz</t>
        </is>
      </c>
      <c r="M69" s="124" t="n">
        <v>0</v>
      </c>
      <c r="N69" s="124" t="n">
        <v>1</v>
      </c>
      <c r="O69" s="124" t="n">
        <v>0</v>
      </c>
      <c r="P69" s="124" t="n">
        <v>0</v>
      </c>
      <c r="Q69" s="124" t="inlineStr">
        <is>
          <t>Aynı unvan ve gerekli yetkinlik</t>
        </is>
      </c>
      <c r="R69" s="124" t="inlineStr">
        <is>
          <t>Koşullu</t>
        </is>
      </c>
      <c r="S69" s="124" t="inlineStr">
        <is>
          <t>Gerçek mesafe (Google Places) - Fazla/Açık Fact_Mevcut/Fact_Norm'dan; Vardiya/Onay Saha Etüdü Bekleniyor</t>
        </is>
      </c>
    </row>
    <row r="70" ht="15" customHeight="1" s="113">
      <c r="A70" s="124" t="inlineStr">
        <is>
          <t>T0069</t>
        </is>
      </c>
      <c r="B70" s="124" t="inlineStr">
        <is>
          <t>M004</t>
        </is>
      </c>
      <c r="C70" s="124" t="inlineStr">
        <is>
          <t>AYDIN FATİH</t>
        </is>
      </c>
      <c r="D70" s="124" t="inlineStr">
        <is>
          <t>M005</t>
        </is>
      </c>
      <c r="E70" s="124" t="inlineStr">
        <is>
          <t>AYDIN FATİH-2</t>
        </is>
      </c>
      <c r="F70" s="124" t="inlineStr">
        <is>
          <t>U015</t>
        </is>
      </c>
      <c r="G70" s="124" t="inlineStr">
        <is>
          <t>KASİYER</t>
        </is>
      </c>
      <c r="H70" s="175" t="n">
        <v>25</v>
      </c>
      <c r="I70" s="175" t="n">
        <v>1</v>
      </c>
      <c r="J70" s="124" t="inlineStr">
        <is>
          <t>Evet</t>
        </is>
      </c>
      <c r="K70" s="124" t="inlineStr">
        <is>
          <t>Aynı Bölge</t>
        </is>
      </c>
      <c r="L70" s="124" t="inlineStr">
        <is>
          <t>Belirsiz</t>
        </is>
      </c>
      <c r="M70" s="124" t="n">
        <v>0</v>
      </c>
      <c r="N70" s="124" t="n">
        <v>0</v>
      </c>
      <c r="O70" s="124" t="n">
        <v>0</v>
      </c>
      <c r="P70" s="124" t="n">
        <v>0</v>
      </c>
      <c r="Q70" s="124" t="inlineStr">
        <is>
          <t>Aynı unvan ve gerekli yetkinlik</t>
        </is>
      </c>
      <c r="R70" s="124" t="inlineStr">
        <is>
          <t>Düşük Öncelik</t>
        </is>
      </c>
      <c r="S70" s="124" t="inlineStr">
        <is>
          <t>Gerçek mesafe (Google Places) - Fazla/Açık Fact_Mevcut/Fact_Norm'dan; Vardiya/Onay Saha Etüdü Bekleniyor</t>
        </is>
      </c>
    </row>
    <row r="71" ht="15" customHeight="1" s="113">
      <c r="A71" s="124" t="inlineStr">
        <is>
          <t>T0070</t>
        </is>
      </c>
      <c r="B71" s="124" t="inlineStr">
        <is>
          <t>M004</t>
        </is>
      </c>
      <c r="C71" s="124" t="inlineStr">
        <is>
          <t>AYDIN FATİH</t>
        </is>
      </c>
      <c r="D71" s="124" t="inlineStr">
        <is>
          <t>M005</t>
        </is>
      </c>
      <c r="E71" s="124" t="inlineStr">
        <is>
          <t>AYDIN FATİH-2</t>
        </is>
      </c>
      <c r="F71" s="124" t="inlineStr">
        <is>
          <t>U017</t>
        </is>
      </c>
      <c r="G71" s="124" t="inlineStr">
        <is>
          <t>MANAV</t>
        </is>
      </c>
      <c r="H71" s="175" t="n">
        <v>25</v>
      </c>
      <c r="I71" s="175" t="n">
        <v>1</v>
      </c>
      <c r="J71" s="124" t="inlineStr">
        <is>
          <t>Evet</t>
        </is>
      </c>
      <c r="K71" s="124" t="inlineStr">
        <is>
          <t>Aynı Bölge</t>
        </is>
      </c>
      <c r="L71" s="124" t="inlineStr">
        <is>
          <t>Belirsiz</t>
        </is>
      </c>
      <c r="M71" s="124" t="n">
        <v>0</v>
      </c>
      <c r="N71" s="124" t="n">
        <v>1</v>
      </c>
      <c r="O71" s="124" t="n">
        <v>0</v>
      </c>
      <c r="P71" s="124" t="n">
        <v>0</v>
      </c>
      <c r="Q71" s="124" t="inlineStr">
        <is>
          <t>Aynı unvan ve gerekli yetkinlik</t>
        </is>
      </c>
      <c r="R71" s="124" t="inlineStr">
        <is>
          <t>Koşullu</t>
        </is>
      </c>
      <c r="S71" s="124" t="inlineStr">
        <is>
          <t>Gerçek mesafe (Google Places) - Fazla/Açık Fact_Mevcut/Fact_Norm'dan; Vardiya/Onay Saha Etüdü Bekleniyor</t>
        </is>
      </c>
    </row>
    <row r="72" ht="15" customHeight="1" s="113">
      <c r="A72" s="124" t="inlineStr">
        <is>
          <t>T0071</t>
        </is>
      </c>
      <c r="B72" s="124" t="inlineStr">
        <is>
          <t>M004</t>
        </is>
      </c>
      <c r="C72" s="124" t="inlineStr">
        <is>
          <t>AYDIN FATİH</t>
        </is>
      </c>
      <c r="D72" s="124" t="inlineStr">
        <is>
          <t>M005</t>
        </is>
      </c>
      <c r="E72" s="124" t="inlineStr">
        <is>
          <t>AYDIN FATİH-2</t>
        </is>
      </c>
      <c r="F72" s="124" t="inlineStr">
        <is>
          <t>U026</t>
        </is>
      </c>
      <c r="G72" s="124" t="inlineStr">
        <is>
          <t>REYON GÖREVLİSİ</t>
        </is>
      </c>
      <c r="H72" s="175" t="n">
        <v>25</v>
      </c>
      <c r="I72" s="175" t="n">
        <v>1</v>
      </c>
      <c r="J72" s="124" t="inlineStr">
        <is>
          <t>Evet</t>
        </is>
      </c>
      <c r="K72" s="124" t="inlineStr">
        <is>
          <t>Aynı Bölge</t>
        </is>
      </c>
      <c r="L72" s="124" t="inlineStr">
        <is>
          <t>Belirsiz</t>
        </is>
      </c>
      <c r="M72" s="124" t="n">
        <v>0</v>
      </c>
      <c r="N72" s="124" t="n">
        <v>0</v>
      </c>
      <c r="O72" s="124" t="n">
        <v>0</v>
      </c>
      <c r="P72" s="124" t="n">
        <v>0</v>
      </c>
      <c r="Q72" s="124" t="inlineStr">
        <is>
          <t>Aynı unvan ve gerekli yetkinlik</t>
        </is>
      </c>
      <c r="R72" s="124" t="inlineStr">
        <is>
          <t>Düşük Öncelik</t>
        </is>
      </c>
      <c r="S72" s="124" t="inlineStr">
        <is>
          <t>Gerçek mesafe (Google Places) - Fazla/Açık Fact_Mevcut/Fact_Norm'dan; Vardiya/Onay Saha Etüdü Bekleniyor</t>
        </is>
      </c>
    </row>
    <row r="73" ht="15" customHeight="1" s="113">
      <c r="A73" s="124" t="inlineStr">
        <is>
          <t>T0072</t>
        </is>
      </c>
      <c r="B73" s="124" t="inlineStr">
        <is>
          <t>M004</t>
        </is>
      </c>
      <c r="C73" s="124" t="inlineStr">
        <is>
          <t>AYDIN FATİH</t>
        </is>
      </c>
      <c r="D73" s="124" t="inlineStr">
        <is>
          <t>M005</t>
        </is>
      </c>
      <c r="E73" s="124" t="inlineStr">
        <is>
          <t>AYDIN FATİH-2</t>
        </is>
      </c>
      <c r="F73" s="124" t="inlineStr">
        <is>
          <t>U036</t>
        </is>
      </c>
      <c r="G73" s="124" t="inlineStr">
        <is>
          <t>YÖNETİCİ</t>
        </is>
      </c>
      <c r="H73" s="175" t="n">
        <v>25</v>
      </c>
      <c r="I73" s="175" t="n">
        <v>1</v>
      </c>
      <c r="J73" s="124" t="inlineStr">
        <is>
          <t>Evet</t>
        </is>
      </c>
      <c r="K73" s="124" t="inlineStr">
        <is>
          <t>Aynı Bölge</t>
        </is>
      </c>
      <c r="L73" s="124" t="inlineStr">
        <is>
          <t>Belirsiz</t>
        </is>
      </c>
      <c r="M73" s="124" t="n">
        <v>0</v>
      </c>
      <c r="N73" s="124" t="n">
        <v>0</v>
      </c>
      <c r="O73" s="124" t="n">
        <v>0</v>
      </c>
      <c r="P73" s="124" t="n">
        <v>0</v>
      </c>
      <c r="Q73" s="124" t="inlineStr">
        <is>
          <t>Aynı unvan ve gerekli yetkinlik</t>
        </is>
      </c>
      <c r="R73" s="124" t="inlineStr">
        <is>
          <t>Düşük Öncelik</t>
        </is>
      </c>
      <c r="S73" s="124" t="inlineStr">
        <is>
          <t>Gerçek mesafe (Google Places) - Fazla/Açık Fact_Mevcut/Fact_Norm'dan; Vardiya/Onay Saha Etüdü Bekleniyor</t>
        </is>
      </c>
    </row>
    <row r="74" ht="15" customHeight="1" s="113">
      <c r="A74" s="124" t="inlineStr">
        <is>
          <t>T0073</t>
        </is>
      </c>
      <c r="B74" s="124" t="inlineStr">
        <is>
          <t>M004</t>
        </is>
      </c>
      <c r="C74" s="124" t="inlineStr">
        <is>
          <t>AYDIN FATİH</t>
        </is>
      </c>
      <c r="D74" s="124" t="inlineStr">
        <is>
          <t>M005</t>
        </is>
      </c>
      <c r="E74" s="124" t="inlineStr">
        <is>
          <t>AYDIN FATİH-2</t>
        </is>
      </c>
      <c r="F74" s="124" t="inlineStr">
        <is>
          <t>U038</t>
        </is>
      </c>
      <c r="G74" s="124" t="inlineStr">
        <is>
          <t>YÖNETİCİ YARDIMCISI</t>
        </is>
      </c>
      <c r="H74" s="175" t="n">
        <v>25</v>
      </c>
      <c r="I74" s="175" t="n">
        <v>1</v>
      </c>
      <c r="J74" s="124" t="inlineStr">
        <is>
          <t>Evet</t>
        </is>
      </c>
      <c r="K74" s="124" t="inlineStr">
        <is>
          <t>Aynı Bölge</t>
        </is>
      </c>
      <c r="L74" s="124" t="inlineStr">
        <is>
          <t>Belirsiz</t>
        </is>
      </c>
      <c r="M74" s="124" t="n">
        <v>0</v>
      </c>
      <c r="N74" s="124" t="n">
        <v>0</v>
      </c>
      <c r="O74" s="124" t="n">
        <v>0</v>
      </c>
      <c r="P74" s="124" t="n">
        <v>0</v>
      </c>
      <c r="Q74" s="124" t="inlineStr">
        <is>
          <t>Aynı unvan ve gerekli yetkinlik</t>
        </is>
      </c>
      <c r="R74" s="124" t="inlineStr">
        <is>
          <t>Düşük Öncelik</t>
        </is>
      </c>
      <c r="S74" s="124" t="inlineStr">
        <is>
          <t>Gerçek mesafe (Google Places) - Fazla/Açık Fact_Mevcut/Fact_Norm'dan; Vardiya/Onay Saha Etüdü Bekleniyor</t>
        </is>
      </c>
    </row>
    <row r="75" ht="15" customHeight="1" s="113">
      <c r="A75" s="124" t="inlineStr">
        <is>
          <t>T0074</t>
        </is>
      </c>
      <c r="B75" s="124" t="inlineStr">
        <is>
          <t>M004</t>
        </is>
      </c>
      <c r="C75" s="124" t="inlineStr">
        <is>
          <t>AYDIN FATİH</t>
        </is>
      </c>
      <c r="D75" s="124" t="inlineStr">
        <is>
          <t>M005</t>
        </is>
      </c>
      <c r="E75" s="124" t="inlineStr">
        <is>
          <t>AYDIN FATİH-2</t>
        </is>
      </c>
      <c r="F75" s="124" t="inlineStr">
        <is>
          <t>U042</t>
        </is>
      </c>
      <c r="G75" s="124" t="inlineStr">
        <is>
          <t>ŞARKÜTERİ</t>
        </is>
      </c>
      <c r="H75" s="175" t="n">
        <v>25</v>
      </c>
      <c r="I75" s="175" t="n">
        <v>1</v>
      </c>
      <c r="J75" s="124" t="inlineStr">
        <is>
          <t>Evet</t>
        </is>
      </c>
      <c r="K75" s="124" t="inlineStr">
        <is>
          <t>Aynı Bölge</t>
        </is>
      </c>
      <c r="L75" s="124" t="inlineStr">
        <is>
          <t>Belirsiz</t>
        </is>
      </c>
      <c r="M75" s="124" t="n">
        <v>0</v>
      </c>
      <c r="N75" s="124" t="n">
        <v>1</v>
      </c>
      <c r="O75" s="124" t="n">
        <v>0</v>
      </c>
      <c r="P75" s="124" t="n">
        <v>0</v>
      </c>
      <c r="Q75" s="124" t="inlineStr">
        <is>
          <t>Aynı unvan ve gerekli yetkinlik</t>
        </is>
      </c>
      <c r="R75" s="124" t="inlineStr">
        <is>
          <t>Koşullu</t>
        </is>
      </c>
      <c r="S75" s="124" t="inlineStr">
        <is>
          <t>Gerçek mesafe (Google Places) - Fazla/Açık Fact_Mevcut/Fact_Norm'dan; Vardiya/Onay Saha Etüdü Bekleniyor</t>
        </is>
      </c>
    </row>
    <row r="76" ht="15" customHeight="1" s="113">
      <c r="A76" s="124" t="inlineStr">
        <is>
          <t>T0075</t>
        </is>
      </c>
      <c r="B76" s="124" t="inlineStr">
        <is>
          <t>M004</t>
        </is>
      </c>
      <c r="C76" s="124" t="inlineStr">
        <is>
          <t>AYDIN FATİH</t>
        </is>
      </c>
      <c r="D76" s="124" t="inlineStr">
        <is>
          <t>M003</t>
        </is>
      </c>
      <c r="E76" s="124" t="inlineStr">
        <is>
          <t>AYDIN EFELER-2</t>
        </is>
      </c>
      <c r="F76" s="124" t="inlineStr">
        <is>
          <t>U013</t>
        </is>
      </c>
      <c r="G76" s="124" t="inlineStr">
        <is>
          <t>KASAP</t>
        </is>
      </c>
      <c r="H76" s="175" t="n">
        <v>25</v>
      </c>
      <c r="I76" s="175" t="n">
        <v>1.2</v>
      </c>
      <c r="J76" s="124" t="inlineStr">
        <is>
          <t>Evet</t>
        </is>
      </c>
      <c r="K76" s="124" t="inlineStr">
        <is>
          <t>Aynı Bölge</t>
        </is>
      </c>
      <c r="L76" s="124" t="inlineStr">
        <is>
          <t>Belirsiz</t>
        </is>
      </c>
      <c r="M76" s="124" t="n">
        <v>0</v>
      </c>
      <c r="N76" s="124" t="n">
        <v>1</v>
      </c>
      <c r="O76" s="124" t="n">
        <v>0</v>
      </c>
      <c r="P76" s="124" t="n">
        <v>0</v>
      </c>
      <c r="Q76" s="124" t="inlineStr">
        <is>
          <t>Aynı unvan ve gerekli yetkinlik</t>
        </is>
      </c>
      <c r="R76" s="124" t="inlineStr">
        <is>
          <t>Koşullu</t>
        </is>
      </c>
      <c r="S76" s="124" t="inlineStr">
        <is>
          <t>Gerçek mesafe (Google Places) - Fazla/Açık Fact_Mevcut/Fact_Norm'dan; Vardiya/Onay Saha Etüdü Bekleniyor</t>
        </is>
      </c>
    </row>
    <row r="77" ht="15" customHeight="1" s="113">
      <c r="A77" s="124" t="inlineStr">
        <is>
          <t>T0076</t>
        </is>
      </c>
      <c r="B77" s="124" t="inlineStr">
        <is>
          <t>M004</t>
        </is>
      </c>
      <c r="C77" s="124" t="inlineStr">
        <is>
          <t>AYDIN FATİH</t>
        </is>
      </c>
      <c r="D77" s="124" t="inlineStr">
        <is>
          <t>M003</t>
        </is>
      </c>
      <c r="E77" s="124" t="inlineStr">
        <is>
          <t>AYDIN EFELER-2</t>
        </is>
      </c>
      <c r="F77" s="124" t="inlineStr">
        <is>
          <t>U015</t>
        </is>
      </c>
      <c r="G77" s="124" t="inlineStr">
        <is>
          <t>KASİYER</t>
        </is>
      </c>
      <c r="H77" s="175" t="n">
        <v>25</v>
      </c>
      <c r="I77" s="175" t="n">
        <v>1.2</v>
      </c>
      <c r="J77" s="124" t="inlineStr">
        <is>
          <t>Evet</t>
        </is>
      </c>
      <c r="K77" s="124" t="inlineStr">
        <is>
          <t>Aynı Bölge</t>
        </is>
      </c>
      <c r="L77" s="124" t="inlineStr">
        <is>
          <t>Belirsiz</t>
        </is>
      </c>
      <c r="M77" s="124" t="n">
        <v>0</v>
      </c>
      <c r="N77" s="124" t="n">
        <v>3</v>
      </c>
      <c r="O77" s="124" t="n">
        <v>0</v>
      </c>
      <c r="P77" s="124" t="n">
        <v>2</v>
      </c>
      <c r="Q77" s="124" t="inlineStr">
        <is>
          <t>Aynı unvan ve gerekli yetkinlik</t>
        </is>
      </c>
      <c r="R77" s="124" t="inlineStr">
        <is>
          <t>Koşullu</t>
        </is>
      </c>
      <c r="S77" s="124" t="inlineStr">
        <is>
          <t>Gerçek mesafe (Google Places) - Fazla/Açık Fact_Mevcut/Fact_Norm'dan; Vardiya/Onay Saha Etüdü Bekleniyor</t>
        </is>
      </c>
    </row>
    <row r="78" ht="15" customHeight="1" s="113">
      <c r="A78" s="124" t="inlineStr">
        <is>
          <t>T0077</t>
        </is>
      </c>
      <c r="B78" s="124" t="inlineStr">
        <is>
          <t>M004</t>
        </is>
      </c>
      <c r="C78" s="124" t="inlineStr">
        <is>
          <t>AYDIN FATİH</t>
        </is>
      </c>
      <c r="D78" s="124" t="inlineStr">
        <is>
          <t>M003</t>
        </is>
      </c>
      <c r="E78" s="124" t="inlineStr">
        <is>
          <t>AYDIN EFELER-2</t>
        </is>
      </c>
      <c r="F78" s="124" t="inlineStr">
        <is>
          <t>U017</t>
        </is>
      </c>
      <c r="G78" s="124" t="inlineStr">
        <is>
          <t>MANAV</t>
        </is>
      </c>
      <c r="H78" s="175" t="n">
        <v>25</v>
      </c>
      <c r="I78" s="175" t="n">
        <v>1.2</v>
      </c>
      <c r="J78" s="124" t="inlineStr">
        <is>
          <t>Evet</t>
        </is>
      </c>
      <c r="K78" s="124" t="inlineStr">
        <is>
          <t>Aynı Bölge</t>
        </is>
      </c>
      <c r="L78" s="124" t="inlineStr">
        <is>
          <t>Belirsiz</t>
        </is>
      </c>
      <c r="M78" s="124" t="n">
        <v>0</v>
      </c>
      <c r="N78" s="124" t="n">
        <v>2</v>
      </c>
      <c r="O78" s="124" t="n">
        <v>0</v>
      </c>
      <c r="P78" s="124" t="n">
        <v>1</v>
      </c>
      <c r="Q78" s="124" t="inlineStr">
        <is>
          <t>Aynı unvan ve gerekli yetkinlik</t>
        </is>
      </c>
      <c r="R78" s="124" t="inlineStr">
        <is>
          <t>Koşullu</t>
        </is>
      </c>
      <c r="S78" s="124" t="inlineStr">
        <is>
          <t>Gerçek mesafe (Google Places) - Fazla/Açık Fact_Mevcut/Fact_Norm'dan; Vardiya/Onay Saha Etüdü Bekleniyor</t>
        </is>
      </c>
    </row>
    <row r="79" ht="15" customHeight="1" s="113">
      <c r="A79" s="124" t="inlineStr">
        <is>
          <t>T0078</t>
        </is>
      </c>
      <c r="B79" s="124" t="inlineStr">
        <is>
          <t>M004</t>
        </is>
      </c>
      <c r="C79" s="124" t="inlineStr">
        <is>
          <t>AYDIN FATİH</t>
        </is>
      </c>
      <c r="D79" s="124" t="inlineStr">
        <is>
          <t>M003</t>
        </is>
      </c>
      <c r="E79" s="124" t="inlineStr">
        <is>
          <t>AYDIN EFELER-2</t>
        </is>
      </c>
      <c r="F79" s="124" t="inlineStr">
        <is>
          <t>U026</t>
        </is>
      </c>
      <c r="G79" s="124" t="inlineStr">
        <is>
          <t>REYON GÖREVLİSİ</t>
        </is>
      </c>
      <c r="H79" s="175" t="n">
        <v>25</v>
      </c>
      <c r="I79" s="175" t="n">
        <v>1.2</v>
      </c>
      <c r="J79" s="124" t="inlineStr">
        <is>
          <t>Evet</t>
        </is>
      </c>
      <c r="K79" s="124" t="inlineStr">
        <is>
          <t>Aynı Bölge</t>
        </is>
      </c>
      <c r="L79" s="124" t="inlineStr">
        <is>
          <t>Belirsiz</t>
        </is>
      </c>
      <c r="M79" s="124" t="n">
        <v>0</v>
      </c>
      <c r="N79" s="124" t="n">
        <v>3</v>
      </c>
      <c r="O79" s="124" t="n">
        <v>0</v>
      </c>
      <c r="P79" s="124" t="n">
        <v>2</v>
      </c>
      <c r="Q79" s="124" t="inlineStr">
        <is>
          <t>Aynı unvan ve gerekli yetkinlik</t>
        </is>
      </c>
      <c r="R79" s="124" t="inlineStr">
        <is>
          <t>Koşullu</t>
        </is>
      </c>
      <c r="S79" s="124" t="inlineStr">
        <is>
          <t>Gerçek mesafe (Google Places) - Fazla/Açık Fact_Mevcut/Fact_Norm'dan; Vardiya/Onay Saha Etüdü Bekleniyor</t>
        </is>
      </c>
    </row>
    <row r="80" ht="15" customHeight="1" s="113">
      <c r="A80" s="124" t="inlineStr">
        <is>
          <t>T0079</t>
        </is>
      </c>
      <c r="B80" s="124" t="inlineStr">
        <is>
          <t>M004</t>
        </is>
      </c>
      <c r="C80" s="124" t="inlineStr">
        <is>
          <t>AYDIN FATİH</t>
        </is>
      </c>
      <c r="D80" s="124" t="inlineStr">
        <is>
          <t>M003</t>
        </is>
      </c>
      <c r="E80" s="124" t="inlineStr">
        <is>
          <t>AYDIN EFELER-2</t>
        </is>
      </c>
      <c r="F80" s="124" t="inlineStr">
        <is>
          <t>U036</t>
        </is>
      </c>
      <c r="G80" s="124" t="inlineStr">
        <is>
          <t>YÖNETİCİ</t>
        </is>
      </c>
      <c r="H80" s="175" t="n">
        <v>25</v>
      </c>
      <c r="I80" s="175" t="n">
        <v>1.2</v>
      </c>
      <c r="J80" s="124" t="inlineStr">
        <is>
          <t>Evet</t>
        </is>
      </c>
      <c r="K80" s="124" t="inlineStr">
        <is>
          <t>Aynı Bölge</t>
        </is>
      </c>
      <c r="L80" s="124" t="inlineStr">
        <is>
          <t>Belirsiz</t>
        </is>
      </c>
      <c r="M80" s="124" t="n">
        <v>0</v>
      </c>
      <c r="N80" s="124" t="n">
        <v>1</v>
      </c>
      <c r="O80" s="124" t="n">
        <v>0</v>
      </c>
      <c r="P80" s="124" t="n">
        <v>0</v>
      </c>
      <c r="Q80" s="124" t="inlineStr">
        <is>
          <t>Aynı unvan ve gerekli yetkinlik</t>
        </is>
      </c>
      <c r="R80" s="124" t="inlineStr">
        <is>
          <t>Koşullu</t>
        </is>
      </c>
      <c r="S80" s="124" t="inlineStr">
        <is>
          <t>Gerçek mesafe (Google Places) - Fazla/Açık Fact_Mevcut/Fact_Norm'dan; Vardiya/Onay Saha Etüdü Bekleniyor</t>
        </is>
      </c>
    </row>
    <row r="81" ht="15" customHeight="1" s="113">
      <c r="A81" s="124" t="inlineStr">
        <is>
          <t>T0080</t>
        </is>
      </c>
      <c r="B81" s="124" t="inlineStr">
        <is>
          <t>M004</t>
        </is>
      </c>
      <c r="C81" s="124" t="inlineStr">
        <is>
          <t>AYDIN FATİH</t>
        </is>
      </c>
      <c r="D81" s="124" t="inlineStr">
        <is>
          <t>M003</t>
        </is>
      </c>
      <c r="E81" s="124" t="inlineStr">
        <is>
          <t>AYDIN EFELER-2</t>
        </is>
      </c>
      <c r="F81" s="124" t="inlineStr">
        <is>
          <t>U038</t>
        </is>
      </c>
      <c r="G81" s="124" t="inlineStr">
        <is>
          <t>YÖNETİCİ YARDIMCISI</t>
        </is>
      </c>
      <c r="H81" s="175" t="n">
        <v>25</v>
      </c>
      <c r="I81" s="175" t="n">
        <v>1.2</v>
      </c>
      <c r="J81" s="124" t="inlineStr">
        <is>
          <t>Evet</t>
        </is>
      </c>
      <c r="K81" s="124" t="inlineStr">
        <is>
          <t>Aynı Bölge</t>
        </is>
      </c>
      <c r="L81" s="124" t="inlineStr">
        <is>
          <t>Belirsiz</t>
        </is>
      </c>
      <c r="M81" s="124" t="n">
        <v>0</v>
      </c>
      <c r="N81" s="124" t="n">
        <v>1</v>
      </c>
      <c r="O81" s="124" t="n">
        <v>0</v>
      </c>
      <c r="P81" s="124" t="n">
        <v>0</v>
      </c>
      <c r="Q81" s="124" t="inlineStr">
        <is>
          <t>Aynı unvan ve gerekli yetkinlik</t>
        </is>
      </c>
      <c r="R81" s="124" t="inlineStr">
        <is>
          <t>Koşullu</t>
        </is>
      </c>
      <c r="S81" s="124" t="inlineStr">
        <is>
          <t>Gerçek mesafe (Google Places) - Fazla/Açık Fact_Mevcut/Fact_Norm'dan; Vardiya/Onay Saha Etüdü Bekleniyor</t>
        </is>
      </c>
    </row>
    <row r="82" ht="15" customHeight="1" s="113">
      <c r="A82" s="124" t="inlineStr">
        <is>
          <t>T0081</t>
        </is>
      </c>
      <c r="B82" s="124" t="inlineStr">
        <is>
          <t>M004</t>
        </is>
      </c>
      <c r="C82" s="124" t="inlineStr">
        <is>
          <t>AYDIN FATİH</t>
        </is>
      </c>
      <c r="D82" s="124" t="inlineStr">
        <is>
          <t>M003</t>
        </is>
      </c>
      <c r="E82" s="124" t="inlineStr">
        <is>
          <t>AYDIN EFELER-2</t>
        </is>
      </c>
      <c r="F82" s="124" t="inlineStr">
        <is>
          <t>U042</t>
        </is>
      </c>
      <c r="G82" s="124" t="inlineStr">
        <is>
          <t>ŞARKÜTERİ</t>
        </is>
      </c>
      <c r="H82" s="175" t="n">
        <v>25</v>
      </c>
      <c r="I82" s="175" t="n">
        <v>1.2</v>
      </c>
      <c r="J82" s="124" t="inlineStr">
        <is>
          <t>Evet</t>
        </is>
      </c>
      <c r="K82" s="124" t="inlineStr">
        <is>
          <t>Aynı Bölge</t>
        </is>
      </c>
      <c r="L82" s="124" t="inlineStr">
        <is>
          <t>Belirsiz</t>
        </is>
      </c>
      <c r="M82" s="124" t="n">
        <v>0</v>
      </c>
      <c r="N82" s="124" t="n">
        <v>1</v>
      </c>
      <c r="O82" s="124" t="n">
        <v>0</v>
      </c>
      <c r="P82" s="124" t="n">
        <v>0</v>
      </c>
      <c r="Q82" s="124" t="inlineStr">
        <is>
          <t>Aynı unvan ve gerekli yetkinlik</t>
        </is>
      </c>
      <c r="R82" s="124" t="inlineStr">
        <is>
          <t>Koşullu</t>
        </is>
      </c>
      <c r="S82" s="124" t="inlineStr">
        <is>
          <t>Gerçek mesafe (Google Places) - Fazla/Açık Fact_Mevcut/Fact_Norm'dan; Vardiya/Onay Saha Etüdü Bekleniyor</t>
        </is>
      </c>
    </row>
    <row r="83" ht="15" customHeight="1" s="113">
      <c r="A83" s="124" t="inlineStr">
        <is>
          <t>T0082</t>
        </is>
      </c>
      <c r="B83" s="124" t="inlineStr">
        <is>
          <t>M004</t>
        </is>
      </c>
      <c r="C83" s="124" t="inlineStr">
        <is>
          <t>AYDIN FATİH</t>
        </is>
      </c>
      <c r="D83" s="124" t="inlineStr">
        <is>
          <t>M002</t>
        </is>
      </c>
      <c r="E83" s="124" t="inlineStr">
        <is>
          <t>AYDIN EFELER</t>
        </is>
      </c>
      <c r="F83" s="124" t="inlineStr">
        <is>
          <t>U002</t>
        </is>
      </c>
      <c r="G83" s="124" t="inlineStr">
        <is>
          <t>BAKLİYAT</t>
        </is>
      </c>
      <c r="H83" s="175" t="n">
        <v>25</v>
      </c>
      <c r="I83" s="175" t="n">
        <v>1.3</v>
      </c>
      <c r="J83" s="124" t="inlineStr">
        <is>
          <t>Evet</t>
        </is>
      </c>
      <c r="K83" s="124" t="inlineStr">
        <is>
          <t>Aynı Bölge</t>
        </is>
      </c>
      <c r="L83" s="124" t="inlineStr">
        <is>
          <t>Belirsiz</t>
        </is>
      </c>
      <c r="M83" s="124" t="n">
        <v>0</v>
      </c>
      <c r="N83" s="124" t="n">
        <v>0</v>
      </c>
      <c r="O83" s="124" t="n">
        <v>0</v>
      </c>
      <c r="P83" s="124" t="n">
        <v>0</v>
      </c>
      <c r="Q83" s="124" t="inlineStr">
        <is>
          <t>Aynı unvan ve gerekli yetkinlik</t>
        </is>
      </c>
      <c r="R83" s="124" t="inlineStr">
        <is>
          <t>Düşük Öncelik</t>
        </is>
      </c>
      <c r="S83" s="124" t="inlineStr">
        <is>
          <t>Gerçek mesafe (Google Places) - Fazla/Açık Fact_Mevcut/Fact_Norm'dan; Vardiya/Onay Saha Etüdü Bekleniyor</t>
        </is>
      </c>
    </row>
    <row r="84" ht="15" customHeight="1" s="113">
      <c r="A84" s="124" t="inlineStr">
        <is>
          <t>T0083</t>
        </is>
      </c>
      <c r="B84" s="124" t="inlineStr">
        <is>
          <t>M004</t>
        </is>
      </c>
      <c r="C84" s="124" t="inlineStr">
        <is>
          <t>AYDIN FATİH</t>
        </is>
      </c>
      <c r="D84" s="124" t="inlineStr">
        <is>
          <t>M002</t>
        </is>
      </c>
      <c r="E84" s="124" t="inlineStr">
        <is>
          <t>AYDIN EFELER</t>
        </is>
      </c>
      <c r="F84" s="124" t="inlineStr">
        <is>
          <t>U013</t>
        </is>
      </c>
      <c r="G84" s="124" t="inlineStr">
        <is>
          <t>KASAP</t>
        </is>
      </c>
      <c r="H84" s="175" t="n">
        <v>25</v>
      </c>
      <c r="I84" s="175" t="n">
        <v>1.3</v>
      </c>
      <c r="J84" s="124" t="inlineStr">
        <is>
          <t>Evet</t>
        </is>
      </c>
      <c r="K84" s="124" t="inlineStr">
        <is>
          <t>Aynı Bölge</t>
        </is>
      </c>
      <c r="L84" s="124" t="inlineStr">
        <is>
          <t>Belirsiz</t>
        </is>
      </c>
      <c r="M84" s="124" t="n">
        <v>0</v>
      </c>
      <c r="N84" s="124" t="n">
        <v>1</v>
      </c>
      <c r="O84" s="124" t="n">
        <v>0</v>
      </c>
      <c r="P84" s="124" t="n">
        <v>0</v>
      </c>
      <c r="Q84" s="124" t="inlineStr">
        <is>
          <t>Aynı unvan ve gerekli yetkinlik</t>
        </is>
      </c>
      <c r="R84" s="124" t="inlineStr">
        <is>
          <t>Koşullu</t>
        </is>
      </c>
      <c r="S84" s="124" t="inlineStr">
        <is>
          <t>Gerçek mesafe (Google Places) - Fazla/Açık Fact_Mevcut/Fact_Norm'dan; Vardiya/Onay Saha Etüdü Bekleniyor</t>
        </is>
      </c>
    </row>
    <row r="85" ht="15" customHeight="1" s="113">
      <c r="A85" s="124" t="inlineStr">
        <is>
          <t>T0084</t>
        </is>
      </c>
      <c r="B85" s="124" t="inlineStr">
        <is>
          <t>M004</t>
        </is>
      </c>
      <c r="C85" s="124" t="inlineStr">
        <is>
          <t>AYDIN FATİH</t>
        </is>
      </c>
      <c r="D85" s="124" t="inlineStr">
        <is>
          <t>M002</t>
        </is>
      </c>
      <c r="E85" s="124" t="inlineStr">
        <is>
          <t>AYDIN EFELER</t>
        </is>
      </c>
      <c r="F85" s="124" t="inlineStr">
        <is>
          <t>U015</t>
        </is>
      </c>
      <c r="G85" s="124" t="inlineStr">
        <is>
          <t>KASİYER</t>
        </is>
      </c>
      <c r="H85" s="175" t="n">
        <v>25</v>
      </c>
      <c r="I85" s="175" t="n">
        <v>1.3</v>
      </c>
      <c r="J85" s="124" t="inlineStr">
        <is>
          <t>Evet</t>
        </is>
      </c>
      <c r="K85" s="124" t="inlineStr">
        <is>
          <t>Aynı Bölge</t>
        </is>
      </c>
      <c r="L85" s="124" t="inlineStr">
        <is>
          <t>Belirsiz</t>
        </is>
      </c>
      <c r="M85" s="124" t="n">
        <v>0</v>
      </c>
      <c r="N85" s="124" t="n">
        <v>0</v>
      </c>
      <c r="O85" s="124" t="n">
        <v>0</v>
      </c>
      <c r="P85" s="124" t="n">
        <v>0</v>
      </c>
      <c r="Q85" s="124" t="inlineStr">
        <is>
          <t>Aynı unvan ve gerekli yetkinlik</t>
        </is>
      </c>
      <c r="R85" s="124" t="inlineStr">
        <is>
          <t>Düşük Öncelik</t>
        </is>
      </c>
      <c r="S85" s="124" t="inlineStr">
        <is>
          <t>Gerçek mesafe (Google Places) - Fazla/Açık Fact_Mevcut/Fact_Norm'dan; Vardiya/Onay Saha Etüdü Bekleniyor</t>
        </is>
      </c>
    </row>
    <row r="86" ht="15" customHeight="1" s="113">
      <c r="A86" s="124" t="inlineStr">
        <is>
          <t>T0085</t>
        </is>
      </c>
      <c r="B86" s="124" t="inlineStr">
        <is>
          <t>M004</t>
        </is>
      </c>
      <c r="C86" s="124" t="inlineStr">
        <is>
          <t>AYDIN FATİH</t>
        </is>
      </c>
      <c r="D86" s="124" t="inlineStr">
        <is>
          <t>M002</t>
        </is>
      </c>
      <c r="E86" s="124" t="inlineStr">
        <is>
          <t>AYDIN EFELER</t>
        </is>
      </c>
      <c r="F86" s="124" t="inlineStr">
        <is>
          <t>U017</t>
        </is>
      </c>
      <c r="G86" s="124" t="inlineStr">
        <is>
          <t>MANAV</t>
        </is>
      </c>
      <c r="H86" s="175" t="n">
        <v>25</v>
      </c>
      <c r="I86" s="175" t="n">
        <v>1.3</v>
      </c>
      <c r="J86" s="124" t="inlineStr">
        <is>
          <t>Evet</t>
        </is>
      </c>
      <c r="K86" s="124" t="inlineStr">
        <is>
          <t>Aynı Bölge</t>
        </is>
      </c>
      <c r="L86" s="124" t="inlineStr">
        <is>
          <t>Belirsiz</t>
        </is>
      </c>
      <c r="M86" s="124" t="n">
        <v>0</v>
      </c>
      <c r="N86" s="124" t="n">
        <v>1</v>
      </c>
      <c r="O86" s="124" t="n">
        <v>0</v>
      </c>
      <c r="P86" s="124" t="n">
        <v>0</v>
      </c>
      <c r="Q86" s="124" t="inlineStr">
        <is>
          <t>Aynı unvan ve gerekli yetkinlik</t>
        </is>
      </c>
      <c r="R86" s="124" t="inlineStr">
        <is>
          <t>Koşullu</t>
        </is>
      </c>
      <c r="S86" s="124" t="inlineStr">
        <is>
          <t>Gerçek mesafe (Google Places) - Fazla/Açık Fact_Mevcut/Fact_Norm'dan; Vardiya/Onay Saha Etüdü Bekleniyor</t>
        </is>
      </c>
    </row>
    <row r="87" ht="15" customHeight="1" s="113">
      <c r="A87" s="124" t="inlineStr">
        <is>
          <t>T0086</t>
        </is>
      </c>
      <c r="B87" s="124" t="inlineStr">
        <is>
          <t>M004</t>
        </is>
      </c>
      <c r="C87" s="124" t="inlineStr">
        <is>
          <t>AYDIN FATİH</t>
        </is>
      </c>
      <c r="D87" s="124" t="inlineStr">
        <is>
          <t>M002</t>
        </is>
      </c>
      <c r="E87" s="124" t="inlineStr">
        <is>
          <t>AYDIN EFELER</t>
        </is>
      </c>
      <c r="F87" s="124" t="inlineStr">
        <is>
          <t>U026</t>
        </is>
      </c>
      <c r="G87" s="124" t="inlineStr">
        <is>
          <t>REYON GÖREVLİSİ</t>
        </is>
      </c>
      <c r="H87" s="175" t="n">
        <v>25</v>
      </c>
      <c r="I87" s="175" t="n">
        <v>1.3</v>
      </c>
      <c r="J87" s="124" t="inlineStr">
        <is>
          <t>Evet</t>
        </is>
      </c>
      <c r="K87" s="124" t="inlineStr">
        <is>
          <t>Aynı Bölge</t>
        </is>
      </c>
      <c r="L87" s="124" t="inlineStr">
        <is>
          <t>Belirsiz</t>
        </is>
      </c>
      <c r="M87" s="124" t="n">
        <v>0</v>
      </c>
      <c r="N87" s="124" t="n">
        <v>0</v>
      </c>
      <c r="O87" s="124" t="n">
        <v>0</v>
      </c>
      <c r="P87" s="124" t="n">
        <v>0</v>
      </c>
      <c r="Q87" s="124" t="inlineStr">
        <is>
          <t>Aynı unvan ve gerekli yetkinlik</t>
        </is>
      </c>
      <c r="R87" s="124" t="inlineStr">
        <is>
          <t>Düşük Öncelik</t>
        </is>
      </c>
      <c r="S87" s="124" t="inlineStr">
        <is>
          <t>Gerçek mesafe (Google Places) - Fazla/Açık Fact_Mevcut/Fact_Norm'dan; Vardiya/Onay Saha Etüdü Bekleniyor</t>
        </is>
      </c>
    </row>
    <row r="88" ht="15" customHeight="1" s="113">
      <c r="A88" s="124" t="inlineStr">
        <is>
          <t>T0087</t>
        </is>
      </c>
      <c r="B88" s="124" t="inlineStr">
        <is>
          <t>M004</t>
        </is>
      </c>
      <c r="C88" s="124" t="inlineStr">
        <is>
          <t>AYDIN FATİH</t>
        </is>
      </c>
      <c r="D88" s="124" t="inlineStr">
        <is>
          <t>M002</t>
        </is>
      </c>
      <c r="E88" s="124" t="inlineStr">
        <is>
          <t>AYDIN EFELER</t>
        </is>
      </c>
      <c r="F88" s="124" t="inlineStr">
        <is>
          <t>U036</t>
        </is>
      </c>
      <c r="G88" s="124" t="inlineStr">
        <is>
          <t>YÖNETİCİ</t>
        </is>
      </c>
      <c r="H88" s="175" t="n">
        <v>25</v>
      </c>
      <c r="I88" s="175" t="n">
        <v>1.3</v>
      </c>
      <c r="J88" s="124" t="inlineStr">
        <is>
          <t>Evet</t>
        </is>
      </c>
      <c r="K88" s="124" t="inlineStr">
        <is>
          <t>Aynı Bölge</t>
        </is>
      </c>
      <c r="L88" s="124" t="inlineStr">
        <is>
          <t>Belirsiz</t>
        </is>
      </c>
      <c r="M88" s="124" t="n">
        <v>0</v>
      </c>
      <c r="N88" s="124" t="n">
        <v>0</v>
      </c>
      <c r="O88" s="124" t="n">
        <v>0</v>
      </c>
      <c r="P88" s="124" t="n">
        <v>0</v>
      </c>
      <c r="Q88" s="124" t="inlineStr">
        <is>
          <t>Aynı unvan ve gerekli yetkinlik</t>
        </is>
      </c>
      <c r="R88" s="124" t="inlineStr">
        <is>
          <t>Düşük Öncelik</t>
        </is>
      </c>
      <c r="S88" s="124" t="inlineStr">
        <is>
          <t>Gerçek mesafe (Google Places) - Fazla/Açık Fact_Mevcut/Fact_Norm'dan; Vardiya/Onay Saha Etüdü Bekleniyor</t>
        </is>
      </c>
    </row>
    <row r="89" ht="15" customHeight="1" s="113">
      <c r="A89" s="124" t="inlineStr">
        <is>
          <t>T0088</t>
        </is>
      </c>
      <c r="B89" s="124" t="inlineStr">
        <is>
          <t>M004</t>
        </is>
      </c>
      <c r="C89" s="124" t="inlineStr">
        <is>
          <t>AYDIN FATİH</t>
        </is>
      </c>
      <c r="D89" s="124" t="inlineStr">
        <is>
          <t>M002</t>
        </is>
      </c>
      <c r="E89" s="124" t="inlineStr">
        <is>
          <t>AYDIN EFELER</t>
        </is>
      </c>
      <c r="F89" s="124" t="inlineStr">
        <is>
          <t>U038</t>
        </is>
      </c>
      <c r="G89" s="124" t="inlineStr">
        <is>
          <t>YÖNETİCİ YARDIMCISI</t>
        </is>
      </c>
      <c r="H89" s="175" t="n">
        <v>25</v>
      </c>
      <c r="I89" s="175" t="n">
        <v>1.3</v>
      </c>
      <c r="J89" s="124" t="inlineStr">
        <is>
          <t>Evet</t>
        </is>
      </c>
      <c r="K89" s="124" t="inlineStr">
        <is>
          <t>Aynı Bölge</t>
        </is>
      </c>
      <c r="L89" s="124" t="inlineStr">
        <is>
          <t>Belirsiz</t>
        </is>
      </c>
      <c r="M89" s="124" t="n">
        <v>0</v>
      </c>
      <c r="N89" s="124" t="n">
        <v>0</v>
      </c>
      <c r="O89" s="124" t="n">
        <v>0</v>
      </c>
      <c r="P89" s="124" t="n">
        <v>0</v>
      </c>
      <c r="Q89" s="124" t="inlineStr">
        <is>
          <t>Aynı unvan ve gerekli yetkinlik</t>
        </is>
      </c>
      <c r="R89" s="124" t="inlineStr">
        <is>
          <t>Düşük Öncelik</t>
        </is>
      </c>
      <c r="S89" s="124" t="inlineStr">
        <is>
          <t>Gerçek mesafe (Google Places) - Fazla/Açık Fact_Mevcut/Fact_Norm'dan; Vardiya/Onay Saha Etüdü Bekleniyor</t>
        </is>
      </c>
    </row>
    <row r="90" ht="15" customHeight="1" s="113">
      <c r="A90" s="124" t="inlineStr">
        <is>
          <t>T0089</t>
        </is>
      </c>
      <c r="B90" s="124" t="inlineStr">
        <is>
          <t>M004</t>
        </is>
      </c>
      <c r="C90" s="124" t="inlineStr">
        <is>
          <t>AYDIN FATİH</t>
        </is>
      </c>
      <c r="D90" s="124" t="inlineStr">
        <is>
          <t>M002</t>
        </is>
      </c>
      <c r="E90" s="124" t="inlineStr">
        <is>
          <t>AYDIN EFELER</t>
        </is>
      </c>
      <c r="F90" s="124" t="inlineStr">
        <is>
          <t>U042</t>
        </is>
      </c>
      <c r="G90" s="124" t="inlineStr">
        <is>
          <t>ŞARKÜTERİ</t>
        </is>
      </c>
      <c r="H90" s="175" t="n">
        <v>25</v>
      </c>
      <c r="I90" s="175" t="n">
        <v>1.3</v>
      </c>
      <c r="J90" s="124" t="inlineStr">
        <is>
          <t>Evet</t>
        </is>
      </c>
      <c r="K90" s="124" t="inlineStr">
        <is>
          <t>Aynı Bölge</t>
        </is>
      </c>
      <c r="L90" s="124" t="inlineStr">
        <is>
          <t>Belirsiz</t>
        </is>
      </c>
      <c r="M90" s="124" t="n">
        <v>0</v>
      </c>
      <c r="N90" s="124" t="n">
        <v>1</v>
      </c>
      <c r="O90" s="124" t="n">
        <v>0</v>
      </c>
      <c r="P90" s="124" t="n">
        <v>0</v>
      </c>
      <c r="Q90" s="124" t="inlineStr">
        <is>
          <t>Aynı unvan ve gerekli yetkinlik</t>
        </is>
      </c>
      <c r="R90" s="124" t="inlineStr">
        <is>
          <t>Koşullu</t>
        </is>
      </c>
      <c r="S90" s="124" t="inlineStr">
        <is>
          <t>Gerçek mesafe (Google Places) - Fazla/Açık Fact_Mevcut/Fact_Norm'dan; Vardiya/Onay Saha Etüdü Bekleniyor</t>
        </is>
      </c>
    </row>
    <row r="91" ht="15" customHeight="1" s="113">
      <c r="A91" s="124" t="inlineStr">
        <is>
          <t>T0090</t>
        </is>
      </c>
      <c r="B91" s="124" t="inlineStr">
        <is>
          <t>M005</t>
        </is>
      </c>
      <c r="C91" s="124" t="inlineStr">
        <is>
          <t>AYDIN FATİH-2</t>
        </is>
      </c>
      <c r="D91" s="124" t="inlineStr">
        <is>
          <t>M004</t>
        </is>
      </c>
      <c r="E91" s="124" t="inlineStr">
        <is>
          <t>AYDIN FATİH</t>
        </is>
      </c>
      <c r="F91" s="124" t="inlineStr">
        <is>
          <t>U002</t>
        </is>
      </c>
      <c r="G91" s="124" t="inlineStr">
        <is>
          <t>BAKLİYAT</t>
        </is>
      </c>
      <c r="H91" s="175" t="n">
        <v>25</v>
      </c>
      <c r="I91" s="175" t="n">
        <v>1</v>
      </c>
      <c r="J91" s="124" t="inlineStr">
        <is>
          <t>Evet</t>
        </is>
      </c>
      <c r="K91" s="124" t="inlineStr">
        <is>
          <t>Aynı Bölge</t>
        </is>
      </c>
      <c r="L91" s="124" t="inlineStr">
        <is>
          <t>Belirsiz</t>
        </is>
      </c>
      <c r="M91" s="124" t="n">
        <v>0</v>
      </c>
      <c r="N91" s="124" t="n">
        <v>0</v>
      </c>
      <c r="O91" s="124" t="n">
        <v>0</v>
      </c>
      <c r="P91" s="124" t="n">
        <v>0</v>
      </c>
      <c r="Q91" s="124" t="inlineStr">
        <is>
          <t>Aynı unvan ve gerekli yetkinlik</t>
        </is>
      </c>
      <c r="R91" s="124" t="inlineStr">
        <is>
          <t>Düşük Öncelik</t>
        </is>
      </c>
      <c r="S91" s="124" t="inlineStr">
        <is>
          <t>Gerçek mesafe (Google Places) - Fazla/Açık Fact_Mevcut/Fact_Norm'dan; Vardiya/Onay Saha Etüdü Bekleniyor</t>
        </is>
      </c>
    </row>
    <row r="92" ht="15" customHeight="1" s="113">
      <c r="A92" s="124" t="inlineStr">
        <is>
          <t>T0091</t>
        </is>
      </c>
      <c r="B92" s="124" t="inlineStr">
        <is>
          <t>M005</t>
        </is>
      </c>
      <c r="C92" s="124" t="inlineStr">
        <is>
          <t>AYDIN FATİH-2</t>
        </is>
      </c>
      <c r="D92" s="124" t="inlineStr">
        <is>
          <t>M004</t>
        </is>
      </c>
      <c r="E92" s="124" t="inlineStr">
        <is>
          <t>AYDIN FATİH</t>
        </is>
      </c>
      <c r="F92" s="124" t="inlineStr">
        <is>
          <t>U013</t>
        </is>
      </c>
      <c r="G92" s="124" t="inlineStr">
        <is>
          <t>KASAP</t>
        </is>
      </c>
      <c r="H92" s="175" t="n">
        <v>25</v>
      </c>
      <c r="I92" s="175" t="n">
        <v>1</v>
      </c>
      <c r="J92" s="124" t="inlineStr">
        <is>
          <t>Evet</t>
        </is>
      </c>
      <c r="K92" s="124" t="inlineStr">
        <is>
          <t>Aynı Bölge</t>
        </is>
      </c>
      <c r="L92" s="124" t="inlineStr">
        <is>
          <t>Belirsiz</t>
        </is>
      </c>
      <c r="M92" s="124" t="n">
        <v>0</v>
      </c>
      <c r="N92" s="124" t="n">
        <v>1</v>
      </c>
      <c r="O92" s="124" t="n">
        <v>0</v>
      </c>
      <c r="P92" s="124" t="n">
        <v>0</v>
      </c>
      <c r="Q92" s="124" t="inlineStr">
        <is>
          <t>Aynı unvan ve gerekli yetkinlik</t>
        </is>
      </c>
      <c r="R92" s="124" t="inlineStr">
        <is>
          <t>Koşullu</t>
        </is>
      </c>
      <c r="S92" s="124" t="inlineStr">
        <is>
          <t>Gerçek mesafe (Google Places) - Fazla/Açık Fact_Mevcut/Fact_Norm'dan; Vardiya/Onay Saha Etüdü Bekleniyor</t>
        </is>
      </c>
    </row>
    <row r="93" ht="15" customHeight="1" s="113">
      <c r="A93" s="124" t="inlineStr">
        <is>
          <t>T0092</t>
        </is>
      </c>
      <c r="B93" s="124" t="inlineStr">
        <is>
          <t>M005</t>
        </is>
      </c>
      <c r="C93" s="124" t="inlineStr">
        <is>
          <t>AYDIN FATİH-2</t>
        </is>
      </c>
      <c r="D93" s="124" t="inlineStr">
        <is>
          <t>M004</t>
        </is>
      </c>
      <c r="E93" s="124" t="inlineStr">
        <is>
          <t>AYDIN FATİH</t>
        </is>
      </c>
      <c r="F93" s="124" t="inlineStr">
        <is>
          <t>U015</t>
        </is>
      </c>
      <c r="G93" s="124" t="inlineStr">
        <is>
          <t>KASİYER</t>
        </is>
      </c>
      <c r="H93" s="175" t="n">
        <v>25</v>
      </c>
      <c r="I93" s="175" t="n">
        <v>1</v>
      </c>
      <c r="J93" s="124" t="inlineStr">
        <is>
          <t>Evet</t>
        </is>
      </c>
      <c r="K93" s="124" t="inlineStr">
        <is>
          <t>Aynı Bölge</t>
        </is>
      </c>
      <c r="L93" s="124" t="inlineStr">
        <is>
          <t>Belirsiz</t>
        </is>
      </c>
      <c r="M93" s="124" t="n">
        <v>0</v>
      </c>
      <c r="N93" s="124" t="n">
        <v>0</v>
      </c>
      <c r="O93" s="124" t="n">
        <v>0</v>
      </c>
      <c r="P93" s="124" t="n">
        <v>0</v>
      </c>
      <c r="Q93" s="124" t="inlineStr">
        <is>
          <t>Aynı unvan ve gerekli yetkinlik</t>
        </is>
      </c>
      <c r="R93" s="124" t="inlineStr">
        <is>
          <t>Düşük Öncelik</t>
        </is>
      </c>
      <c r="S93" s="124" t="inlineStr">
        <is>
          <t>Gerçek mesafe (Google Places) - Fazla/Açık Fact_Mevcut/Fact_Norm'dan; Vardiya/Onay Saha Etüdü Bekleniyor</t>
        </is>
      </c>
    </row>
    <row r="94" ht="15" customHeight="1" s="113">
      <c r="A94" s="124" t="inlineStr">
        <is>
          <t>T0093</t>
        </is>
      </c>
      <c r="B94" s="124" t="inlineStr">
        <is>
          <t>M005</t>
        </is>
      </c>
      <c r="C94" s="124" t="inlineStr">
        <is>
          <t>AYDIN FATİH-2</t>
        </is>
      </c>
      <c r="D94" s="124" t="inlineStr">
        <is>
          <t>M004</t>
        </is>
      </c>
      <c r="E94" s="124" t="inlineStr">
        <is>
          <t>AYDIN FATİH</t>
        </is>
      </c>
      <c r="F94" s="124" t="inlineStr">
        <is>
          <t>U017</t>
        </is>
      </c>
      <c r="G94" s="124" t="inlineStr">
        <is>
          <t>MANAV</t>
        </is>
      </c>
      <c r="H94" s="175" t="n">
        <v>25</v>
      </c>
      <c r="I94" s="175" t="n">
        <v>1</v>
      </c>
      <c r="J94" s="124" t="inlineStr">
        <is>
          <t>Evet</t>
        </is>
      </c>
      <c r="K94" s="124" t="inlineStr">
        <is>
          <t>Aynı Bölge</t>
        </is>
      </c>
      <c r="L94" s="124" t="inlineStr">
        <is>
          <t>Belirsiz</t>
        </is>
      </c>
      <c r="M94" s="124" t="n">
        <v>0</v>
      </c>
      <c r="N94" s="124" t="n">
        <v>2</v>
      </c>
      <c r="O94" s="124" t="n">
        <v>0</v>
      </c>
      <c r="P94" s="124" t="n">
        <v>1</v>
      </c>
      <c r="Q94" s="124" t="inlineStr">
        <is>
          <t>Aynı unvan ve gerekli yetkinlik</t>
        </is>
      </c>
      <c r="R94" s="124" t="inlineStr">
        <is>
          <t>Koşullu</t>
        </is>
      </c>
      <c r="S94" s="124" t="inlineStr">
        <is>
          <t>Gerçek mesafe (Google Places) - Fazla/Açık Fact_Mevcut/Fact_Norm'dan; Vardiya/Onay Saha Etüdü Bekleniyor</t>
        </is>
      </c>
    </row>
    <row r="95" ht="15" customHeight="1" s="113">
      <c r="A95" s="124" t="inlineStr">
        <is>
          <t>T0094</t>
        </is>
      </c>
      <c r="B95" s="124" t="inlineStr">
        <is>
          <t>M005</t>
        </is>
      </c>
      <c r="C95" s="124" t="inlineStr">
        <is>
          <t>AYDIN FATİH-2</t>
        </is>
      </c>
      <c r="D95" s="124" t="inlineStr">
        <is>
          <t>M004</t>
        </is>
      </c>
      <c r="E95" s="124" t="inlineStr">
        <is>
          <t>AYDIN FATİH</t>
        </is>
      </c>
      <c r="F95" s="124" t="inlineStr">
        <is>
          <t>U026</t>
        </is>
      </c>
      <c r="G95" s="124" t="inlineStr">
        <is>
          <t>REYON GÖREVLİSİ</t>
        </is>
      </c>
      <c r="H95" s="175" t="n">
        <v>25</v>
      </c>
      <c r="I95" s="175" t="n">
        <v>1</v>
      </c>
      <c r="J95" s="124" t="inlineStr">
        <is>
          <t>Evet</t>
        </is>
      </c>
      <c r="K95" s="124" t="inlineStr">
        <is>
          <t>Aynı Bölge</t>
        </is>
      </c>
      <c r="L95" s="124" t="inlineStr">
        <is>
          <t>Belirsiz</t>
        </is>
      </c>
      <c r="M95" s="124" t="n">
        <v>0</v>
      </c>
      <c r="N95" s="124" t="n">
        <v>0</v>
      </c>
      <c r="O95" s="124" t="n">
        <v>0</v>
      </c>
      <c r="P95" s="124" t="n">
        <v>0</v>
      </c>
      <c r="Q95" s="124" t="inlineStr">
        <is>
          <t>Aynı unvan ve gerekli yetkinlik</t>
        </is>
      </c>
      <c r="R95" s="124" t="inlineStr">
        <is>
          <t>Düşük Öncelik</t>
        </is>
      </c>
      <c r="S95" s="124" t="inlineStr">
        <is>
          <t>Gerçek mesafe (Google Places) - Fazla/Açık Fact_Mevcut/Fact_Norm'dan; Vardiya/Onay Saha Etüdü Bekleniyor</t>
        </is>
      </c>
    </row>
    <row r="96" ht="15" customHeight="1" s="113">
      <c r="A96" s="124" t="inlineStr">
        <is>
          <t>T0095</t>
        </is>
      </c>
      <c r="B96" s="124" t="inlineStr">
        <is>
          <t>M005</t>
        </is>
      </c>
      <c r="C96" s="124" t="inlineStr">
        <is>
          <t>AYDIN FATİH-2</t>
        </is>
      </c>
      <c r="D96" s="124" t="inlineStr">
        <is>
          <t>M004</t>
        </is>
      </c>
      <c r="E96" s="124" t="inlineStr">
        <is>
          <t>AYDIN FATİH</t>
        </is>
      </c>
      <c r="F96" s="124" t="inlineStr">
        <is>
          <t>U036</t>
        </is>
      </c>
      <c r="G96" s="124" t="inlineStr">
        <is>
          <t>YÖNETİCİ</t>
        </is>
      </c>
      <c r="H96" s="175" t="n">
        <v>25</v>
      </c>
      <c r="I96" s="175" t="n">
        <v>1</v>
      </c>
      <c r="J96" s="124" t="inlineStr">
        <is>
          <t>Evet</t>
        </is>
      </c>
      <c r="K96" s="124" t="inlineStr">
        <is>
          <t>Aynı Bölge</t>
        </is>
      </c>
      <c r="L96" s="124" t="inlineStr">
        <is>
          <t>Belirsiz</t>
        </is>
      </c>
      <c r="M96" s="124" t="n">
        <v>0</v>
      </c>
      <c r="N96" s="124" t="n">
        <v>0</v>
      </c>
      <c r="O96" s="124" t="n">
        <v>0</v>
      </c>
      <c r="P96" s="124" t="n">
        <v>0</v>
      </c>
      <c r="Q96" s="124" t="inlineStr">
        <is>
          <t>Aynı unvan ve gerekli yetkinlik</t>
        </is>
      </c>
      <c r="R96" s="124" t="inlineStr">
        <is>
          <t>Düşük Öncelik</t>
        </is>
      </c>
      <c r="S96" s="124" t="inlineStr">
        <is>
          <t>Gerçek mesafe (Google Places) - Fazla/Açık Fact_Mevcut/Fact_Norm'dan; Vardiya/Onay Saha Etüdü Bekleniyor</t>
        </is>
      </c>
    </row>
    <row r="97" ht="15" customHeight="1" s="113">
      <c r="A97" s="124" t="inlineStr">
        <is>
          <t>T0096</t>
        </is>
      </c>
      <c r="B97" s="124" t="inlineStr">
        <is>
          <t>M005</t>
        </is>
      </c>
      <c r="C97" s="124" t="inlineStr">
        <is>
          <t>AYDIN FATİH-2</t>
        </is>
      </c>
      <c r="D97" s="124" t="inlineStr">
        <is>
          <t>M004</t>
        </is>
      </c>
      <c r="E97" s="124" t="inlineStr">
        <is>
          <t>AYDIN FATİH</t>
        </is>
      </c>
      <c r="F97" s="124" t="inlineStr">
        <is>
          <t>U038</t>
        </is>
      </c>
      <c r="G97" s="124" t="inlineStr">
        <is>
          <t>YÖNETİCİ YARDIMCISI</t>
        </is>
      </c>
      <c r="H97" s="175" t="n">
        <v>25</v>
      </c>
      <c r="I97" s="175" t="n">
        <v>1</v>
      </c>
      <c r="J97" s="124" t="inlineStr">
        <is>
          <t>Evet</t>
        </is>
      </c>
      <c r="K97" s="124" t="inlineStr">
        <is>
          <t>Aynı Bölge</t>
        </is>
      </c>
      <c r="L97" s="124" t="inlineStr">
        <is>
          <t>Belirsiz</t>
        </is>
      </c>
      <c r="M97" s="124" t="n">
        <v>0</v>
      </c>
      <c r="N97" s="124" t="n">
        <v>0</v>
      </c>
      <c r="O97" s="124" t="n">
        <v>0</v>
      </c>
      <c r="P97" s="124" t="n">
        <v>0</v>
      </c>
      <c r="Q97" s="124" t="inlineStr">
        <is>
          <t>Aynı unvan ve gerekli yetkinlik</t>
        </is>
      </c>
      <c r="R97" s="124" t="inlineStr">
        <is>
          <t>Düşük Öncelik</t>
        </is>
      </c>
      <c r="S97" s="124" t="inlineStr">
        <is>
          <t>Gerçek mesafe (Google Places) - Fazla/Açık Fact_Mevcut/Fact_Norm'dan; Vardiya/Onay Saha Etüdü Bekleniyor</t>
        </is>
      </c>
    </row>
    <row r="98" ht="15" customHeight="1" s="113">
      <c r="A98" s="124" t="inlineStr">
        <is>
          <t>T0097</t>
        </is>
      </c>
      <c r="B98" s="124" t="inlineStr">
        <is>
          <t>M005</t>
        </is>
      </c>
      <c r="C98" s="124" t="inlineStr">
        <is>
          <t>AYDIN FATİH-2</t>
        </is>
      </c>
      <c r="D98" s="124" t="inlineStr">
        <is>
          <t>M004</t>
        </is>
      </c>
      <c r="E98" s="124" t="inlineStr">
        <is>
          <t>AYDIN FATİH</t>
        </is>
      </c>
      <c r="F98" s="124" t="inlineStr">
        <is>
          <t>U042</t>
        </is>
      </c>
      <c r="G98" s="124" t="inlineStr">
        <is>
          <t>ŞARKÜTERİ</t>
        </is>
      </c>
      <c r="H98" s="175" t="n">
        <v>25</v>
      </c>
      <c r="I98" s="175" t="n">
        <v>1</v>
      </c>
      <c r="J98" s="124" t="inlineStr">
        <is>
          <t>Evet</t>
        </is>
      </c>
      <c r="K98" s="124" t="inlineStr">
        <is>
          <t>Aynı Bölge</t>
        </is>
      </c>
      <c r="L98" s="124" t="inlineStr">
        <is>
          <t>Belirsiz</t>
        </is>
      </c>
      <c r="M98" s="124" t="n">
        <v>0</v>
      </c>
      <c r="N98" s="124" t="n">
        <v>0</v>
      </c>
      <c r="O98" s="124" t="n">
        <v>0</v>
      </c>
      <c r="P98" s="124" t="n">
        <v>0</v>
      </c>
      <c r="Q98" s="124" t="inlineStr">
        <is>
          <t>Aynı unvan ve gerekli yetkinlik</t>
        </is>
      </c>
      <c r="R98" s="124" t="inlineStr">
        <is>
          <t>Düşük Öncelik</t>
        </is>
      </c>
      <c r="S98" s="124" t="inlineStr">
        <is>
          <t>Gerçek mesafe (Google Places) - Fazla/Açık Fact_Mevcut/Fact_Norm'dan; Vardiya/Onay Saha Etüdü Bekleniyor</t>
        </is>
      </c>
    </row>
    <row r="99" ht="15" customHeight="1" s="113">
      <c r="A99" s="124" t="inlineStr">
        <is>
          <t>T0098</t>
        </is>
      </c>
      <c r="B99" s="124" t="inlineStr">
        <is>
          <t>M005</t>
        </is>
      </c>
      <c r="C99" s="124" t="inlineStr">
        <is>
          <t>AYDIN FATİH-2</t>
        </is>
      </c>
      <c r="D99" s="124" t="inlineStr">
        <is>
          <t>M003</t>
        </is>
      </c>
      <c r="E99" s="124" t="inlineStr">
        <is>
          <t>AYDIN EFELER-2</t>
        </is>
      </c>
      <c r="F99" s="124" t="inlineStr">
        <is>
          <t>U013</t>
        </is>
      </c>
      <c r="G99" s="124" t="inlineStr">
        <is>
          <t>KASAP</t>
        </is>
      </c>
      <c r="H99" s="175" t="n">
        <v>25</v>
      </c>
      <c r="I99" s="175" t="n">
        <v>1.6</v>
      </c>
      <c r="J99" s="124" t="inlineStr">
        <is>
          <t>Evet</t>
        </is>
      </c>
      <c r="K99" s="124" t="inlineStr">
        <is>
          <t>Aynı Bölge</t>
        </is>
      </c>
      <c r="L99" s="124" t="inlineStr">
        <is>
          <t>Belirsiz</t>
        </is>
      </c>
      <c r="M99" s="124" t="n">
        <v>0</v>
      </c>
      <c r="N99" s="124" t="n">
        <v>1</v>
      </c>
      <c r="O99" s="124" t="n">
        <v>0</v>
      </c>
      <c r="P99" s="124" t="n">
        <v>0</v>
      </c>
      <c r="Q99" s="124" t="inlineStr">
        <is>
          <t>Aynı unvan ve gerekli yetkinlik</t>
        </is>
      </c>
      <c r="R99" s="124" t="inlineStr">
        <is>
          <t>Koşullu</t>
        </is>
      </c>
      <c r="S99" s="124" t="inlineStr">
        <is>
          <t>Gerçek mesafe (Google Places) - Fazla/Açık Fact_Mevcut/Fact_Norm'dan; Vardiya/Onay Saha Etüdü Bekleniyor</t>
        </is>
      </c>
    </row>
    <row r="100" ht="15" customHeight="1" s="113">
      <c r="A100" s="124" t="inlineStr">
        <is>
          <t>T0099</t>
        </is>
      </c>
      <c r="B100" s="124" t="inlineStr">
        <is>
          <t>M005</t>
        </is>
      </c>
      <c r="C100" s="124" t="inlineStr">
        <is>
          <t>AYDIN FATİH-2</t>
        </is>
      </c>
      <c r="D100" s="124" t="inlineStr">
        <is>
          <t>M003</t>
        </is>
      </c>
      <c r="E100" s="124" t="inlineStr">
        <is>
          <t>AYDIN EFELER-2</t>
        </is>
      </c>
      <c r="F100" s="124" t="inlineStr">
        <is>
          <t>U015</t>
        </is>
      </c>
      <c r="G100" s="124" t="inlineStr">
        <is>
          <t>KASİYER</t>
        </is>
      </c>
      <c r="H100" s="175" t="n">
        <v>25</v>
      </c>
      <c r="I100" s="175" t="n">
        <v>1.6</v>
      </c>
      <c r="J100" s="124" t="inlineStr">
        <is>
          <t>Evet</t>
        </is>
      </c>
      <c r="K100" s="124" t="inlineStr">
        <is>
          <t>Aynı Bölge</t>
        </is>
      </c>
      <c r="L100" s="124" t="inlineStr">
        <is>
          <t>Belirsiz</t>
        </is>
      </c>
      <c r="M100" s="124" t="n">
        <v>0</v>
      </c>
      <c r="N100" s="124" t="n">
        <v>3</v>
      </c>
      <c r="O100" s="124" t="n">
        <v>0</v>
      </c>
      <c r="P100" s="124" t="n">
        <v>2</v>
      </c>
      <c r="Q100" s="124" t="inlineStr">
        <is>
          <t>Aynı unvan ve gerekli yetkinlik</t>
        </is>
      </c>
      <c r="R100" s="124" t="inlineStr">
        <is>
          <t>Koşullu</t>
        </is>
      </c>
      <c r="S100" s="124" t="inlineStr">
        <is>
          <t>Gerçek mesafe (Google Places) - Fazla/Açık Fact_Mevcut/Fact_Norm'dan; Vardiya/Onay Saha Etüdü Bekleniyor</t>
        </is>
      </c>
    </row>
    <row r="101" ht="15" customHeight="1" s="113">
      <c r="A101" s="124" t="inlineStr">
        <is>
          <t>T0100</t>
        </is>
      </c>
      <c r="B101" s="124" t="inlineStr">
        <is>
          <t>M005</t>
        </is>
      </c>
      <c r="C101" s="124" t="inlineStr">
        <is>
          <t>AYDIN FATİH-2</t>
        </is>
      </c>
      <c r="D101" s="124" t="inlineStr">
        <is>
          <t>M003</t>
        </is>
      </c>
      <c r="E101" s="124" t="inlineStr">
        <is>
          <t>AYDIN EFELER-2</t>
        </is>
      </c>
      <c r="F101" s="124" t="inlineStr">
        <is>
          <t>U017</t>
        </is>
      </c>
      <c r="G101" s="124" t="inlineStr">
        <is>
          <t>MANAV</t>
        </is>
      </c>
      <c r="H101" s="175" t="n">
        <v>25</v>
      </c>
      <c r="I101" s="175" t="n">
        <v>1.6</v>
      </c>
      <c r="J101" s="124" t="inlineStr">
        <is>
          <t>Evet</t>
        </is>
      </c>
      <c r="K101" s="124" t="inlineStr">
        <is>
          <t>Aynı Bölge</t>
        </is>
      </c>
      <c r="L101" s="124" t="inlineStr">
        <is>
          <t>Belirsiz</t>
        </is>
      </c>
      <c r="M101" s="124" t="n">
        <v>0</v>
      </c>
      <c r="N101" s="124" t="n">
        <v>2</v>
      </c>
      <c r="O101" s="124" t="n">
        <v>0</v>
      </c>
      <c r="P101" s="124" t="n">
        <v>1</v>
      </c>
      <c r="Q101" s="124" t="inlineStr">
        <is>
          <t>Aynı unvan ve gerekli yetkinlik</t>
        </is>
      </c>
      <c r="R101" s="124" t="inlineStr">
        <is>
          <t>Koşullu</t>
        </is>
      </c>
      <c r="S101" s="124" t="inlineStr">
        <is>
          <t>Gerçek mesafe (Google Places) - Fazla/Açık Fact_Mevcut/Fact_Norm'dan; Vardiya/Onay Saha Etüdü Bekleniyor</t>
        </is>
      </c>
    </row>
    <row r="102" ht="15" customHeight="1" s="113">
      <c r="A102" s="124" t="inlineStr">
        <is>
          <t>T0101</t>
        </is>
      </c>
      <c r="B102" s="124" t="inlineStr">
        <is>
          <t>M005</t>
        </is>
      </c>
      <c r="C102" s="124" t="inlineStr">
        <is>
          <t>AYDIN FATİH-2</t>
        </is>
      </c>
      <c r="D102" s="124" t="inlineStr">
        <is>
          <t>M003</t>
        </is>
      </c>
      <c r="E102" s="124" t="inlineStr">
        <is>
          <t>AYDIN EFELER-2</t>
        </is>
      </c>
      <c r="F102" s="124" t="inlineStr">
        <is>
          <t>U019</t>
        </is>
      </c>
      <c r="G102" s="124" t="inlineStr">
        <is>
          <t>MANAV YARDIMCISI</t>
        </is>
      </c>
      <c r="H102" s="175" t="n">
        <v>25</v>
      </c>
      <c r="I102" s="175" t="n">
        <v>1.6</v>
      </c>
      <c r="J102" s="124" t="inlineStr">
        <is>
          <t>Evet</t>
        </is>
      </c>
      <c r="K102" s="124" t="inlineStr">
        <is>
          <t>Aynı Bölge</t>
        </is>
      </c>
      <c r="L102" s="124" t="inlineStr">
        <is>
          <t>Belirsiz</t>
        </is>
      </c>
      <c r="M102" s="124" t="n">
        <v>0</v>
      </c>
      <c r="N102" s="124" t="n">
        <v>1</v>
      </c>
      <c r="O102" s="124" t="n">
        <v>0</v>
      </c>
      <c r="P102" s="124" t="n">
        <v>0</v>
      </c>
      <c r="Q102" s="124" t="inlineStr">
        <is>
          <t>Aynı unvan ve gerekli yetkinlik</t>
        </is>
      </c>
      <c r="R102" s="124" t="inlineStr">
        <is>
          <t>Koşullu</t>
        </is>
      </c>
      <c r="S102" s="124" t="inlineStr">
        <is>
          <t>Gerçek mesafe (Google Places) - Fazla/Açık Fact_Mevcut/Fact_Norm'dan; Vardiya/Onay Saha Etüdü Bekleniyor</t>
        </is>
      </c>
    </row>
    <row r="103" ht="15" customHeight="1" s="113">
      <c r="A103" s="124" t="inlineStr">
        <is>
          <t>T0102</t>
        </is>
      </c>
      <c r="B103" s="124" t="inlineStr">
        <is>
          <t>M005</t>
        </is>
      </c>
      <c r="C103" s="124" t="inlineStr">
        <is>
          <t>AYDIN FATİH-2</t>
        </is>
      </c>
      <c r="D103" s="124" t="inlineStr">
        <is>
          <t>M003</t>
        </is>
      </c>
      <c r="E103" s="124" t="inlineStr">
        <is>
          <t>AYDIN EFELER-2</t>
        </is>
      </c>
      <c r="F103" s="124" t="inlineStr">
        <is>
          <t>U026</t>
        </is>
      </c>
      <c r="G103" s="124" t="inlineStr">
        <is>
          <t>REYON GÖREVLİSİ</t>
        </is>
      </c>
      <c r="H103" s="175" t="n">
        <v>25</v>
      </c>
      <c r="I103" s="175" t="n">
        <v>1.6</v>
      </c>
      <c r="J103" s="124" t="inlineStr">
        <is>
          <t>Evet</t>
        </is>
      </c>
      <c r="K103" s="124" t="inlineStr">
        <is>
          <t>Aynı Bölge</t>
        </is>
      </c>
      <c r="L103" s="124" t="inlineStr">
        <is>
          <t>Belirsiz</t>
        </is>
      </c>
      <c r="M103" s="124" t="n">
        <v>0</v>
      </c>
      <c r="N103" s="124" t="n">
        <v>3</v>
      </c>
      <c r="O103" s="124" t="n">
        <v>0</v>
      </c>
      <c r="P103" s="124" t="n">
        <v>2</v>
      </c>
      <c r="Q103" s="124" t="inlineStr">
        <is>
          <t>Aynı unvan ve gerekli yetkinlik</t>
        </is>
      </c>
      <c r="R103" s="124" t="inlineStr">
        <is>
          <t>Koşullu</t>
        </is>
      </c>
      <c r="S103" s="124" t="inlineStr">
        <is>
          <t>Gerçek mesafe (Google Places) - Fazla/Açık Fact_Mevcut/Fact_Norm'dan; Vardiya/Onay Saha Etüdü Bekleniyor</t>
        </is>
      </c>
    </row>
    <row r="104" ht="15" customHeight="1" s="113">
      <c r="A104" s="124" t="inlineStr">
        <is>
          <t>T0103</t>
        </is>
      </c>
      <c r="B104" s="124" t="inlineStr">
        <is>
          <t>M005</t>
        </is>
      </c>
      <c r="C104" s="124" t="inlineStr">
        <is>
          <t>AYDIN FATİH-2</t>
        </is>
      </c>
      <c r="D104" s="124" t="inlineStr">
        <is>
          <t>M003</t>
        </is>
      </c>
      <c r="E104" s="124" t="inlineStr">
        <is>
          <t>AYDIN EFELER-2</t>
        </is>
      </c>
      <c r="F104" s="124" t="inlineStr">
        <is>
          <t>U036</t>
        </is>
      </c>
      <c r="G104" s="124" t="inlineStr">
        <is>
          <t>YÖNETİCİ</t>
        </is>
      </c>
      <c r="H104" s="175" t="n">
        <v>25</v>
      </c>
      <c r="I104" s="175" t="n">
        <v>1.6</v>
      </c>
      <c r="J104" s="124" t="inlineStr">
        <is>
          <t>Evet</t>
        </is>
      </c>
      <c r="K104" s="124" t="inlineStr">
        <is>
          <t>Aynı Bölge</t>
        </is>
      </c>
      <c r="L104" s="124" t="inlineStr">
        <is>
          <t>Belirsiz</t>
        </is>
      </c>
      <c r="M104" s="124" t="n">
        <v>0</v>
      </c>
      <c r="N104" s="124" t="n">
        <v>1</v>
      </c>
      <c r="O104" s="124" t="n">
        <v>0</v>
      </c>
      <c r="P104" s="124" t="n">
        <v>0</v>
      </c>
      <c r="Q104" s="124" t="inlineStr">
        <is>
          <t>Aynı unvan ve gerekli yetkinlik</t>
        </is>
      </c>
      <c r="R104" s="124" t="inlineStr">
        <is>
          <t>Koşullu</t>
        </is>
      </c>
      <c r="S104" s="124" t="inlineStr">
        <is>
          <t>Gerçek mesafe (Google Places) - Fazla/Açık Fact_Mevcut/Fact_Norm'dan; Vardiya/Onay Saha Etüdü Bekleniyor</t>
        </is>
      </c>
    </row>
    <row r="105" ht="15" customHeight="1" s="113">
      <c r="A105" s="124" t="inlineStr">
        <is>
          <t>T0104</t>
        </is>
      </c>
      <c r="B105" s="124" t="inlineStr">
        <is>
          <t>M005</t>
        </is>
      </c>
      <c r="C105" s="124" t="inlineStr">
        <is>
          <t>AYDIN FATİH-2</t>
        </is>
      </c>
      <c r="D105" s="124" t="inlineStr">
        <is>
          <t>M003</t>
        </is>
      </c>
      <c r="E105" s="124" t="inlineStr">
        <is>
          <t>AYDIN EFELER-2</t>
        </is>
      </c>
      <c r="F105" s="124" t="inlineStr">
        <is>
          <t>U038</t>
        </is>
      </c>
      <c r="G105" s="124" t="inlineStr">
        <is>
          <t>YÖNETİCİ YARDIMCISI</t>
        </is>
      </c>
      <c r="H105" s="175" t="n">
        <v>25</v>
      </c>
      <c r="I105" s="175" t="n">
        <v>1.6</v>
      </c>
      <c r="J105" s="124" t="inlineStr">
        <is>
          <t>Evet</t>
        </is>
      </c>
      <c r="K105" s="124" t="inlineStr">
        <is>
          <t>Aynı Bölge</t>
        </is>
      </c>
      <c r="L105" s="124" t="inlineStr">
        <is>
          <t>Belirsiz</t>
        </is>
      </c>
      <c r="M105" s="124" t="n">
        <v>0</v>
      </c>
      <c r="N105" s="124" t="n">
        <v>1</v>
      </c>
      <c r="O105" s="124" t="n">
        <v>0</v>
      </c>
      <c r="P105" s="124" t="n">
        <v>0</v>
      </c>
      <c r="Q105" s="124" t="inlineStr">
        <is>
          <t>Aynı unvan ve gerekli yetkinlik</t>
        </is>
      </c>
      <c r="R105" s="124" t="inlineStr">
        <is>
          <t>Koşullu</t>
        </is>
      </c>
      <c r="S105" s="124" t="inlineStr">
        <is>
          <t>Gerçek mesafe (Google Places) - Fazla/Açık Fact_Mevcut/Fact_Norm'dan; Vardiya/Onay Saha Etüdü Bekleniyor</t>
        </is>
      </c>
    </row>
    <row r="106" ht="15" customHeight="1" s="113">
      <c r="A106" s="124" t="inlineStr">
        <is>
          <t>T0105</t>
        </is>
      </c>
      <c r="B106" s="124" t="inlineStr">
        <is>
          <t>M005</t>
        </is>
      </c>
      <c r="C106" s="124" t="inlineStr">
        <is>
          <t>AYDIN FATİH-2</t>
        </is>
      </c>
      <c r="D106" s="124" t="inlineStr">
        <is>
          <t>M003</t>
        </is>
      </c>
      <c r="E106" s="124" t="inlineStr">
        <is>
          <t>AYDIN EFELER-2</t>
        </is>
      </c>
      <c r="F106" s="124" t="inlineStr">
        <is>
          <t>U042</t>
        </is>
      </c>
      <c r="G106" s="124" t="inlineStr">
        <is>
          <t>ŞARKÜTERİ</t>
        </is>
      </c>
      <c r="H106" s="175" t="n">
        <v>25</v>
      </c>
      <c r="I106" s="175" t="n">
        <v>1.6</v>
      </c>
      <c r="J106" s="124" t="inlineStr">
        <is>
          <t>Evet</t>
        </is>
      </c>
      <c r="K106" s="124" t="inlineStr">
        <is>
          <t>Aynı Bölge</t>
        </is>
      </c>
      <c r="L106" s="124" t="inlineStr">
        <is>
          <t>Belirsiz</t>
        </is>
      </c>
      <c r="M106" s="124" t="n">
        <v>0</v>
      </c>
      <c r="N106" s="124" t="n">
        <v>1</v>
      </c>
      <c r="O106" s="124" t="n">
        <v>0</v>
      </c>
      <c r="P106" s="124" t="n">
        <v>0</v>
      </c>
      <c r="Q106" s="124" t="inlineStr">
        <is>
          <t>Aynı unvan ve gerekli yetkinlik</t>
        </is>
      </c>
      <c r="R106" s="124" t="inlineStr">
        <is>
          <t>Koşullu</t>
        </is>
      </c>
      <c r="S106" s="124" t="inlineStr">
        <is>
          <t>Gerçek mesafe (Google Places) - Fazla/Açık Fact_Mevcut/Fact_Norm'dan; Vardiya/Onay Saha Etüdü Bekleniyor</t>
        </is>
      </c>
    </row>
    <row r="107" ht="15" customHeight="1" s="113">
      <c r="A107" s="124" t="inlineStr">
        <is>
          <t>T0106</t>
        </is>
      </c>
      <c r="B107" s="124" t="inlineStr">
        <is>
          <t>M005</t>
        </is>
      </c>
      <c r="C107" s="124" t="inlineStr">
        <is>
          <t>AYDIN FATİH-2</t>
        </is>
      </c>
      <c r="D107" s="124" t="inlineStr">
        <is>
          <t>M002</t>
        </is>
      </c>
      <c r="E107" s="124" t="inlineStr">
        <is>
          <t>AYDIN EFELER</t>
        </is>
      </c>
      <c r="F107" s="124" t="inlineStr">
        <is>
          <t>U002</t>
        </is>
      </c>
      <c r="G107" s="124" t="inlineStr">
        <is>
          <t>BAKLİYAT</t>
        </is>
      </c>
      <c r="H107" s="175" t="n">
        <v>25</v>
      </c>
      <c r="I107" s="175" t="n">
        <v>1.9</v>
      </c>
      <c r="J107" s="124" t="inlineStr">
        <is>
          <t>Evet</t>
        </is>
      </c>
      <c r="K107" s="124" t="inlineStr">
        <is>
          <t>Aynı Bölge</t>
        </is>
      </c>
      <c r="L107" s="124" t="inlineStr">
        <is>
          <t>Belirsiz</t>
        </is>
      </c>
      <c r="M107" s="124" t="n">
        <v>0</v>
      </c>
      <c r="N107" s="124" t="n">
        <v>0</v>
      </c>
      <c r="O107" s="124" t="n">
        <v>0</v>
      </c>
      <c r="P107" s="124" t="n">
        <v>0</v>
      </c>
      <c r="Q107" s="124" t="inlineStr">
        <is>
          <t>Aynı unvan ve gerekli yetkinlik</t>
        </is>
      </c>
      <c r="R107" s="124" t="inlineStr">
        <is>
          <t>Düşük Öncelik</t>
        </is>
      </c>
      <c r="S107" s="124" t="inlineStr">
        <is>
          <t>Gerçek mesafe (Google Places) - Fazla/Açık Fact_Mevcut/Fact_Norm'dan; Vardiya/Onay Saha Etüdü Bekleniyor</t>
        </is>
      </c>
    </row>
    <row r="108" ht="15" customHeight="1" s="113">
      <c r="A108" s="124" t="inlineStr">
        <is>
          <t>T0107</t>
        </is>
      </c>
      <c r="B108" s="124" t="inlineStr">
        <is>
          <t>M005</t>
        </is>
      </c>
      <c r="C108" s="124" t="inlineStr">
        <is>
          <t>AYDIN FATİH-2</t>
        </is>
      </c>
      <c r="D108" s="124" t="inlineStr">
        <is>
          <t>M002</t>
        </is>
      </c>
      <c r="E108" s="124" t="inlineStr">
        <is>
          <t>AYDIN EFELER</t>
        </is>
      </c>
      <c r="F108" s="124" t="inlineStr">
        <is>
          <t>U013</t>
        </is>
      </c>
      <c r="G108" s="124" t="inlineStr">
        <is>
          <t>KASAP</t>
        </is>
      </c>
      <c r="H108" s="175" t="n">
        <v>25</v>
      </c>
      <c r="I108" s="175" t="n">
        <v>1.9</v>
      </c>
      <c r="J108" s="124" t="inlineStr">
        <is>
          <t>Evet</t>
        </is>
      </c>
      <c r="K108" s="124" t="inlineStr">
        <is>
          <t>Aynı Bölge</t>
        </is>
      </c>
      <c r="L108" s="124" t="inlineStr">
        <is>
          <t>Belirsiz</t>
        </is>
      </c>
      <c r="M108" s="124" t="n">
        <v>0</v>
      </c>
      <c r="N108" s="124" t="n">
        <v>1</v>
      </c>
      <c r="O108" s="124" t="n">
        <v>0</v>
      </c>
      <c r="P108" s="124" t="n">
        <v>0</v>
      </c>
      <c r="Q108" s="124" t="inlineStr">
        <is>
          <t>Aynı unvan ve gerekli yetkinlik</t>
        </is>
      </c>
      <c r="R108" s="124" t="inlineStr">
        <is>
          <t>Koşullu</t>
        </is>
      </c>
      <c r="S108" s="124" t="inlineStr">
        <is>
          <t>Gerçek mesafe (Google Places) - Fazla/Açık Fact_Mevcut/Fact_Norm'dan; Vardiya/Onay Saha Etüdü Bekleniyor</t>
        </is>
      </c>
    </row>
    <row r="109" ht="15" customHeight="1" s="113">
      <c r="A109" s="124" t="inlineStr">
        <is>
          <t>T0108</t>
        </is>
      </c>
      <c r="B109" s="124" t="inlineStr">
        <is>
          <t>M005</t>
        </is>
      </c>
      <c r="C109" s="124" t="inlineStr">
        <is>
          <t>AYDIN FATİH-2</t>
        </is>
      </c>
      <c r="D109" s="124" t="inlineStr">
        <is>
          <t>M002</t>
        </is>
      </c>
      <c r="E109" s="124" t="inlineStr">
        <is>
          <t>AYDIN EFELER</t>
        </is>
      </c>
      <c r="F109" s="124" t="inlineStr">
        <is>
          <t>U015</t>
        </is>
      </c>
      <c r="G109" s="124" t="inlineStr">
        <is>
          <t>KASİYER</t>
        </is>
      </c>
      <c r="H109" s="175" t="n">
        <v>25</v>
      </c>
      <c r="I109" s="175" t="n">
        <v>1.9</v>
      </c>
      <c r="J109" s="124" t="inlineStr">
        <is>
          <t>Evet</t>
        </is>
      </c>
      <c r="K109" s="124" t="inlineStr">
        <is>
          <t>Aynı Bölge</t>
        </is>
      </c>
      <c r="L109" s="124" t="inlineStr">
        <is>
          <t>Belirsiz</t>
        </is>
      </c>
      <c r="M109" s="124" t="n">
        <v>0</v>
      </c>
      <c r="N109" s="124" t="n">
        <v>0</v>
      </c>
      <c r="O109" s="124" t="n">
        <v>0</v>
      </c>
      <c r="P109" s="124" t="n">
        <v>0</v>
      </c>
      <c r="Q109" s="124" t="inlineStr">
        <is>
          <t>Aynı unvan ve gerekli yetkinlik</t>
        </is>
      </c>
      <c r="R109" s="124" t="inlineStr">
        <is>
          <t>Düşük Öncelik</t>
        </is>
      </c>
      <c r="S109" s="124" t="inlineStr">
        <is>
          <t>Gerçek mesafe (Google Places) - Fazla/Açık Fact_Mevcut/Fact_Norm'dan; Vardiya/Onay Saha Etüdü Bekleniyor</t>
        </is>
      </c>
    </row>
    <row r="110" ht="15" customHeight="1" s="113">
      <c r="A110" s="124" t="inlineStr">
        <is>
          <t>T0109</t>
        </is>
      </c>
      <c r="B110" s="124" t="inlineStr">
        <is>
          <t>M005</t>
        </is>
      </c>
      <c r="C110" s="124" t="inlineStr">
        <is>
          <t>AYDIN FATİH-2</t>
        </is>
      </c>
      <c r="D110" s="124" t="inlineStr">
        <is>
          <t>M002</t>
        </is>
      </c>
      <c r="E110" s="124" t="inlineStr">
        <is>
          <t>AYDIN EFELER</t>
        </is>
      </c>
      <c r="F110" s="124" t="inlineStr">
        <is>
          <t>U017</t>
        </is>
      </c>
      <c r="G110" s="124" t="inlineStr">
        <is>
          <t>MANAV</t>
        </is>
      </c>
      <c r="H110" s="175" t="n">
        <v>25</v>
      </c>
      <c r="I110" s="175" t="n">
        <v>1.9</v>
      </c>
      <c r="J110" s="124" t="inlineStr">
        <is>
          <t>Evet</t>
        </is>
      </c>
      <c r="K110" s="124" t="inlineStr">
        <is>
          <t>Aynı Bölge</t>
        </is>
      </c>
      <c r="L110" s="124" t="inlineStr">
        <is>
          <t>Belirsiz</t>
        </is>
      </c>
      <c r="M110" s="124" t="n">
        <v>0</v>
      </c>
      <c r="N110" s="124" t="n">
        <v>1</v>
      </c>
      <c r="O110" s="124" t="n">
        <v>0</v>
      </c>
      <c r="P110" s="124" t="n">
        <v>0</v>
      </c>
      <c r="Q110" s="124" t="inlineStr">
        <is>
          <t>Aynı unvan ve gerekli yetkinlik</t>
        </is>
      </c>
      <c r="R110" s="124" t="inlineStr">
        <is>
          <t>Koşullu</t>
        </is>
      </c>
      <c r="S110" s="124" t="inlineStr">
        <is>
          <t>Gerçek mesafe (Google Places) - Fazla/Açık Fact_Mevcut/Fact_Norm'dan; Vardiya/Onay Saha Etüdü Bekleniyor</t>
        </is>
      </c>
    </row>
    <row r="111" ht="15" customHeight="1" s="113">
      <c r="A111" s="124" t="inlineStr">
        <is>
          <t>T0110</t>
        </is>
      </c>
      <c r="B111" s="124" t="inlineStr">
        <is>
          <t>M005</t>
        </is>
      </c>
      <c r="C111" s="124" t="inlineStr">
        <is>
          <t>AYDIN FATİH-2</t>
        </is>
      </c>
      <c r="D111" s="124" t="inlineStr">
        <is>
          <t>M002</t>
        </is>
      </c>
      <c r="E111" s="124" t="inlineStr">
        <is>
          <t>AYDIN EFELER</t>
        </is>
      </c>
      <c r="F111" s="124" t="inlineStr">
        <is>
          <t>U026</t>
        </is>
      </c>
      <c r="G111" s="124" t="inlineStr">
        <is>
          <t>REYON GÖREVLİSİ</t>
        </is>
      </c>
      <c r="H111" s="175" t="n">
        <v>25</v>
      </c>
      <c r="I111" s="175" t="n">
        <v>1.9</v>
      </c>
      <c r="J111" s="124" t="inlineStr">
        <is>
          <t>Evet</t>
        </is>
      </c>
      <c r="K111" s="124" t="inlineStr">
        <is>
          <t>Aynı Bölge</t>
        </is>
      </c>
      <c r="L111" s="124" t="inlineStr">
        <is>
          <t>Belirsiz</t>
        </is>
      </c>
      <c r="M111" s="124" t="n">
        <v>0</v>
      </c>
      <c r="N111" s="124" t="n">
        <v>0</v>
      </c>
      <c r="O111" s="124" t="n">
        <v>0</v>
      </c>
      <c r="P111" s="124" t="n">
        <v>0</v>
      </c>
      <c r="Q111" s="124" t="inlineStr">
        <is>
          <t>Aynı unvan ve gerekli yetkinlik</t>
        </is>
      </c>
      <c r="R111" s="124" t="inlineStr">
        <is>
          <t>Düşük Öncelik</t>
        </is>
      </c>
      <c r="S111" s="124" t="inlineStr">
        <is>
          <t>Gerçek mesafe (Google Places) - Fazla/Açık Fact_Mevcut/Fact_Norm'dan; Vardiya/Onay Saha Etüdü Bekleniyor</t>
        </is>
      </c>
    </row>
    <row r="112" ht="15" customHeight="1" s="113">
      <c r="A112" s="124" t="inlineStr">
        <is>
          <t>T0111</t>
        </is>
      </c>
      <c r="B112" s="124" t="inlineStr">
        <is>
          <t>M005</t>
        </is>
      </c>
      <c r="C112" s="124" t="inlineStr">
        <is>
          <t>AYDIN FATİH-2</t>
        </is>
      </c>
      <c r="D112" s="124" t="inlineStr">
        <is>
          <t>M002</t>
        </is>
      </c>
      <c r="E112" s="124" t="inlineStr">
        <is>
          <t>AYDIN EFELER</t>
        </is>
      </c>
      <c r="F112" s="124" t="inlineStr">
        <is>
          <t>U036</t>
        </is>
      </c>
      <c r="G112" s="124" t="inlineStr">
        <is>
          <t>YÖNETİCİ</t>
        </is>
      </c>
      <c r="H112" s="175" t="n">
        <v>25</v>
      </c>
      <c r="I112" s="175" t="n">
        <v>1.9</v>
      </c>
      <c r="J112" s="124" t="inlineStr">
        <is>
          <t>Evet</t>
        </is>
      </c>
      <c r="K112" s="124" t="inlineStr">
        <is>
          <t>Aynı Bölge</t>
        </is>
      </c>
      <c r="L112" s="124" t="inlineStr">
        <is>
          <t>Belirsiz</t>
        </is>
      </c>
      <c r="M112" s="124" t="n">
        <v>0</v>
      </c>
      <c r="N112" s="124" t="n">
        <v>0</v>
      </c>
      <c r="O112" s="124" t="n">
        <v>0</v>
      </c>
      <c r="P112" s="124" t="n">
        <v>0</v>
      </c>
      <c r="Q112" s="124" t="inlineStr">
        <is>
          <t>Aynı unvan ve gerekli yetkinlik</t>
        </is>
      </c>
      <c r="R112" s="124" t="inlineStr">
        <is>
          <t>Düşük Öncelik</t>
        </is>
      </c>
      <c r="S112" s="124" t="inlineStr">
        <is>
          <t>Gerçek mesafe (Google Places) - Fazla/Açık Fact_Mevcut/Fact_Norm'dan; Vardiya/Onay Saha Etüdü Bekleniyor</t>
        </is>
      </c>
    </row>
    <row r="113" ht="15" customHeight="1" s="113">
      <c r="A113" s="124" t="inlineStr">
        <is>
          <t>T0112</t>
        </is>
      </c>
      <c r="B113" s="124" t="inlineStr">
        <is>
          <t>M005</t>
        </is>
      </c>
      <c r="C113" s="124" t="inlineStr">
        <is>
          <t>AYDIN FATİH-2</t>
        </is>
      </c>
      <c r="D113" s="124" t="inlineStr">
        <is>
          <t>M002</t>
        </is>
      </c>
      <c r="E113" s="124" t="inlineStr">
        <is>
          <t>AYDIN EFELER</t>
        </is>
      </c>
      <c r="F113" s="124" t="inlineStr">
        <is>
          <t>U038</t>
        </is>
      </c>
      <c r="G113" s="124" t="inlineStr">
        <is>
          <t>YÖNETİCİ YARDIMCISI</t>
        </is>
      </c>
      <c r="H113" s="175" t="n">
        <v>25</v>
      </c>
      <c r="I113" s="175" t="n">
        <v>1.9</v>
      </c>
      <c r="J113" s="124" t="inlineStr">
        <is>
          <t>Evet</t>
        </is>
      </c>
      <c r="K113" s="124" t="inlineStr">
        <is>
          <t>Aynı Bölge</t>
        </is>
      </c>
      <c r="L113" s="124" t="inlineStr">
        <is>
          <t>Belirsiz</t>
        </is>
      </c>
      <c r="M113" s="124" t="n">
        <v>0</v>
      </c>
      <c r="N113" s="124" t="n">
        <v>0</v>
      </c>
      <c r="O113" s="124" t="n">
        <v>0</v>
      </c>
      <c r="P113" s="124" t="n">
        <v>0</v>
      </c>
      <c r="Q113" s="124" t="inlineStr">
        <is>
          <t>Aynı unvan ve gerekli yetkinlik</t>
        </is>
      </c>
      <c r="R113" s="124" t="inlineStr">
        <is>
          <t>Düşük Öncelik</t>
        </is>
      </c>
      <c r="S113" s="124" t="inlineStr">
        <is>
          <t>Gerçek mesafe (Google Places) - Fazla/Açık Fact_Mevcut/Fact_Norm'dan; Vardiya/Onay Saha Etüdü Bekleniyor</t>
        </is>
      </c>
    </row>
    <row r="114" ht="15" customHeight="1" s="113">
      <c r="A114" s="124" t="inlineStr">
        <is>
          <t>T0113</t>
        </is>
      </c>
      <c r="B114" s="124" t="inlineStr">
        <is>
          <t>M005</t>
        </is>
      </c>
      <c r="C114" s="124" t="inlineStr">
        <is>
          <t>AYDIN FATİH-2</t>
        </is>
      </c>
      <c r="D114" s="124" t="inlineStr">
        <is>
          <t>M002</t>
        </is>
      </c>
      <c r="E114" s="124" t="inlineStr">
        <is>
          <t>AYDIN EFELER</t>
        </is>
      </c>
      <c r="F114" s="124" t="inlineStr">
        <is>
          <t>U042</t>
        </is>
      </c>
      <c r="G114" s="124" t="inlineStr">
        <is>
          <t>ŞARKÜTERİ</t>
        </is>
      </c>
      <c r="H114" s="175" t="n">
        <v>25</v>
      </c>
      <c r="I114" s="175" t="n">
        <v>1.9</v>
      </c>
      <c r="J114" s="124" t="inlineStr">
        <is>
          <t>Evet</t>
        </is>
      </c>
      <c r="K114" s="124" t="inlineStr">
        <is>
          <t>Aynı Bölge</t>
        </is>
      </c>
      <c r="L114" s="124" t="inlineStr">
        <is>
          <t>Belirsiz</t>
        </is>
      </c>
      <c r="M114" s="124" t="n">
        <v>0</v>
      </c>
      <c r="N114" s="124" t="n">
        <v>1</v>
      </c>
      <c r="O114" s="124" t="n">
        <v>0</v>
      </c>
      <c r="P114" s="124" t="n">
        <v>0</v>
      </c>
      <c r="Q114" s="124" t="inlineStr">
        <is>
          <t>Aynı unvan ve gerekli yetkinlik</t>
        </is>
      </c>
      <c r="R114" s="124" t="inlineStr">
        <is>
          <t>Koşullu</t>
        </is>
      </c>
      <c r="S114" s="124" t="inlineStr">
        <is>
          <t>Gerçek mesafe (Google Places) - Fazla/Açık Fact_Mevcut/Fact_Norm'dan; Vardiya/Onay Saha Etüdü Bekleniyor</t>
        </is>
      </c>
    </row>
    <row r="115" ht="15" customHeight="1" s="113">
      <c r="A115" s="124" t="inlineStr">
        <is>
          <t>T0114</t>
        </is>
      </c>
      <c r="B115" s="124" t="inlineStr">
        <is>
          <t>M006</t>
        </is>
      </c>
      <c r="C115" s="124" t="inlineStr">
        <is>
          <t>AYDIN GİRNE</t>
        </is>
      </c>
      <c r="D115" s="124" t="inlineStr">
        <is>
          <t>M007</t>
        </is>
      </c>
      <c r="E115" s="124" t="inlineStr">
        <is>
          <t>AYDIN MİMARSİNAN</t>
        </is>
      </c>
      <c r="F115" s="124" t="inlineStr">
        <is>
          <t>U002</t>
        </is>
      </c>
      <c r="G115" s="124" t="inlineStr">
        <is>
          <t>BAKLİYAT</t>
        </is>
      </c>
      <c r="H115" s="175" t="n">
        <v>25</v>
      </c>
      <c r="I115" s="175" t="n">
        <v>0.9</v>
      </c>
      <c r="J115" s="124" t="inlineStr">
        <is>
          <t>Evet</t>
        </is>
      </c>
      <c r="K115" s="124" t="inlineStr">
        <is>
          <t>Aynı Bölge</t>
        </is>
      </c>
      <c r="L115" s="124" t="inlineStr">
        <is>
          <t>Belirsiz</t>
        </is>
      </c>
      <c r="M115" s="124" t="n">
        <v>0</v>
      </c>
      <c r="N115" s="124" t="n">
        <v>1</v>
      </c>
      <c r="O115" s="124" t="n">
        <v>0</v>
      </c>
      <c r="P115" s="124" t="n">
        <v>0</v>
      </c>
      <c r="Q115" s="124" t="inlineStr">
        <is>
          <t>Aynı unvan ve gerekli yetkinlik</t>
        </is>
      </c>
      <c r="R115" s="124" t="inlineStr">
        <is>
          <t>Koşullu</t>
        </is>
      </c>
      <c r="S115" s="124" t="inlineStr">
        <is>
          <t>Gerçek mesafe (Google Places) - Fazla/Açık Fact_Mevcut/Fact_Norm'dan; Vardiya/Onay Saha Etüdü Bekleniyor</t>
        </is>
      </c>
    </row>
    <row r="116" ht="15" customHeight="1" s="113">
      <c r="A116" s="124" t="inlineStr">
        <is>
          <t>T0115</t>
        </is>
      </c>
      <c r="B116" s="124" t="inlineStr">
        <is>
          <t>M006</t>
        </is>
      </c>
      <c r="C116" s="124" t="inlineStr">
        <is>
          <t>AYDIN GİRNE</t>
        </is>
      </c>
      <c r="D116" s="124" t="inlineStr">
        <is>
          <t>M007</t>
        </is>
      </c>
      <c r="E116" s="124" t="inlineStr">
        <is>
          <t>AYDIN MİMARSİNAN</t>
        </is>
      </c>
      <c r="F116" s="124" t="inlineStr">
        <is>
          <t>U013</t>
        </is>
      </c>
      <c r="G116" s="124" t="inlineStr">
        <is>
          <t>KASAP</t>
        </is>
      </c>
      <c r="H116" s="175" t="n">
        <v>25</v>
      </c>
      <c r="I116" s="175" t="n">
        <v>0.9</v>
      </c>
      <c r="J116" s="124" t="inlineStr">
        <is>
          <t>Evet</t>
        </is>
      </c>
      <c r="K116" s="124" t="inlineStr">
        <is>
          <t>Aynı Bölge</t>
        </is>
      </c>
      <c r="L116" s="124" t="inlineStr">
        <is>
          <t>Belirsiz</t>
        </is>
      </c>
      <c r="M116" s="124" t="n">
        <v>0</v>
      </c>
      <c r="N116" s="124" t="n">
        <v>1</v>
      </c>
      <c r="O116" s="124" t="n">
        <v>0</v>
      </c>
      <c r="P116" s="124" t="n">
        <v>0</v>
      </c>
      <c r="Q116" s="124" t="inlineStr">
        <is>
          <t>Aynı unvan ve gerekli yetkinlik</t>
        </is>
      </c>
      <c r="R116" s="124" t="inlineStr">
        <is>
          <t>Koşullu</t>
        </is>
      </c>
      <c r="S116" s="124" t="inlineStr">
        <is>
          <t>Gerçek mesafe (Google Places) - Fazla/Açık Fact_Mevcut/Fact_Norm'dan; Vardiya/Onay Saha Etüdü Bekleniyor</t>
        </is>
      </c>
    </row>
    <row r="117" ht="15" customHeight="1" s="113">
      <c r="A117" s="124" t="inlineStr">
        <is>
          <t>T0116</t>
        </is>
      </c>
      <c r="B117" s="124" t="inlineStr">
        <is>
          <t>M006</t>
        </is>
      </c>
      <c r="C117" s="124" t="inlineStr">
        <is>
          <t>AYDIN GİRNE</t>
        </is>
      </c>
      <c r="D117" s="124" t="inlineStr">
        <is>
          <t>M007</t>
        </is>
      </c>
      <c r="E117" s="124" t="inlineStr">
        <is>
          <t>AYDIN MİMARSİNAN</t>
        </is>
      </c>
      <c r="F117" s="124" t="inlineStr">
        <is>
          <t>U015</t>
        </is>
      </c>
      <c r="G117" s="124" t="inlineStr">
        <is>
          <t>KASİYER</t>
        </is>
      </c>
      <c r="H117" s="175" t="n">
        <v>25</v>
      </c>
      <c r="I117" s="175" t="n">
        <v>0.9</v>
      </c>
      <c r="J117" s="124" t="inlineStr">
        <is>
          <t>Evet</t>
        </is>
      </c>
      <c r="K117" s="124" t="inlineStr">
        <is>
          <t>Aynı Bölge</t>
        </is>
      </c>
      <c r="L117" s="124" t="inlineStr">
        <is>
          <t>Belirsiz</t>
        </is>
      </c>
      <c r="M117" s="124" t="n">
        <v>0</v>
      </c>
      <c r="N117" s="124" t="n">
        <v>2</v>
      </c>
      <c r="O117" s="124" t="n">
        <v>0</v>
      </c>
      <c r="P117" s="124" t="n">
        <v>1</v>
      </c>
      <c r="Q117" s="124" t="inlineStr">
        <is>
          <t>Aynı unvan ve gerekli yetkinlik</t>
        </is>
      </c>
      <c r="R117" s="124" t="inlineStr">
        <is>
          <t>Koşullu</t>
        </is>
      </c>
      <c r="S117" s="124" t="inlineStr">
        <is>
          <t>Gerçek mesafe (Google Places) - Fazla/Açık Fact_Mevcut/Fact_Norm'dan; Vardiya/Onay Saha Etüdü Bekleniyor</t>
        </is>
      </c>
    </row>
    <row r="118" ht="15" customHeight="1" s="113">
      <c r="A118" s="124" t="inlineStr">
        <is>
          <t>T0117</t>
        </is>
      </c>
      <c r="B118" s="124" t="inlineStr">
        <is>
          <t>M006</t>
        </is>
      </c>
      <c r="C118" s="124" t="inlineStr">
        <is>
          <t>AYDIN GİRNE</t>
        </is>
      </c>
      <c r="D118" s="124" t="inlineStr">
        <is>
          <t>M007</t>
        </is>
      </c>
      <c r="E118" s="124" t="inlineStr">
        <is>
          <t>AYDIN MİMARSİNAN</t>
        </is>
      </c>
      <c r="F118" s="124" t="inlineStr">
        <is>
          <t>U017</t>
        </is>
      </c>
      <c r="G118" s="124" t="inlineStr">
        <is>
          <t>MANAV</t>
        </is>
      </c>
      <c r="H118" s="175" t="n">
        <v>25</v>
      </c>
      <c r="I118" s="175" t="n">
        <v>0.9</v>
      </c>
      <c r="J118" s="124" t="inlineStr">
        <is>
          <t>Evet</t>
        </is>
      </c>
      <c r="K118" s="124" t="inlineStr">
        <is>
          <t>Aynı Bölge</t>
        </is>
      </c>
      <c r="L118" s="124" t="inlineStr">
        <is>
          <t>Belirsiz</t>
        </is>
      </c>
      <c r="M118" s="124" t="n">
        <v>0</v>
      </c>
      <c r="N118" s="124" t="n">
        <v>2</v>
      </c>
      <c r="O118" s="124" t="n">
        <v>0</v>
      </c>
      <c r="P118" s="124" t="n">
        <v>1</v>
      </c>
      <c r="Q118" s="124" t="inlineStr">
        <is>
          <t>Aynı unvan ve gerekli yetkinlik</t>
        </is>
      </c>
      <c r="R118" s="124" t="inlineStr">
        <is>
          <t>Koşullu</t>
        </is>
      </c>
      <c r="S118" s="124" t="inlineStr">
        <is>
          <t>Gerçek mesafe (Google Places) - Fazla/Açık Fact_Mevcut/Fact_Norm'dan; Vardiya/Onay Saha Etüdü Bekleniyor</t>
        </is>
      </c>
    </row>
    <row r="119" ht="15" customHeight="1" s="113">
      <c r="A119" s="124" t="inlineStr">
        <is>
          <t>T0118</t>
        </is>
      </c>
      <c r="B119" s="124" t="inlineStr">
        <is>
          <t>M006</t>
        </is>
      </c>
      <c r="C119" s="124" t="inlineStr">
        <is>
          <t>AYDIN GİRNE</t>
        </is>
      </c>
      <c r="D119" s="124" t="inlineStr">
        <is>
          <t>M007</t>
        </is>
      </c>
      <c r="E119" s="124" t="inlineStr">
        <is>
          <t>AYDIN MİMARSİNAN</t>
        </is>
      </c>
      <c r="F119" s="124" t="inlineStr">
        <is>
          <t>U026</t>
        </is>
      </c>
      <c r="G119" s="124" t="inlineStr">
        <is>
          <t>REYON GÖREVLİSİ</t>
        </is>
      </c>
      <c r="H119" s="175" t="n">
        <v>25</v>
      </c>
      <c r="I119" s="175" t="n">
        <v>0.9</v>
      </c>
      <c r="J119" s="124" t="inlineStr">
        <is>
          <t>Evet</t>
        </is>
      </c>
      <c r="K119" s="124" t="inlineStr">
        <is>
          <t>Aynı Bölge</t>
        </is>
      </c>
      <c r="L119" s="124" t="inlineStr">
        <is>
          <t>Belirsiz</t>
        </is>
      </c>
      <c r="M119" s="124" t="n">
        <v>0</v>
      </c>
      <c r="N119" s="124" t="n">
        <v>2</v>
      </c>
      <c r="O119" s="124" t="n">
        <v>0</v>
      </c>
      <c r="P119" s="124" t="n">
        <v>1</v>
      </c>
      <c r="Q119" s="124" t="inlineStr">
        <is>
          <t>Aynı unvan ve gerekli yetkinlik</t>
        </is>
      </c>
      <c r="R119" s="124" t="inlineStr">
        <is>
          <t>Koşullu</t>
        </is>
      </c>
      <c r="S119" s="124" t="inlineStr">
        <is>
          <t>Gerçek mesafe (Google Places) - Fazla/Açık Fact_Mevcut/Fact_Norm'dan; Vardiya/Onay Saha Etüdü Bekleniyor</t>
        </is>
      </c>
    </row>
    <row r="120" ht="15" customHeight="1" s="113">
      <c r="A120" s="124" t="inlineStr">
        <is>
          <t>T0119</t>
        </is>
      </c>
      <c r="B120" s="124" t="inlineStr">
        <is>
          <t>M006</t>
        </is>
      </c>
      <c r="C120" s="124" t="inlineStr">
        <is>
          <t>AYDIN GİRNE</t>
        </is>
      </c>
      <c r="D120" s="124" t="inlineStr">
        <is>
          <t>M007</t>
        </is>
      </c>
      <c r="E120" s="124" t="inlineStr">
        <is>
          <t>AYDIN MİMARSİNAN</t>
        </is>
      </c>
      <c r="F120" s="124" t="inlineStr">
        <is>
          <t>U036</t>
        </is>
      </c>
      <c r="G120" s="124" t="inlineStr">
        <is>
          <t>YÖNETİCİ</t>
        </is>
      </c>
      <c r="H120" s="175" t="n">
        <v>25</v>
      </c>
      <c r="I120" s="175" t="n">
        <v>0.9</v>
      </c>
      <c r="J120" s="124" t="inlineStr">
        <is>
          <t>Evet</t>
        </is>
      </c>
      <c r="K120" s="124" t="inlineStr">
        <is>
          <t>Aynı Bölge</t>
        </is>
      </c>
      <c r="L120" s="124" t="inlineStr">
        <is>
          <t>Belirsiz</t>
        </is>
      </c>
      <c r="M120" s="124" t="n">
        <v>0</v>
      </c>
      <c r="N120" s="124" t="n">
        <v>1</v>
      </c>
      <c r="O120" s="124" t="n">
        <v>0</v>
      </c>
      <c r="P120" s="124" t="n">
        <v>0</v>
      </c>
      <c r="Q120" s="124" t="inlineStr">
        <is>
          <t>Aynı unvan ve gerekli yetkinlik</t>
        </is>
      </c>
      <c r="R120" s="124" t="inlineStr">
        <is>
          <t>Koşullu</t>
        </is>
      </c>
      <c r="S120" s="124" t="inlineStr">
        <is>
          <t>Gerçek mesafe (Google Places) - Fazla/Açık Fact_Mevcut/Fact_Norm'dan; Vardiya/Onay Saha Etüdü Bekleniyor</t>
        </is>
      </c>
    </row>
    <row r="121" ht="15" customHeight="1" s="113">
      <c r="A121" s="124" t="inlineStr">
        <is>
          <t>T0120</t>
        </is>
      </c>
      <c r="B121" s="124" t="inlineStr">
        <is>
          <t>M006</t>
        </is>
      </c>
      <c r="C121" s="124" t="inlineStr">
        <is>
          <t>AYDIN GİRNE</t>
        </is>
      </c>
      <c r="D121" s="124" t="inlineStr">
        <is>
          <t>M007</t>
        </is>
      </c>
      <c r="E121" s="124" t="inlineStr">
        <is>
          <t>AYDIN MİMARSİNAN</t>
        </is>
      </c>
      <c r="F121" s="124" t="inlineStr">
        <is>
          <t>U038</t>
        </is>
      </c>
      <c r="G121" s="124" t="inlineStr">
        <is>
          <t>YÖNETİCİ YARDIMCISI</t>
        </is>
      </c>
      <c r="H121" s="175" t="n">
        <v>25</v>
      </c>
      <c r="I121" s="175" t="n">
        <v>0.9</v>
      </c>
      <c r="J121" s="124" t="inlineStr">
        <is>
          <t>Evet</t>
        </is>
      </c>
      <c r="K121" s="124" t="inlineStr">
        <is>
          <t>Aynı Bölge</t>
        </is>
      </c>
      <c r="L121" s="124" t="inlineStr">
        <is>
          <t>Belirsiz</t>
        </is>
      </c>
      <c r="M121" s="124" t="n">
        <v>0</v>
      </c>
      <c r="N121" s="124" t="n">
        <v>1</v>
      </c>
      <c r="O121" s="124" t="n">
        <v>0</v>
      </c>
      <c r="P121" s="124" t="n">
        <v>0</v>
      </c>
      <c r="Q121" s="124" t="inlineStr">
        <is>
          <t>Aynı unvan ve gerekli yetkinlik</t>
        </is>
      </c>
      <c r="R121" s="124" t="inlineStr">
        <is>
          <t>Koşullu</t>
        </is>
      </c>
      <c r="S121" s="124" t="inlineStr">
        <is>
          <t>Gerçek mesafe (Google Places) - Fazla/Açık Fact_Mevcut/Fact_Norm'dan; Vardiya/Onay Saha Etüdü Bekleniyor</t>
        </is>
      </c>
    </row>
    <row r="122" ht="15" customHeight="1" s="113">
      <c r="A122" s="124" t="inlineStr">
        <is>
          <t>T0121</t>
        </is>
      </c>
      <c r="B122" s="124" t="inlineStr">
        <is>
          <t>M006</t>
        </is>
      </c>
      <c r="C122" s="124" t="inlineStr">
        <is>
          <t>AYDIN GİRNE</t>
        </is>
      </c>
      <c r="D122" s="124" t="inlineStr">
        <is>
          <t>M007</t>
        </is>
      </c>
      <c r="E122" s="124" t="inlineStr">
        <is>
          <t>AYDIN MİMARSİNAN</t>
        </is>
      </c>
      <c r="F122" s="124" t="inlineStr">
        <is>
          <t>U042</t>
        </is>
      </c>
      <c r="G122" s="124" t="inlineStr">
        <is>
          <t>ŞARKÜTERİ</t>
        </is>
      </c>
      <c r="H122" s="175" t="n">
        <v>25</v>
      </c>
      <c r="I122" s="175" t="n">
        <v>0.9</v>
      </c>
      <c r="J122" s="124" t="inlineStr">
        <is>
          <t>Evet</t>
        </is>
      </c>
      <c r="K122" s="124" t="inlineStr">
        <is>
          <t>Aynı Bölge</t>
        </is>
      </c>
      <c r="L122" s="124" t="inlineStr">
        <is>
          <t>Belirsiz</t>
        </is>
      </c>
      <c r="M122" s="124" t="n">
        <v>0</v>
      </c>
      <c r="N122" s="124" t="n">
        <v>1</v>
      </c>
      <c r="O122" s="124" t="n">
        <v>0</v>
      </c>
      <c r="P122" s="124" t="n">
        <v>0</v>
      </c>
      <c r="Q122" s="124" t="inlineStr">
        <is>
          <t>Aynı unvan ve gerekli yetkinlik</t>
        </is>
      </c>
      <c r="R122" s="124" t="inlineStr">
        <is>
          <t>Koşullu</t>
        </is>
      </c>
      <c r="S122" s="124" t="inlineStr">
        <is>
          <t>Gerçek mesafe (Google Places) - Fazla/Açık Fact_Mevcut/Fact_Norm'dan; Vardiya/Onay Saha Etüdü Bekleniyor</t>
        </is>
      </c>
    </row>
    <row r="123" ht="15" customHeight="1" s="113">
      <c r="A123" s="124" t="inlineStr">
        <is>
          <t>T0122</t>
        </is>
      </c>
      <c r="B123" s="124" t="inlineStr">
        <is>
          <t>M006</t>
        </is>
      </c>
      <c r="C123" s="124" t="inlineStr">
        <is>
          <t>AYDIN GİRNE</t>
        </is>
      </c>
      <c r="D123" s="124" t="inlineStr">
        <is>
          <t>M003</t>
        </is>
      </c>
      <c r="E123" s="124" t="inlineStr">
        <is>
          <t>AYDIN EFELER-2</t>
        </is>
      </c>
      <c r="F123" s="124" t="inlineStr">
        <is>
          <t>U013</t>
        </is>
      </c>
      <c r="G123" s="124" t="inlineStr">
        <is>
          <t>KASAP</t>
        </is>
      </c>
      <c r="H123" s="175" t="n">
        <v>25</v>
      </c>
      <c r="I123" s="175" t="n">
        <v>1.7</v>
      </c>
      <c r="J123" s="124" t="inlineStr">
        <is>
          <t>Evet</t>
        </is>
      </c>
      <c r="K123" s="124" t="inlineStr">
        <is>
          <t>Aynı Bölge</t>
        </is>
      </c>
      <c r="L123" s="124" t="inlineStr">
        <is>
          <t>Belirsiz</t>
        </is>
      </c>
      <c r="M123" s="124" t="n">
        <v>0</v>
      </c>
      <c r="N123" s="124" t="n">
        <v>1</v>
      </c>
      <c r="O123" s="124" t="n">
        <v>0</v>
      </c>
      <c r="P123" s="124" t="n">
        <v>0</v>
      </c>
      <c r="Q123" s="124" t="inlineStr">
        <is>
          <t>Aynı unvan ve gerekli yetkinlik</t>
        </is>
      </c>
      <c r="R123" s="124" t="inlineStr">
        <is>
          <t>Koşullu</t>
        </is>
      </c>
      <c r="S123" s="124" t="inlineStr">
        <is>
          <t>Gerçek mesafe (Google Places) - Fazla/Açık Fact_Mevcut/Fact_Norm'dan; Vardiya/Onay Saha Etüdü Bekleniyor</t>
        </is>
      </c>
    </row>
    <row r="124" ht="15" customHeight="1" s="113">
      <c r="A124" s="124" t="inlineStr">
        <is>
          <t>T0123</t>
        </is>
      </c>
      <c r="B124" s="124" t="inlineStr">
        <is>
          <t>M006</t>
        </is>
      </c>
      <c r="C124" s="124" t="inlineStr">
        <is>
          <t>AYDIN GİRNE</t>
        </is>
      </c>
      <c r="D124" s="124" t="inlineStr">
        <is>
          <t>M003</t>
        </is>
      </c>
      <c r="E124" s="124" t="inlineStr">
        <is>
          <t>AYDIN EFELER-2</t>
        </is>
      </c>
      <c r="F124" s="124" t="inlineStr">
        <is>
          <t>U015</t>
        </is>
      </c>
      <c r="G124" s="124" t="inlineStr">
        <is>
          <t>KASİYER</t>
        </is>
      </c>
      <c r="H124" s="175" t="n">
        <v>25</v>
      </c>
      <c r="I124" s="175" t="n">
        <v>1.7</v>
      </c>
      <c r="J124" s="124" t="inlineStr">
        <is>
          <t>Evet</t>
        </is>
      </c>
      <c r="K124" s="124" t="inlineStr">
        <is>
          <t>Aynı Bölge</t>
        </is>
      </c>
      <c r="L124" s="124" t="inlineStr">
        <is>
          <t>Belirsiz</t>
        </is>
      </c>
      <c r="M124" s="124" t="n">
        <v>0</v>
      </c>
      <c r="N124" s="124" t="n">
        <v>3</v>
      </c>
      <c r="O124" s="124" t="n">
        <v>0</v>
      </c>
      <c r="P124" s="124" t="n">
        <v>2</v>
      </c>
      <c r="Q124" s="124" t="inlineStr">
        <is>
          <t>Aynı unvan ve gerekli yetkinlik</t>
        </is>
      </c>
      <c r="R124" s="124" t="inlineStr">
        <is>
          <t>Koşullu</t>
        </is>
      </c>
      <c r="S124" s="124" t="inlineStr">
        <is>
          <t>Gerçek mesafe (Google Places) - Fazla/Açık Fact_Mevcut/Fact_Norm'dan; Vardiya/Onay Saha Etüdü Bekleniyor</t>
        </is>
      </c>
    </row>
    <row r="125" ht="15" customHeight="1" s="113">
      <c r="A125" s="124" t="inlineStr">
        <is>
          <t>T0124</t>
        </is>
      </c>
      <c r="B125" s="124" t="inlineStr">
        <is>
          <t>M006</t>
        </is>
      </c>
      <c r="C125" s="124" t="inlineStr">
        <is>
          <t>AYDIN GİRNE</t>
        </is>
      </c>
      <c r="D125" s="124" t="inlineStr">
        <is>
          <t>M003</t>
        </is>
      </c>
      <c r="E125" s="124" t="inlineStr">
        <is>
          <t>AYDIN EFELER-2</t>
        </is>
      </c>
      <c r="F125" s="124" t="inlineStr">
        <is>
          <t>U017</t>
        </is>
      </c>
      <c r="G125" s="124" t="inlineStr">
        <is>
          <t>MANAV</t>
        </is>
      </c>
      <c r="H125" s="175" t="n">
        <v>25</v>
      </c>
      <c r="I125" s="175" t="n">
        <v>1.7</v>
      </c>
      <c r="J125" s="124" t="inlineStr">
        <is>
          <t>Evet</t>
        </is>
      </c>
      <c r="K125" s="124" t="inlineStr">
        <is>
          <t>Aynı Bölge</t>
        </is>
      </c>
      <c r="L125" s="124" t="inlineStr">
        <is>
          <t>Belirsiz</t>
        </is>
      </c>
      <c r="M125" s="124" t="n">
        <v>0</v>
      </c>
      <c r="N125" s="124" t="n">
        <v>2</v>
      </c>
      <c r="O125" s="124" t="n">
        <v>0</v>
      </c>
      <c r="P125" s="124" t="n">
        <v>1</v>
      </c>
      <c r="Q125" s="124" t="inlineStr">
        <is>
          <t>Aynı unvan ve gerekli yetkinlik</t>
        </is>
      </c>
      <c r="R125" s="124" t="inlineStr">
        <is>
          <t>Koşullu</t>
        </is>
      </c>
      <c r="S125" s="124" t="inlineStr">
        <is>
          <t>Gerçek mesafe (Google Places) - Fazla/Açık Fact_Mevcut/Fact_Norm'dan; Vardiya/Onay Saha Etüdü Bekleniyor</t>
        </is>
      </c>
    </row>
    <row r="126" ht="15" customHeight="1" s="113">
      <c r="A126" s="124" t="inlineStr">
        <is>
          <t>T0125</t>
        </is>
      </c>
      <c r="B126" s="124" t="inlineStr">
        <is>
          <t>M006</t>
        </is>
      </c>
      <c r="C126" s="124" t="inlineStr">
        <is>
          <t>AYDIN GİRNE</t>
        </is>
      </c>
      <c r="D126" s="124" t="inlineStr">
        <is>
          <t>M003</t>
        </is>
      </c>
      <c r="E126" s="124" t="inlineStr">
        <is>
          <t>AYDIN EFELER-2</t>
        </is>
      </c>
      <c r="F126" s="124" t="inlineStr">
        <is>
          <t>U019</t>
        </is>
      </c>
      <c r="G126" s="124" t="inlineStr">
        <is>
          <t>MANAV YARDIMCISI</t>
        </is>
      </c>
      <c r="H126" s="175" t="n">
        <v>25</v>
      </c>
      <c r="I126" s="175" t="n">
        <v>1.7</v>
      </c>
      <c r="J126" s="124" t="inlineStr">
        <is>
          <t>Evet</t>
        </is>
      </c>
      <c r="K126" s="124" t="inlineStr">
        <is>
          <t>Aynı Bölge</t>
        </is>
      </c>
      <c r="L126" s="124" t="inlineStr">
        <is>
          <t>Belirsiz</t>
        </is>
      </c>
      <c r="M126" s="124" t="n">
        <v>0</v>
      </c>
      <c r="N126" s="124" t="n">
        <v>1</v>
      </c>
      <c r="O126" s="124" t="n">
        <v>0</v>
      </c>
      <c r="P126" s="124" t="n">
        <v>0</v>
      </c>
      <c r="Q126" s="124" t="inlineStr">
        <is>
          <t>Aynı unvan ve gerekli yetkinlik</t>
        </is>
      </c>
      <c r="R126" s="124" t="inlineStr">
        <is>
          <t>Koşullu</t>
        </is>
      </c>
      <c r="S126" s="124" t="inlineStr">
        <is>
          <t>Gerçek mesafe (Google Places) - Fazla/Açık Fact_Mevcut/Fact_Norm'dan; Vardiya/Onay Saha Etüdü Bekleniyor</t>
        </is>
      </c>
    </row>
    <row r="127" ht="15" customHeight="1" s="113">
      <c r="A127" s="124" t="inlineStr">
        <is>
          <t>T0126</t>
        </is>
      </c>
      <c r="B127" s="124" t="inlineStr">
        <is>
          <t>M006</t>
        </is>
      </c>
      <c r="C127" s="124" t="inlineStr">
        <is>
          <t>AYDIN GİRNE</t>
        </is>
      </c>
      <c r="D127" s="124" t="inlineStr">
        <is>
          <t>M003</t>
        </is>
      </c>
      <c r="E127" s="124" t="inlineStr">
        <is>
          <t>AYDIN EFELER-2</t>
        </is>
      </c>
      <c r="F127" s="124" t="inlineStr">
        <is>
          <t>U026</t>
        </is>
      </c>
      <c r="G127" s="124" t="inlineStr">
        <is>
          <t>REYON GÖREVLİSİ</t>
        </is>
      </c>
      <c r="H127" s="175" t="n">
        <v>25</v>
      </c>
      <c r="I127" s="175" t="n">
        <v>1.7</v>
      </c>
      <c r="J127" s="124" t="inlineStr">
        <is>
          <t>Evet</t>
        </is>
      </c>
      <c r="K127" s="124" t="inlineStr">
        <is>
          <t>Aynı Bölge</t>
        </is>
      </c>
      <c r="L127" s="124" t="inlineStr">
        <is>
          <t>Belirsiz</t>
        </is>
      </c>
      <c r="M127" s="124" t="n">
        <v>0</v>
      </c>
      <c r="N127" s="124" t="n">
        <v>3</v>
      </c>
      <c r="O127" s="124" t="n">
        <v>0</v>
      </c>
      <c r="P127" s="124" t="n">
        <v>2</v>
      </c>
      <c r="Q127" s="124" t="inlineStr">
        <is>
          <t>Aynı unvan ve gerekli yetkinlik</t>
        </is>
      </c>
      <c r="R127" s="124" t="inlineStr">
        <is>
          <t>Koşullu</t>
        </is>
      </c>
      <c r="S127" s="124" t="inlineStr">
        <is>
          <t>Gerçek mesafe (Google Places) - Fazla/Açık Fact_Mevcut/Fact_Norm'dan; Vardiya/Onay Saha Etüdü Bekleniyor</t>
        </is>
      </c>
    </row>
    <row r="128" ht="15" customHeight="1" s="113">
      <c r="A128" s="124" t="inlineStr">
        <is>
          <t>T0127</t>
        </is>
      </c>
      <c r="B128" s="124" t="inlineStr">
        <is>
          <t>M006</t>
        </is>
      </c>
      <c r="C128" s="124" t="inlineStr">
        <is>
          <t>AYDIN GİRNE</t>
        </is>
      </c>
      <c r="D128" s="124" t="inlineStr">
        <is>
          <t>M003</t>
        </is>
      </c>
      <c r="E128" s="124" t="inlineStr">
        <is>
          <t>AYDIN EFELER-2</t>
        </is>
      </c>
      <c r="F128" s="124" t="inlineStr">
        <is>
          <t>U036</t>
        </is>
      </c>
      <c r="G128" s="124" t="inlineStr">
        <is>
          <t>YÖNETİCİ</t>
        </is>
      </c>
      <c r="H128" s="175" t="n">
        <v>25</v>
      </c>
      <c r="I128" s="175" t="n">
        <v>1.7</v>
      </c>
      <c r="J128" s="124" t="inlineStr">
        <is>
          <t>Evet</t>
        </is>
      </c>
      <c r="K128" s="124" t="inlineStr">
        <is>
          <t>Aynı Bölge</t>
        </is>
      </c>
      <c r="L128" s="124" t="inlineStr">
        <is>
          <t>Belirsiz</t>
        </is>
      </c>
      <c r="M128" s="124" t="n">
        <v>0</v>
      </c>
      <c r="N128" s="124" t="n">
        <v>1</v>
      </c>
      <c r="O128" s="124" t="n">
        <v>0</v>
      </c>
      <c r="P128" s="124" t="n">
        <v>0</v>
      </c>
      <c r="Q128" s="124" t="inlineStr">
        <is>
          <t>Aynı unvan ve gerekli yetkinlik</t>
        </is>
      </c>
      <c r="R128" s="124" t="inlineStr">
        <is>
          <t>Koşullu</t>
        </is>
      </c>
      <c r="S128" s="124" t="inlineStr">
        <is>
          <t>Gerçek mesafe (Google Places) - Fazla/Açık Fact_Mevcut/Fact_Norm'dan; Vardiya/Onay Saha Etüdü Bekleniyor</t>
        </is>
      </c>
    </row>
    <row r="129" ht="15" customHeight="1" s="113">
      <c r="A129" s="124" t="inlineStr">
        <is>
          <t>T0128</t>
        </is>
      </c>
      <c r="B129" s="124" t="inlineStr">
        <is>
          <t>M006</t>
        </is>
      </c>
      <c r="C129" s="124" t="inlineStr">
        <is>
          <t>AYDIN GİRNE</t>
        </is>
      </c>
      <c r="D129" s="124" t="inlineStr">
        <is>
          <t>M003</t>
        </is>
      </c>
      <c r="E129" s="124" t="inlineStr">
        <is>
          <t>AYDIN EFELER-2</t>
        </is>
      </c>
      <c r="F129" s="124" t="inlineStr">
        <is>
          <t>U038</t>
        </is>
      </c>
      <c r="G129" s="124" t="inlineStr">
        <is>
          <t>YÖNETİCİ YARDIMCISI</t>
        </is>
      </c>
      <c r="H129" s="175" t="n">
        <v>25</v>
      </c>
      <c r="I129" s="175" t="n">
        <v>1.7</v>
      </c>
      <c r="J129" s="124" t="inlineStr">
        <is>
          <t>Evet</t>
        </is>
      </c>
      <c r="K129" s="124" t="inlineStr">
        <is>
          <t>Aynı Bölge</t>
        </is>
      </c>
      <c r="L129" s="124" t="inlineStr">
        <is>
          <t>Belirsiz</t>
        </is>
      </c>
      <c r="M129" s="124" t="n">
        <v>0</v>
      </c>
      <c r="N129" s="124" t="n">
        <v>1</v>
      </c>
      <c r="O129" s="124" t="n">
        <v>0</v>
      </c>
      <c r="P129" s="124" t="n">
        <v>0</v>
      </c>
      <c r="Q129" s="124" t="inlineStr">
        <is>
          <t>Aynı unvan ve gerekli yetkinlik</t>
        </is>
      </c>
      <c r="R129" s="124" t="inlineStr">
        <is>
          <t>Koşullu</t>
        </is>
      </c>
      <c r="S129" s="124" t="inlineStr">
        <is>
          <t>Gerçek mesafe (Google Places) - Fazla/Açık Fact_Mevcut/Fact_Norm'dan; Vardiya/Onay Saha Etüdü Bekleniyor</t>
        </is>
      </c>
    </row>
    <row r="130" ht="15" customHeight="1" s="113">
      <c r="A130" s="124" t="inlineStr">
        <is>
          <t>T0129</t>
        </is>
      </c>
      <c r="B130" s="124" t="inlineStr">
        <is>
          <t>M006</t>
        </is>
      </c>
      <c r="C130" s="124" t="inlineStr">
        <is>
          <t>AYDIN GİRNE</t>
        </is>
      </c>
      <c r="D130" s="124" t="inlineStr">
        <is>
          <t>M003</t>
        </is>
      </c>
      <c r="E130" s="124" t="inlineStr">
        <is>
          <t>AYDIN EFELER-2</t>
        </is>
      </c>
      <c r="F130" s="124" t="inlineStr">
        <is>
          <t>U042</t>
        </is>
      </c>
      <c r="G130" s="124" t="inlineStr">
        <is>
          <t>ŞARKÜTERİ</t>
        </is>
      </c>
      <c r="H130" s="175" t="n">
        <v>25</v>
      </c>
      <c r="I130" s="175" t="n">
        <v>1.7</v>
      </c>
      <c r="J130" s="124" t="inlineStr">
        <is>
          <t>Evet</t>
        </is>
      </c>
      <c r="K130" s="124" t="inlineStr">
        <is>
          <t>Aynı Bölge</t>
        </is>
      </c>
      <c r="L130" s="124" t="inlineStr">
        <is>
          <t>Belirsiz</t>
        </is>
      </c>
      <c r="M130" s="124" t="n">
        <v>0</v>
      </c>
      <c r="N130" s="124" t="n">
        <v>1</v>
      </c>
      <c r="O130" s="124" t="n">
        <v>0</v>
      </c>
      <c r="P130" s="124" t="n">
        <v>0</v>
      </c>
      <c r="Q130" s="124" t="inlineStr">
        <is>
          <t>Aynı unvan ve gerekli yetkinlik</t>
        </is>
      </c>
      <c r="R130" s="124" t="inlineStr">
        <is>
          <t>Koşullu</t>
        </is>
      </c>
      <c r="S130" s="124" t="inlineStr">
        <is>
          <t>Gerçek mesafe (Google Places) - Fazla/Açık Fact_Mevcut/Fact_Norm'dan; Vardiya/Onay Saha Etüdü Bekleniyor</t>
        </is>
      </c>
    </row>
    <row r="131" ht="15" customHeight="1" s="113">
      <c r="A131" s="124" t="inlineStr">
        <is>
          <t>T0130</t>
        </is>
      </c>
      <c r="B131" s="124" t="inlineStr">
        <is>
          <t>M006</t>
        </is>
      </c>
      <c r="C131" s="124" t="inlineStr">
        <is>
          <t>AYDIN GİRNE</t>
        </is>
      </c>
      <c r="D131" s="124" t="inlineStr">
        <is>
          <t>M002</t>
        </is>
      </c>
      <c r="E131" s="124" t="inlineStr">
        <is>
          <t>AYDIN EFELER</t>
        </is>
      </c>
      <c r="F131" s="124" t="inlineStr">
        <is>
          <t>U002</t>
        </is>
      </c>
      <c r="G131" s="124" t="inlineStr">
        <is>
          <t>BAKLİYAT</t>
        </is>
      </c>
      <c r="H131" s="175" t="n">
        <v>25</v>
      </c>
      <c r="I131" s="175" t="n">
        <v>2.1</v>
      </c>
      <c r="J131" s="124" t="inlineStr">
        <is>
          <t>Evet</t>
        </is>
      </c>
      <c r="K131" s="124" t="inlineStr">
        <is>
          <t>Aynı Bölge</t>
        </is>
      </c>
      <c r="L131" s="124" t="inlineStr">
        <is>
          <t>Belirsiz</t>
        </is>
      </c>
      <c r="M131" s="124" t="n">
        <v>0</v>
      </c>
      <c r="N131" s="124" t="n">
        <v>0</v>
      </c>
      <c r="O131" s="124" t="n">
        <v>0</v>
      </c>
      <c r="P131" s="124" t="n">
        <v>0</v>
      </c>
      <c r="Q131" s="124" t="inlineStr">
        <is>
          <t>Aynı unvan ve gerekli yetkinlik</t>
        </is>
      </c>
      <c r="R131" s="124" t="inlineStr">
        <is>
          <t>Düşük Öncelik</t>
        </is>
      </c>
      <c r="S131" s="124" t="inlineStr">
        <is>
          <t>Gerçek mesafe (Google Places) - Fazla/Açık Fact_Mevcut/Fact_Norm'dan; Vardiya/Onay Saha Etüdü Bekleniyor</t>
        </is>
      </c>
    </row>
    <row r="132" ht="15" customHeight="1" s="113">
      <c r="A132" s="124" t="inlineStr">
        <is>
          <t>T0131</t>
        </is>
      </c>
      <c r="B132" s="124" t="inlineStr">
        <is>
          <t>M006</t>
        </is>
      </c>
      <c r="C132" s="124" t="inlineStr">
        <is>
          <t>AYDIN GİRNE</t>
        </is>
      </c>
      <c r="D132" s="124" t="inlineStr">
        <is>
          <t>M002</t>
        </is>
      </c>
      <c r="E132" s="124" t="inlineStr">
        <is>
          <t>AYDIN EFELER</t>
        </is>
      </c>
      <c r="F132" s="124" t="inlineStr">
        <is>
          <t>U013</t>
        </is>
      </c>
      <c r="G132" s="124" t="inlineStr">
        <is>
          <t>KASAP</t>
        </is>
      </c>
      <c r="H132" s="175" t="n">
        <v>25</v>
      </c>
      <c r="I132" s="175" t="n">
        <v>2.1</v>
      </c>
      <c r="J132" s="124" t="inlineStr">
        <is>
          <t>Evet</t>
        </is>
      </c>
      <c r="K132" s="124" t="inlineStr">
        <is>
          <t>Aynı Bölge</t>
        </is>
      </c>
      <c r="L132" s="124" t="inlineStr">
        <is>
          <t>Belirsiz</t>
        </is>
      </c>
      <c r="M132" s="124" t="n">
        <v>0</v>
      </c>
      <c r="N132" s="124" t="n">
        <v>1</v>
      </c>
      <c r="O132" s="124" t="n">
        <v>0</v>
      </c>
      <c r="P132" s="124" t="n">
        <v>0</v>
      </c>
      <c r="Q132" s="124" t="inlineStr">
        <is>
          <t>Aynı unvan ve gerekli yetkinlik</t>
        </is>
      </c>
      <c r="R132" s="124" t="inlineStr">
        <is>
          <t>Koşullu</t>
        </is>
      </c>
      <c r="S132" s="124" t="inlineStr">
        <is>
          <t>Gerçek mesafe (Google Places) - Fazla/Açık Fact_Mevcut/Fact_Norm'dan; Vardiya/Onay Saha Etüdü Bekleniyor</t>
        </is>
      </c>
    </row>
    <row r="133" ht="15" customHeight="1" s="113">
      <c r="A133" s="124" t="inlineStr">
        <is>
          <t>T0132</t>
        </is>
      </c>
      <c r="B133" s="124" t="inlineStr">
        <is>
          <t>M006</t>
        </is>
      </c>
      <c r="C133" s="124" t="inlineStr">
        <is>
          <t>AYDIN GİRNE</t>
        </is>
      </c>
      <c r="D133" s="124" t="inlineStr">
        <is>
          <t>M002</t>
        </is>
      </c>
      <c r="E133" s="124" t="inlineStr">
        <is>
          <t>AYDIN EFELER</t>
        </is>
      </c>
      <c r="F133" s="124" t="inlineStr">
        <is>
          <t>U015</t>
        </is>
      </c>
      <c r="G133" s="124" t="inlineStr">
        <is>
          <t>KASİYER</t>
        </is>
      </c>
      <c r="H133" s="175" t="n">
        <v>25</v>
      </c>
      <c r="I133" s="175" t="n">
        <v>2.1</v>
      </c>
      <c r="J133" s="124" t="inlineStr">
        <is>
          <t>Evet</t>
        </is>
      </c>
      <c r="K133" s="124" t="inlineStr">
        <is>
          <t>Aynı Bölge</t>
        </is>
      </c>
      <c r="L133" s="124" t="inlineStr">
        <is>
          <t>Belirsiz</t>
        </is>
      </c>
      <c r="M133" s="124" t="n">
        <v>0</v>
      </c>
      <c r="N133" s="124" t="n">
        <v>0</v>
      </c>
      <c r="O133" s="124" t="n">
        <v>0</v>
      </c>
      <c r="P133" s="124" t="n">
        <v>0</v>
      </c>
      <c r="Q133" s="124" t="inlineStr">
        <is>
          <t>Aynı unvan ve gerekli yetkinlik</t>
        </is>
      </c>
      <c r="R133" s="124" t="inlineStr">
        <is>
          <t>Düşük Öncelik</t>
        </is>
      </c>
      <c r="S133" s="124" t="inlineStr">
        <is>
          <t>Gerçek mesafe (Google Places) - Fazla/Açık Fact_Mevcut/Fact_Norm'dan; Vardiya/Onay Saha Etüdü Bekleniyor</t>
        </is>
      </c>
    </row>
    <row r="134" ht="15" customHeight="1" s="113">
      <c r="A134" s="124" t="inlineStr">
        <is>
          <t>T0133</t>
        </is>
      </c>
      <c r="B134" s="124" t="inlineStr">
        <is>
          <t>M006</t>
        </is>
      </c>
      <c r="C134" s="124" t="inlineStr">
        <is>
          <t>AYDIN GİRNE</t>
        </is>
      </c>
      <c r="D134" s="124" t="inlineStr">
        <is>
          <t>M002</t>
        </is>
      </c>
      <c r="E134" s="124" t="inlineStr">
        <is>
          <t>AYDIN EFELER</t>
        </is>
      </c>
      <c r="F134" s="124" t="inlineStr">
        <is>
          <t>U017</t>
        </is>
      </c>
      <c r="G134" s="124" t="inlineStr">
        <is>
          <t>MANAV</t>
        </is>
      </c>
      <c r="H134" s="175" t="n">
        <v>25</v>
      </c>
      <c r="I134" s="175" t="n">
        <v>2.1</v>
      </c>
      <c r="J134" s="124" t="inlineStr">
        <is>
          <t>Evet</t>
        </is>
      </c>
      <c r="K134" s="124" t="inlineStr">
        <is>
          <t>Aynı Bölge</t>
        </is>
      </c>
      <c r="L134" s="124" t="inlineStr">
        <is>
          <t>Belirsiz</t>
        </is>
      </c>
      <c r="M134" s="124" t="n">
        <v>0</v>
      </c>
      <c r="N134" s="124" t="n">
        <v>1</v>
      </c>
      <c r="O134" s="124" t="n">
        <v>0</v>
      </c>
      <c r="P134" s="124" t="n">
        <v>0</v>
      </c>
      <c r="Q134" s="124" t="inlineStr">
        <is>
          <t>Aynı unvan ve gerekli yetkinlik</t>
        </is>
      </c>
      <c r="R134" s="124" t="inlineStr">
        <is>
          <t>Koşullu</t>
        </is>
      </c>
      <c r="S134" s="124" t="inlineStr">
        <is>
          <t>Gerçek mesafe (Google Places) - Fazla/Açık Fact_Mevcut/Fact_Norm'dan; Vardiya/Onay Saha Etüdü Bekleniyor</t>
        </is>
      </c>
    </row>
    <row r="135" ht="15" customHeight="1" s="113">
      <c r="A135" s="124" t="inlineStr">
        <is>
          <t>T0134</t>
        </is>
      </c>
      <c r="B135" s="124" t="inlineStr">
        <is>
          <t>M006</t>
        </is>
      </c>
      <c r="C135" s="124" t="inlineStr">
        <is>
          <t>AYDIN GİRNE</t>
        </is>
      </c>
      <c r="D135" s="124" t="inlineStr">
        <is>
          <t>M002</t>
        </is>
      </c>
      <c r="E135" s="124" t="inlineStr">
        <is>
          <t>AYDIN EFELER</t>
        </is>
      </c>
      <c r="F135" s="124" t="inlineStr">
        <is>
          <t>U026</t>
        </is>
      </c>
      <c r="G135" s="124" t="inlineStr">
        <is>
          <t>REYON GÖREVLİSİ</t>
        </is>
      </c>
      <c r="H135" s="175" t="n">
        <v>25</v>
      </c>
      <c r="I135" s="175" t="n">
        <v>2.1</v>
      </c>
      <c r="J135" s="124" t="inlineStr">
        <is>
          <t>Evet</t>
        </is>
      </c>
      <c r="K135" s="124" t="inlineStr">
        <is>
          <t>Aynı Bölge</t>
        </is>
      </c>
      <c r="L135" s="124" t="inlineStr">
        <is>
          <t>Belirsiz</t>
        </is>
      </c>
      <c r="M135" s="124" t="n">
        <v>0</v>
      </c>
      <c r="N135" s="124" t="n">
        <v>0</v>
      </c>
      <c r="O135" s="124" t="n">
        <v>0</v>
      </c>
      <c r="P135" s="124" t="n">
        <v>0</v>
      </c>
      <c r="Q135" s="124" t="inlineStr">
        <is>
          <t>Aynı unvan ve gerekli yetkinlik</t>
        </is>
      </c>
      <c r="R135" s="124" t="inlineStr">
        <is>
          <t>Düşük Öncelik</t>
        </is>
      </c>
      <c r="S135" s="124" t="inlineStr">
        <is>
          <t>Gerçek mesafe (Google Places) - Fazla/Açık Fact_Mevcut/Fact_Norm'dan; Vardiya/Onay Saha Etüdü Bekleniyor</t>
        </is>
      </c>
    </row>
    <row r="136" ht="15" customHeight="1" s="113">
      <c r="A136" s="124" t="inlineStr">
        <is>
          <t>T0135</t>
        </is>
      </c>
      <c r="B136" s="124" t="inlineStr">
        <is>
          <t>M006</t>
        </is>
      </c>
      <c r="C136" s="124" t="inlineStr">
        <is>
          <t>AYDIN GİRNE</t>
        </is>
      </c>
      <c r="D136" s="124" t="inlineStr">
        <is>
          <t>M002</t>
        </is>
      </c>
      <c r="E136" s="124" t="inlineStr">
        <is>
          <t>AYDIN EFELER</t>
        </is>
      </c>
      <c r="F136" s="124" t="inlineStr">
        <is>
          <t>U036</t>
        </is>
      </c>
      <c r="G136" s="124" t="inlineStr">
        <is>
          <t>YÖNETİCİ</t>
        </is>
      </c>
      <c r="H136" s="175" t="n">
        <v>25</v>
      </c>
      <c r="I136" s="175" t="n">
        <v>2.1</v>
      </c>
      <c r="J136" s="124" t="inlineStr">
        <is>
          <t>Evet</t>
        </is>
      </c>
      <c r="K136" s="124" t="inlineStr">
        <is>
          <t>Aynı Bölge</t>
        </is>
      </c>
      <c r="L136" s="124" t="inlineStr">
        <is>
          <t>Belirsiz</t>
        </is>
      </c>
      <c r="M136" s="124" t="n">
        <v>0</v>
      </c>
      <c r="N136" s="124" t="n">
        <v>0</v>
      </c>
      <c r="O136" s="124" t="n">
        <v>0</v>
      </c>
      <c r="P136" s="124" t="n">
        <v>0</v>
      </c>
      <c r="Q136" s="124" t="inlineStr">
        <is>
          <t>Aynı unvan ve gerekli yetkinlik</t>
        </is>
      </c>
      <c r="R136" s="124" t="inlineStr">
        <is>
          <t>Düşük Öncelik</t>
        </is>
      </c>
      <c r="S136" s="124" t="inlineStr">
        <is>
          <t>Gerçek mesafe (Google Places) - Fazla/Açık Fact_Mevcut/Fact_Norm'dan; Vardiya/Onay Saha Etüdü Bekleniyor</t>
        </is>
      </c>
    </row>
    <row r="137" ht="15" customHeight="1" s="113">
      <c r="A137" s="124" t="inlineStr">
        <is>
          <t>T0136</t>
        </is>
      </c>
      <c r="B137" s="124" t="inlineStr">
        <is>
          <t>M006</t>
        </is>
      </c>
      <c r="C137" s="124" t="inlineStr">
        <is>
          <t>AYDIN GİRNE</t>
        </is>
      </c>
      <c r="D137" s="124" t="inlineStr">
        <is>
          <t>M002</t>
        </is>
      </c>
      <c r="E137" s="124" t="inlineStr">
        <is>
          <t>AYDIN EFELER</t>
        </is>
      </c>
      <c r="F137" s="124" t="inlineStr">
        <is>
          <t>U038</t>
        </is>
      </c>
      <c r="G137" s="124" t="inlineStr">
        <is>
          <t>YÖNETİCİ YARDIMCISI</t>
        </is>
      </c>
      <c r="H137" s="175" t="n">
        <v>25</v>
      </c>
      <c r="I137" s="175" t="n">
        <v>2.1</v>
      </c>
      <c r="J137" s="124" t="inlineStr">
        <is>
          <t>Evet</t>
        </is>
      </c>
      <c r="K137" s="124" t="inlineStr">
        <is>
          <t>Aynı Bölge</t>
        </is>
      </c>
      <c r="L137" s="124" t="inlineStr">
        <is>
          <t>Belirsiz</t>
        </is>
      </c>
      <c r="M137" s="124" t="n">
        <v>0</v>
      </c>
      <c r="N137" s="124" t="n">
        <v>0</v>
      </c>
      <c r="O137" s="124" t="n">
        <v>0</v>
      </c>
      <c r="P137" s="124" t="n">
        <v>0</v>
      </c>
      <c r="Q137" s="124" t="inlineStr">
        <is>
          <t>Aynı unvan ve gerekli yetkinlik</t>
        </is>
      </c>
      <c r="R137" s="124" t="inlineStr">
        <is>
          <t>Düşük Öncelik</t>
        </is>
      </c>
      <c r="S137" s="124" t="inlineStr">
        <is>
          <t>Gerçek mesafe (Google Places) - Fazla/Açık Fact_Mevcut/Fact_Norm'dan; Vardiya/Onay Saha Etüdü Bekleniyor</t>
        </is>
      </c>
    </row>
    <row r="138" ht="15" customHeight="1" s="113">
      <c r="A138" s="124" t="inlineStr">
        <is>
          <t>T0137</t>
        </is>
      </c>
      <c r="B138" s="124" t="inlineStr">
        <is>
          <t>M006</t>
        </is>
      </c>
      <c r="C138" s="124" t="inlineStr">
        <is>
          <t>AYDIN GİRNE</t>
        </is>
      </c>
      <c r="D138" s="124" t="inlineStr">
        <is>
          <t>M002</t>
        </is>
      </c>
      <c r="E138" s="124" t="inlineStr">
        <is>
          <t>AYDIN EFELER</t>
        </is>
      </c>
      <c r="F138" s="124" t="inlineStr">
        <is>
          <t>U042</t>
        </is>
      </c>
      <c r="G138" s="124" t="inlineStr">
        <is>
          <t>ŞARKÜTERİ</t>
        </is>
      </c>
      <c r="H138" s="175" t="n">
        <v>25</v>
      </c>
      <c r="I138" s="175" t="n">
        <v>2.1</v>
      </c>
      <c r="J138" s="124" t="inlineStr">
        <is>
          <t>Evet</t>
        </is>
      </c>
      <c r="K138" s="124" t="inlineStr">
        <is>
          <t>Aynı Bölge</t>
        </is>
      </c>
      <c r="L138" s="124" t="inlineStr">
        <is>
          <t>Belirsiz</t>
        </is>
      </c>
      <c r="M138" s="124" t="n">
        <v>0</v>
      </c>
      <c r="N138" s="124" t="n">
        <v>1</v>
      </c>
      <c r="O138" s="124" t="n">
        <v>0</v>
      </c>
      <c r="P138" s="124" t="n">
        <v>0</v>
      </c>
      <c r="Q138" s="124" t="inlineStr">
        <is>
          <t>Aynı unvan ve gerekli yetkinlik</t>
        </is>
      </c>
      <c r="R138" s="124" t="inlineStr">
        <is>
          <t>Koşullu</t>
        </is>
      </c>
      <c r="S138" s="124" t="inlineStr">
        <is>
          <t>Gerçek mesafe (Google Places) - Fazla/Açık Fact_Mevcut/Fact_Norm'dan; Vardiya/Onay Saha Etüdü Bekleniyor</t>
        </is>
      </c>
    </row>
    <row r="139" ht="15" customHeight="1" s="113">
      <c r="A139" s="124" t="inlineStr">
        <is>
          <t>T0138</t>
        </is>
      </c>
      <c r="B139" s="124" t="inlineStr">
        <is>
          <t>M007</t>
        </is>
      </c>
      <c r="C139" s="124" t="inlineStr">
        <is>
          <t>AYDIN MİMARSİNAN</t>
        </is>
      </c>
      <c r="D139" s="124" t="inlineStr">
        <is>
          <t>M006</t>
        </is>
      </c>
      <c r="E139" s="124" t="inlineStr">
        <is>
          <t>AYDIN GİRNE</t>
        </is>
      </c>
      <c r="F139" s="124" t="inlineStr">
        <is>
          <t>U002</t>
        </is>
      </c>
      <c r="G139" s="124" t="inlineStr">
        <is>
          <t>BAKLİYAT</t>
        </is>
      </c>
      <c r="H139" s="175" t="n">
        <v>25</v>
      </c>
      <c r="I139" s="175" t="n">
        <v>0.9</v>
      </c>
      <c r="J139" s="124" t="inlineStr">
        <is>
          <t>Evet</t>
        </is>
      </c>
      <c r="K139" s="124" t="inlineStr">
        <is>
          <t>Aynı Bölge</t>
        </is>
      </c>
      <c r="L139" s="124" t="inlineStr">
        <is>
          <t>Belirsiz</t>
        </is>
      </c>
      <c r="M139" s="124" t="n">
        <v>0</v>
      </c>
      <c r="N139" s="124" t="n">
        <v>1</v>
      </c>
      <c r="O139" s="124" t="n">
        <v>0</v>
      </c>
      <c r="P139" s="124" t="n">
        <v>0</v>
      </c>
      <c r="Q139" s="124" t="inlineStr">
        <is>
          <t>Aynı unvan ve gerekli yetkinlik</t>
        </is>
      </c>
      <c r="R139" s="124" t="inlineStr">
        <is>
          <t>Koşullu</t>
        </is>
      </c>
      <c r="S139" s="124" t="inlineStr">
        <is>
          <t>Gerçek mesafe (Google Places) - Fazla/Açık Fact_Mevcut/Fact_Norm'dan; Vardiya/Onay Saha Etüdü Bekleniyor</t>
        </is>
      </c>
    </row>
    <row r="140" ht="15" customHeight="1" s="113">
      <c r="A140" s="124" t="inlineStr">
        <is>
          <t>T0139</t>
        </is>
      </c>
      <c r="B140" s="124" t="inlineStr">
        <is>
          <t>M007</t>
        </is>
      </c>
      <c r="C140" s="124" t="inlineStr">
        <is>
          <t>AYDIN MİMARSİNAN</t>
        </is>
      </c>
      <c r="D140" s="124" t="inlineStr">
        <is>
          <t>M006</t>
        </is>
      </c>
      <c r="E140" s="124" t="inlineStr">
        <is>
          <t>AYDIN GİRNE</t>
        </is>
      </c>
      <c r="F140" s="124" t="inlineStr">
        <is>
          <t>U013</t>
        </is>
      </c>
      <c r="G140" s="124" t="inlineStr">
        <is>
          <t>KASAP</t>
        </is>
      </c>
      <c r="H140" s="175" t="n">
        <v>25</v>
      </c>
      <c r="I140" s="175" t="n">
        <v>0.9</v>
      </c>
      <c r="J140" s="124" t="inlineStr">
        <is>
          <t>Evet</t>
        </is>
      </c>
      <c r="K140" s="124" t="inlineStr">
        <is>
          <t>Aynı Bölge</t>
        </is>
      </c>
      <c r="L140" s="124" t="inlineStr">
        <is>
          <t>Belirsiz</t>
        </is>
      </c>
      <c r="M140" s="124" t="n">
        <v>0</v>
      </c>
      <c r="N140" s="124" t="n">
        <v>1</v>
      </c>
      <c r="O140" s="124" t="n">
        <v>0</v>
      </c>
      <c r="P140" s="124" t="n">
        <v>0</v>
      </c>
      <c r="Q140" s="124" t="inlineStr">
        <is>
          <t>Aynı unvan ve gerekli yetkinlik</t>
        </is>
      </c>
      <c r="R140" s="124" t="inlineStr">
        <is>
          <t>Koşullu</t>
        </is>
      </c>
      <c r="S140" s="124" t="inlineStr">
        <is>
          <t>Gerçek mesafe (Google Places) - Fazla/Açık Fact_Mevcut/Fact_Norm'dan; Vardiya/Onay Saha Etüdü Bekleniyor</t>
        </is>
      </c>
    </row>
    <row r="141" ht="15" customHeight="1" s="113">
      <c r="A141" s="124" t="inlineStr">
        <is>
          <t>T0140</t>
        </is>
      </c>
      <c r="B141" s="124" t="inlineStr">
        <is>
          <t>M007</t>
        </is>
      </c>
      <c r="C141" s="124" t="inlineStr">
        <is>
          <t>AYDIN MİMARSİNAN</t>
        </is>
      </c>
      <c r="D141" s="124" t="inlineStr">
        <is>
          <t>M006</t>
        </is>
      </c>
      <c r="E141" s="124" t="inlineStr">
        <is>
          <t>AYDIN GİRNE</t>
        </is>
      </c>
      <c r="F141" s="124" t="inlineStr">
        <is>
          <t>U015</t>
        </is>
      </c>
      <c r="G141" s="124" t="inlineStr">
        <is>
          <t>KASİYER</t>
        </is>
      </c>
      <c r="H141" s="175" t="n">
        <v>25</v>
      </c>
      <c r="I141" s="175" t="n">
        <v>0.9</v>
      </c>
      <c r="J141" s="124" t="inlineStr">
        <is>
          <t>Evet</t>
        </is>
      </c>
      <c r="K141" s="124" t="inlineStr">
        <is>
          <t>Aynı Bölge</t>
        </is>
      </c>
      <c r="L141" s="124" t="inlineStr">
        <is>
          <t>Belirsiz</t>
        </is>
      </c>
      <c r="M141" s="124" t="n">
        <v>0</v>
      </c>
      <c r="N141" s="124" t="n">
        <v>0</v>
      </c>
      <c r="O141" s="124" t="n">
        <v>0</v>
      </c>
      <c r="P141" s="124" t="n">
        <v>0</v>
      </c>
      <c r="Q141" s="124" t="inlineStr">
        <is>
          <t>Aynı unvan ve gerekli yetkinlik</t>
        </is>
      </c>
      <c r="R141" s="124" t="inlineStr">
        <is>
          <t>Düşük Öncelik</t>
        </is>
      </c>
      <c r="S141" s="124" t="inlineStr">
        <is>
          <t>Gerçek mesafe (Google Places) - Fazla/Açık Fact_Mevcut/Fact_Norm'dan; Vardiya/Onay Saha Etüdü Bekleniyor</t>
        </is>
      </c>
    </row>
    <row r="142" ht="15" customHeight="1" s="113">
      <c r="A142" s="124" t="inlineStr">
        <is>
          <t>T0141</t>
        </is>
      </c>
      <c r="B142" s="124" t="inlineStr">
        <is>
          <t>M007</t>
        </is>
      </c>
      <c r="C142" s="124" t="inlineStr">
        <is>
          <t>AYDIN MİMARSİNAN</t>
        </is>
      </c>
      <c r="D142" s="124" t="inlineStr">
        <is>
          <t>M006</t>
        </is>
      </c>
      <c r="E142" s="124" t="inlineStr">
        <is>
          <t>AYDIN GİRNE</t>
        </is>
      </c>
      <c r="F142" s="124" t="inlineStr">
        <is>
          <t>U017</t>
        </is>
      </c>
      <c r="G142" s="124" t="inlineStr">
        <is>
          <t>MANAV</t>
        </is>
      </c>
      <c r="H142" s="175" t="n">
        <v>25</v>
      </c>
      <c r="I142" s="175" t="n">
        <v>0.9</v>
      </c>
      <c r="J142" s="124" t="inlineStr">
        <is>
          <t>Evet</t>
        </is>
      </c>
      <c r="K142" s="124" t="inlineStr">
        <is>
          <t>Aynı Bölge</t>
        </is>
      </c>
      <c r="L142" s="124" t="inlineStr">
        <is>
          <t>Belirsiz</t>
        </is>
      </c>
      <c r="M142" s="124" t="n">
        <v>0</v>
      </c>
      <c r="N142" s="124" t="n">
        <v>2</v>
      </c>
      <c r="O142" s="124" t="n">
        <v>0</v>
      </c>
      <c r="P142" s="124" t="n">
        <v>1</v>
      </c>
      <c r="Q142" s="124" t="inlineStr">
        <is>
          <t>Aynı unvan ve gerekli yetkinlik</t>
        </is>
      </c>
      <c r="R142" s="124" t="inlineStr">
        <is>
          <t>Koşullu</t>
        </is>
      </c>
      <c r="S142" s="124" t="inlineStr">
        <is>
          <t>Gerçek mesafe (Google Places) - Fazla/Açık Fact_Mevcut/Fact_Norm'dan; Vardiya/Onay Saha Etüdü Bekleniyor</t>
        </is>
      </c>
    </row>
    <row r="143" ht="15" customHeight="1" s="113">
      <c r="A143" s="124" t="inlineStr">
        <is>
          <t>T0142</t>
        </is>
      </c>
      <c r="B143" s="124" t="inlineStr">
        <is>
          <t>M007</t>
        </is>
      </c>
      <c r="C143" s="124" t="inlineStr">
        <is>
          <t>AYDIN MİMARSİNAN</t>
        </is>
      </c>
      <c r="D143" s="124" t="inlineStr">
        <is>
          <t>M006</t>
        </is>
      </c>
      <c r="E143" s="124" t="inlineStr">
        <is>
          <t>AYDIN GİRNE</t>
        </is>
      </c>
      <c r="F143" s="124" t="inlineStr">
        <is>
          <t>U026</t>
        </is>
      </c>
      <c r="G143" s="124" t="inlineStr">
        <is>
          <t>REYON GÖREVLİSİ</t>
        </is>
      </c>
      <c r="H143" s="175" t="n">
        <v>25</v>
      </c>
      <c r="I143" s="175" t="n">
        <v>0.9</v>
      </c>
      <c r="J143" s="124" t="inlineStr">
        <is>
          <t>Evet</t>
        </is>
      </c>
      <c r="K143" s="124" t="inlineStr">
        <is>
          <t>Aynı Bölge</t>
        </is>
      </c>
      <c r="L143" s="124" t="inlineStr">
        <is>
          <t>Belirsiz</t>
        </is>
      </c>
      <c r="M143" s="124" t="n">
        <v>0</v>
      </c>
      <c r="N143" s="124" t="n">
        <v>0</v>
      </c>
      <c r="O143" s="124" t="n">
        <v>0</v>
      </c>
      <c r="P143" s="124" t="n">
        <v>0</v>
      </c>
      <c r="Q143" s="124" t="inlineStr">
        <is>
          <t>Aynı unvan ve gerekli yetkinlik</t>
        </is>
      </c>
      <c r="R143" s="124" t="inlineStr">
        <is>
          <t>Düşük Öncelik</t>
        </is>
      </c>
      <c r="S143" s="124" t="inlineStr">
        <is>
          <t>Gerçek mesafe (Google Places) - Fazla/Açık Fact_Mevcut/Fact_Norm'dan; Vardiya/Onay Saha Etüdü Bekleniyor</t>
        </is>
      </c>
    </row>
    <row r="144" ht="15" customHeight="1" s="113">
      <c r="A144" s="124" t="inlineStr">
        <is>
          <t>T0143</t>
        </is>
      </c>
      <c r="B144" s="124" t="inlineStr">
        <is>
          <t>M007</t>
        </is>
      </c>
      <c r="C144" s="124" t="inlineStr">
        <is>
          <t>AYDIN MİMARSİNAN</t>
        </is>
      </c>
      <c r="D144" s="124" t="inlineStr">
        <is>
          <t>M006</t>
        </is>
      </c>
      <c r="E144" s="124" t="inlineStr">
        <is>
          <t>AYDIN GİRNE</t>
        </is>
      </c>
      <c r="F144" s="124" t="inlineStr">
        <is>
          <t>U036</t>
        </is>
      </c>
      <c r="G144" s="124" t="inlineStr">
        <is>
          <t>YÖNETİCİ</t>
        </is>
      </c>
      <c r="H144" s="175" t="n">
        <v>25</v>
      </c>
      <c r="I144" s="175" t="n">
        <v>0.9</v>
      </c>
      <c r="J144" s="124" t="inlineStr">
        <is>
          <t>Evet</t>
        </is>
      </c>
      <c r="K144" s="124" t="inlineStr">
        <is>
          <t>Aynı Bölge</t>
        </is>
      </c>
      <c r="L144" s="124" t="inlineStr">
        <is>
          <t>Belirsiz</t>
        </is>
      </c>
      <c r="M144" s="124" t="n">
        <v>0</v>
      </c>
      <c r="N144" s="124" t="n">
        <v>0</v>
      </c>
      <c r="O144" s="124" t="n">
        <v>0</v>
      </c>
      <c r="P144" s="124" t="n">
        <v>0</v>
      </c>
      <c r="Q144" s="124" t="inlineStr">
        <is>
          <t>Aynı unvan ve gerekli yetkinlik</t>
        </is>
      </c>
      <c r="R144" s="124" t="inlineStr">
        <is>
          <t>Düşük Öncelik</t>
        </is>
      </c>
      <c r="S144" s="124" t="inlineStr">
        <is>
          <t>Gerçek mesafe (Google Places) - Fazla/Açık Fact_Mevcut/Fact_Norm'dan; Vardiya/Onay Saha Etüdü Bekleniyor</t>
        </is>
      </c>
    </row>
    <row r="145" ht="15" customHeight="1" s="113">
      <c r="A145" s="124" t="inlineStr">
        <is>
          <t>T0144</t>
        </is>
      </c>
      <c r="B145" s="124" t="inlineStr">
        <is>
          <t>M007</t>
        </is>
      </c>
      <c r="C145" s="124" t="inlineStr">
        <is>
          <t>AYDIN MİMARSİNAN</t>
        </is>
      </c>
      <c r="D145" s="124" t="inlineStr">
        <is>
          <t>M006</t>
        </is>
      </c>
      <c r="E145" s="124" t="inlineStr">
        <is>
          <t>AYDIN GİRNE</t>
        </is>
      </c>
      <c r="F145" s="124" t="inlineStr">
        <is>
          <t>U038</t>
        </is>
      </c>
      <c r="G145" s="124" t="inlineStr">
        <is>
          <t>YÖNETİCİ YARDIMCISI</t>
        </is>
      </c>
      <c r="H145" s="175" t="n">
        <v>25</v>
      </c>
      <c r="I145" s="175" t="n">
        <v>0.9</v>
      </c>
      <c r="J145" s="124" t="inlineStr">
        <is>
          <t>Evet</t>
        </is>
      </c>
      <c r="K145" s="124" t="inlineStr">
        <is>
          <t>Aynı Bölge</t>
        </is>
      </c>
      <c r="L145" s="124" t="inlineStr">
        <is>
          <t>Belirsiz</t>
        </is>
      </c>
      <c r="M145" s="124" t="n">
        <v>0</v>
      </c>
      <c r="N145" s="124" t="n">
        <v>1</v>
      </c>
      <c r="O145" s="124" t="n">
        <v>0</v>
      </c>
      <c r="P145" s="124" t="n">
        <v>0</v>
      </c>
      <c r="Q145" s="124" t="inlineStr">
        <is>
          <t>Aynı unvan ve gerekli yetkinlik</t>
        </is>
      </c>
      <c r="R145" s="124" t="inlineStr">
        <is>
          <t>Koşullu</t>
        </is>
      </c>
      <c r="S145" s="124" t="inlineStr">
        <is>
          <t>Gerçek mesafe (Google Places) - Fazla/Açık Fact_Mevcut/Fact_Norm'dan; Vardiya/Onay Saha Etüdü Bekleniyor</t>
        </is>
      </c>
    </row>
    <row r="146" ht="15" customHeight="1" s="113">
      <c r="A146" s="124" t="inlineStr">
        <is>
          <t>T0145</t>
        </is>
      </c>
      <c r="B146" s="124" t="inlineStr">
        <is>
          <t>M007</t>
        </is>
      </c>
      <c r="C146" s="124" t="inlineStr">
        <is>
          <t>AYDIN MİMARSİNAN</t>
        </is>
      </c>
      <c r="D146" s="124" t="inlineStr">
        <is>
          <t>M006</t>
        </is>
      </c>
      <c r="E146" s="124" t="inlineStr">
        <is>
          <t>AYDIN GİRNE</t>
        </is>
      </c>
      <c r="F146" s="124" t="inlineStr">
        <is>
          <t>U042</t>
        </is>
      </c>
      <c r="G146" s="124" t="inlineStr">
        <is>
          <t>ŞARKÜTERİ</t>
        </is>
      </c>
      <c r="H146" s="175" t="n">
        <v>25</v>
      </c>
      <c r="I146" s="175" t="n">
        <v>0.9</v>
      </c>
      <c r="J146" s="124" t="inlineStr">
        <is>
          <t>Evet</t>
        </is>
      </c>
      <c r="K146" s="124" t="inlineStr">
        <is>
          <t>Aynı Bölge</t>
        </is>
      </c>
      <c r="L146" s="124" t="inlineStr">
        <is>
          <t>Belirsiz</t>
        </is>
      </c>
      <c r="M146" s="124" t="n">
        <v>0</v>
      </c>
      <c r="N146" s="124" t="n">
        <v>1</v>
      </c>
      <c r="O146" s="124" t="n">
        <v>0</v>
      </c>
      <c r="P146" s="124" t="n">
        <v>0</v>
      </c>
      <c r="Q146" s="124" t="inlineStr">
        <is>
          <t>Aynı unvan ve gerekli yetkinlik</t>
        </is>
      </c>
      <c r="R146" s="124" t="inlineStr">
        <is>
          <t>Koşullu</t>
        </is>
      </c>
      <c r="S146" s="124" t="inlineStr">
        <is>
          <t>Gerçek mesafe (Google Places) - Fazla/Açık Fact_Mevcut/Fact_Norm'dan; Vardiya/Onay Saha Etüdü Bekleniyor</t>
        </is>
      </c>
    </row>
    <row r="147" ht="15" customHeight="1" s="113">
      <c r="A147" s="124" t="inlineStr">
        <is>
          <t>T0146</t>
        </is>
      </c>
      <c r="B147" s="124" t="inlineStr">
        <is>
          <t>M007</t>
        </is>
      </c>
      <c r="C147" s="124" t="inlineStr">
        <is>
          <t>AYDIN MİMARSİNAN</t>
        </is>
      </c>
      <c r="D147" s="124" t="inlineStr">
        <is>
          <t>M003</t>
        </is>
      </c>
      <c r="E147" s="124" t="inlineStr">
        <is>
          <t>AYDIN EFELER-2</t>
        </is>
      </c>
      <c r="F147" s="124" t="inlineStr">
        <is>
          <t>U013</t>
        </is>
      </c>
      <c r="G147" s="124" t="inlineStr">
        <is>
          <t>KASAP</t>
        </is>
      </c>
      <c r="H147" s="175" t="n">
        <v>25</v>
      </c>
      <c r="I147" s="175" t="n">
        <v>1.3</v>
      </c>
      <c r="J147" s="124" t="inlineStr">
        <is>
          <t>Evet</t>
        </is>
      </c>
      <c r="K147" s="124" t="inlineStr">
        <is>
          <t>Aynı Bölge</t>
        </is>
      </c>
      <c r="L147" s="124" t="inlineStr">
        <is>
          <t>Belirsiz</t>
        </is>
      </c>
      <c r="M147" s="124" t="n">
        <v>0</v>
      </c>
      <c r="N147" s="124" t="n">
        <v>1</v>
      </c>
      <c r="O147" s="124" t="n">
        <v>0</v>
      </c>
      <c r="P147" s="124" t="n">
        <v>0</v>
      </c>
      <c r="Q147" s="124" t="inlineStr">
        <is>
          <t>Aynı unvan ve gerekli yetkinlik</t>
        </is>
      </c>
      <c r="R147" s="124" t="inlineStr">
        <is>
          <t>Koşullu</t>
        </is>
      </c>
      <c r="S147" s="124" t="inlineStr">
        <is>
          <t>Gerçek mesafe (Google Places) - Fazla/Açık Fact_Mevcut/Fact_Norm'dan; Vardiya/Onay Saha Etüdü Bekleniyor</t>
        </is>
      </c>
    </row>
    <row r="148" ht="15" customHeight="1" s="113">
      <c r="A148" s="124" t="inlineStr">
        <is>
          <t>T0147</t>
        </is>
      </c>
      <c r="B148" s="124" t="inlineStr">
        <is>
          <t>M007</t>
        </is>
      </c>
      <c r="C148" s="124" t="inlineStr">
        <is>
          <t>AYDIN MİMARSİNAN</t>
        </is>
      </c>
      <c r="D148" s="124" t="inlineStr">
        <is>
          <t>M003</t>
        </is>
      </c>
      <c r="E148" s="124" t="inlineStr">
        <is>
          <t>AYDIN EFELER-2</t>
        </is>
      </c>
      <c r="F148" s="124" t="inlineStr">
        <is>
          <t>U015</t>
        </is>
      </c>
      <c r="G148" s="124" t="inlineStr">
        <is>
          <t>KASİYER</t>
        </is>
      </c>
      <c r="H148" s="175" t="n">
        <v>25</v>
      </c>
      <c r="I148" s="175" t="n">
        <v>1.3</v>
      </c>
      <c r="J148" s="124" t="inlineStr">
        <is>
          <t>Evet</t>
        </is>
      </c>
      <c r="K148" s="124" t="inlineStr">
        <is>
          <t>Aynı Bölge</t>
        </is>
      </c>
      <c r="L148" s="124" t="inlineStr">
        <is>
          <t>Belirsiz</t>
        </is>
      </c>
      <c r="M148" s="124" t="n">
        <v>0</v>
      </c>
      <c r="N148" s="124" t="n">
        <v>3</v>
      </c>
      <c r="O148" s="124" t="n">
        <v>0</v>
      </c>
      <c r="P148" s="124" t="n">
        <v>2</v>
      </c>
      <c r="Q148" s="124" t="inlineStr">
        <is>
          <t>Aynı unvan ve gerekli yetkinlik</t>
        </is>
      </c>
      <c r="R148" s="124" t="inlineStr">
        <is>
          <t>Koşullu</t>
        </is>
      </c>
      <c r="S148" s="124" t="inlineStr">
        <is>
          <t>Gerçek mesafe (Google Places) - Fazla/Açık Fact_Mevcut/Fact_Norm'dan; Vardiya/Onay Saha Etüdü Bekleniyor</t>
        </is>
      </c>
    </row>
    <row r="149" ht="15" customHeight="1" s="113">
      <c r="A149" s="124" t="inlineStr">
        <is>
          <t>T0148</t>
        </is>
      </c>
      <c r="B149" s="124" t="inlineStr">
        <is>
          <t>M007</t>
        </is>
      </c>
      <c r="C149" s="124" t="inlineStr">
        <is>
          <t>AYDIN MİMARSİNAN</t>
        </is>
      </c>
      <c r="D149" s="124" t="inlineStr">
        <is>
          <t>M003</t>
        </is>
      </c>
      <c r="E149" s="124" t="inlineStr">
        <is>
          <t>AYDIN EFELER-2</t>
        </is>
      </c>
      <c r="F149" s="124" t="inlineStr">
        <is>
          <t>U017</t>
        </is>
      </c>
      <c r="G149" s="124" t="inlineStr">
        <is>
          <t>MANAV</t>
        </is>
      </c>
      <c r="H149" s="175" t="n">
        <v>25</v>
      </c>
      <c r="I149" s="175" t="n">
        <v>1.3</v>
      </c>
      <c r="J149" s="124" t="inlineStr">
        <is>
          <t>Evet</t>
        </is>
      </c>
      <c r="K149" s="124" t="inlineStr">
        <is>
          <t>Aynı Bölge</t>
        </is>
      </c>
      <c r="L149" s="124" t="inlineStr">
        <is>
          <t>Belirsiz</t>
        </is>
      </c>
      <c r="M149" s="124" t="n">
        <v>0</v>
      </c>
      <c r="N149" s="124" t="n">
        <v>2</v>
      </c>
      <c r="O149" s="124" t="n">
        <v>0</v>
      </c>
      <c r="P149" s="124" t="n">
        <v>1</v>
      </c>
      <c r="Q149" s="124" t="inlineStr">
        <is>
          <t>Aynı unvan ve gerekli yetkinlik</t>
        </is>
      </c>
      <c r="R149" s="124" t="inlineStr">
        <is>
          <t>Koşullu</t>
        </is>
      </c>
      <c r="S149" s="124" t="inlineStr">
        <is>
          <t>Gerçek mesafe (Google Places) - Fazla/Açık Fact_Mevcut/Fact_Norm'dan; Vardiya/Onay Saha Etüdü Bekleniyor</t>
        </is>
      </c>
    </row>
    <row r="150" ht="15" customHeight="1" s="113">
      <c r="A150" s="124" t="inlineStr">
        <is>
          <t>T0149</t>
        </is>
      </c>
      <c r="B150" s="124" t="inlineStr">
        <is>
          <t>M007</t>
        </is>
      </c>
      <c r="C150" s="124" t="inlineStr">
        <is>
          <t>AYDIN MİMARSİNAN</t>
        </is>
      </c>
      <c r="D150" s="124" t="inlineStr">
        <is>
          <t>M003</t>
        </is>
      </c>
      <c r="E150" s="124" t="inlineStr">
        <is>
          <t>AYDIN EFELER-2</t>
        </is>
      </c>
      <c r="F150" s="124" t="inlineStr">
        <is>
          <t>U026</t>
        </is>
      </c>
      <c r="G150" s="124" t="inlineStr">
        <is>
          <t>REYON GÖREVLİSİ</t>
        </is>
      </c>
      <c r="H150" s="175" t="n">
        <v>25</v>
      </c>
      <c r="I150" s="175" t="n">
        <v>1.3</v>
      </c>
      <c r="J150" s="124" t="inlineStr">
        <is>
          <t>Evet</t>
        </is>
      </c>
      <c r="K150" s="124" t="inlineStr">
        <is>
          <t>Aynı Bölge</t>
        </is>
      </c>
      <c r="L150" s="124" t="inlineStr">
        <is>
          <t>Belirsiz</t>
        </is>
      </c>
      <c r="M150" s="124" t="n">
        <v>0</v>
      </c>
      <c r="N150" s="124" t="n">
        <v>3</v>
      </c>
      <c r="O150" s="124" t="n">
        <v>0</v>
      </c>
      <c r="P150" s="124" t="n">
        <v>2</v>
      </c>
      <c r="Q150" s="124" t="inlineStr">
        <is>
          <t>Aynı unvan ve gerekli yetkinlik</t>
        </is>
      </c>
      <c r="R150" s="124" t="inlineStr">
        <is>
          <t>Koşullu</t>
        </is>
      </c>
      <c r="S150" s="124" t="inlineStr">
        <is>
          <t>Gerçek mesafe (Google Places) - Fazla/Açık Fact_Mevcut/Fact_Norm'dan; Vardiya/Onay Saha Etüdü Bekleniyor</t>
        </is>
      </c>
    </row>
    <row r="151" ht="15" customHeight="1" s="113">
      <c r="A151" s="124" t="inlineStr">
        <is>
          <t>T0150</t>
        </is>
      </c>
      <c r="B151" s="124" t="inlineStr">
        <is>
          <t>M007</t>
        </is>
      </c>
      <c r="C151" s="124" t="inlineStr">
        <is>
          <t>AYDIN MİMARSİNAN</t>
        </is>
      </c>
      <c r="D151" s="124" t="inlineStr">
        <is>
          <t>M003</t>
        </is>
      </c>
      <c r="E151" s="124" t="inlineStr">
        <is>
          <t>AYDIN EFELER-2</t>
        </is>
      </c>
      <c r="F151" s="124" t="inlineStr">
        <is>
          <t>U036</t>
        </is>
      </c>
      <c r="G151" s="124" t="inlineStr">
        <is>
          <t>YÖNETİCİ</t>
        </is>
      </c>
      <c r="H151" s="175" t="n">
        <v>25</v>
      </c>
      <c r="I151" s="175" t="n">
        <v>1.3</v>
      </c>
      <c r="J151" s="124" t="inlineStr">
        <is>
          <t>Evet</t>
        </is>
      </c>
      <c r="K151" s="124" t="inlineStr">
        <is>
          <t>Aynı Bölge</t>
        </is>
      </c>
      <c r="L151" s="124" t="inlineStr">
        <is>
          <t>Belirsiz</t>
        </is>
      </c>
      <c r="M151" s="124" t="n">
        <v>0</v>
      </c>
      <c r="N151" s="124" t="n">
        <v>1</v>
      </c>
      <c r="O151" s="124" t="n">
        <v>0</v>
      </c>
      <c r="P151" s="124" t="n">
        <v>0</v>
      </c>
      <c r="Q151" s="124" t="inlineStr">
        <is>
          <t>Aynı unvan ve gerekli yetkinlik</t>
        </is>
      </c>
      <c r="R151" s="124" t="inlineStr">
        <is>
          <t>Koşullu</t>
        </is>
      </c>
      <c r="S151" s="124" t="inlineStr">
        <is>
          <t>Gerçek mesafe (Google Places) - Fazla/Açık Fact_Mevcut/Fact_Norm'dan; Vardiya/Onay Saha Etüdü Bekleniyor</t>
        </is>
      </c>
    </row>
    <row r="152" ht="15" customHeight="1" s="113">
      <c r="A152" s="124" t="inlineStr">
        <is>
          <t>T0151</t>
        </is>
      </c>
      <c r="B152" s="124" t="inlineStr">
        <is>
          <t>M007</t>
        </is>
      </c>
      <c r="C152" s="124" t="inlineStr">
        <is>
          <t>AYDIN MİMARSİNAN</t>
        </is>
      </c>
      <c r="D152" s="124" t="inlineStr">
        <is>
          <t>M003</t>
        </is>
      </c>
      <c r="E152" s="124" t="inlineStr">
        <is>
          <t>AYDIN EFELER-2</t>
        </is>
      </c>
      <c r="F152" s="124" t="inlineStr">
        <is>
          <t>U038</t>
        </is>
      </c>
      <c r="G152" s="124" t="inlineStr">
        <is>
          <t>YÖNETİCİ YARDIMCISI</t>
        </is>
      </c>
      <c r="H152" s="175" t="n">
        <v>25</v>
      </c>
      <c r="I152" s="175" t="n">
        <v>1.3</v>
      </c>
      <c r="J152" s="124" t="inlineStr">
        <is>
          <t>Evet</t>
        </is>
      </c>
      <c r="K152" s="124" t="inlineStr">
        <is>
          <t>Aynı Bölge</t>
        </is>
      </c>
      <c r="L152" s="124" t="inlineStr">
        <is>
          <t>Belirsiz</t>
        </is>
      </c>
      <c r="M152" s="124" t="n">
        <v>0</v>
      </c>
      <c r="N152" s="124" t="n">
        <v>1</v>
      </c>
      <c r="O152" s="124" t="n">
        <v>0</v>
      </c>
      <c r="P152" s="124" t="n">
        <v>0</v>
      </c>
      <c r="Q152" s="124" t="inlineStr">
        <is>
          <t>Aynı unvan ve gerekli yetkinlik</t>
        </is>
      </c>
      <c r="R152" s="124" t="inlineStr">
        <is>
          <t>Koşullu</t>
        </is>
      </c>
      <c r="S152" s="124" t="inlineStr">
        <is>
          <t>Gerçek mesafe (Google Places) - Fazla/Açık Fact_Mevcut/Fact_Norm'dan; Vardiya/Onay Saha Etüdü Bekleniyor</t>
        </is>
      </c>
    </row>
    <row r="153" ht="15" customHeight="1" s="113">
      <c r="A153" s="124" t="inlineStr">
        <is>
          <t>T0152</t>
        </is>
      </c>
      <c r="B153" s="124" t="inlineStr">
        <is>
          <t>M007</t>
        </is>
      </c>
      <c r="C153" s="124" t="inlineStr">
        <is>
          <t>AYDIN MİMARSİNAN</t>
        </is>
      </c>
      <c r="D153" s="124" t="inlineStr">
        <is>
          <t>M003</t>
        </is>
      </c>
      <c r="E153" s="124" t="inlineStr">
        <is>
          <t>AYDIN EFELER-2</t>
        </is>
      </c>
      <c r="F153" s="124" t="inlineStr">
        <is>
          <t>U042</t>
        </is>
      </c>
      <c r="G153" s="124" t="inlineStr">
        <is>
          <t>ŞARKÜTERİ</t>
        </is>
      </c>
      <c r="H153" s="175" t="n">
        <v>25</v>
      </c>
      <c r="I153" s="175" t="n">
        <v>1.3</v>
      </c>
      <c r="J153" s="124" t="inlineStr">
        <is>
          <t>Evet</t>
        </is>
      </c>
      <c r="K153" s="124" t="inlineStr">
        <is>
          <t>Aynı Bölge</t>
        </is>
      </c>
      <c r="L153" s="124" t="inlineStr">
        <is>
          <t>Belirsiz</t>
        </is>
      </c>
      <c r="M153" s="124" t="n">
        <v>0</v>
      </c>
      <c r="N153" s="124" t="n">
        <v>1</v>
      </c>
      <c r="O153" s="124" t="n">
        <v>0</v>
      </c>
      <c r="P153" s="124" t="n">
        <v>0</v>
      </c>
      <c r="Q153" s="124" t="inlineStr">
        <is>
          <t>Aynı unvan ve gerekli yetkinlik</t>
        </is>
      </c>
      <c r="R153" s="124" t="inlineStr">
        <is>
          <t>Koşullu</t>
        </is>
      </c>
      <c r="S153" s="124" t="inlineStr">
        <is>
          <t>Gerçek mesafe (Google Places) - Fazla/Açık Fact_Mevcut/Fact_Norm'dan; Vardiya/Onay Saha Etüdü Bekleniyor</t>
        </is>
      </c>
    </row>
    <row r="154" ht="15" customHeight="1" s="113">
      <c r="A154" s="124" t="inlineStr">
        <is>
          <t>T0153</t>
        </is>
      </c>
      <c r="B154" s="124" t="inlineStr">
        <is>
          <t>M007</t>
        </is>
      </c>
      <c r="C154" s="124" t="inlineStr">
        <is>
          <t>AYDIN MİMARSİNAN</t>
        </is>
      </c>
      <c r="D154" s="124" t="inlineStr">
        <is>
          <t>M002</t>
        </is>
      </c>
      <c r="E154" s="124" t="inlineStr">
        <is>
          <t>AYDIN EFELER</t>
        </is>
      </c>
      <c r="F154" s="124" t="inlineStr">
        <is>
          <t>U002</t>
        </is>
      </c>
      <c r="G154" s="124" t="inlineStr">
        <is>
          <t>BAKLİYAT</t>
        </is>
      </c>
      <c r="H154" s="175" t="n">
        <v>25</v>
      </c>
      <c r="I154" s="175" t="n">
        <v>1.5</v>
      </c>
      <c r="J154" s="124" t="inlineStr">
        <is>
          <t>Evet</t>
        </is>
      </c>
      <c r="K154" s="124" t="inlineStr">
        <is>
          <t>Aynı Bölge</t>
        </is>
      </c>
      <c r="L154" s="124" t="inlineStr">
        <is>
          <t>Belirsiz</t>
        </is>
      </c>
      <c r="M154" s="124" t="n">
        <v>0</v>
      </c>
      <c r="N154" s="124" t="n">
        <v>0</v>
      </c>
      <c r="O154" s="124" t="n">
        <v>0</v>
      </c>
      <c r="P154" s="124" t="n">
        <v>0</v>
      </c>
      <c r="Q154" s="124" t="inlineStr">
        <is>
          <t>Aynı unvan ve gerekli yetkinlik</t>
        </is>
      </c>
      <c r="R154" s="124" t="inlineStr">
        <is>
          <t>Düşük Öncelik</t>
        </is>
      </c>
      <c r="S154" s="124" t="inlineStr">
        <is>
          <t>Gerçek mesafe (Google Places) - Fazla/Açık Fact_Mevcut/Fact_Norm'dan; Vardiya/Onay Saha Etüdü Bekleniyor</t>
        </is>
      </c>
    </row>
    <row r="155" ht="15" customHeight="1" s="113">
      <c r="A155" s="124" t="inlineStr">
        <is>
          <t>T0154</t>
        </is>
      </c>
      <c r="B155" s="124" t="inlineStr">
        <is>
          <t>M007</t>
        </is>
      </c>
      <c r="C155" s="124" t="inlineStr">
        <is>
          <t>AYDIN MİMARSİNAN</t>
        </is>
      </c>
      <c r="D155" s="124" t="inlineStr">
        <is>
          <t>M002</t>
        </is>
      </c>
      <c r="E155" s="124" t="inlineStr">
        <is>
          <t>AYDIN EFELER</t>
        </is>
      </c>
      <c r="F155" s="124" t="inlineStr">
        <is>
          <t>U013</t>
        </is>
      </c>
      <c r="G155" s="124" t="inlineStr">
        <is>
          <t>KASAP</t>
        </is>
      </c>
      <c r="H155" s="175" t="n">
        <v>25</v>
      </c>
      <c r="I155" s="175" t="n">
        <v>1.5</v>
      </c>
      <c r="J155" s="124" t="inlineStr">
        <is>
          <t>Evet</t>
        </is>
      </c>
      <c r="K155" s="124" t="inlineStr">
        <is>
          <t>Aynı Bölge</t>
        </is>
      </c>
      <c r="L155" s="124" t="inlineStr">
        <is>
          <t>Belirsiz</t>
        </is>
      </c>
      <c r="M155" s="124" t="n">
        <v>0</v>
      </c>
      <c r="N155" s="124" t="n">
        <v>1</v>
      </c>
      <c r="O155" s="124" t="n">
        <v>0</v>
      </c>
      <c r="P155" s="124" t="n">
        <v>0</v>
      </c>
      <c r="Q155" s="124" t="inlineStr">
        <is>
          <t>Aynı unvan ve gerekli yetkinlik</t>
        </is>
      </c>
      <c r="R155" s="124" t="inlineStr">
        <is>
          <t>Koşullu</t>
        </is>
      </c>
      <c r="S155" s="124" t="inlineStr">
        <is>
          <t>Gerçek mesafe (Google Places) - Fazla/Açık Fact_Mevcut/Fact_Norm'dan; Vardiya/Onay Saha Etüdü Bekleniyor</t>
        </is>
      </c>
    </row>
    <row r="156" ht="15" customHeight="1" s="113">
      <c r="A156" s="124" t="inlineStr">
        <is>
          <t>T0155</t>
        </is>
      </c>
      <c r="B156" s="124" t="inlineStr">
        <is>
          <t>M007</t>
        </is>
      </c>
      <c r="C156" s="124" t="inlineStr">
        <is>
          <t>AYDIN MİMARSİNAN</t>
        </is>
      </c>
      <c r="D156" s="124" t="inlineStr">
        <is>
          <t>M002</t>
        </is>
      </c>
      <c r="E156" s="124" t="inlineStr">
        <is>
          <t>AYDIN EFELER</t>
        </is>
      </c>
      <c r="F156" s="124" t="inlineStr">
        <is>
          <t>U015</t>
        </is>
      </c>
      <c r="G156" s="124" t="inlineStr">
        <is>
          <t>KASİYER</t>
        </is>
      </c>
      <c r="H156" s="175" t="n">
        <v>25</v>
      </c>
      <c r="I156" s="175" t="n">
        <v>1.5</v>
      </c>
      <c r="J156" s="124" t="inlineStr">
        <is>
          <t>Evet</t>
        </is>
      </c>
      <c r="K156" s="124" t="inlineStr">
        <is>
          <t>Aynı Bölge</t>
        </is>
      </c>
      <c r="L156" s="124" t="inlineStr">
        <is>
          <t>Belirsiz</t>
        </is>
      </c>
      <c r="M156" s="124" t="n">
        <v>0</v>
      </c>
      <c r="N156" s="124" t="n">
        <v>0</v>
      </c>
      <c r="O156" s="124" t="n">
        <v>0</v>
      </c>
      <c r="P156" s="124" t="n">
        <v>0</v>
      </c>
      <c r="Q156" s="124" t="inlineStr">
        <is>
          <t>Aynı unvan ve gerekli yetkinlik</t>
        </is>
      </c>
      <c r="R156" s="124" t="inlineStr">
        <is>
          <t>Düşük Öncelik</t>
        </is>
      </c>
      <c r="S156" s="124" t="inlineStr">
        <is>
          <t>Gerçek mesafe (Google Places) - Fazla/Açık Fact_Mevcut/Fact_Norm'dan; Vardiya/Onay Saha Etüdü Bekleniyor</t>
        </is>
      </c>
    </row>
    <row r="157" ht="15" customHeight="1" s="113">
      <c r="A157" s="124" t="inlineStr">
        <is>
          <t>T0156</t>
        </is>
      </c>
      <c r="B157" s="124" t="inlineStr">
        <is>
          <t>M007</t>
        </is>
      </c>
      <c r="C157" s="124" t="inlineStr">
        <is>
          <t>AYDIN MİMARSİNAN</t>
        </is>
      </c>
      <c r="D157" s="124" t="inlineStr">
        <is>
          <t>M002</t>
        </is>
      </c>
      <c r="E157" s="124" t="inlineStr">
        <is>
          <t>AYDIN EFELER</t>
        </is>
      </c>
      <c r="F157" s="124" t="inlineStr">
        <is>
          <t>U017</t>
        </is>
      </c>
      <c r="G157" s="124" t="inlineStr">
        <is>
          <t>MANAV</t>
        </is>
      </c>
      <c r="H157" s="175" t="n">
        <v>25</v>
      </c>
      <c r="I157" s="175" t="n">
        <v>1.5</v>
      </c>
      <c r="J157" s="124" t="inlineStr">
        <is>
          <t>Evet</t>
        </is>
      </c>
      <c r="K157" s="124" t="inlineStr">
        <is>
          <t>Aynı Bölge</t>
        </is>
      </c>
      <c r="L157" s="124" t="inlineStr">
        <is>
          <t>Belirsiz</t>
        </is>
      </c>
      <c r="M157" s="124" t="n">
        <v>0</v>
      </c>
      <c r="N157" s="124" t="n">
        <v>1</v>
      </c>
      <c r="O157" s="124" t="n">
        <v>0</v>
      </c>
      <c r="P157" s="124" t="n">
        <v>0</v>
      </c>
      <c r="Q157" s="124" t="inlineStr">
        <is>
          <t>Aynı unvan ve gerekli yetkinlik</t>
        </is>
      </c>
      <c r="R157" s="124" t="inlineStr">
        <is>
          <t>Koşullu</t>
        </is>
      </c>
      <c r="S157" s="124" t="inlineStr">
        <is>
          <t>Gerçek mesafe (Google Places) - Fazla/Açık Fact_Mevcut/Fact_Norm'dan; Vardiya/Onay Saha Etüdü Bekleniyor</t>
        </is>
      </c>
    </row>
    <row r="158" ht="15" customHeight="1" s="113">
      <c r="A158" s="124" t="inlineStr">
        <is>
          <t>T0157</t>
        </is>
      </c>
      <c r="B158" s="124" t="inlineStr">
        <is>
          <t>M007</t>
        </is>
      </c>
      <c r="C158" s="124" t="inlineStr">
        <is>
          <t>AYDIN MİMARSİNAN</t>
        </is>
      </c>
      <c r="D158" s="124" t="inlineStr">
        <is>
          <t>M002</t>
        </is>
      </c>
      <c r="E158" s="124" t="inlineStr">
        <is>
          <t>AYDIN EFELER</t>
        </is>
      </c>
      <c r="F158" s="124" t="inlineStr">
        <is>
          <t>U026</t>
        </is>
      </c>
      <c r="G158" s="124" t="inlineStr">
        <is>
          <t>REYON GÖREVLİSİ</t>
        </is>
      </c>
      <c r="H158" s="175" t="n">
        <v>25</v>
      </c>
      <c r="I158" s="175" t="n">
        <v>1.5</v>
      </c>
      <c r="J158" s="124" t="inlineStr">
        <is>
          <t>Evet</t>
        </is>
      </c>
      <c r="K158" s="124" t="inlineStr">
        <is>
          <t>Aynı Bölge</t>
        </is>
      </c>
      <c r="L158" s="124" t="inlineStr">
        <is>
          <t>Belirsiz</t>
        </is>
      </c>
      <c r="M158" s="124" t="n">
        <v>0</v>
      </c>
      <c r="N158" s="124" t="n">
        <v>0</v>
      </c>
      <c r="O158" s="124" t="n">
        <v>0</v>
      </c>
      <c r="P158" s="124" t="n">
        <v>0</v>
      </c>
      <c r="Q158" s="124" t="inlineStr">
        <is>
          <t>Aynı unvan ve gerekli yetkinlik</t>
        </is>
      </c>
      <c r="R158" s="124" t="inlineStr">
        <is>
          <t>Düşük Öncelik</t>
        </is>
      </c>
      <c r="S158" s="124" t="inlineStr">
        <is>
          <t>Gerçek mesafe (Google Places) - Fazla/Açık Fact_Mevcut/Fact_Norm'dan; Vardiya/Onay Saha Etüdü Bekleniyor</t>
        </is>
      </c>
    </row>
    <row r="159" ht="15" customHeight="1" s="113">
      <c r="A159" s="124" t="inlineStr">
        <is>
          <t>T0158</t>
        </is>
      </c>
      <c r="B159" s="124" t="inlineStr">
        <is>
          <t>M007</t>
        </is>
      </c>
      <c r="C159" s="124" t="inlineStr">
        <is>
          <t>AYDIN MİMARSİNAN</t>
        </is>
      </c>
      <c r="D159" s="124" t="inlineStr">
        <is>
          <t>M002</t>
        </is>
      </c>
      <c r="E159" s="124" t="inlineStr">
        <is>
          <t>AYDIN EFELER</t>
        </is>
      </c>
      <c r="F159" s="124" t="inlineStr">
        <is>
          <t>U036</t>
        </is>
      </c>
      <c r="G159" s="124" t="inlineStr">
        <is>
          <t>YÖNETİCİ</t>
        </is>
      </c>
      <c r="H159" s="175" t="n">
        <v>25</v>
      </c>
      <c r="I159" s="175" t="n">
        <v>1.5</v>
      </c>
      <c r="J159" s="124" t="inlineStr">
        <is>
          <t>Evet</t>
        </is>
      </c>
      <c r="K159" s="124" t="inlineStr">
        <is>
          <t>Aynı Bölge</t>
        </is>
      </c>
      <c r="L159" s="124" t="inlineStr">
        <is>
          <t>Belirsiz</t>
        </is>
      </c>
      <c r="M159" s="124" t="n">
        <v>0</v>
      </c>
      <c r="N159" s="124" t="n">
        <v>0</v>
      </c>
      <c r="O159" s="124" t="n">
        <v>0</v>
      </c>
      <c r="P159" s="124" t="n">
        <v>0</v>
      </c>
      <c r="Q159" s="124" t="inlineStr">
        <is>
          <t>Aynı unvan ve gerekli yetkinlik</t>
        </is>
      </c>
      <c r="R159" s="124" t="inlineStr">
        <is>
          <t>Düşük Öncelik</t>
        </is>
      </c>
      <c r="S159" s="124" t="inlineStr">
        <is>
          <t>Gerçek mesafe (Google Places) - Fazla/Açık Fact_Mevcut/Fact_Norm'dan; Vardiya/Onay Saha Etüdü Bekleniyor</t>
        </is>
      </c>
    </row>
    <row r="160" ht="15" customHeight="1" s="113">
      <c r="A160" s="124" t="inlineStr">
        <is>
          <t>T0159</t>
        </is>
      </c>
      <c r="B160" s="124" t="inlineStr">
        <is>
          <t>M007</t>
        </is>
      </c>
      <c r="C160" s="124" t="inlineStr">
        <is>
          <t>AYDIN MİMARSİNAN</t>
        </is>
      </c>
      <c r="D160" s="124" t="inlineStr">
        <is>
          <t>M002</t>
        </is>
      </c>
      <c r="E160" s="124" t="inlineStr">
        <is>
          <t>AYDIN EFELER</t>
        </is>
      </c>
      <c r="F160" s="124" t="inlineStr">
        <is>
          <t>U038</t>
        </is>
      </c>
      <c r="G160" s="124" t="inlineStr">
        <is>
          <t>YÖNETİCİ YARDIMCISI</t>
        </is>
      </c>
      <c r="H160" s="175" t="n">
        <v>25</v>
      </c>
      <c r="I160" s="175" t="n">
        <v>1.5</v>
      </c>
      <c r="J160" s="124" t="inlineStr">
        <is>
          <t>Evet</t>
        </is>
      </c>
      <c r="K160" s="124" t="inlineStr">
        <is>
          <t>Aynı Bölge</t>
        </is>
      </c>
      <c r="L160" s="124" t="inlineStr">
        <is>
          <t>Belirsiz</t>
        </is>
      </c>
      <c r="M160" s="124" t="n">
        <v>0</v>
      </c>
      <c r="N160" s="124" t="n">
        <v>0</v>
      </c>
      <c r="O160" s="124" t="n">
        <v>0</v>
      </c>
      <c r="P160" s="124" t="n">
        <v>0</v>
      </c>
      <c r="Q160" s="124" t="inlineStr">
        <is>
          <t>Aynı unvan ve gerekli yetkinlik</t>
        </is>
      </c>
      <c r="R160" s="124" t="inlineStr">
        <is>
          <t>Düşük Öncelik</t>
        </is>
      </c>
      <c r="S160" s="124" t="inlineStr">
        <is>
          <t>Gerçek mesafe (Google Places) - Fazla/Açık Fact_Mevcut/Fact_Norm'dan; Vardiya/Onay Saha Etüdü Bekleniyor</t>
        </is>
      </c>
    </row>
    <row r="161" ht="15" customHeight="1" s="113">
      <c r="A161" s="124" t="inlineStr">
        <is>
          <t>T0160</t>
        </is>
      </c>
      <c r="B161" s="124" t="inlineStr">
        <is>
          <t>M007</t>
        </is>
      </c>
      <c r="C161" s="124" t="inlineStr">
        <is>
          <t>AYDIN MİMARSİNAN</t>
        </is>
      </c>
      <c r="D161" s="124" t="inlineStr">
        <is>
          <t>M002</t>
        </is>
      </c>
      <c r="E161" s="124" t="inlineStr">
        <is>
          <t>AYDIN EFELER</t>
        </is>
      </c>
      <c r="F161" s="124" t="inlineStr">
        <is>
          <t>U042</t>
        </is>
      </c>
      <c r="G161" s="124" t="inlineStr">
        <is>
          <t>ŞARKÜTERİ</t>
        </is>
      </c>
      <c r="H161" s="175" t="n">
        <v>25</v>
      </c>
      <c r="I161" s="175" t="n">
        <v>1.5</v>
      </c>
      <c r="J161" s="124" t="inlineStr">
        <is>
          <t>Evet</t>
        </is>
      </c>
      <c r="K161" s="124" t="inlineStr">
        <is>
          <t>Aynı Bölge</t>
        </is>
      </c>
      <c r="L161" s="124" t="inlineStr">
        <is>
          <t>Belirsiz</t>
        </is>
      </c>
      <c r="M161" s="124" t="n">
        <v>0</v>
      </c>
      <c r="N161" s="124" t="n">
        <v>1</v>
      </c>
      <c r="O161" s="124" t="n">
        <v>0</v>
      </c>
      <c r="P161" s="124" t="n">
        <v>0</v>
      </c>
      <c r="Q161" s="124" t="inlineStr">
        <is>
          <t>Aynı unvan ve gerekli yetkinlik</t>
        </is>
      </c>
      <c r="R161" s="124" t="inlineStr">
        <is>
          <t>Koşullu</t>
        </is>
      </c>
      <c r="S161" s="124" t="inlineStr">
        <is>
          <t>Gerçek mesafe (Google Places) - Fazla/Açık Fact_Mevcut/Fact_Norm'dan; Vardiya/Onay Saha Etüdü Bekleniyor</t>
        </is>
      </c>
    </row>
    <row r="162" ht="15" customHeight="1" s="113">
      <c r="A162" s="124" t="inlineStr">
        <is>
          <t>T0161</t>
        </is>
      </c>
      <c r="B162" s="124" t="inlineStr">
        <is>
          <t>M008</t>
        </is>
      </c>
      <c r="C162" s="124" t="inlineStr">
        <is>
          <t>AYRANCILAR</t>
        </is>
      </c>
      <c r="D162" s="124" t="inlineStr">
        <is>
          <t>M042</t>
        </is>
      </c>
      <c r="E162" s="124" t="inlineStr">
        <is>
          <t>TORBALI 5</t>
        </is>
      </c>
      <c r="F162" s="124" t="inlineStr">
        <is>
          <t>U002</t>
        </is>
      </c>
      <c r="G162" s="124" t="inlineStr">
        <is>
          <t>BAKLİYAT</t>
        </is>
      </c>
      <c r="H162" s="175" t="n">
        <v>25</v>
      </c>
      <c r="I162" s="175" t="n">
        <v>9.699999999999999</v>
      </c>
      <c r="J162" s="124" t="inlineStr">
        <is>
          <t>Evet</t>
        </is>
      </c>
      <c r="K162" s="124" t="inlineStr">
        <is>
          <t>Aynı Bölge</t>
        </is>
      </c>
      <c r="L162" s="124" t="inlineStr">
        <is>
          <t>Belirsiz</t>
        </is>
      </c>
      <c r="M162" s="124" t="n">
        <v>0</v>
      </c>
      <c r="N162" s="124" t="n">
        <v>0</v>
      </c>
      <c r="O162" s="124" t="n">
        <v>0</v>
      </c>
      <c r="P162" s="124" t="n">
        <v>0</v>
      </c>
      <c r="Q162" s="124" t="inlineStr">
        <is>
          <t>Aynı unvan ve gerekli yetkinlik</t>
        </is>
      </c>
      <c r="R162" s="124" t="inlineStr">
        <is>
          <t>Düşük Öncelik</t>
        </is>
      </c>
      <c r="S162" s="124" t="inlineStr">
        <is>
          <t>Gerçek mesafe (Google Places) - Fazla/Açık Fact_Mevcut/Fact_Norm'dan; Vardiya/Onay Saha Etüdü Bekleniyor</t>
        </is>
      </c>
    </row>
    <row r="163" ht="15" customHeight="1" s="113">
      <c r="A163" s="124" t="inlineStr">
        <is>
          <t>T0162</t>
        </is>
      </c>
      <c r="B163" s="124" t="inlineStr">
        <is>
          <t>M008</t>
        </is>
      </c>
      <c r="C163" s="124" t="inlineStr">
        <is>
          <t>AYRANCILAR</t>
        </is>
      </c>
      <c r="D163" s="124" t="inlineStr">
        <is>
          <t>M042</t>
        </is>
      </c>
      <c r="E163" s="124" t="inlineStr">
        <is>
          <t>TORBALI 5</t>
        </is>
      </c>
      <c r="F163" s="124" t="inlineStr">
        <is>
          <t>U013</t>
        </is>
      </c>
      <c r="G163" s="124" t="inlineStr">
        <is>
          <t>KASAP</t>
        </is>
      </c>
      <c r="H163" s="175" t="n">
        <v>25</v>
      </c>
      <c r="I163" s="175" t="n">
        <v>9.699999999999999</v>
      </c>
      <c r="J163" s="124" t="inlineStr">
        <is>
          <t>Evet</t>
        </is>
      </c>
      <c r="K163" s="124" t="inlineStr">
        <is>
          <t>Aynı Bölge</t>
        </is>
      </c>
      <c r="L163" s="124" t="inlineStr">
        <is>
          <t>Belirsiz</t>
        </is>
      </c>
      <c r="M163" s="124" t="n">
        <v>0</v>
      </c>
      <c r="N163" s="124" t="n">
        <v>1</v>
      </c>
      <c r="O163" s="124" t="n">
        <v>0</v>
      </c>
      <c r="P163" s="124" t="n">
        <v>0</v>
      </c>
      <c r="Q163" s="124" t="inlineStr">
        <is>
          <t>Aynı unvan ve gerekli yetkinlik</t>
        </is>
      </c>
      <c r="R163" s="124" t="inlineStr">
        <is>
          <t>Koşullu</t>
        </is>
      </c>
      <c r="S163" s="124" t="inlineStr">
        <is>
          <t>Gerçek mesafe (Google Places) - Fazla/Açık Fact_Mevcut/Fact_Norm'dan; Vardiya/Onay Saha Etüdü Bekleniyor</t>
        </is>
      </c>
    </row>
    <row r="164" ht="15" customHeight="1" s="113">
      <c r="A164" s="124" t="inlineStr">
        <is>
          <t>T0163</t>
        </is>
      </c>
      <c r="B164" s="124" t="inlineStr">
        <is>
          <t>M008</t>
        </is>
      </c>
      <c r="C164" s="124" t="inlineStr">
        <is>
          <t>AYRANCILAR</t>
        </is>
      </c>
      <c r="D164" s="124" t="inlineStr">
        <is>
          <t>M042</t>
        </is>
      </c>
      <c r="E164" s="124" t="inlineStr">
        <is>
          <t>TORBALI 5</t>
        </is>
      </c>
      <c r="F164" s="124" t="inlineStr">
        <is>
          <t>U015</t>
        </is>
      </c>
      <c r="G164" s="124" t="inlineStr">
        <is>
          <t>KASİYER</t>
        </is>
      </c>
      <c r="H164" s="175" t="n">
        <v>25</v>
      </c>
      <c r="I164" s="175" t="n">
        <v>9.699999999999999</v>
      </c>
      <c r="J164" s="124" t="inlineStr">
        <is>
          <t>Evet</t>
        </is>
      </c>
      <c r="K164" s="124" t="inlineStr">
        <is>
          <t>Aynı Bölge</t>
        </is>
      </c>
      <c r="L164" s="124" t="inlineStr">
        <is>
          <t>Belirsiz</t>
        </is>
      </c>
      <c r="M164" s="124" t="n">
        <v>0</v>
      </c>
      <c r="N164" s="124" t="n">
        <v>0</v>
      </c>
      <c r="O164" s="124" t="n">
        <v>0</v>
      </c>
      <c r="P164" s="124" t="n">
        <v>0</v>
      </c>
      <c r="Q164" s="124" t="inlineStr">
        <is>
          <t>Aynı unvan ve gerekli yetkinlik</t>
        </is>
      </c>
      <c r="R164" s="124" t="inlineStr">
        <is>
          <t>Düşük Öncelik</t>
        </is>
      </c>
      <c r="S164" s="124" t="inlineStr">
        <is>
          <t>Gerçek mesafe (Google Places) - Fazla/Açık Fact_Mevcut/Fact_Norm'dan; Vardiya/Onay Saha Etüdü Bekleniyor</t>
        </is>
      </c>
    </row>
    <row r="165" ht="15" customHeight="1" s="113">
      <c r="A165" s="124" t="inlineStr">
        <is>
          <t>T0164</t>
        </is>
      </c>
      <c r="B165" s="124" t="inlineStr">
        <is>
          <t>M008</t>
        </is>
      </c>
      <c r="C165" s="124" t="inlineStr">
        <is>
          <t>AYRANCILAR</t>
        </is>
      </c>
      <c r="D165" s="124" t="inlineStr">
        <is>
          <t>M042</t>
        </is>
      </c>
      <c r="E165" s="124" t="inlineStr">
        <is>
          <t>TORBALI 5</t>
        </is>
      </c>
      <c r="F165" s="124" t="inlineStr">
        <is>
          <t>U017</t>
        </is>
      </c>
      <c r="G165" s="124" t="inlineStr">
        <is>
          <t>MANAV</t>
        </is>
      </c>
      <c r="H165" s="175" t="n">
        <v>25</v>
      </c>
      <c r="I165" s="175" t="n">
        <v>9.699999999999999</v>
      </c>
      <c r="J165" s="124" t="inlineStr">
        <is>
          <t>Evet</t>
        </is>
      </c>
      <c r="K165" s="124" t="inlineStr">
        <is>
          <t>Aynı Bölge</t>
        </is>
      </c>
      <c r="L165" s="124" t="inlineStr">
        <is>
          <t>Belirsiz</t>
        </is>
      </c>
      <c r="M165" s="124" t="n">
        <v>0</v>
      </c>
      <c r="N165" s="124" t="n">
        <v>2</v>
      </c>
      <c r="O165" s="124" t="n">
        <v>0</v>
      </c>
      <c r="P165" s="124" t="n">
        <v>1</v>
      </c>
      <c r="Q165" s="124" t="inlineStr">
        <is>
          <t>Aynı unvan ve gerekli yetkinlik</t>
        </is>
      </c>
      <c r="R165" s="124" t="inlineStr">
        <is>
          <t>Koşullu</t>
        </is>
      </c>
      <c r="S165" s="124" t="inlineStr">
        <is>
          <t>Gerçek mesafe (Google Places) - Fazla/Açık Fact_Mevcut/Fact_Norm'dan; Vardiya/Onay Saha Etüdü Bekleniyor</t>
        </is>
      </c>
    </row>
    <row r="166" ht="15" customHeight="1" s="113">
      <c r="A166" s="124" t="inlineStr">
        <is>
          <t>T0165</t>
        </is>
      </c>
      <c r="B166" s="124" t="inlineStr">
        <is>
          <t>M008</t>
        </is>
      </c>
      <c r="C166" s="124" t="inlineStr">
        <is>
          <t>AYRANCILAR</t>
        </is>
      </c>
      <c r="D166" s="124" t="inlineStr">
        <is>
          <t>M042</t>
        </is>
      </c>
      <c r="E166" s="124" t="inlineStr">
        <is>
          <t>TORBALI 5</t>
        </is>
      </c>
      <c r="F166" s="124" t="inlineStr">
        <is>
          <t>U026</t>
        </is>
      </c>
      <c r="G166" s="124" t="inlineStr">
        <is>
          <t>REYON GÖREVLİSİ</t>
        </is>
      </c>
      <c r="H166" s="175" t="n">
        <v>25</v>
      </c>
      <c r="I166" s="175" t="n">
        <v>9.699999999999999</v>
      </c>
      <c r="J166" s="124" t="inlineStr">
        <is>
          <t>Evet</t>
        </is>
      </c>
      <c r="K166" s="124" t="inlineStr">
        <is>
          <t>Aynı Bölge</t>
        </is>
      </c>
      <c r="L166" s="124" t="inlineStr">
        <is>
          <t>Belirsiz</t>
        </is>
      </c>
      <c r="M166" s="124" t="n">
        <v>0</v>
      </c>
      <c r="N166" s="124" t="n">
        <v>0</v>
      </c>
      <c r="O166" s="124" t="n">
        <v>0</v>
      </c>
      <c r="P166" s="124" t="n">
        <v>0</v>
      </c>
      <c r="Q166" s="124" t="inlineStr">
        <is>
          <t>Aynı unvan ve gerekli yetkinlik</t>
        </is>
      </c>
      <c r="R166" s="124" t="inlineStr">
        <is>
          <t>Düşük Öncelik</t>
        </is>
      </c>
      <c r="S166" s="124" t="inlineStr">
        <is>
          <t>Gerçek mesafe (Google Places) - Fazla/Açık Fact_Mevcut/Fact_Norm'dan; Vardiya/Onay Saha Etüdü Bekleniyor</t>
        </is>
      </c>
    </row>
    <row r="167" ht="15" customHeight="1" s="113">
      <c r="A167" s="124" t="inlineStr">
        <is>
          <t>T0166</t>
        </is>
      </c>
      <c r="B167" s="124" t="inlineStr">
        <is>
          <t>M008</t>
        </is>
      </c>
      <c r="C167" s="124" t="inlineStr">
        <is>
          <t>AYRANCILAR</t>
        </is>
      </c>
      <c r="D167" s="124" t="inlineStr">
        <is>
          <t>M042</t>
        </is>
      </c>
      <c r="E167" s="124" t="inlineStr">
        <is>
          <t>TORBALI 5</t>
        </is>
      </c>
      <c r="F167" s="124" t="inlineStr">
        <is>
          <t>U036</t>
        </is>
      </c>
      <c r="G167" s="124" t="inlineStr">
        <is>
          <t>YÖNETİCİ</t>
        </is>
      </c>
      <c r="H167" s="175" t="n">
        <v>25</v>
      </c>
      <c r="I167" s="175" t="n">
        <v>9.699999999999999</v>
      </c>
      <c r="J167" s="124" t="inlineStr">
        <is>
          <t>Evet</t>
        </is>
      </c>
      <c r="K167" s="124" t="inlineStr">
        <is>
          <t>Aynı Bölge</t>
        </is>
      </c>
      <c r="L167" s="124" t="inlineStr">
        <is>
          <t>Belirsiz</t>
        </is>
      </c>
      <c r="M167" s="124" t="n">
        <v>0</v>
      </c>
      <c r="N167" s="124" t="n">
        <v>1</v>
      </c>
      <c r="O167" s="124" t="n">
        <v>0</v>
      </c>
      <c r="P167" s="124" t="n">
        <v>0</v>
      </c>
      <c r="Q167" s="124" t="inlineStr">
        <is>
          <t>Aynı unvan ve gerekli yetkinlik</t>
        </is>
      </c>
      <c r="R167" s="124" t="inlineStr">
        <is>
          <t>Koşullu</t>
        </is>
      </c>
      <c r="S167" s="124" t="inlineStr">
        <is>
          <t>Gerçek mesafe (Google Places) - Fazla/Açık Fact_Mevcut/Fact_Norm'dan; Vardiya/Onay Saha Etüdü Bekleniyor</t>
        </is>
      </c>
    </row>
    <row r="168" ht="15" customHeight="1" s="113">
      <c r="A168" s="124" t="inlineStr">
        <is>
          <t>T0167</t>
        </is>
      </c>
      <c r="B168" s="124" t="inlineStr">
        <is>
          <t>M008</t>
        </is>
      </c>
      <c r="C168" s="124" t="inlineStr">
        <is>
          <t>AYRANCILAR</t>
        </is>
      </c>
      <c r="D168" s="124" t="inlineStr">
        <is>
          <t>M042</t>
        </is>
      </c>
      <c r="E168" s="124" t="inlineStr">
        <is>
          <t>TORBALI 5</t>
        </is>
      </c>
      <c r="F168" s="124" t="inlineStr">
        <is>
          <t>U038</t>
        </is>
      </c>
      <c r="G168" s="124" t="inlineStr">
        <is>
          <t>YÖNETİCİ YARDIMCISI</t>
        </is>
      </c>
      <c r="H168" s="175" t="n">
        <v>25</v>
      </c>
      <c r="I168" s="175" t="n">
        <v>9.699999999999999</v>
      </c>
      <c r="J168" s="124" t="inlineStr">
        <is>
          <t>Evet</t>
        </is>
      </c>
      <c r="K168" s="124" t="inlineStr">
        <is>
          <t>Aynı Bölge</t>
        </is>
      </c>
      <c r="L168" s="124" t="inlineStr">
        <is>
          <t>Belirsiz</t>
        </is>
      </c>
      <c r="M168" s="124" t="n">
        <v>0</v>
      </c>
      <c r="N168" s="124" t="n">
        <v>1</v>
      </c>
      <c r="O168" s="124" t="n">
        <v>0</v>
      </c>
      <c r="P168" s="124" t="n">
        <v>0</v>
      </c>
      <c r="Q168" s="124" t="inlineStr">
        <is>
          <t>Aynı unvan ve gerekli yetkinlik</t>
        </is>
      </c>
      <c r="R168" s="124" t="inlineStr">
        <is>
          <t>Koşullu</t>
        </is>
      </c>
      <c r="S168" s="124" t="inlineStr">
        <is>
          <t>Gerçek mesafe (Google Places) - Fazla/Açık Fact_Mevcut/Fact_Norm'dan; Vardiya/Onay Saha Etüdü Bekleniyor</t>
        </is>
      </c>
    </row>
    <row r="169" ht="15" customHeight="1" s="113">
      <c r="A169" s="124" t="inlineStr">
        <is>
          <t>T0168</t>
        </is>
      </c>
      <c r="B169" s="124" t="inlineStr">
        <is>
          <t>M008</t>
        </is>
      </c>
      <c r="C169" s="124" t="inlineStr">
        <is>
          <t>AYRANCILAR</t>
        </is>
      </c>
      <c r="D169" s="124" t="inlineStr">
        <is>
          <t>M042</t>
        </is>
      </c>
      <c r="E169" s="124" t="inlineStr">
        <is>
          <t>TORBALI 5</t>
        </is>
      </c>
      <c r="F169" s="124" t="inlineStr">
        <is>
          <t>U042</t>
        </is>
      </c>
      <c r="G169" s="124" t="inlineStr">
        <is>
          <t>ŞARKÜTERİ</t>
        </is>
      </c>
      <c r="H169" s="175" t="n">
        <v>25</v>
      </c>
      <c r="I169" s="175" t="n">
        <v>9.699999999999999</v>
      </c>
      <c r="J169" s="124" t="inlineStr">
        <is>
          <t>Evet</t>
        </is>
      </c>
      <c r="K169" s="124" t="inlineStr">
        <is>
          <t>Aynı Bölge</t>
        </is>
      </c>
      <c r="L169" s="124" t="inlineStr">
        <is>
          <t>Belirsiz</t>
        </is>
      </c>
      <c r="M169" s="124" t="n">
        <v>0</v>
      </c>
      <c r="N169" s="124" t="n">
        <v>0</v>
      </c>
      <c r="O169" s="124" t="n">
        <v>0</v>
      </c>
      <c r="P169" s="124" t="n">
        <v>0</v>
      </c>
      <c r="Q169" s="124" t="inlineStr">
        <is>
          <t>Aynı unvan ve gerekli yetkinlik</t>
        </is>
      </c>
      <c r="R169" s="124" t="inlineStr">
        <is>
          <t>Düşük Öncelik</t>
        </is>
      </c>
      <c r="S169" s="124" t="inlineStr">
        <is>
          <t>Gerçek mesafe (Google Places) - Fazla/Açık Fact_Mevcut/Fact_Norm'dan; Vardiya/Onay Saha Etüdü Bekleniyor</t>
        </is>
      </c>
    </row>
    <row r="170" ht="15" customHeight="1" s="113">
      <c r="A170" s="124" t="inlineStr">
        <is>
          <t>T0169</t>
        </is>
      </c>
      <c r="B170" s="124" t="inlineStr">
        <is>
          <t>M008</t>
        </is>
      </c>
      <c r="C170" s="124" t="inlineStr">
        <is>
          <t>AYRANCILAR</t>
        </is>
      </c>
      <c r="D170" s="124" t="inlineStr">
        <is>
          <t>M039</t>
        </is>
      </c>
      <c r="E170" s="124" t="inlineStr">
        <is>
          <t>TORBALI 2</t>
        </is>
      </c>
      <c r="F170" s="124" t="inlineStr">
        <is>
          <t>U002</t>
        </is>
      </c>
      <c r="G170" s="124" t="inlineStr">
        <is>
          <t>BAKLİYAT</t>
        </is>
      </c>
      <c r="H170" s="175" t="n">
        <v>25</v>
      </c>
      <c r="I170" s="175" t="n">
        <v>10.6</v>
      </c>
      <c r="J170" s="124" t="inlineStr">
        <is>
          <t>Evet</t>
        </is>
      </c>
      <c r="K170" s="124" t="inlineStr">
        <is>
          <t>Aynı Bölge</t>
        </is>
      </c>
      <c r="L170" s="124" t="inlineStr">
        <is>
          <t>Belirsiz</t>
        </is>
      </c>
      <c r="M170" s="124" t="n">
        <v>0</v>
      </c>
      <c r="N170" s="124" t="n">
        <v>0</v>
      </c>
      <c r="O170" s="124" t="n">
        <v>0</v>
      </c>
      <c r="P170" s="124" t="n">
        <v>0</v>
      </c>
      <c r="Q170" s="124" t="inlineStr">
        <is>
          <t>Aynı unvan ve gerekli yetkinlik</t>
        </is>
      </c>
      <c r="R170" s="124" t="inlineStr">
        <is>
          <t>Düşük Öncelik</t>
        </is>
      </c>
      <c r="S170" s="124" t="inlineStr">
        <is>
          <t>Gerçek mesafe (Google Places) - Fazla/Açık Fact_Mevcut/Fact_Norm'dan; Vardiya/Onay Saha Etüdü Bekleniyor</t>
        </is>
      </c>
    </row>
    <row r="171" ht="15" customHeight="1" s="113">
      <c r="A171" s="124" t="inlineStr">
        <is>
          <t>T0170</t>
        </is>
      </c>
      <c r="B171" s="124" t="inlineStr">
        <is>
          <t>M008</t>
        </is>
      </c>
      <c r="C171" s="124" t="inlineStr">
        <is>
          <t>AYRANCILAR</t>
        </is>
      </c>
      <c r="D171" s="124" t="inlineStr">
        <is>
          <t>M039</t>
        </is>
      </c>
      <c r="E171" s="124" t="inlineStr">
        <is>
          <t>TORBALI 2</t>
        </is>
      </c>
      <c r="F171" s="124" t="inlineStr">
        <is>
          <t>U013</t>
        </is>
      </c>
      <c r="G171" s="124" t="inlineStr">
        <is>
          <t>KASAP</t>
        </is>
      </c>
      <c r="H171" s="175" t="n">
        <v>25</v>
      </c>
      <c r="I171" s="175" t="n">
        <v>10.6</v>
      </c>
      <c r="J171" s="124" t="inlineStr">
        <is>
          <t>Evet</t>
        </is>
      </c>
      <c r="K171" s="124" t="inlineStr">
        <is>
          <t>Aynı Bölge</t>
        </is>
      </c>
      <c r="L171" s="124" t="inlineStr">
        <is>
          <t>Belirsiz</t>
        </is>
      </c>
      <c r="M171" s="124" t="n">
        <v>0</v>
      </c>
      <c r="N171" s="124" t="n">
        <v>1</v>
      </c>
      <c r="O171" s="124" t="n">
        <v>0</v>
      </c>
      <c r="P171" s="124" t="n">
        <v>0</v>
      </c>
      <c r="Q171" s="124" t="inlineStr">
        <is>
          <t>Aynı unvan ve gerekli yetkinlik</t>
        </is>
      </c>
      <c r="R171" s="124" t="inlineStr">
        <is>
          <t>Koşullu</t>
        </is>
      </c>
      <c r="S171" s="124" t="inlineStr">
        <is>
          <t>Gerçek mesafe (Google Places) - Fazla/Açık Fact_Mevcut/Fact_Norm'dan; Vardiya/Onay Saha Etüdü Bekleniyor</t>
        </is>
      </c>
    </row>
    <row r="172" ht="15" customHeight="1" s="113">
      <c r="A172" s="124" t="inlineStr">
        <is>
          <t>T0171</t>
        </is>
      </c>
      <c r="B172" s="124" t="inlineStr">
        <is>
          <t>M008</t>
        </is>
      </c>
      <c r="C172" s="124" t="inlineStr">
        <is>
          <t>AYRANCILAR</t>
        </is>
      </c>
      <c r="D172" s="124" t="inlineStr">
        <is>
          <t>M039</t>
        </is>
      </c>
      <c r="E172" s="124" t="inlineStr">
        <is>
          <t>TORBALI 2</t>
        </is>
      </c>
      <c r="F172" s="124" t="inlineStr">
        <is>
          <t>U015</t>
        </is>
      </c>
      <c r="G172" s="124" t="inlineStr">
        <is>
          <t>KASİYER</t>
        </is>
      </c>
      <c r="H172" s="175" t="n">
        <v>25</v>
      </c>
      <c r="I172" s="175" t="n">
        <v>10.6</v>
      </c>
      <c r="J172" s="124" t="inlineStr">
        <is>
          <t>Evet</t>
        </is>
      </c>
      <c r="K172" s="124" t="inlineStr">
        <is>
          <t>Aynı Bölge</t>
        </is>
      </c>
      <c r="L172" s="124" t="inlineStr">
        <is>
          <t>Belirsiz</t>
        </is>
      </c>
      <c r="M172" s="124" t="n">
        <v>0</v>
      </c>
      <c r="N172" s="124" t="n">
        <v>0</v>
      </c>
      <c r="O172" s="124" t="n">
        <v>0</v>
      </c>
      <c r="P172" s="124" t="n">
        <v>0</v>
      </c>
      <c r="Q172" s="124" t="inlineStr">
        <is>
          <t>Aynı unvan ve gerekli yetkinlik</t>
        </is>
      </c>
      <c r="R172" s="124" t="inlineStr">
        <is>
          <t>Düşük Öncelik</t>
        </is>
      </c>
      <c r="S172" s="124" t="inlineStr">
        <is>
          <t>Gerçek mesafe (Google Places) - Fazla/Açık Fact_Mevcut/Fact_Norm'dan; Vardiya/Onay Saha Etüdü Bekleniyor</t>
        </is>
      </c>
    </row>
    <row r="173" ht="15" customHeight="1" s="113">
      <c r="A173" s="124" t="inlineStr">
        <is>
          <t>T0172</t>
        </is>
      </c>
      <c r="B173" s="124" t="inlineStr">
        <is>
          <t>M008</t>
        </is>
      </c>
      <c r="C173" s="124" t="inlineStr">
        <is>
          <t>AYRANCILAR</t>
        </is>
      </c>
      <c r="D173" s="124" t="inlineStr">
        <is>
          <t>M039</t>
        </is>
      </c>
      <c r="E173" s="124" t="inlineStr">
        <is>
          <t>TORBALI 2</t>
        </is>
      </c>
      <c r="F173" s="124" t="inlineStr">
        <is>
          <t>U017</t>
        </is>
      </c>
      <c r="G173" s="124" t="inlineStr">
        <is>
          <t>MANAV</t>
        </is>
      </c>
      <c r="H173" s="175" t="n">
        <v>25</v>
      </c>
      <c r="I173" s="175" t="n">
        <v>10.6</v>
      </c>
      <c r="J173" s="124" t="inlineStr">
        <is>
          <t>Evet</t>
        </is>
      </c>
      <c r="K173" s="124" t="inlineStr">
        <is>
          <t>Aynı Bölge</t>
        </is>
      </c>
      <c r="L173" s="124" t="inlineStr">
        <is>
          <t>Belirsiz</t>
        </is>
      </c>
      <c r="M173" s="124" t="n">
        <v>0</v>
      </c>
      <c r="N173" s="124" t="n">
        <v>2</v>
      </c>
      <c r="O173" s="124" t="n">
        <v>0</v>
      </c>
      <c r="P173" s="124" t="n">
        <v>1</v>
      </c>
      <c r="Q173" s="124" t="inlineStr">
        <is>
          <t>Aynı unvan ve gerekli yetkinlik</t>
        </is>
      </c>
      <c r="R173" s="124" t="inlineStr">
        <is>
          <t>Koşullu</t>
        </is>
      </c>
      <c r="S173" s="124" t="inlineStr">
        <is>
          <t>Gerçek mesafe (Google Places) - Fazla/Açık Fact_Mevcut/Fact_Norm'dan; Vardiya/Onay Saha Etüdü Bekleniyor</t>
        </is>
      </c>
    </row>
    <row r="174" ht="15" customHeight="1" s="113">
      <c r="A174" s="124" t="inlineStr">
        <is>
          <t>T0173</t>
        </is>
      </c>
      <c r="B174" s="124" t="inlineStr">
        <is>
          <t>M008</t>
        </is>
      </c>
      <c r="C174" s="124" t="inlineStr">
        <is>
          <t>AYRANCILAR</t>
        </is>
      </c>
      <c r="D174" s="124" t="inlineStr">
        <is>
          <t>M039</t>
        </is>
      </c>
      <c r="E174" s="124" t="inlineStr">
        <is>
          <t>TORBALI 2</t>
        </is>
      </c>
      <c r="F174" s="124" t="inlineStr">
        <is>
          <t>U019</t>
        </is>
      </c>
      <c r="G174" s="124" t="inlineStr">
        <is>
          <t>MANAV YARDIMCISI</t>
        </is>
      </c>
      <c r="H174" s="175" t="n">
        <v>25</v>
      </c>
      <c r="I174" s="175" t="n">
        <v>10.6</v>
      </c>
      <c r="J174" s="124" t="inlineStr">
        <is>
          <t>Evet</t>
        </is>
      </c>
      <c r="K174" s="124" t="inlineStr">
        <is>
          <t>Aynı Bölge</t>
        </is>
      </c>
      <c r="L174" s="124" t="inlineStr">
        <is>
          <t>Belirsiz</t>
        </is>
      </c>
      <c r="M174" s="124" t="n">
        <v>1</v>
      </c>
      <c r="N174" s="124" t="n">
        <v>0</v>
      </c>
      <c r="O174" s="124" t="n">
        <v>0</v>
      </c>
      <c r="P174" s="124" t="n">
        <v>0</v>
      </c>
      <c r="Q174" s="124" t="inlineStr">
        <is>
          <t>Aynı unvan ve gerekli yetkinlik</t>
        </is>
      </c>
      <c r="R174" s="124" t="inlineStr">
        <is>
          <t>Koşullu</t>
        </is>
      </c>
      <c r="S174" s="124" t="inlineStr">
        <is>
          <t>Gerçek mesafe (Google Places) - Fazla/Açık Fact_Mevcut/Fact_Norm'dan; Vardiya/Onay Saha Etüdü Bekleniyor</t>
        </is>
      </c>
    </row>
    <row r="175" ht="15" customHeight="1" s="113">
      <c r="A175" s="124" t="inlineStr">
        <is>
          <t>T0174</t>
        </is>
      </c>
      <c r="B175" s="124" t="inlineStr">
        <is>
          <t>M008</t>
        </is>
      </c>
      <c r="C175" s="124" t="inlineStr">
        <is>
          <t>AYRANCILAR</t>
        </is>
      </c>
      <c r="D175" s="124" t="inlineStr">
        <is>
          <t>M039</t>
        </is>
      </c>
      <c r="E175" s="124" t="inlineStr">
        <is>
          <t>TORBALI 2</t>
        </is>
      </c>
      <c r="F175" s="124" t="inlineStr">
        <is>
          <t>U023</t>
        </is>
      </c>
      <c r="G175" s="124" t="inlineStr">
        <is>
          <t>ONLİNE TOPLAYICI</t>
        </is>
      </c>
      <c r="H175" s="175" t="n">
        <v>25</v>
      </c>
      <c r="I175" s="175" t="n">
        <v>10.6</v>
      </c>
      <c r="J175" s="124" t="inlineStr">
        <is>
          <t>Evet</t>
        </is>
      </c>
      <c r="K175" s="124" t="inlineStr">
        <is>
          <t>Aynı Bölge</t>
        </is>
      </c>
      <c r="L175" s="124" t="inlineStr">
        <is>
          <t>Belirsiz</t>
        </is>
      </c>
      <c r="M175" s="124" t="n">
        <v>0</v>
      </c>
      <c r="N175" s="124" t="n">
        <v>0</v>
      </c>
      <c r="O175" s="124" t="n">
        <v>0</v>
      </c>
      <c r="P175" s="124" t="n">
        <v>0</v>
      </c>
      <c r="Q175" s="124" t="inlineStr">
        <is>
          <t>Aynı unvan ve gerekli yetkinlik</t>
        </is>
      </c>
      <c r="R175" s="124" t="inlineStr">
        <is>
          <t>Düşük Öncelik</t>
        </is>
      </c>
      <c r="S175" s="124" t="inlineStr">
        <is>
          <t>Gerçek mesafe (Google Places) - Fazla/Açık Fact_Mevcut/Fact_Norm'dan; Vardiya/Onay Saha Etüdü Bekleniyor</t>
        </is>
      </c>
    </row>
    <row r="176" ht="15" customHeight="1" s="113">
      <c r="A176" s="124" t="inlineStr">
        <is>
          <t>T0175</t>
        </is>
      </c>
      <c r="B176" s="124" t="inlineStr">
        <is>
          <t>M008</t>
        </is>
      </c>
      <c r="C176" s="124" t="inlineStr">
        <is>
          <t>AYRANCILAR</t>
        </is>
      </c>
      <c r="D176" s="124" t="inlineStr">
        <is>
          <t>M039</t>
        </is>
      </c>
      <c r="E176" s="124" t="inlineStr">
        <is>
          <t>TORBALI 2</t>
        </is>
      </c>
      <c r="F176" s="124" t="inlineStr">
        <is>
          <t>U024</t>
        </is>
      </c>
      <c r="G176" s="124" t="inlineStr">
        <is>
          <t>ONLİNE ŞOFÖR</t>
        </is>
      </c>
      <c r="H176" s="175" t="n">
        <v>25</v>
      </c>
      <c r="I176" s="175" t="n">
        <v>10.6</v>
      </c>
      <c r="J176" s="124" t="inlineStr">
        <is>
          <t>Evet</t>
        </is>
      </c>
      <c r="K176" s="124" t="inlineStr">
        <is>
          <t>Aynı Bölge</t>
        </is>
      </c>
      <c r="L176" s="124" t="inlineStr">
        <is>
          <t>Belirsiz</t>
        </is>
      </c>
      <c r="M176" s="124" t="n">
        <v>0</v>
      </c>
      <c r="N176" s="124" t="n">
        <v>0</v>
      </c>
      <c r="O176" s="124" t="n">
        <v>0</v>
      </c>
      <c r="P176" s="124" t="n">
        <v>0</v>
      </c>
      <c r="Q176" s="124" t="inlineStr">
        <is>
          <t>Aynı unvan ve gerekli yetkinlik</t>
        </is>
      </c>
      <c r="R176" s="124" t="inlineStr">
        <is>
          <t>Düşük Öncelik</t>
        </is>
      </c>
      <c r="S176" s="124" t="inlineStr">
        <is>
          <t>Gerçek mesafe (Google Places) - Fazla/Açık Fact_Mevcut/Fact_Norm'dan; Vardiya/Onay Saha Etüdü Bekleniyor</t>
        </is>
      </c>
    </row>
    <row r="177" ht="15" customHeight="1" s="113">
      <c r="A177" s="124" t="inlineStr">
        <is>
          <t>T0176</t>
        </is>
      </c>
      <c r="B177" s="124" t="inlineStr">
        <is>
          <t>M008</t>
        </is>
      </c>
      <c r="C177" s="124" t="inlineStr">
        <is>
          <t>AYRANCILAR</t>
        </is>
      </c>
      <c r="D177" s="124" t="inlineStr">
        <is>
          <t>M039</t>
        </is>
      </c>
      <c r="E177" s="124" t="inlineStr">
        <is>
          <t>TORBALI 2</t>
        </is>
      </c>
      <c r="F177" s="124" t="inlineStr">
        <is>
          <t>U026</t>
        </is>
      </c>
      <c r="G177" s="124" t="inlineStr">
        <is>
          <t>REYON GÖREVLİSİ</t>
        </is>
      </c>
      <c r="H177" s="175" t="n">
        <v>25</v>
      </c>
      <c r="I177" s="175" t="n">
        <v>10.6</v>
      </c>
      <c r="J177" s="124" t="inlineStr">
        <is>
          <t>Evet</t>
        </is>
      </c>
      <c r="K177" s="124" t="inlineStr">
        <is>
          <t>Aynı Bölge</t>
        </is>
      </c>
      <c r="L177" s="124" t="inlineStr">
        <is>
          <t>Belirsiz</t>
        </is>
      </c>
      <c r="M177" s="124" t="n">
        <v>0</v>
      </c>
      <c r="N177" s="124" t="n">
        <v>0</v>
      </c>
      <c r="O177" s="124" t="n">
        <v>0</v>
      </c>
      <c r="P177" s="124" t="n">
        <v>0</v>
      </c>
      <c r="Q177" s="124" t="inlineStr">
        <is>
          <t>Aynı unvan ve gerekli yetkinlik</t>
        </is>
      </c>
      <c r="R177" s="124" t="inlineStr">
        <is>
          <t>Düşük Öncelik</t>
        </is>
      </c>
      <c r="S177" s="124" t="inlineStr">
        <is>
          <t>Gerçek mesafe (Google Places) - Fazla/Açık Fact_Mevcut/Fact_Norm'dan; Vardiya/Onay Saha Etüdü Bekleniyor</t>
        </is>
      </c>
    </row>
    <row r="178" ht="15" customHeight="1" s="113">
      <c r="A178" s="124" t="inlineStr">
        <is>
          <t>T0177</t>
        </is>
      </c>
      <c r="B178" s="124" t="inlineStr">
        <is>
          <t>M008</t>
        </is>
      </c>
      <c r="C178" s="124" t="inlineStr">
        <is>
          <t>AYRANCILAR</t>
        </is>
      </c>
      <c r="D178" s="124" t="inlineStr">
        <is>
          <t>M039</t>
        </is>
      </c>
      <c r="E178" s="124" t="inlineStr">
        <is>
          <t>TORBALI 2</t>
        </is>
      </c>
      <c r="F178" s="124" t="inlineStr">
        <is>
          <t>U036</t>
        </is>
      </c>
      <c r="G178" s="124" t="inlineStr">
        <is>
          <t>YÖNETİCİ</t>
        </is>
      </c>
      <c r="H178" s="175" t="n">
        <v>25</v>
      </c>
      <c r="I178" s="175" t="n">
        <v>10.6</v>
      </c>
      <c r="J178" s="124" t="inlineStr">
        <is>
          <t>Evet</t>
        </is>
      </c>
      <c r="K178" s="124" t="inlineStr">
        <is>
          <t>Aynı Bölge</t>
        </is>
      </c>
      <c r="L178" s="124" t="inlineStr">
        <is>
          <t>Belirsiz</t>
        </is>
      </c>
      <c r="M178" s="124" t="n">
        <v>0</v>
      </c>
      <c r="N178" s="124" t="n">
        <v>1</v>
      </c>
      <c r="O178" s="124" t="n">
        <v>0</v>
      </c>
      <c r="P178" s="124" t="n">
        <v>0</v>
      </c>
      <c r="Q178" s="124" t="inlineStr">
        <is>
          <t>Aynı unvan ve gerekli yetkinlik</t>
        </is>
      </c>
      <c r="R178" s="124" t="inlineStr">
        <is>
          <t>Koşullu</t>
        </is>
      </c>
      <c r="S178" s="124" t="inlineStr">
        <is>
          <t>Gerçek mesafe (Google Places) - Fazla/Açık Fact_Mevcut/Fact_Norm'dan; Vardiya/Onay Saha Etüdü Bekleniyor</t>
        </is>
      </c>
    </row>
    <row r="179" ht="15" customHeight="1" s="113">
      <c r="A179" s="124" t="inlineStr">
        <is>
          <t>T0178</t>
        </is>
      </c>
      <c r="B179" s="124" t="inlineStr">
        <is>
          <t>M008</t>
        </is>
      </c>
      <c r="C179" s="124" t="inlineStr">
        <is>
          <t>AYRANCILAR</t>
        </is>
      </c>
      <c r="D179" s="124" t="inlineStr">
        <is>
          <t>M039</t>
        </is>
      </c>
      <c r="E179" s="124" t="inlineStr">
        <is>
          <t>TORBALI 2</t>
        </is>
      </c>
      <c r="F179" s="124" t="inlineStr">
        <is>
          <t>U038</t>
        </is>
      </c>
      <c r="G179" s="124" t="inlineStr">
        <is>
          <t>YÖNETİCİ YARDIMCISI</t>
        </is>
      </c>
      <c r="H179" s="175" t="n">
        <v>25</v>
      </c>
      <c r="I179" s="175" t="n">
        <v>10.6</v>
      </c>
      <c r="J179" s="124" t="inlineStr">
        <is>
          <t>Evet</t>
        </is>
      </c>
      <c r="K179" s="124" t="inlineStr">
        <is>
          <t>Aynı Bölge</t>
        </is>
      </c>
      <c r="L179" s="124" t="inlineStr">
        <is>
          <t>Belirsiz</t>
        </is>
      </c>
      <c r="M179" s="124" t="n">
        <v>0</v>
      </c>
      <c r="N179" s="124" t="n">
        <v>0</v>
      </c>
      <c r="O179" s="124" t="n">
        <v>0</v>
      </c>
      <c r="P179" s="124" t="n">
        <v>0</v>
      </c>
      <c r="Q179" s="124" t="inlineStr">
        <is>
          <t>Aynı unvan ve gerekli yetkinlik</t>
        </is>
      </c>
      <c r="R179" s="124" t="inlineStr">
        <is>
          <t>Düşük Öncelik</t>
        </is>
      </c>
      <c r="S179" s="124" t="inlineStr">
        <is>
          <t>Gerçek mesafe (Google Places) - Fazla/Açık Fact_Mevcut/Fact_Norm'dan; Vardiya/Onay Saha Etüdü Bekleniyor</t>
        </is>
      </c>
    </row>
    <row r="180" ht="15" customHeight="1" s="113">
      <c r="A180" s="124" t="inlineStr">
        <is>
          <t>T0179</t>
        </is>
      </c>
      <c r="B180" s="124" t="inlineStr">
        <is>
          <t>M008</t>
        </is>
      </c>
      <c r="C180" s="124" t="inlineStr">
        <is>
          <t>AYRANCILAR</t>
        </is>
      </c>
      <c r="D180" s="124" t="inlineStr">
        <is>
          <t>M039</t>
        </is>
      </c>
      <c r="E180" s="124" t="inlineStr">
        <is>
          <t>TORBALI 2</t>
        </is>
      </c>
      <c r="F180" s="124" t="inlineStr">
        <is>
          <t>U042</t>
        </is>
      </c>
      <c r="G180" s="124" t="inlineStr">
        <is>
          <t>ŞARKÜTERİ</t>
        </is>
      </c>
      <c r="H180" s="175" t="n">
        <v>25</v>
      </c>
      <c r="I180" s="175" t="n">
        <v>10.6</v>
      </c>
      <c r="J180" s="124" t="inlineStr">
        <is>
          <t>Evet</t>
        </is>
      </c>
      <c r="K180" s="124" t="inlineStr">
        <is>
          <t>Aynı Bölge</t>
        </is>
      </c>
      <c r="L180" s="124" t="inlineStr">
        <is>
          <t>Belirsiz</t>
        </is>
      </c>
      <c r="M180" s="124" t="n">
        <v>0</v>
      </c>
      <c r="N180" s="124" t="n">
        <v>1</v>
      </c>
      <c r="O180" s="124" t="n">
        <v>0</v>
      </c>
      <c r="P180" s="124" t="n">
        <v>0</v>
      </c>
      <c r="Q180" s="124" t="inlineStr">
        <is>
          <t>Aynı unvan ve gerekli yetkinlik</t>
        </is>
      </c>
      <c r="R180" s="124" t="inlineStr">
        <is>
          <t>Koşullu</t>
        </is>
      </c>
      <c r="S180" s="124" t="inlineStr">
        <is>
          <t>Gerçek mesafe (Google Places) - Fazla/Açık Fact_Mevcut/Fact_Norm'dan; Vardiya/Onay Saha Etüdü Bekleniyor</t>
        </is>
      </c>
    </row>
    <row r="181" ht="15" customHeight="1" s="113">
      <c r="A181" s="124" t="inlineStr">
        <is>
          <t>T0180</t>
        </is>
      </c>
      <c r="B181" s="124" t="inlineStr">
        <is>
          <t>M008</t>
        </is>
      </c>
      <c r="C181" s="124" t="inlineStr">
        <is>
          <t>AYRANCILAR</t>
        </is>
      </c>
      <c r="D181" s="124" t="inlineStr">
        <is>
          <t>M041</t>
        </is>
      </c>
      <c r="E181" s="124" t="inlineStr">
        <is>
          <t>TORBALI 4</t>
        </is>
      </c>
      <c r="F181" s="124" t="inlineStr">
        <is>
          <t>U002</t>
        </is>
      </c>
      <c r="G181" s="124" t="inlineStr">
        <is>
          <t>BAKLİYAT</t>
        </is>
      </c>
      <c r="H181" s="175" t="n">
        <v>25</v>
      </c>
      <c r="I181" s="175" t="n">
        <v>11.7</v>
      </c>
      <c r="J181" s="124" t="inlineStr">
        <is>
          <t>Evet</t>
        </is>
      </c>
      <c r="K181" s="124" t="inlineStr">
        <is>
          <t>Aynı Bölge</t>
        </is>
      </c>
      <c r="L181" s="124" t="inlineStr">
        <is>
          <t>Belirsiz</t>
        </is>
      </c>
      <c r="M181" s="124" t="n">
        <v>0</v>
      </c>
      <c r="N181" s="124" t="n">
        <v>1</v>
      </c>
      <c r="O181" s="124" t="n">
        <v>0</v>
      </c>
      <c r="P181" s="124" t="n">
        <v>0</v>
      </c>
      <c r="Q181" s="124" t="inlineStr">
        <is>
          <t>Aynı unvan ve gerekli yetkinlik</t>
        </is>
      </c>
      <c r="R181" s="124" t="inlineStr">
        <is>
          <t>Koşullu</t>
        </is>
      </c>
      <c r="S181" s="124" t="inlineStr">
        <is>
          <t>Gerçek mesafe (Google Places) - Fazla/Açık Fact_Mevcut/Fact_Norm'dan; Vardiya/Onay Saha Etüdü Bekleniyor</t>
        </is>
      </c>
    </row>
    <row r="182" ht="15" customHeight="1" s="113">
      <c r="A182" s="124" t="inlineStr">
        <is>
          <t>T0181</t>
        </is>
      </c>
      <c r="B182" s="124" t="inlineStr">
        <is>
          <t>M008</t>
        </is>
      </c>
      <c r="C182" s="124" t="inlineStr">
        <is>
          <t>AYRANCILAR</t>
        </is>
      </c>
      <c r="D182" s="124" t="inlineStr">
        <is>
          <t>M041</t>
        </is>
      </c>
      <c r="E182" s="124" t="inlineStr">
        <is>
          <t>TORBALI 4</t>
        </is>
      </c>
      <c r="F182" s="124" t="inlineStr">
        <is>
          <t>U013</t>
        </is>
      </c>
      <c r="G182" s="124" t="inlineStr">
        <is>
          <t>KASAP</t>
        </is>
      </c>
      <c r="H182" s="175" t="n">
        <v>25</v>
      </c>
      <c r="I182" s="175" t="n">
        <v>11.7</v>
      </c>
      <c r="J182" s="124" t="inlineStr">
        <is>
          <t>Evet</t>
        </is>
      </c>
      <c r="K182" s="124" t="inlineStr">
        <is>
          <t>Aynı Bölge</t>
        </is>
      </c>
      <c r="L182" s="124" t="inlineStr">
        <is>
          <t>Belirsiz</t>
        </is>
      </c>
      <c r="M182" s="124" t="n">
        <v>0</v>
      </c>
      <c r="N182" s="124" t="n">
        <v>1</v>
      </c>
      <c r="O182" s="124" t="n">
        <v>0</v>
      </c>
      <c r="P182" s="124" t="n">
        <v>0</v>
      </c>
      <c r="Q182" s="124" t="inlineStr">
        <is>
          <t>Aynı unvan ve gerekli yetkinlik</t>
        </is>
      </c>
      <c r="R182" s="124" t="inlineStr">
        <is>
          <t>Koşullu</t>
        </is>
      </c>
      <c r="S182" s="124" t="inlineStr">
        <is>
          <t>Gerçek mesafe (Google Places) - Fazla/Açık Fact_Mevcut/Fact_Norm'dan; Vardiya/Onay Saha Etüdü Bekleniyor</t>
        </is>
      </c>
    </row>
    <row r="183" ht="15" customHeight="1" s="113">
      <c r="A183" s="124" t="inlineStr">
        <is>
          <t>T0182</t>
        </is>
      </c>
      <c r="B183" s="124" t="inlineStr">
        <is>
          <t>M008</t>
        </is>
      </c>
      <c r="C183" s="124" t="inlineStr">
        <is>
          <t>AYRANCILAR</t>
        </is>
      </c>
      <c r="D183" s="124" t="inlineStr">
        <is>
          <t>M041</t>
        </is>
      </c>
      <c r="E183" s="124" t="inlineStr">
        <is>
          <t>TORBALI 4</t>
        </is>
      </c>
      <c r="F183" s="124" t="inlineStr">
        <is>
          <t>U015</t>
        </is>
      </c>
      <c r="G183" s="124" t="inlineStr">
        <is>
          <t>KASİYER</t>
        </is>
      </c>
      <c r="H183" s="175" t="n">
        <v>25</v>
      </c>
      <c r="I183" s="175" t="n">
        <v>11.7</v>
      </c>
      <c r="J183" s="124" t="inlineStr">
        <is>
          <t>Evet</t>
        </is>
      </c>
      <c r="K183" s="124" t="inlineStr">
        <is>
          <t>Aynı Bölge</t>
        </is>
      </c>
      <c r="L183" s="124" t="inlineStr">
        <is>
          <t>Belirsiz</t>
        </is>
      </c>
      <c r="M183" s="124" t="n">
        <v>0</v>
      </c>
      <c r="N183" s="124" t="n">
        <v>2</v>
      </c>
      <c r="O183" s="124" t="n">
        <v>0</v>
      </c>
      <c r="P183" s="124" t="n">
        <v>1</v>
      </c>
      <c r="Q183" s="124" t="inlineStr">
        <is>
          <t>Aynı unvan ve gerekli yetkinlik</t>
        </is>
      </c>
      <c r="R183" s="124" t="inlineStr">
        <is>
          <t>Koşullu</t>
        </is>
      </c>
      <c r="S183" s="124" t="inlineStr">
        <is>
          <t>Gerçek mesafe (Google Places) - Fazla/Açık Fact_Mevcut/Fact_Norm'dan; Vardiya/Onay Saha Etüdü Bekleniyor</t>
        </is>
      </c>
    </row>
    <row r="184" ht="15" customHeight="1" s="113">
      <c r="A184" s="124" t="inlineStr">
        <is>
          <t>T0183</t>
        </is>
      </c>
      <c r="B184" s="124" t="inlineStr">
        <is>
          <t>M008</t>
        </is>
      </c>
      <c r="C184" s="124" t="inlineStr">
        <is>
          <t>AYRANCILAR</t>
        </is>
      </c>
      <c r="D184" s="124" t="inlineStr">
        <is>
          <t>M041</t>
        </is>
      </c>
      <c r="E184" s="124" t="inlineStr">
        <is>
          <t>TORBALI 4</t>
        </is>
      </c>
      <c r="F184" s="124" t="inlineStr">
        <is>
          <t>U017</t>
        </is>
      </c>
      <c r="G184" s="124" t="inlineStr">
        <is>
          <t>MANAV</t>
        </is>
      </c>
      <c r="H184" s="175" t="n">
        <v>25</v>
      </c>
      <c r="I184" s="175" t="n">
        <v>11.7</v>
      </c>
      <c r="J184" s="124" t="inlineStr">
        <is>
          <t>Evet</t>
        </is>
      </c>
      <c r="K184" s="124" t="inlineStr">
        <is>
          <t>Aynı Bölge</t>
        </is>
      </c>
      <c r="L184" s="124" t="inlineStr">
        <is>
          <t>Belirsiz</t>
        </is>
      </c>
      <c r="M184" s="124" t="n">
        <v>0</v>
      </c>
      <c r="N184" s="124" t="n">
        <v>2</v>
      </c>
      <c r="O184" s="124" t="n">
        <v>0</v>
      </c>
      <c r="P184" s="124" t="n">
        <v>1</v>
      </c>
      <c r="Q184" s="124" t="inlineStr">
        <is>
          <t>Aynı unvan ve gerekli yetkinlik</t>
        </is>
      </c>
      <c r="R184" s="124" t="inlineStr">
        <is>
          <t>Koşullu</t>
        </is>
      </c>
      <c r="S184" s="124" t="inlineStr">
        <is>
          <t>Gerçek mesafe (Google Places) - Fazla/Açık Fact_Mevcut/Fact_Norm'dan; Vardiya/Onay Saha Etüdü Bekleniyor</t>
        </is>
      </c>
    </row>
    <row r="185" ht="15" customHeight="1" s="113">
      <c r="A185" s="124" t="inlineStr">
        <is>
          <t>T0184</t>
        </is>
      </c>
      <c r="B185" s="124" t="inlineStr">
        <is>
          <t>M008</t>
        </is>
      </c>
      <c r="C185" s="124" t="inlineStr">
        <is>
          <t>AYRANCILAR</t>
        </is>
      </c>
      <c r="D185" s="124" t="inlineStr">
        <is>
          <t>M041</t>
        </is>
      </c>
      <c r="E185" s="124" t="inlineStr">
        <is>
          <t>TORBALI 4</t>
        </is>
      </c>
      <c r="F185" s="124" t="inlineStr">
        <is>
          <t>U026</t>
        </is>
      </c>
      <c r="G185" s="124" t="inlineStr">
        <is>
          <t>REYON GÖREVLİSİ</t>
        </is>
      </c>
      <c r="H185" s="175" t="n">
        <v>25</v>
      </c>
      <c r="I185" s="175" t="n">
        <v>11.7</v>
      </c>
      <c r="J185" s="124" t="inlineStr">
        <is>
          <t>Evet</t>
        </is>
      </c>
      <c r="K185" s="124" t="inlineStr">
        <is>
          <t>Aynı Bölge</t>
        </is>
      </c>
      <c r="L185" s="124" t="inlineStr">
        <is>
          <t>Belirsiz</t>
        </is>
      </c>
      <c r="M185" s="124" t="n">
        <v>0</v>
      </c>
      <c r="N185" s="124" t="n">
        <v>0</v>
      </c>
      <c r="O185" s="124" t="n">
        <v>0</v>
      </c>
      <c r="P185" s="124" t="n">
        <v>0</v>
      </c>
      <c r="Q185" s="124" t="inlineStr">
        <is>
          <t>Aynı unvan ve gerekli yetkinlik</t>
        </is>
      </c>
      <c r="R185" s="124" t="inlineStr">
        <is>
          <t>Düşük Öncelik</t>
        </is>
      </c>
      <c r="S185" s="124" t="inlineStr">
        <is>
          <t>Gerçek mesafe (Google Places) - Fazla/Açık Fact_Mevcut/Fact_Norm'dan; Vardiya/Onay Saha Etüdü Bekleniyor</t>
        </is>
      </c>
    </row>
    <row r="186" ht="15" customHeight="1" s="113">
      <c r="A186" s="124" t="inlineStr">
        <is>
          <t>T0185</t>
        </is>
      </c>
      <c r="B186" s="124" t="inlineStr">
        <is>
          <t>M008</t>
        </is>
      </c>
      <c r="C186" s="124" t="inlineStr">
        <is>
          <t>AYRANCILAR</t>
        </is>
      </c>
      <c r="D186" s="124" t="inlineStr">
        <is>
          <t>M041</t>
        </is>
      </c>
      <c r="E186" s="124" t="inlineStr">
        <is>
          <t>TORBALI 4</t>
        </is>
      </c>
      <c r="F186" s="124" t="inlineStr">
        <is>
          <t>U036</t>
        </is>
      </c>
      <c r="G186" s="124" t="inlineStr">
        <is>
          <t>YÖNETİCİ</t>
        </is>
      </c>
      <c r="H186" s="175" t="n">
        <v>25</v>
      </c>
      <c r="I186" s="175" t="n">
        <v>11.7</v>
      </c>
      <c r="J186" s="124" t="inlineStr">
        <is>
          <t>Evet</t>
        </is>
      </c>
      <c r="K186" s="124" t="inlineStr">
        <is>
          <t>Aynı Bölge</t>
        </is>
      </c>
      <c r="L186" s="124" t="inlineStr">
        <is>
          <t>Belirsiz</t>
        </is>
      </c>
      <c r="M186" s="124" t="n">
        <v>0</v>
      </c>
      <c r="N186" s="124" t="n">
        <v>1</v>
      </c>
      <c r="O186" s="124" t="n">
        <v>0</v>
      </c>
      <c r="P186" s="124" t="n">
        <v>0</v>
      </c>
      <c r="Q186" s="124" t="inlineStr">
        <is>
          <t>Aynı unvan ve gerekli yetkinlik</t>
        </is>
      </c>
      <c r="R186" s="124" t="inlineStr">
        <is>
          <t>Koşullu</t>
        </is>
      </c>
      <c r="S186" s="124" t="inlineStr">
        <is>
          <t>Gerçek mesafe (Google Places) - Fazla/Açık Fact_Mevcut/Fact_Norm'dan; Vardiya/Onay Saha Etüdü Bekleniyor</t>
        </is>
      </c>
    </row>
    <row r="187" ht="15" customHeight="1" s="113">
      <c r="A187" s="124" t="inlineStr">
        <is>
          <t>T0186</t>
        </is>
      </c>
      <c r="B187" s="124" t="inlineStr">
        <is>
          <t>M008</t>
        </is>
      </c>
      <c r="C187" s="124" t="inlineStr">
        <is>
          <t>AYRANCILAR</t>
        </is>
      </c>
      <c r="D187" s="124" t="inlineStr">
        <is>
          <t>M041</t>
        </is>
      </c>
      <c r="E187" s="124" t="inlineStr">
        <is>
          <t>TORBALI 4</t>
        </is>
      </c>
      <c r="F187" s="124" t="inlineStr">
        <is>
          <t>U038</t>
        </is>
      </c>
      <c r="G187" s="124" t="inlineStr">
        <is>
          <t>YÖNETİCİ YARDIMCISI</t>
        </is>
      </c>
      <c r="H187" s="175" t="n">
        <v>25</v>
      </c>
      <c r="I187" s="175" t="n">
        <v>11.7</v>
      </c>
      <c r="J187" s="124" t="inlineStr">
        <is>
          <t>Evet</t>
        </is>
      </c>
      <c r="K187" s="124" t="inlineStr">
        <is>
          <t>Aynı Bölge</t>
        </is>
      </c>
      <c r="L187" s="124" t="inlineStr">
        <is>
          <t>Belirsiz</t>
        </is>
      </c>
      <c r="M187" s="124" t="n">
        <v>0</v>
      </c>
      <c r="N187" s="124" t="n">
        <v>0</v>
      </c>
      <c r="O187" s="124" t="n">
        <v>0</v>
      </c>
      <c r="P187" s="124" t="n">
        <v>0</v>
      </c>
      <c r="Q187" s="124" t="inlineStr">
        <is>
          <t>Aynı unvan ve gerekli yetkinlik</t>
        </is>
      </c>
      <c r="R187" s="124" t="inlineStr">
        <is>
          <t>Düşük Öncelik</t>
        </is>
      </c>
      <c r="S187" s="124" t="inlineStr">
        <is>
          <t>Gerçek mesafe (Google Places) - Fazla/Açık Fact_Mevcut/Fact_Norm'dan; Vardiya/Onay Saha Etüdü Bekleniyor</t>
        </is>
      </c>
    </row>
    <row r="188" ht="15" customHeight="1" s="113">
      <c r="A188" s="124" t="inlineStr">
        <is>
          <t>T0187</t>
        </is>
      </c>
      <c r="B188" s="124" t="inlineStr">
        <is>
          <t>M008</t>
        </is>
      </c>
      <c r="C188" s="124" t="inlineStr">
        <is>
          <t>AYRANCILAR</t>
        </is>
      </c>
      <c r="D188" s="124" t="inlineStr">
        <is>
          <t>M041</t>
        </is>
      </c>
      <c r="E188" s="124" t="inlineStr">
        <is>
          <t>TORBALI 4</t>
        </is>
      </c>
      <c r="F188" s="124" t="inlineStr">
        <is>
          <t>U042</t>
        </is>
      </c>
      <c r="G188" s="124" t="inlineStr">
        <is>
          <t>ŞARKÜTERİ</t>
        </is>
      </c>
      <c r="H188" s="175" t="n">
        <v>25</v>
      </c>
      <c r="I188" s="175" t="n">
        <v>11.7</v>
      </c>
      <c r="J188" s="124" t="inlineStr">
        <is>
          <t>Evet</t>
        </is>
      </c>
      <c r="K188" s="124" t="inlineStr">
        <is>
          <t>Aynı Bölge</t>
        </is>
      </c>
      <c r="L188" s="124" t="inlineStr">
        <is>
          <t>Belirsiz</t>
        </is>
      </c>
      <c r="M188" s="124" t="n">
        <v>0</v>
      </c>
      <c r="N188" s="124" t="n">
        <v>1</v>
      </c>
      <c r="O188" s="124" t="n">
        <v>0</v>
      </c>
      <c r="P188" s="124" t="n">
        <v>0</v>
      </c>
      <c r="Q188" s="124" t="inlineStr">
        <is>
          <t>Aynı unvan ve gerekli yetkinlik</t>
        </is>
      </c>
      <c r="R188" s="124" t="inlineStr">
        <is>
          <t>Koşullu</t>
        </is>
      </c>
      <c r="S188" s="124" t="inlineStr">
        <is>
          <t>Gerçek mesafe (Google Places) - Fazla/Açık Fact_Mevcut/Fact_Norm'dan; Vardiya/Onay Saha Etüdü Bekleniyor</t>
        </is>
      </c>
    </row>
    <row r="189" ht="15" customHeight="1" s="113">
      <c r="A189" s="124" t="inlineStr">
        <is>
          <t>T0188</t>
        </is>
      </c>
      <c r="B189" s="124" t="inlineStr">
        <is>
          <t>M009</t>
        </is>
      </c>
      <c r="C189" s="124" t="inlineStr">
        <is>
          <t>BALÇOVA</t>
        </is>
      </c>
      <c r="D189" s="124" t="inlineStr">
        <is>
          <t>M036</t>
        </is>
      </c>
      <c r="E189" s="124" t="inlineStr">
        <is>
          <t>POLİGON</t>
        </is>
      </c>
      <c r="F189" s="124" t="inlineStr">
        <is>
          <t>U013</t>
        </is>
      </c>
      <c r="G189" s="124" t="inlineStr">
        <is>
          <t>KASAP</t>
        </is>
      </c>
      <c r="H189" s="175" t="n">
        <v>25</v>
      </c>
      <c r="I189" s="175" t="n">
        <v>1.9</v>
      </c>
      <c r="J189" s="124" t="inlineStr">
        <is>
          <t>Evet</t>
        </is>
      </c>
      <c r="K189" s="124" t="inlineStr">
        <is>
          <t>Aynı Bölge</t>
        </is>
      </c>
      <c r="L189" s="124" t="inlineStr">
        <is>
          <t>Belirsiz</t>
        </is>
      </c>
      <c r="M189" s="124" t="n">
        <v>0</v>
      </c>
      <c r="N189" s="124" t="n">
        <v>1</v>
      </c>
      <c r="O189" s="124" t="n">
        <v>0</v>
      </c>
      <c r="P189" s="124" t="n">
        <v>0</v>
      </c>
      <c r="Q189" s="124" t="inlineStr">
        <is>
          <t>Aynı unvan ve gerekli yetkinlik</t>
        </is>
      </c>
      <c r="R189" s="124" t="inlineStr">
        <is>
          <t>Koşullu</t>
        </is>
      </c>
      <c r="S189" s="124" t="inlineStr">
        <is>
          <t>Gerçek mesafe (Google Places) - Fazla/Açık Fact_Mevcut/Fact_Norm'dan; Vardiya/Onay Saha Etüdü Bekleniyor</t>
        </is>
      </c>
    </row>
    <row r="190" ht="15" customHeight="1" s="113">
      <c r="A190" s="124" t="inlineStr">
        <is>
          <t>T0189</t>
        </is>
      </c>
      <c r="B190" s="124" t="inlineStr">
        <is>
          <t>M009</t>
        </is>
      </c>
      <c r="C190" s="124" t="inlineStr">
        <is>
          <t>BALÇOVA</t>
        </is>
      </c>
      <c r="D190" s="124" t="inlineStr">
        <is>
          <t>M036</t>
        </is>
      </c>
      <c r="E190" s="124" t="inlineStr">
        <is>
          <t>POLİGON</t>
        </is>
      </c>
      <c r="F190" s="124" t="inlineStr">
        <is>
          <t>U015</t>
        </is>
      </c>
      <c r="G190" s="124" t="inlineStr">
        <is>
          <t>KASİYER</t>
        </is>
      </c>
      <c r="H190" s="175" t="n">
        <v>25</v>
      </c>
      <c r="I190" s="175" t="n">
        <v>1.9</v>
      </c>
      <c r="J190" s="124" t="inlineStr">
        <is>
          <t>Evet</t>
        </is>
      </c>
      <c r="K190" s="124" t="inlineStr">
        <is>
          <t>Aynı Bölge</t>
        </is>
      </c>
      <c r="L190" s="124" t="inlineStr">
        <is>
          <t>Belirsiz</t>
        </is>
      </c>
      <c r="M190" s="124" t="n">
        <v>0</v>
      </c>
      <c r="N190" s="124" t="n">
        <v>0</v>
      </c>
      <c r="O190" s="124" t="n">
        <v>0</v>
      </c>
      <c r="P190" s="124" t="n">
        <v>0</v>
      </c>
      <c r="Q190" s="124" t="inlineStr">
        <is>
          <t>Aynı unvan ve gerekli yetkinlik</t>
        </is>
      </c>
      <c r="R190" s="124" t="inlineStr">
        <is>
          <t>Düşük Öncelik</t>
        </is>
      </c>
      <c r="S190" s="124" t="inlineStr">
        <is>
          <t>Gerçek mesafe (Google Places) - Fazla/Açık Fact_Mevcut/Fact_Norm'dan; Vardiya/Onay Saha Etüdü Bekleniyor</t>
        </is>
      </c>
    </row>
    <row r="191" ht="15" customHeight="1" s="113">
      <c r="A191" s="124" t="inlineStr">
        <is>
          <t>T0190</t>
        </is>
      </c>
      <c r="B191" s="124" t="inlineStr">
        <is>
          <t>M009</t>
        </is>
      </c>
      <c r="C191" s="124" t="inlineStr">
        <is>
          <t>BALÇOVA</t>
        </is>
      </c>
      <c r="D191" s="124" t="inlineStr">
        <is>
          <t>M036</t>
        </is>
      </c>
      <c r="E191" s="124" t="inlineStr">
        <is>
          <t>POLİGON</t>
        </is>
      </c>
      <c r="F191" s="124" t="inlineStr">
        <is>
          <t>U017</t>
        </is>
      </c>
      <c r="G191" s="124" t="inlineStr">
        <is>
          <t>MANAV</t>
        </is>
      </c>
      <c r="H191" s="175" t="n">
        <v>25</v>
      </c>
      <c r="I191" s="175" t="n">
        <v>1.9</v>
      </c>
      <c r="J191" s="124" t="inlineStr">
        <is>
          <t>Evet</t>
        </is>
      </c>
      <c r="K191" s="124" t="inlineStr">
        <is>
          <t>Aynı Bölge</t>
        </is>
      </c>
      <c r="L191" s="124" t="inlineStr">
        <is>
          <t>Belirsiz</t>
        </is>
      </c>
      <c r="M191" s="124" t="n">
        <v>1</v>
      </c>
      <c r="N191" s="124" t="n">
        <v>2</v>
      </c>
      <c r="O191" s="124" t="n">
        <v>0</v>
      </c>
      <c r="P191" s="124" t="n">
        <v>1</v>
      </c>
      <c r="Q191" s="124" t="inlineStr">
        <is>
          <t>Aynı unvan ve gerekli yetkinlik</t>
        </is>
      </c>
      <c r="R191" s="124" t="inlineStr">
        <is>
          <t>Önerilir</t>
        </is>
      </c>
      <c r="S191" s="124" t="inlineStr">
        <is>
          <t>Gerçek mesafe (Google Places) - Fazla/Açık Fact_Mevcut/Fact_Norm'dan; Vardiya/Onay Saha Etüdü Bekleniyor</t>
        </is>
      </c>
    </row>
    <row r="192" ht="15" customHeight="1" s="113">
      <c r="A192" s="124" t="inlineStr">
        <is>
          <t>T0191</t>
        </is>
      </c>
      <c r="B192" s="124" t="inlineStr">
        <is>
          <t>M009</t>
        </is>
      </c>
      <c r="C192" s="124" t="inlineStr">
        <is>
          <t>BALÇOVA</t>
        </is>
      </c>
      <c r="D192" s="124" t="inlineStr">
        <is>
          <t>M036</t>
        </is>
      </c>
      <c r="E192" s="124" t="inlineStr">
        <is>
          <t>POLİGON</t>
        </is>
      </c>
      <c r="F192" s="124" t="inlineStr">
        <is>
          <t>U019</t>
        </is>
      </c>
      <c r="G192" s="124" t="inlineStr">
        <is>
          <t>MANAV YARDIMCISI</t>
        </is>
      </c>
      <c r="H192" s="175" t="n">
        <v>25</v>
      </c>
      <c r="I192" s="175" t="n">
        <v>1.9</v>
      </c>
      <c r="J192" s="124" t="inlineStr">
        <is>
          <t>Evet</t>
        </is>
      </c>
      <c r="K192" s="124" t="inlineStr">
        <is>
          <t>Aynı Bölge</t>
        </is>
      </c>
      <c r="L192" s="124" t="inlineStr">
        <is>
          <t>Belirsiz</t>
        </is>
      </c>
      <c r="M192" s="124" t="n">
        <v>0</v>
      </c>
      <c r="N192" s="124" t="n">
        <v>0</v>
      </c>
      <c r="O192" s="124" t="n">
        <v>0</v>
      </c>
      <c r="P192" s="124" t="n">
        <v>0</v>
      </c>
      <c r="Q192" s="124" t="inlineStr">
        <is>
          <t>Aynı unvan ve gerekli yetkinlik</t>
        </is>
      </c>
      <c r="R192" s="124" t="inlineStr">
        <is>
          <t>Düşük Öncelik</t>
        </is>
      </c>
      <c r="S192" s="124" t="inlineStr">
        <is>
          <t>Gerçek mesafe (Google Places) - Fazla/Açık Fact_Mevcut/Fact_Norm'dan; Vardiya/Onay Saha Etüdü Bekleniyor</t>
        </is>
      </c>
    </row>
    <row r="193" ht="15" customHeight="1" s="113">
      <c r="A193" s="124" t="inlineStr">
        <is>
          <t>T0192</t>
        </is>
      </c>
      <c r="B193" s="124" t="inlineStr">
        <is>
          <t>M009</t>
        </is>
      </c>
      <c r="C193" s="124" t="inlineStr">
        <is>
          <t>BALÇOVA</t>
        </is>
      </c>
      <c r="D193" s="124" t="inlineStr">
        <is>
          <t>M036</t>
        </is>
      </c>
      <c r="E193" s="124" t="inlineStr">
        <is>
          <t>POLİGON</t>
        </is>
      </c>
      <c r="F193" s="124" t="inlineStr">
        <is>
          <t>U026</t>
        </is>
      </c>
      <c r="G193" s="124" t="inlineStr">
        <is>
          <t>REYON GÖREVLİSİ</t>
        </is>
      </c>
      <c r="H193" s="175" t="n">
        <v>25</v>
      </c>
      <c r="I193" s="175" t="n">
        <v>1.9</v>
      </c>
      <c r="J193" s="124" t="inlineStr">
        <is>
          <t>Evet</t>
        </is>
      </c>
      <c r="K193" s="124" t="inlineStr">
        <is>
          <t>Aynı Bölge</t>
        </is>
      </c>
      <c r="L193" s="124" t="inlineStr">
        <is>
          <t>Belirsiz</t>
        </is>
      </c>
      <c r="M193" s="124" t="n">
        <v>0</v>
      </c>
      <c r="N193" s="124" t="n">
        <v>0</v>
      </c>
      <c r="O193" s="124" t="n">
        <v>0</v>
      </c>
      <c r="P193" s="124" t="n">
        <v>0</v>
      </c>
      <c r="Q193" s="124" t="inlineStr">
        <is>
          <t>Aynı unvan ve gerekli yetkinlik</t>
        </is>
      </c>
      <c r="R193" s="124" t="inlineStr">
        <is>
          <t>Düşük Öncelik</t>
        </is>
      </c>
      <c r="S193" s="124" t="inlineStr">
        <is>
          <t>Gerçek mesafe (Google Places) - Fazla/Açık Fact_Mevcut/Fact_Norm'dan; Vardiya/Onay Saha Etüdü Bekleniyor</t>
        </is>
      </c>
    </row>
    <row r="194" ht="15" customHeight="1" s="113">
      <c r="A194" s="124" t="inlineStr">
        <is>
          <t>T0193</t>
        </is>
      </c>
      <c r="B194" s="124" t="inlineStr">
        <is>
          <t>M009</t>
        </is>
      </c>
      <c r="C194" s="124" t="inlineStr">
        <is>
          <t>BALÇOVA</t>
        </is>
      </c>
      <c r="D194" s="124" t="inlineStr">
        <is>
          <t>M036</t>
        </is>
      </c>
      <c r="E194" s="124" t="inlineStr">
        <is>
          <t>POLİGON</t>
        </is>
      </c>
      <c r="F194" s="124" t="inlineStr">
        <is>
          <t>U036</t>
        </is>
      </c>
      <c r="G194" s="124" t="inlineStr">
        <is>
          <t>YÖNETİCİ</t>
        </is>
      </c>
      <c r="H194" s="175" t="n">
        <v>25</v>
      </c>
      <c r="I194" s="175" t="n">
        <v>1.9</v>
      </c>
      <c r="J194" s="124" t="inlineStr">
        <is>
          <t>Evet</t>
        </is>
      </c>
      <c r="K194" s="124" t="inlineStr">
        <is>
          <t>Aynı Bölge</t>
        </is>
      </c>
      <c r="L194" s="124" t="inlineStr">
        <is>
          <t>Belirsiz</t>
        </is>
      </c>
      <c r="M194" s="124" t="n">
        <v>0</v>
      </c>
      <c r="N194" s="124" t="n">
        <v>0</v>
      </c>
      <c r="O194" s="124" t="n">
        <v>0</v>
      </c>
      <c r="P194" s="124" t="n">
        <v>0</v>
      </c>
      <c r="Q194" s="124" t="inlineStr">
        <is>
          <t>Aynı unvan ve gerekli yetkinlik</t>
        </is>
      </c>
      <c r="R194" s="124" t="inlineStr">
        <is>
          <t>Düşük Öncelik</t>
        </is>
      </c>
      <c r="S194" s="124" t="inlineStr">
        <is>
          <t>Gerçek mesafe (Google Places) - Fazla/Açık Fact_Mevcut/Fact_Norm'dan; Vardiya/Onay Saha Etüdü Bekleniyor</t>
        </is>
      </c>
    </row>
    <row r="195" ht="15" customHeight="1" s="113">
      <c r="A195" s="124" t="inlineStr">
        <is>
          <t>T0194</t>
        </is>
      </c>
      <c r="B195" s="124" t="inlineStr">
        <is>
          <t>M009</t>
        </is>
      </c>
      <c r="C195" s="124" t="inlineStr">
        <is>
          <t>BALÇOVA</t>
        </is>
      </c>
      <c r="D195" s="124" t="inlineStr">
        <is>
          <t>M036</t>
        </is>
      </c>
      <c r="E195" s="124" t="inlineStr">
        <is>
          <t>POLİGON</t>
        </is>
      </c>
      <c r="F195" s="124" t="inlineStr">
        <is>
          <t>U038</t>
        </is>
      </c>
      <c r="G195" s="124" t="inlineStr">
        <is>
          <t>YÖNETİCİ YARDIMCISI</t>
        </is>
      </c>
      <c r="H195" s="175" t="n">
        <v>25</v>
      </c>
      <c r="I195" s="175" t="n">
        <v>1.9</v>
      </c>
      <c r="J195" s="124" t="inlineStr">
        <is>
          <t>Evet</t>
        </is>
      </c>
      <c r="K195" s="124" t="inlineStr">
        <is>
          <t>Aynı Bölge</t>
        </is>
      </c>
      <c r="L195" s="124" t="inlineStr">
        <is>
          <t>Belirsiz</t>
        </is>
      </c>
      <c r="M195" s="124" t="n">
        <v>0</v>
      </c>
      <c r="N195" s="124" t="n">
        <v>0</v>
      </c>
      <c r="O195" s="124" t="n">
        <v>0</v>
      </c>
      <c r="P195" s="124" t="n">
        <v>0</v>
      </c>
      <c r="Q195" s="124" t="inlineStr">
        <is>
          <t>Aynı unvan ve gerekli yetkinlik</t>
        </is>
      </c>
      <c r="R195" s="124" t="inlineStr">
        <is>
          <t>Düşük Öncelik</t>
        </is>
      </c>
      <c r="S195" s="124" t="inlineStr">
        <is>
          <t>Gerçek mesafe (Google Places) - Fazla/Açık Fact_Mevcut/Fact_Norm'dan; Vardiya/Onay Saha Etüdü Bekleniyor</t>
        </is>
      </c>
    </row>
    <row r="196" ht="15" customHeight="1" s="113">
      <c r="A196" s="124" t="inlineStr">
        <is>
          <t>T0195</t>
        </is>
      </c>
      <c r="B196" s="124" t="inlineStr">
        <is>
          <t>M009</t>
        </is>
      </c>
      <c r="C196" s="124" t="inlineStr">
        <is>
          <t>BALÇOVA</t>
        </is>
      </c>
      <c r="D196" s="124" t="inlineStr">
        <is>
          <t>M036</t>
        </is>
      </c>
      <c r="E196" s="124" t="inlineStr">
        <is>
          <t>POLİGON</t>
        </is>
      </c>
      <c r="F196" s="124" t="inlineStr">
        <is>
          <t>U042</t>
        </is>
      </c>
      <c r="G196" s="124" t="inlineStr">
        <is>
          <t>ŞARKÜTERİ</t>
        </is>
      </c>
      <c r="H196" s="175" t="n">
        <v>25</v>
      </c>
      <c r="I196" s="175" t="n">
        <v>1.9</v>
      </c>
      <c r="J196" s="124" t="inlineStr">
        <is>
          <t>Evet</t>
        </is>
      </c>
      <c r="K196" s="124" t="inlineStr">
        <is>
          <t>Aynı Bölge</t>
        </is>
      </c>
      <c r="L196" s="124" t="inlineStr">
        <is>
          <t>Belirsiz</t>
        </is>
      </c>
      <c r="M196" s="124" t="n">
        <v>0</v>
      </c>
      <c r="N196" s="124" t="n">
        <v>1</v>
      </c>
      <c r="O196" s="124" t="n">
        <v>0</v>
      </c>
      <c r="P196" s="124" t="n">
        <v>0</v>
      </c>
      <c r="Q196" s="124" t="inlineStr">
        <is>
          <t>Aynı unvan ve gerekli yetkinlik</t>
        </is>
      </c>
      <c r="R196" s="124" t="inlineStr">
        <is>
          <t>Koşullu</t>
        </is>
      </c>
      <c r="S196" s="124" t="inlineStr">
        <is>
          <t>Gerçek mesafe (Google Places) - Fazla/Açık Fact_Mevcut/Fact_Norm'dan; Vardiya/Onay Saha Etüdü Bekleniyor</t>
        </is>
      </c>
    </row>
    <row r="197" ht="15" customHeight="1" s="113">
      <c r="A197" s="124" t="inlineStr">
        <is>
          <t>T0196</t>
        </is>
      </c>
      <c r="B197" s="124" t="inlineStr">
        <is>
          <t>M009</t>
        </is>
      </c>
      <c r="C197" s="124" t="inlineStr">
        <is>
          <t>BALÇOVA</t>
        </is>
      </c>
      <c r="D197" s="124" t="inlineStr">
        <is>
          <t>M023</t>
        </is>
      </c>
      <c r="E197" s="124" t="inlineStr">
        <is>
          <t>GÖZTEPE</t>
        </is>
      </c>
      <c r="F197" s="124" t="inlineStr">
        <is>
          <t>U013</t>
        </is>
      </c>
      <c r="G197" s="124" t="inlineStr">
        <is>
          <t>KASAP</t>
        </is>
      </c>
      <c r="H197" s="175" t="n">
        <v>25</v>
      </c>
      <c r="I197" s="175" t="n">
        <v>3.6</v>
      </c>
      <c r="J197" s="124" t="inlineStr">
        <is>
          <t>Evet</t>
        </is>
      </c>
      <c r="K197" s="124" t="inlineStr">
        <is>
          <t>Aynı Bölge</t>
        </is>
      </c>
      <c r="L197" s="124" t="inlineStr">
        <is>
          <t>Belirsiz</t>
        </is>
      </c>
      <c r="M197" s="124" t="n">
        <v>0</v>
      </c>
      <c r="N197" s="124" t="n">
        <v>1</v>
      </c>
      <c r="O197" s="124" t="n">
        <v>0</v>
      </c>
      <c r="P197" s="124" t="n">
        <v>0</v>
      </c>
      <c r="Q197" s="124" t="inlineStr">
        <is>
          <t>Aynı unvan ve gerekli yetkinlik</t>
        </is>
      </c>
      <c r="R197" s="124" t="inlineStr">
        <is>
          <t>Koşullu</t>
        </is>
      </c>
      <c r="S197" s="124" t="inlineStr">
        <is>
          <t>Gerçek mesafe (Google Places) - Fazla/Açık Fact_Mevcut/Fact_Norm'dan; Vardiya/Onay Saha Etüdü Bekleniyor</t>
        </is>
      </c>
    </row>
    <row r="198" ht="15" customHeight="1" s="113">
      <c r="A198" s="124" t="inlineStr">
        <is>
          <t>T0197</t>
        </is>
      </c>
      <c r="B198" s="124" t="inlineStr">
        <is>
          <t>M009</t>
        </is>
      </c>
      <c r="C198" s="124" t="inlineStr">
        <is>
          <t>BALÇOVA</t>
        </is>
      </c>
      <c r="D198" s="124" t="inlineStr">
        <is>
          <t>M023</t>
        </is>
      </c>
      <c r="E198" s="124" t="inlineStr">
        <is>
          <t>GÖZTEPE</t>
        </is>
      </c>
      <c r="F198" s="124" t="inlineStr">
        <is>
          <t>U015</t>
        </is>
      </c>
      <c r="G198" s="124" t="inlineStr">
        <is>
          <t>KASİYER</t>
        </is>
      </c>
      <c r="H198" s="175" t="n">
        <v>25</v>
      </c>
      <c r="I198" s="175" t="n">
        <v>3.6</v>
      </c>
      <c r="J198" s="124" t="inlineStr">
        <is>
          <t>Evet</t>
        </is>
      </c>
      <c r="K198" s="124" t="inlineStr">
        <is>
          <t>Aynı Bölge</t>
        </is>
      </c>
      <c r="L198" s="124" t="inlineStr">
        <is>
          <t>Belirsiz</t>
        </is>
      </c>
      <c r="M198" s="124" t="n">
        <v>0</v>
      </c>
      <c r="N198" s="124" t="n">
        <v>0</v>
      </c>
      <c r="O198" s="124" t="n">
        <v>0</v>
      </c>
      <c r="P198" s="124" t="n">
        <v>0</v>
      </c>
      <c r="Q198" s="124" t="inlineStr">
        <is>
          <t>Aynı unvan ve gerekli yetkinlik</t>
        </is>
      </c>
      <c r="R198" s="124" t="inlineStr">
        <is>
          <t>Düşük Öncelik</t>
        </is>
      </c>
      <c r="S198" s="124" t="inlineStr">
        <is>
          <t>Gerçek mesafe (Google Places) - Fazla/Açık Fact_Mevcut/Fact_Norm'dan; Vardiya/Onay Saha Etüdü Bekleniyor</t>
        </is>
      </c>
    </row>
    <row r="199" ht="15" customHeight="1" s="113">
      <c r="A199" s="124" t="inlineStr">
        <is>
          <t>T0198</t>
        </is>
      </c>
      <c r="B199" s="124" t="inlineStr">
        <is>
          <t>M009</t>
        </is>
      </c>
      <c r="C199" s="124" t="inlineStr">
        <is>
          <t>BALÇOVA</t>
        </is>
      </c>
      <c r="D199" s="124" t="inlineStr">
        <is>
          <t>M023</t>
        </is>
      </c>
      <c r="E199" s="124" t="inlineStr">
        <is>
          <t>GÖZTEPE</t>
        </is>
      </c>
      <c r="F199" s="124" t="inlineStr">
        <is>
          <t>U017</t>
        </is>
      </c>
      <c r="G199" s="124" t="inlineStr">
        <is>
          <t>MANAV</t>
        </is>
      </c>
      <c r="H199" s="175" t="n">
        <v>25</v>
      </c>
      <c r="I199" s="175" t="n">
        <v>3.6</v>
      </c>
      <c r="J199" s="124" t="inlineStr">
        <is>
          <t>Evet</t>
        </is>
      </c>
      <c r="K199" s="124" t="inlineStr">
        <is>
          <t>Aynı Bölge</t>
        </is>
      </c>
      <c r="L199" s="124" t="inlineStr">
        <is>
          <t>Belirsiz</t>
        </is>
      </c>
      <c r="M199" s="124" t="n">
        <v>1</v>
      </c>
      <c r="N199" s="124" t="n">
        <v>0</v>
      </c>
      <c r="O199" s="124" t="n">
        <v>0</v>
      </c>
      <c r="P199" s="124" t="n">
        <v>0</v>
      </c>
      <c r="Q199" s="124" t="inlineStr">
        <is>
          <t>Aynı unvan ve gerekli yetkinlik</t>
        </is>
      </c>
      <c r="R199" s="124" t="inlineStr">
        <is>
          <t>Koşullu</t>
        </is>
      </c>
      <c r="S199" s="124" t="inlineStr">
        <is>
          <t>Gerçek mesafe (Google Places) - Fazla/Açık Fact_Mevcut/Fact_Norm'dan; Vardiya/Onay Saha Etüdü Bekleniyor</t>
        </is>
      </c>
    </row>
    <row r="200" ht="15" customHeight="1" s="113">
      <c r="A200" s="124" t="inlineStr">
        <is>
          <t>T0199</t>
        </is>
      </c>
      <c r="B200" s="124" t="inlineStr">
        <is>
          <t>M009</t>
        </is>
      </c>
      <c r="C200" s="124" t="inlineStr">
        <is>
          <t>BALÇOVA</t>
        </is>
      </c>
      <c r="D200" s="124" t="inlineStr">
        <is>
          <t>M023</t>
        </is>
      </c>
      <c r="E200" s="124" t="inlineStr">
        <is>
          <t>GÖZTEPE</t>
        </is>
      </c>
      <c r="F200" s="124" t="inlineStr">
        <is>
          <t>U026</t>
        </is>
      </c>
      <c r="G200" s="124" t="inlineStr">
        <is>
          <t>REYON GÖREVLİSİ</t>
        </is>
      </c>
      <c r="H200" s="175" t="n">
        <v>25</v>
      </c>
      <c r="I200" s="175" t="n">
        <v>3.6</v>
      </c>
      <c r="J200" s="124" t="inlineStr">
        <is>
          <t>Evet</t>
        </is>
      </c>
      <c r="K200" s="124" t="inlineStr">
        <is>
          <t>Aynı Bölge</t>
        </is>
      </c>
      <c r="L200" s="124" t="inlineStr">
        <is>
          <t>Belirsiz</t>
        </is>
      </c>
      <c r="M200" s="124" t="n">
        <v>0</v>
      </c>
      <c r="N200" s="124" t="n">
        <v>1</v>
      </c>
      <c r="O200" s="124" t="n">
        <v>0</v>
      </c>
      <c r="P200" s="124" t="n">
        <v>0</v>
      </c>
      <c r="Q200" s="124" t="inlineStr">
        <is>
          <t>Aynı unvan ve gerekli yetkinlik</t>
        </is>
      </c>
      <c r="R200" s="124" t="inlineStr">
        <is>
          <t>Koşullu</t>
        </is>
      </c>
      <c r="S200" s="124" t="inlineStr">
        <is>
          <t>Gerçek mesafe (Google Places) - Fazla/Açık Fact_Mevcut/Fact_Norm'dan; Vardiya/Onay Saha Etüdü Bekleniyor</t>
        </is>
      </c>
    </row>
    <row r="201" ht="15" customHeight="1" s="113">
      <c r="A201" s="124" t="inlineStr">
        <is>
          <t>T0200</t>
        </is>
      </c>
      <c r="B201" s="124" t="inlineStr">
        <is>
          <t>M009</t>
        </is>
      </c>
      <c r="C201" s="124" t="inlineStr">
        <is>
          <t>BALÇOVA</t>
        </is>
      </c>
      <c r="D201" s="124" t="inlineStr">
        <is>
          <t>M023</t>
        </is>
      </c>
      <c r="E201" s="124" t="inlineStr">
        <is>
          <t>GÖZTEPE</t>
        </is>
      </c>
      <c r="F201" s="124" t="inlineStr">
        <is>
          <t>U036</t>
        </is>
      </c>
      <c r="G201" s="124" t="inlineStr">
        <is>
          <t>YÖNETİCİ</t>
        </is>
      </c>
      <c r="H201" s="175" t="n">
        <v>25</v>
      </c>
      <c r="I201" s="175" t="n">
        <v>3.6</v>
      </c>
      <c r="J201" s="124" t="inlineStr">
        <is>
          <t>Evet</t>
        </is>
      </c>
      <c r="K201" s="124" t="inlineStr">
        <is>
          <t>Aynı Bölge</t>
        </is>
      </c>
      <c r="L201" s="124" t="inlineStr">
        <is>
          <t>Belirsiz</t>
        </is>
      </c>
      <c r="M201" s="124" t="n">
        <v>0</v>
      </c>
      <c r="N201" s="124" t="n">
        <v>0</v>
      </c>
      <c r="O201" s="124" t="n">
        <v>0</v>
      </c>
      <c r="P201" s="124" t="n">
        <v>0</v>
      </c>
      <c r="Q201" s="124" t="inlineStr">
        <is>
          <t>Aynı unvan ve gerekli yetkinlik</t>
        </is>
      </c>
      <c r="R201" s="124" t="inlineStr">
        <is>
          <t>Düşük Öncelik</t>
        </is>
      </c>
      <c r="S201" s="124" t="inlineStr">
        <is>
          <t>Gerçek mesafe (Google Places) - Fazla/Açık Fact_Mevcut/Fact_Norm'dan; Vardiya/Onay Saha Etüdü Bekleniyor</t>
        </is>
      </c>
    </row>
    <row r="202" ht="15" customHeight="1" s="113">
      <c r="A202" s="124" t="inlineStr">
        <is>
          <t>T0201</t>
        </is>
      </c>
      <c r="B202" s="124" t="inlineStr">
        <is>
          <t>M009</t>
        </is>
      </c>
      <c r="C202" s="124" t="inlineStr">
        <is>
          <t>BALÇOVA</t>
        </is>
      </c>
      <c r="D202" s="124" t="inlineStr">
        <is>
          <t>M023</t>
        </is>
      </c>
      <c r="E202" s="124" t="inlineStr">
        <is>
          <t>GÖZTEPE</t>
        </is>
      </c>
      <c r="F202" s="124" t="inlineStr">
        <is>
          <t>U038</t>
        </is>
      </c>
      <c r="G202" s="124" t="inlineStr">
        <is>
          <t>YÖNETİCİ YARDIMCISI</t>
        </is>
      </c>
      <c r="H202" s="175" t="n">
        <v>25</v>
      </c>
      <c r="I202" s="175" t="n">
        <v>3.6</v>
      </c>
      <c r="J202" s="124" t="inlineStr">
        <is>
          <t>Evet</t>
        </is>
      </c>
      <c r="K202" s="124" t="inlineStr">
        <is>
          <t>Aynı Bölge</t>
        </is>
      </c>
      <c r="L202" s="124" t="inlineStr">
        <is>
          <t>Belirsiz</t>
        </is>
      </c>
      <c r="M202" s="124" t="n">
        <v>0</v>
      </c>
      <c r="N202" s="124" t="n">
        <v>0</v>
      </c>
      <c r="O202" s="124" t="n">
        <v>0</v>
      </c>
      <c r="P202" s="124" t="n">
        <v>0</v>
      </c>
      <c r="Q202" s="124" t="inlineStr">
        <is>
          <t>Aynı unvan ve gerekli yetkinlik</t>
        </is>
      </c>
      <c r="R202" s="124" t="inlineStr">
        <is>
          <t>Düşük Öncelik</t>
        </is>
      </c>
      <c r="S202" s="124" t="inlineStr">
        <is>
          <t>Gerçek mesafe (Google Places) - Fazla/Açık Fact_Mevcut/Fact_Norm'dan; Vardiya/Onay Saha Etüdü Bekleniyor</t>
        </is>
      </c>
    </row>
    <row r="203" ht="15" customHeight="1" s="113">
      <c r="A203" s="124" t="inlineStr">
        <is>
          <t>T0202</t>
        </is>
      </c>
      <c r="B203" s="124" t="inlineStr">
        <is>
          <t>M009</t>
        </is>
      </c>
      <c r="C203" s="124" t="inlineStr">
        <is>
          <t>BALÇOVA</t>
        </is>
      </c>
      <c r="D203" s="124" t="inlineStr">
        <is>
          <t>M023</t>
        </is>
      </c>
      <c r="E203" s="124" t="inlineStr">
        <is>
          <t>GÖZTEPE</t>
        </is>
      </c>
      <c r="F203" s="124" t="inlineStr">
        <is>
          <t>U042</t>
        </is>
      </c>
      <c r="G203" s="124" t="inlineStr">
        <is>
          <t>ŞARKÜTERİ</t>
        </is>
      </c>
      <c r="H203" s="175" t="n">
        <v>25</v>
      </c>
      <c r="I203" s="175" t="n">
        <v>3.6</v>
      </c>
      <c r="J203" s="124" t="inlineStr">
        <is>
          <t>Evet</t>
        </is>
      </c>
      <c r="K203" s="124" t="inlineStr">
        <is>
          <t>Aynı Bölge</t>
        </is>
      </c>
      <c r="L203" s="124" t="inlineStr">
        <is>
          <t>Belirsiz</t>
        </is>
      </c>
      <c r="M203" s="124" t="n">
        <v>0</v>
      </c>
      <c r="N203" s="124" t="n">
        <v>0</v>
      </c>
      <c r="O203" s="124" t="n">
        <v>0</v>
      </c>
      <c r="P203" s="124" t="n">
        <v>0</v>
      </c>
      <c r="Q203" s="124" t="inlineStr">
        <is>
          <t>Aynı unvan ve gerekli yetkinlik</t>
        </is>
      </c>
      <c r="R203" s="124" t="inlineStr">
        <is>
          <t>Düşük Öncelik</t>
        </is>
      </c>
      <c r="S203" s="124" t="inlineStr">
        <is>
          <t>Gerçek mesafe (Google Places) - Fazla/Açık Fact_Mevcut/Fact_Norm'dan; Vardiya/Onay Saha Etüdü Bekleniyor</t>
        </is>
      </c>
    </row>
    <row r="204" ht="15" customHeight="1" s="113">
      <c r="A204" s="124" t="inlineStr">
        <is>
          <t>T0203</t>
        </is>
      </c>
      <c r="B204" s="124" t="inlineStr">
        <is>
          <t>M009</t>
        </is>
      </c>
      <c r="C204" s="124" t="inlineStr">
        <is>
          <t>BALÇOVA</t>
        </is>
      </c>
      <c r="D204" s="124" t="inlineStr">
        <is>
          <t>M027</t>
        </is>
      </c>
      <c r="E204" s="124" t="inlineStr">
        <is>
          <t>HATAY</t>
        </is>
      </c>
      <c r="F204" s="124" t="inlineStr">
        <is>
          <t>U002</t>
        </is>
      </c>
      <c r="G204" s="124" t="inlineStr">
        <is>
          <t>BAKLİYAT</t>
        </is>
      </c>
      <c r="H204" s="175" t="n">
        <v>25</v>
      </c>
      <c r="I204" s="175" t="n">
        <v>4.2</v>
      </c>
      <c r="J204" s="124" t="inlineStr">
        <is>
          <t>Evet</t>
        </is>
      </c>
      <c r="K204" s="124" t="inlineStr">
        <is>
          <t>Aynı Bölge</t>
        </is>
      </c>
      <c r="L204" s="124" t="inlineStr">
        <is>
          <t>Belirsiz</t>
        </is>
      </c>
      <c r="M204" s="124" t="n">
        <v>0</v>
      </c>
      <c r="N204" s="124" t="n">
        <v>0</v>
      </c>
      <c r="O204" s="124" t="n">
        <v>0</v>
      </c>
      <c r="P204" s="124" t="n">
        <v>0</v>
      </c>
      <c r="Q204" s="124" t="inlineStr">
        <is>
          <t>Aynı unvan ve gerekli yetkinlik</t>
        </is>
      </c>
      <c r="R204" s="124" t="inlineStr">
        <is>
          <t>Düşük Öncelik</t>
        </is>
      </c>
      <c r="S204" s="124" t="inlineStr">
        <is>
          <t>Gerçek mesafe (Google Places) - Fazla/Açık Fact_Mevcut/Fact_Norm'dan; Vardiya/Onay Saha Etüdü Bekleniyor</t>
        </is>
      </c>
    </row>
    <row r="205" ht="15" customHeight="1" s="113">
      <c r="A205" s="124" t="inlineStr">
        <is>
          <t>T0204</t>
        </is>
      </c>
      <c r="B205" s="124" t="inlineStr">
        <is>
          <t>M009</t>
        </is>
      </c>
      <c r="C205" s="124" t="inlineStr">
        <is>
          <t>BALÇOVA</t>
        </is>
      </c>
      <c r="D205" s="124" t="inlineStr">
        <is>
          <t>M027</t>
        </is>
      </c>
      <c r="E205" s="124" t="inlineStr">
        <is>
          <t>HATAY</t>
        </is>
      </c>
      <c r="F205" s="124" t="inlineStr">
        <is>
          <t>U013</t>
        </is>
      </c>
      <c r="G205" s="124" t="inlineStr">
        <is>
          <t>KASAP</t>
        </is>
      </c>
      <c r="H205" s="175" t="n">
        <v>25</v>
      </c>
      <c r="I205" s="175" t="n">
        <v>4.2</v>
      </c>
      <c r="J205" s="124" t="inlineStr">
        <is>
          <t>Evet</t>
        </is>
      </c>
      <c r="K205" s="124" t="inlineStr">
        <is>
          <t>Aynı Bölge</t>
        </is>
      </c>
      <c r="L205" s="124" t="inlineStr">
        <is>
          <t>Belirsiz</t>
        </is>
      </c>
      <c r="M205" s="124" t="n">
        <v>0</v>
      </c>
      <c r="N205" s="124" t="n">
        <v>1</v>
      </c>
      <c r="O205" s="124" t="n">
        <v>0</v>
      </c>
      <c r="P205" s="124" t="n">
        <v>0</v>
      </c>
      <c r="Q205" s="124" t="inlineStr">
        <is>
          <t>Aynı unvan ve gerekli yetkinlik</t>
        </is>
      </c>
      <c r="R205" s="124" t="inlineStr">
        <is>
          <t>Koşullu</t>
        </is>
      </c>
      <c r="S205" s="124" t="inlineStr">
        <is>
          <t>Gerçek mesafe (Google Places) - Fazla/Açık Fact_Mevcut/Fact_Norm'dan; Vardiya/Onay Saha Etüdü Bekleniyor</t>
        </is>
      </c>
    </row>
    <row r="206" ht="15" customHeight="1" s="113">
      <c r="A206" s="124" t="inlineStr">
        <is>
          <t>T0205</t>
        </is>
      </c>
      <c r="B206" s="124" t="inlineStr">
        <is>
          <t>M009</t>
        </is>
      </c>
      <c r="C206" s="124" t="inlineStr">
        <is>
          <t>BALÇOVA</t>
        </is>
      </c>
      <c r="D206" s="124" t="inlineStr">
        <is>
          <t>M027</t>
        </is>
      </c>
      <c r="E206" s="124" t="inlineStr">
        <is>
          <t>HATAY</t>
        </is>
      </c>
      <c r="F206" s="124" t="inlineStr">
        <is>
          <t>U015</t>
        </is>
      </c>
      <c r="G206" s="124" t="inlineStr">
        <is>
          <t>KASİYER</t>
        </is>
      </c>
      <c r="H206" s="175" t="n">
        <v>25</v>
      </c>
      <c r="I206" s="175" t="n">
        <v>4.2</v>
      </c>
      <c r="J206" s="124" t="inlineStr">
        <is>
          <t>Evet</t>
        </is>
      </c>
      <c r="K206" s="124" t="inlineStr">
        <is>
          <t>Aynı Bölge</t>
        </is>
      </c>
      <c r="L206" s="124" t="inlineStr">
        <is>
          <t>Belirsiz</t>
        </is>
      </c>
      <c r="M206" s="124" t="n">
        <v>0</v>
      </c>
      <c r="N206" s="124" t="n">
        <v>0</v>
      </c>
      <c r="O206" s="124" t="n">
        <v>0</v>
      </c>
      <c r="P206" s="124" t="n">
        <v>0</v>
      </c>
      <c r="Q206" s="124" t="inlineStr">
        <is>
          <t>Aynı unvan ve gerekli yetkinlik</t>
        </is>
      </c>
      <c r="R206" s="124" t="inlineStr">
        <is>
          <t>Düşük Öncelik</t>
        </is>
      </c>
      <c r="S206" s="124" t="inlineStr">
        <is>
          <t>Gerçek mesafe (Google Places) - Fazla/Açık Fact_Mevcut/Fact_Norm'dan; Vardiya/Onay Saha Etüdü Bekleniyor</t>
        </is>
      </c>
    </row>
    <row r="207" ht="15" customHeight="1" s="113">
      <c r="A207" s="124" t="inlineStr">
        <is>
          <t>T0206</t>
        </is>
      </c>
      <c r="B207" s="124" t="inlineStr">
        <is>
          <t>M009</t>
        </is>
      </c>
      <c r="C207" s="124" t="inlineStr">
        <is>
          <t>BALÇOVA</t>
        </is>
      </c>
      <c r="D207" s="124" t="inlineStr">
        <is>
          <t>M027</t>
        </is>
      </c>
      <c r="E207" s="124" t="inlineStr">
        <is>
          <t>HATAY</t>
        </is>
      </c>
      <c r="F207" s="124" t="inlineStr">
        <is>
          <t>U017</t>
        </is>
      </c>
      <c r="G207" s="124" t="inlineStr">
        <is>
          <t>MANAV</t>
        </is>
      </c>
      <c r="H207" s="175" t="n">
        <v>25</v>
      </c>
      <c r="I207" s="175" t="n">
        <v>4.2</v>
      </c>
      <c r="J207" s="124" t="inlineStr">
        <is>
          <t>Evet</t>
        </is>
      </c>
      <c r="K207" s="124" t="inlineStr">
        <is>
          <t>Aynı Bölge</t>
        </is>
      </c>
      <c r="L207" s="124" t="inlineStr">
        <is>
          <t>Belirsiz</t>
        </is>
      </c>
      <c r="M207" s="124" t="n">
        <v>1</v>
      </c>
      <c r="N207" s="124" t="n">
        <v>0</v>
      </c>
      <c r="O207" s="124" t="n">
        <v>0</v>
      </c>
      <c r="P207" s="124" t="n">
        <v>0</v>
      </c>
      <c r="Q207" s="124" t="inlineStr">
        <is>
          <t>Aynı unvan ve gerekli yetkinlik</t>
        </is>
      </c>
      <c r="R207" s="124" t="inlineStr">
        <is>
          <t>Koşullu</t>
        </is>
      </c>
      <c r="S207" s="124" t="inlineStr">
        <is>
          <t>Gerçek mesafe (Google Places) - Fazla/Açık Fact_Mevcut/Fact_Norm'dan; Vardiya/Onay Saha Etüdü Bekleniyor</t>
        </is>
      </c>
    </row>
    <row r="208" ht="15" customHeight="1" s="113">
      <c r="A208" s="124" t="inlineStr">
        <is>
          <t>T0207</t>
        </is>
      </c>
      <c r="B208" s="124" t="inlineStr">
        <is>
          <t>M009</t>
        </is>
      </c>
      <c r="C208" s="124" t="inlineStr">
        <is>
          <t>BALÇOVA</t>
        </is>
      </c>
      <c r="D208" s="124" t="inlineStr">
        <is>
          <t>M027</t>
        </is>
      </c>
      <c r="E208" s="124" t="inlineStr">
        <is>
          <t>HATAY</t>
        </is>
      </c>
      <c r="F208" s="124" t="inlineStr">
        <is>
          <t>U026</t>
        </is>
      </c>
      <c r="G208" s="124" t="inlineStr">
        <is>
          <t>REYON GÖREVLİSİ</t>
        </is>
      </c>
      <c r="H208" s="175" t="n">
        <v>25</v>
      </c>
      <c r="I208" s="175" t="n">
        <v>4.2</v>
      </c>
      <c r="J208" s="124" t="inlineStr">
        <is>
          <t>Evet</t>
        </is>
      </c>
      <c r="K208" s="124" t="inlineStr">
        <is>
          <t>Aynı Bölge</t>
        </is>
      </c>
      <c r="L208" s="124" t="inlineStr">
        <is>
          <t>Belirsiz</t>
        </is>
      </c>
      <c r="M208" s="124" t="n">
        <v>0</v>
      </c>
      <c r="N208" s="124" t="n">
        <v>0</v>
      </c>
      <c r="O208" s="124" t="n">
        <v>0</v>
      </c>
      <c r="P208" s="124" t="n">
        <v>0</v>
      </c>
      <c r="Q208" s="124" t="inlineStr">
        <is>
          <t>Aynı unvan ve gerekli yetkinlik</t>
        </is>
      </c>
      <c r="R208" s="124" t="inlineStr">
        <is>
          <t>Düşük Öncelik</t>
        </is>
      </c>
      <c r="S208" s="124" t="inlineStr">
        <is>
          <t>Gerçek mesafe (Google Places) - Fazla/Açık Fact_Mevcut/Fact_Norm'dan; Vardiya/Onay Saha Etüdü Bekleniyor</t>
        </is>
      </c>
    </row>
    <row r="209" ht="15" customHeight="1" s="113">
      <c r="A209" s="124" t="inlineStr">
        <is>
          <t>T0208</t>
        </is>
      </c>
      <c r="B209" s="124" t="inlineStr">
        <is>
          <t>M009</t>
        </is>
      </c>
      <c r="C209" s="124" t="inlineStr">
        <is>
          <t>BALÇOVA</t>
        </is>
      </c>
      <c r="D209" s="124" t="inlineStr">
        <is>
          <t>M027</t>
        </is>
      </c>
      <c r="E209" s="124" t="inlineStr">
        <is>
          <t>HATAY</t>
        </is>
      </c>
      <c r="F209" s="124" t="inlineStr">
        <is>
          <t>U036</t>
        </is>
      </c>
      <c r="G209" s="124" t="inlineStr">
        <is>
          <t>YÖNETİCİ</t>
        </is>
      </c>
      <c r="H209" s="175" t="n">
        <v>25</v>
      </c>
      <c r="I209" s="175" t="n">
        <v>4.2</v>
      </c>
      <c r="J209" s="124" t="inlineStr">
        <is>
          <t>Evet</t>
        </is>
      </c>
      <c r="K209" s="124" t="inlineStr">
        <is>
          <t>Aynı Bölge</t>
        </is>
      </c>
      <c r="L209" s="124" t="inlineStr">
        <is>
          <t>Belirsiz</t>
        </is>
      </c>
      <c r="M209" s="124" t="n">
        <v>0</v>
      </c>
      <c r="N209" s="124" t="n">
        <v>1</v>
      </c>
      <c r="O209" s="124" t="n">
        <v>0</v>
      </c>
      <c r="P209" s="124" t="n">
        <v>0</v>
      </c>
      <c r="Q209" s="124" t="inlineStr">
        <is>
          <t>Aynı unvan ve gerekli yetkinlik</t>
        </is>
      </c>
      <c r="R209" s="124" t="inlineStr">
        <is>
          <t>Koşullu</t>
        </is>
      </c>
      <c r="S209" s="124" t="inlineStr">
        <is>
          <t>Gerçek mesafe (Google Places) - Fazla/Açık Fact_Mevcut/Fact_Norm'dan; Vardiya/Onay Saha Etüdü Bekleniyor</t>
        </is>
      </c>
    </row>
    <row r="210" ht="15" customHeight="1" s="113">
      <c r="A210" s="124" t="inlineStr">
        <is>
          <t>T0209</t>
        </is>
      </c>
      <c r="B210" s="124" t="inlineStr">
        <is>
          <t>M009</t>
        </is>
      </c>
      <c r="C210" s="124" t="inlineStr">
        <is>
          <t>BALÇOVA</t>
        </is>
      </c>
      <c r="D210" s="124" t="inlineStr">
        <is>
          <t>M027</t>
        </is>
      </c>
      <c r="E210" s="124" t="inlineStr">
        <is>
          <t>HATAY</t>
        </is>
      </c>
      <c r="F210" s="124" t="inlineStr">
        <is>
          <t>U038</t>
        </is>
      </c>
      <c r="G210" s="124" t="inlineStr">
        <is>
          <t>YÖNETİCİ YARDIMCISI</t>
        </is>
      </c>
      <c r="H210" s="175" t="n">
        <v>25</v>
      </c>
      <c r="I210" s="175" t="n">
        <v>4.2</v>
      </c>
      <c r="J210" s="124" t="inlineStr">
        <is>
          <t>Evet</t>
        </is>
      </c>
      <c r="K210" s="124" t="inlineStr">
        <is>
          <t>Aynı Bölge</t>
        </is>
      </c>
      <c r="L210" s="124" t="inlineStr">
        <is>
          <t>Belirsiz</t>
        </is>
      </c>
      <c r="M210" s="124" t="n">
        <v>0</v>
      </c>
      <c r="N210" s="124" t="n">
        <v>0</v>
      </c>
      <c r="O210" s="124" t="n">
        <v>0</v>
      </c>
      <c r="P210" s="124" t="n">
        <v>0</v>
      </c>
      <c r="Q210" s="124" t="inlineStr">
        <is>
          <t>Aynı unvan ve gerekli yetkinlik</t>
        </is>
      </c>
      <c r="R210" s="124" t="inlineStr">
        <is>
          <t>Düşük Öncelik</t>
        </is>
      </c>
      <c r="S210" s="124" t="inlineStr">
        <is>
          <t>Gerçek mesafe (Google Places) - Fazla/Açık Fact_Mevcut/Fact_Norm'dan; Vardiya/Onay Saha Etüdü Bekleniyor</t>
        </is>
      </c>
    </row>
    <row r="211" ht="15" customHeight="1" s="113">
      <c r="A211" s="124" t="inlineStr">
        <is>
          <t>T0210</t>
        </is>
      </c>
      <c r="B211" s="124" t="inlineStr">
        <is>
          <t>M009</t>
        </is>
      </c>
      <c r="C211" s="124" t="inlineStr">
        <is>
          <t>BALÇOVA</t>
        </is>
      </c>
      <c r="D211" s="124" t="inlineStr">
        <is>
          <t>M027</t>
        </is>
      </c>
      <c r="E211" s="124" t="inlineStr">
        <is>
          <t>HATAY</t>
        </is>
      </c>
      <c r="F211" s="124" t="inlineStr">
        <is>
          <t>U042</t>
        </is>
      </c>
      <c r="G211" s="124" t="inlineStr">
        <is>
          <t>ŞARKÜTERİ</t>
        </is>
      </c>
      <c r="H211" s="175" t="n">
        <v>25</v>
      </c>
      <c r="I211" s="175" t="n">
        <v>4.2</v>
      </c>
      <c r="J211" s="124" t="inlineStr">
        <is>
          <t>Evet</t>
        </is>
      </c>
      <c r="K211" s="124" t="inlineStr">
        <is>
          <t>Aynı Bölge</t>
        </is>
      </c>
      <c r="L211" s="124" t="inlineStr">
        <is>
          <t>Belirsiz</t>
        </is>
      </c>
      <c r="M211" s="124" t="n">
        <v>0</v>
      </c>
      <c r="N211" s="124" t="n">
        <v>0</v>
      </c>
      <c r="O211" s="124" t="n">
        <v>0</v>
      </c>
      <c r="P211" s="124" t="n">
        <v>0</v>
      </c>
      <c r="Q211" s="124" t="inlineStr">
        <is>
          <t>Aynı unvan ve gerekli yetkinlik</t>
        </is>
      </c>
      <c r="R211" s="124" t="inlineStr">
        <is>
          <t>Düşük Öncelik</t>
        </is>
      </c>
      <c r="S211" s="124" t="inlineStr">
        <is>
          <t>Gerçek mesafe (Google Places) - Fazla/Açık Fact_Mevcut/Fact_Norm'dan; Vardiya/Onay Saha Etüdü Bekleniyor</t>
        </is>
      </c>
    </row>
    <row r="212" ht="15" customHeight="1" s="113">
      <c r="A212" s="124" t="inlineStr">
        <is>
          <t>T0211</t>
        </is>
      </c>
      <c r="B212" s="124" t="inlineStr">
        <is>
          <t>M010</t>
        </is>
      </c>
      <c r="C212" s="124" t="inlineStr">
        <is>
          <t>BAYRAKLI</t>
        </is>
      </c>
      <c r="D212" s="124" t="inlineStr">
        <is>
          <t>M029</t>
        </is>
      </c>
      <c r="E212" s="124" t="inlineStr">
        <is>
          <t>KARŞIYAKA-2</t>
        </is>
      </c>
      <c r="F212" s="124" t="inlineStr">
        <is>
          <t>U002</t>
        </is>
      </c>
      <c r="G212" s="124" t="inlineStr">
        <is>
          <t>BAKLİYAT</t>
        </is>
      </c>
      <c r="H212" s="175" t="n">
        <v>25</v>
      </c>
      <c r="I212" s="175" t="n">
        <v>0.5</v>
      </c>
      <c r="J212" s="124" t="inlineStr">
        <is>
          <t>Evet</t>
        </is>
      </c>
      <c r="K212" s="124" t="inlineStr">
        <is>
          <t>Aynı Bölge</t>
        </is>
      </c>
      <c r="L212" s="124" t="inlineStr">
        <is>
          <t>Belirsiz</t>
        </is>
      </c>
      <c r="M212" s="124" t="n">
        <v>0</v>
      </c>
      <c r="N212" s="124" t="n">
        <v>0</v>
      </c>
      <c r="O212" s="124" t="n">
        <v>0</v>
      </c>
      <c r="P212" s="124" t="n">
        <v>0</v>
      </c>
      <c r="Q212" s="124" t="inlineStr">
        <is>
          <t>Aynı unvan ve gerekli yetkinlik</t>
        </is>
      </c>
      <c r="R212" s="124" t="inlineStr">
        <is>
          <t>Düşük Öncelik</t>
        </is>
      </c>
      <c r="S212" s="124" t="inlineStr">
        <is>
          <t>Gerçek mesafe (Google Places) - Fazla/Açık Fact_Mevcut/Fact_Norm'dan; Vardiya/Onay Saha Etüdü Bekleniyor</t>
        </is>
      </c>
    </row>
    <row r="213" ht="15" customHeight="1" s="113">
      <c r="A213" s="124" t="inlineStr">
        <is>
          <t>T0212</t>
        </is>
      </c>
      <c r="B213" s="124" t="inlineStr">
        <is>
          <t>M010</t>
        </is>
      </c>
      <c r="C213" s="124" t="inlineStr">
        <is>
          <t>BAYRAKLI</t>
        </is>
      </c>
      <c r="D213" s="124" t="inlineStr">
        <is>
          <t>M029</t>
        </is>
      </c>
      <c r="E213" s="124" t="inlineStr">
        <is>
          <t>KARŞIYAKA-2</t>
        </is>
      </c>
      <c r="F213" s="124" t="inlineStr">
        <is>
          <t>U013</t>
        </is>
      </c>
      <c r="G213" s="124" t="inlineStr">
        <is>
          <t>KASAP</t>
        </is>
      </c>
      <c r="H213" s="175" t="n">
        <v>25</v>
      </c>
      <c r="I213" s="175" t="n">
        <v>0.5</v>
      </c>
      <c r="J213" s="124" t="inlineStr">
        <is>
          <t>Evet</t>
        </is>
      </c>
      <c r="K213" s="124" t="inlineStr">
        <is>
          <t>Aynı Bölge</t>
        </is>
      </c>
      <c r="L213" s="124" t="inlineStr">
        <is>
          <t>Belirsiz</t>
        </is>
      </c>
      <c r="M213" s="124" t="n">
        <v>0</v>
      </c>
      <c r="N213" s="124" t="n">
        <v>0</v>
      </c>
      <c r="O213" s="124" t="n">
        <v>0</v>
      </c>
      <c r="P213" s="124" t="n">
        <v>0</v>
      </c>
      <c r="Q213" s="124" t="inlineStr">
        <is>
          <t>Aynı unvan ve gerekli yetkinlik</t>
        </is>
      </c>
      <c r="R213" s="124" t="inlineStr">
        <is>
          <t>Düşük Öncelik</t>
        </is>
      </c>
      <c r="S213" s="124" t="inlineStr">
        <is>
          <t>Gerçek mesafe (Google Places) - Fazla/Açık Fact_Mevcut/Fact_Norm'dan; Vardiya/Onay Saha Etüdü Bekleniyor</t>
        </is>
      </c>
    </row>
    <row r="214" ht="15" customHeight="1" s="113">
      <c r="A214" s="124" t="inlineStr">
        <is>
          <t>T0213</t>
        </is>
      </c>
      <c r="B214" s="124" t="inlineStr">
        <is>
          <t>M010</t>
        </is>
      </c>
      <c r="C214" s="124" t="inlineStr">
        <is>
          <t>BAYRAKLI</t>
        </is>
      </c>
      <c r="D214" s="124" t="inlineStr">
        <is>
          <t>M029</t>
        </is>
      </c>
      <c r="E214" s="124" t="inlineStr">
        <is>
          <t>KARŞIYAKA-2</t>
        </is>
      </c>
      <c r="F214" s="124" t="inlineStr">
        <is>
          <t>U015</t>
        </is>
      </c>
      <c r="G214" s="124" t="inlineStr">
        <is>
          <t>KASİYER</t>
        </is>
      </c>
      <c r="H214" s="175" t="n">
        <v>25</v>
      </c>
      <c r="I214" s="175" t="n">
        <v>0.5</v>
      </c>
      <c r="J214" s="124" t="inlineStr">
        <is>
          <t>Evet</t>
        </is>
      </c>
      <c r="K214" s="124" t="inlineStr">
        <is>
          <t>Aynı Bölge</t>
        </is>
      </c>
      <c r="L214" s="124" t="inlineStr">
        <is>
          <t>Belirsiz</t>
        </is>
      </c>
      <c r="M214" s="124" t="n">
        <v>0</v>
      </c>
      <c r="N214" s="124" t="n">
        <v>1</v>
      </c>
      <c r="O214" s="124" t="n">
        <v>0</v>
      </c>
      <c r="P214" s="124" t="n">
        <v>0</v>
      </c>
      <c r="Q214" s="124" t="inlineStr">
        <is>
          <t>Aynı unvan ve gerekli yetkinlik</t>
        </is>
      </c>
      <c r="R214" s="124" t="inlineStr">
        <is>
          <t>Koşullu</t>
        </is>
      </c>
      <c r="S214" s="124" t="inlineStr">
        <is>
          <t>Gerçek mesafe (Google Places) - Fazla/Açık Fact_Mevcut/Fact_Norm'dan; Vardiya/Onay Saha Etüdü Bekleniyor</t>
        </is>
      </c>
    </row>
    <row r="215" ht="15" customHeight="1" s="113">
      <c r="A215" s="124" t="inlineStr">
        <is>
          <t>T0214</t>
        </is>
      </c>
      <c r="B215" s="124" t="inlineStr">
        <is>
          <t>M010</t>
        </is>
      </c>
      <c r="C215" s="124" t="inlineStr">
        <is>
          <t>BAYRAKLI</t>
        </is>
      </c>
      <c r="D215" s="124" t="inlineStr">
        <is>
          <t>M029</t>
        </is>
      </c>
      <c r="E215" s="124" t="inlineStr">
        <is>
          <t>KARŞIYAKA-2</t>
        </is>
      </c>
      <c r="F215" s="124" t="inlineStr">
        <is>
          <t>U017</t>
        </is>
      </c>
      <c r="G215" s="124" t="inlineStr">
        <is>
          <t>MANAV</t>
        </is>
      </c>
      <c r="H215" s="175" t="n">
        <v>25</v>
      </c>
      <c r="I215" s="175" t="n">
        <v>0.5</v>
      </c>
      <c r="J215" s="124" t="inlineStr">
        <is>
          <t>Evet</t>
        </is>
      </c>
      <c r="K215" s="124" t="inlineStr">
        <is>
          <t>Aynı Bölge</t>
        </is>
      </c>
      <c r="L215" s="124" t="inlineStr">
        <is>
          <t>Belirsiz</t>
        </is>
      </c>
      <c r="M215" s="124" t="n">
        <v>0</v>
      </c>
      <c r="N215" s="124" t="n">
        <v>0</v>
      </c>
      <c r="O215" s="124" t="n">
        <v>0</v>
      </c>
      <c r="P215" s="124" t="n">
        <v>0</v>
      </c>
      <c r="Q215" s="124" t="inlineStr">
        <is>
          <t>Aynı unvan ve gerekli yetkinlik</t>
        </is>
      </c>
      <c r="R215" s="124" t="inlineStr">
        <is>
          <t>Düşük Öncelik</t>
        </is>
      </c>
      <c r="S215" s="124" t="inlineStr">
        <is>
          <t>Gerçek mesafe (Google Places) - Fazla/Açık Fact_Mevcut/Fact_Norm'dan; Vardiya/Onay Saha Etüdü Bekleniyor</t>
        </is>
      </c>
    </row>
    <row r="216" ht="15" customHeight="1" s="113">
      <c r="A216" s="124" t="inlineStr">
        <is>
          <t>T0215</t>
        </is>
      </c>
      <c r="B216" s="124" t="inlineStr">
        <is>
          <t>M010</t>
        </is>
      </c>
      <c r="C216" s="124" t="inlineStr">
        <is>
          <t>BAYRAKLI</t>
        </is>
      </c>
      <c r="D216" s="124" t="inlineStr">
        <is>
          <t>M029</t>
        </is>
      </c>
      <c r="E216" s="124" t="inlineStr">
        <is>
          <t>KARŞIYAKA-2</t>
        </is>
      </c>
      <c r="F216" s="124" t="inlineStr">
        <is>
          <t>U026</t>
        </is>
      </c>
      <c r="G216" s="124" t="inlineStr">
        <is>
          <t>REYON GÖREVLİSİ</t>
        </is>
      </c>
      <c r="H216" s="175" t="n">
        <v>25</v>
      </c>
      <c r="I216" s="175" t="n">
        <v>0.5</v>
      </c>
      <c r="J216" s="124" t="inlineStr">
        <is>
          <t>Evet</t>
        </is>
      </c>
      <c r="K216" s="124" t="inlineStr">
        <is>
          <t>Aynı Bölge</t>
        </is>
      </c>
      <c r="L216" s="124" t="inlineStr">
        <is>
          <t>Belirsiz</t>
        </is>
      </c>
      <c r="M216" s="124" t="n">
        <v>0</v>
      </c>
      <c r="N216" s="124" t="n">
        <v>0</v>
      </c>
      <c r="O216" s="124" t="n">
        <v>0</v>
      </c>
      <c r="P216" s="124" t="n">
        <v>0</v>
      </c>
      <c r="Q216" s="124" t="inlineStr">
        <is>
          <t>Aynı unvan ve gerekli yetkinlik</t>
        </is>
      </c>
      <c r="R216" s="124" t="inlineStr">
        <is>
          <t>Düşük Öncelik</t>
        </is>
      </c>
      <c r="S216" s="124" t="inlineStr">
        <is>
          <t>Gerçek mesafe (Google Places) - Fazla/Açık Fact_Mevcut/Fact_Norm'dan; Vardiya/Onay Saha Etüdü Bekleniyor</t>
        </is>
      </c>
    </row>
    <row r="217" ht="15" customHeight="1" s="113">
      <c r="A217" s="124" t="inlineStr">
        <is>
          <t>T0216</t>
        </is>
      </c>
      <c r="B217" s="124" t="inlineStr">
        <is>
          <t>M010</t>
        </is>
      </c>
      <c r="C217" s="124" t="inlineStr">
        <is>
          <t>BAYRAKLI</t>
        </is>
      </c>
      <c r="D217" s="124" t="inlineStr">
        <is>
          <t>M029</t>
        </is>
      </c>
      <c r="E217" s="124" t="inlineStr">
        <is>
          <t>KARŞIYAKA-2</t>
        </is>
      </c>
      <c r="F217" s="124" t="inlineStr">
        <is>
          <t>U036</t>
        </is>
      </c>
      <c r="G217" s="124" t="inlineStr">
        <is>
          <t>YÖNETİCİ</t>
        </is>
      </c>
      <c r="H217" s="175" t="n">
        <v>25</v>
      </c>
      <c r="I217" s="175" t="n">
        <v>0.5</v>
      </c>
      <c r="J217" s="124" t="inlineStr">
        <is>
          <t>Evet</t>
        </is>
      </c>
      <c r="K217" s="124" t="inlineStr">
        <is>
          <t>Aynı Bölge</t>
        </is>
      </c>
      <c r="L217" s="124" t="inlineStr">
        <is>
          <t>Belirsiz</t>
        </is>
      </c>
      <c r="M217" s="124" t="n">
        <v>0</v>
      </c>
      <c r="N217" s="124" t="n">
        <v>1</v>
      </c>
      <c r="O217" s="124" t="n">
        <v>0</v>
      </c>
      <c r="P217" s="124" t="n">
        <v>0</v>
      </c>
      <c r="Q217" s="124" t="inlineStr">
        <is>
          <t>Aynı unvan ve gerekli yetkinlik</t>
        </is>
      </c>
      <c r="R217" s="124" t="inlineStr">
        <is>
          <t>Koşullu</t>
        </is>
      </c>
      <c r="S217" s="124" t="inlineStr">
        <is>
          <t>Gerçek mesafe (Google Places) - Fazla/Açık Fact_Mevcut/Fact_Norm'dan; Vardiya/Onay Saha Etüdü Bekleniyor</t>
        </is>
      </c>
    </row>
    <row r="218" ht="15" customHeight="1" s="113">
      <c r="A218" s="124" t="inlineStr">
        <is>
          <t>T0217</t>
        </is>
      </c>
      <c r="B218" s="124" t="inlineStr">
        <is>
          <t>M010</t>
        </is>
      </c>
      <c r="C218" s="124" t="inlineStr">
        <is>
          <t>BAYRAKLI</t>
        </is>
      </c>
      <c r="D218" s="124" t="inlineStr">
        <is>
          <t>M029</t>
        </is>
      </c>
      <c r="E218" s="124" t="inlineStr">
        <is>
          <t>KARŞIYAKA-2</t>
        </is>
      </c>
      <c r="F218" s="124" t="inlineStr">
        <is>
          <t>U038</t>
        </is>
      </c>
      <c r="G218" s="124" t="inlineStr">
        <is>
          <t>YÖNETİCİ YARDIMCISI</t>
        </is>
      </c>
      <c r="H218" s="175" t="n">
        <v>25</v>
      </c>
      <c r="I218" s="175" t="n">
        <v>0.5</v>
      </c>
      <c r="J218" s="124" t="inlineStr">
        <is>
          <t>Evet</t>
        </is>
      </c>
      <c r="K218" s="124" t="inlineStr">
        <is>
          <t>Aynı Bölge</t>
        </is>
      </c>
      <c r="L218" s="124" t="inlineStr">
        <is>
          <t>Belirsiz</t>
        </is>
      </c>
      <c r="M218" s="124" t="n">
        <v>0</v>
      </c>
      <c r="N218" s="124" t="n">
        <v>0</v>
      </c>
      <c r="O218" s="124" t="n">
        <v>0</v>
      </c>
      <c r="P218" s="124" t="n">
        <v>0</v>
      </c>
      <c r="Q218" s="124" t="inlineStr">
        <is>
          <t>Aynı unvan ve gerekli yetkinlik</t>
        </is>
      </c>
      <c r="R218" s="124" t="inlineStr">
        <is>
          <t>Düşük Öncelik</t>
        </is>
      </c>
      <c r="S218" s="124" t="inlineStr">
        <is>
          <t>Gerçek mesafe (Google Places) - Fazla/Açık Fact_Mevcut/Fact_Norm'dan; Vardiya/Onay Saha Etüdü Bekleniyor</t>
        </is>
      </c>
    </row>
    <row r="219" ht="15" customHeight="1" s="113">
      <c r="A219" s="124" t="inlineStr">
        <is>
          <t>T0218</t>
        </is>
      </c>
      <c r="B219" s="124" t="inlineStr">
        <is>
          <t>M010</t>
        </is>
      </c>
      <c r="C219" s="124" t="inlineStr">
        <is>
          <t>BAYRAKLI</t>
        </is>
      </c>
      <c r="D219" s="124" t="inlineStr">
        <is>
          <t>M029</t>
        </is>
      </c>
      <c r="E219" s="124" t="inlineStr">
        <is>
          <t>KARŞIYAKA-2</t>
        </is>
      </c>
      <c r="F219" s="124" t="inlineStr">
        <is>
          <t>U042</t>
        </is>
      </c>
      <c r="G219" s="124" t="inlineStr">
        <is>
          <t>ŞARKÜTERİ</t>
        </is>
      </c>
      <c r="H219" s="175" t="n">
        <v>25</v>
      </c>
      <c r="I219" s="175" t="n">
        <v>0.5</v>
      </c>
      <c r="J219" s="124" t="inlineStr">
        <is>
          <t>Evet</t>
        </is>
      </c>
      <c r="K219" s="124" t="inlineStr">
        <is>
          <t>Aynı Bölge</t>
        </is>
      </c>
      <c r="L219" s="124" t="inlineStr">
        <is>
          <t>Belirsiz</t>
        </is>
      </c>
      <c r="M219" s="124" t="n">
        <v>0</v>
      </c>
      <c r="N219" s="124" t="n">
        <v>1</v>
      </c>
      <c r="O219" s="124" t="n">
        <v>0</v>
      </c>
      <c r="P219" s="124" t="n">
        <v>0</v>
      </c>
      <c r="Q219" s="124" t="inlineStr">
        <is>
          <t>Aynı unvan ve gerekli yetkinlik</t>
        </is>
      </c>
      <c r="R219" s="124" t="inlineStr">
        <is>
          <t>Koşullu</t>
        </is>
      </c>
      <c r="S219" s="124" t="inlineStr">
        <is>
          <t>Gerçek mesafe (Google Places) - Fazla/Açık Fact_Mevcut/Fact_Norm'dan; Vardiya/Onay Saha Etüdü Bekleniyor</t>
        </is>
      </c>
    </row>
    <row r="220" ht="15" customHeight="1" s="113">
      <c r="A220" s="124" t="inlineStr">
        <is>
          <t>T0219</t>
        </is>
      </c>
      <c r="B220" s="124" t="inlineStr">
        <is>
          <t>M010</t>
        </is>
      </c>
      <c r="C220" s="124" t="inlineStr">
        <is>
          <t>BAYRAKLI</t>
        </is>
      </c>
      <c r="D220" s="124" t="inlineStr">
        <is>
          <t>M013</t>
        </is>
      </c>
      <c r="E220" s="124" t="inlineStr">
        <is>
          <t>DEDEBAŞI</t>
        </is>
      </c>
      <c r="F220" s="124" t="inlineStr">
        <is>
          <t>U015</t>
        </is>
      </c>
      <c r="G220" s="124" t="inlineStr">
        <is>
          <t>KASİYER</t>
        </is>
      </c>
      <c r="H220" s="175" t="n">
        <v>25</v>
      </c>
      <c r="I220" s="175" t="n">
        <v>0.8</v>
      </c>
      <c r="J220" s="124" t="inlineStr">
        <is>
          <t>Evet</t>
        </is>
      </c>
      <c r="K220" s="124" t="inlineStr">
        <is>
          <t>Aynı Bölge</t>
        </is>
      </c>
      <c r="L220" s="124" t="inlineStr">
        <is>
          <t>Belirsiz</t>
        </is>
      </c>
      <c r="M220" s="124" t="n">
        <v>0</v>
      </c>
      <c r="N220" s="124" t="n">
        <v>0</v>
      </c>
      <c r="O220" s="124" t="n">
        <v>0</v>
      </c>
      <c r="P220" s="124" t="n">
        <v>0</v>
      </c>
      <c r="Q220" s="124" t="inlineStr">
        <is>
          <t>Aynı unvan ve gerekli yetkinlik</t>
        </is>
      </c>
      <c r="R220" s="124" t="inlineStr">
        <is>
          <t>Düşük Öncelik</t>
        </is>
      </c>
      <c r="S220" s="124" t="inlineStr">
        <is>
          <t>Gerçek mesafe (Google Places) - Fazla/Açık Fact_Mevcut/Fact_Norm'dan; Vardiya/Onay Saha Etüdü Bekleniyor</t>
        </is>
      </c>
    </row>
    <row r="221" ht="15" customHeight="1" s="113">
      <c r="A221" s="124" t="inlineStr">
        <is>
          <t>T0220</t>
        </is>
      </c>
      <c r="B221" s="124" t="inlineStr">
        <is>
          <t>M010</t>
        </is>
      </c>
      <c r="C221" s="124" t="inlineStr">
        <is>
          <t>BAYRAKLI</t>
        </is>
      </c>
      <c r="D221" s="124" t="inlineStr">
        <is>
          <t>M013</t>
        </is>
      </c>
      <c r="E221" s="124" t="inlineStr">
        <is>
          <t>DEDEBAŞI</t>
        </is>
      </c>
      <c r="F221" s="124" t="inlineStr">
        <is>
          <t>U017</t>
        </is>
      </c>
      <c r="G221" s="124" t="inlineStr">
        <is>
          <t>MANAV</t>
        </is>
      </c>
      <c r="H221" s="175" t="n">
        <v>25</v>
      </c>
      <c r="I221" s="175" t="n">
        <v>0.8</v>
      </c>
      <c r="J221" s="124" t="inlineStr">
        <is>
          <t>Evet</t>
        </is>
      </c>
      <c r="K221" s="124" t="inlineStr">
        <is>
          <t>Aynı Bölge</t>
        </is>
      </c>
      <c r="L221" s="124" t="inlineStr">
        <is>
          <t>Belirsiz</t>
        </is>
      </c>
      <c r="M221" s="124" t="n">
        <v>0</v>
      </c>
      <c r="N221" s="124" t="n">
        <v>2</v>
      </c>
      <c r="O221" s="124" t="n">
        <v>0</v>
      </c>
      <c r="P221" s="124" t="n">
        <v>1</v>
      </c>
      <c r="Q221" s="124" t="inlineStr">
        <is>
          <t>Aynı unvan ve gerekli yetkinlik</t>
        </is>
      </c>
      <c r="R221" s="124" t="inlineStr">
        <is>
          <t>Koşullu</t>
        </is>
      </c>
      <c r="S221" s="124" t="inlineStr">
        <is>
          <t>Gerçek mesafe (Google Places) - Fazla/Açık Fact_Mevcut/Fact_Norm'dan; Vardiya/Onay Saha Etüdü Bekleniyor</t>
        </is>
      </c>
    </row>
    <row r="222" ht="15" customHeight="1" s="113">
      <c r="A222" s="124" t="inlineStr">
        <is>
          <t>T0221</t>
        </is>
      </c>
      <c r="B222" s="124" t="inlineStr">
        <is>
          <t>M010</t>
        </is>
      </c>
      <c r="C222" s="124" t="inlineStr">
        <is>
          <t>BAYRAKLI</t>
        </is>
      </c>
      <c r="D222" s="124" t="inlineStr">
        <is>
          <t>M013</t>
        </is>
      </c>
      <c r="E222" s="124" t="inlineStr">
        <is>
          <t>DEDEBAŞI</t>
        </is>
      </c>
      <c r="F222" s="124" t="inlineStr">
        <is>
          <t>U026</t>
        </is>
      </c>
      <c r="G222" s="124" t="inlineStr">
        <is>
          <t>REYON GÖREVLİSİ</t>
        </is>
      </c>
      <c r="H222" s="175" t="n">
        <v>25</v>
      </c>
      <c r="I222" s="175" t="n">
        <v>0.8</v>
      </c>
      <c r="J222" s="124" t="inlineStr">
        <is>
          <t>Evet</t>
        </is>
      </c>
      <c r="K222" s="124" t="inlineStr">
        <is>
          <t>Aynı Bölge</t>
        </is>
      </c>
      <c r="L222" s="124" t="inlineStr">
        <is>
          <t>Belirsiz</t>
        </is>
      </c>
      <c r="M222" s="124" t="n">
        <v>0</v>
      </c>
      <c r="N222" s="124" t="n">
        <v>0</v>
      </c>
      <c r="O222" s="124" t="n">
        <v>0</v>
      </c>
      <c r="P222" s="124" t="n">
        <v>0</v>
      </c>
      <c r="Q222" s="124" t="inlineStr">
        <is>
          <t>Aynı unvan ve gerekli yetkinlik</t>
        </is>
      </c>
      <c r="R222" s="124" t="inlineStr">
        <is>
          <t>Düşük Öncelik</t>
        </is>
      </c>
      <c r="S222" s="124" t="inlineStr">
        <is>
          <t>Gerçek mesafe (Google Places) - Fazla/Açık Fact_Mevcut/Fact_Norm'dan; Vardiya/Onay Saha Etüdü Bekleniyor</t>
        </is>
      </c>
    </row>
    <row r="223" ht="15" customHeight="1" s="113">
      <c r="A223" s="124" t="inlineStr">
        <is>
          <t>T0222</t>
        </is>
      </c>
      <c r="B223" s="124" t="inlineStr">
        <is>
          <t>M010</t>
        </is>
      </c>
      <c r="C223" s="124" t="inlineStr">
        <is>
          <t>BAYRAKLI</t>
        </is>
      </c>
      <c r="D223" s="124" t="inlineStr">
        <is>
          <t>M013</t>
        </is>
      </c>
      <c r="E223" s="124" t="inlineStr">
        <is>
          <t>DEDEBAŞI</t>
        </is>
      </c>
      <c r="F223" s="124" t="inlineStr">
        <is>
          <t>U036</t>
        </is>
      </c>
      <c r="G223" s="124" t="inlineStr">
        <is>
          <t>YÖNETİCİ</t>
        </is>
      </c>
      <c r="H223" s="175" t="n">
        <v>25</v>
      </c>
      <c r="I223" s="175" t="n">
        <v>0.8</v>
      </c>
      <c r="J223" s="124" t="inlineStr">
        <is>
          <t>Evet</t>
        </is>
      </c>
      <c r="K223" s="124" t="inlineStr">
        <is>
          <t>Aynı Bölge</t>
        </is>
      </c>
      <c r="L223" s="124" t="inlineStr">
        <is>
          <t>Belirsiz</t>
        </is>
      </c>
      <c r="M223" s="124" t="n">
        <v>0</v>
      </c>
      <c r="N223" s="124" t="n">
        <v>1</v>
      </c>
      <c r="O223" s="124" t="n">
        <v>0</v>
      </c>
      <c r="P223" s="124" t="n">
        <v>0</v>
      </c>
      <c r="Q223" s="124" t="inlineStr">
        <is>
          <t>Aynı unvan ve gerekli yetkinlik</t>
        </is>
      </c>
      <c r="R223" s="124" t="inlineStr">
        <is>
          <t>Koşullu</t>
        </is>
      </c>
      <c r="S223" s="124" t="inlineStr">
        <is>
          <t>Gerçek mesafe (Google Places) - Fazla/Açık Fact_Mevcut/Fact_Norm'dan; Vardiya/Onay Saha Etüdü Bekleniyor</t>
        </is>
      </c>
    </row>
    <row r="224" ht="15" customHeight="1" s="113">
      <c r="A224" s="124" t="inlineStr">
        <is>
          <t>T0223</t>
        </is>
      </c>
      <c r="B224" s="124" t="inlineStr">
        <is>
          <t>M010</t>
        </is>
      </c>
      <c r="C224" s="124" t="inlineStr">
        <is>
          <t>BAYRAKLI</t>
        </is>
      </c>
      <c r="D224" s="124" t="inlineStr">
        <is>
          <t>M013</t>
        </is>
      </c>
      <c r="E224" s="124" t="inlineStr">
        <is>
          <t>DEDEBAŞI</t>
        </is>
      </c>
      <c r="F224" s="124" t="inlineStr">
        <is>
          <t>U038</t>
        </is>
      </c>
      <c r="G224" s="124" t="inlineStr">
        <is>
          <t>YÖNETİCİ YARDIMCISI</t>
        </is>
      </c>
      <c r="H224" s="175" t="n">
        <v>25</v>
      </c>
      <c r="I224" s="175" t="n">
        <v>0.8</v>
      </c>
      <c r="J224" s="124" t="inlineStr">
        <is>
          <t>Evet</t>
        </is>
      </c>
      <c r="K224" s="124" t="inlineStr">
        <is>
          <t>Aynı Bölge</t>
        </is>
      </c>
      <c r="L224" s="124" t="inlineStr">
        <is>
          <t>Belirsiz</t>
        </is>
      </c>
      <c r="M224" s="124" t="n">
        <v>0</v>
      </c>
      <c r="N224" s="124" t="n">
        <v>0</v>
      </c>
      <c r="O224" s="124" t="n">
        <v>0</v>
      </c>
      <c r="P224" s="124" t="n">
        <v>0</v>
      </c>
      <c r="Q224" s="124" t="inlineStr">
        <is>
          <t>Aynı unvan ve gerekli yetkinlik</t>
        </is>
      </c>
      <c r="R224" s="124" t="inlineStr">
        <is>
          <t>Düşük Öncelik</t>
        </is>
      </c>
      <c r="S224" s="124" t="inlineStr">
        <is>
          <t>Gerçek mesafe (Google Places) - Fazla/Açık Fact_Mevcut/Fact_Norm'dan; Vardiya/Onay Saha Etüdü Bekleniyor</t>
        </is>
      </c>
    </row>
    <row r="225" ht="15" customHeight="1" s="113">
      <c r="A225" s="124" t="inlineStr">
        <is>
          <t>T0224</t>
        </is>
      </c>
      <c r="B225" s="124" t="inlineStr">
        <is>
          <t>M010</t>
        </is>
      </c>
      <c r="C225" s="124" t="inlineStr">
        <is>
          <t>BAYRAKLI</t>
        </is>
      </c>
      <c r="D225" s="124" t="inlineStr">
        <is>
          <t>M013</t>
        </is>
      </c>
      <c r="E225" s="124" t="inlineStr">
        <is>
          <t>DEDEBAŞI</t>
        </is>
      </c>
      <c r="F225" s="124" t="inlineStr">
        <is>
          <t>U042</t>
        </is>
      </c>
      <c r="G225" s="124" t="inlineStr">
        <is>
          <t>ŞARKÜTERİ</t>
        </is>
      </c>
      <c r="H225" s="175" t="n">
        <v>25</v>
      </c>
      <c r="I225" s="175" t="n">
        <v>0.8</v>
      </c>
      <c r="J225" s="124" t="inlineStr">
        <is>
          <t>Evet</t>
        </is>
      </c>
      <c r="K225" s="124" t="inlineStr">
        <is>
          <t>Aynı Bölge</t>
        </is>
      </c>
      <c r="L225" s="124" t="inlineStr">
        <is>
          <t>Belirsiz</t>
        </is>
      </c>
      <c r="M225" s="124" t="n">
        <v>0</v>
      </c>
      <c r="N225" s="124" t="n">
        <v>1</v>
      </c>
      <c r="O225" s="124" t="n">
        <v>0</v>
      </c>
      <c r="P225" s="124" t="n">
        <v>0</v>
      </c>
      <c r="Q225" s="124" t="inlineStr">
        <is>
          <t>Aynı unvan ve gerekli yetkinlik</t>
        </is>
      </c>
      <c r="R225" s="124" t="inlineStr">
        <is>
          <t>Koşullu</t>
        </is>
      </c>
      <c r="S225" s="124" t="inlineStr">
        <is>
          <t>Gerçek mesafe (Google Places) - Fazla/Açık Fact_Mevcut/Fact_Norm'dan; Vardiya/Onay Saha Etüdü Bekleniyor</t>
        </is>
      </c>
    </row>
    <row r="226" ht="15" customHeight="1" s="113">
      <c r="A226" s="124" t="inlineStr">
        <is>
          <t>T0225</t>
        </is>
      </c>
      <c r="B226" s="124" t="inlineStr">
        <is>
          <t>M010</t>
        </is>
      </c>
      <c r="C226" s="124" t="inlineStr">
        <is>
          <t>BAYRAKLI</t>
        </is>
      </c>
      <c r="D226" s="124" t="inlineStr">
        <is>
          <t>M028</t>
        </is>
      </c>
      <c r="E226" s="124" t="inlineStr">
        <is>
          <t>KARŞIYAKA-1</t>
        </is>
      </c>
      <c r="F226" s="124" t="inlineStr">
        <is>
          <t>U002</t>
        </is>
      </c>
      <c r="G226" s="124" t="inlineStr">
        <is>
          <t>BAKLİYAT</t>
        </is>
      </c>
      <c r="H226" s="175" t="n">
        <v>25</v>
      </c>
      <c r="I226" s="175" t="n">
        <v>0.9</v>
      </c>
      <c r="J226" s="124" t="inlineStr">
        <is>
          <t>Evet</t>
        </is>
      </c>
      <c r="K226" s="124" t="inlineStr">
        <is>
          <t>Aynı Bölge</t>
        </is>
      </c>
      <c r="L226" s="124" t="inlineStr">
        <is>
          <t>Belirsiz</t>
        </is>
      </c>
      <c r="M226" s="124" t="n">
        <v>0</v>
      </c>
      <c r="N226" s="124" t="n">
        <v>1</v>
      </c>
      <c r="O226" s="124" t="n">
        <v>0</v>
      </c>
      <c r="P226" s="124" t="n">
        <v>0</v>
      </c>
      <c r="Q226" s="124" t="inlineStr">
        <is>
          <t>Aynı unvan ve gerekli yetkinlik</t>
        </is>
      </c>
      <c r="R226" s="124" t="inlineStr">
        <is>
          <t>Koşullu</t>
        </is>
      </c>
      <c r="S226" s="124" t="inlineStr">
        <is>
          <t>Gerçek mesafe (Google Places) - Fazla/Açık Fact_Mevcut/Fact_Norm'dan; Vardiya/Onay Saha Etüdü Bekleniyor</t>
        </is>
      </c>
    </row>
    <row r="227" ht="15" customHeight="1" s="113">
      <c r="A227" s="124" t="inlineStr">
        <is>
          <t>T0226</t>
        </is>
      </c>
      <c r="B227" s="124" t="inlineStr">
        <is>
          <t>M010</t>
        </is>
      </c>
      <c r="C227" s="124" t="inlineStr">
        <is>
          <t>BAYRAKLI</t>
        </is>
      </c>
      <c r="D227" s="124" t="inlineStr">
        <is>
          <t>M028</t>
        </is>
      </c>
      <c r="E227" s="124" t="inlineStr">
        <is>
          <t>KARŞIYAKA-1</t>
        </is>
      </c>
      <c r="F227" s="124" t="inlineStr">
        <is>
          <t>U013</t>
        </is>
      </c>
      <c r="G227" s="124" t="inlineStr">
        <is>
          <t>KASAP</t>
        </is>
      </c>
      <c r="H227" s="175" t="n">
        <v>25</v>
      </c>
      <c r="I227" s="175" t="n">
        <v>0.9</v>
      </c>
      <c r="J227" s="124" t="inlineStr">
        <is>
          <t>Evet</t>
        </is>
      </c>
      <c r="K227" s="124" t="inlineStr">
        <is>
          <t>Aynı Bölge</t>
        </is>
      </c>
      <c r="L227" s="124" t="inlineStr">
        <is>
          <t>Belirsiz</t>
        </is>
      </c>
      <c r="M227" s="124" t="n">
        <v>0</v>
      </c>
      <c r="N227" s="124" t="n">
        <v>1</v>
      </c>
      <c r="O227" s="124" t="n">
        <v>0</v>
      </c>
      <c r="P227" s="124" t="n">
        <v>0</v>
      </c>
      <c r="Q227" s="124" t="inlineStr">
        <is>
          <t>Aynı unvan ve gerekli yetkinlik</t>
        </is>
      </c>
      <c r="R227" s="124" t="inlineStr">
        <is>
          <t>Koşullu</t>
        </is>
      </c>
      <c r="S227" s="124" t="inlineStr">
        <is>
          <t>Gerçek mesafe (Google Places) - Fazla/Açık Fact_Mevcut/Fact_Norm'dan; Vardiya/Onay Saha Etüdü Bekleniyor</t>
        </is>
      </c>
    </row>
    <row r="228" ht="15" customHeight="1" s="113">
      <c r="A228" s="124" t="inlineStr">
        <is>
          <t>T0227</t>
        </is>
      </c>
      <c r="B228" s="124" t="inlineStr">
        <is>
          <t>M010</t>
        </is>
      </c>
      <c r="C228" s="124" t="inlineStr">
        <is>
          <t>BAYRAKLI</t>
        </is>
      </c>
      <c r="D228" s="124" t="inlineStr">
        <is>
          <t>M028</t>
        </is>
      </c>
      <c r="E228" s="124" t="inlineStr">
        <is>
          <t>KARŞIYAKA-1</t>
        </is>
      </c>
      <c r="F228" s="124" t="inlineStr">
        <is>
          <t>U015</t>
        </is>
      </c>
      <c r="G228" s="124" t="inlineStr">
        <is>
          <t>KASİYER</t>
        </is>
      </c>
      <c r="H228" s="175" t="n">
        <v>25</v>
      </c>
      <c r="I228" s="175" t="n">
        <v>0.9</v>
      </c>
      <c r="J228" s="124" t="inlineStr">
        <is>
          <t>Evet</t>
        </is>
      </c>
      <c r="K228" s="124" t="inlineStr">
        <is>
          <t>Aynı Bölge</t>
        </is>
      </c>
      <c r="L228" s="124" t="inlineStr">
        <is>
          <t>Belirsiz</t>
        </is>
      </c>
      <c r="M228" s="124" t="n">
        <v>0</v>
      </c>
      <c r="N228" s="124" t="n">
        <v>0</v>
      </c>
      <c r="O228" s="124" t="n">
        <v>0</v>
      </c>
      <c r="P228" s="124" t="n">
        <v>0</v>
      </c>
      <c r="Q228" s="124" t="inlineStr">
        <is>
          <t>Aynı unvan ve gerekli yetkinlik</t>
        </is>
      </c>
      <c r="R228" s="124" t="inlineStr">
        <is>
          <t>Düşük Öncelik</t>
        </is>
      </c>
      <c r="S228" s="124" t="inlineStr">
        <is>
          <t>Gerçek mesafe (Google Places) - Fazla/Açık Fact_Mevcut/Fact_Norm'dan; Vardiya/Onay Saha Etüdü Bekleniyor</t>
        </is>
      </c>
    </row>
    <row r="229" ht="15" customHeight="1" s="113">
      <c r="A229" s="124" t="inlineStr">
        <is>
          <t>T0228</t>
        </is>
      </c>
      <c r="B229" s="124" t="inlineStr">
        <is>
          <t>M010</t>
        </is>
      </c>
      <c r="C229" s="124" t="inlineStr">
        <is>
          <t>BAYRAKLI</t>
        </is>
      </c>
      <c r="D229" s="124" t="inlineStr">
        <is>
          <t>M028</t>
        </is>
      </c>
      <c r="E229" s="124" t="inlineStr">
        <is>
          <t>KARŞIYAKA-1</t>
        </is>
      </c>
      <c r="F229" s="124" t="inlineStr">
        <is>
          <t>U017</t>
        </is>
      </c>
      <c r="G229" s="124" t="inlineStr">
        <is>
          <t>MANAV</t>
        </is>
      </c>
      <c r="H229" s="175" t="n">
        <v>25</v>
      </c>
      <c r="I229" s="175" t="n">
        <v>0.9</v>
      </c>
      <c r="J229" s="124" t="inlineStr">
        <is>
          <t>Evet</t>
        </is>
      </c>
      <c r="K229" s="124" t="inlineStr">
        <is>
          <t>Aynı Bölge</t>
        </is>
      </c>
      <c r="L229" s="124" t="inlineStr">
        <is>
          <t>Belirsiz</t>
        </is>
      </c>
      <c r="M229" s="124" t="n">
        <v>0</v>
      </c>
      <c r="N229" s="124" t="n">
        <v>1</v>
      </c>
      <c r="O229" s="124" t="n">
        <v>0</v>
      </c>
      <c r="P229" s="124" t="n">
        <v>0</v>
      </c>
      <c r="Q229" s="124" t="inlineStr">
        <is>
          <t>Aynı unvan ve gerekli yetkinlik</t>
        </is>
      </c>
      <c r="R229" s="124" t="inlineStr">
        <is>
          <t>Koşullu</t>
        </is>
      </c>
      <c r="S229" s="124" t="inlineStr">
        <is>
          <t>Gerçek mesafe (Google Places) - Fazla/Açık Fact_Mevcut/Fact_Norm'dan; Vardiya/Onay Saha Etüdü Bekleniyor</t>
        </is>
      </c>
    </row>
    <row r="230" ht="15" customHeight="1" s="113">
      <c r="A230" s="124" t="inlineStr">
        <is>
          <t>T0229</t>
        </is>
      </c>
      <c r="B230" s="124" t="inlineStr">
        <is>
          <t>M010</t>
        </is>
      </c>
      <c r="C230" s="124" t="inlineStr">
        <is>
          <t>BAYRAKLI</t>
        </is>
      </c>
      <c r="D230" s="124" t="inlineStr">
        <is>
          <t>M028</t>
        </is>
      </c>
      <c r="E230" s="124" t="inlineStr">
        <is>
          <t>KARŞIYAKA-1</t>
        </is>
      </c>
      <c r="F230" s="124" t="inlineStr">
        <is>
          <t>U026</t>
        </is>
      </c>
      <c r="G230" s="124" t="inlineStr">
        <is>
          <t>REYON GÖREVLİSİ</t>
        </is>
      </c>
      <c r="H230" s="175" t="n">
        <v>25</v>
      </c>
      <c r="I230" s="175" t="n">
        <v>0.9</v>
      </c>
      <c r="J230" s="124" t="inlineStr">
        <is>
          <t>Evet</t>
        </is>
      </c>
      <c r="K230" s="124" t="inlineStr">
        <is>
          <t>Aynı Bölge</t>
        </is>
      </c>
      <c r="L230" s="124" t="inlineStr">
        <is>
          <t>Belirsiz</t>
        </is>
      </c>
      <c r="M230" s="124" t="n">
        <v>0</v>
      </c>
      <c r="N230" s="124" t="n">
        <v>0</v>
      </c>
      <c r="O230" s="124" t="n">
        <v>0</v>
      </c>
      <c r="P230" s="124" t="n">
        <v>0</v>
      </c>
      <c r="Q230" s="124" t="inlineStr">
        <is>
          <t>Aynı unvan ve gerekli yetkinlik</t>
        </is>
      </c>
      <c r="R230" s="124" t="inlineStr">
        <is>
          <t>Düşük Öncelik</t>
        </is>
      </c>
      <c r="S230" s="124" t="inlineStr">
        <is>
          <t>Gerçek mesafe (Google Places) - Fazla/Açık Fact_Mevcut/Fact_Norm'dan; Vardiya/Onay Saha Etüdü Bekleniyor</t>
        </is>
      </c>
    </row>
    <row r="231" ht="15" customHeight="1" s="113">
      <c r="A231" s="124" t="inlineStr">
        <is>
          <t>T0230</t>
        </is>
      </c>
      <c r="B231" s="124" t="inlineStr">
        <is>
          <t>M010</t>
        </is>
      </c>
      <c r="C231" s="124" t="inlineStr">
        <is>
          <t>BAYRAKLI</t>
        </is>
      </c>
      <c r="D231" s="124" t="inlineStr">
        <is>
          <t>M028</t>
        </is>
      </c>
      <c r="E231" s="124" t="inlineStr">
        <is>
          <t>KARŞIYAKA-1</t>
        </is>
      </c>
      <c r="F231" s="124" t="inlineStr">
        <is>
          <t>U036</t>
        </is>
      </c>
      <c r="G231" s="124" t="inlineStr">
        <is>
          <t>YÖNETİCİ</t>
        </is>
      </c>
      <c r="H231" s="175" t="n">
        <v>25</v>
      </c>
      <c r="I231" s="175" t="n">
        <v>0.9</v>
      </c>
      <c r="J231" s="124" t="inlineStr">
        <is>
          <t>Evet</t>
        </is>
      </c>
      <c r="K231" s="124" t="inlineStr">
        <is>
          <t>Aynı Bölge</t>
        </is>
      </c>
      <c r="L231" s="124" t="inlineStr">
        <is>
          <t>Belirsiz</t>
        </is>
      </c>
      <c r="M231" s="124" t="n">
        <v>0</v>
      </c>
      <c r="N231" s="124" t="n">
        <v>1</v>
      </c>
      <c r="O231" s="124" t="n">
        <v>0</v>
      </c>
      <c r="P231" s="124" t="n">
        <v>0</v>
      </c>
      <c r="Q231" s="124" t="inlineStr">
        <is>
          <t>Aynı unvan ve gerekli yetkinlik</t>
        </is>
      </c>
      <c r="R231" s="124" t="inlineStr">
        <is>
          <t>Koşullu</t>
        </is>
      </c>
      <c r="S231" s="124" t="inlineStr">
        <is>
          <t>Gerçek mesafe (Google Places) - Fazla/Açık Fact_Mevcut/Fact_Norm'dan; Vardiya/Onay Saha Etüdü Bekleniyor</t>
        </is>
      </c>
    </row>
    <row r="232" ht="15" customHeight="1" s="113">
      <c r="A232" s="124" t="inlineStr">
        <is>
          <t>T0231</t>
        </is>
      </c>
      <c r="B232" s="124" t="inlineStr">
        <is>
          <t>M010</t>
        </is>
      </c>
      <c r="C232" s="124" t="inlineStr">
        <is>
          <t>BAYRAKLI</t>
        </is>
      </c>
      <c r="D232" s="124" t="inlineStr">
        <is>
          <t>M028</t>
        </is>
      </c>
      <c r="E232" s="124" t="inlineStr">
        <is>
          <t>KARŞIYAKA-1</t>
        </is>
      </c>
      <c r="F232" s="124" t="inlineStr">
        <is>
          <t>U038</t>
        </is>
      </c>
      <c r="G232" s="124" t="inlineStr">
        <is>
          <t>YÖNETİCİ YARDIMCISI</t>
        </is>
      </c>
      <c r="H232" s="175" t="n">
        <v>25</v>
      </c>
      <c r="I232" s="175" t="n">
        <v>0.9</v>
      </c>
      <c r="J232" s="124" t="inlineStr">
        <is>
          <t>Evet</t>
        </is>
      </c>
      <c r="K232" s="124" t="inlineStr">
        <is>
          <t>Aynı Bölge</t>
        </is>
      </c>
      <c r="L232" s="124" t="inlineStr">
        <is>
          <t>Belirsiz</t>
        </is>
      </c>
      <c r="M232" s="124" t="n">
        <v>0</v>
      </c>
      <c r="N232" s="124" t="n">
        <v>0</v>
      </c>
      <c r="O232" s="124" t="n">
        <v>0</v>
      </c>
      <c r="P232" s="124" t="n">
        <v>0</v>
      </c>
      <c r="Q232" s="124" t="inlineStr">
        <is>
          <t>Aynı unvan ve gerekli yetkinlik</t>
        </is>
      </c>
      <c r="R232" s="124" t="inlineStr">
        <is>
          <t>Düşük Öncelik</t>
        </is>
      </c>
      <c r="S232" s="124" t="inlineStr">
        <is>
          <t>Gerçek mesafe (Google Places) - Fazla/Açık Fact_Mevcut/Fact_Norm'dan; Vardiya/Onay Saha Etüdü Bekleniyor</t>
        </is>
      </c>
    </row>
    <row r="233" ht="15" customHeight="1" s="113">
      <c r="A233" s="124" t="inlineStr">
        <is>
          <t>T0232</t>
        </is>
      </c>
      <c r="B233" s="124" t="inlineStr">
        <is>
          <t>M010</t>
        </is>
      </c>
      <c r="C233" s="124" t="inlineStr">
        <is>
          <t>BAYRAKLI</t>
        </is>
      </c>
      <c r="D233" s="124" t="inlineStr">
        <is>
          <t>M028</t>
        </is>
      </c>
      <c r="E233" s="124" t="inlineStr">
        <is>
          <t>KARŞIYAKA-1</t>
        </is>
      </c>
      <c r="F233" s="124" t="inlineStr">
        <is>
          <t>U042</t>
        </is>
      </c>
      <c r="G233" s="124" t="inlineStr">
        <is>
          <t>ŞARKÜTERİ</t>
        </is>
      </c>
      <c r="H233" s="175" t="n">
        <v>25</v>
      </c>
      <c r="I233" s="175" t="n">
        <v>0.9</v>
      </c>
      <c r="J233" s="124" t="inlineStr">
        <is>
          <t>Evet</t>
        </is>
      </c>
      <c r="K233" s="124" t="inlineStr">
        <is>
          <t>Aynı Bölge</t>
        </is>
      </c>
      <c r="L233" s="124" t="inlineStr">
        <is>
          <t>Belirsiz</t>
        </is>
      </c>
      <c r="M233" s="124" t="n">
        <v>0</v>
      </c>
      <c r="N233" s="124" t="n">
        <v>1</v>
      </c>
      <c r="O233" s="124" t="n">
        <v>0</v>
      </c>
      <c r="P233" s="124" t="n">
        <v>0</v>
      </c>
      <c r="Q233" s="124" t="inlineStr">
        <is>
          <t>Aynı unvan ve gerekli yetkinlik</t>
        </is>
      </c>
      <c r="R233" s="124" t="inlineStr">
        <is>
          <t>Koşullu</t>
        </is>
      </c>
      <c r="S233" s="124" t="inlineStr">
        <is>
          <t>Gerçek mesafe (Google Places) - Fazla/Açık Fact_Mevcut/Fact_Norm'dan; Vardiya/Onay Saha Etüdü Bekleniyor</t>
        </is>
      </c>
    </row>
    <row r="234" ht="15" customHeight="1" s="113">
      <c r="A234" s="124" t="inlineStr">
        <is>
          <t>T0233</t>
        </is>
      </c>
      <c r="B234" s="124" t="inlineStr">
        <is>
          <t>M011</t>
        </is>
      </c>
      <c r="C234" s="124" t="inlineStr">
        <is>
          <t>BOZYAKA</t>
        </is>
      </c>
      <c r="D234" s="124" t="inlineStr">
        <is>
          <t>M050</t>
        </is>
      </c>
      <c r="E234" s="124" t="inlineStr">
        <is>
          <t>İZMİRSPOR</t>
        </is>
      </c>
      <c r="F234" s="124" t="inlineStr">
        <is>
          <t>U013</t>
        </is>
      </c>
      <c r="G234" s="124" t="inlineStr">
        <is>
          <t>KASAP</t>
        </is>
      </c>
      <c r="H234" s="175" t="n">
        <v>25</v>
      </c>
      <c r="I234" s="175" t="n">
        <v>0.7</v>
      </c>
      <c r="J234" s="124" t="inlineStr">
        <is>
          <t>Evet</t>
        </is>
      </c>
      <c r="K234" s="124" t="inlineStr">
        <is>
          <t>Aynı Bölge</t>
        </is>
      </c>
      <c r="L234" s="124" t="inlineStr">
        <is>
          <t>Belirsiz</t>
        </is>
      </c>
      <c r="M234" s="124" t="n">
        <v>0</v>
      </c>
      <c r="N234" s="124" t="n">
        <v>1</v>
      </c>
      <c r="O234" s="124" t="n">
        <v>0</v>
      </c>
      <c r="P234" s="124" t="n">
        <v>0</v>
      </c>
      <c r="Q234" s="124" t="inlineStr">
        <is>
          <t>Aynı unvan ve gerekli yetkinlik</t>
        </is>
      </c>
      <c r="R234" s="124" t="inlineStr">
        <is>
          <t>Koşullu</t>
        </is>
      </c>
      <c r="S234" s="124" t="inlineStr">
        <is>
          <t>Gerçek mesafe (Google Places) - Fazla/Açık Fact_Mevcut/Fact_Norm'dan; Vardiya/Onay Saha Etüdü Bekleniyor</t>
        </is>
      </c>
    </row>
    <row r="235" ht="15" customHeight="1" s="113">
      <c r="A235" s="124" t="inlineStr">
        <is>
          <t>T0234</t>
        </is>
      </c>
      <c r="B235" s="124" t="inlineStr">
        <is>
          <t>M011</t>
        </is>
      </c>
      <c r="C235" s="124" t="inlineStr">
        <is>
          <t>BOZYAKA</t>
        </is>
      </c>
      <c r="D235" s="124" t="inlineStr">
        <is>
          <t>M050</t>
        </is>
      </c>
      <c r="E235" s="124" t="inlineStr">
        <is>
          <t>İZMİRSPOR</t>
        </is>
      </c>
      <c r="F235" s="124" t="inlineStr">
        <is>
          <t>U015</t>
        </is>
      </c>
      <c r="G235" s="124" t="inlineStr">
        <is>
          <t>KASİYER</t>
        </is>
      </c>
      <c r="H235" s="175" t="n">
        <v>25</v>
      </c>
      <c r="I235" s="175" t="n">
        <v>0.7</v>
      </c>
      <c r="J235" s="124" t="inlineStr">
        <is>
          <t>Evet</t>
        </is>
      </c>
      <c r="K235" s="124" t="inlineStr">
        <is>
          <t>Aynı Bölge</t>
        </is>
      </c>
      <c r="L235" s="124" t="inlineStr">
        <is>
          <t>Belirsiz</t>
        </is>
      </c>
      <c r="M235" s="124" t="n">
        <v>0</v>
      </c>
      <c r="N235" s="124" t="n">
        <v>0</v>
      </c>
      <c r="O235" s="124" t="n">
        <v>0</v>
      </c>
      <c r="P235" s="124" t="n">
        <v>0</v>
      </c>
      <c r="Q235" s="124" t="inlineStr">
        <is>
          <t>Aynı unvan ve gerekli yetkinlik</t>
        </is>
      </c>
      <c r="R235" s="124" t="inlineStr">
        <is>
          <t>Düşük Öncelik</t>
        </is>
      </c>
      <c r="S235" s="124" t="inlineStr">
        <is>
          <t>Gerçek mesafe (Google Places) - Fazla/Açık Fact_Mevcut/Fact_Norm'dan; Vardiya/Onay Saha Etüdü Bekleniyor</t>
        </is>
      </c>
    </row>
    <row r="236" ht="15" customHeight="1" s="113">
      <c r="A236" s="124" t="inlineStr">
        <is>
          <t>T0235</t>
        </is>
      </c>
      <c r="B236" s="124" t="inlineStr">
        <is>
          <t>M011</t>
        </is>
      </c>
      <c r="C236" s="124" t="inlineStr">
        <is>
          <t>BOZYAKA</t>
        </is>
      </c>
      <c r="D236" s="124" t="inlineStr">
        <is>
          <t>M050</t>
        </is>
      </c>
      <c r="E236" s="124" t="inlineStr">
        <is>
          <t>İZMİRSPOR</t>
        </is>
      </c>
      <c r="F236" s="124" t="inlineStr">
        <is>
          <t>U017</t>
        </is>
      </c>
      <c r="G236" s="124" t="inlineStr">
        <is>
          <t>MANAV</t>
        </is>
      </c>
      <c r="H236" s="175" t="n">
        <v>25</v>
      </c>
      <c r="I236" s="175" t="n">
        <v>0.7</v>
      </c>
      <c r="J236" s="124" t="inlineStr">
        <is>
          <t>Evet</t>
        </is>
      </c>
      <c r="K236" s="124" t="inlineStr">
        <is>
          <t>Aynı Bölge</t>
        </is>
      </c>
      <c r="L236" s="124" t="inlineStr">
        <is>
          <t>Belirsiz</t>
        </is>
      </c>
      <c r="M236" s="124" t="n">
        <v>0</v>
      </c>
      <c r="N236" s="124" t="n">
        <v>3</v>
      </c>
      <c r="O236" s="124" t="n">
        <v>0</v>
      </c>
      <c r="P236" s="124" t="n">
        <v>2</v>
      </c>
      <c r="Q236" s="124" t="inlineStr">
        <is>
          <t>Aynı unvan ve gerekli yetkinlik</t>
        </is>
      </c>
      <c r="R236" s="124" t="inlineStr">
        <is>
          <t>Koşullu</t>
        </is>
      </c>
      <c r="S236" s="124" t="inlineStr">
        <is>
          <t>Gerçek mesafe (Google Places) - Fazla/Açık Fact_Mevcut/Fact_Norm'dan; Vardiya/Onay Saha Etüdü Bekleniyor</t>
        </is>
      </c>
    </row>
    <row r="237" ht="15" customHeight="1" s="113">
      <c r="A237" s="124" t="inlineStr">
        <is>
          <t>T0236</t>
        </is>
      </c>
      <c r="B237" s="124" t="inlineStr">
        <is>
          <t>M011</t>
        </is>
      </c>
      <c r="C237" s="124" t="inlineStr">
        <is>
          <t>BOZYAKA</t>
        </is>
      </c>
      <c r="D237" s="124" t="inlineStr">
        <is>
          <t>M050</t>
        </is>
      </c>
      <c r="E237" s="124" t="inlineStr">
        <is>
          <t>İZMİRSPOR</t>
        </is>
      </c>
      <c r="F237" s="124" t="inlineStr">
        <is>
          <t>U026</t>
        </is>
      </c>
      <c r="G237" s="124" t="inlineStr">
        <is>
          <t>REYON GÖREVLİSİ</t>
        </is>
      </c>
      <c r="H237" s="175" t="n">
        <v>25</v>
      </c>
      <c r="I237" s="175" t="n">
        <v>0.7</v>
      </c>
      <c r="J237" s="124" t="inlineStr">
        <is>
          <t>Evet</t>
        </is>
      </c>
      <c r="K237" s="124" t="inlineStr">
        <is>
          <t>Aynı Bölge</t>
        </is>
      </c>
      <c r="L237" s="124" t="inlineStr">
        <is>
          <t>Belirsiz</t>
        </is>
      </c>
      <c r="M237" s="124" t="n">
        <v>0</v>
      </c>
      <c r="N237" s="124" t="n">
        <v>0</v>
      </c>
      <c r="O237" s="124" t="n">
        <v>0</v>
      </c>
      <c r="P237" s="124" t="n">
        <v>0</v>
      </c>
      <c r="Q237" s="124" t="inlineStr">
        <is>
          <t>Aynı unvan ve gerekli yetkinlik</t>
        </is>
      </c>
      <c r="R237" s="124" t="inlineStr">
        <is>
          <t>Düşük Öncelik</t>
        </is>
      </c>
      <c r="S237" s="124" t="inlineStr">
        <is>
          <t>Gerçek mesafe (Google Places) - Fazla/Açık Fact_Mevcut/Fact_Norm'dan; Vardiya/Onay Saha Etüdü Bekleniyor</t>
        </is>
      </c>
    </row>
    <row r="238" ht="15" customHeight="1" s="113">
      <c r="A238" s="124" t="inlineStr">
        <is>
          <t>T0237</t>
        </is>
      </c>
      <c r="B238" s="124" t="inlineStr">
        <is>
          <t>M011</t>
        </is>
      </c>
      <c r="C238" s="124" t="inlineStr">
        <is>
          <t>BOZYAKA</t>
        </is>
      </c>
      <c r="D238" s="124" t="inlineStr">
        <is>
          <t>M050</t>
        </is>
      </c>
      <c r="E238" s="124" t="inlineStr">
        <is>
          <t>İZMİRSPOR</t>
        </is>
      </c>
      <c r="F238" s="124" t="inlineStr">
        <is>
          <t>U036</t>
        </is>
      </c>
      <c r="G238" s="124" t="inlineStr">
        <is>
          <t>YÖNETİCİ</t>
        </is>
      </c>
      <c r="H238" s="175" t="n">
        <v>25</v>
      </c>
      <c r="I238" s="175" t="n">
        <v>0.7</v>
      </c>
      <c r="J238" s="124" t="inlineStr">
        <is>
          <t>Evet</t>
        </is>
      </c>
      <c r="K238" s="124" t="inlineStr">
        <is>
          <t>Aynı Bölge</t>
        </is>
      </c>
      <c r="L238" s="124" t="inlineStr">
        <is>
          <t>Belirsiz</t>
        </is>
      </c>
      <c r="M238" s="124" t="n">
        <v>0</v>
      </c>
      <c r="N238" s="124" t="n">
        <v>1</v>
      </c>
      <c r="O238" s="124" t="n">
        <v>0</v>
      </c>
      <c r="P238" s="124" t="n">
        <v>0</v>
      </c>
      <c r="Q238" s="124" t="inlineStr">
        <is>
          <t>Aynı unvan ve gerekli yetkinlik</t>
        </is>
      </c>
      <c r="R238" s="124" t="inlineStr">
        <is>
          <t>Koşullu</t>
        </is>
      </c>
      <c r="S238" s="124" t="inlineStr">
        <is>
          <t>Gerçek mesafe (Google Places) - Fazla/Açık Fact_Mevcut/Fact_Norm'dan; Vardiya/Onay Saha Etüdü Bekleniyor</t>
        </is>
      </c>
    </row>
    <row r="239" ht="15" customHeight="1" s="113">
      <c r="A239" s="124" t="inlineStr">
        <is>
          <t>T0238</t>
        </is>
      </c>
      <c r="B239" s="124" t="inlineStr">
        <is>
          <t>M011</t>
        </is>
      </c>
      <c r="C239" s="124" t="inlineStr">
        <is>
          <t>BOZYAKA</t>
        </is>
      </c>
      <c r="D239" s="124" t="inlineStr">
        <is>
          <t>M050</t>
        </is>
      </c>
      <c r="E239" s="124" t="inlineStr">
        <is>
          <t>İZMİRSPOR</t>
        </is>
      </c>
      <c r="F239" s="124" t="inlineStr">
        <is>
          <t>U038</t>
        </is>
      </c>
      <c r="G239" s="124" t="inlineStr">
        <is>
          <t>YÖNETİCİ YARDIMCISI</t>
        </is>
      </c>
      <c r="H239" s="175" t="n">
        <v>25</v>
      </c>
      <c r="I239" s="175" t="n">
        <v>0.7</v>
      </c>
      <c r="J239" s="124" t="inlineStr">
        <is>
          <t>Evet</t>
        </is>
      </c>
      <c r="K239" s="124" t="inlineStr">
        <is>
          <t>Aynı Bölge</t>
        </is>
      </c>
      <c r="L239" s="124" t="inlineStr">
        <is>
          <t>Belirsiz</t>
        </is>
      </c>
      <c r="M239" s="124" t="n">
        <v>0</v>
      </c>
      <c r="N239" s="124" t="n">
        <v>0</v>
      </c>
      <c r="O239" s="124" t="n">
        <v>0</v>
      </c>
      <c r="P239" s="124" t="n">
        <v>0</v>
      </c>
      <c r="Q239" s="124" t="inlineStr">
        <is>
          <t>Aynı unvan ve gerekli yetkinlik</t>
        </is>
      </c>
      <c r="R239" s="124" t="inlineStr">
        <is>
          <t>Düşük Öncelik</t>
        </is>
      </c>
      <c r="S239" s="124" t="inlineStr">
        <is>
          <t>Gerçek mesafe (Google Places) - Fazla/Açık Fact_Mevcut/Fact_Norm'dan; Vardiya/Onay Saha Etüdü Bekleniyor</t>
        </is>
      </c>
    </row>
    <row r="240" ht="15" customHeight="1" s="113">
      <c r="A240" s="124" t="inlineStr">
        <is>
          <t>T0239</t>
        </is>
      </c>
      <c r="B240" s="124" t="inlineStr">
        <is>
          <t>M011</t>
        </is>
      </c>
      <c r="C240" s="124" t="inlineStr">
        <is>
          <t>BOZYAKA</t>
        </is>
      </c>
      <c r="D240" s="124" t="inlineStr">
        <is>
          <t>M050</t>
        </is>
      </c>
      <c r="E240" s="124" t="inlineStr">
        <is>
          <t>İZMİRSPOR</t>
        </is>
      </c>
      <c r="F240" s="124" t="inlineStr">
        <is>
          <t>U042</t>
        </is>
      </c>
      <c r="G240" s="124" t="inlineStr">
        <is>
          <t>ŞARKÜTERİ</t>
        </is>
      </c>
      <c r="H240" s="175" t="n">
        <v>25</v>
      </c>
      <c r="I240" s="175" t="n">
        <v>0.7</v>
      </c>
      <c r="J240" s="124" t="inlineStr">
        <is>
          <t>Evet</t>
        </is>
      </c>
      <c r="K240" s="124" t="inlineStr">
        <is>
          <t>Aynı Bölge</t>
        </is>
      </c>
      <c r="L240" s="124" t="inlineStr">
        <is>
          <t>Belirsiz</t>
        </is>
      </c>
      <c r="M240" s="124" t="n">
        <v>0</v>
      </c>
      <c r="N240" s="124" t="n">
        <v>2</v>
      </c>
      <c r="O240" s="124" t="n">
        <v>0</v>
      </c>
      <c r="P240" s="124" t="n">
        <v>1</v>
      </c>
      <c r="Q240" s="124" t="inlineStr">
        <is>
          <t>Aynı unvan ve gerekli yetkinlik</t>
        </is>
      </c>
      <c r="R240" s="124" t="inlineStr">
        <is>
          <t>Koşullu</t>
        </is>
      </c>
      <c r="S240" s="124" t="inlineStr">
        <is>
          <t>Gerçek mesafe (Google Places) - Fazla/Açık Fact_Mevcut/Fact_Norm'dan; Vardiya/Onay Saha Etüdü Bekleniyor</t>
        </is>
      </c>
    </row>
    <row r="241" ht="15" customHeight="1" s="113">
      <c r="A241" s="124" t="inlineStr">
        <is>
          <t>T0240</t>
        </is>
      </c>
      <c r="B241" s="124" t="inlineStr">
        <is>
          <t>M011</t>
        </is>
      </c>
      <c r="C241" s="124" t="inlineStr">
        <is>
          <t>BOZYAKA</t>
        </is>
      </c>
      <c r="D241" s="124" t="inlineStr">
        <is>
          <t>M001</t>
        </is>
      </c>
      <c r="E241" s="124" t="inlineStr">
        <is>
          <t>AKEVLER</t>
        </is>
      </c>
      <c r="F241" s="124" t="inlineStr">
        <is>
          <t>U013</t>
        </is>
      </c>
      <c r="G241" s="124" t="inlineStr">
        <is>
          <t>KASAP</t>
        </is>
      </c>
      <c r="H241" s="175" t="n">
        <v>25</v>
      </c>
      <c r="I241" s="175" t="n">
        <v>1.5</v>
      </c>
      <c r="J241" s="124" t="inlineStr">
        <is>
          <t>Evet</t>
        </is>
      </c>
      <c r="K241" s="124" t="inlineStr">
        <is>
          <t>Aynı Bölge</t>
        </is>
      </c>
      <c r="L241" s="124" t="inlineStr">
        <is>
          <t>Belirsiz</t>
        </is>
      </c>
      <c r="M241" s="124" t="n">
        <v>0</v>
      </c>
      <c r="N241" s="124" t="n">
        <v>1</v>
      </c>
      <c r="O241" s="124" t="n">
        <v>0</v>
      </c>
      <c r="P241" s="124" t="n">
        <v>0</v>
      </c>
      <c r="Q241" s="124" t="inlineStr">
        <is>
          <t>Aynı unvan ve gerekli yetkinlik</t>
        </is>
      </c>
      <c r="R241" s="124" t="inlineStr">
        <is>
          <t>Koşullu</t>
        </is>
      </c>
      <c r="S241" s="124" t="inlineStr">
        <is>
          <t>Gerçek mesafe (Google Places) - Fazla/Açık Fact_Mevcut/Fact_Norm'dan; Vardiya/Onay Saha Etüdü Bekleniyor</t>
        </is>
      </c>
    </row>
    <row r="242" ht="15" customHeight="1" s="113">
      <c r="A242" s="124" t="inlineStr">
        <is>
          <t>T0241</t>
        </is>
      </c>
      <c r="B242" s="124" t="inlineStr">
        <is>
          <t>M011</t>
        </is>
      </c>
      <c r="C242" s="124" t="inlineStr">
        <is>
          <t>BOZYAKA</t>
        </is>
      </c>
      <c r="D242" s="124" t="inlineStr">
        <is>
          <t>M001</t>
        </is>
      </c>
      <c r="E242" s="124" t="inlineStr">
        <is>
          <t>AKEVLER</t>
        </is>
      </c>
      <c r="F242" s="124" t="inlineStr">
        <is>
          <t>U015</t>
        </is>
      </c>
      <c r="G242" s="124" t="inlineStr">
        <is>
          <t>KASİYER</t>
        </is>
      </c>
      <c r="H242" s="175" t="n">
        <v>25</v>
      </c>
      <c r="I242" s="175" t="n">
        <v>1.5</v>
      </c>
      <c r="J242" s="124" t="inlineStr">
        <is>
          <t>Evet</t>
        </is>
      </c>
      <c r="K242" s="124" t="inlineStr">
        <is>
          <t>Aynı Bölge</t>
        </is>
      </c>
      <c r="L242" s="124" t="inlineStr">
        <is>
          <t>Belirsiz</t>
        </is>
      </c>
      <c r="M242" s="124" t="n">
        <v>0</v>
      </c>
      <c r="N242" s="124" t="n">
        <v>0</v>
      </c>
      <c r="O242" s="124" t="n">
        <v>0</v>
      </c>
      <c r="P242" s="124" t="n">
        <v>0</v>
      </c>
      <c r="Q242" s="124" t="inlineStr">
        <is>
          <t>Aynı unvan ve gerekli yetkinlik</t>
        </is>
      </c>
      <c r="R242" s="124" t="inlineStr">
        <is>
          <t>Düşük Öncelik</t>
        </is>
      </c>
      <c r="S242" s="124" t="inlineStr">
        <is>
          <t>Gerçek mesafe (Google Places) - Fazla/Açık Fact_Mevcut/Fact_Norm'dan; Vardiya/Onay Saha Etüdü Bekleniyor</t>
        </is>
      </c>
    </row>
    <row r="243" ht="15" customHeight="1" s="113">
      <c r="A243" s="124" t="inlineStr">
        <is>
          <t>T0242</t>
        </is>
      </c>
      <c r="B243" s="124" t="inlineStr">
        <is>
          <t>M011</t>
        </is>
      </c>
      <c r="C243" s="124" t="inlineStr">
        <is>
          <t>BOZYAKA</t>
        </is>
      </c>
      <c r="D243" s="124" t="inlineStr">
        <is>
          <t>M001</t>
        </is>
      </c>
      <c r="E243" s="124" t="inlineStr">
        <is>
          <t>AKEVLER</t>
        </is>
      </c>
      <c r="F243" s="124" t="inlineStr">
        <is>
          <t>U017</t>
        </is>
      </c>
      <c r="G243" s="124" t="inlineStr">
        <is>
          <t>MANAV</t>
        </is>
      </c>
      <c r="H243" s="175" t="n">
        <v>25</v>
      </c>
      <c r="I243" s="175" t="n">
        <v>1.5</v>
      </c>
      <c r="J243" s="124" t="inlineStr">
        <is>
          <t>Evet</t>
        </is>
      </c>
      <c r="K243" s="124" t="inlineStr">
        <is>
          <t>Aynı Bölge</t>
        </is>
      </c>
      <c r="L243" s="124" t="inlineStr">
        <is>
          <t>Belirsiz</t>
        </is>
      </c>
      <c r="M243" s="124" t="n">
        <v>0</v>
      </c>
      <c r="N243" s="124" t="n">
        <v>2</v>
      </c>
      <c r="O243" s="124" t="n">
        <v>0</v>
      </c>
      <c r="P243" s="124" t="n">
        <v>1</v>
      </c>
      <c r="Q243" s="124" t="inlineStr">
        <is>
          <t>Aynı unvan ve gerekli yetkinlik</t>
        </is>
      </c>
      <c r="R243" s="124" t="inlineStr">
        <is>
          <t>Koşullu</t>
        </is>
      </c>
      <c r="S243" s="124" t="inlineStr">
        <is>
          <t>Gerçek mesafe (Google Places) - Fazla/Açık Fact_Mevcut/Fact_Norm'dan; Vardiya/Onay Saha Etüdü Bekleniyor</t>
        </is>
      </c>
    </row>
    <row r="244" ht="15" customHeight="1" s="113">
      <c r="A244" s="124" t="inlineStr">
        <is>
          <t>T0243</t>
        </is>
      </c>
      <c r="B244" s="124" t="inlineStr">
        <is>
          <t>M011</t>
        </is>
      </c>
      <c r="C244" s="124" t="inlineStr">
        <is>
          <t>BOZYAKA</t>
        </is>
      </c>
      <c r="D244" s="124" t="inlineStr">
        <is>
          <t>M001</t>
        </is>
      </c>
      <c r="E244" s="124" t="inlineStr">
        <is>
          <t>AKEVLER</t>
        </is>
      </c>
      <c r="F244" s="124" t="inlineStr">
        <is>
          <t>U026</t>
        </is>
      </c>
      <c r="G244" s="124" t="inlineStr">
        <is>
          <t>REYON GÖREVLİSİ</t>
        </is>
      </c>
      <c r="H244" s="175" t="n">
        <v>25</v>
      </c>
      <c r="I244" s="175" t="n">
        <v>1.5</v>
      </c>
      <c r="J244" s="124" t="inlineStr">
        <is>
          <t>Evet</t>
        </is>
      </c>
      <c r="K244" s="124" t="inlineStr">
        <is>
          <t>Aynı Bölge</t>
        </is>
      </c>
      <c r="L244" s="124" t="inlineStr">
        <is>
          <t>Belirsiz</t>
        </is>
      </c>
      <c r="M244" s="124" t="n">
        <v>0</v>
      </c>
      <c r="N244" s="124" t="n">
        <v>0</v>
      </c>
      <c r="O244" s="124" t="n">
        <v>0</v>
      </c>
      <c r="P244" s="124" t="n">
        <v>0</v>
      </c>
      <c r="Q244" s="124" t="inlineStr">
        <is>
          <t>Aynı unvan ve gerekli yetkinlik</t>
        </is>
      </c>
      <c r="R244" s="124" t="inlineStr">
        <is>
          <t>Düşük Öncelik</t>
        </is>
      </c>
      <c r="S244" s="124" t="inlineStr">
        <is>
          <t>Gerçek mesafe (Google Places) - Fazla/Açık Fact_Mevcut/Fact_Norm'dan; Vardiya/Onay Saha Etüdü Bekleniyor</t>
        </is>
      </c>
    </row>
    <row r="245" ht="15" customHeight="1" s="113">
      <c r="A245" s="124" t="inlineStr">
        <is>
          <t>T0244</t>
        </is>
      </c>
      <c r="B245" s="124" t="inlineStr">
        <is>
          <t>M011</t>
        </is>
      </c>
      <c r="C245" s="124" t="inlineStr">
        <is>
          <t>BOZYAKA</t>
        </is>
      </c>
      <c r="D245" s="124" t="inlineStr">
        <is>
          <t>M001</t>
        </is>
      </c>
      <c r="E245" s="124" t="inlineStr">
        <is>
          <t>AKEVLER</t>
        </is>
      </c>
      <c r="F245" s="124" t="inlineStr">
        <is>
          <t>U036</t>
        </is>
      </c>
      <c r="G245" s="124" t="inlineStr">
        <is>
          <t>YÖNETİCİ</t>
        </is>
      </c>
      <c r="H245" s="175" t="n">
        <v>25</v>
      </c>
      <c r="I245" s="175" t="n">
        <v>1.5</v>
      </c>
      <c r="J245" s="124" t="inlineStr">
        <is>
          <t>Evet</t>
        </is>
      </c>
      <c r="K245" s="124" t="inlineStr">
        <is>
          <t>Aynı Bölge</t>
        </is>
      </c>
      <c r="L245" s="124" t="inlineStr">
        <is>
          <t>Belirsiz</t>
        </is>
      </c>
      <c r="M245" s="124" t="n">
        <v>0</v>
      </c>
      <c r="N245" s="124" t="n">
        <v>1</v>
      </c>
      <c r="O245" s="124" t="n">
        <v>0</v>
      </c>
      <c r="P245" s="124" t="n">
        <v>0</v>
      </c>
      <c r="Q245" s="124" t="inlineStr">
        <is>
          <t>Aynı unvan ve gerekli yetkinlik</t>
        </is>
      </c>
      <c r="R245" s="124" t="inlineStr">
        <is>
          <t>Koşullu</t>
        </is>
      </c>
      <c r="S245" s="124" t="inlineStr">
        <is>
          <t>Gerçek mesafe (Google Places) - Fazla/Açık Fact_Mevcut/Fact_Norm'dan; Vardiya/Onay Saha Etüdü Bekleniyor</t>
        </is>
      </c>
    </row>
    <row r="246" ht="15" customHeight="1" s="113">
      <c r="A246" s="124" t="inlineStr">
        <is>
          <t>T0245</t>
        </is>
      </c>
      <c r="B246" s="124" t="inlineStr">
        <is>
          <t>M011</t>
        </is>
      </c>
      <c r="C246" s="124" t="inlineStr">
        <is>
          <t>BOZYAKA</t>
        </is>
      </c>
      <c r="D246" s="124" t="inlineStr">
        <is>
          <t>M001</t>
        </is>
      </c>
      <c r="E246" s="124" t="inlineStr">
        <is>
          <t>AKEVLER</t>
        </is>
      </c>
      <c r="F246" s="124" t="inlineStr">
        <is>
          <t>U038</t>
        </is>
      </c>
      <c r="G246" s="124" t="inlineStr">
        <is>
          <t>YÖNETİCİ YARDIMCISI</t>
        </is>
      </c>
      <c r="H246" s="175" t="n">
        <v>25</v>
      </c>
      <c r="I246" s="175" t="n">
        <v>1.5</v>
      </c>
      <c r="J246" s="124" t="inlineStr">
        <is>
          <t>Evet</t>
        </is>
      </c>
      <c r="K246" s="124" t="inlineStr">
        <is>
          <t>Aynı Bölge</t>
        </is>
      </c>
      <c r="L246" s="124" t="inlineStr">
        <is>
          <t>Belirsiz</t>
        </is>
      </c>
      <c r="M246" s="124" t="n">
        <v>0</v>
      </c>
      <c r="N246" s="124" t="n">
        <v>0</v>
      </c>
      <c r="O246" s="124" t="n">
        <v>0</v>
      </c>
      <c r="P246" s="124" t="n">
        <v>0</v>
      </c>
      <c r="Q246" s="124" t="inlineStr">
        <is>
          <t>Aynı unvan ve gerekli yetkinlik</t>
        </is>
      </c>
      <c r="R246" s="124" t="inlineStr">
        <is>
          <t>Düşük Öncelik</t>
        </is>
      </c>
      <c r="S246" s="124" t="inlineStr">
        <is>
          <t>Gerçek mesafe (Google Places) - Fazla/Açık Fact_Mevcut/Fact_Norm'dan; Vardiya/Onay Saha Etüdü Bekleniyor</t>
        </is>
      </c>
    </row>
    <row r="247" ht="15" customHeight="1" s="113">
      <c r="A247" s="124" t="inlineStr">
        <is>
          <t>T0246</t>
        </is>
      </c>
      <c r="B247" s="124" t="inlineStr">
        <is>
          <t>M011</t>
        </is>
      </c>
      <c r="C247" s="124" t="inlineStr">
        <is>
          <t>BOZYAKA</t>
        </is>
      </c>
      <c r="D247" s="124" t="inlineStr">
        <is>
          <t>M001</t>
        </is>
      </c>
      <c r="E247" s="124" t="inlineStr">
        <is>
          <t>AKEVLER</t>
        </is>
      </c>
      <c r="F247" s="124" t="inlineStr">
        <is>
          <t>U042</t>
        </is>
      </c>
      <c r="G247" s="124" t="inlineStr">
        <is>
          <t>ŞARKÜTERİ</t>
        </is>
      </c>
      <c r="H247" s="175" t="n">
        <v>25</v>
      </c>
      <c r="I247" s="175" t="n">
        <v>1.5</v>
      </c>
      <c r="J247" s="124" t="inlineStr">
        <is>
          <t>Evet</t>
        </is>
      </c>
      <c r="K247" s="124" t="inlineStr">
        <is>
          <t>Aynı Bölge</t>
        </is>
      </c>
      <c r="L247" s="124" t="inlineStr">
        <is>
          <t>Belirsiz</t>
        </is>
      </c>
      <c r="M247" s="124" t="n">
        <v>0</v>
      </c>
      <c r="N247" s="124" t="n">
        <v>0</v>
      </c>
      <c r="O247" s="124" t="n">
        <v>0</v>
      </c>
      <c r="P247" s="124" t="n">
        <v>0</v>
      </c>
      <c r="Q247" s="124" t="inlineStr">
        <is>
          <t>Aynı unvan ve gerekli yetkinlik</t>
        </is>
      </c>
      <c r="R247" s="124" t="inlineStr">
        <is>
          <t>Düşük Öncelik</t>
        </is>
      </c>
      <c r="S247" s="124" t="inlineStr">
        <is>
          <t>Gerçek mesafe (Google Places) - Fazla/Açık Fact_Mevcut/Fact_Norm'dan; Vardiya/Onay Saha Etüdü Bekleniyor</t>
        </is>
      </c>
    </row>
    <row r="248" ht="15" customHeight="1" s="113">
      <c r="A248" s="124" t="inlineStr">
        <is>
          <t>T0247</t>
        </is>
      </c>
      <c r="B248" s="124" t="inlineStr">
        <is>
          <t>M011</t>
        </is>
      </c>
      <c r="C248" s="124" t="inlineStr">
        <is>
          <t>BOZYAKA</t>
        </is>
      </c>
      <c r="D248" s="124" t="inlineStr">
        <is>
          <t>M027</t>
        </is>
      </c>
      <c r="E248" s="124" t="inlineStr">
        <is>
          <t>HATAY</t>
        </is>
      </c>
      <c r="F248" s="124" t="inlineStr">
        <is>
          <t>U013</t>
        </is>
      </c>
      <c r="G248" s="124" t="inlineStr">
        <is>
          <t>KASAP</t>
        </is>
      </c>
      <c r="H248" s="175" t="n">
        <v>25</v>
      </c>
      <c r="I248" s="175" t="n">
        <v>1.9</v>
      </c>
      <c r="J248" s="124" t="inlineStr">
        <is>
          <t>Evet</t>
        </is>
      </c>
      <c r="K248" s="124" t="inlineStr">
        <is>
          <t>Aynı Bölge</t>
        </is>
      </c>
      <c r="L248" s="124" t="inlineStr">
        <is>
          <t>Belirsiz</t>
        </is>
      </c>
      <c r="M248" s="124" t="n">
        <v>0</v>
      </c>
      <c r="N248" s="124" t="n">
        <v>1</v>
      </c>
      <c r="O248" s="124" t="n">
        <v>0</v>
      </c>
      <c r="P248" s="124" t="n">
        <v>0</v>
      </c>
      <c r="Q248" s="124" t="inlineStr">
        <is>
          <t>Aynı unvan ve gerekli yetkinlik</t>
        </is>
      </c>
      <c r="R248" s="124" t="inlineStr">
        <is>
          <t>Koşullu</t>
        </is>
      </c>
      <c r="S248" s="124" t="inlineStr">
        <is>
          <t>Gerçek mesafe (Google Places) - Fazla/Açık Fact_Mevcut/Fact_Norm'dan; Vardiya/Onay Saha Etüdü Bekleniyor</t>
        </is>
      </c>
    </row>
    <row r="249" ht="15" customHeight="1" s="113">
      <c r="A249" s="124" t="inlineStr">
        <is>
          <t>T0248</t>
        </is>
      </c>
      <c r="B249" s="124" t="inlineStr">
        <is>
          <t>M011</t>
        </is>
      </c>
      <c r="C249" s="124" t="inlineStr">
        <is>
          <t>BOZYAKA</t>
        </is>
      </c>
      <c r="D249" s="124" t="inlineStr">
        <is>
          <t>M027</t>
        </is>
      </c>
      <c r="E249" s="124" t="inlineStr">
        <is>
          <t>HATAY</t>
        </is>
      </c>
      <c r="F249" s="124" t="inlineStr">
        <is>
          <t>U015</t>
        </is>
      </c>
      <c r="G249" s="124" t="inlineStr">
        <is>
          <t>KASİYER</t>
        </is>
      </c>
      <c r="H249" s="175" t="n">
        <v>25</v>
      </c>
      <c r="I249" s="175" t="n">
        <v>1.9</v>
      </c>
      <c r="J249" s="124" t="inlineStr">
        <is>
          <t>Evet</t>
        </is>
      </c>
      <c r="K249" s="124" t="inlineStr">
        <is>
          <t>Aynı Bölge</t>
        </is>
      </c>
      <c r="L249" s="124" t="inlineStr">
        <is>
          <t>Belirsiz</t>
        </is>
      </c>
      <c r="M249" s="124" t="n">
        <v>0</v>
      </c>
      <c r="N249" s="124" t="n">
        <v>0</v>
      </c>
      <c r="O249" s="124" t="n">
        <v>0</v>
      </c>
      <c r="P249" s="124" t="n">
        <v>0</v>
      </c>
      <c r="Q249" s="124" t="inlineStr">
        <is>
          <t>Aynı unvan ve gerekli yetkinlik</t>
        </is>
      </c>
      <c r="R249" s="124" t="inlineStr">
        <is>
          <t>Düşük Öncelik</t>
        </is>
      </c>
      <c r="S249" s="124" t="inlineStr">
        <is>
          <t>Gerçek mesafe (Google Places) - Fazla/Açık Fact_Mevcut/Fact_Norm'dan; Vardiya/Onay Saha Etüdü Bekleniyor</t>
        </is>
      </c>
    </row>
    <row r="250" ht="15" customHeight="1" s="113">
      <c r="A250" s="124" t="inlineStr">
        <is>
          <t>T0249</t>
        </is>
      </c>
      <c r="B250" s="124" t="inlineStr">
        <is>
          <t>M011</t>
        </is>
      </c>
      <c r="C250" s="124" t="inlineStr">
        <is>
          <t>BOZYAKA</t>
        </is>
      </c>
      <c r="D250" s="124" t="inlineStr">
        <is>
          <t>M027</t>
        </is>
      </c>
      <c r="E250" s="124" t="inlineStr">
        <is>
          <t>HATAY</t>
        </is>
      </c>
      <c r="F250" s="124" t="inlineStr">
        <is>
          <t>U017</t>
        </is>
      </c>
      <c r="G250" s="124" t="inlineStr">
        <is>
          <t>MANAV</t>
        </is>
      </c>
      <c r="H250" s="175" t="n">
        <v>25</v>
      </c>
      <c r="I250" s="175" t="n">
        <v>1.9</v>
      </c>
      <c r="J250" s="124" t="inlineStr">
        <is>
          <t>Evet</t>
        </is>
      </c>
      <c r="K250" s="124" t="inlineStr">
        <is>
          <t>Aynı Bölge</t>
        </is>
      </c>
      <c r="L250" s="124" t="inlineStr">
        <is>
          <t>Belirsiz</t>
        </is>
      </c>
      <c r="M250" s="124" t="n">
        <v>0</v>
      </c>
      <c r="N250" s="124" t="n">
        <v>0</v>
      </c>
      <c r="O250" s="124" t="n">
        <v>0</v>
      </c>
      <c r="P250" s="124" t="n">
        <v>0</v>
      </c>
      <c r="Q250" s="124" t="inlineStr">
        <is>
          <t>Aynı unvan ve gerekli yetkinlik</t>
        </is>
      </c>
      <c r="R250" s="124" t="inlineStr">
        <is>
          <t>Düşük Öncelik</t>
        </is>
      </c>
      <c r="S250" s="124" t="inlineStr">
        <is>
          <t>Gerçek mesafe (Google Places) - Fazla/Açık Fact_Mevcut/Fact_Norm'dan; Vardiya/Onay Saha Etüdü Bekleniyor</t>
        </is>
      </c>
    </row>
    <row r="251" ht="15" customHeight="1" s="113">
      <c r="A251" s="124" t="inlineStr">
        <is>
          <t>T0250</t>
        </is>
      </c>
      <c r="B251" s="124" t="inlineStr">
        <is>
          <t>M011</t>
        </is>
      </c>
      <c r="C251" s="124" t="inlineStr">
        <is>
          <t>BOZYAKA</t>
        </is>
      </c>
      <c r="D251" s="124" t="inlineStr">
        <is>
          <t>M027</t>
        </is>
      </c>
      <c r="E251" s="124" t="inlineStr">
        <is>
          <t>HATAY</t>
        </is>
      </c>
      <c r="F251" s="124" t="inlineStr">
        <is>
          <t>U026</t>
        </is>
      </c>
      <c r="G251" s="124" t="inlineStr">
        <is>
          <t>REYON GÖREVLİSİ</t>
        </is>
      </c>
      <c r="H251" s="175" t="n">
        <v>25</v>
      </c>
      <c r="I251" s="175" t="n">
        <v>1.9</v>
      </c>
      <c r="J251" s="124" t="inlineStr">
        <is>
          <t>Evet</t>
        </is>
      </c>
      <c r="K251" s="124" t="inlineStr">
        <is>
          <t>Aynı Bölge</t>
        </is>
      </c>
      <c r="L251" s="124" t="inlineStr">
        <is>
          <t>Belirsiz</t>
        </is>
      </c>
      <c r="M251" s="124" t="n">
        <v>0</v>
      </c>
      <c r="N251" s="124" t="n">
        <v>0</v>
      </c>
      <c r="O251" s="124" t="n">
        <v>0</v>
      </c>
      <c r="P251" s="124" t="n">
        <v>0</v>
      </c>
      <c r="Q251" s="124" t="inlineStr">
        <is>
          <t>Aynı unvan ve gerekli yetkinlik</t>
        </is>
      </c>
      <c r="R251" s="124" t="inlineStr">
        <is>
          <t>Düşük Öncelik</t>
        </is>
      </c>
      <c r="S251" s="124" t="inlineStr">
        <is>
          <t>Gerçek mesafe (Google Places) - Fazla/Açık Fact_Mevcut/Fact_Norm'dan; Vardiya/Onay Saha Etüdü Bekleniyor</t>
        </is>
      </c>
    </row>
    <row r="252" ht="15" customHeight="1" s="113">
      <c r="A252" s="124" t="inlineStr">
        <is>
          <t>T0251</t>
        </is>
      </c>
      <c r="B252" s="124" t="inlineStr">
        <is>
          <t>M011</t>
        </is>
      </c>
      <c r="C252" s="124" t="inlineStr">
        <is>
          <t>BOZYAKA</t>
        </is>
      </c>
      <c r="D252" s="124" t="inlineStr">
        <is>
          <t>M027</t>
        </is>
      </c>
      <c r="E252" s="124" t="inlineStr">
        <is>
          <t>HATAY</t>
        </is>
      </c>
      <c r="F252" s="124" t="inlineStr">
        <is>
          <t>U036</t>
        </is>
      </c>
      <c r="G252" s="124" t="inlineStr">
        <is>
          <t>YÖNETİCİ</t>
        </is>
      </c>
      <c r="H252" s="175" t="n">
        <v>25</v>
      </c>
      <c r="I252" s="175" t="n">
        <v>1.9</v>
      </c>
      <c r="J252" s="124" t="inlineStr">
        <is>
          <t>Evet</t>
        </is>
      </c>
      <c r="K252" s="124" t="inlineStr">
        <is>
          <t>Aynı Bölge</t>
        </is>
      </c>
      <c r="L252" s="124" t="inlineStr">
        <is>
          <t>Belirsiz</t>
        </is>
      </c>
      <c r="M252" s="124" t="n">
        <v>0</v>
      </c>
      <c r="N252" s="124" t="n">
        <v>1</v>
      </c>
      <c r="O252" s="124" t="n">
        <v>0</v>
      </c>
      <c r="P252" s="124" t="n">
        <v>0</v>
      </c>
      <c r="Q252" s="124" t="inlineStr">
        <is>
          <t>Aynı unvan ve gerekli yetkinlik</t>
        </is>
      </c>
      <c r="R252" s="124" t="inlineStr">
        <is>
          <t>Koşullu</t>
        </is>
      </c>
      <c r="S252" s="124" t="inlineStr">
        <is>
          <t>Gerçek mesafe (Google Places) - Fazla/Açık Fact_Mevcut/Fact_Norm'dan; Vardiya/Onay Saha Etüdü Bekleniyor</t>
        </is>
      </c>
    </row>
    <row r="253" ht="15" customHeight="1" s="113">
      <c r="A253" s="124" t="inlineStr">
        <is>
          <t>T0252</t>
        </is>
      </c>
      <c r="B253" s="124" t="inlineStr">
        <is>
          <t>M011</t>
        </is>
      </c>
      <c r="C253" s="124" t="inlineStr">
        <is>
          <t>BOZYAKA</t>
        </is>
      </c>
      <c r="D253" s="124" t="inlineStr">
        <is>
          <t>M027</t>
        </is>
      </c>
      <c r="E253" s="124" t="inlineStr">
        <is>
          <t>HATAY</t>
        </is>
      </c>
      <c r="F253" s="124" t="inlineStr">
        <is>
          <t>U038</t>
        </is>
      </c>
      <c r="G253" s="124" t="inlineStr">
        <is>
          <t>YÖNETİCİ YARDIMCISI</t>
        </is>
      </c>
      <c r="H253" s="175" t="n">
        <v>25</v>
      </c>
      <c r="I253" s="175" t="n">
        <v>1.9</v>
      </c>
      <c r="J253" s="124" t="inlineStr">
        <is>
          <t>Evet</t>
        </is>
      </c>
      <c r="K253" s="124" t="inlineStr">
        <is>
          <t>Aynı Bölge</t>
        </is>
      </c>
      <c r="L253" s="124" t="inlineStr">
        <is>
          <t>Belirsiz</t>
        </is>
      </c>
      <c r="M253" s="124" t="n">
        <v>0</v>
      </c>
      <c r="N253" s="124" t="n">
        <v>0</v>
      </c>
      <c r="O253" s="124" t="n">
        <v>0</v>
      </c>
      <c r="P253" s="124" t="n">
        <v>0</v>
      </c>
      <c r="Q253" s="124" t="inlineStr">
        <is>
          <t>Aynı unvan ve gerekli yetkinlik</t>
        </is>
      </c>
      <c r="R253" s="124" t="inlineStr">
        <is>
          <t>Düşük Öncelik</t>
        </is>
      </c>
      <c r="S253" s="124" t="inlineStr">
        <is>
          <t>Gerçek mesafe (Google Places) - Fazla/Açık Fact_Mevcut/Fact_Norm'dan; Vardiya/Onay Saha Etüdü Bekleniyor</t>
        </is>
      </c>
    </row>
    <row r="254" ht="15" customHeight="1" s="113">
      <c r="A254" s="124" t="inlineStr">
        <is>
          <t>T0253</t>
        </is>
      </c>
      <c r="B254" s="124" t="inlineStr">
        <is>
          <t>M011</t>
        </is>
      </c>
      <c r="C254" s="124" t="inlineStr">
        <is>
          <t>BOZYAKA</t>
        </is>
      </c>
      <c r="D254" s="124" t="inlineStr">
        <is>
          <t>M027</t>
        </is>
      </c>
      <c r="E254" s="124" t="inlineStr">
        <is>
          <t>HATAY</t>
        </is>
      </c>
      <c r="F254" s="124" t="inlineStr">
        <is>
          <t>U042</t>
        </is>
      </c>
      <c r="G254" s="124" t="inlineStr">
        <is>
          <t>ŞARKÜTERİ</t>
        </is>
      </c>
      <c r="H254" s="175" t="n">
        <v>25</v>
      </c>
      <c r="I254" s="175" t="n">
        <v>1.9</v>
      </c>
      <c r="J254" s="124" t="inlineStr">
        <is>
          <t>Evet</t>
        </is>
      </c>
      <c r="K254" s="124" t="inlineStr">
        <is>
          <t>Aynı Bölge</t>
        </is>
      </c>
      <c r="L254" s="124" t="inlineStr">
        <is>
          <t>Belirsiz</t>
        </is>
      </c>
      <c r="M254" s="124" t="n">
        <v>0</v>
      </c>
      <c r="N254" s="124" t="n">
        <v>0</v>
      </c>
      <c r="O254" s="124" t="n">
        <v>0</v>
      </c>
      <c r="P254" s="124" t="n">
        <v>0</v>
      </c>
      <c r="Q254" s="124" t="inlineStr">
        <is>
          <t>Aynı unvan ve gerekli yetkinlik</t>
        </is>
      </c>
      <c r="R254" s="124" t="inlineStr">
        <is>
          <t>Düşük Öncelik</t>
        </is>
      </c>
      <c r="S254" s="124" t="inlineStr">
        <is>
          <t>Gerçek mesafe (Google Places) - Fazla/Açık Fact_Mevcut/Fact_Norm'dan; Vardiya/Onay Saha Etüdü Bekleniyor</t>
        </is>
      </c>
    </row>
    <row r="255" ht="15" customHeight="1" s="113">
      <c r="A255" s="124" t="inlineStr">
        <is>
          <t>T0254</t>
        </is>
      </c>
      <c r="B255" s="124" t="inlineStr">
        <is>
          <t>M012</t>
        </is>
      </c>
      <c r="C255" s="124" t="inlineStr">
        <is>
          <t xml:space="preserve">BUCA </t>
        </is>
      </c>
      <c r="D255" s="124" t="inlineStr">
        <is>
          <t>M022</t>
        </is>
      </c>
      <c r="E255" s="124" t="inlineStr">
        <is>
          <t>GEDİZ</t>
        </is>
      </c>
      <c r="F255" s="124" t="inlineStr">
        <is>
          <t>U002</t>
        </is>
      </c>
      <c r="G255" s="124" t="inlineStr">
        <is>
          <t>BAKLİYAT</t>
        </is>
      </c>
      <c r="H255" s="175" t="n">
        <v>25</v>
      </c>
      <c r="I255" s="175" t="n">
        <v>0.8</v>
      </c>
      <c r="J255" s="124" t="inlineStr">
        <is>
          <t>Evet</t>
        </is>
      </c>
      <c r="K255" s="124" t="inlineStr">
        <is>
          <t>Aynı Bölge</t>
        </is>
      </c>
      <c r="L255" s="124" t="inlineStr">
        <is>
          <t>Belirsiz</t>
        </is>
      </c>
      <c r="M255" s="124" t="n">
        <v>0</v>
      </c>
      <c r="N255" s="124" t="n">
        <v>0</v>
      </c>
      <c r="O255" s="124" t="n">
        <v>0</v>
      </c>
      <c r="P255" s="124" t="n">
        <v>0</v>
      </c>
      <c r="Q255" s="124" t="inlineStr">
        <is>
          <t>Aynı unvan ve gerekli yetkinlik</t>
        </is>
      </c>
      <c r="R255" s="124" t="inlineStr">
        <is>
          <t>Düşük Öncelik</t>
        </is>
      </c>
      <c r="S255" s="124" t="inlineStr">
        <is>
          <t>Gerçek mesafe (Google Places) - Fazla/Açık Fact_Mevcut/Fact_Norm'dan; Vardiya/Onay Saha Etüdü Bekleniyor</t>
        </is>
      </c>
    </row>
    <row r="256" ht="15" customHeight="1" s="113">
      <c r="A256" s="124" t="inlineStr">
        <is>
          <t>T0255</t>
        </is>
      </c>
      <c r="B256" s="124" t="inlineStr">
        <is>
          <t>M012</t>
        </is>
      </c>
      <c r="C256" s="124" t="inlineStr">
        <is>
          <t xml:space="preserve">BUCA </t>
        </is>
      </c>
      <c r="D256" s="124" t="inlineStr">
        <is>
          <t>M022</t>
        </is>
      </c>
      <c r="E256" s="124" t="inlineStr">
        <is>
          <t>GEDİZ</t>
        </is>
      </c>
      <c r="F256" s="124" t="inlineStr">
        <is>
          <t>U013</t>
        </is>
      </c>
      <c r="G256" s="124" t="inlineStr">
        <is>
          <t>KASAP</t>
        </is>
      </c>
      <c r="H256" s="175" t="n">
        <v>25</v>
      </c>
      <c r="I256" s="175" t="n">
        <v>0.8</v>
      </c>
      <c r="J256" s="124" t="inlineStr">
        <is>
          <t>Evet</t>
        </is>
      </c>
      <c r="K256" s="124" t="inlineStr">
        <is>
          <t>Aynı Bölge</t>
        </is>
      </c>
      <c r="L256" s="124" t="inlineStr">
        <is>
          <t>Belirsiz</t>
        </is>
      </c>
      <c r="M256" s="124" t="n">
        <v>0</v>
      </c>
      <c r="N256" s="124" t="n">
        <v>1</v>
      </c>
      <c r="O256" s="124" t="n">
        <v>0</v>
      </c>
      <c r="P256" s="124" t="n">
        <v>0</v>
      </c>
      <c r="Q256" s="124" t="inlineStr">
        <is>
          <t>Aynı unvan ve gerekli yetkinlik</t>
        </is>
      </c>
      <c r="R256" s="124" t="inlineStr">
        <is>
          <t>Koşullu</t>
        </is>
      </c>
      <c r="S256" s="124" t="inlineStr">
        <is>
          <t>Gerçek mesafe (Google Places) - Fazla/Açık Fact_Mevcut/Fact_Norm'dan; Vardiya/Onay Saha Etüdü Bekleniyor</t>
        </is>
      </c>
    </row>
    <row r="257" ht="15" customHeight="1" s="113">
      <c r="A257" s="124" t="inlineStr">
        <is>
          <t>T0256</t>
        </is>
      </c>
      <c r="B257" s="124" t="inlineStr">
        <is>
          <t>M012</t>
        </is>
      </c>
      <c r="C257" s="124" t="inlineStr">
        <is>
          <t xml:space="preserve">BUCA </t>
        </is>
      </c>
      <c r="D257" s="124" t="inlineStr">
        <is>
          <t>M022</t>
        </is>
      </c>
      <c r="E257" s="124" t="inlineStr">
        <is>
          <t>GEDİZ</t>
        </is>
      </c>
      <c r="F257" s="124" t="inlineStr">
        <is>
          <t>U015</t>
        </is>
      </c>
      <c r="G257" s="124" t="inlineStr">
        <is>
          <t>KASİYER</t>
        </is>
      </c>
      <c r="H257" s="175" t="n">
        <v>25</v>
      </c>
      <c r="I257" s="175" t="n">
        <v>0.8</v>
      </c>
      <c r="J257" s="124" t="inlineStr">
        <is>
          <t>Evet</t>
        </is>
      </c>
      <c r="K257" s="124" t="inlineStr">
        <is>
          <t>Aynı Bölge</t>
        </is>
      </c>
      <c r="L257" s="124" t="inlineStr">
        <is>
          <t>Belirsiz</t>
        </is>
      </c>
      <c r="M257" s="124" t="n">
        <v>0</v>
      </c>
      <c r="N257" s="124" t="n">
        <v>0</v>
      </c>
      <c r="O257" s="124" t="n">
        <v>0</v>
      </c>
      <c r="P257" s="124" t="n">
        <v>0</v>
      </c>
      <c r="Q257" s="124" t="inlineStr">
        <is>
          <t>Aynı unvan ve gerekli yetkinlik</t>
        </is>
      </c>
      <c r="R257" s="124" t="inlineStr">
        <is>
          <t>Düşük Öncelik</t>
        </is>
      </c>
      <c r="S257" s="124" t="inlineStr">
        <is>
          <t>Gerçek mesafe (Google Places) - Fazla/Açık Fact_Mevcut/Fact_Norm'dan; Vardiya/Onay Saha Etüdü Bekleniyor</t>
        </is>
      </c>
    </row>
    <row r="258" ht="15" customHeight="1" s="113">
      <c r="A258" s="124" t="inlineStr">
        <is>
          <t>T0257</t>
        </is>
      </c>
      <c r="B258" s="124" t="inlineStr">
        <is>
          <t>M012</t>
        </is>
      </c>
      <c r="C258" s="124" t="inlineStr">
        <is>
          <t xml:space="preserve">BUCA </t>
        </is>
      </c>
      <c r="D258" s="124" t="inlineStr">
        <is>
          <t>M022</t>
        </is>
      </c>
      <c r="E258" s="124" t="inlineStr">
        <is>
          <t>GEDİZ</t>
        </is>
      </c>
      <c r="F258" s="124" t="inlineStr">
        <is>
          <t>U017</t>
        </is>
      </c>
      <c r="G258" s="124" t="inlineStr">
        <is>
          <t>MANAV</t>
        </is>
      </c>
      <c r="H258" s="175" t="n">
        <v>25</v>
      </c>
      <c r="I258" s="175" t="n">
        <v>0.8</v>
      </c>
      <c r="J258" s="124" t="inlineStr">
        <is>
          <t>Evet</t>
        </is>
      </c>
      <c r="K258" s="124" t="inlineStr">
        <is>
          <t>Aynı Bölge</t>
        </is>
      </c>
      <c r="L258" s="124" t="inlineStr">
        <is>
          <t>Belirsiz</t>
        </is>
      </c>
      <c r="M258" s="124" t="n">
        <v>0</v>
      </c>
      <c r="N258" s="124" t="n">
        <v>1</v>
      </c>
      <c r="O258" s="124" t="n">
        <v>0</v>
      </c>
      <c r="P258" s="124" t="n">
        <v>0</v>
      </c>
      <c r="Q258" s="124" t="inlineStr">
        <is>
          <t>Aynı unvan ve gerekli yetkinlik</t>
        </is>
      </c>
      <c r="R258" s="124" t="inlineStr">
        <is>
          <t>Koşullu</t>
        </is>
      </c>
      <c r="S258" s="124" t="inlineStr">
        <is>
          <t>Gerçek mesafe (Google Places) - Fazla/Açık Fact_Mevcut/Fact_Norm'dan; Vardiya/Onay Saha Etüdü Bekleniyor</t>
        </is>
      </c>
    </row>
    <row r="259" ht="15" customHeight="1" s="113">
      <c r="A259" s="124" t="inlineStr">
        <is>
          <t>T0258</t>
        </is>
      </c>
      <c r="B259" s="124" t="inlineStr">
        <is>
          <t>M012</t>
        </is>
      </c>
      <c r="C259" s="124" t="inlineStr">
        <is>
          <t xml:space="preserve">BUCA </t>
        </is>
      </c>
      <c r="D259" s="124" t="inlineStr">
        <is>
          <t>M022</t>
        </is>
      </c>
      <c r="E259" s="124" t="inlineStr">
        <is>
          <t>GEDİZ</t>
        </is>
      </c>
      <c r="F259" s="124" t="inlineStr">
        <is>
          <t>U026</t>
        </is>
      </c>
      <c r="G259" s="124" t="inlineStr">
        <is>
          <t>REYON GÖREVLİSİ</t>
        </is>
      </c>
      <c r="H259" s="175" t="n">
        <v>25</v>
      </c>
      <c r="I259" s="175" t="n">
        <v>0.8</v>
      </c>
      <c r="J259" s="124" t="inlineStr">
        <is>
          <t>Evet</t>
        </is>
      </c>
      <c r="K259" s="124" t="inlineStr">
        <is>
          <t>Aynı Bölge</t>
        </is>
      </c>
      <c r="L259" s="124" t="inlineStr">
        <is>
          <t>Belirsiz</t>
        </is>
      </c>
      <c r="M259" s="124" t="n">
        <v>0</v>
      </c>
      <c r="N259" s="124" t="n">
        <v>0</v>
      </c>
      <c r="O259" s="124" t="n">
        <v>0</v>
      </c>
      <c r="P259" s="124" t="n">
        <v>0</v>
      </c>
      <c r="Q259" s="124" t="inlineStr">
        <is>
          <t>Aynı unvan ve gerekli yetkinlik</t>
        </is>
      </c>
      <c r="R259" s="124" t="inlineStr">
        <is>
          <t>Düşük Öncelik</t>
        </is>
      </c>
      <c r="S259" s="124" t="inlineStr">
        <is>
          <t>Gerçek mesafe (Google Places) - Fazla/Açık Fact_Mevcut/Fact_Norm'dan; Vardiya/Onay Saha Etüdü Bekleniyor</t>
        </is>
      </c>
    </row>
    <row r="260" ht="15" customHeight="1" s="113">
      <c r="A260" s="124" t="inlineStr">
        <is>
          <t>T0259</t>
        </is>
      </c>
      <c r="B260" s="124" t="inlineStr">
        <is>
          <t>M012</t>
        </is>
      </c>
      <c r="C260" s="124" t="inlineStr">
        <is>
          <t xml:space="preserve">BUCA </t>
        </is>
      </c>
      <c r="D260" s="124" t="inlineStr">
        <is>
          <t>M022</t>
        </is>
      </c>
      <c r="E260" s="124" t="inlineStr">
        <is>
          <t>GEDİZ</t>
        </is>
      </c>
      <c r="F260" s="124" t="inlineStr">
        <is>
          <t>U036</t>
        </is>
      </c>
      <c r="G260" s="124" t="inlineStr">
        <is>
          <t>YÖNETİCİ</t>
        </is>
      </c>
      <c r="H260" s="175" t="n">
        <v>25</v>
      </c>
      <c r="I260" s="175" t="n">
        <v>0.8</v>
      </c>
      <c r="J260" s="124" t="inlineStr">
        <is>
          <t>Evet</t>
        </is>
      </c>
      <c r="K260" s="124" t="inlineStr">
        <is>
          <t>Aynı Bölge</t>
        </is>
      </c>
      <c r="L260" s="124" t="inlineStr">
        <is>
          <t>Belirsiz</t>
        </is>
      </c>
      <c r="M260" s="124" t="n">
        <v>0</v>
      </c>
      <c r="N260" s="124" t="n">
        <v>0</v>
      </c>
      <c r="O260" s="124" t="n">
        <v>0</v>
      </c>
      <c r="P260" s="124" t="n">
        <v>0</v>
      </c>
      <c r="Q260" s="124" t="inlineStr">
        <is>
          <t>Aynı unvan ve gerekli yetkinlik</t>
        </is>
      </c>
      <c r="R260" s="124" t="inlineStr">
        <is>
          <t>Düşük Öncelik</t>
        </is>
      </c>
      <c r="S260" s="124" t="inlineStr">
        <is>
          <t>Gerçek mesafe (Google Places) - Fazla/Açık Fact_Mevcut/Fact_Norm'dan; Vardiya/Onay Saha Etüdü Bekleniyor</t>
        </is>
      </c>
    </row>
    <row r="261" ht="15" customHeight="1" s="113">
      <c r="A261" s="124" t="inlineStr">
        <is>
          <t>T0260</t>
        </is>
      </c>
      <c r="B261" s="124" t="inlineStr">
        <is>
          <t>M012</t>
        </is>
      </c>
      <c r="C261" s="124" t="inlineStr">
        <is>
          <t xml:space="preserve">BUCA </t>
        </is>
      </c>
      <c r="D261" s="124" t="inlineStr">
        <is>
          <t>M022</t>
        </is>
      </c>
      <c r="E261" s="124" t="inlineStr">
        <is>
          <t>GEDİZ</t>
        </is>
      </c>
      <c r="F261" s="124" t="inlineStr">
        <is>
          <t>U038</t>
        </is>
      </c>
      <c r="G261" s="124" t="inlineStr">
        <is>
          <t>YÖNETİCİ YARDIMCISI</t>
        </is>
      </c>
      <c r="H261" s="175" t="n">
        <v>25</v>
      </c>
      <c r="I261" s="175" t="n">
        <v>0.8</v>
      </c>
      <c r="J261" s="124" t="inlineStr">
        <is>
          <t>Evet</t>
        </is>
      </c>
      <c r="K261" s="124" t="inlineStr">
        <is>
          <t>Aynı Bölge</t>
        </is>
      </c>
      <c r="L261" s="124" t="inlineStr">
        <is>
          <t>Belirsiz</t>
        </is>
      </c>
      <c r="M261" s="124" t="n">
        <v>0</v>
      </c>
      <c r="N261" s="124" t="n">
        <v>0</v>
      </c>
      <c r="O261" s="124" t="n">
        <v>0</v>
      </c>
      <c r="P261" s="124" t="n">
        <v>0</v>
      </c>
      <c r="Q261" s="124" t="inlineStr">
        <is>
          <t>Aynı unvan ve gerekli yetkinlik</t>
        </is>
      </c>
      <c r="R261" s="124" t="inlineStr">
        <is>
          <t>Düşük Öncelik</t>
        </is>
      </c>
      <c r="S261" s="124" t="inlineStr">
        <is>
          <t>Gerçek mesafe (Google Places) - Fazla/Açık Fact_Mevcut/Fact_Norm'dan; Vardiya/Onay Saha Etüdü Bekleniyor</t>
        </is>
      </c>
    </row>
    <row r="262" ht="15" customHeight="1" s="113">
      <c r="A262" s="124" t="inlineStr">
        <is>
          <t>T0261</t>
        </is>
      </c>
      <c r="B262" s="124" t="inlineStr">
        <is>
          <t>M012</t>
        </is>
      </c>
      <c r="C262" s="124" t="inlineStr">
        <is>
          <t xml:space="preserve">BUCA </t>
        </is>
      </c>
      <c r="D262" s="124" t="inlineStr">
        <is>
          <t>M022</t>
        </is>
      </c>
      <c r="E262" s="124" t="inlineStr">
        <is>
          <t>GEDİZ</t>
        </is>
      </c>
      <c r="F262" s="124" t="inlineStr">
        <is>
          <t>U042</t>
        </is>
      </c>
      <c r="G262" s="124" t="inlineStr">
        <is>
          <t>ŞARKÜTERİ</t>
        </is>
      </c>
      <c r="H262" s="175" t="n">
        <v>25</v>
      </c>
      <c r="I262" s="175" t="n">
        <v>0.8</v>
      </c>
      <c r="J262" s="124" t="inlineStr">
        <is>
          <t>Evet</t>
        </is>
      </c>
      <c r="K262" s="124" t="inlineStr">
        <is>
          <t>Aynı Bölge</t>
        </is>
      </c>
      <c r="L262" s="124" t="inlineStr">
        <is>
          <t>Belirsiz</t>
        </is>
      </c>
      <c r="M262" s="124" t="n">
        <v>0</v>
      </c>
      <c r="N262" s="124" t="n">
        <v>1</v>
      </c>
      <c r="O262" s="124" t="n">
        <v>0</v>
      </c>
      <c r="P262" s="124" t="n">
        <v>0</v>
      </c>
      <c r="Q262" s="124" t="inlineStr">
        <is>
          <t>Aynı unvan ve gerekli yetkinlik</t>
        </is>
      </c>
      <c r="R262" s="124" t="inlineStr">
        <is>
          <t>Koşullu</t>
        </is>
      </c>
      <c r="S262" s="124" t="inlineStr">
        <is>
          <t>Gerçek mesafe (Google Places) - Fazla/Açık Fact_Mevcut/Fact_Norm'dan; Vardiya/Onay Saha Etüdü Bekleniyor</t>
        </is>
      </c>
    </row>
    <row r="263" ht="15" customHeight="1" s="113">
      <c r="A263" s="124" t="inlineStr">
        <is>
          <t>T0262</t>
        </is>
      </c>
      <c r="B263" s="124" t="inlineStr">
        <is>
          <t>M012</t>
        </is>
      </c>
      <c r="C263" s="124" t="inlineStr">
        <is>
          <t xml:space="preserve">BUCA </t>
        </is>
      </c>
      <c r="D263" s="124" t="inlineStr">
        <is>
          <t>M052</t>
        </is>
      </c>
      <c r="E263" s="124" t="inlineStr">
        <is>
          <t>ŞİRİNYER 2</t>
        </is>
      </c>
      <c r="F263" s="124" t="inlineStr">
        <is>
          <t>U013</t>
        </is>
      </c>
      <c r="G263" s="124" t="inlineStr">
        <is>
          <t>KASAP</t>
        </is>
      </c>
      <c r="H263" s="175" t="n">
        <v>25</v>
      </c>
      <c r="I263" s="175" t="n">
        <v>2</v>
      </c>
      <c r="J263" s="124" t="inlineStr">
        <is>
          <t>Evet</t>
        </is>
      </c>
      <c r="K263" s="124" t="inlineStr">
        <is>
          <t>Aynı Bölge</t>
        </is>
      </c>
      <c r="L263" s="124" t="inlineStr">
        <is>
          <t>Belirsiz</t>
        </is>
      </c>
      <c r="M263" s="124" t="n">
        <v>0</v>
      </c>
      <c r="N263" s="124" t="n">
        <v>1</v>
      </c>
      <c r="O263" s="124" t="n">
        <v>0</v>
      </c>
      <c r="P263" s="124" t="n">
        <v>0</v>
      </c>
      <c r="Q263" s="124" t="inlineStr">
        <is>
          <t>Aynı unvan ve gerekli yetkinlik</t>
        </is>
      </c>
      <c r="R263" s="124" t="inlineStr">
        <is>
          <t>Koşullu</t>
        </is>
      </c>
      <c r="S263" s="124" t="inlineStr">
        <is>
          <t>Gerçek mesafe (Google Places) - Fazla/Açık Fact_Mevcut/Fact_Norm'dan; Vardiya/Onay Saha Etüdü Bekleniyor</t>
        </is>
      </c>
    </row>
    <row r="264" ht="15" customHeight="1" s="113">
      <c r="A264" s="124" t="inlineStr">
        <is>
          <t>T0263</t>
        </is>
      </c>
      <c r="B264" s="124" t="inlineStr">
        <is>
          <t>M012</t>
        </is>
      </c>
      <c r="C264" s="124" t="inlineStr">
        <is>
          <t xml:space="preserve">BUCA </t>
        </is>
      </c>
      <c r="D264" s="124" t="inlineStr">
        <is>
          <t>M052</t>
        </is>
      </c>
      <c r="E264" s="124" t="inlineStr">
        <is>
          <t>ŞİRİNYER 2</t>
        </is>
      </c>
      <c r="F264" s="124" t="inlineStr">
        <is>
          <t>U015</t>
        </is>
      </c>
      <c r="G264" s="124" t="inlineStr">
        <is>
          <t>KASİYER</t>
        </is>
      </c>
      <c r="H264" s="175" t="n">
        <v>25</v>
      </c>
      <c r="I264" s="175" t="n">
        <v>2</v>
      </c>
      <c r="J264" s="124" t="inlineStr">
        <is>
          <t>Evet</t>
        </is>
      </c>
      <c r="K264" s="124" t="inlineStr">
        <is>
          <t>Aynı Bölge</t>
        </is>
      </c>
      <c r="L264" s="124" t="inlineStr">
        <is>
          <t>Belirsiz</t>
        </is>
      </c>
      <c r="M264" s="124" t="n">
        <v>0</v>
      </c>
      <c r="N264" s="124" t="n">
        <v>0</v>
      </c>
      <c r="O264" s="124" t="n">
        <v>0</v>
      </c>
      <c r="P264" s="124" t="n">
        <v>0</v>
      </c>
      <c r="Q264" s="124" t="inlineStr">
        <is>
          <t>Aynı unvan ve gerekli yetkinlik</t>
        </is>
      </c>
      <c r="R264" s="124" t="inlineStr">
        <is>
          <t>Düşük Öncelik</t>
        </is>
      </c>
      <c r="S264" s="124" t="inlineStr">
        <is>
          <t>Gerçek mesafe (Google Places) - Fazla/Açık Fact_Mevcut/Fact_Norm'dan; Vardiya/Onay Saha Etüdü Bekleniyor</t>
        </is>
      </c>
    </row>
    <row r="265" ht="15" customHeight="1" s="113">
      <c r="A265" s="124" t="inlineStr">
        <is>
          <t>T0264</t>
        </is>
      </c>
      <c r="B265" s="124" t="inlineStr">
        <is>
          <t>M012</t>
        </is>
      </c>
      <c r="C265" s="124" t="inlineStr">
        <is>
          <t xml:space="preserve">BUCA </t>
        </is>
      </c>
      <c r="D265" s="124" t="inlineStr">
        <is>
          <t>M052</t>
        </is>
      </c>
      <c r="E265" s="124" t="inlineStr">
        <is>
          <t>ŞİRİNYER 2</t>
        </is>
      </c>
      <c r="F265" s="124" t="inlineStr">
        <is>
          <t>U017</t>
        </is>
      </c>
      <c r="G265" s="124" t="inlineStr">
        <is>
          <t>MANAV</t>
        </is>
      </c>
      <c r="H265" s="175" t="n">
        <v>25</v>
      </c>
      <c r="I265" s="175" t="n">
        <v>2</v>
      </c>
      <c r="J265" s="124" t="inlineStr">
        <is>
          <t>Evet</t>
        </is>
      </c>
      <c r="K265" s="124" t="inlineStr">
        <is>
          <t>Aynı Bölge</t>
        </is>
      </c>
      <c r="L265" s="124" t="inlineStr">
        <is>
          <t>Belirsiz</t>
        </is>
      </c>
      <c r="M265" s="124" t="n">
        <v>0</v>
      </c>
      <c r="N265" s="124" t="n">
        <v>1</v>
      </c>
      <c r="O265" s="124" t="n">
        <v>0</v>
      </c>
      <c r="P265" s="124" t="n">
        <v>0</v>
      </c>
      <c r="Q265" s="124" t="inlineStr">
        <is>
          <t>Aynı unvan ve gerekli yetkinlik</t>
        </is>
      </c>
      <c r="R265" s="124" t="inlineStr">
        <is>
          <t>Koşullu</t>
        </is>
      </c>
      <c r="S265" s="124" t="inlineStr">
        <is>
          <t>Gerçek mesafe (Google Places) - Fazla/Açık Fact_Mevcut/Fact_Norm'dan; Vardiya/Onay Saha Etüdü Bekleniyor</t>
        </is>
      </c>
    </row>
    <row r="266" ht="15" customHeight="1" s="113">
      <c r="A266" s="124" t="inlineStr">
        <is>
          <t>T0265</t>
        </is>
      </c>
      <c r="B266" s="124" t="inlineStr">
        <is>
          <t>M012</t>
        </is>
      </c>
      <c r="C266" s="124" t="inlineStr">
        <is>
          <t xml:space="preserve">BUCA </t>
        </is>
      </c>
      <c r="D266" s="124" t="inlineStr">
        <is>
          <t>M052</t>
        </is>
      </c>
      <c r="E266" s="124" t="inlineStr">
        <is>
          <t>ŞİRİNYER 2</t>
        </is>
      </c>
      <c r="F266" s="124" t="inlineStr">
        <is>
          <t>U026</t>
        </is>
      </c>
      <c r="G266" s="124" t="inlineStr">
        <is>
          <t>REYON GÖREVLİSİ</t>
        </is>
      </c>
      <c r="H266" s="175" t="n">
        <v>25</v>
      </c>
      <c r="I266" s="175" t="n">
        <v>2</v>
      </c>
      <c r="J266" s="124" t="inlineStr">
        <is>
          <t>Evet</t>
        </is>
      </c>
      <c r="K266" s="124" t="inlineStr">
        <is>
          <t>Aynı Bölge</t>
        </is>
      </c>
      <c r="L266" s="124" t="inlineStr">
        <is>
          <t>Belirsiz</t>
        </is>
      </c>
      <c r="M266" s="124" t="n">
        <v>0</v>
      </c>
      <c r="N266" s="124" t="n">
        <v>0</v>
      </c>
      <c r="O266" s="124" t="n">
        <v>0</v>
      </c>
      <c r="P266" s="124" t="n">
        <v>0</v>
      </c>
      <c r="Q266" s="124" t="inlineStr">
        <is>
          <t>Aynı unvan ve gerekli yetkinlik</t>
        </is>
      </c>
      <c r="R266" s="124" t="inlineStr">
        <is>
          <t>Düşük Öncelik</t>
        </is>
      </c>
      <c r="S266" s="124" t="inlineStr">
        <is>
          <t>Gerçek mesafe (Google Places) - Fazla/Açık Fact_Mevcut/Fact_Norm'dan; Vardiya/Onay Saha Etüdü Bekleniyor</t>
        </is>
      </c>
    </row>
    <row r="267" ht="15" customHeight="1" s="113">
      <c r="A267" s="124" t="inlineStr">
        <is>
          <t>T0266</t>
        </is>
      </c>
      <c r="B267" s="124" t="inlineStr">
        <is>
          <t>M012</t>
        </is>
      </c>
      <c r="C267" s="124" t="inlineStr">
        <is>
          <t xml:space="preserve">BUCA </t>
        </is>
      </c>
      <c r="D267" s="124" t="inlineStr">
        <is>
          <t>M052</t>
        </is>
      </c>
      <c r="E267" s="124" t="inlineStr">
        <is>
          <t>ŞİRİNYER 2</t>
        </is>
      </c>
      <c r="F267" s="124" t="inlineStr">
        <is>
          <t>U036</t>
        </is>
      </c>
      <c r="G267" s="124" t="inlineStr">
        <is>
          <t>YÖNETİCİ</t>
        </is>
      </c>
      <c r="H267" s="175" t="n">
        <v>25</v>
      </c>
      <c r="I267" s="175" t="n">
        <v>2</v>
      </c>
      <c r="J267" s="124" t="inlineStr">
        <is>
          <t>Evet</t>
        </is>
      </c>
      <c r="K267" s="124" t="inlineStr">
        <is>
          <t>Aynı Bölge</t>
        </is>
      </c>
      <c r="L267" s="124" t="inlineStr">
        <is>
          <t>Belirsiz</t>
        </is>
      </c>
      <c r="M267" s="124" t="n">
        <v>0</v>
      </c>
      <c r="N267" s="124" t="n">
        <v>0</v>
      </c>
      <c r="O267" s="124" t="n">
        <v>0</v>
      </c>
      <c r="P267" s="124" t="n">
        <v>0</v>
      </c>
      <c r="Q267" s="124" t="inlineStr">
        <is>
          <t>Aynı unvan ve gerekli yetkinlik</t>
        </is>
      </c>
      <c r="R267" s="124" t="inlineStr">
        <is>
          <t>Düşük Öncelik</t>
        </is>
      </c>
      <c r="S267" s="124" t="inlineStr">
        <is>
          <t>Gerçek mesafe (Google Places) - Fazla/Açık Fact_Mevcut/Fact_Norm'dan; Vardiya/Onay Saha Etüdü Bekleniyor</t>
        </is>
      </c>
    </row>
    <row r="268" ht="15" customHeight="1" s="113">
      <c r="A268" s="124" t="inlineStr">
        <is>
          <t>T0267</t>
        </is>
      </c>
      <c r="B268" s="124" t="inlineStr">
        <is>
          <t>M012</t>
        </is>
      </c>
      <c r="C268" s="124" t="inlineStr">
        <is>
          <t xml:space="preserve">BUCA </t>
        </is>
      </c>
      <c r="D268" s="124" t="inlineStr">
        <is>
          <t>M052</t>
        </is>
      </c>
      <c r="E268" s="124" t="inlineStr">
        <is>
          <t>ŞİRİNYER 2</t>
        </is>
      </c>
      <c r="F268" s="124" t="inlineStr">
        <is>
          <t>U038</t>
        </is>
      </c>
      <c r="G268" s="124" t="inlineStr">
        <is>
          <t>YÖNETİCİ YARDIMCISI</t>
        </is>
      </c>
      <c r="H268" s="175" t="n">
        <v>25</v>
      </c>
      <c r="I268" s="175" t="n">
        <v>2</v>
      </c>
      <c r="J268" s="124" t="inlineStr">
        <is>
          <t>Evet</t>
        </is>
      </c>
      <c r="K268" s="124" t="inlineStr">
        <is>
          <t>Aynı Bölge</t>
        </is>
      </c>
      <c r="L268" s="124" t="inlineStr">
        <is>
          <t>Belirsiz</t>
        </is>
      </c>
      <c r="M268" s="124" t="n">
        <v>0</v>
      </c>
      <c r="N268" s="124" t="n">
        <v>0</v>
      </c>
      <c r="O268" s="124" t="n">
        <v>0</v>
      </c>
      <c r="P268" s="124" t="n">
        <v>0</v>
      </c>
      <c r="Q268" s="124" t="inlineStr">
        <is>
          <t>Aynı unvan ve gerekli yetkinlik</t>
        </is>
      </c>
      <c r="R268" s="124" t="inlineStr">
        <is>
          <t>Düşük Öncelik</t>
        </is>
      </c>
      <c r="S268" s="124" t="inlineStr">
        <is>
          <t>Gerçek mesafe (Google Places) - Fazla/Açık Fact_Mevcut/Fact_Norm'dan; Vardiya/Onay Saha Etüdü Bekleniyor</t>
        </is>
      </c>
    </row>
    <row r="269" ht="15" customHeight="1" s="113">
      <c r="A269" s="124" t="inlineStr">
        <is>
          <t>T0268</t>
        </is>
      </c>
      <c r="B269" s="124" t="inlineStr">
        <is>
          <t>M012</t>
        </is>
      </c>
      <c r="C269" s="124" t="inlineStr">
        <is>
          <t xml:space="preserve">BUCA </t>
        </is>
      </c>
      <c r="D269" s="124" t="inlineStr">
        <is>
          <t>M052</t>
        </is>
      </c>
      <c r="E269" s="124" t="inlineStr">
        <is>
          <t>ŞİRİNYER 2</t>
        </is>
      </c>
      <c r="F269" s="124" t="inlineStr">
        <is>
          <t>U042</t>
        </is>
      </c>
      <c r="G269" s="124" t="inlineStr">
        <is>
          <t>ŞARKÜTERİ</t>
        </is>
      </c>
      <c r="H269" s="175" t="n">
        <v>25</v>
      </c>
      <c r="I269" s="175" t="n">
        <v>2</v>
      </c>
      <c r="J269" s="124" t="inlineStr">
        <is>
          <t>Evet</t>
        </is>
      </c>
      <c r="K269" s="124" t="inlineStr">
        <is>
          <t>Aynı Bölge</t>
        </is>
      </c>
      <c r="L269" s="124" t="inlineStr">
        <is>
          <t>Belirsiz</t>
        </is>
      </c>
      <c r="M269" s="124" t="n">
        <v>0</v>
      </c>
      <c r="N269" s="124" t="n">
        <v>0</v>
      </c>
      <c r="O269" s="124" t="n">
        <v>0</v>
      </c>
      <c r="P269" s="124" t="n">
        <v>0</v>
      </c>
      <c r="Q269" s="124" t="inlineStr">
        <is>
          <t>Aynı unvan ve gerekli yetkinlik</t>
        </is>
      </c>
      <c r="R269" s="124" t="inlineStr">
        <is>
          <t>Düşük Öncelik</t>
        </is>
      </c>
      <c r="S269" s="124" t="inlineStr">
        <is>
          <t>Gerçek mesafe (Google Places) - Fazla/Açık Fact_Mevcut/Fact_Norm'dan; Vardiya/Onay Saha Etüdü Bekleniyor</t>
        </is>
      </c>
    </row>
    <row r="270" ht="15" customHeight="1" s="113">
      <c r="A270" s="124" t="inlineStr">
        <is>
          <t>T0269</t>
        </is>
      </c>
      <c r="B270" s="124" t="inlineStr">
        <is>
          <t>M013</t>
        </is>
      </c>
      <c r="C270" s="124" t="inlineStr">
        <is>
          <t>DEDEBAŞI</t>
        </is>
      </c>
      <c r="D270" s="124" t="inlineStr">
        <is>
          <t>M028</t>
        </is>
      </c>
      <c r="E270" s="124" t="inlineStr">
        <is>
          <t>KARŞIYAKA-1</t>
        </is>
      </c>
      <c r="F270" s="124" t="inlineStr">
        <is>
          <t>U015</t>
        </is>
      </c>
      <c r="G270" s="124" t="inlineStr">
        <is>
          <t>KASİYER</t>
        </is>
      </c>
      <c r="H270" s="175" t="n">
        <v>25</v>
      </c>
      <c r="I270" s="175" t="n">
        <v>0.6</v>
      </c>
      <c r="J270" s="124" t="inlineStr">
        <is>
          <t>Evet</t>
        </is>
      </c>
      <c r="K270" s="124" t="inlineStr">
        <is>
          <t>Aynı Bölge</t>
        </is>
      </c>
      <c r="L270" s="124" t="inlineStr">
        <is>
          <t>Belirsiz</t>
        </is>
      </c>
      <c r="M270" s="124" t="n">
        <v>1</v>
      </c>
      <c r="N270" s="124" t="n">
        <v>0</v>
      </c>
      <c r="O270" s="124" t="n">
        <v>0</v>
      </c>
      <c r="P270" s="124" t="n">
        <v>0</v>
      </c>
      <c r="Q270" s="124" t="inlineStr">
        <is>
          <t>Aynı unvan ve gerekli yetkinlik</t>
        </is>
      </c>
      <c r="R270" s="124" t="inlineStr">
        <is>
          <t>Koşullu</t>
        </is>
      </c>
      <c r="S270" s="124" t="inlineStr">
        <is>
          <t>Gerçek mesafe (Google Places) - Fazla/Açık Fact_Mevcut/Fact_Norm'dan; Vardiya/Onay Saha Etüdü Bekleniyor</t>
        </is>
      </c>
    </row>
    <row r="271" ht="15" customHeight="1" s="113">
      <c r="A271" s="124" t="inlineStr">
        <is>
          <t>T0270</t>
        </is>
      </c>
      <c r="B271" s="124" t="inlineStr">
        <is>
          <t>M013</t>
        </is>
      </c>
      <c r="C271" s="124" t="inlineStr">
        <is>
          <t>DEDEBAŞI</t>
        </is>
      </c>
      <c r="D271" s="124" t="inlineStr">
        <is>
          <t>M028</t>
        </is>
      </c>
      <c r="E271" s="124" t="inlineStr">
        <is>
          <t>KARŞIYAKA-1</t>
        </is>
      </c>
      <c r="F271" s="124" t="inlineStr">
        <is>
          <t>U017</t>
        </is>
      </c>
      <c r="G271" s="124" t="inlineStr">
        <is>
          <t>MANAV</t>
        </is>
      </c>
      <c r="H271" s="175" t="n">
        <v>25</v>
      </c>
      <c r="I271" s="175" t="n">
        <v>0.6</v>
      </c>
      <c r="J271" s="124" t="inlineStr">
        <is>
          <t>Evet</t>
        </is>
      </c>
      <c r="K271" s="124" t="inlineStr">
        <is>
          <t>Aynı Bölge</t>
        </is>
      </c>
      <c r="L271" s="124" t="inlineStr">
        <is>
          <t>Belirsiz</t>
        </is>
      </c>
      <c r="M271" s="124" t="n">
        <v>0</v>
      </c>
      <c r="N271" s="124" t="n">
        <v>1</v>
      </c>
      <c r="O271" s="124" t="n">
        <v>0</v>
      </c>
      <c r="P271" s="124" t="n">
        <v>0</v>
      </c>
      <c r="Q271" s="124" t="inlineStr">
        <is>
          <t>Aynı unvan ve gerekli yetkinlik</t>
        </is>
      </c>
      <c r="R271" s="124" t="inlineStr">
        <is>
          <t>Koşullu</t>
        </is>
      </c>
      <c r="S271" s="124" t="inlineStr">
        <is>
          <t>Gerçek mesafe (Google Places) - Fazla/Açık Fact_Mevcut/Fact_Norm'dan; Vardiya/Onay Saha Etüdü Bekleniyor</t>
        </is>
      </c>
    </row>
    <row r="272" ht="15" customHeight="1" s="113">
      <c r="A272" s="124" t="inlineStr">
        <is>
          <t>T0271</t>
        </is>
      </c>
      <c r="B272" s="124" t="inlineStr">
        <is>
          <t>M013</t>
        </is>
      </c>
      <c r="C272" s="124" t="inlineStr">
        <is>
          <t>DEDEBAŞI</t>
        </is>
      </c>
      <c r="D272" s="124" t="inlineStr">
        <is>
          <t>M028</t>
        </is>
      </c>
      <c r="E272" s="124" t="inlineStr">
        <is>
          <t>KARŞIYAKA-1</t>
        </is>
      </c>
      <c r="F272" s="124" t="inlineStr">
        <is>
          <t>U026</t>
        </is>
      </c>
      <c r="G272" s="124" t="inlineStr">
        <is>
          <t>REYON GÖREVLİSİ</t>
        </is>
      </c>
      <c r="H272" s="175" t="n">
        <v>25</v>
      </c>
      <c r="I272" s="175" t="n">
        <v>0.6</v>
      </c>
      <c r="J272" s="124" t="inlineStr">
        <is>
          <t>Evet</t>
        </is>
      </c>
      <c r="K272" s="124" t="inlineStr">
        <is>
          <t>Aynı Bölge</t>
        </is>
      </c>
      <c r="L272" s="124" t="inlineStr">
        <is>
          <t>Belirsiz</t>
        </is>
      </c>
      <c r="M272" s="124" t="n">
        <v>0</v>
      </c>
      <c r="N272" s="124" t="n">
        <v>0</v>
      </c>
      <c r="O272" s="124" t="n">
        <v>0</v>
      </c>
      <c r="P272" s="124" t="n">
        <v>0</v>
      </c>
      <c r="Q272" s="124" t="inlineStr">
        <is>
          <t>Aynı unvan ve gerekli yetkinlik</t>
        </is>
      </c>
      <c r="R272" s="124" t="inlineStr">
        <is>
          <t>Düşük Öncelik</t>
        </is>
      </c>
      <c r="S272" s="124" t="inlineStr">
        <is>
          <t>Gerçek mesafe (Google Places) - Fazla/Açık Fact_Mevcut/Fact_Norm'dan; Vardiya/Onay Saha Etüdü Bekleniyor</t>
        </is>
      </c>
    </row>
    <row r="273" ht="15" customHeight="1" s="113">
      <c r="A273" s="124" t="inlineStr">
        <is>
          <t>T0272</t>
        </is>
      </c>
      <c r="B273" s="124" t="inlineStr">
        <is>
          <t>M013</t>
        </is>
      </c>
      <c r="C273" s="124" t="inlineStr">
        <is>
          <t>DEDEBAŞI</t>
        </is>
      </c>
      <c r="D273" s="124" t="inlineStr">
        <is>
          <t>M028</t>
        </is>
      </c>
      <c r="E273" s="124" t="inlineStr">
        <is>
          <t>KARŞIYAKA-1</t>
        </is>
      </c>
      <c r="F273" s="124" t="inlineStr">
        <is>
          <t>U036</t>
        </is>
      </c>
      <c r="G273" s="124" t="inlineStr">
        <is>
          <t>YÖNETİCİ</t>
        </is>
      </c>
      <c r="H273" s="175" t="n">
        <v>25</v>
      </c>
      <c r="I273" s="175" t="n">
        <v>0.6</v>
      </c>
      <c r="J273" s="124" t="inlineStr">
        <is>
          <t>Evet</t>
        </is>
      </c>
      <c r="K273" s="124" t="inlineStr">
        <is>
          <t>Aynı Bölge</t>
        </is>
      </c>
      <c r="L273" s="124" t="inlineStr">
        <is>
          <t>Belirsiz</t>
        </is>
      </c>
      <c r="M273" s="124" t="n">
        <v>0</v>
      </c>
      <c r="N273" s="124" t="n">
        <v>1</v>
      </c>
      <c r="O273" s="124" t="n">
        <v>0</v>
      </c>
      <c r="P273" s="124" t="n">
        <v>0</v>
      </c>
      <c r="Q273" s="124" t="inlineStr">
        <is>
          <t>Aynı unvan ve gerekli yetkinlik</t>
        </is>
      </c>
      <c r="R273" s="124" t="inlineStr">
        <is>
          <t>Koşullu</t>
        </is>
      </c>
      <c r="S273" s="124" t="inlineStr">
        <is>
          <t>Gerçek mesafe (Google Places) - Fazla/Açık Fact_Mevcut/Fact_Norm'dan; Vardiya/Onay Saha Etüdü Bekleniyor</t>
        </is>
      </c>
    </row>
    <row r="274" ht="15" customHeight="1" s="113">
      <c r="A274" s="124" t="inlineStr">
        <is>
          <t>T0273</t>
        </is>
      </c>
      <c r="B274" s="124" t="inlineStr">
        <is>
          <t>M013</t>
        </is>
      </c>
      <c r="C274" s="124" t="inlineStr">
        <is>
          <t>DEDEBAŞI</t>
        </is>
      </c>
      <c r="D274" s="124" t="inlineStr">
        <is>
          <t>M028</t>
        </is>
      </c>
      <c r="E274" s="124" t="inlineStr">
        <is>
          <t>KARŞIYAKA-1</t>
        </is>
      </c>
      <c r="F274" s="124" t="inlineStr">
        <is>
          <t>U038</t>
        </is>
      </c>
      <c r="G274" s="124" t="inlineStr">
        <is>
          <t>YÖNETİCİ YARDIMCISI</t>
        </is>
      </c>
      <c r="H274" s="175" t="n">
        <v>25</v>
      </c>
      <c r="I274" s="175" t="n">
        <v>0.6</v>
      </c>
      <c r="J274" s="124" t="inlineStr">
        <is>
          <t>Evet</t>
        </is>
      </c>
      <c r="K274" s="124" t="inlineStr">
        <is>
          <t>Aynı Bölge</t>
        </is>
      </c>
      <c r="L274" s="124" t="inlineStr">
        <is>
          <t>Belirsiz</t>
        </is>
      </c>
      <c r="M274" s="124" t="n">
        <v>0</v>
      </c>
      <c r="N274" s="124" t="n">
        <v>0</v>
      </c>
      <c r="O274" s="124" t="n">
        <v>0</v>
      </c>
      <c r="P274" s="124" t="n">
        <v>0</v>
      </c>
      <c r="Q274" s="124" t="inlineStr">
        <is>
          <t>Aynı unvan ve gerekli yetkinlik</t>
        </is>
      </c>
      <c r="R274" s="124" t="inlineStr">
        <is>
          <t>Düşük Öncelik</t>
        </is>
      </c>
      <c r="S274" s="124" t="inlineStr">
        <is>
          <t>Gerçek mesafe (Google Places) - Fazla/Açık Fact_Mevcut/Fact_Norm'dan; Vardiya/Onay Saha Etüdü Bekleniyor</t>
        </is>
      </c>
    </row>
    <row r="275" ht="15" customHeight="1" s="113">
      <c r="A275" s="124" t="inlineStr">
        <is>
          <t>T0274</t>
        </is>
      </c>
      <c r="B275" s="124" t="inlineStr">
        <is>
          <t>M013</t>
        </is>
      </c>
      <c r="C275" s="124" t="inlineStr">
        <is>
          <t>DEDEBAŞI</t>
        </is>
      </c>
      <c r="D275" s="124" t="inlineStr">
        <is>
          <t>M028</t>
        </is>
      </c>
      <c r="E275" s="124" t="inlineStr">
        <is>
          <t>KARŞIYAKA-1</t>
        </is>
      </c>
      <c r="F275" s="124" t="inlineStr">
        <is>
          <t>U042</t>
        </is>
      </c>
      <c r="G275" s="124" t="inlineStr">
        <is>
          <t>ŞARKÜTERİ</t>
        </is>
      </c>
      <c r="H275" s="175" t="n">
        <v>25</v>
      </c>
      <c r="I275" s="175" t="n">
        <v>0.6</v>
      </c>
      <c r="J275" s="124" t="inlineStr">
        <is>
          <t>Evet</t>
        </is>
      </c>
      <c r="K275" s="124" t="inlineStr">
        <is>
          <t>Aynı Bölge</t>
        </is>
      </c>
      <c r="L275" s="124" t="inlineStr">
        <is>
          <t>Belirsiz</t>
        </is>
      </c>
      <c r="M275" s="124" t="n">
        <v>0</v>
      </c>
      <c r="N275" s="124" t="n">
        <v>1</v>
      </c>
      <c r="O275" s="124" t="n">
        <v>0</v>
      </c>
      <c r="P275" s="124" t="n">
        <v>0</v>
      </c>
      <c r="Q275" s="124" t="inlineStr">
        <is>
          <t>Aynı unvan ve gerekli yetkinlik</t>
        </is>
      </c>
      <c r="R275" s="124" t="inlineStr">
        <is>
          <t>Koşullu</t>
        </is>
      </c>
      <c r="S275" s="124" t="inlineStr">
        <is>
          <t>Gerçek mesafe (Google Places) - Fazla/Açık Fact_Mevcut/Fact_Norm'dan; Vardiya/Onay Saha Etüdü Bekleniyor</t>
        </is>
      </c>
    </row>
    <row r="276" ht="15" customHeight="1" s="113">
      <c r="A276" s="124" t="inlineStr">
        <is>
          <t>T0275</t>
        </is>
      </c>
      <c r="B276" s="124" t="inlineStr">
        <is>
          <t>M013</t>
        </is>
      </c>
      <c r="C276" s="124" t="inlineStr">
        <is>
          <t>DEDEBAŞI</t>
        </is>
      </c>
      <c r="D276" s="124" t="inlineStr">
        <is>
          <t>M029</t>
        </is>
      </c>
      <c r="E276" s="124" t="inlineStr">
        <is>
          <t>KARŞIYAKA-2</t>
        </is>
      </c>
      <c r="F276" s="124" t="inlineStr">
        <is>
          <t>U015</t>
        </is>
      </c>
      <c r="G276" s="124" t="inlineStr">
        <is>
          <t>KASİYER</t>
        </is>
      </c>
      <c r="H276" s="175" t="n">
        <v>25</v>
      </c>
      <c r="I276" s="175" t="n">
        <v>0.7</v>
      </c>
      <c r="J276" s="124" t="inlineStr">
        <is>
          <t>Evet</t>
        </is>
      </c>
      <c r="K276" s="124" t="inlineStr">
        <is>
          <t>Aynı Bölge</t>
        </is>
      </c>
      <c r="L276" s="124" t="inlineStr">
        <is>
          <t>Belirsiz</t>
        </is>
      </c>
      <c r="M276" s="124" t="n">
        <v>1</v>
      </c>
      <c r="N276" s="124" t="n">
        <v>1</v>
      </c>
      <c r="O276" s="124" t="n">
        <v>0</v>
      </c>
      <c r="P276" s="124" t="n">
        <v>0</v>
      </c>
      <c r="Q276" s="124" t="inlineStr">
        <is>
          <t>Aynı unvan ve gerekli yetkinlik</t>
        </is>
      </c>
      <c r="R276" s="124" t="inlineStr">
        <is>
          <t>Önerilir</t>
        </is>
      </c>
      <c r="S276" s="124" t="inlineStr">
        <is>
          <t>Gerçek mesafe (Google Places) - Fazla/Açık Fact_Mevcut/Fact_Norm'dan; Vardiya/Onay Saha Etüdü Bekleniyor</t>
        </is>
      </c>
    </row>
    <row r="277" ht="15" customHeight="1" s="113">
      <c r="A277" s="124" t="inlineStr">
        <is>
          <t>T0276</t>
        </is>
      </c>
      <c r="B277" s="124" t="inlineStr">
        <is>
          <t>M013</t>
        </is>
      </c>
      <c r="C277" s="124" t="inlineStr">
        <is>
          <t>DEDEBAŞI</t>
        </is>
      </c>
      <c r="D277" s="124" t="inlineStr">
        <is>
          <t>M029</t>
        </is>
      </c>
      <c r="E277" s="124" t="inlineStr">
        <is>
          <t>KARŞIYAKA-2</t>
        </is>
      </c>
      <c r="F277" s="124" t="inlineStr">
        <is>
          <t>U017</t>
        </is>
      </c>
      <c r="G277" s="124" t="inlineStr">
        <is>
          <t>MANAV</t>
        </is>
      </c>
      <c r="H277" s="175" t="n">
        <v>25</v>
      </c>
      <c r="I277" s="175" t="n">
        <v>0.7</v>
      </c>
      <c r="J277" s="124" t="inlineStr">
        <is>
          <t>Evet</t>
        </is>
      </c>
      <c r="K277" s="124" t="inlineStr">
        <is>
          <t>Aynı Bölge</t>
        </is>
      </c>
      <c r="L277" s="124" t="inlineStr">
        <is>
          <t>Belirsiz</t>
        </is>
      </c>
      <c r="M277" s="124" t="n">
        <v>0</v>
      </c>
      <c r="N277" s="124" t="n">
        <v>0</v>
      </c>
      <c r="O277" s="124" t="n">
        <v>0</v>
      </c>
      <c r="P277" s="124" t="n">
        <v>0</v>
      </c>
      <c r="Q277" s="124" t="inlineStr">
        <is>
          <t>Aynı unvan ve gerekli yetkinlik</t>
        </is>
      </c>
      <c r="R277" s="124" t="inlineStr">
        <is>
          <t>Düşük Öncelik</t>
        </is>
      </c>
      <c r="S277" s="124" t="inlineStr">
        <is>
          <t>Gerçek mesafe (Google Places) - Fazla/Açık Fact_Mevcut/Fact_Norm'dan; Vardiya/Onay Saha Etüdü Bekleniyor</t>
        </is>
      </c>
    </row>
    <row r="278" ht="15" customHeight="1" s="113">
      <c r="A278" s="124" t="inlineStr">
        <is>
          <t>T0277</t>
        </is>
      </c>
      <c r="B278" s="124" t="inlineStr">
        <is>
          <t>M013</t>
        </is>
      </c>
      <c r="C278" s="124" t="inlineStr">
        <is>
          <t>DEDEBAŞI</t>
        </is>
      </c>
      <c r="D278" s="124" t="inlineStr">
        <is>
          <t>M029</t>
        </is>
      </c>
      <c r="E278" s="124" t="inlineStr">
        <is>
          <t>KARŞIYAKA-2</t>
        </is>
      </c>
      <c r="F278" s="124" t="inlineStr">
        <is>
          <t>U026</t>
        </is>
      </c>
      <c r="G278" s="124" t="inlineStr">
        <is>
          <t>REYON GÖREVLİSİ</t>
        </is>
      </c>
      <c r="H278" s="175" t="n">
        <v>25</v>
      </c>
      <c r="I278" s="175" t="n">
        <v>0.7</v>
      </c>
      <c r="J278" s="124" t="inlineStr">
        <is>
          <t>Evet</t>
        </is>
      </c>
      <c r="K278" s="124" t="inlineStr">
        <is>
          <t>Aynı Bölge</t>
        </is>
      </c>
      <c r="L278" s="124" t="inlineStr">
        <is>
          <t>Belirsiz</t>
        </is>
      </c>
      <c r="M278" s="124" t="n">
        <v>0</v>
      </c>
      <c r="N278" s="124" t="n">
        <v>0</v>
      </c>
      <c r="O278" s="124" t="n">
        <v>0</v>
      </c>
      <c r="P278" s="124" t="n">
        <v>0</v>
      </c>
      <c r="Q278" s="124" t="inlineStr">
        <is>
          <t>Aynı unvan ve gerekli yetkinlik</t>
        </is>
      </c>
      <c r="R278" s="124" t="inlineStr">
        <is>
          <t>Düşük Öncelik</t>
        </is>
      </c>
      <c r="S278" s="124" t="inlineStr">
        <is>
          <t>Gerçek mesafe (Google Places) - Fazla/Açık Fact_Mevcut/Fact_Norm'dan; Vardiya/Onay Saha Etüdü Bekleniyor</t>
        </is>
      </c>
    </row>
    <row r="279" ht="15" customHeight="1" s="113">
      <c r="A279" s="124" t="inlineStr">
        <is>
          <t>T0278</t>
        </is>
      </c>
      <c r="B279" s="124" t="inlineStr">
        <is>
          <t>M013</t>
        </is>
      </c>
      <c r="C279" s="124" t="inlineStr">
        <is>
          <t>DEDEBAŞI</t>
        </is>
      </c>
      <c r="D279" s="124" t="inlineStr">
        <is>
          <t>M029</t>
        </is>
      </c>
      <c r="E279" s="124" t="inlineStr">
        <is>
          <t>KARŞIYAKA-2</t>
        </is>
      </c>
      <c r="F279" s="124" t="inlineStr">
        <is>
          <t>U036</t>
        </is>
      </c>
      <c r="G279" s="124" t="inlineStr">
        <is>
          <t>YÖNETİCİ</t>
        </is>
      </c>
      <c r="H279" s="175" t="n">
        <v>25</v>
      </c>
      <c r="I279" s="175" t="n">
        <v>0.7</v>
      </c>
      <c r="J279" s="124" t="inlineStr">
        <is>
          <t>Evet</t>
        </is>
      </c>
      <c r="K279" s="124" t="inlineStr">
        <is>
          <t>Aynı Bölge</t>
        </is>
      </c>
      <c r="L279" s="124" t="inlineStr">
        <is>
          <t>Belirsiz</t>
        </is>
      </c>
      <c r="M279" s="124" t="n">
        <v>0</v>
      </c>
      <c r="N279" s="124" t="n">
        <v>1</v>
      </c>
      <c r="O279" s="124" t="n">
        <v>0</v>
      </c>
      <c r="P279" s="124" t="n">
        <v>0</v>
      </c>
      <c r="Q279" s="124" t="inlineStr">
        <is>
          <t>Aynı unvan ve gerekli yetkinlik</t>
        </is>
      </c>
      <c r="R279" s="124" t="inlineStr">
        <is>
          <t>Koşullu</t>
        </is>
      </c>
      <c r="S279" s="124" t="inlineStr">
        <is>
          <t>Gerçek mesafe (Google Places) - Fazla/Açık Fact_Mevcut/Fact_Norm'dan; Vardiya/Onay Saha Etüdü Bekleniyor</t>
        </is>
      </c>
    </row>
    <row r="280" ht="15" customHeight="1" s="113">
      <c r="A280" s="124" t="inlineStr">
        <is>
          <t>T0279</t>
        </is>
      </c>
      <c r="B280" s="124" t="inlineStr">
        <is>
          <t>M013</t>
        </is>
      </c>
      <c r="C280" s="124" t="inlineStr">
        <is>
          <t>DEDEBAŞI</t>
        </is>
      </c>
      <c r="D280" s="124" t="inlineStr">
        <is>
          <t>M029</t>
        </is>
      </c>
      <c r="E280" s="124" t="inlineStr">
        <is>
          <t>KARŞIYAKA-2</t>
        </is>
      </c>
      <c r="F280" s="124" t="inlineStr">
        <is>
          <t>U038</t>
        </is>
      </c>
      <c r="G280" s="124" t="inlineStr">
        <is>
          <t>YÖNETİCİ YARDIMCISI</t>
        </is>
      </c>
      <c r="H280" s="175" t="n">
        <v>25</v>
      </c>
      <c r="I280" s="175" t="n">
        <v>0.7</v>
      </c>
      <c r="J280" s="124" t="inlineStr">
        <is>
          <t>Evet</t>
        </is>
      </c>
      <c r="K280" s="124" t="inlineStr">
        <is>
          <t>Aynı Bölge</t>
        </is>
      </c>
      <c r="L280" s="124" t="inlineStr">
        <is>
          <t>Belirsiz</t>
        </is>
      </c>
      <c r="M280" s="124" t="n">
        <v>0</v>
      </c>
      <c r="N280" s="124" t="n">
        <v>0</v>
      </c>
      <c r="O280" s="124" t="n">
        <v>0</v>
      </c>
      <c r="P280" s="124" t="n">
        <v>0</v>
      </c>
      <c r="Q280" s="124" t="inlineStr">
        <is>
          <t>Aynı unvan ve gerekli yetkinlik</t>
        </is>
      </c>
      <c r="R280" s="124" t="inlineStr">
        <is>
          <t>Düşük Öncelik</t>
        </is>
      </c>
      <c r="S280" s="124" t="inlineStr">
        <is>
          <t>Gerçek mesafe (Google Places) - Fazla/Açık Fact_Mevcut/Fact_Norm'dan; Vardiya/Onay Saha Etüdü Bekleniyor</t>
        </is>
      </c>
    </row>
    <row r="281" ht="15" customHeight="1" s="113">
      <c r="A281" s="124" t="inlineStr">
        <is>
          <t>T0280</t>
        </is>
      </c>
      <c r="B281" s="124" t="inlineStr">
        <is>
          <t>M013</t>
        </is>
      </c>
      <c r="C281" s="124" t="inlineStr">
        <is>
          <t>DEDEBAŞI</t>
        </is>
      </c>
      <c r="D281" s="124" t="inlineStr">
        <is>
          <t>M029</t>
        </is>
      </c>
      <c r="E281" s="124" t="inlineStr">
        <is>
          <t>KARŞIYAKA-2</t>
        </is>
      </c>
      <c r="F281" s="124" t="inlineStr">
        <is>
          <t>U042</t>
        </is>
      </c>
      <c r="G281" s="124" t="inlineStr">
        <is>
          <t>ŞARKÜTERİ</t>
        </is>
      </c>
      <c r="H281" s="175" t="n">
        <v>25</v>
      </c>
      <c r="I281" s="175" t="n">
        <v>0.7</v>
      </c>
      <c r="J281" s="124" t="inlineStr">
        <is>
          <t>Evet</t>
        </is>
      </c>
      <c r="K281" s="124" t="inlineStr">
        <is>
          <t>Aynı Bölge</t>
        </is>
      </c>
      <c r="L281" s="124" t="inlineStr">
        <is>
          <t>Belirsiz</t>
        </is>
      </c>
      <c r="M281" s="124" t="n">
        <v>0</v>
      </c>
      <c r="N281" s="124" t="n">
        <v>1</v>
      </c>
      <c r="O281" s="124" t="n">
        <v>0</v>
      </c>
      <c r="P281" s="124" t="n">
        <v>0</v>
      </c>
      <c r="Q281" s="124" t="inlineStr">
        <is>
          <t>Aynı unvan ve gerekli yetkinlik</t>
        </is>
      </c>
      <c r="R281" s="124" t="inlineStr">
        <is>
          <t>Koşullu</t>
        </is>
      </c>
      <c r="S281" s="124" t="inlineStr">
        <is>
          <t>Gerçek mesafe (Google Places) - Fazla/Açık Fact_Mevcut/Fact_Norm'dan; Vardiya/Onay Saha Etüdü Bekleniyor</t>
        </is>
      </c>
    </row>
    <row r="282" ht="15" customHeight="1" s="113">
      <c r="A282" s="124" t="inlineStr">
        <is>
          <t>T0281</t>
        </is>
      </c>
      <c r="B282" s="124" t="inlineStr">
        <is>
          <t>M013</t>
        </is>
      </c>
      <c r="C282" s="124" t="inlineStr">
        <is>
          <t>DEDEBAŞI</t>
        </is>
      </c>
      <c r="D282" s="124" t="inlineStr">
        <is>
          <t>M010</t>
        </is>
      </c>
      <c r="E282" s="124" t="inlineStr">
        <is>
          <t>BAYRAKLI</t>
        </is>
      </c>
      <c r="F282" s="124" t="inlineStr">
        <is>
          <t>U015</t>
        </is>
      </c>
      <c r="G282" s="124" t="inlineStr">
        <is>
          <t>KASİYER</t>
        </is>
      </c>
      <c r="H282" s="175" t="n">
        <v>25</v>
      </c>
      <c r="I282" s="175" t="n">
        <v>0.8</v>
      </c>
      <c r="J282" s="124" t="inlineStr">
        <is>
          <t>Evet</t>
        </is>
      </c>
      <c r="K282" s="124" t="inlineStr">
        <is>
          <t>Aynı Bölge</t>
        </is>
      </c>
      <c r="L282" s="124" t="inlineStr">
        <is>
          <t>Belirsiz</t>
        </is>
      </c>
      <c r="M282" s="124" t="n">
        <v>1</v>
      </c>
      <c r="N282" s="124" t="n">
        <v>0</v>
      </c>
      <c r="O282" s="124" t="n">
        <v>0</v>
      </c>
      <c r="P282" s="124" t="n">
        <v>0</v>
      </c>
      <c r="Q282" s="124" t="inlineStr">
        <is>
          <t>Aynı unvan ve gerekli yetkinlik</t>
        </is>
      </c>
      <c r="R282" s="124" t="inlineStr">
        <is>
          <t>Koşullu</t>
        </is>
      </c>
      <c r="S282" s="124" t="inlineStr">
        <is>
          <t>Gerçek mesafe (Google Places) - Fazla/Açık Fact_Mevcut/Fact_Norm'dan; Vardiya/Onay Saha Etüdü Bekleniyor</t>
        </is>
      </c>
    </row>
    <row r="283" ht="15" customHeight="1" s="113">
      <c r="A283" s="124" t="inlineStr">
        <is>
          <t>T0282</t>
        </is>
      </c>
      <c r="B283" s="124" t="inlineStr">
        <is>
          <t>M013</t>
        </is>
      </c>
      <c r="C283" s="124" t="inlineStr">
        <is>
          <t>DEDEBAŞI</t>
        </is>
      </c>
      <c r="D283" s="124" t="inlineStr">
        <is>
          <t>M010</t>
        </is>
      </c>
      <c r="E283" s="124" t="inlineStr">
        <is>
          <t>BAYRAKLI</t>
        </is>
      </c>
      <c r="F283" s="124" t="inlineStr">
        <is>
          <t>U017</t>
        </is>
      </c>
      <c r="G283" s="124" t="inlineStr">
        <is>
          <t>MANAV</t>
        </is>
      </c>
      <c r="H283" s="175" t="n">
        <v>25</v>
      </c>
      <c r="I283" s="175" t="n">
        <v>0.8</v>
      </c>
      <c r="J283" s="124" t="inlineStr">
        <is>
          <t>Evet</t>
        </is>
      </c>
      <c r="K283" s="124" t="inlineStr">
        <is>
          <t>Aynı Bölge</t>
        </is>
      </c>
      <c r="L283" s="124" t="inlineStr">
        <is>
          <t>Belirsiz</t>
        </is>
      </c>
      <c r="M283" s="124" t="n">
        <v>0</v>
      </c>
      <c r="N283" s="124" t="n">
        <v>0</v>
      </c>
      <c r="O283" s="124" t="n">
        <v>0</v>
      </c>
      <c r="P283" s="124" t="n">
        <v>0</v>
      </c>
      <c r="Q283" s="124" t="inlineStr">
        <is>
          <t>Aynı unvan ve gerekli yetkinlik</t>
        </is>
      </c>
      <c r="R283" s="124" t="inlineStr">
        <is>
          <t>Düşük Öncelik</t>
        </is>
      </c>
      <c r="S283" s="124" t="inlineStr">
        <is>
          <t>Gerçek mesafe (Google Places) - Fazla/Açık Fact_Mevcut/Fact_Norm'dan; Vardiya/Onay Saha Etüdü Bekleniyor</t>
        </is>
      </c>
    </row>
    <row r="284" ht="15" customHeight="1" s="113">
      <c r="A284" s="124" t="inlineStr">
        <is>
          <t>T0283</t>
        </is>
      </c>
      <c r="B284" s="124" t="inlineStr">
        <is>
          <t>M013</t>
        </is>
      </c>
      <c r="C284" s="124" t="inlineStr">
        <is>
          <t>DEDEBAŞI</t>
        </is>
      </c>
      <c r="D284" s="124" t="inlineStr">
        <is>
          <t>M010</t>
        </is>
      </c>
      <c r="E284" s="124" t="inlineStr">
        <is>
          <t>BAYRAKLI</t>
        </is>
      </c>
      <c r="F284" s="124" t="inlineStr">
        <is>
          <t>U026</t>
        </is>
      </c>
      <c r="G284" s="124" t="inlineStr">
        <is>
          <t>REYON GÖREVLİSİ</t>
        </is>
      </c>
      <c r="H284" s="175" t="n">
        <v>25</v>
      </c>
      <c r="I284" s="175" t="n">
        <v>0.8</v>
      </c>
      <c r="J284" s="124" t="inlineStr">
        <is>
          <t>Evet</t>
        </is>
      </c>
      <c r="K284" s="124" t="inlineStr">
        <is>
          <t>Aynı Bölge</t>
        </is>
      </c>
      <c r="L284" s="124" t="inlineStr">
        <is>
          <t>Belirsiz</t>
        </is>
      </c>
      <c r="M284" s="124" t="n">
        <v>0</v>
      </c>
      <c r="N284" s="124" t="n">
        <v>0</v>
      </c>
      <c r="O284" s="124" t="n">
        <v>0</v>
      </c>
      <c r="P284" s="124" t="n">
        <v>0</v>
      </c>
      <c r="Q284" s="124" t="inlineStr">
        <is>
          <t>Aynı unvan ve gerekli yetkinlik</t>
        </is>
      </c>
      <c r="R284" s="124" t="inlineStr">
        <is>
          <t>Düşük Öncelik</t>
        </is>
      </c>
      <c r="S284" s="124" t="inlineStr">
        <is>
          <t>Gerçek mesafe (Google Places) - Fazla/Açık Fact_Mevcut/Fact_Norm'dan; Vardiya/Onay Saha Etüdü Bekleniyor</t>
        </is>
      </c>
    </row>
    <row r="285" ht="15" customHeight="1" s="113">
      <c r="A285" s="124" t="inlineStr">
        <is>
          <t>T0284</t>
        </is>
      </c>
      <c r="B285" s="124" t="inlineStr">
        <is>
          <t>M013</t>
        </is>
      </c>
      <c r="C285" s="124" t="inlineStr">
        <is>
          <t>DEDEBAŞI</t>
        </is>
      </c>
      <c r="D285" s="124" t="inlineStr">
        <is>
          <t>M010</t>
        </is>
      </c>
      <c r="E285" s="124" t="inlineStr">
        <is>
          <t>BAYRAKLI</t>
        </is>
      </c>
      <c r="F285" s="124" t="inlineStr">
        <is>
          <t>U036</t>
        </is>
      </c>
      <c r="G285" s="124" t="inlineStr">
        <is>
          <t>YÖNETİCİ</t>
        </is>
      </c>
      <c r="H285" s="175" t="n">
        <v>25</v>
      </c>
      <c r="I285" s="175" t="n">
        <v>0.8</v>
      </c>
      <c r="J285" s="124" t="inlineStr">
        <is>
          <t>Evet</t>
        </is>
      </c>
      <c r="K285" s="124" t="inlineStr">
        <is>
          <t>Aynı Bölge</t>
        </is>
      </c>
      <c r="L285" s="124" t="inlineStr">
        <is>
          <t>Belirsiz</t>
        </is>
      </c>
      <c r="M285" s="124" t="n">
        <v>0</v>
      </c>
      <c r="N285" s="124" t="n">
        <v>1</v>
      </c>
      <c r="O285" s="124" t="n">
        <v>0</v>
      </c>
      <c r="P285" s="124" t="n">
        <v>0</v>
      </c>
      <c r="Q285" s="124" t="inlineStr">
        <is>
          <t>Aynı unvan ve gerekli yetkinlik</t>
        </is>
      </c>
      <c r="R285" s="124" t="inlineStr">
        <is>
          <t>Koşullu</t>
        </is>
      </c>
      <c r="S285" s="124" t="inlineStr">
        <is>
          <t>Gerçek mesafe (Google Places) - Fazla/Açık Fact_Mevcut/Fact_Norm'dan; Vardiya/Onay Saha Etüdü Bekleniyor</t>
        </is>
      </c>
    </row>
    <row r="286" ht="15" customHeight="1" s="113">
      <c r="A286" s="124" t="inlineStr">
        <is>
          <t>T0285</t>
        </is>
      </c>
      <c r="B286" s="124" t="inlineStr">
        <is>
          <t>M013</t>
        </is>
      </c>
      <c r="C286" s="124" t="inlineStr">
        <is>
          <t>DEDEBAŞI</t>
        </is>
      </c>
      <c r="D286" s="124" t="inlineStr">
        <is>
          <t>M010</t>
        </is>
      </c>
      <c r="E286" s="124" t="inlineStr">
        <is>
          <t>BAYRAKLI</t>
        </is>
      </c>
      <c r="F286" s="124" t="inlineStr">
        <is>
          <t>U038</t>
        </is>
      </c>
      <c r="G286" s="124" t="inlineStr">
        <is>
          <t>YÖNETİCİ YARDIMCISI</t>
        </is>
      </c>
      <c r="H286" s="175" t="n">
        <v>25</v>
      </c>
      <c r="I286" s="175" t="n">
        <v>0.8</v>
      </c>
      <c r="J286" s="124" t="inlineStr">
        <is>
          <t>Evet</t>
        </is>
      </c>
      <c r="K286" s="124" t="inlineStr">
        <is>
          <t>Aynı Bölge</t>
        </is>
      </c>
      <c r="L286" s="124" t="inlineStr">
        <is>
          <t>Belirsiz</t>
        </is>
      </c>
      <c r="M286" s="124" t="n">
        <v>0</v>
      </c>
      <c r="N286" s="124" t="n">
        <v>0</v>
      </c>
      <c r="O286" s="124" t="n">
        <v>0</v>
      </c>
      <c r="P286" s="124" t="n">
        <v>0</v>
      </c>
      <c r="Q286" s="124" t="inlineStr">
        <is>
          <t>Aynı unvan ve gerekli yetkinlik</t>
        </is>
      </c>
      <c r="R286" s="124" t="inlineStr">
        <is>
          <t>Düşük Öncelik</t>
        </is>
      </c>
      <c r="S286" s="124" t="inlineStr">
        <is>
          <t>Gerçek mesafe (Google Places) - Fazla/Açık Fact_Mevcut/Fact_Norm'dan; Vardiya/Onay Saha Etüdü Bekleniyor</t>
        </is>
      </c>
    </row>
    <row r="287" ht="15" customHeight="1" s="113">
      <c r="A287" s="124" t="inlineStr">
        <is>
          <t>T0286</t>
        </is>
      </c>
      <c r="B287" s="124" t="inlineStr">
        <is>
          <t>M013</t>
        </is>
      </c>
      <c r="C287" s="124" t="inlineStr">
        <is>
          <t>DEDEBAŞI</t>
        </is>
      </c>
      <c r="D287" s="124" t="inlineStr">
        <is>
          <t>M010</t>
        </is>
      </c>
      <c r="E287" s="124" t="inlineStr">
        <is>
          <t>BAYRAKLI</t>
        </is>
      </c>
      <c r="F287" s="124" t="inlineStr">
        <is>
          <t>U042</t>
        </is>
      </c>
      <c r="G287" s="124" t="inlineStr">
        <is>
          <t>ŞARKÜTERİ</t>
        </is>
      </c>
      <c r="H287" s="175" t="n">
        <v>25</v>
      </c>
      <c r="I287" s="175" t="n">
        <v>0.8</v>
      </c>
      <c r="J287" s="124" t="inlineStr">
        <is>
          <t>Evet</t>
        </is>
      </c>
      <c r="K287" s="124" t="inlineStr">
        <is>
          <t>Aynı Bölge</t>
        </is>
      </c>
      <c r="L287" s="124" t="inlineStr">
        <is>
          <t>Belirsiz</t>
        </is>
      </c>
      <c r="M287" s="124" t="n">
        <v>0</v>
      </c>
      <c r="N287" s="124" t="n">
        <v>1</v>
      </c>
      <c r="O287" s="124" t="n">
        <v>0</v>
      </c>
      <c r="P287" s="124" t="n">
        <v>0</v>
      </c>
      <c r="Q287" s="124" t="inlineStr">
        <is>
          <t>Aynı unvan ve gerekli yetkinlik</t>
        </is>
      </c>
      <c r="R287" s="124" t="inlineStr">
        <is>
          <t>Koşullu</t>
        </is>
      </c>
      <c r="S287" s="124" t="inlineStr">
        <is>
          <t>Gerçek mesafe (Google Places) - Fazla/Açık Fact_Mevcut/Fact_Norm'dan; Vardiya/Onay Saha Etüdü Bekleniyor</t>
        </is>
      </c>
    </row>
    <row r="288" ht="15" customHeight="1" s="113">
      <c r="A288" s="124" t="inlineStr">
        <is>
          <t>T0287</t>
        </is>
      </c>
      <c r="B288" s="124" t="inlineStr">
        <is>
          <t>M014</t>
        </is>
      </c>
      <c r="C288" s="124" t="inlineStr">
        <is>
          <t>ESKİİZMİR</t>
        </is>
      </c>
      <c r="D288" s="124" t="inlineStr">
        <is>
          <t>M001</t>
        </is>
      </c>
      <c r="E288" s="124" t="inlineStr">
        <is>
          <t>AKEVLER</t>
        </is>
      </c>
      <c r="F288" s="124" t="inlineStr">
        <is>
          <t>U002</t>
        </is>
      </c>
      <c r="G288" s="124" t="inlineStr">
        <is>
          <t>BAKLİYAT</t>
        </is>
      </c>
      <c r="H288" s="175" t="n">
        <v>25</v>
      </c>
      <c r="I288" s="175" t="n">
        <v>2.2</v>
      </c>
      <c r="J288" s="124" t="inlineStr">
        <is>
          <t>Evet</t>
        </is>
      </c>
      <c r="K288" s="124" t="inlineStr">
        <is>
          <t>Aynı Bölge</t>
        </is>
      </c>
      <c r="L288" s="124" t="inlineStr">
        <is>
          <t>Belirsiz</t>
        </is>
      </c>
      <c r="M288" s="124" t="n">
        <v>0</v>
      </c>
      <c r="N288" s="124" t="n">
        <v>0</v>
      </c>
      <c r="O288" s="124" t="n">
        <v>0</v>
      </c>
      <c r="P288" s="124" t="n">
        <v>0</v>
      </c>
      <c r="Q288" s="124" t="inlineStr">
        <is>
          <t>Aynı unvan ve gerekli yetkinlik</t>
        </is>
      </c>
      <c r="R288" s="124" t="inlineStr">
        <is>
          <t>Düşük Öncelik</t>
        </is>
      </c>
      <c r="S288" s="124" t="inlineStr">
        <is>
          <t>Gerçek mesafe (Google Places) - Fazla/Açık Fact_Mevcut/Fact_Norm'dan; Vardiya/Onay Saha Etüdü Bekleniyor</t>
        </is>
      </c>
    </row>
    <row r="289" ht="15" customHeight="1" s="113">
      <c r="A289" s="124" t="inlineStr">
        <is>
          <t>T0288</t>
        </is>
      </c>
      <c r="B289" s="124" t="inlineStr">
        <is>
          <t>M014</t>
        </is>
      </c>
      <c r="C289" s="124" t="inlineStr">
        <is>
          <t>ESKİİZMİR</t>
        </is>
      </c>
      <c r="D289" s="124" t="inlineStr">
        <is>
          <t>M001</t>
        </is>
      </c>
      <c r="E289" s="124" t="inlineStr">
        <is>
          <t>AKEVLER</t>
        </is>
      </c>
      <c r="F289" s="124" t="inlineStr">
        <is>
          <t>U013</t>
        </is>
      </c>
      <c r="G289" s="124" t="inlineStr">
        <is>
          <t>KASAP</t>
        </is>
      </c>
      <c r="H289" s="175" t="n">
        <v>25</v>
      </c>
      <c r="I289" s="175" t="n">
        <v>2.2</v>
      </c>
      <c r="J289" s="124" t="inlineStr">
        <is>
          <t>Evet</t>
        </is>
      </c>
      <c r="K289" s="124" t="inlineStr">
        <is>
          <t>Aynı Bölge</t>
        </is>
      </c>
      <c r="L289" s="124" t="inlineStr">
        <is>
          <t>Belirsiz</t>
        </is>
      </c>
      <c r="M289" s="124" t="n">
        <v>0</v>
      </c>
      <c r="N289" s="124" t="n">
        <v>1</v>
      </c>
      <c r="O289" s="124" t="n">
        <v>0</v>
      </c>
      <c r="P289" s="124" t="n">
        <v>0</v>
      </c>
      <c r="Q289" s="124" t="inlineStr">
        <is>
          <t>Aynı unvan ve gerekli yetkinlik</t>
        </is>
      </c>
      <c r="R289" s="124" t="inlineStr">
        <is>
          <t>Koşullu</t>
        </is>
      </c>
      <c r="S289" s="124" t="inlineStr">
        <is>
          <t>Gerçek mesafe (Google Places) - Fazla/Açık Fact_Mevcut/Fact_Norm'dan; Vardiya/Onay Saha Etüdü Bekleniyor</t>
        </is>
      </c>
    </row>
    <row r="290" ht="15" customHeight="1" s="113">
      <c r="A290" s="124" t="inlineStr">
        <is>
          <t>T0289</t>
        </is>
      </c>
      <c r="B290" s="124" t="inlineStr">
        <is>
          <t>M014</t>
        </is>
      </c>
      <c r="C290" s="124" t="inlineStr">
        <is>
          <t>ESKİİZMİR</t>
        </is>
      </c>
      <c r="D290" s="124" t="inlineStr">
        <is>
          <t>M001</t>
        </is>
      </c>
      <c r="E290" s="124" t="inlineStr">
        <is>
          <t>AKEVLER</t>
        </is>
      </c>
      <c r="F290" s="124" t="inlineStr">
        <is>
          <t>U015</t>
        </is>
      </c>
      <c r="G290" s="124" t="inlineStr">
        <is>
          <t>KASİYER</t>
        </is>
      </c>
      <c r="H290" s="175" t="n">
        <v>25</v>
      </c>
      <c r="I290" s="175" t="n">
        <v>2.2</v>
      </c>
      <c r="J290" s="124" t="inlineStr">
        <is>
          <t>Evet</t>
        </is>
      </c>
      <c r="K290" s="124" t="inlineStr">
        <is>
          <t>Aynı Bölge</t>
        </is>
      </c>
      <c r="L290" s="124" t="inlineStr">
        <is>
          <t>Belirsiz</t>
        </is>
      </c>
      <c r="M290" s="124" t="n">
        <v>0</v>
      </c>
      <c r="N290" s="124" t="n">
        <v>0</v>
      </c>
      <c r="O290" s="124" t="n">
        <v>0</v>
      </c>
      <c r="P290" s="124" t="n">
        <v>0</v>
      </c>
      <c r="Q290" s="124" t="inlineStr">
        <is>
          <t>Aynı unvan ve gerekli yetkinlik</t>
        </is>
      </c>
      <c r="R290" s="124" t="inlineStr">
        <is>
          <t>Düşük Öncelik</t>
        </is>
      </c>
      <c r="S290" s="124" t="inlineStr">
        <is>
          <t>Gerçek mesafe (Google Places) - Fazla/Açık Fact_Mevcut/Fact_Norm'dan; Vardiya/Onay Saha Etüdü Bekleniyor</t>
        </is>
      </c>
    </row>
    <row r="291" ht="15" customHeight="1" s="113">
      <c r="A291" s="124" t="inlineStr">
        <is>
          <t>T0290</t>
        </is>
      </c>
      <c r="B291" s="124" t="inlineStr">
        <is>
          <t>M014</t>
        </is>
      </c>
      <c r="C291" s="124" t="inlineStr">
        <is>
          <t>ESKİİZMİR</t>
        </is>
      </c>
      <c r="D291" s="124" t="inlineStr">
        <is>
          <t>M001</t>
        </is>
      </c>
      <c r="E291" s="124" t="inlineStr">
        <is>
          <t>AKEVLER</t>
        </is>
      </c>
      <c r="F291" s="124" t="inlineStr">
        <is>
          <t>U017</t>
        </is>
      </c>
      <c r="G291" s="124" t="inlineStr">
        <is>
          <t>MANAV</t>
        </is>
      </c>
      <c r="H291" s="175" t="n">
        <v>25</v>
      </c>
      <c r="I291" s="175" t="n">
        <v>2.2</v>
      </c>
      <c r="J291" s="124" t="inlineStr">
        <is>
          <t>Evet</t>
        </is>
      </c>
      <c r="K291" s="124" t="inlineStr">
        <is>
          <t>Aynı Bölge</t>
        </is>
      </c>
      <c r="L291" s="124" t="inlineStr">
        <is>
          <t>Belirsiz</t>
        </is>
      </c>
      <c r="M291" s="124" t="n">
        <v>0</v>
      </c>
      <c r="N291" s="124" t="n">
        <v>2</v>
      </c>
      <c r="O291" s="124" t="n">
        <v>0</v>
      </c>
      <c r="P291" s="124" t="n">
        <v>1</v>
      </c>
      <c r="Q291" s="124" t="inlineStr">
        <is>
          <t>Aynı unvan ve gerekli yetkinlik</t>
        </is>
      </c>
      <c r="R291" s="124" t="inlineStr">
        <is>
          <t>Koşullu</t>
        </is>
      </c>
      <c r="S291" s="124" t="inlineStr">
        <is>
          <t>Gerçek mesafe (Google Places) - Fazla/Açık Fact_Mevcut/Fact_Norm'dan; Vardiya/Onay Saha Etüdü Bekleniyor</t>
        </is>
      </c>
    </row>
    <row r="292" ht="15" customHeight="1" s="113">
      <c r="A292" s="124" t="inlineStr">
        <is>
          <t>T0291</t>
        </is>
      </c>
      <c r="B292" s="124" t="inlineStr">
        <is>
          <t>M014</t>
        </is>
      </c>
      <c r="C292" s="124" t="inlineStr">
        <is>
          <t>ESKİİZMİR</t>
        </is>
      </c>
      <c r="D292" s="124" t="inlineStr">
        <is>
          <t>M001</t>
        </is>
      </c>
      <c r="E292" s="124" t="inlineStr">
        <is>
          <t>AKEVLER</t>
        </is>
      </c>
      <c r="F292" s="124" t="inlineStr">
        <is>
          <t>U026</t>
        </is>
      </c>
      <c r="G292" s="124" t="inlineStr">
        <is>
          <t>REYON GÖREVLİSİ</t>
        </is>
      </c>
      <c r="H292" s="175" t="n">
        <v>25</v>
      </c>
      <c r="I292" s="175" t="n">
        <v>2.2</v>
      </c>
      <c r="J292" s="124" t="inlineStr">
        <is>
          <t>Evet</t>
        </is>
      </c>
      <c r="K292" s="124" t="inlineStr">
        <is>
          <t>Aynı Bölge</t>
        </is>
      </c>
      <c r="L292" s="124" t="inlineStr">
        <is>
          <t>Belirsiz</t>
        </is>
      </c>
      <c r="M292" s="124" t="n">
        <v>0</v>
      </c>
      <c r="N292" s="124" t="n">
        <v>0</v>
      </c>
      <c r="O292" s="124" t="n">
        <v>0</v>
      </c>
      <c r="P292" s="124" t="n">
        <v>0</v>
      </c>
      <c r="Q292" s="124" t="inlineStr">
        <is>
          <t>Aynı unvan ve gerekli yetkinlik</t>
        </is>
      </c>
      <c r="R292" s="124" t="inlineStr">
        <is>
          <t>Düşük Öncelik</t>
        </is>
      </c>
      <c r="S292" s="124" t="inlineStr">
        <is>
          <t>Gerçek mesafe (Google Places) - Fazla/Açık Fact_Mevcut/Fact_Norm'dan; Vardiya/Onay Saha Etüdü Bekleniyor</t>
        </is>
      </c>
    </row>
    <row r="293" ht="15" customHeight="1" s="113">
      <c r="A293" s="124" t="inlineStr">
        <is>
          <t>T0292</t>
        </is>
      </c>
      <c r="B293" s="124" t="inlineStr">
        <is>
          <t>M014</t>
        </is>
      </c>
      <c r="C293" s="124" t="inlineStr">
        <is>
          <t>ESKİİZMİR</t>
        </is>
      </c>
      <c r="D293" s="124" t="inlineStr">
        <is>
          <t>M001</t>
        </is>
      </c>
      <c r="E293" s="124" t="inlineStr">
        <is>
          <t>AKEVLER</t>
        </is>
      </c>
      <c r="F293" s="124" t="inlineStr">
        <is>
          <t>U036</t>
        </is>
      </c>
      <c r="G293" s="124" t="inlineStr">
        <is>
          <t>YÖNETİCİ</t>
        </is>
      </c>
      <c r="H293" s="175" t="n">
        <v>25</v>
      </c>
      <c r="I293" s="175" t="n">
        <v>2.2</v>
      </c>
      <c r="J293" s="124" t="inlineStr">
        <is>
          <t>Evet</t>
        </is>
      </c>
      <c r="K293" s="124" t="inlineStr">
        <is>
          <t>Aynı Bölge</t>
        </is>
      </c>
      <c r="L293" s="124" t="inlineStr">
        <is>
          <t>Belirsiz</t>
        </is>
      </c>
      <c r="M293" s="124" t="n">
        <v>0</v>
      </c>
      <c r="N293" s="124" t="n">
        <v>1</v>
      </c>
      <c r="O293" s="124" t="n">
        <v>0</v>
      </c>
      <c r="P293" s="124" t="n">
        <v>0</v>
      </c>
      <c r="Q293" s="124" t="inlineStr">
        <is>
          <t>Aynı unvan ve gerekli yetkinlik</t>
        </is>
      </c>
      <c r="R293" s="124" t="inlineStr">
        <is>
          <t>Koşullu</t>
        </is>
      </c>
      <c r="S293" s="124" t="inlineStr">
        <is>
          <t>Gerçek mesafe (Google Places) - Fazla/Açık Fact_Mevcut/Fact_Norm'dan; Vardiya/Onay Saha Etüdü Bekleniyor</t>
        </is>
      </c>
    </row>
    <row r="294" ht="15" customHeight="1" s="113">
      <c r="A294" s="124" t="inlineStr">
        <is>
          <t>T0293</t>
        </is>
      </c>
      <c r="B294" s="124" t="inlineStr">
        <is>
          <t>M014</t>
        </is>
      </c>
      <c r="C294" s="124" t="inlineStr">
        <is>
          <t>ESKİİZMİR</t>
        </is>
      </c>
      <c r="D294" s="124" t="inlineStr">
        <is>
          <t>M001</t>
        </is>
      </c>
      <c r="E294" s="124" t="inlineStr">
        <is>
          <t>AKEVLER</t>
        </is>
      </c>
      <c r="F294" s="124" t="inlineStr">
        <is>
          <t>U038</t>
        </is>
      </c>
      <c r="G294" s="124" t="inlineStr">
        <is>
          <t>YÖNETİCİ YARDIMCISI</t>
        </is>
      </c>
      <c r="H294" s="175" t="n">
        <v>25</v>
      </c>
      <c r="I294" s="175" t="n">
        <v>2.2</v>
      </c>
      <c r="J294" s="124" t="inlineStr">
        <is>
          <t>Evet</t>
        </is>
      </c>
      <c r="K294" s="124" t="inlineStr">
        <is>
          <t>Aynı Bölge</t>
        </is>
      </c>
      <c r="L294" s="124" t="inlineStr">
        <is>
          <t>Belirsiz</t>
        </is>
      </c>
      <c r="M294" s="124" t="n">
        <v>0</v>
      </c>
      <c r="N294" s="124" t="n">
        <v>0</v>
      </c>
      <c r="O294" s="124" t="n">
        <v>0</v>
      </c>
      <c r="P294" s="124" t="n">
        <v>0</v>
      </c>
      <c r="Q294" s="124" t="inlineStr">
        <is>
          <t>Aynı unvan ve gerekli yetkinlik</t>
        </is>
      </c>
      <c r="R294" s="124" t="inlineStr">
        <is>
          <t>Düşük Öncelik</t>
        </is>
      </c>
      <c r="S294" s="124" t="inlineStr">
        <is>
          <t>Gerçek mesafe (Google Places) - Fazla/Açık Fact_Mevcut/Fact_Norm'dan; Vardiya/Onay Saha Etüdü Bekleniyor</t>
        </is>
      </c>
    </row>
    <row r="295" ht="15" customHeight="1" s="113">
      <c r="A295" s="124" t="inlineStr">
        <is>
          <t>T0294</t>
        </is>
      </c>
      <c r="B295" s="124" t="inlineStr">
        <is>
          <t>M014</t>
        </is>
      </c>
      <c r="C295" s="124" t="inlineStr">
        <is>
          <t>ESKİİZMİR</t>
        </is>
      </c>
      <c r="D295" s="124" t="inlineStr">
        <is>
          <t>M001</t>
        </is>
      </c>
      <c r="E295" s="124" t="inlineStr">
        <is>
          <t>AKEVLER</t>
        </is>
      </c>
      <c r="F295" s="124" t="inlineStr">
        <is>
          <t>U042</t>
        </is>
      </c>
      <c r="G295" s="124" t="inlineStr">
        <is>
          <t>ŞARKÜTERİ</t>
        </is>
      </c>
      <c r="H295" s="175" t="n">
        <v>25</v>
      </c>
      <c r="I295" s="175" t="n">
        <v>2.2</v>
      </c>
      <c r="J295" s="124" t="inlineStr">
        <is>
          <t>Evet</t>
        </is>
      </c>
      <c r="K295" s="124" t="inlineStr">
        <is>
          <t>Aynı Bölge</t>
        </is>
      </c>
      <c r="L295" s="124" t="inlineStr">
        <is>
          <t>Belirsiz</t>
        </is>
      </c>
      <c r="M295" s="124" t="n">
        <v>0</v>
      </c>
      <c r="N295" s="124" t="n">
        <v>0</v>
      </c>
      <c r="O295" s="124" t="n">
        <v>0</v>
      </c>
      <c r="P295" s="124" t="n">
        <v>0</v>
      </c>
      <c r="Q295" s="124" t="inlineStr">
        <is>
          <t>Aynı unvan ve gerekli yetkinlik</t>
        </is>
      </c>
      <c r="R295" s="124" t="inlineStr">
        <is>
          <t>Düşük Öncelik</t>
        </is>
      </c>
      <c r="S295" s="124" t="inlineStr">
        <is>
          <t>Gerçek mesafe (Google Places) - Fazla/Açık Fact_Mevcut/Fact_Norm'dan; Vardiya/Onay Saha Etüdü Bekleniyor</t>
        </is>
      </c>
    </row>
    <row r="296" ht="15" customHeight="1" s="113">
      <c r="A296" s="124" t="inlineStr">
        <is>
          <t>T0295</t>
        </is>
      </c>
      <c r="B296" s="124" t="inlineStr">
        <is>
          <t>M014</t>
        </is>
      </c>
      <c r="C296" s="124" t="inlineStr">
        <is>
          <t>ESKİİZMİR</t>
        </is>
      </c>
      <c r="D296" s="124" t="inlineStr">
        <is>
          <t>M011</t>
        </is>
      </c>
      <c r="E296" s="124" t="inlineStr">
        <is>
          <t>BOZYAKA</t>
        </is>
      </c>
      <c r="F296" s="124" t="inlineStr">
        <is>
          <t>U013</t>
        </is>
      </c>
      <c r="G296" s="124" t="inlineStr">
        <is>
          <t>KASAP</t>
        </is>
      </c>
      <c r="H296" s="175" t="n">
        <v>25</v>
      </c>
      <c r="I296" s="175" t="n">
        <v>2.9</v>
      </c>
      <c r="J296" s="124" t="inlineStr">
        <is>
          <t>Evet</t>
        </is>
      </c>
      <c r="K296" s="124" t="inlineStr">
        <is>
          <t>Aynı Bölge</t>
        </is>
      </c>
      <c r="L296" s="124" t="inlineStr">
        <is>
          <t>Belirsiz</t>
        </is>
      </c>
      <c r="M296" s="124" t="n">
        <v>0</v>
      </c>
      <c r="N296" s="124" t="n">
        <v>0</v>
      </c>
      <c r="O296" s="124" t="n">
        <v>0</v>
      </c>
      <c r="P296" s="124" t="n">
        <v>0</v>
      </c>
      <c r="Q296" s="124" t="inlineStr">
        <is>
          <t>Aynı unvan ve gerekli yetkinlik</t>
        </is>
      </c>
      <c r="R296" s="124" t="inlineStr">
        <is>
          <t>Düşük Öncelik</t>
        </is>
      </c>
      <c r="S296" s="124" t="inlineStr">
        <is>
          <t>Gerçek mesafe (Google Places) - Fazla/Açık Fact_Mevcut/Fact_Norm'dan; Vardiya/Onay Saha Etüdü Bekleniyor</t>
        </is>
      </c>
    </row>
    <row r="297" ht="15" customHeight="1" s="113">
      <c r="A297" s="124" t="inlineStr">
        <is>
          <t>T0296</t>
        </is>
      </c>
      <c r="B297" s="124" t="inlineStr">
        <is>
          <t>M014</t>
        </is>
      </c>
      <c r="C297" s="124" t="inlineStr">
        <is>
          <t>ESKİİZMİR</t>
        </is>
      </c>
      <c r="D297" s="124" t="inlineStr">
        <is>
          <t>M011</t>
        </is>
      </c>
      <c r="E297" s="124" t="inlineStr">
        <is>
          <t>BOZYAKA</t>
        </is>
      </c>
      <c r="F297" s="124" t="inlineStr">
        <is>
          <t>U015</t>
        </is>
      </c>
      <c r="G297" s="124" t="inlineStr">
        <is>
          <t>KASİYER</t>
        </is>
      </c>
      <c r="H297" s="175" t="n">
        <v>25</v>
      </c>
      <c r="I297" s="175" t="n">
        <v>2.9</v>
      </c>
      <c r="J297" s="124" t="inlineStr">
        <is>
          <t>Evet</t>
        </is>
      </c>
      <c r="K297" s="124" t="inlineStr">
        <is>
          <t>Aynı Bölge</t>
        </is>
      </c>
      <c r="L297" s="124" t="inlineStr">
        <is>
          <t>Belirsiz</t>
        </is>
      </c>
      <c r="M297" s="124" t="n">
        <v>0</v>
      </c>
      <c r="N297" s="124" t="n">
        <v>0</v>
      </c>
      <c r="O297" s="124" t="n">
        <v>0</v>
      </c>
      <c r="P297" s="124" t="n">
        <v>0</v>
      </c>
      <c r="Q297" s="124" t="inlineStr">
        <is>
          <t>Aynı unvan ve gerekli yetkinlik</t>
        </is>
      </c>
      <c r="R297" s="124" t="inlineStr">
        <is>
          <t>Düşük Öncelik</t>
        </is>
      </c>
      <c r="S297" s="124" t="inlineStr">
        <is>
          <t>Gerçek mesafe (Google Places) - Fazla/Açık Fact_Mevcut/Fact_Norm'dan; Vardiya/Onay Saha Etüdü Bekleniyor</t>
        </is>
      </c>
    </row>
    <row r="298" ht="15" customHeight="1" s="113">
      <c r="A298" s="124" t="inlineStr">
        <is>
          <t>T0297</t>
        </is>
      </c>
      <c r="B298" s="124" t="inlineStr">
        <is>
          <t>M014</t>
        </is>
      </c>
      <c r="C298" s="124" t="inlineStr">
        <is>
          <t>ESKİİZMİR</t>
        </is>
      </c>
      <c r="D298" s="124" t="inlineStr">
        <is>
          <t>M011</t>
        </is>
      </c>
      <c r="E298" s="124" t="inlineStr">
        <is>
          <t>BOZYAKA</t>
        </is>
      </c>
      <c r="F298" s="124" t="inlineStr">
        <is>
          <t>U017</t>
        </is>
      </c>
      <c r="G298" s="124" t="inlineStr">
        <is>
          <t>MANAV</t>
        </is>
      </c>
      <c r="H298" s="175" t="n">
        <v>25</v>
      </c>
      <c r="I298" s="175" t="n">
        <v>2.9</v>
      </c>
      <c r="J298" s="124" t="inlineStr">
        <is>
          <t>Evet</t>
        </is>
      </c>
      <c r="K298" s="124" t="inlineStr">
        <is>
          <t>Aynı Bölge</t>
        </is>
      </c>
      <c r="L298" s="124" t="inlineStr">
        <is>
          <t>Belirsiz</t>
        </is>
      </c>
      <c r="M298" s="124" t="n">
        <v>0</v>
      </c>
      <c r="N298" s="124" t="n">
        <v>0</v>
      </c>
      <c r="O298" s="124" t="n">
        <v>0</v>
      </c>
      <c r="P298" s="124" t="n">
        <v>0</v>
      </c>
      <c r="Q298" s="124" t="inlineStr">
        <is>
          <t>Aynı unvan ve gerekli yetkinlik</t>
        </is>
      </c>
      <c r="R298" s="124" t="inlineStr">
        <is>
          <t>Düşük Öncelik</t>
        </is>
      </c>
      <c r="S298" s="124" t="inlineStr">
        <is>
          <t>Gerçek mesafe (Google Places) - Fazla/Açık Fact_Mevcut/Fact_Norm'dan; Vardiya/Onay Saha Etüdü Bekleniyor</t>
        </is>
      </c>
    </row>
    <row r="299" ht="15" customHeight="1" s="113">
      <c r="A299" s="124" t="inlineStr">
        <is>
          <t>T0298</t>
        </is>
      </c>
      <c r="B299" s="124" t="inlineStr">
        <is>
          <t>M014</t>
        </is>
      </c>
      <c r="C299" s="124" t="inlineStr">
        <is>
          <t>ESKİİZMİR</t>
        </is>
      </c>
      <c r="D299" s="124" t="inlineStr">
        <is>
          <t>M011</t>
        </is>
      </c>
      <c r="E299" s="124" t="inlineStr">
        <is>
          <t>BOZYAKA</t>
        </is>
      </c>
      <c r="F299" s="124" t="inlineStr">
        <is>
          <t>U026</t>
        </is>
      </c>
      <c r="G299" s="124" t="inlineStr">
        <is>
          <t>REYON GÖREVLİSİ</t>
        </is>
      </c>
      <c r="H299" s="175" t="n">
        <v>25</v>
      </c>
      <c r="I299" s="175" t="n">
        <v>2.9</v>
      </c>
      <c r="J299" s="124" t="inlineStr">
        <is>
          <t>Evet</t>
        </is>
      </c>
      <c r="K299" s="124" t="inlineStr">
        <is>
          <t>Aynı Bölge</t>
        </is>
      </c>
      <c r="L299" s="124" t="inlineStr">
        <is>
          <t>Belirsiz</t>
        </is>
      </c>
      <c r="M299" s="124" t="n">
        <v>0</v>
      </c>
      <c r="N299" s="124" t="n">
        <v>0</v>
      </c>
      <c r="O299" s="124" t="n">
        <v>0</v>
      </c>
      <c r="P299" s="124" t="n">
        <v>0</v>
      </c>
      <c r="Q299" s="124" t="inlineStr">
        <is>
          <t>Aynı unvan ve gerekli yetkinlik</t>
        </is>
      </c>
      <c r="R299" s="124" t="inlineStr">
        <is>
          <t>Düşük Öncelik</t>
        </is>
      </c>
      <c r="S299" s="124" t="inlineStr">
        <is>
          <t>Gerçek mesafe (Google Places) - Fazla/Açık Fact_Mevcut/Fact_Norm'dan; Vardiya/Onay Saha Etüdü Bekleniyor</t>
        </is>
      </c>
    </row>
    <row r="300" ht="15" customHeight="1" s="113">
      <c r="A300" s="124" t="inlineStr">
        <is>
          <t>T0299</t>
        </is>
      </c>
      <c r="B300" s="124" t="inlineStr">
        <is>
          <t>M014</t>
        </is>
      </c>
      <c r="C300" s="124" t="inlineStr">
        <is>
          <t>ESKİİZMİR</t>
        </is>
      </c>
      <c r="D300" s="124" t="inlineStr">
        <is>
          <t>M011</t>
        </is>
      </c>
      <c r="E300" s="124" t="inlineStr">
        <is>
          <t>BOZYAKA</t>
        </is>
      </c>
      <c r="F300" s="124" t="inlineStr">
        <is>
          <t>U036</t>
        </is>
      </c>
      <c r="G300" s="124" t="inlineStr">
        <is>
          <t>YÖNETİCİ</t>
        </is>
      </c>
      <c r="H300" s="175" t="n">
        <v>25</v>
      </c>
      <c r="I300" s="175" t="n">
        <v>2.9</v>
      </c>
      <c r="J300" s="124" t="inlineStr">
        <is>
          <t>Evet</t>
        </is>
      </c>
      <c r="K300" s="124" t="inlineStr">
        <is>
          <t>Aynı Bölge</t>
        </is>
      </c>
      <c r="L300" s="124" t="inlineStr">
        <is>
          <t>Belirsiz</t>
        </is>
      </c>
      <c r="M300" s="124" t="n">
        <v>0</v>
      </c>
      <c r="N300" s="124" t="n">
        <v>0</v>
      </c>
      <c r="O300" s="124" t="n">
        <v>0</v>
      </c>
      <c r="P300" s="124" t="n">
        <v>0</v>
      </c>
      <c r="Q300" s="124" t="inlineStr">
        <is>
          <t>Aynı unvan ve gerekli yetkinlik</t>
        </is>
      </c>
      <c r="R300" s="124" t="inlineStr">
        <is>
          <t>Düşük Öncelik</t>
        </is>
      </c>
      <c r="S300" s="124" t="inlineStr">
        <is>
          <t>Gerçek mesafe (Google Places) - Fazla/Açık Fact_Mevcut/Fact_Norm'dan; Vardiya/Onay Saha Etüdü Bekleniyor</t>
        </is>
      </c>
    </row>
    <row r="301" ht="15" customHeight="1" s="113">
      <c r="A301" s="124" t="inlineStr">
        <is>
          <t>T0300</t>
        </is>
      </c>
      <c r="B301" s="124" t="inlineStr">
        <is>
          <t>M014</t>
        </is>
      </c>
      <c r="C301" s="124" t="inlineStr">
        <is>
          <t>ESKİİZMİR</t>
        </is>
      </c>
      <c r="D301" s="124" t="inlineStr">
        <is>
          <t>M011</t>
        </is>
      </c>
      <c r="E301" s="124" t="inlineStr">
        <is>
          <t>BOZYAKA</t>
        </is>
      </c>
      <c r="F301" s="124" t="inlineStr">
        <is>
          <t>U038</t>
        </is>
      </c>
      <c r="G301" s="124" t="inlineStr">
        <is>
          <t>YÖNETİCİ YARDIMCISI</t>
        </is>
      </c>
      <c r="H301" s="175" t="n">
        <v>25</v>
      </c>
      <c r="I301" s="175" t="n">
        <v>2.9</v>
      </c>
      <c r="J301" s="124" t="inlineStr">
        <is>
          <t>Evet</t>
        </is>
      </c>
      <c r="K301" s="124" t="inlineStr">
        <is>
          <t>Aynı Bölge</t>
        </is>
      </c>
      <c r="L301" s="124" t="inlineStr">
        <is>
          <t>Belirsiz</t>
        </is>
      </c>
      <c r="M301" s="124" t="n">
        <v>0</v>
      </c>
      <c r="N301" s="124" t="n">
        <v>0</v>
      </c>
      <c r="O301" s="124" t="n">
        <v>0</v>
      </c>
      <c r="P301" s="124" t="n">
        <v>0</v>
      </c>
      <c r="Q301" s="124" t="inlineStr">
        <is>
          <t>Aynı unvan ve gerekli yetkinlik</t>
        </is>
      </c>
      <c r="R301" s="124" t="inlineStr">
        <is>
          <t>Düşük Öncelik</t>
        </is>
      </c>
      <c r="S301" s="124" t="inlineStr">
        <is>
          <t>Gerçek mesafe (Google Places) - Fazla/Açık Fact_Mevcut/Fact_Norm'dan; Vardiya/Onay Saha Etüdü Bekleniyor</t>
        </is>
      </c>
    </row>
    <row r="302" ht="15" customHeight="1" s="113">
      <c r="A302" s="124" t="inlineStr">
        <is>
          <t>T0301</t>
        </is>
      </c>
      <c r="B302" s="124" t="inlineStr">
        <is>
          <t>M014</t>
        </is>
      </c>
      <c r="C302" s="124" t="inlineStr">
        <is>
          <t>ESKİİZMİR</t>
        </is>
      </c>
      <c r="D302" s="124" t="inlineStr">
        <is>
          <t>M011</t>
        </is>
      </c>
      <c r="E302" s="124" t="inlineStr">
        <is>
          <t>BOZYAKA</t>
        </is>
      </c>
      <c r="F302" s="124" t="inlineStr">
        <is>
          <t>U042</t>
        </is>
      </c>
      <c r="G302" s="124" t="inlineStr">
        <is>
          <t>ŞARKÜTERİ</t>
        </is>
      </c>
      <c r="H302" s="175" t="n">
        <v>25</v>
      </c>
      <c r="I302" s="175" t="n">
        <v>2.9</v>
      </c>
      <c r="J302" s="124" t="inlineStr">
        <is>
          <t>Evet</t>
        </is>
      </c>
      <c r="K302" s="124" t="inlineStr">
        <is>
          <t>Aynı Bölge</t>
        </is>
      </c>
      <c r="L302" s="124" t="inlineStr">
        <is>
          <t>Belirsiz</t>
        </is>
      </c>
      <c r="M302" s="124" t="n">
        <v>0</v>
      </c>
      <c r="N302" s="124" t="n">
        <v>1</v>
      </c>
      <c r="O302" s="124" t="n">
        <v>0</v>
      </c>
      <c r="P302" s="124" t="n">
        <v>0</v>
      </c>
      <c r="Q302" s="124" t="inlineStr">
        <is>
          <t>Aynı unvan ve gerekli yetkinlik</t>
        </is>
      </c>
      <c r="R302" s="124" t="inlineStr">
        <is>
          <t>Koşullu</t>
        </is>
      </c>
      <c r="S302" s="124" t="inlineStr">
        <is>
          <t>Gerçek mesafe (Google Places) - Fazla/Açık Fact_Mevcut/Fact_Norm'dan; Vardiya/Onay Saha Etüdü Bekleniyor</t>
        </is>
      </c>
    </row>
    <row r="303" ht="15" customHeight="1" s="113">
      <c r="A303" s="124" t="inlineStr">
        <is>
          <t>T0302</t>
        </is>
      </c>
      <c r="B303" s="124" t="inlineStr">
        <is>
          <t>M014</t>
        </is>
      </c>
      <c r="C303" s="124" t="inlineStr">
        <is>
          <t>ESKİİZMİR</t>
        </is>
      </c>
      <c r="D303" s="124" t="inlineStr">
        <is>
          <t>M027</t>
        </is>
      </c>
      <c r="E303" s="124" t="inlineStr">
        <is>
          <t>HATAY</t>
        </is>
      </c>
      <c r="F303" s="124" t="inlineStr">
        <is>
          <t>U002</t>
        </is>
      </c>
      <c r="G303" s="124" t="inlineStr">
        <is>
          <t>BAKLİYAT</t>
        </is>
      </c>
      <c r="H303" s="175" t="n">
        <v>25</v>
      </c>
      <c r="I303" s="175" t="n">
        <v>3</v>
      </c>
      <c r="J303" s="124" t="inlineStr">
        <is>
          <t>Evet</t>
        </is>
      </c>
      <c r="K303" s="124" t="inlineStr">
        <is>
          <t>Aynı Bölge</t>
        </is>
      </c>
      <c r="L303" s="124" t="inlineStr">
        <is>
          <t>Belirsiz</t>
        </is>
      </c>
      <c r="M303" s="124" t="n">
        <v>0</v>
      </c>
      <c r="N303" s="124" t="n">
        <v>0</v>
      </c>
      <c r="O303" s="124" t="n">
        <v>0</v>
      </c>
      <c r="P303" s="124" t="n">
        <v>0</v>
      </c>
      <c r="Q303" s="124" t="inlineStr">
        <is>
          <t>Aynı unvan ve gerekli yetkinlik</t>
        </is>
      </c>
      <c r="R303" s="124" t="inlineStr">
        <is>
          <t>Düşük Öncelik</t>
        </is>
      </c>
      <c r="S303" s="124" t="inlineStr">
        <is>
          <t>Gerçek mesafe (Google Places) - Fazla/Açık Fact_Mevcut/Fact_Norm'dan; Vardiya/Onay Saha Etüdü Bekleniyor</t>
        </is>
      </c>
    </row>
    <row r="304" ht="15" customHeight="1" s="113">
      <c r="A304" s="124" t="inlineStr">
        <is>
          <t>T0303</t>
        </is>
      </c>
      <c r="B304" s="124" t="inlineStr">
        <is>
          <t>M014</t>
        </is>
      </c>
      <c r="C304" s="124" t="inlineStr">
        <is>
          <t>ESKİİZMİR</t>
        </is>
      </c>
      <c r="D304" s="124" t="inlineStr">
        <is>
          <t>M027</t>
        </is>
      </c>
      <c r="E304" s="124" t="inlineStr">
        <is>
          <t>HATAY</t>
        </is>
      </c>
      <c r="F304" s="124" t="inlineStr">
        <is>
          <t>U013</t>
        </is>
      </c>
      <c r="G304" s="124" t="inlineStr">
        <is>
          <t>KASAP</t>
        </is>
      </c>
      <c r="H304" s="175" t="n">
        <v>25</v>
      </c>
      <c r="I304" s="175" t="n">
        <v>3</v>
      </c>
      <c r="J304" s="124" t="inlineStr">
        <is>
          <t>Evet</t>
        </is>
      </c>
      <c r="K304" s="124" t="inlineStr">
        <is>
          <t>Aynı Bölge</t>
        </is>
      </c>
      <c r="L304" s="124" t="inlineStr">
        <is>
          <t>Belirsiz</t>
        </is>
      </c>
      <c r="M304" s="124" t="n">
        <v>0</v>
      </c>
      <c r="N304" s="124" t="n">
        <v>1</v>
      </c>
      <c r="O304" s="124" t="n">
        <v>0</v>
      </c>
      <c r="P304" s="124" t="n">
        <v>0</v>
      </c>
      <c r="Q304" s="124" t="inlineStr">
        <is>
          <t>Aynı unvan ve gerekli yetkinlik</t>
        </is>
      </c>
      <c r="R304" s="124" t="inlineStr">
        <is>
          <t>Koşullu</t>
        </is>
      </c>
      <c r="S304" s="124" t="inlineStr">
        <is>
          <t>Gerçek mesafe (Google Places) - Fazla/Açık Fact_Mevcut/Fact_Norm'dan; Vardiya/Onay Saha Etüdü Bekleniyor</t>
        </is>
      </c>
    </row>
    <row r="305" ht="15" customHeight="1" s="113">
      <c r="A305" s="124" t="inlineStr">
        <is>
          <t>T0304</t>
        </is>
      </c>
      <c r="B305" s="124" t="inlineStr">
        <is>
          <t>M014</t>
        </is>
      </c>
      <c r="C305" s="124" t="inlineStr">
        <is>
          <t>ESKİİZMİR</t>
        </is>
      </c>
      <c r="D305" s="124" t="inlineStr">
        <is>
          <t>M027</t>
        </is>
      </c>
      <c r="E305" s="124" t="inlineStr">
        <is>
          <t>HATAY</t>
        </is>
      </c>
      <c r="F305" s="124" t="inlineStr">
        <is>
          <t>U015</t>
        </is>
      </c>
      <c r="G305" s="124" t="inlineStr">
        <is>
          <t>KASİYER</t>
        </is>
      </c>
      <c r="H305" s="175" t="n">
        <v>25</v>
      </c>
      <c r="I305" s="175" t="n">
        <v>3</v>
      </c>
      <c r="J305" s="124" t="inlineStr">
        <is>
          <t>Evet</t>
        </is>
      </c>
      <c r="K305" s="124" t="inlineStr">
        <is>
          <t>Aynı Bölge</t>
        </is>
      </c>
      <c r="L305" s="124" t="inlineStr">
        <is>
          <t>Belirsiz</t>
        </is>
      </c>
      <c r="M305" s="124" t="n">
        <v>0</v>
      </c>
      <c r="N305" s="124" t="n">
        <v>0</v>
      </c>
      <c r="O305" s="124" t="n">
        <v>0</v>
      </c>
      <c r="P305" s="124" t="n">
        <v>0</v>
      </c>
      <c r="Q305" s="124" t="inlineStr">
        <is>
          <t>Aynı unvan ve gerekli yetkinlik</t>
        </is>
      </c>
      <c r="R305" s="124" t="inlineStr">
        <is>
          <t>Düşük Öncelik</t>
        </is>
      </c>
      <c r="S305" s="124" t="inlineStr">
        <is>
          <t>Gerçek mesafe (Google Places) - Fazla/Açık Fact_Mevcut/Fact_Norm'dan; Vardiya/Onay Saha Etüdü Bekleniyor</t>
        </is>
      </c>
    </row>
    <row r="306" ht="15" customHeight="1" s="113">
      <c r="A306" s="124" t="inlineStr">
        <is>
          <t>T0305</t>
        </is>
      </c>
      <c r="B306" s="124" t="inlineStr">
        <is>
          <t>M014</t>
        </is>
      </c>
      <c r="C306" s="124" t="inlineStr">
        <is>
          <t>ESKİİZMİR</t>
        </is>
      </c>
      <c r="D306" s="124" t="inlineStr">
        <is>
          <t>M027</t>
        </is>
      </c>
      <c r="E306" s="124" t="inlineStr">
        <is>
          <t>HATAY</t>
        </is>
      </c>
      <c r="F306" s="124" t="inlineStr">
        <is>
          <t>U017</t>
        </is>
      </c>
      <c r="G306" s="124" t="inlineStr">
        <is>
          <t>MANAV</t>
        </is>
      </c>
      <c r="H306" s="175" t="n">
        <v>25</v>
      </c>
      <c r="I306" s="175" t="n">
        <v>3</v>
      </c>
      <c r="J306" s="124" t="inlineStr">
        <is>
          <t>Evet</t>
        </is>
      </c>
      <c r="K306" s="124" t="inlineStr">
        <is>
          <t>Aynı Bölge</t>
        </is>
      </c>
      <c r="L306" s="124" t="inlineStr">
        <is>
          <t>Belirsiz</t>
        </is>
      </c>
      <c r="M306" s="124" t="n">
        <v>0</v>
      </c>
      <c r="N306" s="124" t="n">
        <v>0</v>
      </c>
      <c r="O306" s="124" t="n">
        <v>0</v>
      </c>
      <c r="P306" s="124" t="n">
        <v>0</v>
      </c>
      <c r="Q306" s="124" t="inlineStr">
        <is>
          <t>Aynı unvan ve gerekli yetkinlik</t>
        </is>
      </c>
      <c r="R306" s="124" t="inlineStr">
        <is>
          <t>Düşük Öncelik</t>
        </is>
      </c>
      <c r="S306" s="124" t="inlineStr">
        <is>
          <t>Gerçek mesafe (Google Places) - Fazla/Açık Fact_Mevcut/Fact_Norm'dan; Vardiya/Onay Saha Etüdü Bekleniyor</t>
        </is>
      </c>
    </row>
    <row r="307" ht="15" customHeight="1" s="113">
      <c r="A307" s="124" t="inlineStr">
        <is>
          <t>T0306</t>
        </is>
      </c>
      <c r="B307" s="124" t="inlineStr">
        <is>
          <t>M014</t>
        </is>
      </c>
      <c r="C307" s="124" t="inlineStr">
        <is>
          <t>ESKİİZMİR</t>
        </is>
      </c>
      <c r="D307" s="124" t="inlineStr">
        <is>
          <t>M027</t>
        </is>
      </c>
      <c r="E307" s="124" t="inlineStr">
        <is>
          <t>HATAY</t>
        </is>
      </c>
      <c r="F307" s="124" t="inlineStr">
        <is>
          <t>U026</t>
        </is>
      </c>
      <c r="G307" s="124" t="inlineStr">
        <is>
          <t>REYON GÖREVLİSİ</t>
        </is>
      </c>
      <c r="H307" s="175" t="n">
        <v>25</v>
      </c>
      <c r="I307" s="175" t="n">
        <v>3</v>
      </c>
      <c r="J307" s="124" t="inlineStr">
        <is>
          <t>Evet</t>
        </is>
      </c>
      <c r="K307" s="124" t="inlineStr">
        <is>
          <t>Aynı Bölge</t>
        </is>
      </c>
      <c r="L307" s="124" t="inlineStr">
        <is>
          <t>Belirsiz</t>
        </is>
      </c>
      <c r="M307" s="124" t="n">
        <v>0</v>
      </c>
      <c r="N307" s="124" t="n">
        <v>0</v>
      </c>
      <c r="O307" s="124" t="n">
        <v>0</v>
      </c>
      <c r="P307" s="124" t="n">
        <v>0</v>
      </c>
      <c r="Q307" s="124" t="inlineStr">
        <is>
          <t>Aynı unvan ve gerekli yetkinlik</t>
        </is>
      </c>
      <c r="R307" s="124" t="inlineStr">
        <is>
          <t>Düşük Öncelik</t>
        </is>
      </c>
      <c r="S307" s="124" t="inlineStr">
        <is>
          <t>Gerçek mesafe (Google Places) - Fazla/Açık Fact_Mevcut/Fact_Norm'dan; Vardiya/Onay Saha Etüdü Bekleniyor</t>
        </is>
      </c>
    </row>
    <row r="308" ht="15" customHeight="1" s="113">
      <c r="A308" s="124" t="inlineStr">
        <is>
          <t>T0307</t>
        </is>
      </c>
      <c r="B308" s="124" t="inlineStr">
        <is>
          <t>M014</t>
        </is>
      </c>
      <c r="C308" s="124" t="inlineStr">
        <is>
          <t>ESKİİZMİR</t>
        </is>
      </c>
      <c r="D308" s="124" t="inlineStr">
        <is>
          <t>M027</t>
        </is>
      </c>
      <c r="E308" s="124" t="inlineStr">
        <is>
          <t>HATAY</t>
        </is>
      </c>
      <c r="F308" s="124" t="inlineStr">
        <is>
          <t>U036</t>
        </is>
      </c>
      <c r="G308" s="124" t="inlineStr">
        <is>
          <t>YÖNETİCİ</t>
        </is>
      </c>
      <c r="H308" s="175" t="n">
        <v>25</v>
      </c>
      <c r="I308" s="175" t="n">
        <v>3</v>
      </c>
      <c r="J308" s="124" t="inlineStr">
        <is>
          <t>Evet</t>
        </is>
      </c>
      <c r="K308" s="124" t="inlineStr">
        <is>
          <t>Aynı Bölge</t>
        </is>
      </c>
      <c r="L308" s="124" t="inlineStr">
        <is>
          <t>Belirsiz</t>
        </is>
      </c>
      <c r="M308" s="124" t="n">
        <v>0</v>
      </c>
      <c r="N308" s="124" t="n">
        <v>1</v>
      </c>
      <c r="O308" s="124" t="n">
        <v>0</v>
      </c>
      <c r="P308" s="124" t="n">
        <v>0</v>
      </c>
      <c r="Q308" s="124" t="inlineStr">
        <is>
          <t>Aynı unvan ve gerekli yetkinlik</t>
        </is>
      </c>
      <c r="R308" s="124" t="inlineStr">
        <is>
          <t>Koşullu</t>
        </is>
      </c>
      <c r="S308" s="124" t="inlineStr">
        <is>
          <t>Gerçek mesafe (Google Places) - Fazla/Açık Fact_Mevcut/Fact_Norm'dan; Vardiya/Onay Saha Etüdü Bekleniyor</t>
        </is>
      </c>
    </row>
    <row r="309" ht="15" customHeight="1" s="113">
      <c r="A309" s="124" t="inlineStr">
        <is>
          <t>T0308</t>
        </is>
      </c>
      <c r="B309" s="124" t="inlineStr">
        <is>
          <t>M014</t>
        </is>
      </c>
      <c r="C309" s="124" t="inlineStr">
        <is>
          <t>ESKİİZMİR</t>
        </is>
      </c>
      <c r="D309" s="124" t="inlineStr">
        <is>
          <t>M027</t>
        </is>
      </c>
      <c r="E309" s="124" t="inlineStr">
        <is>
          <t>HATAY</t>
        </is>
      </c>
      <c r="F309" s="124" t="inlineStr">
        <is>
          <t>U038</t>
        </is>
      </c>
      <c r="G309" s="124" t="inlineStr">
        <is>
          <t>YÖNETİCİ YARDIMCISI</t>
        </is>
      </c>
      <c r="H309" s="175" t="n">
        <v>25</v>
      </c>
      <c r="I309" s="175" t="n">
        <v>3</v>
      </c>
      <c r="J309" s="124" t="inlineStr">
        <is>
          <t>Evet</t>
        </is>
      </c>
      <c r="K309" s="124" t="inlineStr">
        <is>
          <t>Aynı Bölge</t>
        </is>
      </c>
      <c r="L309" s="124" t="inlineStr">
        <is>
          <t>Belirsiz</t>
        </is>
      </c>
      <c r="M309" s="124" t="n">
        <v>0</v>
      </c>
      <c r="N309" s="124" t="n">
        <v>0</v>
      </c>
      <c r="O309" s="124" t="n">
        <v>0</v>
      </c>
      <c r="P309" s="124" t="n">
        <v>0</v>
      </c>
      <c r="Q309" s="124" t="inlineStr">
        <is>
          <t>Aynı unvan ve gerekli yetkinlik</t>
        </is>
      </c>
      <c r="R309" s="124" t="inlineStr">
        <is>
          <t>Düşük Öncelik</t>
        </is>
      </c>
      <c r="S309" s="124" t="inlineStr">
        <is>
          <t>Gerçek mesafe (Google Places) - Fazla/Açık Fact_Mevcut/Fact_Norm'dan; Vardiya/Onay Saha Etüdü Bekleniyor</t>
        </is>
      </c>
    </row>
    <row r="310" ht="15" customHeight="1" s="113">
      <c r="A310" s="124" t="inlineStr">
        <is>
          <t>T0309</t>
        </is>
      </c>
      <c r="B310" s="124" t="inlineStr">
        <is>
          <t>M014</t>
        </is>
      </c>
      <c r="C310" s="124" t="inlineStr">
        <is>
          <t>ESKİİZMİR</t>
        </is>
      </c>
      <c r="D310" s="124" t="inlineStr">
        <is>
          <t>M027</t>
        </is>
      </c>
      <c r="E310" s="124" t="inlineStr">
        <is>
          <t>HATAY</t>
        </is>
      </c>
      <c r="F310" s="124" t="inlineStr">
        <is>
          <t>U042</t>
        </is>
      </c>
      <c r="G310" s="124" t="inlineStr">
        <is>
          <t>ŞARKÜTERİ</t>
        </is>
      </c>
      <c r="H310" s="175" t="n">
        <v>25</v>
      </c>
      <c r="I310" s="175" t="n">
        <v>3</v>
      </c>
      <c r="J310" s="124" t="inlineStr">
        <is>
          <t>Evet</t>
        </is>
      </c>
      <c r="K310" s="124" t="inlineStr">
        <is>
          <t>Aynı Bölge</t>
        </is>
      </c>
      <c r="L310" s="124" t="inlineStr">
        <is>
          <t>Belirsiz</t>
        </is>
      </c>
      <c r="M310" s="124" t="n">
        <v>0</v>
      </c>
      <c r="N310" s="124" t="n">
        <v>0</v>
      </c>
      <c r="O310" s="124" t="n">
        <v>0</v>
      </c>
      <c r="P310" s="124" t="n">
        <v>0</v>
      </c>
      <c r="Q310" s="124" t="inlineStr">
        <is>
          <t>Aynı unvan ve gerekli yetkinlik</t>
        </is>
      </c>
      <c r="R310" s="124" t="inlineStr">
        <is>
          <t>Düşük Öncelik</t>
        </is>
      </c>
      <c r="S310" s="124" t="inlineStr">
        <is>
          <t>Gerçek mesafe (Google Places) - Fazla/Açık Fact_Mevcut/Fact_Norm'dan; Vardiya/Onay Saha Etüdü Bekleniyor</t>
        </is>
      </c>
    </row>
    <row r="311" ht="15" customHeight="1" s="113">
      <c r="A311" s="124" t="inlineStr">
        <is>
          <t>T0310</t>
        </is>
      </c>
      <c r="B311" s="124" t="inlineStr">
        <is>
          <t>M015</t>
        </is>
      </c>
      <c r="C311" s="124" t="inlineStr">
        <is>
          <t>GAZİEMİR-1</t>
        </is>
      </c>
      <c r="D311" s="124" t="inlineStr">
        <is>
          <t>M018</t>
        </is>
      </c>
      <c r="E311" s="124" t="inlineStr">
        <is>
          <t>GAZİEMİR-4</t>
        </is>
      </c>
      <c r="F311" s="124" t="inlineStr">
        <is>
          <t>U002</t>
        </is>
      </c>
      <c r="G311" s="124" t="inlineStr">
        <is>
          <t>BAKLİYAT</t>
        </is>
      </c>
      <c r="H311" s="175" t="n">
        <v>25</v>
      </c>
      <c r="I311" s="175" t="n">
        <v>0.3</v>
      </c>
      <c r="J311" s="124" t="inlineStr">
        <is>
          <t>Evet</t>
        </is>
      </c>
      <c r="K311" s="124" t="inlineStr">
        <is>
          <t>Aynı Bölge</t>
        </is>
      </c>
      <c r="L311" s="124" t="inlineStr">
        <is>
          <t>Belirsiz</t>
        </is>
      </c>
      <c r="M311" s="124" t="n">
        <v>0</v>
      </c>
      <c r="N311" s="124" t="n">
        <v>0</v>
      </c>
      <c r="O311" s="124" t="n">
        <v>0</v>
      </c>
      <c r="P311" s="124" t="n">
        <v>0</v>
      </c>
      <c r="Q311" s="124" t="inlineStr">
        <is>
          <t>Aynı unvan ve gerekli yetkinlik</t>
        </is>
      </c>
      <c r="R311" s="124" t="inlineStr">
        <is>
          <t>Düşük Öncelik</t>
        </is>
      </c>
      <c r="S311" s="124" t="inlineStr">
        <is>
          <t>Gerçek mesafe (Google Places) - Fazla/Açık Fact_Mevcut/Fact_Norm'dan; Vardiya/Onay Saha Etüdü Bekleniyor</t>
        </is>
      </c>
    </row>
    <row r="312" ht="15" customHeight="1" s="113">
      <c r="A312" s="124" t="inlineStr">
        <is>
          <t>T0311</t>
        </is>
      </c>
      <c r="B312" s="124" t="inlineStr">
        <is>
          <t>M015</t>
        </is>
      </c>
      <c r="C312" s="124" t="inlineStr">
        <is>
          <t>GAZİEMİR-1</t>
        </is>
      </c>
      <c r="D312" s="124" t="inlineStr">
        <is>
          <t>M018</t>
        </is>
      </c>
      <c r="E312" s="124" t="inlineStr">
        <is>
          <t>GAZİEMİR-4</t>
        </is>
      </c>
      <c r="F312" s="124" t="inlineStr">
        <is>
          <t>U013</t>
        </is>
      </c>
      <c r="G312" s="124" t="inlineStr">
        <is>
          <t>KASAP</t>
        </is>
      </c>
      <c r="H312" s="175" t="n">
        <v>25</v>
      </c>
      <c r="I312" s="175" t="n">
        <v>0.3</v>
      </c>
      <c r="J312" s="124" t="inlineStr">
        <is>
          <t>Evet</t>
        </is>
      </c>
      <c r="K312" s="124" t="inlineStr">
        <is>
          <t>Aynı Bölge</t>
        </is>
      </c>
      <c r="L312" s="124" t="inlineStr">
        <is>
          <t>Belirsiz</t>
        </is>
      </c>
      <c r="M312" s="124" t="n">
        <v>0</v>
      </c>
      <c r="N312" s="124" t="n">
        <v>1</v>
      </c>
      <c r="O312" s="124" t="n">
        <v>0</v>
      </c>
      <c r="P312" s="124" t="n">
        <v>0</v>
      </c>
      <c r="Q312" s="124" t="inlineStr">
        <is>
          <t>Aynı unvan ve gerekli yetkinlik</t>
        </is>
      </c>
      <c r="R312" s="124" t="inlineStr">
        <is>
          <t>Koşullu</t>
        </is>
      </c>
      <c r="S312" s="124" t="inlineStr">
        <is>
          <t>Gerçek mesafe (Google Places) - Fazla/Açık Fact_Mevcut/Fact_Norm'dan; Vardiya/Onay Saha Etüdü Bekleniyor</t>
        </is>
      </c>
    </row>
    <row r="313" ht="15" customHeight="1" s="113">
      <c r="A313" s="124" t="inlineStr">
        <is>
          <t>T0312</t>
        </is>
      </c>
      <c r="B313" s="124" t="inlineStr">
        <is>
          <t>M015</t>
        </is>
      </c>
      <c r="C313" s="124" t="inlineStr">
        <is>
          <t>GAZİEMİR-1</t>
        </is>
      </c>
      <c r="D313" s="124" t="inlineStr">
        <is>
          <t>M018</t>
        </is>
      </c>
      <c r="E313" s="124" t="inlineStr">
        <is>
          <t>GAZİEMİR-4</t>
        </is>
      </c>
      <c r="F313" s="124" t="inlineStr">
        <is>
          <t>U015</t>
        </is>
      </c>
      <c r="G313" s="124" t="inlineStr">
        <is>
          <t>KASİYER</t>
        </is>
      </c>
      <c r="H313" s="175" t="n">
        <v>25</v>
      </c>
      <c r="I313" s="175" t="n">
        <v>0.3</v>
      </c>
      <c r="J313" s="124" t="inlineStr">
        <is>
          <t>Evet</t>
        </is>
      </c>
      <c r="K313" s="124" t="inlineStr">
        <is>
          <t>Aynı Bölge</t>
        </is>
      </c>
      <c r="L313" s="124" t="inlineStr">
        <is>
          <t>Belirsiz</t>
        </is>
      </c>
      <c r="M313" s="124" t="n">
        <v>1</v>
      </c>
      <c r="N313" s="124" t="n">
        <v>0</v>
      </c>
      <c r="O313" s="124" t="n">
        <v>0</v>
      </c>
      <c r="P313" s="124" t="n">
        <v>0</v>
      </c>
      <c r="Q313" s="124" t="inlineStr">
        <is>
          <t>Aynı unvan ve gerekli yetkinlik</t>
        </is>
      </c>
      <c r="R313" s="124" t="inlineStr">
        <is>
          <t>Koşullu</t>
        </is>
      </c>
      <c r="S313" s="124" t="inlineStr">
        <is>
          <t>Gerçek mesafe (Google Places) - Fazla/Açık Fact_Mevcut/Fact_Norm'dan; Vardiya/Onay Saha Etüdü Bekleniyor</t>
        </is>
      </c>
    </row>
    <row r="314" ht="15" customHeight="1" s="113">
      <c r="A314" s="124" t="inlineStr">
        <is>
          <t>T0313</t>
        </is>
      </c>
      <c r="B314" s="124" t="inlineStr">
        <is>
          <t>M015</t>
        </is>
      </c>
      <c r="C314" s="124" t="inlineStr">
        <is>
          <t>GAZİEMİR-1</t>
        </is>
      </c>
      <c r="D314" s="124" t="inlineStr">
        <is>
          <t>M018</t>
        </is>
      </c>
      <c r="E314" s="124" t="inlineStr">
        <is>
          <t>GAZİEMİR-4</t>
        </is>
      </c>
      <c r="F314" s="124" t="inlineStr">
        <is>
          <t>U017</t>
        </is>
      </c>
      <c r="G314" s="124" t="inlineStr">
        <is>
          <t>MANAV</t>
        </is>
      </c>
      <c r="H314" s="175" t="n">
        <v>25</v>
      </c>
      <c r="I314" s="175" t="n">
        <v>0.3</v>
      </c>
      <c r="J314" s="124" t="inlineStr">
        <is>
          <t>Evet</t>
        </is>
      </c>
      <c r="K314" s="124" t="inlineStr">
        <is>
          <t>Aynı Bölge</t>
        </is>
      </c>
      <c r="L314" s="124" t="inlineStr">
        <is>
          <t>Belirsiz</t>
        </is>
      </c>
      <c r="M314" s="124" t="n">
        <v>0</v>
      </c>
      <c r="N314" s="124" t="n">
        <v>2</v>
      </c>
      <c r="O314" s="124" t="n">
        <v>0</v>
      </c>
      <c r="P314" s="124" t="n">
        <v>1</v>
      </c>
      <c r="Q314" s="124" t="inlineStr">
        <is>
          <t>Aynı unvan ve gerekli yetkinlik</t>
        </is>
      </c>
      <c r="R314" s="124" t="inlineStr">
        <is>
          <t>Koşullu</t>
        </is>
      </c>
      <c r="S314" s="124" t="inlineStr">
        <is>
          <t>Gerçek mesafe (Google Places) - Fazla/Açık Fact_Mevcut/Fact_Norm'dan; Vardiya/Onay Saha Etüdü Bekleniyor</t>
        </is>
      </c>
    </row>
    <row r="315" ht="15" customHeight="1" s="113">
      <c r="A315" s="124" t="inlineStr">
        <is>
          <t>T0314</t>
        </is>
      </c>
      <c r="B315" s="124" t="inlineStr">
        <is>
          <t>M015</t>
        </is>
      </c>
      <c r="C315" s="124" t="inlineStr">
        <is>
          <t>GAZİEMİR-1</t>
        </is>
      </c>
      <c r="D315" s="124" t="inlineStr">
        <is>
          <t>M018</t>
        </is>
      </c>
      <c r="E315" s="124" t="inlineStr">
        <is>
          <t>GAZİEMİR-4</t>
        </is>
      </c>
      <c r="F315" s="124" t="inlineStr">
        <is>
          <t>U026</t>
        </is>
      </c>
      <c r="G315" s="124" t="inlineStr">
        <is>
          <t>REYON GÖREVLİSİ</t>
        </is>
      </c>
      <c r="H315" s="175" t="n">
        <v>25</v>
      </c>
      <c r="I315" s="175" t="n">
        <v>0.3</v>
      </c>
      <c r="J315" s="124" t="inlineStr">
        <is>
          <t>Evet</t>
        </is>
      </c>
      <c r="K315" s="124" t="inlineStr">
        <is>
          <t>Aynı Bölge</t>
        </is>
      </c>
      <c r="L315" s="124" t="inlineStr">
        <is>
          <t>Belirsiz</t>
        </is>
      </c>
      <c r="M315" s="124" t="n">
        <v>0</v>
      </c>
      <c r="N315" s="124" t="n">
        <v>0</v>
      </c>
      <c r="O315" s="124" t="n">
        <v>0</v>
      </c>
      <c r="P315" s="124" t="n">
        <v>0</v>
      </c>
      <c r="Q315" s="124" t="inlineStr">
        <is>
          <t>Aynı unvan ve gerekli yetkinlik</t>
        </is>
      </c>
      <c r="R315" s="124" t="inlineStr">
        <is>
          <t>Düşük Öncelik</t>
        </is>
      </c>
      <c r="S315" s="124" t="inlineStr">
        <is>
          <t>Gerçek mesafe (Google Places) - Fazla/Açık Fact_Mevcut/Fact_Norm'dan; Vardiya/Onay Saha Etüdü Bekleniyor</t>
        </is>
      </c>
    </row>
    <row r="316" ht="15" customHeight="1" s="113">
      <c r="A316" s="124" t="inlineStr">
        <is>
          <t>T0315</t>
        </is>
      </c>
      <c r="B316" s="124" t="inlineStr">
        <is>
          <t>M015</t>
        </is>
      </c>
      <c r="C316" s="124" t="inlineStr">
        <is>
          <t>GAZİEMİR-1</t>
        </is>
      </c>
      <c r="D316" s="124" t="inlineStr">
        <is>
          <t>M018</t>
        </is>
      </c>
      <c r="E316" s="124" t="inlineStr">
        <is>
          <t>GAZİEMİR-4</t>
        </is>
      </c>
      <c r="F316" s="124" t="inlineStr">
        <is>
          <t>U036</t>
        </is>
      </c>
      <c r="G316" s="124" t="inlineStr">
        <is>
          <t>YÖNETİCİ</t>
        </is>
      </c>
      <c r="H316" s="175" t="n">
        <v>25</v>
      </c>
      <c r="I316" s="175" t="n">
        <v>0.3</v>
      </c>
      <c r="J316" s="124" t="inlineStr">
        <is>
          <t>Evet</t>
        </is>
      </c>
      <c r="K316" s="124" t="inlineStr">
        <is>
          <t>Aynı Bölge</t>
        </is>
      </c>
      <c r="L316" s="124" t="inlineStr">
        <is>
          <t>Belirsiz</t>
        </is>
      </c>
      <c r="M316" s="124" t="n">
        <v>0</v>
      </c>
      <c r="N316" s="124" t="n">
        <v>0</v>
      </c>
      <c r="O316" s="124" t="n">
        <v>0</v>
      </c>
      <c r="P316" s="124" t="n">
        <v>0</v>
      </c>
      <c r="Q316" s="124" t="inlineStr">
        <is>
          <t>Aynı unvan ve gerekli yetkinlik</t>
        </is>
      </c>
      <c r="R316" s="124" t="inlineStr">
        <is>
          <t>Düşük Öncelik</t>
        </is>
      </c>
      <c r="S316" s="124" t="inlineStr">
        <is>
          <t>Gerçek mesafe (Google Places) - Fazla/Açık Fact_Mevcut/Fact_Norm'dan; Vardiya/Onay Saha Etüdü Bekleniyor</t>
        </is>
      </c>
    </row>
    <row r="317" ht="15" customHeight="1" s="113">
      <c r="A317" s="124" t="inlineStr">
        <is>
          <t>T0316</t>
        </is>
      </c>
      <c r="B317" s="124" t="inlineStr">
        <is>
          <t>M015</t>
        </is>
      </c>
      <c r="C317" s="124" t="inlineStr">
        <is>
          <t>GAZİEMİR-1</t>
        </is>
      </c>
      <c r="D317" s="124" t="inlineStr">
        <is>
          <t>M018</t>
        </is>
      </c>
      <c r="E317" s="124" t="inlineStr">
        <is>
          <t>GAZİEMİR-4</t>
        </is>
      </c>
      <c r="F317" s="124" t="inlineStr">
        <is>
          <t>U038</t>
        </is>
      </c>
      <c r="G317" s="124" t="inlineStr">
        <is>
          <t>YÖNETİCİ YARDIMCISI</t>
        </is>
      </c>
      <c r="H317" s="175" t="n">
        <v>25</v>
      </c>
      <c r="I317" s="175" t="n">
        <v>0.3</v>
      </c>
      <c r="J317" s="124" t="inlineStr">
        <is>
          <t>Evet</t>
        </is>
      </c>
      <c r="K317" s="124" t="inlineStr">
        <is>
          <t>Aynı Bölge</t>
        </is>
      </c>
      <c r="L317" s="124" t="inlineStr">
        <is>
          <t>Belirsiz</t>
        </is>
      </c>
      <c r="M317" s="124" t="n">
        <v>0</v>
      </c>
      <c r="N317" s="124" t="n">
        <v>0</v>
      </c>
      <c r="O317" s="124" t="n">
        <v>0</v>
      </c>
      <c r="P317" s="124" t="n">
        <v>0</v>
      </c>
      <c r="Q317" s="124" t="inlineStr">
        <is>
          <t>Aynı unvan ve gerekli yetkinlik</t>
        </is>
      </c>
      <c r="R317" s="124" t="inlineStr">
        <is>
          <t>Düşük Öncelik</t>
        </is>
      </c>
      <c r="S317" s="124" t="inlineStr">
        <is>
          <t>Gerçek mesafe (Google Places) - Fazla/Açık Fact_Mevcut/Fact_Norm'dan; Vardiya/Onay Saha Etüdü Bekleniyor</t>
        </is>
      </c>
    </row>
    <row r="318" ht="15" customHeight="1" s="113">
      <c r="A318" s="124" t="inlineStr">
        <is>
          <t>T0317</t>
        </is>
      </c>
      <c r="B318" s="124" t="inlineStr">
        <is>
          <t>M015</t>
        </is>
      </c>
      <c r="C318" s="124" t="inlineStr">
        <is>
          <t>GAZİEMİR-1</t>
        </is>
      </c>
      <c r="D318" s="124" t="inlineStr">
        <is>
          <t>M018</t>
        </is>
      </c>
      <c r="E318" s="124" t="inlineStr">
        <is>
          <t>GAZİEMİR-4</t>
        </is>
      </c>
      <c r="F318" s="124" t="inlineStr">
        <is>
          <t>U042</t>
        </is>
      </c>
      <c r="G318" s="124" t="inlineStr">
        <is>
          <t>ŞARKÜTERİ</t>
        </is>
      </c>
      <c r="H318" s="175" t="n">
        <v>25</v>
      </c>
      <c r="I318" s="175" t="n">
        <v>0.3</v>
      </c>
      <c r="J318" s="124" t="inlineStr">
        <is>
          <t>Evet</t>
        </is>
      </c>
      <c r="K318" s="124" t="inlineStr">
        <is>
          <t>Aynı Bölge</t>
        </is>
      </c>
      <c r="L318" s="124" t="inlineStr">
        <is>
          <t>Belirsiz</t>
        </is>
      </c>
      <c r="M318" s="124" t="n">
        <v>0</v>
      </c>
      <c r="N318" s="124" t="n">
        <v>0</v>
      </c>
      <c r="O318" s="124" t="n">
        <v>0</v>
      </c>
      <c r="P318" s="124" t="n">
        <v>0</v>
      </c>
      <c r="Q318" s="124" t="inlineStr">
        <is>
          <t>Aynı unvan ve gerekli yetkinlik</t>
        </is>
      </c>
      <c r="R318" s="124" t="inlineStr">
        <is>
          <t>Düşük Öncelik</t>
        </is>
      </c>
      <c r="S318" s="124" t="inlineStr">
        <is>
          <t>Gerçek mesafe (Google Places) - Fazla/Açık Fact_Mevcut/Fact_Norm'dan; Vardiya/Onay Saha Etüdü Bekleniyor</t>
        </is>
      </c>
    </row>
    <row r="319" ht="15" customHeight="1" s="113">
      <c r="A319" s="124" t="inlineStr">
        <is>
          <t>T0318</t>
        </is>
      </c>
      <c r="B319" s="124" t="inlineStr">
        <is>
          <t>M015</t>
        </is>
      </c>
      <c r="C319" s="124" t="inlineStr">
        <is>
          <t>GAZİEMİR-1</t>
        </is>
      </c>
      <c r="D319" s="124" t="inlineStr">
        <is>
          <t>M021</t>
        </is>
      </c>
      <c r="E319" s="124" t="inlineStr">
        <is>
          <t>GAZİEMİR-7</t>
        </is>
      </c>
      <c r="F319" s="124" t="inlineStr">
        <is>
          <t>U013</t>
        </is>
      </c>
      <c r="G319" s="124" t="inlineStr">
        <is>
          <t>KASAP</t>
        </is>
      </c>
      <c r="H319" s="175" t="n">
        <v>25</v>
      </c>
      <c r="I319" s="175" t="n">
        <v>0.4</v>
      </c>
      <c r="J319" s="124" t="inlineStr">
        <is>
          <t>Evet</t>
        </is>
      </c>
      <c r="K319" s="124" t="inlineStr">
        <is>
          <t>Aynı Bölge</t>
        </is>
      </c>
      <c r="L319" s="124" t="inlineStr">
        <is>
          <t>Belirsiz</t>
        </is>
      </c>
      <c r="M319" s="124" t="n">
        <v>0</v>
      </c>
      <c r="N319" s="124" t="n">
        <v>1</v>
      </c>
      <c r="O319" s="124" t="n">
        <v>0</v>
      </c>
      <c r="P319" s="124" t="n">
        <v>0</v>
      </c>
      <c r="Q319" s="124" t="inlineStr">
        <is>
          <t>Aynı unvan ve gerekli yetkinlik</t>
        </is>
      </c>
      <c r="R319" s="124" t="inlineStr">
        <is>
          <t>Koşullu</t>
        </is>
      </c>
      <c r="S319" s="124" t="inlineStr">
        <is>
          <t>Gerçek mesafe (Google Places) - Fazla/Açık Fact_Mevcut/Fact_Norm'dan; Vardiya/Onay Saha Etüdü Bekleniyor</t>
        </is>
      </c>
    </row>
    <row r="320" ht="15" customHeight="1" s="113">
      <c r="A320" s="124" t="inlineStr">
        <is>
          <t>T0319</t>
        </is>
      </c>
      <c r="B320" s="124" t="inlineStr">
        <is>
          <t>M015</t>
        </is>
      </c>
      <c r="C320" s="124" t="inlineStr">
        <is>
          <t>GAZİEMİR-1</t>
        </is>
      </c>
      <c r="D320" s="124" t="inlineStr">
        <is>
          <t>M021</t>
        </is>
      </c>
      <c r="E320" s="124" t="inlineStr">
        <is>
          <t>GAZİEMİR-7</t>
        </is>
      </c>
      <c r="F320" s="124" t="inlineStr">
        <is>
          <t>U015</t>
        </is>
      </c>
      <c r="G320" s="124" t="inlineStr">
        <is>
          <t>KASİYER</t>
        </is>
      </c>
      <c r="H320" s="175" t="n">
        <v>25</v>
      </c>
      <c r="I320" s="175" t="n">
        <v>0.4</v>
      </c>
      <c r="J320" s="124" t="inlineStr">
        <is>
          <t>Evet</t>
        </is>
      </c>
      <c r="K320" s="124" t="inlineStr">
        <is>
          <t>Aynı Bölge</t>
        </is>
      </c>
      <c r="L320" s="124" t="inlineStr">
        <is>
          <t>Belirsiz</t>
        </is>
      </c>
      <c r="M320" s="124" t="n">
        <v>1</v>
      </c>
      <c r="N320" s="124" t="n">
        <v>0</v>
      </c>
      <c r="O320" s="124" t="n">
        <v>0</v>
      </c>
      <c r="P320" s="124" t="n">
        <v>0</v>
      </c>
      <c r="Q320" s="124" t="inlineStr">
        <is>
          <t>Aynı unvan ve gerekli yetkinlik</t>
        </is>
      </c>
      <c r="R320" s="124" t="inlineStr">
        <is>
          <t>Koşullu</t>
        </is>
      </c>
      <c r="S320" s="124" t="inlineStr">
        <is>
          <t>Gerçek mesafe (Google Places) - Fazla/Açık Fact_Mevcut/Fact_Norm'dan; Vardiya/Onay Saha Etüdü Bekleniyor</t>
        </is>
      </c>
    </row>
    <row r="321" ht="15" customHeight="1" s="113">
      <c r="A321" s="124" t="inlineStr">
        <is>
          <t>T0320</t>
        </is>
      </c>
      <c r="B321" s="124" t="inlineStr">
        <is>
          <t>M015</t>
        </is>
      </c>
      <c r="C321" s="124" t="inlineStr">
        <is>
          <t>GAZİEMİR-1</t>
        </is>
      </c>
      <c r="D321" s="124" t="inlineStr">
        <is>
          <t>M021</t>
        </is>
      </c>
      <c r="E321" s="124" t="inlineStr">
        <is>
          <t>GAZİEMİR-7</t>
        </is>
      </c>
      <c r="F321" s="124" t="inlineStr">
        <is>
          <t>U017</t>
        </is>
      </c>
      <c r="G321" s="124" t="inlineStr">
        <is>
          <t>MANAV</t>
        </is>
      </c>
      <c r="H321" s="175" t="n">
        <v>25</v>
      </c>
      <c r="I321" s="175" t="n">
        <v>0.4</v>
      </c>
      <c r="J321" s="124" t="inlineStr">
        <is>
          <t>Evet</t>
        </is>
      </c>
      <c r="K321" s="124" t="inlineStr">
        <is>
          <t>Aynı Bölge</t>
        </is>
      </c>
      <c r="L321" s="124" t="inlineStr">
        <is>
          <t>Belirsiz</t>
        </is>
      </c>
      <c r="M321" s="124" t="n">
        <v>0</v>
      </c>
      <c r="N321" s="124" t="n">
        <v>1</v>
      </c>
      <c r="O321" s="124" t="n">
        <v>0</v>
      </c>
      <c r="P321" s="124" t="n">
        <v>0</v>
      </c>
      <c r="Q321" s="124" t="inlineStr">
        <is>
          <t>Aynı unvan ve gerekli yetkinlik</t>
        </is>
      </c>
      <c r="R321" s="124" t="inlineStr">
        <is>
          <t>Koşullu</t>
        </is>
      </c>
      <c r="S321" s="124" t="inlineStr">
        <is>
          <t>Gerçek mesafe (Google Places) - Fazla/Açık Fact_Mevcut/Fact_Norm'dan; Vardiya/Onay Saha Etüdü Bekleniyor</t>
        </is>
      </c>
    </row>
    <row r="322" ht="15" customHeight="1" s="113">
      <c r="A322" s="124" t="inlineStr">
        <is>
          <t>T0321</t>
        </is>
      </c>
      <c r="B322" s="124" t="inlineStr">
        <is>
          <t>M015</t>
        </is>
      </c>
      <c r="C322" s="124" t="inlineStr">
        <is>
          <t>GAZİEMİR-1</t>
        </is>
      </c>
      <c r="D322" s="124" t="inlineStr">
        <is>
          <t>M021</t>
        </is>
      </c>
      <c r="E322" s="124" t="inlineStr">
        <is>
          <t>GAZİEMİR-7</t>
        </is>
      </c>
      <c r="F322" s="124" t="inlineStr">
        <is>
          <t>U026</t>
        </is>
      </c>
      <c r="G322" s="124" t="inlineStr">
        <is>
          <t>REYON GÖREVLİSİ</t>
        </is>
      </c>
      <c r="H322" s="175" t="n">
        <v>25</v>
      </c>
      <c r="I322" s="175" t="n">
        <v>0.4</v>
      </c>
      <c r="J322" s="124" t="inlineStr">
        <is>
          <t>Evet</t>
        </is>
      </c>
      <c r="K322" s="124" t="inlineStr">
        <is>
          <t>Aynı Bölge</t>
        </is>
      </c>
      <c r="L322" s="124" t="inlineStr">
        <is>
          <t>Belirsiz</t>
        </is>
      </c>
      <c r="M322" s="124" t="n">
        <v>0</v>
      </c>
      <c r="N322" s="124" t="n">
        <v>0</v>
      </c>
      <c r="O322" s="124" t="n">
        <v>0</v>
      </c>
      <c r="P322" s="124" t="n">
        <v>0</v>
      </c>
      <c r="Q322" s="124" t="inlineStr">
        <is>
          <t>Aynı unvan ve gerekli yetkinlik</t>
        </is>
      </c>
      <c r="R322" s="124" t="inlineStr">
        <is>
          <t>Düşük Öncelik</t>
        </is>
      </c>
      <c r="S322" s="124" t="inlineStr">
        <is>
          <t>Gerçek mesafe (Google Places) - Fazla/Açık Fact_Mevcut/Fact_Norm'dan; Vardiya/Onay Saha Etüdü Bekleniyor</t>
        </is>
      </c>
    </row>
    <row r="323" ht="15" customHeight="1" s="113">
      <c r="A323" s="124" t="inlineStr">
        <is>
          <t>T0322</t>
        </is>
      </c>
      <c r="B323" s="124" t="inlineStr">
        <is>
          <t>M015</t>
        </is>
      </c>
      <c r="C323" s="124" t="inlineStr">
        <is>
          <t>GAZİEMİR-1</t>
        </is>
      </c>
      <c r="D323" s="124" t="inlineStr">
        <is>
          <t>M021</t>
        </is>
      </c>
      <c r="E323" s="124" t="inlineStr">
        <is>
          <t>GAZİEMİR-7</t>
        </is>
      </c>
      <c r="F323" s="124" t="inlineStr">
        <is>
          <t>U036</t>
        </is>
      </c>
      <c r="G323" s="124" t="inlineStr">
        <is>
          <t>YÖNETİCİ</t>
        </is>
      </c>
      <c r="H323" s="175" t="n">
        <v>25</v>
      </c>
      <c r="I323" s="175" t="n">
        <v>0.4</v>
      </c>
      <c r="J323" s="124" t="inlineStr">
        <is>
          <t>Evet</t>
        </is>
      </c>
      <c r="K323" s="124" t="inlineStr">
        <is>
          <t>Aynı Bölge</t>
        </is>
      </c>
      <c r="L323" s="124" t="inlineStr">
        <is>
          <t>Belirsiz</t>
        </is>
      </c>
      <c r="M323" s="124" t="n">
        <v>0</v>
      </c>
      <c r="N323" s="124" t="n">
        <v>1</v>
      </c>
      <c r="O323" s="124" t="n">
        <v>0</v>
      </c>
      <c r="P323" s="124" t="n">
        <v>0</v>
      </c>
      <c r="Q323" s="124" t="inlineStr">
        <is>
          <t>Aynı unvan ve gerekli yetkinlik</t>
        </is>
      </c>
      <c r="R323" s="124" t="inlineStr">
        <is>
          <t>Koşullu</t>
        </is>
      </c>
      <c r="S323" s="124" t="inlineStr">
        <is>
          <t>Gerçek mesafe (Google Places) - Fazla/Açık Fact_Mevcut/Fact_Norm'dan; Vardiya/Onay Saha Etüdü Bekleniyor</t>
        </is>
      </c>
    </row>
    <row r="324" ht="15" customHeight="1" s="113">
      <c r="A324" s="124" t="inlineStr">
        <is>
          <t>T0323</t>
        </is>
      </c>
      <c r="B324" s="124" t="inlineStr">
        <is>
          <t>M015</t>
        </is>
      </c>
      <c r="C324" s="124" t="inlineStr">
        <is>
          <t>GAZİEMİR-1</t>
        </is>
      </c>
      <c r="D324" s="124" t="inlineStr">
        <is>
          <t>M021</t>
        </is>
      </c>
      <c r="E324" s="124" t="inlineStr">
        <is>
          <t>GAZİEMİR-7</t>
        </is>
      </c>
      <c r="F324" s="124" t="inlineStr">
        <is>
          <t>U038</t>
        </is>
      </c>
      <c r="G324" s="124" t="inlineStr">
        <is>
          <t>YÖNETİCİ YARDIMCISI</t>
        </is>
      </c>
      <c r="H324" s="175" t="n">
        <v>25</v>
      </c>
      <c r="I324" s="175" t="n">
        <v>0.4</v>
      </c>
      <c r="J324" s="124" t="inlineStr">
        <is>
          <t>Evet</t>
        </is>
      </c>
      <c r="K324" s="124" t="inlineStr">
        <is>
          <t>Aynı Bölge</t>
        </is>
      </c>
      <c r="L324" s="124" t="inlineStr">
        <is>
          <t>Belirsiz</t>
        </is>
      </c>
      <c r="M324" s="124" t="n">
        <v>0</v>
      </c>
      <c r="N324" s="124" t="n">
        <v>0</v>
      </c>
      <c r="O324" s="124" t="n">
        <v>0</v>
      </c>
      <c r="P324" s="124" t="n">
        <v>0</v>
      </c>
      <c r="Q324" s="124" t="inlineStr">
        <is>
          <t>Aynı unvan ve gerekli yetkinlik</t>
        </is>
      </c>
      <c r="R324" s="124" t="inlineStr">
        <is>
          <t>Düşük Öncelik</t>
        </is>
      </c>
      <c r="S324" s="124" t="inlineStr">
        <is>
          <t>Gerçek mesafe (Google Places) - Fazla/Açık Fact_Mevcut/Fact_Norm'dan; Vardiya/Onay Saha Etüdü Bekleniyor</t>
        </is>
      </c>
    </row>
    <row r="325" ht="15" customHeight="1" s="113">
      <c r="A325" s="124" t="inlineStr">
        <is>
          <t>T0324</t>
        </is>
      </c>
      <c r="B325" s="124" t="inlineStr">
        <is>
          <t>M015</t>
        </is>
      </c>
      <c r="C325" s="124" t="inlineStr">
        <is>
          <t>GAZİEMİR-1</t>
        </is>
      </c>
      <c r="D325" s="124" t="inlineStr">
        <is>
          <t>M021</t>
        </is>
      </c>
      <c r="E325" s="124" t="inlineStr">
        <is>
          <t>GAZİEMİR-7</t>
        </is>
      </c>
      <c r="F325" s="124" t="inlineStr">
        <is>
          <t>U042</t>
        </is>
      </c>
      <c r="G325" s="124" t="inlineStr">
        <is>
          <t>ŞARKÜTERİ</t>
        </is>
      </c>
      <c r="H325" s="175" t="n">
        <v>25</v>
      </c>
      <c r="I325" s="175" t="n">
        <v>0.4</v>
      </c>
      <c r="J325" s="124" t="inlineStr">
        <is>
          <t>Evet</t>
        </is>
      </c>
      <c r="K325" s="124" t="inlineStr">
        <is>
          <t>Aynı Bölge</t>
        </is>
      </c>
      <c r="L325" s="124" t="inlineStr">
        <is>
          <t>Belirsiz</t>
        </is>
      </c>
      <c r="M325" s="124" t="n">
        <v>0</v>
      </c>
      <c r="N325" s="124" t="n">
        <v>1</v>
      </c>
      <c r="O325" s="124" t="n">
        <v>0</v>
      </c>
      <c r="P325" s="124" t="n">
        <v>0</v>
      </c>
      <c r="Q325" s="124" t="inlineStr">
        <is>
          <t>Aynı unvan ve gerekli yetkinlik</t>
        </is>
      </c>
      <c r="R325" s="124" t="inlineStr">
        <is>
          <t>Koşullu</t>
        </is>
      </c>
      <c r="S325" s="124" t="inlineStr">
        <is>
          <t>Gerçek mesafe (Google Places) - Fazla/Açık Fact_Mevcut/Fact_Norm'dan; Vardiya/Onay Saha Etüdü Bekleniyor</t>
        </is>
      </c>
    </row>
    <row r="326" ht="15" customHeight="1" s="113">
      <c r="A326" s="124" t="inlineStr">
        <is>
          <t>T0325</t>
        </is>
      </c>
      <c r="B326" s="124" t="inlineStr">
        <is>
          <t>M015</t>
        </is>
      </c>
      <c r="C326" s="124" t="inlineStr">
        <is>
          <t>GAZİEMİR-1</t>
        </is>
      </c>
      <c r="D326" s="124" t="inlineStr">
        <is>
          <t>M017</t>
        </is>
      </c>
      <c r="E326" s="124" t="inlineStr">
        <is>
          <t>GAZİEMİR-3</t>
        </is>
      </c>
      <c r="F326" s="124" t="inlineStr">
        <is>
          <t>U002</t>
        </is>
      </c>
      <c r="G326" s="124" t="inlineStr">
        <is>
          <t>BAKLİYAT</t>
        </is>
      </c>
      <c r="H326" s="175" t="n">
        <v>25</v>
      </c>
      <c r="I326" s="175" t="n">
        <v>0.9</v>
      </c>
      <c r="J326" s="124" t="inlineStr">
        <is>
          <t>Evet</t>
        </is>
      </c>
      <c r="K326" s="124" t="inlineStr">
        <is>
          <t>Aynı Bölge</t>
        </is>
      </c>
      <c r="L326" s="124" t="inlineStr">
        <is>
          <t>Belirsiz</t>
        </is>
      </c>
      <c r="M326" s="124" t="n">
        <v>0</v>
      </c>
      <c r="N326" s="124" t="n">
        <v>0</v>
      </c>
      <c r="O326" s="124" t="n">
        <v>0</v>
      </c>
      <c r="P326" s="124" t="n">
        <v>0</v>
      </c>
      <c r="Q326" s="124" t="inlineStr">
        <is>
          <t>Aynı unvan ve gerekli yetkinlik</t>
        </is>
      </c>
      <c r="R326" s="124" t="inlineStr">
        <is>
          <t>Düşük Öncelik</t>
        </is>
      </c>
      <c r="S326" s="124" t="inlineStr">
        <is>
          <t>Gerçek mesafe (Google Places) - Fazla/Açık Fact_Mevcut/Fact_Norm'dan; Vardiya/Onay Saha Etüdü Bekleniyor</t>
        </is>
      </c>
    </row>
    <row r="327" ht="15" customHeight="1" s="113">
      <c r="A327" s="124" t="inlineStr">
        <is>
          <t>T0326</t>
        </is>
      </c>
      <c r="B327" s="124" t="inlineStr">
        <is>
          <t>M015</t>
        </is>
      </c>
      <c r="C327" s="124" t="inlineStr">
        <is>
          <t>GAZİEMİR-1</t>
        </is>
      </c>
      <c r="D327" s="124" t="inlineStr">
        <is>
          <t>M017</t>
        </is>
      </c>
      <c r="E327" s="124" t="inlineStr">
        <is>
          <t>GAZİEMİR-3</t>
        </is>
      </c>
      <c r="F327" s="124" t="inlineStr">
        <is>
          <t>U013</t>
        </is>
      </c>
      <c r="G327" s="124" t="inlineStr">
        <is>
          <t>KASAP</t>
        </is>
      </c>
      <c r="H327" s="175" t="n">
        <v>25</v>
      </c>
      <c r="I327" s="175" t="n">
        <v>0.9</v>
      </c>
      <c r="J327" s="124" t="inlineStr">
        <is>
          <t>Evet</t>
        </is>
      </c>
      <c r="K327" s="124" t="inlineStr">
        <is>
          <t>Aynı Bölge</t>
        </is>
      </c>
      <c r="L327" s="124" t="inlineStr">
        <is>
          <t>Belirsiz</t>
        </is>
      </c>
      <c r="M327" s="124" t="n">
        <v>0</v>
      </c>
      <c r="N327" s="124" t="n">
        <v>0</v>
      </c>
      <c r="O327" s="124" t="n">
        <v>0</v>
      </c>
      <c r="P327" s="124" t="n">
        <v>0</v>
      </c>
      <c r="Q327" s="124" t="inlineStr">
        <is>
          <t>Aynı unvan ve gerekli yetkinlik</t>
        </is>
      </c>
      <c r="R327" s="124" t="inlineStr">
        <is>
          <t>Düşük Öncelik</t>
        </is>
      </c>
      <c r="S327" s="124" t="inlineStr">
        <is>
          <t>Gerçek mesafe (Google Places) - Fazla/Açık Fact_Mevcut/Fact_Norm'dan; Vardiya/Onay Saha Etüdü Bekleniyor</t>
        </is>
      </c>
    </row>
    <row r="328" ht="15" customHeight="1" s="113">
      <c r="A328" s="124" t="inlineStr">
        <is>
          <t>T0327</t>
        </is>
      </c>
      <c r="B328" s="124" t="inlineStr">
        <is>
          <t>M015</t>
        </is>
      </c>
      <c r="C328" s="124" t="inlineStr">
        <is>
          <t>GAZİEMİR-1</t>
        </is>
      </c>
      <c r="D328" s="124" t="inlineStr">
        <is>
          <t>M017</t>
        </is>
      </c>
      <c r="E328" s="124" t="inlineStr">
        <is>
          <t>GAZİEMİR-3</t>
        </is>
      </c>
      <c r="F328" s="124" t="inlineStr">
        <is>
          <t>U015</t>
        </is>
      </c>
      <c r="G328" s="124" t="inlineStr">
        <is>
          <t>KASİYER</t>
        </is>
      </c>
      <c r="H328" s="175" t="n">
        <v>25</v>
      </c>
      <c r="I328" s="175" t="n">
        <v>0.9</v>
      </c>
      <c r="J328" s="124" t="inlineStr">
        <is>
          <t>Evet</t>
        </is>
      </c>
      <c r="K328" s="124" t="inlineStr">
        <is>
          <t>Aynı Bölge</t>
        </is>
      </c>
      <c r="L328" s="124" t="inlineStr">
        <is>
          <t>Belirsiz</t>
        </is>
      </c>
      <c r="M328" s="124" t="n">
        <v>1</v>
      </c>
      <c r="N328" s="124" t="n">
        <v>0</v>
      </c>
      <c r="O328" s="124" t="n">
        <v>0</v>
      </c>
      <c r="P328" s="124" t="n">
        <v>0</v>
      </c>
      <c r="Q328" s="124" t="inlineStr">
        <is>
          <t>Aynı unvan ve gerekli yetkinlik</t>
        </is>
      </c>
      <c r="R328" s="124" t="inlineStr">
        <is>
          <t>Koşullu</t>
        </is>
      </c>
      <c r="S328" s="124" t="inlineStr">
        <is>
          <t>Gerçek mesafe (Google Places) - Fazla/Açık Fact_Mevcut/Fact_Norm'dan; Vardiya/Onay Saha Etüdü Bekleniyor</t>
        </is>
      </c>
    </row>
    <row r="329" ht="15" customHeight="1" s="113">
      <c r="A329" s="124" t="inlineStr">
        <is>
          <t>T0328</t>
        </is>
      </c>
      <c r="B329" s="124" t="inlineStr">
        <is>
          <t>M015</t>
        </is>
      </c>
      <c r="C329" s="124" t="inlineStr">
        <is>
          <t>GAZİEMİR-1</t>
        </is>
      </c>
      <c r="D329" s="124" t="inlineStr">
        <is>
          <t>M017</t>
        </is>
      </c>
      <c r="E329" s="124" t="inlineStr">
        <is>
          <t>GAZİEMİR-3</t>
        </is>
      </c>
      <c r="F329" s="124" t="inlineStr">
        <is>
          <t>U017</t>
        </is>
      </c>
      <c r="G329" s="124" t="inlineStr">
        <is>
          <t>MANAV</t>
        </is>
      </c>
      <c r="H329" s="175" t="n">
        <v>25</v>
      </c>
      <c r="I329" s="175" t="n">
        <v>0.9</v>
      </c>
      <c r="J329" s="124" t="inlineStr">
        <is>
          <t>Evet</t>
        </is>
      </c>
      <c r="K329" s="124" t="inlineStr">
        <is>
          <t>Aynı Bölge</t>
        </is>
      </c>
      <c r="L329" s="124" t="inlineStr">
        <is>
          <t>Belirsiz</t>
        </is>
      </c>
      <c r="M329" s="124" t="n">
        <v>0</v>
      </c>
      <c r="N329" s="124" t="n">
        <v>1</v>
      </c>
      <c r="O329" s="124" t="n">
        <v>0</v>
      </c>
      <c r="P329" s="124" t="n">
        <v>0</v>
      </c>
      <c r="Q329" s="124" t="inlineStr">
        <is>
          <t>Aynı unvan ve gerekli yetkinlik</t>
        </is>
      </c>
      <c r="R329" s="124" t="inlineStr">
        <is>
          <t>Koşullu</t>
        </is>
      </c>
      <c r="S329" s="124" t="inlineStr">
        <is>
          <t>Gerçek mesafe (Google Places) - Fazla/Açık Fact_Mevcut/Fact_Norm'dan; Vardiya/Onay Saha Etüdü Bekleniyor</t>
        </is>
      </c>
    </row>
    <row r="330" ht="15" customHeight="1" s="113">
      <c r="A330" s="124" t="inlineStr">
        <is>
          <t>T0329</t>
        </is>
      </c>
      <c r="B330" s="124" t="inlineStr">
        <is>
          <t>M015</t>
        </is>
      </c>
      <c r="C330" s="124" t="inlineStr">
        <is>
          <t>GAZİEMİR-1</t>
        </is>
      </c>
      <c r="D330" s="124" t="inlineStr">
        <is>
          <t>M017</t>
        </is>
      </c>
      <c r="E330" s="124" t="inlineStr">
        <is>
          <t>GAZİEMİR-3</t>
        </is>
      </c>
      <c r="F330" s="124" t="inlineStr">
        <is>
          <t>U026</t>
        </is>
      </c>
      <c r="G330" s="124" t="inlineStr">
        <is>
          <t>REYON GÖREVLİSİ</t>
        </is>
      </c>
      <c r="H330" s="175" t="n">
        <v>25</v>
      </c>
      <c r="I330" s="175" t="n">
        <v>0.9</v>
      </c>
      <c r="J330" s="124" t="inlineStr">
        <is>
          <t>Evet</t>
        </is>
      </c>
      <c r="K330" s="124" t="inlineStr">
        <is>
          <t>Aynı Bölge</t>
        </is>
      </c>
      <c r="L330" s="124" t="inlineStr">
        <is>
          <t>Belirsiz</t>
        </is>
      </c>
      <c r="M330" s="124" t="n">
        <v>0</v>
      </c>
      <c r="N330" s="124" t="n">
        <v>0</v>
      </c>
      <c r="O330" s="124" t="n">
        <v>0</v>
      </c>
      <c r="P330" s="124" t="n">
        <v>0</v>
      </c>
      <c r="Q330" s="124" t="inlineStr">
        <is>
          <t>Aynı unvan ve gerekli yetkinlik</t>
        </is>
      </c>
      <c r="R330" s="124" t="inlineStr">
        <is>
          <t>Düşük Öncelik</t>
        </is>
      </c>
      <c r="S330" s="124" t="inlineStr">
        <is>
          <t>Gerçek mesafe (Google Places) - Fazla/Açık Fact_Mevcut/Fact_Norm'dan; Vardiya/Onay Saha Etüdü Bekleniyor</t>
        </is>
      </c>
    </row>
    <row r="331" ht="15" customHeight="1" s="113">
      <c r="A331" s="124" t="inlineStr">
        <is>
          <t>T0330</t>
        </is>
      </c>
      <c r="B331" s="124" t="inlineStr">
        <is>
          <t>M015</t>
        </is>
      </c>
      <c r="C331" s="124" t="inlineStr">
        <is>
          <t>GAZİEMİR-1</t>
        </is>
      </c>
      <c r="D331" s="124" t="inlineStr">
        <is>
          <t>M017</t>
        </is>
      </c>
      <c r="E331" s="124" t="inlineStr">
        <is>
          <t>GAZİEMİR-3</t>
        </is>
      </c>
      <c r="F331" s="124" t="inlineStr">
        <is>
          <t>U036</t>
        </is>
      </c>
      <c r="G331" s="124" t="inlineStr">
        <is>
          <t>YÖNETİCİ</t>
        </is>
      </c>
      <c r="H331" s="175" t="n">
        <v>25</v>
      </c>
      <c r="I331" s="175" t="n">
        <v>0.9</v>
      </c>
      <c r="J331" s="124" t="inlineStr">
        <is>
          <t>Evet</t>
        </is>
      </c>
      <c r="K331" s="124" t="inlineStr">
        <is>
          <t>Aynı Bölge</t>
        </is>
      </c>
      <c r="L331" s="124" t="inlineStr">
        <is>
          <t>Belirsiz</t>
        </is>
      </c>
      <c r="M331" s="124" t="n">
        <v>0</v>
      </c>
      <c r="N331" s="124" t="n">
        <v>0</v>
      </c>
      <c r="O331" s="124" t="n">
        <v>0</v>
      </c>
      <c r="P331" s="124" t="n">
        <v>0</v>
      </c>
      <c r="Q331" s="124" t="inlineStr">
        <is>
          <t>Aynı unvan ve gerekli yetkinlik</t>
        </is>
      </c>
      <c r="R331" s="124" t="inlineStr">
        <is>
          <t>Düşük Öncelik</t>
        </is>
      </c>
      <c r="S331" s="124" t="inlineStr">
        <is>
          <t>Gerçek mesafe (Google Places) - Fazla/Açık Fact_Mevcut/Fact_Norm'dan; Vardiya/Onay Saha Etüdü Bekleniyor</t>
        </is>
      </c>
    </row>
    <row r="332" ht="15" customHeight="1" s="113">
      <c r="A332" s="124" t="inlineStr">
        <is>
          <t>T0331</t>
        </is>
      </c>
      <c r="B332" s="124" t="inlineStr">
        <is>
          <t>M015</t>
        </is>
      </c>
      <c r="C332" s="124" t="inlineStr">
        <is>
          <t>GAZİEMİR-1</t>
        </is>
      </c>
      <c r="D332" s="124" t="inlineStr">
        <is>
          <t>M017</t>
        </is>
      </c>
      <c r="E332" s="124" t="inlineStr">
        <is>
          <t>GAZİEMİR-3</t>
        </is>
      </c>
      <c r="F332" s="124" t="inlineStr">
        <is>
          <t>U038</t>
        </is>
      </c>
      <c r="G332" s="124" t="inlineStr">
        <is>
          <t>YÖNETİCİ YARDIMCISI</t>
        </is>
      </c>
      <c r="H332" s="175" t="n">
        <v>25</v>
      </c>
      <c r="I332" s="175" t="n">
        <v>0.9</v>
      </c>
      <c r="J332" s="124" t="inlineStr">
        <is>
          <t>Evet</t>
        </is>
      </c>
      <c r="K332" s="124" t="inlineStr">
        <is>
          <t>Aynı Bölge</t>
        </is>
      </c>
      <c r="L332" s="124" t="inlineStr">
        <is>
          <t>Belirsiz</t>
        </is>
      </c>
      <c r="M332" s="124" t="n">
        <v>0</v>
      </c>
      <c r="N332" s="124" t="n">
        <v>0</v>
      </c>
      <c r="O332" s="124" t="n">
        <v>0</v>
      </c>
      <c r="P332" s="124" t="n">
        <v>0</v>
      </c>
      <c r="Q332" s="124" t="inlineStr">
        <is>
          <t>Aynı unvan ve gerekli yetkinlik</t>
        </is>
      </c>
      <c r="R332" s="124" t="inlineStr">
        <is>
          <t>Düşük Öncelik</t>
        </is>
      </c>
      <c r="S332" s="124" t="inlineStr">
        <is>
          <t>Gerçek mesafe (Google Places) - Fazla/Açık Fact_Mevcut/Fact_Norm'dan; Vardiya/Onay Saha Etüdü Bekleniyor</t>
        </is>
      </c>
    </row>
    <row r="333" ht="15" customHeight="1" s="113">
      <c r="A333" s="124" t="inlineStr">
        <is>
          <t>T0332</t>
        </is>
      </c>
      <c r="B333" s="124" t="inlineStr">
        <is>
          <t>M015</t>
        </is>
      </c>
      <c r="C333" s="124" t="inlineStr">
        <is>
          <t>GAZİEMİR-1</t>
        </is>
      </c>
      <c r="D333" s="124" t="inlineStr">
        <is>
          <t>M017</t>
        </is>
      </c>
      <c r="E333" s="124" t="inlineStr">
        <is>
          <t>GAZİEMİR-3</t>
        </is>
      </c>
      <c r="F333" s="124" t="inlineStr">
        <is>
          <t>U042</t>
        </is>
      </c>
      <c r="G333" s="124" t="inlineStr">
        <is>
          <t>ŞARKÜTERİ</t>
        </is>
      </c>
      <c r="H333" s="175" t="n">
        <v>25</v>
      </c>
      <c r="I333" s="175" t="n">
        <v>0.9</v>
      </c>
      <c r="J333" s="124" t="inlineStr">
        <is>
          <t>Evet</t>
        </is>
      </c>
      <c r="K333" s="124" t="inlineStr">
        <is>
          <t>Aynı Bölge</t>
        </is>
      </c>
      <c r="L333" s="124" t="inlineStr">
        <is>
          <t>Belirsiz</t>
        </is>
      </c>
      <c r="M333" s="124" t="n">
        <v>0</v>
      </c>
      <c r="N333" s="124" t="n">
        <v>0</v>
      </c>
      <c r="O333" s="124" t="n">
        <v>0</v>
      </c>
      <c r="P333" s="124" t="n">
        <v>0</v>
      </c>
      <c r="Q333" s="124" t="inlineStr">
        <is>
          <t>Aynı unvan ve gerekli yetkinlik</t>
        </is>
      </c>
      <c r="R333" s="124" t="inlineStr">
        <is>
          <t>Düşük Öncelik</t>
        </is>
      </c>
      <c r="S333" s="124" t="inlineStr">
        <is>
          <t>Gerçek mesafe (Google Places) - Fazla/Açık Fact_Mevcut/Fact_Norm'dan; Vardiya/Onay Saha Etüdü Bekleniyor</t>
        </is>
      </c>
    </row>
    <row r="334" ht="15" customHeight="1" s="113">
      <c r="A334" s="124" t="inlineStr">
        <is>
          <t>T0333</t>
        </is>
      </c>
      <c r="B334" s="124" t="inlineStr">
        <is>
          <t>M016</t>
        </is>
      </c>
      <c r="C334" s="124" t="inlineStr">
        <is>
          <t>GAZİEMİR-2</t>
        </is>
      </c>
      <c r="D334" s="124" t="inlineStr">
        <is>
          <t>M020</t>
        </is>
      </c>
      <c r="E334" s="124" t="inlineStr">
        <is>
          <t>GAZİEMİR-6</t>
        </is>
      </c>
      <c r="F334" s="124" t="inlineStr">
        <is>
          <t>U002</t>
        </is>
      </c>
      <c r="G334" s="124" t="inlineStr">
        <is>
          <t>BAKLİYAT</t>
        </is>
      </c>
      <c r="H334" s="175" t="n">
        <v>25</v>
      </c>
      <c r="I334" s="175" t="n">
        <v>0.3</v>
      </c>
      <c r="J334" s="124" t="inlineStr">
        <is>
          <t>Evet</t>
        </is>
      </c>
      <c r="K334" s="124" t="inlineStr">
        <is>
          <t>Aynı Bölge</t>
        </is>
      </c>
      <c r="L334" s="124" t="inlineStr">
        <is>
          <t>Belirsiz</t>
        </is>
      </c>
      <c r="M334" s="124" t="n">
        <v>0</v>
      </c>
      <c r="N334" s="124" t="n">
        <v>0</v>
      </c>
      <c r="O334" s="124" t="n">
        <v>0</v>
      </c>
      <c r="P334" s="124" t="n">
        <v>0</v>
      </c>
      <c r="Q334" s="124" t="inlineStr">
        <is>
          <t>Aynı unvan ve gerekli yetkinlik</t>
        </is>
      </c>
      <c r="R334" s="124" t="inlineStr">
        <is>
          <t>Düşük Öncelik</t>
        </is>
      </c>
      <c r="S334" s="124" t="inlineStr">
        <is>
          <t>Gerçek mesafe (Google Places) - Fazla/Açık Fact_Mevcut/Fact_Norm'dan; Vardiya/Onay Saha Etüdü Bekleniyor</t>
        </is>
      </c>
    </row>
    <row r="335" ht="15" customHeight="1" s="113">
      <c r="A335" s="124" t="inlineStr">
        <is>
          <t>T0334</t>
        </is>
      </c>
      <c r="B335" s="124" t="inlineStr">
        <is>
          <t>M016</t>
        </is>
      </c>
      <c r="C335" s="124" t="inlineStr">
        <is>
          <t>GAZİEMİR-2</t>
        </is>
      </c>
      <c r="D335" s="124" t="inlineStr">
        <is>
          <t>M020</t>
        </is>
      </c>
      <c r="E335" s="124" t="inlineStr">
        <is>
          <t>GAZİEMİR-6</t>
        </is>
      </c>
      <c r="F335" s="124" t="inlineStr">
        <is>
          <t>U013</t>
        </is>
      </c>
      <c r="G335" s="124" t="inlineStr">
        <is>
          <t>KASAP</t>
        </is>
      </c>
      <c r="H335" s="175" t="n">
        <v>25</v>
      </c>
      <c r="I335" s="175" t="n">
        <v>0.3</v>
      </c>
      <c r="J335" s="124" t="inlineStr">
        <is>
          <t>Evet</t>
        </is>
      </c>
      <c r="K335" s="124" t="inlineStr">
        <is>
          <t>Aynı Bölge</t>
        </is>
      </c>
      <c r="L335" s="124" t="inlineStr">
        <is>
          <t>Belirsiz</t>
        </is>
      </c>
      <c r="M335" s="124" t="n">
        <v>0</v>
      </c>
      <c r="N335" s="124" t="n">
        <v>0</v>
      </c>
      <c r="O335" s="124" t="n">
        <v>0</v>
      </c>
      <c r="P335" s="124" t="n">
        <v>0</v>
      </c>
      <c r="Q335" s="124" t="inlineStr">
        <is>
          <t>Aynı unvan ve gerekli yetkinlik</t>
        </is>
      </c>
      <c r="R335" s="124" t="inlineStr">
        <is>
          <t>Düşük Öncelik</t>
        </is>
      </c>
      <c r="S335" s="124" t="inlineStr">
        <is>
          <t>Gerçek mesafe (Google Places) - Fazla/Açık Fact_Mevcut/Fact_Norm'dan; Vardiya/Onay Saha Etüdü Bekleniyor</t>
        </is>
      </c>
    </row>
    <row r="336" ht="15" customHeight="1" s="113">
      <c r="A336" s="124" t="inlineStr">
        <is>
          <t>T0335</t>
        </is>
      </c>
      <c r="B336" s="124" t="inlineStr">
        <is>
          <t>M016</t>
        </is>
      </c>
      <c r="C336" s="124" t="inlineStr">
        <is>
          <t>GAZİEMİR-2</t>
        </is>
      </c>
      <c r="D336" s="124" t="inlineStr">
        <is>
          <t>M020</t>
        </is>
      </c>
      <c r="E336" s="124" t="inlineStr">
        <is>
          <t>GAZİEMİR-6</t>
        </is>
      </c>
      <c r="F336" s="124" t="inlineStr">
        <is>
          <t>U015</t>
        </is>
      </c>
      <c r="G336" s="124" t="inlineStr">
        <is>
          <t>KASİYER</t>
        </is>
      </c>
      <c r="H336" s="175" t="n">
        <v>25</v>
      </c>
      <c r="I336" s="175" t="n">
        <v>0.3</v>
      </c>
      <c r="J336" s="124" t="inlineStr">
        <is>
          <t>Evet</t>
        </is>
      </c>
      <c r="K336" s="124" t="inlineStr">
        <is>
          <t>Aynı Bölge</t>
        </is>
      </c>
      <c r="L336" s="124" t="inlineStr">
        <is>
          <t>Belirsiz</t>
        </is>
      </c>
      <c r="M336" s="124" t="n">
        <v>0</v>
      </c>
      <c r="N336" s="124" t="n">
        <v>0</v>
      </c>
      <c r="O336" s="124" t="n">
        <v>0</v>
      </c>
      <c r="P336" s="124" t="n">
        <v>0</v>
      </c>
      <c r="Q336" s="124" t="inlineStr">
        <is>
          <t>Aynı unvan ve gerekli yetkinlik</t>
        </is>
      </c>
      <c r="R336" s="124" t="inlineStr">
        <is>
          <t>Düşük Öncelik</t>
        </is>
      </c>
      <c r="S336" s="124" t="inlineStr">
        <is>
          <t>Gerçek mesafe (Google Places) - Fazla/Açık Fact_Mevcut/Fact_Norm'dan; Vardiya/Onay Saha Etüdü Bekleniyor</t>
        </is>
      </c>
    </row>
    <row r="337" ht="15" customHeight="1" s="113">
      <c r="A337" s="124" t="inlineStr">
        <is>
          <t>T0336</t>
        </is>
      </c>
      <c r="B337" s="124" t="inlineStr">
        <is>
          <t>M016</t>
        </is>
      </c>
      <c r="C337" s="124" t="inlineStr">
        <is>
          <t>GAZİEMİR-2</t>
        </is>
      </c>
      <c r="D337" s="124" t="inlineStr">
        <is>
          <t>M020</t>
        </is>
      </c>
      <c r="E337" s="124" t="inlineStr">
        <is>
          <t>GAZİEMİR-6</t>
        </is>
      </c>
      <c r="F337" s="124" t="inlineStr">
        <is>
          <t>U017</t>
        </is>
      </c>
      <c r="G337" s="124" t="inlineStr">
        <is>
          <t>MANAV</t>
        </is>
      </c>
      <c r="H337" s="175" t="n">
        <v>25</v>
      </c>
      <c r="I337" s="175" t="n">
        <v>0.3</v>
      </c>
      <c r="J337" s="124" t="inlineStr">
        <is>
          <t>Evet</t>
        </is>
      </c>
      <c r="K337" s="124" t="inlineStr">
        <is>
          <t>Aynı Bölge</t>
        </is>
      </c>
      <c r="L337" s="124" t="inlineStr">
        <is>
          <t>Belirsiz</t>
        </is>
      </c>
      <c r="M337" s="124" t="n">
        <v>0</v>
      </c>
      <c r="N337" s="124" t="n">
        <v>1</v>
      </c>
      <c r="O337" s="124" t="n">
        <v>0</v>
      </c>
      <c r="P337" s="124" t="n">
        <v>0</v>
      </c>
      <c r="Q337" s="124" t="inlineStr">
        <is>
          <t>Aynı unvan ve gerekli yetkinlik</t>
        </is>
      </c>
      <c r="R337" s="124" t="inlineStr">
        <is>
          <t>Koşullu</t>
        </is>
      </c>
      <c r="S337" s="124" t="inlineStr">
        <is>
          <t>Gerçek mesafe (Google Places) - Fazla/Açık Fact_Mevcut/Fact_Norm'dan; Vardiya/Onay Saha Etüdü Bekleniyor</t>
        </is>
      </c>
    </row>
    <row r="338" ht="15" customHeight="1" s="113">
      <c r="A338" s="124" t="inlineStr">
        <is>
          <t>T0337</t>
        </is>
      </c>
      <c r="B338" s="124" t="inlineStr">
        <is>
          <t>M016</t>
        </is>
      </c>
      <c r="C338" s="124" t="inlineStr">
        <is>
          <t>GAZİEMİR-2</t>
        </is>
      </c>
      <c r="D338" s="124" t="inlineStr">
        <is>
          <t>M020</t>
        </is>
      </c>
      <c r="E338" s="124" t="inlineStr">
        <is>
          <t>GAZİEMİR-6</t>
        </is>
      </c>
      <c r="F338" s="124" t="inlineStr">
        <is>
          <t>U026</t>
        </is>
      </c>
      <c r="G338" s="124" t="inlineStr">
        <is>
          <t>REYON GÖREVLİSİ</t>
        </is>
      </c>
      <c r="H338" s="175" t="n">
        <v>25</v>
      </c>
      <c r="I338" s="175" t="n">
        <v>0.3</v>
      </c>
      <c r="J338" s="124" t="inlineStr">
        <is>
          <t>Evet</t>
        </is>
      </c>
      <c r="K338" s="124" t="inlineStr">
        <is>
          <t>Aynı Bölge</t>
        </is>
      </c>
      <c r="L338" s="124" t="inlineStr">
        <is>
          <t>Belirsiz</t>
        </is>
      </c>
      <c r="M338" s="124" t="n">
        <v>0</v>
      </c>
      <c r="N338" s="124" t="n">
        <v>1</v>
      </c>
      <c r="O338" s="124" t="n">
        <v>0</v>
      </c>
      <c r="P338" s="124" t="n">
        <v>0</v>
      </c>
      <c r="Q338" s="124" t="inlineStr">
        <is>
          <t>Aynı unvan ve gerekli yetkinlik</t>
        </is>
      </c>
      <c r="R338" s="124" t="inlineStr">
        <is>
          <t>Koşullu</t>
        </is>
      </c>
      <c r="S338" s="124" t="inlineStr">
        <is>
          <t>Gerçek mesafe (Google Places) - Fazla/Açık Fact_Mevcut/Fact_Norm'dan; Vardiya/Onay Saha Etüdü Bekleniyor</t>
        </is>
      </c>
    </row>
    <row r="339" ht="15" customHeight="1" s="113">
      <c r="A339" s="124" t="inlineStr">
        <is>
          <t>T0338</t>
        </is>
      </c>
      <c r="B339" s="124" t="inlineStr">
        <is>
          <t>M016</t>
        </is>
      </c>
      <c r="C339" s="124" t="inlineStr">
        <is>
          <t>GAZİEMİR-2</t>
        </is>
      </c>
      <c r="D339" s="124" t="inlineStr">
        <is>
          <t>M020</t>
        </is>
      </c>
      <c r="E339" s="124" t="inlineStr">
        <is>
          <t>GAZİEMİR-6</t>
        </is>
      </c>
      <c r="F339" s="124" t="inlineStr">
        <is>
          <t>U036</t>
        </is>
      </c>
      <c r="G339" s="124" t="inlineStr">
        <is>
          <t>YÖNETİCİ</t>
        </is>
      </c>
      <c r="H339" s="175" t="n">
        <v>25</v>
      </c>
      <c r="I339" s="175" t="n">
        <v>0.3</v>
      </c>
      <c r="J339" s="124" t="inlineStr">
        <is>
          <t>Evet</t>
        </is>
      </c>
      <c r="K339" s="124" t="inlineStr">
        <is>
          <t>Aynı Bölge</t>
        </is>
      </c>
      <c r="L339" s="124" t="inlineStr">
        <is>
          <t>Belirsiz</t>
        </is>
      </c>
      <c r="M339" s="124" t="n">
        <v>0</v>
      </c>
      <c r="N339" s="124" t="n">
        <v>1</v>
      </c>
      <c r="O339" s="124" t="n">
        <v>0</v>
      </c>
      <c r="P339" s="124" t="n">
        <v>0</v>
      </c>
      <c r="Q339" s="124" t="inlineStr">
        <is>
          <t>Aynı unvan ve gerekli yetkinlik</t>
        </is>
      </c>
      <c r="R339" s="124" t="inlineStr">
        <is>
          <t>Koşullu</t>
        </is>
      </c>
      <c r="S339" s="124" t="inlineStr">
        <is>
          <t>Gerçek mesafe (Google Places) - Fazla/Açık Fact_Mevcut/Fact_Norm'dan; Vardiya/Onay Saha Etüdü Bekleniyor</t>
        </is>
      </c>
    </row>
    <row r="340" ht="15" customHeight="1" s="113">
      <c r="A340" s="124" t="inlineStr">
        <is>
          <t>T0339</t>
        </is>
      </c>
      <c r="B340" s="124" t="inlineStr">
        <is>
          <t>M016</t>
        </is>
      </c>
      <c r="C340" s="124" t="inlineStr">
        <is>
          <t>GAZİEMİR-2</t>
        </is>
      </c>
      <c r="D340" s="124" t="inlineStr">
        <is>
          <t>M020</t>
        </is>
      </c>
      <c r="E340" s="124" t="inlineStr">
        <is>
          <t>GAZİEMİR-6</t>
        </is>
      </c>
      <c r="F340" s="124" t="inlineStr">
        <is>
          <t>U038</t>
        </is>
      </c>
      <c r="G340" s="124" t="inlineStr">
        <is>
          <t>YÖNETİCİ YARDIMCISI</t>
        </is>
      </c>
      <c r="H340" s="175" t="n">
        <v>25</v>
      </c>
      <c r="I340" s="175" t="n">
        <v>0.3</v>
      </c>
      <c r="J340" s="124" t="inlineStr">
        <is>
          <t>Evet</t>
        </is>
      </c>
      <c r="K340" s="124" t="inlineStr">
        <is>
          <t>Aynı Bölge</t>
        </is>
      </c>
      <c r="L340" s="124" t="inlineStr">
        <is>
          <t>Belirsiz</t>
        </is>
      </c>
      <c r="M340" s="124" t="n">
        <v>0</v>
      </c>
      <c r="N340" s="124" t="n">
        <v>0</v>
      </c>
      <c r="O340" s="124" t="n">
        <v>0</v>
      </c>
      <c r="P340" s="124" t="n">
        <v>0</v>
      </c>
      <c r="Q340" s="124" t="inlineStr">
        <is>
          <t>Aynı unvan ve gerekli yetkinlik</t>
        </is>
      </c>
      <c r="R340" s="124" t="inlineStr">
        <is>
          <t>Düşük Öncelik</t>
        </is>
      </c>
      <c r="S340" s="124" t="inlineStr">
        <is>
          <t>Gerçek mesafe (Google Places) - Fazla/Açık Fact_Mevcut/Fact_Norm'dan; Vardiya/Onay Saha Etüdü Bekleniyor</t>
        </is>
      </c>
    </row>
    <row r="341" ht="15" customHeight="1" s="113">
      <c r="A341" s="124" t="inlineStr">
        <is>
          <t>T0340</t>
        </is>
      </c>
      <c r="B341" s="124" t="inlineStr">
        <is>
          <t>M016</t>
        </is>
      </c>
      <c r="C341" s="124" t="inlineStr">
        <is>
          <t>GAZİEMİR-2</t>
        </is>
      </c>
      <c r="D341" s="124" t="inlineStr">
        <is>
          <t>M020</t>
        </is>
      </c>
      <c r="E341" s="124" t="inlineStr">
        <is>
          <t>GAZİEMİR-6</t>
        </is>
      </c>
      <c r="F341" s="124" t="inlineStr">
        <is>
          <t>U042</t>
        </is>
      </c>
      <c r="G341" s="124" t="inlineStr">
        <is>
          <t>ŞARKÜTERİ</t>
        </is>
      </c>
      <c r="H341" s="175" t="n">
        <v>25</v>
      </c>
      <c r="I341" s="175" t="n">
        <v>0.3</v>
      </c>
      <c r="J341" s="124" t="inlineStr">
        <is>
          <t>Evet</t>
        </is>
      </c>
      <c r="K341" s="124" t="inlineStr">
        <is>
          <t>Aynı Bölge</t>
        </is>
      </c>
      <c r="L341" s="124" t="inlineStr">
        <is>
          <t>Belirsiz</t>
        </is>
      </c>
      <c r="M341" s="124" t="n">
        <v>0</v>
      </c>
      <c r="N341" s="124" t="n">
        <v>1</v>
      </c>
      <c r="O341" s="124" t="n">
        <v>0</v>
      </c>
      <c r="P341" s="124" t="n">
        <v>0</v>
      </c>
      <c r="Q341" s="124" t="inlineStr">
        <is>
          <t>Aynı unvan ve gerekli yetkinlik</t>
        </is>
      </c>
      <c r="R341" s="124" t="inlineStr">
        <is>
          <t>Koşullu</t>
        </is>
      </c>
      <c r="S341" s="124" t="inlineStr">
        <is>
          <t>Gerçek mesafe (Google Places) - Fazla/Açık Fact_Mevcut/Fact_Norm'dan; Vardiya/Onay Saha Etüdü Bekleniyor</t>
        </is>
      </c>
    </row>
    <row r="342" ht="15" customHeight="1" s="113">
      <c r="A342" s="124" t="inlineStr">
        <is>
          <t>T0341</t>
        </is>
      </c>
      <c r="B342" s="124" t="inlineStr">
        <is>
          <t>M016</t>
        </is>
      </c>
      <c r="C342" s="124" t="inlineStr">
        <is>
          <t>GAZİEMİR-2</t>
        </is>
      </c>
      <c r="D342" s="124" t="inlineStr">
        <is>
          <t>M021</t>
        </is>
      </c>
      <c r="E342" s="124" t="inlineStr">
        <is>
          <t>GAZİEMİR-7</t>
        </is>
      </c>
      <c r="F342" s="124" t="inlineStr">
        <is>
          <t>U013</t>
        </is>
      </c>
      <c r="G342" s="124" t="inlineStr">
        <is>
          <t>KASAP</t>
        </is>
      </c>
      <c r="H342" s="175" t="n">
        <v>25</v>
      </c>
      <c r="I342" s="175" t="n">
        <v>0.5</v>
      </c>
      <c r="J342" s="124" t="inlineStr">
        <is>
          <t>Evet</t>
        </is>
      </c>
      <c r="K342" s="124" t="inlineStr">
        <is>
          <t>Aynı Bölge</t>
        </is>
      </c>
      <c r="L342" s="124" t="inlineStr">
        <is>
          <t>Belirsiz</t>
        </is>
      </c>
      <c r="M342" s="124" t="n">
        <v>0</v>
      </c>
      <c r="N342" s="124" t="n">
        <v>1</v>
      </c>
      <c r="O342" s="124" t="n">
        <v>0</v>
      </c>
      <c r="P342" s="124" t="n">
        <v>0</v>
      </c>
      <c r="Q342" s="124" t="inlineStr">
        <is>
          <t>Aynı unvan ve gerekli yetkinlik</t>
        </is>
      </c>
      <c r="R342" s="124" t="inlineStr">
        <is>
          <t>Koşullu</t>
        </is>
      </c>
      <c r="S342" s="124" t="inlineStr">
        <is>
          <t>Gerçek mesafe (Google Places) - Fazla/Açık Fact_Mevcut/Fact_Norm'dan; Vardiya/Onay Saha Etüdü Bekleniyor</t>
        </is>
      </c>
    </row>
    <row r="343" ht="15" customHeight="1" s="113">
      <c r="A343" s="124" t="inlineStr">
        <is>
          <t>T0342</t>
        </is>
      </c>
      <c r="B343" s="124" t="inlineStr">
        <is>
          <t>M016</t>
        </is>
      </c>
      <c r="C343" s="124" t="inlineStr">
        <is>
          <t>GAZİEMİR-2</t>
        </is>
      </c>
      <c r="D343" s="124" t="inlineStr">
        <is>
          <t>M021</t>
        </is>
      </c>
      <c r="E343" s="124" t="inlineStr">
        <is>
          <t>GAZİEMİR-7</t>
        </is>
      </c>
      <c r="F343" s="124" t="inlineStr">
        <is>
          <t>U015</t>
        </is>
      </c>
      <c r="G343" s="124" t="inlineStr">
        <is>
          <t>KASİYER</t>
        </is>
      </c>
      <c r="H343" s="175" t="n">
        <v>25</v>
      </c>
      <c r="I343" s="175" t="n">
        <v>0.5</v>
      </c>
      <c r="J343" s="124" t="inlineStr">
        <is>
          <t>Evet</t>
        </is>
      </c>
      <c r="K343" s="124" t="inlineStr">
        <is>
          <t>Aynı Bölge</t>
        </is>
      </c>
      <c r="L343" s="124" t="inlineStr">
        <is>
          <t>Belirsiz</t>
        </is>
      </c>
      <c r="M343" s="124" t="n">
        <v>0</v>
      </c>
      <c r="N343" s="124" t="n">
        <v>0</v>
      </c>
      <c r="O343" s="124" t="n">
        <v>0</v>
      </c>
      <c r="P343" s="124" t="n">
        <v>0</v>
      </c>
      <c r="Q343" s="124" t="inlineStr">
        <is>
          <t>Aynı unvan ve gerekli yetkinlik</t>
        </is>
      </c>
      <c r="R343" s="124" t="inlineStr">
        <is>
          <t>Düşük Öncelik</t>
        </is>
      </c>
      <c r="S343" s="124" t="inlineStr">
        <is>
          <t>Gerçek mesafe (Google Places) - Fazla/Açık Fact_Mevcut/Fact_Norm'dan; Vardiya/Onay Saha Etüdü Bekleniyor</t>
        </is>
      </c>
    </row>
    <row r="344" ht="15" customHeight="1" s="113">
      <c r="A344" s="124" t="inlineStr">
        <is>
          <t>T0343</t>
        </is>
      </c>
      <c r="B344" s="124" t="inlineStr">
        <is>
          <t>M016</t>
        </is>
      </c>
      <c r="C344" s="124" t="inlineStr">
        <is>
          <t>GAZİEMİR-2</t>
        </is>
      </c>
      <c r="D344" s="124" t="inlineStr">
        <is>
          <t>M021</t>
        </is>
      </c>
      <c r="E344" s="124" t="inlineStr">
        <is>
          <t>GAZİEMİR-7</t>
        </is>
      </c>
      <c r="F344" s="124" t="inlineStr">
        <is>
          <t>U017</t>
        </is>
      </c>
      <c r="G344" s="124" t="inlineStr">
        <is>
          <t>MANAV</t>
        </is>
      </c>
      <c r="H344" s="175" t="n">
        <v>25</v>
      </c>
      <c r="I344" s="175" t="n">
        <v>0.5</v>
      </c>
      <c r="J344" s="124" t="inlineStr">
        <is>
          <t>Evet</t>
        </is>
      </c>
      <c r="K344" s="124" t="inlineStr">
        <is>
          <t>Aynı Bölge</t>
        </is>
      </c>
      <c r="L344" s="124" t="inlineStr">
        <is>
          <t>Belirsiz</t>
        </is>
      </c>
      <c r="M344" s="124" t="n">
        <v>0</v>
      </c>
      <c r="N344" s="124" t="n">
        <v>1</v>
      </c>
      <c r="O344" s="124" t="n">
        <v>0</v>
      </c>
      <c r="P344" s="124" t="n">
        <v>0</v>
      </c>
      <c r="Q344" s="124" t="inlineStr">
        <is>
          <t>Aynı unvan ve gerekli yetkinlik</t>
        </is>
      </c>
      <c r="R344" s="124" t="inlineStr">
        <is>
          <t>Koşullu</t>
        </is>
      </c>
      <c r="S344" s="124" t="inlineStr">
        <is>
          <t>Gerçek mesafe (Google Places) - Fazla/Açık Fact_Mevcut/Fact_Norm'dan; Vardiya/Onay Saha Etüdü Bekleniyor</t>
        </is>
      </c>
    </row>
    <row r="345" ht="15" customHeight="1" s="113">
      <c r="A345" s="124" t="inlineStr">
        <is>
          <t>T0344</t>
        </is>
      </c>
      <c r="B345" s="124" t="inlineStr">
        <is>
          <t>M016</t>
        </is>
      </c>
      <c r="C345" s="124" t="inlineStr">
        <is>
          <t>GAZİEMİR-2</t>
        </is>
      </c>
      <c r="D345" s="124" t="inlineStr">
        <is>
          <t>M021</t>
        </is>
      </c>
      <c r="E345" s="124" t="inlineStr">
        <is>
          <t>GAZİEMİR-7</t>
        </is>
      </c>
      <c r="F345" s="124" t="inlineStr">
        <is>
          <t>U026</t>
        </is>
      </c>
      <c r="G345" s="124" t="inlineStr">
        <is>
          <t>REYON GÖREVLİSİ</t>
        </is>
      </c>
      <c r="H345" s="175" t="n">
        <v>25</v>
      </c>
      <c r="I345" s="175" t="n">
        <v>0.5</v>
      </c>
      <c r="J345" s="124" t="inlineStr">
        <is>
          <t>Evet</t>
        </is>
      </c>
      <c r="K345" s="124" t="inlineStr">
        <is>
          <t>Aynı Bölge</t>
        </is>
      </c>
      <c r="L345" s="124" t="inlineStr">
        <is>
          <t>Belirsiz</t>
        </is>
      </c>
      <c r="M345" s="124" t="n">
        <v>0</v>
      </c>
      <c r="N345" s="124" t="n">
        <v>0</v>
      </c>
      <c r="O345" s="124" t="n">
        <v>0</v>
      </c>
      <c r="P345" s="124" t="n">
        <v>0</v>
      </c>
      <c r="Q345" s="124" t="inlineStr">
        <is>
          <t>Aynı unvan ve gerekli yetkinlik</t>
        </is>
      </c>
      <c r="R345" s="124" t="inlineStr">
        <is>
          <t>Düşük Öncelik</t>
        </is>
      </c>
      <c r="S345" s="124" t="inlineStr">
        <is>
          <t>Gerçek mesafe (Google Places) - Fazla/Açık Fact_Mevcut/Fact_Norm'dan; Vardiya/Onay Saha Etüdü Bekleniyor</t>
        </is>
      </c>
    </row>
    <row r="346" ht="15" customHeight="1" s="113">
      <c r="A346" s="124" t="inlineStr">
        <is>
          <t>T0345</t>
        </is>
      </c>
      <c r="B346" s="124" t="inlineStr">
        <is>
          <t>M016</t>
        </is>
      </c>
      <c r="C346" s="124" t="inlineStr">
        <is>
          <t>GAZİEMİR-2</t>
        </is>
      </c>
      <c r="D346" s="124" t="inlineStr">
        <is>
          <t>M021</t>
        </is>
      </c>
      <c r="E346" s="124" t="inlineStr">
        <is>
          <t>GAZİEMİR-7</t>
        </is>
      </c>
      <c r="F346" s="124" t="inlineStr">
        <is>
          <t>U036</t>
        </is>
      </c>
      <c r="G346" s="124" t="inlineStr">
        <is>
          <t>YÖNETİCİ</t>
        </is>
      </c>
      <c r="H346" s="175" t="n">
        <v>25</v>
      </c>
      <c r="I346" s="175" t="n">
        <v>0.5</v>
      </c>
      <c r="J346" s="124" t="inlineStr">
        <is>
          <t>Evet</t>
        </is>
      </c>
      <c r="K346" s="124" t="inlineStr">
        <is>
          <t>Aynı Bölge</t>
        </is>
      </c>
      <c r="L346" s="124" t="inlineStr">
        <is>
          <t>Belirsiz</t>
        </is>
      </c>
      <c r="M346" s="124" t="n">
        <v>0</v>
      </c>
      <c r="N346" s="124" t="n">
        <v>1</v>
      </c>
      <c r="O346" s="124" t="n">
        <v>0</v>
      </c>
      <c r="P346" s="124" t="n">
        <v>0</v>
      </c>
      <c r="Q346" s="124" t="inlineStr">
        <is>
          <t>Aynı unvan ve gerekli yetkinlik</t>
        </is>
      </c>
      <c r="R346" s="124" t="inlineStr">
        <is>
          <t>Koşullu</t>
        </is>
      </c>
      <c r="S346" s="124" t="inlineStr">
        <is>
          <t>Gerçek mesafe (Google Places) - Fazla/Açık Fact_Mevcut/Fact_Norm'dan; Vardiya/Onay Saha Etüdü Bekleniyor</t>
        </is>
      </c>
    </row>
    <row r="347" ht="15" customHeight="1" s="113">
      <c r="A347" s="124" t="inlineStr">
        <is>
          <t>T0346</t>
        </is>
      </c>
      <c r="B347" s="124" t="inlineStr">
        <is>
          <t>M016</t>
        </is>
      </c>
      <c r="C347" s="124" t="inlineStr">
        <is>
          <t>GAZİEMİR-2</t>
        </is>
      </c>
      <c r="D347" s="124" t="inlineStr">
        <is>
          <t>M021</t>
        </is>
      </c>
      <c r="E347" s="124" t="inlineStr">
        <is>
          <t>GAZİEMİR-7</t>
        </is>
      </c>
      <c r="F347" s="124" t="inlineStr">
        <is>
          <t>U038</t>
        </is>
      </c>
      <c r="G347" s="124" t="inlineStr">
        <is>
          <t>YÖNETİCİ YARDIMCISI</t>
        </is>
      </c>
      <c r="H347" s="175" t="n">
        <v>25</v>
      </c>
      <c r="I347" s="175" t="n">
        <v>0.5</v>
      </c>
      <c r="J347" s="124" t="inlineStr">
        <is>
          <t>Evet</t>
        </is>
      </c>
      <c r="K347" s="124" t="inlineStr">
        <is>
          <t>Aynı Bölge</t>
        </is>
      </c>
      <c r="L347" s="124" t="inlineStr">
        <is>
          <t>Belirsiz</t>
        </is>
      </c>
      <c r="M347" s="124" t="n">
        <v>0</v>
      </c>
      <c r="N347" s="124" t="n">
        <v>0</v>
      </c>
      <c r="O347" s="124" t="n">
        <v>0</v>
      </c>
      <c r="P347" s="124" t="n">
        <v>0</v>
      </c>
      <c r="Q347" s="124" t="inlineStr">
        <is>
          <t>Aynı unvan ve gerekli yetkinlik</t>
        </is>
      </c>
      <c r="R347" s="124" t="inlineStr">
        <is>
          <t>Düşük Öncelik</t>
        </is>
      </c>
      <c r="S347" s="124" t="inlineStr">
        <is>
          <t>Gerçek mesafe (Google Places) - Fazla/Açık Fact_Mevcut/Fact_Norm'dan; Vardiya/Onay Saha Etüdü Bekleniyor</t>
        </is>
      </c>
    </row>
    <row r="348" ht="15" customHeight="1" s="113">
      <c r="A348" s="124" t="inlineStr">
        <is>
          <t>T0347</t>
        </is>
      </c>
      <c r="B348" s="124" t="inlineStr">
        <is>
          <t>M016</t>
        </is>
      </c>
      <c r="C348" s="124" t="inlineStr">
        <is>
          <t>GAZİEMİR-2</t>
        </is>
      </c>
      <c r="D348" s="124" t="inlineStr">
        <is>
          <t>M021</t>
        </is>
      </c>
      <c r="E348" s="124" t="inlineStr">
        <is>
          <t>GAZİEMİR-7</t>
        </is>
      </c>
      <c r="F348" s="124" t="inlineStr">
        <is>
          <t>U042</t>
        </is>
      </c>
      <c r="G348" s="124" t="inlineStr">
        <is>
          <t>ŞARKÜTERİ</t>
        </is>
      </c>
      <c r="H348" s="175" t="n">
        <v>25</v>
      </c>
      <c r="I348" s="175" t="n">
        <v>0.5</v>
      </c>
      <c r="J348" s="124" t="inlineStr">
        <is>
          <t>Evet</t>
        </is>
      </c>
      <c r="K348" s="124" t="inlineStr">
        <is>
          <t>Aynı Bölge</t>
        </is>
      </c>
      <c r="L348" s="124" t="inlineStr">
        <is>
          <t>Belirsiz</t>
        </is>
      </c>
      <c r="M348" s="124" t="n">
        <v>0</v>
      </c>
      <c r="N348" s="124" t="n">
        <v>1</v>
      </c>
      <c r="O348" s="124" t="n">
        <v>0</v>
      </c>
      <c r="P348" s="124" t="n">
        <v>0</v>
      </c>
      <c r="Q348" s="124" t="inlineStr">
        <is>
          <t>Aynı unvan ve gerekli yetkinlik</t>
        </is>
      </c>
      <c r="R348" s="124" t="inlineStr">
        <is>
          <t>Koşullu</t>
        </is>
      </c>
      <c r="S348" s="124" t="inlineStr">
        <is>
          <t>Gerçek mesafe (Google Places) - Fazla/Açık Fact_Mevcut/Fact_Norm'dan; Vardiya/Onay Saha Etüdü Bekleniyor</t>
        </is>
      </c>
    </row>
    <row r="349" ht="15" customHeight="1" s="113">
      <c r="A349" s="124" t="inlineStr">
        <is>
          <t>T0348</t>
        </is>
      </c>
      <c r="B349" s="124" t="inlineStr">
        <is>
          <t>M016</t>
        </is>
      </c>
      <c r="C349" s="124" t="inlineStr">
        <is>
          <t>GAZİEMİR-2</t>
        </is>
      </c>
      <c r="D349" s="124" t="inlineStr">
        <is>
          <t>M018</t>
        </is>
      </c>
      <c r="E349" s="124" t="inlineStr">
        <is>
          <t>GAZİEMİR-4</t>
        </is>
      </c>
      <c r="F349" s="124" t="inlineStr">
        <is>
          <t>U002</t>
        </is>
      </c>
      <c r="G349" s="124" t="inlineStr">
        <is>
          <t>BAKLİYAT</t>
        </is>
      </c>
      <c r="H349" s="175" t="n">
        <v>25</v>
      </c>
      <c r="I349" s="175" t="n">
        <v>0.8</v>
      </c>
      <c r="J349" s="124" t="inlineStr">
        <is>
          <t>Evet</t>
        </is>
      </c>
      <c r="K349" s="124" t="inlineStr">
        <is>
          <t>Aynı Bölge</t>
        </is>
      </c>
      <c r="L349" s="124" t="inlineStr">
        <is>
          <t>Belirsiz</t>
        </is>
      </c>
      <c r="M349" s="124" t="n">
        <v>0</v>
      </c>
      <c r="N349" s="124" t="n">
        <v>0</v>
      </c>
      <c r="O349" s="124" t="n">
        <v>0</v>
      </c>
      <c r="P349" s="124" t="n">
        <v>0</v>
      </c>
      <c r="Q349" s="124" t="inlineStr">
        <is>
          <t>Aynı unvan ve gerekli yetkinlik</t>
        </is>
      </c>
      <c r="R349" s="124" t="inlineStr">
        <is>
          <t>Düşük Öncelik</t>
        </is>
      </c>
      <c r="S349" s="124" t="inlineStr">
        <is>
          <t>Gerçek mesafe (Google Places) - Fazla/Açık Fact_Mevcut/Fact_Norm'dan; Vardiya/Onay Saha Etüdü Bekleniyor</t>
        </is>
      </c>
    </row>
    <row r="350" ht="15" customHeight="1" s="113">
      <c r="A350" s="124" t="inlineStr">
        <is>
          <t>T0349</t>
        </is>
      </c>
      <c r="B350" s="124" t="inlineStr">
        <is>
          <t>M016</t>
        </is>
      </c>
      <c r="C350" s="124" t="inlineStr">
        <is>
          <t>GAZİEMİR-2</t>
        </is>
      </c>
      <c r="D350" s="124" t="inlineStr">
        <is>
          <t>M018</t>
        </is>
      </c>
      <c r="E350" s="124" t="inlineStr">
        <is>
          <t>GAZİEMİR-4</t>
        </is>
      </c>
      <c r="F350" s="124" t="inlineStr">
        <is>
          <t>U013</t>
        </is>
      </c>
      <c r="G350" s="124" t="inlineStr">
        <is>
          <t>KASAP</t>
        </is>
      </c>
      <c r="H350" s="175" t="n">
        <v>25</v>
      </c>
      <c r="I350" s="175" t="n">
        <v>0.8</v>
      </c>
      <c r="J350" s="124" t="inlineStr">
        <is>
          <t>Evet</t>
        </is>
      </c>
      <c r="K350" s="124" t="inlineStr">
        <is>
          <t>Aynı Bölge</t>
        </is>
      </c>
      <c r="L350" s="124" t="inlineStr">
        <is>
          <t>Belirsiz</t>
        </is>
      </c>
      <c r="M350" s="124" t="n">
        <v>0</v>
      </c>
      <c r="N350" s="124" t="n">
        <v>1</v>
      </c>
      <c r="O350" s="124" t="n">
        <v>0</v>
      </c>
      <c r="P350" s="124" t="n">
        <v>0</v>
      </c>
      <c r="Q350" s="124" t="inlineStr">
        <is>
          <t>Aynı unvan ve gerekli yetkinlik</t>
        </is>
      </c>
      <c r="R350" s="124" t="inlineStr">
        <is>
          <t>Koşullu</t>
        </is>
      </c>
      <c r="S350" s="124" t="inlineStr">
        <is>
          <t>Gerçek mesafe (Google Places) - Fazla/Açık Fact_Mevcut/Fact_Norm'dan; Vardiya/Onay Saha Etüdü Bekleniyor</t>
        </is>
      </c>
    </row>
    <row r="351" ht="15" customHeight="1" s="113">
      <c r="A351" s="124" t="inlineStr">
        <is>
          <t>T0350</t>
        </is>
      </c>
      <c r="B351" s="124" t="inlineStr">
        <is>
          <t>M016</t>
        </is>
      </c>
      <c r="C351" s="124" t="inlineStr">
        <is>
          <t>GAZİEMİR-2</t>
        </is>
      </c>
      <c r="D351" s="124" t="inlineStr">
        <is>
          <t>M018</t>
        </is>
      </c>
      <c r="E351" s="124" t="inlineStr">
        <is>
          <t>GAZİEMİR-4</t>
        </is>
      </c>
      <c r="F351" s="124" t="inlineStr">
        <is>
          <t>U015</t>
        </is>
      </c>
      <c r="G351" s="124" t="inlineStr">
        <is>
          <t>KASİYER</t>
        </is>
      </c>
      <c r="H351" s="175" t="n">
        <v>25</v>
      </c>
      <c r="I351" s="175" t="n">
        <v>0.8</v>
      </c>
      <c r="J351" s="124" t="inlineStr">
        <is>
          <t>Evet</t>
        </is>
      </c>
      <c r="K351" s="124" t="inlineStr">
        <is>
          <t>Aynı Bölge</t>
        </is>
      </c>
      <c r="L351" s="124" t="inlineStr">
        <is>
          <t>Belirsiz</t>
        </is>
      </c>
      <c r="M351" s="124" t="n">
        <v>0</v>
      </c>
      <c r="N351" s="124" t="n">
        <v>0</v>
      </c>
      <c r="O351" s="124" t="n">
        <v>0</v>
      </c>
      <c r="P351" s="124" t="n">
        <v>0</v>
      </c>
      <c r="Q351" s="124" t="inlineStr">
        <is>
          <t>Aynı unvan ve gerekli yetkinlik</t>
        </is>
      </c>
      <c r="R351" s="124" t="inlineStr">
        <is>
          <t>Düşük Öncelik</t>
        </is>
      </c>
      <c r="S351" s="124" t="inlineStr">
        <is>
          <t>Gerçek mesafe (Google Places) - Fazla/Açık Fact_Mevcut/Fact_Norm'dan; Vardiya/Onay Saha Etüdü Bekleniyor</t>
        </is>
      </c>
    </row>
    <row r="352" ht="15" customHeight="1" s="113">
      <c r="A352" s="124" t="inlineStr">
        <is>
          <t>T0351</t>
        </is>
      </c>
      <c r="B352" s="124" t="inlineStr">
        <is>
          <t>M016</t>
        </is>
      </c>
      <c r="C352" s="124" t="inlineStr">
        <is>
          <t>GAZİEMİR-2</t>
        </is>
      </c>
      <c r="D352" s="124" t="inlineStr">
        <is>
          <t>M018</t>
        </is>
      </c>
      <c r="E352" s="124" t="inlineStr">
        <is>
          <t>GAZİEMİR-4</t>
        </is>
      </c>
      <c r="F352" s="124" t="inlineStr">
        <is>
          <t>U017</t>
        </is>
      </c>
      <c r="G352" s="124" t="inlineStr">
        <is>
          <t>MANAV</t>
        </is>
      </c>
      <c r="H352" s="175" t="n">
        <v>25</v>
      </c>
      <c r="I352" s="175" t="n">
        <v>0.8</v>
      </c>
      <c r="J352" s="124" t="inlineStr">
        <is>
          <t>Evet</t>
        </is>
      </c>
      <c r="K352" s="124" t="inlineStr">
        <is>
          <t>Aynı Bölge</t>
        </is>
      </c>
      <c r="L352" s="124" t="inlineStr">
        <is>
          <t>Belirsiz</t>
        </is>
      </c>
      <c r="M352" s="124" t="n">
        <v>0</v>
      </c>
      <c r="N352" s="124" t="n">
        <v>2</v>
      </c>
      <c r="O352" s="124" t="n">
        <v>0</v>
      </c>
      <c r="P352" s="124" t="n">
        <v>1</v>
      </c>
      <c r="Q352" s="124" t="inlineStr">
        <is>
          <t>Aynı unvan ve gerekli yetkinlik</t>
        </is>
      </c>
      <c r="R352" s="124" t="inlineStr">
        <is>
          <t>Koşullu</t>
        </is>
      </c>
      <c r="S352" s="124" t="inlineStr">
        <is>
          <t>Gerçek mesafe (Google Places) - Fazla/Açık Fact_Mevcut/Fact_Norm'dan; Vardiya/Onay Saha Etüdü Bekleniyor</t>
        </is>
      </c>
    </row>
    <row r="353" ht="15" customHeight="1" s="113">
      <c r="A353" s="124" t="inlineStr">
        <is>
          <t>T0352</t>
        </is>
      </c>
      <c r="B353" s="124" t="inlineStr">
        <is>
          <t>M016</t>
        </is>
      </c>
      <c r="C353" s="124" t="inlineStr">
        <is>
          <t>GAZİEMİR-2</t>
        </is>
      </c>
      <c r="D353" s="124" t="inlineStr">
        <is>
          <t>M018</t>
        </is>
      </c>
      <c r="E353" s="124" t="inlineStr">
        <is>
          <t>GAZİEMİR-4</t>
        </is>
      </c>
      <c r="F353" s="124" t="inlineStr">
        <is>
          <t>U026</t>
        </is>
      </c>
      <c r="G353" s="124" t="inlineStr">
        <is>
          <t>REYON GÖREVLİSİ</t>
        </is>
      </c>
      <c r="H353" s="175" t="n">
        <v>25</v>
      </c>
      <c r="I353" s="175" t="n">
        <v>0.8</v>
      </c>
      <c r="J353" s="124" t="inlineStr">
        <is>
          <t>Evet</t>
        </is>
      </c>
      <c r="K353" s="124" t="inlineStr">
        <is>
          <t>Aynı Bölge</t>
        </is>
      </c>
      <c r="L353" s="124" t="inlineStr">
        <is>
          <t>Belirsiz</t>
        </is>
      </c>
      <c r="M353" s="124" t="n">
        <v>0</v>
      </c>
      <c r="N353" s="124" t="n">
        <v>0</v>
      </c>
      <c r="O353" s="124" t="n">
        <v>0</v>
      </c>
      <c r="P353" s="124" t="n">
        <v>0</v>
      </c>
      <c r="Q353" s="124" t="inlineStr">
        <is>
          <t>Aynı unvan ve gerekli yetkinlik</t>
        </is>
      </c>
      <c r="R353" s="124" t="inlineStr">
        <is>
          <t>Düşük Öncelik</t>
        </is>
      </c>
      <c r="S353" s="124" t="inlineStr">
        <is>
          <t>Gerçek mesafe (Google Places) - Fazla/Açık Fact_Mevcut/Fact_Norm'dan; Vardiya/Onay Saha Etüdü Bekleniyor</t>
        </is>
      </c>
    </row>
    <row r="354" ht="15" customHeight="1" s="113">
      <c r="A354" s="124" t="inlineStr">
        <is>
          <t>T0353</t>
        </is>
      </c>
      <c r="B354" s="124" t="inlineStr">
        <is>
          <t>M016</t>
        </is>
      </c>
      <c r="C354" s="124" t="inlineStr">
        <is>
          <t>GAZİEMİR-2</t>
        </is>
      </c>
      <c r="D354" s="124" t="inlineStr">
        <is>
          <t>M018</t>
        </is>
      </c>
      <c r="E354" s="124" t="inlineStr">
        <is>
          <t>GAZİEMİR-4</t>
        </is>
      </c>
      <c r="F354" s="124" t="inlineStr">
        <is>
          <t>U036</t>
        </is>
      </c>
      <c r="G354" s="124" t="inlineStr">
        <is>
          <t>YÖNETİCİ</t>
        </is>
      </c>
      <c r="H354" s="175" t="n">
        <v>25</v>
      </c>
      <c r="I354" s="175" t="n">
        <v>0.8</v>
      </c>
      <c r="J354" s="124" t="inlineStr">
        <is>
          <t>Evet</t>
        </is>
      </c>
      <c r="K354" s="124" t="inlineStr">
        <is>
          <t>Aynı Bölge</t>
        </is>
      </c>
      <c r="L354" s="124" t="inlineStr">
        <is>
          <t>Belirsiz</t>
        </is>
      </c>
      <c r="M354" s="124" t="n">
        <v>0</v>
      </c>
      <c r="N354" s="124" t="n">
        <v>0</v>
      </c>
      <c r="O354" s="124" t="n">
        <v>0</v>
      </c>
      <c r="P354" s="124" t="n">
        <v>0</v>
      </c>
      <c r="Q354" s="124" t="inlineStr">
        <is>
          <t>Aynı unvan ve gerekli yetkinlik</t>
        </is>
      </c>
      <c r="R354" s="124" t="inlineStr">
        <is>
          <t>Düşük Öncelik</t>
        </is>
      </c>
      <c r="S354" s="124" t="inlineStr">
        <is>
          <t>Gerçek mesafe (Google Places) - Fazla/Açık Fact_Mevcut/Fact_Norm'dan; Vardiya/Onay Saha Etüdü Bekleniyor</t>
        </is>
      </c>
    </row>
    <row r="355" ht="15" customHeight="1" s="113">
      <c r="A355" s="124" t="inlineStr">
        <is>
          <t>T0354</t>
        </is>
      </c>
      <c r="B355" s="124" t="inlineStr">
        <is>
          <t>M016</t>
        </is>
      </c>
      <c r="C355" s="124" t="inlineStr">
        <is>
          <t>GAZİEMİR-2</t>
        </is>
      </c>
      <c r="D355" s="124" t="inlineStr">
        <is>
          <t>M018</t>
        </is>
      </c>
      <c r="E355" s="124" t="inlineStr">
        <is>
          <t>GAZİEMİR-4</t>
        </is>
      </c>
      <c r="F355" s="124" t="inlineStr">
        <is>
          <t>U038</t>
        </is>
      </c>
      <c r="G355" s="124" t="inlineStr">
        <is>
          <t>YÖNETİCİ YARDIMCISI</t>
        </is>
      </c>
      <c r="H355" s="175" t="n">
        <v>25</v>
      </c>
      <c r="I355" s="175" t="n">
        <v>0.8</v>
      </c>
      <c r="J355" s="124" t="inlineStr">
        <is>
          <t>Evet</t>
        </is>
      </c>
      <c r="K355" s="124" t="inlineStr">
        <is>
          <t>Aynı Bölge</t>
        </is>
      </c>
      <c r="L355" s="124" t="inlineStr">
        <is>
          <t>Belirsiz</t>
        </is>
      </c>
      <c r="M355" s="124" t="n">
        <v>0</v>
      </c>
      <c r="N355" s="124" t="n">
        <v>0</v>
      </c>
      <c r="O355" s="124" t="n">
        <v>0</v>
      </c>
      <c r="P355" s="124" t="n">
        <v>0</v>
      </c>
      <c r="Q355" s="124" t="inlineStr">
        <is>
          <t>Aynı unvan ve gerekli yetkinlik</t>
        </is>
      </c>
      <c r="R355" s="124" t="inlineStr">
        <is>
          <t>Düşük Öncelik</t>
        </is>
      </c>
      <c r="S355" s="124" t="inlineStr">
        <is>
          <t>Gerçek mesafe (Google Places) - Fazla/Açık Fact_Mevcut/Fact_Norm'dan; Vardiya/Onay Saha Etüdü Bekleniyor</t>
        </is>
      </c>
    </row>
    <row r="356" ht="15" customHeight="1" s="113">
      <c r="A356" s="124" t="inlineStr">
        <is>
          <t>T0355</t>
        </is>
      </c>
      <c r="B356" s="124" t="inlineStr">
        <is>
          <t>M016</t>
        </is>
      </c>
      <c r="C356" s="124" t="inlineStr">
        <is>
          <t>GAZİEMİR-2</t>
        </is>
      </c>
      <c r="D356" s="124" t="inlineStr">
        <is>
          <t>M018</t>
        </is>
      </c>
      <c r="E356" s="124" t="inlineStr">
        <is>
          <t>GAZİEMİR-4</t>
        </is>
      </c>
      <c r="F356" s="124" t="inlineStr">
        <is>
          <t>U042</t>
        </is>
      </c>
      <c r="G356" s="124" t="inlineStr">
        <is>
          <t>ŞARKÜTERİ</t>
        </is>
      </c>
      <c r="H356" s="175" t="n">
        <v>25</v>
      </c>
      <c r="I356" s="175" t="n">
        <v>0.8</v>
      </c>
      <c r="J356" s="124" t="inlineStr">
        <is>
          <t>Evet</t>
        </is>
      </c>
      <c r="K356" s="124" t="inlineStr">
        <is>
          <t>Aynı Bölge</t>
        </is>
      </c>
      <c r="L356" s="124" t="inlineStr">
        <is>
          <t>Belirsiz</t>
        </is>
      </c>
      <c r="M356" s="124" t="n">
        <v>0</v>
      </c>
      <c r="N356" s="124" t="n">
        <v>0</v>
      </c>
      <c r="O356" s="124" t="n">
        <v>0</v>
      </c>
      <c r="P356" s="124" t="n">
        <v>0</v>
      </c>
      <c r="Q356" s="124" t="inlineStr">
        <is>
          <t>Aynı unvan ve gerekli yetkinlik</t>
        </is>
      </c>
      <c r="R356" s="124" t="inlineStr">
        <is>
          <t>Düşük Öncelik</t>
        </is>
      </c>
      <c r="S356" s="124" t="inlineStr">
        <is>
          <t>Gerçek mesafe (Google Places) - Fazla/Açık Fact_Mevcut/Fact_Norm'dan; Vardiya/Onay Saha Etüdü Bekleniyor</t>
        </is>
      </c>
    </row>
    <row r="357" ht="15" customHeight="1" s="113">
      <c r="A357" s="124" t="inlineStr">
        <is>
          <t>T0356</t>
        </is>
      </c>
      <c r="B357" s="124" t="inlineStr">
        <is>
          <t>M017</t>
        </is>
      </c>
      <c r="C357" s="124" t="inlineStr">
        <is>
          <t>GAZİEMİR-3</t>
        </is>
      </c>
      <c r="D357" s="124" t="inlineStr">
        <is>
          <t>M019</t>
        </is>
      </c>
      <c r="E357" s="124" t="inlineStr">
        <is>
          <t>GAZİEMİR-5</t>
        </is>
      </c>
      <c r="F357" s="124" t="inlineStr">
        <is>
          <t>U002</t>
        </is>
      </c>
      <c r="G357" s="124" t="inlineStr">
        <is>
          <t>BAKLİYAT</t>
        </is>
      </c>
      <c r="H357" s="175" t="n">
        <v>25</v>
      </c>
      <c r="I357" s="175" t="n">
        <v>0.5</v>
      </c>
      <c r="J357" s="124" t="inlineStr">
        <is>
          <t>Evet</t>
        </is>
      </c>
      <c r="K357" s="124" t="inlineStr">
        <is>
          <t>Aynı Bölge</t>
        </is>
      </c>
      <c r="L357" s="124" t="inlineStr">
        <is>
          <t>Belirsiz</t>
        </is>
      </c>
      <c r="M357" s="124" t="n">
        <v>0</v>
      </c>
      <c r="N357" s="124" t="n">
        <v>0</v>
      </c>
      <c r="O357" s="124" t="n">
        <v>0</v>
      </c>
      <c r="P357" s="124" t="n">
        <v>0</v>
      </c>
      <c r="Q357" s="124" t="inlineStr">
        <is>
          <t>Aynı unvan ve gerekli yetkinlik</t>
        </is>
      </c>
      <c r="R357" s="124" t="inlineStr">
        <is>
          <t>Düşük Öncelik</t>
        </is>
      </c>
      <c r="S357" s="124" t="inlineStr">
        <is>
          <t>Gerçek mesafe (Google Places) - Fazla/Açık Fact_Mevcut/Fact_Norm'dan; Vardiya/Onay Saha Etüdü Bekleniyor</t>
        </is>
      </c>
    </row>
    <row r="358" ht="15" customHeight="1" s="113">
      <c r="A358" s="124" t="inlineStr">
        <is>
          <t>T0357</t>
        </is>
      </c>
      <c r="B358" s="124" t="inlineStr">
        <is>
          <t>M017</t>
        </is>
      </c>
      <c r="C358" s="124" t="inlineStr">
        <is>
          <t>GAZİEMİR-3</t>
        </is>
      </c>
      <c r="D358" s="124" t="inlineStr">
        <is>
          <t>M019</t>
        </is>
      </c>
      <c r="E358" s="124" t="inlineStr">
        <is>
          <t>GAZİEMİR-5</t>
        </is>
      </c>
      <c r="F358" s="124" t="inlineStr">
        <is>
          <t>U013</t>
        </is>
      </c>
      <c r="G358" s="124" t="inlineStr">
        <is>
          <t>KASAP</t>
        </is>
      </c>
      <c r="H358" s="175" t="n">
        <v>25</v>
      </c>
      <c r="I358" s="175" t="n">
        <v>0.5</v>
      </c>
      <c r="J358" s="124" t="inlineStr">
        <is>
          <t>Evet</t>
        </is>
      </c>
      <c r="K358" s="124" t="inlineStr">
        <is>
          <t>Aynı Bölge</t>
        </is>
      </c>
      <c r="L358" s="124" t="inlineStr">
        <is>
          <t>Belirsiz</t>
        </is>
      </c>
      <c r="M358" s="124" t="n">
        <v>0</v>
      </c>
      <c r="N358" s="124" t="n">
        <v>1</v>
      </c>
      <c r="O358" s="124" t="n">
        <v>0</v>
      </c>
      <c r="P358" s="124" t="n">
        <v>0</v>
      </c>
      <c r="Q358" s="124" t="inlineStr">
        <is>
          <t>Aynı unvan ve gerekli yetkinlik</t>
        </is>
      </c>
      <c r="R358" s="124" t="inlineStr">
        <is>
          <t>Koşullu</t>
        </is>
      </c>
      <c r="S358" s="124" t="inlineStr">
        <is>
          <t>Gerçek mesafe (Google Places) - Fazla/Açık Fact_Mevcut/Fact_Norm'dan; Vardiya/Onay Saha Etüdü Bekleniyor</t>
        </is>
      </c>
    </row>
    <row r="359" ht="15" customHeight="1" s="113">
      <c r="A359" s="124" t="inlineStr">
        <is>
          <t>T0358</t>
        </is>
      </c>
      <c r="B359" s="124" t="inlineStr">
        <is>
          <t>M017</t>
        </is>
      </c>
      <c r="C359" s="124" t="inlineStr">
        <is>
          <t>GAZİEMİR-3</t>
        </is>
      </c>
      <c r="D359" s="124" t="inlineStr">
        <is>
          <t>M019</t>
        </is>
      </c>
      <c r="E359" s="124" t="inlineStr">
        <is>
          <t>GAZİEMİR-5</t>
        </is>
      </c>
      <c r="F359" s="124" t="inlineStr">
        <is>
          <t>U015</t>
        </is>
      </c>
      <c r="G359" s="124" t="inlineStr">
        <is>
          <t>KASİYER</t>
        </is>
      </c>
      <c r="H359" s="175" t="n">
        <v>25</v>
      </c>
      <c r="I359" s="175" t="n">
        <v>0.5</v>
      </c>
      <c r="J359" s="124" t="inlineStr">
        <is>
          <t>Evet</t>
        </is>
      </c>
      <c r="K359" s="124" t="inlineStr">
        <is>
          <t>Aynı Bölge</t>
        </is>
      </c>
      <c r="L359" s="124" t="inlineStr">
        <is>
          <t>Belirsiz</t>
        </is>
      </c>
      <c r="M359" s="124" t="n">
        <v>0</v>
      </c>
      <c r="N359" s="124" t="n">
        <v>0</v>
      </c>
      <c r="O359" s="124" t="n">
        <v>0</v>
      </c>
      <c r="P359" s="124" t="n">
        <v>0</v>
      </c>
      <c r="Q359" s="124" t="inlineStr">
        <is>
          <t>Aynı unvan ve gerekli yetkinlik</t>
        </is>
      </c>
      <c r="R359" s="124" t="inlineStr">
        <is>
          <t>Düşük Öncelik</t>
        </is>
      </c>
      <c r="S359" s="124" t="inlineStr">
        <is>
          <t>Gerçek mesafe (Google Places) - Fazla/Açık Fact_Mevcut/Fact_Norm'dan; Vardiya/Onay Saha Etüdü Bekleniyor</t>
        </is>
      </c>
    </row>
    <row r="360" ht="15" customHeight="1" s="113">
      <c r="A360" s="124" t="inlineStr">
        <is>
          <t>T0359</t>
        </is>
      </c>
      <c r="B360" s="124" t="inlineStr">
        <is>
          <t>M017</t>
        </is>
      </c>
      <c r="C360" s="124" t="inlineStr">
        <is>
          <t>GAZİEMİR-3</t>
        </is>
      </c>
      <c r="D360" s="124" t="inlineStr">
        <is>
          <t>M019</t>
        </is>
      </c>
      <c r="E360" s="124" t="inlineStr">
        <is>
          <t>GAZİEMİR-5</t>
        </is>
      </c>
      <c r="F360" s="124" t="inlineStr">
        <is>
          <t>U017</t>
        </is>
      </c>
      <c r="G360" s="124" t="inlineStr">
        <is>
          <t>MANAV</t>
        </is>
      </c>
      <c r="H360" s="175" t="n">
        <v>25</v>
      </c>
      <c r="I360" s="175" t="n">
        <v>0.5</v>
      </c>
      <c r="J360" s="124" t="inlineStr">
        <is>
          <t>Evet</t>
        </is>
      </c>
      <c r="K360" s="124" t="inlineStr">
        <is>
          <t>Aynı Bölge</t>
        </is>
      </c>
      <c r="L360" s="124" t="inlineStr">
        <is>
          <t>Belirsiz</t>
        </is>
      </c>
      <c r="M360" s="124" t="n">
        <v>0</v>
      </c>
      <c r="N360" s="124" t="n">
        <v>1</v>
      </c>
      <c r="O360" s="124" t="n">
        <v>0</v>
      </c>
      <c r="P360" s="124" t="n">
        <v>0</v>
      </c>
      <c r="Q360" s="124" t="inlineStr">
        <is>
          <t>Aynı unvan ve gerekli yetkinlik</t>
        </is>
      </c>
      <c r="R360" s="124" t="inlineStr">
        <is>
          <t>Koşullu</t>
        </is>
      </c>
      <c r="S360" s="124" t="inlineStr">
        <is>
          <t>Gerçek mesafe (Google Places) - Fazla/Açık Fact_Mevcut/Fact_Norm'dan; Vardiya/Onay Saha Etüdü Bekleniyor</t>
        </is>
      </c>
    </row>
    <row r="361" ht="15" customHeight="1" s="113">
      <c r="A361" s="124" t="inlineStr">
        <is>
          <t>T0360</t>
        </is>
      </c>
      <c r="B361" s="124" t="inlineStr">
        <is>
          <t>M017</t>
        </is>
      </c>
      <c r="C361" s="124" t="inlineStr">
        <is>
          <t>GAZİEMİR-3</t>
        </is>
      </c>
      <c r="D361" s="124" t="inlineStr">
        <is>
          <t>M019</t>
        </is>
      </c>
      <c r="E361" s="124" t="inlineStr">
        <is>
          <t>GAZİEMİR-5</t>
        </is>
      </c>
      <c r="F361" s="124" t="inlineStr">
        <is>
          <t>U026</t>
        </is>
      </c>
      <c r="G361" s="124" t="inlineStr">
        <is>
          <t>REYON GÖREVLİSİ</t>
        </is>
      </c>
      <c r="H361" s="175" t="n">
        <v>25</v>
      </c>
      <c r="I361" s="175" t="n">
        <v>0.5</v>
      </c>
      <c r="J361" s="124" t="inlineStr">
        <is>
          <t>Evet</t>
        </is>
      </c>
      <c r="K361" s="124" t="inlineStr">
        <is>
          <t>Aynı Bölge</t>
        </is>
      </c>
      <c r="L361" s="124" t="inlineStr">
        <is>
          <t>Belirsiz</t>
        </is>
      </c>
      <c r="M361" s="124" t="n">
        <v>0</v>
      </c>
      <c r="N361" s="124" t="n">
        <v>0</v>
      </c>
      <c r="O361" s="124" t="n">
        <v>0</v>
      </c>
      <c r="P361" s="124" t="n">
        <v>0</v>
      </c>
      <c r="Q361" s="124" t="inlineStr">
        <is>
          <t>Aynı unvan ve gerekli yetkinlik</t>
        </is>
      </c>
      <c r="R361" s="124" t="inlineStr">
        <is>
          <t>Düşük Öncelik</t>
        </is>
      </c>
      <c r="S361" s="124" t="inlineStr">
        <is>
          <t>Gerçek mesafe (Google Places) - Fazla/Açık Fact_Mevcut/Fact_Norm'dan; Vardiya/Onay Saha Etüdü Bekleniyor</t>
        </is>
      </c>
    </row>
    <row r="362" ht="15" customHeight="1" s="113">
      <c r="A362" s="124" t="inlineStr">
        <is>
          <t>T0361</t>
        </is>
      </c>
      <c r="B362" s="124" t="inlineStr">
        <is>
          <t>M017</t>
        </is>
      </c>
      <c r="C362" s="124" t="inlineStr">
        <is>
          <t>GAZİEMİR-3</t>
        </is>
      </c>
      <c r="D362" s="124" t="inlineStr">
        <is>
          <t>M019</t>
        </is>
      </c>
      <c r="E362" s="124" t="inlineStr">
        <is>
          <t>GAZİEMİR-5</t>
        </is>
      </c>
      <c r="F362" s="124" t="inlineStr">
        <is>
          <t>U036</t>
        </is>
      </c>
      <c r="G362" s="124" t="inlineStr">
        <is>
          <t>YÖNETİCİ</t>
        </is>
      </c>
      <c r="H362" s="175" t="n">
        <v>25</v>
      </c>
      <c r="I362" s="175" t="n">
        <v>0.5</v>
      </c>
      <c r="J362" s="124" t="inlineStr">
        <is>
          <t>Evet</t>
        </is>
      </c>
      <c r="K362" s="124" t="inlineStr">
        <is>
          <t>Aynı Bölge</t>
        </is>
      </c>
      <c r="L362" s="124" t="inlineStr">
        <is>
          <t>Belirsiz</t>
        </is>
      </c>
      <c r="M362" s="124" t="n">
        <v>0</v>
      </c>
      <c r="N362" s="124" t="n">
        <v>0</v>
      </c>
      <c r="O362" s="124" t="n">
        <v>0</v>
      </c>
      <c r="P362" s="124" t="n">
        <v>0</v>
      </c>
      <c r="Q362" s="124" t="inlineStr">
        <is>
          <t>Aynı unvan ve gerekli yetkinlik</t>
        </is>
      </c>
      <c r="R362" s="124" t="inlineStr">
        <is>
          <t>Düşük Öncelik</t>
        </is>
      </c>
      <c r="S362" s="124" t="inlineStr">
        <is>
          <t>Gerçek mesafe (Google Places) - Fazla/Açık Fact_Mevcut/Fact_Norm'dan; Vardiya/Onay Saha Etüdü Bekleniyor</t>
        </is>
      </c>
    </row>
    <row r="363" ht="15" customHeight="1" s="113">
      <c r="A363" s="124" t="inlineStr">
        <is>
          <t>T0362</t>
        </is>
      </c>
      <c r="B363" s="124" t="inlineStr">
        <is>
          <t>M017</t>
        </is>
      </c>
      <c r="C363" s="124" t="inlineStr">
        <is>
          <t>GAZİEMİR-3</t>
        </is>
      </c>
      <c r="D363" s="124" t="inlineStr">
        <is>
          <t>M019</t>
        </is>
      </c>
      <c r="E363" s="124" t="inlineStr">
        <is>
          <t>GAZİEMİR-5</t>
        </is>
      </c>
      <c r="F363" s="124" t="inlineStr">
        <is>
          <t>U038</t>
        </is>
      </c>
      <c r="G363" s="124" t="inlineStr">
        <is>
          <t>YÖNETİCİ YARDIMCISI</t>
        </is>
      </c>
      <c r="H363" s="175" t="n">
        <v>25</v>
      </c>
      <c r="I363" s="175" t="n">
        <v>0.5</v>
      </c>
      <c r="J363" s="124" t="inlineStr">
        <is>
          <t>Evet</t>
        </is>
      </c>
      <c r="K363" s="124" t="inlineStr">
        <is>
          <t>Aynı Bölge</t>
        </is>
      </c>
      <c r="L363" s="124" t="inlineStr">
        <is>
          <t>Belirsiz</t>
        </is>
      </c>
      <c r="M363" s="124" t="n">
        <v>0</v>
      </c>
      <c r="N363" s="124" t="n">
        <v>0</v>
      </c>
      <c r="O363" s="124" t="n">
        <v>0</v>
      </c>
      <c r="P363" s="124" t="n">
        <v>0</v>
      </c>
      <c r="Q363" s="124" t="inlineStr">
        <is>
          <t>Aynı unvan ve gerekli yetkinlik</t>
        </is>
      </c>
      <c r="R363" s="124" t="inlineStr">
        <is>
          <t>Düşük Öncelik</t>
        </is>
      </c>
      <c r="S363" s="124" t="inlineStr">
        <is>
          <t>Gerçek mesafe (Google Places) - Fazla/Açık Fact_Mevcut/Fact_Norm'dan; Vardiya/Onay Saha Etüdü Bekleniyor</t>
        </is>
      </c>
    </row>
    <row r="364" ht="15" customHeight="1" s="113">
      <c r="A364" s="124" t="inlineStr">
        <is>
          <t>T0363</t>
        </is>
      </c>
      <c r="B364" s="124" t="inlineStr">
        <is>
          <t>M017</t>
        </is>
      </c>
      <c r="C364" s="124" t="inlineStr">
        <is>
          <t>GAZİEMİR-3</t>
        </is>
      </c>
      <c r="D364" s="124" t="inlineStr">
        <is>
          <t>M019</t>
        </is>
      </c>
      <c r="E364" s="124" t="inlineStr">
        <is>
          <t>GAZİEMİR-5</t>
        </is>
      </c>
      <c r="F364" s="124" t="inlineStr">
        <is>
          <t>U042</t>
        </is>
      </c>
      <c r="G364" s="124" t="inlineStr">
        <is>
          <t>ŞARKÜTERİ</t>
        </is>
      </c>
      <c r="H364" s="175" t="n">
        <v>25</v>
      </c>
      <c r="I364" s="175" t="n">
        <v>0.5</v>
      </c>
      <c r="J364" s="124" t="inlineStr">
        <is>
          <t>Evet</t>
        </is>
      </c>
      <c r="K364" s="124" t="inlineStr">
        <is>
          <t>Aynı Bölge</t>
        </is>
      </c>
      <c r="L364" s="124" t="inlineStr">
        <is>
          <t>Belirsiz</t>
        </is>
      </c>
      <c r="M364" s="124" t="n">
        <v>0</v>
      </c>
      <c r="N364" s="124" t="n">
        <v>0</v>
      </c>
      <c r="O364" s="124" t="n">
        <v>0</v>
      </c>
      <c r="P364" s="124" t="n">
        <v>0</v>
      </c>
      <c r="Q364" s="124" t="inlineStr">
        <is>
          <t>Aynı unvan ve gerekli yetkinlik</t>
        </is>
      </c>
      <c r="R364" s="124" t="inlineStr">
        <is>
          <t>Düşük Öncelik</t>
        </is>
      </c>
      <c r="S364" s="124" t="inlineStr">
        <is>
          <t>Gerçek mesafe (Google Places) - Fazla/Açık Fact_Mevcut/Fact_Norm'dan; Vardiya/Onay Saha Etüdü Bekleniyor</t>
        </is>
      </c>
    </row>
    <row r="365" ht="15" customHeight="1" s="113">
      <c r="A365" s="124" t="inlineStr">
        <is>
          <t>T0364</t>
        </is>
      </c>
      <c r="B365" s="124" t="inlineStr">
        <is>
          <t>M017</t>
        </is>
      </c>
      <c r="C365" s="124" t="inlineStr">
        <is>
          <t>GAZİEMİR-3</t>
        </is>
      </c>
      <c r="D365" s="124" t="inlineStr">
        <is>
          <t>M018</t>
        </is>
      </c>
      <c r="E365" s="124" t="inlineStr">
        <is>
          <t>GAZİEMİR-4</t>
        </is>
      </c>
      <c r="F365" s="124" t="inlineStr">
        <is>
          <t>U002</t>
        </is>
      </c>
      <c r="G365" s="124" t="inlineStr">
        <is>
          <t>BAKLİYAT</t>
        </is>
      </c>
      <c r="H365" s="175" t="n">
        <v>25</v>
      </c>
      <c r="I365" s="175" t="n">
        <v>0.6</v>
      </c>
      <c r="J365" s="124" t="inlineStr">
        <is>
          <t>Evet</t>
        </is>
      </c>
      <c r="K365" s="124" t="inlineStr">
        <is>
          <t>Aynı Bölge</t>
        </is>
      </c>
      <c r="L365" s="124" t="inlineStr">
        <is>
          <t>Belirsiz</t>
        </is>
      </c>
      <c r="M365" s="124" t="n">
        <v>0</v>
      </c>
      <c r="N365" s="124" t="n">
        <v>0</v>
      </c>
      <c r="O365" s="124" t="n">
        <v>0</v>
      </c>
      <c r="P365" s="124" t="n">
        <v>0</v>
      </c>
      <c r="Q365" s="124" t="inlineStr">
        <is>
          <t>Aynı unvan ve gerekli yetkinlik</t>
        </is>
      </c>
      <c r="R365" s="124" t="inlineStr">
        <is>
          <t>Düşük Öncelik</t>
        </is>
      </c>
      <c r="S365" s="124" t="inlineStr">
        <is>
          <t>Gerçek mesafe (Google Places) - Fazla/Açık Fact_Mevcut/Fact_Norm'dan; Vardiya/Onay Saha Etüdü Bekleniyor</t>
        </is>
      </c>
    </row>
    <row r="366" ht="15" customHeight="1" s="113">
      <c r="A366" s="124" t="inlineStr">
        <is>
          <t>T0365</t>
        </is>
      </c>
      <c r="B366" s="124" t="inlineStr">
        <is>
          <t>M017</t>
        </is>
      </c>
      <c r="C366" s="124" t="inlineStr">
        <is>
          <t>GAZİEMİR-3</t>
        </is>
      </c>
      <c r="D366" s="124" t="inlineStr">
        <is>
          <t>M018</t>
        </is>
      </c>
      <c r="E366" s="124" t="inlineStr">
        <is>
          <t>GAZİEMİR-4</t>
        </is>
      </c>
      <c r="F366" s="124" t="inlineStr">
        <is>
          <t>U013</t>
        </is>
      </c>
      <c r="G366" s="124" t="inlineStr">
        <is>
          <t>KASAP</t>
        </is>
      </c>
      <c r="H366" s="175" t="n">
        <v>25</v>
      </c>
      <c r="I366" s="175" t="n">
        <v>0.6</v>
      </c>
      <c r="J366" s="124" t="inlineStr">
        <is>
          <t>Evet</t>
        </is>
      </c>
      <c r="K366" s="124" t="inlineStr">
        <is>
          <t>Aynı Bölge</t>
        </is>
      </c>
      <c r="L366" s="124" t="inlineStr">
        <is>
          <t>Belirsiz</t>
        </is>
      </c>
      <c r="M366" s="124" t="n">
        <v>0</v>
      </c>
      <c r="N366" s="124" t="n">
        <v>1</v>
      </c>
      <c r="O366" s="124" t="n">
        <v>0</v>
      </c>
      <c r="P366" s="124" t="n">
        <v>0</v>
      </c>
      <c r="Q366" s="124" t="inlineStr">
        <is>
          <t>Aynı unvan ve gerekli yetkinlik</t>
        </is>
      </c>
      <c r="R366" s="124" t="inlineStr">
        <is>
          <t>Koşullu</t>
        </is>
      </c>
      <c r="S366" s="124" t="inlineStr">
        <is>
          <t>Gerçek mesafe (Google Places) - Fazla/Açık Fact_Mevcut/Fact_Norm'dan; Vardiya/Onay Saha Etüdü Bekleniyor</t>
        </is>
      </c>
    </row>
    <row r="367" ht="15" customHeight="1" s="113">
      <c r="A367" s="124" t="inlineStr">
        <is>
          <t>T0366</t>
        </is>
      </c>
      <c r="B367" s="124" t="inlineStr">
        <is>
          <t>M017</t>
        </is>
      </c>
      <c r="C367" s="124" t="inlineStr">
        <is>
          <t>GAZİEMİR-3</t>
        </is>
      </c>
      <c r="D367" s="124" t="inlineStr">
        <is>
          <t>M018</t>
        </is>
      </c>
      <c r="E367" s="124" t="inlineStr">
        <is>
          <t>GAZİEMİR-4</t>
        </is>
      </c>
      <c r="F367" s="124" t="inlineStr">
        <is>
          <t>U015</t>
        </is>
      </c>
      <c r="G367" s="124" t="inlineStr">
        <is>
          <t>KASİYER</t>
        </is>
      </c>
      <c r="H367" s="175" t="n">
        <v>25</v>
      </c>
      <c r="I367" s="175" t="n">
        <v>0.6</v>
      </c>
      <c r="J367" s="124" t="inlineStr">
        <is>
          <t>Evet</t>
        </is>
      </c>
      <c r="K367" s="124" t="inlineStr">
        <is>
          <t>Aynı Bölge</t>
        </is>
      </c>
      <c r="L367" s="124" t="inlineStr">
        <is>
          <t>Belirsiz</t>
        </is>
      </c>
      <c r="M367" s="124" t="n">
        <v>0</v>
      </c>
      <c r="N367" s="124" t="n">
        <v>0</v>
      </c>
      <c r="O367" s="124" t="n">
        <v>0</v>
      </c>
      <c r="P367" s="124" t="n">
        <v>0</v>
      </c>
      <c r="Q367" s="124" t="inlineStr">
        <is>
          <t>Aynı unvan ve gerekli yetkinlik</t>
        </is>
      </c>
      <c r="R367" s="124" t="inlineStr">
        <is>
          <t>Düşük Öncelik</t>
        </is>
      </c>
      <c r="S367" s="124" t="inlineStr">
        <is>
          <t>Gerçek mesafe (Google Places) - Fazla/Açık Fact_Mevcut/Fact_Norm'dan; Vardiya/Onay Saha Etüdü Bekleniyor</t>
        </is>
      </c>
    </row>
    <row r="368" ht="15" customHeight="1" s="113">
      <c r="A368" s="124" t="inlineStr">
        <is>
          <t>T0367</t>
        </is>
      </c>
      <c r="B368" s="124" t="inlineStr">
        <is>
          <t>M017</t>
        </is>
      </c>
      <c r="C368" s="124" t="inlineStr">
        <is>
          <t>GAZİEMİR-3</t>
        </is>
      </c>
      <c r="D368" s="124" t="inlineStr">
        <is>
          <t>M018</t>
        </is>
      </c>
      <c r="E368" s="124" t="inlineStr">
        <is>
          <t>GAZİEMİR-4</t>
        </is>
      </c>
      <c r="F368" s="124" t="inlineStr">
        <is>
          <t>U017</t>
        </is>
      </c>
      <c r="G368" s="124" t="inlineStr">
        <is>
          <t>MANAV</t>
        </is>
      </c>
      <c r="H368" s="175" t="n">
        <v>25</v>
      </c>
      <c r="I368" s="175" t="n">
        <v>0.6</v>
      </c>
      <c r="J368" s="124" t="inlineStr">
        <is>
          <t>Evet</t>
        </is>
      </c>
      <c r="K368" s="124" t="inlineStr">
        <is>
          <t>Aynı Bölge</t>
        </is>
      </c>
      <c r="L368" s="124" t="inlineStr">
        <is>
          <t>Belirsiz</t>
        </is>
      </c>
      <c r="M368" s="124" t="n">
        <v>0</v>
      </c>
      <c r="N368" s="124" t="n">
        <v>2</v>
      </c>
      <c r="O368" s="124" t="n">
        <v>0</v>
      </c>
      <c r="P368" s="124" t="n">
        <v>1</v>
      </c>
      <c r="Q368" s="124" t="inlineStr">
        <is>
          <t>Aynı unvan ve gerekli yetkinlik</t>
        </is>
      </c>
      <c r="R368" s="124" t="inlineStr">
        <is>
          <t>Koşullu</t>
        </is>
      </c>
      <c r="S368" s="124" t="inlineStr">
        <is>
          <t>Gerçek mesafe (Google Places) - Fazla/Açık Fact_Mevcut/Fact_Norm'dan; Vardiya/Onay Saha Etüdü Bekleniyor</t>
        </is>
      </c>
    </row>
    <row r="369" ht="15" customHeight="1" s="113">
      <c r="A369" s="124" t="inlineStr">
        <is>
          <t>T0368</t>
        </is>
      </c>
      <c r="B369" s="124" t="inlineStr">
        <is>
          <t>M017</t>
        </is>
      </c>
      <c r="C369" s="124" t="inlineStr">
        <is>
          <t>GAZİEMİR-3</t>
        </is>
      </c>
      <c r="D369" s="124" t="inlineStr">
        <is>
          <t>M018</t>
        </is>
      </c>
      <c r="E369" s="124" t="inlineStr">
        <is>
          <t>GAZİEMİR-4</t>
        </is>
      </c>
      <c r="F369" s="124" t="inlineStr">
        <is>
          <t>U026</t>
        </is>
      </c>
      <c r="G369" s="124" t="inlineStr">
        <is>
          <t>REYON GÖREVLİSİ</t>
        </is>
      </c>
      <c r="H369" s="175" t="n">
        <v>25</v>
      </c>
      <c r="I369" s="175" t="n">
        <v>0.6</v>
      </c>
      <c r="J369" s="124" t="inlineStr">
        <is>
          <t>Evet</t>
        </is>
      </c>
      <c r="K369" s="124" t="inlineStr">
        <is>
          <t>Aynı Bölge</t>
        </is>
      </c>
      <c r="L369" s="124" t="inlineStr">
        <is>
          <t>Belirsiz</t>
        </is>
      </c>
      <c r="M369" s="124" t="n">
        <v>0</v>
      </c>
      <c r="N369" s="124" t="n">
        <v>0</v>
      </c>
      <c r="O369" s="124" t="n">
        <v>0</v>
      </c>
      <c r="P369" s="124" t="n">
        <v>0</v>
      </c>
      <c r="Q369" s="124" t="inlineStr">
        <is>
          <t>Aynı unvan ve gerekli yetkinlik</t>
        </is>
      </c>
      <c r="R369" s="124" t="inlineStr">
        <is>
          <t>Düşük Öncelik</t>
        </is>
      </c>
      <c r="S369" s="124" t="inlineStr">
        <is>
          <t>Gerçek mesafe (Google Places) - Fazla/Açık Fact_Mevcut/Fact_Norm'dan; Vardiya/Onay Saha Etüdü Bekleniyor</t>
        </is>
      </c>
    </row>
    <row r="370" ht="15" customHeight="1" s="113">
      <c r="A370" s="124" t="inlineStr">
        <is>
          <t>T0369</t>
        </is>
      </c>
      <c r="B370" s="124" t="inlineStr">
        <is>
          <t>M017</t>
        </is>
      </c>
      <c r="C370" s="124" t="inlineStr">
        <is>
          <t>GAZİEMİR-3</t>
        </is>
      </c>
      <c r="D370" s="124" t="inlineStr">
        <is>
          <t>M018</t>
        </is>
      </c>
      <c r="E370" s="124" t="inlineStr">
        <is>
          <t>GAZİEMİR-4</t>
        </is>
      </c>
      <c r="F370" s="124" t="inlineStr">
        <is>
          <t>U036</t>
        </is>
      </c>
      <c r="G370" s="124" t="inlineStr">
        <is>
          <t>YÖNETİCİ</t>
        </is>
      </c>
      <c r="H370" s="175" t="n">
        <v>25</v>
      </c>
      <c r="I370" s="175" t="n">
        <v>0.6</v>
      </c>
      <c r="J370" s="124" t="inlineStr">
        <is>
          <t>Evet</t>
        </is>
      </c>
      <c r="K370" s="124" t="inlineStr">
        <is>
          <t>Aynı Bölge</t>
        </is>
      </c>
      <c r="L370" s="124" t="inlineStr">
        <is>
          <t>Belirsiz</t>
        </is>
      </c>
      <c r="M370" s="124" t="n">
        <v>0</v>
      </c>
      <c r="N370" s="124" t="n">
        <v>0</v>
      </c>
      <c r="O370" s="124" t="n">
        <v>0</v>
      </c>
      <c r="P370" s="124" t="n">
        <v>0</v>
      </c>
      <c r="Q370" s="124" t="inlineStr">
        <is>
          <t>Aynı unvan ve gerekli yetkinlik</t>
        </is>
      </c>
      <c r="R370" s="124" t="inlineStr">
        <is>
          <t>Düşük Öncelik</t>
        </is>
      </c>
      <c r="S370" s="124" t="inlineStr">
        <is>
          <t>Gerçek mesafe (Google Places) - Fazla/Açık Fact_Mevcut/Fact_Norm'dan; Vardiya/Onay Saha Etüdü Bekleniyor</t>
        </is>
      </c>
    </row>
    <row r="371" ht="15" customHeight="1" s="113">
      <c r="A371" s="124" t="inlineStr">
        <is>
          <t>T0370</t>
        </is>
      </c>
      <c r="B371" s="124" t="inlineStr">
        <is>
          <t>M017</t>
        </is>
      </c>
      <c r="C371" s="124" t="inlineStr">
        <is>
          <t>GAZİEMİR-3</t>
        </is>
      </c>
      <c r="D371" s="124" t="inlineStr">
        <is>
          <t>M018</t>
        </is>
      </c>
      <c r="E371" s="124" t="inlineStr">
        <is>
          <t>GAZİEMİR-4</t>
        </is>
      </c>
      <c r="F371" s="124" t="inlineStr">
        <is>
          <t>U038</t>
        </is>
      </c>
      <c r="G371" s="124" t="inlineStr">
        <is>
          <t>YÖNETİCİ YARDIMCISI</t>
        </is>
      </c>
      <c r="H371" s="175" t="n">
        <v>25</v>
      </c>
      <c r="I371" s="175" t="n">
        <v>0.6</v>
      </c>
      <c r="J371" s="124" t="inlineStr">
        <is>
          <t>Evet</t>
        </is>
      </c>
      <c r="K371" s="124" t="inlineStr">
        <is>
          <t>Aynı Bölge</t>
        </is>
      </c>
      <c r="L371" s="124" t="inlineStr">
        <is>
          <t>Belirsiz</t>
        </is>
      </c>
      <c r="M371" s="124" t="n">
        <v>0</v>
      </c>
      <c r="N371" s="124" t="n">
        <v>0</v>
      </c>
      <c r="O371" s="124" t="n">
        <v>0</v>
      </c>
      <c r="P371" s="124" t="n">
        <v>0</v>
      </c>
      <c r="Q371" s="124" t="inlineStr">
        <is>
          <t>Aynı unvan ve gerekli yetkinlik</t>
        </is>
      </c>
      <c r="R371" s="124" t="inlineStr">
        <is>
          <t>Düşük Öncelik</t>
        </is>
      </c>
      <c r="S371" s="124" t="inlineStr">
        <is>
          <t>Gerçek mesafe (Google Places) - Fazla/Açık Fact_Mevcut/Fact_Norm'dan; Vardiya/Onay Saha Etüdü Bekleniyor</t>
        </is>
      </c>
    </row>
    <row r="372" ht="15" customHeight="1" s="113">
      <c r="A372" s="124" t="inlineStr">
        <is>
          <t>T0371</t>
        </is>
      </c>
      <c r="B372" s="124" t="inlineStr">
        <is>
          <t>M017</t>
        </is>
      </c>
      <c r="C372" s="124" t="inlineStr">
        <is>
          <t>GAZİEMİR-3</t>
        </is>
      </c>
      <c r="D372" s="124" t="inlineStr">
        <is>
          <t>M018</t>
        </is>
      </c>
      <c r="E372" s="124" t="inlineStr">
        <is>
          <t>GAZİEMİR-4</t>
        </is>
      </c>
      <c r="F372" s="124" t="inlineStr">
        <is>
          <t>U042</t>
        </is>
      </c>
      <c r="G372" s="124" t="inlineStr">
        <is>
          <t>ŞARKÜTERİ</t>
        </is>
      </c>
      <c r="H372" s="175" t="n">
        <v>25</v>
      </c>
      <c r="I372" s="175" t="n">
        <v>0.6</v>
      </c>
      <c r="J372" s="124" t="inlineStr">
        <is>
          <t>Evet</t>
        </is>
      </c>
      <c r="K372" s="124" t="inlineStr">
        <is>
          <t>Aynı Bölge</t>
        </is>
      </c>
      <c r="L372" s="124" t="inlineStr">
        <is>
          <t>Belirsiz</t>
        </is>
      </c>
      <c r="M372" s="124" t="n">
        <v>0</v>
      </c>
      <c r="N372" s="124" t="n">
        <v>0</v>
      </c>
      <c r="O372" s="124" t="n">
        <v>0</v>
      </c>
      <c r="P372" s="124" t="n">
        <v>0</v>
      </c>
      <c r="Q372" s="124" t="inlineStr">
        <is>
          <t>Aynı unvan ve gerekli yetkinlik</t>
        </is>
      </c>
      <c r="R372" s="124" t="inlineStr">
        <is>
          <t>Düşük Öncelik</t>
        </is>
      </c>
      <c r="S372" s="124" t="inlineStr">
        <is>
          <t>Gerçek mesafe (Google Places) - Fazla/Açık Fact_Mevcut/Fact_Norm'dan; Vardiya/Onay Saha Etüdü Bekleniyor</t>
        </is>
      </c>
    </row>
    <row r="373" ht="15" customHeight="1" s="113">
      <c r="A373" s="124" t="inlineStr">
        <is>
          <t>T0372</t>
        </is>
      </c>
      <c r="B373" s="124" t="inlineStr">
        <is>
          <t>M017</t>
        </is>
      </c>
      <c r="C373" s="124" t="inlineStr">
        <is>
          <t>GAZİEMİR-3</t>
        </is>
      </c>
      <c r="D373" s="124" t="inlineStr">
        <is>
          <t>M021</t>
        </is>
      </c>
      <c r="E373" s="124" t="inlineStr">
        <is>
          <t>GAZİEMİR-7</t>
        </is>
      </c>
      <c r="F373" s="124" t="inlineStr">
        <is>
          <t>U013</t>
        </is>
      </c>
      <c r="G373" s="124" t="inlineStr">
        <is>
          <t>KASAP</t>
        </is>
      </c>
      <c r="H373" s="175" t="n">
        <v>25</v>
      </c>
      <c r="I373" s="175" t="n">
        <v>0.8</v>
      </c>
      <c r="J373" s="124" t="inlineStr">
        <is>
          <t>Evet</t>
        </is>
      </c>
      <c r="K373" s="124" t="inlineStr">
        <is>
          <t>Aynı Bölge</t>
        </is>
      </c>
      <c r="L373" s="124" t="inlineStr">
        <is>
          <t>Belirsiz</t>
        </is>
      </c>
      <c r="M373" s="124" t="n">
        <v>0</v>
      </c>
      <c r="N373" s="124" t="n">
        <v>1</v>
      </c>
      <c r="O373" s="124" t="n">
        <v>0</v>
      </c>
      <c r="P373" s="124" t="n">
        <v>0</v>
      </c>
      <c r="Q373" s="124" t="inlineStr">
        <is>
          <t>Aynı unvan ve gerekli yetkinlik</t>
        </is>
      </c>
      <c r="R373" s="124" t="inlineStr">
        <is>
          <t>Koşullu</t>
        </is>
      </c>
      <c r="S373" s="124" t="inlineStr">
        <is>
          <t>Gerçek mesafe (Google Places) - Fazla/Açık Fact_Mevcut/Fact_Norm'dan; Vardiya/Onay Saha Etüdü Bekleniyor</t>
        </is>
      </c>
    </row>
    <row r="374" ht="15" customHeight="1" s="113">
      <c r="A374" s="124" t="inlineStr">
        <is>
          <t>T0373</t>
        </is>
      </c>
      <c r="B374" s="124" t="inlineStr">
        <is>
          <t>M017</t>
        </is>
      </c>
      <c r="C374" s="124" t="inlineStr">
        <is>
          <t>GAZİEMİR-3</t>
        </is>
      </c>
      <c r="D374" s="124" t="inlineStr">
        <is>
          <t>M021</t>
        </is>
      </c>
      <c r="E374" s="124" t="inlineStr">
        <is>
          <t>GAZİEMİR-7</t>
        </is>
      </c>
      <c r="F374" s="124" t="inlineStr">
        <is>
          <t>U015</t>
        </is>
      </c>
      <c r="G374" s="124" t="inlineStr">
        <is>
          <t>KASİYER</t>
        </is>
      </c>
      <c r="H374" s="175" t="n">
        <v>25</v>
      </c>
      <c r="I374" s="175" t="n">
        <v>0.8</v>
      </c>
      <c r="J374" s="124" t="inlineStr">
        <is>
          <t>Evet</t>
        </is>
      </c>
      <c r="K374" s="124" t="inlineStr">
        <is>
          <t>Aynı Bölge</t>
        </is>
      </c>
      <c r="L374" s="124" t="inlineStr">
        <is>
          <t>Belirsiz</t>
        </is>
      </c>
      <c r="M374" s="124" t="n">
        <v>0</v>
      </c>
      <c r="N374" s="124" t="n">
        <v>0</v>
      </c>
      <c r="O374" s="124" t="n">
        <v>0</v>
      </c>
      <c r="P374" s="124" t="n">
        <v>0</v>
      </c>
      <c r="Q374" s="124" t="inlineStr">
        <is>
          <t>Aynı unvan ve gerekli yetkinlik</t>
        </is>
      </c>
      <c r="R374" s="124" t="inlineStr">
        <is>
          <t>Düşük Öncelik</t>
        </is>
      </c>
      <c r="S374" s="124" t="inlineStr">
        <is>
          <t>Gerçek mesafe (Google Places) - Fazla/Açık Fact_Mevcut/Fact_Norm'dan; Vardiya/Onay Saha Etüdü Bekleniyor</t>
        </is>
      </c>
    </row>
    <row r="375" ht="15" customHeight="1" s="113">
      <c r="A375" s="124" t="inlineStr">
        <is>
          <t>T0374</t>
        </is>
      </c>
      <c r="B375" s="124" t="inlineStr">
        <is>
          <t>M017</t>
        </is>
      </c>
      <c r="C375" s="124" t="inlineStr">
        <is>
          <t>GAZİEMİR-3</t>
        </is>
      </c>
      <c r="D375" s="124" t="inlineStr">
        <is>
          <t>M021</t>
        </is>
      </c>
      <c r="E375" s="124" t="inlineStr">
        <is>
          <t>GAZİEMİR-7</t>
        </is>
      </c>
      <c r="F375" s="124" t="inlineStr">
        <is>
          <t>U017</t>
        </is>
      </c>
      <c r="G375" s="124" t="inlineStr">
        <is>
          <t>MANAV</t>
        </is>
      </c>
      <c r="H375" s="175" t="n">
        <v>25</v>
      </c>
      <c r="I375" s="175" t="n">
        <v>0.8</v>
      </c>
      <c r="J375" s="124" t="inlineStr">
        <is>
          <t>Evet</t>
        </is>
      </c>
      <c r="K375" s="124" t="inlineStr">
        <is>
          <t>Aynı Bölge</t>
        </is>
      </c>
      <c r="L375" s="124" t="inlineStr">
        <is>
          <t>Belirsiz</t>
        </is>
      </c>
      <c r="M375" s="124" t="n">
        <v>0</v>
      </c>
      <c r="N375" s="124" t="n">
        <v>1</v>
      </c>
      <c r="O375" s="124" t="n">
        <v>0</v>
      </c>
      <c r="P375" s="124" t="n">
        <v>0</v>
      </c>
      <c r="Q375" s="124" t="inlineStr">
        <is>
          <t>Aynı unvan ve gerekli yetkinlik</t>
        </is>
      </c>
      <c r="R375" s="124" t="inlineStr">
        <is>
          <t>Koşullu</t>
        </is>
      </c>
      <c r="S375" s="124" t="inlineStr">
        <is>
          <t>Gerçek mesafe (Google Places) - Fazla/Açık Fact_Mevcut/Fact_Norm'dan; Vardiya/Onay Saha Etüdü Bekleniyor</t>
        </is>
      </c>
    </row>
    <row r="376" ht="15" customHeight="1" s="113">
      <c r="A376" s="124" t="inlineStr">
        <is>
          <t>T0375</t>
        </is>
      </c>
      <c r="B376" s="124" t="inlineStr">
        <is>
          <t>M017</t>
        </is>
      </c>
      <c r="C376" s="124" t="inlineStr">
        <is>
          <t>GAZİEMİR-3</t>
        </is>
      </c>
      <c r="D376" s="124" t="inlineStr">
        <is>
          <t>M021</t>
        </is>
      </c>
      <c r="E376" s="124" t="inlineStr">
        <is>
          <t>GAZİEMİR-7</t>
        </is>
      </c>
      <c r="F376" s="124" t="inlineStr">
        <is>
          <t>U026</t>
        </is>
      </c>
      <c r="G376" s="124" t="inlineStr">
        <is>
          <t>REYON GÖREVLİSİ</t>
        </is>
      </c>
      <c r="H376" s="175" t="n">
        <v>25</v>
      </c>
      <c r="I376" s="175" t="n">
        <v>0.8</v>
      </c>
      <c r="J376" s="124" t="inlineStr">
        <is>
          <t>Evet</t>
        </is>
      </c>
      <c r="K376" s="124" t="inlineStr">
        <is>
          <t>Aynı Bölge</t>
        </is>
      </c>
      <c r="L376" s="124" t="inlineStr">
        <is>
          <t>Belirsiz</t>
        </is>
      </c>
      <c r="M376" s="124" t="n">
        <v>0</v>
      </c>
      <c r="N376" s="124" t="n">
        <v>0</v>
      </c>
      <c r="O376" s="124" t="n">
        <v>0</v>
      </c>
      <c r="P376" s="124" t="n">
        <v>0</v>
      </c>
      <c r="Q376" s="124" t="inlineStr">
        <is>
          <t>Aynı unvan ve gerekli yetkinlik</t>
        </is>
      </c>
      <c r="R376" s="124" t="inlineStr">
        <is>
          <t>Düşük Öncelik</t>
        </is>
      </c>
      <c r="S376" s="124" t="inlineStr">
        <is>
          <t>Gerçek mesafe (Google Places) - Fazla/Açık Fact_Mevcut/Fact_Norm'dan; Vardiya/Onay Saha Etüdü Bekleniyor</t>
        </is>
      </c>
    </row>
    <row r="377" ht="15" customHeight="1" s="113">
      <c r="A377" s="124" t="inlineStr">
        <is>
          <t>T0376</t>
        </is>
      </c>
      <c r="B377" s="124" t="inlineStr">
        <is>
          <t>M017</t>
        </is>
      </c>
      <c r="C377" s="124" t="inlineStr">
        <is>
          <t>GAZİEMİR-3</t>
        </is>
      </c>
      <c r="D377" s="124" t="inlineStr">
        <is>
          <t>M021</t>
        </is>
      </c>
      <c r="E377" s="124" t="inlineStr">
        <is>
          <t>GAZİEMİR-7</t>
        </is>
      </c>
      <c r="F377" s="124" t="inlineStr">
        <is>
          <t>U036</t>
        </is>
      </c>
      <c r="G377" s="124" t="inlineStr">
        <is>
          <t>YÖNETİCİ</t>
        </is>
      </c>
      <c r="H377" s="175" t="n">
        <v>25</v>
      </c>
      <c r="I377" s="175" t="n">
        <v>0.8</v>
      </c>
      <c r="J377" s="124" t="inlineStr">
        <is>
          <t>Evet</t>
        </is>
      </c>
      <c r="K377" s="124" t="inlineStr">
        <is>
          <t>Aynı Bölge</t>
        </is>
      </c>
      <c r="L377" s="124" t="inlineStr">
        <is>
          <t>Belirsiz</t>
        </is>
      </c>
      <c r="M377" s="124" t="n">
        <v>0</v>
      </c>
      <c r="N377" s="124" t="n">
        <v>1</v>
      </c>
      <c r="O377" s="124" t="n">
        <v>0</v>
      </c>
      <c r="P377" s="124" t="n">
        <v>0</v>
      </c>
      <c r="Q377" s="124" t="inlineStr">
        <is>
          <t>Aynı unvan ve gerekli yetkinlik</t>
        </is>
      </c>
      <c r="R377" s="124" t="inlineStr">
        <is>
          <t>Koşullu</t>
        </is>
      </c>
      <c r="S377" s="124" t="inlineStr">
        <is>
          <t>Gerçek mesafe (Google Places) - Fazla/Açık Fact_Mevcut/Fact_Norm'dan; Vardiya/Onay Saha Etüdü Bekleniyor</t>
        </is>
      </c>
    </row>
    <row r="378" ht="15" customHeight="1" s="113">
      <c r="A378" s="124" t="inlineStr">
        <is>
          <t>T0377</t>
        </is>
      </c>
      <c r="B378" s="124" t="inlineStr">
        <is>
          <t>M017</t>
        </is>
      </c>
      <c r="C378" s="124" t="inlineStr">
        <is>
          <t>GAZİEMİR-3</t>
        </is>
      </c>
      <c r="D378" s="124" t="inlineStr">
        <is>
          <t>M021</t>
        </is>
      </c>
      <c r="E378" s="124" t="inlineStr">
        <is>
          <t>GAZİEMİR-7</t>
        </is>
      </c>
      <c r="F378" s="124" t="inlineStr">
        <is>
          <t>U038</t>
        </is>
      </c>
      <c r="G378" s="124" t="inlineStr">
        <is>
          <t>YÖNETİCİ YARDIMCISI</t>
        </is>
      </c>
      <c r="H378" s="175" t="n">
        <v>25</v>
      </c>
      <c r="I378" s="175" t="n">
        <v>0.8</v>
      </c>
      <c r="J378" s="124" t="inlineStr">
        <is>
          <t>Evet</t>
        </is>
      </c>
      <c r="K378" s="124" t="inlineStr">
        <is>
          <t>Aynı Bölge</t>
        </is>
      </c>
      <c r="L378" s="124" t="inlineStr">
        <is>
          <t>Belirsiz</t>
        </is>
      </c>
      <c r="M378" s="124" t="n">
        <v>0</v>
      </c>
      <c r="N378" s="124" t="n">
        <v>0</v>
      </c>
      <c r="O378" s="124" t="n">
        <v>0</v>
      </c>
      <c r="P378" s="124" t="n">
        <v>0</v>
      </c>
      <c r="Q378" s="124" t="inlineStr">
        <is>
          <t>Aynı unvan ve gerekli yetkinlik</t>
        </is>
      </c>
      <c r="R378" s="124" t="inlineStr">
        <is>
          <t>Düşük Öncelik</t>
        </is>
      </c>
      <c r="S378" s="124" t="inlineStr">
        <is>
          <t>Gerçek mesafe (Google Places) - Fazla/Açık Fact_Mevcut/Fact_Norm'dan; Vardiya/Onay Saha Etüdü Bekleniyor</t>
        </is>
      </c>
    </row>
    <row r="379" ht="15" customHeight="1" s="113">
      <c r="A379" s="124" t="inlineStr">
        <is>
          <t>T0378</t>
        </is>
      </c>
      <c r="B379" s="124" t="inlineStr">
        <is>
          <t>M017</t>
        </is>
      </c>
      <c r="C379" s="124" t="inlineStr">
        <is>
          <t>GAZİEMİR-3</t>
        </is>
      </c>
      <c r="D379" s="124" t="inlineStr">
        <is>
          <t>M021</t>
        </is>
      </c>
      <c r="E379" s="124" t="inlineStr">
        <is>
          <t>GAZİEMİR-7</t>
        </is>
      </c>
      <c r="F379" s="124" t="inlineStr">
        <is>
          <t>U042</t>
        </is>
      </c>
      <c r="G379" s="124" t="inlineStr">
        <is>
          <t>ŞARKÜTERİ</t>
        </is>
      </c>
      <c r="H379" s="175" t="n">
        <v>25</v>
      </c>
      <c r="I379" s="175" t="n">
        <v>0.8</v>
      </c>
      <c r="J379" s="124" t="inlineStr">
        <is>
          <t>Evet</t>
        </is>
      </c>
      <c r="K379" s="124" t="inlineStr">
        <is>
          <t>Aynı Bölge</t>
        </is>
      </c>
      <c r="L379" s="124" t="inlineStr">
        <is>
          <t>Belirsiz</t>
        </is>
      </c>
      <c r="M379" s="124" t="n">
        <v>0</v>
      </c>
      <c r="N379" s="124" t="n">
        <v>1</v>
      </c>
      <c r="O379" s="124" t="n">
        <v>0</v>
      </c>
      <c r="P379" s="124" t="n">
        <v>0</v>
      </c>
      <c r="Q379" s="124" t="inlineStr">
        <is>
          <t>Aynı unvan ve gerekli yetkinlik</t>
        </is>
      </c>
      <c r="R379" s="124" t="inlineStr">
        <is>
          <t>Koşullu</t>
        </is>
      </c>
      <c r="S379" s="124" t="inlineStr">
        <is>
          <t>Gerçek mesafe (Google Places) - Fazla/Açık Fact_Mevcut/Fact_Norm'dan; Vardiya/Onay Saha Etüdü Bekleniyor</t>
        </is>
      </c>
    </row>
    <row r="380" ht="15" customHeight="1" s="113">
      <c r="A380" s="124" t="inlineStr">
        <is>
          <t>T0379</t>
        </is>
      </c>
      <c r="B380" s="124" t="inlineStr">
        <is>
          <t>M018</t>
        </is>
      </c>
      <c r="C380" s="124" t="inlineStr">
        <is>
          <t>GAZİEMİR-4</t>
        </is>
      </c>
      <c r="D380" s="124" t="inlineStr">
        <is>
          <t>M021</t>
        </is>
      </c>
      <c r="E380" s="124" t="inlineStr">
        <is>
          <t>GAZİEMİR-7</t>
        </is>
      </c>
      <c r="F380" s="124" t="inlineStr">
        <is>
          <t>U013</t>
        </is>
      </c>
      <c r="G380" s="124" t="inlineStr">
        <is>
          <t>KASAP</t>
        </is>
      </c>
      <c r="H380" s="175" t="n">
        <v>25</v>
      </c>
      <c r="I380" s="175" t="n">
        <v>0.2</v>
      </c>
      <c r="J380" s="124" t="inlineStr">
        <is>
          <t>Evet</t>
        </is>
      </c>
      <c r="K380" s="124" t="inlineStr">
        <is>
          <t>Aynı Bölge</t>
        </is>
      </c>
      <c r="L380" s="124" t="inlineStr">
        <is>
          <t>Belirsiz</t>
        </is>
      </c>
      <c r="M380" s="124" t="n">
        <v>0</v>
      </c>
      <c r="N380" s="124" t="n">
        <v>1</v>
      </c>
      <c r="O380" s="124" t="n">
        <v>0</v>
      </c>
      <c r="P380" s="124" t="n">
        <v>0</v>
      </c>
      <c r="Q380" s="124" t="inlineStr">
        <is>
          <t>Aynı unvan ve gerekli yetkinlik</t>
        </is>
      </c>
      <c r="R380" s="124" t="inlineStr">
        <is>
          <t>Koşullu</t>
        </is>
      </c>
      <c r="S380" s="124" t="inlineStr">
        <is>
          <t>Gerçek mesafe (Google Places) - Fazla/Açık Fact_Mevcut/Fact_Norm'dan; Vardiya/Onay Saha Etüdü Bekleniyor</t>
        </is>
      </c>
    </row>
    <row r="381" ht="15" customHeight="1" s="113">
      <c r="A381" s="124" t="inlineStr">
        <is>
          <t>T0380</t>
        </is>
      </c>
      <c r="B381" s="124" t="inlineStr">
        <is>
          <t>M018</t>
        </is>
      </c>
      <c r="C381" s="124" t="inlineStr">
        <is>
          <t>GAZİEMİR-4</t>
        </is>
      </c>
      <c r="D381" s="124" t="inlineStr">
        <is>
          <t>M021</t>
        </is>
      </c>
      <c r="E381" s="124" t="inlineStr">
        <is>
          <t>GAZİEMİR-7</t>
        </is>
      </c>
      <c r="F381" s="124" t="inlineStr">
        <is>
          <t>U015</t>
        </is>
      </c>
      <c r="G381" s="124" t="inlineStr">
        <is>
          <t>KASİYER</t>
        </is>
      </c>
      <c r="H381" s="175" t="n">
        <v>25</v>
      </c>
      <c r="I381" s="175" t="n">
        <v>0.2</v>
      </c>
      <c r="J381" s="124" t="inlineStr">
        <is>
          <t>Evet</t>
        </is>
      </c>
      <c r="K381" s="124" t="inlineStr">
        <is>
          <t>Aynı Bölge</t>
        </is>
      </c>
      <c r="L381" s="124" t="inlineStr">
        <is>
          <t>Belirsiz</t>
        </is>
      </c>
      <c r="M381" s="124" t="n">
        <v>0</v>
      </c>
      <c r="N381" s="124" t="n">
        <v>0</v>
      </c>
      <c r="O381" s="124" t="n">
        <v>0</v>
      </c>
      <c r="P381" s="124" t="n">
        <v>0</v>
      </c>
      <c r="Q381" s="124" t="inlineStr">
        <is>
          <t>Aynı unvan ve gerekli yetkinlik</t>
        </is>
      </c>
      <c r="R381" s="124" t="inlineStr">
        <is>
          <t>Düşük Öncelik</t>
        </is>
      </c>
      <c r="S381" s="124" t="inlineStr">
        <is>
          <t>Gerçek mesafe (Google Places) - Fazla/Açık Fact_Mevcut/Fact_Norm'dan; Vardiya/Onay Saha Etüdü Bekleniyor</t>
        </is>
      </c>
    </row>
    <row r="382" ht="15" customHeight="1" s="113">
      <c r="A382" s="124" t="inlineStr">
        <is>
          <t>T0381</t>
        </is>
      </c>
      <c r="B382" s="124" t="inlineStr">
        <is>
          <t>M018</t>
        </is>
      </c>
      <c r="C382" s="124" t="inlineStr">
        <is>
          <t>GAZİEMİR-4</t>
        </is>
      </c>
      <c r="D382" s="124" t="inlineStr">
        <is>
          <t>M021</t>
        </is>
      </c>
      <c r="E382" s="124" t="inlineStr">
        <is>
          <t>GAZİEMİR-7</t>
        </is>
      </c>
      <c r="F382" s="124" t="inlineStr">
        <is>
          <t>U017</t>
        </is>
      </c>
      <c r="G382" s="124" t="inlineStr">
        <is>
          <t>MANAV</t>
        </is>
      </c>
      <c r="H382" s="175" t="n">
        <v>25</v>
      </c>
      <c r="I382" s="175" t="n">
        <v>0.2</v>
      </c>
      <c r="J382" s="124" t="inlineStr">
        <is>
          <t>Evet</t>
        </is>
      </c>
      <c r="K382" s="124" t="inlineStr">
        <is>
          <t>Aynı Bölge</t>
        </is>
      </c>
      <c r="L382" s="124" t="inlineStr">
        <is>
          <t>Belirsiz</t>
        </is>
      </c>
      <c r="M382" s="124" t="n">
        <v>0</v>
      </c>
      <c r="N382" s="124" t="n">
        <v>1</v>
      </c>
      <c r="O382" s="124" t="n">
        <v>0</v>
      </c>
      <c r="P382" s="124" t="n">
        <v>0</v>
      </c>
      <c r="Q382" s="124" t="inlineStr">
        <is>
          <t>Aynı unvan ve gerekli yetkinlik</t>
        </is>
      </c>
      <c r="R382" s="124" t="inlineStr">
        <is>
          <t>Koşullu</t>
        </is>
      </c>
      <c r="S382" s="124" t="inlineStr">
        <is>
          <t>Gerçek mesafe (Google Places) - Fazla/Açık Fact_Mevcut/Fact_Norm'dan; Vardiya/Onay Saha Etüdü Bekleniyor</t>
        </is>
      </c>
    </row>
    <row r="383" ht="15" customHeight="1" s="113">
      <c r="A383" s="124" t="inlineStr">
        <is>
          <t>T0382</t>
        </is>
      </c>
      <c r="B383" s="124" t="inlineStr">
        <is>
          <t>M018</t>
        </is>
      </c>
      <c r="C383" s="124" t="inlineStr">
        <is>
          <t>GAZİEMİR-4</t>
        </is>
      </c>
      <c r="D383" s="124" t="inlineStr">
        <is>
          <t>M021</t>
        </is>
      </c>
      <c r="E383" s="124" t="inlineStr">
        <is>
          <t>GAZİEMİR-7</t>
        </is>
      </c>
      <c r="F383" s="124" t="inlineStr">
        <is>
          <t>U026</t>
        </is>
      </c>
      <c r="G383" s="124" t="inlineStr">
        <is>
          <t>REYON GÖREVLİSİ</t>
        </is>
      </c>
      <c r="H383" s="175" t="n">
        <v>25</v>
      </c>
      <c r="I383" s="175" t="n">
        <v>0.2</v>
      </c>
      <c r="J383" s="124" t="inlineStr">
        <is>
          <t>Evet</t>
        </is>
      </c>
      <c r="K383" s="124" t="inlineStr">
        <is>
          <t>Aynı Bölge</t>
        </is>
      </c>
      <c r="L383" s="124" t="inlineStr">
        <is>
          <t>Belirsiz</t>
        </is>
      </c>
      <c r="M383" s="124" t="n">
        <v>0</v>
      </c>
      <c r="N383" s="124" t="n">
        <v>0</v>
      </c>
      <c r="O383" s="124" t="n">
        <v>0</v>
      </c>
      <c r="P383" s="124" t="n">
        <v>0</v>
      </c>
      <c r="Q383" s="124" t="inlineStr">
        <is>
          <t>Aynı unvan ve gerekli yetkinlik</t>
        </is>
      </c>
      <c r="R383" s="124" t="inlineStr">
        <is>
          <t>Düşük Öncelik</t>
        </is>
      </c>
      <c r="S383" s="124" t="inlineStr">
        <is>
          <t>Gerçek mesafe (Google Places) - Fazla/Açık Fact_Mevcut/Fact_Norm'dan; Vardiya/Onay Saha Etüdü Bekleniyor</t>
        </is>
      </c>
    </row>
    <row r="384" ht="15" customHeight="1" s="113">
      <c r="A384" s="124" t="inlineStr">
        <is>
          <t>T0383</t>
        </is>
      </c>
      <c r="B384" s="124" t="inlineStr">
        <is>
          <t>M018</t>
        </is>
      </c>
      <c r="C384" s="124" t="inlineStr">
        <is>
          <t>GAZİEMİR-4</t>
        </is>
      </c>
      <c r="D384" s="124" t="inlineStr">
        <is>
          <t>M021</t>
        </is>
      </c>
      <c r="E384" s="124" t="inlineStr">
        <is>
          <t>GAZİEMİR-7</t>
        </is>
      </c>
      <c r="F384" s="124" t="inlineStr">
        <is>
          <t>U036</t>
        </is>
      </c>
      <c r="G384" s="124" t="inlineStr">
        <is>
          <t>YÖNETİCİ</t>
        </is>
      </c>
      <c r="H384" s="175" t="n">
        <v>25</v>
      </c>
      <c r="I384" s="175" t="n">
        <v>0.2</v>
      </c>
      <c r="J384" s="124" t="inlineStr">
        <is>
          <t>Evet</t>
        </is>
      </c>
      <c r="K384" s="124" t="inlineStr">
        <is>
          <t>Aynı Bölge</t>
        </is>
      </c>
      <c r="L384" s="124" t="inlineStr">
        <is>
          <t>Belirsiz</t>
        </is>
      </c>
      <c r="M384" s="124" t="n">
        <v>0</v>
      </c>
      <c r="N384" s="124" t="n">
        <v>1</v>
      </c>
      <c r="O384" s="124" t="n">
        <v>0</v>
      </c>
      <c r="P384" s="124" t="n">
        <v>0</v>
      </c>
      <c r="Q384" s="124" t="inlineStr">
        <is>
          <t>Aynı unvan ve gerekli yetkinlik</t>
        </is>
      </c>
      <c r="R384" s="124" t="inlineStr">
        <is>
          <t>Koşullu</t>
        </is>
      </c>
      <c r="S384" s="124" t="inlineStr">
        <is>
          <t>Gerçek mesafe (Google Places) - Fazla/Açık Fact_Mevcut/Fact_Norm'dan; Vardiya/Onay Saha Etüdü Bekleniyor</t>
        </is>
      </c>
    </row>
    <row r="385" ht="15" customHeight="1" s="113">
      <c r="A385" s="124" t="inlineStr">
        <is>
          <t>T0384</t>
        </is>
      </c>
      <c r="B385" s="124" t="inlineStr">
        <is>
          <t>M018</t>
        </is>
      </c>
      <c r="C385" s="124" t="inlineStr">
        <is>
          <t>GAZİEMİR-4</t>
        </is>
      </c>
      <c r="D385" s="124" t="inlineStr">
        <is>
          <t>M021</t>
        </is>
      </c>
      <c r="E385" s="124" t="inlineStr">
        <is>
          <t>GAZİEMİR-7</t>
        </is>
      </c>
      <c r="F385" s="124" t="inlineStr">
        <is>
          <t>U038</t>
        </is>
      </c>
      <c r="G385" s="124" t="inlineStr">
        <is>
          <t>YÖNETİCİ YARDIMCISI</t>
        </is>
      </c>
      <c r="H385" s="175" t="n">
        <v>25</v>
      </c>
      <c r="I385" s="175" t="n">
        <v>0.2</v>
      </c>
      <c r="J385" s="124" t="inlineStr">
        <is>
          <t>Evet</t>
        </is>
      </c>
      <c r="K385" s="124" t="inlineStr">
        <is>
          <t>Aynı Bölge</t>
        </is>
      </c>
      <c r="L385" s="124" t="inlineStr">
        <is>
          <t>Belirsiz</t>
        </is>
      </c>
      <c r="M385" s="124" t="n">
        <v>0</v>
      </c>
      <c r="N385" s="124" t="n">
        <v>0</v>
      </c>
      <c r="O385" s="124" t="n">
        <v>0</v>
      </c>
      <c r="P385" s="124" t="n">
        <v>0</v>
      </c>
      <c r="Q385" s="124" t="inlineStr">
        <is>
          <t>Aynı unvan ve gerekli yetkinlik</t>
        </is>
      </c>
      <c r="R385" s="124" t="inlineStr">
        <is>
          <t>Düşük Öncelik</t>
        </is>
      </c>
      <c r="S385" s="124" t="inlineStr">
        <is>
          <t>Gerçek mesafe (Google Places) - Fazla/Açık Fact_Mevcut/Fact_Norm'dan; Vardiya/Onay Saha Etüdü Bekleniyor</t>
        </is>
      </c>
    </row>
    <row r="386" ht="15" customHeight="1" s="113">
      <c r="A386" s="124" t="inlineStr">
        <is>
          <t>T0385</t>
        </is>
      </c>
      <c r="B386" s="124" t="inlineStr">
        <is>
          <t>M018</t>
        </is>
      </c>
      <c r="C386" s="124" t="inlineStr">
        <is>
          <t>GAZİEMİR-4</t>
        </is>
      </c>
      <c r="D386" s="124" t="inlineStr">
        <is>
          <t>M021</t>
        </is>
      </c>
      <c r="E386" s="124" t="inlineStr">
        <is>
          <t>GAZİEMİR-7</t>
        </is>
      </c>
      <c r="F386" s="124" t="inlineStr">
        <is>
          <t>U042</t>
        </is>
      </c>
      <c r="G386" s="124" t="inlineStr">
        <is>
          <t>ŞARKÜTERİ</t>
        </is>
      </c>
      <c r="H386" s="175" t="n">
        <v>25</v>
      </c>
      <c r="I386" s="175" t="n">
        <v>0.2</v>
      </c>
      <c r="J386" s="124" t="inlineStr">
        <is>
          <t>Evet</t>
        </is>
      </c>
      <c r="K386" s="124" t="inlineStr">
        <is>
          <t>Aynı Bölge</t>
        </is>
      </c>
      <c r="L386" s="124" t="inlineStr">
        <is>
          <t>Belirsiz</t>
        </is>
      </c>
      <c r="M386" s="124" t="n">
        <v>1</v>
      </c>
      <c r="N386" s="124" t="n">
        <v>1</v>
      </c>
      <c r="O386" s="124" t="n">
        <v>0</v>
      </c>
      <c r="P386" s="124" t="n">
        <v>0</v>
      </c>
      <c r="Q386" s="124" t="inlineStr">
        <is>
          <t>Aynı unvan ve gerekli yetkinlik</t>
        </is>
      </c>
      <c r="R386" s="124" t="inlineStr">
        <is>
          <t>Önerilir</t>
        </is>
      </c>
      <c r="S386" s="124" t="inlineStr">
        <is>
          <t>Gerçek mesafe (Google Places) - Fazla/Açık Fact_Mevcut/Fact_Norm'dan; Vardiya/Onay Saha Etüdü Bekleniyor</t>
        </is>
      </c>
    </row>
    <row r="387" ht="15" customHeight="1" s="113">
      <c r="A387" s="124" t="inlineStr">
        <is>
          <t>T0386</t>
        </is>
      </c>
      <c r="B387" s="124" t="inlineStr">
        <is>
          <t>M018</t>
        </is>
      </c>
      <c r="C387" s="124" t="inlineStr">
        <is>
          <t>GAZİEMİR-4</t>
        </is>
      </c>
      <c r="D387" s="124" t="inlineStr">
        <is>
          <t>M015</t>
        </is>
      </c>
      <c r="E387" s="124" t="inlineStr">
        <is>
          <t>GAZİEMİR-1</t>
        </is>
      </c>
      <c r="F387" s="124" t="inlineStr">
        <is>
          <t>U002</t>
        </is>
      </c>
      <c r="G387" s="124" t="inlineStr">
        <is>
          <t>BAKLİYAT</t>
        </is>
      </c>
      <c r="H387" s="175" t="n">
        <v>25</v>
      </c>
      <c r="I387" s="175" t="n">
        <v>0.3</v>
      </c>
      <c r="J387" s="124" t="inlineStr">
        <is>
          <t>Evet</t>
        </is>
      </c>
      <c r="K387" s="124" t="inlineStr">
        <is>
          <t>Aynı Bölge</t>
        </is>
      </c>
      <c r="L387" s="124" t="inlineStr">
        <is>
          <t>Belirsiz</t>
        </is>
      </c>
      <c r="M387" s="124" t="n">
        <v>0</v>
      </c>
      <c r="N387" s="124" t="n">
        <v>0</v>
      </c>
      <c r="O387" s="124" t="n">
        <v>0</v>
      </c>
      <c r="P387" s="124" t="n">
        <v>0</v>
      </c>
      <c r="Q387" s="124" t="inlineStr">
        <is>
          <t>Aynı unvan ve gerekli yetkinlik</t>
        </is>
      </c>
      <c r="R387" s="124" t="inlineStr">
        <is>
          <t>Düşük Öncelik</t>
        </is>
      </c>
      <c r="S387" s="124" t="inlineStr">
        <is>
          <t>Gerçek mesafe (Google Places) - Fazla/Açık Fact_Mevcut/Fact_Norm'dan; Vardiya/Onay Saha Etüdü Bekleniyor</t>
        </is>
      </c>
    </row>
    <row r="388" ht="15" customHeight="1" s="113">
      <c r="A388" s="124" t="inlineStr">
        <is>
          <t>T0387</t>
        </is>
      </c>
      <c r="B388" s="124" t="inlineStr">
        <is>
          <t>M018</t>
        </is>
      </c>
      <c r="C388" s="124" t="inlineStr">
        <is>
          <t>GAZİEMİR-4</t>
        </is>
      </c>
      <c r="D388" s="124" t="inlineStr">
        <is>
          <t>M015</t>
        </is>
      </c>
      <c r="E388" s="124" t="inlineStr">
        <is>
          <t>GAZİEMİR-1</t>
        </is>
      </c>
      <c r="F388" s="124" t="inlineStr">
        <is>
          <t>U013</t>
        </is>
      </c>
      <c r="G388" s="124" t="inlineStr">
        <is>
          <t>KASAP</t>
        </is>
      </c>
      <c r="H388" s="175" t="n">
        <v>25</v>
      </c>
      <c r="I388" s="175" t="n">
        <v>0.3</v>
      </c>
      <c r="J388" s="124" t="inlineStr">
        <is>
          <t>Evet</t>
        </is>
      </c>
      <c r="K388" s="124" t="inlineStr">
        <is>
          <t>Aynı Bölge</t>
        </is>
      </c>
      <c r="L388" s="124" t="inlineStr">
        <is>
          <t>Belirsiz</t>
        </is>
      </c>
      <c r="M388" s="124" t="n">
        <v>0</v>
      </c>
      <c r="N388" s="124" t="n">
        <v>1</v>
      </c>
      <c r="O388" s="124" t="n">
        <v>0</v>
      </c>
      <c r="P388" s="124" t="n">
        <v>0</v>
      </c>
      <c r="Q388" s="124" t="inlineStr">
        <is>
          <t>Aynı unvan ve gerekli yetkinlik</t>
        </is>
      </c>
      <c r="R388" s="124" t="inlineStr">
        <is>
          <t>Koşullu</t>
        </is>
      </c>
      <c r="S388" s="124" t="inlineStr">
        <is>
          <t>Gerçek mesafe (Google Places) - Fazla/Açık Fact_Mevcut/Fact_Norm'dan; Vardiya/Onay Saha Etüdü Bekleniyor</t>
        </is>
      </c>
    </row>
    <row r="389" ht="15" customHeight="1" s="113">
      <c r="A389" s="124" t="inlineStr">
        <is>
          <t>T0388</t>
        </is>
      </c>
      <c r="B389" s="124" t="inlineStr">
        <is>
          <t>M018</t>
        </is>
      </c>
      <c r="C389" s="124" t="inlineStr">
        <is>
          <t>GAZİEMİR-4</t>
        </is>
      </c>
      <c r="D389" s="124" t="inlineStr">
        <is>
          <t>M015</t>
        </is>
      </c>
      <c r="E389" s="124" t="inlineStr">
        <is>
          <t>GAZİEMİR-1</t>
        </is>
      </c>
      <c r="F389" s="124" t="inlineStr">
        <is>
          <t>U015</t>
        </is>
      </c>
      <c r="G389" s="124" t="inlineStr">
        <is>
          <t>KASİYER</t>
        </is>
      </c>
      <c r="H389" s="175" t="n">
        <v>25</v>
      </c>
      <c r="I389" s="175" t="n">
        <v>0.3</v>
      </c>
      <c r="J389" s="124" t="inlineStr">
        <is>
          <t>Evet</t>
        </is>
      </c>
      <c r="K389" s="124" t="inlineStr">
        <is>
          <t>Aynı Bölge</t>
        </is>
      </c>
      <c r="L389" s="124" t="inlineStr">
        <is>
          <t>Belirsiz</t>
        </is>
      </c>
      <c r="M389" s="124" t="n">
        <v>0</v>
      </c>
      <c r="N389" s="124" t="n">
        <v>0</v>
      </c>
      <c r="O389" s="124" t="n">
        <v>0</v>
      </c>
      <c r="P389" s="124" t="n">
        <v>0</v>
      </c>
      <c r="Q389" s="124" t="inlineStr">
        <is>
          <t>Aynı unvan ve gerekli yetkinlik</t>
        </is>
      </c>
      <c r="R389" s="124" t="inlineStr">
        <is>
          <t>Düşük Öncelik</t>
        </is>
      </c>
      <c r="S389" s="124" t="inlineStr">
        <is>
          <t>Gerçek mesafe (Google Places) - Fazla/Açık Fact_Mevcut/Fact_Norm'dan; Vardiya/Onay Saha Etüdü Bekleniyor</t>
        </is>
      </c>
    </row>
    <row r="390" ht="15" customHeight="1" s="113">
      <c r="A390" s="124" t="inlineStr">
        <is>
          <t>T0389</t>
        </is>
      </c>
      <c r="B390" s="124" t="inlineStr">
        <is>
          <t>M018</t>
        </is>
      </c>
      <c r="C390" s="124" t="inlineStr">
        <is>
          <t>GAZİEMİR-4</t>
        </is>
      </c>
      <c r="D390" s="124" t="inlineStr">
        <is>
          <t>M015</t>
        </is>
      </c>
      <c r="E390" s="124" t="inlineStr">
        <is>
          <t>GAZİEMİR-1</t>
        </is>
      </c>
      <c r="F390" s="124" t="inlineStr">
        <is>
          <t>U017</t>
        </is>
      </c>
      <c r="G390" s="124" t="inlineStr">
        <is>
          <t>MANAV</t>
        </is>
      </c>
      <c r="H390" s="175" t="n">
        <v>25</v>
      </c>
      <c r="I390" s="175" t="n">
        <v>0.3</v>
      </c>
      <c r="J390" s="124" t="inlineStr">
        <is>
          <t>Evet</t>
        </is>
      </c>
      <c r="K390" s="124" t="inlineStr">
        <is>
          <t>Aynı Bölge</t>
        </is>
      </c>
      <c r="L390" s="124" t="inlineStr">
        <is>
          <t>Belirsiz</t>
        </is>
      </c>
      <c r="M390" s="124" t="n">
        <v>0</v>
      </c>
      <c r="N390" s="124" t="n">
        <v>1</v>
      </c>
      <c r="O390" s="124" t="n">
        <v>0</v>
      </c>
      <c r="P390" s="124" t="n">
        <v>0</v>
      </c>
      <c r="Q390" s="124" t="inlineStr">
        <is>
          <t>Aynı unvan ve gerekli yetkinlik</t>
        </is>
      </c>
      <c r="R390" s="124" t="inlineStr">
        <is>
          <t>Koşullu</t>
        </is>
      </c>
      <c r="S390" s="124" t="inlineStr">
        <is>
          <t>Gerçek mesafe (Google Places) - Fazla/Açık Fact_Mevcut/Fact_Norm'dan; Vardiya/Onay Saha Etüdü Bekleniyor</t>
        </is>
      </c>
    </row>
    <row r="391" ht="15" customHeight="1" s="113">
      <c r="A391" s="124" t="inlineStr">
        <is>
          <t>T0390</t>
        </is>
      </c>
      <c r="B391" s="124" t="inlineStr">
        <is>
          <t>M018</t>
        </is>
      </c>
      <c r="C391" s="124" t="inlineStr">
        <is>
          <t>GAZİEMİR-4</t>
        </is>
      </c>
      <c r="D391" s="124" t="inlineStr">
        <is>
          <t>M015</t>
        </is>
      </c>
      <c r="E391" s="124" t="inlineStr">
        <is>
          <t>GAZİEMİR-1</t>
        </is>
      </c>
      <c r="F391" s="124" t="inlineStr">
        <is>
          <t>U026</t>
        </is>
      </c>
      <c r="G391" s="124" t="inlineStr">
        <is>
          <t>REYON GÖREVLİSİ</t>
        </is>
      </c>
      <c r="H391" s="175" t="n">
        <v>25</v>
      </c>
      <c r="I391" s="175" t="n">
        <v>0.3</v>
      </c>
      <c r="J391" s="124" t="inlineStr">
        <is>
          <t>Evet</t>
        </is>
      </c>
      <c r="K391" s="124" t="inlineStr">
        <is>
          <t>Aynı Bölge</t>
        </is>
      </c>
      <c r="L391" s="124" t="inlineStr">
        <is>
          <t>Belirsiz</t>
        </is>
      </c>
      <c r="M391" s="124" t="n">
        <v>0</v>
      </c>
      <c r="N391" s="124" t="n">
        <v>0</v>
      </c>
      <c r="O391" s="124" t="n">
        <v>0</v>
      </c>
      <c r="P391" s="124" t="n">
        <v>0</v>
      </c>
      <c r="Q391" s="124" t="inlineStr">
        <is>
          <t>Aynı unvan ve gerekli yetkinlik</t>
        </is>
      </c>
      <c r="R391" s="124" t="inlineStr">
        <is>
          <t>Düşük Öncelik</t>
        </is>
      </c>
      <c r="S391" s="124" t="inlineStr">
        <is>
          <t>Gerçek mesafe (Google Places) - Fazla/Açık Fact_Mevcut/Fact_Norm'dan; Vardiya/Onay Saha Etüdü Bekleniyor</t>
        </is>
      </c>
    </row>
    <row r="392" ht="15" customHeight="1" s="113">
      <c r="A392" s="124" t="inlineStr">
        <is>
          <t>T0391</t>
        </is>
      </c>
      <c r="B392" s="124" t="inlineStr">
        <is>
          <t>M018</t>
        </is>
      </c>
      <c r="C392" s="124" t="inlineStr">
        <is>
          <t>GAZİEMİR-4</t>
        </is>
      </c>
      <c r="D392" s="124" t="inlineStr">
        <is>
          <t>M015</t>
        </is>
      </c>
      <c r="E392" s="124" t="inlineStr">
        <is>
          <t>GAZİEMİR-1</t>
        </is>
      </c>
      <c r="F392" s="124" t="inlineStr">
        <is>
          <t>U036</t>
        </is>
      </c>
      <c r="G392" s="124" t="inlineStr">
        <is>
          <t>YÖNETİCİ</t>
        </is>
      </c>
      <c r="H392" s="175" t="n">
        <v>25</v>
      </c>
      <c r="I392" s="175" t="n">
        <v>0.3</v>
      </c>
      <c r="J392" s="124" t="inlineStr">
        <is>
          <t>Evet</t>
        </is>
      </c>
      <c r="K392" s="124" t="inlineStr">
        <is>
          <t>Aynı Bölge</t>
        </is>
      </c>
      <c r="L392" s="124" t="inlineStr">
        <is>
          <t>Belirsiz</t>
        </is>
      </c>
      <c r="M392" s="124" t="n">
        <v>0</v>
      </c>
      <c r="N392" s="124" t="n">
        <v>0</v>
      </c>
      <c r="O392" s="124" t="n">
        <v>0</v>
      </c>
      <c r="P392" s="124" t="n">
        <v>0</v>
      </c>
      <c r="Q392" s="124" t="inlineStr">
        <is>
          <t>Aynı unvan ve gerekli yetkinlik</t>
        </is>
      </c>
      <c r="R392" s="124" t="inlineStr">
        <is>
          <t>Düşük Öncelik</t>
        </is>
      </c>
      <c r="S392" s="124" t="inlineStr">
        <is>
          <t>Gerçek mesafe (Google Places) - Fazla/Açık Fact_Mevcut/Fact_Norm'dan; Vardiya/Onay Saha Etüdü Bekleniyor</t>
        </is>
      </c>
    </row>
    <row r="393" ht="15" customHeight="1" s="113">
      <c r="A393" s="124" t="inlineStr">
        <is>
          <t>T0392</t>
        </is>
      </c>
      <c r="B393" s="124" t="inlineStr">
        <is>
          <t>M018</t>
        </is>
      </c>
      <c r="C393" s="124" t="inlineStr">
        <is>
          <t>GAZİEMİR-4</t>
        </is>
      </c>
      <c r="D393" s="124" t="inlineStr">
        <is>
          <t>M015</t>
        </is>
      </c>
      <c r="E393" s="124" t="inlineStr">
        <is>
          <t>GAZİEMİR-1</t>
        </is>
      </c>
      <c r="F393" s="124" t="inlineStr">
        <is>
          <t>U038</t>
        </is>
      </c>
      <c r="G393" s="124" t="inlineStr">
        <is>
          <t>YÖNETİCİ YARDIMCISI</t>
        </is>
      </c>
      <c r="H393" s="175" t="n">
        <v>25</v>
      </c>
      <c r="I393" s="175" t="n">
        <v>0.3</v>
      </c>
      <c r="J393" s="124" t="inlineStr">
        <is>
          <t>Evet</t>
        </is>
      </c>
      <c r="K393" s="124" t="inlineStr">
        <is>
          <t>Aynı Bölge</t>
        </is>
      </c>
      <c r="L393" s="124" t="inlineStr">
        <is>
          <t>Belirsiz</t>
        </is>
      </c>
      <c r="M393" s="124" t="n">
        <v>0</v>
      </c>
      <c r="N393" s="124" t="n">
        <v>0</v>
      </c>
      <c r="O393" s="124" t="n">
        <v>0</v>
      </c>
      <c r="P393" s="124" t="n">
        <v>0</v>
      </c>
      <c r="Q393" s="124" t="inlineStr">
        <is>
          <t>Aynı unvan ve gerekli yetkinlik</t>
        </is>
      </c>
      <c r="R393" s="124" t="inlineStr">
        <is>
          <t>Düşük Öncelik</t>
        </is>
      </c>
      <c r="S393" s="124" t="inlineStr">
        <is>
          <t>Gerçek mesafe (Google Places) - Fazla/Açık Fact_Mevcut/Fact_Norm'dan; Vardiya/Onay Saha Etüdü Bekleniyor</t>
        </is>
      </c>
    </row>
    <row r="394" ht="15" customHeight="1" s="113">
      <c r="A394" s="124" t="inlineStr">
        <is>
          <t>T0393</t>
        </is>
      </c>
      <c r="B394" s="124" t="inlineStr">
        <is>
          <t>M018</t>
        </is>
      </c>
      <c r="C394" s="124" t="inlineStr">
        <is>
          <t>GAZİEMİR-4</t>
        </is>
      </c>
      <c r="D394" s="124" t="inlineStr">
        <is>
          <t>M015</t>
        </is>
      </c>
      <c r="E394" s="124" t="inlineStr">
        <is>
          <t>GAZİEMİR-1</t>
        </is>
      </c>
      <c r="F394" s="124" t="inlineStr">
        <is>
          <t>U042</t>
        </is>
      </c>
      <c r="G394" s="124" t="inlineStr">
        <is>
          <t>ŞARKÜTERİ</t>
        </is>
      </c>
      <c r="H394" s="175" t="n">
        <v>25</v>
      </c>
      <c r="I394" s="175" t="n">
        <v>0.3</v>
      </c>
      <c r="J394" s="124" t="inlineStr">
        <is>
          <t>Evet</t>
        </is>
      </c>
      <c r="K394" s="124" t="inlineStr">
        <is>
          <t>Aynı Bölge</t>
        </is>
      </c>
      <c r="L394" s="124" t="inlineStr">
        <is>
          <t>Belirsiz</t>
        </is>
      </c>
      <c r="M394" s="124" t="n">
        <v>1</v>
      </c>
      <c r="N394" s="124" t="n">
        <v>1</v>
      </c>
      <c r="O394" s="124" t="n">
        <v>0</v>
      </c>
      <c r="P394" s="124" t="n">
        <v>0</v>
      </c>
      <c r="Q394" s="124" t="inlineStr">
        <is>
          <t>Aynı unvan ve gerekli yetkinlik</t>
        </is>
      </c>
      <c r="R394" s="124" t="inlineStr">
        <is>
          <t>Önerilir</t>
        </is>
      </c>
      <c r="S394" s="124" t="inlineStr">
        <is>
          <t>Gerçek mesafe (Google Places) - Fazla/Açık Fact_Mevcut/Fact_Norm'dan; Vardiya/Onay Saha Etüdü Bekleniyor</t>
        </is>
      </c>
    </row>
    <row r="395" ht="15" customHeight="1" s="113">
      <c r="A395" s="124" t="inlineStr">
        <is>
          <t>T0394</t>
        </is>
      </c>
      <c r="B395" s="124" t="inlineStr">
        <is>
          <t>M018</t>
        </is>
      </c>
      <c r="C395" s="124" t="inlineStr">
        <is>
          <t>GAZİEMİR-4</t>
        </is>
      </c>
      <c r="D395" s="124" t="inlineStr">
        <is>
          <t>M017</t>
        </is>
      </c>
      <c r="E395" s="124" t="inlineStr">
        <is>
          <t>GAZİEMİR-3</t>
        </is>
      </c>
      <c r="F395" s="124" t="inlineStr">
        <is>
          <t>U002</t>
        </is>
      </c>
      <c r="G395" s="124" t="inlineStr">
        <is>
          <t>BAKLİYAT</t>
        </is>
      </c>
      <c r="H395" s="175" t="n">
        <v>25</v>
      </c>
      <c r="I395" s="175" t="n">
        <v>0.6</v>
      </c>
      <c r="J395" s="124" t="inlineStr">
        <is>
          <t>Evet</t>
        </is>
      </c>
      <c r="K395" s="124" t="inlineStr">
        <is>
          <t>Aynı Bölge</t>
        </is>
      </c>
      <c r="L395" s="124" t="inlineStr">
        <is>
          <t>Belirsiz</t>
        </is>
      </c>
      <c r="M395" s="124" t="n">
        <v>0</v>
      </c>
      <c r="N395" s="124" t="n">
        <v>0</v>
      </c>
      <c r="O395" s="124" t="n">
        <v>0</v>
      </c>
      <c r="P395" s="124" t="n">
        <v>0</v>
      </c>
      <c r="Q395" s="124" t="inlineStr">
        <is>
          <t>Aynı unvan ve gerekli yetkinlik</t>
        </is>
      </c>
      <c r="R395" s="124" t="inlineStr">
        <is>
          <t>Düşük Öncelik</t>
        </is>
      </c>
      <c r="S395" s="124" t="inlineStr">
        <is>
          <t>Gerçek mesafe (Google Places) - Fazla/Açık Fact_Mevcut/Fact_Norm'dan; Vardiya/Onay Saha Etüdü Bekleniyor</t>
        </is>
      </c>
    </row>
    <row r="396" ht="15" customHeight="1" s="113">
      <c r="A396" s="124" t="inlineStr">
        <is>
          <t>T0395</t>
        </is>
      </c>
      <c r="B396" s="124" t="inlineStr">
        <is>
          <t>M018</t>
        </is>
      </c>
      <c r="C396" s="124" t="inlineStr">
        <is>
          <t>GAZİEMİR-4</t>
        </is>
      </c>
      <c r="D396" s="124" t="inlineStr">
        <is>
          <t>M017</t>
        </is>
      </c>
      <c r="E396" s="124" t="inlineStr">
        <is>
          <t>GAZİEMİR-3</t>
        </is>
      </c>
      <c r="F396" s="124" t="inlineStr">
        <is>
          <t>U013</t>
        </is>
      </c>
      <c r="G396" s="124" t="inlineStr">
        <is>
          <t>KASAP</t>
        </is>
      </c>
      <c r="H396" s="175" t="n">
        <v>25</v>
      </c>
      <c r="I396" s="175" t="n">
        <v>0.6</v>
      </c>
      <c r="J396" s="124" t="inlineStr">
        <is>
          <t>Evet</t>
        </is>
      </c>
      <c r="K396" s="124" t="inlineStr">
        <is>
          <t>Aynı Bölge</t>
        </is>
      </c>
      <c r="L396" s="124" t="inlineStr">
        <is>
          <t>Belirsiz</t>
        </is>
      </c>
      <c r="M396" s="124" t="n">
        <v>0</v>
      </c>
      <c r="N396" s="124" t="n">
        <v>0</v>
      </c>
      <c r="O396" s="124" t="n">
        <v>0</v>
      </c>
      <c r="P396" s="124" t="n">
        <v>0</v>
      </c>
      <c r="Q396" s="124" t="inlineStr">
        <is>
          <t>Aynı unvan ve gerekli yetkinlik</t>
        </is>
      </c>
      <c r="R396" s="124" t="inlineStr">
        <is>
          <t>Düşük Öncelik</t>
        </is>
      </c>
      <c r="S396" s="124" t="inlineStr">
        <is>
          <t>Gerçek mesafe (Google Places) - Fazla/Açık Fact_Mevcut/Fact_Norm'dan; Vardiya/Onay Saha Etüdü Bekleniyor</t>
        </is>
      </c>
    </row>
    <row r="397" ht="15" customHeight="1" s="113">
      <c r="A397" s="124" t="inlineStr">
        <is>
          <t>T0396</t>
        </is>
      </c>
      <c r="B397" s="124" t="inlineStr">
        <is>
          <t>M018</t>
        </is>
      </c>
      <c r="C397" s="124" t="inlineStr">
        <is>
          <t>GAZİEMİR-4</t>
        </is>
      </c>
      <c r="D397" s="124" t="inlineStr">
        <is>
          <t>M017</t>
        </is>
      </c>
      <c r="E397" s="124" t="inlineStr">
        <is>
          <t>GAZİEMİR-3</t>
        </is>
      </c>
      <c r="F397" s="124" t="inlineStr">
        <is>
          <t>U015</t>
        </is>
      </c>
      <c r="G397" s="124" t="inlineStr">
        <is>
          <t>KASİYER</t>
        </is>
      </c>
      <c r="H397" s="175" t="n">
        <v>25</v>
      </c>
      <c r="I397" s="175" t="n">
        <v>0.6</v>
      </c>
      <c r="J397" s="124" t="inlineStr">
        <is>
          <t>Evet</t>
        </is>
      </c>
      <c r="K397" s="124" t="inlineStr">
        <is>
          <t>Aynı Bölge</t>
        </is>
      </c>
      <c r="L397" s="124" t="inlineStr">
        <is>
          <t>Belirsiz</t>
        </is>
      </c>
      <c r="M397" s="124" t="n">
        <v>0</v>
      </c>
      <c r="N397" s="124" t="n">
        <v>0</v>
      </c>
      <c r="O397" s="124" t="n">
        <v>0</v>
      </c>
      <c r="P397" s="124" t="n">
        <v>0</v>
      </c>
      <c r="Q397" s="124" t="inlineStr">
        <is>
          <t>Aynı unvan ve gerekli yetkinlik</t>
        </is>
      </c>
      <c r="R397" s="124" t="inlineStr">
        <is>
          <t>Düşük Öncelik</t>
        </is>
      </c>
      <c r="S397" s="124" t="inlineStr">
        <is>
          <t>Gerçek mesafe (Google Places) - Fazla/Açık Fact_Mevcut/Fact_Norm'dan; Vardiya/Onay Saha Etüdü Bekleniyor</t>
        </is>
      </c>
    </row>
    <row r="398" ht="15" customHeight="1" s="113">
      <c r="A398" s="124" t="inlineStr">
        <is>
          <t>T0397</t>
        </is>
      </c>
      <c r="B398" s="124" t="inlineStr">
        <is>
          <t>M018</t>
        </is>
      </c>
      <c r="C398" s="124" t="inlineStr">
        <is>
          <t>GAZİEMİR-4</t>
        </is>
      </c>
      <c r="D398" s="124" t="inlineStr">
        <is>
          <t>M017</t>
        </is>
      </c>
      <c r="E398" s="124" t="inlineStr">
        <is>
          <t>GAZİEMİR-3</t>
        </is>
      </c>
      <c r="F398" s="124" t="inlineStr">
        <is>
          <t>U017</t>
        </is>
      </c>
      <c r="G398" s="124" t="inlineStr">
        <is>
          <t>MANAV</t>
        </is>
      </c>
      <c r="H398" s="175" t="n">
        <v>25</v>
      </c>
      <c r="I398" s="175" t="n">
        <v>0.6</v>
      </c>
      <c r="J398" s="124" t="inlineStr">
        <is>
          <t>Evet</t>
        </is>
      </c>
      <c r="K398" s="124" t="inlineStr">
        <is>
          <t>Aynı Bölge</t>
        </is>
      </c>
      <c r="L398" s="124" t="inlineStr">
        <is>
          <t>Belirsiz</t>
        </is>
      </c>
      <c r="M398" s="124" t="n">
        <v>0</v>
      </c>
      <c r="N398" s="124" t="n">
        <v>1</v>
      </c>
      <c r="O398" s="124" t="n">
        <v>0</v>
      </c>
      <c r="P398" s="124" t="n">
        <v>0</v>
      </c>
      <c r="Q398" s="124" t="inlineStr">
        <is>
          <t>Aynı unvan ve gerekli yetkinlik</t>
        </is>
      </c>
      <c r="R398" s="124" t="inlineStr">
        <is>
          <t>Koşullu</t>
        </is>
      </c>
      <c r="S398" s="124" t="inlineStr">
        <is>
          <t>Gerçek mesafe (Google Places) - Fazla/Açık Fact_Mevcut/Fact_Norm'dan; Vardiya/Onay Saha Etüdü Bekleniyor</t>
        </is>
      </c>
    </row>
    <row r="399" ht="15" customHeight="1" s="113">
      <c r="A399" s="124" t="inlineStr">
        <is>
          <t>T0398</t>
        </is>
      </c>
      <c r="B399" s="124" t="inlineStr">
        <is>
          <t>M018</t>
        </is>
      </c>
      <c r="C399" s="124" t="inlineStr">
        <is>
          <t>GAZİEMİR-4</t>
        </is>
      </c>
      <c r="D399" s="124" t="inlineStr">
        <is>
          <t>M017</t>
        </is>
      </c>
      <c r="E399" s="124" t="inlineStr">
        <is>
          <t>GAZİEMİR-3</t>
        </is>
      </c>
      <c r="F399" s="124" t="inlineStr">
        <is>
          <t>U026</t>
        </is>
      </c>
      <c r="G399" s="124" t="inlineStr">
        <is>
          <t>REYON GÖREVLİSİ</t>
        </is>
      </c>
      <c r="H399" s="175" t="n">
        <v>25</v>
      </c>
      <c r="I399" s="175" t="n">
        <v>0.6</v>
      </c>
      <c r="J399" s="124" t="inlineStr">
        <is>
          <t>Evet</t>
        </is>
      </c>
      <c r="K399" s="124" t="inlineStr">
        <is>
          <t>Aynı Bölge</t>
        </is>
      </c>
      <c r="L399" s="124" t="inlineStr">
        <is>
          <t>Belirsiz</t>
        </is>
      </c>
      <c r="M399" s="124" t="n">
        <v>0</v>
      </c>
      <c r="N399" s="124" t="n">
        <v>0</v>
      </c>
      <c r="O399" s="124" t="n">
        <v>0</v>
      </c>
      <c r="P399" s="124" t="n">
        <v>0</v>
      </c>
      <c r="Q399" s="124" t="inlineStr">
        <is>
          <t>Aynı unvan ve gerekli yetkinlik</t>
        </is>
      </c>
      <c r="R399" s="124" t="inlineStr">
        <is>
          <t>Düşük Öncelik</t>
        </is>
      </c>
      <c r="S399" s="124" t="inlineStr">
        <is>
          <t>Gerçek mesafe (Google Places) - Fazla/Açık Fact_Mevcut/Fact_Norm'dan; Vardiya/Onay Saha Etüdü Bekleniyor</t>
        </is>
      </c>
    </row>
    <row r="400" ht="15" customHeight="1" s="113">
      <c r="A400" s="124" t="inlineStr">
        <is>
          <t>T0399</t>
        </is>
      </c>
      <c r="B400" s="124" t="inlineStr">
        <is>
          <t>M018</t>
        </is>
      </c>
      <c r="C400" s="124" t="inlineStr">
        <is>
          <t>GAZİEMİR-4</t>
        </is>
      </c>
      <c r="D400" s="124" t="inlineStr">
        <is>
          <t>M017</t>
        </is>
      </c>
      <c r="E400" s="124" t="inlineStr">
        <is>
          <t>GAZİEMİR-3</t>
        </is>
      </c>
      <c r="F400" s="124" t="inlineStr">
        <is>
          <t>U036</t>
        </is>
      </c>
      <c r="G400" s="124" t="inlineStr">
        <is>
          <t>YÖNETİCİ</t>
        </is>
      </c>
      <c r="H400" s="175" t="n">
        <v>25</v>
      </c>
      <c r="I400" s="175" t="n">
        <v>0.6</v>
      </c>
      <c r="J400" s="124" t="inlineStr">
        <is>
          <t>Evet</t>
        </is>
      </c>
      <c r="K400" s="124" t="inlineStr">
        <is>
          <t>Aynı Bölge</t>
        </is>
      </c>
      <c r="L400" s="124" t="inlineStr">
        <is>
          <t>Belirsiz</t>
        </is>
      </c>
      <c r="M400" s="124" t="n">
        <v>0</v>
      </c>
      <c r="N400" s="124" t="n">
        <v>0</v>
      </c>
      <c r="O400" s="124" t="n">
        <v>0</v>
      </c>
      <c r="P400" s="124" t="n">
        <v>0</v>
      </c>
      <c r="Q400" s="124" t="inlineStr">
        <is>
          <t>Aynı unvan ve gerekli yetkinlik</t>
        </is>
      </c>
      <c r="R400" s="124" t="inlineStr">
        <is>
          <t>Düşük Öncelik</t>
        </is>
      </c>
      <c r="S400" s="124" t="inlineStr">
        <is>
          <t>Gerçek mesafe (Google Places) - Fazla/Açık Fact_Mevcut/Fact_Norm'dan; Vardiya/Onay Saha Etüdü Bekleniyor</t>
        </is>
      </c>
    </row>
    <row r="401" ht="15" customHeight="1" s="113">
      <c r="A401" s="124" t="inlineStr">
        <is>
          <t>T0400</t>
        </is>
      </c>
      <c r="B401" s="124" t="inlineStr">
        <is>
          <t>M018</t>
        </is>
      </c>
      <c r="C401" s="124" t="inlineStr">
        <is>
          <t>GAZİEMİR-4</t>
        </is>
      </c>
      <c r="D401" s="124" t="inlineStr">
        <is>
          <t>M017</t>
        </is>
      </c>
      <c r="E401" s="124" t="inlineStr">
        <is>
          <t>GAZİEMİR-3</t>
        </is>
      </c>
      <c r="F401" s="124" t="inlineStr">
        <is>
          <t>U038</t>
        </is>
      </c>
      <c r="G401" s="124" t="inlineStr">
        <is>
          <t>YÖNETİCİ YARDIMCISI</t>
        </is>
      </c>
      <c r="H401" s="175" t="n">
        <v>25</v>
      </c>
      <c r="I401" s="175" t="n">
        <v>0.6</v>
      </c>
      <c r="J401" s="124" t="inlineStr">
        <is>
          <t>Evet</t>
        </is>
      </c>
      <c r="K401" s="124" t="inlineStr">
        <is>
          <t>Aynı Bölge</t>
        </is>
      </c>
      <c r="L401" s="124" t="inlineStr">
        <is>
          <t>Belirsiz</t>
        </is>
      </c>
      <c r="M401" s="124" t="n">
        <v>0</v>
      </c>
      <c r="N401" s="124" t="n">
        <v>0</v>
      </c>
      <c r="O401" s="124" t="n">
        <v>0</v>
      </c>
      <c r="P401" s="124" t="n">
        <v>0</v>
      </c>
      <c r="Q401" s="124" t="inlineStr">
        <is>
          <t>Aynı unvan ve gerekli yetkinlik</t>
        </is>
      </c>
      <c r="R401" s="124" t="inlineStr">
        <is>
          <t>Düşük Öncelik</t>
        </is>
      </c>
      <c r="S401" s="124" t="inlineStr">
        <is>
          <t>Gerçek mesafe (Google Places) - Fazla/Açık Fact_Mevcut/Fact_Norm'dan; Vardiya/Onay Saha Etüdü Bekleniyor</t>
        </is>
      </c>
    </row>
    <row r="402" ht="15" customHeight="1" s="113">
      <c r="A402" s="124" t="inlineStr">
        <is>
          <t>T0401</t>
        </is>
      </c>
      <c r="B402" s="124" t="inlineStr">
        <is>
          <t>M018</t>
        </is>
      </c>
      <c r="C402" s="124" t="inlineStr">
        <is>
          <t>GAZİEMİR-4</t>
        </is>
      </c>
      <c r="D402" s="124" t="inlineStr">
        <is>
          <t>M017</t>
        </is>
      </c>
      <c r="E402" s="124" t="inlineStr">
        <is>
          <t>GAZİEMİR-3</t>
        </is>
      </c>
      <c r="F402" s="124" t="inlineStr">
        <is>
          <t>U042</t>
        </is>
      </c>
      <c r="G402" s="124" t="inlineStr">
        <is>
          <t>ŞARKÜTERİ</t>
        </is>
      </c>
      <c r="H402" s="175" t="n">
        <v>25</v>
      </c>
      <c r="I402" s="175" t="n">
        <v>0.6</v>
      </c>
      <c r="J402" s="124" t="inlineStr">
        <is>
          <t>Evet</t>
        </is>
      </c>
      <c r="K402" s="124" t="inlineStr">
        <is>
          <t>Aynı Bölge</t>
        </is>
      </c>
      <c r="L402" s="124" t="inlineStr">
        <is>
          <t>Belirsiz</t>
        </is>
      </c>
      <c r="M402" s="124" t="n">
        <v>1</v>
      </c>
      <c r="N402" s="124" t="n">
        <v>0</v>
      </c>
      <c r="O402" s="124" t="n">
        <v>0</v>
      </c>
      <c r="P402" s="124" t="n">
        <v>0</v>
      </c>
      <c r="Q402" s="124" t="inlineStr">
        <is>
          <t>Aynı unvan ve gerekli yetkinlik</t>
        </is>
      </c>
      <c r="R402" s="124" t="inlineStr">
        <is>
          <t>Koşullu</t>
        </is>
      </c>
      <c r="S402" s="124" t="inlineStr">
        <is>
          <t>Gerçek mesafe (Google Places) - Fazla/Açık Fact_Mevcut/Fact_Norm'dan; Vardiya/Onay Saha Etüdü Bekleniyor</t>
        </is>
      </c>
    </row>
    <row r="403" ht="15" customHeight="1" s="113">
      <c r="A403" s="124" t="inlineStr">
        <is>
          <t>T0402</t>
        </is>
      </c>
      <c r="B403" s="124" t="inlineStr">
        <is>
          <t>M019</t>
        </is>
      </c>
      <c r="C403" s="124" t="inlineStr">
        <is>
          <t>GAZİEMİR-5</t>
        </is>
      </c>
      <c r="D403" s="124" t="inlineStr">
        <is>
          <t>M017</t>
        </is>
      </c>
      <c r="E403" s="124" t="inlineStr">
        <is>
          <t>GAZİEMİR-3</t>
        </is>
      </c>
      <c r="F403" s="124" t="inlineStr">
        <is>
          <t>U002</t>
        </is>
      </c>
      <c r="G403" s="124" t="inlineStr">
        <is>
          <t>BAKLİYAT</t>
        </is>
      </c>
      <c r="H403" s="175" t="n">
        <v>25</v>
      </c>
      <c r="I403" s="175" t="n">
        <v>0.5</v>
      </c>
      <c r="J403" s="124" t="inlineStr">
        <is>
          <t>Evet</t>
        </is>
      </c>
      <c r="K403" s="124" t="inlineStr">
        <is>
          <t>Aynı Bölge</t>
        </is>
      </c>
      <c r="L403" s="124" t="inlineStr">
        <is>
          <t>Belirsiz</t>
        </is>
      </c>
      <c r="M403" s="124" t="n">
        <v>0</v>
      </c>
      <c r="N403" s="124" t="n">
        <v>0</v>
      </c>
      <c r="O403" s="124" t="n">
        <v>0</v>
      </c>
      <c r="P403" s="124" t="n">
        <v>0</v>
      </c>
      <c r="Q403" s="124" t="inlineStr">
        <is>
          <t>Aynı unvan ve gerekli yetkinlik</t>
        </is>
      </c>
      <c r="R403" s="124" t="inlineStr">
        <is>
          <t>Düşük Öncelik</t>
        </is>
      </c>
      <c r="S403" s="124" t="inlineStr">
        <is>
          <t>Gerçek mesafe (Google Places) - Fazla/Açık Fact_Mevcut/Fact_Norm'dan; Vardiya/Onay Saha Etüdü Bekleniyor</t>
        </is>
      </c>
    </row>
    <row r="404" ht="15" customHeight="1" s="113">
      <c r="A404" s="124" t="inlineStr">
        <is>
          <t>T0403</t>
        </is>
      </c>
      <c r="B404" s="124" t="inlineStr">
        <is>
          <t>M019</t>
        </is>
      </c>
      <c r="C404" s="124" t="inlineStr">
        <is>
          <t>GAZİEMİR-5</t>
        </is>
      </c>
      <c r="D404" s="124" t="inlineStr">
        <is>
          <t>M017</t>
        </is>
      </c>
      <c r="E404" s="124" t="inlineStr">
        <is>
          <t>GAZİEMİR-3</t>
        </is>
      </c>
      <c r="F404" s="124" t="inlineStr">
        <is>
          <t>U013</t>
        </is>
      </c>
      <c r="G404" s="124" t="inlineStr">
        <is>
          <t>KASAP</t>
        </is>
      </c>
      <c r="H404" s="175" t="n">
        <v>25</v>
      </c>
      <c r="I404" s="175" t="n">
        <v>0.5</v>
      </c>
      <c r="J404" s="124" t="inlineStr">
        <is>
          <t>Evet</t>
        </is>
      </c>
      <c r="K404" s="124" t="inlineStr">
        <is>
          <t>Aynı Bölge</t>
        </is>
      </c>
      <c r="L404" s="124" t="inlineStr">
        <is>
          <t>Belirsiz</t>
        </is>
      </c>
      <c r="M404" s="124" t="n">
        <v>0</v>
      </c>
      <c r="N404" s="124" t="n">
        <v>0</v>
      </c>
      <c r="O404" s="124" t="n">
        <v>0</v>
      </c>
      <c r="P404" s="124" t="n">
        <v>0</v>
      </c>
      <c r="Q404" s="124" t="inlineStr">
        <is>
          <t>Aynı unvan ve gerekli yetkinlik</t>
        </is>
      </c>
      <c r="R404" s="124" t="inlineStr">
        <is>
          <t>Düşük Öncelik</t>
        </is>
      </c>
      <c r="S404" s="124" t="inlineStr">
        <is>
          <t>Gerçek mesafe (Google Places) - Fazla/Açık Fact_Mevcut/Fact_Norm'dan; Vardiya/Onay Saha Etüdü Bekleniyor</t>
        </is>
      </c>
    </row>
    <row r="405" ht="15" customHeight="1" s="113">
      <c r="A405" s="124" t="inlineStr">
        <is>
          <t>T0404</t>
        </is>
      </c>
      <c r="B405" s="124" t="inlineStr">
        <is>
          <t>M019</t>
        </is>
      </c>
      <c r="C405" s="124" t="inlineStr">
        <is>
          <t>GAZİEMİR-5</t>
        </is>
      </c>
      <c r="D405" s="124" t="inlineStr">
        <is>
          <t>M017</t>
        </is>
      </c>
      <c r="E405" s="124" t="inlineStr">
        <is>
          <t>GAZİEMİR-3</t>
        </is>
      </c>
      <c r="F405" s="124" t="inlineStr">
        <is>
          <t>U015</t>
        </is>
      </c>
      <c r="G405" s="124" t="inlineStr">
        <is>
          <t>KASİYER</t>
        </is>
      </c>
      <c r="H405" s="175" t="n">
        <v>25</v>
      </c>
      <c r="I405" s="175" t="n">
        <v>0.5</v>
      </c>
      <c r="J405" s="124" t="inlineStr">
        <is>
          <t>Evet</t>
        </is>
      </c>
      <c r="K405" s="124" t="inlineStr">
        <is>
          <t>Aynı Bölge</t>
        </is>
      </c>
      <c r="L405" s="124" t="inlineStr">
        <is>
          <t>Belirsiz</t>
        </is>
      </c>
      <c r="M405" s="124" t="n">
        <v>1</v>
      </c>
      <c r="N405" s="124" t="n">
        <v>0</v>
      </c>
      <c r="O405" s="124" t="n">
        <v>0</v>
      </c>
      <c r="P405" s="124" t="n">
        <v>0</v>
      </c>
      <c r="Q405" s="124" t="inlineStr">
        <is>
          <t>Aynı unvan ve gerekli yetkinlik</t>
        </is>
      </c>
      <c r="R405" s="124" t="inlineStr">
        <is>
          <t>Koşullu</t>
        </is>
      </c>
      <c r="S405" s="124" t="inlineStr">
        <is>
          <t>Gerçek mesafe (Google Places) - Fazla/Açık Fact_Mevcut/Fact_Norm'dan; Vardiya/Onay Saha Etüdü Bekleniyor</t>
        </is>
      </c>
    </row>
    <row r="406" ht="15" customHeight="1" s="113">
      <c r="A406" s="124" t="inlineStr">
        <is>
          <t>T0405</t>
        </is>
      </c>
      <c r="B406" s="124" t="inlineStr">
        <is>
          <t>M019</t>
        </is>
      </c>
      <c r="C406" s="124" t="inlineStr">
        <is>
          <t>GAZİEMİR-5</t>
        </is>
      </c>
      <c r="D406" s="124" t="inlineStr">
        <is>
          <t>M017</t>
        </is>
      </c>
      <c r="E406" s="124" t="inlineStr">
        <is>
          <t>GAZİEMİR-3</t>
        </is>
      </c>
      <c r="F406" s="124" t="inlineStr">
        <is>
          <t>U017</t>
        </is>
      </c>
      <c r="G406" s="124" t="inlineStr">
        <is>
          <t>MANAV</t>
        </is>
      </c>
      <c r="H406" s="175" t="n">
        <v>25</v>
      </c>
      <c r="I406" s="175" t="n">
        <v>0.5</v>
      </c>
      <c r="J406" s="124" t="inlineStr">
        <is>
          <t>Evet</t>
        </is>
      </c>
      <c r="K406" s="124" t="inlineStr">
        <is>
          <t>Aynı Bölge</t>
        </is>
      </c>
      <c r="L406" s="124" t="inlineStr">
        <is>
          <t>Belirsiz</t>
        </is>
      </c>
      <c r="M406" s="124" t="n">
        <v>0</v>
      </c>
      <c r="N406" s="124" t="n">
        <v>1</v>
      </c>
      <c r="O406" s="124" t="n">
        <v>0</v>
      </c>
      <c r="P406" s="124" t="n">
        <v>0</v>
      </c>
      <c r="Q406" s="124" t="inlineStr">
        <is>
          <t>Aynı unvan ve gerekli yetkinlik</t>
        </is>
      </c>
      <c r="R406" s="124" t="inlineStr">
        <is>
          <t>Koşullu</t>
        </is>
      </c>
      <c r="S406" s="124" t="inlineStr">
        <is>
          <t>Gerçek mesafe (Google Places) - Fazla/Açık Fact_Mevcut/Fact_Norm'dan; Vardiya/Onay Saha Etüdü Bekleniyor</t>
        </is>
      </c>
    </row>
    <row r="407" ht="15" customHeight="1" s="113">
      <c r="A407" s="124" t="inlineStr">
        <is>
          <t>T0406</t>
        </is>
      </c>
      <c r="B407" s="124" t="inlineStr">
        <is>
          <t>M019</t>
        </is>
      </c>
      <c r="C407" s="124" t="inlineStr">
        <is>
          <t>GAZİEMİR-5</t>
        </is>
      </c>
      <c r="D407" s="124" t="inlineStr">
        <is>
          <t>M017</t>
        </is>
      </c>
      <c r="E407" s="124" t="inlineStr">
        <is>
          <t>GAZİEMİR-3</t>
        </is>
      </c>
      <c r="F407" s="124" t="inlineStr">
        <is>
          <t>U026</t>
        </is>
      </c>
      <c r="G407" s="124" t="inlineStr">
        <is>
          <t>REYON GÖREVLİSİ</t>
        </is>
      </c>
      <c r="H407" s="175" t="n">
        <v>25</v>
      </c>
      <c r="I407" s="175" t="n">
        <v>0.5</v>
      </c>
      <c r="J407" s="124" t="inlineStr">
        <is>
          <t>Evet</t>
        </is>
      </c>
      <c r="K407" s="124" t="inlineStr">
        <is>
          <t>Aynı Bölge</t>
        </is>
      </c>
      <c r="L407" s="124" t="inlineStr">
        <is>
          <t>Belirsiz</t>
        </is>
      </c>
      <c r="M407" s="124" t="n">
        <v>1</v>
      </c>
      <c r="N407" s="124" t="n">
        <v>0</v>
      </c>
      <c r="O407" s="124" t="n">
        <v>0</v>
      </c>
      <c r="P407" s="124" t="n">
        <v>0</v>
      </c>
      <c r="Q407" s="124" t="inlineStr">
        <is>
          <t>Aynı unvan ve gerekli yetkinlik</t>
        </is>
      </c>
      <c r="R407" s="124" t="inlineStr">
        <is>
          <t>Koşullu</t>
        </is>
      </c>
      <c r="S407" s="124" t="inlineStr">
        <is>
          <t>Gerçek mesafe (Google Places) - Fazla/Açık Fact_Mevcut/Fact_Norm'dan; Vardiya/Onay Saha Etüdü Bekleniyor</t>
        </is>
      </c>
    </row>
    <row r="408" ht="15" customHeight="1" s="113">
      <c r="A408" s="124" t="inlineStr">
        <is>
          <t>T0407</t>
        </is>
      </c>
      <c r="B408" s="124" t="inlineStr">
        <is>
          <t>M019</t>
        </is>
      </c>
      <c r="C408" s="124" t="inlineStr">
        <is>
          <t>GAZİEMİR-5</t>
        </is>
      </c>
      <c r="D408" s="124" t="inlineStr">
        <is>
          <t>M017</t>
        </is>
      </c>
      <c r="E408" s="124" t="inlineStr">
        <is>
          <t>GAZİEMİR-3</t>
        </is>
      </c>
      <c r="F408" s="124" t="inlineStr">
        <is>
          <t>U036</t>
        </is>
      </c>
      <c r="G408" s="124" t="inlineStr">
        <is>
          <t>YÖNETİCİ</t>
        </is>
      </c>
      <c r="H408" s="175" t="n">
        <v>25</v>
      </c>
      <c r="I408" s="175" t="n">
        <v>0.5</v>
      </c>
      <c r="J408" s="124" t="inlineStr">
        <is>
          <t>Evet</t>
        </is>
      </c>
      <c r="K408" s="124" t="inlineStr">
        <is>
          <t>Aynı Bölge</t>
        </is>
      </c>
      <c r="L408" s="124" t="inlineStr">
        <is>
          <t>Belirsiz</t>
        </is>
      </c>
      <c r="M408" s="124" t="n">
        <v>0</v>
      </c>
      <c r="N408" s="124" t="n">
        <v>0</v>
      </c>
      <c r="O408" s="124" t="n">
        <v>0</v>
      </c>
      <c r="P408" s="124" t="n">
        <v>0</v>
      </c>
      <c r="Q408" s="124" t="inlineStr">
        <is>
          <t>Aynı unvan ve gerekli yetkinlik</t>
        </is>
      </c>
      <c r="R408" s="124" t="inlineStr">
        <is>
          <t>Düşük Öncelik</t>
        </is>
      </c>
      <c r="S408" s="124" t="inlineStr">
        <is>
          <t>Gerçek mesafe (Google Places) - Fazla/Açık Fact_Mevcut/Fact_Norm'dan; Vardiya/Onay Saha Etüdü Bekleniyor</t>
        </is>
      </c>
    </row>
    <row r="409" ht="15" customHeight="1" s="113">
      <c r="A409" s="124" t="inlineStr">
        <is>
          <t>T0408</t>
        </is>
      </c>
      <c r="B409" s="124" t="inlineStr">
        <is>
          <t>M019</t>
        </is>
      </c>
      <c r="C409" s="124" t="inlineStr">
        <is>
          <t>GAZİEMİR-5</t>
        </is>
      </c>
      <c r="D409" s="124" t="inlineStr">
        <is>
          <t>M017</t>
        </is>
      </c>
      <c r="E409" s="124" t="inlineStr">
        <is>
          <t>GAZİEMİR-3</t>
        </is>
      </c>
      <c r="F409" s="124" t="inlineStr">
        <is>
          <t>U038</t>
        </is>
      </c>
      <c r="G409" s="124" t="inlineStr">
        <is>
          <t>YÖNETİCİ YARDIMCISI</t>
        </is>
      </c>
      <c r="H409" s="175" t="n">
        <v>25</v>
      </c>
      <c r="I409" s="175" t="n">
        <v>0.5</v>
      </c>
      <c r="J409" s="124" t="inlineStr">
        <is>
          <t>Evet</t>
        </is>
      </c>
      <c r="K409" s="124" t="inlineStr">
        <is>
          <t>Aynı Bölge</t>
        </is>
      </c>
      <c r="L409" s="124" t="inlineStr">
        <is>
          <t>Belirsiz</t>
        </is>
      </c>
      <c r="M409" s="124" t="n">
        <v>0</v>
      </c>
      <c r="N409" s="124" t="n">
        <v>0</v>
      </c>
      <c r="O409" s="124" t="n">
        <v>0</v>
      </c>
      <c r="P409" s="124" t="n">
        <v>0</v>
      </c>
      <c r="Q409" s="124" t="inlineStr">
        <is>
          <t>Aynı unvan ve gerekli yetkinlik</t>
        </is>
      </c>
      <c r="R409" s="124" t="inlineStr">
        <is>
          <t>Düşük Öncelik</t>
        </is>
      </c>
      <c r="S409" s="124" t="inlineStr">
        <is>
          <t>Gerçek mesafe (Google Places) - Fazla/Açık Fact_Mevcut/Fact_Norm'dan; Vardiya/Onay Saha Etüdü Bekleniyor</t>
        </is>
      </c>
    </row>
    <row r="410" ht="15" customHeight="1" s="113">
      <c r="A410" s="124" t="inlineStr">
        <is>
          <t>T0409</t>
        </is>
      </c>
      <c r="B410" s="124" t="inlineStr">
        <is>
          <t>M019</t>
        </is>
      </c>
      <c r="C410" s="124" t="inlineStr">
        <is>
          <t>GAZİEMİR-5</t>
        </is>
      </c>
      <c r="D410" s="124" t="inlineStr">
        <is>
          <t>M017</t>
        </is>
      </c>
      <c r="E410" s="124" t="inlineStr">
        <is>
          <t>GAZİEMİR-3</t>
        </is>
      </c>
      <c r="F410" s="124" t="inlineStr">
        <is>
          <t>U042</t>
        </is>
      </c>
      <c r="G410" s="124" t="inlineStr">
        <is>
          <t>ŞARKÜTERİ</t>
        </is>
      </c>
      <c r="H410" s="175" t="n">
        <v>25</v>
      </c>
      <c r="I410" s="175" t="n">
        <v>0.5</v>
      </c>
      <c r="J410" s="124" t="inlineStr">
        <is>
          <t>Evet</t>
        </is>
      </c>
      <c r="K410" s="124" t="inlineStr">
        <is>
          <t>Aynı Bölge</t>
        </is>
      </c>
      <c r="L410" s="124" t="inlineStr">
        <is>
          <t>Belirsiz</t>
        </is>
      </c>
      <c r="M410" s="124" t="n">
        <v>0</v>
      </c>
      <c r="N410" s="124" t="n">
        <v>0</v>
      </c>
      <c r="O410" s="124" t="n">
        <v>0</v>
      </c>
      <c r="P410" s="124" t="n">
        <v>0</v>
      </c>
      <c r="Q410" s="124" t="inlineStr">
        <is>
          <t>Aynı unvan ve gerekli yetkinlik</t>
        </is>
      </c>
      <c r="R410" s="124" t="inlineStr">
        <is>
          <t>Düşük Öncelik</t>
        </is>
      </c>
      <c r="S410" s="124" t="inlineStr">
        <is>
          <t>Gerçek mesafe (Google Places) - Fazla/Açık Fact_Mevcut/Fact_Norm'dan; Vardiya/Onay Saha Etüdü Bekleniyor</t>
        </is>
      </c>
    </row>
    <row r="411" ht="15" customHeight="1" s="113">
      <c r="A411" s="124" t="inlineStr">
        <is>
          <t>T0410</t>
        </is>
      </c>
      <c r="B411" s="124" t="inlineStr">
        <is>
          <t>M019</t>
        </is>
      </c>
      <c r="C411" s="124" t="inlineStr">
        <is>
          <t>GAZİEMİR-5</t>
        </is>
      </c>
      <c r="D411" s="124" t="inlineStr">
        <is>
          <t>M018</t>
        </is>
      </c>
      <c r="E411" s="124" t="inlineStr">
        <is>
          <t>GAZİEMİR-4</t>
        </is>
      </c>
      <c r="F411" s="124" t="inlineStr">
        <is>
          <t>U002</t>
        </is>
      </c>
      <c r="G411" s="124" t="inlineStr">
        <is>
          <t>BAKLİYAT</t>
        </is>
      </c>
      <c r="H411" s="175" t="n">
        <v>25</v>
      </c>
      <c r="I411" s="175" t="n">
        <v>1</v>
      </c>
      <c r="J411" s="124" t="inlineStr">
        <is>
          <t>Evet</t>
        </is>
      </c>
      <c r="K411" s="124" t="inlineStr">
        <is>
          <t>Aynı Bölge</t>
        </is>
      </c>
      <c r="L411" s="124" t="inlineStr">
        <is>
          <t>Belirsiz</t>
        </is>
      </c>
      <c r="M411" s="124" t="n">
        <v>0</v>
      </c>
      <c r="N411" s="124" t="n">
        <v>0</v>
      </c>
      <c r="O411" s="124" t="n">
        <v>0</v>
      </c>
      <c r="P411" s="124" t="n">
        <v>0</v>
      </c>
      <c r="Q411" s="124" t="inlineStr">
        <is>
          <t>Aynı unvan ve gerekli yetkinlik</t>
        </is>
      </c>
      <c r="R411" s="124" t="inlineStr">
        <is>
          <t>Düşük Öncelik</t>
        </is>
      </c>
      <c r="S411" s="124" t="inlineStr">
        <is>
          <t>Gerçek mesafe (Google Places) - Fazla/Açık Fact_Mevcut/Fact_Norm'dan; Vardiya/Onay Saha Etüdü Bekleniyor</t>
        </is>
      </c>
    </row>
    <row r="412" ht="15" customHeight="1" s="113">
      <c r="A412" s="124" t="inlineStr">
        <is>
          <t>T0411</t>
        </is>
      </c>
      <c r="B412" s="124" t="inlineStr">
        <is>
          <t>M019</t>
        </is>
      </c>
      <c r="C412" s="124" t="inlineStr">
        <is>
          <t>GAZİEMİR-5</t>
        </is>
      </c>
      <c r="D412" s="124" t="inlineStr">
        <is>
          <t>M018</t>
        </is>
      </c>
      <c r="E412" s="124" t="inlineStr">
        <is>
          <t>GAZİEMİR-4</t>
        </is>
      </c>
      <c r="F412" s="124" t="inlineStr">
        <is>
          <t>U013</t>
        </is>
      </c>
      <c r="G412" s="124" t="inlineStr">
        <is>
          <t>KASAP</t>
        </is>
      </c>
      <c r="H412" s="175" t="n">
        <v>25</v>
      </c>
      <c r="I412" s="175" t="n">
        <v>1</v>
      </c>
      <c r="J412" s="124" t="inlineStr">
        <is>
          <t>Evet</t>
        </is>
      </c>
      <c r="K412" s="124" t="inlineStr">
        <is>
          <t>Aynı Bölge</t>
        </is>
      </c>
      <c r="L412" s="124" t="inlineStr">
        <is>
          <t>Belirsiz</t>
        </is>
      </c>
      <c r="M412" s="124" t="n">
        <v>0</v>
      </c>
      <c r="N412" s="124" t="n">
        <v>1</v>
      </c>
      <c r="O412" s="124" t="n">
        <v>0</v>
      </c>
      <c r="P412" s="124" t="n">
        <v>0</v>
      </c>
      <c r="Q412" s="124" t="inlineStr">
        <is>
          <t>Aynı unvan ve gerekli yetkinlik</t>
        </is>
      </c>
      <c r="R412" s="124" t="inlineStr">
        <is>
          <t>Koşullu</t>
        </is>
      </c>
      <c r="S412" s="124" t="inlineStr">
        <is>
          <t>Gerçek mesafe (Google Places) - Fazla/Açık Fact_Mevcut/Fact_Norm'dan; Vardiya/Onay Saha Etüdü Bekleniyor</t>
        </is>
      </c>
    </row>
    <row r="413" ht="15" customHeight="1" s="113">
      <c r="A413" s="124" t="inlineStr">
        <is>
          <t>T0412</t>
        </is>
      </c>
      <c r="B413" s="124" t="inlineStr">
        <is>
          <t>M019</t>
        </is>
      </c>
      <c r="C413" s="124" t="inlineStr">
        <is>
          <t>GAZİEMİR-5</t>
        </is>
      </c>
      <c r="D413" s="124" t="inlineStr">
        <is>
          <t>M018</t>
        </is>
      </c>
      <c r="E413" s="124" t="inlineStr">
        <is>
          <t>GAZİEMİR-4</t>
        </is>
      </c>
      <c r="F413" s="124" t="inlineStr">
        <is>
          <t>U015</t>
        </is>
      </c>
      <c r="G413" s="124" t="inlineStr">
        <is>
          <t>KASİYER</t>
        </is>
      </c>
      <c r="H413" s="175" t="n">
        <v>25</v>
      </c>
      <c r="I413" s="175" t="n">
        <v>1</v>
      </c>
      <c r="J413" s="124" t="inlineStr">
        <is>
          <t>Evet</t>
        </is>
      </c>
      <c r="K413" s="124" t="inlineStr">
        <is>
          <t>Aynı Bölge</t>
        </is>
      </c>
      <c r="L413" s="124" t="inlineStr">
        <is>
          <t>Belirsiz</t>
        </is>
      </c>
      <c r="M413" s="124" t="n">
        <v>1</v>
      </c>
      <c r="N413" s="124" t="n">
        <v>0</v>
      </c>
      <c r="O413" s="124" t="n">
        <v>0</v>
      </c>
      <c r="P413" s="124" t="n">
        <v>0</v>
      </c>
      <c r="Q413" s="124" t="inlineStr">
        <is>
          <t>Aynı unvan ve gerekli yetkinlik</t>
        </is>
      </c>
      <c r="R413" s="124" t="inlineStr">
        <is>
          <t>Koşullu</t>
        </is>
      </c>
      <c r="S413" s="124" t="inlineStr">
        <is>
          <t>Gerçek mesafe (Google Places) - Fazla/Açık Fact_Mevcut/Fact_Norm'dan; Vardiya/Onay Saha Etüdü Bekleniyor</t>
        </is>
      </c>
    </row>
    <row r="414" ht="15" customHeight="1" s="113">
      <c r="A414" s="124" t="inlineStr">
        <is>
          <t>T0413</t>
        </is>
      </c>
      <c r="B414" s="124" t="inlineStr">
        <is>
          <t>M019</t>
        </is>
      </c>
      <c r="C414" s="124" t="inlineStr">
        <is>
          <t>GAZİEMİR-5</t>
        </is>
      </c>
      <c r="D414" s="124" t="inlineStr">
        <is>
          <t>M018</t>
        </is>
      </c>
      <c r="E414" s="124" t="inlineStr">
        <is>
          <t>GAZİEMİR-4</t>
        </is>
      </c>
      <c r="F414" s="124" t="inlineStr">
        <is>
          <t>U017</t>
        </is>
      </c>
      <c r="G414" s="124" t="inlineStr">
        <is>
          <t>MANAV</t>
        </is>
      </c>
      <c r="H414" s="175" t="n">
        <v>25</v>
      </c>
      <c r="I414" s="175" t="n">
        <v>1</v>
      </c>
      <c r="J414" s="124" t="inlineStr">
        <is>
          <t>Evet</t>
        </is>
      </c>
      <c r="K414" s="124" t="inlineStr">
        <is>
          <t>Aynı Bölge</t>
        </is>
      </c>
      <c r="L414" s="124" t="inlineStr">
        <is>
          <t>Belirsiz</t>
        </is>
      </c>
      <c r="M414" s="124" t="n">
        <v>0</v>
      </c>
      <c r="N414" s="124" t="n">
        <v>2</v>
      </c>
      <c r="O414" s="124" t="n">
        <v>0</v>
      </c>
      <c r="P414" s="124" t="n">
        <v>1</v>
      </c>
      <c r="Q414" s="124" t="inlineStr">
        <is>
          <t>Aynı unvan ve gerekli yetkinlik</t>
        </is>
      </c>
      <c r="R414" s="124" t="inlineStr">
        <is>
          <t>Koşullu</t>
        </is>
      </c>
      <c r="S414" s="124" t="inlineStr">
        <is>
          <t>Gerçek mesafe (Google Places) - Fazla/Açık Fact_Mevcut/Fact_Norm'dan; Vardiya/Onay Saha Etüdü Bekleniyor</t>
        </is>
      </c>
    </row>
    <row r="415" ht="15" customHeight="1" s="113">
      <c r="A415" s="124" t="inlineStr">
        <is>
          <t>T0414</t>
        </is>
      </c>
      <c r="B415" s="124" t="inlineStr">
        <is>
          <t>M019</t>
        </is>
      </c>
      <c r="C415" s="124" t="inlineStr">
        <is>
          <t>GAZİEMİR-5</t>
        </is>
      </c>
      <c r="D415" s="124" t="inlineStr">
        <is>
          <t>M018</t>
        </is>
      </c>
      <c r="E415" s="124" t="inlineStr">
        <is>
          <t>GAZİEMİR-4</t>
        </is>
      </c>
      <c r="F415" s="124" t="inlineStr">
        <is>
          <t>U026</t>
        </is>
      </c>
      <c r="G415" s="124" t="inlineStr">
        <is>
          <t>REYON GÖREVLİSİ</t>
        </is>
      </c>
      <c r="H415" s="175" t="n">
        <v>25</v>
      </c>
      <c r="I415" s="175" t="n">
        <v>1</v>
      </c>
      <c r="J415" s="124" t="inlineStr">
        <is>
          <t>Evet</t>
        </is>
      </c>
      <c r="K415" s="124" t="inlineStr">
        <is>
          <t>Aynı Bölge</t>
        </is>
      </c>
      <c r="L415" s="124" t="inlineStr">
        <is>
          <t>Belirsiz</t>
        </is>
      </c>
      <c r="M415" s="124" t="n">
        <v>1</v>
      </c>
      <c r="N415" s="124" t="n">
        <v>0</v>
      </c>
      <c r="O415" s="124" t="n">
        <v>0</v>
      </c>
      <c r="P415" s="124" t="n">
        <v>0</v>
      </c>
      <c r="Q415" s="124" t="inlineStr">
        <is>
          <t>Aynı unvan ve gerekli yetkinlik</t>
        </is>
      </c>
      <c r="R415" s="124" t="inlineStr">
        <is>
          <t>Koşullu</t>
        </is>
      </c>
      <c r="S415" s="124" t="inlineStr">
        <is>
          <t>Gerçek mesafe (Google Places) - Fazla/Açık Fact_Mevcut/Fact_Norm'dan; Vardiya/Onay Saha Etüdü Bekleniyor</t>
        </is>
      </c>
    </row>
    <row r="416" ht="15" customHeight="1" s="113">
      <c r="A416" s="124" t="inlineStr">
        <is>
          <t>T0415</t>
        </is>
      </c>
      <c r="B416" s="124" t="inlineStr">
        <is>
          <t>M019</t>
        </is>
      </c>
      <c r="C416" s="124" t="inlineStr">
        <is>
          <t>GAZİEMİR-5</t>
        </is>
      </c>
      <c r="D416" s="124" t="inlineStr">
        <is>
          <t>M018</t>
        </is>
      </c>
      <c r="E416" s="124" t="inlineStr">
        <is>
          <t>GAZİEMİR-4</t>
        </is>
      </c>
      <c r="F416" s="124" t="inlineStr">
        <is>
          <t>U036</t>
        </is>
      </c>
      <c r="G416" s="124" t="inlineStr">
        <is>
          <t>YÖNETİCİ</t>
        </is>
      </c>
      <c r="H416" s="175" t="n">
        <v>25</v>
      </c>
      <c r="I416" s="175" t="n">
        <v>1</v>
      </c>
      <c r="J416" s="124" t="inlineStr">
        <is>
          <t>Evet</t>
        </is>
      </c>
      <c r="K416" s="124" t="inlineStr">
        <is>
          <t>Aynı Bölge</t>
        </is>
      </c>
      <c r="L416" s="124" t="inlineStr">
        <is>
          <t>Belirsiz</t>
        </is>
      </c>
      <c r="M416" s="124" t="n">
        <v>0</v>
      </c>
      <c r="N416" s="124" t="n">
        <v>0</v>
      </c>
      <c r="O416" s="124" t="n">
        <v>0</v>
      </c>
      <c r="P416" s="124" t="n">
        <v>0</v>
      </c>
      <c r="Q416" s="124" t="inlineStr">
        <is>
          <t>Aynı unvan ve gerekli yetkinlik</t>
        </is>
      </c>
      <c r="R416" s="124" t="inlineStr">
        <is>
          <t>Düşük Öncelik</t>
        </is>
      </c>
      <c r="S416" s="124" t="inlineStr">
        <is>
          <t>Gerçek mesafe (Google Places) - Fazla/Açık Fact_Mevcut/Fact_Norm'dan; Vardiya/Onay Saha Etüdü Bekleniyor</t>
        </is>
      </c>
    </row>
    <row r="417" ht="15" customHeight="1" s="113">
      <c r="A417" s="124" t="inlineStr">
        <is>
          <t>T0416</t>
        </is>
      </c>
      <c r="B417" s="124" t="inlineStr">
        <is>
          <t>M019</t>
        </is>
      </c>
      <c r="C417" s="124" t="inlineStr">
        <is>
          <t>GAZİEMİR-5</t>
        </is>
      </c>
      <c r="D417" s="124" t="inlineStr">
        <is>
          <t>M018</t>
        </is>
      </c>
      <c r="E417" s="124" t="inlineStr">
        <is>
          <t>GAZİEMİR-4</t>
        </is>
      </c>
      <c r="F417" s="124" t="inlineStr">
        <is>
          <t>U038</t>
        </is>
      </c>
      <c r="G417" s="124" t="inlineStr">
        <is>
          <t>YÖNETİCİ YARDIMCISI</t>
        </is>
      </c>
      <c r="H417" s="175" t="n">
        <v>25</v>
      </c>
      <c r="I417" s="175" t="n">
        <v>1</v>
      </c>
      <c r="J417" s="124" t="inlineStr">
        <is>
          <t>Evet</t>
        </is>
      </c>
      <c r="K417" s="124" t="inlineStr">
        <is>
          <t>Aynı Bölge</t>
        </is>
      </c>
      <c r="L417" s="124" t="inlineStr">
        <is>
          <t>Belirsiz</t>
        </is>
      </c>
      <c r="M417" s="124" t="n">
        <v>0</v>
      </c>
      <c r="N417" s="124" t="n">
        <v>0</v>
      </c>
      <c r="O417" s="124" t="n">
        <v>0</v>
      </c>
      <c r="P417" s="124" t="n">
        <v>0</v>
      </c>
      <c r="Q417" s="124" t="inlineStr">
        <is>
          <t>Aynı unvan ve gerekli yetkinlik</t>
        </is>
      </c>
      <c r="R417" s="124" t="inlineStr">
        <is>
          <t>Düşük Öncelik</t>
        </is>
      </c>
      <c r="S417" s="124" t="inlineStr">
        <is>
          <t>Gerçek mesafe (Google Places) - Fazla/Açık Fact_Mevcut/Fact_Norm'dan; Vardiya/Onay Saha Etüdü Bekleniyor</t>
        </is>
      </c>
    </row>
    <row r="418" ht="15" customHeight="1" s="113">
      <c r="A418" s="124" t="inlineStr">
        <is>
          <t>T0417</t>
        </is>
      </c>
      <c r="B418" s="124" t="inlineStr">
        <is>
          <t>M019</t>
        </is>
      </c>
      <c r="C418" s="124" t="inlineStr">
        <is>
          <t>GAZİEMİR-5</t>
        </is>
      </c>
      <c r="D418" s="124" t="inlineStr">
        <is>
          <t>M018</t>
        </is>
      </c>
      <c r="E418" s="124" t="inlineStr">
        <is>
          <t>GAZİEMİR-4</t>
        </is>
      </c>
      <c r="F418" s="124" t="inlineStr">
        <is>
          <t>U042</t>
        </is>
      </c>
      <c r="G418" s="124" t="inlineStr">
        <is>
          <t>ŞARKÜTERİ</t>
        </is>
      </c>
      <c r="H418" s="175" t="n">
        <v>25</v>
      </c>
      <c r="I418" s="175" t="n">
        <v>1</v>
      </c>
      <c r="J418" s="124" t="inlineStr">
        <is>
          <t>Evet</t>
        </is>
      </c>
      <c r="K418" s="124" t="inlineStr">
        <is>
          <t>Aynı Bölge</t>
        </is>
      </c>
      <c r="L418" s="124" t="inlineStr">
        <is>
          <t>Belirsiz</t>
        </is>
      </c>
      <c r="M418" s="124" t="n">
        <v>0</v>
      </c>
      <c r="N418" s="124" t="n">
        <v>0</v>
      </c>
      <c r="O418" s="124" t="n">
        <v>0</v>
      </c>
      <c r="P418" s="124" t="n">
        <v>0</v>
      </c>
      <c r="Q418" s="124" t="inlineStr">
        <is>
          <t>Aynı unvan ve gerekli yetkinlik</t>
        </is>
      </c>
      <c r="R418" s="124" t="inlineStr">
        <is>
          <t>Düşük Öncelik</t>
        </is>
      </c>
      <c r="S418" s="124" t="inlineStr">
        <is>
          <t>Gerçek mesafe (Google Places) - Fazla/Açık Fact_Mevcut/Fact_Norm'dan; Vardiya/Onay Saha Etüdü Bekleniyor</t>
        </is>
      </c>
    </row>
    <row r="419" ht="15" customHeight="1" s="113">
      <c r="A419" s="124" t="inlineStr">
        <is>
          <t>T0418</t>
        </is>
      </c>
      <c r="B419" s="124" t="inlineStr">
        <is>
          <t>M019</t>
        </is>
      </c>
      <c r="C419" s="124" t="inlineStr">
        <is>
          <t>GAZİEMİR-5</t>
        </is>
      </c>
      <c r="D419" s="124" t="inlineStr">
        <is>
          <t>M015</t>
        </is>
      </c>
      <c r="E419" s="124" t="inlineStr">
        <is>
          <t>GAZİEMİR-1</t>
        </is>
      </c>
      <c r="F419" s="124" t="inlineStr">
        <is>
          <t>U002</t>
        </is>
      </c>
      <c r="G419" s="124" t="inlineStr">
        <is>
          <t>BAKLİYAT</t>
        </is>
      </c>
      <c r="H419" s="175" t="n">
        <v>25</v>
      </c>
      <c r="I419" s="175" t="n">
        <v>1.1</v>
      </c>
      <c r="J419" s="124" t="inlineStr">
        <is>
          <t>Evet</t>
        </is>
      </c>
      <c r="K419" s="124" t="inlineStr">
        <is>
          <t>Aynı Bölge</t>
        </is>
      </c>
      <c r="L419" s="124" t="inlineStr">
        <is>
          <t>Belirsiz</t>
        </is>
      </c>
      <c r="M419" s="124" t="n">
        <v>0</v>
      </c>
      <c r="N419" s="124" t="n">
        <v>0</v>
      </c>
      <c r="O419" s="124" t="n">
        <v>0</v>
      </c>
      <c r="P419" s="124" t="n">
        <v>0</v>
      </c>
      <c r="Q419" s="124" t="inlineStr">
        <is>
          <t>Aynı unvan ve gerekli yetkinlik</t>
        </is>
      </c>
      <c r="R419" s="124" t="inlineStr">
        <is>
          <t>Düşük Öncelik</t>
        </is>
      </c>
      <c r="S419" s="124" t="inlineStr">
        <is>
          <t>Gerçek mesafe (Google Places) - Fazla/Açık Fact_Mevcut/Fact_Norm'dan; Vardiya/Onay Saha Etüdü Bekleniyor</t>
        </is>
      </c>
    </row>
    <row r="420" ht="15" customHeight="1" s="113">
      <c r="A420" s="124" t="inlineStr">
        <is>
          <t>T0419</t>
        </is>
      </c>
      <c r="B420" s="124" t="inlineStr">
        <is>
          <t>M019</t>
        </is>
      </c>
      <c r="C420" s="124" t="inlineStr">
        <is>
          <t>GAZİEMİR-5</t>
        </is>
      </c>
      <c r="D420" s="124" t="inlineStr">
        <is>
          <t>M015</t>
        </is>
      </c>
      <c r="E420" s="124" t="inlineStr">
        <is>
          <t>GAZİEMİR-1</t>
        </is>
      </c>
      <c r="F420" s="124" t="inlineStr">
        <is>
          <t>U013</t>
        </is>
      </c>
      <c r="G420" s="124" t="inlineStr">
        <is>
          <t>KASAP</t>
        </is>
      </c>
      <c r="H420" s="175" t="n">
        <v>25</v>
      </c>
      <c r="I420" s="175" t="n">
        <v>1.1</v>
      </c>
      <c r="J420" s="124" t="inlineStr">
        <is>
          <t>Evet</t>
        </is>
      </c>
      <c r="K420" s="124" t="inlineStr">
        <is>
          <t>Aynı Bölge</t>
        </is>
      </c>
      <c r="L420" s="124" t="inlineStr">
        <is>
          <t>Belirsiz</t>
        </is>
      </c>
      <c r="M420" s="124" t="n">
        <v>0</v>
      </c>
      <c r="N420" s="124" t="n">
        <v>1</v>
      </c>
      <c r="O420" s="124" t="n">
        <v>0</v>
      </c>
      <c r="P420" s="124" t="n">
        <v>0</v>
      </c>
      <c r="Q420" s="124" t="inlineStr">
        <is>
          <t>Aynı unvan ve gerekli yetkinlik</t>
        </is>
      </c>
      <c r="R420" s="124" t="inlineStr">
        <is>
          <t>Koşullu</t>
        </is>
      </c>
      <c r="S420" s="124" t="inlineStr">
        <is>
          <t>Gerçek mesafe (Google Places) - Fazla/Açık Fact_Mevcut/Fact_Norm'dan; Vardiya/Onay Saha Etüdü Bekleniyor</t>
        </is>
      </c>
    </row>
    <row r="421" ht="15" customHeight="1" s="113">
      <c r="A421" s="124" t="inlineStr">
        <is>
          <t>T0420</t>
        </is>
      </c>
      <c r="B421" s="124" t="inlineStr">
        <is>
          <t>M019</t>
        </is>
      </c>
      <c r="C421" s="124" t="inlineStr">
        <is>
          <t>GAZİEMİR-5</t>
        </is>
      </c>
      <c r="D421" s="124" t="inlineStr">
        <is>
          <t>M015</t>
        </is>
      </c>
      <c r="E421" s="124" t="inlineStr">
        <is>
          <t>GAZİEMİR-1</t>
        </is>
      </c>
      <c r="F421" s="124" t="inlineStr">
        <is>
          <t>U015</t>
        </is>
      </c>
      <c r="G421" s="124" t="inlineStr">
        <is>
          <t>KASİYER</t>
        </is>
      </c>
      <c r="H421" s="175" t="n">
        <v>25</v>
      </c>
      <c r="I421" s="175" t="n">
        <v>1.1</v>
      </c>
      <c r="J421" s="124" t="inlineStr">
        <is>
          <t>Evet</t>
        </is>
      </c>
      <c r="K421" s="124" t="inlineStr">
        <is>
          <t>Aynı Bölge</t>
        </is>
      </c>
      <c r="L421" s="124" t="inlineStr">
        <is>
          <t>Belirsiz</t>
        </is>
      </c>
      <c r="M421" s="124" t="n">
        <v>1</v>
      </c>
      <c r="N421" s="124" t="n">
        <v>0</v>
      </c>
      <c r="O421" s="124" t="n">
        <v>0</v>
      </c>
      <c r="P421" s="124" t="n">
        <v>0</v>
      </c>
      <c r="Q421" s="124" t="inlineStr">
        <is>
          <t>Aynı unvan ve gerekli yetkinlik</t>
        </is>
      </c>
      <c r="R421" s="124" t="inlineStr">
        <is>
          <t>Koşullu</t>
        </is>
      </c>
      <c r="S421" s="124" t="inlineStr">
        <is>
          <t>Gerçek mesafe (Google Places) - Fazla/Açık Fact_Mevcut/Fact_Norm'dan; Vardiya/Onay Saha Etüdü Bekleniyor</t>
        </is>
      </c>
    </row>
    <row r="422" ht="15" customHeight="1" s="113">
      <c r="A422" s="124" t="inlineStr">
        <is>
          <t>T0421</t>
        </is>
      </c>
      <c r="B422" s="124" t="inlineStr">
        <is>
          <t>M019</t>
        </is>
      </c>
      <c r="C422" s="124" t="inlineStr">
        <is>
          <t>GAZİEMİR-5</t>
        </is>
      </c>
      <c r="D422" s="124" t="inlineStr">
        <is>
          <t>M015</t>
        </is>
      </c>
      <c r="E422" s="124" t="inlineStr">
        <is>
          <t>GAZİEMİR-1</t>
        </is>
      </c>
      <c r="F422" s="124" t="inlineStr">
        <is>
          <t>U017</t>
        </is>
      </c>
      <c r="G422" s="124" t="inlineStr">
        <is>
          <t>MANAV</t>
        </is>
      </c>
      <c r="H422" s="175" t="n">
        <v>25</v>
      </c>
      <c r="I422" s="175" t="n">
        <v>1.1</v>
      </c>
      <c r="J422" s="124" t="inlineStr">
        <is>
          <t>Evet</t>
        </is>
      </c>
      <c r="K422" s="124" t="inlineStr">
        <is>
          <t>Aynı Bölge</t>
        </is>
      </c>
      <c r="L422" s="124" t="inlineStr">
        <is>
          <t>Belirsiz</t>
        </is>
      </c>
      <c r="M422" s="124" t="n">
        <v>0</v>
      </c>
      <c r="N422" s="124" t="n">
        <v>1</v>
      </c>
      <c r="O422" s="124" t="n">
        <v>0</v>
      </c>
      <c r="P422" s="124" t="n">
        <v>0</v>
      </c>
      <c r="Q422" s="124" t="inlineStr">
        <is>
          <t>Aynı unvan ve gerekli yetkinlik</t>
        </is>
      </c>
      <c r="R422" s="124" t="inlineStr">
        <is>
          <t>Koşullu</t>
        </is>
      </c>
      <c r="S422" s="124" t="inlineStr">
        <is>
          <t>Gerçek mesafe (Google Places) - Fazla/Açık Fact_Mevcut/Fact_Norm'dan; Vardiya/Onay Saha Etüdü Bekleniyor</t>
        </is>
      </c>
    </row>
    <row r="423" ht="15" customHeight="1" s="113">
      <c r="A423" s="124" t="inlineStr">
        <is>
          <t>T0422</t>
        </is>
      </c>
      <c r="B423" s="124" t="inlineStr">
        <is>
          <t>M019</t>
        </is>
      </c>
      <c r="C423" s="124" t="inlineStr">
        <is>
          <t>GAZİEMİR-5</t>
        </is>
      </c>
      <c r="D423" s="124" t="inlineStr">
        <is>
          <t>M015</t>
        </is>
      </c>
      <c r="E423" s="124" t="inlineStr">
        <is>
          <t>GAZİEMİR-1</t>
        </is>
      </c>
      <c r="F423" s="124" t="inlineStr">
        <is>
          <t>U026</t>
        </is>
      </c>
      <c r="G423" s="124" t="inlineStr">
        <is>
          <t>REYON GÖREVLİSİ</t>
        </is>
      </c>
      <c r="H423" s="175" t="n">
        <v>25</v>
      </c>
      <c r="I423" s="175" t="n">
        <v>1.1</v>
      </c>
      <c r="J423" s="124" t="inlineStr">
        <is>
          <t>Evet</t>
        </is>
      </c>
      <c r="K423" s="124" t="inlineStr">
        <is>
          <t>Aynı Bölge</t>
        </is>
      </c>
      <c r="L423" s="124" t="inlineStr">
        <is>
          <t>Belirsiz</t>
        </is>
      </c>
      <c r="M423" s="124" t="n">
        <v>1</v>
      </c>
      <c r="N423" s="124" t="n">
        <v>0</v>
      </c>
      <c r="O423" s="124" t="n">
        <v>0</v>
      </c>
      <c r="P423" s="124" t="n">
        <v>0</v>
      </c>
      <c r="Q423" s="124" t="inlineStr">
        <is>
          <t>Aynı unvan ve gerekli yetkinlik</t>
        </is>
      </c>
      <c r="R423" s="124" t="inlineStr">
        <is>
          <t>Koşullu</t>
        </is>
      </c>
      <c r="S423" s="124" t="inlineStr">
        <is>
          <t>Gerçek mesafe (Google Places) - Fazla/Açık Fact_Mevcut/Fact_Norm'dan; Vardiya/Onay Saha Etüdü Bekleniyor</t>
        </is>
      </c>
    </row>
    <row r="424" ht="15" customHeight="1" s="113">
      <c r="A424" s="124" t="inlineStr">
        <is>
          <t>T0423</t>
        </is>
      </c>
      <c r="B424" s="124" t="inlineStr">
        <is>
          <t>M019</t>
        </is>
      </c>
      <c r="C424" s="124" t="inlineStr">
        <is>
          <t>GAZİEMİR-5</t>
        </is>
      </c>
      <c r="D424" s="124" t="inlineStr">
        <is>
          <t>M015</t>
        </is>
      </c>
      <c r="E424" s="124" t="inlineStr">
        <is>
          <t>GAZİEMİR-1</t>
        </is>
      </c>
      <c r="F424" s="124" t="inlineStr">
        <is>
          <t>U036</t>
        </is>
      </c>
      <c r="G424" s="124" t="inlineStr">
        <is>
          <t>YÖNETİCİ</t>
        </is>
      </c>
      <c r="H424" s="175" t="n">
        <v>25</v>
      </c>
      <c r="I424" s="175" t="n">
        <v>1.1</v>
      </c>
      <c r="J424" s="124" t="inlineStr">
        <is>
          <t>Evet</t>
        </is>
      </c>
      <c r="K424" s="124" t="inlineStr">
        <is>
          <t>Aynı Bölge</t>
        </is>
      </c>
      <c r="L424" s="124" t="inlineStr">
        <is>
          <t>Belirsiz</t>
        </is>
      </c>
      <c r="M424" s="124" t="n">
        <v>0</v>
      </c>
      <c r="N424" s="124" t="n">
        <v>0</v>
      </c>
      <c r="O424" s="124" t="n">
        <v>0</v>
      </c>
      <c r="P424" s="124" t="n">
        <v>0</v>
      </c>
      <c r="Q424" s="124" t="inlineStr">
        <is>
          <t>Aynı unvan ve gerekli yetkinlik</t>
        </is>
      </c>
      <c r="R424" s="124" t="inlineStr">
        <is>
          <t>Düşük Öncelik</t>
        </is>
      </c>
      <c r="S424" s="124" t="inlineStr">
        <is>
          <t>Gerçek mesafe (Google Places) - Fazla/Açık Fact_Mevcut/Fact_Norm'dan; Vardiya/Onay Saha Etüdü Bekleniyor</t>
        </is>
      </c>
    </row>
    <row r="425" ht="15" customHeight="1" s="113">
      <c r="A425" s="124" t="inlineStr">
        <is>
          <t>T0424</t>
        </is>
      </c>
      <c r="B425" s="124" t="inlineStr">
        <is>
          <t>M019</t>
        </is>
      </c>
      <c r="C425" s="124" t="inlineStr">
        <is>
          <t>GAZİEMİR-5</t>
        </is>
      </c>
      <c r="D425" s="124" t="inlineStr">
        <is>
          <t>M015</t>
        </is>
      </c>
      <c r="E425" s="124" t="inlineStr">
        <is>
          <t>GAZİEMİR-1</t>
        </is>
      </c>
      <c r="F425" s="124" t="inlineStr">
        <is>
          <t>U038</t>
        </is>
      </c>
      <c r="G425" s="124" t="inlineStr">
        <is>
          <t>YÖNETİCİ YARDIMCISI</t>
        </is>
      </c>
      <c r="H425" s="175" t="n">
        <v>25</v>
      </c>
      <c r="I425" s="175" t="n">
        <v>1.1</v>
      </c>
      <c r="J425" s="124" t="inlineStr">
        <is>
          <t>Evet</t>
        </is>
      </c>
      <c r="K425" s="124" t="inlineStr">
        <is>
          <t>Aynı Bölge</t>
        </is>
      </c>
      <c r="L425" s="124" t="inlineStr">
        <is>
          <t>Belirsiz</t>
        </is>
      </c>
      <c r="M425" s="124" t="n">
        <v>0</v>
      </c>
      <c r="N425" s="124" t="n">
        <v>0</v>
      </c>
      <c r="O425" s="124" t="n">
        <v>0</v>
      </c>
      <c r="P425" s="124" t="n">
        <v>0</v>
      </c>
      <c r="Q425" s="124" t="inlineStr">
        <is>
          <t>Aynı unvan ve gerekli yetkinlik</t>
        </is>
      </c>
      <c r="R425" s="124" t="inlineStr">
        <is>
          <t>Düşük Öncelik</t>
        </is>
      </c>
      <c r="S425" s="124" t="inlineStr">
        <is>
          <t>Gerçek mesafe (Google Places) - Fazla/Açık Fact_Mevcut/Fact_Norm'dan; Vardiya/Onay Saha Etüdü Bekleniyor</t>
        </is>
      </c>
    </row>
    <row r="426" ht="15" customHeight="1" s="113">
      <c r="A426" s="124" t="inlineStr">
        <is>
          <t>T0425</t>
        </is>
      </c>
      <c r="B426" s="124" t="inlineStr">
        <is>
          <t>M019</t>
        </is>
      </c>
      <c r="C426" s="124" t="inlineStr">
        <is>
          <t>GAZİEMİR-5</t>
        </is>
      </c>
      <c r="D426" s="124" t="inlineStr">
        <is>
          <t>M015</t>
        </is>
      </c>
      <c r="E426" s="124" t="inlineStr">
        <is>
          <t>GAZİEMİR-1</t>
        </is>
      </c>
      <c r="F426" s="124" t="inlineStr">
        <is>
          <t>U042</t>
        </is>
      </c>
      <c r="G426" s="124" t="inlineStr">
        <is>
          <t>ŞARKÜTERİ</t>
        </is>
      </c>
      <c r="H426" s="175" t="n">
        <v>25</v>
      </c>
      <c r="I426" s="175" t="n">
        <v>1.1</v>
      </c>
      <c r="J426" s="124" t="inlineStr">
        <is>
          <t>Evet</t>
        </is>
      </c>
      <c r="K426" s="124" t="inlineStr">
        <is>
          <t>Aynı Bölge</t>
        </is>
      </c>
      <c r="L426" s="124" t="inlineStr">
        <is>
          <t>Belirsiz</t>
        </is>
      </c>
      <c r="M426" s="124" t="n">
        <v>0</v>
      </c>
      <c r="N426" s="124" t="n">
        <v>1</v>
      </c>
      <c r="O426" s="124" t="n">
        <v>0</v>
      </c>
      <c r="P426" s="124" t="n">
        <v>0</v>
      </c>
      <c r="Q426" s="124" t="inlineStr">
        <is>
          <t>Aynı unvan ve gerekli yetkinlik</t>
        </is>
      </c>
      <c r="R426" s="124" t="inlineStr">
        <is>
          <t>Koşullu</t>
        </is>
      </c>
      <c r="S426" s="124" t="inlineStr">
        <is>
          <t>Gerçek mesafe (Google Places) - Fazla/Açık Fact_Mevcut/Fact_Norm'dan; Vardiya/Onay Saha Etüdü Bekleniyor</t>
        </is>
      </c>
    </row>
    <row r="427" ht="15" customHeight="1" s="113">
      <c r="A427" s="124" t="inlineStr">
        <is>
          <t>T0426</t>
        </is>
      </c>
      <c r="B427" s="124" t="inlineStr">
        <is>
          <t>M020</t>
        </is>
      </c>
      <c r="C427" s="124" t="inlineStr">
        <is>
          <t>GAZİEMİR-6</t>
        </is>
      </c>
      <c r="D427" s="124" t="inlineStr">
        <is>
          <t>M016</t>
        </is>
      </c>
      <c r="E427" s="124" t="inlineStr">
        <is>
          <t>GAZİEMİR-2</t>
        </is>
      </c>
      <c r="F427" s="124" t="inlineStr">
        <is>
          <t>U002</t>
        </is>
      </c>
      <c r="G427" s="124" t="inlineStr">
        <is>
          <t>BAKLİYAT</t>
        </is>
      </c>
      <c r="H427" s="175" t="n">
        <v>25</v>
      </c>
      <c r="I427" s="175" t="n">
        <v>0.3</v>
      </c>
      <c r="J427" s="124" t="inlineStr">
        <is>
          <t>Evet</t>
        </is>
      </c>
      <c r="K427" s="124" t="inlineStr">
        <is>
          <t>Aynı Bölge</t>
        </is>
      </c>
      <c r="L427" s="124" t="inlineStr">
        <is>
          <t>Belirsiz</t>
        </is>
      </c>
      <c r="M427" s="124" t="n">
        <v>0</v>
      </c>
      <c r="N427" s="124" t="n">
        <v>0</v>
      </c>
      <c r="O427" s="124" t="n">
        <v>0</v>
      </c>
      <c r="P427" s="124" t="n">
        <v>0</v>
      </c>
      <c r="Q427" s="124" t="inlineStr">
        <is>
          <t>Aynı unvan ve gerekli yetkinlik</t>
        </is>
      </c>
      <c r="R427" s="124" t="inlineStr">
        <is>
          <t>Düşük Öncelik</t>
        </is>
      </c>
      <c r="S427" s="124" t="inlineStr">
        <is>
          <t>Gerçek mesafe (Google Places) - Fazla/Açık Fact_Mevcut/Fact_Norm'dan; Vardiya/Onay Saha Etüdü Bekleniyor</t>
        </is>
      </c>
    </row>
    <row r="428" ht="15" customHeight="1" s="113">
      <c r="A428" s="124" t="inlineStr">
        <is>
          <t>T0427</t>
        </is>
      </c>
      <c r="B428" s="124" t="inlineStr">
        <is>
          <t>M020</t>
        </is>
      </c>
      <c r="C428" s="124" t="inlineStr">
        <is>
          <t>GAZİEMİR-6</t>
        </is>
      </c>
      <c r="D428" s="124" t="inlineStr">
        <is>
          <t>M016</t>
        </is>
      </c>
      <c r="E428" s="124" t="inlineStr">
        <is>
          <t>GAZİEMİR-2</t>
        </is>
      </c>
      <c r="F428" s="124" t="inlineStr">
        <is>
          <t>U013</t>
        </is>
      </c>
      <c r="G428" s="124" t="inlineStr">
        <is>
          <t>KASAP</t>
        </is>
      </c>
      <c r="H428" s="175" t="n">
        <v>25</v>
      </c>
      <c r="I428" s="175" t="n">
        <v>0.3</v>
      </c>
      <c r="J428" s="124" t="inlineStr">
        <is>
          <t>Evet</t>
        </is>
      </c>
      <c r="K428" s="124" t="inlineStr">
        <is>
          <t>Aynı Bölge</t>
        </is>
      </c>
      <c r="L428" s="124" t="inlineStr">
        <is>
          <t>Belirsiz</t>
        </is>
      </c>
      <c r="M428" s="124" t="n">
        <v>0</v>
      </c>
      <c r="N428" s="124" t="n">
        <v>1</v>
      </c>
      <c r="O428" s="124" t="n">
        <v>0</v>
      </c>
      <c r="P428" s="124" t="n">
        <v>0</v>
      </c>
      <c r="Q428" s="124" t="inlineStr">
        <is>
          <t>Aynı unvan ve gerekli yetkinlik</t>
        </is>
      </c>
      <c r="R428" s="124" t="inlineStr">
        <is>
          <t>Koşullu</t>
        </is>
      </c>
      <c r="S428" s="124" t="inlineStr">
        <is>
          <t>Gerçek mesafe (Google Places) - Fazla/Açık Fact_Mevcut/Fact_Norm'dan; Vardiya/Onay Saha Etüdü Bekleniyor</t>
        </is>
      </c>
    </row>
    <row r="429" ht="15" customHeight="1" s="113">
      <c r="A429" s="124" t="inlineStr">
        <is>
          <t>T0428</t>
        </is>
      </c>
      <c r="B429" s="124" t="inlineStr">
        <is>
          <t>M020</t>
        </is>
      </c>
      <c r="C429" s="124" t="inlineStr">
        <is>
          <t>GAZİEMİR-6</t>
        </is>
      </c>
      <c r="D429" s="124" t="inlineStr">
        <is>
          <t>M016</t>
        </is>
      </c>
      <c r="E429" s="124" t="inlineStr">
        <is>
          <t>GAZİEMİR-2</t>
        </is>
      </c>
      <c r="F429" s="124" t="inlineStr">
        <is>
          <t>U015</t>
        </is>
      </c>
      <c r="G429" s="124" t="inlineStr">
        <is>
          <t>KASİYER</t>
        </is>
      </c>
      <c r="H429" s="175" t="n">
        <v>25</v>
      </c>
      <c r="I429" s="175" t="n">
        <v>0.3</v>
      </c>
      <c r="J429" s="124" t="inlineStr">
        <is>
          <t>Evet</t>
        </is>
      </c>
      <c r="K429" s="124" t="inlineStr">
        <is>
          <t>Aynı Bölge</t>
        </is>
      </c>
      <c r="L429" s="124" t="inlineStr">
        <is>
          <t>Belirsiz</t>
        </is>
      </c>
      <c r="M429" s="124" t="n">
        <v>0</v>
      </c>
      <c r="N429" s="124" t="n">
        <v>0</v>
      </c>
      <c r="O429" s="124" t="n">
        <v>0</v>
      </c>
      <c r="P429" s="124" t="n">
        <v>0</v>
      </c>
      <c r="Q429" s="124" t="inlineStr">
        <is>
          <t>Aynı unvan ve gerekli yetkinlik</t>
        </is>
      </c>
      <c r="R429" s="124" t="inlineStr">
        <is>
          <t>Düşük Öncelik</t>
        </is>
      </c>
      <c r="S429" s="124" t="inlineStr">
        <is>
          <t>Gerçek mesafe (Google Places) - Fazla/Açık Fact_Mevcut/Fact_Norm'dan; Vardiya/Onay Saha Etüdü Bekleniyor</t>
        </is>
      </c>
    </row>
    <row r="430" ht="15" customHeight="1" s="113">
      <c r="A430" s="124" t="inlineStr">
        <is>
          <t>T0429</t>
        </is>
      </c>
      <c r="B430" s="124" t="inlineStr">
        <is>
          <t>M020</t>
        </is>
      </c>
      <c r="C430" s="124" t="inlineStr">
        <is>
          <t>GAZİEMİR-6</t>
        </is>
      </c>
      <c r="D430" s="124" t="inlineStr">
        <is>
          <t>M016</t>
        </is>
      </c>
      <c r="E430" s="124" t="inlineStr">
        <is>
          <t>GAZİEMİR-2</t>
        </is>
      </c>
      <c r="F430" s="124" t="inlineStr">
        <is>
          <t>U017</t>
        </is>
      </c>
      <c r="G430" s="124" t="inlineStr">
        <is>
          <t>MANAV</t>
        </is>
      </c>
      <c r="H430" s="175" t="n">
        <v>25</v>
      </c>
      <c r="I430" s="175" t="n">
        <v>0.3</v>
      </c>
      <c r="J430" s="124" t="inlineStr">
        <is>
          <t>Evet</t>
        </is>
      </c>
      <c r="K430" s="124" t="inlineStr">
        <is>
          <t>Aynı Bölge</t>
        </is>
      </c>
      <c r="L430" s="124" t="inlineStr">
        <is>
          <t>Belirsiz</t>
        </is>
      </c>
      <c r="M430" s="124" t="n">
        <v>0</v>
      </c>
      <c r="N430" s="124" t="n">
        <v>2</v>
      </c>
      <c r="O430" s="124" t="n">
        <v>0</v>
      </c>
      <c r="P430" s="124" t="n">
        <v>1</v>
      </c>
      <c r="Q430" s="124" t="inlineStr">
        <is>
          <t>Aynı unvan ve gerekli yetkinlik</t>
        </is>
      </c>
      <c r="R430" s="124" t="inlineStr">
        <is>
          <t>Koşullu</t>
        </is>
      </c>
      <c r="S430" s="124" t="inlineStr">
        <is>
          <t>Gerçek mesafe (Google Places) - Fazla/Açık Fact_Mevcut/Fact_Norm'dan; Vardiya/Onay Saha Etüdü Bekleniyor</t>
        </is>
      </c>
    </row>
    <row r="431" ht="15" customHeight="1" s="113">
      <c r="A431" s="124" t="inlineStr">
        <is>
          <t>T0430</t>
        </is>
      </c>
      <c r="B431" s="124" t="inlineStr">
        <is>
          <t>M020</t>
        </is>
      </c>
      <c r="C431" s="124" t="inlineStr">
        <is>
          <t>GAZİEMİR-6</t>
        </is>
      </c>
      <c r="D431" s="124" t="inlineStr">
        <is>
          <t>M016</t>
        </is>
      </c>
      <c r="E431" s="124" t="inlineStr">
        <is>
          <t>GAZİEMİR-2</t>
        </is>
      </c>
      <c r="F431" s="124" t="inlineStr">
        <is>
          <t>U026</t>
        </is>
      </c>
      <c r="G431" s="124" t="inlineStr">
        <is>
          <t>REYON GÖREVLİSİ</t>
        </is>
      </c>
      <c r="H431" s="175" t="n">
        <v>25</v>
      </c>
      <c r="I431" s="175" t="n">
        <v>0.3</v>
      </c>
      <c r="J431" s="124" t="inlineStr">
        <is>
          <t>Evet</t>
        </is>
      </c>
      <c r="K431" s="124" t="inlineStr">
        <is>
          <t>Aynı Bölge</t>
        </is>
      </c>
      <c r="L431" s="124" t="inlineStr">
        <is>
          <t>Belirsiz</t>
        </is>
      </c>
      <c r="M431" s="124" t="n">
        <v>0</v>
      </c>
      <c r="N431" s="124" t="n">
        <v>0</v>
      </c>
      <c r="O431" s="124" t="n">
        <v>0</v>
      </c>
      <c r="P431" s="124" t="n">
        <v>0</v>
      </c>
      <c r="Q431" s="124" t="inlineStr">
        <is>
          <t>Aynı unvan ve gerekli yetkinlik</t>
        </is>
      </c>
      <c r="R431" s="124" t="inlineStr">
        <is>
          <t>Düşük Öncelik</t>
        </is>
      </c>
      <c r="S431" s="124" t="inlineStr">
        <is>
          <t>Gerçek mesafe (Google Places) - Fazla/Açık Fact_Mevcut/Fact_Norm'dan; Vardiya/Onay Saha Etüdü Bekleniyor</t>
        </is>
      </c>
    </row>
    <row r="432" ht="15" customHeight="1" s="113">
      <c r="A432" s="124" t="inlineStr">
        <is>
          <t>T0431</t>
        </is>
      </c>
      <c r="B432" s="124" t="inlineStr">
        <is>
          <t>M020</t>
        </is>
      </c>
      <c r="C432" s="124" t="inlineStr">
        <is>
          <t>GAZİEMİR-6</t>
        </is>
      </c>
      <c r="D432" s="124" t="inlineStr">
        <is>
          <t>M016</t>
        </is>
      </c>
      <c r="E432" s="124" t="inlineStr">
        <is>
          <t>GAZİEMİR-2</t>
        </is>
      </c>
      <c r="F432" s="124" t="inlineStr">
        <is>
          <t>U036</t>
        </is>
      </c>
      <c r="G432" s="124" t="inlineStr">
        <is>
          <t>YÖNETİCİ</t>
        </is>
      </c>
      <c r="H432" s="175" t="n">
        <v>25</v>
      </c>
      <c r="I432" s="175" t="n">
        <v>0.3</v>
      </c>
      <c r="J432" s="124" t="inlineStr">
        <is>
          <t>Evet</t>
        </is>
      </c>
      <c r="K432" s="124" t="inlineStr">
        <is>
          <t>Aynı Bölge</t>
        </is>
      </c>
      <c r="L432" s="124" t="inlineStr">
        <is>
          <t>Belirsiz</t>
        </is>
      </c>
      <c r="M432" s="124" t="n">
        <v>0</v>
      </c>
      <c r="N432" s="124" t="n">
        <v>1</v>
      </c>
      <c r="O432" s="124" t="n">
        <v>0</v>
      </c>
      <c r="P432" s="124" t="n">
        <v>0</v>
      </c>
      <c r="Q432" s="124" t="inlineStr">
        <is>
          <t>Aynı unvan ve gerekli yetkinlik</t>
        </is>
      </c>
      <c r="R432" s="124" t="inlineStr">
        <is>
          <t>Koşullu</t>
        </is>
      </c>
      <c r="S432" s="124" t="inlineStr">
        <is>
          <t>Gerçek mesafe (Google Places) - Fazla/Açık Fact_Mevcut/Fact_Norm'dan; Vardiya/Onay Saha Etüdü Bekleniyor</t>
        </is>
      </c>
    </row>
    <row r="433" ht="15" customHeight="1" s="113">
      <c r="A433" s="124" t="inlineStr">
        <is>
          <t>T0432</t>
        </is>
      </c>
      <c r="B433" s="124" t="inlineStr">
        <is>
          <t>M020</t>
        </is>
      </c>
      <c r="C433" s="124" t="inlineStr">
        <is>
          <t>GAZİEMİR-6</t>
        </is>
      </c>
      <c r="D433" s="124" t="inlineStr">
        <is>
          <t>M016</t>
        </is>
      </c>
      <c r="E433" s="124" t="inlineStr">
        <is>
          <t>GAZİEMİR-2</t>
        </is>
      </c>
      <c r="F433" s="124" t="inlineStr">
        <is>
          <t>U038</t>
        </is>
      </c>
      <c r="G433" s="124" t="inlineStr">
        <is>
          <t>YÖNETİCİ YARDIMCISI</t>
        </is>
      </c>
      <c r="H433" s="175" t="n">
        <v>25</v>
      </c>
      <c r="I433" s="175" t="n">
        <v>0.3</v>
      </c>
      <c r="J433" s="124" t="inlineStr">
        <is>
          <t>Evet</t>
        </is>
      </c>
      <c r="K433" s="124" t="inlineStr">
        <is>
          <t>Aynı Bölge</t>
        </is>
      </c>
      <c r="L433" s="124" t="inlineStr">
        <is>
          <t>Belirsiz</t>
        </is>
      </c>
      <c r="M433" s="124" t="n">
        <v>0</v>
      </c>
      <c r="N433" s="124" t="n">
        <v>0</v>
      </c>
      <c r="O433" s="124" t="n">
        <v>0</v>
      </c>
      <c r="P433" s="124" t="n">
        <v>0</v>
      </c>
      <c r="Q433" s="124" t="inlineStr">
        <is>
          <t>Aynı unvan ve gerekli yetkinlik</t>
        </is>
      </c>
      <c r="R433" s="124" t="inlineStr">
        <is>
          <t>Düşük Öncelik</t>
        </is>
      </c>
      <c r="S433" s="124" t="inlineStr">
        <is>
          <t>Gerçek mesafe (Google Places) - Fazla/Açık Fact_Mevcut/Fact_Norm'dan; Vardiya/Onay Saha Etüdü Bekleniyor</t>
        </is>
      </c>
    </row>
    <row r="434" ht="15" customHeight="1" s="113">
      <c r="A434" s="124" t="inlineStr">
        <is>
          <t>T0433</t>
        </is>
      </c>
      <c r="B434" s="124" t="inlineStr">
        <is>
          <t>M020</t>
        </is>
      </c>
      <c r="C434" s="124" t="inlineStr">
        <is>
          <t>GAZİEMİR-6</t>
        </is>
      </c>
      <c r="D434" s="124" t="inlineStr">
        <is>
          <t>M016</t>
        </is>
      </c>
      <c r="E434" s="124" t="inlineStr">
        <is>
          <t>GAZİEMİR-2</t>
        </is>
      </c>
      <c r="F434" s="124" t="inlineStr">
        <is>
          <t>U042</t>
        </is>
      </c>
      <c r="G434" s="124" t="inlineStr">
        <is>
          <t>ŞARKÜTERİ</t>
        </is>
      </c>
      <c r="H434" s="175" t="n">
        <v>25</v>
      </c>
      <c r="I434" s="175" t="n">
        <v>0.3</v>
      </c>
      <c r="J434" s="124" t="inlineStr">
        <is>
          <t>Evet</t>
        </is>
      </c>
      <c r="K434" s="124" t="inlineStr">
        <is>
          <t>Aynı Bölge</t>
        </is>
      </c>
      <c r="L434" s="124" t="inlineStr">
        <is>
          <t>Belirsiz</t>
        </is>
      </c>
      <c r="M434" s="124" t="n">
        <v>0</v>
      </c>
      <c r="N434" s="124" t="n">
        <v>1</v>
      </c>
      <c r="O434" s="124" t="n">
        <v>0</v>
      </c>
      <c r="P434" s="124" t="n">
        <v>0</v>
      </c>
      <c r="Q434" s="124" t="inlineStr">
        <is>
          <t>Aynı unvan ve gerekli yetkinlik</t>
        </is>
      </c>
      <c r="R434" s="124" t="inlineStr">
        <is>
          <t>Koşullu</t>
        </is>
      </c>
      <c r="S434" s="124" t="inlineStr">
        <is>
          <t>Gerçek mesafe (Google Places) - Fazla/Açık Fact_Mevcut/Fact_Norm'dan; Vardiya/Onay Saha Etüdü Bekleniyor</t>
        </is>
      </c>
    </row>
    <row r="435" ht="15" customHeight="1" s="113">
      <c r="A435" s="124" t="inlineStr">
        <is>
          <t>T0434</t>
        </is>
      </c>
      <c r="B435" s="124" t="inlineStr">
        <is>
          <t>M020</t>
        </is>
      </c>
      <c r="C435" s="124" t="inlineStr">
        <is>
          <t>GAZİEMİR-6</t>
        </is>
      </c>
      <c r="D435" s="124" t="inlineStr">
        <is>
          <t>M021</t>
        </is>
      </c>
      <c r="E435" s="124" t="inlineStr">
        <is>
          <t>GAZİEMİR-7</t>
        </is>
      </c>
      <c r="F435" s="124" t="inlineStr">
        <is>
          <t>U013</t>
        </is>
      </c>
      <c r="G435" s="124" t="inlineStr">
        <is>
          <t>KASAP</t>
        </is>
      </c>
      <c r="H435" s="175" t="n">
        <v>25</v>
      </c>
      <c r="I435" s="175" t="n">
        <v>0.5</v>
      </c>
      <c r="J435" s="124" t="inlineStr">
        <is>
          <t>Evet</t>
        </is>
      </c>
      <c r="K435" s="124" t="inlineStr">
        <is>
          <t>Aynı Bölge</t>
        </is>
      </c>
      <c r="L435" s="124" t="inlineStr">
        <is>
          <t>Belirsiz</t>
        </is>
      </c>
      <c r="M435" s="124" t="n">
        <v>0</v>
      </c>
      <c r="N435" s="124" t="n">
        <v>1</v>
      </c>
      <c r="O435" s="124" t="n">
        <v>0</v>
      </c>
      <c r="P435" s="124" t="n">
        <v>0</v>
      </c>
      <c r="Q435" s="124" t="inlineStr">
        <is>
          <t>Aynı unvan ve gerekli yetkinlik</t>
        </is>
      </c>
      <c r="R435" s="124" t="inlineStr">
        <is>
          <t>Koşullu</t>
        </is>
      </c>
      <c r="S435" s="124" t="inlineStr">
        <is>
          <t>Gerçek mesafe (Google Places) - Fazla/Açık Fact_Mevcut/Fact_Norm'dan; Vardiya/Onay Saha Etüdü Bekleniyor</t>
        </is>
      </c>
    </row>
    <row r="436" ht="15" customHeight="1" s="113">
      <c r="A436" s="124" t="inlineStr">
        <is>
          <t>T0435</t>
        </is>
      </c>
      <c r="B436" s="124" t="inlineStr">
        <is>
          <t>M020</t>
        </is>
      </c>
      <c r="C436" s="124" t="inlineStr">
        <is>
          <t>GAZİEMİR-6</t>
        </is>
      </c>
      <c r="D436" s="124" t="inlineStr">
        <is>
          <t>M021</t>
        </is>
      </c>
      <c r="E436" s="124" t="inlineStr">
        <is>
          <t>GAZİEMİR-7</t>
        </is>
      </c>
      <c r="F436" s="124" t="inlineStr">
        <is>
          <t>U015</t>
        </is>
      </c>
      <c r="G436" s="124" t="inlineStr">
        <is>
          <t>KASİYER</t>
        </is>
      </c>
      <c r="H436" s="175" t="n">
        <v>25</v>
      </c>
      <c r="I436" s="175" t="n">
        <v>0.5</v>
      </c>
      <c r="J436" s="124" t="inlineStr">
        <is>
          <t>Evet</t>
        </is>
      </c>
      <c r="K436" s="124" t="inlineStr">
        <is>
          <t>Aynı Bölge</t>
        </is>
      </c>
      <c r="L436" s="124" t="inlineStr">
        <is>
          <t>Belirsiz</t>
        </is>
      </c>
      <c r="M436" s="124" t="n">
        <v>0</v>
      </c>
      <c r="N436" s="124" t="n">
        <v>0</v>
      </c>
      <c r="O436" s="124" t="n">
        <v>0</v>
      </c>
      <c r="P436" s="124" t="n">
        <v>0</v>
      </c>
      <c r="Q436" s="124" t="inlineStr">
        <is>
          <t>Aynı unvan ve gerekli yetkinlik</t>
        </is>
      </c>
      <c r="R436" s="124" t="inlineStr">
        <is>
          <t>Düşük Öncelik</t>
        </is>
      </c>
      <c r="S436" s="124" t="inlineStr">
        <is>
          <t>Gerçek mesafe (Google Places) - Fazla/Açık Fact_Mevcut/Fact_Norm'dan; Vardiya/Onay Saha Etüdü Bekleniyor</t>
        </is>
      </c>
    </row>
    <row r="437" ht="15" customHeight="1" s="113">
      <c r="A437" s="124" t="inlineStr">
        <is>
          <t>T0436</t>
        </is>
      </c>
      <c r="B437" s="124" t="inlineStr">
        <is>
          <t>M020</t>
        </is>
      </c>
      <c r="C437" s="124" t="inlineStr">
        <is>
          <t>GAZİEMİR-6</t>
        </is>
      </c>
      <c r="D437" s="124" t="inlineStr">
        <is>
          <t>M021</t>
        </is>
      </c>
      <c r="E437" s="124" t="inlineStr">
        <is>
          <t>GAZİEMİR-7</t>
        </is>
      </c>
      <c r="F437" s="124" t="inlineStr">
        <is>
          <t>U017</t>
        </is>
      </c>
      <c r="G437" s="124" t="inlineStr">
        <is>
          <t>MANAV</t>
        </is>
      </c>
      <c r="H437" s="175" t="n">
        <v>25</v>
      </c>
      <c r="I437" s="175" t="n">
        <v>0.5</v>
      </c>
      <c r="J437" s="124" t="inlineStr">
        <is>
          <t>Evet</t>
        </is>
      </c>
      <c r="K437" s="124" t="inlineStr">
        <is>
          <t>Aynı Bölge</t>
        </is>
      </c>
      <c r="L437" s="124" t="inlineStr">
        <is>
          <t>Belirsiz</t>
        </is>
      </c>
      <c r="M437" s="124" t="n">
        <v>0</v>
      </c>
      <c r="N437" s="124" t="n">
        <v>1</v>
      </c>
      <c r="O437" s="124" t="n">
        <v>0</v>
      </c>
      <c r="P437" s="124" t="n">
        <v>0</v>
      </c>
      <c r="Q437" s="124" t="inlineStr">
        <is>
          <t>Aynı unvan ve gerekli yetkinlik</t>
        </is>
      </c>
      <c r="R437" s="124" t="inlineStr">
        <is>
          <t>Koşullu</t>
        </is>
      </c>
      <c r="S437" s="124" t="inlineStr">
        <is>
          <t>Gerçek mesafe (Google Places) - Fazla/Açık Fact_Mevcut/Fact_Norm'dan; Vardiya/Onay Saha Etüdü Bekleniyor</t>
        </is>
      </c>
    </row>
    <row r="438" ht="15" customHeight="1" s="113">
      <c r="A438" s="124" t="inlineStr">
        <is>
          <t>T0437</t>
        </is>
      </c>
      <c r="B438" s="124" t="inlineStr">
        <is>
          <t>M020</t>
        </is>
      </c>
      <c r="C438" s="124" t="inlineStr">
        <is>
          <t>GAZİEMİR-6</t>
        </is>
      </c>
      <c r="D438" s="124" t="inlineStr">
        <is>
          <t>M021</t>
        </is>
      </c>
      <c r="E438" s="124" t="inlineStr">
        <is>
          <t>GAZİEMİR-7</t>
        </is>
      </c>
      <c r="F438" s="124" t="inlineStr">
        <is>
          <t>U026</t>
        </is>
      </c>
      <c r="G438" s="124" t="inlineStr">
        <is>
          <t>REYON GÖREVLİSİ</t>
        </is>
      </c>
      <c r="H438" s="175" t="n">
        <v>25</v>
      </c>
      <c r="I438" s="175" t="n">
        <v>0.5</v>
      </c>
      <c r="J438" s="124" t="inlineStr">
        <is>
          <t>Evet</t>
        </is>
      </c>
      <c r="K438" s="124" t="inlineStr">
        <is>
          <t>Aynı Bölge</t>
        </is>
      </c>
      <c r="L438" s="124" t="inlineStr">
        <is>
          <t>Belirsiz</t>
        </is>
      </c>
      <c r="M438" s="124" t="n">
        <v>0</v>
      </c>
      <c r="N438" s="124" t="n">
        <v>0</v>
      </c>
      <c r="O438" s="124" t="n">
        <v>0</v>
      </c>
      <c r="P438" s="124" t="n">
        <v>0</v>
      </c>
      <c r="Q438" s="124" t="inlineStr">
        <is>
          <t>Aynı unvan ve gerekli yetkinlik</t>
        </is>
      </c>
      <c r="R438" s="124" t="inlineStr">
        <is>
          <t>Düşük Öncelik</t>
        </is>
      </c>
      <c r="S438" s="124" t="inlineStr">
        <is>
          <t>Gerçek mesafe (Google Places) - Fazla/Açık Fact_Mevcut/Fact_Norm'dan; Vardiya/Onay Saha Etüdü Bekleniyor</t>
        </is>
      </c>
    </row>
    <row r="439" ht="15" customHeight="1" s="113">
      <c r="A439" s="124" t="inlineStr">
        <is>
          <t>T0438</t>
        </is>
      </c>
      <c r="B439" s="124" t="inlineStr">
        <is>
          <t>M020</t>
        </is>
      </c>
      <c r="C439" s="124" t="inlineStr">
        <is>
          <t>GAZİEMİR-6</t>
        </is>
      </c>
      <c r="D439" s="124" t="inlineStr">
        <is>
          <t>M021</t>
        </is>
      </c>
      <c r="E439" s="124" t="inlineStr">
        <is>
          <t>GAZİEMİR-7</t>
        </is>
      </c>
      <c r="F439" s="124" t="inlineStr">
        <is>
          <t>U036</t>
        </is>
      </c>
      <c r="G439" s="124" t="inlineStr">
        <is>
          <t>YÖNETİCİ</t>
        </is>
      </c>
      <c r="H439" s="175" t="n">
        <v>25</v>
      </c>
      <c r="I439" s="175" t="n">
        <v>0.5</v>
      </c>
      <c r="J439" s="124" t="inlineStr">
        <is>
          <t>Evet</t>
        </is>
      </c>
      <c r="K439" s="124" t="inlineStr">
        <is>
          <t>Aynı Bölge</t>
        </is>
      </c>
      <c r="L439" s="124" t="inlineStr">
        <is>
          <t>Belirsiz</t>
        </is>
      </c>
      <c r="M439" s="124" t="n">
        <v>0</v>
      </c>
      <c r="N439" s="124" t="n">
        <v>1</v>
      </c>
      <c r="O439" s="124" t="n">
        <v>0</v>
      </c>
      <c r="P439" s="124" t="n">
        <v>0</v>
      </c>
      <c r="Q439" s="124" t="inlineStr">
        <is>
          <t>Aynı unvan ve gerekli yetkinlik</t>
        </is>
      </c>
      <c r="R439" s="124" t="inlineStr">
        <is>
          <t>Koşullu</t>
        </is>
      </c>
      <c r="S439" s="124" t="inlineStr">
        <is>
          <t>Gerçek mesafe (Google Places) - Fazla/Açık Fact_Mevcut/Fact_Norm'dan; Vardiya/Onay Saha Etüdü Bekleniyor</t>
        </is>
      </c>
    </row>
    <row r="440" ht="15" customHeight="1" s="113">
      <c r="A440" s="124" t="inlineStr">
        <is>
          <t>T0439</t>
        </is>
      </c>
      <c r="B440" s="124" t="inlineStr">
        <is>
          <t>M020</t>
        </is>
      </c>
      <c r="C440" s="124" t="inlineStr">
        <is>
          <t>GAZİEMİR-6</t>
        </is>
      </c>
      <c r="D440" s="124" t="inlineStr">
        <is>
          <t>M021</t>
        </is>
      </c>
      <c r="E440" s="124" t="inlineStr">
        <is>
          <t>GAZİEMİR-7</t>
        </is>
      </c>
      <c r="F440" s="124" t="inlineStr">
        <is>
          <t>U038</t>
        </is>
      </c>
      <c r="G440" s="124" t="inlineStr">
        <is>
          <t>YÖNETİCİ YARDIMCISI</t>
        </is>
      </c>
      <c r="H440" s="175" t="n">
        <v>25</v>
      </c>
      <c r="I440" s="175" t="n">
        <v>0.5</v>
      </c>
      <c r="J440" s="124" t="inlineStr">
        <is>
          <t>Evet</t>
        </is>
      </c>
      <c r="K440" s="124" t="inlineStr">
        <is>
          <t>Aynı Bölge</t>
        </is>
      </c>
      <c r="L440" s="124" t="inlineStr">
        <is>
          <t>Belirsiz</t>
        </is>
      </c>
      <c r="M440" s="124" t="n">
        <v>0</v>
      </c>
      <c r="N440" s="124" t="n">
        <v>0</v>
      </c>
      <c r="O440" s="124" t="n">
        <v>0</v>
      </c>
      <c r="P440" s="124" t="n">
        <v>0</v>
      </c>
      <c r="Q440" s="124" t="inlineStr">
        <is>
          <t>Aynı unvan ve gerekli yetkinlik</t>
        </is>
      </c>
      <c r="R440" s="124" t="inlineStr">
        <is>
          <t>Düşük Öncelik</t>
        </is>
      </c>
      <c r="S440" s="124" t="inlineStr">
        <is>
          <t>Gerçek mesafe (Google Places) - Fazla/Açık Fact_Mevcut/Fact_Norm'dan; Vardiya/Onay Saha Etüdü Bekleniyor</t>
        </is>
      </c>
    </row>
    <row r="441" ht="15" customHeight="1" s="113">
      <c r="A441" s="124" t="inlineStr">
        <is>
          <t>T0440</t>
        </is>
      </c>
      <c r="B441" s="124" t="inlineStr">
        <is>
          <t>M020</t>
        </is>
      </c>
      <c r="C441" s="124" t="inlineStr">
        <is>
          <t>GAZİEMİR-6</t>
        </is>
      </c>
      <c r="D441" s="124" t="inlineStr">
        <is>
          <t>M021</t>
        </is>
      </c>
      <c r="E441" s="124" t="inlineStr">
        <is>
          <t>GAZİEMİR-7</t>
        </is>
      </c>
      <c r="F441" s="124" t="inlineStr">
        <is>
          <t>U042</t>
        </is>
      </c>
      <c r="G441" s="124" t="inlineStr">
        <is>
          <t>ŞARKÜTERİ</t>
        </is>
      </c>
      <c r="H441" s="175" t="n">
        <v>25</v>
      </c>
      <c r="I441" s="175" t="n">
        <v>0.5</v>
      </c>
      <c r="J441" s="124" t="inlineStr">
        <is>
          <t>Evet</t>
        </is>
      </c>
      <c r="K441" s="124" t="inlineStr">
        <is>
          <t>Aynı Bölge</t>
        </is>
      </c>
      <c r="L441" s="124" t="inlineStr">
        <is>
          <t>Belirsiz</t>
        </is>
      </c>
      <c r="M441" s="124" t="n">
        <v>0</v>
      </c>
      <c r="N441" s="124" t="n">
        <v>1</v>
      </c>
      <c r="O441" s="124" t="n">
        <v>0</v>
      </c>
      <c r="P441" s="124" t="n">
        <v>0</v>
      </c>
      <c r="Q441" s="124" t="inlineStr">
        <is>
          <t>Aynı unvan ve gerekli yetkinlik</t>
        </is>
      </c>
      <c r="R441" s="124" t="inlineStr">
        <is>
          <t>Koşullu</t>
        </is>
      </c>
      <c r="S441" s="124" t="inlineStr">
        <is>
          <t>Gerçek mesafe (Google Places) - Fazla/Açık Fact_Mevcut/Fact_Norm'dan; Vardiya/Onay Saha Etüdü Bekleniyor</t>
        </is>
      </c>
    </row>
    <row r="442" ht="15" customHeight="1" s="113">
      <c r="A442" s="124" t="inlineStr">
        <is>
          <t>T0441</t>
        </is>
      </c>
      <c r="B442" s="124" t="inlineStr">
        <is>
          <t>M020</t>
        </is>
      </c>
      <c r="C442" s="124" t="inlineStr">
        <is>
          <t>GAZİEMİR-6</t>
        </is>
      </c>
      <c r="D442" s="124" t="inlineStr">
        <is>
          <t>M018</t>
        </is>
      </c>
      <c r="E442" s="124" t="inlineStr">
        <is>
          <t>GAZİEMİR-4</t>
        </is>
      </c>
      <c r="F442" s="124" t="inlineStr">
        <is>
          <t>U002</t>
        </is>
      </c>
      <c r="G442" s="124" t="inlineStr">
        <is>
          <t>BAKLİYAT</t>
        </is>
      </c>
      <c r="H442" s="175" t="n">
        <v>25</v>
      </c>
      <c r="I442" s="175" t="n">
        <v>0.7</v>
      </c>
      <c r="J442" s="124" t="inlineStr">
        <is>
          <t>Evet</t>
        </is>
      </c>
      <c r="K442" s="124" t="inlineStr">
        <is>
          <t>Aynı Bölge</t>
        </is>
      </c>
      <c r="L442" s="124" t="inlineStr">
        <is>
          <t>Belirsiz</t>
        </is>
      </c>
      <c r="M442" s="124" t="n">
        <v>0</v>
      </c>
      <c r="N442" s="124" t="n">
        <v>0</v>
      </c>
      <c r="O442" s="124" t="n">
        <v>0</v>
      </c>
      <c r="P442" s="124" t="n">
        <v>0</v>
      </c>
      <c r="Q442" s="124" t="inlineStr">
        <is>
          <t>Aynı unvan ve gerekli yetkinlik</t>
        </is>
      </c>
      <c r="R442" s="124" t="inlineStr">
        <is>
          <t>Düşük Öncelik</t>
        </is>
      </c>
      <c r="S442" s="124" t="inlineStr">
        <is>
          <t>Gerçek mesafe (Google Places) - Fazla/Açık Fact_Mevcut/Fact_Norm'dan; Vardiya/Onay Saha Etüdü Bekleniyor</t>
        </is>
      </c>
    </row>
    <row r="443" ht="15" customHeight="1" s="113">
      <c r="A443" s="124" t="inlineStr">
        <is>
          <t>T0442</t>
        </is>
      </c>
      <c r="B443" s="124" t="inlineStr">
        <is>
          <t>M020</t>
        </is>
      </c>
      <c r="C443" s="124" t="inlineStr">
        <is>
          <t>GAZİEMİR-6</t>
        </is>
      </c>
      <c r="D443" s="124" t="inlineStr">
        <is>
          <t>M018</t>
        </is>
      </c>
      <c r="E443" s="124" t="inlineStr">
        <is>
          <t>GAZİEMİR-4</t>
        </is>
      </c>
      <c r="F443" s="124" t="inlineStr">
        <is>
          <t>U013</t>
        </is>
      </c>
      <c r="G443" s="124" t="inlineStr">
        <is>
          <t>KASAP</t>
        </is>
      </c>
      <c r="H443" s="175" t="n">
        <v>25</v>
      </c>
      <c r="I443" s="175" t="n">
        <v>0.7</v>
      </c>
      <c r="J443" s="124" t="inlineStr">
        <is>
          <t>Evet</t>
        </is>
      </c>
      <c r="K443" s="124" t="inlineStr">
        <is>
          <t>Aynı Bölge</t>
        </is>
      </c>
      <c r="L443" s="124" t="inlineStr">
        <is>
          <t>Belirsiz</t>
        </is>
      </c>
      <c r="M443" s="124" t="n">
        <v>0</v>
      </c>
      <c r="N443" s="124" t="n">
        <v>1</v>
      </c>
      <c r="O443" s="124" t="n">
        <v>0</v>
      </c>
      <c r="P443" s="124" t="n">
        <v>0</v>
      </c>
      <c r="Q443" s="124" t="inlineStr">
        <is>
          <t>Aynı unvan ve gerekli yetkinlik</t>
        </is>
      </c>
      <c r="R443" s="124" t="inlineStr">
        <is>
          <t>Koşullu</t>
        </is>
      </c>
      <c r="S443" s="124" t="inlineStr">
        <is>
          <t>Gerçek mesafe (Google Places) - Fazla/Açık Fact_Mevcut/Fact_Norm'dan; Vardiya/Onay Saha Etüdü Bekleniyor</t>
        </is>
      </c>
    </row>
    <row r="444" ht="15" customHeight="1" s="113">
      <c r="A444" s="124" t="inlineStr">
        <is>
          <t>T0443</t>
        </is>
      </c>
      <c r="B444" s="124" t="inlineStr">
        <is>
          <t>M020</t>
        </is>
      </c>
      <c r="C444" s="124" t="inlineStr">
        <is>
          <t>GAZİEMİR-6</t>
        </is>
      </c>
      <c r="D444" s="124" t="inlineStr">
        <is>
          <t>M018</t>
        </is>
      </c>
      <c r="E444" s="124" t="inlineStr">
        <is>
          <t>GAZİEMİR-4</t>
        </is>
      </c>
      <c r="F444" s="124" t="inlineStr">
        <is>
          <t>U015</t>
        </is>
      </c>
      <c r="G444" s="124" t="inlineStr">
        <is>
          <t>KASİYER</t>
        </is>
      </c>
      <c r="H444" s="175" t="n">
        <v>25</v>
      </c>
      <c r="I444" s="175" t="n">
        <v>0.7</v>
      </c>
      <c r="J444" s="124" t="inlineStr">
        <is>
          <t>Evet</t>
        </is>
      </c>
      <c r="K444" s="124" t="inlineStr">
        <is>
          <t>Aynı Bölge</t>
        </is>
      </c>
      <c r="L444" s="124" t="inlineStr">
        <is>
          <t>Belirsiz</t>
        </is>
      </c>
      <c r="M444" s="124" t="n">
        <v>0</v>
      </c>
      <c r="N444" s="124" t="n">
        <v>0</v>
      </c>
      <c r="O444" s="124" t="n">
        <v>0</v>
      </c>
      <c r="P444" s="124" t="n">
        <v>0</v>
      </c>
      <c r="Q444" s="124" t="inlineStr">
        <is>
          <t>Aynı unvan ve gerekli yetkinlik</t>
        </is>
      </c>
      <c r="R444" s="124" t="inlineStr">
        <is>
          <t>Düşük Öncelik</t>
        </is>
      </c>
      <c r="S444" s="124" t="inlineStr">
        <is>
          <t>Gerçek mesafe (Google Places) - Fazla/Açık Fact_Mevcut/Fact_Norm'dan; Vardiya/Onay Saha Etüdü Bekleniyor</t>
        </is>
      </c>
    </row>
    <row r="445" ht="15" customHeight="1" s="113">
      <c r="A445" s="124" t="inlineStr">
        <is>
          <t>T0444</t>
        </is>
      </c>
      <c r="B445" s="124" t="inlineStr">
        <is>
          <t>M020</t>
        </is>
      </c>
      <c r="C445" s="124" t="inlineStr">
        <is>
          <t>GAZİEMİR-6</t>
        </is>
      </c>
      <c r="D445" s="124" t="inlineStr">
        <is>
          <t>M018</t>
        </is>
      </c>
      <c r="E445" s="124" t="inlineStr">
        <is>
          <t>GAZİEMİR-4</t>
        </is>
      </c>
      <c r="F445" s="124" t="inlineStr">
        <is>
          <t>U017</t>
        </is>
      </c>
      <c r="G445" s="124" t="inlineStr">
        <is>
          <t>MANAV</t>
        </is>
      </c>
      <c r="H445" s="175" t="n">
        <v>25</v>
      </c>
      <c r="I445" s="175" t="n">
        <v>0.7</v>
      </c>
      <c r="J445" s="124" t="inlineStr">
        <is>
          <t>Evet</t>
        </is>
      </c>
      <c r="K445" s="124" t="inlineStr">
        <is>
          <t>Aynı Bölge</t>
        </is>
      </c>
      <c r="L445" s="124" t="inlineStr">
        <is>
          <t>Belirsiz</t>
        </is>
      </c>
      <c r="M445" s="124" t="n">
        <v>0</v>
      </c>
      <c r="N445" s="124" t="n">
        <v>2</v>
      </c>
      <c r="O445" s="124" t="n">
        <v>0</v>
      </c>
      <c r="P445" s="124" t="n">
        <v>1</v>
      </c>
      <c r="Q445" s="124" t="inlineStr">
        <is>
          <t>Aynı unvan ve gerekli yetkinlik</t>
        </is>
      </c>
      <c r="R445" s="124" t="inlineStr">
        <is>
          <t>Koşullu</t>
        </is>
      </c>
      <c r="S445" s="124" t="inlineStr">
        <is>
          <t>Gerçek mesafe (Google Places) - Fazla/Açık Fact_Mevcut/Fact_Norm'dan; Vardiya/Onay Saha Etüdü Bekleniyor</t>
        </is>
      </c>
    </row>
    <row r="446" ht="15" customHeight="1" s="113">
      <c r="A446" s="124" t="inlineStr">
        <is>
          <t>T0445</t>
        </is>
      </c>
      <c r="B446" s="124" t="inlineStr">
        <is>
          <t>M020</t>
        </is>
      </c>
      <c r="C446" s="124" t="inlineStr">
        <is>
          <t>GAZİEMİR-6</t>
        </is>
      </c>
      <c r="D446" s="124" t="inlineStr">
        <is>
          <t>M018</t>
        </is>
      </c>
      <c r="E446" s="124" t="inlineStr">
        <is>
          <t>GAZİEMİR-4</t>
        </is>
      </c>
      <c r="F446" s="124" t="inlineStr">
        <is>
          <t>U026</t>
        </is>
      </c>
      <c r="G446" s="124" t="inlineStr">
        <is>
          <t>REYON GÖREVLİSİ</t>
        </is>
      </c>
      <c r="H446" s="175" t="n">
        <v>25</v>
      </c>
      <c r="I446" s="175" t="n">
        <v>0.7</v>
      </c>
      <c r="J446" s="124" t="inlineStr">
        <is>
          <t>Evet</t>
        </is>
      </c>
      <c r="K446" s="124" t="inlineStr">
        <is>
          <t>Aynı Bölge</t>
        </is>
      </c>
      <c r="L446" s="124" t="inlineStr">
        <is>
          <t>Belirsiz</t>
        </is>
      </c>
      <c r="M446" s="124" t="n">
        <v>0</v>
      </c>
      <c r="N446" s="124" t="n">
        <v>0</v>
      </c>
      <c r="O446" s="124" t="n">
        <v>0</v>
      </c>
      <c r="P446" s="124" t="n">
        <v>0</v>
      </c>
      <c r="Q446" s="124" t="inlineStr">
        <is>
          <t>Aynı unvan ve gerekli yetkinlik</t>
        </is>
      </c>
      <c r="R446" s="124" t="inlineStr">
        <is>
          <t>Düşük Öncelik</t>
        </is>
      </c>
      <c r="S446" s="124" t="inlineStr">
        <is>
          <t>Gerçek mesafe (Google Places) - Fazla/Açık Fact_Mevcut/Fact_Norm'dan; Vardiya/Onay Saha Etüdü Bekleniyor</t>
        </is>
      </c>
    </row>
    <row r="447" ht="15" customHeight="1" s="113">
      <c r="A447" s="124" t="inlineStr">
        <is>
          <t>T0446</t>
        </is>
      </c>
      <c r="B447" s="124" t="inlineStr">
        <is>
          <t>M020</t>
        </is>
      </c>
      <c r="C447" s="124" t="inlineStr">
        <is>
          <t>GAZİEMİR-6</t>
        </is>
      </c>
      <c r="D447" s="124" t="inlineStr">
        <is>
          <t>M018</t>
        </is>
      </c>
      <c r="E447" s="124" t="inlineStr">
        <is>
          <t>GAZİEMİR-4</t>
        </is>
      </c>
      <c r="F447" s="124" t="inlineStr">
        <is>
          <t>U036</t>
        </is>
      </c>
      <c r="G447" s="124" t="inlineStr">
        <is>
          <t>YÖNETİCİ</t>
        </is>
      </c>
      <c r="H447" s="175" t="n">
        <v>25</v>
      </c>
      <c r="I447" s="175" t="n">
        <v>0.7</v>
      </c>
      <c r="J447" s="124" t="inlineStr">
        <is>
          <t>Evet</t>
        </is>
      </c>
      <c r="K447" s="124" t="inlineStr">
        <is>
          <t>Aynı Bölge</t>
        </is>
      </c>
      <c r="L447" s="124" t="inlineStr">
        <is>
          <t>Belirsiz</t>
        </is>
      </c>
      <c r="M447" s="124" t="n">
        <v>0</v>
      </c>
      <c r="N447" s="124" t="n">
        <v>0</v>
      </c>
      <c r="O447" s="124" t="n">
        <v>0</v>
      </c>
      <c r="P447" s="124" t="n">
        <v>0</v>
      </c>
      <c r="Q447" s="124" t="inlineStr">
        <is>
          <t>Aynı unvan ve gerekli yetkinlik</t>
        </is>
      </c>
      <c r="R447" s="124" t="inlineStr">
        <is>
          <t>Düşük Öncelik</t>
        </is>
      </c>
      <c r="S447" s="124" t="inlineStr">
        <is>
          <t>Gerçek mesafe (Google Places) - Fazla/Açık Fact_Mevcut/Fact_Norm'dan; Vardiya/Onay Saha Etüdü Bekleniyor</t>
        </is>
      </c>
    </row>
    <row r="448" ht="15" customHeight="1" s="113">
      <c r="A448" s="124" t="inlineStr">
        <is>
          <t>T0447</t>
        </is>
      </c>
      <c r="B448" s="124" t="inlineStr">
        <is>
          <t>M020</t>
        </is>
      </c>
      <c r="C448" s="124" t="inlineStr">
        <is>
          <t>GAZİEMİR-6</t>
        </is>
      </c>
      <c r="D448" s="124" t="inlineStr">
        <is>
          <t>M018</t>
        </is>
      </c>
      <c r="E448" s="124" t="inlineStr">
        <is>
          <t>GAZİEMİR-4</t>
        </is>
      </c>
      <c r="F448" s="124" t="inlineStr">
        <is>
          <t>U038</t>
        </is>
      </c>
      <c r="G448" s="124" t="inlineStr">
        <is>
          <t>YÖNETİCİ YARDIMCISI</t>
        </is>
      </c>
      <c r="H448" s="175" t="n">
        <v>25</v>
      </c>
      <c r="I448" s="175" t="n">
        <v>0.7</v>
      </c>
      <c r="J448" s="124" t="inlineStr">
        <is>
          <t>Evet</t>
        </is>
      </c>
      <c r="K448" s="124" t="inlineStr">
        <is>
          <t>Aynı Bölge</t>
        </is>
      </c>
      <c r="L448" s="124" t="inlineStr">
        <is>
          <t>Belirsiz</t>
        </is>
      </c>
      <c r="M448" s="124" t="n">
        <v>0</v>
      </c>
      <c r="N448" s="124" t="n">
        <v>0</v>
      </c>
      <c r="O448" s="124" t="n">
        <v>0</v>
      </c>
      <c r="P448" s="124" t="n">
        <v>0</v>
      </c>
      <c r="Q448" s="124" t="inlineStr">
        <is>
          <t>Aynı unvan ve gerekli yetkinlik</t>
        </is>
      </c>
      <c r="R448" s="124" t="inlineStr">
        <is>
          <t>Düşük Öncelik</t>
        </is>
      </c>
      <c r="S448" s="124" t="inlineStr">
        <is>
          <t>Gerçek mesafe (Google Places) - Fazla/Açık Fact_Mevcut/Fact_Norm'dan; Vardiya/Onay Saha Etüdü Bekleniyor</t>
        </is>
      </c>
    </row>
    <row r="449" ht="15" customHeight="1" s="113">
      <c r="A449" s="124" t="inlineStr">
        <is>
          <t>T0448</t>
        </is>
      </c>
      <c r="B449" s="124" t="inlineStr">
        <is>
          <t>M020</t>
        </is>
      </c>
      <c r="C449" s="124" t="inlineStr">
        <is>
          <t>GAZİEMİR-6</t>
        </is>
      </c>
      <c r="D449" s="124" t="inlineStr">
        <is>
          <t>M018</t>
        </is>
      </c>
      <c r="E449" s="124" t="inlineStr">
        <is>
          <t>GAZİEMİR-4</t>
        </is>
      </c>
      <c r="F449" s="124" t="inlineStr">
        <is>
          <t>U042</t>
        </is>
      </c>
      <c r="G449" s="124" t="inlineStr">
        <is>
          <t>ŞARKÜTERİ</t>
        </is>
      </c>
      <c r="H449" s="175" t="n">
        <v>25</v>
      </c>
      <c r="I449" s="175" t="n">
        <v>0.7</v>
      </c>
      <c r="J449" s="124" t="inlineStr">
        <is>
          <t>Evet</t>
        </is>
      </c>
      <c r="K449" s="124" t="inlineStr">
        <is>
          <t>Aynı Bölge</t>
        </is>
      </c>
      <c r="L449" s="124" t="inlineStr">
        <is>
          <t>Belirsiz</t>
        </is>
      </c>
      <c r="M449" s="124" t="n">
        <v>0</v>
      </c>
      <c r="N449" s="124" t="n">
        <v>0</v>
      </c>
      <c r="O449" s="124" t="n">
        <v>0</v>
      </c>
      <c r="P449" s="124" t="n">
        <v>0</v>
      </c>
      <c r="Q449" s="124" t="inlineStr">
        <is>
          <t>Aynı unvan ve gerekli yetkinlik</t>
        </is>
      </c>
      <c r="R449" s="124" t="inlineStr">
        <is>
          <t>Düşük Öncelik</t>
        </is>
      </c>
      <c r="S449" s="124" t="inlineStr">
        <is>
          <t>Gerçek mesafe (Google Places) - Fazla/Açık Fact_Mevcut/Fact_Norm'dan; Vardiya/Onay Saha Etüdü Bekleniyor</t>
        </is>
      </c>
    </row>
    <row r="450" ht="15" customHeight="1" s="113">
      <c r="A450" s="124" t="inlineStr">
        <is>
          <t>T0449</t>
        </is>
      </c>
      <c r="B450" s="124" t="inlineStr">
        <is>
          <t>M021</t>
        </is>
      </c>
      <c r="C450" s="124" t="inlineStr">
        <is>
          <t>GAZİEMİR-7</t>
        </is>
      </c>
      <c r="D450" s="124" t="inlineStr">
        <is>
          <t>M018</t>
        </is>
      </c>
      <c r="E450" s="124" t="inlineStr">
        <is>
          <t>GAZİEMİR-4</t>
        </is>
      </c>
      <c r="F450" s="124" t="inlineStr">
        <is>
          <t>U013</t>
        </is>
      </c>
      <c r="G450" s="124" t="inlineStr">
        <is>
          <t>KASAP</t>
        </is>
      </c>
      <c r="H450" s="175" t="n">
        <v>25</v>
      </c>
      <c r="I450" s="175" t="n">
        <v>0.2</v>
      </c>
      <c r="J450" s="124" t="inlineStr">
        <is>
          <t>Evet</t>
        </is>
      </c>
      <c r="K450" s="124" t="inlineStr">
        <is>
          <t>Aynı Bölge</t>
        </is>
      </c>
      <c r="L450" s="124" t="inlineStr">
        <is>
          <t>Belirsiz</t>
        </is>
      </c>
      <c r="M450" s="124" t="n">
        <v>0</v>
      </c>
      <c r="N450" s="124" t="n">
        <v>1</v>
      </c>
      <c r="O450" s="124" t="n">
        <v>0</v>
      </c>
      <c r="P450" s="124" t="n">
        <v>0</v>
      </c>
      <c r="Q450" s="124" t="inlineStr">
        <is>
          <t>Aynı unvan ve gerekli yetkinlik</t>
        </is>
      </c>
      <c r="R450" s="124" t="inlineStr">
        <is>
          <t>Koşullu</t>
        </is>
      </c>
      <c r="S450" s="124" t="inlineStr">
        <is>
          <t>Gerçek mesafe (Google Places) - Fazla/Açık Fact_Mevcut/Fact_Norm'dan; Vardiya/Onay Saha Etüdü Bekleniyor</t>
        </is>
      </c>
    </row>
    <row r="451" ht="15" customHeight="1" s="113">
      <c r="A451" s="124" t="inlineStr">
        <is>
          <t>T0450</t>
        </is>
      </c>
      <c r="B451" s="124" t="inlineStr">
        <is>
          <t>M021</t>
        </is>
      </c>
      <c r="C451" s="124" t="inlineStr">
        <is>
          <t>GAZİEMİR-7</t>
        </is>
      </c>
      <c r="D451" s="124" t="inlineStr">
        <is>
          <t>M018</t>
        </is>
      </c>
      <c r="E451" s="124" t="inlineStr">
        <is>
          <t>GAZİEMİR-4</t>
        </is>
      </c>
      <c r="F451" s="124" t="inlineStr">
        <is>
          <t>U015</t>
        </is>
      </c>
      <c r="G451" s="124" t="inlineStr">
        <is>
          <t>KASİYER</t>
        </is>
      </c>
      <c r="H451" s="175" t="n">
        <v>25</v>
      </c>
      <c r="I451" s="175" t="n">
        <v>0.2</v>
      </c>
      <c r="J451" s="124" t="inlineStr">
        <is>
          <t>Evet</t>
        </is>
      </c>
      <c r="K451" s="124" t="inlineStr">
        <is>
          <t>Aynı Bölge</t>
        </is>
      </c>
      <c r="L451" s="124" t="inlineStr">
        <is>
          <t>Belirsiz</t>
        </is>
      </c>
      <c r="M451" s="124" t="n">
        <v>0</v>
      </c>
      <c r="N451" s="124" t="n">
        <v>0</v>
      </c>
      <c r="O451" s="124" t="n">
        <v>0</v>
      </c>
      <c r="P451" s="124" t="n">
        <v>0</v>
      </c>
      <c r="Q451" s="124" t="inlineStr">
        <is>
          <t>Aynı unvan ve gerekli yetkinlik</t>
        </is>
      </c>
      <c r="R451" s="124" t="inlineStr">
        <is>
          <t>Düşük Öncelik</t>
        </is>
      </c>
      <c r="S451" s="124" t="inlineStr">
        <is>
          <t>Gerçek mesafe (Google Places) - Fazla/Açık Fact_Mevcut/Fact_Norm'dan; Vardiya/Onay Saha Etüdü Bekleniyor</t>
        </is>
      </c>
    </row>
    <row r="452" ht="15" customHeight="1" s="113">
      <c r="A452" s="124" t="inlineStr">
        <is>
          <t>T0451</t>
        </is>
      </c>
      <c r="B452" s="124" t="inlineStr">
        <is>
          <t>M021</t>
        </is>
      </c>
      <c r="C452" s="124" t="inlineStr">
        <is>
          <t>GAZİEMİR-7</t>
        </is>
      </c>
      <c r="D452" s="124" t="inlineStr">
        <is>
          <t>M018</t>
        </is>
      </c>
      <c r="E452" s="124" t="inlineStr">
        <is>
          <t>GAZİEMİR-4</t>
        </is>
      </c>
      <c r="F452" s="124" t="inlineStr">
        <is>
          <t>U017</t>
        </is>
      </c>
      <c r="G452" s="124" t="inlineStr">
        <is>
          <t>MANAV</t>
        </is>
      </c>
      <c r="H452" s="175" t="n">
        <v>25</v>
      </c>
      <c r="I452" s="175" t="n">
        <v>0.2</v>
      </c>
      <c r="J452" s="124" t="inlineStr">
        <is>
          <t>Evet</t>
        </is>
      </c>
      <c r="K452" s="124" t="inlineStr">
        <is>
          <t>Aynı Bölge</t>
        </is>
      </c>
      <c r="L452" s="124" t="inlineStr">
        <is>
          <t>Belirsiz</t>
        </is>
      </c>
      <c r="M452" s="124" t="n">
        <v>0</v>
      </c>
      <c r="N452" s="124" t="n">
        <v>2</v>
      </c>
      <c r="O452" s="124" t="n">
        <v>0</v>
      </c>
      <c r="P452" s="124" t="n">
        <v>1</v>
      </c>
      <c r="Q452" s="124" t="inlineStr">
        <is>
          <t>Aynı unvan ve gerekli yetkinlik</t>
        </is>
      </c>
      <c r="R452" s="124" t="inlineStr">
        <is>
          <t>Koşullu</t>
        </is>
      </c>
      <c r="S452" s="124" t="inlineStr">
        <is>
          <t>Gerçek mesafe (Google Places) - Fazla/Açık Fact_Mevcut/Fact_Norm'dan; Vardiya/Onay Saha Etüdü Bekleniyor</t>
        </is>
      </c>
    </row>
    <row r="453" ht="15" customHeight="1" s="113">
      <c r="A453" s="124" t="inlineStr">
        <is>
          <t>T0452</t>
        </is>
      </c>
      <c r="B453" s="124" t="inlineStr">
        <is>
          <t>M021</t>
        </is>
      </c>
      <c r="C453" s="124" t="inlineStr">
        <is>
          <t>GAZİEMİR-7</t>
        </is>
      </c>
      <c r="D453" s="124" t="inlineStr">
        <is>
          <t>M018</t>
        </is>
      </c>
      <c r="E453" s="124" t="inlineStr">
        <is>
          <t>GAZİEMİR-4</t>
        </is>
      </c>
      <c r="F453" s="124" t="inlineStr">
        <is>
          <t>U026</t>
        </is>
      </c>
      <c r="G453" s="124" t="inlineStr">
        <is>
          <t>REYON GÖREVLİSİ</t>
        </is>
      </c>
      <c r="H453" s="175" t="n">
        <v>25</v>
      </c>
      <c r="I453" s="175" t="n">
        <v>0.2</v>
      </c>
      <c r="J453" s="124" t="inlineStr">
        <is>
          <t>Evet</t>
        </is>
      </c>
      <c r="K453" s="124" t="inlineStr">
        <is>
          <t>Aynı Bölge</t>
        </is>
      </c>
      <c r="L453" s="124" t="inlineStr">
        <is>
          <t>Belirsiz</t>
        </is>
      </c>
      <c r="M453" s="124" t="n">
        <v>0</v>
      </c>
      <c r="N453" s="124" t="n">
        <v>0</v>
      </c>
      <c r="O453" s="124" t="n">
        <v>0</v>
      </c>
      <c r="P453" s="124" t="n">
        <v>0</v>
      </c>
      <c r="Q453" s="124" t="inlineStr">
        <is>
          <t>Aynı unvan ve gerekli yetkinlik</t>
        </is>
      </c>
      <c r="R453" s="124" t="inlineStr">
        <is>
          <t>Düşük Öncelik</t>
        </is>
      </c>
      <c r="S453" s="124" t="inlineStr">
        <is>
          <t>Gerçek mesafe (Google Places) - Fazla/Açık Fact_Mevcut/Fact_Norm'dan; Vardiya/Onay Saha Etüdü Bekleniyor</t>
        </is>
      </c>
    </row>
    <row r="454" ht="15" customHeight="1" s="113">
      <c r="A454" s="124" t="inlineStr">
        <is>
          <t>T0453</t>
        </is>
      </c>
      <c r="B454" s="124" t="inlineStr">
        <is>
          <t>M021</t>
        </is>
      </c>
      <c r="C454" s="124" t="inlineStr">
        <is>
          <t>GAZİEMİR-7</t>
        </is>
      </c>
      <c r="D454" s="124" t="inlineStr">
        <is>
          <t>M018</t>
        </is>
      </c>
      <c r="E454" s="124" t="inlineStr">
        <is>
          <t>GAZİEMİR-4</t>
        </is>
      </c>
      <c r="F454" s="124" t="inlineStr">
        <is>
          <t>U036</t>
        </is>
      </c>
      <c r="G454" s="124" t="inlineStr">
        <is>
          <t>YÖNETİCİ</t>
        </is>
      </c>
      <c r="H454" s="175" t="n">
        <v>25</v>
      </c>
      <c r="I454" s="175" t="n">
        <v>0.2</v>
      </c>
      <c r="J454" s="124" t="inlineStr">
        <is>
          <t>Evet</t>
        </is>
      </c>
      <c r="K454" s="124" t="inlineStr">
        <is>
          <t>Aynı Bölge</t>
        </is>
      </c>
      <c r="L454" s="124" t="inlineStr">
        <is>
          <t>Belirsiz</t>
        </is>
      </c>
      <c r="M454" s="124" t="n">
        <v>0</v>
      </c>
      <c r="N454" s="124" t="n">
        <v>0</v>
      </c>
      <c r="O454" s="124" t="n">
        <v>0</v>
      </c>
      <c r="P454" s="124" t="n">
        <v>0</v>
      </c>
      <c r="Q454" s="124" t="inlineStr">
        <is>
          <t>Aynı unvan ve gerekli yetkinlik</t>
        </is>
      </c>
      <c r="R454" s="124" t="inlineStr">
        <is>
          <t>Düşük Öncelik</t>
        </is>
      </c>
      <c r="S454" s="124" t="inlineStr">
        <is>
          <t>Gerçek mesafe (Google Places) - Fazla/Açık Fact_Mevcut/Fact_Norm'dan; Vardiya/Onay Saha Etüdü Bekleniyor</t>
        </is>
      </c>
    </row>
    <row r="455" ht="15" customHeight="1" s="113">
      <c r="A455" s="124" t="inlineStr">
        <is>
          <t>T0454</t>
        </is>
      </c>
      <c r="B455" s="124" t="inlineStr">
        <is>
          <t>M021</t>
        </is>
      </c>
      <c r="C455" s="124" t="inlineStr">
        <is>
          <t>GAZİEMİR-7</t>
        </is>
      </c>
      <c r="D455" s="124" t="inlineStr">
        <is>
          <t>M018</t>
        </is>
      </c>
      <c r="E455" s="124" t="inlineStr">
        <is>
          <t>GAZİEMİR-4</t>
        </is>
      </c>
      <c r="F455" s="124" t="inlineStr">
        <is>
          <t>U038</t>
        </is>
      </c>
      <c r="G455" s="124" t="inlineStr">
        <is>
          <t>YÖNETİCİ YARDIMCISI</t>
        </is>
      </c>
      <c r="H455" s="175" t="n">
        <v>25</v>
      </c>
      <c r="I455" s="175" t="n">
        <v>0.2</v>
      </c>
      <c r="J455" s="124" t="inlineStr">
        <is>
          <t>Evet</t>
        </is>
      </c>
      <c r="K455" s="124" t="inlineStr">
        <is>
          <t>Aynı Bölge</t>
        </is>
      </c>
      <c r="L455" s="124" t="inlineStr">
        <is>
          <t>Belirsiz</t>
        </is>
      </c>
      <c r="M455" s="124" t="n">
        <v>0</v>
      </c>
      <c r="N455" s="124" t="n">
        <v>0</v>
      </c>
      <c r="O455" s="124" t="n">
        <v>0</v>
      </c>
      <c r="P455" s="124" t="n">
        <v>0</v>
      </c>
      <c r="Q455" s="124" t="inlineStr">
        <is>
          <t>Aynı unvan ve gerekli yetkinlik</t>
        </is>
      </c>
      <c r="R455" s="124" t="inlineStr">
        <is>
          <t>Düşük Öncelik</t>
        </is>
      </c>
      <c r="S455" s="124" t="inlineStr">
        <is>
          <t>Gerçek mesafe (Google Places) - Fazla/Açık Fact_Mevcut/Fact_Norm'dan; Vardiya/Onay Saha Etüdü Bekleniyor</t>
        </is>
      </c>
    </row>
    <row r="456" ht="15" customHeight="1" s="113">
      <c r="A456" s="124" t="inlineStr">
        <is>
          <t>T0455</t>
        </is>
      </c>
      <c r="B456" s="124" t="inlineStr">
        <is>
          <t>M021</t>
        </is>
      </c>
      <c r="C456" s="124" t="inlineStr">
        <is>
          <t>GAZİEMİR-7</t>
        </is>
      </c>
      <c r="D456" s="124" t="inlineStr">
        <is>
          <t>M018</t>
        </is>
      </c>
      <c r="E456" s="124" t="inlineStr">
        <is>
          <t>GAZİEMİR-4</t>
        </is>
      </c>
      <c r="F456" s="124" t="inlineStr">
        <is>
          <t>U042</t>
        </is>
      </c>
      <c r="G456" s="124" t="inlineStr">
        <is>
          <t>ŞARKÜTERİ</t>
        </is>
      </c>
      <c r="H456" s="175" t="n">
        <v>25</v>
      </c>
      <c r="I456" s="175" t="n">
        <v>0.2</v>
      </c>
      <c r="J456" s="124" t="inlineStr">
        <is>
          <t>Evet</t>
        </is>
      </c>
      <c r="K456" s="124" t="inlineStr">
        <is>
          <t>Aynı Bölge</t>
        </is>
      </c>
      <c r="L456" s="124" t="inlineStr">
        <is>
          <t>Belirsiz</t>
        </is>
      </c>
      <c r="M456" s="124" t="n">
        <v>0</v>
      </c>
      <c r="N456" s="124" t="n">
        <v>0</v>
      </c>
      <c r="O456" s="124" t="n">
        <v>0</v>
      </c>
      <c r="P456" s="124" t="n">
        <v>0</v>
      </c>
      <c r="Q456" s="124" t="inlineStr">
        <is>
          <t>Aynı unvan ve gerekli yetkinlik</t>
        </is>
      </c>
      <c r="R456" s="124" t="inlineStr">
        <is>
          <t>Düşük Öncelik</t>
        </is>
      </c>
      <c r="S456" s="124" t="inlineStr">
        <is>
          <t>Gerçek mesafe (Google Places) - Fazla/Açık Fact_Mevcut/Fact_Norm'dan; Vardiya/Onay Saha Etüdü Bekleniyor</t>
        </is>
      </c>
    </row>
    <row r="457" ht="15" customHeight="1" s="113">
      <c r="A457" s="124" t="inlineStr">
        <is>
          <t>T0456</t>
        </is>
      </c>
      <c r="B457" s="124" t="inlineStr">
        <is>
          <t>M021</t>
        </is>
      </c>
      <c r="C457" s="124" t="inlineStr">
        <is>
          <t>GAZİEMİR-7</t>
        </is>
      </c>
      <c r="D457" s="124" t="inlineStr">
        <is>
          <t>M015</t>
        </is>
      </c>
      <c r="E457" s="124" t="inlineStr">
        <is>
          <t>GAZİEMİR-1</t>
        </is>
      </c>
      <c r="F457" s="124" t="inlineStr">
        <is>
          <t>U013</t>
        </is>
      </c>
      <c r="G457" s="124" t="inlineStr">
        <is>
          <t>KASAP</t>
        </is>
      </c>
      <c r="H457" s="175" t="n">
        <v>25</v>
      </c>
      <c r="I457" s="175" t="n">
        <v>0.4</v>
      </c>
      <c r="J457" s="124" t="inlineStr">
        <is>
          <t>Evet</t>
        </is>
      </c>
      <c r="K457" s="124" t="inlineStr">
        <is>
          <t>Aynı Bölge</t>
        </is>
      </c>
      <c r="L457" s="124" t="inlineStr">
        <is>
          <t>Belirsiz</t>
        </is>
      </c>
      <c r="M457" s="124" t="n">
        <v>0</v>
      </c>
      <c r="N457" s="124" t="n">
        <v>1</v>
      </c>
      <c r="O457" s="124" t="n">
        <v>0</v>
      </c>
      <c r="P457" s="124" t="n">
        <v>0</v>
      </c>
      <c r="Q457" s="124" t="inlineStr">
        <is>
          <t>Aynı unvan ve gerekli yetkinlik</t>
        </is>
      </c>
      <c r="R457" s="124" t="inlineStr">
        <is>
          <t>Koşullu</t>
        </is>
      </c>
      <c r="S457" s="124" t="inlineStr">
        <is>
          <t>Gerçek mesafe (Google Places) - Fazla/Açık Fact_Mevcut/Fact_Norm'dan; Vardiya/Onay Saha Etüdü Bekleniyor</t>
        </is>
      </c>
    </row>
    <row r="458" ht="15" customHeight="1" s="113">
      <c r="A458" s="124" t="inlineStr">
        <is>
          <t>T0457</t>
        </is>
      </c>
      <c r="B458" s="124" t="inlineStr">
        <is>
          <t>M021</t>
        </is>
      </c>
      <c r="C458" s="124" t="inlineStr">
        <is>
          <t>GAZİEMİR-7</t>
        </is>
      </c>
      <c r="D458" s="124" t="inlineStr">
        <is>
          <t>M015</t>
        </is>
      </c>
      <c r="E458" s="124" t="inlineStr">
        <is>
          <t>GAZİEMİR-1</t>
        </is>
      </c>
      <c r="F458" s="124" t="inlineStr">
        <is>
          <t>U015</t>
        </is>
      </c>
      <c r="G458" s="124" t="inlineStr">
        <is>
          <t>KASİYER</t>
        </is>
      </c>
      <c r="H458" s="175" t="n">
        <v>25</v>
      </c>
      <c r="I458" s="175" t="n">
        <v>0.4</v>
      </c>
      <c r="J458" s="124" t="inlineStr">
        <is>
          <t>Evet</t>
        </is>
      </c>
      <c r="K458" s="124" t="inlineStr">
        <is>
          <t>Aynı Bölge</t>
        </is>
      </c>
      <c r="L458" s="124" t="inlineStr">
        <is>
          <t>Belirsiz</t>
        </is>
      </c>
      <c r="M458" s="124" t="n">
        <v>0</v>
      </c>
      <c r="N458" s="124" t="n">
        <v>0</v>
      </c>
      <c r="O458" s="124" t="n">
        <v>0</v>
      </c>
      <c r="P458" s="124" t="n">
        <v>0</v>
      </c>
      <c r="Q458" s="124" t="inlineStr">
        <is>
          <t>Aynı unvan ve gerekli yetkinlik</t>
        </is>
      </c>
      <c r="R458" s="124" t="inlineStr">
        <is>
          <t>Düşük Öncelik</t>
        </is>
      </c>
      <c r="S458" s="124" t="inlineStr">
        <is>
          <t>Gerçek mesafe (Google Places) - Fazla/Açık Fact_Mevcut/Fact_Norm'dan; Vardiya/Onay Saha Etüdü Bekleniyor</t>
        </is>
      </c>
    </row>
    <row r="459" ht="15" customHeight="1" s="113">
      <c r="A459" s="124" t="inlineStr">
        <is>
          <t>T0458</t>
        </is>
      </c>
      <c r="B459" s="124" t="inlineStr">
        <is>
          <t>M021</t>
        </is>
      </c>
      <c r="C459" s="124" t="inlineStr">
        <is>
          <t>GAZİEMİR-7</t>
        </is>
      </c>
      <c r="D459" s="124" t="inlineStr">
        <is>
          <t>M015</t>
        </is>
      </c>
      <c r="E459" s="124" t="inlineStr">
        <is>
          <t>GAZİEMİR-1</t>
        </is>
      </c>
      <c r="F459" s="124" t="inlineStr">
        <is>
          <t>U017</t>
        </is>
      </c>
      <c r="G459" s="124" t="inlineStr">
        <is>
          <t>MANAV</t>
        </is>
      </c>
      <c r="H459" s="175" t="n">
        <v>25</v>
      </c>
      <c r="I459" s="175" t="n">
        <v>0.4</v>
      </c>
      <c r="J459" s="124" t="inlineStr">
        <is>
          <t>Evet</t>
        </is>
      </c>
      <c r="K459" s="124" t="inlineStr">
        <is>
          <t>Aynı Bölge</t>
        </is>
      </c>
      <c r="L459" s="124" t="inlineStr">
        <is>
          <t>Belirsiz</t>
        </is>
      </c>
      <c r="M459" s="124" t="n">
        <v>0</v>
      </c>
      <c r="N459" s="124" t="n">
        <v>1</v>
      </c>
      <c r="O459" s="124" t="n">
        <v>0</v>
      </c>
      <c r="P459" s="124" t="n">
        <v>0</v>
      </c>
      <c r="Q459" s="124" t="inlineStr">
        <is>
          <t>Aynı unvan ve gerekli yetkinlik</t>
        </is>
      </c>
      <c r="R459" s="124" t="inlineStr">
        <is>
          <t>Koşullu</t>
        </is>
      </c>
      <c r="S459" s="124" t="inlineStr">
        <is>
          <t>Gerçek mesafe (Google Places) - Fazla/Açık Fact_Mevcut/Fact_Norm'dan; Vardiya/Onay Saha Etüdü Bekleniyor</t>
        </is>
      </c>
    </row>
    <row r="460" ht="15" customHeight="1" s="113">
      <c r="A460" s="124" t="inlineStr">
        <is>
          <t>T0459</t>
        </is>
      </c>
      <c r="B460" s="124" t="inlineStr">
        <is>
          <t>M021</t>
        </is>
      </c>
      <c r="C460" s="124" t="inlineStr">
        <is>
          <t>GAZİEMİR-7</t>
        </is>
      </c>
      <c r="D460" s="124" t="inlineStr">
        <is>
          <t>M015</t>
        </is>
      </c>
      <c r="E460" s="124" t="inlineStr">
        <is>
          <t>GAZİEMİR-1</t>
        </is>
      </c>
      <c r="F460" s="124" t="inlineStr">
        <is>
          <t>U026</t>
        </is>
      </c>
      <c r="G460" s="124" t="inlineStr">
        <is>
          <t>REYON GÖREVLİSİ</t>
        </is>
      </c>
      <c r="H460" s="175" t="n">
        <v>25</v>
      </c>
      <c r="I460" s="175" t="n">
        <v>0.4</v>
      </c>
      <c r="J460" s="124" t="inlineStr">
        <is>
          <t>Evet</t>
        </is>
      </c>
      <c r="K460" s="124" t="inlineStr">
        <is>
          <t>Aynı Bölge</t>
        </is>
      </c>
      <c r="L460" s="124" t="inlineStr">
        <is>
          <t>Belirsiz</t>
        </is>
      </c>
      <c r="M460" s="124" t="n">
        <v>0</v>
      </c>
      <c r="N460" s="124" t="n">
        <v>0</v>
      </c>
      <c r="O460" s="124" t="n">
        <v>0</v>
      </c>
      <c r="P460" s="124" t="n">
        <v>0</v>
      </c>
      <c r="Q460" s="124" t="inlineStr">
        <is>
          <t>Aynı unvan ve gerekli yetkinlik</t>
        </is>
      </c>
      <c r="R460" s="124" t="inlineStr">
        <is>
          <t>Düşük Öncelik</t>
        </is>
      </c>
      <c r="S460" s="124" t="inlineStr">
        <is>
          <t>Gerçek mesafe (Google Places) - Fazla/Açık Fact_Mevcut/Fact_Norm'dan; Vardiya/Onay Saha Etüdü Bekleniyor</t>
        </is>
      </c>
    </row>
    <row r="461" ht="15" customHeight="1" s="113">
      <c r="A461" s="124" t="inlineStr">
        <is>
          <t>T0460</t>
        </is>
      </c>
      <c r="B461" s="124" t="inlineStr">
        <is>
          <t>M021</t>
        </is>
      </c>
      <c r="C461" s="124" t="inlineStr">
        <is>
          <t>GAZİEMİR-7</t>
        </is>
      </c>
      <c r="D461" s="124" t="inlineStr">
        <is>
          <t>M015</t>
        </is>
      </c>
      <c r="E461" s="124" t="inlineStr">
        <is>
          <t>GAZİEMİR-1</t>
        </is>
      </c>
      <c r="F461" s="124" t="inlineStr">
        <is>
          <t>U036</t>
        </is>
      </c>
      <c r="G461" s="124" t="inlineStr">
        <is>
          <t>YÖNETİCİ</t>
        </is>
      </c>
      <c r="H461" s="175" t="n">
        <v>25</v>
      </c>
      <c r="I461" s="175" t="n">
        <v>0.4</v>
      </c>
      <c r="J461" s="124" t="inlineStr">
        <is>
          <t>Evet</t>
        </is>
      </c>
      <c r="K461" s="124" t="inlineStr">
        <is>
          <t>Aynı Bölge</t>
        </is>
      </c>
      <c r="L461" s="124" t="inlineStr">
        <is>
          <t>Belirsiz</t>
        </is>
      </c>
      <c r="M461" s="124" t="n">
        <v>0</v>
      </c>
      <c r="N461" s="124" t="n">
        <v>0</v>
      </c>
      <c r="O461" s="124" t="n">
        <v>0</v>
      </c>
      <c r="P461" s="124" t="n">
        <v>0</v>
      </c>
      <c r="Q461" s="124" t="inlineStr">
        <is>
          <t>Aynı unvan ve gerekli yetkinlik</t>
        </is>
      </c>
      <c r="R461" s="124" t="inlineStr">
        <is>
          <t>Düşük Öncelik</t>
        </is>
      </c>
      <c r="S461" s="124" t="inlineStr">
        <is>
          <t>Gerçek mesafe (Google Places) - Fazla/Açık Fact_Mevcut/Fact_Norm'dan; Vardiya/Onay Saha Etüdü Bekleniyor</t>
        </is>
      </c>
    </row>
    <row r="462" ht="15" customHeight="1" s="113">
      <c r="A462" s="124" t="inlineStr">
        <is>
          <t>T0461</t>
        </is>
      </c>
      <c r="B462" s="124" t="inlineStr">
        <is>
          <t>M021</t>
        </is>
      </c>
      <c r="C462" s="124" t="inlineStr">
        <is>
          <t>GAZİEMİR-7</t>
        </is>
      </c>
      <c r="D462" s="124" t="inlineStr">
        <is>
          <t>M015</t>
        </is>
      </c>
      <c r="E462" s="124" t="inlineStr">
        <is>
          <t>GAZİEMİR-1</t>
        </is>
      </c>
      <c r="F462" s="124" t="inlineStr">
        <is>
          <t>U038</t>
        </is>
      </c>
      <c r="G462" s="124" t="inlineStr">
        <is>
          <t>YÖNETİCİ YARDIMCISI</t>
        </is>
      </c>
      <c r="H462" s="175" t="n">
        <v>25</v>
      </c>
      <c r="I462" s="175" t="n">
        <v>0.4</v>
      </c>
      <c r="J462" s="124" t="inlineStr">
        <is>
          <t>Evet</t>
        </is>
      </c>
      <c r="K462" s="124" t="inlineStr">
        <is>
          <t>Aynı Bölge</t>
        </is>
      </c>
      <c r="L462" s="124" t="inlineStr">
        <is>
          <t>Belirsiz</t>
        </is>
      </c>
      <c r="M462" s="124" t="n">
        <v>0</v>
      </c>
      <c r="N462" s="124" t="n">
        <v>0</v>
      </c>
      <c r="O462" s="124" t="n">
        <v>0</v>
      </c>
      <c r="P462" s="124" t="n">
        <v>0</v>
      </c>
      <c r="Q462" s="124" t="inlineStr">
        <is>
          <t>Aynı unvan ve gerekli yetkinlik</t>
        </is>
      </c>
      <c r="R462" s="124" t="inlineStr">
        <is>
          <t>Düşük Öncelik</t>
        </is>
      </c>
      <c r="S462" s="124" t="inlineStr">
        <is>
          <t>Gerçek mesafe (Google Places) - Fazla/Açık Fact_Mevcut/Fact_Norm'dan; Vardiya/Onay Saha Etüdü Bekleniyor</t>
        </is>
      </c>
    </row>
    <row r="463" ht="15" customHeight="1" s="113">
      <c r="A463" s="124" t="inlineStr">
        <is>
          <t>T0462</t>
        </is>
      </c>
      <c r="B463" s="124" t="inlineStr">
        <is>
          <t>M021</t>
        </is>
      </c>
      <c r="C463" s="124" t="inlineStr">
        <is>
          <t>GAZİEMİR-7</t>
        </is>
      </c>
      <c r="D463" s="124" t="inlineStr">
        <is>
          <t>M015</t>
        </is>
      </c>
      <c r="E463" s="124" t="inlineStr">
        <is>
          <t>GAZİEMİR-1</t>
        </is>
      </c>
      <c r="F463" s="124" t="inlineStr">
        <is>
          <t>U042</t>
        </is>
      </c>
      <c r="G463" s="124" t="inlineStr">
        <is>
          <t>ŞARKÜTERİ</t>
        </is>
      </c>
      <c r="H463" s="175" t="n">
        <v>25</v>
      </c>
      <c r="I463" s="175" t="n">
        <v>0.4</v>
      </c>
      <c r="J463" s="124" t="inlineStr">
        <is>
          <t>Evet</t>
        </is>
      </c>
      <c r="K463" s="124" t="inlineStr">
        <is>
          <t>Aynı Bölge</t>
        </is>
      </c>
      <c r="L463" s="124" t="inlineStr">
        <is>
          <t>Belirsiz</t>
        </is>
      </c>
      <c r="M463" s="124" t="n">
        <v>0</v>
      </c>
      <c r="N463" s="124" t="n">
        <v>1</v>
      </c>
      <c r="O463" s="124" t="n">
        <v>0</v>
      </c>
      <c r="P463" s="124" t="n">
        <v>0</v>
      </c>
      <c r="Q463" s="124" t="inlineStr">
        <is>
          <t>Aynı unvan ve gerekli yetkinlik</t>
        </is>
      </c>
      <c r="R463" s="124" t="inlineStr">
        <is>
          <t>Koşullu</t>
        </is>
      </c>
      <c r="S463" s="124" t="inlineStr">
        <is>
          <t>Gerçek mesafe (Google Places) - Fazla/Açık Fact_Mevcut/Fact_Norm'dan; Vardiya/Onay Saha Etüdü Bekleniyor</t>
        </is>
      </c>
    </row>
    <row r="464" ht="15" customHeight="1" s="113">
      <c r="A464" s="124" t="inlineStr">
        <is>
          <t>T0463</t>
        </is>
      </c>
      <c r="B464" s="124" t="inlineStr">
        <is>
          <t>M021</t>
        </is>
      </c>
      <c r="C464" s="124" t="inlineStr">
        <is>
          <t>GAZİEMİR-7</t>
        </is>
      </c>
      <c r="D464" s="124" t="inlineStr">
        <is>
          <t>M020</t>
        </is>
      </c>
      <c r="E464" s="124" t="inlineStr">
        <is>
          <t>GAZİEMİR-6</t>
        </is>
      </c>
      <c r="F464" s="124" t="inlineStr">
        <is>
          <t>U013</t>
        </is>
      </c>
      <c r="G464" s="124" t="inlineStr">
        <is>
          <t>KASAP</t>
        </is>
      </c>
      <c r="H464" s="175" t="n">
        <v>25</v>
      </c>
      <c r="I464" s="175" t="n">
        <v>0.5</v>
      </c>
      <c r="J464" s="124" t="inlineStr">
        <is>
          <t>Evet</t>
        </is>
      </c>
      <c r="K464" s="124" t="inlineStr">
        <is>
          <t>Aynı Bölge</t>
        </is>
      </c>
      <c r="L464" s="124" t="inlineStr">
        <is>
          <t>Belirsiz</t>
        </is>
      </c>
      <c r="M464" s="124" t="n">
        <v>0</v>
      </c>
      <c r="N464" s="124" t="n">
        <v>0</v>
      </c>
      <c r="O464" s="124" t="n">
        <v>0</v>
      </c>
      <c r="P464" s="124" t="n">
        <v>0</v>
      </c>
      <c r="Q464" s="124" t="inlineStr">
        <is>
          <t>Aynı unvan ve gerekli yetkinlik</t>
        </is>
      </c>
      <c r="R464" s="124" t="inlineStr">
        <is>
          <t>Düşük Öncelik</t>
        </is>
      </c>
      <c r="S464" s="124" t="inlineStr">
        <is>
          <t>Gerçek mesafe (Google Places) - Fazla/Açık Fact_Mevcut/Fact_Norm'dan; Vardiya/Onay Saha Etüdü Bekleniyor</t>
        </is>
      </c>
    </row>
    <row r="465" ht="15" customHeight="1" s="113">
      <c r="A465" s="124" t="inlineStr">
        <is>
          <t>T0464</t>
        </is>
      </c>
      <c r="B465" s="124" t="inlineStr">
        <is>
          <t>M021</t>
        </is>
      </c>
      <c r="C465" s="124" t="inlineStr">
        <is>
          <t>GAZİEMİR-7</t>
        </is>
      </c>
      <c r="D465" s="124" t="inlineStr">
        <is>
          <t>M020</t>
        </is>
      </c>
      <c r="E465" s="124" t="inlineStr">
        <is>
          <t>GAZİEMİR-6</t>
        </is>
      </c>
      <c r="F465" s="124" t="inlineStr">
        <is>
          <t>U015</t>
        </is>
      </c>
      <c r="G465" s="124" t="inlineStr">
        <is>
          <t>KASİYER</t>
        </is>
      </c>
      <c r="H465" s="175" t="n">
        <v>25</v>
      </c>
      <c r="I465" s="175" t="n">
        <v>0.5</v>
      </c>
      <c r="J465" s="124" t="inlineStr">
        <is>
          <t>Evet</t>
        </is>
      </c>
      <c r="K465" s="124" t="inlineStr">
        <is>
          <t>Aynı Bölge</t>
        </is>
      </c>
      <c r="L465" s="124" t="inlineStr">
        <is>
          <t>Belirsiz</t>
        </is>
      </c>
      <c r="M465" s="124" t="n">
        <v>0</v>
      </c>
      <c r="N465" s="124" t="n">
        <v>0</v>
      </c>
      <c r="O465" s="124" t="n">
        <v>0</v>
      </c>
      <c r="P465" s="124" t="n">
        <v>0</v>
      </c>
      <c r="Q465" s="124" t="inlineStr">
        <is>
          <t>Aynı unvan ve gerekli yetkinlik</t>
        </is>
      </c>
      <c r="R465" s="124" t="inlineStr">
        <is>
          <t>Düşük Öncelik</t>
        </is>
      </c>
      <c r="S465" s="124" t="inlineStr">
        <is>
          <t>Gerçek mesafe (Google Places) - Fazla/Açık Fact_Mevcut/Fact_Norm'dan; Vardiya/Onay Saha Etüdü Bekleniyor</t>
        </is>
      </c>
    </row>
    <row r="466" ht="15" customHeight="1" s="113">
      <c r="A466" s="124" t="inlineStr">
        <is>
          <t>T0465</t>
        </is>
      </c>
      <c r="B466" s="124" t="inlineStr">
        <is>
          <t>M021</t>
        </is>
      </c>
      <c r="C466" s="124" t="inlineStr">
        <is>
          <t>GAZİEMİR-7</t>
        </is>
      </c>
      <c r="D466" s="124" t="inlineStr">
        <is>
          <t>M020</t>
        </is>
      </c>
      <c r="E466" s="124" t="inlineStr">
        <is>
          <t>GAZİEMİR-6</t>
        </is>
      </c>
      <c r="F466" s="124" t="inlineStr">
        <is>
          <t>U017</t>
        </is>
      </c>
      <c r="G466" s="124" t="inlineStr">
        <is>
          <t>MANAV</t>
        </is>
      </c>
      <c r="H466" s="175" t="n">
        <v>25</v>
      </c>
      <c r="I466" s="175" t="n">
        <v>0.5</v>
      </c>
      <c r="J466" s="124" t="inlineStr">
        <is>
          <t>Evet</t>
        </is>
      </c>
      <c r="K466" s="124" t="inlineStr">
        <is>
          <t>Aynı Bölge</t>
        </is>
      </c>
      <c r="L466" s="124" t="inlineStr">
        <is>
          <t>Belirsiz</t>
        </is>
      </c>
      <c r="M466" s="124" t="n">
        <v>0</v>
      </c>
      <c r="N466" s="124" t="n">
        <v>1</v>
      </c>
      <c r="O466" s="124" t="n">
        <v>0</v>
      </c>
      <c r="P466" s="124" t="n">
        <v>0</v>
      </c>
      <c r="Q466" s="124" t="inlineStr">
        <is>
          <t>Aynı unvan ve gerekli yetkinlik</t>
        </is>
      </c>
      <c r="R466" s="124" t="inlineStr">
        <is>
          <t>Koşullu</t>
        </is>
      </c>
      <c r="S466" s="124" t="inlineStr">
        <is>
          <t>Gerçek mesafe (Google Places) - Fazla/Açık Fact_Mevcut/Fact_Norm'dan; Vardiya/Onay Saha Etüdü Bekleniyor</t>
        </is>
      </c>
    </row>
    <row r="467" ht="15" customHeight="1" s="113">
      <c r="A467" s="124" t="inlineStr">
        <is>
          <t>T0466</t>
        </is>
      </c>
      <c r="B467" s="124" t="inlineStr">
        <is>
          <t>M021</t>
        </is>
      </c>
      <c r="C467" s="124" t="inlineStr">
        <is>
          <t>GAZİEMİR-7</t>
        </is>
      </c>
      <c r="D467" s="124" t="inlineStr">
        <is>
          <t>M020</t>
        </is>
      </c>
      <c r="E467" s="124" t="inlineStr">
        <is>
          <t>GAZİEMİR-6</t>
        </is>
      </c>
      <c r="F467" s="124" t="inlineStr">
        <is>
          <t>U026</t>
        </is>
      </c>
      <c r="G467" s="124" t="inlineStr">
        <is>
          <t>REYON GÖREVLİSİ</t>
        </is>
      </c>
      <c r="H467" s="175" t="n">
        <v>25</v>
      </c>
      <c r="I467" s="175" t="n">
        <v>0.5</v>
      </c>
      <c r="J467" s="124" t="inlineStr">
        <is>
          <t>Evet</t>
        </is>
      </c>
      <c r="K467" s="124" t="inlineStr">
        <is>
          <t>Aynı Bölge</t>
        </is>
      </c>
      <c r="L467" s="124" t="inlineStr">
        <is>
          <t>Belirsiz</t>
        </is>
      </c>
      <c r="M467" s="124" t="n">
        <v>0</v>
      </c>
      <c r="N467" s="124" t="n">
        <v>1</v>
      </c>
      <c r="O467" s="124" t="n">
        <v>0</v>
      </c>
      <c r="P467" s="124" t="n">
        <v>0</v>
      </c>
      <c r="Q467" s="124" t="inlineStr">
        <is>
          <t>Aynı unvan ve gerekli yetkinlik</t>
        </is>
      </c>
      <c r="R467" s="124" t="inlineStr">
        <is>
          <t>Koşullu</t>
        </is>
      </c>
      <c r="S467" s="124" t="inlineStr">
        <is>
          <t>Gerçek mesafe (Google Places) - Fazla/Açık Fact_Mevcut/Fact_Norm'dan; Vardiya/Onay Saha Etüdü Bekleniyor</t>
        </is>
      </c>
    </row>
    <row r="468" ht="15" customHeight="1" s="113">
      <c r="A468" s="124" t="inlineStr">
        <is>
          <t>T0467</t>
        </is>
      </c>
      <c r="B468" s="124" t="inlineStr">
        <is>
          <t>M021</t>
        </is>
      </c>
      <c r="C468" s="124" t="inlineStr">
        <is>
          <t>GAZİEMİR-7</t>
        </is>
      </c>
      <c r="D468" s="124" t="inlineStr">
        <is>
          <t>M020</t>
        </is>
      </c>
      <c r="E468" s="124" t="inlineStr">
        <is>
          <t>GAZİEMİR-6</t>
        </is>
      </c>
      <c r="F468" s="124" t="inlineStr">
        <is>
          <t>U036</t>
        </is>
      </c>
      <c r="G468" s="124" t="inlineStr">
        <is>
          <t>YÖNETİCİ</t>
        </is>
      </c>
      <c r="H468" s="175" t="n">
        <v>25</v>
      </c>
      <c r="I468" s="175" t="n">
        <v>0.5</v>
      </c>
      <c r="J468" s="124" t="inlineStr">
        <is>
          <t>Evet</t>
        </is>
      </c>
      <c r="K468" s="124" t="inlineStr">
        <is>
          <t>Aynı Bölge</t>
        </is>
      </c>
      <c r="L468" s="124" t="inlineStr">
        <is>
          <t>Belirsiz</t>
        </is>
      </c>
      <c r="M468" s="124" t="n">
        <v>0</v>
      </c>
      <c r="N468" s="124" t="n">
        <v>1</v>
      </c>
      <c r="O468" s="124" t="n">
        <v>0</v>
      </c>
      <c r="P468" s="124" t="n">
        <v>0</v>
      </c>
      <c r="Q468" s="124" t="inlineStr">
        <is>
          <t>Aynı unvan ve gerekli yetkinlik</t>
        </is>
      </c>
      <c r="R468" s="124" t="inlineStr">
        <is>
          <t>Koşullu</t>
        </is>
      </c>
      <c r="S468" s="124" t="inlineStr">
        <is>
          <t>Gerçek mesafe (Google Places) - Fazla/Açık Fact_Mevcut/Fact_Norm'dan; Vardiya/Onay Saha Etüdü Bekleniyor</t>
        </is>
      </c>
    </row>
    <row r="469" ht="15" customHeight="1" s="113">
      <c r="A469" s="124" t="inlineStr">
        <is>
          <t>T0468</t>
        </is>
      </c>
      <c r="B469" s="124" t="inlineStr">
        <is>
          <t>M021</t>
        </is>
      </c>
      <c r="C469" s="124" t="inlineStr">
        <is>
          <t>GAZİEMİR-7</t>
        </is>
      </c>
      <c r="D469" s="124" t="inlineStr">
        <is>
          <t>M020</t>
        </is>
      </c>
      <c r="E469" s="124" t="inlineStr">
        <is>
          <t>GAZİEMİR-6</t>
        </is>
      </c>
      <c r="F469" s="124" t="inlineStr">
        <is>
          <t>U038</t>
        </is>
      </c>
      <c r="G469" s="124" t="inlineStr">
        <is>
          <t>YÖNETİCİ YARDIMCISI</t>
        </is>
      </c>
      <c r="H469" s="175" t="n">
        <v>25</v>
      </c>
      <c r="I469" s="175" t="n">
        <v>0.5</v>
      </c>
      <c r="J469" s="124" t="inlineStr">
        <is>
          <t>Evet</t>
        </is>
      </c>
      <c r="K469" s="124" t="inlineStr">
        <is>
          <t>Aynı Bölge</t>
        </is>
      </c>
      <c r="L469" s="124" t="inlineStr">
        <is>
          <t>Belirsiz</t>
        </is>
      </c>
      <c r="M469" s="124" t="n">
        <v>0</v>
      </c>
      <c r="N469" s="124" t="n">
        <v>0</v>
      </c>
      <c r="O469" s="124" t="n">
        <v>0</v>
      </c>
      <c r="P469" s="124" t="n">
        <v>0</v>
      </c>
      <c r="Q469" s="124" t="inlineStr">
        <is>
          <t>Aynı unvan ve gerekli yetkinlik</t>
        </is>
      </c>
      <c r="R469" s="124" t="inlineStr">
        <is>
          <t>Düşük Öncelik</t>
        </is>
      </c>
      <c r="S469" s="124" t="inlineStr">
        <is>
          <t>Gerçek mesafe (Google Places) - Fazla/Açık Fact_Mevcut/Fact_Norm'dan; Vardiya/Onay Saha Etüdü Bekleniyor</t>
        </is>
      </c>
    </row>
    <row r="470" ht="15" customHeight="1" s="113">
      <c r="A470" s="124" t="inlineStr">
        <is>
          <t>T0469</t>
        </is>
      </c>
      <c r="B470" s="124" t="inlineStr">
        <is>
          <t>M021</t>
        </is>
      </c>
      <c r="C470" s="124" t="inlineStr">
        <is>
          <t>GAZİEMİR-7</t>
        </is>
      </c>
      <c r="D470" s="124" t="inlineStr">
        <is>
          <t>M020</t>
        </is>
      </c>
      <c r="E470" s="124" t="inlineStr">
        <is>
          <t>GAZİEMİR-6</t>
        </is>
      </c>
      <c r="F470" s="124" t="inlineStr">
        <is>
          <t>U042</t>
        </is>
      </c>
      <c r="G470" s="124" t="inlineStr">
        <is>
          <t>ŞARKÜTERİ</t>
        </is>
      </c>
      <c r="H470" s="175" t="n">
        <v>25</v>
      </c>
      <c r="I470" s="175" t="n">
        <v>0.5</v>
      </c>
      <c r="J470" s="124" t="inlineStr">
        <is>
          <t>Evet</t>
        </is>
      </c>
      <c r="K470" s="124" t="inlineStr">
        <is>
          <t>Aynı Bölge</t>
        </is>
      </c>
      <c r="L470" s="124" t="inlineStr">
        <is>
          <t>Belirsiz</t>
        </is>
      </c>
      <c r="M470" s="124" t="n">
        <v>0</v>
      </c>
      <c r="N470" s="124" t="n">
        <v>1</v>
      </c>
      <c r="O470" s="124" t="n">
        <v>0</v>
      </c>
      <c r="P470" s="124" t="n">
        <v>0</v>
      </c>
      <c r="Q470" s="124" t="inlineStr">
        <is>
          <t>Aynı unvan ve gerekli yetkinlik</t>
        </is>
      </c>
      <c r="R470" s="124" t="inlineStr">
        <is>
          <t>Koşullu</t>
        </is>
      </c>
      <c r="S470" s="124" t="inlineStr">
        <is>
          <t>Gerçek mesafe (Google Places) - Fazla/Açık Fact_Mevcut/Fact_Norm'dan; Vardiya/Onay Saha Etüdü Bekleniyor</t>
        </is>
      </c>
    </row>
    <row r="471" ht="15" customHeight="1" s="113">
      <c r="A471" s="124" t="inlineStr">
        <is>
          <t>T0470</t>
        </is>
      </c>
      <c r="B471" s="124" t="inlineStr">
        <is>
          <t>M022</t>
        </is>
      </c>
      <c r="C471" s="124" t="inlineStr">
        <is>
          <t>GEDİZ</t>
        </is>
      </c>
      <c r="D471" s="124" t="inlineStr">
        <is>
          <t>M012</t>
        </is>
      </c>
      <c r="E471" s="124" t="inlineStr">
        <is>
          <t xml:space="preserve">BUCA </t>
        </is>
      </c>
      <c r="F471" s="124" t="inlineStr">
        <is>
          <t>U002</t>
        </is>
      </c>
      <c r="G471" s="124" t="inlineStr">
        <is>
          <t>BAKLİYAT</t>
        </is>
      </c>
      <c r="H471" s="175" t="n">
        <v>25</v>
      </c>
      <c r="I471" s="175" t="n">
        <v>0.8</v>
      </c>
      <c r="J471" s="124" t="inlineStr">
        <is>
          <t>Evet</t>
        </is>
      </c>
      <c r="K471" s="124" t="inlineStr">
        <is>
          <t>Aynı Bölge</t>
        </is>
      </c>
      <c r="L471" s="124" t="inlineStr">
        <is>
          <t>Belirsiz</t>
        </is>
      </c>
      <c r="M471" s="124" t="n">
        <v>0</v>
      </c>
      <c r="N471" s="124" t="n">
        <v>0</v>
      </c>
      <c r="O471" s="124" t="n">
        <v>0</v>
      </c>
      <c r="P471" s="124" t="n">
        <v>0</v>
      </c>
      <c r="Q471" s="124" t="inlineStr">
        <is>
          <t>Aynı unvan ve gerekli yetkinlik</t>
        </is>
      </c>
      <c r="R471" s="124" t="inlineStr">
        <is>
          <t>Düşük Öncelik</t>
        </is>
      </c>
      <c r="S471" s="124" t="inlineStr">
        <is>
          <t>Gerçek mesafe (Google Places) - Fazla/Açık Fact_Mevcut/Fact_Norm'dan; Vardiya/Onay Saha Etüdü Bekleniyor</t>
        </is>
      </c>
    </row>
    <row r="472" ht="15" customHeight="1" s="113">
      <c r="A472" s="124" t="inlineStr">
        <is>
          <t>T0471</t>
        </is>
      </c>
      <c r="B472" s="124" t="inlineStr">
        <is>
          <t>M022</t>
        </is>
      </c>
      <c r="C472" s="124" t="inlineStr">
        <is>
          <t>GEDİZ</t>
        </is>
      </c>
      <c r="D472" s="124" t="inlineStr">
        <is>
          <t>M012</t>
        </is>
      </c>
      <c r="E472" s="124" t="inlineStr">
        <is>
          <t xml:space="preserve">BUCA </t>
        </is>
      </c>
      <c r="F472" s="124" t="inlineStr">
        <is>
          <t>U013</t>
        </is>
      </c>
      <c r="G472" s="124" t="inlineStr">
        <is>
          <t>KASAP</t>
        </is>
      </c>
      <c r="H472" s="175" t="n">
        <v>25</v>
      </c>
      <c r="I472" s="175" t="n">
        <v>0.8</v>
      </c>
      <c r="J472" s="124" t="inlineStr">
        <is>
          <t>Evet</t>
        </is>
      </c>
      <c r="K472" s="124" t="inlineStr">
        <is>
          <t>Aynı Bölge</t>
        </is>
      </c>
      <c r="L472" s="124" t="inlineStr">
        <is>
          <t>Belirsiz</t>
        </is>
      </c>
      <c r="M472" s="124" t="n">
        <v>0</v>
      </c>
      <c r="N472" s="124" t="n">
        <v>0</v>
      </c>
      <c r="O472" s="124" t="n">
        <v>0</v>
      </c>
      <c r="P472" s="124" t="n">
        <v>0</v>
      </c>
      <c r="Q472" s="124" t="inlineStr">
        <is>
          <t>Aynı unvan ve gerekli yetkinlik</t>
        </is>
      </c>
      <c r="R472" s="124" t="inlineStr">
        <is>
          <t>Düşük Öncelik</t>
        </is>
      </c>
      <c r="S472" s="124" t="inlineStr">
        <is>
          <t>Gerçek mesafe (Google Places) - Fazla/Açık Fact_Mevcut/Fact_Norm'dan; Vardiya/Onay Saha Etüdü Bekleniyor</t>
        </is>
      </c>
    </row>
    <row r="473" ht="15" customHeight="1" s="113">
      <c r="A473" s="124" t="inlineStr">
        <is>
          <t>T0472</t>
        </is>
      </c>
      <c r="B473" s="124" t="inlineStr">
        <is>
          <t>M022</t>
        </is>
      </c>
      <c r="C473" s="124" t="inlineStr">
        <is>
          <t>GEDİZ</t>
        </is>
      </c>
      <c r="D473" s="124" t="inlineStr">
        <is>
          <t>M012</t>
        </is>
      </c>
      <c r="E473" s="124" t="inlineStr">
        <is>
          <t xml:space="preserve">BUCA </t>
        </is>
      </c>
      <c r="F473" s="124" t="inlineStr">
        <is>
          <t>U015</t>
        </is>
      </c>
      <c r="G473" s="124" t="inlineStr">
        <is>
          <t>KASİYER</t>
        </is>
      </c>
      <c r="H473" s="175" t="n">
        <v>25</v>
      </c>
      <c r="I473" s="175" t="n">
        <v>0.8</v>
      </c>
      <c r="J473" s="124" t="inlineStr">
        <is>
          <t>Evet</t>
        </is>
      </c>
      <c r="K473" s="124" t="inlineStr">
        <is>
          <t>Aynı Bölge</t>
        </is>
      </c>
      <c r="L473" s="124" t="inlineStr">
        <is>
          <t>Belirsiz</t>
        </is>
      </c>
      <c r="M473" s="124" t="n">
        <v>0</v>
      </c>
      <c r="N473" s="124" t="n">
        <v>0</v>
      </c>
      <c r="O473" s="124" t="n">
        <v>0</v>
      </c>
      <c r="P473" s="124" t="n">
        <v>0</v>
      </c>
      <c r="Q473" s="124" t="inlineStr">
        <is>
          <t>Aynı unvan ve gerekli yetkinlik</t>
        </is>
      </c>
      <c r="R473" s="124" t="inlineStr">
        <is>
          <t>Düşük Öncelik</t>
        </is>
      </c>
      <c r="S473" s="124" t="inlineStr">
        <is>
          <t>Gerçek mesafe (Google Places) - Fazla/Açık Fact_Mevcut/Fact_Norm'dan; Vardiya/Onay Saha Etüdü Bekleniyor</t>
        </is>
      </c>
    </row>
    <row r="474" ht="15" customHeight="1" s="113">
      <c r="A474" s="124" t="inlineStr">
        <is>
          <t>T0473</t>
        </is>
      </c>
      <c r="B474" s="124" t="inlineStr">
        <is>
          <t>M022</t>
        </is>
      </c>
      <c r="C474" s="124" t="inlineStr">
        <is>
          <t>GEDİZ</t>
        </is>
      </c>
      <c r="D474" s="124" t="inlineStr">
        <is>
          <t>M012</t>
        </is>
      </c>
      <c r="E474" s="124" t="inlineStr">
        <is>
          <t xml:space="preserve">BUCA </t>
        </is>
      </c>
      <c r="F474" s="124" t="inlineStr">
        <is>
          <t>U017</t>
        </is>
      </c>
      <c r="G474" s="124" t="inlineStr">
        <is>
          <t>MANAV</t>
        </is>
      </c>
      <c r="H474" s="175" t="n">
        <v>25</v>
      </c>
      <c r="I474" s="175" t="n">
        <v>0.8</v>
      </c>
      <c r="J474" s="124" t="inlineStr">
        <is>
          <t>Evet</t>
        </is>
      </c>
      <c r="K474" s="124" t="inlineStr">
        <is>
          <t>Aynı Bölge</t>
        </is>
      </c>
      <c r="L474" s="124" t="inlineStr">
        <is>
          <t>Belirsiz</t>
        </is>
      </c>
      <c r="M474" s="124" t="n">
        <v>0</v>
      </c>
      <c r="N474" s="124" t="n">
        <v>1</v>
      </c>
      <c r="O474" s="124" t="n">
        <v>0</v>
      </c>
      <c r="P474" s="124" t="n">
        <v>0</v>
      </c>
      <c r="Q474" s="124" t="inlineStr">
        <is>
          <t>Aynı unvan ve gerekli yetkinlik</t>
        </is>
      </c>
      <c r="R474" s="124" t="inlineStr">
        <is>
          <t>Koşullu</t>
        </is>
      </c>
      <c r="S474" s="124" t="inlineStr">
        <is>
          <t>Gerçek mesafe (Google Places) - Fazla/Açık Fact_Mevcut/Fact_Norm'dan; Vardiya/Onay Saha Etüdü Bekleniyor</t>
        </is>
      </c>
    </row>
    <row r="475" ht="15" customHeight="1" s="113">
      <c r="A475" s="124" t="inlineStr">
        <is>
          <t>T0474</t>
        </is>
      </c>
      <c r="B475" s="124" t="inlineStr">
        <is>
          <t>M022</t>
        </is>
      </c>
      <c r="C475" s="124" t="inlineStr">
        <is>
          <t>GEDİZ</t>
        </is>
      </c>
      <c r="D475" s="124" t="inlineStr">
        <is>
          <t>M012</t>
        </is>
      </c>
      <c r="E475" s="124" t="inlineStr">
        <is>
          <t xml:space="preserve">BUCA </t>
        </is>
      </c>
      <c r="F475" s="124" t="inlineStr">
        <is>
          <t>U026</t>
        </is>
      </c>
      <c r="G475" s="124" t="inlineStr">
        <is>
          <t>REYON GÖREVLİSİ</t>
        </is>
      </c>
      <c r="H475" s="175" t="n">
        <v>25</v>
      </c>
      <c r="I475" s="175" t="n">
        <v>0.8</v>
      </c>
      <c r="J475" s="124" t="inlineStr">
        <is>
          <t>Evet</t>
        </is>
      </c>
      <c r="K475" s="124" t="inlineStr">
        <is>
          <t>Aynı Bölge</t>
        </is>
      </c>
      <c r="L475" s="124" t="inlineStr">
        <is>
          <t>Belirsiz</t>
        </is>
      </c>
      <c r="M475" s="124" t="n">
        <v>2</v>
      </c>
      <c r="N475" s="124" t="n">
        <v>0</v>
      </c>
      <c r="O475" s="124" t="n">
        <v>1</v>
      </c>
      <c r="P475" s="124" t="n">
        <v>0</v>
      </c>
      <c r="Q475" s="124" t="inlineStr">
        <is>
          <t>Aynı unvan ve gerekli yetkinlik</t>
        </is>
      </c>
      <c r="R475" s="124" t="inlineStr">
        <is>
          <t>Koşullu</t>
        </is>
      </c>
      <c r="S475" s="124" t="inlineStr">
        <is>
          <t>Gerçek mesafe (Google Places) - Fazla/Açık Fact_Mevcut/Fact_Norm'dan; Vardiya/Onay Saha Etüdü Bekleniyor</t>
        </is>
      </c>
    </row>
    <row r="476" ht="15" customHeight="1" s="113">
      <c r="A476" s="124" t="inlineStr">
        <is>
          <t>T0475</t>
        </is>
      </c>
      <c r="B476" s="124" t="inlineStr">
        <is>
          <t>M022</t>
        </is>
      </c>
      <c r="C476" s="124" t="inlineStr">
        <is>
          <t>GEDİZ</t>
        </is>
      </c>
      <c r="D476" s="124" t="inlineStr">
        <is>
          <t>M012</t>
        </is>
      </c>
      <c r="E476" s="124" t="inlineStr">
        <is>
          <t xml:space="preserve">BUCA </t>
        </is>
      </c>
      <c r="F476" s="124" t="inlineStr">
        <is>
          <t>U036</t>
        </is>
      </c>
      <c r="G476" s="124" t="inlineStr">
        <is>
          <t>YÖNETİCİ</t>
        </is>
      </c>
      <c r="H476" s="175" t="n">
        <v>25</v>
      </c>
      <c r="I476" s="175" t="n">
        <v>0.8</v>
      </c>
      <c r="J476" s="124" t="inlineStr">
        <is>
          <t>Evet</t>
        </is>
      </c>
      <c r="K476" s="124" t="inlineStr">
        <is>
          <t>Aynı Bölge</t>
        </is>
      </c>
      <c r="L476" s="124" t="inlineStr">
        <is>
          <t>Belirsiz</t>
        </is>
      </c>
      <c r="M476" s="124" t="n">
        <v>0</v>
      </c>
      <c r="N476" s="124" t="n">
        <v>0</v>
      </c>
      <c r="O476" s="124" t="n">
        <v>0</v>
      </c>
      <c r="P476" s="124" t="n">
        <v>0</v>
      </c>
      <c r="Q476" s="124" t="inlineStr">
        <is>
          <t>Aynı unvan ve gerekli yetkinlik</t>
        </is>
      </c>
      <c r="R476" s="124" t="inlineStr">
        <is>
          <t>Düşük Öncelik</t>
        </is>
      </c>
      <c r="S476" s="124" t="inlineStr">
        <is>
          <t>Gerçek mesafe (Google Places) - Fazla/Açık Fact_Mevcut/Fact_Norm'dan; Vardiya/Onay Saha Etüdü Bekleniyor</t>
        </is>
      </c>
    </row>
    <row r="477" ht="15" customHeight="1" s="113">
      <c r="A477" s="124" t="inlineStr">
        <is>
          <t>T0476</t>
        </is>
      </c>
      <c r="B477" s="124" t="inlineStr">
        <is>
          <t>M022</t>
        </is>
      </c>
      <c r="C477" s="124" t="inlineStr">
        <is>
          <t>GEDİZ</t>
        </is>
      </c>
      <c r="D477" s="124" t="inlineStr">
        <is>
          <t>M012</t>
        </is>
      </c>
      <c r="E477" s="124" t="inlineStr">
        <is>
          <t xml:space="preserve">BUCA </t>
        </is>
      </c>
      <c r="F477" s="124" t="inlineStr">
        <is>
          <t>U038</t>
        </is>
      </c>
      <c r="G477" s="124" t="inlineStr">
        <is>
          <t>YÖNETİCİ YARDIMCISI</t>
        </is>
      </c>
      <c r="H477" s="175" t="n">
        <v>25</v>
      </c>
      <c r="I477" s="175" t="n">
        <v>0.8</v>
      </c>
      <c r="J477" s="124" t="inlineStr">
        <is>
          <t>Evet</t>
        </is>
      </c>
      <c r="K477" s="124" t="inlineStr">
        <is>
          <t>Aynı Bölge</t>
        </is>
      </c>
      <c r="L477" s="124" t="inlineStr">
        <is>
          <t>Belirsiz</t>
        </is>
      </c>
      <c r="M477" s="124" t="n">
        <v>0</v>
      </c>
      <c r="N477" s="124" t="n">
        <v>0</v>
      </c>
      <c r="O477" s="124" t="n">
        <v>0</v>
      </c>
      <c r="P477" s="124" t="n">
        <v>0</v>
      </c>
      <c r="Q477" s="124" t="inlineStr">
        <is>
          <t>Aynı unvan ve gerekli yetkinlik</t>
        </is>
      </c>
      <c r="R477" s="124" t="inlineStr">
        <is>
          <t>Düşük Öncelik</t>
        </is>
      </c>
      <c r="S477" s="124" t="inlineStr">
        <is>
          <t>Gerçek mesafe (Google Places) - Fazla/Açık Fact_Mevcut/Fact_Norm'dan; Vardiya/Onay Saha Etüdü Bekleniyor</t>
        </is>
      </c>
    </row>
    <row r="478" ht="15" customHeight="1" s="113">
      <c r="A478" s="124" t="inlineStr">
        <is>
          <t>T0477</t>
        </is>
      </c>
      <c r="B478" s="124" t="inlineStr">
        <is>
          <t>M022</t>
        </is>
      </c>
      <c r="C478" s="124" t="inlineStr">
        <is>
          <t>GEDİZ</t>
        </is>
      </c>
      <c r="D478" s="124" t="inlineStr">
        <is>
          <t>M012</t>
        </is>
      </c>
      <c r="E478" s="124" t="inlineStr">
        <is>
          <t xml:space="preserve">BUCA </t>
        </is>
      </c>
      <c r="F478" s="124" t="inlineStr">
        <is>
          <t>U042</t>
        </is>
      </c>
      <c r="G478" s="124" t="inlineStr">
        <is>
          <t>ŞARKÜTERİ</t>
        </is>
      </c>
      <c r="H478" s="175" t="n">
        <v>25</v>
      </c>
      <c r="I478" s="175" t="n">
        <v>0.8</v>
      </c>
      <c r="J478" s="124" t="inlineStr">
        <is>
          <t>Evet</t>
        </is>
      </c>
      <c r="K478" s="124" t="inlineStr">
        <is>
          <t>Aynı Bölge</t>
        </is>
      </c>
      <c r="L478" s="124" t="inlineStr">
        <is>
          <t>Belirsiz</t>
        </is>
      </c>
      <c r="M478" s="124" t="n">
        <v>0</v>
      </c>
      <c r="N478" s="124" t="n">
        <v>1</v>
      </c>
      <c r="O478" s="124" t="n">
        <v>0</v>
      </c>
      <c r="P478" s="124" t="n">
        <v>0</v>
      </c>
      <c r="Q478" s="124" t="inlineStr">
        <is>
          <t>Aynı unvan ve gerekli yetkinlik</t>
        </is>
      </c>
      <c r="R478" s="124" t="inlineStr">
        <is>
          <t>Koşullu</t>
        </is>
      </c>
      <c r="S478" s="124" t="inlineStr">
        <is>
          <t>Gerçek mesafe (Google Places) - Fazla/Açık Fact_Mevcut/Fact_Norm'dan; Vardiya/Onay Saha Etüdü Bekleniyor</t>
        </is>
      </c>
    </row>
    <row r="479" ht="15" customHeight="1" s="113">
      <c r="A479" s="124" t="inlineStr">
        <is>
          <t>T0478</t>
        </is>
      </c>
      <c r="B479" s="124" t="inlineStr">
        <is>
          <t>M022</t>
        </is>
      </c>
      <c r="C479" s="124" t="inlineStr">
        <is>
          <t>GEDİZ</t>
        </is>
      </c>
      <c r="D479" s="124" t="inlineStr">
        <is>
          <t>M052</t>
        </is>
      </c>
      <c r="E479" s="124" t="inlineStr">
        <is>
          <t>ŞİRİNYER 2</t>
        </is>
      </c>
      <c r="F479" s="124" t="inlineStr">
        <is>
          <t>U013</t>
        </is>
      </c>
      <c r="G479" s="124" t="inlineStr">
        <is>
          <t>KASAP</t>
        </is>
      </c>
      <c r="H479" s="175" t="n">
        <v>25</v>
      </c>
      <c r="I479" s="175" t="n">
        <v>2.4</v>
      </c>
      <c r="J479" s="124" t="inlineStr">
        <is>
          <t>Evet</t>
        </is>
      </c>
      <c r="K479" s="124" t="inlineStr">
        <is>
          <t>Aynı Bölge</t>
        </is>
      </c>
      <c r="L479" s="124" t="inlineStr">
        <is>
          <t>Belirsiz</t>
        </is>
      </c>
      <c r="M479" s="124" t="n">
        <v>0</v>
      </c>
      <c r="N479" s="124" t="n">
        <v>1</v>
      </c>
      <c r="O479" s="124" t="n">
        <v>0</v>
      </c>
      <c r="P479" s="124" t="n">
        <v>0</v>
      </c>
      <c r="Q479" s="124" t="inlineStr">
        <is>
          <t>Aynı unvan ve gerekli yetkinlik</t>
        </is>
      </c>
      <c r="R479" s="124" t="inlineStr">
        <is>
          <t>Koşullu</t>
        </is>
      </c>
      <c r="S479" s="124" t="inlineStr">
        <is>
          <t>Gerçek mesafe (Google Places) - Fazla/Açık Fact_Mevcut/Fact_Norm'dan; Vardiya/Onay Saha Etüdü Bekleniyor</t>
        </is>
      </c>
    </row>
    <row r="480" ht="15" customHeight="1" s="113">
      <c r="A480" s="124" t="inlineStr">
        <is>
          <t>T0479</t>
        </is>
      </c>
      <c r="B480" s="124" t="inlineStr">
        <is>
          <t>M022</t>
        </is>
      </c>
      <c r="C480" s="124" t="inlineStr">
        <is>
          <t>GEDİZ</t>
        </is>
      </c>
      <c r="D480" s="124" t="inlineStr">
        <is>
          <t>M052</t>
        </is>
      </c>
      <c r="E480" s="124" t="inlineStr">
        <is>
          <t>ŞİRİNYER 2</t>
        </is>
      </c>
      <c r="F480" s="124" t="inlineStr">
        <is>
          <t>U015</t>
        </is>
      </c>
      <c r="G480" s="124" t="inlineStr">
        <is>
          <t>KASİYER</t>
        </is>
      </c>
      <c r="H480" s="175" t="n">
        <v>25</v>
      </c>
      <c r="I480" s="175" t="n">
        <v>2.4</v>
      </c>
      <c r="J480" s="124" t="inlineStr">
        <is>
          <t>Evet</t>
        </is>
      </c>
      <c r="K480" s="124" t="inlineStr">
        <is>
          <t>Aynı Bölge</t>
        </is>
      </c>
      <c r="L480" s="124" t="inlineStr">
        <is>
          <t>Belirsiz</t>
        </is>
      </c>
      <c r="M480" s="124" t="n">
        <v>0</v>
      </c>
      <c r="N480" s="124" t="n">
        <v>0</v>
      </c>
      <c r="O480" s="124" t="n">
        <v>0</v>
      </c>
      <c r="P480" s="124" t="n">
        <v>0</v>
      </c>
      <c r="Q480" s="124" t="inlineStr">
        <is>
          <t>Aynı unvan ve gerekli yetkinlik</t>
        </is>
      </c>
      <c r="R480" s="124" t="inlineStr">
        <is>
          <t>Düşük Öncelik</t>
        </is>
      </c>
      <c r="S480" s="124" t="inlineStr">
        <is>
          <t>Gerçek mesafe (Google Places) - Fazla/Açık Fact_Mevcut/Fact_Norm'dan; Vardiya/Onay Saha Etüdü Bekleniyor</t>
        </is>
      </c>
    </row>
    <row r="481" ht="15" customHeight="1" s="113">
      <c r="A481" s="124" t="inlineStr">
        <is>
          <t>T0480</t>
        </is>
      </c>
      <c r="B481" s="124" t="inlineStr">
        <is>
          <t>M022</t>
        </is>
      </c>
      <c r="C481" s="124" t="inlineStr">
        <is>
          <t>GEDİZ</t>
        </is>
      </c>
      <c r="D481" s="124" t="inlineStr">
        <is>
          <t>M052</t>
        </is>
      </c>
      <c r="E481" s="124" t="inlineStr">
        <is>
          <t>ŞİRİNYER 2</t>
        </is>
      </c>
      <c r="F481" s="124" t="inlineStr">
        <is>
          <t>U017</t>
        </is>
      </c>
      <c r="G481" s="124" t="inlineStr">
        <is>
          <t>MANAV</t>
        </is>
      </c>
      <c r="H481" s="175" t="n">
        <v>25</v>
      </c>
      <c r="I481" s="175" t="n">
        <v>2.4</v>
      </c>
      <c r="J481" s="124" t="inlineStr">
        <is>
          <t>Evet</t>
        </is>
      </c>
      <c r="K481" s="124" t="inlineStr">
        <is>
          <t>Aynı Bölge</t>
        </is>
      </c>
      <c r="L481" s="124" t="inlineStr">
        <is>
          <t>Belirsiz</t>
        </is>
      </c>
      <c r="M481" s="124" t="n">
        <v>0</v>
      </c>
      <c r="N481" s="124" t="n">
        <v>1</v>
      </c>
      <c r="O481" s="124" t="n">
        <v>0</v>
      </c>
      <c r="P481" s="124" t="n">
        <v>0</v>
      </c>
      <c r="Q481" s="124" t="inlineStr">
        <is>
          <t>Aynı unvan ve gerekli yetkinlik</t>
        </is>
      </c>
      <c r="R481" s="124" t="inlineStr">
        <is>
          <t>Koşullu</t>
        </is>
      </c>
      <c r="S481" s="124" t="inlineStr">
        <is>
          <t>Gerçek mesafe (Google Places) - Fazla/Açık Fact_Mevcut/Fact_Norm'dan; Vardiya/Onay Saha Etüdü Bekleniyor</t>
        </is>
      </c>
    </row>
    <row r="482" ht="15" customHeight="1" s="113">
      <c r="A482" s="124" t="inlineStr">
        <is>
          <t>T0481</t>
        </is>
      </c>
      <c r="B482" s="124" t="inlineStr">
        <is>
          <t>M022</t>
        </is>
      </c>
      <c r="C482" s="124" t="inlineStr">
        <is>
          <t>GEDİZ</t>
        </is>
      </c>
      <c r="D482" s="124" t="inlineStr">
        <is>
          <t>M052</t>
        </is>
      </c>
      <c r="E482" s="124" t="inlineStr">
        <is>
          <t>ŞİRİNYER 2</t>
        </is>
      </c>
      <c r="F482" s="124" t="inlineStr">
        <is>
          <t>U026</t>
        </is>
      </c>
      <c r="G482" s="124" t="inlineStr">
        <is>
          <t>REYON GÖREVLİSİ</t>
        </is>
      </c>
      <c r="H482" s="175" t="n">
        <v>25</v>
      </c>
      <c r="I482" s="175" t="n">
        <v>2.4</v>
      </c>
      <c r="J482" s="124" t="inlineStr">
        <is>
          <t>Evet</t>
        </is>
      </c>
      <c r="K482" s="124" t="inlineStr">
        <is>
          <t>Aynı Bölge</t>
        </is>
      </c>
      <c r="L482" s="124" t="inlineStr">
        <is>
          <t>Belirsiz</t>
        </is>
      </c>
      <c r="M482" s="124" t="n">
        <v>2</v>
      </c>
      <c r="N482" s="124" t="n">
        <v>0</v>
      </c>
      <c r="O482" s="124" t="n">
        <v>1</v>
      </c>
      <c r="P482" s="124" t="n">
        <v>0</v>
      </c>
      <c r="Q482" s="124" t="inlineStr">
        <is>
          <t>Aynı unvan ve gerekli yetkinlik</t>
        </is>
      </c>
      <c r="R482" s="124" t="inlineStr">
        <is>
          <t>Koşullu</t>
        </is>
      </c>
      <c r="S482" s="124" t="inlineStr">
        <is>
          <t>Gerçek mesafe (Google Places) - Fazla/Açık Fact_Mevcut/Fact_Norm'dan; Vardiya/Onay Saha Etüdü Bekleniyor</t>
        </is>
      </c>
    </row>
    <row r="483" ht="15" customHeight="1" s="113">
      <c r="A483" s="124" t="inlineStr">
        <is>
          <t>T0482</t>
        </is>
      </c>
      <c r="B483" s="124" t="inlineStr">
        <is>
          <t>M022</t>
        </is>
      </c>
      <c r="C483" s="124" t="inlineStr">
        <is>
          <t>GEDİZ</t>
        </is>
      </c>
      <c r="D483" s="124" t="inlineStr">
        <is>
          <t>M052</t>
        </is>
      </c>
      <c r="E483" s="124" t="inlineStr">
        <is>
          <t>ŞİRİNYER 2</t>
        </is>
      </c>
      <c r="F483" s="124" t="inlineStr">
        <is>
          <t>U036</t>
        </is>
      </c>
      <c r="G483" s="124" t="inlineStr">
        <is>
          <t>YÖNETİCİ</t>
        </is>
      </c>
      <c r="H483" s="175" t="n">
        <v>25</v>
      </c>
      <c r="I483" s="175" t="n">
        <v>2.4</v>
      </c>
      <c r="J483" s="124" t="inlineStr">
        <is>
          <t>Evet</t>
        </is>
      </c>
      <c r="K483" s="124" t="inlineStr">
        <is>
          <t>Aynı Bölge</t>
        </is>
      </c>
      <c r="L483" s="124" t="inlineStr">
        <is>
          <t>Belirsiz</t>
        </is>
      </c>
      <c r="M483" s="124" t="n">
        <v>0</v>
      </c>
      <c r="N483" s="124" t="n">
        <v>0</v>
      </c>
      <c r="O483" s="124" t="n">
        <v>0</v>
      </c>
      <c r="P483" s="124" t="n">
        <v>0</v>
      </c>
      <c r="Q483" s="124" t="inlineStr">
        <is>
          <t>Aynı unvan ve gerekli yetkinlik</t>
        </is>
      </c>
      <c r="R483" s="124" t="inlineStr">
        <is>
          <t>Düşük Öncelik</t>
        </is>
      </c>
      <c r="S483" s="124" t="inlineStr">
        <is>
          <t>Gerçek mesafe (Google Places) - Fazla/Açık Fact_Mevcut/Fact_Norm'dan; Vardiya/Onay Saha Etüdü Bekleniyor</t>
        </is>
      </c>
    </row>
    <row r="484" ht="15" customHeight="1" s="113">
      <c r="A484" s="124" t="inlineStr">
        <is>
          <t>T0483</t>
        </is>
      </c>
      <c r="B484" s="124" t="inlineStr">
        <is>
          <t>M022</t>
        </is>
      </c>
      <c r="C484" s="124" t="inlineStr">
        <is>
          <t>GEDİZ</t>
        </is>
      </c>
      <c r="D484" s="124" t="inlineStr">
        <is>
          <t>M052</t>
        </is>
      </c>
      <c r="E484" s="124" t="inlineStr">
        <is>
          <t>ŞİRİNYER 2</t>
        </is>
      </c>
      <c r="F484" s="124" t="inlineStr">
        <is>
          <t>U038</t>
        </is>
      </c>
      <c r="G484" s="124" t="inlineStr">
        <is>
          <t>YÖNETİCİ YARDIMCISI</t>
        </is>
      </c>
      <c r="H484" s="175" t="n">
        <v>25</v>
      </c>
      <c r="I484" s="175" t="n">
        <v>2.4</v>
      </c>
      <c r="J484" s="124" t="inlineStr">
        <is>
          <t>Evet</t>
        </is>
      </c>
      <c r="K484" s="124" t="inlineStr">
        <is>
          <t>Aynı Bölge</t>
        </is>
      </c>
      <c r="L484" s="124" t="inlineStr">
        <is>
          <t>Belirsiz</t>
        </is>
      </c>
      <c r="M484" s="124" t="n">
        <v>0</v>
      </c>
      <c r="N484" s="124" t="n">
        <v>0</v>
      </c>
      <c r="O484" s="124" t="n">
        <v>0</v>
      </c>
      <c r="P484" s="124" t="n">
        <v>0</v>
      </c>
      <c r="Q484" s="124" t="inlineStr">
        <is>
          <t>Aynı unvan ve gerekli yetkinlik</t>
        </is>
      </c>
      <c r="R484" s="124" t="inlineStr">
        <is>
          <t>Düşük Öncelik</t>
        </is>
      </c>
      <c r="S484" s="124" t="inlineStr">
        <is>
          <t>Gerçek mesafe (Google Places) - Fazla/Açık Fact_Mevcut/Fact_Norm'dan; Vardiya/Onay Saha Etüdü Bekleniyor</t>
        </is>
      </c>
    </row>
    <row r="485" ht="15" customHeight="1" s="113">
      <c r="A485" s="124" t="inlineStr">
        <is>
          <t>T0484</t>
        </is>
      </c>
      <c r="B485" s="124" t="inlineStr">
        <is>
          <t>M022</t>
        </is>
      </c>
      <c r="C485" s="124" t="inlineStr">
        <is>
          <t>GEDİZ</t>
        </is>
      </c>
      <c r="D485" s="124" t="inlineStr">
        <is>
          <t>M052</t>
        </is>
      </c>
      <c r="E485" s="124" t="inlineStr">
        <is>
          <t>ŞİRİNYER 2</t>
        </is>
      </c>
      <c r="F485" s="124" t="inlineStr">
        <is>
          <t>U042</t>
        </is>
      </c>
      <c r="G485" s="124" t="inlineStr">
        <is>
          <t>ŞARKÜTERİ</t>
        </is>
      </c>
      <c r="H485" s="175" t="n">
        <v>25</v>
      </c>
      <c r="I485" s="175" t="n">
        <v>2.4</v>
      </c>
      <c r="J485" s="124" t="inlineStr">
        <is>
          <t>Evet</t>
        </is>
      </c>
      <c r="K485" s="124" t="inlineStr">
        <is>
          <t>Aynı Bölge</t>
        </is>
      </c>
      <c r="L485" s="124" t="inlineStr">
        <is>
          <t>Belirsiz</t>
        </is>
      </c>
      <c r="M485" s="124" t="n">
        <v>0</v>
      </c>
      <c r="N485" s="124" t="n">
        <v>0</v>
      </c>
      <c r="O485" s="124" t="n">
        <v>0</v>
      </c>
      <c r="P485" s="124" t="n">
        <v>0</v>
      </c>
      <c r="Q485" s="124" t="inlineStr">
        <is>
          <t>Aynı unvan ve gerekli yetkinlik</t>
        </is>
      </c>
      <c r="R485" s="124" t="inlineStr">
        <is>
          <t>Düşük Öncelik</t>
        </is>
      </c>
      <c r="S485" s="124" t="inlineStr">
        <is>
          <t>Gerçek mesafe (Google Places) - Fazla/Açık Fact_Mevcut/Fact_Norm'dan; Vardiya/Onay Saha Etüdü Bekleniyor</t>
        </is>
      </c>
    </row>
    <row r="486" ht="15" customHeight="1" s="113">
      <c r="A486" s="124" t="inlineStr">
        <is>
          <t>T0485</t>
        </is>
      </c>
      <c r="B486" s="124" t="inlineStr">
        <is>
          <t>M023</t>
        </is>
      </c>
      <c r="C486" s="124" t="inlineStr">
        <is>
          <t>GÖZTEPE</t>
        </is>
      </c>
      <c r="D486" s="124" t="inlineStr">
        <is>
          <t>M027</t>
        </is>
      </c>
      <c r="E486" s="124" t="inlineStr">
        <is>
          <t>HATAY</t>
        </is>
      </c>
      <c r="F486" s="124" t="inlineStr">
        <is>
          <t>U013</t>
        </is>
      </c>
      <c r="G486" s="124" t="inlineStr">
        <is>
          <t>KASAP</t>
        </is>
      </c>
      <c r="H486" s="175" t="n">
        <v>25</v>
      </c>
      <c r="I486" s="175" t="n">
        <v>0.7</v>
      </c>
      <c r="J486" s="124" t="inlineStr">
        <is>
          <t>Evet</t>
        </is>
      </c>
      <c r="K486" s="124" t="inlineStr">
        <is>
          <t>Aynı Bölge</t>
        </is>
      </c>
      <c r="L486" s="124" t="inlineStr">
        <is>
          <t>Belirsiz</t>
        </is>
      </c>
      <c r="M486" s="124" t="n">
        <v>0</v>
      </c>
      <c r="N486" s="124" t="n">
        <v>1</v>
      </c>
      <c r="O486" s="124" t="n">
        <v>0</v>
      </c>
      <c r="P486" s="124" t="n">
        <v>0</v>
      </c>
      <c r="Q486" s="124" t="inlineStr">
        <is>
          <t>Aynı unvan ve gerekli yetkinlik</t>
        </is>
      </c>
      <c r="R486" s="124" t="inlineStr">
        <is>
          <t>Koşullu</t>
        </is>
      </c>
      <c r="S486" s="124" t="inlineStr">
        <is>
          <t>Gerçek mesafe (Google Places) - Fazla/Açık Fact_Mevcut/Fact_Norm'dan; Vardiya/Onay Saha Etüdü Bekleniyor</t>
        </is>
      </c>
    </row>
    <row r="487" ht="15" customHeight="1" s="113">
      <c r="A487" s="124" t="inlineStr">
        <is>
          <t>T0486</t>
        </is>
      </c>
      <c r="B487" s="124" t="inlineStr">
        <is>
          <t>M023</t>
        </is>
      </c>
      <c r="C487" s="124" t="inlineStr">
        <is>
          <t>GÖZTEPE</t>
        </is>
      </c>
      <c r="D487" s="124" t="inlineStr">
        <is>
          <t>M027</t>
        </is>
      </c>
      <c r="E487" s="124" t="inlineStr">
        <is>
          <t>HATAY</t>
        </is>
      </c>
      <c r="F487" s="124" t="inlineStr">
        <is>
          <t>U015</t>
        </is>
      </c>
      <c r="G487" s="124" t="inlineStr">
        <is>
          <t>KASİYER</t>
        </is>
      </c>
      <c r="H487" s="175" t="n">
        <v>25</v>
      </c>
      <c r="I487" s="175" t="n">
        <v>0.7</v>
      </c>
      <c r="J487" s="124" t="inlineStr">
        <is>
          <t>Evet</t>
        </is>
      </c>
      <c r="K487" s="124" t="inlineStr">
        <is>
          <t>Aynı Bölge</t>
        </is>
      </c>
      <c r="L487" s="124" t="inlineStr">
        <is>
          <t>Belirsiz</t>
        </is>
      </c>
      <c r="M487" s="124" t="n">
        <v>0</v>
      </c>
      <c r="N487" s="124" t="n">
        <v>0</v>
      </c>
      <c r="O487" s="124" t="n">
        <v>0</v>
      </c>
      <c r="P487" s="124" t="n">
        <v>0</v>
      </c>
      <c r="Q487" s="124" t="inlineStr">
        <is>
          <t>Aynı unvan ve gerekli yetkinlik</t>
        </is>
      </c>
      <c r="R487" s="124" t="inlineStr">
        <is>
          <t>Düşük Öncelik</t>
        </is>
      </c>
      <c r="S487" s="124" t="inlineStr">
        <is>
          <t>Gerçek mesafe (Google Places) - Fazla/Açık Fact_Mevcut/Fact_Norm'dan; Vardiya/Onay Saha Etüdü Bekleniyor</t>
        </is>
      </c>
    </row>
    <row r="488" ht="15" customHeight="1" s="113">
      <c r="A488" s="124" t="inlineStr">
        <is>
          <t>T0487</t>
        </is>
      </c>
      <c r="B488" s="124" t="inlineStr">
        <is>
          <t>M023</t>
        </is>
      </c>
      <c r="C488" s="124" t="inlineStr">
        <is>
          <t>GÖZTEPE</t>
        </is>
      </c>
      <c r="D488" s="124" t="inlineStr">
        <is>
          <t>M027</t>
        </is>
      </c>
      <c r="E488" s="124" t="inlineStr">
        <is>
          <t>HATAY</t>
        </is>
      </c>
      <c r="F488" s="124" t="inlineStr">
        <is>
          <t>U017</t>
        </is>
      </c>
      <c r="G488" s="124" t="inlineStr">
        <is>
          <t>MANAV</t>
        </is>
      </c>
      <c r="H488" s="175" t="n">
        <v>25</v>
      </c>
      <c r="I488" s="175" t="n">
        <v>0.7</v>
      </c>
      <c r="J488" s="124" t="inlineStr">
        <is>
          <t>Evet</t>
        </is>
      </c>
      <c r="K488" s="124" t="inlineStr">
        <is>
          <t>Aynı Bölge</t>
        </is>
      </c>
      <c r="L488" s="124" t="inlineStr">
        <is>
          <t>Belirsiz</t>
        </is>
      </c>
      <c r="M488" s="124" t="n">
        <v>0</v>
      </c>
      <c r="N488" s="124" t="n">
        <v>0</v>
      </c>
      <c r="O488" s="124" t="n">
        <v>0</v>
      </c>
      <c r="P488" s="124" t="n">
        <v>0</v>
      </c>
      <c r="Q488" s="124" t="inlineStr">
        <is>
          <t>Aynı unvan ve gerekli yetkinlik</t>
        </is>
      </c>
      <c r="R488" s="124" t="inlineStr">
        <is>
          <t>Düşük Öncelik</t>
        </is>
      </c>
      <c r="S488" s="124" t="inlineStr">
        <is>
          <t>Gerçek mesafe (Google Places) - Fazla/Açık Fact_Mevcut/Fact_Norm'dan; Vardiya/Onay Saha Etüdü Bekleniyor</t>
        </is>
      </c>
    </row>
    <row r="489" ht="15" customHeight="1" s="113">
      <c r="A489" s="124" t="inlineStr">
        <is>
          <t>T0488</t>
        </is>
      </c>
      <c r="B489" s="124" t="inlineStr">
        <is>
          <t>M023</t>
        </is>
      </c>
      <c r="C489" s="124" t="inlineStr">
        <is>
          <t>GÖZTEPE</t>
        </is>
      </c>
      <c r="D489" s="124" t="inlineStr">
        <is>
          <t>M027</t>
        </is>
      </c>
      <c r="E489" s="124" t="inlineStr">
        <is>
          <t>HATAY</t>
        </is>
      </c>
      <c r="F489" s="124" t="inlineStr">
        <is>
          <t>U026</t>
        </is>
      </c>
      <c r="G489" s="124" t="inlineStr">
        <is>
          <t>REYON GÖREVLİSİ</t>
        </is>
      </c>
      <c r="H489" s="175" t="n">
        <v>25</v>
      </c>
      <c r="I489" s="175" t="n">
        <v>0.7</v>
      </c>
      <c r="J489" s="124" t="inlineStr">
        <is>
          <t>Evet</t>
        </is>
      </c>
      <c r="K489" s="124" t="inlineStr">
        <is>
          <t>Aynı Bölge</t>
        </is>
      </c>
      <c r="L489" s="124" t="inlineStr">
        <is>
          <t>Belirsiz</t>
        </is>
      </c>
      <c r="M489" s="124" t="n">
        <v>0</v>
      </c>
      <c r="N489" s="124" t="n">
        <v>0</v>
      </c>
      <c r="O489" s="124" t="n">
        <v>0</v>
      </c>
      <c r="P489" s="124" t="n">
        <v>0</v>
      </c>
      <c r="Q489" s="124" t="inlineStr">
        <is>
          <t>Aynı unvan ve gerekli yetkinlik</t>
        </is>
      </c>
      <c r="R489" s="124" t="inlineStr">
        <is>
          <t>Düşük Öncelik</t>
        </is>
      </c>
      <c r="S489" s="124" t="inlineStr">
        <is>
          <t>Gerçek mesafe (Google Places) - Fazla/Açık Fact_Mevcut/Fact_Norm'dan; Vardiya/Onay Saha Etüdü Bekleniyor</t>
        </is>
      </c>
    </row>
    <row r="490" ht="15" customHeight="1" s="113">
      <c r="A490" s="124" t="inlineStr">
        <is>
          <t>T0489</t>
        </is>
      </c>
      <c r="B490" s="124" t="inlineStr">
        <is>
          <t>M023</t>
        </is>
      </c>
      <c r="C490" s="124" t="inlineStr">
        <is>
          <t>GÖZTEPE</t>
        </is>
      </c>
      <c r="D490" s="124" t="inlineStr">
        <is>
          <t>M027</t>
        </is>
      </c>
      <c r="E490" s="124" t="inlineStr">
        <is>
          <t>HATAY</t>
        </is>
      </c>
      <c r="F490" s="124" t="inlineStr">
        <is>
          <t>U036</t>
        </is>
      </c>
      <c r="G490" s="124" t="inlineStr">
        <is>
          <t>YÖNETİCİ</t>
        </is>
      </c>
      <c r="H490" s="175" t="n">
        <v>25</v>
      </c>
      <c r="I490" s="175" t="n">
        <v>0.7</v>
      </c>
      <c r="J490" s="124" t="inlineStr">
        <is>
          <t>Evet</t>
        </is>
      </c>
      <c r="K490" s="124" t="inlineStr">
        <is>
          <t>Aynı Bölge</t>
        </is>
      </c>
      <c r="L490" s="124" t="inlineStr">
        <is>
          <t>Belirsiz</t>
        </is>
      </c>
      <c r="M490" s="124" t="n">
        <v>0</v>
      </c>
      <c r="N490" s="124" t="n">
        <v>1</v>
      </c>
      <c r="O490" s="124" t="n">
        <v>0</v>
      </c>
      <c r="P490" s="124" t="n">
        <v>0</v>
      </c>
      <c r="Q490" s="124" t="inlineStr">
        <is>
          <t>Aynı unvan ve gerekli yetkinlik</t>
        </is>
      </c>
      <c r="R490" s="124" t="inlineStr">
        <is>
          <t>Koşullu</t>
        </is>
      </c>
      <c r="S490" s="124" t="inlineStr">
        <is>
          <t>Gerçek mesafe (Google Places) - Fazla/Açık Fact_Mevcut/Fact_Norm'dan; Vardiya/Onay Saha Etüdü Bekleniyor</t>
        </is>
      </c>
    </row>
    <row r="491" ht="15" customHeight="1" s="113">
      <c r="A491" s="124" t="inlineStr">
        <is>
          <t>T0490</t>
        </is>
      </c>
      <c r="B491" s="124" t="inlineStr">
        <is>
          <t>M023</t>
        </is>
      </c>
      <c r="C491" s="124" t="inlineStr">
        <is>
          <t>GÖZTEPE</t>
        </is>
      </c>
      <c r="D491" s="124" t="inlineStr">
        <is>
          <t>M027</t>
        </is>
      </c>
      <c r="E491" s="124" t="inlineStr">
        <is>
          <t>HATAY</t>
        </is>
      </c>
      <c r="F491" s="124" t="inlineStr">
        <is>
          <t>U038</t>
        </is>
      </c>
      <c r="G491" s="124" t="inlineStr">
        <is>
          <t>YÖNETİCİ YARDIMCISI</t>
        </is>
      </c>
      <c r="H491" s="175" t="n">
        <v>25</v>
      </c>
      <c r="I491" s="175" t="n">
        <v>0.7</v>
      </c>
      <c r="J491" s="124" t="inlineStr">
        <is>
          <t>Evet</t>
        </is>
      </c>
      <c r="K491" s="124" t="inlineStr">
        <is>
          <t>Aynı Bölge</t>
        </is>
      </c>
      <c r="L491" s="124" t="inlineStr">
        <is>
          <t>Belirsiz</t>
        </is>
      </c>
      <c r="M491" s="124" t="n">
        <v>0</v>
      </c>
      <c r="N491" s="124" t="n">
        <v>0</v>
      </c>
      <c r="O491" s="124" t="n">
        <v>0</v>
      </c>
      <c r="P491" s="124" t="n">
        <v>0</v>
      </c>
      <c r="Q491" s="124" t="inlineStr">
        <is>
          <t>Aynı unvan ve gerekli yetkinlik</t>
        </is>
      </c>
      <c r="R491" s="124" t="inlineStr">
        <is>
          <t>Düşük Öncelik</t>
        </is>
      </c>
      <c r="S491" s="124" t="inlineStr">
        <is>
          <t>Gerçek mesafe (Google Places) - Fazla/Açık Fact_Mevcut/Fact_Norm'dan; Vardiya/Onay Saha Etüdü Bekleniyor</t>
        </is>
      </c>
    </row>
    <row r="492" ht="15" customHeight="1" s="113">
      <c r="A492" s="124" t="inlineStr">
        <is>
          <t>T0491</t>
        </is>
      </c>
      <c r="B492" s="124" t="inlineStr">
        <is>
          <t>M023</t>
        </is>
      </c>
      <c r="C492" s="124" t="inlineStr">
        <is>
          <t>GÖZTEPE</t>
        </is>
      </c>
      <c r="D492" s="124" t="inlineStr">
        <is>
          <t>M027</t>
        </is>
      </c>
      <c r="E492" s="124" t="inlineStr">
        <is>
          <t>HATAY</t>
        </is>
      </c>
      <c r="F492" s="124" t="inlineStr">
        <is>
          <t>U042</t>
        </is>
      </c>
      <c r="G492" s="124" t="inlineStr">
        <is>
          <t>ŞARKÜTERİ</t>
        </is>
      </c>
      <c r="H492" s="175" t="n">
        <v>25</v>
      </c>
      <c r="I492" s="175" t="n">
        <v>0.7</v>
      </c>
      <c r="J492" s="124" t="inlineStr">
        <is>
          <t>Evet</t>
        </is>
      </c>
      <c r="K492" s="124" t="inlineStr">
        <is>
          <t>Aynı Bölge</t>
        </is>
      </c>
      <c r="L492" s="124" t="inlineStr">
        <is>
          <t>Belirsiz</t>
        </is>
      </c>
      <c r="M492" s="124" t="n">
        <v>0</v>
      </c>
      <c r="N492" s="124" t="n">
        <v>0</v>
      </c>
      <c r="O492" s="124" t="n">
        <v>0</v>
      </c>
      <c r="P492" s="124" t="n">
        <v>0</v>
      </c>
      <c r="Q492" s="124" t="inlineStr">
        <is>
          <t>Aynı unvan ve gerekli yetkinlik</t>
        </is>
      </c>
      <c r="R492" s="124" t="inlineStr">
        <is>
          <t>Düşük Öncelik</t>
        </is>
      </c>
      <c r="S492" s="124" t="inlineStr">
        <is>
          <t>Gerçek mesafe (Google Places) - Fazla/Açık Fact_Mevcut/Fact_Norm'dan; Vardiya/Onay Saha Etüdü Bekleniyor</t>
        </is>
      </c>
    </row>
    <row r="493" ht="15" customHeight="1" s="113">
      <c r="A493" s="124" t="inlineStr">
        <is>
          <t>T0492</t>
        </is>
      </c>
      <c r="B493" s="124" t="inlineStr">
        <is>
          <t>M023</t>
        </is>
      </c>
      <c r="C493" s="124" t="inlineStr">
        <is>
          <t>GÖZTEPE</t>
        </is>
      </c>
      <c r="D493" s="124" t="inlineStr">
        <is>
          <t>M001</t>
        </is>
      </c>
      <c r="E493" s="124" t="inlineStr">
        <is>
          <t>AKEVLER</t>
        </is>
      </c>
      <c r="F493" s="124" t="inlineStr">
        <is>
          <t>U013</t>
        </is>
      </c>
      <c r="G493" s="124" t="inlineStr">
        <is>
          <t>KASAP</t>
        </is>
      </c>
      <c r="H493" s="175" t="n">
        <v>25</v>
      </c>
      <c r="I493" s="175" t="n">
        <v>1.3</v>
      </c>
      <c r="J493" s="124" t="inlineStr">
        <is>
          <t>Evet</t>
        </is>
      </c>
      <c r="K493" s="124" t="inlineStr">
        <is>
          <t>Aynı Bölge</t>
        </is>
      </c>
      <c r="L493" s="124" t="inlineStr">
        <is>
          <t>Belirsiz</t>
        </is>
      </c>
      <c r="M493" s="124" t="n">
        <v>0</v>
      </c>
      <c r="N493" s="124" t="n">
        <v>1</v>
      </c>
      <c r="O493" s="124" t="n">
        <v>0</v>
      </c>
      <c r="P493" s="124" t="n">
        <v>0</v>
      </c>
      <c r="Q493" s="124" t="inlineStr">
        <is>
          <t>Aynı unvan ve gerekli yetkinlik</t>
        </is>
      </c>
      <c r="R493" s="124" t="inlineStr">
        <is>
          <t>Koşullu</t>
        </is>
      </c>
      <c r="S493" s="124" t="inlineStr">
        <is>
          <t>Gerçek mesafe (Google Places) - Fazla/Açık Fact_Mevcut/Fact_Norm'dan; Vardiya/Onay Saha Etüdü Bekleniyor</t>
        </is>
      </c>
    </row>
    <row r="494" ht="15" customHeight="1" s="113">
      <c r="A494" s="124" t="inlineStr">
        <is>
          <t>T0493</t>
        </is>
      </c>
      <c r="B494" s="124" t="inlineStr">
        <is>
          <t>M023</t>
        </is>
      </c>
      <c r="C494" s="124" t="inlineStr">
        <is>
          <t>GÖZTEPE</t>
        </is>
      </c>
      <c r="D494" s="124" t="inlineStr">
        <is>
          <t>M001</t>
        </is>
      </c>
      <c r="E494" s="124" t="inlineStr">
        <is>
          <t>AKEVLER</t>
        </is>
      </c>
      <c r="F494" s="124" t="inlineStr">
        <is>
          <t>U015</t>
        </is>
      </c>
      <c r="G494" s="124" t="inlineStr">
        <is>
          <t>KASİYER</t>
        </is>
      </c>
      <c r="H494" s="175" t="n">
        <v>25</v>
      </c>
      <c r="I494" s="175" t="n">
        <v>1.3</v>
      </c>
      <c r="J494" s="124" t="inlineStr">
        <is>
          <t>Evet</t>
        </is>
      </c>
      <c r="K494" s="124" t="inlineStr">
        <is>
          <t>Aynı Bölge</t>
        </is>
      </c>
      <c r="L494" s="124" t="inlineStr">
        <is>
          <t>Belirsiz</t>
        </is>
      </c>
      <c r="M494" s="124" t="n">
        <v>0</v>
      </c>
      <c r="N494" s="124" t="n">
        <v>0</v>
      </c>
      <c r="O494" s="124" t="n">
        <v>0</v>
      </c>
      <c r="P494" s="124" t="n">
        <v>0</v>
      </c>
      <c r="Q494" s="124" t="inlineStr">
        <is>
          <t>Aynı unvan ve gerekli yetkinlik</t>
        </is>
      </c>
      <c r="R494" s="124" t="inlineStr">
        <is>
          <t>Düşük Öncelik</t>
        </is>
      </c>
      <c r="S494" s="124" t="inlineStr">
        <is>
          <t>Gerçek mesafe (Google Places) - Fazla/Açık Fact_Mevcut/Fact_Norm'dan; Vardiya/Onay Saha Etüdü Bekleniyor</t>
        </is>
      </c>
    </row>
    <row r="495" ht="15" customHeight="1" s="113">
      <c r="A495" s="124" t="inlineStr">
        <is>
          <t>T0494</t>
        </is>
      </c>
      <c r="B495" s="124" t="inlineStr">
        <is>
          <t>M023</t>
        </is>
      </c>
      <c r="C495" s="124" t="inlineStr">
        <is>
          <t>GÖZTEPE</t>
        </is>
      </c>
      <c r="D495" s="124" t="inlineStr">
        <is>
          <t>M001</t>
        </is>
      </c>
      <c r="E495" s="124" t="inlineStr">
        <is>
          <t>AKEVLER</t>
        </is>
      </c>
      <c r="F495" s="124" t="inlineStr">
        <is>
          <t>U017</t>
        </is>
      </c>
      <c r="G495" s="124" t="inlineStr">
        <is>
          <t>MANAV</t>
        </is>
      </c>
      <c r="H495" s="175" t="n">
        <v>25</v>
      </c>
      <c r="I495" s="175" t="n">
        <v>1.3</v>
      </c>
      <c r="J495" s="124" t="inlineStr">
        <is>
          <t>Evet</t>
        </is>
      </c>
      <c r="K495" s="124" t="inlineStr">
        <is>
          <t>Aynı Bölge</t>
        </is>
      </c>
      <c r="L495" s="124" t="inlineStr">
        <is>
          <t>Belirsiz</t>
        </is>
      </c>
      <c r="M495" s="124" t="n">
        <v>0</v>
      </c>
      <c r="N495" s="124" t="n">
        <v>2</v>
      </c>
      <c r="O495" s="124" t="n">
        <v>0</v>
      </c>
      <c r="P495" s="124" t="n">
        <v>1</v>
      </c>
      <c r="Q495" s="124" t="inlineStr">
        <is>
          <t>Aynı unvan ve gerekli yetkinlik</t>
        </is>
      </c>
      <c r="R495" s="124" t="inlineStr">
        <is>
          <t>Koşullu</t>
        </is>
      </c>
      <c r="S495" s="124" t="inlineStr">
        <is>
          <t>Gerçek mesafe (Google Places) - Fazla/Açık Fact_Mevcut/Fact_Norm'dan; Vardiya/Onay Saha Etüdü Bekleniyor</t>
        </is>
      </c>
    </row>
    <row r="496" ht="15" customHeight="1" s="113">
      <c r="A496" s="124" t="inlineStr">
        <is>
          <t>T0495</t>
        </is>
      </c>
      <c r="B496" s="124" t="inlineStr">
        <is>
          <t>M023</t>
        </is>
      </c>
      <c r="C496" s="124" t="inlineStr">
        <is>
          <t>GÖZTEPE</t>
        </is>
      </c>
      <c r="D496" s="124" t="inlineStr">
        <is>
          <t>M001</t>
        </is>
      </c>
      <c r="E496" s="124" t="inlineStr">
        <is>
          <t>AKEVLER</t>
        </is>
      </c>
      <c r="F496" s="124" t="inlineStr">
        <is>
          <t>U026</t>
        </is>
      </c>
      <c r="G496" s="124" t="inlineStr">
        <is>
          <t>REYON GÖREVLİSİ</t>
        </is>
      </c>
      <c r="H496" s="175" t="n">
        <v>25</v>
      </c>
      <c r="I496" s="175" t="n">
        <v>1.3</v>
      </c>
      <c r="J496" s="124" t="inlineStr">
        <is>
          <t>Evet</t>
        </is>
      </c>
      <c r="K496" s="124" t="inlineStr">
        <is>
          <t>Aynı Bölge</t>
        </is>
      </c>
      <c r="L496" s="124" t="inlineStr">
        <is>
          <t>Belirsiz</t>
        </is>
      </c>
      <c r="M496" s="124" t="n">
        <v>0</v>
      </c>
      <c r="N496" s="124" t="n">
        <v>0</v>
      </c>
      <c r="O496" s="124" t="n">
        <v>0</v>
      </c>
      <c r="P496" s="124" t="n">
        <v>0</v>
      </c>
      <c r="Q496" s="124" t="inlineStr">
        <is>
          <t>Aynı unvan ve gerekli yetkinlik</t>
        </is>
      </c>
      <c r="R496" s="124" t="inlineStr">
        <is>
          <t>Düşük Öncelik</t>
        </is>
      </c>
      <c r="S496" s="124" t="inlineStr">
        <is>
          <t>Gerçek mesafe (Google Places) - Fazla/Açık Fact_Mevcut/Fact_Norm'dan; Vardiya/Onay Saha Etüdü Bekleniyor</t>
        </is>
      </c>
    </row>
    <row r="497" ht="15" customHeight="1" s="113">
      <c r="A497" s="124" t="inlineStr">
        <is>
          <t>T0496</t>
        </is>
      </c>
      <c r="B497" s="124" t="inlineStr">
        <is>
          <t>M023</t>
        </is>
      </c>
      <c r="C497" s="124" t="inlineStr">
        <is>
          <t>GÖZTEPE</t>
        </is>
      </c>
      <c r="D497" s="124" t="inlineStr">
        <is>
          <t>M001</t>
        </is>
      </c>
      <c r="E497" s="124" t="inlineStr">
        <is>
          <t>AKEVLER</t>
        </is>
      </c>
      <c r="F497" s="124" t="inlineStr">
        <is>
          <t>U036</t>
        </is>
      </c>
      <c r="G497" s="124" t="inlineStr">
        <is>
          <t>YÖNETİCİ</t>
        </is>
      </c>
      <c r="H497" s="175" t="n">
        <v>25</v>
      </c>
      <c r="I497" s="175" t="n">
        <v>1.3</v>
      </c>
      <c r="J497" s="124" t="inlineStr">
        <is>
          <t>Evet</t>
        </is>
      </c>
      <c r="K497" s="124" t="inlineStr">
        <is>
          <t>Aynı Bölge</t>
        </is>
      </c>
      <c r="L497" s="124" t="inlineStr">
        <is>
          <t>Belirsiz</t>
        </is>
      </c>
      <c r="M497" s="124" t="n">
        <v>0</v>
      </c>
      <c r="N497" s="124" t="n">
        <v>1</v>
      </c>
      <c r="O497" s="124" t="n">
        <v>0</v>
      </c>
      <c r="P497" s="124" t="n">
        <v>0</v>
      </c>
      <c r="Q497" s="124" t="inlineStr">
        <is>
          <t>Aynı unvan ve gerekli yetkinlik</t>
        </is>
      </c>
      <c r="R497" s="124" t="inlineStr">
        <is>
          <t>Koşullu</t>
        </is>
      </c>
      <c r="S497" s="124" t="inlineStr">
        <is>
          <t>Gerçek mesafe (Google Places) - Fazla/Açık Fact_Mevcut/Fact_Norm'dan; Vardiya/Onay Saha Etüdü Bekleniyor</t>
        </is>
      </c>
    </row>
    <row r="498" ht="15" customHeight="1" s="113">
      <c r="A498" s="124" t="inlineStr">
        <is>
          <t>T0497</t>
        </is>
      </c>
      <c r="B498" s="124" t="inlineStr">
        <is>
          <t>M023</t>
        </is>
      </c>
      <c r="C498" s="124" t="inlineStr">
        <is>
          <t>GÖZTEPE</t>
        </is>
      </c>
      <c r="D498" s="124" t="inlineStr">
        <is>
          <t>M001</t>
        </is>
      </c>
      <c r="E498" s="124" t="inlineStr">
        <is>
          <t>AKEVLER</t>
        </is>
      </c>
      <c r="F498" s="124" t="inlineStr">
        <is>
          <t>U038</t>
        </is>
      </c>
      <c r="G498" s="124" t="inlineStr">
        <is>
          <t>YÖNETİCİ YARDIMCISI</t>
        </is>
      </c>
      <c r="H498" s="175" t="n">
        <v>25</v>
      </c>
      <c r="I498" s="175" t="n">
        <v>1.3</v>
      </c>
      <c r="J498" s="124" t="inlineStr">
        <is>
          <t>Evet</t>
        </is>
      </c>
      <c r="K498" s="124" t="inlineStr">
        <is>
          <t>Aynı Bölge</t>
        </is>
      </c>
      <c r="L498" s="124" t="inlineStr">
        <is>
          <t>Belirsiz</t>
        </is>
      </c>
      <c r="M498" s="124" t="n">
        <v>0</v>
      </c>
      <c r="N498" s="124" t="n">
        <v>0</v>
      </c>
      <c r="O498" s="124" t="n">
        <v>0</v>
      </c>
      <c r="P498" s="124" t="n">
        <v>0</v>
      </c>
      <c r="Q498" s="124" t="inlineStr">
        <is>
          <t>Aynı unvan ve gerekli yetkinlik</t>
        </is>
      </c>
      <c r="R498" s="124" t="inlineStr">
        <is>
          <t>Düşük Öncelik</t>
        </is>
      </c>
      <c r="S498" s="124" t="inlineStr">
        <is>
          <t>Gerçek mesafe (Google Places) - Fazla/Açık Fact_Mevcut/Fact_Norm'dan; Vardiya/Onay Saha Etüdü Bekleniyor</t>
        </is>
      </c>
    </row>
    <row r="499" ht="15" customHeight="1" s="113">
      <c r="A499" s="124" t="inlineStr">
        <is>
          <t>T0498</t>
        </is>
      </c>
      <c r="B499" s="124" t="inlineStr">
        <is>
          <t>M023</t>
        </is>
      </c>
      <c r="C499" s="124" t="inlineStr">
        <is>
          <t>GÖZTEPE</t>
        </is>
      </c>
      <c r="D499" s="124" t="inlineStr">
        <is>
          <t>M001</t>
        </is>
      </c>
      <c r="E499" s="124" t="inlineStr">
        <is>
          <t>AKEVLER</t>
        </is>
      </c>
      <c r="F499" s="124" t="inlineStr">
        <is>
          <t>U042</t>
        </is>
      </c>
      <c r="G499" s="124" t="inlineStr">
        <is>
          <t>ŞARKÜTERİ</t>
        </is>
      </c>
      <c r="H499" s="175" t="n">
        <v>25</v>
      </c>
      <c r="I499" s="175" t="n">
        <v>1.3</v>
      </c>
      <c r="J499" s="124" t="inlineStr">
        <is>
          <t>Evet</t>
        </is>
      </c>
      <c r="K499" s="124" t="inlineStr">
        <is>
          <t>Aynı Bölge</t>
        </is>
      </c>
      <c r="L499" s="124" t="inlineStr">
        <is>
          <t>Belirsiz</t>
        </is>
      </c>
      <c r="M499" s="124" t="n">
        <v>0</v>
      </c>
      <c r="N499" s="124" t="n">
        <v>0</v>
      </c>
      <c r="O499" s="124" t="n">
        <v>0</v>
      </c>
      <c r="P499" s="124" t="n">
        <v>0</v>
      </c>
      <c r="Q499" s="124" t="inlineStr">
        <is>
          <t>Aynı unvan ve gerekli yetkinlik</t>
        </is>
      </c>
      <c r="R499" s="124" t="inlineStr">
        <is>
          <t>Düşük Öncelik</t>
        </is>
      </c>
      <c r="S499" s="124" t="inlineStr">
        <is>
          <t>Gerçek mesafe (Google Places) - Fazla/Açık Fact_Mevcut/Fact_Norm'dan; Vardiya/Onay Saha Etüdü Bekleniyor</t>
        </is>
      </c>
    </row>
    <row r="500" ht="15" customHeight="1" s="113">
      <c r="A500" s="124" t="inlineStr">
        <is>
          <t>T0499</t>
        </is>
      </c>
      <c r="B500" s="124" t="inlineStr">
        <is>
          <t>M023</t>
        </is>
      </c>
      <c r="C500" s="124" t="inlineStr">
        <is>
          <t>GÖZTEPE</t>
        </is>
      </c>
      <c r="D500" s="124" t="inlineStr">
        <is>
          <t>M036</t>
        </is>
      </c>
      <c r="E500" s="124" t="inlineStr">
        <is>
          <t>POLİGON</t>
        </is>
      </c>
      <c r="F500" s="124" t="inlineStr">
        <is>
          <t>U013</t>
        </is>
      </c>
      <c r="G500" s="124" t="inlineStr">
        <is>
          <t>KASAP</t>
        </is>
      </c>
      <c r="H500" s="175" t="n">
        <v>25</v>
      </c>
      <c r="I500" s="175" t="n">
        <v>1.7</v>
      </c>
      <c r="J500" s="124" t="inlineStr">
        <is>
          <t>Evet</t>
        </is>
      </c>
      <c r="K500" s="124" t="inlineStr">
        <is>
          <t>Aynı Bölge</t>
        </is>
      </c>
      <c r="L500" s="124" t="inlineStr">
        <is>
          <t>Belirsiz</t>
        </is>
      </c>
      <c r="M500" s="124" t="n">
        <v>0</v>
      </c>
      <c r="N500" s="124" t="n">
        <v>1</v>
      </c>
      <c r="O500" s="124" t="n">
        <v>0</v>
      </c>
      <c r="P500" s="124" t="n">
        <v>0</v>
      </c>
      <c r="Q500" s="124" t="inlineStr">
        <is>
          <t>Aynı unvan ve gerekli yetkinlik</t>
        </is>
      </c>
      <c r="R500" s="124" t="inlineStr">
        <is>
          <t>Koşullu</t>
        </is>
      </c>
      <c r="S500" s="124" t="inlineStr">
        <is>
          <t>Gerçek mesafe (Google Places) - Fazla/Açık Fact_Mevcut/Fact_Norm'dan; Vardiya/Onay Saha Etüdü Bekleniyor</t>
        </is>
      </c>
    </row>
    <row r="501" ht="15" customHeight="1" s="113">
      <c r="A501" s="124" t="inlineStr">
        <is>
          <t>T0500</t>
        </is>
      </c>
      <c r="B501" s="124" t="inlineStr">
        <is>
          <t>M023</t>
        </is>
      </c>
      <c r="C501" s="124" t="inlineStr">
        <is>
          <t>GÖZTEPE</t>
        </is>
      </c>
      <c r="D501" s="124" t="inlineStr">
        <is>
          <t>M036</t>
        </is>
      </c>
      <c r="E501" s="124" t="inlineStr">
        <is>
          <t>POLİGON</t>
        </is>
      </c>
      <c r="F501" s="124" t="inlineStr">
        <is>
          <t>U015</t>
        </is>
      </c>
      <c r="G501" s="124" t="inlineStr">
        <is>
          <t>KASİYER</t>
        </is>
      </c>
      <c r="H501" s="175" t="n">
        <v>25</v>
      </c>
      <c r="I501" s="175" t="n">
        <v>1.7</v>
      </c>
      <c r="J501" s="124" t="inlineStr">
        <is>
          <t>Evet</t>
        </is>
      </c>
      <c r="K501" s="124" t="inlineStr">
        <is>
          <t>Aynı Bölge</t>
        </is>
      </c>
      <c r="L501" s="124" t="inlineStr">
        <is>
          <t>Belirsiz</t>
        </is>
      </c>
      <c r="M501" s="124" t="n">
        <v>0</v>
      </c>
      <c r="N501" s="124" t="n">
        <v>0</v>
      </c>
      <c r="O501" s="124" t="n">
        <v>0</v>
      </c>
      <c r="P501" s="124" t="n">
        <v>0</v>
      </c>
      <c r="Q501" s="124" t="inlineStr">
        <is>
          <t>Aynı unvan ve gerekli yetkinlik</t>
        </is>
      </c>
      <c r="R501" s="124" t="inlineStr">
        <is>
          <t>Düşük Öncelik</t>
        </is>
      </c>
      <c r="S501" s="124" t="inlineStr">
        <is>
          <t>Gerçek mesafe (Google Places) - Fazla/Açık Fact_Mevcut/Fact_Norm'dan; Vardiya/Onay Saha Etüdü Bekleniyor</t>
        </is>
      </c>
    </row>
    <row r="502" ht="15" customHeight="1" s="113">
      <c r="A502" s="124" t="inlineStr">
        <is>
          <t>T0501</t>
        </is>
      </c>
      <c r="B502" s="124" t="inlineStr">
        <is>
          <t>M023</t>
        </is>
      </c>
      <c r="C502" s="124" t="inlineStr">
        <is>
          <t>GÖZTEPE</t>
        </is>
      </c>
      <c r="D502" s="124" t="inlineStr">
        <is>
          <t>M036</t>
        </is>
      </c>
      <c r="E502" s="124" t="inlineStr">
        <is>
          <t>POLİGON</t>
        </is>
      </c>
      <c r="F502" s="124" t="inlineStr">
        <is>
          <t>U017</t>
        </is>
      </c>
      <c r="G502" s="124" t="inlineStr">
        <is>
          <t>MANAV</t>
        </is>
      </c>
      <c r="H502" s="175" t="n">
        <v>25</v>
      </c>
      <c r="I502" s="175" t="n">
        <v>1.7</v>
      </c>
      <c r="J502" s="124" t="inlineStr">
        <is>
          <t>Evet</t>
        </is>
      </c>
      <c r="K502" s="124" t="inlineStr">
        <is>
          <t>Aynı Bölge</t>
        </is>
      </c>
      <c r="L502" s="124" t="inlineStr">
        <is>
          <t>Belirsiz</t>
        </is>
      </c>
      <c r="M502" s="124" t="n">
        <v>0</v>
      </c>
      <c r="N502" s="124" t="n">
        <v>2</v>
      </c>
      <c r="O502" s="124" t="n">
        <v>0</v>
      </c>
      <c r="P502" s="124" t="n">
        <v>1</v>
      </c>
      <c r="Q502" s="124" t="inlineStr">
        <is>
          <t>Aynı unvan ve gerekli yetkinlik</t>
        </is>
      </c>
      <c r="R502" s="124" t="inlineStr">
        <is>
          <t>Koşullu</t>
        </is>
      </c>
      <c r="S502" s="124" t="inlineStr">
        <is>
          <t>Gerçek mesafe (Google Places) - Fazla/Açık Fact_Mevcut/Fact_Norm'dan; Vardiya/Onay Saha Etüdü Bekleniyor</t>
        </is>
      </c>
    </row>
    <row r="503" ht="15" customHeight="1" s="113">
      <c r="A503" s="124" t="inlineStr">
        <is>
          <t>T0502</t>
        </is>
      </c>
      <c r="B503" s="124" t="inlineStr">
        <is>
          <t>M023</t>
        </is>
      </c>
      <c r="C503" s="124" t="inlineStr">
        <is>
          <t>GÖZTEPE</t>
        </is>
      </c>
      <c r="D503" s="124" t="inlineStr">
        <is>
          <t>M036</t>
        </is>
      </c>
      <c r="E503" s="124" t="inlineStr">
        <is>
          <t>POLİGON</t>
        </is>
      </c>
      <c r="F503" s="124" t="inlineStr">
        <is>
          <t>U026</t>
        </is>
      </c>
      <c r="G503" s="124" t="inlineStr">
        <is>
          <t>REYON GÖREVLİSİ</t>
        </is>
      </c>
      <c r="H503" s="175" t="n">
        <v>25</v>
      </c>
      <c r="I503" s="175" t="n">
        <v>1.7</v>
      </c>
      <c r="J503" s="124" t="inlineStr">
        <is>
          <t>Evet</t>
        </is>
      </c>
      <c r="K503" s="124" t="inlineStr">
        <is>
          <t>Aynı Bölge</t>
        </is>
      </c>
      <c r="L503" s="124" t="inlineStr">
        <is>
          <t>Belirsiz</t>
        </is>
      </c>
      <c r="M503" s="124" t="n">
        <v>0</v>
      </c>
      <c r="N503" s="124" t="n">
        <v>0</v>
      </c>
      <c r="O503" s="124" t="n">
        <v>0</v>
      </c>
      <c r="P503" s="124" t="n">
        <v>0</v>
      </c>
      <c r="Q503" s="124" t="inlineStr">
        <is>
          <t>Aynı unvan ve gerekli yetkinlik</t>
        </is>
      </c>
      <c r="R503" s="124" t="inlineStr">
        <is>
          <t>Düşük Öncelik</t>
        </is>
      </c>
      <c r="S503" s="124" t="inlineStr">
        <is>
          <t>Gerçek mesafe (Google Places) - Fazla/Açık Fact_Mevcut/Fact_Norm'dan; Vardiya/Onay Saha Etüdü Bekleniyor</t>
        </is>
      </c>
    </row>
    <row r="504" ht="15" customHeight="1" s="113">
      <c r="A504" s="124" t="inlineStr">
        <is>
          <t>T0503</t>
        </is>
      </c>
      <c r="B504" s="124" t="inlineStr">
        <is>
          <t>M023</t>
        </is>
      </c>
      <c r="C504" s="124" t="inlineStr">
        <is>
          <t>GÖZTEPE</t>
        </is>
      </c>
      <c r="D504" s="124" t="inlineStr">
        <is>
          <t>M036</t>
        </is>
      </c>
      <c r="E504" s="124" t="inlineStr">
        <is>
          <t>POLİGON</t>
        </is>
      </c>
      <c r="F504" s="124" t="inlineStr">
        <is>
          <t>U036</t>
        </is>
      </c>
      <c r="G504" s="124" t="inlineStr">
        <is>
          <t>YÖNETİCİ</t>
        </is>
      </c>
      <c r="H504" s="175" t="n">
        <v>25</v>
      </c>
      <c r="I504" s="175" t="n">
        <v>1.7</v>
      </c>
      <c r="J504" s="124" t="inlineStr">
        <is>
          <t>Evet</t>
        </is>
      </c>
      <c r="K504" s="124" t="inlineStr">
        <is>
          <t>Aynı Bölge</t>
        </is>
      </c>
      <c r="L504" s="124" t="inlineStr">
        <is>
          <t>Belirsiz</t>
        </is>
      </c>
      <c r="M504" s="124" t="n">
        <v>0</v>
      </c>
      <c r="N504" s="124" t="n">
        <v>0</v>
      </c>
      <c r="O504" s="124" t="n">
        <v>0</v>
      </c>
      <c r="P504" s="124" t="n">
        <v>0</v>
      </c>
      <c r="Q504" s="124" t="inlineStr">
        <is>
          <t>Aynı unvan ve gerekli yetkinlik</t>
        </is>
      </c>
      <c r="R504" s="124" t="inlineStr">
        <is>
          <t>Düşük Öncelik</t>
        </is>
      </c>
      <c r="S504" s="124" t="inlineStr">
        <is>
          <t>Gerçek mesafe (Google Places) - Fazla/Açık Fact_Mevcut/Fact_Norm'dan; Vardiya/Onay Saha Etüdü Bekleniyor</t>
        </is>
      </c>
    </row>
    <row r="505" ht="15" customHeight="1" s="113">
      <c r="A505" s="124" t="inlineStr">
        <is>
          <t>T0504</t>
        </is>
      </c>
      <c r="B505" s="124" t="inlineStr">
        <is>
          <t>M023</t>
        </is>
      </c>
      <c r="C505" s="124" t="inlineStr">
        <is>
          <t>GÖZTEPE</t>
        </is>
      </c>
      <c r="D505" s="124" t="inlineStr">
        <is>
          <t>M036</t>
        </is>
      </c>
      <c r="E505" s="124" t="inlineStr">
        <is>
          <t>POLİGON</t>
        </is>
      </c>
      <c r="F505" s="124" t="inlineStr">
        <is>
          <t>U038</t>
        </is>
      </c>
      <c r="G505" s="124" t="inlineStr">
        <is>
          <t>YÖNETİCİ YARDIMCISI</t>
        </is>
      </c>
      <c r="H505" s="175" t="n">
        <v>25</v>
      </c>
      <c r="I505" s="175" t="n">
        <v>1.7</v>
      </c>
      <c r="J505" s="124" t="inlineStr">
        <is>
          <t>Evet</t>
        </is>
      </c>
      <c r="K505" s="124" t="inlineStr">
        <is>
          <t>Aynı Bölge</t>
        </is>
      </c>
      <c r="L505" s="124" t="inlineStr">
        <is>
          <t>Belirsiz</t>
        </is>
      </c>
      <c r="M505" s="124" t="n">
        <v>0</v>
      </c>
      <c r="N505" s="124" t="n">
        <v>0</v>
      </c>
      <c r="O505" s="124" t="n">
        <v>0</v>
      </c>
      <c r="P505" s="124" t="n">
        <v>0</v>
      </c>
      <c r="Q505" s="124" t="inlineStr">
        <is>
          <t>Aynı unvan ve gerekli yetkinlik</t>
        </is>
      </c>
      <c r="R505" s="124" t="inlineStr">
        <is>
          <t>Düşük Öncelik</t>
        </is>
      </c>
      <c r="S505" s="124" t="inlineStr">
        <is>
          <t>Gerçek mesafe (Google Places) - Fazla/Açık Fact_Mevcut/Fact_Norm'dan; Vardiya/Onay Saha Etüdü Bekleniyor</t>
        </is>
      </c>
    </row>
    <row r="506" ht="15" customHeight="1" s="113">
      <c r="A506" s="124" t="inlineStr">
        <is>
          <t>T0505</t>
        </is>
      </c>
      <c r="B506" s="124" t="inlineStr">
        <is>
          <t>M023</t>
        </is>
      </c>
      <c r="C506" s="124" t="inlineStr">
        <is>
          <t>GÖZTEPE</t>
        </is>
      </c>
      <c r="D506" s="124" t="inlineStr">
        <is>
          <t>M036</t>
        </is>
      </c>
      <c r="E506" s="124" t="inlineStr">
        <is>
          <t>POLİGON</t>
        </is>
      </c>
      <c r="F506" s="124" t="inlineStr">
        <is>
          <t>U042</t>
        </is>
      </c>
      <c r="G506" s="124" t="inlineStr">
        <is>
          <t>ŞARKÜTERİ</t>
        </is>
      </c>
      <c r="H506" s="175" t="n">
        <v>25</v>
      </c>
      <c r="I506" s="175" t="n">
        <v>1.7</v>
      </c>
      <c r="J506" s="124" t="inlineStr">
        <is>
          <t>Evet</t>
        </is>
      </c>
      <c r="K506" s="124" t="inlineStr">
        <is>
          <t>Aynı Bölge</t>
        </is>
      </c>
      <c r="L506" s="124" t="inlineStr">
        <is>
          <t>Belirsiz</t>
        </is>
      </c>
      <c r="M506" s="124" t="n">
        <v>0</v>
      </c>
      <c r="N506" s="124" t="n">
        <v>1</v>
      </c>
      <c r="O506" s="124" t="n">
        <v>0</v>
      </c>
      <c r="P506" s="124" t="n">
        <v>0</v>
      </c>
      <c r="Q506" s="124" t="inlineStr">
        <is>
          <t>Aynı unvan ve gerekli yetkinlik</t>
        </is>
      </c>
      <c r="R506" s="124" t="inlineStr">
        <is>
          <t>Koşullu</t>
        </is>
      </c>
      <c r="S506" s="124" t="inlineStr">
        <is>
          <t>Gerçek mesafe (Google Places) - Fazla/Açık Fact_Mevcut/Fact_Norm'dan; Vardiya/Onay Saha Etüdü Bekleniyor</t>
        </is>
      </c>
    </row>
    <row r="507" ht="15" customHeight="1" s="113">
      <c r="A507" s="124" t="inlineStr">
        <is>
          <t>T0506</t>
        </is>
      </c>
      <c r="B507" s="124" t="inlineStr">
        <is>
          <t>M024</t>
        </is>
      </c>
      <c r="C507" s="124" t="inlineStr">
        <is>
          <t>GÜMÜŞPALA</t>
        </is>
      </c>
      <c r="D507" s="124" t="inlineStr">
        <is>
          <t>M010</t>
        </is>
      </c>
      <c r="E507" s="124" t="inlineStr">
        <is>
          <t>BAYRAKLI</t>
        </is>
      </c>
      <c r="F507" s="124" t="inlineStr">
        <is>
          <t>U013</t>
        </is>
      </c>
      <c r="G507" s="124" t="inlineStr">
        <is>
          <t>KASAP</t>
        </is>
      </c>
      <c r="H507" s="175" t="n">
        <v>25</v>
      </c>
      <c r="I507" s="175" t="n">
        <v>1.7</v>
      </c>
      <c r="J507" s="124" t="inlineStr">
        <is>
          <t>Evet</t>
        </is>
      </c>
      <c r="K507" s="124" t="inlineStr">
        <is>
          <t>Aynı Bölge</t>
        </is>
      </c>
      <c r="L507" s="124" t="inlineStr">
        <is>
          <t>Belirsiz</t>
        </is>
      </c>
      <c r="M507" s="124" t="n">
        <v>0</v>
      </c>
      <c r="N507" s="124" t="n">
        <v>1</v>
      </c>
      <c r="O507" s="124" t="n">
        <v>0</v>
      </c>
      <c r="P507" s="124" t="n">
        <v>0</v>
      </c>
      <c r="Q507" s="124" t="inlineStr">
        <is>
          <t>Aynı unvan ve gerekli yetkinlik</t>
        </is>
      </c>
      <c r="R507" s="124" t="inlineStr">
        <is>
          <t>Koşullu</t>
        </is>
      </c>
      <c r="S507" s="124" t="inlineStr">
        <is>
          <t>Gerçek mesafe (Google Places) - Fazla/Açık Fact_Mevcut/Fact_Norm'dan; Vardiya/Onay Saha Etüdü Bekleniyor</t>
        </is>
      </c>
    </row>
    <row r="508" ht="15" customHeight="1" s="113">
      <c r="A508" s="124" t="inlineStr">
        <is>
          <t>T0507</t>
        </is>
      </c>
      <c r="B508" s="124" t="inlineStr">
        <is>
          <t>M024</t>
        </is>
      </c>
      <c r="C508" s="124" t="inlineStr">
        <is>
          <t>GÜMÜŞPALA</t>
        </is>
      </c>
      <c r="D508" s="124" t="inlineStr">
        <is>
          <t>M010</t>
        </is>
      </c>
      <c r="E508" s="124" t="inlineStr">
        <is>
          <t>BAYRAKLI</t>
        </is>
      </c>
      <c r="F508" s="124" t="inlineStr">
        <is>
          <t>U015</t>
        </is>
      </c>
      <c r="G508" s="124" t="inlineStr">
        <is>
          <t>KASİYER</t>
        </is>
      </c>
      <c r="H508" s="175" t="n">
        <v>25</v>
      </c>
      <c r="I508" s="175" t="n">
        <v>1.7</v>
      </c>
      <c r="J508" s="124" t="inlineStr">
        <is>
          <t>Evet</t>
        </is>
      </c>
      <c r="K508" s="124" t="inlineStr">
        <is>
          <t>Aynı Bölge</t>
        </is>
      </c>
      <c r="L508" s="124" t="inlineStr">
        <is>
          <t>Belirsiz</t>
        </is>
      </c>
      <c r="M508" s="124" t="n">
        <v>0</v>
      </c>
      <c r="N508" s="124" t="n">
        <v>0</v>
      </c>
      <c r="O508" s="124" t="n">
        <v>0</v>
      </c>
      <c r="P508" s="124" t="n">
        <v>0</v>
      </c>
      <c r="Q508" s="124" t="inlineStr">
        <is>
          <t>Aynı unvan ve gerekli yetkinlik</t>
        </is>
      </c>
      <c r="R508" s="124" t="inlineStr">
        <is>
          <t>Düşük Öncelik</t>
        </is>
      </c>
      <c r="S508" s="124" t="inlineStr">
        <is>
          <t>Gerçek mesafe (Google Places) - Fazla/Açık Fact_Mevcut/Fact_Norm'dan; Vardiya/Onay Saha Etüdü Bekleniyor</t>
        </is>
      </c>
    </row>
    <row r="509" ht="15" customHeight="1" s="113">
      <c r="A509" s="124" t="inlineStr">
        <is>
          <t>T0508</t>
        </is>
      </c>
      <c r="B509" s="124" t="inlineStr">
        <is>
          <t>M024</t>
        </is>
      </c>
      <c r="C509" s="124" t="inlineStr">
        <is>
          <t>GÜMÜŞPALA</t>
        </is>
      </c>
      <c r="D509" s="124" t="inlineStr">
        <is>
          <t>M010</t>
        </is>
      </c>
      <c r="E509" s="124" t="inlineStr">
        <is>
          <t>BAYRAKLI</t>
        </is>
      </c>
      <c r="F509" s="124" t="inlineStr">
        <is>
          <t>U017</t>
        </is>
      </c>
      <c r="G509" s="124" t="inlineStr">
        <is>
          <t>MANAV</t>
        </is>
      </c>
      <c r="H509" s="175" t="n">
        <v>25</v>
      </c>
      <c r="I509" s="175" t="n">
        <v>1.7</v>
      </c>
      <c r="J509" s="124" t="inlineStr">
        <is>
          <t>Evet</t>
        </is>
      </c>
      <c r="K509" s="124" t="inlineStr">
        <is>
          <t>Aynı Bölge</t>
        </is>
      </c>
      <c r="L509" s="124" t="inlineStr">
        <is>
          <t>Belirsiz</t>
        </is>
      </c>
      <c r="M509" s="124" t="n">
        <v>0</v>
      </c>
      <c r="N509" s="124" t="n">
        <v>0</v>
      </c>
      <c r="O509" s="124" t="n">
        <v>0</v>
      </c>
      <c r="P509" s="124" t="n">
        <v>0</v>
      </c>
      <c r="Q509" s="124" t="inlineStr">
        <is>
          <t>Aynı unvan ve gerekli yetkinlik</t>
        </is>
      </c>
      <c r="R509" s="124" t="inlineStr">
        <is>
          <t>Düşük Öncelik</t>
        </is>
      </c>
      <c r="S509" s="124" t="inlineStr">
        <is>
          <t>Gerçek mesafe (Google Places) - Fazla/Açık Fact_Mevcut/Fact_Norm'dan; Vardiya/Onay Saha Etüdü Bekleniyor</t>
        </is>
      </c>
    </row>
    <row r="510" ht="15" customHeight="1" s="113">
      <c r="A510" s="124" t="inlineStr">
        <is>
          <t>T0509</t>
        </is>
      </c>
      <c r="B510" s="124" t="inlineStr">
        <is>
          <t>M024</t>
        </is>
      </c>
      <c r="C510" s="124" t="inlineStr">
        <is>
          <t>GÜMÜŞPALA</t>
        </is>
      </c>
      <c r="D510" s="124" t="inlineStr">
        <is>
          <t>M010</t>
        </is>
      </c>
      <c r="E510" s="124" t="inlineStr">
        <is>
          <t>BAYRAKLI</t>
        </is>
      </c>
      <c r="F510" s="124" t="inlineStr">
        <is>
          <t>U026</t>
        </is>
      </c>
      <c r="G510" s="124" t="inlineStr">
        <is>
          <t>REYON GÖREVLİSİ</t>
        </is>
      </c>
      <c r="H510" s="175" t="n">
        <v>25</v>
      </c>
      <c r="I510" s="175" t="n">
        <v>1.7</v>
      </c>
      <c r="J510" s="124" t="inlineStr">
        <is>
          <t>Evet</t>
        </is>
      </c>
      <c r="K510" s="124" t="inlineStr">
        <is>
          <t>Aynı Bölge</t>
        </is>
      </c>
      <c r="L510" s="124" t="inlineStr">
        <is>
          <t>Belirsiz</t>
        </is>
      </c>
      <c r="M510" s="124" t="n">
        <v>0</v>
      </c>
      <c r="N510" s="124" t="n">
        <v>0</v>
      </c>
      <c r="O510" s="124" t="n">
        <v>0</v>
      </c>
      <c r="P510" s="124" t="n">
        <v>0</v>
      </c>
      <c r="Q510" s="124" t="inlineStr">
        <is>
          <t>Aynı unvan ve gerekli yetkinlik</t>
        </is>
      </c>
      <c r="R510" s="124" t="inlineStr">
        <is>
          <t>Düşük Öncelik</t>
        </is>
      </c>
      <c r="S510" s="124" t="inlineStr">
        <is>
          <t>Gerçek mesafe (Google Places) - Fazla/Açık Fact_Mevcut/Fact_Norm'dan; Vardiya/Onay Saha Etüdü Bekleniyor</t>
        </is>
      </c>
    </row>
    <row r="511" ht="15" customHeight="1" s="113">
      <c r="A511" s="124" t="inlineStr">
        <is>
          <t>T0510</t>
        </is>
      </c>
      <c r="B511" s="124" t="inlineStr">
        <is>
          <t>M024</t>
        </is>
      </c>
      <c r="C511" s="124" t="inlineStr">
        <is>
          <t>GÜMÜŞPALA</t>
        </is>
      </c>
      <c r="D511" s="124" t="inlineStr">
        <is>
          <t>M010</t>
        </is>
      </c>
      <c r="E511" s="124" t="inlineStr">
        <is>
          <t>BAYRAKLI</t>
        </is>
      </c>
      <c r="F511" s="124" t="inlineStr">
        <is>
          <t>U036</t>
        </is>
      </c>
      <c r="G511" s="124" t="inlineStr">
        <is>
          <t>YÖNETİCİ</t>
        </is>
      </c>
      <c r="H511" s="175" t="n">
        <v>25</v>
      </c>
      <c r="I511" s="175" t="n">
        <v>1.7</v>
      </c>
      <c r="J511" s="124" t="inlineStr">
        <is>
          <t>Evet</t>
        </is>
      </c>
      <c r="K511" s="124" t="inlineStr">
        <is>
          <t>Aynı Bölge</t>
        </is>
      </c>
      <c r="L511" s="124" t="inlineStr">
        <is>
          <t>Belirsiz</t>
        </is>
      </c>
      <c r="M511" s="124" t="n">
        <v>0</v>
      </c>
      <c r="N511" s="124" t="n">
        <v>1</v>
      </c>
      <c r="O511" s="124" t="n">
        <v>0</v>
      </c>
      <c r="P511" s="124" t="n">
        <v>0</v>
      </c>
      <c r="Q511" s="124" t="inlineStr">
        <is>
          <t>Aynı unvan ve gerekli yetkinlik</t>
        </is>
      </c>
      <c r="R511" s="124" t="inlineStr">
        <is>
          <t>Koşullu</t>
        </is>
      </c>
      <c r="S511" s="124" t="inlineStr">
        <is>
          <t>Gerçek mesafe (Google Places) - Fazla/Açık Fact_Mevcut/Fact_Norm'dan; Vardiya/Onay Saha Etüdü Bekleniyor</t>
        </is>
      </c>
    </row>
    <row r="512" ht="15" customHeight="1" s="113">
      <c r="A512" s="124" t="inlineStr">
        <is>
          <t>T0511</t>
        </is>
      </c>
      <c r="B512" s="124" t="inlineStr">
        <is>
          <t>M024</t>
        </is>
      </c>
      <c r="C512" s="124" t="inlineStr">
        <is>
          <t>GÜMÜŞPALA</t>
        </is>
      </c>
      <c r="D512" s="124" t="inlineStr">
        <is>
          <t>M010</t>
        </is>
      </c>
      <c r="E512" s="124" t="inlineStr">
        <is>
          <t>BAYRAKLI</t>
        </is>
      </c>
      <c r="F512" s="124" t="inlineStr">
        <is>
          <t>U038</t>
        </is>
      </c>
      <c r="G512" s="124" t="inlineStr">
        <is>
          <t>YÖNETİCİ YARDIMCISI</t>
        </is>
      </c>
      <c r="H512" s="175" t="n">
        <v>25</v>
      </c>
      <c r="I512" s="175" t="n">
        <v>1.7</v>
      </c>
      <c r="J512" s="124" t="inlineStr">
        <is>
          <t>Evet</t>
        </is>
      </c>
      <c r="K512" s="124" t="inlineStr">
        <is>
          <t>Aynı Bölge</t>
        </is>
      </c>
      <c r="L512" s="124" t="inlineStr">
        <is>
          <t>Belirsiz</t>
        </is>
      </c>
      <c r="M512" s="124" t="n">
        <v>0</v>
      </c>
      <c r="N512" s="124" t="n">
        <v>0</v>
      </c>
      <c r="O512" s="124" t="n">
        <v>0</v>
      </c>
      <c r="P512" s="124" t="n">
        <v>0</v>
      </c>
      <c r="Q512" s="124" t="inlineStr">
        <is>
          <t>Aynı unvan ve gerekli yetkinlik</t>
        </is>
      </c>
      <c r="R512" s="124" t="inlineStr">
        <is>
          <t>Düşük Öncelik</t>
        </is>
      </c>
      <c r="S512" s="124" t="inlineStr">
        <is>
          <t>Gerçek mesafe (Google Places) - Fazla/Açık Fact_Mevcut/Fact_Norm'dan; Vardiya/Onay Saha Etüdü Bekleniyor</t>
        </is>
      </c>
    </row>
    <row r="513" ht="15" customHeight="1" s="113">
      <c r="A513" s="124" t="inlineStr">
        <is>
          <t>T0512</t>
        </is>
      </c>
      <c r="B513" s="124" t="inlineStr">
        <is>
          <t>M024</t>
        </is>
      </c>
      <c r="C513" s="124" t="inlineStr">
        <is>
          <t>GÜMÜŞPALA</t>
        </is>
      </c>
      <c r="D513" s="124" t="inlineStr">
        <is>
          <t>M010</t>
        </is>
      </c>
      <c r="E513" s="124" t="inlineStr">
        <is>
          <t>BAYRAKLI</t>
        </is>
      </c>
      <c r="F513" s="124" t="inlineStr">
        <is>
          <t>U042</t>
        </is>
      </c>
      <c r="G513" s="124" t="inlineStr">
        <is>
          <t>ŞARKÜTERİ</t>
        </is>
      </c>
      <c r="H513" s="175" t="n">
        <v>25</v>
      </c>
      <c r="I513" s="175" t="n">
        <v>1.7</v>
      </c>
      <c r="J513" s="124" t="inlineStr">
        <is>
          <t>Evet</t>
        </is>
      </c>
      <c r="K513" s="124" t="inlineStr">
        <is>
          <t>Aynı Bölge</t>
        </is>
      </c>
      <c r="L513" s="124" t="inlineStr">
        <is>
          <t>Belirsiz</t>
        </is>
      </c>
      <c r="M513" s="124" t="n">
        <v>0</v>
      </c>
      <c r="N513" s="124" t="n">
        <v>1</v>
      </c>
      <c r="O513" s="124" t="n">
        <v>0</v>
      </c>
      <c r="P513" s="124" t="n">
        <v>0</v>
      </c>
      <c r="Q513" s="124" t="inlineStr">
        <is>
          <t>Aynı unvan ve gerekli yetkinlik</t>
        </is>
      </c>
      <c r="R513" s="124" t="inlineStr">
        <is>
          <t>Koşullu</t>
        </is>
      </c>
      <c r="S513" s="124" t="inlineStr">
        <is>
          <t>Gerçek mesafe (Google Places) - Fazla/Açık Fact_Mevcut/Fact_Norm'dan; Vardiya/Onay Saha Etüdü Bekleniyor</t>
        </is>
      </c>
    </row>
    <row r="514" ht="15" customHeight="1" s="113">
      <c r="A514" s="124" t="inlineStr">
        <is>
          <t>T0513</t>
        </is>
      </c>
      <c r="B514" s="124" t="inlineStr">
        <is>
          <t>M024</t>
        </is>
      </c>
      <c r="C514" s="124" t="inlineStr">
        <is>
          <t>GÜMÜŞPALA</t>
        </is>
      </c>
      <c r="D514" s="124" t="inlineStr">
        <is>
          <t>M029</t>
        </is>
      </c>
      <c r="E514" s="124" t="inlineStr">
        <is>
          <t>KARŞIYAKA-2</t>
        </is>
      </c>
      <c r="F514" s="124" t="inlineStr">
        <is>
          <t>U013</t>
        </is>
      </c>
      <c r="G514" s="124" t="inlineStr">
        <is>
          <t>KASAP</t>
        </is>
      </c>
      <c r="H514" s="175" t="n">
        <v>25</v>
      </c>
      <c r="I514" s="175" t="n">
        <v>2.1</v>
      </c>
      <c r="J514" s="124" t="inlineStr">
        <is>
          <t>Evet</t>
        </is>
      </c>
      <c r="K514" s="124" t="inlineStr">
        <is>
          <t>Aynı Bölge</t>
        </is>
      </c>
      <c r="L514" s="124" t="inlineStr">
        <is>
          <t>Belirsiz</t>
        </is>
      </c>
      <c r="M514" s="124" t="n">
        <v>0</v>
      </c>
      <c r="N514" s="124" t="n">
        <v>0</v>
      </c>
      <c r="O514" s="124" t="n">
        <v>0</v>
      </c>
      <c r="P514" s="124" t="n">
        <v>0</v>
      </c>
      <c r="Q514" s="124" t="inlineStr">
        <is>
          <t>Aynı unvan ve gerekli yetkinlik</t>
        </is>
      </c>
      <c r="R514" s="124" t="inlineStr">
        <is>
          <t>Düşük Öncelik</t>
        </is>
      </c>
      <c r="S514" s="124" t="inlineStr">
        <is>
          <t>Gerçek mesafe (Google Places) - Fazla/Açık Fact_Mevcut/Fact_Norm'dan; Vardiya/Onay Saha Etüdü Bekleniyor</t>
        </is>
      </c>
    </row>
    <row r="515" ht="15" customHeight="1" s="113">
      <c r="A515" s="124" t="inlineStr">
        <is>
          <t>T0514</t>
        </is>
      </c>
      <c r="B515" s="124" t="inlineStr">
        <is>
          <t>M024</t>
        </is>
      </c>
      <c r="C515" s="124" t="inlineStr">
        <is>
          <t>GÜMÜŞPALA</t>
        </is>
      </c>
      <c r="D515" s="124" t="inlineStr">
        <is>
          <t>M029</t>
        </is>
      </c>
      <c r="E515" s="124" t="inlineStr">
        <is>
          <t>KARŞIYAKA-2</t>
        </is>
      </c>
      <c r="F515" s="124" t="inlineStr">
        <is>
          <t>U015</t>
        </is>
      </c>
      <c r="G515" s="124" t="inlineStr">
        <is>
          <t>KASİYER</t>
        </is>
      </c>
      <c r="H515" s="124" t="n">
        <v>25</v>
      </c>
      <c r="I515" s="124" t="n">
        <v>2.1</v>
      </c>
      <c r="J515" s="124" t="inlineStr">
        <is>
          <t>Evet</t>
        </is>
      </c>
      <c r="K515" s="124" t="inlineStr">
        <is>
          <t>Aynı Bölge</t>
        </is>
      </c>
      <c r="L515" s="124" t="inlineStr">
        <is>
          <t>Belirsiz</t>
        </is>
      </c>
      <c r="M515" s="124" t="n">
        <v>0</v>
      </c>
      <c r="N515" s="124" t="n">
        <v>1</v>
      </c>
      <c r="O515" s="124" t="n">
        <v>0</v>
      </c>
      <c r="P515" s="124" t="n">
        <v>0</v>
      </c>
      <c r="Q515" s="124" t="inlineStr">
        <is>
          <t>Aynı unvan ve gerekli yetkinlik</t>
        </is>
      </c>
      <c r="R515" s="124" t="inlineStr">
        <is>
          <t>Koşullu</t>
        </is>
      </c>
      <c r="S515" s="124" t="inlineStr">
        <is>
          <t>Gerçek mesafe (Google Places) - Fazla/Açık Fact_Mevcut/Fact_Norm'dan; Vardiya/Onay Saha Etüdü Bekleniyor</t>
        </is>
      </c>
    </row>
    <row r="516" ht="15" customHeight="1" s="113">
      <c r="A516" s="124" t="inlineStr">
        <is>
          <t>T0515</t>
        </is>
      </c>
      <c r="B516" s="124" t="inlineStr">
        <is>
          <t>M024</t>
        </is>
      </c>
      <c r="C516" s="124" t="inlineStr">
        <is>
          <t>GÜMÜŞPALA</t>
        </is>
      </c>
      <c r="D516" s="124" t="inlineStr">
        <is>
          <t>M029</t>
        </is>
      </c>
      <c r="E516" s="124" t="inlineStr">
        <is>
          <t>KARŞIYAKA-2</t>
        </is>
      </c>
      <c r="F516" s="124" t="inlineStr">
        <is>
          <t>U017</t>
        </is>
      </c>
      <c r="G516" s="124" t="inlineStr">
        <is>
          <t>MANAV</t>
        </is>
      </c>
      <c r="H516" s="124" t="n">
        <v>25</v>
      </c>
      <c r="I516" s="124" t="n">
        <v>2.1</v>
      </c>
      <c r="J516" s="124" t="inlineStr">
        <is>
          <t>Evet</t>
        </is>
      </c>
      <c r="K516" s="124" t="inlineStr">
        <is>
          <t>Aynı Bölge</t>
        </is>
      </c>
      <c r="L516" s="124" t="inlineStr">
        <is>
          <t>Belirsiz</t>
        </is>
      </c>
      <c r="M516" s="124" t="n">
        <v>0</v>
      </c>
      <c r="N516" s="124" t="n">
        <v>0</v>
      </c>
      <c r="O516" s="124" t="n">
        <v>0</v>
      </c>
      <c r="P516" s="124" t="n">
        <v>0</v>
      </c>
      <c r="Q516" s="124" t="inlineStr">
        <is>
          <t>Aynı unvan ve gerekli yetkinlik</t>
        </is>
      </c>
      <c r="R516" s="124" t="inlineStr">
        <is>
          <t>Düşük Öncelik</t>
        </is>
      </c>
      <c r="S516" s="124" t="inlineStr">
        <is>
          <t>Gerçek mesafe (Google Places) - Fazla/Açık Fact_Mevcut/Fact_Norm'dan; Vardiya/Onay Saha Etüdü Bekleniyor</t>
        </is>
      </c>
    </row>
    <row r="517" ht="15" customHeight="1" s="113">
      <c r="A517" s="124" t="inlineStr">
        <is>
          <t>T0516</t>
        </is>
      </c>
      <c r="B517" s="124" t="inlineStr">
        <is>
          <t>M024</t>
        </is>
      </c>
      <c r="C517" s="124" t="inlineStr">
        <is>
          <t>GÜMÜŞPALA</t>
        </is>
      </c>
      <c r="D517" s="124" t="inlineStr">
        <is>
          <t>M029</t>
        </is>
      </c>
      <c r="E517" s="124" t="inlineStr">
        <is>
          <t>KARŞIYAKA-2</t>
        </is>
      </c>
      <c r="F517" s="124" t="inlineStr">
        <is>
          <t>U026</t>
        </is>
      </c>
      <c r="G517" s="124" t="inlineStr">
        <is>
          <t>REYON GÖREVLİSİ</t>
        </is>
      </c>
      <c r="H517" s="124" t="n">
        <v>25</v>
      </c>
      <c r="I517" s="124" t="n">
        <v>2.1</v>
      </c>
      <c r="J517" s="124" t="inlineStr">
        <is>
          <t>Evet</t>
        </is>
      </c>
      <c r="K517" s="124" t="inlineStr">
        <is>
          <t>Aynı Bölge</t>
        </is>
      </c>
      <c r="L517" s="124" t="inlineStr">
        <is>
          <t>Belirsiz</t>
        </is>
      </c>
      <c r="M517" s="124" t="n">
        <v>0</v>
      </c>
      <c r="N517" s="124" t="n">
        <v>0</v>
      </c>
      <c r="O517" s="124" t="n">
        <v>0</v>
      </c>
      <c r="P517" s="124" t="n">
        <v>0</v>
      </c>
      <c r="Q517" s="124" t="inlineStr">
        <is>
          <t>Aynı unvan ve gerekli yetkinlik</t>
        </is>
      </c>
      <c r="R517" s="124" t="inlineStr">
        <is>
          <t>Düşük Öncelik</t>
        </is>
      </c>
      <c r="S517" s="124" t="inlineStr">
        <is>
          <t>Gerçek mesafe (Google Places) - Fazla/Açık Fact_Mevcut/Fact_Norm'dan; Vardiya/Onay Saha Etüdü Bekleniyor</t>
        </is>
      </c>
    </row>
    <row r="518" ht="15" customHeight="1" s="113">
      <c r="A518" s="124" t="inlineStr">
        <is>
          <t>T0517</t>
        </is>
      </c>
      <c r="B518" s="124" t="inlineStr">
        <is>
          <t>M024</t>
        </is>
      </c>
      <c r="C518" s="124" t="inlineStr">
        <is>
          <t>GÜMÜŞPALA</t>
        </is>
      </c>
      <c r="D518" s="124" t="inlineStr">
        <is>
          <t>M029</t>
        </is>
      </c>
      <c r="E518" s="124" t="inlineStr">
        <is>
          <t>KARŞIYAKA-2</t>
        </is>
      </c>
      <c r="F518" s="124" t="inlineStr">
        <is>
          <t>U036</t>
        </is>
      </c>
      <c r="G518" s="124" t="inlineStr">
        <is>
          <t>YÖNETİCİ</t>
        </is>
      </c>
      <c r="H518" s="124" t="n">
        <v>25</v>
      </c>
      <c r="I518" s="124" t="n">
        <v>2.1</v>
      </c>
      <c r="J518" s="124" t="inlineStr">
        <is>
          <t>Evet</t>
        </is>
      </c>
      <c r="K518" s="124" t="inlineStr">
        <is>
          <t>Aynı Bölge</t>
        </is>
      </c>
      <c r="L518" s="124" t="inlineStr">
        <is>
          <t>Belirsiz</t>
        </is>
      </c>
      <c r="M518" s="124" t="n">
        <v>0</v>
      </c>
      <c r="N518" s="124" t="n">
        <v>1</v>
      </c>
      <c r="O518" s="124" t="n">
        <v>0</v>
      </c>
      <c r="P518" s="124" t="n">
        <v>0</v>
      </c>
      <c r="Q518" s="124" t="inlineStr">
        <is>
          <t>Aynı unvan ve gerekli yetkinlik</t>
        </is>
      </c>
      <c r="R518" s="124" t="inlineStr">
        <is>
          <t>Koşullu</t>
        </is>
      </c>
      <c r="S518" s="124" t="inlineStr">
        <is>
          <t>Gerçek mesafe (Google Places) - Fazla/Açık Fact_Mevcut/Fact_Norm'dan; Vardiya/Onay Saha Etüdü Bekleniyor</t>
        </is>
      </c>
    </row>
    <row r="519" ht="15" customHeight="1" s="113">
      <c r="A519" s="124" t="inlineStr">
        <is>
          <t>T0518</t>
        </is>
      </c>
      <c r="B519" s="124" t="inlineStr">
        <is>
          <t>M024</t>
        </is>
      </c>
      <c r="C519" s="124" t="inlineStr">
        <is>
          <t>GÜMÜŞPALA</t>
        </is>
      </c>
      <c r="D519" s="124" t="inlineStr">
        <is>
          <t>M029</t>
        </is>
      </c>
      <c r="E519" s="124" t="inlineStr">
        <is>
          <t>KARŞIYAKA-2</t>
        </is>
      </c>
      <c r="F519" s="124" t="inlineStr">
        <is>
          <t>U038</t>
        </is>
      </c>
      <c r="G519" s="124" t="inlineStr">
        <is>
          <t>YÖNETİCİ YARDIMCISI</t>
        </is>
      </c>
      <c r="H519" s="124" t="n">
        <v>25</v>
      </c>
      <c r="I519" s="124" t="n">
        <v>2.1</v>
      </c>
      <c r="J519" s="124" t="inlineStr">
        <is>
          <t>Evet</t>
        </is>
      </c>
      <c r="K519" s="124" t="inlineStr">
        <is>
          <t>Aynı Bölge</t>
        </is>
      </c>
      <c r="L519" s="124" t="inlineStr">
        <is>
          <t>Belirsiz</t>
        </is>
      </c>
      <c r="M519" s="124" t="n">
        <v>0</v>
      </c>
      <c r="N519" s="124" t="n">
        <v>0</v>
      </c>
      <c r="O519" s="124" t="n">
        <v>0</v>
      </c>
      <c r="P519" s="124" t="n">
        <v>0</v>
      </c>
      <c r="Q519" s="124" t="inlineStr">
        <is>
          <t>Aynı unvan ve gerekli yetkinlik</t>
        </is>
      </c>
      <c r="R519" s="124" t="inlineStr">
        <is>
          <t>Düşük Öncelik</t>
        </is>
      </c>
      <c r="S519" s="124" t="inlineStr">
        <is>
          <t>Gerçek mesafe (Google Places) - Fazla/Açık Fact_Mevcut/Fact_Norm'dan; Vardiya/Onay Saha Etüdü Bekleniyor</t>
        </is>
      </c>
    </row>
    <row r="520" ht="15" customHeight="1" s="113">
      <c r="A520" s="124" t="inlineStr">
        <is>
          <t>T0519</t>
        </is>
      </c>
      <c r="B520" s="124" t="inlineStr">
        <is>
          <t>M024</t>
        </is>
      </c>
      <c r="C520" s="124" t="inlineStr">
        <is>
          <t>GÜMÜŞPALA</t>
        </is>
      </c>
      <c r="D520" s="124" t="inlineStr">
        <is>
          <t>M029</t>
        </is>
      </c>
      <c r="E520" s="124" t="inlineStr">
        <is>
          <t>KARŞIYAKA-2</t>
        </is>
      </c>
      <c r="F520" s="124" t="inlineStr">
        <is>
          <t>U042</t>
        </is>
      </c>
      <c r="G520" s="124" t="inlineStr">
        <is>
          <t>ŞARKÜTERİ</t>
        </is>
      </c>
      <c r="H520" s="124" t="n">
        <v>25</v>
      </c>
      <c r="I520" s="124" t="n">
        <v>2.1</v>
      </c>
      <c r="J520" s="124" t="inlineStr">
        <is>
          <t>Evet</t>
        </is>
      </c>
      <c r="K520" s="124" t="inlineStr">
        <is>
          <t>Aynı Bölge</t>
        </is>
      </c>
      <c r="L520" s="124" t="inlineStr">
        <is>
          <t>Belirsiz</t>
        </is>
      </c>
      <c r="M520" s="124" t="n">
        <v>0</v>
      </c>
      <c r="N520" s="124" t="n">
        <v>1</v>
      </c>
      <c r="O520" s="124" t="n">
        <v>0</v>
      </c>
      <c r="P520" s="124" t="n">
        <v>0</v>
      </c>
      <c r="Q520" s="124" t="inlineStr">
        <is>
          <t>Aynı unvan ve gerekli yetkinlik</t>
        </is>
      </c>
      <c r="R520" s="124" t="inlineStr">
        <is>
          <t>Koşullu</t>
        </is>
      </c>
      <c r="S520" s="124" t="inlineStr">
        <is>
          <t>Gerçek mesafe (Google Places) - Fazla/Açık Fact_Mevcut/Fact_Norm'dan; Vardiya/Onay Saha Etüdü Bekleniyor</t>
        </is>
      </c>
    </row>
    <row r="521" ht="15" customHeight="1" s="113">
      <c r="A521" s="124" t="inlineStr">
        <is>
          <t>T0520</t>
        </is>
      </c>
      <c r="B521" s="124" t="inlineStr">
        <is>
          <t>M024</t>
        </is>
      </c>
      <c r="C521" s="124" t="inlineStr">
        <is>
          <t>GÜMÜŞPALA</t>
        </is>
      </c>
      <c r="D521" s="124" t="inlineStr">
        <is>
          <t>M028</t>
        </is>
      </c>
      <c r="E521" s="124" t="inlineStr">
        <is>
          <t>KARŞIYAKA-1</t>
        </is>
      </c>
      <c r="F521" s="124" t="inlineStr">
        <is>
          <t>U013</t>
        </is>
      </c>
      <c r="G521" s="124" t="inlineStr">
        <is>
          <t>KASAP</t>
        </is>
      </c>
      <c r="H521" s="124" t="n">
        <v>25</v>
      </c>
      <c r="I521" s="124" t="n">
        <v>2.3</v>
      </c>
      <c r="J521" s="124" t="inlineStr">
        <is>
          <t>Evet</t>
        </is>
      </c>
      <c r="K521" s="124" t="inlineStr">
        <is>
          <t>Aynı Bölge</t>
        </is>
      </c>
      <c r="L521" s="124" t="inlineStr">
        <is>
          <t>Belirsiz</t>
        </is>
      </c>
      <c r="M521" s="124" t="n">
        <v>0</v>
      </c>
      <c r="N521" s="124" t="n">
        <v>1</v>
      </c>
      <c r="O521" s="124" t="n">
        <v>0</v>
      </c>
      <c r="P521" s="124" t="n">
        <v>0</v>
      </c>
      <c r="Q521" s="124" t="inlineStr">
        <is>
          <t>Aynı unvan ve gerekli yetkinlik</t>
        </is>
      </c>
      <c r="R521" s="124" t="inlineStr">
        <is>
          <t>Koşullu</t>
        </is>
      </c>
      <c r="S521" s="124" t="inlineStr">
        <is>
          <t>Gerçek mesafe (Google Places) - Fazla/Açık Fact_Mevcut/Fact_Norm'dan; Vardiya/Onay Saha Etüdü Bekleniyor</t>
        </is>
      </c>
    </row>
    <row r="522" ht="15" customHeight="1" s="113">
      <c r="A522" s="124" t="inlineStr">
        <is>
          <t>T0521</t>
        </is>
      </c>
      <c r="B522" s="124" t="inlineStr">
        <is>
          <t>M024</t>
        </is>
      </c>
      <c r="C522" s="124" t="inlineStr">
        <is>
          <t>GÜMÜŞPALA</t>
        </is>
      </c>
      <c r="D522" s="124" t="inlineStr">
        <is>
          <t>M028</t>
        </is>
      </c>
      <c r="E522" s="124" t="inlineStr">
        <is>
          <t>KARŞIYAKA-1</t>
        </is>
      </c>
      <c r="F522" s="124" t="inlineStr">
        <is>
          <t>U015</t>
        </is>
      </c>
      <c r="G522" s="124" t="inlineStr">
        <is>
          <t>KASİYER</t>
        </is>
      </c>
      <c r="H522" s="124" t="n">
        <v>25</v>
      </c>
      <c r="I522" s="124" t="n">
        <v>2.3</v>
      </c>
      <c r="J522" s="124" t="inlineStr">
        <is>
          <t>Evet</t>
        </is>
      </c>
      <c r="K522" s="124" t="inlineStr">
        <is>
          <t>Aynı Bölge</t>
        </is>
      </c>
      <c r="L522" s="124" t="inlineStr">
        <is>
          <t>Belirsiz</t>
        </is>
      </c>
      <c r="M522" s="124" t="n">
        <v>0</v>
      </c>
      <c r="N522" s="124" t="n">
        <v>0</v>
      </c>
      <c r="O522" s="124" t="n">
        <v>0</v>
      </c>
      <c r="P522" s="124" t="n">
        <v>0</v>
      </c>
      <c r="Q522" s="124" t="inlineStr">
        <is>
          <t>Aynı unvan ve gerekli yetkinlik</t>
        </is>
      </c>
      <c r="R522" s="124" t="inlineStr">
        <is>
          <t>Düşük Öncelik</t>
        </is>
      </c>
      <c r="S522" s="124" t="inlineStr">
        <is>
          <t>Gerçek mesafe (Google Places) - Fazla/Açık Fact_Mevcut/Fact_Norm'dan; Vardiya/Onay Saha Etüdü Bekleniyor</t>
        </is>
      </c>
    </row>
    <row r="523" ht="15" customHeight="1" s="113">
      <c r="A523" s="124" t="inlineStr">
        <is>
          <t>T0522</t>
        </is>
      </c>
      <c r="B523" s="124" t="inlineStr">
        <is>
          <t>M024</t>
        </is>
      </c>
      <c r="C523" s="124" t="inlineStr">
        <is>
          <t>GÜMÜŞPALA</t>
        </is>
      </c>
      <c r="D523" s="124" t="inlineStr">
        <is>
          <t>M028</t>
        </is>
      </c>
      <c r="E523" s="124" t="inlineStr">
        <is>
          <t>KARŞIYAKA-1</t>
        </is>
      </c>
      <c r="F523" s="124" t="inlineStr">
        <is>
          <t>U017</t>
        </is>
      </c>
      <c r="G523" s="124" t="inlineStr">
        <is>
          <t>MANAV</t>
        </is>
      </c>
      <c r="H523" s="124" t="n">
        <v>25</v>
      </c>
      <c r="I523" s="124" t="n">
        <v>2.3</v>
      </c>
      <c r="J523" s="124" t="inlineStr">
        <is>
          <t>Evet</t>
        </is>
      </c>
      <c r="K523" s="124" t="inlineStr">
        <is>
          <t>Aynı Bölge</t>
        </is>
      </c>
      <c r="L523" s="124" t="inlineStr">
        <is>
          <t>Belirsiz</t>
        </is>
      </c>
      <c r="M523" s="124" t="n">
        <v>0</v>
      </c>
      <c r="N523" s="124" t="n">
        <v>1</v>
      </c>
      <c r="O523" s="124" t="n">
        <v>0</v>
      </c>
      <c r="P523" s="124" t="n">
        <v>0</v>
      </c>
      <c r="Q523" s="124" t="inlineStr">
        <is>
          <t>Aynı unvan ve gerekli yetkinlik</t>
        </is>
      </c>
      <c r="R523" s="124" t="inlineStr">
        <is>
          <t>Koşullu</t>
        </is>
      </c>
      <c r="S523" s="124" t="inlineStr">
        <is>
          <t>Gerçek mesafe (Google Places) - Fazla/Açık Fact_Mevcut/Fact_Norm'dan; Vardiya/Onay Saha Etüdü Bekleniyor</t>
        </is>
      </c>
    </row>
    <row r="524" ht="15" customHeight="1" s="113">
      <c r="A524" s="124" t="inlineStr">
        <is>
          <t>T0523</t>
        </is>
      </c>
      <c r="B524" s="124" t="inlineStr">
        <is>
          <t>M024</t>
        </is>
      </c>
      <c r="C524" s="124" t="inlineStr">
        <is>
          <t>GÜMÜŞPALA</t>
        </is>
      </c>
      <c r="D524" s="124" t="inlineStr">
        <is>
          <t>M028</t>
        </is>
      </c>
      <c r="E524" s="124" t="inlineStr">
        <is>
          <t>KARŞIYAKA-1</t>
        </is>
      </c>
      <c r="F524" s="124" t="inlineStr">
        <is>
          <t>U026</t>
        </is>
      </c>
      <c r="G524" s="124" t="inlineStr">
        <is>
          <t>REYON GÖREVLİSİ</t>
        </is>
      </c>
      <c r="H524" s="124" t="n">
        <v>25</v>
      </c>
      <c r="I524" s="124" t="n">
        <v>2.3</v>
      </c>
      <c r="J524" s="124" t="inlineStr">
        <is>
          <t>Evet</t>
        </is>
      </c>
      <c r="K524" s="124" t="inlineStr">
        <is>
          <t>Aynı Bölge</t>
        </is>
      </c>
      <c r="L524" s="124" t="inlineStr">
        <is>
          <t>Belirsiz</t>
        </is>
      </c>
      <c r="M524" s="124" t="n">
        <v>0</v>
      </c>
      <c r="N524" s="124" t="n">
        <v>0</v>
      </c>
      <c r="O524" s="124" t="n">
        <v>0</v>
      </c>
      <c r="P524" s="124" t="n">
        <v>0</v>
      </c>
      <c r="Q524" s="124" t="inlineStr">
        <is>
          <t>Aynı unvan ve gerekli yetkinlik</t>
        </is>
      </c>
      <c r="R524" s="124" t="inlineStr">
        <is>
          <t>Düşük Öncelik</t>
        </is>
      </c>
      <c r="S524" s="124" t="inlineStr">
        <is>
          <t>Gerçek mesafe (Google Places) - Fazla/Açık Fact_Mevcut/Fact_Norm'dan; Vardiya/Onay Saha Etüdü Bekleniyor</t>
        </is>
      </c>
    </row>
    <row r="525" ht="15" customHeight="1" s="113">
      <c r="A525" s="124" t="inlineStr">
        <is>
          <t>T0524</t>
        </is>
      </c>
      <c r="B525" s="124" t="inlineStr">
        <is>
          <t>M024</t>
        </is>
      </c>
      <c r="C525" s="124" t="inlineStr">
        <is>
          <t>GÜMÜŞPALA</t>
        </is>
      </c>
      <c r="D525" s="124" t="inlineStr">
        <is>
          <t>M028</t>
        </is>
      </c>
      <c r="E525" s="124" t="inlineStr">
        <is>
          <t>KARŞIYAKA-1</t>
        </is>
      </c>
      <c r="F525" s="124" t="inlineStr">
        <is>
          <t>U036</t>
        </is>
      </c>
      <c r="G525" s="124" t="inlineStr">
        <is>
          <t>YÖNETİCİ</t>
        </is>
      </c>
      <c r="H525" s="124" t="n">
        <v>25</v>
      </c>
      <c r="I525" s="124" t="n">
        <v>2.3</v>
      </c>
      <c r="J525" s="124" t="inlineStr">
        <is>
          <t>Evet</t>
        </is>
      </c>
      <c r="K525" s="124" t="inlineStr">
        <is>
          <t>Aynı Bölge</t>
        </is>
      </c>
      <c r="L525" s="124" t="inlineStr">
        <is>
          <t>Belirsiz</t>
        </is>
      </c>
      <c r="M525" s="124" t="n">
        <v>0</v>
      </c>
      <c r="N525" s="124" t="n">
        <v>1</v>
      </c>
      <c r="O525" s="124" t="n">
        <v>0</v>
      </c>
      <c r="P525" s="124" t="n">
        <v>0</v>
      </c>
      <c r="Q525" s="124" t="inlineStr">
        <is>
          <t>Aynı unvan ve gerekli yetkinlik</t>
        </is>
      </c>
      <c r="R525" s="124" t="inlineStr">
        <is>
          <t>Koşullu</t>
        </is>
      </c>
      <c r="S525" s="124" t="inlineStr">
        <is>
          <t>Gerçek mesafe (Google Places) - Fazla/Açık Fact_Mevcut/Fact_Norm'dan; Vardiya/Onay Saha Etüdü Bekleniyor</t>
        </is>
      </c>
    </row>
    <row r="526" ht="15" customHeight="1" s="113">
      <c r="A526" s="124" t="inlineStr">
        <is>
          <t>T0525</t>
        </is>
      </c>
      <c r="B526" s="124" t="inlineStr">
        <is>
          <t>M024</t>
        </is>
      </c>
      <c r="C526" s="124" t="inlineStr">
        <is>
          <t>GÜMÜŞPALA</t>
        </is>
      </c>
      <c r="D526" s="124" t="inlineStr">
        <is>
          <t>M028</t>
        </is>
      </c>
      <c r="E526" s="124" t="inlineStr">
        <is>
          <t>KARŞIYAKA-1</t>
        </is>
      </c>
      <c r="F526" s="124" t="inlineStr">
        <is>
          <t>U038</t>
        </is>
      </c>
      <c r="G526" s="124" t="inlineStr">
        <is>
          <t>YÖNETİCİ YARDIMCISI</t>
        </is>
      </c>
      <c r="H526" s="124" t="n">
        <v>25</v>
      </c>
      <c r="I526" s="124" t="n">
        <v>2.3</v>
      </c>
      <c r="J526" s="124" t="inlineStr">
        <is>
          <t>Evet</t>
        </is>
      </c>
      <c r="K526" s="124" t="inlineStr">
        <is>
          <t>Aynı Bölge</t>
        </is>
      </c>
      <c r="L526" s="124" t="inlineStr">
        <is>
          <t>Belirsiz</t>
        </is>
      </c>
      <c r="M526" s="124" t="n">
        <v>0</v>
      </c>
      <c r="N526" s="124" t="n">
        <v>0</v>
      </c>
      <c r="O526" s="124" t="n">
        <v>0</v>
      </c>
      <c r="P526" s="124" t="n">
        <v>0</v>
      </c>
      <c r="Q526" s="124" t="inlineStr">
        <is>
          <t>Aynı unvan ve gerekli yetkinlik</t>
        </is>
      </c>
      <c r="R526" s="124" t="inlineStr">
        <is>
          <t>Düşük Öncelik</t>
        </is>
      </c>
      <c r="S526" s="124" t="inlineStr">
        <is>
          <t>Gerçek mesafe (Google Places) - Fazla/Açık Fact_Mevcut/Fact_Norm'dan; Vardiya/Onay Saha Etüdü Bekleniyor</t>
        </is>
      </c>
    </row>
    <row r="527" ht="15" customHeight="1" s="113">
      <c r="A527" s="124" t="inlineStr">
        <is>
          <t>T0526</t>
        </is>
      </c>
      <c r="B527" s="124" t="inlineStr">
        <is>
          <t>M024</t>
        </is>
      </c>
      <c r="C527" s="124" t="inlineStr">
        <is>
          <t>GÜMÜŞPALA</t>
        </is>
      </c>
      <c r="D527" s="124" t="inlineStr">
        <is>
          <t>M028</t>
        </is>
      </c>
      <c r="E527" s="124" t="inlineStr">
        <is>
          <t>KARŞIYAKA-1</t>
        </is>
      </c>
      <c r="F527" s="124" t="inlineStr">
        <is>
          <t>U042</t>
        </is>
      </c>
      <c r="G527" s="124" t="inlineStr">
        <is>
          <t>ŞARKÜTERİ</t>
        </is>
      </c>
      <c r="H527" s="124" t="n">
        <v>25</v>
      </c>
      <c r="I527" s="124" t="n">
        <v>2.3</v>
      </c>
      <c r="J527" s="124" t="inlineStr">
        <is>
          <t>Evet</t>
        </is>
      </c>
      <c r="K527" s="124" t="inlineStr">
        <is>
          <t>Aynı Bölge</t>
        </is>
      </c>
      <c r="L527" s="124" t="inlineStr">
        <is>
          <t>Belirsiz</t>
        </is>
      </c>
      <c r="M527" s="124" t="n">
        <v>0</v>
      </c>
      <c r="N527" s="124" t="n">
        <v>1</v>
      </c>
      <c r="O527" s="124" t="n">
        <v>0</v>
      </c>
      <c r="P527" s="124" t="n">
        <v>0</v>
      </c>
      <c r="Q527" s="124" t="inlineStr">
        <is>
          <t>Aynı unvan ve gerekli yetkinlik</t>
        </is>
      </c>
      <c r="R527" s="124" t="inlineStr">
        <is>
          <t>Koşullu</t>
        </is>
      </c>
      <c r="S527" s="124" t="inlineStr">
        <is>
          <t>Gerçek mesafe (Google Places) - Fazla/Açık Fact_Mevcut/Fact_Norm'dan; Vardiya/Onay Saha Etüdü Bekleniyor</t>
        </is>
      </c>
    </row>
    <row r="528" ht="15" customHeight="1" s="113">
      <c r="A528" s="124" t="inlineStr">
        <is>
          <t>T0527</t>
        </is>
      </c>
      <c r="B528" s="124" t="inlineStr">
        <is>
          <t>M026</t>
        </is>
      </c>
      <c r="C528" s="124" t="inlineStr">
        <is>
          <t>HARMANDALI</t>
        </is>
      </c>
      <c r="D528" s="124" t="inlineStr">
        <is>
          <t>M048</t>
        </is>
      </c>
      <c r="E528" s="124" t="inlineStr">
        <is>
          <t>ÇİĞLİ</t>
        </is>
      </c>
      <c r="F528" s="124" t="inlineStr">
        <is>
          <t>U002</t>
        </is>
      </c>
      <c r="G528" s="124" t="inlineStr">
        <is>
          <t>BAKLİYAT</t>
        </is>
      </c>
      <c r="H528" s="124" t="n">
        <v>25</v>
      </c>
      <c r="I528" s="124" t="n">
        <v>3.2</v>
      </c>
      <c r="J528" s="124" t="inlineStr">
        <is>
          <t>Evet</t>
        </is>
      </c>
      <c r="K528" s="124" t="inlineStr">
        <is>
          <t>Aynı Bölge</t>
        </is>
      </c>
      <c r="L528" s="124" t="inlineStr">
        <is>
          <t>Belirsiz</t>
        </is>
      </c>
      <c r="M528" s="124" t="n">
        <v>0</v>
      </c>
      <c r="N528" s="124" t="n">
        <v>0</v>
      </c>
      <c r="O528" s="124" t="n">
        <v>0</v>
      </c>
      <c r="P528" s="124" t="n">
        <v>0</v>
      </c>
      <c r="Q528" s="124" t="inlineStr">
        <is>
          <t>Aynı unvan ve gerekli yetkinlik</t>
        </is>
      </c>
      <c r="R528" s="124" t="inlineStr">
        <is>
          <t>Düşük Öncelik</t>
        </is>
      </c>
      <c r="S528" s="124" t="inlineStr">
        <is>
          <t>Gerçek mesafe (Google Places) - Fazla/Açık Fact_Mevcut/Fact_Norm'dan; Vardiya/Onay Saha Etüdü Bekleniyor</t>
        </is>
      </c>
    </row>
    <row r="529" ht="15" customHeight="1" s="113">
      <c r="A529" s="124" t="inlineStr">
        <is>
          <t>T0528</t>
        </is>
      </c>
      <c r="B529" s="124" t="inlineStr">
        <is>
          <t>M026</t>
        </is>
      </c>
      <c r="C529" s="124" t="inlineStr">
        <is>
          <t>HARMANDALI</t>
        </is>
      </c>
      <c r="D529" s="124" t="inlineStr">
        <is>
          <t>M048</t>
        </is>
      </c>
      <c r="E529" s="124" t="inlineStr">
        <is>
          <t>ÇİĞLİ</t>
        </is>
      </c>
      <c r="F529" s="124" t="inlineStr">
        <is>
          <t>U013</t>
        </is>
      </c>
      <c r="G529" s="124" t="inlineStr">
        <is>
          <t>KASAP</t>
        </is>
      </c>
      <c r="H529" s="124" t="n">
        <v>25</v>
      </c>
      <c r="I529" s="124" t="n">
        <v>3.2</v>
      </c>
      <c r="J529" s="124" t="inlineStr">
        <is>
          <t>Evet</t>
        </is>
      </c>
      <c r="K529" s="124" t="inlineStr">
        <is>
          <t>Aynı Bölge</t>
        </is>
      </c>
      <c r="L529" s="124" t="inlineStr">
        <is>
          <t>Belirsiz</t>
        </is>
      </c>
      <c r="M529" s="124" t="n">
        <v>0</v>
      </c>
      <c r="N529" s="124" t="n">
        <v>1</v>
      </c>
      <c r="O529" s="124" t="n">
        <v>0</v>
      </c>
      <c r="P529" s="124" t="n">
        <v>0</v>
      </c>
      <c r="Q529" s="124" t="inlineStr">
        <is>
          <t>Aynı unvan ve gerekli yetkinlik</t>
        </is>
      </c>
      <c r="R529" s="124" t="inlineStr">
        <is>
          <t>Koşullu</t>
        </is>
      </c>
      <c r="S529" s="124" t="inlineStr">
        <is>
          <t>Gerçek mesafe (Google Places) - Fazla/Açık Fact_Mevcut/Fact_Norm'dan; Vardiya/Onay Saha Etüdü Bekleniyor</t>
        </is>
      </c>
    </row>
    <row r="530" ht="15" customHeight="1" s="113">
      <c r="A530" s="124" t="inlineStr">
        <is>
          <t>T0529</t>
        </is>
      </c>
      <c r="B530" s="124" t="inlineStr">
        <is>
          <t>M026</t>
        </is>
      </c>
      <c r="C530" s="124" t="inlineStr">
        <is>
          <t>HARMANDALI</t>
        </is>
      </c>
      <c r="D530" s="124" t="inlineStr">
        <is>
          <t>M048</t>
        </is>
      </c>
      <c r="E530" s="124" t="inlineStr">
        <is>
          <t>ÇİĞLİ</t>
        </is>
      </c>
      <c r="F530" s="124" t="inlineStr">
        <is>
          <t>U015</t>
        </is>
      </c>
      <c r="G530" s="124" t="inlineStr">
        <is>
          <t>KASİYER</t>
        </is>
      </c>
      <c r="H530" s="124" t="n">
        <v>25</v>
      </c>
      <c r="I530" s="124" t="n">
        <v>3.2</v>
      </c>
      <c r="J530" s="124" t="inlineStr">
        <is>
          <t>Evet</t>
        </is>
      </c>
      <c r="K530" s="124" t="inlineStr">
        <is>
          <t>Aynı Bölge</t>
        </is>
      </c>
      <c r="L530" s="124" t="inlineStr">
        <is>
          <t>Belirsiz</t>
        </is>
      </c>
      <c r="M530" s="124" t="n">
        <v>0</v>
      </c>
      <c r="N530" s="124" t="n">
        <v>0</v>
      </c>
      <c r="O530" s="124" t="n">
        <v>0</v>
      </c>
      <c r="P530" s="124" t="n">
        <v>0</v>
      </c>
      <c r="Q530" s="124" t="inlineStr">
        <is>
          <t>Aynı unvan ve gerekli yetkinlik</t>
        </is>
      </c>
      <c r="R530" s="124" t="inlineStr">
        <is>
          <t>Düşük Öncelik</t>
        </is>
      </c>
      <c r="S530" s="124" t="inlineStr">
        <is>
          <t>Gerçek mesafe (Google Places) - Fazla/Açık Fact_Mevcut/Fact_Norm'dan; Vardiya/Onay Saha Etüdü Bekleniyor</t>
        </is>
      </c>
    </row>
    <row r="531" ht="15" customHeight="1" s="113">
      <c r="A531" s="124" t="inlineStr">
        <is>
          <t>T0530</t>
        </is>
      </c>
      <c r="B531" s="124" t="inlineStr">
        <is>
          <t>M026</t>
        </is>
      </c>
      <c r="C531" s="124" t="inlineStr">
        <is>
          <t>HARMANDALI</t>
        </is>
      </c>
      <c r="D531" s="124" t="inlineStr">
        <is>
          <t>M048</t>
        </is>
      </c>
      <c r="E531" s="124" t="inlineStr">
        <is>
          <t>ÇİĞLİ</t>
        </is>
      </c>
      <c r="F531" s="124" t="inlineStr">
        <is>
          <t>U017</t>
        </is>
      </c>
      <c r="G531" s="124" t="inlineStr">
        <is>
          <t>MANAV</t>
        </is>
      </c>
      <c r="H531" s="124" t="n">
        <v>25</v>
      </c>
      <c r="I531" s="124" t="n">
        <v>3.2</v>
      </c>
      <c r="J531" s="124" t="inlineStr">
        <is>
          <t>Evet</t>
        </is>
      </c>
      <c r="K531" s="124" t="inlineStr">
        <is>
          <t>Aynı Bölge</t>
        </is>
      </c>
      <c r="L531" s="124" t="inlineStr">
        <is>
          <t>Belirsiz</t>
        </is>
      </c>
      <c r="M531" s="124" t="n">
        <v>0</v>
      </c>
      <c r="N531" s="124" t="n">
        <v>0</v>
      </c>
      <c r="O531" s="124" t="n">
        <v>0</v>
      </c>
      <c r="P531" s="124" t="n">
        <v>0</v>
      </c>
      <c r="Q531" s="124" t="inlineStr">
        <is>
          <t>Aynı unvan ve gerekli yetkinlik</t>
        </is>
      </c>
      <c r="R531" s="124" t="inlineStr">
        <is>
          <t>Düşük Öncelik</t>
        </is>
      </c>
      <c r="S531" s="124" t="inlineStr">
        <is>
          <t>Gerçek mesafe (Google Places) - Fazla/Açık Fact_Mevcut/Fact_Norm'dan; Vardiya/Onay Saha Etüdü Bekleniyor</t>
        </is>
      </c>
    </row>
    <row r="532" ht="15" customHeight="1" s="113">
      <c r="A532" s="124" t="inlineStr">
        <is>
          <t>T0531</t>
        </is>
      </c>
      <c r="B532" s="124" t="inlineStr">
        <is>
          <t>M026</t>
        </is>
      </c>
      <c r="C532" s="124" t="inlineStr">
        <is>
          <t>HARMANDALI</t>
        </is>
      </c>
      <c r="D532" s="124" t="inlineStr">
        <is>
          <t>M048</t>
        </is>
      </c>
      <c r="E532" s="124" t="inlineStr">
        <is>
          <t>ÇİĞLİ</t>
        </is>
      </c>
      <c r="F532" s="124" t="inlineStr">
        <is>
          <t>U026</t>
        </is>
      </c>
      <c r="G532" s="124" t="inlineStr">
        <is>
          <t>REYON GÖREVLİSİ</t>
        </is>
      </c>
      <c r="H532" s="124" t="n">
        <v>25</v>
      </c>
      <c r="I532" s="124" t="n">
        <v>3.2</v>
      </c>
      <c r="J532" s="124" t="inlineStr">
        <is>
          <t>Evet</t>
        </is>
      </c>
      <c r="K532" s="124" t="inlineStr">
        <is>
          <t>Aynı Bölge</t>
        </is>
      </c>
      <c r="L532" s="124" t="inlineStr">
        <is>
          <t>Belirsiz</t>
        </is>
      </c>
      <c r="M532" s="124" t="n">
        <v>0</v>
      </c>
      <c r="N532" s="124" t="n">
        <v>0</v>
      </c>
      <c r="O532" s="124" t="n">
        <v>0</v>
      </c>
      <c r="P532" s="124" t="n">
        <v>0</v>
      </c>
      <c r="Q532" s="124" t="inlineStr">
        <is>
          <t>Aynı unvan ve gerekli yetkinlik</t>
        </is>
      </c>
      <c r="R532" s="124" t="inlineStr">
        <is>
          <t>Düşük Öncelik</t>
        </is>
      </c>
      <c r="S532" s="124" t="inlineStr">
        <is>
          <t>Gerçek mesafe (Google Places) - Fazla/Açık Fact_Mevcut/Fact_Norm'dan; Vardiya/Onay Saha Etüdü Bekleniyor</t>
        </is>
      </c>
    </row>
    <row r="533" ht="15" customHeight="1" s="113">
      <c r="A533" s="124" t="inlineStr">
        <is>
          <t>T0532</t>
        </is>
      </c>
      <c r="B533" s="124" t="inlineStr">
        <is>
          <t>M026</t>
        </is>
      </c>
      <c r="C533" s="124" t="inlineStr">
        <is>
          <t>HARMANDALI</t>
        </is>
      </c>
      <c r="D533" s="124" t="inlineStr">
        <is>
          <t>M048</t>
        </is>
      </c>
      <c r="E533" s="124" t="inlineStr">
        <is>
          <t>ÇİĞLİ</t>
        </is>
      </c>
      <c r="F533" s="124" t="inlineStr">
        <is>
          <t>U036</t>
        </is>
      </c>
      <c r="G533" s="124" t="inlineStr">
        <is>
          <t>YÖNETİCİ</t>
        </is>
      </c>
      <c r="H533" s="124" t="n">
        <v>25</v>
      </c>
      <c r="I533" s="124" t="n">
        <v>3.2</v>
      </c>
      <c r="J533" s="124" t="inlineStr">
        <is>
          <t>Evet</t>
        </is>
      </c>
      <c r="K533" s="124" t="inlineStr">
        <is>
          <t>Aynı Bölge</t>
        </is>
      </c>
      <c r="L533" s="124" t="inlineStr">
        <is>
          <t>Belirsiz</t>
        </is>
      </c>
      <c r="M533" s="124" t="n">
        <v>0</v>
      </c>
      <c r="N533" s="124" t="n">
        <v>1</v>
      </c>
      <c r="O533" s="124" t="n">
        <v>0</v>
      </c>
      <c r="P533" s="124" t="n">
        <v>0</v>
      </c>
      <c r="Q533" s="124" t="inlineStr">
        <is>
          <t>Aynı unvan ve gerekli yetkinlik</t>
        </is>
      </c>
      <c r="R533" s="124" t="inlineStr">
        <is>
          <t>Koşullu</t>
        </is>
      </c>
      <c r="S533" s="124" t="inlineStr">
        <is>
          <t>Gerçek mesafe (Google Places) - Fazla/Açık Fact_Mevcut/Fact_Norm'dan; Vardiya/Onay Saha Etüdü Bekleniyor</t>
        </is>
      </c>
    </row>
    <row r="534" ht="15" customHeight="1" s="113">
      <c r="A534" s="124" t="inlineStr">
        <is>
          <t>T0533</t>
        </is>
      </c>
      <c r="B534" s="124" t="inlineStr">
        <is>
          <t>M026</t>
        </is>
      </c>
      <c r="C534" s="124" t="inlineStr">
        <is>
          <t>HARMANDALI</t>
        </is>
      </c>
      <c r="D534" s="124" t="inlineStr">
        <is>
          <t>M048</t>
        </is>
      </c>
      <c r="E534" s="124" t="inlineStr">
        <is>
          <t>ÇİĞLİ</t>
        </is>
      </c>
      <c r="F534" s="124" t="inlineStr">
        <is>
          <t>U038</t>
        </is>
      </c>
      <c r="G534" s="124" t="inlineStr">
        <is>
          <t>YÖNETİCİ YARDIMCISI</t>
        </is>
      </c>
      <c r="H534" s="124" t="n">
        <v>25</v>
      </c>
      <c r="I534" s="124" t="n">
        <v>3.2</v>
      </c>
      <c r="J534" s="124" t="inlineStr">
        <is>
          <t>Evet</t>
        </is>
      </c>
      <c r="K534" s="124" t="inlineStr">
        <is>
          <t>Aynı Bölge</t>
        </is>
      </c>
      <c r="L534" s="124" t="inlineStr">
        <is>
          <t>Belirsiz</t>
        </is>
      </c>
      <c r="M534" s="124" t="n">
        <v>0</v>
      </c>
      <c r="N534" s="124" t="n">
        <v>1</v>
      </c>
      <c r="O534" s="124" t="n">
        <v>0</v>
      </c>
      <c r="P534" s="124" t="n">
        <v>0</v>
      </c>
      <c r="Q534" s="124" t="inlineStr">
        <is>
          <t>Aynı unvan ve gerekli yetkinlik</t>
        </is>
      </c>
      <c r="R534" s="124" t="inlineStr">
        <is>
          <t>Koşullu</t>
        </is>
      </c>
      <c r="S534" s="124" t="inlineStr">
        <is>
          <t>Gerçek mesafe (Google Places) - Fazla/Açık Fact_Mevcut/Fact_Norm'dan; Vardiya/Onay Saha Etüdü Bekleniyor</t>
        </is>
      </c>
    </row>
    <row r="535" ht="15" customHeight="1" s="113">
      <c r="A535" s="124" t="inlineStr">
        <is>
          <t>T0534</t>
        </is>
      </c>
      <c r="B535" s="124" t="inlineStr">
        <is>
          <t>M026</t>
        </is>
      </c>
      <c r="C535" s="124" t="inlineStr">
        <is>
          <t>HARMANDALI</t>
        </is>
      </c>
      <c r="D535" s="124" t="inlineStr">
        <is>
          <t>M048</t>
        </is>
      </c>
      <c r="E535" s="124" t="inlineStr">
        <is>
          <t>ÇİĞLİ</t>
        </is>
      </c>
      <c r="F535" s="124" t="inlineStr">
        <is>
          <t>U042</t>
        </is>
      </c>
      <c r="G535" s="124" t="inlineStr">
        <is>
          <t>ŞARKÜTERİ</t>
        </is>
      </c>
      <c r="H535" s="124" t="n">
        <v>25</v>
      </c>
      <c r="I535" s="124" t="n">
        <v>3.2</v>
      </c>
      <c r="J535" s="124" t="inlineStr">
        <is>
          <t>Evet</t>
        </is>
      </c>
      <c r="K535" s="124" t="inlineStr">
        <is>
          <t>Aynı Bölge</t>
        </is>
      </c>
      <c r="L535" s="124" t="inlineStr">
        <is>
          <t>Belirsiz</t>
        </is>
      </c>
      <c r="M535" s="124" t="n">
        <v>0</v>
      </c>
      <c r="N535" s="124" t="n">
        <v>0</v>
      </c>
      <c r="O535" s="124" t="n">
        <v>0</v>
      </c>
      <c r="P535" s="124" t="n">
        <v>0</v>
      </c>
      <c r="Q535" s="124" t="inlineStr">
        <is>
          <t>Aynı unvan ve gerekli yetkinlik</t>
        </is>
      </c>
      <c r="R535" s="124" t="inlineStr">
        <is>
          <t>Düşük Öncelik</t>
        </is>
      </c>
      <c r="S535" s="124" t="inlineStr">
        <is>
          <t>Gerçek mesafe (Google Places) - Fazla/Açık Fact_Mevcut/Fact_Norm'dan; Vardiya/Onay Saha Etüdü Bekleniyor</t>
        </is>
      </c>
    </row>
    <row r="536" ht="15" customHeight="1" s="113">
      <c r="A536" s="124" t="inlineStr">
        <is>
          <t>T0535</t>
        </is>
      </c>
      <c r="B536" s="124" t="inlineStr">
        <is>
          <t>M026</t>
        </is>
      </c>
      <c r="C536" s="124" t="inlineStr">
        <is>
          <t>HARMANDALI</t>
        </is>
      </c>
      <c r="D536" s="124" t="inlineStr">
        <is>
          <t>M013</t>
        </is>
      </c>
      <c r="E536" s="124" t="inlineStr">
        <is>
          <t>DEDEBAŞI</t>
        </is>
      </c>
      <c r="F536" s="124" t="inlineStr">
        <is>
          <t>U015</t>
        </is>
      </c>
      <c r="G536" s="124" t="inlineStr">
        <is>
          <t>KASİYER</t>
        </is>
      </c>
      <c r="H536" s="124" t="n">
        <v>25</v>
      </c>
      <c r="I536" s="124" t="n">
        <v>8</v>
      </c>
      <c r="J536" s="124" t="inlineStr">
        <is>
          <t>Evet</t>
        </is>
      </c>
      <c r="K536" s="124" t="inlineStr">
        <is>
          <t>Aynı Bölge</t>
        </is>
      </c>
      <c r="L536" s="124" t="inlineStr">
        <is>
          <t>Belirsiz</t>
        </is>
      </c>
      <c r="M536" s="124" t="n">
        <v>0</v>
      </c>
      <c r="N536" s="124" t="n">
        <v>0</v>
      </c>
      <c r="O536" s="124" t="n">
        <v>0</v>
      </c>
      <c r="P536" s="124" t="n">
        <v>0</v>
      </c>
      <c r="Q536" s="124" t="inlineStr">
        <is>
          <t>Aynı unvan ve gerekli yetkinlik</t>
        </is>
      </c>
      <c r="R536" s="124" t="inlineStr">
        <is>
          <t>Düşük Öncelik</t>
        </is>
      </c>
      <c r="S536" s="124" t="inlineStr">
        <is>
          <t>Gerçek mesafe (Google Places) - Fazla/Açık Fact_Mevcut/Fact_Norm'dan; Vardiya/Onay Saha Etüdü Bekleniyor</t>
        </is>
      </c>
    </row>
    <row r="537" ht="15" customHeight="1" s="113">
      <c r="A537" s="124" t="inlineStr">
        <is>
          <t>T0536</t>
        </is>
      </c>
      <c r="B537" s="124" t="inlineStr">
        <is>
          <t>M026</t>
        </is>
      </c>
      <c r="C537" s="124" t="inlineStr">
        <is>
          <t>HARMANDALI</t>
        </is>
      </c>
      <c r="D537" s="124" t="inlineStr">
        <is>
          <t>M013</t>
        </is>
      </c>
      <c r="E537" s="124" t="inlineStr">
        <is>
          <t>DEDEBAŞI</t>
        </is>
      </c>
      <c r="F537" s="124" t="inlineStr">
        <is>
          <t>U017</t>
        </is>
      </c>
      <c r="G537" s="124" t="inlineStr">
        <is>
          <t>MANAV</t>
        </is>
      </c>
      <c r="H537" s="124" t="n">
        <v>25</v>
      </c>
      <c r="I537" s="124" t="n">
        <v>8</v>
      </c>
      <c r="J537" s="124" t="inlineStr">
        <is>
          <t>Evet</t>
        </is>
      </c>
      <c r="K537" s="124" t="inlineStr">
        <is>
          <t>Aynı Bölge</t>
        </is>
      </c>
      <c r="L537" s="124" t="inlineStr">
        <is>
          <t>Belirsiz</t>
        </is>
      </c>
      <c r="M537" s="124" t="n">
        <v>0</v>
      </c>
      <c r="N537" s="124" t="n">
        <v>2</v>
      </c>
      <c r="O537" s="124" t="n">
        <v>0</v>
      </c>
      <c r="P537" s="124" t="n">
        <v>1</v>
      </c>
      <c r="Q537" s="124" t="inlineStr">
        <is>
          <t>Aynı unvan ve gerekli yetkinlik</t>
        </is>
      </c>
      <c r="R537" s="124" t="inlineStr">
        <is>
          <t>Koşullu</t>
        </is>
      </c>
      <c r="S537" s="124" t="inlineStr">
        <is>
          <t>Gerçek mesafe (Google Places) - Fazla/Açık Fact_Mevcut/Fact_Norm'dan; Vardiya/Onay Saha Etüdü Bekleniyor</t>
        </is>
      </c>
    </row>
    <row r="538" ht="15" customHeight="1" s="113">
      <c r="A538" s="124" t="inlineStr">
        <is>
          <t>T0537</t>
        </is>
      </c>
      <c r="B538" s="124" t="inlineStr">
        <is>
          <t>M026</t>
        </is>
      </c>
      <c r="C538" s="124" t="inlineStr">
        <is>
          <t>HARMANDALI</t>
        </is>
      </c>
      <c r="D538" s="124" t="inlineStr">
        <is>
          <t>M013</t>
        </is>
      </c>
      <c r="E538" s="124" t="inlineStr">
        <is>
          <t>DEDEBAŞI</t>
        </is>
      </c>
      <c r="F538" s="124" t="inlineStr">
        <is>
          <t>U026</t>
        </is>
      </c>
      <c r="G538" s="124" t="inlineStr">
        <is>
          <t>REYON GÖREVLİSİ</t>
        </is>
      </c>
      <c r="H538" s="124" t="n">
        <v>25</v>
      </c>
      <c r="I538" s="124" t="n">
        <v>8</v>
      </c>
      <c r="J538" s="124" t="inlineStr">
        <is>
          <t>Evet</t>
        </is>
      </c>
      <c r="K538" s="124" t="inlineStr">
        <is>
          <t>Aynı Bölge</t>
        </is>
      </c>
      <c r="L538" s="124" t="inlineStr">
        <is>
          <t>Belirsiz</t>
        </is>
      </c>
      <c r="M538" s="124" t="n">
        <v>0</v>
      </c>
      <c r="N538" s="124" t="n">
        <v>0</v>
      </c>
      <c r="O538" s="124" t="n">
        <v>0</v>
      </c>
      <c r="P538" s="124" t="n">
        <v>0</v>
      </c>
      <c r="Q538" s="124" t="inlineStr">
        <is>
          <t>Aynı unvan ve gerekli yetkinlik</t>
        </is>
      </c>
      <c r="R538" s="124" t="inlineStr">
        <is>
          <t>Düşük Öncelik</t>
        </is>
      </c>
      <c r="S538" s="124" t="inlineStr">
        <is>
          <t>Gerçek mesafe (Google Places) - Fazla/Açık Fact_Mevcut/Fact_Norm'dan; Vardiya/Onay Saha Etüdü Bekleniyor</t>
        </is>
      </c>
    </row>
    <row r="539" ht="15" customHeight="1" s="113">
      <c r="A539" s="124" t="inlineStr">
        <is>
          <t>T0538</t>
        </is>
      </c>
      <c r="B539" s="124" t="inlineStr">
        <is>
          <t>M026</t>
        </is>
      </c>
      <c r="C539" s="124" t="inlineStr">
        <is>
          <t>HARMANDALI</t>
        </is>
      </c>
      <c r="D539" s="124" t="inlineStr">
        <is>
          <t>M013</t>
        </is>
      </c>
      <c r="E539" s="124" t="inlineStr">
        <is>
          <t>DEDEBAŞI</t>
        </is>
      </c>
      <c r="F539" s="124" t="inlineStr">
        <is>
          <t>U036</t>
        </is>
      </c>
      <c r="G539" s="124" t="inlineStr">
        <is>
          <t>YÖNETİCİ</t>
        </is>
      </c>
      <c r="H539" s="124" t="n">
        <v>25</v>
      </c>
      <c r="I539" s="124" t="n">
        <v>8</v>
      </c>
      <c r="J539" s="124" t="inlineStr">
        <is>
          <t>Evet</t>
        </is>
      </c>
      <c r="K539" s="124" t="inlineStr">
        <is>
          <t>Aynı Bölge</t>
        </is>
      </c>
      <c r="L539" s="124" t="inlineStr">
        <is>
          <t>Belirsiz</t>
        </is>
      </c>
      <c r="M539" s="124" t="n">
        <v>0</v>
      </c>
      <c r="N539" s="124" t="n">
        <v>1</v>
      </c>
      <c r="O539" s="124" t="n">
        <v>0</v>
      </c>
      <c r="P539" s="124" t="n">
        <v>0</v>
      </c>
      <c r="Q539" s="124" t="inlineStr">
        <is>
          <t>Aynı unvan ve gerekli yetkinlik</t>
        </is>
      </c>
      <c r="R539" s="124" t="inlineStr">
        <is>
          <t>Koşullu</t>
        </is>
      </c>
      <c r="S539" s="124" t="inlineStr">
        <is>
          <t>Gerçek mesafe (Google Places) - Fazla/Açık Fact_Mevcut/Fact_Norm'dan; Vardiya/Onay Saha Etüdü Bekleniyor</t>
        </is>
      </c>
    </row>
    <row r="540" ht="15" customHeight="1" s="113">
      <c r="A540" s="124" t="inlineStr">
        <is>
          <t>T0539</t>
        </is>
      </c>
      <c r="B540" s="124" t="inlineStr">
        <is>
          <t>M026</t>
        </is>
      </c>
      <c r="C540" s="124" t="inlineStr">
        <is>
          <t>HARMANDALI</t>
        </is>
      </c>
      <c r="D540" s="124" t="inlineStr">
        <is>
          <t>M013</t>
        </is>
      </c>
      <c r="E540" s="124" t="inlineStr">
        <is>
          <t>DEDEBAŞI</t>
        </is>
      </c>
      <c r="F540" s="124" t="inlineStr">
        <is>
          <t>U038</t>
        </is>
      </c>
      <c r="G540" s="124" t="inlineStr">
        <is>
          <t>YÖNETİCİ YARDIMCISI</t>
        </is>
      </c>
      <c r="H540" s="124" t="n">
        <v>25</v>
      </c>
      <c r="I540" s="124" t="n">
        <v>8</v>
      </c>
      <c r="J540" s="124" t="inlineStr">
        <is>
          <t>Evet</t>
        </is>
      </c>
      <c r="K540" s="124" t="inlineStr">
        <is>
          <t>Aynı Bölge</t>
        </is>
      </c>
      <c r="L540" s="124" t="inlineStr">
        <is>
          <t>Belirsiz</t>
        </is>
      </c>
      <c r="M540" s="124" t="n">
        <v>0</v>
      </c>
      <c r="N540" s="124" t="n">
        <v>0</v>
      </c>
      <c r="O540" s="124" t="n">
        <v>0</v>
      </c>
      <c r="P540" s="124" t="n">
        <v>0</v>
      </c>
      <c r="Q540" s="124" t="inlineStr">
        <is>
          <t>Aynı unvan ve gerekli yetkinlik</t>
        </is>
      </c>
      <c r="R540" s="124" t="inlineStr">
        <is>
          <t>Düşük Öncelik</t>
        </is>
      </c>
      <c r="S540" s="124" t="inlineStr">
        <is>
          <t>Gerçek mesafe (Google Places) - Fazla/Açık Fact_Mevcut/Fact_Norm'dan; Vardiya/Onay Saha Etüdü Bekleniyor</t>
        </is>
      </c>
    </row>
    <row r="541" ht="15" customHeight="1" s="113">
      <c r="A541" s="124" t="inlineStr">
        <is>
          <t>T0540</t>
        </is>
      </c>
      <c r="B541" s="124" t="inlineStr">
        <is>
          <t>M026</t>
        </is>
      </c>
      <c r="C541" s="124" t="inlineStr">
        <is>
          <t>HARMANDALI</t>
        </is>
      </c>
      <c r="D541" s="124" t="inlineStr">
        <is>
          <t>M013</t>
        </is>
      </c>
      <c r="E541" s="124" t="inlineStr">
        <is>
          <t>DEDEBAŞI</t>
        </is>
      </c>
      <c r="F541" s="124" t="inlineStr">
        <is>
          <t>U042</t>
        </is>
      </c>
      <c r="G541" s="124" t="inlineStr">
        <is>
          <t>ŞARKÜTERİ</t>
        </is>
      </c>
      <c r="H541" s="124" t="n">
        <v>25</v>
      </c>
      <c r="I541" s="124" t="n">
        <v>8</v>
      </c>
      <c r="J541" s="124" t="inlineStr">
        <is>
          <t>Evet</t>
        </is>
      </c>
      <c r="K541" s="124" t="inlineStr">
        <is>
          <t>Aynı Bölge</t>
        </is>
      </c>
      <c r="L541" s="124" t="inlineStr">
        <is>
          <t>Belirsiz</t>
        </is>
      </c>
      <c r="M541" s="124" t="n">
        <v>0</v>
      </c>
      <c r="N541" s="124" t="n">
        <v>1</v>
      </c>
      <c r="O541" s="124" t="n">
        <v>0</v>
      </c>
      <c r="P541" s="124" t="n">
        <v>0</v>
      </c>
      <c r="Q541" s="124" t="inlineStr">
        <is>
          <t>Aynı unvan ve gerekli yetkinlik</t>
        </is>
      </c>
      <c r="R541" s="124" t="inlineStr">
        <is>
          <t>Koşullu</t>
        </is>
      </c>
      <c r="S541" s="124" t="inlineStr">
        <is>
          <t>Gerçek mesafe (Google Places) - Fazla/Açık Fact_Mevcut/Fact_Norm'dan; Vardiya/Onay Saha Etüdü Bekleniyor</t>
        </is>
      </c>
    </row>
    <row r="542" ht="15" customHeight="1" s="113">
      <c r="A542" s="124" t="inlineStr">
        <is>
          <t>T0541</t>
        </is>
      </c>
      <c r="B542" s="124" t="inlineStr">
        <is>
          <t>M026</t>
        </is>
      </c>
      <c r="C542" s="124" t="inlineStr">
        <is>
          <t>HARMANDALI</t>
        </is>
      </c>
      <c r="D542" s="124" t="inlineStr">
        <is>
          <t>M029</t>
        </is>
      </c>
      <c r="E542" s="124" t="inlineStr">
        <is>
          <t>KARŞIYAKA-2</t>
        </is>
      </c>
      <c r="F542" s="124" t="inlineStr">
        <is>
          <t>U002</t>
        </is>
      </c>
      <c r="G542" s="124" t="inlineStr">
        <is>
          <t>BAKLİYAT</t>
        </is>
      </c>
      <c r="H542" s="124" t="n">
        <v>25</v>
      </c>
      <c r="I542" s="124" t="n">
        <v>8.1</v>
      </c>
      <c r="J542" s="124" t="inlineStr">
        <is>
          <t>Evet</t>
        </is>
      </c>
      <c r="K542" s="124" t="inlineStr">
        <is>
          <t>Aynı Bölge</t>
        </is>
      </c>
      <c r="L542" s="124" t="inlineStr">
        <is>
          <t>Belirsiz</t>
        </is>
      </c>
      <c r="M542" s="124" t="n">
        <v>0</v>
      </c>
      <c r="N542" s="124" t="n">
        <v>0</v>
      </c>
      <c r="O542" s="124" t="n">
        <v>0</v>
      </c>
      <c r="P542" s="124" t="n">
        <v>0</v>
      </c>
      <c r="Q542" s="124" t="inlineStr">
        <is>
          <t>Aynı unvan ve gerekli yetkinlik</t>
        </is>
      </c>
      <c r="R542" s="124" t="inlineStr">
        <is>
          <t>Düşük Öncelik</t>
        </is>
      </c>
      <c r="S542" s="124" t="inlineStr">
        <is>
          <t>Gerçek mesafe (Google Places) - Fazla/Açık Fact_Mevcut/Fact_Norm'dan; Vardiya/Onay Saha Etüdü Bekleniyor</t>
        </is>
      </c>
    </row>
    <row r="543" ht="15" customHeight="1" s="113">
      <c r="A543" s="124" t="inlineStr">
        <is>
          <t>T0542</t>
        </is>
      </c>
      <c r="B543" s="124" t="inlineStr">
        <is>
          <t>M026</t>
        </is>
      </c>
      <c r="C543" s="124" t="inlineStr">
        <is>
          <t>HARMANDALI</t>
        </is>
      </c>
      <c r="D543" s="124" t="inlineStr">
        <is>
          <t>M029</t>
        </is>
      </c>
      <c r="E543" s="124" t="inlineStr">
        <is>
          <t>KARŞIYAKA-2</t>
        </is>
      </c>
      <c r="F543" s="124" t="inlineStr">
        <is>
          <t>U013</t>
        </is>
      </c>
      <c r="G543" s="124" t="inlineStr">
        <is>
          <t>KASAP</t>
        </is>
      </c>
      <c r="H543" s="124" t="n">
        <v>25</v>
      </c>
      <c r="I543" s="124" t="n">
        <v>8.1</v>
      </c>
      <c r="J543" s="124" t="inlineStr">
        <is>
          <t>Evet</t>
        </is>
      </c>
      <c r="K543" s="124" t="inlineStr">
        <is>
          <t>Aynı Bölge</t>
        </is>
      </c>
      <c r="L543" s="124" t="inlineStr">
        <is>
          <t>Belirsiz</t>
        </is>
      </c>
      <c r="M543" s="124" t="n">
        <v>0</v>
      </c>
      <c r="N543" s="124" t="n">
        <v>0</v>
      </c>
      <c r="O543" s="124" t="n">
        <v>0</v>
      </c>
      <c r="P543" s="124" t="n">
        <v>0</v>
      </c>
      <c r="Q543" s="124" t="inlineStr">
        <is>
          <t>Aynı unvan ve gerekli yetkinlik</t>
        </is>
      </c>
      <c r="R543" s="124" t="inlineStr">
        <is>
          <t>Düşük Öncelik</t>
        </is>
      </c>
      <c r="S543" s="124" t="inlineStr">
        <is>
          <t>Gerçek mesafe (Google Places) - Fazla/Açık Fact_Mevcut/Fact_Norm'dan; Vardiya/Onay Saha Etüdü Bekleniyor</t>
        </is>
      </c>
    </row>
    <row r="544" ht="15" customHeight="1" s="113">
      <c r="A544" s="124" t="inlineStr">
        <is>
          <t>T0543</t>
        </is>
      </c>
      <c r="B544" s="124" t="inlineStr">
        <is>
          <t>M026</t>
        </is>
      </c>
      <c r="C544" s="124" t="inlineStr">
        <is>
          <t>HARMANDALI</t>
        </is>
      </c>
      <c r="D544" s="124" t="inlineStr">
        <is>
          <t>M029</t>
        </is>
      </c>
      <c r="E544" s="124" t="inlineStr">
        <is>
          <t>KARŞIYAKA-2</t>
        </is>
      </c>
      <c r="F544" s="124" t="inlineStr">
        <is>
          <t>U015</t>
        </is>
      </c>
      <c r="G544" s="124" t="inlineStr">
        <is>
          <t>KASİYER</t>
        </is>
      </c>
      <c r="H544" s="124" t="n">
        <v>25</v>
      </c>
      <c r="I544" s="124" t="n">
        <v>8.1</v>
      </c>
      <c r="J544" s="124" t="inlineStr">
        <is>
          <t>Evet</t>
        </is>
      </c>
      <c r="K544" s="124" t="inlineStr">
        <is>
          <t>Aynı Bölge</t>
        </is>
      </c>
      <c r="L544" s="124" t="inlineStr">
        <is>
          <t>Belirsiz</t>
        </is>
      </c>
      <c r="M544" s="124" t="n">
        <v>0</v>
      </c>
      <c r="N544" s="124" t="n">
        <v>1</v>
      </c>
      <c r="O544" s="124" t="n">
        <v>0</v>
      </c>
      <c r="P544" s="124" t="n">
        <v>0</v>
      </c>
      <c r="Q544" s="124" t="inlineStr">
        <is>
          <t>Aynı unvan ve gerekli yetkinlik</t>
        </is>
      </c>
      <c r="R544" s="124" t="inlineStr">
        <is>
          <t>Koşullu</t>
        </is>
      </c>
      <c r="S544" s="124" t="inlineStr">
        <is>
          <t>Gerçek mesafe (Google Places) - Fazla/Açık Fact_Mevcut/Fact_Norm'dan; Vardiya/Onay Saha Etüdü Bekleniyor</t>
        </is>
      </c>
    </row>
    <row r="545" ht="15" customHeight="1" s="113">
      <c r="A545" s="124" t="inlineStr">
        <is>
          <t>T0544</t>
        </is>
      </c>
      <c r="B545" s="124" t="inlineStr">
        <is>
          <t>M026</t>
        </is>
      </c>
      <c r="C545" s="124" t="inlineStr">
        <is>
          <t>HARMANDALI</t>
        </is>
      </c>
      <c r="D545" s="124" t="inlineStr">
        <is>
          <t>M029</t>
        </is>
      </c>
      <c r="E545" s="124" t="inlineStr">
        <is>
          <t>KARŞIYAKA-2</t>
        </is>
      </c>
      <c r="F545" s="124" t="inlineStr">
        <is>
          <t>U017</t>
        </is>
      </c>
      <c r="G545" s="124" t="inlineStr">
        <is>
          <t>MANAV</t>
        </is>
      </c>
      <c r="H545" s="124" t="n">
        <v>25</v>
      </c>
      <c r="I545" s="124" t="n">
        <v>8.1</v>
      </c>
      <c r="J545" s="124" t="inlineStr">
        <is>
          <t>Evet</t>
        </is>
      </c>
      <c r="K545" s="124" t="inlineStr">
        <is>
          <t>Aynı Bölge</t>
        </is>
      </c>
      <c r="L545" s="124" t="inlineStr">
        <is>
          <t>Belirsiz</t>
        </is>
      </c>
      <c r="M545" s="124" t="n">
        <v>0</v>
      </c>
      <c r="N545" s="124" t="n">
        <v>0</v>
      </c>
      <c r="O545" s="124" t="n">
        <v>0</v>
      </c>
      <c r="P545" s="124" t="n">
        <v>0</v>
      </c>
      <c r="Q545" s="124" t="inlineStr">
        <is>
          <t>Aynı unvan ve gerekli yetkinlik</t>
        </is>
      </c>
      <c r="R545" s="124" t="inlineStr">
        <is>
          <t>Düşük Öncelik</t>
        </is>
      </c>
      <c r="S545" s="124" t="inlineStr">
        <is>
          <t>Gerçek mesafe (Google Places) - Fazla/Açık Fact_Mevcut/Fact_Norm'dan; Vardiya/Onay Saha Etüdü Bekleniyor</t>
        </is>
      </c>
    </row>
    <row r="546" ht="15" customHeight="1" s="113">
      <c r="A546" s="124" t="inlineStr">
        <is>
          <t>T0545</t>
        </is>
      </c>
      <c r="B546" s="124" t="inlineStr">
        <is>
          <t>M026</t>
        </is>
      </c>
      <c r="C546" s="124" t="inlineStr">
        <is>
          <t>HARMANDALI</t>
        </is>
      </c>
      <c r="D546" s="124" t="inlineStr">
        <is>
          <t>M029</t>
        </is>
      </c>
      <c r="E546" s="124" t="inlineStr">
        <is>
          <t>KARŞIYAKA-2</t>
        </is>
      </c>
      <c r="F546" s="124" t="inlineStr">
        <is>
          <t>U019</t>
        </is>
      </c>
      <c r="G546" s="124" t="inlineStr">
        <is>
          <t>MANAV YARDIMCISI</t>
        </is>
      </c>
      <c r="H546" s="124" t="n">
        <v>25</v>
      </c>
      <c r="I546" s="124" t="n">
        <v>8.1</v>
      </c>
      <c r="J546" s="124" t="inlineStr">
        <is>
          <t>Evet</t>
        </is>
      </c>
      <c r="K546" s="124" t="inlineStr">
        <is>
          <t>Aynı Bölge</t>
        </is>
      </c>
      <c r="L546" s="124" t="inlineStr">
        <is>
          <t>Belirsiz</t>
        </is>
      </c>
      <c r="M546" s="124" t="n">
        <v>0</v>
      </c>
      <c r="N546" s="124" t="n">
        <v>1</v>
      </c>
      <c r="O546" s="124" t="n">
        <v>0</v>
      </c>
      <c r="P546" s="124" t="n">
        <v>0</v>
      </c>
      <c r="Q546" s="124" t="inlineStr">
        <is>
          <t>Aynı unvan ve gerekli yetkinlik</t>
        </is>
      </c>
      <c r="R546" s="124" t="inlineStr">
        <is>
          <t>Koşullu</t>
        </is>
      </c>
      <c r="S546" s="124" t="inlineStr">
        <is>
          <t>Gerçek mesafe (Google Places) - Fazla/Açık Fact_Mevcut/Fact_Norm'dan; Vardiya/Onay Saha Etüdü Bekleniyor</t>
        </is>
      </c>
    </row>
    <row r="547" ht="15" customHeight="1" s="113">
      <c r="A547" s="124" t="inlineStr">
        <is>
          <t>T0546</t>
        </is>
      </c>
      <c r="B547" s="124" t="inlineStr">
        <is>
          <t>M026</t>
        </is>
      </c>
      <c r="C547" s="124" t="inlineStr">
        <is>
          <t>HARMANDALI</t>
        </is>
      </c>
      <c r="D547" s="124" t="inlineStr">
        <is>
          <t>M029</t>
        </is>
      </c>
      <c r="E547" s="124" t="inlineStr">
        <is>
          <t>KARŞIYAKA-2</t>
        </is>
      </c>
      <c r="F547" s="124" t="inlineStr">
        <is>
          <t>U026</t>
        </is>
      </c>
      <c r="G547" s="124" t="inlineStr">
        <is>
          <t>REYON GÖREVLİSİ</t>
        </is>
      </c>
      <c r="H547" s="124" t="n">
        <v>25</v>
      </c>
      <c r="I547" s="124" t="n">
        <v>8.1</v>
      </c>
      <c r="J547" s="124" t="inlineStr">
        <is>
          <t>Evet</t>
        </is>
      </c>
      <c r="K547" s="124" t="inlineStr">
        <is>
          <t>Aynı Bölge</t>
        </is>
      </c>
      <c r="L547" s="124" t="inlineStr">
        <is>
          <t>Belirsiz</t>
        </is>
      </c>
      <c r="M547" s="124" t="n">
        <v>0</v>
      </c>
      <c r="N547" s="124" t="n">
        <v>0</v>
      </c>
      <c r="O547" s="124" t="n">
        <v>0</v>
      </c>
      <c r="P547" s="124" t="n">
        <v>0</v>
      </c>
      <c r="Q547" s="124" t="inlineStr">
        <is>
          <t>Aynı unvan ve gerekli yetkinlik</t>
        </is>
      </c>
      <c r="R547" s="124" t="inlineStr">
        <is>
          <t>Düşük Öncelik</t>
        </is>
      </c>
      <c r="S547" s="124" t="inlineStr">
        <is>
          <t>Gerçek mesafe (Google Places) - Fazla/Açık Fact_Mevcut/Fact_Norm'dan; Vardiya/Onay Saha Etüdü Bekleniyor</t>
        </is>
      </c>
    </row>
    <row r="548" ht="15" customHeight="1" s="113">
      <c r="A548" s="124" t="inlineStr">
        <is>
          <t>T0547</t>
        </is>
      </c>
      <c r="B548" s="124" t="inlineStr">
        <is>
          <t>M026</t>
        </is>
      </c>
      <c r="C548" s="124" t="inlineStr">
        <is>
          <t>HARMANDALI</t>
        </is>
      </c>
      <c r="D548" s="124" t="inlineStr">
        <is>
          <t>M029</t>
        </is>
      </c>
      <c r="E548" s="124" t="inlineStr">
        <is>
          <t>KARŞIYAKA-2</t>
        </is>
      </c>
      <c r="F548" s="124" t="inlineStr">
        <is>
          <t>U036</t>
        </is>
      </c>
      <c r="G548" s="124" t="inlineStr">
        <is>
          <t>YÖNETİCİ</t>
        </is>
      </c>
      <c r="H548" s="124" t="n">
        <v>25</v>
      </c>
      <c r="I548" s="124" t="n">
        <v>8.1</v>
      </c>
      <c r="J548" s="124" t="inlineStr">
        <is>
          <t>Evet</t>
        </is>
      </c>
      <c r="K548" s="124" t="inlineStr">
        <is>
          <t>Aynı Bölge</t>
        </is>
      </c>
      <c r="L548" s="124" t="inlineStr">
        <is>
          <t>Belirsiz</t>
        </is>
      </c>
      <c r="M548" s="124" t="n">
        <v>0</v>
      </c>
      <c r="N548" s="124" t="n">
        <v>1</v>
      </c>
      <c r="O548" s="124" t="n">
        <v>0</v>
      </c>
      <c r="P548" s="124" t="n">
        <v>0</v>
      </c>
      <c r="Q548" s="124" t="inlineStr">
        <is>
          <t>Aynı unvan ve gerekli yetkinlik</t>
        </is>
      </c>
      <c r="R548" s="124" t="inlineStr">
        <is>
          <t>Koşullu</t>
        </is>
      </c>
      <c r="S548" s="124" t="inlineStr">
        <is>
          <t>Gerçek mesafe (Google Places) - Fazla/Açık Fact_Mevcut/Fact_Norm'dan; Vardiya/Onay Saha Etüdü Bekleniyor</t>
        </is>
      </c>
    </row>
    <row r="549" ht="15" customHeight="1" s="113">
      <c r="A549" s="124" t="inlineStr">
        <is>
          <t>T0548</t>
        </is>
      </c>
      <c r="B549" s="124" t="inlineStr">
        <is>
          <t>M026</t>
        </is>
      </c>
      <c r="C549" s="124" t="inlineStr">
        <is>
          <t>HARMANDALI</t>
        </is>
      </c>
      <c r="D549" s="124" t="inlineStr">
        <is>
          <t>M029</t>
        </is>
      </c>
      <c r="E549" s="124" t="inlineStr">
        <is>
          <t>KARŞIYAKA-2</t>
        </is>
      </c>
      <c r="F549" s="124" t="inlineStr">
        <is>
          <t>U038</t>
        </is>
      </c>
      <c r="G549" s="124" t="inlineStr">
        <is>
          <t>YÖNETİCİ YARDIMCISI</t>
        </is>
      </c>
      <c r="H549" s="124" t="n">
        <v>25</v>
      </c>
      <c r="I549" s="124" t="n">
        <v>8.1</v>
      </c>
      <c r="J549" s="124" t="inlineStr">
        <is>
          <t>Evet</t>
        </is>
      </c>
      <c r="K549" s="124" t="inlineStr">
        <is>
          <t>Aynı Bölge</t>
        </is>
      </c>
      <c r="L549" s="124" t="inlineStr">
        <is>
          <t>Belirsiz</t>
        </is>
      </c>
      <c r="M549" s="124" t="n">
        <v>0</v>
      </c>
      <c r="N549" s="124" t="n">
        <v>0</v>
      </c>
      <c r="O549" s="124" t="n">
        <v>0</v>
      </c>
      <c r="P549" s="124" t="n">
        <v>0</v>
      </c>
      <c r="Q549" s="124" t="inlineStr">
        <is>
          <t>Aynı unvan ve gerekli yetkinlik</t>
        </is>
      </c>
      <c r="R549" s="124" t="inlineStr">
        <is>
          <t>Düşük Öncelik</t>
        </is>
      </c>
      <c r="S549" s="124" t="inlineStr">
        <is>
          <t>Gerçek mesafe (Google Places) - Fazla/Açık Fact_Mevcut/Fact_Norm'dan; Vardiya/Onay Saha Etüdü Bekleniyor</t>
        </is>
      </c>
    </row>
    <row r="550" ht="15" customHeight="1" s="113">
      <c r="A550" s="124" t="inlineStr">
        <is>
          <t>T0549</t>
        </is>
      </c>
      <c r="B550" s="124" t="inlineStr">
        <is>
          <t>M026</t>
        </is>
      </c>
      <c r="C550" s="124" t="inlineStr">
        <is>
          <t>HARMANDALI</t>
        </is>
      </c>
      <c r="D550" s="124" t="inlineStr">
        <is>
          <t>M029</t>
        </is>
      </c>
      <c r="E550" s="124" t="inlineStr">
        <is>
          <t>KARŞIYAKA-2</t>
        </is>
      </c>
      <c r="F550" s="124" t="inlineStr">
        <is>
          <t>U042</t>
        </is>
      </c>
      <c r="G550" s="124" t="inlineStr">
        <is>
          <t>ŞARKÜTERİ</t>
        </is>
      </c>
      <c r="H550" s="124" t="n">
        <v>25</v>
      </c>
      <c r="I550" s="124" t="n">
        <v>8.1</v>
      </c>
      <c r="J550" s="124" t="inlineStr">
        <is>
          <t>Evet</t>
        </is>
      </c>
      <c r="K550" s="124" t="inlineStr">
        <is>
          <t>Aynı Bölge</t>
        </is>
      </c>
      <c r="L550" s="124" t="inlineStr">
        <is>
          <t>Belirsiz</t>
        </is>
      </c>
      <c r="M550" s="124" t="n">
        <v>0</v>
      </c>
      <c r="N550" s="124" t="n">
        <v>1</v>
      </c>
      <c r="O550" s="124" t="n">
        <v>0</v>
      </c>
      <c r="P550" s="124" t="n">
        <v>0</v>
      </c>
      <c r="Q550" s="124" t="inlineStr">
        <is>
          <t>Aynı unvan ve gerekli yetkinlik</t>
        </is>
      </c>
      <c r="R550" s="124" t="inlineStr">
        <is>
          <t>Koşullu</t>
        </is>
      </c>
      <c r="S550" s="124" t="inlineStr">
        <is>
          <t>Gerçek mesafe (Google Places) - Fazla/Açık Fact_Mevcut/Fact_Norm'dan; Vardiya/Onay Saha Etüdü Bekleniyor</t>
        </is>
      </c>
    </row>
    <row r="551" ht="15" customHeight="1" s="113">
      <c r="A551" s="124" t="inlineStr">
        <is>
          <t>T0550</t>
        </is>
      </c>
      <c r="B551" s="124" t="inlineStr">
        <is>
          <t>M027</t>
        </is>
      </c>
      <c r="C551" s="124" t="inlineStr">
        <is>
          <t>HATAY</t>
        </is>
      </c>
      <c r="D551" s="124" t="inlineStr">
        <is>
          <t>M023</t>
        </is>
      </c>
      <c r="E551" s="124" t="inlineStr">
        <is>
          <t>GÖZTEPE</t>
        </is>
      </c>
      <c r="F551" s="124" t="inlineStr">
        <is>
          <t>U013</t>
        </is>
      </c>
      <c r="G551" s="124" t="inlineStr">
        <is>
          <t>KASAP</t>
        </is>
      </c>
      <c r="H551" s="124" t="n">
        <v>25</v>
      </c>
      <c r="I551" s="124" t="n">
        <v>0.7</v>
      </c>
      <c r="J551" s="124" t="inlineStr">
        <is>
          <t>Evet</t>
        </is>
      </c>
      <c r="K551" s="124" t="inlineStr">
        <is>
          <t>Aynı Bölge</t>
        </is>
      </c>
      <c r="L551" s="124" t="inlineStr">
        <is>
          <t>Belirsiz</t>
        </is>
      </c>
      <c r="M551" s="124" t="n">
        <v>0</v>
      </c>
      <c r="N551" s="124" t="n">
        <v>1</v>
      </c>
      <c r="O551" s="124" t="n">
        <v>0</v>
      </c>
      <c r="P551" s="124" t="n">
        <v>0</v>
      </c>
      <c r="Q551" s="124" t="inlineStr">
        <is>
          <t>Aynı unvan ve gerekli yetkinlik</t>
        </is>
      </c>
      <c r="R551" s="124" t="inlineStr">
        <is>
          <t>Koşullu</t>
        </is>
      </c>
      <c r="S551" s="124" t="inlineStr">
        <is>
          <t>Gerçek mesafe (Google Places) - Fazla/Açık Fact_Mevcut/Fact_Norm'dan; Vardiya/Onay Saha Etüdü Bekleniyor</t>
        </is>
      </c>
    </row>
    <row r="552" ht="15" customHeight="1" s="113">
      <c r="A552" s="124" t="inlineStr">
        <is>
          <t>T0551</t>
        </is>
      </c>
      <c r="B552" s="124" t="inlineStr">
        <is>
          <t>M027</t>
        </is>
      </c>
      <c r="C552" s="124" t="inlineStr">
        <is>
          <t>HATAY</t>
        </is>
      </c>
      <c r="D552" s="124" t="inlineStr">
        <is>
          <t>M023</t>
        </is>
      </c>
      <c r="E552" s="124" t="inlineStr">
        <is>
          <t>GÖZTEPE</t>
        </is>
      </c>
      <c r="F552" s="124" t="inlineStr">
        <is>
          <t>U015</t>
        </is>
      </c>
      <c r="G552" s="124" t="inlineStr">
        <is>
          <t>KASİYER</t>
        </is>
      </c>
      <c r="H552" s="124" t="n">
        <v>25</v>
      </c>
      <c r="I552" s="124" t="n">
        <v>0.7</v>
      </c>
      <c r="J552" s="124" t="inlineStr">
        <is>
          <t>Evet</t>
        </is>
      </c>
      <c r="K552" s="124" t="inlineStr">
        <is>
          <t>Aynı Bölge</t>
        </is>
      </c>
      <c r="L552" s="124" t="inlineStr">
        <is>
          <t>Belirsiz</t>
        </is>
      </c>
      <c r="M552" s="124" t="n">
        <v>0</v>
      </c>
      <c r="N552" s="124" t="n">
        <v>0</v>
      </c>
      <c r="O552" s="124" t="n">
        <v>0</v>
      </c>
      <c r="P552" s="124" t="n">
        <v>0</v>
      </c>
      <c r="Q552" s="124" t="inlineStr">
        <is>
          <t>Aynı unvan ve gerekli yetkinlik</t>
        </is>
      </c>
      <c r="R552" s="124" t="inlineStr">
        <is>
          <t>Düşük Öncelik</t>
        </is>
      </c>
      <c r="S552" s="124" t="inlineStr">
        <is>
          <t>Gerçek mesafe (Google Places) - Fazla/Açık Fact_Mevcut/Fact_Norm'dan; Vardiya/Onay Saha Etüdü Bekleniyor</t>
        </is>
      </c>
    </row>
    <row r="553" ht="15" customHeight="1" s="113">
      <c r="A553" s="124" t="inlineStr">
        <is>
          <t>T0552</t>
        </is>
      </c>
      <c r="B553" s="124" t="inlineStr">
        <is>
          <t>M027</t>
        </is>
      </c>
      <c r="C553" s="124" t="inlineStr">
        <is>
          <t>HATAY</t>
        </is>
      </c>
      <c r="D553" s="124" t="inlineStr">
        <is>
          <t>M023</t>
        </is>
      </c>
      <c r="E553" s="124" t="inlineStr">
        <is>
          <t>GÖZTEPE</t>
        </is>
      </c>
      <c r="F553" s="124" t="inlineStr">
        <is>
          <t>U017</t>
        </is>
      </c>
      <c r="G553" s="124" t="inlineStr">
        <is>
          <t>MANAV</t>
        </is>
      </c>
      <c r="H553" s="124" t="n">
        <v>25</v>
      </c>
      <c r="I553" s="124" t="n">
        <v>0.7</v>
      </c>
      <c r="J553" s="124" t="inlineStr">
        <is>
          <t>Evet</t>
        </is>
      </c>
      <c r="K553" s="124" t="inlineStr">
        <is>
          <t>Aynı Bölge</t>
        </is>
      </c>
      <c r="L553" s="124" t="inlineStr">
        <is>
          <t>Belirsiz</t>
        </is>
      </c>
      <c r="M553" s="124" t="n">
        <v>0</v>
      </c>
      <c r="N553" s="124" t="n">
        <v>0</v>
      </c>
      <c r="O553" s="124" t="n">
        <v>0</v>
      </c>
      <c r="P553" s="124" t="n">
        <v>0</v>
      </c>
      <c r="Q553" s="124" t="inlineStr">
        <is>
          <t>Aynı unvan ve gerekli yetkinlik</t>
        </is>
      </c>
      <c r="R553" s="124" t="inlineStr">
        <is>
          <t>Düşük Öncelik</t>
        </is>
      </c>
      <c r="S553" s="124" t="inlineStr">
        <is>
          <t>Gerçek mesafe (Google Places) - Fazla/Açık Fact_Mevcut/Fact_Norm'dan; Vardiya/Onay Saha Etüdü Bekleniyor</t>
        </is>
      </c>
    </row>
    <row r="554" ht="15" customHeight="1" s="113">
      <c r="A554" s="124" t="inlineStr">
        <is>
          <t>T0553</t>
        </is>
      </c>
      <c r="B554" s="124" t="inlineStr">
        <is>
          <t>M027</t>
        </is>
      </c>
      <c r="C554" s="124" t="inlineStr">
        <is>
          <t>HATAY</t>
        </is>
      </c>
      <c r="D554" s="124" t="inlineStr">
        <is>
          <t>M023</t>
        </is>
      </c>
      <c r="E554" s="124" t="inlineStr">
        <is>
          <t>GÖZTEPE</t>
        </is>
      </c>
      <c r="F554" s="124" t="inlineStr">
        <is>
          <t>U026</t>
        </is>
      </c>
      <c r="G554" s="124" t="inlineStr">
        <is>
          <t>REYON GÖREVLİSİ</t>
        </is>
      </c>
      <c r="H554" s="124" t="n">
        <v>25</v>
      </c>
      <c r="I554" s="124" t="n">
        <v>0.7</v>
      </c>
      <c r="J554" s="124" t="inlineStr">
        <is>
          <t>Evet</t>
        </is>
      </c>
      <c r="K554" s="124" t="inlineStr">
        <is>
          <t>Aynı Bölge</t>
        </is>
      </c>
      <c r="L554" s="124" t="inlineStr">
        <is>
          <t>Belirsiz</t>
        </is>
      </c>
      <c r="M554" s="124" t="n">
        <v>1</v>
      </c>
      <c r="N554" s="124" t="n">
        <v>1</v>
      </c>
      <c r="O554" s="124" t="n">
        <v>0</v>
      </c>
      <c r="P554" s="124" t="n">
        <v>0</v>
      </c>
      <c r="Q554" s="124" t="inlineStr">
        <is>
          <t>Aynı unvan ve gerekli yetkinlik</t>
        </is>
      </c>
      <c r="R554" s="124" t="inlineStr">
        <is>
          <t>Önerilir</t>
        </is>
      </c>
      <c r="S554" s="124" t="inlineStr">
        <is>
          <t>Gerçek mesafe (Google Places) - Fazla/Açık Fact_Mevcut/Fact_Norm'dan; Vardiya/Onay Saha Etüdü Bekleniyor</t>
        </is>
      </c>
    </row>
    <row r="555" ht="15" customHeight="1" s="113">
      <c r="A555" s="124" t="inlineStr">
        <is>
          <t>T0554</t>
        </is>
      </c>
      <c r="B555" s="124" t="inlineStr">
        <is>
          <t>M027</t>
        </is>
      </c>
      <c r="C555" s="124" t="inlineStr">
        <is>
          <t>HATAY</t>
        </is>
      </c>
      <c r="D555" s="124" t="inlineStr">
        <is>
          <t>M023</t>
        </is>
      </c>
      <c r="E555" s="124" t="inlineStr">
        <is>
          <t>GÖZTEPE</t>
        </is>
      </c>
      <c r="F555" s="124" t="inlineStr">
        <is>
          <t>U036</t>
        </is>
      </c>
      <c r="G555" s="124" t="inlineStr">
        <is>
          <t>YÖNETİCİ</t>
        </is>
      </c>
      <c r="H555" s="124" t="n">
        <v>25</v>
      </c>
      <c r="I555" s="124" t="n">
        <v>0.7</v>
      </c>
      <c r="J555" s="124" t="inlineStr">
        <is>
          <t>Evet</t>
        </is>
      </c>
      <c r="K555" s="124" t="inlineStr">
        <is>
          <t>Aynı Bölge</t>
        </is>
      </c>
      <c r="L555" s="124" t="inlineStr">
        <is>
          <t>Belirsiz</t>
        </is>
      </c>
      <c r="M555" s="124" t="n">
        <v>0</v>
      </c>
      <c r="N555" s="124" t="n">
        <v>0</v>
      </c>
      <c r="O555" s="124" t="n">
        <v>0</v>
      </c>
      <c r="P555" s="124" t="n">
        <v>0</v>
      </c>
      <c r="Q555" s="124" t="inlineStr">
        <is>
          <t>Aynı unvan ve gerekli yetkinlik</t>
        </is>
      </c>
      <c r="R555" s="124" t="inlineStr">
        <is>
          <t>Düşük Öncelik</t>
        </is>
      </c>
      <c r="S555" s="124" t="inlineStr">
        <is>
          <t>Gerçek mesafe (Google Places) - Fazla/Açık Fact_Mevcut/Fact_Norm'dan; Vardiya/Onay Saha Etüdü Bekleniyor</t>
        </is>
      </c>
    </row>
    <row r="556" ht="15" customHeight="1" s="113">
      <c r="A556" s="124" t="inlineStr">
        <is>
          <t>T0555</t>
        </is>
      </c>
      <c r="B556" s="124" t="inlineStr">
        <is>
          <t>M027</t>
        </is>
      </c>
      <c r="C556" s="124" t="inlineStr">
        <is>
          <t>HATAY</t>
        </is>
      </c>
      <c r="D556" s="124" t="inlineStr">
        <is>
          <t>M023</t>
        </is>
      </c>
      <c r="E556" s="124" t="inlineStr">
        <is>
          <t>GÖZTEPE</t>
        </is>
      </c>
      <c r="F556" s="124" t="inlineStr">
        <is>
          <t>U038</t>
        </is>
      </c>
      <c r="G556" s="124" t="inlineStr">
        <is>
          <t>YÖNETİCİ YARDIMCISI</t>
        </is>
      </c>
      <c r="H556" s="124" t="n">
        <v>25</v>
      </c>
      <c r="I556" s="124" t="n">
        <v>0.7</v>
      </c>
      <c r="J556" s="124" t="inlineStr">
        <is>
          <t>Evet</t>
        </is>
      </c>
      <c r="K556" s="124" t="inlineStr">
        <is>
          <t>Aynı Bölge</t>
        </is>
      </c>
      <c r="L556" s="124" t="inlineStr">
        <is>
          <t>Belirsiz</t>
        </is>
      </c>
      <c r="M556" s="124" t="n">
        <v>0</v>
      </c>
      <c r="N556" s="124" t="n">
        <v>0</v>
      </c>
      <c r="O556" s="124" t="n">
        <v>0</v>
      </c>
      <c r="P556" s="124" t="n">
        <v>0</v>
      </c>
      <c r="Q556" s="124" t="inlineStr">
        <is>
          <t>Aynı unvan ve gerekli yetkinlik</t>
        </is>
      </c>
      <c r="R556" s="124" t="inlineStr">
        <is>
          <t>Düşük Öncelik</t>
        </is>
      </c>
      <c r="S556" s="124" t="inlineStr">
        <is>
          <t>Gerçek mesafe (Google Places) - Fazla/Açık Fact_Mevcut/Fact_Norm'dan; Vardiya/Onay Saha Etüdü Bekleniyor</t>
        </is>
      </c>
    </row>
    <row r="557" ht="15" customHeight="1" s="113">
      <c r="A557" s="124" t="inlineStr">
        <is>
          <t>T0556</t>
        </is>
      </c>
      <c r="B557" s="124" t="inlineStr">
        <is>
          <t>M027</t>
        </is>
      </c>
      <c r="C557" s="124" t="inlineStr">
        <is>
          <t>HATAY</t>
        </is>
      </c>
      <c r="D557" s="124" t="inlineStr">
        <is>
          <t>M023</t>
        </is>
      </c>
      <c r="E557" s="124" t="inlineStr">
        <is>
          <t>GÖZTEPE</t>
        </is>
      </c>
      <c r="F557" s="124" t="inlineStr">
        <is>
          <t>U042</t>
        </is>
      </c>
      <c r="G557" s="124" t="inlineStr">
        <is>
          <t>ŞARKÜTERİ</t>
        </is>
      </c>
      <c r="H557" s="124" t="n">
        <v>25</v>
      </c>
      <c r="I557" s="124" t="n">
        <v>0.7</v>
      </c>
      <c r="J557" s="124" t="inlineStr">
        <is>
          <t>Evet</t>
        </is>
      </c>
      <c r="K557" s="124" t="inlineStr">
        <is>
          <t>Aynı Bölge</t>
        </is>
      </c>
      <c r="L557" s="124" t="inlineStr">
        <is>
          <t>Belirsiz</t>
        </is>
      </c>
      <c r="M557" s="124" t="n">
        <v>0</v>
      </c>
      <c r="N557" s="124" t="n">
        <v>0</v>
      </c>
      <c r="O557" s="124" t="n">
        <v>0</v>
      </c>
      <c r="P557" s="124" t="n">
        <v>0</v>
      </c>
      <c r="Q557" s="124" t="inlineStr">
        <is>
          <t>Aynı unvan ve gerekli yetkinlik</t>
        </is>
      </c>
      <c r="R557" s="124" t="inlineStr">
        <is>
          <t>Düşük Öncelik</t>
        </is>
      </c>
      <c r="S557" s="124" t="inlineStr">
        <is>
          <t>Gerçek mesafe (Google Places) - Fazla/Açık Fact_Mevcut/Fact_Norm'dan; Vardiya/Onay Saha Etüdü Bekleniyor</t>
        </is>
      </c>
    </row>
    <row r="558" ht="15" customHeight="1" s="113">
      <c r="A558" s="124" t="inlineStr">
        <is>
          <t>T0557</t>
        </is>
      </c>
      <c r="B558" s="124" t="inlineStr">
        <is>
          <t>M027</t>
        </is>
      </c>
      <c r="C558" s="124" t="inlineStr">
        <is>
          <t>HATAY</t>
        </is>
      </c>
      <c r="D558" s="124" t="inlineStr">
        <is>
          <t>M001</t>
        </is>
      </c>
      <c r="E558" s="124" t="inlineStr">
        <is>
          <t>AKEVLER</t>
        </is>
      </c>
      <c r="F558" s="124" t="inlineStr">
        <is>
          <t>U002</t>
        </is>
      </c>
      <c r="G558" s="124" t="inlineStr">
        <is>
          <t>BAKLİYAT</t>
        </is>
      </c>
      <c r="H558" s="124" t="n">
        <v>25</v>
      </c>
      <c r="I558" s="124" t="n">
        <v>0.9</v>
      </c>
      <c r="J558" s="124" t="inlineStr">
        <is>
          <t>Evet</t>
        </is>
      </c>
      <c r="K558" s="124" t="inlineStr">
        <is>
          <t>Aynı Bölge</t>
        </is>
      </c>
      <c r="L558" s="124" t="inlineStr">
        <is>
          <t>Belirsiz</t>
        </is>
      </c>
      <c r="M558" s="124" t="n">
        <v>0</v>
      </c>
      <c r="N558" s="124" t="n">
        <v>0</v>
      </c>
      <c r="O558" s="124" t="n">
        <v>0</v>
      </c>
      <c r="P558" s="124" t="n">
        <v>0</v>
      </c>
      <c r="Q558" s="124" t="inlineStr">
        <is>
          <t>Aynı unvan ve gerekli yetkinlik</t>
        </is>
      </c>
      <c r="R558" s="124" t="inlineStr">
        <is>
          <t>Düşük Öncelik</t>
        </is>
      </c>
      <c r="S558" s="124" t="inlineStr">
        <is>
          <t>Gerçek mesafe (Google Places) - Fazla/Açık Fact_Mevcut/Fact_Norm'dan; Vardiya/Onay Saha Etüdü Bekleniyor</t>
        </is>
      </c>
    </row>
    <row r="559" ht="15" customHeight="1" s="113">
      <c r="A559" s="124" t="inlineStr">
        <is>
          <t>T0558</t>
        </is>
      </c>
      <c r="B559" s="124" t="inlineStr">
        <is>
          <t>M027</t>
        </is>
      </c>
      <c r="C559" s="124" t="inlineStr">
        <is>
          <t>HATAY</t>
        </is>
      </c>
      <c r="D559" s="124" t="inlineStr">
        <is>
          <t>M001</t>
        </is>
      </c>
      <c r="E559" s="124" t="inlineStr">
        <is>
          <t>AKEVLER</t>
        </is>
      </c>
      <c r="F559" s="124" t="inlineStr">
        <is>
          <t>U013</t>
        </is>
      </c>
      <c r="G559" s="124" t="inlineStr">
        <is>
          <t>KASAP</t>
        </is>
      </c>
      <c r="H559" s="124" t="n">
        <v>25</v>
      </c>
      <c r="I559" s="124" t="n">
        <v>0.9</v>
      </c>
      <c r="J559" s="124" t="inlineStr">
        <is>
          <t>Evet</t>
        </is>
      </c>
      <c r="K559" s="124" t="inlineStr">
        <is>
          <t>Aynı Bölge</t>
        </is>
      </c>
      <c r="L559" s="124" t="inlineStr">
        <is>
          <t>Belirsiz</t>
        </is>
      </c>
      <c r="M559" s="124" t="n">
        <v>0</v>
      </c>
      <c r="N559" s="124" t="n">
        <v>1</v>
      </c>
      <c r="O559" s="124" t="n">
        <v>0</v>
      </c>
      <c r="P559" s="124" t="n">
        <v>0</v>
      </c>
      <c r="Q559" s="124" t="inlineStr">
        <is>
          <t>Aynı unvan ve gerekli yetkinlik</t>
        </is>
      </c>
      <c r="R559" s="124" t="inlineStr">
        <is>
          <t>Koşullu</t>
        </is>
      </c>
      <c r="S559" s="124" t="inlineStr">
        <is>
          <t>Gerçek mesafe (Google Places) - Fazla/Açık Fact_Mevcut/Fact_Norm'dan; Vardiya/Onay Saha Etüdü Bekleniyor</t>
        </is>
      </c>
    </row>
    <row r="560" ht="15" customHeight="1" s="113">
      <c r="A560" s="124" t="inlineStr">
        <is>
          <t>T0559</t>
        </is>
      </c>
      <c r="B560" s="124" t="inlineStr">
        <is>
          <t>M027</t>
        </is>
      </c>
      <c r="C560" s="124" t="inlineStr">
        <is>
          <t>HATAY</t>
        </is>
      </c>
      <c r="D560" s="124" t="inlineStr">
        <is>
          <t>M001</t>
        </is>
      </c>
      <c r="E560" s="124" t="inlineStr">
        <is>
          <t>AKEVLER</t>
        </is>
      </c>
      <c r="F560" s="124" t="inlineStr">
        <is>
          <t>U015</t>
        </is>
      </c>
      <c r="G560" s="124" t="inlineStr">
        <is>
          <t>KASİYER</t>
        </is>
      </c>
      <c r="H560" s="124" t="n">
        <v>25</v>
      </c>
      <c r="I560" s="124" t="n">
        <v>0.9</v>
      </c>
      <c r="J560" s="124" t="inlineStr">
        <is>
          <t>Evet</t>
        </is>
      </c>
      <c r="K560" s="124" t="inlineStr">
        <is>
          <t>Aynı Bölge</t>
        </is>
      </c>
      <c r="L560" s="124" t="inlineStr">
        <is>
          <t>Belirsiz</t>
        </is>
      </c>
      <c r="M560" s="124" t="n">
        <v>0</v>
      </c>
      <c r="N560" s="124" t="n">
        <v>0</v>
      </c>
      <c r="O560" s="124" t="n">
        <v>0</v>
      </c>
      <c r="P560" s="124" t="n">
        <v>0</v>
      </c>
      <c r="Q560" s="124" t="inlineStr">
        <is>
          <t>Aynı unvan ve gerekli yetkinlik</t>
        </is>
      </c>
      <c r="R560" s="124" t="inlineStr">
        <is>
          <t>Düşük Öncelik</t>
        </is>
      </c>
      <c r="S560" s="124" t="inlineStr">
        <is>
          <t>Gerçek mesafe (Google Places) - Fazla/Açık Fact_Mevcut/Fact_Norm'dan; Vardiya/Onay Saha Etüdü Bekleniyor</t>
        </is>
      </c>
    </row>
    <row r="561" ht="15" customHeight="1" s="113">
      <c r="A561" s="124" t="inlineStr">
        <is>
          <t>T0560</t>
        </is>
      </c>
      <c r="B561" s="124" t="inlineStr">
        <is>
          <t>M027</t>
        </is>
      </c>
      <c r="C561" s="124" t="inlineStr">
        <is>
          <t>HATAY</t>
        </is>
      </c>
      <c r="D561" s="124" t="inlineStr">
        <is>
          <t>M001</t>
        </is>
      </c>
      <c r="E561" s="124" t="inlineStr">
        <is>
          <t>AKEVLER</t>
        </is>
      </c>
      <c r="F561" s="124" t="inlineStr">
        <is>
          <t>U017</t>
        </is>
      </c>
      <c r="G561" s="124" t="inlineStr">
        <is>
          <t>MANAV</t>
        </is>
      </c>
      <c r="H561" s="124" t="n">
        <v>25</v>
      </c>
      <c r="I561" s="124" t="n">
        <v>0.9</v>
      </c>
      <c r="J561" s="124" t="inlineStr">
        <is>
          <t>Evet</t>
        </is>
      </c>
      <c r="K561" s="124" t="inlineStr">
        <is>
          <t>Aynı Bölge</t>
        </is>
      </c>
      <c r="L561" s="124" t="inlineStr">
        <is>
          <t>Belirsiz</t>
        </is>
      </c>
      <c r="M561" s="124" t="n">
        <v>0</v>
      </c>
      <c r="N561" s="124" t="n">
        <v>2</v>
      </c>
      <c r="O561" s="124" t="n">
        <v>0</v>
      </c>
      <c r="P561" s="124" t="n">
        <v>1</v>
      </c>
      <c r="Q561" s="124" t="inlineStr">
        <is>
          <t>Aynı unvan ve gerekli yetkinlik</t>
        </is>
      </c>
      <c r="R561" s="124" t="inlineStr">
        <is>
          <t>Koşullu</t>
        </is>
      </c>
      <c r="S561" s="124" t="inlineStr">
        <is>
          <t>Gerçek mesafe (Google Places) - Fazla/Açık Fact_Mevcut/Fact_Norm'dan; Vardiya/Onay Saha Etüdü Bekleniyor</t>
        </is>
      </c>
    </row>
    <row r="562" ht="15" customHeight="1" s="113">
      <c r="A562" s="124" t="inlineStr">
        <is>
          <t>T0561</t>
        </is>
      </c>
      <c r="B562" s="124" t="inlineStr">
        <is>
          <t>M027</t>
        </is>
      </c>
      <c r="C562" s="124" t="inlineStr">
        <is>
          <t>HATAY</t>
        </is>
      </c>
      <c r="D562" s="124" t="inlineStr">
        <is>
          <t>M001</t>
        </is>
      </c>
      <c r="E562" s="124" t="inlineStr">
        <is>
          <t>AKEVLER</t>
        </is>
      </c>
      <c r="F562" s="124" t="inlineStr">
        <is>
          <t>U026</t>
        </is>
      </c>
      <c r="G562" s="124" t="inlineStr">
        <is>
          <t>REYON GÖREVLİSİ</t>
        </is>
      </c>
      <c r="H562" s="124" t="n">
        <v>25</v>
      </c>
      <c r="I562" s="124" t="n">
        <v>0.9</v>
      </c>
      <c r="J562" s="124" t="inlineStr">
        <is>
          <t>Evet</t>
        </is>
      </c>
      <c r="K562" s="124" t="inlineStr">
        <is>
          <t>Aynı Bölge</t>
        </is>
      </c>
      <c r="L562" s="124" t="inlineStr">
        <is>
          <t>Belirsiz</t>
        </is>
      </c>
      <c r="M562" s="124" t="n">
        <v>1</v>
      </c>
      <c r="N562" s="124" t="n">
        <v>0</v>
      </c>
      <c r="O562" s="124" t="n">
        <v>0</v>
      </c>
      <c r="P562" s="124" t="n">
        <v>0</v>
      </c>
      <c r="Q562" s="124" t="inlineStr">
        <is>
          <t>Aynı unvan ve gerekli yetkinlik</t>
        </is>
      </c>
      <c r="R562" s="124" t="inlineStr">
        <is>
          <t>Koşullu</t>
        </is>
      </c>
      <c r="S562" s="124" t="inlineStr">
        <is>
          <t>Gerçek mesafe (Google Places) - Fazla/Açık Fact_Mevcut/Fact_Norm'dan; Vardiya/Onay Saha Etüdü Bekleniyor</t>
        </is>
      </c>
    </row>
    <row r="563" ht="15" customHeight="1" s="113">
      <c r="A563" s="124" t="inlineStr">
        <is>
          <t>T0562</t>
        </is>
      </c>
      <c r="B563" s="124" t="inlineStr">
        <is>
          <t>M027</t>
        </is>
      </c>
      <c r="C563" s="124" t="inlineStr">
        <is>
          <t>HATAY</t>
        </is>
      </c>
      <c r="D563" s="124" t="inlineStr">
        <is>
          <t>M001</t>
        </is>
      </c>
      <c r="E563" s="124" t="inlineStr">
        <is>
          <t>AKEVLER</t>
        </is>
      </c>
      <c r="F563" s="124" t="inlineStr">
        <is>
          <t>U036</t>
        </is>
      </c>
      <c r="G563" s="124" t="inlineStr">
        <is>
          <t>YÖNETİCİ</t>
        </is>
      </c>
      <c r="H563" s="124" t="n">
        <v>25</v>
      </c>
      <c r="I563" s="124" t="n">
        <v>0.9</v>
      </c>
      <c r="J563" s="124" t="inlineStr">
        <is>
          <t>Evet</t>
        </is>
      </c>
      <c r="K563" s="124" t="inlineStr">
        <is>
          <t>Aynı Bölge</t>
        </is>
      </c>
      <c r="L563" s="124" t="inlineStr">
        <is>
          <t>Belirsiz</t>
        </is>
      </c>
      <c r="M563" s="124" t="n">
        <v>0</v>
      </c>
      <c r="N563" s="124" t="n">
        <v>1</v>
      </c>
      <c r="O563" s="124" t="n">
        <v>0</v>
      </c>
      <c r="P563" s="124" t="n">
        <v>0</v>
      </c>
      <c r="Q563" s="124" t="inlineStr">
        <is>
          <t>Aynı unvan ve gerekli yetkinlik</t>
        </is>
      </c>
      <c r="R563" s="124" t="inlineStr">
        <is>
          <t>Koşullu</t>
        </is>
      </c>
      <c r="S563" s="124" t="inlineStr">
        <is>
          <t>Gerçek mesafe (Google Places) - Fazla/Açık Fact_Mevcut/Fact_Norm'dan; Vardiya/Onay Saha Etüdü Bekleniyor</t>
        </is>
      </c>
    </row>
    <row r="564" ht="15" customHeight="1" s="113">
      <c r="A564" s="124" t="inlineStr">
        <is>
          <t>T0563</t>
        </is>
      </c>
      <c r="B564" s="124" t="inlineStr">
        <is>
          <t>M027</t>
        </is>
      </c>
      <c r="C564" s="124" t="inlineStr">
        <is>
          <t>HATAY</t>
        </is>
      </c>
      <c r="D564" s="124" t="inlineStr">
        <is>
          <t>M001</t>
        </is>
      </c>
      <c r="E564" s="124" t="inlineStr">
        <is>
          <t>AKEVLER</t>
        </is>
      </c>
      <c r="F564" s="124" t="inlineStr">
        <is>
          <t>U038</t>
        </is>
      </c>
      <c r="G564" s="124" t="inlineStr">
        <is>
          <t>YÖNETİCİ YARDIMCISI</t>
        </is>
      </c>
      <c r="H564" s="124" t="n">
        <v>25</v>
      </c>
      <c r="I564" s="124" t="n">
        <v>0.9</v>
      </c>
      <c r="J564" s="124" t="inlineStr">
        <is>
          <t>Evet</t>
        </is>
      </c>
      <c r="K564" s="124" t="inlineStr">
        <is>
          <t>Aynı Bölge</t>
        </is>
      </c>
      <c r="L564" s="124" t="inlineStr">
        <is>
          <t>Belirsiz</t>
        </is>
      </c>
      <c r="M564" s="124" t="n">
        <v>0</v>
      </c>
      <c r="N564" s="124" t="n">
        <v>0</v>
      </c>
      <c r="O564" s="124" t="n">
        <v>0</v>
      </c>
      <c r="P564" s="124" t="n">
        <v>0</v>
      </c>
      <c r="Q564" s="124" t="inlineStr">
        <is>
          <t>Aynı unvan ve gerekli yetkinlik</t>
        </is>
      </c>
      <c r="R564" s="124" t="inlineStr">
        <is>
          <t>Düşük Öncelik</t>
        </is>
      </c>
      <c r="S564" s="124" t="inlineStr">
        <is>
          <t>Gerçek mesafe (Google Places) - Fazla/Açık Fact_Mevcut/Fact_Norm'dan; Vardiya/Onay Saha Etüdü Bekleniyor</t>
        </is>
      </c>
    </row>
    <row r="565" ht="15" customHeight="1" s="113">
      <c r="A565" s="124" t="inlineStr">
        <is>
          <t>T0564</t>
        </is>
      </c>
      <c r="B565" s="124" t="inlineStr">
        <is>
          <t>M027</t>
        </is>
      </c>
      <c r="C565" s="124" t="inlineStr">
        <is>
          <t>HATAY</t>
        </is>
      </c>
      <c r="D565" s="124" t="inlineStr">
        <is>
          <t>M001</t>
        </is>
      </c>
      <c r="E565" s="124" t="inlineStr">
        <is>
          <t>AKEVLER</t>
        </is>
      </c>
      <c r="F565" s="124" t="inlineStr">
        <is>
          <t>U042</t>
        </is>
      </c>
      <c r="G565" s="124" t="inlineStr">
        <is>
          <t>ŞARKÜTERİ</t>
        </is>
      </c>
      <c r="H565" s="124" t="n">
        <v>25</v>
      </c>
      <c r="I565" s="124" t="n">
        <v>0.9</v>
      </c>
      <c r="J565" s="124" t="inlineStr">
        <is>
          <t>Evet</t>
        </is>
      </c>
      <c r="K565" s="124" t="inlineStr">
        <is>
          <t>Aynı Bölge</t>
        </is>
      </c>
      <c r="L565" s="124" t="inlineStr">
        <is>
          <t>Belirsiz</t>
        </is>
      </c>
      <c r="M565" s="124" t="n">
        <v>0</v>
      </c>
      <c r="N565" s="124" t="n">
        <v>0</v>
      </c>
      <c r="O565" s="124" t="n">
        <v>0</v>
      </c>
      <c r="P565" s="124" t="n">
        <v>0</v>
      </c>
      <c r="Q565" s="124" t="inlineStr">
        <is>
          <t>Aynı unvan ve gerekli yetkinlik</t>
        </is>
      </c>
      <c r="R565" s="124" t="inlineStr">
        <is>
          <t>Düşük Öncelik</t>
        </is>
      </c>
      <c r="S565" s="124" t="inlineStr">
        <is>
          <t>Gerçek mesafe (Google Places) - Fazla/Açık Fact_Mevcut/Fact_Norm'dan; Vardiya/Onay Saha Etüdü Bekleniyor</t>
        </is>
      </c>
    </row>
    <row r="566" ht="15" customHeight="1" s="113">
      <c r="A566" s="124" t="inlineStr">
        <is>
          <t>T0565</t>
        </is>
      </c>
      <c r="B566" s="124" t="inlineStr">
        <is>
          <t>M027</t>
        </is>
      </c>
      <c r="C566" s="124" t="inlineStr">
        <is>
          <t>HATAY</t>
        </is>
      </c>
      <c r="D566" s="124" t="inlineStr">
        <is>
          <t>M050</t>
        </is>
      </c>
      <c r="E566" s="124" t="inlineStr">
        <is>
          <t>İZMİRSPOR</t>
        </is>
      </c>
      <c r="F566" s="124" t="inlineStr">
        <is>
          <t>U002</t>
        </is>
      </c>
      <c r="G566" s="124" t="inlineStr">
        <is>
          <t>BAKLİYAT</t>
        </is>
      </c>
      <c r="H566" s="124" t="n">
        <v>25</v>
      </c>
      <c r="I566" s="124" t="n">
        <v>1.6</v>
      </c>
      <c r="J566" s="124" t="inlineStr">
        <is>
          <t>Evet</t>
        </is>
      </c>
      <c r="K566" s="124" t="inlineStr">
        <is>
          <t>Aynı Bölge</t>
        </is>
      </c>
      <c r="L566" s="124" t="inlineStr">
        <is>
          <t>Belirsiz</t>
        </is>
      </c>
      <c r="M566" s="124" t="n">
        <v>0</v>
      </c>
      <c r="N566" s="124" t="n">
        <v>0</v>
      </c>
      <c r="O566" s="124" t="n">
        <v>0</v>
      </c>
      <c r="P566" s="124" t="n">
        <v>0</v>
      </c>
      <c r="Q566" s="124" t="inlineStr">
        <is>
          <t>Aynı unvan ve gerekli yetkinlik</t>
        </is>
      </c>
      <c r="R566" s="124" t="inlineStr">
        <is>
          <t>Düşük Öncelik</t>
        </is>
      </c>
      <c r="S566" s="124" t="inlineStr">
        <is>
          <t>Gerçek mesafe (Google Places) - Fazla/Açık Fact_Mevcut/Fact_Norm'dan; Vardiya/Onay Saha Etüdü Bekleniyor</t>
        </is>
      </c>
    </row>
    <row r="567" ht="15" customHeight="1" s="113">
      <c r="A567" s="124" t="inlineStr">
        <is>
          <t>T0566</t>
        </is>
      </c>
      <c r="B567" s="124" t="inlineStr">
        <is>
          <t>M027</t>
        </is>
      </c>
      <c r="C567" s="124" t="inlineStr">
        <is>
          <t>HATAY</t>
        </is>
      </c>
      <c r="D567" s="124" t="inlineStr">
        <is>
          <t>M050</t>
        </is>
      </c>
      <c r="E567" s="124" t="inlineStr">
        <is>
          <t>İZMİRSPOR</t>
        </is>
      </c>
      <c r="F567" s="124" t="inlineStr">
        <is>
          <t>U013</t>
        </is>
      </c>
      <c r="G567" s="124" t="inlineStr">
        <is>
          <t>KASAP</t>
        </is>
      </c>
      <c r="H567" s="124" t="n">
        <v>25</v>
      </c>
      <c r="I567" s="124" t="n">
        <v>1.6</v>
      </c>
      <c r="J567" s="124" t="inlineStr">
        <is>
          <t>Evet</t>
        </is>
      </c>
      <c r="K567" s="124" t="inlineStr">
        <is>
          <t>Aynı Bölge</t>
        </is>
      </c>
      <c r="L567" s="124" t="inlineStr">
        <is>
          <t>Belirsiz</t>
        </is>
      </c>
      <c r="M567" s="124" t="n">
        <v>0</v>
      </c>
      <c r="N567" s="124" t="n">
        <v>1</v>
      </c>
      <c r="O567" s="124" t="n">
        <v>0</v>
      </c>
      <c r="P567" s="124" t="n">
        <v>0</v>
      </c>
      <c r="Q567" s="124" t="inlineStr">
        <is>
          <t>Aynı unvan ve gerekli yetkinlik</t>
        </is>
      </c>
      <c r="R567" s="124" t="inlineStr">
        <is>
          <t>Koşullu</t>
        </is>
      </c>
      <c r="S567" s="124" t="inlineStr">
        <is>
          <t>Gerçek mesafe (Google Places) - Fazla/Açık Fact_Mevcut/Fact_Norm'dan; Vardiya/Onay Saha Etüdü Bekleniyor</t>
        </is>
      </c>
    </row>
    <row r="568" ht="15" customHeight="1" s="113">
      <c r="A568" s="124" t="inlineStr">
        <is>
          <t>T0567</t>
        </is>
      </c>
      <c r="B568" s="124" t="inlineStr">
        <is>
          <t>M027</t>
        </is>
      </c>
      <c r="C568" s="124" t="inlineStr">
        <is>
          <t>HATAY</t>
        </is>
      </c>
      <c r="D568" s="124" t="inlineStr">
        <is>
          <t>M050</t>
        </is>
      </c>
      <c r="E568" s="124" t="inlineStr">
        <is>
          <t>İZMİRSPOR</t>
        </is>
      </c>
      <c r="F568" s="124" t="inlineStr">
        <is>
          <t>U015</t>
        </is>
      </c>
      <c r="G568" s="124" t="inlineStr">
        <is>
          <t>KASİYER</t>
        </is>
      </c>
      <c r="H568" s="124" t="n">
        <v>25</v>
      </c>
      <c r="I568" s="124" t="n">
        <v>1.6</v>
      </c>
      <c r="J568" s="124" t="inlineStr">
        <is>
          <t>Evet</t>
        </is>
      </c>
      <c r="K568" s="124" t="inlineStr">
        <is>
          <t>Aynı Bölge</t>
        </is>
      </c>
      <c r="L568" s="124" t="inlineStr">
        <is>
          <t>Belirsiz</t>
        </is>
      </c>
      <c r="M568" s="124" t="n">
        <v>0</v>
      </c>
      <c r="N568" s="124" t="n">
        <v>0</v>
      </c>
      <c r="O568" s="124" t="n">
        <v>0</v>
      </c>
      <c r="P568" s="124" t="n">
        <v>0</v>
      </c>
      <c r="Q568" s="124" t="inlineStr">
        <is>
          <t>Aynı unvan ve gerekli yetkinlik</t>
        </is>
      </c>
      <c r="R568" s="124" t="inlineStr">
        <is>
          <t>Düşük Öncelik</t>
        </is>
      </c>
      <c r="S568" s="124" t="inlineStr">
        <is>
          <t>Gerçek mesafe (Google Places) - Fazla/Açık Fact_Mevcut/Fact_Norm'dan; Vardiya/Onay Saha Etüdü Bekleniyor</t>
        </is>
      </c>
    </row>
    <row r="569" ht="15" customHeight="1" s="113">
      <c r="A569" s="124" t="inlineStr">
        <is>
          <t>T0568</t>
        </is>
      </c>
      <c r="B569" s="124" t="inlineStr">
        <is>
          <t>M027</t>
        </is>
      </c>
      <c r="C569" s="124" t="inlineStr">
        <is>
          <t>HATAY</t>
        </is>
      </c>
      <c r="D569" s="124" t="inlineStr">
        <is>
          <t>M050</t>
        </is>
      </c>
      <c r="E569" s="124" t="inlineStr">
        <is>
          <t>İZMİRSPOR</t>
        </is>
      </c>
      <c r="F569" s="124" t="inlineStr">
        <is>
          <t>U017</t>
        </is>
      </c>
      <c r="G569" s="124" t="inlineStr">
        <is>
          <t>MANAV</t>
        </is>
      </c>
      <c r="H569" s="124" t="n">
        <v>25</v>
      </c>
      <c r="I569" s="124" t="n">
        <v>1.6</v>
      </c>
      <c r="J569" s="124" t="inlineStr">
        <is>
          <t>Evet</t>
        </is>
      </c>
      <c r="K569" s="124" t="inlineStr">
        <is>
          <t>Aynı Bölge</t>
        </is>
      </c>
      <c r="L569" s="124" t="inlineStr">
        <is>
          <t>Belirsiz</t>
        </is>
      </c>
      <c r="M569" s="124" t="n">
        <v>0</v>
      </c>
      <c r="N569" s="124" t="n">
        <v>3</v>
      </c>
      <c r="O569" s="124" t="n">
        <v>0</v>
      </c>
      <c r="P569" s="124" t="n">
        <v>2</v>
      </c>
      <c r="Q569" s="124" t="inlineStr">
        <is>
          <t>Aynı unvan ve gerekli yetkinlik</t>
        </is>
      </c>
      <c r="R569" s="124" t="inlineStr">
        <is>
          <t>Koşullu</t>
        </is>
      </c>
      <c r="S569" s="124" t="inlineStr">
        <is>
          <t>Gerçek mesafe (Google Places) - Fazla/Açık Fact_Mevcut/Fact_Norm'dan; Vardiya/Onay Saha Etüdü Bekleniyor</t>
        </is>
      </c>
    </row>
    <row r="570" ht="15" customHeight="1" s="113">
      <c r="A570" s="124" t="inlineStr">
        <is>
          <t>T0569</t>
        </is>
      </c>
      <c r="B570" s="124" t="inlineStr">
        <is>
          <t>M027</t>
        </is>
      </c>
      <c r="C570" s="124" t="inlineStr">
        <is>
          <t>HATAY</t>
        </is>
      </c>
      <c r="D570" s="124" t="inlineStr">
        <is>
          <t>M050</t>
        </is>
      </c>
      <c r="E570" s="124" t="inlineStr">
        <is>
          <t>İZMİRSPOR</t>
        </is>
      </c>
      <c r="F570" s="124" t="inlineStr">
        <is>
          <t>U026</t>
        </is>
      </c>
      <c r="G570" s="124" t="inlineStr">
        <is>
          <t>REYON GÖREVLİSİ</t>
        </is>
      </c>
      <c r="H570" s="124" t="n">
        <v>25</v>
      </c>
      <c r="I570" s="124" t="n">
        <v>1.6</v>
      </c>
      <c r="J570" s="124" t="inlineStr">
        <is>
          <t>Evet</t>
        </is>
      </c>
      <c r="K570" s="124" t="inlineStr">
        <is>
          <t>Aynı Bölge</t>
        </is>
      </c>
      <c r="L570" s="124" t="inlineStr">
        <is>
          <t>Belirsiz</t>
        </is>
      </c>
      <c r="M570" s="124" t="n">
        <v>1</v>
      </c>
      <c r="N570" s="124" t="n">
        <v>0</v>
      </c>
      <c r="O570" s="124" t="n">
        <v>0</v>
      </c>
      <c r="P570" s="124" t="n">
        <v>0</v>
      </c>
      <c r="Q570" s="124" t="inlineStr">
        <is>
          <t>Aynı unvan ve gerekli yetkinlik</t>
        </is>
      </c>
      <c r="R570" s="124" t="inlineStr">
        <is>
          <t>Koşullu</t>
        </is>
      </c>
      <c r="S570" s="124" t="inlineStr">
        <is>
          <t>Gerçek mesafe (Google Places) - Fazla/Açık Fact_Mevcut/Fact_Norm'dan; Vardiya/Onay Saha Etüdü Bekleniyor</t>
        </is>
      </c>
    </row>
    <row r="571" ht="15" customHeight="1" s="113">
      <c r="A571" s="124" t="inlineStr">
        <is>
          <t>T0570</t>
        </is>
      </c>
      <c r="B571" s="124" t="inlineStr">
        <is>
          <t>M027</t>
        </is>
      </c>
      <c r="C571" s="124" t="inlineStr">
        <is>
          <t>HATAY</t>
        </is>
      </c>
      <c r="D571" s="124" t="inlineStr">
        <is>
          <t>M050</t>
        </is>
      </c>
      <c r="E571" s="124" t="inlineStr">
        <is>
          <t>İZMİRSPOR</t>
        </is>
      </c>
      <c r="F571" s="124" t="inlineStr">
        <is>
          <t>U036</t>
        </is>
      </c>
      <c r="G571" s="124" t="inlineStr">
        <is>
          <t>YÖNETİCİ</t>
        </is>
      </c>
      <c r="H571" s="124" t="n">
        <v>25</v>
      </c>
      <c r="I571" s="124" t="n">
        <v>1.6</v>
      </c>
      <c r="J571" s="124" t="inlineStr">
        <is>
          <t>Evet</t>
        </is>
      </c>
      <c r="K571" s="124" t="inlineStr">
        <is>
          <t>Aynı Bölge</t>
        </is>
      </c>
      <c r="L571" s="124" t="inlineStr">
        <is>
          <t>Belirsiz</t>
        </is>
      </c>
      <c r="M571" s="124" t="n">
        <v>0</v>
      </c>
      <c r="N571" s="124" t="n">
        <v>1</v>
      </c>
      <c r="O571" s="124" t="n">
        <v>0</v>
      </c>
      <c r="P571" s="124" t="n">
        <v>0</v>
      </c>
      <c r="Q571" s="124" t="inlineStr">
        <is>
          <t>Aynı unvan ve gerekli yetkinlik</t>
        </is>
      </c>
      <c r="R571" s="124" t="inlineStr">
        <is>
          <t>Koşullu</t>
        </is>
      </c>
      <c r="S571" s="124" t="inlineStr">
        <is>
          <t>Gerçek mesafe (Google Places) - Fazla/Açık Fact_Mevcut/Fact_Norm'dan; Vardiya/Onay Saha Etüdü Bekleniyor</t>
        </is>
      </c>
    </row>
    <row r="572" ht="15" customHeight="1" s="113">
      <c r="A572" s="124" t="inlineStr">
        <is>
          <t>T0571</t>
        </is>
      </c>
      <c r="B572" s="124" t="inlineStr">
        <is>
          <t>M027</t>
        </is>
      </c>
      <c r="C572" s="124" t="inlineStr">
        <is>
          <t>HATAY</t>
        </is>
      </c>
      <c r="D572" s="124" t="inlineStr">
        <is>
          <t>M050</t>
        </is>
      </c>
      <c r="E572" s="124" t="inlineStr">
        <is>
          <t>İZMİRSPOR</t>
        </is>
      </c>
      <c r="F572" s="124" t="inlineStr">
        <is>
          <t>U038</t>
        </is>
      </c>
      <c r="G572" s="124" t="inlineStr">
        <is>
          <t>YÖNETİCİ YARDIMCISI</t>
        </is>
      </c>
      <c r="H572" s="124" t="n">
        <v>25</v>
      </c>
      <c r="I572" s="124" t="n">
        <v>1.6</v>
      </c>
      <c r="J572" s="124" t="inlineStr">
        <is>
          <t>Evet</t>
        </is>
      </c>
      <c r="K572" s="124" t="inlineStr">
        <is>
          <t>Aynı Bölge</t>
        </is>
      </c>
      <c r="L572" s="124" t="inlineStr">
        <is>
          <t>Belirsiz</t>
        </is>
      </c>
      <c r="M572" s="124" t="n">
        <v>0</v>
      </c>
      <c r="N572" s="124" t="n">
        <v>0</v>
      </c>
      <c r="O572" s="124" t="n">
        <v>0</v>
      </c>
      <c r="P572" s="124" t="n">
        <v>0</v>
      </c>
      <c r="Q572" s="124" t="inlineStr">
        <is>
          <t>Aynı unvan ve gerekli yetkinlik</t>
        </is>
      </c>
      <c r="R572" s="124" t="inlineStr">
        <is>
          <t>Düşük Öncelik</t>
        </is>
      </c>
      <c r="S572" s="124" t="inlineStr">
        <is>
          <t>Gerçek mesafe (Google Places) - Fazla/Açık Fact_Mevcut/Fact_Norm'dan; Vardiya/Onay Saha Etüdü Bekleniyor</t>
        </is>
      </c>
    </row>
    <row r="573" ht="15" customHeight="1" s="113">
      <c r="A573" s="124" t="inlineStr">
        <is>
          <t>T0572</t>
        </is>
      </c>
      <c r="B573" s="124" t="inlineStr">
        <is>
          <t>M027</t>
        </is>
      </c>
      <c r="C573" s="124" t="inlineStr">
        <is>
          <t>HATAY</t>
        </is>
      </c>
      <c r="D573" s="124" t="inlineStr">
        <is>
          <t>M050</t>
        </is>
      </c>
      <c r="E573" s="124" t="inlineStr">
        <is>
          <t>İZMİRSPOR</t>
        </is>
      </c>
      <c r="F573" s="124" t="inlineStr">
        <is>
          <t>U042</t>
        </is>
      </c>
      <c r="G573" s="124" t="inlineStr">
        <is>
          <t>ŞARKÜTERİ</t>
        </is>
      </c>
      <c r="H573" s="124" t="n">
        <v>25</v>
      </c>
      <c r="I573" s="124" t="n">
        <v>1.6</v>
      </c>
      <c r="J573" s="124" t="inlineStr">
        <is>
          <t>Evet</t>
        </is>
      </c>
      <c r="K573" s="124" t="inlineStr">
        <is>
          <t>Aynı Bölge</t>
        </is>
      </c>
      <c r="L573" s="124" t="inlineStr">
        <is>
          <t>Belirsiz</t>
        </is>
      </c>
      <c r="M573" s="124" t="n">
        <v>0</v>
      </c>
      <c r="N573" s="124" t="n">
        <v>2</v>
      </c>
      <c r="O573" s="124" t="n">
        <v>0</v>
      </c>
      <c r="P573" s="124" t="n">
        <v>1</v>
      </c>
      <c r="Q573" s="124" t="inlineStr">
        <is>
          <t>Aynı unvan ve gerekli yetkinlik</t>
        </is>
      </c>
      <c r="R573" s="124" t="inlineStr">
        <is>
          <t>Koşullu</t>
        </is>
      </c>
      <c r="S573" s="124" t="inlineStr">
        <is>
          <t>Gerçek mesafe (Google Places) - Fazla/Açık Fact_Mevcut/Fact_Norm'dan; Vardiya/Onay Saha Etüdü Bekleniyor</t>
        </is>
      </c>
    </row>
    <row r="574" ht="15" customHeight="1" s="113">
      <c r="A574" s="124" t="inlineStr">
        <is>
          <t>T0573</t>
        </is>
      </c>
      <c r="B574" s="124" t="inlineStr">
        <is>
          <t>M028</t>
        </is>
      </c>
      <c r="C574" s="124" t="inlineStr">
        <is>
          <t>KARŞIYAKA-1</t>
        </is>
      </c>
      <c r="D574" s="124" t="inlineStr">
        <is>
          <t>M013</t>
        </is>
      </c>
      <c r="E574" s="124" t="inlineStr">
        <is>
          <t>DEDEBAŞI</t>
        </is>
      </c>
      <c r="F574" s="124" t="inlineStr">
        <is>
          <t>U015</t>
        </is>
      </c>
      <c r="G574" s="124" t="inlineStr">
        <is>
          <t>KASİYER</t>
        </is>
      </c>
      <c r="H574" s="124" t="n">
        <v>25</v>
      </c>
      <c r="I574" s="124" t="n">
        <v>0.6</v>
      </c>
      <c r="J574" s="124" t="inlineStr">
        <is>
          <t>Evet</t>
        </is>
      </c>
      <c r="K574" s="124" t="inlineStr">
        <is>
          <t>Aynı Bölge</t>
        </is>
      </c>
      <c r="L574" s="124" t="inlineStr">
        <is>
          <t>Belirsiz</t>
        </is>
      </c>
      <c r="M574" s="124" t="n">
        <v>0</v>
      </c>
      <c r="N574" s="124" t="n">
        <v>0</v>
      </c>
      <c r="O574" s="124" t="n">
        <v>0</v>
      </c>
      <c r="P574" s="124" t="n">
        <v>0</v>
      </c>
      <c r="Q574" s="124" t="inlineStr">
        <is>
          <t>Aynı unvan ve gerekli yetkinlik</t>
        </is>
      </c>
      <c r="R574" s="124" t="inlineStr">
        <is>
          <t>Düşük Öncelik</t>
        </is>
      </c>
      <c r="S574" s="124" t="inlineStr">
        <is>
          <t>Gerçek mesafe (Google Places) - Fazla/Açık Fact_Mevcut/Fact_Norm'dan; Vardiya/Onay Saha Etüdü Bekleniyor</t>
        </is>
      </c>
    </row>
    <row r="575" ht="15" customHeight="1" s="113">
      <c r="A575" s="124" t="inlineStr">
        <is>
          <t>T0574</t>
        </is>
      </c>
      <c r="B575" s="124" t="inlineStr">
        <is>
          <t>M028</t>
        </is>
      </c>
      <c r="C575" s="124" t="inlineStr">
        <is>
          <t>KARŞIYAKA-1</t>
        </is>
      </c>
      <c r="D575" s="124" t="inlineStr">
        <is>
          <t>M013</t>
        </is>
      </c>
      <c r="E575" s="124" t="inlineStr">
        <is>
          <t>DEDEBAŞI</t>
        </is>
      </c>
      <c r="F575" s="124" t="inlineStr">
        <is>
          <t>U017</t>
        </is>
      </c>
      <c r="G575" s="124" t="inlineStr">
        <is>
          <t>MANAV</t>
        </is>
      </c>
      <c r="H575" s="124" t="n">
        <v>25</v>
      </c>
      <c r="I575" s="124" t="n">
        <v>0.6</v>
      </c>
      <c r="J575" s="124" t="inlineStr">
        <is>
          <t>Evet</t>
        </is>
      </c>
      <c r="K575" s="124" t="inlineStr">
        <is>
          <t>Aynı Bölge</t>
        </is>
      </c>
      <c r="L575" s="124" t="inlineStr">
        <is>
          <t>Belirsiz</t>
        </is>
      </c>
      <c r="M575" s="124" t="n">
        <v>0</v>
      </c>
      <c r="N575" s="124" t="n">
        <v>2</v>
      </c>
      <c r="O575" s="124" t="n">
        <v>0</v>
      </c>
      <c r="P575" s="124" t="n">
        <v>1</v>
      </c>
      <c r="Q575" s="124" t="inlineStr">
        <is>
          <t>Aynı unvan ve gerekli yetkinlik</t>
        </is>
      </c>
      <c r="R575" s="124" t="inlineStr">
        <is>
          <t>Koşullu</t>
        </is>
      </c>
      <c r="S575" s="124" t="inlineStr">
        <is>
          <t>Gerçek mesafe (Google Places) - Fazla/Açık Fact_Mevcut/Fact_Norm'dan; Vardiya/Onay Saha Etüdü Bekleniyor</t>
        </is>
      </c>
    </row>
    <row r="576" ht="15" customHeight="1" s="113">
      <c r="A576" s="124" t="inlineStr">
        <is>
          <t>T0575</t>
        </is>
      </c>
      <c r="B576" s="124" t="inlineStr">
        <is>
          <t>M028</t>
        </is>
      </c>
      <c r="C576" s="124" t="inlineStr">
        <is>
          <t>KARŞIYAKA-1</t>
        </is>
      </c>
      <c r="D576" s="124" t="inlineStr">
        <is>
          <t>M013</t>
        </is>
      </c>
      <c r="E576" s="124" t="inlineStr">
        <is>
          <t>DEDEBAŞI</t>
        </is>
      </c>
      <c r="F576" s="124" t="inlineStr">
        <is>
          <t>U026</t>
        </is>
      </c>
      <c r="G576" s="124" t="inlineStr">
        <is>
          <t>REYON GÖREVLİSİ</t>
        </is>
      </c>
      <c r="H576" s="124" t="n">
        <v>25</v>
      </c>
      <c r="I576" s="124" t="n">
        <v>0.6</v>
      </c>
      <c r="J576" s="124" t="inlineStr">
        <is>
          <t>Evet</t>
        </is>
      </c>
      <c r="K576" s="124" t="inlineStr">
        <is>
          <t>Aynı Bölge</t>
        </is>
      </c>
      <c r="L576" s="124" t="inlineStr">
        <is>
          <t>Belirsiz</t>
        </is>
      </c>
      <c r="M576" s="124" t="n">
        <v>0</v>
      </c>
      <c r="N576" s="124" t="n">
        <v>0</v>
      </c>
      <c r="O576" s="124" t="n">
        <v>0</v>
      </c>
      <c r="P576" s="124" t="n">
        <v>0</v>
      </c>
      <c r="Q576" s="124" t="inlineStr">
        <is>
          <t>Aynı unvan ve gerekli yetkinlik</t>
        </is>
      </c>
      <c r="R576" s="124" t="inlineStr">
        <is>
          <t>Düşük Öncelik</t>
        </is>
      </c>
      <c r="S576" s="124" t="inlineStr">
        <is>
          <t>Gerçek mesafe (Google Places) - Fazla/Açık Fact_Mevcut/Fact_Norm'dan; Vardiya/Onay Saha Etüdü Bekleniyor</t>
        </is>
      </c>
    </row>
    <row r="577" ht="15" customHeight="1" s="113">
      <c r="A577" s="124" t="inlineStr">
        <is>
          <t>T0576</t>
        </is>
      </c>
      <c r="B577" s="124" t="inlineStr">
        <is>
          <t>M028</t>
        </is>
      </c>
      <c r="C577" s="124" t="inlineStr">
        <is>
          <t>KARŞIYAKA-1</t>
        </is>
      </c>
      <c r="D577" s="124" t="inlineStr">
        <is>
          <t>M013</t>
        </is>
      </c>
      <c r="E577" s="124" t="inlineStr">
        <is>
          <t>DEDEBAŞI</t>
        </is>
      </c>
      <c r="F577" s="124" t="inlineStr">
        <is>
          <t>U036</t>
        </is>
      </c>
      <c r="G577" s="124" t="inlineStr">
        <is>
          <t>YÖNETİCİ</t>
        </is>
      </c>
      <c r="H577" s="124" t="n">
        <v>25</v>
      </c>
      <c r="I577" s="124" t="n">
        <v>0.6</v>
      </c>
      <c r="J577" s="124" t="inlineStr">
        <is>
          <t>Evet</t>
        </is>
      </c>
      <c r="K577" s="124" t="inlineStr">
        <is>
          <t>Aynı Bölge</t>
        </is>
      </c>
      <c r="L577" s="124" t="inlineStr">
        <is>
          <t>Belirsiz</t>
        </is>
      </c>
      <c r="M577" s="124" t="n">
        <v>0</v>
      </c>
      <c r="N577" s="124" t="n">
        <v>1</v>
      </c>
      <c r="O577" s="124" t="n">
        <v>0</v>
      </c>
      <c r="P577" s="124" t="n">
        <v>0</v>
      </c>
      <c r="Q577" s="124" t="inlineStr">
        <is>
          <t>Aynı unvan ve gerekli yetkinlik</t>
        </is>
      </c>
      <c r="R577" s="124" t="inlineStr">
        <is>
          <t>Koşullu</t>
        </is>
      </c>
      <c r="S577" s="124" t="inlineStr">
        <is>
          <t>Gerçek mesafe (Google Places) - Fazla/Açık Fact_Mevcut/Fact_Norm'dan; Vardiya/Onay Saha Etüdü Bekleniyor</t>
        </is>
      </c>
    </row>
    <row r="578" ht="15" customHeight="1" s="113">
      <c r="A578" s="124" t="inlineStr">
        <is>
          <t>T0577</t>
        </is>
      </c>
      <c r="B578" s="124" t="inlineStr">
        <is>
          <t>M028</t>
        </is>
      </c>
      <c r="C578" s="124" t="inlineStr">
        <is>
          <t>KARŞIYAKA-1</t>
        </is>
      </c>
      <c r="D578" s="124" t="inlineStr">
        <is>
          <t>M013</t>
        </is>
      </c>
      <c r="E578" s="124" t="inlineStr">
        <is>
          <t>DEDEBAŞI</t>
        </is>
      </c>
      <c r="F578" s="124" t="inlineStr">
        <is>
          <t>U038</t>
        </is>
      </c>
      <c r="G578" s="124" t="inlineStr">
        <is>
          <t>YÖNETİCİ YARDIMCISI</t>
        </is>
      </c>
      <c r="H578" s="124" t="n">
        <v>25</v>
      </c>
      <c r="I578" s="124" t="n">
        <v>0.6</v>
      </c>
      <c r="J578" s="124" t="inlineStr">
        <is>
          <t>Evet</t>
        </is>
      </c>
      <c r="K578" s="124" t="inlineStr">
        <is>
          <t>Aynı Bölge</t>
        </is>
      </c>
      <c r="L578" s="124" t="inlineStr">
        <is>
          <t>Belirsiz</t>
        </is>
      </c>
      <c r="M578" s="124" t="n">
        <v>0</v>
      </c>
      <c r="N578" s="124" t="n">
        <v>0</v>
      </c>
      <c r="O578" s="124" t="n">
        <v>0</v>
      </c>
      <c r="P578" s="124" t="n">
        <v>0</v>
      </c>
      <c r="Q578" s="124" t="inlineStr">
        <is>
          <t>Aynı unvan ve gerekli yetkinlik</t>
        </is>
      </c>
      <c r="R578" s="124" t="inlineStr">
        <is>
          <t>Düşük Öncelik</t>
        </is>
      </c>
      <c r="S578" s="124" t="inlineStr">
        <is>
          <t>Gerçek mesafe (Google Places) - Fazla/Açık Fact_Mevcut/Fact_Norm'dan; Vardiya/Onay Saha Etüdü Bekleniyor</t>
        </is>
      </c>
    </row>
    <row r="579" ht="15" customHeight="1" s="113">
      <c r="A579" s="124" t="inlineStr">
        <is>
          <t>T0578</t>
        </is>
      </c>
      <c r="B579" s="124" t="inlineStr">
        <is>
          <t>M028</t>
        </is>
      </c>
      <c r="C579" s="124" t="inlineStr">
        <is>
          <t>KARŞIYAKA-1</t>
        </is>
      </c>
      <c r="D579" s="124" t="inlineStr">
        <is>
          <t>M013</t>
        </is>
      </c>
      <c r="E579" s="124" t="inlineStr">
        <is>
          <t>DEDEBAŞI</t>
        </is>
      </c>
      <c r="F579" s="124" t="inlineStr">
        <is>
          <t>U042</t>
        </is>
      </c>
      <c r="G579" s="124" t="inlineStr">
        <is>
          <t>ŞARKÜTERİ</t>
        </is>
      </c>
      <c r="H579" s="124" t="n">
        <v>25</v>
      </c>
      <c r="I579" s="124" t="n">
        <v>0.6</v>
      </c>
      <c r="J579" s="124" t="inlineStr">
        <is>
          <t>Evet</t>
        </is>
      </c>
      <c r="K579" s="124" t="inlineStr">
        <is>
          <t>Aynı Bölge</t>
        </is>
      </c>
      <c r="L579" s="124" t="inlineStr">
        <is>
          <t>Belirsiz</t>
        </is>
      </c>
      <c r="M579" s="124" t="n">
        <v>0</v>
      </c>
      <c r="N579" s="124" t="n">
        <v>1</v>
      </c>
      <c r="O579" s="124" t="n">
        <v>0</v>
      </c>
      <c r="P579" s="124" t="n">
        <v>0</v>
      </c>
      <c r="Q579" s="124" t="inlineStr">
        <is>
          <t>Aynı unvan ve gerekli yetkinlik</t>
        </is>
      </c>
      <c r="R579" s="124" t="inlineStr">
        <is>
          <t>Koşullu</t>
        </is>
      </c>
      <c r="S579" s="124" t="inlineStr">
        <is>
          <t>Gerçek mesafe (Google Places) - Fazla/Açık Fact_Mevcut/Fact_Norm'dan; Vardiya/Onay Saha Etüdü Bekleniyor</t>
        </is>
      </c>
    </row>
    <row r="580" ht="15" customHeight="1" s="113">
      <c r="A580" s="124" t="inlineStr">
        <is>
          <t>T0579</t>
        </is>
      </c>
      <c r="B580" s="124" t="inlineStr">
        <is>
          <t>M028</t>
        </is>
      </c>
      <c r="C580" s="124" t="inlineStr">
        <is>
          <t>KARŞIYAKA-1</t>
        </is>
      </c>
      <c r="D580" s="124" t="inlineStr">
        <is>
          <t>M010</t>
        </is>
      </c>
      <c r="E580" s="124" t="inlineStr">
        <is>
          <t>BAYRAKLI</t>
        </is>
      </c>
      <c r="F580" s="124" t="inlineStr">
        <is>
          <t>U002</t>
        </is>
      </c>
      <c r="G580" s="124" t="inlineStr">
        <is>
          <t>BAKLİYAT</t>
        </is>
      </c>
      <c r="H580" s="124" t="n">
        <v>25</v>
      </c>
      <c r="I580" s="124" t="n">
        <v>0.9</v>
      </c>
      <c r="J580" s="124" t="inlineStr">
        <is>
          <t>Evet</t>
        </is>
      </c>
      <c r="K580" s="124" t="inlineStr">
        <is>
          <t>Aynı Bölge</t>
        </is>
      </c>
      <c r="L580" s="124" t="inlineStr">
        <is>
          <t>Belirsiz</t>
        </is>
      </c>
      <c r="M580" s="124" t="n">
        <v>0</v>
      </c>
      <c r="N580" s="124" t="n">
        <v>0</v>
      </c>
      <c r="O580" s="124" t="n">
        <v>0</v>
      </c>
      <c r="P580" s="124" t="n">
        <v>0</v>
      </c>
      <c r="Q580" s="124" t="inlineStr">
        <is>
          <t>Aynı unvan ve gerekli yetkinlik</t>
        </is>
      </c>
      <c r="R580" s="124" t="inlineStr">
        <is>
          <t>Düşük Öncelik</t>
        </is>
      </c>
      <c r="S580" s="124" t="inlineStr">
        <is>
          <t>Gerçek mesafe (Google Places) - Fazla/Açık Fact_Mevcut/Fact_Norm'dan; Vardiya/Onay Saha Etüdü Bekleniyor</t>
        </is>
      </c>
    </row>
    <row r="581" ht="15" customHeight="1" s="113">
      <c r="A581" s="124" t="inlineStr">
        <is>
          <t>T0580</t>
        </is>
      </c>
      <c r="B581" s="124" t="inlineStr">
        <is>
          <t>M028</t>
        </is>
      </c>
      <c r="C581" s="124" t="inlineStr">
        <is>
          <t>KARŞIYAKA-1</t>
        </is>
      </c>
      <c r="D581" s="124" t="inlineStr">
        <is>
          <t>M010</t>
        </is>
      </c>
      <c r="E581" s="124" t="inlineStr">
        <is>
          <t>BAYRAKLI</t>
        </is>
      </c>
      <c r="F581" s="124" t="inlineStr">
        <is>
          <t>U013</t>
        </is>
      </c>
      <c r="G581" s="124" t="inlineStr">
        <is>
          <t>KASAP</t>
        </is>
      </c>
      <c r="H581" s="124" t="n">
        <v>25</v>
      </c>
      <c r="I581" s="124" t="n">
        <v>0.9</v>
      </c>
      <c r="J581" s="124" t="inlineStr">
        <is>
          <t>Evet</t>
        </is>
      </c>
      <c r="K581" s="124" t="inlineStr">
        <is>
          <t>Aynı Bölge</t>
        </is>
      </c>
      <c r="L581" s="124" t="inlineStr">
        <is>
          <t>Belirsiz</t>
        </is>
      </c>
      <c r="M581" s="124" t="n">
        <v>0</v>
      </c>
      <c r="N581" s="124" t="n">
        <v>1</v>
      </c>
      <c r="O581" s="124" t="n">
        <v>0</v>
      </c>
      <c r="P581" s="124" t="n">
        <v>0</v>
      </c>
      <c r="Q581" s="124" t="inlineStr">
        <is>
          <t>Aynı unvan ve gerekli yetkinlik</t>
        </is>
      </c>
      <c r="R581" s="124" t="inlineStr">
        <is>
          <t>Koşullu</t>
        </is>
      </c>
      <c r="S581" s="124" t="inlineStr">
        <is>
          <t>Gerçek mesafe (Google Places) - Fazla/Açık Fact_Mevcut/Fact_Norm'dan; Vardiya/Onay Saha Etüdü Bekleniyor</t>
        </is>
      </c>
    </row>
    <row r="582" ht="15" customHeight="1" s="113">
      <c r="A582" s="124" t="inlineStr">
        <is>
          <t>T0581</t>
        </is>
      </c>
      <c r="B582" s="124" t="inlineStr">
        <is>
          <t>M028</t>
        </is>
      </c>
      <c r="C582" s="124" t="inlineStr">
        <is>
          <t>KARŞIYAKA-1</t>
        </is>
      </c>
      <c r="D582" s="124" t="inlineStr">
        <is>
          <t>M010</t>
        </is>
      </c>
      <c r="E582" s="124" t="inlineStr">
        <is>
          <t>BAYRAKLI</t>
        </is>
      </c>
      <c r="F582" s="124" t="inlineStr">
        <is>
          <t>U015</t>
        </is>
      </c>
      <c r="G582" s="124" t="inlineStr">
        <is>
          <t>KASİYER</t>
        </is>
      </c>
      <c r="H582" s="124" t="n">
        <v>25</v>
      </c>
      <c r="I582" s="124" t="n">
        <v>0.9</v>
      </c>
      <c r="J582" s="124" t="inlineStr">
        <is>
          <t>Evet</t>
        </is>
      </c>
      <c r="K582" s="124" t="inlineStr">
        <is>
          <t>Aynı Bölge</t>
        </is>
      </c>
      <c r="L582" s="124" t="inlineStr">
        <is>
          <t>Belirsiz</t>
        </is>
      </c>
      <c r="M582" s="124" t="n">
        <v>0</v>
      </c>
      <c r="N582" s="124" t="n">
        <v>0</v>
      </c>
      <c r="O582" s="124" t="n">
        <v>0</v>
      </c>
      <c r="P582" s="124" t="n">
        <v>0</v>
      </c>
      <c r="Q582" s="124" t="inlineStr">
        <is>
          <t>Aynı unvan ve gerekli yetkinlik</t>
        </is>
      </c>
      <c r="R582" s="124" t="inlineStr">
        <is>
          <t>Düşük Öncelik</t>
        </is>
      </c>
      <c r="S582" s="124" t="inlineStr">
        <is>
          <t>Gerçek mesafe (Google Places) - Fazla/Açık Fact_Mevcut/Fact_Norm'dan; Vardiya/Onay Saha Etüdü Bekleniyor</t>
        </is>
      </c>
    </row>
    <row r="583" ht="15" customHeight="1" s="113">
      <c r="A583" s="124" t="inlineStr">
        <is>
          <t>T0582</t>
        </is>
      </c>
      <c r="B583" s="124" t="inlineStr">
        <is>
          <t>M028</t>
        </is>
      </c>
      <c r="C583" s="124" t="inlineStr">
        <is>
          <t>KARŞIYAKA-1</t>
        </is>
      </c>
      <c r="D583" s="124" t="inlineStr">
        <is>
          <t>M010</t>
        </is>
      </c>
      <c r="E583" s="124" t="inlineStr">
        <is>
          <t>BAYRAKLI</t>
        </is>
      </c>
      <c r="F583" s="124" t="inlineStr">
        <is>
          <t>U017</t>
        </is>
      </c>
      <c r="G583" s="124" t="inlineStr">
        <is>
          <t>MANAV</t>
        </is>
      </c>
      <c r="H583" s="124" t="n">
        <v>25</v>
      </c>
      <c r="I583" s="124" t="n">
        <v>0.9</v>
      </c>
      <c r="J583" s="124" t="inlineStr">
        <is>
          <t>Evet</t>
        </is>
      </c>
      <c r="K583" s="124" t="inlineStr">
        <is>
          <t>Aynı Bölge</t>
        </is>
      </c>
      <c r="L583" s="124" t="inlineStr">
        <is>
          <t>Belirsiz</t>
        </is>
      </c>
      <c r="M583" s="124" t="n">
        <v>0</v>
      </c>
      <c r="N583" s="124" t="n">
        <v>0</v>
      </c>
      <c r="O583" s="124" t="n">
        <v>0</v>
      </c>
      <c r="P583" s="124" t="n">
        <v>0</v>
      </c>
      <c r="Q583" s="124" t="inlineStr">
        <is>
          <t>Aynı unvan ve gerekli yetkinlik</t>
        </is>
      </c>
      <c r="R583" s="124" t="inlineStr">
        <is>
          <t>Düşük Öncelik</t>
        </is>
      </c>
      <c r="S583" s="124" t="inlineStr">
        <is>
          <t>Gerçek mesafe (Google Places) - Fazla/Açık Fact_Mevcut/Fact_Norm'dan; Vardiya/Onay Saha Etüdü Bekleniyor</t>
        </is>
      </c>
    </row>
    <row r="584" ht="15" customHeight="1" s="113">
      <c r="A584" s="124" t="inlineStr">
        <is>
          <t>T0583</t>
        </is>
      </c>
      <c r="B584" s="124" t="inlineStr">
        <is>
          <t>M028</t>
        </is>
      </c>
      <c r="C584" s="124" t="inlineStr">
        <is>
          <t>KARŞIYAKA-1</t>
        </is>
      </c>
      <c r="D584" s="124" t="inlineStr">
        <is>
          <t>M010</t>
        </is>
      </c>
      <c r="E584" s="124" t="inlineStr">
        <is>
          <t>BAYRAKLI</t>
        </is>
      </c>
      <c r="F584" s="124" t="inlineStr">
        <is>
          <t>U026</t>
        </is>
      </c>
      <c r="G584" s="124" t="inlineStr">
        <is>
          <t>REYON GÖREVLİSİ</t>
        </is>
      </c>
      <c r="H584" s="124" t="n">
        <v>25</v>
      </c>
      <c r="I584" s="124" t="n">
        <v>0.9</v>
      </c>
      <c r="J584" s="124" t="inlineStr">
        <is>
          <t>Evet</t>
        </is>
      </c>
      <c r="K584" s="124" t="inlineStr">
        <is>
          <t>Aynı Bölge</t>
        </is>
      </c>
      <c r="L584" s="124" t="inlineStr">
        <is>
          <t>Belirsiz</t>
        </is>
      </c>
      <c r="M584" s="124" t="n">
        <v>0</v>
      </c>
      <c r="N584" s="124" t="n">
        <v>0</v>
      </c>
      <c r="O584" s="124" t="n">
        <v>0</v>
      </c>
      <c r="P584" s="124" t="n">
        <v>0</v>
      </c>
      <c r="Q584" s="124" t="inlineStr">
        <is>
          <t>Aynı unvan ve gerekli yetkinlik</t>
        </is>
      </c>
      <c r="R584" s="124" t="inlineStr">
        <is>
          <t>Düşük Öncelik</t>
        </is>
      </c>
      <c r="S584" s="124" t="inlineStr">
        <is>
          <t>Gerçek mesafe (Google Places) - Fazla/Açık Fact_Mevcut/Fact_Norm'dan; Vardiya/Onay Saha Etüdü Bekleniyor</t>
        </is>
      </c>
    </row>
    <row r="585" ht="15" customHeight="1" s="113">
      <c r="A585" s="124" t="inlineStr">
        <is>
          <t>T0584</t>
        </is>
      </c>
      <c r="B585" s="124" t="inlineStr">
        <is>
          <t>M028</t>
        </is>
      </c>
      <c r="C585" s="124" t="inlineStr">
        <is>
          <t>KARŞIYAKA-1</t>
        </is>
      </c>
      <c r="D585" s="124" t="inlineStr">
        <is>
          <t>M010</t>
        </is>
      </c>
      <c r="E585" s="124" t="inlineStr">
        <is>
          <t>BAYRAKLI</t>
        </is>
      </c>
      <c r="F585" s="124" t="inlineStr">
        <is>
          <t>U036</t>
        </is>
      </c>
      <c r="G585" s="124" t="inlineStr">
        <is>
          <t>YÖNETİCİ</t>
        </is>
      </c>
      <c r="H585" s="124" t="n">
        <v>25</v>
      </c>
      <c r="I585" s="124" t="n">
        <v>0.9</v>
      </c>
      <c r="J585" s="124" t="inlineStr">
        <is>
          <t>Evet</t>
        </is>
      </c>
      <c r="K585" s="124" t="inlineStr">
        <is>
          <t>Aynı Bölge</t>
        </is>
      </c>
      <c r="L585" s="124" t="inlineStr">
        <is>
          <t>Belirsiz</t>
        </is>
      </c>
      <c r="M585" s="124" t="n">
        <v>0</v>
      </c>
      <c r="N585" s="124" t="n">
        <v>1</v>
      </c>
      <c r="O585" s="124" t="n">
        <v>0</v>
      </c>
      <c r="P585" s="124" t="n">
        <v>0</v>
      </c>
      <c r="Q585" s="124" t="inlineStr">
        <is>
          <t>Aynı unvan ve gerekli yetkinlik</t>
        </is>
      </c>
      <c r="R585" s="124" t="inlineStr">
        <is>
          <t>Koşullu</t>
        </is>
      </c>
      <c r="S585" s="124" t="inlineStr">
        <is>
          <t>Gerçek mesafe (Google Places) - Fazla/Açık Fact_Mevcut/Fact_Norm'dan; Vardiya/Onay Saha Etüdü Bekleniyor</t>
        </is>
      </c>
    </row>
    <row r="586" ht="15" customHeight="1" s="113">
      <c r="A586" s="124" t="inlineStr">
        <is>
          <t>T0585</t>
        </is>
      </c>
      <c r="B586" s="124" t="inlineStr">
        <is>
          <t>M028</t>
        </is>
      </c>
      <c r="C586" s="124" t="inlineStr">
        <is>
          <t>KARŞIYAKA-1</t>
        </is>
      </c>
      <c r="D586" s="124" t="inlineStr">
        <is>
          <t>M010</t>
        </is>
      </c>
      <c r="E586" s="124" t="inlineStr">
        <is>
          <t>BAYRAKLI</t>
        </is>
      </c>
      <c r="F586" s="124" t="inlineStr">
        <is>
          <t>U038</t>
        </is>
      </c>
      <c r="G586" s="124" t="inlineStr">
        <is>
          <t>YÖNETİCİ YARDIMCISI</t>
        </is>
      </c>
      <c r="H586" s="124" t="n">
        <v>25</v>
      </c>
      <c r="I586" s="124" t="n">
        <v>0.9</v>
      </c>
      <c r="J586" s="124" t="inlineStr">
        <is>
          <t>Evet</t>
        </is>
      </c>
      <c r="K586" s="124" t="inlineStr">
        <is>
          <t>Aynı Bölge</t>
        </is>
      </c>
      <c r="L586" s="124" t="inlineStr">
        <is>
          <t>Belirsiz</t>
        </is>
      </c>
      <c r="M586" s="124" t="n">
        <v>0</v>
      </c>
      <c r="N586" s="124" t="n">
        <v>0</v>
      </c>
      <c r="O586" s="124" t="n">
        <v>0</v>
      </c>
      <c r="P586" s="124" t="n">
        <v>0</v>
      </c>
      <c r="Q586" s="124" t="inlineStr">
        <is>
          <t>Aynı unvan ve gerekli yetkinlik</t>
        </is>
      </c>
      <c r="R586" s="124" t="inlineStr">
        <is>
          <t>Düşük Öncelik</t>
        </is>
      </c>
      <c r="S586" s="124" t="inlineStr">
        <is>
          <t>Gerçek mesafe (Google Places) - Fazla/Açık Fact_Mevcut/Fact_Norm'dan; Vardiya/Onay Saha Etüdü Bekleniyor</t>
        </is>
      </c>
    </row>
    <row r="587" ht="15" customHeight="1" s="113">
      <c r="A587" s="124" t="inlineStr">
        <is>
          <t>T0586</t>
        </is>
      </c>
      <c r="B587" s="124" t="inlineStr">
        <is>
          <t>M028</t>
        </is>
      </c>
      <c r="C587" s="124" t="inlineStr">
        <is>
          <t>KARŞIYAKA-1</t>
        </is>
      </c>
      <c r="D587" s="124" t="inlineStr">
        <is>
          <t>M010</t>
        </is>
      </c>
      <c r="E587" s="124" t="inlineStr">
        <is>
          <t>BAYRAKLI</t>
        </is>
      </c>
      <c r="F587" s="124" t="inlineStr">
        <is>
          <t>U042</t>
        </is>
      </c>
      <c r="G587" s="124" t="inlineStr">
        <is>
          <t>ŞARKÜTERİ</t>
        </is>
      </c>
      <c r="H587" s="124" t="n">
        <v>25</v>
      </c>
      <c r="I587" s="124" t="n">
        <v>0.9</v>
      </c>
      <c r="J587" s="124" t="inlineStr">
        <is>
          <t>Evet</t>
        </is>
      </c>
      <c r="K587" s="124" t="inlineStr">
        <is>
          <t>Aynı Bölge</t>
        </is>
      </c>
      <c r="L587" s="124" t="inlineStr">
        <is>
          <t>Belirsiz</t>
        </is>
      </c>
      <c r="M587" s="124" t="n">
        <v>0</v>
      </c>
      <c r="N587" s="124" t="n">
        <v>1</v>
      </c>
      <c r="O587" s="124" t="n">
        <v>0</v>
      </c>
      <c r="P587" s="124" t="n">
        <v>0</v>
      </c>
      <c r="Q587" s="124" t="inlineStr">
        <is>
          <t>Aynı unvan ve gerekli yetkinlik</t>
        </is>
      </c>
      <c r="R587" s="124" t="inlineStr">
        <is>
          <t>Koşullu</t>
        </is>
      </c>
      <c r="S587" s="124" t="inlineStr">
        <is>
          <t>Gerçek mesafe (Google Places) - Fazla/Açık Fact_Mevcut/Fact_Norm'dan; Vardiya/Onay Saha Etüdü Bekleniyor</t>
        </is>
      </c>
    </row>
    <row r="588" ht="15" customHeight="1" s="113">
      <c r="A588" s="124" t="inlineStr">
        <is>
          <t>T0587</t>
        </is>
      </c>
      <c r="B588" s="124" t="inlineStr">
        <is>
          <t>M028</t>
        </is>
      </c>
      <c r="C588" s="124" t="inlineStr">
        <is>
          <t>KARŞIYAKA-1</t>
        </is>
      </c>
      <c r="D588" s="124" t="inlineStr">
        <is>
          <t>M029</t>
        </is>
      </c>
      <c r="E588" s="124" t="inlineStr">
        <is>
          <t>KARŞIYAKA-2</t>
        </is>
      </c>
      <c r="F588" s="124" t="inlineStr">
        <is>
          <t>U002</t>
        </is>
      </c>
      <c r="G588" s="124" t="inlineStr">
        <is>
          <t>BAKLİYAT</t>
        </is>
      </c>
      <c r="H588" s="124" t="n">
        <v>25</v>
      </c>
      <c r="I588" s="124" t="n">
        <v>1.1</v>
      </c>
      <c r="J588" s="124" t="inlineStr">
        <is>
          <t>Evet</t>
        </is>
      </c>
      <c r="K588" s="124" t="inlineStr">
        <is>
          <t>Aynı Bölge</t>
        </is>
      </c>
      <c r="L588" s="124" t="inlineStr">
        <is>
          <t>Belirsiz</t>
        </is>
      </c>
      <c r="M588" s="124" t="n">
        <v>0</v>
      </c>
      <c r="N588" s="124" t="n">
        <v>0</v>
      </c>
      <c r="O588" s="124" t="n">
        <v>0</v>
      </c>
      <c r="P588" s="124" t="n">
        <v>0</v>
      </c>
      <c r="Q588" s="124" t="inlineStr">
        <is>
          <t>Aynı unvan ve gerekli yetkinlik</t>
        </is>
      </c>
      <c r="R588" s="124" t="inlineStr">
        <is>
          <t>Düşük Öncelik</t>
        </is>
      </c>
      <c r="S588" s="124" t="inlineStr">
        <is>
          <t>Gerçek mesafe (Google Places) - Fazla/Açık Fact_Mevcut/Fact_Norm'dan; Vardiya/Onay Saha Etüdü Bekleniyor</t>
        </is>
      </c>
    </row>
    <row r="589" ht="15" customHeight="1" s="113">
      <c r="A589" s="124" t="inlineStr">
        <is>
          <t>T0588</t>
        </is>
      </c>
      <c r="B589" s="124" t="inlineStr">
        <is>
          <t>M028</t>
        </is>
      </c>
      <c r="C589" s="124" t="inlineStr">
        <is>
          <t>KARŞIYAKA-1</t>
        </is>
      </c>
      <c r="D589" s="124" t="inlineStr">
        <is>
          <t>M029</t>
        </is>
      </c>
      <c r="E589" s="124" t="inlineStr">
        <is>
          <t>KARŞIYAKA-2</t>
        </is>
      </c>
      <c r="F589" s="124" t="inlineStr">
        <is>
          <t>U013</t>
        </is>
      </c>
      <c r="G589" s="124" t="inlineStr">
        <is>
          <t>KASAP</t>
        </is>
      </c>
      <c r="H589" s="124" t="n">
        <v>25</v>
      </c>
      <c r="I589" s="124" t="n">
        <v>1.1</v>
      </c>
      <c r="J589" s="124" t="inlineStr">
        <is>
          <t>Evet</t>
        </is>
      </c>
      <c r="K589" s="124" t="inlineStr">
        <is>
          <t>Aynı Bölge</t>
        </is>
      </c>
      <c r="L589" s="124" t="inlineStr">
        <is>
          <t>Belirsiz</t>
        </is>
      </c>
      <c r="M589" s="124" t="n">
        <v>0</v>
      </c>
      <c r="N589" s="124" t="n">
        <v>0</v>
      </c>
      <c r="O589" s="124" t="n">
        <v>0</v>
      </c>
      <c r="P589" s="124" t="n">
        <v>0</v>
      </c>
      <c r="Q589" s="124" t="inlineStr">
        <is>
          <t>Aynı unvan ve gerekli yetkinlik</t>
        </is>
      </c>
      <c r="R589" s="124" t="inlineStr">
        <is>
          <t>Düşük Öncelik</t>
        </is>
      </c>
      <c r="S589" s="124" t="inlineStr">
        <is>
          <t>Gerçek mesafe (Google Places) - Fazla/Açık Fact_Mevcut/Fact_Norm'dan; Vardiya/Onay Saha Etüdü Bekleniyor</t>
        </is>
      </c>
    </row>
    <row r="590" ht="15" customHeight="1" s="113">
      <c r="A590" s="124" t="inlineStr">
        <is>
          <t>T0589</t>
        </is>
      </c>
      <c r="B590" s="124" t="inlineStr">
        <is>
          <t>M028</t>
        </is>
      </c>
      <c r="C590" s="124" t="inlineStr">
        <is>
          <t>KARŞIYAKA-1</t>
        </is>
      </c>
      <c r="D590" s="124" t="inlineStr">
        <is>
          <t>M029</t>
        </is>
      </c>
      <c r="E590" s="124" t="inlineStr">
        <is>
          <t>KARŞIYAKA-2</t>
        </is>
      </c>
      <c r="F590" s="124" t="inlineStr">
        <is>
          <t>U015</t>
        </is>
      </c>
      <c r="G590" s="124" t="inlineStr">
        <is>
          <t>KASİYER</t>
        </is>
      </c>
      <c r="H590" s="124" t="n">
        <v>25</v>
      </c>
      <c r="I590" s="124" t="n">
        <v>1.1</v>
      </c>
      <c r="J590" s="124" t="inlineStr">
        <is>
          <t>Evet</t>
        </is>
      </c>
      <c r="K590" s="124" t="inlineStr">
        <is>
          <t>Aynı Bölge</t>
        </is>
      </c>
      <c r="L590" s="124" t="inlineStr">
        <is>
          <t>Belirsiz</t>
        </is>
      </c>
      <c r="M590" s="124" t="n">
        <v>0</v>
      </c>
      <c r="N590" s="124" t="n">
        <v>1</v>
      </c>
      <c r="O590" s="124" t="n">
        <v>0</v>
      </c>
      <c r="P590" s="124" t="n">
        <v>0</v>
      </c>
      <c r="Q590" s="124" t="inlineStr">
        <is>
          <t>Aynı unvan ve gerekli yetkinlik</t>
        </is>
      </c>
      <c r="R590" s="124" t="inlineStr">
        <is>
          <t>Koşullu</t>
        </is>
      </c>
      <c r="S590" s="124" t="inlineStr">
        <is>
          <t>Gerçek mesafe (Google Places) - Fazla/Açık Fact_Mevcut/Fact_Norm'dan; Vardiya/Onay Saha Etüdü Bekleniyor</t>
        </is>
      </c>
    </row>
    <row r="591" ht="15" customHeight="1" s="113">
      <c r="A591" s="124" t="inlineStr">
        <is>
          <t>T0590</t>
        </is>
      </c>
      <c r="B591" s="124" t="inlineStr">
        <is>
          <t>M028</t>
        </is>
      </c>
      <c r="C591" s="124" t="inlineStr">
        <is>
          <t>KARŞIYAKA-1</t>
        </is>
      </c>
      <c r="D591" s="124" t="inlineStr">
        <is>
          <t>M029</t>
        </is>
      </c>
      <c r="E591" s="124" t="inlineStr">
        <is>
          <t>KARŞIYAKA-2</t>
        </is>
      </c>
      <c r="F591" s="124" t="inlineStr">
        <is>
          <t>U017</t>
        </is>
      </c>
      <c r="G591" s="124" t="inlineStr">
        <is>
          <t>MANAV</t>
        </is>
      </c>
      <c r="H591" s="124" t="n">
        <v>25</v>
      </c>
      <c r="I591" s="124" t="n">
        <v>1.1</v>
      </c>
      <c r="J591" s="124" t="inlineStr">
        <is>
          <t>Evet</t>
        </is>
      </c>
      <c r="K591" s="124" t="inlineStr">
        <is>
          <t>Aynı Bölge</t>
        </is>
      </c>
      <c r="L591" s="124" t="inlineStr">
        <is>
          <t>Belirsiz</t>
        </is>
      </c>
      <c r="M591" s="124" t="n">
        <v>0</v>
      </c>
      <c r="N591" s="124" t="n">
        <v>0</v>
      </c>
      <c r="O591" s="124" t="n">
        <v>0</v>
      </c>
      <c r="P591" s="124" t="n">
        <v>0</v>
      </c>
      <c r="Q591" s="124" t="inlineStr">
        <is>
          <t>Aynı unvan ve gerekli yetkinlik</t>
        </is>
      </c>
      <c r="R591" s="124" t="inlineStr">
        <is>
          <t>Düşük Öncelik</t>
        </is>
      </c>
      <c r="S591" s="124" t="inlineStr">
        <is>
          <t>Gerçek mesafe (Google Places) - Fazla/Açık Fact_Mevcut/Fact_Norm'dan; Vardiya/Onay Saha Etüdü Bekleniyor</t>
        </is>
      </c>
    </row>
    <row r="592" ht="15" customHeight="1" s="113">
      <c r="A592" s="124" t="inlineStr">
        <is>
          <t>T0591</t>
        </is>
      </c>
      <c r="B592" s="124" t="inlineStr">
        <is>
          <t>M028</t>
        </is>
      </c>
      <c r="C592" s="124" t="inlineStr">
        <is>
          <t>KARŞIYAKA-1</t>
        </is>
      </c>
      <c r="D592" s="124" t="inlineStr">
        <is>
          <t>M029</t>
        </is>
      </c>
      <c r="E592" s="124" t="inlineStr">
        <is>
          <t>KARŞIYAKA-2</t>
        </is>
      </c>
      <c r="F592" s="124" t="inlineStr">
        <is>
          <t>U026</t>
        </is>
      </c>
      <c r="G592" s="124" t="inlineStr">
        <is>
          <t>REYON GÖREVLİSİ</t>
        </is>
      </c>
      <c r="H592" s="124" t="n">
        <v>25</v>
      </c>
      <c r="I592" s="124" t="n">
        <v>1.1</v>
      </c>
      <c r="J592" s="124" t="inlineStr">
        <is>
          <t>Evet</t>
        </is>
      </c>
      <c r="K592" s="124" t="inlineStr">
        <is>
          <t>Aynı Bölge</t>
        </is>
      </c>
      <c r="L592" s="124" t="inlineStr">
        <is>
          <t>Belirsiz</t>
        </is>
      </c>
      <c r="M592" s="124" t="n">
        <v>0</v>
      </c>
      <c r="N592" s="124" t="n">
        <v>0</v>
      </c>
      <c r="O592" s="124" t="n">
        <v>0</v>
      </c>
      <c r="P592" s="124" t="n">
        <v>0</v>
      </c>
      <c r="Q592" s="124" t="inlineStr">
        <is>
          <t>Aynı unvan ve gerekli yetkinlik</t>
        </is>
      </c>
      <c r="R592" s="124" t="inlineStr">
        <is>
          <t>Düşük Öncelik</t>
        </is>
      </c>
      <c r="S592" s="124" t="inlineStr">
        <is>
          <t>Gerçek mesafe (Google Places) - Fazla/Açık Fact_Mevcut/Fact_Norm'dan; Vardiya/Onay Saha Etüdü Bekleniyor</t>
        </is>
      </c>
    </row>
    <row r="593" ht="15" customHeight="1" s="113">
      <c r="A593" s="124" t="inlineStr">
        <is>
          <t>T0592</t>
        </is>
      </c>
      <c r="B593" s="124" t="inlineStr">
        <is>
          <t>M028</t>
        </is>
      </c>
      <c r="C593" s="124" t="inlineStr">
        <is>
          <t>KARŞIYAKA-1</t>
        </is>
      </c>
      <c r="D593" s="124" t="inlineStr">
        <is>
          <t>M029</t>
        </is>
      </c>
      <c r="E593" s="124" t="inlineStr">
        <is>
          <t>KARŞIYAKA-2</t>
        </is>
      </c>
      <c r="F593" s="124" t="inlineStr">
        <is>
          <t>U036</t>
        </is>
      </c>
      <c r="G593" s="124" t="inlineStr">
        <is>
          <t>YÖNETİCİ</t>
        </is>
      </c>
      <c r="H593" s="124" t="n">
        <v>25</v>
      </c>
      <c r="I593" s="124" t="n">
        <v>1.1</v>
      </c>
      <c r="J593" s="124" t="inlineStr">
        <is>
          <t>Evet</t>
        </is>
      </c>
      <c r="K593" s="124" t="inlineStr">
        <is>
          <t>Aynı Bölge</t>
        </is>
      </c>
      <c r="L593" s="124" t="inlineStr">
        <is>
          <t>Belirsiz</t>
        </is>
      </c>
      <c r="M593" s="124" t="n">
        <v>0</v>
      </c>
      <c r="N593" s="124" t="n">
        <v>1</v>
      </c>
      <c r="O593" s="124" t="n">
        <v>0</v>
      </c>
      <c r="P593" s="124" t="n">
        <v>0</v>
      </c>
      <c r="Q593" s="124" t="inlineStr">
        <is>
          <t>Aynı unvan ve gerekli yetkinlik</t>
        </is>
      </c>
      <c r="R593" s="124" t="inlineStr">
        <is>
          <t>Koşullu</t>
        </is>
      </c>
      <c r="S593" s="124" t="inlineStr">
        <is>
          <t>Gerçek mesafe (Google Places) - Fazla/Açık Fact_Mevcut/Fact_Norm'dan; Vardiya/Onay Saha Etüdü Bekleniyor</t>
        </is>
      </c>
    </row>
    <row r="594" ht="15" customHeight="1" s="113">
      <c r="A594" s="124" t="inlineStr">
        <is>
          <t>T0593</t>
        </is>
      </c>
      <c r="B594" s="124" t="inlineStr">
        <is>
          <t>M028</t>
        </is>
      </c>
      <c r="C594" s="124" t="inlineStr">
        <is>
          <t>KARŞIYAKA-1</t>
        </is>
      </c>
      <c r="D594" s="124" t="inlineStr">
        <is>
          <t>M029</t>
        </is>
      </c>
      <c r="E594" s="124" t="inlineStr">
        <is>
          <t>KARŞIYAKA-2</t>
        </is>
      </c>
      <c r="F594" s="124" t="inlineStr">
        <is>
          <t>U038</t>
        </is>
      </c>
      <c r="G594" s="124" t="inlineStr">
        <is>
          <t>YÖNETİCİ YARDIMCISI</t>
        </is>
      </c>
      <c r="H594" s="124" t="n">
        <v>25</v>
      </c>
      <c r="I594" s="124" t="n">
        <v>1.1</v>
      </c>
      <c r="J594" s="124" t="inlineStr">
        <is>
          <t>Evet</t>
        </is>
      </c>
      <c r="K594" s="124" t="inlineStr">
        <is>
          <t>Aynı Bölge</t>
        </is>
      </c>
      <c r="L594" s="124" t="inlineStr">
        <is>
          <t>Belirsiz</t>
        </is>
      </c>
      <c r="M594" s="124" t="n">
        <v>0</v>
      </c>
      <c r="N594" s="124" t="n">
        <v>0</v>
      </c>
      <c r="O594" s="124" t="n">
        <v>0</v>
      </c>
      <c r="P594" s="124" t="n">
        <v>0</v>
      </c>
      <c r="Q594" s="124" t="inlineStr">
        <is>
          <t>Aynı unvan ve gerekli yetkinlik</t>
        </is>
      </c>
      <c r="R594" s="124" t="inlineStr">
        <is>
          <t>Düşük Öncelik</t>
        </is>
      </c>
      <c r="S594" s="124" t="inlineStr">
        <is>
          <t>Gerçek mesafe (Google Places) - Fazla/Açık Fact_Mevcut/Fact_Norm'dan; Vardiya/Onay Saha Etüdü Bekleniyor</t>
        </is>
      </c>
    </row>
    <row r="595" ht="15" customHeight="1" s="113">
      <c r="A595" s="124" t="inlineStr">
        <is>
          <t>T0594</t>
        </is>
      </c>
      <c r="B595" s="124" t="inlineStr">
        <is>
          <t>M028</t>
        </is>
      </c>
      <c r="C595" s="124" t="inlineStr">
        <is>
          <t>KARŞIYAKA-1</t>
        </is>
      </c>
      <c r="D595" s="124" t="inlineStr">
        <is>
          <t>M029</t>
        </is>
      </c>
      <c r="E595" s="124" t="inlineStr">
        <is>
          <t>KARŞIYAKA-2</t>
        </is>
      </c>
      <c r="F595" s="124" t="inlineStr">
        <is>
          <t>U042</t>
        </is>
      </c>
      <c r="G595" s="124" t="inlineStr">
        <is>
          <t>ŞARKÜTERİ</t>
        </is>
      </c>
      <c r="H595" s="124" t="n">
        <v>25</v>
      </c>
      <c r="I595" s="124" t="n">
        <v>1.1</v>
      </c>
      <c r="J595" s="124" t="inlineStr">
        <is>
          <t>Evet</t>
        </is>
      </c>
      <c r="K595" s="124" t="inlineStr">
        <is>
          <t>Aynı Bölge</t>
        </is>
      </c>
      <c r="L595" s="124" t="inlineStr">
        <is>
          <t>Belirsiz</t>
        </is>
      </c>
      <c r="M595" s="124" t="n">
        <v>0</v>
      </c>
      <c r="N595" s="124" t="n">
        <v>1</v>
      </c>
      <c r="O595" s="124" t="n">
        <v>0</v>
      </c>
      <c r="P595" s="124" t="n">
        <v>0</v>
      </c>
      <c r="Q595" s="124" t="inlineStr">
        <is>
          <t>Aynı unvan ve gerekli yetkinlik</t>
        </is>
      </c>
      <c r="R595" s="124" t="inlineStr">
        <is>
          <t>Koşullu</t>
        </is>
      </c>
      <c r="S595" s="124" t="inlineStr">
        <is>
          <t>Gerçek mesafe (Google Places) - Fazla/Açık Fact_Mevcut/Fact_Norm'dan; Vardiya/Onay Saha Etüdü Bekleniyor</t>
        </is>
      </c>
    </row>
    <row r="596" ht="15" customHeight="1" s="113">
      <c r="A596" s="124" t="inlineStr">
        <is>
          <t>T0595</t>
        </is>
      </c>
      <c r="B596" s="124" t="inlineStr">
        <is>
          <t>M029</t>
        </is>
      </c>
      <c r="C596" s="124" t="inlineStr">
        <is>
          <t>KARŞIYAKA-2</t>
        </is>
      </c>
      <c r="D596" s="124" t="inlineStr">
        <is>
          <t>M010</t>
        </is>
      </c>
      <c r="E596" s="124" t="inlineStr">
        <is>
          <t>BAYRAKLI</t>
        </is>
      </c>
      <c r="F596" s="124" t="inlineStr">
        <is>
          <t>U002</t>
        </is>
      </c>
      <c r="G596" s="124" t="inlineStr">
        <is>
          <t>BAKLİYAT</t>
        </is>
      </c>
      <c r="H596" s="124" t="n">
        <v>25</v>
      </c>
      <c r="I596" s="124" t="n">
        <v>0.5</v>
      </c>
      <c r="J596" s="124" t="inlineStr">
        <is>
          <t>Evet</t>
        </is>
      </c>
      <c r="K596" s="124" t="inlineStr">
        <is>
          <t>Aynı Bölge</t>
        </is>
      </c>
      <c r="L596" s="124" t="inlineStr">
        <is>
          <t>Belirsiz</t>
        </is>
      </c>
      <c r="M596" s="124" t="n">
        <v>0</v>
      </c>
      <c r="N596" s="124" t="n">
        <v>0</v>
      </c>
      <c r="O596" s="124" t="n">
        <v>0</v>
      </c>
      <c r="P596" s="124" t="n">
        <v>0</v>
      </c>
      <c r="Q596" s="124" t="inlineStr">
        <is>
          <t>Aynı unvan ve gerekli yetkinlik</t>
        </is>
      </c>
      <c r="R596" s="124" t="inlineStr">
        <is>
          <t>Düşük Öncelik</t>
        </is>
      </c>
      <c r="S596" s="124" t="inlineStr">
        <is>
          <t>Gerçek mesafe (Google Places) - Fazla/Açık Fact_Mevcut/Fact_Norm'dan; Vardiya/Onay Saha Etüdü Bekleniyor</t>
        </is>
      </c>
    </row>
    <row r="597" ht="15" customHeight="1" s="113">
      <c r="A597" s="124" t="inlineStr">
        <is>
          <t>T0596</t>
        </is>
      </c>
      <c r="B597" s="124" t="inlineStr">
        <is>
          <t>M029</t>
        </is>
      </c>
      <c r="C597" s="124" t="inlineStr">
        <is>
          <t>KARŞIYAKA-2</t>
        </is>
      </c>
      <c r="D597" s="124" t="inlineStr">
        <is>
          <t>M010</t>
        </is>
      </c>
      <c r="E597" s="124" t="inlineStr">
        <is>
          <t>BAYRAKLI</t>
        </is>
      </c>
      <c r="F597" s="124" t="inlineStr">
        <is>
          <t>U013</t>
        </is>
      </c>
      <c r="G597" s="124" t="inlineStr">
        <is>
          <t>KASAP</t>
        </is>
      </c>
      <c r="H597" s="124" t="n">
        <v>25</v>
      </c>
      <c r="I597" s="124" t="n">
        <v>0.5</v>
      </c>
      <c r="J597" s="124" t="inlineStr">
        <is>
          <t>Evet</t>
        </is>
      </c>
      <c r="K597" s="124" t="inlineStr">
        <is>
          <t>Aynı Bölge</t>
        </is>
      </c>
      <c r="L597" s="124" t="inlineStr">
        <is>
          <t>Belirsiz</t>
        </is>
      </c>
      <c r="M597" s="124" t="n">
        <v>0</v>
      </c>
      <c r="N597" s="124" t="n">
        <v>1</v>
      </c>
      <c r="O597" s="124" t="n">
        <v>0</v>
      </c>
      <c r="P597" s="124" t="n">
        <v>0</v>
      </c>
      <c r="Q597" s="124" t="inlineStr">
        <is>
          <t>Aynı unvan ve gerekli yetkinlik</t>
        </is>
      </c>
      <c r="R597" s="124" t="inlineStr">
        <is>
          <t>Koşullu</t>
        </is>
      </c>
      <c r="S597" s="124" t="inlineStr">
        <is>
          <t>Gerçek mesafe (Google Places) - Fazla/Açık Fact_Mevcut/Fact_Norm'dan; Vardiya/Onay Saha Etüdü Bekleniyor</t>
        </is>
      </c>
    </row>
    <row r="598" ht="15" customHeight="1" s="113">
      <c r="A598" s="124" t="inlineStr">
        <is>
          <t>T0597</t>
        </is>
      </c>
      <c r="B598" s="124" t="inlineStr">
        <is>
          <t>M029</t>
        </is>
      </c>
      <c r="C598" s="124" t="inlineStr">
        <is>
          <t>KARŞIYAKA-2</t>
        </is>
      </c>
      <c r="D598" s="124" t="inlineStr">
        <is>
          <t>M010</t>
        </is>
      </c>
      <c r="E598" s="124" t="inlineStr">
        <is>
          <t>BAYRAKLI</t>
        </is>
      </c>
      <c r="F598" s="124" t="inlineStr">
        <is>
          <t>U015</t>
        </is>
      </c>
      <c r="G598" s="124" t="inlineStr">
        <is>
          <t>KASİYER</t>
        </is>
      </c>
      <c r="H598" s="124" t="n">
        <v>25</v>
      </c>
      <c r="I598" s="124" t="n">
        <v>0.5</v>
      </c>
      <c r="J598" s="124" t="inlineStr">
        <is>
          <t>Evet</t>
        </is>
      </c>
      <c r="K598" s="124" t="inlineStr">
        <is>
          <t>Aynı Bölge</t>
        </is>
      </c>
      <c r="L598" s="124" t="inlineStr">
        <is>
          <t>Belirsiz</t>
        </is>
      </c>
      <c r="M598" s="124" t="n">
        <v>0</v>
      </c>
      <c r="N598" s="124" t="n">
        <v>0</v>
      </c>
      <c r="O598" s="124" t="n">
        <v>0</v>
      </c>
      <c r="P598" s="124" t="n">
        <v>0</v>
      </c>
      <c r="Q598" s="124" t="inlineStr">
        <is>
          <t>Aynı unvan ve gerekli yetkinlik</t>
        </is>
      </c>
      <c r="R598" s="124" t="inlineStr">
        <is>
          <t>Düşük Öncelik</t>
        </is>
      </c>
      <c r="S598" s="124" t="inlineStr">
        <is>
          <t>Gerçek mesafe (Google Places) - Fazla/Açık Fact_Mevcut/Fact_Norm'dan; Vardiya/Onay Saha Etüdü Bekleniyor</t>
        </is>
      </c>
    </row>
    <row r="599" ht="15" customHeight="1" s="113">
      <c r="A599" s="124" t="inlineStr">
        <is>
          <t>T0598</t>
        </is>
      </c>
      <c r="B599" s="124" t="inlineStr">
        <is>
          <t>M029</t>
        </is>
      </c>
      <c r="C599" s="124" t="inlineStr">
        <is>
          <t>KARŞIYAKA-2</t>
        </is>
      </c>
      <c r="D599" s="124" t="inlineStr">
        <is>
          <t>M010</t>
        </is>
      </c>
      <c r="E599" s="124" t="inlineStr">
        <is>
          <t>BAYRAKLI</t>
        </is>
      </c>
      <c r="F599" s="124" t="inlineStr">
        <is>
          <t>U017</t>
        </is>
      </c>
      <c r="G599" s="124" t="inlineStr">
        <is>
          <t>MANAV</t>
        </is>
      </c>
      <c r="H599" s="124" t="n">
        <v>25</v>
      </c>
      <c r="I599" s="124" t="n">
        <v>0.5</v>
      </c>
      <c r="J599" s="124" t="inlineStr">
        <is>
          <t>Evet</t>
        </is>
      </c>
      <c r="K599" s="124" t="inlineStr">
        <is>
          <t>Aynı Bölge</t>
        </is>
      </c>
      <c r="L599" s="124" t="inlineStr">
        <is>
          <t>Belirsiz</t>
        </is>
      </c>
      <c r="M599" s="124" t="n">
        <v>0</v>
      </c>
      <c r="N599" s="124" t="n">
        <v>0</v>
      </c>
      <c r="O599" s="124" t="n">
        <v>0</v>
      </c>
      <c r="P599" s="124" t="n">
        <v>0</v>
      </c>
      <c r="Q599" s="124" t="inlineStr">
        <is>
          <t>Aynı unvan ve gerekli yetkinlik</t>
        </is>
      </c>
      <c r="R599" s="124" t="inlineStr">
        <is>
          <t>Düşük Öncelik</t>
        </is>
      </c>
      <c r="S599" s="124" t="inlineStr">
        <is>
          <t>Gerçek mesafe (Google Places) - Fazla/Açık Fact_Mevcut/Fact_Norm'dan; Vardiya/Onay Saha Etüdü Bekleniyor</t>
        </is>
      </c>
    </row>
    <row r="600" ht="15" customHeight="1" s="113">
      <c r="A600" s="124" t="inlineStr">
        <is>
          <t>T0599</t>
        </is>
      </c>
      <c r="B600" s="124" t="inlineStr">
        <is>
          <t>M029</t>
        </is>
      </c>
      <c r="C600" s="124" t="inlineStr">
        <is>
          <t>KARŞIYAKA-2</t>
        </is>
      </c>
      <c r="D600" s="124" t="inlineStr">
        <is>
          <t>M010</t>
        </is>
      </c>
      <c r="E600" s="124" t="inlineStr">
        <is>
          <t>BAYRAKLI</t>
        </is>
      </c>
      <c r="F600" s="124" t="inlineStr">
        <is>
          <t>U026</t>
        </is>
      </c>
      <c r="G600" s="124" t="inlineStr">
        <is>
          <t>REYON GÖREVLİSİ</t>
        </is>
      </c>
      <c r="H600" s="124" t="n">
        <v>25</v>
      </c>
      <c r="I600" s="124" t="n">
        <v>0.5</v>
      </c>
      <c r="J600" s="124" t="inlineStr">
        <is>
          <t>Evet</t>
        </is>
      </c>
      <c r="K600" s="124" t="inlineStr">
        <is>
          <t>Aynı Bölge</t>
        </is>
      </c>
      <c r="L600" s="124" t="inlineStr">
        <is>
          <t>Belirsiz</t>
        </is>
      </c>
      <c r="M600" s="124" t="n">
        <v>0</v>
      </c>
      <c r="N600" s="124" t="n">
        <v>0</v>
      </c>
      <c r="O600" s="124" t="n">
        <v>0</v>
      </c>
      <c r="P600" s="124" t="n">
        <v>0</v>
      </c>
      <c r="Q600" s="124" t="inlineStr">
        <is>
          <t>Aynı unvan ve gerekli yetkinlik</t>
        </is>
      </c>
      <c r="R600" s="124" t="inlineStr">
        <is>
          <t>Düşük Öncelik</t>
        </is>
      </c>
      <c r="S600" s="124" t="inlineStr">
        <is>
          <t>Gerçek mesafe (Google Places) - Fazla/Açık Fact_Mevcut/Fact_Norm'dan; Vardiya/Onay Saha Etüdü Bekleniyor</t>
        </is>
      </c>
    </row>
    <row r="601" ht="15" customHeight="1" s="113">
      <c r="A601" s="124" t="inlineStr">
        <is>
          <t>T0600</t>
        </is>
      </c>
      <c r="B601" s="124" t="inlineStr">
        <is>
          <t>M029</t>
        </is>
      </c>
      <c r="C601" s="124" t="inlineStr">
        <is>
          <t>KARŞIYAKA-2</t>
        </is>
      </c>
      <c r="D601" s="124" t="inlineStr">
        <is>
          <t>M010</t>
        </is>
      </c>
      <c r="E601" s="124" t="inlineStr">
        <is>
          <t>BAYRAKLI</t>
        </is>
      </c>
      <c r="F601" s="124" t="inlineStr">
        <is>
          <t>U036</t>
        </is>
      </c>
      <c r="G601" s="124" t="inlineStr">
        <is>
          <t>YÖNETİCİ</t>
        </is>
      </c>
      <c r="H601" s="124" t="n">
        <v>25</v>
      </c>
      <c r="I601" s="124" t="n">
        <v>0.5</v>
      </c>
      <c r="J601" s="124" t="inlineStr">
        <is>
          <t>Evet</t>
        </is>
      </c>
      <c r="K601" s="124" t="inlineStr">
        <is>
          <t>Aynı Bölge</t>
        </is>
      </c>
      <c r="L601" s="124" t="inlineStr">
        <is>
          <t>Belirsiz</t>
        </is>
      </c>
      <c r="M601" s="124" t="n">
        <v>0</v>
      </c>
      <c r="N601" s="124" t="n">
        <v>1</v>
      </c>
      <c r="O601" s="124" t="n">
        <v>0</v>
      </c>
      <c r="P601" s="124" t="n">
        <v>0</v>
      </c>
      <c r="Q601" s="124" t="inlineStr">
        <is>
          <t>Aynı unvan ve gerekli yetkinlik</t>
        </is>
      </c>
      <c r="R601" s="124" t="inlineStr">
        <is>
          <t>Koşullu</t>
        </is>
      </c>
      <c r="S601" s="124" t="inlineStr">
        <is>
          <t>Gerçek mesafe (Google Places) - Fazla/Açık Fact_Mevcut/Fact_Norm'dan; Vardiya/Onay Saha Etüdü Bekleniyor</t>
        </is>
      </c>
    </row>
    <row r="602" ht="15" customHeight="1" s="113">
      <c r="A602" s="124" t="inlineStr">
        <is>
          <t>T0601</t>
        </is>
      </c>
      <c r="B602" s="124" t="inlineStr">
        <is>
          <t>M029</t>
        </is>
      </c>
      <c r="C602" s="124" t="inlineStr">
        <is>
          <t>KARŞIYAKA-2</t>
        </is>
      </c>
      <c r="D602" s="124" t="inlineStr">
        <is>
          <t>M010</t>
        </is>
      </c>
      <c r="E602" s="124" t="inlineStr">
        <is>
          <t>BAYRAKLI</t>
        </is>
      </c>
      <c r="F602" s="124" t="inlineStr">
        <is>
          <t>U038</t>
        </is>
      </c>
      <c r="G602" s="124" t="inlineStr">
        <is>
          <t>YÖNETİCİ YARDIMCISI</t>
        </is>
      </c>
      <c r="H602" s="124" t="n">
        <v>25</v>
      </c>
      <c r="I602" s="124" t="n">
        <v>0.5</v>
      </c>
      <c r="J602" s="124" t="inlineStr">
        <is>
          <t>Evet</t>
        </is>
      </c>
      <c r="K602" s="124" t="inlineStr">
        <is>
          <t>Aynı Bölge</t>
        </is>
      </c>
      <c r="L602" s="124" t="inlineStr">
        <is>
          <t>Belirsiz</t>
        </is>
      </c>
      <c r="M602" s="124" t="n">
        <v>0</v>
      </c>
      <c r="N602" s="124" t="n">
        <v>0</v>
      </c>
      <c r="O602" s="124" t="n">
        <v>0</v>
      </c>
      <c r="P602" s="124" t="n">
        <v>0</v>
      </c>
      <c r="Q602" s="124" t="inlineStr">
        <is>
          <t>Aynı unvan ve gerekli yetkinlik</t>
        </is>
      </c>
      <c r="R602" s="124" t="inlineStr">
        <is>
          <t>Düşük Öncelik</t>
        </is>
      </c>
      <c r="S602" s="124" t="inlineStr">
        <is>
          <t>Gerçek mesafe (Google Places) - Fazla/Açık Fact_Mevcut/Fact_Norm'dan; Vardiya/Onay Saha Etüdü Bekleniyor</t>
        </is>
      </c>
    </row>
    <row r="603" ht="15" customHeight="1" s="113">
      <c r="A603" s="124" t="inlineStr">
        <is>
          <t>T0602</t>
        </is>
      </c>
      <c r="B603" s="124" t="inlineStr">
        <is>
          <t>M029</t>
        </is>
      </c>
      <c r="C603" s="124" t="inlineStr">
        <is>
          <t>KARŞIYAKA-2</t>
        </is>
      </c>
      <c r="D603" s="124" t="inlineStr">
        <is>
          <t>M010</t>
        </is>
      </c>
      <c r="E603" s="124" t="inlineStr">
        <is>
          <t>BAYRAKLI</t>
        </is>
      </c>
      <c r="F603" s="124" t="inlineStr">
        <is>
          <t>U042</t>
        </is>
      </c>
      <c r="G603" s="124" t="inlineStr">
        <is>
          <t>ŞARKÜTERİ</t>
        </is>
      </c>
      <c r="H603" s="124" t="n">
        <v>25</v>
      </c>
      <c r="I603" s="124" t="n">
        <v>0.5</v>
      </c>
      <c r="J603" s="124" t="inlineStr">
        <is>
          <t>Evet</t>
        </is>
      </c>
      <c r="K603" s="124" t="inlineStr">
        <is>
          <t>Aynı Bölge</t>
        </is>
      </c>
      <c r="L603" s="124" t="inlineStr">
        <is>
          <t>Belirsiz</t>
        </is>
      </c>
      <c r="M603" s="124" t="n">
        <v>0</v>
      </c>
      <c r="N603" s="124" t="n">
        <v>1</v>
      </c>
      <c r="O603" s="124" t="n">
        <v>0</v>
      </c>
      <c r="P603" s="124" t="n">
        <v>0</v>
      </c>
      <c r="Q603" s="124" t="inlineStr">
        <is>
          <t>Aynı unvan ve gerekli yetkinlik</t>
        </is>
      </c>
      <c r="R603" s="124" t="inlineStr">
        <is>
          <t>Koşullu</t>
        </is>
      </c>
      <c r="S603" s="124" t="inlineStr">
        <is>
          <t>Gerçek mesafe (Google Places) - Fazla/Açık Fact_Mevcut/Fact_Norm'dan; Vardiya/Onay Saha Etüdü Bekleniyor</t>
        </is>
      </c>
    </row>
    <row r="604" ht="15" customHeight="1" s="113">
      <c r="A604" s="124" t="inlineStr">
        <is>
          <t>T0603</t>
        </is>
      </c>
      <c r="B604" s="124" t="inlineStr">
        <is>
          <t>M029</t>
        </is>
      </c>
      <c r="C604" s="124" t="inlineStr">
        <is>
          <t>KARŞIYAKA-2</t>
        </is>
      </c>
      <c r="D604" s="124" t="inlineStr">
        <is>
          <t>M013</t>
        </is>
      </c>
      <c r="E604" s="124" t="inlineStr">
        <is>
          <t>DEDEBAŞI</t>
        </is>
      </c>
      <c r="F604" s="124" t="inlineStr">
        <is>
          <t>U015</t>
        </is>
      </c>
      <c r="G604" s="124" t="inlineStr">
        <is>
          <t>KASİYER</t>
        </is>
      </c>
      <c r="H604" s="124" t="n">
        <v>25</v>
      </c>
      <c r="I604" s="124" t="n">
        <v>0.7</v>
      </c>
      <c r="J604" s="124" t="inlineStr">
        <is>
          <t>Evet</t>
        </is>
      </c>
      <c r="K604" s="124" t="inlineStr">
        <is>
          <t>Aynı Bölge</t>
        </is>
      </c>
      <c r="L604" s="124" t="inlineStr">
        <is>
          <t>Belirsiz</t>
        </is>
      </c>
      <c r="M604" s="124" t="n">
        <v>0</v>
      </c>
      <c r="N604" s="124" t="n">
        <v>0</v>
      </c>
      <c r="O604" s="124" t="n">
        <v>0</v>
      </c>
      <c r="P604" s="124" t="n">
        <v>0</v>
      </c>
      <c r="Q604" s="124" t="inlineStr">
        <is>
          <t>Aynı unvan ve gerekli yetkinlik</t>
        </is>
      </c>
      <c r="R604" s="124" t="inlineStr">
        <is>
          <t>Düşük Öncelik</t>
        </is>
      </c>
      <c r="S604" s="124" t="inlineStr">
        <is>
          <t>Gerçek mesafe (Google Places) - Fazla/Açık Fact_Mevcut/Fact_Norm'dan; Vardiya/Onay Saha Etüdü Bekleniyor</t>
        </is>
      </c>
    </row>
    <row r="605" ht="15" customHeight="1" s="113">
      <c r="A605" s="124" t="inlineStr">
        <is>
          <t>T0604</t>
        </is>
      </c>
      <c r="B605" s="124" t="inlineStr">
        <is>
          <t>M029</t>
        </is>
      </c>
      <c r="C605" s="124" t="inlineStr">
        <is>
          <t>KARŞIYAKA-2</t>
        </is>
      </c>
      <c r="D605" s="124" t="inlineStr">
        <is>
          <t>M013</t>
        </is>
      </c>
      <c r="E605" s="124" t="inlineStr">
        <is>
          <t>DEDEBAŞI</t>
        </is>
      </c>
      <c r="F605" s="124" t="inlineStr">
        <is>
          <t>U017</t>
        </is>
      </c>
      <c r="G605" s="124" t="inlineStr">
        <is>
          <t>MANAV</t>
        </is>
      </c>
      <c r="H605" s="124" t="n">
        <v>25</v>
      </c>
      <c r="I605" s="124" t="n">
        <v>0.7</v>
      </c>
      <c r="J605" s="124" t="inlineStr">
        <is>
          <t>Evet</t>
        </is>
      </c>
      <c r="K605" s="124" t="inlineStr">
        <is>
          <t>Aynı Bölge</t>
        </is>
      </c>
      <c r="L605" s="124" t="inlineStr">
        <is>
          <t>Belirsiz</t>
        </is>
      </c>
      <c r="M605" s="124" t="n">
        <v>0</v>
      </c>
      <c r="N605" s="124" t="n">
        <v>2</v>
      </c>
      <c r="O605" s="124" t="n">
        <v>0</v>
      </c>
      <c r="P605" s="124" t="n">
        <v>1</v>
      </c>
      <c r="Q605" s="124" t="inlineStr">
        <is>
          <t>Aynı unvan ve gerekli yetkinlik</t>
        </is>
      </c>
      <c r="R605" s="124" t="inlineStr">
        <is>
          <t>Koşullu</t>
        </is>
      </c>
      <c r="S605" s="124" t="inlineStr">
        <is>
          <t>Gerçek mesafe (Google Places) - Fazla/Açık Fact_Mevcut/Fact_Norm'dan; Vardiya/Onay Saha Etüdü Bekleniyor</t>
        </is>
      </c>
    </row>
    <row r="606" ht="15" customHeight="1" s="113">
      <c r="A606" s="124" t="inlineStr">
        <is>
          <t>T0605</t>
        </is>
      </c>
      <c r="B606" s="124" t="inlineStr">
        <is>
          <t>M029</t>
        </is>
      </c>
      <c r="C606" s="124" t="inlineStr">
        <is>
          <t>KARŞIYAKA-2</t>
        </is>
      </c>
      <c r="D606" s="124" t="inlineStr">
        <is>
          <t>M013</t>
        </is>
      </c>
      <c r="E606" s="124" t="inlineStr">
        <is>
          <t>DEDEBAŞI</t>
        </is>
      </c>
      <c r="F606" s="124" t="inlineStr">
        <is>
          <t>U026</t>
        </is>
      </c>
      <c r="G606" s="124" t="inlineStr">
        <is>
          <t>REYON GÖREVLİSİ</t>
        </is>
      </c>
      <c r="H606" s="124" t="n">
        <v>25</v>
      </c>
      <c r="I606" s="124" t="n">
        <v>0.7</v>
      </c>
      <c r="J606" s="124" t="inlineStr">
        <is>
          <t>Evet</t>
        </is>
      </c>
      <c r="K606" s="124" t="inlineStr">
        <is>
          <t>Aynı Bölge</t>
        </is>
      </c>
      <c r="L606" s="124" t="inlineStr">
        <is>
          <t>Belirsiz</t>
        </is>
      </c>
      <c r="M606" s="124" t="n">
        <v>0</v>
      </c>
      <c r="N606" s="124" t="n">
        <v>0</v>
      </c>
      <c r="O606" s="124" t="n">
        <v>0</v>
      </c>
      <c r="P606" s="124" t="n">
        <v>0</v>
      </c>
      <c r="Q606" s="124" t="inlineStr">
        <is>
          <t>Aynı unvan ve gerekli yetkinlik</t>
        </is>
      </c>
      <c r="R606" s="124" t="inlineStr">
        <is>
          <t>Düşük Öncelik</t>
        </is>
      </c>
      <c r="S606" s="124" t="inlineStr">
        <is>
          <t>Gerçek mesafe (Google Places) - Fazla/Açık Fact_Mevcut/Fact_Norm'dan; Vardiya/Onay Saha Etüdü Bekleniyor</t>
        </is>
      </c>
    </row>
    <row r="607" ht="15" customHeight="1" s="113">
      <c r="A607" s="124" t="inlineStr">
        <is>
          <t>T0606</t>
        </is>
      </c>
      <c r="B607" s="124" t="inlineStr">
        <is>
          <t>M029</t>
        </is>
      </c>
      <c r="C607" s="124" t="inlineStr">
        <is>
          <t>KARŞIYAKA-2</t>
        </is>
      </c>
      <c r="D607" s="124" t="inlineStr">
        <is>
          <t>M013</t>
        </is>
      </c>
      <c r="E607" s="124" t="inlineStr">
        <is>
          <t>DEDEBAŞI</t>
        </is>
      </c>
      <c r="F607" s="124" t="inlineStr">
        <is>
          <t>U036</t>
        </is>
      </c>
      <c r="G607" s="124" t="inlineStr">
        <is>
          <t>YÖNETİCİ</t>
        </is>
      </c>
      <c r="H607" s="124" t="n">
        <v>25</v>
      </c>
      <c r="I607" s="124" t="n">
        <v>0.7</v>
      </c>
      <c r="J607" s="124" t="inlineStr">
        <is>
          <t>Evet</t>
        </is>
      </c>
      <c r="K607" s="124" t="inlineStr">
        <is>
          <t>Aynı Bölge</t>
        </is>
      </c>
      <c r="L607" s="124" t="inlineStr">
        <is>
          <t>Belirsiz</t>
        </is>
      </c>
      <c r="M607" s="124" t="n">
        <v>0</v>
      </c>
      <c r="N607" s="124" t="n">
        <v>1</v>
      </c>
      <c r="O607" s="124" t="n">
        <v>0</v>
      </c>
      <c r="P607" s="124" t="n">
        <v>0</v>
      </c>
      <c r="Q607" s="124" t="inlineStr">
        <is>
          <t>Aynı unvan ve gerekli yetkinlik</t>
        </is>
      </c>
      <c r="R607" s="124" t="inlineStr">
        <is>
          <t>Koşullu</t>
        </is>
      </c>
      <c r="S607" s="124" t="inlineStr">
        <is>
          <t>Gerçek mesafe (Google Places) - Fazla/Açık Fact_Mevcut/Fact_Norm'dan; Vardiya/Onay Saha Etüdü Bekleniyor</t>
        </is>
      </c>
    </row>
    <row r="608" ht="15" customHeight="1" s="113">
      <c r="A608" s="124" t="inlineStr">
        <is>
          <t>T0607</t>
        </is>
      </c>
      <c r="B608" s="124" t="inlineStr">
        <is>
          <t>M029</t>
        </is>
      </c>
      <c r="C608" s="124" t="inlineStr">
        <is>
          <t>KARŞIYAKA-2</t>
        </is>
      </c>
      <c r="D608" s="124" t="inlineStr">
        <is>
          <t>M013</t>
        </is>
      </c>
      <c r="E608" s="124" t="inlineStr">
        <is>
          <t>DEDEBAŞI</t>
        </is>
      </c>
      <c r="F608" s="124" t="inlineStr">
        <is>
          <t>U038</t>
        </is>
      </c>
      <c r="G608" s="124" t="inlineStr">
        <is>
          <t>YÖNETİCİ YARDIMCISI</t>
        </is>
      </c>
      <c r="H608" s="124" t="n">
        <v>25</v>
      </c>
      <c r="I608" s="124" t="n">
        <v>0.7</v>
      </c>
      <c r="J608" s="124" t="inlineStr">
        <is>
          <t>Evet</t>
        </is>
      </c>
      <c r="K608" s="124" t="inlineStr">
        <is>
          <t>Aynı Bölge</t>
        </is>
      </c>
      <c r="L608" s="124" t="inlineStr">
        <is>
          <t>Belirsiz</t>
        </is>
      </c>
      <c r="M608" s="124" t="n">
        <v>0</v>
      </c>
      <c r="N608" s="124" t="n">
        <v>0</v>
      </c>
      <c r="O608" s="124" t="n">
        <v>0</v>
      </c>
      <c r="P608" s="124" t="n">
        <v>0</v>
      </c>
      <c r="Q608" s="124" t="inlineStr">
        <is>
          <t>Aynı unvan ve gerekli yetkinlik</t>
        </is>
      </c>
      <c r="R608" s="124" t="inlineStr">
        <is>
          <t>Düşük Öncelik</t>
        </is>
      </c>
      <c r="S608" s="124" t="inlineStr">
        <is>
          <t>Gerçek mesafe (Google Places) - Fazla/Açık Fact_Mevcut/Fact_Norm'dan; Vardiya/Onay Saha Etüdü Bekleniyor</t>
        </is>
      </c>
    </row>
    <row r="609" ht="15" customHeight="1" s="113">
      <c r="A609" s="124" t="inlineStr">
        <is>
          <t>T0608</t>
        </is>
      </c>
      <c r="B609" s="124" t="inlineStr">
        <is>
          <t>M029</t>
        </is>
      </c>
      <c r="C609" s="124" t="inlineStr">
        <is>
          <t>KARŞIYAKA-2</t>
        </is>
      </c>
      <c r="D609" s="124" t="inlineStr">
        <is>
          <t>M013</t>
        </is>
      </c>
      <c r="E609" s="124" t="inlineStr">
        <is>
          <t>DEDEBAŞI</t>
        </is>
      </c>
      <c r="F609" s="124" t="inlineStr">
        <is>
          <t>U042</t>
        </is>
      </c>
      <c r="G609" s="124" t="inlineStr">
        <is>
          <t>ŞARKÜTERİ</t>
        </is>
      </c>
      <c r="H609" s="124" t="n">
        <v>25</v>
      </c>
      <c r="I609" s="124" t="n">
        <v>0.7</v>
      </c>
      <c r="J609" s="124" t="inlineStr">
        <is>
          <t>Evet</t>
        </is>
      </c>
      <c r="K609" s="124" t="inlineStr">
        <is>
          <t>Aynı Bölge</t>
        </is>
      </c>
      <c r="L609" s="124" t="inlineStr">
        <is>
          <t>Belirsiz</t>
        </is>
      </c>
      <c r="M609" s="124" t="n">
        <v>0</v>
      </c>
      <c r="N609" s="124" t="n">
        <v>1</v>
      </c>
      <c r="O609" s="124" t="n">
        <v>0</v>
      </c>
      <c r="P609" s="124" t="n">
        <v>0</v>
      </c>
      <c r="Q609" s="124" t="inlineStr">
        <is>
          <t>Aynı unvan ve gerekli yetkinlik</t>
        </is>
      </c>
      <c r="R609" s="124" t="inlineStr">
        <is>
          <t>Koşullu</t>
        </is>
      </c>
      <c r="S609" s="124" t="inlineStr">
        <is>
          <t>Gerçek mesafe (Google Places) - Fazla/Açık Fact_Mevcut/Fact_Norm'dan; Vardiya/Onay Saha Etüdü Bekleniyor</t>
        </is>
      </c>
    </row>
    <row r="610" ht="15" customHeight="1" s="113">
      <c r="A610" s="124" t="inlineStr">
        <is>
          <t>T0609</t>
        </is>
      </c>
      <c r="B610" s="124" t="inlineStr">
        <is>
          <t>M029</t>
        </is>
      </c>
      <c r="C610" s="124" t="inlineStr">
        <is>
          <t>KARŞIYAKA-2</t>
        </is>
      </c>
      <c r="D610" s="124" t="inlineStr">
        <is>
          <t>M028</t>
        </is>
      </c>
      <c r="E610" s="124" t="inlineStr">
        <is>
          <t>KARŞIYAKA-1</t>
        </is>
      </c>
      <c r="F610" s="124" t="inlineStr">
        <is>
          <t>U002</t>
        </is>
      </c>
      <c r="G610" s="124" t="inlineStr">
        <is>
          <t>BAKLİYAT</t>
        </is>
      </c>
      <c r="H610" s="124" t="n">
        <v>25</v>
      </c>
      <c r="I610" s="124" t="n">
        <v>1.1</v>
      </c>
      <c r="J610" s="124" t="inlineStr">
        <is>
          <t>Evet</t>
        </is>
      </c>
      <c r="K610" s="124" t="inlineStr">
        <is>
          <t>Aynı Bölge</t>
        </is>
      </c>
      <c r="L610" s="124" t="inlineStr">
        <is>
          <t>Belirsiz</t>
        </is>
      </c>
      <c r="M610" s="124" t="n">
        <v>0</v>
      </c>
      <c r="N610" s="124" t="n">
        <v>1</v>
      </c>
      <c r="O610" s="124" t="n">
        <v>0</v>
      </c>
      <c r="P610" s="124" t="n">
        <v>0</v>
      </c>
      <c r="Q610" s="124" t="inlineStr">
        <is>
          <t>Aynı unvan ve gerekli yetkinlik</t>
        </is>
      </c>
      <c r="R610" s="124" t="inlineStr">
        <is>
          <t>Koşullu</t>
        </is>
      </c>
      <c r="S610" s="124" t="inlineStr">
        <is>
          <t>Gerçek mesafe (Google Places) - Fazla/Açık Fact_Mevcut/Fact_Norm'dan; Vardiya/Onay Saha Etüdü Bekleniyor</t>
        </is>
      </c>
    </row>
    <row r="611" ht="15" customHeight="1" s="113">
      <c r="A611" s="124" t="inlineStr">
        <is>
          <t>T0610</t>
        </is>
      </c>
      <c r="B611" s="124" t="inlineStr">
        <is>
          <t>M029</t>
        </is>
      </c>
      <c r="C611" s="124" t="inlineStr">
        <is>
          <t>KARŞIYAKA-2</t>
        </is>
      </c>
      <c r="D611" s="124" t="inlineStr">
        <is>
          <t>M028</t>
        </is>
      </c>
      <c r="E611" s="124" t="inlineStr">
        <is>
          <t>KARŞIYAKA-1</t>
        </is>
      </c>
      <c r="F611" s="124" t="inlineStr">
        <is>
          <t>U013</t>
        </is>
      </c>
      <c r="G611" s="124" t="inlineStr">
        <is>
          <t>KASAP</t>
        </is>
      </c>
      <c r="H611" s="124" t="n">
        <v>25</v>
      </c>
      <c r="I611" s="124" t="n">
        <v>1.1</v>
      </c>
      <c r="J611" s="124" t="inlineStr">
        <is>
          <t>Evet</t>
        </is>
      </c>
      <c r="K611" s="124" t="inlineStr">
        <is>
          <t>Aynı Bölge</t>
        </is>
      </c>
      <c r="L611" s="124" t="inlineStr">
        <is>
          <t>Belirsiz</t>
        </is>
      </c>
      <c r="M611" s="124" t="n">
        <v>0</v>
      </c>
      <c r="N611" s="124" t="n">
        <v>1</v>
      </c>
      <c r="O611" s="124" t="n">
        <v>0</v>
      </c>
      <c r="P611" s="124" t="n">
        <v>0</v>
      </c>
      <c r="Q611" s="124" t="inlineStr">
        <is>
          <t>Aynı unvan ve gerekli yetkinlik</t>
        </is>
      </c>
      <c r="R611" s="124" t="inlineStr">
        <is>
          <t>Koşullu</t>
        </is>
      </c>
      <c r="S611" s="124" t="inlineStr">
        <is>
          <t>Gerçek mesafe (Google Places) - Fazla/Açık Fact_Mevcut/Fact_Norm'dan; Vardiya/Onay Saha Etüdü Bekleniyor</t>
        </is>
      </c>
    </row>
    <row r="612" ht="15" customHeight="1" s="113">
      <c r="A612" s="124" t="inlineStr">
        <is>
          <t>T0611</t>
        </is>
      </c>
      <c r="B612" s="124" t="inlineStr">
        <is>
          <t>M029</t>
        </is>
      </c>
      <c r="C612" s="124" t="inlineStr">
        <is>
          <t>KARŞIYAKA-2</t>
        </is>
      </c>
      <c r="D612" s="124" t="inlineStr">
        <is>
          <t>M028</t>
        </is>
      </c>
      <c r="E612" s="124" t="inlineStr">
        <is>
          <t>KARŞIYAKA-1</t>
        </is>
      </c>
      <c r="F612" s="124" t="inlineStr">
        <is>
          <t>U015</t>
        </is>
      </c>
      <c r="G612" s="124" t="inlineStr">
        <is>
          <t>KASİYER</t>
        </is>
      </c>
      <c r="H612" s="124" t="n">
        <v>25</v>
      </c>
      <c r="I612" s="124" t="n">
        <v>1.1</v>
      </c>
      <c r="J612" s="124" t="inlineStr">
        <is>
          <t>Evet</t>
        </is>
      </c>
      <c r="K612" s="124" t="inlineStr">
        <is>
          <t>Aynı Bölge</t>
        </is>
      </c>
      <c r="L612" s="124" t="inlineStr">
        <is>
          <t>Belirsiz</t>
        </is>
      </c>
      <c r="M612" s="124" t="n">
        <v>0</v>
      </c>
      <c r="N612" s="124" t="n">
        <v>0</v>
      </c>
      <c r="O612" s="124" t="n">
        <v>0</v>
      </c>
      <c r="P612" s="124" t="n">
        <v>0</v>
      </c>
      <c r="Q612" s="124" t="inlineStr">
        <is>
          <t>Aynı unvan ve gerekli yetkinlik</t>
        </is>
      </c>
      <c r="R612" s="124" t="inlineStr">
        <is>
          <t>Düşük Öncelik</t>
        </is>
      </c>
      <c r="S612" s="124" t="inlineStr">
        <is>
          <t>Gerçek mesafe (Google Places) - Fazla/Açık Fact_Mevcut/Fact_Norm'dan; Vardiya/Onay Saha Etüdü Bekleniyor</t>
        </is>
      </c>
    </row>
    <row r="613" ht="15" customHeight="1" s="113">
      <c r="A613" s="124" t="inlineStr">
        <is>
          <t>T0612</t>
        </is>
      </c>
      <c r="B613" s="124" t="inlineStr">
        <is>
          <t>M029</t>
        </is>
      </c>
      <c r="C613" s="124" t="inlineStr">
        <is>
          <t>KARŞIYAKA-2</t>
        </is>
      </c>
      <c r="D613" s="124" t="inlineStr">
        <is>
          <t>M028</t>
        </is>
      </c>
      <c r="E613" s="124" t="inlineStr">
        <is>
          <t>KARŞIYAKA-1</t>
        </is>
      </c>
      <c r="F613" s="124" t="inlineStr">
        <is>
          <t>U017</t>
        </is>
      </c>
      <c r="G613" s="124" t="inlineStr">
        <is>
          <t>MANAV</t>
        </is>
      </c>
      <c r="H613" s="124" t="n">
        <v>25</v>
      </c>
      <c r="I613" s="124" t="n">
        <v>1.1</v>
      </c>
      <c r="J613" s="124" t="inlineStr">
        <is>
          <t>Evet</t>
        </is>
      </c>
      <c r="K613" s="124" t="inlineStr">
        <is>
          <t>Aynı Bölge</t>
        </is>
      </c>
      <c r="L613" s="124" t="inlineStr">
        <is>
          <t>Belirsiz</t>
        </is>
      </c>
      <c r="M613" s="124" t="n">
        <v>0</v>
      </c>
      <c r="N613" s="124" t="n">
        <v>1</v>
      </c>
      <c r="O613" s="124" t="n">
        <v>0</v>
      </c>
      <c r="P613" s="124" t="n">
        <v>0</v>
      </c>
      <c r="Q613" s="124" t="inlineStr">
        <is>
          <t>Aynı unvan ve gerekli yetkinlik</t>
        </is>
      </c>
      <c r="R613" s="124" t="inlineStr">
        <is>
          <t>Koşullu</t>
        </is>
      </c>
      <c r="S613" s="124" t="inlineStr">
        <is>
          <t>Gerçek mesafe (Google Places) - Fazla/Açık Fact_Mevcut/Fact_Norm'dan; Vardiya/Onay Saha Etüdü Bekleniyor</t>
        </is>
      </c>
    </row>
    <row r="614" ht="15" customHeight="1" s="113">
      <c r="A614" s="124" t="inlineStr">
        <is>
          <t>T0613</t>
        </is>
      </c>
      <c r="B614" s="124" t="inlineStr">
        <is>
          <t>M029</t>
        </is>
      </c>
      <c r="C614" s="124" t="inlineStr">
        <is>
          <t>KARŞIYAKA-2</t>
        </is>
      </c>
      <c r="D614" s="124" t="inlineStr">
        <is>
          <t>M028</t>
        </is>
      </c>
      <c r="E614" s="124" t="inlineStr">
        <is>
          <t>KARŞIYAKA-1</t>
        </is>
      </c>
      <c r="F614" s="124" t="inlineStr">
        <is>
          <t>U026</t>
        </is>
      </c>
      <c r="G614" s="124" t="inlineStr">
        <is>
          <t>REYON GÖREVLİSİ</t>
        </is>
      </c>
      <c r="H614" s="124" t="n">
        <v>25</v>
      </c>
      <c r="I614" s="124" t="n">
        <v>1.1</v>
      </c>
      <c r="J614" s="124" t="inlineStr">
        <is>
          <t>Evet</t>
        </is>
      </c>
      <c r="K614" s="124" t="inlineStr">
        <is>
          <t>Aynı Bölge</t>
        </is>
      </c>
      <c r="L614" s="124" t="inlineStr">
        <is>
          <t>Belirsiz</t>
        </is>
      </c>
      <c r="M614" s="124" t="n">
        <v>0</v>
      </c>
      <c r="N614" s="124" t="n">
        <v>0</v>
      </c>
      <c r="O614" s="124" t="n">
        <v>0</v>
      </c>
      <c r="P614" s="124" t="n">
        <v>0</v>
      </c>
      <c r="Q614" s="124" t="inlineStr">
        <is>
          <t>Aynı unvan ve gerekli yetkinlik</t>
        </is>
      </c>
      <c r="R614" s="124" t="inlineStr">
        <is>
          <t>Düşük Öncelik</t>
        </is>
      </c>
      <c r="S614" s="124" t="inlineStr">
        <is>
          <t>Gerçek mesafe (Google Places) - Fazla/Açık Fact_Mevcut/Fact_Norm'dan; Vardiya/Onay Saha Etüdü Bekleniyor</t>
        </is>
      </c>
    </row>
    <row r="615" ht="15" customHeight="1" s="113">
      <c r="A615" s="124" t="inlineStr">
        <is>
          <t>T0614</t>
        </is>
      </c>
      <c r="B615" s="124" t="inlineStr">
        <is>
          <t>M029</t>
        </is>
      </c>
      <c r="C615" s="124" t="inlineStr">
        <is>
          <t>KARŞIYAKA-2</t>
        </is>
      </c>
      <c r="D615" s="124" t="inlineStr">
        <is>
          <t>M028</t>
        </is>
      </c>
      <c r="E615" s="124" t="inlineStr">
        <is>
          <t>KARŞIYAKA-1</t>
        </is>
      </c>
      <c r="F615" s="124" t="inlineStr">
        <is>
          <t>U036</t>
        </is>
      </c>
      <c r="G615" s="124" t="inlineStr">
        <is>
          <t>YÖNETİCİ</t>
        </is>
      </c>
      <c r="H615" s="124" t="n">
        <v>25</v>
      </c>
      <c r="I615" s="124" t="n">
        <v>1.1</v>
      </c>
      <c r="J615" s="124" t="inlineStr">
        <is>
          <t>Evet</t>
        </is>
      </c>
      <c r="K615" s="124" t="inlineStr">
        <is>
          <t>Aynı Bölge</t>
        </is>
      </c>
      <c r="L615" s="124" t="inlineStr">
        <is>
          <t>Belirsiz</t>
        </is>
      </c>
      <c r="M615" s="124" t="n">
        <v>0</v>
      </c>
      <c r="N615" s="124" t="n">
        <v>1</v>
      </c>
      <c r="O615" s="124" t="n">
        <v>0</v>
      </c>
      <c r="P615" s="124" t="n">
        <v>0</v>
      </c>
      <c r="Q615" s="124" t="inlineStr">
        <is>
          <t>Aynı unvan ve gerekli yetkinlik</t>
        </is>
      </c>
      <c r="R615" s="124" t="inlineStr">
        <is>
          <t>Koşullu</t>
        </is>
      </c>
      <c r="S615" s="124" t="inlineStr">
        <is>
          <t>Gerçek mesafe (Google Places) - Fazla/Açık Fact_Mevcut/Fact_Norm'dan; Vardiya/Onay Saha Etüdü Bekleniyor</t>
        </is>
      </c>
    </row>
    <row r="616" ht="15" customHeight="1" s="113">
      <c r="A616" s="124" t="inlineStr">
        <is>
          <t>T0615</t>
        </is>
      </c>
      <c r="B616" s="124" t="inlineStr">
        <is>
          <t>M029</t>
        </is>
      </c>
      <c r="C616" s="124" t="inlineStr">
        <is>
          <t>KARŞIYAKA-2</t>
        </is>
      </c>
      <c r="D616" s="124" t="inlineStr">
        <is>
          <t>M028</t>
        </is>
      </c>
      <c r="E616" s="124" t="inlineStr">
        <is>
          <t>KARŞIYAKA-1</t>
        </is>
      </c>
      <c r="F616" s="124" t="inlineStr">
        <is>
          <t>U038</t>
        </is>
      </c>
      <c r="G616" s="124" t="inlineStr">
        <is>
          <t>YÖNETİCİ YARDIMCISI</t>
        </is>
      </c>
      <c r="H616" s="124" t="n">
        <v>25</v>
      </c>
      <c r="I616" s="124" t="n">
        <v>1.1</v>
      </c>
      <c r="J616" s="124" t="inlineStr">
        <is>
          <t>Evet</t>
        </is>
      </c>
      <c r="K616" s="124" t="inlineStr">
        <is>
          <t>Aynı Bölge</t>
        </is>
      </c>
      <c r="L616" s="124" t="inlineStr">
        <is>
          <t>Belirsiz</t>
        </is>
      </c>
      <c r="M616" s="124" t="n">
        <v>0</v>
      </c>
      <c r="N616" s="124" t="n">
        <v>0</v>
      </c>
      <c r="O616" s="124" t="n">
        <v>0</v>
      </c>
      <c r="P616" s="124" t="n">
        <v>0</v>
      </c>
      <c r="Q616" s="124" t="inlineStr">
        <is>
          <t>Aynı unvan ve gerekli yetkinlik</t>
        </is>
      </c>
      <c r="R616" s="124" t="inlineStr">
        <is>
          <t>Düşük Öncelik</t>
        </is>
      </c>
      <c r="S616" s="124" t="inlineStr">
        <is>
          <t>Gerçek mesafe (Google Places) - Fazla/Açık Fact_Mevcut/Fact_Norm'dan; Vardiya/Onay Saha Etüdü Bekleniyor</t>
        </is>
      </c>
    </row>
    <row r="617" ht="15" customHeight="1" s="113">
      <c r="A617" s="124" t="inlineStr">
        <is>
          <t>T0616</t>
        </is>
      </c>
      <c r="B617" s="124" t="inlineStr">
        <is>
          <t>M029</t>
        </is>
      </c>
      <c r="C617" s="124" t="inlineStr">
        <is>
          <t>KARŞIYAKA-2</t>
        </is>
      </c>
      <c r="D617" s="124" t="inlineStr">
        <is>
          <t>M028</t>
        </is>
      </c>
      <c r="E617" s="124" t="inlineStr">
        <is>
          <t>KARŞIYAKA-1</t>
        </is>
      </c>
      <c r="F617" s="124" t="inlineStr">
        <is>
          <t>U042</t>
        </is>
      </c>
      <c r="G617" s="124" t="inlineStr">
        <is>
          <t>ŞARKÜTERİ</t>
        </is>
      </c>
      <c r="H617" s="124" t="n">
        <v>25</v>
      </c>
      <c r="I617" s="124" t="n">
        <v>1.1</v>
      </c>
      <c r="J617" s="124" t="inlineStr">
        <is>
          <t>Evet</t>
        </is>
      </c>
      <c r="K617" s="124" t="inlineStr">
        <is>
          <t>Aynı Bölge</t>
        </is>
      </c>
      <c r="L617" s="124" t="inlineStr">
        <is>
          <t>Belirsiz</t>
        </is>
      </c>
      <c r="M617" s="124" t="n">
        <v>0</v>
      </c>
      <c r="N617" s="124" t="n">
        <v>1</v>
      </c>
      <c r="O617" s="124" t="n">
        <v>0</v>
      </c>
      <c r="P617" s="124" t="n">
        <v>0</v>
      </c>
      <c r="Q617" s="124" t="inlineStr">
        <is>
          <t>Aynı unvan ve gerekli yetkinlik</t>
        </is>
      </c>
      <c r="R617" s="124" t="inlineStr">
        <is>
          <t>Koşullu</t>
        </is>
      </c>
      <c r="S617" s="124" t="inlineStr">
        <is>
          <t>Gerçek mesafe (Google Places) - Fazla/Açık Fact_Mevcut/Fact_Norm'dan; Vardiya/Onay Saha Etüdü Bekleniyor</t>
        </is>
      </c>
    </row>
    <row r="618" ht="15" customHeight="1" s="113">
      <c r="A618" s="124" t="inlineStr">
        <is>
          <t>T0617</t>
        </is>
      </c>
      <c r="B618" s="124" t="inlineStr">
        <is>
          <t>M030</t>
        </is>
      </c>
      <c r="C618" s="124" t="inlineStr">
        <is>
          <t>MANAVKUYU</t>
        </is>
      </c>
      <c r="D618" s="124" t="inlineStr">
        <is>
          <t>M035</t>
        </is>
      </c>
      <c r="E618" s="124" t="inlineStr">
        <is>
          <t>OSMANGAZİ</t>
        </is>
      </c>
      <c r="F618" s="124" t="inlineStr">
        <is>
          <t>U002</t>
        </is>
      </c>
      <c r="G618" s="124" t="inlineStr">
        <is>
          <t>BAKLİYAT</t>
        </is>
      </c>
      <c r="H618" s="124" t="n">
        <v>25</v>
      </c>
      <c r="I618" s="124" t="n">
        <v>1.1</v>
      </c>
      <c r="J618" s="124" t="inlineStr">
        <is>
          <t>Evet</t>
        </is>
      </c>
      <c r="K618" s="124" t="inlineStr">
        <is>
          <t>Aynı Bölge</t>
        </is>
      </c>
      <c r="L618" s="124" t="inlineStr">
        <is>
          <t>Belirsiz</t>
        </is>
      </c>
      <c r="M618" s="124" t="n">
        <v>0</v>
      </c>
      <c r="N618" s="124" t="n">
        <v>0</v>
      </c>
      <c r="O618" s="124" t="n">
        <v>0</v>
      </c>
      <c r="P618" s="124" t="n">
        <v>0</v>
      </c>
      <c r="Q618" s="124" t="inlineStr">
        <is>
          <t>Aynı unvan ve gerekli yetkinlik</t>
        </is>
      </c>
      <c r="R618" s="124" t="inlineStr">
        <is>
          <t>Düşük Öncelik</t>
        </is>
      </c>
      <c r="S618" s="124" t="inlineStr">
        <is>
          <t>Gerçek mesafe (Google Places) - Fazla/Açık Fact_Mevcut/Fact_Norm'dan; Vardiya/Onay Saha Etüdü Bekleniyor</t>
        </is>
      </c>
    </row>
    <row r="619" ht="15" customHeight="1" s="113">
      <c r="A619" s="124" t="inlineStr">
        <is>
          <t>T0618</t>
        </is>
      </c>
      <c r="B619" s="124" t="inlineStr">
        <is>
          <t>M030</t>
        </is>
      </c>
      <c r="C619" s="124" t="inlineStr">
        <is>
          <t>MANAVKUYU</t>
        </is>
      </c>
      <c r="D619" s="124" t="inlineStr">
        <is>
          <t>M035</t>
        </is>
      </c>
      <c r="E619" s="124" t="inlineStr">
        <is>
          <t>OSMANGAZİ</t>
        </is>
      </c>
      <c r="F619" s="124" t="inlineStr">
        <is>
          <t>U013</t>
        </is>
      </c>
      <c r="G619" s="124" t="inlineStr">
        <is>
          <t>KASAP</t>
        </is>
      </c>
      <c r="H619" s="124" t="n">
        <v>25</v>
      </c>
      <c r="I619" s="124" t="n">
        <v>1.1</v>
      </c>
      <c r="J619" s="124" t="inlineStr">
        <is>
          <t>Evet</t>
        </is>
      </c>
      <c r="K619" s="124" t="inlineStr">
        <is>
          <t>Aynı Bölge</t>
        </is>
      </c>
      <c r="L619" s="124" t="inlineStr">
        <is>
          <t>Belirsiz</t>
        </is>
      </c>
      <c r="M619" s="124" t="n">
        <v>0</v>
      </c>
      <c r="N619" s="124" t="n">
        <v>1</v>
      </c>
      <c r="O619" s="124" t="n">
        <v>0</v>
      </c>
      <c r="P619" s="124" t="n">
        <v>0</v>
      </c>
      <c r="Q619" s="124" t="inlineStr">
        <is>
          <t>Aynı unvan ve gerekli yetkinlik</t>
        </is>
      </c>
      <c r="R619" s="124" t="inlineStr">
        <is>
          <t>Koşullu</t>
        </is>
      </c>
      <c r="S619" s="124" t="inlineStr">
        <is>
          <t>Gerçek mesafe (Google Places) - Fazla/Açık Fact_Mevcut/Fact_Norm'dan; Vardiya/Onay Saha Etüdü Bekleniyor</t>
        </is>
      </c>
    </row>
    <row r="620" ht="15" customHeight="1" s="113">
      <c r="A620" s="124" t="inlineStr">
        <is>
          <t>T0619</t>
        </is>
      </c>
      <c r="B620" s="124" t="inlineStr">
        <is>
          <t>M030</t>
        </is>
      </c>
      <c r="C620" s="124" t="inlineStr">
        <is>
          <t>MANAVKUYU</t>
        </is>
      </c>
      <c r="D620" s="124" t="inlineStr">
        <is>
          <t>M035</t>
        </is>
      </c>
      <c r="E620" s="124" t="inlineStr">
        <is>
          <t>OSMANGAZİ</t>
        </is>
      </c>
      <c r="F620" s="124" t="inlineStr">
        <is>
          <t>U015</t>
        </is>
      </c>
      <c r="G620" s="124" t="inlineStr">
        <is>
          <t>KASİYER</t>
        </is>
      </c>
      <c r="H620" s="124" t="n">
        <v>25</v>
      </c>
      <c r="I620" s="124" t="n">
        <v>1.1</v>
      </c>
      <c r="J620" s="124" t="inlineStr">
        <is>
          <t>Evet</t>
        </is>
      </c>
      <c r="K620" s="124" t="inlineStr">
        <is>
          <t>Aynı Bölge</t>
        </is>
      </c>
      <c r="L620" s="124" t="inlineStr">
        <is>
          <t>Belirsiz</t>
        </is>
      </c>
      <c r="M620" s="124" t="n">
        <v>0</v>
      </c>
      <c r="N620" s="124" t="n">
        <v>1</v>
      </c>
      <c r="O620" s="124" t="n">
        <v>0</v>
      </c>
      <c r="P620" s="124" t="n">
        <v>0</v>
      </c>
      <c r="Q620" s="124" t="inlineStr">
        <is>
          <t>Aynı unvan ve gerekli yetkinlik</t>
        </is>
      </c>
      <c r="R620" s="124" t="inlineStr">
        <is>
          <t>Koşullu</t>
        </is>
      </c>
      <c r="S620" s="124" t="inlineStr">
        <is>
          <t>Gerçek mesafe (Google Places) - Fazla/Açık Fact_Mevcut/Fact_Norm'dan; Vardiya/Onay Saha Etüdü Bekleniyor</t>
        </is>
      </c>
    </row>
    <row r="621" ht="15" customHeight="1" s="113">
      <c r="A621" s="124" t="inlineStr">
        <is>
          <t>T0620</t>
        </is>
      </c>
      <c r="B621" s="124" t="inlineStr">
        <is>
          <t>M030</t>
        </is>
      </c>
      <c r="C621" s="124" t="inlineStr">
        <is>
          <t>MANAVKUYU</t>
        </is>
      </c>
      <c r="D621" s="124" t="inlineStr">
        <is>
          <t>M035</t>
        </is>
      </c>
      <c r="E621" s="124" t="inlineStr">
        <is>
          <t>OSMANGAZİ</t>
        </is>
      </c>
      <c r="F621" s="124" t="inlineStr">
        <is>
          <t>U017</t>
        </is>
      </c>
      <c r="G621" s="124" t="inlineStr">
        <is>
          <t>MANAV</t>
        </is>
      </c>
      <c r="H621" s="124" t="n">
        <v>25</v>
      </c>
      <c r="I621" s="124" t="n">
        <v>1.1</v>
      </c>
      <c r="J621" s="124" t="inlineStr">
        <is>
          <t>Evet</t>
        </is>
      </c>
      <c r="K621" s="124" t="inlineStr">
        <is>
          <t>Aynı Bölge</t>
        </is>
      </c>
      <c r="L621" s="124" t="inlineStr">
        <is>
          <t>Belirsiz</t>
        </is>
      </c>
      <c r="M621" s="124" t="n">
        <v>0</v>
      </c>
      <c r="N621" s="124" t="n">
        <v>1</v>
      </c>
      <c r="O621" s="124" t="n">
        <v>0</v>
      </c>
      <c r="P621" s="124" t="n">
        <v>0</v>
      </c>
      <c r="Q621" s="124" t="inlineStr">
        <is>
          <t>Aynı unvan ve gerekli yetkinlik</t>
        </is>
      </c>
      <c r="R621" s="124" t="inlineStr">
        <is>
          <t>Koşullu</t>
        </is>
      </c>
      <c r="S621" s="124" t="inlineStr">
        <is>
          <t>Gerçek mesafe (Google Places) - Fazla/Açık Fact_Mevcut/Fact_Norm'dan; Vardiya/Onay Saha Etüdü Bekleniyor</t>
        </is>
      </c>
    </row>
    <row r="622" ht="15" customHeight="1" s="113">
      <c r="A622" s="124" t="inlineStr">
        <is>
          <t>T0621</t>
        </is>
      </c>
      <c r="B622" s="124" t="inlineStr">
        <is>
          <t>M030</t>
        </is>
      </c>
      <c r="C622" s="124" t="inlineStr">
        <is>
          <t>MANAVKUYU</t>
        </is>
      </c>
      <c r="D622" s="124" t="inlineStr">
        <is>
          <t>M035</t>
        </is>
      </c>
      <c r="E622" s="124" t="inlineStr">
        <is>
          <t>OSMANGAZİ</t>
        </is>
      </c>
      <c r="F622" s="124" t="inlineStr">
        <is>
          <t>U026</t>
        </is>
      </c>
      <c r="G622" s="124" t="inlineStr">
        <is>
          <t>REYON GÖREVLİSİ</t>
        </is>
      </c>
      <c r="H622" s="124" t="n">
        <v>25</v>
      </c>
      <c r="I622" s="124" t="n">
        <v>1.1</v>
      </c>
      <c r="J622" s="124" t="inlineStr">
        <is>
          <t>Evet</t>
        </is>
      </c>
      <c r="K622" s="124" t="inlineStr">
        <is>
          <t>Aynı Bölge</t>
        </is>
      </c>
      <c r="L622" s="124" t="inlineStr">
        <is>
          <t>Belirsiz</t>
        </is>
      </c>
      <c r="M622" s="124" t="n">
        <v>0</v>
      </c>
      <c r="N622" s="124" t="n">
        <v>0</v>
      </c>
      <c r="O622" s="124" t="n">
        <v>0</v>
      </c>
      <c r="P622" s="124" t="n">
        <v>0</v>
      </c>
      <c r="Q622" s="124" t="inlineStr">
        <is>
          <t>Aynı unvan ve gerekli yetkinlik</t>
        </is>
      </c>
      <c r="R622" s="124" t="inlineStr">
        <is>
          <t>Düşük Öncelik</t>
        </is>
      </c>
      <c r="S622" s="124" t="inlineStr">
        <is>
          <t>Gerçek mesafe (Google Places) - Fazla/Açık Fact_Mevcut/Fact_Norm'dan; Vardiya/Onay Saha Etüdü Bekleniyor</t>
        </is>
      </c>
    </row>
    <row r="623" ht="15" customHeight="1" s="113">
      <c r="A623" s="124" t="inlineStr">
        <is>
          <t>T0622</t>
        </is>
      </c>
      <c r="B623" s="124" t="inlineStr">
        <is>
          <t>M030</t>
        </is>
      </c>
      <c r="C623" s="124" t="inlineStr">
        <is>
          <t>MANAVKUYU</t>
        </is>
      </c>
      <c r="D623" s="124" t="inlineStr">
        <is>
          <t>M035</t>
        </is>
      </c>
      <c r="E623" s="124" t="inlineStr">
        <is>
          <t>OSMANGAZİ</t>
        </is>
      </c>
      <c r="F623" s="124" t="inlineStr">
        <is>
          <t>U036</t>
        </is>
      </c>
      <c r="G623" s="124" t="inlineStr">
        <is>
          <t>YÖNETİCİ</t>
        </is>
      </c>
      <c r="H623" s="124" t="n">
        <v>25</v>
      </c>
      <c r="I623" s="124" t="n">
        <v>1.1</v>
      </c>
      <c r="J623" s="124" t="inlineStr">
        <is>
          <t>Evet</t>
        </is>
      </c>
      <c r="K623" s="124" t="inlineStr">
        <is>
          <t>Aynı Bölge</t>
        </is>
      </c>
      <c r="L623" s="124" t="inlineStr">
        <is>
          <t>Belirsiz</t>
        </is>
      </c>
      <c r="M623" s="124" t="n">
        <v>0</v>
      </c>
      <c r="N623" s="124" t="n">
        <v>0</v>
      </c>
      <c r="O623" s="124" t="n">
        <v>0</v>
      </c>
      <c r="P623" s="124" t="n">
        <v>0</v>
      </c>
      <c r="Q623" s="124" t="inlineStr">
        <is>
          <t>Aynı unvan ve gerekli yetkinlik</t>
        </is>
      </c>
      <c r="R623" s="124" t="inlineStr">
        <is>
          <t>Düşük Öncelik</t>
        </is>
      </c>
      <c r="S623" s="124" t="inlineStr">
        <is>
          <t>Gerçek mesafe (Google Places) - Fazla/Açık Fact_Mevcut/Fact_Norm'dan; Vardiya/Onay Saha Etüdü Bekleniyor</t>
        </is>
      </c>
    </row>
    <row r="624" ht="15" customHeight="1" s="113">
      <c r="A624" s="124" t="inlineStr">
        <is>
          <t>T0623</t>
        </is>
      </c>
      <c r="B624" s="124" t="inlineStr">
        <is>
          <t>M030</t>
        </is>
      </c>
      <c r="C624" s="124" t="inlineStr">
        <is>
          <t>MANAVKUYU</t>
        </is>
      </c>
      <c r="D624" s="124" t="inlineStr">
        <is>
          <t>M035</t>
        </is>
      </c>
      <c r="E624" s="124" t="inlineStr">
        <is>
          <t>OSMANGAZİ</t>
        </is>
      </c>
      <c r="F624" s="124" t="inlineStr">
        <is>
          <t>U038</t>
        </is>
      </c>
      <c r="G624" s="124" t="inlineStr">
        <is>
          <t>YÖNETİCİ YARDIMCISI</t>
        </is>
      </c>
      <c r="H624" s="124" t="n">
        <v>25</v>
      </c>
      <c r="I624" s="124" t="n">
        <v>1.1</v>
      </c>
      <c r="J624" s="124" t="inlineStr">
        <is>
          <t>Evet</t>
        </is>
      </c>
      <c r="K624" s="124" t="inlineStr">
        <is>
          <t>Aynı Bölge</t>
        </is>
      </c>
      <c r="L624" s="124" t="inlineStr">
        <is>
          <t>Belirsiz</t>
        </is>
      </c>
      <c r="M624" s="124" t="n">
        <v>0</v>
      </c>
      <c r="N624" s="124" t="n">
        <v>1</v>
      </c>
      <c r="O624" s="124" t="n">
        <v>0</v>
      </c>
      <c r="P624" s="124" t="n">
        <v>0</v>
      </c>
      <c r="Q624" s="124" t="inlineStr">
        <is>
          <t>Aynı unvan ve gerekli yetkinlik</t>
        </is>
      </c>
      <c r="R624" s="124" t="inlineStr">
        <is>
          <t>Koşullu</t>
        </is>
      </c>
      <c r="S624" s="124" t="inlineStr">
        <is>
          <t>Gerçek mesafe (Google Places) - Fazla/Açık Fact_Mevcut/Fact_Norm'dan; Vardiya/Onay Saha Etüdü Bekleniyor</t>
        </is>
      </c>
    </row>
    <row r="625" ht="15" customHeight="1" s="113">
      <c r="A625" s="124" t="inlineStr">
        <is>
          <t>T0624</t>
        </is>
      </c>
      <c r="B625" s="124" t="inlineStr">
        <is>
          <t>M030</t>
        </is>
      </c>
      <c r="C625" s="124" t="inlineStr">
        <is>
          <t>MANAVKUYU</t>
        </is>
      </c>
      <c r="D625" s="124" t="inlineStr">
        <is>
          <t>M035</t>
        </is>
      </c>
      <c r="E625" s="124" t="inlineStr">
        <is>
          <t>OSMANGAZİ</t>
        </is>
      </c>
      <c r="F625" s="124" t="inlineStr">
        <is>
          <t>U042</t>
        </is>
      </c>
      <c r="G625" s="124" t="inlineStr">
        <is>
          <t>ŞARKÜTERİ</t>
        </is>
      </c>
      <c r="H625" s="124" t="n">
        <v>25</v>
      </c>
      <c r="I625" s="124" t="n">
        <v>1.1</v>
      </c>
      <c r="J625" s="124" t="inlineStr">
        <is>
          <t>Evet</t>
        </is>
      </c>
      <c r="K625" s="124" t="inlineStr">
        <is>
          <t>Aynı Bölge</t>
        </is>
      </c>
      <c r="L625" s="124" t="inlineStr">
        <is>
          <t>Belirsiz</t>
        </is>
      </c>
      <c r="M625" s="124" t="n">
        <v>0</v>
      </c>
      <c r="N625" s="124" t="n">
        <v>1</v>
      </c>
      <c r="O625" s="124" t="n">
        <v>0</v>
      </c>
      <c r="P625" s="124" t="n">
        <v>0</v>
      </c>
      <c r="Q625" s="124" t="inlineStr">
        <is>
          <t>Aynı unvan ve gerekli yetkinlik</t>
        </is>
      </c>
      <c r="R625" s="124" t="inlineStr">
        <is>
          <t>Koşullu</t>
        </is>
      </c>
      <c r="S625" s="124" t="inlineStr">
        <is>
          <t>Gerçek mesafe (Google Places) - Fazla/Açık Fact_Mevcut/Fact_Norm'dan; Vardiya/Onay Saha Etüdü Bekleniyor</t>
        </is>
      </c>
    </row>
    <row r="626" ht="15" customHeight="1" s="113">
      <c r="A626" s="124" t="inlineStr">
        <is>
          <t>T0625</t>
        </is>
      </c>
      <c r="B626" s="124" t="inlineStr">
        <is>
          <t>M030</t>
        </is>
      </c>
      <c r="C626" s="124" t="inlineStr">
        <is>
          <t>MANAVKUYU</t>
        </is>
      </c>
      <c r="D626" s="124" t="inlineStr">
        <is>
          <t>M046</t>
        </is>
      </c>
      <c r="E626" s="124" t="inlineStr">
        <is>
          <t>ÇAMDİBİ</t>
        </is>
      </c>
      <c r="F626" s="124" t="inlineStr">
        <is>
          <t>U002</t>
        </is>
      </c>
      <c r="G626" s="124" t="inlineStr">
        <is>
          <t>BAKLİYAT</t>
        </is>
      </c>
      <c r="H626" s="124" t="n">
        <v>25</v>
      </c>
      <c r="I626" s="124" t="n">
        <v>3</v>
      </c>
      <c r="J626" s="124" t="inlineStr">
        <is>
          <t>Evet</t>
        </is>
      </c>
      <c r="K626" s="124" t="inlineStr">
        <is>
          <t>Aynı Bölge</t>
        </is>
      </c>
      <c r="L626" s="124" t="inlineStr">
        <is>
          <t>Belirsiz</t>
        </is>
      </c>
      <c r="M626" s="124" t="n">
        <v>0</v>
      </c>
      <c r="N626" s="124" t="n">
        <v>0</v>
      </c>
      <c r="O626" s="124" t="n">
        <v>0</v>
      </c>
      <c r="P626" s="124" t="n">
        <v>0</v>
      </c>
      <c r="Q626" s="124" t="inlineStr">
        <is>
          <t>Aynı unvan ve gerekli yetkinlik</t>
        </is>
      </c>
      <c r="R626" s="124" t="inlineStr">
        <is>
          <t>Düşük Öncelik</t>
        </is>
      </c>
      <c r="S626" s="124" t="inlineStr">
        <is>
          <t>Gerçek mesafe (Google Places) - Fazla/Açık Fact_Mevcut/Fact_Norm'dan; Vardiya/Onay Saha Etüdü Bekleniyor</t>
        </is>
      </c>
    </row>
    <row r="627" ht="15" customHeight="1" s="113">
      <c r="A627" s="124" t="inlineStr">
        <is>
          <t>T0626</t>
        </is>
      </c>
      <c r="B627" s="124" t="inlineStr">
        <is>
          <t>M030</t>
        </is>
      </c>
      <c r="C627" s="124" t="inlineStr">
        <is>
          <t>MANAVKUYU</t>
        </is>
      </c>
      <c r="D627" s="124" t="inlineStr">
        <is>
          <t>M046</t>
        </is>
      </c>
      <c r="E627" s="124" t="inlineStr">
        <is>
          <t>ÇAMDİBİ</t>
        </is>
      </c>
      <c r="F627" s="124" t="inlineStr">
        <is>
          <t>U013</t>
        </is>
      </c>
      <c r="G627" s="124" t="inlineStr">
        <is>
          <t>KASAP</t>
        </is>
      </c>
      <c r="H627" s="124" t="n">
        <v>25</v>
      </c>
      <c r="I627" s="124" t="n">
        <v>3</v>
      </c>
      <c r="J627" s="124" t="inlineStr">
        <is>
          <t>Evet</t>
        </is>
      </c>
      <c r="K627" s="124" t="inlineStr">
        <is>
          <t>Aynı Bölge</t>
        </is>
      </c>
      <c r="L627" s="124" t="inlineStr">
        <is>
          <t>Belirsiz</t>
        </is>
      </c>
      <c r="M627" s="124" t="n">
        <v>0</v>
      </c>
      <c r="N627" s="124" t="n">
        <v>1</v>
      </c>
      <c r="O627" s="124" t="n">
        <v>0</v>
      </c>
      <c r="P627" s="124" t="n">
        <v>0</v>
      </c>
      <c r="Q627" s="124" t="inlineStr">
        <is>
          <t>Aynı unvan ve gerekli yetkinlik</t>
        </is>
      </c>
      <c r="R627" s="124" t="inlineStr">
        <is>
          <t>Koşullu</t>
        </is>
      </c>
      <c r="S627" s="124" t="inlineStr">
        <is>
          <t>Gerçek mesafe (Google Places) - Fazla/Açık Fact_Mevcut/Fact_Norm'dan; Vardiya/Onay Saha Etüdü Bekleniyor</t>
        </is>
      </c>
    </row>
    <row r="628" ht="15" customHeight="1" s="113">
      <c r="A628" s="124" t="inlineStr">
        <is>
          <t>T0627</t>
        </is>
      </c>
      <c r="B628" s="124" t="inlineStr">
        <is>
          <t>M030</t>
        </is>
      </c>
      <c r="C628" s="124" t="inlineStr">
        <is>
          <t>MANAVKUYU</t>
        </is>
      </c>
      <c r="D628" s="124" t="inlineStr">
        <is>
          <t>M046</t>
        </is>
      </c>
      <c r="E628" s="124" t="inlineStr">
        <is>
          <t>ÇAMDİBİ</t>
        </is>
      </c>
      <c r="F628" s="124" t="inlineStr">
        <is>
          <t>U015</t>
        </is>
      </c>
      <c r="G628" s="124" t="inlineStr">
        <is>
          <t>KASİYER</t>
        </is>
      </c>
      <c r="H628" s="124" t="n">
        <v>25</v>
      </c>
      <c r="I628" s="124" t="n">
        <v>3</v>
      </c>
      <c r="J628" s="124" t="inlineStr">
        <is>
          <t>Evet</t>
        </is>
      </c>
      <c r="K628" s="124" t="inlineStr">
        <is>
          <t>Aynı Bölge</t>
        </is>
      </c>
      <c r="L628" s="124" t="inlineStr">
        <is>
          <t>Belirsiz</t>
        </is>
      </c>
      <c r="M628" s="124" t="n">
        <v>0</v>
      </c>
      <c r="N628" s="124" t="n">
        <v>0</v>
      </c>
      <c r="O628" s="124" t="n">
        <v>0</v>
      </c>
      <c r="P628" s="124" t="n">
        <v>0</v>
      </c>
      <c r="Q628" s="124" t="inlineStr">
        <is>
          <t>Aynı unvan ve gerekli yetkinlik</t>
        </is>
      </c>
      <c r="R628" s="124" t="inlineStr">
        <is>
          <t>Düşük Öncelik</t>
        </is>
      </c>
      <c r="S628" s="124" t="inlineStr">
        <is>
          <t>Gerçek mesafe (Google Places) - Fazla/Açık Fact_Mevcut/Fact_Norm'dan; Vardiya/Onay Saha Etüdü Bekleniyor</t>
        </is>
      </c>
    </row>
    <row r="629" ht="15" customHeight="1" s="113">
      <c r="A629" s="124" t="inlineStr">
        <is>
          <t>T0628</t>
        </is>
      </c>
      <c r="B629" s="124" t="inlineStr">
        <is>
          <t>M030</t>
        </is>
      </c>
      <c r="C629" s="124" t="inlineStr">
        <is>
          <t>MANAVKUYU</t>
        </is>
      </c>
      <c r="D629" s="124" t="inlineStr">
        <is>
          <t>M046</t>
        </is>
      </c>
      <c r="E629" s="124" t="inlineStr">
        <is>
          <t>ÇAMDİBİ</t>
        </is>
      </c>
      <c r="F629" s="124" t="inlineStr">
        <is>
          <t>U017</t>
        </is>
      </c>
      <c r="G629" s="124" t="inlineStr">
        <is>
          <t>MANAV</t>
        </is>
      </c>
      <c r="H629" s="124" t="n">
        <v>25</v>
      </c>
      <c r="I629" s="124" t="n">
        <v>3</v>
      </c>
      <c r="J629" s="124" t="inlineStr">
        <is>
          <t>Evet</t>
        </is>
      </c>
      <c r="K629" s="124" t="inlineStr">
        <is>
          <t>Aynı Bölge</t>
        </is>
      </c>
      <c r="L629" s="124" t="inlineStr">
        <is>
          <t>Belirsiz</t>
        </is>
      </c>
      <c r="M629" s="124" t="n">
        <v>0</v>
      </c>
      <c r="N629" s="124" t="n">
        <v>0</v>
      </c>
      <c r="O629" s="124" t="n">
        <v>0</v>
      </c>
      <c r="P629" s="124" t="n">
        <v>0</v>
      </c>
      <c r="Q629" s="124" t="inlineStr">
        <is>
          <t>Aynı unvan ve gerekli yetkinlik</t>
        </is>
      </c>
      <c r="R629" s="124" t="inlineStr">
        <is>
          <t>Düşük Öncelik</t>
        </is>
      </c>
      <c r="S629" s="124" t="inlineStr">
        <is>
          <t>Gerçek mesafe (Google Places) - Fazla/Açık Fact_Mevcut/Fact_Norm'dan; Vardiya/Onay Saha Etüdü Bekleniyor</t>
        </is>
      </c>
    </row>
    <row r="630" ht="15" customHeight="1" s="113">
      <c r="A630" s="124" t="inlineStr">
        <is>
          <t>T0629</t>
        </is>
      </c>
      <c r="B630" s="124" t="inlineStr">
        <is>
          <t>M030</t>
        </is>
      </c>
      <c r="C630" s="124" t="inlineStr">
        <is>
          <t>MANAVKUYU</t>
        </is>
      </c>
      <c r="D630" s="124" t="inlineStr">
        <is>
          <t>M046</t>
        </is>
      </c>
      <c r="E630" s="124" t="inlineStr">
        <is>
          <t>ÇAMDİBİ</t>
        </is>
      </c>
      <c r="F630" s="124" t="inlineStr">
        <is>
          <t>U026</t>
        </is>
      </c>
      <c r="G630" s="124" t="inlineStr">
        <is>
          <t>REYON GÖREVLİSİ</t>
        </is>
      </c>
      <c r="H630" s="124" t="n">
        <v>25</v>
      </c>
      <c r="I630" s="124" t="n">
        <v>3</v>
      </c>
      <c r="J630" s="124" t="inlineStr">
        <is>
          <t>Evet</t>
        </is>
      </c>
      <c r="K630" s="124" t="inlineStr">
        <is>
          <t>Aynı Bölge</t>
        </is>
      </c>
      <c r="L630" s="124" t="inlineStr">
        <is>
          <t>Belirsiz</t>
        </is>
      </c>
      <c r="M630" s="124" t="n">
        <v>0</v>
      </c>
      <c r="N630" s="124" t="n">
        <v>1</v>
      </c>
      <c r="O630" s="124" t="n">
        <v>0</v>
      </c>
      <c r="P630" s="124" t="n">
        <v>0</v>
      </c>
      <c r="Q630" s="124" t="inlineStr">
        <is>
          <t>Aynı unvan ve gerekli yetkinlik</t>
        </is>
      </c>
      <c r="R630" s="124" t="inlineStr">
        <is>
          <t>Koşullu</t>
        </is>
      </c>
      <c r="S630" s="124" t="inlineStr">
        <is>
          <t>Gerçek mesafe (Google Places) - Fazla/Açık Fact_Mevcut/Fact_Norm'dan; Vardiya/Onay Saha Etüdü Bekleniyor</t>
        </is>
      </c>
    </row>
    <row r="631" ht="15" customHeight="1" s="113">
      <c r="A631" s="124" t="inlineStr">
        <is>
          <t>T0630</t>
        </is>
      </c>
      <c r="B631" s="124" t="inlineStr">
        <is>
          <t>M030</t>
        </is>
      </c>
      <c r="C631" s="124" t="inlineStr">
        <is>
          <t>MANAVKUYU</t>
        </is>
      </c>
      <c r="D631" s="124" t="inlineStr">
        <is>
          <t>M046</t>
        </is>
      </c>
      <c r="E631" s="124" t="inlineStr">
        <is>
          <t>ÇAMDİBİ</t>
        </is>
      </c>
      <c r="F631" s="124" t="inlineStr">
        <is>
          <t>U036</t>
        </is>
      </c>
      <c r="G631" s="124" t="inlineStr">
        <is>
          <t>YÖNETİCİ</t>
        </is>
      </c>
      <c r="H631" s="124" t="n">
        <v>25</v>
      </c>
      <c r="I631" s="124" t="n">
        <v>3</v>
      </c>
      <c r="J631" s="124" t="inlineStr">
        <is>
          <t>Evet</t>
        </is>
      </c>
      <c r="K631" s="124" t="inlineStr">
        <is>
          <t>Aynı Bölge</t>
        </is>
      </c>
      <c r="L631" s="124" t="inlineStr">
        <is>
          <t>Belirsiz</t>
        </is>
      </c>
      <c r="M631" s="124" t="n">
        <v>0</v>
      </c>
      <c r="N631" s="124" t="n">
        <v>0</v>
      </c>
      <c r="O631" s="124" t="n">
        <v>0</v>
      </c>
      <c r="P631" s="124" t="n">
        <v>0</v>
      </c>
      <c r="Q631" s="124" t="inlineStr">
        <is>
          <t>Aynı unvan ve gerekli yetkinlik</t>
        </is>
      </c>
      <c r="R631" s="124" t="inlineStr">
        <is>
          <t>Düşük Öncelik</t>
        </is>
      </c>
      <c r="S631" s="124" t="inlineStr">
        <is>
          <t>Gerçek mesafe (Google Places) - Fazla/Açık Fact_Mevcut/Fact_Norm'dan; Vardiya/Onay Saha Etüdü Bekleniyor</t>
        </is>
      </c>
    </row>
    <row r="632" ht="15" customHeight="1" s="113">
      <c r="A632" s="124" t="inlineStr">
        <is>
          <t>T0631</t>
        </is>
      </c>
      <c r="B632" s="124" t="inlineStr">
        <is>
          <t>M030</t>
        </is>
      </c>
      <c r="C632" s="124" t="inlineStr">
        <is>
          <t>MANAVKUYU</t>
        </is>
      </c>
      <c r="D632" s="124" t="inlineStr">
        <is>
          <t>M046</t>
        </is>
      </c>
      <c r="E632" s="124" t="inlineStr">
        <is>
          <t>ÇAMDİBİ</t>
        </is>
      </c>
      <c r="F632" s="124" t="inlineStr">
        <is>
          <t>U038</t>
        </is>
      </c>
      <c r="G632" s="124" t="inlineStr">
        <is>
          <t>YÖNETİCİ YARDIMCISI</t>
        </is>
      </c>
      <c r="H632" s="124" t="n">
        <v>25</v>
      </c>
      <c r="I632" s="124" t="n">
        <v>3</v>
      </c>
      <c r="J632" s="124" t="inlineStr">
        <is>
          <t>Evet</t>
        </is>
      </c>
      <c r="K632" s="124" t="inlineStr">
        <is>
          <t>Aynı Bölge</t>
        </is>
      </c>
      <c r="L632" s="124" t="inlineStr">
        <is>
          <t>Belirsiz</t>
        </is>
      </c>
      <c r="M632" s="124" t="n">
        <v>0</v>
      </c>
      <c r="N632" s="124" t="n">
        <v>0</v>
      </c>
      <c r="O632" s="124" t="n">
        <v>0</v>
      </c>
      <c r="P632" s="124" t="n">
        <v>0</v>
      </c>
      <c r="Q632" s="124" t="inlineStr">
        <is>
          <t>Aynı unvan ve gerekli yetkinlik</t>
        </is>
      </c>
      <c r="R632" s="124" t="inlineStr">
        <is>
          <t>Düşük Öncelik</t>
        </is>
      </c>
      <c r="S632" s="124" t="inlineStr">
        <is>
          <t>Gerçek mesafe (Google Places) - Fazla/Açık Fact_Mevcut/Fact_Norm'dan; Vardiya/Onay Saha Etüdü Bekleniyor</t>
        </is>
      </c>
    </row>
    <row r="633" ht="15" customHeight="1" s="113">
      <c r="A633" s="124" t="inlineStr">
        <is>
          <t>T0632</t>
        </is>
      </c>
      <c r="B633" s="124" t="inlineStr">
        <is>
          <t>M030</t>
        </is>
      </c>
      <c r="C633" s="124" t="inlineStr">
        <is>
          <t>MANAVKUYU</t>
        </is>
      </c>
      <c r="D633" s="124" t="inlineStr">
        <is>
          <t>M046</t>
        </is>
      </c>
      <c r="E633" s="124" t="inlineStr">
        <is>
          <t>ÇAMDİBİ</t>
        </is>
      </c>
      <c r="F633" s="124" t="inlineStr">
        <is>
          <t>U042</t>
        </is>
      </c>
      <c r="G633" s="124" t="inlineStr">
        <is>
          <t>ŞARKÜTERİ</t>
        </is>
      </c>
      <c r="H633" s="124" t="n">
        <v>25</v>
      </c>
      <c r="I633" s="124" t="n">
        <v>3</v>
      </c>
      <c r="J633" s="124" t="inlineStr">
        <is>
          <t>Evet</t>
        </is>
      </c>
      <c r="K633" s="124" t="inlineStr">
        <is>
          <t>Aynı Bölge</t>
        </is>
      </c>
      <c r="L633" s="124" t="inlineStr">
        <is>
          <t>Belirsiz</t>
        </is>
      </c>
      <c r="M633" s="124" t="n">
        <v>0</v>
      </c>
      <c r="N633" s="124" t="n">
        <v>1</v>
      </c>
      <c r="O633" s="124" t="n">
        <v>0</v>
      </c>
      <c r="P633" s="124" t="n">
        <v>0</v>
      </c>
      <c r="Q633" s="124" t="inlineStr">
        <is>
          <t>Aynı unvan ve gerekli yetkinlik</t>
        </is>
      </c>
      <c r="R633" s="124" t="inlineStr">
        <is>
          <t>Koşullu</t>
        </is>
      </c>
      <c r="S633" s="124" t="inlineStr">
        <is>
          <t>Gerçek mesafe (Google Places) - Fazla/Açık Fact_Mevcut/Fact_Norm'dan; Vardiya/Onay Saha Etüdü Bekleniyor</t>
        </is>
      </c>
    </row>
    <row r="634" ht="15" customHeight="1" s="113">
      <c r="A634" s="124" t="inlineStr">
        <is>
          <t>T0633</t>
        </is>
      </c>
      <c r="B634" s="124" t="inlineStr">
        <is>
          <t>M030</t>
        </is>
      </c>
      <c r="C634" s="124" t="inlineStr">
        <is>
          <t>MANAVKUYU</t>
        </is>
      </c>
      <c r="D634" s="124" t="inlineStr">
        <is>
          <t>M044</t>
        </is>
      </c>
      <c r="E634" s="124" t="inlineStr">
        <is>
          <t>YEŞİLOVA</t>
        </is>
      </c>
      <c r="F634" s="124" t="inlineStr">
        <is>
          <t>U002</t>
        </is>
      </c>
      <c r="G634" s="124" t="inlineStr">
        <is>
          <t>BAKLİYAT</t>
        </is>
      </c>
      <c r="H634" s="124" t="n">
        <v>25</v>
      </c>
      <c r="I634" s="124" t="n">
        <v>3.6</v>
      </c>
      <c r="J634" s="124" t="inlineStr">
        <is>
          <t>Evet</t>
        </is>
      </c>
      <c r="K634" s="124" t="inlineStr">
        <is>
          <t>Aynı Bölge</t>
        </is>
      </c>
      <c r="L634" s="124" t="inlineStr">
        <is>
          <t>Belirsiz</t>
        </is>
      </c>
      <c r="M634" s="124" t="n">
        <v>0</v>
      </c>
      <c r="N634" s="124" t="n">
        <v>0</v>
      </c>
      <c r="O634" s="124" t="n">
        <v>0</v>
      </c>
      <c r="P634" s="124" t="n">
        <v>0</v>
      </c>
      <c r="Q634" s="124" t="inlineStr">
        <is>
          <t>Aynı unvan ve gerekli yetkinlik</t>
        </is>
      </c>
      <c r="R634" s="124" t="inlineStr">
        <is>
          <t>Düşük Öncelik</t>
        </is>
      </c>
      <c r="S634" s="124" t="inlineStr">
        <is>
          <t>Gerçek mesafe (Google Places) - Fazla/Açık Fact_Mevcut/Fact_Norm'dan; Vardiya/Onay Saha Etüdü Bekleniyor</t>
        </is>
      </c>
    </row>
    <row r="635" ht="15" customHeight="1" s="113">
      <c r="A635" s="124" t="inlineStr">
        <is>
          <t>T0634</t>
        </is>
      </c>
      <c r="B635" s="124" t="inlineStr">
        <is>
          <t>M030</t>
        </is>
      </c>
      <c r="C635" s="124" t="inlineStr">
        <is>
          <t>MANAVKUYU</t>
        </is>
      </c>
      <c r="D635" s="124" t="inlineStr">
        <is>
          <t>M044</t>
        </is>
      </c>
      <c r="E635" s="124" t="inlineStr">
        <is>
          <t>YEŞİLOVA</t>
        </is>
      </c>
      <c r="F635" s="124" t="inlineStr">
        <is>
          <t>U013</t>
        </is>
      </c>
      <c r="G635" s="124" t="inlineStr">
        <is>
          <t>KASAP</t>
        </is>
      </c>
      <c r="H635" s="124" t="n">
        <v>25</v>
      </c>
      <c r="I635" s="124" t="n">
        <v>3.6</v>
      </c>
      <c r="J635" s="124" t="inlineStr">
        <is>
          <t>Evet</t>
        </is>
      </c>
      <c r="K635" s="124" t="inlineStr">
        <is>
          <t>Aynı Bölge</t>
        </is>
      </c>
      <c r="L635" s="124" t="inlineStr">
        <is>
          <t>Belirsiz</t>
        </is>
      </c>
      <c r="M635" s="124" t="n">
        <v>0</v>
      </c>
      <c r="N635" s="124" t="n">
        <v>1</v>
      </c>
      <c r="O635" s="124" t="n">
        <v>0</v>
      </c>
      <c r="P635" s="124" t="n">
        <v>0</v>
      </c>
      <c r="Q635" s="124" t="inlineStr">
        <is>
          <t>Aynı unvan ve gerekli yetkinlik</t>
        </is>
      </c>
      <c r="R635" s="124" t="inlineStr">
        <is>
          <t>Koşullu</t>
        </is>
      </c>
      <c r="S635" s="124" t="inlineStr">
        <is>
          <t>Gerçek mesafe (Google Places) - Fazla/Açık Fact_Mevcut/Fact_Norm'dan; Vardiya/Onay Saha Etüdü Bekleniyor</t>
        </is>
      </c>
    </row>
    <row r="636" ht="15" customHeight="1" s="113">
      <c r="A636" s="124" t="inlineStr">
        <is>
          <t>T0635</t>
        </is>
      </c>
      <c r="B636" s="124" t="inlineStr">
        <is>
          <t>M030</t>
        </is>
      </c>
      <c r="C636" s="124" t="inlineStr">
        <is>
          <t>MANAVKUYU</t>
        </is>
      </c>
      <c r="D636" s="124" t="inlineStr">
        <is>
          <t>M044</t>
        </is>
      </c>
      <c r="E636" s="124" t="inlineStr">
        <is>
          <t>YEŞİLOVA</t>
        </is>
      </c>
      <c r="F636" s="124" t="inlineStr">
        <is>
          <t>U015</t>
        </is>
      </c>
      <c r="G636" s="124" t="inlineStr">
        <is>
          <t>KASİYER</t>
        </is>
      </c>
      <c r="H636" s="124" t="n">
        <v>25</v>
      </c>
      <c r="I636" s="124" t="n">
        <v>3.6</v>
      </c>
      <c r="J636" s="124" t="inlineStr">
        <is>
          <t>Evet</t>
        </is>
      </c>
      <c r="K636" s="124" t="inlineStr">
        <is>
          <t>Aynı Bölge</t>
        </is>
      </c>
      <c r="L636" s="124" t="inlineStr">
        <is>
          <t>Belirsiz</t>
        </is>
      </c>
      <c r="M636" s="124" t="n">
        <v>0</v>
      </c>
      <c r="N636" s="124" t="n">
        <v>0</v>
      </c>
      <c r="O636" s="124" t="n">
        <v>0</v>
      </c>
      <c r="P636" s="124" t="n">
        <v>0</v>
      </c>
      <c r="Q636" s="124" t="inlineStr">
        <is>
          <t>Aynı unvan ve gerekli yetkinlik</t>
        </is>
      </c>
      <c r="R636" s="124" t="inlineStr">
        <is>
          <t>Düşük Öncelik</t>
        </is>
      </c>
      <c r="S636" s="124" t="inlineStr">
        <is>
          <t>Gerçek mesafe (Google Places) - Fazla/Açık Fact_Mevcut/Fact_Norm'dan; Vardiya/Onay Saha Etüdü Bekleniyor</t>
        </is>
      </c>
    </row>
    <row r="637" ht="15" customHeight="1" s="113">
      <c r="A637" s="124" t="inlineStr">
        <is>
          <t>T0636</t>
        </is>
      </c>
      <c r="B637" s="124" t="inlineStr">
        <is>
          <t>M030</t>
        </is>
      </c>
      <c r="C637" s="124" t="inlineStr">
        <is>
          <t>MANAVKUYU</t>
        </is>
      </c>
      <c r="D637" s="124" t="inlineStr">
        <is>
          <t>M044</t>
        </is>
      </c>
      <c r="E637" s="124" t="inlineStr">
        <is>
          <t>YEŞİLOVA</t>
        </is>
      </c>
      <c r="F637" s="124" t="inlineStr">
        <is>
          <t>U017</t>
        </is>
      </c>
      <c r="G637" s="124" t="inlineStr">
        <is>
          <t>MANAV</t>
        </is>
      </c>
      <c r="H637" s="124" t="n">
        <v>25</v>
      </c>
      <c r="I637" s="124" t="n">
        <v>3.6</v>
      </c>
      <c r="J637" s="124" t="inlineStr">
        <is>
          <t>Evet</t>
        </is>
      </c>
      <c r="K637" s="124" t="inlineStr">
        <is>
          <t>Aynı Bölge</t>
        </is>
      </c>
      <c r="L637" s="124" t="inlineStr">
        <is>
          <t>Belirsiz</t>
        </is>
      </c>
      <c r="M637" s="124" t="n">
        <v>0</v>
      </c>
      <c r="N637" s="124" t="n">
        <v>1</v>
      </c>
      <c r="O637" s="124" t="n">
        <v>0</v>
      </c>
      <c r="P637" s="124" t="n">
        <v>0</v>
      </c>
      <c r="Q637" s="124" t="inlineStr">
        <is>
          <t>Aynı unvan ve gerekli yetkinlik</t>
        </is>
      </c>
      <c r="R637" s="124" t="inlineStr">
        <is>
          <t>Koşullu</t>
        </is>
      </c>
      <c r="S637" s="124" t="inlineStr">
        <is>
          <t>Gerçek mesafe (Google Places) - Fazla/Açık Fact_Mevcut/Fact_Norm'dan; Vardiya/Onay Saha Etüdü Bekleniyor</t>
        </is>
      </c>
    </row>
    <row r="638" ht="15" customHeight="1" s="113">
      <c r="A638" s="124" t="inlineStr">
        <is>
          <t>T0637</t>
        </is>
      </c>
      <c r="B638" s="124" t="inlineStr">
        <is>
          <t>M030</t>
        </is>
      </c>
      <c r="C638" s="124" t="inlineStr">
        <is>
          <t>MANAVKUYU</t>
        </is>
      </c>
      <c r="D638" s="124" t="inlineStr">
        <is>
          <t>M044</t>
        </is>
      </c>
      <c r="E638" s="124" t="inlineStr">
        <is>
          <t>YEŞİLOVA</t>
        </is>
      </c>
      <c r="F638" s="124" t="inlineStr">
        <is>
          <t>U026</t>
        </is>
      </c>
      <c r="G638" s="124" t="inlineStr">
        <is>
          <t>REYON GÖREVLİSİ</t>
        </is>
      </c>
      <c r="H638" s="124" t="n">
        <v>25</v>
      </c>
      <c r="I638" s="124" t="n">
        <v>3.6</v>
      </c>
      <c r="J638" s="124" t="inlineStr">
        <is>
          <t>Evet</t>
        </is>
      </c>
      <c r="K638" s="124" t="inlineStr">
        <is>
          <t>Aynı Bölge</t>
        </is>
      </c>
      <c r="L638" s="124" t="inlineStr">
        <is>
          <t>Belirsiz</t>
        </is>
      </c>
      <c r="M638" s="124" t="n">
        <v>0</v>
      </c>
      <c r="N638" s="124" t="n">
        <v>1</v>
      </c>
      <c r="O638" s="124" t="n">
        <v>0</v>
      </c>
      <c r="P638" s="124" t="n">
        <v>0</v>
      </c>
      <c r="Q638" s="124" t="inlineStr">
        <is>
          <t>Aynı unvan ve gerekli yetkinlik</t>
        </is>
      </c>
      <c r="R638" s="124" t="inlineStr">
        <is>
          <t>Koşullu</t>
        </is>
      </c>
      <c r="S638" s="124" t="inlineStr">
        <is>
          <t>Gerçek mesafe (Google Places) - Fazla/Açık Fact_Mevcut/Fact_Norm'dan; Vardiya/Onay Saha Etüdü Bekleniyor</t>
        </is>
      </c>
    </row>
    <row r="639" ht="15" customHeight="1" s="113">
      <c r="A639" s="124" t="inlineStr">
        <is>
          <t>T0638</t>
        </is>
      </c>
      <c r="B639" s="124" t="inlineStr">
        <is>
          <t>M030</t>
        </is>
      </c>
      <c r="C639" s="124" t="inlineStr">
        <is>
          <t>MANAVKUYU</t>
        </is>
      </c>
      <c r="D639" s="124" t="inlineStr">
        <is>
          <t>M044</t>
        </is>
      </c>
      <c r="E639" s="124" t="inlineStr">
        <is>
          <t>YEŞİLOVA</t>
        </is>
      </c>
      <c r="F639" s="124" t="inlineStr">
        <is>
          <t>U036</t>
        </is>
      </c>
      <c r="G639" s="124" t="inlineStr">
        <is>
          <t>YÖNETİCİ</t>
        </is>
      </c>
      <c r="H639" s="124" t="n">
        <v>25</v>
      </c>
      <c r="I639" s="124" t="n">
        <v>3.6</v>
      </c>
      <c r="J639" s="124" t="inlineStr">
        <is>
          <t>Evet</t>
        </is>
      </c>
      <c r="K639" s="124" t="inlineStr">
        <is>
          <t>Aynı Bölge</t>
        </is>
      </c>
      <c r="L639" s="124" t="inlineStr">
        <is>
          <t>Belirsiz</t>
        </is>
      </c>
      <c r="M639" s="124" t="n">
        <v>0</v>
      </c>
      <c r="N639" s="124" t="n">
        <v>1</v>
      </c>
      <c r="O639" s="124" t="n">
        <v>0</v>
      </c>
      <c r="P639" s="124" t="n">
        <v>0</v>
      </c>
      <c r="Q639" s="124" t="inlineStr">
        <is>
          <t>Aynı unvan ve gerekli yetkinlik</t>
        </is>
      </c>
      <c r="R639" s="124" t="inlineStr">
        <is>
          <t>Koşullu</t>
        </is>
      </c>
      <c r="S639" s="124" t="inlineStr">
        <is>
          <t>Gerçek mesafe (Google Places) - Fazla/Açık Fact_Mevcut/Fact_Norm'dan; Vardiya/Onay Saha Etüdü Bekleniyor</t>
        </is>
      </c>
    </row>
    <row r="640" ht="15" customHeight="1" s="113">
      <c r="A640" s="124" t="inlineStr">
        <is>
          <t>T0639</t>
        </is>
      </c>
      <c r="B640" s="124" t="inlineStr">
        <is>
          <t>M030</t>
        </is>
      </c>
      <c r="C640" s="124" t="inlineStr">
        <is>
          <t>MANAVKUYU</t>
        </is>
      </c>
      <c r="D640" s="124" t="inlineStr">
        <is>
          <t>M044</t>
        </is>
      </c>
      <c r="E640" s="124" t="inlineStr">
        <is>
          <t>YEŞİLOVA</t>
        </is>
      </c>
      <c r="F640" s="124" t="inlineStr">
        <is>
          <t>U038</t>
        </is>
      </c>
      <c r="G640" s="124" t="inlineStr">
        <is>
          <t>YÖNETİCİ YARDIMCISI</t>
        </is>
      </c>
      <c r="H640" s="124" t="n">
        <v>25</v>
      </c>
      <c r="I640" s="124" t="n">
        <v>3.6</v>
      </c>
      <c r="J640" s="124" t="inlineStr">
        <is>
          <t>Evet</t>
        </is>
      </c>
      <c r="K640" s="124" t="inlineStr">
        <is>
          <t>Aynı Bölge</t>
        </is>
      </c>
      <c r="L640" s="124" t="inlineStr">
        <is>
          <t>Belirsiz</t>
        </is>
      </c>
      <c r="M640" s="124" t="n">
        <v>0</v>
      </c>
      <c r="N640" s="124" t="n">
        <v>1</v>
      </c>
      <c r="O640" s="124" t="n">
        <v>0</v>
      </c>
      <c r="P640" s="124" t="n">
        <v>0</v>
      </c>
      <c r="Q640" s="124" t="inlineStr">
        <is>
          <t>Aynı unvan ve gerekli yetkinlik</t>
        </is>
      </c>
      <c r="R640" s="124" t="inlineStr">
        <is>
          <t>Koşullu</t>
        </is>
      </c>
      <c r="S640" s="124" t="inlineStr">
        <is>
          <t>Gerçek mesafe (Google Places) - Fazla/Açık Fact_Mevcut/Fact_Norm'dan; Vardiya/Onay Saha Etüdü Bekleniyor</t>
        </is>
      </c>
    </row>
    <row r="641" ht="15" customHeight="1" s="113">
      <c r="A641" s="124" t="inlineStr">
        <is>
          <t>T0640</t>
        </is>
      </c>
      <c r="B641" s="124" t="inlineStr">
        <is>
          <t>M030</t>
        </is>
      </c>
      <c r="C641" s="124" t="inlineStr">
        <is>
          <t>MANAVKUYU</t>
        </is>
      </c>
      <c r="D641" s="124" t="inlineStr">
        <is>
          <t>M044</t>
        </is>
      </c>
      <c r="E641" s="124" t="inlineStr">
        <is>
          <t>YEŞİLOVA</t>
        </is>
      </c>
      <c r="F641" s="124" t="inlineStr">
        <is>
          <t>U042</t>
        </is>
      </c>
      <c r="G641" s="124" t="inlineStr">
        <is>
          <t>ŞARKÜTERİ</t>
        </is>
      </c>
      <c r="H641" s="124" t="n">
        <v>25</v>
      </c>
      <c r="I641" s="124" t="n">
        <v>3.6</v>
      </c>
      <c r="J641" s="124" t="inlineStr">
        <is>
          <t>Evet</t>
        </is>
      </c>
      <c r="K641" s="124" t="inlineStr">
        <is>
          <t>Aynı Bölge</t>
        </is>
      </c>
      <c r="L641" s="124" t="inlineStr">
        <is>
          <t>Belirsiz</t>
        </is>
      </c>
      <c r="M641" s="124" t="n">
        <v>0</v>
      </c>
      <c r="N641" s="124" t="n">
        <v>1</v>
      </c>
      <c r="O641" s="124" t="n">
        <v>0</v>
      </c>
      <c r="P641" s="124" t="n">
        <v>0</v>
      </c>
      <c r="Q641" s="124" t="inlineStr">
        <is>
          <t>Aynı unvan ve gerekli yetkinlik</t>
        </is>
      </c>
      <c r="R641" s="124" t="inlineStr">
        <is>
          <t>Koşullu</t>
        </is>
      </c>
      <c r="S641" s="124" t="inlineStr">
        <is>
          <t>Gerçek mesafe (Google Places) - Fazla/Açık Fact_Mevcut/Fact_Norm'dan; Vardiya/Onay Saha Etüdü Bekleniyor</t>
        </is>
      </c>
    </row>
    <row r="642" ht="15" customHeight="1" s="113">
      <c r="A642" s="124" t="inlineStr">
        <is>
          <t>T0641</t>
        </is>
      </c>
      <c r="B642" s="124" t="inlineStr">
        <is>
          <t>M031</t>
        </is>
      </c>
      <c r="C642" s="124" t="inlineStr">
        <is>
          <t>MENDERES</t>
        </is>
      </c>
      <c r="D642" s="124" t="inlineStr">
        <is>
          <t>M020</t>
        </is>
      </c>
      <c r="E642" s="124" t="inlineStr">
        <is>
          <t>GAZİEMİR-6</t>
        </is>
      </c>
      <c r="F642" s="124" t="inlineStr">
        <is>
          <t>U013</t>
        </is>
      </c>
      <c r="G642" s="124" t="inlineStr">
        <is>
          <t>KASAP</t>
        </is>
      </c>
      <c r="H642" s="124" t="n">
        <v>25</v>
      </c>
      <c r="I642" s="124" t="n">
        <v>6.4</v>
      </c>
      <c r="J642" s="124" t="inlineStr">
        <is>
          <t>Evet</t>
        </is>
      </c>
      <c r="K642" s="124" t="inlineStr">
        <is>
          <t>Evet</t>
        </is>
      </c>
      <c r="L642" s="124" t="inlineStr">
        <is>
          <t>Belirsiz</t>
        </is>
      </c>
      <c r="M642" s="124" t="n">
        <v>0</v>
      </c>
      <c r="N642" s="124" t="n">
        <v>0</v>
      </c>
      <c r="O642" s="124" t="n">
        <v>0</v>
      </c>
      <c r="P642" s="124" t="n">
        <v>0</v>
      </c>
      <c r="Q642" s="124" t="inlineStr">
        <is>
          <t>Aynı unvan ve gerekli yetkinlik</t>
        </is>
      </c>
      <c r="R642" s="124" t="inlineStr">
        <is>
          <t>Düşük Öncelik</t>
        </is>
      </c>
      <c r="S642" s="124" t="inlineStr">
        <is>
          <t>Gerçek mesafe (Google Places) - Fazla/Açık Fact_Mevcut/Fact_Norm'dan; Vardiya/Onay Saha Etüdü Bekleniyor</t>
        </is>
      </c>
    </row>
    <row r="643" ht="15" customHeight="1" s="113">
      <c r="A643" s="124" t="inlineStr">
        <is>
          <t>T0642</t>
        </is>
      </c>
      <c r="B643" s="124" t="inlineStr">
        <is>
          <t>M031</t>
        </is>
      </c>
      <c r="C643" s="124" t="inlineStr">
        <is>
          <t>MENDERES</t>
        </is>
      </c>
      <c r="D643" s="124" t="inlineStr">
        <is>
          <t>M020</t>
        </is>
      </c>
      <c r="E643" s="124" t="inlineStr">
        <is>
          <t>GAZİEMİR-6</t>
        </is>
      </c>
      <c r="F643" s="124" t="inlineStr">
        <is>
          <t>U015</t>
        </is>
      </c>
      <c r="G643" s="124" t="inlineStr">
        <is>
          <t>KASİYER</t>
        </is>
      </c>
      <c r="H643" s="124" t="n">
        <v>25</v>
      </c>
      <c r="I643" s="124" t="n">
        <v>6.4</v>
      </c>
      <c r="J643" s="124" t="inlineStr">
        <is>
          <t>Evet</t>
        </is>
      </c>
      <c r="K643" s="124" t="inlineStr">
        <is>
          <t>Evet</t>
        </is>
      </c>
      <c r="L643" s="124" t="inlineStr">
        <is>
          <t>Belirsiz</t>
        </is>
      </c>
      <c r="M643" s="124" t="n">
        <v>0</v>
      </c>
      <c r="N643" s="124" t="n">
        <v>0</v>
      </c>
      <c r="O643" s="124" t="n">
        <v>0</v>
      </c>
      <c r="P643" s="124" t="n">
        <v>0</v>
      </c>
      <c r="Q643" s="124" t="inlineStr">
        <is>
          <t>Aynı unvan ve gerekli yetkinlik</t>
        </is>
      </c>
      <c r="R643" s="124" t="inlineStr">
        <is>
          <t>Düşük Öncelik</t>
        </is>
      </c>
      <c r="S643" s="124" t="inlineStr">
        <is>
          <t>Gerçek mesafe (Google Places) - Fazla/Açık Fact_Mevcut/Fact_Norm'dan; Vardiya/Onay Saha Etüdü Bekleniyor</t>
        </is>
      </c>
    </row>
    <row r="644" ht="15" customHeight="1" s="113">
      <c r="A644" s="124" t="inlineStr">
        <is>
          <t>T0643</t>
        </is>
      </c>
      <c r="B644" s="124" t="inlineStr">
        <is>
          <t>M031</t>
        </is>
      </c>
      <c r="C644" s="124" t="inlineStr">
        <is>
          <t>MENDERES</t>
        </is>
      </c>
      <c r="D644" s="124" t="inlineStr">
        <is>
          <t>M020</t>
        </is>
      </c>
      <c r="E644" s="124" t="inlineStr">
        <is>
          <t>GAZİEMİR-6</t>
        </is>
      </c>
      <c r="F644" s="124" t="inlineStr">
        <is>
          <t>U017</t>
        </is>
      </c>
      <c r="G644" s="124" t="inlineStr">
        <is>
          <t>MANAV</t>
        </is>
      </c>
      <c r="H644" s="124" t="n">
        <v>25</v>
      </c>
      <c r="I644" s="124" t="n">
        <v>6.4</v>
      </c>
      <c r="J644" s="124" t="inlineStr">
        <is>
          <t>Evet</t>
        </is>
      </c>
      <c r="K644" s="124" t="inlineStr">
        <is>
          <t>Evet</t>
        </is>
      </c>
      <c r="L644" s="124" t="inlineStr">
        <is>
          <t>Belirsiz</t>
        </is>
      </c>
      <c r="M644" s="124" t="n">
        <v>0</v>
      </c>
      <c r="N644" s="124" t="n">
        <v>1</v>
      </c>
      <c r="O644" s="124" t="n">
        <v>0</v>
      </c>
      <c r="P644" s="124" t="n">
        <v>0</v>
      </c>
      <c r="Q644" s="124" t="inlineStr">
        <is>
          <t>Aynı unvan ve gerekli yetkinlik</t>
        </is>
      </c>
      <c r="R644" s="124" t="inlineStr">
        <is>
          <t>Koşullu</t>
        </is>
      </c>
      <c r="S644" s="124" t="inlineStr">
        <is>
          <t>Gerçek mesafe (Google Places) - Fazla/Açık Fact_Mevcut/Fact_Norm'dan; Vardiya/Onay Saha Etüdü Bekleniyor</t>
        </is>
      </c>
    </row>
    <row r="645" ht="15" customHeight="1" s="113">
      <c r="A645" s="124" t="inlineStr">
        <is>
          <t>T0644</t>
        </is>
      </c>
      <c r="B645" s="124" t="inlineStr">
        <is>
          <t>M031</t>
        </is>
      </c>
      <c r="C645" s="124" t="inlineStr">
        <is>
          <t>MENDERES</t>
        </is>
      </c>
      <c r="D645" s="124" t="inlineStr">
        <is>
          <t>M020</t>
        </is>
      </c>
      <c r="E645" s="124" t="inlineStr">
        <is>
          <t>GAZİEMİR-6</t>
        </is>
      </c>
      <c r="F645" s="124" t="inlineStr">
        <is>
          <t>U026</t>
        </is>
      </c>
      <c r="G645" s="124" t="inlineStr">
        <is>
          <t>REYON GÖREVLİSİ</t>
        </is>
      </c>
      <c r="H645" s="124" t="n">
        <v>25</v>
      </c>
      <c r="I645" s="124" t="n">
        <v>6.4</v>
      </c>
      <c r="J645" s="124" t="inlineStr">
        <is>
          <t>Evet</t>
        </is>
      </c>
      <c r="K645" s="124" t="inlineStr">
        <is>
          <t>Evet</t>
        </is>
      </c>
      <c r="L645" s="124" t="inlineStr">
        <is>
          <t>Belirsiz</t>
        </is>
      </c>
      <c r="M645" s="124" t="n">
        <v>1</v>
      </c>
      <c r="N645" s="124" t="n">
        <v>1</v>
      </c>
      <c r="O645" s="124" t="n">
        <v>0</v>
      </c>
      <c r="P645" s="124" t="n">
        <v>0</v>
      </c>
      <c r="Q645" s="124" t="inlineStr">
        <is>
          <t>Aynı unvan ve gerekli yetkinlik</t>
        </is>
      </c>
      <c r="R645" s="124" t="inlineStr">
        <is>
          <t>Önerilir</t>
        </is>
      </c>
      <c r="S645" s="124" t="inlineStr">
        <is>
          <t>Gerçek mesafe (Google Places) - Fazla/Açık Fact_Mevcut/Fact_Norm'dan; Vardiya/Onay Saha Etüdü Bekleniyor</t>
        </is>
      </c>
    </row>
    <row r="646" ht="15" customHeight="1" s="113">
      <c r="A646" s="124" t="inlineStr">
        <is>
          <t>T0645</t>
        </is>
      </c>
      <c r="B646" s="124" t="inlineStr">
        <is>
          <t>M031</t>
        </is>
      </c>
      <c r="C646" s="124" t="inlineStr">
        <is>
          <t>MENDERES</t>
        </is>
      </c>
      <c r="D646" s="124" t="inlineStr">
        <is>
          <t>M020</t>
        </is>
      </c>
      <c r="E646" s="124" t="inlineStr">
        <is>
          <t>GAZİEMİR-6</t>
        </is>
      </c>
      <c r="F646" s="124" t="inlineStr">
        <is>
          <t>U036</t>
        </is>
      </c>
      <c r="G646" s="124" t="inlineStr">
        <is>
          <t>YÖNETİCİ</t>
        </is>
      </c>
      <c r="H646" s="124" t="n">
        <v>25</v>
      </c>
      <c r="I646" s="124" t="n">
        <v>6.4</v>
      </c>
      <c r="J646" s="124" t="inlineStr">
        <is>
          <t>Evet</t>
        </is>
      </c>
      <c r="K646" s="124" t="inlineStr">
        <is>
          <t>Evet</t>
        </is>
      </c>
      <c r="L646" s="124" t="inlineStr">
        <is>
          <t>Belirsiz</t>
        </is>
      </c>
      <c r="M646" s="124" t="n">
        <v>0</v>
      </c>
      <c r="N646" s="124" t="n">
        <v>1</v>
      </c>
      <c r="O646" s="124" t="n">
        <v>0</v>
      </c>
      <c r="P646" s="124" t="n">
        <v>0</v>
      </c>
      <c r="Q646" s="124" t="inlineStr">
        <is>
          <t>Aynı unvan ve gerekli yetkinlik</t>
        </is>
      </c>
      <c r="R646" s="124" t="inlineStr">
        <is>
          <t>Koşullu</t>
        </is>
      </c>
      <c r="S646" s="124" t="inlineStr">
        <is>
          <t>Gerçek mesafe (Google Places) - Fazla/Açık Fact_Mevcut/Fact_Norm'dan; Vardiya/Onay Saha Etüdü Bekleniyor</t>
        </is>
      </c>
    </row>
    <row r="647" ht="15" customHeight="1" s="113">
      <c r="A647" s="124" t="inlineStr">
        <is>
          <t>T0646</t>
        </is>
      </c>
      <c r="B647" s="124" t="inlineStr">
        <is>
          <t>M031</t>
        </is>
      </c>
      <c r="C647" s="124" t="inlineStr">
        <is>
          <t>MENDERES</t>
        </is>
      </c>
      <c r="D647" s="124" t="inlineStr">
        <is>
          <t>M020</t>
        </is>
      </c>
      <c r="E647" s="124" t="inlineStr">
        <is>
          <t>GAZİEMİR-6</t>
        </is>
      </c>
      <c r="F647" s="124" t="inlineStr">
        <is>
          <t>U038</t>
        </is>
      </c>
      <c r="G647" s="124" t="inlineStr">
        <is>
          <t>YÖNETİCİ YARDIMCISI</t>
        </is>
      </c>
      <c r="H647" s="124" t="n">
        <v>25</v>
      </c>
      <c r="I647" s="124" t="n">
        <v>6.4</v>
      </c>
      <c r="J647" s="124" t="inlineStr">
        <is>
          <t>Evet</t>
        </is>
      </c>
      <c r="K647" s="124" t="inlineStr">
        <is>
          <t>Evet</t>
        </is>
      </c>
      <c r="L647" s="124" t="inlineStr">
        <is>
          <t>Belirsiz</t>
        </is>
      </c>
      <c r="M647" s="124" t="n">
        <v>0</v>
      </c>
      <c r="N647" s="124" t="n">
        <v>0</v>
      </c>
      <c r="O647" s="124" t="n">
        <v>0</v>
      </c>
      <c r="P647" s="124" t="n">
        <v>0</v>
      </c>
      <c r="Q647" s="124" t="inlineStr">
        <is>
          <t>Aynı unvan ve gerekli yetkinlik</t>
        </is>
      </c>
      <c r="R647" s="124" t="inlineStr">
        <is>
          <t>Düşük Öncelik</t>
        </is>
      </c>
      <c r="S647" s="124" t="inlineStr">
        <is>
          <t>Gerçek mesafe (Google Places) - Fazla/Açık Fact_Mevcut/Fact_Norm'dan; Vardiya/Onay Saha Etüdü Bekleniyor</t>
        </is>
      </c>
    </row>
    <row r="648" ht="15" customHeight="1" s="113">
      <c r="A648" s="124" t="inlineStr">
        <is>
          <t>T0647</t>
        </is>
      </c>
      <c r="B648" s="124" t="inlineStr">
        <is>
          <t>M031</t>
        </is>
      </c>
      <c r="C648" s="124" t="inlineStr">
        <is>
          <t>MENDERES</t>
        </is>
      </c>
      <c r="D648" s="124" t="inlineStr">
        <is>
          <t>M020</t>
        </is>
      </c>
      <c r="E648" s="124" t="inlineStr">
        <is>
          <t>GAZİEMİR-6</t>
        </is>
      </c>
      <c r="F648" s="124" t="inlineStr">
        <is>
          <t>U042</t>
        </is>
      </c>
      <c r="G648" s="124" t="inlineStr">
        <is>
          <t>ŞARKÜTERİ</t>
        </is>
      </c>
      <c r="H648" s="124" t="n">
        <v>25</v>
      </c>
      <c r="I648" s="124" t="n">
        <v>6.4</v>
      </c>
      <c r="J648" s="124" t="inlineStr">
        <is>
          <t>Evet</t>
        </is>
      </c>
      <c r="K648" s="124" t="inlineStr">
        <is>
          <t>Evet</t>
        </is>
      </c>
      <c r="L648" s="124" t="inlineStr">
        <is>
          <t>Belirsiz</t>
        </is>
      </c>
      <c r="M648" s="124" t="n">
        <v>0</v>
      </c>
      <c r="N648" s="124" t="n">
        <v>1</v>
      </c>
      <c r="O648" s="124" t="n">
        <v>0</v>
      </c>
      <c r="P648" s="124" t="n">
        <v>0</v>
      </c>
      <c r="Q648" s="124" t="inlineStr">
        <is>
          <t>Aynı unvan ve gerekli yetkinlik</t>
        </is>
      </c>
      <c r="R648" s="124" t="inlineStr">
        <is>
          <t>Koşullu</t>
        </is>
      </c>
      <c r="S648" s="124" t="inlineStr">
        <is>
          <t>Gerçek mesafe (Google Places) - Fazla/Açık Fact_Mevcut/Fact_Norm'dan; Vardiya/Onay Saha Etüdü Bekleniyor</t>
        </is>
      </c>
    </row>
    <row r="649" ht="15" customHeight="1" s="113">
      <c r="A649" s="124" t="inlineStr">
        <is>
          <t>T0648</t>
        </is>
      </c>
      <c r="B649" s="124" t="inlineStr">
        <is>
          <t>M031</t>
        </is>
      </c>
      <c r="C649" s="124" t="inlineStr">
        <is>
          <t>MENDERES</t>
        </is>
      </c>
      <c r="D649" s="124" t="inlineStr">
        <is>
          <t>M016</t>
        </is>
      </c>
      <c r="E649" s="124" t="inlineStr">
        <is>
          <t>GAZİEMİR-2</t>
        </is>
      </c>
      <c r="F649" s="124" t="inlineStr">
        <is>
          <t>U013</t>
        </is>
      </c>
      <c r="G649" s="124" t="inlineStr">
        <is>
          <t>KASAP</t>
        </is>
      </c>
      <c r="H649" s="124" t="n">
        <v>25</v>
      </c>
      <c r="I649" s="124" t="n">
        <v>6.4</v>
      </c>
      <c r="J649" s="124" t="inlineStr">
        <is>
          <t>Evet</t>
        </is>
      </c>
      <c r="K649" s="124" t="inlineStr">
        <is>
          <t>Evet</t>
        </is>
      </c>
      <c r="L649" s="124" t="inlineStr">
        <is>
          <t>Belirsiz</t>
        </is>
      </c>
      <c r="M649" s="124" t="n">
        <v>0</v>
      </c>
      <c r="N649" s="124" t="n">
        <v>1</v>
      </c>
      <c r="O649" s="124" t="n">
        <v>0</v>
      </c>
      <c r="P649" s="124" t="n">
        <v>0</v>
      </c>
      <c r="Q649" s="124" t="inlineStr">
        <is>
          <t>Aynı unvan ve gerekli yetkinlik</t>
        </is>
      </c>
      <c r="R649" s="124" t="inlineStr">
        <is>
          <t>Koşullu</t>
        </is>
      </c>
      <c r="S649" s="124" t="inlineStr">
        <is>
          <t>Gerçek mesafe (Google Places) - Fazla/Açık Fact_Mevcut/Fact_Norm'dan; Vardiya/Onay Saha Etüdü Bekleniyor</t>
        </is>
      </c>
    </row>
    <row r="650" ht="15" customHeight="1" s="113">
      <c r="A650" s="124" t="inlineStr">
        <is>
          <t>T0649</t>
        </is>
      </c>
      <c r="B650" s="124" t="inlineStr">
        <is>
          <t>M031</t>
        </is>
      </c>
      <c r="C650" s="124" t="inlineStr">
        <is>
          <t>MENDERES</t>
        </is>
      </c>
      <c r="D650" s="124" t="inlineStr">
        <is>
          <t>M016</t>
        </is>
      </c>
      <c r="E650" s="124" t="inlineStr">
        <is>
          <t>GAZİEMİR-2</t>
        </is>
      </c>
      <c r="F650" s="124" t="inlineStr">
        <is>
          <t>U015</t>
        </is>
      </c>
      <c r="G650" s="124" t="inlineStr">
        <is>
          <t>KASİYER</t>
        </is>
      </c>
      <c r="H650" s="124" t="n">
        <v>25</v>
      </c>
      <c r="I650" s="124" t="n">
        <v>6.4</v>
      </c>
      <c r="J650" s="124" t="inlineStr">
        <is>
          <t>Evet</t>
        </is>
      </c>
      <c r="K650" s="124" t="inlineStr">
        <is>
          <t>Evet</t>
        </is>
      </c>
      <c r="L650" s="124" t="inlineStr">
        <is>
          <t>Belirsiz</t>
        </is>
      </c>
      <c r="M650" s="124" t="n">
        <v>0</v>
      </c>
      <c r="N650" s="124" t="n">
        <v>0</v>
      </c>
      <c r="O650" s="124" t="n">
        <v>0</v>
      </c>
      <c r="P650" s="124" t="n">
        <v>0</v>
      </c>
      <c r="Q650" s="124" t="inlineStr">
        <is>
          <t>Aynı unvan ve gerekli yetkinlik</t>
        </is>
      </c>
      <c r="R650" s="124" t="inlineStr">
        <is>
          <t>Düşük Öncelik</t>
        </is>
      </c>
      <c r="S650" s="124" t="inlineStr">
        <is>
          <t>Gerçek mesafe (Google Places) - Fazla/Açık Fact_Mevcut/Fact_Norm'dan; Vardiya/Onay Saha Etüdü Bekleniyor</t>
        </is>
      </c>
    </row>
    <row r="651" ht="15" customHeight="1" s="113">
      <c r="A651" s="124" t="inlineStr">
        <is>
          <t>T0650</t>
        </is>
      </c>
      <c r="B651" s="124" t="inlineStr">
        <is>
          <t>M031</t>
        </is>
      </c>
      <c r="C651" s="124" t="inlineStr">
        <is>
          <t>MENDERES</t>
        </is>
      </c>
      <c r="D651" s="124" t="inlineStr">
        <is>
          <t>M016</t>
        </is>
      </c>
      <c r="E651" s="124" t="inlineStr">
        <is>
          <t>GAZİEMİR-2</t>
        </is>
      </c>
      <c r="F651" s="124" t="inlineStr">
        <is>
          <t>U017</t>
        </is>
      </c>
      <c r="G651" s="124" t="inlineStr">
        <is>
          <t>MANAV</t>
        </is>
      </c>
      <c r="H651" s="124" t="n">
        <v>25</v>
      </c>
      <c r="I651" s="124" t="n">
        <v>6.4</v>
      </c>
      <c r="J651" s="124" t="inlineStr">
        <is>
          <t>Evet</t>
        </is>
      </c>
      <c r="K651" s="124" t="inlineStr">
        <is>
          <t>Evet</t>
        </is>
      </c>
      <c r="L651" s="124" t="inlineStr">
        <is>
          <t>Belirsiz</t>
        </is>
      </c>
      <c r="M651" s="124" t="n">
        <v>0</v>
      </c>
      <c r="N651" s="124" t="n">
        <v>2</v>
      </c>
      <c r="O651" s="124" t="n">
        <v>0</v>
      </c>
      <c r="P651" s="124" t="n">
        <v>1</v>
      </c>
      <c r="Q651" s="124" t="inlineStr">
        <is>
          <t>Aynı unvan ve gerekli yetkinlik</t>
        </is>
      </c>
      <c r="R651" s="124" t="inlineStr">
        <is>
          <t>Koşullu</t>
        </is>
      </c>
      <c r="S651" s="124" t="inlineStr">
        <is>
          <t>Gerçek mesafe (Google Places) - Fazla/Açık Fact_Mevcut/Fact_Norm'dan; Vardiya/Onay Saha Etüdü Bekleniyor</t>
        </is>
      </c>
    </row>
    <row r="652" ht="15" customHeight="1" s="113">
      <c r="A652" s="124" t="inlineStr">
        <is>
          <t>T0651</t>
        </is>
      </c>
      <c r="B652" s="124" t="inlineStr">
        <is>
          <t>M031</t>
        </is>
      </c>
      <c r="C652" s="124" t="inlineStr">
        <is>
          <t>MENDERES</t>
        </is>
      </c>
      <c r="D652" s="124" t="inlineStr">
        <is>
          <t>M016</t>
        </is>
      </c>
      <c r="E652" s="124" t="inlineStr">
        <is>
          <t>GAZİEMİR-2</t>
        </is>
      </c>
      <c r="F652" s="124" t="inlineStr">
        <is>
          <t>U026</t>
        </is>
      </c>
      <c r="G652" s="124" t="inlineStr">
        <is>
          <t>REYON GÖREVLİSİ</t>
        </is>
      </c>
      <c r="H652" s="124" t="n">
        <v>25</v>
      </c>
      <c r="I652" s="124" t="n">
        <v>6.4</v>
      </c>
      <c r="J652" s="124" t="inlineStr">
        <is>
          <t>Evet</t>
        </is>
      </c>
      <c r="K652" s="124" t="inlineStr">
        <is>
          <t>Evet</t>
        </is>
      </c>
      <c r="L652" s="124" t="inlineStr">
        <is>
          <t>Belirsiz</t>
        </is>
      </c>
      <c r="M652" s="124" t="n">
        <v>1</v>
      </c>
      <c r="N652" s="124" t="n">
        <v>0</v>
      </c>
      <c r="O652" s="124" t="n">
        <v>0</v>
      </c>
      <c r="P652" s="124" t="n">
        <v>0</v>
      </c>
      <c r="Q652" s="124" t="inlineStr">
        <is>
          <t>Aynı unvan ve gerekli yetkinlik</t>
        </is>
      </c>
      <c r="R652" s="124" t="inlineStr">
        <is>
          <t>Koşullu</t>
        </is>
      </c>
      <c r="S652" s="124" t="inlineStr">
        <is>
          <t>Gerçek mesafe (Google Places) - Fazla/Açık Fact_Mevcut/Fact_Norm'dan; Vardiya/Onay Saha Etüdü Bekleniyor</t>
        </is>
      </c>
    </row>
    <row r="653" ht="15" customHeight="1" s="113">
      <c r="A653" s="124" t="inlineStr">
        <is>
          <t>T0652</t>
        </is>
      </c>
      <c r="B653" s="124" t="inlineStr">
        <is>
          <t>M031</t>
        </is>
      </c>
      <c r="C653" s="124" t="inlineStr">
        <is>
          <t>MENDERES</t>
        </is>
      </c>
      <c r="D653" s="124" t="inlineStr">
        <is>
          <t>M016</t>
        </is>
      </c>
      <c r="E653" s="124" t="inlineStr">
        <is>
          <t>GAZİEMİR-2</t>
        </is>
      </c>
      <c r="F653" s="124" t="inlineStr">
        <is>
          <t>U036</t>
        </is>
      </c>
      <c r="G653" s="124" t="inlineStr">
        <is>
          <t>YÖNETİCİ</t>
        </is>
      </c>
      <c r="H653" s="124" t="n">
        <v>25</v>
      </c>
      <c r="I653" s="124" t="n">
        <v>6.4</v>
      </c>
      <c r="J653" s="124" t="inlineStr">
        <is>
          <t>Evet</t>
        </is>
      </c>
      <c r="K653" s="124" t="inlineStr">
        <is>
          <t>Evet</t>
        </is>
      </c>
      <c r="L653" s="124" t="inlineStr">
        <is>
          <t>Belirsiz</t>
        </is>
      </c>
      <c r="M653" s="124" t="n">
        <v>0</v>
      </c>
      <c r="N653" s="124" t="n">
        <v>1</v>
      </c>
      <c r="O653" s="124" t="n">
        <v>0</v>
      </c>
      <c r="P653" s="124" t="n">
        <v>0</v>
      </c>
      <c r="Q653" s="124" t="inlineStr">
        <is>
          <t>Aynı unvan ve gerekli yetkinlik</t>
        </is>
      </c>
      <c r="R653" s="124" t="inlineStr">
        <is>
          <t>Koşullu</t>
        </is>
      </c>
      <c r="S653" s="124" t="inlineStr">
        <is>
          <t>Gerçek mesafe (Google Places) - Fazla/Açık Fact_Mevcut/Fact_Norm'dan; Vardiya/Onay Saha Etüdü Bekleniyor</t>
        </is>
      </c>
    </row>
    <row r="654" ht="15" customHeight="1" s="113">
      <c r="A654" s="124" t="inlineStr">
        <is>
          <t>T0653</t>
        </is>
      </c>
      <c r="B654" s="124" t="inlineStr">
        <is>
          <t>M031</t>
        </is>
      </c>
      <c r="C654" s="124" t="inlineStr">
        <is>
          <t>MENDERES</t>
        </is>
      </c>
      <c r="D654" s="124" t="inlineStr">
        <is>
          <t>M016</t>
        </is>
      </c>
      <c r="E654" s="124" t="inlineStr">
        <is>
          <t>GAZİEMİR-2</t>
        </is>
      </c>
      <c r="F654" s="124" t="inlineStr">
        <is>
          <t>U038</t>
        </is>
      </c>
      <c r="G654" s="124" t="inlineStr">
        <is>
          <t>YÖNETİCİ YARDIMCISI</t>
        </is>
      </c>
      <c r="H654" s="124" t="n">
        <v>25</v>
      </c>
      <c r="I654" s="124" t="n">
        <v>6.4</v>
      </c>
      <c r="J654" s="124" t="inlineStr">
        <is>
          <t>Evet</t>
        </is>
      </c>
      <c r="K654" s="124" t="inlineStr">
        <is>
          <t>Evet</t>
        </is>
      </c>
      <c r="L654" s="124" t="inlineStr">
        <is>
          <t>Belirsiz</t>
        </is>
      </c>
      <c r="M654" s="124" t="n">
        <v>0</v>
      </c>
      <c r="N654" s="124" t="n">
        <v>0</v>
      </c>
      <c r="O654" s="124" t="n">
        <v>0</v>
      </c>
      <c r="P654" s="124" t="n">
        <v>0</v>
      </c>
      <c r="Q654" s="124" t="inlineStr">
        <is>
          <t>Aynı unvan ve gerekli yetkinlik</t>
        </is>
      </c>
      <c r="R654" s="124" t="inlineStr">
        <is>
          <t>Düşük Öncelik</t>
        </is>
      </c>
      <c r="S654" s="124" t="inlineStr">
        <is>
          <t>Gerçek mesafe (Google Places) - Fazla/Açık Fact_Mevcut/Fact_Norm'dan; Vardiya/Onay Saha Etüdü Bekleniyor</t>
        </is>
      </c>
    </row>
    <row r="655" ht="15" customHeight="1" s="113">
      <c r="A655" s="124" t="inlineStr">
        <is>
          <t>T0654</t>
        </is>
      </c>
      <c r="B655" s="124" t="inlineStr">
        <is>
          <t>M031</t>
        </is>
      </c>
      <c r="C655" s="124" t="inlineStr">
        <is>
          <t>MENDERES</t>
        </is>
      </c>
      <c r="D655" s="124" t="inlineStr">
        <is>
          <t>M016</t>
        </is>
      </c>
      <c r="E655" s="124" t="inlineStr">
        <is>
          <t>GAZİEMİR-2</t>
        </is>
      </c>
      <c r="F655" s="124" t="inlineStr">
        <is>
          <t>U042</t>
        </is>
      </c>
      <c r="G655" s="124" t="inlineStr">
        <is>
          <t>ŞARKÜTERİ</t>
        </is>
      </c>
      <c r="H655" s="124" t="n">
        <v>25</v>
      </c>
      <c r="I655" s="124" t="n">
        <v>6.4</v>
      </c>
      <c r="J655" s="124" t="inlineStr">
        <is>
          <t>Evet</t>
        </is>
      </c>
      <c r="K655" s="124" t="inlineStr">
        <is>
          <t>Evet</t>
        </is>
      </c>
      <c r="L655" s="124" t="inlineStr">
        <is>
          <t>Belirsiz</t>
        </is>
      </c>
      <c r="M655" s="124" t="n">
        <v>0</v>
      </c>
      <c r="N655" s="124" t="n">
        <v>1</v>
      </c>
      <c r="O655" s="124" t="n">
        <v>0</v>
      </c>
      <c r="P655" s="124" t="n">
        <v>0</v>
      </c>
      <c r="Q655" s="124" t="inlineStr">
        <is>
          <t>Aynı unvan ve gerekli yetkinlik</t>
        </is>
      </c>
      <c r="R655" s="124" t="inlineStr">
        <is>
          <t>Koşullu</t>
        </is>
      </c>
      <c r="S655" s="124" t="inlineStr">
        <is>
          <t>Gerçek mesafe (Google Places) - Fazla/Açık Fact_Mevcut/Fact_Norm'dan; Vardiya/Onay Saha Etüdü Bekleniyor</t>
        </is>
      </c>
    </row>
    <row r="656" ht="15" customHeight="1" s="113">
      <c r="A656" s="124" t="inlineStr">
        <is>
          <t>T0655</t>
        </is>
      </c>
      <c r="B656" s="124" t="inlineStr">
        <is>
          <t>M031</t>
        </is>
      </c>
      <c r="C656" s="124" t="inlineStr">
        <is>
          <t>MENDERES</t>
        </is>
      </c>
      <c r="D656" s="124" t="inlineStr">
        <is>
          <t>M021</t>
        </is>
      </c>
      <c r="E656" s="124" t="inlineStr">
        <is>
          <t>GAZİEMİR-7</t>
        </is>
      </c>
      <c r="F656" s="124" t="inlineStr">
        <is>
          <t>U013</t>
        </is>
      </c>
      <c r="G656" s="124" t="inlineStr">
        <is>
          <t>KASAP</t>
        </is>
      </c>
      <c r="H656" s="124" t="n">
        <v>25</v>
      </c>
      <c r="I656" s="124" t="n">
        <v>6.9</v>
      </c>
      <c r="J656" s="124" t="inlineStr">
        <is>
          <t>Evet</t>
        </is>
      </c>
      <c r="K656" s="124" t="inlineStr">
        <is>
          <t>Evet</t>
        </is>
      </c>
      <c r="L656" s="124" t="inlineStr">
        <is>
          <t>Belirsiz</t>
        </is>
      </c>
      <c r="M656" s="124" t="n">
        <v>0</v>
      </c>
      <c r="N656" s="124" t="n">
        <v>1</v>
      </c>
      <c r="O656" s="124" t="n">
        <v>0</v>
      </c>
      <c r="P656" s="124" t="n">
        <v>0</v>
      </c>
      <c r="Q656" s="124" t="inlineStr">
        <is>
          <t>Aynı unvan ve gerekli yetkinlik</t>
        </is>
      </c>
      <c r="R656" s="124" t="inlineStr">
        <is>
          <t>Koşullu</t>
        </is>
      </c>
      <c r="S656" s="124" t="inlineStr">
        <is>
          <t>Gerçek mesafe (Google Places) - Fazla/Açık Fact_Mevcut/Fact_Norm'dan; Vardiya/Onay Saha Etüdü Bekleniyor</t>
        </is>
      </c>
    </row>
    <row r="657" ht="15" customHeight="1" s="113">
      <c r="A657" s="124" t="inlineStr">
        <is>
          <t>T0656</t>
        </is>
      </c>
      <c r="B657" s="124" t="inlineStr">
        <is>
          <t>M031</t>
        </is>
      </c>
      <c r="C657" s="124" t="inlineStr">
        <is>
          <t>MENDERES</t>
        </is>
      </c>
      <c r="D657" s="124" t="inlineStr">
        <is>
          <t>M021</t>
        </is>
      </c>
      <c r="E657" s="124" t="inlineStr">
        <is>
          <t>GAZİEMİR-7</t>
        </is>
      </c>
      <c r="F657" s="124" t="inlineStr">
        <is>
          <t>U015</t>
        </is>
      </c>
      <c r="G657" s="124" t="inlineStr">
        <is>
          <t>KASİYER</t>
        </is>
      </c>
      <c r="H657" s="124" t="n">
        <v>25</v>
      </c>
      <c r="I657" s="124" t="n">
        <v>6.9</v>
      </c>
      <c r="J657" s="124" t="inlineStr">
        <is>
          <t>Evet</t>
        </is>
      </c>
      <c r="K657" s="124" t="inlineStr">
        <is>
          <t>Evet</t>
        </is>
      </c>
      <c r="L657" s="124" t="inlineStr">
        <is>
          <t>Belirsiz</t>
        </is>
      </c>
      <c r="M657" s="124" t="n">
        <v>0</v>
      </c>
      <c r="N657" s="124" t="n">
        <v>0</v>
      </c>
      <c r="O657" s="124" t="n">
        <v>0</v>
      </c>
      <c r="P657" s="124" t="n">
        <v>0</v>
      </c>
      <c r="Q657" s="124" t="inlineStr">
        <is>
          <t>Aynı unvan ve gerekli yetkinlik</t>
        </is>
      </c>
      <c r="R657" s="124" t="inlineStr">
        <is>
          <t>Düşük Öncelik</t>
        </is>
      </c>
      <c r="S657" s="124" t="inlineStr">
        <is>
          <t>Gerçek mesafe (Google Places) - Fazla/Açık Fact_Mevcut/Fact_Norm'dan; Vardiya/Onay Saha Etüdü Bekleniyor</t>
        </is>
      </c>
    </row>
    <row r="658" ht="15" customHeight="1" s="113">
      <c r="A658" s="124" t="inlineStr">
        <is>
          <t>T0657</t>
        </is>
      </c>
      <c r="B658" s="124" t="inlineStr">
        <is>
          <t>M031</t>
        </is>
      </c>
      <c r="C658" s="124" t="inlineStr">
        <is>
          <t>MENDERES</t>
        </is>
      </c>
      <c r="D658" s="124" t="inlineStr">
        <is>
          <t>M021</t>
        </is>
      </c>
      <c r="E658" s="124" t="inlineStr">
        <is>
          <t>GAZİEMİR-7</t>
        </is>
      </c>
      <c r="F658" s="124" t="inlineStr">
        <is>
          <t>U017</t>
        </is>
      </c>
      <c r="G658" s="124" t="inlineStr">
        <is>
          <t>MANAV</t>
        </is>
      </c>
      <c r="H658" s="124" t="n">
        <v>25</v>
      </c>
      <c r="I658" s="124" t="n">
        <v>6.9</v>
      </c>
      <c r="J658" s="124" t="inlineStr">
        <is>
          <t>Evet</t>
        </is>
      </c>
      <c r="K658" s="124" t="inlineStr">
        <is>
          <t>Evet</t>
        </is>
      </c>
      <c r="L658" s="124" t="inlineStr">
        <is>
          <t>Belirsiz</t>
        </is>
      </c>
      <c r="M658" s="124" t="n">
        <v>0</v>
      </c>
      <c r="N658" s="124" t="n">
        <v>1</v>
      </c>
      <c r="O658" s="124" t="n">
        <v>0</v>
      </c>
      <c r="P658" s="124" t="n">
        <v>0</v>
      </c>
      <c r="Q658" s="124" t="inlineStr">
        <is>
          <t>Aynı unvan ve gerekli yetkinlik</t>
        </is>
      </c>
      <c r="R658" s="124" t="inlineStr">
        <is>
          <t>Koşullu</t>
        </is>
      </c>
      <c r="S658" s="124" t="inlineStr">
        <is>
          <t>Gerçek mesafe (Google Places) - Fazla/Açık Fact_Mevcut/Fact_Norm'dan; Vardiya/Onay Saha Etüdü Bekleniyor</t>
        </is>
      </c>
    </row>
    <row r="659" ht="15" customHeight="1" s="113">
      <c r="A659" s="124" t="inlineStr">
        <is>
          <t>T0658</t>
        </is>
      </c>
      <c r="B659" s="124" t="inlineStr">
        <is>
          <t>M031</t>
        </is>
      </c>
      <c r="C659" s="124" t="inlineStr">
        <is>
          <t>MENDERES</t>
        </is>
      </c>
      <c r="D659" s="124" t="inlineStr">
        <is>
          <t>M021</t>
        </is>
      </c>
      <c r="E659" s="124" t="inlineStr">
        <is>
          <t>GAZİEMİR-7</t>
        </is>
      </c>
      <c r="F659" s="124" t="inlineStr">
        <is>
          <t>U026</t>
        </is>
      </c>
      <c r="G659" s="124" t="inlineStr">
        <is>
          <t>REYON GÖREVLİSİ</t>
        </is>
      </c>
      <c r="H659" s="124" t="n">
        <v>25</v>
      </c>
      <c r="I659" s="124" t="n">
        <v>6.9</v>
      </c>
      <c r="J659" s="124" t="inlineStr">
        <is>
          <t>Evet</t>
        </is>
      </c>
      <c r="K659" s="124" t="inlineStr">
        <is>
          <t>Evet</t>
        </is>
      </c>
      <c r="L659" s="124" t="inlineStr">
        <is>
          <t>Belirsiz</t>
        </is>
      </c>
      <c r="M659" s="124" t="n">
        <v>1</v>
      </c>
      <c r="N659" s="124" t="n">
        <v>0</v>
      </c>
      <c r="O659" s="124" t="n">
        <v>0</v>
      </c>
      <c r="P659" s="124" t="n">
        <v>0</v>
      </c>
      <c r="Q659" s="124" t="inlineStr">
        <is>
          <t>Aynı unvan ve gerekli yetkinlik</t>
        </is>
      </c>
      <c r="R659" s="124" t="inlineStr">
        <is>
          <t>Koşullu</t>
        </is>
      </c>
      <c r="S659" s="124" t="inlineStr">
        <is>
          <t>Gerçek mesafe (Google Places) - Fazla/Açık Fact_Mevcut/Fact_Norm'dan; Vardiya/Onay Saha Etüdü Bekleniyor</t>
        </is>
      </c>
    </row>
    <row r="660" ht="15" customHeight="1" s="113">
      <c r="A660" s="124" t="inlineStr">
        <is>
          <t>T0659</t>
        </is>
      </c>
      <c r="B660" s="124" t="inlineStr">
        <is>
          <t>M031</t>
        </is>
      </c>
      <c r="C660" s="124" t="inlineStr">
        <is>
          <t>MENDERES</t>
        </is>
      </c>
      <c r="D660" s="124" t="inlineStr">
        <is>
          <t>M021</t>
        </is>
      </c>
      <c r="E660" s="124" t="inlineStr">
        <is>
          <t>GAZİEMİR-7</t>
        </is>
      </c>
      <c r="F660" s="124" t="inlineStr">
        <is>
          <t>U036</t>
        </is>
      </c>
      <c r="G660" s="124" t="inlineStr">
        <is>
          <t>YÖNETİCİ</t>
        </is>
      </c>
      <c r="H660" s="124" t="n">
        <v>25</v>
      </c>
      <c r="I660" s="124" t="n">
        <v>6.9</v>
      </c>
      <c r="J660" s="124" t="inlineStr">
        <is>
          <t>Evet</t>
        </is>
      </c>
      <c r="K660" s="124" t="inlineStr">
        <is>
          <t>Evet</t>
        </is>
      </c>
      <c r="L660" s="124" t="inlineStr">
        <is>
          <t>Belirsiz</t>
        </is>
      </c>
      <c r="M660" s="124" t="n">
        <v>0</v>
      </c>
      <c r="N660" s="124" t="n">
        <v>1</v>
      </c>
      <c r="O660" s="124" t="n">
        <v>0</v>
      </c>
      <c r="P660" s="124" t="n">
        <v>0</v>
      </c>
      <c r="Q660" s="124" t="inlineStr">
        <is>
          <t>Aynı unvan ve gerekli yetkinlik</t>
        </is>
      </c>
      <c r="R660" s="124" t="inlineStr">
        <is>
          <t>Koşullu</t>
        </is>
      </c>
      <c r="S660" s="124" t="inlineStr">
        <is>
          <t>Gerçek mesafe (Google Places) - Fazla/Açık Fact_Mevcut/Fact_Norm'dan; Vardiya/Onay Saha Etüdü Bekleniyor</t>
        </is>
      </c>
    </row>
    <row r="661" ht="15" customHeight="1" s="113">
      <c r="A661" s="124" t="inlineStr">
        <is>
          <t>T0660</t>
        </is>
      </c>
      <c r="B661" s="124" t="inlineStr">
        <is>
          <t>M031</t>
        </is>
      </c>
      <c r="C661" s="124" t="inlineStr">
        <is>
          <t>MENDERES</t>
        </is>
      </c>
      <c r="D661" s="124" t="inlineStr">
        <is>
          <t>M021</t>
        </is>
      </c>
      <c r="E661" s="124" t="inlineStr">
        <is>
          <t>GAZİEMİR-7</t>
        </is>
      </c>
      <c r="F661" s="124" t="inlineStr">
        <is>
          <t>U038</t>
        </is>
      </c>
      <c r="G661" s="124" t="inlineStr">
        <is>
          <t>YÖNETİCİ YARDIMCISI</t>
        </is>
      </c>
      <c r="H661" s="124" t="n">
        <v>25</v>
      </c>
      <c r="I661" s="124" t="n">
        <v>6.9</v>
      </c>
      <c r="J661" s="124" t="inlineStr">
        <is>
          <t>Evet</t>
        </is>
      </c>
      <c r="K661" s="124" t="inlineStr">
        <is>
          <t>Evet</t>
        </is>
      </c>
      <c r="L661" s="124" t="inlineStr">
        <is>
          <t>Belirsiz</t>
        </is>
      </c>
      <c r="M661" s="124" t="n">
        <v>0</v>
      </c>
      <c r="N661" s="124" t="n">
        <v>0</v>
      </c>
      <c r="O661" s="124" t="n">
        <v>0</v>
      </c>
      <c r="P661" s="124" t="n">
        <v>0</v>
      </c>
      <c r="Q661" s="124" t="inlineStr">
        <is>
          <t>Aynı unvan ve gerekli yetkinlik</t>
        </is>
      </c>
      <c r="R661" s="124" t="inlineStr">
        <is>
          <t>Düşük Öncelik</t>
        </is>
      </c>
      <c r="S661" s="124" t="inlineStr">
        <is>
          <t>Gerçek mesafe (Google Places) - Fazla/Açık Fact_Mevcut/Fact_Norm'dan; Vardiya/Onay Saha Etüdü Bekleniyor</t>
        </is>
      </c>
    </row>
    <row r="662" ht="15" customHeight="1" s="113">
      <c r="A662" s="124" t="inlineStr">
        <is>
          <t>T0661</t>
        </is>
      </c>
      <c r="B662" s="124" t="inlineStr">
        <is>
          <t>M031</t>
        </is>
      </c>
      <c r="C662" s="124" t="inlineStr">
        <is>
          <t>MENDERES</t>
        </is>
      </c>
      <c r="D662" s="124" t="inlineStr">
        <is>
          <t>M021</t>
        </is>
      </c>
      <c r="E662" s="124" t="inlineStr">
        <is>
          <t>GAZİEMİR-7</t>
        </is>
      </c>
      <c r="F662" s="124" t="inlineStr">
        <is>
          <t>U042</t>
        </is>
      </c>
      <c r="G662" s="124" t="inlineStr">
        <is>
          <t>ŞARKÜTERİ</t>
        </is>
      </c>
      <c r="H662" s="124" t="n">
        <v>25</v>
      </c>
      <c r="I662" s="124" t="n">
        <v>6.9</v>
      </c>
      <c r="J662" s="124" t="inlineStr">
        <is>
          <t>Evet</t>
        </is>
      </c>
      <c r="K662" s="124" t="inlineStr">
        <is>
          <t>Evet</t>
        </is>
      </c>
      <c r="L662" s="124" t="inlineStr">
        <is>
          <t>Belirsiz</t>
        </is>
      </c>
      <c r="M662" s="124" t="n">
        <v>0</v>
      </c>
      <c r="N662" s="124" t="n">
        <v>1</v>
      </c>
      <c r="O662" s="124" t="n">
        <v>0</v>
      </c>
      <c r="P662" s="124" t="n">
        <v>0</v>
      </c>
      <c r="Q662" s="124" t="inlineStr">
        <is>
          <t>Aynı unvan ve gerekli yetkinlik</t>
        </is>
      </c>
      <c r="R662" s="124" t="inlineStr">
        <is>
          <t>Koşullu</t>
        </is>
      </c>
      <c r="S662" s="124" t="inlineStr">
        <is>
          <t>Gerçek mesafe (Google Places) - Fazla/Açık Fact_Mevcut/Fact_Norm'dan; Vardiya/Onay Saha Etüdü Bekleniyor</t>
        </is>
      </c>
    </row>
    <row r="663" ht="15" customHeight="1" s="113">
      <c r="A663" s="124" t="inlineStr">
        <is>
          <t>T0662</t>
        </is>
      </c>
      <c r="B663" s="124" t="inlineStr">
        <is>
          <t>M034</t>
        </is>
      </c>
      <c r="C663" s="124" t="inlineStr">
        <is>
          <t>NARLIDERE</t>
        </is>
      </c>
      <c r="D663" s="124" t="inlineStr">
        <is>
          <t>M009</t>
        </is>
      </c>
      <c r="E663" s="124" t="inlineStr">
        <is>
          <t>BALÇOVA</t>
        </is>
      </c>
      <c r="F663" s="124" t="inlineStr">
        <is>
          <t>U002</t>
        </is>
      </c>
      <c r="G663" s="124" t="inlineStr">
        <is>
          <t>BAKLİYAT</t>
        </is>
      </c>
      <c r="H663" s="124" t="n">
        <v>25</v>
      </c>
      <c r="I663" s="124" t="n">
        <v>4.6</v>
      </c>
      <c r="J663" s="124" t="inlineStr">
        <is>
          <t>Evet</t>
        </is>
      </c>
      <c r="K663" s="124" t="inlineStr">
        <is>
          <t>Aynı Bölge</t>
        </is>
      </c>
      <c r="L663" s="124" t="inlineStr">
        <is>
          <t>Belirsiz</t>
        </is>
      </c>
      <c r="M663" s="124" t="n">
        <v>0</v>
      </c>
      <c r="N663" s="124" t="n">
        <v>0</v>
      </c>
      <c r="O663" s="124" t="n">
        <v>0</v>
      </c>
      <c r="P663" s="124" t="n">
        <v>0</v>
      </c>
      <c r="Q663" s="124" t="inlineStr">
        <is>
          <t>Aynı unvan ve gerekli yetkinlik</t>
        </is>
      </c>
      <c r="R663" s="124" t="inlineStr">
        <is>
          <t>Düşük Öncelik</t>
        </is>
      </c>
      <c r="S663" s="124" t="inlineStr">
        <is>
          <t>Gerçek mesafe (Google Places) - Fazla/Açık Fact_Mevcut/Fact_Norm'dan; Vardiya/Onay Saha Etüdü Bekleniyor</t>
        </is>
      </c>
    </row>
    <row r="664" ht="15" customHeight="1" s="113">
      <c r="A664" s="124" t="inlineStr">
        <is>
          <t>T0663</t>
        </is>
      </c>
      <c r="B664" s="124" t="inlineStr">
        <is>
          <t>M034</t>
        </is>
      </c>
      <c r="C664" s="124" t="inlineStr">
        <is>
          <t>NARLIDERE</t>
        </is>
      </c>
      <c r="D664" s="124" t="inlineStr">
        <is>
          <t>M009</t>
        </is>
      </c>
      <c r="E664" s="124" t="inlineStr">
        <is>
          <t>BALÇOVA</t>
        </is>
      </c>
      <c r="F664" s="124" t="inlineStr">
        <is>
          <t>U013</t>
        </is>
      </c>
      <c r="G664" s="124" t="inlineStr">
        <is>
          <t>KASAP</t>
        </is>
      </c>
      <c r="H664" s="124" t="n">
        <v>25</v>
      </c>
      <c r="I664" s="124" t="n">
        <v>4.6</v>
      </c>
      <c r="J664" s="124" t="inlineStr">
        <is>
          <t>Evet</t>
        </is>
      </c>
      <c r="K664" s="124" t="inlineStr">
        <is>
          <t>Aynı Bölge</t>
        </is>
      </c>
      <c r="L664" s="124" t="inlineStr">
        <is>
          <t>Belirsiz</t>
        </is>
      </c>
      <c r="M664" s="124" t="n">
        <v>0</v>
      </c>
      <c r="N664" s="124" t="n">
        <v>1</v>
      </c>
      <c r="O664" s="124" t="n">
        <v>0</v>
      </c>
      <c r="P664" s="124" t="n">
        <v>0</v>
      </c>
      <c r="Q664" s="124" t="inlineStr">
        <is>
          <t>Aynı unvan ve gerekli yetkinlik</t>
        </is>
      </c>
      <c r="R664" s="124" t="inlineStr">
        <is>
          <t>Koşullu</t>
        </is>
      </c>
      <c r="S664" s="124" t="inlineStr">
        <is>
          <t>Gerçek mesafe (Google Places) - Fazla/Açık Fact_Mevcut/Fact_Norm'dan; Vardiya/Onay Saha Etüdü Bekleniyor</t>
        </is>
      </c>
    </row>
    <row r="665" ht="15" customHeight="1" s="113">
      <c r="A665" s="124" t="inlineStr">
        <is>
          <t>T0664</t>
        </is>
      </c>
      <c r="B665" s="124" t="inlineStr">
        <is>
          <t>M034</t>
        </is>
      </c>
      <c r="C665" s="124" t="inlineStr">
        <is>
          <t>NARLIDERE</t>
        </is>
      </c>
      <c r="D665" s="124" t="inlineStr">
        <is>
          <t>M009</t>
        </is>
      </c>
      <c r="E665" s="124" t="inlineStr">
        <is>
          <t>BALÇOVA</t>
        </is>
      </c>
      <c r="F665" s="124" t="inlineStr">
        <is>
          <t>U015</t>
        </is>
      </c>
      <c r="G665" s="124" t="inlineStr">
        <is>
          <t>KASİYER</t>
        </is>
      </c>
      <c r="H665" s="124" t="n">
        <v>25</v>
      </c>
      <c r="I665" s="124" t="n">
        <v>4.6</v>
      </c>
      <c r="J665" s="124" t="inlineStr">
        <is>
          <t>Evet</t>
        </is>
      </c>
      <c r="K665" s="124" t="inlineStr">
        <is>
          <t>Aynı Bölge</t>
        </is>
      </c>
      <c r="L665" s="124" t="inlineStr">
        <is>
          <t>Belirsiz</t>
        </is>
      </c>
      <c r="M665" s="124" t="n">
        <v>0</v>
      </c>
      <c r="N665" s="124" t="n">
        <v>0</v>
      </c>
      <c r="O665" s="124" t="n">
        <v>0</v>
      </c>
      <c r="P665" s="124" t="n">
        <v>0</v>
      </c>
      <c r="Q665" s="124" t="inlineStr">
        <is>
          <t>Aynı unvan ve gerekli yetkinlik</t>
        </is>
      </c>
      <c r="R665" s="124" t="inlineStr">
        <is>
          <t>Düşük Öncelik</t>
        </is>
      </c>
      <c r="S665" s="124" t="inlineStr">
        <is>
          <t>Gerçek mesafe (Google Places) - Fazla/Açık Fact_Mevcut/Fact_Norm'dan; Vardiya/Onay Saha Etüdü Bekleniyor</t>
        </is>
      </c>
    </row>
    <row r="666" ht="15" customHeight="1" s="113">
      <c r="A666" s="124" t="inlineStr">
        <is>
          <t>T0665</t>
        </is>
      </c>
      <c r="B666" s="124" t="inlineStr">
        <is>
          <t>M034</t>
        </is>
      </c>
      <c r="C666" s="124" t="inlineStr">
        <is>
          <t>NARLIDERE</t>
        </is>
      </c>
      <c r="D666" s="124" t="inlineStr">
        <is>
          <t>M009</t>
        </is>
      </c>
      <c r="E666" s="124" t="inlineStr">
        <is>
          <t>BALÇOVA</t>
        </is>
      </c>
      <c r="F666" s="124" t="inlineStr">
        <is>
          <t>U017</t>
        </is>
      </c>
      <c r="G666" s="124" t="inlineStr">
        <is>
          <t>MANAV</t>
        </is>
      </c>
      <c r="H666" s="124" t="n">
        <v>25</v>
      </c>
      <c r="I666" s="124" t="n">
        <v>4.6</v>
      </c>
      <c r="J666" s="124" t="inlineStr">
        <is>
          <t>Evet</t>
        </is>
      </c>
      <c r="K666" s="124" t="inlineStr">
        <is>
          <t>Aynı Bölge</t>
        </is>
      </c>
      <c r="L666" s="124" t="inlineStr">
        <is>
          <t>Belirsiz</t>
        </is>
      </c>
      <c r="M666" s="124" t="n">
        <v>0</v>
      </c>
      <c r="N666" s="124" t="n">
        <v>0</v>
      </c>
      <c r="O666" s="124" t="n">
        <v>0</v>
      </c>
      <c r="P666" s="124" t="n">
        <v>0</v>
      </c>
      <c r="Q666" s="124" t="inlineStr">
        <is>
          <t>Aynı unvan ve gerekli yetkinlik</t>
        </is>
      </c>
      <c r="R666" s="124" t="inlineStr">
        <is>
          <t>Düşük Öncelik</t>
        </is>
      </c>
      <c r="S666" s="124" t="inlineStr">
        <is>
          <t>Gerçek mesafe (Google Places) - Fazla/Açık Fact_Mevcut/Fact_Norm'dan; Vardiya/Onay Saha Etüdü Bekleniyor</t>
        </is>
      </c>
    </row>
    <row r="667" ht="15" customHeight="1" s="113">
      <c r="A667" s="124" t="inlineStr">
        <is>
          <t>T0666</t>
        </is>
      </c>
      <c r="B667" s="124" t="inlineStr">
        <is>
          <t>M034</t>
        </is>
      </c>
      <c r="C667" s="124" t="inlineStr">
        <is>
          <t>NARLIDERE</t>
        </is>
      </c>
      <c r="D667" s="124" t="inlineStr">
        <is>
          <t>M009</t>
        </is>
      </c>
      <c r="E667" s="124" t="inlineStr">
        <is>
          <t>BALÇOVA</t>
        </is>
      </c>
      <c r="F667" s="124" t="inlineStr">
        <is>
          <t>U026</t>
        </is>
      </c>
      <c r="G667" s="124" t="inlineStr">
        <is>
          <t>REYON GÖREVLİSİ</t>
        </is>
      </c>
      <c r="H667" s="124" t="n">
        <v>25</v>
      </c>
      <c r="I667" s="124" t="n">
        <v>4.6</v>
      </c>
      <c r="J667" s="124" t="inlineStr">
        <is>
          <t>Evet</t>
        </is>
      </c>
      <c r="K667" s="124" t="inlineStr">
        <is>
          <t>Aynı Bölge</t>
        </is>
      </c>
      <c r="L667" s="124" t="inlineStr">
        <is>
          <t>Belirsiz</t>
        </is>
      </c>
      <c r="M667" s="124" t="n">
        <v>0</v>
      </c>
      <c r="N667" s="124" t="n">
        <v>0</v>
      </c>
      <c r="O667" s="124" t="n">
        <v>0</v>
      </c>
      <c r="P667" s="124" t="n">
        <v>0</v>
      </c>
      <c r="Q667" s="124" t="inlineStr">
        <is>
          <t>Aynı unvan ve gerekli yetkinlik</t>
        </is>
      </c>
      <c r="R667" s="124" t="inlineStr">
        <is>
          <t>Düşük Öncelik</t>
        </is>
      </c>
      <c r="S667" s="124" t="inlineStr">
        <is>
          <t>Gerçek mesafe (Google Places) - Fazla/Açık Fact_Mevcut/Fact_Norm'dan; Vardiya/Onay Saha Etüdü Bekleniyor</t>
        </is>
      </c>
    </row>
    <row r="668" ht="15" customHeight="1" s="113">
      <c r="A668" s="124" t="inlineStr">
        <is>
          <t>T0667</t>
        </is>
      </c>
      <c r="B668" s="124" t="inlineStr">
        <is>
          <t>M034</t>
        </is>
      </c>
      <c r="C668" s="124" t="inlineStr">
        <is>
          <t>NARLIDERE</t>
        </is>
      </c>
      <c r="D668" s="124" t="inlineStr">
        <is>
          <t>M009</t>
        </is>
      </c>
      <c r="E668" s="124" t="inlineStr">
        <is>
          <t>BALÇOVA</t>
        </is>
      </c>
      <c r="F668" s="124" t="inlineStr">
        <is>
          <t>U036</t>
        </is>
      </c>
      <c r="G668" s="124" t="inlineStr">
        <is>
          <t>YÖNETİCİ</t>
        </is>
      </c>
      <c r="H668" s="124" t="n">
        <v>25</v>
      </c>
      <c r="I668" s="124" t="n">
        <v>4.6</v>
      </c>
      <c r="J668" s="124" t="inlineStr">
        <is>
          <t>Evet</t>
        </is>
      </c>
      <c r="K668" s="124" t="inlineStr">
        <is>
          <t>Aynı Bölge</t>
        </is>
      </c>
      <c r="L668" s="124" t="inlineStr">
        <is>
          <t>Belirsiz</t>
        </is>
      </c>
      <c r="M668" s="124" t="n">
        <v>0</v>
      </c>
      <c r="N668" s="124" t="n">
        <v>0</v>
      </c>
      <c r="O668" s="124" t="n">
        <v>0</v>
      </c>
      <c r="P668" s="124" t="n">
        <v>0</v>
      </c>
      <c r="Q668" s="124" t="inlineStr">
        <is>
          <t>Aynı unvan ve gerekli yetkinlik</t>
        </is>
      </c>
      <c r="R668" s="124" t="inlineStr">
        <is>
          <t>Düşük Öncelik</t>
        </is>
      </c>
      <c r="S668" s="124" t="inlineStr">
        <is>
          <t>Gerçek mesafe (Google Places) - Fazla/Açık Fact_Mevcut/Fact_Norm'dan; Vardiya/Onay Saha Etüdü Bekleniyor</t>
        </is>
      </c>
    </row>
    <row r="669" ht="15" customHeight="1" s="113">
      <c r="A669" s="124" t="inlineStr">
        <is>
          <t>T0668</t>
        </is>
      </c>
      <c r="B669" s="124" t="inlineStr">
        <is>
          <t>M034</t>
        </is>
      </c>
      <c r="C669" s="124" t="inlineStr">
        <is>
          <t>NARLIDERE</t>
        </is>
      </c>
      <c r="D669" s="124" t="inlineStr">
        <is>
          <t>M009</t>
        </is>
      </c>
      <c r="E669" s="124" t="inlineStr">
        <is>
          <t>BALÇOVA</t>
        </is>
      </c>
      <c r="F669" s="124" t="inlineStr">
        <is>
          <t>U038</t>
        </is>
      </c>
      <c r="G669" s="124" t="inlineStr">
        <is>
          <t>YÖNETİCİ YARDIMCISI</t>
        </is>
      </c>
      <c r="H669" s="124" t="n">
        <v>25</v>
      </c>
      <c r="I669" s="124" t="n">
        <v>4.6</v>
      </c>
      <c r="J669" s="124" t="inlineStr">
        <is>
          <t>Evet</t>
        </is>
      </c>
      <c r="K669" s="124" t="inlineStr">
        <is>
          <t>Aynı Bölge</t>
        </is>
      </c>
      <c r="L669" s="124" t="inlineStr">
        <is>
          <t>Belirsiz</t>
        </is>
      </c>
      <c r="M669" s="124" t="n">
        <v>0</v>
      </c>
      <c r="N669" s="124" t="n">
        <v>0</v>
      </c>
      <c r="O669" s="124" t="n">
        <v>0</v>
      </c>
      <c r="P669" s="124" t="n">
        <v>0</v>
      </c>
      <c r="Q669" s="124" t="inlineStr">
        <is>
          <t>Aynı unvan ve gerekli yetkinlik</t>
        </is>
      </c>
      <c r="R669" s="124" t="inlineStr">
        <is>
          <t>Düşük Öncelik</t>
        </is>
      </c>
      <c r="S669" s="124" t="inlineStr">
        <is>
          <t>Gerçek mesafe (Google Places) - Fazla/Açık Fact_Mevcut/Fact_Norm'dan; Vardiya/Onay Saha Etüdü Bekleniyor</t>
        </is>
      </c>
    </row>
    <row r="670" ht="15" customHeight="1" s="113">
      <c r="A670" s="124" t="inlineStr">
        <is>
          <t>T0669</t>
        </is>
      </c>
      <c r="B670" s="124" t="inlineStr">
        <is>
          <t>M034</t>
        </is>
      </c>
      <c r="C670" s="124" t="inlineStr">
        <is>
          <t>NARLIDERE</t>
        </is>
      </c>
      <c r="D670" s="124" t="inlineStr">
        <is>
          <t>M009</t>
        </is>
      </c>
      <c r="E670" s="124" t="inlineStr">
        <is>
          <t>BALÇOVA</t>
        </is>
      </c>
      <c r="F670" s="124" t="inlineStr">
        <is>
          <t>U042</t>
        </is>
      </c>
      <c r="G670" s="124" t="inlineStr">
        <is>
          <t>ŞARKÜTERİ</t>
        </is>
      </c>
      <c r="H670" s="124" t="n">
        <v>25</v>
      </c>
      <c r="I670" s="124" t="n">
        <v>4.6</v>
      </c>
      <c r="J670" s="124" t="inlineStr">
        <is>
          <t>Evet</t>
        </is>
      </c>
      <c r="K670" s="124" t="inlineStr">
        <is>
          <t>Aynı Bölge</t>
        </is>
      </c>
      <c r="L670" s="124" t="inlineStr">
        <is>
          <t>Belirsiz</t>
        </is>
      </c>
      <c r="M670" s="124" t="n">
        <v>0</v>
      </c>
      <c r="N670" s="124" t="n">
        <v>1</v>
      </c>
      <c r="O670" s="124" t="n">
        <v>0</v>
      </c>
      <c r="P670" s="124" t="n">
        <v>0</v>
      </c>
      <c r="Q670" s="124" t="inlineStr">
        <is>
          <t>Aynı unvan ve gerekli yetkinlik</t>
        </is>
      </c>
      <c r="R670" s="124" t="inlineStr">
        <is>
          <t>Koşullu</t>
        </is>
      </c>
      <c r="S670" s="124" t="inlineStr">
        <is>
          <t>Gerçek mesafe (Google Places) - Fazla/Açık Fact_Mevcut/Fact_Norm'dan; Vardiya/Onay Saha Etüdü Bekleniyor</t>
        </is>
      </c>
    </row>
    <row r="671" ht="15" customHeight="1" s="113">
      <c r="A671" s="124" t="inlineStr">
        <is>
          <t>T0670</t>
        </is>
      </c>
      <c r="B671" s="124" t="inlineStr">
        <is>
          <t>M034</t>
        </is>
      </c>
      <c r="C671" s="124" t="inlineStr">
        <is>
          <t>NARLIDERE</t>
        </is>
      </c>
      <c r="D671" s="124" t="inlineStr">
        <is>
          <t>M036</t>
        </is>
      </c>
      <c r="E671" s="124" t="inlineStr">
        <is>
          <t>POLİGON</t>
        </is>
      </c>
      <c r="F671" s="124" t="inlineStr">
        <is>
          <t>U013</t>
        </is>
      </c>
      <c r="G671" s="124" t="inlineStr">
        <is>
          <t>KASAP</t>
        </is>
      </c>
      <c r="H671" s="124" t="n">
        <v>25</v>
      </c>
      <c r="I671" s="124" t="n">
        <v>6</v>
      </c>
      <c r="J671" s="124" t="inlineStr">
        <is>
          <t>Evet</t>
        </is>
      </c>
      <c r="K671" s="124" t="inlineStr">
        <is>
          <t>Aynı Bölge</t>
        </is>
      </c>
      <c r="L671" s="124" t="inlineStr">
        <is>
          <t>Belirsiz</t>
        </is>
      </c>
      <c r="M671" s="124" t="n">
        <v>0</v>
      </c>
      <c r="N671" s="124" t="n">
        <v>1</v>
      </c>
      <c r="O671" s="124" t="n">
        <v>0</v>
      </c>
      <c r="P671" s="124" t="n">
        <v>0</v>
      </c>
      <c r="Q671" s="124" t="inlineStr">
        <is>
          <t>Aynı unvan ve gerekli yetkinlik</t>
        </is>
      </c>
      <c r="R671" s="124" t="inlineStr">
        <is>
          <t>Koşullu</t>
        </is>
      </c>
      <c r="S671" s="124" t="inlineStr">
        <is>
          <t>Gerçek mesafe (Google Places) - Fazla/Açık Fact_Mevcut/Fact_Norm'dan; Vardiya/Onay Saha Etüdü Bekleniyor</t>
        </is>
      </c>
    </row>
    <row r="672" ht="15" customHeight="1" s="113">
      <c r="A672" s="124" t="inlineStr">
        <is>
          <t>T0671</t>
        </is>
      </c>
      <c r="B672" s="124" t="inlineStr">
        <is>
          <t>M034</t>
        </is>
      </c>
      <c r="C672" s="124" t="inlineStr">
        <is>
          <t>NARLIDERE</t>
        </is>
      </c>
      <c r="D672" s="124" t="inlineStr">
        <is>
          <t>M036</t>
        </is>
      </c>
      <c r="E672" s="124" t="inlineStr">
        <is>
          <t>POLİGON</t>
        </is>
      </c>
      <c r="F672" s="124" t="inlineStr">
        <is>
          <t>U015</t>
        </is>
      </c>
      <c r="G672" s="124" t="inlineStr">
        <is>
          <t>KASİYER</t>
        </is>
      </c>
      <c r="H672" s="124" t="n">
        <v>25</v>
      </c>
      <c r="I672" s="124" t="n">
        <v>6</v>
      </c>
      <c r="J672" s="124" t="inlineStr">
        <is>
          <t>Evet</t>
        </is>
      </c>
      <c r="K672" s="124" t="inlineStr">
        <is>
          <t>Aynı Bölge</t>
        </is>
      </c>
      <c r="L672" s="124" t="inlineStr">
        <is>
          <t>Belirsiz</t>
        </is>
      </c>
      <c r="M672" s="124" t="n">
        <v>0</v>
      </c>
      <c r="N672" s="124" t="n">
        <v>0</v>
      </c>
      <c r="O672" s="124" t="n">
        <v>0</v>
      </c>
      <c r="P672" s="124" t="n">
        <v>0</v>
      </c>
      <c r="Q672" s="124" t="inlineStr">
        <is>
          <t>Aynı unvan ve gerekli yetkinlik</t>
        </is>
      </c>
      <c r="R672" s="124" t="inlineStr">
        <is>
          <t>Düşük Öncelik</t>
        </is>
      </c>
      <c r="S672" s="124" t="inlineStr">
        <is>
          <t>Gerçek mesafe (Google Places) - Fazla/Açık Fact_Mevcut/Fact_Norm'dan; Vardiya/Onay Saha Etüdü Bekleniyor</t>
        </is>
      </c>
    </row>
    <row r="673" ht="15" customHeight="1" s="113">
      <c r="A673" s="124" t="inlineStr">
        <is>
          <t>T0672</t>
        </is>
      </c>
      <c r="B673" s="124" t="inlineStr">
        <is>
          <t>M034</t>
        </is>
      </c>
      <c r="C673" s="124" t="inlineStr">
        <is>
          <t>NARLIDERE</t>
        </is>
      </c>
      <c r="D673" s="124" t="inlineStr">
        <is>
          <t>M036</t>
        </is>
      </c>
      <c r="E673" s="124" t="inlineStr">
        <is>
          <t>POLİGON</t>
        </is>
      </c>
      <c r="F673" s="124" t="inlineStr">
        <is>
          <t>U017</t>
        </is>
      </c>
      <c r="G673" s="124" t="inlineStr">
        <is>
          <t>MANAV</t>
        </is>
      </c>
      <c r="H673" s="124" t="n">
        <v>25</v>
      </c>
      <c r="I673" s="124" t="n">
        <v>6</v>
      </c>
      <c r="J673" s="124" t="inlineStr">
        <is>
          <t>Evet</t>
        </is>
      </c>
      <c r="K673" s="124" t="inlineStr">
        <is>
          <t>Aynı Bölge</t>
        </is>
      </c>
      <c r="L673" s="124" t="inlineStr">
        <is>
          <t>Belirsiz</t>
        </is>
      </c>
      <c r="M673" s="124" t="n">
        <v>0</v>
      </c>
      <c r="N673" s="124" t="n">
        <v>2</v>
      </c>
      <c r="O673" s="124" t="n">
        <v>0</v>
      </c>
      <c r="P673" s="124" t="n">
        <v>1</v>
      </c>
      <c r="Q673" s="124" t="inlineStr">
        <is>
          <t>Aynı unvan ve gerekli yetkinlik</t>
        </is>
      </c>
      <c r="R673" s="124" t="inlineStr">
        <is>
          <t>Koşullu</t>
        </is>
      </c>
      <c r="S673" s="124" t="inlineStr">
        <is>
          <t>Gerçek mesafe (Google Places) - Fazla/Açık Fact_Mevcut/Fact_Norm'dan; Vardiya/Onay Saha Etüdü Bekleniyor</t>
        </is>
      </c>
    </row>
    <row r="674" ht="15" customHeight="1" s="113">
      <c r="A674" s="124" t="inlineStr">
        <is>
          <t>T0673</t>
        </is>
      </c>
      <c r="B674" s="124" t="inlineStr">
        <is>
          <t>M034</t>
        </is>
      </c>
      <c r="C674" s="124" t="inlineStr">
        <is>
          <t>NARLIDERE</t>
        </is>
      </c>
      <c r="D674" s="124" t="inlineStr">
        <is>
          <t>M036</t>
        </is>
      </c>
      <c r="E674" s="124" t="inlineStr">
        <is>
          <t>POLİGON</t>
        </is>
      </c>
      <c r="F674" s="124" t="inlineStr">
        <is>
          <t>U026</t>
        </is>
      </c>
      <c r="G674" s="124" t="inlineStr">
        <is>
          <t>REYON GÖREVLİSİ</t>
        </is>
      </c>
      <c r="H674" s="124" t="n">
        <v>25</v>
      </c>
      <c r="I674" s="124" t="n">
        <v>6</v>
      </c>
      <c r="J674" s="124" t="inlineStr">
        <is>
          <t>Evet</t>
        </is>
      </c>
      <c r="K674" s="124" t="inlineStr">
        <is>
          <t>Aynı Bölge</t>
        </is>
      </c>
      <c r="L674" s="124" t="inlineStr">
        <is>
          <t>Belirsiz</t>
        </is>
      </c>
      <c r="M674" s="124" t="n">
        <v>0</v>
      </c>
      <c r="N674" s="124" t="n">
        <v>0</v>
      </c>
      <c r="O674" s="124" t="n">
        <v>0</v>
      </c>
      <c r="P674" s="124" t="n">
        <v>0</v>
      </c>
      <c r="Q674" s="124" t="inlineStr">
        <is>
          <t>Aynı unvan ve gerekli yetkinlik</t>
        </is>
      </c>
      <c r="R674" s="124" t="inlineStr">
        <is>
          <t>Düşük Öncelik</t>
        </is>
      </c>
      <c r="S674" s="124" t="inlineStr">
        <is>
          <t>Gerçek mesafe (Google Places) - Fazla/Açık Fact_Mevcut/Fact_Norm'dan; Vardiya/Onay Saha Etüdü Bekleniyor</t>
        </is>
      </c>
    </row>
    <row r="675" ht="15" customHeight="1" s="113">
      <c r="A675" s="124" t="inlineStr">
        <is>
          <t>T0674</t>
        </is>
      </c>
      <c r="B675" s="124" t="inlineStr">
        <is>
          <t>M034</t>
        </is>
      </c>
      <c r="C675" s="124" t="inlineStr">
        <is>
          <t>NARLIDERE</t>
        </is>
      </c>
      <c r="D675" s="124" t="inlineStr">
        <is>
          <t>M036</t>
        </is>
      </c>
      <c r="E675" s="124" t="inlineStr">
        <is>
          <t>POLİGON</t>
        </is>
      </c>
      <c r="F675" s="124" t="inlineStr">
        <is>
          <t>U036</t>
        </is>
      </c>
      <c r="G675" s="124" t="inlineStr">
        <is>
          <t>YÖNETİCİ</t>
        </is>
      </c>
      <c r="H675" s="124" t="n">
        <v>25</v>
      </c>
      <c r="I675" s="124" t="n">
        <v>6</v>
      </c>
      <c r="J675" s="124" t="inlineStr">
        <is>
          <t>Evet</t>
        </is>
      </c>
      <c r="K675" s="124" t="inlineStr">
        <is>
          <t>Aynı Bölge</t>
        </is>
      </c>
      <c r="L675" s="124" t="inlineStr">
        <is>
          <t>Belirsiz</t>
        </is>
      </c>
      <c r="M675" s="124" t="n">
        <v>0</v>
      </c>
      <c r="N675" s="124" t="n">
        <v>0</v>
      </c>
      <c r="O675" s="124" t="n">
        <v>0</v>
      </c>
      <c r="P675" s="124" t="n">
        <v>0</v>
      </c>
      <c r="Q675" s="124" t="inlineStr">
        <is>
          <t>Aynı unvan ve gerekli yetkinlik</t>
        </is>
      </c>
      <c r="R675" s="124" t="inlineStr">
        <is>
          <t>Düşük Öncelik</t>
        </is>
      </c>
      <c r="S675" s="124" t="inlineStr">
        <is>
          <t>Gerçek mesafe (Google Places) - Fazla/Açık Fact_Mevcut/Fact_Norm'dan; Vardiya/Onay Saha Etüdü Bekleniyor</t>
        </is>
      </c>
    </row>
    <row r="676" ht="15" customHeight="1" s="113">
      <c r="A676" s="124" t="inlineStr">
        <is>
          <t>T0675</t>
        </is>
      </c>
      <c r="B676" s="124" t="inlineStr">
        <is>
          <t>M034</t>
        </is>
      </c>
      <c r="C676" s="124" t="inlineStr">
        <is>
          <t>NARLIDERE</t>
        </is>
      </c>
      <c r="D676" s="124" t="inlineStr">
        <is>
          <t>M036</t>
        </is>
      </c>
      <c r="E676" s="124" t="inlineStr">
        <is>
          <t>POLİGON</t>
        </is>
      </c>
      <c r="F676" s="124" t="inlineStr">
        <is>
          <t>U038</t>
        </is>
      </c>
      <c r="G676" s="124" t="inlineStr">
        <is>
          <t>YÖNETİCİ YARDIMCISI</t>
        </is>
      </c>
      <c r="H676" s="124" t="n">
        <v>25</v>
      </c>
      <c r="I676" s="124" t="n">
        <v>6</v>
      </c>
      <c r="J676" s="124" t="inlineStr">
        <is>
          <t>Evet</t>
        </is>
      </c>
      <c r="K676" s="124" t="inlineStr">
        <is>
          <t>Aynı Bölge</t>
        </is>
      </c>
      <c r="L676" s="124" t="inlineStr">
        <is>
          <t>Belirsiz</t>
        </is>
      </c>
      <c r="M676" s="124" t="n">
        <v>0</v>
      </c>
      <c r="N676" s="124" t="n">
        <v>0</v>
      </c>
      <c r="O676" s="124" t="n">
        <v>0</v>
      </c>
      <c r="P676" s="124" t="n">
        <v>0</v>
      </c>
      <c r="Q676" s="124" t="inlineStr">
        <is>
          <t>Aynı unvan ve gerekli yetkinlik</t>
        </is>
      </c>
      <c r="R676" s="124" t="inlineStr">
        <is>
          <t>Düşük Öncelik</t>
        </is>
      </c>
      <c r="S676" s="124" t="inlineStr">
        <is>
          <t>Gerçek mesafe (Google Places) - Fazla/Açık Fact_Mevcut/Fact_Norm'dan; Vardiya/Onay Saha Etüdü Bekleniyor</t>
        </is>
      </c>
    </row>
    <row r="677" ht="15" customHeight="1" s="113">
      <c r="A677" s="124" t="inlineStr">
        <is>
          <t>T0676</t>
        </is>
      </c>
      <c r="B677" s="124" t="inlineStr">
        <is>
          <t>M034</t>
        </is>
      </c>
      <c r="C677" s="124" t="inlineStr">
        <is>
          <t>NARLIDERE</t>
        </is>
      </c>
      <c r="D677" s="124" t="inlineStr">
        <is>
          <t>M036</t>
        </is>
      </c>
      <c r="E677" s="124" t="inlineStr">
        <is>
          <t>POLİGON</t>
        </is>
      </c>
      <c r="F677" s="124" t="inlineStr">
        <is>
          <t>U042</t>
        </is>
      </c>
      <c r="G677" s="124" t="inlineStr">
        <is>
          <t>ŞARKÜTERİ</t>
        </is>
      </c>
      <c r="H677" s="124" t="n">
        <v>25</v>
      </c>
      <c r="I677" s="124" t="n">
        <v>6</v>
      </c>
      <c r="J677" s="124" t="inlineStr">
        <is>
          <t>Evet</t>
        </is>
      </c>
      <c r="K677" s="124" t="inlineStr">
        <is>
          <t>Aynı Bölge</t>
        </is>
      </c>
      <c r="L677" s="124" t="inlineStr">
        <is>
          <t>Belirsiz</t>
        </is>
      </c>
      <c r="M677" s="124" t="n">
        <v>0</v>
      </c>
      <c r="N677" s="124" t="n">
        <v>1</v>
      </c>
      <c r="O677" s="124" t="n">
        <v>0</v>
      </c>
      <c r="P677" s="124" t="n">
        <v>0</v>
      </c>
      <c r="Q677" s="124" t="inlineStr">
        <is>
          <t>Aynı unvan ve gerekli yetkinlik</t>
        </is>
      </c>
      <c r="R677" s="124" t="inlineStr">
        <is>
          <t>Koşullu</t>
        </is>
      </c>
      <c r="S677" s="124" t="inlineStr">
        <is>
          <t>Gerçek mesafe (Google Places) - Fazla/Açık Fact_Mevcut/Fact_Norm'dan; Vardiya/Onay Saha Etüdü Bekleniyor</t>
        </is>
      </c>
    </row>
    <row r="678" ht="15" customHeight="1" s="113">
      <c r="A678" s="124" t="inlineStr">
        <is>
          <t>T0677</t>
        </is>
      </c>
      <c r="B678" s="124" t="inlineStr">
        <is>
          <t>M034</t>
        </is>
      </c>
      <c r="C678" s="124" t="inlineStr">
        <is>
          <t>NARLIDERE</t>
        </is>
      </c>
      <c r="D678" s="124" t="inlineStr">
        <is>
          <t>M023</t>
        </is>
      </c>
      <c r="E678" s="124" t="inlineStr">
        <is>
          <t>GÖZTEPE</t>
        </is>
      </c>
      <c r="F678" s="124" t="inlineStr">
        <is>
          <t>U013</t>
        </is>
      </c>
      <c r="G678" s="124" t="inlineStr">
        <is>
          <t>KASAP</t>
        </is>
      </c>
      <c r="H678" s="124" t="n">
        <v>25</v>
      </c>
      <c r="I678" s="124" t="n">
        <v>7.7</v>
      </c>
      <c r="J678" s="124" t="inlineStr">
        <is>
          <t>Evet</t>
        </is>
      </c>
      <c r="K678" s="124" t="inlineStr">
        <is>
          <t>Aynı Bölge</t>
        </is>
      </c>
      <c r="L678" s="124" t="inlineStr">
        <is>
          <t>Belirsiz</t>
        </is>
      </c>
      <c r="M678" s="124" t="n">
        <v>0</v>
      </c>
      <c r="N678" s="124" t="n">
        <v>1</v>
      </c>
      <c r="O678" s="124" t="n">
        <v>0</v>
      </c>
      <c r="P678" s="124" t="n">
        <v>0</v>
      </c>
      <c r="Q678" s="124" t="inlineStr">
        <is>
          <t>Aynı unvan ve gerekli yetkinlik</t>
        </is>
      </c>
      <c r="R678" s="124" t="inlineStr">
        <is>
          <t>Koşullu</t>
        </is>
      </c>
      <c r="S678" s="124" t="inlineStr">
        <is>
          <t>Gerçek mesafe (Google Places) - Fazla/Açık Fact_Mevcut/Fact_Norm'dan; Vardiya/Onay Saha Etüdü Bekleniyor</t>
        </is>
      </c>
    </row>
    <row r="679" ht="15" customHeight="1" s="113">
      <c r="A679" s="124" t="inlineStr">
        <is>
          <t>T0678</t>
        </is>
      </c>
      <c r="B679" s="124" t="inlineStr">
        <is>
          <t>M034</t>
        </is>
      </c>
      <c r="C679" s="124" t="inlineStr">
        <is>
          <t>NARLIDERE</t>
        </is>
      </c>
      <c r="D679" s="124" t="inlineStr">
        <is>
          <t>M023</t>
        </is>
      </c>
      <c r="E679" s="124" t="inlineStr">
        <is>
          <t>GÖZTEPE</t>
        </is>
      </c>
      <c r="F679" s="124" t="inlineStr">
        <is>
          <t>U015</t>
        </is>
      </c>
      <c r="G679" s="124" t="inlineStr">
        <is>
          <t>KASİYER</t>
        </is>
      </c>
      <c r="H679" s="124" t="n">
        <v>25</v>
      </c>
      <c r="I679" s="124" t="n">
        <v>7.7</v>
      </c>
      <c r="J679" s="124" t="inlineStr">
        <is>
          <t>Evet</t>
        </is>
      </c>
      <c r="K679" s="124" t="inlineStr">
        <is>
          <t>Aynı Bölge</t>
        </is>
      </c>
      <c r="L679" s="124" t="inlineStr">
        <is>
          <t>Belirsiz</t>
        </is>
      </c>
      <c r="M679" s="124" t="n">
        <v>0</v>
      </c>
      <c r="N679" s="124" t="n">
        <v>0</v>
      </c>
      <c r="O679" s="124" t="n">
        <v>0</v>
      </c>
      <c r="P679" s="124" t="n">
        <v>0</v>
      </c>
      <c r="Q679" s="124" t="inlineStr">
        <is>
          <t>Aynı unvan ve gerekli yetkinlik</t>
        </is>
      </c>
      <c r="R679" s="124" t="inlineStr">
        <is>
          <t>Düşük Öncelik</t>
        </is>
      </c>
      <c r="S679" s="124" t="inlineStr">
        <is>
          <t>Gerçek mesafe (Google Places) - Fazla/Açık Fact_Mevcut/Fact_Norm'dan; Vardiya/Onay Saha Etüdü Bekleniyor</t>
        </is>
      </c>
    </row>
    <row r="680" ht="15" customHeight="1" s="113">
      <c r="A680" s="124" t="inlineStr">
        <is>
          <t>T0679</t>
        </is>
      </c>
      <c r="B680" s="124" t="inlineStr">
        <is>
          <t>M034</t>
        </is>
      </c>
      <c r="C680" s="124" t="inlineStr">
        <is>
          <t>NARLIDERE</t>
        </is>
      </c>
      <c r="D680" s="124" t="inlineStr">
        <is>
          <t>M023</t>
        </is>
      </c>
      <c r="E680" s="124" t="inlineStr">
        <is>
          <t>GÖZTEPE</t>
        </is>
      </c>
      <c r="F680" s="124" t="inlineStr">
        <is>
          <t>U017</t>
        </is>
      </c>
      <c r="G680" s="124" t="inlineStr">
        <is>
          <t>MANAV</t>
        </is>
      </c>
      <c r="H680" s="124" t="n">
        <v>25</v>
      </c>
      <c r="I680" s="124" t="n">
        <v>7.7</v>
      </c>
      <c r="J680" s="124" t="inlineStr">
        <is>
          <t>Evet</t>
        </is>
      </c>
      <c r="K680" s="124" t="inlineStr">
        <is>
          <t>Aynı Bölge</t>
        </is>
      </c>
      <c r="L680" s="124" t="inlineStr">
        <is>
          <t>Belirsiz</t>
        </is>
      </c>
      <c r="M680" s="124" t="n">
        <v>0</v>
      </c>
      <c r="N680" s="124" t="n">
        <v>0</v>
      </c>
      <c r="O680" s="124" t="n">
        <v>0</v>
      </c>
      <c r="P680" s="124" t="n">
        <v>0</v>
      </c>
      <c r="Q680" s="124" t="inlineStr">
        <is>
          <t>Aynı unvan ve gerekli yetkinlik</t>
        </is>
      </c>
      <c r="R680" s="124" t="inlineStr">
        <is>
          <t>Düşük Öncelik</t>
        </is>
      </c>
      <c r="S680" s="124" t="inlineStr">
        <is>
          <t>Gerçek mesafe (Google Places) - Fazla/Açık Fact_Mevcut/Fact_Norm'dan; Vardiya/Onay Saha Etüdü Bekleniyor</t>
        </is>
      </c>
    </row>
    <row r="681" ht="15" customHeight="1" s="113">
      <c r="A681" s="124" t="inlineStr">
        <is>
          <t>T0680</t>
        </is>
      </c>
      <c r="B681" s="124" t="inlineStr">
        <is>
          <t>M034</t>
        </is>
      </c>
      <c r="C681" s="124" t="inlineStr">
        <is>
          <t>NARLIDERE</t>
        </is>
      </c>
      <c r="D681" s="124" t="inlineStr">
        <is>
          <t>M023</t>
        </is>
      </c>
      <c r="E681" s="124" t="inlineStr">
        <is>
          <t>GÖZTEPE</t>
        </is>
      </c>
      <c r="F681" s="124" t="inlineStr">
        <is>
          <t>U026</t>
        </is>
      </c>
      <c r="G681" s="124" t="inlineStr">
        <is>
          <t>REYON GÖREVLİSİ</t>
        </is>
      </c>
      <c r="H681" s="124" t="n">
        <v>25</v>
      </c>
      <c r="I681" s="124" t="n">
        <v>7.7</v>
      </c>
      <c r="J681" s="124" t="inlineStr">
        <is>
          <t>Evet</t>
        </is>
      </c>
      <c r="K681" s="124" t="inlineStr">
        <is>
          <t>Aynı Bölge</t>
        </is>
      </c>
      <c r="L681" s="124" t="inlineStr">
        <is>
          <t>Belirsiz</t>
        </is>
      </c>
      <c r="M681" s="124" t="n">
        <v>0</v>
      </c>
      <c r="N681" s="124" t="n">
        <v>1</v>
      </c>
      <c r="O681" s="124" t="n">
        <v>0</v>
      </c>
      <c r="P681" s="124" t="n">
        <v>0</v>
      </c>
      <c r="Q681" s="124" t="inlineStr">
        <is>
          <t>Aynı unvan ve gerekli yetkinlik</t>
        </is>
      </c>
      <c r="R681" s="124" t="inlineStr">
        <is>
          <t>Koşullu</t>
        </is>
      </c>
      <c r="S681" s="124" t="inlineStr">
        <is>
          <t>Gerçek mesafe (Google Places) - Fazla/Açık Fact_Mevcut/Fact_Norm'dan; Vardiya/Onay Saha Etüdü Bekleniyor</t>
        </is>
      </c>
    </row>
    <row r="682" ht="15" customHeight="1" s="113">
      <c r="A682" s="124" t="inlineStr">
        <is>
          <t>T0681</t>
        </is>
      </c>
      <c r="B682" s="124" t="inlineStr">
        <is>
          <t>M034</t>
        </is>
      </c>
      <c r="C682" s="124" t="inlineStr">
        <is>
          <t>NARLIDERE</t>
        </is>
      </c>
      <c r="D682" s="124" t="inlineStr">
        <is>
          <t>M023</t>
        </is>
      </c>
      <c r="E682" s="124" t="inlineStr">
        <is>
          <t>GÖZTEPE</t>
        </is>
      </c>
      <c r="F682" s="124" t="inlineStr">
        <is>
          <t>U036</t>
        </is>
      </c>
      <c r="G682" s="124" t="inlineStr">
        <is>
          <t>YÖNETİCİ</t>
        </is>
      </c>
      <c r="H682" s="124" t="n">
        <v>25</v>
      </c>
      <c r="I682" s="124" t="n">
        <v>7.7</v>
      </c>
      <c r="J682" s="124" t="inlineStr">
        <is>
          <t>Evet</t>
        </is>
      </c>
      <c r="K682" s="124" t="inlineStr">
        <is>
          <t>Aynı Bölge</t>
        </is>
      </c>
      <c r="L682" s="124" t="inlineStr">
        <is>
          <t>Belirsiz</t>
        </is>
      </c>
      <c r="M682" s="124" t="n">
        <v>0</v>
      </c>
      <c r="N682" s="124" t="n">
        <v>0</v>
      </c>
      <c r="O682" s="124" t="n">
        <v>0</v>
      </c>
      <c r="P682" s="124" t="n">
        <v>0</v>
      </c>
      <c r="Q682" s="124" t="inlineStr">
        <is>
          <t>Aynı unvan ve gerekli yetkinlik</t>
        </is>
      </c>
      <c r="R682" s="124" t="inlineStr">
        <is>
          <t>Düşük Öncelik</t>
        </is>
      </c>
      <c r="S682" s="124" t="inlineStr">
        <is>
          <t>Gerçek mesafe (Google Places) - Fazla/Açık Fact_Mevcut/Fact_Norm'dan; Vardiya/Onay Saha Etüdü Bekleniyor</t>
        </is>
      </c>
    </row>
    <row r="683" ht="15" customHeight="1" s="113">
      <c r="A683" s="124" t="inlineStr">
        <is>
          <t>T0682</t>
        </is>
      </c>
      <c r="B683" s="124" t="inlineStr">
        <is>
          <t>M034</t>
        </is>
      </c>
      <c r="C683" s="124" t="inlineStr">
        <is>
          <t>NARLIDERE</t>
        </is>
      </c>
      <c r="D683" s="124" t="inlineStr">
        <is>
          <t>M023</t>
        </is>
      </c>
      <c r="E683" s="124" t="inlineStr">
        <is>
          <t>GÖZTEPE</t>
        </is>
      </c>
      <c r="F683" s="124" t="inlineStr">
        <is>
          <t>U038</t>
        </is>
      </c>
      <c r="G683" s="124" t="inlineStr">
        <is>
          <t>YÖNETİCİ YARDIMCISI</t>
        </is>
      </c>
      <c r="H683" s="124" t="n">
        <v>25</v>
      </c>
      <c r="I683" s="124" t="n">
        <v>7.7</v>
      </c>
      <c r="J683" s="124" t="inlineStr">
        <is>
          <t>Evet</t>
        </is>
      </c>
      <c r="K683" s="124" t="inlineStr">
        <is>
          <t>Aynı Bölge</t>
        </is>
      </c>
      <c r="L683" s="124" t="inlineStr">
        <is>
          <t>Belirsiz</t>
        </is>
      </c>
      <c r="M683" s="124" t="n">
        <v>0</v>
      </c>
      <c r="N683" s="124" t="n">
        <v>0</v>
      </c>
      <c r="O683" s="124" t="n">
        <v>0</v>
      </c>
      <c r="P683" s="124" t="n">
        <v>0</v>
      </c>
      <c r="Q683" s="124" t="inlineStr">
        <is>
          <t>Aynı unvan ve gerekli yetkinlik</t>
        </is>
      </c>
      <c r="R683" s="124" t="inlineStr">
        <is>
          <t>Düşük Öncelik</t>
        </is>
      </c>
      <c r="S683" s="124" t="inlineStr">
        <is>
          <t>Gerçek mesafe (Google Places) - Fazla/Açık Fact_Mevcut/Fact_Norm'dan; Vardiya/Onay Saha Etüdü Bekleniyor</t>
        </is>
      </c>
    </row>
    <row r="684" ht="15" customHeight="1" s="113">
      <c r="A684" s="124" t="inlineStr">
        <is>
          <t>T0683</t>
        </is>
      </c>
      <c r="B684" s="124" t="inlineStr">
        <is>
          <t>M034</t>
        </is>
      </c>
      <c r="C684" s="124" t="inlineStr">
        <is>
          <t>NARLIDERE</t>
        </is>
      </c>
      <c r="D684" s="124" t="inlineStr">
        <is>
          <t>M023</t>
        </is>
      </c>
      <c r="E684" s="124" t="inlineStr">
        <is>
          <t>GÖZTEPE</t>
        </is>
      </c>
      <c r="F684" s="124" t="inlineStr">
        <is>
          <t>U042</t>
        </is>
      </c>
      <c r="G684" s="124" t="inlineStr">
        <is>
          <t>ŞARKÜTERİ</t>
        </is>
      </c>
      <c r="H684" s="124" t="n">
        <v>25</v>
      </c>
      <c r="I684" s="124" t="n">
        <v>7.7</v>
      </c>
      <c r="J684" s="124" t="inlineStr">
        <is>
          <t>Evet</t>
        </is>
      </c>
      <c r="K684" s="124" t="inlineStr">
        <is>
          <t>Aynı Bölge</t>
        </is>
      </c>
      <c r="L684" s="124" t="inlineStr">
        <is>
          <t>Belirsiz</t>
        </is>
      </c>
      <c r="M684" s="124" t="n">
        <v>0</v>
      </c>
      <c r="N684" s="124" t="n">
        <v>0</v>
      </c>
      <c r="O684" s="124" t="n">
        <v>0</v>
      </c>
      <c r="P684" s="124" t="n">
        <v>0</v>
      </c>
      <c r="Q684" s="124" t="inlineStr">
        <is>
          <t>Aynı unvan ve gerekli yetkinlik</t>
        </is>
      </c>
      <c r="R684" s="124" t="inlineStr">
        <is>
          <t>Düşük Öncelik</t>
        </is>
      </c>
      <c r="S684" s="124" t="inlineStr">
        <is>
          <t>Gerçek mesafe (Google Places) - Fazla/Açık Fact_Mevcut/Fact_Norm'dan; Vardiya/Onay Saha Etüdü Bekleniyor</t>
        </is>
      </c>
    </row>
    <row r="685" ht="15" customHeight="1" s="113">
      <c r="A685" s="124" t="inlineStr">
        <is>
          <t>T0684</t>
        </is>
      </c>
      <c r="B685" s="124" t="inlineStr">
        <is>
          <t>M035</t>
        </is>
      </c>
      <c r="C685" s="124" t="inlineStr">
        <is>
          <t>OSMANGAZİ</t>
        </is>
      </c>
      <c r="D685" s="124" t="inlineStr">
        <is>
          <t>M030</t>
        </is>
      </c>
      <c r="E685" s="124" t="inlineStr">
        <is>
          <t>MANAVKUYU</t>
        </is>
      </c>
      <c r="F685" s="124" t="inlineStr">
        <is>
          <t>U002</t>
        </is>
      </c>
      <c r="G685" s="124" t="inlineStr">
        <is>
          <t>BAKLİYAT</t>
        </is>
      </c>
      <c r="H685" s="124" t="n">
        <v>25</v>
      </c>
      <c r="I685" s="124" t="n">
        <v>1.1</v>
      </c>
      <c r="J685" s="124" t="inlineStr">
        <is>
          <t>Evet</t>
        </is>
      </c>
      <c r="K685" s="124" t="inlineStr">
        <is>
          <t>Aynı Bölge</t>
        </is>
      </c>
      <c r="L685" s="124" t="inlineStr">
        <is>
          <t>Belirsiz</t>
        </is>
      </c>
      <c r="M685" s="124" t="n">
        <v>0</v>
      </c>
      <c r="N685" s="124" t="n">
        <v>0</v>
      </c>
      <c r="O685" s="124" t="n">
        <v>0</v>
      </c>
      <c r="P685" s="124" t="n">
        <v>0</v>
      </c>
      <c r="Q685" s="124" t="inlineStr">
        <is>
          <t>Aynı unvan ve gerekli yetkinlik</t>
        </is>
      </c>
      <c r="R685" s="124" t="inlineStr">
        <is>
          <t>Düşük Öncelik</t>
        </is>
      </c>
      <c r="S685" s="124" t="inlineStr">
        <is>
          <t>Gerçek mesafe (Google Places) - Fazla/Açık Fact_Mevcut/Fact_Norm'dan; Vardiya/Onay Saha Etüdü Bekleniyor</t>
        </is>
      </c>
    </row>
    <row r="686" ht="15" customHeight="1" s="113">
      <c r="A686" s="124" t="inlineStr">
        <is>
          <t>T0685</t>
        </is>
      </c>
      <c r="B686" s="124" t="inlineStr">
        <is>
          <t>M035</t>
        </is>
      </c>
      <c r="C686" s="124" t="inlineStr">
        <is>
          <t>OSMANGAZİ</t>
        </is>
      </c>
      <c r="D686" s="124" t="inlineStr">
        <is>
          <t>M030</t>
        </is>
      </c>
      <c r="E686" s="124" t="inlineStr">
        <is>
          <t>MANAVKUYU</t>
        </is>
      </c>
      <c r="F686" s="124" t="inlineStr">
        <is>
          <t>U013</t>
        </is>
      </c>
      <c r="G686" s="124" t="inlineStr">
        <is>
          <t>KASAP</t>
        </is>
      </c>
      <c r="H686" s="124" t="n">
        <v>25</v>
      </c>
      <c r="I686" s="124" t="n">
        <v>1.1</v>
      </c>
      <c r="J686" s="124" t="inlineStr">
        <is>
          <t>Evet</t>
        </is>
      </c>
      <c r="K686" s="124" t="inlineStr">
        <is>
          <t>Aynı Bölge</t>
        </is>
      </c>
      <c r="L686" s="124" t="inlineStr">
        <is>
          <t>Belirsiz</t>
        </is>
      </c>
      <c r="M686" s="124" t="n">
        <v>0</v>
      </c>
      <c r="N686" s="124" t="n">
        <v>0</v>
      </c>
      <c r="O686" s="124" t="n">
        <v>0</v>
      </c>
      <c r="P686" s="124" t="n">
        <v>0</v>
      </c>
      <c r="Q686" s="124" t="inlineStr">
        <is>
          <t>Aynı unvan ve gerekli yetkinlik</t>
        </is>
      </c>
      <c r="R686" s="124" t="inlineStr">
        <is>
          <t>Düşük Öncelik</t>
        </is>
      </c>
      <c r="S686" s="124" t="inlineStr">
        <is>
          <t>Gerçek mesafe (Google Places) - Fazla/Açık Fact_Mevcut/Fact_Norm'dan; Vardiya/Onay Saha Etüdü Bekleniyor</t>
        </is>
      </c>
    </row>
    <row r="687" ht="15" customHeight="1" s="113">
      <c r="A687" s="124" t="inlineStr">
        <is>
          <t>T0686</t>
        </is>
      </c>
      <c r="B687" s="124" t="inlineStr">
        <is>
          <t>M035</t>
        </is>
      </c>
      <c r="C687" s="124" t="inlineStr">
        <is>
          <t>OSMANGAZİ</t>
        </is>
      </c>
      <c r="D687" s="124" t="inlineStr">
        <is>
          <t>M030</t>
        </is>
      </c>
      <c r="E687" s="124" t="inlineStr">
        <is>
          <t>MANAVKUYU</t>
        </is>
      </c>
      <c r="F687" s="124" t="inlineStr">
        <is>
          <t>U015</t>
        </is>
      </c>
      <c r="G687" s="124" t="inlineStr">
        <is>
          <t>KASİYER</t>
        </is>
      </c>
      <c r="H687" s="124" t="n">
        <v>25</v>
      </c>
      <c r="I687" s="124" t="n">
        <v>1.1</v>
      </c>
      <c r="J687" s="124" t="inlineStr">
        <is>
          <t>Evet</t>
        </is>
      </c>
      <c r="K687" s="124" t="inlineStr">
        <is>
          <t>Aynı Bölge</t>
        </is>
      </c>
      <c r="L687" s="124" t="inlineStr">
        <is>
          <t>Belirsiz</t>
        </is>
      </c>
      <c r="M687" s="124" t="n">
        <v>0</v>
      </c>
      <c r="N687" s="124" t="n">
        <v>0</v>
      </c>
      <c r="O687" s="124" t="n">
        <v>0</v>
      </c>
      <c r="P687" s="124" t="n">
        <v>0</v>
      </c>
      <c r="Q687" s="124" t="inlineStr">
        <is>
          <t>Aynı unvan ve gerekli yetkinlik</t>
        </is>
      </c>
      <c r="R687" s="124" t="inlineStr">
        <is>
          <t>Düşük Öncelik</t>
        </is>
      </c>
      <c r="S687" s="124" t="inlineStr">
        <is>
          <t>Gerçek mesafe (Google Places) - Fazla/Açık Fact_Mevcut/Fact_Norm'dan; Vardiya/Onay Saha Etüdü Bekleniyor</t>
        </is>
      </c>
    </row>
    <row r="688" ht="15" customHeight="1" s="113">
      <c r="A688" s="124" t="inlineStr">
        <is>
          <t>T0687</t>
        </is>
      </c>
      <c r="B688" s="124" t="inlineStr">
        <is>
          <t>M035</t>
        </is>
      </c>
      <c r="C688" s="124" t="inlineStr">
        <is>
          <t>OSMANGAZİ</t>
        </is>
      </c>
      <c r="D688" s="124" t="inlineStr">
        <is>
          <t>M030</t>
        </is>
      </c>
      <c r="E688" s="124" t="inlineStr">
        <is>
          <t>MANAVKUYU</t>
        </is>
      </c>
      <c r="F688" s="124" t="inlineStr">
        <is>
          <t>U017</t>
        </is>
      </c>
      <c r="G688" s="124" t="inlineStr">
        <is>
          <t>MANAV</t>
        </is>
      </c>
      <c r="H688" s="124" t="n">
        <v>25</v>
      </c>
      <c r="I688" s="124" t="n">
        <v>1.1</v>
      </c>
      <c r="J688" s="124" t="inlineStr">
        <is>
          <t>Evet</t>
        </is>
      </c>
      <c r="K688" s="124" t="inlineStr">
        <is>
          <t>Aynı Bölge</t>
        </is>
      </c>
      <c r="L688" s="124" t="inlineStr">
        <is>
          <t>Belirsiz</t>
        </is>
      </c>
      <c r="M688" s="124" t="n">
        <v>0</v>
      </c>
      <c r="N688" s="124" t="n">
        <v>2</v>
      </c>
      <c r="O688" s="124" t="n">
        <v>0</v>
      </c>
      <c r="P688" s="124" t="n">
        <v>1</v>
      </c>
      <c r="Q688" s="124" t="inlineStr">
        <is>
          <t>Aynı unvan ve gerekli yetkinlik</t>
        </is>
      </c>
      <c r="R688" s="124" t="inlineStr">
        <is>
          <t>Koşullu</t>
        </is>
      </c>
      <c r="S688" s="124" t="inlineStr">
        <is>
          <t>Gerçek mesafe (Google Places) - Fazla/Açık Fact_Mevcut/Fact_Norm'dan; Vardiya/Onay Saha Etüdü Bekleniyor</t>
        </is>
      </c>
    </row>
    <row r="689" ht="15" customHeight="1" s="113">
      <c r="A689" s="124" t="inlineStr">
        <is>
          <t>T0688</t>
        </is>
      </c>
      <c r="B689" s="124" t="inlineStr">
        <is>
          <t>M035</t>
        </is>
      </c>
      <c r="C689" s="124" t="inlineStr">
        <is>
          <t>OSMANGAZİ</t>
        </is>
      </c>
      <c r="D689" s="124" t="inlineStr">
        <is>
          <t>M030</t>
        </is>
      </c>
      <c r="E689" s="124" t="inlineStr">
        <is>
          <t>MANAVKUYU</t>
        </is>
      </c>
      <c r="F689" s="124" t="inlineStr">
        <is>
          <t>U026</t>
        </is>
      </c>
      <c r="G689" s="124" t="inlineStr">
        <is>
          <t>REYON GÖREVLİSİ</t>
        </is>
      </c>
      <c r="H689" s="124" t="n">
        <v>25</v>
      </c>
      <c r="I689" s="124" t="n">
        <v>1.1</v>
      </c>
      <c r="J689" s="124" t="inlineStr">
        <is>
          <t>Evet</t>
        </is>
      </c>
      <c r="K689" s="124" t="inlineStr">
        <is>
          <t>Aynı Bölge</t>
        </is>
      </c>
      <c r="L689" s="124" t="inlineStr">
        <is>
          <t>Belirsiz</t>
        </is>
      </c>
      <c r="M689" s="124" t="n">
        <v>0</v>
      </c>
      <c r="N689" s="124" t="n">
        <v>0</v>
      </c>
      <c r="O689" s="124" t="n">
        <v>0</v>
      </c>
      <c r="P689" s="124" t="n">
        <v>0</v>
      </c>
      <c r="Q689" s="124" t="inlineStr">
        <is>
          <t>Aynı unvan ve gerekli yetkinlik</t>
        </is>
      </c>
      <c r="R689" s="124" t="inlineStr">
        <is>
          <t>Düşük Öncelik</t>
        </is>
      </c>
      <c r="S689" s="124" t="inlineStr">
        <is>
          <t>Gerçek mesafe (Google Places) - Fazla/Açık Fact_Mevcut/Fact_Norm'dan; Vardiya/Onay Saha Etüdü Bekleniyor</t>
        </is>
      </c>
    </row>
    <row r="690" ht="15" customHeight="1" s="113">
      <c r="A690" s="124" t="inlineStr">
        <is>
          <t>T0689</t>
        </is>
      </c>
      <c r="B690" s="124" t="inlineStr">
        <is>
          <t>M035</t>
        </is>
      </c>
      <c r="C690" s="124" t="inlineStr">
        <is>
          <t>OSMANGAZİ</t>
        </is>
      </c>
      <c r="D690" s="124" t="inlineStr">
        <is>
          <t>M030</t>
        </is>
      </c>
      <c r="E690" s="124" t="inlineStr">
        <is>
          <t>MANAVKUYU</t>
        </is>
      </c>
      <c r="F690" s="124" t="inlineStr">
        <is>
          <t>U036</t>
        </is>
      </c>
      <c r="G690" s="124" t="inlineStr">
        <is>
          <t>YÖNETİCİ</t>
        </is>
      </c>
      <c r="H690" s="124" t="n">
        <v>25</v>
      </c>
      <c r="I690" s="124" t="n">
        <v>1.1</v>
      </c>
      <c r="J690" s="124" t="inlineStr">
        <is>
          <t>Evet</t>
        </is>
      </c>
      <c r="K690" s="124" t="inlineStr">
        <is>
          <t>Aynı Bölge</t>
        </is>
      </c>
      <c r="L690" s="124" t="inlineStr">
        <is>
          <t>Belirsiz</t>
        </is>
      </c>
      <c r="M690" s="124" t="n">
        <v>0</v>
      </c>
      <c r="N690" s="124" t="n">
        <v>0</v>
      </c>
      <c r="O690" s="124" t="n">
        <v>0</v>
      </c>
      <c r="P690" s="124" t="n">
        <v>0</v>
      </c>
      <c r="Q690" s="124" t="inlineStr">
        <is>
          <t>Aynı unvan ve gerekli yetkinlik</t>
        </is>
      </c>
      <c r="R690" s="124" t="inlineStr">
        <is>
          <t>Düşük Öncelik</t>
        </is>
      </c>
      <c r="S690" s="124" t="inlineStr">
        <is>
          <t>Gerçek mesafe (Google Places) - Fazla/Açık Fact_Mevcut/Fact_Norm'dan; Vardiya/Onay Saha Etüdü Bekleniyor</t>
        </is>
      </c>
    </row>
    <row r="691" ht="15" customHeight="1" s="113">
      <c r="A691" s="124" t="inlineStr">
        <is>
          <t>T0690</t>
        </is>
      </c>
      <c r="B691" s="124" t="inlineStr">
        <is>
          <t>M035</t>
        </is>
      </c>
      <c r="C691" s="124" t="inlineStr">
        <is>
          <t>OSMANGAZİ</t>
        </is>
      </c>
      <c r="D691" s="124" t="inlineStr">
        <is>
          <t>M030</t>
        </is>
      </c>
      <c r="E691" s="124" t="inlineStr">
        <is>
          <t>MANAVKUYU</t>
        </is>
      </c>
      <c r="F691" s="124" t="inlineStr">
        <is>
          <t>U038</t>
        </is>
      </c>
      <c r="G691" s="124" t="inlineStr">
        <is>
          <t>YÖNETİCİ YARDIMCISI</t>
        </is>
      </c>
      <c r="H691" s="124" t="n">
        <v>25</v>
      </c>
      <c r="I691" s="124" t="n">
        <v>1.1</v>
      </c>
      <c r="J691" s="124" t="inlineStr">
        <is>
          <t>Evet</t>
        </is>
      </c>
      <c r="K691" s="124" t="inlineStr">
        <is>
          <t>Aynı Bölge</t>
        </is>
      </c>
      <c r="L691" s="124" t="inlineStr">
        <is>
          <t>Belirsiz</t>
        </is>
      </c>
      <c r="M691" s="124" t="n">
        <v>0</v>
      </c>
      <c r="N691" s="124" t="n">
        <v>1</v>
      </c>
      <c r="O691" s="124" t="n">
        <v>0</v>
      </c>
      <c r="P691" s="124" t="n">
        <v>0</v>
      </c>
      <c r="Q691" s="124" t="inlineStr">
        <is>
          <t>Aynı unvan ve gerekli yetkinlik</t>
        </is>
      </c>
      <c r="R691" s="124" t="inlineStr">
        <is>
          <t>Koşullu</t>
        </is>
      </c>
      <c r="S691" s="124" t="inlineStr">
        <is>
          <t>Gerçek mesafe (Google Places) - Fazla/Açık Fact_Mevcut/Fact_Norm'dan; Vardiya/Onay Saha Etüdü Bekleniyor</t>
        </is>
      </c>
    </row>
    <row r="692" ht="15" customHeight="1" s="113">
      <c r="A692" s="124" t="inlineStr">
        <is>
          <t>T0691</t>
        </is>
      </c>
      <c r="B692" s="124" t="inlineStr">
        <is>
          <t>M035</t>
        </is>
      </c>
      <c r="C692" s="124" t="inlineStr">
        <is>
          <t>OSMANGAZİ</t>
        </is>
      </c>
      <c r="D692" s="124" t="inlineStr">
        <is>
          <t>M030</t>
        </is>
      </c>
      <c r="E692" s="124" t="inlineStr">
        <is>
          <t>MANAVKUYU</t>
        </is>
      </c>
      <c r="F692" s="124" t="inlineStr">
        <is>
          <t>U042</t>
        </is>
      </c>
      <c r="G692" s="124" t="inlineStr">
        <is>
          <t>ŞARKÜTERİ</t>
        </is>
      </c>
      <c r="H692" s="124" t="n">
        <v>25</v>
      </c>
      <c r="I692" s="124" t="n">
        <v>1.1</v>
      </c>
      <c r="J692" s="124" t="inlineStr">
        <is>
          <t>Evet</t>
        </is>
      </c>
      <c r="K692" s="124" t="inlineStr">
        <is>
          <t>Aynı Bölge</t>
        </is>
      </c>
      <c r="L692" s="124" t="inlineStr">
        <is>
          <t>Belirsiz</t>
        </is>
      </c>
      <c r="M692" s="124" t="n">
        <v>0</v>
      </c>
      <c r="N692" s="124" t="n">
        <v>1</v>
      </c>
      <c r="O692" s="124" t="n">
        <v>0</v>
      </c>
      <c r="P692" s="124" t="n">
        <v>0</v>
      </c>
      <c r="Q692" s="124" t="inlineStr">
        <is>
          <t>Aynı unvan ve gerekli yetkinlik</t>
        </is>
      </c>
      <c r="R692" s="124" t="inlineStr">
        <is>
          <t>Koşullu</t>
        </is>
      </c>
      <c r="S692" s="124" t="inlineStr">
        <is>
          <t>Gerçek mesafe (Google Places) - Fazla/Açık Fact_Mevcut/Fact_Norm'dan; Vardiya/Onay Saha Etüdü Bekleniyor</t>
        </is>
      </c>
    </row>
    <row r="693" ht="15" customHeight="1" s="113">
      <c r="A693" s="124" t="inlineStr">
        <is>
          <t>T0692</t>
        </is>
      </c>
      <c r="B693" s="124" t="inlineStr">
        <is>
          <t>M035</t>
        </is>
      </c>
      <c r="C693" s="124" t="inlineStr">
        <is>
          <t>OSMANGAZİ</t>
        </is>
      </c>
      <c r="D693" s="124" t="inlineStr">
        <is>
          <t>M046</t>
        </is>
      </c>
      <c r="E693" s="124" t="inlineStr">
        <is>
          <t>ÇAMDİBİ</t>
        </is>
      </c>
      <c r="F693" s="124" t="inlineStr">
        <is>
          <t>U002</t>
        </is>
      </c>
      <c r="G693" s="124" t="inlineStr">
        <is>
          <t>BAKLİYAT</t>
        </is>
      </c>
      <c r="H693" s="124" t="n">
        <v>25</v>
      </c>
      <c r="I693" s="124" t="n">
        <v>3</v>
      </c>
      <c r="J693" s="124" t="inlineStr">
        <is>
          <t>Evet</t>
        </is>
      </c>
      <c r="K693" s="124" t="inlineStr">
        <is>
          <t>Aynı Bölge</t>
        </is>
      </c>
      <c r="L693" s="124" t="inlineStr">
        <is>
          <t>Belirsiz</t>
        </is>
      </c>
      <c r="M693" s="124" t="n">
        <v>0</v>
      </c>
      <c r="N693" s="124" t="n">
        <v>0</v>
      </c>
      <c r="O693" s="124" t="n">
        <v>0</v>
      </c>
      <c r="P693" s="124" t="n">
        <v>0</v>
      </c>
      <c r="Q693" s="124" t="inlineStr">
        <is>
          <t>Aynı unvan ve gerekli yetkinlik</t>
        </is>
      </c>
      <c r="R693" s="124" t="inlineStr">
        <is>
          <t>Düşük Öncelik</t>
        </is>
      </c>
      <c r="S693" s="124" t="inlineStr">
        <is>
          <t>Gerçek mesafe (Google Places) - Fazla/Açık Fact_Mevcut/Fact_Norm'dan; Vardiya/Onay Saha Etüdü Bekleniyor</t>
        </is>
      </c>
    </row>
    <row r="694" ht="15" customHeight="1" s="113">
      <c r="A694" s="124" t="inlineStr">
        <is>
          <t>T0693</t>
        </is>
      </c>
      <c r="B694" s="124" t="inlineStr">
        <is>
          <t>M035</t>
        </is>
      </c>
      <c r="C694" s="124" t="inlineStr">
        <is>
          <t>OSMANGAZİ</t>
        </is>
      </c>
      <c r="D694" s="124" t="inlineStr">
        <is>
          <t>M046</t>
        </is>
      </c>
      <c r="E694" s="124" t="inlineStr">
        <is>
          <t>ÇAMDİBİ</t>
        </is>
      </c>
      <c r="F694" s="124" t="inlineStr">
        <is>
          <t>U013</t>
        </is>
      </c>
      <c r="G694" s="124" t="inlineStr">
        <is>
          <t>KASAP</t>
        </is>
      </c>
      <c r="H694" s="124" t="n">
        <v>25</v>
      </c>
      <c r="I694" s="124" t="n">
        <v>3</v>
      </c>
      <c r="J694" s="124" t="inlineStr">
        <is>
          <t>Evet</t>
        </is>
      </c>
      <c r="K694" s="124" t="inlineStr">
        <is>
          <t>Aynı Bölge</t>
        </is>
      </c>
      <c r="L694" s="124" t="inlineStr">
        <is>
          <t>Belirsiz</t>
        </is>
      </c>
      <c r="M694" s="124" t="n">
        <v>0</v>
      </c>
      <c r="N694" s="124" t="n">
        <v>1</v>
      </c>
      <c r="O694" s="124" t="n">
        <v>0</v>
      </c>
      <c r="P694" s="124" t="n">
        <v>0</v>
      </c>
      <c r="Q694" s="124" t="inlineStr">
        <is>
          <t>Aynı unvan ve gerekli yetkinlik</t>
        </is>
      </c>
      <c r="R694" s="124" t="inlineStr">
        <is>
          <t>Koşullu</t>
        </is>
      </c>
      <c r="S694" s="124" t="inlineStr">
        <is>
          <t>Gerçek mesafe (Google Places) - Fazla/Açık Fact_Mevcut/Fact_Norm'dan; Vardiya/Onay Saha Etüdü Bekleniyor</t>
        </is>
      </c>
    </row>
    <row r="695" ht="15" customHeight="1" s="113">
      <c r="A695" s="124" t="inlineStr">
        <is>
          <t>T0694</t>
        </is>
      </c>
      <c r="B695" s="124" t="inlineStr">
        <is>
          <t>M035</t>
        </is>
      </c>
      <c r="C695" s="124" t="inlineStr">
        <is>
          <t>OSMANGAZİ</t>
        </is>
      </c>
      <c r="D695" s="124" t="inlineStr">
        <is>
          <t>M046</t>
        </is>
      </c>
      <c r="E695" s="124" t="inlineStr">
        <is>
          <t>ÇAMDİBİ</t>
        </is>
      </c>
      <c r="F695" s="124" t="inlineStr">
        <is>
          <t>U015</t>
        </is>
      </c>
      <c r="G695" s="124" t="inlineStr">
        <is>
          <t>KASİYER</t>
        </is>
      </c>
      <c r="H695" s="124" t="n">
        <v>25</v>
      </c>
      <c r="I695" s="124" t="n">
        <v>3</v>
      </c>
      <c r="J695" s="124" t="inlineStr">
        <is>
          <t>Evet</t>
        </is>
      </c>
      <c r="K695" s="124" t="inlineStr">
        <is>
          <t>Aynı Bölge</t>
        </is>
      </c>
      <c r="L695" s="124" t="inlineStr">
        <is>
          <t>Belirsiz</t>
        </is>
      </c>
      <c r="M695" s="124" t="n">
        <v>0</v>
      </c>
      <c r="N695" s="124" t="n">
        <v>0</v>
      </c>
      <c r="O695" s="124" t="n">
        <v>0</v>
      </c>
      <c r="P695" s="124" t="n">
        <v>0</v>
      </c>
      <c r="Q695" s="124" t="inlineStr">
        <is>
          <t>Aynı unvan ve gerekli yetkinlik</t>
        </is>
      </c>
      <c r="R695" s="124" t="inlineStr">
        <is>
          <t>Düşük Öncelik</t>
        </is>
      </c>
      <c r="S695" s="124" t="inlineStr">
        <is>
          <t>Gerçek mesafe (Google Places) - Fazla/Açık Fact_Mevcut/Fact_Norm'dan; Vardiya/Onay Saha Etüdü Bekleniyor</t>
        </is>
      </c>
    </row>
    <row r="696" ht="15" customHeight="1" s="113">
      <c r="A696" s="124" t="inlineStr">
        <is>
          <t>T0695</t>
        </is>
      </c>
      <c r="B696" s="124" t="inlineStr">
        <is>
          <t>M035</t>
        </is>
      </c>
      <c r="C696" s="124" t="inlineStr">
        <is>
          <t>OSMANGAZİ</t>
        </is>
      </c>
      <c r="D696" s="124" t="inlineStr">
        <is>
          <t>M046</t>
        </is>
      </c>
      <c r="E696" s="124" t="inlineStr">
        <is>
          <t>ÇAMDİBİ</t>
        </is>
      </c>
      <c r="F696" s="124" t="inlineStr">
        <is>
          <t>U017</t>
        </is>
      </c>
      <c r="G696" s="124" t="inlineStr">
        <is>
          <t>MANAV</t>
        </is>
      </c>
      <c r="H696" s="124" t="n">
        <v>25</v>
      </c>
      <c r="I696" s="124" t="n">
        <v>3</v>
      </c>
      <c r="J696" s="124" t="inlineStr">
        <is>
          <t>Evet</t>
        </is>
      </c>
      <c r="K696" s="124" t="inlineStr">
        <is>
          <t>Aynı Bölge</t>
        </is>
      </c>
      <c r="L696" s="124" t="inlineStr">
        <is>
          <t>Belirsiz</t>
        </is>
      </c>
      <c r="M696" s="124" t="n">
        <v>0</v>
      </c>
      <c r="N696" s="124" t="n">
        <v>0</v>
      </c>
      <c r="O696" s="124" t="n">
        <v>0</v>
      </c>
      <c r="P696" s="124" t="n">
        <v>0</v>
      </c>
      <c r="Q696" s="124" t="inlineStr">
        <is>
          <t>Aynı unvan ve gerekli yetkinlik</t>
        </is>
      </c>
      <c r="R696" s="124" t="inlineStr">
        <is>
          <t>Düşük Öncelik</t>
        </is>
      </c>
      <c r="S696" s="124" t="inlineStr">
        <is>
          <t>Gerçek mesafe (Google Places) - Fazla/Açık Fact_Mevcut/Fact_Norm'dan; Vardiya/Onay Saha Etüdü Bekleniyor</t>
        </is>
      </c>
    </row>
    <row r="697" ht="15" customHeight="1" s="113">
      <c r="A697" s="124" t="inlineStr">
        <is>
          <t>T0696</t>
        </is>
      </c>
      <c r="B697" s="124" t="inlineStr">
        <is>
          <t>M035</t>
        </is>
      </c>
      <c r="C697" s="124" t="inlineStr">
        <is>
          <t>OSMANGAZİ</t>
        </is>
      </c>
      <c r="D697" s="124" t="inlineStr">
        <is>
          <t>M046</t>
        </is>
      </c>
      <c r="E697" s="124" t="inlineStr">
        <is>
          <t>ÇAMDİBİ</t>
        </is>
      </c>
      <c r="F697" s="124" t="inlineStr">
        <is>
          <t>U026</t>
        </is>
      </c>
      <c r="G697" s="124" t="inlineStr">
        <is>
          <t>REYON GÖREVLİSİ</t>
        </is>
      </c>
      <c r="H697" s="124" t="n">
        <v>25</v>
      </c>
      <c r="I697" s="124" t="n">
        <v>3</v>
      </c>
      <c r="J697" s="124" t="inlineStr">
        <is>
          <t>Evet</t>
        </is>
      </c>
      <c r="K697" s="124" t="inlineStr">
        <is>
          <t>Aynı Bölge</t>
        </is>
      </c>
      <c r="L697" s="124" t="inlineStr">
        <is>
          <t>Belirsiz</t>
        </is>
      </c>
      <c r="M697" s="124" t="n">
        <v>0</v>
      </c>
      <c r="N697" s="124" t="n">
        <v>1</v>
      </c>
      <c r="O697" s="124" t="n">
        <v>0</v>
      </c>
      <c r="P697" s="124" t="n">
        <v>0</v>
      </c>
      <c r="Q697" s="124" t="inlineStr">
        <is>
          <t>Aynı unvan ve gerekli yetkinlik</t>
        </is>
      </c>
      <c r="R697" s="124" t="inlineStr">
        <is>
          <t>Koşullu</t>
        </is>
      </c>
      <c r="S697" s="124" t="inlineStr">
        <is>
          <t>Gerçek mesafe (Google Places) - Fazla/Açık Fact_Mevcut/Fact_Norm'dan; Vardiya/Onay Saha Etüdü Bekleniyor</t>
        </is>
      </c>
    </row>
    <row r="698" ht="15" customHeight="1" s="113">
      <c r="A698" s="124" t="inlineStr">
        <is>
          <t>T0697</t>
        </is>
      </c>
      <c r="B698" s="124" t="inlineStr">
        <is>
          <t>M035</t>
        </is>
      </c>
      <c r="C698" s="124" t="inlineStr">
        <is>
          <t>OSMANGAZİ</t>
        </is>
      </c>
      <c r="D698" s="124" t="inlineStr">
        <is>
          <t>M046</t>
        </is>
      </c>
      <c r="E698" s="124" t="inlineStr">
        <is>
          <t>ÇAMDİBİ</t>
        </is>
      </c>
      <c r="F698" s="124" t="inlineStr">
        <is>
          <t>U036</t>
        </is>
      </c>
      <c r="G698" s="124" t="inlineStr">
        <is>
          <t>YÖNETİCİ</t>
        </is>
      </c>
      <c r="H698" s="124" t="n">
        <v>25</v>
      </c>
      <c r="I698" s="124" t="n">
        <v>3</v>
      </c>
      <c r="J698" s="124" t="inlineStr">
        <is>
          <t>Evet</t>
        </is>
      </c>
      <c r="K698" s="124" t="inlineStr">
        <is>
          <t>Aynı Bölge</t>
        </is>
      </c>
      <c r="L698" s="124" t="inlineStr">
        <is>
          <t>Belirsiz</t>
        </is>
      </c>
      <c r="M698" s="124" t="n">
        <v>0</v>
      </c>
      <c r="N698" s="124" t="n">
        <v>0</v>
      </c>
      <c r="O698" s="124" t="n">
        <v>0</v>
      </c>
      <c r="P698" s="124" t="n">
        <v>0</v>
      </c>
      <c r="Q698" s="124" t="inlineStr">
        <is>
          <t>Aynı unvan ve gerekli yetkinlik</t>
        </is>
      </c>
      <c r="R698" s="124" t="inlineStr">
        <is>
          <t>Düşük Öncelik</t>
        </is>
      </c>
      <c r="S698" s="124" t="inlineStr">
        <is>
          <t>Gerçek mesafe (Google Places) - Fazla/Açık Fact_Mevcut/Fact_Norm'dan; Vardiya/Onay Saha Etüdü Bekleniyor</t>
        </is>
      </c>
    </row>
    <row r="699" ht="15" customHeight="1" s="113">
      <c r="A699" s="124" t="inlineStr">
        <is>
          <t>T0698</t>
        </is>
      </c>
      <c r="B699" s="124" t="inlineStr">
        <is>
          <t>M035</t>
        </is>
      </c>
      <c r="C699" s="124" t="inlineStr">
        <is>
          <t>OSMANGAZİ</t>
        </is>
      </c>
      <c r="D699" s="124" t="inlineStr">
        <is>
          <t>M046</t>
        </is>
      </c>
      <c r="E699" s="124" t="inlineStr">
        <is>
          <t>ÇAMDİBİ</t>
        </is>
      </c>
      <c r="F699" s="124" t="inlineStr">
        <is>
          <t>U038</t>
        </is>
      </c>
      <c r="G699" s="124" t="inlineStr">
        <is>
          <t>YÖNETİCİ YARDIMCISI</t>
        </is>
      </c>
      <c r="H699" s="124" t="n">
        <v>25</v>
      </c>
      <c r="I699" s="124" t="n">
        <v>3</v>
      </c>
      <c r="J699" s="124" t="inlineStr">
        <is>
          <t>Evet</t>
        </is>
      </c>
      <c r="K699" s="124" t="inlineStr">
        <is>
          <t>Aynı Bölge</t>
        </is>
      </c>
      <c r="L699" s="124" t="inlineStr">
        <is>
          <t>Belirsiz</t>
        </is>
      </c>
      <c r="M699" s="124" t="n">
        <v>0</v>
      </c>
      <c r="N699" s="124" t="n">
        <v>0</v>
      </c>
      <c r="O699" s="124" t="n">
        <v>0</v>
      </c>
      <c r="P699" s="124" t="n">
        <v>0</v>
      </c>
      <c r="Q699" s="124" t="inlineStr">
        <is>
          <t>Aynı unvan ve gerekli yetkinlik</t>
        </is>
      </c>
      <c r="R699" s="124" t="inlineStr">
        <is>
          <t>Düşük Öncelik</t>
        </is>
      </c>
      <c r="S699" s="124" t="inlineStr">
        <is>
          <t>Gerçek mesafe (Google Places) - Fazla/Açık Fact_Mevcut/Fact_Norm'dan; Vardiya/Onay Saha Etüdü Bekleniyor</t>
        </is>
      </c>
    </row>
    <row r="700" ht="15" customHeight="1" s="113">
      <c r="A700" s="124" t="inlineStr">
        <is>
          <t>T0699</t>
        </is>
      </c>
      <c r="B700" s="124" t="inlineStr">
        <is>
          <t>M035</t>
        </is>
      </c>
      <c r="C700" s="124" t="inlineStr">
        <is>
          <t>OSMANGAZİ</t>
        </is>
      </c>
      <c r="D700" s="124" t="inlineStr">
        <is>
          <t>M046</t>
        </is>
      </c>
      <c r="E700" s="124" t="inlineStr">
        <is>
          <t>ÇAMDİBİ</t>
        </is>
      </c>
      <c r="F700" s="124" t="inlineStr">
        <is>
          <t>U042</t>
        </is>
      </c>
      <c r="G700" s="124" t="inlineStr">
        <is>
          <t>ŞARKÜTERİ</t>
        </is>
      </c>
      <c r="H700" s="124" t="n">
        <v>25</v>
      </c>
      <c r="I700" s="124" t="n">
        <v>3</v>
      </c>
      <c r="J700" s="124" t="inlineStr">
        <is>
          <t>Evet</t>
        </is>
      </c>
      <c r="K700" s="124" t="inlineStr">
        <is>
          <t>Aynı Bölge</t>
        </is>
      </c>
      <c r="L700" s="124" t="inlineStr">
        <is>
          <t>Belirsiz</t>
        </is>
      </c>
      <c r="M700" s="124" t="n">
        <v>0</v>
      </c>
      <c r="N700" s="124" t="n">
        <v>1</v>
      </c>
      <c r="O700" s="124" t="n">
        <v>0</v>
      </c>
      <c r="P700" s="124" t="n">
        <v>0</v>
      </c>
      <c r="Q700" s="124" t="inlineStr">
        <is>
          <t>Aynı unvan ve gerekli yetkinlik</t>
        </is>
      </c>
      <c r="R700" s="124" t="inlineStr">
        <is>
          <t>Koşullu</t>
        </is>
      </c>
      <c r="S700" s="124" t="inlineStr">
        <is>
          <t>Gerçek mesafe (Google Places) - Fazla/Açık Fact_Mevcut/Fact_Norm'dan; Vardiya/Onay Saha Etüdü Bekleniyor</t>
        </is>
      </c>
    </row>
    <row r="701" ht="15" customHeight="1" s="113">
      <c r="A701" s="124" t="inlineStr">
        <is>
          <t>T0700</t>
        </is>
      </c>
      <c r="B701" s="124" t="inlineStr">
        <is>
          <t>M035</t>
        </is>
      </c>
      <c r="C701" s="124" t="inlineStr">
        <is>
          <t>OSMANGAZİ</t>
        </is>
      </c>
      <c r="D701" s="124" t="inlineStr">
        <is>
          <t>M044</t>
        </is>
      </c>
      <c r="E701" s="124" t="inlineStr">
        <is>
          <t>YEŞİLOVA</t>
        </is>
      </c>
      <c r="F701" s="124" t="inlineStr">
        <is>
          <t>U002</t>
        </is>
      </c>
      <c r="G701" s="124" t="inlineStr">
        <is>
          <t>BAKLİYAT</t>
        </is>
      </c>
      <c r="H701" s="124" t="n">
        <v>25</v>
      </c>
      <c r="I701" s="124" t="n">
        <v>3.4</v>
      </c>
      <c r="J701" s="124" t="inlineStr">
        <is>
          <t>Evet</t>
        </is>
      </c>
      <c r="K701" s="124" t="inlineStr">
        <is>
          <t>Aynı Bölge</t>
        </is>
      </c>
      <c r="L701" s="124" t="inlineStr">
        <is>
          <t>Belirsiz</t>
        </is>
      </c>
      <c r="M701" s="124" t="n">
        <v>0</v>
      </c>
      <c r="N701" s="124" t="n">
        <v>0</v>
      </c>
      <c r="O701" s="124" t="n">
        <v>0</v>
      </c>
      <c r="P701" s="124" t="n">
        <v>0</v>
      </c>
      <c r="Q701" s="124" t="inlineStr">
        <is>
          <t>Aynı unvan ve gerekli yetkinlik</t>
        </is>
      </c>
      <c r="R701" s="124" t="inlineStr">
        <is>
          <t>Düşük Öncelik</t>
        </is>
      </c>
      <c r="S701" s="124" t="inlineStr">
        <is>
          <t>Gerçek mesafe (Google Places) - Fazla/Açık Fact_Mevcut/Fact_Norm'dan; Vardiya/Onay Saha Etüdü Bekleniyor</t>
        </is>
      </c>
    </row>
    <row r="702" ht="15" customHeight="1" s="113">
      <c r="A702" s="124" t="inlineStr">
        <is>
          <t>T0701</t>
        </is>
      </c>
      <c r="B702" s="124" t="inlineStr">
        <is>
          <t>M035</t>
        </is>
      </c>
      <c r="C702" s="124" t="inlineStr">
        <is>
          <t>OSMANGAZİ</t>
        </is>
      </c>
      <c r="D702" s="124" t="inlineStr">
        <is>
          <t>M044</t>
        </is>
      </c>
      <c r="E702" s="124" t="inlineStr">
        <is>
          <t>YEŞİLOVA</t>
        </is>
      </c>
      <c r="F702" s="124" t="inlineStr">
        <is>
          <t>U013</t>
        </is>
      </c>
      <c r="G702" s="124" t="inlineStr">
        <is>
          <t>KASAP</t>
        </is>
      </c>
      <c r="H702" s="124" t="n">
        <v>25</v>
      </c>
      <c r="I702" s="124" t="n">
        <v>3.4</v>
      </c>
      <c r="J702" s="124" t="inlineStr">
        <is>
          <t>Evet</t>
        </is>
      </c>
      <c r="K702" s="124" t="inlineStr">
        <is>
          <t>Aynı Bölge</t>
        </is>
      </c>
      <c r="L702" s="124" t="inlineStr">
        <is>
          <t>Belirsiz</t>
        </is>
      </c>
      <c r="M702" s="124" t="n">
        <v>0</v>
      </c>
      <c r="N702" s="124" t="n">
        <v>1</v>
      </c>
      <c r="O702" s="124" t="n">
        <v>0</v>
      </c>
      <c r="P702" s="124" t="n">
        <v>0</v>
      </c>
      <c r="Q702" s="124" t="inlineStr">
        <is>
          <t>Aynı unvan ve gerekli yetkinlik</t>
        </is>
      </c>
      <c r="R702" s="124" t="inlineStr">
        <is>
          <t>Koşullu</t>
        </is>
      </c>
      <c r="S702" s="124" t="inlineStr">
        <is>
          <t>Gerçek mesafe (Google Places) - Fazla/Açık Fact_Mevcut/Fact_Norm'dan; Vardiya/Onay Saha Etüdü Bekleniyor</t>
        </is>
      </c>
    </row>
    <row r="703" ht="15" customHeight="1" s="113">
      <c r="A703" s="124" t="inlineStr">
        <is>
          <t>T0702</t>
        </is>
      </c>
      <c r="B703" s="124" t="inlineStr">
        <is>
          <t>M035</t>
        </is>
      </c>
      <c r="C703" s="124" t="inlineStr">
        <is>
          <t>OSMANGAZİ</t>
        </is>
      </c>
      <c r="D703" s="124" t="inlineStr">
        <is>
          <t>M044</t>
        </is>
      </c>
      <c r="E703" s="124" t="inlineStr">
        <is>
          <t>YEŞİLOVA</t>
        </is>
      </c>
      <c r="F703" s="124" t="inlineStr">
        <is>
          <t>U015</t>
        </is>
      </c>
      <c r="G703" s="124" t="inlineStr">
        <is>
          <t>KASİYER</t>
        </is>
      </c>
      <c r="H703" s="124" t="n">
        <v>25</v>
      </c>
      <c r="I703" s="124" t="n">
        <v>3.4</v>
      </c>
      <c r="J703" s="124" t="inlineStr">
        <is>
          <t>Evet</t>
        </is>
      </c>
      <c r="K703" s="124" t="inlineStr">
        <is>
          <t>Aynı Bölge</t>
        </is>
      </c>
      <c r="L703" s="124" t="inlineStr">
        <is>
          <t>Belirsiz</t>
        </is>
      </c>
      <c r="M703" s="124" t="n">
        <v>0</v>
      </c>
      <c r="N703" s="124" t="n">
        <v>0</v>
      </c>
      <c r="O703" s="124" t="n">
        <v>0</v>
      </c>
      <c r="P703" s="124" t="n">
        <v>0</v>
      </c>
      <c r="Q703" s="124" t="inlineStr">
        <is>
          <t>Aynı unvan ve gerekli yetkinlik</t>
        </is>
      </c>
      <c r="R703" s="124" t="inlineStr">
        <is>
          <t>Düşük Öncelik</t>
        </is>
      </c>
      <c r="S703" s="124" t="inlineStr">
        <is>
          <t>Gerçek mesafe (Google Places) - Fazla/Açık Fact_Mevcut/Fact_Norm'dan; Vardiya/Onay Saha Etüdü Bekleniyor</t>
        </is>
      </c>
    </row>
    <row r="704" ht="15" customHeight="1" s="113">
      <c r="A704" s="124" t="inlineStr">
        <is>
          <t>T0703</t>
        </is>
      </c>
      <c r="B704" s="124" t="inlineStr">
        <is>
          <t>M035</t>
        </is>
      </c>
      <c r="C704" s="124" t="inlineStr">
        <is>
          <t>OSMANGAZİ</t>
        </is>
      </c>
      <c r="D704" s="124" t="inlineStr">
        <is>
          <t>M044</t>
        </is>
      </c>
      <c r="E704" s="124" t="inlineStr">
        <is>
          <t>YEŞİLOVA</t>
        </is>
      </c>
      <c r="F704" s="124" t="inlineStr">
        <is>
          <t>U017</t>
        </is>
      </c>
      <c r="G704" s="124" t="inlineStr">
        <is>
          <t>MANAV</t>
        </is>
      </c>
      <c r="H704" s="124" t="n">
        <v>25</v>
      </c>
      <c r="I704" s="124" t="n">
        <v>3.4</v>
      </c>
      <c r="J704" s="124" t="inlineStr">
        <is>
          <t>Evet</t>
        </is>
      </c>
      <c r="K704" s="124" t="inlineStr">
        <is>
          <t>Aynı Bölge</t>
        </is>
      </c>
      <c r="L704" s="124" t="inlineStr">
        <is>
          <t>Belirsiz</t>
        </is>
      </c>
      <c r="M704" s="124" t="n">
        <v>0</v>
      </c>
      <c r="N704" s="124" t="n">
        <v>1</v>
      </c>
      <c r="O704" s="124" t="n">
        <v>0</v>
      </c>
      <c r="P704" s="124" t="n">
        <v>0</v>
      </c>
      <c r="Q704" s="124" t="inlineStr">
        <is>
          <t>Aynı unvan ve gerekli yetkinlik</t>
        </is>
      </c>
      <c r="R704" s="124" t="inlineStr">
        <is>
          <t>Koşullu</t>
        </is>
      </c>
      <c r="S704" s="124" t="inlineStr">
        <is>
          <t>Gerçek mesafe (Google Places) - Fazla/Açık Fact_Mevcut/Fact_Norm'dan; Vardiya/Onay Saha Etüdü Bekleniyor</t>
        </is>
      </c>
    </row>
    <row r="705" ht="15" customHeight="1" s="113">
      <c r="A705" s="124" t="inlineStr">
        <is>
          <t>T0704</t>
        </is>
      </c>
      <c r="B705" s="124" t="inlineStr">
        <is>
          <t>M035</t>
        </is>
      </c>
      <c r="C705" s="124" t="inlineStr">
        <is>
          <t>OSMANGAZİ</t>
        </is>
      </c>
      <c r="D705" s="124" t="inlineStr">
        <is>
          <t>M044</t>
        </is>
      </c>
      <c r="E705" s="124" t="inlineStr">
        <is>
          <t>YEŞİLOVA</t>
        </is>
      </c>
      <c r="F705" s="124" t="inlineStr">
        <is>
          <t>U026</t>
        </is>
      </c>
      <c r="G705" s="124" t="inlineStr">
        <is>
          <t>REYON GÖREVLİSİ</t>
        </is>
      </c>
      <c r="H705" s="124" t="n">
        <v>25</v>
      </c>
      <c r="I705" s="124" t="n">
        <v>3.4</v>
      </c>
      <c r="J705" s="124" t="inlineStr">
        <is>
          <t>Evet</t>
        </is>
      </c>
      <c r="K705" s="124" t="inlineStr">
        <is>
          <t>Aynı Bölge</t>
        </is>
      </c>
      <c r="L705" s="124" t="inlineStr">
        <is>
          <t>Belirsiz</t>
        </is>
      </c>
      <c r="M705" s="124" t="n">
        <v>0</v>
      </c>
      <c r="N705" s="124" t="n">
        <v>1</v>
      </c>
      <c r="O705" s="124" t="n">
        <v>0</v>
      </c>
      <c r="P705" s="124" t="n">
        <v>0</v>
      </c>
      <c r="Q705" s="124" t="inlineStr">
        <is>
          <t>Aynı unvan ve gerekli yetkinlik</t>
        </is>
      </c>
      <c r="R705" s="124" t="inlineStr">
        <is>
          <t>Koşullu</t>
        </is>
      </c>
      <c r="S705" s="124" t="inlineStr">
        <is>
          <t>Gerçek mesafe (Google Places) - Fazla/Açık Fact_Mevcut/Fact_Norm'dan; Vardiya/Onay Saha Etüdü Bekleniyor</t>
        </is>
      </c>
    </row>
    <row r="706" ht="15" customHeight="1" s="113">
      <c r="A706" s="124" t="inlineStr">
        <is>
          <t>T0705</t>
        </is>
      </c>
      <c r="B706" s="124" t="inlineStr">
        <is>
          <t>M035</t>
        </is>
      </c>
      <c r="C706" s="124" t="inlineStr">
        <is>
          <t>OSMANGAZİ</t>
        </is>
      </c>
      <c r="D706" s="124" t="inlineStr">
        <is>
          <t>M044</t>
        </is>
      </c>
      <c r="E706" s="124" t="inlineStr">
        <is>
          <t>YEŞİLOVA</t>
        </is>
      </c>
      <c r="F706" s="124" t="inlineStr">
        <is>
          <t>U036</t>
        </is>
      </c>
      <c r="G706" s="124" t="inlineStr">
        <is>
          <t>YÖNETİCİ</t>
        </is>
      </c>
      <c r="H706" s="124" t="n">
        <v>25</v>
      </c>
      <c r="I706" s="124" t="n">
        <v>3.4</v>
      </c>
      <c r="J706" s="124" t="inlineStr">
        <is>
          <t>Evet</t>
        </is>
      </c>
      <c r="K706" s="124" t="inlineStr">
        <is>
          <t>Aynı Bölge</t>
        </is>
      </c>
      <c r="L706" s="124" t="inlineStr">
        <is>
          <t>Belirsiz</t>
        </is>
      </c>
      <c r="M706" s="124" t="n">
        <v>0</v>
      </c>
      <c r="N706" s="124" t="n">
        <v>1</v>
      </c>
      <c r="O706" s="124" t="n">
        <v>0</v>
      </c>
      <c r="P706" s="124" t="n">
        <v>0</v>
      </c>
      <c r="Q706" s="124" t="inlineStr">
        <is>
          <t>Aynı unvan ve gerekli yetkinlik</t>
        </is>
      </c>
      <c r="R706" s="124" t="inlineStr">
        <is>
          <t>Koşullu</t>
        </is>
      </c>
      <c r="S706" s="124" t="inlineStr">
        <is>
          <t>Gerçek mesafe (Google Places) - Fazla/Açık Fact_Mevcut/Fact_Norm'dan; Vardiya/Onay Saha Etüdü Bekleniyor</t>
        </is>
      </c>
    </row>
    <row r="707" ht="15" customHeight="1" s="113">
      <c r="A707" s="124" t="inlineStr">
        <is>
          <t>T0706</t>
        </is>
      </c>
      <c r="B707" s="124" t="inlineStr">
        <is>
          <t>M035</t>
        </is>
      </c>
      <c r="C707" s="124" t="inlineStr">
        <is>
          <t>OSMANGAZİ</t>
        </is>
      </c>
      <c r="D707" s="124" t="inlineStr">
        <is>
          <t>M044</t>
        </is>
      </c>
      <c r="E707" s="124" t="inlineStr">
        <is>
          <t>YEŞİLOVA</t>
        </is>
      </c>
      <c r="F707" s="124" t="inlineStr">
        <is>
          <t>U038</t>
        </is>
      </c>
      <c r="G707" s="124" t="inlineStr">
        <is>
          <t>YÖNETİCİ YARDIMCISI</t>
        </is>
      </c>
      <c r="H707" s="124" t="n">
        <v>25</v>
      </c>
      <c r="I707" s="124" t="n">
        <v>3.4</v>
      </c>
      <c r="J707" s="124" t="inlineStr">
        <is>
          <t>Evet</t>
        </is>
      </c>
      <c r="K707" s="124" t="inlineStr">
        <is>
          <t>Aynı Bölge</t>
        </is>
      </c>
      <c r="L707" s="124" t="inlineStr">
        <is>
          <t>Belirsiz</t>
        </is>
      </c>
      <c r="M707" s="124" t="n">
        <v>0</v>
      </c>
      <c r="N707" s="124" t="n">
        <v>1</v>
      </c>
      <c r="O707" s="124" t="n">
        <v>0</v>
      </c>
      <c r="P707" s="124" t="n">
        <v>0</v>
      </c>
      <c r="Q707" s="124" t="inlineStr">
        <is>
          <t>Aynı unvan ve gerekli yetkinlik</t>
        </is>
      </c>
      <c r="R707" s="124" t="inlineStr">
        <is>
          <t>Koşullu</t>
        </is>
      </c>
      <c r="S707" s="124" t="inlineStr">
        <is>
          <t>Gerçek mesafe (Google Places) - Fazla/Açık Fact_Mevcut/Fact_Norm'dan; Vardiya/Onay Saha Etüdü Bekleniyor</t>
        </is>
      </c>
    </row>
    <row r="708" ht="15" customHeight="1" s="113">
      <c r="A708" s="124" t="inlineStr">
        <is>
          <t>T0707</t>
        </is>
      </c>
      <c r="B708" s="124" t="inlineStr">
        <is>
          <t>M035</t>
        </is>
      </c>
      <c r="C708" s="124" t="inlineStr">
        <is>
          <t>OSMANGAZİ</t>
        </is>
      </c>
      <c r="D708" s="124" t="inlineStr">
        <is>
          <t>M044</t>
        </is>
      </c>
      <c r="E708" s="124" t="inlineStr">
        <is>
          <t>YEŞİLOVA</t>
        </is>
      </c>
      <c r="F708" s="124" t="inlineStr">
        <is>
          <t>U042</t>
        </is>
      </c>
      <c r="G708" s="124" t="inlineStr">
        <is>
          <t>ŞARKÜTERİ</t>
        </is>
      </c>
      <c r="H708" s="124" t="n">
        <v>25</v>
      </c>
      <c r="I708" s="124" t="n">
        <v>3.4</v>
      </c>
      <c r="J708" s="124" t="inlineStr">
        <is>
          <t>Evet</t>
        </is>
      </c>
      <c r="K708" s="124" t="inlineStr">
        <is>
          <t>Aynı Bölge</t>
        </is>
      </c>
      <c r="L708" s="124" t="inlineStr">
        <is>
          <t>Belirsiz</t>
        </is>
      </c>
      <c r="M708" s="124" t="n">
        <v>0</v>
      </c>
      <c r="N708" s="124" t="n">
        <v>1</v>
      </c>
      <c r="O708" s="124" t="n">
        <v>0</v>
      </c>
      <c r="P708" s="124" t="n">
        <v>0</v>
      </c>
      <c r="Q708" s="124" t="inlineStr">
        <is>
          <t>Aynı unvan ve gerekli yetkinlik</t>
        </is>
      </c>
      <c r="R708" s="124" t="inlineStr">
        <is>
          <t>Koşullu</t>
        </is>
      </c>
      <c r="S708" s="124" t="inlineStr">
        <is>
          <t>Gerçek mesafe (Google Places) - Fazla/Açık Fact_Mevcut/Fact_Norm'dan; Vardiya/Onay Saha Etüdü Bekleniyor</t>
        </is>
      </c>
    </row>
    <row r="709" ht="15" customHeight="1" s="113">
      <c r="A709" s="124" t="inlineStr">
        <is>
          <t>T0708</t>
        </is>
      </c>
      <c r="B709" s="124" t="inlineStr">
        <is>
          <t>M036</t>
        </is>
      </c>
      <c r="C709" s="124" t="inlineStr">
        <is>
          <t>POLİGON</t>
        </is>
      </c>
      <c r="D709" s="124" t="inlineStr">
        <is>
          <t>M023</t>
        </is>
      </c>
      <c r="E709" s="124" t="inlineStr">
        <is>
          <t>GÖZTEPE</t>
        </is>
      </c>
      <c r="F709" s="124" t="inlineStr">
        <is>
          <t>U013</t>
        </is>
      </c>
      <c r="G709" s="124" t="inlineStr">
        <is>
          <t>KASAP</t>
        </is>
      </c>
      <c r="H709" s="124" t="n">
        <v>25</v>
      </c>
      <c r="I709" s="124" t="n">
        <v>1.7</v>
      </c>
      <c r="J709" s="124" t="inlineStr">
        <is>
          <t>Evet</t>
        </is>
      </c>
      <c r="K709" s="124" t="inlineStr">
        <is>
          <t>Aynı Bölge</t>
        </is>
      </c>
      <c r="L709" s="124" t="inlineStr">
        <is>
          <t>Belirsiz</t>
        </is>
      </c>
      <c r="M709" s="124" t="n">
        <v>0</v>
      </c>
      <c r="N709" s="124" t="n">
        <v>1</v>
      </c>
      <c r="O709" s="124" t="n">
        <v>0</v>
      </c>
      <c r="P709" s="124" t="n">
        <v>0</v>
      </c>
      <c r="Q709" s="124" t="inlineStr">
        <is>
          <t>Aynı unvan ve gerekli yetkinlik</t>
        </is>
      </c>
      <c r="R709" s="124" t="inlineStr">
        <is>
          <t>Koşullu</t>
        </is>
      </c>
      <c r="S709" s="124" t="inlineStr">
        <is>
          <t>Gerçek mesafe (Google Places) - Fazla/Açık Fact_Mevcut/Fact_Norm'dan; Vardiya/Onay Saha Etüdü Bekleniyor</t>
        </is>
      </c>
    </row>
    <row r="710" ht="15" customHeight="1" s="113">
      <c r="A710" s="124" t="inlineStr">
        <is>
          <t>T0709</t>
        </is>
      </c>
      <c r="B710" s="124" t="inlineStr">
        <is>
          <t>M036</t>
        </is>
      </c>
      <c r="C710" s="124" t="inlineStr">
        <is>
          <t>POLİGON</t>
        </is>
      </c>
      <c r="D710" s="124" t="inlineStr">
        <is>
          <t>M023</t>
        </is>
      </c>
      <c r="E710" s="124" t="inlineStr">
        <is>
          <t>GÖZTEPE</t>
        </is>
      </c>
      <c r="F710" s="124" t="inlineStr">
        <is>
          <t>U015</t>
        </is>
      </c>
      <c r="G710" s="124" t="inlineStr">
        <is>
          <t>KASİYER</t>
        </is>
      </c>
      <c r="H710" s="124" t="n">
        <v>25</v>
      </c>
      <c r="I710" s="124" t="n">
        <v>1.7</v>
      </c>
      <c r="J710" s="124" t="inlineStr">
        <is>
          <t>Evet</t>
        </is>
      </c>
      <c r="K710" s="124" t="inlineStr">
        <is>
          <t>Aynı Bölge</t>
        </is>
      </c>
      <c r="L710" s="124" t="inlineStr">
        <is>
          <t>Belirsiz</t>
        </is>
      </c>
      <c r="M710" s="124" t="n">
        <v>0</v>
      </c>
      <c r="N710" s="124" t="n">
        <v>0</v>
      </c>
      <c r="O710" s="124" t="n">
        <v>0</v>
      </c>
      <c r="P710" s="124" t="n">
        <v>0</v>
      </c>
      <c r="Q710" s="124" t="inlineStr">
        <is>
          <t>Aynı unvan ve gerekli yetkinlik</t>
        </is>
      </c>
      <c r="R710" s="124" t="inlineStr">
        <is>
          <t>Düşük Öncelik</t>
        </is>
      </c>
      <c r="S710" s="124" t="inlineStr">
        <is>
          <t>Gerçek mesafe (Google Places) - Fazla/Açık Fact_Mevcut/Fact_Norm'dan; Vardiya/Onay Saha Etüdü Bekleniyor</t>
        </is>
      </c>
    </row>
    <row r="711" ht="15" customHeight="1" s="113">
      <c r="A711" s="124" t="inlineStr">
        <is>
          <t>T0710</t>
        </is>
      </c>
      <c r="B711" s="124" t="inlineStr">
        <is>
          <t>M036</t>
        </is>
      </c>
      <c r="C711" s="124" t="inlineStr">
        <is>
          <t>POLİGON</t>
        </is>
      </c>
      <c r="D711" s="124" t="inlineStr">
        <is>
          <t>M023</t>
        </is>
      </c>
      <c r="E711" s="124" t="inlineStr">
        <is>
          <t>GÖZTEPE</t>
        </is>
      </c>
      <c r="F711" s="124" t="inlineStr">
        <is>
          <t>U017</t>
        </is>
      </c>
      <c r="G711" s="124" t="inlineStr">
        <is>
          <t>MANAV</t>
        </is>
      </c>
      <c r="H711" s="124" t="n">
        <v>25</v>
      </c>
      <c r="I711" s="124" t="n">
        <v>1.7</v>
      </c>
      <c r="J711" s="124" t="inlineStr">
        <is>
          <t>Evet</t>
        </is>
      </c>
      <c r="K711" s="124" t="inlineStr">
        <is>
          <t>Aynı Bölge</t>
        </is>
      </c>
      <c r="L711" s="124" t="inlineStr">
        <is>
          <t>Belirsiz</t>
        </is>
      </c>
      <c r="M711" s="124" t="n">
        <v>0</v>
      </c>
      <c r="N711" s="124" t="n">
        <v>0</v>
      </c>
      <c r="O711" s="124" t="n">
        <v>0</v>
      </c>
      <c r="P711" s="124" t="n">
        <v>0</v>
      </c>
      <c r="Q711" s="124" t="inlineStr">
        <is>
          <t>Aynı unvan ve gerekli yetkinlik</t>
        </is>
      </c>
      <c r="R711" s="124" t="inlineStr">
        <is>
          <t>Düşük Öncelik</t>
        </is>
      </c>
      <c r="S711" s="124" t="inlineStr">
        <is>
          <t>Gerçek mesafe (Google Places) - Fazla/Açık Fact_Mevcut/Fact_Norm'dan; Vardiya/Onay Saha Etüdü Bekleniyor</t>
        </is>
      </c>
    </row>
    <row r="712" ht="15" customHeight="1" s="113">
      <c r="A712" s="124" t="inlineStr">
        <is>
          <t>T0711</t>
        </is>
      </c>
      <c r="B712" s="124" t="inlineStr">
        <is>
          <t>M036</t>
        </is>
      </c>
      <c r="C712" s="124" t="inlineStr">
        <is>
          <t>POLİGON</t>
        </is>
      </c>
      <c r="D712" s="124" t="inlineStr">
        <is>
          <t>M023</t>
        </is>
      </c>
      <c r="E712" s="124" t="inlineStr">
        <is>
          <t>GÖZTEPE</t>
        </is>
      </c>
      <c r="F712" s="124" t="inlineStr">
        <is>
          <t>U026</t>
        </is>
      </c>
      <c r="G712" s="124" t="inlineStr">
        <is>
          <t>REYON GÖREVLİSİ</t>
        </is>
      </c>
      <c r="H712" s="124" t="n">
        <v>25</v>
      </c>
      <c r="I712" s="124" t="n">
        <v>1.7</v>
      </c>
      <c r="J712" s="124" t="inlineStr">
        <is>
          <t>Evet</t>
        </is>
      </c>
      <c r="K712" s="124" t="inlineStr">
        <is>
          <t>Aynı Bölge</t>
        </is>
      </c>
      <c r="L712" s="124" t="inlineStr">
        <is>
          <t>Belirsiz</t>
        </is>
      </c>
      <c r="M712" s="124" t="n">
        <v>0</v>
      </c>
      <c r="N712" s="124" t="n">
        <v>1</v>
      </c>
      <c r="O712" s="124" t="n">
        <v>0</v>
      </c>
      <c r="P712" s="124" t="n">
        <v>0</v>
      </c>
      <c r="Q712" s="124" t="inlineStr">
        <is>
          <t>Aynı unvan ve gerekli yetkinlik</t>
        </is>
      </c>
      <c r="R712" s="124" t="inlineStr">
        <is>
          <t>Koşullu</t>
        </is>
      </c>
      <c r="S712" s="124" t="inlineStr">
        <is>
          <t>Gerçek mesafe (Google Places) - Fazla/Açık Fact_Mevcut/Fact_Norm'dan; Vardiya/Onay Saha Etüdü Bekleniyor</t>
        </is>
      </c>
    </row>
    <row r="713" ht="15" customHeight="1" s="113">
      <c r="A713" s="124" t="inlineStr">
        <is>
          <t>T0712</t>
        </is>
      </c>
      <c r="B713" s="124" t="inlineStr">
        <is>
          <t>M036</t>
        </is>
      </c>
      <c r="C713" s="124" t="inlineStr">
        <is>
          <t>POLİGON</t>
        </is>
      </c>
      <c r="D713" s="124" t="inlineStr">
        <is>
          <t>M023</t>
        </is>
      </c>
      <c r="E713" s="124" t="inlineStr">
        <is>
          <t>GÖZTEPE</t>
        </is>
      </c>
      <c r="F713" s="124" t="inlineStr">
        <is>
          <t>U036</t>
        </is>
      </c>
      <c r="G713" s="124" t="inlineStr">
        <is>
          <t>YÖNETİCİ</t>
        </is>
      </c>
      <c r="H713" s="124" t="n">
        <v>25</v>
      </c>
      <c r="I713" s="124" t="n">
        <v>1.7</v>
      </c>
      <c r="J713" s="124" t="inlineStr">
        <is>
          <t>Evet</t>
        </is>
      </c>
      <c r="K713" s="124" t="inlineStr">
        <is>
          <t>Aynı Bölge</t>
        </is>
      </c>
      <c r="L713" s="124" t="inlineStr">
        <is>
          <t>Belirsiz</t>
        </is>
      </c>
      <c r="M713" s="124" t="n">
        <v>0</v>
      </c>
      <c r="N713" s="124" t="n">
        <v>0</v>
      </c>
      <c r="O713" s="124" t="n">
        <v>0</v>
      </c>
      <c r="P713" s="124" t="n">
        <v>0</v>
      </c>
      <c r="Q713" s="124" t="inlineStr">
        <is>
          <t>Aynı unvan ve gerekli yetkinlik</t>
        </is>
      </c>
      <c r="R713" s="124" t="inlineStr">
        <is>
          <t>Düşük Öncelik</t>
        </is>
      </c>
      <c r="S713" s="124" t="inlineStr">
        <is>
          <t>Gerçek mesafe (Google Places) - Fazla/Açık Fact_Mevcut/Fact_Norm'dan; Vardiya/Onay Saha Etüdü Bekleniyor</t>
        </is>
      </c>
    </row>
    <row r="714" ht="15" customHeight="1" s="113">
      <c r="A714" s="124" t="inlineStr">
        <is>
          <t>T0713</t>
        </is>
      </c>
      <c r="B714" s="124" t="inlineStr">
        <is>
          <t>M036</t>
        </is>
      </c>
      <c r="C714" s="124" t="inlineStr">
        <is>
          <t>POLİGON</t>
        </is>
      </c>
      <c r="D714" s="124" t="inlineStr">
        <is>
          <t>M023</t>
        </is>
      </c>
      <c r="E714" s="124" t="inlineStr">
        <is>
          <t>GÖZTEPE</t>
        </is>
      </c>
      <c r="F714" s="124" t="inlineStr">
        <is>
          <t>U038</t>
        </is>
      </c>
      <c r="G714" s="124" t="inlineStr">
        <is>
          <t>YÖNETİCİ YARDIMCISI</t>
        </is>
      </c>
      <c r="H714" s="124" t="n">
        <v>25</v>
      </c>
      <c r="I714" s="124" t="n">
        <v>1.7</v>
      </c>
      <c r="J714" s="124" t="inlineStr">
        <is>
          <t>Evet</t>
        </is>
      </c>
      <c r="K714" s="124" t="inlineStr">
        <is>
          <t>Aynı Bölge</t>
        </is>
      </c>
      <c r="L714" s="124" t="inlineStr">
        <is>
          <t>Belirsiz</t>
        </is>
      </c>
      <c r="M714" s="124" t="n">
        <v>0</v>
      </c>
      <c r="N714" s="124" t="n">
        <v>0</v>
      </c>
      <c r="O714" s="124" t="n">
        <v>0</v>
      </c>
      <c r="P714" s="124" t="n">
        <v>0</v>
      </c>
      <c r="Q714" s="124" t="inlineStr">
        <is>
          <t>Aynı unvan ve gerekli yetkinlik</t>
        </is>
      </c>
      <c r="R714" s="124" t="inlineStr">
        <is>
          <t>Düşük Öncelik</t>
        </is>
      </c>
      <c r="S714" s="124" t="inlineStr">
        <is>
          <t>Gerçek mesafe (Google Places) - Fazla/Açık Fact_Mevcut/Fact_Norm'dan; Vardiya/Onay Saha Etüdü Bekleniyor</t>
        </is>
      </c>
    </row>
    <row r="715" ht="15" customHeight="1" s="113">
      <c r="A715" s="124" t="inlineStr">
        <is>
          <t>T0714</t>
        </is>
      </c>
      <c r="B715" s="124" t="inlineStr">
        <is>
          <t>M036</t>
        </is>
      </c>
      <c r="C715" s="124" t="inlineStr">
        <is>
          <t>POLİGON</t>
        </is>
      </c>
      <c r="D715" s="124" t="inlineStr">
        <is>
          <t>M023</t>
        </is>
      </c>
      <c r="E715" s="124" t="inlineStr">
        <is>
          <t>GÖZTEPE</t>
        </is>
      </c>
      <c r="F715" s="124" t="inlineStr">
        <is>
          <t>U042</t>
        </is>
      </c>
      <c r="G715" s="124" t="inlineStr">
        <is>
          <t>ŞARKÜTERİ</t>
        </is>
      </c>
      <c r="H715" s="124" t="n">
        <v>25</v>
      </c>
      <c r="I715" s="124" t="n">
        <v>1.7</v>
      </c>
      <c r="J715" s="124" t="inlineStr">
        <is>
          <t>Evet</t>
        </is>
      </c>
      <c r="K715" s="124" t="inlineStr">
        <is>
          <t>Aynı Bölge</t>
        </is>
      </c>
      <c r="L715" s="124" t="inlineStr">
        <is>
          <t>Belirsiz</t>
        </is>
      </c>
      <c r="M715" s="124" t="n">
        <v>0</v>
      </c>
      <c r="N715" s="124" t="n">
        <v>0</v>
      </c>
      <c r="O715" s="124" t="n">
        <v>0</v>
      </c>
      <c r="P715" s="124" t="n">
        <v>0</v>
      </c>
      <c r="Q715" s="124" t="inlineStr">
        <is>
          <t>Aynı unvan ve gerekli yetkinlik</t>
        </is>
      </c>
      <c r="R715" s="124" t="inlineStr">
        <is>
          <t>Düşük Öncelik</t>
        </is>
      </c>
      <c r="S715" s="124" t="inlineStr">
        <is>
          <t>Gerçek mesafe (Google Places) - Fazla/Açık Fact_Mevcut/Fact_Norm'dan; Vardiya/Onay Saha Etüdü Bekleniyor</t>
        </is>
      </c>
    </row>
    <row r="716" ht="15" customHeight="1" s="113">
      <c r="A716" s="124" t="inlineStr">
        <is>
          <t>T0715</t>
        </is>
      </c>
      <c r="B716" s="124" t="inlineStr">
        <is>
          <t>M036</t>
        </is>
      </c>
      <c r="C716" s="124" t="inlineStr">
        <is>
          <t>POLİGON</t>
        </is>
      </c>
      <c r="D716" s="124" t="inlineStr">
        <is>
          <t>M009</t>
        </is>
      </c>
      <c r="E716" s="124" t="inlineStr">
        <is>
          <t>BALÇOVA</t>
        </is>
      </c>
      <c r="F716" s="124" t="inlineStr">
        <is>
          <t>U013</t>
        </is>
      </c>
      <c r="G716" s="124" t="inlineStr">
        <is>
          <t>KASAP</t>
        </is>
      </c>
      <c r="H716" s="124" t="n">
        <v>25</v>
      </c>
      <c r="I716" s="124" t="n">
        <v>1.9</v>
      </c>
      <c r="J716" s="124" t="inlineStr">
        <is>
          <t>Evet</t>
        </is>
      </c>
      <c r="K716" s="124" t="inlineStr">
        <is>
          <t>Aynı Bölge</t>
        </is>
      </c>
      <c r="L716" s="124" t="inlineStr">
        <is>
          <t>Belirsiz</t>
        </is>
      </c>
      <c r="M716" s="124" t="n">
        <v>0</v>
      </c>
      <c r="N716" s="124" t="n">
        <v>1</v>
      </c>
      <c r="O716" s="124" t="n">
        <v>0</v>
      </c>
      <c r="P716" s="124" t="n">
        <v>0</v>
      </c>
      <c r="Q716" s="124" t="inlineStr">
        <is>
          <t>Aynı unvan ve gerekli yetkinlik</t>
        </is>
      </c>
      <c r="R716" s="124" t="inlineStr">
        <is>
          <t>Koşullu</t>
        </is>
      </c>
      <c r="S716" s="124" t="inlineStr">
        <is>
          <t>Gerçek mesafe (Google Places) - Fazla/Açık Fact_Mevcut/Fact_Norm'dan; Vardiya/Onay Saha Etüdü Bekleniyor</t>
        </is>
      </c>
    </row>
    <row r="717" ht="15" customHeight="1" s="113">
      <c r="A717" s="124" t="inlineStr">
        <is>
          <t>T0716</t>
        </is>
      </c>
      <c r="B717" s="124" t="inlineStr">
        <is>
          <t>M036</t>
        </is>
      </c>
      <c r="C717" s="124" t="inlineStr">
        <is>
          <t>POLİGON</t>
        </is>
      </c>
      <c r="D717" s="124" t="inlineStr">
        <is>
          <t>M009</t>
        </is>
      </c>
      <c r="E717" s="124" t="inlineStr">
        <is>
          <t>BALÇOVA</t>
        </is>
      </c>
      <c r="F717" s="124" t="inlineStr">
        <is>
          <t>U015</t>
        </is>
      </c>
      <c r="G717" s="124" t="inlineStr">
        <is>
          <t>KASİYER</t>
        </is>
      </c>
      <c r="H717" s="124" t="n">
        <v>25</v>
      </c>
      <c r="I717" s="124" t="n">
        <v>1.9</v>
      </c>
      <c r="J717" s="124" t="inlineStr">
        <is>
          <t>Evet</t>
        </is>
      </c>
      <c r="K717" s="124" t="inlineStr">
        <is>
          <t>Aynı Bölge</t>
        </is>
      </c>
      <c r="L717" s="124" t="inlineStr">
        <is>
          <t>Belirsiz</t>
        </is>
      </c>
      <c r="M717" s="124" t="n">
        <v>0</v>
      </c>
      <c r="N717" s="124" t="n">
        <v>0</v>
      </c>
      <c r="O717" s="124" t="n">
        <v>0</v>
      </c>
      <c r="P717" s="124" t="n">
        <v>0</v>
      </c>
      <c r="Q717" s="124" t="inlineStr">
        <is>
          <t>Aynı unvan ve gerekli yetkinlik</t>
        </is>
      </c>
      <c r="R717" s="124" t="inlineStr">
        <is>
          <t>Düşük Öncelik</t>
        </is>
      </c>
      <c r="S717" s="124" t="inlineStr">
        <is>
          <t>Gerçek mesafe (Google Places) - Fazla/Açık Fact_Mevcut/Fact_Norm'dan; Vardiya/Onay Saha Etüdü Bekleniyor</t>
        </is>
      </c>
    </row>
    <row r="718" ht="15" customHeight="1" s="113">
      <c r="A718" s="124" t="inlineStr">
        <is>
          <t>T0717</t>
        </is>
      </c>
      <c r="B718" s="124" t="inlineStr">
        <is>
          <t>M036</t>
        </is>
      </c>
      <c r="C718" s="124" t="inlineStr">
        <is>
          <t>POLİGON</t>
        </is>
      </c>
      <c r="D718" s="124" t="inlineStr">
        <is>
          <t>M009</t>
        </is>
      </c>
      <c r="E718" s="124" t="inlineStr">
        <is>
          <t>BALÇOVA</t>
        </is>
      </c>
      <c r="F718" s="124" t="inlineStr">
        <is>
          <t>U017</t>
        </is>
      </c>
      <c r="G718" s="124" t="inlineStr">
        <is>
          <t>MANAV</t>
        </is>
      </c>
      <c r="H718" s="124" t="n">
        <v>25</v>
      </c>
      <c r="I718" s="124" t="n">
        <v>1.9</v>
      </c>
      <c r="J718" s="124" t="inlineStr">
        <is>
          <t>Evet</t>
        </is>
      </c>
      <c r="K718" s="124" t="inlineStr">
        <is>
          <t>Aynı Bölge</t>
        </is>
      </c>
      <c r="L718" s="124" t="inlineStr">
        <is>
          <t>Belirsiz</t>
        </is>
      </c>
      <c r="M718" s="124" t="n">
        <v>0</v>
      </c>
      <c r="N718" s="124" t="n">
        <v>0</v>
      </c>
      <c r="O718" s="124" t="n">
        <v>0</v>
      </c>
      <c r="P718" s="124" t="n">
        <v>0</v>
      </c>
      <c r="Q718" s="124" t="inlineStr">
        <is>
          <t>Aynı unvan ve gerekli yetkinlik</t>
        </is>
      </c>
      <c r="R718" s="124" t="inlineStr">
        <is>
          <t>Düşük Öncelik</t>
        </is>
      </c>
      <c r="S718" s="124" t="inlineStr">
        <is>
          <t>Gerçek mesafe (Google Places) - Fazla/Açık Fact_Mevcut/Fact_Norm'dan; Vardiya/Onay Saha Etüdü Bekleniyor</t>
        </is>
      </c>
    </row>
    <row r="719" ht="15" customHeight="1" s="113">
      <c r="A719" s="124" t="inlineStr">
        <is>
          <t>T0718</t>
        </is>
      </c>
      <c r="B719" s="124" t="inlineStr">
        <is>
          <t>M036</t>
        </is>
      </c>
      <c r="C719" s="124" t="inlineStr">
        <is>
          <t>POLİGON</t>
        </is>
      </c>
      <c r="D719" s="124" t="inlineStr">
        <is>
          <t>M009</t>
        </is>
      </c>
      <c r="E719" s="124" t="inlineStr">
        <is>
          <t>BALÇOVA</t>
        </is>
      </c>
      <c r="F719" s="124" t="inlineStr">
        <is>
          <t>U019</t>
        </is>
      </c>
      <c r="G719" s="124" t="inlineStr">
        <is>
          <t>MANAV YARDIMCISI</t>
        </is>
      </c>
      <c r="H719" s="124" t="n">
        <v>25</v>
      </c>
      <c r="I719" s="124" t="n">
        <v>1.9</v>
      </c>
      <c r="J719" s="124" t="inlineStr">
        <is>
          <t>Evet</t>
        </is>
      </c>
      <c r="K719" s="124" t="inlineStr">
        <is>
          <t>Aynı Bölge</t>
        </is>
      </c>
      <c r="L719" s="124" t="inlineStr">
        <is>
          <t>Belirsiz</t>
        </is>
      </c>
      <c r="M719" s="124" t="n">
        <v>0</v>
      </c>
      <c r="N719" s="124" t="n">
        <v>1</v>
      </c>
      <c r="O719" s="124" t="n">
        <v>0</v>
      </c>
      <c r="P719" s="124" t="n">
        <v>0</v>
      </c>
      <c r="Q719" s="124" t="inlineStr">
        <is>
          <t>Aynı unvan ve gerekli yetkinlik</t>
        </is>
      </c>
      <c r="R719" s="124" t="inlineStr">
        <is>
          <t>Koşullu</t>
        </is>
      </c>
      <c r="S719" s="124" t="inlineStr">
        <is>
          <t>Gerçek mesafe (Google Places) - Fazla/Açık Fact_Mevcut/Fact_Norm'dan; Vardiya/Onay Saha Etüdü Bekleniyor</t>
        </is>
      </c>
    </row>
    <row r="720" ht="15" customHeight="1" s="113">
      <c r="A720" s="124" t="inlineStr">
        <is>
          <t>T0719</t>
        </is>
      </c>
      <c r="B720" s="124" t="inlineStr">
        <is>
          <t>M036</t>
        </is>
      </c>
      <c r="C720" s="124" t="inlineStr">
        <is>
          <t>POLİGON</t>
        </is>
      </c>
      <c r="D720" s="124" t="inlineStr">
        <is>
          <t>M009</t>
        </is>
      </c>
      <c r="E720" s="124" t="inlineStr">
        <is>
          <t>BALÇOVA</t>
        </is>
      </c>
      <c r="F720" s="124" t="inlineStr">
        <is>
          <t>U026</t>
        </is>
      </c>
      <c r="G720" s="124" t="inlineStr">
        <is>
          <t>REYON GÖREVLİSİ</t>
        </is>
      </c>
      <c r="H720" s="124" t="n">
        <v>25</v>
      </c>
      <c r="I720" s="124" t="n">
        <v>1.9</v>
      </c>
      <c r="J720" s="124" t="inlineStr">
        <is>
          <t>Evet</t>
        </is>
      </c>
      <c r="K720" s="124" t="inlineStr">
        <is>
          <t>Aynı Bölge</t>
        </is>
      </c>
      <c r="L720" s="124" t="inlineStr">
        <is>
          <t>Belirsiz</t>
        </is>
      </c>
      <c r="M720" s="124" t="n">
        <v>0</v>
      </c>
      <c r="N720" s="124" t="n">
        <v>0</v>
      </c>
      <c r="O720" s="124" t="n">
        <v>0</v>
      </c>
      <c r="P720" s="124" t="n">
        <v>0</v>
      </c>
      <c r="Q720" s="124" t="inlineStr">
        <is>
          <t>Aynı unvan ve gerekli yetkinlik</t>
        </is>
      </c>
      <c r="R720" s="124" t="inlineStr">
        <is>
          <t>Düşük Öncelik</t>
        </is>
      </c>
      <c r="S720" s="124" t="inlineStr">
        <is>
          <t>Gerçek mesafe (Google Places) - Fazla/Açık Fact_Mevcut/Fact_Norm'dan; Vardiya/Onay Saha Etüdü Bekleniyor</t>
        </is>
      </c>
    </row>
    <row r="721" ht="15" customHeight="1" s="113">
      <c r="A721" s="124" t="inlineStr">
        <is>
          <t>T0720</t>
        </is>
      </c>
      <c r="B721" s="124" t="inlineStr">
        <is>
          <t>M036</t>
        </is>
      </c>
      <c r="C721" s="124" t="inlineStr">
        <is>
          <t>POLİGON</t>
        </is>
      </c>
      <c r="D721" s="124" t="inlineStr">
        <is>
          <t>M009</t>
        </is>
      </c>
      <c r="E721" s="124" t="inlineStr">
        <is>
          <t>BALÇOVA</t>
        </is>
      </c>
      <c r="F721" s="124" t="inlineStr">
        <is>
          <t>U036</t>
        </is>
      </c>
      <c r="G721" s="124" t="inlineStr">
        <is>
          <t>YÖNETİCİ</t>
        </is>
      </c>
      <c r="H721" s="124" t="n">
        <v>25</v>
      </c>
      <c r="I721" s="124" t="n">
        <v>1.9</v>
      </c>
      <c r="J721" s="124" t="inlineStr">
        <is>
          <t>Evet</t>
        </is>
      </c>
      <c r="K721" s="124" t="inlineStr">
        <is>
          <t>Aynı Bölge</t>
        </is>
      </c>
      <c r="L721" s="124" t="inlineStr">
        <is>
          <t>Belirsiz</t>
        </is>
      </c>
      <c r="M721" s="124" t="n">
        <v>0</v>
      </c>
      <c r="N721" s="124" t="n">
        <v>0</v>
      </c>
      <c r="O721" s="124" t="n">
        <v>0</v>
      </c>
      <c r="P721" s="124" t="n">
        <v>0</v>
      </c>
      <c r="Q721" s="124" t="inlineStr">
        <is>
          <t>Aynı unvan ve gerekli yetkinlik</t>
        </is>
      </c>
      <c r="R721" s="124" t="inlineStr">
        <is>
          <t>Düşük Öncelik</t>
        </is>
      </c>
      <c r="S721" s="124" t="inlineStr">
        <is>
          <t>Gerçek mesafe (Google Places) - Fazla/Açık Fact_Mevcut/Fact_Norm'dan; Vardiya/Onay Saha Etüdü Bekleniyor</t>
        </is>
      </c>
    </row>
    <row r="722" ht="15" customHeight="1" s="113">
      <c r="A722" s="124" t="inlineStr">
        <is>
          <t>T0721</t>
        </is>
      </c>
      <c r="B722" s="124" t="inlineStr">
        <is>
          <t>M036</t>
        </is>
      </c>
      <c r="C722" s="124" t="inlineStr">
        <is>
          <t>POLİGON</t>
        </is>
      </c>
      <c r="D722" s="124" t="inlineStr">
        <is>
          <t>M009</t>
        </is>
      </c>
      <c r="E722" s="124" t="inlineStr">
        <is>
          <t>BALÇOVA</t>
        </is>
      </c>
      <c r="F722" s="124" t="inlineStr">
        <is>
          <t>U038</t>
        </is>
      </c>
      <c r="G722" s="124" t="inlineStr">
        <is>
          <t>YÖNETİCİ YARDIMCISI</t>
        </is>
      </c>
      <c r="H722" s="124" t="n">
        <v>25</v>
      </c>
      <c r="I722" s="124" t="n">
        <v>1.9</v>
      </c>
      <c r="J722" s="124" t="inlineStr">
        <is>
          <t>Evet</t>
        </is>
      </c>
      <c r="K722" s="124" t="inlineStr">
        <is>
          <t>Aynı Bölge</t>
        </is>
      </c>
      <c r="L722" s="124" t="inlineStr">
        <is>
          <t>Belirsiz</t>
        </is>
      </c>
      <c r="M722" s="124" t="n">
        <v>0</v>
      </c>
      <c r="N722" s="124" t="n">
        <v>0</v>
      </c>
      <c r="O722" s="124" t="n">
        <v>0</v>
      </c>
      <c r="P722" s="124" t="n">
        <v>0</v>
      </c>
      <c r="Q722" s="124" t="inlineStr">
        <is>
          <t>Aynı unvan ve gerekli yetkinlik</t>
        </is>
      </c>
      <c r="R722" s="124" t="inlineStr">
        <is>
          <t>Düşük Öncelik</t>
        </is>
      </c>
      <c r="S722" s="124" t="inlineStr">
        <is>
          <t>Gerçek mesafe (Google Places) - Fazla/Açık Fact_Mevcut/Fact_Norm'dan; Vardiya/Onay Saha Etüdü Bekleniyor</t>
        </is>
      </c>
    </row>
    <row r="723" ht="15" customHeight="1" s="113">
      <c r="A723" s="124" t="inlineStr">
        <is>
          <t>T0722</t>
        </is>
      </c>
      <c r="B723" s="124" t="inlineStr">
        <is>
          <t>M036</t>
        </is>
      </c>
      <c r="C723" s="124" t="inlineStr">
        <is>
          <t>POLİGON</t>
        </is>
      </c>
      <c r="D723" s="124" t="inlineStr">
        <is>
          <t>M009</t>
        </is>
      </c>
      <c r="E723" s="124" t="inlineStr">
        <is>
          <t>BALÇOVA</t>
        </is>
      </c>
      <c r="F723" s="124" t="inlineStr">
        <is>
          <t>U042</t>
        </is>
      </c>
      <c r="G723" s="124" t="inlineStr">
        <is>
          <t>ŞARKÜTERİ</t>
        </is>
      </c>
      <c r="H723" s="124" t="n">
        <v>25</v>
      </c>
      <c r="I723" s="124" t="n">
        <v>1.9</v>
      </c>
      <c r="J723" s="124" t="inlineStr">
        <is>
          <t>Evet</t>
        </is>
      </c>
      <c r="K723" s="124" t="inlineStr">
        <is>
          <t>Aynı Bölge</t>
        </is>
      </c>
      <c r="L723" s="124" t="inlineStr">
        <is>
          <t>Belirsiz</t>
        </is>
      </c>
      <c r="M723" s="124" t="n">
        <v>0</v>
      </c>
      <c r="N723" s="124" t="n">
        <v>1</v>
      </c>
      <c r="O723" s="124" t="n">
        <v>0</v>
      </c>
      <c r="P723" s="124" t="n">
        <v>0</v>
      </c>
      <c r="Q723" s="124" t="inlineStr">
        <is>
          <t>Aynı unvan ve gerekli yetkinlik</t>
        </is>
      </c>
      <c r="R723" s="124" t="inlineStr">
        <is>
          <t>Koşullu</t>
        </is>
      </c>
      <c r="S723" s="124" t="inlineStr">
        <is>
          <t>Gerçek mesafe (Google Places) - Fazla/Açık Fact_Mevcut/Fact_Norm'dan; Vardiya/Onay Saha Etüdü Bekleniyor</t>
        </is>
      </c>
    </row>
    <row r="724" ht="15" customHeight="1" s="113">
      <c r="A724" s="124" t="inlineStr">
        <is>
          <t>T0723</t>
        </is>
      </c>
      <c r="B724" s="124" t="inlineStr">
        <is>
          <t>M036</t>
        </is>
      </c>
      <c r="C724" s="124" t="inlineStr">
        <is>
          <t>POLİGON</t>
        </is>
      </c>
      <c r="D724" s="124" t="inlineStr">
        <is>
          <t>M027</t>
        </is>
      </c>
      <c r="E724" s="124" t="inlineStr">
        <is>
          <t>HATAY</t>
        </is>
      </c>
      <c r="F724" s="124" t="inlineStr">
        <is>
          <t>U013</t>
        </is>
      </c>
      <c r="G724" s="124" t="inlineStr">
        <is>
          <t>KASAP</t>
        </is>
      </c>
      <c r="H724" s="124" t="n">
        <v>25</v>
      </c>
      <c r="I724" s="124" t="n">
        <v>2.4</v>
      </c>
      <c r="J724" s="124" t="inlineStr">
        <is>
          <t>Evet</t>
        </is>
      </c>
      <c r="K724" s="124" t="inlineStr">
        <is>
          <t>Aynı Bölge</t>
        </is>
      </c>
      <c r="L724" s="124" t="inlineStr">
        <is>
          <t>Belirsiz</t>
        </is>
      </c>
      <c r="M724" s="124" t="n">
        <v>0</v>
      </c>
      <c r="N724" s="124" t="n">
        <v>1</v>
      </c>
      <c r="O724" s="124" t="n">
        <v>0</v>
      </c>
      <c r="P724" s="124" t="n">
        <v>0</v>
      </c>
      <c r="Q724" s="124" t="inlineStr">
        <is>
          <t>Aynı unvan ve gerekli yetkinlik</t>
        </is>
      </c>
      <c r="R724" s="124" t="inlineStr">
        <is>
          <t>Koşullu</t>
        </is>
      </c>
      <c r="S724" s="124" t="inlineStr">
        <is>
          <t>Gerçek mesafe (Google Places) - Fazla/Açık Fact_Mevcut/Fact_Norm'dan; Vardiya/Onay Saha Etüdü Bekleniyor</t>
        </is>
      </c>
    </row>
    <row r="725" ht="15" customHeight="1" s="113">
      <c r="A725" s="124" t="inlineStr">
        <is>
          <t>T0724</t>
        </is>
      </c>
      <c r="B725" s="124" t="inlineStr">
        <is>
          <t>M036</t>
        </is>
      </c>
      <c r="C725" s="124" t="inlineStr">
        <is>
          <t>POLİGON</t>
        </is>
      </c>
      <c r="D725" s="124" t="inlineStr">
        <is>
          <t>M027</t>
        </is>
      </c>
      <c r="E725" s="124" t="inlineStr">
        <is>
          <t>HATAY</t>
        </is>
      </c>
      <c r="F725" s="124" t="inlineStr">
        <is>
          <t>U015</t>
        </is>
      </c>
      <c r="G725" s="124" t="inlineStr">
        <is>
          <t>KASİYER</t>
        </is>
      </c>
      <c r="H725" s="124" t="n">
        <v>25</v>
      </c>
      <c r="I725" s="124" t="n">
        <v>2.4</v>
      </c>
      <c r="J725" s="124" t="inlineStr">
        <is>
          <t>Evet</t>
        </is>
      </c>
      <c r="K725" s="124" t="inlineStr">
        <is>
          <t>Aynı Bölge</t>
        </is>
      </c>
      <c r="L725" s="124" t="inlineStr">
        <is>
          <t>Belirsiz</t>
        </is>
      </c>
      <c r="M725" s="124" t="n">
        <v>0</v>
      </c>
      <c r="N725" s="124" t="n">
        <v>0</v>
      </c>
      <c r="O725" s="124" t="n">
        <v>0</v>
      </c>
      <c r="P725" s="124" t="n">
        <v>0</v>
      </c>
      <c r="Q725" s="124" t="inlineStr">
        <is>
          <t>Aynı unvan ve gerekli yetkinlik</t>
        </is>
      </c>
      <c r="R725" s="124" t="inlineStr">
        <is>
          <t>Düşük Öncelik</t>
        </is>
      </c>
      <c r="S725" s="124" t="inlineStr">
        <is>
          <t>Gerçek mesafe (Google Places) - Fazla/Açık Fact_Mevcut/Fact_Norm'dan; Vardiya/Onay Saha Etüdü Bekleniyor</t>
        </is>
      </c>
    </row>
    <row r="726" ht="15" customHeight="1" s="113">
      <c r="A726" s="124" t="inlineStr">
        <is>
          <t>T0725</t>
        </is>
      </c>
      <c r="B726" s="124" t="inlineStr">
        <is>
          <t>M036</t>
        </is>
      </c>
      <c r="C726" s="124" t="inlineStr">
        <is>
          <t>POLİGON</t>
        </is>
      </c>
      <c r="D726" s="124" t="inlineStr">
        <is>
          <t>M027</t>
        </is>
      </c>
      <c r="E726" s="124" t="inlineStr">
        <is>
          <t>HATAY</t>
        </is>
      </c>
      <c r="F726" s="124" t="inlineStr">
        <is>
          <t>U017</t>
        </is>
      </c>
      <c r="G726" s="124" t="inlineStr">
        <is>
          <t>MANAV</t>
        </is>
      </c>
      <c r="H726" s="124" t="n">
        <v>25</v>
      </c>
      <c r="I726" s="124" t="n">
        <v>2.4</v>
      </c>
      <c r="J726" s="124" t="inlineStr">
        <is>
          <t>Evet</t>
        </is>
      </c>
      <c r="K726" s="124" t="inlineStr">
        <is>
          <t>Aynı Bölge</t>
        </is>
      </c>
      <c r="L726" s="124" t="inlineStr">
        <is>
          <t>Belirsiz</t>
        </is>
      </c>
      <c r="M726" s="124" t="n">
        <v>0</v>
      </c>
      <c r="N726" s="124" t="n">
        <v>0</v>
      </c>
      <c r="O726" s="124" t="n">
        <v>0</v>
      </c>
      <c r="P726" s="124" t="n">
        <v>0</v>
      </c>
      <c r="Q726" s="124" t="inlineStr">
        <is>
          <t>Aynı unvan ve gerekli yetkinlik</t>
        </is>
      </c>
      <c r="R726" s="124" t="inlineStr">
        <is>
          <t>Düşük Öncelik</t>
        </is>
      </c>
      <c r="S726" s="124" t="inlineStr">
        <is>
          <t>Gerçek mesafe (Google Places) - Fazla/Açık Fact_Mevcut/Fact_Norm'dan; Vardiya/Onay Saha Etüdü Bekleniyor</t>
        </is>
      </c>
    </row>
    <row r="727" ht="15" customHeight="1" s="113">
      <c r="A727" s="124" t="inlineStr">
        <is>
          <t>T0726</t>
        </is>
      </c>
      <c r="B727" s="124" t="inlineStr">
        <is>
          <t>M036</t>
        </is>
      </c>
      <c r="C727" s="124" t="inlineStr">
        <is>
          <t>POLİGON</t>
        </is>
      </c>
      <c r="D727" s="124" t="inlineStr">
        <is>
          <t>M027</t>
        </is>
      </c>
      <c r="E727" s="124" t="inlineStr">
        <is>
          <t>HATAY</t>
        </is>
      </c>
      <c r="F727" s="124" t="inlineStr">
        <is>
          <t>U026</t>
        </is>
      </c>
      <c r="G727" s="124" t="inlineStr">
        <is>
          <t>REYON GÖREVLİSİ</t>
        </is>
      </c>
      <c r="H727" s="124" t="n">
        <v>25</v>
      </c>
      <c r="I727" s="124" t="n">
        <v>2.4</v>
      </c>
      <c r="J727" s="124" t="inlineStr">
        <is>
          <t>Evet</t>
        </is>
      </c>
      <c r="K727" s="124" t="inlineStr">
        <is>
          <t>Aynı Bölge</t>
        </is>
      </c>
      <c r="L727" s="124" t="inlineStr">
        <is>
          <t>Belirsiz</t>
        </is>
      </c>
      <c r="M727" s="124" t="n">
        <v>0</v>
      </c>
      <c r="N727" s="124" t="n">
        <v>0</v>
      </c>
      <c r="O727" s="124" t="n">
        <v>0</v>
      </c>
      <c r="P727" s="124" t="n">
        <v>0</v>
      </c>
      <c r="Q727" s="124" t="inlineStr">
        <is>
          <t>Aynı unvan ve gerekli yetkinlik</t>
        </is>
      </c>
      <c r="R727" s="124" t="inlineStr">
        <is>
          <t>Düşük Öncelik</t>
        </is>
      </c>
      <c r="S727" s="124" t="inlineStr">
        <is>
          <t>Gerçek mesafe (Google Places) - Fazla/Açık Fact_Mevcut/Fact_Norm'dan; Vardiya/Onay Saha Etüdü Bekleniyor</t>
        </is>
      </c>
    </row>
    <row r="728" ht="15" customHeight="1" s="113">
      <c r="A728" s="124" t="inlineStr">
        <is>
          <t>T0727</t>
        </is>
      </c>
      <c r="B728" s="124" t="inlineStr">
        <is>
          <t>M036</t>
        </is>
      </c>
      <c r="C728" s="124" t="inlineStr">
        <is>
          <t>POLİGON</t>
        </is>
      </c>
      <c r="D728" s="124" t="inlineStr">
        <is>
          <t>M027</t>
        </is>
      </c>
      <c r="E728" s="124" t="inlineStr">
        <is>
          <t>HATAY</t>
        </is>
      </c>
      <c r="F728" s="124" t="inlineStr">
        <is>
          <t>U036</t>
        </is>
      </c>
      <c r="G728" s="124" t="inlineStr">
        <is>
          <t>YÖNETİCİ</t>
        </is>
      </c>
      <c r="H728" s="124" t="n">
        <v>25</v>
      </c>
      <c r="I728" s="124" t="n">
        <v>2.4</v>
      </c>
      <c r="J728" s="124" t="inlineStr">
        <is>
          <t>Evet</t>
        </is>
      </c>
      <c r="K728" s="124" t="inlineStr">
        <is>
          <t>Aynı Bölge</t>
        </is>
      </c>
      <c r="L728" s="124" t="inlineStr">
        <is>
          <t>Belirsiz</t>
        </is>
      </c>
      <c r="M728" s="124" t="n">
        <v>0</v>
      </c>
      <c r="N728" s="124" t="n">
        <v>1</v>
      </c>
      <c r="O728" s="124" t="n">
        <v>0</v>
      </c>
      <c r="P728" s="124" t="n">
        <v>0</v>
      </c>
      <c r="Q728" s="124" t="inlineStr">
        <is>
          <t>Aynı unvan ve gerekli yetkinlik</t>
        </is>
      </c>
      <c r="R728" s="124" t="inlineStr">
        <is>
          <t>Koşullu</t>
        </is>
      </c>
      <c r="S728" s="124" t="inlineStr">
        <is>
          <t>Gerçek mesafe (Google Places) - Fazla/Açık Fact_Mevcut/Fact_Norm'dan; Vardiya/Onay Saha Etüdü Bekleniyor</t>
        </is>
      </c>
    </row>
    <row r="729" ht="15" customHeight="1" s="113">
      <c r="A729" s="124" t="inlineStr">
        <is>
          <t>T0728</t>
        </is>
      </c>
      <c r="B729" s="124" t="inlineStr">
        <is>
          <t>M036</t>
        </is>
      </c>
      <c r="C729" s="124" t="inlineStr">
        <is>
          <t>POLİGON</t>
        </is>
      </c>
      <c r="D729" s="124" t="inlineStr">
        <is>
          <t>M027</t>
        </is>
      </c>
      <c r="E729" s="124" t="inlineStr">
        <is>
          <t>HATAY</t>
        </is>
      </c>
      <c r="F729" s="124" t="inlineStr">
        <is>
          <t>U038</t>
        </is>
      </c>
      <c r="G729" s="124" t="inlineStr">
        <is>
          <t>YÖNETİCİ YARDIMCISI</t>
        </is>
      </c>
      <c r="H729" s="124" t="n">
        <v>25</v>
      </c>
      <c r="I729" s="124" t="n">
        <v>2.4</v>
      </c>
      <c r="J729" s="124" t="inlineStr">
        <is>
          <t>Evet</t>
        </is>
      </c>
      <c r="K729" s="124" t="inlineStr">
        <is>
          <t>Aynı Bölge</t>
        </is>
      </c>
      <c r="L729" s="124" t="inlineStr">
        <is>
          <t>Belirsiz</t>
        </is>
      </c>
      <c r="M729" s="124" t="n">
        <v>0</v>
      </c>
      <c r="N729" s="124" t="n">
        <v>0</v>
      </c>
      <c r="O729" s="124" t="n">
        <v>0</v>
      </c>
      <c r="P729" s="124" t="n">
        <v>0</v>
      </c>
      <c r="Q729" s="124" t="inlineStr">
        <is>
          <t>Aynı unvan ve gerekli yetkinlik</t>
        </is>
      </c>
      <c r="R729" s="124" t="inlineStr">
        <is>
          <t>Düşük Öncelik</t>
        </is>
      </c>
      <c r="S729" s="124" t="inlineStr">
        <is>
          <t>Gerçek mesafe (Google Places) - Fazla/Açık Fact_Mevcut/Fact_Norm'dan; Vardiya/Onay Saha Etüdü Bekleniyor</t>
        </is>
      </c>
    </row>
    <row r="730" ht="15" customHeight="1" s="113">
      <c r="A730" s="124" t="inlineStr">
        <is>
          <t>T0729</t>
        </is>
      </c>
      <c r="B730" s="124" t="inlineStr">
        <is>
          <t>M036</t>
        </is>
      </c>
      <c r="C730" s="124" t="inlineStr">
        <is>
          <t>POLİGON</t>
        </is>
      </c>
      <c r="D730" s="124" t="inlineStr">
        <is>
          <t>M027</t>
        </is>
      </c>
      <c r="E730" s="124" t="inlineStr">
        <is>
          <t>HATAY</t>
        </is>
      </c>
      <c r="F730" s="124" t="inlineStr">
        <is>
          <t>U042</t>
        </is>
      </c>
      <c r="G730" s="124" t="inlineStr">
        <is>
          <t>ŞARKÜTERİ</t>
        </is>
      </c>
      <c r="H730" s="124" t="n">
        <v>25</v>
      </c>
      <c r="I730" s="124" t="n">
        <v>2.4</v>
      </c>
      <c r="J730" s="124" t="inlineStr">
        <is>
          <t>Evet</t>
        </is>
      </c>
      <c r="K730" s="124" t="inlineStr">
        <is>
          <t>Aynı Bölge</t>
        </is>
      </c>
      <c r="L730" s="124" t="inlineStr">
        <is>
          <t>Belirsiz</t>
        </is>
      </c>
      <c r="M730" s="124" t="n">
        <v>0</v>
      </c>
      <c r="N730" s="124" t="n">
        <v>0</v>
      </c>
      <c r="O730" s="124" t="n">
        <v>0</v>
      </c>
      <c r="P730" s="124" t="n">
        <v>0</v>
      </c>
      <c r="Q730" s="124" t="inlineStr">
        <is>
          <t>Aynı unvan ve gerekli yetkinlik</t>
        </is>
      </c>
      <c r="R730" s="124" t="inlineStr">
        <is>
          <t>Düşük Öncelik</t>
        </is>
      </c>
      <c r="S730" s="124" t="inlineStr">
        <is>
          <t>Gerçek mesafe (Google Places) - Fazla/Açık Fact_Mevcut/Fact_Norm'dan; Vardiya/Onay Saha Etüdü Bekleniyor</t>
        </is>
      </c>
    </row>
    <row r="731" ht="15" customHeight="1" s="113">
      <c r="A731" s="124" t="inlineStr">
        <is>
          <t>T0730</t>
        </is>
      </c>
      <c r="B731" s="124" t="inlineStr">
        <is>
          <t>M037</t>
        </is>
      </c>
      <c r="C731" s="124" t="inlineStr">
        <is>
          <t>SEFERİHİSAR</t>
        </is>
      </c>
      <c r="D731" s="124" t="inlineStr">
        <is>
          <t>M031</t>
        </is>
      </c>
      <c r="E731" s="124" t="inlineStr">
        <is>
          <t>MENDERES</t>
        </is>
      </c>
      <c r="F731" s="124" t="inlineStr">
        <is>
          <t>U013</t>
        </is>
      </c>
      <c r="G731" s="124" t="inlineStr">
        <is>
          <t>KASAP</t>
        </is>
      </c>
      <c r="H731" s="124" t="n">
        <v>25</v>
      </c>
      <c r="I731" s="124" t="n">
        <v>26.4</v>
      </c>
      <c r="J731" s="124" t="inlineStr">
        <is>
          <t>Evet</t>
        </is>
      </c>
      <c r="K731" s="124" t="inlineStr">
        <is>
          <t>Evet</t>
        </is>
      </c>
      <c r="L731" s="124" t="inlineStr">
        <is>
          <t>Belirsiz</t>
        </is>
      </c>
      <c r="M731" s="124" t="n">
        <v>0</v>
      </c>
      <c r="N731" s="124" t="n">
        <v>1</v>
      </c>
      <c r="O731" s="124" t="n">
        <v>0</v>
      </c>
      <c r="P731" s="124" t="n">
        <v>0</v>
      </c>
      <c r="Q731" s="124" t="inlineStr">
        <is>
          <t>Aynı unvan ve gerekli yetkinlik</t>
        </is>
      </c>
      <c r="R731" s="124" t="inlineStr">
        <is>
          <t>Koşullu</t>
        </is>
      </c>
      <c r="S731" s="124" t="inlineStr">
        <is>
          <t>Gerçek mesafe (Google Places) - Fazla/Açık Fact_Mevcut/Fact_Norm'dan; Vardiya/Onay Saha Etüdü Bekleniyor</t>
        </is>
      </c>
    </row>
    <row r="732" ht="15" customHeight="1" s="113">
      <c r="A732" s="124" t="inlineStr">
        <is>
          <t>T0731</t>
        </is>
      </c>
      <c r="B732" s="124" t="inlineStr">
        <is>
          <t>M037</t>
        </is>
      </c>
      <c r="C732" s="124" t="inlineStr">
        <is>
          <t>SEFERİHİSAR</t>
        </is>
      </c>
      <c r="D732" s="124" t="inlineStr">
        <is>
          <t>M031</t>
        </is>
      </c>
      <c r="E732" s="124" t="inlineStr">
        <is>
          <t>MENDERES</t>
        </is>
      </c>
      <c r="F732" s="124" t="inlineStr">
        <is>
          <t>U015</t>
        </is>
      </c>
      <c r="G732" s="124" t="inlineStr">
        <is>
          <t>KASİYER</t>
        </is>
      </c>
      <c r="H732" s="124" t="n">
        <v>25</v>
      </c>
      <c r="I732" s="124" t="n">
        <v>26.4</v>
      </c>
      <c r="J732" s="124" t="inlineStr">
        <is>
          <t>Evet</t>
        </is>
      </c>
      <c r="K732" s="124" t="inlineStr">
        <is>
          <t>Evet</t>
        </is>
      </c>
      <c r="L732" s="124" t="inlineStr">
        <is>
          <t>Belirsiz</t>
        </is>
      </c>
      <c r="M732" s="124" t="n">
        <v>1</v>
      </c>
      <c r="N732" s="124" t="n">
        <v>0</v>
      </c>
      <c r="O732" s="124" t="n">
        <v>0</v>
      </c>
      <c r="P732" s="124" t="n">
        <v>0</v>
      </c>
      <c r="Q732" s="124" t="inlineStr">
        <is>
          <t>Aynı unvan ve gerekli yetkinlik</t>
        </is>
      </c>
      <c r="R732" s="124" t="inlineStr">
        <is>
          <t>Koşullu</t>
        </is>
      </c>
      <c r="S732" s="124" t="inlineStr">
        <is>
          <t>Gerçek mesafe (Google Places) - Fazla/Açık Fact_Mevcut/Fact_Norm'dan; Vardiya/Onay Saha Etüdü Bekleniyor</t>
        </is>
      </c>
    </row>
    <row r="733" ht="15" customHeight="1" s="113">
      <c r="A733" s="124" t="inlineStr">
        <is>
          <t>T0732</t>
        </is>
      </c>
      <c r="B733" s="124" t="inlineStr">
        <is>
          <t>M037</t>
        </is>
      </c>
      <c r="C733" s="124" t="inlineStr">
        <is>
          <t>SEFERİHİSAR</t>
        </is>
      </c>
      <c r="D733" s="124" t="inlineStr">
        <is>
          <t>M031</t>
        </is>
      </c>
      <c r="E733" s="124" t="inlineStr">
        <is>
          <t>MENDERES</t>
        </is>
      </c>
      <c r="F733" s="124" t="inlineStr">
        <is>
          <t>U017</t>
        </is>
      </c>
      <c r="G733" s="124" t="inlineStr">
        <is>
          <t>MANAV</t>
        </is>
      </c>
      <c r="H733" s="124" t="n">
        <v>25</v>
      </c>
      <c r="I733" s="124" t="n">
        <v>26.4</v>
      </c>
      <c r="J733" s="124" t="inlineStr">
        <is>
          <t>Evet</t>
        </is>
      </c>
      <c r="K733" s="124" t="inlineStr">
        <is>
          <t>Evet</t>
        </is>
      </c>
      <c r="L733" s="124" t="inlineStr">
        <is>
          <t>Belirsiz</t>
        </is>
      </c>
      <c r="M733" s="124" t="n">
        <v>0</v>
      </c>
      <c r="N733" s="124" t="n">
        <v>2</v>
      </c>
      <c r="O733" s="124" t="n">
        <v>0</v>
      </c>
      <c r="P733" s="124" t="n">
        <v>1</v>
      </c>
      <c r="Q733" s="124" t="inlineStr">
        <is>
          <t>Aynı unvan ve gerekli yetkinlik</t>
        </is>
      </c>
      <c r="R733" s="124" t="inlineStr">
        <is>
          <t>Koşullu</t>
        </is>
      </c>
      <c r="S733" s="124" t="inlineStr">
        <is>
          <t>Gerçek mesafe (Google Places) - Fazla/Açık Fact_Mevcut/Fact_Norm'dan; Vardiya/Onay Saha Etüdü Bekleniyor</t>
        </is>
      </c>
    </row>
    <row r="734" ht="15" customHeight="1" s="113">
      <c r="A734" s="124" t="inlineStr">
        <is>
          <t>T0733</t>
        </is>
      </c>
      <c r="B734" s="124" t="inlineStr">
        <is>
          <t>M037</t>
        </is>
      </c>
      <c r="C734" s="124" t="inlineStr">
        <is>
          <t>SEFERİHİSAR</t>
        </is>
      </c>
      <c r="D734" s="124" t="inlineStr">
        <is>
          <t>M031</t>
        </is>
      </c>
      <c r="E734" s="124" t="inlineStr">
        <is>
          <t>MENDERES</t>
        </is>
      </c>
      <c r="F734" s="124" t="inlineStr">
        <is>
          <t>U026</t>
        </is>
      </c>
      <c r="G734" s="124" t="inlineStr">
        <is>
          <t>REYON GÖREVLİSİ</t>
        </is>
      </c>
      <c r="H734" s="124" t="n">
        <v>25</v>
      </c>
      <c r="I734" s="124" t="n">
        <v>26.4</v>
      </c>
      <c r="J734" s="124" t="inlineStr">
        <is>
          <t>Evet</t>
        </is>
      </c>
      <c r="K734" s="124" t="inlineStr">
        <is>
          <t>Evet</t>
        </is>
      </c>
      <c r="L734" s="124" t="inlineStr">
        <is>
          <t>Belirsiz</t>
        </is>
      </c>
      <c r="M734" s="124" t="n">
        <v>0</v>
      </c>
      <c r="N734" s="124" t="n">
        <v>0</v>
      </c>
      <c r="O734" s="124" t="n">
        <v>0</v>
      </c>
      <c r="P734" s="124" t="n">
        <v>0</v>
      </c>
      <c r="Q734" s="124" t="inlineStr">
        <is>
          <t>Aynı unvan ve gerekli yetkinlik</t>
        </is>
      </c>
      <c r="R734" s="124" t="inlineStr">
        <is>
          <t>Düşük Öncelik</t>
        </is>
      </c>
      <c r="S734" s="124" t="inlineStr">
        <is>
          <t>Gerçek mesafe (Google Places) - Fazla/Açık Fact_Mevcut/Fact_Norm'dan; Vardiya/Onay Saha Etüdü Bekleniyor</t>
        </is>
      </c>
    </row>
    <row r="735" ht="15" customHeight="1" s="113">
      <c r="A735" s="124" t="inlineStr">
        <is>
          <t>T0734</t>
        </is>
      </c>
      <c r="B735" s="124" t="inlineStr">
        <is>
          <t>M037</t>
        </is>
      </c>
      <c r="C735" s="124" t="inlineStr">
        <is>
          <t>SEFERİHİSAR</t>
        </is>
      </c>
      <c r="D735" s="124" t="inlineStr">
        <is>
          <t>M031</t>
        </is>
      </c>
      <c r="E735" s="124" t="inlineStr">
        <is>
          <t>MENDERES</t>
        </is>
      </c>
      <c r="F735" s="124" t="inlineStr">
        <is>
          <t>U036</t>
        </is>
      </c>
      <c r="G735" s="124" t="inlineStr">
        <is>
          <t>YÖNETİCİ</t>
        </is>
      </c>
      <c r="H735" s="124" t="n">
        <v>25</v>
      </c>
      <c r="I735" s="124" t="n">
        <v>26.4</v>
      </c>
      <c r="J735" s="124" t="inlineStr">
        <is>
          <t>Evet</t>
        </is>
      </c>
      <c r="K735" s="124" t="inlineStr">
        <is>
          <t>Evet</t>
        </is>
      </c>
      <c r="L735" s="124" t="inlineStr">
        <is>
          <t>Belirsiz</t>
        </is>
      </c>
      <c r="M735" s="124" t="n">
        <v>0</v>
      </c>
      <c r="N735" s="124" t="n">
        <v>0</v>
      </c>
      <c r="O735" s="124" t="n">
        <v>0</v>
      </c>
      <c r="P735" s="124" t="n">
        <v>0</v>
      </c>
      <c r="Q735" s="124" t="inlineStr">
        <is>
          <t>Aynı unvan ve gerekli yetkinlik</t>
        </is>
      </c>
      <c r="R735" s="124" t="inlineStr">
        <is>
          <t>Düşük Öncelik</t>
        </is>
      </c>
      <c r="S735" s="124" t="inlineStr">
        <is>
          <t>Gerçek mesafe (Google Places) - Fazla/Açık Fact_Mevcut/Fact_Norm'dan; Vardiya/Onay Saha Etüdü Bekleniyor</t>
        </is>
      </c>
    </row>
    <row r="736" ht="15" customHeight="1" s="113">
      <c r="A736" s="124" t="inlineStr">
        <is>
          <t>T0735</t>
        </is>
      </c>
      <c r="B736" s="124" t="inlineStr">
        <is>
          <t>M037</t>
        </is>
      </c>
      <c r="C736" s="124" t="inlineStr">
        <is>
          <t>SEFERİHİSAR</t>
        </is>
      </c>
      <c r="D736" s="124" t="inlineStr">
        <is>
          <t>M031</t>
        </is>
      </c>
      <c r="E736" s="124" t="inlineStr">
        <is>
          <t>MENDERES</t>
        </is>
      </c>
      <c r="F736" s="124" t="inlineStr">
        <is>
          <t>U038</t>
        </is>
      </c>
      <c r="G736" s="124" t="inlineStr">
        <is>
          <t>YÖNETİCİ YARDIMCISI</t>
        </is>
      </c>
      <c r="H736" s="124" t="n">
        <v>25</v>
      </c>
      <c r="I736" s="124" t="n">
        <v>26.4</v>
      </c>
      <c r="J736" s="124" t="inlineStr">
        <is>
          <t>Evet</t>
        </is>
      </c>
      <c r="K736" s="124" t="inlineStr">
        <is>
          <t>Evet</t>
        </is>
      </c>
      <c r="L736" s="124" t="inlineStr">
        <is>
          <t>Belirsiz</t>
        </is>
      </c>
      <c r="M736" s="124" t="n">
        <v>0</v>
      </c>
      <c r="N736" s="124" t="n">
        <v>1</v>
      </c>
      <c r="O736" s="124" t="n">
        <v>0</v>
      </c>
      <c r="P736" s="124" t="n">
        <v>0</v>
      </c>
      <c r="Q736" s="124" t="inlineStr">
        <is>
          <t>Aynı unvan ve gerekli yetkinlik</t>
        </is>
      </c>
      <c r="R736" s="124" t="inlineStr">
        <is>
          <t>Koşullu</t>
        </is>
      </c>
      <c r="S736" s="124" t="inlineStr">
        <is>
          <t>Gerçek mesafe (Google Places) - Fazla/Açık Fact_Mevcut/Fact_Norm'dan; Vardiya/Onay Saha Etüdü Bekleniyor</t>
        </is>
      </c>
    </row>
    <row r="737" ht="15" customHeight="1" s="113">
      <c r="A737" s="124" t="inlineStr">
        <is>
          <t>T0736</t>
        </is>
      </c>
      <c r="B737" s="124" t="inlineStr">
        <is>
          <t>M037</t>
        </is>
      </c>
      <c r="C737" s="124" t="inlineStr">
        <is>
          <t>SEFERİHİSAR</t>
        </is>
      </c>
      <c r="D737" s="124" t="inlineStr">
        <is>
          <t>M031</t>
        </is>
      </c>
      <c r="E737" s="124" t="inlineStr">
        <is>
          <t>MENDERES</t>
        </is>
      </c>
      <c r="F737" s="124" t="inlineStr">
        <is>
          <t>U042</t>
        </is>
      </c>
      <c r="G737" s="124" t="inlineStr">
        <is>
          <t>ŞARKÜTERİ</t>
        </is>
      </c>
      <c r="H737" s="124" t="n">
        <v>25</v>
      </c>
      <c r="I737" s="124" t="n">
        <v>26.4</v>
      </c>
      <c r="J737" s="124" t="inlineStr">
        <is>
          <t>Evet</t>
        </is>
      </c>
      <c r="K737" s="124" t="inlineStr">
        <is>
          <t>Evet</t>
        </is>
      </c>
      <c r="L737" s="124" t="inlineStr">
        <is>
          <t>Belirsiz</t>
        </is>
      </c>
      <c r="M737" s="124" t="n">
        <v>0</v>
      </c>
      <c r="N737" s="124" t="n">
        <v>1</v>
      </c>
      <c r="O737" s="124" t="n">
        <v>0</v>
      </c>
      <c r="P737" s="124" t="n">
        <v>0</v>
      </c>
      <c r="Q737" s="124" t="inlineStr">
        <is>
          <t>Aynı unvan ve gerekli yetkinlik</t>
        </is>
      </c>
      <c r="R737" s="124" t="inlineStr">
        <is>
          <t>Koşullu</t>
        </is>
      </c>
      <c r="S737" s="124" t="inlineStr">
        <is>
          <t>Gerçek mesafe (Google Places) - Fazla/Açık Fact_Mevcut/Fact_Norm'dan; Vardiya/Onay Saha Etüdü Bekleniyor</t>
        </is>
      </c>
    </row>
    <row r="738" ht="15" customHeight="1" s="113">
      <c r="A738" s="124" t="inlineStr">
        <is>
          <t>T0737</t>
        </is>
      </c>
      <c r="B738" s="124" t="inlineStr">
        <is>
          <t>M037</t>
        </is>
      </c>
      <c r="C738" s="124" t="inlineStr">
        <is>
          <t>SEFERİHİSAR</t>
        </is>
      </c>
      <c r="D738" s="124" t="inlineStr">
        <is>
          <t>M034</t>
        </is>
      </c>
      <c r="E738" s="124" t="inlineStr">
        <is>
          <t>NARLIDERE</t>
        </is>
      </c>
      <c r="F738" s="124" t="inlineStr">
        <is>
          <t>U013</t>
        </is>
      </c>
      <c r="G738" s="124" t="inlineStr">
        <is>
          <t>KASAP</t>
        </is>
      </c>
      <c r="H738" s="124" t="n">
        <v>25</v>
      </c>
      <c r="I738" s="124" t="n">
        <v>26.6</v>
      </c>
      <c r="J738" s="124" t="inlineStr">
        <is>
          <t>Evet</t>
        </is>
      </c>
      <c r="K738" s="124" t="inlineStr">
        <is>
          <t>Aynı Bölge</t>
        </is>
      </c>
      <c r="L738" s="124" t="inlineStr">
        <is>
          <t>Belirsiz</t>
        </is>
      </c>
      <c r="M738" s="124" t="n">
        <v>0</v>
      </c>
      <c r="N738" s="124" t="n">
        <v>1</v>
      </c>
      <c r="O738" s="124" t="n">
        <v>0</v>
      </c>
      <c r="P738" s="124" t="n">
        <v>0</v>
      </c>
      <c r="Q738" s="124" t="inlineStr">
        <is>
          <t>Aynı unvan ve gerekli yetkinlik</t>
        </is>
      </c>
      <c r="R738" s="124" t="inlineStr">
        <is>
          <t>Koşullu</t>
        </is>
      </c>
      <c r="S738" s="124" t="inlineStr">
        <is>
          <t>Gerçek mesafe (Google Places) - Fazla/Açık Fact_Mevcut/Fact_Norm'dan; Vardiya/Onay Saha Etüdü Bekleniyor</t>
        </is>
      </c>
    </row>
    <row r="739" ht="15" customHeight="1" s="113">
      <c r="A739" s="124" t="inlineStr">
        <is>
          <t>T0738</t>
        </is>
      </c>
      <c r="B739" s="124" t="inlineStr">
        <is>
          <t>M037</t>
        </is>
      </c>
      <c r="C739" s="124" t="inlineStr">
        <is>
          <t>SEFERİHİSAR</t>
        </is>
      </c>
      <c r="D739" s="124" t="inlineStr">
        <is>
          <t>M034</t>
        </is>
      </c>
      <c r="E739" s="124" t="inlineStr">
        <is>
          <t>NARLIDERE</t>
        </is>
      </c>
      <c r="F739" s="124" t="inlineStr">
        <is>
          <t>U015</t>
        </is>
      </c>
      <c r="G739" s="124" t="inlineStr">
        <is>
          <t>KASİYER</t>
        </is>
      </c>
      <c r="H739" s="124" t="n">
        <v>25</v>
      </c>
      <c r="I739" s="124" t="n">
        <v>26.6</v>
      </c>
      <c r="J739" s="124" t="inlineStr">
        <is>
          <t>Evet</t>
        </is>
      </c>
      <c r="K739" s="124" t="inlineStr">
        <is>
          <t>Aynı Bölge</t>
        </is>
      </c>
      <c r="L739" s="124" t="inlineStr">
        <is>
          <t>Belirsiz</t>
        </is>
      </c>
      <c r="M739" s="124" t="n">
        <v>1</v>
      </c>
      <c r="N739" s="124" t="n">
        <v>0</v>
      </c>
      <c r="O739" s="124" t="n">
        <v>0</v>
      </c>
      <c r="P739" s="124" t="n">
        <v>0</v>
      </c>
      <c r="Q739" s="124" t="inlineStr">
        <is>
          <t>Aynı unvan ve gerekli yetkinlik</t>
        </is>
      </c>
      <c r="R739" s="124" t="inlineStr">
        <is>
          <t>Koşullu</t>
        </is>
      </c>
      <c r="S739" s="124" t="inlineStr">
        <is>
          <t>Gerçek mesafe (Google Places) - Fazla/Açık Fact_Mevcut/Fact_Norm'dan; Vardiya/Onay Saha Etüdü Bekleniyor</t>
        </is>
      </c>
    </row>
    <row r="740" ht="15" customHeight="1" s="113">
      <c r="A740" s="124" t="inlineStr">
        <is>
          <t>T0739</t>
        </is>
      </c>
      <c r="B740" s="124" t="inlineStr">
        <is>
          <t>M037</t>
        </is>
      </c>
      <c r="C740" s="124" t="inlineStr">
        <is>
          <t>SEFERİHİSAR</t>
        </is>
      </c>
      <c r="D740" s="124" t="inlineStr">
        <is>
          <t>M034</t>
        </is>
      </c>
      <c r="E740" s="124" t="inlineStr">
        <is>
          <t>NARLIDERE</t>
        </is>
      </c>
      <c r="F740" s="124" t="inlineStr">
        <is>
          <t>U017</t>
        </is>
      </c>
      <c r="G740" s="124" t="inlineStr">
        <is>
          <t>MANAV</t>
        </is>
      </c>
      <c r="H740" s="124" t="n">
        <v>25</v>
      </c>
      <c r="I740" s="124" t="n">
        <v>26.6</v>
      </c>
      <c r="J740" s="124" t="inlineStr">
        <is>
          <t>Evet</t>
        </is>
      </c>
      <c r="K740" s="124" t="inlineStr">
        <is>
          <t>Aynı Bölge</t>
        </is>
      </c>
      <c r="L740" s="124" t="inlineStr">
        <is>
          <t>Belirsiz</t>
        </is>
      </c>
      <c r="M740" s="124" t="n">
        <v>0</v>
      </c>
      <c r="N740" s="124" t="n">
        <v>2</v>
      </c>
      <c r="O740" s="124" t="n">
        <v>0</v>
      </c>
      <c r="P740" s="124" t="n">
        <v>1</v>
      </c>
      <c r="Q740" s="124" t="inlineStr">
        <is>
          <t>Aynı unvan ve gerekli yetkinlik</t>
        </is>
      </c>
      <c r="R740" s="124" t="inlineStr">
        <is>
          <t>Koşullu</t>
        </is>
      </c>
      <c r="S740" s="124" t="inlineStr">
        <is>
          <t>Gerçek mesafe (Google Places) - Fazla/Açık Fact_Mevcut/Fact_Norm'dan; Vardiya/Onay Saha Etüdü Bekleniyor</t>
        </is>
      </c>
    </row>
    <row r="741" ht="15" customHeight="1" s="113">
      <c r="A741" s="124" t="inlineStr">
        <is>
          <t>T0740</t>
        </is>
      </c>
      <c r="B741" s="124" t="inlineStr">
        <is>
          <t>M037</t>
        </is>
      </c>
      <c r="C741" s="124" t="inlineStr">
        <is>
          <t>SEFERİHİSAR</t>
        </is>
      </c>
      <c r="D741" s="124" t="inlineStr">
        <is>
          <t>M034</t>
        </is>
      </c>
      <c r="E741" s="124" t="inlineStr">
        <is>
          <t>NARLIDERE</t>
        </is>
      </c>
      <c r="F741" s="124" t="inlineStr">
        <is>
          <t>U026</t>
        </is>
      </c>
      <c r="G741" s="124" t="inlineStr">
        <is>
          <t>REYON GÖREVLİSİ</t>
        </is>
      </c>
      <c r="H741" s="124" t="n">
        <v>25</v>
      </c>
      <c r="I741" s="124" t="n">
        <v>26.6</v>
      </c>
      <c r="J741" s="124" t="inlineStr">
        <is>
          <t>Evet</t>
        </is>
      </c>
      <c r="K741" s="124" t="inlineStr">
        <is>
          <t>Aynı Bölge</t>
        </is>
      </c>
      <c r="L741" s="124" t="inlineStr">
        <is>
          <t>Belirsiz</t>
        </is>
      </c>
      <c r="M741" s="124" t="n">
        <v>0</v>
      </c>
      <c r="N741" s="124" t="n">
        <v>0</v>
      </c>
      <c r="O741" s="124" t="n">
        <v>0</v>
      </c>
      <c r="P741" s="124" t="n">
        <v>0</v>
      </c>
      <c r="Q741" s="124" t="inlineStr">
        <is>
          <t>Aynı unvan ve gerekli yetkinlik</t>
        </is>
      </c>
      <c r="R741" s="124" t="inlineStr">
        <is>
          <t>Düşük Öncelik</t>
        </is>
      </c>
      <c r="S741" s="124" t="inlineStr">
        <is>
          <t>Gerçek mesafe (Google Places) - Fazla/Açık Fact_Mevcut/Fact_Norm'dan; Vardiya/Onay Saha Etüdü Bekleniyor</t>
        </is>
      </c>
    </row>
    <row r="742" ht="15" customHeight="1" s="113">
      <c r="A742" s="124" t="inlineStr">
        <is>
          <t>T0741</t>
        </is>
      </c>
      <c r="B742" s="124" t="inlineStr">
        <is>
          <t>M037</t>
        </is>
      </c>
      <c r="C742" s="124" t="inlineStr">
        <is>
          <t>SEFERİHİSAR</t>
        </is>
      </c>
      <c r="D742" s="124" t="inlineStr">
        <is>
          <t>M034</t>
        </is>
      </c>
      <c r="E742" s="124" t="inlineStr">
        <is>
          <t>NARLIDERE</t>
        </is>
      </c>
      <c r="F742" s="124" t="inlineStr">
        <is>
          <t>U036</t>
        </is>
      </c>
      <c r="G742" s="124" t="inlineStr">
        <is>
          <t>YÖNETİCİ</t>
        </is>
      </c>
      <c r="H742" s="124" t="n">
        <v>25</v>
      </c>
      <c r="I742" s="124" t="n">
        <v>26.6</v>
      </c>
      <c r="J742" s="124" t="inlineStr">
        <is>
          <t>Evet</t>
        </is>
      </c>
      <c r="K742" s="124" t="inlineStr">
        <is>
          <t>Aynı Bölge</t>
        </is>
      </c>
      <c r="L742" s="124" t="inlineStr">
        <is>
          <t>Belirsiz</t>
        </is>
      </c>
      <c r="M742" s="124" t="n">
        <v>0</v>
      </c>
      <c r="N742" s="124" t="n">
        <v>1</v>
      </c>
      <c r="O742" s="124" t="n">
        <v>0</v>
      </c>
      <c r="P742" s="124" t="n">
        <v>0</v>
      </c>
      <c r="Q742" s="124" t="inlineStr">
        <is>
          <t>Aynı unvan ve gerekli yetkinlik</t>
        </is>
      </c>
      <c r="R742" s="124" t="inlineStr">
        <is>
          <t>Koşullu</t>
        </is>
      </c>
      <c r="S742" s="124" t="inlineStr">
        <is>
          <t>Gerçek mesafe (Google Places) - Fazla/Açık Fact_Mevcut/Fact_Norm'dan; Vardiya/Onay Saha Etüdü Bekleniyor</t>
        </is>
      </c>
    </row>
    <row r="743" ht="15" customHeight="1" s="113">
      <c r="A743" s="124" t="inlineStr">
        <is>
          <t>T0742</t>
        </is>
      </c>
      <c r="B743" s="124" t="inlineStr">
        <is>
          <t>M037</t>
        </is>
      </c>
      <c r="C743" s="124" t="inlineStr">
        <is>
          <t>SEFERİHİSAR</t>
        </is>
      </c>
      <c r="D743" s="124" t="inlineStr">
        <is>
          <t>M034</t>
        </is>
      </c>
      <c r="E743" s="124" t="inlineStr">
        <is>
          <t>NARLIDERE</t>
        </is>
      </c>
      <c r="F743" s="124" t="inlineStr">
        <is>
          <t>U038</t>
        </is>
      </c>
      <c r="G743" s="124" t="inlineStr">
        <is>
          <t>YÖNETİCİ YARDIMCISI</t>
        </is>
      </c>
      <c r="H743" s="124" t="n">
        <v>25</v>
      </c>
      <c r="I743" s="124" t="n">
        <v>26.6</v>
      </c>
      <c r="J743" s="124" t="inlineStr">
        <is>
          <t>Evet</t>
        </is>
      </c>
      <c r="K743" s="124" t="inlineStr">
        <is>
          <t>Aynı Bölge</t>
        </is>
      </c>
      <c r="L743" s="124" t="inlineStr">
        <is>
          <t>Belirsiz</t>
        </is>
      </c>
      <c r="M743" s="124" t="n">
        <v>0</v>
      </c>
      <c r="N743" s="124" t="n">
        <v>0</v>
      </c>
      <c r="O743" s="124" t="n">
        <v>0</v>
      </c>
      <c r="P743" s="124" t="n">
        <v>0</v>
      </c>
      <c r="Q743" s="124" t="inlineStr">
        <is>
          <t>Aynı unvan ve gerekli yetkinlik</t>
        </is>
      </c>
      <c r="R743" s="124" t="inlineStr">
        <is>
          <t>Düşük Öncelik</t>
        </is>
      </c>
      <c r="S743" s="124" t="inlineStr">
        <is>
          <t>Gerçek mesafe (Google Places) - Fazla/Açık Fact_Mevcut/Fact_Norm'dan; Vardiya/Onay Saha Etüdü Bekleniyor</t>
        </is>
      </c>
    </row>
    <row r="744" ht="15" customHeight="1" s="113">
      <c r="A744" s="124" t="inlineStr">
        <is>
          <t>T0743</t>
        </is>
      </c>
      <c r="B744" s="124" t="inlineStr">
        <is>
          <t>M037</t>
        </is>
      </c>
      <c r="C744" s="124" t="inlineStr">
        <is>
          <t>SEFERİHİSAR</t>
        </is>
      </c>
      <c r="D744" s="124" t="inlineStr">
        <is>
          <t>M034</t>
        </is>
      </c>
      <c r="E744" s="124" t="inlineStr">
        <is>
          <t>NARLIDERE</t>
        </is>
      </c>
      <c r="F744" s="124" t="inlineStr">
        <is>
          <t>U042</t>
        </is>
      </c>
      <c r="G744" s="124" t="inlineStr">
        <is>
          <t>ŞARKÜTERİ</t>
        </is>
      </c>
      <c r="H744" s="124" t="n">
        <v>25</v>
      </c>
      <c r="I744" s="124" t="n">
        <v>26.6</v>
      </c>
      <c r="J744" s="124" t="inlineStr">
        <is>
          <t>Evet</t>
        </is>
      </c>
      <c r="K744" s="124" t="inlineStr">
        <is>
          <t>Aynı Bölge</t>
        </is>
      </c>
      <c r="L744" s="124" t="inlineStr">
        <is>
          <t>Belirsiz</t>
        </is>
      </c>
      <c r="M744" s="124" t="n">
        <v>0</v>
      </c>
      <c r="N744" s="124" t="n">
        <v>1</v>
      </c>
      <c r="O744" s="124" t="n">
        <v>0</v>
      </c>
      <c r="P744" s="124" t="n">
        <v>0</v>
      </c>
      <c r="Q744" s="124" t="inlineStr">
        <is>
          <t>Aynı unvan ve gerekli yetkinlik</t>
        </is>
      </c>
      <c r="R744" s="124" t="inlineStr">
        <is>
          <t>Koşullu</t>
        </is>
      </c>
      <c r="S744" s="124" t="inlineStr">
        <is>
          <t>Gerçek mesafe (Google Places) - Fazla/Açık Fact_Mevcut/Fact_Norm'dan; Vardiya/Onay Saha Etüdü Bekleniyor</t>
        </is>
      </c>
    </row>
    <row r="745" ht="15" customHeight="1" s="113">
      <c r="A745" s="124" t="inlineStr">
        <is>
          <t>T0744</t>
        </is>
      </c>
      <c r="B745" s="124" t="inlineStr">
        <is>
          <t>M037</t>
        </is>
      </c>
      <c r="C745" s="124" t="inlineStr">
        <is>
          <t>SEFERİHİSAR</t>
        </is>
      </c>
      <c r="D745" s="124" t="inlineStr">
        <is>
          <t>M009</t>
        </is>
      </c>
      <c r="E745" s="124" t="inlineStr">
        <is>
          <t>BALÇOVA</t>
        </is>
      </c>
      <c r="F745" s="124" t="inlineStr">
        <is>
          <t>U013</t>
        </is>
      </c>
      <c r="G745" s="124" t="inlineStr">
        <is>
          <t>KASAP</t>
        </is>
      </c>
      <c r="H745" s="124" t="n">
        <v>25</v>
      </c>
      <c r="I745" s="124" t="n">
        <v>28.7</v>
      </c>
      <c r="J745" s="124" t="inlineStr">
        <is>
          <t>Evet</t>
        </is>
      </c>
      <c r="K745" s="124" t="inlineStr">
        <is>
          <t>Aynı Bölge</t>
        </is>
      </c>
      <c r="L745" s="124" t="inlineStr">
        <is>
          <t>Belirsiz</t>
        </is>
      </c>
      <c r="M745" s="124" t="n">
        <v>0</v>
      </c>
      <c r="N745" s="124" t="n">
        <v>1</v>
      </c>
      <c r="O745" s="124" t="n">
        <v>0</v>
      </c>
      <c r="P745" s="124" t="n">
        <v>0</v>
      </c>
      <c r="Q745" s="124" t="inlineStr">
        <is>
          <t>Aynı unvan ve gerekli yetkinlik</t>
        </is>
      </c>
      <c r="R745" s="124" t="inlineStr">
        <is>
          <t>Koşullu</t>
        </is>
      </c>
      <c r="S745" s="124" t="inlineStr">
        <is>
          <t>Gerçek mesafe (Google Places) - Fazla/Açık Fact_Mevcut/Fact_Norm'dan; Vardiya/Onay Saha Etüdü Bekleniyor</t>
        </is>
      </c>
    </row>
    <row r="746" ht="15" customHeight="1" s="113">
      <c r="A746" s="124" t="inlineStr">
        <is>
          <t>T0745</t>
        </is>
      </c>
      <c r="B746" s="124" t="inlineStr">
        <is>
          <t>M037</t>
        </is>
      </c>
      <c r="C746" s="124" t="inlineStr">
        <is>
          <t>SEFERİHİSAR</t>
        </is>
      </c>
      <c r="D746" s="124" t="inlineStr">
        <is>
          <t>M009</t>
        </is>
      </c>
      <c r="E746" s="124" t="inlineStr">
        <is>
          <t>BALÇOVA</t>
        </is>
      </c>
      <c r="F746" s="124" t="inlineStr">
        <is>
          <t>U014</t>
        </is>
      </c>
      <c r="G746" s="124" t="inlineStr">
        <is>
          <t>KASAP YARDIMCISI</t>
        </is>
      </c>
      <c r="H746" s="124" t="n">
        <v>25</v>
      </c>
      <c r="I746" s="124" t="n">
        <v>28.7</v>
      </c>
      <c r="J746" s="124" t="inlineStr">
        <is>
          <t>Evet</t>
        </is>
      </c>
      <c r="K746" s="124" t="inlineStr">
        <is>
          <t>Aynı Bölge</t>
        </is>
      </c>
      <c r="L746" s="124" t="inlineStr">
        <is>
          <t>Belirsiz</t>
        </is>
      </c>
      <c r="M746" s="124" t="n">
        <v>0</v>
      </c>
      <c r="N746" s="124" t="n">
        <v>1</v>
      </c>
      <c r="O746" s="124" t="n">
        <v>0</v>
      </c>
      <c r="P746" s="124" t="n">
        <v>0</v>
      </c>
      <c r="Q746" s="124" t="inlineStr">
        <is>
          <t>Aynı unvan ve gerekli yetkinlik</t>
        </is>
      </c>
      <c r="R746" s="124" t="inlineStr">
        <is>
          <t>Koşullu</t>
        </is>
      </c>
      <c r="S746" s="124" t="inlineStr">
        <is>
          <t>Gerçek mesafe (Google Places) - Fazla/Açık Fact_Mevcut/Fact_Norm'dan; Vardiya/Onay Saha Etüdü Bekleniyor</t>
        </is>
      </c>
    </row>
    <row r="747" ht="15" customHeight="1" s="113">
      <c r="A747" s="124" t="inlineStr">
        <is>
          <t>T0746</t>
        </is>
      </c>
      <c r="B747" s="124" t="inlineStr">
        <is>
          <t>M037</t>
        </is>
      </c>
      <c r="C747" s="124" t="inlineStr">
        <is>
          <t>SEFERİHİSAR</t>
        </is>
      </c>
      <c r="D747" s="124" t="inlineStr">
        <is>
          <t>M009</t>
        </is>
      </c>
      <c r="E747" s="124" t="inlineStr">
        <is>
          <t>BALÇOVA</t>
        </is>
      </c>
      <c r="F747" s="124" t="inlineStr">
        <is>
          <t>U015</t>
        </is>
      </c>
      <c r="G747" s="124" t="inlineStr">
        <is>
          <t>KASİYER</t>
        </is>
      </c>
      <c r="H747" s="124" t="n">
        <v>25</v>
      </c>
      <c r="I747" s="124" t="n">
        <v>28.7</v>
      </c>
      <c r="J747" s="124" t="inlineStr">
        <is>
          <t>Evet</t>
        </is>
      </c>
      <c r="K747" s="124" t="inlineStr">
        <is>
          <t>Aynı Bölge</t>
        </is>
      </c>
      <c r="L747" s="124" t="inlineStr">
        <is>
          <t>Belirsiz</t>
        </is>
      </c>
      <c r="M747" s="124" t="n">
        <v>1</v>
      </c>
      <c r="N747" s="124" t="n">
        <v>0</v>
      </c>
      <c r="O747" s="124" t="n">
        <v>0</v>
      </c>
      <c r="P747" s="124" t="n">
        <v>0</v>
      </c>
      <c r="Q747" s="124" t="inlineStr">
        <is>
          <t>Aynı unvan ve gerekli yetkinlik</t>
        </is>
      </c>
      <c r="R747" s="124" t="inlineStr">
        <is>
          <t>Koşullu</t>
        </is>
      </c>
      <c r="S747" s="124" t="inlineStr">
        <is>
          <t>Gerçek mesafe (Google Places) - Fazla/Açık Fact_Mevcut/Fact_Norm'dan; Vardiya/Onay Saha Etüdü Bekleniyor</t>
        </is>
      </c>
    </row>
    <row r="748" ht="15" customHeight="1" s="113">
      <c r="A748" s="124" t="inlineStr">
        <is>
          <t>T0747</t>
        </is>
      </c>
      <c r="B748" s="124" t="inlineStr">
        <is>
          <t>M037</t>
        </is>
      </c>
      <c r="C748" s="124" t="inlineStr">
        <is>
          <t>SEFERİHİSAR</t>
        </is>
      </c>
      <c r="D748" s="124" t="inlineStr">
        <is>
          <t>M009</t>
        </is>
      </c>
      <c r="E748" s="124" t="inlineStr">
        <is>
          <t>BALÇOVA</t>
        </is>
      </c>
      <c r="F748" s="124" t="inlineStr">
        <is>
          <t>U017</t>
        </is>
      </c>
      <c r="G748" s="124" t="inlineStr">
        <is>
          <t>MANAV</t>
        </is>
      </c>
      <c r="H748" s="124" t="n">
        <v>25</v>
      </c>
      <c r="I748" s="124" t="n">
        <v>28.7</v>
      </c>
      <c r="J748" s="124" t="inlineStr">
        <is>
          <t>Evet</t>
        </is>
      </c>
      <c r="K748" s="124" t="inlineStr">
        <is>
          <t>Aynı Bölge</t>
        </is>
      </c>
      <c r="L748" s="124" t="inlineStr">
        <is>
          <t>Belirsiz</t>
        </is>
      </c>
      <c r="M748" s="124" t="n">
        <v>0</v>
      </c>
      <c r="N748" s="124" t="n">
        <v>0</v>
      </c>
      <c r="O748" s="124" t="n">
        <v>0</v>
      </c>
      <c r="P748" s="124" t="n">
        <v>0</v>
      </c>
      <c r="Q748" s="124" t="inlineStr">
        <is>
          <t>Aynı unvan ve gerekli yetkinlik</t>
        </is>
      </c>
      <c r="R748" s="124" t="inlineStr">
        <is>
          <t>Düşük Öncelik</t>
        </is>
      </c>
      <c r="S748" s="124" t="inlineStr">
        <is>
          <t>Gerçek mesafe (Google Places) - Fazla/Açık Fact_Mevcut/Fact_Norm'dan; Vardiya/Onay Saha Etüdü Bekleniyor</t>
        </is>
      </c>
    </row>
    <row r="749" ht="15" customHeight="1" s="113">
      <c r="A749" s="124" t="inlineStr">
        <is>
          <t>T0748</t>
        </is>
      </c>
      <c r="B749" s="124" t="inlineStr">
        <is>
          <t>M037</t>
        </is>
      </c>
      <c r="C749" s="124" t="inlineStr">
        <is>
          <t>SEFERİHİSAR</t>
        </is>
      </c>
      <c r="D749" s="124" t="inlineStr">
        <is>
          <t>M009</t>
        </is>
      </c>
      <c r="E749" s="124" t="inlineStr">
        <is>
          <t>BALÇOVA</t>
        </is>
      </c>
      <c r="F749" s="124" t="inlineStr">
        <is>
          <t>U019</t>
        </is>
      </c>
      <c r="G749" s="124" t="inlineStr">
        <is>
          <t>MANAV YARDIMCISI</t>
        </is>
      </c>
      <c r="H749" s="124" t="n">
        <v>25</v>
      </c>
      <c r="I749" s="124" t="n">
        <v>28.7</v>
      </c>
      <c r="J749" s="124" t="inlineStr">
        <is>
          <t>Evet</t>
        </is>
      </c>
      <c r="K749" s="124" t="inlineStr">
        <is>
          <t>Aynı Bölge</t>
        </is>
      </c>
      <c r="L749" s="124" t="inlineStr">
        <is>
          <t>Belirsiz</t>
        </is>
      </c>
      <c r="M749" s="124" t="n">
        <v>0</v>
      </c>
      <c r="N749" s="124" t="n">
        <v>1</v>
      </c>
      <c r="O749" s="124" t="n">
        <v>0</v>
      </c>
      <c r="P749" s="124" t="n">
        <v>0</v>
      </c>
      <c r="Q749" s="124" t="inlineStr">
        <is>
          <t>Aynı unvan ve gerekli yetkinlik</t>
        </is>
      </c>
      <c r="R749" s="124" t="inlineStr">
        <is>
          <t>Koşullu</t>
        </is>
      </c>
      <c r="S749" s="124" t="inlineStr">
        <is>
          <t>Gerçek mesafe (Google Places) - Fazla/Açık Fact_Mevcut/Fact_Norm'dan; Vardiya/Onay Saha Etüdü Bekleniyor</t>
        </is>
      </c>
    </row>
    <row r="750" ht="15" customHeight="1" s="113">
      <c r="A750" s="124" t="inlineStr">
        <is>
          <t>T0749</t>
        </is>
      </c>
      <c r="B750" s="124" t="inlineStr">
        <is>
          <t>M037</t>
        </is>
      </c>
      <c r="C750" s="124" t="inlineStr">
        <is>
          <t>SEFERİHİSAR</t>
        </is>
      </c>
      <c r="D750" s="124" t="inlineStr">
        <is>
          <t>M009</t>
        </is>
      </c>
      <c r="E750" s="124" t="inlineStr">
        <is>
          <t>BALÇOVA</t>
        </is>
      </c>
      <c r="F750" s="124" t="inlineStr">
        <is>
          <t>U026</t>
        </is>
      </c>
      <c r="G750" s="124" t="inlineStr">
        <is>
          <t>REYON GÖREVLİSİ</t>
        </is>
      </c>
      <c r="H750" s="124" t="n">
        <v>25</v>
      </c>
      <c r="I750" s="124" t="n">
        <v>28.7</v>
      </c>
      <c r="J750" s="124" t="inlineStr">
        <is>
          <t>Evet</t>
        </is>
      </c>
      <c r="K750" s="124" t="inlineStr">
        <is>
          <t>Aynı Bölge</t>
        </is>
      </c>
      <c r="L750" s="124" t="inlineStr">
        <is>
          <t>Belirsiz</t>
        </is>
      </c>
      <c r="M750" s="124" t="n">
        <v>0</v>
      </c>
      <c r="N750" s="124" t="n">
        <v>0</v>
      </c>
      <c r="O750" s="124" t="n">
        <v>0</v>
      </c>
      <c r="P750" s="124" t="n">
        <v>0</v>
      </c>
      <c r="Q750" s="124" t="inlineStr">
        <is>
          <t>Aynı unvan ve gerekli yetkinlik</t>
        </is>
      </c>
      <c r="R750" s="124" t="inlineStr">
        <is>
          <t>Düşük Öncelik</t>
        </is>
      </c>
      <c r="S750" s="124" t="inlineStr">
        <is>
          <t>Gerçek mesafe (Google Places) - Fazla/Açık Fact_Mevcut/Fact_Norm'dan; Vardiya/Onay Saha Etüdü Bekleniyor</t>
        </is>
      </c>
    </row>
    <row r="751" ht="15" customHeight="1" s="113">
      <c r="A751" s="124" t="inlineStr">
        <is>
          <t>T0750</t>
        </is>
      </c>
      <c r="B751" s="124" t="inlineStr">
        <is>
          <t>M037</t>
        </is>
      </c>
      <c r="C751" s="124" t="inlineStr">
        <is>
          <t>SEFERİHİSAR</t>
        </is>
      </c>
      <c r="D751" s="124" t="inlineStr">
        <is>
          <t>M009</t>
        </is>
      </c>
      <c r="E751" s="124" t="inlineStr">
        <is>
          <t>BALÇOVA</t>
        </is>
      </c>
      <c r="F751" s="124" t="inlineStr">
        <is>
          <t>U036</t>
        </is>
      </c>
      <c r="G751" s="124" t="inlineStr">
        <is>
          <t>YÖNETİCİ</t>
        </is>
      </c>
      <c r="H751" s="124" t="n">
        <v>25</v>
      </c>
      <c r="I751" s="124" t="n">
        <v>28.7</v>
      </c>
      <c r="J751" s="124" t="inlineStr">
        <is>
          <t>Evet</t>
        </is>
      </c>
      <c r="K751" s="124" t="inlineStr">
        <is>
          <t>Aynı Bölge</t>
        </is>
      </c>
      <c r="L751" s="124" t="inlineStr">
        <is>
          <t>Belirsiz</t>
        </is>
      </c>
      <c r="M751" s="124" t="n">
        <v>0</v>
      </c>
      <c r="N751" s="124" t="n">
        <v>0</v>
      </c>
      <c r="O751" s="124" t="n">
        <v>0</v>
      </c>
      <c r="P751" s="124" t="n">
        <v>0</v>
      </c>
      <c r="Q751" s="124" t="inlineStr">
        <is>
          <t>Aynı unvan ve gerekli yetkinlik</t>
        </is>
      </c>
      <c r="R751" s="124" t="inlineStr">
        <is>
          <t>Düşük Öncelik</t>
        </is>
      </c>
      <c r="S751" s="124" t="inlineStr">
        <is>
          <t>Gerçek mesafe (Google Places) - Fazla/Açık Fact_Mevcut/Fact_Norm'dan; Vardiya/Onay Saha Etüdü Bekleniyor</t>
        </is>
      </c>
    </row>
    <row r="752" ht="15" customHeight="1" s="113">
      <c r="A752" s="124" t="inlineStr">
        <is>
          <t>T0751</t>
        </is>
      </c>
      <c r="B752" s="124" t="inlineStr">
        <is>
          <t>M037</t>
        </is>
      </c>
      <c r="C752" s="124" t="inlineStr">
        <is>
          <t>SEFERİHİSAR</t>
        </is>
      </c>
      <c r="D752" s="124" t="inlineStr">
        <is>
          <t>M009</t>
        </is>
      </c>
      <c r="E752" s="124" t="inlineStr">
        <is>
          <t>BALÇOVA</t>
        </is>
      </c>
      <c r="F752" s="124" t="inlineStr">
        <is>
          <t>U038</t>
        </is>
      </c>
      <c r="G752" s="124" t="inlineStr">
        <is>
          <t>YÖNETİCİ YARDIMCISI</t>
        </is>
      </c>
      <c r="H752" s="124" t="n">
        <v>25</v>
      </c>
      <c r="I752" s="124" t="n">
        <v>28.7</v>
      </c>
      <c r="J752" s="124" t="inlineStr">
        <is>
          <t>Evet</t>
        </is>
      </c>
      <c r="K752" s="124" t="inlineStr">
        <is>
          <t>Aynı Bölge</t>
        </is>
      </c>
      <c r="L752" s="124" t="inlineStr">
        <is>
          <t>Belirsiz</t>
        </is>
      </c>
      <c r="M752" s="124" t="n">
        <v>0</v>
      </c>
      <c r="N752" s="124" t="n">
        <v>0</v>
      </c>
      <c r="O752" s="124" t="n">
        <v>0</v>
      </c>
      <c r="P752" s="124" t="n">
        <v>0</v>
      </c>
      <c r="Q752" s="124" t="inlineStr">
        <is>
          <t>Aynı unvan ve gerekli yetkinlik</t>
        </is>
      </c>
      <c r="R752" s="124" t="inlineStr">
        <is>
          <t>Düşük Öncelik</t>
        </is>
      </c>
      <c r="S752" s="124" t="inlineStr">
        <is>
          <t>Gerçek mesafe (Google Places) - Fazla/Açık Fact_Mevcut/Fact_Norm'dan; Vardiya/Onay Saha Etüdü Bekleniyor</t>
        </is>
      </c>
    </row>
    <row r="753" ht="15" customHeight="1" s="113">
      <c r="A753" s="124" t="inlineStr">
        <is>
          <t>T0752</t>
        </is>
      </c>
      <c r="B753" s="124" t="inlineStr">
        <is>
          <t>M037</t>
        </is>
      </c>
      <c r="C753" s="124" t="inlineStr">
        <is>
          <t>SEFERİHİSAR</t>
        </is>
      </c>
      <c r="D753" s="124" t="inlineStr">
        <is>
          <t>M009</t>
        </is>
      </c>
      <c r="E753" s="124" t="inlineStr">
        <is>
          <t>BALÇOVA</t>
        </is>
      </c>
      <c r="F753" s="124" t="inlineStr">
        <is>
          <t>U042</t>
        </is>
      </c>
      <c r="G753" s="124" t="inlineStr">
        <is>
          <t>ŞARKÜTERİ</t>
        </is>
      </c>
      <c r="H753" s="124" t="n">
        <v>25</v>
      </c>
      <c r="I753" s="124" t="n">
        <v>28.7</v>
      </c>
      <c r="J753" s="124" t="inlineStr">
        <is>
          <t>Evet</t>
        </is>
      </c>
      <c r="K753" s="124" t="inlineStr">
        <is>
          <t>Aynı Bölge</t>
        </is>
      </c>
      <c r="L753" s="124" t="inlineStr">
        <is>
          <t>Belirsiz</t>
        </is>
      </c>
      <c r="M753" s="124" t="n">
        <v>0</v>
      </c>
      <c r="N753" s="124" t="n">
        <v>1</v>
      </c>
      <c r="O753" s="124" t="n">
        <v>0</v>
      </c>
      <c r="P753" s="124" t="n">
        <v>0</v>
      </c>
      <c r="Q753" s="124" t="inlineStr">
        <is>
          <t>Aynı unvan ve gerekli yetkinlik</t>
        </is>
      </c>
      <c r="R753" s="124" t="inlineStr">
        <is>
          <t>Koşullu</t>
        </is>
      </c>
      <c r="S753" s="124" t="inlineStr">
        <is>
          <t>Gerçek mesafe (Google Places) - Fazla/Açık Fact_Mevcut/Fact_Norm'dan; Vardiya/Onay Saha Etüdü Bekleniyor</t>
        </is>
      </c>
    </row>
    <row r="754" ht="15" customHeight="1" s="113">
      <c r="A754" s="124" t="inlineStr">
        <is>
          <t>T0753</t>
        </is>
      </c>
      <c r="B754" s="124" t="inlineStr">
        <is>
          <t>M038</t>
        </is>
      </c>
      <c r="C754" s="124" t="inlineStr">
        <is>
          <t>TORBALI 1</t>
        </is>
      </c>
      <c r="D754" s="124" t="inlineStr">
        <is>
          <t>M040</t>
        </is>
      </c>
      <c r="E754" s="124" t="inlineStr">
        <is>
          <t>TORBALI 3</t>
        </is>
      </c>
      <c r="F754" s="124" t="inlineStr">
        <is>
          <t>U002</t>
        </is>
      </c>
      <c r="G754" s="124" t="inlineStr">
        <is>
          <t>BAKLİYAT</t>
        </is>
      </c>
      <c r="H754" s="124" t="n">
        <v>25</v>
      </c>
      <c r="I754" s="124" t="n">
        <v>0.8</v>
      </c>
      <c r="J754" s="124" t="inlineStr">
        <is>
          <t>Evet</t>
        </is>
      </c>
      <c r="K754" s="124" t="inlineStr">
        <is>
          <t>Aynı Bölge</t>
        </is>
      </c>
      <c r="L754" s="124" t="inlineStr">
        <is>
          <t>Belirsiz</t>
        </is>
      </c>
      <c r="M754" s="124" t="n">
        <v>0</v>
      </c>
      <c r="N754" s="124" t="n">
        <v>0</v>
      </c>
      <c r="O754" s="124" t="n">
        <v>0</v>
      </c>
      <c r="P754" s="124" t="n">
        <v>0</v>
      </c>
      <c r="Q754" s="124" t="inlineStr">
        <is>
          <t>Aynı unvan ve gerekli yetkinlik</t>
        </is>
      </c>
      <c r="R754" s="124" t="inlineStr">
        <is>
          <t>Düşük Öncelik</t>
        </is>
      </c>
      <c r="S754" s="124" t="inlineStr">
        <is>
          <t>Gerçek mesafe (Google Places) - Fazla/Açık Fact_Mevcut/Fact_Norm'dan; Vardiya/Onay Saha Etüdü Bekleniyor</t>
        </is>
      </c>
    </row>
    <row r="755" ht="15" customHeight="1" s="113">
      <c r="A755" s="124" t="inlineStr">
        <is>
          <t>T0754</t>
        </is>
      </c>
      <c r="B755" s="124" t="inlineStr">
        <is>
          <t>M038</t>
        </is>
      </c>
      <c r="C755" s="124" t="inlineStr">
        <is>
          <t>TORBALI 1</t>
        </is>
      </c>
      <c r="D755" s="124" t="inlineStr">
        <is>
          <t>M040</t>
        </is>
      </c>
      <c r="E755" s="124" t="inlineStr">
        <is>
          <t>TORBALI 3</t>
        </is>
      </c>
      <c r="F755" s="124" t="inlineStr">
        <is>
          <t>U013</t>
        </is>
      </c>
      <c r="G755" s="124" t="inlineStr">
        <is>
          <t>KASAP</t>
        </is>
      </c>
      <c r="H755" s="124" t="n">
        <v>25</v>
      </c>
      <c r="I755" s="124" t="n">
        <v>0.8</v>
      </c>
      <c r="J755" s="124" t="inlineStr">
        <is>
          <t>Evet</t>
        </is>
      </c>
      <c r="K755" s="124" t="inlineStr">
        <is>
          <t>Aynı Bölge</t>
        </is>
      </c>
      <c r="L755" s="124" t="inlineStr">
        <is>
          <t>Belirsiz</t>
        </is>
      </c>
      <c r="M755" s="124" t="n">
        <v>0</v>
      </c>
      <c r="N755" s="124" t="n">
        <v>1</v>
      </c>
      <c r="O755" s="124" t="n">
        <v>0</v>
      </c>
      <c r="P755" s="124" t="n">
        <v>0</v>
      </c>
      <c r="Q755" s="124" t="inlineStr">
        <is>
          <t>Aynı unvan ve gerekli yetkinlik</t>
        </is>
      </c>
      <c r="R755" s="124" t="inlineStr">
        <is>
          <t>Koşullu</t>
        </is>
      </c>
      <c r="S755" s="124" t="inlineStr">
        <is>
          <t>Gerçek mesafe (Google Places) - Fazla/Açık Fact_Mevcut/Fact_Norm'dan; Vardiya/Onay Saha Etüdü Bekleniyor</t>
        </is>
      </c>
    </row>
    <row r="756" ht="15" customHeight="1" s="113">
      <c r="A756" s="124" t="inlineStr">
        <is>
          <t>T0755</t>
        </is>
      </c>
      <c r="B756" s="124" t="inlineStr">
        <is>
          <t>M038</t>
        </is>
      </c>
      <c r="C756" s="124" t="inlineStr">
        <is>
          <t>TORBALI 1</t>
        </is>
      </c>
      <c r="D756" s="124" t="inlineStr">
        <is>
          <t>M040</t>
        </is>
      </c>
      <c r="E756" s="124" t="inlineStr">
        <is>
          <t>TORBALI 3</t>
        </is>
      </c>
      <c r="F756" s="124" t="inlineStr">
        <is>
          <t>U015</t>
        </is>
      </c>
      <c r="G756" s="124" t="inlineStr">
        <is>
          <t>KASİYER</t>
        </is>
      </c>
      <c r="H756" s="124" t="n">
        <v>25</v>
      </c>
      <c r="I756" s="124" t="n">
        <v>0.8</v>
      </c>
      <c r="J756" s="124" t="inlineStr">
        <is>
          <t>Evet</t>
        </is>
      </c>
      <c r="K756" s="124" t="inlineStr">
        <is>
          <t>Aynı Bölge</t>
        </is>
      </c>
      <c r="L756" s="124" t="inlineStr">
        <is>
          <t>Belirsiz</t>
        </is>
      </c>
      <c r="M756" s="124" t="n">
        <v>0</v>
      </c>
      <c r="N756" s="124" t="n">
        <v>0</v>
      </c>
      <c r="O756" s="124" t="n">
        <v>0</v>
      </c>
      <c r="P756" s="124" t="n">
        <v>0</v>
      </c>
      <c r="Q756" s="124" t="inlineStr">
        <is>
          <t>Aynı unvan ve gerekli yetkinlik</t>
        </is>
      </c>
      <c r="R756" s="124" t="inlineStr">
        <is>
          <t>Düşük Öncelik</t>
        </is>
      </c>
      <c r="S756" s="124" t="inlineStr">
        <is>
          <t>Gerçek mesafe (Google Places) - Fazla/Açık Fact_Mevcut/Fact_Norm'dan; Vardiya/Onay Saha Etüdü Bekleniyor</t>
        </is>
      </c>
    </row>
    <row r="757" ht="15" customHeight="1" s="113">
      <c r="A757" s="124" t="inlineStr">
        <is>
          <t>T0756</t>
        </is>
      </c>
      <c r="B757" s="124" t="inlineStr">
        <is>
          <t>M038</t>
        </is>
      </c>
      <c r="C757" s="124" t="inlineStr">
        <is>
          <t>TORBALI 1</t>
        </is>
      </c>
      <c r="D757" s="124" t="inlineStr">
        <is>
          <t>M040</t>
        </is>
      </c>
      <c r="E757" s="124" t="inlineStr">
        <is>
          <t>TORBALI 3</t>
        </is>
      </c>
      <c r="F757" s="124" t="inlineStr">
        <is>
          <t>U017</t>
        </is>
      </c>
      <c r="G757" s="124" t="inlineStr">
        <is>
          <t>MANAV</t>
        </is>
      </c>
      <c r="H757" s="124" t="n">
        <v>25</v>
      </c>
      <c r="I757" s="124" t="n">
        <v>0.8</v>
      </c>
      <c r="J757" s="124" t="inlineStr">
        <is>
          <t>Evet</t>
        </is>
      </c>
      <c r="K757" s="124" t="inlineStr">
        <is>
          <t>Aynı Bölge</t>
        </is>
      </c>
      <c r="L757" s="124" t="inlineStr">
        <is>
          <t>Belirsiz</t>
        </is>
      </c>
      <c r="M757" s="124" t="n">
        <v>0</v>
      </c>
      <c r="N757" s="124" t="n">
        <v>2</v>
      </c>
      <c r="O757" s="124" t="n">
        <v>0</v>
      </c>
      <c r="P757" s="124" t="n">
        <v>1</v>
      </c>
      <c r="Q757" s="124" t="inlineStr">
        <is>
          <t>Aynı unvan ve gerekli yetkinlik</t>
        </is>
      </c>
      <c r="R757" s="124" t="inlineStr">
        <is>
          <t>Koşullu</t>
        </is>
      </c>
      <c r="S757" s="124" t="inlineStr">
        <is>
          <t>Gerçek mesafe (Google Places) - Fazla/Açık Fact_Mevcut/Fact_Norm'dan; Vardiya/Onay Saha Etüdü Bekleniyor</t>
        </is>
      </c>
    </row>
    <row r="758" ht="15" customHeight="1" s="113">
      <c r="A758" s="124" t="inlineStr">
        <is>
          <t>T0757</t>
        </is>
      </c>
      <c r="B758" s="124" t="inlineStr">
        <is>
          <t>M038</t>
        </is>
      </c>
      <c r="C758" s="124" t="inlineStr">
        <is>
          <t>TORBALI 1</t>
        </is>
      </c>
      <c r="D758" s="124" t="inlineStr">
        <is>
          <t>M040</t>
        </is>
      </c>
      <c r="E758" s="124" t="inlineStr">
        <is>
          <t>TORBALI 3</t>
        </is>
      </c>
      <c r="F758" s="124" t="inlineStr">
        <is>
          <t>U026</t>
        </is>
      </c>
      <c r="G758" s="124" t="inlineStr">
        <is>
          <t>REYON GÖREVLİSİ</t>
        </is>
      </c>
      <c r="H758" s="124" t="n">
        <v>25</v>
      </c>
      <c r="I758" s="124" t="n">
        <v>0.8</v>
      </c>
      <c r="J758" s="124" t="inlineStr">
        <is>
          <t>Evet</t>
        </is>
      </c>
      <c r="K758" s="124" t="inlineStr">
        <is>
          <t>Aynı Bölge</t>
        </is>
      </c>
      <c r="L758" s="124" t="inlineStr">
        <is>
          <t>Belirsiz</t>
        </is>
      </c>
      <c r="M758" s="124" t="n">
        <v>0</v>
      </c>
      <c r="N758" s="124" t="n">
        <v>0</v>
      </c>
      <c r="O758" s="124" t="n">
        <v>0</v>
      </c>
      <c r="P758" s="124" t="n">
        <v>0</v>
      </c>
      <c r="Q758" s="124" t="inlineStr">
        <is>
          <t>Aynı unvan ve gerekli yetkinlik</t>
        </is>
      </c>
      <c r="R758" s="124" t="inlineStr">
        <is>
          <t>Düşük Öncelik</t>
        </is>
      </c>
      <c r="S758" s="124" t="inlineStr">
        <is>
          <t>Gerçek mesafe (Google Places) - Fazla/Açık Fact_Mevcut/Fact_Norm'dan; Vardiya/Onay Saha Etüdü Bekleniyor</t>
        </is>
      </c>
    </row>
    <row r="759" ht="15" customHeight="1" s="113">
      <c r="A759" s="124" t="inlineStr">
        <is>
          <t>T0758</t>
        </is>
      </c>
      <c r="B759" s="124" t="inlineStr">
        <is>
          <t>M038</t>
        </is>
      </c>
      <c r="C759" s="124" t="inlineStr">
        <is>
          <t>TORBALI 1</t>
        </is>
      </c>
      <c r="D759" s="124" t="inlineStr">
        <is>
          <t>M040</t>
        </is>
      </c>
      <c r="E759" s="124" t="inlineStr">
        <is>
          <t>TORBALI 3</t>
        </is>
      </c>
      <c r="F759" s="124" t="inlineStr">
        <is>
          <t>U036</t>
        </is>
      </c>
      <c r="G759" s="124" t="inlineStr">
        <is>
          <t>YÖNETİCİ</t>
        </is>
      </c>
      <c r="H759" s="124" t="n">
        <v>25</v>
      </c>
      <c r="I759" s="124" t="n">
        <v>0.8</v>
      </c>
      <c r="J759" s="124" t="inlineStr">
        <is>
          <t>Evet</t>
        </is>
      </c>
      <c r="K759" s="124" t="inlineStr">
        <is>
          <t>Aynı Bölge</t>
        </is>
      </c>
      <c r="L759" s="124" t="inlineStr">
        <is>
          <t>Belirsiz</t>
        </is>
      </c>
      <c r="M759" s="124" t="n">
        <v>0</v>
      </c>
      <c r="N759" s="124" t="n">
        <v>1</v>
      </c>
      <c r="O759" s="124" t="n">
        <v>0</v>
      </c>
      <c r="P759" s="124" t="n">
        <v>0</v>
      </c>
      <c r="Q759" s="124" t="inlineStr">
        <is>
          <t>Aynı unvan ve gerekli yetkinlik</t>
        </is>
      </c>
      <c r="R759" s="124" t="inlineStr">
        <is>
          <t>Koşullu</t>
        </is>
      </c>
      <c r="S759" s="124" t="inlineStr">
        <is>
          <t>Gerçek mesafe (Google Places) - Fazla/Açık Fact_Mevcut/Fact_Norm'dan; Vardiya/Onay Saha Etüdü Bekleniyor</t>
        </is>
      </c>
    </row>
    <row r="760" ht="15" customHeight="1" s="113">
      <c r="A760" s="124" t="inlineStr">
        <is>
          <t>T0759</t>
        </is>
      </c>
      <c r="B760" s="124" t="inlineStr">
        <is>
          <t>M038</t>
        </is>
      </c>
      <c r="C760" s="124" t="inlineStr">
        <is>
          <t>TORBALI 1</t>
        </is>
      </c>
      <c r="D760" s="124" t="inlineStr">
        <is>
          <t>M040</t>
        </is>
      </c>
      <c r="E760" s="124" t="inlineStr">
        <is>
          <t>TORBALI 3</t>
        </is>
      </c>
      <c r="F760" s="124" t="inlineStr">
        <is>
          <t>U038</t>
        </is>
      </c>
      <c r="G760" s="124" t="inlineStr">
        <is>
          <t>YÖNETİCİ YARDIMCISI</t>
        </is>
      </c>
      <c r="H760" s="124" t="n">
        <v>25</v>
      </c>
      <c r="I760" s="124" t="n">
        <v>0.8</v>
      </c>
      <c r="J760" s="124" t="inlineStr">
        <is>
          <t>Evet</t>
        </is>
      </c>
      <c r="K760" s="124" t="inlineStr">
        <is>
          <t>Aynı Bölge</t>
        </is>
      </c>
      <c r="L760" s="124" t="inlineStr">
        <is>
          <t>Belirsiz</t>
        </is>
      </c>
      <c r="M760" s="124" t="n">
        <v>0</v>
      </c>
      <c r="N760" s="124" t="n">
        <v>0</v>
      </c>
      <c r="O760" s="124" t="n">
        <v>0</v>
      </c>
      <c r="P760" s="124" t="n">
        <v>0</v>
      </c>
      <c r="Q760" s="124" t="inlineStr">
        <is>
          <t>Aynı unvan ve gerekli yetkinlik</t>
        </is>
      </c>
      <c r="R760" s="124" t="inlineStr">
        <is>
          <t>Düşük Öncelik</t>
        </is>
      </c>
      <c r="S760" s="124" t="inlineStr">
        <is>
          <t>Gerçek mesafe (Google Places) - Fazla/Açık Fact_Mevcut/Fact_Norm'dan; Vardiya/Onay Saha Etüdü Bekleniyor</t>
        </is>
      </c>
    </row>
    <row r="761" ht="15" customHeight="1" s="113">
      <c r="A761" s="124" t="inlineStr">
        <is>
          <t>T0760</t>
        </is>
      </c>
      <c r="B761" s="124" t="inlineStr">
        <is>
          <t>M038</t>
        </is>
      </c>
      <c r="C761" s="124" t="inlineStr">
        <is>
          <t>TORBALI 1</t>
        </is>
      </c>
      <c r="D761" s="124" t="inlineStr">
        <is>
          <t>M040</t>
        </is>
      </c>
      <c r="E761" s="124" t="inlineStr">
        <is>
          <t>TORBALI 3</t>
        </is>
      </c>
      <c r="F761" s="124" t="inlineStr">
        <is>
          <t>U042</t>
        </is>
      </c>
      <c r="G761" s="124" t="inlineStr">
        <is>
          <t>ŞARKÜTERİ</t>
        </is>
      </c>
      <c r="H761" s="124" t="n">
        <v>25</v>
      </c>
      <c r="I761" s="124" t="n">
        <v>0.8</v>
      </c>
      <c r="J761" s="124" t="inlineStr">
        <is>
          <t>Evet</t>
        </is>
      </c>
      <c r="K761" s="124" t="inlineStr">
        <is>
          <t>Aynı Bölge</t>
        </is>
      </c>
      <c r="L761" s="124" t="inlineStr">
        <is>
          <t>Belirsiz</t>
        </is>
      </c>
      <c r="M761" s="124" t="n">
        <v>0</v>
      </c>
      <c r="N761" s="124" t="n">
        <v>1</v>
      </c>
      <c r="O761" s="124" t="n">
        <v>0</v>
      </c>
      <c r="P761" s="124" t="n">
        <v>0</v>
      </c>
      <c r="Q761" s="124" t="inlineStr">
        <is>
          <t>Aynı unvan ve gerekli yetkinlik</t>
        </is>
      </c>
      <c r="R761" s="124" t="inlineStr">
        <is>
          <t>Koşullu</t>
        </is>
      </c>
      <c r="S761" s="124" t="inlineStr">
        <is>
          <t>Gerçek mesafe (Google Places) - Fazla/Açık Fact_Mevcut/Fact_Norm'dan; Vardiya/Onay Saha Etüdü Bekleniyor</t>
        </is>
      </c>
    </row>
    <row r="762" ht="15" customHeight="1" s="113">
      <c r="A762" s="124" t="inlineStr">
        <is>
          <t>T0761</t>
        </is>
      </c>
      <c r="B762" s="124" t="inlineStr">
        <is>
          <t>M038</t>
        </is>
      </c>
      <c r="C762" s="124" t="inlineStr">
        <is>
          <t>TORBALI 1</t>
        </is>
      </c>
      <c r="D762" s="124" t="inlineStr">
        <is>
          <t>M041</t>
        </is>
      </c>
      <c r="E762" s="124" t="inlineStr">
        <is>
          <t>TORBALI 4</t>
        </is>
      </c>
      <c r="F762" s="124" t="inlineStr">
        <is>
          <t>U002</t>
        </is>
      </c>
      <c r="G762" s="124" t="inlineStr">
        <is>
          <t>BAKLİYAT</t>
        </is>
      </c>
      <c r="H762" s="124" t="n">
        <v>25</v>
      </c>
      <c r="I762" s="124" t="n">
        <v>0.8</v>
      </c>
      <c r="J762" s="124" t="inlineStr">
        <is>
          <t>Evet</t>
        </is>
      </c>
      <c r="K762" s="124" t="inlineStr">
        <is>
          <t>Aynı Bölge</t>
        </is>
      </c>
      <c r="L762" s="124" t="inlineStr">
        <is>
          <t>Belirsiz</t>
        </is>
      </c>
      <c r="M762" s="124" t="n">
        <v>0</v>
      </c>
      <c r="N762" s="124" t="n">
        <v>1</v>
      </c>
      <c r="O762" s="124" t="n">
        <v>0</v>
      </c>
      <c r="P762" s="124" t="n">
        <v>0</v>
      </c>
      <c r="Q762" s="124" t="inlineStr">
        <is>
          <t>Aynı unvan ve gerekli yetkinlik</t>
        </is>
      </c>
      <c r="R762" s="124" t="inlineStr">
        <is>
          <t>Koşullu</t>
        </is>
      </c>
      <c r="S762" s="124" t="inlineStr">
        <is>
          <t>Gerçek mesafe (Google Places) - Fazla/Açık Fact_Mevcut/Fact_Norm'dan; Vardiya/Onay Saha Etüdü Bekleniyor</t>
        </is>
      </c>
    </row>
    <row r="763" ht="15" customHeight="1" s="113">
      <c r="A763" s="124" t="inlineStr">
        <is>
          <t>T0762</t>
        </is>
      </c>
      <c r="B763" s="124" t="inlineStr">
        <is>
          <t>M038</t>
        </is>
      </c>
      <c r="C763" s="124" t="inlineStr">
        <is>
          <t>TORBALI 1</t>
        </is>
      </c>
      <c r="D763" s="124" t="inlineStr">
        <is>
          <t>M041</t>
        </is>
      </c>
      <c r="E763" s="124" t="inlineStr">
        <is>
          <t>TORBALI 4</t>
        </is>
      </c>
      <c r="F763" s="124" t="inlineStr">
        <is>
          <t>U013</t>
        </is>
      </c>
      <c r="G763" s="124" t="inlineStr">
        <is>
          <t>KASAP</t>
        </is>
      </c>
      <c r="H763" s="124" t="n">
        <v>25</v>
      </c>
      <c r="I763" s="124" t="n">
        <v>0.8</v>
      </c>
      <c r="J763" s="124" t="inlineStr">
        <is>
          <t>Evet</t>
        </is>
      </c>
      <c r="K763" s="124" t="inlineStr">
        <is>
          <t>Aynı Bölge</t>
        </is>
      </c>
      <c r="L763" s="124" t="inlineStr">
        <is>
          <t>Belirsiz</t>
        </is>
      </c>
      <c r="M763" s="124" t="n">
        <v>0</v>
      </c>
      <c r="N763" s="124" t="n">
        <v>1</v>
      </c>
      <c r="O763" s="124" t="n">
        <v>0</v>
      </c>
      <c r="P763" s="124" t="n">
        <v>0</v>
      </c>
      <c r="Q763" s="124" t="inlineStr">
        <is>
          <t>Aynı unvan ve gerekli yetkinlik</t>
        </is>
      </c>
      <c r="R763" s="124" t="inlineStr">
        <is>
          <t>Koşullu</t>
        </is>
      </c>
      <c r="S763" s="124" t="inlineStr">
        <is>
          <t>Gerçek mesafe (Google Places) - Fazla/Açık Fact_Mevcut/Fact_Norm'dan; Vardiya/Onay Saha Etüdü Bekleniyor</t>
        </is>
      </c>
    </row>
    <row r="764" ht="15" customHeight="1" s="113">
      <c r="A764" s="124" t="inlineStr">
        <is>
          <t>T0763</t>
        </is>
      </c>
      <c r="B764" s="124" t="inlineStr">
        <is>
          <t>M038</t>
        </is>
      </c>
      <c r="C764" s="124" t="inlineStr">
        <is>
          <t>TORBALI 1</t>
        </is>
      </c>
      <c r="D764" s="124" t="inlineStr">
        <is>
          <t>M041</t>
        </is>
      </c>
      <c r="E764" s="124" t="inlineStr">
        <is>
          <t>TORBALI 4</t>
        </is>
      </c>
      <c r="F764" s="124" t="inlineStr">
        <is>
          <t>U015</t>
        </is>
      </c>
      <c r="G764" s="124" t="inlineStr">
        <is>
          <t>KASİYER</t>
        </is>
      </c>
      <c r="H764" s="124" t="n">
        <v>25</v>
      </c>
      <c r="I764" s="124" t="n">
        <v>0.8</v>
      </c>
      <c r="J764" s="124" t="inlineStr">
        <is>
          <t>Evet</t>
        </is>
      </c>
      <c r="K764" s="124" t="inlineStr">
        <is>
          <t>Aynı Bölge</t>
        </is>
      </c>
      <c r="L764" s="124" t="inlineStr">
        <is>
          <t>Belirsiz</t>
        </is>
      </c>
      <c r="M764" s="124" t="n">
        <v>0</v>
      </c>
      <c r="N764" s="124" t="n">
        <v>2</v>
      </c>
      <c r="O764" s="124" t="n">
        <v>0</v>
      </c>
      <c r="P764" s="124" t="n">
        <v>1</v>
      </c>
      <c r="Q764" s="124" t="inlineStr">
        <is>
          <t>Aynı unvan ve gerekli yetkinlik</t>
        </is>
      </c>
      <c r="R764" s="124" t="inlineStr">
        <is>
          <t>Koşullu</t>
        </is>
      </c>
      <c r="S764" s="124" t="inlineStr">
        <is>
          <t>Gerçek mesafe (Google Places) - Fazla/Açık Fact_Mevcut/Fact_Norm'dan; Vardiya/Onay Saha Etüdü Bekleniyor</t>
        </is>
      </c>
    </row>
    <row r="765" ht="15" customHeight="1" s="113">
      <c r="A765" s="124" t="inlineStr">
        <is>
          <t>T0764</t>
        </is>
      </c>
      <c r="B765" s="124" t="inlineStr">
        <is>
          <t>M038</t>
        </is>
      </c>
      <c r="C765" s="124" t="inlineStr">
        <is>
          <t>TORBALI 1</t>
        </is>
      </c>
      <c r="D765" s="124" t="inlineStr">
        <is>
          <t>M041</t>
        </is>
      </c>
      <c r="E765" s="124" t="inlineStr">
        <is>
          <t>TORBALI 4</t>
        </is>
      </c>
      <c r="F765" s="124" t="inlineStr">
        <is>
          <t>U017</t>
        </is>
      </c>
      <c r="G765" s="124" t="inlineStr">
        <is>
          <t>MANAV</t>
        </is>
      </c>
      <c r="H765" s="124" t="n">
        <v>25</v>
      </c>
      <c r="I765" s="124" t="n">
        <v>0.8</v>
      </c>
      <c r="J765" s="124" t="inlineStr">
        <is>
          <t>Evet</t>
        </is>
      </c>
      <c r="K765" s="124" t="inlineStr">
        <is>
          <t>Aynı Bölge</t>
        </is>
      </c>
      <c r="L765" s="124" t="inlineStr">
        <is>
          <t>Belirsiz</t>
        </is>
      </c>
      <c r="M765" s="124" t="n">
        <v>0</v>
      </c>
      <c r="N765" s="124" t="n">
        <v>2</v>
      </c>
      <c r="O765" s="124" t="n">
        <v>0</v>
      </c>
      <c r="P765" s="124" t="n">
        <v>1</v>
      </c>
      <c r="Q765" s="124" t="inlineStr">
        <is>
          <t>Aynı unvan ve gerekli yetkinlik</t>
        </is>
      </c>
      <c r="R765" s="124" t="inlineStr">
        <is>
          <t>Koşullu</t>
        </is>
      </c>
      <c r="S765" s="124" t="inlineStr">
        <is>
          <t>Gerçek mesafe (Google Places) - Fazla/Açık Fact_Mevcut/Fact_Norm'dan; Vardiya/Onay Saha Etüdü Bekleniyor</t>
        </is>
      </c>
    </row>
    <row r="766" ht="15" customHeight="1" s="113">
      <c r="A766" s="124" t="inlineStr">
        <is>
          <t>T0765</t>
        </is>
      </c>
      <c r="B766" s="124" t="inlineStr">
        <is>
          <t>M038</t>
        </is>
      </c>
      <c r="C766" s="124" t="inlineStr">
        <is>
          <t>TORBALI 1</t>
        </is>
      </c>
      <c r="D766" s="124" t="inlineStr">
        <is>
          <t>M041</t>
        </is>
      </c>
      <c r="E766" s="124" t="inlineStr">
        <is>
          <t>TORBALI 4</t>
        </is>
      </c>
      <c r="F766" s="124" t="inlineStr">
        <is>
          <t>U026</t>
        </is>
      </c>
      <c r="G766" s="124" t="inlineStr">
        <is>
          <t>REYON GÖREVLİSİ</t>
        </is>
      </c>
      <c r="H766" s="124" t="n">
        <v>25</v>
      </c>
      <c r="I766" s="124" t="n">
        <v>0.8</v>
      </c>
      <c r="J766" s="124" t="inlineStr">
        <is>
          <t>Evet</t>
        </is>
      </c>
      <c r="K766" s="124" t="inlineStr">
        <is>
          <t>Aynı Bölge</t>
        </is>
      </c>
      <c r="L766" s="124" t="inlineStr">
        <is>
          <t>Belirsiz</t>
        </is>
      </c>
      <c r="M766" s="124" t="n">
        <v>0</v>
      </c>
      <c r="N766" s="124" t="n">
        <v>0</v>
      </c>
      <c r="O766" s="124" t="n">
        <v>0</v>
      </c>
      <c r="P766" s="124" t="n">
        <v>0</v>
      </c>
      <c r="Q766" s="124" t="inlineStr">
        <is>
          <t>Aynı unvan ve gerekli yetkinlik</t>
        </is>
      </c>
      <c r="R766" s="124" t="inlineStr">
        <is>
          <t>Düşük Öncelik</t>
        </is>
      </c>
      <c r="S766" s="124" t="inlineStr">
        <is>
          <t>Gerçek mesafe (Google Places) - Fazla/Açık Fact_Mevcut/Fact_Norm'dan; Vardiya/Onay Saha Etüdü Bekleniyor</t>
        </is>
      </c>
    </row>
    <row r="767" ht="15" customHeight="1" s="113">
      <c r="A767" s="124" t="inlineStr">
        <is>
          <t>T0766</t>
        </is>
      </c>
      <c r="B767" s="124" t="inlineStr">
        <is>
          <t>M038</t>
        </is>
      </c>
      <c r="C767" s="124" t="inlineStr">
        <is>
          <t>TORBALI 1</t>
        </is>
      </c>
      <c r="D767" s="124" t="inlineStr">
        <is>
          <t>M041</t>
        </is>
      </c>
      <c r="E767" s="124" t="inlineStr">
        <is>
          <t>TORBALI 4</t>
        </is>
      </c>
      <c r="F767" s="124" t="inlineStr">
        <is>
          <t>U036</t>
        </is>
      </c>
      <c r="G767" s="124" t="inlineStr">
        <is>
          <t>YÖNETİCİ</t>
        </is>
      </c>
      <c r="H767" s="124" t="n">
        <v>25</v>
      </c>
      <c r="I767" s="124" t="n">
        <v>0.8</v>
      </c>
      <c r="J767" s="124" t="inlineStr">
        <is>
          <t>Evet</t>
        </is>
      </c>
      <c r="K767" s="124" t="inlineStr">
        <is>
          <t>Aynı Bölge</t>
        </is>
      </c>
      <c r="L767" s="124" t="inlineStr">
        <is>
          <t>Belirsiz</t>
        </is>
      </c>
      <c r="M767" s="124" t="n">
        <v>0</v>
      </c>
      <c r="N767" s="124" t="n">
        <v>1</v>
      </c>
      <c r="O767" s="124" t="n">
        <v>0</v>
      </c>
      <c r="P767" s="124" t="n">
        <v>0</v>
      </c>
      <c r="Q767" s="124" t="inlineStr">
        <is>
          <t>Aynı unvan ve gerekli yetkinlik</t>
        </is>
      </c>
      <c r="R767" s="124" t="inlineStr">
        <is>
          <t>Koşullu</t>
        </is>
      </c>
      <c r="S767" s="124" t="inlineStr">
        <is>
          <t>Gerçek mesafe (Google Places) - Fazla/Açık Fact_Mevcut/Fact_Norm'dan; Vardiya/Onay Saha Etüdü Bekleniyor</t>
        </is>
      </c>
    </row>
    <row r="768" ht="15" customHeight="1" s="113">
      <c r="A768" s="124" t="inlineStr">
        <is>
          <t>T0767</t>
        </is>
      </c>
      <c r="B768" s="124" t="inlineStr">
        <is>
          <t>M038</t>
        </is>
      </c>
      <c r="C768" s="124" t="inlineStr">
        <is>
          <t>TORBALI 1</t>
        </is>
      </c>
      <c r="D768" s="124" t="inlineStr">
        <is>
          <t>M041</t>
        </is>
      </c>
      <c r="E768" s="124" t="inlineStr">
        <is>
          <t>TORBALI 4</t>
        </is>
      </c>
      <c r="F768" s="124" t="inlineStr">
        <is>
          <t>U038</t>
        </is>
      </c>
      <c r="G768" s="124" t="inlineStr">
        <is>
          <t>YÖNETİCİ YARDIMCISI</t>
        </is>
      </c>
      <c r="H768" s="124" t="n">
        <v>25</v>
      </c>
      <c r="I768" s="124" t="n">
        <v>0.8</v>
      </c>
      <c r="J768" s="124" t="inlineStr">
        <is>
          <t>Evet</t>
        </is>
      </c>
      <c r="K768" s="124" t="inlineStr">
        <is>
          <t>Aynı Bölge</t>
        </is>
      </c>
      <c r="L768" s="124" t="inlineStr">
        <is>
          <t>Belirsiz</t>
        </is>
      </c>
      <c r="M768" s="124" t="n">
        <v>0</v>
      </c>
      <c r="N768" s="124" t="n">
        <v>0</v>
      </c>
      <c r="O768" s="124" t="n">
        <v>0</v>
      </c>
      <c r="P768" s="124" t="n">
        <v>0</v>
      </c>
      <c r="Q768" s="124" t="inlineStr">
        <is>
          <t>Aynı unvan ve gerekli yetkinlik</t>
        </is>
      </c>
      <c r="R768" s="124" t="inlineStr">
        <is>
          <t>Düşük Öncelik</t>
        </is>
      </c>
      <c r="S768" s="124" t="inlineStr">
        <is>
          <t>Gerçek mesafe (Google Places) - Fazla/Açık Fact_Mevcut/Fact_Norm'dan; Vardiya/Onay Saha Etüdü Bekleniyor</t>
        </is>
      </c>
    </row>
    <row r="769" ht="15" customHeight="1" s="113">
      <c r="A769" s="124" t="inlineStr">
        <is>
          <t>T0768</t>
        </is>
      </c>
      <c r="B769" s="124" t="inlineStr">
        <is>
          <t>M038</t>
        </is>
      </c>
      <c r="C769" s="124" t="inlineStr">
        <is>
          <t>TORBALI 1</t>
        </is>
      </c>
      <c r="D769" s="124" t="inlineStr">
        <is>
          <t>M041</t>
        </is>
      </c>
      <c r="E769" s="124" t="inlineStr">
        <is>
          <t>TORBALI 4</t>
        </is>
      </c>
      <c r="F769" s="124" t="inlineStr">
        <is>
          <t>U042</t>
        </is>
      </c>
      <c r="G769" s="124" t="inlineStr">
        <is>
          <t>ŞARKÜTERİ</t>
        </is>
      </c>
      <c r="H769" s="124" t="n">
        <v>25</v>
      </c>
      <c r="I769" s="124" t="n">
        <v>0.8</v>
      </c>
      <c r="J769" s="124" t="inlineStr">
        <is>
          <t>Evet</t>
        </is>
      </c>
      <c r="K769" s="124" t="inlineStr">
        <is>
          <t>Aynı Bölge</t>
        </is>
      </c>
      <c r="L769" s="124" t="inlineStr">
        <is>
          <t>Belirsiz</t>
        </is>
      </c>
      <c r="M769" s="124" t="n">
        <v>0</v>
      </c>
      <c r="N769" s="124" t="n">
        <v>1</v>
      </c>
      <c r="O769" s="124" t="n">
        <v>0</v>
      </c>
      <c r="P769" s="124" t="n">
        <v>0</v>
      </c>
      <c r="Q769" s="124" t="inlineStr">
        <is>
          <t>Aynı unvan ve gerekli yetkinlik</t>
        </is>
      </c>
      <c r="R769" s="124" t="inlineStr">
        <is>
          <t>Koşullu</t>
        </is>
      </c>
      <c r="S769" s="124" t="inlineStr">
        <is>
          <t>Gerçek mesafe (Google Places) - Fazla/Açık Fact_Mevcut/Fact_Norm'dan; Vardiya/Onay Saha Etüdü Bekleniyor</t>
        </is>
      </c>
    </row>
    <row r="770" ht="15" customHeight="1" s="113">
      <c r="A770" s="124" t="inlineStr">
        <is>
          <t>T0769</t>
        </is>
      </c>
      <c r="B770" s="124" t="inlineStr">
        <is>
          <t>M038</t>
        </is>
      </c>
      <c r="C770" s="124" t="inlineStr">
        <is>
          <t>TORBALI 1</t>
        </is>
      </c>
      <c r="D770" s="124" t="inlineStr">
        <is>
          <t>M039</t>
        </is>
      </c>
      <c r="E770" s="124" t="inlineStr">
        <is>
          <t>TORBALI 2</t>
        </is>
      </c>
      <c r="F770" s="124" t="inlineStr">
        <is>
          <t>U002</t>
        </is>
      </c>
      <c r="G770" s="124" t="inlineStr">
        <is>
          <t>BAKLİYAT</t>
        </is>
      </c>
      <c r="H770" s="124" t="n">
        <v>25</v>
      </c>
      <c r="I770" s="124" t="n">
        <v>1.2</v>
      </c>
      <c r="J770" s="124" t="inlineStr">
        <is>
          <t>Evet</t>
        </is>
      </c>
      <c r="K770" s="124" t="inlineStr">
        <is>
          <t>Aynı Bölge</t>
        </is>
      </c>
      <c r="L770" s="124" t="inlineStr">
        <is>
          <t>Belirsiz</t>
        </is>
      </c>
      <c r="M770" s="124" t="n">
        <v>0</v>
      </c>
      <c r="N770" s="124" t="n">
        <v>0</v>
      </c>
      <c r="O770" s="124" t="n">
        <v>0</v>
      </c>
      <c r="P770" s="124" t="n">
        <v>0</v>
      </c>
      <c r="Q770" s="124" t="inlineStr">
        <is>
          <t>Aynı unvan ve gerekli yetkinlik</t>
        </is>
      </c>
      <c r="R770" s="124" t="inlineStr">
        <is>
          <t>Düşük Öncelik</t>
        </is>
      </c>
      <c r="S770" s="124" t="inlineStr">
        <is>
          <t>Gerçek mesafe (Google Places) - Fazla/Açık Fact_Mevcut/Fact_Norm'dan; Vardiya/Onay Saha Etüdü Bekleniyor</t>
        </is>
      </c>
    </row>
    <row r="771" ht="15" customHeight="1" s="113">
      <c r="A771" s="124" t="inlineStr">
        <is>
          <t>T0770</t>
        </is>
      </c>
      <c r="B771" s="124" t="inlineStr">
        <is>
          <t>M038</t>
        </is>
      </c>
      <c r="C771" s="124" t="inlineStr">
        <is>
          <t>TORBALI 1</t>
        </is>
      </c>
      <c r="D771" s="124" t="inlineStr">
        <is>
          <t>M039</t>
        </is>
      </c>
      <c r="E771" s="124" t="inlineStr">
        <is>
          <t>TORBALI 2</t>
        </is>
      </c>
      <c r="F771" s="124" t="inlineStr">
        <is>
          <t>U013</t>
        </is>
      </c>
      <c r="G771" s="124" t="inlineStr">
        <is>
          <t>KASAP</t>
        </is>
      </c>
      <c r="H771" s="124" t="n">
        <v>25</v>
      </c>
      <c r="I771" s="124" t="n">
        <v>1.2</v>
      </c>
      <c r="J771" s="124" t="inlineStr">
        <is>
          <t>Evet</t>
        </is>
      </c>
      <c r="K771" s="124" t="inlineStr">
        <is>
          <t>Aynı Bölge</t>
        </is>
      </c>
      <c r="L771" s="124" t="inlineStr">
        <is>
          <t>Belirsiz</t>
        </is>
      </c>
      <c r="M771" s="124" t="n">
        <v>0</v>
      </c>
      <c r="N771" s="124" t="n">
        <v>1</v>
      </c>
      <c r="O771" s="124" t="n">
        <v>0</v>
      </c>
      <c r="P771" s="124" t="n">
        <v>0</v>
      </c>
      <c r="Q771" s="124" t="inlineStr">
        <is>
          <t>Aynı unvan ve gerekli yetkinlik</t>
        </is>
      </c>
      <c r="R771" s="124" t="inlineStr">
        <is>
          <t>Koşullu</t>
        </is>
      </c>
      <c r="S771" s="124" t="inlineStr">
        <is>
          <t>Gerçek mesafe (Google Places) - Fazla/Açık Fact_Mevcut/Fact_Norm'dan; Vardiya/Onay Saha Etüdü Bekleniyor</t>
        </is>
      </c>
    </row>
    <row r="772" ht="15" customHeight="1" s="113">
      <c r="A772" s="124" t="inlineStr">
        <is>
          <t>T0771</t>
        </is>
      </c>
      <c r="B772" s="124" t="inlineStr">
        <is>
          <t>M038</t>
        </is>
      </c>
      <c r="C772" s="124" t="inlineStr">
        <is>
          <t>TORBALI 1</t>
        </is>
      </c>
      <c r="D772" s="124" t="inlineStr">
        <is>
          <t>M039</t>
        </is>
      </c>
      <c r="E772" s="124" t="inlineStr">
        <is>
          <t>TORBALI 2</t>
        </is>
      </c>
      <c r="F772" s="124" t="inlineStr">
        <is>
          <t>U015</t>
        </is>
      </c>
      <c r="G772" s="124" t="inlineStr">
        <is>
          <t>KASİYER</t>
        </is>
      </c>
      <c r="H772" s="124" t="n">
        <v>25</v>
      </c>
      <c r="I772" s="124" t="n">
        <v>1.2</v>
      </c>
      <c r="J772" s="124" t="inlineStr">
        <is>
          <t>Evet</t>
        </is>
      </c>
      <c r="K772" s="124" t="inlineStr">
        <is>
          <t>Aynı Bölge</t>
        </is>
      </c>
      <c r="L772" s="124" t="inlineStr">
        <is>
          <t>Belirsiz</t>
        </is>
      </c>
      <c r="M772" s="124" t="n">
        <v>0</v>
      </c>
      <c r="N772" s="124" t="n">
        <v>0</v>
      </c>
      <c r="O772" s="124" t="n">
        <v>0</v>
      </c>
      <c r="P772" s="124" t="n">
        <v>0</v>
      </c>
      <c r="Q772" s="124" t="inlineStr">
        <is>
          <t>Aynı unvan ve gerekli yetkinlik</t>
        </is>
      </c>
      <c r="R772" s="124" t="inlineStr">
        <is>
          <t>Düşük Öncelik</t>
        </is>
      </c>
      <c r="S772" s="124" t="inlineStr">
        <is>
          <t>Gerçek mesafe (Google Places) - Fazla/Açık Fact_Mevcut/Fact_Norm'dan; Vardiya/Onay Saha Etüdü Bekleniyor</t>
        </is>
      </c>
    </row>
    <row r="773" ht="15" customHeight="1" s="113">
      <c r="A773" s="124" t="inlineStr">
        <is>
          <t>T0772</t>
        </is>
      </c>
      <c r="B773" s="124" t="inlineStr">
        <is>
          <t>M038</t>
        </is>
      </c>
      <c r="C773" s="124" t="inlineStr">
        <is>
          <t>TORBALI 1</t>
        </is>
      </c>
      <c r="D773" s="124" t="inlineStr">
        <is>
          <t>M039</t>
        </is>
      </c>
      <c r="E773" s="124" t="inlineStr">
        <is>
          <t>TORBALI 2</t>
        </is>
      </c>
      <c r="F773" s="124" t="inlineStr">
        <is>
          <t>U017</t>
        </is>
      </c>
      <c r="G773" s="124" t="inlineStr">
        <is>
          <t>MANAV</t>
        </is>
      </c>
      <c r="H773" s="124" t="n">
        <v>25</v>
      </c>
      <c r="I773" s="124" t="n">
        <v>1.2</v>
      </c>
      <c r="J773" s="124" t="inlineStr">
        <is>
          <t>Evet</t>
        </is>
      </c>
      <c r="K773" s="124" t="inlineStr">
        <is>
          <t>Aynı Bölge</t>
        </is>
      </c>
      <c r="L773" s="124" t="inlineStr">
        <is>
          <t>Belirsiz</t>
        </is>
      </c>
      <c r="M773" s="124" t="n">
        <v>0</v>
      </c>
      <c r="N773" s="124" t="n">
        <v>2</v>
      </c>
      <c r="O773" s="124" t="n">
        <v>0</v>
      </c>
      <c r="P773" s="124" t="n">
        <v>1</v>
      </c>
      <c r="Q773" s="124" t="inlineStr">
        <is>
          <t>Aynı unvan ve gerekli yetkinlik</t>
        </is>
      </c>
      <c r="R773" s="124" t="inlineStr">
        <is>
          <t>Koşullu</t>
        </is>
      </c>
      <c r="S773" s="124" t="inlineStr">
        <is>
          <t>Gerçek mesafe (Google Places) - Fazla/Açık Fact_Mevcut/Fact_Norm'dan; Vardiya/Onay Saha Etüdü Bekleniyor</t>
        </is>
      </c>
    </row>
    <row r="774" ht="15" customHeight="1" s="113">
      <c r="A774" s="124" t="inlineStr">
        <is>
          <t>T0773</t>
        </is>
      </c>
      <c r="B774" s="124" t="inlineStr">
        <is>
          <t>M038</t>
        </is>
      </c>
      <c r="C774" s="124" t="inlineStr">
        <is>
          <t>TORBALI 1</t>
        </is>
      </c>
      <c r="D774" s="124" t="inlineStr">
        <is>
          <t>M039</t>
        </is>
      </c>
      <c r="E774" s="124" t="inlineStr">
        <is>
          <t>TORBALI 2</t>
        </is>
      </c>
      <c r="F774" s="124" t="inlineStr">
        <is>
          <t>U026</t>
        </is>
      </c>
      <c r="G774" s="124" t="inlineStr">
        <is>
          <t>REYON GÖREVLİSİ</t>
        </is>
      </c>
      <c r="H774" s="124" t="n">
        <v>25</v>
      </c>
      <c r="I774" s="124" t="n">
        <v>1.2</v>
      </c>
      <c r="J774" s="124" t="inlineStr">
        <is>
          <t>Evet</t>
        </is>
      </c>
      <c r="K774" s="124" t="inlineStr">
        <is>
          <t>Aynı Bölge</t>
        </is>
      </c>
      <c r="L774" s="124" t="inlineStr">
        <is>
          <t>Belirsiz</t>
        </is>
      </c>
      <c r="M774" s="124" t="n">
        <v>0</v>
      </c>
      <c r="N774" s="124" t="n">
        <v>0</v>
      </c>
      <c r="O774" s="124" t="n">
        <v>0</v>
      </c>
      <c r="P774" s="124" t="n">
        <v>0</v>
      </c>
      <c r="Q774" s="124" t="inlineStr">
        <is>
          <t>Aynı unvan ve gerekli yetkinlik</t>
        </is>
      </c>
      <c r="R774" s="124" t="inlineStr">
        <is>
          <t>Düşük Öncelik</t>
        </is>
      </c>
      <c r="S774" s="124" t="inlineStr">
        <is>
          <t>Gerçek mesafe (Google Places) - Fazla/Açık Fact_Mevcut/Fact_Norm'dan; Vardiya/Onay Saha Etüdü Bekleniyor</t>
        </is>
      </c>
    </row>
    <row r="775" ht="15" customHeight="1" s="113">
      <c r="A775" s="124" t="inlineStr">
        <is>
          <t>T0774</t>
        </is>
      </c>
      <c r="B775" s="124" t="inlineStr">
        <is>
          <t>M038</t>
        </is>
      </c>
      <c r="C775" s="124" t="inlineStr">
        <is>
          <t>TORBALI 1</t>
        </is>
      </c>
      <c r="D775" s="124" t="inlineStr">
        <is>
          <t>M039</t>
        </is>
      </c>
      <c r="E775" s="124" t="inlineStr">
        <is>
          <t>TORBALI 2</t>
        </is>
      </c>
      <c r="F775" s="124" t="inlineStr">
        <is>
          <t>U036</t>
        </is>
      </c>
      <c r="G775" s="124" t="inlineStr">
        <is>
          <t>YÖNETİCİ</t>
        </is>
      </c>
      <c r="H775" s="124" t="n">
        <v>25</v>
      </c>
      <c r="I775" s="124" t="n">
        <v>1.2</v>
      </c>
      <c r="J775" s="124" t="inlineStr">
        <is>
          <t>Evet</t>
        </is>
      </c>
      <c r="K775" s="124" t="inlineStr">
        <is>
          <t>Aynı Bölge</t>
        </is>
      </c>
      <c r="L775" s="124" t="inlineStr">
        <is>
          <t>Belirsiz</t>
        </is>
      </c>
      <c r="M775" s="124" t="n">
        <v>0</v>
      </c>
      <c r="N775" s="124" t="n">
        <v>1</v>
      </c>
      <c r="O775" s="124" t="n">
        <v>0</v>
      </c>
      <c r="P775" s="124" t="n">
        <v>0</v>
      </c>
      <c r="Q775" s="124" t="inlineStr">
        <is>
          <t>Aynı unvan ve gerekli yetkinlik</t>
        </is>
      </c>
      <c r="R775" s="124" t="inlineStr">
        <is>
          <t>Koşullu</t>
        </is>
      </c>
      <c r="S775" s="124" t="inlineStr">
        <is>
          <t>Gerçek mesafe (Google Places) - Fazla/Açık Fact_Mevcut/Fact_Norm'dan; Vardiya/Onay Saha Etüdü Bekleniyor</t>
        </is>
      </c>
    </row>
    <row r="776" ht="15" customHeight="1" s="113">
      <c r="A776" s="124" t="inlineStr">
        <is>
          <t>T0775</t>
        </is>
      </c>
      <c r="B776" s="124" t="inlineStr">
        <is>
          <t>M038</t>
        </is>
      </c>
      <c r="C776" s="124" t="inlineStr">
        <is>
          <t>TORBALI 1</t>
        </is>
      </c>
      <c r="D776" s="124" t="inlineStr">
        <is>
          <t>M039</t>
        </is>
      </c>
      <c r="E776" s="124" t="inlineStr">
        <is>
          <t>TORBALI 2</t>
        </is>
      </c>
      <c r="F776" s="124" t="inlineStr">
        <is>
          <t>U038</t>
        </is>
      </c>
      <c r="G776" s="124" t="inlineStr">
        <is>
          <t>YÖNETİCİ YARDIMCISI</t>
        </is>
      </c>
      <c r="H776" s="124" t="n">
        <v>25</v>
      </c>
      <c r="I776" s="124" t="n">
        <v>1.2</v>
      </c>
      <c r="J776" s="124" t="inlineStr">
        <is>
          <t>Evet</t>
        </is>
      </c>
      <c r="K776" s="124" t="inlineStr">
        <is>
          <t>Aynı Bölge</t>
        </is>
      </c>
      <c r="L776" s="124" t="inlineStr">
        <is>
          <t>Belirsiz</t>
        </is>
      </c>
      <c r="M776" s="124" t="n">
        <v>0</v>
      </c>
      <c r="N776" s="124" t="n">
        <v>0</v>
      </c>
      <c r="O776" s="124" t="n">
        <v>0</v>
      </c>
      <c r="P776" s="124" t="n">
        <v>0</v>
      </c>
      <c r="Q776" s="124" t="inlineStr">
        <is>
          <t>Aynı unvan ve gerekli yetkinlik</t>
        </is>
      </c>
      <c r="R776" s="124" t="inlineStr">
        <is>
          <t>Düşük Öncelik</t>
        </is>
      </c>
      <c r="S776" s="124" t="inlineStr">
        <is>
          <t>Gerçek mesafe (Google Places) - Fazla/Açık Fact_Mevcut/Fact_Norm'dan; Vardiya/Onay Saha Etüdü Bekleniyor</t>
        </is>
      </c>
    </row>
    <row r="777" ht="15" customHeight="1" s="113">
      <c r="A777" s="124" t="inlineStr">
        <is>
          <t>T0776</t>
        </is>
      </c>
      <c r="B777" s="124" t="inlineStr">
        <is>
          <t>M038</t>
        </is>
      </c>
      <c r="C777" s="124" t="inlineStr">
        <is>
          <t>TORBALI 1</t>
        </is>
      </c>
      <c r="D777" s="124" t="inlineStr">
        <is>
          <t>M039</t>
        </is>
      </c>
      <c r="E777" s="124" t="inlineStr">
        <is>
          <t>TORBALI 2</t>
        </is>
      </c>
      <c r="F777" s="124" t="inlineStr">
        <is>
          <t>U042</t>
        </is>
      </c>
      <c r="G777" s="124" t="inlineStr">
        <is>
          <t>ŞARKÜTERİ</t>
        </is>
      </c>
      <c r="H777" s="124" t="n">
        <v>25</v>
      </c>
      <c r="I777" s="124" t="n">
        <v>1.2</v>
      </c>
      <c r="J777" s="124" t="inlineStr">
        <is>
          <t>Evet</t>
        </is>
      </c>
      <c r="K777" s="124" t="inlineStr">
        <is>
          <t>Aynı Bölge</t>
        </is>
      </c>
      <c r="L777" s="124" t="inlineStr">
        <is>
          <t>Belirsiz</t>
        </is>
      </c>
      <c r="M777" s="124" t="n">
        <v>0</v>
      </c>
      <c r="N777" s="124" t="n">
        <v>1</v>
      </c>
      <c r="O777" s="124" t="n">
        <v>0</v>
      </c>
      <c r="P777" s="124" t="n">
        <v>0</v>
      </c>
      <c r="Q777" s="124" t="inlineStr">
        <is>
          <t>Aynı unvan ve gerekli yetkinlik</t>
        </is>
      </c>
      <c r="R777" s="124" t="inlineStr">
        <is>
          <t>Koşullu</t>
        </is>
      </c>
      <c r="S777" s="124" t="inlineStr">
        <is>
          <t>Gerçek mesafe (Google Places) - Fazla/Açık Fact_Mevcut/Fact_Norm'dan; Vardiya/Onay Saha Etüdü Bekleniyor</t>
        </is>
      </c>
    </row>
    <row r="778" ht="15" customHeight="1" s="113">
      <c r="A778" s="124" t="inlineStr">
        <is>
          <t>T0777</t>
        </is>
      </c>
      <c r="B778" s="124" t="inlineStr">
        <is>
          <t>M039</t>
        </is>
      </c>
      <c r="C778" s="124" t="inlineStr">
        <is>
          <t>TORBALI 2</t>
        </is>
      </c>
      <c r="D778" s="124" t="inlineStr">
        <is>
          <t>M042</t>
        </is>
      </c>
      <c r="E778" s="124" t="inlineStr">
        <is>
          <t>TORBALI 5</t>
        </is>
      </c>
      <c r="F778" s="124" t="inlineStr">
        <is>
          <t>U002</t>
        </is>
      </c>
      <c r="G778" s="124" t="inlineStr">
        <is>
          <t>BAKLİYAT</t>
        </is>
      </c>
      <c r="H778" s="124" t="n">
        <v>25</v>
      </c>
      <c r="I778" s="124" t="n">
        <v>0.9</v>
      </c>
      <c r="J778" s="124" t="inlineStr">
        <is>
          <t>Evet</t>
        </is>
      </c>
      <c r="K778" s="124" t="inlineStr">
        <is>
          <t>Aynı Bölge</t>
        </is>
      </c>
      <c r="L778" s="124" t="inlineStr">
        <is>
          <t>Belirsiz</t>
        </is>
      </c>
      <c r="M778" s="124" t="n">
        <v>0</v>
      </c>
      <c r="N778" s="124" t="n">
        <v>0</v>
      </c>
      <c r="O778" s="124" t="n">
        <v>0</v>
      </c>
      <c r="P778" s="124" t="n">
        <v>0</v>
      </c>
      <c r="Q778" s="124" t="inlineStr">
        <is>
          <t>Aynı unvan ve gerekli yetkinlik</t>
        </is>
      </c>
      <c r="R778" s="124" t="inlineStr">
        <is>
          <t>Düşük Öncelik</t>
        </is>
      </c>
      <c r="S778" s="124" t="inlineStr">
        <is>
          <t>Gerçek mesafe (Google Places) - Fazla/Açık Fact_Mevcut/Fact_Norm'dan; Vardiya/Onay Saha Etüdü Bekleniyor</t>
        </is>
      </c>
    </row>
    <row r="779" ht="15" customHeight="1" s="113">
      <c r="A779" s="124" t="inlineStr">
        <is>
          <t>T0778</t>
        </is>
      </c>
      <c r="B779" s="124" t="inlineStr">
        <is>
          <t>M039</t>
        </is>
      </c>
      <c r="C779" s="124" t="inlineStr">
        <is>
          <t>TORBALI 2</t>
        </is>
      </c>
      <c r="D779" s="124" t="inlineStr">
        <is>
          <t>M042</t>
        </is>
      </c>
      <c r="E779" s="124" t="inlineStr">
        <is>
          <t>TORBALI 5</t>
        </is>
      </c>
      <c r="F779" s="124" t="inlineStr">
        <is>
          <t>U013</t>
        </is>
      </c>
      <c r="G779" s="124" t="inlineStr">
        <is>
          <t>KASAP</t>
        </is>
      </c>
      <c r="H779" s="124" t="n">
        <v>25</v>
      </c>
      <c r="I779" s="124" t="n">
        <v>0.9</v>
      </c>
      <c r="J779" s="124" t="inlineStr">
        <is>
          <t>Evet</t>
        </is>
      </c>
      <c r="K779" s="124" t="inlineStr">
        <is>
          <t>Aynı Bölge</t>
        </is>
      </c>
      <c r="L779" s="124" t="inlineStr">
        <is>
          <t>Belirsiz</t>
        </is>
      </c>
      <c r="M779" s="124" t="n">
        <v>0</v>
      </c>
      <c r="N779" s="124" t="n">
        <v>1</v>
      </c>
      <c r="O779" s="124" t="n">
        <v>0</v>
      </c>
      <c r="P779" s="124" t="n">
        <v>0</v>
      </c>
      <c r="Q779" s="124" t="inlineStr">
        <is>
          <t>Aynı unvan ve gerekli yetkinlik</t>
        </is>
      </c>
      <c r="R779" s="124" t="inlineStr">
        <is>
          <t>Koşullu</t>
        </is>
      </c>
      <c r="S779" s="124" t="inlineStr">
        <is>
          <t>Gerçek mesafe (Google Places) - Fazla/Açık Fact_Mevcut/Fact_Norm'dan; Vardiya/Onay Saha Etüdü Bekleniyor</t>
        </is>
      </c>
    </row>
    <row r="780" ht="15" customHeight="1" s="113">
      <c r="A780" s="124" t="inlineStr">
        <is>
          <t>T0779</t>
        </is>
      </c>
      <c r="B780" s="124" t="inlineStr">
        <is>
          <t>M039</t>
        </is>
      </c>
      <c r="C780" s="124" t="inlineStr">
        <is>
          <t>TORBALI 2</t>
        </is>
      </c>
      <c r="D780" s="124" t="inlineStr">
        <is>
          <t>M042</t>
        </is>
      </c>
      <c r="E780" s="124" t="inlineStr">
        <is>
          <t>TORBALI 5</t>
        </is>
      </c>
      <c r="F780" s="124" t="inlineStr">
        <is>
          <t>U015</t>
        </is>
      </c>
      <c r="G780" s="124" t="inlineStr">
        <is>
          <t>KASİYER</t>
        </is>
      </c>
      <c r="H780" s="124" t="n">
        <v>25</v>
      </c>
      <c r="I780" s="124" t="n">
        <v>0.9</v>
      </c>
      <c r="J780" s="124" t="inlineStr">
        <is>
          <t>Evet</t>
        </is>
      </c>
      <c r="K780" s="124" t="inlineStr">
        <is>
          <t>Aynı Bölge</t>
        </is>
      </c>
      <c r="L780" s="124" t="inlineStr">
        <is>
          <t>Belirsiz</t>
        </is>
      </c>
      <c r="M780" s="124" t="n">
        <v>0</v>
      </c>
      <c r="N780" s="124" t="n">
        <v>0</v>
      </c>
      <c r="O780" s="124" t="n">
        <v>0</v>
      </c>
      <c r="P780" s="124" t="n">
        <v>0</v>
      </c>
      <c r="Q780" s="124" t="inlineStr">
        <is>
          <t>Aynı unvan ve gerekli yetkinlik</t>
        </is>
      </c>
      <c r="R780" s="124" t="inlineStr">
        <is>
          <t>Düşük Öncelik</t>
        </is>
      </c>
      <c r="S780" s="124" t="inlineStr">
        <is>
          <t>Gerçek mesafe (Google Places) - Fazla/Açık Fact_Mevcut/Fact_Norm'dan; Vardiya/Onay Saha Etüdü Bekleniyor</t>
        </is>
      </c>
    </row>
    <row r="781" ht="15" customHeight="1" s="113">
      <c r="A781" s="124" t="inlineStr">
        <is>
          <t>T0780</t>
        </is>
      </c>
      <c r="B781" s="124" t="inlineStr">
        <is>
          <t>M039</t>
        </is>
      </c>
      <c r="C781" s="124" t="inlineStr">
        <is>
          <t>TORBALI 2</t>
        </is>
      </c>
      <c r="D781" s="124" t="inlineStr">
        <is>
          <t>M042</t>
        </is>
      </c>
      <c r="E781" s="124" t="inlineStr">
        <is>
          <t>TORBALI 5</t>
        </is>
      </c>
      <c r="F781" s="124" t="inlineStr">
        <is>
          <t>U017</t>
        </is>
      </c>
      <c r="G781" s="124" t="inlineStr">
        <is>
          <t>MANAV</t>
        </is>
      </c>
      <c r="H781" s="124" t="n">
        <v>25</v>
      </c>
      <c r="I781" s="124" t="n">
        <v>0.9</v>
      </c>
      <c r="J781" s="124" t="inlineStr">
        <is>
          <t>Evet</t>
        </is>
      </c>
      <c r="K781" s="124" t="inlineStr">
        <is>
          <t>Aynı Bölge</t>
        </is>
      </c>
      <c r="L781" s="124" t="inlineStr">
        <is>
          <t>Belirsiz</t>
        </is>
      </c>
      <c r="M781" s="124" t="n">
        <v>0</v>
      </c>
      <c r="N781" s="124" t="n">
        <v>2</v>
      </c>
      <c r="O781" s="124" t="n">
        <v>0</v>
      </c>
      <c r="P781" s="124" t="n">
        <v>1</v>
      </c>
      <c r="Q781" s="124" t="inlineStr">
        <is>
          <t>Aynı unvan ve gerekli yetkinlik</t>
        </is>
      </c>
      <c r="R781" s="124" t="inlineStr">
        <is>
          <t>Koşullu</t>
        </is>
      </c>
      <c r="S781" s="124" t="inlineStr">
        <is>
          <t>Gerçek mesafe (Google Places) - Fazla/Açık Fact_Mevcut/Fact_Norm'dan; Vardiya/Onay Saha Etüdü Bekleniyor</t>
        </is>
      </c>
    </row>
    <row r="782" ht="15" customHeight="1" s="113">
      <c r="A782" s="124" t="inlineStr">
        <is>
          <t>T0781</t>
        </is>
      </c>
      <c r="B782" s="124" t="inlineStr">
        <is>
          <t>M039</t>
        </is>
      </c>
      <c r="C782" s="124" t="inlineStr">
        <is>
          <t>TORBALI 2</t>
        </is>
      </c>
      <c r="D782" s="124" t="inlineStr">
        <is>
          <t>M042</t>
        </is>
      </c>
      <c r="E782" s="124" t="inlineStr">
        <is>
          <t>TORBALI 5</t>
        </is>
      </c>
      <c r="F782" s="124" t="inlineStr">
        <is>
          <t>U026</t>
        </is>
      </c>
      <c r="G782" s="124" t="inlineStr">
        <is>
          <t>REYON GÖREVLİSİ</t>
        </is>
      </c>
      <c r="H782" s="124" t="n">
        <v>25</v>
      </c>
      <c r="I782" s="124" t="n">
        <v>0.9</v>
      </c>
      <c r="J782" s="124" t="inlineStr">
        <is>
          <t>Evet</t>
        </is>
      </c>
      <c r="K782" s="124" t="inlineStr">
        <is>
          <t>Aynı Bölge</t>
        </is>
      </c>
      <c r="L782" s="124" t="inlineStr">
        <is>
          <t>Belirsiz</t>
        </is>
      </c>
      <c r="M782" s="124" t="n">
        <v>0</v>
      </c>
      <c r="N782" s="124" t="n">
        <v>0</v>
      </c>
      <c r="O782" s="124" t="n">
        <v>0</v>
      </c>
      <c r="P782" s="124" t="n">
        <v>0</v>
      </c>
      <c r="Q782" s="124" t="inlineStr">
        <is>
          <t>Aynı unvan ve gerekli yetkinlik</t>
        </is>
      </c>
      <c r="R782" s="124" t="inlineStr">
        <is>
          <t>Düşük Öncelik</t>
        </is>
      </c>
      <c r="S782" s="124" t="inlineStr">
        <is>
          <t>Gerçek mesafe (Google Places) - Fazla/Açık Fact_Mevcut/Fact_Norm'dan; Vardiya/Onay Saha Etüdü Bekleniyor</t>
        </is>
      </c>
    </row>
    <row r="783" ht="15" customHeight="1" s="113">
      <c r="A783" s="124" t="inlineStr">
        <is>
          <t>T0782</t>
        </is>
      </c>
      <c r="B783" s="124" t="inlineStr">
        <is>
          <t>M039</t>
        </is>
      </c>
      <c r="C783" s="124" t="inlineStr">
        <is>
          <t>TORBALI 2</t>
        </is>
      </c>
      <c r="D783" s="124" t="inlineStr">
        <is>
          <t>M042</t>
        </is>
      </c>
      <c r="E783" s="124" t="inlineStr">
        <is>
          <t>TORBALI 5</t>
        </is>
      </c>
      <c r="F783" s="124" t="inlineStr">
        <is>
          <t>U036</t>
        </is>
      </c>
      <c r="G783" s="124" t="inlineStr">
        <is>
          <t>YÖNETİCİ</t>
        </is>
      </c>
      <c r="H783" s="124" t="n">
        <v>25</v>
      </c>
      <c r="I783" s="124" t="n">
        <v>0.9</v>
      </c>
      <c r="J783" s="124" t="inlineStr">
        <is>
          <t>Evet</t>
        </is>
      </c>
      <c r="K783" s="124" t="inlineStr">
        <is>
          <t>Aynı Bölge</t>
        </is>
      </c>
      <c r="L783" s="124" t="inlineStr">
        <is>
          <t>Belirsiz</t>
        </is>
      </c>
      <c r="M783" s="124" t="n">
        <v>0</v>
      </c>
      <c r="N783" s="124" t="n">
        <v>1</v>
      </c>
      <c r="O783" s="124" t="n">
        <v>0</v>
      </c>
      <c r="P783" s="124" t="n">
        <v>0</v>
      </c>
      <c r="Q783" s="124" t="inlineStr">
        <is>
          <t>Aynı unvan ve gerekli yetkinlik</t>
        </is>
      </c>
      <c r="R783" s="124" t="inlineStr">
        <is>
          <t>Koşullu</t>
        </is>
      </c>
      <c r="S783" s="124" t="inlineStr">
        <is>
          <t>Gerçek mesafe (Google Places) - Fazla/Açık Fact_Mevcut/Fact_Norm'dan; Vardiya/Onay Saha Etüdü Bekleniyor</t>
        </is>
      </c>
    </row>
    <row r="784" ht="15" customHeight="1" s="113">
      <c r="A784" s="124" t="inlineStr">
        <is>
          <t>T0783</t>
        </is>
      </c>
      <c r="B784" s="124" t="inlineStr">
        <is>
          <t>M039</t>
        </is>
      </c>
      <c r="C784" s="124" t="inlineStr">
        <is>
          <t>TORBALI 2</t>
        </is>
      </c>
      <c r="D784" s="124" t="inlineStr">
        <is>
          <t>M042</t>
        </is>
      </c>
      <c r="E784" s="124" t="inlineStr">
        <is>
          <t>TORBALI 5</t>
        </is>
      </c>
      <c r="F784" s="124" t="inlineStr">
        <is>
          <t>U038</t>
        </is>
      </c>
      <c r="G784" s="124" t="inlineStr">
        <is>
          <t>YÖNETİCİ YARDIMCISI</t>
        </is>
      </c>
      <c r="H784" s="124" t="n">
        <v>25</v>
      </c>
      <c r="I784" s="124" t="n">
        <v>0.9</v>
      </c>
      <c r="J784" s="124" t="inlineStr">
        <is>
          <t>Evet</t>
        </is>
      </c>
      <c r="K784" s="124" t="inlineStr">
        <is>
          <t>Aynı Bölge</t>
        </is>
      </c>
      <c r="L784" s="124" t="inlineStr">
        <is>
          <t>Belirsiz</t>
        </is>
      </c>
      <c r="M784" s="124" t="n">
        <v>0</v>
      </c>
      <c r="N784" s="124" t="n">
        <v>1</v>
      </c>
      <c r="O784" s="124" t="n">
        <v>0</v>
      </c>
      <c r="P784" s="124" t="n">
        <v>0</v>
      </c>
      <c r="Q784" s="124" t="inlineStr">
        <is>
          <t>Aynı unvan ve gerekli yetkinlik</t>
        </is>
      </c>
      <c r="R784" s="124" t="inlineStr">
        <is>
          <t>Koşullu</t>
        </is>
      </c>
      <c r="S784" s="124" t="inlineStr">
        <is>
          <t>Gerçek mesafe (Google Places) - Fazla/Açık Fact_Mevcut/Fact_Norm'dan; Vardiya/Onay Saha Etüdü Bekleniyor</t>
        </is>
      </c>
    </row>
    <row r="785" ht="15" customHeight="1" s="113">
      <c r="A785" s="124" t="inlineStr">
        <is>
          <t>T0784</t>
        </is>
      </c>
      <c r="B785" s="124" t="inlineStr">
        <is>
          <t>M039</t>
        </is>
      </c>
      <c r="C785" s="124" t="inlineStr">
        <is>
          <t>TORBALI 2</t>
        </is>
      </c>
      <c r="D785" s="124" t="inlineStr">
        <is>
          <t>M042</t>
        </is>
      </c>
      <c r="E785" s="124" t="inlineStr">
        <is>
          <t>TORBALI 5</t>
        </is>
      </c>
      <c r="F785" s="124" t="inlineStr">
        <is>
          <t>U042</t>
        </is>
      </c>
      <c r="G785" s="124" t="inlineStr">
        <is>
          <t>ŞARKÜTERİ</t>
        </is>
      </c>
      <c r="H785" s="124" t="n">
        <v>25</v>
      </c>
      <c r="I785" s="124" t="n">
        <v>0.9</v>
      </c>
      <c r="J785" s="124" t="inlineStr">
        <is>
          <t>Evet</t>
        </is>
      </c>
      <c r="K785" s="124" t="inlineStr">
        <is>
          <t>Aynı Bölge</t>
        </is>
      </c>
      <c r="L785" s="124" t="inlineStr">
        <is>
          <t>Belirsiz</t>
        </is>
      </c>
      <c r="M785" s="124" t="n">
        <v>0</v>
      </c>
      <c r="N785" s="124" t="n">
        <v>0</v>
      </c>
      <c r="O785" s="124" t="n">
        <v>0</v>
      </c>
      <c r="P785" s="124" t="n">
        <v>0</v>
      </c>
      <c r="Q785" s="124" t="inlineStr">
        <is>
          <t>Aynı unvan ve gerekli yetkinlik</t>
        </is>
      </c>
      <c r="R785" s="124" t="inlineStr">
        <is>
          <t>Düşük Öncelik</t>
        </is>
      </c>
      <c r="S785" s="124" t="inlineStr">
        <is>
          <t>Gerçek mesafe (Google Places) - Fazla/Açık Fact_Mevcut/Fact_Norm'dan; Vardiya/Onay Saha Etüdü Bekleniyor</t>
        </is>
      </c>
    </row>
    <row r="786" ht="15" customHeight="1" s="113">
      <c r="A786" s="124" t="inlineStr">
        <is>
          <t>T0785</t>
        </is>
      </c>
      <c r="B786" s="124" t="inlineStr">
        <is>
          <t>M039</t>
        </is>
      </c>
      <c r="C786" s="124" t="inlineStr">
        <is>
          <t>TORBALI 2</t>
        </is>
      </c>
      <c r="D786" s="124" t="inlineStr">
        <is>
          <t>M038</t>
        </is>
      </c>
      <c r="E786" s="124" t="inlineStr">
        <is>
          <t>TORBALI 1</t>
        </is>
      </c>
      <c r="F786" s="124" t="inlineStr">
        <is>
          <t>U002</t>
        </is>
      </c>
      <c r="G786" s="124" t="inlineStr">
        <is>
          <t>BAKLİYAT</t>
        </is>
      </c>
      <c r="H786" s="124" t="n">
        <v>25</v>
      </c>
      <c r="I786" s="124" t="n">
        <v>1.2</v>
      </c>
      <c r="J786" s="124" t="inlineStr">
        <is>
          <t>Evet</t>
        </is>
      </c>
      <c r="K786" s="124" t="inlineStr">
        <is>
          <t>Aynı Bölge</t>
        </is>
      </c>
      <c r="L786" s="124" t="inlineStr">
        <is>
          <t>Belirsiz</t>
        </is>
      </c>
      <c r="M786" s="124" t="n">
        <v>0</v>
      </c>
      <c r="N786" s="124" t="n">
        <v>0</v>
      </c>
      <c r="O786" s="124" t="n">
        <v>0</v>
      </c>
      <c r="P786" s="124" t="n">
        <v>0</v>
      </c>
      <c r="Q786" s="124" t="inlineStr">
        <is>
          <t>Aynı unvan ve gerekli yetkinlik</t>
        </is>
      </c>
      <c r="R786" s="124" t="inlineStr">
        <is>
          <t>Düşük Öncelik</t>
        </is>
      </c>
      <c r="S786" s="124" t="inlineStr">
        <is>
          <t>Gerçek mesafe (Google Places) - Fazla/Açık Fact_Mevcut/Fact_Norm'dan; Vardiya/Onay Saha Etüdü Bekleniyor</t>
        </is>
      </c>
    </row>
    <row r="787" ht="15" customHeight="1" s="113">
      <c r="A787" s="124" t="inlineStr">
        <is>
          <t>T0786</t>
        </is>
      </c>
      <c r="B787" s="124" t="inlineStr">
        <is>
          <t>M039</t>
        </is>
      </c>
      <c r="C787" s="124" t="inlineStr">
        <is>
          <t>TORBALI 2</t>
        </is>
      </c>
      <c r="D787" s="124" t="inlineStr">
        <is>
          <t>M038</t>
        </is>
      </c>
      <c r="E787" s="124" t="inlineStr">
        <is>
          <t>TORBALI 1</t>
        </is>
      </c>
      <c r="F787" s="124" t="inlineStr">
        <is>
          <t>U013</t>
        </is>
      </c>
      <c r="G787" s="124" t="inlineStr">
        <is>
          <t>KASAP</t>
        </is>
      </c>
      <c r="H787" s="124" t="n">
        <v>25</v>
      </c>
      <c r="I787" s="124" t="n">
        <v>1.2</v>
      </c>
      <c r="J787" s="124" t="inlineStr">
        <is>
          <t>Evet</t>
        </is>
      </c>
      <c r="K787" s="124" t="inlineStr">
        <is>
          <t>Aynı Bölge</t>
        </is>
      </c>
      <c r="L787" s="124" t="inlineStr">
        <is>
          <t>Belirsiz</t>
        </is>
      </c>
      <c r="M787" s="124" t="n">
        <v>0</v>
      </c>
      <c r="N787" s="124" t="n">
        <v>1</v>
      </c>
      <c r="O787" s="124" t="n">
        <v>0</v>
      </c>
      <c r="P787" s="124" t="n">
        <v>0</v>
      </c>
      <c r="Q787" s="124" t="inlineStr">
        <is>
          <t>Aynı unvan ve gerekli yetkinlik</t>
        </is>
      </c>
      <c r="R787" s="124" t="inlineStr">
        <is>
          <t>Koşullu</t>
        </is>
      </c>
      <c r="S787" s="124" t="inlineStr">
        <is>
          <t>Gerçek mesafe (Google Places) - Fazla/Açık Fact_Mevcut/Fact_Norm'dan; Vardiya/Onay Saha Etüdü Bekleniyor</t>
        </is>
      </c>
    </row>
    <row r="788" ht="15" customHeight="1" s="113">
      <c r="A788" s="124" t="inlineStr">
        <is>
          <t>T0787</t>
        </is>
      </c>
      <c r="B788" s="124" t="inlineStr">
        <is>
          <t>M039</t>
        </is>
      </c>
      <c r="C788" s="124" t="inlineStr">
        <is>
          <t>TORBALI 2</t>
        </is>
      </c>
      <c r="D788" s="124" t="inlineStr">
        <is>
          <t>M038</t>
        </is>
      </c>
      <c r="E788" s="124" t="inlineStr">
        <is>
          <t>TORBALI 1</t>
        </is>
      </c>
      <c r="F788" s="124" t="inlineStr">
        <is>
          <t>U015</t>
        </is>
      </c>
      <c r="G788" s="124" t="inlineStr">
        <is>
          <t>KASİYER</t>
        </is>
      </c>
      <c r="H788" s="124" t="n">
        <v>25</v>
      </c>
      <c r="I788" s="124" t="n">
        <v>1.2</v>
      </c>
      <c r="J788" s="124" t="inlineStr">
        <is>
          <t>Evet</t>
        </is>
      </c>
      <c r="K788" s="124" t="inlineStr">
        <is>
          <t>Aynı Bölge</t>
        </is>
      </c>
      <c r="L788" s="124" t="inlineStr">
        <is>
          <t>Belirsiz</t>
        </is>
      </c>
      <c r="M788" s="124" t="n">
        <v>0</v>
      </c>
      <c r="N788" s="124" t="n">
        <v>0</v>
      </c>
      <c r="O788" s="124" t="n">
        <v>0</v>
      </c>
      <c r="P788" s="124" t="n">
        <v>0</v>
      </c>
      <c r="Q788" s="124" t="inlineStr">
        <is>
          <t>Aynı unvan ve gerekli yetkinlik</t>
        </is>
      </c>
      <c r="R788" s="124" t="inlineStr">
        <is>
          <t>Düşük Öncelik</t>
        </is>
      </c>
      <c r="S788" s="124" t="inlineStr">
        <is>
          <t>Gerçek mesafe (Google Places) - Fazla/Açık Fact_Mevcut/Fact_Norm'dan; Vardiya/Onay Saha Etüdü Bekleniyor</t>
        </is>
      </c>
    </row>
    <row r="789" ht="15" customHeight="1" s="113">
      <c r="A789" s="124" t="inlineStr">
        <is>
          <t>T0788</t>
        </is>
      </c>
      <c r="B789" s="124" t="inlineStr">
        <is>
          <t>M039</t>
        </is>
      </c>
      <c r="C789" s="124" t="inlineStr">
        <is>
          <t>TORBALI 2</t>
        </is>
      </c>
      <c r="D789" s="124" t="inlineStr">
        <is>
          <t>M038</t>
        </is>
      </c>
      <c r="E789" s="124" t="inlineStr">
        <is>
          <t>TORBALI 1</t>
        </is>
      </c>
      <c r="F789" s="124" t="inlineStr">
        <is>
          <t>U017</t>
        </is>
      </c>
      <c r="G789" s="124" t="inlineStr">
        <is>
          <t>MANAV</t>
        </is>
      </c>
      <c r="H789" s="124" t="n">
        <v>25</v>
      </c>
      <c r="I789" s="124" t="n">
        <v>1.2</v>
      </c>
      <c r="J789" s="124" t="inlineStr">
        <is>
          <t>Evet</t>
        </is>
      </c>
      <c r="K789" s="124" t="inlineStr">
        <is>
          <t>Aynı Bölge</t>
        </is>
      </c>
      <c r="L789" s="124" t="inlineStr">
        <is>
          <t>Belirsiz</t>
        </is>
      </c>
      <c r="M789" s="124" t="n">
        <v>0</v>
      </c>
      <c r="N789" s="124" t="n">
        <v>2</v>
      </c>
      <c r="O789" s="124" t="n">
        <v>0</v>
      </c>
      <c r="P789" s="124" t="n">
        <v>1</v>
      </c>
      <c r="Q789" s="124" t="inlineStr">
        <is>
          <t>Aynı unvan ve gerekli yetkinlik</t>
        </is>
      </c>
      <c r="R789" s="124" t="inlineStr">
        <is>
          <t>Koşullu</t>
        </is>
      </c>
      <c r="S789" s="124" t="inlineStr">
        <is>
          <t>Gerçek mesafe (Google Places) - Fazla/Açık Fact_Mevcut/Fact_Norm'dan; Vardiya/Onay Saha Etüdü Bekleniyor</t>
        </is>
      </c>
    </row>
    <row r="790" ht="15" customHeight="1" s="113">
      <c r="A790" s="124" t="inlineStr">
        <is>
          <t>T0789</t>
        </is>
      </c>
      <c r="B790" s="124" t="inlineStr">
        <is>
          <t>M039</t>
        </is>
      </c>
      <c r="C790" s="124" t="inlineStr">
        <is>
          <t>TORBALI 2</t>
        </is>
      </c>
      <c r="D790" s="124" t="inlineStr">
        <is>
          <t>M038</t>
        </is>
      </c>
      <c r="E790" s="124" t="inlineStr">
        <is>
          <t>TORBALI 1</t>
        </is>
      </c>
      <c r="F790" s="124" t="inlineStr">
        <is>
          <t>U026</t>
        </is>
      </c>
      <c r="G790" s="124" t="inlineStr">
        <is>
          <t>REYON GÖREVLİSİ</t>
        </is>
      </c>
      <c r="H790" s="124" t="n">
        <v>25</v>
      </c>
      <c r="I790" s="124" t="n">
        <v>1.2</v>
      </c>
      <c r="J790" s="124" t="inlineStr">
        <is>
          <t>Evet</t>
        </is>
      </c>
      <c r="K790" s="124" t="inlineStr">
        <is>
          <t>Aynı Bölge</t>
        </is>
      </c>
      <c r="L790" s="124" t="inlineStr">
        <is>
          <t>Belirsiz</t>
        </is>
      </c>
      <c r="M790" s="124" t="n">
        <v>0</v>
      </c>
      <c r="N790" s="124" t="n">
        <v>0</v>
      </c>
      <c r="O790" s="124" t="n">
        <v>0</v>
      </c>
      <c r="P790" s="124" t="n">
        <v>0</v>
      </c>
      <c r="Q790" s="124" t="inlineStr">
        <is>
          <t>Aynı unvan ve gerekli yetkinlik</t>
        </is>
      </c>
      <c r="R790" s="124" t="inlineStr">
        <is>
          <t>Düşük Öncelik</t>
        </is>
      </c>
      <c r="S790" s="124" t="inlineStr">
        <is>
          <t>Gerçek mesafe (Google Places) - Fazla/Açık Fact_Mevcut/Fact_Norm'dan; Vardiya/Onay Saha Etüdü Bekleniyor</t>
        </is>
      </c>
    </row>
    <row r="791" ht="15" customHeight="1" s="113">
      <c r="A791" s="124" t="inlineStr">
        <is>
          <t>T0790</t>
        </is>
      </c>
      <c r="B791" s="124" t="inlineStr">
        <is>
          <t>M039</t>
        </is>
      </c>
      <c r="C791" s="124" t="inlineStr">
        <is>
          <t>TORBALI 2</t>
        </is>
      </c>
      <c r="D791" s="124" t="inlineStr">
        <is>
          <t>M038</t>
        </is>
      </c>
      <c r="E791" s="124" t="inlineStr">
        <is>
          <t>TORBALI 1</t>
        </is>
      </c>
      <c r="F791" s="124" t="inlineStr">
        <is>
          <t>U036</t>
        </is>
      </c>
      <c r="G791" s="124" t="inlineStr">
        <is>
          <t>YÖNETİCİ</t>
        </is>
      </c>
      <c r="H791" s="124" t="n">
        <v>25</v>
      </c>
      <c r="I791" s="124" t="n">
        <v>1.2</v>
      </c>
      <c r="J791" s="124" t="inlineStr">
        <is>
          <t>Evet</t>
        </is>
      </c>
      <c r="K791" s="124" t="inlineStr">
        <is>
          <t>Aynı Bölge</t>
        </is>
      </c>
      <c r="L791" s="124" t="inlineStr">
        <is>
          <t>Belirsiz</t>
        </is>
      </c>
      <c r="M791" s="124" t="n">
        <v>0</v>
      </c>
      <c r="N791" s="124" t="n">
        <v>0</v>
      </c>
      <c r="O791" s="124" t="n">
        <v>0</v>
      </c>
      <c r="P791" s="124" t="n">
        <v>0</v>
      </c>
      <c r="Q791" s="124" t="inlineStr">
        <is>
          <t>Aynı unvan ve gerekli yetkinlik</t>
        </is>
      </c>
      <c r="R791" s="124" t="inlineStr">
        <is>
          <t>Düşük Öncelik</t>
        </is>
      </c>
      <c r="S791" s="124" t="inlineStr">
        <is>
          <t>Gerçek mesafe (Google Places) - Fazla/Açık Fact_Mevcut/Fact_Norm'dan; Vardiya/Onay Saha Etüdü Bekleniyor</t>
        </is>
      </c>
    </row>
    <row r="792" ht="15" customHeight="1" s="113">
      <c r="A792" s="124" t="inlineStr">
        <is>
          <t>T0791</t>
        </is>
      </c>
      <c r="B792" s="124" t="inlineStr">
        <is>
          <t>M039</t>
        </is>
      </c>
      <c r="C792" s="124" t="inlineStr">
        <is>
          <t>TORBALI 2</t>
        </is>
      </c>
      <c r="D792" s="124" t="inlineStr">
        <is>
          <t>M038</t>
        </is>
      </c>
      <c r="E792" s="124" t="inlineStr">
        <is>
          <t>TORBALI 1</t>
        </is>
      </c>
      <c r="F792" s="124" t="inlineStr">
        <is>
          <t>U038</t>
        </is>
      </c>
      <c r="G792" s="124" t="inlineStr">
        <is>
          <t>YÖNETİCİ YARDIMCISI</t>
        </is>
      </c>
      <c r="H792" s="124" t="n">
        <v>25</v>
      </c>
      <c r="I792" s="124" t="n">
        <v>1.2</v>
      </c>
      <c r="J792" s="124" t="inlineStr">
        <is>
          <t>Evet</t>
        </is>
      </c>
      <c r="K792" s="124" t="inlineStr">
        <is>
          <t>Aynı Bölge</t>
        </is>
      </c>
      <c r="L792" s="124" t="inlineStr">
        <is>
          <t>Belirsiz</t>
        </is>
      </c>
      <c r="M792" s="124" t="n">
        <v>0</v>
      </c>
      <c r="N792" s="124" t="n">
        <v>1</v>
      </c>
      <c r="O792" s="124" t="n">
        <v>0</v>
      </c>
      <c r="P792" s="124" t="n">
        <v>0</v>
      </c>
      <c r="Q792" s="124" t="inlineStr">
        <is>
          <t>Aynı unvan ve gerekli yetkinlik</t>
        </is>
      </c>
      <c r="R792" s="124" t="inlineStr">
        <is>
          <t>Koşullu</t>
        </is>
      </c>
      <c r="S792" s="124" t="inlineStr">
        <is>
          <t>Gerçek mesafe (Google Places) - Fazla/Açık Fact_Mevcut/Fact_Norm'dan; Vardiya/Onay Saha Etüdü Bekleniyor</t>
        </is>
      </c>
    </row>
    <row r="793" ht="15" customHeight="1" s="113">
      <c r="A793" s="124" t="inlineStr">
        <is>
          <t>T0792</t>
        </is>
      </c>
      <c r="B793" s="124" t="inlineStr">
        <is>
          <t>M039</t>
        </is>
      </c>
      <c r="C793" s="124" t="inlineStr">
        <is>
          <t>TORBALI 2</t>
        </is>
      </c>
      <c r="D793" s="124" t="inlineStr">
        <is>
          <t>M038</t>
        </is>
      </c>
      <c r="E793" s="124" t="inlineStr">
        <is>
          <t>TORBALI 1</t>
        </is>
      </c>
      <c r="F793" s="124" t="inlineStr">
        <is>
          <t>U042</t>
        </is>
      </c>
      <c r="G793" s="124" t="inlineStr">
        <is>
          <t>ŞARKÜTERİ</t>
        </is>
      </c>
      <c r="H793" s="124" t="n">
        <v>25</v>
      </c>
      <c r="I793" s="124" t="n">
        <v>1.2</v>
      </c>
      <c r="J793" s="124" t="inlineStr">
        <is>
          <t>Evet</t>
        </is>
      </c>
      <c r="K793" s="124" t="inlineStr">
        <is>
          <t>Aynı Bölge</t>
        </is>
      </c>
      <c r="L793" s="124" t="inlineStr">
        <is>
          <t>Belirsiz</t>
        </is>
      </c>
      <c r="M793" s="124" t="n">
        <v>0</v>
      </c>
      <c r="N793" s="124" t="n">
        <v>1</v>
      </c>
      <c r="O793" s="124" t="n">
        <v>0</v>
      </c>
      <c r="P793" s="124" t="n">
        <v>0</v>
      </c>
      <c r="Q793" s="124" t="inlineStr">
        <is>
          <t>Aynı unvan ve gerekli yetkinlik</t>
        </is>
      </c>
      <c r="R793" s="124" t="inlineStr">
        <is>
          <t>Koşullu</t>
        </is>
      </c>
      <c r="S793" s="124" t="inlineStr">
        <is>
          <t>Gerçek mesafe (Google Places) - Fazla/Açık Fact_Mevcut/Fact_Norm'dan; Vardiya/Onay Saha Etüdü Bekleniyor</t>
        </is>
      </c>
    </row>
    <row r="794" ht="15" customHeight="1" s="113">
      <c r="A794" s="124" t="inlineStr">
        <is>
          <t>T0793</t>
        </is>
      </c>
      <c r="B794" s="124" t="inlineStr">
        <is>
          <t>M039</t>
        </is>
      </c>
      <c r="C794" s="124" t="inlineStr">
        <is>
          <t>TORBALI 2</t>
        </is>
      </c>
      <c r="D794" s="124" t="inlineStr">
        <is>
          <t>M041</t>
        </is>
      </c>
      <c r="E794" s="124" t="inlineStr">
        <is>
          <t>TORBALI 4</t>
        </is>
      </c>
      <c r="F794" s="124" t="inlineStr">
        <is>
          <t>U002</t>
        </is>
      </c>
      <c r="G794" s="124" t="inlineStr">
        <is>
          <t>BAKLİYAT</t>
        </is>
      </c>
      <c r="H794" s="124" t="n">
        <v>25</v>
      </c>
      <c r="I794" s="124" t="n">
        <v>1.5</v>
      </c>
      <c r="J794" s="124" t="inlineStr">
        <is>
          <t>Evet</t>
        </is>
      </c>
      <c r="K794" s="124" t="inlineStr">
        <is>
          <t>Aynı Bölge</t>
        </is>
      </c>
      <c r="L794" s="124" t="inlineStr">
        <is>
          <t>Belirsiz</t>
        </is>
      </c>
      <c r="M794" s="124" t="n">
        <v>0</v>
      </c>
      <c r="N794" s="124" t="n">
        <v>1</v>
      </c>
      <c r="O794" s="124" t="n">
        <v>0</v>
      </c>
      <c r="P794" s="124" t="n">
        <v>0</v>
      </c>
      <c r="Q794" s="124" t="inlineStr">
        <is>
          <t>Aynı unvan ve gerekli yetkinlik</t>
        </is>
      </c>
      <c r="R794" s="124" t="inlineStr">
        <is>
          <t>Koşullu</t>
        </is>
      </c>
      <c r="S794" s="124" t="inlineStr">
        <is>
          <t>Gerçek mesafe (Google Places) - Fazla/Açık Fact_Mevcut/Fact_Norm'dan; Vardiya/Onay Saha Etüdü Bekleniyor</t>
        </is>
      </c>
    </row>
    <row r="795" ht="15" customHeight="1" s="113">
      <c r="A795" s="124" t="inlineStr">
        <is>
          <t>T0794</t>
        </is>
      </c>
      <c r="B795" s="124" t="inlineStr">
        <is>
          <t>M039</t>
        </is>
      </c>
      <c r="C795" s="124" t="inlineStr">
        <is>
          <t>TORBALI 2</t>
        </is>
      </c>
      <c r="D795" s="124" t="inlineStr">
        <is>
          <t>M041</t>
        </is>
      </c>
      <c r="E795" s="124" t="inlineStr">
        <is>
          <t>TORBALI 4</t>
        </is>
      </c>
      <c r="F795" s="124" t="inlineStr">
        <is>
          <t>U013</t>
        </is>
      </c>
      <c r="G795" s="124" t="inlineStr">
        <is>
          <t>KASAP</t>
        </is>
      </c>
      <c r="H795" s="124" t="n">
        <v>25</v>
      </c>
      <c r="I795" s="124" t="n">
        <v>1.5</v>
      </c>
      <c r="J795" s="124" t="inlineStr">
        <is>
          <t>Evet</t>
        </is>
      </c>
      <c r="K795" s="124" t="inlineStr">
        <is>
          <t>Aynı Bölge</t>
        </is>
      </c>
      <c r="L795" s="124" t="inlineStr">
        <is>
          <t>Belirsiz</t>
        </is>
      </c>
      <c r="M795" s="124" t="n">
        <v>0</v>
      </c>
      <c r="N795" s="124" t="n">
        <v>1</v>
      </c>
      <c r="O795" s="124" t="n">
        <v>0</v>
      </c>
      <c r="P795" s="124" t="n">
        <v>0</v>
      </c>
      <c r="Q795" s="124" t="inlineStr">
        <is>
          <t>Aynı unvan ve gerekli yetkinlik</t>
        </is>
      </c>
      <c r="R795" s="124" t="inlineStr">
        <is>
          <t>Koşullu</t>
        </is>
      </c>
      <c r="S795" s="124" t="inlineStr">
        <is>
          <t>Gerçek mesafe (Google Places) - Fazla/Açık Fact_Mevcut/Fact_Norm'dan; Vardiya/Onay Saha Etüdü Bekleniyor</t>
        </is>
      </c>
    </row>
    <row r="796" ht="15" customHeight="1" s="113">
      <c r="A796" s="124" t="inlineStr">
        <is>
          <t>T0795</t>
        </is>
      </c>
      <c r="B796" s="124" t="inlineStr">
        <is>
          <t>M039</t>
        </is>
      </c>
      <c r="C796" s="124" t="inlineStr">
        <is>
          <t>TORBALI 2</t>
        </is>
      </c>
      <c r="D796" s="124" t="inlineStr">
        <is>
          <t>M041</t>
        </is>
      </c>
      <c r="E796" s="124" t="inlineStr">
        <is>
          <t>TORBALI 4</t>
        </is>
      </c>
      <c r="F796" s="124" t="inlineStr">
        <is>
          <t>U015</t>
        </is>
      </c>
      <c r="G796" s="124" t="inlineStr">
        <is>
          <t>KASİYER</t>
        </is>
      </c>
      <c r="H796" s="124" t="n">
        <v>25</v>
      </c>
      <c r="I796" s="124" t="n">
        <v>1.5</v>
      </c>
      <c r="J796" s="124" t="inlineStr">
        <is>
          <t>Evet</t>
        </is>
      </c>
      <c r="K796" s="124" t="inlineStr">
        <is>
          <t>Aynı Bölge</t>
        </is>
      </c>
      <c r="L796" s="124" t="inlineStr">
        <is>
          <t>Belirsiz</t>
        </is>
      </c>
      <c r="M796" s="124" t="n">
        <v>0</v>
      </c>
      <c r="N796" s="124" t="n">
        <v>2</v>
      </c>
      <c r="O796" s="124" t="n">
        <v>0</v>
      </c>
      <c r="P796" s="124" t="n">
        <v>1</v>
      </c>
      <c r="Q796" s="124" t="inlineStr">
        <is>
          <t>Aynı unvan ve gerekli yetkinlik</t>
        </is>
      </c>
      <c r="R796" s="124" t="inlineStr">
        <is>
          <t>Koşullu</t>
        </is>
      </c>
      <c r="S796" s="124" t="inlineStr">
        <is>
          <t>Gerçek mesafe (Google Places) - Fazla/Açık Fact_Mevcut/Fact_Norm'dan; Vardiya/Onay Saha Etüdü Bekleniyor</t>
        </is>
      </c>
    </row>
    <row r="797" ht="15" customHeight="1" s="113">
      <c r="A797" s="124" t="inlineStr">
        <is>
          <t>T0796</t>
        </is>
      </c>
      <c r="B797" s="124" t="inlineStr">
        <is>
          <t>M039</t>
        </is>
      </c>
      <c r="C797" s="124" t="inlineStr">
        <is>
          <t>TORBALI 2</t>
        </is>
      </c>
      <c r="D797" s="124" t="inlineStr">
        <is>
          <t>M041</t>
        </is>
      </c>
      <c r="E797" s="124" t="inlineStr">
        <is>
          <t>TORBALI 4</t>
        </is>
      </c>
      <c r="F797" s="124" t="inlineStr">
        <is>
          <t>U017</t>
        </is>
      </c>
      <c r="G797" s="124" t="inlineStr">
        <is>
          <t>MANAV</t>
        </is>
      </c>
      <c r="H797" s="124" t="n">
        <v>25</v>
      </c>
      <c r="I797" s="124" t="n">
        <v>1.5</v>
      </c>
      <c r="J797" s="124" t="inlineStr">
        <is>
          <t>Evet</t>
        </is>
      </c>
      <c r="K797" s="124" t="inlineStr">
        <is>
          <t>Aynı Bölge</t>
        </is>
      </c>
      <c r="L797" s="124" t="inlineStr">
        <is>
          <t>Belirsiz</t>
        </is>
      </c>
      <c r="M797" s="124" t="n">
        <v>0</v>
      </c>
      <c r="N797" s="124" t="n">
        <v>2</v>
      </c>
      <c r="O797" s="124" t="n">
        <v>0</v>
      </c>
      <c r="P797" s="124" t="n">
        <v>1</v>
      </c>
      <c r="Q797" s="124" t="inlineStr">
        <is>
          <t>Aynı unvan ve gerekli yetkinlik</t>
        </is>
      </c>
      <c r="R797" s="124" t="inlineStr">
        <is>
          <t>Koşullu</t>
        </is>
      </c>
      <c r="S797" s="124" t="inlineStr">
        <is>
          <t>Gerçek mesafe (Google Places) - Fazla/Açık Fact_Mevcut/Fact_Norm'dan; Vardiya/Onay Saha Etüdü Bekleniyor</t>
        </is>
      </c>
    </row>
    <row r="798" ht="15" customHeight="1" s="113">
      <c r="A798" s="124" t="inlineStr">
        <is>
          <t>T0797</t>
        </is>
      </c>
      <c r="B798" s="124" t="inlineStr">
        <is>
          <t>M039</t>
        </is>
      </c>
      <c r="C798" s="124" t="inlineStr">
        <is>
          <t>TORBALI 2</t>
        </is>
      </c>
      <c r="D798" s="124" t="inlineStr">
        <is>
          <t>M041</t>
        </is>
      </c>
      <c r="E798" s="124" t="inlineStr">
        <is>
          <t>TORBALI 4</t>
        </is>
      </c>
      <c r="F798" s="124" t="inlineStr">
        <is>
          <t>U026</t>
        </is>
      </c>
      <c r="G798" s="124" t="inlineStr">
        <is>
          <t>REYON GÖREVLİSİ</t>
        </is>
      </c>
      <c r="H798" s="124" t="n">
        <v>25</v>
      </c>
      <c r="I798" s="124" t="n">
        <v>1.5</v>
      </c>
      <c r="J798" s="124" t="inlineStr">
        <is>
          <t>Evet</t>
        </is>
      </c>
      <c r="K798" s="124" t="inlineStr">
        <is>
          <t>Aynı Bölge</t>
        </is>
      </c>
      <c r="L798" s="124" t="inlineStr">
        <is>
          <t>Belirsiz</t>
        </is>
      </c>
      <c r="M798" s="124" t="n">
        <v>0</v>
      </c>
      <c r="N798" s="124" t="n">
        <v>0</v>
      </c>
      <c r="O798" s="124" t="n">
        <v>0</v>
      </c>
      <c r="P798" s="124" t="n">
        <v>0</v>
      </c>
      <c r="Q798" s="124" t="inlineStr">
        <is>
          <t>Aynı unvan ve gerekli yetkinlik</t>
        </is>
      </c>
      <c r="R798" s="124" t="inlineStr">
        <is>
          <t>Düşük Öncelik</t>
        </is>
      </c>
      <c r="S798" s="124" t="inlineStr">
        <is>
          <t>Gerçek mesafe (Google Places) - Fazla/Açık Fact_Mevcut/Fact_Norm'dan; Vardiya/Onay Saha Etüdü Bekleniyor</t>
        </is>
      </c>
    </row>
    <row r="799" ht="15" customHeight="1" s="113">
      <c r="A799" s="124" t="inlineStr">
        <is>
          <t>T0798</t>
        </is>
      </c>
      <c r="B799" s="124" t="inlineStr">
        <is>
          <t>M039</t>
        </is>
      </c>
      <c r="C799" s="124" t="inlineStr">
        <is>
          <t>TORBALI 2</t>
        </is>
      </c>
      <c r="D799" s="124" t="inlineStr">
        <is>
          <t>M041</t>
        </is>
      </c>
      <c r="E799" s="124" t="inlineStr">
        <is>
          <t>TORBALI 4</t>
        </is>
      </c>
      <c r="F799" s="124" t="inlineStr">
        <is>
          <t>U036</t>
        </is>
      </c>
      <c r="G799" s="124" t="inlineStr">
        <is>
          <t>YÖNETİCİ</t>
        </is>
      </c>
      <c r="H799" s="124" t="n">
        <v>25</v>
      </c>
      <c r="I799" s="124" t="n">
        <v>1.5</v>
      </c>
      <c r="J799" s="124" t="inlineStr">
        <is>
          <t>Evet</t>
        </is>
      </c>
      <c r="K799" s="124" t="inlineStr">
        <is>
          <t>Aynı Bölge</t>
        </is>
      </c>
      <c r="L799" s="124" t="inlineStr">
        <is>
          <t>Belirsiz</t>
        </is>
      </c>
      <c r="M799" s="124" t="n">
        <v>0</v>
      </c>
      <c r="N799" s="124" t="n">
        <v>1</v>
      </c>
      <c r="O799" s="124" t="n">
        <v>0</v>
      </c>
      <c r="P799" s="124" t="n">
        <v>0</v>
      </c>
      <c r="Q799" s="124" t="inlineStr">
        <is>
          <t>Aynı unvan ve gerekli yetkinlik</t>
        </is>
      </c>
      <c r="R799" s="124" t="inlineStr">
        <is>
          <t>Koşullu</t>
        </is>
      </c>
      <c r="S799" s="124" t="inlineStr">
        <is>
          <t>Gerçek mesafe (Google Places) - Fazla/Açık Fact_Mevcut/Fact_Norm'dan; Vardiya/Onay Saha Etüdü Bekleniyor</t>
        </is>
      </c>
    </row>
    <row r="800" ht="15" customHeight="1" s="113">
      <c r="A800" s="124" t="inlineStr">
        <is>
          <t>T0799</t>
        </is>
      </c>
      <c r="B800" s="124" t="inlineStr">
        <is>
          <t>M039</t>
        </is>
      </c>
      <c r="C800" s="124" t="inlineStr">
        <is>
          <t>TORBALI 2</t>
        </is>
      </c>
      <c r="D800" s="124" t="inlineStr">
        <is>
          <t>M041</t>
        </is>
      </c>
      <c r="E800" s="124" t="inlineStr">
        <is>
          <t>TORBALI 4</t>
        </is>
      </c>
      <c r="F800" s="124" t="inlineStr">
        <is>
          <t>U038</t>
        </is>
      </c>
      <c r="G800" s="124" t="inlineStr">
        <is>
          <t>YÖNETİCİ YARDIMCISI</t>
        </is>
      </c>
      <c r="H800" s="124" t="n">
        <v>25</v>
      </c>
      <c r="I800" s="124" t="n">
        <v>1.5</v>
      </c>
      <c r="J800" s="124" t="inlineStr">
        <is>
          <t>Evet</t>
        </is>
      </c>
      <c r="K800" s="124" t="inlineStr">
        <is>
          <t>Aynı Bölge</t>
        </is>
      </c>
      <c r="L800" s="124" t="inlineStr">
        <is>
          <t>Belirsiz</t>
        </is>
      </c>
      <c r="M800" s="124" t="n">
        <v>0</v>
      </c>
      <c r="N800" s="124" t="n">
        <v>0</v>
      </c>
      <c r="O800" s="124" t="n">
        <v>0</v>
      </c>
      <c r="P800" s="124" t="n">
        <v>0</v>
      </c>
      <c r="Q800" s="124" t="inlineStr">
        <is>
          <t>Aynı unvan ve gerekli yetkinlik</t>
        </is>
      </c>
      <c r="R800" s="124" t="inlineStr">
        <is>
          <t>Düşük Öncelik</t>
        </is>
      </c>
      <c r="S800" s="124" t="inlineStr">
        <is>
          <t>Gerçek mesafe (Google Places) - Fazla/Açık Fact_Mevcut/Fact_Norm'dan; Vardiya/Onay Saha Etüdü Bekleniyor</t>
        </is>
      </c>
    </row>
    <row r="801" ht="15" customHeight="1" s="113">
      <c r="A801" s="124" t="inlineStr">
        <is>
          <t>T0800</t>
        </is>
      </c>
      <c r="B801" s="124" t="inlineStr">
        <is>
          <t>M039</t>
        </is>
      </c>
      <c r="C801" s="124" t="inlineStr">
        <is>
          <t>TORBALI 2</t>
        </is>
      </c>
      <c r="D801" s="124" t="inlineStr">
        <is>
          <t>M041</t>
        </is>
      </c>
      <c r="E801" s="124" t="inlineStr">
        <is>
          <t>TORBALI 4</t>
        </is>
      </c>
      <c r="F801" s="124" t="inlineStr">
        <is>
          <t>U042</t>
        </is>
      </c>
      <c r="G801" s="124" t="inlineStr">
        <is>
          <t>ŞARKÜTERİ</t>
        </is>
      </c>
      <c r="H801" s="124" t="n">
        <v>25</v>
      </c>
      <c r="I801" s="124" t="n">
        <v>1.5</v>
      </c>
      <c r="J801" s="124" t="inlineStr">
        <is>
          <t>Evet</t>
        </is>
      </c>
      <c r="K801" s="124" t="inlineStr">
        <is>
          <t>Aynı Bölge</t>
        </is>
      </c>
      <c r="L801" s="124" t="inlineStr">
        <is>
          <t>Belirsiz</t>
        </is>
      </c>
      <c r="M801" s="124" t="n">
        <v>0</v>
      </c>
      <c r="N801" s="124" t="n">
        <v>1</v>
      </c>
      <c r="O801" s="124" t="n">
        <v>0</v>
      </c>
      <c r="P801" s="124" t="n">
        <v>0</v>
      </c>
      <c r="Q801" s="124" t="inlineStr">
        <is>
          <t>Aynı unvan ve gerekli yetkinlik</t>
        </is>
      </c>
      <c r="R801" s="124" t="inlineStr">
        <is>
          <t>Koşullu</t>
        </is>
      </c>
      <c r="S801" s="124" t="inlineStr">
        <is>
          <t>Gerçek mesafe (Google Places) - Fazla/Açık Fact_Mevcut/Fact_Norm'dan; Vardiya/Onay Saha Etüdü Bekleniyor</t>
        </is>
      </c>
    </row>
    <row r="802" ht="15" customHeight="1" s="113">
      <c r="A802" s="124" t="inlineStr">
        <is>
          <t>T0801</t>
        </is>
      </c>
      <c r="B802" s="124" t="inlineStr">
        <is>
          <t>M040</t>
        </is>
      </c>
      <c r="C802" s="124" t="inlineStr">
        <is>
          <t>TORBALI 3</t>
        </is>
      </c>
      <c r="D802" s="124" t="inlineStr">
        <is>
          <t>M041</t>
        </is>
      </c>
      <c r="E802" s="124" t="inlineStr">
        <is>
          <t>TORBALI 4</t>
        </is>
      </c>
      <c r="F802" s="124" t="inlineStr">
        <is>
          <t>U002</t>
        </is>
      </c>
      <c r="G802" s="124" t="inlineStr">
        <is>
          <t>BAKLİYAT</t>
        </is>
      </c>
      <c r="H802" s="124" t="n">
        <v>25</v>
      </c>
      <c r="I802" s="124" t="n">
        <v>0.4</v>
      </c>
      <c r="J802" s="124" t="inlineStr">
        <is>
          <t>Evet</t>
        </is>
      </c>
      <c r="K802" s="124" t="inlineStr">
        <is>
          <t>Aynı Bölge</t>
        </is>
      </c>
      <c r="L802" s="124" t="inlineStr">
        <is>
          <t>Belirsiz</t>
        </is>
      </c>
      <c r="M802" s="124" t="n">
        <v>0</v>
      </c>
      <c r="N802" s="124" t="n">
        <v>1</v>
      </c>
      <c r="O802" s="124" t="n">
        <v>0</v>
      </c>
      <c r="P802" s="124" t="n">
        <v>0</v>
      </c>
      <c r="Q802" s="124" t="inlineStr">
        <is>
          <t>Aynı unvan ve gerekli yetkinlik</t>
        </is>
      </c>
      <c r="R802" s="124" t="inlineStr">
        <is>
          <t>Koşullu</t>
        </is>
      </c>
      <c r="S802" s="124" t="inlineStr">
        <is>
          <t>Gerçek mesafe (Google Places) - Fazla/Açık Fact_Mevcut/Fact_Norm'dan; Vardiya/Onay Saha Etüdü Bekleniyor</t>
        </is>
      </c>
    </row>
    <row r="803" ht="15" customHeight="1" s="113">
      <c r="A803" s="124" t="inlineStr">
        <is>
          <t>T0802</t>
        </is>
      </c>
      <c r="B803" s="124" t="inlineStr">
        <is>
          <t>M040</t>
        </is>
      </c>
      <c r="C803" s="124" t="inlineStr">
        <is>
          <t>TORBALI 3</t>
        </is>
      </c>
      <c r="D803" s="124" t="inlineStr">
        <is>
          <t>M041</t>
        </is>
      </c>
      <c r="E803" s="124" t="inlineStr">
        <is>
          <t>TORBALI 4</t>
        </is>
      </c>
      <c r="F803" s="124" t="inlineStr">
        <is>
          <t>U013</t>
        </is>
      </c>
      <c r="G803" s="124" t="inlineStr">
        <is>
          <t>KASAP</t>
        </is>
      </c>
      <c r="H803" s="124" t="n">
        <v>25</v>
      </c>
      <c r="I803" s="124" t="n">
        <v>0.4</v>
      </c>
      <c r="J803" s="124" t="inlineStr">
        <is>
          <t>Evet</t>
        </is>
      </c>
      <c r="K803" s="124" t="inlineStr">
        <is>
          <t>Aynı Bölge</t>
        </is>
      </c>
      <c r="L803" s="124" t="inlineStr">
        <is>
          <t>Belirsiz</t>
        </is>
      </c>
      <c r="M803" s="124" t="n">
        <v>0</v>
      </c>
      <c r="N803" s="124" t="n">
        <v>1</v>
      </c>
      <c r="O803" s="124" t="n">
        <v>0</v>
      </c>
      <c r="P803" s="124" t="n">
        <v>0</v>
      </c>
      <c r="Q803" s="124" t="inlineStr">
        <is>
          <t>Aynı unvan ve gerekli yetkinlik</t>
        </is>
      </c>
      <c r="R803" s="124" t="inlineStr">
        <is>
          <t>Koşullu</t>
        </is>
      </c>
      <c r="S803" s="124" t="inlineStr">
        <is>
          <t>Gerçek mesafe (Google Places) - Fazla/Açık Fact_Mevcut/Fact_Norm'dan; Vardiya/Onay Saha Etüdü Bekleniyor</t>
        </is>
      </c>
    </row>
    <row r="804" ht="15" customHeight="1" s="113">
      <c r="A804" s="124" t="inlineStr">
        <is>
          <t>T0803</t>
        </is>
      </c>
      <c r="B804" s="124" t="inlineStr">
        <is>
          <t>M040</t>
        </is>
      </c>
      <c r="C804" s="124" t="inlineStr">
        <is>
          <t>TORBALI 3</t>
        </is>
      </c>
      <c r="D804" s="124" t="inlineStr">
        <is>
          <t>M041</t>
        </is>
      </c>
      <c r="E804" s="124" t="inlineStr">
        <is>
          <t>TORBALI 4</t>
        </is>
      </c>
      <c r="F804" s="124" t="inlineStr">
        <is>
          <t>U015</t>
        </is>
      </c>
      <c r="G804" s="124" t="inlineStr">
        <is>
          <t>KASİYER</t>
        </is>
      </c>
      <c r="H804" s="124" t="n">
        <v>25</v>
      </c>
      <c r="I804" s="124" t="n">
        <v>0.4</v>
      </c>
      <c r="J804" s="124" t="inlineStr">
        <is>
          <t>Evet</t>
        </is>
      </c>
      <c r="K804" s="124" t="inlineStr">
        <is>
          <t>Aynı Bölge</t>
        </is>
      </c>
      <c r="L804" s="124" t="inlineStr">
        <is>
          <t>Belirsiz</t>
        </is>
      </c>
      <c r="M804" s="124" t="n">
        <v>0</v>
      </c>
      <c r="N804" s="124" t="n">
        <v>2</v>
      </c>
      <c r="O804" s="124" t="n">
        <v>0</v>
      </c>
      <c r="P804" s="124" t="n">
        <v>1</v>
      </c>
      <c r="Q804" s="124" t="inlineStr">
        <is>
          <t>Aynı unvan ve gerekli yetkinlik</t>
        </is>
      </c>
      <c r="R804" s="124" t="inlineStr">
        <is>
          <t>Koşullu</t>
        </is>
      </c>
      <c r="S804" s="124" t="inlineStr">
        <is>
          <t>Gerçek mesafe (Google Places) - Fazla/Açık Fact_Mevcut/Fact_Norm'dan; Vardiya/Onay Saha Etüdü Bekleniyor</t>
        </is>
      </c>
    </row>
    <row r="805" ht="15" customHeight="1" s="113">
      <c r="A805" s="124" t="inlineStr">
        <is>
          <t>T0804</t>
        </is>
      </c>
      <c r="B805" s="124" t="inlineStr">
        <is>
          <t>M040</t>
        </is>
      </c>
      <c r="C805" s="124" t="inlineStr">
        <is>
          <t>TORBALI 3</t>
        </is>
      </c>
      <c r="D805" s="124" t="inlineStr">
        <is>
          <t>M041</t>
        </is>
      </c>
      <c r="E805" s="124" t="inlineStr">
        <is>
          <t>TORBALI 4</t>
        </is>
      </c>
      <c r="F805" s="124" t="inlineStr">
        <is>
          <t>U017</t>
        </is>
      </c>
      <c r="G805" s="124" t="inlineStr">
        <is>
          <t>MANAV</t>
        </is>
      </c>
      <c r="H805" s="124" t="n">
        <v>25</v>
      </c>
      <c r="I805" s="124" t="n">
        <v>0.4</v>
      </c>
      <c r="J805" s="124" t="inlineStr">
        <is>
          <t>Evet</t>
        </is>
      </c>
      <c r="K805" s="124" t="inlineStr">
        <is>
          <t>Aynı Bölge</t>
        </is>
      </c>
      <c r="L805" s="124" t="inlineStr">
        <is>
          <t>Belirsiz</t>
        </is>
      </c>
      <c r="M805" s="124" t="n">
        <v>0</v>
      </c>
      <c r="N805" s="124" t="n">
        <v>2</v>
      </c>
      <c r="O805" s="124" t="n">
        <v>0</v>
      </c>
      <c r="P805" s="124" t="n">
        <v>1</v>
      </c>
      <c r="Q805" s="124" t="inlineStr">
        <is>
          <t>Aynı unvan ve gerekli yetkinlik</t>
        </is>
      </c>
      <c r="R805" s="124" t="inlineStr">
        <is>
          <t>Koşullu</t>
        </is>
      </c>
      <c r="S805" s="124" t="inlineStr">
        <is>
          <t>Gerçek mesafe (Google Places) - Fazla/Açık Fact_Mevcut/Fact_Norm'dan; Vardiya/Onay Saha Etüdü Bekleniyor</t>
        </is>
      </c>
    </row>
    <row r="806" ht="15" customHeight="1" s="113">
      <c r="A806" s="124" t="inlineStr">
        <is>
          <t>T0805</t>
        </is>
      </c>
      <c r="B806" s="124" t="inlineStr">
        <is>
          <t>M040</t>
        </is>
      </c>
      <c r="C806" s="124" t="inlineStr">
        <is>
          <t>TORBALI 3</t>
        </is>
      </c>
      <c r="D806" s="124" t="inlineStr">
        <is>
          <t>M041</t>
        </is>
      </c>
      <c r="E806" s="124" t="inlineStr">
        <is>
          <t>TORBALI 4</t>
        </is>
      </c>
      <c r="F806" s="124" t="inlineStr">
        <is>
          <t>U026</t>
        </is>
      </c>
      <c r="G806" s="124" t="inlineStr">
        <is>
          <t>REYON GÖREVLİSİ</t>
        </is>
      </c>
      <c r="H806" s="124" t="n">
        <v>25</v>
      </c>
      <c r="I806" s="124" t="n">
        <v>0.4</v>
      </c>
      <c r="J806" s="124" t="inlineStr">
        <is>
          <t>Evet</t>
        </is>
      </c>
      <c r="K806" s="124" t="inlineStr">
        <is>
          <t>Aynı Bölge</t>
        </is>
      </c>
      <c r="L806" s="124" t="inlineStr">
        <is>
          <t>Belirsiz</t>
        </is>
      </c>
      <c r="M806" s="124" t="n">
        <v>0</v>
      </c>
      <c r="N806" s="124" t="n">
        <v>0</v>
      </c>
      <c r="O806" s="124" t="n">
        <v>0</v>
      </c>
      <c r="P806" s="124" t="n">
        <v>0</v>
      </c>
      <c r="Q806" s="124" t="inlineStr">
        <is>
          <t>Aynı unvan ve gerekli yetkinlik</t>
        </is>
      </c>
      <c r="R806" s="124" t="inlineStr">
        <is>
          <t>Düşük Öncelik</t>
        </is>
      </c>
      <c r="S806" s="124" t="inlineStr">
        <is>
          <t>Gerçek mesafe (Google Places) - Fazla/Açık Fact_Mevcut/Fact_Norm'dan; Vardiya/Onay Saha Etüdü Bekleniyor</t>
        </is>
      </c>
    </row>
    <row r="807" ht="15" customHeight="1" s="113">
      <c r="A807" s="124" t="inlineStr">
        <is>
          <t>T0806</t>
        </is>
      </c>
      <c r="B807" s="124" t="inlineStr">
        <is>
          <t>M040</t>
        </is>
      </c>
      <c r="C807" s="124" t="inlineStr">
        <is>
          <t>TORBALI 3</t>
        </is>
      </c>
      <c r="D807" s="124" t="inlineStr">
        <is>
          <t>M041</t>
        </is>
      </c>
      <c r="E807" s="124" t="inlineStr">
        <is>
          <t>TORBALI 4</t>
        </is>
      </c>
      <c r="F807" s="124" t="inlineStr">
        <is>
          <t>U036</t>
        </is>
      </c>
      <c r="G807" s="124" t="inlineStr">
        <is>
          <t>YÖNETİCİ</t>
        </is>
      </c>
      <c r="H807" s="124" t="n">
        <v>25</v>
      </c>
      <c r="I807" s="124" t="n">
        <v>0.4</v>
      </c>
      <c r="J807" s="124" t="inlineStr">
        <is>
          <t>Evet</t>
        </is>
      </c>
      <c r="K807" s="124" t="inlineStr">
        <is>
          <t>Aynı Bölge</t>
        </is>
      </c>
      <c r="L807" s="124" t="inlineStr">
        <is>
          <t>Belirsiz</t>
        </is>
      </c>
      <c r="M807" s="124" t="n">
        <v>0</v>
      </c>
      <c r="N807" s="124" t="n">
        <v>1</v>
      </c>
      <c r="O807" s="124" t="n">
        <v>0</v>
      </c>
      <c r="P807" s="124" t="n">
        <v>0</v>
      </c>
      <c r="Q807" s="124" t="inlineStr">
        <is>
          <t>Aynı unvan ve gerekli yetkinlik</t>
        </is>
      </c>
      <c r="R807" s="124" t="inlineStr">
        <is>
          <t>Koşullu</t>
        </is>
      </c>
      <c r="S807" s="124" t="inlineStr">
        <is>
          <t>Gerçek mesafe (Google Places) - Fazla/Açık Fact_Mevcut/Fact_Norm'dan; Vardiya/Onay Saha Etüdü Bekleniyor</t>
        </is>
      </c>
    </row>
    <row r="808" ht="15" customHeight="1" s="113">
      <c r="A808" s="124" t="inlineStr">
        <is>
          <t>T0807</t>
        </is>
      </c>
      <c r="B808" s="124" t="inlineStr">
        <is>
          <t>M040</t>
        </is>
      </c>
      <c r="C808" s="124" t="inlineStr">
        <is>
          <t>TORBALI 3</t>
        </is>
      </c>
      <c r="D808" s="124" t="inlineStr">
        <is>
          <t>M041</t>
        </is>
      </c>
      <c r="E808" s="124" t="inlineStr">
        <is>
          <t>TORBALI 4</t>
        </is>
      </c>
      <c r="F808" s="124" t="inlineStr">
        <is>
          <t>U038</t>
        </is>
      </c>
      <c r="G808" s="124" t="inlineStr">
        <is>
          <t>YÖNETİCİ YARDIMCISI</t>
        </is>
      </c>
      <c r="H808" s="124" t="n">
        <v>25</v>
      </c>
      <c r="I808" s="124" t="n">
        <v>0.4</v>
      </c>
      <c r="J808" s="124" t="inlineStr">
        <is>
          <t>Evet</t>
        </is>
      </c>
      <c r="K808" s="124" t="inlineStr">
        <is>
          <t>Aynı Bölge</t>
        </is>
      </c>
      <c r="L808" s="124" t="inlineStr">
        <is>
          <t>Belirsiz</t>
        </is>
      </c>
      <c r="M808" s="124" t="n">
        <v>0</v>
      </c>
      <c r="N808" s="124" t="n">
        <v>0</v>
      </c>
      <c r="O808" s="124" t="n">
        <v>0</v>
      </c>
      <c r="P808" s="124" t="n">
        <v>0</v>
      </c>
      <c r="Q808" s="124" t="inlineStr">
        <is>
          <t>Aynı unvan ve gerekli yetkinlik</t>
        </is>
      </c>
      <c r="R808" s="124" t="inlineStr">
        <is>
          <t>Düşük Öncelik</t>
        </is>
      </c>
      <c r="S808" s="124" t="inlineStr">
        <is>
          <t>Gerçek mesafe (Google Places) - Fazla/Açık Fact_Mevcut/Fact_Norm'dan; Vardiya/Onay Saha Etüdü Bekleniyor</t>
        </is>
      </c>
    </row>
    <row r="809" ht="15" customHeight="1" s="113">
      <c r="A809" s="124" t="inlineStr">
        <is>
          <t>T0808</t>
        </is>
      </c>
      <c r="B809" s="124" t="inlineStr">
        <is>
          <t>M040</t>
        </is>
      </c>
      <c r="C809" s="124" t="inlineStr">
        <is>
          <t>TORBALI 3</t>
        </is>
      </c>
      <c r="D809" s="124" t="inlineStr">
        <is>
          <t>M041</t>
        </is>
      </c>
      <c r="E809" s="124" t="inlineStr">
        <is>
          <t>TORBALI 4</t>
        </is>
      </c>
      <c r="F809" s="124" t="inlineStr">
        <is>
          <t>U042</t>
        </is>
      </c>
      <c r="G809" s="124" t="inlineStr">
        <is>
          <t>ŞARKÜTERİ</t>
        </is>
      </c>
      <c r="H809" s="124" t="n">
        <v>25</v>
      </c>
      <c r="I809" s="124" t="n">
        <v>0.4</v>
      </c>
      <c r="J809" s="124" t="inlineStr">
        <is>
          <t>Evet</t>
        </is>
      </c>
      <c r="K809" s="124" t="inlineStr">
        <is>
          <t>Aynı Bölge</t>
        </is>
      </c>
      <c r="L809" s="124" t="inlineStr">
        <is>
          <t>Belirsiz</t>
        </is>
      </c>
      <c r="M809" s="124" t="n">
        <v>0</v>
      </c>
      <c r="N809" s="124" t="n">
        <v>1</v>
      </c>
      <c r="O809" s="124" t="n">
        <v>0</v>
      </c>
      <c r="P809" s="124" t="n">
        <v>0</v>
      </c>
      <c r="Q809" s="124" t="inlineStr">
        <is>
          <t>Aynı unvan ve gerekli yetkinlik</t>
        </is>
      </c>
      <c r="R809" s="124" t="inlineStr">
        <is>
          <t>Koşullu</t>
        </is>
      </c>
      <c r="S809" s="124" t="inlineStr">
        <is>
          <t>Gerçek mesafe (Google Places) - Fazla/Açık Fact_Mevcut/Fact_Norm'dan; Vardiya/Onay Saha Etüdü Bekleniyor</t>
        </is>
      </c>
    </row>
    <row r="810" ht="15" customHeight="1" s="113">
      <c r="A810" s="124" t="inlineStr">
        <is>
          <t>T0809</t>
        </is>
      </c>
      <c r="B810" s="124" t="inlineStr">
        <is>
          <t>M040</t>
        </is>
      </c>
      <c r="C810" s="124" t="inlineStr">
        <is>
          <t>TORBALI 3</t>
        </is>
      </c>
      <c r="D810" s="124" t="inlineStr">
        <is>
          <t>M038</t>
        </is>
      </c>
      <c r="E810" s="124" t="inlineStr">
        <is>
          <t>TORBALI 1</t>
        </is>
      </c>
      <c r="F810" s="124" t="inlineStr">
        <is>
          <t>U002</t>
        </is>
      </c>
      <c r="G810" s="124" t="inlineStr">
        <is>
          <t>BAKLİYAT</t>
        </is>
      </c>
      <c r="H810" s="124" t="n">
        <v>25</v>
      </c>
      <c r="I810" s="124" t="n">
        <v>0.8</v>
      </c>
      <c r="J810" s="124" t="inlineStr">
        <is>
          <t>Evet</t>
        </is>
      </c>
      <c r="K810" s="124" t="inlineStr">
        <is>
          <t>Aynı Bölge</t>
        </is>
      </c>
      <c r="L810" s="124" t="inlineStr">
        <is>
          <t>Belirsiz</t>
        </is>
      </c>
      <c r="M810" s="124" t="n">
        <v>0</v>
      </c>
      <c r="N810" s="124" t="n">
        <v>0</v>
      </c>
      <c r="O810" s="124" t="n">
        <v>0</v>
      </c>
      <c r="P810" s="124" t="n">
        <v>0</v>
      </c>
      <c r="Q810" s="124" t="inlineStr">
        <is>
          <t>Aynı unvan ve gerekli yetkinlik</t>
        </is>
      </c>
      <c r="R810" s="124" t="inlineStr">
        <is>
          <t>Düşük Öncelik</t>
        </is>
      </c>
      <c r="S810" s="124" t="inlineStr">
        <is>
          <t>Gerçek mesafe (Google Places) - Fazla/Açık Fact_Mevcut/Fact_Norm'dan; Vardiya/Onay Saha Etüdü Bekleniyor</t>
        </is>
      </c>
    </row>
    <row r="811" ht="15" customHeight="1" s="113">
      <c r="A811" s="124" t="inlineStr">
        <is>
          <t>T0810</t>
        </is>
      </c>
      <c r="B811" s="124" t="inlineStr">
        <is>
          <t>M040</t>
        </is>
      </c>
      <c r="C811" s="124" t="inlineStr">
        <is>
          <t>TORBALI 3</t>
        </is>
      </c>
      <c r="D811" s="124" t="inlineStr">
        <is>
          <t>M038</t>
        </is>
      </c>
      <c r="E811" s="124" t="inlineStr">
        <is>
          <t>TORBALI 1</t>
        </is>
      </c>
      <c r="F811" s="124" t="inlineStr">
        <is>
          <t>U013</t>
        </is>
      </c>
      <c r="G811" s="124" t="inlineStr">
        <is>
          <t>KASAP</t>
        </is>
      </c>
      <c r="H811" s="124" t="n">
        <v>25</v>
      </c>
      <c r="I811" s="124" t="n">
        <v>0.8</v>
      </c>
      <c r="J811" s="124" t="inlineStr">
        <is>
          <t>Evet</t>
        </is>
      </c>
      <c r="K811" s="124" t="inlineStr">
        <is>
          <t>Aynı Bölge</t>
        </is>
      </c>
      <c r="L811" s="124" t="inlineStr">
        <is>
          <t>Belirsiz</t>
        </is>
      </c>
      <c r="M811" s="124" t="n">
        <v>0</v>
      </c>
      <c r="N811" s="124" t="n">
        <v>1</v>
      </c>
      <c r="O811" s="124" t="n">
        <v>0</v>
      </c>
      <c r="P811" s="124" t="n">
        <v>0</v>
      </c>
      <c r="Q811" s="124" t="inlineStr">
        <is>
          <t>Aynı unvan ve gerekli yetkinlik</t>
        </is>
      </c>
      <c r="R811" s="124" t="inlineStr">
        <is>
          <t>Koşullu</t>
        </is>
      </c>
      <c r="S811" s="124" t="inlineStr">
        <is>
          <t>Gerçek mesafe (Google Places) - Fazla/Açık Fact_Mevcut/Fact_Norm'dan; Vardiya/Onay Saha Etüdü Bekleniyor</t>
        </is>
      </c>
    </row>
    <row r="812" ht="15" customHeight="1" s="113">
      <c r="A812" s="124" t="inlineStr">
        <is>
          <t>T0811</t>
        </is>
      </c>
      <c r="B812" s="124" t="inlineStr">
        <is>
          <t>M040</t>
        </is>
      </c>
      <c r="C812" s="124" t="inlineStr">
        <is>
          <t>TORBALI 3</t>
        </is>
      </c>
      <c r="D812" s="124" t="inlineStr">
        <is>
          <t>M038</t>
        </is>
      </c>
      <c r="E812" s="124" t="inlineStr">
        <is>
          <t>TORBALI 1</t>
        </is>
      </c>
      <c r="F812" s="124" t="inlineStr">
        <is>
          <t>U015</t>
        </is>
      </c>
      <c r="G812" s="124" t="inlineStr">
        <is>
          <t>KASİYER</t>
        </is>
      </c>
      <c r="H812" s="124" t="n">
        <v>25</v>
      </c>
      <c r="I812" s="124" t="n">
        <v>0.8</v>
      </c>
      <c r="J812" s="124" t="inlineStr">
        <is>
          <t>Evet</t>
        </is>
      </c>
      <c r="K812" s="124" t="inlineStr">
        <is>
          <t>Aynı Bölge</t>
        </is>
      </c>
      <c r="L812" s="124" t="inlineStr">
        <is>
          <t>Belirsiz</t>
        </is>
      </c>
      <c r="M812" s="124" t="n">
        <v>0</v>
      </c>
      <c r="N812" s="124" t="n">
        <v>0</v>
      </c>
      <c r="O812" s="124" t="n">
        <v>0</v>
      </c>
      <c r="P812" s="124" t="n">
        <v>0</v>
      </c>
      <c r="Q812" s="124" t="inlineStr">
        <is>
          <t>Aynı unvan ve gerekli yetkinlik</t>
        </is>
      </c>
      <c r="R812" s="124" t="inlineStr">
        <is>
          <t>Düşük Öncelik</t>
        </is>
      </c>
      <c r="S812" s="124" t="inlineStr">
        <is>
          <t>Gerçek mesafe (Google Places) - Fazla/Açık Fact_Mevcut/Fact_Norm'dan; Vardiya/Onay Saha Etüdü Bekleniyor</t>
        </is>
      </c>
    </row>
    <row r="813" ht="15" customHeight="1" s="113">
      <c r="A813" s="124" t="inlineStr">
        <is>
          <t>T0812</t>
        </is>
      </c>
      <c r="B813" s="124" t="inlineStr">
        <is>
          <t>M040</t>
        </is>
      </c>
      <c r="C813" s="124" t="inlineStr">
        <is>
          <t>TORBALI 3</t>
        </is>
      </c>
      <c r="D813" s="124" t="inlineStr">
        <is>
          <t>M038</t>
        </is>
      </c>
      <c r="E813" s="124" t="inlineStr">
        <is>
          <t>TORBALI 1</t>
        </is>
      </c>
      <c r="F813" s="124" t="inlineStr">
        <is>
          <t>U017</t>
        </is>
      </c>
      <c r="G813" s="124" t="inlineStr">
        <is>
          <t>MANAV</t>
        </is>
      </c>
      <c r="H813" s="124" t="n">
        <v>25</v>
      </c>
      <c r="I813" s="124" t="n">
        <v>0.8</v>
      </c>
      <c r="J813" s="124" t="inlineStr">
        <is>
          <t>Evet</t>
        </is>
      </c>
      <c r="K813" s="124" t="inlineStr">
        <is>
          <t>Aynı Bölge</t>
        </is>
      </c>
      <c r="L813" s="124" t="inlineStr">
        <is>
          <t>Belirsiz</t>
        </is>
      </c>
      <c r="M813" s="124" t="n">
        <v>0</v>
      </c>
      <c r="N813" s="124" t="n">
        <v>2</v>
      </c>
      <c r="O813" s="124" t="n">
        <v>0</v>
      </c>
      <c r="P813" s="124" t="n">
        <v>1</v>
      </c>
      <c r="Q813" s="124" t="inlineStr">
        <is>
          <t>Aynı unvan ve gerekli yetkinlik</t>
        </is>
      </c>
      <c r="R813" s="124" t="inlineStr">
        <is>
          <t>Koşullu</t>
        </is>
      </c>
      <c r="S813" s="124" t="inlineStr">
        <is>
          <t>Gerçek mesafe (Google Places) - Fazla/Açık Fact_Mevcut/Fact_Norm'dan; Vardiya/Onay Saha Etüdü Bekleniyor</t>
        </is>
      </c>
    </row>
    <row r="814" ht="15" customHeight="1" s="113">
      <c r="A814" s="124" t="inlineStr">
        <is>
          <t>T0813</t>
        </is>
      </c>
      <c r="B814" s="124" t="inlineStr">
        <is>
          <t>M040</t>
        </is>
      </c>
      <c r="C814" s="124" t="inlineStr">
        <is>
          <t>TORBALI 3</t>
        </is>
      </c>
      <c r="D814" s="124" t="inlineStr">
        <is>
          <t>M038</t>
        </is>
      </c>
      <c r="E814" s="124" t="inlineStr">
        <is>
          <t>TORBALI 1</t>
        </is>
      </c>
      <c r="F814" s="124" t="inlineStr">
        <is>
          <t>U026</t>
        </is>
      </c>
      <c r="G814" s="124" t="inlineStr">
        <is>
          <t>REYON GÖREVLİSİ</t>
        </is>
      </c>
      <c r="H814" s="124" t="n">
        <v>25</v>
      </c>
      <c r="I814" s="124" t="n">
        <v>0.8</v>
      </c>
      <c r="J814" s="124" t="inlineStr">
        <is>
          <t>Evet</t>
        </is>
      </c>
      <c r="K814" s="124" t="inlineStr">
        <is>
          <t>Aynı Bölge</t>
        </is>
      </c>
      <c r="L814" s="124" t="inlineStr">
        <is>
          <t>Belirsiz</t>
        </is>
      </c>
      <c r="M814" s="124" t="n">
        <v>0</v>
      </c>
      <c r="N814" s="124" t="n">
        <v>0</v>
      </c>
      <c r="O814" s="124" t="n">
        <v>0</v>
      </c>
      <c r="P814" s="124" t="n">
        <v>0</v>
      </c>
      <c r="Q814" s="124" t="inlineStr">
        <is>
          <t>Aynı unvan ve gerekli yetkinlik</t>
        </is>
      </c>
      <c r="R814" s="124" t="inlineStr">
        <is>
          <t>Düşük Öncelik</t>
        </is>
      </c>
      <c r="S814" s="124" t="inlineStr">
        <is>
          <t>Gerçek mesafe (Google Places) - Fazla/Açık Fact_Mevcut/Fact_Norm'dan; Vardiya/Onay Saha Etüdü Bekleniyor</t>
        </is>
      </c>
    </row>
    <row r="815" ht="15" customHeight="1" s="113">
      <c r="A815" s="124" t="inlineStr">
        <is>
          <t>T0814</t>
        </is>
      </c>
      <c r="B815" s="124" t="inlineStr">
        <is>
          <t>M040</t>
        </is>
      </c>
      <c r="C815" s="124" t="inlineStr">
        <is>
          <t>TORBALI 3</t>
        </is>
      </c>
      <c r="D815" s="124" t="inlineStr">
        <is>
          <t>M038</t>
        </is>
      </c>
      <c r="E815" s="124" t="inlineStr">
        <is>
          <t>TORBALI 1</t>
        </is>
      </c>
      <c r="F815" s="124" t="inlineStr">
        <is>
          <t>U036</t>
        </is>
      </c>
      <c r="G815" s="124" t="inlineStr">
        <is>
          <t>YÖNETİCİ</t>
        </is>
      </c>
      <c r="H815" s="124" t="n">
        <v>25</v>
      </c>
      <c r="I815" s="124" t="n">
        <v>0.8</v>
      </c>
      <c r="J815" s="124" t="inlineStr">
        <is>
          <t>Evet</t>
        </is>
      </c>
      <c r="K815" s="124" t="inlineStr">
        <is>
          <t>Aynı Bölge</t>
        </is>
      </c>
      <c r="L815" s="124" t="inlineStr">
        <is>
          <t>Belirsiz</t>
        </is>
      </c>
      <c r="M815" s="124" t="n">
        <v>0</v>
      </c>
      <c r="N815" s="124" t="n">
        <v>0</v>
      </c>
      <c r="O815" s="124" t="n">
        <v>0</v>
      </c>
      <c r="P815" s="124" t="n">
        <v>0</v>
      </c>
      <c r="Q815" s="124" t="inlineStr">
        <is>
          <t>Aynı unvan ve gerekli yetkinlik</t>
        </is>
      </c>
      <c r="R815" s="124" t="inlineStr">
        <is>
          <t>Düşük Öncelik</t>
        </is>
      </c>
      <c r="S815" s="124" t="inlineStr">
        <is>
          <t>Gerçek mesafe (Google Places) - Fazla/Açık Fact_Mevcut/Fact_Norm'dan; Vardiya/Onay Saha Etüdü Bekleniyor</t>
        </is>
      </c>
    </row>
    <row r="816" ht="15" customHeight="1" s="113">
      <c r="A816" s="124" t="inlineStr">
        <is>
          <t>T0815</t>
        </is>
      </c>
      <c r="B816" s="124" t="inlineStr">
        <is>
          <t>M040</t>
        </is>
      </c>
      <c r="C816" s="124" t="inlineStr">
        <is>
          <t>TORBALI 3</t>
        </is>
      </c>
      <c r="D816" s="124" t="inlineStr">
        <is>
          <t>M038</t>
        </is>
      </c>
      <c r="E816" s="124" t="inlineStr">
        <is>
          <t>TORBALI 1</t>
        </is>
      </c>
      <c r="F816" s="124" t="inlineStr">
        <is>
          <t>U038</t>
        </is>
      </c>
      <c r="G816" s="124" t="inlineStr">
        <is>
          <t>YÖNETİCİ YARDIMCISI</t>
        </is>
      </c>
      <c r="H816" s="124" t="n">
        <v>25</v>
      </c>
      <c r="I816" s="124" t="n">
        <v>0.8</v>
      </c>
      <c r="J816" s="124" t="inlineStr">
        <is>
          <t>Evet</t>
        </is>
      </c>
      <c r="K816" s="124" t="inlineStr">
        <is>
          <t>Aynı Bölge</t>
        </is>
      </c>
      <c r="L816" s="124" t="inlineStr">
        <is>
          <t>Belirsiz</t>
        </is>
      </c>
      <c r="M816" s="124" t="n">
        <v>0</v>
      </c>
      <c r="N816" s="124" t="n">
        <v>1</v>
      </c>
      <c r="O816" s="124" t="n">
        <v>0</v>
      </c>
      <c r="P816" s="124" t="n">
        <v>0</v>
      </c>
      <c r="Q816" s="124" t="inlineStr">
        <is>
          <t>Aynı unvan ve gerekli yetkinlik</t>
        </is>
      </c>
      <c r="R816" s="124" t="inlineStr">
        <is>
          <t>Koşullu</t>
        </is>
      </c>
      <c r="S816" s="124" t="inlineStr">
        <is>
          <t>Gerçek mesafe (Google Places) - Fazla/Açık Fact_Mevcut/Fact_Norm'dan; Vardiya/Onay Saha Etüdü Bekleniyor</t>
        </is>
      </c>
    </row>
    <row r="817" ht="15" customHeight="1" s="113">
      <c r="A817" s="124" t="inlineStr">
        <is>
          <t>T0816</t>
        </is>
      </c>
      <c r="B817" s="124" t="inlineStr">
        <is>
          <t>M040</t>
        </is>
      </c>
      <c r="C817" s="124" t="inlineStr">
        <is>
          <t>TORBALI 3</t>
        </is>
      </c>
      <c r="D817" s="124" t="inlineStr">
        <is>
          <t>M038</t>
        </is>
      </c>
      <c r="E817" s="124" t="inlineStr">
        <is>
          <t>TORBALI 1</t>
        </is>
      </c>
      <c r="F817" s="124" t="inlineStr">
        <is>
          <t>U042</t>
        </is>
      </c>
      <c r="G817" s="124" t="inlineStr">
        <is>
          <t>ŞARKÜTERİ</t>
        </is>
      </c>
      <c r="H817" s="124" t="n">
        <v>25</v>
      </c>
      <c r="I817" s="124" t="n">
        <v>0.8</v>
      </c>
      <c r="J817" s="124" t="inlineStr">
        <is>
          <t>Evet</t>
        </is>
      </c>
      <c r="K817" s="124" t="inlineStr">
        <is>
          <t>Aynı Bölge</t>
        </is>
      </c>
      <c r="L817" s="124" t="inlineStr">
        <is>
          <t>Belirsiz</t>
        </is>
      </c>
      <c r="M817" s="124" t="n">
        <v>0</v>
      </c>
      <c r="N817" s="124" t="n">
        <v>1</v>
      </c>
      <c r="O817" s="124" t="n">
        <v>0</v>
      </c>
      <c r="P817" s="124" t="n">
        <v>0</v>
      </c>
      <c r="Q817" s="124" t="inlineStr">
        <is>
          <t>Aynı unvan ve gerekli yetkinlik</t>
        </is>
      </c>
      <c r="R817" s="124" t="inlineStr">
        <is>
          <t>Koşullu</t>
        </is>
      </c>
      <c r="S817" s="124" t="inlineStr">
        <is>
          <t>Gerçek mesafe (Google Places) - Fazla/Açık Fact_Mevcut/Fact_Norm'dan; Vardiya/Onay Saha Etüdü Bekleniyor</t>
        </is>
      </c>
    </row>
    <row r="818" ht="15" customHeight="1" s="113">
      <c r="A818" s="124" t="inlineStr">
        <is>
          <t>T0817</t>
        </is>
      </c>
      <c r="B818" s="124" t="inlineStr">
        <is>
          <t>M040</t>
        </is>
      </c>
      <c r="C818" s="124" t="inlineStr">
        <is>
          <t>TORBALI 3</t>
        </is>
      </c>
      <c r="D818" s="124" t="inlineStr">
        <is>
          <t>M039</t>
        </is>
      </c>
      <c r="E818" s="124" t="inlineStr">
        <is>
          <t>TORBALI 2</t>
        </is>
      </c>
      <c r="F818" s="124" t="inlineStr">
        <is>
          <t>U002</t>
        </is>
      </c>
      <c r="G818" s="124" t="inlineStr">
        <is>
          <t>BAKLİYAT</t>
        </is>
      </c>
      <c r="H818" s="124" t="n">
        <v>25</v>
      </c>
      <c r="I818" s="124" t="n">
        <v>1.8</v>
      </c>
      <c r="J818" s="124" t="inlineStr">
        <is>
          <t>Evet</t>
        </is>
      </c>
      <c r="K818" s="124" t="inlineStr">
        <is>
          <t>Aynı Bölge</t>
        </is>
      </c>
      <c r="L818" s="124" t="inlineStr">
        <is>
          <t>Belirsiz</t>
        </is>
      </c>
      <c r="M818" s="124" t="n">
        <v>0</v>
      </c>
      <c r="N818" s="124" t="n">
        <v>0</v>
      </c>
      <c r="O818" s="124" t="n">
        <v>0</v>
      </c>
      <c r="P818" s="124" t="n">
        <v>0</v>
      </c>
      <c r="Q818" s="124" t="inlineStr">
        <is>
          <t>Aynı unvan ve gerekli yetkinlik</t>
        </is>
      </c>
      <c r="R818" s="124" t="inlineStr">
        <is>
          <t>Düşük Öncelik</t>
        </is>
      </c>
      <c r="S818" s="124" t="inlineStr">
        <is>
          <t>Gerçek mesafe (Google Places) - Fazla/Açık Fact_Mevcut/Fact_Norm'dan; Vardiya/Onay Saha Etüdü Bekleniyor</t>
        </is>
      </c>
    </row>
    <row r="819" ht="15" customHeight="1" s="113">
      <c r="A819" s="124" t="inlineStr">
        <is>
          <t>T0818</t>
        </is>
      </c>
      <c r="B819" s="124" t="inlineStr">
        <is>
          <t>M040</t>
        </is>
      </c>
      <c r="C819" s="124" t="inlineStr">
        <is>
          <t>TORBALI 3</t>
        </is>
      </c>
      <c r="D819" s="124" t="inlineStr">
        <is>
          <t>M039</t>
        </is>
      </c>
      <c r="E819" s="124" t="inlineStr">
        <is>
          <t>TORBALI 2</t>
        </is>
      </c>
      <c r="F819" s="124" t="inlineStr">
        <is>
          <t>U013</t>
        </is>
      </c>
      <c r="G819" s="124" t="inlineStr">
        <is>
          <t>KASAP</t>
        </is>
      </c>
      <c r="H819" s="124" t="n">
        <v>25</v>
      </c>
      <c r="I819" s="124" t="n">
        <v>1.8</v>
      </c>
      <c r="J819" s="124" t="inlineStr">
        <is>
          <t>Evet</t>
        </is>
      </c>
      <c r="K819" s="124" t="inlineStr">
        <is>
          <t>Aynı Bölge</t>
        </is>
      </c>
      <c r="L819" s="124" t="inlineStr">
        <is>
          <t>Belirsiz</t>
        </is>
      </c>
      <c r="M819" s="124" t="n">
        <v>0</v>
      </c>
      <c r="N819" s="124" t="n">
        <v>1</v>
      </c>
      <c r="O819" s="124" t="n">
        <v>0</v>
      </c>
      <c r="P819" s="124" t="n">
        <v>0</v>
      </c>
      <c r="Q819" s="124" t="inlineStr">
        <is>
          <t>Aynı unvan ve gerekli yetkinlik</t>
        </is>
      </c>
      <c r="R819" s="124" t="inlineStr">
        <is>
          <t>Koşullu</t>
        </is>
      </c>
      <c r="S819" s="124" t="inlineStr">
        <is>
          <t>Gerçek mesafe (Google Places) - Fazla/Açık Fact_Mevcut/Fact_Norm'dan; Vardiya/Onay Saha Etüdü Bekleniyor</t>
        </is>
      </c>
    </row>
    <row r="820" ht="15" customHeight="1" s="113">
      <c r="A820" s="124" t="inlineStr">
        <is>
          <t>T0819</t>
        </is>
      </c>
      <c r="B820" s="124" t="inlineStr">
        <is>
          <t>M040</t>
        </is>
      </c>
      <c r="C820" s="124" t="inlineStr">
        <is>
          <t>TORBALI 3</t>
        </is>
      </c>
      <c r="D820" s="124" t="inlineStr">
        <is>
          <t>M039</t>
        </is>
      </c>
      <c r="E820" s="124" t="inlineStr">
        <is>
          <t>TORBALI 2</t>
        </is>
      </c>
      <c r="F820" s="124" t="inlineStr">
        <is>
          <t>U015</t>
        </is>
      </c>
      <c r="G820" s="124" t="inlineStr">
        <is>
          <t>KASİYER</t>
        </is>
      </c>
      <c r="H820" s="124" t="n">
        <v>25</v>
      </c>
      <c r="I820" s="124" t="n">
        <v>1.8</v>
      </c>
      <c r="J820" s="124" t="inlineStr">
        <is>
          <t>Evet</t>
        </is>
      </c>
      <c r="K820" s="124" t="inlineStr">
        <is>
          <t>Aynı Bölge</t>
        </is>
      </c>
      <c r="L820" s="124" t="inlineStr">
        <is>
          <t>Belirsiz</t>
        </is>
      </c>
      <c r="M820" s="124" t="n">
        <v>0</v>
      </c>
      <c r="N820" s="124" t="n">
        <v>0</v>
      </c>
      <c r="O820" s="124" t="n">
        <v>0</v>
      </c>
      <c r="P820" s="124" t="n">
        <v>0</v>
      </c>
      <c r="Q820" s="124" t="inlineStr">
        <is>
          <t>Aynı unvan ve gerekli yetkinlik</t>
        </is>
      </c>
      <c r="R820" s="124" t="inlineStr">
        <is>
          <t>Düşük Öncelik</t>
        </is>
      </c>
      <c r="S820" s="124" t="inlineStr">
        <is>
          <t>Gerçek mesafe (Google Places) - Fazla/Açık Fact_Mevcut/Fact_Norm'dan; Vardiya/Onay Saha Etüdü Bekleniyor</t>
        </is>
      </c>
    </row>
    <row r="821" ht="15" customHeight="1" s="113">
      <c r="A821" s="124" t="inlineStr">
        <is>
          <t>T0820</t>
        </is>
      </c>
      <c r="B821" s="124" t="inlineStr">
        <is>
          <t>M040</t>
        </is>
      </c>
      <c r="C821" s="124" t="inlineStr">
        <is>
          <t>TORBALI 3</t>
        </is>
      </c>
      <c r="D821" s="124" t="inlineStr">
        <is>
          <t>M039</t>
        </is>
      </c>
      <c r="E821" s="124" t="inlineStr">
        <is>
          <t>TORBALI 2</t>
        </is>
      </c>
      <c r="F821" s="124" t="inlineStr">
        <is>
          <t>U017</t>
        </is>
      </c>
      <c r="G821" s="124" t="inlineStr">
        <is>
          <t>MANAV</t>
        </is>
      </c>
      <c r="H821" s="124" t="n">
        <v>25</v>
      </c>
      <c r="I821" s="124" t="n">
        <v>1.8</v>
      </c>
      <c r="J821" s="124" t="inlineStr">
        <is>
          <t>Evet</t>
        </is>
      </c>
      <c r="K821" s="124" t="inlineStr">
        <is>
          <t>Aynı Bölge</t>
        </is>
      </c>
      <c r="L821" s="124" t="inlineStr">
        <is>
          <t>Belirsiz</t>
        </is>
      </c>
      <c r="M821" s="124" t="n">
        <v>0</v>
      </c>
      <c r="N821" s="124" t="n">
        <v>2</v>
      </c>
      <c r="O821" s="124" t="n">
        <v>0</v>
      </c>
      <c r="P821" s="124" t="n">
        <v>1</v>
      </c>
      <c r="Q821" s="124" t="inlineStr">
        <is>
          <t>Aynı unvan ve gerekli yetkinlik</t>
        </is>
      </c>
      <c r="R821" s="124" t="inlineStr">
        <is>
          <t>Koşullu</t>
        </is>
      </c>
      <c r="S821" s="124" t="inlineStr">
        <is>
          <t>Gerçek mesafe (Google Places) - Fazla/Açık Fact_Mevcut/Fact_Norm'dan; Vardiya/Onay Saha Etüdü Bekleniyor</t>
        </is>
      </c>
    </row>
    <row r="822" ht="15" customHeight="1" s="113">
      <c r="A822" s="124" t="inlineStr">
        <is>
          <t>T0821</t>
        </is>
      </c>
      <c r="B822" s="124" t="inlineStr">
        <is>
          <t>M040</t>
        </is>
      </c>
      <c r="C822" s="124" t="inlineStr">
        <is>
          <t>TORBALI 3</t>
        </is>
      </c>
      <c r="D822" s="124" t="inlineStr">
        <is>
          <t>M039</t>
        </is>
      </c>
      <c r="E822" s="124" t="inlineStr">
        <is>
          <t>TORBALI 2</t>
        </is>
      </c>
      <c r="F822" s="124" t="inlineStr">
        <is>
          <t>U026</t>
        </is>
      </c>
      <c r="G822" s="124" t="inlineStr">
        <is>
          <t>REYON GÖREVLİSİ</t>
        </is>
      </c>
      <c r="H822" s="124" t="n">
        <v>25</v>
      </c>
      <c r="I822" s="124" t="n">
        <v>1.8</v>
      </c>
      <c r="J822" s="124" t="inlineStr">
        <is>
          <t>Evet</t>
        </is>
      </c>
      <c r="K822" s="124" t="inlineStr">
        <is>
          <t>Aynı Bölge</t>
        </is>
      </c>
      <c r="L822" s="124" t="inlineStr">
        <is>
          <t>Belirsiz</t>
        </is>
      </c>
      <c r="M822" s="124" t="n">
        <v>0</v>
      </c>
      <c r="N822" s="124" t="n">
        <v>0</v>
      </c>
      <c r="O822" s="124" t="n">
        <v>0</v>
      </c>
      <c r="P822" s="124" t="n">
        <v>0</v>
      </c>
      <c r="Q822" s="124" t="inlineStr">
        <is>
          <t>Aynı unvan ve gerekli yetkinlik</t>
        </is>
      </c>
      <c r="R822" s="124" t="inlineStr">
        <is>
          <t>Düşük Öncelik</t>
        </is>
      </c>
      <c r="S822" s="124" t="inlineStr">
        <is>
          <t>Gerçek mesafe (Google Places) - Fazla/Açık Fact_Mevcut/Fact_Norm'dan; Vardiya/Onay Saha Etüdü Bekleniyor</t>
        </is>
      </c>
    </row>
    <row r="823" ht="15" customHeight="1" s="113">
      <c r="A823" s="124" t="inlineStr">
        <is>
          <t>T0822</t>
        </is>
      </c>
      <c r="B823" s="124" t="inlineStr">
        <is>
          <t>M040</t>
        </is>
      </c>
      <c r="C823" s="124" t="inlineStr">
        <is>
          <t>TORBALI 3</t>
        </is>
      </c>
      <c r="D823" s="124" t="inlineStr">
        <is>
          <t>M039</t>
        </is>
      </c>
      <c r="E823" s="124" t="inlineStr">
        <is>
          <t>TORBALI 2</t>
        </is>
      </c>
      <c r="F823" s="124" t="inlineStr">
        <is>
          <t>U036</t>
        </is>
      </c>
      <c r="G823" s="124" t="inlineStr">
        <is>
          <t>YÖNETİCİ</t>
        </is>
      </c>
      <c r="H823" s="124" t="n">
        <v>25</v>
      </c>
      <c r="I823" s="124" t="n">
        <v>1.8</v>
      </c>
      <c r="J823" s="124" t="inlineStr">
        <is>
          <t>Evet</t>
        </is>
      </c>
      <c r="K823" s="124" t="inlineStr">
        <is>
          <t>Aynı Bölge</t>
        </is>
      </c>
      <c r="L823" s="124" t="inlineStr">
        <is>
          <t>Belirsiz</t>
        </is>
      </c>
      <c r="M823" s="124" t="n">
        <v>0</v>
      </c>
      <c r="N823" s="124" t="n">
        <v>1</v>
      </c>
      <c r="O823" s="124" t="n">
        <v>0</v>
      </c>
      <c r="P823" s="124" t="n">
        <v>0</v>
      </c>
      <c r="Q823" s="124" t="inlineStr">
        <is>
          <t>Aynı unvan ve gerekli yetkinlik</t>
        </is>
      </c>
      <c r="R823" s="124" t="inlineStr">
        <is>
          <t>Koşullu</t>
        </is>
      </c>
      <c r="S823" s="124" t="inlineStr">
        <is>
          <t>Gerçek mesafe (Google Places) - Fazla/Açık Fact_Mevcut/Fact_Norm'dan; Vardiya/Onay Saha Etüdü Bekleniyor</t>
        </is>
      </c>
    </row>
    <row r="824" ht="15" customHeight="1" s="113">
      <c r="A824" s="124" t="inlineStr">
        <is>
          <t>T0823</t>
        </is>
      </c>
      <c r="B824" s="124" t="inlineStr">
        <is>
          <t>M040</t>
        </is>
      </c>
      <c r="C824" s="124" t="inlineStr">
        <is>
          <t>TORBALI 3</t>
        </is>
      </c>
      <c r="D824" s="124" t="inlineStr">
        <is>
          <t>M039</t>
        </is>
      </c>
      <c r="E824" s="124" t="inlineStr">
        <is>
          <t>TORBALI 2</t>
        </is>
      </c>
      <c r="F824" s="124" t="inlineStr">
        <is>
          <t>U038</t>
        </is>
      </c>
      <c r="G824" s="124" t="inlineStr">
        <is>
          <t>YÖNETİCİ YARDIMCISI</t>
        </is>
      </c>
      <c r="H824" s="124" t="n">
        <v>25</v>
      </c>
      <c r="I824" s="124" t="n">
        <v>1.8</v>
      </c>
      <c r="J824" s="124" t="inlineStr">
        <is>
          <t>Evet</t>
        </is>
      </c>
      <c r="K824" s="124" t="inlineStr">
        <is>
          <t>Aynı Bölge</t>
        </is>
      </c>
      <c r="L824" s="124" t="inlineStr">
        <is>
          <t>Belirsiz</t>
        </is>
      </c>
      <c r="M824" s="124" t="n">
        <v>0</v>
      </c>
      <c r="N824" s="124" t="n">
        <v>0</v>
      </c>
      <c r="O824" s="124" t="n">
        <v>0</v>
      </c>
      <c r="P824" s="124" t="n">
        <v>0</v>
      </c>
      <c r="Q824" s="124" t="inlineStr">
        <is>
          <t>Aynı unvan ve gerekli yetkinlik</t>
        </is>
      </c>
      <c r="R824" s="124" t="inlineStr">
        <is>
          <t>Düşük Öncelik</t>
        </is>
      </c>
      <c r="S824" s="124" t="inlineStr">
        <is>
          <t>Gerçek mesafe (Google Places) - Fazla/Açık Fact_Mevcut/Fact_Norm'dan; Vardiya/Onay Saha Etüdü Bekleniyor</t>
        </is>
      </c>
    </row>
    <row r="825" ht="15" customHeight="1" s="113">
      <c r="A825" s="124" t="inlineStr">
        <is>
          <t>T0824</t>
        </is>
      </c>
      <c r="B825" s="124" t="inlineStr">
        <is>
          <t>M040</t>
        </is>
      </c>
      <c r="C825" s="124" t="inlineStr">
        <is>
          <t>TORBALI 3</t>
        </is>
      </c>
      <c r="D825" s="124" t="inlineStr">
        <is>
          <t>M039</t>
        </is>
      </c>
      <c r="E825" s="124" t="inlineStr">
        <is>
          <t>TORBALI 2</t>
        </is>
      </c>
      <c r="F825" s="124" t="inlineStr">
        <is>
          <t>U042</t>
        </is>
      </c>
      <c r="G825" s="124" t="inlineStr">
        <is>
          <t>ŞARKÜTERİ</t>
        </is>
      </c>
      <c r="H825" s="124" t="n">
        <v>25</v>
      </c>
      <c r="I825" s="124" t="n">
        <v>1.8</v>
      </c>
      <c r="J825" s="124" t="inlineStr">
        <is>
          <t>Evet</t>
        </is>
      </c>
      <c r="K825" s="124" t="inlineStr">
        <is>
          <t>Aynı Bölge</t>
        </is>
      </c>
      <c r="L825" s="124" t="inlineStr">
        <is>
          <t>Belirsiz</t>
        </is>
      </c>
      <c r="M825" s="124" t="n">
        <v>0</v>
      </c>
      <c r="N825" s="124" t="n">
        <v>1</v>
      </c>
      <c r="O825" s="124" t="n">
        <v>0</v>
      </c>
      <c r="P825" s="124" t="n">
        <v>0</v>
      </c>
      <c r="Q825" s="124" t="inlineStr">
        <is>
          <t>Aynı unvan ve gerekli yetkinlik</t>
        </is>
      </c>
      <c r="R825" s="124" t="inlineStr">
        <is>
          <t>Koşullu</t>
        </is>
      </c>
      <c r="S825" s="124" t="inlineStr">
        <is>
          <t>Gerçek mesafe (Google Places) - Fazla/Açık Fact_Mevcut/Fact_Norm'dan; Vardiya/Onay Saha Etüdü Bekleniyor</t>
        </is>
      </c>
    </row>
    <row r="826" ht="15" customHeight="1" s="113">
      <c r="A826" s="124" t="inlineStr">
        <is>
          <t>T0825</t>
        </is>
      </c>
      <c r="B826" s="124" t="inlineStr">
        <is>
          <t>M041</t>
        </is>
      </c>
      <c r="C826" s="124" t="inlineStr">
        <is>
          <t>TORBALI 4</t>
        </is>
      </c>
      <c r="D826" s="124" t="inlineStr">
        <is>
          <t>M040</t>
        </is>
      </c>
      <c r="E826" s="124" t="inlineStr">
        <is>
          <t>TORBALI 3</t>
        </is>
      </c>
      <c r="F826" s="124" t="inlineStr">
        <is>
          <t>U002</t>
        </is>
      </c>
      <c r="G826" s="124" t="inlineStr">
        <is>
          <t>BAKLİYAT</t>
        </is>
      </c>
      <c r="H826" s="124" t="n">
        <v>25</v>
      </c>
      <c r="I826" s="124" t="n">
        <v>0.4</v>
      </c>
      <c r="J826" s="124" t="inlineStr">
        <is>
          <t>Evet</t>
        </is>
      </c>
      <c r="K826" s="124" t="inlineStr">
        <is>
          <t>Aynı Bölge</t>
        </is>
      </c>
      <c r="L826" s="124" t="inlineStr">
        <is>
          <t>Belirsiz</t>
        </is>
      </c>
      <c r="M826" s="124" t="n">
        <v>0</v>
      </c>
      <c r="N826" s="124" t="n">
        <v>0</v>
      </c>
      <c r="O826" s="124" t="n">
        <v>0</v>
      </c>
      <c r="P826" s="124" t="n">
        <v>0</v>
      </c>
      <c r="Q826" s="124" t="inlineStr">
        <is>
          <t>Aynı unvan ve gerekli yetkinlik</t>
        </is>
      </c>
      <c r="R826" s="124" t="inlineStr">
        <is>
          <t>Düşük Öncelik</t>
        </is>
      </c>
      <c r="S826" s="124" t="inlineStr">
        <is>
          <t>Gerçek mesafe (Google Places) - Fazla/Açık Fact_Mevcut/Fact_Norm'dan; Vardiya/Onay Saha Etüdü Bekleniyor</t>
        </is>
      </c>
    </row>
    <row r="827" ht="15" customHeight="1" s="113">
      <c r="A827" s="124" t="inlineStr">
        <is>
          <t>T0826</t>
        </is>
      </c>
      <c r="B827" s="124" t="inlineStr">
        <is>
          <t>M041</t>
        </is>
      </c>
      <c r="C827" s="124" t="inlineStr">
        <is>
          <t>TORBALI 4</t>
        </is>
      </c>
      <c r="D827" s="124" t="inlineStr">
        <is>
          <t>M040</t>
        </is>
      </c>
      <c r="E827" s="124" t="inlineStr">
        <is>
          <t>TORBALI 3</t>
        </is>
      </c>
      <c r="F827" s="124" t="inlineStr">
        <is>
          <t>U013</t>
        </is>
      </c>
      <c r="G827" s="124" t="inlineStr">
        <is>
          <t>KASAP</t>
        </is>
      </c>
      <c r="H827" s="124" t="n">
        <v>25</v>
      </c>
      <c r="I827" s="124" t="n">
        <v>0.4</v>
      </c>
      <c r="J827" s="124" t="inlineStr">
        <is>
          <t>Evet</t>
        </is>
      </c>
      <c r="K827" s="124" t="inlineStr">
        <is>
          <t>Aynı Bölge</t>
        </is>
      </c>
      <c r="L827" s="124" t="inlineStr">
        <is>
          <t>Belirsiz</t>
        </is>
      </c>
      <c r="M827" s="124" t="n">
        <v>0</v>
      </c>
      <c r="N827" s="124" t="n">
        <v>1</v>
      </c>
      <c r="O827" s="124" t="n">
        <v>0</v>
      </c>
      <c r="P827" s="124" t="n">
        <v>0</v>
      </c>
      <c r="Q827" s="124" t="inlineStr">
        <is>
          <t>Aynı unvan ve gerekli yetkinlik</t>
        </is>
      </c>
      <c r="R827" s="124" t="inlineStr">
        <is>
          <t>Koşullu</t>
        </is>
      </c>
      <c r="S827" s="124" t="inlineStr">
        <is>
          <t>Gerçek mesafe (Google Places) - Fazla/Açık Fact_Mevcut/Fact_Norm'dan; Vardiya/Onay Saha Etüdü Bekleniyor</t>
        </is>
      </c>
    </row>
    <row r="828" ht="15" customHeight="1" s="113">
      <c r="A828" s="124" t="inlineStr">
        <is>
          <t>T0827</t>
        </is>
      </c>
      <c r="B828" s="124" t="inlineStr">
        <is>
          <t>M041</t>
        </is>
      </c>
      <c r="C828" s="124" t="inlineStr">
        <is>
          <t>TORBALI 4</t>
        </is>
      </c>
      <c r="D828" s="124" t="inlineStr">
        <is>
          <t>M040</t>
        </is>
      </c>
      <c r="E828" s="124" t="inlineStr">
        <is>
          <t>TORBALI 3</t>
        </is>
      </c>
      <c r="F828" s="124" t="inlineStr">
        <is>
          <t>U015</t>
        </is>
      </c>
      <c r="G828" s="124" t="inlineStr">
        <is>
          <t>KASİYER</t>
        </is>
      </c>
      <c r="H828" s="124" t="n">
        <v>25</v>
      </c>
      <c r="I828" s="124" t="n">
        <v>0.4</v>
      </c>
      <c r="J828" s="124" t="inlineStr">
        <is>
          <t>Evet</t>
        </is>
      </c>
      <c r="K828" s="124" t="inlineStr">
        <is>
          <t>Aynı Bölge</t>
        </is>
      </c>
      <c r="L828" s="124" t="inlineStr">
        <is>
          <t>Belirsiz</t>
        </is>
      </c>
      <c r="M828" s="124" t="n">
        <v>0</v>
      </c>
      <c r="N828" s="124" t="n">
        <v>0</v>
      </c>
      <c r="O828" s="124" t="n">
        <v>0</v>
      </c>
      <c r="P828" s="124" t="n">
        <v>0</v>
      </c>
      <c r="Q828" s="124" t="inlineStr">
        <is>
          <t>Aynı unvan ve gerekli yetkinlik</t>
        </is>
      </c>
      <c r="R828" s="124" t="inlineStr">
        <is>
          <t>Düşük Öncelik</t>
        </is>
      </c>
      <c r="S828" s="124" t="inlineStr">
        <is>
          <t>Gerçek mesafe (Google Places) - Fazla/Açık Fact_Mevcut/Fact_Norm'dan; Vardiya/Onay Saha Etüdü Bekleniyor</t>
        </is>
      </c>
    </row>
    <row r="829" ht="15" customHeight="1" s="113">
      <c r="A829" s="124" t="inlineStr">
        <is>
          <t>T0828</t>
        </is>
      </c>
      <c r="B829" s="124" t="inlineStr">
        <is>
          <t>M041</t>
        </is>
      </c>
      <c r="C829" s="124" t="inlineStr">
        <is>
          <t>TORBALI 4</t>
        </is>
      </c>
      <c r="D829" s="124" t="inlineStr">
        <is>
          <t>M040</t>
        </is>
      </c>
      <c r="E829" s="124" t="inlineStr">
        <is>
          <t>TORBALI 3</t>
        </is>
      </c>
      <c r="F829" s="124" t="inlineStr">
        <is>
          <t>U017</t>
        </is>
      </c>
      <c r="G829" s="124" t="inlineStr">
        <is>
          <t>MANAV</t>
        </is>
      </c>
      <c r="H829" s="124" t="n">
        <v>25</v>
      </c>
      <c r="I829" s="124" t="n">
        <v>0.4</v>
      </c>
      <c r="J829" s="124" t="inlineStr">
        <is>
          <t>Evet</t>
        </is>
      </c>
      <c r="K829" s="124" t="inlineStr">
        <is>
          <t>Aynı Bölge</t>
        </is>
      </c>
      <c r="L829" s="124" t="inlineStr">
        <is>
          <t>Belirsiz</t>
        </is>
      </c>
      <c r="M829" s="124" t="n">
        <v>0</v>
      </c>
      <c r="N829" s="124" t="n">
        <v>2</v>
      </c>
      <c r="O829" s="124" t="n">
        <v>0</v>
      </c>
      <c r="P829" s="124" t="n">
        <v>1</v>
      </c>
      <c r="Q829" s="124" t="inlineStr">
        <is>
          <t>Aynı unvan ve gerekli yetkinlik</t>
        </is>
      </c>
      <c r="R829" s="124" t="inlineStr">
        <is>
          <t>Koşullu</t>
        </is>
      </c>
      <c r="S829" s="124" t="inlineStr">
        <is>
          <t>Gerçek mesafe (Google Places) - Fazla/Açık Fact_Mevcut/Fact_Norm'dan; Vardiya/Onay Saha Etüdü Bekleniyor</t>
        </is>
      </c>
    </row>
    <row r="830" ht="15" customHeight="1" s="113">
      <c r="A830" s="124" t="inlineStr">
        <is>
          <t>T0829</t>
        </is>
      </c>
      <c r="B830" s="124" t="inlineStr">
        <is>
          <t>M041</t>
        </is>
      </c>
      <c r="C830" s="124" t="inlineStr">
        <is>
          <t>TORBALI 4</t>
        </is>
      </c>
      <c r="D830" s="124" t="inlineStr">
        <is>
          <t>M040</t>
        </is>
      </c>
      <c r="E830" s="124" t="inlineStr">
        <is>
          <t>TORBALI 3</t>
        </is>
      </c>
      <c r="F830" s="124" t="inlineStr">
        <is>
          <t>U026</t>
        </is>
      </c>
      <c r="G830" s="124" t="inlineStr">
        <is>
          <t>REYON GÖREVLİSİ</t>
        </is>
      </c>
      <c r="H830" s="124" t="n">
        <v>25</v>
      </c>
      <c r="I830" s="124" t="n">
        <v>0.4</v>
      </c>
      <c r="J830" s="124" t="inlineStr">
        <is>
          <t>Evet</t>
        </is>
      </c>
      <c r="K830" s="124" t="inlineStr">
        <is>
          <t>Aynı Bölge</t>
        </is>
      </c>
      <c r="L830" s="124" t="inlineStr">
        <is>
          <t>Belirsiz</t>
        </is>
      </c>
      <c r="M830" s="124" t="n">
        <v>0</v>
      </c>
      <c r="N830" s="124" t="n">
        <v>0</v>
      </c>
      <c r="O830" s="124" t="n">
        <v>0</v>
      </c>
      <c r="P830" s="124" t="n">
        <v>0</v>
      </c>
      <c r="Q830" s="124" t="inlineStr">
        <is>
          <t>Aynı unvan ve gerekli yetkinlik</t>
        </is>
      </c>
      <c r="R830" s="124" t="inlineStr">
        <is>
          <t>Düşük Öncelik</t>
        </is>
      </c>
      <c r="S830" s="124" t="inlineStr">
        <is>
          <t>Gerçek mesafe (Google Places) - Fazla/Açık Fact_Mevcut/Fact_Norm'dan; Vardiya/Onay Saha Etüdü Bekleniyor</t>
        </is>
      </c>
    </row>
    <row r="831" ht="15" customHeight="1" s="113">
      <c r="A831" s="124" t="inlineStr">
        <is>
          <t>T0830</t>
        </is>
      </c>
      <c r="B831" s="124" t="inlineStr">
        <is>
          <t>M041</t>
        </is>
      </c>
      <c r="C831" s="124" t="inlineStr">
        <is>
          <t>TORBALI 4</t>
        </is>
      </c>
      <c r="D831" s="124" t="inlineStr">
        <is>
          <t>M040</t>
        </is>
      </c>
      <c r="E831" s="124" t="inlineStr">
        <is>
          <t>TORBALI 3</t>
        </is>
      </c>
      <c r="F831" s="124" t="inlineStr">
        <is>
          <t>U036</t>
        </is>
      </c>
      <c r="G831" s="124" t="inlineStr">
        <is>
          <t>YÖNETİCİ</t>
        </is>
      </c>
      <c r="H831" s="124" t="n">
        <v>25</v>
      </c>
      <c r="I831" s="124" t="n">
        <v>0.4</v>
      </c>
      <c r="J831" s="124" t="inlineStr">
        <is>
          <t>Evet</t>
        </is>
      </c>
      <c r="K831" s="124" t="inlineStr">
        <is>
          <t>Aynı Bölge</t>
        </is>
      </c>
      <c r="L831" s="124" t="inlineStr">
        <is>
          <t>Belirsiz</t>
        </is>
      </c>
      <c r="M831" s="124" t="n">
        <v>0</v>
      </c>
      <c r="N831" s="124" t="n">
        <v>1</v>
      </c>
      <c r="O831" s="124" t="n">
        <v>0</v>
      </c>
      <c r="P831" s="124" t="n">
        <v>0</v>
      </c>
      <c r="Q831" s="124" t="inlineStr">
        <is>
          <t>Aynı unvan ve gerekli yetkinlik</t>
        </is>
      </c>
      <c r="R831" s="124" t="inlineStr">
        <is>
          <t>Koşullu</t>
        </is>
      </c>
      <c r="S831" s="124" t="inlineStr">
        <is>
          <t>Gerçek mesafe (Google Places) - Fazla/Açık Fact_Mevcut/Fact_Norm'dan; Vardiya/Onay Saha Etüdü Bekleniyor</t>
        </is>
      </c>
    </row>
    <row r="832" ht="15" customHeight="1" s="113">
      <c r="A832" s="124" t="inlineStr">
        <is>
          <t>T0831</t>
        </is>
      </c>
      <c r="B832" s="124" t="inlineStr">
        <is>
          <t>M041</t>
        </is>
      </c>
      <c r="C832" s="124" t="inlineStr">
        <is>
          <t>TORBALI 4</t>
        </is>
      </c>
      <c r="D832" s="124" t="inlineStr">
        <is>
          <t>M040</t>
        </is>
      </c>
      <c r="E832" s="124" t="inlineStr">
        <is>
          <t>TORBALI 3</t>
        </is>
      </c>
      <c r="F832" s="124" t="inlineStr">
        <is>
          <t>U038</t>
        </is>
      </c>
      <c r="G832" s="124" t="inlineStr">
        <is>
          <t>YÖNETİCİ YARDIMCISI</t>
        </is>
      </c>
      <c r="H832" s="124" t="n">
        <v>25</v>
      </c>
      <c r="I832" s="124" t="n">
        <v>0.4</v>
      </c>
      <c r="J832" s="124" t="inlineStr">
        <is>
          <t>Evet</t>
        </is>
      </c>
      <c r="K832" s="124" t="inlineStr">
        <is>
          <t>Aynı Bölge</t>
        </is>
      </c>
      <c r="L832" s="124" t="inlineStr">
        <is>
          <t>Belirsiz</t>
        </is>
      </c>
      <c r="M832" s="124" t="n">
        <v>0</v>
      </c>
      <c r="N832" s="124" t="n">
        <v>0</v>
      </c>
      <c r="O832" s="124" t="n">
        <v>0</v>
      </c>
      <c r="P832" s="124" t="n">
        <v>0</v>
      </c>
      <c r="Q832" s="124" t="inlineStr">
        <is>
          <t>Aynı unvan ve gerekli yetkinlik</t>
        </is>
      </c>
      <c r="R832" s="124" t="inlineStr">
        <is>
          <t>Düşük Öncelik</t>
        </is>
      </c>
      <c r="S832" s="124" t="inlineStr">
        <is>
          <t>Gerçek mesafe (Google Places) - Fazla/Açık Fact_Mevcut/Fact_Norm'dan; Vardiya/Onay Saha Etüdü Bekleniyor</t>
        </is>
      </c>
    </row>
    <row r="833" ht="15" customHeight="1" s="113">
      <c r="A833" s="124" t="inlineStr">
        <is>
          <t>T0832</t>
        </is>
      </c>
      <c r="B833" s="124" t="inlineStr">
        <is>
          <t>M041</t>
        </is>
      </c>
      <c r="C833" s="124" t="inlineStr">
        <is>
          <t>TORBALI 4</t>
        </is>
      </c>
      <c r="D833" s="124" t="inlineStr">
        <is>
          <t>M040</t>
        </is>
      </c>
      <c r="E833" s="124" t="inlineStr">
        <is>
          <t>TORBALI 3</t>
        </is>
      </c>
      <c r="F833" s="124" t="inlineStr">
        <is>
          <t>U042</t>
        </is>
      </c>
      <c r="G833" s="124" t="inlineStr">
        <is>
          <t>ŞARKÜTERİ</t>
        </is>
      </c>
      <c r="H833" s="124" t="n">
        <v>25</v>
      </c>
      <c r="I833" s="124" t="n">
        <v>0.4</v>
      </c>
      <c r="J833" s="124" t="inlineStr">
        <is>
          <t>Evet</t>
        </is>
      </c>
      <c r="K833" s="124" t="inlineStr">
        <is>
          <t>Aynı Bölge</t>
        </is>
      </c>
      <c r="L833" s="124" t="inlineStr">
        <is>
          <t>Belirsiz</t>
        </is>
      </c>
      <c r="M833" s="124" t="n">
        <v>0</v>
      </c>
      <c r="N833" s="124" t="n">
        <v>1</v>
      </c>
      <c r="O833" s="124" t="n">
        <v>0</v>
      </c>
      <c r="P833" s="124" t="n">
        <v>0</v>
      </c>
      <c r="Q833" s="124" t="inlineStr">
        <is>
          <t>Aynı unvan ve gerekli yetkinlik</t>
        </is>
      </c>
      <c r="R833" s="124" t="inlineStr">
        <is>
          <t>Koşullu</t>
        </is>
      </c>
      <c r="S833" s="124" t="inlineStr">
        <is>
          <t>Gerçek mesafe (Google Places) - Fazla/Açık Fact_Mevcut/Fact_Norm'dan; Vardiya/Onay Saha Etüdü Bekleniyor</t>
        </is>
      </c>
    </row>
    <row r="834" ht="15" customHeight="1" s="113">
      <c r="A834" s="124" t="inlineStr">
        <is>
          <t>T0833</t>
        </is>
      </c>
      <c r="B834" s="124" t="inlineStr">
        <is>
          <t>M041</t>
        </is>
      </c>
      <c r="C834" s="124" t="inlineStr">
        <is>
          <t>TORBALI 4</t>
        </is>
      </c>
      <c r="D834" s="124" t="inlineStr">
        <is>
          <t>M038</t>
        </is>
      </c>
      <c r="E834" s="124" t="inlineStr">
        <is>
          <t>TORBALI 1</t>
        </is>
      </c>
      <c r="F834" s="124" t="inlineStr">
        <is>
          <t>U002</t>
        </is>
      </c>
      <c r="G834" s="124" t="inlineStr">
        <is>
          <t>BAKLİYAT</t>
        </is>
      </c>
      <c r="H834" s="124" t="n">
        <v>25</v>
      </c>
      <c r="I834" s="124" t="n">
        <v>0.8</v>
      </c>
      <c r="J834" s="124" t="inlineStr">
        <is>
          <t>Evet</t>
        </is>
      </c>
      <c r="K834" s="124" t="inlineStr">
        <is>
          <t>Aynı Bölge</t>
        </is>
      </c>
      <c r="L834" s="124" t="inlineStr">
        <is>
          <t>Belirsiz</t>
        </is>
      </c>
      <c r="M834" s="124" t="n">
        <v>0</v>
      </c>
      <c r="N834" s="124" t="n">
        <v>0</v>
      </c>
      <c r="O834" s="124" t="n">
        <v>0</v>
      </c>
      <c r="P834" s="124" t="n">
        <v>0</v>
      </c>
      <c r="Q834" s="124" t="inlineStr">
        <is>
          <t>Aynı unvan ve gerekli yetkinlik</t>
        </is>
      </c>
      <c r="R834" s="124" t="inlineStr">
        <is>
          <t>Düşük Öncelik</t>
        </is>
      </c>
      <c r="S834" s="124" t="inlineStr">
        <is>
          <t>Gerçek mesafe (Google Places) - Fazla/Açık Fact_Mevcut/Fact_Norm'dan; Vardiya/Onay Saha Etüdü Bekleniyor</t>
        </is>
      </c>
    </row>
    <row r="835" ht="15" customHeight="1" s="113">
      <c r="A835" s="124" t="inlineStr">
        <is>
          <t>T0834</t>
        </is>
      </c>
      <c r="B835" s="124" t="inlineStr">
        <is>
          <t>M041</t>
        </is>
      </c>
      <c r="C835" s="124" t="inlineStr">
        <is>
          <t>TORBALI 4</t>
        </is>
      </c>
      <c r="D835" s="124" t="inlineStr">
        <is>
          <t>M038</t>
        </is>
      </c>
      <c r="E835" s="124" t="inlineStr">
        <is>
          <t>TORBALI 1</t>
        </is>
      </c>
      <c r="F835" s="124" t="inlineStr">
        <is>
          <t>U013</t>
        </is>
      </c>
      <c r="G835" s="124" t="inlineStr">
        <is>
          <t>KASAP</t>
        </is>
      </c>
      <c r="H835" s="124" t="n">
        <v>25</v>
      </c>
      <c r="I835" s="124" t="n">
        <v>0.8</v>
      </c>
      <c r="J835" s="124" t="inlineStr">
        <is>
          <t>Evet</t>
        </is>
      </c>
      <c r="K835" s="124" t="inlineStr">
        <is>
          <t>Aynı Bölge</t>
        </is>
      </c>
      <c r="L835" s="124" t="inlineStr">
        <is>
          <t>Belirsiz</t>
        </is>
      </c>
      <c r="M835" s="124" t="n">
        <v>0</v>
      </c>
      <c r="N835" s="124" t="n">
        <v>1</v>
      </c>
      <c r="O835" s="124" t="n">
        <v>0</v>
      </c>
      <c r="P835" s="124" t="n">
        <v>0</v>
      </c>
      <c r="Q835" s="124" t="inlineStr">
        <is>
          <t>Aynı unvan ve gerekli yetkinlik</t>
        </is>
      </c>
      <c r="R835" s="124" t="inlineStr">
        <is>
          <t>Koşullu</t>
        </is>
      </c>
      <c r="S835" s="124" t="inlineStr">
        <is>
          <t>Gerçek mesafe (Google Places) - Fazla/Açık Fact_Mevcut/Fact_Norm'dan; Vardiya/Onay Saha Etüdü Bekleniyor</t>
        </is>
      </c>
    </row>
    <row r="836" ht="15" customHeight="1" s="113">
      <c r="A836" s="124" t="inlineStr">
        <is>
          <t>T0835</t>
        </is>
      </c>
      <c r="B836" s="124" t="inlineStr">
        <is>
          <t>M041</t>
        </is>
      </c>
      <c r="C836" s="124" t="inlineStr">
        <is>
          <t>TORBALI 4</t>
        </is>
      </c>
      <c r="D836" s="124" t="inlineStr">
        <is>
          <t>M038</t>
        </is>
      </c>
      <c r="E836" s="124" t="inlineStr">
        <is>
          <t>TORBALI 1</t>
        </is>
      </c>
      <c r="F836" s="124" t="inlineStr">
        <is>
          <t>U015</t>
        </is>
      </c>
      <c r="G836" s="124" t="inlineStr">
        <is>
          <t>KASİYER</t>
        </is>
      </c>
      <c r="H836" s="124" t="n">
        <v>25</v>
      </c>
      <c r="I836" s="124" t="n">
        <v>0.8</v>
      </c>
      <c r="J836" s="124" t="inlineStr">
        <is>
          <t>Evet</t>
        </is>
      </c>
      <c r="K836" s="124" t="inlineStr">
        <is>
          <t>Aynı Bölge</t>
        </is>
      </c>
      <c r="L836" s="124" t="inlineStr">
        <is>
          <t>Belirsiz</t>
        </is>
      </c>
      <c r="M836" s="124" t="n">
        <v>0</v>
      </c>
      <c r="N836" s="124" t="n">
        <v>0</v>
      </c>
      <c r="O836" s="124" t="n">
        <v>0</v>
      </c>
      <c r="P836" s="124" t="n">
        <v>0</v>
      </c>
      <c r="Q836" s="124" t="inlineStr">
        <is>
          <t>Aynı unvan ve gerekli yetkinlik</t>
        </is>
      </c>
      <c r="R836" s="124" t="inlineStr">
        <is>
          <t>Düşük Öncelik</t>
        </is>
      </c>
      <c r="S836" s="124" t="inlineStr">
        <is>
          <t>Gerçek mesafe (Google Places) - Fazla/Açık Fact_Mevcut/Fact_Norm'dan; Vardiya/Onay Saha Etüdü Bekleniyor</t>
        </is>
      </c>
    </row>
    <row r="837" ht="15" customHeight="1" s="113">
      <c r="A837" s="124" t="inlineStr">
        <is>
          <t>T0836</t>
        </is>
      </c>
      <c r="B837" s="124" t="inlineStr">
        <is>
          <t>M041</t>
        </is>
      </c>
      <c r="C837" s="124" t="inlineStr">
        <is>
          <t>TORBALI 4</t>
        </is>
      </c>
      <c r="D837" s="124" t="inlineStr">
        <is>
          <t>M038</t>
        </is>
      </c>
      <c r="E837" s="124" t="inlineStr">
        <is>
          <t>TORBALI 1</t>
        </is>
      </c>
      <c r="F837" s="124" t="inlineStr">
        <is>
          <t>U017</t>
        </is>
      </c>
      <c r="G837" s="124" t="inlineStr">
        <is>
          <t>MANAV</t>
        </is>
      </c>
      <c r="H837" s="124" t="n">
        <v>25</v>
      </c>
      <c r="I837" s="124" t="n">
        <v>0.8</v>
      </c>
      <c r="J837" s="124" t="inlineStr">
        <is>
          <t>Evet</t>
        </is>
      </c>
      <c r="K837" s="124" t="inlineStr">
        <is>
          <t>Aynı Bölge</t>
        </is>
      </c>
      <c r="L837" s="124" t="inlineStr">
        <is>
          <t>Belirsiz</t>
        </is>
      </c>
      <c r="M837" s="124" t="n">
        <v>0</v>
      </c>
      <c r="N837" s="124" t="n">
        <v>2</v>
      </c>
      <c r="O837" s="124" t="n">
        <v>0</v>
      </c>
      <c r="P837" s="124" t="n">
        <v>1</v>
      </c>
      <c r="Q837" s="124" t="inlineStr">
        <is>
          <t>Aynı unvan ve gerekli yetkinlik</t>
        </is>
      </c>
      <c r="R837" s="124" t="inlineStr">
        <is>
          <t>Koşullu</t>
        </is>
      </c>
      <c r="S837" s="124" t="inlineStr">
        <is>
          <t>Gerçek mesafe (Google Places) - Fazla/Açık Fact_Mevcut/Fact_Norm'dan; Vardiya/Onay Saha Etüdü Bekleniyor</t>
        </is>
      </c>
    </row>
    <row r="838" ht="15" customHeight="1" s="113">
      <c r="A838" s="124" t="inlineStr">
        <is>
          <t>T0837</t>
        </is>
      </c>
      <c r="B838" s="124" t="inlineStr">
        <is>
          <t>M041</t>
        </is>
      </c>
      <c r="C838" s="124" t="inlineStr">
        <is>
          <t>TORBALI 4</t>
        </is>
      </c>
      <c r="D838" s="124" t="inlineStr">
        <is>
          <t>M038</t>
        </is>
      </c>
      <c r="E838" s="124" t="inlineStr">
        <is>
          <t>TORBALI 1</t>
        </is>
      </c>
      <c r="F838" s="124" t="inlineStr">
        <is>
          <t>U026</t>
        </is>
      </c>
      <c r="G838" s="124" t="inlineStr">
        <is>
          <t>REYON GÖREVLİSİ</t>
        </is>
      </c>
      <c r="H838" s="124" t="n">
        <v>25</v>
      </c>
      <c r="I838" s="124" t="n">
        <v>0.8</v>
      </c>
      <c r="J838" s="124" t="inlineStr">
        <is>
          <t>Evet</t>
        </is>
      </c>
      <c r="K838" s="124" t="inlineStr">
        <is>
          <t>Aynı Bölge</t>
        </is>
      </c>
      <c r="L838" s="124" t="inlineStr">
        <is>
          <t>Belirsiz</t>
        </is>
      </c>
      <c r="M838" s="124" t="n">
        <v>0</v>
      </c>
      <c r="N838" s="124" t="n">
        <v>0</v>
      </c>
      <c r="O838" s="124" t="n">
        <v>0</v>
      </c>
      <c r="P838" s="124" t="n">
        <v>0</v>
      </c>
      <c r="Q838" s="124" t="inlineStr">
        <is>
          <t>Aynı unvan ve gerekli yetkinlik</t>
        </is>
      </c>
      <c r="R838" s="124" t="inlineStr">
        <is>
          <t>Düşük Öncelik</t>
        </is>
      </c>
      <c r="S838" s="124" t="inlineStr">
        <is>
          <t>Gerçek mesafe (Google Places) - Fazla/Açık Fact_Mevcut/Fact_Norm'dan; Vardiya/Onay Saha Etüdü Bekleniyor</t>
        </is>
      </c>
    </row>
    <row r="839" ht="15" customHeight="1" s="113">
      <c r="A839" s="124" t="inlineStr">
        <is>
          <t>T0838</t>
        </is>
      </c>
      <c r="B839" s="124" t="inlineStr">
        <is>
          <t>M041</t>
        </is>
      </c>
      <c r="C839" s="124" t="inlineStr">
        <is>
          <t>TORBALI 4</t>
        </is>
      </c>
      <c r="D839" s="124" t="inlineStr">
        <is>
          <t>M038</t>
        </is>
      </c>
      <c r="E839" s="124" t="inlineStr">
        <is>
          <t>TORBALI 1</t>
        </is>
      </c>
      <c r="F839" s="124" t="inlineStr">
        <is>
          <t>U036</t>
        </is>
      </c>
      <c r="G839" s="124" t="inlineStr">
        <is>
          <t>YÖNETİCİ</t>
        </is>
      </c>
      <c r="H839" s="124" t="n">
        <v>25</v>
      </c>
      <c r="I839" s="124" t="n">
        <v>0.8</v>
      </c>
      <c r="J839" s="124" t="inlineStr">
        <is>
          <t>Evet</t>
        </is>
      </c>
      <c r="K839" s="124" t="inlineStr">
        <is>
          <t>Aynı Bölge</t>
        </is>
      </c>
      <c r="L839" s="124" t="inlineStr">
        <is>
          <t>Belirsiz</t>
        </is>
      </c>
      <c r="M839" s="124" t="n">
        <v>0</v>
      </c>
      <c r="N839" s="124" t="n">
        <v>0</v>
      </c>
      <c r="O839" s="124" t="n">
        <v>0</v>
      </c>
      <c r="P839" s="124" t="n">
        <v>0</v>
      </c>
      <c r="Q839" s="124" t="inlineStr">
        <is>
          <t>Aynı unvan ve gerekli yetkinlik</t>
        </is>
      </c>
      <c r="R839" s="124" t="inlineStr">
        <is>
          <t>Düşük Öncelik</t>
        </is>
      </c>
      <c r="S839" s="124" t="inlineStr">
        <is>
          <t>Gerçek mesafe (Google Places) - Fazla/Açık Fact_Mevcut/Fact_Norm'dan; Vardiya/Onay Saha Etüdü Bekleniyor</t>
        </is>
      </c>
    </row>
    <row r="840" ht="15" customHeight="1" s="113">
      <c r="A840" s="124" t="inlineStr">
        <is>
          <t>T0839</t>
        </is>
      </c>
      <c r="B840" s="124" t="inlineStr">
        <is>
          <t>M041</t>
        </is>
      </c>
      <c r="C840" s="124" t="inlineStr">
        <is>
          <t>TORBALI 4</t>
        </is>
      </c>
      <c r="D840" s="124" t="inlineStr">
        <is>
          <t>M038</t>
        </is>
      </c>
      <c r="E840" s="124" t="inlineStr">
        <is>
          <t>TORBALI 1</t>
        </is>
      </c>
      <c r="F840" s="124" t="inlineStr">
        <is>
          <t>U038</t>
        </is>
      </c>
      <c r="G840" s="124" t="inlineStr">
        <is>
          <t>YÖNETİCİ YARDIMCISI</t>
        </is>
      </c>
      <c r="H840" s="124" t="n">
        <v>25</v>
      </c>
      <c r="I840" s="124" t="n">
        <v>0.8</v>
      </c>
      <c r="J840" s="124" t="inlineStr">
        <is>
          <t>Evet</t>
        </is>
      </c>
      <c r="K840" s="124" t="inlineStr">
        <is>
          <t>Aynı Bölge</t>
        </is>
      </c>
      <c r="L840" s="124" t="inlineStr">
        <is>
          <t>Belirsiz</t>
        </is>
      </c>
      <c r="M840" s="124" t="n">
        <v>0</v>
      </c>
      <c r="N840" s="124" t="n">
        <v>1</v>
      </c>
      <c r="O840" s="124" t="n">
        <v>0</v>
      </c>
      <c r="P840" s="124" t="n">
        <v>0</v>
      </c>
      <c r="Q840" s="124" t="inlineStr">
        <is>
          <t>Aynı unvan ve gerekli yetkinlik</t>
        </is>
      </c>
      <c r="R840" s="124" t="inlineStr">
        <is>
          <t>Koşullu</t>
        </is>
      </c>
      <c r="S840" s="124" t="inlineStr">
        <is>
          <t>Gerçek mesafe (Google Places) - Fazla/Açık Fact_Mevcut/Fact_Norm'dan; Vardiya/Onay Saha Etüdü Bekleniyor</t>
        </is>
      </c>
    </row>
    <row r="841" ht="15" customHeight="1" s="113">
      <c r="A841" s="124" t="inlineStr">
        <is>
          <t>T0840</t>
        </is>
      </c>
      <c r="B841" s="124" t="inlineStr">
        <is>
          <t>M041</t>
        </is>
      </c>
      <c r="C841" s="124" t="inlineStr">
        <is>
          <t>TORBALI 4</t>
        </is>
      </c>
      <c r="D841" s="124" t="inlineStr">
        <is>
          <t>M038</t>
        </is>
      </c>
      <c r="E841" s="124" t="inlineStr">
        <is>
          <t>TORBALI 1</t>
        </is>
      </c>
      <c r="F841" s="124" t="inlineStr">
        <is>
          <t>U042</t>
        </is>
      </c>
      <c r="G841" s="124" t="inlineStr">
        <is>
          <t>ŞARKÜTERİ</t>
        </is>
      </c>
      <c r="H841" s="124" t="n">
        <v>25</v>
      </c>
      <c r="I841" s="124" t="n">
        <v>0.8</v>
      </c>
      <c r="J841" s="124" t="inlineStr">
        <is>
          <t>Evet</t>
        </is>
      </c>
      <c r="K841" s="124" t="inlineStr">
        <is>
          <t>Aynı Bölge</t>
        </is>
      </c>
      <c r="L841" s="124" t="inlineStr">
        <is>
          <t>Belirsiz</t>
        </is>
      </c>
      <c r="M841" s="124" t="n">
        <v>0</v>
      </c>
      <c r="N841" s="124" t="n">
        <v>1</v>
      </c>
      <c r="O841" s="124" t="n">
        <v>0</v>
      </c>
      <c r="P841" s="124" t="n">
        <v>0</v>
      </c>
      <c r="Q841" s="124" t="inlineStr">
        <is>
          <t>Aynı unvan ve gerekli yetkinlik</t>
        </is>
      </c>
      <c r="R841" s="124" t="inlineStr">
        <is>
          <t>Koşullu</t>
        </is>
      </c>
      <c r="S841" s="124" t="inlineStr">
        <is>
          <t>Gerçek mesafe (Google Places) - Fazla/Açık Fact_Mevcut/Fact_Norm'dan; Vardiya/Onay Saha Etüdü Bekleniyor</t>
        </is>
      </c>
    </row>
    <row r="842" ht="15" customHeight="1" s="113">
      <c r="A842" s="124" t="inlineStr">
        <is>
          <t>T0841</t>
        </is>
      </c>
      <c r="B842" s="124" t="inlineStr">
        <is>
          <t>M041</t>
        </is>
      </c>
      <c r="C842" s="124" t="inlineStr">
        <is>
          <t>TORBALI 4</t>
        </is>
      </c>
      <c r="D842" s="124" t="inlineStr">
        <is>
          <t>M039</t>
        </is>
      </c>
      <c r="E842" s="124" t="inlineStr">
        <is>
          <t>TORBALI 2</t>
        </is>
      </c>
      <c r="F842" s="124" t="inlineStr">
        <is>
          <t>U002</t>
        </is>
      </c>
      <c r="G842" s="124" t="inlineStr">
        <is>
          <t>BAKLİYAT</t>
        </is>
      </c>
      <c r="H842" s="124" t="n">
        <v>25</v>
      </c>
      <c r="I842" s="124" t="n">
        <v>1.5</v>
      </c>
      <c r="J842" s="124" t="inlineStr">
        <is>
          <t>Evet</t>
        </is>
      </c>
      <c r="K842" s="124" t="inlineStr">
        <is>
          <t>Aynı Bölge</t>
        </is>
      </c>
      <c r="L842" s="124" t="inlineStr">
        <is>
          <t>Belirsiz</t>
        </is>
      </c>
      <c r="M842" s="124" t="n">
        <v>0</v>
      </c>
      <c r="N842" s="124" t="n">
        <v>0</v>
      </c>
      <c r="O842" s="124" t="n">
        <v>0</v>
      </c>
      <c r="P842" s="124" t="n">
        <v>0</v>
      </c>
      <c r="Q842" s="124" t="inlineStr">
        <is>
          <t>Aynı unvan ve gerekli yetkinlik</t>
        </is>
      </c>
      <c r="R842" s="124" t="inlineStr">
        <is>
          <t>Düşük Öncelik</t>
        </is>
      </c>
      <c r="S842" s="124" t="inlineStr">
        <is>
          <t>Gerçek mesafe (Google Places) - Fazla/Açık Fact_Mevcut/Fact_Norm'dan; Vardiya/Onay Saha Etüdü Bekleniyor</t>
        </is>
      </c>
    </row>
    <row r="843" ht="15" customHeight="1" s="113">
      <c r="A843" s="124" t="inlineStr">
        <is>
          <t>T0842</t>
        </is>
      </c>
      <c r="B843" s="124" t="inlineStr">
        <is>
          <t>M041</t>
        </is>
      </c>
      <c r="C843" s="124" t="inlineStr">
        <is>
          <t>TORBALI 4</t>
        </is>
      </c>
      <c r="D843" s="124" t="inlineStr">
        <is>
          <t>M039</t>
        </is>
      </c>
      <c r="E843" s="124" t="inlineStr">
        <is>
          <t>TORBALI 2</t>
        </is>
      </c>
      <c r="F843" s="124" t="inlineStr">
        <is>
          <t>U013</t>
        </is>
      </c>
      <c r="G843" s="124" t="inlineStr">
        <is>
          <t>KASAP</t>
        </is>
      </c>
      <c r="H843" s="124" t="n">
        <v>25</v>
      </c>
      <c r="I843" s="124" t="n">
        <v>1.5</v>
      </c>
      <c r="J843" s="124" t="inlineStr">
        <is>
          <t>Evet</t>
        </is>
      </c>
      <c r="K843" s="124" t="inlineStr">
        <is>
          <t>Aynı Bölge</t>
        </is>
      </c>
      <c r="L843" s="124" t="inlineStr">
        <is>
          <t>Belirsiz</t>
        </is>
      </c>
      <c r="M843" s="124" t="n">
        <v>0</v>
      </c>
      <c r="N843" s="124" t="n">
        <v>1</v>
      </c>
      <c r="O843" s="124" t="n">
        <v>0</v>
      </c>
      <c r="P843" s="124" t="n">
        <v>0</v>
      </c>
      <c r="Q843" s="124" t="inlineStr">
        <is>
          <t>Aynı unvan ve gerekli yetkinlik</t>
        </is>
      </c>
      <c r="R843" s="124" t="inlineStr">
        <is>
          <t>Koşullu</t>
        </is>
      </c>
      <c r="S843" s="124" t="inlineStr">
        <is>
          <t>Gerçek mesafe (Google Places) - Fazla/Açık Fact_Mevcut/Fact_Norm'dan; Vardiya/Onay Saha Etüdü Bekleniyor</t>
        </is>
      </c>
    </row>
    <row r="844" ht="15" customHeight="1" s="113">
      <c r="A844" s="124" t="inlineStr">
        <is>
          <t>T0843</t>
        </is>
      </c>
      <c r="B844" s="124" t="inlineStr">
        <is>
          <t>M041</t>
        </is>
      </c>
      <c r="C844" s="124" t="inlineStr">
        <is>
          <t>TORBALI 4</t>
        </is>
      </c>
      <c r="D844" s="124" t="inlineStr">
        <is>
          <t>M039</t>
        </is>
      </c>
      <c r="E844" s="124" t="inlineStr">
        <is>
          <t>TORBALI 2</t>
        </is>
      </c>
      <c r="F844" s="124" t="inlineStr">
        <is>
          <t>U015</t>
        </is>
      </c>
      <c r="G844" s="124" t="inlineStr">
        <is>
          <t>KASİYER</t>
        </is>
      </c>
      <c r="H844" s="124" t="n">
        <v>25</v>
      </c>
      <c r="I844" s="124" t="n">
        <v>1.5</v>
      </c>
      <c r="J844" s="124" t="inlineStr">
        <is>
          <t>Evet</t>
        </is>
      </c>
      <c r="K844" s="124" t="inlineStr">
        <is>
          <t>Aynı Bölge</t>
        </is>
      </c>
      <c r="L844" s="124" t="inlineStr">
        <is>
          <t>Belirsiz</t>
        </is>
      </c>
      <c r="M844" s="124" t="n">
        <v>0</v>
      </c>
      <c r="N844" s="124" t="n">
        <v>0</v>
      </c>
      <c r="O844" s="124" t="n">
        <v>0</v>
      </c>
      <c r="P844" s="124" t="n">
        <v>0</v>
      </c>
      <c r="Q844" s="124" t="inlineStr">
        <is>
          <t>Aynı unvan ve gerekli yetkinlik</t>
        </is>
      </c>
      <c r="R844" s="124" t="inlineStr">
        <is>
          <t>Düşük Öncelik</t>
        </is>
      </c>
      <c r="S844" s="124" t="inlineStr">
        <is>
          <t>Gerçek mesafe (Google Places) - Fazla/Açık Fact_Mevcut/Fact_Norm'dan; Vardiya/Onay Saha Etüdü Bekleniyor</t>
        </is>
      </c>
    </row>
    <row r="845" ht="15" customHeight="1" s="113">
      <c r="A845" s="124" t="inlineStr">
        <is>
          <t>T0844</t>
        </is>
      </c>
      <c r="B845" s="124" t="inlineStr">
        <is>
          <t>M041</t>
        </is>
      </c>
      <c r="C845" s="124" t="inlineStr">
        <is>
          <t>TORBALI 4</t>
        </is>
      </c>
      <c r="D845" s="124" t="inlineStr">
        <is>
          <t>M039</t>
        </is>
      </c>
      <c r="E845" s="124" t="inlineStr">
        <is>
          <t>TORBALI 2</t>
        </is>
      </c>
      <c r="F845" s="124" t="inlineStr">
        <is>
          <t>U017</t>
        </is>
      </c>
      <c r="G845" s="124" t="inlineStr">
        <is>
          <t>MANAV</t>
        </is>
      </c>
      <c r="H845" s="124" t="n">
        <v>25</v>
      </c>
      <c r="I845" s="124" t="n">
        <v>1.5</v>
      </c>
      <c r="J845" s="124" t="inlineStr">
        <is>
          <t>Evet</t>
        </is>
      </c>
      <c r="K845" s="124" t="inlineStr">
        <is>
          <t>Aynı Bölge</t>
        </is>
      </c>
      <c r="L845" s="124" t="inlineStr">
        <is>
          <t>Belirsiz</t>
        </is>
      </c>
      <c r="M845" s="124" t="n">
        <v>0</v>
      </c>
      <c r="N845" s="124" t="n">
        <v>2</v>
      </c>
      <c r="O845" s="124" t="n">
        <v>0</v>
      </c>
      <c r="P845" s="124" t="n">
        <v>1</v>
      </c>
      <c r="Q845" s="124" t="inlineStr">
        <is>
          <t>Aynı unvan ve gerekli yetkinlik</t>
        </is>
      </c>
      <c r="R845" s="124" t="inlineStr">
        <is>
          <t>Koşullu</t>
        </is>
      </c>
      <c r="S845" s="124" t="inlineStr">
        <is>
          <t>Gerçek mesafe (Google Places) - Fazla/Açık Fact_Mevcut/Fact_Norm'dan; Vardiya/Onay Saha Etüdü Bekleniyor</t>
        </is>
      </c>
    </row>
    <row r="846" ht="15" customHeight="1" s="113">
      <c r="A846" s="124" t="inlineStr">
        <is>
          <t>T0845</t>
        </is>
      </c>
      <c r="B846" s="124" t="inlineStr">
        <is>
          <t>M041</t>
        </is>
      </c>
      <c r="C846" s="124" t="inlineStr">
        <is>
          <t>TORBALI 4</t>
        </is>
      </c>
      <c r="D846" s="124" t="inlineStr">
        <is>
          <t>M039</t>
        </is>
      </c>
      <c r="E846" s="124" t="inlineStr">
        <is>
          <t>TORBALI 2</t>
        </is>
      </c>
      <c r="F846" s="124" t="inlineStr">
        <is>
          <t>U026</t>
        </is>
      </c>
      <c r="G846" s="124" t="inlineStr">
        <is>
          <t>REYON GÖREVLİSİ</t>
        </is>
      </c>
      <c r="H846" s="124" t="n">
        <v>25</v>
      </c>
      <c r="I846" s="124" t="n">
        <v>1.5</v>
      </c>
      <c r="J846" s="124" t="inlineStr">
        <is>
          <t>Evet</t>
        </is>
      </c>
      <c r="K846" s="124" t="inlineStr">
        <is>
          <t>Aynı Bölge</t>
        </is>
      </c>
      <c r="L846" s="124" t="inlineStr">
        <is>
          <t>Belirsiz</t>
        </is>
      </c>
      <c r="M846" s="124" t="n">
        <v>0</v>
      </c>
      <c r="N846" s="124" t="n">
        <v>0</v>
      </c>
      <c r="O846" s="124" t="n">
        <v>0</v>
      </c>
      <c r="P846" s="124" t="n">
        <v>0</v>
      </c>
      <c r="Q846" s="124" t="inlineStr">
        <is>
          <t>Aynı unvan ve gerekli yetkinlik</t>
        </is>
      </c>
      <c r="R846" s="124" t="inlineStr">
        <is>
          <t>Düşük Öncelik</t>
        </is>
      </c>
      <c r="S846" s="124" t="inlineStr">
        <is>
          <t>Gerçek mesafe (Google Places) - Fazla/Açık Fact_Mevcut/Fact_Norm'dan; Vardiya/Onay Saha Etüdü Bekleniyor</t>
        </is>
      </c>
    </row>
    <row r="847" ht="15" customHeight="1" s="113">
      <c r="A847" s="124" t="inlineStr">
        <is>
          <t>T0846</t>
        </is>
      </c>
      <c r="B847" s="124" t="inlineStr">
        <is>
          <t>M041</t>
        </is>
      </c>
      <c r="C847" s="124" t="inlineStr">
        <is>
          <t>TORBALI 4</t>
        </is>
      </c>
      <c r="D847" s="124" t="inlineStr">
        <is>
          <t>M039</t>
        </is>
      </c>
      <c r="E847" s="124" t="inlineStr">
        <is>
          <t>TORBALI 2</t>
        </is>
      </c>
      <c r="F847" s="124" t="inlineStr">
        <is>
          <t>U036</t>
        </is>
      </c>
      <c r="G847" s="124" t="inlineStr">
        <is>
          <t>YÖNETİCİ</t>
        </is>
      </c>
      <c r="H847" s="124" t="n">
        <v>25</v>
      </c>
      <c r="I847" s="124" t="n">
        <v>1.5</v>
      </c>
      <c r="J847" s="124" t="inlineStr">
        <is>
          <t>Evet</t>
        </is>
      </c>
      <c r="K847" s="124" t="inlineStr">
        <is>
          <t>Aynı Bölge</t>
        </is>
      </c>
      <c r="L847" s="124" t="inlineStr">
        <is>
          <t>Belirsiz</t>
        </is>
      </c>
      <c r="M847" s="124" t="n">
        <v>0</v>
      </c>
      <c r="N847" s="124" t="n">
        <v>1</v>
      </c>
      <c r="O847" s="124" t="n">
        <v>0</v>
      </c>
      <c r="P847" s="124" t="n">
        <v>0</v>
      </c>
      <c r="Q847" s="124" t="inlineStr">
        <is>
          <t>Aynı unvan ve gerekli yetkinlik</t>
        </is>
      </c>
      <c r="R847" s="124" t="inlineStr">
        <is>
          <t>Koşullu</t>
        </is>
      </c>
      <c r="S847" s="124" t="inlineStr">
        <is>
          <t>Gerçek mesafe (Google Places) - Fazla/Açık Fact_Mevcut/Fact_Norm'dan; Vardiya/Onay Saha Etüdü Bekleniyor</t>
        </is>
      </c>
    </row>
    <row r="848" ht="15" customHeight="1" s="113">
      <c r="A848" s="124" t="inlineStr">
        <is>
          <t>T0847</t>
        </is>
      </c>
      <c r="B848" s="124" t="inlineStr">
        <is>
          <t>M041</t>
        </is>
      </c>
      <c r="C848" s="124" t="inlineStr">
        <is>
          <t>TORBALI 4</t>
        </is>
      </c>
      <c r="D848" s="124" t="inlineStr">
        <is>
          <t>M039</t>
        </is>
      </c>
      <c r="E848" s="124" t="inlineStr">
        <is>
          <t>TORBALI 2</t>
        </is>
      </c>
      <c r="F848" s="124" t="inlineStr">
        <is>
          <t>U038</t>
        </is>
      </c>
      <c r="G848" s="124" t="inlineStr">
        <is>
          <t>YÖNETİCİ YARDIMCISI</t>
        </is>
      </c>
      <c r="H848" s="124" t="n">
        <v>25</v>
      </c>
      <c r="I848" s="124" t="n">
        <v>1.5</v>
      </c>
      <c r="J848" s="124" t="inlineStr">
        <is>
          <t>Evet</t>
        </is>
      </c>
      <c r="K848" s="124" t="inlineStr">
        <is>
          <t>Aynı Bölge</t>
        </is>
      </c>
      <c r="L848" s="124" t="inlineStr">
        <is>
          <t>Belirsiz</t>
        </is>
      </c>
      <c r="M848" s="124" t="n">
        <v>0</v>
      </c>
      <c r="N848" s="124" t="n">
        <v>0</v>
      </c>
      <c r="O848" s="124" t="n">
        <v>0</v>
      </c>
      <c r="P848" s="124" t="n">
        <v>0</v>
      </c>
      <c r="Q848" s="124" t="inlineStr">
        <is>
          <t>Aynı unvan ve gerekli yetkinlik</t>
        </is>
      </c>
      <c r="R848" s="124" t="inlineStr">
        <is>
          <t>Düşük Öncelik</t>
        </is>
      </c>
      <c r="S848" s="124" t="inlineStr">
        <is>
          <t>Gerçek mesafe (Google Places) - Fazla/Açık Fact_Mevcut/Fact_Norm'dan; Vardiya/Onay Saha Etüdü Bekleniyor</t>
        </is>
      </c>
    </row>
    <row r="849" ht="15" customHeight="1" s="113">
      <c r="A849" s="124" t="inlineStr">
        <is>
          <t>T0848</t>
        </is>
      </c>
      <c r="B849" s="124" t="inlineStr">
        <is>
          <t>M041</t>
        </is>
      </c>
      <c r="C849" s="124" t="inlineStr">
        <is>
          <t>TORBALI 4</t>
        </is>
      </c>
      <c r="D849" s="124" t="inlineStr">
        <is>
          <t>M039</t>
        </is>
      </c>
      <c r="E849" s="124" t="inlineStr">
        <is>
          <t>TORBALI 2</t>
        </is>
      </c>
      <c r="F849" s="124" t="inlineStr">
        <is>
          <t>U042</t>
        </is>
      </c>
      <c r="G849" s="124" t="inlineStr">
        <is>
          <t>ŞARKÜTERİ</t>
        </is>
      </c>
      <c r="H849" s="124" t="n">
        <v>25</v>
      </c>
      <c r="I849" s="124" t="n">
        <v>1.5</v>
      </c>
      <c r="J849" s="124" t="inlineStr">
        <is>
          <t>Evet</t>
        </is>
      </c>
      <c r="K849" s="124" t="inlineStr">
        <is>
          <t>Aynı Bölge</t>
        </is>
      </c>
      <c r="L849" s="124" t="inlineStr">
        <is>
          <t>Belirsiz</t>
        </is>
      </c>
      <c r="M849" s="124" t="n">
        <v>0</v>
      </c>
      <c r="N849" s="124" t="n">
        <v>1</v>
      </c>
      <c r="O849" s="124" t="n">
        <v>0</v>
      </c>
      <c r="P849" s="124" t="n">
        <v>0</v>
      </c>
      <c r="Q849" s="124" t="inlineStr">
        <is>
          <t>Aynı unvan ve gerekli yetkinlik</t>
        </is>
      </c>
      <c r="R849" s="124" t="inlineStr">
        <is>
          <t>Koşullu</t>
        </is>
      </c>
      <c r="S849" s="124" t="inlineStr">
        <is>
          <t>Gerçek mesafe (Google Places) - Fazla/Açık Fact_Mevcut/Fact_Norm'dan; Vardiya/Onay Saha Etüdü Bekleniyor</t>
        </is>
      </c>
    </row>
    <row r="850" ht="15" customHeight="1" s="113">
      <c r="A850" s="124" t="inlineStr">
        <is>
          <t>T0849</t>
        </is>
      </c>
      <c r="B850" s="124" t="inlineStr">
        <is>
          <t>M042</t>
        </is>
      </c>
      <c r="C850" s="124" t="inlineStr">
        <is>
          <t>TORBALI 5</t>
        </is>
      </c>
      <c r="D850" s="124" t="inlineStr">
        <is>
          <t>M039</t>
        </is>
      </c>
      <c r="E850" s="124" t="inlineStr">
        <is>
          <t>TORBALI 2</t>
        </is>
      </c>
      <c r="F850" s="124" t="inlineStr">
        <is>
          <t>U002</t>
        </is>
      </c>
      <c r="G850" s="124" t="inlineStr">
        <is>
          <t>BAKLİYAT</t>
        </is>
      </c>
      <c r="H850" s="124" t="n">
        <v>25</v>
      </c>
      <c r="I850" s="124" t="n">
        <v>0.9</v>
      </c>
      <c r="J850" s="124" t="inlineStr">
        <is>
          <t>Evet</t>
        </is>
      </c>
      <c r="K850" s="124" t="inlineStr">
        <is>
          <t>Aynı Bölge</t>
        </is>
      </c>
      <c r="L850" s="124" t="inlineStr">
        <is>
          <t>Belirsiz</t>
        </is>
      </c>
      <c r="M850" s="124" t="n">
        <v>0</v>
      </c>
      <c r="N850" s="124" t="n">
        <v>0</v>
      </c>
      <c r="O850" s="124" t="n">
        <v>0</v>
      </c>
      <c r="P850" s="124" t="n">
        <v>0</v>
      </c>
      <c r="Q850" s="124" t="inlineStr">
        <is>
          <t>Aynı unvan ve gerekli yetkinlik</t>
        </is>
      </c>
      <c r="R850" s="124" t="inlineStr">
        <is>
          <t>Düşük Öncelik</t>
        </is>
      </c>
      <c r="S850" s="124" t="inlineStr">
        <is>
          <t>Gerçek mesafe (Google Places) - Fazla/Açık Fact_Mevcut/Fact_Norm'dan; Vardiya/Onay Saha Etüdü Bekleniyor</t>
        </is>
      </c>
    </row>
    <row r="851" ht="15" customHeight="1" s="113">
      <c r="A851" s="124" t="inlineStr">
        <is>
          <t>T0850</t>
        </is>
      </c>
      <c r="B851" s="124" t="inlineStr">
        <is>
          <t>M042</t>
        </is>
      </c>
      <c r="C851" s="124" t="inlineStr">
        <is>
          <t>TORBALI 5</t>
        </is>
      </c>
      <c r="D851" s="124" t="inlineStr">
        <is>
          <t>M039</t>
        </is>
      </c>
      <c r="E851" s="124" t="inlineStr">
        <is>
          <t>TORBALI 2</t>
        </is>
      </c>
      <c r="F851" s="124" t="inlineStr">
        <is>
          <t>U013</t>
        </is>
      </c>
      <c r="G851" s="124" t="inlineStr">
        <is>
          <t>KASAP</t>
        </is>
      </c>
      <c r="H851" s="124" t="n">
        <v>25</v>
      </c>
      <c r="I851" s="124" t="n">
        <v>0.9</v>
      </c>
      <c r="J851" s="124" t="inlineStr">
        <is>
          <t>Evet</t>
        </is>
      </c>
      <c r="K851" s="124" t="inlineStr">
        <is>
          <t>Aynı Bölge</t>
        </is>
      </c>
      <c r="L851" s="124" t="inlineStr">
        <is>
          <t>Belirsiz</t>
        </is>
      </c>
      <c r="M851" s="124" t="n">
        <v>0</v>
      </c>
      <c r="N851" s="124" t="n">
        <v>1</v>
      </c>
      <c r="O851" s="124" t="n">
        <v>0</v>
      </c>
      <c r="P851" s="124" t="n">
        <v>0</v>
      </c>
      <c r="Q851" s="124" t="inlineStr">
        <is>
          <t>Aynı unvan ve gerekli yetkinlik</t>
        </is>
      </c>
      <c r="R851" s="124" t="inlineStr">
        <is>
          <t>Koşullu</t>
        </is>
      </c>
      <c r="S851" s="124" t="inlineStr">
        <is>
          <t>Gerçek mesafe (Google Places) - Fazla/Açık Fact_Mevcut/Fact_Norm'dan; Vardiya/Onay Saha Etüdü Bekleniyor</t>
        </is>
      </c>
    </row>
    <row r="852" ht="15" customHeight="1" s="113">
      <c r="A852" s="124" t="inlineStr">
        <is>
          <t>T0851</t>
        </is>
      </c>
      <c r="B852" s="124" t="inlineStr">
        <is>
          <t>M042</t>
        </is>
      </c>
      <c r="C852" s="124" t="inlineStr">
        <is>
          <t>TORBALI 5</t>
        </is>
      </c>
      <c r="D852" s="124" t="inlineStr">
        <is>
          <t>M039</t>
        </is>
      </c>
      <c r="E852" s="124" t="inlineStr">
        <is>
          <t>TORBALI 2</t>
        </is>
      </c>
      <c r="F852" s="124" t="inlineStr">
        <is>
          <t>U015</t>
        </is>
      </c>
      <c r="G852" s="124" t="inlineStr">
        <is>
          <t>KASİYER</t>
        </is>
      </c>
      <c r="H852" s="124" t="n">
        <v>25</v>
      </c>
      <c r="I852" s="124" t="n">
        <v>0.9</v>
      </c>
      <c r="J852" s="124" t="inlineStr">
        <is>
          <t>Evet</t>
        </is>
      </c>
      <c r="K852" s="124" t="inlineStr">
        <is>
          <t>Aynı Bölge</t>
        </is>
      </c>
      <c r="L852" s="124" t="inlineStr">
        <is>
          <t>Belirsiz</t>
        </is>
      </c>
      <c r="M852" s="124" t="n">
        <v>1</v>
      </c>
      <c r="N852" s="124" t="n">
        <v>0</v>
      </c>
      <c r="O852" s="124" t="n">
        <v>0</v>
      </c>
      <c r="P852" s="124" t="n">
        <v>0</v>
      </c>
      <c r="Q852" s="124" t="inlineStr">
        <is>
          <t>Aynı unvan ve gerekli yetkinlik</t>
        </is>
      </c>
      <c r="R852" s="124" t="inlineStr">
        <is>
          <t>Koşullu</t>
        </is>
      </c>
      <c r="S852" s="124" t="inlineStr">
        <is>
          <t>Gerçek mesafe (Google Places) - Fazla/Açık Fact_Mevcut/Fact_Norm'dan; Vardiya/Onay Saha Etüdü Bekleniyor</t>
        </is>
      </c>
    </row>
    <row r="853" ht="15" customHeight="1" s="113">
      <c r="A853" s="124" t="inlineStr">
        <is>
          <t>T0852</t>
        </is>
      </c>
      <c r="B853" s="124" t="inlineStr">
        <is>
          <t>M042</t>
        </is>
      </c>
      <c r="C853" s="124" t="inlineStr">
        <is>
          <t>TORBALI 5</t>
        </is>
      </c>
      <c r="D853" s="124" t="inlineStr">
        <is>
          <t>M039</t>
        </is>
      </c>
      <c r="E853" s="124" t="inlineStr">
        <is>
          <t>TORBALI 2</t>
        </is>
      </c>
      <c r="F853" s="124" t="inlineStr">
        <is>
          <t>U017</t>
        </is>
      </c>
      <c r="G853" s="124" t="inlineStr">
        <is>
          <t>MANAV</t>
        </is>
      </c>
      <c r="H853" s="124" t="n">
        <v>25</v>
      </c>
      <c r="I853" s="124" t="n">
        <v>0.9</v>
      </c>
      <c r="J853" s="124" t="inlineStr">
        <is>
          <t>Evet</t>
        </is>
      </c>
      <c r="K853" s="124" t="inlineStr">
        <is>
          <t>Aynı Bölge</t>
        </is>
      </c>
      <c r="L853" s="124" t="inlineStr">
        <is>
          <t>Belirsiz</t>
        </is>
      </c>
      <c r="M853" s="124" t="n">
        <v>0</v>
      </c>
      <c r="N853" s="124" t="n">
        <v>2</v>
      </c>
      <c r="O853" s="124" t="n">
        <v>0</v>
      </c>
      <c r="P853" s="124" t="n">
        <v>1</v>
      </c>
      <c r="Q853" s="124" t="inlineStr">
        <is>
          <t>Aynı unvan ve gerekli yetkinlik</t>
        </is>
      </c>
      <c r="R853" s="124" t="inlineStr">
        <is>
          <t>Koşullu</t>
        </is>
      </c>
      <c r="S853" s="124" t="inlineStr">
        <is>
          <t>Gerçek mesafe (Google Places) - Fazla/Açık Fact_Mevcut/Fact_Norm'dan; Vardiya/Onay Saha Etüdü Bekleniyor</t>
        </is>
      </c>
    </row>
    <row r="854" ht="15" customHeight="1" s="113">
      <c r="A854" s="124" t="inlineStr">
        <is>
          <t>T0853</t>
        </is>
      </c>
      <c r="B854" s="124" t="inlineStr">
        <is>
          <t>M042</t>
        </is>
      </c>
      <c r="C854" s="124" t="inlineStr">
        <is>
          <t>TORBALI 5</t>
        </is>
      </c>
      <c r="D854" s="124" t="inlineStr">
        <is>
          <t>M039</t>
        </is>
      </c>
      <c r="E854" s="124" t="inlineStr">
        <is>
          <t>TORBALI 2</t>
        </is>
      </c>
      <c r="F854" s="124" t="inlineStr">
        <is>
          <t>U026</t>
        </is>
      </c>
      <c r="G854" s="124" t="inlineStr">
        <is>
          <t>REYON GÖREVLİSİ</t>
        </is>
      </c>
      <c r="H854" s="124" t="n">
        <v>25</v>
      </c>
      <c r="I854" s="124" t="n">
        <v>0.9</v>
      </c>
      <c r="J854" s="124" t="inlineStr">
        <is>
          <t>Evet</t>
        </is>
      </c>
      <c r="K854" s="124" t="inlineStr">
        <is>
          <t>Aynı Bölge</t>
        </is>
      </c>
      <c r="L854" s="124" t="inlineStr">
        <is>
          <t>Belirsiz</t>
        </is>
      </c>
      <c r="M854" s="124" t="n">
        <v>0</v>
      </c>
      <c r="N854" s="124" t="n">
        <v>0</v>
      </c>
      <c r="O854" s="124" t="n">
        <v>0</v>
      </c>
      <c r="P854" s="124" t="n">
        <v>0</v>
      </c>
      <c r="Q854" s="124" t="inlineStr">
        <is>
          <t>Aynı unvan ve gerekli yetkinlik</t>
        </is>
      </c>
      <c r="R854" s="124" t="inlineStr">
        <is>
          <t>Düşük Öncelik</t>
        </is>
      </c>
      <c r="S854" s="124" t="inlineStr">
        <is>
          <t>Gerçek mesafe (Google Places) - Fazla/Açık Fact_Mevcut/Fact_Norm'dan; Vardiya/Onay Saha Etüdü Bekleniyor</t>
        </is>
      </c>
    </row>
    <row r="855" ht="15" customHeight="1" s="113">
      <c r="A855" s="124" t="inlineStr">
        <is>
          <t>T0854</t>
        </is>
      </c>
      <c r="B855" s="124" t="inlineStr">
        <is>
          <t>M042</t>
        </is>
      </c>
      <c r="C855" s="124" t="inlineStr">
        <is>
          <t>TORBALI 5</t>
        </is>
      </c>
      <c r="D855" s="124" t="inlineStr">
        <is>
          <t>M039</t>
        </is>
      </c>
      <c r="E855" s="124" t="inlineStr">
        <is>
          <t>TORBALI 2</t>
        </is>
      </c>
      <c r="F855" s="124" t="inlineStr">
        <is>
          <t>U036</t>
        </is>
      </c>
      <c r="G855" s="124" t="inlineStr">
        <is>
          <t>YÖNETİCİ</t>
        </is>
      </c>
      <c r="H855" s="124" t="n">
        <v>25</v>
      </c>
      <c r="I855" s="124" t="n">
        <v>0.9</v>
      </c>
      <c r="J855" s="124" t="inlineStr">
        <is>
          <t>Evet</t>
        </is>
      </c>
      <c r="K855" s="124" t="inlineStr">
        <is>
          <t>Aynı Bölge</t>
        </is>
      </c>
      <c r="L855" s="124" t="inlineStr">
        <is>
          <t>Belirsiz</t>
        </is>
      </c>
      <c r="M855" s="124" t="n">
        <v>0</v>
      </c>
      <c r="N855" s="124" t="n">
        <v>1</v>
      </c>
      <c r="O855" s="124" t="n">
        <v>0</v>
      </c>
      <c r="P855" s="124" t="n">
        <v>0</v>
      </c>
      <c r="Q855" s="124" t="inlineStr">
        <is>
          <t>Aynı unvan ve gerekli yetkinlik</t>
        </is>
      </c>
      <c r="R855" s="124" t="inlineStr">
        <is>
          <t>Koşullu</t>
        </is>
      </c>
      <c r="S855" s="124" t="inlineStr">
        <is>
          <t>Gerçek mesafe (Google Places) - Fazla/Açık Fact_Mevcut/Fact_Norm'dan; Vardiya/Onay Saha Etüdü Bekleniyor</t>
        </is>
      </c>
    </row>
    <row r="856" ht="15" customHeight="1" s="113">
      <c r="A856" s="124" t="inlineStr">
        <is>
          <t>T0855</t>
        </is>
      </c>
      <c r="B856" s="124" t="inlineStr">
        <is>
          <t>M042</t>
        </is>
      </c>
      <c r="C856" s="124" t="inlineStr">
        <is>
          <t>TORBALI 5</t>
        </is>
      </c>
      <c r="D856" s="124" t="inlineStr">
        <is>
          <t>M039</t>
        </is>
      </c>
      <c r="E856" s="124" t="inlineStr">
        <is>
          <t>TORBALI 2</t>
        </is>
      </c>
      <c r="F856" s="124" t="inlineStr">
        <is>
          <t>U038</t>
        </is>
      </c>
      <c r="G856" s="124" t="inlineStr">
        <is>
          <t>YÖNETİCİ YARDIMCISI</t>
        </is>
      </c>
      <c r="H856" s="124" t="n">
        <v>25</v>
      </c>
      <c r="I856" s="124" t="n">
        <v>0.9</v>
      </c>
      <c r="J856" s="124" t="inlineStr">
        <is>
          <t>Evet</t>
        </is>
      </c>
      <c r="K856" s="124" t="inlineStr">
        <is>
          <t>Aynı Bölge</t>
        </is>
      </c>
      <c r="L856" s="124" t="inlineStr">
        <is>
          <t>Belirsiz</t>
        </is>
      </c>
      <c r="M856" s="124" t="n">
        <v>0</v>
      </c>
      <c r="N856" s="124" t="n">
        <v>0</v>
      </c>
      <c r="O856" s="124" t="n">
        <v>0</v>
      </c>
      <c r="P856" s="124" t="n">
        <v>0</v>
      </c>
      <c r="Q856" s="124" t="inlineStr">
        <is>
          <t>Aynı unvan ve gerekli yetkinlik</t>
        </is>
      </c>
      <c r="R856" s="124" t="inlineStr">
        <is>
          <t>Düşük Öncelik</t>
        </is>
      </c>
      <c r="S856" s="124" t="inlineStr">
        <is>
          <t>Gerçek mesafe (Google Places) - Fazla/Açık Fact_Mevcut/Fact_Norm'dan; Vardiya/Onay Saha Etüdü Bekleniyor</t>
        </is>
      </c>
    </row>
    <row r="857" ht="15" customHeight="1" s="113">
      <c r="A857" s="124" t="inlineStr">
        <is>
          <t>T0856</t>
        </is>
      </c>
      <c r="B857" s="124" t="inlineStr">
        <is>
          <t>M042</t>
        </is>
      </c>
      <c r="C857" s="124" t="inlineStr">
        <is>
          <t>TORBALI 5</t>
        </is>
      </c>
      <c r="D857" s="124" t="inlineStr">
        <is>
          <t>M039</t>
        </is>
      </c>
      <c r="E857" s="124" t="inlineStr">
        <is>
          <t>TORBALI 2</t>
        </is>
      </c>
      <c r="F857" s="124" t="inlineStr">
        <is>
          <t>U042</t>
        </is>
      </c>
      <c r="G857" s="124" t="inlineStr">
        <is>
          <t>ŞARKÜTERİ</t>
        </is>
      </c>
      <c r="H857" s="124" t="n">
        <v>25</v>
      </c>
      <c r="I857" s="124" t="n">
        <v>0.9</v>
      </c>
      <c r="J857" s="124" t="inlineStr">
        <is>
          <t>Evet</t>
        </is>
      </c>
      <c r="K857" s="124" t="inlineStr">
        <is>
          <t>Aynı Bölge</t>
        </is>
      </c>
      <c r="L857" s="124" t="inlineStr">
        <is>
          <t>Belirsiz</t>
        </is>
      </c>
      <c r="M857" s="124" t="n">
        <v>0</v>
      </c>
      <c r="N857" s="124" t="n">
        <v>1</v>
      </c>
      <c r="O857" s="124" t="n">
        <v>0</v>
      </c>
      <c r="P857" s="124" t="n">
        <v>0</v>
      </c>
      <c r="Q857" s="124" t="inlineStr">
        <is>
          <t>Aynı unvan ve gerekli yetkinlik</t>
        </is>
      </c>
      <c r="R857" s="124" t="inlineStr">
        <is>
          <t>Koşullu</t>
        </is>
      </c>
      <c r="S857" s="124" t="inlineStr">
        <is>
          <t>Gerçek mesafe (Google Places) - Fazla/Açık Fact_Mevcut/Fact_Norm'dan; Vardiya/Onay Saha Etüdü Bekleniyor</t>
        </is>
      </c>
    </row>
    <row r="858" ht="15" customHeight="1" s="113">
      <c r="A858" s="124" t="inlineStr">
        <is>
          <t>T0857</t>
        </is>
      </c>
      <c r="B858" s="124" t="inlineStr">
        <is>
          <t>M042</t>
        </is>
      </c>
      <c r="C858" s="124" t="inlineStr">
        <is>
          <t>TORBALI 5</t>
        </is>
      </c>
      <c r="D858" s="124" t="inlineStr">
        <is>
          <t>M038</t>
        </is>
      </c>
      <c r="E858" s="124" t="inlineStr">
        <is>
          <t>TORBALI 1</t>
        </is>
      </c>
      <c r="F858" s="124" t="inlineStr">
        <is>
          <t>U002</t>
        </is>
      </c>
      <c r="G858" s="124" t="inlineStr">
        <is>
          <t>BAKLİYAT</t>
        </is>
      </c>
      <c r="H858" s="124" t="n">
        <v>25</v>
      </c>
      <c r="I858" s="124" t="n">
        <v>2.1</v>
      </c>
      <c r="J858" s="124" t="inlineStr">
        <is>
          <t>Evet</t>
        </is>
      </c>
      <c r="K858" s="124" t="inlineStr">
        <is>
          <t>Aynı Bölge</t>
        </is>
      </c>
      <c r="L858" s="124" t="inlineStr">
        <is>
          <t>Belirsiz</t>
        </is>
      </c>
      <c r="M858" s="124" t="n">
        <v>0</v>
      </c>
      <c r="N858" s="124" t="n">
        <v>0</v>
      </c>
      <c r="O858" s="124" t="n">
        <v>0</v>
      </c>
      <c r="P858" s="124" t="n">
        <v>0</v>
      </c>
      <c r="Q858" s="124" t="inlineStr">
        <is>
          <t>Aynı unvan ve gerekli yetkinlik</t>
        </is>
      </c>
      <c r="R858" s="124" t="inlineStr">
        <is>
          <t>Düşük Öncelik</t>
        </is>
      </c>
      <c r="S858" s="124" t="inlineStr">
        <is>
          <t>Gerçek mesafe (Google Places) - Fazla/Açık Fact_Mevcut/Fact_Norm'dan; Vardiya/Onay Saha Etüdü Bekleniyor</t>
        </is>
      </c>
    </row>
    <row r="859" ht="15" customHeight="1" s="113">
      <c r="A859" s="124" t="inlineStr">
        <is>
          <t>T0858</t>
        </is>
      </c>
      <c r="B859" s="124" t="inlineStr">
        <is>
          <t>M042</t>
        </is>
      </c>
      <c r="C859" s="124" t="inlineStr">
        <is>
          <t>TORBALI 5</t>
        </is>
      </c>
      <c r="D859" s="124" t="inlineStr">
        <is>
          <t>M038</t>
        </is>
      </c>
      <c r="E859" s="124" t="inlineStr">
        <is>
          <t>TORBALI 1</t>
        </is>
      </c>
      <c r="F859" s="124" t="inlineStr">
        <is>
          <t>U013</t>
        </is>
      </c>
      <c r="G859" s="124" t="inlineStr">
        <is>
          <t>KASAP</t>
        </is>
      </c>
      <c r="H859" s="124" t="n">
        <v>25</v>
      </c>
      <c r="I859" s="124" t="n">
        <v>2.1</v>
      </c>
      <c r="J859" s="124" t="inlineStr">
        <is>
          <t>Evet</t>
        </is>
      </c>
      <c r="K859" s="124" t="inlineStr">
        <is>
          <t>Aynı Bölge</t>
        </is>
      </c>
      <c r="L859" s="124" t="inlineStr">
        <is>
          <t>Belirsiz</t>
        </is>
      </c>
      <c r="M859" s="124" t="n">
        <v>0</v>
      </c>
      <c r="N859" s="124" t="n">
        <v>1</v>
      </c>
      <c r="O859" s="124" t="n">
        <v>0</v>
      </c>
      <c r="P859" s="124" t="n">
        <v>0</v>
      </c>
      <c r="Q859" s="124" t="inlineStr">
        <is>
          <t>Aynı unvan ve gerekli yetkinlik</t>
        </is>
      </c>
      <c r="R859" s="124" t="inlineStr">
        <is>
          <t>Koşullu</t>
        </is>
      </c>
      <c r="S859" s="124" t="inlineStr">
        <is>
          <t>Gerçek mesafe (Google Places) - Fazla/Açık Fact_Mevcut/Fact_Norm'dan; Vardiya/Onay Saha Etüdü Bekleniyor</t>
        </is>
      </c>
    </row>
    <row r="860" ht="15" customHeight="1" s="113">
      <c r="A860" s="124" t="inlineStr">
        <is>
          <t>T0859</t>
        </is>
      </c>
      <c r="B860" s="124" t="inlineStr">
        <is>
          <t>M042</t>
        </is>
      </c>
      <c r="C860" s="124" t="inlineStr">
        <is>
          <t>TORBALI 5</t>
        </is>
      </c>
      <c r="D860" s="124" t="inlineStr">
        <is>
          <t>M038</t>
        </is>
      </c>
      <c r="E860" s="124" t="inlineStr">
        <is>
          <t>TORBALI 1</t>
        </is>
      </c>
      <c r="F860" s="124" t="inlineStr">
        <is>
          <t>U015</t>
        </is>
      </c>
      <c r="G860" s="124" t="inlineStr">
        <is>
          <t>KASİYER</t>
        </is>
      </c>
      <c r="H860" s="124" t="n">
        <v>25</v>
      </c>
      <c r="I860" s="124" t="n">
        <v>2.1</v>
      </c>
      <c r="J860" s="124" t="inlineStr">
        <is>
          <t>Evet</t>
        </is>
      </c>
      <c r="K860" s="124" t="inlineStr">
        <is>
          <t>Aynı Bölge</t>
        </is>
      </c>
      <c r="L860" s="124" t="inlineStr">
        <is>
          <t>Belirsiz</t>
        </is>
      </c>
      <c r="M860" s="124" t="n">
        <v>1</v>
      </c>
      <c r="N860" s="124" t="n">
        <v>0</v>
      </c>
      <c r="O860" s="124" t="n">
        <v>0</v>
      </c>
      <c r="P860" s="124" t="n">
        <v>0</v>
      </c>
      <c r="Q860" s="124" t="inlineStr">
        <is>
          <t>Aynı unvan ve gerekli yetkinlik</t>
        </is>
      </c>
      <c r="R860" s="124" t="inlineStr">
        <is>
          <t>Koşullu</t>
        </is>
      </c>
      <c r="S860" s="124" t="inlineStr">
        <is>
          <t>Gerçek mesafe (Google Places) - Fazla/Açık Fact_Mevcut/Fact_Norm'dan; Vardiya/Onay Saha Etüdü Bekleniyor</t>
        </is>
      </c>
    </row>
    <row r="861" ht="15" customHeight="1" s="113">
      <c r="A861" s="124" t="inlineStr">
        <is>
          <t>T0860</t>
        </is>
      </c>
      <c r="B861" s="124" t="inlineStr">
        <is>
          <t>M042</t>
        </is>
      </c>
      <c r="C861" s="124" t="inlineStr">
        <is>
          <t>TORBALI 5</t>
        </is>
      </c>
      <c r="D861" s="124" t="inlineStr">
        <is>
          <t>M038</t>
        </is>
      </c>
      <c r="E861" s="124" t="inlineStr">
        <is>
          <t>TORBALI 1</t>
        </is>
      </c>
      <c r="F861" s="124" t="inlineStr">
        <is>
          <t>U017</t>
        </is>
      </c>
      <c r="G861" s="124" t="inlineStr">
        <is>
          <t>MANAV</t>
        </is>
      </c>
      <c r="H861" s="124" t="n">
        <v>25</v>
      </c>
      <c r="I861" s="124" t="n">
        <v>2.1</v>
      </c>
      <c r="J861" s="124" t="inlineStr">
        <is>
          <t>Evet</t>
        </is>
      </c>
      <c r="K861" s="124" t="inlineStr">
        <is>
          <t>Aynı Bölge</t>
        </is>
      </c>
      <c r="L861" s="124" t="inlineStr">
        <is>
          <t>Belirsiz</t>
        </is>
      </c>
      <c r="M861" s="124" t="n">
        <v>0</v>
      </c>
      <c r="N861" s="124" t="n">
        <v>2</v>
      </c>
      <c r="O861" s="124" t="n">
        <v>0</v>
      </c>
      <c r="P861" s="124" t="n">
        <v>1</v>
      </c>
      <c r="Q861" s="124" t="inlineStr">
        <is>
          <t>Aynı unvan ve gerekli yetkinlik</t>
        </is>
      </c>
      <c r="R861" s="124" t="inlineStr">
        <is>
          <t>Koşullu</t>
        </is>
      </c>
      <c r="S861" s="124" t="inlineStr">
        <is>
          <t>Gerçek mesafe (Google Places) - Fazla/Açık Fact_Mevcut/Fact_Norm'dan; Vardiya/Onay Saha Etüdü Bekleniyor</t>
        </is>
      </c>
    </row>
    <row r="862" ht="15" customHeight="1" s="113">
      <c r="A862" s="124" t="inlineStr">
        <is>
          <t>T0861</t>
        </is>
      </c>
      <c r="B862" s="124" t="inlineStr">
        <is>
          <t>M042</t>
        </is>
      </c>
      <c r="C862" s="124" t="inlineStr">
        <is>
          <t>TORBALI 5</t>
        </is>
      </c>
      <c r="D862" s="124" t="inlineStr">
        <is>
          <t>M038</t>
        </is>
      </c>
      <c r="E862" s="124" t="inlineStr">
        <is>
          <t>TORBALI 1</t>
        </is>
      </c>
      <c r="F862" s="124" t="inlineStr">
        <is>
          <t>U026</t>
        </is>
      </c>
      <c r="G862" s="124" t="inlineStr">
        <is>
          <t>REYON GÖREVLİSİ</t>
        </is>
      </c>
      <c r="H862" s="124" t="n">
        <v>25</v>
      </c>
      <c r="I862" s="124" t="n">
        <v>2.1</v>
      </c>
      <c r="J862" s="124" t="inlineStr">
        <is>
          <t>Evet</t>
        </is>
      </c>
      <c r="K862" s="124" t="inlineStr">
        <is>
          <t>Aynı Bölge</t>
        </is>
      </c>
      <c r="L862" s="124" t="inlineStr">
        <is>
          <t>Belirsiz</t>
        </is>
      </c>
      <c r="M862" s="124" t="n">
        <v>0</v>
      </c>
      <c r="N862" s="124" t="n">
        <v>0</v>
      </c>
      <c r="O862" s="124" t="n">
        <v>0</v>
      </c>
      <c r="P862" s="124" t="n">
        <v>0</v>
      </c>
      <c r="Q862" s="124" t="inlineStr">
        <is>
          <t>Aynı unvan ve gerekli yetkinlik</t>
        </is>
      </c>
      <c r="R862" s="124" t="inlineStr">
        <is>
          <t>Düşük Öncelik</t>
        </is>
      </c>
      <c r="S862" s="124" t="inlineStr">
        <is>
          <t>Gerçek mesafe (Google Places) - Fazla/Açık Fact_Mevcut/Fact_Norm'dan; Vardiya/Onay Saha Etüdü Bekleniyor</t>
        </is>
      </c>
    </row>
    <row r="863" ht="15" customHeight="1" s="113">
      <c r="A863" s="124" t="inlineStr">
        <is>
          <t>T0862</t>
        </is>
      </c>
      <c r="B863" s="124" t="inlineStr">
        <is>
          <t>M042</t>
        </is>
      </c>
      <c r="C863" s="124" t="inlineStr">
        <is>
          <t>TORBALI 5</t>
        </is>
      </c>
      <c r="D863" s="124" t="inlineStr">
        <is>
          <t>M038</t>
        </is>
      </c>
      <c r="E863" s="124" t="inlineStr">
        <is>
          <t>TORBALI 1</t>
        </is>
      </c>
      <c r="F863" s="124" t="inlineStr">
        <is>
          <t>U036</t>
        </is>
      </c>
      <c r="G863" s="124" t="inlineStr">
        <is>
          <t>YÖNETİCİ</t>
        </is>
      </c>
      <c r="H863" s="124" t="n">
        <v>25</v>
      </c>
      <c r="I863" s="124" t="n">
        <v>2.1</v>
      </c>
      <c r="J863" s="124" t="inlineStr">
        <is>
          <t>Evet</t>
        </is>
      </c>
      <c r="K863" s="124" t="inlineStr">
        <is>
          <t>Aynı Bölge</t>
        </is>
      </c>
      <c r="L863" s="124" t="inlineStr">
        <is>
          <t>Belirsiz</t>
        </is>
      </c>
      <c r="M863" s="124" t="n">
        <v>0</v>
      </c>
      <c r="N863" s="124" t="n">
        <v>0</v>
      </c>
      <c r="O863" s="124" t="n">
        <v>0</v>
      </c>
      <c r="P863" s="124" t="n">
        <v>0</v>
      </c>
      <c r="Q863" s="124" t="inlineStr">
        <is>
          <t>Aynı unvan ve gerekli yetkinlik</t>
        </is>
      </c>
      <c r="R863" s="124" t="inlineStr">
        <is>
          <t>Düşük Öncelik</t>
        </is>
      </c>
      <c r="S863" s="124" t="inlineStr">
        <is>
          <t>Gerçek mesafe (Google Places) - Fazla/Açık Fact_Mevcut/Fact_Norm'dan; Vardiya/Onay Saha Etüdü Bekleniyor</t>
        </is>
      </c>
    </row>
    <row r="864" ht="15" customHeight="1" s="113">
      <c r="A864" s="124" t="inlineStr">
        <is>
          <t>T0863</t>
        </is>
      </c>
      <c r="B864" s="124" t="inlineStr">
        <is>
          <t>M042</t>
        </is>
      </c>
      <c r="C864" s="124" t="inlineStr">
        <is>
          <t>TORBALI 5</t>
        </is>
      </c>
      <c r="D864" s="124" t="inlineStr">
        <is>
          <t>M038</t>
        </is>
      </c>
      <c r="E864" s="124" t="inlineStr">
        <is>
          <t>TORBALI 1</t>
        </is>
      </c>
      <c r="F864" s="124" t="inlineStr">
        <is>
          <t>U038</t>
        </is>
      </c>
      <c r="G864" s="124" t="inlineStr">
        <is>
          <t>YÖNETİCİ YARDIMCISI</t>
        </is>
      </c>
      <c r="H864" s="124" t="n">
        <v>25</v>
      </c>
      <c r="I864" s="124" t="n">
        <v>2.1</v>
      </c>
      <c r="J864" s="124" t="inlineStr">
        <is>
          <t>Evet</t>
        </is>
      </c>
      <c r="K864" s="124" t="inlineStr">
        <is>
          <t>Aynı Bölge</t>
        </is>
      </c>
      <c r="L864" s="124" t="inlineStr">
        <is>
          <t>Belirsiz</t>
        </is>
      </c>
      <c r="M864" s="124" t="n">
        <v>0</v>
      </c>
      <c r="N864" s="124" t="n">
        <v>1</v>
      </c>
      <c r="O864" s="124" t="n">
        <v>0</v>
      </c>
      <c r="P864" s="124" t="n">
        <v>0</v>
      </c>
      <c r="Q864" s="124" t="inlineStr">
        <is>
          <t>Aynı unvan ve gerekli yetkinlik</t>
        </is>
      </c>
      <c r="R864" s="124" t="inlineStr">
        <is>
          <t>Koşullu</t>
        </is>
      </c>
      <c r="S864" s="124" t="inlineStr">
        <is>
          <t>Gerçek mesafe (Google Places) - Fazla/Açık Fact_Mevcut/Fact_Norm'dan; Vardiya/Onay Saha Etüdü Bekleniyor</t>
        </is>
      </c>
    </row>
    <row r="865" ht="15" customHeight="1" s="113">
      <c r="A865" s="124" t="inlineStr">
        <is>
          <t>T0864</t>
        </is>
      </c>
      <c r="B865" s="124" t="inlineStr">
        <is>
          <t>M042</t>
        </is>
      </c>
      <c r="C865" s="124" t="inlineStr">
        <is>
          <t>TORBALI 5</t>
        </is>
      </c>
      <c r="D865" s="124" t="inlineStr">
        <is>
          <t>M038</t>
        </is>
      </c>
      <c r="E865" s="124" t="inlineStr">
        <is>
          <t>TORBALI 1</t>
        </is>
      </c>
      <c r="F865" s="124" t="inlineStr">
        <is>
          <t>U042</t>
        </is>
      </c>
      <c r="G865" s="124" t="inlineStr">
        <is>
          <t>ŞARKÜTERİ</t>
        </is>
      </c>
      <c r="H865" s="124" t="n">
        <v>25</v>
      </c>
      <c r="I865" s="124" t="n">
        <v>2.1</v>
      </c>
      <c r="J865" s="124" t="inlineStr">
        <is>
          <t>Evet</t>
        </is>
      </c>
      <c r="K865" s="124" t="inlineStr">
        <is>
          <t>Aynı Bölge</t>
        </is>
      </c>
      <c r="L865" s="124" t="inlineStr">
        <is>
          <t>Belirsiz</t>
        </is>
      </c>
      <c r="M865" s="124" t="n">
        <v>0</v>
      </c>
      <c r="N865" s="124" t="n">
        <v>1</v>
      </c>
      <c r="O865" s="124" t="n">
        <v>0</v>
      </c>
      <c r="P865" s="124" t="n">
        <v>0</v>
      </c>
      <c r="Q865" s="124" t="inlineStr">
        <is>
          <t>Aynı unvan ve gerekli yetkinlik</t>
        </is>
      </c>
      <c r="R865" s="124" t="inlineStr">
        <is>
          <t>Koşullu</t>
        </is>
      </c>
      <c r="S865" s="124" t="inlineStr">
        <is>
          <t>Gerçek mesafe (Google Places) - Fazla/Açık Fact_Mevcut/Fact_Norm'dan; Vardiya/Onay Saha Etüdü Bekleniyor</t>
        </is>
      </c>
    </row>
    <row r="866" ht="15" customHeight="1" s="113">
      <c r="A866" s="124" t="inlineStr">
        <is>
          <t>T0865</t>
        </is>
      </c>
      <c r="B866" s="124" t="inlineStr">
        <is>
          <t>M042</t>
        </is>
      </c>
      <c r="C866" s="124" t="inlineStr">
        <is>
          <t>TORBALI 5</t>
        </is>
      </c>
      <c r="D866" s="124" t="inlineStr">
        <is>
          <t>M041</t>
        </is>
      </c>
      <c r="E866" s="124" t="inlineStr">
        <is>
          <t>TORBALI 4</t>
        </is>
      </c>
      <c r="F866" s="124" t="inlineStr">
        <is>
          <t>U002</t>
        </is>
      </c>
      <c r="G866" s="124" t="inlineStr">
        <is>
          <t>BAKLİYAT</t>
        </is>
      </c>
      <c r="H866" s="124" t="n">
        <v>25</v>
      </c>
      <c r="I866" s="124" t="n">
        <v>2.2</v>
      </c>
      <c r="J866" s="124" t="inlineStr">
        <is>
          <t>Evet</t>
        </is>
      </c>
      <c r="K866" s="124" t="inlineStr">
        <is>
          <t>Aynı Bölge</t>
        </is>
      </c>
      <c r="L866" s="124" t="inlineStr">
        <is>
          <t>Belirsiz</t>
        </is>
      </c>
      <c r="M866" s="124" t="n">
        <v>0</v>
      </c>
      <c r="N866" s="124" t="n">
        <v>1</v>
      </c>
      <c r="O866" s="124" t="n">
        <v>0</v>
      </c>
      <c r="P866" s="124" t="n">
        <v>0</v>
      </c>
      <c r="Q866" s="124" t="inlineStr">
        <is>
          <t>Aynı unvan ve gerekli yetkinlik</t>
        </is>
      </c>
      <c r="R866" s="124" t="inlineStr">
        <is>
          <t>Koşullu</t>
        </is>
      </c>
      <c r="S866" s="124" t="inlineStr">
        <is>
          <t>Gerçek mesafe (Google Places) - Fazla/Açık Fact_Mevcut/Fact_Norm'dan; Vardiya/Onay Saha Etüdü Bekleniyor</t>
        </is>
      </c>
    </row>
    <row r="867" ht="15" customHeight="1" s="113">
      <c r="A867" s="124" t="inlineStr">
        <is>
          <t>T0866</t>
        </is>
      </c>
      <c r="B867" s="124" t="inlineStr">
        <is>
          <t>M042</t>
        </is>
      </c>
      <c r="C867" s="124" t="inlineStr">
        <is>
          <t>TORBALI 5</t>
        </is>
      </c>
      <c r="D867" s="124" t="inlineStr">
        <is>
          <t>M041</t>
        </is>
      </c>
      <c r="E867" s="124" t="inlineStr">
        <is>
          <t>TORBALI 4</t>
        </is>
      </c>
      <c r="F867" s="124" t="inlineStr">
        <is>
          <t>U013</t>
        </is>
      </c>
      <c r="G867" s="124" t="inlineStr">
        <is>
          <t>KASAP</t>
        </is>
      </c>
      <c r="H867" s="124" t="n">
        <v>25</v>
      </c>
      <c r="I867" s="124" t="n">
        <v>2.2</v>
      </c>
      <c r="J867" s="124" t="inlineStr">
        <is>
          <t>Evet</t>
        </is>
      </c>
      <c r="K867" s="124" t="inlineStr">
        <is>
          <t>Aynı Bölge</t>
        </is>
      </c>
      <c r="L867" s="124" t="inlineStr">
        <is>
          <t>Belirsiz</t>
        </is>
      </c>
      <c r="M867" s="124" t="n">
        <v>0</v>
      </c>
      <c r="N867" s="124" t="n">
        <v>1</v>
      </c>
      <c r="O867" s="124" t="n">
        <v>0</v>
      </c>
      <c r="P867" s="124" t="n">
        <v>0</v>
      </c>
      <c r="Q867" s="124" t="inlineStr">
        <is>
          <t>Aynı unvan ve gerekli yetkinlik</t>
        </is>
      </c>
      <c r="R867" s="124" t="inlineStr">
        <is>
          <t>Koşullu</t>
        </is>
      </c>
      <c r="S867" s="124" t="inlineStr">
        <is>
          <t>Gerçek mesafe (Google Places) - Fazla/Açık Fact_Mevcut/Fact_Norm'dan; Vardiya/Onay Saha Etüdü Bekleniyor</t>
        </is>
      </c>
    </row>
    <row r="868" ht="15" customHeight="1" s="113">
      <c r="A868" s="124" t="inlineStr">
        <is>
          <t>T0867</t>
        </is>
      </c>
      <c r="B868" s="124" t="inlineStr">
        <is>
          <t>M042</t>
        </is>
      </c>
      <c r="C868" s="124" t="inlineStr">
        <is>
          <t>TORBALI 5</t>
        </is>
      </c>
      <c r="D868" s="124" t="inlineStr">
        <is>
          <t>M041</t>
        </is>
      </c>
      <c r="E868" s="124" t="inlineStr">
        <is>
          <t>TORBALI 4</t>
        </is>
      </c>
      <c r="F868" s="124" t="inlineStr">
        <is>
          <t>U015</t>
        </is>
      </c>
      <c r="G868" s="124" t="inlineStr">
        <is>
          <t>KASİYER</t>
        </is>
      </c>
      <c r="H868" s="124" t="n">
        <v>25</v>
      </c>
      <c r="I868" s="124" t="n">
        <v>2.2</v>
      </c>
      <c r="J868" s="124" t="inlineStr">
        <is>
          <t>Evet</t>
        </is>
      </c>
      <c r="K868" s="124" t="inlineStr">
        <is>
          <t>Aynı Bölge</t>
        </is>
      </c>
      <c r="L868" s="124" t="inlineStr">
        <is>
          <t>Belirsiz</t>
        </is>
      </c>
      <c r="M868" s="124" t="n">
        <v>1</v>
      </c>
      <c r="N868" s="124" t="n">
        <v>2</v>
      </c>
      <c r="O868" s="124" t="n">
        <v>0</v>
      </c>
      <c r="P868" s="124" t="n">
        <v>1</v>
      </c>
      <c r="Q868" s="124" t="inlineStr">
        <is>
          <t>Aynı unvan ve gerekli yetkinlik</t>
        </is>
      </c>
      <c r="R868" s="124" t="inlineStr">
        <is>
          <t>Önerilir</t>
        </is>
      </c>
      <c r="S868" s="124" t="inlineStr">
        <is>
          <t>Gerçek mesafe (Google Places) - Fazla/Açık Fact_Mevcut/Fact_Norm'dan; Vardiya/Onay Saha Etüdü Bekleniyor</t>
        </is>
      </c>
    </row>
    <row r="869" ht="15" customHeight="1" s="113">
      <c r="A869" s="124" t="inlineStr">
        <is>
          <t>T0868</t>
        </is>
      </c>
      <c r="B869" s="124" t="inlineStr">
        <is>
          <t>M042</t>
        </is>
      </c>
      <c r="C869" s="124" t="inlineStr">
        <is>
          <t>TORBALI 5</t>
        </is>
      </c>
      <c r="D869" s="124" t="inlineStr">
        <is>
          <t>M041</t>
        </is>
      </c>
      <c r="E869" s="124" t="inlineStr">
        <is>
          <t>TORBALI 4</t>
        </is>
      </c>
      <c r="F869" s="124" t="inlineStr">
        <is>
          <t>U017</t>
        </is>
      </c>
      <c r="G869" s="124" t="inlineStr">
        <is>
          <t>MANAV</t>
        </is>
      </c>
      <c r="H869" s="124" t="n">
        <v>25</v>
      </c>
      <c r="I869" s="124" t="n">
        <v>2.2</v>
      </c>
      <c r="J869" s="124" t="inlineStr">
        <is>
          <t>Evet</t>
        </is>
      </c>
      <c r="K869" s="124" t="inlineStr">
        <is>
          <t>Aynı Bölge</t>
        </is>
      </c>
      <c r="L869" s="124" t="inlineStr">
        <is>
          <t>Belirsiz</t>
        </is>
      </c>
      <c r="M869" s="124" t="n">
        <v>0</v>
      </c>
      <c r="N869" s="124" t="n">
        <v>2</v>
      </c>
      <c r="O869" s="124" t="n">
        <v>0</v>
      </c>
      <c r="P869" s="124" t="n">
        <v>1</v>
      </c>
      <c r="Q869" s="124" t="inlineStr">
        <is>
          <t>Aynı unvan ve gerekli yetkinlik</t>
        </is>
      </c>
      <c r="R869" s="124" t="inlineStr">
        <is>
          <t>Koşullu</t>
        </is>
      </c>
      <c r="S869" s="124" t="inlineStr">
        <is>
          <t>Gerçek mesafe (Google Places) - Fazla/Açık Fact_Mevcut/Fact_Norm'dan; Vardiya/Onay Saha Etüdü Bekleniyor</t>
        </is>
      </c>
    </row>
    <row r="870" ht="15" customHeight="1" s="113">
      <c r="A870" s="124" t="inlineStr">
        <is>
          <t>T0869</t>
        </is>
      </c>
      <c r="B870" s="124" t="inlineStr">
        <is>
          <t>M042</t>
        </is>
      </c>
      <c r="C870" s="124" t="inlineStr">
        <is>
          <t>TORBALI 5</t>
        </is>
      </c>
      <c r="D870" s="124" t="inlineStr">
        <is>
          <t>M041</t>
        </is>
      </c>
      <c r="E870" s="124" t="inlineStr">
        <is>
          <t>TORBALI 4</t>
        </is>
      </c>
      <c r="F870" s="124" t="inlineStr">
        <is>
          <t>U026</t>
        </is>
      </c>
      <c r="G870" s="124" t="inlineStr">
        <is>
          <t>REYON GÖREVLİSİ</t>
        </is>
      </c>
      <c r="H870" s="124" t="n">
        <v>25</v>
      </c>
      <c r="I870" s="124" t="n">
        <v>2.2</v>
      </c>
      <c r="J870" s="124" t="inlineStr">
        <is>
          <t>Evet</t>
        </is>
      </c>
      <c r="K870" s="124" t="inlineStr">
        <is>
          <t>Aynı Bölge</t>
        </is>
      </c>
      <c r="L870" s="124" t="inlineStr">
        <is>
          <t>Belirsiz</t>
        </is>
      </c>
      <c r="M870" s="124" t="n">
        <v>0</v>
      </c>
      <c r="N870" s="124" t="n">
        <v>0</v>
      </c>
      <c r="O870" s="124" t="n">
        <v>0</v>
      </c>
      <c r="P870" s="124" t="n">
        <v>0</v>
      </c>
      <c r="Q870" s="124" t="inlineStr">
        <is>
          <t>Aynı unvan ve gerekli yetkinlik</t>
        </is>
      </c>
      <c r="R870" s="124" t="inlineStr">
        <is>
          <t>Düşük Öncelik</t>
        </is>
      </c>
      <c r="S870" s="124" t="inlineStr">
        <is>
          <t>Gerçek mesafe (Google Places) - Fazla/Açık Fact_Mevcut/Fact_Norm'dan; Vardiya/Onay Saha Etüdü Bekleniyor</t>
        </is>
      </c>
    </row>
    <row r="871" ht="15" customHeight="1" s="113">
      <c r="A871" s="124" t="inlineStr">
        <is>
          <t>T0870</t>
        </is>
      </c>
      <c r="B871" s="124" t="inlineStr">
        <is>
          <t>M042</t>
        </is>
      </c>
      <c r="C871" s="124" t="inlineStr">
        <is>
          <t>TORBALI 5</t>
        </is>
      </c>
      <c r="D871" s="124" t="inlineStr">
        <is>
          <t>M041</t>
        </is>
      </c>
      <c r="E871" s="124" t="inlineStr">
        <is>
          <t>TORBALI 4</t>
        </is>
      </c>
      <c r="F871" s="124" t="inlineStr">
        <is>
          <t>U036</t>
        </is>
      </c>
      <c r="G871" s="124" t="inlineStr">
        <is>
          <t>YÖNETİCİ</t>
        </is>
      </c>
      <c r="H871" s="124" t="n">
        <v>25</v>
      </c>
      <c r="I871" s="124" t="n">
        <v>2.2</v>
      </c>
      <c r="J871" s="124" t="inlineStr">
        <is>
          <t>Evet</t>
        </is>
      </c>
      <c r="K871" s="124" t="inlineStr">
        <is>
          <t>Aynı Bölge</t>
        </is>
      </c>
      <c r="L871" s="124" t="inlineStr">
        <is>
          <t>Belirsiz</t>
        </is>
      </c>
      <c r="M871" s="124" t="n">
        <v>0</v>
      </c>
      <c r="N871" s="124" t="n">
        <v>1</v>
      </c>
      <c r="O871" s="124" t="n">
        <v>0</v>
      </c>
      <c r="P871" s="124" t="n">
        <v>0</v>
      </c>
      <c r="Q871" s="124" t="inlineStr">
        <is>
          <t>Aynı unvan ve gerekli yetkinlik</t>
        </is>
      </c>
      <c r="R871" s="124" t="inlineStr">
        <is>
          <t>Koşullu</t>
        </is>
      </c>
      <c r="S871" s="124" t="inlineStr">
        <is>
          <t>Gerçek mesafe (Google Places) - Fazla/Açık Fact_Mevcut/Fact_Norm'dan; Vardiya/Onay Saha Etüdü Bekleniyor</t>
        </is>
      </c>
    </row>
    <row r="872" ht="15" customHeight="1" s="113">
      <c r="A872" s="124" t="inlineStr">
        <is>
          <t>T0871</t>
        </is>
      </c>
      <c r="B872" s="124" t="inlineStr">
        <is>
          <t>M042</t>
        </is>
      </c>
      <c r="C872" s="124" t="inlineStr">
        <is>
          <t>TORBALI 5</t>
        </is>
      </c>
      <c r="D872" s="124" t="inlineStr">
        <is>
          <t>M041</t>
        </is>
      </c>
      <c r="E872" s="124" t="inlineStr">
        <is>
          <t>TORBALI 4</t>
        </is>
      </c>
      <c r="F872" s="124" t="inlineStr">
        <is>
          <t>U038</t>
        </is>
      </c>
      <c r="G872" s="124" t="inlineStr">
        <is>
          <t>YÖNETİCİ YARDIMCISI</t>
        </is>
      </c>
      <c r="H872" s="124" t="n">
        <v>25</v>
      </c>
      <c r="I872" s="124" t="n">
        <v>2.2</v>
      </c>
      <c r="J872" s="124" t="inlineStr">
        <is>
          <t>Evet</t>
        </is>
      </c>
      <c r="K872" s="124" t="inlineStr">
        <is>
          <t>Aynı Bölge</t>
        </is>
      </c>
      <c r="L872" s="124" t="inlineStr">
        <is>
          <t>Belirsiz</t>
        </is>
      </c>
      <c r="M872" s="124" t="n">
        <v>0</v>
      </c>
      <c r="N872" s="124" t="n">
        <v>0</v>
      </c>
      <c r="O872" s="124" t="n">
        <v>0</v>
      </c>
      <c r="P872" s="124" t="n">
        <v>0</v>
      </c>
      <c r="Q872" s="124" t="inlineStr">
        <is>
          <t>Aynı unvan ve gerekli yetkinlik</t>
        </is>
      </c>
      <c r="R872" s="124" t="inlineStr">
        <is>
          <t>Düşük Öncelik</t>
        </is>
      </c>
      <c r="S872" s="124" t="inlineStr">
        <is>
          <t>Gerçek mesafe (Google Places) - Fazla/Açık Fact_Mevcut/Fact_Norm'dan; Vardiya/Onay Saha Etüdü Bekleniyor</t>
        </is>
      </c>
    </row>
    <row r="873" ht="15" customHeight="1" s="113">
      <c r="A873" s="124" t="inlineStr">
        <is>
          <t>T0872</t>
        </is>
      </c>
      <c r="B873" s="124" t="inlineStr">
        <is>
          <t>M042</t>
        </is>
      </c>
      <c r="C873" s="124" t="inlineStr">
        <is>
          <t>TORBALI 5</t>
        </is>
      </c>
      <c r="D873" s="124" t="inlineStr">
        <is>
          <t>M041</t>
        </is>
      </c>
      <c r="E873" s="124" t="inlineStr">
        <is>
          <t>TORBALI 4</t>
        </is>
      </c>
      <c r="F873" s="124" t="inlineStr">
        <is>
          <t>U042</t>
        </is>
      </c>
      <c r="G873" s="124" t="inlineStr">
        <is>
          <t>ŞARKÜTERİ</t>
        </is>
      </c>
      <c r="H873" s="124" t="n">
        <v>25</v>
      </c>
      <c r="I873" s="124" t="n">
        <v>2.2</v>
      </c>
      <c r="J873" s="124" t="inlineStr">
        <is>
          <t>Evet</t>
        </is>
      </c>
      <c r="K873" s="124" t="inlineStr">
        <is>
          <t>Aynı Bölge</t>
        </is>
      </c>
      <c r="L873" s="124" t="inlineStr">
        <is>
          <t>Belirsiz</t>
        </is>
      </c>
      <c r="M873" s="124" t="n">
        <v>0</v>
      </c>
      <c r="N873" s="124" t="n">
        <v>1</v>
      </c>
      <c r="O873" s="124" t="n">
        <v>0</v>
      </c>
      <c r="P873" s="124" t="n">
        <v>0</v>
      </c>
      <c r="Q873" s="124" t="inlineStr">
        <is>
          <t>Aynı unvan ve gerekli yetkinlik</t>
        </is>
      </c>
      <c r="R873" s="124" t="inlineStr">
        <is>
          <t>Koşullu</t>
        </is>
      </c>
      <c r="S873" s="124" t="inlineStr">
        <is>
          <t>Gerçek mesafe (Google Places) - Fazla/Açık Fact_Mevcut/Fact_Norm'dan; Vardiya/Onay Saha Etüdü Bekleniyor</t>
        </is>
      </c>
    </row>
    <row r="874" ht="15" customHeight="1" s="113">
      <c r="A874" s="124" t="inlineStr">
        <is>
          <t>T0873</t>
        </is>
      </c>
      <c r="B874" s="124" t="inlineStr">
        <is>
          <t>M043</t>
        </is>
      </c>
      <c r="C874" s="124" t="inlineStr">
        <is>
          <t>YAPICIOĞLU</t>
        </is>
      </c>
      <c r="D874" s="124" t="inlineStr">
        <is>
          <t>M050</t>
        </is>
      </c>
      <c r="E874" s="124" t="inlineStr">
        <is>
          <t>İZMİRSPOR</t>
        </is>
      </c>
      <c r="F874" s="124" t="inlineStr">
        <is>
          <t>U002</t>
        </is>
      </c>
      <c r="G874" s="124" t="inlineStr">
        <is>
          <t>BAKLİYAT</t>
        </is>
      </c>
      <c r="H874" s="124" t="n">
        <v>25</v>
      </c>
      <c r="I874" s="124" t="n">
        <v>1.7</v>
      </c>
      <c r="J874" s="124" t="inlineStr">
        <is>
          <t>Evet</t>
        </is>
      </c>
      <c r="K874" s="124" t="inlineStr">
        <is>
          <t>Aynı Bölge</t>
        </is>
      </c>
      <c r="L874" s="124" t="inlineStr">
        <is>
          <t>Belirsiz</t>
        </is>
      </c>
      <c r="M874" s="124" t="n">
        <v>0</v>
      </c>
      <c r="N874" s="124" t="n">
        <v>0</v>
      </c>
      <c r="O874" s="124" t="n">
        <v>0</v>
      </c>
      <c r="P874" s="124" t="n">
        <v>0</v>
      </c>
      <c r="Q874" s="124" t="inlineStr">
        <is>
          <t>Aynı unvan ve gerekli yetkinlik</t>
        </is>
      </c>
      <c r="R874" s="124" t="inlineStr">
        <is>
          <t>Düşük Öncelik</t>
        </is>
      </c>
      <c r="S874" s="124" t="inlineStr">
        <is>
          <t>Gerçek mesafe (Google Places) - Fazla/Açık Fact_Mevcut/Fact_Norm'dan; Vardiya/Onay Saha Etüdü Bekleniyor</t>
        </is>
      </c>
    </row>
    <row r="875" ht="15" customHeight="1" s="113">
      <c r="A875" s="124" t="inlineStr">
        <is>
          <t>T0874</t>
        </is>
      </c>
      <c r="B875" s="124" t="inlineStr">
        <is>
          <t>M043</t>
        </is>
      </c>
      <c r="C875" s="124" t="inlineStr">
        <is>
          <t>YAPICIOĞLU</t>
        </is>
      </c>
      <c r="D875" s="124" t="inlineStr">
        <is>
          <t>M050</t>
        </is>
      </c>
      <c r="E875" s="124" t="inlineStr">
        <is>
          <t>İZMİRSPOR</t>
        </is>
      </c>
      <c r="F875" s="124" t="inlineStr">
        <is>
          <t>U013</t>
        </is>
      </c>
      <c r="G875" s="124" t="inlineStr">
        <is>
          <t>KASAP</t>
        </is>
      </c>
      <c r="H875" s="124" t="n">
        <v>25</v>
      </c>
      <c r="I875" s="124" t="n">
        <v>1.7</v>
      </c>
      <c r="J875" s="124" t="inlineStr">
        <is>
          <t>Evet</t>
        </is>
      </c>
      <c r="K875" s="124" t="inlineStr">
        <is>
          <t>Aynı Bölge</t>
        </is>
      </c>
      <c r="L875" s="124" t="inlineStr">
        <is>
          <t>Belirsiz</t>
        </is>
      </c>
      <c r="M875" s="124" t="n">
        <v>0</v>
      </c>
      <c r="N875" s="124" t="n">
        <v>1</v>
      </c>
      <c r="O875" s="124" t="n">
        <v>0</v>
      </c>
      <c r="P875" s="124" t="n">
        <v>0</v>
      </c>
      <c r="Q875" s="124" t="inlineStr">
        <is>
          <t>Aynı unvan ve gerekli yetkinlik</t>
        </is>
      </c>
      <c r="R875" s="124" t="inlineStr">
        <is>
          <t>Koşullu</t>
        </is>
      </c>
      <c r="S875" s="124" t="inlineStr">
        <is>
          <t>Gerçek mesafe (Google Places) - Fazla/Açık Fact_Mevcut/Fact_Norm'dan; Vardiya/Onay Saha Etüdü Bekleniyor</t>
        </is>
      </c>
    </row>
    <row r="876" ht="15" customHeight="1" s="113">
      <c r="A876" s="124" t="inlineStr">
        <is>
          <t>T0875</t>
        </is>
      </c>
      <c r="B876" s="124" t="inlineStr">
        <is>
          <t>M043</t>
        </is>
      </c>
      <c r="C876" s="124" t="inlineStr">
        <is>
          <t>YAPICIOĞLU</t>
        </is>
      </c>
      <c r="D876" s="124" t="inlineStr">
        <is>
          <t>M050</t>
        </is>
      </c>
      <c r="E876" s="124" t="inlineStr">
        <is>
          <t>İZMİRSPOR</t>
        </is>
      </c>
      <c r="F876" s="124" t="inlineStr">
        <is>
          <t>U015</t>
        </is>
      </c>
      <c r="G876" s="124" t="inlineStr">
        <is>
          <t>KASİYER</t>
        </is>
      </c>
      <c r="H876" s="124" t="n">
        <v>25</v>
      </c>
      <c r="I876" s="124" t="n">
        <v>1.7</v>
      </c>
      <c r="J876" s="124" t="inlineStr">
        <is>
          <t>Evet</t>
        </is>
      </c>
      <c r="K876" s="124" t="inlineStr">
        <is>
          <t>Aynı Bölge</t>
        </is>
      </c>
      <c r="L876" s="124" t="inlineStr">
        <is>
          <t>Belirsiz</t>
        </is>
      </c>
      <c r="M876" s="124" t="n">
        <v>0</v>
      </c>
      <c r="N876" s="124" t="n">
        <v>0</v>
      </c>
      <c r="O876" s="124" t="n">
        <v>0</v>
      </c>
      <c r="P876" s="124" t="n">
        <v>0</v>
      </c>
      <c r="Q876" s="124" t="inlineStr">
        <is>
          <t>Aynı unvan ve gerekli yetkinlik</t>
        </is>
      </c>
      <c r="R876" s="124" t="inlineStr">
        <is>
          <t>Düşük Öncelik</t>
        </is>
      </c>
      <c r="S876" s="124" t="inlineStr">
        <is>
          <t>Gerçek mesafe (Google Places) - Fazla/Açık Fact_Mevcut/Fact_Norm'dan; Vardiya/Onay Saha Etüdü Bekleniyor</t>
        </is>
      </c>
    </row>
    <row r="877" ht="15" customHeight="1" s="113">
      <c r="A877" s="124" t="inlineStr">
        <is>
          <t>T0876</t>
        </is>
      </c>
      <c r="B877" s="124" t="inlineStr">
        <is>
          <t>M043</t>
        </is>
      </c>
      <c r="C877" s="124" t="inlineStr">
        <is>
          <t>YAPICIOĞLU</t>
        </is>
      </c>
      <c r="D877" s="124" t="inlineStr">
        <is>
          <t>M050</t>
        </is>
      </c>
      <c r="E877" s="124" t="inlineStr">
        <is>
          <t>İZMİRSPOR</t>
        </is>
      </c>
      <c r="F877" s="124" t="inlineStr">
        <is>
          <t>U017</t>
        </is>
      </c>
      <c r="G877" s="124" t="inlineStr">
        <is>
          <t>MANAV</t>
        </is>
      </c>
      <c r="H877" s="124" t="n">
        <v>25</v>
      </c>
      <c r="I877" s="124" t="n">
        <v>1.7</v>
      </c>
      <c r="J877" s="124" t="inlineStr">
        <is>
          <t>Evet</t>
        </is>
      </c>
      <c r="K877" s="124" t="inlineStr">
        <is>
          <t>Aynı Bölge</t>
        </is>
      </c>
      <c r="L877" s="124" t="inlineStr">
        <is>
          <t>Belirsiz</t>
        </is>
      </c>
      <c r="M877" s="124" t="n">
        <v>0</v>
      </c>
      <c r="N877" s="124" t="n">
        <v>3</v>
      </c>
      <c r="O877" s="124" t="n">
        <v>0</v>
      </c>
      <c r="P877" s="124" t="n">
        <v>2</v>
      </c>
      <c r="Q877" s="124" t="inlineStr">
        <is>
          <t>Aynı unvan ve gerekli yetkinlik</t>
        </is>
      </c>
      <c r="R877" s="124" t="inlineStr">
        <is>
          <t>Koşullu</t>
        </is>
      </c>
      <c r="S877" s="124" t="inlineStr">
        <is>
          <t>Gerçek mesafe (Google Places) - Fazla/Açık Fact_Mevcut/Fact_Norm'dan; Vardiya/Onay Saha Etüdü Bekleniyor</t>
        </is>
      </c>
    </row>
    <row r="878" ht="15" customHeight="1" s="113">
      <c r="A878" s="124" t="inlineStr">
        <is>
          <t>T0877</t>
        </is>
      </c>
      <c r="B878" s="124" t="inlineStr">
        <is>
          <t>M043</t>
        </is>
      </c>
      <c r="C878" s="124" t="inlineStr">
        <is>
          <t>YAPICIOĞLU</t>
        </is>
      </c>
      <c r="D878" s="124" t="inlineStr">
        <is>
          <t>M050</t>
        </is>
      </c>
      <c r="E878" s="124" t="inlineStr">
        <is>
          <t>İZMİRSPOR</t>
        </is>
      </c>
      <c r="F878" s="124" t="inlineStr">
        <is>
          <t>U026</t>
        </is>
      </c>
      <c r="G878" s="124" t="inlineStr">
        <is>
          <t>REYON GÖREVLİSİ</t>
        </is>
      </c>
      <c r="H878" s="124" t="n">
        <v>25</v>
      </c>
      <c r="I878" s="124" t="n">
        <v>1.7</v>
      </c>
      <c r="J878" s="124" t="inlineStr">
        <is>
          <t>Evet</t>
        </is>
      </c>
      <c r="K878" s="124" t="inlineStr">
        <is>
          <t>Aynı Bölge</t>
        </is>
      </c>
      <c r="L878" s="124" t="inlineStr">
        <is>
          <t>Belirsiz</t>
        </is>
      </c>
      <c r="M878" s="124" t="n">
        <v>0</v>
      </c>
      <c r="N878" s="124" t="n">
        <v>0</v>
      </c>
      <c r="O878" s="124" t="n">
        <v>0</v>
      </c>
      <c r="P878" s="124" t="n">
        <v>0</v>
      </c>
      <c r="Q878" s="124" t="inlineStr">
        <is>
          <t>Aynı unvan ve gerekli yetkinlik</t>
        </is>
      </c>
      <c r="R878" s="124" t="inlineStr">
        <is>
          <t>Düşük Öncelik</t>
        </is>
      </c>
      <c r="S878" s="124" t="inlineStr">
        <is>
          <t>Gerçek mesafe (Google Places) - Fazla/Açık Fact_Mevcut/Fact_Norm'dan; Vardiya/Onay Saha Etüdü Bekleniyor</t>
        </is>
      </c>
    </row>
    <row r="879" ht="15" customHeight="1" s="113">
      <c r="A879" s="124" t="inlineStr">
        <is>
          <t>T0878</t>
        </is>
      </c>
      <c r="B879" s="124" t="inlineStr">
        <is>
          <t>M043</t>
        </is>
      </c>
      <c r="C879" s="124" t="inlineStr">
        <is>
          <t>YAPICIOĞLU</t>
        </is>
      </c>
      <c r="D879" s="124" t="inlineStr">
        <is>
          <t>M050</t>
        </is>
      </c>
      <c r="E879" s="124" t="inlineStr">
        <is>
          <t>İZMİRSPOR</t>
        </is>
      </c>
      <c r="F879" s="124" t="inlineStr">
        <is>
          <t>U036</t>
        </is>
      </c>
      <c r="G879" s="124" t="inlineStr">
        <is>
          <t>YÖNETİCİ</t>
        </is>
      </c>
      <c r="H879" s="124" t="n">
        <v>25</v>
      </c>
      <c r="I879" s="124" t="n">
        <v>1.7</v>
      </c>
      <c r="J879" s="124" t="inlineStr">
        <is>
          <t>Evet</t>
        </is>
      </c>
      <c r="K879" s="124" t="inlineStr">
        <is>
          <t>Aynı Bölge</t>
        </is>
      </c>
      <c r="L879" s="124" t="inlineStr">
        <is>
          <t>Belirsiz</t>
        </is>
      </c>
      <c r="M879" s="124" t="n">
        <v>0</v>
      </c>
      <c r="N879" s="124" t="n">
        <v>1</v>
      </c>
      <c r="O879" s="124" t="n">
        <v>0</v>
      </c>
      <c r="P879" s="124" t="n">
        <v>0</v>
      </c>
      <c r="Q879" s="124" t="inlineStr">
        <is>
          <t>Aynı unvan ve gerekli yetkinlik</t>
        </is>
      </c>
      <c r="R879" s="124" t="inlineStr">
        <is>
          <t>Koşullu</t>
        </is>
      </c>
      <c r="S879" s="124" t="inlineStr">
        <is>
          <t>Gerçek mesafe (Google Places) - Fazla/Açık Fact_Mevcut/Fact_Norm'dan; Vardiya/Onay Saha Etüdü Bekleniyor</t>
        </is>
      </c>
    </row>
    <row r="880" ht="15" customHeight="1" s="113">
      <c r="A880" s="124" t="inlineStr">
        <is>
          <t>T0879</t>
        </is>
      </c>
      <c r="B880" s="124" t="inlineStr">
        <is>
          <t>M043</t>
        </is>
      </c>
      <c r="C880" s="124" t="inlineStr">
        <is>
          <t>YAPICIOĞLU</t>
        </is>
      </c>
      <c r="D880" s="124" t="inlineStr">
        <is>
          <t>M050</t>
        </is>
      </c>
      <c r="E880" s="124" t="inlineStr">
        <is>
          <t>İZMİRSPOR</t>
        </is>
      </c>
      <c r="F880" s="124" t="inlineStr">
        <is>
          <t>U038</t>
        </is>
      </c>
      <c r="G880" s="124" t="inlineStr">
        <is>
          <t>YÖNETİCİ YARDIMCISI</t>
        </is>
      </c>
      <c r="H880" s="124" t="n">
        <v>25</v>
      </c>
      <c r="I880" s="124" t="n">
        <v>1.7</v>
      </c>
      <c r="J880" s="124" t="inlineStr">
        <is>
          <t>Evet</t>
        </is>
      </c>
      <c r="K880" s="124" t="inlineStr">
        <is>
          <t>Aynı Bölge</t>
        </is>
      </c>
      <c r="L880" s="124" t="inlineStr">
        <is>
          <t>Belirsiz</t>
        </is>
      </c>
      <c r="M880" s="124" t="n">
        <v>0</v>
      </c>
      <c r="N880" s="124" t="n">
        <v>0</v>
      </c>
      <c r="O880" s="124" t="n">
        <v>0</v>
      </c>
      <c r="P880" s="124" t="n">
        <v>0</v>
      </c>
      <c r="Q880" s="124" t="inlineStr">
        <is>
          <t>Aynı unvan ve gerekli yetkinlik</t>
        </is>
      </c>
      <c r="R880" s="124" t="inlineStr">
        <is>
          <t>Düşük Öncelik</t>
        </is>
      </c>
      <c r="S880" s="124" t="inlineStr">
        <is>
          <t>Gerçek mesafe (Google Places) - Fazla/Açık Fact_Mevcut/Fact_Norm'dan; Vardiya/Onay Saha Etüdü Bekleniyor</t>
        </is>
      </c>
    </row>
    <row r="881" ht="15" customHeight="1" s="113">
      <c r="A881" s="124" t="inlineStr">
        <is>
          <t>T0880</t>
        </is>
      </c>
      <c r="B881" s="124" t="inlineStr">
        <is>
          <t>M043</t>
        </is>
      </c>
      <c r="C881" s="124" t="inlineStr">
        <is>
          <t>YAPICIOĞLU</t>
        </is>
      </c>
      <c r="D881" s="124" t="inlineStr">
        <is>
          <t>M050</t>
        </is>
      </c>
      <c r="E881" s="124" t="inlineStr">
        <is>
          <t>İZMİRSPOR</t>
        </is>
      </c>
      <c r="F881" s="124" t="inlineStr">
        <is>
          <t>U042</t>
        </is>
      </c>
      <c r="G881" s="124" t="inlineStr">
        <is>
          <t>ŞARKÜTERİ</t>
        </is>
      </c>
      <c r="H881" s="124" t="n">
        <v>25</v>
      </c>
      <c r="I881" s="124" t="n">
        <v>1.7</v>
      </c>
      <c r="J881" s="124" t="inlineStr">
        <is>
          <t>Evet</t>
        </is>
      </c>
      <c r="K881" s="124" t="inlineStr">
        <is>
          <t>Aynı Bölge</t>
        </is>
      </c>
      <c r="L881" s="124" t="inlineStr">
        <is>
          <t>Belirsiz</t>
        </is>
      </c>
      <c r="M881" s="124" t="n">
        <v>0</v>
      </c>
      <c r="N881" s="124" t="n">
        <v>2</v>
      </c>
      <c r="O881" s="124" t="n">
        <v>0</v>
      </c>
      <c r="P881" s="124" t="n">
        <v>1</v>
      </c>
      <c r="Q881" s="124" t="inlineStr">
        <is>
          <t>Aynı unvan ve gerekli yetkinlik</t>
        </is>
      </c>
      <c r="R881" s="124" t="inlineStr">
        <is>
          <t>Koşullu</t>
        </is>
      </c>
      <c r="S881" s="124" t="inlineStr">
        <is>
          <t>Gerçek mesafe (Google Places) - Fazla/Açık Fact_Mevcut/Fact_Norm'dan; Vardiya/Onay Saha Etüdü Bekleniyor</t>
        </is>
      </c>
    </row>
    <row r="882" ht="15" customHeight="1" s="113">
      <c r="A882" s="124" t="inlineStr">
        <is>
          <t>T0881</t>
        </is>
      </c>
      <c r="B882" s="124" t="inlineStr">
        <is>
          <t>M043</t>
        </is>
      </c>
      <c r="C882" s="124" t="inlineStr">
        <is>
          <t>YAPICIOĞLU</t>
        </is>
      </c>
      <c r="D882" s="124" t="inlineStr">
        <is>
          <t>M011</t>
        </is>
      </c>
      <c r="E882" s="124" t="inlineStr">
        <is>
          <t>BOZYAKA</t>
        </is>
      </c>
      <c r="F882" s="124" t="inlineStr">
        <is>
          <t>U013</t>
        </is>
      </c>
      <c r="G882" s="124" t="inlineStr">
        <is>
          <t>KASAP</t>
        </is>
      </c>
      <c r="H882" s="124" t="n">
        <v>25</v>
      </c>
      <c r="I882" s="124" t="n">
        <v>2</v>
      </c>
      <c r="J882" s="124" t="inlineStr">
        <is>
          <t>Evet</t>
        </is>
      </c>
      <c r="K882" s="124" t="inlineStr">
        <is>
          <t>Aynı Bölge</t>
        </is>
      </c>
      <c r="L882" s="124" t="inlineStr">
        <is>
          <t>Belirsiz</t>
        </is>
      </c>
      <c r="M882" s="124" t="n">
        <v>0</v>
      </c>
      <c r="N882" s="124" t="n">
        <v>0</v>
      </c>
      <c r="O882" s="124" t="n">
        <v>0</v>
      </c>
      <c r="P882" s="124" t="n">
        <v>0</v>
      </c>
      <c r="Q882" s="124" t="inlineStr">
        <is>
          <t>Aynı unvan ve gerekli yetkinlik</t>
        </is>
      </c>
      <c r="R882" s="124" t="inlineStr">
        <is>
          <t>Düşük Öncelik</t>
        </is>
      </c>
      <c r="S882" s="124" t="inlineStr">
        <is>
          <t>Gerçek mesafe (Google Places) - Fazla/Açık Fact_Mevcut/Fact_Norm'dan; Vardiya/Onay Saha Etüdü Bekleniyor</t>
        </is>
      </c>
    </row>
    <row r="883" ht="15" customHeight="1" s="113">
      <c r="A883" s="124" t="inlineStr">
        <is>
          <t>T0882</t>
        </is>
      </c>
      <c r="B883" s="124" t="inlineStr">
        <is>
          <t>M043</t>
        </is>
      </c>
      <c r="C883" s="124" t="inlineStr">
        <is>
          <t>YAPICIOĞLU</t>
        </is>
      </c>
      <c r="D883" s="124" t="inlineStr">
        <is>
          <t>M011</t>
        </is>
      </c>
      <c r="E883" s="124" t="inlineStr">
        <is>
          <t>BOZYAKA</t>
        </is>
      </c>
      <c r="F883" s="124" t="inlineStr">
        <is>
          <t>U015</t>
        </is>
      </c>
      <c r="G883" s="124" t="inlineStr">
        <is>
          <t>KASİYER</t>
        </is>
      </c>
      <c r="H883" s="124" t="n">
        <v>25</v>
      </c>
      <c r="I883" s="124" t="n">
        <v>2</v>
      </c>
      <c r="J883" s="124" t="inlineStr">
        <is>
          <t>Evet</t>
        </is>
      </c>
      <c r="K883" s="124" t="inlineStr">
        <is>
          <t>Aynı Bölge</t>
        </is>
      </c>
      <c r="L883" s="124" t="inlineStr">
        <is>
          <t>Belirsiz</t>
        </is>
      </c>
      <c r="M883" s="124" t="n">
        <v>0</v>
      </c>
      <c r="N883" s="124" t="n">
        <v>0</v>
      </c>
      <c r="O883" s="124" t="n">
        <v>0</v>
      </c>
      <c r="P883" s="124" t="n">
        <v>0</v>
      </c>
      <c r="Q883" s="124" t="inlineStr">
        <is>
          <t>Aynı unvan ve gerekli yetkinlik</t>
        </is>
      </c>
      <c r="R883" s="124" t="inlineStr">
        <is>
          <t>Düşük Öncelik</t>
        </is>
      </c>
      <c r="S883" s="124" t="inlineStr">
        <is>
          <t>Gerçek mesafe (Google Places) - Fazla/Açık Fact_Mevcut/Fact_Norm'dan; Vardiya/Onay Saha Etüdü Bekleniyor</t>
        </is>
      </c>
    </row>
    <row r="884" ht="15" customHeight="1" s="113">
      <c r="A884" s="124" t="inlineStr">
        <is>
          <t>T0883</t>
        </is>
      </c>
      <c r="B884" s="124" t="inlineStr">
        <is>
          <t>M043</t>
        </is>
      </c>
      <c r="C884" s="124" t="inlineStr">
        <is>
          <t>YAPICIOĞLU</t>
        </is>
      </c>
      <c r="D884" s="124" t="inlineStr">
        <is>
          <t>M011</t>
        </is>
      </c>
      <c r="E884" s="124" t="inlineStr">
        <is>
          <t>BOZYAKA</t>
        </is>
      </c>
      <c r="F884" s="124" t="inlineStr">
        <is>
          <t>U017</t>
        </is>
      </c>
      <c r="G884" s="124" t="inlineStr">
        <is>
          <t>MANAV</t>
        </is>
      </c>
      <c r="H884" s="124" t="n">
        <v>25</v>
      </c>
      <c r="I884" s="124" t="n">
        <v>2</v>
      </c>
      <c r="J884" s="124" t="inlineStr">
        <is>
          <t>Evet</t>
        </is>
      </c>
      <c r="K884" s="124" t="inlineStr">
        <is>
          <t>Aynı Bölge</t>
        </is>
      </c>
      <c r="L884" s="124" t="inlineStr">
        <is>
          <t>Belirsiz</t>
        </is>
      </c>
      <c r="M884" s="124" t="n">
        <v>0</v>
      </c>
      <c r="N884" s="124" t="n">
        <v>0</v>
      </c>
      <c r="O884" s="124" t="n">
        <v>0</v>
      </c>
      <c r="P884" s="124" t="n">
        <v>0</v>
      </c>
      <c r="Q884" s="124" t="inlineStr">
        <is>
          <t>Aynı unvan ve gerekli yetkinlik</t>
        </is>
      </c>
      <c r="R884" s="124" t="inlineStr">
        <is>
          <t>Düşük Öncelik</t>
        </is>
      </c>
      <c r="S884" s="124" t="inlineStr">
        <is>
          <t>Gerçek mesafe (Google Places) - Fazla/Açık Fact_Mevcut/Fact_Norm'dan; Vardiya/Onay Saha Etüdü Bekleniyor</t>
        </is>
      </c>
    </row>
    <row r="885" ht="15" customHeight="1" s="113">
      <c r="A885" s="124" t="inlineStr">
        <is>
          <t>T0884</t>
        </is>
      </c>
      <c r="B885" s="124" t="inlineStr">
        <is>
          <t>M043</t>
        </is>
      </c>
      <c r="C885" s="124" t="inlineStr">
        <is>
          <t>YAPICIOĞLU</t>
        </is>
      </c>
      <c r="D885" s="124" t="inlineStr">
        <is>
          <t>M011</t>
        </is>
      </c>
      <c r="E885" s="124" t="inlineStr">
        <is>
          <t>BOZYAKA</t>
        </is>
      </c>
      <c r="F885" s="124" t="inlineStr">
        <is>
          <t>U026</t>
        </is>
      </c>
      <c r="G885" s="124" t="inlineStr">
        <is>
          <t>REYON GÖREVLİSİ</t>
        </is>
      </c>
      <c r="H885" s="124" t="n">
        <v>25</v>
      </c>
      <c r="I885" s="124" t="n">
        <v>2</v>
      </c>
      <c r="J885" s="124" t="inlineStr">
        <is>
          <t>Evet</t>
        </is>
      </c>
      <c r="K885" s="124" t="inlineStr">
        <is>
          <t>Aynı Bölge</t>
        </is>
      </c>
      <c r="L885" s="124" t="inlineStr">
        <is>
          <t>Belirsiz</t>
        </is>
      </c>
      <c r="M885" s="124" t="n">
        <v>0</v>
      </c>
      <c r="N885" s="124" t="n">
        <v>0</v>
      </c>
      <c r="O885" s="124" t="n">
        <v>0</v>
      </c>
      <c r="P885" s="124" t="n">
        <v>0</v>
      </c>
      <c r="Q885" s="124" t="inlineStr">
        <is>
          <t>Aynı unvan ve gerekli yetkinlik</t>
        </is>
      </c>
      <c r="R885" s="124" t="inlineStr">
        <is>
          <t>Düşük Öncelik</t>
        </is>
      </c>
      <c r="S885" s="124" t="inlineStr">
        <is>
          <t>Gerçek mesafe (Google Places) - Fazla/Açık Fact_Mevcut/Fact_Norm'dan; Vardiya/Onay Saha Etüdü Bekleniyor</t>
        </is>
      </c>
    </row>
    <row r="886" ht="15" customHeight="1" s="113">
      <c r="A886" s="124" t="inlineStr">
        <is>
          <t>T0885</t>
        </is>
      </c>
      <c r="B886" s="124" t="inlineStr">
        <is>
          <t>M043</t>
        </is>
      </c>
      <c r="C886" s="124" t="inlineStr">
        <is>
          <t>YAPICIOĞLU</t>
        </is>
      </c>
      <c r="D886" s="124" t="inlineStr">
        <is>
          <t>M011</t>
        </is>
      </c>
      <c r="E886" s="124" t="inlineStr">
        <is>
          <t>BOZYAKA</t>
        </is>
      </c>
      <c r="F886" s="124" t="inlineStr">
        <is>
          <t>U036</t>
        </is>
      </c>
      <c r="G886" s="124" t="inlineStr">
        <is>
          <t>YÖNETİCİ</t>
        </is>
      </c>
      <c r="H886" s="124" t="n">
        <v>25</v>
      </c>
      <c r="I886" s="124" t="n">
        <v>2</v>
      </c>
      <c r="J886" s="124" t="inlineStr">
        <is>
          <t>Evet</t>
        </is>
      </c>
      <c r="K886" s="124" t="inlineStr">
        <is>
          <t>Aynı Bölge</t>
        </is>
      </c>
      <c r="L886" s="124" t="inlineStr">
        <is>
          <t>Belirsiz</t>
        </is>
      </c>
      <c r="M886" s="124" t="n">
        <v>0</v>
      </c>
      <c r="N886" s="124" t="n">
        <v>0</v>
      </c>
      <c r="O886" s="124" t="n">
        <v>0</v>
      </c>
      <c r="P886" s="124" t="n">
        <v>0</v>
      </c>
      <c r="Q886" s="124" t="inlineStr">
        <is>
          <t>Aynı unvan ve gerekli yetkinlik</t>
        </is>
      </c>
      <c r="R886" s="124" t="inlineStr">
        <is>
          <t>Düşük Öncelik</t>
        </is>
      </c>
      <c r="S886" s="124" t="inlineStr">
        <is>
          <t>Gerçek mesafe (Google Places) - Fazla/Açık Fact_Mevcut/Fact_Norm'dan; Vardiya/Onay Saha Etüdü Bekleniyor</t>
        </is>
      </c>
    </row>
    <row r="887" ht="15" customHeight="1" s="113">
      <c r="A887" s="124" t="inlineStr">
        <is>
          <t>T0886</t>
        </is>
      </c>
      <c r="B887" s="124" t="inlineStr">
        <is>
          <t>M043</t>
        </is>
      </c>
      <c r="C887" s="124" t="inlineStr">
        <is>
          <t>YAPICIOĞLU</t>
        </is>
      </c>
      <c r="D887" s="124" t="inlineStr">
        <is>
          <t>M011</t>
        </is>
      </c>
      <c r="E887" s="124" t="inlineStr">
        <is>
          <t>BOZYAKA</t>
        </is>
      </c>
      <c r="F887" s="124" t="inlineStr">
        <is>
          <t>U038</t>
        </is>
      </c>
      <c r="G887" s="124" t="inlineStr">
        <is>
          <t>YÖNETİCİ YARDIMCISI</t>
        </is>
      </c>
      <c r="H887" s="124" t="n">
        <v>25</v>
      </c>
      <c r="I887" s="124" t="n">
        <v>2</v>
      </c>
      <c r="J887" s="124" t="inlineStr">
        <is>
          <t>Evet</t>
        </is>
      </c>
      <c r="K887" s="124" t="inlineStr">
        <is>
          <t>Aynı Bölge</t>
        </is>
      </c>
      <c r="L887" s="124" t="inlineStr">
        <is>
          <t>Belirsiz</t>
        </is>
      </c>
      <c r="M887" s="124" t="n">
        <v>0</v>
      </c>
      <c r="N887" s="124" t="n">
        <v>0</v>
      </c>
      <c r="O887" s="124" t="n">
        <v>0</v>
      </c>
      <c r="P887" s="124" t="n">
        <v>0</v>
      </c>
      <c r="Q887" s="124" t="inlineStr">
        <is>
          <t>Aynı unvan ve gerekli yetkinlik</t>
        </is>
      </c>
      <c r="R887" s="124" t="inlineStr">
        <is>
          <t>Düşük Öncelik</t>
        </is>
      </c>
      <c r="S887" s="124" t="inlineStr">
        <is>
          <t>Gerçek mesafe (Google Places) - Fazla/Açık Fact_Mevcut/Fact_Norm'dan; Vardiya/Onay Saha Etüdü Bekleniyor</t>
        </is>
      </c>
    </row>
    <row r="888" ht="15" customHeight="1" s="113">
      <c r="A888" s="124" t="inlineStr">
        <is>
          <t>T0887</t>
        </is>
      </c>
      <c r="B888" s="124" t="inlineStr">
        <is>
          <t>M043</t>
        </is>
      </c>
      <c r="C888" s="124" t="inlineStr">
        <is>
          <t>YAPICIOĞLU</t>
        </is>
      </c>
      <c r="D888" s="124" t="inlineStr">
        <is>
          <t>M011</t>
        </is>
      </c>
      <c r="E888" s="124" t="inlineStr">
        <is>
          <t>BOZYAKA</t>
        </is>
      </c>
      <c r="F888" s="124" t="inlineStr">
        <is>
          <t>U042</t>
        </is>
      </c>
      <c r="G888" s="124" t="inlineStr">
        <is>
          <t>ŞARKÜTERİ</t>
        </is>
      </c>
      <c r="H888" s="124" t="n">
        <v>25</v>
      </c>
      <c r="I888" s="124" t="n">
        <v>2</v>
      </c>
      <c r="J888" s="124" t="inlineStr">
        <is>
          <t>Evet</t>
        </is>
      </c>
      <c r="K888" s="124" t="inlineStr">
        <is>
          <t>Aynı Bölge</t>
        </is>
      </c>
      <c r="L888" s="124" t="inlineStr">
        <is>
          <t>Belirsiz</t>
        </is>
      </c>
      <c r="M888" s="124" t="n">
        <v>0</v>
      </c>
      <c r="N888" s="124" t="n">
        <v>1</v>
      </c>
      <c r="O888" s="124" t="n">
        <v>0</v>
      </c>
      <c r="P888" s="124" t="n">
        <v>0</v>
      </c>
      <c r="Q888" s="124" t="inlineStr">
        <is>
          <t>Aynı unvan ve gerekli yetkinlik</t>
        </is>
      </c>
      <c r="R888" s="124" t="inlineStr">
        <is>
          <t>Koşullu</t>
        </is>
      </c>
      <c r="S888" s="124" t="inlineStr">
        <is>
          <t>Gerçek mesafe (Google Places) - Fazla/Açık Fact_Mevcut/Fact_Norm'dan; Vardiya/Onay Saha Etüdü Bekleniyor</t>
        </is>
      </c>
    </row>
    <row r="889" ht="15" customHeight="1" s="113">
      <c r="A889" s="124" t="inlineStr">
        <is>
          <t>T0888</t>
        </is>
      </c>
      <c r="B889" s="124" t="inlineStr">
        <is>
          <t>M044</t>
        </is>
      </c>
      <c r="C889" s="124" t="inlineStr">
        <is>
          <t>YEŞİLOVA</t>
        </is>
      </c>
      <c r="D889" s="124" t="inlineStr">
        <is>
          <t>M046</t>
        </is>
      </c>
      <c r="E889" s="124" t="inlineStr">
        <is>
          <t>ÇAMDİBİ</t>
        </is>
      </c>
      <c r="F889" s="124" t="inlineStr">
        <is>
          <t>U002</t>
        </is>
      </c>
      <c r="G889" s="124" t="inlineStr">
        <is>
          <t>BAKLİYAT</t>
        </is>
      </c>
      <c r="H889" s="124" t="n">
        <v>25</v>
      </c>
      <c r="I889" s="124" t="n">
        <v>1</v>
      </c>
      <c r="J889" s="124" t="inlineStr">
        <is>
          <t>Evet</t>
        </is>
      </c>
      <c r="K889" s="124" t="inlineStr">
        <is>
          <t>Aynı Bölge</t>
        </is>
      </c>
      <c r="L889" s="124" t="inlineStr">
        <is>
          <t>Belirsiz</t>
        </is>
      </c>
      <c r="M889" s="124" t="n">
        <v>0</v>
      </c>
      <c r="N889" s="124" t="n">
        <v>0</v>
      </c>
      <c r="O889" s="124" t="n">
        <v>0</v>
      </c>
      <c r="P889" s="124" t="n">
        <v>0</v>
      </c>
      <c r="Q889" s="124" t="inlineStr">
        <is>
          <t>Aynı unvan ve gerekli yetkinlik</t>
        </is>
      </c>
      <c r="R889" s="124" t="inlineStr">
        <is>
          <t>Düşük Öncelik</t>
        </is>
      </c>
      <c r="S889" s="124" t="inlineStr">
        <is>
          <t>Gerçek mesafe (Google Places) - Fazla/Açık Fact_Mevcut/Fact_Norm'dan; Vardiya/Onay Saha Etüdü Bekleniyor</t>
        </is>
      </c>
    </row>
    <row r="890" ht="15" customHeight="1" s="113">
      <c r="A890" s="124" t="inlineStr">
        <is>
          <t>T0889</t>
        </is>
      </c>
      <c r="B890" s="124" t="inlineStr">
        <is>
          <t>M044</t>
        </is>
      </c>
      <c r="C890" s="124" t="inlineStr">
        <is>
          <t>YEŞİLOVA</t>
        </is>
      </c>
      <c r="D890" s="124" t="inlineStr">
        <is>
          <t>M046</t>
        </is>
      </c>
      <c r="E890" s="124" t="inlineStr">
        <is>
          <t>ÇAMDİBİ</t>
        </is>
      </c>
      <c r="F890" s="124" t="inlineStr">
        <is>
          <t>U013</t>
        </is>
      </c>
      <c r="G890" s="124" t="inlineStr">
        <is>
          <t>KASAP</t>
        </is>
      </c>
      <c r="H890" s="124" t="n">
        <v>25</v>
      </c>
      <c r="I890" s="124" t="n">
        <v>1</v>
      </c>
      <c r="J890" s="124" t="inlineStr">
        <is>
          <t>Evet</t>
        </is>
      </c>
      <c r="K890" s="124" t="inlineStr">
        <is>
          <t>Aynı Bölge</t>
        </is>
      </c>
      <c r="L890" s="124" t="inlineStr">
        <is>
          <t>Belirsiz</t>
        </is>
      </c>
      <c r="M890" s="124" t="n">
        <v>0</v>
      </c>
      <c r="N890" s="124" t="n">
        <v>1</v>
      </c>
      <c r="O890" s="124" t="n">
        <v>0</v>
      </c>
      <c r="P890" s="124" t="n">
        <v>0</v>
      </c>
      <c r="Q890" s="124" t="inlineStr">
        <is>
          <t>Aynı unvan ve gerekli yetkinlik</t>
        </is>
      </c>
      <c r="R890" s="124" t="inlineStr">
        <is>
          <t>Koşullu</t>
        </is>
      </c>
      <c r="S890" s="124" t="inlineStr">
        <is>
          <t>Gerçek mesafe (Google Places) - Fazla/Açık Fact_Mevcut/Fact_Norm'dan; Vardiya/Onay Saha Etüdü Bekleniyor</t>
        </is>
      </c>
    </row>
    <row r="891" ht="15" customHeight="1" s="113">
      <c r="A891" s="124" t="inlineStr">
        <is>
          <t>T0890</t>
        </is>
      </c>
      <c r="B891" s="124" t="inlineStr">
        <is>
          <t>M044</t>
        </is>
      </c>
      <c r="C891" s="124" t="inlineStr">
        <is>
          <t>YEŞİLOVA</t>
        </is>
      </c>
      <c r="D891" s="124" t="inlineStr">
        <is>
          <t>M046</t>
        </is>
      </c>
      <c r="E891" s="124" t="inlineStr">
        <is>
          <t>ÇAMDİBİ</t>
        </is>
      </c>
      <c r="F891" s="124" t="inlineStr">
        <is>
          <t>U015</t>
        </is>
      </c>
      <c r="G891" s="124" t="inlineStr">
        <is>
          <t>KASİYER</t>
        </is>
      </c>
      <c r="H891" s="124" t="n">
        <v>25</v>
      </c>
      <c r="I891" s="124" t="n">
        <v>1</v>
      </c>
      <c r="J891" s="124" t="inlineStr">
        <is>
          <t>Evet</t>
        </is>
      </c>
      <c r="K891" s="124" t="inlineStr">
        <is>
          <t>Aynı Bölge</t>
        </is>
      </c>
      <c r="L891" s="124" t="inlineStr">
        <is>
          <t>Belirsiz</t>
        </is>
      </c>
      <c r="M891" s="124" t="n">
        <v>0</v>
      </c>
      <c r="N891" s="124" t="n">
        <v>0</v>
      </c>
      <c r="O891" s="124" t="n">
        <v>0</v>
      </c>
      <c r="P891" s="124" t="n">
        <v>0</v>
      </c>
      <c r="Q891" s="124" t="inlineStr">
        <is>
          <t>Aynı unvan ve gerekli yetkinlik</t>
        </is>
      </c>
      <c r="R891" s="124" t="inlineStr">
        <is>
          <t>Düşük Öncelik</t>
        </is>
      </c>
      <c r="S891" s="124" t="inlineStr">
        <is>
          <t>Gerçek mesafe (Google Places) - Fazla/Açık Fact_Mevcut/Fact_Norm'dan; Vardiya/Onay Saha Etüdü Bekleniyor</t>
        </is>
      </c>
    </row>
    <row r="892" ht="15" customHeight="1" s="113">
      <c r="A892" s="124" t="inlineStr">
        <is>
          <t>T0891</t>
        </is>
      </c>
      <c r="B892" s="124" t="inlineStr">
        <is>
          <t>M044</t>
        </is>
      </c>
      <c r="C892" s="124" t="inlineStr">
        <is>
          <t>YEŞİLOVA</t>
        </is>
      </c>
      <c r="D892" s="124" t="inlineStr">
        <is>
          <t>M046</t>
        </is>
      </c>
      <c r="E892" s="124" t="inlineStr">
        <is>
          <t>ÇAMDİBİ</t>
        </is>
      </c>
      <c r="F892" s="124" t="inlineStr">
        <is>
          <t>U017</t>
        </is>
      </c>
      <c r="G892" s="124" t="inlineStr">
        <is>
          <t>MANAV</t>
        </is>
      </c>
      <c r="H892" s="124" t="n">
        <v>25</v>
      </c>
      <c r="I892" s="124" t="n">
        <v>1</v>
      </c>
      <c r="J892" s="124" t="inlineStr">
        <is>
          <t>Evet</t>
        </is>
      </c>
      <c r="K892" s="124" t="inlineStr">
        <is>
          <t>Aynı Bölge</t>
        </is>
      </c>
      <c r="L892" s="124" t="inlineStr">
        <is>
          <t>Belirsiz</t>
        </is>
      </c>
      <c r="M892" s="124" t="n">
        <v>0</v>
      </c>
      <c r="N892" s="124" t="n">
        <v>0</v>
      </c>
      <c r="O892" s="124" t="n">
        <v>0</v>
      </c>
      <c r="P892" s="124" t="n">
        <v>0</v>
      </c>
      <c r="Q892" s="124" t="inlineStr">
        <is>
          <t>Aynı unvan ve gerekli yetkinlik</t>
        </is>
      </c>
      <c r="R892" s="124" t="inlineStr">
        <is>
          <t>Düşük Öncelik</t>
        </is>
      </c>
      <c r="S892" s="124" t="inlineStr">
        <is>
          <t>Gerçek mesafe (Google Places) - Fazla/Açık Fact_Mevcut/Fact_Norm'dan; Vardiya/Onay Saha Etüdü Bekleniyor</t>
        </is>
      </c>
    </row>
    <row r="893" ht="15" customHeight="1" s="113">
      <c r="A893" s="124" t="inlineStr">
        <is>
          <t>T0892</t>
        </is>
      </c>
      <c r="B893" s="124" t="inlineStr">
        <is>
          <t>M044</t>
        </is>
      </c>
      <c r="C893" s="124" t="inlineStr">
        <is>
          <t>YEŞİLOVA</t>
        </is>
      </c>
      <c r="D893" s="124" t="inlineStr">
        <is>
          <t>M046</t>
        </is>
      </c>
      <c r="E893" s="124" t="inlineStr">
        <is>
          <t>ÇAMDİBİ</t>
        </is>
      </c>
      <c r="F893" s="124" t="inlineStr">
        <is>
          <t>U026</t>
        </is>
      </c>
      <c r="G893" s="124" t="inlineStr">
        <is>
          <t>REYON GÖREVLİSİ</t>
        </is>
      </c>
      <c r="H893" s="124" t="n">
        <v>25</v>
      </c>
      <c r="I893" s="124" t="n">
        <v>1</v>
      </c>
      <c r="J893" s="124" t="inlineStr">
        <is>
          <t>Evet</t>
        </is>
      </c>
      <c r="K893" s="124" t="inlineStr">
        <is>
          <t>Aynı Bölge</t>
        </is>
      </c>
      <c r="L893" s="124" t="inlineStr">
        <is>
          <t>Belirsiz</t>
        </is>
      </c>
      <c r="M893" s="124" t="n">
        <v>0</v>
      </c>
      <c r="N893" s="124" t="n">
        <v>1</v>
      </c>
      <c r="O893" s="124" t="n">
        <v>0</v>
      </c>
      <c r="P893" s="124" t="n">
        <v>0</v>
      </c>
      <c r="Q893" s="124" t="inlineStr">
        <is>
          <t>Aynı unvan ve gerekli yetkinlik</t>
        </is>
      </c>
      <c r="R893" s="124" t="inlineStr">
        <is>
          <t>Koşullu</t>
        </is>
      </c>
      <c r="S893" s="124" t="inlineStr">
        <is>
          <t>Gerçek mesafe (Google Places) - Fazla/Açık Fact_Mevcut/Fact_Norm'dan; Vardiya/Onay Saha Etüdü Bekleniyor</t>
        </is>
      </c>
    </row>
    <row r="894" ht="15" customHeight="1" s="113">
      <c r="A894" s="124" t="inlineStr">
        <is>
          <t>T0893</t>
        </is>
      </c>
      <c r="B894" s="124" t="inlineStr">
        <is>
          <t>M044</t>
        </is>
      </c>
      <c r="C894" s="124" t="inlineStr">
        <is>
          <t>YEŞİLOVA</t>
        </is>
      </c>
      <c r="D894" s="124" t="inlineStr">
        <is>
          <t>M046</t>
        </is>
      </c>
      <c r="E894" s="124" t="inlineStr">
        <is>
          <t>ÇAMDİBİ</t>
        </is>
      </c>
      <c r="F894" s="124" t="inlineStr">
        <is>
          <t>U036</t>
        </is>
      </c>
      <c r="G894" s="124" t="inlineStr">
        <is>
          <t>YÖNETİCİ</t>
        </is>
      </c>
      <c r="H894" s="124" t="n">
        <v>25</v>
      </c>
      <c r="I894" s="124" t="n">
        <v>1</v>
      </c>
      <c r="J894" s="124" t="inlineStr">
        <is>
          <t>Evet</t>
        </is>
      </c>
      <c r="K894" s="124" t="inlineStr">
        <is>
          <t>Aynı Bölge</t>
        </is>
      </c>
      <c r="L894" s="124" t="inlineStr">
        <is>
          <t>Belirsiz</t>
        </is>
      </c>
      <c r="M894" s="124" t="n">
        <v>0</v>
      </c>
      <c r="N894" s="124" t="n">
        <v>0</v>
      </c>
      <c r="O894" s="124" t="n">
        <v>0</v>
      </c>
      <c r="P894" s="124" t="n">
        <v>0</v>
      </c>
      <c r="Q894" s="124" t="inlineStr">
        <is>
          <t>Aynı unvan ve gerekli yetkinlik</t>
        </is>
      </c>
      <c r="R894" s="124" t="inlineStr">
        <is>
          <t>Düşük Öncelik</t>
        </is>
      </c>
      <c r="S894" s="124" t="inlineStr">
        <is>
          <t>Gerçek mesafe (Google Places) - Fazla/Açık Fact_Mevcut/Fact_Norm'dan; Vardiya/Onay Saha Etüdü Bekleniyor</t>
        </is>
      </c>
    </row>
    <row r="895" ht="15" customHeight="1" s="113">
      <c r="A895" s="124" t="inlineStr">
        <is>
          <t>T0894</t>
        </is>
      </c>
      <c r="B895" s="124" t="inlineStr">
        <is>
          <t>M044</t>
        </is>
      </c>
      <c r="C895" s="124" t="inlineStr">
        <is>
          <t>YEŞİLOVA</t>
        </is>
      </c>
      <c r="D895" s="124" t="inlineStr">
        <is>
          <t>M046</t>
        </is>
      </c>
      <c r="E895" s="124" t="inlineStr">
        <is>
          <t>ÇAMDİBİ</t>
        </is>
      </c>
      <c r="F895" s="124" t="inlineStr">
        <is>
          <t>U038</t>
        </is>
      </c>
      <c r="G895" s="124" t="inlineStr">
        <is>
          <t>YÖNETİCİ YARDIMCISI</t>
        </is>
      </c>
      <c r="H895" s="124" t="n">
        <v>25</v>
      </c>
      <c r="I895" s="124" t="n">
        <v>1</v>
      </c>
      <c r="J895" s="124" t="inlineStr">
        <is>
          <t>Evet</t>
        </is>
      </c>
      <c r="K895" s="124" t="inlineStr">
        <is>
          <t>Aynı Bölge</t>
        </is>
      </c>
      <c r="L895" s="124" t="inlineStr">
        <is>
          <t>Belirsiz</t>
        </is>
      </c>
      <c r="M895" s="124" t="n">
        <v>0</v>
      </c>
      <c r="N895" s="124" t="n">
        <v>0</v>
      </c>
      <c r="O895" s="124" t="n">
        <v>0</v>
      </c>
      <c r="P895" s="124" t="n">
        <v>0</v>
      </c>
      <c r="Q895" s="124" t="inlineStr">
        <is>
          <t>Aynı unvan ve gerekli yetkinlik</t>
        </is>
      </c>
      <c r="R895" s="124" t="inlineStr">
        <is>
          <t>Düşük Öncelik</t>
        </is>
      </c>
      <c r="S895" s="124" t="inlineStr">
        <is>
          <t>Gerçek mesafe (Google Places) - Fazla/Açık Fact_Mevcut/Fact_Norm'dan; Vardiya/Onay Saha Etüdü Bekleniyor</t>
        </is>
      </c>
    </row>
    <row r="896" ht="15" customHeight="1" s="113">
      <c r="A896" s="124" t="inlineStr">
        <is>
          <t>T0895</t>
        </is>
      </c>
      <c r="B896" s="124" t="inlineStr">
        <is>
          <t>M044</t>
        </is>
      </c>
      <c r="C896" s="124" t="inlineStr">
        <is>
          <t>YEŞİLOVA</t>
        </is>
      </c>
      <c r="D896" s="124" t="inlineStr">
        <is>
          <t>M046</t>
        </is>
      </c>
      <c r="E896" s="124" t="inlineStr">
        <is>
          <t>ÇAMDİBİ</t>
        </is>
      </c>
      <c r="F896" s="124" t="inlineStr">
        <is>
          <t>U042</t>
        </is>
      </c>
      <c r="G896" s="124" t="inlineStr">
        <is>
          <t>ŞARKÜTERİ</t>
        </is>
      </c>
      <c r="H896" s="124" t="n">
        <v>25</v>
      </c>
      <c r="I896" s="124" t="n">
        <v>1</v>
      </c>
      <c r="J896" s="124" t="inlineStr">
        <is>
          <t>Evet</t>
        </is>
      </c>
      <c r="K896" s="124" t="inlineStr">
        <is>
          <t>Aynı Bölge</t>
        </is>
      </c>
      <c r="L896" s="124" t="inlineStr">
        <is>
          <t>Belirsiz</t>
        </is>
      </c>
      <c r="M896" s="124" t="n">
        <v>0</v>
      </c>
      <c r="N896" s="124" t="n">
        <v>1</v>
      </c>
      <c r="O896" s="124" t="n">
        <v>0</v>
      </c>
      <c r="P896" s="124" t="n">
        <v>0</v>
      </c>
      <c r="Q896" s="124" t="inlineStr">
        <is>
          <t>Aynı unvan ve gerekli yetkinlik</t>
        </is>
      </c>
      <c r="R896" s="124" t="inlineStr">
        <is>
          <t>Koşullu</t>
        </is>
      </c>
      <c r="S896" s="124" t="inlineStr">
        <is>
          <t>Gerçek mesafe (Google Places) - Fazla/Açık Fact_Mevcut/Fact_Norm'dan; Vardiya/Onay Saha Etüdü Bekleniyor</t>
        </is>
      </c>
    </row>
    <row r="897" ht="15" customHeight="1" s="113">
      <c r="A897" s="124" t="inlineStr">
        <is>
          <t>T0896</t>
        </is>
      </c>
      <c r="B897" s="124" t="inlineStr">
        <is>
          <t>M044</t>
        </is>
      </c>
      <c r="C897" s="124" t="inlineStr">
        <is>
          <t>YEŞİLOVA</t>
        </is>
      </c>
      <c r="D897" s="124" t="inlineStr">
        <is>
          <t>M035</t>
        </is>
      </c>
      <c r="E897" s="124" t="inlineStr">
        <is>
          <t>OSMANGAZİ</t>
        </is>
      </c>
      <c r="F897" s="124" t="inlineStr">
        <is>
          <t>U002</t>
        </is>
      </c>
      <c r="G897" s="124" t="inlineStr">
        <is>
          <t>BAKLİYAT</t>
        </is>
      </c>
      <c r="H897" s="124" t="n">
        <v>25</v>
      </c>
      <c r="I897" s="124" t="n">
        <v>3.4</v>
      </c>
      <c r="J897" s="124" t="inlineStr">
        <is>
          <t>Evet</t>
        </is>
      </c>
      <c r="K897" s="124" t="inlineStr">
        <is>
          <t>Aynı Bölge</t>
        </is>
      </c>
      <c r="L897" s="124" t="inlineStr">
        <is>
          <t>Belirsiz</t>
        </is>
      </c>
      <c r="M897" s="124" t="n">
        <v>0</v>
      </c>
      <c r="N897" s="124" t="n">
        <v>0</v>
      </c>
      <c r="O897" s="124" t="n">
        <v>0</v>
      </c>
      <c r="P897" s="124" t="n">
        <v>0</v>
      </c>
      <c r="Q897" s="124" t="inlineStr">
        <is>
          <t>Aynı unvan ve gerekli yetkinlik</t>
        </is>
      </c>
      <c r="R897" s="124" t="inlineStr">
        <is>
          <t>Düşük Öncelik</t>
        </is>
      </c>
      <c r="S897" s="124" t="inlineStr">
        <is>
          <t>Gerçek mesafe (Google Places) - Fazla/Açık Fact_Mevcut/Fact_Norm'dan; Vardiya/Onay Saha Etüdü Bekleniyor</t>
        </is>
      </c>
    </row>
    <row r="898" ht="15" customHeight="1" s="113">
      <c r="A898" s="124" t="inlineStr">
        <is>
          <t>T0897</t>
        </is>
      </c>
      <c r="B898" s="124" t="inlineStr">
        <is>
          <t>M044</t>
        </is>
      </c>
      <c r="C898" s="124" t="inlineStr">
        <is>
          <t>YEŞİLOVA</t>
        </is>
      </c>
      <c r="D898" s="124" t="inlineStr">
        <is>
          <t>M035</t>
        </is>
      </c>
      <c r="E898" s="124" t="inlineStr">
        <is>
          <t>OSMANGAZİ</t>
        </is>
      </c>
      <c r="F898" s="124" t="inlineStr">
        <is>
          <t>U013</t>
        </is>
      </c>
      <c r="G898" s="124" t="inlineStr">
        <is>
          <t>KASAP</t>
        </is>
      </c>
      <c r="H898" s="124" t="n">
        <v>25</v>
      </c>
      <c r="I898" s="124" t="n">
        <v>3.4</v>
      </c>
      <c r="J898" s="124" t="inlineStr">
        <is>
          <t>Evet</t>
        </is>
      </c>
      <c r="K898" s="124" t="inlineStr">
        <is>
          <t>Aynı Bölge</t>
        </is>
      </c>
      <c r="L898" s="124" t="inlineStr">
        <is>
          <t>Belirsiz</t>
        </is>
      </c>
      <c r="M898" s="124" t="n">
        <v>0</v>
      </c>
      <c r="N898" s="124" t="n">
        <v>1</v>
      </c>
      <c r="O898" s="124" t="n">
        <v>0</v>
      </c>
      <c r="P898" s="124" t="n">
        <v>0</v>
      </c>
      <c r="Q898" s="124" t="inlineStr">
        <is>
          <t>Aynı unvan ve gerekli yetkinlik</t>
        </is>
      </c>
      <c r="R898" s="124" t="inlineStr">
        <is>
          <t>Koşullu</t>
        </is>
      </c>
      <c r="S898" s="124" t="inlineStr">
        <is>
          <t>Gerçek mesafe (Google Places) - Fazla/Açık Fact_Mevcut/Fact_Norm'dan; Vardiya/Onay Saha Etüdü Bekleniyor</t>
        </is>
      </c>
    </row>
    <row r="899" ht="15" customHeight="1" s="113">
      <c r="A899" s="124" t="inlineStr">
        <is>
          <t>T0898</t>
        </is>
      </c>
      <c r="B899" s="124" t="inlineStr">
        <is>
          <t>M044</t>
        </is>
      </c>
      <c r="C899" s="124" t="inlineStr">
        <is>
          <t>YEŞİLOVA</t>
        </is>
      </c>
      <c r="D899" s="124" t="inlineStr">
        <is>
          <t>M035</t>
        </is>
      </c>
      <c r="E899" s="124" t="inlineStr">
        <is>
          <t>OSMANGAZİ</t>
        </is>
      </c>
      <c r="F899" s="124" t="inlineStr">
        <is>
          <t>U015</t>
        </is>
      </c>
      <c r="G899" s="124" t="inlineStr">
        <is>
          <t>KASİYER</t>
        </is>
      </c>
      <c r="H899" s="124" t="n">
        <v>25</v>
      </c>
      <c r="I899" s="124" t="n">
        <v>3.4</v>
      </c>
      <c r="J899" s="124" t="inlineStr">
        <is>
          <t>Evet</t>
        </is>
      </c>
      <c r="K899" s="124" t="inlineStr">
        <is>
          <t>Aynı Bölge</t>
        </is>
      </c>
      <c r="L899" s="124" t="inlineStr">
        <is>
          <t>Belirsiz</t>
        </is>
      </c>
      <c r="M899" s="124" t="n">
        <v>0</v>
      </c>
      <c r="N899" s="124" t="n">
        <v>1</v>
      </c>
      <c r="O899" s="124" t="n">
        <v>0</v>
      </c>
      <c r="P899" s="124" t="n">
        <v>0</v>
      </c>
      <c r="Q899" s="124" t="inlineStr">
        <is>
          <t>Aynı unvan ve gerekli yetkinlik</t>
        </is>
      </c>
      <c r="R899" s="124" t="inlineStr">
        <is>
          <t>Koşullu</t>
        </is>
      </c>
      <c r="S899" s="124" t="inlineStr">
        <is>
          <t>Gerçek mesafe (Google Places) - Fazla/Açık Fact_Mevcut/Fact_Norm'dan; Vardiya/Onay Saha Etüdü Bekleniyor</t>
        </is>
      </c>
    </row>
    <row r="900" ht="15" customHeight="1" s="113">
      <c r="A900" s="124" t="inlineStr">
        <is>
          <t>T0899</t>
        </is>
      </c>
      <c r="B900" s="124" t="inlineStr">
        <is>
          <t>M044</t>
        </is>
      </c>
      <c r="C900" s="124" t="inlineStr">
        <is>
          <t>YEŞİLOVA</t>
        </is>
      </c>
      <c r="D900" s="124" t="inlineStr">
        <is>
          <t>M035</t>
        </is>
      </c>
      <c r="E900" s="124" t="inlineStr">
        <is>
          <t>OSMANGAZİ</t>
        </is>
      </c>
      <c r="F900" s="124" t="inlineStr">
        <is>
          <t>U017</t>
        </is>
      </c>
      <c r="G900" s="124" t="inlineStr">
        <is>
          <t>MANAV</t>
        </is>
      </c>
      <c r="H900" s="124" t="n">
        <v>25</v>
      </c>
      <c r="I900" s="124" t="n">
        <v>3.4</v>
      </c>
      <c r="J900" s="124" t="inlineStr">
        <is>
          <t>Evet</t>
        </is>
      </c>
      <c r="K900" s="124" t="inlineStr">
        <is>
          <t>Aynı Bölge</t>
        </is>
      </c>
      <c r="L900" s="124" t="inlineStr">
        <is>
          <t>Belirsiz</t>
        </is>
      </c>
      <c r="M900" s="124" t="n">
        <v>0</v>
      </c>
      <c r="N900" s="124" t="n">
        <v>1</v>
      </c>
      <c r="O900" s="124" t="n">
        <v>0</v>
      </c>
      <c r="P900" s="124" t="n">
        <v>0</v>
      </c>
      <c r="Q900" s="124" t="inlineStr">
        <is>
          <t>Aynı unvan ve gerekli yetkinlik</t>
        </is>
      </c>
      <c r="R900" s="124" t="inlineStr">
        <is>
          <t>Koşullu</t>
        </is>
      </c>
      <c r="S900" s="124" t="inlineStr">
        <is>
          <t>Gerçek mesafe (Google Places) - Fazla/Açık Fact_Mevcut/Fact_Norm'dan; Vardiya/Onay Saha Etüdü Bekleniyor</t>
        </is>
      </c>
    </row>
    <row r="901" ht="15" customHeight="1" s="113">
      <c r="A901" s="124" t="inlineStr">
        <is>
          <t>T0900</t>
        </is>
      </c>
      <c r="B901" s="124" t="inlineStr">
        <is>
          <t>M044</t>
        </is>
      </c>
      <c r="C901" s="124" t="inlineStr">
        <is>
          <t>YEŞİLOVA</t>
        </is>
      </c>
      <c r="D901" s="124" t="inlineStr">
        <is>
          <t>M035</t>
        </is>
      </c>
      <c r="E901" s="124" t="inlineStr">
        <is>
          <t>OSMANGAZİ</t>
        </is>
      </c>
      <c r="F901" s="124" t="inlineStr">
        <is>
          <t>U026</t>
        </is>
      </c>
      <c r="G901" s="124" t="inlineStr">
        <is>
          <t>REYON GÖREVLİSİ</t>
        </is>
      </c>
      <c r="H901" s="124" t="n">
        <v>25</v>
      </c>
      <c r="I901" s="124" t="n">
        <v>3.4</v>
      </c>
      <c r="J901" s="124" t="inlineStr">
        <is>
          <t>Evet</t>
        </is>
      </c>
      <c r="K901" s="124" t="inlineStr">
        <is>
          <t>Aynı Bölge</t>
        </is>
      </c>
      <c r="L901" s="124" t="inlineStr">
        <is>
          <t>Belirsiz</t>
        </is>
      </c>
      <c r="M901" s="124" t="n">
        <v>0</v>
      </c>
      <c r="N901" s="124" t="n">
        <v>0</v>
      </c>
      <c r="O901" s="124" t="n">
        <v>0</v>
      </c>
      <c r="P901" s="124" t="n">
        <v>0</v>
      </c>
      <c r="Q901" s="124" t="inlineStr">
        <is>
          <t>Aynı unvan ve gerekli yetkinlik</t>
        </is>
      </c>
      <c r="R901" s="124" t="inlineStr">
        <is>
          <t>Düşük Öncelik</t>
        </is>
      </c>
      <c r="S901" s="124" t="inlineStr">
        <is>
          <t>Gerçek mesafe (Google Places) - Fazla/Açık Fact_Mevcut/Fact_Norm'dan; Vardiya/Onay Saha Etüdü Bekleniyor</t>
        </is>
      </c>
    </row>
    <row r="902" ht="15" customHeight="1" s="113">
      <c r="A902" s="124" t="inlineStr">
        <is>
          <t>T0901</t>
        </is>
      </c>
      <c r="B902" s="124" t="inlineStr">
        <is>
          <t>M044</t>
        </is>
      </c>
      <c r="C902" s="124" t="inlineStr">
        <is>
          <t>YEŞİLOVA</t>
        </is>
      </c>
      <c r="D902" s="124" t="inlineStr">
        <is>
          <t>M035</t>
        </is>
      </c>
      <c r="E902" s="124" t="inlineStr">
        <is>
          <t>OSMANGAZİ</t>
        </is>
      </c>
      <c r="F902" s="124" t="inlineStr">
        <is>
          <t>U036</t>
        </is>
      </c>
      <c r="G902" s="124" t="inlineStr">
        <is>
          <t>YÖNETİCİ</t>
        </is>
      </c>
      <c r="H902" s="124" t="n">
        <v>25</v>
      </c>
      <c r="I902" s="124" t="n">
        <v>3.4</v>
      </c>
      <c r="J902" s="124" t="inlineStr">
        <is>
          <t>Evet</t>
        </is>
      </c>
      <c r="K902" s="124" t="inlineStr">
        <is>
          <t>Aynı Bölge</t>
        </is>
      </c>
      <c r="L902" s="124" t="inlineStr">
        <is>
          <t>Belirsiz</t>
        </is>
      </c>
      <c r="M902" s="124" t="n">
        <v>0</v>
      </c>
      <c r="N902" s="124" t="n">
        <v>0</v>
      </c>
      <c r="O902" s="124" t="n">
        <v>0</v>
      </c>
      <c r="P902" s="124" t="n">
        <v>0</v>
      </c>
      <c r="Q902" s="124" t="inlineStr">
        <is>
          <t>Aynı unvan ve gerekli yetkinlik</t>
        </is>
      </c>
      <c r="R902" s="124" t="inlineStr">
        <is>
          <t>Düşük Öncelik</t>
        </is>
      </c>
      <c r="S902" s="124" t="inlineStr">
        <is>
          <t>Gerçek mesafe (Google Places) - Fazla/Açık Fact_Mevcut/Fact_Norm'dan; Vardiya/Onay Saha Etüdü Bekleniyor</t>
        </is>
      </c>
    </row>
    <row r="903" ht="15" customHeight="1" s="113">
      <c r="A903" s="124" t="inlineStr">
        <is>
          <t>T0902</t>
        </is>
      </c>
      <c r="B903" s="124" t="inlineStr">
        <is>
          <t>M044</t>
        </is>
      </c>
      <c r="C903" s="124" t="inlineStr">
        <is>
          <t>YEŞİLOVA</t>
        </is>
      </c>
      <c r="D903" s="124" t="inlineStr">
        <is>
          <t>M035</t>
        </is>
      </c>
      <c r="E903" s="124" t="inlineStr">
        <is>
          <t>OSMANGAZİ</t>
        </is>
      </c>
      <c r="F903" s="124" t="inlineStr">
        <is>
          <t>U038</t>
        </is>
      </c>
      <c r="G903" s="124" t="inlineStr">
        <is>
          <t>YÖNETİCİ YARDIMCISI</t>
        </is>
      </c>
      <c r="H903" s="124" t="n">
        <v>25</v>
      </c>
      <c r="I903" s="124" t="n">
        <v>3.4</v>
      </c>
      <c r="J903" s="124" t="inlineStr">
        <is>
          <t>Evet</t>
        </is>
      </c>
      <c r="K903" s="124" t="inlineStr">
        <is>
          <t>Aynı Bölge</t>
        </is>
      </c>
      <c r="L903" s="124" t="inlineStr">
        <is>
          <t>Belirsiz</t>
        </is>
      </c>
      <c r="M903" s="124" t="n">
        <v>0</v>
      </c>
      <c r="N903" s="124" t="n">
        <v>1</v>
      </c>
      <c r="O903" s="124" t="n">
        <v>0</v>
      </c>
      <c r="P903" s="124" t="n">
        <v>0</v>
      </c>
      <c r="Q903" s="124" t="inlineStr">
        <is>
          <t>Aynı unvan ve gerekli yetkinlik</t>
        </is>
      </c>
      <c r="R903" s="124" t="inlineStr">
        <is>
          <t>Koşullu</t>
        </is>
      </c>
      <c r="S903" s="124" t="inlineStr">
        <is>
          <t>Gerçek mesafe (Google Places) - Fazla/Açık Fact_Mevcut/Fact_Norm'dan; Vardiya/Onay Saha Etüdü Bekleniyor</t>
        </is>
      </c>
    </row>
    <row r="904" ht="15" customHeight="1" s="113">
      <c r="A904" s="124" t="inlineStr">
        <is>
          <t>T0903</t>
        </is>
      </c>
      <c r="B904" s="124" t="inlineStr">
        <is>
          <t>M044</t>
        </is>
      </c>
      <c r="C904" s="124" t="inlineStr">
        <is>
          <t>YEŞİLOVA</t>
        </is>
      </c>
      <c r="D904" s="124" t="inlineStr">
        <is>
          <t>M035</t>
        </is>
      </c>
      <c r="E904" s="124" t="inlineStr">
        <is>
          <t>OSMANGAZİ</t>
        </is>
      </c>
      <c r="F904" s="124" t="inlineStr">
        <is>
          <t>U042</t>
        </is>
      </c>
      <c r="G904" s="124" t="inlineStr">
        <is>
          <t>ŞARKÜTERİ</t>
        </is>
      </c>
      <c r="H904" s="124" t="n">
        <v>25</v>
      </c>
      <c r="I904" s="124" t="n">
        <v>3.4</v>
      </c>
      <c r="J904" s="124" t="inlineStr">
        <is>
          <t>Evet</t>
        </is>
      </c>
      <c r="K904" s="124" t="inlineStr">
        <is>
          <t>Aynı Bölge</t>
        </is>
      </c>
      <c r="L904" s="124" t="inlineStr">
        <is>
          <t>Belirsiz</t>
        </is>
      </c>
      <c r="M904" s="124" t="n">
        <v>0</v>
      </c>
      <c r="N904" s="124" t="n">
        <v>1</v>
      </c>
      <c r="O904" s="124" t="n">
        <v>0</v>
      </c>
      <c r="P904" s="124" t="n">
        <v>0</v>
      </c>
      <c r="Q904" s="124" t="inlineStr">
        <is>
          <t>Aynı unvan ve gerekli yetkinlik</t>
        </is>
      </c>
      <c r="R904" s="124" t="inlineStr">
        <is>
          <t>Koşullu</t>
        </is>
      </c>
      <c r="S904" s="124" t="inlineStr">
        <is>
          <t>Gerçek mesafe (Google Places) - Fazla/Açık Fact_Mevcut/Fact_Norm'dan; Vardiya/Onay Saha Etüdü Bekleniyor</t>
        </is>
      </c>
    </row>
    <row r="905" ht="15" customHeight="1" s="113">
      <c r="A905" s="124" t="inlineStr">
        <is>
          <t>T0904</t>
        </is>
      </c>
      <c r="B905" s="124" t="inlineStr">
        <is>
          <t>M044</t>
        </is>
      </c>
      <c r="C905" s="124" t="inlineStr">
        <is>
          <t>YEŞİLOVA</t>
        </is>
      </c>
      <c r="D905" s="124" t="inlineStr">
        <is>
          <t>M030</t>
        </is>
      </c>
      <c r="E905" s="124" t="inlineStr">
        <is>
          <t>MANAVKUYU</t>
        </is>
      </c>
      <c r="F905" s="124" t="inlineStr">
        <is>
          <t>U002</t>
        </is>
      </c>
      <c r="G905" s="124" t="inlineStr">
        <is>
          <t>BAKLİYAT</t>
        </is>
      </c>
      <c r="H905" s="124" t="n">
        <v>25</v>
      </c>
      <c r="I905" s="124" t="n">
        <v>3.6</v>
      </c>
      <c r="J905" s="124" t="inlineStr">
        <is>
          <t>Evet</t>
        </is>
      </c>
      <c r="K905" s="124" t="inlineStr">
        <is>
          <t>Aynı Bölge</t>
        </is>
      </c>
      <c r="L905" s="124" t="inlineStr">
        <is>
          <t>Belirsiz</t>
        </is>
      </c>
      <c r="M905" s="124" t="n">
        <v>0</v>
      </c>
      <c r="N905" s="124" t="n">
        <v>0</v>
      </c>
      <c r="O905" s="124" t="n">
        <v>0</v>
      </c>
      <c r="P905" s="124" t="n">
        <v>0</v>
      </c>
      <c r="Q905" s="124" t="inlineStr">
        <is>
          <t>Aynı unvan ve gerekli yetkinlik</t>
        </is>
      </c>
      <c r="R905" s="124" t="inlineStr">
        <is>
          <t>Düşük Öncelik</t>
        </is>
      </c>
      <c r="S905" s="124" t="inlineStr">
        <is>
          <t>Gerçek mesafe (Google Places) - Fazla/Açık Fact_Mevcut/Fact_Norm'dan; Vardiya/Onay Saha Etüdü Bekleniyor</t>
        </is>
      </c>
    </row>
    <row r="906" ht="15" customHeight="1" s="113">
      <c r="A906" s="124" t="inlineStr">
        <is>
          <t>T0905</t>
        </is>
      </c>
      <c r="B906" s="124" t="inlineStr">
        <is>
          <t>M044</t>
        </is>
      </c>
      <c r="C906" s="124" t="inlineStr">
        <is>
          <t>YEŞİLOVA</t>
        </is>
      </c>
      <c r="D906" s="124" t="inlineStr">
        <is>
          <t>M030</t>
        </is>
      </c>
      <c r="E906" s="124" t="inlineStr">
        <is>
          <t>MANAVKUYU</t>
        </is>
      </c>
      <c r="F906" s="124" t="inlineStr">
        <is>
          <t>U013</t>
        </is>
      </c>
      <c r="G906" s="124" t="inlineStr">
        <is>
          <t>KASAP</t>
        </is>
      </c>
      <c r="H906" s="124" t="n">
        <v>25</v>
      </c>
      <c r="I906" s="124" t="n">
        <v>3.6</v>
      </c>
      <c r="J906" s="124" t="inlineStr">
        <is>
          <t>Evet</t>
        </is>
      </c>
      <c r="K906" s="124" t="inlineStr">
        <is>
          <t>Aynı Bölge</t>
        </is>
      </c>
      <c r="L906" s="124" t="inlineStr">
        <is>
          <t>Belirsiz</t>
        </is>
      </c>
      <c r="M906" s="124" t="n">
        <v>0</v>
      </c>
      <c r="N906" s="124" t="n">
        <v>0</v>
      </c>
      <c r="O906" s="124" t="n">
        <v>0</v>
      </c>
      <c r="P906" s="124" t="n">
        <v>0</v>
      </c>
      <c r="Q906" s="124" t="inlineStr">
        <is>
          <t>Aynı unvan ve gerekli yetkinlik</t>
        </is>
      </c>
      <c r="R906" s="124" t="inlineStr">
        <is>
          <t>Düşük Öncelik</t>
        </is>
      </c>
      <c r="S906" s="124" t="inlineStr">
        <is>
          <t>Gerçek mesafe (Google Places) - Fazla/Açık Fact_Mevcut/Fact_Norm'dan; Vardiya/Onay Saha Etüdü Bekleniyor</t>
        </is>
      </c>
    </row>
    <row r="907" ht="15" customHeight="1" s="113">
      <c r="A907" s="124" t="inlineStr">
        <is>
          <t>T0906</t>
        </is>
      </c>
      <c r="B907" s="124" t="inlineStr">
        <is>
          <t>M044</t>
        </is>
      </c>
      <c r="C907" s="124" t="inlineStr">
        <is>
          <t>YEŞİLOVA</t>
        </is>
      </c>
      <c r="D907" s="124" t="inlineStr">
        <is>
          <t>M030</t>
        </is>
      </c>
      <c r="E907" s="124" t="inlineStr">
        <is>
          <t>MANAVKUYU</t>
        </is>
      </c>
      <c r="F907" s="124" t="inlineStr">
        <is>
          <t>U015</t>
        </is>
      </c>
      <c r="G907" s="124" t="inlineStr">
        <is>
          <t>KASİYER</t>
        </is>
      </c>
      <c r="H907" s="124" t="n">
        <v>25</v>
      </c>
      <c r="I907" s="124" t="n">
        <v>3.6</v>
      </c>
      <c r="J907" s="124" t="inlineStr">
        <is>
          <t>Evet</t>
        </is>
      </c>
      <c r="K907" s="124" t="inlineStr">
        <is>
          <t>Aynı Bölge</t>
        </is>
      </c>
      <c r="L907" s="124" t="inlineStr">
        <is>
          <t>Belirsiz</t>
        </is>
      </c>
      <c r="M907" s="124" t="n">
        <v>0</v>
      </c>
      <c r="N907" s="124" t="n">
        <v>0</v>
      </c>
      <c r="O907" s="124" t="n">
        <v>0</v>
      </c>
      <c r="P907" s="124" t="n">
        <v>0</v>
      </c>
      <c r="Q907" s="124" t="inlineStr">
        <is>
          <t>Aynı unvan ve gerekli yetkinlik</t>
        </is>
      </c>
      <c r="R907" s="124" t="inlineStr">
        <is>
          <t>Düşük Öncelik</t>
        </is>
      </c>
      <c r="S907" s="124" t="inlineStr">
        <is>
          <t>Gerçek mesafe (Google Places) - Fazla/Açık Fact_Mevcut/Fact_Norm'dan; Vardiya/Onay Saha Etüdü Bekleniyor</t>
        </is>
      </c>
    </row>
    <row r="908" ht="15" customHeight="1" s="113">
      <c r="A908" s="124" t="inlineStr">
        <is>
          <t>T0907</t>
        </is>
      </c>
      <c r="B908" s="124" t="inlineStr">
        <is>
          <t>M044</t>
        </is>
      </c>
      <c r="C908" s="124" t="inlineStr">
        <is>
          <t>YEŞİLOVA</t>
        </is>
      </c>
      <c r="D908" s="124" t="inlineStr">
        <is>
          <t>M030</t>
        </is>
      </c>
      <c r="E908" s="124" t="inlineStr">
        <is>
          <t>MANAVKUYU</t>
        </is>
      </c>
      <c r="F908" s="124" t="inlineStr">
        <is>
          <t>U017</t>
        </is>
      </c>
      <c r="G908" s="124" t="inlineStr">
        <is>
          <t>MANAV</t>
        </is>
      </c>
      <c r="H908" s="124" t="n">
        <v>25</v>
      </c>
      <c r="I908" s="124" t="n">
        <v>3.6</v>
      </c>
      <c r="J908" s="124" t="inlineStr">
        <is>
          <t>Evet</t>
        </is>
      </c>
      <c r="K908" s="124" t="inlineStr">
        <is>
          <t>Aynı Bölge</t>
        </is>
      </c>
      <c r="L908" s="124" t="inlineStr">
        <is>
          <t>Belirsiz</t>
        </is>
      </c>
      <c r="M908" s="124" t="n">
        <v>0</v>
      </c>
      <c r="N908" s="124" t="n">
        <v>2</v>
      </c>
      <c r="O908" s="124" t="n">
        <v>0</v>
      </c>
      <c r="P908" s="124" t="n">
        <v>1</v>
      </c>
      <c r="Q908" s="124" t="inlineStr">
        <is>
          <t>Aynı unvan ve gerekli yetkinlik</t>
        </is>
      </c>
      <c r="R908" s="124" t="inlineStr">
        <is>
          <t>Koşullu</t>
        </is>
      </c>
      <c r="S908" s="124" t="inlineStr">
        <is>
          <t>Gerçek mesafe (Google Places) - Fazla/Açık Fact_Mevcut/Fact_Norm'dan; Vardiya/Onay Saha Etüdü Bekleniyor</t>
        </is>
      </c>
    </row>
    <row r="909" ht="15" customHeight="1" s="113">
      <c r="A909" s="124" t="inlineStr">
        <is>
          <t>T0908</t>
        </is>
      </c>
      <c r="B909" s="124" t="inlineStr">
        <is>
          <t>M044</t>
        </is>
      </c>
      <c r="C909" s="124" t="inlineStr">
        <is>
          <t>YEŞİLOVA</t>
        </is>
      </c>
      <c r="D909" s="124" t="inlineStr">
        <is>
          <t>M030</t>
        </is>
      </c>
      <c r="E909" s="124" t="inlineStr">
        <is>
          <t>MANAVKUYU</t>
        </is>
      </c>
      <c r="F909" s="124" t="inlineStr">
        <is>
          <t>U026</t>
        </is>
      </c>
      <c r="G909" s="124" t="inlineStr">
        <is>
          <t>REYON GÖREVLİSİ</t>
        </is>
      </c>
      <c r="H909" s="124" t="n">
        <v>25</v>
      </c>
      <c r="I909" s="124" t="n">
        <v>3.6</v>
      </c>
      <c r="J909" s="124" t="inlineStr">
        <is>
          <t>Evet</t>
        </is>
      </c>
      <c r="K909" s="124" t="inlineStr">
        <is>
          <t>Aynı Bölge</t>
        </is>
      </c>
      <c r="L909" s="124" t="inlineStr">
        <is>
          <t>Belirsiz</t>
        </is>
      </c>
      <c r="M909" s="124" t="n">
        <v>0</v>
      </c>
      <c r="N909" s="124" t="n">
        <v>0</v>
      </c>
      <c r="O909" s="124" t="n">
        <v>0</v>
      </c>
      <c r="P909" s="124" t="n">
        <v>0</v>
      </c>
      <c r="Q909" s="124" t="inlineStr">
        <is>
          <t>Aynı unvan ve gerekli yetkinlik</t>
        </is>
      </c>
      <c r="R909" s="124" t="inlineStr">
        <is>
          <t>Düşük Öncelik</t>
        </is>
      </c>
      <c r="S909" s="124" t="inlineStr">
        <is>
          <t>Gerçek mesafe (Google Places) - Fazla/Açık Fact_Mevcut/Fact_Norm'dan; Vardiya/Onay Saha Etüdü Bekleniyor</t>
        </is>
      </c>
    </row>
    <row r="910" ht="15" customHeight="1" s="113">
      <c r="A910" s="124" t="inlineStr">
        <is>
          <t>T0909</t>
        </is>
      </c>
      <c r="B910" s="124" t="inlineStr">
        <is>
          <t>M044</t>
        </is>
      </c>
      <c r="C910" s="124" t="inlineStr">
        <is>
          <t>YEŞİLOVA</t>
        </is>
      </c>
      <c r="D910" s="124" t="inlineStr">
        <is>
          <t>M030</t>
        </is>
      </c>
      <c r="E910" s="124" t="inlineStr">
        <is>
          <t>MANAVKUYU</t>
        </is>
      </c>
      <c r="F910" s="124" t="inlineStr">
        <is>
          <t>U036</t>
        </is>
      </c>
      <c r="G910" s="124" t="inlineStr">
        <is>
          <t>YÖNETİCİ</t>
        </is>
      </c>
      <c r="H910" s="124" t="n">
        <v>25</v>
      </c>
      <c r="I910" s="124" t="n">
        <v>3.6</v>
      </c>
      <c r="J910" s="124" t="inlineStr">
        <is>
          <t>Evet</t>
        </is>
      </c>
      <c r="K910" s="124" t="inlineStr">
        <is>
          <t>Aynı Bölge</t>
        </is>
      </c>
      <c r="L910" s="124" t="inlineStr">
        <is>
          <t>Belirsiz</t>
        </is>
      </c>
      <c r="M910" s="124" t="n">
        <v>0</v>
      </c>
      <c r="N910" s="124" t="n">
        <v>0</v>
      </c>
      <c r="O910" s="124" t="n">
        <v>0</v>
      </c>
      <c r="P910" s="124" t="n">
        <v>0</v>
      </c>
      <c r="Q910" s="124" t="inlineStr">
        <is>
          <t>Aynı unvan ve gerekli yetkinlik</t>
        </is>
      </c>
      <c r="R910" s="124" t="inlineStr">
        <is>
          <t>Düşük Öncelik</t>
        </is>
      </c>
      <c r="S910" s="124" t="inlineStr">
        <is>
          <t>Gerçek mesafe (Google Places) - Fazla/Açık Fact_Mevcut/Fact_Norm'dan; Vardiya/Onay Saha Etüdü Bekleniyor</t>
        </is>
      </c>
    </row>
    <row r="911" ht="15" customHeight="1" s="113">
      <c r="A911" s="124" t="inlineStr">
        <is>
          <t>T0910</t>
        </is>
      </c>
      <c r="B911" s="124" t="inlineStr">
        <is>
          <t>M044</t>
        </is>
      </c>
      <c r="C911" s="124" t="inlineStr">
        <is>
          <t>YEŞİLOVA</t>
        </is>
      </c>
      <c r="D911" s="124" t="inlineStr">
        <is>
          <t>M030</t>
        </is>
      </c>
      <c r="E911" s="124" t="inlineStr">
        <is>
          <t>MANAVKUYU</t>
        </is>
      </c>
      <c r="F911" s="124" t="inlineStr">
        <is>
          <t>U038</t>
        </is>
      </c>
      <c r="G911" s="124" t="inlineStr">
        <is>
          <t>YÖNETİCİ YARDIMCISI</t>
        </is>
      </c>
      <c r="H911" s="124" t="n">
        <v>25</v>
      </c>
      <c r="I911" s="124" t="n">
        <v>3.6</v>
      </c>
      <c r="J911" s="124" t="inlineStr">
        <is>
          <t>Evet</t>
        </is>
      </c>
      <c r="K911" s="124" t="inlineStr">
        <is>
          <t>Aynı Bölge</t>
        </is>
      </c>
      <c r="L911" s="124" t="inlineStr">
        <is>
          <t>Belirsiz</t>
        </is>
      </c>
      <c r="M911" s="124" t="n">
        <v>0</v>
      </c>
      <c r="N911" s="124" t="n">
        <v>1</v>
      </c>
      <c r="O911" s="124" t="n">
        <v>0</v>
      </c>
      <c r="P911" s="124" t="n">
        <v>0</v>
      </c>
      <c r="Q911" s="124" t="inlineStr">
        <is>
          <t>Aynı unvan ve gerekli yetkinlik</t>
        </is>
      </c>
      <c r="R911" s="124" t="inlineStr">
        <is>
          <t>Koşullu</t>
        </is>
      </c>
      <c r="S911" s="124" t="inlineStr">
        <is>
          <t>Gerçek mesafe (Google Places) - Fazla/Açık Fact_Mevcut/Fact_Norm'dan; Vardiya/Onay Saha Etüdü Bekleniyor</t>
        </is>
      </c>
    </row>
    <row r="912" ht="15" customHeight="1" s="113">
      <c r="A912" s="124" t="inlineStr">
        <is>
          <t>T0911</t>
        </is>
      </c>
      <c r="B912" s="124" t="inlineStr">
        <is>
          <t>M044</t>
        </is>
      </c>
      <c r="C912" s="124" t="inlineStr">
        <is>
          <t>YEŞİLOVA</t>
        </is>
      </c>
      <c r="D912" s="124" t="inlineStr">
        <is>
          <t>M030</t>
        </is>
      </c>
      <c r="E912" s="124" t="inlineStr">
        <is>
          <t>MANAVKUYU</t>
        </is>
      </c>
      <c r="F912" s="124" t="inlineStr">
        <is>
          <t>U042</t>
        </is>
      </c>
      <c r="G912" s="124" t="inlineStr">
        <is>
          <t>ŞARKÜTERİ</t>
        </is>
      </c>
      <c r="H912" s="124" t="n">
        <v>25</v>
      </c>
      <c r="I912" s="124" t="n">
        <v>3.6</v>
      </c>
      <c r="J912" s="124" t="inlineStr">
        <is>
          <t>Evet</t>
        </is>
      </c>
      <c r="K912" s="124" t="inlineStr">
        <is>
          <t>Aynı Bölge</t>
        </is>
      </c>
      <c r="L912" s="124" t="inlineStr">
        <is>
          <t>Belirsiz</t>
        </is>
      </c>
      <c r="M912" s="124" t="n">
        <v>0</v>
      </c>
      <c r="N912" s="124" t="n">
        <v>1</v>
      </c>
      <c r="O912" s="124" t="n">
        <v>0</v>
      </c>
      <c r="P912" s="124" t="n">
        <v>0</v>
      </c>
      <c r="Q912" s="124" t="inlineStr">
        <is>
          <t>Aynı unvan ve gerekli yetkinlik</t>
        </is>
      </c>
      <c r="R912" s="124" t="inlineStr">
        <is>
          <t>Koşullu</t>
        </is>
      </c>
      <c r="S912" s="124" t="inlineStr">
        <is>
          <t>Gerçek mesafe (Google Places) - Fazla/Açık Fact_Mevcut/Fact_Norm'dan; Vardiya/Onay Saha Etüdü Bekleniyor</t>
        </is>
      </c>
    </row>
    <row r="913" ht="15" customHeight="1" s="113">
      <c r="A913" s="124" t="inlineStr">
        <is>
          <t>T0912</t>
        </is>
      </c>
      <c r="B913" s="124" t="inlineStr">
        <is>
          <t>M046</t>
        </is>
      </c>
      <c r="C913" s="124" t="inlineStr">
        <is>
          <t>ÇAMDİBİ</t>
        </is>
      </c>
      <c r="D913" s="124" t="inlineStr">
        <is>
          <t>M044</t>
        </is>
      </c>
      <c r="E913" s="124" t="inlineStr">
        <is>
          <t>YEŞİLOVA</t>
        </is>
      </c>
      <c r="F913" s="124" t="inlineStr">
        <is>
          <t>U002</t>
        </is>
      </c>
      <c r="G913" s="124" t="inlineStr">
        <is>
          <t>BAKLİYAT</t>
        </is>
      </c>
      <c r="H913" s="124" t="n">
        <v>25</v>
      </c>
      <c r="I913" s="124" t="n">
        <v>1</v>
      </c>
      <c r="J913" s="124" t="inlineStr">
        <is>
          <t>Evet</t>
        </is>
      </c>
      <c r="K913" s="124" t="inlineStr">
        <is>
          <t>Aynı Bölge</t>
        </is>
      </c>
      <c r="L913" s="124" t="inlineStr">
        <is>
          <t>Belirsiz</t>
        </is>
      </c>
      <c r="M913" s="124" t="n">
        <v>0</v>
      </c>
      <c r="N913" s="124" t="n">
        <v>0</v>
      </c>
      <c r="O913" s="124" t="n">
        <v>0</v>
      </c>
      <c r="P913" s="124" t="n">
        <v>0</v>
      </c>
      <c r="Q913" s="124" t="inlineStr">
        <is>
          <t>Aynı unvan ve gerekli yetkinlik</t>
        </is>
      </c>
      <c r="R913" s="124" t="inlineStr">
        <is>
          <t>Düşük Öncelik</t>
        </is>
      </c>
      <c r="S913" s="124" t="inlineStr">
        <is>
          <t>Gerçek mesafe (Google Places) - Fazla/Açık Fact_Mevcut/Fact_Norm'dan; Vardiya/Onay Saha Etüdü Bekleniyor</t>
        </is>
      </c>
    </row>
    <row r="914" ht="15" customHeight="1" s="113">
      <c r="A914" s="124" t="inlineStr">
        <is>
          <t>T0913</t>
        </is>
      </c>
      <c r="B914" s="124" t="inlineStr">
        <is>
          <t>M046</t>
        </is>
      </c>
      <c r="C914" s="124" t="inlineStr">
        <is>
          <t>ÇAMDİBİ</t>
        </is>
      </c>
      <c r="D914" s="124" t="inlineStr">
        <is>
          <t>M044</t>
        </is>
      </c>
      <c r="E914" s="124" t="inlineStr">
        <is>
          <t>YEŞİLOVA</t>
        </is>
      </c>
      <c r="F914" s="124" t="inlineStr">
        <is>
          <t>U013</t>
        </is>
      </c>
      <c r="G914" s="124" t="inlineStr">
        <is>
          <t>KASAP</t>
        </is>
      </c>
      <c r="H914" s="124" t="n">
        <v>25</v>
      </c>
      <c r="I914" s="124" t="n">
        <v>1</v>
      </c>
      <c r="J914" s="124" t="inlineStr">
        <is>
          <t>Evet</t>
        </is>
      </c>
      <c r="K914" s="124" t="inlineStr">
        <is>
          <t>Aynı Bölge</t>
        </is>
      </c>
      <c r="L914" s="124" t="inlineStr">
        <is>
          <t>Belirsiz</t>
        </is>
      </c>
      <c r="M914" s="124" t="n">
        <v>0</v>
      </c>
      <c r="N914" s="124" t="n">
        <v>1</v>
      </c>
      <c r="O914" s="124" t="n">
        <v>0</v>
      </c>
      <c r="P914" s="124" t="n">
        <v>0</v>
      </c>
      <c r="Q914" s="124" t="inlineStr">
        <is>
          <t>Aynı unvan ve gerekli yetkinlik</t>
        </is>
      </c>
      <c r="R914" s="124" t="inlineStr">
        <is>
          <t>Koşullu</t>
        </is>
      </c>
      <c r="S914" s="124" t="inlineStr">
        <is>
          <t>Gerçek mesafe (Google Places) - Fazla/Açık Fact_Mevcut/Fact_Norm'dan; Vardiya/Onay Saha Etüdü Bekleniyor</t>
        </is>
      </c>
    </row>
    <row r="915" ht="15" customHeight="1" s="113">
      <c r="A915" s="124" t="inlineStr">
        <is>
          <t>T0914</t>
        </is>
      </c>
      <c r="B915" s="124" t="inlineStr">
        <is>
          <t>M046</t>
        </is>
      </c>
      <c r="C915" s="124" t="inlineStr">
        <is>
          <t>ÇAMDİBİ</t>
        </is>
      </c>
      <c r="D915" s="124" t="inlineStr">
        <is>
          <t>M044</t>
        </is>
      </c>
      <c r="E915" s="124" t="inlineStr">
        <is>
          <t>YEŞİLOVA</t>
        </is>
      </c>
      <c r="F915" s="124" t="inlineStr">
        <is>
          <t>U015</t>
        </is>
      </c>
      <c r="G915" s="124" t="inlineStr">
        <is>
          <t>KASİYER</t>
        </is>
      </c>
      <c r="H915" s="124" t="n">
        <v>25</v>
      </c>
      <c r="I915" s="124" t="n">
        <v>1</v>
      </c>
      <c r="J915" s="124" t="inlineStr">
        <is>
          <t>Evet</t>
        </is>
      </c>
      <c r="K915" s="124" t="inlineStr">
        <is>
          <t>Aynı Bölge</t>
        </is>
      </c>
      <c r="L915" s="124" t="inlineStr">
        <is>
          <t>Belirsiz</t>
        </is>
      </c>
      <c r="M915" s="124" t="n">
        <v>0</v>
      </c>
      <c r="N915" s="124" t="n">
        <v>0</v>
      </c>
      <c r="O915" s="124" t="n">
        <v>0</v>
      </c>
      <c r="P915" s="124" t="n">
        <v>0</v>
      </c>
      <c r="Q915" s="124" t="inlineStr">
        <is>
          <t>Aynı unvan ve gerekli yetkinlik</t>
        </is>
      </c>
      <c r="R915" s="124" t="inlineStr">
        <is>
          <t>Düşük Öncelik</t>
        </is>
      </c>
      <c r="S915" s="124" t="inlineStr">
        <is>
          <t>Gerçek mesafe (Google Places) - Fazla/Açık Fact_Mevcut/Fact_Norm'dan; Vardiya/Onay Saha Etüdü Bekleniyor</t>
        </is>
      </c>
    </row>
    <row r="916" ht="15" customHeight="1" s="113">
      <c r="A916" s="124" t="inlineStr">
        <is>
          <t>T0915</t>
        </is>
      </c>
      <c r="B916" s="124" t="inlineStr">
        <is>
          <t>M046</t>
        </is>
      </c>
      <c r="C916" s="124" t="inlineStr">
        <is>
          <t>ÇAMDİBİ</t>
        </is>
      </c>
      <c r="D916" s="124" t="inlineStr">
        <is>
          <t>M044</t>
        </is>
      </c>
      <c r="E916" s="124" t="inlineStr">
        <is>
          <t>YEŞİLOVA</t>
        </is>
      </c>
      <c r="F916" s="124" t="inlineStr">
        <is>
          <t>U017</t>
        </is>
      </c>
      <c r="G916" s="124" t="inlineStr">
        <is>
          <t>MANAV</t>
        </is>
      </c>
      <c r="H916" s="124" t="n">
        <v>25</v>
      </c>
      <c r="I916" s="124" t="n">
        <v>1</v>
      </c>
      <c r="J916" s="124" t="inlineStr">
        <is>
          <t>Evet</t>
        </is>
      </c>
      <c r="K916" s="124" t="inlineStr">
        <is>
          <t>Aynı Bölge</t>
        </is>
      </c>
      <c r="L916" s="124" t="inlineStr">
        <is>
          <t>Belirsiz</t>
        </is>
      </c>
      <c r="M916" s="124" t="n">
        <v>0</v>
      </c>
      <c r="N916" s="124" t="n">
        <v>1</v>
      </c>
      <c r="O916" s="124" t="n">
        <v>0</v>
      </c>
      <c r="P916" s="124" t="n">
        <v>0</v>
      </c>
      <c r="Q916" s="124" t="inlineStr">
        <is>
          <t>Aynı unvan ve gerekli yetkinlik</t>
        </is>
      </c>
      <c r="R916" s="124" t="inlineStr">
        <is>
          <t>Koşullu</t>
        </is>
      </c>
      <c r="S916" s="124" t="inlineStr">
        <is>
          <t>Gerçek mesafe (Google Places) - Fazla/Açık Fact_Mevcut/Fact_Norm'dan; Vardiya/Onay Saha Etüdü Bekleniyor</t>
        </is>
      </c>
    </row>
    <row r="917" ht="15" customHeight="1" s="113">
      <c r="A917" s="124" t="inlineStr">
        <is>
          <t>T0916</t>
        </is>
      </c>
      <c r="B917" s="124" t="inlineStr">
        <is>
          <t>M046</t>
        </is>
      </c>
      <c r="C917" s="124" t="inlineStr">
        <is>
          <t>ÇAMDİBİ</t>
        </is>
      </c>
      <c r="D917" s="124" t="inlineStr">
        <is>
          <t>M044</t>
        </is>
      </c>
      <c r="E917" s="124" t="inlineStr">
        <is>
          <t>YEŞİLOVA</t>
        </is>
      </c>
      <c r="F917" s="124" t="inlineStr">
        <is>
          <t>U026</t>
        </is>
      </c>
      <c r="G917" s="124" t="inlineStr">
        <is>
          <t>REYON GÖREVLİSİ</t>
        </is>
      </c>
      <c r="H917" s="124" t="n">
        <v>25</v>
      </c>
      <c r="I917" s="124" t="n">
        <v>1</v>
      </c>
      <c r="J917" s="124" t="inlineStr">
        <is>
          <t>Evet</t>
        </is>
      </c>
      <c r="K917" s="124" t="inlineStr">
        <is>
          <t>Aynı Bölge</t>
        </is>
      </c>
      <c r="L917" s="124" t="inlineStr">
        <is>
          <t>Belirsiz</t>
        </is>
      </c>
      <c r="M917" s="124" t="n">
        <v>0</v>
      </c>
      <c r="N917" s="124" t="n">
        <v>1</v>
      </c>
      <c r="O917" s="124" t="n">
        <v>0</v>
      </c>
      <c r="P917" s="124" t="n">
        <v>0</v>
      </c>
      <c r="Q917" s="124" t="inlineStr">
        <is>
          <t>Aynı unvan ve gerekli yetkinlik</t>
        </is>
      </c>
      <c r="R917" s="124" t="inlineStr">
        <is>
          <t>Koşullu</t>
        </is>
      </c>
      <c r="S917" s="124" t="inlineStr">
        <is>
          <t>Gerçek mesafe (Google Places) - Fazla/Açık Fact_Mevcut/Fact_Norm'dan; Vardiya/Onay Saha Etüdü Bekleniyor</t>
        </is>
      </c>
    </row>
    <row r="918" ht="15" customHeight="1" s="113">
      <c r="A918" s="124" t="inlineStr">
        <is>
          <t>T0917</t>
        </is>
      </c>
      <c r="B918" s="124" t="inlineStr">
        <is>
          <t>M046</t>
        </is>
      </c>
      <c r="C918" s="124" t="inlineStr">
        <is>
          <t>ÇAMDİBİ</t>
        </is>
      </c>
      <c r="D918" s="124" t="inlineStr">
        <is>
          <t>M044</t>
        </is>
      </c>
      <c r="E918" s="124" t="inlineStr">
        <is>
          <t>YEŞİLOVA</t>
        </is>
      </c>
      <c r="F918" s="124" t="inlineStr">
        <is>
          <t>U036</t>
        </is>
      </c>
      <c r="G918" s="124" t="inlineStr">
        <is>
          <t>YÖNETİCİ</t>
        </is>
      </c>
      <c r="H918" s="124" t="n">
        <v>25</v>
      </c>
      <c r="I918" s="124" t="n">
        <v>1</v>
      </c>
      <c r="J918" s="124" t="inlineStr">
        <is>
          <t>Evet</t>
        </is>
      </c>
      <c r="K918" s="124" t="inlineStr">
        <is>
          <t>Aynı Bölge</t>
        </is>
      </c>
      <c r="L918" s="124" t="inlineStr">
        <is>
          <t>Belirsiz</t>
        </is>
      </c>
      <c r="M918" s="124" t="n">
        <v>0</v>
      </c>
      <c r="N918" s="124" t="n">
        <v>1</v>
      </c>
      <c r="O918" s="124" t="n">
        <v>0</v>
      </c>
      <c r="P918" s="124" t="n">
        <v>0</v>
      </c>
      <c r="Q918" s="124" t="inlineStr">
        <is>
          <t>Aynı unvan ve gerekli yetkinlik</t>
        </is>
      </c>
      <c r="R918" s="124" t="inlineStr">
        <is>
          <t>Koşullu</t>
        </is>
      </c>
      <c r="S918" s="124" t="inlineStr">
        <is>
          <t>Gerçek mesafe (Google Places) - Fazla/Açık Fact_Mevcut/Fact_Norm'dan; Vardiya/Onay Saha Etüdü Bekleniyor</t>
        </is>
      </c>
    </row>
    <row r="919" ht="15" customHeight="1" s="113">
      <c r="A919" s="124" t="inlineStr">
        <is>
          <t>T0918</t>
        </is>
      </c>
      <c r="B919" s="124" t="inlineStr">
        <is>
          <t>M046</t>
        </is>
      </c>
      <c r="C919" s="124" t="inlineStr">
        <is>
          <t>ÇAMDİBİ</t>
        </is>
      </c>
      <c r="D919" s="124" t="inlineStr">
        <is>
          <t>M044</t>
        </is>
      </c>
      <c r="E919" s="124" t="inlineStr">
        <is>
          <t>YEŞİLOVA</t>
        </is>
      </c>
      <c r="F919" s="124" t="inlineStr">
        <is>
          <t>U038</t>
        </is>
      </c>
      <c r="G919" s="124" t="inlineStr">
        <is>
          <t>YÖNETİCİ YARDIMCISI</t>
        </is>
      </c>
      <c r="H919" s="124" t="n">
        <v>25</v>
      </c>
      <c r="I919" s="124" t="n">
        <v>1</v>
      </c>
      <c r="J919" s="124" t="inlineStr">
        <is>
          <t>Evet</t>
        </is>
      </c>
      <c r="K919" s="124" t="inlineStr">
        <is>
          <t>Aynı Bölge</t>
        </is>
      </c>
      <c r="L919" s="124" t="inlineStr">
        <is>
          <t>Belirsiz</t>
        </is>
      </c>
      <c r="M919" s="124" t="n">
        <v>0</v>
      </c>
      <c r="N919" s="124" t="n">
        <v>1</v>
      </c>
      <c r="O919" s="124" t="n">
        <v>0</v>
      </c>
      <c r="P919" s="124" t="n">
        <v>0</v>
      </c>
      <c r="Q919" s="124" t="inlineStr">
        <is>
          <t>Aynı unvan ve gerekli yetkinlik</t>
        </is>
      </c>
      <c r="R919" s="124" t="inlineStr">
        <is>
          <t>Koşullu</t>
        </is>
      </c>
      <c r="S919" s="124" t="inlineStr">
        <is>
          <t>Gerçek mesafe (Google Places) - Fazla/Açık Fact_Mevcut/Fact_Norm'dan; Vardiya/Onay Saha Etüdü Bekleniyor</t>
        </is>
      </c>
    </row>
    <row r="920" ht="15" customHeight="1" s="113">
      <c r="A920" s="124" t="inlineStr">
        <is>
          <t>T0919</t>
        </is>
      </c>
      <c r="B920" s="124" t="inlineStr">
        <is>
          <t>M046</t>
        </is>
      </c>
      <c r="C920" s="124" t="inlineStr">
        <is>
          <t>ÇAMDİBİ</t>
        </is>
      </c>
      <c r="D920" s="124" t="inlineStr">
        <is>
          <t>M044</t>
        </is>
      </c>
      <c r="E920" s="124" t="inlineStr">
        <is>
          <t>YEŞİLOVA</t>
        </is>
      </c>
      <c r="F920" s="124" t="inlineStr">
        <is>
          <t>U042</t>
        </is>
      </c>
      <c r="G920" s="124" t="inlineStr">
        <is>
          <t>ŞARKÜTERİ</t>
        </is>
      </c>
      <c r="H920" s="124" t="n">
        <v>25</v>
      </c>
      <c r="I920" s="124" t="n">
        <v>1</v>
      </c>
      <c r="J920" s="124" t="inlineStr">
        <is>
          <t>Evet</t>
        </is>
      </c>
      <c r="K920" s="124" t="inlineStr">
        <is>
          <t>Aynı Bölge</t>
        </is>
      </c>
      <c r="L920" s="124" t="inlineStr">
        <is>
          <t>Belirsiz</t>
        </is>
      </c>
      <c r="M920" s="124" t="n">
        <v>0</v>
      </c>
      <c r="N920" s="124" t="n">
        <v>1</v>
      </c>
      <c r="O920" s="124" t="n">
        <v>0</v>
      </c>
      <c r="P920" s="124" t="n">
        <v>0</v>
      </c>
      <c r="Q920" s="124" t="inlineStr">
        <is>
          <t>Aynı unvan ve gerekli yetkinlik</t>
        </is>
      </c>
      <c r="R920" s="124" t="inlineStr">
        <is>
          <t>Koşullu</t>
        </is>
      </c>
      <c r="S920" s="124" t="inlineStr">
        <is>
          <t>Gerçek mesafe (Google Places) - Fazla/Açık Fact_Mevcut/Fact_Norm'dan; Vardiya/Onay Saha Etüdü Bekleniyor</t>
        </is>
      </c>
    </row>
    <row r="921" ht="15" customHeight="1" s="113">
      <c r="A921" s="124" t="inlineStr">
        <is>
          <t>T0920</t>
        </is>
      </c>
      <c r="B921" s="124" t="inlineStr">
        <is>
          <t>M046</t>
        </is>
      </c>
      <c r="C921" s="124" t="inlineStr">
        <is>
          <t>ÇAMDİBİ</t>
        </is>
      </c>
      <c r="D921" s="124" t="inlineStr">
        <is>
          <t>M030</t>
        </is>
      </c>
      <c r="E921" s="124" t="inlineStr">
        <is>
          <t>MANAVKUYU</t>
        </is>
      </c>
      <c r="F921" s="124" t="inlineStr">
        <is>
          <t>U002</t>
        </is>
      </c>
      <c r="G921" s="124" t="inlineStr">
        <is>
          <t>BAKLİYAT</t>
        </is>
      </c>
      <c r="H921" s="124" t="n">
        <v>25</v>
      </c>
      <c r="I921" s="124" t="n">
        <v>3</v>
      </c>
      <c r="J921" s="124" t="inlineStr">
        <is>
          <t>Evet</t>
        </is>
      </c>
      <c r="K921" s="124" t="inlineStr">
        <is>
          <t>Aynı Bölge</t>
        </is>
      </c>
      <c r="L921" s="124" t="inlineStr">
        <is>
          <t>Belirsiz</t>
        </is>
      </c>
      <c r="M921" s="124" t="n">
        <v>0</v>
      </c>
      <c r="N921" s="124" t="n">
        <v>0</v>
      </c>
      <c r="O921" s="124" t="n">
        <v>0</v>
      </c>
      <c r="P921" s="124" t="n">
        <v>0</v>
      </c>
      <c r="Q921" s="124" t="inlineStr">
        <is>
          <t>Aynı unvan ve gerekli yetkinlik</t>
        </is>
      </c>
      <c r="R921" s="124" t="inlineStr">
        <is>
          <t>Düşük Öncelik</t>
        </is>
      </c>
      <c r="S921" s="124" t="inlineStr">
        <is>
          <t>Gerçek mesafe (Google Places) - Fazla/Açık Fact_Mevcut/Fact_Norm'dan; Vardiya/Onay Saha Etüdü Bekleniyor</t>
        </is>
      </c>
    </row>
    <row r="922" ht="15" customHeight="1" s="113">
      <c r="A922" s="124" t="inlineStr">
        <is>
          <t>T0921</t>
        </is>
      </c>
      <c r="B922" s="124" t="inlineStr">
        <is>
          <t>M046</t>
        </is>
      </c>
      <c r="C922" s="124" t="inlineStr">
        <is>
          <t>ÇAMDİBİ</t>
        </is>
      </c>
      <c r="D922" s="124" t="inlineStr">
        <is>
          <t>M030</t>
        </is>
      </c>
      <c r="E922" s="124" t="inlineStr">
        <is>
          <t>MANAVKUYU</t>
        </is>
      </c>
      <c r="F922" s="124" t="inlineStr">
        <is>
          <t>U013</t>
        </is>
      </c>
      <c r="G922" s="124" t="inlineStr">
        <is>
          <t>KASAP</t>
        </is>
      </c>
      <c r="H922" s="124" t="n">
        <v>25</v>
      </c>
      <c r="I922" s="124" t="n">
        <v>3</v>
      </c>
      <c r="J922" s="124" t="inlineStr">
        <is>
          <t>Evet</t>
        </is>
      </c>
      <c r="K922" s="124" t="inlineStr">
        <is>
          <t>Aynı Bölge</t>
        </is>
      </c>
      <c r="L922" s="124" t="inlineStr">
        <is>
          <t>Belirsiz</t>
        </is>
      </c>
      <c r="M922" s="124" t="n">
        <v>0</v>
      </c>
      <c r="N922" s="124" t="n">
        <v>0</v>
      </c>
      <c r="O922" s="124" t="n">
        <v>0</v>
      </c>
      <c r="P922" s="124" t="n">
        <v>0</v>
      </c>
      <c r="Q922" s="124" t="inlineStr">
        <is>
          <t>Aynı unvan ve gerekli yetkinlik</t>
        </is>
      </c>
      <c r="R922" s="124" t="inlineStr">
        <is>
          <t>Düşük Öncelik</t>
        </is>
      </c>
      <c r="S922" s="124" t="inlineStr">
        <is>
          <t>Gerçek mesafe (Google Places) - Fazla/Açık Fact_Mevcut/Fact_Norm'dan; Vardiya/Onay Saha Etüdü Bekleniyor</t>
        </is>
      </c>
    </row>
    <row r="923" ht="15" customHeight="1" s="113">
      <c r="A923" s="124" t="inlineStr">
        <is>
          <t>T0922</t>
        </is>
      </c>
      <c r="B923" s="124" t="inlineStr">
        <is>
          <t>M046</t>
        </is>
      </c>
      <c r="C923" s="124" t="inlineStr">
        <is>
          <t>ÇAMDİBİ</t>
        </is>
      </c>
      <c r="D923" s="124" t="inlineStr">
        <is>
          <t>M030</t>
        </is>
      </c>
      <c r="E923" s="124" t="inlineStr">
        <is>
          <t>MANAVKUYU</t>
        </is>
      </c>
      <c r="F923" s="124" t="inlineStr">
        <is>
          <t>U015</t>
        </is>
      </c>
      <c r="G923" s="124" t="inlineStr">
        <is>
          <t>KASİYER</t>
        </is>
      </c>
      <c r="H923" s="124" t="n">
        <v>25</v>
      </c>
      <c r="I923" s="124" t="n">
        <v>3</v>
      </c>
      <c r="J923" s="124" t="inlineStr">
        <is>
          <t>Evet</t>
        </is>
      </c>
      <c r="K923" s="124" t="inlineStr">
        <is>
          <t>Aynı Bölge</t>
        </is>
      </c>
      <c r="L923" s="124" t="inlineStr">
        <is>
          <t>Belirsiz</t>
        </is>
      </c>
      <c r="M923" s="124" t="n">
        <v>0</v>
      </c>
      <c r="N923" s="124" t="n">
        <v>0</v>
      </c>
      <c r="O923" s="124" t="n">
        <v>0</v>
      </c>
      <c r="P923" s="124" t="n">
        <v>0</v>
      </c>
      <c r="Q923" s="124" t="inlineStr">
        <is>
          <t>Aynı unvan ve gerekli yetkinlik</t>
        </is>
      </c>
      <c r="R923" s="124" t="inlineStr">
        <is>
          <t>Düşük Öncelik</t>
        </is>
      </c>
      <c r="S923" s="124" t="inlineStr">
        <is>
          <t>Gerçek mesafe (Google Places) - Fazla/Açık Fact_Mevcut/Fact_Norm'dan; Vardiya/Onay Saha Etüdü Bekleniyor</t>
        </is>
      </c>
    </row>
    <row r="924" ht="15" customHeight="1" s="113">
      <c r="A924" s="124" t="inlineStr">
        <is>
          <t>T0923</t>
        </is>
      </c>
      <c r="B924" s="124" t="inlineStr">
        <is>
          <t>M046</t>
        </is>
      </c>
      <c r="C924" s="124" t="inlineStr">
        <is>
          <t>ÇAMDİBİ</t>
        </is>
      </c>
      <c r="D924" s="124" t="inlineStr">
        <is>
          <t>M030</t>
        </is>
      </c>
      <c r="E924" s="124" t="inlineStr">
        <is>
          <t>MANAVKUYU</t>
        </is>
      </c>
      <c r="F924" s="124" t="inlineStr">
        <is>
          <t>U017</t>
        </is>
      </c>
      <c r="G924" s="124" t="inlineStr">
        <is>
          <t>MANAV</t>
        </is>
      </c>
      <c r="H924" s="124" t="n">
        <v>25</v>
      </c>
      <c r="I924" s="124" t="n">
        <v>3</v>
      </c>
      <c r="J924" s="124" t="inlineStr">
        <is>
          <t>Evet</t>
        </is>
      </c>
      <c r="K924" s="124" t="inlineStr">
        <is>
          <t>Aynı Bölge</t>
        </is>
      </c>
      <c r="L924" s="124" t="inlineStr">
        <is>
          <t>Belirsiz</t>
        </is>
      </c>
      <c r="M924" s="124" t="n">
        <v>0</v>
      </c>
      <c r="N924" s="124" t="n">
        <v>2</v>
      </c>
      <c r="O924" s="124" t="n">
        <v>0</v>
      </c>
      <c r="P924" s="124" t="n">
        <v>1</v>
      </c>
      <c r="Q924" s="124" t="inlineStr">
        <is>
          <t>Aynı unvan ve gerekli yetkinlik</t>
        </is>
      </c>
      <c r="R924" s="124" t="inlineStr">
        <is>
          <t>Koşullu</t>
        </is>
      </c>
      <c r="S924" s="124" t="inlineStr">
        <is>
          <t>Gerçek mesafe (Google Places) - Fazla/Açık Fact_Mevcut/Fact_Norm'dan; Vardiya/Onay Saha Etüdü Bekleniyor</t>
        </is>
      </c>
    </row>
    <row r="925" ht="15" customHeight="1" s="113">
      <c r="A925" s="124" t="inlineStr">
        <is>
          <t>T0924</t>
        </is>
      </c>
      <c r="B925" s="124" t="inlineStr">
        <is>
          <t>M046</t>
        </is>
      </c>
      <c r="C925" s="124" t="inlineStr">
        <is>
          <t>ÇAMDİBİ</t>
        </is>
      </c>
      <c r="D925" s="124" t="inlineStr">
        <is>
          <t>M030</t>
        </is>
      </c>
      <c r="E925" s="124" t="inlineStr">
        <is>
          <t>MANAVKUYU</t>
        </is>
      </c>
      <c r="F925" s="124" t="inlineStr">
        <is>
          <t>U026</t>
        </is>
      </c>
      <c r="G925" s="124" t="inlineStr">
        <is>
          <t>REYON GÖREVLİSİ</t>
        </is>
      </c>
      <c r="H925" s="124" t="n">
        <v>25</v>
      </c>
      <c r="I925" s="124" t="n">
        <v>3</v>
      </c>
      <c r="J925" s="124" t="inlineStr">
        <is>
          <t>Evet</t>
        </is>
      </c>
      <c r="K925" s="124" t="inlineStr">
        <is>
          <t>Aynı Bölge</t>
        </is>
      </c>
      <c r="L925" s="124" t="inlineStr">
        <is>
          <t>Belirsiz</t>
        </is>
      </c>
      <c r="M925" s="124" t="n">
        <v>0</v>
      </c>
      <c r="N925" s="124" t="n">
        <v>0</v>
      </c>
      <c r="O925" s="124" t="n">
        <v>0</v>
      </c>
      <c r="P925" s="124" t="n">
        <v>0</v>
      </c>
      <c r="Q925" s="124" t="inlineStr">
        <is>
          <t>Aynı unvan ve gerekli yetkinlik</t>
        </is>
      </c>
      <c r="R925" s="124" t="inlineStr">
        <is>
          <t>Düşük Öncelik</t>
        </is>
      </c>
      <c r="S925" s="124" t="inlineStr">
        <is>
          <t>Gerçek mesafe (Google Places) - Fazla/Açık Fact_Mevcut/Fact_Norm'dan; Vardiya/Onay Saha Etüdü Bekleniyor</t>
        </is>
      </c>
    </row>
    <row r="926" ht="15" customHeight="1" s="113">
      <c r="A926" s="124" t="inlineStr">
        <is>
          <t>T0925</t>
        </is>
      </c>
      <c r="B926" s="124" t="inlineStr">
        <is>
          <t>M046</t>
        </is>
      </c>
      <c r="C926" s="124" t="inlineStr">
        <is>
          <t>ÇAMDİBİ</t>
        </is>
      </c>
      <c r="D926" s="124" t="inlineStr">
        <is>
          <t>M030</t>
        </is>
      </c>
      <c r="E926" s="124" t="inlineStr">
        <is>
          <t>MANAVKUYU</t>
        </is>
      </c>
      <c r="F926" s="124" t="inlineStr">
        <is>
          <t>U036</t>
        </is>
      </c>
      <c r="G926" s="124" t="inlineStr">
        <is>
          <t>YÖNETİCİ</t>
        </is>
      </c>
      <c r="H926" s="124" t="n">
        <v>25</v>
      </c>
      <c r="I926" s="124" t="n">
        <v>3</v>
      </c>
      <c r="J926" s="124" t="inlineStr">
        <is>
          <t>Evet</t>
        </is>
      </c>
      <c r="K926" s="124" t="inlineStr">
        <is>
          <t>Aynı Bölge</t>
        </is>
      </c>
      <c r="L926" s="124" t="inlineStr">
        <is>
          <t>Belirsiz</t>
        </is>
      </c>
      <c r="M926" s="124" t="n">
        <v>0</v>
      </c>
      <c r="N926" s="124" t="n">
        <v>0</v>
      </c>
      <c r="O926" s="124" t="n">
        <v>0</v>
      </c>
      <c r="P926" s="124" t="n">
        <v>0</v>
      </c>
      <c r="Q926" s="124" t="inlineStr">
        <is>
          <t>Aynı unvan ve gerekli yetkinlik</t>
        </is>
      </c>
      <c r="R926" s="124" t="inlineStr">
        <is>
          <t>Düşük Öncelik</t>
        </is>
      </c>
      <c r="S926" s="124" t="inlineStr">
        <is>
          <t>Gerçek mesafe (Google Places) - Fazla/Açık Fact_Mevcut/Fact_Norm'dan; Vardiya/Onay Saha Etüdü Bekleniyor</t>
        </is>
      </c>
    </row>
    <row r="927" ht="15" customHeight="1" s="113">
      <c r="A927" s="124" t="inlineStr">
        <is>
          <t>T0926</t>
        </is>
      </c>
      <c r="B927" s="124" t="inlineStr">
        <is>
          <t>M046</t>
        </is>
      </c>
      <c r="C927" s="124" t="inlineStr">
        <is>
          <t>ÇAMDİBİ</t>
        </is>
      </c>
      <c r="D927" s="124" t="inlineStr">
        <is>
          <t>M030</t>
        </is>
      </c>
      <c r="E927" s="124" t="inlineStr">
        <is>
          <t>MANAVKUYU</t>
        </is>
      </c>
      <c r="F927" s="124" t="inlineStr">
        <is>
          <t>U038</t>
        </is>
      </c>
      <c r="G927" s="124" t="inlineStr">
        <is>
          <t>YÖNETİCİ YARDIMCISI</t>
        </is>
      </c>
      <c r="H927" s="124" t="n">
        <v>25</v>
      </c>
      <c r="I927" s="124" t="n">
        <v>3</v>
      </c>
      <c r="J927" s="124" t="inlineStr">
        <is>
          <t>Evet</t>
        </is>
      </c>
      <c r="K927" s="124" t="inlineStr">
        <is>
          <t>Aynı Bölge</t>
        </is>
      </c>
      <c r="L927" s="124" t="inlineStr">
        <is>
          <t>Belirsiz</t>
        </is>
      </c>
      <c r="M927" s="124" t="n">
        <v>0</v>
      </c>
      <c r="N927" s="124" t="n">
        <v>1</v>
      </c>
      <c r="O927" s="124" t="n">
        <v>0</v>
      </c>
      <c r="P927" s="124" t="n">
        <v>0</v>
      </c>
      <c r="Q927" s="124" t="inlineStr">
        <is>
          <t>Aynı unvan ve gerekli yetkinlik</t>
        </is>
      </c>
      <c r="R927" s="124" t="inlineStr">
        <is>
          <t>Koşullu</t>
        </is>
      </c>
      <c r="S927" s="124" t="inlineStr">
        <is>
          <t>Gerçek mesafe (Google Places) - Fazla/Açık Fact_Mevcut/Fact_Norm'dan; Vardiya/Onay Saha Etüdü Bekleniyor</t>
        </is>
      </c>
    </row>
    <row r="928" ht="15" customHeight="1" s="113">
      <c r="A928" s="124" t="inlineStr">
        <is>
          <t>T0927</t>
        </is>
      </c>
      <c r="B928" s="124" t="inlineStr">
        <is>
          <t>M046</t>
        </is>
      </c>
      <c r="C928" s="124" t="inlineStr">
        <is>
          <t>ÇAMDİBİ</t>
        </is>
      </c>
      <c r="D928" s="124" t="inlineStr">
        <is>
          <t>M030</t>
        </is>
      </c>
      <c r="E928" s="124" t="inlineStr">
        <is>
          <t>MANAVKUYU</t>
        </is>
      </c>
      <c r="F928" s="124" t="inlineStr">
        <is>
          <t>U042</t>
        </is>
      </c>
      <c r="G928" s="124" t="inlineStr">
        <is>
          <t>ŞARKÜTERİ</t>
        </is>
      </c>
      <c r="H928" s="124" t="n">
        <v>25</v>
      </c>
      <c r="I928" s="124" t="n">
        <v>3</v>
      </c>
      <c r="J928" s="124" t="inlineStr">
        <is>
          <t>Evet</t>
        </is>
      </c>
      <c r="K928" s="124" t="inlineStr">
        <is>
          <t>Aynı Bölge</t>
        </is>
      </c>
      <c r="L928" s="124" t="inlineStr">
        <is>
          <t>Belirsiz</t>
        </is>
      </c>
      <c r="M928" s="124" t="n">
        <v>0</v>
      </c>
      <c r="N928" s="124" t="n">
        <v>1</v>
      </c>
      <c r="O928" s="124" t="n">
        <v>0</v>
      </c>
      <c r="P928" s="124" t="n">
        <v>0</v>
      </c>
      <c r="Q928" s="124" t="inlineStr">
        <is>
          <t>Aynı unvan ve gerekli yetkinlik</t>
        </is>
      </c>
      <c r="R928" s="124" t="inlineStr">
        <is>
          <t>Koşullu</t>
        </is>
      </c>
      <c r="S928" s="124" t="inlineStr">
        <is>
          <t>Gerçek mesafe (Google Places) - Fazla/Açık Fact_Mevcut/Fact_Norm'dan; Vardiya/Onay Saha Etüdü Bekleniyor</t>
        </is>
      </c>
    </row>
    <row r="929" ht="15" customHeight="1" s="113">
      <c r="A929" s="124" t="inlineStr">
        <is>
          <t>T0928</t>
        </is>
      </c>
      <c r="B929" s="124" t="inlineStr">
        <is>
          <t>M046</t>
        </is>
      </c>
      <c r="C929" s="124" t="inlineStr">
        <is>
          <t>ÇAMDİBİ</t>
        </is>
      </c>
      <c r="D929" s="124" t="inlineStr">
        <is>
          <t>M035</t>
        </is>
      </c>
      <c r="E929" s="124" t="inlineStr">
        <is>
          <t>OSMANGAZİ</t>
        </is>
      </c>
      <c r="F929" s="124" t="inlineStr">
        <is>
          <t>U002</t>
        </is>
      </c>
      <c r="G929" s="124" t="inlineStr">
        <is>
          <t>BAKLİYAT</t>
        </is>
      </c>
      <c r="H929" s="124" t="n">
        <v>25</v>
      </c>
      <c r="I929" s="124" t="n">
        <v>3</v>
      </c>
      <c r="J929" s="124" t="inlineStr">
        <is>
          <t>Evet</t>
        </is>
      </c>
      <c r="K929" s="124" t="inlineStr">
        <is>
          <t>Aynı Bölge</t>
        </is>
      </c>
      <c r="L929" s="124" t="inlineStr">
        <is>
          <t>Belirsiz</t>
        </is>
      </c>
      <c r="M929" s="124" t="n">
        <v>0</v>
      </c>
      <c r="N929" s="124" t="n">
        <v>0</v>
      </c>
      <c r="O929" s="124" t="n">
        <v>0</v>
      </c>
      <c r="P929" s="124" t="n">
        <v>0</v>
      </c>
      <c r="Q929" s="124" t="inlineStr">
        <is>
          <t>Aynı unvan ve gerekli yetkinlik</t>
        </is>
      </c>
      <c r="R929" s="124" t="inlineStr">
        <is>
          <t>Düşük Öncelik</t>
        </is>
      </c>
      <c r="S929" s="124" t="inlineStr">
        <is>
          <t>Gerçek mesafe (Google Places) - Fazla/Açık Fact_Mevcut/Fact_Norm'dan; Vardiya/Onay Saha Etüdü Bekleniyor</t>
        </is>
      </c>
    </row>
    <row r="930" ht="15" customHeight="1" s="113">
      <c r="A930" s="124" t="inlineStr">
        <is>
          <t>T0929</t>
        </is>
      </c>
      <c r="B930" s="124" t="inlineStr">
        <is>
          <t>M046</t>
        </is>
      </c>
      <c r="C930" s="124" t="inlineStr">
        <is>
          <t>ÇAMDİBİ</t>
        </is>
      </c>
      <c r="D930" s="124" t="inlineStr">
        <is>
          <t>M035</t>
        </is>
      </c>
      <c r="E930" s="124" t="inlineStr">
        <is>
          <t>OSMANGAZİ</t>
        </is>
      </c>
      <c r="F930" s="124" t="inlineStr">
        <is>
          <t>U013</t>
        </is>
      </c>
      <c r="G930" s="124" t="inlineStr">
        <is>
          <t>KASAP</t>
        </is>
      </c>
      <c r="H930" s="124" t="n">
        <v>25</v>
      </c>
      <c r="I930" s="124" t="n">
        <v>3</v>
      </c>
      <c r="J930" s="124" t="inlineStr">
        <is>
          <t>Evet</t>
        </is>
      </c>
      <c r="K930" s="124" t="inlineStr">
        <is>
          <t>Aynı Bölge</t>
        </is>
      </c>
      <c r="L930" s="124" t="inlineStr">
        <is>
          <t>Belirsiz</t>
        </is>
      </c>
      <c r="M930" s="124" t="n">
        <v>0</v>
      </c>
      <c r="N930" s="124" t="n">
        <v>1</v>
      </c>
      <c r="O930" s="124" t="n">
        <v>0</v>
      </c>
      <c r="P930" s="124" t="n">
        <v>0</v>
      </c>
      <c r="Q930" s="124" t="inlineStr">
        <is>
          <t>Aynı unvan ve gerekli yetkinlik</t>
        </is>
      </c>
      <c r="R930" s="124" t="inlineStr">
        <is>
          <t>Koşullu</t>
        </is>
      </c>
      <c r="S930" s="124" t="inlineStr">
        <is>
          <t>Gerçek mesafe (Google Places) - Fazla/Açık Fact_Mevcut/Fact_Norm'dan; Vardiya/Onay Saha Etüdü Bekleniyor</t>
        </is>
      </c>
    </row>
    <row r="931" ht="15" customHeight="1" s="113">
      <c r="A931" s="124" t="inlineStr">
        <is>
          <t>T0930</t>
        </is>
      </c>
      <c r="B931" s="124" t="inlineStr">
        <is>
          <t>M046</t>
        </is>
      </c>
      <c r="C931" s="124" t="inlineStr">
        <is>
          <t>ÇAMDİBİ</t>
        </is>
      </c>
      <c r="D931" s="124" t="inlineStr">
        <is>
          <t>M035</t>
        </is>
      </c>
      <c r="E931" s="124" t="inlineStr">
        <is>
          <t>OSMANGAZİ</t>
        </is>
      </c>
      <c r="F931" s="124" t="inlineStr">
        <is>
          <t>U015</t>
        </is>
      </c>
      <c r="G931" s="124" t="inlineStr">
        <is>
          <t>KASİYER</t>
        </is>
      </c>
      <c r="H931" s="124" t="n">
        <v>25</v>
      </c>
      <c r="I931" s="124" t="n">
        <v>3</v>
      </c>
      <c r="J931" s="124" t="inlineStr">
        <is>
          <t>Evet</t>
        </is>
      </c>
      <c r="K931" s="124" t="inlineStr">
        <is>
          <t>Aynı Bölge</t>
        </is>
      </c>
      <c r="L931" s="124" t="inlineStr">
        <is>
          <t>Belirsiz</t>
        </is>
      </c>
      <c r="M931" s="124" t="n">
        <v>0</v>
      </c>
      <c r="N931" s="124" t="n">
        <v>1</v>
      </c>
      <c r="O931" s="124" t="n">
        <v>0</v>
      </c>
      <c r="P931" s="124" t="n">
        <v>0</v>
      </c>
      <c r="Q931" s="124" t="inlineStr">
        <is>
          <t>Aynı unvan ve gerekli yetkinlik</t>
        </is>
      </c>
      <c r="R931" s="124" t="inlineStr">
        <is>
          <t>Koşullu</t>
        </is>
      </c>
      <c r="S931" s="124" t="inlineStr">
        <is>
          <t>Gerçek mesafe (Google Places) - Fazla/Açık Fact_Mevcut/Fact_Norm'dan; Vardiya/Onay Saha Etüdü Bekleniyor</t>
        </is>
      </c>
    </row>
    <row r="932" ht="15" customHeight="1" s="113">
      <c r="A932" s="124" t="inlineStr">
        <is>
          <t>T0931</t>
        </is>
      </c>
      <c r="B932" s="124" t="inlineStr">
        <is>
          <t>M046</t>
        </is>
      </c>
      <c r="C932" s="124" t="inlineStr">
        <is>
          <t>ÇAMDİBİ</t>
        </is>
      </c>
      <c r="D932" s="124" t="inlineStr">
        <is>
          <t>M035</t>
        </is>
      </c>
      <c r="E932" s="124" t="inlineStr">
        <is>
          <t>OSMANGAZİ</t>
        </is>
      </c>
      <c r="F932" s="124" t="inlineStr">
        <is>
          <t>U017</t>
        </is>
      </c>
      <c r="G932" s="124" t="inlineStr">
        <is>
          <t>MANAV</t>
        </is>
      </c>
      <c r="H932" s="124" t="n">
        <v>25</v>
      </c>
      <c r="I932" s="124" t="n">
        <v>3</v>
      </c>
      <c r="J932" s="124" t="inlineStr">
        <is>
          <t>Evet</t>
        </is>
      </c>
      <c r="K932" s="124" t="inlineStr">
        <is>
          <t>Aynı Bölge</t>
        </is>
      </c>
      <c r="L932" s="124" t="inlineStr">
        <is>
          <t>Belirsiz</t>
        </is>
      </c>
      <c r="M932" s="124" t="n">
        <v>0</v>
      </c>
      <c r="N932" s="124" t="n">
        <v>1</v>
      </c>
      <c r="O932" s="124" t="n">
        <v>0</v>
      </c>
      <c r="P932" s="124" t="n">
        <v>0</v>
      </c>
      <c r="Q932" s="124" t="inlineStr">
        <is>
          <t>Aynı unvan ve gerekli yetkinlik</t>
        </is>
      </c>
      <c r="R932" s="124" t="inlineStr">
        <is>
          <t>Koşullu</t>
        </is>
      </c>
      <c r="S932" s="124" t="inlineStr">
        <is>
          <t>Gerçek mesafe (Google Places) - Fazla/Açık Fact_Mevcut/Fact_Norm'dan; Vardiya/Onay Saha Etüdü Bekleniyor</t>
        </is>
      </c>
    </row>
    <row r="933" ht="15" customHeight="1" s="113">
      <c r="A933" s="124" t="inlineStr">
        <is>
          <t>T0932</t>
        </is>
      </c>
      <c r="B933" s="124" t="inlineStr">
        <is>
          <t>M046</t>
        </is>
      </c>
      <c r="C933" s="124" t="inlineStr">
        <is>
          <t>ÇAMDİBİ</t>
        </is>
      </c>
      <c r="D933" s="124" t="inlineStr">
        <is>
          <t>M035</t>
        </is>
      </c>
      <c r="E933" s="124" t="inlineStr">
        <is>
          <t>OSMANGAZİ</t>
        </is>
      </c>
      <c r="F933" s="124" t="inlineStr">
        <is>
          <t>U026</t>
        </is>
      </c>
      <c r="G933" s="124" t="inlineStr">
        <is>
          <t>REYON GÖREVLİSİ</t>
        </is>
      </c>
      <c r="H933" s="124" t="n">
        <v>25</v>
      </c>
      <c r="I933" s="124" t="n">
        <v>3</v>
      </c>
      <c r="J933" s="124" t="inlineStr">
        <is>
          <t>Evet</t>
        </is>
      </c>
      <c r="K933" s="124" t="inlineStr">
        <is>
          <t>Aynı Bölge</t>
        </is>
      </c>
      <c r="L933" s="124" t="inlineStr">
        <is>
          <t>Belirsiz</t>
        </is>
      </c>
      <c r="M933" s="124" t="n">
        <v>0</v>
      </c>
      <c r="N933" s="124" t="n">
        <v>0</v>
      </c>
      <c r="O933" s="124" t="n">
        <v>0</v>
      </c>
      <c r="P933" s="124" t="n">
        <v>0</v>
      </c>
      <c r="Q933" s="124" t="inlineStr">
        <is>
          <t>Aynı unvan ve gerekli yetkinlik</t>
        </is>
      </c>
      <c r="R933" s="124" t="inlineStr">
        <is>
          <t>Düşük Öncelik</t>
        </is>
      </c>
      <c r="S933" s="124" t="inlineStr">
        <is>
          <t>Gerçek mesafe (Google Places) - Fazla/Açık Fact_Mevcut/Fact_Norm'dan; Vardiya/Onay Saha Etüdü Bekleniyor</t>
        </is>
      </c>
    </row>
    <row r="934" ht="15" customHeight="1" s="113">
      <c r="A934" s="124" t="inlineStr">
        <is>
          <t>T0933</t>
        </is>
      </c>
      <c r="B934" s="124" t="inlineStr">
        <is>
          <t>M046</t>
        </is>
      </c>
      <c r="C934" s="124" t="inlineStr">
        <is>
          <t>ÇAMDİBİ</t>
        </is>
      </c>
      <c r="D934" s="124" t="inlineStr">
        <is>
          <t>M035</t>
        </is>
      </c>
      <c r="E934" s="124" t="inlineStr">
        <is>
          <t>OSMANGAZİ</t>
        </is>
      </c>
      <c r="F934" s="124" t="inlineStr">
        <is>
          <t>U036</t>
        </is>
      </c>
      <c r="G934" s="124" t="inlineStr">
        <is>
          <t>YÖNETİCİ</t>
        </is>
      </c>
      <c r="H934" s="124" t="n">
        <v>25</v>
      </c>
      <c r="I934" s="124" t="n">
        <v>3</v>
      </c>
      <c r="J934" s="124" t="inlineStr">
        <is>
          <t>Evet</t>
        </is>
      </c>
      <c r="K934" s="124" t="inlineStr">
        <is>
          <t>Aynı Bölge</t>
        </is>
      </c>
      <c r="L934" s="124" t="inlineStr">
        <is>
          <t>Belirsiz</t>
        </is>
      </c>
      <c r="M934" s="124" t="n">
        <v>0</v>
      </c>
      <c r="N934" s="124" t="n">
        <v>0</v>
      </c>
      <c r="O934" s="124" t="n">
        <v>0</v>
      </c>
      <c r="P934" s="124" t="n">
        <v>0</v>
      </c>
      <c r="Q934" s="124" t="inlineStr">
        <is>
          <t>Aynı unvan ve gerekli yetkinlik</t>
        </is>
      </c>
      <c r="R934" s="124" t="inlineStr">
        <is>
          <t>Düşük Öncelik</t>
        </is>
      </c>
      <c r="S934" s="124" t="inlineStr">
        <is>
          <t>Gerçek mesafe (Google Places) - Fazla/Açık Fact_Mevcut/Fact_Norm'dan; Vardiya/Onay Saha Etüdü Bekleniyor</t>
        </is>
      </c>
    </row>
    <row r="935" ht="15" customHeight="1" s="113">
      <c r="A935" s="124" t="inlineStr">
        <is>
          <t>T0934</t>
        </is>
      </c>
      <c r="B935" s="124" t="inlineStr">
        <is>
          <t>M046</t>
        </is>
      </c>
      <c r="C935" s="124" t="inlineStr">
        <is>
          <t>ÇAMDİBİ</t>
        </is>
      </c>
      <c r="D935" s="124" t="inlineStr">
        <is>
          <t>M035</t>
        </is>
      </c>
      <c r="E935" s="124" t="inlineStr">
        <is>
          <t>OSMANGAZİ</t>
        </is>
      </c>
      <c r="F935" s="124" t="inlineStr">
        <is>
          <t>U038</t>
        </is>
      </c>
      <c r="G935" s="124" t="inlineStr">
        <is>
          <t>YÖNETİCİ YARDIMCISI</t>
        </is>
      </c>
      <c r="H935" s="124" t="n">
        <v>25</v>
      </c>
      <c r="I935" s="124" t="n">
        <v>3</v>
      </c>
      <c r="J935" s="124" t="inlineStr">
        <is>
          <t>Evet</t>
        </is>
      </c>
      <c r="K935" s="124" t="inlineStr">
        <is>
          <t>Aynı Bölge</t>
        </is>
      </c>
      <c r="L935" s="124" t="inlineStr">
        <is>
          <t>Belirsiz</t>
        </is>
      </c>
      <c r="M935" s="124" t="n">
        <v>0</v>
      </c>
      <c r="N935" s="124" t="n">
        <v>1</v>
      </c>
      <c r="O935" s="124" t="n">
        <v>0</v>
      </c>
      <c r="P935" s="124" t="n">
        <v>0</v>
      </c>
      <c r="Q935" s="124" t="inlineStr">
        <is>
          <t>Aynı unvan ve gerekli yetkinlik</t>
        </is>
      </c>
      <c r="R935" s="124" t="inlineStr">
        <is>
          <t>Koşullu</t>
        </is>
      </c>
      <c r="S935" s="124" t="inlineStr">
        <is>
          <t>Gerçek mesafe (Google Places) - Fazla/Açık Fact_Mevcut/Fact_Norm'dan; Vardiya/Onay Saha Etüdü Bekleniyor</t>
        </is>
      </c>
    </row>
    <row r="936" ht="15" customHeight="1" s="113">
      <c r="A936" s="124" t="inlineStr">
        <is>
          <t>T0935</t>
        </is>
      </c>
      <c r="B936" s="124" t="inlineStr">
        <is>
          <t>M046</t>
        </is>
      </c>
      <c r="C936" s="124" t="inlineStr">
        <is>
          <t>ÇAMDİBİ</t>
        </is>
      </c>
      <c r="D936" s="124" t="inlineStr">
        <is>
          <t>M035</t>
        </is>
      </c>
      <c r="E936" s="124" t="inlineStr">
        <is>
          <t>OSMANGAZİ</t>
        </is>
      </c>
      <c r="F936" s="124" t="inlineStr">
        <is>
          <t>U042</t>
        </is>
      </c>
      <c r="G936" s="124" t="inlineStr">
        <is>
          <t>ŞARKÜTERİ</t>
        </is>
      </c>
      <c r="H936" s="124" t="n">
        <v>25</v>
      </c>
      <c r="I936" s="124" t="n">
        <v>3</v>
      </c>
      <c r="J936" s="124" t="inlineStr">
        <is>
          <t>Evet</t>
        </is>
      </c>
      <c r="K936" s="124" t="inlineStr">
        <is>
          <t>Aynı Bölge</t>
        </is>
      </c>
      <c r="L936" s="124" t="inlineStr">
        <is>
          <t>Belirsiz</t>
        </is>
      </c>
      <c r="M936" s="124" t="n">
        <v>0</v>
      </c>
      <c r="N936" s="124" t="n">
        <v>1</v>
      </c>
      <c r="O936" s="124" t="n">
        <v>0</v>
      </c>
      <c r="P936" s="124" t="n">
        <v>0</v>
      </c>
      <c r="Q936" s="124" t="inlineStr">
        <is>
          <t>Aynı unvan ve gerekli yetkinlik</t>
        </is>
      </c>
      <c r="R936" s="124" t="inlineStr">
        <is>
          <t>Koşullu</t>
        </is>
      </c>
      <c r="S936" s="124" t="inlineStr">
        <is>
          <t>Gerçek mesafe (Google Places) - Fazla/Açık Fact_Mevcut/Fact_Norm'dan; Vardiya/Onay Saha Etüdü Bekleniyor</t>
        </is>
      </c>
    </row>
    <row r="937" ht="15" customHeight="1" s="113">
      <c r="A937" s="124" t="inlineStr">
        <is>
          <t>T0936</t>
        </is>
      </c>
      <c r="B937" s="124" t="inlineStr">
        <is>
          <t>M048</t>
        </is>
      </c>
      <c r="C937" s="124" t="inlineStr">
        <is>
          <t>ÇİĞLİ</t>
        </is>
      </c>
      <c r="D937" s="124" t="inlineStr">
        <is>
          <t>M026</t>
        </is>
      </c>
      <c r="E937" s="124" t="inlineStr">
        <is>
          <t>HARMANDALI</t>
        </is>
      </c>
      <c r="F937" s="124" t="inlineStr">
        <is>
          <t>U002</t>
        </is>
      </c>
      <c r="G937" s="124" t="inlineStr">
        <is>
          <t>BAKLİYAT</t>
        </is>
      </c>
      <c r="H937" s="124" t="n">
        <v>25</v>
      </c>
      <c r="I937" s="124" t="n">
        <v>3.2</v>
      </c>
      <c r="J937" s="124" t="inlineStr">
        <is>
          <t>Evet</t>
        </is>
      </c>
      <c r="K937" s="124" t="inlineStr">
        <is>
          <t>Aynı Bölge</t>
        </is>
      </c>
      <c r="L937" s="124" t="inlineStr">
        <is>
          <t>Belirsiz</t>
        </is>
      </c>
      <c r="M937" s="124" t="n">
        <v>0</v>
      </c>
      <c r="N937" s="124" t="n">
        <v>0</v>
      </c>
      <c r="O937" s="124" t="n">
        <v>0</v>
      </c>
      <c r="P937" s="124" t="n">
        <v>0</v>
      </c>
      <c r="Q937" s="124" t="inlineStr">
        <is>
          <t>Aynı unvan ve gerekli yetkinlik</t>
        </is>
      </c>
      <c r="R937" s="124" t="inlineStr">
        <is>
          <t>Düşük Öncelik</t>
        </is>
      </c>
      <c r="S937" s="124" t="inlineStr">
        <is>
          <t>Gerçek mesafe (Google Places) - Fazla/Açık Fact_Mevcut/Fact_Norm'dan; Vardiya/Onay Saha Etüdü Bekleniyor</t>
        </is>
      </c>
    </row>
    <row r="938" ht="15" customHeight="1" s="113">
      <c r="A938" s="124" t="inlineStr">
        <is>
          <t>T0937</t>
        </is>
      </c>
      <c r="B938" s="124" t="inlineStr">
        <is>
          <t>M048</t>
        </is>
      </c>
      <c r="C938" s="124" t="inlineStr">
        <is>
          <t>ÇİĞLİ</t>
        </is>
      </c>
      <c r="D938" s="124" t="inlineStr">
        <is>
          <t>M026</t>
        </is>
      </c>
      <c r="E938" s="124" t="inlineStr">
        <is>
          <t>HARMANDALI</t>
        </is>
      </c>
      <c r="F938" s="124" t="inlineStr">
        <is>
          <t>U013</t>
        </is>
      </c>
      <c r="G938" s="124" t="inlineStr">
        <is>
          <t>KASAP</t>
        </is>
      </c>
      <c r="H938" s="124" t="n">
        <v>25</v>
      </c>
      <c r="I938" s="124" t="n">
        <v>3.2</v>
      </c>
      <c r="J938" s="124" t="inlineStr">
        <is>
          <t>Evet</t>
        </is>
      </c>
      <c r="K938" s="124" t="inlineStr">
        <is>
          <t>Aynı Bölge</t>
        </is>
      </c>
      <c r="L938" s="124" t="inlineStr">
        <is>
          <t>Belirsiz</t>
        </is>
      </c>
      <c r="M938" s="124" t="n">
        <v>0</v>
      </c>
      <c r="N938" s="124" t="n">
        <v>1</v>
      </c>
      <c r="O938" s="124" t="n">
        <v>0</v>
      </c>
      <c r="P938" s="124" t="n">
        <v>0</v>
      </c>
      <c r="Q938" s="124" t="inlineStr">
        <is>
          <t>Aynı unvan ve gerekli yetkinlik</t>
        </is>
      </c>
      <c r="R938" s="124" t="inlineStr">
        <is>
          <t>Koşullu</t>
        </is>
      </c>
      <c r="S938" s="124" t="inlineStr">
        <is>
          <t>Gerçek mesafe (Google Places) - Fazla/Açık Fact_Mevcut/Fact_Norm'dan; Vardiya/Onay Saha Etüdü Bekleniyor</t>
        </is>
      </c>
    </row>
    <row r="939" ht="15" customHeight="1" s="113">
      <c r="A939" s="124" t="inlineStr">
        <is>
          <t>T0938</t>
        </is>
      </c>
      <c r="B939" s="124" t="inlineStr">
        <is>
          <t>M048</t>
        </is>
      </c>
      <c r="C939" s="124" t="inlineStr">
        <is>
          <t>ÇİĞLİ</t>
        </is>
      </c>
      <c r="D939" s="124" t="inlineStr">
        <is>
          <t>M026</t>
        </is>
      </c>
      <c r="E939" s="124" t="inlineStr">
        <is>
          <t>HARMANDALI</t>
        </is>
      </c>
      <c r="F939" s="124" t="inlineStr">
        <is>
          <t>U015</t>
        </is>
      </c>
      <c r="G939" s="124" t="inlineStr">
        <is>
          <t>KASİYER</t>
        </is>
      </c>
      <c r="H939" s="124" t="n">
        <v>25</v>
      </c>
      <c r="I939" s="124" t="n">
        <v>3.2</v>
      </c>
      <c r="J939" s="124" t="inlineStr">
        <is>
          <t>Evet</t>
        </is>
      </c>
      <c r="K939" s="124" t="inlineStr">
        <is>
          <t>Aynı Bölge</t>
        </is>
      </c>
      <c r="L939" s="124" t="inlineStr">
        <is>
          <t>Belirsiz</t>
        </is>
      </c>
      <c r="M939" s="124" t="n">
        <v>0</v>
      </c>
      <c r="N939" s="124" t="n">
        <v>0</v>
      </c>
      <c r="O939" s="124" t="n">
        <v>0</v>
      </c>
      <c r="P939" s="124" t="n">
        <v>0</v>
      </c>
      <c r="Q939" s="124" t="inlineStr">
        <is>
          <t>Aynı unvan ve gerekli yetkinlik</t>
        </is>
      </c>
      <c r="R939" s="124" t="inlineStr">
        <is>
          <t>Düşük Öncelik</t>
        </is>
      </c>
      <c r="S939" s="124" t="inlineStr">
        <is>
          <t>Gerçek mesafe (Google Places) - Fazla/Açık Fact_Mevcut/Fact_Norm'dan; Vardiya/Onay Saha Etüdü Bekleniyor</t>
        </is>
      </c>
    </row>
    <row r="940" ht="15" customHeight="1" s="113">
      <c r="A940" s="124" t="inlineStr">
        <is>
          <t>T0939</t>
        </is>
      </c>
      <c r="B940" s="124" t="inlineStr">
        <is>
          <t>M048</t>
        </is>
      </c>
      <c r="C940" s="124" t="inlineStr">
        <is>
          <t>ÇİĞLİ</t>
        </is>
      </c>
      <c r="D940" s="124" t="inlineStr">
        <is>
          <t>M026</t>
        </is>
      </c>
      <c r="E940" s="124" t="inlineStr">
        <is>
          <t>HARMANDALI</t>
        </is>
      </c>
      <c r="F940" s="124" t="inlineStr">
        <is>
          <t>U017</t>
        </is>
      </c>
      <c r="G940" s="124" t="inlineStr">
        <is>
          <t>MANAV</t>
        </is>
      </c>
      <c r="H940" s="124" t="n">
        <v>25</v>
      </c>
      <c r="I940" s="124" t="n">
        <v>3.2</v>
      </c>
      <c r="J940" s="124" t="inlineStr">
        <is>
          <t>Evet</t>
        </is>
      </c>
      <c r="K940" s="124" t="inlineStr">
        <is>
          <t>Aynı Bölge</t>
        </is>
      </c>
      <c r="L940" s="124" t="inlineStr">
        <is>
          <t>Belirsiz</t>
        </is>
      </c>
      <c r="M940" s="124" t="n">
        <v>0</v>
      </c>
      <c r="N940" s="124" t="n">
        <v>0</v>
      </c>
      <c r="O940" s="124" t="n">
        <v>0</v>
      </c>
      <c r="P940" s="124" t="n">
        <v>0</v>
      </c>
      <c r="Q940" s="124" t="inlineStr">
        <is>
          <t>Aynı unvan ve gerekli yetkinlik</t>
        </is>
      </c>
      <c r="R940" s="124" t="inlineStr">
        <is>
          <t>Düşük Öncelik</t>
        </is>
      </c>
      <c r="S940" s="124" t="inlineStr">
        <is>
          <t>Gerçek mesafe (Google Places) - Fazla/Açık Fact_Mevcut/Fact_Norm'dan; Vardiya/Onay Saha Etüdü Bekleniyor</t>
        </is>
      </c>
    </row>
    <row r="941" ht="15" customHeight="1" s="113">
      <c r="A941" s="124" t="inlineStr">
        <is>
          <t>T0940</t>
        </is>
      </c>
      <c r="B941" s="124" t="inlineStr">
        <is>
          <t>M048</t>
        </is>
      </c>
      <c r="C941" s="124" t="inlineStr">
        <is>
          <t>ÇİĞLİ</t>
        </is>
      </c>
      <c r="D941" s="124" t="inlineStr">
        <is>
          <t>M026</t>
        </is>
      </c>
      <c r="E941" s="124" t="inlineStr">
        <is>
          <t>HARMANDALI</t>
        </is>
      </c>
      <c r="F941" s="124" t="inlineStr">
        <is>
          <t>U026</t>
        </is>
      </c>
      <c r="G941" s="124" t="inlineStr">
        <is>
          <t>REYON GÖREVLİSİ</t>
        </is>
      </c>
      <c r="H941" s="124" t="n">
        <v>25</v>
      </c>
      <c r="I941" s="124" t="n">
        <v>3.2</v>
      </c>
      <c r="J941" s="124" t="inlineStr">
        <is>
          <t>Evet</t>
        </is>
      </c>
      <c r="K941" s="124" t="inlineStr">
        <is>
          <t>Aynı Bölge</t>
        </is>
      </c>
      <c r="L941" s="124" t="inlineStr">
        <is>
          <t>Belirsiz</t>
        </is>
      </c>
      <c r="M941" s="124" t="n">
        <v>2</v>
      </c>
      <c r="N941" s="124" t="n">
        <v>1</v>
      </c>
      <c r="O941" s="124" t="n">
        <v>1</v>
      </c>
      <c r="P941" s="124" t="n">
        <v>0</v>
      </c>
      <c r="Q941" s="124" t="inlineStr">
        <is>
          <t>Aynı unvan ve gerekli yetkinlik</t>
        </is>
      </c>
      <c r="R941" s="124" t="inlineStr">
        <is>
          <t>Önerilir</t>
        </is>
      </c>
      <c r="S941" s="124" t="inlineStr">
        <is>
          <t>Gerçek mesafe (Google Places) - Fazla/Açık Fact_Mevcut/Fact_Norm'dan; Vardiya/Onay Saha Etüdü Bekleniyor</t>
        </is>
      </c>
    </row>
    <row r="942" ht="15" customHeight="1" s="113">
      <c r="A942" s="124" t="inlineStr">
        <is>
          <t>T0941</t>
        </is>
      </c>
      <c r="B942" s="124" t="inlineStr">
        <is>
          <t>M048</t>
        </is>
      </c>
      <c r="C942" s="124" t="inlineStr">
        <is>
          <t>ÇİĞLİ</t>
        </is>
      </c>
      <c r="D942" s="124" t="inlineStr">
        <is>
          <t>M026</t>
        </is>
      </c>
      <c r="E942" s="124" t="inlineStr">
        <is>
          <t>HARMANDALI</t>
        </is>
      </c>
      <c r="F942" s="124" t="inlineStr">
        <is>
          <t>U036</t>
        </is>
      </c>
      <c r="G942" s="124" t="inlineStr">
        <is>
          <t>YÖNETİCİ</t>
        </is>
      </c>
      <c r="H942" s="124" t="n">
        <v>25</v>
      </c>
      <c r="I942" s="124" t="n">
        <v>3.2</v>
      </c>
      <c r="J942" s="124" t="inlineStr">
        <is>
          <t>Evet</t>
        </is>
      </c>
      <c r="K942" s="124" t="inlineStr">
        <is>
          <t>Aynı Bölge</t>
        </is>
      </c>
      <c r="L942" s="124" t="inlineStr">
        <is>
          <t>Belirsiz</t>
        </is>
      </c>
      <c r="M942" s="124" t="n">
        <v>0</v>
      </c>
      <c r="N942" s="124" t="n">
        <v>1</v>
      </c>
      <c r="O942" s="124" t="n">
        <v>0</v>
      </c>
      <c r="P942" s="124" t="n">
        <v>0</v>
      </c>
      <c r="Q942" s="124" t="inlineStr">
        <is>
          <t>Aynı unvan ve gerekli yetkinlik</t>
        </is>
      </c>
      <c r="R942" s="124" t="inlineStr">
        <is>
          <t>Koşullu</t>
        </is>
      </c>
      <c r="S942" s="124" t="inlineStr">
        <is>
          <t>Gerçek mesafe (Google Places) - Fazla/Açık Fact_Mevcut/Fact_Norm'dan; Vardiya/Onay Saha Etüdü Bekleniyor</t>
        </is>
      </c>
    </row>
    <row r="943" ht="15" customHeight="1" s="113">
      <c r="A943" s="124" t="inlineStr">
        <is>
          <t>T0942</t>
        </is>
      </c>
      <c r="B943" s="124" t="inlineStr">
        <is>
          <t>M048</t>
        </is>
      </c>
      <c r="C943" s="124" t="inlineStr">
        <is>
          <t>ÇİĞLİ</t>
        </is>
      </c>
      <c r="D943" s="124" t="inlineStr">
        <is>
          <t>M026</t>
        </is>
      </c>
      <c r="E943" s="124" t="inlineStr">
        <is>
          <t>HARMANDALI</t>
        </is>
      </c>
      <c r="F943" s="124" t="inlineStr">
        <is>
          <t>U038</t>
        </is>
      </c>
      <c r="G943" s="124" t="inlineStr">
        <is>
          <t>YÖNETİCİ YARDIMCISI</t>
        </is>
      </c>
      <c r="H943" s="124" t="n">
        <v>25</v>
      </c>
      <c r="I943" s="124" t="n">
        <v>3.2</v>
      </c>
      <c r="J943" s="124" t="inlineStr">
        <is>
          <t>Evet</t>
        </is>
      </c>
      <c r="K943" s="124" t="inlineStr">
        <is>
          <t>Aynı Bölge</t>
        </is>
      </c>
      <c r="L943" s="124" t="inlineStr">
        <is>
          <t>Belirsiz</t>
        </is>
      </c>
      <c r="M943" s="124" t="n">
        <v>0</v>
      </c>
      <c r="N943" s="124" t="n">
        <v>0</v>
      </c>
      <c r="O943" s="124" t="n">
        <v>0</v>
      </c>
      <c r="P943" s="124" t="n">
        <v>0</v>
      </c>
      <c r="Q943" s="124" t="inlineStr">
        <is>
          <t>Aynı unvan ve gerekli yetkinlik</t>
        </is>
      </c>
      <c r="R943" s="124" t="inlineStr">
        <is>
          <t>Düşük Öncelik</t>
        </is>
      </c>
      <c r="S943" s="124" t="inlineStr">
        <is>
          <t>Gerçek mesafe (Google Places) - Fazla/Açık Fact_Mevcut/Fact_Norm'dan; Vardiya/Onay Saha Etüdü Bekleniyor</t>
        </is>
      </c>
    </row>
    <row r="944" ht="15" customHeight="1" s="113">
      <c r="A944" s="124" t="inlineStr">
        <is>
          <t>T0943</t>
        </is>
      </c>
      <c r="B944" s="124" t="inlineStr">
        <is>
          <t>M048</t>
        </is>
      </c>
      <c r="C944" s="124" t="inlineStr">
        <is>
          <t>ÇİĞLİ</t>
        </is>
      </c>
      <c r="D944" s="124" t="inlineStr">
        <is>
          <t>M026</t>
        </is>
      </c>
      <c r="E944" s="124" t="inlineStr">
        <is>
          <t>HARMANDALI</t>
        </is>
      </c>
      <c r="F944" s="124" t="inlineStr">
        <is>
          <t>U042</t>
        </is>
      </c>
      <c r="G944" s="124" t="inlineStr">
        <is>
          <t>ŞARKÜTERİ</t>
        </is>
      </c>
      <c r="H944" s="124" t="n">
        <v>25</v>
      </c>
      <c r="I944" s="124" t="n">
        <v>3.2</v>
      </c>
      <c r="J944" s="124" t="inlineStr">
        <is>
          <t>Evet</t>
        </is>
      </c>
      <c r="K944" s="124" t="inlineStr">
        <is>
          <t>Aynı Bölge</t>
        </is>
      </c>
      <c r="L944" s="124" t="inlineStr">
        <is>
          <t>Belirsiz</t>
        </is>
      </c>
      <c r="M944" s="124" t="n">
        <v>0</v>
      </c>
      <c r="N944" s="124" t="n">
        <v>1</v>
      </c>
      <c r="O944" s="124" t="n">
        <v>0</v>
      </c>
      <c r="P944" s="124" t="n">
        <v>0</v>
      </c>
      <c r="Q944" s="124" t="inlineStr">
        <is>
          <t>Aynı unvan ve gerekli yetkinlik</t>
        </is>
      </c>
      <c r="R944" s="124" t="inlineStr">
        <is>
          <t>Koşullu</t>
        </is>
      </c>
      <c r="S944" s="124" t="inlineStr">
        <is>
          <t>Gerçek mesafe (Google Places) - Fazla/Açık Fact_Mevcut/Fact_Norm'dan; Vardiya/Onay Saha Etüdü Bekleniyor</t>
        </is>
      </c>
    </row>
    <row r="945" ht="15" customHeight="1" s="113">
      <c r="A945" s="124" t="inlineStr">
        <is>
          <t>T0944</t>
        </is>
      </c>
      <c r="B945" s="124" t="inlineStr">
        <is>
          <t>M048</t>
        </is>
      </c>
      <c r="C945" s="124" t="inlineStr">
        <is>
          <t>ÇİĞLİ</t>
        </is>
      </c>
      <c r="D945" s="124" t="inlineStr">
        <is>
          <t>M013</t>
        </is>
      </c>
      <c r="E945" s="124" t="inlineStr">
        <is>
          <t>DEDEBAŞI</t>
        </is>
      </c>
      <c r="F945" s="124" t="inlineStr">
        <is>
          <t>U015</t>
        </is>
      </c>
      <c r="G945" s="124" t="inlineStr">
        <is>
          <t>KASİYER</t>
        </is>
      </c>
      <c r="H945" s="124" t="n">
        <v>25</v>
      </c>
      <c r="I945" s="124" t="n">
        <v>5.3</v>
      </c>
      <c r="J945" s="124" t="inlineStr">
        <is>
          <t>Evet</t>
        </is>
      </c>
      <c r="K945" s="124" t="inlineStr">
        <is>
          <t>Aynı Bölge</t>
        </is>
      </c>
      <c r="L945" s="124" t="inlineStr">
        <is>
          <t>Belirsiz</t>
        </is>
      </c>
      <c r="M945" s="124" t="n">
        <v>0</v>
      </c>
      <c r="N945" s="124" t="n">
        <v>0</v>
      </c>
      <c r="O945" s="124" t="n">
        <v>0</v>
      </c>
      <c r="P945" s="124" t="n">
        <v>0</v>
      </c>
      <c r="Q945" s="124" t="inlineStr">
        <is>
          <t>Aynı unvan ve gerekli yetkinlik</t>
        </is>
      </c>
      <c r="R945" s="124" t="inlineStr">
        <is>
          <t>Düşük Öncelik</t>
        </is>
      </c>
      <c r="S945" s="124" t="inlineStr">
        <is>
          <t>Gerçek mesafe (Google Places) - Fazla/Açık Fact_Mevcut/Fact_Norm'dan; Vardiya/Onay Saha Etüdü Bekleniyor</t>
        </is>
      </c>
    </row>
    <row r="946" ht="15" customHeight="1" s="113">
      <c r="A946" s="124" t="inlineStr">
        <is>
          <t>T0945</t>
        </is>
      </c>
      <c r="B946" s="124" t="inlineStr">
        <is>
          <t>M048</t>
        </is>
      </c>
      <c r="C946" s="124" t="inlineStr">
        <is>
          <t>ÇİĞLİ</t>
        </is>
      </c>
      <c r="D946" s="124" t="inlineStr">
        <is>
          <t>M013</t>
        </is>
      </c>
      <c r="E946" s="124" t="inlineStr">
        <is>
          <t>DEDEBAŞI</t>
        </is>
      </c>
      <c r="F946" s="124" t="inlineStr">
        <is>
          <t>U017</t>
        </is>
      </c>
      <c r="G946" s="124" t="inlineStr">
        <is>
          <t>MANAV</t>
        </is>
      </c>
      <c r="H946" s="124" t="n">
        <v>25</v>
      </c>
      <c r="I946" s="124" t="n">
        <v>5.3</v>
      </c>
      <c r="J946" s="124" t="inlineStr">
        <is>
          <t>Evet</t>
        </is>
      </c>
      <c r="K946" s="124" t="inlineStr">
        <is>
          <t>Aynı Bölge</t>
        </is>
      </c>
      <c r="L946" s="124" t="inlineStr">
        <is>
          <t>Belirsiz</t>
        </is>
      </c>
      <c r="M946" s="124" t="n">
        <v>0</v>
      </c>
      <c r="N946" s="124" t="n">
        <v>2</v>
      </c>
      <c r="O946" s="124" t="n">
        <v>0</v>
      </c>
      <c r="P946" s="124" t="n">
        <v>1</v>
      </c>
      <c r="Q946" s="124" t="inlineStr">
        <is>
          <t>Aynı unvan ve gerekli yetkinlik</t>
        </is>
      </c>
      <c r="R946" s="124" t="inlineStr">
        <is>
          <t>Koşullu</t>
        </is>
      </c>
      <c r="S946" s="124" t="inlineStr">
        <is>
          <t>Gerçek mesafe (Google Places) - Fazla/Açık Fact_Mevcut/Fact_Norm'dan; Vardiya/Onay Saha Etüdü Bekleniyor</t>
        </is>
      </c>
    </row>
    <row r="947" ht="15" customHeight="1" s="113">
      <c r="A947" s="124" t="inlineStr">
        <is>
          <t>T0946</t>
        </is>
      </c>
      <c r="B947" s="124" t="inlineStr">
        <is>
          <t>M048</t>
        </is>
      </c>
      <c r="C947" s="124" t="inlineStr">
        <is>
          <t>ÇİĞLİ</t>
        </is>
      </c>
      <c r="D947" s="124" t="inlineStr">
        <is>
          <t>M013</t>
        </is>
      </c>
      <c r="E947" s="124" t="inlineStr">
        <is>
          <t>DEDEBAŞI</t>
        </is>
      </c>
      <c r="F947" s="124" t="inlineStr">
        <is>
          <t>U026</t>
        </is>
      </c>
      <c r="G947" s="124" t="inlineStr">
        <is>
          <t>REYON GÖREVLİSİ</t>
        </is>
      </c>
      <c r="H947" s="124" t="n">
        <v>25</v>
      </c>
      <c r="I947" s="124" t="n">
        <v>5.3</v>
      </c>
      <c r="J947" s="124" t="inlineStr">
        <is>
          <t>Evet</t>
        </is>
      </c>
      <c r="K947" s="124" t="inlineStr">
        <is>
          <t>Aynı Bölge</t>
        </is>
      </c>
      <c r="L947" s="124" t="inlineStr">
        <is>
          <t>Belirsiz</t>
        </is>
      </c>
      <c r="M947" s="124" t="n">
        <v>2</v>
      </c>
      <c r="N947" s="124" t="n">
        <v>0</v>
      </c>
      <c r="O947" s="124" t="n">
        <v>1</v>
      </c>
      <c r="P947" s="124" t="n">
        <v>0</v>
      </c>
      <c r="Q947" s="124" t="inlineStr">
        <is>
          <t>Aynı unvan ve gerekli yetkinlik</t>
        </is>
      </c>
      <c r="R947" s="124" t="inlineStr">
        <is>
          <t>Koşullu</t>
        </is>
      </c>
      <c r="S947" s="124" t="inlineStr">
        <is>
          <t>Gerçek mesafe (Google Places) - Fazla/Açık Fact_Mevcut/Fact_Norm'dan; Vardiya/Onay Saha Etüdü Bekleniyor</t>
        </is>
      </c>
    </row>
    <row r="948" ht="15" customHeight="1" s="113">
      <c r="A948" s="124" t="inlineStr">
        <is>
          <t>T0947</t>
        </is>
      </c>
      <c r="B948" s="124" t="inlineStr">
        <is>
          <t>M048</t>
        </is>
      </c>
      <c r="C948" s="124" t="inlineStr">
        <is>
          <t>ÇİĞLİ</t>
        </is>
      </c>
      <c r="D948" s="124" t="inlineStr">
        <is>
          <t>M013</t>
        </is>
      </c>
      <c r="E948" s="124" t="inlineStr">
        <is>
          <t>DEDEBAŞI</t>
        </is>
      </c>
      <c r="F948" s="124" t="inlineStr">
        <is>
          <t>U036</t>
        </is>
      </c>
      <c r="G948" s="124" t="inlineStr">
        <is>
          <t>YÖNETİCİ</t>
        </is>
      </c>
      <c r="H948" s="124" t="n">
        <v>25</v>
      </c>
      <c r="I948" s="124" t="n">
        <v>5.3</v>
      </c>
      <c r="J948" s="124" t="inlineStr">
        <is>
          <t>Evet</t>
        </is>
      </c>
      <c r="K948" s="124" t="inlineStr">
        <is>
          <t>Aynı Bölge</t>
        </is>
      </c>
      <c r="L948" s="124" t="inlineStr">
        <is>
          <t>Belirsiz</t>
        </is>
      </c>
      <c r="M948" s="124" t="n">
        <v>0</v>
      </c>
      <c r="N948" s="124" t="n">
        <v>1</v>
      </c>
      <c r="O948" s="124" t="n">
        <v>0</v>
      </c>
      <c r="P948" s="124" t="n">
        <v>0</v>
      </c>
      <c r="Q948" s="124" t="inlineStr">
        <is>
          <t>Aynı unvan ve gerekli yetkinlik</t>
        </is>
      </c>
      <c r="R948" s="124" t="inlineStr">
        <is>
          <t>Koşullu</t>
        </is>
      </c>
      <c r="S948" s="124" t="inlineStr">
        <is>
          <t>Gerçek mesafe (Google Places) - Fazla/Açık Fact_Mevcut/Fact_Norm'dan; Vardiya/Onay Saha Etüdü Bekleniyor</t>
        </is>
      </c>
    </row>
    <row r="949" ht="15" customHeight="1" s="113">
      <c r="A949" s="124" t="inlineStr">
        <is>
          <t>T0948</t>
        </is>
      </c>
      <c r="B949" s="124" t="inlineStr">
        <is>
          <t>M048</t>
        </is>
      </c>
      <c r="C949" s="124" t="inlineStr">
        <is>
          <t>ÇİĞLİ</t>
        </is>
      </c>
      <c r="D949" s="124" t="inlineStr">
        <is>
          <t>M013</t>
        </is>
      </c>
      <c r="E949" s="124" t="inlineStr">
        <is>
          <t>DEDEBAŞI</t>
        </is>
      </c>
      <c r="F949" s="124" t="inlineStr">
        <is>
          <t>U038</t>
        </is>
      </c>
      <c r="G949" s="124" t="inlineStr">
        <is>
          <t>YÖNETİCİ YARDIMCISI</t>
        </is>
      </c>
      <c r="H949" s="124" t="n">
        <v>25</v>
      </c>
      <c r="I949" s="124" t="n">
        <v>5.3</v>
      </c>
      <c r="J949" s="124" t="inlineStr">
        <is>
          <t>Evet</t>
        </is>
      </c>
      <c r="K949" s="124" t="inlineStr">
        <is>
          <t>Aynı Bölge</t>
        </is>
      </c>
      <c r="L949" s="124" t="inlineStr">
        <is>
          <t>Belirsiz</t>
        </is>
      </c>
      <c r="M949" s="124" t="n">
        <v>0</v>
      </c>
      <c r="N949" s="124" t="n">
        <v>0</v>
      </c>
      <c r="O949" s="124" t="n">
        <v>0</v>
      </c>
      <c r="P949" s="124" t="n">
        <v>0</v>
      </c>
      <c r="Q949" s="124" t="inlineStr">
        <is>
          <t>Aynı unvan ve gerekli yetkinlik</t>
        </is>
      </c>
      <c r="R949" s="124" t="inlineStr">
        <is>
          <t>Düşük Öncelik</t>
        </is>
      </c>
      <c r="S949" s="124" t="inlineStr">
        <is>
          <t>Gerçek mesafe (Google Places) - Fazla/Açık Fact_Mevcut/Fact_Norm'dan; Vardiya/Onay Saha Etüdü Bekleniyor</t>
        </is>
      </c>
    </row>
    <row r="950" ht="15" customHeight="1" s="113">
      <c r="A950" s="124" t="inlineStr">
        <is>
          <t>T0949</t>
        </is>
      </c>
      <c r="B950" s="124" t="inlineStr">
        <is>
          <t>M048</t>
        </is>
      </c>
      <c r="C950" s="124" t="inlineStr">
        <is>
          <t>ÇİĞLİ</t>
        </is>
      </c>
      <c r="D950" s="124" t="inlineStr">
        <is>
          <t>M013</t>
        </is>
      </c>
      <c r="E950" s="124" t="inlineStr">
        <is>
          <t>DEDEBAŞI</t>
        </is>
      </c>
      <c r="F950" s="124" t="inlineStr">
        <is>
          <t>U042</t>
        </is>
      </c>
      <c r="G950" s="124" t="inlineStr">
        <is>
          <t>ŞARKÜTERİ</t>
        </is>
      </c>
      <c r="H950" s="124" t="n">
        <v>25</v>
      </c>
      <c r="I950" s="124" t="n">
        <v>5.3</v>
      </c>
      <c r="J950" s="124" t="inlineStr">
        <is>
          <t>Evet</t>
        </is>
      </c>
      <c r="K950" s="124" t="inlineStr">
        <is>
          <t>Aynı Bölge</t>
        </is>
      </c>
      <c r="L950" s="124" t="inlineStr">
        <is>
          <t>Belirsiz</t>
        </is>
      </c>
      <c r="M950" s="124" t="n">
        <v>0</v>
      </c>
      <c r="N950" s="124" t="n">
        <v>1</v>
      </c>
      <c r="O950" s="124" t="n">
        <v>0</v>
      </c>
      <c r="P950" s="124" t="n">
        <v>0</v>
      </c>
      <c r="Q950" s="124" t="inlineStr">
        <is>
          <t>Aynı unvan ve gerekli yetkinlik</t>
        </is>
      </c>
      <c r="R950" s="124" t="inlineStr">
        <is>
          <t>Koşullu</t>
        </is>
      </c>
      <c r="S950" s="124" t="inlineStr">
        <is>
          <t>Gerçek mesafe (Google Places) - Fazla/Açık Fact_Mevcut/Fact_Norm'dan; Vardiya/Onay Saha Etüdü Bekleniyor</t>
        </is>
      </c>
    </row>
    <row r="951" ht="15" customHeight="1" s="113">
      <c r="A951" s="124" t="inlineStr">
        <is>
          <t>T0950</t>
        </is>
      </c>
      <c r="B951" s="124" t="inlineStr">
        <is>
          <t>M048</t>
        </is>
      </c>
      <c r="C951" s="124" t="inlineStr">
        <is>
          <t>ÇİĞLİ</t>
        </is>
      </c>
      <c r="D951" s="124" t="inlineStr">
        <is>
          <t>M029</t>
        </is>
      </c>
      <c r="E951" s="124" t="inlineStr">
        <is>
          <t>KARŞIYAKA-2</t>
        </is>
      </c>
      <c r="F951" s="124" t="inlineStr">
        <is>
          <t>U002</t>
        </is>
      </c>
      <c r="G951" s="124" t="inlineStr">
        <is>
          <t>BAKLİYAT</t>
        </is>
      </c>
      <c r="H951" s="124" t="n">
        <v>25</v>
      </c>
      <c r="I951" s="124" t="n">
        <v>5.6</v>
      </c>
      <c r="J951" s="124" t="inlineStr">
        <is>
          <t>Evet</t>
        </is>
      </c>
      <c r="K951" s="124" t="inlineStr">
        <is>
          <t>Aynı Bölge</t>
        </is>
      </c>
      <c r="L951" s="124" t="inlineStr">
        <is>
          <t>Belirsiz</t>
        </is>
      </c>
      <c r="M951" s="124" t="n">
        <v>0</v>
      </c>
      <c r="N951" s="124" t="n">
        <v>0</v>
      </c>
      <c r="O951" s="124" t="n">
        <v>0</v>
      </c>
      <c r="P951" s="124" t="n">
        <v>0</v>
      </c>
      <c r="Q951" s="124" t="inlineStr">
        <is>
          <t>Aynı unvan ve gerekli yetkinlik</t>
        </is>
      </c>
      <c r="R951" s="124" t="inlineStr">
        <is>
          <t>Düşük Öncelik</t>
        </is>
      </c>
      <c r="S951" s="124" t="inlineStr">
        <is>
          <t>Gerçek mesafe (Google Places) - Fazla/Açık Fact_Mevcut/Fact_Norm'dan; Vardiya/Onay Saha Etüdü Bekleniyor</t>
        </is>
      </c>
    </row>
    <row r="952" ht="15" customHeight="1" s="113">
      <c r="A952" s="124" t="inlineStr">
        <is>
          <t>T0951</t>
        </is>
      </c>
      <c r="B952" s="124" t="inlineStr">
        <is>
          <t>M048</t>
        </is>
      </c>
      <c r="C952" s="124" t="inlineStr">
        <is>
          <t>ÇİĞLİ</t>
        </is>
      </c>
      <c r="D952" s="124" t="inlineStr">
        <is>
          <t>M029</t>
        </is>
      </c>
      <c r="E952" s="124" t="inlineStr">
        <is>
          <t>KARŞIYAKA-2</t>
        </is>
      </c>
      <c r="F952" s="124" t="inlineStr">
        <is>
          <t>U013</t>
        </is>
      </c>
      <c r="G952" s="124" t="inlineStr">
        <is>
          <t>KASAP</t>
        </is>
      </c>
      <c r="H952" s="124" t="n">
        <v>25</v>
      </c>
      <c r="I952" s="124" t="n">
        <v>5.6</v>
      </c>
      <c r="J952" s="124" t="inlineStr">
        <is>
          <t>Evet</t>
        </is>
      </c>
      <c r="K952" s="124" t="inlineStr">
        <is>
          <t>Aynı Bölge</t>
        </is>
      </c>
      <c r="L952" s="124" t="inlineStr">
        <is>
          <t>Belirsiz</t>
        </is>
      </c>
      <c r="M952" s="124" t="n">
        <v>0</v>
      </c>
      <c r="N952" s="124" t="n">
        <v>0</v>
      </c>
      <c r="O952" s="124" t="n">
        <v>0</v>
      </c>
      <c r="P952" s="124" t="n">
        <v>0</v>
      </c>
      <c r="Q952" s="124" t="inlineStr">
        <is>
          <t>Aynı unvan ve gerekli yetkinlik</t>
        </is>
      </c>
      <c r="R952" s="124" t="inlineStr">
        <is>
          <t>Düşük Öncelik</t>
        </is>
      </c>
      <c r="S952" s="124" t="inlineStr">
        <is>
          <t>Gerçek mesafe (Google Places) - Fazla/Açık Fact_Mevcut/Fact_Norm'dan; Vardiya/Onay Saha Etüdü Bekleniyor</t>
        </is>
      </c>
    </row>
    <row r="953" ht="15" customHeight="1" s="113">
      <c r="A953" s="124" t="inlineStr">
        <is>
          <t>T0952</t>
        </is>
      </c>
      <c r="B953" s="124" t="inlineStr">
        <is>
          <t>M048</t>
        </is>
      </c>
      <c r="C953" s="124" t="inlineStr">
        <is>
          <t>ÇİĞLİ</t>
        </is>
      </c>
      <c r="D953" s="124" t="inlineStr">
        <is>
          <t>M029</t>
        </is>
      </c>
      <c r="E953" s="124" t="inlineStr">
        <is>
          <t>KARŞIYAKA-2</t>
        </is>
      </c>
      <c r="F953" s="124" t="inlineStr">
        <is>
          <t>U015</t>
        </is>
      </c>
      <c r="G953" s="124" t="inlineStr">
        <is>
          <t>KASİYER</t>
        </is>
      </c>
      <c r="H953" s="124" t="n">
        <v>25</v>
      </c>
      <c r="I953" s="124" t="n">
        <v>5.6</v>
      </c>
      <c r="J953" s="124" t="inlineStr">
        <is>
          <t>Evet</t>
        </is>
      </c>
      <c r="K953" s="124" t="inlineStr">
        <is>
          <t>Aynı Bölge</t>
        </is>
      </c>
      <c r="L953" s="124" t="inlineStr">
        <is>
          <t>Belirsiz</t>
        </is>
      </c>
      <c r="M953" s="124" t="n">
        <v>0</v>
      </c>
      <c r="N953" s="124" t="n">
        <v>1</v>
      </c>
      <c r="O953" s="124" t="n">
        <v>0</v>
      </c>
      <c r="P953" s="124" t="n">
        <v>0</v>
      </c>
      <c r="Q953" s="124" t="inlineStr">
        <is>
          <t>Aynı unvan ve gerekli yetkinlik</t>
        </is>
      </c>
      <c r="R953" s="124" t="inlineStr">
        <is>
          <t>Koşullu</t>
        </is>
      </c>
      <c r="S953" s="124" t="inlineStr">
        <is>
          <t>Gerçek mesafe (Google Places) - Fazla/Açık Fact_Mevcut/Fact_Norm'dan; Vardiya/Onay Saha Etüdü Bekleniyor</t>
        </is>
      </c>
    </row>
    <row r="954" ht="15" customHeight="1" s="113">
      <c r="A954" s="124" t="inlineStr">
        <is>
          <t>T0953</t>
        </is>
      </c>
      <c r="B954" s="124" t="inlineStr">
        <is>
          <t>M048</t>
        </is>
      </c>
      <c r="C954" s="124" t="inlineStr">
        <is>
          <t>ÇİĞLİ</t>
        </is>
      </c>
      <c r="D954" s="124" t="inlineStr">
        <is>
          <t>M029</t>
        </is>
      </c>
      <c r="E954" s="124" t="inlineStr">
        <is>
          <t>KARŞIYAKA-2</t>
        </is>
      </c>
      <c r="F954" s="124" t="inlineStr">
        <is>
          <t>U017</t>
        </is>
      </c>
      <c r="G954" s="124" t="inlineStr">
        <is>
          <t>MANAV</t>
        </is>
      </c>
      <c r="H954" s="124" t="n">
        <v>25</v>
      </c>
      <c r="I954" s="124" t="n">
        <v>5.6</v>
      </c>
      <c r="J954" s="124" t="inlineStr">
        <is>
          <t>Evet</t>
        </is>
      </c>
      <c r="K954" s="124" t="inlineStr">
        <is>
          <t>Aynı Bölge</t>
        </is>
      </c>
      <c r="L954" s="124" t="inlineStr">
        <is>
          <t>Belirsiz</t>
        </is>
      </c>
      <c r="M954" s="124" t="n">
        <v>0</v>
      </c>
      <c r="N954" s="124" t="n">
        <v>0</v>
      </c>
      <c r="O954" s="124" t="n">
        <v>0</v>
      </c>
      <c r="P954" s="124" t="n">
        <v>0</v>
      </c>
      <c r="Q954" s="124" t="inlineStr">
        <is>
          <t>Aynı unvan ve gerekli yetkinlik</t>
        </is>
      </c>
      <c r="R954" s="124" t="inlineStr">
        <is>
          <t>Düşük Öncelik</t>
        </is>
      </c>
      <c r="S954" s="124" t="inlineStr">
        <is>
          <t>Gerçek mesafe (Google Places) - Fazla/Açık Fact_Mevcut/Fact_Norm'dan; Vardiya/Onay Saha Etüdü Bekleniyor</t>
        </is>
      </c>
    </row>
    <row r="955" ht="15" customHeight="1" s="113">
      <c r="A955" s="124" t="inlineStr">
        <is>
          <t>T0954</t>
        </is>
      </c>
      <c r="B955" s="124" t="inlineStr">
        <is>
          <t>M048</t>
        </is>
      </c>
      <c r="C955" s="124" t="inlineStr">
        <is>
          <t>ÇİĞLİ</t>
        </is>
      </c>
      <c r="D955" s="124" t="inlineStr">
        <is>
          <t>M029</t>
        </is>
      </c>
      <c r="E955" s="124" t="inlineStr">
        <is>
          <t>KARŞIYAKA-2</t>
        </is>
      </c>
      <c r="F955" s="124" t="inlineStr">
        <is>
          <t>U026</t>
        </is>
      </c>
      <c r="G955" s="124" t="inlineStr">
        <is>
          <t>REYON GÖREVLİSİ</t>
        </is>
      </c>
      <c r="H955" s="124" t="n">
        <v>25</v>
      </c>
      <c r="I955" s="124" t="n">
        <v>5.6</v>
      </c>
      <c r="J955" s="124" t="inlineStr">
        <is>
          <t>Evet</t>
        </is>
      </c>
      <c r="K955" s="124" t="inlineStr">
        <is>
          <t>Aynı Bölge</t>
        </is>
      </c>
      <c r="L955" s="124" t="inlineStr">
        <is>
          <t>Belirsiz</t>
        </is>
      </c>
      <c r="M955" s="124" t="n">
        <v>2</v>
      </c>
      <c r="N955" s="124" t="n">
        <v>0</v>
      </c>
      <c r="O955" s="124" t="n">
        <v>1</v>
      </c>
      <c r="P955" s="124" t="n">
        <v>0</v>
      </c>
      <c r="Q955" s="124" t="inlineStr">
        <is>
          <t>Aynı unvan ve gerekli yetkinlik</t>
        </is>
      </c>
      <c r="R955" s="124" t="inlineStr">
        <is>
          <t>Koşullu</t>
        </is>
      </c>
      <c r="S955" s="124" t="inlineStr">
        <is>
          <t>Gerçek mesafe (Google Places) - Fazla/Açık Fact_Mevcut/Fact_Norm'dan; Vardiya/Onay Saha Etüdü Bekleniyor</t>
        </is>
      </c>
    </row>
    <row r="956" ht="15" customHeight="1" s="113">
      <c r="A956" s="124" t="inlineStr">
        <is>
          <t>T0955</t>
        </is>
      </c>
      <c r="B956" s="124" t="inlineStr">
        <is>
          <t>M048</t>
        </is>
      </c>
      <c r="C956" s="124" t="inlineStr">
        <is>
          <t>ÇİĞLİ</t>
        </is>
      </c>
      <c r="D956" s="124" t="inlineStr">
        <is>
          <t>M029</t>
        </is>
      </c>
      <c r="E956" s="124" t="inlineStr">
        <is>
          <t>KARŞIYAKA-2</t>
        </is>
      </c>
      <c r="F956" s="124" t="inlineStr">
        <is>
          <t>U036</t>
        </is>
      </c>
      <c r="G956" s="124" t="inlineStr">
        <is>
          <t>YÖNETİCİ</t>
        </is>
      </c>
      <c r="H956" s="124" t="n">
        <v>25</v>
      </c>
      <c r="I956" s="124" t="n">
        <v>5.6</v>
      </c>
      <c r="J956" s="124" t="inlineStr">
        <is>
          <t>Evet</t>
        </is>
      </c>
      <c r="K956" s="124" t="inlineStr">
        <is>
          <t>Aynı Bölge</t>
        </is>
      </c>
      <c r="L956" s="124" t="inlineStr">
        <is>
          <t>Belirsiz</t>
        </is>
      </c>
      <c r="M956" s="124" t="n">
        <v>0</v>
      </c>
      <c r="N956" s="124" t="n">
        <v>1</v>
      </c>
      <c r="O956" s="124" t="n">
        <v>0</v>
      </c>
      <c r="P956" s="124" t="n">
        <v>0</v>
      </c>
      <c r="Q956" s="124" t="inlineStr">
        <is>
          <t>Aynı unvan ve gerekli yetkinlik</t>
        </is>
      </c>
      <c r="R956" s="124" t="inlineStr">
        <is>
          <t>Koşullu</t>
        </is>
      </c>
      <c r="S956" s="124" t="inlineStr">
        <is>
          <t>Gerçek mesafe (Google Places) - Fazla/Açık Fact_Mevcut/Fact_Norm'dan; Vardiya/Onay Saha Etüdü Bekleniyor</t>
        </is>
      </c>
    </row>
    <row r="957" ht="15" customHeight="1" s="113">
      <c r="A957" s="124" t="inlineStr">
        <is>
          <t>T0956</t>
        </is>
      </c>
      <c r="B957" s="124" t="inlineStr">
        <is>
          <t>M048</t>
        </is>
      </c>
      <c r="C957" s="124" t="inlineStr">
        <is>
          <t>ÇİĞLİ</t>
        </is>
      </c>
      <c r="D957" s="124" t="inlineStr">
        <is>
          <t>M029</t>
        </is>
      </c>
      <c r="E957" s="124" t="inlineStr">
        <is>
          <t>KARŞIYAKA-2</t>
        </is>
      </c>
      <c r="F957" s="124" t="inlineStr">
        <is>
          <t>U038</t>
        </is>
      </c>
      <c r="G957" s="124" t="inlineStr">
        <is>
          <t>YÖNETİCİ YARDIMCISI</t>
        </is>
      </c>
      <c r="H957" s="124" t="n">
        <v>25</v>
      </c>
      <c r="I957" s="124" t="n">
        <v>5.6</v>
      </c>
      <c r="J957" s="124" t="inlineStr">
        <is>
          <t>Evet</t>
        </is>
      </c>
      <c r="K957" s="124" t="inlineStr">
        <is>
          <t>Aynı Bölge</t>
        </is>
      </c>
      <c r="L957" s="124" t="inlineStr">
        <is>
          <t>Belirsiz</t>
        </is>
      </c>
      <c r="M957" s="124" t="n">
        <v>0</v>
      </c>
      <c r="N957" s="124" t="n">
        <v>0</v>
      </c>
      <c r="O957" s="124" t="n">
        <v>0</v>
      </c>
      <c r="P957" s="124" t="n">
        <v>0</v>
      </c>
      <c r="Q957" s="124" t="inlineStr">
        <is>
          <t>Aynı unvan ve gerekli yetkinlik</t>
        </is>
      </c>
      <c r="R957" s="124" t="inlineStr">
        <is>
          <t>Düşük Öncelik</t>
        </is>
      </c>
      <c r="S957" s="124" t="inlineStr">
        <is>
          <t>Gerçek mesafe (Google Places) - Fazla/Açık Fact_Mevcut/Fact_Norm'dan; Vardiya/Onay Saha Etüdü Bekleniyor</t>
        </is>
      </c>
    </row>
    <row r="958" ht="15" customHeight="1" s="113">
      <c r="A958" s="124" t="inlineStr">
        <is>
          <t>T0957</t>
        </is>
      </c>
      <c r="B958" s="124" t="inlineStr">
        <is>
          <t>M048</t>
        </is>
      </c>
      <c r="C958" s="124" t="inlineStr">
        <is>
          <t>ÇİĞLİ</t>
        </is>
      </c>
      <c r="D958" s="124" t="inlineStr">
        <is>
          <t>M029</t>
        </is>
      </c>
      <c r="E958" s="124" t="inlineStr">
        <is>
          <t>KARŞIYAKA-2</t>
        </is>
      </c>
      <c r="F958" s="124" t="inlineStr">
        <is>
          <t>U042</t>
        </is>
      </c>
      <c r="G958" s="124" t="inlineStr">
        <is>
          <t>ŞARKÜTERİ</t>
        </is>
      </c>
      <c r="H958" s="124" t="n">
        <v>25</v>
      </c>
      <c r="I958" s="124" t="n">
        <v>5.6</v>
      </c>
      <c r="J958" s="124" t="inlineStr">
        <is>
          <t>Evet</t>
        </is>
      </c>
      <c r="K958" s="124" t="inlineStr">
        <is>
          <t>Aynı Bölge</t>
        </is>
      </c>
      <c r="L958" s="124" t="inlineStr">
        <is>
          <t>Belirsiz</t>
        </is>
      </c>
      <c r="M958" s="124" t="n">
        <v>0</v>
      </c>
      <c r="N958" s="124" t="n">
        <v>1</v>
      </c>
      <c r="O958" s="124" t="n">
        <v>0</v>
      </c>
      <c r="P958" s="124" t="n">
        <v>0</v>
      </c>
      <c r="Q958" s="124" t="inlineStr">
        <is>
          <t>Aynı unvan ve gerekli yetkinlik</t>
        </is>
      </c>
      <c r="R958" s="124" t="inlineStr">
        <is>
          <t>Koşullu</t>
        </is>
      </c>
      <c r="S958" s="124" t="inlineStr">
        <is>
          <t>Gerçek mesafe (Google Places) - Fazla/Açık Fact_Mevcut/Fact_Norm'dan; Vardiya/Onay Saha Etüdü Bekleniyor</t>
        </is>
      </c>
    </row>
    <row r="959" ht="15" customHeight="1" s="113">
      <c r="A959" s="124" t="inlineStr">
        <is>
          <t>T0958</t>
        </is>
      </c>
      <c r="B959" s="124" t="inlineStr">
        <is>
          <t>M049</t>
        </is>
      </c>
      <c r="C959" s="124" t="inlineStr">
        <is>
          <t>ÖZDERE</t>
        </is>
      </c>
      <c r="D959" s="124" t="inlineStr">
        <is>
          <t>M031</t>
        </is>
      </c>
      <c r="E959" s="124" t="inlineStr">
        <is>
          <t>MENDERES</t>
        </is>
      </c>
      <c r="F959" s="124" t="inlineStr">
        <is>
          <t>U013</t>
        </is>
      </c>
      <c r="G959" s="124" t="inlineStr">
        <is>
          <t>KASAP</t>
        </is>
      </c>
      <c r="H959" s="124" t="n">
        <v>25</v>
      </c>
      <c r="I959" s="124" t="n">
        <v>26.7</v>
      </c>
      <c r="J959" s="124" t="inlineStr">
        <is>
          <t>Evet</t>
        </is>
      </c>
      <c r="K959" s="124" t="inlineStr">
        <is>
          <t>Aynı Bölge</t>
        </is>
      </c>
      <c r="L959" s="124" t="inlineStr">
        <is>
          <t>Belirsiz</t>
        </is>
      </c>
      <c r="M959" s="124" t="n">
        <v>0</v>
      </c>
      <c r="N959" s="124" t="n">
        <v>1</v>
      </c>
      <c r="O959" s="124" t="n">
        <v>0</v>
      </c>
      <c r="P959" s="124" t="n">
        <v>0</v>
      </c>
      <c r="Q959" s="124" t="inlineStr">
        <is>
          <t>Aynı unvan ve gerekli yetkinlik</t>
        </is>
      </c>
      <c r="R959" s="124" t="inlineStr">
        <is>
          <t>Koşullu</t>
        </is>
      </c>
      <c r="S959" s="124" t="inlineStr">
        <is>
          <t>Gerçek mesafe (Google Places) - Fazla/Açık Fact_Mevcut/Fact_Norm'dan; Vardiya/Onay Saha Etüdü Bekleniyor</t>
        </is>
      </c>
    </row>
    <row r="960" ht="15" customHeight="1" s="113">
      <c r="A960" s="124" t="inlineStr">
        <is>
          <t>T0959</t>
        </is>
      </c>
      <c r="B960" s="124" t="inlineStr">
        <is>
          <t>M049</t>
        </is>
      </c>
      <c r="C960" s="124" t="inlineStr">
        <is>
          <t>ÖZDERE</t>
        </is>
      </c>
      <c r="D960" s="124" t="inlineStr">
        <is>
          <t>M031</t>
        </is>
      </c>
      <c r="E960" s="124" t="inlineStr">
        <is>
          <t>MENDERES</t>
        </is>
      </c>
      <c r="F960" s="124" t="inlineStr">
        <is>
          <t>U015</t>
        </is>
      </c>
      <c r="G960" s="124" t="inlineStr">
        <is>
          <t>KASİYER</t>
        </is>
      </c>
      <c r="H960" s="124" t="n">
        <v>25</v>
      </c>
      <c r="I960" s="124" t="n">
        <v>26.7</v>
      </c>
      <c r="J960" s="124" t="inlineStr">
        <is>
          <t>Evet</t>
        </is>
      </c>
      <c r="K960" s="124" t="inlineStr">
        <is>
          <t>Aynı Bölge</t>
        </is>
      </c>
      <c r="L960" s="124" t="inlineStr">
        <is>
          <t>Belirsiz</t>
        </is>
      </c>
      <c r="M960" s="124" t="n">
        <v>0</v>
      </c>
      <c r="N960" s="124" t="n">
        <v>0</v>
      </c>
      <c r="O960" s="124" t="n">
        <v>0</v>
      </c>
      <c r="P960" s="124" t="n">
        <v>0</v>
      </c>
      <c r="Q960" s="124" t="inlineStr">
        <is>
          <t>Aynı unvan ve gerekli yetkinlik</t>
        </is>
      </c>
      <c r="R960" s="124" t="inlineStr">
        <is>
          <t>Düşük Öncelik</t>
        </is>
      </c>
      <c r="S960" s="124" t="inlineStr">
        <is>
          <t>Gerçek mesafe (Google Places) - Fazla/Açık Fact_Mevcut/Fact_Norm'dan; Vardiya/Onay Saha Etüdü Bekleniyor</t>
        </is>
      </c>
    </row>
    <row r="961" ht="15" customHeight="1" s="113">
      <c r="A961" s="124" t="inlineStr">
        <is>
          <t>T0960</t>
        </is>
      </c>
      <c r="B961" s="124" t="inlineStr">
        <is>
          <t>M049</t>
        </is>
      </c>
      <c r="C961" s="124" t="inlineStr">
        <is>
          <t>ÖZDERE</t>
        </is>
      </c>
      <c r="D961" s="124" t="inlineStr">
        <is>
          <t>M031</t>
        </is>
      </c>
      <c r="E961" s="124" t="inlineStr">
        <is>
          <t>MENDERES</t>
        </is>
      </c>
      <c r="F961" s="124" t="inlineStr">
        <is>
          <t>U017</t>
        </is>
      </c>
      <c r="G961" s="124" t="inlineStr">
        <is>
          <t>MANAV</t>
        </is>
      </c>
      <c r="H961" s="124" t="n">
        <v>25</v>
      </c>
      <c r="I961" s="124" t="n">
        <v>26.7</v>
      </c>
      <c r="J961" s="124" t="inlineStr">
        <is>
          <t>Evet</t>
        </is>
      </c>
      <c r="K961" s="124" t="inlineStr">
        <is>
          <t>Aynı Bölge</t>
        </is>
      </c>
      <c r="L961" s="124" t="inlineStr">
        <is>
          <t>Belirsiz</t>
        </is>
      </c>
      <c r="M961" s="124" t="n">
        <v>0</v>
      </c>
      <c r="N961" s="124" t="n">
        <v>2</v>
      </c>
      <c r="O961" s="124" t="n">
        <v>0</v>
      </c>
      <c r="P961" s="124" t="n">
        <v>1</v>
      </c>
      <c r="Q961" s="124" t="inlineStr">
        <is>
          <t>Aynı unvan ve gerekli yetkinlik</t>
        </is>
      </c>
      <c r="R961" s="124" t="inlineStr">
        <is>
          <t>Koşullu</t>
        </is>
      </c>
      <c r="S961" s="124" t="inlineStr">
        <is>
          <t>Gerçek mesafe (Google Places) - Fazla/Açık Fact_Mevcut/Fact_Norm'dan; Vardiya/Onay Saha Etüdü Bekleniyor</t>
        </is>
      </c>
    </row>
    <row r="962" ht="15" customHeight="1" s="113">
      <c r="A962" s="124" t="inlineStr">
        <is>
          <t>T0961</t>
        </is>
      </c>
      <c r="B962" s="124" t="inlineStr">
        <is>
          <t>M049</t>
        </is>
      </c>
      <c r="C962" s="124" t="inlineStr">
        <is>
          <t>ÖZDERE</t>
        </is>
      </c>
      <c r="D962" s="124" t="inlineStr">
        <is>
          <t>M031</t>
        </is>
      </c>
      <c r="E962" s="124" t="inlineStr">
        <is>
          <t>MENDERES</t>
        </is>
      </c>
      <c r="F962" s="124" t="inlineStr">
        <is>
          <t>U026</t>
        </is>
      </c>
      <c r="G962" s="124" t="inlineStr">
        <is>
          <t>REYON GÖREVLİSİ</t>
        </is>
      </c>
      <c r="H962" s="124" t="n">
        <v>25</v>
      </c>
      <c r="I962" s="124" t="n">
        <v>26.7</v>
      </c>
      <c r="J962" s="124" t="inlineStr">
        <is>
          <t>Evet</t>
        </is>
      </c>
      <c r="K962" s="124" t="inlineStr">
        <is>
          <t>Aynı Bölge</t>
        </is>
      </c>
      <c r="L962" s="124" t="inlineStr">
        <is>
          <t>Belirsiz</t>
        </is>
      </c>
      <c r="M962" s="124" t="n">
        <v>1</v>
      </c>
      <c r="N962" s="124" t="n">
        <v>0</v>
      </c>
      <c r="O962" s="124" t="n">
        <v>0</v>
      </c>
      <c r="P962" s="124" t="n">
        <v>0</v>
      </c>
      <c r="Q962" s="124" t="inlineStr">
        <is>
          <t>Aynı unvan ve gerekli yetkinlik</t>
        </is>
      </c>
      <c r="R962" s="124" t="inlineStr">
        <is>
          <t>Koşullu</t>
        </is>
      </c>
      <c r="S962" s="124" t="inlineStr">
        <is>
          <t>Gerçek mesafe (Google Places) - Fazla/Açık Fact_Mevcut/Fact_Norm'dan; Vardiya/Onay Saha Etüdü Bekleniyor</t>
        </is>
      </c>
    </row>
    <row r="963" ht="15" customHeight="1" s="113">
      <c r="A963" s="124" t="inlineStr">
        <is>
          <t>T0962</t>
        </is>
      </c>
      <c r="B963" s="124" t="inlineStr">
        <is>
          <t>M049</t>
        </is>
      </c>
      <c r="C963" s="124" t="inlineStr">
        <is>
          <t>ÖZDERE</t>
        </is>
      </c>
      <c r="D963" s="124" t="inlineStr">
        <is>
          <t>M031</t>
        </is>
      </c>
      <c r="E963" s="124" t="inlineStr">
        <is>
          <t>MENDERES</t>
        </is>
      </c>
      <c r="F963" s="124" t="inlineStr">
        <is>
          <t>U036</t>
        </is>
      </c>
      <c r="G963" s="124" t="inlineStr">
        <is>
          <t>YÖNETİCİ</t>
        </is>
      </c>
      <c r="H963" s="124" t="n">
        <v>25</v>
      </c>
      <c r="I963" s="124" t="n">
        <v>26.7</v>
      </c>
      <c r="J963" s="124" t="inlineStr">
        <is>
          <t>Evet</t>
        </is>
      </c>
      <c r="K963" s="124" t="inlineStr">
        <is>
          <t>Aynı Bölge</t>
        </is>
      </c>
      <c r="L963" s="124" t="inlineStr">
        <is>
          <t>Belirsiz</t>
        </is>
      </c>
      <c r="M963" s="124" t="n">
        <v>0</v>
      </c>
      <c r="N963" s="124" t="n">
        <v>0</v>
      </c>
      <c r="O963" s="124" t="n">
        <v>0</v>
      </c>
      <c r="P963" s="124" t="n">
        <v>0</v>
      </c>
      <c r="Q963" s="124" t="inlineStr">
        <is>
          <t>Aynı unvan ve gerekli yetkinlik</t>
        </is>
      </c>
      <c r="R963" s="124" t="inlineStr">
        <is>
          <t>Düşük Öncelik</t>
        </is>
      </c>
      <c r="S963" s="124" t="inlineStr">
        <is>
          <t>Gerçek mesafe (Google Places) - Fazla/Açık Fact_Mevcut/Fact_Norm'dan; Vardiya/Onay Saha Etüdü Bekleniyor</t>
        </is>
      </c>
    </row>
    <row r="964" ht="15" customHeight="1" s="113">
      <c r="A964" s="124" t="inlineStr">
        <is>
          <t>T0963</t>
        </is>
      </c>
      <c r="B964" s="124" t="inlineStr">
        <is>
          <t>M049</t>
        </is>
      </c>
      <c r="C964" s="124" t="inlineStr">
        <is>
          <t>ÖZDERE</t>
        </is>
      </c>
      <c r="D964" s="124" t="inlineStr">
        <is>
          <t>M031</t>
        </is>
      </c>
      <c r="E964" s="124" t="inlineStr">
        <is>
          <t>MENDERES</t>
        </is>
      </c>
      <c r="F964" s="124" t="inlineStr">
        <is>
          <t>U038</t>
        </is>
      </c>
      <c r="G964" s="124" t="inlineStr">
        <is>
          <t>YÖNETİCİ YARDIMCISI</t>
        </is>
      </c>
      <c r="H964" s="124" t="n">
        <v>25</v>
      </c>
      <c r="I964" s="124" t="n">
        <v>26.7</v>
      </c>
      <c r="J964" s="124" t="inlineStr">
        <is>
          <t>Evet</t>
        </is>
      </c>
      <c r="K964" s="124" t="inlineStr">
        <is>
          <t>Aynı Bölge</t>
        </is>
      </c>
      <c r="L964" s="124" t="inlineStr">
        <is>
          <t>Belirsiz</t>
        </is>
      </c>
      <c r="M964" s="124" t="n">
        <v>0</v>
      </c>
      <c r="N964" s="124" t="n">
        <v>1</v>
      </c>
      <c r="O964" s="124" t="n">
        <v>0</v>
      </c>
      <c r="P964" s="124" t="n">
        <v>0</v>
      </c>
      <c r="Q964" s="124" t="inlineStr">
        <is>
          <t>Aynı unvan ve gerekli yetkinlik</t>
        </is>
      </c>
      <c r="R964" s="124" t="inlineStr">
        <is>
          <t>Koşullu</t>
        </is>
      </c>
      <c r="S964" s="124" t="inlineStr">
        <is>
          <t>Gerçek mesafe (Google Places) - Fazla/Açık Fact_Mevcut/Fact_Norm'dan; Vardiya/Onay Saha Etüdü Bekleniyor</t>
        </is>
      </c>
    </row>
    <row r="965" ht="15" customHeight="1" s="113">
      <c r="A965" s="124" t="inlineStr">
        <is>
          <t>T0964</t>
        </is>
      </c>
      <c r="B965" s="124" t="inlineStr">
        <is>
          <t>M049</t>
        </is>
      </c>
      <c r="C965" s="124" t="inlineStr">
        <is>
          <t>ÖZDERE</t>
        </is>
      </c>
      <c r="D965" s="124" t="inlineStr">
        <is>
          <t>M031</t>
        </is>
      </c>
      <c r="E965" s="124" t="inlineStr">
        <is>
          <t>MENDERES</t>
        </is>
      </c>
      <c r="F965" s="124" t="inlineStr">
        <is>
          <t>U042</t>
        </is>
      </c>
      <c r="G965" s="124" t="inlineStr">
        <is>
          <t>ŞARKÜTERİ</t>
        </is>
      </c>
      <c r="H965" s="124" t="n">
        <v>25</v>
      </c>
      <c r="I965" s="124" t="n">
        <v>26.7</v>
      </c>
      <c r="J965" s="124" t="inlineStr">
        <is>
          <t>Evet</t>
        </is>
      </c>
      <c r="K965" s="124" t="inlineStr">
        <is>
          <t>Aynı Bölge</t>
        </is>
      </c>
      <c r="L965" s="124" t="inlineStr">
        <is>
          <t>Belirsiz</t>
        </is>
      </c>
      <c r="M965" s="124" t="n">
        <v>0</v>
      </c>
      <c r="N965" s="124" t="n">
        <v>1</v>
      </c>
      <c r="O965" s="124" t="n">
        <v>0</v>
      </c>
      <c r="P965" s="124" t="n">
        <v>0</v>
      </c>
      <c r="Q965" s="124" t="inlineStr">
        <is>
          <t>Aynı unvan ve gerekli yetkinlik</t>
        </is>
      </c>
      <c r="R965" s="124" t="inlineStr">
        <is>
          <t>Koşullu</t>
        </is>
      </c>
      <c r="S965" s="124" t="inlineStr">
        <is>
          <t>Gerçek mesafe (Google Places) - Fazla/Açık Fact_Mevcut/Fact_Norm'dan; Vardiya/Onay Saha Etüdü Bekleniyor</t>
        </is>
      </c>
    </row>
    <row r="966" ht="15" customHeight="1" s="113">
      <c r="A966" s="124" t="inlineStr">
        <is>
          <t>T0965</t>
        </is>
      </c>
      <c r="B966" s="124" t="inlineStr">
        <is>
          <t>M049</t>
        </is>
      </c>
      <c r="C966" s="124" t="inlineStr">
        <is>
          <t>ÖZDERE</t>
        </is>
      </c>
      <c r="D966" s="124" t="inlineStr">
        <is>
          <t>M041</t>
        </is>
      </c>
      <c r="E966" s="124" t="inlineStr">
        <is>
          <t>TORBALI 4</t>
        </is>
      </c>
      <c r="F966" s="124" t="inlineStr">
        <is>
          <t>U013</t>
        </is>
      </c>
      <c r="G966" s="124" t="inlineStr">
        <is>
          <t>KASAP</t>
        </is>
      </c>
      <c r="H966" s="124" t="n">
        <v>25</v>
      </c>
      <c r="I966" s="124" t="n">
        <v>27</v>
      </c>
      <c r="J966" s="124" t="inlineStr">
        <is>
          <t>Evet</t>
        </is>
      </c>
      <c r="K966" s="124" t="inlineStr">
        <is>
          <t>Aynı Bölge</t>
        </is>
      </c>
      <c r="L966" s="124" t="inlineStr">
        <is>
          <t>Belirsiz</t>
        </is>
      </c>
      <c r="M966" s="124" t="n">
        <v>0</v>
      </c>
      <c r="N966" s="124" t="n">
        <v>1</v>
      </c>
      <c r="O966" s="124" t="n">
        <v>0</v>
      </c>
      <c r="P966" s="124" t="n">
        <v>0</v>
      </c>
      <c r="Q966" s="124" t="inlineStr">
        <is>
          <t>Aynı unvan ve gerekli yetkinlik</t>
        </is>
      </c>
      <c r="R966" s="124" t="inlineStr">
        <is>
          <t>Koşullu</t>
        </is>
      </c>
      <c r="S966" s="124" t="inlineStr">
        <is>
          <t>Gerçek mesafe (Google Places) - Fazla/Açık Fact_Mevcut/Fact_Norm'dan; Vardiya/Onay Saha Etüdü Bekleniyor</t>
        </is>
      </c>
    </row>
    <row r="967" ht="15" customHeight="1" s="113">
      <c r="A967" s="124" t="inlineStr">
        <is>
          <t>T0966</t>
        </is>
      </c>
      <c r="B967" s="124" t="inlineStr">
        <is>
          <t>M049</t>
        </is>
      </c>
      <c r="C967" s="124" t="inlineStr">
        <is>
          <t>ÖZDERE</t>
        </is>
      </c>
      <c r="D967" s="124" t="inlineStr">
        <is>
          <t>M041</t>
        </is>
      </c>
      <c r="E967" s="124" t="inlineStr">
        <is>
          <t>TORBALI 4</t>
        </is>
      </c>
      <c r="F967" s="124" t="inlineStr">
        <is>
          <t>U015</t>
        </is>
      </c>
      <c r="G967" s="124" t="inlineStr">
        <is>
          <t>KASİYER</t>
        </is>
      </c>
      <c r="H967" s="124" t="n">
        <v>25</v>
      </c>
      <c r="I967" s="124" t="n">
        <v>27</v>
      </c>
      <c r="J967" s="124" t="inlineStr">
        <is>
          <t>Evet</t>
        </is>
      </c>
      <c r="K967" s="124" t="inlineStr">
        <is>
          <t>Aynı Bölge</t>
        </is>
      </c>
      <c r="L967" s="124" t="inlineStr">
        <is>
          <t>Belirsiz</t>
        </is>
      </c>
      <c r="M967" s="124" t="n">
        <v>0</v>
      </c>
      <c r="N967" s="124" t="n">
        <v>2</v>
      </c>
      <c r="O967" s="124" t="n">
        <v>0</v>
      </c>
      <c r="P967" s="124" t="n">
        <v>1</v>
      </c>
      <c r="Q967" s="124" t="inlineStr">
        <is>
          <t>Aynı unvan ve gerekli yetkinlik</t>
        </is>
      </c>
      <c r="R967" s="124" t="inlineStr">
        <is>
          <t>Koşullu</t>
        </is>
      </c>
      <c r="S967" s="124" t="inlineStr">
        <is>
          <t>Gerçek mesafe (Google Places) - Fazla/Açık Fact_Mevcut/Fact_Norm'dan; Vardiya/Onay Saha Etüdü Bekleniyor</t>
        </is>
      </c>
    </row>
    <row r="968" ht="15" customHeight="1" s="113">
      <c r="A968" s="124" t="inlineStr">
        <is>
          <t>T0967</t>
        </is>
      </c>
      <c r="B968" s="124" t="inlineStr">
        <is>
          <t>M049</t>
        </is>
      </c>
      <c r="C968" s="124" t="inlineStr">
        <is>
          <t>ÖZDERE</t>
        </is>
      </c>
      <c r="D968" s="124" t="inlineStr">
        <is>
          <t>M041</t>
        </is>
      </c>
      <c r="E968" s="124" t="inlineStr">
        <is>
          <t>TORBALI 4</t>
        </is>
      </c>
      <c r="F968" s="124" t="inlineStr">
        <is>
          <t>U017</t>
        </is>
      </c>
      <c r="G968" s="124" t="inlineStr">
        <is>
          <t>MANAV</t>
        </is>
      </c>
      <c r="H968" s="124" t="n">
        <v>25</v>
      </c>
      <c r="I968" s="124" t="n">
        <v>27</v>
      </c>
      <c r="J968" s="124" t="inlineStr">
        <is>
          <t>Evet</t>
        </is>
      </c>
      <c r="K968" s="124" t="inlineStr">
        <is>
          <t>Aynı Bölge</t>
        </is>
      </c>
      <c r="L968" s="124" t="inlineStr">
        <is>
          <t>Belirsiz</t>
        </is>
      </c>
      <c r="M968" s="124" t="n">
        <v>0</v>
      </c>
      <c r="N968" s="124" t="n">
        <v>2</v>
      </c>
      <c r="O968" s="124" t="n">
        <v>0</v>
      </c>
      <c r="P968" s="124" t="n">
        <v>1</v>
      </c>
      <c r="Q968" s="124" t="inlineStr">
        <is>
          <t>Aynı unvan ve gerekli yetkinlik</t>
        </is>
      </c>
      <c r="R968" s="124" t="inlineStr">
        <is>
          <t>Koşullu</t>
        </is>
      </c>
      <c r="S968" s="124" t="inlineStr">
        <is>
          <t>Gerçek mesafe (Google Places) - Fazla/Açık Fact_Mevcut/Fact_Norm'dan; Vardiya/Onay Saha Etüdü Bekleniyor</t>
        </is>
      </c>
    </row>
    <row r="969" ht="15" customHeight="1" s="113">
      <c r="A969" s="124" t="inlineStr">
        <is>
          <t>T0968</t>
        </is>
      </c>
      <c r="B969" s="124" t="inlineStr">
        <is>
          <t>M049</t>
        </is>
      </c>
      <c r="C969" s="124" t="inlineStr">
        <is>
          <t>ÖZDERE</t>
        </is>
      </c>
      <c r="D969" s="124" t="inlineStr">
        <is>
          <t>M041</t>
        </is>
      </c>
      <c r="E969" s="124" t="inlineStr">
        <is>
          <t>TORBALI 4</t>
        </is>
      </c>
      <c r="F969" s="124" t="inlineStr">
        <is>
          <t>U026</t>
        </is>
      </c>
      <c r="G969" s="124" t="inlineStr">
        <is>
          <t>REYON GÖREVLİSİ</t>
        </is>
      </c>
      <c r="H969" s="124" t="n">
        <v>25</v>
      </c>
      <c r="I969" s="124" t="n">
        <v>27</v>
      </c>
      <c r="J969" s="124" t="inlineStr">
        <is>
          <t>Evet</t>
        </is>
      </c>
      <c r="K969" s="124" t="inlineStr">
        <is>
          <t>Aynı Bölge</t>
        </is>
      </c>
      <c r="L969" s="124" t="inlineStr">
        <is>
          <t>Belirsiz</t>
        </is>
      </c>
      <c r="M969" s="124" t="n">
        <v>1</v>
      </c>
      <c r="N969" s="124" t="n">
        <v>0</v>
      </c>
      <c r="O969" s="124" t="n">
        <v>0</v>
      </c>
      <c r="P969" s="124" t="n">
        <v>0</v>
      </c>
      <c r="Q969" s="124" t="inlineStr">
        <is>
          <t>Aynı unvan ve gerekli yetkinlik</t>
        </is>
      </c>
      <c r="R969" s="124" t="inlineStr">
        <is>
          <t>Koşullu</t>
        </is>
      </c>
      <c r="S969" s="124" t="inlineStr">
        <is>
          <t>Gerçek mesafe (Google Places) - Fazla/Açık Fact_Mevcut/Fact_Norm'dan; Vardiya/Onay Saha Etüdü Bekleniyor</t>
        </is>
      </c>
    </row>
    <row r="970" ht="15" customHeight="1" s="113">
      <c r="A970" s="124" t="inlineStr">
        <is>
          <t>T0969</t>
        </is>
      </c>
      <c r="B970" s="124" t="inlineStr">
        <is>
          <t>M049</t>
        </is>
      </c>
      <c r="C970" s="124" t="inlineStr">
        <is>
          <t>ÖZDERE</t>
        </is>
      </c>
      <c r="D970" s="124" t="inlineStr">
        <is>
          <t>M041</t>
        </is>
      </c>
      <c r="E970" s="124" t="inlineStr">
        <is>
          <t>TORBALI 4</t>
        </is>
      </c>
      <c r="F970" s="124" t="inlineStr">
        <is>
          <t>U036</t>
        </is>
      </c>
      <c r="G970" s="124" t="inlineStr">
        <is>
          <t>YÖNETİCİ</t>
        </is>
      </c>
      <c r="H970" s="124" t="n">
        <v>25</v>
      </c>
      <c r="I970" s="124" t="n">
        <v>27</v>
      </c>
      <c r="J970" s="124" t="inlineStr">
        <is>
          <t>Evet</t>
        </is>
      </c>
      <c r="K970" s="124" t="inlineStr">
        <is>
          <t>Aynı Bölge</t>
        </is>
      </c>
      <c r="L970" s="124" t="inlineStr">
        <is>
          <t>Belirsiz</t>
        </is>
      </c>
      <c r="M970" s="124" t="n">
        <v>0</v>
      </c>
      <c r="N970" s="124" t="n">
        <v>1</v>
      </c>
      <c r="O970" s="124" t="n">
        <v>0</v>
      </c>
      <c r="P970" s="124" t="n">
        <v>0</v>
      </c>
      <c r="Q970" s="124" t="inlineStr">
        <is>
          <t>Aynı unvan ve gerekli yetkinlik</t>
        </is>
      </c>
      <c r="R970" s="124" t="inlineStr">
        <is>
          <t>Koşullu</t>
        </is>
      </c>
      <c r="S970" s="124" t="inlineStr">
        <is>
          <t>Gerçek mesafe (Google Places) - Fazla/Açık Fact_Mevcut/Fact_Norm'dan; Vardiya/Onay Saha Etüdü Bekleniyor</t>
        </is>
      </c>
    </row>
    <row r="971" ht="15" customHeight="1" s="113">
      <c r="A971" s="124" t="inlineStr">
        <is>
          <t>T0970</t>
        </is>
      </c>
      <c r="B971" s="124" t="inlineStr">
        <is>
          <t>M049</t>
        </is>
      </c>
      <c r="C971" s="124" t="inlineStr">
        <is>
          <t>ÖZDERE</t>
        </is>
      </c>
      <c r="D971" s="124" t="inlineStr">
        <is>
          <t>M041</t>
        </is>
      </c>
      <c r="E971" s="124" t="inlineStr">
        <is>
          <t>TORBALI 4</t>
        </is>
      </c>
      <c r="F971" s="124" t="inlineStr">
        <is>
          <t>U038</t>
        </is>
      </c>
      <c r="G971" s="124" t="inlineStr">
        <is>
          <t>YÖNETİCİ YARDIMCISI</t>
        </is>
      </c>
      <c r="H971" s="124" t="n">
        <v>25</v>
      </c>
      <c r="I971" s="124" t="n">
        <v>27</v>
      </c>
      <c r="J971" s="124" t="inlineStr">
        <is>
          <t>Evet</t>
        </is>
      </c>
      <c r="K971" s="124" t="inlineStr">
        <is>
          <t>Aynı Bölge</t>
        </is>
      </c>
      <c r="L971" s="124" t="inlineStr">
        <is>
          <t>Belirsiz</t>
        </is>
      </c>
      <c r="M971" s="124" t="n">
        <v>0</v>
      </c>
      <c r="N971" s="124" t="n">
        <v>0</v>
      </c>
      <c r="O971" s="124" t="n">
        <v>0</v>
      </c>
      <c r="P971" s="124" t="n">
        <v>0</v>
      </c>
      <c r="Q971" s="124" t="inlineStr">
        <is>
          <t>Aynı unvan ve gerekli yetkinlik</t>
        </is>
      </c>
      <c r="R971" s="124" t="inlineStr">
        <is>
          <t>Düşük Öncelik</t>
        </is>
      </c>
      <c r="S971" s="124" t="inlineStr">
        <is>
          <t>Gerçek mesafe (Google Places) - Fazla/Açık Fact_Mevcut/Fact_Norm'dan; Vardiya/Onay Saha Etüdü Bekleniyor</t>
        </is>
      </c>
    </row>
    <row r="972" ht="15" customHeight="1" s="113">
      <c r="A972" s="124" t="inlineStr">
        <is>
          <t>T0971</t>
        </is>
      </c>
      <c r="B972" s="124" t="inlineStr">
        <is>
          <t>M049</t>
        </is>
      </c>
      <c r="C972" s="124" t="inlineStr">
        <is>
          <t>ÖZDERE</t>
        </is>
      </c>
      <c r="D972" s="124" t="inlineStr">
        <is>
          <t>M041</t>
        </is>
      </c>
      <c r="E972" s="124" t="inlineStr">
        <is>
          <t>TORBALI 4</t>
        </is>
      </c>
      <c r="F972" s="124" t="inlineStr">
        <is>
          <t>U042</t>
        </is>
      </c>
      <c r="G972" s="124" t="inlineStr">
        <is>
          <t>ŞARKÜTERİ</t>
        </is>
      </c>
      <c r="H972" s="124" t="n">
        <v>25</v>
      </c>
      <c r="I972" s="124" t="n">
        <v>27</v>
      </c>
      <c r="J972" s="124" t="inlineStr">
        <is>
          <t>Evet</t>
        </is>
      </c>
      <c r="K972" s="124" t="inlineStr">
        <is>
          <t>Aynı Bölge</t>
        </is>
      </c>
      <c r="L972" s="124" t="inlineStr">
        <is>
          <t>Belirsiz</t>
        </is>
      </c>
      <c r="M972" s="124" t="n">
        <v>0</v>
      </c>
      <c r="N972" s="124" t="n">
        <v>1</v>
      </c>
      <c r="O972" s="124" t="n">
        <v>0</v>
      </c>
      <c r="P972" s="124" t="n">
        <v>0</v>
      </c>
      <c r="Q972" s="124" t="inlineStr">
        <is>
          <t>Aynı unvan ve gerekli yetkinlik</t>
        </is>
      </c>
      <c r="R972" s="124" t="inlineStr">
        <is>
          <t>Koşullu</t>
        </is>
      </c>
      <c r="S972" s="124" t="inlineStr">
        <is>
          <t>Gerçek mesafe (Google Places) - Fazla/Açık Fact_Mevcut/Fact_Norm'dan; Vardiya/Onay Saha Etüdü Bekleniyor</t>
        </is>
      </c>
    </row>
    <row r="973" ht="15" customHeight="1" s="113">
      <c r="A973" s="124" t="inlineStr">
        <is>
          <t>T0972</t>
        </is>
      </c>
      <c r="B973" s="124" t="inlineStr">
        <is>
          <t>M049</t>
        </is>
      </c>
      <c r="C973" s="124" t="inlineStr">
        <is>
          <t>ÖZDERE</t>
        </is>
      </c>
      <c r="D973" s="124" t="inlineStr">
        <is>
          <t>M040</t>
        </is>
      </c>
      <c r="E973" s="124" t="inlineStr">
        <is>
          <t>TORBALI 3</t>
        </is>
      </c>
      <c r="F973" s="124" t="inlineStr">
        <is>
          <t>U013</t>
        </is>
      </c>
      <c r="G973" s="124" t="inlineStr">
        <is>
          <t>KASAP</t>
        </is>
      </c>
      <c r="H973" s="124" t="n">
        <v>25</v>
      </c>
      <c r="I973" s="124" t="n">
        <v>27.1</v>
      </c>
      <c r="J973" s="124" t="inlineStr">
        <is>
          <t>Evet</t>
        </is>
      </c>
      <c r="K973" s="124" t="inlineStr">
        <is>
          <t>Aynı Bölge</t>
        </is>
      </c>
      <c r="L973" s="124" t="inlineStr">
        <is>
          <t>Belirsiz</t>
        </is>
      </c>
      <c r="M973" s="124" t="n">
        <v>0</v>
      </c>
      <c r="N973" s="124" t="n">
        <v>1</v>
      </c>
      <c r="O973" s="124" t="n">
        <v>0</v>
      </c>
      <c r="P973" s="124" t="n">
        <v>0</v>
      </c>
      <c r="Q973" s="124" t="inlineStr">
        <is>
          <t>Aynı unvan ve gerekli yetkinlik</t>
        </is>
      </c>
      <c r="R973" s="124" t="inlineStr">
        <is>
          <t>Koşullu</t>
        </is>
      </c>
      <c r="S973" s="124" t="inlineStr">
        <is>
          <t>Gerçek mesafe (Google Places) - Fazla/Açık Fact_Mevcut/Fact_Norm'dan; Vardiya/Onay Saha Etüdü Bekleniyor</t>
        </is>
      </c>
    </row>
    <row r="974" ht="15" customHeight="1" s="113">
      <c r="A974" s="124" t="inlineStr">
        <is>
          <t>T0973</t>
        </is>
      </c>
      <c r="B974" s="124" t="inlineStr">
        <is>
          <t>M049</t>
        </is>
      </c>
      <c r="C974" s="124" t="inlineStr">
        <is>
          <t>ÖZDERE</t>
        </is>
      </c>
      <c r="D974" s="124" t="inlineStr">
        <is>
          <t>M040</t>
        </is>
      </c>
      <c r="E974" s="124" t="inlineStr">
        <is>
          <t>TORBALI 3</t>
        </is>
      </c>
      <c r="F974" s="124" t="inlineStr">
        <is>
          <t>U015</t>
        </is>
      </c>
      <c r="G974" s="124" t="inlineStr">
        <is>
          <t>KASİYER</t>
        </is>
      </c>
      <c r="H974" s="124" t="n">
        <v>25</v>
      </c>
      <c r="I974" s="124" t="n">
        <v>27.1</v>
      </c>
      <c r="J974" s="124" t="inlineStr">
        <is>
          <t>Evet</t>
        </is>
      </c>
      <c r="K974" s="124" t="inlineStr">
        <is>
          <t>Aynı Bölge</t>
        </is>
      </c>
      <c r="L974" s="124" t="inlineStr">
        <is>
          <t>Belirsiz</t>
        </is>
      </c>
      <c r="M974" s="124" t="n">
        <v>0</v>
      </c>
      <c r="N974" s="124" t="n">
        <v>0</v>
      </c>
      <c r="O974" s="124" t="n">
        <v>0</v>
      </c>
      <c r="P974" s="124" t="n">
        <v>0</v>
      </c>
      <c r="Q974" s="124" t="inlineStr">
        <is>
          <t>Aynı unvan ve gerekli yetkinlik</t>
        </is>
      </c>
      <c r="R974" s="124" t="inlineStr">
        <is>
          <t>Düşük Öncelik</t>
        </is>
      </c>
      <c r="S974" s="124" t="inlineStr">
        <is>
          <t>Gerçek mesafe (Google Places) - Fazla/Açık Fact_Mevcut/Fact_Norm'dan; Vardiya/Onay Saha Etüdü Bekleniyor</t>
        </is>
      </c>
    </row>
    <row r="975" ht="15" customHeight="1" s="113">
      <c r="A975" s="124" t="inlineStr">
        <is>
          <t>T0974</t>
        </is>
      </c>
      <c r="B975" s="124" t="inlineStr">
        <is>
          <t>M049</t>
        </is>
      </c>
      <c r="C975" s="124" t="inlineStr">
        <is>
          <t>ÖZDERE</t>
        </is>
      </c>
      <c r="D975" s="124" t="inlineStr">
        <is>
          <t>M040</t>
        </is>
      </c>
      <c r="E975" s="124" t="inlineStr">
        <is>
          <t>TORBALI 3</t>
        </is>
      </c>
      <c r="F975" s="124" t="inlineStr">
        <is>
          <t>U017</t>
        </is>
      </c>
      <c r="G975" s="124" t="inlineStr">
        <is>
          <t>MANAV</t>
        </is>
      </c>
      <c r="H975" s="124" t="n">
        <v>25</v>
      </c>
      <c r="I975" s="124" t="n">
        <v>27.1</v>
      </c>
      <c r="J975" s="124" t="inlineStr">
        <is>
          <t>Evet</t>
        </is>
      </c>
      <c r="K975" s="124" t="inlineStr">
        <is>
          <t>Aynı Bölge</t>
        </is>
      </c>
      <c r="L975" s="124" t="inlineStr">
        <is>
          <t>Belirsiz</t>
        </is>
      </c>
      <c r="M975" s="124" t="n">
        <v>0</v>
      </c>
      <c r="N975" s="124" t="n">
        <v>2</v>
      </c>
      <c r="O975" s="124" t="n">
        <v>0</v>
      </c>
      <c r="P975" s="124" t="n">
        <v>1</v>
      </c>
      <c r="Q975" s="124" t="inlineStr">
        <is>
          <t>Aynı unvan ve gerekli yetkinlik</t>
        </is>
      </c>
      <c r="R975" s="124" t="inlineStr">
        <is>
          <t>Koşullu</t>
        </is>
      </c>
      <c r="S975" s="124" t="inlineStr">
        <is>
          <t>Gerçek mesafe (Google Places) - Fazla/Açık Fact_Mevcut/Fact_Norm'dan; Vardiya/Onay Saha Etüdü Bekleniyor</t>
        </is>
      </c>
    </row>
    <row r="976" ht="15" customHeight="1" s="113">
      <c r="A976" s="124" t="inlineStr">
        <is>
          <t>T0975</t>
        </is>
      </c>
      <c r="B976" s="124" t="inlineStr">
        <is>
          <t>M049</t>
        </is>
      </c>
      <c r="C976" s="124" t="inlineStr">
        <is>
          <t>ÖZDERE</t>
        </is>
      </c>
      <c r="D976" s="124" t="inlineStr">
        <is>
          <t>M040</t>
        </is>
      </c>
      <c r="E976" s="124" t="inlineStr">
        <is>
          <t>TORBALI 3</t>
        </is>
      </c>
      <c r="F976" s="124" t="inlineStr">
        <is>
          <t>U026</t>
        </is>
      </c>
      <c r="G976" s="124" t="inlineStr">
        <is>
          <t>REYON GÖREVLİSİ</t>
        </is>
      </c>
      <c r="H976" s="124" t="n">
        <v>25</v>
      </c>
      <c r="I976" s="124" t="n">
        <v>27.1</v>
      </c>
      <c r="J976" s="124" t="inlineStr">
        <is>
          <t>Evet</t>
        </is>
      </c>
      <c r="K976" s="124" t="inlineStr">
        <is>
          <t>Aynı Bölge</t>
        </is>
      </c>
      <c r="L976" s="124" t="inlineStr">
        <is>
          <t>Belirsiz</t>
        </is>
      </c>
      <c r="M976" s="124" t="n">
        <v>1</v>
      </c>
      <c r="N976" s="124" t="n">
        <v>0</v>
      </c>
      <c r="O976" s="124" t="n">
        <v>0</v>
      </c>
      <c r="P976" s="124" t="n">
        <v>0</v>
      </c>
      <c r="Q976" s="124" t="inlineStr">
        <is>
          <t>Aynı unvan ve gerekli yetkinlik</t>
        </is>
      </c>
      <c r="R976" s="124" t="inlineStr">
        <is>
          <t>Koşullu</t>
        </is>
      </c>
      <c r="S976" s="124" t="inlineStr">
        <is>
          <t>Gerçek mesafe (Google Places) - Fazla/Açık Fact_Mevcut/Fact_Norm'dan; Vardiya/Onay Saha Etüdü Bekleniyor</t>
        </is>
      </c>
    </row>
    <row r="977" ht="15" customHeight="1" s="113">
      <c r="A977" s="124" t="inlineStr">
        <is>
          <t>T0976</t>
        </is>
      </c>
      <c r="B977" s="124" t="inlineStr">
        <is>
          <t>M049</t>
        </is>
      </c>
      <c r="C977" s="124" t="inlineStr">
        <is>
          <t>ÖZDERE</t>
        </is>
      </c>
      <c r="D977" s="124" t="inlineStr">
        <is>
          <t>M040</t>
        </is>
      </c>
      <c r="E977" s="124" t="inlineStr">
        <is>
          <t>TORBALI 3</t>
        </is>
      </c>
      <c r="F977" s="124" t="inlineStr">
        <is>
          <t>U036</t>
        </is>
      </c>
      <c r="G977" s="124" t="inlineStr">
        <is>
          <t>YÖNETİCİ</t>
        </is>
      </c>
      <c r="H977" s="124" t="n">
        <v>25</v>
      </c>
      <c r="I977" s="124" t="n">
        <v>27.1</v>
      </c>
      <c r="J977" s="124" t="inlineStr">
        <is>
          <t>Evet</t>
        </is>
      </c>
      <c r="K977" s="124" t="inlineStr">
        <is>
          <t>Aynı Bölge</t>
        </is>
      </c>
      <c r="L977" s="124" t="inlineStr">
        <is>
          <t>Belirsiz</t>
        </is>
      </c>
      <c r="M977" s="124" t="n">
        <v>0</v>
      </c>
      <c r="N977" s="124" t="n">
        <v>1</v>
      </c>
      <c r="O977" s="124" t="n">
        <v>0</v>
      </c>
      <c r="P977" s="124" t="n">
        <v>0</v>
      </c>
      <c r="Q977" s="124" t="inlineStr">
        <is>
          <t>Aynı unvan ve gerekli yetkinlik</t>
        </is>
      </c>
      <c r="R977" s="124" t="inlineStr">
        <is>
          <t>Koşullu</t>
        </is>
      </c>
      <c r="S977" s="124" t="inlineStr">
        <is>
          <t>Gerçek mesafe (Google Places) - Fazla/Açık Fact_Mevcut/Fact_Norm'dan; Vardiya/Onay Saha Etüdü Bekleniyor</t>
        </is>
      </c>
    </row>
    <row r="978" ht="15" customHeight="1" s="113">
      <c r="A978" s="124" t="inlineStr">
        <is>
          <t>T0977</t>
        </is>
      </c>
      <c r="B978" s="124" t="inlineStr">
        <is>
          <t>M049</t>
        </is>
      </c>
      <c r="C978" s="124" t="inlineStr">
        <is>
          <t>ÖZDERE</t>
        </is>
      </c>
      <c r="D978" s="124" t="inlineStr">
        <is>
          <t>M040</t>
        </is>
      </c>
      <c r="E978" s="124" t="inlineStr">
        <is>
          <t>TORBALI 3</t>
        </is>
      </c>
      <c r="F978" s="124" t="inlineStr">
        <is>
          <t>U038</t>
        </is>
      </c>
      <c r="G978" s="124" t="inlineStr">
        <is>
          <t>YÖNETİCİ YARDIMCISI</t>
        </is>
      </c>
      <c r="H978" s="124" t="n">
        <v>25</v>
      </c>
      <c r="I978" s="124" t="n">
        <v>27.1</v>
      </c>
      <c r="J978" s="124" t="inlineStr">
        <is>
          <t>Evet</t>
        </is>
      </c>
      <c r="K978" s="124" t="inlineStr">
        <is>
          <t>Aynı Bölge</t>
        </is>
      </c>
      <c r="L978" s="124" t="inlineStr">
        <is>
          <t>Belirsiz</t>
        </is>
      </c>
      <c r="M978" s="124" t="n">
        <v>0</v>
      </c>
      <c r="N978" s="124" t="n">
        <v>0</v>
      </c>
      <c r="O978" s="124" t="n">
        <v>0</v>
      </c>
      <c r="P978" s="124" t="n">
        <v>0</v>
      </c>
      <c r="Q978" s="124" t="inlineStr">
        <is>
          <t>Aynı unvan ve gerekli yetkinlik</t>
        </is>
      </c>
      <c r="R978" s="124" t="inlineStr">
        <is>
          <t>Düşük Öncelik</t>
        </is>
      </c>
      <c r="S978" s="124" t="inlineStr">
        <is>
          <t>Gerçek mesafe (Google Places) - Fazla/Açık Fact_Mevcut/Fact_Norm'dan; Vardiya/Onay Saha Etüdü Bekleniyor</t>
        </is>
      </c>
    </row>
    <row r="979" ht="15" customHeight="1" s="113">
      <c r="A979" s="124" t="inlineStr">
        <is>
          <t>T0978</t>
        </is>
      </c>
      <c r="B979" s="124" t="inlineStr">
        <is>
          <t>M049</t>
        </is>
      </c>
      <c r="C979" s="124" t="inlineStr">
        <is>
          <t>ÖZDERE</t>
        </is>
      </c>
      <c r="D979" s="124" t="inlineStr">
        <is>
          <t>M040</t>
        </is>
      </c>
      <c r="E979" s="124" t="inlineStr">
        <is>
          <t>TORBALI 3</t>
        </is>
      </c>
      <c r="F979" s="124" t="inlineStr">
        <is>
          <t>U042</t>
        </is>
      </c>
      <c r="G979" s="124" t="inlineStr">
        <is>
          <t>ŞARKÜTERİ</t>
        </is>
      </c>
      <c r="H979" s="124" t="n">
        <v>25</v>
      </c>
      <c r="I979" s="124" t="n">
        <v>27.1</v>
      </c>
      <c r="J979" s="124" t="inlineStr">
        <is>
          <t>Evet</t>
        </is>
      </c>
      <c r="K979" s="124" t="inlineStr">
        <is>
          <t>Aynı Bölge</t>
        </is>
      </c>
      <c r="L979" s="124" t="inlineStr">
        <is>
          <t>Belirsiz</t>
        </is>
      </c>
      <c r="M979" s="124" t="n">
        <v>0</v>
      </c>
      <c r="N979" s="124" t="n">
        <v>1</v>
      </c>
      <c r="O979" s="124" t="n">
        <v>0</v>
      </c>
      <c r="P979" s="124" t="n">
        <v>0</v>
      </c>
      <c r="Q979" s="124" t="inlineStr">
        <is>
          <t>Aynı unvan ve gerekli yetkinlik</t>
        </is>
      </c>
      <c r="R979" s="124" t="inlineStr">
        <is>
          <t>Koşullu</t>
        </is>
      </c>
      <c r="S979" s="124" t="inlineStr">
        <is>
          <t>Gerçek mesafe (Google Places) - Fazla/Açık Fact_Mevcut/Fact_Norm'dan; Vardiya/Onay Saha Etüdü Bekleniyor</t>
        </is>
      </c>
    </row>
    <row r="980" ht="15" customHeight="1" s="113">
      <c r="A980" s="124" t="inlineStr">
        <is>
          <t>T0979</t>
        </is>
      </c>
      <c r="B980" s="124" t="inlineStr">
        <is>
          <t>M050</t>
        </is>
      </c>
      <c r="C980" s="124" t="inlineStr">
        <is>
          <t>İZMİRSPOR</t>
        </is>
      </c>
      <c r="D980" s="124" t="inlineStr">
        <is>
          <t>M011</t>
        </is>
      </c>
      <c r="E980" s="124" t="inlineStr">
        <is>
          <t>BOZYAKA</t>
        </is>
      </c>
      <c r="F980" s="124" t="inlineStr">
        <is>
          <t>U013</t>
        </is>
      </c>
      <c r="G980" s="124" t="inlineStr">
        <is>
          <t>KASAP</t>
        </is>
      </c>
      <c r="H980" s="124" t="n">
        <v>25</v>
      </c>
      <c r="I980" s="124" t="n">
        <v>0.7</v>
      </c>
      <c r="J980" s="124" t="inlineStr">
        <is>
          <t>Evet</t>
        </is>
      </c>
      <c r="K980" s="124" t="inlineStr">
        <is>
          <t>Aynı Bölge</t>
        </is>
      </c>
      <c r="L980" s="124" t="inlineStr">
        <is>
          <t>Belirsiz</t>
        </is>
      </c>
      <c r="M980" s="124" t="n">
        <v>0</v>
      </c>
      <c r="N980" s="124" t="n">
        <v>0</v>
      </c>
      <c r="O980" s="124" t="n">
        <v>0</v>
      </c>
      <c r="P980" s="124" t="n">
        <v>0</v>
      </c>
      <c r="Q980" s="124" t="inlineStr">
        <is>
          <t>Aynı unvan ve gerekli yetkinlik</t>
        </is>
      </c>
      <c r="R980" s="124" t="inlineStr">
        <is>
          <t>Düşük Öncelik</t>
        </is>
      </c>
      <c r="S980" s="124" t="inlineStr">
        <is>
          <t>Gerçek mesafe (Google Places) - Fazla/Açık Fact_Mevcut/Fact_Norm'dan; Vardiya/Onay Saha Etüdü Bekleniyor</t>
        </is>
      </c>
    </row>
    <row r="981" ht="15" customHeight="1" s="113">
      <c r="A981" s="124" t="inlineStr">
        <is>
          <t>T0980</t>
        </is>
      </c>
      <c r="B981" s="124" t="inlineStr">
        <is>
          <t>M050</t>
        </is>
      </c>
      <c r="C981" s="124" t="inlineStr">
        <is>
          <t>İZMİRSPOR</t>
        </is>
      </c>
      <c r="D981" s="124" t="inlineStr">
        <is>
          <t>M011</t>
        </is>
      </c>
      <c r="E981" s="124" t="inlineStr">
        <is>
          <t>BOZYAKA</t>
        </is>
      </c>
      <c r="F981" s="124" t="inlineStr">
        <is>
          <t>U015</t>
        </is>
      </c>
      <c r="G981" s="124" t="inlineStr">
        <is>
          <t>KASİYER</t>
        </is>
      </c>
      <c r="H981" s="124" t="n">
        <v>25</v>
      </c>
      <c r="I981" s="124" t="n">
        <v>0.7</v>
      </c>
      <c r="J981" s="124" t="inlineStr">
        <is>
          <t>Evet</t>
        </is>
      </c>
      <c r="K981" s="124" t="inlineStr">
        <is>
          <t>Aynı Bölge</t>
        </is>
      </c>
      <c r="L981" s="124" t="inlineStr">
        <is>
          <t>Belirsiz</t>
        </is>
      </c>
      <c r="M981" s="124" t="n">
        <v>0</v>
      </c>
      <c r="N981" s="124" t="n">
        <v>0</v>
      </c>
      <c r="O981" s="124" t="n">
        <v>0</v>
      </c>
      <c r="P981" s="124" t="n">
        <v>0</v>
      </c>
      <c r="Q981" s="124" t="inlineStr">
        <is>
          <t>Aynı unvan ve gerekli yetkinlik</t>
        </is>
      </c>
      <c r="R981" s="124" t="inlineStr">
        <is>
          <t>Düşük Öncelik</t>
        </is>
      </c>
      <c r="S981" s="124" t="inlineStr">
        <is>
          <t>Gerçek mesafe (Google Places) - Fazla/Açık Fact_Mevcut/Fact_Norm'dan; Vardiya/Onay Saha Etüdü Bekleniyor</t>
        </is>
      </c>
    </row>
    <row r="982" ht="15" customHeight="1" s="113">
      <c r="A982" s="124" t="inlineStr">
        <is>
          <t>T0981</t>
        </is>
      </c>
      <c r="B982" s="124" t="inlineStr">
        <is>
          <t>M050</t>
        </is>
      </c>
      <c r="C982" s="124" t="inlineStr">
        <is>
          <t>İZMİRSPOR</t>
        </is>
      </c>
      <c r="D982" s="124" t="inlineStr">
        <is>
          <t>M011</t>
        </is>
      </c>
      <c r="E982" s="124" t="inlineStr">
        <is>
          <t>BOZYAKA</t>
        </is>
      </c>
      <c r="F982" s="124" t="inlineStr">
        <is>
          <t>U017</t>
        </is>
      </c>
      <c r="G982" s="124" t="inlineStr">
        <is>
          <t>MANAV</t>
        </is>
      </c>
      <c r="H982" s="124" t="n">
        <v>25</v>
      </c>
      <c r="I982" s="124" t="n">
        <v>0.7</v>
      </c>
      <c r="J982" s="124" t="inlineStr">
        <is>
          <t>Evet</t>
        </is>
      </c>
      <c r="K982" s="124" t="inlineStr">
        <is>
          <t>Aynı Bölge</t>
        </is>
      </c>
      <c r="L982" s="124" t="inlineStr">
        <is>
          <t>Belirsiz</t>
        </is>
      </c>
      <c r="M982" s="124" t="n">
        <v>0</v>
      </c>
      <c r="N982" s="124" t="n">
        <v>0</v>
      </c>
      <c r="O982" s="124" t="n">
        <v>0</v>
      </c>
      <c r="P982" s="124" t="n">
        <v>0</v>
      </c>
      <c r="Q982" s="124" t="inlineStr">
        <is>
          <t>Aynı unvan ve gerekli yetkinlik</t>
        </is>
      </c>
      <c r="R982" s="124" t="inlineStr">
        <is>
          <t>Düşük Öncelik</t>
        </is>
      </c>
      <c r="S982" s="124" t="inlineStr">
        <is>
          <t>Gerçek mesafe (Google Places) - Fazla/Açık Fact_Mevcut/Fact_Norm'dan; Vardiya/Onay Saha Etüdü Bekleniyor</t>
        </is>
      </c>
    </row>
    <row r="983" ht="15" customHeight="1" s="113">
      <c r="A983" s="124" t="inlineStr">
        <is>
          <t>T0982</t>
        </is>
      </c>
      <c r="B983" s="124" t="inlineStr">
        <is>
          <t>M050</t>
        </is>
      </c>
      <c r="C983" s="124" t="inlineStr">
        <is>
          <t>İZMİRSPOR</t>
        </is>
      </c>
      <c r="D983" s="124" t="inlineStr">
        <is>
          <t>M011</t>
        </is>
      </c>
      <c r="E983" s="124" t="inlineStr">
        <is>
          <t>BOZYAKA</t>
        </is>
      </c>
      <c r="F983" s="124" t="inlineStr">
        <is>
          <t>U026</t>
        </is>
      </c>
      <c r="G983" s="124" t="inlineStr">
        <is>
          <t>REYON GÖREVLİSİ</t>
        </is>
      </c>
      <c r="H983" s="124" t="n">
        <v>25</v>
      </c>
      <c r="I983" s="124" t="n">
        <v>0.7</v>
      </c>
      <c r="J983" s="124" t="inlineStr">
        <is>
          <t>Evet</t>
        </is>
      </c>
      <c r="K983" s="124" t="inlineStr">
        <is>
          <t>Aynı Bölge</t>
        </is>
      </c>
      <c r="L983" s="124" t="inlineStr">
        <is>
          <t>Belirsiz</t>
        </is>
      </c>
      <c r="M983" s="124" t="n">
        <v>2</v>
      </c>
      <c r="N983" s="124" t="n">
        <v>0</v>
      </c>
      <c r="O983" s="124" t="n">
        <v>1</v>
      </c>
      <c r="P983" s="124" t="n">
        <v>0</v>
      </c>
      <c r="Q983" s="124" t="inlineStr">
        <is>
          <t>Aynı unvan ve gerekli yetkinlik</t>
        </is>
      </c>
      <c r="R983" s="124" t="inlineStr">
        <is>
          <t>Koşullu</t>
        </is>
      </c>
      <c r="S983" s="124" t="inlineStr">
        <is>
          <t>Gerçek mesafe (Google Places) - Fazla/Açık Fact_Mevcut/Fact_Norm'dan; Vardiya/Onay Saha Etüdü Bekleniyor</t>
        </is>
      </c>
    </row>
    <row r="984" ht="15" customHeight="1" s="113">
      <c r="A984" s="124" t="inlineStr">
        <is>
          <t>T0983</t>
        </is>
      </c>
      <c r="B984" s="124" t="inlineStr">
        <is>
          <t>M050</t>
        </is>
      </c>
      <c r="C984" s="124" t="inlineStr">
        <is>
          <t>İZMİRSPOR</t>
        </is>
      </c>
      <c r="D984" s="124" t="inlineStr">
        <is>
          <t>M011</t>
        </is>
      </c>
      <c r="E984" s="124" t="inlineStr">
        <is>
          <t>BOZYAKA</t>
        </is>
      </c>
      <c r="F984" s="124" t="inlineStr">
        <is>
          <t>U036</t>
        </is>
      </c>
      <c r="G984" s="124" t="inlineStr">
        <is>
          <t>YÖNETİCİ</t>
        </is>
      </c>
      <c r="H984" s="124" t="n">
        <v>25</v>
      </c>
      <c r="I984" s="124" t="n">
        <v>0.7</v>
      </c>
      <c r="J984" s="124" t="inlineStr">
        <is>
          <t>Evet</t>
        </is>
      </c>
      <c r="K984" s="124" t="inlineStr">
        <is>
          <t>Aynı Bölge</t>
        </is>
      </c>
      <c r="L984" s="124" t="inlineStr">
        <is>
          <t>Belirsiz</t>
        </is>
      </c>
      <c r="M984" s="124" t="n">
        <v>0</v>
      </c>
      <c r="N984" s="124" t="n">
        <v>0</v>
      </c>
      <c r="O984" s="124" t="n">
        <v>0</v>
      </c>
      <c r="P984" s="124" t="n">
        <v>0</v>
      </c>
      <c r="Q984" s="124" t="inlineStr">
        <is>
          <t>Aynı unvan ve gerekli yetkinlik</t>
        </is>
      </c>
      <c r="R984" s="124" t="inlineStr">
        <is>
          <t>Düşük Öncelik</t>
        </is>
      </c>
      <c r="S984" s="124" t="inlineStr">
        <is>
          <t>Gerçek mesafe (Google Places) - Fazla/Açık Fact_Mevcut/Fact_Norm'dan; Vardiya/Onay Saha Etüdü Bekleniyor</t>
        </is>
      </c>
    </row>
    <row r="985" ht="15" customHeight="1" s="113">
      <c r="A985" s="124" t="inlineStr">
        <is>
          <t>T0984</t>
        </is>
      </c>
      <c r="B985" s="124" t="inlineStr">
        <is>
          <t>M050</t>
        </is>
      </c>
      <c r="C985" s="124" t="inlineStr">
        <is>
          <t>İZMİRSPOR</t>
        </is>
      </c>
      <c r="D985" s="124" t="inlineStr">
        <is>
          <t>M011</t>
        </is>
      </c>
      <c r="E985" s="124" t="inlineStr">
        <is>
          <t>BOZYAKA</t>
        </is>
      </c>
      <c r="F985" s="124" t="inlineStr">
        <is>
          <t>U038</t>
        </is>
      </c>
      <c r="G985" s="124" t="inlineStr">
        <is>
          <t>YÖNETİCİ YARDIMCISI</t>
        </is>
      </c>
      <c r="H985" s="124" t="n">
        <v>25</v>
      </c>
      <c r="I985" s="124" t="n">
        <v>0.7</v>
      </c>
      <c r="J985" s="124" t="inlineStr">
        <is>
          <t>Evet</t>
        </is>
      </c>
      <c r="K985" s="124" t="inlineStr">
        <is>
          <t>Aynı Bölge</t>
        </is>
      </c>
      <c r="L985" s="124" t="inlineStr">
        <is>
          <t>Belirsiz</t>
        </is>
      </c>
      <c r="M985" s="124" t="n">
        <v>0</v>
      </c>
      <c r="N985" s="124" t="n">
        <v>0</v>
      </c>
      <c r="O985" s="124" t="n">
        <v>0</v>
      </c>
      <c r="P985" s="124" t="n">
        <v>0</v>
      </c>
      <c r="Q985" s="124" t="inlineStr">
        <is>
          <t>Aynı unvan ve gerekli yetkinlik</t>
        </is>
      </c>
      <c r="R985" s="124" t="inlineStr">
        <is>
          <t>Düşük Öncelik</t>
        </is>
      </c>
      <c r="S985" s="124" t="inlineStr">
        <is>
          <t>Gerçek mesafe (Google Places) - Fazla/Açık Fact_Mevcut/Fact_Norm'dan; Vardiya/Onay Saha Etüdü Bekleniyor</t>
        </is>
      </c>
    </row>
    <row r="986" ht="15" customHeight="1" s="113">
      <c r="A986" s="124" t="inlineStr">
        <is>
          <t>T0985</t>
        </is>
      </c>
      <c r="B986" s="124" t="inlineStr">
        <is>
          <t>M050</t>
        </is>
      </c>
      <c r="C986" s="124" t="inlineStr">
        <is>
          <t>İZMİRSPOR</t>
        </is>
      </c>
      <c r="D986" s="124" t="inlineStr">
        <is>
          <t>M011</t>
        </is>
      </c>
      <c r="E986" s="124" t="inlineStr">
        <is>
          <t>BOZYAKA</t>
        </is>
      </c>
      <c r="F986" s="124" t="inlineStr">
        <is>
          <t>U042</t>
        </is>
      </c>
      <c r="G986" s="124" t="inlineStr">
        <is>
          <t>ŞARKÜTERİ</t>
        </is>
      </c>
      <c r="H986" s="124" t="n">
        <v>25</v>
      </c>
      <c r="I986" s="124" t="n">
        <v>0.7</v>
      </c>
      <c r="J986" s="124" t="inlineStr">
        <is>
          <t>Evet</t>
        </is>
      </c>
      <c r="K986" s="124" t="inlineStr">
        <is>
          <t>Aynı Bölge</t>
        </is>
      </c>
      <c r="L986" s="124" t="inlineStr">
        <is>
          <t>Belirsiz</t>
        </is>
      </c>
      <c r="M986" s="124" t="n">
        <v>0</v>
      </c>
      <c r="N986" s="124" t="n">
        <v>1</v>
      </c>
      <c r="O986" s="124" t="n">
        <v>0</v>
      </c>
      <c r="P986" s="124" t="n">
        <v>0</v>
      </c>
      <c r="Q986" s="124" t="inlineStr">
        <is>
          <t>Aynı unvan ve gerekli yetkinlik</t>
        </is>
      </c>
      <c r="R986" s="124" t="inlineStr">
        <is>
          <t>Koşullu</t>
        </is>
      </c>
      <c r="S986" s="124" t="inlineStr">
        <is>
          <t>Gerçek mesafe (Google Places) - Fazla/Açık Fact_Mevcut/Fact_Norm'dan; Vardiya/Onay Saha Etüdü Bekleniyor</t>
        </is>
      </c>
    </row>
    <row r="987" ht="15" customHeight="1" s="113">
      <c r="A987" s="124" t="inlineStr">
        <is>
          <t>T0986</t>
        </is>
      </c>
      <c r="B987" s="124" t="inlineStr">
        <is>
          <t>M050</t>
        </is>
      </c>
      <c r="C987" s="124" t="inlineStr">
        <is>
          <t>İZMİRSPOR</t>
        </is>
      </c>
      <c r="D987" s="124" t="inlineStr">
        <is>
          <t>M027</t>
        </is>
      </c>
      <c r="E987" s="124" t="inlineStr">
        <is>
          <t>HATAY</t>
        </is>
      </c>
      <c r="F987" s="124" t="inlineStr">
        <is>
          <t>U002</t>
        </is>
      </c>
      <c r="G987" s="124" t="inlineStr">
        <is>
          <t>BAKLİYAT</t>
        </is>
      </c>
      <c r="H987" s="124" t="n">
        <v>25</v>
      </c>
      <c r="I987" s="124" t="n">
        <v>1.6</v>
      </c>
      <c r="J987" s="124" t="inlineStr">
        <is>
          <t>Evet</t>
        </is>
      </c>
      <c r="K987" s="124" t="inlineStr">
        <is>
          <t>Aynı Bölge</t>
        </is>
      </c>
      <c r="L987" s="124" t="inlineStr">
        <is>
          <t>Belirsiz</t>
        </is>
      </c>
      <c r="M987" s="124" t="n">
        <v>0</v>
      </c>
      <c r="N987" s="124" t="n">
        <v>0</v>
      </c>
      <c r="O987" s="124" t="n">
        <v>0</v>
      </c>
      <c r="P987" s="124" t="n">
        <v>0</v>
      </c>
      <c r="Q987" s="124" t="inlineStr">
        <is>
          <t>Aynı unvan ve gerekli yetkinlik</t>
        </is>
      </c>
      <c r="R987" s="124" t="inlineStr">
        <is>
          <t>Düşük Öncelik</t>
        </is>
      </c>
      <c r="S987" s="124" t="inlineStr">
        <is>
          <t>Gerçek mesafe (Google Places) - Fazla/Açık Fact_Mevcut/Fact_Norm'dan; Vardiya/Onay Saha Etüdü Bekleniyor</t>
        </is>
      </c>
    </row>
    <row r="988" ht="15" customHeight="1" s="113">
      <c r="A988" s="124" t="inlineStr">
        <is>
          <t>T0987</t>
        </is>
      </c>
      <c r="B988" s="124" t="inlineStr">
        <is>
          <t>M050</t>
        </is>
      </c>
      <c r="C988" s="124" t="inlineStr">
        <is>
          <t>İZMİRSPOR</t>
        </is>
      </c>
      <c r="D988" s="124" t="inlineStr">
        <is>
          <t>M027</t>
        </is>
      </c>
      <c r="E988" s="124" t="inlineStr">
        <is>
          <t>HATAY</t>
        </is>
      </c>
      <c r="F988" s="124" t="inlineStr">
        <is>
          <t>U013</t>
        </is>
      </c>
      <c r="G988" s="124" t="inlineStr">
        <is>
          <t>KASAP</t>
        </is>
      </c>
      <c r="H988" s="124" t="n">
        <v>25</v>
      </c>
      <c r="I988" s="124" t="n">
        <v>1.6</v>
      </c>
      <c r="J988" s="124" t="inlineStr">
        <is>
          <t>Evet</t>
        </is>
      </c>
      <c r="K988" s="124" t="inlineStr">
        <is>
          <t>Aynı Bölge</t>
        </is>
      </c>
      <c r="L988" s="124" t="inlineStr">
        <is>
          <t>Belirsiz</t>
        </is>
      </c>
      <c r="M988" s="124" t="n">
        <v>0</v>
      </c>
      <c r="N988" s="124" t="n">
        <v>1</v>
      </c>
      <c r="O988" s="124" t="n">
        <v>0</v>
      </c>
      <c r="P988" s="124" t="n">
        <v>0</v>
      </c>
      <c r="Q988" s="124" t="inlineStr">
        <is>
          <t>Aynı unvan ve gerekli yetkinlik</t>
        </is>
      </c>
      <c r="R988" s="124" t="inlineStr">
        <is>
          <t>Koşullu</t>
        </is>
      </c>
      <c r="S988" s="124" t="inlineStr">
        <is>
          <t>Gerçek mesafe (Google Places) - Fazla/Açık Fact_Mevcut/Fact_Norm'dan; Vardiya/Onay Saha Etüdü Bekleniyor</t>
        </is>
      </c>
    </row>
    <row r="989" ht="15" customHeight="1" s="113">
      <c r="A989" s="124" t="inlineStr">
        <is>
          <t>T0988</t>
        </is>
      </c>
      <c r="B989" s="124" t="inlineStr">
        <is>
          <t>M050</t>
        </is>
      </c>
      <c r="C989" s="124" t="inlineStr">
        <is>
          <t>İZMİRSPOR</t>
        </is>
      </c>
      <c r="D989" s="124" t="inlineStr">
        <is>
          <t>M027</t>
        </is>
      </c>
      <c r="E989" s="124" t="inlineStr">
        <is>
          <t>HATAY</t>
        </is>
      </c>
      <c r="F989" s="124" t="inlineStr">
        <is>
          <t>U015</t>
        </is>
      </c>
      <c r="G989" s="124" t="inlineStr">
        <is>
          <t>KASİYER</t>
        </is>
      </c>
      <c r="H989" s="124" t="n">
        <v>25</v>
      </c>
      <c r="I989" s="124" t="n">
        <v>1.6</v>
      </c>
      <c r="J989" s="124" t="inlineStr">
        <is>
          <t>Evet</t>
        </is>
      </c>
      <c r="K989" s="124" t="inlineStr">
        <is>
          <t>Aynı Bölge</t>
        </is>
      </c>
      <c r="L989" s="124" t="inlineStr">
        <is>
          <t>Belirsiz</t>
        </is>
      </c>
      <c r="M989" s="124" t="n">
        <v>0</v>
      </c>
      <c r="N989" s="124" t="n">
        <v>0</v>
      </c>
      <c r="O989" s="124" t="n">
        <v>0</v>
      </c>
      <c r="P989" s="124" t="n">
        <v>0</v>
      </c>
      <c r="Q989" s="124" t="inlineStr">
        <is>
          <t>Aynı unvan ve gerekli yetkinlik</t>
        </is>
      </c>
      <c r="R989" s="124" t="inlineStr">
        <is>
          <t>Düşük Öncelik</t>
        </is>
      </c>
      <c r="S989" s="124" t="inlineStr">
        <is>
          <t>Gerçek mesafe (Google Places) - Fazla/Açık Fact_Mevcut/Fact_Norm'dan; Vardiya/Onay Saha Etüdü Bekleniyor</t>
        </is>
      </c>
    </row>
    <row r="990" ht="15" customHeight="1" s="113">
      <c r="A990" s="124" t="inlineStr">
        <is>
          <t>T0989</t>
        </is>
      </c>
      <c r="B990" s="124" t="inlineStr">
        <is>
          <t>M050</t>
        </is>
      </c>
      <c r="C990" s="124" t="inlineStr">
        <is>
          <t>İZMİRSPOR</t>
        </is>
      </c>
      <c r="D990" s="124" t="inlineStr">
        <is>
          <t>M027</t>
        </is>
      </c>
      <c r="E990" s="124" t="inlineStr">
        <is>
          <t>HATAY</t>
        </is>
      </c>
      <c r="F990" s="124" t="inlineStr">
        <is>
          <t>U017</t>
        </is>
      </c>
      <c r="G990" s="124" t="inlineStr">
        <is>
          <t>MANAV</t>
        </is>
      </c>
      <c r="H990" s="124" t="n">
        <v>25</v>
      </c>
      <c r="I990" s="124" t="n">
        <v>1.6</v>
      </c>
      <c r="J990" s="124" t="inlineStr">
        <is>
          <t>Evet</t>
        </is>
      </c>
      <c r="K990" s="124" t="inlineStr">
        <is>
          <t>Aynı Bölge</t>
        </is>
      </c>
      <c r="L990" s="124" t="inlineStr">
        <is>
          <t>Belirsiz</t>
        </is>
      </c>
      <c r="M990" s="124" t="n">
        <v>0</v>
      </c>
      <c r="N990" s="124" t="n">
        <v>0</v>
      </c>
      <c r="O990" s="124" t="n">
        <v>0</v>
      </c>
      <c r="P990" s="124" t="n">
        <v>0</v>
      </c>
      <c r="Q990" s="124" t="inlineStr">
        <is>
          <t>Aynı unvan ve gerekli yetkinlik</t>
        </is>
      </c>
      <c r="R990" s="124" t="inlineStr">
        <is>
          <t>Düşük Öncelik</t>
        </is>
      </c>
      <c r="S990" s="124" t="inlineStr">
        <is>
          <t>Gerçek mesafe (Google Places) - Fazla/Açık Fact_Mevcut/Fact_Norm'dan; Vardiya/Onay Saha Etüdü Bekleniyor</t>
        </is>
      </c>
    </row>
    <row r="991" ht="15" customHeight="1" s="113">
      <c r="A991" s="124" t="inlineStr">
        <is>
          <t>T0990</t>
        </is>
      </c>
      <c r="B991" s="124" t="inlineStr">
        <is>
          <t>M050</t>
        </is>
      </c>
      <c r="C991" s="124" t="inlineStr">
        <is>
          <t>İZMİRSPOR</t>
        </is>
      </c>
      <c r="D991" s="124" t="inlineStr">
        <is>
          <t>M027</t>
        </is>
      </c>
      <c r="E991" s="124" t="inlineStr">
        <is>
          <t>HATAY</t>
        </is>
      </c>
      <c r="F991" s="124" t="inlineStr">
        <is>
          <t>U026</t>
        </is>
      </c>
      <c r="G991" s="124" t="inlineStr">
        <is>
          <t>REYON GÖREVLİSİ</t>
        </is>
      </c>
      <c r="H991" s="124" t="n">
        <v>25</v>
      </c>
      <c r="I991" s="124" t="n">
        <v>1.6</v>
      </c>
      <c r="J991" s="124" t="inlineStr">
        <is>
          <t>Evet</t>
        </is>
      </c>
      <c r="K991" s="124" t="inlineStr">
        <is>
          <t>Aynı Bölge</t>
        </is>
      </c>
      <c r="L991" s="124" t="inlineStr">
        <is>
          <t>Belirsiz</t>
        </is>
      </c>
      <c r="M991" s="124" t="n">
        <v>2</v>
      </c>
      <c r="N991" s="124" t="n">
        <v>0</v>
      </c>
      <c r="O991" s="124" t="n">
        <v>1</v>
      </c>
      <c r="P991" s="124" t="n">
        <v>0</v>
      </c>
      <c r="Q991" s="124" t="inlineStr">
        <is>
          <t>Aynı unvan ve gerekli yetkinlik</t>
        </is>
      </c>
      <c r="R991" s="124" t="inlineStr">
        <is>
          <t>Koşullu</t>
        </is>
      </c>
      <c r="S991" s="124" t="inlineStr">
        <is>
          <t>Gerçek mesafe (Google Places) - Fazla/Açık Fact_Mevcut/Fact_Norm'dan; Vardiya/Onay Saha Etüdü Bekleniyor</t>
        </is>
      </c>
    </row>
    <row r="992" ht="15" customHeight="1" s="113">
      <c r="A992" s="124" t="inlineStr">
        <is>
          <t>T0991</t>
        </is>
      </c>
      <c r="B992" s="124" t="inlineStr">
        <is>
          <t>M050</t>
        </is>
      </c>
      <c r="C992" s="124" t="inlineStr">
        <is>
          <t>İZMİRSPOR</t>
        </is>
      </c>
      <c r="D992" s="124" t="inlineStr">
        <is>
          <t>M027</t>
        </is>
      </c>
      <c r="E992" s="124" t="inlineStr">
        <is>
          <t>HATAY</t>
        </is>
      </c>
      <c r="F992" s="124" t="inlineStr">
        <is>
          <t>U036</t>
        </is>
      </c>
      <c r="G992" s="124" t="inlineStr">
        <is>
          <t>YÖNETİCİ</t>
        </is>
      </c>
      <c r="H992" s="124" t="n">
        <v>25</v>
      </c>
      <c r="I992" s="124" t="n">
        <v>1.6</v>
      </c>
      <c r="J992" s="124" t="inlineStr">
        <is>
          <t>Evet</t>
        </is>
      </c>
      <c r="K992" s="124" t="inlineStr">
        <is>
          <t>Aynı Bölge</t>
        </is>
      </c>
      <c r="L992" s="124" t="inlineStr">
        <is>
          <t>Belirsiz</t>
        </is>
      </c>
      <c r="M992" s="124" t="n">
        <v>0</v>
      </c>
      <c r="N992" s="124" t="n">
        <v>1</v>
      </c>
      <c r="O992" s="124" t="n">
        <v>0</v>
      </c>
      <c r="P992" s="124" t="n">
        <v>0</v>
      </c>
      <c r="Q992" s="124" t="inlineStr">
        <is>
          <t>Aynı unvan ve gerekli yetkinlik</t>
        </is>
      </c>
      <c r="R992" s="124" t="inlineStr">
        <is>
          <t>Koşullu</t>
        </is>
      </c>
      <c r="S992" s="124" t="inlineStr">
        <is>
          <t>Gerçek mesafe (Google Places) - Fazla/Açık Fact_Mevcut/Fact_Norm'dan; Vardiya/Onay Saha Etüdü Bekleniyor</t>
        </is>
      </c>
    </row>
    <row r="993" ht="15" customHeight="1" s="113">
      <c r="A993" s="124" t="inlineStr">
        <is>
          <t>T0992</t>
        </is>
      </c>
      <c r="B993" s="124" t="inlineStr">
        <is>
          <t>M050</t>
        </is>
      </c>
      <c r="C993" s="124" t="inlineStr">
        <is>
          <t>İZMİRSPOR</t>
        </is>
      </c>
      <c r="D993" s="124" t="inlineStr">
        <is>
          <t>M027</t>
        </is>
      </c>
      <c r="E993" s="124" t="inlineStr">
        <is>
          <t>HATAY</t>
        </is>
      </c>
      <c r="F993" s="124" t="inlineStr">
        <is>
          <t>U038</t>
        </is>
      </c>
      <c r="G993" s="124" t="inlineStr">
        <is>
          <t>YÖNETİCİ YARDIMCISI</t>
        </is>
      </c>
      <c r="H993" s="124" t="n">
        <v>25</v>
      </c>
      <c r="I993" s="124" t="n">
        <v>1.6</v>
      </c>
      <c r="J993" s="124" t="inlineStr">
        <is>
          <t>Evet</t>
        </is>
      </c>
      <c r="K993" s="124" t="inlineStr">
        <is>
          <t>Aynı Bölge</t>
        </is>
      </c>
      <c r="L993" s="124" t="inlineStr">
        <is>
          <t>Belirsiz</t>
        </is>
      </c>
      <c r="M993" s="124" t="n">
        <v>0</v>
      </c>
      <c r="N993" s="124" t="n">
        <v>0</v>
      </c>
      <c r="O993" s="124" t="n">
        <v>0</v>
      </c>
      <c r="P993" s="124" t="n">
        <v>0</v>
      </c>
      <c r="Q993" s="124" t="inlineStr">
        <is>
          <t>Aynı unvan ve gerekli yetkinlik</t>
        </is>
      </c>
      <c r="R993" s="124" t="inlineStr">
        <is>
          <t>Düşük Öncelik</t>
        </is>
      </c>
      <c r="S993" s="124" t="inlineStr">
        <is>
          <t>Gerçek mesafe (Google Places) - Fazla/Açık Fact_Mevcut/Fact_Norm'dan; Vardiya/Onay Saha Etüdü Bekleniyor</t>
        </is>
      </c>
    </row>
    <row r="994" ht="15" customHeight="1" s="113">
      <c r="A994" s="124" t="inlineStr">
        <is>
          <t>T0993</t>
        </is>
      </c>
      <c r="B994" s="124" t="inlineStr">
        <is>
          <t>M050</t>
        </is>
      </c>
      <c r="C994" s="124" t="inlineStr">
        <is>
          <t>İZMİRSPOR</t>
        </is>
      </c>
      <c r="D994" s="124" t="inlineStr">
        <is>
          <t>M027</t>
        </is>
      </c>
      <c r="E994" s="124" t="inlineStr">
        <is>
          <t>HATAY</t>
        </is>
      </c>
      <c r="F994" s="124" t="inlineStr">
        <is>
          <t>U042</t>
        </is>
      </c>
      <c r="G994" s="124" t="inlineStr">
        <is>
          <t>ŞARKÜTERİ</t>
        </is>
      </c>
      <c r="H994" s="124" t="n">
        <v>25</v>
      </c>
      <c r="I994" s="124" t="n">
        <v>1.6</v>
      </c>
      <c r="J994" s="124" t="inlineStr">
        <is>
          <t>Evet</t>
        </is>
      </c>
      <c r="K994" s="124" t="inlineStr">
        <is>
          <t>Aynı Bölge</t>
        </is>
      </c>
      <c r="L994" s="124" t="inlineStr">
        <is>
          <t>Belirsiz</t>
        </is>
      </c>
      <c r="M994" s="124" t="n">
        <v>0</v>
      </c>
      <c r="N994" s="124" t="n">
        <v>0</v>
      </c>
      <c r="O994" s="124" t="n">
        <v>0</v>
      </c>
      <c r="P994" s="124" t="n">
        <v>0</v>
      </c>
      <c r="Q994" s="124" t="inlineStr">
        <is>
          <t>Aynı unvan ve gerekli yetkinlik</t>
        </is>
      </c>
      <c r="R994" s="124" t="inlineStr">
        <is>
          <t>Düşük Öncelik</t>
        </is>
      </c>
      <c r="S994" s="124" t="inlineStr">
        <is>
          <t>Gerçek mesafe (Google Places) - Fazla/Açık Fact_Mevcut/Fact_Norm'dan; Vardiya/Onay Saha Etüdü Bekleniyor</t>
        </is>
      </c>
    </row>
    <row r="995" ht="15" customHeight="1" s="113">
      <c r="A995" s="124" t="inlineStr">
        <is>
          <t>T0994</t>
        </is>
      </c>
      <c r="B995" s="124" t="inlineStr">
        <is>
          <t>M050</t>
        </is>
      </c>
      <c r="C995" s="124" t="inlineStr">
        <is>
          <t>İZMİRSPOR</t>
        </is>
      </c>
      <c r="D995" s="124" t="inlineStr">
        <is>
          <t>M001</t>
        </is>
      </c>
      <c r="E995" s="124" t="inlineStr">
        <is>
          <t>AKEVLER</t>
        </is>
      </c>
      <c r="F995" s="124" t="inlineStr">
        <is>
          <t>U002</t>
        </is>
      </c>
      <c r="G995" s="124" t="inlineStr">
        <is>
          <t>BAKLİYAT</t>
        </is>
      </c>
      <c r="H995" s="124" t="n">
        <v>25</v>
      </c>
      <c r="I995" s="124" t="n">
        <v>1.6</v>
      </c>
      <c r="J995" s="124" t="inlineStr">
        <is>
          <t>Evet</t>
        </is>
      </c>
      <c r="K995" s="124" t="inlineStr">
        <is>
          <t>Aynı Bölge</t>
        </is>
      </c>
      <c r="L995" s="124" t="inlineStr">
        <is>
          <t>Belirsiz</t>
        </is>
      </c>
      <c r="M995" s="124" t="n">
        <v>0</v>
      </c>
      <c r="N995" s="124" t="n">
        <v>0</v>
      </c>
      <c r="O995" s="124" t="n">
        <v>0</v>
      </c>
      <c r="P995" s="124" t="n">
        <v>0</v>
      </c>
      <c r="Q995" s="124" t="inlineStr">
        <is>
          <t>Aynı unvan ve gerekli yetkinlik</t>
        </is>
      </c>
      <c r="R995" s="124" t="inlineStr">
        <is>
          <t>Düşük Öncelik</t>
        </is>
      </c>
      <c r="S995" s="124" t="inlineStr">
        <is>
          <t>Gerçek mesafe (Google Places) - Fazla/Açık Fact_Mevcut/Fact_Norm'dan; Vardiya/Onay Saha Etüdü Bekleniyor</t>
        </is>
      </c>
    </row>
    <row r="996" ht="15" customHeight="1" s="113">
      <c r="A996" s="124" t="inlineStr">
        <is>
          <t>T0995</t>
        </is>
      </c>
      <c r="B996" s="124" t="inlineStr">
        <is>
          <t>M050</t>
        </is>
      </c>
      <c r="C996" s="124" t="inlineStr">
        <is>
          <t>İZMİRSPOR</t>
        </is>
      </c>
      <c r="D996" s="124" t="inlineStr">
        <is>
          <t>M001</t>
        </is>
      </c>
      <c r="E996" s="124" t="inlineStr">
        <is>
          <t>AKEVLER</t>
        </is>
      </c>
      <c r="F996" s="124" t="inlineStr">
        <is>
          <t>U013</t>
        </is>
      </c>
      <c r="G996" s="124" t="inlineStr">
        <is>
          <t>KASAP</t>
        </is>
      </c>
      <c r="H996" s="124" t="n">
        <v>25</v>
      </c>
      <c r="I996" s="124" t="n">
        <v>1.6</v>
      </c>
      <c r="J996" s="124" t="inlineStr">
        <is>
          <t>Evet</t>
        </is>
      </c>
      <c r="K996" s="124" t="inlineStr">
        <is>
          <t>Aynı Bölge</t>
        </is>
      </c>
      <c r="L996" s="124" t="inlineStr">
        <is>
          <t>Belirsiz</t>
        </is>
      </c>
      <c r="M996" s="124" t="n">
        <v>0</v>
      </c>
      <c r="N996" s="124" t="n">
        <v>1</v>
      </c>
      <c r="O996" s="124" t="n">
        <v>0</v>
      </c>
      <c r="P996" s="124" t="n">
        <v>0</v>
      </c>
      <c r="Q996" s="124" t="inlineStr">
        <is>
          <t>Aynı unvan ve gerekli yetkinlik</t>
        </is>
      </c>
      <c r="R996" s="124" t="inlineStr">
        <is>
          <t>Koşullu</t>
        </is>
      </c>
      <c r="S996" s="124" t="inlineStr">
        <is>
          <t>Gerçek mesafe (Google Places) - Fazla/Açık Fact_Mevcut/Fact_Norm'dan; Vardiya/Onay Saha Etüdü Bekleniyor</t>
        </is>
      </c>
    </row>
    <row r="997" ht="15" customHeight="1" s="113">
      <c r="A997" s="124" t="inlineStr">
        <is>
          <t>T0996</t>
        </is>
      </c>
      <c r="B997" s="124" t="inlineStr">
        <is>
          <t>M050</t>
        </is>
      </c>
      <c r="C997" s="124" t="inlineStr">
        <is>
          <t>İZMİRSPOR</t>
        </is>
      </c>
      <c r="D997" s="124" t="inlineStr">
        <is>
          <t>M001</t>
        </is>
      </c>
      <c r="E997" s="124" t="inlineStr">
        <is>
          <t>AKEVLER</t>
        </is>
      </c>
      <c r="F997" s="124" t="inlineStr">
        <is>
          <t>U015</t>
        </is>
      </c>
      <c r="G997" s="124" t="inlineStr">
        <is>
          <t>KASİYER</t>
        </is>
      </c>
      <c r="H997" s="124" t="n">
        <v>25</v>
      </c>
      <c r="I997" s="124" t="n">
        <v>1.6</v>
      </c>
      <c r="J997" s="124" t="inlineStr">
        <is>
          <t>Evet</t>
        </is>
      </c>
      <c r="K997" s="124" t="inlineStr">
        <is>
          <t>Aynı Bölge</t>
        </is>
      </c>
      <c r="L997" s="124" t="inlineStr">
        <is>
          <t>Belirsiz</t>
        </is>
      </c>
      <c r="M997" s="124" t="n">
        <v>0</v>
      </c>
      <c r="N997" s="124" t="n">
        <v>0</v>
      </c>
      <c r="O997" s="124" t="n">
        <v>0</v>
      </c>
      <c r="P997" s="124" t="n">
        <v>0</v>
      </c>
      <c r="Q997" s="124" t="inlineStr">
        <is>
          <t>Aynı unvan ve gerekli yetkinlik</t>
        </is>
      </c>
      <c r="R997" s="124" t="inlineStr">
        <is>
          <t>Düşük Öncelik</t>
        </is>
      </c>
      <c r="S997" s="124" t="inlineStr">
        <is>
          <t>Gerçek mesafe (Google Places) - Fazla/Açık Fact_Mevcut/Fact_Norm'dan; Vardiya/Onay Saha Etüdü Bekleniyor</t>
        </is>
      </c>
    </row>
    <row r="998" ht="15" customHeight="1" s="113">
      <c r="A998" s="124" t="inlineStr">
        <is>
          <t>T0997</t>
        </is>
      </c>
      <c r="B998" s="124" t="inlineStr">
        <is>
          <t>M050</t>
        </is>
      </c>
      <c r="C998" s="124" t="inlineStr">
        <is>
          <t>İZMİRSPOR</t>
        </is>
      </c>
      <c r="D998" s="124" t="inlineStr">
        <is>
          <t>M001</t>
        </is>
      </c>
      <c r="E998" s="124" t="inlineStr">
        <is>
          <t>AKEVLER</t>
        </is>
      </c>
      <c r="F998" s="124" t="inlineStr">
        <is>
          <t>U017</t>
        </is>
      </c>
      <c r="G998" s="124" t="inlineStr">
        <is>
          <t>MANAV</t>
        </is>
      </c>
      <c r="H998" s="124" t="n">
        <v>25</v>
      </c>
      <c r="I998" s="124" t="n">
        <v>1.6</v>
      </c>
      <c r="J998" s="124" t="inlineStr">
        <is>
          <t>Evet</t>
        </is>
      </c>
      <c r="K998" s="124" t="inlineStr">
        <is>
          <t>Aynı Bölge</t>
        </is>
      </c>
      <c r="L998" s="124" t="inlineStr">
        <is>
          <t>Belirsiz</t>
        </is>
      </c>
      <c r="M998" s="124" t="n">
        <v>0</v>
      </c>
      <c r="N998" s="124" t="n">
        <v>2</v>
      </c>
      <c r="O998" s="124" t="n">
        <v>0</v>
      </c>
      <c r="P998" s="124" t="n">
        <v>1</v>
      </c>
      <c r="Q998" s="124" t="inlineStr">
        <is>
          <t>Aynı unvan ve gerekli yetkinlik</t>
        </is>
      </c>
      <c r="R998" s="124" t="inlineStr">
        <is>
          <t>Koşullu</t>
        </is>
      </c>
      <c r="S998" s="124" t="inlineStr">
        <is>
          <t>Gerçek mesafe (Google Places) - Fazla/Açık Fact_Mevcut/Fact_Norm'dan; Vardiya/Onay Saha Etüdü Bekleniyor</t>
        </is>
      </c>
    </row>
    <row r="999" ht="15" customHeight="1" s="113">
      <c r="A999" s="124" t="inlineStr">
        <is>
          <t>T0998</t>
        </is>
      </c>
      <c r="B999" s="124" t="inlineStr">
        <is>
          <t>M050</t>
        </is>
      </c>
      <c r="C999" s="124" t="inlineStr">
        <is>
          <t>İZMİRSPOR</t>
        </is>
      </c>
      <c r="D999" s="124" t="inlineStr">
        <is>
          <t>M001</t>
        </is>
      </c>
      <c r="E999" s="124" t="inlineStr">
        <is>
          <t>AKEVLER</t>
        </is>
      </c>
      <c r="F999" s="124" t="inlineStr">
        <is>
          <t>U026</t>
        </is>
      </c>
      <c r="G999" s="124" t="inlineStr">
        <is>
          <t>REYON GÖREVLİSİ</t>
        </is>
      </c>
      <c r="H999" s="124" t="n">
        <v>25</v>
      </c>
      <c r="I999" s="124" t="n">
        <v>1.6</v>
      </c>
      <c r="J999" s="124" t="inlineStr">
        <is>
          <t>Evet</t>
        </is>
      </c>
      <c r="K999" s="124" t="inlineStr">
        <is>
          <t>Aynı Bölge</t>
        </is>
      </c>
      <c r="L999" s="124" t="inlineStr">
        <is>
          <t>Belirsiz</t>
        </is>
      </c>
      <c r="M999" s="124" t="n">
        <v>2</v>
      </c>
      <c r="N999" s="124" t="n">
        <v>0</v>
      </c>
      <c r="O999" s="124" t="n">
        <v>1</v>
      </c>
      <c r="P999" s="124" t="n">
        <v>0</v>
      </c>
      <c r="Q999" s="124" t="inlineStr">
        <is>
          <t>Aynı unvan ve gerekli yetkinlik</t>
        </is>
      </c>
      <c r="R999" s="124" t="inlineStr">
        <is>
          <t>Koşullu</t>
        </is>
      </c>
      <c r="S999" s="124" t="inlineStr">
        <is>
          <t>Gerçek mesafe (Google Places) - Fazla/Açık Fact_Mevcut/Fact_Norm'dan; Vardiya/Onay Saha Etüdü Bekleniyor</t>
        </is>
      </c>
    </row>
    <row r="1000" ht="15" customHeight="1" s="113">
      <c r="A1000" s="124" t="inlineStr">
        <is>
          <t>T0999</t>
        </is>
      </c>
      <c r="B1000" s="124" t="inlineStr">
        <is>
          <t>M050</t>
        </is>
      </c>
      <c r="C1000" s="124" t="inlineStr">
        <is>
          <t>İZMİRSPOR</t>
        </is>
      </c>
      <c r="D1000" s="124" t="inlineStr">
        <is>
          <t>M001</t>
        </is>
      </c>
      <c r="E1000" s="124" t="inlineStr">
        <is>
          <t>AKEVLER</t>
        </is>
      </c>
      <c r="F1000" s="124" t="inlineStr">
        <is>
          <t>U036</t>
        </is>
      </c>
      <c r="G1000" s="124" t="inlineStr">
        <is>
          <t>YÖNETİCİ</t>
        </is>
      </c>
      <c r="H1000" s="124" t="n">
        <v>25</v>
      </c>
      <c r="I1000" s="124" t="n">
        <v>1.6</v>
      </c>
      <c r="J1000" s="124" t="inlineStr">
        <is>
          <t>Evet</t>
        </is>
      </c>
      <c r="K1000" s="124" t="inlineStr">
        <is>
          <t>Aynı Bölge</t>
        </is>
      </c>
      <c r="L1000" s="124" t="inlineStr">
        <is>
          <t>Belirsiz</t>
        </is>
      </c>
      <c r="M1000" s="124" t="n">
        <v>0</v>
      </c>
      <c r="N1000" s="124" t="n">
        <v>1</v>
      </c>
      <c r="O1000" s="124" t="n">
        <v>0</v>
      </c>
      <c r="P1000" s="124" t="n">
        <v>0</v>
      </c>
      <c r="Q1000" s="124" t="inlineStr">
        <is>
          <t>Aynı unvan ve gerekli yetkinlik</t>
        </is>
      </c>
      <c r="R1000" s="124" t="inlineStr">
        <is>
          <t>Koşullu</t>
        </is>
      </c>
      <c r="S1000" s="124" t="inlineStr">
        <is>
          <t>Gerçek mesafe (Google Places) - Fazla/Açık Fact_Mevcut/Fact_Norm'dan; Vardiya/Onay Saha Etüdü Bekleniyor</t>
        </is>
      </c>
    </row>
    <row r="1001" ht="15" customHeight="1" s="113">
      <c r="A1001" s="124" t="inlineStr">
        <is>
          <t>T1000</t>
        </is>
      </c>
      <c r="B1001" s="124" t="inlineStr">
        <is>
          <t>M050</t>
        </is>
      </c>
      <c r="C1001" s="124" t="inlineStr">
        <is>
          <t>İZMİRSPOR</t>
        </is>
      </c>
      <c r="D1001" s="124" t="inlineStr">
        <is>
          <t>M001</t>
        </is>
      </c>
      <c r="E1001" s="124" t="inlineStr">
        <is>
          <t>AKEVLER</t>
        </is>
      </c>
      <c r="F1001" s="124" t="inlineStr">
        <is>
          <t>U038</t>
        </is>
      </c>
      <c r="G1001" s="124" t="inlineStr">
        <is>
          <t>YÖNETİCİ YARDIMCISI</t>
        </is>
      </c>
      <c r="H1001" s="124" t="n">
        <v>25</v>
      </c>
      <c r="I1001" s="124" t="n">
        <v>1.6</v>
      </c>
      <c r="J1001" s="124" t="inlineStr">
        <is>
          <t>Evet</t>
        </is>
      </c>
      <c r="K1001" s="124" t="inlineStr">
        <is>
          <t>Aynı Bölge</t>
        </is>
      </c>
      <c r="L1001" s="124" t="inlineStr">
        <is>
          <t>Belirsiz</t>
        </is>
      </c>
      <c r="M1001" s="124" t="n">
        <v>0</v>
      </c>
      <c r="N1001" s="124" t="n">
        <v>0</v>
      </c>
      <c r="O1001" s="124" t="n">
        <v>0</v>
      </c>
      <c r="P1001" s="124" t="n">
        <v>0</v>
      </c>
      <c r="Q1001" s="124" t="inlineStr">
        <is>
          <t>Aynı unvan ve gerekli yetkinlik</t>
        </is>
      </c>
      <c r="R1001" s="124" t="inlineStr">
        <is>
          <t>Düşük Öncelik</t>
        </is>
      </c>
      <c r="S1001" s="124" t="inlineStr">
        <is>
          <t>Gerçek mesafe (Google Places) - Fazla/Açık Fact_Mevcut/Fact_Norm'dan; Vardiya/Onay Saha Etüdü Bekleniyor</t>
        </is>
      </c>
    </row>
    <row r="1002" ht="15" customHeight="1" s="113">
      <c r="A1002" s="124" t="inlineStr">
        <is>
          <t>T1001</t>
        </is>
      </c>
      <c r="B1002" s="124" t="inlineStr">
        <is>
          <t>M050</t>
        </is>
      </c>
      <c r="C1002" s="124" t="inlineStr">
        <is>
          <t>İZMİRSPOR</t>
        </is>
      </c>
      <c r="D1002" s="124" t="inlineStr">
        <is>
          <t>M001</t>
        </is>
      </c>
      <c r="E1002" s="124" t="inlineStr">
        <is>
          <t>AKEVLER</t>
        </is>
      </c>
      <c r="F1002" s="124" t="inlineStr">
        <is>
          <t>U042</t>
        </is>
      </c>
      <c r="G1002" s="124" t="inlineStr">
        <is>
          <t>ŞARKÜTERİ</t>
        </is>
      </c>
      <c r="H1002" s="124" t="n">
        <v>25</v>
      </c>
      <c r="I1002" s="124" t="n">
        <v>1.6</v>
      </c>
      <c r="J1002" s="124" t="inlineStr">
        <is>
          <t>Evet</t>
        </is>
      </c>
      <c r="K1002" s="124" t="inlineStr">
        <is>
          <t>Aynı Bölge</t>
        </is>
      </c>
      <c r="L1002" s="124" t="inlineStr">
        <is>
          <t>Belirsiz</t>
        </is>
      </c>
      <c r="M1002" s="124" t="n">
        <v>0</v>
      </c>
      <c r="N1002" s="124" t="n">
        <v>0</v>
      </c>
      <c r="O1002" s="124" t="n">
        <v>0</v>
      </c>
      <c r="P1002" s="124" t="n">
        <v>0</v>
      </c>
      <c r="Q1002" s="124" t="inlineStr">
        <is>
          <t>Aynı unvan ve gerekli yetkinlik</t>
        </is>
      </c>
      <c r="R1002" s="124" t="inlineStr">
        <is>
          <t>Düşük Öncelik</t>
        </is>
      </c>
      <c r="S1002" s="124" t="inlineStr">
        <is>
          <t>Gerçek mesafe (Google Places) - Fazla/Açık Fact_Mevcut/Fact_Norm'dan; Vardiya/Onay Saha Etüdü Bekleniyor</t>
        </is>
      </c>
    </row>
    <row r="1003" ht="15" customHeight="1" s="113">
      <c r="A1003" s="124" t="inlineStr">
        <is>
          <t>T1002</t>
        </is>
      </c>
      <c r="B1003" s="124" t="inlineStr">
        <is>
          <t>M051</t>
        </is>
      </c>
      <c r="C1003" s="124" t="inlineStr">
        <is>
          <t>ŞİRİNYER</t>
        </is>
      </c>
      <c r="D1003" s="124" t="inlineStr">
        <is>
          <t>M052</t>
        </is>
      </c>
      <c r="E1003" s="124" t="inlineStr">
        <is>
          <t>ŞİRİNYER 2</t>
        </is>
      </c>
      <c r="F1003" s="124" t="inlineStr">
        <is>
          <t>U013</t>
        </is>
      </c>
      <c r="G1003" s="124" t="inlineStr">
        <is>
          <t>KASAP</t>
        </is>
      </c>
      <c r="H1003" s="124" t="n">
        <v>25</v>
      </c>
      <c r="I1003" s="124" t="n">
        <v>1</v>
      </c>
      <c r="J1003" s="124" t="inlineStr">
        <is>
          <t>Evet</t>
        </is>
      </c>
      <c r="K1003" s="124" t="inlineStr">
        <is>
          <t>Evet</t>
        </is>
      </c>
      <c r="L1003" s="124" t="inlineStr">
        <is>
          <t>Belirsiz</t>
        </is>
      </c>
      <c r="M1003" s="124" t="n">
        <v>0</v>
      </c>
      <c r="N1003" s="124" t="n">
        <v>1</v>
      </c>
      <c r="O1003" s="124" t="n">
        <v>0</v>
      </c>
      <c r="P1003" s="124" t="n">
        <v>0</v>
      </c>
      <c r="Q1003" s="124" t="inlineStr">
        <is>
          <t>Aynı unvan ve gerekli yetkinlik</t>
        </is>
      </c>
      <c r="R1003" s="124" t="inlineStr">
        <is>
          <t>Koşullu</t>
        </is>
      </c>
      <c r="S1003" s="124" t="inlineStr">
        <is>
          <t>Gerçek mesafe (Google Places) - Fazla/Açık Fact_Mevcut/Fact_Norm'dan; Vardiya/Onay Saha Etüdü Bekleniyor</t>
        </is>
      </c>
    </row>
    <row r="1004" ht="15" customHeight="1" s="113">
      <c r="A1004" s="124" t="inlineStr">
        <is>
          <t>T1003</t>
        </is>
      </c>
      <c r="B1004" s="124" t="inlineStr">
        <is>
          <t>M051</t>
        </is>
      </c>
      <c r="C1004" s="124" t="inlineStr">
        <is>
          <t>ŞİRİNYER</t>
        </is>
      </c>
      <c r="D1004" s="124" t="inlineStr">
        <is>
          <t>M052</t>
        </is>
      </c>
      <c r="E1004" s="124" t="inlineStr">
        <is>
          <t>ŞİRİNYER 2</t>
        </is>
      </c>
      <c r="F1004" s="124" t="inlineStr">
        <is>
          <t>U015</t>
        </is>
      </c>
      <c r="G1004" s="124" t="inlineStr">
        <is>
          <t>KASİYER</t>
        </is>
      </c>
      <c r="H1004" s="124" t="n">
        <v>25</v>
      </c>
      <c r="I1004" s="124" t="n">
        <v>1</v>
      </c>
      <c r="J1004" s="124" t="inlineStr">
        <is>
          <t>Evet</t>
        </is>
      </c>
      <c r="K1004" s="124" t="inlineStr">
        <is>
          <t>Evet</t>
        </is>
      </c>
      <c r="L1004" s="124" t="inlineStr">
        <is>
          <t>Belirsiz</t>
        </is>
      </c>
      <c r="M1004" s="124" t="n">
        <v>0</v>
      </c>
      <c r="N1004" s="124" t="n">
        <v>0</v>
      </c>
      <c r="O1004" s="124" t="n">
        <v>0</v>
      </c>
      <c r="P1004" s="124" t="n">
        <v>0</v>
      </c>
      <c r="Q1004" s="124" t="inlineStr">
        <is>
          <t>Aynı unvan ve gerekli yetkinlik</t>
        </is>
      </c>
      <c r="R1004" s="124" t="inlineStr">
        <is>
          <t>Düşük Öncelik</t>
        </is>
      </c>
      <c r="S1004" s="124" t="inlineStr">
        <is>
          <t>Gerçek mesafe (Google Places) - Fazla/Açık Fact_Mevcut/Fact_Norm'dan; Vardiya/Onay Saha Etüdü Bekleniyor</t>
        </is>
      </c>
    </row>
    <row r="1005" ht="15" customHeight="1" s="113">
      <c r="A1005" s="124" t="inlineStr">
        <is>
          <t>T1004</t>
        </is>
      </c>
      <c r="B1005" s="124" t="inlineStr">
        <is>
          <t>M051</t>
        </is>
      </c>
      <c r="C1005" s="124" t="inlineStr">
        <is>
          <t>ŞİRİNYER</t>
        </is>
      </c>
      <c r="D1005" s="124" t="inlineStr">
        <is>
          <t>M052</t>
        </is>
      </c>
      <c r="E1005" s="124" t="inlineStr">
        <is>
          <t>ŞİRİNYER 2</t>
        </is>
      </c>
      <c r="F1005" s="124" t="inlineStr">
        <is>
          <t>U017</t>
        </is>
      </c>
      <c r="G1005" s="124" t="inlineStr">
        <is>
          <t>MANAV</t>
        </is>
      </c>
      <c r="H1005" s="124" t="n">
        <v>25</v>
      </c>
      <c r="I1005" s="124" t="n">
        <v>1</v>
      </c>
      <c r="J1005" s="124" t="inlineStr">
        <is>
          <t>Evet</t>
        </is>
      </c>
      <c r="K1005" s="124" t="inlineStr">
        <is>
          <t>Evet</t>
        </is>
      </c>
      <c r="L1005" s="124" t="inlineStr">
        <is>
          <t>Belirsiz</t>
        </is>
      </c>
      <c r="M1005" s="124" t="n">
        <v>0</v>
      </c>
      <c r="N1005" s="124" t="n">
        <v>1</v>
      </c>
      <c r="O1005" s="124" t="n">
        <v>0</v>
      </c>
      <c r="P1005" s="124" t="n">
        <v>0</v>
      </c>
      <c r="Q1005" s="124" t="inlineStr">
        <is>
          <t>Aynı unvan ve gerekli yetkinlik</t>
        </is>
      </c>
      <c r="R1005" s="124" t="inlineStr">
        <is>
          <t>Koşullu</t>
        </is>
      </c>
      <c r="S1005" s="124" t="inlineStr">
        <is>
          <t>Gerçek mesafe (Google Places) - Fazla/Açık Fact_Mevcut/Fact_Norm'dan; Vardiya/Onay Saha Etüdü Bekleniyor</t>
        </is>
      </c>
    </row>
    <row r="1006" ht="15" customHeight="1" s="113">
      <c r="A1006" s="124" t="inlineStr">
        <is>
          <t>T1005</t>
        </is>
      </c>
      <c r="B1006" s="124" t="inlineStr">
        <is>
          <t>M051</t>
        </is>
      </c>
      <c r="C1006" s="124" t="inlineStr">
        <is>
          <t>ŞİRİNYER</t>
        </is>
      </c>
      <c r="D1006" s="124" t="inlineStr">
        <is>
          <t>M052</t>
        </is>
      </c>
      <c r="E1006" s="124" t="inlineStr">
        <is>
          <t>ŞİRİNYER 2</t>
        </is>
      </c>
      <c r="F1006" s="124" t="inlineStr">
        <is>
          <t>U026</t>
        </is>
      </c>
      <c r="G1006" s="124" t="inlineStr">
        <is>
          <t>REYON GÖREVLİSİ</t>
        </is>
      </c>
      <c r="H1006" s="124" t="n">
        <v>25</v>
      </c>
      <c r="I1006" s="124" t="n">
        <v>1</v>
      </c>
      <c r="J1006" s="124" t="inlineStr">
        <is>
          <t>Evet</t>
        </is>
      </c>
      <c r="K1006" s="124" t="inlineStr">
        <is>
          <t>Evet</t>
        </is>
      </c>
      <c r="L1006" s="124" t="inlineStr">
        <is>
          <t>Belirsiz</t>
        </is>
      </c>
      <c r="M1006" s="124" t="n">
        <v>1</v>
      </c>
      <c r="N1006" s="124" t="n">
        <v>0</v>
      </c>
      <c r="O1006" s="124" t="n">
        <v>0</v>
      </c>
      <c r="P1006" s="124" t="n">
        <v>0</v>
      </c>
      <c r="Q1006" s="124" t="inlineStr">
        <is>
          <t>Aynı unvan ve gerekli yetkinlik</t>
        </is>
      </c>
      <c r="R1006" s="124" t="inlineStr">
        <is>
          <t>Koşullu</t>
        </is>
      </c>
      <c r="S1006" s="124" t="inlineStr">
        <is>
          <t>Gerçek mesafe (Google Places) - Fazla/Açık Fact_Mevcut/Fact_Norm'dan; Vardiya/Onay Saha Etüdü Bekleniyor</t>
        </is>
      </c>
    </row>
    <row r="1007" ht="15" customHeight="1" s="113">
      <c r="A1007" s="124" t="inlineStr">
        <is>
          <t>T1006</t>
        </is>
      </c>
      <c r="B1007" s="124" t="inlineStr">
        <is>
          <t>M051</t>
        </is>
      </c>
      <c r="C1007" s="124" t="inlineStr">
        <is>
          <t>ŞİRİNYER</t>
        </is>
      </c>
      <c r="D1007" s="124" t="inlineStr">
        <is>
          <t>M052</t>
        </is>
      </c>
      <c r="E1007" s="124" t="inlineStr">
        <is>
          <t>ŞİRİNYER 2</t>
        </is>
      </c>
      <c r="F1007" s="124" t="inlineStr">
        <is>
          <t>U036</t>
        </is>
      </c>
      <c r="G1007" s="124" t="inlineStr">
        <is>
          <t>YÖNETİCİ</t>
        </is>
      </c>
      <c r="H1007" s="124" t="n">
        <v>25</v>
      </c>
      <c r="I1007" s="124" t="n">
        <v>1</v>
      </c>
      <c r="J1007" s="124" t="inlineStr">
        <is>
          <t>Evet</t>
        </is>
      </c>
      <c r="K1007" s="124" t="inlineStr">
        <is>
          <t>Evet</t>
        </is>
      </c>
      <c r="L1007" s="124" t="inlineStr">
        <is>
          <t>Belirsiz</t>
        </is>
      </c>
      <c r="M1007" s="124" t="n">
        <v>0</v>
      </c>
      <c r="N1007" s="124" t="n">
        <v>0</v>
      </c>
      <c r="O1007" s="124" t="n">
        <v>0</v>
      </c>
      <c r="P1007" s="124" t="n">
        <v>0</v>
      </c>
      <c r="Q1007" s="124" t="inlineStr">
        <is>
          <t>Aynı unvan ve gerekli yetkinlik</t>
        </is>
      </c>
      <c r="R1007" s="124" t="inlineStr">
        <is>
          <t>Düşük Öncelik</t>
        </is>
      </c>
      <c r="S1007" s="124" t="inlineStr">
        <is>
          <t>Gerçek mesafe (Google Places) - Fazla/Açık Fact_Mevcut/Fact_Norm'dan; Vardiya/Onay Saha Etüdü Bekleniyor</t>
        </is>
      </c>
    </row>
    <row r="1008" ht="15" customHeight="1" s="113">
      <c r="A1008" s="124" t="inlineStr">
        <is>
          <t>T1007</t>
        </is>
      </c>
      <c r="B1008" s="124" t="inlineStr">
        <is>
          <t>M051</t>
        </is>
      </c>
      <c r="C1008" s="124" t="inlineStr">
        <is>
          <t>ŞİRİNYER</t>
        </is>
      </c>
      <c r="D1008" s="124" t="inlineStr">
        <is>
          <t>M052</t>
        </is>
      </c>
      <c r="E1008" s="124" t="inlineStr">
        <is>
          <t>ŞİRİNYER 2</t>
        </is>
      </c>
      <c r="F1008" s="124" t="inlineStr">
        <is>
          <t>U038</t>
        </is>
      </c>
      <c r="G1008" s="124" t="inlineStr">
        <is>
          <t>YÖNETİCİ YARDIMCISI</t>
        </is>
      </c>
      <c r="H1008" s="124" t="n">
        <v>25</v>
      </c>
      <c r="I1008" s="124" t="n">
        <v>1</v>
      </c>
      <c r="J1008" s="124" t="inlineStr">
        <is>
          <t>Evet</t>
        </is>
      </c>
      <c r="K1008" s="124" t="inlineStr">
        <is>
          <t>Evet</t>
        </is>
      </c>
      <c r="L1008" s="124" t="inlineStr">
        <is>
          <t>Belirsiz</t>
        </is>
      </c>
      <c r="M1008" s="124" t="n">
        <v>0</v>
      </c>
      <c r="N1008" s="124" t="n">
        <v>0</v>
      </c>
      <c r="O1008" s="124" t="n">
        <v>0</v>
      </c>
      <c r="P1008" s="124" t="n">
        <v>0</v>
      </c>
      <c r="Q1008" s="124" t="inlineStr">
        <is>
          <t>Aynı unvan ve gerekli yetkinlik</t>
        </is>
      </c>
      <c r="R1008" s="124" t="inlineStr">
        <is>
          <t>Düşük Öncelik</t>
        </is>
      </c>
      <c r="S1008" s="124" t="inlineStr">
        <is>
          <t>Gerçek mesafe (Google Places) - Fazla/Açık Fact_Mevcut/Fact_Norm'dan; Vardiya/Onay Saha Etüdü Bekleniyor</t>
        </is>
      </c>
    </row>
    <row r="1009" ht="15" customHeight="1" s="113">
      <c r="A1009" s="124" t="inlineStr">
        <is>
          <t>T1008</t>
        </is>
      </c>
      <c r="B1009" s="124" t="inlineStr">
        <is>
          <t>M051</t>
        </is>
      </c>
      <c r="C1009" s="124" t="inlineStr">
        <is>
          <t>ŞİRİNYER</t>
        </is>
      </c>
      <c r="D1009" s="124" t="inlineStr">
        <is>
          <t>M052</t>
        </is>
      </c>
      <c r="E1009" s="124" t="inlineStr">
        <is>
          <t>ŞİRİNYER 2</t>
        </is>
      </c>
      <c r="F1009" s="124" t="inlineStr">
        <is>
          <t>U042</t>
        </is>
      </c>
      <c r="G1009" s="124" t="inlineStr">
        <is>
          <t>ŞARKÜTERİ</t>
        </is>
      </c>
      <c r="H1009" s="124" t="n">
        <v>25</v>
      </c>
      <c r="I1009" s="124" t="n">
        <v>1</v>
      </c>
      <c r="J1009" s="124" t="inlineStr">
        <is>
          <t>Evet</t>
        </is>
      </c>
      <c r="K1009" s="124" t="inlineStr">
        <is>
          <t>Evet</t>
        </is>
      </c>
      <c r="L1009" s="124" t="inlineStr">
        <is>
          <t>Belirsiz</t>
        </is>
      </c>
      <c r="M1009" s="124" t="n">
        <v>0</v>
      </c>
      <c r="N1009" s="124" t="n">
        <v>0</v>
      </c>
      <c r="O1009" s="124" t="n">
        <v>0</v>
      </c>
      <c r="P1009" s="124" t="n">
        <v>0</v>
      </c>
      <c r="Q1009" s="124" t="inlineStr">
        <is>
          <t>Aynı unvan ve gerekli yetkinlik</t>
        </is>
      </c>
      <c r="R1009" s="124" t="inlineStr">
        <is>
          <t>Düşük Öncelik</t>
        </is>
      </c>
      <c r="S1009" s="124" t="inlineStr">
        <is>
          <t>Gerçek mesafe (Google Places) - Fazla/Açık Fact_Mevcut/Fact_Norm'dan; Vardiya/Onay Saha Etüdü Bekleniyor</t>
        </is>
      </c>
    </row>
    <row r="1010" ht="15" customHeight="1" s="113">
      <c r="A1010" s="124" t="inlineStr">
        <is>
          <t>T1009</t>
        </is>
      </c>
      <c r="B1010" s="124" t="inlineStr">
        <is>
          <t>M051</t>
        </is>
      </c>
      <c r="C1010" s="124" t="inlineStr">
        <is>
          <t>ŞİRİNYER</t>
        </is>
      </c>
      <c r="D1010" s="124" t="inlineStr">
        <is>
          <t>M043</t>
        </is>
      </c>
      <c r="E1010" s="124" t="inlineStr">
        <is>
          <t>YAPICIOĞLU</t>
        </is>
      </c>
      <c r="F1010" s="124" t="inlineStr">
        <is>
          <t>U002</t>
        </is>
      </c>
      <c r="G1010" s="124" t="inlineStr">
        <is>
          <t>BAKLİYAT</t>
        </is>
      </c>
      <c r="H1010" s="124" t="n">
        <v>25</v>
      </c>
      <c r="I1010" s="124" t="n">
        <v>2.2</v>
      </c>
      <c r="J1010" s="124" t="inlineStr">
        <is>
          <t>Evet</t>
        </is>
      </c>
      <c r="K1010" s="124" t="inlineStr">
        <is>
          <t>Aynı Bölge</t>
        </is>
      </c>
      <c r="L1010" s="124" t="inlineStr">
        <is>
          <t>Belirsiz</t>
        </is>
      </c>
      <c r="M1010" s="124" t="n">
        <v>0</v>
      </c>
      <c r="N1010" s="124" t="n">
        <v>0</v>
      </c>
      <c r="O1010" s="124" t="n">
        <v>0</v>
      </c>
      <c r="P1010" s="124" t="n">
        <v>0</v>
      </c>
      <c r="Q1010" s="124" t="inlineStr">
        <is>
          <t>Aynı unvan ve gerekli yetkinlik</t>
        </is>
      </c>
      <c r="R1010" s="124" t="inlineStr">
        <is>
          <t>Düşük Öncelik</t>
        </is>
      </c>
      <c r="S1010" s="124" t="inlineStr">
        <is>
          <t>Gerçek mesafe (Google Places) - Fazla/Açık Fact_Mevcut/Fact_Norm'dan; Vardiya/Onay Saha Etüdü Bekleniyor</t>
        </is>
      </c>
    </row>
    <row r="1011" ht="15" customHeight="1" s="113">
      <c r="A1011" s="124" t="inlineStr">
        <is>
          <t>T1010</t>
        </is>
      </c>
      <c r="B1011" s="124" t="inlineStr">
        <is>
          <t>M051</t>
        </is>
      </c>
      <c r="C1011" s="124" t="inlineStr">
        <is>
          <t>ŞİRİNYER</t>
        </is>
      </c>
      <c r="D1011" s="124" t="inlineStr">
        <is>
          <t>M043</t>
        </is>
      </c>
      <c r="E1011" s="124" t="inlineStr">
        <is>
          <t>YAPICIOĞLU</t>
        </is>
      </c>
      <c r="F1011" s="124" t="inlineStr">
        <is>
          <t>U013</t>
        </is>
      </c>
      <c r="G1011" s="124" t="inlineStr">
        <is>
          <t>KASAP</t>
        </is>
      </c>
      <c r="H1011" s="124" t="n">
        <v>25</v>
      </c>
      <c r="I1011" s="124" t="n">
        <v>2.2</v>
      </c>
      <c r="J1011" s="124" t="inlineStr">
        <is>
          <t>Evet</t>
        </is>
      </c>
      <c r="K1011" s="124" t="inlineStr">
        <is>
          <t>Aynı Bölge</t>
        </is>
      </c>
      <c r="L1011" s="124" t="inlineStr">
        <is>
          <t>Belirsiz</t>
        </is>
      </c>
      <c r="M1011" s="124" t="n">
        <v>0</v>
      </c>
      <c r="N1011" s="124" t="n">
        <v>0</v>
      </c>
      <c r="O1011" s="124" t="n">
        <v>0</v>
      </c>
      <c r="P1011" s="124" t="n">
        <v>0</v>
      </c>
      <c r="Q1011" s="124" t="inlineStr">
        <is>
          <t>Aynı unvan ve gerekli yetkinlik</t>
        </is>
      </c>
      <c r="R1011" s="124" t="inlineStr">
        <is>
          <t>Düşük Öncelik</t>
        </is>
      </c>
      <c r="S1011" s="124" t="inlineStr">
        <is>
          <t>Gerçek mesafe (Google Places) - Fazla/Açık Fact_Mevcut/Fact_Norm'dan; Vardiya/Onay Saha Etüdü Bekleniyor</t>
        </is>
      </c>
    </row>
    <row r="1012" ht="15" customHeight="1" s="113">
      <c r="A1012" s="124" t="inlineStr">
        <is>
          <t>T1011</t>
        </is>
      </c>
      <c r="B1012" s="124" t="inlineStr">
        <is>
          <t>M051</t>
        </is>
      </c>
      <c r="C1012" s="124" t="inlineStr">
        <is>
          <t>ŞİRİNYER</t>
        </is>
      </c>
      <c r="D1012" s="124" t="inlineStr">
        <is>
          <t>M043</t>
        </is>
      </c>
      <c r="E1012" s="124" t="inlineStr">
        <is>
          <t>YAPICIOĞLU</t>
        </is>
      </c>
      <c r="F1012" s="124" t="inlineStr">
        <is>
          <t>U015</t>
        </is>
      </c>
      <c r="G1012" s="124" t="inlineStr">
        <is>
          <t>KASİYER</t>
        </is>
      </c>
      <c r="H1012" s="124" t="n">
        <v>25</v>
      </c>
      <c r="I1012" s="124" t="n">
        <v>2.2</v>
      </c>
      <c r="J1012" s="124" t="inlineStr">
        <is>
          <t>Evet</t>
        </is>
      </c>
      <c r="K1012" s="124" t="inlineStr">
        <is>
          <t>Aynı Bölge</t>
        </is>
      </c>
      <c r="L1012" s="124" t="inlineStr">
        <is>
          <t>Belirsiz</t>
        </is>
      </c>
      <c r="M1012" s="124" t="n">
        <v>0</v>
      </c>
      <c r="N1012" s="124" t="n">
        <v>0</v>
      </c>
      <c r="O1012" s="124" t="n">
        <v>0</v>
      </c>
      <c r="P1012" s="124" t="n">
        <v>0</v>
      </c>
      <c r="Q1012" s="124" t="inlineStr">
        <is>
          <t>Aynı unvan ve gerekli yetkinlik</t>
        </is>
      </c>
      <c r="R1012" s="124" t="inlineStr">
        <is>
          <t>Düşük Öncelik</t>
        </is>
      </c>
      <c r="S1012" s="124" t="inlineStr">
        <is>
          <t>Gerçek mesafe (Google Places) - Fazla/Açık Fact_Mevcut/Fact_Norm'dan; Vardiya/Onay Saha Etüdü Bekleniyor</t>
        </is>
      </c>
    </row>
    <row r="1013" ht="15" customHeight="1" s="113">
      <c r="A1013" s="124" t="inlineStr">
        <is>
          <t>T1012</t>
        </is>
      </c>
      <c r="B1013" s="124" t="inlineStr">
        <is>
          <t>M051</t>
        </is>
      </c>
      <c r="C1013" s="124" t="inlineStr">
        <is>
          <t>ŞİRİNYER</t>
        </is>
      </c>
      <c r="D1013" s="124" t="inlineStr">
        <is>
          <t>M043</t>
        </is>
      </c>
      <c r="E1013" s="124" t="inlineStr">
        <is>
          <t>YAPICIOĞLU</t>
        </is>
      </c>
      <c r="F1013" s="124" t="inlineStr">
        <is>
          <t>U017</t>
        </is>
      </c>
      <c r="G1013" s="124" t="inlineStr">
        <is>
          <t>MANAV</t>
        </is>
      </c>
      <c r="H1013" s="124" t="n">
        <v>25</v>
      </c>
      <c r="I1013" s="124" t="n">
        <v>2.2</v>
      </c>
      <c r="J1013" s="124" t="inlineStr">
        <is>
          <t>Evet</t>
        </is>
      </c>
      <c r="K1013" s="124" t="inlineStr">
        <is>
          <t>Aynı Bölge</t>
        </is>
      </c>
      <c r="L1013" s="124" t="inlineStr">
        <is>
          <t>Belirsiz</t>
        </is>
      </c>
      <c r="M1013" s="124" t="n">
        <v>0</v>
      </c>
      <c r="N1013" s="124" t="n">
        <v>2</v>
      </c>
      <c r="O1013" s="124" t="n">
        <v>0</v>
      </c>
      <c r="P1013" s="124" t="n">
        <v>1</v>
      </c>
      <c r="Q1013" s="124" t="inlineStr">
        <is>
          <t>Aynı unvan ve gerekli yetkinlik</t>
        </is>
      </c>
      <c r="R1013" s="124" t="inlineStr">
        <is>
          <t>Koşullu</t>
        </is>
      </c>
      <c r="S1013" s="124" t="inlineStr">
        <is>
          <t>Gerçek mesafe (Google Places) - Fazla/Açık Fact_Mevcut/Fact_Norm'dan; Vardiya/Onay Saha Etüdü Bekleniyor</t>
        </is>
      </c>
    </row>
    <row r="1014" ht="15" customHeight="1" s="113">
      <c r="A1014" s="124" t="inlineStr">
        <is>
          <t>T1013</t>
        </is>
      </c>
      <c r="B1014" s="124" t="inlineStr">
        <is>
          <t>M051</t>
        </is>
      </c>
      <c r="C1014" s="124" t="inlineStr">
        <is>
          <t>ŞİRİNYER</t>
        </is>
      </c>
      <c r="D1014" s="124" t="inlineStr">
        <is>
          <t>M043</t>
        </is>
      </c>
      <c r="E1014" s="124" t="inlineStr">
        <is>
          <t>YAPICIOĞLU</t>
        </is>
      </c>
      <c r="F1014" s="124" t="inlineStr">
        <is>
          <t>U026</t>
        </is>
      </c>
      <c r="G1014" s="124" t="inlineStr">
        <is>
          <t>REYON GÖREVLİSİ</t>
        </is>
      </c>
      <c r="H1014" s="124" t="n">
        <v>25</v>
      </c>
      <c r="I1014" s="124" t="n">
        <v>2.2</v>
      </c>
      <c r="J1014" s="124" t="inlineStr">
        <is>
          <t>Evet</t>
        </is>
      </c>
      <c r="K1014" s="124" t="inlineStr">
        <is>
          <t>Aynı Bölge</t>
        </is>
      </c>
      <c r="L1014" s="124" t="inlineStr">
        <is>
          <t>Belirsiz</t>
        </is>
      </c>
      <c r="M1014" s="124" t="n">
        <v>1</v>
      </c>
      <c r="N1014" s="124" t="n">
        <v>0</v>
      </c>
      <c r="O1014" s="124" t="n">
        <v>0</v>
      </c>
      <c r="P1014" s="124" t="n">
        <v>0</v>
      </c>
      <c r="Q1014" s="124" t="inlineStr">
        <is>
          <t>Aynı unvan ve gerekli yetkinlik</t>
        </is>
      </c>
      <c r="R1014" s="124" t="inlineStr">
        <is>
          <t>Koşullu</t>
        </is>
      </c>
      <c r="S1014" s="124" t="inlineStr">
        <is>
          <t>Gerçek mesafe (Google Places) - Fazla/Açık Fact_Mevcut/Fact_Norm'dan; Vardiya/Onay Saha Etüdü Bekleniyor</t>
        </is>
      </c>
    </row>
    <row r="1015" ht="15" customHeight="1" s="113">
      <c r="A1015" s="124" t="inlineStr">
        <is>
          <t>T1014</t>
        </is>
      </c>
      <c r="B1015" s="124" t="inlineStr">
        <is>
          <t>M051</t>
        </is>
      </c>
      <c r="C1015" s="124" t="inlineStr">
        <is>
          <t>ŞİRİNYER</t>
        </is>
      </c>
      <c r="D1015" s="124" t="inlineStr">
        <is>
          <t>M043</t>
        </is>
      </c>
      <c r="E1015" s="124" t="inlineStr">
        <is>
          <t>YAPICIOĞLU</t>
        </is>
      </c>
      <c r="F1015" s="124" t="inlineStr">
        <is>
          <t>U036</t>
        </is>
      </c>
      <c r="G1015" s="124" t="inlineStr">
        <is>
          <t>YÖNETİCİ</t>
        </is>
      </c>
      <c r="H1015" s="124" t="n">
        <v>25</v>
      </c>
      <c r="I1015" s="124" t="n">
        <v>2.2</v>
      </c>
      <c r="J1015" s="124" t="inlineStr">
        <is>
          <t>Evet</t>
        </is>
      </c>
      <c r="K1015" s="124" t="inlineStr">
        <is>
          <t>Aynı Bölge</t>
        </is>
      </c>
      <c r="L1015" s="124" t="inlineStr">
        <is>
          <t>Belirsiz</t>
        </is>
      </c>
      <c r="M1015" s="124" t="n">
        <v>0</v>
      </c>
      <c r="N1015" s="124" t="n">
        <v>0</v>
      </c>
      <c r="O1015" s="124" t="n">
        <v>0</v>
      </c>
      <c r="P1015" s="124" t="n">
        <v>0</v>
      </c>
      <c r="Q1015" s="124" t="inlineStr">
        <is>
          <t>Aynı unvan ve gerekli yetkinlik</t>
        </is>
      </c>
      <c r="R1015" s="124" t="inlineStr">
        <is>
          <t>Düşük Öncelik</t>
        </is>
      </c>
      <c r="S1015" s="124" t="inlineStr">
        <is>
          <t>Gerçek mesafe (Google Places) - Fazla/Açık Fact_Mevcut/Fact_Norm'dan; Vardiya/Onay Saha Etüdü Bekleniyor</t>
        </is>
      </c>
    </row>
    <row r="1016" ht="15" customHeight="1" s="113">
      <c r="A1016" s="124" t="inlineStr">
        <is>
          <t>T1015</t>
        </is>
      </c>
      <c r="B1016" s="124" t="inlineStr">
        <is>
          <t>M051</t>
        </is>
      </c>
      <c r="C1016" s="124" t="inlineStr">
        <is>
          <t>ŞİRİNYER</t>
        </is>
      </c>
      <c r="D1016" s="124" t="inlineStr">
        <is>
          <t>M043</t>
        </is>
      </c>
      <c r="E1016" s="124" t="inlineStr">
        <is>
          <t>YAPICIOĞLU</t>
        </is>
      </c>
      <c r="F1016" s="124" t="inlineStr">
        <is>
          <t>U038</t>
        </is>
      </c>
      <c r="G1016" s="124" t="inlineStr">
        <is>
          <t>YÖNETİCİ YARDIMCISI</t>
        </is>
      </c>
      <c r="H1016" s="124" t="n">
        <v>25</v>
      </c>
      <c r="I1016" s="124" t="n">
        <v>2.2</v>
      </c>
      <c r="J1016" s="124" t="inlineStr">
        <is>
          <t>Evet</t>
        </is>
      </c>
      <c r="K1016" s="124" t="inlineStr">
        <is>
          <t>Aynı Bölge</t>
        </is>
      </c>
      <c r="L1016" s="124" t="inlineStr">
        <is>
          <t>Belirsiz</t>
        </is>
      </c>
      <c r="M1016" s="124" t="n">
        <v>0</v>
      </c>
      <c r="N1016" s="124" t="n">
        <v>0</v>
      </c>
      <c r="O1016" s="124" t="n">
        <v>0</v>
      </c>
      <c r="P1016" s="124" t="n">
        <v>0</v>
      </c>
      <c r="Q1016" s="124" t="inlineStr">
        <is>
          <t>Aynı unvan ve gerekli yetkinlik</t>
        </is>
      </c>
      <c r="R1016" s="124" t="inlineStr">
        <is>
          <t>Düşük Öncelik</t>
        </is>
      </c>
      <c r="S1016" s="124" t="inlineStr">
        <is>
          <t>Gerçek mesafe (Google Places) - Fazla/Açık Fact_Mevcut/Fact_Norm'dan; Vardiya/Onay Saha Etüdü Bekleniyor</t>
        </is>
      </c>
    </row>
    <row r="1017" ht="15" customHeight="1" s="113">
      <c r="A1017" s="124" t="inlineStr">
        <is>
          <t>T1016</t>
        </is>
      </c>
      <c r="B1017" s="124" t="inlineStr">
        <is>
          <t>M051</t>
        </is>
      </c>
      <c r="C1017" s="124" t="inlineStr">
        <is>
          <t>ŞİRİNYER</t>
        </is>
      </c>
      <c r="D1017" s="124" t="inlineStr">
        <is>
          <t>M043</t>
        </is>
      </c>
      <c r="E1017" s="124" t="inlineStr">
        <is>
          <t>YAPICIOĞLU</t>
        </is>
      </c>
      <c r="F1017" s="124" t="inlineStr">
        <is>
          <t>U042</t>
        </is>
      </c>
      <c r="G1017" s="124" t="inlineStr">
        <is>
          <t>ŞARKÜTERİ</t>
        </is>
      </c>
      <c r="H1017" s="124" t="n">
        <v>25</v>
      </c>
      <c r="I1017" s="124" t="n">
        <v>2.2</v>
      </c>
      <c r="J1017" s="124" t="inlineStr">
        <is>
          <t>Evet</t>
        </is>
      </c>
      <c r="K1017" s="124" t="inlineStr">
        <is>
          <t>Aynı Bölge</t>
        </is>
      </c>
      <c r="L1017" s="124" t="inlineStr">
        <is>
          <t>Belirsiz</t>
        </is>
      </c>
      <c r="M1017" s="124" t="n">
        <v>0</v>
      </c>
      <c r="N1017" s="124" t="n">
        <v>1</v>
      </c>
      <c r="O1017" s="124" t="n">
        <v>0</v>
      </c>
      <c r="P1017" s="124" t="n">
        <v>0</v>
      </c>
      <c r="Q1017" s="124" t="inlineStr">
        <is>
          <t>Aynı unvan ve gerekli yetkinlik</t>
        </is>
      </c>
      <c r="R1017" s="124" t="inlineStr">
        <is>
          <t>Koşullu</t>
        </is>
      </c>
      <c r="S1017" s="124" t="inlineStr">
        <is>
          <t>Gerçek mesafe (Google Places) - Fazla/Açık Fact_Mevcut/Fact_Norm'dan; Vardiya/Onay Saha Etüdü Bekleniyor</t>
        </is>
      </c>
    </row>
    <row r="1018" ht="15" customHeight="1" s="113">
      <c r="A1018" s="124" t="inlineStr">
        <is>
          <t>T1017</t>
        </is>
      </c>
      <c r="B1018" s="124" t="inlineStr">
        <is>
          <t>M052</t>
        </is>
      </c>
      <c r="C1018" s="124" t="inlineStr">
        <is>
          <t>ŞİRİNYER 2</t>
        </is>
      </c>
      <c r="D1018" s="124" t="inlineStr">
        <is>
          <t>M051</t>
        </is>
      </c>
      <c r="E1018" s="124" t="inlineStr">
        <is>
          <t>ŞİRİNYER</t>
        </is>
      </c>
      <c r="F1018" s="124" t="inlineStr">
        <is>
          <t>U013</t>
        </is>
      </c>
      <c r="G1018" s="124" t="inlineStr">
        <is>
          <t>KASAP</t>
        </is>
      </c>
      <c r="H1018" s="124" t="n">
        <v>25</v>
      </c>
      <c r="I1018" s="124" t="n">
        <v>1</v>
      </c>
      <c r="J1018" s="124" t="inlineStr">
        <is>
          <t>Evet</t>
        </is>
      </c>
      <c r="K1018" s="124" t="inlineStr">
        <is>
          <t>Evet</t>
        </is>
      </c>
      <c r="L1018" s="124" t="inlineStr">
        <is>
          <t>Belirsiz</t>
        </is>
      </c>
      <c r="M1018" s="124" t="n">
        <v>0</v>
      </c>
      <c r="N1018" s="124" t="n">
        <v>1</v>
      </c>
      <c r="O1018" s="124" t="n">
        <v>0</v>
      </c>
      <c r="P1018" s="124" t="n">
        <v>0</v>
      </c>
      <c r="Q1018" s="124" t="inlineStr">
        <is>
          <t>Aynı unvan ve gerekli yetkinlik</t>
        </is>
      </c>
      <c r="R1018" s="124" t="inlineStr">
        <is>
          <t>Koşullu</t>
        </is>
      </c>
      <c r="S1018" s="124" t="inlineStr">
        <is>
          <t>Gerçek mesafe (Google Places) - Fazla/Açık Fact_Mevcut/Fact_Norm'dan; Vardiya/Onay Saha Etüdü Bekleniyor</t>
        </is>
      </c>
    </row>
    <row r="1019" ht="15" customHeight="1" s="113">
      <c r="A1019" s="124" t="inlineStr">
        <is>
          <t>T1018</t>
        </is>
      </c>
      <c r="B1019" s="124" t="inlineStr">
        <is>
          <t>M052</t>
        </is>
      </c>
      <c r="C1019" s="124" t="inlineStr">
        <is>
          <t>ŞİRİNYER 2</t>
        </is>
      </c>
      <c r="D1019" s="124" t="inlineStr">
        <is>
          <t>M051</t>
        </is>
      </c>
      <c r="E1019" s="124" t="inlineStr">
        <is>
          <t>ŞİRİNYER</t>
        </is>
      </c>
      <c r="F1019" s="124" t="inlineStr">
        <is>
          <t>U015</t>
        </is>
      </c>
      <c r="G1019" s="124" t="inlineStr">
        <is>
          <t>KASİYER</t>
        </is>
      </c>
      <c r="H1019" s="124" t="n">
        <v>25</v>
      </c>
      <c r="I1019" s="124" t="n">
        <v>1</v>
      </c>
      <c r="J1019" s="124" t="inlineStr">
        <is>
          <t>Evet</t>
        </is>
      </c>
      <c r="K1019" s="124" t="inlineStr">
        <is>
          <t>Evet</t>
        </is>
      </c>
      <c r="L1019" s="124" t="inlineStr">
        <is>
          <t>Belirsiz</t>
        </is>
      </c>
      <c r="M1019" s="124" t="n">
        <v>0</v>
      </c>
      <c r="N1019" s="124" t="n">
        <v>0</v>
      </c>
      <c r="O1019" s="124" t="n">
        <v>0</v>
      </c>
      <c r="P1019" s="124" t="n">
        <v>0</v>
      </c>
      <c r="Q1019" s="124" t="inlineStr">
        <is>
          <t>Aynı unvan ve gerekli yetkinlik</t>
        </is>
      </c>
      <c r="R1019" s="124" t="inlineStr">
        <is>
          <t>Düşük Öncelik</t>
        </is>
      </c>
      <c r="S1019" s="124" t="inlineStr">
        <is>
          <t>Gerçek mesafe (Google Places) - Fazla/Açık Fact_Mevcut/Fact_Norm'dan; Vardiya/Onay Saha Etüdü Bekleniyor</t>
        </is>
      </c>
    </row>
    <row r="1020" ht="15" customHeight="1" s="113">
      <c r="A1020" s="124" t="inlineStr">
        <is>
          <t>T1019</t>
        </is>
      </c>
      <c r="B1020" s="124" t="inlineStr">
        <is>
          <t>M052</t>
        </is>
      </c>
      <c r="C1020" s="124" t="inlineStr">
        <is>
          <t>ŞİRİNYER 2</t>
        </is>
      </c>
      <c r="D1020" s="124" t="inlineStr">
        <is>
          <t>M051</t>
        </is>
      </c>
      <c r="E1020" s="124" t="inlineStr">
        <is>
          <t>ŞİRİNYER</t>
        </is>
      </c>
      <c r="F1020" s="124" t="inlineStr">
        <is>
          <t>U017</t>
        </is>
      </c>
      <c r="G1020" s="124" t="inlineStr">
        <is>
          <t>MANAV</t>
        </is>
      </c>
      <c r="H1020" s="124" t="n">
        <v>25</v>
      </c>
      <c r="I1020" s="124" t="n">
        <v>1</v>
      </c>
      <c r="J1020" s="124" t="inlineStr">
        <is>
          <t>Evet</t>
        </is>
      </c>
      <c r="K1020" s="124" t="inlineStr">
        <is>
          <t>Evet</t>
        </is>
      </c>
      <c r="L1020" s="124" t="inlineStr">
        <is>
          <t>Belirsiz</t>
        </is>
      </c>
      <c r="M1020" s="124" t="n">
        <v>0</v>
      </c>
      <c r="N1020" s="124" t="n">
        <v>2</v>
      </c>
      <c r="O1020" s="124" t="n">
        <v>0</v>
      </c>
      <c r="P1020" s="124" t="n">
        <v>1</v>
      </c>
      <c r="Q1020" s="124" t="inlineStr">
        <is>
          <t>Aynı unvan ve gerekli yetkinlik</t>
        </is>
      </c>
      <c r="R1020" s="124" t="inlineStr">
        <is>
          <t>Koşullu</t>
        </is>
      </c>
      <c r="S1020" s="124" t="inlineStr">
        <is>
          <t>Gerçek mesafe (Google Places) - Fazla/Açık Fact_Mevcut/Fact_Norm'dan; Vardiya/Onay Saha Etüdü Bekleniyor</t>
        </is>
      </c>
    </row>
    <row r="1021" ht="15" customHeight="1" s="113">
      <c r="A1021" s="124" t="inlineStr">
        <is>
          <t>T1020</t>
        </is>
      </c>
      <c r="B1021" s="124" t="inlineStr">
        <is>
          <t>M052</t>
        </is>
      </c>
      <c r="C1021" s="124" t="inlineStr">
        <is>
          <t>ŞİRİNYER 2</t>
        </is>
      </c>
      <c r="D1021" s="124" t="inlineStr">
        <is>
          <t>M051</t>
        </is>
      </c>
      <c r="E1021" s="124" t="inlineStr">
        <is>
          <t>ŞİRİNYER</t>
        </is>
      </c>
      <c r="F1021" s="124" t="inlineStr">
        <is>
          <t>U026</t>
        </is>
      </c>
      <c r="G1021" s="124" t="inlineStr">
        <is>
          <t>REYON GÖREVLİSİ</t>
        </is>
      </c>
      <c r="H1021" s="124" t="n">
        <v>25</v>
      </c>
      <c r="I1021" s="124" t="n">
        <v>1</v>
      </c>
      <c r="J1021" s="124" t="inlineStr">
        <is>
          <t>Evet</t>
        </is>
      </c>
      <c r="K1021" s="124" t="inlineStr">
        <is>
          <t>Evet</t>
        </is>
      </c>
      <c r="L1021" s="124" t="inlineStr">
        <is>
          <t>Belirsiz</t>
        </is>
      </c>
      <c r="M1021" s="124" t="n">
        <v>0</v>
      </c>
      <c r="N1021" s="124" t="n">
        <v>0</v>
      </c>
      <c r="O1021" s="124" t="n">
        <v>0</v>
      </c>
      <c r="P1021" s="124" t="n">
        <v>0</v>
      </c>
      <c r="Q1021" s="124" t="inlineStr">
        <is>
          <t>Aynı unvan ve gerekli yetkinlik</t>
        </is>
      </c>
      <c r="R1021" s="124" t="inlineStr">
        <is>
          <t>Düşük Öncelik</t>
        </is>
      </c>
      <c r="S1021" s="124" t="inlineStr">
        <is>
          <t>Gerçek mesafe (Google Places) - Fazla/Açık Fact_Mevcut/Fact_Norm'dan; Vardiya/Onay Saha Etüdü Bekleniyor</t>
        </is>
      </c>
    </row>
    <row r="1022" ht="15" customHeight="1" s="113">
      <c r="A1022" s="124" t="inlineStr">
        <is>
          <t>T1021</t>
        </is>
      </c>
      <c r="B1022" s="124" t="inlineStr">
        <is>
          <t>M052</t>
        </is>
      </c>
      <c r="C1022" s="124" t="inlineStr">
        <is>
          <t>ŞİRİNYER 2</t>
        </is>
      </c>
      <c r="D1022" s="124" t="inlineStr">
        <is>
          <t>M051</t>
        </is>
      </c>
      <c r="E1022" s="124" t="inlineStr">
        <is>
          <t>ŞİRİNYER</t>
        </is>
      </c>
      <c r="F1022" s="124" t="inlineStr">
        <is>
          <t>U036</t>
        </is>
      </c>
      <c r="G1022" s="124" t="inlineStr">
        <is>
          <t>YÖNETİCİ</t>
        </is>
      </c>
      <c r="H1022" s="124" t="n">
        <v>25</v>
      </c>
      <c r="I1022" s="124" t="n">
        <v>1</v>
      </c>
      <c r="J1022" s="124" t="inlineStr">
        <is>
          <t>Evet</t>
        </is>
      </c>
      <c r="K1022" s="124" t="inlineStr">
        <is>
          <t>Evet</t>
        </is>
      </c>
      <c r="L1022" s="124" t="inlineStr">
        <is>
          <t>Belirsiz</t>
        </is>
      </c>
      <c r="M1022" s="124" t="n">
        <v>0</v>
      </c>
      <c r="N1022" s="124" t="n">
        <v>0</v>
      </c>
      <c r="O1022" s="124" t="n">
        <v>0</v>
      </c>
      <c r="P1022" s="124" t="n">
        <v>0</v>
      </c>
      <c r="Q1022" s="124" t="inlineStr">
        <is>
          <t>Aynı unvan ve gerekli yetkinlik</t>
        </is>
      </c>
      <c r="R1022" s="124" t="inlineStr">
        <is>
          <t>Düşük Öncelik</t>
        </is>
      </c>
      <c r="S1022" s="124" t="inlineStr">
        <is>
          <t>Gerçek mesafe (Google Places) - Fazla/Açık Fact_Mevcut/Fact_Norm'dan; Vardiya/Onay Saha Etüdü Bekleniyor</t>
        </is>
      </c>
    </row>
    <row r="1023" ht="15" customHeight="1" s="113">
      <c r="A1023" s="124" t="inlineStr">
        <is>
          <t>T1022</t>
        </is>
      </c>
      <c r="B1023" s="124" t="inlineStr">
        <is>
          <t>M052</t>
        </is>
      </c>
      <c r="C1023" s="124" t="inlineStr">
        <is>
          <t>ŞİRİNYER 2</t>
        </is>
      </c>
      <c r="D1023" s="124" t="inlineStr">
        <is>
          <t>M051</t>
        </is>
      </c>
      <c r="E1023" s="124" t="inlineStr">
        <is>
          <t>ŞİRİNYER</t>
        </is>
      </c>
      <c r="F1023" s="124" t="inlineStr">
        <is>
          <t>U038</t>
        </is>
      </c>
      <c r="G1023" s="124" t="inlineStr">
        <is>
          <t>YÖNETİCİ YARDIMCISI</t>
        </is>
      </c>
      <c r="H1023" s="124" t="n">
        <v>25</v>
      </c>
      <c r="I1023" s="124" t="n">
        <v>1</v>
      </c>
      <c r="J1023" s="124" t="inlineStr">
        <is>
          <t>Evet</t>
        </is>
      </c>
      <c r="K1023" s="124" t="inlineStr">
        <is>
          <t>Evet</t>
        </is>
      </c>
      <c r="L1023" s="124" t="inlineStr">
        <is>
          <t>Belirsiz</t>
        </is>
      </c>
      <c r="M1023" s="124" t="n">
        <v>0</v>
      </c>
      <c r="N1023" s="124" t="n">
        <v>0</v>
      </c>
      <c r="O1023" s="124" t="n">
        <v>0</v>
      </c>
      <c r="P1023" s="124" t="n">
        <v>0</v>
      </c>
      <c r="Q1023" s="124" t="inlineStr">
        <is>
          <t>Aynı unvan ve gerekli yetkinlik</t>
        </is>
      </c>
      <c r="R1023" s="124" t="inlineStr">
        <is>
          <t>Düşük Öncelik</t>
        </is>
      </c>
      <c r="S1023" s="124" t="inlineStr">
        <is>
          <t>Gerçek mesafe (Google Places) - Fazla/Açık Fact_Mevcut/Fact_Norm'dan; Vardiya/Onay Saha Etüdü Bekleniyor</t>
        </is>
      </c>
    </row>
    <row r="1024" ht="15" customHeight="1" s="113">
      <c r="A1024" s="124" t="inlineStr">
        <is>
          <t>T1023</t>
        </is>
      </c>
      <c r="B1024" s="124" t="inlineStr">
        <is>
          <t>M052</t>
        </is>
      </c>
      <c r="C1024" s="124" t="inlineStr">
        <is>
          <t>ŞİRİNYER 2</t>
        </is>
      </c>
      <c r="D1024" s="124" t="inlineStr">
        <is>
          <t>M051</t>
        </is>
      </c>
      <c r="E1024" s="124" t="inlineStr">
        <is>
          <t>ŞİRİNYER</t>
        </is>
      </c>
      <c r="F1024" s="124" t="inlineStr">
        <is>
          <t>U042</t>
        </is>
      </c>
      <c r="G1024" s="124" t="inlineStr">
        <is>
          <t>ŞARKÜTERİ</t>
        </is>
      </c>
      <c r="H1024" s="124" t="n">
        <v>25</v>
      </c>
      <c r="I1024" s="124" t="n">
        <v>1</v>
      </c>
      <c r="J1024" s="124" t="inlineStr">
        <is>
          <t>Evet</t>
        </is>
      </c>
      <c r="K1024" s="124" t="inlineStr">
        <is>
          <t>Evet</t>
        </is>
      </c>
      <c r="L1024" s="124" t="inlineStr">
        <is>
          <t>Belirsiz</t>
        </is>
      </c>
      <c r="M1024" s="124" t="n">
        <v>0</v>
      </c>
      <c r="N1024" s="124" t="n">
        <v>1</v>
      </c>
      <c r="O1024" s="124" t="n">
        <v>0</v>
      </c>
      <c r="P1024" s="124" t="n">
        <v>0</v>
      </c>
      <c r="Q1024" s="124" t="inlineStr">
        <is>
          <t>Aynı unvan ve gerekli yetkinlik</t>
        </is>
      </c>
      <c r="R1024" s="124" t="inlineStr">
        <is>
          <t>Koşullu</t>
        </is>
      </c>
      <c r="S1024" s="124" t="inlineStr">
        <is>
          <t>Gerçek mesafe (Google Places) - Fazla/Açık Fact_Mevcut/Fact_Norm'dan; Vardiya/Onay Saha Etüdü Bekleniyor</t>
        </is>
      </c>
    </row>
    <row r="1025" ht="15" customHeight="1" s="113">
      <c r="A1025" s="124" t="inlineStr">
        <is>
          <t>T1024</t>
        </is>
      </c>
      <c r="B1025" s="124" t="inlineStr">
        <is>
          <t>M052</t>
        </is>
      </c>
      <c r="C1025" s="124" t="inlineStr">
        <is>
          <t>ŞİRİNYER 2</t>
        </is>
      </c>
      <c r="D1025" s="124" t="inlineStr">
        <is>
          <t>M012</t>
        </is>
      </c>
      <c r="E1025" s="124" t="inlineStr">
        <is>
          <t xml:space="preserve">BUCA </t>
        </is>
      </c>
      <c r="F1025" s="124" t="inlineStr">
        <is>
          <t>U013</t>
        </is>
      </c>
      <c r="G1025" s="124" t="inlineStr">
        <is>
          <t>KASAP</t>
        </is>
      </c>
      <c r="H1025" s="124" t="n">
        <v>25</v>
      </c>
      <c r="I1025" s="124" t="n">
        <v>2</v>
      </c>
      <c r="J1025" s="124" t="inlineStr">
        <is>
          <t>Evet</t>
        </is>
      </c>
      <c r="K1025" s="124" t="inlineStr">
        <is>
          <t>Aynı Bölge</t>
        </is>
      </c>
      <c r="L1025" s="124" t="inlineStr">
        <is>
          <t>Belirsiz</t>
        </is>
      </c>
      <c r="M1025" s="124" t="n">
        <v>0</v>
      </c>
      <c r="N1025" s="124" t="n">
        <v>0</v>
      </c>
      <c r="O1025" s="124" t="n">
        <v>0</v>
      </c>
      <c r="P1025" s="124" t="n">
        <v>0</v>
      </c>
      <c r="Q1025" s="124" t="inlineStr">
        <is>
          <t>Aynı unvan ve gerekli yetkinlik</t>
        </is>
      </c>
      <c r="R1025" s="124" t="inlineStr">
        <is>
          <t>Düşük Öncelik</t>
        </is>
      </c>
      <c r="S1025" s="124" t="inlineStr">
        <is>
          <t>Gerçek mesafe (Google Places) - Fazla/Açık Fact_Mevcut/Fact_Norm'dan; Vardiya/Onay Saha Etüdü Bekleniyor</t>
        </is>
      </c>
    </row>
    <row r="1026" ht="15" customHeight="1" s="113">
      <c r="A1026" s="124" t="inlineStr">
        <is>
          <t>T1025</t>
        </is>
      </c>
      <c r="B1026" s="124" t="inlineStr">
        <is>
          <t>M052</t>
        </is>
      </c>
      <c r="C1026" s="124" t="inlineStr">
        <is>
          <t>ŞİRİNYER 2</t>
        </is>
      </c>
      <c r="D1026" s="124" t="inlineStr">
        <is>
          <t>M012</t>
        </is>
      </c>
      <c r="E1026" s="124" t="inlineStr">
        <is>
          <t xml:space="preserve">BUCA </t>
        </is>
      </c>
      <c r="F1026" s="124" t="inlineStr">
        <is>
          <t>U015</t>
        </is>
      </c>
      <c r="G1026" s="124" t="inlineStr">
        <is>
          <t>KASİYER</t>
        </is>
      </c>
      <c r="H1026" s="124" t="n">
        <v>25</v>
      </c>
      <c r="I1026" s="124" t="n">
        <v>2</v>
      </c>
      <c r="J1026" s="124" t="inlineStr">
        <is>
          <t>Evet</t>
        </is>
      </c>
      <c r="K1026" s="124" t="inlineStr">
        <is>
          <t>Aynı Bölge</t>
        </is>
      </c>
      <c r="L1026" s="124" t="inlineStr">
        <is>
          <t>Belirsiz</t>
        </is>
      </c>
      <c r="M1026" s="124" t="n">
        <v>0</v>
      </c>
      <c r="N1026" s="124" t="n">
        <v>0</v>
      </c>
      <c r="O1026" s="124" t="n">
        <v>0</v>
      </c>
      <c r="P1026" s="124" t="n">
        <v>0</v>
      </c>
      <c r="Q1026" s="124" t="inlineStr">
        <is>
          <t>Aynı unvan ve gerekli yetkinlik</t>
        </is>
      </c>
      <c r="R1026" s="124" t="inlineStr">
        <is>
          <t>Düşük Öncelik</t>
        </is>
      </c>
      <c r="S1026" s="124" t="inlineStr">
        <is>
          <t>Gerçek mesafe (Google Places) - Fazla/Açık Fact_Mevcut/Fact_Norm'dan; Vardiya/Onay Saha Etüdü Bekleniyor</t>
        </is>
      </c>
    </row>
    <row r="1027" ht="15" customHeight="1" s="113">
      <c r="A1027" s="124" t="inlineStr">
        <is>
          <t>T1026</t>
        </is>
      </c>
      <c r="B1027" s="124" t="inlineStr">
        <is>
          <t>M052</t>
        </is>
      </c>
      <c r="C1027" s="124" t="inlineStr">
        <is>
          <t>ŞİRİNYER 2</t>
        </is>
      </c>
      <c r="D1027" s="124" t="inlineStr">
        <is>
          <t>M012</t>
        </is>
      </c>
      <c r="E1027" s="124" t="inlineStr">
        <is>
          <t xml:space="preserve">BUCA </t>
        </is>
      </c>
      <c r="F1027" s="124" t="inlineStr">
        <is>
          <t>U017</t>
        </is>
      </c>
      <c r="G1027" s="124" t="inlineStr">
        <is>
          <t>MANAV</t>
        </is>
      </c>
      <c r="H1027" s="124" t="n">
        <v>25</v>
      </c>
      <c r="I1027" s="124" t="n">
        <v>2</v>
      </c>
      <c r="J1027" s="124" t="inlineStr">
        <is>
          <t>Evet</t>
        </is>
      </c>
      <c r="K1027" s="124" t="inlineStr">
        <is>
          <t>Aynı Bölge</t>
        </is>
      </c>
      <c r="L1027" s="124" t="inlineStr">
        <is>
          <t>Belirsiz</t>
        </is>
      </c>
      <c r="M1027" s="124" t="n">
        <v>0</v>
      </c>
      <c r="N1027" s="124" t="n">
        <v>1</v>
      </c>
      <c r="O1027" s="124" t="n">
        <v>0</v>
      </c>
      <c r="P1027" s="124" t="n">
        <v>0</v>
      </c>
      <c r="Q1027" s="124" t="inlineStr">
        <is>
          <t>Aynı unvan ve gerekli yetkinlik</t>
        </is>
      </c>
      <c r="R1027" s="124" t="inlineStr">
        <is>
          <t>Koşullu</t>
        </is>
      </c>
      <c r="S1027" s="124" t="inlineStr">
        <is>
          <t>Gerçek mesafe (Google Places) - Fazla/Açık Fact_Mevcut/Fact_Norm'dan; Vardiya/Onay Saha Etüdü Bekleniyor</t>
        </is>
      </c>
    </row>
    <row r="1028" ht="15" customHeight="1" s="113">
      <c r="A1028" s="124" t="inlineStr">
        <is>
          <t>T1027</t>
        </is>
      </c>
      <c r="B1028" s="124" t="inlineStr">
        <is>
          <t>M052</t>
        </is>
      </c>
      <c r="C1028" s="124" t="inlineStr">
        <is>
          <t>ŞİRİNYER 2</t>
        </is>
      </c>
      <c r="D1028" s="124" t="inlineStr">
        <is>
          <t>M012</t>
        </is>
      </c>
      <c r="E1028" s="124" t="inlineStr">
        <is>
          <t xml:space="preserve">BUCA </t>
        </is>
      </c>
      <c r="F1028" s="124" t="inlineStr">
        <is>
          <t>U026</t>
        </is>
      </c>
      <c r="G1028" s="124" t="inlineStr">
        <is>
          <t>REYON GÖREVLİSİ</t>
        </is>
      </c>
      <c r="H1028" s="124" t="n">
        <v>25</v>
      </c>
      <c r="I1028" s="124" t="n">
        <v>2</v>
      </c>
      <c r="J1028" s="124" t="inlineStr">
        <is>
          <t>Evet</t>
        </is>
      </c>
      <c r="K1028" s="124" t="inlineStr">
        <is>
          <t>Aynı Bölge</t>
        </is>
      </c>
      <c r="L1028" s="124" t="inlineStr">
        <is>
          <t>Belirsiz</t>
        </is>
      </c>
      <c r="M1028" s="124" t="n">
        <v>0</v>
      </c>
      <c r="N1028" s="124" t="n">
        <v>0</v>
      </c>
      <c r="O1028" s="124" t="n">
        <v>0</v>
      </c>
      <c r="P1028" s="124" t="n">
        <v>0</v>
      </c>
      <c r="Q1028" s="124" t="inlineStr">
        <is>
          <t>Aynı unvan ve gerekli yetkinlik</t>
        </is>
      </c>
      <c r="R1028" s="124" t="inlineStr">
        <is>
          <t>Düşük Öncelik</t>
        </is>
      </c>
      <c r="S1028" s="124" t="inlineStr">
        <is>
          <t>Gerçek mesafe (Google Places) - Fazla/Açık Fact_Mevcut/Fact_Norm'dan; Vardiya/Onay Saha Etüdü Bekleniyor</t>
        </is>
      </c>
    </row>
    <row r="1029" ht="15" customHeight="1" s="113">
      <c r="A1029" s="124" t="inlineStr">
        <is>
          <t>T1028</t>
        </is>
      </c>
      <c r="B1029" s="124" t="inlineStr">
        <is>
          <t>M052</t>
        </is>
      </c>
      <c r="C1029" s="124" t="inlineStr">
        <is>
          <t>ŞİRİNYER 2</t>
        </is>
      </c>
      <c r="D1029" s="124" t="inlineStr">
        <is>
          <t>M012</t>
        </is>
      </c>
      <c r="E1029" s="124" t="inlineStr">
        <is>
          <t xml:space="preserve">BUCA </t>
        </is>
      </c>
      <c r="F1029" s="124" t="inlineStr">
        <is>
          <t>U036</t>
        </is>
      </c>
      <c r="G1029" s="124" t="inlineStr">
        <is>
          <t>YÖNETİCİ</t>
        </is>
      </c>
      <c r="H1029" s="124" t="n">
        <v>25</v>
      </c>
      <c r="I1029" s="124" t="n">
        <v>2</v>
      </c>
      <c r="J1029" s="124" t="inlineStr">
        <is>
          <t>Evet</t>
        </is>
      </c>
      <c r="K1029" s="124" t="inlineStr">
        <is>
          <t>Aynı Bölge</t>
        </is>
      </c>
      <c r="L1029" s="124" t="inlineStr">
        <is>
          <t>Belirsiz</t>
        </is>
      </c>
      <c r="M1029" s="124" t="n">
        <v>0</v>
      </c>
      <c r="N1029" s="124" t="n">
        <v>0</v>
      </c>
      <c r="O1029" s="124" t="n">
        <v>0</v>
      </c>
      <c r="P1029" s="124" t="n">
        <v>0</v>
      </c>
      <c r="Q1029" s="124" t="inlineStr">
        <is>
          <t>Aynı unvan ve gerekli yetkinlik</t>
        </is>
      </c>
      <c r="R1029" s="124" t="inlineStr">
        <is>
          <t>Düşük Öncelik</t>
        </is>
      </c>
      <c r="S1029" s="124" t="inlineStr">
        <is>
          <t>Gerçek mesafe (Google Places) - Fazla/Açık Fact_Mevcut/Fact_Norm'dan; Vardiya/Onay Saha Etüdü Bekleniyor</t>
        </is>
      </c>
    </row>
    <row r="1030" ht="15" customHeight="1" s="113">
      <c r="A1030" s="124" t="inlineStr">
        <is>
          <t>T1029</t>
        </is>
      </c>
      <c r="B1030" s="124" t="inlineStr">
        <is>
          <t>M052</t>
        </is>
      </c>
      <c r="C1030" s="124" t="inlineStr">
        <is>
          <t>ŞİRİNYER 2</t>
        </is>
      </c>
      <c r="D1030" s="124" t="inlineStr">
        <is>
          <t>M012</t>
        </is>
      </c>
      <c r="E1030" s="124" t="inlineStr">
        <is>
          <t xml:space="preserve">BUCA </t>
        </is>
      </c>
      <c r="F1030" s="124" t="inlineStr">
        <is>
          <t>U038</t>
        </is>
      </c>
      <c r="G1030" s="124" t="inlineStr">
        <is>
          <t>YÖNETİCİ YARDIMCISI</t>
        </is>
      </c>
      <c r="H1030" s="124" t="n">
        <v>25</v>
      </c>
      <c r="I1030" s="124" t="n">
        <v>2</v>
      </c>
      <c r="J1030" s="124" t="inlineStr">
        <is>
          <t>Evet</t>
        </is>
      </c>
      <c r="K1030" s="124" t="inlineStr">
        <is>
          <t>Aynı Bölge</t>
        </is>
      </c>
      <c r="L1030" s="124" t="inlineStr">
        <is>
          <t>Belirsiz</t>
        </is>
      </c>
      <c r="M1030" s="124" t="n">
        <v>0</v>
      </c>
      <c r="N1030" s="124" t="n">
        <v>0</v>
      </c>
      <c r="O1030" s="124" t="n">
        <v>0</v>
      </c>
      <c r="P1030" s="124" t="n">
        <v>0</v>
      </c>
      <c r="Q1030" s="124" t="inlineStr">
        <is>
          <t>Aynı unvan ve gerekli yetkinlik</t>
        </is>
      </c>
      <c r="R1030" s="124" t="inlineStr">
        <is>
          <t>Düşük Öncelik</t>
        </is>
      </c>
      <c r="S1030" s="124" t="inlineStr">
        <is>
          <t>Gerçek mesafe (Google Places) - Fazla/Açık Fact_Mevcut/Fact_Norm'dan; Vardiya/Onay Saha Etüdü Bekleniyor</t>
        </is>
      </c>
    </row>
    <row r="1031" ht="15" customHeight="1" s="113">
      <c r="A1031" s="124" t="inlineStr">
        <is>
          <t>T1030</t>
        </is>
      </c>
      <c r="B1031" s="124" t="inlineStr">
        <is>
          <t>M052</t>
        </is>
      </c>
      <c r="C1031" s="124" t="inlineStr">
        <is>
          <t>ŞİRİNYER 2</t>
        </is>
      </c>
      <c r="D1031" s="124" t="inlineStr">
        <is>
          <t>M012</t>
        </is>
      </c>
      <c r="E1031" s="124" t="inlineStr">
        <is>
          <t xml:space="preserve">BUCA </t>
        </is>
      </c>
      <c r="F1031" s="124" t="inlineStr">
        <is>
          <t>U042</t>
        </is>
      </c>
      <c r="G1031" s="124" t="inlineStr">
        <is>
          <t>ŞARKÜTERİ</t>
        </is>
      </c>
      <c r="H1031" s="124" t="n">
        <v>25</v>
      </c>
      <c r="I1031" s="124" t="n">
        <v>2</v>
      </c>
      <c r="J1031" s="124" t="inlineStr">
        <is>
          <t>Evet</t>
        </is>
      </c>
      <c r="K1031" s="124" t="inlineStr">
        <is>
          <t>Aynı Bölge</t>
        </is>
      </c>
      <c r="L1031" s="124" t="inlineStr">
        <is>
          <t>Belirsiz</t>
        </is>
      </c>
      <c r="M1031" s="124" t="n">
        <v>0</v>
      </c>
      <c r="N1031" s="124" t="n">
        <v>1</v>
      </c>
      <c r="O1031" s="124" t="n">
        <v>0</v>
      </c>
      <c r="P1031" s="124" t="n">
        <v>0</v>
      </c>
      <c r="Q1031" s="124" t="inlineStr">
        <is>
          <t>Aynı unvan ve gerekli yetkinlik</t>
        </is>
      </c>
      <c r="R1031" s="124" t="inlineStr">
        <is>
          <t>Koşullu</t>
        </is>
      </c>
      <c r="S1031" s="124" t="inlineStr">
        <is>
          <t>Gerçek mesafe (Google Places) - Fazla/Açık Fact_Mevcut/Fact_Norm'dan; Vardiya/Onay Saha Etüdü Bekleniyor</t>
        </is>
      </c>
    </row>
    <row r="1032" ht="15" customHeight="1" s="113">
      <c r="A1032" s="124" t="n"/>
      <c r="B1032" s="124" t="n"/>
      <c r="C1032" s="124" t="n"/>
      <c r="D1032" s="124" t="n"/>
      <c r="E1032" s="124" t="n"/>
      <c r="F1032" s="124" t="n"/>
      <c r="G1032" s="124" t="n"/>
      <c r="H1032" s="124" t="n"/>
      <c r="I1032" s="124" t="n"/>
      <c r="J1032" s="124" t="n"/>
      <c r="K1032" s="124" t="n"/>
      <c r="L1032" s="124" t="n"/>
      <c r="M1032" s="124" t="n"/>
      <c r="N1032" s="124" t="n"/>
      <c r="O1032" s="124" t="n"/>
      <c r="P1032" s="124" t="n"/>
      <c r="Q1032" s="124" t="n"/>
      <c r="R1032" s="124" t="n"/>
      <c r="S1032" s="124" t="n"/>
    </row>
    <row r="1033" ht="15" customHeight="1" s="113">
      <c r="A1033" s="124" t="n"/>
      <c r="B1033" s="124" t="n"/>
      <c r="C1033" s="124" t="n"/>
      <c r="D1033" s="124" t="n"/>
      <c r="E1033" s="124" t="n"/>
      <c r="F1033" s="124" t="n"/>
      <c r="G1033" s="124" t="n"/>
      <c r="H1033" s="124" t="n"/>
      <c r="I1033" s="124" t="n"/>
      <c r="J1033" s="124" t="n"/>
      <c r="K1033" s="124" t="n"/>
      <c r="L1033" s="124" t="n"/>
      <c r="M1033" s="124" t="n"/>
      <c r="N1033" s="124" t="n"/>
      <c r="O1033" s="124" t="n"/>
      <c r="P1033" s="124" t="n"/>
      <c r="Q1033" s="124" t="n"/>
      <c r="R1033" s="124" t="n"/>
      <c r="S1033" s="124" t="n"/>
    </row>
    <row r="1034" ht="15" customHeight="1" s="113">
      <c r="A1034" s="124" t="n"/>
      <c r="B1034" s="124" t="n"/>
      <c r="C1034" s="124" t="n"/>
      <c r="D1034" s="124" t="n"/>
      <c r="E1034" s="124" t="n"/>
      <c r="F1034" s="124" t="n"/>
      <c r="G1034" s="124" t="n"/>
      <c r="H1034" s="124" t="n"/>
      <c r="I1034" s="124" t="n"/>
      <c r="J1034" s="124" t="n"/>
      <c r="K1034" s="124" t="n"/>
      <c r="L1034" s="124" t="n"/>
      <c r="M1034" s="124" t="n"/>
      <c r="N1034" s="124" t="n"/>
      <c r="O1034" s="124" t="n"/>
      <c r="P1034" s="124" t="n"/>
      <c r="Q1034" s="124" t="n"/>
      <c r="R1034" s="124" t="n"/>
      <c r="S1034" s="124" t="n"/>
    </row>
    <row r="1035" ht="15" customHeight="1" s="113">
      <c r="A1035" s="124" t="n"/>
      <c r="B1035" s="124" t="n"/>
      <c r="C1035" s="124" t="n"/>
      <c r="D1035" s="124" t="n"/>
      <c r="E1035" s="124" t="n"/>
      <c r="F1035" s="124" t="n"/>
      <c r="G1035" s="124" t="n"/>
      <c r="H1035" s="124" t="n"/>
      <c r="I1035" s="124" t="n"/>
      <c r="J1035" s="124" t="n"/>
      <c r="K1035" s="124" t="n"/>
      <c r="L1035" s="124" t="n"/>
      <c r="M1035" s="124" t="n"/>
      <c r="N1035" s="124" t="n"/>
      <c r="O1035" s="124" t="n"/>
      <c r="P1035" s="124" t="n"/>
      <c r="Q1035" s="124" t="n"/>
      <c r="R1035" s="124" t="n"/>
      <c r="S1035" s="124" t="n"/>
    </row>
    <row r="1036" ht="15" customHeight="1" s="113">
      <c r="A1036" s="124" t="n"/>
      <c r="B1036" s="124" t="n"/>
      <c r="C1036" s="124" t="n"/>
      <c r="D1036" s="124" t="n"/>
      <c r="E1036" s="124" t="n"/>
      <c r="F1036" s="124" t="n"/>
      <c r="G1036" s="124" t="n"/>
      <c r="H1036" s="124" t="n"/>
      <c r="I1036" s="124" t="n"/>
      <c r="J1036" s="124" t="n"/>
      <c r="K1036" s="124" t="n"/>
      <c r="L1036" s="124" t="n"/>
      <c r="M1036" s="124" t="n"/>
      <c r="N1036" s="124" t="n"/>
      <c r="O1036" s="124" t="n"/>
      <c r="P1036" s="124" t="n"/>
      <c r="Q1036" s="124" t="n"/>
      <c r="R1036" s="124" t="n"/>
      <c r="S1036" s="124" t="n"/>
    </row>
    <row r="1037" ht="15" customHeight="1" s="113">
      <c r="A1037" s="124" t="n"/>
      <c r="B1037" s="124" t="n"/>
      <c r="C1037" s="124" t="n"/>
      <c r="D1037" s="124" t="n"/>
      <c r="E1037" s="124" t="n"/>
      <c r="F1037" s="124" t="n"/>
      <c r="G1037" s="124" t="n"/>
      <c r="H1037" s="124" t="n"/>
      <c r="I1037" s="124" t="n"/>
      <c r="J1037" s="124" t="n"/>
      <c r="K1037" s="124" t="n"/>
      <c r="L1037" s="124" t="n"/>
      <c r="M1037" s="124" t="n"/>
      <c r="N1037" s="124" t="n"/>
      <c r="O1037" s="124" t="n"/>
      <c r="P1037" s="124" t="n"/>
      <c r="Q1037" s="124" t="n"/>
      <c r="R1037" s="124" t="n"/>
      <c r="S1037" s="124" t="n"/>
    </row>
    <row r="1038" ht="15" customHeight="1" s="113">
      <c r="A1038" s="124" t="n"/>
      <c r="B1038" s="124" t="n"/>
      <c r="C1038" s="124" t="n"/>
      <c r="D1038" s="124" t="n"/>
      <c r="E1038" s="124" t="n"/>
      <c r="F1038" s="124" t="n"/>
      <c r="G1038" s="124" t="n"/>
      <c r="H1038" s="124" t="n"/>
      <c r="I1038" s="124" t="n"/>
      <c r="J1038" s="124" t="n"/>
      <c r="K1038" s="124" t="n"/>
      <c r="L1038" s="124" t="n"/>
      <c r="M1038" s="124" t="n"/>
      <c r="N1038" s="124" t="n"/>
      <c r="O1038" s="124" t="n"/>
      <c r="P1038" s="124" t="n"/>
      <c r="Q1038" s="124" t="n"/>
      <c r="R1038" s="124" t="n"/>
      <c r="S1038" s="124" t="n"/>
    </row>
    <row r="1039" ht="15" customHeight="1" s="113">
      <c r="A1039" s="124" t="n"/>
      <c r="B1039" s="124" t="n"/>
      <c r="C1039" s="124" t="n"/>
      <c r="D1039" s="124" t="n"/>
      <c r="E1039" s="124" t="n"/>
      <c r="F1039" s="124" t="n"/>
      <c r="G1039" s="124" t="n"/>
      <c r="H1039" s="124" t="n"/>
      <c r="I1039" s="124" t="n"/>
      <c r="J1039" s="124" t="n"/>
      <c r="K1039" s="124" t="n"/>
      <c r="L1039" s="124" t="n"/>
      <c r="M1039" s="124" t="n"/>
      <c r="N1039" s="124" t="n"/>
      <c r="O1039" s="124" t="n"/>
      <c r="P1039" s="124" t="n"/>
      <c r="Q1039" s="124" t="n"/>
      <c r="R1039" s="124" t="n"/>
      <c r="S1039" s="124" t="n"/>
    </row>
    <row r="1040" ht="15" customHeight="1" s="113">
      <c r="A1040" s="124" t="n"/>
      <c r="B1040" s="124" t="n"/>
      <c r="C1040" s="124" t="n"/>
      <c r="D1040" s="124" t="n"/>
      <c r="E1040" s="124" t="n"/>
      <c r="F1040" s="124" t="n"/>
      <c r="G1040" s="124" t="n"/>
      <c r="H1040" s="124" t="n"/>
      <c r="I1040" s="124" t="n"/>
      <c r="J1040" s="124" t="n"/>
      <c r="K1040" s="124" t="n"/>
      <c r="L1040" s="124" t="n"/>
      <c r="M1040" s="124" t="n"/>
      <c r="N1040" s="124" t="n"/>
      <c r="O1040" s="124" t="n"/>
      <c r="P1040" s="124" t="n"/>
      <c r="Q1040" s="124" t="n"/>
      <c r="R1040" s="124" t="n"/>
      <c r="S1040" s="124" t="n"/>
    </row>
    <row r="1041" ht="15" customHeight="1" s="113">
      <c r="A1041" s="124" t="n"/>
      <c r="B1041" s="124" t="n"/>
      <c r="C1041" s="124" t="n"/>
      <c r="D1041" s="124" t="n"/>
      <c r="E1041" s="124" t="n"/>
      <c r="F1041" s="124" t="n"/>
      <c r="G1041" s="124" t="n"/>
      <c r="H1041" s="124" t="n"/>
      <c r="I1041" s="124" t="n"/>
      <c r="J1041" s="124" t="n"/>
      <c r="K1041" s="124" t="n"/>
      <c r="L1041" s="124" t="n"/>
      <c r="M1041" s="124" t="n"/>
      <c r="N1041" s="124" t="n"/>
      <c r="O1041" s="124" t="n"/>
      <c r="P1041" s="124" t="n"/>
      <c r="Q1041" s="124" t="n"/>
      <c r="R1041" s="124" t="n"/>
      <c r="S1041" s="124" t="n"/>
    </row>
    <row r="1042" ht="15" customHeight="1" s="113">
      <c r="A1042" s="124" t="n"/>
      <c r="B1042" s="124" t="n"/>
      <c r="C1042" s="124" t="n"/>
      <c r="D1042" s="124" t="n"/>
      <c r="E1042" s="124" t="n"/>
      <c r="F1042" s="124" t="n"/>
      <c r="G1042" s="124" t="n"/>
      <c r="H1042" s="124" t="n"/>
      <c r="I1042" s="124" t="n"/>
      <c r="J1042" s="124" t="n"/>
      <c r="K1042" s="124" t="n"/>
      <c r="L1042" s="124" t="n"/>
      <c r="M1042" s="124" t="n"/>
      <c r="N1042" s="124" t="n"/>
      <c r="O1042" s="124" t="n"/>
      <c r="P1042" s="124" t="n"/>
      <c r="Q1042" s="124" t="n"/>
      <c r="R1042" s="124" t="n"/>
      <c r="S1042" s="124" t="n"/>
    </row>
    <row r="1043" ht="15" customHeight="1" s="113">
      <c r="A1043" s="124" t="n"/>
      <c r="B1043" s="124" t="n"/>
      <c r="C1043" s="124" t="n"/>
      <c r="D1043" s="124" t="n"/>
      <c r="E1043" s="124" t="n"/>
      <c r="F1043" s="124" t="n"/>
      <c r="G1043" s="124" t="n"/>
      <c r="H1043" s="124" t="n"/>
      <c r="I1043" s="124" t="n"/>
      <c r="J1043" s="124" t="n"/>
      <c r="K1043" s="124" t="n"/>
      <c r="L1043" s="124" t="n"/>
      <c r="M1043" s="124" t="n"/>
      <c r="N1043" s="124" t="n"/>
      <c r="O1043" s="124" t="n"/>
      <c r="P1043" s="124" t="n"/>
      <c r="Q1043" s="124" t="n"/>
      <c r="R1043" s="124" t="n"/>
      <c r="S1043" s="124" t="n"/>
    </row>
    <row r="1044" ht="15" customHeight="1" s="113">
      <c r="A1044" s="124" t="n"/>
      <c r="B1044" s="124" t="n"/>
      <c r="C1044" s="124" t="n"/>
      <c r="D1044" s="124" t="n"/>
      <c r="E1044" s="124" t="n"/>
      <c r="F1044" s="124" t="n"/>
      <c r="G1044" s="124" t="n"/>
      <c r="H1044" s="124" t="n"/>
      <c r="I1044" s="124" t="n"/>
      <c r="J1044" s="124" t="n"/>
      <c r="K1044" s="124" t="n"/>
      <c r="L1044" s="124" t="n"/>
      <c r="M1044" s="124" t="n"/>
      <c r="N1044" s="124" t="n"/>
      <c r="O1044" s="124" t="n"/>
      <c r="P1044" s="124" t="n"/>
      <c r="Q1044" s="124" t="n"/>
      <c r="R1044" s="124" t="n"/>
      <c r="S1044" s="124" t="n"/>
    </row>
    <row r="1045" ht="15" customHeight="1" s="113">
      <c r="A1045" s="124" t="n"/>
      <c r="B1045" s="124" t="n"/>
      <c r="C1045" s="124" t="n"/>
      <c r="D1045" s="124" t="n"/>
      <c r="E1045" s="124" t="n"/>
      <c r="F1045" s="124" t="n"/>
      <c r="G1045" s="124" t="n"/>
      <c r="H1045" s="124" t="n"/>
      <c r="I1045" s="124" t="n"/>
      <c r="J1045" s="124" t="n"/>
      <c r="K1045" s="124" t="n"/>
      <c r="L1045" s="124" t="n"/>
      <c r="M1045" s="124" t="n"/>
      <c r="N1045" s="124" t="n"/>
      <c r="O1045" s="124" t="n"/>
      <c r="P1045" s="124" t="n"/>
      <c r="Q1045" s="124" t="n"/>
      <c r="R1045" s="124" t="n"/>
      <c r="S1045" s="124" t="n"/>
    </row>
    <row r="1046" ht="15" customHeight="1" s="113">
      <c r="A1046" s="124" t="n"/>
      <c r="B1046" s="124" t="n"/>
      <c r="C1046" s="124" t="n"/>
      <c r="D1046" s="124" t="n"/>
      <c r="E1046" s="124" t="n"/>
      <c r="F1046" s="124" t="n"/>
      <c r="G1046" s="124" t="n"/>
      <c r="H1046" s="124" t="n"/>
      <c r="I1046" s="124" t="n"/>
      <c r="J1046" s="124" t="n"/>
      <c r="K1046" s="124" t="n"/>
      <c r="L1046" s="124" t="n"/>
      <c r="M1046" s="124" t="n"/>
      <c r="N1046" s="124" t="n"/>
      <c r="O1046" s="124" t="n"/>
      <c r="P1046" s="124" t="n"/>
      <c r="Q1046" s="124" t="n"/>
      <c r="R1046" s="124" t="n"/>
      <c r="S1046" s="124" t="n"/>
    </row>
    <row r="1047" ht="15" customHeight="1" s="113">
      <c r="A1047" s="124" t="n"/>
      <c r="B1047" s="124" t="n"/>
      <c r="C1047" s="124" t="n"/>
      <c r="D1047" s="124" t="n"/>
      <c r="E1047" s="124" t="n"/>
      <c r="F1047" s="124" t="n"/>
      <c r="G1047" s="124" t="n"/>
      <c r="H1047" s="124" t="n"/>
      <c r="I1047" s="124" t="n"/>
      <c r="J1047" s="124" t="n"/>
      <c r="K1047" s="124" t="n"/>
      <c r="L1047" s="124" t="n"/>
      <c r="M1047" s="124" t="n"/>
      <c r="N1047" s="124" t="n"/>
      <c r="O1047" s="124" t="n"/>
      <c r="P1047" s="124" t="n"/>
      <c r="Q1047" s="124" t="n"/>
      <c r="R1047" s="124" t="n"/>
      <c r="S1047" s="124" t="n"/>
    </row>
    <row r="1048" ht="15" customHeight="1" s="113">
      <c r="A1048" s="124" t="n"/>
      <c r="B1048" s="124" t="n"/>
      <c r="C1048" s="124" t="n"/>
      <c r="D1048" s="124" t="n"/>
      <c r="E1048" s="124" t="n"/>
      <c r="F1048" s="124" t="n"/>
      <c r="G1048" s="124" t="n"/>
      <c r="H1048" s="124" t="n"/>
      <c r="I1048" s="124" t="n"/>
      <c r="J1048" s="124" t="n"/>
      <c r="K1048" s="124" t="n"/>
      <c r="L1048" s="124" t="n"/>
      <c r="M1048" s="124" t="n"/>
      <c r="N1048" s="124" t="n"/>
      <c r="O1048" s="124" t="n"/>
      <c r="P1048" s="124" t="n"/>
      <c r="Q1048" s="124" t="n"/>
      <c r="R1048" s="124" t="n"/>
      <c r="S1048" s="124" t="n"/>
    </row>
    <row r="1049" ht="15" customHeight="1" s="113">
      <c r="A1049" s="124" t="n"/>
      <c r="B1049" s="124" t="n"/>
      <c r="C1049" s="124" t="n"/>
      <c r="D1049" s="124" t="n"/>
      <c r="E1049" s="124" t="n"/>
      <c r="F1049" s="124" t="n"/>
      <c r="G1049" s="124" t="n"/>
      <c r="H1049" s="124" t="n"/>
      <c r="I1049" s="124" t="n"/>
      <c r="J1049" s="124" t="n"/>
      <c r="K1049" s="124" t="n"/>
      <c r="L1049" s="124" t="n"/>
      <c r="M1049" s="124" t="n"/>
      <c r="N1049" s="124" t="n"/>
      <c r="O1049" s="124" t="n"/>
      <c r="P1049" s="124" t="n"/>
      <c r="Q1049" s="124" t="n"/>
      <c r="R1049" s="124" t="n"/>
      <c r="S1049" s="124" t="n"/>
    </row>
    <row r="1050" ht="15" customHeight="1" s="113">
      <c r="A1050" s="124" t="n"/>
      <c r="B1050" s="124" t="n"/>
      <c r="C1050" s="124" t="n"/>
      <c r="D1050" s="124" t="n"/>
      <c r="E1050" s="124" t="n"/>
      <c r="F1050" s="124" t="n"/>
      <c r="G1050" s="124" t="n"/>
      <c r="H1050" s="124" t="n"/>
      <c r="I1050" s="124" t="n"/>
      <c r="J1050" s="124" t="n"/>
      <c r="K1050" s="124" t="n"/>
      <c r="L1050" s="124" t="n"/>
      <c r="M1050" s="124" t="n"/>
      <c r="N1050" s="124" t="n"/>
      <c r="O1050" s="124" t="n"/>
      <c r="P1050" s="124" t="n"/>
      <c r="Q1050" s="124" t="n"/>
      <c r="R1050" s="124" t="n"/>
      <c r="S1050" s="124" t="n"/>
    </row>
    <row r="1051" ht="15" customHeight="1" s="113">
      <c r="A1051" s="124" t="n"/>
      <c r="B1051" s="124" t="n"/>
      <c r="C1051" s="124" t="n"/>
      <c r="D1051" s="124" t="n"/>
      <c r="E1051" s="124" t="n"/>
      <c r="F1051" s="124" t="n"/>
      <c r="G1051" s="124" t="n"/>
      <c r="H1051" s="124" t="n"/>
      <c r="I1051" s="124" t="n"/>
      <c r="J1051" s="124" t="n"/>
      <c r="K1051" s="124" t="n"/>
      <c r="L1051" s="124" t="n"/>
      <c r="M1051" s="124" t="n"/>
      <c r="N1051" s="124" t="n"/>
      <c r="O1051" s="124" t="n"/>
      <c r="P1051" s="124" t="n"/>
      <c r="Q1051" s="124" t="n"/>
      <c r="R1051" s="124" t="n"/>
      <c r="S1051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J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6" customWidth="1" style="112" min="1" max="1"/>
    <col width="24" customWidth="1" style="112" min="2" max="2"/>
    <col width="28" customWidth="1" style="112" min="3" max="3"/>
    <col width="18" customWidth="1" style="112" min="4" max="5"/>
    <col width="20" customWidth="1" style="112" min="6" max="6"/>
    <col width="22" customWidth="1" style="112" min="7" max="9"/>
    <col width="14" customWidth="1" style="112" min="10" max="10"/>
  </cols>
  <sheetData>
    <row r="1" ht="15" customHeight="1" s="113">
      <c r="A1" s="159" t="inlineStr">
        <is>
          <t>Parametre</t>
        </is>
      </c>
      <c r="B1" s="159" t="inlineStr">
        <is>
          <t>Değer</t>
        </is>
      </c>
      <c r="C1" s="159" t="inlineStr">
        <is>
          <t>Veri Tipi</t>
        </is>
      </c>
      <c r="D1" s="159" t="inlineStr">
        <is>
          <t>Açıklama</t>
        </is>
      </c>
      <c r="E1" s="159" t="n"/>
      <c r="F1" s="159" t="n"/>
      <c r="G1" s="159" t="n"/>
      <c r="H1" s="159" t="n"/>
      <c r="I1" s="159" t="n"/>
      <c r="J1" s="159" t="n"/>
    </row>
    <row r="2" ht="15" customHeight="1" s="113">
      <c r="A2" s="124" t="inlineStr">
        <is>
          <t>Tahmin Ufku (Gün)</t>
        </is>
      </c>
      <c r="B2" s="124" t="n">
        <v>90</v>
      </c>
      <c r="C2" s="124" t="inlineStr">
        <is>
          <t>Sayı</t>
        </is>
      </c>
      <c r="D2" s="124" t="inlineStr">
        <is>
          <t>90 günlük iş gücü açığı tahmini</t>
        </is>
      </c>
      <c r="E2" s="124" t="n"/>
      <c r="F2" s="124" t="n"/>
      <c r="G2" s="124" t="n"/>
      <c r="H2" s="124" t="n"/>
      <c r="I2" s="124" t="n"/>
      <c r="J2" s="124" t="n"/>
    </row>
    <row r="3" ht="15" customHeight="1" s="113">
      <c r="A3" s="124" t="inlineStr">
        <is>
          <t>Son 30 Gün Ağırlığı</t>
        </is>
      </c>
      <c r="B3" s="167" t="n">
        <v>0.5</v>
      </c>
      <c r="C3" s="124" t="inlineStr">
        <is>
          <t>Oran</t>
        </is>
      </c>
      <c r="D3" s="124" t="inlineStr">
        <is>
          <t>En güncel döneme yüksek ağırlık</t>
        </is>
      </c>
      <c r="E3" s="124" t="n"/>
      <c r="F3" s="124" t="n"/>
      <c r="G3" s="124" t="n"/>
      <c r="H3" s="124" t="n"/>
      <c r="I3" s="124" t="n"/>
      <c r="J3" s="124" t="n"/>
    </row>
    <row r="4" ht="15" customHeight="1" s="113">
      <c r="A4" s="124" t="inlineStr">
        <is>
          <t>Son 60 Gün Ağırlığı</t>
        </is>
      </c>
      <c r="B4" s="167" t="n">
        <v>0.3</v>
      </c>
      <c r="C4" s="124" t="inlineStr">
        <is>
          <t>Oran</t>
        </is>
      </c>
      <c r="D4" s="124" t="inlineStr">
        <is>
          <t>Orta dönem etkisi</t>
        </is>
      </c>
      <c r="E4" s="124" t="n"/>
      <c r="F4" s="124" t="n"/>
      <c r="G4" s="124" t="n"/>
      <c r="H4" s="124" t="n"/>
      <c r="I4" s="124" t="n"/>
      <c r="J4" s="124" t="n"/>
    </row>
    <row r="5" ht="15" customHeight="1" s="113">
      <c r="A5" s="124" t="inlineStr">
        <is>
          <t>Son 90 Gün Ağırlığı</t>
        </is>
      </c>
      <c r="B5" s="167" t="n">
        <v>0.2</v>
      </c>
      <c r="C5" s="124" t="inlineStr">
        <is>
          <t>Oran</t>
        </is>
      </c>
      <c r="D5" s="124" t="inlineStr">
        <is>
          <t>Uzun dönem etkisi</t>
        </is>
      </c>
      <c r="E5" s="124" t="n"/>
      <c r="F5" s="124" t="n"/>
      <c r="G5" s="124" t="n"/>
      <c r="H5" s="124" t="n"/>
      <c r="I5" s="124" t="n"/>
      <c r="J5" s="124" t="n"/>
    </row>
    <row r="6" ht="15" customHeight="1" s="113">
      <c r="A6" s="124" t="inlineStr">
        <is>
          <t>Beklenen Turnover Oranı</t>
        </is>
      </c>
      <c r="B6" s="167" t="n">
        <v>0.08</v>
      </c>
      <c r="C6" s="124" t="inlineStr">
        <is>
          <t>Oran</t>
        </is>
      </c>
      <c r="D6" s="124" t="inlineStr">
        <is>
          <t>Dummy - gerçek oranla değiştirilmeli</t>
        </is>
      </c>
      <c r="E6" s="124" t="n"/>
      <c r="F6" s="124" t="n"/>
      <c r="G6" s="124" t="n"/>
      <c r="H6" s="124" t="n"/>
      <c r="I6" s="124" t="n"/>
      <c r="J6" s="124" t="n"/>
    </row>
    <row r="7" ht="15" customHeight="1" s="113">
      <c r="A7" s="124" t="inlineStr">
        <is>
          <t>Ortalama İşe Alım Süresi (Gün)</t>
        </is>
      </c>
      <c r="B7" s="124" t="n">
        <v>18</v>
      </c>
      <c r="C7" s="124" t="inlineStr">
        <is>
          <t>Sayı</t>
        </is>
      </c>
      <c r="D7" s="124" t="inlineStr">
        <is>
          <t>Pozisyon kapanış süresi</t>
        </is>
      </c>
      <c r="E7" s="124" t="n"/>
      <c r="F7" s="124" t="n"/>
      <c r="G7" s="124" t="n"/>
      <c r="H7" s="124" t="n"/>
      <c r="I7" s="124" t="n"/>
      <c r="J7" s="124" t="n"/>
    </row>
    <row r="8" ht="15" customHeight="1" s="113">
      <c r="A8" s="124" t="inlineStr">
        <is>
          <t>Sezon Katsayısı</t>
        </is>
      </c>
      <c r="B8" s="124" t="n">
        <v>1.05</v>
      </c>
      <c r="C8" s="124" t="inlineStr">
        <is>
          <t>Katsayı</t>
        </is>
      </c>
      <c r="D8" s="124" t="inlineStr">
        <is>
          <t>Yoğun dönem etkisi</t>
        </is>
      </c>
      <c r="E8" s="124" t="n"/>
      <c r="F8" s="124" t="n"/>
      <c r="G8" s="124" t="n"/>
      <c r="H8" s="124" t="n"/>
      <c r="I8" s="124" t="n"/>
      <c r="J8" s="124" t="n"/>
    </row>
    <row r="9" ht="15" customHeight="1" s="113">
      <c r="A9" s="124" t="inlineStr">
        <is>
          <t>Kampanya Katsayısı</t>
        </is>
      </c>
      <c r="B9" s="124" t="n">
        <v>1.03</v>
      </c>
      <c r="C9" s="124" t="inlineStr">
        <is>
          <t>Katsayı</t>
        </is>
      </c>
      <c r="D9" s="124" t="inlineStr">
        <is>
          <t>Kampanya iş yükü etkisi</t>
        </is>
      </c>
      <c r="E9" s="124" t="n"/>
      <c r="F9" s="124" t="n"/>
      <c r="G9" s="124" t="n"/>
      <c r="H9" s="124" t="n"/>
      <c r="I9" s="124" t="n"/>
      <c r="J9" s="124" t="n"/>
    </row>
    <row r="10" ht="15" customHeight="1" s="113">
      <c r="A10" s="124" t="inlineStr">
        <is>
          <t>Yeni Mağaza Etkisi</t>
        </is>
      </c>
      <c r="B10" s="124" t="n">
        <v>1</v>
      </c>
      <c r="C10" s="124" t="inlineStr">
        <is>
          <t>Katsayı</t>
        </is>
      </c>
      <c r="D10" s="124" t="inlineStr">
        <is>
          <t>Yeni açılış yoksa 1</t>
        </is>
      </c>
      <c r="E10" s="124" t="n"/>
      <c r="F10" s="124" t="n"/>
      <c r="G10" s="124" t="n"/>
      <c r="H10" s="124" t="n"/>
      <c r="I10" s="124" t="n"/>
      <c r="J10" s="124" t="n"/>
    </row>
    <row r="11" ht="15" customHeight="1" s="113">
      <c r="A11" s="124" t="n"/>
      <c r="B11" s="124" t="n"/>
      <c r="C11" s="124" t="n"/>
      <c r="D11" s="124" t="n"/>
      <c r="E11" s="124" t="n"/>
      <c r="F11" s="124" t="n"/>
      <c r="G11" s="124" t="n"/>
      <c r="H11" s="124" t="n"/>
      <c r="I11" s="124" t="n"/>
      <c r="J11" s="124" t="n"/>
    </row>
    <row r="12" ht="30" customHeight="1" s="113">
      <c r="A12" s="176" t="inlineStr">
        <is>
          <t>MağazaID</t>
        </is>
      </c>
      <c r="B12" s="176" t="inlineStr">
        <is>
          <t>Mağaza</t>
        </is>
      </c>
      <c r="C12" s="176" t="inlineStr">
        <is>
          <t>Bölge</t>
        </is>
      </c>
      <c r="D12" s="176" t="inlineStr">
        <is>
          <t>Turnover Tahmini</t>
        </is>
      </c>
      <c r="E12" s="176" t="inlineStr">
        <is>
          <t>Sezon Katsayısı</t>
        </is>
      </c>
      <c r="F12" s="176" t="inlineStr">
        <is>
          <t>Kampanya Katsayısı</t>
        </is>
      </c>
      <c r="G12" s="176" t="inlineStr">
        <is>
          <t>90 Günlük Giriş Tahmini</t>
        </is>
      </c>
      <c r="H12" s="176" t="inlineStr">
        <is>
          <t>90 Günlük Çıkış Tahmini</t>
        </is>
      </c>
      <c r="I12" s="176" t="inlineStr">
        <is>
          <t>Net Personel Değişimi</t>
        </is>
      </c>
      <c r="J12" s="176" t="inlineStr">
        <is>
          <t>Veri Durumu</t>
        </is>
      </c>
    </row>
    <row r="13" ht="15" customHeight="1" s="113">
      <c r="A13" s="124" t="inlineStr">
        <is>
          <t>M001</t>
        </is>
      </c>
      <c r="B13" s="124" t="inlineStr">
        <is>
          <t>AKEVLER</t>
        </is>
      </c>
      <c r="C13" s="124" t="inlineStr">
        <is>
          <t>ERTAN TEKİ</t>
        </is>
      </c>
      <c r="D13" s="167" t="n">
        <v>0.05</v>
      </c>
      <c r="E13" s="167" t="n">
        <v>0.95</v>
      </c>
      <c r="F13" s="167" t="n">
        <v>1</v>
      </c>
      <c r="G13" s="124" t="n">
        <v>10</v>
      </c>
      <c r="H13" s="124" t="n">
        <v>8</v>
      </c>
      <c r="I13" s="124" t="n">
        <v>2</v>
      </c>
      <c r="J13" s="124" t="inlineStr">
        <is>
          <t>Dummy</t>
        </is>
      </c>
    </row>
    <row r="14" ht="15" customHeight="1" s="113">
      <c r="A14" s="124" t="inlineStr">
        <is>
          <t>M002</t>
        </is>
      </c>
      <c r="B14" s="124" t="inlineStr">
        <is>
          <t>AYDIN EFELER</t>
        </is>
      </c>
      <c r="C14" s="124" t="inlineStr">
        <is>
          <t>CÜNEYT ÇIKRIKÇI - AYŞE AVCU</t>
        </is>
      </c>
      <c r="D14" s="167" t="n">
        <v>0.08</v>
      </c>
      <c r="E14" s="167" t="n">
        <v>1</v>
      </c>
      <c r="F14" s="167" t="n">
        <v>1.02</v>
      </c>
      <c r="G14" s="124" t="n">
        <v>17</v>
      </c>
      <c r="H14" s="124" t="n">
        <v>13</v>
      </c>
      <c r="I14" s="124" t="n">
        <v>4</v>
      </c>
      <c r="J14" s="124" t="inlineStr">
        <is>
          <t>Dummy</t>
        </is>
      </c>
    </row>
    <row r="15" ht="15" customHeight="1" s="113">
      <c r="A15" s="124" t="inlineStr">
        <is>
          <t>M003</t>
        </is>
      </c>
      <c r="B15" s="124" t="inlineStr">
        <is>
          <t>AYDIN EFELER-2</t>
        </is>
      </c>
      <c r="C15" s="124" t="inlineStr">
        <is>
          <t>CÜNEYT ÇIKRIKÇI - AYŞE AVCU</t>
        </is>
      </c>
      <c r="D15" s="167" t="n">
        <v>0.11</v>
      </c>
      <c r="E15" s="167" t="n">
        <v>1.05</v>
      </c>
      <c r="F15" s="167" t="n">
        <v>1.04</v>
      </c>
      <c r="G15" s="124" t="n">
        <v>24</v>
      </c>
      <c r="H15" s="124" t="n">
        <v>18</v>
      </c>
      <c r="I15" s="124" t="n">
        <v>6</v>
      </c>
      <c r="J15" s="124" t="inlineStr">
        <is>
          <t>Dummy</t>
        </is>
      </c>
    </row>
    <row r="16" ht="15" customHeight="1" s="113">
      <c r="A16" s="124" t="inlineStr">
        <is>
          <t>M004</t>
        </is>
      </c>
      <c r="B16" s="124" t="inlineStr">
        <is>
          <t>AYDIN FATİH</t>
        </is>
      </c>
      <c r="C16" s="124" t="inlineStr">
        <is>
          <t>CÜNEYT ÇIKRIKÇI - AYŞE AVCU</t>
        </is>
      </c>
      <c r="D16" s="167" t="n">
        <v>0.14</v>
      </c>
      <c r="E16" s="167" t="n">
        <v>1.1</v>
      </c>
      <c r="F16" s="167" t="n">
        <v>1.06</v>
      </c>
      <c r="G16" s="124" t="n">
        <v>31</v>
      </c>
      <c r="H16" s="124" t="n">
        <v>23</v>
      </c>
      <c r="I16" s="124" t="n">
        <v>8</v>
      </c>
      <c r="J16" s="124" t="inlineStr">
        <is>
          <t>Dummy</t>
        </is>
      </c>
    </row>
    <row r="17" ht="15" customHeight="1" s="113">
      <c r="A17" s="124" t="inlineStr">
        <is>
          <t>M005</t>
        </is>
      </c>
      <c r="B17" s="124" t="inlineStr">
        <is>
          <t>AYDIN FATİH-2</t>
        </is>
      </c>
      <c r="C17" s="124" t="inlineStr">
        <is>
          <t>CÜNEYT ÇIKRIKÇI - AYŞE AVCU</t>
        </is>
      </c>
      <c r="D17" s="167" t="n">
        <v>0.06</v>
      </c>
      <c r="E17" s="167" t="n">
        <v>0.99</v>
      </c>
      <c r="F17" s="167" t="n">
        <v>1</v>
      </c>
      <c r="G17" s="124" t="n">
        <v>12</v>
      </c>
      <c r="H17" s="124" t="n">
        <v>28</v>
      </c>
      <c r="I17" s="124" t="n">
        <v>-16</v>
      </c>
      <c r="J17" s="124" t="inlineStr">
        <is>
          <t>Dummy</t>
        </is>
      </c>
    </row>
    <row r="18" ht="15" customHeight="1" s="113">
      <c r="A18" s="124" t="inlineStr">
        <is>
          <t>M006</t>
        </is>
      </c>
      <c r="B18" s="124" t="inlineStr">
        <is>
          <t>AYDIN GİRNE</t>
        </is>
      </c>
      <c r="C18" s="124" t="inlineStr">
        <is>
          <t>CÜNEYT ÇIKRIKÇI - AYŞE AVCU</t>
        </is>
      </c>
      <c r="D18" s="167" t="n">
        <v>0.09</v>
      </c>
      <c r="E18" s="167" t="n">
        <v>1.04</v>
      </c>
      <c r="F18" s="167" t="n">
        <v>1.02</v>
      </c>
      <c r="G18" s="124" t="n">
        <v>19</v>
      </c>
      <c r="H18" s="124" t="n">
        <v>9</v>
      </c>
      <c r="I18" s="124" t="n">
        <v>10</v>
      </c>
      <c r="J18" s="124" t="inlineStr">
        <is>
          <t>Dummy</t>
        </is>
      </c>
    </row>
    <row r="19" ht="15" customHeight="1" s="113">
      <c r="A19" s="124" t="inlineStr">
        <is>
          <t>M007</t>
        </is>
      </c>
      <c r="B19" s="124" t="inlineStr">
        <is>
          <t>AYDIN MİMARSİNAN</t>
        </is>
      </c>
      <c r="C19" s="124" t="inlineStr">
        <is>
          <t>CÜNEYT ÇIKRIKÇI - AYŞE AVCU</t>
        </is>
      </c>
      <c r="D19" s="167" t="n">
        <v>0.12</v>
      </c>
      <c r="E19" s="167" t="n">
        <v>1.09</v>
      </c>
      <c r="F19" s="167" t="n">
        <v>1.04</v>
      </c>
      <c r="G19" s="124" t="n">
        <v>26</v>
      </c>
      <c r="H19" s="124" t="n">
        <v>14</v>
      </c>
      <c r="I19" s="124" t="n">
        <v>12</v>
      </c>
      <c r="J19" s="124" t="inlineStr">
        <is>
          <t>Dummy</t>
        </is>
      </c>
    </row>
    <row r="20" ht="15" customHeight="1" s="113">
      <c r="A20" s="124" t="inlineStr">
        <is>
          <t>M008</t>
        </is>
      </c>
      <c r="B20" s="124" t="inlineStr">
        <is>
          <t>AYRANCILAR</t>
        </is>
      </c>
      <c r="C20" s="124" t="inlineStr">
        <is>
          <t>CÜNEYT ÇIKRIKÇI - AYŞE AVCU</t>
        </is>
      </c>
      <c r="D20" s="167" t="n">
        <v>0.15</v>
      </c>
      <c r="E20" s="167" t="n">
        <v>0.98</v>
      </c>
      <c r="F20" s="167" t="n">
        <v>1.06</v>
      </c>
      <c r="G20" s="124" t="n">
        <v>33</v>
      </c>
      <c r="H20" s="124" t="n">
        <v>19</v>
      </c>
      <c r="I20" s="124" t="n">
        <v>14</v>
      </c>
      <c r="J20" s="124" t="inlineStr">
        <is>
          <t>Dummy</t>
        </is>
      </c>
    </row>
    <row r="21" ht="15" customHeight="1" s="113">
      <c r="A21" s="124" t="inlineStr">
        <is>
          <t>M009</t>
        </is>
      </c>
      <c r="B21" s="124" t="inlineStr">
        <is>
          <t>BALÇOVA</t>
        </is>
      </c>
      <c r="C21" s="124" t="inlineStr">
        <is>
          <t>ERTAN TEKİ</t>
        </is>
      </c>
      <c r="D21" s="167" t="n">
        <v>0.07000000000000001</v>
      </c>
      <c r="E21" s="167" t="n">
        <v>1.03</v>
      </c>
      <c r="F21" s="167" t="n">
        <v>1</v>
      </c>
      <c r="G21" s="124" t="n">
        <v>14</v>
      </c>
      <c r="H21" s="124" t="n">
        <v>24</v>
      </c>
      <c r="I21" s="124" t="n">
        <v>-10</v>
      </c>
      <c r="J21" s="124" t="inlineStr">
        <is>
          <t>Dummy</t>
        </is>
      </c>
    </row>
    <row r="22" ht="15" customHeight="1" s="113">
      <c r="A22" s="124" t="inlineStr">
        <is>
          <t>M010</t>
        </is>
      </c>
      <c r="B22" s="124" t="inlineStr">
        <is>
          <t>BAYRAKLI</t>
        </is>
      </c>
      <c r="C22" s="124" t="inlineStr">
        <is>
          <t>DERYA YARDIMCI</t>
        </is>
      </c>
      <c r="D22" s="167" t="n">
        <v>0.1</v>
      </c>
      <c r="E22" s="167" t="n">
        <v>1.08</v>
      </c>
      <c r="F22" s="167" t="n">
        <v>1.02</v>
      </c>
      <c r="G22" s="124" t="n">
        <v>21</v>
      </c>
      <c r="H22" s="124" t="n">
        <v>29</v>
      </c>
      <c r="I22" s="124" t="n">
        <v>-8</v>
      </c>
      <c r="J22" s="124" t="inlineStr">
        <is>
          <t>Dummy</t>
        </is>
      </c>
    </row>
    <row r="23" ht="15" customHeight="1" s="113">
      <c r="A23" s="124" t="inlineStr">
        <is>
          <t>M011</t>
        </is>
      </c>
      <c r="B23" s="124" t="inlineStr">
        <is>
          <t>BOZYAKA</t>
        </is>
      </c>
      <c r="C23" s="124" t="inlineStr">
        <is>
          <t>ERTAN TEKİ</t>
        </is>
      </c>
      <c r="D23" s="167" t="n">
        <v>0.13</v>
      </c>
      <c r="E23" s="167" t="n">
        <v>0.97</v>
      </c>
      <c r="F23" s="167" t="n">
        <v>1.04</v>
      </c>
      <c r="G23" s="124" t="n">
        <v>28</v>
      </c>
      <c r="H23" s="124" t="n">
        <v>10</v>
      </c>
      <c r="I23" s="124" t="n">
        <v>18</v>
      </c>
      <c r="J23" s="124" t="inlineStr">
        <is>
          <t>Dummy</t>
        </is>
      </c>
    </row>
    <row r="24" ht="15" customHeight="1" s="113">
      <c r="A24" s="124" t="inlineStr">
        <is>
          <t>M012</t>
        </is>
      </c>
      <c r="B24" s="124" t="inlineStr">
        <is>
          <t xml:space="preserve">BUCA </t>
        </is>
      </c>
      <c r="C24" s="124" t="inlineStr">
        <is>
          <t>DERYA YARDIMCI</t>
        </is>
      </c>
      <c r="D24" s="167" t="n">
        <v>0.05</v>
      </c>
      <c r="E24" s="167" t="n">
        <v>1.02</v>
      </c>
      <c r="F24" s="167" t="n">
        <v>1.06</v>
      </c>
      <c r="G24" s="124" t="n">
        <v>35</v>
      </c>
      <c r="H24" s="124" t="n">
        <v>15</v>
      </c>
      <c r="I24" s="124" t="n">
        <v>20</v>
      </c>
      <c r="J24" s="124" t="inlineStr">
        <is>
          <t>Dummy</t>
        </is>
      </c>
    </row>
    <row r="25" ht="15" customHeight="1" s="113">
      <c r="A25" s="124" t="inlineStr">
        <is>
          <t>M013</t>
        </is>
      </c>
      <c r="B25" s="124" t="inlineStr">
        <is>
          <t>DEDEBAŞI</t>
        </is>
      </c>
      <c r="C25" s="124" t="inlineStr">
        <is>
          <t>DERYA YARDIMCI</t>
        </is>
      </c>
      <c r="D25" s="167" t="n">
        <v>0.08</v>
      </c>
      <c r="E25" s="167" t="n">
        <v>1.07</v>
      </c>
      <c r="F25" s="167" t="n">
        <v>1</v>
      </c>
      <c r="G25" s="124" t="n">
        <v>16</v>
      </c>
      <c r="H25" s="124" t="n">
        <v>20</v>
      </c>
      <c r="I25" s="124" t="n">
        <v>-4</v>
      </c>
      <c r="J25" s="124" t="inlineStr">
        <is>
          <t>Dummy</t>
        </is>
      </c>
    </row>
    <row r="26" ht="15" customHeight="1" s="113">
      <c r="A26" s="124" t="inlineStr">
        <is>
          <t>M014</t>
        </is>
      </c>
      <c r="B26" s="124" t="inlineStr">
        <is>
          <t>ESKİİZMİR</t>
        </is>
      </c>
      <c r="C26" s="124" t="inlineStr">
        <is>
          <t>ERTAN TEKİ</t>
        </is>
      </c>
      <c r="D26" s="167" t="n">
        <v>0.11</v>
      </c>
      <c r="E26" s="167" t="n">
        <v>0.96</v>
      </c>
      <c r="F26" s="167" t="n">
        <v>1.02</v>
      </c>
      <c r="G26" s="124" t="n">
        <v>23</v>
      </c>
      <c r="H26" s="124" t="n">
        <v>25</v>
      </c>
      <c r="I26" s="124" t="n">
        <v>-2</v>
      </c>
      <c r="J26" s="124" t="inlineStr">
        <is>
          <t>Dummy</t>
        </is>
      </c>
    </row>
    <row r="27" ht="15" customHeight="1" s="113">
      <c r="A27" s="124" t="inlineStr">
        <is>
          <t>M015</t>
        </is>
      </c>
      <c r="B27" s="124" t="inlineStr">
        <is>
          <t>GAZİEMİR-1</t>
        </is>
      </c>
      <c r="C27" s="124" t="inlineStr">
        <is>
          <t>ALİ ÇELİK</t>
        </is>
      </c>
      <c r="D27" s="167" t="n">
        <v>0.14</v>
      </c>
      <c r="E27" s="167" t="n">
        <v>1.01</v>
      </c>
      <c r="F27" s="167" t="n">
        <v>1.04</v>
      </c>
      <c r="G27" s="124" t="n">
        <v>30</v>
      </c>
      <c r="H27" s="124" t="n">
        <v>30</v>
      </c>
      <c r="I27" s="124" t="n">
        <v>0</v>
      </c>
      <c r="J27" s="124" t="inlineStr">
        <is>
          <t>Dummy</t>
        </is>
      </c>
    </row>
    <row r="28" ht="15" customHeight="1" s="113">
      <c r="A28" s="124" t="inlineStr">
        <is>
          <t>M016</t>
        </is>
      </c>
      <c r="B28" s="124" t="inlineStr">
        <is>
          <t>GAZİEMİR-2</t>
        </is>
      </c>
      <c r="C28" s="124" t="inlineStr">
        <is>
          <t>ALİ ÇELİK</t>
        </is>
      </c>
      <c r="D28" s="167" t="n">
        <v>0.06</v>
      </c>
      <c r="E28" s="167" t="n">
        <v>1.06</v>
      </c>
      <c r="F28" s="167" t="n">
        <v>1.06</v>
      </c>
      <c r="G28" s="124" t="n">
        <v>11</v>
      </c>
      <c r="H28" s="124" t="n">
        <v>11</v>
      </c>
      <c r="I28" s="124" t="n">
        <v>0</v>
      </c>
      <c r="J28" s="124" t="inlineStr">
        <is>
          <t>Dummy</t>
        </is>
      </c>
    </row>
    <row r="29" ht="15" customHeight="1" s="113">
      <c r="A29" s="124" t="inlineStr">
        <is>
          <t>M017</t>
        </is>
      </c>
      <c r="B29" s="124" t="inlineStr">
        <is>
          <t>GAZİEMİR-3</t>
        </is>
      </c>
      <c r="C29" s="124" t="inlineStr">
        <is>
          <t>ALİ ÇELİK</t>
        </is>
      </c>
      <c r="D29" s="167" t="n">
        <v>0.09</v>
      </c>
      <c r="E29" s="167" t="n">
        <v>0.95</v>
      </c>
      <c r="F29" s="167" t="n">
        <v>1</v>
      </c>
      <c r="G29" s="124" t="n">
        <v>18</v>
      </c>
      <c r="H29" s="124" t="n">
        <v>16</v>
      </c>
      <c r="I29" s="124" t="n">
        <v>2</v>
      </c>
      <c r="J29" s="124" t="inlineStr">
        <is>
          <t>Dummy</t>
        </is>
      </c>
    </row>
    <row r="30" ht="15" customHeight="1" s="113">
      <c r="A30" s="124" t="inlineStr">
        <is>
          <t>M018</t>
        </is>
      </c>
      <c r="B30" s="124" t="inlineStr">
        <is>
          <t>GAZİEMİR-4</t>
        </is>
      </c>
      <c r="C30" s="124" t="inlineStr">
        <is>
          <t>ALİ ÇELİK</t>
        </is>
      </c>
      <c r="D30" s="167" t="n">
        <v>0.12</v>
      </c>
      <c r="E30" s="167" t="n">
        <v>1</v>
      </c>
      <c r="F30" s="167" t="n">
        <v>1.02</v>
      </c>
      <c r="G30" s="124" t="n">
        <v>25</v>
      </c>
      <c r="H30" s="124" t="n">
        <v>21</v>
      </c>
      <c r="I30" s="124" t="n">
        <v>4</v>
      </c>
      <c r="J30" s="124" t="inlineStr">
        <is>
          <t>Dummy</t>
        </is>
      </c>
    </row>
    <row r="31" ht="15" customHeight="1" s="113">
      <c r="A31" s="124" t="inlineStr">
        <is>
          <t>M019</t>
        </is>
      </c>
      <c r="B31" s="124" t="inlineStr">
        <is>
          <t>GAZİEMİR-5</t>
        </is>
      </c>
      <c r="C31" s="124" t="inlineStr">
        <is>
          <t>ALİ ÇELİK</t>
        </is>
      </c>
      <c r="D31" s="167" t="n">
        <v>0.15</v>
      </c>
      <c r="E31" s="167" t="n">
        <v>1.05</v>
      </c>
      <c r="F31" s="167" t="n">
        <v>1.04</v>
      </c>
      <c r="G31" s="124" t="n">
        <v>32</v>
      </c>
      <c r="H31" s="124" t="n">
        <v>26</v>
      </c>
      <c r="I31" s="124" t="n">
        <v>6</v>
      </c>
      <c r="J31" s="124" t="inlineStr">
        <is>
          <t>Dummy</t>
        </is>
      </c>
    </row>
    <row r="32" ht="15" customHeight="1" s="113">
      <c r="A32" s="124" t="inlineStr">
        <is>
          <t>M020</t>
        </is>
      </c>
      <c r="B32" s="124" t="inlineStr">
        <is>
          <t>GAZİEMİR-6</t>
        </is>
      </c>
      <c r="C32" s="124" t="inlineStr">
        <is>
          <t>ALİ ÇELİK</t>
        </is>
      </c>
      <c r="D32" s="167" t="n">
        <v>0.07000000000000001</v>
      </c>
      <c r="E32" s="167" t="n">
        <v>1.1</v>
      </c>
      <c r="F32" s="167" t="n">
        <v>1.06</v>
      </c>
      <c r="G32" s="124" t="n">
        <v>13</v>
      </c>
      <c r="H32" s="124" t="n">
        <v>31</v>
      </c>
      <c r="I32" s="124" t="n">
        <v>-18</v>
      </c>
      <c r="J32" s="124" t="inlineStr">
        <is>
          <t>Dummy</t>
        </is>
      </c>
    </row>
    <row r="33" ht="15" customHeight="1" s="113">
      <c r="A33" s="124" t="inlineStr">
        <is>
          <t>M021</t>
        </is>
      </c>
      <c r="B33" s="124" t="inlineStr">
        <is>
          <t>GAZİEMİR-7</t>
        </is>
      </c>
      <c r="C33" s="124" t="inlineStr">
        <is>
          <t>ALİ ÇELİK</t>
        </is>
      </c>
      <c r="D33" s="167" t="n">
        <v>0.1</v>
      </c>
      <c r="E33" s="167" t="n">
        <v>0.99</v>
      </c>
      <c r="F33" s="167" t="n">
        <v>1</v>
      </c>
      <c r="G33" s="124" t="n">
        <v>20</v>
      </c>
      <c r="H33" s="124" t="n">
        <v>12</v>
      </c>
      <c r="I33" s="124" t="n">
        <v>8</v>
      </c>
      <c r="J33" s="124" t="inlineStr">
        <is>
          <t>Dummy</t>
        </is>
      </c>
    </row>
    <row r="34" ht="15" customHeight="1" s="113">
      <c r="A34" s="124" t="inlineStr">
        <is>
          <t>M022</t>
        </is>
      </c>
      <c r="B34" s="124" t="inlineStr">
        <is>
          <t>GEDİZ</t>
        </is>
      </c>
      <c r="C34" s="124" t="inlineStr">
        <is>
          <t>DERYA YARDIMCI</t>
        </is>
      </c>
      <c r="D34" s="167" t="n">
        <v>0.13</v>
      </c>
      <c r="E34" s="167" t="n">
        <v>1.04</v>
      </c>
      <c r="F34" s="167" t="n">
        <v>1.02</v>
      </c>
      <c r="G34" s="124" t="n">
        <v>27</v>
      </c>
      <c r="H34" s="124" t="n">
        <v>17</v>
      </c>
      <c r="I34" s="124" t="n">
        <v>10</v>
      </c>
      <c r="J34" s="124" t="inlineStr">
        <is>
          <t>Dummy</t>
        </is>
      </c>
    </row>
    <row r="35" ht="15" customHeight="1" s="113">
      <c r="A35" s="124" t="inlineStr">
        <is>
          <t>M023</t>
        </is>
      </c>
      <c r="B35" s="124" t="inlineStr">
        <is>
          <t>GÖZTEPE</t>
        </is>
      </c>
      <c r="C35" s="124" t="inlineStr">
        <is>
          <t>ERTAN TEKİ</t>
        </is>
      </c>
      <c r="D35" s="167" t="n">
        <v>0.05</v>
      </c>
      <c r="E35" s="167" t="n">
        <v>1.09</v>
      </c>
      <c r="F35" s="167" t="n">
        <v>1.04</v>
      </c>
      <c r="G35" s="124" t="n">
        <v>34</v>
      </c>
      <c r="H35" s="124" t="n">
        <v>22</v>
      </c>
      <c r="I35" s="124" t="n">
        <v>12</v>
      </c>
      <c r="J35" s="124" t="inlineStr">
        <is>
          <t>Dummy</t>
        </is>
      </c>
    </row>
    <row r="36" ht="15" customHeight="1" s="113">
      <c r="A36" s="124" t="inlineStr">
        <is>
          <t>M024</t>
        </is>
      </c>
      <c r="B36" s="124" t="inlineStr">
        <is>
          <t>GÜMÜŞPALA</t>
        </is>
      </c>
      <c r="C36" s="124" t="inlineStr">
        <is>
          <t>DERYA YARDIMCI</t>
        </is>
      </c>
      <c r="D36" s="167" t="n">
        <v>0.08</v>
      </c>
      <c r="E36" s="167" t="n">
        <v>0.98</v>
      </c>
      <c r="F36" s="167" t="n">
        <v>1.06</v>
      </c>
      <c r="G36" s="124" t="n">
        <v>15</v>
      </c>
      <c r="H36" s="124" t="n">
        <v>27</v>
      </c>
      <c r="I36" s="124" t="n">
        <v>-12</v>
      </c>
      <c r="J36" s="124" t="inlineStr">
        <is>
          <t>Dummy</t>
        </is>
      </c>
    </row>
    <row r="37" ht="15" customHeight="1" s="113">
      <c r="A37" s="124" t="inlineStr">
        <is>
          <t>M025</t>
        </is>
      </c>
      <c r="B37" s="124" t="inlineStr">
        <is>
          <t>HAL DEPO</t>
        </is>
      </c>
      <c r="C37" s="124" t="inlineStr">
        <is>
          <t>HALİT BAŞDAŞ</t>
        </is>
      </c>
      <c r="D37" s="167" t="n">
        <v>0.11</v>
      </c>
      <c r="E37" s="167" t="n">
        <v>1.03</v>
      </c>
      <c r="F37" s="167" t="n">
        <v>1</v>
      </c>
      <c r="G37" s="124" t="n">
        <v>22</v>
      </c>
      <c r="H37" s="124" t="n">
        <v>8</v>
      </c>
      <c r="I37" s="124" t="n">
        <v>14</v>
      </c>
      <c r="J37" s="124" t="inlineStr">
        <is>
          <t>Dummy</t>
        </is>
      </c>
    </row>
    <row r="38" ht="15" customHeight="1" s="113">
      <c r="A38" s="124" t="inlineStr">
        <is>
          <t>M026</t>
        </is>
      </c>
      <c r="B38" s="124" t="inlineStr">
        <is>
          <t>HARMANDALI</t>
        </is>
      </c>
      <c r="C38" s="124" t="inlineStr">
        <is>
          <t>DERYA YARDIMCI</t>
        </is>
      </c>
      <c r="D38" s="167" t="n">
        <v>0.14</v>
      </c>
      <c r="E38" s="167" t="n">
        <v>1.08</v>
      </c>
      <c r="F38" s="167" t="n">
        <v>1.02</v>
      </c>
      <c r="G38" s="124" t="n">
        <v>29</v>
      </c>
      <c r="H38" s="124" t="n">
        <v>13</v>
      </c>
      <c r="I38" s="124" t="n">
        <v>16</v>
      </c>
      <c r="J38" s="124" t="inlineStr">
        <is>
          <t>Dummy</t>
        </is>
      </c>
    </row>
    <row r="39" ht="15" customHeight="1" s="113">
      <c r="A39" s="124" t="inlineStr">
        <is>
          <t>M027</t>
        </is>
      </c>
      <c r="B39" s="124" t="inlineStr">
        <is>
          <t>HATAY</t>
        </is>
      </c>
      <c r="C39" s="124" t="inlineStr">
        <is>
          <t>ERTAN TEKİ</t>
        </is>
      </c>
      <c r="D39" s="167" t="n">
        <v>0.06</v>
      </c>
      <c r="E39" s="167" t="n">
        <v>0.97</v>
      </c>
      <c r="F39" s="167" t="n">
        <v>1.04</v>
      </c>
      <c r="G39" s="124" t="n">
        <v>10</v>
      </c>
      <c r="H39" s="124" t="n">
        <v>18</v>
      </c>
      <c r="I39" s="124" t="n">
        <v>-8</v>
      </c>
      <c r="J39" s="124" t="inlineStr">
        <is>
          <t>Dummy</t>
        </is>
      </c>
    </row>
    <row r="40" ht="15" customHeight="1" s="113">
      <c r="A40" s="124" t="inlineStr">
        <is>
          <t>M028</t>
        </is>
      </c>
      <c r="B40" s="124" t="inlineStr">
        <is>
          <t>KARŞIYAKA-1</t>
        </is>
      </c>
      <c r="C40" s="124" t="inlineStr">
        <is>
          <t>DERYA YARDIMCI</t>
        </is>
      </c>
      <c r="D40" s="167" t="n">
        <v>0.09</v>
      </c>
      <c r="E40" s="167" t="n">
        <v>1.02</v>
      </c>
      <c r="F40" s="167" t="n">
        <v>1.06</v>
      </c>
      <c r="G40" s="124" t="n">
        <v>17</v>
      </c>
      <c r="H40" s="124" t="n">
        <v>23</v>
      </c>
      <c r="I40" s="124" t="n">
        <v>-6</v>
      </c>
      <c r="J40" s="124" t="inlineStr">
        <is>
          <t>Dummy</t>
        </is>
      </c>
    </row>
    <row r="41" ht="15" customHeight="1" s="113">
      <c r="A41" s="124" t="inlineStr">
        <is>
          <t>M029</t>
        </is>
      </c>
      <c r="B41" s="124" t="inlineStr">
        <is>
          <t>KARŞIYAKA-2</t>
        </is>
      </c>
      <c r="C41" s="124" t="inlineStr">
        <is>
          <t>DERYA YARDIMCI</t>
        </is>
      </c>
      <c r="D41" s="167" t="n">
        <v>0.12</v>
      </c>
      <c r="E41" s="167" t="n">
        <v>1.07</v>
      </c>
      <c r="F41" s="167" t="n">
        <v>1</v>
      </c>
      <c r="G41" s="124" t="n">
        <v>24</v>
      </c>
      <c r="H41" s="124" t="n">
        <v>28</v>
      </c>
      <c r="I41" s="124" t="n">
        <v>-4</v>
      </c>
      <c r="J41" s="124" t="inlineStr">
        <is>
          <t>Dummy</t>
        </is>
      </c>
    </row>
    <row r="42" ht="15" customHeight="1" s="113">
      <c r="A42" s="124" t="inlineStr">
        <is>
          <t>M030</t>
        </is>
      </c>
      <c r="B42" s="124" t="inlineStr">
        <is>
          <t>MANAVKUYU</t>
        </is>
      </c>
      <c r="C42" s="124" t="inlineStr">
        <is>
          <t>DERYA YARDIMCI</t>
        </is>
      </c>
      <c r="D42" s="167" t="n">
        <v>0.15</v>
      </c>
      <c r="E42" s="167" t="n">
        <v>0.96</v>
      </c>
      <c r="F42" s="167" t="n">
        <v>1.02</v>
      </c>
      <c r="G42" s="124" t="n">
        <v>31</v>
      </c>
      <c r="H42" s="124" t="n">
        <v>9</v>
      </c>
      <c r="I42" s="124" t="n">
        <v>22</v>
      </c>
      <c r="J42" s="124" t="inlineStr">
        <is>
          <t>Dummy</t>
        </is>
      </c>
    </row>
    <row r="43" ht="15" customHeight="1" s="113">
      <c r="A43" s="124" t="inlineStr">
        <is>
          <t>M031</t>
        </is>
      </c>
      <c r="B43" s="124" t="inlineStr">
        <is>
          <t>MENDERES</t>
        </is>
      </c>
      <c r="C43" s="124" t="inlineStr">
        <is>
          <t>CÜNEYT ÇIKRIKÇI - AYŞE AVCU</t>
        </is>
      </c>
      <c r="D43" s="167" t="n">
        <v>0.07000000000000001</v>
      </c>
      <c r="E43" s="167" t="n">
        <v>1.01</v>
      </c>
      <c r="F43" s="167" t="n">
        <v>1.04</v>
      </c>
      <c r="G43" s="124" t="n">
        <v>12</v>
      </c>
      <c r="H43" s="124" t="n">
        <v>14</v>
      </c>
      <c r="I43" s="124" t="n">
        <v>-2</v>
      </c>
      <c r="J43" s="124" t="inlineStr">
        <is>
          <t>Dummy</t>
        </is>
      </c>
    </row>
    <row r="44" ht="15" customHeight="1" s="113">
      <c r="A44" s="124" t="inlineStr">
        <is>
          <t>M032</t>
        </is>
      </c>
      <c r="B44" s="124" t="inlineStr">
        <is>
          <t>MENDERES DEPO</t>
        </is>
      </c>
      <c r="C44" s="124" t="inlineStr">
        <is>
          <t>AYHAN DAŞDEMİR</t>
        </is>
      </c>
      <c r="D44" s="167" t="n">
        <v>0.1</v>
      </c>
      <c r="E44" s="167" t="n">
        <v>1.06</v>
      </c>
      <c r="F44" s="167" t="n">
        <v>1.06</v>
      </c>
      <c r="G44" s="124" t="n">
        <v>19</v>
      </c>
      <c r="H44" s="124" t="n">
        <v>19</v>
      </c>
      <c r="I44" s="124" t="n">
        <v>0</v>
      </c>
      <c r="J44" s="124" t="inlineStr">
        <is>
          <t>Dummy</t>
        </is>
      </c>
    </row>
    <row r="45" ht="15" customHeight="1" s="113">
      <c r="A45" s="124" t="inlineStr">
        <is>
          <t>M033</t>
        </is>
      </c>
      <c r="B45" s="124" t="inlineStr">
        <is>
          <t>MERKEZ</t>
        </is>
      </c>
      <c r="C45" s="124" t="inlineStr">
        <is>
          <t>GENEL MÜDÜR</t>
        </is>
      </c>
      <c r="D45" s="167" t="n">
        <v>0.13</v>
      </c>
      <c r="E45" s="167" t="n">
        <v>0.95</v>
      </c>
      <c r="F45" s="167" t="n">
        <v>1</v>
      </c>
      <c r="G45" s="124" t="n">
        <v>26</v>
      </c>
      <c r="H45" s="124" t="n">
        <v>24</v>
      </c>
      <c r="I45" s="124" t="n">
        <v>2</v>
      </c>
      <c r="J45" s="124" t="inlineStr">
        <is>
          <t>Dummy</t>
        </is>
      </c>
    </row>
    <row r="46" ht="15" customHeight="1" s="113">
      <c r="A46" s="124" t="inlineStr">
        <is>
          <t>M034</t>
        </is>
      </c>
      <c r="B46" s="124" t="inlineStr">
        <is>
          <t>NARLIDERE</t>
        </is>
      </c>
      <c r="C46" s="124" t="inlineStr">
        <is>
          <t>ERTAN TEKİ</t>
        </is>
      </c>
      <c r="D46" s="167" t="n">
        <v>0.05</v>
      </c>
      <c r="E46" s="167" t="n">
        <v>1</v>
      </c>
      <c r="F46" s="167" t="n">
        <v>1.02</v>
      </c>
      <c r="G46" s="124" t="n">
        <v>33</v>
      </c>
      <c r="H46" s="124" t="n">
        <v>29</v>
      </c>
      <c r="I46" s="124" t="n">
        <v>4</v>
      </c>
      <c r="J46" s="124" t="inlineStr">
        <is>
          <t>Dummy</t>
        </is>
      </c>
    </row>
    <row r="47" ht="15" customHeight="1" s="113">
      <c r="A47" s="124" t="inlineStr">
        <is>
          <t>M035</t>
        </is>
      </c>
      <c r="B47" s="124" t="inlineStr">
        <is>
          <t>OSMANGAZİ</t>
        </is>
      </c>
      <c r="C47" s="124" t="inlineStr">
        <is>
          <t>DERYA YARDIMCI</t>
        </is>
      </c>
      <c r="D47" s="167" t="n">
        <v>0.08</v>
      </c>
      <c r="E47" s="167" t="n">
        <v>1.05</v>
      </c>
      <c r="F47" s="167" t="n">
        <v>1.04</v>
      </c>
      <c r="G47" s="124" t="n">
        <v>14</v>
      </c>
      <c r="H47" s="124" t="n">
        <v>10</v>
      </c>
      <c r="I47" s="124" t="n">
        <v>4</v>
      </c>
      <c r="J47" s="124" t="inlineStr">
        <is>
          <t>Dummy</t>
        </is>
      </c>
    </row>
    <row r="48" ht="15" customHeight="1" s="113">
      <c r="A48" s="124" t="inlineStr">
        <is>
          <t>M036</t>
        </is>
      </c>
      <c r="B48" s="124" t="inlineStr">
        <is>
          <t>POLİGON</t>
        </is>
      </c>
      <c r="C48" s="124" t="inlineStr">
        <is>
          <t>ERTAN TEKİ</t>
        </is>
      </c>
      <c r="D48" s="167" t="n">
        <v>0.11</v>
      </c>
      <c r="E48" s="167" t="n">
        <v>1.1</v>
      </c>
      <c r="F48" s="167" t="n">
        <v>1.06</v>
      </c>
      <c r="G48" s="124" t="n">
        <v>21</v>
      </c>
      <c r="H48" s="124" t="n">
        <v>15</v>
      </c>
      <c r="I48" s="124" t="n">
        <v>6</v>
      </c>
      <c r="J48" s="124" t="inlineStr">
        <is>
          <t>Dummy</t>
        </is>
      </c>
    </row>
    <row r="49" ht="15" customHeight="1" s="113">
      <c r="A49" s="124" t="inlineStr">
        <is>
          <t>M037</t>
        </is>
      </c>
      <c r="B49" s="124" t="inlineStr">
        <is>
          <t>SEFERİHİSAR</t>
        </is>
      </c>
      <c r="C49" s="124" t="inlineStr">
        <is>
          <t>ERTAN TEKİ</t>
        </is>
      </c>
      <c r="D49" s="167" t="n">
        <v>0.14</v>
      </c>
      <c r="E49" s="167" t="n">
        <v>0.99</v>
      </c>
      <c r="F49" s="167" t="n">
        <v>1</v>
      </c>
      <c r="G49" s="124" t="n">
        <v>28</v>
      </c>
      <c r="H49" s="124" t="n">
        <v>20</v>
      </c>
      <c r="I49" s="124" t="n">
        <v>8</v>
      </c>
      <c r="J49" s="124" t="inlineStr">
        <is>
          <t>Dummy</t>
        </is>
      </c>
    </row>
    <row r="50" ht="15" customHeight="1" s="113">
      <c r="A50" s="124" t="inlineStr">
        <is>
          <t>M038</t>
        </is>
      </c>
      <c r="B50" s="124" t="inlineStr">
        <is>
          <t>TORBALI 1</t>
        </is>
      </c>
      <c r="C50" s="124" t="inlineStr">
        <is>
          <t>CÜNEYT ÇIKRIKÇI - AYŞE AVCU</t>
        </is>
      </c>
      <c r="D50" s="167" t="n">
        <v>0.06</v>
      </c>
      <c r="E50" s="167" t="n">
        <v>1.04</v>
      </c>
      <c r="F50" s="167" t="n">
        <v>1.02</v>
      </c>
      <c r="G50" s="124" t="n">
        <v>35</v>
      </c>
      <c r="H50" s="124" t="n">
        <v>25</v>
      </c>
      <c r="I50" s="124" t="n">
        <v>10</v>
      </c>
      <c r="J50" s="124" t="inlineStr">
        <is>
          <t>Dummy</t>
        </is>
      </c>
    </row>
    <row r="51" ht="15" customHeight="1" s="113">
      <c r="A51" s="124" t="inlineStr">
        <is>
          <t>M039</t>
        </is>
      </c>
      <c r="B51" s="124" t="inlineStr">
        <is>
          <t>TORBALI 2</t>
        </is>
      </c>
      <c r="C51" s="124" t="inlineStr">
        <is>
          <t>CÜNEYT ÇIKRIKÇI - AYŞE AVCU</t>
        </is>
      </c>
      <c r="D51" s="167" t="n">
        <v>0.09</v>
      </c>
      <c r="E51" s="167" t="n">
        <v>1.09</v>
      </c>
      <c r="F51" s="167" t="n">
        <v>1.04</v>
      </c>
      <c r="G51" s="124" t="n">
        <v>16</v>
      </c>
      <c r="H51" s="124" t="n">
        <v>30</v>
      </c>
      <c r="I51" s="124" t="n">
        <v>-14</v>
      </c>
      <c r="J51" s="124" t="inlineStr">
        <is>
          <t>Dummy</t>
        </is>
      </c>
    </row>
    <row r="52" ht="15" customHeight="1" s="113">
      <c r="A52" s="124" t="inlineStr">
        <is>
          <t>M040</t>
        </is>
      </c>
      <c r="B52" s="124" t="inlineStr">
        <is>
          <t>TORBALI 3</t>
        </is>
      </c>
      <c r="C52" s="124" t="inlineStr">
        <is>
          <t>CÜNEYT ÇIKRIKÇI - AYŞE AVCU</t>
        </is>
      </c>
      <c r="D52" s="167" t="n">
        <v>0.12</v>
      </c>
      <c r="E52" s="167" t="n">
        <v>0.98</v>
      </c>
      <c r="F52" s="167" t="n">
        <v>1.06</v>
      </c>
      <c r="G52" s="124" t="n">
        <v>23</v>
      </c>
      <c r="H52" s="124" t="n">
        <v>11</v>
      </c>
      <c r="I52" s="124" t="n">
        <v>12</v>
      </c>
      <c r="J52" s="124" t="inlineStr">
        <is>
          <t>Dummy</t>
        </is>
      </c>
    </row>
    <row r="53" ht="15" customHeight="1" s="113">
      <c r="A53" s="124" t="inlineStr">
        <is>
          <t>M041</t>
        </is>
      </c>
      <c r="B53" s="124" t="inlineStr">
        <is>
          <t>TORBALI 4</t>
        </is>
      </c>
      <c r="C53" s="124" t="inlineStr">
        <is>
          <t>CÜNEYT ÇIKRIKÇI - AYŞE AVCU</t>
        </is>
      </c>
      <c r="D53" s="167" t="n">
        <v>0.15</v>
      </c>
      <c r="E53" s="167" t="n">
        <v>1.03</v>
      </c>
      <c r="F53" s="167" t="n">
        <v>1</v>
      </c>
      <c r="G53" s="124" t="n">
        <v>30</v>
      </c>
      <c r="H53" s="124" t="n">
        <v>16</v>
      </c>
      <c r="I53" s="124" t="n">
        <v>14</v>
      </c>
      <c r="J53" s="124" t="inlineStr">
        <is>
          <t>Dummy</t>
        </is>
      </c>
    </row>
    <row r="54" ht="15" customHeight="1" s="113">
      <c r="A54" s="124" t="inlineStr">
        <is>
          <t>M042</t>
        </is>
      </c>
      <c r="B54" s="124" t="inlineStr">
        <is>
          <t>TORBALI 5</t>
        </is>
      </c>
      <c r="C54" s="124" t="inlineStr">
        <is>
          <t>CÜNEYT ÇIKRIKÇI - AYŞE AVCU</t>
        </is>
      </c>
      <c r="D54" s="167" t="n">
        <v>0.07000000000000001</v>
      </c>
      <c r="E54" s="167" t="n">
        <v>1.08</v>
      </c>
      <c r="F54" s="167" t="n">
        <v>1.02</v>
      </c>
      <c r="G54" s="124" t="n">
        <v>11</v>
      </c>
      <c r="H54" s="124" t="n">
        <v>21</v>
      </c>
      <c r="I54" s="124" t="n">
        <v>-10</v>
      </c>
      <c r="J54" s="124" t="inlineStr">
        <is>
          <t>Dummy</t>
        </is>
      </c>
    </row>
    <row r="55" ht="15" customHeight="1" s="113">
      <c r="A55" s="124" t="inlineStr">
        <is>
          <t>M043</t>
        </is>
      </c>
      <c r="B55" s="124" t="inlineStr">
        <is>
          <t>YAPICIOĞLU</t>
        </is>
      </c>
      <c r="C55" s="124" t="inlineStr">
        <is>
          <t>ERTAN TEKİ</t>
        </is>
      </c>
      <c r="D55" s="167" t="n">
        <v>0.1</v>
      </c>
      <c r="E55" s="167" t="n">
        <v>0.97</v>
      </c>
      <c r="F55" s="167" t="n">
        <v>1.04</v>
      </c>
      <c r="G55" s="124" t="n">
        <v>18</v>
      </c>
      <c r="H55" s="124" t="n">
        <v>26</v>
      </c>
      <c r="I55" s="124" t="n">
        <v>-8</v>
      </c>
      <c r="J55" s="124" t="inlineStr">
        <is>
          <t>Dummy</t>
        </is>
      </c>
    </row>
    <row r="56" ht="15" customHeight="1" s="113">
      <c r="A56" s="124" t="inlineStr">
        <is>
          <t>M044</t>
        </is>
      </c>
      <c r="B56" s="124" t="inlineStr">
        <is>
          <t>YEŞİLOVA</t>
        </is>
      </c>
      <c r="C56" s="124" t="inlineStr">
        <is>
          <t>DERYA YARDIMCI</t>
        </is>
      </c>
      <c r="D56" s="167" t="n">
        <v>0.13</v>
      </c>
      <c r="E56" s="167" t="n">
        <v>1.02</v>
      </c>
      <c r="F56" s="167" t="n">
        <v>1.06</v>
      </c>
      <c r="G56" s="124" t="n">
        <v>25</v>
      </c>
      <c r="H56" s="124" t="n">
        <v>31</v>
      </c>
      <c r="I56" s="124" t="n">
        <v>-6</v>
      </c>
      <c r="J56" s="124" t="inlineStr">
        <is>
          <t>Dummy</t>
        </is>
      </c>
    </row>
    <row r="57" ht="15" customHeight="1" s="113">
      <c r="A57" s="124" t="inlineStr">
        <is>
          <t>M045</t>
        </is>
      </c>
      <c r="B57" s="124" t="inlineStr">
        <is>
          <t>Z1  ET DEPO</t>
        </is>
      </c>
      <c r="C57" s="124" t="inlineStr">
        <is>
          <t>FARUK MALKOÇ</t>
        </is>
      </c>
      <c r="D57" s="167" t="n">
        <v>0.05</v>
      </c>
      <c r="E57" s="167" t="n">
        <v>1.07</v>
      </c>
      <c r="F57" s="167" t="n">
        <v>1</v>
      </c>
      <c r="G57" s="124" t="n">
        <v>32</v>
      </c>
      <c r="H57" s="124" t="n">
        <v>12</v>
      </c>
      <c r="I57" s="124" t="n">
        <v>20</v>
      </c>
      <c r="J57" s="124" t="inlineStr">
        <is>
          <t>Dummy</t>
        </is>
      </c>
    </row>
    <row r="58" ht="15" customHeight="1" s="113">
      <c r="A58" s="124" t="inlineStr">
        <is>
          <t>M046</t>
        </is>
      </c>
      <c r="B58" s="124" t="inlineStr">
        <is>
          <t>ÇAMDİBİ</t>
        </is>
      </c>
      <c r="C58" s="124" t="inlineStr">
        <is>
          <t>DERYA YARDIMCI</t>
        </is>
      </c>
      <c r="D58" s="167" t="n">
        <v>0.08</v>
      </c>
      <c r="E58" s="167" t="n">
        <v>0.96</v>
      </c>
      <c r="F58" s="167" t="n">
        <v>1.02</v>
      </c>
      <c r="G58" s="124" t="n">
        <v>13</v>
      </c>
      <c r="H58" s="124" t="n">
        <v>17</v>
      </c>
      <c r="I58" s="124" t="n">
        <v>-4</v>
      </c>
      <c r="J58" s="124" t="inlineStr">
        <is>
          <t>Dummy</t>
        </is>
      </c>
    </row>
    <row r="59" ht="15" customHeight="1" s="113">
      <c r="A59" s="124" t="inlineStr">
        <is>
          <t>M047</t>
        </is>
      </c>
      <c r="B59" s="124" t="inlineStr">
        <is>
          <t>ÇİFTLİK</t>
        </is>
      </c>
      <c r="C59" s="124" t="inlineStr">
        <is>
          <t>CEBRAİL ÇİÇEK</t>
        </is>
      </c>
      <c r="D59" s="167" t="n">
        <v>0.11</v>
      </c>
      <c r="E59" s="167" t="n">
        <v>1.01</v>
      </c>
      <c r="F59" s="167" t="n">
        <v>1.04</v>
      </c>
      <c r="G59" s="124" t="n">
        <v>20</v>
      </c>
      <c r="H59" s="124" t="n">
        <v>22</v>
      </c>
      <c r="I59" s="124" t="n">
        <v>-2</v>
      </c>
      <c r="J59" s="124" t="inlineStr">
        <is>
          <t>Dummy</t>
        </is>
      </c>
    </row>
    <row r="60" ht="15" customHeight="1" s="113">
      <c r="A60" s="124" t="inlineStr">
        <is>
          <t>M048</t>
        </is>
      </c>
      <c r="B60" s="124" t="inlineStr">
        <is>
          <t>ÇİĞLİ</t>
        </is>
      </c>
      <c r="C60" s="124" t="inlineStr">
        <is>
          <t>DERYA YARDIMCI</t>
        </is>
      </c>
      <c r="D60" s="167" t="n">
        <v>0.14</v>
      </c>
      <c r="E60" s="167" t="n">
        <v>1.06</v>
      </c>
      <c r="F60" s="167" t="n">
        <v>1.06</v>
      </c>
      <c r="G60" s="124" t="n">
        <v>27</v>
      </c>
      <c r="H60" s="124" t="n">
        <v>27</v>
      </c>
      <c r="I60" s="124" t="n">
        <v>0</v>
      </c>
      <c r="J60" s="124" t="inlineStr">
        <is>
          <t>Dummy</t>
        </is>
      </c>
    </row>
    <row r="61" ht="15" customHeight="1" s="113">
      <c r="A61" s="124" t="inlineStr">
        <is>
          <t>M049</t>
        </is>
      </c>
      <c r="B61" s="124" t="inlineStr">
        <is>
          <t>ÖZDERE</t>
        </is>
      </c>
      <c r="C61" s="124" t="inlineStr">
        <is>
          <t>CÜNEYT ÇIKRIKÇI - AYŞE AVCU</t>
        </is>
      </c>
      <c r="D61" s="167" t="n">
        <v>0.06</v>
      </c>
      <c r="E61" s="167" t="n">
        <v>0.95</v>
      </c>
      <c r="F61" s="167" t="n">
        <v>1</v>
      </c>
      <c r="G61" s="124" t="n">
        <v>34</v>
      </c>
      <c r="H61" s="124" t="n">
        <v>8</v>
      </c>
      <c r="I61" s="124" t="n">
        <v>26</v>
      </c>
      <c r="J61" s="124" t="inlineStr">
        <is>
          <t>Dummy</t>
        </is>
      </c>
    </row>
    <row r="62" ht="15" customHeight="1" s="113">
      <c r="A62" s="124" t="inlineStr">
        <is>
          <t>M050</t>
        </is>
      </c>
      <c r="B62" s="124" t="inlineStr">
        <is>
          <t>İZMİRSPOR</t>
        </is>
      </c>
      <c r="C62" s="124" t="inlineStr">
        <is>
          <t>ERTAN TEKİ</t>
        </is>
      </c>
      <c r="D62" s="167" t="n">
        <v>0.09</v>
      </c>
      <c r="E62" s="167" t="n">
        <v>1</v>
      </c>
      <c r="F62" s="167" t="n">
        <v>1.02</v>
      </c>
      <c r="G62" s="124" t="n">
        <v>15</v>
      </c>
      <c r="H62" s="124" t="n">
        <v>13</v>
      </c>
      <c r="I62" s="124" t="n">
        <v>2</v>
      </c>
      <c r="J62" s="124" t="inlineStr">
        <is>
          <t>Dummy</t>
        </is>
      </c>
    </row>
    <row r="63" ht="15" customHeight="1" s="113">
      <c r="A63" s="124" t="inlineStr">
        <is>
          <t>M051</t>
        </is>
      </c>
      <c r="B63" s="124" t="inlineStr">
        <is>
          <t>ŞİRİNYER</t>
        </is>
      </c>
      <c r="C63" s="124" t="inlineStr">
        <is>
          <t>ERTAN TEKİ</t>
        </is>
      </c>
      <c r="D63" s="167" t="n">
        <v>0.12</v>
      </c>
      <c r="E63" s="167" t="n">
        <v>1.05</v>
      </c>
      <c r="F63" s="167" t="n">
        <v>1.04</v>
      </c>
      <c r="G63" s="124" t="n">
        <v>22</v>
      </c>
      <c r="H63" s="124" t="n">
        <v>18</v>
      </c>
      <c r="I63" s="124" t="n">
        <v>4</v>
      </c>
      <c r="J63" s="124" t="inlineStr">
        <is>
          <t>Dummy</t>
        </is>
      </c>
    </row>
    <row r="64" ht="15" customHeight="1" s="113">
      <c r="A64" s="124" t="inlineStr">
        <is>
          <t>M052</t>
        </is>
      </c>
      <c r="B64" s="124" t="inlineStr">
        <is>
          <t>ŞİRİNYER 2</t>
        </is>
      </c>
      <c r="C64" s="124" t="inlineStr">
        <is>
          <t>DERYA YARDIMCI</t>
        </is>
      </c>
      <c r="D64" s="167" t="n">
        <v>0.15</v>
      </c>
      <c r="E64" s="167" t="n">
        <v>1.1</v>
      </c>
      <c r="F64" s="167" t="n">
        <v>1.06</v>
      </c>
      <c r="G64" s="124" t="n">
        <v>29</v>
      </c>
      <c r="H64" s="124" t="n">
        <v>23</v>
      </c>
      <c r="I64" s="124" t="n">
        <v>6</v>
      </c>
      <c r="J64" s="124" t="inlineStr">
        <is>
          <t>Dummy</t>
        </is>
      </c>
    </row>
    <row r="65" ht="15" customHeight="1" s="113">
      <c r="A65" s="124" t="inlineStr">
        <is>
          <t>M057</t>
        </is>
      </c>
      <c r="B65" s="124" t="inlineStr">
        <is>
          <t>BUCA2</t>
        </is>
      </c>
      <c r="C65" s="124" t="inlineStr">
        <is>
          <t>ERTAN TEKİ</t>
        </is>
      </c>
      <c r="D65" s="167" t="n">
        <v>0.08</v>
      </c>
      <c r="E65" s="167" t="n">
        <v>1.03</v>
      </c>
      <c r="F65" s="167" t="n">
        <v>1</v>
      </c>
      <c r="G65" s="124" t="n">
        <v>12</v>
      </c>
      <c r="H65" s="124" t="n">
        <v>24</v>
      </c>
      <c r="I65" s="124" t="n">
        <v>-12</v>
      </c>
      <c r="J65" s="124" t="inlineStr">
        <is>
          <t>Dummy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L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0" customWidth="1" style="112" min="1" max="1"/>
    <col width="34" customWidth="1" style="112" min="2" max="2"/>
    <col width="20" customWidth="1" style="112" min="3" max="3"/>
    <col width="24" customWidth="1" style="112" min="4" max="5"/>
    <col width="18" customWidth="1" style="112" min="6" max="6"/>
    <col width="20" customWidth="1" style="112" min="7" max="7"/>
    <col width="26" customWidth="1" style="112" min="8" max="8"/>
    <col width="18" customWidth="1" style="112" min="9" max="9"/>
    <col width="24" customWidth="1" style="112" min="10" max="10"/>
    <col width="26" customWidth="1" style="112" min="11" max="11"/>
    <col width="14" customWidth="1" style="112" min="12" max="12"/>
  </cols>
  <sheetData>
    <row r="1" ht="30" customHeight="1" s="113">
      <c r="A1" s="159" t="inlineStr">
        <is>
          <t>UnvanID</t>
        </is>
      </c>
      <c r="B1" s="159" t="inlineStr">
        <is>
          <t>Unvan</t>
        </is>
      </c>
      <c r="C1" s="159" t="inlineStr">
        <is>
          <t>Aylık Brüt Maliyet</t>
        </is>
      </c>
      <c r="D1" s="159" t="inlineStr">
        <is>
          <t>Aylık İşveren Maliyeti</t>
        </is>
      </c>
      <c r="E1" s="159" t="inlineStr">
        <is>
          <t>Fazla Mesai Saat Maliyeti</t>
        </is>
      </c>
      <c r="F1" s="159" t="inlineStr">
        <is>
          <t>İşe Alım Maliyeti</t>
        </is>
      </c>
      <c r="G1" s="159" t="inlineStr">
        <is>
          <t>Oryantasyon Maliyeti</t>
        </is>
      </c>
      <c r="H1" s="159" t="inlineStr">
        <is>
          <t>Boş Pozisyon Günlük Maliyeti</t>
        </is>
      </c>
      <c r="I1" s="159" t="inlineStr">
        <is>
          <t>Transfer Maliyeti</t>
        </is>
      </c>
      <c r="J1" s="159" t="inlineStr">
        <is>
          <t>Tahmini Verimlilik Kaybı</t>
        </is>
      </c>
      <c r="K1" s="159" t="inlineStr">
        <is>
          <t>Beklenen Ciro Koruma Etkisi</t>
        </is>
      </c>
      <c r="L1" s="159" t="inlineStr">
        <is>
          <t>Veri Durumu</t>
        </is>
      </c>
    </row>
    <row r="2" ht="15" customHeight="1" s="113">
      <c r="A2" s="124" t="inlineStr">
        <is>
          <t>U001</t>
        </is>
      </c>
      <c r="B2" s="124" t="inlineStr">
        <is>
          <t>ARAÇ FİLO SORUMLUSU</t>
        </is>
      </c>
      <c r="C2" s="177" t="n">
        <v>32000</v>
      </c>
      <c r="D2" s="177" t="n">
        <v>41600</v>
      </c>
      <c r="E2" s="177" t="n">
        <v>213.33</v>
      </c>
      <c r="F2" s="177" t="n">
        <v>6000</v>
      </c>
      <c r="G2" s="177" t="n">
        <v>3500</v>
      </c>
      <c r="H2" s="177" t="n">
        <v>1890.91</v>
      </c>
      <c r="I2" s="177" t="n">
        <v>1500</v>
      </c>
      <c r="J2" s="167" t="n">
        <v>0.05</v>
      </c>
      <c r="K2" s="177" t="n">
        <v>25000</v>
      </c>
      <c r="L2" s="124" t="inlineStr">
        <is>
          <t>Saha Etüdü Bekleniyor</t>
        </is>
      </c>
    </row>
    <row r="3" ht="15" customHeight="1" s="113">
      <c r="A3" s="124" t="inlineStr">
        <is>
          <t>U002</t>
        </is>
      </c>
      <c r="B3" s="124" t="inlineStr">
        <is>
          <t>BAKLİYAT</t>
        </is>
      </c>
      <c r="C3" s="177" t="n">
        <v>34500</v>
      </c>
      <c r="D3" s="177" t="n">
        <v>44850</v>
      </c>
      <c r="E3" s="177" t="n">
        <v>230</v>
      </c>
      <c r="F3" s="177" t="n">
        <v>7000</v>
      </c>
      <c r="G3" s="177" t="n">
        <v>4100</v>
      </c>
      <c r="H3" s="177" t="n">
        <v>2038.64</v>
      </c>
      <c r="I3" s="177" t="n">
        <v>2000</v>
      </c>
      <c r="J3" s="167" t="n">
        <v>0.06</v>
      </c>
      <c r="K3" s="177" t="n">
        <v>32500</v>
      </c>
      <c r="L3" s="124" t="inlineStr">
        <is>
          <t>Saha Etüdü Bekleniyor</t>
        </is>
      </c>
    </row>
    <row r="4" ht="15" customHeight="1" s="113">
      <c r="A4" s="124" t="inlineStr">
        <is>
          <t>U003</t>
        </is>
      </c>
      <c r="B4" s="124" t="inlineStr">
        <is>
          <t>BEKÇİ</t>
        </is>
      </c>
      <c r="C4" s="177" t="n">
        <v>37000</v>
      </c>
      <c r="D4" s="177" t="n">
        <v>48100</v>
      </c>
      <c r="E4" s="177" t="n">
        <v>246.67</v>
      </c>
      <c r="F4" s="177" t="n">
        <v>8000</v>
      </c>
      <c r="G4" s="177" t="n">
        <v>4700</v>
      </c>
      <c r="H4" s="177" t="n">
        <v>2186.36</v>
      </c>
      <c r="I4" s="177" t="n">
        <v>2500</v>
      </c>
      <c r="J4" s="167" t="n">
        <v>0.07000000000000001</v>
      </c>
      <c r="K4" s="177" t="n">
        <v>40000</v>
      </c>
      <c r="L4" s="124" t="inlineStr">
        <is>
          <t>Saha Etüdü Bekleniyor</t>
        </is>
      </c>
    </row>
    <row r="5" ht="15" customHeight="1" s="113">
      <c r="A5" s="124" t="inlineStr">
        <is>
          <t>U004</t>
        </is>
      </c>
      <c r="B5" s="124" t="inlineStr">
        <is>
          <t>BÖLGE MÜDÜRÜ</t>
        </is>
      </c>
      <c r="C5" s="177" t="n">
        <v>39500</v>
      </c>
      <c r="D5" s="177" t="n">
        <v>51350</v>
      </c>
      <c r="E5" s="177" t="n">
        <v>263.33</v>
      </c>
      <c r="F5" s="177" t="n">
        <v>9000</v>
      </c>
      <c r="G5" s="177" t="n">
        <v>5300</v>
      </c>
      <c r="H5" s="177" t="n">
        <v>2334.09</v>
      </c>
      <c r="I5" s="177" t="n">
        <v>3000</v>
      </c>
      <c r="J5" s="167" t="n">
        <v>0.08</v>
      </c>
      <c r="K5" s="177" t="n">
        <v>47500</v>
      </c>
      <c r="L5" s="124" t="inlineStr">
        <is>
          <t>Saha Etüdü Bekleniyor</t>
        </is>
      </c>
    </row>
    <row r="6" ht="15" customHeight="1" s="113">
      <c r="A6" s="124" t="inlineStr">
        <is>
          <t>U005</t>
        </is>
      </c>
      <c r="B6" s="124" t="inlineStr">
        <is>
          <t>BİLGİ İŞLEM</t>
        </is>
      </c>
      <c r="C6" s="177" t="n">
        <v>42000</v>
      </c>
      <c r="D6" s="177" t="n">
        <v>54600</v>
      </c>
      <c r="E6" s="177" t="n">
        <v>280</v>
      </c>
      <c r="F6" s="177" t="n">
        <v>10000</v>
      </c>
      <c r="G6" s="177" t="n">
        <v>5900</v>
      </c>
      <c r="H6" s="177" t="n">
        <v>2481.82</v>
      </c>
      <c r="I6" s="177" t="n">
        <v>3500</v>
      </c>
      <c r="J6" s="167" t="n">
        <v>0.09</v>
      </c>
      <c r="K6" s="177" t="n">
        <v>55000</v>
      </c>
      <c r="L6" s="124" t="inlineStr">
        <is>
          <t>Saha Etüdü Bekleniyor</t>
        </is>
      </c>
    </row>
    <row r="7" ht="15" customHeight="1" s="113">
      <c r="A7" s="124" t="inlineStr">
        <is>
          <t>U006</t>
        </is>
      </c>
      <c r="B7" s="124" t="inlineStr">
        <is>
          <t>DANIŞMA</t>
        </is>
      </c>
      <c r="C7" s="177" t="n">
        <v>44500</v>
      </c>
      <c r="D7" s="177" t="n">
        <v>57850</v>
      </c>
      <c r="E7" s="177" t="n">
        <v>296.67</v>
      </c>
      <c r="F7" s="177" t="n">
        <v>11000</v>
      </c>
      <c r="G7" s="177" t="n">
        <v>6500</v>
      </c>
      <c r="H7" s="177" t="n">
        <v>2629.55</v>
      </c>
      <c r="I7" s="177" t="n">
        <v>1500</v>
      </c>
      <c r="J7" s="167" t="n">
        <v>0.1</v>
      </c>
      <c r="K7" s="177" t="n">
        <v>62500</v>
      </c>
      <c r="L7" s="124" t="inlineStr">
        <is>
          <t>Saha Etüdü Bekleniyor</t>
        </is>
      </c>
    </row>
    <row r="8" ht="15" customHeight="1" s="113">
      <c r="A8" s="124" t="inlineStr">
        <is>
          <t>U007</t>
        </is>
      </c>
      <c r="B8" s="124" t="inlineStr">
        <is>
          <t>DESTEK PERSONELİ</t>
        </is>
      </c>
      <c r="C8" s="177" t="n">
        <v>47000</v>
      </c>
      <c r="D8" s="177" t="n">
        <v>61100</v>
      </c>
      <c r="E8" s="177" t="n">
        <v>313.33</v>
      </c>
      <c r="F8" s="177" t="n">
        <v>12000</v>
      </c>
      <c r="G8" s="177" t="n">
        <v>3500</v>
      </c>
      <c r="H8" s="177" t="n">
        <v>2777.27</v>
      </c>
      <c r="I8" s="177" t="n">
        <v>2000</v>
      </c>
      <c r="J8" s="167" t="n">
        <v>0.11</v>
      </c>
      <c r="K8" s="177" t="n">
        <v>70000</v>
      </c>
      <c r="L8" s="124" t="inlineStr">
        <is>
          <t>Saha Etüdü Bekleniyor</t>
        </is>
      </c>
    </row>
    <row r="9" ht="15" customHeight="1" s="113">
      <c r="A9" s="124" t="inlineStr">
        <is>
          <t>U008</t>
        </is>
      </c>
      <c r="B9" s="124" t="inlineStr">
        <is>
          <t>DEPO MÜDÜRÜ</t>
        </is>
      </c>
      <c r="C9" s="177" t="n">
        <v>49500</v>
      </c>
      <c r="D9" s="177" t="n">
        <v>64350</v>
      </c>
      <c r="E9" s="177" t="n">
        <v>330</v>
      </c>
      <c r="F9" s="177" t="n">
        <v>13000</v>
      </c>
      <c r="G9" s="177" t="n">
        <v>4100</v>
      </c>
      <c r="H9" s="177" t="n">
        <v>2925</v>
      </c>
      <c r="I9" s="177" t="n">
        <v>2500</v>
      </c>
      <c r="J9" s="167" t="n">
        <v>0.12</v>
      </c>
      <c r="K9" s="177" t="n">
        <v>77500</v>
      </c>
      <c r="L9" s="124" t="inlineStr">
        <is>
          <t>Saha Etüdü Bekleniyor</t>
        </is>
      </c>
    </row>
    <row r="10" ht="15" customHeight="1" s="113">
      <c r="A10" s="124" t="inlineStr">
        <is>
          <t>U009</t>
        </is>
      </c>
      <c r="B10" s="124" t="inlineStr">
        <is>
          <t>FİNANS</t>
        </is>
      </c>
      <c r="C10" s="177" t="n">
        <v>52000</v>
      </c>
      <c r="D10" s="177" t="n">
        <v>67600</v>
      </c>
      <c r="E10" s="177" t="n">
        <v>346.67</v>
      </c>
      <c r="F10" s="177" t="n">
        <v>6000</v>
      </c>
      <c r="G10" s="177" t="n">
        <v>4700</v>
      </c>
      <c r="H10" s="177" t="n">
        <v>3072.73</v>
      </c>
      <c r="I10" s="177" t="n">
        <v>3000</v>
      </c>
      <c r="J10" s="167" t="n">
        <v>0.13</v>
      </c>
      <c r="K10" s="177" t="n">
        <v>85000</v>
      </c>
      <c r="L10" s="124" t="inlineStr">
        <is>
          <t>Saha Etüdü Bekleniyor</t>
        </is>
      </c>
    </row>
    <row r="11" ht="15" customHeight="1" s="113">
      <c r="A11" s="124" t="inlineStr">
        <is>
          <t>U010</t>
        </is>
      </c>
      <c r="B11" s="124" t="inlineStr">
        <is>
          <t>GENEL MUHASEBE</t>
        </is>
      </c>
      <c r="C11" s="177" t="n">
        <v>54500</v>
      </c>
      <c r="D11" s="177" t="n">
        <v>70850</v>
      </c>
      <c r="E11" s="177" t="n">
        <v>363.33</v>
      </c>
      <c r="F11" s="177" t="n">
        <v>7000</v>
      </c>
      <c r="G11" s="177" t="n">
        <v>5300</v>
      </c>
      <c r="H11" s="177" t="n">
        <v>3220.45</v>
      </c>
      <c r="I11" s="177" t="n">
        <v>3500</v>
      </c>
      <c r="J11" s="167" t="n">
        <v>0.14</v>
      </c>
      <c r="K11" s="177" t="n">
        <v>92500</v>
      </c>
      <c r="L11" s="124" t="inlineStr">
        <is>
          <t>Saha Etüdü Bekleniyor</t>
        </is>
      </c>
    </row>
    <row r="12" ht="15" customHeight="1" s="113">
      <c r="A12" s="124" t="inlineStr">
        <is>
          <t>U011</t>
        </is>
      </c>
      <c r="B12" s="124" t="inlineStr">
        <is>
          <t>GENEL MÜDÜR YARDIMCISI</t>
        </is>
      </c>
      <c r="C12" s="177" t="n">
        <v>57000</v>
      </c>
      <c r="D12" s="177" t="n">
        <v>74100</v>
      </c>
      <c r="E12" s="177" t="n">
        <v>380</v>
      </c>
      <c r="F12" s="177" t="n">
        <v>8000</v>
      </c>
      <c r="G12" s="177" t="n">
        <v>5900</v>
      </c>
      <c r="H12" s="177" t="n">
        <v>3368.18</v>
      </c>
      <c r="I12" s="177" t="n">
        <v>1500</v>
      </c>
      <c r="J12" s="167" t="n">
        <v>0.15</v>
      </c>
      <c r="K12" s="177" t="n">
        <v>25000</v>
      </c>
      <c r="L12" s="124" t="inlineStr">
        <is>
          <t>Saha Etüdü Bekleniyor</t>
        </is>
      </c>
    </row>
    <row r="13" ht="15" customHeight="1" s="113">
      <c r="A13" s="124" t="inlineStr">
        <is>
          <t>U012</t>
        </is>
      </c>
      <c r="B13" s="124" t="inlineStr">
        <is>
          <t>GRAFİKER</t>
        </is>
      </c>
      <c r="C13" s="177" t="n">
        <v>59500</v>
      </c>
      <c r="D13" s="177" t="n">
        <v>77350</v>
      </c>
      <c r="E13" s="177" t="n">
        <v>396.67</v>
      </c>
      <c r="F13" s="177" t="n">
        <v>9000</v>
      </c>
      <c r="G13" s="177" t="n">
        <v>6500</v>
      </c>
      <c r="H13" s="177" t="n">
        <v>3515.91</v>
      </c>
      <c r="I13" s="177" t="n">
        <v>2000</v>
      </c>
      <c r="J13" s="167" t="n">
        <v>0.05</v>
      </c>
      <c r="K13" s="177" t="n">
        <v>32500</v>
      </c>
      <c r="L13" s="124" t="inlineStr">
        <is>
          <t>Saha Etüdü Bekleniyor</t>
        </is>
      </c>
    </row>
    <row r="14" ht="15" customHeight="1" s="113">
      <c r="A14" s="124" t="inlineStr">
        <is>
          <t>U013</t>
        </is>
      </c>
      <c r="B14" s="124" t="inlineStr">
        <is>
          <t>KASAP</t>
        </is>
      </c>
      <c r="C14" s="177" t="n">
        <v>32000</v>
      </c>
      <c r="D14" s="177" t="n">
        <v>41600</v>
      </c>
      <c r="E14" s="177" t="n">
        <v>213.33</v>
      </c>
      <c r="F14" s="177" t="n">
        <v>10000</v>
      </c>
      <c r="G14" s="177" t="n">
        <v>3500</v>
      </c>
      <c r="H14" s="177" t="n">
        <v>1890.91</v>
      </c>
      <c r="I14" s="177" t="n">
        <v>2500</v>
      </c>
      <c r="J14" s="167" t="n">
        <v>0.06</v>
      </c>
      <c r="K14" s="177" t="n">
        <v>40000</v>
      </c>
      <c r="L14" s="124" t="inlineStr">
        <is>
          <t>Saha Etüdü Bekleniyor</t>
        </is>
      </c>
    </row>
    <row r="15" ht="15" customHeight="1" s="113">
      <c r="A15" s="124" t="inlineStr">
        <is>
          <t>U014</t>
        </is>
      </c>
      <c r="B15" s="124" t="inlineStr">
        <is>
          <t>KASAP YARDIMCISI</t>
        </is>
      </c>
      <c r="C15" s="177" t="n">
        <v>34500</v>
      </c>
      <c r="D15" s="177" t="n">
        <v>44850</v>
      </c>
      <c r="E15" s="177" t="n">
        <v>230</v>
      </c>
      <c r="F15" s="177" t="n">
        <v>11000</v>
      </c>
      <c r="G15" s="177" t="n">
        <v>4100</v>
      </c>
      <c r="H15" s="177" t="n">
        <v>2038.64</v>
      </c>
      <c r="I15" s="177" t="n">
        <v>3000</v>
      </c>
      <c r="J15" s="167" t="n">
        <v>0.07000000000000001</v>
      </c>
      <c r="K15" s="177" t="n">
        <v>47500</v>
      </c>
      <c r="L15" s="124" t="inlineStr">
        <is>
          <t>Saha Etüdü Bekleniyor</t>
        </is>
      </c>
    </row>
    <row r="16" ht="15" customHeight="1" s="113">
      <c r="A16" s="124" t="inlineStr">
        <is>
          <t>U015</t>
        </is>
      </c>
      <c r="B16" s="124" t="inlineStr">
        <is>
          <t>KASİYER</t>
        </is>
      </c>
      <c r="C16" s="177" t="n">
        <v>37000</v>
      </c>
      <c r="D16" s="177" t="n">
        <v>48100</v>
      </c>
      <c r="E16" s="177" t="n">
        <v>246.67</v>
      </c>
      <c r="F16" s="177" t="n">
        <v>12000</v>
      </c>
      <c r="G16" s="177" t="n">
        <v>4700</v>
      </c>
      <c r="H16" s="177" t="n">
        <v>2186.36</v>
      </c>
      <c r="I16" s="177" t="n">
        <v>3500</v>
      </c>
      <c r="J16" s="167" t="n">
        <v>0.08</v>
      </c>
      <c r="K16" s="177" t="n">
        <v>55000</v>
      </c>
      <c r="L16" s="124" t="inlineStr">
        <is>
          <t>Saha Etüdü Bekleniyor</t>
        </is>
      </c>
    </row>
    <row r="17" ht="15" customHeight="1" s="113">
      <c r="A17" s="124" t="inlineStr">
        <is>
          <t>U016</t>
        </is>
      </c>
      <c r="B17" s="124" t="inlineStr">
        <is>
          <t>KATEGORİ MÜDÜRÜ</t>
        </is>
      </c>
      <c r="C17" s="177" t="n">
        <v>39500</v>
      </c>
      <c r="D17" s="177" t="n">
        <v>51350</v>
      </c>
      <c r="E17" s="177" t="n">
        <v>263.33</v>
      </c>
      <c r="F17" s="177" t="n">
        <v>13000</v>
      </c>
      <c r="G17" s="177" t="n">
        <v>5300</v>
      </c>
      <c r="H17" s="177" t="n">
        <v>2334.09</v>
      </c>
      <c r="I17" s="177" t="n">
        <v>1500</v>
      </c>
      <c r="J17" s="167" t="n">
        <v>0.09</v>
      </c>
      <c r="K17" s="177" t="n">
        <v>62500</v>
      </c>
      <c r="L17" s="124" t="inlineStr">
        <is>
          <t>Saha Etüdü Bekleniyor</t>
        </is>
      </c>
    </row>
    <row r="18" ht="15" customHeight="1" s="113">
      <c r="A18" s="124" t="inlineStr">
        <is>
          <t>U017</t>
        </is>
      </c>
      <c r="B18" s="124" t="inlineStr">
        <is>
          <t>MANAV</t>
        </is>
      </c>
      <c r="C18" s="177" t="n">
        <v>42000</v>
      </c>
      <c r="D18" s="177" t="n">
        <v>54600</v>
      </c>
      <c r="E18" s="177" t="n">
        <v>280</v>
      </c>
      <c r="F18" s="177" t="n">
        <v>6000</v>
      </c>
      <c r="G18" s="177" t="n">
        <v>5900</v>
      </c>
      <c r="H18" s="177" t="n">
        <v>2481.82</v>
      </c>
      <c r="I18" s="177" t="n">
        <v>2000</v>
      </c>
      <c r="J18" s="167" t="n">
        <v>0.1</v>
      </c>
      <c r="K18" s="177" t="n">
        <v>70000</v>
      </c>
      <c r="L18" s="124" t="inlineStr">
        <is>
          <t>Saha Etüdü Bekleniyor</t>
        </is>
      </c>
    </row>
    <row r="19" ht="15" customHeight="1" s="113">
      <c r="A19" s="124" t="inlineStr">
        <is>
          <t>U018</t>
        </is>
      </c>
      <c r="B19" s="124" t="inlineStr">
        <is>
          <t>MANAV TERAZİ</t>
        </is>
      </c>
      <c r="C19" s="177" t="n">
        <v>44500</v>
      </c>
      <c r="D19" s="177" t="n">
        <v>57850</v>
      </c>
      <c r="E19" s="177" t="n">
        <v>296.67</v>
      </c>
      <c r="F19" s="177" t="n">
        <v>7000</v>
      </c>
      <c r="G19" s="177" t="n">
        <v>6500</v>
      </c>
      <c r="H19" s="177" t="n">
        <v>2629.55</v>
      </c>
      <c r="I19" s="177" t="n">
        <v>2500</v>
      </c>
      <c r="J19" s="167" t="n">
        <v>0.11</v>
      </c>
      <c r="K19" s="177" t="n">
        <v>77500</v>
      </c>
      <c r="L19" s="124" t="inlineStr">
        <is>
          <t>Saha Etüdü Bekleniyor</t>
        </is>
      </c>
    </row>
    <row r="20" ht="15" customHeight="1" s="113">
      <c r="A20" s="124" t="inlineStr">
        <is>
          <t>U019</t>
        </is>
      </c>
      <c r="B20" s="124" t="inlineStr">
        <is>
          <t>MANAV YARDIMCISI</t>
        </is>
      </c>
      <c r="C20" s="177" t="n">
        <v>47000</v>
      </c>
      <c r="D20" s="177" t="n">
        <v>61100</v>
      </c>
      <c r="E20" s="177" t="n">
        <v>313.33</v>
      </c>
      <c r="F20" s="177" t="n">
        <v>8000</v>
      </c>
      <c r="G20" s="177" t="n">
        <v>3500</v>
      </c>
      <c r="H20" s="177" t="n">
        <v>2777.27</v>
      </c>
      <c r="I20" s="177" t="n">
        <v>3000</v>
      </c>
      <c r="J20" s="167" t="n">
        <v>0.12</v>
      </c>
      <c r="K20" s="177" t="n">
        <v>85000</v>
      </c>
      <c r="L20" s="124" t="inlineStr">
        <is>
          <t>Saha Etüdü Bekleniyor</t>
        </is>
      </c>
    </row>
    <row r="21" ht="15" customHeight="1" s="113">
      <c r="A21" s="124" t="inlineStr">
        <is>
          <t>U020</t>
        </is>
      </c>
      <c r="B21" s="124" t="inlineStr">
        <is>
          <t>MUHASEBE ELEMANI</t>
        </is>
      </c>
      <c r="C21" s="177" t="n">
        <v>49500</v>
      </c>
      <c r="D21" s="177" t="n">
        <v>64350</v>
      </c>
      <c r="E21" s="177" t="n">
        <v>330</v>
      </c>
      <c r="F21" s="177" t="n">
        <v>9000</v>
      </c>
      <c r="G21" s="177" t="n">
        <v>4100</v>
      </c>
      <c r="H21" s="177" t="n">
        <v>2925</v>
      </c>
      <c r="I21" s="177" t="n">
        <v>3500</v>
      </c>
      <c r="J21" s="167" t="n">
        <v>0.13</v>
      </c>
      <c r="K21" s="177" t="n">
        <v>92500</v>
      </c>
      <c r="L21" s="124" t="inlineStr">
        <is>
          <t>Saha Etüdü Bekleniyor</t>
        </is>
      </c>
    </row>
    <row r="22" ht="15" customHeight="1" s="113">
      <c r="A22" s="124" t="inlineStr">
        <is>
          <t>U021</t>
        </is>
      </c>
      <c r="B22" s="124" t="inlineStr">
        <is>
          <t>KATİP</t>
        </is>
      </c>
      <c r="C22" s="177" t="n">
        <v>52000</v>
      </c>
      <c r="D22" s="177" t="n">
        <v>67600</v>
      </c>
      <c r="E22" s="177" t="n">
        <v>346.67</v>
      </c>
      <c r="F22" s="177" t="n">
        <v>10000</v>
      </c>
      <c r="G22" s="177" t="n">
        <v>4700</v>
      </c>
      <c r="H22" s="177" t="n">
        <v>3072.73</v>
      </c>
      <c r="I22" s="177" t="n">
        <v>1500</v>
      </c>
      <c r="J22" s="167" t="n">
        <v>0.14</v>
      </c>
      <c r="K22" s="177" t="n">
        <v>25000</v>
      </c>
      <c r="L22" s="124" t="inlineStr">
        <is>
          <t>Saha Etüdü Bekleniyor</t>
        </is>
      </c>
    </row>
    <row r="23" ht="15" customHeight="1" s="113">
      <c r="A23" s="124" t="inlineStr">
        <is>
          <t>U022</t>
        </is>
      </c>
      <c r="B23" s="124" t="inlineStr">
        <is>
          <t>MUHASEBE MÜDÜRÜ</t>
        </is>
      </c>
      <c r="C23" s="177" t="n">
        <v>54500</v>
      </c>
      <c r="D23" s="177" t="n">
        <v>70850</v>
      </c>
      <c r="E23" s="177" t="n">
        <v>363.33</v>
      </c>
      <c r="F23" s="177" t="n">
        <v>11000</v>
      </c>
      <c r="G23" s="177" t="n">
        <v>5300</v>
      </c>
      <c r="H23" s="177" t="n">
        <v>3220.45</v>
      </c>
      <c r="I23" s="177" t="n">
        <v>2000</v>
      </c>
      <c r="J23" s="167" t="n">
        <v>0.15</v>
      </c>
      <c r="K23" s="177" t="n">
        <v>32500</v>
      </c>
      <c r="L23" s="124" t="inlineStr">
        <is>
          <t>Saha Etüdü Bekleniyor</t>
        </is>
      </c>
    </row>
    <row r="24" ht="15" customHeight="1" s="113">
      <c r="A24" s="124" t="inlineStr">
        <is>
          <t>U023</t>
        </is>
      </c>
      <c r="B24" s="124" t="inlineStr">
        <is>
          <t>ONLİNE TOPLAYICI</t>
        </is>
      </c>
      <c r="C24" s="177" t="n">
        <v>57000</v>
      </c>
      <c r="D24" s="177" t="n">
        <v>74100</v>
      </c>
      <c r="E24" s="177" t="n">
        <v>380</v>
      </c>
      <c r="F24" s="177" t="n">
        <v>12000</v>
      </c>
      <c r="G24" s="177" t="n">
        <v>5900</v>
      </c>
      <c r="H24" s="177" t="n">
        <v>3368.18</v>
      </c>
      <c r="I24" s="177" t="n">
        <v>2500</v>
      </c>
      <c r="J24" s="167" t="n">
        <v>0.05</v>
      </c>
      <c r="K24" s="177" t="n">
        <v>40000</v>
      </c>
      <c r="L24" s="124" t="inlineStr">
        <is>
          <t>Saha Etüdü Bekleniyor</t>
        </is>
      </c>
    </row>
    <row r="25" ht="15" customHeight="1" s="113">
      <c r="A25" s="124" t="inlineStr">
        <is>
          <t>U024</t>
        </is>
      </c>
      <c r="B25" s="124" t="inlineStr">
        <is>
          <t>ONLİNE ŞOFÖR</t>
        </is>
      </c>
      <c r="C25" s="177" t="n">
        <v>59500</v>
      </c>
      <c r="D25" s="177" t="n">
        <v>77350</v>
      </c>
      <c r="E25" s="177" t="n">
        <v>396.67</v>
      </c>
      <c r="F25" s="177" t="n">
        <v>13000</v>
      </c>
      <c r="G25" s="177" t="n">
        <v>6500</v>
      </c>
      <c r="H25" s="177" t="n">
        <v>3515.91</v>
      </c>
      <c r="I25" s="177" t="n">
        <v>3000</v>
      </c>
      <c r="J25" s="167" t="n">
        <v>0.06</v>
      </c>
      <c r="K25" s="177" t="n">
        <v>47500</v>
      </c>
      <c r="L25" s="124" t="inlineStr">
        <is>
          <t>Saha Etüdü Bekleniyor</t>
        </is>
      </c>
    </row>
    <row r="26" ht="15" customHeight="1" s="113">
      <c r="A26" s="124" t="inlineStr">
        <is>
          <t>U025</t>
        </is>
      </c>
      <c r="B26" s="124" t="inlineStr">
        <is>
          <t>MUTFAK</t>
        </is>
      </c>
      <c r="C26" s="177" t="n">
        <v>32000</v>
      </c>
      <c r="D26" s="177" t="n">
        <v>41600</v>
      </c>
      <c r="E26" s="177" t="n">
        <v>213.33</v>
      </c>
      <c r="F26" s="177" t="n">
        <v>6000</v>
      </c>
      <c r="G26" s="177" t="n">
        <v>3500</v>
      </c>
      <c r="H26" s="177" t="n">
        <v>1890.91</v>
      </c>
      <c r="I26" s="177" t="n">
        <v>3500</v>
      </c>
      <c r="J26" s="167" t="n">
        <v>0.07000000000000001</v>
      </c>
      <c r="K26" s="177" t="n">
        <v>55000</v>
      </c>
      <c r="L26" s="124" t="inlineStr">
        <is>
          <t>Saha Etüdü Bekleniyor</t>
        </is>
      </c>
    </row>
    <row r="27" ht="15" customHeight="1" s="113">
      <c r="A27" s="124" t="inlineStr">
        <is>
          <t>U026</t>
        </is>
      </c>
      <c r="B27" s="124" t="inlineStr">
        <is>
          <t>REYON GÖREVLİSİ</t>
        </is>
      </c>
      <c r="C27" s="177" t="n">
        <v>34500</v>
      </c>
      <c r="D27" s="177" t="n">
        <v>44850</v>
      </c>
      <c r="E27" s="177" t="n">
        <v>230</v>
      </c>
      <c r="F27" s="177" t="n">
        <v>7000</v>
      </c>
      <c r="G27" s="177" t="n">
        <v>4100</v>
      </c>
      <c r="H27" s="177" t="n">
        <v>2038.64</v>
      </c>
      <c r="I27" s="177" t="n">
        <v>1500</v>
      </c>
      <c r="J27" s="167" t="n">
        <v>0.08</v>
      </c>
      <c r="K27" s="177" t="n">
        <v>62500</v>
      </c>
      <c r="L27" s="124" t="inlineStr">
        <is>
          <t>Saha Etüdü Bekleniyor</t>
        </is>
      </c>
    </row>
    <row r="28" ht="15" customHeight="1" s="113">
      <c r="A28" s="124" t="inlineStr">
        <is>
          <t>U027</t>
        </is>
      </c>
      <c r="B28" s="124" t="inlineStr">
        <is>
          <t>SATIN ALMA DİREKTÖRÜ</t>
        </is>
      </c>
      <c r="C28" s="177" t="n">
        <v>37000</v>
      </c>
      <c r="D28" s="177" t="n">
        <v>48100</v>
      </c>
      <c r="E28" s="177" t="n">
        <v>246.67</v>
      </c>
      <c r="F28" s="177" t="n">
        <v>8000</v>
      </c>
      <c r="G28" s="177" t="n">
        <v>4700</v>
      </c>
      <c r="H28" s="177" t="n">
        <v>2186.36</v>
      </c>
      <c r="I28" s="177" t="n">
        <v>2000</v>
      </c>
      <c r="J28" s="167" t="n">
        <v>0.09</v>
      </c>
      <c r="K28" s="177" t="n">
        <v>70000</v>
      </c>
      <c r="L28" s="124" t="inlineStr">
        <is>
          <t>Saha Etüdü Bekleniyor</t>
        </is>
      </c>
    </row>
    <row r="29" ht="15" customHeight="1" s="113">
      <c r="A29" s="124" t="inlineStr">
        <is>
          <t>U028</t>
        </is>
      </c>
      <c r="B29" s="124" t="inlineStr">
        <is>
          <t>SATIN ALMA GÖREVLİSİ</t>
        </is>
      </c>
      <c r="C29" s="177" t="n">
        <v>39500</v>
      </c>
      <c r="D29" s="177" t="n">
        <v>51350</v>
      </c>
      <c r="E29" s="177" t="n">
        <v>263.33</v>
      </c>
      <c r="F29" s="177" t="n">
        <v>9000</v>
      </c>
      <c r="G29" s="177" t="n">
        <v>5300</v>
      </c>
      <c r="H29" s="177" t="n">
        <v>2334.09</v>
      </c>
      <c r="I29" s="177" t="n">
        <v>2500</v>
      </c>
      <c r="J29" s="167" t="n">
        <v>0.1</v>
      </c>
      <c r="K29" s="177" t="n">
        <v>77500</v>
      </c>
      <c r="L29" s="124" t="inlineStr">
        <is>
          <t>Saha Etüdü Bekleniyor</t>
        </is>
      </c>
    </row>
    <row r="30" ht="15" customHeight="1" s="113">
      <c r="A30" s="124" t="inlineStr">
        <is>
          <t>U029</t>
        </is>
      </c>
      <c r="B30" s="124" t="inlineStr">
        <is>
          <t>SATINALMA YÖNETİCİSİ</t>
        </is>
      </c>
      <c r="C30" s="177" t="n">
        <v>42000</v>
      </c>
      <c r="D30" s="177" t="n">
        <v>54600</v>
      </c>
      <c r="E30" s="177" t="n">
        <v>280</v>
      </c>
      <c r="F30" s="177" t="n">
        <v>10000</v>
      </c>
      <c r="G30" s="177" t="n">
        <v>5900</v>
      </c>
      <c r="H30" s="177" t="n">
        <v>2481.82</v>
      </c>
      <c r="I30" s="177" t="n">
        <v>3000</v>
      </c>
      <c r="J30" s="167" t="n">
        <v>0.11</v>
      </c>
      <c r="K30" s="177" t="n">
        <v>85000</v>
      </c>
      <c r="L30" s="124" t="inlineStr">
        <is>
          <t>Saha Etüdü Bekleniyor</t>
        </is>
      </c>
    </row>
    <row r="31" ht="15" customHeight="1" s="113">
      <c r="A31" s="124" t="inlineStr">
        <is>
          <t>U030</t>
        </is>
      </c>
      <c r="B31" s="124" t="inlineStr">
        <is>
          <t>SATIŞ DİREKTÖRÜ</t>
        </is>
      </c>
      <c r="C31" s="177" t="n">
        <v>44500</v>
      </c>
      <c r="D31" s="177" t="n">
        <v>57850</v>
      </c>
      <c r="E31" s="177" t="n">
        <v>296.67</v>
      </c>
      <c r="F31" s="177" t="n">
        <v>11000</v>
      </c>
      <c r="G31" s="177" t="n">
        <v>6500</v>
      </c>
      <c r="H31" s="177" t="n">
        <v>2629.55</v>
      </c>
      <c r="I31" s="177" t="n">
        <v>3500</v>
      </c>
      <c r="J31" s="167" t="n">
        <v>0.12</v>
      </c>
      <c r="K31" s="177" t="n">
        <v>92500</v>
      </c>
      <c r="L31" s="124" t="inlineStr">
        <is>
          <t>Saha Etüdü Bekleniyor</t>
        </is>
      </c>
    </row>
    <row r="32" ht="15" customHeight="1" s="113">
      <c r="A32" s="124" t="inlineStr">
        <is>
          <t>U031</t>
        </is>
      </c>
      <c r="B32" s="124" t="inlineStr">
        <is>
          <t>SÜREÇ YÖNETİCİSİ</t>
        </is>
      </c>
      <c r="C32" s="177" t="n">
        <v>47000</v>
      </c>
      <c r="D32" s="177" t="n">
        <v>61100</v>
      </c>
      <c r="E32" s="177" t="n">
        <v>313.33</v>
      </c>
      <c r="F32" s="177" t="n">
        <v>12000</v>
      </c>
      <c r="G32" s="177" t="n">
        <v>3500</v>
      </c>
      <c r="H32" s="177" t="n">
        <v>2777.27</v>
      </c>
      <c r="I32" s="177" t="n">
        <v>1500</v>
      </c>
      <c r="J32" s="167" t="n">
        <v>0.13</v>
      </c>
      <c r="K32" s="177" t="n">
        <v>25000</v>
      </c>
      <c r="L32" s="124" t="inlineStr">
        <is>
          <t>Saha Etüdü Bekleniyor</t>
        </is>
      </c>
    </row>
    <row r="33" ht="15" customHeight="1" s="113">
      <c r="A33" s="124" t="inlineStr">
        <is>
          <t>U032</t>
        </is>
      </c>
      <c r="B33" s="124" t="inlineStr">
        <is>
          <t>TEKNİK ELEMAN</t>
        </is>
      </c>
      <c r="C33" s="177" t="n">
        <v>49500</v>
      </c>
      <c r="D33" s="177" t="n">
        <v>64350</v>
      </c>
      <c r="E33" s="177" t="n">
        <v>330</v>
      </c>
      <c r="F33" s="177" t="n">
        <v>13000</v>
      </c>
      <c r="G33" s="177" t="n">
        <v>4100</v>
      </c>
      <c r="H33" s="177" t="n">
        <v>2925</v>
      </c>
      <c r="I33" s="177" t="n">
        <v>2000</v>
      </c>
      <c r="J33" s="167" t="n">
        <v>0.14</v>
      </c>
      <c r="K33" s="177" t="n">
        <v>32500</v>
      </c>
      <c r="L33" s="124" t="inlineStr">
        <is>
          <t>Saha Etüdü Bekleniyor</t>
        </is>
      </c>
    </row>
    <row r="34" ht="15" customHeight="1" s="113">
      <c r="A34" s="124" t="inlineStr">
        <is>
          <t>U033</t>
        </is>
      </c>
      <c r="B34" s="124" t="inlineStr">
        <is>
          <t>TEMİZLİK PERSONELİ</t>
        </is>
      </c>
      <c r="C34" s="177" t="n">
        <v>52000</v>
      </c>
      <c r="D34" s="177" t="n">
        <v>67600</v>
      </c>
      <c r="E34" s="177" t="n">
        <v>346.67</v>
      </c>
      <c r="F34" s="177" t="n">
        <v>6000</v>
      </c>
      <c r="G34" s="177" t="n">
        <v>4700</v>
      </c>
      <c r="H34" s="177" t="n">
        <v>3072.73</v>
      </c>
      <c r="I34" s="177" t="n">
        <v>2500</v>
      </c>
      <c r="J34" s="167" t="n">
        <v>0.15</v>
      </c>
      <c r="K34" s="177" t="n">
        <v>40000</v>
      </c>
      <c r="L34" s="124" t="inlineStr">
        <is>
          <t>Saha Etüdü Bekleniyor</t>
        </is>
      </c>
    </row>
    <row r="35" ht="15" customHeight="1" s="113">
      <c r="A35" s="124" t="inlineStr">
        <is>
          <t>U034</t>
        </is>
      </c>
      <c r="B35" s="124" t="inlineStr">
        <is>
          <t>UNLU MAMÜLLER</t>
        </is>
      </c>
      <c r="C35" s="177" t="n">
        <v>54500</v>
      </c>
      <c r="D35" s="177" t="n">
        <v>70850</v>
      </c>
      <c r="E35" s="177" t="n">
        <v>363.33</v>
      </c>
      <c r="F35" s="177" t="n">
        <v>7000</v>
      </c>
      <c r="G35" s="177" t="n">
        <v>5300</v>
      </c>
      <c r="H35" s="177" t="n">
        <v>3220.45</v>
      </c>
      <c r="I35" s="177" t="n">
        <v>3000</v>
      </c>
      <c r="J35" s="167" t="n">
        <v>0.05</v>
      </c>
      <c r="K35" s="177" t="n">
        <v>47500</v>
      </c>
      <c r="L35" s="124" t="inlineStr">
        <is>
          <t>Saha Etüdü Bekleniyor</t>
        </is>
      </c>
    </row>
    <row r="36" ht="15" customHeight="1" s="113">
      <c r="A36" s="124" t="inlineStr">
        <is>
          <t>U035</t>
        </is>
      </c>
      <c r="B36" s="124" t="inlineStr">
        <is>
          <t>YAZILIM GELIŞTIRME &amp; SISTEM YÖNETICISI</t>
        </is>
      </c>
      <c r="C36" s="177" t="n">
        <v>57000</v>
      </c>
      <c r="D36" s="177" t="n">
        <v>74100</v>
      </c>
      <c r="E36" s="177" t="n">
        <v>380</v>
      </c>
      <c r="F36" s="177" t="n">
        <v>8000</v>
      </c>
      <c r="G36" s="177" t="n">
        <v>5900</v>
      </c>
      <c r="H36" s="177" t="n">
        <v>3368.18</v>
      </c>
      <c r="I36" s="177" t="n">
        <v>3500</v>
      </c>
      <c r="J36" s="167" t="n">
        <v>0.06</v>
      </c>
      <c r="K36" s="177" t="n">
        <v>55000</v>
      </c>
      <c r="L36" s="124" t="inlineStr">
        <is>
          <t>Saha Etüdü Bekleniyor</t>
        </is>
      </c>
    </row>
    <row r="37" ht="15" customHeight="1" s="113">
      <c r="A37" s="124" t="inlineStr">
        <is>
          <t>U036</t>
        </is>
      </c>
      <c r="B37" s="124" t="inlineStr">
        <is>
          <t>YÖNETİCİ</t>
        </is>
      </c>
      <c r="C37" s="177" t="n">
        <v>59500</v>
      </c>
      <c r="D37" s="177" t="n">
        <v>77350</v>
      </c>
      <c r="E37" s="177" t="n">
        <v>396.67</v>
      </c>
      <c r="F37" s="177" t="n">
        <v>9000</v>
      </c>
      <c r="G37" s="177" t="n">
        <v>6500</v>
      </c>
      <c r="H37" s="177" t="n">
        <v>3515.91</v>
      </c>
      <c r="I37" s="177" t="n">
        <v>1500</v>
      </c>
      <c r="J37" s="167" t="n">
        <v>0.07000000000000001</v>
      </c>
      <c r="K37" s="177" t="n">
        <v>62500</v>
      </c>
      <c r="L37" s="124" t="inlineStr">
        <is>
          <t>Saha Etüdü Bekleniyor</t>
        </is>
      </c>
    </row>
    <row r="38" ht="15" customHeight="1" s="113">
      <c r="A38" s="124" t="inlineStr">
        <is>
          <t>U037</t>
        </is>
      </c>
      <c r="B38" s="124" t="inlineStr">
        <is>
          <t>YÖNETİCİ ASİSTANI</t>
        </is>
      </c>
      <c r="C38" s="177" t="n">
        <v>32000</v>
      </c>
      <c r="D38" s="177" t="n">
        <v>41600</v>
      </c>
      <c r="E38" s="177" t="n">
        <v>213.33</v>
      </c>
      <c r="F38" s="177" t="n">
        <v>10000</v>
      </c>
      <c r="G38" s="177" t="n">
        <v>3500</v>
      </c>
      <c r="H38" s="177" t="n">
        <v>1890.91</v>
      </c>
      <c r="I38" s="177" t="n">
        <v>2000</v>
      </c>
      <c r="J38" s="167" t="n">
        <v>0.08</v>
      </c>
      <c r="K38" s="177" t="n">
        <v>70000</v>
      </c>
      <c r="L38" s="124" t="inlineStr">
        <is>
          <t>Saha Etüdü Bekleniyor</t>
        </is>
      </c>
    </row>
    <row r="39" ht="15" customHeight="1" s="113">
      <c r="A39" s="124" t="inlineStr">
        <is>
          <t>U038</t>
        </is>
      </c>
      <c r="B39" s="124" t="inlineStr">
        <is>
          <t>YÖNETİCİ YARDIMCISI</t>
        </is>
      </c>
      <c r="C39" s="177" t="n">
        <v>34500</v>
      </c>
      <c r="D39" s="177" t="n">
        <v>44850</v>
      </c>
      <c r="E39" s="177" t="n">
        <v>230</v>
      </c>
      <c r="F39" s="177" t="n">
        <v>11000</v>
      </c>
      <c r="G39" s="177" t="n">
        <v>4100</v>
      </c>
      <c r="H39" s="177" t="n">
        <v>2038.64</v>
      </c>
      <c r="I39" s="177" t="n">
        <v>2500</v>
      </c>
      <c r="J39" s="167" t="n">
        <v>0.09</v>
      </c>
      <c r="K39" s="177" t="n">
        <v>77500</v>
      </c>
      <c r="L39" s="124" t="inlineStr">
        <is>
          <t>Saha Etüdü Bekleniyor</t>
        </is>
      </c>
    </row>
    <row r="40" ht="15" customHeight="1" s="113">
      <c r="A40" s="124" t="inlineStr">
        <is>
          <t>U039</t>
        </is>
      </c>
      <c r="B40" s="124" t="inlineStr">
        <is>
          <t>İNSAN KAYNAKLARI ASİSTANI</t>
        </is>
      </c>
      <c r="C40" s="177" t="n">
        <v>37000</v>
      </c>
      <c r="D40" s="177" t="n">
        <v>48100</v>
      </c>
      <c r="E40" s="177" t="n">
        <v>246.67</v>
      </c>
      <c r="F40" s="177" t="n">
        <v>12000</v>
      </c>
      <c r="G40" s="177" t="n">
        <v>4700</v>
      </c>
      <c r="H40" s="177" t="n">
        <v>2186.36</v>
      </c>
      <c r="I40" s="177" t="n">
        <v>3000</v>
      </c>
      <c r="J40" s="167" t="n">
        <v>0.1</v>
      </c>
      <c r="K40" s="177" t="n">
        <v>85000</v>
      </c>
      <c r="L40" s="124" t="inlineStr">
        <is>
          <t>Saha Etüdü Bekleniyor</t>
        </is>
      </c>
    </row>
    <row r="41" ht="15" customHeight="1" s="113">
      <c r="A41" s="124" t="inlineStr">
        <is>
          <t>U040</t>
        </is>
      </c>
      <c r="B41" s="124" t="inlineStr">
        <is>
          <t>İNSAN KAYNAKLARI DİREKTÖRÜ</t>
        </is>
      </c>
      <c r="C41" s="177" t="n">
        <v>39500</v>
      </c>
      <c r="D41" s="177" t="n">
        <v>51350</v>
      </c>
      <c r="E41" s="177" t="n">
        <v>263.33</v>
      </c>
      <c r="F41" s="177" t="n">
        <v>13000</v>
      </c>
      <c r="G41" s="177" t="n">
        <v>5300</v>
      </c>
      <c r="H41" s="177" t="n">
        <v>2334.09</v>
      </c>
      <c r="I41" s="177" t="n">
        <v>3500</v>
      </c>
      <c r="J41" s="167" t="n">
        <v>0.11</v>
      </c>
      <c r="K41" s="177" t="n">
        <v>92500</v>
      </c>
      <c r="L41" s="124" t="inlineStr">
        <is>
          <t>Saha Etüdü Bekleniyor</t>
        </is>
      </c>
    </row>
    <row r="42" ht="15" customHeight="1" s="113">
      <c r="A42" s="124" t="inlineStr">
        <is>
          <t>U041</t>
        </is>
      </c>
      <c r="B42" s="124" t="inlineStr">
        <is>
          <t>İŞ GELİŞTİRME UZMANI</t>
        </is>
      </c>
      <c r="C42" s="177" t="n">
        <v>42000</v>
      </c>
      <c r="D42" s="177" t="n">
        <v>54600</v>
      </c>
      <c r="E42" s="177" t="n">
        <v>280</v>
      </c>
      <c r="F42" s="177" t="n">
        <v>6000</v>
      </c>
      <c r="G42" s="177" t="n">
        <v>5900</v>
      </c>
      <c r="H42" s="177" t="n">
        <v>2481.82</v>
      </c>
      <c r="I42" s="177" t="n">
        <v>1500</v>
      </c>
      <c r="J42" s="167" t="n">
        <v>0.12</v>
      </c>
      <c r="K42" s="177" t="n">
        <v>25000</v>
      </c>
      <c r="L42" s="124" t="inlineStr">
        <is>
          <t>Saha Etüdü Bekleniyor</t>
        </is>
      </c>
    </row>
    <row r="43" ht="15" customHeight="1" s="113">
      <c r="A43" s="124" t="inlineStr">
        <is>
          <t>U042</t>
        </is>
      </c>
      <c r="B43" s="124" t="inlineStr">
        <is>
          <t>ŞARKÜTERİ</t>
        </is>
      </c>
      <c r="C43" s="177" t="n">
        <v>44500</v>
      </c>
      <c r="D43" s="177" t="n">
        <v>57850</v>
      </c>
      <c r="E43" s="177" t="n">
        <v>296.67</v>
      </c>
      <c r="F43" s="177" t="n">
        <v>7000</v>
      </c>
      <c r="G43" s="177" t="n">
        <v>6500</v>
      </c>
      <c r="H43" s="177" t="n">
        <v>2629.55</v>
      </c>
      <c r="I43" s="177" t="n">
        <v>2000</v>
      </c>
      <c r="J43" s="167" t="n">
        <v>0.13</v>
      </c>
      <c r="K43" s="177" t="n">
        <v>32500</v>
      </c>
      <c r="L43" s="124" t="inlineStr">
        <is>
          <t>Saha Etüdü Bekleniyor</t>
        </is>
      </c>
    </row>
    <row r="44" ht="15" customHeight="1" s="113">
      <c r="A44" s="124" t="inlineStr">
        <is>
          <t>U043</t>
        </is>
      </c>
      <c r="B44" s="124" t="inlineStr">
        <is>
          <t>ŞARKÜTERİ YARDIMCISI</t>
        </is>
      </c>
      <c r="C44" s="177" t="n">
        <v>47000</v>
      </c>
      <c r="D44" s="177" t="n">
        <v>61100</v>
      </c>
      <c r="E44" s="177" t="n">
        <v>313.33</v>
      </c>
      <c r="F44" s="177" t="n">
        <v>8000</v>
      </c>
      <c r="G44" s="177" t="n">
        <v>3500</v>
      </c>
      <c r="H44" s="177" t="n">
        <v>2777.27</v>
      </c>
      <c r="I44" s="177" t="n">
        <v>2500</v>
      </c>
      <c r="J44" s="167" t="n">
        <v>0.14</v>
      </c>
      <c r="K44" s="177" t="n">
        <v>40000</v>
      </c>
      <c r="L44" s="124" t="inlineStr">
        <is>
          <t>Saha Etüdü Bekleniyor</t>
        </is>
      </c>
    </row>
    <row r="45" ht="15" customHeight="1" s="113">
      <c r="A45" s="124" t="inlineStr">
        <is>
          <t>U044</t>
        </is>
      </c>
      <c r="B45" s="124" t="inlineStr">
        <is>
          <t>ŞOFÖR</t>
        </is>
      </c>
      <c r="C45" s="177" t="n">
        <v>49500</v>
      </c>
      <c r="D45" s="177" t="n">
        <v>64350</v>
      </c>
      <c r="E45" s="177" t="n">
        <v>330</v>
      </c>
      <c r="F45" s="177" t="n">
        <v>9000</v>
      </c>
      <c r="G45" s="177" t="n">
        <v>4100</v>
      </c>
      <c r="H45" s="177" t="n">
        <v>2925</v>
      </c>
      <c r="I45" s="177" t="n">
        <v>3000</v>
      </c>
      <c r="J45" s="167" t="n">
        <v>0.15</v>
      </c>
      <c r="K45" s="177" t="n">
        <v>47500</v>
      </c>
      <c r="L45" s="124" t="inlineStr">
        <is>
          <t>Saha Etüdü Bekleniyor</t>
        </is>
      </c>
    </row>
    <row r="46" ht="15" customHeight="1" s="113">
      <c r="A46" s="124" t="inlineStr">
        <is>
          <t>U045</t>
        </is>
      </c>
      <c r="B46" s="124" t="inlineStr">
        <is>
          <t>DEPO ELEMANI</t>
        </is>
      </c>
      <c r="C46" s="177" t="n">
        <v>52000</v>
      </c>
      <c r="D46" s="177" t="n">
        <v>67600</v>
      </c>
      <c r="E46" s="177" t="n">
        <v>346.67</v>
      </c>
      <c r="F46" s="177" t="n">
        <v>10000</v>
      </c>
      <c r="G46" s="177" t="n">
        <v>4700</v>
      </c>
      <c r="H46" s="177" t="n">
        <v>3072.73</v>
      </c>
      <c r="I46" s="177" t="n">
        <v>3500</v>
      </c>
      <c r="J46" s="167" t="n">
        <v>0.05</v>
      </c>
      <c r="K46" s="177" t="n">
        <v>55000</v>
      </c>
      <c r="L46" s="124" t="inlineStr">
        <is>
          <t>Saha Etüdü Bekleniyor</t>
        </is>
      </c>
    </row>
    <row r="47" ht="15" customHeight="1" s="113">
      <c r="A47" s="124" t="inlineStr">
        <is>
          <t>U049</t>
        </is>
      </c>
      <c r="B47" s="124" t="inlineStr">
        <is>
          <t>UZMAN YÖNETİCİ</t>
        </is>
      </c>
      <c r="C47" s="177" t="n">
        <v>54500</v>
      </c>
      <c r="D47" s="177" t="n">
        <v>70850</v>
      </c>
      <c r="E47" s="177" t="n">
        <v>363.33</v>
      </c>
      <c r="F47" s="177" t="n">
        <v>11000</v>
      </c>
      <c r="G47" s="177" t="n">
        <v>5300</v>
      </c>
      <c r="H47" s="177" t="n">
        <v>3220.45</v>
      </c>
      <c r="I47" s="177" t="n">
        <v>1500</v>
      </c>
      <c r="J47" s="167" t="n">
        <v>0.06</v>
      </c>
      <c r="K47" s="177" t="n">
        <v>62500</v>
      </c>
      <c r="L47" s="124" t="inlineStr">
        <is>
          <t>Saha Etüdü Bekleniyor</t>
        </is>
      </c>
    </row>
    <row r="48" ht="15" customHeight="1" s="113">
      <c r="A48" s="124" t="inlineStr">
        <is>
          <t>U046</t>
        </is>
      </c>
      <c r="B48" s="124" t="inlineStr">
        <is>
          <t>ET DEPO ELEMANI</t>
        </is>
      </c>
      <c r="C48" s="177" t="n">
        <v>57000</v>
      </c>
      <c r="D48" s="177" t="n">
        <v>74100</v>
      </c>
      <c r="E48" s="177" t="n">
        <v>380</v>
      </c>
      <c r="F48" s="177" t="n">
        <v>12000</v>
      </c>
      <c r="G48" s="177" t="n">
        <v>5900</v>
      </c>
      <c r="H48" s="177" t="n">
        <v>3368.18</v>
      </c>
      <c r="I48" s="177" t="n">
        <v>2000</v>
      </c>
      <c r="J48" s="167" t="n">
        <v>0.07000000000000001</v>
      </c>
      <c r="K48" s="177" t="n">
        <v>70000</v>
      </c>
      <c r="L48" s="124" t="inlineStr">
        <is>
          <t>Saha Etüdü Bekleniyor</t>
        </is>
      </c>
    </row>
    <row r="49" ht="15" customHeight="1" s="113">
      <c r="A49" s="124" t="inlineStr">
        <is>
          <t>U047</t>
        </is>
      </c>
      <c r="B49" s="124" t="inlineStr">
        <is>
          <t>HAL DEPO ELEMANI</t>
        </is>
      </c>
      <c r="C49" s="177" t="n">
        <v>59500</v>
      </c>
      <c r="D49" s="177" t="n">
        <v>77350</v>
      </c>
      <c r="E49" s="177" t="n">
        <v>396.67</v>
      </c>
      <c r="F49" s="177" t="n">
        <v>13000</v>
      </c>
      <c r="G49" s="177" t="n">
        <v>6500</v>
      </c>
      <c r="H49" s="177" t="n">
        <v>3515.91</v>
      </c>
      <c r="I49" s="177" t="n">
        <v>2500</v>
      </c>
      <c r="J49" s="167" t="n">
        <v>0.08</v>
      </c>
      <c r="K49" s="177" t="n">
        <v>77500</v>
      </c>
      <c r="L49" s="124" t="inlineStr">
        <is>
          <t>Saha Etüdü Bekleniyor</t>
        </is>
      </c>
    </row>
    <row r="50" ht="15" customHeight="1" s="113">
      <c r="A50" s="124" t="inlineStr">
        <is>
          <t>U048</t>
        </is>
      </c>
      <c r="B50" s="124" t="inlineStr">
        <is>
          <t>ÇİFTLİK ELEMANI</t>
        </is>
      </c>
      <c r="C50" s="177" t="n">
        <v>32000</v>
      </c>
      <c r="D50" s="177" t="n">
        <v>41600</v>
      </c>
      <c r="E50" s="177" t="n">
        <v>213.33</v>
      </c>
      <c r="F50" s="177" t="n">
        <v>6000</v>
      </c>
      <c r="G50" s="177" t="n">
        <v>3500</v>
      </c>
      <c r="H50" s="177" t="n">
        <v>1890.91</v>
      </c>
      <c r="I50" s="177" t="n">
        <v>3000</v>
      </c>
      <c r="J50" s="167" t="n">
        <v>0.09</v>
      </c>
      <c r="K50" s="177" t="n">
        <v>85000</v>
      </c>
      <c r="L50" s="124" t="inlineStr">
        <is>
          <t>Saha Etüdü Bekleniyor</t>
        </is>
      </c>
    </row>
    <row r="51" ht="15" customHeight="1" s="113">
      <c r="A51" s="124" t="inlineStr">
        <is>
          <t>U050</t>
        </is>
      </c>
      <c r="B51" s="124" t="inlineStr">
        <is>
          <t>UZMAN ŞARKÜTERİ</t>
        </is>
      </c>
      <c r="C51" s="124" t="n">
        <v>52300</v>
      </c>
      <c r="D51" s="124" t="n">
        <v>68000</v>
      </c>
      <c r="E51" s="124" t="n">
        <v>348.6</v>
      </c>
      <c r="F51" s="124" t="n">
        <v>10800</v>
      </c>
      <c r="G51" s="124" t="n">
        <v>5700</v>
      </c>
      <c r="H51" s="124" t="n">
        <v>3089.85</v>
      </c>
      <c r="I51" s="124" t="n">
        <v>2900</v>
      </c>
      <c r="J51" s="124" t="n">
        <v>0.1</v>
      </c>
      <c r="K51" s="124" t="n">
        <v>66800</v>
      </c>
      <c r="L51" s="124" t="inlineStr">
        <is>
          <t>Saha Etüdü Bekleniyor - eklendi</t>
        </is>
      </c>
    </row>
    <row r="52" ht="15" customHeight="1" s="113">
      <c r="A52" s="124" t="inlineStr">
        <is>
          <t>U051</t>
        </is>
      </c>
      <c r="B52" s="124" t="inlineStr">
        <is>
          <t>UZMAN MANAV</t>
        </is>
      </c>
      <c r="C52" s="124" t="n">
        <v>52300</v>
      </c>
      <c r="D52" s="124" t="n">
        <v>68000</v>
      </c>
      <c r="E52" s="124" t="n">
        <v>348.6</v>
      </c>
      <c r="F52" s="124" t="n">
        <v>10800</v>
      </c>
      <c r="G52" s="124" t="n">
        <v>5700</v>
      </c>
      <c r="H52" s="124" t="n">
        <v>3089.85</v>
      </c>
      <c r="I52" s="124" t="n">
        <v>2900</v>
      </c>
      <c r="J52" s="124" t="n">
        <v>0.1</v>
      </c>
      <c r="K52" s="124" t="n">
        <v>66800</v>
      </c>
      <c r="L52" s="124" t="inlineStr">
        <is>
          <t>Saha Etüdü Bekleniyor - eklendi</t>
        </is>
      </c>
    </row>
    <row r="53" ht="15" customHeight="1" s="113">
      <c r="A53" s="124" t="inlineStr">
        <is>
          <t>U052</t>
        </is>
      </c>
      <c r="B53" s="124" t="inlineStr">
        <is>
          <t>ELİT YÖNETİCİ</t>
        </is>
      </c>
      <c r="C53" s="124" t="n">
        <v>61400</v>
      </c>
      <c r="D53" s="124" t="n">
        <v>79800</v>
      </c>
      <c r="E53" s="124" t="n">
        <v>409.22</v>
      </c>
      <c r="F53" s="124" t="n">
        <v>12700</v>
      </c>
      <c r="G53" s="124" t="n">
        <v>6700</v>
      </c>
      <c r="H53" s="124" t="n">
        <v>3627.22</v>
      </c>
      <c r="I53" s="124" t="n">
        <v>3300</v>
      </c>
      <c r="J53" s="124" t="n">
        <v>0.1</v>
      </c>
      <c r="K53" s="124" t="n">
        <v>78400</v>
      </c>
      <c r="L53" s="124" t="inlineStr">
        <is>
          <t>Saha Etüdü Bekleniyor - eklendi</t>
        </is>
      </c>
    </row>
    <row r="54" ht="15" customHeight="1" s="113">
      <c r="A54" s="124" t="inlineStr">
        <is>
          <t>U053</t>
        </is>
      </c>
      <c r="B54" s="124" t="inlineStr">
        <is>
          <t>UZMAN KASAP</t>
        </is>
      </c>
      <c r="C54" s="124" t="n">
        <v>52300</v>
      </c>
      <c r="D54" s="124" t="n">
        <v>68000</v>
      </c>
      <c r="E54" s="124" t="n">
        <v>348.6</v>
      </c>
      <c r="F54" s="124" t="n">
        <v>10800</v>
      </c>
      <c r="G54" s="124" t="n">
        <v>5700</v>
      </c>
      <c r="H54" s="124" t="n">
        <v>3089.85</v>
      </c>
      <c r="I54" s="124" t="n">
        <v>2900</v>
      </c>
      <c r="J54" s="124" t="n">
        <v>0.1</v>
      </c>
      <c r="K54" s="124" t="n">
        <v>66800</v>
      </c>
      <c r="L54" s="124" t="inlineStr">
        <is>
          <t>Saha Etüdü Bekleniyor - eklendi</t>
        </is>
      </c>
    </row>
    <row r="55" ht="15" customHeight="1" s="113">
      <c r="A55" s="124" t="inlineStr">
        <is>
          <t>U054</t>
        </is>
      </c>
      <c r="B55" s="124" t="inlineStr">
        <is>
          <t>ELİT KASAP</t>
        </is>
      </c>
      <c r="C55" s="124" t="n">
        <v>61400</v>
      </c>
      <c r="D55" s="124" t="n">
        <v>79800</v>
      </c>
      <c r="E55" s="124" t="n">
        <v>409.22</v>
      </c>
      <c r="F55" s="124" t="n">
        <v>12700</v>
      </c>
      <c r="G55" s="124" t="n">
        <v>6700</v>
      </c>
      <c r="H55" s="124" t="n">
        <v>3627.22</v>
      </c>
      <c r="I55" s="124" t="n">
        <v>3300</v>
      </c>
      <c r="J55" s="124" t="n">
        <v>0.1</v>
      </c>
      <c r="K55" s="124" t="n">
        <v>78400</v>
      </c>
      <c r="L55" s="124" t="inlineStr">
        <is>
          <t>Saha Etüdü Bekleniyor - eklendi</t>
        </is>
      </c>
    </row>
    <row r="56" ht="15" customHeight="1" s="113">
      <c r="A56" s="124" t="inlineStr">
        <is>
          <t>U055</t>
        </is>
      </c>
      <c r="B56" s="124" t="inlineStr">
        <is>
          <t>ELİT MANAV</t>
        </is>
      </c>
      <c r="C56" s="124" t="n">
        <v>61400</v>
      </c>
      <c r="D56" s="124" t="n">
        <v>79800</v>
      </c>
      <c r="E56" s="124" t="n">
        <v>409.22</v>
      </c>
      <c r="F56" s="124" t="n">
        <v>12700</v>
      </c>
      <c r="G56" s="124" t="n">
        <v>6700</v>
      </c>
      <c r="H56" s="124" t="n">
        <v>3627.22</v>
      </c>
      <c r="I56" s="124" t="n">
        <v>3300</v>
      </c>
      <c r="J56" s="124" t="n">
        <v>0.1</v>
      </c>
      <c r="K56" s="124" t="n">
        <v>78400</v>
      </c>
      <c r="L56" s="124" t="inlineStr">
        <is>
          <t>Saha Etüdü Bekleniyor - eklendi</t>
        </is>
      </c>
    </row>
    <row r="57" ht="15" customHeight="1" s="113">
      <c r="A57" s="124" t="inlineStr">
        <is>
          <t>U056</t>
        </is>
      </c>
      <c r="B57" s="124" t="inlineStr">
        <is>
          <t>E-TİCARET MÜDÜRÜ</t>
        </is>
      </c>
      <c r="C57" s="124" t="n">
        <v>72800</v>
      </c>
      <c r="D57" s="124" t="n">
        <v>94600</v>
      </c>
      <c r="E57" s="124" t="n">
        <v>485.01</v>
      </c>
      <c r="F57" s="124" t="n">
        <v>15100</v>
      </c>
      <c r="G57" s="124" t="n">
        <v>8000</v>
      </c>
      <c r="H57" s="124" t="n">
        <v>4298.92</v>
      </c>
      <c r="I57" s="124" t="n">
        <v>4000</v>
      </c>
      <c r="J57" s="124" t="n">
        <v>0.1</v>
      </c>
      <c r="K57" s="124" t="n">
        <v>92900</v>
      </c>
      <c r="L57" s="124" t="inlineStr">
        <is>
          <t>Saha Etüdü Bekleniyor - eklendi</t>
        </is>
      </c>
    </row>
    <row r="58" ht="15" customHeight="1" s="113">
      <c r="A58" s="124" t="inlineStr">
        <is>
          <t>U057</t>
        </is>
      </c>
      <c r="B58" s="124" t="inlineStr">
        <is>
          <t>GIDA MÜHENDİSİ</t>
        </is>
      </c>
      <c r="C58" s="124" t="n">
        <v>68200</v>
      </c>
      <c r="D58" s="124" t="n">
        <v>88700</v>
      </c>
      <c r="E58" s="124" t="n">
        <v>454.69</v>
      </c>
      <c r="F58" s="124" t="n">
        <v>14100</v>
      </c>
      <c r="G58" s="124" t="n">
        <v>7500</v>
      </c>
      <c r="H58" s="124" t="n">
        <v>4030.24</v>
      </c>
      <c r="I58" s="124" t="n">
        <v>3700</v>
      </c>
      <c r="J58" s="124" t="n">
        <v>0.1</v>
      </c>
      <c r="K58" s="124" t="n">
        <v>87100</v>
      </c>
      <c r="L58" s="124" t="inlineStr">
        <is>
          <t>Saha Etüdü Bekleniyor - eklendi</t>
        </is>
      </c>
    </row>
    <row r="59" ht="15" customHeight="1" s="113">
      <c r="A59" s="124" t="inlineStr">
        <is>
          <t>U058</t>
        </is>
      </c>
      <c r="B59" s="124" t="inlineStr">
        <is>
          <t>TAZE GIDA STOK VE SİPARİŞ YÖNETİCİSİ</t>
        </is>
      </c>
      <c r="C59" s="124" t="n">
        <v>63700</v>
      </c>
      <c r="D59" s="124" t="n">
        <v>82800</v>
      </c>
      <c r="E59" s="124" t="n">
        <v>424.38</v>
      </c>
      <c r="F59" s="124" t="n">
        <v>13200</v>
      </c>
      <c r="G59" s="124" t="n">
        <v>7000</v>
      </c>
      <c r="H59" s="124" t="n">
        <v>3761.56</v>
      </c>
      <c r="I59" s="124" t="n">
        <v>3500</v>
      </c>
      <c r="J59" s="124" t="n">
        <v>0.1</v>
      </c>
      <c r="K59" s="124" t="n">
        <v>81300</v>
      </c>
      <c r="L59" s="124" t="inlineStr">
        <is>
          <t>Saha Etüdü Bekleniyor - eklendi</t>
        </is>
      </c>
    </row>
    <row r="60" ht="15" customHeight="1" s="113">
      <c r="A60" s="124" t="inlineStr">
        <is>
          <t>U059</t>
        </is>
      </c>
      <c r="B60" s="124" t="inlineStr">
        <is>
          <t>PART TİME</t>
        </is>
      </c>
      <c r="C60" s="124" t="n">
        <v>27300</v>
      </c>
      <c r="D60" s="124" t="n">
        <v>35500</v>
      </c>
      <c r="E60" s="124" t="n">
        <v>181.88</v>
      </c>
      <c r="F60" s="124" t="n">
        <v>5700</v>
      </c>
      <c r="G60" s="124" t="n">
        <v>3000</v>
      </c>
      <c r="H60" s="124" t="n">
        <v>1612.1</v>
      </c>
      <c r="I60" s="124" t="n">
        <v>1500</v>
      </c>
      <c r="J60" s="124" t="n">
        <v>0.1</v>
      </c>
      <c r="K60" s="124" t="n">
        <v>34800</v>
      </c>
      <c r="L60" s="124" t="inlineStr">
        <is>
          <t>Saha Etüdü Bekleniyor - eklendi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O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8" customWidth="1" style="112" min="1" max="1"/>
    <col width="30" customWidth="1" style="112" min="2" max="2"/>
    <col width="36" customWidth="1" style="112" min="3" max="3"/>
    <col width="10" customWidth="1" style="112" min="4" max="4"/>
    <col width="14" customWidth="1" style="112" min="5" max="5"/>
    <col width="11" customWidth="1" style="112" min="6" max="7"/>
    <col width="48" customWidth="1" style="112" min="8" max="8"/>
    <col width="18" customWidth="1" style="112" min="9" max="9"/>
    <col width="11" customWidth="1" style="112" min="10" max="10"/>
    <col width="28" customWidth="1" style="112" min="11" max="11"/>
    <col width="32" customWidth="1" style="112" min="12" max="12"/>
    <col width="16" customWidth="1" style="112" min="13" max="13"/>
    <col width="30" customWidth="1" style="112" min="14" max="14"/>
  </cols>
  <sheetData>
    <row r="1" ht="31.5" customHeight="1" s="113">
      <c r="A1" s="178" t="inlineStr">
        <is>
          <t>Bölge</t>
        </is>
      </c>
      <c r="B1" s="178" t="inlineStr">
        <is>
          <t>Sorumlu</t>
        </is>
      </c>
      <c r="C1" s="178" t="inlineStr">
        <is>
          <t>E-posta</t>
        </is>
      </c>
      <c r="D1" s="178" t="inlineStr">
        <is>
          <t>Aktif</t>
        </is>
      </c>
      <c r="E1" s="178" t="inlineStr">
        <is>
          <t>Gönderim Tipi</t>
        </is>
      </c>
      <c r="F1" s="178" t="inlineStr">
        <is>
          <t>PDF Ekle</t>
        </is>
      </c>
      <c r="G1" s="178" t="inlineStr">
        <is>
          <t>Excel Ekle</t>
        </is>
      </c>
      <c r="H1" s="178" t="inlineStr">
        <is>
          <t>Açıklama</t>
        </is>
      </c>
      <c r="I1" s="178" t="inlineStr">
        <is>
          <t>WhatsApp</t>
        </is>
      </c>
      <c r="J1" s="178" t="inlineStr">
        <is>
          <t>SMS Aktif</t>
        </is>
      </c>
      <c r="K1" s="178" t="inlineStr">
        <is>
          <t>Web Kullanıcı</t>
        </is>
      </c>
      <c r="L1" s="178" t="inlineStr">
        <is>
          <t>Web Şifre</t>
        </is>
      </c>
      <c r="M1" s="178" t="inlineStr">
        <is>
          <t>Rol</t>
        </is>
      </c>
      <c r="N1" s="178" t="inlineStr">
        <is>
          <t>Yetki Kapsamı</t>
        </is>
      </c>
      <c r="O1" s="178" t="inlineStr">
        <is>
          <t>Onay Seviyesi</t>
        </is>
      </c>
    </row>
    <row r="2" ht="30" customHeight="1" s="113">
      <c r="A2" s="179" t="inlineStr">
        <is>
          <t>TÜMÜ</t>
        </is>
      </c>
      <c r="B2" s="179" t="inlineStr">
        <is>
          <t>İnsan Kaynakları Direktörlüğü</t>
        </is>
      </c>
      <c r="C2" s="179" t="inlineStr">
        <is>
          <t>insankaynaklari@basdasmarket.com</t>
        </is>
      </c>
      <c r="D2" s="179" t="inlineStr">
        <is>
          <t>Evet</t>
        </is>
      </c>
      <c r="E2" s="179" t="inlineStr">
        <is>
          <t>TEST</t>
        </is>
      </c>
      <c r="F2" s="179" t="inlineStr">
        <is>
          <t>Evet</t>
        </is>
      </c>
      <c r="G2" s="179" t="inlineStr">
        <is>
          <t>Evet</t>
        </is>
      </c>
      <c r="H2" s="179" t="inlineStr">
        <is>
          <t>İlk test: Yönetici PDF, Executive Excel ve tüm bölge PDF'leri bu adrese gönderilir.</t>
        </is>
      </c>
      <c r="I2" s="179" t="inlineStr">
        <is>
          <t>5550604850</t>
        </is>
      </c>
      <c r="J2" s="179" t="inlineStr">
        <is>
          <t>Evet</t>
        </is>
      </c>
      <c r="K2" s="179" t="inlineStr">
        <is>
          <t>admin</t>
        </is>
      </c>
      <c r="L2" s="179" t="inlineStr">
        <is>
          <t>Admin1</t>
        </is>
      </c>
      <c r="M2" s="179" t="inlineStr">
        <is>
          <t>HR_DIRECTOR</t>
        </is>
      </c>
      <c r="N2" s="179" t="inlineStr">
        <is>
          <t>ALL</t>
        </is>
      </c>
      <c r="O2" s="124" t="n">
        <v>2</v>
      </c>
    </row>
    <row r="3" ht="30" customHeight="1" s="113">
      <c r="A3" s="179" t="inlineStr">
        <is>
          <t>TÜMÜ</t>
        </is>
      </c>
      <c r="B3" s="179" t="inlineStr">
        <is>
          <t>İnsan Kaynakları Direktörlüğü</t>
        </is>
      </c>
      <c r="C3" s="179" t="inlineStr">
        <is>
          <t>ikasistan@basdasmarket.com</t>
        </is>
      </c>
      <c r="D3" s="179" t="inlineStr">
        <is>
          <t>Evet</t>
        </is>
      </c>
      <c r="E3" s="179" t="inlineStr">
        <is>
          <t>TEST</t>
        </is>
      </c>
      <c r="F3" s="179" t="inlineStr">
        <is>
          <t>Evet</t>
        </is>
      </c>
      <c r="G3" s="179" t="inlineStr">
        <is>
          <t>Evet</t>
        </is>
      </c>
      <c r="H3" s="179" t="inlineStr">
        <is>
          <t>Canlı kullanımda ilgili alıcı ve kapsam bilgileri düzenlenebilir.</t>
        </is>
      </c>
      <c r="I3" s="179" t="n">
        <v>5545990832</v>
      </c>
      <c r="J3" s="179" t="inlineStr">
        <is>
          <t>Evet</t>
        </is>
      </c>
      <c r="K3" s="179" t="inlineStr">
        <is>
          <t>ik2</t>
        </is>
      </c>
      <c r="L3" s="179" t="inlineStr">
        <is>
          <t>Ikiki2</t>
        </is>
      </c>
      <c r="M3" s="179" t="inlineStr">
        <is>
          <t>HR_DIRECTOR</t>
        </is>
      </c>
      <c r="N3" s="179" t="inlineStr">
        <is>
          <t>ALL</t>
        </is>
      </c>
      <c r="O3" s="124" t="n">
        <v>2</v>
      </c>
    </row>
    <row r="4" ht="30" customHeight="1" s="113">
      <c r="A4" s="179" t="inlineStr">
        <is>
          <t>TÜMÜ</t>
        </is>
      </c>
      <c r="B4" s="179" t="inlineStr">
        <is>
          <t>İnsan Kaynakları Direktörlüğü</t>
        </is>
      </c>
      <c r="C4" s="179" t="inlineStr">
        <is>
          <t>ikd@basdasmarket.com</t>
        </is>
      </c>
      <c r="D4" s="179" t="inlineStr">
        <is>
          <t>Evet</t>
        </is>
      </c>
      <c r="E4" s="179" t="inlineStr">
        <is>
          <t>TEST</t>
        </is>
      </c>
      <c r="F4" s="179" t="inlineStr">
        <is>
          <t>Evet</t>
        </is>
      </c>
      <c r="G4" s="179" t="inlineStr">
        <is>
          <t>Evet</t>
        </is>
      </c>
      <c r="H4" s="179" t="inlineStr">
        <is>
          <t>Canlı kullanımda ilgili alıcı ve kapsam bilgileri düzenlenebilir.</t>
        </is>
      </c>
      <c r="I4" s="179" t="inlineStr">
        <is>
          <t>ik3</t>
        </is>
      </c>
      <c r="J4" s="179" t="inlineStr">
        <is>
          <t>Evet</t>
        </is>
      </c>
      <c r="K4" s="179" t="inlineStr">
        <is>
          <t>ik3</t>
        </is>
      </c>
      <c r="L4" s="179" t="inlineStr">
        <is>
          <t>Ikuc3</t>
        </is>
      </c>
      <c r="M4" s="179" t="inlineStr">
        <is>
          <t>HR_DIRECTOR</t>
        </is>
      </c>
      <c r="N4" s="179" t="inlineStr">
        <is>
          <t>ALL</t>
        </is>
      </c>
      <c r="O4" s="124" t="n">
        <v>2</v>
      </c>
    </row>
    <row r="5" ht="30" customHeight="1" s="113">
      <c r="A5" s="179" t="inlineStr">
        <is>
          <t>TÜMÜ</t>
        </is>
      </c>
      <c r="B5" s="179" t="inlineStr">
        <is>
          <t>İnsan Kaynakları Direktörlüğü</t>
        </is>
      </c>
      <c r="C5" s="179" t="inlineStr">
        <is>
          <t>omer.arasin@basdasmarket.com</t>
        </is>
      </c>
      <c r="D5" s="179" t="inlineStr">
        <is>
          <t>Evet</t>
        </is>
      </c>
      <c r="E5" s="179" t="inlineStr">
        <is>
          <t>TEST</t>
        </is>
      </c>
      <c r="F5" s="179" t="inlineStr">
        <is>
          <t>Evet</t>
        </is>
      </c>
      <c r="G5" s="179" t="inlineStr">
        <is>
          <t>Evet</t>
        </is>
      </c>
      <c r="H5" s="179" t="inlineStr">
        <is>
          <t>Canlı kullanımda ilgili alıcı ve kapsam bilgileri düzenlenebilir.</t>
        </is>
      </c>
      <c r="I5" s="179" t="n">
        <v>5548999266</v>
      </c>
      <c r="J5" s="179" t="inlineStr">
        <is>
          <t>Evet</t>
        </is>
      </c>
      <c r="K5" s="179" t="inlineStr">
        <is>
          <t>ik1</t>
        </is>
      </c>
      <c r="L5" s="179" t="inlineStr">
        <is>
          <t>Ikbir1</t>
        </is>
      </c>
      <c r="M5" s="179" t="inlineStr">
        <is>
          <t>HR_DIRECTOR</t>
        </is>
      </c>
      <c r="N5" s="179" t="inlineStr">
        <is>
          <t>ALL</t>
        </is>
      </c>
      <c r="O5" s="124" t="n">
        <v>2</v>
      </c>
    </row>
    <row r="6" ht="28.5" customHeight="1" s="113">
      <c r="A6" s="179" t="inlineStr">
        <is>
          <t>ERTAN TEKİ</t>
        </is>
      </c>
      <c r="B6" s="179" t="inlineStr">
        <is>
          <t>ERTAN TEKİ</t>
        </is>
      </c>
      <c r="C6" s="179" t="inlineStr">
        <is>
          <t>ertan.teki@dummy.com</t>
        </is>
      </c>
      <c r="D6" s="179" t="inlineStr">
        <is>
          <t>Evet</t>
        </is>
      </c>
      <c r="E6" s="179" t="inlineStr">
        <is>
          <t>BÖLGE</t>
        </is>
      </c>
      <c r="F6" s="179" t="inlineStr">
        <is>
          <t>Evet</t>
        </is>
      </c>
      <c r="G6" s="179" t="inlineStr">
        <is>
          <t>Evet</t>
        </is>
      </c>
      <c r="H6" s="179" t="inlineStr">
        <is>
          <t>Dummy bilgi; gerçek e-posta, telefon ve şifre ile değiştirilmelidir.</t>
        </is>
      </c>
      <c r="I6" s="179" t="inlineStr">
        <is>
          <t>+905550000005</t>
        </is>
      </c>
      <c r="J6" s="179" t="inlineStr">
        <is>
          <t>Evet</t>
        </is>
      </c>
      <c r="K6" s="179" t="inlineStr">
        <is>
          <t>ertan</t>
        </is>
      </c>
      <c r="L6" s="179" t="inlineStr">
        <is>
          <t>Ertan1</t>
        </is>
      </c>
      <c r="M6" s="179" t="inlineStr">
        <is>
          <t>REGION</t>
        </is>
      </c>
      <c r="N6" s="179" t="inlineStr">
        <is>
          <t>ERTAN TEKİ</t>
        </is>
      </c>
      <c r="O6" s="124" t="n">
        <v>1</v>
      </c>
    </row>
    <row r="7" ht="28.5" customHeight="1" s="113">
      <c r="A7" s="179" t="inlineStr">
        <is>
          <t>CÜNEYT ÇIKRIKÇI - AYŞE AVCU</t>
        </is>
      </c>
      <c r="B7" s="179" t="inlineStr">
        <is>
          <t>CÜNEYT ÇIKRIKÇI - AYŞE AVCU</t>
        </is>
      </c>
      <c r="C7" s="179" t="inlineStr">
        <is>
          <t>cuneyt.cikrikci@dummy.com; ayse.avcu@dummy.com</t>
        </is>
      </c>
      <c r="D7" s="179" t="inlineStr">
        <is>
          <t>Evet</t>
        </is>
      </c>
      <c r="E7" s="179" t="inlineStr">
        <is>
          <t>BÖLGE</t>
        </is>
      </c>
      <c r="F7" s="179" t="inlineStr">
        <is>
          <t>Evet</t>
        </is>
      </c>
      <c r="G7" s="179" t="inlineStr">
        <is>
          <t>Evet</t>
        </is>
      </c>
      <c r="H7" s="179" t="inlineStr">
        <is>
          <t>Dummy bilgi; gerçek e-posta, telefon ve şifre ile değiştirilmelidir.</t>
        </is>
      </c>
      <c r="I7" s="179" t="inlineStr">
        <is>
          <t>+905550000006</t>
        </is>
      </c>
      <c r="J7" s="179" t="inlineStr">
        <is>
          <t>Evet</t>
        </is>
      </c>
      <c r="K7" s="179" t="inlineStr">
        <is>
          <t>cuneyt</t>
        </is>
      </c>
      <c r="L7" s="179" t="inlineStr">
        <is>
          <t>Cuneyt1</t>
        </is>
      </c>
      <c r="M7" s="179" t="inlineStr">
        <is>
          <t>REGION</t>
        </is>
      </c>
      <c r="N7" s="179" t="inlineStr">
        <is>
          <t>CÜNEYT ÇIKRIKÇI - AYŞE AVCU</t>
        </is>
      </c>
      <c r="O7" s="124" t="n">
        <v>1</v>
      </c>
    </row>
    <row r="8" ht="28.5" customHeight="1" s="113">
      <c r="A8" s="179" t="inlineStr">
        <is>
          <t>DERYA YARDIMCI</t>
        </is>
      </c>
      <c r="B8" s="179" t="inlineStr">
        <is>
          <t>DERYA YARDIMCI</t>
        </is>
      </c>
      <c r="C8" s="179" t="inlineStr">
        <is>
          <t>derya.yardimci@dummy.com</t>
        </is>
      </c>
      <c r="D8" s="179" t="inlineStr">
        <is>
          <t>Evet</t>
        </is>
      </c>
      <c r="E8" s="179" t="inlineStr">
        <is>
          <t>BÖLGE</t>
        </is>
      </c>
      <c r="F8" s="179" t="inlineStr">
        <is>
          <t>Evet</t>
        </is>
      </c>
      <c r="G8" s="179" t="inlineStr">
        <is>
          <t>Evet</t>
        </is>
      </c>
      <c r="H8" s="179" t="inlineStr">
        <is>
          <t>Dummy bilgi; gerçek e-posta, telefon ve şifre ile değiştirilmelidir.</t>
        </is>
      </c>
      <c r="I8" s="179" t="inlineStr">
        <is>
          <t>+905550000007</t>
        </is>
      </c>
      <c r="J8" s="179" t="inlineStr">
        <is>
          <t>Evet</t>
        </is>
      </c>
      <c r="K8" s="179" t="inlineStr">
        <is>
          <t>derya</t>
        </is>
      </c>
      <c r="L8" s="179" t="inlineStr">
        <is>
          <t>Derya1</t>
        </is>
      </c>
      <c r="M8" s="179" t="inlineStr">
        <is>
          <t>REGION</t>
        </is>
      </c>
      <c r="N8" s="179" t="inlineStr">
        <is>
          <t>DERYA YARDIMCI</t>
        </is>
      </c>
      <c r="O8" s="124" t="n">
        <v>1</v>
      </c>
    </row>
    <row r="9" ht="28.5" customHeight="1" s="113">
      <c r="A9" s="179" t="inlineStr">
        <is>
          <t>HALİT BAŞDAŞ</t>
        </is>
      </c>
      <c r="B9" s="179" t="inlineStr">
        <is>
          <t>HALİT BAŞDAŞ</t>
        </is>
      </c>
      <c r="C9" s="179" t="inlineStr">
        <is>
          <t>halit.basdas@dummy.com</t>
        </is>
      </c>
      <c r="D9" s="179" t="inlineStr">
        <is>
          <t>Evet</t>
        </is>
      </c>
      <c r="E9" s="179" t="inlineStr">
        <is>
          <t>BÖLGE</t>
        </is>
      </c>
      <c r="F9" s="179" t="inlineStr">
        <is>
          <t>Evet</t>
        </is>
      </c>
      <c r="G9" s="179" t="inlineStr">
        <is>
          <t>Evet</t>
        </is>
      </c>
      <c r="H9" s="179" t="inlineStr">
        <is>
          <t>Dummy bilgi; gerçek e-posta, telefon ve şifre ile değiştirilmelidir.</t>
        </is>
      </c>
      <c r="I9" s="179" t="inlineStr">
        <is>
          <t>+905550000008</t>
        </is>
      </c>
      <c r="J9" s="179" t="inlineStr">
        <is>
          <t>Evet</t>
        </is>
      </c>
      <c r="K9" s="179" t="inlineStr">
        <is>
          <t>halit</t>
        </is>
      </c>
      <c r="L9" s="179" t="inlineStr">
        <is>
          <t>Halit1</t>
        </is>
      </c>
      <c r="M9" s="179" t="inlineStr">
        <is>
          <t>REGION</t>
        </is>
      </c>
      <c r="N9" s="179" t="inlineStr">
        <is>
          <t>HALİT BAŞDAŞ</t>
        </is>
      </c>
      <c r="O9" s="124" t="n">
        <v>1</v>
      </c>
    </row>
    <row r="10" ht="28.5" customHeight="1" s="113">
      <c r="A10" s="179" t="inlineStr">
        <is>
          <t>AYHAN DAŞDEMİR</t>
        </is>
      </c>
      <c r="B10" s="179" t="inlineStr">
        <is>
          <t>AYHAN DAŞDEMİR</t>
        </is>
      </c>
      <c r="C10" s="179" t="inlineStr">
        <is>
          <t>ayhandasdemir@dummy.basdas.local</t>
        </is>
      </c>
      <c r="D10" s="179" t="inlineStr">
        <is>
          <t>Evet</t>
        </is>
      </c>
      <c r="E10" s="179" t="inlineStr">
        <is>
          <t>BÖLGE</t>
        </is>
      </c>
      <c r="F10" s="179" t="inlineStr">
        <is>
          <t>Evet</t>
        </is>
      </c>
      <c r="G10" s="179" t="inlineStr">
        <is>
          <t>Evet</t>
        </is>
      </c>
      <c r="H10" s="179" t="inlineStr">
        <is>
          <t>Dummy bilgi; gerçek e-posta, telefon ve şifre ile değiştirilmelidir.</t>
        </is>
      </c>
      <c r="I10" s="179" t="inlineStr">
        <is>
          <t>+905550000009</t>
        </is>
      </c>
      <c r="J10" s="179" t="inlineStr">
        <is>
          <t>Evet</t>
        </is>
      </c>
      <c r="K10" s="179" t="inlineStr">
        <is>
          <t>ayhan</t>
        </is>
      </c>
      <c r="L10" s="179" t="inlineStr">
        <is>
          <t>Ayhan1</t>
        </is>
      </c>
      <c r="M10" s="179" t="inlineStr">
        <is>
          <t>REGION</t>
        </is>
      </c>
      <c r="N10" s="179" t="inlineStr">
        <is>
          <t>AYHAN DAŞDEMİR</t>
        </is>
      </c>
      <c r="O10" s="124" t="n">
        <v>1</v>
      </c>
    </row>
    <row r="11" ht="28.5" customHeight="1" s="113">
      <c r="A11" s="179" t="inlineStr">
        <is>
          <t>CEO</t>
        </is>
      </c>
      <c r="B11" s="179" t="inlineStr">
        <is>
          <t>CEO</t>
        </is>
      </c>
      <c r="C11" s="179" t="inlineStr">
        <is>
          <t>ceo@dummy.basdas.local</t>
        </is>
      </c>
      <c r="D11" s="179" t="inlineStr">
        <is>
          <t>Evet</t>
        </is>
      </c>
      <c r="E11" s="179" t="inlineStr">
        <is>
          <t>BÖLGE</t>
        </is>
      </c>
      <c r="F11" s="179" t="inlineStr">
        <is>
          <t>Evet</t>
        </is>
      </c>
      <c r="G11" s="179" t="inlineStr">
        <is>
          <t>Evet</t>
        </is>
      </c>
      <c r="H11" s="179" t="inlineStr">
        <is>
          <t>Dummy bilgi; gerçek e-posta, telefon ve şifre ile değiştirilmelidir.</t>
        </is>
      </c>
      <c r="I11" s="179" t="inlineStr">
        <is>
          <t>+905550000010</t>
        </is>
      </c>
      <c r="J11" s="179" t="inlineStr">
        <is>
          <t>Evet</t>
        </is>
      </c>
      <c r="K11" s="179" t="inlineStr">
        <is>
          <t>ceo</t>
        </is>
      </c>
      <c r="L11" s="179" t="inlineStr">
        <is>
          <t>Ceo01</t>
        </is>
      </c>
      <c r="M11" s="179" t="inlineStr">
        <is>
          <t>REGION</t>
        </is>
      </c>
      <c r="N11" s="179" t="inlineStr">
        <is>
          <t>CEO</t>
        </is>
      </c>
      <c r="O11" s="124" t="n">
        <v>1</v>
      </c>
    </row>
    <row r="12" ht="28.5" customHeight="1" s="113">
      <c r="A12" s="179" t="inlineStr">
        <is>
          <t>FARUK MALKOÇ</t>
        </is>
      </c>
      <c r="B12" s="179" t="inlineStr">
        <is>
          <t>FARUK MALKOÇ</t>
        </is>
      </c>
      <c r="C12" s="179" t="inlineStr">
        <is>
          <t>faruk.malkoc@dummy.com</t>
        </is>
      </c>
      <c r="D12" s="179" t="inlineStr">
        <is>
          <t>Evet</t>
        </is>
      </c>
      <c r="E12" s="179" t="inlineStr">
        <is>
          <t>BÖLGE</t>
        </is>
      </c>
      <c r="F12" s="179" t="inlineStr">
        <is>
          <t>Evet</t>
        </is>
      </c>
      <c r="G12" s="179" t="inlineStr">
        <is>
          <t>Evet</t>
        </is>
      </c>
      <c r="H12" s="179" t="inlineStr">
        <is>
          <t>Dummy bilgi; gerçek e-posta, telefon ve şifre ile değiştirilmelidir.</t>
        </is>
      </c>
      <c r="I12" s="179" t="inlineStr">
        <is>
          <t>+905550000011</t>
        </is>
      </c>
      <c r="J12" s="179" t="inlineStr">
        <is>
          <t>Evet</t>
        </is>
      </c>
      <c r="K12" s="179" t="inlineStr">
        <is>
          <t>faruk</t>
        </is>
      </c>
      <c r="L12" s="179" t="inlineStr">
        <is>
          <t>Faruk1</t>
        </is>
      </c>
      <c r="M12" s="179" t="inlineStr">
        <is>
          <t>REGION</t>
        </is>
      </c>
      <c r="N12" s="179" t="inlineStr">
        <is>
          <t>FARUK MALKOÇ</t>
        </is>
      </c>
      <c r="O12" s="124" t="n">
        <v>1</v>
      </c>
    </row>
    <row r="13" ht="28.5" customHeight="1" s="113">
      <c r="A13" s="179" t="inlineStr">
        <is>
          <t>CEBRAİL ÇİÇEK</t>
        </is>
      </c>
      <c r="B13" s="179" t="inlineStr">
        <is>
          <t>CEBRAİL ÇİÇEK</t>
        </is>
      </c>
      <c r="C13" s="179" t="inlineStr">
        <is>
          <t>cebrailcicek@dummy.basdas.local</t>
        </is>
      </c>
      <c r="D13" s="179" t="inlineStr">
        <is>
          <t>Evet</t>
        </is>
      </c>
      <c r="E13" s="179" t="inlineStr">
        <is>
          <t>BÖLGE</t>
        </is>
      </c>
      <c r="F13" s="179" t="inlineStr">
        <is>
          <t>Evet</t>
        </is>
      </c>
      <c r="G13" s="179" t="inlineStr">
        <is>
          <t>Evet</t>
        </is>
      </c>
      <c r="H13" s="179" t="inlineStr">
        <is>
          <t>Dummy bilgi; gerçek e-posta, telefon ve şifre ile değiştirilmelidir.</t>
        </is>
      </c>
      <c r="I13" s="179" t="inlineStr">
        <is>
          <t>+905550000012</t>
        </is>
      </c>
      <c r="J13" s="179" t="inlineStr">
        <is>
          <t>Evet</t>
        </is>
      </c>
      <c r="K13" s="179" t="inlineStr">
        <is>
          <t>cebrail</t>
        </is>
      </c>
      <c r="L13" s="179" t="inlineStr">
        <is>
          <t>Cebra1</t>
        </is>
      </c>
      <c r="M13" s="179" t="inlineStr">
        <is>
          <t>REGION</t>
        </is>
      </c>
      <c r="N13" s="179" t="inlineStr">
        <is>
          <t>CEBRAİL ÇİÇEK</t>
        </is>
      </c>
      <c r="O13" s="124" t="n">
        <v>1</v>
      </c>
    </row>
    <row r="14" ht="15" customHeight="1" s="113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24" t="n"/>
    </row>
    <row r="15" ht="15" customHeight="1" s="113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</row>
    <row r="16" ht="15" customHeight="1" s="113">
      <c r="A16" s="124" t="n"/>
      <c r="B16" s="124" t="n"/>
      <c r="C16" s="124" t="n"/>
      <c r="D16" s="124" t="n"/>
      <c r="E16" s="124" t="n"/>
      <c r="F16" s="124" t="n"/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</row>
    <row r="17" ht="15" customHeight="1" s="113">
      <c r="A17" s="124" t="n"/>
      <c r="B17" s="124" t="n"/>
      <c r="C17" s="124" t="n"/>
      <c r="D17" s="124" t="n"/>
      <c r="E17" s="124" t="n"/>
      <c r="F17" s="124" t="n"/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124" t="n"/>
    </row>
    <row r="18" ht="15" customHeight="1" s="113">
      <c r="A18" s="124" t="n"/>
      <c r="B18" s="124" t="n"/>
      <c r="C18" s="124" t="n"/>
      <c r="D18" s="124" t="n"/>
      <c r="E18" s="124" t="n"/>
      <c r="F18" s="124" t="n"/>
      <c r="G18" s="124" t="n"/>
      <c r="H18" s="124" t="n"/>
      <c r="I18" s="124" t="n"/>
      <c r="J18" s="124" t="n"/>
      <c r="K18" s="124" t="n"/>
      <c r="L18" s="124" t="n"/>
      <c r="M18" s="124" t="n"/>
      <c r="N18" s="124" t="n"/>
      <c r="O18" s="124" t="n"/>
    </row>
    <row r="19" ht="15" customHeight="1" s="113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</row>
    <row r="20" ht="15" customHeight="1" s="113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</row>
    <row r="21" ht="15" customHeight="1" s="113">
      <c r="A21" s="124" t="n"/>
      <c r="B21" s="124" t="n"/>
      <c r="C21" s="124" t="n"/>
      <c r="D21" s="124" t="n"/>
      <c r="E21" s="124" t="n"/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</row>
    <row r="22" ht="15" customHeight="1" s="113">
      <c r="A22" s="124" t="n"/>
      <c r="B22" s="124" t="n"/>
      <c r="C22" s="124" t="n"/>
      <c r="D22" s="124" t="n"/>
      <c r="E22" s="124" t="n"/>
      <c r="F22" s="124" t="n"/>
      <c r="G22" s="124" t="n"/>
      <c r="H22" s="124" t="n"/>
      <c r="I22" s="124" t="n"/>
      <c r="J22" s="124" t="n"/>
      <c r="K22" s="124" t="n"/>
      <c r="L22" s="124" t="n"/>
      <c r="M22" s="124" t="n"/>
      <c r="N22" s="124" t="n"/>
      <c r="O22" s="124" t="n"/>
    </row>
    <row r="23" ht="15" customHeight="1" s="113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</row>
    <row r="24" ht="15" customHeight="1" s="113">
      <c r="A24" s="124" t="n"/>
      <c r="B24" s="124" t="n"/>
      <c r="C24" s="124" t="n"/>
      <c r="D24" s="124" t="n"/>
      <c r="E24" s="124" t="n"/>
      <c r="F24" s="124" t="n"/>
      <c r="G24" s="124" t="n"/>
      <c r="H24" s="124" t="n"/>
      <c r="I24" s="124" t="n"/>
      <c r="J24" s="124" t="n"/>
      <c r="K24" s="124" t="n"/>
      <c r="L24" s="124" t="n"/>
      <c r="M24" s="124" t="n"/>
      <c r="N24" s="124" t="n"/>
      <c r="O24" s="124" t="n"/>
    </row>
    <row r="25" ht="15" customHeight="1" s="113">
      <c r="A25" s="124" t="n"/>
      <c r="B25" s="124" t="n"/>
      <c r="C25" s="124" t="n"/>
      <c r="D25" s="124" t="n"/>
      <c r="E25" s="124" t="n"/>
      <c r="F25" s="124" t="n"/>
      <c r="G25" s="124" t="n"/>
      <c r="H25" s="124" t="n"/>
      <c r="I25" s="124" t="n"/>
      <c r="J25" s="124" t="n"/>
      <c r="K25" s="124" t="n"/>
      <c r="L25" s="124" t="n"/>
      <c r="M25" s="124" t="n"/>
      <c r="N25" s="124" t="n"/>
      <c r="O25" s="124" t="n"/>
    </row>
    <row r="26" ht="15" customHeight="1" s="113">
      <c r="A26" s="124" t="n"/>
      <c r="B26" s="124" t="n"/>
      <c r="C26" s="124" t="n"/>
      <c r="D26" s="124" t="n"/>
      <c r="E26" s="124" t="n"/>
      <c r="F26" s="124" t="n"/>
      <c r="G26" s="124" t="n"/>
      <c r="H26" s="124" t="n"/>
      <c r="I26" s="124" t="n"/>
      <c r="J26" s="124" t="n"/>
      <c r="K26" s="124" t="n"/>
      <c r="L26" s="124" t="n"/>
      <c r="M26" s="124" t="n"/>
      <c r="N26" s="124" t="n"/>
      <c r="O26" s="124" t="n"/>
    </row>
    <row r="27" ht="15" customHeight="1" s="113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24" t="n"/>
    </row>
    <row r="28" ht="15" customHeight="1" s="113">
      <c r="A28" s="124" t="n"/>
      <c r="B28" s="124" t="n"/>
      <c r="C28" s="124" t="n"/>
      <c r="D28" s="124" t="n"/>
      <c r="E28" s="124" t="n"/>
      <c r="F28" s="124" t="n"/>
      <c r="G28" s="124" t="n"/>
      <c r="H28" s="124" t="n"/>
      <c r="I28" s="124" t="n"/>
      <c r="J28" s="124" t="n"/>
      <c r="K28" s="124" t="n"/>
      <c r="L28" s="124" t="n"/>
      <c r="M28" s="124" t="n"/>
      <c r="N28" s="124" t="n"/>
      <c r="O28" s="124" t="n"/>
    </row>
    <row r="29" ht="15" customHeight="1" s="113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</row>
    <row r="30" ht="15" customHeight="1" s="113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</row>
    <row r="31" ht="15" customHeight="1" s="113">
      <c r="A31" s="124" t="n"/>
      <c r="B31" s="124" t="n"/>
      <c r="C31" s="124" t="n"/>
      <c r="D31" s="124" t="n"/>
      <c r="E31" s="124" t="n"/>
      <c r="F31" s="124" t="n"/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</row>
    <row r="32" ht="15" customHeight="1" s="113">
      <c r="A32" s="124" t="n"/>
      <c r="B32" s="124" t="n"/>
      <c r="C32" s="124" t="n"/>
      <c r="D32" s="124" t="n"/>
      <c r="E32" s="124" t="n"/>
      <c r="F32" s="124" t="n"/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</row>
    <row r="33" ht="15" customHeight="1" s="113">
      <c r="A33" s="124" t="n"/>
      <c r="B33" s="124" t="n"/>
      <c r="C33" s="124" t="n"/>
      <c r="D33" s="124" t="n"/>
      <c r="E33" s="124" t="n"/>
      <c r="F33" s="124" t="n"/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</row>
  </sheetData>
  <dataValidations count="3">
    <dataValidation sqref="D2:D101 F2:G101 J2:J101" showDropDown="0" showInputMessage="0" showErrorMessage="0" allowBlank="1" type="list" errorStyle="stop" operator="between">
      <formula1>"Evet,Hayır"</formula1>
      <formula2>0</formula2>
    </dataValidation>
    <dataValidation sqref="E2:E100" showDropDown="0" showInputMessage="0" showErrorMessage="0" allowBlank="1" type="list" errorStyle="stop" operator="between">
      <formula1>"TEST,BÖLGE,TÜMÜ"</formula1>
      <formula2>0</formula2>
    </dataValidation>
    <dataValidation sqref="M2:M101" showDropDown="0" showInputMessage="0" showErrorMessage="0" allowBlank="1" type="list" errorStyle="stop" operator="between">
      <formula1>"HR_DIRECTOR,GM,REGION,STORE"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U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57" customHeight="1" s="113">
      <c r="A1" s="180" t="inlineStr">
        <is>
          <t>Talep No</t>
        </is>
      </c>
      <c r="B1" s="180" t="inlineStr">
        <is>
          <t>Talep Tarihi</t>
        </is>
      </c>
      <c r="C1" s="180" t="inlineStr">
        <is>
          <t>Kaynak Mağaza</t>
        </is>
      </c>
      <c r="D1" s="180" t="inlineStr">
        <is>
          <t>Hedef Mağaza</t>
        </is>
      </c>
      <c r="E1" s="180" t="inlineStr">
        <is>
          <t>Personel ID</t>
        </is>
      </c>
      <c r="F1" s="180" t="inlineStr">
        <is>
          <t>Personel</t>
        </is>
      </c>
      <c r="G1" s="180" t="inlineStr">
        <is>
          <t>Unvan</t>
        </is>
      </c>
      <c r="H1" s="180" t="inlineStr">
        <is>
          <t>Hedef Unvan</t>
        </is>
      </c>
      <c r="I1" s="180" t="inlineStr">
        <is>
          <t>Bölge Müdürü</t>
        </is>
      </c>
      <c r="J1" s="180" t="inlineStr">
        <is>
          <t>Kaynak Bölge</t>
        </is>
      </c>
      <c r="K1" s="180" t="inlineStr">
        <is>
          <t>Hedef Bölge</t>
        </is>
      </c>
      <c r="L1" s="180" t="inlineStr">
        <is>
          <t>Durum</t>
        </is>
      </c>
      <c r="M1" s="180" t="inlineStr">
        <is>
          <t>İK Onayı</t>
        </is>
      </c>
      <c r="N1" s="180" t="inlineStr">
        <is>
          <t>İK Notu</t>
        </is>
      </c>
      <c r="O1" s="180" t="inlineStr">
        <is>
          <t>Onay Tarihi</t>
        </is>
      </c>
      <c r="P1" s="180" t="inlineStr">
        <is>
          <t>Fact_Mevcut Durumu</t>
        </is>
      </c>
      <c r="Q1" s="180" t="inlineStr">
        <is>
          <t>Fact_Mevcut Kontrol Tarihi</t>
        </is>
      </c>
      <c r="R1" s="180" t="inlineStr">
        <is>
          <t>Tamamlanma Tarihi</t>
        </is>
      </c>
      <c r="S1" s="180" t="inlineStr">
        <is>
          <t>Outlook Gönderildi mi</t>
        </is>
      </c>
      <c r="T1" s="180" t="inlineStr">
        <is>
          <t>Outlook Gönderim Tarihi</t>
        </is>
      </c>
      <c r="U1" s="180" t="inlineStr">
        <is>
          <t>Son Güncelleme</t>
        </is>
      </c>
    </row>
    <row r="2" ht="15" customHeight="1" s="113">
      <c r="A2" s="131" t="n"/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131" t="n"/>
    </row>
    <row r="3" ht="15" customHeight="1" s="113">
      <c r="A3" s="131" t="n"/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1" t="n"/>
      <c r="O3" s="131" t="n"/>
      <c r="P3" s="131" t="n"/>
      <c r="Q3" s="131" t="n"/>
      <c r="R3" s="131" t="n"/>
      <c r="S3" s="131" t="n"/>
      <c r="T3" s="131" t="n"/>
      <c r="U3" s="131" t="n"/>
    </row>
    <row r="4" ht="15" customHeight="1" s="113">
      <c r="A4" s="131" t="n"/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</row>
    <row r="5" ht="15" customHeight="1" s="113">
      <c r="A5" s="131" t="n"/>
      <c r="B5" s="131" t="n"/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</row>
    <row r="6" ht="15" customHeight="1" s="113">
      <c r="A6" s="131" t="n"/>
      <c r="B6" s="131" t="n"/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</row>
    <row r="7" ht="15" customHeight="1" s="113">
      <c r="A7" s="131" t="n"/>
      <c r="B7" s="131" t="n"/>
      <c r="C7" s="131" t="n"/>
      <c r="D7" s="131" t="n"/>
      <c r="E7" s="131" t="n"/>
      <c r="F7" s="131" t="n"/>
      <c r="G7" s="131" t="n"/>
      <c r="H7" s="131" t="n"/>
      <c r="I7" s="131" t="n"/>
      <c r="J7" s="131" t="n"/>
      <c r="K7" s="131" t="n"/>
      <c r="L7" s="131" t="n"/>
      <c r="M7" s="131" t="n"/>
      <c r="N7" s="131" t="n"/>
      <c r="O7" s="131" t="n"/>
      <c r="P7" s="131" t="n"/>
      <c r="Q7" s="131" t="n"/>
      <c r="R7" s="131" t="n"/>
      <c r="S7" s="131" t="n"/>
      <c r="T7" s="131" t="n"/>
      <c r="U7" s="131" t="n"/>
    </row>
    <row r="8" ht="15" customHeight="1" s="113">
      <c r="A8" s="131" t="n"/>
      <c r="B8" s="131" t="n"/>
      <c r="C8" s="131" t="n"/>
      <c r="D8" s="131" t="n"/>
      <c r="E8" s="131" t="n"/>
      <c r="F8" s="131" t="n"/>
      <c r="G8" s="131" t="n"/>
      <c r="H8" s="131" t="n"/>
      <c r="I8" s="131" t="n"/>
      <c r="J8" s="131" t="n"/>
      <c r="K8" s="131" t="n"/>
      <c r="L8" s="131" t="n"/>
      <c r="M8" s="131" t="n"/>
      <c r="N8" s="131" t="n"/>
      <c r="O8" s="131" t="n"/>
      <c r="P8" s="131" t="n"/>
      <c r="Q8" s="131" t="n"/>
      <c r="R8" s="131" t="n"/>
      <c r="S8" s="131" t="n"/>
      <c r="T8" s="131" t="n"/>
      <c r="U8" s="131" t="n"/>
    </row>
    <row r="9" ht="15" customHeight="1" s="113">
      <c r="A9" s="131" t="n"/>
      <c r="B9" s="131" t="n"/>
      <c r="C9" s="131" t="n"/>
      <c r="D9" s="131" t="n"/>
      <c r="E9" s="131" t="n"/>
      <c r="F9" s="131" t="n"/>
      <c r="G9" s="131" t="n"/>
      <c r="H9" s="131" t="n"/>
      <c r="I9" s="131" t="n"/>
      <c r="J9" s="131" t="n"/>
      <c r="K9" s="131" t="n"/>
      <c r="L9" s="131" t="n"/>
      <c r="M9" s="131" t="n"/>
      <c r="N9" s="131" t="n"/>
      <c r="O9" s="131" t="n"/>
      <c r="P9" s="131" t="n"/>
      <c r="Q9" s="131" t="n"/>
      <c r="R9" s="131" t="n"/>
      <c r="S9" s="131" t="n"/>
      <c r="T9" s="131" t="n"/>
      <c r="U9" s="131" t="n"/>
    </row>
    <row r="10" ht="15" customHeight="1" s="113">
      <c r="A10" s="131" t="n"/>
      <c r="B10" s="131" t="n"/>
      <c r="C10" s="131" t="n"/>
      <c r="D10" s="131" t="n"/>
      <c r="E10" s="131" t="n"/>
      <c r="F10" s="131" t="n"/>
      <c r="G10" s="131" t="n"/>
      <c r="H10" s="131" t="n"/>
      <c r="I10" s="131" t="n"/>
      <c r="J10" s="131" t="n"/>
      <c r="K10" s="131" t="n"/>
      <c r="L10" s="131" t="n"/>
      <c r="M10" s="131" t="n"/>
      <c r="N10" s="131" t="n"/>
      <c r="O10" s="131" t="n"/>
      <c r="P10" s="131" t="n"/>
      <c r="Q10" s="131" t="n"/>
      <c r="R10" s="131" t="n"/>
      <c r="S10" s="131" t="n"/>
      <c r="T10" s="131" t="n"/>
      <c r="U10" s="131" t="n"/>
    </row>
    <row r="11" ht="15" customHeight="1" s="113">
      <c r="A11" s="131" t="n"/>
      <c r="B11" s="131" t="n"/>
      <c r="C11" s="131" t="n"/>
      <c r="D11" s="131" t="n"/>
      <c r="E11" s="131" t="n"/>
      <c r="F11" s="131" t="n"/>
      <c r="G11" s="131" t="n"/>
      <c r="H11" s="131" t="n"/>
      <c r="I11" s="131" t="n"/>
      <c r="J11" s="131" t="n"/>
      <c r="K11" s="131" t="n"/>
      <c r="L11" s="131" t="n"/>
      <c r="M11" s="131" t="n"/>
      <c r="N11" s="131" t="n"/>
      <c r="O11" s="131" t="n"/>
      <c r="P11" s="131" t="n"/>
      <c r="Q11" s="131" t="n"/>
      <c r="R11" s="131" t="n"/>
      <c r="S11" s="131" t="n"/>
      <c r="T11" s="131" t="n"/>
      <c r="U11" s="131" t="n"/>
    </row>
    <row r="12" ht="15" customHeight="1" s="113">
      <c r="A12" s="131" t="n"/>
      <c r="B12" s="131" t="n"/>
      <c r="C12" s="131" t="n"/>
      <c r="D12" s="131" t="n"/>
      <c r="E12" s="131" t="n"/>
      <c r="F12" s="131" t="n"/>
      <c r="G12" s="131" t="n"/>
      <c r="H12" s="131" t="n"/>
      <c r="I12" s="131" t="n"/>
      <c r="J12" s="131" t="n"/>
      <c r="K12" s="131" t="n"/>
      <c r="L12" s="131" t="n"/>
      <c r="M12" s="131" t="n"/>
      <c r="N12" s="131" t="n"/>
      <c r="O12" s="131" t="n"/>
      <c r="P12" s="131" t="n"/>
      <c r="Q12" s="131" t="n"/>
      <c r="R12" s="131" t="n"/>
      <c r="S12" s="131" t="n"/>
      <c r="T12" s="131" t="n"/>
      <c r="U12" s="131" t="n"/>
    </row>
    <row r="13" ht="15" customHeight="1" s="113">
      <c r="A13" s="131" t="n"/>
      <c r="B13" s="131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1" t="n"/>
      <c r="U13" s="131" t="n"/>
    </row>
    <row r="14" ht="15" customHeight="1" s="113">
      <c r="A14" s="131" t="n"/>
      <c r="B14" s="131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1" t="n"/>
      <c r="U14" s="131" t="n"/>
    </row>
    <row r="15" ht="15" customHeight="1" s="113">
      <c r="A15" s="131" t="n"/>
      <c r="B15" s="131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1" t="n"/>
      <c r="U15" s="131" t="n"/>
    </row>
    <row r="16" ht="15" customHeight="1" s="113">
      <c r="A16" s="131" t="n"/>
      <c r="B16" s="131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1" t="n"/>
      <c r="U16" s="131" t="n"/>
    </row>
    <row r="17" ht="15" customHeight="1" s="113">
      <c r="A17" s="131" t="n"/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1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</row>
    <row r="18" ht="15" customHeight="1" s="113">
      <c r="A18" s="131" t="n"/>
      <c r="B18" s="131" t="n"/>
      <c r="C18" s="131" t="n"/>
      <c r="D18" s="131" t="n"/>
      <c r="E18" s="131" t="n"/>
      <c r="F18" s="131" t="n"/>
      <c r="G18" s="131" t="n"/>
      <c r="H18" s="131" t="n"/>
      <c r="I18" s="131" t="n"/>
      <c r="J18" s="131" t="n"/>
      <c r="K18" s="131" t="n"/>
      <c r="L18" s="131" t="n"/>
      <c r="M18" s="131" t="n"/>
      <c r="N18" s="131" t="n"/>
      <c r="O18" s="131" t="n"/>
      <c r="P18" s="131" t="n"/>
      <c r="Q18" s="131" t="n"/>
      <c r="R18" s="131" t="n"/>
      <c r="S18" s="131" t="n"/>
      <c r="T18" s="131" t="n"/>
      <c r="U18" s="131" t="n"/>
    </row>
    <row r="19" ht="15" customHeight="1" s="113">
      <c r="A19" s="131" t="n"/>
      <c r="B19" s="131" t="n"/>
      <c r="C19" s="131" t="n"/>
      <c r="D19" s="131" t="n"/>
      <c r="E19" s="131" t="n"/>
      <c r="F19" s="131" t="n"/>
      <c r="G19" s="131" t="n"/>
      <c r="H19" s="131" t="n"/>
      <c r="I19" s="131" t="n"/>
      <c r="J19" s="131" t="n"/>
      <c r="K19" s="131" t="n"/>
      <c r="L19" s="131" t="n"/>
      <c r="M19" s="131" t="n"/>
      <c r="N19" s="131" t="n"/>
      <c r="O19" s="131" t="n"/>
      <c r="P19" s="131" t="n"/>
      <c r="Q19" s="131" t="n"/>
      <c r="R19" s="131" t="n"/>
      <c r="S19" s="131" t="n"/>
      <c r="T19" s="131" t="n"/>
      <c r="U19" s="131" t="n"/>
    </row>
    <row r="20" ht="15" customHeight="1" s="113">
      <c r="A20" s="131" t="n"/>
      <c r="B20" s="131" t="n"/>
      <c r="C20" s="131" t="n"/>
      <c r="D20" s="131" t="n"/>
      <c r="E20" s="131" t="n"/>
      <c r="F20" s="131" t="n"/>
      <c r="G20" s="131" t="n"/>
      <c r="H20" s="131" t="n"/>
      <c r="I20" s="131" t="n"/>
      <c r="J20" s="131" t="n"/>
      <c r="K20" s="131" t="n"/>
      <c r="L20" s="131" t="n"/>
      <c r="M20" s="131" t="n"/>
      <c r="N20" s="131" t="n"/>
      <c r="O20" s="131" t="n"/>
      <c r="P20" s="131" t="n"/>
      <c r="Q20" s="131" t="n"/>
      <c r="R20" s="131" t="n"/>
      <c r="S20" s="131" t="n"/>
      <c r="T20" s="131" t="n"/>
      <c r="U20" s="131" t="n"/>
    </row>
    <row r="21" ht="15" customHeight="1" s="113">
      <c r="A21" s="131" t="n"/>
      <c r="B21" s="131" t="n"/>
      <c r="C21" s="131" t="n"/>
      <c r="D21" s="131" t="n"/>
      <c r="E21" s="131" t="n"/>
      <c r="F21" s="131" t="n"/>
      <c r="G21" s="131" t="n"/>
      <c r="H21" s="131" t="n"/>
      <c r="I21" s="131" t="n"/>
      <c r="J21" s="131" t="n"/>
      <c r="K21" s="131" t="n"/>
      <c r="L21" s="131" t="n"/>
      <c r="M21" s="131" t="n"/>
      <c r="N21" s="131" t="n"/>
      <c r="O21" s="131" t="n"/>
      <c r="P21" s="131" t="n"/>
      <c r="Q21" s="131" t="n"/>
      <c r="R21" s="131" t="n"/>
      <c r="S21" s="131" t="n"/>
      <c r="T21" s="131" t="n"/>
      <c r="U21" s="131" t="n"/>
    </row>
    <row r="22" ht="15" customHeight="1" s="113">
      <c r="A22" s="131" t="n"/>
      <c r="B22" s="131" t="n"/>
      <c r="C22" s="131" t="n"/>
      <c r="D22" s="131" t="n"/>
      <c r="E22" s="131" t="n"/>
      <c r="F22" s="131" t="n"/>
      <c r="G22" s="131" t="n"/>
      <c r="H22" s="131" t="n"/>
      <c r="I22" s="131" t="n"/>
      <c r="J22" s="131" t="n"/>
      <c r="K22" s="131" t="n"/>
      <c r="L22" s="131" t="n"/>
      <c r="M22" s="131" t="n"/>
      <c r="N22" s="131" t="n"/>
      <c r="O22" s="131" t="n"/>
      <c r="P22" s="131" t="n"/>
      <c r="Q22" s="131" t="n"/>
      <c r="R22" s="131" t="n"/>
      <c r="S22" s="131" t="n"/>
      <c r="T22" s="131" t="n"/>
      <c r="U22" s="131" t="n"/>
    </row>
    <row r="23" ht="15" customHeight="1" s="113">
      <c r="A23" s="131" t="n"/>
      <c r="B23" s="131" t="n"/>
      <c r="C23" s="131" t="n"/>
      <c r="D23" s="131" t="n"/>
      <c r="E23" s="131" t="n"/>
      <c r="F23" s="131" t="n"/>
      <c r="G23" s="131" t="n"/>
      <c r="H23" s="131" t="n"/>
      <c r="I23" s="131" t="n"/>
      <c r="J23" s="131" t="n"/>
      <c r="K23" s="131" t="n"/>
      <c r="L23" s="131" t="n"/>
      <c r="M23" s="131" t="n"/>
      <c r="N23" s="131" t="n"/>
      <c r="O23" s="131" t="n"/>
      <c r="P23" s="131" t="n"/>
      <c r="Q23" s="131" t="n"/>
      <c r="R23" s="131" t="n"/>
      <c r="S23" s="131" t="n"/>
      <c r="T23" s="131" t="n"/>
      <c r="U23" s="131" t="n"/>
    </row>
    <row r="24" ht="15" customHeight="1" s="113">
      <c r="A24" s="131" t="n"/>
      <c r="B24" s="131" t="n"/>
      <c r="C24" s="131" t="n"/>
      <c r="D24" s="131" t="n"/>
      <c r="E24" s="131" t="n"/>
      <c r="F24" s="131" t="n"/>
      <c r="G24" s="131" t="n"/>
      <c r="H24" s="131" t="n"/>
      <c r="I24" s="131" t="n"/>
      <c r="J24" s="131" t="n"/>
      <c r="K24" s="131" t="n"/>
      <c r="L24" s="131" t="n"/>
      <c r="M24" s="131" t="n"/>
      <c r="N24" s="131" t="n"/>
      <c r="O24" s="131" t="n"/>
      <c r="P24" s="131" t="n"/>
      <c r="Q24" s="131" t="n"/>
      <c r="R24" s="131" t="n"/>
      <c r="S24" s="131" t="n"/>
      <c r="T24" s="131" t="n"/>
      <c r="U24" s="131" t="n"/>
    </row>
    <row r="25" ht="15" customHeight="1" s="113">
      <c r="A25" s="131" t="n"/>
      <c r="B25" s="131" t="n"/>
      <c r="C25" s="131" t="n"/>
      <c r="D25" s="131" t="n"/>
      <c r="E25" s="131" t="n"/>
      <c r="F25" s="131" t="n"/>
      <c r="G25" s="131" t="n"/>
      <c r="H25" s="131" t="n"/>
      <c r="I25" s="131" t="n"/>
      <c r="J25" s="131" t="n"/>
      <c r="K25" s="131" t="n"/>
      <c r="L25" s="131" t="n"/>
      <c r="M25" s="131" t="n"/>
      <c r="N25" s="131" t="n"/>
      <c r="O25" s="131" t="n"/>
      <c r="P25" s="131" t="n"/>
      <c r="Q25" s="131" t="n"/>
      <c r="R25" s="131" t="n"/>
      <c r="S25" s="131" t="n"/>
      <c r="T25" s="131" t="n"/>
      <c r="U25" s="131" t="n"/>
    </row>
    <row r="26" ht="15" customHeight="1" s="113">
      <c r="A26" s="131" t="n"/>
      <c r="B26" s="131" t="n"/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1" t="n"/>
      <c r="L26" s="131" t="n"/>
      <c r="M26" s="131" t="n"/>
      <c r="N26" s="131" t="n"/>
      <c r="O26" s="131" t="n"/>
      <c r="P26" s="131" t="n"/>
      <c r="Q26" s="131" t="n"/>
      <c r="R26" s="131" t="n"/>
      <c r="S26" s="131" t="n"/>
      <c r="T26" s="131" t="n"/>
      <c r="U26" s="131" t="n"/>
    </row>
    <row r="27" ht="15" customHeight="1" s="113">
      <c r="A27" s="131" t="n"/>
      <c r="B27" s="131" t="n"/>
      <c r="C27" s="131" t="n"/>
      <c r="D27" s="131" t="n"/>
      <c r="E27" s="131" t="n"/>
      <c r="F27" s="131" t="n"/>
      <c r="G27" s="131" t="n"/>
      <c r="H27" s="131" t="n"/>
      <c r="I27" s="131" t="n"/>
      <c r="J27" s="131" t="n"/>
      <c r="K27" s="131" t="n"/>
      <c r="L27" s="131" t="n"/>
      <c r="M27" s="131" t="n"/>
      <c r="N27" s="131" t="n"/>
      <c r="O27" s="131" t="n"/>
      <c r="P27" s="131" t="n"/>
      <c r="Q27" s="131" t="n"/>
      <c r="R27" s="131" t="n"/>
      <c r="S27" s="131" t="n"/>
      <c r="T27" s="131" t="n"/>
      <c r="U27" s="131" t="n"/>
    </row>
    <row r="28" ht="15" customHeight="1" s="113">
      <c r="A28" s="131" t="n"/>
      <c r="B28" s="131" t="n"/>
      <c r="C28" s="131" t="n"/>
      <c r="D28" s="131" t="n"/>
      <c r="E28" s="131" t="n"/>
      <c r="F28" s="131" t="n"/>
      <c r="G28" s="131" t="n"/>
      <c r="H28" s="131" t="n"/>
      <c r="I28" s="131" t="n"/>
      <c r="J28" s="131" t="n"/>
      <c r="K28" s="131" t="n"/>
      <c r="L28" s="131" t="n"/>
      <c r="M28" s="131" t="n"/>
      <c r="N28" s="131" t="n"/>
      <c r="O28" s="131" t="n"/>
      <c r="P28" s="131" t="n"/>
      <c r="Q28" s="131" t="n"/>
      <c r="R28" s="131" t="n"/>
      <c r="S28" s="131" t="n"/>
      <c r="T28" s="131" t="n"/>
      <c r="U28" s="131" t="n"/>
    </row>
    <row r="29" ht="15" customHeight="1" s="113">
      <c r="A29" s="131" t="n"/>
      <c r="B29" s="131" t="n"/>
      <c r="C29" s="131" t="n"/>
      <c r="D29" s="131" t="n"/>
      <c r="E29" s="131" t="n"/>
      <c r="F29" s="131" t="n"/>
      <c r="G29" s="131" t="n"/>
      <c r="H29" s="131" t="n"/>
      <c r="I29" s="131" t="n"/>
      <c r="J29" s="131" t="n"/>
      <c r="K29" s="131" t="n"/>
      <c r="L29" s="131" t="n"/>
      <c r="M29" s="131" t="n"/>
      <c r="N29" s="131" t="n"/>
      <c r="O29" s="131" t="n"/>
      <c r="P29" s="131" t="n"/>
      <c r="Q29" s="131" t="n"/>
      <c r="R29" s="131" t="n"/>
      <c r="S29" s="131" t="n"/>
      <c r="T29" s="131" t="n"/>
      <c r="U29" s="131" t="n"/>
    </row>
    <row r="30" ht="15" customHeight="1" s="113">
      <c r="A30" s="131" t="n"/>
      <c r="B30" s="131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1" t="n"/>
      <c r="T30" s="131" t="n"/>
      <c r="U30" s="131" t="n"/>
    </row>
    <row r="31" ht="15" customHeight="1" s="113">
      <c r="A31" s="131" t="n"/>
      <c r="B31" s="131" t="n"/>
      <c r="C31" s="131" t="n"/>
      <c r="D31" s="131" t="n"/>
      <c r="E31" s="131" t="n"/>
      <c r="F31" s="131" t="n"/>
      <c r="G31" s="131" t="n"/>
      <c r="H31" s="131" t="n"/>
      <c r="I31" s="131" t="n"/>
      <c r="J31" s="131" t="n"/>
      <c r="K31" s="131" t="n"/>
      <c r="L31" s="131" t="n"/>
      <c r="M31" s="131" t="n"/>
      <c r="N31" s="131" t="n"/>
      <c r="O31" s="131" t="n"/>
      <c r="P31" s="131" t="n"/>
      <c r="Q31" s="131" t="n"/>
      <c r="R31" s="131" t="n"/>
      <c r="S31" s="131" t="n"/>
      <c r="T31" s="131" t="n"/>
      <c r="U31" s="131" t="n"/>
    </row>
    <row r="32" ht="15" customHeight="1" s="113">
      <c r="A32" s="131" t="n"/>
      <c r="B32" s="131" t="n"/>
      <c r="C32" s="131" t="n"/>
      <c r="D32" s="131" t="n"/>
      <c r="E32" s="131" t="n"/>
      <c r="F32" s="131" t="n"/>
      <c r="G32" s="131" t="n"/>
      <c r="H32" s="131" t="n"/>
      <c r="I32" s="131" t="n"/>
      <c r="J32" s="131" t="n"/>
      <c r="K32" s="131" t="n"/>
      <c r="L32" s="131" t="n"/>
      <c r="M32" s="131" t="n"/>
      <c r="N32" s="131" t="n"/>
      <c r="O32" s="131" t="n"/>
      <c r="P32" s="131" t="n"/>
      <c r="Q32" s="131" t="n"/>
      <c r="R32" s="131" t="n"/>
      <c r="S32" s="131" t="n"/>
      <c r="T32" s="131" t="n"/>
      <c r="U32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2" customWidth="1" style="112" min="1" max="1"/>
    <col width="34" customWidth="1" style="112" min="2" max="2"/>
    <col width="24" customWidth="1" style="112" min="3" max="4"/>
    <col width="16" customWidth="1" style="112" min="5" max="6"/>
  </cols>
  <sheetData>
    <row r="1" ht="15" customHeight="1" s="113">
      <c r="A1" s="181" t="inlineStr">
        <is>
          <t>MağazaID</t>
        </is>
      </c>
      <c r="B1" s="181" t="inlineStr">
        <is>
          <t>Mağaza E-posta</t>
        </is>
      </c>
      <c r="C1" s="181" t="inlineStr">
        <is>
          <t>Mağaza</t>
        </is>
      </c>
      <c r="D1" s="181" t="inlineStr">
        <is>
          <t>Alıcı Adı</t>
        </is>
      </c>
      <c r="E1" s="181" t="inlineStr">
        <is>
          <t>Aktif</t>
        </is>
      </c>
      <c r="F1" s="181" t="inlineStr">
        <is>
          <t>Günlük Gönderim</t>
        </is>
      </c>
    </row>
    <row r="2" ht="15" customHeight="1" s="113">
      <c r="A2" s="182" t="inlineStr">
        <is>
          <t>M001</t>
        </is>
      </c>
      <c r="B2" s="183" t="inlineStr">
        <is>
          <t>akevler@basdasmarket.com</t>
        </is>
      </c>
      <c r="C2" s="183" t="inlineStr">
        <is>
          <t>AKEVLER</t>
        </is>
      </c>
      <c r="D2" s="183" t="inlineStr">
        <is>
          <t>Akevler Şubesi</t>
        </is>
      </c>
      <c r="E2" s="184" t="inlineStr">
        <is>
          <t>Evet</t>
        </is>
      </c>
      <c r="F2" s="185" t="inlineStr">
        <is>
          <t>Evet</t>
        </is>
      </c>
    </row>
    <row r="3" ht="15" customHeight="1" s="113">
      <c r="A3" s="186" t="inlineStr">
        <is>
          <t>M008</t>
        </is>
      </c>
      <c r="B3" s="187" t="inlineStr">
        <is>
          <t>ayrancilar@basdasmarket.com</t>
        </is>
      </c>
      <c r="C3" s="187" t="inlineStr">
        <is>
          <t>AYRANCILAR</t>
        </is>
      </c>
      <c r="D3" s="187" t="inlineStr">
        <is>
          <t>Ayrancılar Şubesi</t>
        </is>
      </c>
      <c r="E3" s="188" t="inlineStr">
        <is>
          <t>Evet</t>
        </is>
      </c>
      <c r="F3" s="189" t="inlineStr">
        <is>
          <t>Evet</t>
        </is>
      </c>
    </row>
    <row r="4" ht="15" customHeight="1" s="113">
      <c r="A4" s="186" t="inlineStr">
        <is>
          <t>M009</t>
        </is>
      </c>
      <c r="B4" s="187" t="inlineStr">
        <is>
          <t>balcova@basdasmarket.com</t>
        </is>
      </c>
      <c r="C4" s="187" t="inlineStr">
        <is>
          <t>BALÇOVA</t>
        </is>
      </c>
      <c r="D4" s="187" t="inlineStr">
        <is>
          <t>Balçova Şubesi</t>
        </is>
      </c>
      <c r="E4" s="188" t="inlineStr">
        <is>
          <t>Evet</t>
        </is>
      </c>
      <c r="F4" s="189" t="inlineStr">
        <is>
          <t>Evet</t>
        </is>
      </c>
    </row>
    <row r="5" ht="15" customHeight="1" s="113">
      <c r="A5" s="186" t="inlineStr">
        <is>
          <t>M010</t>
        </is>
      </c>
      <c r="B5" s="187" t="inlineStr">
        <is>
          <t>bayrakli@basdasmarket.com</t>
        </is>
      </c>
      <c r="C5" s="187" t="inlineStr">
        <is>
          <t>BAYRAKLI</t>
        </is>
      </c>
      <c r="D5" s="187" t="inlineStr">
        <is>
          <t>Bayraklı Şubesi</t>
        </is>
      </c>
      <c r="E5" s="188" t="inlineStr">
        <is>
          <t>Evet</t>
        </is>
      </c>
      <c r="F5" s="189" t="inlineStr">
        <is>
          <t>Evet</t>
        </is>
      </c>
    </row>
    <row r="6" ht="15" customHeight="1" s="113">
      <c r="A6" s="186" t="inlineStr">
        <is>
          <t>M011</t>
        </is>
      </c>
      <c r="B6" s="187" t="inlineStr">
        <is>
          <t>bozyaka@kibaroglumarket.com</t>
        </is>
      </c>
      <c r="C6" s="187" t="inlineStr">
        <is>
          <t>BOZYAKA</t>
        </is>
      </c>
      <c r="D6" s="187" t="inlineStr">
        <is>
          <t>Bozyaka Şubesi</t>
        </is>
      </c>
      <c r="E6" s="188" t="inlineStr">
        <is>
          <t>Evet</t>
        </is>
      </c>
      <c r="F6" s="189" t="inlineStr">
        <is>
          <t>Evet</t>
        </is>
      </c>
    </row>
    <row r="7" ht="15" customHeight="1" s="113">
      <c r="A7" s="186" t="inlineStr">
        <is>
          <t>M012</t>
        </is>
      </c>
      <c r="B7" s="187" t="inlineStr">
        <is>
          <t>buca1@basdasmarket.com</t>
        </is>
      </c>
      <c r="C7" s="187" t="inlineStr">
        <is>
          <t xml:space="preserve">BUCA </t>
        </is>
      </c>
      <c r="D7" s="187" t="inlineStr">
        <is>
          <t>Buca1 Şubesi</t>
        </is>
      </c>
      <c r="E7" s="188" t="inlineStr">
        <is>
          <t>Evet</t>
        </is>
      </c>
      <c r="F7" s="189" t="inlineStr">
        <is>
          <t>Evet</t>
        </is>
      </c>
    </row>
    <row r="8" ht="15" customHeight="1" s="113">
      <c r="A8" s="186" t="inlineStr">
        <is>
          <t>M057</t>
        </is>
      </c>
      <c r="B8" s="187" t="inlineStr">
        <is>
          <t>bucamenderes@basdasmarket.com</t>
        </is>
      </c>
      <c r="C8" s="187" t="inlineStr">
        <is>
          <t>BUCA2</t>
        </is>
      </c>
      <c r="D8" s="187" t="inlineStr">
        <is>
          <t>Buca2 Şubesi</t>
        </is>
      </c>
      <c r="E8" s="188" t="inlineStr">
        <is>
          <t>Evet</t>
        </is>
      </c>
      <c r="F8" s="189" t="inlineStr">
        <is>
          <t>Evet</t>
        </is>
      </c>
    </row>
    <row r="9" ht="15" customHeight="1" s="113">
      <c r="A9" s="186" t="inlineStr">
        <is>
          <t>M046</t>
        </is>
      </c>
      <c r="B9" s="187" t="inlineStr">
        <is>
          <t>camdibi@basdasmarket.com</t>
        </is>
      </c>
      <c r="C9" s="187" t="inlineStr">
        <is>
          <t>ÇAMDİBİ</t>
        </is>
      </c>
      <c r="D9" s="187" t="inlineStr">
        <is>
          <t>Çamdibi Şubesi</t>
        </is>
      </c>
      <c r="E9" s="188" t="inlineStr">
        <is>
          <t>Evet</t>
        </is>
      </c>
      <c r="F9" s="189" t="inlineStr">
        <is>
          <t>Evet</t>
        </is>
      </c>
    </row>
    <row r="10" ht="15" customHeight="1" s="113">
      <c r="A10" s="186" t="inlineStr">
        <is>
          <t>M048</t>
        </is>
      </c>
      <c r="B10" s="187" t="inlineStr">
        <is>
          <t>cigli@basdasmarket.com</t>
        </is>
      </c>
      <c r="C10" s="187" t="inlineStr">
        <is>
          <t>ÇİĞLİ</t>
        </is>
      </c>
      <c r="D10" s="187" t="inlineStr">
        <is>
          <t>Çiğli Şubesi</t>
        </is>
      </c>
      <c r="E10" s="188" t="inlineStr">
        <is>
          <t>Evet</t>
        </is>
      </c>
      <c r="F10" s="189" t="inlineStr">
        <is>
          <t>Evet</t>
        </is>
      </c>
    </row>
    <row r="11" ht="15" customHeight="1" s="113">
      <c r="A11" s="186" t="inlineStr">
        <is>
          <t>M013</t>
        </is>
      </c>
      <c r="B11" s="187" t="inlineStr">
        <is>
          <t>dedebasi@basdasmarket.com</t>
        </is>
      </c>
      <c r="C11" s="187" t="inlineStr">
        <is>
          <t>DEDEBAŞI</t>
        </is>
      </c>
      <c r="D11" s="187" t="inlineStr">
        <is>
          <t>Dedebaşı Şubesi</t>
        </is>
      </c>
      <c r="E11" s="188" t="inlineStr">
        <is>
          <t>Evet</t>
        </is>
      </c>
      <c r="F11" s="189" t="inlineStr">
        <is>
          <t>Evet</t>
        </is>
      </c>
    </row>
    <row r="12" ht="15" customHeight="1" s="113">
      <c r="A12" s="186" t="inlineStr">
        <is>
          <t>M002</t>
        </is>
      </c>
      <c r="B12" s="187" t="inlineStr">
        <is>
          <t>efeler@basdasmarket.com</t>
        </is>
      </c>
      <c r="C12" s="187" t="inlineStr">
        <is>
          <t>AYDIN EFELER</t>
        </is>
      </c>
      <c r="D12" s="187" t="inlineStr">
        <is>
          <t>Efeler Şubesi</t>
        </is>
      </c>
      <c r="E12" s="188" t="inlineStr">
        <is>
          <t>Evet</t>
        </is>
      </c>
      <c r="F12" s="189" t="inlineStr">
        <is>
          <t>Evet</t>
        </is>
      </c>
    </row>
    <row r="13" ht="15" customHeight="1" s="113">
      <c r="A13" s="186" t="inlineStr">
        <is>
          <t>M003</t>
        </is>
      </c>
      <c r="B13" s="187" t="inlineStr">
        <is>
          <t>efeler2@basdasmarket.com</t>
        </is>
      </c>
      <c r="C13" s="187" t="inlineStr">
        <is>
          <t>AYDIN EFELER-2</t>
        </is>
      </c>
      <c r="D13" s="187" t="inlineStr">
        <is>
          <t>Efeler2 Şubesi</t>
        </is>
      </c>
      <c r="E13" s="188" t="inlineStr">
        <is>
          <t>Evet</t>
        </is>
      </c>
      <c r="F13" s="189" t="inlineStr">
        <is>
          <t>Evet</t>
        </is>
      </c>
    </row>
    <row r="14" ht="15" customHeight="1" s="113">
      <c r="A14" s="186" t="inlineStr">
        <is>
          <t>M014</t>
        </is>
      </c>
      <c r="B14" s="187" t="inlineStr">
        <is>
          <t>eskiizmir@basdasmarket.com</t>
        </is>
      </c>
      <c r="C14" s="187" t="inlineStr">
        <is>
          <t>ESKİİZMİR</t>
        </is>
      </c>
      <c r="D14" s="187" t="inlineStr">
        <is>
          <t>Eskiizmir Şubesi</t>
        </is>
      </c>
      <c r="E14" s="188" t="inlineStr">
        <is>
          <t>Evet</t>
        </is>
      </c>
      <c r="F14" s="189" t="inlineStr">
        <is>
          <t>Evet</t>
        </is>
      </c>
    </row>
    <row r="15" ht="15" customHeight="1" s="113">
      <c r="A15" s="186" t="inlineStr">
        <is>
          <t>M004</t>
        </is>
      </c>
      <c r="B15" s="187" t="inlineStr">
        <is>
          <t>fatih@basdasmarket.com</t>
        </is>
      </c>
      <c r="C15" s="187" t="inlineStr">
        <is>
          <t>AYDIN FATİH</t>
        </is>
      </c>
      <c r="D15" s="187" t="inlineStr">
        <is>
          <t>Fatih Şubesi</t>
        </is>
      </c>
      <c r="E15" s="188" t="inlineStr">
        <is>
          <t>Evet</t>
        </is>
      </c>
      <c r="F15" s="189" t="inlineStr">
        <is>
          <t>Evet</t>
        </is>
      </c>
    </row>
    <row r="16" ht="15" customHeight="1" s="113">
      <c r="A16" s="186" t="inlineStr">
        <is>
          <t>M005</t>
        </is>
      </c>
      <c r="B16" s="187" t="inlineStr">
        <is>
          <t>fatih2@basdasmarket.com</t>
        </is>
      </c>
      <c r="C16" s="187" t="inlineStr">
        <is>
          <t>AYDIN FATİH-2</t>
        </is>
      </c>
      <c r="D16" s="187" t="inlineStr">
        <is>
          <t>Fatih2 Şubesi</t>
        </is>
      </c>
      <c r="E16" s="188" t="inlineStr">
        <is>
          <t>Evet</t>
        </is>
      </c>
      <c r="F16" s="189" t="inlineStr">
        <is>
          <t>Evet</t>
        </is>
      </c>
    </row>
    <row r="17" ht="15" customHeight="1" s="113">
      <c r="A17" s="186" t="inlineStr">
        <is>
          <t>M015</t>
        </is>
      </c>
      <c r="B17" s="187" t="inlineStr">
        <is>
          <t>gaziemir@basdasmarket.com</t>
        </is>
      </c>
      <c r="C17" s="187" t="inlineStr">
        <is>
          <t>GAZİEMİR-1</t>
        </is>
      </c>
      <c r="D17" s="187" t="inlineStr">
        <is>
          <t>Gaziemir Şubesi</t>
        </is>
      </c>
      <c r="E17" s="188" t="inlineStr">
        <is>
          <t>Evet</t>
        </is>
      </c>
      <c r="F17" s="189" t="inlineStr">
        <is>
          <t>Evet</t>
        </is>
      </c>
    </row>
    <row r="18" ht="15" customHeight="1" s="113">
      <c r="A18" s="186" t="inlineStr">
        <is>
          <t>M016</t>
        </is>
      </c>
      <c r="B18" s="187" t="inlineStr">
        <is>
          <t>gaziemir2@basdasmarket.com</t>
        </is>
      </c>
      <c r="C18" s="187" t="inlineStr">
        <is>
          <t>GAZİEMİR-2</t>
        </is>
      </c>
      <c r="D18" s="187" t="inlineStr">
        <is>
          <t>Gaziemir2 Şubesi</t>
        </is>
      </c>
      <c r="E18" s="188" t="inlineStr">
        <is>
          <t>Evet</t>
        </is>
      </c>
      <c r="F18" s="189" t="inlineStr">
        <is>
          <t>Evet</t>
        </is>
      </c>
    </row>
    <row r="19" ht="15" customHeight="1" s="113">
      <c r="A19" s="186" t="inlineStr">
        <is>
          <t>M017</t>
        </is>
      </c>
      <c r="B19" s="187" t="inlineStr">
        <is>
          <t>gaziemir3@basdasmarket.com</t>
        </is>
      </c>
      <c r="C19" s="187" t="inlineStr">
        <is>
          <t>GAZİEMİR-3</t>
        </is>
      </c>
      <c r="D19" s="187" t="inlineStr">
        <is>
          <t>Gaziemir3 Şubesi</t>
        </is>
      </c>
      <c r="E19" s="188" t="inlineStr">
        <is>
          <t>Evet</t>
        </is>
      </c>
      <c r="F19" s="189" t="inlineStr">
        <is>
          <t>Evet</t>
        </is>
      </c>
    </row>
    <row r="20" ht="15" customHeight="1" s="113">
      <c r="A20" s="186" t="inlineStr">
        <is>
          <t>M018</t>
        </is>
      </c>
      <c r="B20" s="187" t="inlineStr">
        <is>
          <t>gaziemir4@basdasmarket.com</t>
        </is>
      </c>
      <c r="C20" s="187" t="inlineStr">
        <is>
          <t>GAZİEMİR-4</t>
        </is>
      </c>
      <c r="D20" s="187" t="inlineStr">
        <is>
          <t>Gaziemir4 Şubesi</t>
        </is>
      </c>
      <c r="E20" s="188" t="inlineStr">
        <is>
          <t>Evet</t>
        </is>
      </c>
      <c r="F20" s="189" t="inlineStr">
        <is>
          <t>Evet</t>
        </is>
      </c>
    </row>
    <row r="21" ht="15" customHeight="1" s="113">
      <c r="A21" s="186" t="inlineStr">
        <is>
          <t>M019</t>
        </is>
      </c>
      <c r="B21" s="187" t="inlineStr">
        <is>
          <t>gaziemir5@basdasmarket.com</t>
        </is>
      </c>
      <c r="C21" s="187" t="inlineStr">
        <is>
          <t>GAZİEMİR-5</t>
        </is>
      </c>
      <c r="D21" s="187" t="inlineStr">
        <is>
          <t>Gaziemir5 Şubesi</t>
        </is>
      </c>
      <c r="E21" s="188" t="inlineStr">
        <is>
          <t>Evet</t>
        </is>
      </c>
      <c r="F21" s="189" t="inlineStr">
        <is>
          <t>Evet</t>
        </is>
      </c>
    </row>
    <row r="22" ht="15" customHeight="1" s="113">
      <c r="A22" s="186" t="inlineStr">
        <is>
          <t>M020</t>
        </is>
      </c>
      <c r="B22" s="187" t="inlineStr">
        <is>
          <t>gaziemir6@basdasmarket.com</t>
        </is>
      </c>
      <c r="C22" s="187" t="inlineStr">
        <is>
          <t>GAZİEMİR-6</t>
        </is>
      </c>
      <c r="D22" s="187" t="inlineStr">
        <is>
          <t>Gaziemir6 Şubesi</t>
        </is>
      </c>
      <c r="E22" s="188" t="inlineStr">
        <is>
          <t>Evet</t>
        </is>
      </c>
      <c r="F22" s="189" t="inlineStr">
        <is>
          <t>Evet</t>
        </is>
      </c>
    </row>
    <row r="23" ht="15" customHeight="1" s="113">
      <c r="A23" s="186" t="inlineStr">
        <is>
          <t>M021</t>
        </is>
      </c>
      <c r="B23" s="187" t="inlineStr">
        <is>
          <t>gaziemir7@basdasmarket.com</t>
        </is>
      </c>
      <c r="C23" s="187" t="inlineStr">
        <is>
          <t>GAZİEMİR-7</t>
        </is>
      </c>
      <c r="D23" s="187" t="inlineStr">
        <is>
          <t>Gaziemir7 Şubesi</t>
        </is>
      </c>
      <c r="E23" s="188" t="inlineStr">
        <is>
          <t>Evet</t>
        </is>
      </c>
      <c r="F23" s="189" t="inlineStr">
        <is>
          <t>Evet</t>
        </is>
      </c>
    </row>
    <row r="24" ht="15" customHeight="1" s="113">
      <c r="A24" s="186" t="inlineStr">
        <is>
          <t>M022</t>
        </is>
      </c>
      <c r="B24" s="187" t="inlineStr">
        <is>
          <t>gediz@basdasmarket.com</t>
        </is>
      </c>
      <c r="C24" s="187" t="inlineStr">
        <is>
          <t>GEDİZ</t>
        </is>
      </c>
      <c r="D24" s="187" t="inlineStr">
        <is>
          <t>Gediz Şubesi</t>
        </is>
      </c>
      <c r="E24" s="188" t="inlineStr">
        <is>
          <t>Evet</t>
        </is>
      </c>
      <c r="F24" s="189" t="inlineStr">
        <is>
          <t>Evet</t>
        </is>
      </c>
    </row>
    <row r="25" ht="15" customHeight="1" s="113">
      <c r="A25" s="186" t="inlineStr">
        <is>
          <t>M006</t>
        </is>
      </c>
      <c r="B25" s="187" t="inlineStr">
        <is>
          <t>girne@basdasmarket.com</t>
        </is>
      </c>
      <c r="C25" s="187" t="inlineStr">
        <is>
          <t>AYDIN GİRNE</t>
        </is>
      </c>
      <c r="D25" s="187" t="inlineStr">
        <is>
          <t>Girne Şubesi</t>
        </is>
      </c>
      <c r="E25" s="188" t="inlineStr">
        <is>
          <t>Evet</t>
        </is>
      </c>
      <c r="F25" s="189" t="inlineStr">
        <is>
          <t>Evet</t>
        </is>
      </c>
    </row>
    <row r="26" ht="15" customHeight="1" s="113">
      <c r="A26" s="186" t="inlineStr">
        <is>
          <t>M023</t>
        </is>
      </c>
      <c r="B26" s="187" t="inlineStr">
        <is>
          <t>goztepe@basdasmarket.com</t>
        </is>
      </c>
      <c r="C26" s="187" t="inlineStr">
        <is>
          <t>GÖZTEPE</t>
        </is>
      </c>
      <c r="D26" s="187" t="inlineStr">
        <is>
          <t>Göztepe Şubesi</t>
        </is>
      </c>
      <c r="E26" s="188" t="inlineStr">
        <is>
          <t>Evet</t>
        </is>
      </c>
      <c r="F26" s="189" t="inlineStr">
        <is>
          <t>Evet</t>
        </is>
      </c>
    </row>
    <row r="27" ht="15" customHeight="1" s="113">
      <c r="A27" s="186" t="inlineStr">
        <is>
          <t>M024</t>
        </is>
      </c>
      <c r="B27" s="187" t="inlineStr">
        <is>
          <t>gumuspala@basdasmarket.com</t>
        </is>
      </c>
      <c r="C27" s="187" t="inlineStr">
        <is>
          <t>GÜMÜŞPALA</t>
        </is>
      </c>
      <c r="D27" s="187" t="inlineStr">
        <is>
          <t>Gümüşpala Şubesi</t>
        </is>
      </c>
      <c r="E27" s="188" t="inlineStr">
        <is>
          <t>Evet</t>
        </is>
      </c>
      <c r="F27" s="189" t="inlineStr">
        <is>
          <t>Evet</t>
        </is>
      </c>
    </row>
    <row r="28" ht="15" customHeight="1" s="113">
      <c r="A28" s="186" t="inlineStr">
        <is>
          <t>M026</t>
        </is>
      </c>
      <c r="B28" s="187" t="inlineStr">
        <is>
          <t>harmandali@basdasmarket.com</t>
        </is>
      </c>
      <c r="C28" s="187" t="inlineStr">
        <is>
          <t>HARMANDALI</t>
        </is>
      </c>
      <c r="D28" s="187" t="inlineStr">
        <is>
          <t>Harmandalı Şubesi</t>
        </is>
      </c>
      <c r="E28" s="188" t="inlineStr">
        <is>
          <t>Evet</t>
        </is>
      </c>
      <c r="F28" s="189" t="inlineStr">
        <is>
          <t>Evet</t>
        </is>
      </c>
    </row>
    <row r="29" ht="15" customHeight="1" s="113">
      <c r="A29" s="186" t="inlineStr">
        <is>
          <t>M027</t>
        </is>
      </c>
      <c r="B29" s="187" t="inlineStr">
        <is>
          <t>hatay@basdasmarket.com</t>
        </is>
      </c>
      <c r="C29" s="187" t="inlineStr">
        <is>
          <t>HATAY</t>
        </is>
      </c>
      <c r="D29" s="187" t="inlineStr">
        <is>
          <t>Hatay Şubesi</t>
        </is>
      </c>
      <c r="E29" s="188" t="inlineStr">
        <is>
          <t>Evet</t>
        </is>
      </c>
      <c r="F29" s="189" t="inlineStr">
        <is>
          <t>Evet</t>
        </is>
      </c>
    </row>
    <row r="30" ht="15" customHeight="1" s="113">
      <c r="A30" s="186" t="inlineStr">
        <is>
          <t>M050</t>
        </is>
      </c>
      <c r="B30" s="187" t="inlineStr">
        <is>
          <t>izmirspor@basdasmarket.com</t>
        </is>
      </c>
      <c r="C30" s="187" t="inlineStr">
        <is>
          <t>İZMİRSPOR</t>
        </is>
      </c>
      <c r="D30" s="187" t="inlineStr">
        <is>
          <t>İzmirspor Şubesi</t>
        </is>
      </c>
      <c r="E30" s="188" t="inlineStr">
        <is>
          <t>Evet</t>
        </is>
      </c>
      <c r="F30" s="189" t="inlineStr">
        <is>
          <t>Evet</t>
        </is>
      </c>
    </row>
    <row r="31" ht="15" customHeight="1" s="113">
      <c r="A31" s="186" t="inlineStr">
        <is>
          <t>M028</t>
        </is>
      </c>
      <c r="B31" s="187" t="inlineStr">
        <is>
          <t>karsiyaka@basdasmarket.com</t>
        </is>
      </c>
      <c r="C31" s="187" t="inlineStr">
        <is>
          <t>KARŞIYAKA-1</t>
        </is>
      </c>
      <c r="D31" s="187" t="inlineStr">
        <is>
          <t>Karşıyaka Şubesi</t>
        </is>
      </c>
      <c r="E31" s="188" t="inlineStr">
        <is>
          <t>Evet</t>
        </is>
      </c>
      <c r="F31" s="189" t="inlineStr">
        <is>
          <t>Evet</t>
        </is>
      </c>
    </row>
    <row r="32" ht="15" customHeight="1" s="113">
      <c r="A32" s="186" t="inlineStr">
        <is>
          <t>M029</t>
        </is>
      </c>
      <c r="B32" s="187" t="inlineStr">
        <is>
          <t>karsiyaka2@basdasmarket.com</t>
        </is>
      </c>
      <c r="C32" s="187" t="inlineStr">
        <is>
          <t>KARŞIYAKA-2</t>
        </is>
      </c>
      <c r="D32" s="187" t="inlineStr">
        <is>
          <t>Karşıyaka2 Şubesi</t>
        </is>
      </c>
      <c r="E32" s="188" t="inlineStr">
        <is>
          <t>Evet</t>
        </is>
      </c>
      <c r="F32" s="189" t="inlineStr">
        <is>
          <t>Evet</t>
        </is>
      </c>
    </row>
    <row r="33" ht="15" customHeight="1" s="113">
      <c r="A33" s="186" t="inlineStr">
        <is>
          <t>M030</t>
        </is>
      </c>
      <c r="B33" s="187" t="inlineStr">
        <is>
          <t>manavkuyu@basdasmarket.com</t>
        </is>
      </c>
      <c r="C33" s="187" t="inlineStr">
        <is>
          <t>MANAVKUYU</t>
        </is>
      </c>
      <c r="D33" s="187" t="inlineStr">
        <is>
          <t>Manavkuyu Şubesi</t>
        </is>
      </c>
      <c r="E33" s="188" t="inlineStr">
        <is>
          <t>Evet</t>
        </is>
      </c>
      <c r="F33" s="189" t="inlineStr">
        <is>
          <t>Evet</t>
        </is>
      </c>
    </row>
    <row r="34" ht="15" customHeight="1" s="113">
      <c r="A34" s="186" t="inlineStr">
        <is>
          <t>M031</t>
        </is>
      </c>
      <c r="B34" s="187" t="inlineStr">
        <is>
          <t>menderes@basdasmarket.com</t>
        </is>
      </c>
      <c r="C34" s="187" t="inlineStr">
        <is>
          <t>MENDERES</t>
        </is>
      </c>
      <c r="D34" s="187" t="inlineStr">
        <is>
          <t>Menderes Şubesi</t>
        </is>
      </c>
      <c r="E34" s="188" t="inlineStr">
        <is>
          <t>Evet</t>
        </is>
      </c>
      <c r="F34" s="189" t="inlineStr">
        <is>
          <t>Evet</t>
        </is>
      </c>
    </row>
    <row r="35" ht="15" customHeight="1" s="113">
      <c r="A35" s="186" t="inlineStr">
        <is>
          <t>M007</t>
        </is>
      </c>
      <c r="B35" s="187" t="inlineStr">
        <is>
          <t>mimarsinan@basdasmarket.com</t>
        </is>
      </c>
      <c r="C35" s="187" t="inlineStr">
        <is>
          <t>AYDIN MİMARSİNAN</t>
        </is>
      </c>
      <c r="D35" s="187" t="inlineStr">
        <is>
          <t>Mimarsinan Şubesi</t>
        </is>
      </c>
      <c r="E35" s="188" t="inlineStr">
        <is>
          <t>Evet</t>
        </is>
      </c>
      <c r="F35" s="189" t="inlineStr">
        <is>
          <t>Evet</t>
        </is>
      </c>
    </row>
    <row r="36" ht="15" customHeight="1" s="113">
      <c r="A36" s="186" t="inlineStr">
        <is>
          <t>M034</t>
        </is>
      </c>
      <c r="B36" s="187" t="inlineStr">
        <is>
          <t>narlidere@basdasmarket.com</t>
        </is>
      </c>
      <c r="C36" s="187" t="inlineStr">
        <is>
          <t>NARLIDERE</t>
        </is>
      </c>
      <c r="D36" s="187" t="inlineStr">
        <is>
          <t>Narlıdere Şubesi</t>
        </is>
      </c>
      <c r="E36" s="188" t="inlineStr">
        <is>
          <t>Evet</t>
        </is>
      </c>
      <c r="F36" s="189" t="inlineStr">
        <is>
          <t>Evet</t>
        </is>
      </c>
    </row>
    <row r="37" ht="15" customHeight="1" s="113">
      <c r="A37" s="186" t="inlineStr">
        <is>
          <t>M035</t>
        </is>
      </c>
      <c r="B37" s="187" t="inlineStr">
        <is>
          <t>osmangazi@basdasmarket.com</t>
        </is>
      </c>
      <c r="C37" s="187" t="inlineStr">
        <is>
          <t>OSMANGAZİ</t>
        </is>
      </c>
      <c r="D37" s="187" t="inlineStr">
        <is>
          <t>Osmangazi Şubesi</t>
        </is>
      </c>
      <c r="E37" s="188" t="inlineStr">
        <is>
          <t>Evet</t>
        </is>
      </c>
      <c r="F37" s="189" t="inlineStr">
        <is>
          <t>Evet</t>
        </is>
      </c>
    </row>
    <row r="38" ht="15" customHeight="1" s="113">
      <c r="A38" s="186" t="inlineStr">
        <is>
          <t>M049</t>
        </is>
      </c>
      <c r="B38" s="187" t="inlineStr">
        <is>
          <t>ozdere@basdasmarket.com</t>
        </is>
      </c>
      <c r="C38" s="187" t="inlineStr">
        <is>
          <t>ÖZDERE</t>
        </is>
      </c>
      <c r="D38" s="187" t="inlineStr">
        <is>
          <t>Özdere Şubesi</t>
        </is>
      </c>
      <c r="E38" s="188" t="inlineStr">
        <is>
          <t>Evet</t>
        </is>
      </c>
      <c r="F38" s="189" t="inlineStr">
        <is>
          <t>Evet</t>
        </is>
      </c>
    </row>
    <row r="39" ht="15" customHeight="1" s="113">
      <c r="A39" s="186" t="inlineStr">
        <is>
          <t>M036</t>
        </is>
      </c>
      <c r="B39" s="187" t="inlineStr">
        <is>
          <t>poligon@kibaroglumarket.com</t>
        </is>
      </c>
      <c r="C39" s="187" t="inlineStr">
        <is>
          <t>POLİGON</t>
        </is>
      </c>
      <c r="D39" s="187" t="inlineStr">
        <is>
          <t>Poligon Şubesi</t>
        </is>
      </c>
      <c r="E39" s="188" t="inlineStr">
        <is>
          <t>Evet</t>
        </is>
      </c>
      <c r="F39" s="189" t="inlineStr">
        <is>
          <t>Evet</t>
        </is>
      </c>
    </row>
    <row r="40" ht="15" customHeight="1" s="113">
      <c r="A40" s="186" t="inlineStr">
        <is>
          <t>M037</t>
        </is>
      </c>
      <c r="B40" s="187" t="inlineStr">
        <is>
          <t>seferihisar@basdasmarket.com</t>
        </is>
      </c>
      <c r="C40" s="187" t="inlineStr">
        <is>
          <t>SEFERİHİSAR</t>
        </is>
      </c>
      <c r="D40" s="187" t="inlineStr">
        <is>
          <t>Seferihisar Şubesi</t>
        </is>
      </c>
      <c r="E40" s="188" t="inlineStr">
        <is>
          <t>Evet</t>
        </is>
      </c>
      <c r="F40" s="189" t="inlineStr">
        <is>
          <t>Evet</t>
        </is>
      </c>
    </row>
    <row r="41" ht="15" customHeight="1" s="113">
      <c r="A41" s="186" t="inlineStr">
        <is>
          <t>M051</t>
        </is>
      </c>
      <c r="B41" s="187" t="inlineStr">
        <is>
          <t>sirinyer@basdasmarket.com</t>
        </is>
      </c>
      <c r="C41" s="187" t="inlineStr">
        <is>
          <t>ŞİRİNYER</t>
        </is>
      </c>
      <c r="D41" s="187" t="inlineStr">
        <is>
          <t>Şirinyer Şubesi</t>
        </is>
      </c>
      <c r="E41" s="188" t="inlineStr">
        <is>
          <t>Evet</t>
        </is>
      </c>
      <c r="F41" s="189" t="inlineStr">
        <is>
          <t>Evet</t>
        </is>
      </c>
    </row>
    <row r="42" ht="15" customHeight="1" s="113">
      <c r="A42" s="186" t="inlineStr">
        <is>
          <t>M052</t>
        </is>
      </c>
      <c r="B42" s="187" t="inlineStr">
        <is>
          <t>sirinyer2@basdasmarket.com</t>
        </is>
      </c>
      <c r="C42" s="187" t="inlineStr">
        <is>
          <t>ŞİRİNYER 2</t>
        </is>
      </c>
      <c r="D42" s="187" t="inlineStr">
        <is>
          <t>Şirinyer2 Şubesi</t>
        </is>
      </c>
      <c r="E42" s="188" t="inlineStr">
        <is>
          <t>Evet</t>
        </is>
      </c>
      <c r="F42" s="189" t="inlineStr">
        <is>
          <t>Evet</t>
        </is>
      </c>
    </row>
    <row r="43" ht="15" customHeight="1" s="113">
      <c r="A43" s="186" t="inlineStr">
        <is>
          <t>M038</t>
        </is>
      </c>
      <c r="B43" s="187" t="inlineStr">
        <is>
          <t>torbali@basdasmarket.com</t>
        </is>
      </c>
      <c r="C43" s="187" t="inlineStr">
        <is>
          <t>TORBALI 1</t>
        </is>
      </c>
      <c r="D43" s="187" t="inlineStr">
        <is>
          <t>Torbalı Şubesi</t>
        </is>
      </c>
      <c r="E43" s="188" t="inlineStr">
        <is>
          <t>Evet</t>
        </is>
      </c>
      <c r="F43" s="189" t="inlineStr">
        <is>
          <t>Evet</t>
        </is>
      </c>
    </row>
    <row r="44" ht="15" customHeight="1" s="113">
      <c r="A44" s="186" t="inlineStr">
        <is>
          <t>M039</t>
        </is>
      </c>
      <c r="B44" s="187" t="inlineStr">
        <is>
          <t>torbali2@basdasmarket.com</t>
        </is>
      </c>
      <c r="C44" s="187" t="inlineStr">
        <is>
          <t>TORBALI 2</t>
        </is>
      </c>
      <c r="D44" s="187" t="inlineStr">
        <is>
          <t>Torbalı2 Şubesi</t>
        </is>
      </c>
      <c r="E44" s="188" t="inlineStr">
        <is>
          <t>Evet</t>
        </is>
      </c>
      <c r="F44" s="189" t="inlineStr">
        <is>
          <t>Evet</t>
        </is>
      </c>
    </row>
    <row r="45" ht="15" customHeight="1" s="113">
      <c r="A45" s="186" t="inlineStr">
        <is>
          <t>M040</t>
        </is>
      </c>
      <c r="B45" s="187" t="inlineStr">
        <is>
          <t>torbali3@basdasmarket.com</t>
        </is>
      </c>
      <c r="C45" s="187" t="inlineStr">
        <is>
          <t>TORBALI 3</t>
        </is>
      </c>
      <c r="D45" s="187" t="inlineStr">
        <is>
          <t>Torbalı3 Şubesi</t>
        </is>
      </c>
      <c r="E45" s="188" t="inlineStr">
        <is>
          <t>Evet</t>
        </is>
      </c>
      <c r="F45" s="189" t="inlineStr">
        <is>
          <t>Evet</t>
        </is>
      </c>
    </row>
    <row r="46" ht="15" customHeight="1" s="113">
      <c r="A46" s="186" t="inlineStr">
        <is>
          <t>M041</t>
        </is>
      </c>
      <c r="B46" s="187" t="inlineStr">
        <is>
          <t>torbali4@basdasmarket.com</t>
        </is>
      </c>
      <c r="C46" s="187" t="inlineStr">
        <is>
          <t>TORBALI 4</t>
        </is>
      </c>
      <c r="D46" s="187" t="inlineStr">
        <is>
          <t>Torbalı4 Şubesi</t>
        </is>
      </c>
      <c r="E46" s="188" t="inlineStr">
        <is>
          <t>Evet</t>
        </is>
      </c>
      <c r="F46" s="189" t="inlineStr">
        <is>
          <t>Evet</t>
        </is>
      </c>
    </row>
    <row r="47" ht="15" customHeight="1" s="113">
      <c r="A47" s="186" t="inlineStr">
        <is>
          <t>M042</t>
        </is>
      </c>
      <c r="B47" s="187" t="inlineStr">
        <is>
          <t>torbali5@basdasmarket.com</t>
        </is>
      </c>
      <c r="C47" s="187" t="inlineStr">
        <is>
          <t>TORBALI 5</t>
        </is>
      </c>
      <c r="D47" s="187" t="inlineStr">
        <is>
          <t>Torbalı5 Şubesi</t>
        </is>
      </c>
      <c r="E47" s="188" t="inlineStr">
        <is>
          <t>Evet</t>
        </is>
      </c>
      <c r="F47" s="189" t="inlineStr">
        <is>
          <t>Evet</t>
        </is>
      </c>
    </row>
    <row r="48" ht="15" customHeight="1" s="113">
      <c r="A48" s="186" t="inlineStr">
        <is>
          <t>M043</t>
        </is>
      </c>
      <c r="B48" s="187" t="inlineStr">
        <is>
          <t>yapicioglu@basdasmarket.com</t>
        </is>
      </c>
      <c r="C48" s="187" t="inlineStr">
        <is>
          <t>YAPICIOĞLU</t>
        </is>
      </c>
      <c r="D48" s="187" t="inlineStr">
        <is>
          <t>Yapıcıoğlu Şubesi</t>
        </is>
      </c>
      <c r="E48" s="188" t="inlineStr">
        <is>
          <t>Evet</t>
        </is>
      </c>
      <c r="F48" s="189" t="inlineStr">
        <is>
          <t>Evet</t>
        </is>
      </c>
    </row>
    <row r="49" ht="15" customHeight="1" s="113">
      <c r="A49" s="190" t="inlineStr">
        <is>
          <t>M044</t>
        </is>
      </c>
      <c r="B49" s="191" t="inlineStr">
        <is>
          <t>yesilova@basdasmarket.com</t>
        </is>
      </c>
      <c r="C49" s="191" t="inlineStr">
        <is>
          <t>YEŞİLOVA</t>
        </is>
      </c>
      <c r="D49" s="191" t="inlineStr">
        <is>
          <t>Yeşilova Şubesi</t>
        </is>
      </c>
      <c r="E49" s="192" t="inlineStr">
        <is>
          <t>Evet</t>
        </is>
      </c>
      <c r="F49" s="193" t="inlineStr">
        <is>
          <t>Evet</t>
        </is>
      </c>
    </row>
    <row r="50" ht="15" customHeight="1" s="113">
      <c r="A50" s="124" t="n"/>
      <c r="B50" s="124" t="n"/>
      <c r="C50" s="124" t="n"/>
      <c r="D50" s="124" t="n"/>
      <c r="E50" s="124" t="n"/>
      <c r="F50" s="124" t="n"/>
    </row>
    <row r="51" ht="15" customHeight="1" s="113">
      <c r="A51" s="124" t="n"/>
      <c r="B51" s="124" t="n"/>
      <c r="C51" s="124" t="n"/>
      <c r="D51" s="124" t="n"/>
      <c r="E51" s="124" t="n"/>
      <c r="F51" s="124" t="n"/>
    </row>
    <row r="52" ht="15" customHeight="1" s="113">
      <c r="A52" s="124" t="n"/>
      <c r="B52" s="124" t="n"/>
      <c r="C52" s="124" t="n"/>
      <c r="D52" s="124" t="n"/>
      <c r="E52" s="124" t="n"/>
      <c r="F52" s="124" t="n"/>
    </row>
    <row r="53" ht="15" customHeight="1" s="113">
      <c r="A53" s="124" t="n"/>
      <c r="B53" s="124" t="n"/>
      <c r="C53" s="124" t="n"/>
      <c r="D53" s="124" t="n"/>
      <c r="E53" s="124" t="n"/>
      <c r="F53" s="124" t="n"/>
    </row>
    <row r="54" ht="15" customHeight="1" s="113">
      <c r="A54" s="124" t="n"/>
      <c r="B54" s="124" t="n"/>
      <c r="C54" s="124" t="n"/>
      <c r="D54" s="124" t="n"/>
      <c r="E54" s="124" t="n"/>
      <c r="F54" s="124" t="n"/>
    </row>
    <row r="55" ht="15" customHeight="1" s="113">
      <c r="A55" s="124" t="n"/>
      <c r="B55" s="124" t="n"/>
      <c r="C55" s="124" t="n"/>
      <c r="D55" s="124" t="n"/>
      <c r="E55" s="124" t="n"/>
      <c r="F55" s="124" t="n"/>
    </row>
    <row r="56" ht="15" customHeight="1" s="113">
      <c r="A56" s="124" t="n"/>
      <c r="B56" s="124" t="n"/>
      <c r="C56" s="124" t="n"/>
      <c r="D56" s="124" t="n"/>
      <c r="E56" s="124" t="n"/>
      <c r="F56" s="124" t="n"/>
    </row>
    <row r="57" ht="15" customHeight="1" s="113">
      <c r="A57" s="124" t="n"/>
      <c r="B57" s="124" t="n"/>
      <c r="C57" s="124" t="n"/>
      <c r="D57" s="124" t="n"/>
      <c r="E57" s="124" t="n"/>
      <c r="F57" s="124" t="n"/>
    </row>
    <row r="58" ht="15" customHeight="1" s="113">
      <c r="A58" s="124" t="n"/>
      <c r="B58" s="124" t="n"/>
      <c r="C58" s="124" t="n"/>
      <c r="D58" s="124" t="n"/>
      <c r="E58" s="124" t="n"/>
      <c r="F58" s="124" t="n"/>
    </row>
    <row r="59" ht="15" customHeight="1" s="113">
      <c r="A59" s="124" t="n"/>
      <c r="B59" s="124" t="n"/>
      <c r="C59" s="124" t="n"/>
      <c r="D59" s="124" t="n"/>
      <c r="E59" s="124" t="n"/>
      <c r="F59" s="124" t="n"/>
    </row>
    <row r="60" ht="15" customHeight="1" s="113">
      <c r="A60" s="124" t="n"/>
      <c r="B60" s="124" t="n"/>
      <c r="C60" s="124" t="n"/>
      <c r="D60" s="124" t="n"/>
      <c r="E60" s="124" t="n"/>
      <c r="F60" s="124" t="n"/>
    </row>
    <row r="61" ht="15" customHeight="1" s="113">
      <c r="A61" s="124" t="n"/>
      <c r="B61" s="124" t="n"/>
      <c r="C61" s="124" t="n"/>
      <c r="D61" s="124" t="n"/>
      <c r="E61" s="124" t="n"/>
      <c r="F61" s="124" t="n"/>
    </row>
    <row r="62" ht="15" customHeight="1" s="113">
      <c r="A62" s="124" t="n"/>
      <c r="B62" s="124" t="n"/>
      <c r="C62" s="124" t="n"/>
      <c r="D62" s="124" t="n"/>
      <c r="E62" s="124" t="n"/>
      <c r="F62" s="124" t="n"/>
    </row>
    <row r="63" ht="15" customHeight="1" s="113">
      <c r="A63" s="124" t="n"/>
      <c r="B63" s="124" t="n"/>
      <c r="C63" s="124" t="n"/>
      <c r="D63" s="124" t="n"/>
      <c r="E63" s="124" t="n"/>
      <c r="F63" s="124" t="n"/>
    </row>
    <row r="64" ht="15" customHeight="1" s="113">
      <c r="A64" s="124" t="n"/>
      <c r="B64" s="124" t="n"/>
      <c r="C64" s="124" t="n"/>
      <c r="D64" s="124" t="n"/>
      <c r="E64" s="124" t="n"/>
      <c r="F64" s="124" t="n"/>
    </row>
    <row r="65" ht="15" customHeight="1" s="113">
      <c r="A65" s="124" t="n"/>
      <c r="B65" s="124" t="n"/>
      <c r="C65" s="124" t="n"/>
      <c r="D65" s="124" t="n"/>
      <c r="E65" s="124" t="n"/>
      <c r="F65" s="124" t="n"/>
    </row>
    <row r="66" ht="15" customHeight="1" s="113">
      <c r="A66" s="124" t="n"/>
      <c r="B66" s="124" t="n"/>
      <c r="C66" s="124" t="n"/>
      <c r="D66" s="124" t="n"/>
      <c r="E66" s="124" t="n"/>
      <c r="F66" s="124" t="n"/>
    </row>
    <row r="67" ht="15" customHeight="1" s="113">
      <c r="A67" s="124" t="n"/>
      <c r="B67" s="124" t="n"/>
      <c r="C67" s="124" t="n"/>
      <c r="D67" s="124" t="n"/>
      <c r="E67" s="124" t="n"/>
      <c r="F67" s="124" t="n"/>
    </row>
    <row r="68" ht="15" customHeight="1" s="113">
      <c r="A68" s="124" t="n"/>
      <c r="B68" s="124" t="n"/>
      <c r="C68" s="124" t="n"/>
      <c r="D68" s="124" t="n"/>
      <c r="E68" s="124" t="n"/>
      <c r="F68" s="124" t="n"/>
    </row>
    <row r="69" ht="15" customHeight="1" s="113">
      <c r="A69" s="124" t="n"/>
      <c r="B69" s="124" t="n"/>
      <c r="C69" s="124" t="n"/>
      <c r="D69" s="124" t="n"/>
      <c r="E69" s="124" t="n"/>
      <c r="F69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8" customWidth="1" style="112" min="1" max="1"/>
    <col width="38" customWidth="1" style="112" min="2" max="2"/>
    <col width="22" customWidth="1" style="112" min="3" max="3"/>
    <col width="20" customWidth="1" style="112" min="4" max="4"/>
  </cols>
  <sheetData>
    <row r="1" ht="15" customHeight="1" s="113">
      <c r="A1" s="181" t="inlineStr">
        <is>
          <t>Ad Soyad / Birim</t>
        </is>
      </c>
      <c r="B1" s="181" t="inlineStr">
        <is>
          <t>E-posta</t>
        </is>
      </c>
      <c r="C1" s="181" t="inlineStr">
        <is>
          <t>Grup</t>
        </is>
      </c>
      <c r="D1" s="181" t="inlineStr">
        <is>
          <t>Günlük Şube Maili</t>
        </is>
      </c>
    </row>
    <row r="2" ht="15" customHeight="1" s="113">
      <c r="A2" s="194" t="inlineStr">
        <is>
          <t>Arzu İlkbahar</t>
        </is>
      </c>
      <c r="B2" s="183" t="inlineStr">
        <is>
          <t>arzu.ilkbahar@dumy.com</t>
        </is>
      </c>
      <c r="C2" s="183" t="inlineStr">
        <is>
          <t>Kişi</t>
        </is>
      </c>
      <c r="D2" s="185" t="inlineStr">
        <is>
          <t>Hayır</t>
        </is>
      </c>
    </row>
    <row r="3" ht="15" customHeight="1" s="113">
      <c r="A3" s="195" t="inlineStr">
        <is>
          <t>Ayşe Avcu</t>
        </is>
      </c>
      <c r="B3" s="187" t="inlineStr">
        <is>
          <t>ayse.avcu@dumy.com</t>
        </is>
      </c>
      <c r="C3" s="187" t="inlineStr">
        <is>
          <t>Bölge Yönetimi</t>
        </is>
      </c>
      <c r="D3" s="189" t="inlineStr">
        <is>
          <t>Hayır</t>
        </is>
      </c>
    </row>
    <row r="4" ht="15" customHeight="1" s="113">
      <c r="A4" s="195" t="inlineStr">
        <is>
          <t>Ayşegül Öngelen</t>
        </is>
      </c>
      <c r="B4" s="187" t="inlineStr">
        <is>
          <t>aysegul.ongelen@dumy.com</t>
        </is>
      </c>
      <c r="C4" s="187" t="inlineStr">
        <is>
          <t>Kişi</t>
        </is>
      </c>
      <c r="D4" s="189" t="inlineStr">
        <is>
          <t>Hayır</t>
        </is>
      </c>
    </row>
    <row r="5" ht="15" customHeight="1" s="113">
      <c r="A5" s="195" t="inlineStr">
        <is>
          <t>Batuhan Tankut</t>
        </is>
      </c>
      <c r="B5" s="187" t="inlineStr">
        <is>
          <t>batuhan.tankut@dumy.com</t>
        </is>
      </c>
      <c r="C5" s="187" t="inlineStr">
        <is>
          <t>Kişi</t>
        </is>
      </c>
      <c r="D5" s="189" t="inlineStr">
        <is>
          <t>Hayır</t>
        </is>
      </c>
    </row>
    <row r="6" ht="15" customHeight="1" s="113">
      <c r="A6" s="195" t="inlineStr">
        <is>
          <t>Betül Onay</t>
        </is>
      </c>
      <c r="B6" s="187" t="inlineStr">
        <is>
          <t>ikd@dumy.com</t>
        </is>
      </c>
      <c r="C6" s="187" t="inlineStr">
        <is>
          <t>İnsan Kaynakları</t>
        </is>
      </c>
      <c r="D6" s="189" t="inlineStr">
        <is>
          <t>Hayır</t>
        </is>
      </c>
    </row>
    <row r="7" ht="15" customHeight="1" s="113">
      <c r="A7" s="195" t="inlineStr">
        <is>
          <t>Cüneyt Çıkrıkçı</t>
        </is>
      </c>
      <c r="B7" s="187" t="inlineStr">
        <is>
          <t>cuneyt.cikrikci@dumy.com</t>
        </is>
      </c>
      <c r="C7" s="187" t="inlineStr">
        <is>
          <t>Bölge Yönetimi</t>
        </is>
      </c>
      <c r="D7" s="189" t="inlineStr">
        <is>
          <t>Hayır</t>
        </is>
      </c>
    </row>
    <row r="8" ht="15" customHeight="1" s="113">
      <c r="A8" s="195" t="inlineStr">
        <is>
          <t>Derya Yardımcı</t>
        </is>
      </c>
      <c r="B8" s="187" t="inlineStr">
        <is>
          <t>derya.yardimci@dumy.com</t>
        </is>
      </c>
      <c r="C8" s="187" t="inlineStr">
        <is>
          <t>Bölge Yönetimi</t>
        </is>
      </c>
      <c r="D8" s="189" t="inlineStr">
        <is>
          <t>Hayır</t>
        </is>
      </c>
    </row>
    <row r="9" ht="15" customHeight="1" s="113">
      <c r="A9" s="195" t="inlineStr">
        <is>
          <t>Dilara Sandıkçı</t>
        </is>
      </c>
      <c r="B9" s="187" t="inlineStr">
        <is>
          <t>baskan.asistan@dumy.com</t>
        </is>
      </c>
      <c r="C9" s="187" t="inlineStr">
        <is>
          <t>Yönetim</t>
        </is>
      </c>
      <c r="D9" s="189" t="inlineStr">
        <is>
          <t>Hayır</t>
        </is>
      </c>
    </row>
    <row r="10" ht="15" customHeight="1" s="113">
      <c r="A10" s="195" t="inlineStr">
        <is>
          <t>Duygu Kılıç</t>
        </is>
      </c>
      <c r="B10" s="187" t="inlineStr">
        <is>
          <t>onmuhasebe@dumy.com</t>
        </is>
      </c>
      <c r="C10" s="187" t="inlineStr">
        <is>
          <t>Muhasebe</t>
        </is>
      </c>
      <c r="D10" s="189" t="inlineStr">
        <is>
          <t>Hayır</t>
        </is>
      </c>
    </row>
    <row r="11" ht="15" customHeight="1" s="113">
      <c r="A11" s="195" t="inlineStr">
        <is>
          <t>Elçin Alkoç</t>
        </is>
      </c>
      <c r="B11" s="187" t="inlineStr">
        <is>
          <t>danisma@dumy.com</t>
        </is>
      </c>
      <c r="C11" s="187" t="inlineStr">
        <is>
          <t>Kişi</t>
        </is>
      </c>
      <c r="D11" s="189" t="inlineStr">
        <is>
          <t>Hayır</t>
        </is>
      </c>
    </row>
    <row r="12" ht="15" customHeight="1" s="113">
      <c r="A12" s="195" t="inlineStr">
        <is>
          <t>Emine Aksarı</t>
        </is>
      </c>
      <c r="B12" s="187" t="inlineStr">
        <is>
          <t>insankaynaklari@dumy.com</t>
        </is>
      </c>
      <c r="C12" s="187" t="inlineStr">
        <is>
          <t>İnsan Kaynakları</t>
        </is>
      </c>
      <c r="D12" s="189" t="inlineStr">
        <is>
          <t>Hayır</t>
        </is>
      </c>
    </row>
    <row r="13" ht="15" customHeight="1" s="113">
      <c r="A13" s="195" t="inlineStr">
        <is>
          <t>Ertan Teki</t>
        </is>
      </c>
      <c r="B13" s="187" t="inlineStr">
        <is>
          <t>ertan.teki@dumy.com</t>
        </is>
      </c>
      <c r="C13" s="187" t="inlineStr">
        <is>
          <t>Bölge Yönetimi</t>
        </is>
      </c>
      <c r="D13" s="189" t="inlineStr">
        <is>
          <t>Hayır</t>
        </is>
      </c>
    </row>
    <row r="14" ht="15" customHeight="1" s="113">
      <c r="A14" s="195" t="inlineStr">
        <is>
          <t>Fadime Başdaş</t>
        </is>
      </c>
      <c r="B14" s="187" t="inlineStr">
        <is>
          <t>fadime.basdas@dumy.com</t>
        </is>
      </c>
      <c r="C14" s="187" t="inlineStr">
        <is>
          <t>Yönetim</t>
        </is>
      </c>
      <c r="D14" s="189" t="inlineStr">
        <is>
          <t>Hayır</t>
        </is>
      </c>
    </row>
    <row r="15" ht="15" customHeight="1" s="113">
      <c r="A15" s="195" t="inlineStr">
        <is>
          <t>Faruk Malkoç</t>
        </is>
      </c>
      <c r="B15" s="187" t="inlineStr">
        <is>
          <t>faruk.malkoc@dumy.com</t>
        </is>
      </c>
      <c r="C15" s="187" t="inlineStr">
        <is>
          <t>Kişi</t>
        </is>
      </c>
      <c r="D15" s="189" t="inlineStr">
        <is>
          <t>Hayır</t>
        </is>
      </c>
    </row>
    <row r="16" ht="15" customHeight="1" s="113">
      <c r="A16" s="195" t="inlineStr">
        <is>
          <t>Fırat Atam</t>
        </is>
      </c>
      <c r="B16" s="187" t="inlineStr">
        <is>
          <t>firat.atam@dumy.com</t>
        </is>
      </c>
      <c r="C16" s="187" t="inlineStr">
        <is>
          <t>Kişi</t>
        </is>
      </c>
      <c r="D16" s="189" t="inlineStr">
        <is>
          <t>Hayır</t>
        </is>
      </c>
    </row>
    <row r="17" ht="15" customHeight="1" s="113">
      <c r="A17" s="195" t="inlineStr">
        <is>
          <t>Fikriye Başdaş</t>
        </is>
      </c>
      <c r="B17" s="187" t="inlineStr">
        <is>
          <t>fikriye.basdas@dumy.com</t>
        </is>
      </c>
      <c r="C17" s="187" t="inlineStr">
        <is>
          <t>Yönetim</t>
        </is>
      </c>
      <c r="D17" s="189" t="inlineStr">
        <is>
          <t>Hayır</t>
        </is>
      </c>
    </row>
    <row r="18" ht="15" customHeight="1" s="113">
      <c r="A18" s="195" t="inlineStr">
        <is>
          <t>Görkem Yekenkunrul</t>
        </is>
      </c>
      <c r="B18" s="187" t="inlineStr">
        <is>
          <t>gorkem.yekenkunrul@dumy.com</t>
        </is>
      </c>
      <c r="C18" s="187" t="inlineStr">
        <is>
          <t>Kişi</t>
        </is>
      </c>
      <c r="D18" s="189" t="inlineStr">
        <is>
          <t>Hayır</t>
        </is>
      </c>
    </row>
    <row r="19" ht="15" customHeight="1" s="113">
      <c r="A19" s="195" t="inlineStr">
        <is>
          <t>Halit Başdaş</t>
        </is>
      </c>
      <c r="B19" s="187" t="inlineStr">
        <is>
          <t>halit.basdas@dumy.com</t>
        </is>
      </c>
      <c r="C19" s="187" t="inlineStr">
        <is>
          <t>Yönetim</t>
        </is>
      </c>
      <c r="D19" s="189" t="inlineStr">
        <is>
          <t>Hayır</t>
        </is>
      </c>
    </row>
    <row r="20" ht="15" customHeight="1" s="113">
      <c r="A20" s="195" t="inlineStr">
        <is>
          <t>Harun Reşit Demirtaş</t>
        </is>
      </c>
      <c r="B20" s="187" t="inlineStr">
        <is>
          <t>harun.demirtas@dumyt.com</t>
        </is>
      </c>
      <c r="C20" s="187" t="inlineStr">
        <is>
          <t>Kişi</t>
        </is>
      </c>
      <c r="D20" s="189" t="inlineStr">
        <is>
          <t>Hayır</t>
        </is>
      </c>
    </row>
    <row r="21" ht="15" customHeight="1" s="113">
      <c r="A21" s="195" t="inlineStr">
        <is>
          <t>Hasan Karaman</t>
        </is>
      </c>
      <c r="B21" s="187" t="inlineStr">
        <is>
          <t>hasan.karaman@dumy.com</t>
        </is>
      </c>
      <c r="C21" s="187" t="inlineStr">
        <is>
          <t>Kişi</t>
        </is>
      </c>
      <c r="D21" s="189" t="inlineStr">
        <is>
          <t>Hayır</t>
        </is>
      </c>
    </row>
    <row r="22" ht="15" customHeight="1" s="113">
      <c r="A22" s="195" t="inlineStr">
        <is>
          <t>Melek Ünal</t>
        </is>
      </c>
      <c r="B22" s="187" t="inlineStr">
        <is>
          <t>melek.unal@dumy.com</t>
        </is>
      </c>
      <c r="C22" s="187" t="inlineStr">
        <is>
          <t>Kişi</t>
        </is>
      </c>
      <c r="D22" s="189" t="inlineStr">
        <is>
          <t>Hayır</t>
        </is>
      </c>
    </row>
    <row r="23" ht="15" customHeight="1" s="113">
      <c r="A23" s="195" t="inlineStr">
        <is>
          <t>Menderes Depo</t>
        </is>
      </c>
      <c r="B23" s="187" t="inlineStr">
        <is>
          <t>depo@dumy.com</t>
        </is>
      </c>
      <c r="C23" s="187" t="inlineStr">
        <is>
          <t>Depo</t>
        </is>
      </c>
      <c r="D23" s="189" t="inlineStr">
        <is>
          <t>Hayır</t>
        </is>
      </c>
    </row>
    <row r="24" ht="15" customHeight="1" s="113">
      <c r="A24" s="195" t="inlineStr">
        <is>
          <t>Muhasebe Departmanı</t>
        </is>
      </c>
      <c r="B24" s="187" t="inlineStr">
        <is>
          <t>muhasebe@dumy.com</t>
        </is>
      </c>
      <c r="C24" s="187" t="inlineStr">
        <is>
          <t>Departman</t>
        </is>
      </c>
      <c r="D24" s="189" t="inlineStr">
        <is>
          <t>Hayır</t>
        </is>
      </c>
    </row>
    <row r="25" ht="15" customHeight="1" s="113">
      <c r="A25" s="195" t="inlineStr">
        <is>
          <t>Murat Başdaş</t>
        </is>
      </c>
      <c r="B25" s="187" t="inlineStr">
        <is>
          <t>murat.basdas@dumy.com</t>
        </is>
      </c>
      <c r="C25" s="187" t="inlineStr">
        <is>
          <t>Yönetim</t>
        </is>
      </c>
      <c r="D25" s="189" t="inlineStr">
        <is>
          <t>Hayır</t>
        </is>
      </c>
    </row>
    <row r="26" ht="15" customHeight="1" s="113">
      <c r="A26" s="195" t="inlineStr">
        <is>
          <t>Murat Ölçer</t>
        </is>
      </c>
      <c r="B26" s="187" t="inlineStr">
        <is>
          <t>murat.olcer@dumy.com</t>
        </is>
      </c>
      <c r="C26" s="187" t="inlineStr">
        <is>
          <t>Kişi</t>
        </is>
      </c>
      <c r="D26" s="189" t="inlineStr">
        <is>
          <t>Hayır</t>
        </is>
      </c>
    </row>
    <row r="27" ht="15" customHeight="1" s="113">
      <c r="A27" s="195" t="inlineStr">
        <is>
          <t>Mustafa Ünlü</t>
        </is>
      </c>
      <c r="B27" s="187" t="inlineStr">
        <is>
          <t>mustafa.unlu@dumy.com</t>
        </is>
      </c>
      <c r="C27" s="187" t="inlineStr">
        <is>
          <t>Kişi</t>
        </is>
      </c>
      <c r="D27" s="189" t="inlineStr">
        <is>
          <t>Hayır</t>
        </is>
      </c>
    </row>
    <row r="28" ht="15" customHeight="1" s="113">
      <c r="A28" s="195" t="inlineStr">
        <is>
          <t>Onur Demir</t>
        </is>
      </c>
      <c r="B28" s="187" t="inlineStr">
        <is>
          <t>onur.demir@dumy.com</t>
        </is>
      </c>
      <c r="C28" s="187" t="inlineStr">
        <is>
          <t>Kişi</t>
        </is>
      </c>
      <c r="D28" s="189" t="inlineStr">
        <is>
          <t>Hayır</t>
        </is>
      </c>
    </row>
    <row r="29" ht="15" customHeight="1" s="113">
      <c r="A29" s="195" t="inlineStr">
        <is>
          <t>Orkun Özdemir</t>
        </is>
      </c>
      <c r="B29" s="187" t="inlineStr">
        <is>
          <t>orkun.ozdemir@dumy.com</t>
        </is>
      </c>
      <c r="C29" s="187" t="inlineStr">
        <is>
          <t>Operasyon</t>
        </is>
      </c>
      <c r="D29" s="189" t="inlineStr">
        <is>
          <t>Hayır</t>
        </is>
      </c>
    </row>
    <row r="30" ht="15" customHeight="1" s="113">
      <c r="A30" s="195" t="inlineStr">
        <is>
          <t>Ömer Arasin</t>
        </is>
      </c>
      <c r="B30" s="187" t="inlineStr">
        <is>
          <t>omer.arasin@dumy.com</t>
        </is>
      </c>
      <c r="C30" s="187" t="inlineStr">
        <is>
          <t>Üst Yönetim</t>
        </is>
      </c>
      <c r="D30" s="189" t="inlineStr">
        <is>
          <t>Hayır</t>
        </is>
      </c>
    </row>
    <row r="31" ht="15" customHeight="1" s="113">
      <c r="A31" s="195" t="inlineStr">
        <is>
          <t>Ömer Bağuç</t>
        </is>
      </c>
      <c r="B31" s="187" t="inlineStr">
        <is>
          <t>omer.baguc@dumy.com</t>
        </is>
      </c>
      <c r="C31" s="187" t="inlineStr">
        <is>
          <t>Kişi</t>
        </is>
      </c>
      <c r="D31" s="189" t="inlineStr">
        <is>
          <t>Hayır</t>
        </is>
      </c>
    </row>
    <row r="32" ht="15" customHeight="1" s="113">
      <c r="A32" s="195" t="inlineStr">
        <is>
          <t>Özlem Gürbüz</t>
        </is>
      </c>
      <c r="B32" s="187" t="inlineStr">
        <is>
          <t>ozlem.gurbuz@dumy.com</t>
        </is>
      </c>
      <c r="C32" s="187" t="inlineStr">
        <is>
          <t>Kişi</t>
        </is>
      </c>
      <c r="D32" s="189" t="inlineStr">
        <is>
          <t>Hayır</t>
        </is>
      </c>
    </row>
    <row r="33" ht="15" customHeight="1" s="113">
      <c r="A33" s="195" t="inlineStr">
        <is>
          <t>Özüm Dağlı</t>
        </is>
      </c>
      <c r="B33" s="187" t="inlineStr">
        <is>
          <t>ozum.dagli@dumy.com</t>
        </is>
      </c>
      <c r="C33" s="187" t="inlineStr">
        <is>
          <t>Kişi</t>
        </is>
      </c>
      <c r="D33" s="189" t="inlineStr">
        <is>
          <t>Hayır</t>
        </is>
      </c>
    </row>
    <row r="34" ht="15" customHeight="1" s="113">
      <c r="A34" s="195" t="inlineStr">
        <is>
          <t>Pınar Başdaş</t>
        </is>
      </c>
      <c r="B34" s="187" t="inlineStr">
        <is>
          <t>pinar.basdas@dumy.com</t>
        </is>
      </c>
      <c r="C34" s="187" t="inlineStr">
        <is>
          <t>Yönetim</t>
        </is>
      </c>
      <c r="D34" s="189" t="inlineStr">
        <is>
          <t>Hayır</t>
        </is>
      </c>
    </row>
    <row r="35" ht="15" customHeight="1" s="113">
      <c r="A35" s="195" t="inlineStr">
        <is>
          <t>Rabia Başdaş</t>
        </is>
      </c>
      <c r="B35" s="187" t="inlineStr">
        <is>
          <t>rabia.basdas@dumy.com</t>
        </is>
      </c>
      <c r="C35" s="187" t="inlineStr">
        <is>
          <t>Yönetim</t>
        </is>
      </c>
      <c r="D35" s="189" t="inlineStr">
        <is>
          <t>Hayır</t>
        </is>
      </c>
    </row>
    <row r="36" ht="15" customHeight="1" s="113">
      <c r="A36" s="195" t="inlineStr">
        <is>
          <t>Reyhan Doğan</t>
        </is>
      </c>
      <c r="B36" s="187" t="inlineStr">
        <is>
          <t>ikasistan@dumy.com</t>
        </is>
      </c>
      <c r="C36" s="187" t="inlineStr">
        <is>
          <t>İnsan Kaynakları</t>
        </is>
      </c>
      <c r="D36" s="189" t="inlineStr">
        <is>
          <t>Hayır</t>
        </is>
      </c>
    </row>
    <row r="37" ht="15" customHeight="1" s="113">
      <c r="A37" s="195" t="inlineStr">
        <is>
          <t>Songül Akdağ</t>
        </is>
      </c>
      <c r="B37" s="187" t="inlineStr">
        <is>
          <t>songul.akdag@dumy.com</t>
        </is>
      </c>
      <c r="C37" s="187" t="inlineStr">
        <is>
          <t>Kişi</t>
        </is>
      </c>
      <c r="D37" s="189" t="inlineStr">
        <is>
          <t>Hayır</t>
        </is>
      </c>
    </row>
    <row r="38" ht="15" customHeight="1" s="113">
      <c r="A38" s="195" t="inlineStr">
        <is>
          <t>Tuğba Başdaş</t>
        </is>
      </c>
      <c r="B38" s="187" t="inlineStr">
        <is>
          <t>tugba.basdas@dumy.com</t>
        </is>
      </c>
      <c r="C38" s="187" t="inlineStr">
        <is>
          <t>Yönetim</t>
        </is>
      </c>
      <c r="D38" s="189" t="inlineStr">
        <is>
          <t>Hayır</t>
        </is>
      </c>
    </row>
    <row r="39" ht="15" customHeight="1" s="113">
      <c r="A39" s="195" t="inlineStr">
        <is>
          <t>Tunahan Zengin</t>
        </is>
      </c>
      <c r="B39" s="187" t="inlineStr">
        <is>
          <t>tunahan.zengin@dumy.com</t>
        </is>
      </c>
      <c r="C39" s="187" t="inlineStr">
        <is>
          <t>Kişi</t>
        </is>
      </c>
      <c r="D39" s="189" t="inlineStr">
        <is>
          <t>Hayır</t>
        </is>
      </c>
    </row>
    <row r="40" ht="15" customHeight="1" s="113">
      <c r="A40" s="196" t="inlineStr">
        <is>
          <t>Vahid Khodayar</t>
        </is>
      </c>
      <c r="B40" s="191" t="inlineStr">
        <is>
          <t>vahid.khodayar@dumy.com</t>
        </is>
      </c>
      <c r="C40" s="191" t="inlineStr">
        <is>
          <t>Kişi</t>
        </is>
      </c>
      <c r="D40" s="193" t="inlineStr">
        <is>
          <t>Hayır</t>
        </is>
      </c>
    </row>
    <row r="41" ht="15" customHeight="1" s="113">
      <c r="A41" s="124" t="n"/>
      <c r="B41" s="124" t="n"/>
      <c r="C41" s="124" t="n"/>
      <c r="D41" s="124" t="n"/>
    </row>
    <row r="42" ht="15" customHeight="1" s="113">
      <c r="A42" s="124" t="n"/>
      <c r="B42" s="124" t="n"/>
      <c r="C42" s="124" t="n"/>
      <c r="D42" s="124" t="n"/>
    </row>
    <row r="43" ht="15" customHeight="1" s="113">
      <c r="A43" s="124" t="n"/>
      <c r="B43" s="124" t="n"/>
      <c r="C43" s="124" t="n"/>
      <c r="D43" s="124" t="n"/>
    </row>
    <row r="44" ht="15" customHeight="1" s="113">
      <c r="A44" s="124" t="n"/>
      <c r="B44" s="124" t="n"/>
      <c r="C44" s="124" t="n"/>
      <c r="D44" s="124" t="n"/>
    </row>
    <row r="45" ht="15" customHeight="1" s="113">
      <c r="A45" s="124" t="n"/>
      <c r="B45" s="124" t="n"/>
      <c r="C45" s="124" t="n"/>
      <c r="D45" s="124" t="n"/>
    </row>
    <row r="46" ht="15" customHeight="1" s="113">
      <c r="A46" s="124" t="n"/>
      <c r="B46" s="124" t="n"/>
      <c r="C46" s="124" t="n"/>
      <c r="D46" s="124" t="n"/>
    </row>
    <row r="47" ht="15" customHeight="1" s="113">
      <c r="A47" s="124" t="n"/>
      <c r="B47" s="124" t="n"/>
      <c r="C47" s="124" t="n"/>
      <c r="D47" s="124" t="n"/>
    </row>
    <row r="48" ht="15" customHeight="1" s="113">
      <c r="A48" s="124" t="n"/>
      <c r="B48" s="124" t="n"/>
      <c r="C48" s="124" t="n"/>
      <c r="D48" s="124" t="n"/>
    </row>
    <row r="49" ht="15" customHeight="1" s="113">
      <c r="A49" s="124" t="n"/>
      <c r="B49" s="124" t="n"/>
      <c r="C49" s="124" t="n"/>
      <c r="D49" s="124" t="n"/>
    </row>
    <row r="50" ht="15" customHeight="1" s="113">
      <c r="A50" s="124" t="n"/>
      <c r="B50" s="124" t="n"/>
      <c r="C50" s="124" t="n"/>
      <c r="D50" s="124" t="n"/>
    </row>
    <row r="51" ht="15" customHeight="1" s="113">
      <c r="A51" s="124" t="n"/>
      <c r="B51" s="124" t="n"/>
      <c r="C51" s="124" t="n"/>
      <c r="D51" s="124" t="n"/>
    </row>
    <row r="52" ht="15" customHeight="1" s="113">
      <c r="A52" s="124" t="n"/>
      <c r="B52" s="124" t="n"/>
      <c r="C52" s="124" t="n"/>
      <c r="D52" s="124" t="n"/>
    </row>
    <row r="53" ht="15" customHeight="1" s="113">
      <c r="A53" s="124" t="n"/>
      <c r="B53" s="124" t="n"/>
      <c r="C53" s="124" t="n"/>
      <c r="D53" s="124" t="n"/>
    </row>
    <row r="54" ht="15" customHeight="1" s="113">
      <c r="A54" s="124" t="n"/>
      <c r="B54" s="124" t="n"/>
      <c r="C54" s="124" t="n"/>
      <c r="D54" s="124" t="n"/>
    </row>
    <row r="55" ht="15" customHeight="1" s="113">
      <c r="A55" s="124" t="n"/>
      <c r="B55" s="124" t="n"/>
      <c r="C55" s="124" t="n"/>
      <c r="D55" s="124" t="n"/>
    </row>
    <row r="56" ht="15" customHeight="1" s="113">
      <c r="A56" s="124" t="n"/>
      <c r="B56" s="124" t="n"/>
      <c r="C56" s="124" t="n"/>
      <c r="D56" s="124" t="n"/>
    </row>
    <row r="57" ht="15" customHeight="1" s="113">
      <c r="A57" s="124" t="n"/>
      <c r="B57" s="124" t="n"/>
      <c r="C57" s="124" t="n"/>
      <c r="D57" s="124" t="n"/>
    </row>
    <row r="58" ht="15" customHeight="1" s="113">
      <c r="A58" s="124" t="n"/>
      <c r="B58" s="124" t="n"/>
      <c r="C58" s="124" t="n"/>
      <c r="D58" s="124" t="n"/>
    </row>
    <row r="59" ht="15" customHeight="1" s="113">
      <c r="A59" s="124" t="n"/>
      <c r="B59" s="124" t="n"/>
      <c r="C59" s="124" t="n"/>
      <c r="D59" s="124" t="n"/>
    </row>
    <row r="60" ht="15" customHeight="1" s="113">
      <c r="A60" s="124" t="n"/>
      <c r="B60" s="124" t="n"/>
      <c r="C60" s="124" t="n"/>
      <c r="D60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AC6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4" customWidth="1" style="112" min="1" max="1"/>
    <col width="15" customWidth="1" style="112" min="2" max="2"/>
    <col width="22" customWidth="1" style="112" min="3" max="3"/>
    <col width="12" customWidth="1" style="112" min="4" max="4"/>
    <col width="22" customWidth="1" style="112" min="5" max="5"/>
    <col width="54" customWidth="1" style="112" min="6" max="6"/>
    <col width="14" customWidth="1" style="112" min="7" max="8"/>
    <col width="17" customWidth="1" style="112" min="9" max="9"/>
    <col width="20" customWidth="1" style="112" min="10" max="10"/>
    <col width="22" customWidth="1" style="112" min="11" max="11"/>
    <col width="32" customWidth="1" style="112" min="12" max="12"/>
    <col width="18" customWidth="1" style="112" min="13" max="13"/>
    <col width="22" customWidth="1" style="112" min="14" max="14"/>
    <col width="58" customWidth="1" style="112" min="15" max="15"/>
  </cols>
  <sheetData>
    <row r="1" ht="30" customHeight="1" s="113">
      <c r="A1" s="115" t="inlineStr">
        <is>
          <t>İsim Soyisim</t>
        </is>
      </c>
      <c r="B1" s="115" t="inlineStr">
        <is>
          <t>Mevcut MağazaID</t>
        </is>
      </c>
      <c r="C1" s="115" t="inlineStr">
        <is>
          <t>Mevcut Mağaza</t>
        </is>
      </c>
      <c r="D1" s="115" t="inlineStr">
        <is>
          <t>İl</t>
        </is>
      </c>
      <c r="E1" s="115" t="inlineStr">
        <is>
          <t>İlçe</t>
        </is>
      </c>
      <c r="F1" s="115" t="inlineStr">
        <is>
          <t>Personel Adresi</t>
        </is>
      </c>
      <c r="G1" s="115" t="inlineStr">
        <is>
          <t>Ev Enlem</t>
        </is>
      </c>
      <c r="H1" s="115" t="inlineStr">
        <is>
          <t>Ev Boylam</t>
        </is>
      </c>
      <c r="I1" s="115" t="inlineStr">
        <is>
          <t>Ulaşım Şekli</t>
        </is>
      </c>
      <c r="J1" s="115" t="inlineStr">
        <is>
          <t>Maksimum Tek Yön Yol (dk)</t>
        </is>
      </c>
      <c r="K1" s="115" t="inlineStr">
        <is>
          <t>Transfer Onayı</t>
        </is>
      </c>
      <c r="L1" s="115" t="inlineStr">
        <is>
          <t>Tercih Edilen Mağazalar</t>
        </is>
      </c>
      <c r="M1" s="115" t="inlineStr">
        <is>
          <t>Adres Güncelleme Tarihi</t>
        </is>
      </c>
      <c r="N1" s="115" t="inlineStr">
        <is>
          <t>Veri Durumu</t>
        </is>
      </c>
      <c r="O1" s="115" t="inlineStr">
        <is>
          <t>Açıklama</t>
        </is>
      </c>
      <c r="P1" s="159" t="inlineStr">
        <is>
          <t>Ev-Mevcut Mağaza Mesafesi (km)</t>
        </is>
      </c>
      <c r="Q1" s="159" t="inlineStr">
        <is>
          <t>Evine En Yakın Mağaza</t>
        </is>
      </c>
      <c r="R1" s="159" t="inlineStr">
        <is>
          <t>Evine En Yakın Mağaza Mesafesi (km)</t>
        </is>
      </c>
      <c r="S1" s="159" t="inlineStr">
        <is>
          <t>Mevcut Mağaza Evine En Yakın Mı</t>
        </is>
      </c>
      <c r="T1" s="159" t="inlineStr">
        <is>
          <t>Ev-Mevcut Mağaza Google Maps Rota</t>
        </is>
      </c>
      <c r="U1" s="159" t="inlineStr">
        <is>
          <t>Evine En Yakın Mağaza 1</t>
        </is>
      </c>
      <c r="V1" s="159" t="inlineStr">
        <is>
          <t>Evine En Yakın Mağaza 1 Mesafesi (km)</t>
        </is>
      </c>
      <c r="W1" s="159" t="inlineStr">
        <is>
          <t>Evine En Yakın Mağaza 1 Google Maps Rota</t>
        </is>
      </c>
      <c r="X1" s="159" t="inlineStr">
        <is>
          <t>Evine En Yakın Mağaza 2</t>
        </is>
      </c>
      <c r="Y1" s="159" t="inlineStr">
        <is>
          <t>Evine En Yakın Mağaza 2 Mesafesi (km)</t>
        </is>
      </c>
      <c r="Z1" s="159" t="inlineStr">
        <is>
          <t>Evine En Yakın Mağaza 2 Google Maps Rota</t>
        </is>
      </c>
      <c r="AA1" s="159" t="inlineStr">
        <is>
          <t>Evine En Yakın Mağaza 3</t>
        </is>
      </c>
      <c r="AB1" s="159" t="inlineStr">
        <is>
          <t>Evine En Yakın Mağaza 3 Mesafesi (km)</t>
        </is>
      </c>
      <c r="AC1" s="159" t="inlineStr">
        <is>
          <t>Evine En Yakın Mağaza 3 Google Maps Rota</t>
        </is>
      </c>
    </row>
    <row r="2" ht="30" customHeight="1" s="113">
      <c r="A2" s="197" t="inlineStr">
        <is>
          <t>ŞEYMA ASLAN</t>
        </is>
      </c>
      <c r="B2" s="197" t="inlineStr">
        <is>
          <t>M038</t>
        </is>
      </c>
      <c r="C2" s="197" t="inlineStr">
        <is>
          <t>TORBALI 1</t>
        </is>
      </c>
      <c r="D2" s="197" t="inlineStr">
        <is>
          <t>İzmir</t>
        </is>
      </c>
      <c r="E2" s="197" t="inlineStr">
        <is>
          <t>TORBALI 1 çevresi</t>
        </is>
      </c>
      <c r="F2" s="197" t="n">
        <v>0</v>
      </c>
      <c r="G2" s="198" t="n">
        <v>38.484</v>
      </c>
      <c r="H2" s="198" t="n">
        <v>27.158</v>
      </c>
      <c r="I2" s="197" t="inlineStr">
        <is>
          <t>Toplu Taşıma</t>
        </is>
      </c>
      <c r="J2" s="199" t="n">
        <v>60</v>
      </c>
      <c r="K2" s="197" t="inlineStr">
        <is>
          <t>Değerlendirilebilir</t>
        </is>
      </c>
      <c r="L2" s="197" t="n"/>
      <c r="M2" s="200" t="n">
        <v>46229</v>
      </c>
      <c r="N2" s="197" t="inlineStr">
        <is>
          <t>Dummy - değiştiriniz</t>
        </is>
      </c>
      <c r="O2" s="201" t="inlineStr">
        <is>
          <t>Açık adres yalnız İK/admin tarafından görülmelidir; raporlara taşınmaz.</t>
        </is>
      </c>
      <c r="P2" s="131" t="n">
        <v>40.7</v>
      </c>
      <c r="Q2" s="131" t="inlineStr">
        <is>
          <t>ÇİFTLİK</t>
        </is>
      </c>
      <c r="R2" s="131" t="n">
        <v>2.3</v>
      </c>
      <c r="S2" s="131" t="inlineStr">
        <is>
          <t>Hayır</t>
        </is>
      </c>
      <c r="T2" s="131" t="inlineStr">
        <is>
          <t>https://www.google.com/maps/dir/?api=1&amp;origin=38.484%2C27.158&amp;destination=38.154917%2C27.36151&amp;travelmode=driving</t>
        </is>
      </c>
      <c r="U2" s="131" t="inlineStr">
        <is>
          <t>ÇİFTLİK</t>
        </is>
      </c>
      <c r="V2" s="131" t="n">
        <v>2.3</v>
      </c>
      <c r="W2" s="131" t="inlineStr">
        <is>
          <t>https://www.google.com/maps/dir/?api=1&amp;origin=38.484%2C27.158&amp;destination=38.496%2C27.136&amp;travelmode=driving</t>
        </is>
      </c>
      <c r="X2" s="131" t="inlineStr">
        <is>
          <t>GÜMÜŞPALA</t>
        </is>
      </c>
      <c r="Y2" s="131" t="n">
        <v>2.5</v>
      </c>
      <c r="Z2" s="131" t="inlineStr">
        <is>
          <t>https://www.google.com/maps/dir/?api=1&amp;origin=38.484%2C27.158&amp;destination=38.469293%2C27.136971&amp;travelmode=driving</t>
        </is>
      </c>
      <c r="AA2" s="131" t="inlineStr">
        <is>
          <t>MANAVKUYU</t>
        </is>
      </c>
      <c r="AB2" s="131" t="n">
        <v>3.2</v>
      </c>
      <c r="AC2" s="131" t="inlineStr">
        <is>
          <t>https://www.google.com/maps/dir/?api=1&amp;origin=38.484%2C27.158&amp;destination=38.4625711%2C27.1824038&amp;travelmode=driving</t>
        </is>
      </c>
    </row>
    <row r="3" ht="30" customHeight="1" s="113">
      <c r="A3" s="202" t="inlineStr">
        <is>
          <t>KEVSER ARSLAN</t>
        </is>
      </c>
      <c r="B3" s="202" t="inlineStr">
        <is>
          <t>M038</t>
        </is>
      </c>
      <c r="C3" s="202" t="inlineStr">
        <is>
          <t>TORBALI 1</t>
        </is>
      </c>
      <c r="D3" s="202" t="inlineStr">
        <is>
          <t>İzmir</t>
        </is>
      </c>
      <c r="E3" s="202" t="inlineStr">
        <is>
          <t>TORBALI 1 çevresi</t>
        </is>
      </c>
      <c r="F3" s="197" t="inlineStr">
        <is>
          <t>ERTUĞRUL MAH. 3035 SK. ÜNAL NO:20-1 İÇ KAPI NO:2</t>
        </is>
      </c>
      <c r="G3" s="203" t="n">
        <v>38.153203</v>
      </c>
      <c r="H3" s="203" t="n">
        <v>27.362219</v>
      </c>
      <c r="I3" s="202" t="inlineStr">
        <is>
          <t>Toplu Taşıma</t>
        </is>
      </c>
      <c r="J3" s="204" t="n">
        <v>60</v>
      </c>
      <c r="K3" s="202" t="inlineStr">
        <is>
          <t>Değerlendirilebilir</t>
        </is>
      </c>
      <c r="L3" s="202" t="n"/>
      <c r="M3" s="205" t="n">
        <v>46229</v>
      </c>
      <c r="N3" s="202" t="inlineStr">
        <is>
          <t>Gerçek - Google Places (Cengiz Topel Ortaokulu (yakin, zayif eslesme))</t>
        </is>
      </c>
      <c r="O3" s="206" t="inlineStr">
        <is>
          <t>Açık adres yalnız İK/admin tarafından görülmelidir; raporlara taşınmaz.</t>
        </is>
      </c>
      <c r="P3" s="131" t="n">
        <v>0.2</v>
      </c>
      <c r="Q3" s="131" t="inlineStr">
        <is>
          <t>TORBALI 1</t>
        </is>
      </c>
      <c r="R3" s="131" t="n">
        <v>0.2</v>
      </c>
      <c r="S3" s="131" t="inlineStr">
        <is>
          <t>Evet</t>
        </is>
      </c>
      <c r="T3" s="131" t="inlineStr">
        <is>
          <t>https://www.google.com/maps/dir/?api=1&amp;origin=38.153203%2C27.362219&amp;destination=38.154917%2C27.36151&amp;travelmode=driving</t>
        </is>
      </c>
      <c r="U3" s="131" t="inlineStr">
        <is>
          <t>TORBALI 1</t>
        </is>
      </c>
      <c r="V3" s="131" t="n">
        <v>0.2</v>
      </c>
      <c r="W3" s="131" t="inlineStr">
        <is>
          <t>https://www.google.com/maps/dir/?api=1&amp;origin=38.153203%2C27.362219&amp;destination=38.154917%2C27.36151&amp;travelmode=driving</t>
        </is>
      </c>
      <c r="X3" s="131" t="inlineStr">
        <is>
          <t>TORBALI 3</t>
        </is>
      </c>
      <c r="Y3" s="131" t="n">
        <v>0.7</v>
      </c>
      <c r="Z3" s="131" t="inlineStr">
        <is>
          <t>https://www.google.com/maps/dir/?api=1&amp;origin=38.153203%2C27.362219&amp;destination=38.14881%2C27.356671&amp;travelmode=driving</t>
        </is>
      </c>
      <c r="AA3" s="131" t="inlineStr">
        <is>
          <t>TORBALI 4</t>
        </is>
      </c>
      <c r="AB3" s="131" t="n">
        <v>0.8</v>
      </c>
      <c r="AC3" s="131" t="inlineStr">
        <is>
          <t>https://www.google.com/maps/dir/?api=1&amp;origin=38.153203%2C27.362219&amp;destination=38.151657%2C27.353193&amp;travelmode=driving</t>
        </is>
      </c>
    </row>
    <row r="4" ht="30" customHeight="1" s="113">
      <c r="A4" s="202" t="inlineStr">
        <is>
          <t>DİLARA KAYA</t>
        </is>
      </c>
      <c r="B4" s="202" t="inlineStr">
        <is>
          <t>M038</t>
        </is>
      </c>
      <c r="C4" s="202" t="inlineStr">
        <is>
          <t>TORBALI 1</t>
        </is>
      </c>
      <c r="D4" s="202" t="inlineStr">
        <is>
          <t>İzmir</t>
        </is>
      </c>
      <c r="E4" s="202" t="inlineStr">
        <is>
          <t>TORBALI 1 çevresi</t>
        </is>
      </c>
      <c r="F4" s="197" t="inlineStr">
        <is>
          <t>YEDİ EYLÜL MAH 5608 SOK NO:18 İÇ KAPI NO:1</t>
        </is>
      </c>
      <c r="G4" s="203" t="n">
        <v>38.182558</v>
      </c>
      <c r="H4" s="203" t="n">
        <v>27.367523</v>
      </c>
      <c r="I4" s="202" t="inlineStr">
        <is>
          <t>Toplu Taşıma</t>
        </is>
      </c>
      <c r="J4" s="204" t="n">
        <v>60</v>
      </c>
      <c r="K4" s="202" t="inlineStr">
        <is>
          <t>Değerlendirilebilir</t>
        </is>
      </c>
      <c r="L4" s="202" t="n"/>
      <c r="M4" s="205" t="n">
        <v>46229</v>
      </c>
      <c r="N4" s="202" t="inlineStr">
        <is>
          <t>Gerçek - Google Places, mahalle merkezi yaklaşık (Yedi Eylül Mah merkezi (yaklaşık))</t>
        </is>
      </c>
      <c r="O4" s="206" t="inlineStr">
        <is>
          <t>Açık adres yalnız İK/admin tarafından görülmelidir; raporlara taşınmaz.</t>
        </is>
      </c>
      <c r="P4" s="131" t="n">
        <v>3.1</v>
      </c>
      <c r="Q4" s="131" t="inlineStr">
        <is>
          <t>TORBALI 3</t>
        </is>
      </c>
      <c r="R4" s="131" t="n">
        <v>1.2</v>
      </c>
      <c r="S4" s="131" t="inlineStr">
        <is>
          <t>Hayır</t>
        </is>
      </c>
      <c r="T4" s="131" t="inlineStr">
        <is>
          <t>https://www.google.com/maps/dir/?api=1&amp;origin=38.182558%2C27.367523&amp;destination=38.154917%2C27.36151&amp;travelmode=driving</t>
        </is>
      </c>
      <c r="U4" s="131" t="inlineStr">
        <is>
          <t>TORBALI 5</t>
        </is>
      </c>
      <c r="V4" s="131" t="n">
        <v>2</v>
      </c>
      <c r="W4" s="131" t="inlineStr">
        <is>
          <t>https://www.google.com/maps/dir/?api=1&amp;origin=38.182558%2C27.367523&amp;destination=38.171353%2C27.349829&amp;travelmode=driving</t>
        </is>
      </c>
      <c r="X4" s="131" t="inlineStr">
        <is>
          <t>TORBALI 2</t>
        </is>
      </c>
      <c r="Y4" s="131" t="n">
        <v>2.2</v>
      </c>
      <c r="Z4" s="131" t="inlineStr">
        <is>
          <t>https://www.google.com/maps/dir/?api=1&amp;origin=38.182558%2C27.367523&amp;destination=38.164664%2C27.356116&amp;travelmode=driving</t>
        </is>
      </c>
      <c r="AA4" s="131" t="inlineStr">
        <is>
          <t>TORBALI 1</t>
        </is>
      </c>
      <c r="AB4" s="131" t="n">
        <v>3.1</v>
      </c>
      <c r="AC4" s="131" t="inlineStr">
        <is>
          <t>https://www.google.com/maps/dir/?api=1&amp;origin=38.182558%2C27.367523&amp;destination=38.154917%2C27.36151&amp;travelmode=driving</t>
        </is>
      </c>
    </row>
    <row r="5" ht="30" customHeight="1" s="113">
      <c r="A5" s="202" t="inlineStr">
        <is>
          <t>AYBEK SAPAYEV</t>
        </is>
      </c>
      <c r="B5" s="202" t="inlineStr">
        <is>
          <t>M038</t>
        </is>
      </c>
      <c r="C5" s="202" t="inlineStr">
        <is>
          <t>TORBALI 1</t>
        </is>
      </c>
      <c r="D5" s="202" t="inlineStr">
        <is>
          <t>İzmir</t>
        </is>
      </c>
      <c r="E5" s="202" t="inlineStr">
        <is>
          <t>TORBALI 1 çevresi</t>
        </is>
      </c>
      <c r="F5" s="197" t="n">
        <v>0</v>
      </c>
      <c r="G5" s="203" t="n">
        <v>38.467</v>
      </c>
      <c r="H5" s="203" t="n">
        <v>27.174</v>
      </c>
      <c r="I5" s="202" t="inlineStr">
        <is>
          <t>Toplu Taşıma</t>
        </is>
      </c>
      <c r="J5" s="204" t="n">
        <v>60</v>
      </c>
      <c r="K5" s="202" t="inlineStr">
        <is>
          <t>Değerlendirilebilir</t>
        </is>
      </c>
      <c r="L5" s="202" t="n"/>
      <c r="M5" s="205" t="n">
        <v>46229</v>
      </c>
      <c r="N5" s="202" t="inlineStr">
        <is>
          <t>Dummy - değiştiriniz</t>
        </is>
      </c>
      <c r="O5" s="206" t="inlineStr">
        <is>
          <t>Açık adres yalnız İK/admin tarafından görülmelidir; raporlara taşınmaz.</t>
        </is>
      </c>
      <c r="P5" s="131" t="n">
        <v>38.4</v>
      </c>
      <c r="Q5" s="131" t="inlineStr">
        <is>
          <t>MANAVKUYU</t>
        </is>
      </c>
      <c r="R5" s="131" t="n">
        <v>0.9</v>
      </c>
      <c r="S5" s="131" t="inlineStr">
        <is>
          <t>Hayır</t>
        </is>
      </c>
      <c r="T5" s="131" t="inlineStr">
        <is>
          <t>https://www.google.com/maps/dir/?api=1&amp;origin=38.467%2C27.174&amp;destination=38.154917%2C27.36151&amp;travelmode=driving</t>
        </is>
      </c>
      <c r="U5" s="131" t="inlineStr">
        <is>
          <t>MANAVKUYU</t>
        </is>
      </c>
      <c r="V5" s="131" t="n">
        <v>0.9</v>
      </c>
      <c r="W5" s="131" t="inlineStr">
        <is>
          <t>https://www.google.com/maps/dir/?api=1&amp;origin=38.467%2C27.174&amp;destination=38.4625711%2C27.1824038&amp;travelmode=driving</t>
        </is>
      </c>
      <c r="X5" s="131" t="inlineStr">
        <is>
          <t>OSMANGAZİ</t>
        </is>
      </c>
      <c r="Y5" s="131" t="n">
        <v>1.8</v>
      </c>
      <c r="Z5" s="131" t="inlineStr">
        <is>
          <t>https://www.google.com/maps/dir/?api=1&amp;origin=38.467%2C27.174&amp;destination=38.464877%2C27.194834&amp;travelmode=driving</t>
        </is>
      </c>
      <c r="AA5" s="131" t="inlineStr">
        <is>
          <t>GÜMÜŞPALA</t>
        </is>
      </c>
      <c r="AB5" s="131" t="n">
        <v>3.2</v>
      </c>
      <c r="AC5" s="131" t="inlineStr">
        <is>
          <t>https://www.google.com/maps/dir/?api=1&amp;origin=38.467%2C27.174&amp;destination=38.469293%2C27.136971&amp;travelmode=driving</t>
        </is>
      </c>
    </row>
    <row r="6" ht="30" customHeight="1" s="113">
      <c r="A6" s="202" t="inlineStr">
        <is>
          <t>SHIHNAZAR DURDYBAYEV</t>
        </is>
      </c>
      <c r="B6" s="202" t="inlineStr">
        <is>
          <t>M038</t>
        </is>
      </c>
      <c r="C6" s="202" t="inlineStr">
        <is>
          <t>TORBALI 1</t>
        </is>
      </c>
      <c r="D6" s="202" t="inlineStr">
        <is>
          <t>İzmir</t>
        </is>
      </c>
      <c r="E6" s="202" t="inlineStr">
        <is>
          <t>TORBALI 1 çevresi</t>
        </is>
      </c>
      <c r="F6" s="197" t="n">
        <v>0</v>
      </c>
      <c r="G6" s="203" t="n">
        <v>38.482</v>
      </c>
      <c r="H6" s="203" t="n">
        <v>27.158</v>
      </c>
      <c r="I6" s="202" t="inlineStr">
        <is>
          <t>Toplu Taşıma</t>
        </is>
      </c>
      <c r="J6" s="204" t="n">
        <v>60</v>
      </c>
      <c r="K6" s="202" t="inlineStr">
        <is>
          <t>Değerlendirilebilir</t>
        </is>
      </c>
      <c r="L6" s="202" t="n"/>
      <c r="M6" s="205" t="n">
        <v>46229</v>
      </c>
      <c r="N6" s="202" t="inlineStr">
        <is>
          <t>Dummy - değiştiriniz</t>
        </is>
      </c>
      <c r="O6" s="206" t="inlineStr">
        <is>
          <t>Açık adres yalnız İK/admin tarafından görülmelidir; raporlara taşınmaz.</t>
        </is>
      </c>
      <c r="P6" s="131" t="n">
        <v>40.5</v>
      </c>
      <c r="Q6" s="131" t="inlineStr">
        <is>
          <t>GÜMÜŞPALA</t>
        </is>
      </c>
      <c r="R6" s="131" t="n">
        <v>2.3</v>
      </c>
      <c r="S6" s="131" t="inlineStr">
        <is>
          <t>Hayır</t>
        </is>
      </c>
      <c r="T6" s="131" t="inlineStr">
        <is>
          <t>https://www.google.com/maps/dir/?api=1&amp;origin=38.482%2C27.158&amp;destination=38.154917%2C27.36151&amp;travelmode=driving</t>
        </is>
      </c>
      <c r="U6" s="131" t="inlineStr">
        <is>
          <t>GÜMÜŞPALA</t>
        </is>
      </c>
      <c r="V6" s="131" t="n">
        <v>2.3</v>
      </c>
      <c r="W6" s="131" t="inlineStr">
        <is>
          <t>https://www.google.com/maps/dir/?api=1&amp;origin=38.482%2C27.158&amp;destination=38.469293%2C27.136971&amp;travelmode=driving</t>
        </is>
      </c>
      <c r="X6" s="131" t="inlineStr">
        <is>
          <t>ÇİFTLİK</t>
        </is>
      </c>
      <c r="Y6" s="131" t="n">
        <v>2.5</v>
      </c>
      <c r="Z6" s="131" t="inlineStr">
        <is>
          <t>https://www.google.com/maps/dir/?api=1&amp;origin=38.482%2C27.158&amp;destination=38.496%2C27.136&amp;travelmode=driving</t>
        </is>
      </c>
      <c r="AA6" s="131" t="inlineStr">
        <is>
          <t>MANAVKUYU</t>
        </is>
      </c>
      <c r="AB6" s="131" t="n">
        <v>3</v>
      </c>
      <c r="AC6" s="131" t="inlineStr">
        <is>
          <t>https://www.google.com/maps/dir/?api=1&amp;origin=38.482%2C27.158&amp;destination=38.4625711%2C27.1824038&amp;travelmode=driving</t>
        </is>
      </c>
    </row>
    <row r="7" ht="30" customHeight="1" s="113">
      <c r="A7" s="202" t="inlineStr">
        <is>
          <t>HİLAL SEVİNÇ</t>
        </is>
      </c>
      <c r="B7" s="202" t="inlineStr">
        <is>
          <t>M038</t>
        </is>
      </c>
      <c r="C7" s="202" t="inlineStr">
        <is>
          <t>TORBALI 1</t>
        </is>
      </c>
      <c r="D7" s="202" t="inlineStr">
        <is>
          <t>İzmir</t>
        </is>
      </c>
      <c r="E7" s="202" t="inlineStr">
        <is>
          <t>TORBALI 1 çevresi</t>
        </is>
      </c>
      <c r="F7" s="197" t="inlineStr">
        <is>
          <t>MURATBEY MAH 3596 SK NO:2 İÇ KAPI NO:2</t>
        </is>
      </c>
      <c r="G7" s="203" t="n">
        <v>38.148057</v>
      </c>
      <c r="H7" s="203" t="n">
        <v>27.355544</v>
      </c>
      <c r="I7" s="202" t="inlineStr">
        <is>
          <t>Toplu Taşıma</t>
        </is>
      </c>
      <c r="J7" s="204" t="n">
        <v>60</v>
      </c>
      <c r="K7" s="202" t="inlineStr">
        <is>
          <t>Değerlendirilebilir</t>
        </is>
      </c>
      <c r="L7" s="202" t="n"/>
      <c r="M7" s="205" t="n">
        <v>46229</v>
      </c>
      <c r="N7" s="202" t="inlineStr">
        <is>
          <t>Gerçek - Google Places (3596. Sk. No:2)</t>
        </is>
      </c>
      <c r="O7" s="206" t="inlineStr">
        <is>
          <t>Açık adres yalnız İK/admin tarafından görülmelidir; raporlara taşınmaz.</t>
        </is>
      </c>
      <c r="P7" s="131" t="n">
        <v>0.9</v>
      </c>
      <c r="Q7" s="131" t="inlineStr">
        <is>
          <t>MANAVKUYU</t>
        </is>
      </c>
      <c r="R7" s="131" t="n">
        <v>0.9</v>
      </c>
      <c r="S7" s="131" t="inlineStr">
        <is>
          <t>Hayır</t>
        </is>
      </c>
      <c r="T7" s="131" t="inlineStr">
        <is>
          <t>https://www.google.com/maps/dir/?api=1&amp;origin=38.148057%2C27.355544&amp;destination=38.154917%2C27.36151&amp;travelmode=driving</t>
        </is>
      </c>
      <c r="U7" s="131" t="inlineStr">
        <is>
          <t>TORBALI 3</t>
        </is>
      </c>
      <c r="V7" s="131" t="n">
        <v>0.1</v>
      </c>
      <c r="W7" s="131" t="inlineStr">
        <is>
          <t>https://www.google.com/maps/dir/?api=1&amp;origin=38.148057%2C27.355544&amp;destination=38.14881%2C27.356671&amp;travelmode=driving</t>
        </is>
      </c>
      <c r="X7" s="131" t="inlineStr">
        <is>
          <t>TORBALI 4</t>
        </is>
      </c>
      <c r="Y7" s="131" t="n">
        <v>0.5</v>
      </c>
      <c r="Z7" s="131" t="inlineStr">
        <is>
          <t>https://www.google.com/maps/dir/?api=1&amp;origin=38.148057%2C27.355544&amp;destination=38.151657%2C27.353193&amp;travelmode=driving</t>
        </is>
      </c>
      <c r="AA7" s="131" t="inlineStr">
        <is>
          <t>TORBALI 1</t>
        </is>
      </c>
      <c r="AB7" s="131" t="n">
        <v>0.9</v>
      </c>
      <c r="AC7" s="131" t="inlineStr">
        <is>
          <t>https://www.google.com/maps/dir/?api=1&amp;origin=38.148057%2C27.355544&amp;destination=38.154917%2C27.36151&amp;travelmode=driving</t>
        </is>
      </c>
    </row>
    <row r="8" ht="30" customHeight="1" s="113">
      <c r="A8" s="202" t="inlineStr">
        <is>
          <t>GÜLER DURMAZ</t>
        </is>
      </c>
      <c r="B8" s="202" t="inlineStr">
        <is>
          <t>M038</t>
        </is>
      </c>
      <c r="C8" s="202" t="inlineStr">
        <is>
          <t>TORBALI 1</t>
        </is>
      </c>
      <c r="D8" s="202" t="inlineStr">
        <is>
          <t>İzmir</t>
        </is>
      </c>
      <c r="E8" s="202" t="inlineStr">
        <is>
          <t>TORBALI 1 çevresi</t>
        </is>
      </c>
      <c r="F8" s="197" t="inlineStr">
        <is>
          <t xml:space="preserve">CUMHURİYET MAH. 2026.SK NO:4D İÇ KAPI NO:12 </t>
        </is>
      </c>
      <c r="G8" s="203" t="n">
        <v>38.163834</v>
      </c>
      <c r="H8" s="203" t="n">
        <v>27.347938</v>
      </c>
      <c r="I8" s="202" t="inlineStr">
        <is>
          <t>Toplu Taşıma</t>
        </is>
      </c>
      <c r="J8" s="204" t="n">
        <v>60</v>
      </c>
      <c r="K8" s="202" t="inlineStr">
        <is>
          <t>Değerlendirilebilir</t>
        </is>
      </c>
      <c r="L8" s="202" t="n"/>
      <c r="M8" s="205" t="n">
        <v>46229</v>
      </c>
      <c r="N8" s="202" t="inlineStr">
        <is>
          <t>Gerçek - Google Places (2026. Sk. No:4)</t>
        </is>
      </c>
      <c r="O8" s="206" t="inlineStr">
        <is>
          <t>Açık adres yalnız İK/admin tarafından görülmelidir; raporlara taşınmaz.</t>
        </is>
      </c>
      <c r="P8" s="131" t="n">
        <v>1.5</v>
      </c>
      <c r="Q8" s="131" t="inlineStr">
        <is>
          <t>TORBALI 2</t>
        </is>
      </c>
      <c r="R8" s="131" t="n">
        <v>0.7</v>
      </c>
      <c r="S8" s="131" t="inlineStr">
        <is>
          <t>Hayır</t>
        </is>
      </c>
      <c r="T8" s="131" t="inlineStr">
        <is>
          <t>https://www.google.com/maps/dir/?api=1&amp;origin=38.163834%2C27.347938&amp;destination=38.154917%2C27.36151&amp;travelmode=driving</t>
        </is>
      </c>
      <c r="U8" s="131" t="inlineStr">
        <is>
          <t>TORBALI 2</t>
        </is>
      </c>
      <c r="V8" s="131" t="n">
        <v>0.7</v>
      </c>
      <c r="W8" s="131" t="inlineStr">
        <is>
          <t>https://www.google.com/maps/dir/?api=1&amp;origin=38.163834%2C27.347938&amp;destination=38.164664%2C27.356116&amp;travelmode=driving</t>
        </is>
      </c>
      <c r="X8" s="131" t="inlineStr">
        <is>
          <t>TORBALI 5</t>
        </is>
      </c>
      <c r="Y8" s="131" t="n">
        <v>0.9</v>
      </c>
      <c r="Z8" s="131" t="inlineStr">
        <is>
          <t>https://www.google.com/maps/dir/?api=1&amp;origin=38.163834%2C27.347938&amp;destination=38.171353%2C27.349829&amp;travelmode=driving</t>
        </is>
      </c>
      <c r="AA8" s="131" t="inlineStr">
        <is>
          <t>TORBALI 4</t>
        </is>
      </c>
      <c r="AB8" s="131" t="n">
        <v>1.4</v>
      </c>
      <c r="AC8" s="131" t="inlineStr">
        <is>
          <t>https://www.google.com/maps/dir/?api=1&amp;origin=38.163834%2C27.347938&amp;destination=38.151657%2C27.353193&amp;travelmode=driving</t>
        </is>
      </c>
    </row>
    <row r="9" ht="30" customHeight="1" s="113">
      <c r="A9" s="202" t="inlineStr">
        <is>
          <t>HÜSEYİN EMİR KARAYILAN</t>
        </is>
      </c>
      <c r="B9" s="202" t="inlineStr">
        <is>
          <t>M038</t>
        </is>
      </c>
      <c r="C9" s="202" t="inlineStr">
        <is>
          <t>TORBALI 1</t>
        </is>
      </c>
      <c r="D9" s="202" t="inlineStr">
        <is>
          <t>İzmir</t>
        </is>
      </c>
      <c r="E9" s="202" t="inlineStr">
        <is>
          <t>TORBALI 1 çevresi</t>
        </is>
      </c>
      <c r="F9" s="197" t="inlineStr">
        <is>
          <t>FEVZİ ÇAKMAK MAH 20 SOK NO:57 İÇ KAPI NO:5</t>
        </is>
      </c>
      <c r="G9" s="203" t="n">
        <v>38.240465</v>
      </c>
      <c r="H9" s="203" t="n">
        <v>27.285873</v>
      </c>
      <c r="I9" s="202" t="inlineStr">
        <is>
          <t>Toplu Taşıma</t>
        </is>
      </c>
      <c r="J9" s="204" t="n">
        <v>60</v>
      </c>
      <c r="K9" s="202" t="inlineStr">
        <is>
          <t>Değerlendirilebilir</t>
        </is>
      </c>
      <c r="L9" s="202" t="n"/>
      <c r="M9" s="205" t="n">
        <v>46229</v>
      </c>
      <c r="N9" s="202" t="inlineStr">
        <is>
          <t>Gerçek - Google Places (20. Sk. No:57 (zayif eslesme))</t>
        </is>
      </c>
      <c r="O9" s="206" t="inlineStr">
        <is>
          <t>Açık adres yalnız İK/admin tarafından görülmelidir; raporlara taşınmaz.</t>
        </is>
      </c>
      <c r="P9" s="131" t="n">
        <v>11.6</v>
      </c>
      <c r="Q9" s="131" t="inlineStr">
        <is>
          <t>AYRANCILAR</t>
        </is>
      </c>
      <c r="R9" s="131" t="n">
        <v>0.4</v>
      </c>
      <c r="S9" s="131" t="inlineStr">
        <is>
          <t>Hayır</t>
        </is>
      </c>
      <c r="T9" s="131" t="inlineStr">
        <is>
          <t>https://www.google.com/maps/dir/?api=1&amp;origin=38.240465%2C27.285873&amp;destination=38.154917%2C27.36151&amp;travelmode=driving</t>
        </is>
      </c>
      <c r="U9" s="131" t="inlineStr">
        <is>
          <t>AYRANCILAR</t>
        </is>
      </c>
      <c r="V9" s="131" t="n">
        <v>0.4</v>
      </c>
      <c r="W9" s="131" t="inlineStr">
        <is>
          <t>https://www.google.com/maps/dir/?api=1&amp;origin=38.240465%2C27.285873&amp;destination=38.240289%2C27.281412&amp;travelmode=driving</t>
        </is>
      </c>
      <c r="X9" s="131" t="inlineStr">
        <is>
          <t>TORBALI 5</t>
        </is>
      </c>
      <c r="Y9" s="131" t="n">
        <v>9.5</v>
      </c>
      <c r="Z9" s="131" t="inlineStr">
        <is>
          <t>https://www.google.com/maps/dir/?api=1&amp;origin=38.240465%2C27.285873&amp;destination=38.171353%2C27.349829&amp;travelmode=driving</t>
        </is>
      </c>
      <c r="AA9" s="131" t="inlineStr">
        <is>
          <t>TORBALI 2</t>
        </is>
      </c>
      <c r="AB9" s="131" t="n">
        <v>10.4</v>
      </c>
      <c r="AC9" s="131" t="inlineStr">
        <is>
          <t>https://www.google.com/maps/dir/?api=1&amp;origin=38.240465%2C27.285873&amp;destination=38.164664%2C27.356116&amp;travelmode=driving</t>
        </is>
      </c>
    </row>
    <row r="10" ht="30" customHeight="1" s="113">
      <c r="A10" s="202" t="inlineStr">
        <is>
          <t>ALİ KALIN</t>
        </is>
      </c>
      <c r="B10" s="202" t="inlineStr">
        <is>
          <t>M038</t>
        </is>
      </c>
      <c r="C10" s="202" t="inlineStr">
        <is>
          <t>TORBALI 1</t>
        </is>
      </c>
      <c r="D10" s="202" t="inlineStr">
        <is>
          <t>İzmir</t>
        </is>
      </c>
      <c r="E10" s="202" t="inlineStr">
        <is>
          <t>TORBALI 1 çevresi</t>
        </is>
      </c>
      <c r="F10" s="197" t="inlineStr">
        <is>
          <t>ERTUĞRUL MAH.CUMHURİYET CAD.NO:27 İÇ KAPI NO:3 TORBALI İZMİR</t>
        </is>
      </c>
      <c r="G10" s="203" t="n">
        <v>38.154206</v>
      </c>
      <c r="H10" s="203" t="n">
        <v>27.358677</v>
      </c>
      <c r="I10" s="202" t="inlineStr">
        <is>
          <t>Toplu Taşıma</t>
        </is>
      </c>
      <c r="J10" s="204" t="n">
        <v>60</v>
      </c>
      <c r="K10" s="202" t="inlineStr">
        <is>
          <t>Değerlendirilebilir</t>
        </is>
      </c>
      <c r="L10" s="202" t="n"/>
      <c r="M10" s="205" t="n">
        <v>46229</v>
      </c>
      <c r="N10" s="202" t="inlineStr">
        <is>
          <t>Gerçek - Google Places (Cumhuriyet Cd. No:27)</t>
        </is>
      </c>
      <c r="O10" s="206" t="inlineStr">
        <is>
          <t>Açık adres yalnız İK/admin tarafından görülmelidir; raporlara taşınmaz.</t>
        </is>
      </c>
      <c r="P10" s="131" t="n">
        <v>0.3</v>
      </c>
      <c r="Q10" s="131" t="inlineStr">
        <is>
          <t>TORBALI 1</t>
        </is>
      </c>
      <c r="R10" s="131" t="n">
        <v>0.3</v>
      </c>
      <c r="S10" s="131" t="inlineStr">
        <is>
          <t>Evet</t>
        </is>
      </c>
      <c r="T10" s="131" t="inlineStr">
        <is>
          <t>https://www.google.com/maps/dir/?api=1&amp;origin=38.154206%2C27.358677&amp;destination=38.154917%2C27.36151&amp;travelmode=driving</t>
        </is>
      </c>
      <c r="U10" s="131" t="inlineStr">
        <is>
          <t>TORBALI 1</t>
        </is>
      </c>
      <c r="V10" s="131" t="n">
        <v>0.3</v>
      </c>
      <c r="W10" s="131" t="inlineStr">
        <is>
          <t>https://www.google.com/maps/dir/?api=1&amp;origin=38.154206%2C27.358677&amp;destination=38.154917%2C27.36151&amp;travelmode=driving</t>
        </is>
      </c>
      <c r="X10" s="131" t="inlineStr">
        <is>
          <t>TORBALI 4</t>
        </is>
      </c>
      <c r="Y10" s="131" t="n">
        <v>0.6</v>
      </c>
      <c r="Z10" s="131" t="inlineStr">
        <is>
          <t>https://www.google.com/maps/dir/?api=1&amp;origin=38.154206%2C27.358677&amp;destination=38.151657%2C27.353193&amp;travelmode=driving</t>
        </is>
      </c>
      <c r="AA10" s="131" t="inlineStr">
        <is>
          <t>TORBALI 3</t>
        </is>
      </c>
      <c r="AB10" s="131" t="n">
        <v>0.6</v>
      </c>
      <c r="AC10" s="131" t="inlineStr">
        <is>
          <t>https://www.google.com/maps/dir/?api=1&amp;origin=38.154206%2C27.358677&amp;destination=38.14881%2C27.356671&amp;travelmode=driving</t>
        </is>
      </c>
    </row>
    <row r="11" ht="30" customHeight="1" s="113">
      <c r="A11" s="202" t="inlineStr">
        <is>
          <t>ABDÜLHAMİT ÖZDEMİR</t>
        </is>
      </c>
      <c r="B11" s="202" t="inlineStr">
        <is>
          <t>M038</t>
        </is>
      </c>
      <c r="C11" s="202" t="inlineStr">
        <is>
          <t>TORBALI 1</t>
        </is>
      </c>
      <c r="D11" s="202" t="inlineStr">
        <is>
          <t>İzmir</t>
        </is>
      </c>
      <c r="E11" s="202" t="inlineStr">
        <is>
          <t>TORBALI 1 çevresi</t>
        </is>
      </c>
      <c r="F11" s="197" t="n">
        <v>0</v>
      </c>
      <c r="G11" s="203" t="n">
        <v>38.466</v>
      </c>
      <c r="H11" s="203" t="n">
        <v>27.172</v>
      </c>
      <c r="I11" s="202" t="inlineStr">
        <is>
          <t>Toplu Taşıma</t>
        </is>
      </c>
      <c r="J11" s="204" t="n">
        <v>60</v>
      </c>
      <c r="K11" s="202" t="inlineStr">
        <is>
          <t>Değerlendirilebilir</t>
        </is>
      </c>
      <c r="L11" s="202" t="n"/>
      <c r="M11" s="205" t="n">
        <v>46229</v>
      </c>
      <c r="N11" s="202" t="inlineStr">
        <is>
          <t>Dummy - değiştiriniz</t>
        </is>
      </c>
      <c r="O11" s="206" t="inlineStr">
        <is>
          <t>Açık adres yalnız İK/admin tarafından görülmelidir; raporlara taşınmaz.</t>
        </is>
      </c>
      <c r="P11" s="131" t="n">
        <v>38.3</v>
      </c>
      <c r="Q11" s="131" t="inlineStr">
        <is>
          <t>MANAVKUYU</t>
        </is>
      </c>
      <c r="R11" s="131" t="n">
        <v>1</v>
      </c>
      <c r="S11" s="131" t="inlineStr">
        <is>
          <t>Hayır</t>
        </is>
      </c>
      <c r="T11" s="131" t="inlineStr">
        <is>
          <t>https://www.google.com/maps/dir/?api=1&amp;origin=38.466%2C27.172&amp;destination=38.154917%2C27.36151&amp;travelmode=driving</t>
        </is>
      </c>
      <c r="U11" s="131" t="inlineStr">
        <is>
          <t>MANAVKUYU</t>
        </is>
      </c>
      <c r="V11" s="131" t="n">
        <v>1</v>
      </c>
      <c r="W11" s="131" t="inlineStr">
        <is>
          <t>https://www.google.com/maps/dir/?api=1&amp;origin=38.466%2C27.172&amp;destination=38.4625711%2C27.1824038&amp;travelmode=driving</t>
        </is>
      </c>
      <c r="X11" s="131" t="inlineStr">
        <is>
          <t>OSMANGAZİ</t>
        </is>
      </c>
      <c r="Y11" s="131" t="n">
        <v>2</v>
      </c>
      <c r="Z11" s="131" t="inlineStr">
        <is>
          <t>https://www.google.com/maps/dir/?api=1&amp;origin=38.466%2C27.172&amp;destination=38.464877%2C27.194834&amp;travelmode=driving</t>
        </is>
      </c>
      <c r="AA11" s="131" t="inlineStr">
        <is>
          <t>GÜMÜŞPALA</t>
        </is>
      </c>
      <c r="AB11" s="131" t="n">
        <v>3.1</v>
      </c>
      <c r="AC11" s="131" t="inlineStr">
        <is>
          <t>https://www.google.com/maps/dir/?api=1&amp;origin=38.466%2C27.172&amp;destination=38.469293%2C27.136971&amp;travelmode=driving</t>
        </is>
      </c>
    </row>
    <row r="12" ht="30" customHeight="1" s="113">
      <c r="A12" s="202" t="inlineStr">
        <is>
          <t>HANDE DURUKAN</t>
        </is>
      </c>
      <c r="B12" s="202" t="inlineStr">
        <is>
          <t>M039</t>
        </is>
      </c>
      <c r="C12" s="202" t="inlineStr">
        <is>
          <t>TORBALI 2</t>
        </is>
      </c>
      <c r="D12" s="202" t="inlineStr">
        <is>
          <t>İzmir</t>
        </is>
      </c>
      <c r="E12" s="202" t="inlineStr">
        <is>
          <t>TORBALI 2 çevresi</t>
        </is>
      </c>
      <c r="F12" s="197" t="inlineStr">
        <is>
          <t>GÜZELHİSAR MAH.  41 SOK. NO:25 K:3  EFELER/AYDIN</t>
        </is>
      </c>
      <c r="G12" s="203" t="n">
        <v>37.845082</v>
      </c>
      <c r="H12" s="203" t="n">
        <v>27.846296</v>
      </c>
      <c r="I12" s="202" t="inlineStr">
        <is>
          <t>Toplu Taşıma</t>
        </is>
      </c>
      <c r="J12" s="204" t="n">
        <v>60</v>
      </c>
      <c r="K12" s="202" t="inlineStr">
        <is>
          <t>Değerlendirilebilir</t>
        </is>
      </c>
      <c r="L12" s="202" t="n"/>
      <c r="M12" s="205" t="n">
        <v>46229</v>
      </c>
      <c r="N12" s="202" t="inlineStr">
        <is>
          <t>Gerçek - Google Places (41. Sk. No:25)</t>
        </is>
      </c>
      <c r="O12" s="206" t="inlineStr">
        <is>
          <t>Açık adres yalnız İK/admin tarafından görülmelidir; raporlara taşınmaz.</t>
        </is>
      </c>
      <c r="P12" s="131" t="n">
        <v>54.7</v>
      </c>
      <c r="Q12" s="131" t="inlineStr">
        <is>
          <t>AYDIN FATİH-2</t>
        </is>
      </c>
      <c r="R12" s="131" t="n">
        <v>0.6</v>
      </c>
      <c r="S12" s="131" t="inlineStr">
        <is>
          <t>Hayır</t>
        </is>
      </c>
      <c r="T12" s="131" t="inlineStr">
        <is>
          <t>https://www.google.com/maps/dir/?api=1&amp;origin=37.845082%2C27.846296&amp;destination=38.154917%2C27.36151&amp;travelmode=driving</t>
        </is>
      </c>
      <c r="U12" s="131" t="inlineStr">
        <is>
          <t>AYDIN FATİH-2</t>
        </is>
      </c>
      <c r="V12" s="131" t="n">
        <v>0.6</v>
      </c>
      <c r="W12" s="131" t="inlineStr">
        <is>
          <t>https://www.google.com/maps/dir/?api=1&amp;origin=37.845082%2C27.846296&amp;destination=37.839908%2C27.845862&amp;travelmode=driving</t>
        </is>
      </c>
      <c r="X12" s="131" t="inlineStr">
        <is>
          <t>AYDIN FATİH</t>
        </is>
      </c>
      <c r="Y12" s="131" t="n">
        <v>1.4</v>
      </c>
      <c r="Z12" s="131" t="inlineStr">
        <is>
          <t>https://www.google.com/maps/dir/?api=1&amp;origin=37.845082%2C27.846296&amp;destination=37.834436%2C27.837138&amp;travelmode=driving</t>
        </is>
      </c>
      <c r="AA12" s="131" t="inlineStr">
        <is>
          <t>AYDIN EFELER-2</t>
        </is>
      </c>
      <c r="AB12" s="131" t="n">
        <v>1.6</v>
      </c>
      <c r="AC12" s="131" t="inlineStr">
        <is>
          <t>https://www.google.com/maps/dir/?api=1&amp;origin=37.845082%2C27.846296&amp;destination=37.842863%2C27.828212&amp;travelmode=driving</t>
        </is>
      </c>
    </row>
    <row r="13" ht="30" customHeight="1" s="113">
      <c r="A13" s="202" t="inlineStr">
        <is>
          <t>HEDİYE ASLAN</t>
        </is>
      </c>
      <c r="B13" s="202" t="inlineStr">
        <is>
          <t>M039</t>
        </is>
      </c>
      <c r="C13" s="202" t="inlineStr">
        <is>
          <t>TORBALI 2</t>
        </is>
      </c>
      <c r="D13" s="202" t="inlineStr">
        <is>
          <t>İzmir</t>
        </is>
      </c>
      <c r="E13" s="202" t="inlineStr">
        <is>
          <t>TORBALI 2 çevresi</t>
        </is>
      </c>
      <c r="F13" s="197" t="inlineStr">
        <is>
          <t>ERTUĞRUL MAH. 3008 SK. NO:13 İÇ KAPI NO:6</t>
        </is>
      </c>
      <c r="G13" s="203" t="n">
        <v>38.16309</v>
      </c>
      <c r="H13" s="203" t="n">
        <v>27.355028</v>
      </c>
      <c r="I13" s="202" t="inlineStr">
        <is>
          <t>Toplu Taşıma</t>
        </is>
      </c>
      <c r="J13" s="204" t="n">
        <v>60</v>
      </c>
      <c r="K13" s="202" t="inlineStr">
        <is>
          <t>Değerlendirilebilir</t>
        </is>
      </c>
      <c r="L13" s="202" t="n"/>
      <c r="M13" s="205" t="n">
        <v>46229</v>
      </c>
      <c r="N13" s="202" t="inlineStr">
        <is>
          <t>Gerçek - Google Places (3008. Sk. No:13)</t>
        </is>
      </c>
      <c r="O13" s="206" t="inlineStr">
        <is>
          <t>Açık adres yalnız İK/admin tarafından görülmelidir; raporlara taşınmaz.</t>
        </is>
      </c>
      <c r="P13" s="131" t="n">
        <v>0.2</v>
      </c>
      <c r="Q13" s="131" t="inlineStr">
        <is>
          <t>OSMANGAZİ</t>
        </is>
      </c>
      <c r="R13" s="131" t="n">
        <v>1</v>
      </c>
      <c r="S13" s="131" t="inlineStr">
        <is>
          <t>Evet</t>
        </is>
      </c>
      <c r="T13" s="131" t="inlineStr">
        <is>
          <t>https://www.google.com/maps/dir/?api=1&amp;origin=38.16309%2C27.355028&amp;destination=38.164664%2C27.356116&amp;travelmode=driving</t>
        </is>
      </c>
      <c r="U13" s="131" t="inlineStr">
        <is>
          <t>TORBALI 2</t>
        </is>
      </c>
      <c r="V13" s="131" t="n">
        <v>0.2</v>
      </c>
      <c r="W13" s="131" t="inlineStr">
        <is>
          <t>https://www.google.com/maps/dir/?api=1&amp;origin=38.16309%2C27.355028&amp;destination=38.164664%2C27.356116&amp;travelmode=driving</t>
        </is>
      </c>
      <c r="X13" s="131" t="inlineStr">
        <is>
          <t>TORBALI 5</t>
        </is>
      </c>
      <c r="Y13" s="131" t="n">
        <v>1</v>
      </c>
      <c r="Z13" s="131" t="inlineStr">
        <is>
          <t>https://www.google.com/maps/dir/?api=1&amp;origin=38.16309%2C27.355028&amp;destination=38.171353%2C27.349829&amp;travelmode=driving</t>
        </is>
      </c>
      <c r="AA13" s="131" t="inlineStr">
        <is>
          <t>TORBALI 1</t>
        </is>
      </c>
      <c r="AB13" s="131" t="n">
        <v>1.1</v>
      </c>
      <c r="AC13" s="131" t="inlineStr">
        <is>
          <t>https://www.google.com/maps/dir/?api=1&amp;origin=38.16309%2C27.355028&amp;destination=38.154917%2C27.36151&amp;travelmode=driving</t>
        </is>
      </c>
    </row>
    <row r="14" ht="30" customHeight="1" s="113">
      <c r="A14" s="202" t="inlineStr">
        <is>
          <t>ESRA SOY</t>
        </is>
      </c>
      <c r="B14" s="202" t="inlineStr">
        <is>
          <t>M039</t>
        </is>
      </c>
      <c r="C14" s="202" t="inlineStr">
        <is>
          <t>TORBALI 2</t>
        </is>
      </c>
      <c r="D14" s="202" t="inlineStr">
        <is>
          <t>İzmir</t>
        </is>
      </c>
      <c r="E14" s="202" t="inlineStr">
        <is>
          <t>TORBALI 2 çevresi</t>
        </is>
      </c>
      <c r="F14" s="197" t="inlineStr">
        <is>
          <t>ÇAPAK MAH. 2576  SOK. NO:33</t>
        </is>
      </c>
      <c r="G14" s="203" t="n">
        <v>38.20884</v>
      </c>
      <c r="H14" s="203" t="n">
        <v>27.345219</v>
      </c>
      <c r="I14" s="202" t="inlineStr">
        <is>
          <t>Toplu Taşıma</t>
        </is>
      </c>
      <c r="J14" s="204" t="n">
        <v>60</v>
      </c>
      <c r="K14" s="202" t="inlineStr">
        <is>
          <t>Değerlendirilebilir</t>
        </is>
      </c>
      <c r="L14" s="202" t="n"/>
      <c r="M14" s="205" t="n">
        <v>46229</v>
      </c>
      <c r="N14" s="202" t="inlineStr">
        <is>
          <t>Gerçek - Google Places (2576. Sk. No:33)</t>
        </is>
      </c>
      <c r="O14" s="206" t="inlineStr">
        <is>
          <t>Açık adres yalnız İK/admin tarafından görülmelidir; raporlara taşınmaz.</t>
        </is>
      </c>
      <c r="P14" s="131" t="n">
        <v>5</v>
      </c>
      <c r="Q14" s="131" t="inlineStr">
        <is>
          <t>TORBALI 2</t>
        </is>
      </c>
      <c r="R14" s="131" t="n">
        <v>0.1</v>
      </c>
      <c r="S14" s="131" t="inlineStr">
        <is>
          <t>Hayır</t>
        </is>
      </c>
      <c r="T14" s="131" t="inlineStr">
        <is>
          <t>https://www.google.com/maps/dir/?api=1&amp;origin=38.20884%2C27.345219&amp;destination=38.164664%2C27.356116&amp;travelmode=driving</t>
        </is>
      </c>
      <c r="U14" s="131" t="inlineStr">
        <is>
          <t>TORBALI 5</t>
        </is>
      </c>
      <c r="V14" s="131" t="n">
        <v>4.2</v>
      </c>
      <c r="W14" s="131" t="inlineStr">
        <is>
          <t>https://www.google.com/maps/dir/?api=1&amp;origin=38.20884%2C27.345219&amp;destination=38.171353%2C27.349829&amp;travelmode=driving</t>
        </is>
      </c>
      <c r="X14" s="131" t="inlineStr">
        <is>
          <t>TORBALI 2</t>
        </is>
      </c>
      <c r="Y14" s="131" t="n">
        <v>5</v>
      </c>
      <c r="Z14" s="131" t="inlineStr">
        <is>
          <t>https://www.google.com/maps/dir/?api=1&amp;origin=38.20884%2C27.345219&amp;destination=38.164664%2C27.356116&amp;travelmode=driving</t>
        </is>
      </c>
      <c r="AA14" s="131" t="inlineStr">
        <is>
          <t>TORBALI 1</t>
        </is>
      </c>
      <c r="AB14" s="131" t="n">
        <v>6.2</v>
      </c>
      <c r="AC14" s="131" t="inlineStr">
        <is>
          <t>https://www.google.com/maps/dir/?api=1&amp;origin=38.20884%2C27.345219&amp;destination=38.154917%2C27.36151&amp;travelmode=driving</t>
        </is>
      </c>
    </row>
    <row r="15" ht="30" customHeight="1" s="113">
      <c r="A15" s="202" t="inlineStr">
        <is>
          <t>DİLAN YILMAZ</t>
        </is>
      </c>
      <c r="B15" s="202" t="inlineStr">
        <is>
          <t>M039</t>
        </is>
      </c>
      <c r="C15" s="202" t="inlineStr">
        <is>
          <t>TORBALI 2</t>
        </is>
      </c>
      <c r="D15" s="202" t="inlineStr">
        <is>
          <t>İzmir</t>
        </is>
      </c>
      <c r="E15" s="202" t="inlineStr">
        <is>
          <t>TORBALI 2 çevresi</t>
        </is>
      </c>
      <c r="F15" s="197" t="n">
        <v>0</v>
      </c>
      <c r="G15" s="203" t="n">
        <v>38.462</v>
      </c>
      <c r="H15" s="203" t="n">
        <v>27.204</v>
      </c>
      <c r="I15" s="202" t="inlineStr">
        <is>
          <t>Toplu Taşıma</t>
        </is>
      </c>
      <c r="J15" s="204" t="n">
        <v>60</v>
      </c>
      <c r="K15" s="202" t="inlineStr">
        <is>
          <t>Değerlendirilebilir</t>
        </is>
      </c>
      <c r="L15" s="202" t="n"/>
      <c r="M15" s="205" t="n">
        <v>46229</v>
      </c>
      <c r="N15" s="202" t="inlineStr">
        <is>
          <t>Dummy - değiştiriniz</t>
        </is>
      </c>
      <c r="O15" s="206" t="inlineStr">
        <is>
          <t>Açık adres yalnız İK/admin tarafından görülmelidir; raporlara taşınmaz.</t>
        </is>
      </c>
      <c r="P15" s="131" t="n">
        <v>35.6</v>
      </c>
      <c r="Q15" s="131" t="inlineStr">
        <is>
          <t>OSMANGAZİ</t>
        </is>
      </c>
      <c r="R15" s="131" t="n">
        <v>0.9</v>
      </c>
      <c r="S15" s="131" t="inlineStr">
        <is>
          <t>Hayır</t>
        </is>
      </c>
      <c r="T15" s="131" t="inlineStr">
        <is>
          <t>https://www.google.com/maps/dir/?api=1&amp;origin=38.462%2C27.204&amp;destination=38.164664%2C27.356116&amp;travelmode=driving</t>
        </is>
      </c>
      <c r="U15" s="131" t="inlineStr">
        <is>
          <t>OSMANGAZİ</t>
        </is>
      </c>
      <c r="V15" s="131" t="n">
        <v>0.9</v>
      </c>
      <c r="W15" s="131" t="inlineStr">
        <is>
          <t>https://www.google.com/maps/dir/?api=1&amp;origin=38.462%2C27.204&amp;destination=38.464877%2C27.194834&amp;travelmode=driving</t>
        </is>
      </c>
      <c r="X15" s="131" t="inlineStr">
        <is>
          <t>MANAVKUYU</t>
        </is>
      </c>
      <c r="Y15" s="131" t="n">
        <v>1.9</v>
      </c>
      <c r="Z15" s="131" t="inlineStr">
        <is>
          <t>https://www.google.com/maps/dir/?api=1&amp;origin=38.462%2C27.204&amp;destination=38.4625711%2C27.1824038&amp;travelmode=driving</t>
        </is>
      </c>
      <c r="AA15" s="131" t="inlineStr">
        <is>
          <t>ÇAMDİBİ</t>
        </is>
      </c>
      <c r="AB15" s="131" t="n">
        <v>2.7</v>
      </c>
      <c r="AC15" s="131" t="inlineStr">
        <is>
          <t>https://www.google.com/maps/dir/?api=1&amp;origin=38.462%2C27.204&amp;destination=38.438109%2C27.19608&amp;travelmode=driving</t>
        </is>
      </c>
    </row>
    <row r="16" ht="30" customHeight="1" s="113">
      <c r="A16" s="202" t="inlineStr">
        <is>
          <t>KADER CENGİZ</t>
        </is>
      </c>
      <c r="B16" s="202" t="inlineStr">
        <is>
          <t>M039</t>
        </is>
      </c>
      <c r="C16" s="202" t="inlineStr">
        <is>
          <t>TORBALI 2</t>
        </is>
      </c>
      <c r="D16" s="202" t="inlineStr">
        <is>
          <t>İzmir</t>
        </is>
      </c>
      <c r="E16" s="202" t="inlineStr">
        <is>
          <t>TORBALI 2 çevresi</t>
        </is>
      </c>
      <c r="F16" s="197" t="inlineStr">
        <is>
          <t>ALPKENT MAH. 1035 SK. ALPKENT SİTESİ NO:11 İÇ KAPI NO:6 TORBALI/İZMİR</t>
        </is>
      </c>
      <c r="G16" s="203" t="n">
        <v>38.170515</v>
      </c>
      <c r="H16" s="203" t="n">
        <v>27.35333</v>
      </c>
      <c r="I16" s="202" t="inlineStr">
        <is>
          <t>Toplu Taşıma</t>
        </is>
      </c>
      <c r="J16" s="204" t="n">
        <v>60</v>
      </c>
      <c r="K16" s="202" t="inlineStr">
        <is>
          <t>Değerlendirilebilir</t>
        </is>
      </c>
      <c r="L16" s="202" t="n"/>
      <c r="M16" s="205" t="n">
        <v>46229</v>
      </c>
      <c r="N16" s="202" t="inlineStr">
        <is>
          <t>Gerçek - Google Places (Alpkent Sitesi)</t>
        </is>
      </c>
      <c r="O16" s="206" t="inlineStr">
        <is>
          <t>Açık adres yalnız İK/admin tarafından görülmelidir; raporlara taşınmaz.</t>
        </is>
      </c>
      <c r="P16" s="131" t="n">
        <v>0.7</v>
      </c>
      <c r="Q16" s="131" t="inlineStr">
        <is>
          <t>TORBALI 5</t>
        </is>
      </c>
      <c r="R16" s="131" t="n">
        <v>0.3</v>
      </c>
      <c r="S16" s="131" t="inlineStr">
        <is>
          <t>Hayır</t>
        </is>
      </c>
      <c r="T16" s="131" t="inlineStr">
        <is>
          <t>https://www.google.com/maps/dir/?api=1&amp;origin=38.170515%2C27.35333&amp;destination=38.164664%2C27.356116&amp;travelmode=driving</t>
        </is>
      </c>
      <c r="U16" s="131" t="inlineStr">
        <is>
          <t>TORBALI 5</t>
        </is>
      </c>
      <c r="V16" s="131" t="n">
        <v>0.3</v>
      </c>
      <c r="W16" s="131" t="inlineStr">
        <is>
          <t>https://www.google.com/maps/dir/?api=1&amp;origin=38.170515%2C27.35333&amp;destination=38.171353%2C27.349829&amp;travelmode=driving</t>
        </is>
      </c>
      <c r="X16" s="131" t="inlineStr">
        <is>
          <t>TORBALI 2</t>
        </is>
      </c>
      <c r="Y16" s="131" t="n">
        <v>0.7</v>
      </c>
      <c r="Z16" s="131" t="inlineStr">
        <is>
          <t>https://www.google.com/maps/dir/?api=1&amp;origin=38.170515%2C27.35333&amp;destination=38.164664%2C27.356116&amp;travelmode=driving</t>
        </is>
      </c>
      <c r="AA16" s="131" t="inlineStr">
        <is>
          <t>TORBALI 1</t>
        </is>
      </c>
      <c r="AB16" s="131" t="n">
        <v>1.9</v>
      </c>
      <c r="AC16" s="131" t="inlineStr">
        <is>
          <t>https://www.google.com/maps/dir/?api=1&amp;origin=38.170515%2C27.35333&amp;destination=38.154917%2C27.36151&amp;travelmode=driving</t>
        </is>
      </c>
    </row>
    <row r="17" ht="30" customHeight="1" s="113">
      <c r="A17" s="202" t="inlineStr">
        <is>
          <t>YUNUS EMRE ERÖZKAN</t>
        </is>
      </c>
      <c r="B17" s="202" t="inlineStr">
        <is>
          <t>M039</t>
        </is>
      </c>
      <c r="C17" s="202" t="inlineStr">
        <is>
          <t>TORBALI 2</t>
        </is>
      </c>
      <c r="D17" s="202" t="inlineStr">
        <is>
          <t>İzmir</t>
        </is>
      </c>
      <c r="E17" s="202" t="inlineStr">
        <is>
          <t>TORBALI 2 çevresi</t>
        </is>
      </c>
      <c r="F17" s="197" t="inlineStr">
        <is>
          <t>TORBALI MH. 5053 SK. N:14 TORBALI İZMİR</t>
        </is>
      </c>
      <c r="G17" s="203" t="n">
        <v>38.175622</v>
      </c>
      <c r="H17" s="203" t="n">
        <v>27.347278</v>
      </c>
      <c r="I17" s="202" t="inlineStr">
        <is>
          <t>Toplu Taşıma</t>
        </is>
      </c>
      <c r="J17" s="204" t="n">
        <v>60</v>
      </c>
      <c r="K17" s="202" t="inlineStr">
        <is>
          <t>Değerlendirilebilir</t>
        </is>
      </c>
      <c r="L17" s="202" t="n"/>
      <c r="M17" s="205" t="n">
        <v>46229</v>
      </c>
      <c r="N17" s="202" t="inlineStr">
        <is>
          <t>Gerçek - Google Places (5053. Sk. No:14)</t>
        </is>
      </c>
      <c r="O17" s="206" t="inlineStr">
        <is>
          <t>Açık adres yalnız İK/admin tarafından görülmelidir; raporlara taşınmaz.</t>
        </is>
      </c>
      <c r="P17" s="131" t="n">
        <v>1.4</v>
      </c>
      <c r="Q17" s="131" t="inlineStr">
        <is>
          <t>TORBALI 5</t>
        </is>
      </c>
      <c r="R17" s="131" t="n">
        <v>0.5</v>
      </c>
      <c r="S17" s="131" t="inlineStr">
        <is>
          <t>Hayır</t>
        </is>
      </c>
      <c r="T17" s="131" t="inlineStr">
        <is>
          <t>https://www.google.com/maps/dir/?api=1&amp;origin=38.175622%2C27.347278&amp;destination=38.164664%2C27.356116&amp;travelmode=driving</t>
        </is>
      </c>
      <c r="U17" s="131" t="inlineStr">
        <is>
          <t>TORBALI 5</t>
        </is>
      </c>
      <c r="V17" s="131" t="n">
        <v>0.5</v>
      </c>
      <c r="W17" s="131" t="inlineStr">
        <is>
          <t>https://www.google.com/maps/dir/?api=1&amp;origin=38.175622%2C27.347278&amp;destination=38.171353%2C27.349829&amp;travelmode=driving</t>
        </is>
      </c>
      <c r="X17" s="131" t="inlineStr">
        <is>
          <t>TORBALI 2</t>
        </is>
      </c>
      <c r="Y17" s="131" t="n">
        <v>1.4</v>
      </c>
      <c r="Z17" s="131" t="inlineStr">
        <is>
          <t>https://www.google.com/maps/dir/?api=1&amp;origin=38.175622%2C27.347278&amp;destination=38.164664%2C27.356116&amp;travelmode=driving</t>
        </is>
      </c>
      <c r="AA17" s="131" t="inlineStr">
        <is>
          <t>TORBALI 1</t>
        </is>
      </c>
      <c r="AB17" s="131" t="n">
        <v>2.6</v>
      </c>
      <c r="AC17" s="131" t="inlineStr">
        <is>
          <t>https://www.google.com/maps/dir/?api=1&amp;origin=38.175622%2C27.347278&amp;destination=38.154917%2C27.36151&amp;travelmode=driving</t>
        </is>
      </c>
    </row>
    <row r="18" ht="30" customHeight="1" s="113">
      <c r="A18" s="202" t="inlineStr">
        <is>
          <t>GUNCHA ATAJANOVA</t>
        </is>
      </c>
      <c r="B18" s="202" t="inlineStr">
        <is>
          <t>M039</t>
        </is>
      </c>
      <c r="C18" s="202" t="inlineStr">
        <is>
          <t>TORBALI 2</t>
        </is>
      </c>
      <c r="D18" s="202" t="inlineStr">
        <is>
          <t>İzmir</t>
        </is>
      </c>
      <c r="E18" s="202" t="inlineStr">
        <is>
          <t>TORBALI 2 çevresi</t>
        </is>
      </c>
      <c r="F18" s="197" t="inlineStr">
        <is>
          <t>Hürriyet mahallesi 1064 sokak no 39 kat 3</t>
        </is>
      </c>
      <c r="G18" s="203" t="n">
        <v>38.146944</v>
      </c>
      <c r="H18" s="203" t="n">
        <v>27.366837</v>
      </c>
      <c r="I18" s="202" t="inlineStr">
        <is>
          <t>Toplu Taşıma</t>
        </is>
      </c>
      <c r="J18" s="204" t="n">
        <v>60</v>
      </c>
      <c r="K18" s="202" t="inlineStr">
        <is>
          <t>Değerlendirilebilir</t>
        </is>
      </c>
      <c r="L18" s="202" t="n"/>
      <c r="M18" s="205" t="n">
        <v>46229</v>
      </c>
      <c r="N18" s="202" t="inlineStr">
        <is>
          <t>Gerçek - Google Places (Yemislik civari (zayif))</t>
        </is>
      </c>
      <c r="O18" s="206" t="inlineStr">
        <is>
          <t>Açık adres yalnız İK/admin tarafından görülmelidir; raporlara taşınmaz.</t>
        </is>
      </c>
      <c r="P18" s="131" t="n">
        <v>2.2</v>
      </c>
      <c r="Q18" s="131" t="inlineStr">
        <is>
          <t>OSMANGAZİ</t>
        </is>
      </c>
      <c r="R18" s="131" t="n">
        <v>1.5</v>
      </c>
      <c r="S18" s="131" t="inlineStr">
        <is>
          <t>Hayır</t>
        </is>
      </c>
      <c r="T18" s="131" t="inlineStr">
        <is>
          <t>https://www.google.com/maps/dir/?api=1&amp;origin=38.146944%2C27.366837&amp;destination=38.164664%2C27.356116&amp;travelmode=driving</t>
        </is>
      </c>
      <c r="U18" s="131" t="inlineStr">
        <is>
          <t>TORBALI 3</t>
        </is>
      </c>
      <c r="V18" s="131" t="n">
        <v>0.9</v>
      </c>
      <c r="W18" s="131" t="inlineStr">
        <is>
          <t>https://www.google.com/maps/dir/?api=1&amp;origin=38.146944%2C27.366837&amp;destination=38.14881%2C27.356671&amp;travelmode=driving</t>
        </is>
      </c>
      <c r="X18" s="131" t="inlineStr">
        <is>
          <t>TORBALI 1</t>
        </is>
      </c>
      <c r="Y18" s="131" t="n">
        <v>1</v>
      </c>
      <c r="Z18" s="131" t="inlineStr">
        <is>
          <t>https://www.google.com/maps/dir/?api=1&amp;origin=38.146944%2C27.366837&amp;destination=38.154917%2C27.36151&amp;travelmode=driving</t>
        </is>
      </c>
      <c r="AA18" s="131" t="inlineStr">
        <is>
          <t>TORBALI 4</t>
        </is>
      </c>
      <c r="AB18" s="131" t="n">
        <v>1.3</v>
      </c>
      <c r="AC18" s="131" t="inlineStr">
        <is>
          <t>https://www.google.com/maps/dir/?api=1&amp;origin=38.146944%2C27.366837&amp;destination=38.151657%2C27.353193&amp;travelmode=driving</t>
        </is>
      </c>
    </row>
    <row r="19" ht="30" customHeight="1" s="113">
      <c r="A19" s="202" t="inlineStr">
        <is>
          <t>SEMRA AŞÇI</t>
        </is>
      </c>
      <c r="B19" s="202" t="inlineStr">
        <is>
          <t>M039</t>
        </is>
      </c>
      <c r="C19" s="202" t="inlineStr">
        <is>
          <t>TORBALI 2</t>
        </is>
      </c>
      <c r="D19" s="202" t="inlineStr">
        <is>
          <t>İzmir</t>
        </is>
      </c>
      <c r="E19" s="202" t="inlineStr">
        <is>
          <t>TORBALI 2 çevresi</t>
        </is>
      </c>
      <c r="F19" s="197" t="inlineStr">
        <is>
          <t>MURATBEY MAH 3595 SK D BLOK NO:29/3 İÇ KAPI NO:6</t>
        </is>
      </c>
      <c r="G19" s="203" t="n">
        <v>38.149321</v>
      </c>
      <c r="H19" s="203" t="n">
        <v>27.357879</v>
      </c>
      <c r="I19" s="202" t="inlineStr">
        <is>
          <t>Toplu Taşıma</t>
        </is>
      </c>
      <c r="J19" s="204" t="n">
        <v>60</v>
      </c>
      <c r="K19" s="202" t="inlineStr">
        <is>
          <t>Değerlendirilebilir</t>
        </is>
      </c>
      <c r="L19" s="202" t="n"/>
      <c r="M19" s="205" t="n">
        <v>46229</v>
      </c>
      <c r="N19" s="202" t="inlineStr">
        <is>
          <t>Gerçek - Google Places (3595. Sk civari)</t>
        </is>
      </c>
      <c r="O19" s="206" t="inlineStr">
        <is>
          <t>Açık adres yalnız İK/admin tarafından görülmelidir; raporlara taşınmaz.</t>
        </is>
      </c>
      <c r="P19" s="131" t="n">
        <v>1.7</v>
      </c>
      <c r="Q19" s="131" t="inlineStr">
        <is>
          <t>TORBALI 1</t>
        </is>
      </c>
      <c r="R19" s="131" t="n">
        <v>0.6</v>
      </c>
      <c r="S19" s="131" t="inlineStr">
        <is>
          <t>Hayır</t>
        </is>
      </c>
      <c r="T19" s="131" t="inlineStr">
        <is>
          <t>https://www.google.com/maps/dir/?api=1&amp;origin=38.149321%2C27.357879&amp;destination=38.164664%2C27.356116&amp;travelmode=driving</t>
        </is>
      </c>
      <c r="U19" s="131" t="inlineStr">
        <is>
          <t>TORBALI 3</t>
        </is>
      </c>
      <c r="V19" s="131" t="n">
        <v>0.1</v>
      </c>
      <c r="W19" s="131" t="inlineStr">
        <is>
          <t>https://www.google.com/maps/dir/?api=1&amp;origin=38.149321%2C27.357879&amp;destination=38.14881%2C27.356671&amp;travelmode=driving</t>
        </is>
      </c>
      <c r="X19" s="131" t="inlineStr">
        <is>
          <t>TORBALI 4</t>
        </is>
      </c>
      <c r="Y19" s="131" t="n">
        <v>0.5</v>
      </c>
      <c r="Z19" s="131" t="inlineStr">
        <is>
          <t>https://www.google.com/maps/dir/?api=1&amp;origin=38.149321%2C27.357879&amp;destination=38.151657%2C27.353193&amp;travelmode=driving</t>
        </is>
      </c>
      <c r="AA19" s="131" t="inlineStr">
        <is>
          <t>TORBALI 1</t>
        </is>
      </c>
      <c r="AB19" s="131" t="n">
        <v>0.7</v>
      </c>
      <c r="AC19" s="131" t="inlineStr">
        <is>
          <t>https://www.google.com/maps/dir/?api=1&amp;origin=38.149321%2C27.357879&amp;destination=38.154917%2C27.36151&amp;travelmode=driving</t>
        </is>
      </c>
    </row>
    <row r="20" ht="30" customHeight="1" s="113">
      <c r="A20" s="202" t="inlineStr">
        <is>
          <t>NAFİZE ÇALIŞKAN</t>
        </is>
      </c>
      <c r="B20" s="202" t="inlineStr">
        <is>
          <t>M039</t>
        </is>
      </c>
      <c r="C20" s="202" t="inlineStr">
        <is>
          <t>TORBALI 2</t>
        </is>
      </c>
      <c r="D20" s="202" t="inlineStr">
        <is>
          <t>İzmir</t>
        </is>
      </c>
      <c r="E20" s="202" t="inlineStr">
        <is>
          <t>TORBALI 2 çevresi</t>
        </is>
      </c>
      <c r="F20" s="197" t="inlineStr">
        <is>
          <t>CUMHURİYET MAH. 2009 SK. TORAYTAŞ SİTESİ NO:2B İÇ KAPI NO: 3</t>
        </is>
      </c>
      <c r="G20" s="203" t="n">
        <v>38.16583</v>
      </c>
      <c r="H20" s="203" t="n">
        <v>27.348419</v>
      </c>
      <c r="I20" s="202" t="inlineStr">
        <is>
          <t>Toplu Taşıma</t>
        </is>
      </c>
      <c r="J20" s="204" t="n">
        <v>60</v>
      </c>
      <c r="K20" s="202" t="inlineStr">
        <is>
          <t>Değerlendirilebilir</t>
        </is>
      </c>
      <c r="L20" s="202" t="n"/>
      <c r="M20" s="205" t="n">
        <v>46229</v>
      </c>
      <c r="N20" s="202" t="inlineStr">
        <is>
          <t>Gerçek - Google Places (Toraytas Sitesi)</t>
        </is>
      </c>
      <c r="O20" s="206" t="inlineStr">
        <is>
          <t>Açık adres yalnız İK/admin tarafından görülmelidir; raporlara taşınmaz.</t>
        </is>
      </c>
      <c r="P20" s="131" t="n">
        <v>0.7</v>
      </c>
      <c r="Q20" s="131" t="inlineStr">
        <is>
          <t>TORBALI 5</t>
        </is>
      </c>
      <c r="R20" s="131" t="n">
        <v>0.6</v>
      </c>
      <c r="S20" s="131" t="inlineStr">
        <is>
          <t>Hayır</t>
        </is>
      </c>
      <c r="T20" s="131" t="inlineStr">
        <is>
          <t>https://www.google.com/maps/dir/?api=1&amp;origin=38.16583%2C27.348419&amp;destination=38.164664%2C27.356116&amp;travelmode=driving</t>
        </is>
      </c>
      <c r="U20" s="131" t="inlineStr">
        <is>
          <t>TORBALI 5</t>
        </is>
      </c>
      <c r="V20" s="131" t="n">
        <v>0.6</v>
      </c>
      <c r="W20" s="131" t="inlineStr">
        <is>
          <t>https://www.google.com/maps/dir/?api=1&amp;origin=38.16583%2C27.348419&amp;destination=38.171353%2C27.349829&amp;travelmode=driving</t>
        </is>
      </c>
      <c r="X20" s="131" t="inlineStr">
        <is>
          <t>TORBALI 2</t>
        </is>
      </c>
      <c r="Y20" s="131" t="n">
        <v>0.7</v>
      </c>
      <c r="Z20" s="131" t="inlineStr">
        <is>
          <t>https://www.google.com/maps/dir/?api=1&amp;origin=38.16583%2C27.348419&amp;destination=38.164664%2C27.356116&amp;travelmode=driving</t>
        </is>
      </c>
      <c r="AA20" s="131" t="inlineStr">
        <is>
          <t>TORBALI 4</t>
        </is>
      </c>
      <c r="AB20" s="131" t="n">
        <v>1.6</v>
      </c>
      <c r="AC20" s="131" t="inlineStr">
        <is>
          <t>https://www.google.com/maps/dir/?api=1&amp;origin=38.16583%2C27.348419&amp;destination=38.151657%2C27.353193&amp;travelmode=driving</t>
        </is>
      </c>
    </row>
    <row r="21" ht="30" customHeight="1" s="113">
      <c r="A21" s="202" t="inlineStr">
        <is>
          <t>SÜLEYMAN DENKÇİ</t>
        </is>
      </c>
      <c r="B21" s="202" t="inlineStr">
        <is>
          <t>M039</t>
        </is>
      </c>
      <c r="C21" s="202" t="inlineStr">
        <is>
          <t>TORBALI 2</t>
        </is>
      </c>
      <c r="D21" s="202" t="inlineStr">
        <is>
          <t>İzmir</t>
        </is>
      </c>
      <c r="E21" s="202" t="inlineStr">
        <is>
          <t>TORBALI 2 çevresi</t>
        </is>
      </c>
      <c r="F21" s="197" t="inlineStr">
        <is>
          <t>TORBALI MAH 5075 SK NO:4 İÇ KAPI NO:3</t>
        </is>
      </c>
      <c r="G21" s="203" t="n">
        <v>38.172464</v>
      </c>
      <c r="H21" s="203" t="n">
        <v>27.346296</v>
      </c>
      <c r="I21" s="202" t="inlineStr">
        <is>
          <t>Toplu Taşıma</t>
        </is>
      </c>
      <c r="J21" s="204" t="n">
        <v>60</v>
      </c>
      <c r="K21" s="202" t="inlineStr">
        <is>
          <t>Değerlendirilebilir</t>
        </is>
      </c>
      <c r="L21" s="202" t="n"/>
      <c r="M21" s="205" t="n">
        <v>46229</v>
      </c>
      <c r="N21" s="202" t="inlineStr">
        <is>
          <t>Gerçek - Google Places (5075. Sk. No:4)</t>
        </is>
      </c>
      <c r="O21" s="206" t="inlineStr">
        <is>
          <t>Açık adres yalnız İK/admin tarafından görülmelidir; raporlara taşınmaz.</t>
        </is>
      </c>
      <c r="P21" s="131" t="n">
        <v>1.2</v>
      </c>
      <c r="Q21" s="131" t="inlineStr">
        <is>
          <t>TORBALI 5</t>
        </is>
      </c>
      <c r="R21" s="131" t="n">
        <v>0.3</v>
      </c>
      <c r="S21" s="131" t="inlineStr">
        <is>
          <t>Hayır</t>
        </is>
      </c>
      <c r="T21" s="131" t="inlineStr">
        <is>
          <t>https://www.google.com/maps/dir/?api=1&amp;origin=38.172464%2C27.346296&amp;destination=38.164664%2C27.356116&amp;travelmode=driving</t>
        </is>
      </c>
      <c r="U21" s="131" t="inlineStr">
        <is>
          <t>TORBALI 5</t>
        </is>
      </c>
      <c r="V21" s="131" t="n">
        <v>0.3</v>
      </c>
      <c r="W21" s="131" t="inlineStr">
        <is>
          <t>https://www.google.com/maps/dir/?api=1&amp;origin=38.172464%2C27.346296&amp;destination=38.171353%2C27.349829&amp;travelmode=driving</t>
        </is>
      </c>
      <c r="X21" s="131" t="inlineStr">
        <is>
          <t>TORBALI 2</t>
        </is>
      </c>
      <c r="Y21" s="131" t="n">
        <v>1.2</v>
      </c>
      <c r="Z21" s="131" t="inlineStr">
        <is>
          <t>https://www.google.com/maps/dir/?api=1&amp;origin=38.172464%2C27.346296&amp;destination=38.164664%2C27.356116&amp;travelmode=driving</t>
        </is>
      </c>
      <c r="AA21" s="131" t="inlineStr">
        <is>
          <t>TORBALI 1</t>
        </is>
      </c>
      <c r="AB21" s="131" t="n">
        <v>2.4</v>
      </c>
      <c r="AC21" s="131" t="inlineStr">
        <is>
          <t>https://www.google.com/maps/dir/?api=1&amp;origin=38.172464%2C27.346296&amp;destination=38.154917%2C27.36151&amp;travelmode=driving</t>
        </is>
      </c>
    </row>
    <row r="22" ht="30" customHeight="1" s="113">
      <c r="A22" s="202" t="inlineStr">
        <is>
          <t>İSMAİL SEVEN</t>
        </is>
      </c>
      <c r="B22" s="202" t="inlineStr">
        <is>
          <t>M039</t>
        </is>
      </c>
      <c r="C22" s="202" t="inlineStr">
        <is>
          <t>TORBALI 2</t>
        </is>
      </c>
      <c r="D22" s="202" t="inlineStr">
        <is>
          <t>İzmir</t>
        </is>
      </c>
      <c r="E22" s="202" t="inlineStr">
        <is>
          <t>TORBALI 2 çevresi</t>
        </is>
      </c>
      <c r="F22" s="197" t="inlineStr">
        <is>
          <t>ÇAPAK MAH.2582 SOK.NO.15 D.2 TORBALI</t>
        </is>
      </c>
      <c r="G22" s="203" t="n">
        <v>38.208883</v>
      </c>
      <c r="H22" s="203" t="n">
        <v>27.343014</v>
      </c>
      <c r="I22" s="202" t="inlineStr">
        <is>
          <t>Toplu Taşıma</t>
        </is>
      </c>
      <c r="J22" s="204" t="n">
        <v>60</v>
      </c>
      <c r="K22" s="202" t="inlineStr">
        <is>
          <t>Değerlendirilebilir</t>
        </is>
      </c>
      <c r="L22" s="202" t="n"/>
      <c r="M22" s="205" t="n">
        <v>46229</v>
      </c>
      <c r="N22" s="202" t="inlineStr">
        <is>
          <t>Gerçek - Google Places (2582. Sk. No:15)</t>
        </is>
      </c>
      <c r="O22" s="206" t="inlineStr">
        <is>
          <t>Açık adres yalnız İK/admin tarafından görülmelidir; raporlara taşınmaz.</t>
        </is>
      </c>
      <c r="P22" s="131" t="n">
        <v>5</v>
      </c>
      <c r="Q22" s="131" t="inlineStr">
        <is>
          <t>TORBALI 5</t>
        </is>
      </c>
      <c r="R22" s="131" t="n">
        <v>4.2</v>
      </c>
      <c r="S22" s="131" t="inlineStr">
        <is>
          <t>Hayır</t>
        </is>
      </c>
      <c r="T22" s="131" t="inlineStr">
        <is>
          <t>https://www.google.com/maps/dir/?api=1&amp;origin=38.208883%2C27.343014&amp;destination=38.164664%2C27.356116&amp;travelmode=driving</t>
        </is>
      </c>
      <c r="U22" s="131" t="inlineStr">
        <is>
          <t>TORBALI 5</t>
        </is>
      </c>
      <c r="V22" s="131" t="n">
        <v>4.2</v>
      </c>
      <c r="W22" s="131" t="inlineStr">
        <is>
          <t>https://www.google.com/maps/dir/?api=1&amp;origin=38.208883%2C27.343014&amp;destination=38.171353%2C27.349829&amp;travelmode=driving</t>
        </is>
      </c>
      <c r="X22" s="131" t="inlineStr">
        <is>
          <t>TORBALI 2</t>
        </is>
      </c>
      <c r="Y22" s="131" t="n">
        <v>5</v>
      </c>
      <c r="Z22" s="131" t="inlineStr">
        <is>
          <t>https://www.google.com/maps/dir/?api=1&amp;origin=38.208883%2C27.343014&amp;destination=38.164664%2C27.356116&amp;travelmode=driving</t>
        </is>
      </c>
      <c r="AA22" s="131" t="inlineStr">
        <is>
          <t>TORBALI 1</t>
        </is>
      </c>
      <c r="AB22" s="131" t="n">
        <v>6.2</v>
      </c>
      <c r="AC22" s="131" t="inlineStr">
        <is>
          <t>https://www.google.com/maps/dir/?api=1&amp;origin=38.208883%2C27.343014&amp;destination=38.154917%2C27.36151&amp;travelmode=driving</t>
        </is>
      </c>
    </row>
    <row r="23" ht="30" customHeight="1" s="113">
      <c r="A23" s="202" t="inlineStr">
        <is>
          <t>KEMAL AYKAL</t>
        </is>
      </c>
      <c r="B23" s="202" t="inlineStr">
        <is>
          <t>M039</t>
        </is>
      </c>
      <c r="C23" s="202" t="inlineStr">
        <is>
          <t>TORBALI 2</t>
        </is>
      </c>
      <c r="D23" s="202" t="inlineStr">
        <is>
          <t>İzmir</t>
        </is>
      </c>
      <c r="E23" s="202" t="inlineStr">
        <is>
          <t>TORBALI 2 çevresi</t>
        </is>
      </c>
      <c r="F23" s="197" t="inlineStr">
        <is>
          <t xml:space="preserve">ALPKENT MAH. NACİ TUNCEL CAD. YEŞİLYUVA SİTESİ B BLOK NO:47B İÇ KAPI NO:19 </t>
        </is>
      </c>
      <c r="G23" s="203" t="n">
        <v>38.166176</v>
      </c>
      <c r="H23" s="203" t="n">
        <v>27.359605</v>
      </c>
      <c r="I23" s="202" t="inlineStr">
        <is>
          <t>Toplu Taşıma</t>
        </is>
      </c>
      <c r="J23" s="204" t="n">
        <v>60</v>
      </c>
      <c r="K23" s="202" t="inlineStr">
        <is>
          <t>Değerlendirilebilir</t>
        </is>
      </c>
      <c r="L23" s="202" t="n"/>
      <c r="M23" s="205" t="n">
        <v>46229</v>
      </c>
      <c r="N23" s="202" t="inlineStr">
        <is>
          <t>Gerçek - Google Places (Yesil Yuva Sitesi)</t>
        </is>
      </c>
      <c r="O23" s="206" t="inlineStr">
        <is>
          <t>Açık adres yalnız İK/admin tarafından görülmelidir; raporlara taşınmaz.</t>
        </is>
      </c>
      <c r="P23" s="131" t="n">
        <v>0.3</v>
      </c>
      <c r="Q23" s="131" t="inlineStr">
        <is>
          <t>OSMANGAZİ</t>
        </is>
      </c>
      <c r="R23" s="131" t="n">
        <v>1</v>
      </c>
      <c r="S23" s="131" t="inlineStr">
        <is>
          <t>Evet</t>
        </is>
      </c>
      <c r="T23" s="131" t="inlineStr">
        <is>
          <t>https://www.google.com/maps/dir/?api=1&amp;origin=38.166176%2C27.359605&amp;destination=38.164664%2C27.356116&amp;travelmode=driving</t>
        </is>
      </c>
      <c r="U23" s="131" t="inlineStr">
        <is>
          <t>TORBALI 2</t>
        </is>
      </c>
      <c r="V23" s="131" t="n">
        <v>0.3</v>
      </c>
      <c r="W23" s="131" t="inlineStr">
        <is>
          <t>https://www.google.com/maps/dir/?api=1&amp;origin=38.166176%2C27.359605&amp;destination=38.164664%2C27.356116&amp;travelmode=driving</t>
        </is>
      </c>
      <c r="X23" s="131" t="inlineStr">
        <is>
          <t>TORBALI 5</t>
        </is>
      </c>
      <c r="Y23" s="131" t="n">
        <v>1</v>
      </c>
      <c r="Z23" s="131" t="inlineStr">
        <is>
          <t>https://www.google.com/maps/dir/?api=1&amp;origin=38.166176%2C27.359605&amp;destination=38.171353%2C27.349829&amp;travelmode=driving</t>
        </is>
      </c>
      <c r="AA23" s="131" t="inlineStr">
        <is>
          <t>TORBALI 1</t>
        </is>
      </c>
      <c r="AB23" s="131" t="n">
        <v>1.3</v>
      </c>
      <c r="AC23" s="131" t="inlineStr">
        <is>
          <t>https://www.google.com/maps/dir/?api=1&amp;origin=38.166176%2C27.359605&amp;destination=38.154917%2C27.36151&amp;travelmode=driving</t>
        </is>
      </c>
    </row>
    <row r="24" ht="30" customHeight="1" s="113">
      <c r="A24" s="202" t="inlineStr">
        <is>
          <t>SHAKIRJAN ROMANOV</t>
        </is>
      </c>
      <c r="B24" s="202" t="inlineStr">
        <is>
          <t>M039</t>
        </is>
      </c>
      <c r="C24" s="202" t="inlineStr">
        <is>
          <t>TORBALI 2</t>
        </is>
      </c>
      <c r="D24" s="202" t="inlineStr">
        <is>
          <t>İzmir</t>
        </is>
      </c>
      <c r="E24" s="202" t="inlineStr">
        <is>
          <t>TORBALI 2 çevresi</t>
        </is>
      </c>
      <c r="F24" s="197" t="n">
        <v>0</v>
      </c>
      <c r="G24" s="203" t="n">
        <v>38.456</v>
      </c>
      <c r="H24" s="203" t="n">
        <v>27.187</v>
      </c>
      <c r="I24" s="202" t="inlineStr">
        <is>
          <t>Toplu Taşıma</t>
        </is>
      </c>
      <c r="J24" s="204" t="n">
        <v>60</v>
      </c>
      <c r="K24" s="202" t="inlineStr">
        <is>
          <t>Değerlendirilebilir</t>
        </is>
      </c>
      <c r="L24" s="202" t="n"/>
      <c r="M24" s="205" t="n">
        <v>46229</v>
      </c>
      <c r="N24" s="202" t="inlineStr">
        <is>
          <t>Dummy - değiştiriniz</t>
        </is>
      </c>
      <c r="O24" s="206" t="inlineStr">
        <is>
          <t>Açık adres yalnız İK/admin tarafından görülmelidir; raporlara taşınmaz.</t>
        </is>
      </c>
      <c r="P24" s="131" t="n">
        <v>35.6</v>
      </c>
      <c r="Q24" s="131" t="inlineStr">
        <is>
          <t>MANAVKUYU</t>
        </is>
      </c>
      <c r="R24" s="131" t="n">
        <v>0.8</v>
      </c>
      <c r="S24" s="131" t="inlineStr">
        <is>
          <t>Hayır</t>
        </is>
      </c>
      <c r="T24" s="131" t="inlineStr">
        <is>
          <t>https://www.google.com/maps/dir/?api=1&amp;origin=38.456%2C27.187&amp;destination=38.164664%2C27.356116&amp;travelmode=driving</t>
        </is>
      </c>
      <c r="U24" s="131" t="inlineStr">
        <is>
          <t>MANAVKUYU</t>
        </is>
      </c>
      <c r="V24" s="131" t="n">
        <v>0.8</v>
      </c>
      <c r="W24" s="131" t="inlineStr">
        <is>
          <t>https://www.google.com/maps/dir/?api=1&amp;origin=38.456%2C27.187&amp;destination=38.4625711%2C27.1824038&amp;travelmode=driving</t>
        </is>
      </c>
      <c r="X24" s="131" t="inlineStr">
        <is>
          <t>OSMANGAZİ</t>
        </is>
      </c>
      <c r="Y24" s="131" t="n">
        <v>1.2</v>
      </c>
      <c r="Z24" s="131" t="inlineStr">
        <is>
          <t>https://www.google.com/maps/dir/?api=1&amp;origin=38.456%2C27.187&amp;destination=38.464877%2C27.194834&amp;travelmode=driving</t>
        </is>
      </c>
      <c r="AA24" s="131" t="inlineStr">
        <is>
          <t>ÇAMDİBİ</t>
        </is>
      </c>
      <c r="AB24" s="131" t="n">
        <v>2.1</v>
      </c>
      <c r="AC24" s="131" t="inlineStr">
        <is>
          <t>https://www.google.com/maps/dir/?api=1&amp;origin=38.456%2C27.187&amp;destination=38.438109%2C27.19608&amp;travelmode=driving</t>
        </is>
      </c>
    </row>
    <row r="25" ht="30" customHeight="1" s="113">
      <c r="A25" s="202" t="inlineStr">
        <is>
          <t>TEKİN GÖKMEN</t>
        </is>
      </c>
      <c r="B25" s="202" t="inlineStr">
        <is>
          <t>M039</t>
        </is>
      </c>
      <c r="C25" s="202" t="inlineStr">
        <is>
          <t>TORBALI 2</t>
        </is>
      </c>
      <c r="D25" s="202" t="inlineStr">
        <is>
          <t>İzmir</t>
        </is>
      </c>
      <c r="E25" s="202" t="inlineStr">
        <is>
          <t>TORBALI 2 çevresi</t>
        </is>
      </c>
      <c r="F25" s="197" t="inlineStr">
        <is>
          <t>YEŞİLBAĞLAR MAH.647/29 SK.NO:13 İÇ KAPI NO:1 BUCA/İZMİR</t>
        </is>
      </c>
      <c r="G25" s="203" t="n">
        <v>38.366914</v>
      </c>
      <c r="H25" s="203" t="n">
        <v>27.153432</v>
      </c>
      <c r="I25" s="202" t="inlineStr">
        <is>
          <t>Toplu Taşıma</t>
        </is>
      </c>
      <c r="J25" s="204" t="n">
        <v>60</v>
      </c>
      <c r="K25" s="202" t="inlineStr">
        <is>
          <t>Değerlendirilebilir</t>
        </is>
      </c>
      <c r="L25" s="202" t="n"/>
      <c r="M25" s="205" t="n">
        <v>46229</v>
      </c>
      <c r="N25" s="202" t="inlineStr">
        <is>
          <t>Gerçek - Google Places (647/29. Sk. No:13)</t>
        </is>
      </c>
      <c r="O25" s="206" t="inlineStr">
        <is>
          <t>Açık adres yalnız İK/admin tarafından görülmelidir; raporlara taşınmaz.</t>
        </is>
      </c>
      <c r="P25" s="131" t="n">
        <v>28.6</v>
      </c>
      <c r="Q25" s="131" t="inlineStr">
        <is>
          <t>AYRANCILAR</t>
        </is>
      </c>
      <c r="R25" s="131" t="n">
        <v>0.2</v>
      </c>
      <c r="S25" s="131" t="inlineStr">
        <is>
          <t>Hayır</t>
        </is>
      </c>
      <c r="T25" s="131" t="inlineStr">
        <is>
          <t>https://www.google.com/maps/dir/?api=1&amp;origin=38.366914%2C27.153432&amp;destination=38.164664%2C27.356116&amp;travelmode=driving</t>
        </is>
      </c>
      <c r="U25" s="131" t="inlineStr">
        <is>
          <t>GEDİZ</t>
        </is>
      </c>
      <c r="V25" s="131" t="n">
        <v>0.7</v>
      </c>
      <c r="W25" s="131" t="inlineStr">
        <is>
          <t>https://www.google.com/maps/dir/?api=1&amp;origin=38.366914%2C27.153432&amp;destination=38.37066%2C27.159618&amp;travelmode=driving</t>
        </is>
      </c>
      <c r="X25" s="131" t="inlineStr">
        <is>
          <t>BUCA</t>
        </is>
      </c>
      <c r="Y25" s="131" t="n">
        <v>0.7</v>
      </c>
      <c r="Z25" s="131" t="inlineStr">
        <is>
          <t>https://www.google.com/maps/dir/?api=1&amp;origin=38.366914%2C27.153432&amp;destination=38.373039%2C27.150591&amp;travelmode=driving</t>
        </is>
      </c>
      <c r="AA25" s="131" t="inlineStr">
        <is>
          <t>ŞİRİNYER 2</t>
        </is>
      </c>
      <c r="AB25" s="131" t="n">
        <v>2.7</v>
      </c>
      <c r="AC25" s="131" t="inlineStr">
        <is>
          <t>https://www.google.com/maps/dir/?api=1&amp;origin=38.366914%2C27.153432&amp;destination=38.3911321%2C27.1511743&amp;travelmode=driving</t>
        </is>
      </c>
    </row>
    <row r="26" ht="30" customHeight="1" s="113">
      <c r="A26" s="202" t="inlineStr">
        <is>
          <t>SELDA GÜLER KIRMIZI</t>
        </is>
      </c>
      <c r="B26" s="202" t="inlineStr">
        <is>
          <t>M040</t>
        </is>
      </c>
      <c r="C26" s="202" t="inlineStr">
        <is>
          <t>TORBALI 3</t>
        </is>
      </c>
      <c r="D26" s="202" t="inlineStr">
        <is>
          <t>İzmir</t>
        </is>
      </c>
      <c r="E26" s="202" t="inlineStr">
        <is>
          <t>TORBALI 3 çevresi</t>
        </is>
      </c>
      <c r="F26" s="197" t="n">
        <v>0</v>
      </c>
      <c r="G26" s="203" t="n">
        <v>38.472</v>
      </c>
      <c r="H26" s="203" t="n">
        <v>27.234</v>
      </c>
      <c r="I26" s="202" t="inlineStr">
        <is>
          <t>Toplu Taşıma</t>
        </is>
      </c>
      <c r="J26" s="204" t="n">
        <v>60</v>
      </c>
      <c r="K26" s="202" t="inlineStr">
        <is>
          <t>Değerlendirilebilir</t>
        </is>
      </c>
      <c r="L26" s="202" t="n"/>
      <c r="M26" s="205" t="n">
        <v>46229</v>
      </c>
      <c r="N26" s="202" t="inlineStr">
        <is>
          <t>Dummy - değiştiriniz</t>
        </is>
      </c>
      <c r="O26" s="206" t="inlineStr">
        <is>
          <t>Açık adres yalnız İK/admin tarafından görülmelidir; raporlara taşınmaz.</t>
        </is>
      </c>
      <c r="P26" s="131" t="n">
        <v>35.8</v>
      </c>
      <c r="Q26" s="131" t="inlineStr">
        <is>
          <t>OSMANGAZİ</t>
        </is>
      </c>
      <c r="R26" s="131" t="n">
        <v>3.5</v>
      </c>
      <c r="S26" s="131" t="inlineStr">
        <is>
          <t>Hayır</t>
        </is>
      </c>
      <c r="T26" s="131" t="inlineStr">
        <is>
          <t>https://www.google.com/maps/dir/?api=1&amp;origin=38.472%2C27.234&amp;destination=38.164664%2C27.356116&amp;travelmode=driving</t>
        </is>
      </c>
      <c r="U26" s="131" t="inlineStr">
        <is>
          <t>OSMANGAZİ</t>
        </is>
      </c>
      <c r="V26" s="131" t="n">
        <v>3.5</v>
      </c>
      <c r="W26" s="131" t="inlineStr">
        <is>
          <t>https://www.google.com/maps/dir/?api=1&amp;origin=38.472%2C27.234&amp;destination=38.464877%2C27.194834&amp;travelmode=driving</t>
        </is>
      </c>
      <c r="X26" s="131" t="inlineStr">
        <is>
          <t>MANAVKUYU</t>
        </is>
      </c>
      <c r="Y26" s="131" t="n">
        <v>4.6</v>
      </c>
      <c r="Z26" s="131" t="inlineStr">
        <is>
          <t>https://www.google.com/maps/dir/?api=1&amp;origin=38.472%2C27.234&amp;destination=38.4625711%2C27.1824038&amp;travelmode=driving</t>
        </is>
      </c>
      <c r="AA26" s="131" t="inlineStr">
        <is>
          <t>YEŞİLOVA</t>
        </is>
      </c>
      <c r="AB26" s="131" t="n">
        <v>4.7</v>
      </c>
      <c r="AC26" s="131" t="inlineStr">
        <is>
          <t>https://www.google.com/maps/dir/?api=1&amp;origin=38.472%2C27.234&amp;destination=38.436005%2C27.206807&amp;travelmode=driving</t>
        </is>
      </c>
    </row>
    <row r="27" ht="30" customHeight="1" s="113">
      <c r="A27" s="202" t="inlineStr">
        <is>
          <t>DILRABO ROZYMURADOVA</t>
        </is>
      </c>
      <c r="B27" s="202" t="inlineStr">
        <is>
          <t>M040</t>
        </is>
      </c>
      <c r="C27" s="202" t="inlineStr">
        <is>
          <t>TORBALI 3</t>
        </is>
      </c>
      <c r="D27" s="202" t="inlineStr">
        <is>
          <t>İzmir</t>
        </is>
      </c>
      <c r="E27" s="202" t="inlineStr">
        <is>
          <t>TORBALI 3 çevresi</t>
        </is>
      </c>
      <c r="F27" s="197" t="n">
        <v>0</v>
      </c>
      <c r="G27" s="203" t="n">
        <v>38.456</v>
      </c>
      <c r="H27" s="203" t="n">
        <v>27.219</v>
      </c>
      <c r="I27" s="202" t="inlineStr">
        <is>
          <t>Toplu Taşıma</t>
        </is>
      </c>
      <c r="J27" s="204" t="n">
        <v>60</v>
      </c>
      <c r="K27" s="202" t="inlineStr">
        <is>
          <t>Değerlendirilebilir</t>
        </is>
      </c>
      <c r="L27" s="202" t="n"/>
      <c r="M27" s="205" t="n">
        <v>46229</v>
      </c>
      <c r="N27" s="202" t="inlineStr">
        <is>
          <t>Dummy - değiştiriniz</t>
        </is>
      </c>
      <c r="O27" s="206" t="inlineStr">
        <is>
          <t>Açık adres yalnız İK/admin tarafından görülmelidir; raporlara taşınmaz.</t>
        </is>
      </c>
      <c r="P27" s="131" t="n">
        <v>34.5</v>
      </c>
      <c r="Q27" s="131" t="inlineStr">
        <is>
          <t>OSMANGAZİ</t>
        </is>
      </c>
      <c r="R27" s="131" t="n">
        <v>2.3</v>
      </c>
      <c r="S27" s="131" t="inlineStr">
        <is>
          <t>Hayır</t>
        </is>
      </c>
      <c r="T27" s="131" t="inlineStr">
        <is>
          <t>https://www.google.com/maps/dir/?api=1&amp;origin=38.456%2C27.219&amp;destination=38.164664%2C27.356116&amp;travelmode=driving</t>
        </is>
      </c>
      <c r="U27" s="131" t="inlineStr">
        <is>
          <t>OSMANGAZİ</t>
        </is>
      </c>
      <c r="V27" s="131" t="n">
        <v>2.3</v>
      </c>
      <c r="W27" s="131" t="inlineStr">
        <is>
          <t>https://www.google.com/maps/dir/?api=1&amp;origin=38.456%2C27.219&amp;destination=38.464877%2C27.194834&amp;travelmode=driving</t>
        </is>
      </c>
      <c r="X27" s="131" t="inlineStr">
        <is>
          <t>YEŞİLOVA</t>
        </is>
      </c>
      <c r="Y27" s="131" t="n">
        <v>2.5</v>
      </c>
      <c r="Z27" s="131" t="inlineStr">
        <is>
          <t>https://www.google.com/maps/dir/?api=1&amp;origin=38.456%2C27.219&amp;destination=38.436005%2C27.206807&amp;travelmode=driving</t>
        </is>
      </c>
      <c r="AA27" s="131" t="inlineStr">
        <is>
          <t>ÇAMDİBİ</t>
        </is>
      </c>
      <c r="AB27" s="131" t="n">
        <v>2.8</v>
      </c>
      <c r="AC27" s="131" t="inlineStr">
        <is>
          <t>https://www.google.com/maps/dir/?api=1&amp;origin=38.456%2C27.219&amp;destination=38.438109%2C27.19608&amp;travelmode=driving</t>
        </is>
      </c>
    </row>
    <row r="28" ht="30" customHeight="1" s="113">
      <c r="A28" s="202" t="inlineStr">
        <is>
          <t>SHAHIDA ALTBAYEVA</t>
        </is>
      </c>
      <c r="B28" s="202" t="inlineStr">
        <is>
          <t>M040</t>
        </is>
      </c>
      <c r="C28" s="202" t="inlineStr">
        <is>
          <t>TORBALI 3</t>
        </is>
      </c>
      <c r="D28" s="202" t="inlineStr">
        <is>
          <t>İzmir</t>
        </is>
      </c>
      <c r="E28" s="202" t="inlineStr">
        <is>
          <t>TORBALI 3 çevresi</t>
        </is>
      </c>
      <c r="F28" s="197" t="n">
        <v>0</v>
      </c>
      <c r="G28" s="203" t="n">
        <v>38.475</v>
      </c>
      <c r="H28" s="203" t="n">
        <v>27.223</v>
      </c>
      <c r="I28" s="202" t="inlineStr">
        <is>
          <t>Toplu Taşıma</t>
        </is>
      </c>
      <c r="J28" s="204" t="n">
        <v>60</v>
      </c>
      <c r="K28" s="202" t="inlineStr">
        <is>
          <t>Değerlendirilebilir</t>
        </is>
      </c>
      <c r="L28" s="202" t="n"/>
      <c r="M28" s="205" t="n">
        <v>46229</v>
      </c>
      <c r="N28" s="202" t="inlineStr">
        <is>
          <t>Dummy - değiştiriniz</t>
        </is>
      </c>
      <c r="O28" s="206" t="inlineStr">
        <is>
          <t>Açık adres yalnız İK/admin tarafından görülmelidir; raporlara taşınmaz.</t>
        </is>
      </c>
      <c r="P28" s="131" t="n">
        <v>38.1</v>
      </c>
      <c r="Q28" s="131" t="inlineStr">
        <is>
          <t>OSMANGAZİ</t>
        </is>
      </c>
      <c r="R28" s="131" t="n">
        <v>2.7</v>
      </c>
      <c r="S28" s="131" t="inlineStr">
        <is>
          <t>Hayır</t>
        </is>
      </c>
      <c r="T28" s="131" t="inlineStr">
        <is>
          <t>https://www.google.com/maps/dir/?api=1&amp;origin=38.475%2C27.223&amp;destination=38.14881%2C27.356671&amp;travelmode=driving</t>
        </is>
      </c>
      <c r="U28" s="131" t="inlineStr">
        <is>
          <t>OSMANGAZİ</t>
        </is>
      </c>
      <c r="V28" s="131" t="n">
        <v>2.7</v>
      </c>
      <c r="W28" s="131" t="inlineStr">
        <is>
          <t>https://www.google.com/maps/dir/?api=1&amp;origin=38.475%2C27.223&amp;destination=38.464877%2C27.194834&amp;travelmode=driving</t>
        </is>
      </c>
      <c r="X28" s="131" t="inlineStr">
        <is>
          <t>MANAVKUYU</t>
        </is>
      </c>
      <c r="Y28" s="131" t="n">
        <v>3.8</v>
      </c>
      <c r="Z28" s="131" t="inlineStr">
        <is>
          <t>https://www.google.com/maps/dir/?api=1&amp;origin=38.475%2C27.223&amp;destination=38.4625711%2C27.1824038&amp;travelmode=driving</t>
        </is>
      </c>
      <c r="AA28" s="131" t="inlineStr">
        <is>
          <t>YEŞİLOVA</t>
        </is>
      </c>
      <c r="AB28" s="131" t="n">
        <v>4.6</v>
      </c>
      <c r="AC28" s="131" t="inlineStr">
        <is>
          <t>https://www.google.com/maps/dir/?api=1&amp;origin=38.475%2C27.223&amp;destination=38.436005%2C27.206807&amp;travelmode=driving</t>
        </is>
      </c>
    </row>
    <row r="29" ht="30" customHeight="1" s="113">
      <c r="A29" s="202" t="inlineStr">
        <is>
          <t>ŞERİFE UNAT</t>
        </is>
      </c>
      <c r="B29" s="202" t="inlineStr">
        <is>
          <t>M040</t>
        </is>
      </c>
      <c r="C29" s="202" t="inlineStr">
        <is>
          <t>TORBALI 3</t>
        </is>
      </c>
      <c r="D29" s="202" t="inlineStr">
        <is>
          <t>İzmir</t>
        </is>
      </c>
      <c r="E29" s="202" t="inlineStr">
        <is>
          <t>TORBALI 3 çevresi</t>
        </is>
      </c>
      <c r="F29" s="197" t="inlineStr">
        <is>
          <t>TORBALI MAH.METROPOLİS BULVARI TORBAKENT SİTESİ F BLOK NO.128/1 D.19</t>
        </is>
      </c>
      <c r="G29" s="203" t="n">
        <v>38.181761</v>
      </c>
      <c r="H29" s="203" t="n">
        <v>27.353481</v>
      </c>
      <c r="I29" s="202" t="inlineStr">
        <is>
          <t>Toplu Taşıma</t>
        </is>
      </c>
      <c r="J29" s="204" t="n">
        <v>60</v>
      </c>
      <c r="K29" s="202" t="inlineStr">
        <is>
          <t>Değerlendirilebilir</t>
        </is>
      </c>
      <c r="L29" s="202" t="n"/>
      <c r="M29" s="205" t="n">
        <v>46229</v>
      </c>
      <c r="N29" s="202" t="inlineStr">
        <is>
          <t>Gerçek - Google Places (Torbakent Sitesi)</t>
        </is>
      </c>
      <c r="O29" s="206" t="inlineStr">
        <is>
          <t>Açık adres yalnız İK/admin tarafından görülmelidir; raporlara taşınmaz.</t>
        </is>
      </c>
      <c r="P29" s="131" t="n">
        <v>3.7</v>
      </c>
      <c r="Q29" s="131" t="inlineStr">
        <is>
          <t>TORBALI 5</t>
        </is>
      </c>
      <c r="R29" s="131" t="n">
        <v>1.2</v>
      </c>
      <c r="S29" s="131" t="inlineStr">
        <is>
          <t>Hayır</t>
        </is>
      </c>
      <c r="T29" s="131" t="inlineStr">
        <is>
          <t>https://www.google.com/maps/dir/?api=1&amp;origin=38.181761%2C27.353481&amp;destination=38.14881%2C27.356671&amp;travelmode=driving</t>
        </is>
      </c>
      <c r="U29" s="131" t="inlineStr">
        <is>
          <t>TORBALI 5</t>
        </is>
      </c>
      <c r="V29" s="131" t="n">
        <v>1.2</v>
      </c>
      <c r="W29" s="131" t="inlineStr">
        <is>
          <t>https://www.google.com/maps/dir/?api=1&amp;origin=38.181761%2C27.353481&amp;destination=38.171353%2C27.349829&amp;travelmode=driving</t>
        </is>
      </c>
      <c r="X29" s="131" t="inlineStr">
        <is>
          <t>TORBALI 2</t>
        </is>
      </c>
      <c r="Y29" s="131" t="n">
        <v>1.9</v>
      </c>
      <c r="Z29" s="131" t="inlineStr">
        <is>
          <t>https://www.google.com/maps/dir/?api=1&amp;origin=38.181761%2C27.353481&amp;destination=38.164664%2C27.356116&amp;travelmode=driving</t>
        </is>
      </c>
      <c r="AA29" s="131" t="inlineStr">
        <is>
          <t>TORBALI 1</t>
        </is>
      </c>
      <c r="AB29" s="131" t="n">
        <v>3.1</v>
      </c>
      <c r="AC29" s="131" t="inlineStr">
        <is>
          <t>https://www.google.com/maps/dir/?api=1&amp;origin=38.181761%2C27.353481&amp;destination=38.154917%2C27.36151&amp;travelmode=driving</t>
        </is>
      </c>
    </row>
    <row r="30" ht="30" customHeight="1" s="113">
      <c r="A30" s="202" t="inlineStr">
        <is>
          <t>İSMAİL TANRIVERDİ</t>
        </is>
      </c>
      <c r="B30" s="202" t="inlineStr">
        <is>
          <t>M040</t>
        </is>
      </c>
      <c r="C30" s="202" t="inlineStr">
        <is>
          <t>TORBALI 3</t>
        </is>
      </c>
      <c r="D30" s="202" t="inlineStr">
        <is>
          <t>İzmir</t>
        </is>
      </c>
      <c r="E30" s="202" t="inlineStr">
        <is>
          <t>TORBALI 3 çevresi</t>
        </is>
      </c>
      <c r="F30" s="197" t="inlineStr">
        <is>
          <t>YENİKÖY MAH. BAYRAK CAD. NO:20 D:1 TORBALI-İZMİR</t>
        </is>
      </c>
      <c r="G30" s="203" t="n">
        <v>38.12361</v>
      </c>
      <c r="H30" s="203" t="n">
        <v>27.335621</v>
      </c>
      <c r="I30" s="202" t="inlineStr">
        <is>
          <t>Toplu Taşıma</t>
        </is>
      </c>
      <c r="J30" s="204" t="n">
        <v>60</v>
      </c>
      <c r="K30" s="202" t="inlineStr">
        <is>
          <t>Değerlendirilebilir</t>
        </is>
      </c>
      <c r="L30" s="202" t="n"/>
      <c r="M30" s="205" t="n">
        <v>46229</v>
      </c>
      <c r="N30" s="202" t="inlineStr">
        <is>
          <t>Gerçek - Google Places (Bayrak Cd. No:20)</t>
        </is>
      </c>
      <c r="O30" s="206" t="inlineStr">
        <is>
          <t>Açık adres yalnız İK/admin tarafından görülmelidir; raporlara taşınmaz.</t>
        </is>
      </c>
      <c r="P30" s="131" t="n">
        <v>3.4</v>
      </c>
      <c r="Q30" s="131" t="inlineStr">
        <is>
          <t>TORBALI 3</t>
        </is>
      </c>
      <c r="R30" s="131" t="n">
        <v>3.4</v>
      </c>
      <c r="S30" s="131" t="inlineStr">
        <is>
          <t>Evet</t>
        </is>
      </c>
      <c r="T30" s="131" t="inlineStr">
        <is>
          <t>https://www.google.com/maps/dir/?api=1&amp;origin=38.12361%2C27.335621&amp;destination=38.14881%2C27.356671&amp;travelmode=driving</t>
        </is>
      </c>
      <c r="U30" s="131" t="inlineStr">
        <is>
          <t>TORBALI 3</t>
        </is>
      </c>
      <c r="V30" s="131" t="n">
        <v>3.4</v>
      </c>
      <c r="W30" s="131" t="inlineStr">
        <is>
          <t>https://www.google.com/maps/dir/?api=1&amp;origin=38.12361%2C27.335621&amp;destination=38.14881%2C27.356671&amp;travelmode=driving</t>
        </is>
      </c>
      <c r="X30" s="131" t="inlineStr">
        <is>
          <t>TORBALI 4</t>
        </is>
      </c>
      <c r="Y30" s="131" t="n">
        <v>3.5</v>
      </c>
      <c r="Z30" s="131" t="inlineStr">
        <is>
          <t>https://www.google.com/maps/dir/?api=1&amp;origin=38.12361%2C27.335621&amp;destination=38.151657%2C27.353193&amp;travelmode=driving</t>
        </is>
      </c>
      <c r="AA30" s="131" t="inlineStr">
        <is>
          <t>TORBALI 1</t>
        </is>
      </c>
      <c r="AB30" s="131" t="n">
        <v>4.2</v>
      </c>
      <c r="AC30" s="131" t="inlineStr">
        <is>
          <t>https://www.google.com/maps/dir/?api=1&amp;origin=38.12361%2C27.335621&amp;destination=38.154917%2C27.36151&amp;travelmode=driving</t>
        </is>
      </c>
    </row>
    <row r="31" ht="30" customHeight="1" s="113">
      <c r="A31" s="202" t="inlineStr">
        <is>
          <t>MEHMET  KALIN</t>
        </is>
      </c>
      <c r="B31" s="202" t="inlineStr">
        <is>
          <t>M040</t>
        </is>
      </c>
      <c r="C31" s="202" t="inlineStr">
        <is>
          <t>TORBALI 3</t>
        </is>
      </c>
      <c r="D31" s="202" t="inlineStr">
        <is>
          <t>İzmir</t>
        </is>
      </c>
      <c r="E31" s="202" t="inlineStr">
        <is>
          <t>TORBALI 3 çevresi</t>
        </is>
      </c>
      <c r="F31" s="197" t="inlineStr">
        <is>
          <t xml:space="preserve">AYRANCILAR MAH. 76 SK. NO:10 İÇ KAPI NO:17 </t>
        </is>
      </c>
      <c r="G31" s="203" t="n">
        <v>38.243706</v>
      </c>
      <c r="H31" s="203" t="n">
        <v>27.281619</v>
      </c>
      <c r="I31" s="202" t="inlineStr">
        <is>
          <t>Toplu Taşıma</t>
        </is>
      </c>
      <c r="J31" s="204" t="n">
        <v>60</v>
      </c>
      <c r="K31" s="202" t="inlineStr">
        <is>
          <t>Değerlendirilebilir</t>
        </is>
      </c>
      <c r="L31" s="202" t="n"/>
      <c r="M31" s="205" t="n">
        <v>46229</v>
      </c>
      <c r="N31" s="202" t="inlineStr">
        <is>
          <t>Gerçek - Google Places (76. Sk. No:10)</t>
        </is>
      </c>
      <c r="O31" s="206" t="inlineStr">
        <is>
          <t>Açık adres yalnız İK/admin tarafından görülmelidir; raporlara taşınmaz.</t>
        </is>
      </c>
      <c r="P31" s="131" t="n">
        <v>12.4</v>
      </c>
      <c r="Q31" s="131" t="inlineStr">
        <is>
          <t>AYRANCILAR</t>
        </is>
      </c>
      <c r="R31" s="131" t="n">
        <v>0.4</v>
      </c>
      <c r="S31" s="131" t="inlineStr">
        <is>
          <t>Hayır</t>
        </is>
      </c>
      <c r="T31" s="131" t="inlineStr">
        <is>
          <t>https://www.google.com/maps/dir/?api=1&amp;origin=38.243706%2C27.281619&amp;destination=38.14881%2C27.356671&amp;travelmode=driving</t>
        </is>
      </c>
      <c r="U31" s="131" t="inlineStr">
        <is>
          <t>AYRANCILAR</t>
        </is>
      </c>
      <c r="V31" s="131" t="n">
        <v>0.4</v>
      </c>
      <c r="W31" s="131" t="inlineStr">
        <is>
          <t>https://www.google.com/maps/dir/?api=1&amp;origin=38.243706%2C27.281619&amp;destination=38.240289%2C27.281412&amp;travelmode=driving</t>
        </is>
      </c>
      <c r="X31" s="131" t="inlineStr">
        <is>
          <t>TORBALI 5</t>
        </is>
      </c>
      <c r="Y31" s="131" t="n">
        <v>10</v>
      </c>
      <c r="Z31" s="131" t="inlineStr">
        <is>
          <t>https://www.google.com/maps/dir/?api=1&amp;origin=38.243706%2C27.281619&amp;destination=38.171353%2C27.349829&amp;travelmode=driving</t>
        </is>
      </c>
      <c r="AA31" s="131" t="inlineStr">
        <is>
          <t>TORBALI 2</t>
        </is>
      </c>
      <c r="AB31" s="131" t="n">
        <v>10.9</v>
      </c>
      <c r="AC31" s="131" t="inlineStr">
        <is>
          <t>https://www.google.com/maps/dir/?api=1&amp;origin=38.243706%2C27.281619&amp;destination=38.164664%2C27.356116&amp;travelmode=driving</t>
        </is>
      </c>
    </row>
    <row r="32" ht="30" customHeight="1" s="113">
      <c r="A32" s="202" t="inlineStr">
        <is>
          <t>GAMZE ASLAN</t>
        </is>
      </c>
      <c r="B32" s="202" t="inlineStr">
        <is>
          <t>M041</t>
        </is>
      </c>
      <c r="C32" s="202" t="inlineStr">
        <is>
          <t>TORBALI 4</t>
        </is>
      </c>
      <c r="D32" s="202" t="inlineStr">
        <is>
          <t>İzmir</t>
        </is>
      </c>
      <c r="E32" s="202" t="inlineStr">
        <is>
          <t>TORBALI 4 çevresi</t>
        </is>
      </c>
      <c r="F32" s="197" t="inlineStr">
        <is>
          <t>ERTUĞRUL MAH.3066 SK.NO:7 İÇ KAPI NO:3 TORBALI/İZMİR</t>
        </is>
      </c>
      <c r="G32" s="203" t="n">
        <v>38.153282</v>
      </c>
      <c r="H32" s="203" t="n">
        <v>27.360438</v>
      </c>
      <c r="I32" s="202" t="inlineStr">
        <is>
          <t>Toplu Taşıma</t>
        </is>
      </c>
      <c r="J32" s="204" t="n">
        <v>60</v>
      </c>
      <c r="K32" s="202" t="inlineStr">
        <is>
          <t>Değerlendirilebilir</t>
        </is>
      </c>
      <c r="L32" s="202" t="n"/>
      <c r="M32" s="205" t="n">
        <v>46229</v>
      </c>
      <c r="N32" s="202" t="inlineStr">
        <is>
          <t>Gerçek - Google Places (3066. Sk. No:7)</t>
        </is>
      </c>
      <c r="O32" s="206" t="inlineStr">
        <is>
          <t>Açık adres yalnız İK/admin tarafından görülmelidir; raporlara taşınmaz.</t>
        </is>
      </c>
      <c r="P32" s="131" t="n">
        <v>0.6</v>
      </c>
      <c r="Q32" s="131" t="inlineStr">
        <is>
          <t>TORBALI 1</t>
        </is>
      </c>
      <c r="R32" s="131" t="n">
        <v>0.2</v>
      </c>
      <c r="S32" s="131" t="inlineStr">
        <is>
          <t>Hayır</t>
        </is>
      </c>
      <c r="T32" s="131" t="inlineStr">
        <is>
          <t>https://www.google.com/maps/dir/?api=1&amp;origin=38.153282%2C27.360438&amp;destination=38.14881%2C27.356671&amp;travelmode=driving</t>
        </is>
      </c>
      <c r="U32" s="131" t="inlineStr">
        <is>
          <t>TORBALI 1</t>
        </is>
      </c>
      <c r="V32" s="131" t="n">
        <v>0.2</v>
      </c>
      <c r="W32" s="131" t="inlineStr">
        <is>
          <t>https://www.google.com/maps/dir/?api=1&amp;origin=38.153282%2C27.360438&amp;destination=38.154917%2C27.36151&amp;travelmode=driving</t>
        </is>
      </c>
      <c r="X32" s="131" t="inlineStr">
        <is>
          <t>TORBALI 3</t>
        </is>
      </c>
      <c r="Y32" s="131" t="n">
        <v>0.6</v>
      </c>
      <c r="Z32" s="131" t="inlineStr">
        <is>
          <t>https://www.google.com/maps/dir/?api=1&amp;origin=38.153282%2C27.360438&amp;destination=38.14881%2C27.356671&amp;travelmode=driving</t>
        </is>
      </c>
      <c r="AA32" s="131" t="inlineStr">
        <is>
          <t>TORBALI 4</t>
        </is>
      </c>
      <c r="AB32" s="131" t="n">
        <v>0.7</v>
      </c>
      <c r="AC32" s="131" t="inlineStr">
        <is>
          <t>https://www.google.com/maps/dir/?api=1&amp;origin=38.153282%2C27.360438&amp;destination=38.151657%2C27.353193&amp;travelmode=driving</t>
        </is>
      </c>
    </row>
    <row r="33" ht="30" customHeight="1" s="113">
      <c r="A33" s="202" t="inlineStr">
        <is>
          <t>MERVE AKSUCU</t>
        </is>
      </c>
      <c r="B33" s="202" t="inlineStr">
        <is>
          <t>M041</t>
        </is>
      </c>
      <c r="C33" s="202" t="inlineStr">
        <is>
          <t>TORBALI 4</t>
        </is>
      </c>
      <c r="D33" s="202" t="inlineStr">
        <is>
          <t>İzmir</t>
        </is>
      </c>
      <c r="E33" s="202" t="inlineStr">
        <is>
          <t>TORBALI 4 çevresi</t>
        </is>
      </c>
      <c r="F33" s="197" t="inlineStr">
        <is>
          <t>MURATBEY MH. 3639 SK. NO:46 DAİRE:5 TORBALI/İZMİR</t>
        </is>
      </c>
      <c r="G33" s="203" t="n">
        <v>38.146576</v>
      </c>
      <c r="H33" s="203" t="n">
        <v>27.3542</v>
      </c>
      <c r="I33" s="202" t="inlineStr">
        <is>
          <t>Toplu Taşıma</t>
        </is>
      </c>
      <c r="J33" s="204" t="n">
        <v>60</v>
      </c>
      <c r="K33" s="202" t="inlineStr">
        <is>
          <t>Değerlendirilebilir</t>
        </is>
      </c>
      <c r="L33" s="202" t="n"/>
      <c r="M33" s="205" t="n">
        <v>46229</v>
      </c>
      <c r="N33" s="202" t="inlineStr">
        <is>
          <t>Gerçek - Google Places (3639. Sk. No:46)</t>
        </is>
      </c>
      <c r="O33" s="206" t="inlineStr">
        <is>
          <t>Açık adres yalnız İK/admin tarafından görülmelidir; raporlara taşınmaz.</t>
        </is>
      </c>
      <c r="P33" s="131" t="n">
        <v>0.3</v>
      </c>
      <c r="Q33" s="131" t="inlineStr">
        <is>
          <t>TORBALI 3</t>
        </is>
      </c>
      <c r="R33" s="131" t="n">
        <v>0.3</v>
      </c>
      <c r="S33" s="131" t="inlineStr">
        <is>
          <t>Evet</t>
        </is>
      </c>
      <c r="T33" s="131" t="inlineStr">
        <is>
          <t>https://www.google.com/maps/dir/?api=1&amp;origin=38.146576%2C27.3542&amp;destination=38.14881%2C27.356671&amp;travelmode=driving</t>
        </is>
      </c>
      <c r="U33" s="131" t="inlineStr">
        <is>
          <t>TORBALI 3</t>
        </is>
      </c>
      <c r="V33" s="131" t="n">
        <v>0.3</v>
      </c>
      <c r="W33" s="131" t="inlineStr">
        <is>
          <t>https://www.google.com/maps/dir/?api=1&amp;origin=38.146576%2C27.3542&amp;destination=38.14881%2C27.356671&amp;travelmode=driving</t>
        </is>
      </c>
      <c r="X33" s="131" t="inlineStr">
        <is>
          <t>TORBALI 4</t>
        </is>
      </c>
      <c r="Y33" s="131" t="n">
        <v>0.6</v>
      </c>
      <c r="Z33" s="131" t="inlineStr">
        <is>
          <t>https://www.google.com/maps/dir/?api=1&amp;origin=38.146576%2C27.3542&amp;destination=38.151657%2C27.353193&amp;travelmode=driving</t>
        </is>
      </c>
      <c r="AA33" s="131" t="inlineStr">
        <is>
          <t>TORBALI 1</t>
        </is>
      </c>
      <c r="AB33" s="131" t="n">
        <v>1.1</v>
      </c>
      <c r="AC33" s="131" t="inlineStr">
        <is>
          <t>https://www.google.com/maps/dir/?api=1&amp;origin=38.146576%2C27.3542&amp;destination=38.154917%2C27.36151&amp;travelmode=driving</t>
        </is>
      </c>
    </row>
    <row r="34" ht="30" customHeight="1" s="113">
      <c r="A34" s="202" t="inlineStr">
        <is>
          <t>RUMEYSA BİLİK</t>
        </is>
      </c>
      <c r="B34" s="202" t="inlineStr">
        <is>
          <t>M041</t>
        </is>
      </c>
      <c r="C34" s="202" t="inlineStr">
        <is>
          <t>TORBALI 4</t>
        </is>
      </c>
      <c r="D34" s="202" t="inlineStr">
        <is>
          <t>İzmir</t>
        </is>
      </c>
      <c r="E34" s="202" t="inlineStr">
        <is>
          <t>TORBALI 4 çevresi</t>
        </is>
      </c>
      <c r="F34" s="197" t="inlineStr">
        <is>
          <t>ERTUĞRUL MAH. 3008 SK.NO:15 İÇ KAPI NO:1</t>
        </is>
      </c>
      <c r="G34" s="203" t="n">
        <v>38.163011</v>
      </c>
      <c r="H34" s="203" t="n">
        <v>27.355025</v>
      </c>
      <c r="I34" s="202" t="inlineStr">
        <is>
          <t>Toplu Taşıma</t>
        </is>
      </c>
      <c r="J34" s="204" t="n">
        <v>60</v>
      </c>
      <c r="K34" s="202" t="inlineStr">
        <is>
          <t>Değerlendirilebilir</t>
        </is>
      </c>
      <c r="L34" s="202" t="n"/>
      <c r="M34" s="205" t="n">
        <v>46229</v>
      </c>
      <c r="N34" s="202" t="inlineStr">
        <is>
          <t>Gerçek - Google Places (3008. Sk. No:15)</t>
        </is>
      </c>
      <c r="O34" s="206" t="inlineStr">
        <is>
          <t>Açık adres yalnız İK/admin tarafından görülmelidir; raporlara taşınmaz.</t>
        </is>
      </c>
      <c r="P34" s="131" t="n">
        <v>1.6</v>
      </c>
      <c r="Q34" s="131" t="inlineStr">
        <is>
          <t>AYRANCILAR</t>
        </is>
      </c>
      <c r="R34" s="131" t="n">
        <v>1.3</v>
      </c>
      <c r="S34" s="131" t="inlineStr">
        <is>
          <t>Hayır</t>
        </is>
      </c>
      <c r="T34" s="131" t="inlineStr">
        <is>
          <t>https://www.google.com/maps/dir/?api=1&amp;origin=38.163011%2C27.355025&amp;destination=38.14881%2C27.356671&amp;travelmode=driving</t>
        </is>
      </c>
      <c r="U34" s="131" t="inlineStr">
        <is>
          <t>TORBALI 2</t>
        </is>
      </c>
      <c r="V34" s="131" t="n">
        <v>0.2</v>
      </c>
      <c r="W34" s="131" t="inlineStr">
        <is>
          <t>https://www.google.com/maps/dir/?api=1&amp;origin=38.163011%2C27.355025&amp;destination=38.164664%2C27.356116&amp;travelmode=driving</t>
        </is>
      </c>
      <c r="X34" s="131" t="inlineStr">
        <is>
          <t>TORBALI 5</t>
        </is>
      </c>
      <c r="Y34" s="131" t="n">
        <v>1</v>
      </c>
      <c r="Z34" s="131" t="inlineStr">
        <is>
          <t>https://www.google.com/maps/dir/?api=1&amp;origin=38.163011%2C27.355025&amp;destination=38.171353%2C27.349829&amp;travelmode=driving</t>
        </is>
      </c>
      <c r="AA34" s="131" t="inlineStr">
        <is>
          <t>TORBALI 1</t>
        </is>
      </c>
      <c r="AB34" s="131" t="n">
        <v>1.1</v>
      </c>
      <c r="AC34" s="131" t="inlineStr">
        <is>
          <t>https://www.google.com/maps/dir/?api=1&amp;origin=38.163011%2C27.355025&amp;destination=38.154917%2C27.36151&amp;travelmode=driving</t>
        </is>
      </c>
    </row>
    <row r="35" ht="30" customHeight="1" s="113">
      <c r="A35" s="202" t="inlineStr">
        <is>
          <t>MAHYM JUMAGELDIYEVA</t>
        </is>
      </c>
      <c r="B35" s="202" t="inlineStr">
        <is>
          <t>M041</t>
        </is>
      </c>
      <c r="C35" s="202" t="inlineStr">
        <is>
          <t>TORBALI 4</t>
        </is>
      </c>
      <c r="D35" s="202" t="inlineStr">
        <is>
          <t>İzmir</t>
        </is>
      </c>
      <c r="E35" s="202" t="inlineStr">
        <is>
          <t>TORBALI 4 çevresi</t>
        </is>
      </c>
      <c r="F35" s="197" t="n">
        <v>0</v>
      </c>
      <c r="G35" s="203" t="n">
        <v>38.462</v>
      </c>
      <c r="H35" s="203" t="n">
        <v>27.271</v>
      </c>
      <c r="I35" s="202" t="inlineStr">
        <is>
          <t>Toplu Taşıma</t>
        </is>
      </c>
      <c r="J35" s="204" t="n">
        <v>60</v>
      </c>
      <c r="K35" s="202" t="inlineStr">
        <is>
          <t>Değerlendirilebilir</t>
        </is>
      </c>
      <c r="L35" s="202" t="n"/>
      <c r="M35" s="205" t="n">
        <v>46229</v>
      </c>
      <c r="N35" s="202" t="inlineStr">
        <is>
          <t>Dummy - değiştiriniz</t>
        </is>
      </c>
      <c r="O35" s="206" t="inlineStr">
        <is>
          <t>Açık adres yalnız İK/admin tarafından görülmelidir; raporlara taşınmaz.</t>
        </is>
      </c>
      <c r="P35" s="131" t="n">
        <v>35.6</v>
      </c>
      <c r="Q35" s="131" t="inlineStr">
        <is>
          <t>MERKEZ</t>
        </is>
      </c>
      <c r="R35" s="131" t="n">
        <v>5.6</v>
      </c>
      <c r="S35" s="131" t="inlineStr">
        <is>
          <t>Hayır</t>
        </is>
      </c>
      <c r="T35" s="131" t="inlineStr">
        <is>
          <t>https://www.google.com/maps/dir/?api=1&amp;origin=38.462%2C27.271&amp;destination=38.14881%2C27.356671&amp;travelmode=driving</t>
        </is>
      </c>
      <c r="U35" s="131" t="inlineStr">
        <is>
          <t>MERKEZ</t>
        </is>
      </c>
      <c r="V35" s="131" t="n">
        <v>5.6</v>
      </c>
      <c r="W35" s="131" t="inlineStr">
        <is>
          <t>https://www.google.com/maps/dir/?api=1&amp;origin=38.462%2C27.271&amp;destination=38.438%2C27.328&amp;travelmode=driving</t>
        </is>
      </c>
      <c r="X35" s="131" t="inlineStr">
        <is>
          <t>YEŞİLOVA</t>
        </is>
      </c>
      <c r="Y35" s="131" t="n">
        <v>6.3</v>
      </c>
      <c r="Z35" s="131" t="inlineStr">
        <is>
          <t>https://www.google.com/maps/dir/?api=1&amp;origin=38.462%2C27.271&amp;destination=38.436005%2C27.206807&amp;travelmode=driving</t>
        </is>
      </c>
      <c r="AA35" s="131" t="inlineStr">
        <is>
          <t>OSMANGAZİ</t>
        </is>
      </c>
      <c r="AB35" s="131" t="n">
        <v>6.6</v>
      </c>
      <c r="AC35" s="131" t="inlineStr">
        <is>
          <t>https://www.google.com/maps/dir/?api=1&amp;origin=38.462%2C27.271&amp;destination=38.464877%2C27.194834&amp;travelmode=driving</t>
        </is>
      </c>
    </row>
    <row r="36" ht="30" customHeight="1" s="113">
      <c r="A36" s="202" t="inlineStr">
        <is>
          <t>SENEVER KULYYEVA</t>
        </is>
      </c>
      <c r="B36" s="202" t="inlineStr">
        <is>
          <t>M041</t>
        </is>
      </c>
      <c r="C36" s="202" t="inlineStr">
        <is>
          <t>TORBALI 4</t>
        </is>
      </c>
      <c r="D36" s="202" t="inlineStr">
        <is>
          <t>İzmir</t>
        </is>
      </c>
      <c r="E36" s="202" t="inlineStr">
        <is>
          <t>TORBALI 4 çevresi</t>
        </is>
      </c>
      <c r="F36" s="197" t="n">
        <v>0</v>
      </c>
      <c r="G36" s="203" t="n">
        <v>38.474</v>
      </c>
      <c r="H36" s="203" t="n">
        <v>27.255</v>
      </c>
      <c r="I36" s="202" t="inlineStr">
        <is>
          <t>Toplu Taşıma</t>
        </is>
      </c>
      <c r="J36" s="204" t="n">
        <v>60</v>
      </c>
      <c r="K36" s="202" t="inlineStr">
        <is>
          <t>Değerlendirilebilir</t>
        </is>
      </c>
      <c r="L36" s="202" t="n"/>
      <c r="M36" s="205" t="n">
        <v>46229</v>
      </c>
      <c r="N36" s="202" t="inlineStr">
        <is>
          <t>Dummy - değiştiriniz</t>
        </is>
      </c>
      <c r="O36" s="206" t="inlineStr">
        <is>
          <t>Açık adres yalnız İK/admin tarafından görülmelidir; raporlara taşınmaz.</t>
        </is>
      </c>
      <c r="P36" s="131" t="n">
        <v>37.2</v>
      </c>
      <c r="Q36" s="131" t="inlineStr">
        <is>
          <t>OSMANGAZİ</t>
        </is>
      </c>
      <c r="R36" s="131" t="n">
        <v>5.3</v>
      </c>
      <c r="S36" s="131" t="inlineStr">
        <is>
          <t>Hayır</t>
        </is>
      </c>
      <c r="T36" s="131" t="inlineStr">
        <is>
          <t>https://www.google.com/maps/dir/?api=1&amp;origin=38.474%2C27.255&amp;destination=38.14881%2C27.356671&amp;travelmode=driving</t>
        </is>
      </c>
      <c r="U36" s="131" t="inlineStr">
        <is>
          <t>OSMANGAZİ</t>
        </is>
      </c>
      <c r="V36" s="131" t="n">
        <v>5.3</v>
      </c>
      <c r="W36" s="131" t="inlineStr">
        <is>
          <t>https://www.google.com/maps/dir/?api=1&amp;origin=38.474%2C27.255&amp;destination=38.464877%2C27.194834&amp;travelmode=driving</t>
        </is>
      </c>
      <c r="X36" s="131" t="inlineStr">
        <is>
          <t>YEŞİLOVA</t>
        </is>
      </c>
      <c r="Y36" s="131" t="n">
        <v>6</v>
      </c>
      <c r="Z36" s="131" t="inlineStr">
        <is>
          <t>https://www.google.com/maps/dir/?api=1&amp;origin=38.474%2C27.255&amp;destination=38.436005%2C27.206807&amp;travelmode=driving</t>
        </is>
      </c>
      <c r="AA36" s="131" t="inlineStr">
        <is>
          <t>MANAVKUYU</t>
        </is>
      </c>
      <c r="AB36" s="131" t="n">
        <v>6.4</v>
      </c>
      <c r="AC36" s="131" t="inlineStr">
        <is>
          <t>https://www.google.com/maps/dir/?api=1&amp;origin=38.474%2C27.255&amp;destination=38.4625711%2C27.1824038&amp;travelmode=driving</t>
        </is>
      </c>
    </row>
    <row r="37" ht="30" customHeight="1" s="113">
      <c r="A37" s="202" t="inlineStr">
        <is>
          <t>HALİSE KOCAGÖL</t>
        </is>
      </c>
      <c r="B37" s="202" t="inlineStr">
        <is>
          <t>M041</t>
        </is>
      </c>
      <c r="C37" s="202" t="inlineStr">
        <is>
          <t>TORBALI 4</t>
        </is>
      </c>
      <c r="D37" s="202" t="inlineStr">
        <is>
          <t>İzmir</t>
        </is>
      </c>
      <c r="E37" s="202" t="inlineStr">
        <is>
          <t>TORBALI 4 çevresi</t>
        </is>
      </c>
      <c r="F37" s="197" t="inlineStr">
        <is>
          <t>MURATBEY MAH. 3592 SK. A BLOK NO:1 İÇ KAPI :2 TORBALI İZMİR</t>
        </is>
      </c>
      <c r="G37" s="203" t="n">
        <v>38.146621</v>
      </c>
      <c r="H37" s="203" t="n">
        <v>27.356819</v>
      </c>
      <c r="I37" s="202" t="inlineStr">
        <is>
          <t>Toplu Taşıma</t>
        </is>
      </c>
      <c r="J37" s="204" t="n">
        <v>60</v>
      </c>
      <c r="K37" s="202" t="inlineStr">
        <is>
          <t>Değerlendirilebilir</t>
        </is>
      </c>
      <c r="L37" s="202" t="n"/>
      <c r="M37" s="205" t="n">
        <v>46229</v>
      </c>
      <c r="N37" s="202" t="inlineStr">
        <is>
          <t>Gerçek - Google Places (3594. Sk civari)</t>
        </is>
      </c>
      <c r="O37" s="206" t="inlineStr">
        <is>
          <t>Açık adres yalnız İK/admin tarafından görülmelidir; raporlara taşınmaz.</t>
        </is>
      </c>
      <c r="P37" s="131" t="n">
        <v>0.2</v>
      </c>
      <c r="Q37" s="131" t="inlineStr">
        <is>
          <t>TORBALI 3</t>
        </is>
      </c>
      <c r="R37" s="131" t="n">
        <v>0.2</v>
      </c>
      <c r="S37" s="131" t="inlineStr">
        <is>
          <t>Evet</t>
        </is>
      </c>
      <c r="T37" s="131" t="inlineStr">
        <is>
          <t>https://www.google.com/maps/dir/?api=1&amp;origin=38.146621%2C27.356819&amp;destination=38.14881%2C27.356671&amp;travelmode=driving</t>
        </is>
      </c>
      <c r="U37" s="131" t="inlineStr">
        <is>
          <t>TORBALI 3</t>
        </is>
      </c>
      <c r="V37" s="131" t="n">
        <v>0.2</v>
      </c>
      <c r="W37" s="131" t="inlineStr">
        <is>
          <t>https://www.google.com/maps/dir/?api=1&amp;origin=38.146621%2C27.356819&amp;destination=38.14881%2C27.356671&amp;travelmode=driving</t>
        </is>
      </c>
      <c r="X37" s="131" t="inlineStr">
        <is>
          <t>TORBALI 4</t>
        </is>
      </c>
      <c r="Y37" s="131" t="n">
        <v>0.6</v>
      </c>
      <c r="Z37" s="131" t="inlineStr">
        <is>
          <t>https://www.google.com/maps/dir/?api=1&amp;origin=38.146621%2C27.356819&amp;destination=38.151657%2C27.353193&amp;travelmode=driving</t>
        </is>
      </c>
      <c r="AA37" s="131" t="inlineStr">
        <is>
          <t>TORBALI 1</t>
        </is>
      </c>
      <c r="AB37" s="131" t="n">
        <v>1</v>
      </c>
      <c r="AC37" s="131" t="inlineStr">
        <is>
          <t>https://www.google.com/maps/dir/?api=1&amp;origin=38.146621%2C27.356819&amp;destination=38.154917%2C27.36151&amp;travelmode=driving</t>
        </is>
      </c>
    </row>
    <row r="38" ht="30" customHeight="1" s="113">
      <c r="A38" s="202" t="inlineStr">
        <is>
          <t>YUSUF DAĞ</t>
        </is>
      </c>
      <c r="B38" s="202" t="inlineStr">
        <is>
          <t>M041</t>
        </is>
      </c>
      <c r="C38" s="202" t="inlineStr">
        <is>
          <t>TORBALI 4</t>
        </is>
      </c>
      <c r="D38" s="202" t="inlineStr">
        <is>
          <t>İzmir</t>
        </is>
      </c>
      <c r="E38" s="202" t="inlineStr">
        <is>
          <t>TORBALI 4 çevresi</t>
        </is>
      </c>
      <c r="F38" s="197" t="inlineStr">
        <is>
          <t xml:space="preserve">GÜLBAHÇE MAH. 13099 SK. NO:3 </t>
        </is>
      </c>
      <c r="G38" s="203" t="n">
        <v>38.155899</v>
      </c>
      <c r="H38" s="203" t="n">
        <v>27.355218</v>
      </c>
      <c r="I38" s="202" t="inlineStr">
        <is>
          <t>Toplu Taşıma</t>
        </is>
      </c>
      <c r="J38" s="204" t="n">
        <v>60</v>
      </c>
      <c r="K38" s="202" t="inlineStr">
        <is>
          <t>Değerlendirilebilir</t>
        </is>
      </c>
      <c r="L38" s="202" t="n"/>
      <c r="M38" s="205" t="n">
        <v>46229</v>
      </c>
      <c r="N38" s="202" t="inlineStr">
        <is>
          <t>Gerçek - Google Places (Muratbey civari (zayif))</t>
        </is>
      </c>
      <c r="O38" s="206" t="inlineStr">
        <is>
          <t>Açık adres yalnız İK/admin tarafından görülmelidir; raporlara taşınmaz.</t>
        </is>
      </c>
      <c r="P38" s="131" t="n">
        <v>0.8</v>
      </c>
      <c r="Q38" s="131" t="inlineStr">
        <is>
          <t>TORBALI 4</t>
        </is>
      </c>
      <c r="R38" s="131" t="n">
        <v>0.5</v>
      </c>
      <c r="S38" s="131" t="inlineStr">
        <is>
          <t>Hayır</t>
        </is>
      </c>
      <c r="T38" s="131" t="inlineStr">
        <is>
          <t>https://www.google.com/maps/dir/?api=1&amp;origin=38.155899%2C27.355218&amp;destination=38.14881%2C27.356671&amp;travelmode=driving</t>
        </is>
      </c>
      <c r="U38" s="131" t="inlineStr">
        <is>
          <t>TORBALI 4</t>
        </is>
      </c>
      <c r="V38" s="131" t="n">
        <v>0.5</v>
      </c>
      <c r="W38" s="131" t="inlineStr">
        <is>
          <t>https://www.google.com/maps/dir/?api=1&amp;origin=38.155899%2C27.355218&amp;destination=38.151657%2C27.353193&amp;travelmode=driving</t>
        </is>
      </c>
      <c r="X38" s="131" t="inlineStr">
        <is>
          <t>TORBALI 1</t>
        </is>
      </c>
      <c r="Y38" s="131" t="n">
        <v>0.6</v>
      </c>
      <c r="Z38" s="131" t="inlineStr">
        <is>
          <t>https://www.google.com/maps/dir/?api=1&amp;origin=38.155899%2C27.355218&amp;destination=38.154917%2C27.36151&amp;travelmode=driving</t>
        </is>
      </c>
      <c r="AA38" s="131" t="inlineStr">
        <is>
          <t>TORBALI 3</t>
        </is>
      </c>
      <c r="AB38" s="131" t="n">
        <v>0.8</v>
      </c>
      <c r="AC38" s="131" t="inlineStr">
        <is>
          <t>https://www.google.com/maps/dir/?api=1&amp;origin=38.155899%2C27.355218&amp;destination=38.14881%2C27.356671&amp;travelmode=driving</t>
        </is>
      </c>
    </row>
    <row r="39" ht="30" customHeight="1" s="113">
      <c r="A39" s="202" t="inlineStr">
        <is>
          <t>MEHMET KURT</t>
        </is>
      </c>
      <c r="B39" s="202" t="inlineStr">
        <is>
          <t>M041</t>
        </is>
      </c>
      <c r="C39" s="202" t="inlineStr">
        <is>
          <t>TORBALI 4</t>
        </is>
      </c>
      <c r="D39" s="202" t="inlineStr">
        <is>
          <t>İzmir</t>
        </is>
      </c>
      <c r="E39" s="202" t="inlineStr">
        <is>
          <t>TORBALI 4 çevresi</t>
        </is>
      </c>
      <c r="F39" s="197" t="inlineStr">
        <is>
          <t xml:space="preserve">Alpkent Mah.1021 Sk Alpkent Sitesi No:4 İç Kapı No:6 Torbalı İzmir </t>
        </is>
      </c>
      <c r="G39" s="203" t="n">
        <v>38.170515</v>
      </c>
      <c r="H39" s="203" t="n">
        <v>27.35333</v>
      </c>
      <c r="I39" s="202" t="inlineStr">
        <is>
          <t>Toplu Taşıma</t>
        </is>
      </c>
      <c r="J39" s="204" t="n">
        <v>60</v>
      </c>
      <c r="K39" s="202" t="inlineStr">
        <is>
          <t>Değerlendirilebilir</t>
        </is>
      </c>
      <c r="L39" s="202" t="n"/>
      <c r="M39" s="205" t="n">
        <v>46229</v>
      </c>
      <c r="N39" s="202" t="inlineStr">
        <is>
          <t>Gerçek - Google Places (Alpkent Sitesi)</t>
        </is>
      </c>
      <c r="O39" s="206" t="inlineStr">
        <is>
          <t>Açık adres yalnız İK/admin tarafından görülmelidir; raporlara taşınmaz.</t>
        </is>
      </c>
      <c r="P39" s="131" t="n">
        <v>2.1</v>
      </c>
      <c r="Q39" s="131" t="inlineStr">
        <is>
          <t>TORBALI 5</t>
        </is>
      </c>
      <c r="R39" s="131" t="n">
        <v>0.3</v>
      </c>
      <c r="S39" s="131" t="inlineStr">
        <is>
          <t>Hayır</t>
        </is>
      </c>
      <c r="T39" s="131" t="inlineStr">
        <is>
          <t>https://www.google.com/maps/dir/?api=1&amp;origin=38.170515%2C27.35333&amp;destination=38.151657%2C27.353193&amp;travelmode=driving</t>
        </is>
      </c>
      <c r="U39" s="131" t="inlineStr">
        <is>
          <t>TORBALI 5</t>
        </is>
      </c>
      <c r="V39" s="131" t="n">
        <v>0.3</v>
      </c>
      <c r="W39" s="131" t="inlineStr">
        <is>
          <t>https://www.google.com/maps/dir/?api=1&amp;origin=38.170515%2C27.35333&amp;destination=38.171353%2C27.349829&amp;travelmode=driving</t>
        </is>
      </c>
      <c r="X39" s="131" t="inlineStr">
        <is>
          <t>TORBALI 2</t>
        </is>
      </c>
      <c r="Y39" s="131" t="n">
        <v>0.7</v>
      </c>
      <c r="Z39" s="131" t="inlineStr">
        <is>
          <t>https://www.google.com/maps/dir/?api=1&amp;origin=38.170515%2C27.35333&amp;destination=38.164664%2C27.356116&amp;travelmode=driving</t>
        </is>
      </c>
      <c r="AA39" s="131" t="inlineStr">
        <is>
          <t>TORBALI 1</t>
        </is>
      </c>
      <c r="AB39" s="131" t="n">
        <v>1.9</v>
      </c>
      <c r="AC39" s="131" t="inlineStr">
        <is>
          <t>https://www.google.com/maps/dir/?api=1&amp;origin=38.170515%2C27.35333&amp;destination=38.154917%2C27.36151&amp;travelmode=driving</t>
        </is>
      </c>
    </row>
    <row r="40" ht="30" customHeight="1" s="113">
      <c r="A40" s="202" t="inlineStr">
        <is>
          <t>SAYIM ÖZMÜŞ</t>
        </is>
      </c>
      <c r="B40" s="202" t="inlineStr">
        <is>
          <t>M041</t>
        </is>
      </c>
      <c r="C40" s="202" t="inlineStr">
        <is>
          <t>TORBALI 4</t>
        </is>
      </c>
      <c r="D40" s="202" t="inlineStr">
        <is>
          <t>İzmir</t>
        </is>
      </c>
      <c r="E40" s="202" t="inlineStr">
        <is>
          <t>TORBALI 4 çevresi</t>
        </is>
      </c>
      <c r="F40" s="197" t="inlineStr">
        <is>
          <t>KARŞIYAKA MAH. 7307 SK.SYM5EAJT BELGE NOLU YAPI KAYIT BELGELİ YAPI NO:26</t>
        </is>
      </c>
      <c r="G40" s="203" t="n">
        <v>38.154238</v>
      </c>
      <c r="H40" s="203" t="n">
        <v>27.380536</v>
      </c>
      <c r="I40" s="202" t="inlineStr">
        <is>
          <t>Toplu Taşıma</t>
        </is>
      </c>
      <c r="J40" s="204" t="n">
        <v>60</v>
      </c>
      <c r="K40" s="202" t="inlineStr">
        <is>
          <t>Değerlendirilebilir</t>
        </is>
      </c>
      <c r="L40" s="202" t="n"/>
      <c r="M40" s="205" t="n">
        <v>46229</v>
      </c>
      <c r="N40" s="202" t="inlineStr">
        <is>
          <t>Gerçek - Google Places (7307. Sk. No:26)</t>
        </is>
      </c>
      <c r="O40" s="206" t="inlineStr">
        <is>
          <t>Açık adres yalnız İK/admin tarafından görülmelidir; raporlara taşınmaz.</t>
        </is>
      </c>
      <c r="P40" s="131" t="n">
        <v>2.4</v>
      </c>
      <c r="Q40" s="131" t="inlineStr">
        <is>
          <t>TORBALI 1</t>
        </is>
      </c>
      <c r="R40" s="131" t="n">
        <v>1.7</v>
      </c>
      <c r="S40" s="131" t="inlineStr">
        <is>
          <t>Hayır</t>
        </is>
      </c>
      <c r="T40" s="131" t="inlineStr">
        <is>
          <t>https://www.google.com/maps/dir/?api=1&amp;origin=38.154238%2C27.380536&amp;destination=38.151657%2C27.353193&amp;travelmode=driving</t>
        </is>
      </c>
      <c r="U40" s="131" t="inlineStr">
        <is>
          <t>TORBALI 1</t>
        </is>
      </c>
      <c r="V40" s="131" t="n">
        <v>1.7</v>
      </c>
      <c r="W40" s="131" t="inlineStr">
        <is>
          <t>https://www.google.com/maps/dir/?api=1&amp;origin=38.154238%2C27.380536&amp;destination=38.154917%2C27.36151&amp;travelmode=driving</t>
        </is>
      </c>
      <c r="X40" s="131" t="inlineStr">
        <is>
          <t>TORBALI 3</t>
        </is>
      </c>
      <c r="Y40" s="131" t="n">
        <v>2.2</v>
      </c>
      <c r="Z40" s="131" t="inlineStr">
        <is>
          <t>https://www.google.com/maps/dir/?api=1&amp;origin=38.154238%2C27.380536&amp;destination=38.14881%2C27.356671&amp;travelmode=driving</t>
        </is>
      </c>
      <c r="AA40" s="131" t="inlineStr">
        <is>
          <t>TORBALI 4</t>
        </is>
      </c>
      <c r="AB40" s="131" t="n">
        <v>2.4</v>
      </c>
      <c r="AC40" s="131" t="inlineStr">
        <is>
          <t>https://www.google.com/maps/dir/?api=1&amp;origin=38.154238%2C27.380536&amp;destination=38.151657%2C27.353193&amp;travelmode=driving</t>
        </is>
      </c>
    </row>
    <row r="41" ht="30" customHeight="1" s="113">
      <c r="A41" s="202" t="inlineStr">
        <is>
          <t>TOLGA DURUKAN</t>
        </is>
      </c>
      <c r="B41" s="202" t="inlineStr">
        <is>
          <t>M042</t>
        </is>
      </c>
      <c r="C41" s="202" t="inlineStr">
        <is>
          <t>TORBALI 5</t>
        </is>
      </c>
      <c r="D41" s="202" t="inlineStr">
        <is>
          <t>İzmir</t>
        </is>
      </c>
      <c r="E41" s="202" t="inlineStr">
        <is>
          <t>TORBALI 5 çevresi</t>
        </is>
      </c>
      <c r="F41" s="197" t="inlineStr">
        <is>
          <t>ERTUĞRUL MAH.3003 SK.NO:5 İÇ KAPI NO:3 TORBALI İZMİR</t>
        </is>
      </c>
      <c r="G41" s="203" t="n">
        <v>38.162658</v>
      </c>
      <c r="H41" s="203" t="n">
        <v>27.353531</v>
      </c>
      <c r="I41" s="202" t="inlineStr">
        <is>
          <t>Toplu Taşıma</t>
        </is>
      </c>
      <c r="J41" s="204" t="n">
        <v>60</v>
      </c>
      <c r="K41" s="202" t="inlineStr">
        <is>
          <t>Değerlendirilebilir</t>
        </is>
      </c>
      <c r="L41" s="202" t="n"/>
      <c r="M41" s="205" t="n">
        <v>46229</v>
      </c>
      <c r="N41" s="202" t="inlineStr">
        <is>
          <t>Gerçek - Google Places (3003. Sk. No:5)</t>
        </is>
      </c>
      <c r="O41" s="206" t="inlineStr">
        <is>
          <t>Açık adres yalnız İK/admin tarafından görülmelidir; raporlara taşınmaz.</t>
        </is>
      </c>
      <c r="P41" s="131" t="n">
        <v>1.2</v>
      </c>
      <c r="Q41" s="131" t="inlineStr">
        <is>
          <t>TORBALI 2</t>
        </is>
      </c>
      <c r="R41" s="131" t="n">
        <v>0.3</v>
      </c>
      <c r="S41" s="131" t="inlineStr">
        <is>
          <t>Hayır</t>
        </is>
      </c>
      <c r="T41" s="131" t="inlineStr">
        <is>
          <t>https://www.google.com/maps/dir/?api=1&amp;origin=38.162658%2C27.353531&amp;destination=38.151657%2C27.353193&amp;travelmode=driving</t>
        </is>
      </c>
      <c r="U41" s="131" t="inlineStr">
        <is>
          <t>TORBALI 2</t>
        </is>
      </c>
      <c r="V41" s="131" t="n">
        <v>0.3</v>
      </c>
      <c r="W41" s="131" t="inlineStr">
        <is>
          <t>https://www.google.com/maps/dir/?api=1&amp;origin=38.162658%2C27.353531&amp;destination=38.164664%2C27.356116&amp;travelmode=driving</t>
        </is>
      </c>
      <c r="X41" s="131" t="inlineStr">
        <is>
          <t>TORBALI 5</t>
        </is>
      </c>
      <c r="Y41" s="131" t="n">
        <v>1</v>
      </c>
      <c r="Z41" s="131" t="inlineStr">
        <is>
          <t>https://www.google.com/maps/dir/?api=1&amp;origin=38.162658%2C27.353531&amp;destination=38.171353%2C27.349829&amp;travelmode=driving</t>
        </is>
      </c>
      <c r="AA41" s="131" t="inlineStr">
        <is>
          <t>TORBALI 1</t>
        </is>
      </c>
      <c r="AB41" s="131" t="n">
        <v>1.1</v>
      </c>
      <c r="AC41" s="131" t="inlineStr">
        <is>
          <t>https://www.google.com/maps/dir/?api=1&amp;origin=38.162658%2C27.353531&amp;destination=38.154917%2C27.36151&amp;travelmode=driving</t>
        </is>
      </c>
    </row>
    <row r="42" ht="30" customHeight="1" s="113">
      <c r="A42" s="202" t="inlineStr">
        <is>
          <t>MELİSA TÜRKMEN</t>
        </is>
      </c>
      <c r="B42" s="202" t="inlineStr">
        <is>
          <t>M042</t>
        </is>
      </c>
      <c r="C42" s="202" t="inlineStr">
        <is>
          <t>TORBALI 5</t>
        </is>
      </c>
      <c r="D42" s="202" t="inlineStr">
        <is>
          <t>İzmir</t>
        </is>
      </c>
      <c r="E42" s="202" t="inlineStr">
        <is>
          <t>TORBALI 5 çevresi</t>
        </is>
      </c>
      <c r="F42" s="197" t="inlineStr">
        <is>
          <t xml:space="preserve">HOCA AHMET YESEVİ MAH. ŞEHİT ENGİN GÜL SK. NO:45 </t>
        </is>
      </c>
      <c r="G42" s="203" t="n">
        <v>38.200442</v>
      </c>
      <c r="H42" s="203" t="n">
        <v>27.231671</v>
      </c>
      <c r="I42" s="202" t="inlineStr">
        <is>
          <t>Toplu Taşıma</t>
        </is>
      </c>
      <c r="J42" s="204" t="n">
        <v>60</v>
      </c>
      <c r="K42" s="202" t="inlineStr">
        <is>
          <t>Değerlendirilebilir</t>
        </is>
      </c>
      <c r="L42" s="202" t="n"/>
      <c r="M42" s="205" t="n">
        <v>46229</v>
      </c>
      <c r="N42" s="202" t="inlineStr">
        <is>
          <t>Gerçek - Google Places (Hoca Ahmet Yesevi Sk (zayif))</t>
        </is>
      </c>
      <c r="O42" s="206" t="inlineStr">
        <is>
          <t>Açık adres yalnız İK/admin tarafından görülmelidir; raporlara taşınmaz.</t>
        </is>
      </c>
      <c r="P42" s="131" t="n">
        <v>11.9</v>
      </c>
      <c r="Q42" s="131" t="inlineStr">
        <is>
          <t>AYRANCILAR</t>
        </is>
      </c>
      <c r="R42" s="131" t="n">
        <v>6.2</v>
      </c>
      <c r="S42" s="131" t="inlineStr">
        <is>
          <t>Hayır</t>
        </is>
      </c>
      <c r="T42" s="131" t="inlineStr">
        <is>
          <t>https://www.google.com/maps/dir/?api=1&amp;origin=38.200442%2C27.231671&amp;destination=38.151657%2C27.353193&amp;travelmode=driving</t>
        </is>
      </c>
      <c r="U42" s="131" t="inlineStr">
        <is>
          <t>AYRANCILAR</t>
        </is>
      </c>
      <c r="V42" s="131" t="n">
        <v>6.2</v>
      </c>
      <c r="W42" s="131" t="inlineStr">
        <is>
          <t>https://www.google.com/maps/dir/?api=1&amp;origin=38.200442%2C27.231671&amp;destination=38.240289%2C27.281412&amp;travelmode=driving</t>
        </is>
      </c>
      <c r="X42" s="131" t="inlineStr">
        <is>
          <t>TORBALI 5</t>
        </is>
      </c>
      <c r="Y42" s="131" t="n">
        <v>10.8</v>
      </c>
      <c r="Z42" s="131" t="inlineStr">
        <is>
          <t>https://www.google.com/maps/dir/?api=1&amp;origin=38.200442%2C27.231671&amp;destination=38.171353%2C27.349829&amp;travelmode=driving</t>
        </is>
      </c>
      <c r="AA42" s="131" t="inlineStr">
        <is>
          <t>MENDERES</t>
        </is>
      </c>
      <c r="AB42" s="131" t="n">
        <v>11.4</v>
      </c>
      <c r="AC42" s="131" t="inlineStr">
        <is>
          <t>https://www.google.com/maps/dir/?api=1&amp;origin=38.200442%2C27.231671&amp;destination=38.260463%2C27.125587&amp;travelmode=driving</t>
        </is>
      </c>
    </row>
    <row r="43" ht="30" customHeight="1" s="113">
      <c r="A43" s="202" t="inlineStr">
        <is>
          <t>YAREN ULUHANLI</t>
        </is>
      </c>
      <c r="B43" s="202" t="inlineStr">
        <is>
          <t>M042</t>
        </is>
      </c>
      <c r="C43" s="202" t="inlineStr">
        <is>
          <t>TORBALI 5</t>
        </is>
      </c>
      <c r="D43" s="202" t="inlineStr">
        <is>
          <t>İzmir</t>
        </is>
      </c>
      <c r="E43" s="202" t="inlineStr">
        <is>
          <t>TORBALI 5 çevresi</t>
        </is>
      </c>
      <c r="F43" s="197" t="inlineStr">
        <is>
          <t>CUMHURİYET MAH.HALUK ALPSÜ BUL.BARIŞYAPI SİTESİ DBLOK NO:43/11 İÇ KAPI NO:4</t>
        </is>
      </c>
      <c r="G43" s="203" t="n">
        <v>38.161535</v>
      </c>
      <c r="H43" s="203" t="n">
        <v>27.352109</v>
      </c>
      <c r="I43" s="202" t="inlineStr">
        <is>
          <t>Toplu Taşıma</t>
        </is>
      </c>
      <c r="J43" s="204" t="n">
        <v>60</v>
      </c>
      <c r="K43" s="202" t="inlineStr">
        <is>
          <t>Değerlendirilebilir</t>
        </is>
      </c>
      <c r="L43" s="202" t="n"/>
      <c r="M43" s="205" t="n">
        <v>46229</v>
      </c>
      <c r="N43" s="202" t="inlineStr">
        <is>
          <t>Gerçek - Google Places (Baris Yapi Sitesi)</t>
        </is>
      </c>
      <c r="O43" s="206" t="inlineStr">
        <is>
          <t>Açık adres yalnız İK/admin tarafından görülmelidir; raporlara taşınmaz.</t>
        </is>
      </c>
      <c r="P43" s="131" t="n">
        <v>1.1</v>
      </c>
      <c r="Q43" s="131" t="inlineStr">
        <is>
          <t>TORBALI 2</t>
        </is>
      </c>
      <c r="R43" s="131" t="n">
        <v>0.5</v>
      </c>
      <c r="S43" s="131" t="inlineStr">
        <is>
          <t>Hayır</t>
        </is>
      </c>
      <c r="T43" s="131" t="inlineStr">
        <is>
          <t>https://www.google.com/maps/dir/?api=1&amp;origin=38.161535%2C27.352109&amp;destination=38.151657%2C27.353193&amp;travelmode=driving</t>
        </is>
      </c>
      <c r="U43" s="131" t="inlineStr">
        <is>
          <t>TORBALI 2</t>
        </is>
      </c>
      <c r="V43" s="131" t="n">
        <v>0.5</v>
      </c>
      <c r="W43" s="131" t="inlineStr">
        <is>
          <t>https://www.google.com/maps/dir/?api=1&amp;origin=38.161535%2C27.352109&amp;destination=38.164664%2C27.356116&amp;travelmode=driving</t>
        </is>
      </c>
      <c r="X43" s="131" t="inlineStr">
        <is>
          <t>TORBALI 4</t>
        </is>
      </c>
      <c r="Y43" s="131" t="n">
        <v>1.1</v>
      </c>
      <c r="Z43" s="131" t="inlineStr">
        <is>
          <t>https://www.google.com/maps/dir/?api=1&amp;origin=38.161535%2C27.352109&amp;destination=38.151657%2C27.353193&amp;travelmode=driving</t>
        </is>
      </c>
      <c r="AA43" s="131" t="inlineStr">
        <is>
          <t>TORBALI 1</t>
        </is>
      </c>
      <c r="AB43" s="131" t="n">
        <v>1.1</v>
      </c>
      <c r="AC43" s="131" t="inlineStr">
        <is>
          <t>https://www.google.com/maps/dir/?api=1&amp;origin=38.161535%2C27.352109&amp;destination=38.154917%2C27.36151&amp;travelmode=driving</t>
        </is>
      </c>
    </row>
    <row r="44" ht="30" customHeight="1" s="113">
      <c r="A44" s="202" t="inlineStr">
        <is>
          <t>ELİF NUR ERBUDAK</t>
        </is>
      </c>
      <c r="B44" s="202" t="inlineStr">
        <is>
          <t>M042</t>
        </is>
      </c>
      <c r="C44" s="202" t="inlineStr">
        <is>
          <t>TORBALI 5</t>
        </is>
      </c>
      <c r="D44" s="202" t="inlineStr">
        <is>
          <t>İzmir</t>
        </is>
      </c>
      <c r="E44" s="202" t="inlineStr">
        <is>
          <t>TORBALI 5 çevresi</t>
        </is>
      </c>
      <c r="F44" s="197" t="inlineStr">
        <is>
          <t xml:space="preserve">TORBALI MAH. METROPOLİS BUL. TORBAKENT SİTESİ NO:124 İÇ KAPI NO: 7 </t>
        </is>
      </c>
      <c r="G44" s="203" t="n">
        <v>38.181761</v>
      </c>
      <c r="H44" s="203" t="n">
        <v>27.353481</v>
      </c>
      <c r="I44" s="202" t="inlineStr">
        <is>
          <t>Toplu Taşıma</t>
        </is>
      </c>
      <c r="J44" s="204" t="n">
        <v>60</v>
      </c>
      <c r="K44" s="202" t="inlineStr">
        <is>
          <t>Değerlendirilebilir</t>
        </is>
      </c>
      <c r="L44" s="202" t="n"/>
      <c r="M44" s="205" t="n">
        <v>46229</v>
      </c>
      <c r="N44" s="202" t="inlineStr">
        <is>
          <t>Gerçek - Google Places (Torbakent Sitesi)</t>
        </is>
      </c>
      <c r="O44" s="206" t="inlineStr">
        <is>
          <t>Açık adres yalnız İK/admin tarafından görülmelidir; raporlara taşınmaz.</t>
        </is>
      </c>
      <c r="P44" s="131" t="n">
        <v>3.3</v>
      </c>
      <c r="Q44" s="131" t="inlineStr">
        <is>
          <t>TORBALI 5</t>
        </is>
      </c>
      <c r="R44" s="131" t="n">
        <v>0.3</v>
      </c>
      <c r="S44" s="131" t="inlineStr">
        <is>
          <t>Hayır</t>
        </is>
      </c>
      <c r="T44" s="131" t="inlineStr">
        <is>
          <t>https://www.google.com/maps/dir/?api=1&amp;origin=38.181761%2C27.353481&amp;destination=38.151657%2C27.353193&amp;travelmode=driving</t>
        </is>
      </c>
      <c r="U44" s="131" t="inlineStr">
        <is>
          <t>TORBALI 5</t>
        </is>
      </c>
      <c r="V44" s="131" t="n">
        <v>1.2</v>
      </c>
      <c r="W44" s="131" t="inlineStr">
        <is>
          <t>https://www.google.com/maps/dir/?api=1&amp;origin=38.181761%2C27.353481&amp;destination=38.171353%2C27.349829&amp;travelmode=driving</t>
        </is>
      </c>
      <c r="X44" s="131" t="inlineStr">
        <is>
          <t>TORBALI 2</t>
        </is>
      </c>
      <c r="Y44" s="131" t="n">
        <v>1.9</v>
      </c>
      <c r="Z44" s="131" t="inlineStr">
        <is>
          <t>https://www.google.com/maps/dir/?api=1&amp;origin=38.181761%2C27.353481&amp;destination=38.164664%2C27.356116&amp;travelmode=driving</t>
        </is>
      </c>
      <c r="AA44" s="131" t="inlineStr">
        <is>
          <t>TORBALI 1</t>
        </is>
      </c>
      <c r="AB44" s="131" t="n">
        <v>3.1</v>
      </c>
      <c r="AC44" s="131" t="inlineStr">
        <is>
          <t>https://www.google.com/maps/dir/?api=1&amp;origin=38.181761%2C27.353481&amp;destination=38.154917%2C27.36151&amp;travelmode=driving</t>
        </is>
      </c>
    </row>
    <row r="45" ht="30" customHeight="1" s="113">
      <c r="A45" s="202" t="inlineStr">
        <is>
          <t>GULESER YANYBAYEVA</t>
        </is>
      </c>
      <c r="B45" s="202" t="inlineStr">
        <is>
          <t>M042</t>
        </is>
      </c>
      <c r="C45" s="202" t="inlineStr">
        <is>
          <t>TORBALI 5</t>
        </is>
      </c>
      <c r="D45" s="202" t="inlineStr">
        <is>
          <t>İzmir</t>
        </is>
      </c>
      <c r="E45" s="202" t="inlineStr">
        <is>
          <t>TORBALI 5 çevresi</t>
        </is>
      </c>
      <c r="F45" s="197" t="n">
        <v>0</v>
      </c>
      <c r="G45" s="203" t="n">
        <v>38.456</v>
      </c>
      <c r="H45" s="203" t="n">
        <v>27.301</v>
      </c>
      <c r="I45" s="202" t="inlineStr">
        <is>
          <t>Toplu Taşıma</t>
        </is>
      </c>
      <c r="J45" s="204" t="n">
        <v>60</v>
      </c>
      <c r="K45" s="202" t="inlineStr">
        <is>
          <t>Değerlendirilebilir</t>
        </is>
      </c>
      <c r="L45" s="202" t="n"/>
      <c r="M45" s="205" t="n">
        <v>46229</v>
      </c>
      <c r="N45" s="202" t="inlineStr">
        <is>
          <t>Dummy - değiştiriniz</t>
        </is>
      </c>
      <c r="O45" s="206" t="inlineStr">
        <is>
          <t>Açık adres yalnız İK/admin tarafından görülmelidir; raporlara taşınmaz.</t>
        </is>
      </c>
      <c r="P45" s="131" t="n">
        <v>34.1</v>
      </c>
      <c r="Q45" s="131" t="inlineStr">
        <is>
          <t>MERKEZ</t>
        </is>
      </c>
      <c r="R45" s="131" t="n">
        <v>3.1</v>
      </c>
      <c r="S45" s="131" t="inlineStr">
        <is>
          <t>Hayır</t>
        </is>
      </c>
      <c r="T45" s="131" t="inlineStr">
        <is>
          <t>https://www.google.com/maps/dir/?api=1&amp;origin=38.456%2C27.301&amp;destination=38.151657%2C27.353193&amp;travelmode=driving</t>
        </is>
      </c>
      <c r="U45" s="131" t="inlineStr">
        <is>
          <t>MERKEZ</t>
        </is>
      </c>
      <c r="V45" s="131" t="n">
        <v>3.1</v>
      </c>
      <c r="W45" s="131" t="inlineStr">
        <is>
          <t>https://www.google.com/maps/dir/?api=1&amp;origin=38.456%2C27.301&amp;destination=38.438%2C27.328&amp;travelmode=driving</t>
        </is>
      </c>
      <c r="X45" s="131" t="inlineStr">
        <is>
          <t>YEŞİLOVA</t>
        </is>
      </c>
      <c r="Y45" s="131" t="n">
        <v>8.5</v>
      </c>
      <c r="Z45" s="131" t="inlineStr">
        <is>
          <t>https://www.google.com/maps/dir/?api=1&amp;origin=38.456%2C27.301&amp;destination=38.436005%2C27.206807&amp;travelmode=driving</t>
        </is>
      </c>
      <c r="AA45" s="131" t="inlineStr">
        <is>
          <t>OSMANGAZİ</t>
        </is>
      </c>
      <c r="AB45" s="131" t="n">
        <v>9.300000000000001</v>
      </c>
      <c r="AC45" s="131" t="inlineStr">
        <is>
          <t>https://www.google.com/maps/dir/?api=1&amp;origin=38.456%2C27.301&amp;destination=38.464877%2C27.194834&amp;travelmode=driving</t>
        </is>
      </c>
    </row>
    <row r="46" ht="30" customHeight="1" s="113">
      <c r="A46" s="202" t="inlineStr">
        <is>
          <t>ROZYKULYYWA ABADAN</t>
        </is>
      </c>
      <c r="B46" s="202" t="inlineStr">
        <is>
          <t>M042</t>
        </is>
      </c>
      <c r="C46" s="202" t="inlineStr">
        <is>
          <t>TORBALI 5</t>
        </is>
      </c>
      <c r="D46" s="202" t="inlineStr">
        <is>
          <t>İzmir</t>
        </is>
      </c>
      <c r="E46" s="202" t="inlineStr">
        <is>
          <t>TORBALI 5 çevresi</t>
        </is>
      </c>
      <c r="F46" s="197" t="n">
        <v>0</v>
      </c>
      <c r="G46" s="203" t="n">
        <v>38.465</v>
      </c>
      <c r="H46" s="203" t="n">
        <v>27.285</v>
      </c>
      <c r="I46" s="202" t="inlineStr">
        <is>
          <t>Toplu Taşıma</t>
        </is>
      </c>
      <c r="J46" s="204" t="n">
        <v>60</v>
      </c>
      <c r="K46" s="202" t="inlineStr">
        <is>
          <t>Değerlendirilebilir</t>
        </is>
      </c>
      <c r="L46" s="202" t="n"/>
      <c r="M46" s="205" t="n">
        <v>46229</v>
      </c>
      <c r="N46" s="202" t="inlineStr">
        <is>
          <t>Dummy - değiştiriniz</t>
        </is>
      </c>
      <c r="O46" s="206" t="inlineStr">
        <is>
          <t>Açık adres yalnız İK/admin tarafından görülmelidir; raporlara taşınmaz.</t>
        </is>
      </c>
      <c r="P46" s="131" t="n">
        <v>35.3</v>
      </c>
      <c r="Q46" s="131" t="inlineStr">
        <is>
          <t>MERKEZ</t>
        </is>
      </c>
      <c r="R46" s="131" t="n">
        <v>4.8</v>
      </c>
      <c r="S46" s="131" t="inlineStr">
        <is>
          <t>Hayır</t>
        </is>
      </c>
      <c r="T46" s="131" t="inlineStr">
        <is>
          <t>https://www.google.com/maps/dir/?api=1&amp;origin=38.465%2C27.285&amp;destination=38.151657%2C27.353193&amp;travelmode=driving</t>
        </is>
      </c>
      <c r="U46" s="131" t="inlineStr">
        <is>
          <t>MERKEZ</t>
        </is>
      </c>
      <c r="V46" s="131" t="n">
        <v>4.8</v>
      </c>
      <c r="W46" s="131" t="inlineStr">
        <is>
          <t>https://www.google.com/maps/dir/?api=1&amp;origin=38.465%2C27.285&amp;destination=38.438%2C27.328&amp;travelmode=driving</t>
        </is>
      </c>
      <c r="X46" s="131" t="inlineStr">
        <is>
          <t>YEŞİLOVA</t>
        </is>
      </c>
      <c r="Y46" s="131" t="n">
        <v>7.5</v>
      </c>
      <c r="Z46" s="131" t="inlineStr">
        <is>
          <t>https://www.google.com/maps/dir/?api=1&amp;origin=38.465%2C27.285&amp;destination=38.436005%2C27.206807&amp;travelmode=driving</t>
        </is>
      </c>
      <c r="AA46" s="131" t="inlineStr">
        <is>
          <t>OSMANGAZİ</t>
        </is>
      </c>
      <c r="AB46" s="131" t="n">
        <v>7.9</v>
      </c>
      <c r="AC46" s="131" t="inlineStr">
        <is>
          <t>https://www.google.com/maps/dir/?api=1&amp;origin=38.465%2C27.285&amp;destination=38.464877%2C27.194834&amp;travelmode=driving</t>
        </is>
      </c>
    </row>
    <row r="47" ht="30" customHeight="1" s="113">
      <c r="A47" s="202" t="inlineStr">
        <is>
          <t>SENEM DAŞDEMİR</t>
        </is>
      </c>
      <c r="B47" s="202" t="inlineStr">
        <is>
          <t>M042</t>
        </is>
      </c>
      <c r="C47" s="202" t="inlineStr">
        <is>
          <t>TORBALI 5</t>
        </is>
      </c>
      <c r="D47" s="202" t="inlineStr">
        <is>
          <t>İzmir</t>
        </is>
      </c>
      <c r="E47" s="202" t="inlineStr">
        <is>
          <t>TORBALI 5 çevresi</t>
        </is>
      </c>
      <c r="F47" s="197" t="inlineStr">
        <is>
          <t>ERTUĞRUL MAH.3078 SK.NO:48 İÇ KAPI NO:1 TORBALI İZMİR</t>
        </is>
      </c>
      <c r="G47" s="203" t="n">
        <v>38.162976</v>
      </c>
      <c r="H47" s="203" t="n">
        <v>27.359687</v>
      </c>
      <c r="I47" s="202" t="inlineStr">
        <is>
          <t>Toplu Taşıma</t>
        </is>
      </c>
      <c r="J47" s="204" t="n">
        <v>60</v>
      </c>
      <c r="K47" s="202" t="inlineStr">
        <is>
          <t>Değerlendirilebilir</t>
        </is>
      </c>
      <c r="L47" s="202" t="n"/>
      <c r="M47" s="205" t="n">
        <v>46229</v>
      </c>
      <c r="N47" s="202" t="inlineStr">
        <is>
          <t>Gerçek - Google Places (3078. Sk. No:48)</t>
        </is>
      </c>
      <c r="O47" s="206" t="inlineStr">
        <is>
          <t>Açık adres yalnız İK/admin tarafından görülmelidir; raporlara taşınmaz.</t>
        </is>
      </c>
      <c r="P47" s="131" t="n">
        <v>1.4</v>
      </c>
      <c r="Q47" s="131" t="inlineStr">
        <is>
          <t>TORBALI 2</t>
        </is>
      </c>
      <c r="R47" s="131" t="n">
        <v>0.4</v>
      </c>
      <c r="S47" s="131" t="inlineStr">
        <is>
          <t>Hayır</t>
        </is>
      </c>
      <c r="T47" s="131" t="inlineStr">
        <is>
          <t>https://www.google.com/maps/dir/?api=1&amp;origin=38.162976%2C27.359687&amp;destination=38.151657%2C27.353193&amp;travelmode=driving</t>
        </is>
      </c>
      <c r="U47" s="131" t="inlineStr">
        <is>
          <t>TORBALI 2</t>
        </is>
      </c>
      <c r="V47" s="131" t="n">
        <v>0.4</v>
      </c>
      <c r="W47" s="131" t="inlineStr">
        <is>
          <t>https://www.google.com/maps/dir/?api=1&amp;origin=38.162976%2C27.359687&amp;destination=38.164664%2C27.356116&amp;travelmode=driving</t>
        </is>
      </c>
      <c r="X47" s="131" t="inlineStr">
        <is>
          <t>TORBALI 1</t>
        </is>
      </c>
      <c r="Y47" s="131" t="n">
        <v>0.9</v>
      </c>
      <c r="Z47" s="131" t="inlineStr">
        <is>
          <t>https://www.google.com/maps/dir/?api=1&amp;origin=38.162976%2C27.359687&amp;destination=38.154917%2C27.36151&amp;travelmode=driving</t>
        </is>
      </c>
      <c r="AA47" s="131" t="inlineStr">
        <is>
          <t>TORBALI 5</t>
        </is>
      </c>
      <c r="AB47" s="131" t="n">
        <v>1.3</v>
      </c>
      <c r="AC47" s="131" t="inlineStr">
        <is>
          <t>https://www.google.com/maps/dir/?api=1&amp;origin=38.162976%2C27.359687&amp;destination=38.171353%2C27.349829&amp;travelmode=driving</t>
        </is>
      </c>
    </row>
    <row r="48" ht="30" customHeight="1" s="113">
      <c r="A48" s="202" t="inlineStr">
        <is>
          <t>HATİCE TAĞ</t>
        </is>
      </c>
      <c r="B48" s="202" t="inlineStr">
        <is>
          <t>M042</t>
        </is>
      </c>
      <c r="C48" s="202" t="inlineStr">
        <is>
          <t>TORBALI 5</t>
        </is>
      </c>
      <c r="D48" s="202" t="inlineStr">
        <is>
          <t>İzmir</t>
        </is>
      </c>
      <c r="E48" s="202" t="inlineStr">
        <is>
          <t>TORBALI 5 çevresi</t>
        </is>
      </c>
      <c r="F48" s="197" t="inlineStr">
        <is>
          <t>ARIKBAŞI MAH.YEŞİL ÇAM SK.NO:18 BAYINDIR İZMİR</t>
        </is>
      </c>
      <c r="G48" s="203" t="n">
        <v>38.183999</v>
      </c>
      <c r="H48" s="203" t="n">
        <v>27.492655</v>
      </c>
      <c r="I48" s="202" t="inlineStr">
        <is>
          <t>Toplu Taşıma</t>
        </is>
      </c>
      <c r="J48" s="204" t="n">
        <v>60</v>
      </c>
      <c r="K48" s="202" t="inlineStr">
        <is>
          <t>Değerlendirilebilir</t>
        </is>
      </c>
      <c r="L48" s="202" t="n"/>
      <c r="M48" s="205" t="n">
        <v>46229</v>
      </c>
      <c r="N48" s="202" t="inlineStr">
        <is>
          <t>Gerçek - Google Places (Yesilcam Sk. No:18)</t>
        </is>
      </c>
      <c r="O48" s="206" t="inlineStr">
        <is>
          <t>Açık adres yalnız İK/admin tarafından görülmelidir; raporlara taşınmaz.</t>
        </is>
      </c>
      <c r="P48" s="131" t="n">
        <v>12.7</v>
      </c>
      <c r="Q48" s="131" t="inlineStr">
        <is>
          <t>TORBALI 1</t>
        </is>
      </c>
      <c r="R48" s="131" t="n">
        <v>11.9</v>
      </c>
      <c r="S48" s="131" t="inlineStr">
        <is>
          <t>Hayır</t>
        </is>
      </c>
      <c r="T48" s="131" t="inlineStr">
        <is>
          <t>https://www.google.com/maps/dir/?api=1&amp;origin=38.183999%2C27.492655&amp;destination=38.151657%2C27.353193&amp;travelmode=driving</t>
        </is>
      </c>
      <c r="U48" s="131" t="inlineStr">
        <is>
          <t>TORBALI 1</t>
        </is>
      </c>
      <c r="V48" s="131" t="n">
        <v>11.9</v>
      </c>
      <c r="W48" s="131" t="inlineStr">
        <is>
          <t>https://www.google.com/maps/dir/?api=1&amp;origin=38.183999%2C27.492655&amp;destination=38.154917%2C27.36151&amp;travelmode=driving</t>
        </is>
      </c>
      <c r="X48" s="131" t="inlineStr">
        <is>
          <t>TORBALI 2</t>
        </is>
      </c>
      <c r="Y48" s="131" t="n">
        <v>12.1</v>
      </c>
      <c r="Z48" s="131" t="inlineStr">
        <is>
          <t>https://www.google.com/maps/dir/?api=1&amp;origin=38.183999%2C27.492655&amp;destination=38.164664%2C27.356116&amp;travelmode=driving</t>
        </is>
      </c>
      <c r="AA48" s="131" t="inlineStr">
        <is>
          <t>TORBALI 3</t>
        </is>
      </c>
      <c r="AB48" s="131" t="n">
        <v>12.5</v>
      </c>
      <c r="AC48" s="131" t="inlineStr">
        <is>
          <t>https://www.google.com/maps/dir/?api=1&amp;origin=38.183999%2C27.492655&amp;destination=38.14881%2C27.356671&amp;travelmode=driving</t>
        </is>
      </c>
    </row>
    <row r="49" ht="30" customHeight="1" s="113">
      <c r="A49" s="202" t="inlineStr">
        <is>
          <t>SİNAN OLCAN</t>
        </is>
      </c>
      <c r="B49" s="202" t="inlineStr">
        <is>
          <t>M042</t>
        </is>
      </c>
      <c r="C49" s="202" t="inlineStr">
        <is>
          <t>TORBALI 5</t>
        </is>
      </c>
      <c r="D49" s="202" t="inlineStr">
        <is>
          <t>İzmir</t>
        </is>
      </c>
      <c r="E49" s="202" t="inlineStr">
        <is>
          <t>TORBALI 5 çevresi</t>
        </is>
      </c>
      <c r="F49" s="197" t="inlineStr">
        <is>
          <t>TORBALI MAH. 5034 SK. NO:15 İÇ KAPI NO:1</t>
        </is>
      </c>
      <c r="G49" s="203" t="n">
        <v>38.173145</v>
      </c>
      <c r="H49" s="203" t="n">
        <v>27.353668</v>
      </c>
      <c r="I49" s="202" t="inlineStr">
        <is>
          <t>Toplu Taşıma</t>
        </is>
      </c>
      <c r="J49" s="204" t="n">
        <v>60</v>
      </c>
      <c r="K49" s="202" t="inlineStr">
        <is>
          <t>Değerlendirilebilir</t>
        </is>
      </c>
      <c r="L49" s="202" t="n"/>
      <c r="M49" s="205" t="n">
        <v>46229</v>
      </c>
      <c r="N49" s="202" t="inlineStr">
        <is>
          <t>Gerçek - Google Places (5034. Sk. No:15)</t>
        </is>
      </c>
      <c r="O49" s="206" t="inlineStr">
        <is>
          <t>Açık adres yalnız İK/admin tarafından görülmelidir; raporlara taşınmaz.</t>
        </is>
      </c>
      <c r="P49" s="131" t="n">
        <v>0.4</v>
      </c>
      <c r="Q49" s="131" t="inlineStr">
        <is>
          <t>TORBALI 5</t>
        </is>
      </c>
      <c r="R49" s="131" t="n">
        <v>0.4</v>
      </c>
      <c r="S49" s="131" t="inlineStr">
        <is>
          <t>Evet</t>
        </is>
      </c>
      <c r="T49" s="131" t="inlineStr">
        <is>
          <t>https://www.google.com/maps/dir/?api=1&amp;origin=38.173145%2C27.353668&amp;destination=38.171353%2C27.349829&amp;travelmode=driving</t>
        </is>
      </c>
      <c r="U49" s="131" t="inlineStr">
        <is>
          <t>TORBALI 5</t>
        </is>
      </c>
      <c r="V49" s="131" t="n">
        <v>0.4</v>
      </c>
      <c r="W49" s="131" t="inlineStr">
        <is>
          <t>https://www.google.com/maps/dir/?api=1&amp;origin=38.173145%2C27.353668&amp;destination=38.171353%2C27.349829&amp;travelmode=driving</t>
        </is>
      </c>
      <c r="X49" s="131" t="inlineStr">
        <is>
          <t>TORBALI 2</t>
        </is>
      </c>
      <c r="Y49" s="131" t="n">
        <v>1</v>
      </c>
      <c r="Z49" s="131" t="inlineStr">
        <is>
          <t>https://www.google.com/maps/dir/?api=1&amp;origin=38.173145%2C27.353668&amp;destination=38.164664%2C27.356116&amp;travelmode=driving</t>
        </is>
      </c>
      <c r="AA49" s="131" t="inlineStr">
        <is>
          <t>TORBALI 1</t>
        </is>
      </c>
      <c r="AB49" s="131" t="n">
        <v>2.1</v>
      </c>
      <c r="AC49" s="131" t="inlineStr">
        <is>
          <t>https://www.google.com/maps/dir/?api=1&amp;origin=38.173145%2C27.353668&amp;destination=38.154917%2C27.36151&amp;travelmode=driving</t>
        </is>
      </c>
    </row>
    <row r="50" ht="30" customHeight="1" s="113">
      <c r="A50" s="202" t="inlineStr">
        <is>
          <t>ABDULĞAFUR DAĞ</t>
        </is>
      </c>
      <c r="B50" s="202" t="inlineStr">
        <is>
          <t>M042</t>
        </is>
      </c>
      <c r="C50" s="202" t="inlineStr">
        <is>
          <t>TORBALI 5</t>
        </is>
      </c>
      <c r="D50" s="202" t="inlineStr">
        <is>
          <t>İzmir</t>
        </is>
      </c>
      <c r="E50" s="202" t="inlineStr">
        <is>
          <t>TORBALI 5 çevresi</t>
        </is>
      </c>
      <c r="F50" s="197" t="n">
        <v>0</v>
      </c>
      <c r="G50" s="203" t="n">
        <v>38.45</v>
      </c>
      <c r="H50" s="203" t="n">
        <v>27.299</v>
      </c>
      <c r="I50" s="202" t="inlineStr">
        <is>
          <t>Toplu Taşıma</t>
        </is>
      </c>
      <c r="J50" s="204" t="n">
        <v>60</v>
      </c>
      <c r="K50" s="202" t="inlineStr">
        <is>
          <t>Değerlendirilebilir</t>
        </is>
      </c>
      <c r="L50" s="202" t="n"/>
      <c r="M50" s="205" t="n">
        <v>46229</v>
      </c>
      <c r="N50" s="202" t="inlineStr">
        <is>
          <t>Dummy - değiştiriniz</t>
        </is>
      </c>
      <c r="O50" s="206" t="inlineStr">
        <is>
          <t>Açık adres yalnız İK/admin tarafından görülmelidir; raporlara taşınmaz.</t>
        </is>
      </c>
      <c r="P50" s="131" t="n">
        <v>31.3</v>
      </c>
      <c r="Q50" s="131" t="inlineStr">
        <is>
          <t>GEDİZ</t>
        </is>
      </c>
      <c r="R50" s="131" t="n">
        <v>9.699999999999999</v>
      </c>
      <c r="S50" s="131" t="inlineStr">
        <is>
          <t>Hayır</t>
        </is>
      </c>
      <c r="T50" s="131" t="inlineStr">
        <is>
          <t>https://www.google.com/maps/dir/?api=1&amp;origin=38.45%2C27.299&amp;destination=38.171353%2C27.349829&amp;travelmode=driving</t>
        </is>
      </c>
      <c r="U50" s="131" t="inlineStr">
        <is>
          <t>MERKEZ</t>
        </is>
      </c>
      <c r="V50" s="131" t="n">
        <v>2.9</v>
      </c>
      <c r="W50" s="131" t="inlineStr">
        <is>
          <t>https://www.google.com/maps/dir/?api=1&amp;origin=38.45%2C27.299&amp;destination=38.438%2C27.328&amp;travelmode=driving</t>
        </is>
      </c>
      <c r="X50" s="131" t="inlineStr">
        <is>
          <t>YEŞİLOVA</t>
        </is>
      </c>
      <c r="Y50" s="131" t="n">
        <v>8.199999999999999</v>
      </c>
      <c r="Z50" s="131" t="inlineStr">
        <is>
          <t>https://www.google.com/maps/dir/?api=1&amp;origin=38.45%2C27.299&amp;destination=38.436005%2C27.206807&amp;travelmode=driving</t>
        </is>
      </c>
      <c r="AA50" s="131" t="inlineStr">
        <is>
          <t>ÇAMDİBİ</t>
        </is>
      </c>
      <c r="AB50" s="131" t="n">
        <v>9.1</v>
      </c>
      <c r="AC50" s="131" t="inlineStr">
        <is>
          <t>https://www.google.com/maps/dir/?api=1&amp;origin=38.45%2C27.299&amp;destination=38.438109%2C27.19608&amp;travelmode=driving</t>
        </is>
      </c>
    </row>
    <row r="51" ht="30" customHeight="1" s="113">
      <c r="A51" s="202" t="inlineStr">
        <is>
          <t>MEHMET ÇETİN</t>
        </is>
      </c>
      <c r="B51" s="202" t="inlineStr">
        <is>
          <t>M008</t>
        </is>
      </c>
      <c r="C51" s="202" t="inlineStr">
        <is>
          <t>AYRANCILAR</t>
        </is>
      </c>
      <c r="D51" s="202" t="inlineStr">
        <is>
          <t>İzmir</t>
        </is>
      </c>
      <c r="E51" s="202" t="inlineStr">
        <is>
          <t>AYRANCILAR çevresi</t>
        </is>
      </c>
      <c r="F51" s="197" t="inlineStr">
        <is>
          <t>GÖLCÜKLER MAH. KARDELEN SOK. NO:11 D:3 MENDERES-İZMİR</t>
        </is>
      </c>
      <c r="G51" s="203" t="n">
        <v>38.2569</v>
      </c>
      <c r="H51" s="203" t="n">
        <v>27.142554</v>
      </c>
      <c r="I51" s="202" t="inlineStr">
        <is>
          <t>Toplu Taşıma</t>
        </is>
      </c>
      <c r="J51" s="204" t="n">
        <v>60</v>
      </c>
      <c r="K51" s="202" t="inlineStr">
        <is>
          <t>Değerlendirilebilir</t>
        </is>
      </c>
      <c r="L51" s="202" t="n"/>
      <c r="M51" s="205" t="n">
        <v>46229</v>
      </c>
      <c r="N51" s="202" t="inlineStr">
        <is>
          <t>Gerçek - Google Places (Kardelen Sk. No:11)</t>
        </is>
      </c>
      <c r="O51" s="206" t="inlineStr">
        <is>
          <t>Açık adres yalnız İK/admin tarafından görülmelidir; raporlara taşınmaz.</t>
        </is>
      </c>
      <c r="P51" s="131" t="n">
        <v>20.5</v>
      </c>
      <c r="Q51" s="131" t="inlineStr">
        <is>
          <t>MENDERES</t>
        </is>
      </c>
      <c r="R51" s="131" t="n">
        <v>1.5</v>
      </c>
      <c r="S51" s="131" t="inlineStr">
        <is>
          <t>Hayır</t>
        </is>
      </c>
      <c r="T51" s="131" t="inlineStr">
        <is>
          <t>https://www.google.com/maps/dir/?api=1&amp;origin=38.2569%2C27.142554&amp;destination=38.171353%2C27.349829&amp;travelmode=driving</t>
        </is>
      </c>
      <c r="U51" s="131" t="inlineStr">
        <is>
          <t>MENDERES</t>
        </is>
      </c>
      <c r="V51" s="131" t="n">
        <v>1.5</v>
      </c>
      <c r="W51" s="131" t="inlineStr">
        <is>
          <t>https://www.google.com/maps/dir/?api=1&amp;origin=38.2569%2C27.142554&amp;destination=38.260463%2C27.125587&amp;travelmode=driving</t>
        </is>
      </c>
      <c r="X51" s="131" t="inlineStr">
        <is>
          <t>GAZİEMİR-2</t>
        </is>
      </c>
      <c r="Y51" s="131" t="n">
        <v>6.8</v>
      </c>
      <c r="Z51" s="131" t="inlineStr">
        <is>
          <t>https://www.google.com/maps/dir/?api=1&amp;origin=38.2569%2C27.142554&amp;destination=38.317546%2C27.133478&amp;travelmode=driving</t>
        </is>
      </c>
      <c r="AA51" s="131" t="inlineStr">
        <is>
          <t>GAZİEMİR-6</t>
        </is>
      </c>
      <c r="AB51" s="131" t="n">
        <v>6.8</v>
      </c>
      <c r="AC51" s="131" t="inlineStr">
        <is>
          <t>https://www.google.com/maps/dir/?api=1&amp;origin=38.2569%2C27.142554&amp;destination=38.317553%2C27.130542&amp;travelmode=driving</t>
        </is>
      </c>
    </row>
    <row r="52" ht="30" customHeight="1" s="113">
      <c r="A52" s="202" t="inlineStr">
        <is>
          <t>ZÜHTÜ İNAN</t>
        </is>
      </c>
      <c r="B52" s="202" t="inlineStr">
        <is>
          <t>M008</t>
        </is>
      </c>
      <c r="C52" s="202" t="inlineStr">
        <is>
          <t>AYRANCILAR</t>
        </is>
      </c>
      <c r="D52" s="202" t="inlineStr">
        <is>
          <t>İzmir</t>
        </is>
      </c>
      <c r="E52" s="202" t="inlineStr">
        <is>
          <t>AYRANCILAR çevresi</t>
        </is>
      </c>
      <c r="F52" s="197" t="inlineStr">
        <is>
          <t>MESUDİYE MAH 1633 SK NO:11 İÇ KAPI NO:4</t>
        </is>
      </c>
      <c r="G52" s="203" t="n">
        <v>38.109941</v>
      </c>
      <c r="H52" s="203" t="n">
        <v>27.420134</v>
      </c>
      <c r="I52" s="202" t="inlineStr">
        <is>
          <t>Toplu Taşıma</t>
        </is>
      </c>
      <c r="J52" s="204" t="n">
        <v>60</v>
      </c>
      <c r="K52" s="202" t="inlineStr">
        <is>
          <t>Değerlendirilebilir</t>
        </is>
      </c>
      <c r="L52" s="202" t="n"/>
      <c r="M52" s="205" t="n">
        <v>46229</v>
      </c>
      <c r="N52" s="202" t="inlineStr">
        <is>
          <t>Gerçek - Google Places (Torbali civari (zayif))</t>
        </is>
      </c>
      <c r="O52" s="206" t="inlineStr">
        <is>
          <t>Açık adres yalnız İK/admin tarafından görülmelidir; raporlara taşınmaz.</t>
        </is>
      </c>
      <c r="P52" s="131" t="n">
        <v>9.199999999999999</v>
      </c>
      <c r="Q52" s="131" t="inlineStr">
        <is>
          <t>TORBALI 3</t>
        </is>
      </c>
      <c r="R52" s="131" t="n">
        <v>7</v>
      </c>
      <c r="S52" s="131" t="inlineStr">
        <is>
          <t>Hayır</t>
        </is>
      </c>
      <c r="T52" s="131" t="inlineStr">
        <is>
          <t>https://www.google.com/maps/dir/?api=1&amp;origin=38.109941%2C27.420134&amp;destination=38.171353%2C27.349829&amp;travelmode=driving</t>
        </is>
      </c>
      <c r="U52" s="131" t="inlineStr">
        <is>
          <t>TORBALI 3</t>
        </is>
      </c>
      <c r="V52" s="131" t="n">
        <v>7</v>
      </c>
      <c r="W52" s="131" t="inlineStr">
        <is>
          <t>https://www.google.com/maps/dir/?api=1&amp;origin=38.109941%2C27.420134&amp;destination=38.14881%2C27.356671&amp;travelmode=driving</t>
        </is>
      </c>
      <c r="X52" s="131" t="inlineStr">
        <is>
          <t>TORBALI 1</t>
        </is>
      </c>
      <c r="Y52" s="131" t="n">
        <v>7.2</v>
      </c>
      <c r="Z52" s="131" t="inlineStr">
        <is>
          <t>https://www.google.com/maps/dir/?api=1&amp;origin=38.109941%2C27.420134&amp;destination=38.154917%2C27.36151&amp;travelmode=driving</t>
        </is>
      </c>
      <c r="AA52" s="131" t="inlineStr">
        <is>
          <t>TORBALI 4</t>
        </is>
      </c>
      <c r="AB52" s="131" t="n">
        <v>7.5</v>
      </c>
      <c r="AC52" s="131" t="inlineStr">
        <is>
          <t>https://www.google.com/maps/dir/?api=1&amp;origin=38.109941%2C27.420134&amp;destination=38.151657%2C27.353193&amp;travelmode=driving</t>
        </is>
      </c>
    </row>
    <row r="53" ht="30" customHeight="1" s="113">
      <c r="A53" s="202" t="inlineStr">
        <is>
          <t>NİDANUR GÜÇ</t>
        </is>
      </c>
      <c r="B53" s="202" t="inlineStr">
        <is>
          <t>M008</t>
        </is>
      </c>
      <c r="C53" s="202" t="inlineStr">
        <is>
          <t>AYRANCILAR</t>
        </is>
      </c>
      <c r="D53" s="202" t="inlineStr">
        <is>
          <t>İzmir</t>
        </is>
      </c>
      <c r="E53" s="202" t="inlineStr">
        <is>
          <t>AYRANCILAR çevresi</t>
        </is>
      </c>
      <c r="F53" s="197" t="inlineStr">
        <is>
          <t>FEVZİ ÇAKMAK MAH.20 SK. NO:57 İÇ KAPI NO:10</t>
        </is>
      </c>
      <c r="G53" s="203" t="n">
        <v>38.240465</v>
      </c>
      <c r="H53" s="203" t="n">
        <v>27.285873</v>
      </c>
      <c r="I53" s="202" t="inlineStr">
        <is>
          <t>Toplu Taşıma</t>
        </is>
      </c>
      <c r="J53" s="204" t="n">
        <v>60</v>
      </c>
      <c r="K53" s="202" t="inlineStr">
        <is>
          <t>Değerlendirilebilir</t>
        </is>
      </c>
      <c r="L53" s="202" t="n"/>
      <c r="M53" s="205" t="n">
        <v>46229</v>
      </c>
      <c r="N53" s="202" t="inlineStr">
        <is>
          <t>Gerçek - Google Places (20. Sk. No:57)</t>
        </is>
      </c>
      <c r="O53" s="206" t="inlineStr">
        <is>
          <t>Açık adres yalnız İK/admin tarafından görülmelidir; raporlara taşınmaz.</t>
        </is>
      </c>
      <c r="P53" s="131" t="n">
        <v>9.5</v>
      </c>
      <c r="Q53" s="131" t="inlineStr">
        <is>
          <t>AYRANCILAR</t>
        </is>
      </c>
      <c r="R53" s="131" t="n">
        <v>0.6</v>
      </c>
      <c r="S53" s="131" t="inlineStr">
        <is>
          <t>Hayır</t>
        </is>
      </c>
      <c r="T53" s="131" t="inlineStr">
        <is>
          <t>https://www.google.com/maps/dir/?api=1&amp;origin=38.240465%2C27.285873&amp;destination=38.171353%2C27.349829&amp;travelmode=driving</t>
        </is>
      </c>
      <c r="U53" s="131" t="inlineStr">
        <is>
          <t>AYRANCILAR</t>
        </is>
      </c>
      <c r="V53" s="131" t="n">
        <v>0.4</v>
      </c>
      <c r="W53" s="131" t="inlineStr">
        <is>
          <t>https://www.google.com/maps/dir/?api=1&amp;origin=38.240465%2C27.285873&amp;destination=38.240289%2C27.281412&amp;travelmode=driving</t>
        </is>
      </c>
      <c r="X53" s="131" t="inlineStr">
        <is>
          <t>TORBALI 5</t>
        </is>
      </c>
      <c r="Y53" s="131" t="n">
        <v>9.5</v>
      </c>
      <c r="Z53" s="131" t="inlineStr">
        <is>
          <t>https://www.google.com/maps/dir/?api=1&amp;origin=38.240465%2C27.285873&amp;destination=38.171353%2C27.349829&amp;travelmode=driving</t>
        </is>
      </c>
      <c r="AA53" s="131" t="inlineStr">
        <is>
          <t>TORBALI 2</t>
        </is>
      </c>
      <c r="AB53" s="131" t="n">
        <v>10.4</v>
      </c>
      <c r="AC53" s="131" t="inlineStr">
        <is>
          <t>https://www.google.com/maps/dir/?api=1&amp;origin=38.240465%2C27.285873&amp;destination=38.164664%2C27.356116&amp;travelmode=driving</t>
        </is>
      </c>
    </row>
    <row r="54" ht="30" customHeight="1" s="113">
      <c r="A54" s="202" t="inlineStr">
        <is>
          <t>HURİYE DİLSİZ</t>
        </is>
      </c>
      <c r="B54" s="202" t="inlineStr">
        <is>
          <t>M008</t>
        </is>
      </c>
      <c r="C54" s="202" t="inlineStr">
        <is>
          <t>AYRANCILAR</t>
        </is>
      </c>
      <c r="D54" s="202" t="inlineStr">
        <is>
          <t>İzmir</t>
        </is>
      </c>
      <c r="E54" s="202" t="inlineStr">
        <is>
          <t>AYRANCILAR çevresi</t>
        </is>
      </c>
      <c r="F54" s="197" t="inlineStr">
        <is>
          <t xml:space="preserve">FEVZİ ÇAKMAK MAH. KAZIM KARABEKİR PAŞA CAD. A BLOK NO:34 İÇ KAPI NO:7 </t>
        </is>
      </c>
      <c r="G54" s="203" t="n">
        <v>38.240398</v>
      </c>
      <c r="H54" s="203" t="n">
        <v>27.28312</v>
      </c>
      <c r="I54" s="202" t="inlineStr">
        <is>
          <t>Toplu Taşıma</t>
        </is>
      </c>
      <c r="J54" s="204" t="n">
        <v>60</v>
      </c>
      <c r="K54" s="202" t="inlineStr">
        <is>
          <t>Değerlendirilebilir</t>
        </is>
      </c>
      <c r="L54" s="202" t="n"/>
      <c r="M54" s="205" t="n">
        <v>46229</v>
      </c>
      <c r="N54" s="202" t="inlineStr">
        <is>
          <t>Gerçek - Google Places (Kazim Karabekir Pasa Cd. No:34)</t>
        </is>
      </c>
      <c r="O54" s="206" t="inlineStr">
        <is>
          <t>Açık adres yalnız İK/admin tarafından görülmelidir; raporlara taşınmaz.</t>
        </is>
      </c>
      <c r="P54" s="131" t="n">
        <v>9.6</v>
      </c>
      <c r="Q54" s="131" t="inlineStr">
        <is>
          <t>AYRANCILAR</t>
        </is>
      </c>
      <c r="R54" s="131" t="n">
        <v>0.1</v>
      </c>
      <c r="S54" s="131" t="inlineStr">
        <is>
          <t>Hayır</t>
        </is>
      </c>
      <c r="T54" s="131" t="inlineStr">
        <is>
          <t>https://www.google.com/maps/dir/?api=1&amp;origin=38.240398%2C27.28312&amp;destination=38.171353%2C27.349829&amp;travelmode=driving</t>
        </is>
      </c>
      <c r="U54" s="131" t="inlineStr">
        <is>
          <t>AYRANCILAR</t>
        </is>
      </c>
      <c r="V54" s="131" t="n">
        <v>0.1</v>
      </c>
      <c r="W54" s="131" t="inlineStr">
        <is>
          <t>https://www.google.com/maps/dir/?api=1&amp;origin=38.240398%2C27.28312&amp;destination=38.240289%2C27.281412&amp;travelmode=driving</t>
        </is>
      </c>
      <c r="X54" s="131" t="inlineStr">
        <is>
          <t>TORBALI 5</t>
        </is>
      </c>
      <c r="Y54" s="131" t="n">
        <v>9.6</v>
      </c>
      <c r="Z54" s="131" t="inlineStr">
        <is>
          <t>https://www.google.com/maps/dir/?api=1&amp;origin=38.240398%2C27.28312&amp;destination=38.171353%2C27.349829&amp;travelmode=driving</t>
        </is>
      </c>
      <c r="AA54" s="131" t="inlineStr">
        <is>
          <t>TORBALI 2</t>
        </is>
      </c>
      <c r="AB54" s="131" t="n">
        <v>10.6</v>
      </c>
      <c r="AC54" s="131" t="inlineStr">
        <is>
          <t>https://www.google.com/maps/dir/?api=1&amp;origin=38.240398%2C27.28312&amp;destination=38.164664%2C27.356116&amp;travelmode=driving</t>
        </is>
      </c>
    </row>
    <row r="55" ht="30" customHeight="1" s="113">
      <c r="A55" s="202" t="inlineStr">
        <is>
          <t>İLKER ÖZVURAL</t>
        </is>
      </c>
      <c r="B55" s="202" t="inlineStr">
        <is>
          <t>M008</t>
        </is>
      </c>
      <c r="C55" s="202" t="inlineStr">
        <is>
          <t>AYRANCILAR</t>
        </is>
      </c>
      <c r="D55" s="202" t="inlineStr">
        <is>
          <t>İzmir</t>
        </is>
      </c>
      <c r="E55" s="202" t="inlineStr">
        <is>
          <t>AYRANCILAR çevresi</t>
        </is>
      </c>
      <c r="F55" s="197" t="inlineStr">
        <is>
          <t>MURAT BEY MAH. 3505 SOK. NO:5 D:12 TORBALI-İZMİR</t>
        </is>
      </c>
      <c r="G55" s="203" t="n">
        <v>38.154579</v>
      </c>
      <c r="H55" s="203" t="n">
        <v>27.351227</v>
      </c>
      <c r="I55" s="202" t="inlineStr">
        <is>
          <t>Toplu Taşıma</t>
        </is>
      </c>
      <c r="J55" s="204" t="n">
        <v>60</v>
      </c>
      <c r="K55" s="202" t="inlineStr">
        <is>
          <t>Değerlendirilebilir</t>
        </is>
      </c>
      <c r="L55" s="202" t="n"/>
      <c r="M55" s="205" t="n">
        <v>46229</v>
      </c>
      <c r="N55" s="202" t="inlineStr">
        <is>
          <t>Gerçek - Google Places (3505. Sk. No:5)</t>
        </is>
      </c>
      <c r="O55" s="206" t="inlineStr">
        <is>
          <t>Açık adres yalnız İK/admin tarafından görülmelidir; raporlara taşınmaz.</t>
        </is>
      </c>
      <c r="P55" s="131" t="n">
        <v>1.9</v>
      </c>
      <c r="Q55" s="131" t="inlineStr">
        <is>
          <t>TORBALI 4</t>
        </is>
      </c>
      <c r="R55" s="131" t="n">
        <v>0.4</v>
      </c>
      <c r="S55" s="131" t="inlineStr">
        <is>
          <t>Hayır</t>
        </is>
      </c>
      <c r="T55" s="131" t="inlineStr">
        <is>
          <t>https://www.google.com/maps/dir/?api=1&amp;origin=38.154579%2C27.351227&amp;destination=38.171353%2C27.349829&amp;travelmode=driving</t>
        </is>
      </c>
      <c r="U55" s="131" t="inlineStr">
        <is>
          <t>TORBALI 4</t>
        </is>
      </c>
      <c r="V55" s="131" t="n">
        <v>0.4</v>
      </c>
      <c r="W55" s="131" t="inlineStr">
        <is>
          <t>https://www.google.com/maps/dir/?api=1&amp;origin=38.154579%2C27.351227&amp;destination=38.151657%2C27.353193&amp;travelmode=driving</t>
        </is>
      </c>
      <c r="X55" s="131" t="inlineStr">
        <is>
          <t>TORBALI 3</t>
        </is>
      </c>
      <c r="Y55" s="131" t="n">
        <v>0.8</v>
      </c>
      <c r="Z55" s="131" t="inlineStr">
        <is>
          <t>https://www.google.com/maps/dir/?api=1&amp;origin=38.154579%2C27.351227&amp;destination=38.14881%2C27.356671&amp;travelmode=driving</t>
        </is>
      </c>
      <c r="AA55" s="131" t="inlineStr">
        <is>
          <t>TORBALI 1</t>
        </is>
      </c>
      <c r="AB55" s="131" t="n">
        <v>0.9</v>
      </c>
      <c r="AC55" s="131" t="inlineStr">
        <is>
          <t>https://www.google.com/maps/dir/?api=1&amp;origin=38.154579%2C27.351227&amp;destination=38.154917%2C27.36151&amp;travelmode=driving</t>
        </is>
      </c>
    </row>
    <row r="56" ht="30" customHeight="1" s="113">
      <c r="A56" s="202" t="inlineStr">
        <is>
          <t>ELANUR TUTAR</t>
        </is>
      </c>
      <c r="B56" s="202" t="inlineStr">
        <is>
          <t>M008</t>
        </is>
      </c>
      <c r="C56" s="202" t="inlineStr">
        <is>
          <t>AYRANCILAR</t>
        </is>
      </c>
      <c r="D56" s="202" t="inlineStr">
        <is>
          <t>İzmir</t>
        </is>
      </c>
      <c r="E56" s="202" t="inlineStr">
        <is>
          <t>AYRANCILAR çevresi</t>
        </is>
      </c>
      <c r="F56" s="197" t="inlineStr">
        <is>
          <t>FEVZİ ÇAKMAK MAH. 8156 SK. NO:7 İÇ KAPI NO:1 TORBALI/İZMİR</t>
        </is>
      </c>
      <c r="G56" s="203" t="n">
        <v>38.238412</v>
      </c>
      <c r="H56" s="203" t="n">
        <v>27.293427</v>
      </c>
      <c r="I56" s="202" t="inlineStr">
        <is>
          <t>Toplu Taşıma</t>
        </is>
      </c>
      <c r="J56" s="204" t="n">
        <v>60</v>
      </c>
      <c r="K56" s="202" t="inlineStr">
        <is>
          <t>Değerlendirilebilir</t>
        </is>
      </c>
      <c r="L56" s="202" t="n"/>
      <c r="M56" s="205" t="n">
        <v>46229</v>
      </c>
      <c r="N56" s="202" t="inlineStr">
        <is>
          <t>Gerçek - Google Places (8156. Sk No:7)</t>
        </is>
      </c>
      <c r="O56" s="206" t="inlineStr">
        <is>
          <t>Açık adres yalnız İK/admin tarafından görülmelidir; raporlara taşınmaz.</t>
        </is>
      </c>
      <c r="P56" s="131" t="n">
        <v>8.9</v>
      </c>
      <c r="Q56" s="131" t="inlineStr">
        <is>
          <t>AYRANCILAR</t>
        </is>
      </c>
      <c r="R56" s="131" t="n">
        <v>1.1</v>
      </c>
      <c r="S56" s="131" t="inlineStr">
        <is>
          <t>Hayır</t>
        </is>
      </c>
      <c r="T56" s="131" t="inlineStr">
        <is>
          <t>https://www.google.com/maps/dir/?api=1&amp;origin=38.238412%2C27.293427&amp;destination=38.171353%2C27.349829&amp;travelmode=driving</t>
        </is>
      </c>
      <c r="U56" s="131" t="inlineStr">
        <is>
          <t>AYRANCILAR</t>
        </is>
      </c>
      <c r="V56" s="131" t="n">
        <v>1.1</v>
      </c>
      <c r="W56" s="131" t="inlineStr">
        <is>
          <t>https://www.google.com/maps/dir/?api=1&amp;origin=38.238412%2C27.293427&amp;destination=38.240289%2C27.281412&amp;travelmode=driving</t>
        </is>
      </c>
      <c r="X56" s="131" t="inlineStr">
        <is>
          <t>TORBALI 5</t>
        </is>
      </c>
      <c r="Y56" s="131" t="n">
        <v>8.9</v>
      </c>
      <c r="Z56" s="131" t="inlineStr">
        <is>
          <t>https://www.google.com/maps/dir/?api=1&amp;origin=38.238412%2C27.293427&amp;destination=38.171353%2C27.349829&amp;travelmode=driving</t>
        </is>
      </c>
      <c r="AA56" s="131" t="inlineStr">
        <is>
          <t>TORBALI 2</t>
        </is>
      </c>
      <c r="AB56" s="131" t="n">
        <v>9.9</v>
      </c>
      <c r="AC56" s="131" t="inlineStr">
        <is>
          <t>https://www.google.com/maps/dir/?api=1&amp;origin=38.238412%2C27.293427&amp;destination=38.164664%2C27.356116&amp;travelmode=driving</t>
        </is>
      </c>
    </row>
    <row r="57" ht="30" customHeight="1" s="113">
      <c r="A57" s="202" t="inlineStr">
        <is>
          <t>SUNA TÜREN</t>
        </is>
      </c>
      <c r="B57" s="202" t="inlineStr">
        <is>
          <t>M008</t>
        </is>
      </c>
      <c r="C57" s="202" t="inlineStr">
        <is>
          <t>AYRANCILAR</t>
        </is>
      </c>
      <c r="D57" s="202" t="inlineStr">
        <is>
          <t>İzmir</t>
        </is>
      </c>
      <c r="E57" s="202" t="inlineStr">
        <is>
          <t>AYRANCILAR çevresi</t>
        </is>
      </c>
      <c r="F57" s="197" t="inlineStr">
        <is>
          <t>İNÖNÜ MH.155 SK.NO:1 İÇ KAPI NO:1</t>
        </is>
      </c>
      <c r="G57" s="203" t="n">
        <v>38.223393</v>
      </c>
      <c r="H57" s="203" t="n">
        <v>27.264117</v>
      </c>
      <c r="I57" s="202" t="inlineStr">
        <is>
          <t>Toplu Taşıma</t>
        </is>
      </c>
      <c r="J57" s="204" t="n">
        <v>60</v>
      </c>
      <c r="K57" s="202" t="inlineStr">
        <is>
          <t>Değerlendirilebilir</t>
        </is>
      </c>
      <c r="L57" s="202" t="n"/>
      <c r="M57" s="205" t="n">
        <v>46229</v>
      </c>
      <c r="N57" s="202" t="inlineStr">
        <is>
          <t>Gerçek - Google Places (Inonu civari (zayif))</t>
        </is>
      </c>
      <c r="O57" s="206" t="inlineStr">
        <is>
          <t>Açık adres yalnız İK/admin tarafından görülmelidir; raporlara taşınmaz.</t>
        </is>
      </c>
      <c r="P57" s="131" t="n">
        <v>9.5</v>
      </c>
      <c r="Q57" s="131" t="inlineStr">
        <is>
          <t>AYRANCILAR</t>
        </is>
      </c>
      <c r="R57" s="131" t="n">
        <v>2.4</v>
      </c>
      <c r="S57" s="131" t="inlineStr">
        <is>
          <t>Hayır</t>
        </is>
      </c>
      <c r="T57" s="131" t="inlineStr">
        <is>
          <t>https://www.google.com/maps/dir/?api=1&amp;origin=38.223393%2C27.264117&amp;destination=38.171353%2C27.349829&amp;travelmode=driving</t>
        </is>
      </c>
      <c r="U57" s="131" t="inlineStr">
        <is>
          <t>AYRANCILAR</t>
        </is>
      </c>
      <c r="V57" s="131" t="n">
        <v>2.4</v>
      </c>
      <c r="W57" s="131" t="inlineStr">
        <is>
          <t>https://www.google.com/maps/dir/?api=1&amp;origin=38.223393%2C27.264117&amp;destination=38.240289%2C27.281412&amp;travelmode=driving</t>
        </is>
      </c>
      <c r="X57" s="131" t="inlineStr">
        <is>
          <t>TORBALI 5</t>
        </is>
      </c>
      <c r="Y57" s="131" t="n">
        <v>9.5</v>
      </c>
      <c r="Z57" s="131" t="inlineStr">
        <is>
          <t>https://www.google.com/maps/dir/?api=1&amp;origin=38.223393%2C27.264117&amp;destination=38.171353%2C27.349829&amp;travelmode=driving</t>
        </is>
      </c>
      <c r="AA57" s="131" t="inlineStr">
        <is>
          <t>TORBALI 2</t>
        </is>
      </c>
      <c r="AB57" s="131" t="n">
        <v>10.4</v>
      </c>
      <c r="AC57" s="131" t="inlineStr">
        <is>
          <t>https://www.google.com/maps/dir/?api=1&amp;origin=38.223393%2C27.264117&amp;destination=38.164664%2C27.356116&amp;travelmode=driving</t>
        </is>
      </c>
    </row>
    <row r="58" ht="30" customHeight="1" s="113">
      <c r="A58" s="202" t="inlineStr">
        <is>
          <t>BİRBEN TANRIKULU</t>
        </is>
      </c>
      <c r="B58" s="202" t="inlineStr">
        <is>
          <t>M008</t>
        </is>
      </c>
      <c r="C58" s="202" t="inlineStr">
        <is>
          <t>AYRANCILAR</t>
        </is>
      </c>
      <c r="D58" s="202" t="inlineStr">
        <is>
          <t>İzmir</t>
        </is>
      </c>
      <c r="E58" s="202" t="inlineStr">
        <is>
          <t>AYRANCILAR çevresi</t>
        </is>
      </c>
      <c r="F58" s="197" t="inlineStr">
        <is>
          <t>AYRANCILAR MAH. 82 SK. N:5 SANCAR APT. D:9 TORBALI İZMİR</t>
        </is>
      </c>
      <c r="G58" s="203" t="n">
        <v>38.244195</v>
      </c>
      <c r="H58" s="203" t="n">
        <v>27.282125</v>
      </c>
      <c r="I58" s="202" t="inlineStr">
        <is>
          <t>Toplu Taşıma</t>
        </is>
      </c>
      <c r="J58" s="204" t="n">
        <v>60</v>
      </c>
      <c r="K58" s="202" t="inlineStr">
        <is>
          <t>Değerlendirilebilir</t>
        </is>
      </c>
      <c r="L58" s="202" t="n"/>
      <c r="M58" s="205" t="n">
        <v>46229</v>
      </c>
      <c r="N58" s="202" t="inlineStr">
        <is>
          <t>Gerçek - Google Places (82. Sk. No:5)</t>
        </is>
      </c>
      <c r="O58" s="206" t="inlineStr">
        <is>
          <t>Açık adres yalnız İK/admin tarafından görülmelidir; raporlara taşınmaz.</t>
        </is>
      </c>
      <c r="P58" s="131" t="n">
        <v>10</v>
      </c>
      <c r="Q58" s="131" t="inlineStr">
        <is>
          <t>AYRANCILAR</t>
        </is>
      </c>
      <c r="R58" s="131" t="n">
        <v>0.4</v>
      </c>
      <c r="S58" s="131" t="inlineStr">
        <is>
          <t>Hayır</t>
        </is>
      </c>
      <c r="T58" s="131" t="inlineStr">
        <is>
          <t>https://www.google.com/maps/dir/?api=1&amp;origin=38.244195%2C27.282125&amp;destination=38.171353%2C27.349829&amp;travelmode=driving</t>
        </is>
      </c>
      <c r="U58" s="131" t="inlineStr">
        <is>
          <t>AYRANCILAR</t>
        </is>
      </c>
      <c r="V58" s="131" t="n">
        <v>0.4</v>
      </c>
      <c r="W58" s="131" t="inlineStr">
        <is>
          <t>https://www.google.com/maps/dir/?api=1&amp;origin=38.244195%2C27.282125&amp;destination=38.240289%2C27.281412&amp;travelmode=driving</t>
        </is>
      </c>
      <c r="X58" s="131" t="inlineStr">
        <is>
          <t>TORBALI 5</t>
        </is>
      </c>
      <c r="Y58" s="131" t="n">
        <v>10</v>
      </c>
      <c r="Z58" s="131" t="inlineStr">
        <is>
          <t>https://www.google.com/maps/dir/?api=1&amp;origin=38.244195%2C27.282125&amp;destination=38.171353%2C27.349829&amp;travelmode=driving</t>
        </is>
      </c>
      <c r="AA58" s="131" t="inlineStr">
        <is>
          <t>TORBALI 2</t>
        </is>
      </c>
      <c r="AB58" s="131" t="n">
        <v>11</v>
      </c>
      <c r="AC58" s="131" t="inlineStr">
        <is>
          <t>https://www.google.com/maps/dir/?api=1&amp;origin=38.244195%2C27.282125&amp;destination=38.164664%2C27.356116&amp;travelmode=driving</t>
        </is>
      </c>
    </row>
    <row r="59" ht="30" customHeight="1" s="113">
      <c r="A59" s="202" t="inlineStr">
        <is>
          <t>MEHMET KILIÇ</t>
        </is>
      </c>
      <c r="B59" s="202" t="inlineStr">
        <is>
          <t>M008</t>
        </is>
      </c>
      <c r="C59" s="202" t="inlineStr">
        <is>
          <t>AYRANCILAR</t>
        </is>
      </c>
      <c r="D59" s="202" t="inlineStr">
        <is>
          <t>İzmir</t>
        </is>
      </c>
      <c r="E59" s="202" t="inlineStr">
        <is>
          <t>AYRANCILAR çevresi</t>
        </is>
      </c>
      <c r="F59" s="197" t="inlineStr">
        <is>
          <t>FEVZİ ÇAKMAK MH.AYRANCILAR/İZMİR</t>
        </is>
      </c>
      <c r="G59" s="203" t="n">
        <v>38.242951</v>
      </c>
      <c r="H59" s="203" t="n">
        <v>27.276555</v>
      </c>
      <c r="I59" s="202" t="inlineStr">
        <is>
          <t>Toplu Taşıma</t>
        </is>
      </c>
      <c r="J59" s="204" t="n">
        <v>60</v>
      </c>
      <c r="K59" s="202" t="inlineStr">
        <is>
          <t>Değerlendirilebilir</t>
        </is>
      </c>
      <c r="L59" s="202" t="n"/>
      <c r="M59" s="205" t="n">
        <v>46229</v>
      </c>
      <c r="N59" s="202" t="inlineStr">
        <is>
          <t>Gerçek - Google Places (Ayrancilar merkezi (zayif))</t>
        </is>
      </c>
      <c r="O59" s="206" t="inlineStr">
        <is>
          <t>Açık adres yalnız İK/admin tarafından görülmelidir; raporlara taşınmaz.</t>
        </is>
      </c>
      <c r="P59" s="131" t="n">
        <v>10.2</v>
      </c>
      <c r="Q59" s="131" t="inlineStr">
        <is>
          <t>AYRANCILAR</t>
        </is>
      </c>
      <c r="R59" s="131" t="n">
        <v>0.5</v>
      </c>
      <c r="S59" s="131" t="inlineStr">
        <is>
          <t>Hayır</t>
        </is>
      </c>
      <c r="T59" s="131" t="inlineStr">
        <is>
          <t>https://www.google.com/maps/dir/?api=1&amp;origin=38.242951%2C27.276555&amp;destination=38.171353%2C27.349829&amp;travelmode=driving</t>
        </is>
      </c>
      <c r="U59" s="131" t="inlineStr">
        <is>
          <t>AYRANCILAR</t>
        </is>
      </c>
      <c r="V59" s="131" t="n">
        <v>0.5</v>
      </c>
      <c r="W59" s="131" t="inlineStr">
        <is>
          <t>https://www.google.com/maps/dir/?api=1&amp;origin=38.242951%2C27.276555&amp;destination=38.240289%2C27.281412&amp;travelmode=driving</t>
        </is>
      </c>
      <c r="X59" s="131" t="inlineStr">
        <is>
          <t>TORBALI 5</t>
        </is>
      </c>
      <c r="Y59" s="131" t="n">
        <v>10.2</v>
      </c>
      <c r="Z59" s="131" t="inlineStr">
        <is>
          <t>https://www.google.com/maps/dir/?api=1&amp;origin=38.242951%2C27.276555&amp;destination=38.171353%2C27.349829&amp;travelmode=driving</t>
        </is>
      </c>
      <c r="AA59" s="131" t="inlineStr">
        <is>
          <t>TORBALI 2</t>
        </is>
      </c>
      <c r="AB59" s="131" t="n">
        <v>11.1</v>
      </c>
      <c r="AC59" s="131" t="inlineStr">
        <is>
          <t>https://www.google.com/maps/dir/?api=1&amp;origin=38.242951%2C27.276555&amp;destination=38.164664%2C27.356116&amp;travelmode=driving</t>
        </is>
      </c>
    </row>
    <row r="60" ht="30" customHeight="1" s="113">
      <c r="A60" s="202" t="inlineStr">
        <is>
          <t>BERAT AZİZOĞLU</t>
        </is>
      </c>
      <c r="B60" s="202" t="inlineStr">
        <is>
          <t>M008</t>
        </is>
      </c>
      <c r="C60" s="202" t="inlineStr">
        <is>
          <t>AYRANCILAR</t>
        </is>
      </c>
      <c r="D60" s="202" t="inlineStr">
        <is>
          <t>İzmir</t>
        </is>
      </c>
      <c r="E60" s="202" t="inlineStr">
        <is>
          <t>AYRANCILAR çevresi</t>
        </is>
      </c>
      <c r="F60" s="197" t="n">
        <v>0</v>
      </c>
      <c r="G60" s="203" t="n">
        <v>38.364</v>
      </c>
      <c r="H60" s="203" t="n">
        <v>27.249</v>
      </c>
      <c r="I60" s="202" t="inlineStr">
        <is>
          <t>Toplu Taşıma</t>
        </is>
      </c>
      <c r="J60" s="204" t="n">
        <v>60</v>
      </c>
      <c r="K60" s="202" t="inlineStr">
        <is>
          <t>Değerlendirilebilir</t>
        </is>
      </c>
      <c r="L60" s="202" t="n"/>
      <c r="M60" s="205" t="n">
        <v>46229</v>
      </c>
      <c r="N60" s="202" t="inlineStr">
        <is>
          <t>Dummy - değiştiriniz</t>
        </is>
      </c>
      <c r="O60" s="206" t="inlineStr">
        <is>
          <t>Açık adres yalnız İK/admin tarafından görülmelidir; raporlara taşınmaz.</t>
        </is>
      </c>
      <c r="P60" s="131" t="n">
        <v>23.2</v>
      </c>
      <c r="Q60" s="131" t="inlineStr">
        <is>
          <t>GEDİZ</t>
        </is>
      </c>
      <c r="R60" s="131" t="n">
        <v>7.8</v>
      </c>
      <c r="S60" s="131" t="inlineStr">
        <is>
          <t>Hayır</t>
        </is>
      </c>
      <c r="T60" s="131" t="inlineStr">
        <is>
          <t>https://www.google.com/maps/dir/?api=1&amp;origin=38.364%2C27.249&amp;destination=38.171353%2C27.349829&amp;travelmode=driving</t>
        </is>
      </c>
      <c r="U60" s="131" t="inlineStr">
        <is>
          <t>GEDİZ</t>
        </is>
      </c>
      <c r="V60" s="131" t="n">
        <v>7.8</v>
      </c>
      <c r="W60" s="131" t="inlineStr">
        <is>
          <t>https://www.google.com/maps/dir/?api=1&amp;origin=38.364%2C27.249&amp;destination=38.37066%2C27.159618&amp;travelmode=driving</t>
        </is>
      </c>
      <c r="X60" s="131" t="inlineStr">
        <is>
          <t>BUCA</t>
        </is>
      </c>
      <c r="Y60" s="131" t="n">
        <v>8.6</v>
      </c>
      <c r="Z60" s="131" t="inlineStr">
        <is>
          <t>https://www.google.com/maps/dir/?api=1&amp;origin=38.364%2C27.249&amp;destination=38.373039%2C27.150591&amp;travelmode=driving</t>
        </is>
      </c>
      <c r="AA60" s="131" t="inlineStr">
        <is>
          <t>YEŞİLOVA</t>
        </is>
      </c>
      <c r="AB60" s="131" t="n">
        <v>8.800000000000001</v>
      </c>
      <c r="AC60" s="131" t="inlineStr">
        <is>
          <t>https://www.google.com/maps/dir/?api=1&amp;origin=38.364%2C27.249&amp;destination=38.436005%2C27.206807&amp;travelmode=driving</t>
        </is>
      </c>
    </row>
    <row r="61" ht="30" customHeight="1" s="113">
      <c r="A61" s="202" t="inlineStr">
        <is>
          <t>EMRE ALTINTAŞ</t>
        </is>
      </c>
      <c r="B61" s="202" t="inlineStr">
        <is>
          <t>M008</t>
        </is>
      </c>
      <c r="C61" s="202" t="inlineStr">
        <is>
          <t>AYRANCILAR</t>
        </is>
      </c>
      <c r="D61" s="202" t="inlineStr">
        <is>
          <t>İzmir</t>
        </is>
      </c>
      <c r="E61" s="202" t="inlineStr">
        <is>
          <t>AYRANCILAR çevresi</t>
        </is>
      </c>
      <c r="F61" s="197" t="inlineStr">
        <is>
          <t>AYRANCILAR MAH 71 SK NO:4 İÇ KAPI NO:14</t>
        </is>
      </c>
      <c r="G61" s="203" t="n">
        <v>38.239012</v>
      </c>
      <c r="H61" s="203" t="n">
        <v>27.278564</v>
      </c>
      <c r="I61" s="202" t="inlineStr">
        <is>
          <t>Toplu Taşıma</t>
        </is>
      </c>
      <c r="J61" s="204" t="n">
        <v>60</v>
      </c>
      <c r="K61" s="202" t="inlineStr">
        <is>
          <t>Değerlendirilebilir</t>
        </is>
      </c>
      <c r="L61" s="202" t="n"/>
      <c r="M61" s="205" t="n">
        <v>46229</v>
      </c>
      <c r="N61" s="202" t="inlineStr">
        <is>
          <t>Gerçek - Google Places (71. Sk. No:4)</t>
        </is>
      </c>
      <c r="O61" s="206" t="inlineStr">
        <is>
          <t>Açık adres yalnız İK/admin tarafından görülmelidir; raporlara taşınmaz.</t>
        </is>
      </c>
      <c r="P61" s="131" t="n">
        <v>0.3</v>
      </c>
      <c r="Q61" s="131" t="inlineStr">
        <is>
          <t>AYRANCILAR</t>
        </is>
      </c>
      <c r="R61" s="131" t="n">
        <v>0.3</v>
      </c>
      <c r="S61" s="131" t="inlineStr">
        <is>
          <t>Evet</t>
        </is>
      </c>
      <c r="T61" s="131" t="inlineStr">
        <is>
          <t>https://www.google.com/maps/dir/?api=1&amp;origin=38.239012%2C27.278564&amp;destination=38.240289%2C27.281412&amp;travelmode=driving</t>
        </is>
      </c>
      <c r="U61" s="131" t="inlineStr">
        <is>
          <t>AYRANCILAR</t>
        </is>
      </c>
      <c r="V61" s="131" t="n">
        <v>0.3</v>
      </c>
      <c r="W61" s="131" t="inlineStr">
        <is>
          <t>https://www.google.com/maps/dir/?api=1&amp;origin=38.239012%2C27.278564&amp;destination=38.240289%2C27.281412&amp;travelmode=driving</t>
        </is>
      </c>
      <c r="X61" s="131" t="inlineStr">
        <is>
          <t>TORBALI 5</t>
        </is>
      </c>
      <c r="Y61" s="131" t="n">
        <v>9.800000000000001</v>
      </c>
      <c r="Z61" s="131" t="inlineStr">
        <is>
          <t>https://www.google.com/maps/dir/?api=1&amp;origin=38.239012%2C27.278564&amp;destination=38.171353%2C27.349829&amp;travelmode=driving</t>
        </is>
      </c>
      <c r="AA61" s="131" t="inlineStr">
        <is>
          <t>TORBALI 2</t>
        </is>
      </c>
      <c r="AB61" s="131" t="n">
        <v>10.7</v>
      </c>
      <c r="AC61" s="131" t="inlineStr">
        <is>
          <t>https://www.google.com/maps/dir/?api=1&amp;origin=38.239012%2C27.278564&amp;destination=38.164664%2C27.356116&amp;travelmode=driving</t>
        </is>
      </c>
    </row>
    <row r="62" ht="30" customHeight="1" s="113">
      <c r="A62" s="202" t="inlineStr">
        <is>
          <t>RAMAZAN KARAGÜZEL</t>
        </is>
      </c>
      <c r="B62" s="202" t="inlineStr">
        <is>
          <t>M008</t>
        </is>
      </c>
      <c r="C62" s="202" t="inlineStr">
        <is>
          <t>AYRANCILAR</t>
        </is>
      </c>
      <c r="D62" s="202" t="inlineStr">
        <is>
          <t>İzmir</t>
        </is>
      </c>
      <c r="E62" s="202" t="inlineStr">
        <is>
          <t>AYRANCILAR çevresi</t>
        </is>
      </c>
      <c r="F62" s="197" t="inlineStr">
        <is>
          <t>FEVZİ ÇAKMAK MAH. 8106 SOK. NO:87 K:2 D:3 AYRANCILAR/TORBALI-İZMİR</t>
        </is>
      </c>
      <c r="G62" s="203" t="n">
        <v>38.23991</v>
      </c>
      <c r="H62" s="203" t="n">
        <v>27.286002</v>
      </c>
      <c r="I62" s="202" t="inlineStr">
        <is>
          <t>Toplu Taşıma</t>
        </is>
      </c>
      <c r="J62" s="204" t="n">
        <v>60</v>
      </c>
      <c r="K62" s="202" t="inlineStr">
        <is>
          <t>Değerlendirilebilir</t>
        </is>
      </c>
      <c r="L62" s="202" t="n"/>
      <c r="M62" s="205" t="n">
        <v>46229</v>
      </c>
      <c r="N62" s="202" t="inlineStr">
        <is>
          <t>Gerçek - Google Places (8106. Sk. No:87)</t>
        </is>
      </c>
      <c r="O62" s="206" t="inlineStr">
        <is>
          <t>Açık adres yalnız İK/admin tarafından görülmelidir; raporlara taşınmaz.</t>
        </is>
      </c>
      <c r="P62" s="131" t="n">
        <v>0.4</v>
      </c>
      <c r="Q62" s="131" t="inlineStr">
        <is>
          <t>AYRANCILAR</t>
        </is>
      </c>
      <c r="R62" s="131" t="n">
        <v>0.4</v>
      </c>
      <c r="S62" s="131" t="inlineStr">
        <is>
          <t>Evet</t>
        </is>
      </c>
      <c r="T62" s="131" t="inlineStr">
        <is>
          <t>https://www.google.com/maps/dir/?api=1&amp;origin=38.23991%2C27.286002&amp;destination=38.240289%2C27.281412&amp;travelmode=driving</t>
        </is>
      </c>
      <c r="U62" s="131" t="inlineStr">
        <is>
          <t>AYRANCILAR</t>
        </is>
      </c>
      <c r="V62" s="131" t="n">
        <v>0.4</v>
      </c>
      <c r="W62" s="131" t="inlineStr">
        <is>
          <t>https://www.google.com/maps/dir/?api=1&amp;origin=38.23991%2C27.286002&amp;destination=38.240289%2C27.281412&amp;travelmode=driving</t>
        </is>
      </c>
      <c r="X62" s="131" t="inlineStr">
        <is>
          <t>TORBALI 5</t>
        </is>
      </c>
      <c r="Y62" s="131" t="n">
        <v>9.4</v>
      </c>
      <c r="Z62" s="131" t="inlineStr">
        <is>
          <t>https://www.google.com/maps/dir/?api=1&amp;origin=38.23991%2C27.286002&amp;destination=38.171353%2C27.349829&amp;travelmode=driving</t>
        </is>
      </c>
      <c r="AA62" s="131" t="inlineStr">
        <is>
          <t>TORBALI 2</t>
        </is>
      </c>
      <c r="AB62" s="131" t="n">
        <v>10.4</v>
      </c>
      <c r="AC62" s="131" t="inlineStr">
        <is>
          <t>https://www.google.com/maps/dir/?api=1&amp;origin=38.23991%2C27.286002&amp;destination=38.164664%2C27.356116&amp;travelmode=driving</t>
        </is>
      </c>
    </row>
    <row r="63" ht="30" customHeight="1" s="113">
      <c r="A63" s="202" t="inlineStr">
        <is>
          <t>NEŞET ÖZTÜRK</t>
        </is>
      </c>
      <c r="B63" s="202" t="inlineStr">
        <is>
          <t>M008</t>
        </is>
      </c>
      <c r="C63" s="202" t="inlineStr">
        <is>
          <t>AYRANCILAR</t>
        </is>
      </c>
      <c r="D63" s="202" t="inlineStr">
        <is>
          <t>İzmir</t>
        </is>
      </c>
      <c r="E63" s="202" t="inlineStr">
        <is>
          <t>AYRANCILAR çevresi</t>
        </is>
      </c>
      <c r="F63" s="197" t="inlineStr">
        <is>
          <t>ALPKENT MAH.1030 SK. NO:8 D:1 TORBALI/İZMİR</t>
        </is>
      </c>
      <c r="G63" s="203" t="n">
        <v>38.164628</v>
      </c>
      <c r="H63" s="203" t="n">
        <v>27.357632</v>
      </c>
      <c r="I63" s="202" t="inlineStr">
        <is>
          <t>Toplu Taşıma</t>
        </is>
      </c>
      <c r="J63" s="204" t="n">
        <v>60</v>
      </c>
      <c r="K63" s="202" t="inlineStr">
        <is>
          <t>Değerlendirilebilir</t>
        </is>
      </c>
      <c r="L63" s="202" t="n"/>
      <c r="M63" s="205" t="n">
        <v>46229</v>
      </c>
      <c r="N63" s="202" t="inlineStr">
        <is>
          <t>Gerçek - Google Places (1030. Sk. No:8)</t>
        </is>
      </c>
      <c r="O63" s="206" t="inlineStr">
        <is>
          <t>Açık adres yalnız İK/admin tarafından görülmelidir; raporlara taşınmaz.</t>
        </is>
      </c>
      <c r="P63" s="131" t="n">
        <v>10.7</v>
      </c>
      <c r="Q63" s="131" t="inlineStr">
        <is>
          <t>TORBALI 2</t>
        </is>
      </c>
      <c r="R63" s="131" t="n">
        <v>0.1</v>
      </c>
      <c r="S63" s="131" t="inlineStr">
        <is>
          <t>Hayır</t>
        </is>
      </c>
      <c r="T63" s="131" t="inlineStr">
        <is>
          <t>https://www.google.com/maps/dir/?api=1&amp;origin=38.164628%2C27.357632&amp;destination=38.240289%2C27.281412&amp;travelmode=driving</t>
        </is>
      </c>
      <c r="U63" s="131" t="inlineStr">
        <is>
          <t>TORBALI 2</t>
        </is>
      </c>
      <c r="V63" s="131" t="n">
        <v>0.1</v>
      </c>
      <c r="W63" s="131" t="inlineStr">
        <is>
          <t>https://www.google.com/maps/dir/?api=1&amp;origin=38.164628%2C27.357632&amp;destination=38.164664%2C27.356116&amp;travelmode=driving</t>
        </is>
      </c>
      <c r="X63" s="131" t="inlineStr">
        <is>
          <t>TORBALI 5</t>
        </is>
      </c>
      <c r="Y63" s="131" t="n">
        <v>1</v>
      </c>
      <c r="Z63" s="131" t="inlineStr">
        <is>
          <t>https://www.google.com/maps/dir/?api=1&amp;origin=38.164628%2C27.357632&amp;destination=38.171353%2C27.349829&amp;travelmode=driving</t>
        </is>
      </c>
      <c r="AA63" s="131" t="inlineStr">
        <is>
          <t>TORBALI 1</t>
        </is>
      </c>
      <c r="AB63" s="131" t="n">
        <v>1.1</v>
      </c>
      <c r="AC63" s="131" t="inlineStr">
        <is>
          <t>https://www.google.com/maps/dir/?api=1&amp;origin=38.164628%2C27.357632&amp;destination=38.154917%2C27.36151&amp;travelmode=driving</t>
        </is>
      </c>
    </row>
    <row r="64" ht="30" customHeight="1" s="113">
      <c r="A64" s="202" t="inlineStr">
        <is>
          <t>HATİCE ÇOBAN</t>
        </is>
      </c>
      <c r="B64" s="202" t="inlineStr">
        <is>
          <t>M008</t>
        </is>
      </c>
      <c r="C64" s="202" t="inlineStr">
        <is>
          <t>AYRANCILAR</t>
        </is>
      </c>
      <c r="D64" s="202" t="inlineStr">
        <is>
          <t>İzmir</t>
        </is>
      </c>
      <c r="E64" s="202" t="inlineStr">
        <is>
          <t>AYRANCILAR çevresi</t>
        </is>
      </c>
      <c r="F64" s="197" t="inlineStr">
        <is>
          <t>FEVZİ ÇAKMAK MAH KAZIM KARABEKİR PAŞA CAD A BLOK NO:32/2 İÇ KAPI NO:4</t>
        </is>
      </c>
      <c r="G64" s="203" t="n">
        <v>38.240077</v>
      </c>
      <c r="H64" s="203" t="n">
        <v>27.283041</v>
      </c>
      <c r="I64" s="202" t="inlineStr">
        <is>
          <t>Toplu Taşıma</t>
        </is>
      </c>
      <c r="J64" s="204" t="n">
        <v>60</v>
      </c>
      <c r="K64" s="202" t="inlineStr">
        <is>
          <t>Değerlendirilebilir</t>
        </is>
      </c>
      <c r="L64" s="202" t="n"/>
      <c r="M64" s="205" t="n">
        <v>46229</v>
      </c>
      <c r="N64" s="202" t="inlineStr">
        <is>
          <t>Gerçek - Google Places (Kazim Karabekir Pasa Cd. No:32)</t>
        </is>
      </c>
      <c r="O64" s="206" t="inlineStr">
        <is>
          <t>Açık adres yalnız İK/admin tarafından görülmelidir; raporlara taşınmaz.</t>
        </is>
      </c>
      <c r="P64" s="131" t="n">
        <v>0.1</v>
      </c>
      <c r="Q64" s="131" t="inlineStr">
        <is>
          <t>AYRANCILAR</t>
        </is>
      </c>
      <c r="R64" s="131" t="n">
        <v>0.1</v>
      </c>
      <c r="S64" s="131" t="inlineStr">
        <is>
          <t>Evet</t>
        </is>
      </c>
      <c r="T64" s="131" t="inlineStr">
        <is>
          <t>https://www.google.com/maps/dir/?api=1&amp;origin=38.240077%2C27.283041&amp;destination=38.240289%2C27.281412&amp;travelmode=driving</t>
        </is>
      </c>
      <c r="U64" s="131" t="inlineStr">
        <is>
          <t>AYRANCILAR</t>
        </is>
      </c>
      <c r="V64" s="131" t="n">
        <v>0.1</v>
      </c>
      <c r="W64" s="131" t="inlineStr">
        <is>
          <t>https://www.google.com/maps/dir/?api=1&amp;origin=38.240077%2C27.283041&amp;destination=38.240289%2C27.281412&amp;travelmode=driving</t>
        </is>
      </c>
      <c r="X64" s="131" t="inlineStr">
        <is>
          <t>TORBALI 5</t>
        </is>
      </c>
      <c r="Y64" s="131" t="n">
        <v>9.6</v>
      </c>
      <c r="Z64" s="131" t="inlineStr">
        <is>
          <t>https://www.google.com/maps/dir/?api=1&amp;origin=38.240077%2C27.283041&amp;destination=38.171353%2C27.349829&amp;travelmode=driving</t>
        </is>
      </c>
      <c r="AA64" s="131" t="inlineStr">
        <is>
          <t>TORBALI 2</t>
        </is>
      </c>
      <c r="AB64" s="131" t="n">
        <v>10.5</v>
      </c>
      <c r="AC64" s="131" t="inlineStr">
        <is>
          <t>https://www.google.com/maps/dir/?api=1&amp;origin=38.240077%2C27.283041&amp;destination=38.164664%2C27.356116&amp;travelmode=driving</t>
        </is>
      </c>
    </row>
    <row r="65" ht="30" customHeight="1" s="113">
      <c r="A65" s="202" t="inlineStr">
        <is>
          <t>MERVE KAHRAMAN</t>
        </is>
      </c>
      <c r="B65" s="202" t="inlineStr">
        <is>
          <t>M008</t>
        </is>
      </c>
      <c r="C65" s="202" t="inlineStr">
        <is>
          <t>AYRANCILAR</t>
        </is>
      </c>
      <c r="D65" s="202" t="inlineStr">
        <is>
          <t>İzmir</t>
        </is>
      </c>
      <c r="E65" s="202" t="inlineStr">
        <is>
          <t>AYRANCILAR çevresi</t>
        </is>
      </c>
      <c r="F65" s="197" t="inlineStr">
        <is>
          <t>TÜRKMENKÖY MAH. 209 SK. NO:65 İÇ KAPI NO:2</t>
        </is>
      </c>
      <c r="G65" s="203" t="n">
        <v>38.245418</v>
      </c>
      <c r="H65" s="203" t="n">
        <v>27.259708</v>
      </c>
      <c r="I65" s="202" t="inlineStr">
        <is>
          <t>Toplu Taşıma</t>
        </is>
      </c>
      <c r="J65" s="204" t="n">
        <v>60</v>
      </c>
      <c r="K65" s="202" t="inlineStr">
        <is>
          <t>Değerlendirilebilir</t>
        </is>
      </c>
      <c r="L65" s="202" t="n"/>
      <c r="M65" s="205" t="n">
        <v>46229</v>
      </c>
      <c r="N65" s="202" t="inlineStr">
        <is>
          <t>Gerçek - Google Places (209. Sk. No:65)</t>
        </is>
      </c>
      <c r="O65" s="206" t="inlineStr">
        <is>
          <t>Açık adres yalnız İK/admin tarafından görülmelidir; raporlara taşınmaz.</t>
        </is>
      </c>
      <c r="P65" s="131" t="n">
        <v>23.2</v>
      </c>
      <c r="Q65" s="131" t="inlineStr">
        <is>
          <t>OSMANGAZİ</t>
        </is>
      </c>
      <c r="R65" s="131" t="n">
        <v>4.6</v>
      </c>
      <c r="S65" s="131" t="inlineStr">
        <is>
          <t>Hayır</t>
        </is>
      </c>
      <c r="T65" s="131" t="inlineStr">
        <is>
          <t>https://www.google.com/maps/dir/?api=1&amp;origin=38.245418%2C27.259708&amp;destination=38.395182%2C27.075087&amp;travelmode=driving</t>
        </is>
      </c>
      <c r="U65" s="131" t="inlineStr">
        <is>
          <t>AYRANCILAR</t>
        </is>
      </c>
      <c r="V65" s="131" t="n">
        <v>2</v>
      </c>
      <c r="W65" s="131" t="inlineStr">
        <is>
          <t>https://www.google.com/maps/dir/?api=1&amp;origin=38.245418%2C27.259708&amp;destination=38.240289%2C27.281412&amp;travelmode=driving</t>
        </is>
      </c>
      <c r="X65" s="131" t="inlineStr">
        <is>
          <t>TORBALI 5</t>
        </is>
      </c>
      <c r="Y65" s="131" t="n">
        <v>11.4</v>
      </c>
      <c r="Z65" s="131" t="inlineStr">
        <is>
          <t>https://www.google.com/maps/dir/?api=1&amp;origin=38.245418%2C27.259708&amp;destination=38.171353%2C27.349829&amp;travelmode=driving</t>
        </is>
      </c>
      <c r="AA65" s="131" t="inlineStr">
        <is>
          <t>MENDERES</t>
        </is>
      </c>
      <c r="AB65" s="131" t="n">
        <v>11.8</v>
      </c>
      <c r="AC65" s="131" t="inlineStr">
        <is>
          <t>https://www.google.com/maps/dir/?api=1&amp;origin=38.245418%2C27.259708&amp;destination=38.260463%2C27.125587&amp;travelmode=driving</t>
        </is>
      </c>
    </row>
    <row r="66" ht="30" customHeight="1" s="113">
      <c r="A66" s="202" t="inlineStr">
        <is>
          <t>GÜLSÜM DEMİR</t>
        </is>
      </c>
      <c r="B66" s="202" t="inlineStr">
        <is>
          <t>M049</t>
        </is>
      </c>
      <c r="C66" s="202" t="inlineStr">
        <is>
          <t>ÖZDERE</t>
        </is>
      </c>
      <c r="D66" s="202" t="inlineStr">
        <is>
          <t>İzmir</t>
        </is>
      </c>
      <c r="E66" s="202" t="inlineStr">
        <is>
          <t>ÖZDERE çevresi</t>
        </is>
      </c>
      <c r="F66" s="197" t="inlineStr">
        <is>
          <t>GÜMÜLDÜR FEVZİ ÇAKMAK MAH İSTİKLAL CAD NO 19 İÇ KAPI 2</t>
        </is>
      </c>
      <c r="G66" s="203" t="n">
        <v>38.07574</v>
      </c>
      <c r="H66" s="203" t="n">
        <v>27.017982</v>
      </c>
      <c r="I66" s="202" t="inlineStr">
        <is>
          <t>Toplu Taşıma</t>
        </is>
      </c>
      <c r="J66" s="204" t="n">
        <v>60</v>
      </c>
      <c r="K66" s="202" t="inlineStr">
        <is>
          <t>Değerlendirilebilir</t>
        </is>
      </c>
      <c r="L66" s="202" t="n"/>
      <c r="M66" s="205" t="n">
        <v>46229</v>
      </c>
      <c r="N66" s="202" t="inlineStr">
        <is>
          <t>Gerçek - Google Places (İstiklal Cd No:19)</t>
        </is>
      </c>
      <c r="O66" s="206" t="inlineStr">
        <is>
          <t>Açık adres yalnız İK/admin tarafından görülmelidir; raporlara taşınmaz.</t>
        </is>
      </c>
      <c r="P66" s="131" t="n">
        <v>29.4</v>
      </c>
      <c r="Q66" s="131" t="inlineStr">
        <is>
          <t>OSMANGAZİ</t>
        </is>
      </c>
      <c r="R66" s="131" t="n">
        <v>1.8</v>
      </c>
      <c r="S66" s="131" t="inlineStr">
        <is>
          <t>Hayır</t>
        </is>
      </c>
      <c r="T66" s="131" t="inlineStr">
        <is>
          <t>https://www.google.com/maps/dir/?api=1&amp;origin=38.07574%2C27.017982&amp;destination=38.240289%2C27.281412&amp;travelmode=driving</t>
        </is>
      </c>
      <c r="U66" s="131" t="inlineStr">
        <is>
          <t>ÖZDERE</t>
        </is>
      </c>
      <c r="V66" s="131" t="n">
        <v>8.9</v>
      </c>
      <c r="W66" s="131" t="inlineStr">
        <is>
          <t>https://www.google.com/maps/dir/?api=1&amp;origin=38.07574%2C27.017982&amp;destination=38.021894%2C27.092563&amp;travelmode=driving</t>
        </is>
      </c>
      <c r="X66" s="131" t="inlineStr">
        <is>
          <t>SEFERİHİSAR</t>
        </is>
      </c>
      <c r="Y66" s="131" t="n">
        <v>20.8</v>
      </c>
      <c r="Z66" s="131" t="inlineStr">
        <is>
          <t>https://www.google.com/maps/dir/?api=1&amp;origin=38.07574%2C27.017982&amp;destination=38.194921%2C26.835212&amp;travelmode=driving</t>
        </is>
      </c>
      <c r="AA66" s="131" t="inlineStr">
        <is>
          <t>MENDERES</t>
        </is>
      </c>
      <c r="AB66" s="131" t="n">
        <v>22.6</v>
      </c>
      <c r="AC66" s="131" t="inlineStr">
        <is>
          <t>https://www.google.com/maps/dir/?api=1&amp;origin=38.07574%2C27.017982&amp;destination=38.260463%2C27.125587&amp;travelmode=driving</t>
        </is>
      </c>
    </row>
    <row r="67" ht="30" customHeight="1" s="113">
      <c r="A67" s="202" t="inlineStr">
        <is>
          <t>SAMET AKKUŞ</t>
        </is>
      </c>
      <c r="B67" s="202" t="inlineStr">
        <is>
          <t>M049</t>
        </is>
      </c>
      <c r="C67" s="202" t="inlineStr">
        <is>
          <t>ÖZDERE</t>
        </is>
      </c>
      <c r="D67" s="202" t="inlineStr">
        <is>
          <t>İzmir</t>
        </is>
      </c>
      <c r="E67" s="202" t="inlineStr">
        <is>
          <t>ÖZDERE çevresi</t>
        </is>
      </c>
      <c r="F67" s="197" t="n">
        <v>0</v>
      </c>
      <c r="G67" s="203" t="n">
        <v>38.487</v>
      </c>
      <c r="H67" s="203" t="n">
        <v>27.212</v>
      </c>
      <c r="I67" s="202" t="inlineStr">
        <is>
          <t>Toplu Taşıma</t>
        </is>
      </c>
      <c r="J67" s="204" t="n">
        <v>60</v>
      </c>
      <c r="K67" s="202" t="inlineStr">
        <is>
          <t>Değerlendirilebilir</t>
        </is>
      </c>
      <c r="L67" s="202" t="n"/>
      <c r="M67" s="205" t="n">
        <v>46229</v>
      </c>
      <c r="N67" s="202" t="inlineStr">
        <is>
          <t>Dummy - değiştiriniz</t>
        </is>
      </c>
      <c r="O67" s="206" t="inlineStr">
        <is>
          <t>Açık adres yalnız İK/admin tarafından görülmelidir; raporlara taşınmaz.</t>
        </is>
      </c>
      <c r="P67" s="131" t="n">
        <v>28.1</v>
      </c>
      <c r="Q67" s="131" t="inlineStr">
        <is>
          <t>OSMANGAZİ</t>
        </is>
      </c>
      <c r="R67" s="131" t="n">
        <v>2.9</v>
      </c>
      <c r="S67" s="131" t="inlineStr">
        <is>
          <t>Hayır</t>
        </is>
      </c>
      <c r="T67" s="131" t="inlineStr">
        <is>
          <t>https://www.google.com/maps/dir/?api=1&amp;origin=38.487%2C27.212&amp;destination=38.240289%2C27.281412&amp;travelmode=driving</t>
        </is>
      </c>
      <c r="U67" s="131" t="inlineStr">
        <is>
          <t>OSMANGAZİ</t>
        </is>
      </c>
      <c r="V67" s="131" t="n">
        <v>2.9</v>
      </c>
      <c r="W67" s="131" t="inlineStr">
        <is>
          <t>https://www.google.com/maps/dir/?api=1&amp;origin=38.487%2C27.212&amp;destination=38.464877%2C27.194834&amp;travelmode=driving</t>
        </is>
      </c>
      <c r="X67" s="131" t="inlineStr">
        <is>
          <t>MANAVKUYU</t>
        </is>
      </c>
      <c r="Y67" s="131" t="n">
        <v>3.7</v>
      </c>
      <c r="Z67" s="131" t="inlineStr">
        <is>
          <t>https://www.google.com/maps/dir/?api=1&amp;origin=38.487%2C27.212&amp;destination=38.4625711%2C27.1824038&amp;travelmode=driving</t>
        </is>
      </c>
      <c r="AA67" s="131" t="inlineStr">
        <is>
          <t>ÇAMDİBİ</t>
        </is>
      </c>
      <c r="AB67" s="131" t="n">
        <v>5.6</v>
      </c>
      <c r="AC67" s="131" t="inlineStr">
        <is>
          <t>https://www.google.com/maps/dir/?api=1&amp;origin=38.487%2C27.212&amp;destination=38.438109%2C27.19608&amp;travelmode=driving</t>
        </is>
      </c>
    </row>
    <row r="68" ht="30" customHeight="1" s="113">
      <c r="A68" s="202" t="inlineStr">
        <is>
          <t>SONA TEMIROVA</t>
        </is>
      </c>
      <c r="B68" s="202" t="inlineStr">
        <is>
          <t>M049</t>
        </is>
      </c>
      <c r="C68" s="202" t="inlineStr">
        <is>
          <t>ÖZDERE</t>
        </is>
      </c>
      <c r="D68" s="202" t="inlineStr">
        <is>
          <t>İzmir</t>
        </is>
      </c>
      <c r="E68" s="202" t="inlineStr">
        <is>
          <t>ÖZDERE çevresi</t>
        </is>
      </c>
      <c r="F68" s="197" t="n">
        <v>0</v>
      </c>
      <c r="G68" s="203" t="n">
        <v>38.503</v>
      </c>
      <c r="H68" s="203" t="n">
        <v>27.196</v>
      </c>
      <c r="I68" s="202" t="inlineStr">
        <is>
          <t>Toplu Taşıma</t>
        </is>
      </c>
      <c r="J68" s="204" t="n">
        <v>60</v>
      </c>
      <c r="K68" s="202" t="inlineStr">
        <is>
          <t>Değerlendirilebilir</t>
        </is>
      </c>
      <c r="L68" s="202" t="n"/>
      <c r="M68" s="205" t="n">
        <v>46229</v>
      </c>
      <c r="N68" s="202" t="inlineStr">
        <is>
          <t>Dummy - değiştiriniz</t>
        </is>
      </c>
      <c r="O68" s="206" t="inlineStr">
        <is>
          <t>Açık adres yalnız İK/admin tarafından görülmelidir; raporlara taşınmaz.</t>
        </is>
      </c>
      <c r="P68" s="131" t="n">
        <v>30.1</v>
      </c>
      <c r="Q68" s="131" t="inlineStr">
        <is>
          <t>ÖZDERE</t>
        </is>
      </c>
      <c r="R68" s="131" t="n">
        <v>5.4</v>
      </c>
      <c r="S68" s="131" t="inlineStr">
        <is>
          <t>Hayır</t>
        </is>
      </c>
      <c r="T68" s="131" t="inlineStr">
        <is>
          <t>https://www.google.com/maps/dir/?api=1&amp;origin=38.503%2C27.196&amp;destination=38.240289%2C27.281412&amp;travelmode=driving</t>
        </is>
      </c>
      <c r="U68" s="131" t="inlineStr">
        <is>
          <t>OSMANGAZİ</t>
        </is>
      </c>
      <c r="V68" s="131" t="n">
        <v>4.2</v>
      </c>
      <c r="W68" s="131" t="inlineStr">
        <is>
          <t>https://www.google.com/maps/dir/?api=1&amp;origin=38.503%2C27.196&amp;destination=38.464877%2C27.194834&amp;travelmode=driving</t>
        </is>
      </c>
      <c r="X68" s="131" t="inlineStr">
        <is>
          <t>MANAVKUYU</t>
        </is>
      </c>
      <c r="Y68" s="131" t="n">
        <v>4.6</v>
      </c>
      <c r="Z68" s="131" t="inlineStr">
        <is>
          <t>https://www.google.com/maps/dir/?api=1&amp;origin=38.503%2C27.196&amp;destination=38.4625711%2C27.1824038&amp;travelmode=driving</t>
        </is>
      </c>
      <c r="AA68" s="131" t="inlineStr">
        <is>
          <t>ÇİFTLİK</t>
        </is>
      </c>
      <c r="AB68" s="131" t="n">
        <v>5.3</v>
      </c>
      <c r="AC68" s="131" t="inlineStr">
        <is>
          <t>https://www.google.com/maps/dir/?api=1&amp;origin=38.503%2C27.196&amp;destination=38.496%2C27.136&amp;travelmode=driving</t>
        </is>
      </c>
    </row>
    <row r="69" ht="30" customHeight="1" s="113">
      <c r="A69" s="202" t="inlineStr">
        <is>
          <t>GOVHER ABDYLLAYEVA</t>
        </is>
      </c>
      <c r="B69" s="202" t="inlineStr">
        <is>
          <t>M049</t>
        </is>
      </c>
      <c r="C69" s="202" t="inlineStr">
        <is>
          <t>ÖZDERE</t>
        </is>
      </c>
      <c r="D69" s="202" t="inlineStr">
        <is>
          <t>İzmir</t>
        </is>
      </c>
      <c r="E69" s="202" t="inlineStr">
        <is>
          <t>ÖZDERE çevresi</t>
        </is>
      </c>
      <c r="F69" s="197" t="n">
        <v>0</v>
      </c>
      <c r="G69" s="203" t="n">
        <v>38.488</v>
      </c>
      <c r="H69" s="203" t="n">
        <v>27.212</v>
      </c>
      <c r="I69" s="202" t="inlineStr">
        <is>
          <t>Toplu Taşıma</t>
        </is>
      </c>
      <c r="J69" s="204" t="n">
        <v>60</v>
      </c>
      <c r="K69" s="202" t="inlineStr">
        <is>
          <t>Değerlendirilebilir</t>
        </is>
      </c>
      <c r="L69" s="202" t="n"/>
      <c r="M69" s="205" t="n">
        <v>46229</v>
      </c>
      <c r="N69" s="202" t="inlineStr">
        <is>
          <t>Dummy - değiştiriniz</t>
        </is>
      </c>
      <c r="O69" s="206" t="inlineStr">
        <is>
          <t>Açık adres yalnız İK/admin tarafından görülmelidir; raporlara taşınmaz.</t>
        </is>
      </c>
      <c r="P69" s="131" t="n">
        <v>28.2</v>
      </c>
      <c r="Q69" s="131" t="inlineStr">
        <is>
          <t>OSMANGAZİ</t>
        </is>
      </c>
      <c r="R69" s="131" t="n">
        <v>3</v>
      </c>
      <c r="S69" s="131" t="inlineStr">
        <is>
          <t>Hayır</t>
        </is>
      </c>
      <c r="T69" s="131" t="inlineStr">
        <is>
          <t>https://www.google.com/maps/dir/?api=1&amp;origin=38.488%2C27.212&amp;destination=38.240289%2C27.281412&amp;travelmode=driving</t>
        </is>
      </c>
      <c r="U69" s="131" t="inlineStr">
        <is>
          <t>OSMANGAZİ</t>
        </is>
      </c>
      <c r="V69" s="131" t="n">
        <v>3</v>
      </c>
      <c r="W69" s="131" t="inlineStr">
        <is>
          <t>https://www.google.com/maps/dir/?api=1&amp;origin=38.488%2C27.212&amp;destination=38.464877%2C27.194834&amp;travelmode=driving</t>
        </is>
      </c>
      <c r="X69" s="131" t="inlineStr">
        <is>
          <t>MANAVKUYU</t>
        </is>
      </c>
      <c r="Y69" s="131" t="n">
        <v>3.8</v>
      </c>
      <c r="Z69" s="131" t="inlineStr">
        <is>
          <t>https://www.google.com/maps/dir/?api=1&amp;origin=38.488%2C27.212&amp;destination=38.4625711%2C27.1824038&amp;travelmode=driving</t>
        </is>
      </c>
      <c r="AA69" s="131" t="inlineStr">
        <is>
          <t>ÇAMDİBİ</t>
        </is>
      </c>
      <c r="AB69" s="131" t="n">
        <v>5.7</v>
      </c>
      <c r="AC69" s="131" t="inlineStr">
        <is>
          <t>https://www.google.com/maps/dir/?api=1&amp;origin=38.488%2C27.212&amp;destination=38.438109%2C27.19608&amp;travelmode=driving</t>
        </is>
      </c>
    </row>
    <row r="70" ht="30" customHeight="1" s="113">
      <c r="A70" s="202" t="inlineStr">
        <is>
          <t>NİL OZAN ÇAN</t>
        </is>
      </c>
      <c r="B70" s="202" t="inlineStr">
        <is>
          <t>M049</t>
        </is>
      </c>
      <c r="C70" s="202" t="inlineStr">
        <is>
          <t>ÖZDERE</t>
        </is>
      </c>
      <c r="D70" s="202" t="inlineStr">
        <is>
          <t>İzmir</t>
        </is>
      </c>
      <c r="E70" s="202" t="inlineStr">
        <is>
          <t>ÖZDERE çevresi</t>
        </is>
      </c>
      <c r="F70" s="197" t="inlineStr">
        <is>
          <t>AHMETNEYLİ MH. 4050 SK. N:53 MENDERES</t>
        </is>
      </c>
      <c r="G70" s="203" t="n">
        <v>38.026159</v>
      </c>
      <c r="H70" s="203" t="n">
        <v>27.187194</v>
      </c>
      <c r="I70" s="202" t="inlineStr">
        <is>
          <t>Toplu Taşıma</t>
        </is>
      </c>
      <c r="J70" s="204" t="n">
        <v>60</v>
      </c>
      <c r="K70" s="202" t="inlineStr">
        <is>
          <t>Değerlendirilebilir</t>
        </is>
      </c>
      <c r="L70" s="202" t="n"/>
      <c r="M70" s="205" t="n">
        <v>46229</v>
      </c>
      <c r="N70" s="202" t="inlineStr">
        <is>
          <t>Gerçek - Google Places (4050. Sk. No:53)</t>
        </is>
      </c>
      <c r="O70" s="206" t="inlineStr">
        <is>
          <t>Açık adres yalnız İK/admin tarafından görülmelidir; raporlara taşınmaz.</t>
        </is>
      </c>
      <c r="P70" s="131" t="n">
        <v>25.2</v>
      </c>
      <c r="Q70" s="131" t="inlineStr">
        <is>
          <t>AYDIN FATİH-2</t>
        </is>
      </c>
      <c r="R70" s="131" t="n">
        <v>0.7</v>
      </c>
      <c r="S70" s="131" t="inlineStr">
        <is>
          <t>Hayır</t>
        </is>
      </c>
      <c r="T70" s="131" t="inlineStr">
        <is>
          <t>https://www.google.com/maps/dir/?api=1&amp;origin=38.026159%2C27.187194&amp;destination=38.240289%2C27.281412&amp;travelmode=driving</t>
        </is>
      </c>
      <c r="U70" s="131" t="inlineStr">
        <is>
          <t>ÖZDERE</t>
        </is>
      </c>
      <c r="V70" s="131" t="n">
        <v>8.300000000000001</v>
      </c>
      <c r="W70" s="131" t="inlineStr">
        <is>
          <t>https://www.google.com/maps/dir/?api=1&amp;origin=38.026159%2C27.187194&amp;destination=38.021894%2C27.092563&amp;travelmode=driving</t>
        </is>
      </c>
      <c r="X70" s="131" t="inlineStr">
        <is>
          <t>TORBALI 4</t>
        </is>
      </c>
      <c r="Y70" s="131" t="n">
        <v>20.1</v>
      </c>
      <c r="Z70" s="131" t="inlineStr">
        <is>
          <t>https://www.google.com/maps/dir/?api=1&amp;origin=38.026159%2C27.187194&amp;destination=38.151657%2C27.353193&amp;travelmode=driving</t>
        </is>
      </c>
      <c r="AA70" s="131" t="inlineStr">
        <is>
          <t>TORBALI 3</t>
        </is>
      </c>
      <c r="AB70" s="131" t="n">
        <v>20.1</v>
      </c>
      <c r="AC70" s="131" t="inlineStr">
        <is>
          <t>https://www.google.com/maps/dir/?api=1&amp;origin=38.026159%2C27.187194&amp;destination=38.14881%2C27.356671&amp;travelmode=driving</t>
        </is>
      </c>
    </row>
    <row r="71" ht="30" customHeight="1" s="113">
      <c r="A71" s="202" t="inlineStr">
        <is>
          <t>AKİL HABEŞOĞLU</t>
        </is>
      </c>
      <c r="B71" s="202" t="inlineStr">
        <is>
          <t>M049</t>
        </is>
      </c>
      <c r="C71" s="202" t="inlineStr">
        <is>
          <t>ÖZDERE</t>
        </is>
      </c>
      <c r="D71" s="202" t="inlineStr">
        <is>
          <t>İzmir</t>
        </is>
      </c>
      <c r="E71" s="202" t="inlineStr">
        <is>
          <t>ÖZDERE çevresi</t>
        </is>
      </c>
      <c r="F71" s="197" t="inlineStr">
        <is>
          <t>ORTA MH. 8040 SK. N:1 D:1 MENDERES ÖZDERE</t>
        </is>
      </c>
      <c r="G71" s="203" t="n">
        <v>38.014974</v>
      </c>
      <c r="H71" s="203" t="n">
        <v>27.127643</v>
      </c>
      <c r="I71" s="202" t="inlineStr">
        <is>
          <t>Toplu Taşıma</t>
        </is>
      </c>
      <c r="J71" s="204" t="n">
        <v>60</v>
      </c>
      <c r="K71" s="202" t="inlineStr">
        <is>
          <t>Değerlendirilebilir</t>
        </is>
      </c>
      <c r="L71" s="202" t="n"/>
      <c r="M71" s="205" t="n">
        <v>46229</v>
      </c>
      <c r="N71" s="202" t="inlineStr">
        <is>
          <t>Gerçek - Google Places, mahalle merkezi yaklaşık (Özdere Mah merkezi (yaklaşık))</t>
        </is>
      </c>
      <c r="O71" s="206" t="inlineStr">
        <is>
          <t>Açık adres yalnız İK/admin tarafından görülmelidir; raporlara taşınmaz.</t>
        </is>
      </c>
      <c r="P71" s="131" t="n">
        <v>28.4</v>
      </c>
      <c r="Q71" s="131" t="inlineStr">
        <is>
          <t>OSMANGAZİ</t>
        </is>
      </c>
      <c r="R71" s="131" t="n">
        <v>3.1</v>
      </c>
      <c r="S71" s="131" t="inlineStr">
        <is>
          <t>Hayır</t>
        </is>
      </c>
      <c r="T71" s="131" t="inlineStr">
        <is>
          <t>https://www.google.com/maps/dir/?api=1&amp;origin=38.014974%2C27.127643&amp;destination=38.240289%2C27.281412&amp;travelmode=driving</t>
        </is>
      </c>
      <c r="U71" s="131" t="inlineStr">
        <is>
          <t>ÖZDERE</t>
        </is>
      </c>
      <c r="V71" s="131" t="n">
        <v>3.2</v>
      </c>
      <c r="W71" s="131" t="inlineStr">
        <is>
          <t>https://www.google.com/maps/dir/?api=1&amp;origin=38.014974%2C27.127643&amp;destination=38.021894%2C27.092563&amp;travelmode=driving</t>
        </is>
      </c>
      <c r="X71" s="131" t="inlineStr">
        <is>
          <t>TORBALI 4</t>
        </is>
      </c>
      <c r="Y71" s="131" t="n">
        <v>24.9</v>
      </c>
      <c r="Z71" s="131" t="inlineStr">
        <is>
          <t>https://www.google.com/maps/dir/?api=1&amp;origin=38.014974%2C27.127643&amp;destination=38.151657%2C27.353193&amp;travelmode=driving</t>
        </is>
      </c>
      <c r="AA71" s="131" t="inlineStr">
        <is>
          <t>TORBALI 3</t>
        </is>
      </c>
      <c r="AB71" s="131" t="n">
        <v>25</v>
      </c>
      <c r="AC71" s="131" t="inlineStr">
        <is>
          <t>https://www.google.com/maps/dir/?api=1&amp;origin=38.014974%2C27.127643&amp;destination=38.14881%2C27.356671&amp;travelmode=driving</t>
        </is>
      </c>
    </row>
    <row r="72" ht="30" customHeight="1" s="113">
      <c r="A72" s="202" t="inlineStr">
        <is>
          <t>HAKAN BAYBO</t>
        </is>
      </c>
      <c r="B72" s="202" t="inlineStr">
        <is>
          <t>M049</t>
        </is>
      </c>
      <c r="C72" s="202" t="inlineStr">
        <is>
          <t>ÖZDERE</t>
        </is>
      </c>
      <c r="D72" s="202" t="inlineStr">
        <is>
          <t>İzmir</t>
        </is>
      </c>
      <c r="E72" s="202" t="inlineStr">
        <is>
          <t>ÖZDERE çevresi</t>
        </is>
      </c>
      <c r="F72" s="197" t="inlineStr">
        <is>
          <t xml:space="preserve">ORTA MAH. MUSTAFA KEMAL PAŞA BUL.PALMİYE NO:415 İÇ KAPI NO:6 MENDERES </t>
        </is>
      </c>
      <c r="G72" s="203" t="n">
        <v>38.257196</v>
      </c>
      <c r="H72" s="203" t="n">
        <v>27.133096</v>
      </c>
      <c r="I72" s="202" t="inlineStr">
        <is>
          <t>Toplu Taşıma</t>
        </is>
      </c>
      <c r="J72" s="204" t="n">
        <v>60</v>
      </c>
      <c r="K72" s="202" t="inlineStr">
        <is>
          <t>Değerlendirilebilir</t>
        </is>
      </c>
      <c r="L72" s="202" t="n"/>
      <c r="M72" s="205" t="n">
        <v>46229</v>
      </c>
      <c r="N72" s="202" t="inlineStr">
        <is>
          <t>Gerçek - Google Places (Palmiye Sitesi)</t>
        </is>
      </c>
      <c r="O72" s="206" t="inlineStr">
        <is>
          <t>Açık adres yalnız İK/admin tarafından görülmelidir; raporlara taşınmaz.</t>
        </is>
      </c>
      <c r="P72" s="131" t="n">
        <v>13.1</v>
      </c>
      <c r="Q72" s="131" t="inlineStr">
        <is>
          <t>AYDIN FATİH-2</t>
        </is>
      </c>
      <c r="R72" s="131" t="n">
        <v>0.6</v>
      </c>
      <c r="S72" s="131" t="inlineStr">
        <is>
          <t>Hayır</t>
        </is>
      </c>
      <c r="T72" s="131" t="inlineStr">
        <is>
          <t>https://www.google.com/maps/dir/?api=1&amp;origin=38.257196%2C27.133096&amp;destination=38.240289%2C27.281412&amp;travelmode=driving</t>
        </is>
      </c>
      <c r="U72" s="131" t="inlineStr">
        <is>
          <t>MENDERES</t>
        </is>
      </c>
      <c r="V72" s="131" t="n">
        <v>0.7</v>
      </c>
      <c r="W72" s="131" t="inlineStr">
        <is>
          <t>https://www.google.com/maps/dir/?api=1&amp;origin=38.257196%2C27.133096&amp;destination=38.260463%2C27.125587&amp;travelmode=driving</t>
        </is>
      </c>
      <c r="X72" s="131" t="inlineStr">
        <is>
          <t>GAZİEMİR-2</t>
        </is>
      </c>
      <c r="Y72" s="131" t="n">
        <v>6.7</v>
      </c>
      <c r="Z72" s="131" t="inlineStr">
        <is>
          <t>https://www.google.com/maps/dir/?api=1&amp;origin=38.257196%2C27.133096&amp;destination=38.317546%2C27.133478&amp;travelmode=driving</t>
        </is>
      </c>
      <c r="AA72" s="131" t="inlineStr">
        <is>
          <t>GAZİEMİR-6</t>
        </is>
      </c>
      <c r="AB72" s="131" t="n">
        <v>6.7</v>
      </c>
      <c r="AC72" s="131" t="inlineStr">
        <is>
          <t>https://www.google.com/maps/dir/?api=1&amp;origin=38.257196%2C27.133096&amp;destination=38.317553%2C27.130542&amp;travelmode=driving</t>
        </is>
      </c>
    </row>
    <row r="73" ht="30" customHeight="1" s="113">
      <c r="A73" s="202" t="inlineStr">
        <is>
          <t>FAHRİYE DRAGONAVA</t>
        </is>
      </c>
      <c r="B73" s="202" t="inlineStr">
        <is>
          <t>M015</t>
        </is>
      </c>
      <c r="C73" s="202" t="inlineStr">
        <is>
          <t>GAZİEMİR-1</t>
        </is>
      </c>
      <c r="D73" s="202" t="inlineStr">
        <is>
          <t>İzmir</t>
        </is>
      </c>
      <c r="E73" s="202" t="inlineStr">
        <is>
          <t>GAZİEMİR-1 çevresi</t>
        </is>
      </c>
      <c r="F73" s="197" t="n">
        <v>0</v>
      </c>
      <c r="G73" s="203" t="n">
        <v>38.389</v>
      </c>
      <c r="H73" s="203" t="n">
        <v>27.18</v>
      </c>
      <c r="I73" s="202" t="inlineStr">
        <is>
          <t>Toplu Taşıma</t>
        </is>
      </c>
      <c r="J73" s="204" t="n">
        <v>60</v>
      </c>
      <c r="K73" s="202" t="inlineStr">
        <is>
          <t>Değerlendirilebilir</t>
        </is>
      </c>
      <c r="L73" s="202" t="n"/>
      <c r="M73" s="205" t="n">
        <v>46229</v>
      </c>
      <c r="N73" s="202" t="inlineStr">
        <is>
          <t>Dummy - değiştiriniz</t>
        </is>
      </c>
      <c r="O73" s="206" t="inlineStr">
        <is>
          <t>Açık adres yalnız İK/admin tarafından görülmelidir; raporlara taşınmaz.</t>
        </is>
      </c>
      <c r="P73" s="131" t="n">
        <v>18.8</v>
      </c>
      <c r="Q73" s="131" t="inlineStr">
        <is>
          <t>ŞİRİNYER</t>
        </is>
      </c>
      <c r="R73" s="131" t="n">
        <v>2.4</v>
      </c>
      <c r="S73" s="131" t="inlineStr">
        <is>
          <t>Hayır</t>
        </is>
      </c>
      <c r="T73" s="131" t="inlineStr">
        <is>
          <t>https://www.google.com/maps/dir/?api=1&amp;origin=38.389%2C27.18&amp;destination=38.240289%2C27.281412&amp;travelmode=driving</t>
        </is>
      </c>
      <c r="U73" s="131" t="inlineStr">
        <is>
          <t>ŞİRİNYER</t>
        </is>
      </c>
      <c r="V73" s="131" t="n">
        <v>2.4</v>
      </c>
      <c r="W73" s="131" t="inlineStr">
        <is>
          <t>https://www.google.com/maps/dir/?api=1&amp;origin=38.389%2C27.18&amp;destination=38.399377%2C27.155469&amp;travelmode=driving</t>
        </is>
      </c>
      <c r="X73" s="131" t="inlineStr">
        <is>
          <t>ŞİRİNYER 2</t>
        </is>
      </c>
      <c r="Y73" s="131" t="n">
        <v>2.5</v>
      </c>
      <c r="Z73" s="131" t="inlineStr">
        <is>
          <t>https://www.google.com/maps/dir/?api=1&amp;origin=38.389%2C27.18&amp;destination=38.3911321%2C27.1511743&amp;travelmode=driving</t>
        </is>
      </c>
      <c r="AA73" s="131" t="inlineStr">
        <is>
          <t>GEDİZ</t>
        </is>
      </c>
      <c r="AB73" s="131" t="n">
        <v>2.7</v>
      </c>
      <c r="AC73" s="131" t="inlineStr">
        <is>
          <t>https://www.google.com/maps/dir/?api=1&amp;origin=38.389%2C27.18&amp;destination=38.37066%2C27.159618&amp;travelmode=driving</t>
        </is>
      </c>
    </row>
    <row r="74" ht="30" customHeight="1" s="113">
      <c r="A74" s="202" t="inlineStr">
        <is>
          <t>SONGÜL AY</t>
        </is>
      </c>
      <c r="B74" s="202" t="inlineStr">
        <is>
          <t>M015</t>
        </is>
      </c>
      <c r="C74" s="202" t="inlineStr">
        <is>
          <t>GAZİEMİR-1</t>
        </is>
      </c>
      <c r="D74" s="202" t="inlineStr">
        <is>
          <t>İzmir</t>
        </is>
      </c>
      <c r="E74" s="202" t="inlineStr">
        <is>
          <t>GAZİEMİR-1 çevresi</t>
        </is>
      </c>
      <c r="F74" s="197" t="inlineStr">
        <is>
          <t>5083 SOK. NO:22 DAİRE:3 KAT:3 PEKER MAHALLESİ KARABAĞLAR İZMİR</t>
        </is>
      </c>
      <c r="G74" s="203" t="n">
        <v>38.363222</v>
      </c>
      <c r="H74" s="203" t="n">
        <v>27.124085</v>
      </c>
      <c r="I74" s="202" t="inlineStr">
        <is>
          <t>Toplu Taşıma</t>
        </is>
      </c>
      <c r="J74" s="204" t="n">
        <v>60</v>
      </c>
      <c r="K74" s="202" t="inlineStr">
        <is>
          <t>Değerlendirilebilir</t>
        </is>
      </c>
      <c r="L74" s="202" t="n"/>
      <c r="M74" s="205" t="n">
        <v>46229</v>
      </c>
      <c r="N74" s="202" t="inlineStr">
        <is>
          <t>Gerçek - Google Places (5083. Sk. No:22)</t>
        </is>
      </c>
      <c r="O74" s="206" t="inlineStr">
        <is>
          <t>Açık adres yalnız İK/admin tarafından görülmelidir; raporlara taşınmaz.</t>
        </is>
      </c>
      <c r="P74" s="131" t="n">
        <v>19.4</v>
      </c>
      <c r="Q74" s="131" t="inlineStr">
        <is>
          <t>ESKİİZMİR</t>
        </is>
      </c>
      <c r="R74" s="131" t="n">
        <v>1.9</v>
      </c>
      <c r="S74" s="131" t="inlineStr">
        <is>
          <t>Hayır</t>
        </is>
      </c>
      <c r="T74" s="131" t="inlineStr">
        <is>
          <t>https://www.google.com/maps/dir/?api=1&amp;origin=38.363222%2C27.124085&amp;destination=38.240289%2C27.281412&amp;travelmode=driving</t>
        </is>
      </c>
      <c r="U74" s="131" t="inlineStr">
        <is>
          <t>ESKİİZMİR</t>
        </is>
      </c>
      <c r="V74" s="131" t="n">
        <v>1.9</v>
      </c>
      <c r="W74" s="131" t="inlineStr">
        <is>
          <t>https://www.google.com/maps/dir/?api=1&amp;origin=38.363222%2C27.124085&amp;destination=38.374534%2C27.107659&amp;travelmode=driving</t>
        </is>
      </c>
      <c r="X74" s="131" t="inlineStr">
        <is>
          <t>BUCA</t>
        </is>
      </c>
      <c r="Y74" s="131" t="n">
        <v>2.6</v>
      </c>
      <c r="Z74" s="131" t="inlineStr">
        <is>
          <t>https://www.google.com/maps/dir/?api=1&amp;origin=38.363222%2C27.124085&amp;destination=38.373039%2C27.150591&amp;travelmode=driving</t>
        </is>
      </c>
      <c r="AA74" s="131" t="inlineStr">
        <is>
          <t>GEDİZ</t>
        </is>
      </c>
      <c r="AB74" s="131" t="n">
        <v>3.2</v>
      </c>
      <c r="AC74" s="131" t="inlineStr">
        <is>
          <t>https://www.google.com/maps/dir/?api=1&amp;origin=38.363222%2C27.124085&amp;destination=38.37066%2C27.159618&amp;travelmode=driving</t>
        </is>
      </c>
    </row>
    <row r="75" ht="30" customHeight="1" s="113">
      <c r="A75" s="202" t="inlineStr">
        <is>
          <t>MERVE NERGİZ</t>
        </is>
      </c>
      <c r="B75" s="202" t="inlineStr">
        <is>
          <t>M015</t>
        </is>
      </c>
      <c r="C75" s="202" t="inlineStr">
        <is>
          <t>GAZİEMİR-1</t>
        </is>
      </c>
      <c r="D75" s="202" t="inlineStr">
        <is>
          <t>İzmir</t>
        </is>
      </c>
      <c r="E75" s="202" t="inlineStr">
        <is>
          <t>GAZİEMİR-1 çevresi</t>
        </is>
      </c>
      <c r="F75" s="197" t="inlineStr">
        <is>
          <t>KONAK MAH.1014 SK.NO:44A SİLVAN</t>
        </is>
      </c>
      <c r="G75" s="203" t="n">
        <v>38.39</v>
      </c>
      <c r="H75" s="203" t="n">
        <v>27.18</v>
      </c>
      <c r="I75" s="202" t="inlineStr">
        <is>
          <t>Toplu Taşıma</t>
        </is>
      </c>
      <c r="J75" s="204" t="n">
        <v>60</v>
      </c>
      <c r="K75" s="202" t="inlineStr">
        <is>
          <t>Değerlendirilebilir</t>
        </is>
      </c>
      <c r="L75" s="202" t="n"/>
      <c r="M75" s="205" t="n">
        <v>46229</v>
      </c>
      <c r="N75" s="202" t="inlineStr">
        <is>
          <t>Dummy - değiştiriniz</t>
        </is>
      </c>
      <c r="O75" s="206" t="inlineStr">
        <is>
          <t>Açık adres yalnız İK/admin tarafından görülmelidir; raporlara taşınmaz.</t>
        </is>
      </c>
      <c r="P75" s="131" t="n">
        <v>18.9</v>
      </c>
      <c r="Q75" s="131" t="inlineStr">
        <is>
          <t>ŞİRİNYER</t>
        </is>
      </c>
      <c r="R75" s="131" t="n">
        <v>2.4</v>
      </c>
      <c r="S75" s="131" t="inlineStr">
        <is>
          <t>Hayır</t>
        </is>
      </c>
      <c r="T75" s="131" t="inlineStr">
        <is>
          <t>https://www.google.com/maps/dir/?api=1&amp;origin=38.39%2C27.18&amp;destination=38.240289%2C27.281412&amp;travelmode=driving</t>
        </is>
      </c>
      <c r="U75" s="131" t="inlineStr">
        <is>
          <t>ŞİRİNYER</t>
        </is>
      </c>
      <c r="V75" s="131" t="n">
        <v>2.4</v>
      </c>
      <c r="W75" s="131" t="inlineStr">
        <is>
          <t>https://www.google.com/maps/dir/?api=1&amp;origin=38.39%2C27.18&amp;destination=38.399377%2C27.155469&amp;travelmode=driving</t>
        </is>
      </c>
      <c r="X75" s="131" t="inlineStr">
        <is>
          <t>ŞİRİNYER 2</t>
        </is>
      </c>
      <c r="Y75" s="131" t="n">
        <v>2.5</v>
      </c>
      <c r="Z75" s="131" t="inlineStr">
        <is>
          <t>https://www.google.com/maps/dir/?api=1&amp;origin=38.39%2C27.18&amp;destination=38.3911321%2C27.1511743&amp;travelmode=driving</t>
        </is>
      </c>
      <c r="AA75" s="131" t="inlineStr">
        <is>
          <t>HAL DEPO</t>
        </is>
      </c>
      <c r="AB75" s="131" t="n">
        <v>2.7</v>
      </c>
      <c r="AC75" s="131" t="inlineStr">
        <is>
          <t>https://www.google.com/maps/dir/?api=1&amp;origin=38.39%2C27.18&amp;destination=38.412%2C27.168&amp;travelmode=driving</t>
        </is>
      </c>
    </row>
    <row r="76" ht="30" customHeight="1" s="113">
      <c r="A76" s="202" t="inlineStr">
        <is>
          <t>MERVE DENLİ</t>
        </is>
      </c>
      <c r="B76" s="202" t="inlineStr">
        <is>
          <t>M015</t>
        </is>
      </c>
      <c r="C76" s="202" t="inlineStr">
        <is>
          <t>GAZİEMİR-1</t>
        </is>
      </c>
      <c r="D76" s="202" t="inlineStr">
        <is>
          <t>İzmir</t>
        </is>
      </c>
      <c r="E76" s="202" t="inlineStr">
        <is>
          <t>GAZİEMİR-1 çevresi</t>
        </is>
      </c>
      <c r="F76" s="197" t="inlineStr">
        <is>
          <t>İNÖNÜ MAH 676/7 SOK NO:3 İÇ KAPI NO:2</t>
        </is>
      </c>
      <c r="G76" s="203" t="n">
        <v>38.225735</v>
      </c>
      <c r="H76" s="203" t="n">
        <v>27.27349</v>
      </c>
      <c r="I76" s="202" t="inlineStr">
        <is>
          <t>Toplu Taşıma</t>
        </is>
      </c>
      <c r="J76" s="204" t="n">
        <v>60</v>
      </c>
      <c r="K76" s="202" t="inlineStr">
        <is>
          <t>Değerlendirilebilir</t>
        </is>
      </c>
      <c r="L76" s="202" t="n"/>
      <c r="M76" s="205" t="n">
        <v>46229</v>
      </c>
      <c r="N76" s="202" t="inlineStr">
        <is>
          <t>Gerçek - Google Places, mahalle merkezi yaklaşık (İnönü Mah merkezi (yaklaşık))</t>
        </is>
      </c>
      <c r="O76" s="206" t="inlineStr">
        <is>
          <t>Açık adres yalnız İK/admin tarafından görülmelidir; raporlara taşınmaz.</t>
        </is>
      </c>
      <c r="P76" s="131" t="n">
        <v>1.8</v>
      </c>
      <c r="Q76" s="131" t="inlineStr">
        <is>
          <t>HAL DEPO</t>
        </is>
      </c>
      <c r="R76" s="131" t="n">
        <v>0.8</v>
      </c>
      <c r="S76" s="131" t="inlineStr">
        <is>
          <t>Evet</t>
        </is>
      </c>
      <c r="T76" s="131" t="inlineStr">
        <is>
          <t>https://www.google.com/maps/dir/?api=1&amp;origin=38.225735%2C27.27349&amp;destination=38.240289%2C27.281412&amp;travelmode=driving</t>
        </is>
      </c>
      <c r="U76" s="131" t="inlineStr">
        <is>
          <t>AYRANCILAR</t>
        </is>
      </c>
      <c r="V76" s="131" t="n">
        <v>1.8</v>
      </c>
      <c r="W76" s="131" t="inlineStr">
        <is>
          <t>https://www.google.com/maps/dir/?api=1&amp;origin=38.225735%2C27.27349&amp;destination=38.240289%2C27.281412&amp;travelmode=driving</t>
        </is>
      </c>
      <c r="X76" s="131" t="inlineStr">
        <is>
          <t>TORBALI 5</t>
        </is>
      </c>
      <c r="Y76" s="131" t="n">
        <v>9</v>
      </c>
      <c r="Z76" s="131" t="inlineStr">
        <is>
          <t>https://www.google.com/maps/dir/?api=1&amp;origin=38.225735%2C27.27349&amp;destination=38.171353%2C27.349829&amp;travelmode=driving</t>
        </is>
      </c>
      <c r="AA76" s="131" t="inlineStr">
        <is>
          <t>TORBALI 2</t>
        </is>
      </c>
      <c r="AB76" s="131" t="n">
        <v>9.9</v>
      </c>
      <c r="AC76" s="131" t="inlineStr">
        <is>
          <t>https://www.google.com/maps/dir/?api=1&amp;origin=38.225735%2C27.27349&amp;destination=38.164664%2C27.356116&amp;travelmode=driving</t>
        </is>
      </c>
    </row>
    <row r="77" ht="30" customHeight="1" s="113">
      <c r="A77" s="202" t="inlineStr">
        <is>
          <t>ULUHAN ÇAKIR</t>
        </is>
      </c>
      <c r="B77" s="202" t="inlineStr">
        <is>
          <t>M015</t>
        </is>
      </c>
      <c r="C77" s="202" t="inlineStr">
        <is>
          <t>GAZİEMİR-1</t>
        </is>
      </c>
      <c r="D77" s="202" t="inlineStr">
        <is>
          <t>İzmir</t>
        </is>
      </c>
      <c r="E77" s="202" t="inlineStr">
        <is>
          <t>GAZİEMİR-1 çevresi</t>
        </is>
      </c>
      <c r="F77" s="197" t="inlineStr">
        <is>
          <t>BİNBAŞI REŞATBEY MAH 376 SK NO:12 İÇ KAPI NO:1</t>
        </is>
      </c>
      <c r="G77" s="203" t="n">
        <v>38.350531</v>
      </c>
      <c r="H77" s="203" t="n">
        <v>27.135782</v>
      </c>
      <c r="I77" s="202" t="inlineStr">
        <is>
          <t>Toplu Taşıma</t>
        </is>
      </c>
      <c r="J77" s="204" t="n">
        <v>60</v>
      </c>
      <c r="K77" s="202" t="inlineStr">
        <is>
          <t>Değerlendirilebilir</t>
        </is>
      </c>
      <c r="L77" s="202" t="n"/>
      <c r="M77" s="205" t="n">
        <v>46229</v>
      </c>
      <c r="N77" s="202" t="inlineStr">
        <is>
          <t>Gerçek - Google Places (376. Sk. No:12)</t>
        </is>
      </c>
      <c r="O77" s="206" t="inlineStr">
        <is>
          <t>Açık adres yalnız İK/admin tarafından görülmelidir; raporlara taşınmaz.</t>
        </is>
      </c>
      <c r="P77" s="131" t="n">
        <v>17.7</v>
      </c>
      <c r="Q77" s="131" t="inlineStr">
        <is>
          <t>GAZİEMİR-1</t>
        </is>
      </c>
      <c r="R77" s="131" t="n">
        <v>2.8</v>
      </c>
      <c r="S77" s="131" t="inlineStr">
        <is>
          <t>Hayır</t>
        </is>
      </c>
      <c r="T77" s="131" t="inlineStr">
        <is>
          <t>https://www.google.com/maps/dir/?api=1&amp;origin=38.350531%2C27.135782&amp;destination=38.240289%2C27.281412&amp;travelmode=driving</t>
        </is>
      </c>
      <c r="U77" s="131" t="inlineStr">
        <is>
          <t>GAZİEMİR-1</t>
        </is>
      </c>
      <c r="V77" s="131" t="n">
        <v>2.8</v>
      </c>
      <c r="W77" s="131" t="inlineStr">
        <is>
          <t>https://www.google.com/maps/dir/?api=1&amp;origin=38.350531%2C27.135782&amp;destination=38.32574%2C27.131725&amp;travelmode=driving</t>
        </is>
      </c>
      <c r="X77" s="131" t="inlineStr">
        <is>
          <t>BUCA</t>
        </is>
      </c>
      <c r="Y77" s="131" t="n">
        <v>2.8</v>
      </c>
      <c r="Z77" s="131" t="inlineStr">
        <is>
          <t>https://www.google.com/maps/dir/?api=1&amp;origin=38.350531%2C27.135782&amp;destination=38.373039%2C27.150591&amp;travelmode=driving</t>
        </is>
      </c>
      <c r="AA77" s="131" t="inlineStr">
        <is>
          <t>GAZİEMİR-5</t>
        </is>
      </c>
      <c r="AB77" s="131" t="n">
        <v>2.8</v>
      </c>
      <c r="AC77" s="131" t="inlineStr">
        <is>
          <t>https://www.google.com/maps/dir/?api=1&amp;origin=38.350531%2C27.135782&amp;destination=38.3283%2C27.11964&amp;travelmode=driving</t>
        </is>
      </c>
    </row>
    <row r="78" ht="30" customHeight="1" s="113">
      <c r="A78" s="202" t="inlineStr">
        <is>
          <t>JEMAL HEMRAYEVA</t>
        </is>
      </c>
      <c r="B78" s="202" t="inlineStr">
        <is>
          <t>M015</t>
        </is>
      </c>
      <c r="C78" s="202" t="inlineStr">
        <is>
          <t>GAZİEMİR-1</t>
        </is>
      </c>
      <c r="D78" s="202" t="inlineStr">
        <is>
          <t>İzmir</t>
        </is>
      </c>
      <c r="E78" s="202" t="inlineStr">
        <is>
          <t>GAZİEMİR-1 çevresi</t>
        </is>
      </c>
      <c r="F78" s="197" t="n">
        <v>0</v>
      </c>
      <c r="G78" s="203" t="n">
        <v>38.385</v>
      </c>
      <c r="H78" s="203" t="n">
        <v>27.157</v>
      </c>
      <c r="I78" s="202" t="inlineStr">
        <is>
          <t>Toplu Taşıma</t>
        </is>
      </c>
      <c r="J78" s="204" t="n">
        <v>60</v>
      </c>
      <c r="K78" s="202" t="inlineStr">
        <is>
          <t>Değerlendirilebilir</t>
        </is>
      </c>
      <c r="L78" s="202" t="n"/>
      <c r="M78" s="205" t="n">
        <v>46229</v>
      </c>
      <c r="N78" s="202" t="inlineStr">
        <is>
          <t>Dummy - değiştiriniz</t>
        </is>
      </c>
      <c r="O78" s="206" t="inlineStr">
        <is>
          <t>Açık adres yalnız İK/admin tarafından görülmelidir; raporlara taşınmaz.</t>
        </is>
      </c>
      <c r="P78" s="131" t="n">
        <v>19.4</v>
      </c>
      <c r="Q78" s="131" t="inlineStr">
        <is>
          <t>ŞİRİNYER 2</t>
        </is>
      </c>
      <c r="R78" s="131" t="n">
        <v>0.9</v>
      </c>
      <c r="S78" s="131" t="inlineStr">
        <is>
          <t>Hayır</t>
        </is>
      </c>
      <c r="T78" s="131" t="inlineStr">
        <is>
          <t>https://www.google.com/maps/dir/?api=1&amp;origin=38.385%2C27.157&amp;destination=38.240289%2C27.281412&amp;travelmode=driving</t>
        </is>
      </c>
      <c r="U78" s="131" t="inlineStr">
        <is>
          <t>ŞİRİNYER 2</t>
        </is>
      </c>
      <c r="V78" s="131" t="n">
        <v>0.9</v>
      </c>
      <c r="W78" s="131" t="inlineStr">
        <is>
          <t>https://www.google.com/maps/dir/?api=1&amp;origin=38.385%2C27.157&amp;destination=38.3911321%2C27.1511743&amp;travelmode=driving</t>
        </is>
      </c>
      <c r="X78" s="131" t="inlineStr">
        <is>
          <t>BUCA2</t>
        </is>
      </c>
      <c r="Y78" s="131" t="n">
        <v>1.3</v>
      </c>
      <c r="Z78" s="131" t="inlineStr">
        <is>
          <t>https://www.google.com/maps/dir/?api=1&amp;origin=38.385%2C27.157&amp;destination=38.394722%2C27.148207&amp;travelmode=driving</t>
        </is>
      </c>
      <c r="AA78" s="131" t="inlineStr">
        <is>
          <t>BUCA</t>
        </is>
      </c>
      <c r="AB78" s="131" t="n">
        <v>1.4</v>
      </c>
      <c r="AC78" s="131" t="inlineStr">
        <is>
          <t>https://www.google.com/maps/dir/?api=1&amp;origin=38.385%2C27.157&amp;destination=38.373039%2C27.150591&amp;travelmode=driving</t>
        </is>
      </c>
    </row>
    <row r="79" ht="30" customHeight="1" s="113">
      <c r="A79" s="202" t="inlineStr">
        <is>
          <t>HÜLYA ÖĞLÜ</t>
        </is>
      </c>
      <c r="B79" s="202" t="inlineStr">
        <is>
          <t>M015</t>
        </is>
      </c>
      <c r="C79" s="202" t="inlineStr">
        <is>
          <t>GAZİEMİR-1</t>
        </is>
      </c>
      <c r="D79" s="202" t="inlineStr">
        <is>
          <t>İzmir</t>
        </is>
      </c>
      <c r="E79" s="202" t="inlineStr">
        <is>
          <t>GAZİEMİR-1 çevresi</t>
        </is>
      </c>
      <c r="F79" s="197" t="inlineStr">
        <is>
          <t>ALTINTEPE MAH.ÖZTÜRKLER SK.NO:88 MENDERES/İZMİR</t>
        </is>
      </c>
      <c r="G79" s="203" t="n">
        <v>38.234855</v>
      </c>
      <c r="H79" s="203" t="n">
        <v>27.157783</v>
      </c>
      <c r="I79" s="202" t="inlineStr">
        <is>
          <t>Toplu Taşıma</t>
        </is>
      </c>
      <c r="J79" s="204" t="n">
        <v>60</v>
      </c>
      <c r="K79" s="202" t="inlineStr">
        <is>
          <t>Değerlendirilebilir</t>
        </is>
      </c>
      <c r="L79" s="202" t="n"/>
      <c r="M79" s="205" t="n">
        <v>46229</v>
      </c>
      <c r="N79" s="202" t="inlineStr">
        <is>
          <t>Gerçek - Google Places (Ozturkler Sk. No:88)</t>
        </is>
      </c>
      <c r="O79" s="206" t="inlineStr">
        <is>
          <t>Açık adres yalnız İK/admin tarafından görülmelidir; raporlara taşınmaz.</t>
        </is>
      </c>
      <c r="P79" s="131" t="n">
        <v>10.8</v>
      </c>
      <c r="Q79" s="131" t="inlineStr">
        <is>
          <t>MENDERES</t>
        </is>
      </c>
      <c r="R79" s="131" t="n">
        <v>4</v>
      </c>
      <c r="S79" s="131" t="inlineStr">
        <is>
          <t>Hayır</t>
        </is>
      </c>
      <c r="T79" s="131" t="inlineStr">
        <is>
          <t>https://www.google.com/maps/dir/?api=1&amp;origin=38.234855%2C27.157783&amp;destination=38.240289%2C27.281412&amp;travelmode=driving</t>
        </is>
      </c>
      <c r="U79" s="131" t="inlineStr">
        <is>
          <t>MENDERES</t>
        </is>
      </c>
      <c r="V79" s="131" t="n">
        <v>4</v>
      </c>
      <c r="W79" s="131" t="inlineStr">
        <is>
          <t>https://www.google.com/maps/dir/?api=1&amp;origin=38.234855%2C27.157783&amp;destination=38.260463%2C27.125587&amp;travelmode=driving</t>
        </is>
      </c>
      <c r="X79" s="131" t="inlineStr">
        <is>
          <t>GAZİEMİR-2</t>
        </is>
      </c>
      <c r="Y79" s="131" t="n">
        <v>9.4</v>
      </c>
      <c r="Z79" s="131" t="inlineStr">
        <is>
          <t>https://www.google.com/maps/dir/?api=1&amp;origin=38.234855%2C27.157783&amp;destination=38.317546%2C27.133478&amp;travelmode=driving</t>
        </is>
      </c>
      <c r="AA79" s="131" t="inlineStr">
        <is>
          <t>GAZİEMİR-6</t>
        </is>
      </c>
      <c r="AB79" s="131" t="n">
        <v>9.5</v>
      </c>
      <c r="AC79" s="131" t="inlineStr">
        <is>
          <t>https://www.google.com/maps/dir/?api=1&amp;origin=38.234855%2C27.157783&amp;destination=38.317553%2C27.130542&amp;travelmode=driving</t>
        </is>
      </c>
    </row>
    <row r="80" ht="30" customHeight="1" s="113">
      <c r="A80" s="202" t="inlineStr">
        <is>
          <t>SERVET SEZGİN</t>
        </is>
      </c>
      <c r="B80" s="202" t="inlineStr">
        <is>
          <t>M015</t>
        </is>
      </c>
      <c r="C80" s="202" t="inlineStr">
        <is>
          <t>GAZİEMİR-1</t>
        </is>
      </c>
      <c r="D80" s="202" t="inlineStr">
        <is>
          <t>İzmir</t>
        </is>
      </c>
      <c r="E80" s="202" t="inlineStr">
        <is>
          <t>GAZİEMİR-1 çevresi</t>
        </is>
      </c>
      <c r="F80" s="197" t="inlineStr">
        <is>
          <t xml:space="preserve">LALELİ MAH.405 SK.NO:2 İÇ KAPI NO:3 </t>
        </is>
      </c>
      <c r="G80" s="203" t="n">
        <v>38.39879</v>
      </c>
      <c r="H80" s="203" t="n">
        <v>27.15074</v>
      </c>
      <c r="I80" s="202" t="inlineStr">
        <is>
          <t>Toplu Taşıma</t>
        </is>
      </c>
      <c r="J80" s="204" t="n">
        <v>60</v>
      </c>
      <c r="K80" s="202" t="inlineStr">
        <is>
          <t>Değerlendirilebilir</t>
        </is>
      </c>
      <c r="L80" s="202" t="n"/>
      <c r="M80" s="205" t="n">
        <v>46229</v>
      </c>
      <c r="N80" s="202" t="inlineStr">
        <is>
          <t>Gerçek - Google Places, mahalle merkezi yaklaşık (Laleli Mah merkezi (yaklaşık))</t>
        </is>
      </c>
      <c r="O80" s="206" t="inlineStr">
        <is>
          <t>Açık adres yalnız İK/admin tarafından görülmelidir; raporlara taşınmaz.</t>
        </is>
      </c>
      <c r="P80" s="131" t="n">
        <v>42.2</v>
      </c>
      <c r="Q80" s="131" t="inlineStr">
        <is>
          <t>ŞİRİNYER</t>
        </is>
      </c>
      <c r="R80" s="131" t="n">
        <v>1.4</v>
      </c>
      <c r="S80" s="131" t="inlineStr">
        <is>
          <t>Hayır</t>
        </is>
      </c>
      <c r="T80" s="131" t="inlineStr">
        <is>
          <t>https://www.google.com/maps/dir/?api=1&amp;origin=38.39879%2C27.15074&amp;destination=38.021894%2C27.092563&amp;travelmode=driving</t>
        </is>
      </c>
      <c r="U80" s="131" t="inlineStr">
        <is>
          <t>ŞİRİNYER</t>
        </is>
      </c>
      <c r="V80" s="131" t="n">
        <v>0.4</v>
      </c>
      <c r="W80" s="131" t="inlineStr">
        <is>
          <t>https://www.google.com/maps/dir/?api=1&amp;origin=38.39879%2C27.15074&amp;destination=38.399377%2C27.155469&amp;travelmode=driving</t>
        </is>
      </c>
      <c r="X80" s="131" t="inlineStr">
        <is>
          <t>BUCA2</t>
        </is>
      </c>
      <c r="Y80" s="131" t="n">
        <v>0.5</v>
      </c>
      <c r="Z80" s="131" t="inlineStr">
        <is>
          <t>https://www.google.com/maps/dir/?api=1&amp;origin=38.39879%2C27.15074&amp;destination=38.394722%2C27.148207&amp;travelmode=driving</t>
        </is>
      </c>
      <c r="AA80" s="131" t="inlineStr">
        <is>
          <t>ŞİRİNYER 2</t>
        </is>
      </c>
      <c r="AB80" s="131" t="n">
        <v>0.9</v>
      </c>
      <c r="AC80" s="131" t="inlineStr">
        <is>
          <t>https://www.google.com/maps/dir/?api=1&amp;origin=38.39879%2C27.15074&amp;destination=38.3911321%2C27.1511743&amp;travelmode=driving</t>
        </is>
      </c>
    </row>
    <row r="81" ht="30" customHeight="1" s="113">
      <c r="A81" s="202" t="inlineStr">
        <is>
          <t>ALİ AYDIN</t>
        </is>
      </c>
      <c r="B81" s="202" t="inlineStr">
        <is>
          <t>M015</t>
        </is>
      </c>
      <c r="C81" s="202" t="inlineStr">
        <is>
          <t>GAZİEMİR-1</t>
        </is>
      </c>
      <c r="D81" s="202" t="inlineStr">
        <is>
          <t>İzmir</t>
        </is>
      </c>
      <c r="E81" s="202" t="inlineStr">
        <is>
          <t>GAZİEMİR-1 çevresi</t>
        </is>
      </c>
      <c r="F81" s="197" t="inlineStr">
        <is>
          <t>IRMAK MAH. 93 SOKAK NO:20 D:5 GAZİEMİR-İZMİR</t>
        </is>
      </c>
      <c r="G81" s="203" t="n">
        <v>38.327287</v>
      </c>
      <c r="H81" s="203" t="n">
        <v>27.124366</v>
      </c>
      <c r="I81" s="202" t="inlineStr">
        <is>
          <t>Toplu Taşıma</t>
        </is>
      </c>
      <c r="J81" s="204" t="n">
        <v>60</v>
      </c>
      <c r="K81" s="202" t="inlineStr">
        <is>
          <t>Değerlendirilebilir</t>
        </is>
      </c>
      <c r="L81" s="202" t="n"/>
      <c r="M81" s="205" t="n">
        <v>46229</v>
      </c>
      <c r="N81" s="202" t="inlineStr">
        <is>
          <t>Gerçek - Google Places (93. Sk No:20)</t>
        </is>
      </c>
      <c r="O81" s="206" t="inlineStr">
        <is>
          <t>Açık adres yalnız İK/admin tarafından görülmelidir; raporlara taşınmaz.</t>
        </is>
      </c>
      <c r="P81" s="131" t="n">
        <v>34.1</v>
      </c>
      <c r="Q81" s="131" t="inlineStr">
        <is>
          <t>HAL DEPO</t>
        </is>
      </c>
      <c r="R81" s="131" t="n">
        <v>1.4</v>
      </c>
      <c r="S81" s="131" t="inlineStr">
        <is>
          <t>Hayır</t>
        </is>
      </c>
      <c r="T81" s="131" t="inlineStr">
        <is>
          <t>https://www.google.com/maps/dir/?api=1&amp;origin=38.327287%2C27.124366&amp;destination=38.021894%2C27.092563&amp;travelmode=driving</t>
        </is>
      </c>
      <c r="U81" s="131" t="inlineStr">
        <is>
          <t>GAZİEMİR-3</t>
        </is>
      </c>
      <c r="V81" s="131" t="n">
        <v>0.4</v>
      </c>
      <c r="W81" s="131" t="inlineStr">
        <is>
          <t>https://www.google.com/maps/dir/?api=1&amp;origin=38.327287%2C27.124366&amp;destination=38.32406%2C27.121958&amp;travelmode=driving</t>
        </is>
      </c>
      <c r="X81" s="131" t="inlineStr">
        <is>
          <t>GAZİEMİR-5</t>
        </is>
      </c>
      <c r="Y81" s="131" t="n">
        <v>0.4</v>
      </c>
      <c r="Z81" s="131" t="inlineStr">
        <is>
          <t>https://www.google.com/maps/dir/?api=1&amp;origin=38.327287%2C27.124366&amp;destination=38.3283%2C27.11964&amp;travelmode=driving</t>
        </is>
      </c>
      <c r="AA81" s="131" t="inlineStr">
        <is>
          <t>GAZİEMİR-4</t>
        </is>
      </c>
      <c r="AB81" s="131" t="n">
        <v>0.6</v>
      </c>
      <c r="AC81" s="131" t="inlineStr">
        <is>
          <t>https://www.google.com/maps/dir/?api=1&amp;origin=38.327287%2C27.124366&amp;destination=38.323481%2C27.129036&amp;travelmode=driving</t>
        </is>
      </c>
    </row>
    <row r="82" ht="30" customHeight="1" s="113">
      <c r="A82" s="202" t="inlineStr">
        <is>
          <t>MURAT JUMAYEV</t>
        </is>
      </c>
      <c r="B82" s="202" t="inlineStr">
        <is>
          <t>M015</t>
        </is>
      </c>
      <c r="C82" s="202" t="inlineStr">
        <is>
          <t>GAZİEMİR-1</t>
        </is>
      </c>
      <c r="D82" s="202" t="inlineStr">
        <is>
          <t>İzmir</t>
        </is>
      </c>
      <c r="E82" s="202" t="inlineStr">
        <is>
          <t>GAZİEMİR-1 çevresi</t>
        </is>
      </c>
      <c r="F82" s="197" t="n">
        <v>0</v>
      </c>
      <c r="G82" s="203" t="n">
        <v>38.384</v>
      </c>
      <c r="H82" s="203" t="n">
        <v>27.157</v>
      </c>
      <c r="I82" s="202" t="inlineStr">
        <is>
          <t>Toplu Taşıma</t>
        </is>
      </c>
      <c r="J82" s="204" t="n">
        <v>60</v>
      </c>
      <c r="K82" s="202" t="inlineStr">
        <is>
          <t>Değerlendirilebilir</t>
        </is>
      </c>
      <c r="L82" s="202" t="n"/>
      <c r="M82" s="205" t="n">
        <v>46229</v>
      </c>
      <c r="N82" s="202" t="inlineStr">
        <is>
          <t>Dummy - değiştiriniz</t>
        </is>
      </c>
      <c r="O82" s="206" t="inlineStr">
        <is>
          <t>Açık adres yalnız İK/admin tarafından görülmelidir; raporlara taşınmaz.</t>
        </is>
      </c>
      <c r="P82" s="131" t="n">
        <v>40.7</v>
      </c>
      <c r="Q82" s="131" t="inlineStr">
        <is>
          <t>ŞİRİNYER 2</t>
        </is>
      </c>
      <c r="R82" s="131" t="n">
        <v>0.9</v>
      </c>
      <c r="S82" s="131" t="inlineStr">
        <is>
          <t>Hayır</t>
        </is>
      </c>
      <c r="T82" s="131" t="inlineStr">
        <is>
          <t>https://www.google.com/maps/dir/?api=1&amp;origin=38.384%2C27.157&amp;destination=38.021894%2C27.092563&amp;travelmode=driving</t>
        </is>
      </c>
      <c r="U82" s="131" t="inlineStr">
        <is>
          <t>ŞİRİNYER 2</t>
        </is>
      </c>
      <c r="V82" s="131" t="n">
        <v>0.9</v>
      </c>
      <c r="W82" s="131" t="inlineStr">
        <is>
          <t>https://www.google.com/maps/dir/?api=1&amp;origin=38.384%2C27.157&amp;destination=38.3911321%2C27.1511743&amp;travelmode=driving</t>
        </is>
      </c>
      <c r="X82" s="131" t="inlineStr">
        <is>
          <t>BUCA</t>
        </is>
      </c>
      <c r="Y82" s="131" t="n">
        <v>1.3</v>
      </c>
      <c r="Z82" s="131" t="inlineStr">
        <is>
          <t>https://www.google.com/maps/dir/?api=1&amp;origin=38.384%2C27.157&amp;destination=38.373039%2C27.150591&amp;travelmode=driving</t>
        </is>
      </c>
      <c r="AA82" s="131" t="inlineStr">
        <is>
          <t>BUCA2</t>
        </is>
      </c>
      <c r="AB82" s="131" t="n">
        <v>1.4</v>
      </c>
      <c r="AC82" s="131" t="inlineStr">
        <is>
          <t>https://www.google.com/maps/dir/?api=1&amp;origin=38.384%2C27.157&amp;destination=38.394722%2C27.148207&amp;travelmode=driving</t>
        </is>
      </c>
    </row>
    <row r="83" ht="30" customHeight="1" s="113">
      <c r="A83" s="202" t="inlineStr">
        <is>
          <t>RIZA ALTUNÇ</t>
        </is>
      </c>
      <c r="B83" s="202" t="inlineStr">
        <is>
          <t>M015</t>
        </is>
      </c>
      <c r="C83" s="202" t="inlineStr">
        <is>
          <t>GAZİEMİR-1</t>
        </is>
      </c>
      <c r="D83" s="202" t="inlineStr">
        <is>
          <t>İzmir</t>
        </is>
      </c>
      <c r="E83" s="202" t="inlineStr">
        <is>
          <t>GAZİEMİR-1 çevresi</t>
        </is>
      </c>
      <c r="F83" s="197" t="n">
        <v>0</v>
      </c>
      <c r="G83" s="203" t="n">
        <v>38.397</v>
      </c>
      <c r="H83" s="203" t="n">
        <v>27.172</v>
      </c>
      <c r="I83" s="202" t="inlineStr">
        <is>
          <t>Toplu Taşıma</t>
        </is>
      </c>
      <c r="J83" s="204" t="n">
        <v>60</v>
      </c>
      <c r="K83" s="202" t="inlineStr">
        <is>
          <t>Değerlendirilebilir</t>
        </is>
      </c>
      <c r="L83" s="202" t="n"/>
      <c r="M83" s="205" t="n">
        <v>46229</v>
      </c>
      <c r="N83" s="202" t="inlineStr">
        <is>
          <t>Dummy - değiştiriniz</t>
        </is>
      </c>
      <c r="O83" s="206" t="inlineStr">
        <is>
          <t>Açık adres yalnız İK/admin tarafından görülmelidir; raporlara taşınmaz.</t>
        </is>
      </c>
      <c r="P83" s="131" t="n">
        <v>42.3</v>
      </c>
      <c r="Q83" s="131" t="inlineStr">
        <is>
          <t>ŞİRİNYER</t>
        </is>
      </c>
      <c r="R83" s="131" t="n">
        <v>1.5</v>
      </c>
      <c r="S83" s="131" t="inlineStr">
        <is>
          <t>Hayır</t>
        </is>
      </c>
      <c r="T83" s="131" t="inlineStr">
        <is>
          <t>https://www.google.com/maps/dir/?api=1&amp;origin=38.397%2C27.172&amp;destination=38.021894%2C27.092563&amp;travelmode=driving</t>
        </is>
      </c>
      <c r="U83" s="131" t="inlineStr">
        <is>
          <t>ŞİRİNYER</t>
        </is>
      </c>
      <c r="V83" s="131" t="n">
        <v>1.5</v>
      </c>
      <c r="W83" s="131" t="inlineStr">
        <is>
          <t>https://www.google.com/maps/dir/?api=1&amp;origin=38.397%2C27.172&amp;destination=38.399377%2C27.155469&amp;travelmode=driving</t>
        </is>
      </c>
      <c r="X83" s="131" t="inlineStr">
        <is>
          <t>HAL DEPO</t>
        </is>
      </c>
      <c r="Y83" s="131" t="n">
        <v>1.7</v>
      </c>
      <c r="Z83" s="131" t="inlineStr">
        <is>
          <t>https://www.google.com/maps/dir/?api=1&amp;origin=38.397%2C27.172&amp;destination=38.412%2C27.168&amp;travelmode=driving</t>
        </is>
      </c>
      <c r="AA83" s="131" t="inlineStr">
        <is>
          <t>ŞİRİNYER 2</t>
        </is>
      </c>
      <c r="AB83" s="131" t="n">
        <v>1.9</v>
      </c>
      <c r="AC83" s="131" t="inlineStr">
        <is>
          <t>https://www.google.com/maps/dir/?api=1&amp;origin=38.397%2C27.172&amp;destination=38.3911321%2C27.1511743&amp;travelmode=driving</t>
        </is>
      </c>
    </row>
    <row r="84" ht="30" customHeight="1" s="113">
      <c r="A84" s="202" t="inlineStr">
        <is>
          <t>VEPA BAYLYYEV</t>
        </is>
      </c>
      <c r="B84" s="202" t="inlineStr">
        <is>
          <t>M015</t>
        </is>
      </c>
      <c r="C84" s="202" t="inlineStr">
        <is>
          <t>GAZİEMİR-1</t>
        </is>
      </c>
      <c r="D84" s="202" t="inlineStr">
        <is>
          <t>İzmir</t>
        </is>
      </c>
      <c r="E84" s="202" t="inlineStr">
        <is>
          <t>GAZİEMİR-1 çevresi</t>
        </is>
      </c>
      <c r="F84" s="197" t="inlineStr">
        <is>
          <t>HÜRRİYET MAH 1060 SK NO:30 D:1</t>
        </is>
      </c>
      <c r="G84" s="203" t="n">
        <v>38.300173</v>
      </c>
      <c r="H84" s="203" t="n">
        <v>27.177342</v>
      </c>
      <c r="I84" s="202" t="inlineStr">
        <is>
          <t>Toplu Taşıma</t>
        </is>
      </c>
      <c r="J84" s="204" t="n">
        <v>60</v>
      </c>
      <c r="K84" s="202" t="inlineStr">
        <is>
          <t>Değerlendirilebilir</t>
        </is>
      </c>
      <c r="L84" s="202" t="n"/>
      <c r="M84" s="205" t="n">
        <v>46229</v>
      </c>
      <c r="N84" s="202" t="inlineStr">
        <is>
          <t>Gerçek - Google Places (1060. Sk No:30)</t>
        </is>
      </c>
      <c r="O84" s="206" t="inlineStr">
        <is>
          <t>Açık adres yalnız İK/admin tarafından görülmelidir; raporlara taşınmaz.</t>
        </is>
      </c>
      <c r="P84" s="131" t="n">
        <v>31.8</v>
      </c>
      <c r="Q84" s="131" t="inlineStr">
        <is>
          <t>BUCA</t>
        </is>
      </c>
      <c r="R84" s="131" t="n">
        <v>1</v>
      </c>
      <c r="S84" s="131" t="inlineStr">
        <is>
          <t>Hayır</t>
        </is>
      </c>
      <c r="T84" s="131" t="inlineStr">
        <is>
          <t>https://www.google.com/maps/dir/?api=1&amp;origin=38.300173%2C27.177342&amp;destination=38.021894%2C27.092563&amp;travelmode=driving</t>
        </is>
      </c>
      <c r="U84" s="131" t="inlineStr">
        <is>
          <t>GAZİEMİR-2</t>
        </is>
      </c>
      <c r="V84" s="131" t="n">
        <v>4.3</v>
      </c>
      <c r="W84" s="131" t="inlineStr">
        <is>
          <t>https://www.google.com/maps/dir/?api=1&amp;origin=38.300173%2C27.177342&amp;destination=38.317546%2C27.133478&amp;travelmode=driving</t>
        </is>
      </c>
      <c r="X84" s="131" t="inlineStr">
        <is>
          <t>GAZİEMİR-6</t>
        </is>
      </c>
      <c r="Y84" s="131" t="n">
        <v>4.5</v>
      </c>
      <c r="Z84" s="131" t="inlineStr">
        <is>
          <t>https://www.google.com/maps/dir/?api=1&amp;origin=38.300173%2C27.177342&amp;destination=38.317553%2C27.130542&amp;travelmode=driving</t>
        </is>
      </c>
      <c r="AA84" s="131" t="inlineStr">
        <is>
          <t>GAZİEMİR-7</t>
        </is>
      </c>
      <c r="AB84" s="131" t="n">
        <v>4.7</v>
      </c>
      <c r="AC84" s="131" t="inlineStr">
        <is>
          <t>https://www.google.com/maps/dir/?api=1&amp;origin=38.300173%2C27.177342&amp;destination=38.322099%2C27.131037&amp;travelmode=driving</t>
        </is>
      </c>
    </row>
    <row r="85" ht="30" customHeight="1" s="113">
      <c r="A85" s="202" t="inlineStr">
        <is>
          <t>EBRU ŞAŞMAZ</t>
        </is>
      </c>
      <c r="B85" s="202" t="inlineStr">
        <is>
          <t>M015</t>
        </is>
      </c>
      <c r="C85" s="202" t="inlineStr">
        <is>
          <t>GAZİEMİR-1</t>
        </is>
      </c>
      <c r="D85" s="202" t="inlineStr">
        <is>
          <t>İzmir</t>
        </is>
      </c>
      <c r="E85" s="202" t="inlineStr">
        <is>
          <t>GAZİEMİR-1 çevresi</t>
        </is>
      </c>
      <c r="F85" s="197" t="inlineStr">
        <is>
          <t>3698 SK. N:77 K:1 D:2 KARABAĞLAR</t>
        </is>
      </c>
      <c r="G85" s="203" t="n">
        <v>38.367111</v>
      </c>
      <c r="H85" s="203" t="n">
        <v>27.118648</v>
      </c>
      <c r="I85" s="202" t="inlineStr">
        <is>
          <t>Toplu Taşıma</t>
        </is>
      </c>
      <c r="J85" s="204" t="n">
        <v>60</v>
      </c>
      <c r="K85" s="202" t="inlineStr">
        <is>
          <t>Değerlendirilebilir</t>
        </is>
      </c>
      <c r="L85" s="202" t="n"/>
      <c r="M85" s="205" t="n">
        <v>46229</v>
      </c>
      <c r="N85" s="202" t="inlineStr">
        <is>
          <t>Gerçek - Google Places (3698. Sk No:77)</t>
        </is>
      </c>
      <c r="O85" s="206" t="inlineStr">
        <is>
          <t>Açık adres yalnız İK/admin tarafından görülmelidir; raporlara taşınmaz.</t>
        </is>
      </c>
      <c r="P85" s="131" t="n">
        <v>38.5</v>
      </c>
      <c r="Q85" s="131" t="inlineStr">
        <is>
          <t>ŞİRİNYER</t>
        </is>
      </c>
      <c r="R85" s="131" t="n">
        <v>1.2</v>
      </c>
      <c r="S85" s="131" t="inlineStr">
        <is>
          <t>Hayır</t>
        </is>
      </c>
      <c r="T85" s="131" t="inlineStr">
        <is>
          <t>https://www.google.com/maps/dir/?api=1&amp;origin=38.367111%2C27.118648&amp;destination=38.021894%2C27.092563&amp;travelmode=driving</t>
        </is>
      </c>
      <c r="U85" s="131" t="inlineStr">
        <is>
          <t>ESKİİZMİR</t>
        </is>
      </c>
      <c r="V85" s="131" t="n">
        <v>1.3</v>
      </c>
      <c r="W85" s="131" t="inlineStr">
        <is>
          <t>https://www.google.com/maps/dir/?api=1&amp;origin=38.367111%2C27.118648&amp;destination=38.374534%2C27.107659&amp;travelmode=driving</t>
        </is>
      </c>
      <c r="X85" s="131" t="inlineStr">
        <is>
          <t>BUCA</t>
        </is>
      </c>
      <c r="Y85" s="131" t="n">
        <v>2.9</v>
      </c>
      <c r="Z85" s="131" t="inlineStr">
        <is>
          <t>https://www.google.com/maps/dir/?api=1&amp;origin=38.367111%2C27.118648&amp;destination=38.373039%2C27.150591&amp;travelmode=driving</t>
        </is>
      </c>
      <c r="AA85" s="131" t="inlineStr">
        <is>
          <t>AKEVLER</t>
        </is>
      </c>
      <c r="AB85" s="131" t="n">
        <v>3.2</v>
      </c>
      <c r="AC85" s="131" t="inlineStr">
        <is>
          <t>https://www.google.com/maps/dir/?api=1&amp;origin=38.367111%2C27.118648&amp;destination=38.394301%2C27.105194&amp;travelmode=driving</t>
        </is>
      </c>
    </row>
    <row r="86" ht="30" customHeight="1" s="113">
      <c r="A86" s="202" t="inlineStr">
        <is>
          <t>RAMAZAN ALTUĞ</t>
        </is>
      </c>
      <c r="B86" s="202" t="inlineStr">
        <is>
          <t>M015</t>
        </is>
      </c>
      <c r="C86" s="202" t="inlineStr">
        <is>
          <t>GAZİEMİR-1</t>
        </is>
      </c>
      <c r="D86" s="202" t="inlineStr">
        <is>
          <t>İzmir</t>
        </is>
      </c>
      <c r="E86" s="202" t="inlineStr">
        <is>
          <t>GAZİEMİR-1 çevresi</t>
        </is>
      </c>
      <c r="F86" s="197" t="inlineStr">
        <is>
          <t>BOZYAKA MAH 3107 SOK NO:33İÇ KAPI NO:3</t>
        </is>
      </c>
      <c r="G86" s="203" t="n">
        <v>38.387519</v>
      </c>
      <c r="H86" s="203" t="n">
        <v>27.1224</v>
      </c>
      <c r="I86" s="202" t="inlineStr">
        <is>
          <t>Toplu Taşıma</t>
        </is>
      </c>
      <c r="J86" s="204" t="n">
        <v>60</v>
      </c>
      <c r="K86" s="202" t="inlineStr">
        <is>
          <t>Değerlendirilebilir</t>
        </is>
      </c>
      <c r="L86" s="202" t="n"/>
      <c r="M86" s="205" t="n">
        <v>46229</v>
      </c>
      <c r="N86" s="202" t="inlineStr">
        <is>
          <t>Gerçek - Google Places (3107. Sk No:33)</t>
        </is>
      </c>
      <c r="O86" s="206" t="inlineStr">
        <is>
          <t>Açık adres yalnız İK/admin tarafından görülmelidir; raporlara taşınmaz.</t>
        </is>
      </c>
      <c r="P86" s="131" t="n">
        <v>40.7</v>
      </c>
      <c r="Q86" s="131" t="inlineStr">
        <is>
          <t>ŞİRİNYER</t>
        </is>
      </c>
      <c r="R86" s="131" t="n">
        <v>1.2</v>
      </c>
      <c r="S86" s="131" t="inlineStr">
        <is>
          <t>Hayır</t>
        </is>
      </c>
      <c r="T86" s="131" t="inlineStr">
        <is>
          <t>https://www.google.com/maps/dir/?api=1&amp;origin=38.387519%2C27.1224&amp;destination=38.021894%2C27.092563&amp;travelmode=driving</t>
        </is>
      </c>
      <c r="U86" s="131" t="inlineStr">
        <is>
          <t>BOZYAKA</t>
        </is>
      </c>
      <c r="V86" s="131" t="n">
        <v>1.1</v>
      </c>
      <c r="W86" s="131" t="inlineStr">
        <is>
          <t>https://www.google.com/maps/dir/?api=1&amp;origin=38.387519%2C27.1224&amp;destination=38.397598%2C27.122202&amp;travelmode=driving</t>
        </is>
      </c>
      <c r="X86" s="131" t="inlineStr">
        <is>
          <t>AKEVLER</t>
        </is>
      </c>
      <c r="Y86" s="131" t="n">
        <v>1.7</v>
      </c>
      <c r="Z86" s="131" t="inlineStr">
        <is>
          <t>https://www.google.com/maps/dir/?api=1&amp;origin=38.387519%2C27.1224&amp;destination=38.394301%2C27.105194&amp;travelmode=driving</t>
        </is>
      </c>
      <c r="AA86" s="131" t="inlineStr">
        <is>
          <t>İZMİRSPOR</t>
        </is>
      </c>
      <c r="AB86" s="131" t="n">
        <v>1.8</v>
      </c>
      <c r="AC86" s="131" t="inlineStr">
        <is>
          <t>https://www.google.com/maps/dir/?api=1&amp;origin=38.387519%2C27.1224&amp;destination=38.403691%2C27.119105&amp;travelmode=driving</t>
        </is>
      </c>
    </row>
    <row r="87" ht="30" customHeight="1" s="113">
      <c r="A87" s="202" t="inlineStr">
        <is>
          <t>İSMAİL KAAN KABA</t>
        </is>
      </c>
      <c r="B87" s="202" t="inlineStr">
        <is>
          <t>M015</t>
        </is>
      </c>
      <c r="C87" s="202" t="inlineStr">
        <is>
          <t>GAZİEMİR-1</t>
        </is>
      </c>
      <c r="D87" s="202" t="inlineStr">
        <is>
          <t>İzmir</t>
        </is>
      </c>
      <c r="E87" s="202" t="inlineStr">
        <is>
          <t>GAZİEMİR-1 çevresi</t>
        </is>
      </c>
      <c r="F87" s="197" t="inlineStr">
        <is>
          <t>ZAFER MH. 800 SK. SİNEM NO:67 İÇ KAPI NO:6</t>
        </is>
      </c>
      <c r="G87" s="203" t="n">
        <v>38.337403</v>
      </c>
      <c r="H87" s="203" t="n">
        <v>27.104069</v>
      </c>
      <c r="I87" s="202" t="inlineStr">
        <is>
          <t>Toplu Taşıma</t>
        </is>
      </c>
      <c r="J87" s="204" t="n">
        <v>60</v>
      </c>
      <c r="K87" s="202" t="inlineStr">
        <is>
          <t>Değerlendirilebilir</t>
        </is>
      </c>
      <c r="L87" s="202" t="n"/>
      <c r="M87" s="205" t="n">
        <v>46229</v>
      </c>
      <c r="N87" s="202" t="inlineStr">
        <is>
          <t>Gerçek - Google Places (800. Sk No:67)</t>
        </is>
      </c>
      <c r="O87" s="206" t="inlineStr">
        <is>
          <t>Açık adres yalnız İK/admin tarafından görülmelidir; raporlara taşınmaz.</t>
        </is>
      </c>
      <c r="P87" s="131" t="n">
        <v>35.1</v>
      </c>
      <c r="Q87" s="131" t="inlineStr">
        <is>
          <t>BUCA</t>
        </is>
      </c>
      <c r="R87" s="131" t="n">
        <v>0.8</v>
      </c>
      <c r="S87" s="131" t="inlineStr">
        <is>
          <t>Hayır</t>
        </is>
      </c>
      <c r="T87" s="131" t="inlineStr">
        <is>
          <t>https://www.google.com/maps/dir/?api=1&amp;origin=38.337403%2C27.104069&amp;destination=38.021894%2C27.092563&amp;travelmode=driving</t>
        </is>
      </c>
      <c r="U87" s="131" t="inlineStr">
        <is>
          <t>GAZİEMİR-5</t>
        </is>
      </c>
      <c r="V87" s="131" t="n">
        <v>1.7</v>
      </c>
      <c r="W87" s="131" t="inlineStr">
        <is>
          <t>https://www.google.com/maps/dir/?api=1&amp;origin=38.337403%2C27.104069&amp;destination=38.3283%2C27.11964&amp;travelmode=driving</t>
        </is>
      </c>
      <c r="X87" s="131" t="inlineStr">
        <is>
          <t>GAZİEMİR-3</t>
        </is>
      </c>
      <c r="Y87" s="131" t="n">
        <v>2.2</v>
      </c>
      <c r="Z87" s="131" t="inlineStr">
        <is>
          <t>https://www.google.com/maps/dir/?api=1&amp;origin=38.337403%2C27.104069&amp;destination=38.32406%2C27.121958&amp;travelmode=driving</t>
        </is>
      </c>
      <c r="AA87" s="131" t="inlineStr">
        <is>
          <t>GAZİEMİR-4</t>
        </is>
      </c>
      <c r="AB87" s="131" t="n">
        <v>2.7</v>
      </c>
      <c r="AC87" s="131" t="inlineStr">
        <is>
          <t>https://www.google.com/maps/dir/?api=1&amp;origin=38.337403%2C27.104069&amp;destination=38.323481%2C27.129036&amp;travelmode=driving</t>
        </is>
      </c>
    </row>
    <row r="88" ht="30" customHeight="1" s="113">
      <c r="A88" s="202" t="inlineStr">
        <is>
          <t>KÜBRA AKPINAR</t>
        </is>
      </c>
      <c r="B88" s="202" t="inlineStr">
        <is>
          <t>M016</t>
        </is>
      </c>
      <c r="C88" s="202" t="inlineStr">
        <is>
          <t>GAZİEMİR-2</t>
        </is>
      </c>
      <c r="D88" s="202" t="inlineStr">
        <is>
          <t>İzmir</t>
        </is>
      </c>
      <c r="E88" s="202" t="inlineStr">
        <is>
          <t>GAZİEMİR-2 çevresi</t>
        </is>
      </c>
      <c r="F88" s="197" t="n">
        <v>0</v>
      </c>
      <c r="G88" s="203" t="n">
        <v>38.377</v>
      </c>
      <c r="H88" s="203" t="n">
        <v>27.185</v>
      </c>
      <c r="I88" s="202" t="inlineStr">
        <is>
          <t>Toplu Taşıma</t>
        </is>
      </c>
      <c r="J88" s="204" t="n">
        <v>60</v>
      </c>
      <c r="K88" s="202" t="inlineStr">
        <is>
          <t>Değerlendirilebilir</t>
        </is>
      </c>
      <c r="L88" s="202" t="n"/>
      <c r="M88" s="205" t="n">
        <v>46229</v>
      </c>
      <c r="N88" s="202" t="inlineStr">
        <is>
          <t>Dummy - değiştiriniz</t>
        </is>
      </c>
      <c r="O88" s="206" t="inlineStr">
        <is>
          <t>Açık adres yalnız İK/admin tarafından görülmelidir; raporlara taşınmaz.</t>
        </is>
      </c>
      <c r="P88" s="131" t="n">
        <v>7.4</v>
      </c>
      <c r="Q88" s="131" t="inlineStr">
        <is>
          <t>GEDİZ</t>
        </is>
      </c>
      <c r="R88" s="131" t="n">
        <v>2.3</v>
      </c>
      <c r="S88" s="131" t="inlineStr">
        <is>
          <t>Hayır</t>
        </is>
      </c>
      <c r="T88" s="131" t="inlineStr">
        <is>
          <t>https://www.google.com/maps/dir/?api=1&amp;origin=38.377%2C27.185&amp;destination=38.32574%2C27.131725&amp;travelmode=driving</t>
        </is>
      </c>
      <c r="U88" s="131" t="inlineStr">
        <is>
          <t>GEDİZ</t>
        </is>
      </c>
      <c r="V88" s="131" t="n">
        <v>2.3</v>
      </c>
      <c r="W88" s="131" t="inlineStr">
        <is>
          <t>https://www.google.com/maps/dir/?api=1&amp;origin=38.377%2C27.185&amp;destination=38.37066%2C27.159618&amp;travelmode=driving</t>
        </is>
      </c>
      <c r="X88" s="131" t="inlineStr">
        <is>
          <t>BUCA</t>
        </is>
      </c>
      <c r="Y88" s="131" t="n">
        <v>3</v>
      </c>
      <c r="Z88" s="131" t="inlineStr">
        <is>
          <t>https://www.google.com/maps/dir/?api=1&amp;origin=38.377%2C27.185&amp;destination=38.373039%2C27.150591&amp;travelmode=driving</t>
        </is>
      </c>
      <c r="AA88" s="131" t="inlineStr">
        <is>
          <t>ŞİRİNYER 2</t>
        </is>
      </c>
      <c r="AB88" s="131" t="n">
        <v>3.3</v>
      </c>
      <c r="AC88" s="131" t="inlineStr">
        <is>
          <t>https://www.google.com/maps/dir/?api=1&amp;origin=38.377%2C27.185&amp;destination=38.3911321%2C27.1511743&amp;travelmode=driving</t>
        </is>
      </c>
    </row>
    <row r="89" ht="30" customHeight="1" s="113">
      <c r="A89" s="202" t="inlineStr">
        <is>
          <t>FATMA SEVGEN</t>
        </is>
      </c>
      <c r="B89" s="202" t="inlineStr">
        <is>
          <t>M016</t>
        </is>
      </c>
      <c r="C89" s="202" t="inlineStr">
        <is>
          <t>GAZİEMİR-2</t>
        </is>
      </c>
      <c r="D89" s="202" t="inlineStr">
        <is>
          <t>İzmir</t>
        </is>
      </c>
      <c r="E89" s="202" t="inlineStr">
        <is>
          <t>GAZİEMİR-2 çevresi</t>
        </is>
      </c>
      <c r="F89" s="197" t="inlineStr">
        <is>
          <t>AKTEPE MAH.153 SK. NO:6 İÇ KAPI NO:1</t>
        </is>
      </c>
      <c r="G89" s="203" t="n">
        <v>38.351772</v>
      </c>
      <c r="H89" s="203" t="n">
        <v>27.12447</v>
      </c>
      <c r="I89" s="202" t="inlineStr">
        <is>
          <t>Toplu Taşıma</t>
        </is>
      </c>
      <c r="J89" s="204" t="n">
        <v>60</v>
      </c>
      <c r="K89" s="202" t="inlineStr">
        <is>
          <t>Değerlendirilebilir</t>
        </is>
      </c>
      <c r="L89" s="202" t="n"/>
      <c r="M89" s="205" t="n">
        <v>46229</v>
      </c>
      <c r="N89" s="202" t="inlineStr">
        <is>
          <t>Gerçek - Google Places (153. Sk No:6)</t>
        </is>
      </c>
      <c r="O89" s="206" t="inlineStr">
        <is>
          <t>Açık adres yalnız İK/admin tarafından görülmelidir; raporlara taşınmaz.</t>
        </is>
      </c>
      <c r="P89" s="131" t="n">
        <v>3</v>
      </c>
      <c r="Q89" s="131" t="inlineStr">
        <is>
          <t>HAL DEPO</t>
        </is>
      </c>
      <c r="R89" s="131" t="n">
        <v>3.6</v>
      </c>
      <c r="S89" s="131" t="inlineStr">
        <is>
          <t>Hayır</t>
        </is>
      </c>
      <c r="T89" s="131" t="inlineStr">
        <is>
          <t>https://www.google.com/maps/dir/?api=1&amp;origin=38.351772%2C27.12447&amp;destination=38.32574%2C27.131725&amp;travelmode=driving</t>
        </is>
      </c>
      <c r="U89" s="131" t="inlineStr">
        <is>
          <t>GAZİEMİR-5</t>
        </is>
      </c>
      <c r="V89" s="131" t="n">
        <v>2.6</v>
      </c>
      <c r="W89" s="131" t="inlineStr">
        <is>
          <t>https://www.google.com/maps/dir/?api=1&amp;origin=38.351772%2C27.12447&amp;destination=38.3283%2C27.11964&amp;travelmode=driving</t>
        </is>
      </c>
      <c r="X89" s="131" t="inlineStr">
        <is>
          <t>ESKİİZMİR</t>
        </is>
      </c>
      <c r="Y89" s="131" t="n">
        <v>2.9</v>
      </c>
      <c r="Z89" s="131" t="inlineStr">
        <is>
          <t>https://www.google.com/maps/dir/?api=1&amp;origin=38.351772%2C27.12447&amp;destination=38.374534%2C27.107659&amp;travelmode=driving</t>
        </is>
      </c>
      <c r="AA89" s="131" t="inlineStr">
        <is>
          <t>GAZİEMİR-1</t>
        </is>
      </c>
      <c r="AB89" s="131" t="n">
        <v>3</v>
      </c>
      <c r="AC89" s="131" t="inlineStr">
        <is>
          <t>https://www.google.com/maps/dir/?api=1&amp;origin=38.351772%2C27.12447&amp;destination=38.32574%2C27.131725&amp;travelmode=driving</t>
        </is>
      </c>
    </row>
    <row r="90" ht="30" customHeight="1" s="113">
      <c r="A90" s="202" t="inlineStr">
        <is>
          <t>MYNASYP CHOLLIYEVA</t>
        </is>
      </c>
      <c r="B90" s="202" t="inlineStr">
        <is>
          <t>M016</t>
        </is>
      </c>
      <c r="C90" s="202" t="inlineStr">
        <is>
          <t>GAZİEMİR-2</t>
        </is>
      </c>
      <c r="D90" s="202" t="inlineStr">
        <is>
          <t>İzmir</t>
        </is>
      </c>
      <c r="E90" s="202" t="inlineStr">
        <is>
          <t>GAZİEMİR-2 çevresi</t>
        </is>
      </c>
      <c r="F90" s="197" t="n">
        <v>0</v>
      </c>
      <c r="G90" s="203" t="n">
        <v>38.376</v>
      </c>
      <c r="H90" s="203" t="n">
        <v>27.185</v>
      </c>
      <c r="I90" s="202" t="inlineStr">
        <is>
          <t>Toplu Taşıma</t>
        </is>
      </c>
      <c r="J90" s="204" t="n">
        <v>60</v>
      </c>
      <c r="K90" s="202" t="inlineStr">
        <is>
          <t>Değerlendirilebilir</t>
        </is>
      </c>
      <c r="L90" s="202" t="n"/>
      <c r="M90" s="205" t="n">
        <v>46229</v>
      </c>
      <c r="N90" s="202" t="inlineStr">
        <is>
          <t>Dummy - değiştiriniz</t>
        </is>
      </c>
      <c r="O90" s="206" t="inlineStr">
        <is>
          <t>Açık adres yalnız İK/admin tarafından görülmelidir; raporlara taşınmaz.</t>
        </is>
      </c>
      <c r="P90" s="131" t="n">
        <v>7.3</v>
      </c>
      <c r="Q90" s="131" t="inlineStr">
        <is>
          <t>GEDİZ</t>
        </is>
      </c>
      <c r="R90" s="131" t="n">
        <v>2.3</v>
      </c>
      <c r="S90" s="131" t="inlineStr">
        <is>
          <t>Hayır</t>
        </is>
      </c>
      <c r="T90" s="131" t="inlineStr">
        <is>
          <t>https://www.google.com/maps/dir/?api=1&amp;origin=38.376%2C27.185&amp;destination=38.32574%2C27.131725&amp;travelmode=driving</t>
        </is>
      </c>
      <c r="U90" s="131" t="inlineStr">
        <is>
          <t>GEDİZ</t>
        </is>
      </c>
      <c r="V90" s="131" t="n">
        <v>2.3</v>
      </c>
      <c r="W90" s="131" t="inlineStr">
        <is>
          <t>https://www.google.com/maps/dir/?api=1&amp;origin=38.376%2C27.185&amp;destination=38.37066%2C27.159618&amp;travelmode=driving</t>
        </is>
      </c>
      <c r="X90" s="131" t="inlineStr">
        <is>
          <t>BUCA</t>
        </is>
      </c>
      <c r="Y90" s="131" t="n">
        <v>3</v>
      </c>
      <c r="Z90" s="131" t="inlineStr">
        <is>
          <t>https://www.google.com/maps/dir/?api=1&amp;origin=38.376%2C27.185&amp;destination=38.373039%2C27.150591&amp;travelmode=driving</t>
        </is>
      </c>
      <c r="AA90" s="131" t="inlineStr">
        <is>
          <t>ŞİRİNYER 2</t>
        </is>
      </c>
      <c r="AB90" s="131" t="n">
        <v>3.4</v>
      </c>
      <c r="AC90" s="131" t="inlineStr">
        <is>
          <t>https://www.google.com/maps/dir/?api=1&amp;origin=38.376%2C27.185&amp;destination=38.3911321%2C27.1511743&amp;travelmode=driving</t>
        </is>
      </c>
    </row>
    <row r="91" ht="30" customHeight="1" s="113">
      <c r="A91" s="202" t="inlineStr">
        <is>
          <t>BARNA KUTLYMURADOVA</t>
        </is>
      </c>
      <c r="B91" s="202" t="inlineStr">
        <is>
          <t>M016</t>
        </is>
      </c>
      <c r="C91" s="202" t="inlineStr">
        <is>
          <t>GAZİEMİR-2</t>
        </is>
      </c>
      <c r="D91" s="202" t="inlineStr">
        <is>
          <t>İzmir</t>
        </is>
      </c>
      <c r="E91" s="202" t="inlineStr">
        <is>
          <t>GAZİEMİR-2 çevresi</t>
        </is>
      </c>
      <c r="F91" s="197" t="n">
        <v>0</v>
      </c>
      <c r="G91" s="203" t="n">
        <v>38.386</v>
      </c>
      <c r="H91" s="203" t="n">
        <v>27.2</v>
      </c>
      <c r="I91" s="202" t="inlineStr">
        <is>
          <t>Toplu Taşıma</t>
        </is>
      </c>
      <c r="J91" s="204" t="n">
        <v>60</v>
      </c>
      <c r="K91" s="202" t="inlineStr">
        <is>
          <t>Değerlendirilebilir</t>
        </is>
      </c>
      <c r="L91" s="202" t="n"/>
      <c r="M91" s="205" t="n">
        <v>46229</v>
      </c>
      <c r="N91" s="202" t="inlineStr">
        <is>
          <t>Dummy - değiştiriniz</t>
        </is>
      </c>
      <c r="O91" s="206" t="inlineStr">
        <is>
          <t>Açık adres yalnız İK/admin tarafından görülmelidir; raporlara taşınmaz.</t>
        </is>
      </c>
      <c r="P91" s="131" t="n">
        <v>9</v>
      </c>
      <c r="Q91" s="131" t="inlineStr">
        <is>
          <t>GEDİZ</t>
        </is>
      </c>
      <c r="R91" s="131" t="n">
        <v>3.9</v>
      </c>
      <c r="S91" s="131" t="inlineStr">
        <is>
          <t>Hayır</t>
        </is>
      </c>
      <c r="T91" s="131" t="inlineStr">
        <is>
          <t>https://www.google.com/maps/dir/?api=1&amp;origin=38.386%2C27.2&amp;destination=38.32574%2C27.131725&amp;travelmode=driving</t>
        </is>
      </c>
      <c r="U91" s="131" t="inlineStr">
        <is>
          <t>GEDİZ</t>
        </is>
      </c>
      <c r="V91" s="131" t="n">
        <v>3.9</v>
      </c>
      <c r="W91" s="131" t="inlineStr">
        <is>
          <t>https://www.google.com/maps/dir/?api=1&amp;origin=38.386%2C27.2&amp;destination=38.37066%2C27.159618&amp;travelmode=driving</t>
        </is>
      </c>
      <c r="X91" s="131" t="inlineStr">
        <is>
          <t>HAL DEPO</t>
        </is>
      </c>
      <c r="Y91" s="131" t="n">
        <v>4</v>
      </c>
      <c r="Z91" s="131" t="inlineStr">
        <is>
          <t>https://www.google.com/maps/dir/?api=1&amp;origin=38.386%2C27.2&amp;destination=38.412%2C27.168&amp;travelmode=driving</t>
        </is>
      </c>
      <c r="AA91" s="131" t="inlineStr">
        <is>
          <t>ŞİRİNYER</t>
        </is>
      </c>
      <c r="AB91" s="131" t="n">
        <v>4.2</v>
      </c>
      <c r="AC91" s="131" t="inlineStr">
        <is>
          <t>https://www.google.com/maps/dir/?api=1&amp;origin=38.386%2C27.2&amp;destination=38.399377%2C27.155469&amp;travelmode=driving</t>
        </is>
      </c>
    </row>
    <row r="92" ht="30" customHeight="1" s="113">
      <c r="A92" s="202" t="inlineStr">
        <is>
          <t>DOZEL AYBEKOVA</t>
        </is>
      </c>
      <c r="B92" s="202" t="inlineStr">
        <is>
          <t>M016</t>
        </is>
      </c>
      <c r="C92" s="202" t="inlineStr">
        <is>
          <t>GAZİEMİR-2</t>
        </is>
      </c>
      <c r="D92" s="202" t="inlineStr">
        <is>
          <t>İzmir</t>
        </is>
      </c>
      <c r="E92" s="202" t="inlineStr">
        <is>
          <t>GAZİEMİR-2 çevresi</t>
        </is>
      </c>
      <c r="F92" s="197" t="n">
        <v>0</v>
      </c>
      <c r="G92" s="203" t="n">
        <v>38.371</v>
      </c>
      <c r="H92" s="203" t="n">
        <v>27.185</v>
      </c>
      <c r="I92" s="202" t="inlineStr">
        <is>
          <t>Toplu Taşıma</t>
        </is>
      </c>
      <c r="J92" s="204" t="n">
        <v>60</v>
      </c>
      <c r="K92" s="202" t="inlineStr">
        <is>
          <t>Değerlendirilebilir</t>
        </is>
      </c>
      <c r="L92" s="202" t="n"/>
      <c r="M92" s="205" t="n">
        <v>46229</v>
      </c>
      <c r="N92" s="202" t="inlineStr">
        <is>
          <t>Dummy - değiştiriniz</t>
        </is>
      </c>
      <c r="O92" s="206" t="inlineStr">
        <is>
          <t>Açık adres yalnız İK/admin tarafından görülmelidir; raporlara taşınmaz.</t>
        </is>
      </c>
      <c r="P92" s="131" t="n">
        <v>6.8</v>
      </c>
      <c r="Q92" s="131" t="inlineStr">
        <is>
          <t>GEDİZ</t>
        </is>
      </c>
      <c r="R92" s="131" t="n">
        <v>2.2</v>
      </c>
      <c r="S92" s="131" t="inlineStr">
        <is>
          <t>Hayır</t>
        </is>
      </c>
      <c r="T92" s="131" t="inlineStr">
        <is>
          <t>https://www.google.com/maps/dir/?api=1&amp;origin=38.371%2C27.185&amp;destination=38.32574%2C27.131725&amp;travelmode=driving</t>
        </is>
      </c>
      <c r="U92" s="131" t="inlineStr">
        <is>
          <t>GEDİZ</t>
        </is>
      </c>
      <c r="V92" s="131" t="n">
        <v>2.2</v>
      </c>
      <c r="W92" s="131" t="inlineStr">
        <is>
          <t>https://www.google.com/maps/dir/?api=1&amp;origin=38.371%2C27.185&amp;destination=38.37066%2C27.159618&amp;travelmode=driving</t>
        </is>
      </c>
      <c r="X92" s="131" t="inlineStr">
        <is>
          <t>BUCA</t>
        </is>
      </c>
      <c r="Y92" s="131" t="n">
        <v>3</v>
      </c>
      <c r="Z92" s="131" t="inlineStr">
        <is>
          <t>https://www.google.com/maps/dir/?api=1&amp;origin=38.371%2C27.185&amp;destination=38.373039%2C27.150591&amp;travelmode=driving</t>
        </is>
      </c>
      <c r="AA92" s="131" t="inlineStr">
        <is>
          <t>ŞİRİNYER 2</t>
        </is>
      </c>
      <c r="AB92" s="131" t="n">
        <v>3.7</v>
      </c>
      <c r="AC92" s="131" t="inlineStr">
        <is>
          <t>https://www.google.com/maps/dir/?api=1&amp;origin=38.371%2C27.185&amp;destination=38.3911321%2C27.1511743&amp;travelmode=driving</t>
        </is>
      </c>
    </row>
    <row r="93" ht="30" customHeight="1" s="113">
      <c r="A93" s="202" t="inlineStr">
        <is>
          <t>YAĞMUR YILDIZ</t>
        </is>
      </c>
      <c r="B93" s="202" t="inlineStr">
        <is>
          <t>M016</t>
        </is>
      </c>
      <c r="C93" s="202" t="inlineStr">
        <is>
          <t>GAZİEMİR-2</t>
        </is>
      </c>
      <c r="D93" s="202" t="inlineStr">
        <is>
          <t>İzmir</t>
        </is>
      </c>
      <c r="E93" s="202" t="inlineStr">
        <is>
          <t>GAZİEMİR-2 çevresi</t>
        </is>
      </c>
      <c r="F93" s="197" t="inlineStr">
        <is>
          <t>ATIFBEY MAH KEMAL REİS CAD NO:2 İÇ KAPI NO:1</t>
        </is>
      </c>
      <c r="G93" s="203" t="n">
        <v>38.322501</v>
      </c>
      <c r="H93" s="203" t="n">
        <v>27.133934</v>
      </c>
      <c r="I93" s="202" t="inlineStr">
        <is>
          <t>Toplu Taşıma</t>
        </is>
      </c>
      <c r="J93" s="204" t="n">
        <v>60</v>
      </c>
      <c r="K93" s="202" t="inlineStr">
        <is>
          <t>Değerlendirilebilir</t>
        </is>
      </c>
      <c r="L93" s="202" t="n"/>
      <c r="M93" s="205" t="n">
        <v>46229</v>
      </c>
      <c r="N93" s="202" t="inlineStr">
        <is>
          <t>Gerçek - Google Places (Kemal Reis Cd No:2)</t>
        </is>
      </c>
      <c r="O93" s="206" t="inlineStr">
        <is>
          <t>Açık adres yalnız İK/admin tarafından görülmelidir; raporlara taşınmaz.</t>
        </is>
      </c>
      <c r="P93" s="131" t="n">
        <v>0.4</v>
      </c>
      <c r="Q93" s="131" t="inlineStr">
        <is>
          <t>HAL DEPO</t>
        </is>
      </c>
      <c r="R93" s="131" t="n">
        <v>3.7</v>
      </c>
      <c r="S93" s="131" t="inlineStr">
        <is>
          <t>Hayır</t>
        </is>
      </c>
      <c r="T93" s="131" t="inlineStr">
        <is>
          <t>https://www.google.com/maps/dir/?api=1&amp;origin=38.322501%2C27.133934&amp;destination=38.32574%2C27.131725&amp;travelmode=driving</t>
        </is>
      </c>
      <c r="U93" s="131" t="inlineStr">
        <is>
          <t>GAZİEMİR-7</t>
        </is>
      </c>
      <c r="V93" s="131" t="n">
        <v>0.3</v>
      </c>
      <c r="W93" s="131" t="inlineStr">
        <is>
          <t>https://www.google.com/maps/dir/?api=1&amp;origin=38.322501%2C27.133934&amp;destination=38.322099%2C27.131037&amp;travelmode=driving</t>
        </is>
      </c>
      <c r="X93" s="131" t="inlineStr">
        <is>
          <t>GAZİEMİR-1</t>
        </is>
      </c>
      <c r="Y93" s="131" t="n">
        <v>0.4</v>
      </c>
      <c r="Z93" s="131" t="inlineStr">
        <is>
          <t>https://www.google.com/maps/dir/?api=1&amp;origin=38.322501%2C27.133934&amp;destination=38.32574%2C27.131725&amp;travelmode=driving</t>
        </is>
      </c>
      <c r="AA93" s="131" t="inlineStr">
        <is>
          <t>GAZİEMİR-4</t>
        </is>
      </c>
      <c r="AB93" s="131" t="n">
        <v>0.4</v>
      </c>
      <c r="AC93" s="131" t="inlineStr">
        <is>
          <t>https://www.google.com/maps/dir/?api=1&amp;origin=38.322501%2C27.133934&amp;destination=38.323481%2C27.129036&amp;travelmode=driving</t>
        </is>
      </c>
    </row>
    <row r="94" ht="30" customHeight="1" s="113">
      <c r="A94" s="202" t="inlineStr">
        <is>
          <t>NOVRUZBEK YADYGAROV</t>
        </is>
      </c>
      <c r="B94" s="202" t="inlineStr">
        <is>
          <t>M016</t>
        </is>
      </c>
      <c r="C94" s="202" t="inlineStr">
        <is>
          <t>GAZİEMİR-2</t>
        </is>
      </c>
      <c r="D94" s="202" t="inlineStr">
        <is>
          <t>İzmir</t>
        </is>
      </c>
      <c r="E94" s="202" t="inlineStr">
        <is>
          <t>GAZİEMİR-2 çevresi</t>
        </is>
      </c>
      <c r="F94" s="197" t="n">
        <v>0</v>
      </c>
      <c r="G94" s="203" t="n">
        <v>38.375</v>
      </c>
      <c r="H94" s="203" t="n">
        <v>27.185</v>
      </c>
      <c r="I94" s="202" t="inlineStr">
        <is>
          <t>Toplu Taşıma</t>
        </is>
      </c>
      <c r="J94" s="204" t="n">
        <v>60</v>
      </c>
      <c r="K94" s="202" t="inlineStr">
        <is>
          <t>Değerlendirilebilir</t>
        </is>
      </c>
      <c r="L94" s="202" t="n"/>
      <c r="M94" s="205" t="n">
        <v>46229</v>
      </c>
      <c r="N94" s="202" t="inlineStr">
        <is>
          <t>Dummy - değiştiriniz</t>
        </is>
      </c>
      <c r="O94" s="206" t="inlineStr">
        <is>
          <t>Açık adres yalnız İK/admin tarafından görülmelidir; raporlara taşınmaz.</t>
        </is>
      </c>
      <c r="P94" s="131" t="n">
        <v>7.2</v>
      </c>
      <c r="Q94" s="131" t="inlineStr">
        <is>
          <t>GEDİZ</t>
        </is>
      </c>
      <c r="R94" s="131" t="n">
        <v>2.3</v>
      </c>
      <c r="S94" s="131" t="inlineStr">
        <is>
          <t>Hayır</t>
        </is>
      </c>
      <c r="T94" s="131" t="inlineStr">
        <is>
          <t>https://www.google.com/maps/dir/?api=1&amp;origin=38.375%2C27.185&amp;destination=38.32574%2C27.131725&amp;travelmode=driving</t>
        </is>
      </c>
      <c r="U94" s="131" t="inlineStr">
        <is>
          <t>GEDİZ</t>
        </is>
      </c>
      <c r="V94" s="131" t="n">
        <v>2.3</v>
      </c>
      <c r="W94" s="131" t="inlineStr">
        <is>
          <t>https://www.google.com/maps/dir/?api=1&amp;origin=38.375%2C27.185&amp;destination=38.37066%2C27.159618&amp;travelmode=driving</t>
        </is>
      </c>
      <c r="X94" s="131" t="inlineStr">
        <is>
          <t>BUCA</t>
        </is>
      </c>
      <c r="Y94" s="131" t="n">
        <v>3</v>
      </c>
      <c r="Z94" s="131" t="inlineStr">
        <is>
          <t>https://www.google.com/maps/dir/?api=1&amp;origin=38.375%2C27.185&amp;destination=38.373039%2C27.150591&amp;travelmode=driving</t>
        </is>
      </c>
      <c r="AA94" s="131" t="inlineStr">
        <is>
          <t>ŞİRİNYER 2</t>
        </is>
      </c>
      <c r="AB94" s="131" t="n">
        <v>3.5</v>
      </c>
      <c r="AC94" s="131" t="inlineStr">
        <is>
          <t>https://www.google.com/maps/dir/?api=1&amp;origin=38.375%2C27.185&amp;destination=38.3911321%2C27.1511743&amp;travelmode=driving</t>
        </is>
      </c>
    </row>
    <row r="95" ht="30" customHeight="1" s="113">
      <c r="A95" s="202" t="inlineStr">
        <is>
          <t>ORÇUNDOĞANOĞULLARI</t>
        </is>
      </c>
      <c r="B95" s="202" t="inlineStr">
        <is>
          <t>M017</t>
        </is>
      </c>
      <c r="C95" s="202" t="inlineStr">
        <is>
          <t>GAZİEMİR-3</t>
        </is>
      </c>
      <c r="D95" s="202" t="inlineStr">
        <is>
          <t>İzmir</t>
        </is>
      </c>
      <c r="E95" s="202" t="inlineStr">
        <is>
          <t>GAZİEMİR-3 çevresi</t>
        </is>
      </c>
      <c r="F95" s="197" t="n">
        <v>0</v>
      </c>
      <c r="G95" s="203" t="n">
        <v>38.375</v>
      </c>
      <c r="H95" s="203" t="n">
        <v>27.224</v>
      </c>
      <c r="I95" s="202" t="inlineStr">
        <is>
          <t>Toplu Taşıma</t>
        </is>
      </c>
      <c r="J95" s="204" t="n">
        <v>60</v>
      </c>
      <c r="K95" s="202" t="inlineStr">
        <is>
          <t>Değerlendirilebilir</t>
        </is>
      </c>
      <c r="L95" s="202" t="n"/>
      <c r="M95" s="205" t="n">
        <v>46229</v>
      </c>
      <c r="N95" s="202" t="inlineStr">
        <is>
          <t>Dummy - değiştiriniz</t>
        </is>
      </c>
      <c r="O95" s="206" t="inlineStr">
        <is>
          <t>Açık adres yalnız İK/admin tarafından görülmelidir; raporlara taşınmaz.</t>
        </is>
      </c>
      <c r="P95" s="131" t="n">
        <v>9.699999999999999</v>
      </c>
      <c r="Q95" s="131" t="inlineStr">
        <is>
          <t>GEDİZ</t>
        </is>
      </c>
      <c r="R95" s="131" t="n">
        <v>5.6</v>
      </c>
      <c r="S95" s="131" t="inlineStr">
        <is>
          <t>Hayır</t>
        </is>
      </c>
      <c r="T95" s="131" t="inlineStr">
        <is>
          <t>https://www.google.com/maps/dir/?api=1&amp;origin=38.375%2C27.224&amp;destination=38.32574%2C27.131725&amp;travelmode=driving</t>
        </is>
      </c>
      <c r="U95" s="131" t="inlineStr">
        <is>
          <t>GEDİZ</t>
        </is>
      </c>
      <c r="V95" s="131" t="n">
        <v>5.6</v>
      </c>
      <c r="W95" s="131" t="inlineStr">
        <is>
          <t>https://www.google.com/maps/dir/?api=1&amp;origin=38.375%2C27.224&amp;destination=38.37066%2C27.159618&amp;travelmode=driving</t>
        </is>
      </c>
      <c r="X95" s="131" t="inlineStr">
        <is>
          <t>HAL DEPO</t>
        </is>
      </c>
      <c r="Y95" s="131" t="n">
        <v>6.4</v>
      </c>
      <c r="Z95" s="131" t="inlineStr">
        <is>
          <t>https://www.google.com/maps/dir/?api=1&amp;origin=38.375%2C27.224&amp;destination=38.412%2C27.168&amp;travelmode=driving</t>
        </is>
      </c>
      <c r="AA95" s="131" t="inlineStr">
        <is>
          <t>BUCA</t>
        </is>
      </c>
      <c r="AB95" s="131" t="n">
        <v>6.4</v>
      </c>
      <c r="AC95" s="131" t="inlineStr">
        <is>
          <t>https://www.google.com/maps/dir/?api=1&amp;origin=38.375%2C27.224&amp;destination=38.373039%2C27.150591&amp;travelmode=driving</t>
        </is>
      </c>
    </row>
    <row r="96" ht="30" customHeight="1" s="113">
      <c r="A96" s="202" t="inlineStr">
        <is>
          <t>MEDİNE İRTE</t>
        </is>
      </c>
      <c r="B96" s="202" t="inlineStr">
        <is>
          <t>M017</t>
        </is>
      </c>
      <c r="C96" s="202" t="inlineStr">
        <is>
          <t>GAZİEMİR-3</t>
        </is>
      </c>
      <c r="D96" s="202" t="inlineStr">
        <is>
          <t>İzmir</t>
        </is>
      </c>
      <c r="E96" s="202" t="inlineStr">
        <is>
          <t>GAZİEMİR-3 çevresi</t>
        </is>
      </c>
      <c r="F96" s="197" t="inlineStr">
        <is>
          <t>ATIFBEY MAH. ÇOLAK MOLLA MÜMİN HOCA SOKAK DAİRE:10 GAZİEMİR/İZMİR</t>
        </is>
      </c>
      <c r="G96" s="203" t="n">
        <v>38.321556</v>
      </c>
      <c r="H96" s="203" t="n">
        <v>27.129369</v>
      </c>
      <c r="I96" s="202" t="inlineStr">
        <is>
          <t>Toplu Taşıma</t>
        </is>
      </c>
      <c r="J96" s="204" t="n">
        <v>60</v>
      </c>
      <c r="K96" s="202" t="inlineStr">
        <is>
          <t>Değerlendirilebilir</t>
        </is>
      </c>
      <c r="L96" s="202" t="n"/>
      <c r="M96" s="205" t="n">
        <v>46229</v>
      </c>
      <c r="N96" s="202" t="inlineStr">
        <is>
          <t>Gerçek - Google Places (Çolak Molla Mümin Hoca Sk)</t>
        </is>
      </c>
      <c r="O96" s="206" t="inlineStr">
        <is>
          <t>Açık adres yalnız İK/admin tarafından görülmelidir; raporlara taşınmaz.</t>
        </is>
      </c>
      <c r="P96" s="131" t="n">
        <v>0.5</v>
      </c>
      <c r="Q96" s="131" t="inlineStr">
        <is>
          <t>YEŞİLOVA</t>
        </is>
      </c>
      <c r="R96" s="131" t="n">
        <v>5.5</v>
      </c>
      <c r="S96" s="131" t="inlineStr">
        <is>
          <t>Hayır</t>
        </is>
      </c>
      <c r="T96" s="131" t="inlineStr">
        <is>
          <t>https://www.google.com/maps/dir/?api=1&amp;origin=38.321556%2C27.129369&amp;destination=38.32574%2C27.131725&amp;travelmode=driving</t>
        </is>
      </c>
      <c r="U96" s="131" t="inlineStr">
        <is>
          <t>GAZİEMİR-7</t>
        </is>
      </c>
      <c r="V96" s="131" t="n">
        <v>0.2</v>
      </c>
      <c r="W96" s="131" t="inlineStr">
        <is>
          <t>https://www.google.com/maps/dir/?api=1&amp;origin=38.321556%2C27.129369&amp;destination=38.322099%2C27.131037&amp;travelmode=driving</t>
        </is>
      </c>
      <c r="X96" s="131" t="inlineStr">
        <is>
          <t>GAZİEMİR-4</t>
        </is>
      </c>
      <c r="Y96" s="131" t="n">
        <v>0.2</v>
      </c>
      <c r="Z96" s="131" t="inlineStr">
        <is>
          <t>https://www.google.com/maps/dir/?api=1&amp;origin=38.321556%2C27.129369&amp;destination=38.323481%2C27.129036&amp;travelmode=driving</t>
        </is>
      </c>
      <c r="AA96" s="131" t="inlineStr">
        <is>
          <t>GAZİEMİR-6</t>
        </is>
      </c>
      <c r="AB96" s="131" t="n">
        <v>0.5</v>
      </c>
      <c r="AC96" s="131" t="inlineStr">
        <is>
          <t>https://www.google.com/maps/dir/?api=1&amp;origin=38.321556%2C27.129369&amp;destination=38.317553%2C27.130542&amp;travelmode=driving</t>
        </is>
      </c>
    </row>
    <row r="97" ht="30" customHeight="1" s="113">
      <c r="A97" s="202" t="inlineStr">
        <is>
          <t>MERVE UZUN</t>
        </is>
      </c>
      <c r="B97" s="202" t="inlineStr">
        <is>
          <t>M017</t>
        </is>
      </c>
      <c r="C97" s="202" t="inlineStr">
        <is>
          <t>GAZİEMİR-3</t>
        </is>
      </c>
      <c r="D97" s="202" t="inlineStr">
        <is>
          <t>İzmir</t>
        </is>
      </c>
      <c r="E97" s="202" t="inlineStr">
        <is>
          <t>GAZİEMİR-3 çevresi</t>
        </is>
      </c>
      <c r="F97" s="197" t="inlineStr">
        <is>
          <t>EFELER MAH 315 SOK NO:30 İÇ KAPI NO:1</t>
        </is>
      </c>
      <c r="G97" s="203" t="n">
        <v>38.294071</v>
      </c>
      <c r="H97" s="203" t="n">
        <v>27.173913</v>
      </c>
      <c r="I97" s="202" t="inlineStr">
        <is>
          <t>Toplu Taşıma</t>
        </is>
      </c>
      <c r="J97" s="204" t="n">
        <v>60</v>
      </c>
      <c r="K97" s="202" t="inlineStr">
        <is>
          <t>Değerlendirilebilir</t>
        </is>
      </c>
      <c r="L97" s="202" t="n"/>
      <c r="M97" s="205" t="n">
        <v>46229</v>
      </c>
      <c r="N97" s="202" t="inlineStr">
        <is>
          <t>Gerçek - Google Places (1045/1 Sk civarı)</t>
        </is>
      </c>
      <c r="O97" s="206" t="inlineStr">
        <is>
          <t>Açık adres yalnız İK/admin tarafından görülmelidir; raporlara taşınmaz.</t>
        </is>
      </c>
      <c r="P97" s="131" t="n">
        <v>5.1</v>
      </c>
      <c r="Q97" s="131" t="inlineStr">
        <is>
          <t>GEDİZ</t>
        </is>
      </c>
      <c r="R97" s="131" t="n">
        <v>5</v>
      </c>
      <c r="S97" s="131" t="inlineStr">
        <is>
          <t>Hayır</t>
        </is>
      </c>
      <c r="T97" s="131" t="inlineStr">
        <is>
          <t>https://www.google.com/maps/dir/?api=1&amp;origin=38.294071%2C27.173913&amp;destination=38.32574%2C27.131725&amp;travelmode=driving</t>
        </is>
      </c>
      <c r="U97" s="131" t="inlineStr">
        <is>
          <t>GAZİEMİR-2</t>
        </is>
      </c>
      <c r="V97" s="131" t="n">
        <v>4.4</v>
      </c>
      <c r="W97" s="131" t="inlineStr">
        <is>
          <t>https://www.google.com/maps/dir/?api=1&amp;origin=38.294071%2C27.173913&amp;destination=38.317546%2C27.133478&amp;travelmode=driving</t>
        </is>
      </c>
      <c r="X97" s="131" t="inlineStr">
        <is>
          <t>GAZİEMİR-6</t>
        </is>
      </c>
      <c r="Y97" s="131" t="n">
        <v>4.6</v>
      </c>
      <c r="Z97" s="131" t="inlineStr">
        <is>
          <t>https://www.google.com/maps/dir/?api=1&amp;origin=38.294071%2C27.173913&amp;destination=38.317553%2C27.130542&amp;travelmode=driving</t>
        </is>
      </c>
      <c r="AA97" s="131" t="inlineStr">
        <is>
          <t>GAZİEMİR-7</t>
        </is>
      </c>
      <c r="AB97" s="131" t="n">
        <v>4.9</v>
      </c>
      <c r="AC97" s="131" t="inlineStr">
        <is>
          <t>https://www.google.com/maps/dir/?api=1&amp;origin=38.294071%2C27.173913&amp;destination=38.322099%2C27.131037&amp;travelmode=driving</t>
        </is>
      </c>
    </row>
    <row r="98" ht="30" customHeight="1" s="113">
      <c r="A98" s="202" t="inlineStr">
        <is>
          <t>MERT ALİ GÜNGÖR</t>
        </is>
      </c>
      <c r="B98" s="202" t="inlineStr">
        <is>
          <t>M017</t>
        </is>
      </c>
      <c r="C98" s="202" t="inlineStr">
        <is>
          <t>GAZİEMİR-3</t>
        </is>
      </c>
      <c r="D98" s="202" t="inlineStr">
        <is>
          <t>İzmir</t>
        </is>
      </c>
      <c r="E98" s="202" t="inlineStr">
        <is>
          <t>GAZİEMİR-3 çevresi</t>
        </is>
      </c>
      <c r="F98" s="197" t="inlineStr">
        <is>
          <t>ATATÜRK MAH. 1051 SK. NO:7 GAZİEMİR/İZMİR</t>
        </is>
      </c>
      <c r="G98" s="203" t="n">
        <v>38.373898</v>
      </c>
      <c r="H98" s="203" t="n">
        <v>27.147211</v>
      </c>
      <c r="I98" s="202" t="inlineStr">
        <is>
          <t>Toplu Taşıma</t>
        </is>
      </c>
      <c r="J98" s="204" t="n">
        <v>60</v>
      </c>
      <c r="K98" s="202" t="inlineStr">
        <is>
          <t>Değerlendirilebilir</t>
        </is>
      </c>
      <c r="L98" s="202" t="n"/>
      <c r="M98" s="205" t="n">
        <v>46229</v>
      </c>
      <c r="N98" s="202" t="inlineStr">
        <is>
          <t>Gerçek - Google Places (1051. Sk civarı (zayıf))</t>
        </is>
      </c>
      <c r="O98" s="206" t="inlineStr">
        <is>
          <t>Açık adres yalnız İK/admin tarafından görülmelidir; raporlara taşınmaz.</t>
        </is>
      </c>
      <c r="P98" s="131" t="n">
        <v>5.5</v>
      </c>
      <c r="Q98" s="131" t="inlineStr">
        <is>
          <t>YEŞİLOVA</t>
        </is>
      </c>
      <c r="R98" s="131" t="n">
        <v>5.4</v>
      </c>
      <c r="S98" s="131" t="inlineStr">
        <is>
          <t>Hayır</t>
        </is>
      </c>
      <c r="T98" s="131" t="inlineStr">
        <is>
          <t>https://www.google.com/maps/dir/?api=1&amp;origin=38.373898%2C27.147211&amp;destination=38.32574%2C27.131725&amp;travelmode=driving</t>
        </is>
      </c>
      <c r="U98" s="131" t="inlineStr">
        <is>
          <t>BUCA</t>
        </is>
      </c>
      <c r="V98" s="131" t="n">
        <v>0.3</v>
      </c>
      <c r="W98" s="131" t="inlineStr">
        <is>
          <t>https://www.google.com/maps/dir/?api=1&amp;origin=38.373898%2C27.147211&amp;destination=38.373039%2C27.150591&amp;travelmode=driving</t>
        </is>
      </c>
      <c r="X98" s="131" t="inlineStr">
        <is>
          <t>GEDİZ</t>
        </is>
      </c>
      <c r="Y98" s="131" t="n">
        <v>1.1</v>
      </c>
      <c r="Z98" s="131" t="inlineStr">
        <is>
          <t>https://www.google.com/maps/dir/?api=1&amp;origin=38.373898%2C27.147211&amp;destination=38.37066%2C27.159618&amp;travelmode=driving</t>
        </is>
      </c>
      <c r="AA98" s="131" t="inlineStr">
        <is>
          <t>ŞİRİNYER 2</t>
        </is>
      </c>
      <c r="AB98" s="131" t="n">
        <v>1.9</v>
      </c>
      <c r="AC98" s="131" t="inlineStr">
        <is>
          <t>https://www.google.com/maps/dir/?api=1&amp;origin=38.373898%2C27.147211&amp;destination=38.3911321%2C27.1511743&amp;travelmode=driving</t>
        </is>
      </c>
    </row>
    <row r="99" ht="30" customHeight="1" s="113">
      <c r="A99" s="202" t="inlineStr">
        <is>
          <t>SÜMEYRA ÖĞ</t>
        </is>
      </c>
      <c r="B99" s="202" t="inlineStr">
        <is>
          <t>M017</t>
        </is>
      </c>
      <c r="C99" s="202" t="inlineStr">
        <is>
          <t>GAZİEMİR-3</t>
        </is>
      </c>
      <c r="D99" s="202" t="inlineStr">
        <is>
          <t>İzmir</t>
        </is>
      </c>
      <c r="E99" s="202" t="inlineStr">
        <is>
          <t>GAZİEMİR-3 çevresi</t>
        </is>
      </c>
      <c r="F99" s="197" t="n">
        <v>0</v>
      </c>
      <c r="G99" s="203" t="n">
        <v>38.377</v>
      </c>
      <c r="H99" s="203" t="n">
        <v>27.217</v>
      </c>
      <c r="I99" s="202" t="inlineStr">
        <is>
          <t>Toplu Taşıma</t>
        </is>
      </c>
      <c r="J99" s="204" t="n">
        <v>60</v>
      </c>
      <c r="K99" s="202" t="inlineStr">
        <is>
          <t>Değerlendirilebilir</t>
        </is>
      </c>
      <c r="L99" s="202" t="n"/>
      <c r="M99" s="205" t="n">
        <v>46229</v>
      </c>
      <c r="N99" s="202" t="inlineStr">
        <is>
          <t>Dummy - değiştiriniz</t>
        </is>
      </c>
      <c r="O99" s="206" t="inlineStr">
        <is>
          <t>Açık adres yalnız İK/admin tarafından görülmelidir; raporlara taşınmaz.</t>
        </is>
      </c>
      <c r="P99" s="131" t="n">
        <v>9.4</v>
      </c>
      <c r="Q99" s="131" t="inlineStr">
        <is>
          <t>GEDİZ</t>
        </is>
      </c>
      <c r="R99" s="131" t="n">
        <v>5.1</v>
      </c>
      <c r="S99" s="131" t="inlineStr">
        <is>
          <t>Hayır</t>
        </is>
      </c>
      <c r="T99" s="131" t="inlineStr">
        <is>
          <t>https://www.google.com/maps/dir/?api=1&amp;origin=38.377%2C27.217&amp;destination=38.32574%2C27.131725&amp;travelmode=driving</t>
        </is>
      </c>
      <c r="U99" s="131" t="inlineStr">
        <is>
          <t>GEDİZ</t>
        </is>
      </c>
      <c r="V99" s="131" t="n">
        <v>5.1</v>
      </c>
      <c r="W99" s="131" t="inlineStr">
        <is>
          <t>https://www.google.com/maps/dir/?api=1&amp;origin=38.377%2C27.217&amp;destination=38.37066%2C27.159618&amp;travelmode=driving</t>
        </is>
      </c>
      <c r="X99" s="131" t="inlineStr">
        <is>
          <t>HAL DEPO</t>
        </is>
      </c>
      <c r="Y99" s="131" t="n">
        <v>5.8</v>
      </c>
      <c r="Z99" s="131" t="inlineStr">
        <is>
          <t>https://www.google.com/maps/dir/?api=1&amp;origin=38.377%2C27.217&amp;destination=38.412%2C27.168&amp;travelmode=driving</t>
        </is>
      </c>
      <c r="AA99" s="131" t="inlineStr">
        <is>
          <t>BUCA</t>
        </is>
      </c>
      <c r="AB99" s="131" t="n">
        <v>5.8</v>
      </c>
      <c r="AC99" s="131" t="inlineStr">
        <is>
          <t>https://www.google.com/maps/dir/?api=1&amp;origin=38.377%2C27.217&amp;destination=38.373039%2C27.150591&amp;travelmode=driving</t>
        </is>
      </c>
    </row>
    <row r="100" ht="30" customHeight="1" s="113">
      <c r="A100" s="202" t="inlineStr">
        <is>
          <t>TUĞBA AKYURT</t>
        </is>
      </c>
      <c r="B100" s="202" t="inlineStr">
        <is>
          <t>M017</t>
        </is>
      </c>
      <c r="C100" s="202" t="inlineStr">
        <is>
          <t>GAZİEMİR-3</t>
        </is>
      </c>
      <c r="D100" s="202" t="inlineStr">
        <is>
          <t>İzmir</t>
        </is>
      </c>
      <c r="E100" s="202" t="inlineStr">
        <is>
          <t>GAZİEMİR-3 çevresi</t>
        </is>
      </c>
      <c r="F100" s="197" t="inlineStr">
        <is>
          <t>FIRAT MAH 288/19 SOK NO:4 İÇ KAPI NO:2</t>
        </is>
      </c>
      <c r="G100" s="203" t="n">
        <v>38.373898</v>
      </c>
      <c r="H100" s="203" t="n">
        <v>27.147211</v>
      </c>
      <c r="I100" s="202" t="inlineStr">
        <is>
          <t>Toplu Taşıma</t>
        </is>
      </c>
      <c r="J100" s="204" t="n">
        <v>60</v>
      </c>
      <c r="K100" s="202" t="inlineStr">
        <is>
          <t>Değerlendirilebilir</t>
        </is>
      </c>
      <c r="L100" s="202" t="n"/>
      <c r="M100" s="205" t="n">
        <v>46229</v>
      </c>
      <c r="N100" s="202" t="inlineStr">
        <is>
          <t>Gerçek - Google Places (288/19. Sk No:4)</t>
        </is>
      </c>
      <c r="O100" s="206" t="inlineStr">
        <is>
          <t>Açık adres yalnız İK/admin tarafından görülmelidir; raporlara taşınmaz.</t>
        </is>
      </c>
      <c r="P100" s="131" t="n">
        <v>5.5</v>
      </c>
      <c r="Q100" s="131" t="inlineStr">
        <is>
          <t>YEŞİLOVA</t>
        </is>
      </c>
      <c r="R100" s="131" t="n">
        <v>5.7</v>
      </c>
      <c r="S100" s="131" t="inlineStr">
        <is>
          <t>Hayır</t>
        </is>
      </c>
      <c r="T100" s="131" t="inlineStr">
        <is>
          <t>https://www.google.com/maps/dir/?api=1&amp;origin=38.373898%2C27.147211&amp;destination=38.32574%2C27.131725&amp;travelmode=driving</t>
        </is>
      </c>
      <c r="U100" s="131" t="inlineStr">
        <is>
          <t>BUCA</t>
        </is>
      </c>
      <c r="V100" s="131" t="n">
        <v>0.3</v>
      </c>
      <c r="W100" s="131" t="inlineStr">
        <is>
          <t>https://www.google.com/maps/dir/?api=1&amp;origin=38.373898%2C27.147211&amp;destination=38.373039%2C27.150591&amp;travelmode=driving</t>
        </is>
      </c>
      <c r="X100" s="131" t="inlineStr">
        <is>
          <t>GEDİZ</t>
        </is>
      </c>
      <c r="Y100" s="131" t="n">
        <v>1.1</v>
      </c>
      <c r="Z100" s="131" t="inlineStr">
        <is>
          <t>https://www.google.com/maps/dir/?api=1&amp;origin=38.373898%2C27.147211&amp;destination=38.37066%2C27.159618&amp;travelmode=driving</t>
        </is>
      </c>
      <c r="AA100" s="131" t="inlineStr">
        <is>
          <t>ŞİRİNYER 2</t>
        </is>
      </c>
      <c r="AB100" s="131" t="n">
        <v>1.9</v>
      </c>
      <c r="AC100" s="131" t="inlineStr">
        <is>
          <t>https://www.google.com/maps/dir/?api=1&amp;origin=38.373898%2C27.147211&amp;destination=38.3911321%2C27.1511743&amp;travelmode=driving</t>
        </is>
      </c>
    </row>
    <row r="101" ht="30" customHeight="1" s="113">
      <c r="A101" s="202" t="inlineStr">
        <is>
          <t>TAYYAR ÇANKAYA</t>
        </is>
      </c>
      <c r="B101" s="202" t="inlineStr">
        <is>
          <t>M017</t>
        </is>
      </c>
      <c r="C101" s="202" t="inlineStr">
        <is>
          <t>GAZİEMİR-3</t>
        </is>
      </c>
      <c r="D101" s="202" t="inlineStr">
        <is>
          <t>İzmir</t>
        </is>
      </c>
      <c r="E101" s="202" t="inlineStr">
        <is>
          <t>GAZİEMİR-3 çevresi</t>
        </is>
      </c>
      <c r="F101" s="197" t="inlineStr">
        <is>
          <t>ALİ FUAT CEBESOY MAH.9125/19 SK.NO:10 İÇ KAPI NO:3</t>
        </is>
      </c>
      <c r="G101" s="203" t="n">
        <v>38.383682</v>
      </c>
      <c r="H101" s="203" t="n">
        <v>27.112984</v>
      </c>
      <c r="I101" s="202" t="inlineStr">
        <is>
          <t>Toplu Taşıma</t>
        </is>
      </c>
      <c r="J101" s="204" t="n">
        <v>60</v>
      </c>
      <c r="K101" s="202" t="inlineStr">
        <is>
          <t>Değerlendirilebilir</t>
        </is>
      </c>
      <c r="L101" s="202" t="n"/>
      <c r="M101" s="205" t="n">
        <v>46229</v>
      </c>
      <c r="N101" s="202" t="inlineStr">
        <is>
          <t>Gerçek - Google Places (9125/19. Sk No:10)</t>
        </is>
      </c>
      <c r="O101" s="206" t="inlineStr">
        <is>
          <t>Açık adres yalnız İK/admin tarafından görülmelidir; raporlara taşınmaz.</t>
        </is>
      </c>
      <c r="P101" s="131" t="n">
        <v>6.6</v>
      </c>
      <c r="Q101" s="131" t="inlineStr">
        <is>
          <t>GEDİZ</t>
        </is>
      </c>
      <c r="R101" s="131" t="n">
        <v>5</v>
      </c>
      <c r="S101" s="131" t="inlineStr">
        <is>
          <t>Hayır</t>
        </is>
      </c>
      <c r="T101" s="131" t="inlineStr">
        <is>
          <t>https://www.google.com/maps/dir/?api=1&amp;origin=38.383682%2C27.112984&amp;destination=38.32574%2C27.131725&amp;travelmode=driving</t>
        </is>
      </c>
      <c r="U101" s="131" t="inlineStr">
        <is>
          <t>ESKİİZMİR</t>
        </is>
      </c>
      <c r="V101" s="131" t="n">
        <v>1.1</v>
      </c>
      <c r="W101" s="131" t="inlineStr">
        <is>
          <t>https://www.google.com/maps/dir/?api=1&amp;origin=38.383682%2C27.112984&amp;destination=38.374534%2C27.107659&amp;travelmode=driving</t>
        </is>
      </c>
      <c r="X101" s="131" t="inlineStr">
        <is>
          <t>AKEVLER</t>
        </is>
      </c>
      <c r="Y101" s="131" t="n">
        <v>1.4</v>
      </c>
      <c r="Z101" s="131" t="inlineStr">
        <is>
          <t>https://www.google.com/maps/dir/?api=1&amp;origin=38.383682%2C27.112984&amp;destination=38.394301%2C27.105194&amp;travelmode=driving</t>
        </is>
      </c>
      <c r="AA101" s="131" t="inlineStr">
        <is>
          <t>BOZYAKA</t>
        </is>
      </c>
      <c r="AB101" s="131" t="n">
        <v>1.7</v>
      </c>
      <c r="AC101" s="131" t="inlineStr">
        <is>
          <t>https://www.google.com/maps/dir/?api=1&amp;origin=38.383682%2C27.112984&amp;destination=38.397598%2C27.122202&amp;travelmode=driving</t>
        </is>
      </c>
    </row>
    <row r="102" ht="30" customHeight="1" s="113">
      <c r="A102" s="202" t="inlineStr">
        <is>
          <t>HASAN YILDIRIM</t>
        </is>
      </c>
      <c r="B102" s="202" t="inlineStr">
        <is>
          <t>M017</t>
        </is>
      </c>
      <c r="C102" s="202" t="inlineStr">
        <is>
          <t>GAZİEMİR-3</t>
        </is>
      </c>
      <c r="D102" s="202" t="inlineStr">
        <is>
          <t>İzmir</t>
        </is>
      </c>
      <c r="E102" s="202" t="inlineStr">
        <is>
          <t>GAZİEMİR-3 çevresi</t>
        </is>
      </c>
      <c r="F102" s="197" t="inlineStr">
        <is>
          <t>782 5/A ALTAY KONAK</t>
        </is>
      </c>
      <c r="G102" s="203" t="n">
        <v>38.392</v>
      </c>
      <c r="H102" s="203" t="n">
        <v>27.241</v>
      </c>
      <c r="I102" s="202" t="inlineStr">
        <is>
          <t>Toplu Taşıma</t>
        </is>
      </c>
      <c r="J102" s="204" t="n">
        <v>60</v>
      </c>
      <c r="K102" s="202" t="inlineStr">
        <is>
          <t>Değerlendirilebilir</t>
        </is>
      </c>
      <c r="L102" s="202" t="n"/>
      <c r="M102" s="205" t="n">
        <v>46229</v>
      </c>
      <c r="N102" s="202" t="inlineStr">
        <is>
          <t>Dummy - değiştiriniz</t>
        </is>
      </c>
      <c r="O102" s="206" t="inlineStr">
        <is>
          <t>Açık adres yalnız İK/admin tarafından görülmelidir; raporlara taşınmaz.</t>
        </is>
      </c>
      <c r="P102" s="131" t="n">
        <v>12</v>
      </c>
      <c r="Q102" s="131" t="inlineStr">
        <is>
          <t>YEŞİLOVA</t>
        </is>
      </c>
      <c r="R102" s="131" t="n">
        <v>5.7</v>
      </c>
      <c r="S102" s="131" t="inlineStr">
        <is>
          <t>Hayır</t>
        </is>
      </c>
      <c r="T102" s="131" t="inlineStr">
        <is>
          <t>https://www.google.com/maps/dir/?api=1&amp;origin=38.392%2C27.241&amp;destination=38.32574%2C27.131725&amp;travelmode=driving</t>
        </is>
      </c>
      <c r="U102" s="131" t="inlineStr">
        <is>
          <t>YEŞİLOVA</t>
        </is>
      </c>
      <c r="V102" s="131" t="n">
        <v>5.7</v>
      </c>
      <c r="W102" s="131" t="inlineStr">
        <is>
          <t>https://www.google.com/maps/dir/?api=1&amp;origin=38.392%2C27.241&amp;destination=38.436005%2C27.206807&amp;travelmode=driving</t>
        </is>
      </c>
      <c r="X102" s="131" t="inlineStr">
        <is>
          <t>ÇAMDİBİ</t>
        </is>
      </c>
      <c r="Y102" s="131" t="n">
        <v>6.5</v>
      </c>
      <c r="Z102" s="131" t="inlineStr">
        <is>
          <t>https://www.google.com/maps/dir/?api=1&amp;origin=38.392%2C27.241&amp;destination=38.438109%2C27.19608&amp;travelmode=driving</t>
        </is>
      </c>
      <c r="AA102" s="131" t="inlineStr">
        <is>
          <t>HAL DEPO</t>
        </is>
      </c>
      <c r="AB102" s="131" t="n">
        <v>6.7</v>
      </c>
      <c r="AC102" s="131" t="inlineStr">
        <is>
          <t>https://www.google.com/maps/dir/?api=1&amp;origin=38.392%2C27.241&amp;destination=38.412%2C27.168&amp;travelmode=driving</t>
        </is>
      </c>
    </row>
    <row r="103" ht="30" customHeight="1" s="113">
      <c r="A103" s="202" t="inlineStr">
        <is>
          <t>YUSUF ZENGİN</t>
        </is>
      </c>
      <c r="B103" s="202" t="inlineStr">
        <is>
          <t>M017</t>
        </is>
      </c>
      <c r="C103" s="202" t="inlineStr">
        <is>
          <t>GAZİEMİR-3</t>
        </is>
      </c>
      <c r="D103" s="202" t="inlineStr">
        <is>
          <t>İzmir</t>
        </is>
      </c>
      <c r="E103" s="202" t="inlineStr">
        <is>
          <t>GAZİEMİR-3 çevresi</t>
        </is>
      </c>
      <c r="F103" s="197" t="inlineStr">
        <is>
          <t>ZAFER MH. 812 SK.GAZİ NO:1 İÇ KAPI NO:5</t>
        </is>
      </c>
      <c r="G103" s="203" t="n">
        <v>38.336622</v>
      </c>
      <c r="H103" s="203" t="n">
        <v>27.103622</v>
      </c>
      <c r="I103" s="202" t="inlineStr">
        <is>
          <t>Toplu Taşıma</t>
        </is>
      </c>
      <c r="J103" s="204" t="n">
        <v>60</v>
      </c>
      <c r="K103" s="202" t="inlineStr">
        <is>
          <t>Değerlendirilebilir</t>
        </is>
      </c>
      <c r="L103" s="202" t="n"/>
      <c r="M103" s="205" t="n">
        <v>46229</v>
      </c>
      <c r="N103" s="202" t="inlineStr">
        <is>
          <t>Gerçek - Google Places (812. Sk No:1)</t>
        </is>
      </c>
      <c r="O103" s="206" t="inlineStr">
        <is>
          <t>Açık adres yalnız İK/admin tarafından görülmelidir; raporlara taşınmaz.</t>
        </is>
      </c>
      <c r="P103" s="131" t="n">
        <v>2.7</v>
      </c>
      <c r="Q103" s="131" t="inlineStr">
        <is>
          <t>GEDİZ</t>
        </is>
      </c>
      <c r="R103" s="131" t="n">
        <v>5.8</v>
      </c>
      <c r="S103" s="131" t="inlineStr">
        <is>
          <t>Hayır</t>
        </is>
      </c>
      <c r="T103" s="131" t="inlineStr">
        <is>
          <t>https://www.google.com/maps/dir/?api=1&amp;origin=38.336622%2C27.103622&amp;destination=38.32574%2C27.131725&amp;travelmode=driving</t>
        </is>
      </c>
      <c r="U103" s="131" t="inlineStr">
        <is>
          <t>GAZİEMİR-5</t>
        </is>
      </c>
      <c r="V103" s="131" t="n">
        <v>1.7</v>
      </c>
      <c r="W103" s="131" t="inlineStr">
        <is>
          <t>https://www.google.com/maps/dir/?api=1&amp;origin=38.336622%2C27.103622&amp;destination=38.3283%2C27.11964&amp;travelmode=driving</t>
        </is>
      </c>
      <c r="X103" s="131" t="inlineStr">
        <is>
          <t>GAZİEMİR-3</t>
        </is>
      </c>
      <c r="Y103" s="131" t="n">
        <v>2.1</v>
      </c>
      <c r="Z103" s="131" t="inlineStr">
        <is>
          <t>https://www.google.com/maps/dir/?api=1&amp;origin=38.336622%2C27.103622&amp;destination=38.32406%2C27.121958&amp;travelmode=driving</t>
        </is>
      </c>
      <c r="AA103" s="131" t="inlineStr">
        <is>
          <t>GAZİEMİR-4</t>
        </is>
      </c>
      <c r="AB103" s="131" t="n">
        <v>2.7</v>
      </c>
      <c r="AC103" s="131" t="inlineStr">
        <is>
          <t>https://www.google.com/maps/dir/?api=1&amp;origin=38.336622%2C27.103622&amp;destination=38.323481%2C27.129036&amp;travelmode=driving</t>
        </is>
      </c>
    </row>
    <row r="104" ht="30" customHeight="1" s="113">
      <c r="A104" s="202" t="inlineStr">
        <is>
          <t>PINAR KESKİN</t>
        </is>
      </c>
      <c r="B104" s="202" t="inlineStr">
        <is>
          <t>M018</t>
        </is>
      </c>
      <c r="C104" s="202" t="inlineStr">
        <is>
          <t>GAZİEMİR-4</t>
        </is>
      </c>
      <c r="D104" s="202" t="inlineStr">
        <is>
          <t>İzmir</t>
        </is>
      </c>
      <c r="E104" s="202" t="inlineStr">
        <is>
          <t>GAZİEMİR-4 çevresi</t>
        </is>
      </c>
      <c r="F104" s="197" t="inlineStr">
        <is>
          <t>ATATÜRK MAH DADAŞ SOK NO:5 İÇ KAPI NO:2</t>
        </is>
      </c>
      <c r="G104" s="203" t="n">
        <v>38.283266</v>
      </c>
      <c r="H104" s="203" t="n">
        <v>27.170591</v>
      </c>
      <c r="I104" s="202" t="inlineStr">
        <is>
          <t>Toplu Taşıma</t>
        </is>
      </c>
      <c r="J104" s="204" t="n">
        <v>60</v>
      </c>
      <c r="K104" s="202" t="inlineStr">
        <is>
          <t>Değerlendirilebilir</t>
        </is>
      </c>
      <c r="L104" s="202" t="n"/>
      <c r="M104" s="205" t="n">
        <v>46229</v>
      </c>
      <c r="N104" s="202" t="inlineStr">
        <is>
          <t>Gerçek - Google Places, mahalle merkezi yaklaşık (Atatürk Mah merkezi (yaklaşık))</t>
        </is>
      </c>
      <c r="O104" s="206" t="inlineStr">
        <is>
          <t>Açık adres yalnız İK/admin tarafından görülmelidir; raporlara taşınmaz.</t>
        </is>
      </c>
      <c r="P104" s="131" t="n">
        <v>5.8</v>
      </c>
      <c r="Q104" s="131" t="inlineStr">
        <is>
          <t>MERKEZ</t>
        </is>
      </c>
      <c r="R104" s="131" t="n">
        <v>6.8</v>
      </c>
      <c r="S104" s="131" t="inlineStr">
        <is>
          <t>Hayır</t>
        </is>
      </c>
      <c r="T104" s="131" t="inlineStr">
        <is>
          <t>https://www.google.com/maps/dir/?api=1&amp;origin=38.283266%2C27.170591&amp;destination=38.32574%2C27.131725&amp;travelmode=driving</t>
        </is>
      </c>
      <c r="U104" s="131" t="inlineStr">
        <is>
          <t>MENDERES</t>
        </is>
      </c>
      <c r="V104" s="131" t="n">
        <v>4.7</v>
      </c>
      <c r="W104" s="131" t="inlineStr">
        <is>
          <t>https://www.google.com/maps/dir/?api=1&amp;origin=38.283266%2C27.170591&amp;destination=38.260463%2C27.125587&amp;travelmode=driving</t>
        </is>
      </c>
      <c r="X104" s="131" t="inlineStr">
        <is>
          <t>GAZİEMİR-2</t>
        </is>
      </c>
      <c r="Y104" s="131" t="n">
        <v>5</v>
      </c>
      <c r="Z104" s="131" t="inlineStr">
        <is>
          <t>https://www.google.com/maps/dir/?api=1&amp;origin=38.283266%2C27.170591&amp;destination=38.317546%2C27.133478&amp;travelmode=driving</t>
        </is>
      </c>
      <c r="AA104" s="131" t="inlineStr">
        <is>
          <t>GAZİEMİR-6</t>
        </is>
      </c>
      <c r="AB104" s="131" t="n">
        <v>5.2</v>
      </c>
      <c r="AC104" s="131" t="inlineStr">
        <is>
          <t>https://www.google.com/maps/dir/?api=1&amp;origin=38.283266%2C27.170591&amp;destination=38.317553%2C27.130542&amp;travelmode=driving</t>
        </is>
      </c>
    </row>
    <row r="105" ht="30" customHeight="1" s="113">
      <c r="A105" s="202" t="inlineStr">
        <is>
          <t>BURAK PERPELEK</t>
        </is>
      </c>
      <c r="B105" s="202" t="inlineStr">
        <is>
          <t>M018</t>
        </is>
      </c>
      <c r="C105" s="202" t="inlineStr">
        <is>
          <t>GAZİEMİR-4</t>
        </is>
      </c>
      <c r="D105" s="202" t="inlineStr">
        <is>
          <t>İzmir</t>
        </is>
      </c>
      <c r="E105" s="202" t="inlineStr">
        <is>
          <t>GAZİEMİR-4 çevresi</t>
        </is>
      </c>
      <c r="F105" s="197" t="inlineStr">
        <is>
          <t>EFELER MAHALLESİ 310 SOKAK ECE NO:13 D.14BUCA</t>
        </is>
      </c>
      <c r="G105" s="203" t="n">
        <v>38.387118</v>
      </c>
      <c r="H105" s="203" t="n">
        <v>27.157752</v>
      </c>
      <c r="I105" s="202" t="inlineStr">
        <is>
          <t>Toplu Taşıma</t>
        </is>
      </c>
      <c r="J105" s="204" t="n">
        <v>60</v>
      </c>
      <c r="K105" s="202" t="inlineStr">
        <is>
          <t>Değerlendirilebilir</t>
        </is>
      </c>
      <c r="L105" s="202" t="n"/>
      <c r="M105" s="205" t="n">
        <v>46229</v>
      </c>
      <c r="N105" s="202" t="inlineStr">
        <is>
          <t>Gerçek - Google Places (310. Sk No:13)</t>
        </is>
      </c>
      <c r="O105" s="206" t="inlineStr">
        <is>
          <t>Açık adres yalnız İK/admin tarafından görülmelidir; raporlara taşınmaz.</t>
        </is>
      </c>
      <c r="P105" s="131" t="n">
        <v>8</v>
      </c>
      <c r="Q105" s="131" t="inlineStr">
        <is>
          <t>YEŞİLOVA</t>
        </is>
      </c>
      <c r="R105" s="131" t="n">
        <v>7.8</v>
      </c>
      <c r="S105" s="131" t="inlineStr">
        <is>
          <t>Hayır</t>
        </is>
      </c>
      <c r="T105" s="131" t="inlineStr">
        <is>
          <t>https://www.google.com/maps/dir/?api=1&amp;origin=38.387118%2C27.157752&amp;destination=38.317546%2C27.133478&amp;travelmode=driving</t>
        </is>
      </c>
      <c r="U105" s="131" t="inlineStr">
        <is>
          <t>ŞİRİNYER 2</t>
        </is>
      </c>
      <c r="V105" s="131" t="n">
        <v>0.7</v>
      </c>
      <c r="W105" s="131" t="inlineStr">
        <is>
          <t>https://www.google.com/maps/dir/?api=1&amp;origin=38.387118%2C27.157752&amp;destination=38.3911321%2C27.1511743&amp;travelmode=driving</t>
        </is>
      </c>
      <c r="X105" s="131" t="inlineStr">
        <is>
          <t>BUCA2</t>
        </is>
      </c>
      <c r="Y105" s="131" t="n">
        <v>1.2</v>
      </c>
      <c r="Z105" s="131" t="inlineStr">
        <is>
          <t>https://www.google.com/maps/dir/?api=1&amp;origin=38.387118%2C27.157752&amp;destination=38.394722%2C27.148207&amp;travelmode=driving</t>
        </is>
      </c>
      <c r="AA105" s="131" t="inlineStr">
        <is>
          <t>ŞİRİNYER</t>
        </is>
      </c>
      <c r="AB105" s="131" t="n">
        <v>1.4</v>
      </c>
      <c r="AC105" s="131" t="inlineStr">
        <is>
          <t>https://www.google.com/maps/dir/?api=1&amp;origin=38.387118%2C27.157752&amp;destination=38.399377%2C27.155469&amp;travelmode=driving</t>
        </is>
      </c>
    </row>
    <row r="106" ht="30" customHeight="1" s="113">
      <c r="A106" s="202" t="inlineStr">
        <is>
          <t>ZEYNEP DÖNMEZ</t>
        </is>
      </c>
      <c r="B106" s="202" t="inlineStr">
        <is>
          <t>M018</t>
        </is>
      </c>
      <c r="C106" s="202" t="inlineStr">
        <is>
          <t>GAZİEMİR-4</t>
        </is>
      </c>
      <c r="D106" s="202" t="inlineStr">
        <is>
          <t>İzmir</t>
        </is>
      </c>
      <c r="E106" s="202" t="inlineStr">
        <is>
          <t>GAZİEMİR-4 çevresi</t>
        </is>
      </c>
      <c r="F106" s="197" t="inlineStr">
        <is>
          <t>GÖKSU MAH.679/17 SOK.NO.12D.3</t>
        </is>
      </c>
      <c r="G106" s="203" t="n">
        <v>38.366495</v>
      </c>
      <c r="H106" s="203" t="n">
        <v>27.145593</v>
      </c>
      <c r="I106" s="202" t="inlineStr">
        <is>
          <t>Toplu Taşıma</t>
        </is>
      </c>
      <c r="J106" s="204" t="n">
        <v>60</v>
      </c>
      <c r="K106" s="202" t="inlineStr">
        <is>
          <t>Değerlendirilebilir</t>
        </is>
      </c>
      <c r="L106" s="202" t="n"/>
      <c r="M106" s="205" t="n">
        <v>46229</v>
      </c>
      <c r="N106" s="202" t="inlineStr">
        <is>
          <t>Gerçek - Google Places, mahalle merkezi yaklaşık (Göksu Mah merkezi (yaklaşık))</t>
        </is>
      </c>
      <c r="O106" s="206" t="inlineStr">
        <is>
          <t>Açık adres yalnız İK/admin tarafından görülmelidir; raporlara taşınmaz.</t>
        </is>
      </c>
      <c r="P106" s="131" t="n">
        <v>5.5</v>
      </c>
      <c r="Q106" s="131" t="inlineStr">
        <is>
          <t>YEŞİLOVA</t>
        </is>
      </c>
      <c r="R106" s="131" t="n">
        <v>6.7</v>
      </c>
      <c r="S106" s="131" t="inlineStr">
        <is>
          <t>Hayır</t>
        </is>
      </c>
      <c r="T106" s="131" t="inlineStr">
        <is>
          <t>https://www.google.com/maps/dir/?api=1&amp;origin=38.366495%2C27.145593&amp;destination=38.317546%2C27.133478&amp;travelmode=driving</t>
        </is>
      </c>
      <c r="U106" s="131" t="inlineStr">
        <is>
          <t>BUCA</t>
        </is>
      </c>
      <c r="V106" s="131" t="n">
        <v>0.8</v>
      </c>
      <c r="W106" s="131" t="inlineStr">
        <is>
          <t>https://www.google.com/maps/dir/?api=1&amp;origin=38.366495%2C27.145593&amp;destination=38.373039%2C27.150591&amp;travelmode=driving</t>
        </is>
      </c>
      <c r="X106" s="131" t="inlineStr">
        <is>
          <t>GEDİZ</t>
        </is>
      </c>
      <c r="Y106" s="131" t="n">
        <v>1.3</v>
      </c>
      <c r="Z106" s="131" t="inlineStr">
        <is>
          <t>https://www.google.com/maps/dir/?api=1&amp;origin=38.366495%2C27.145593&amp;destination=38.37066%2C27.159618&amp;travelmode=driving</t>
        </is>
      </c>
      <c r="AA106" s="131" t="inlineStr">
        <is>
          <t>ŞİRİNYER 2</t>
        </is>
      </c>
      <c r="AB106" s="131" t="n">
        <v>2.8</v>
      </c>
      <c r="AC106" s="131" t="inlineStr">
        <is>
          <t>https://www.google.com/maps/dir/?api=1&amp;origin=38.366495%2C27.145593&amp;destination=38.3911321%2C27.1511743&amp;travelmode=driving</t>
        </is>
      </c>
    </row>
    <row r="107" ht="30" customHeight="1" s="113">
      <c r="A107" s="202" t="inlineStr">
        <is>
          <t>ŞAHİZER GÜLBEN DAĞDELEN</t>
        </is>
      </c>
      <c r="B107" s="202" t="inlineStr">
        <is>
          <t>M018</t>
        </is>
      </c>
      <c r="C107" s="202" t="inlineStr">
        <is>
          <t>GAZİEMİR-4</t>
        </is>
      </c>
      <c r="D107" s="202" t="inlineStr">
        <is>
          <t>İzmir</t>
        </is>
      </c>
      <c r="E107" s="202" t="inlineStr">
        <is>
          <t>GAZİEMİR-4 çevresi</t>
        </is>
      </c>
      <c r="F107" s="197" t="inlineStr">
        <is>
          <t>YURDOĞLU MAH. 3945 SK. NO:5 İÇ KAPI NO:2</t>
        </is>
      </c>
      <c r="G107" s="203" t="n">
        <v>38.3625</v>
      </c>
      <c r="H107" s="203" t="n">
        <v>27.098333</v>
      </c>
      <c r="I107" s="202" t="inlineStr">
        <is>
          <t>Toplu Taşıma</t>
        </is>
      </c>
      <c r="J107" s="204" t="n">
        <v>60</v>
      </c>
      <c r="K107" s="202" t="inlineStr">
        <is>
          <t>Değerlendirilebilir</t>
        </is>
      </c>
      <c r="L107" s="202" t="n"/>
      <c r="M107" s="205" t="n">
        <v>46229</v>
      </c>
      <c r="N107" s="202" t="inlineStr">
        <is>
          <t>Gerçek - Google Places, mahalle merkezi yaklaşık (Yurdoğlu Mah merkezi (yaklaşık))</t>
        </is>
      </c>
      <c r="O107" s="206" t="inlineStr">
        <is>
          <t>Açık adres yalnız İK/admin tarafından görülmelidir; raporlara taşınmaz.</t>
        </is>
      </c>
      <c r="P107" s="131" t="n">
        <v>5.9</v>
      </c>
      <c r="Q107" s="131" t="inlineStr">
        <is>
          <t>YEŞİLOVA</t>
        </is>
      </c>
      <c r="R107" s="131" t="n">
        <v>7.2</v>
      </c>
      <c r="S107" s="131" t="inlineStr">
        <is>
          <t>Hayır</t>
        </is>
      </c>
      <c r="T107" s="131" t="inlineStr">
        <is>
          <t>https://www.google.com/maps/dir/?api=1&amp;origin=38.3625%2C27.098333&amp;destination=38.317546%2C27.133478&amp;travelmode=driving</t>
        </is>
      </c>
      <c r="U107" s="131" t="inlineStr">
        <is>
          <t>ESKİİZMİR</t>
        </is>
      </c>
      <c r="V107" s="131" t="n">
        <v>1.6</v>
      </c>
      <c r="W107" s="131" t="inlineStr">
        <is>
          <t>https://www.google.com/maps/dir/?api=1&amp;origin=38.3625%2C27.098333&amp;destination=38.374534%2C27.107659&amp;travelmode=driving</t>
        </is>
      </c>
      <c r="X107" s="131" t="inlineStr">
        <is>
          <t>AKEVLER</t>
        </is>
      </c>
      <c r="Y107" s="131" t="n">
        <v>3.6</v>
      </c>
      <c r="Z107" s="131" t="inlineStr">
        <is>
          <t>https://www.google.com/maps/dir/?api=1&amp;origin=38.3625%2C27.098333&amp;destination=38.394301%2C27.105194&amp;travelmode=driving</t>
        </is>
      </c>
      <c r="AA107" s="131" t="inlineStr">
        <is>
          <t>POLİGON</t>
        </is>
      </c>
      <c r="AB107" s="131" t="n">
        <v>4.2</v>
      </c>
      <c r="AC107" s="131" t="inlineStr">
        <is>
          <t>https://www.google.com/maps/dir/?api=1&amp;origin=38.3625%2C27.098333&amp;destination=38.395182%2C27.075087&amp;travelmode=driving</t>
        </is>
      </c>
    </row>
    <row r="108" ht="30" customHeight="1" s="113">
      <c r="A108" s="202" t="inlineStr">
        <is>
          <t>ÖMER KANDEMİR</t>
        </is>
      </c>
      <c r="B108" s="202" t="inlineStr">
        <is>
          <t>M018</t>
        </is>
      </c>
      <c r="C108" s="202" t="inlineStr">
        <is>
          <t>GAZİEMİR-4</t>
        </is>
      </c>
      <c r="D108" s="202" t="inlineStr">
        <is>
          <t>İzmir</t>
        </is>
      </c>
      <c r="E108" s="202" t="inlineStr">
        <is>
          <t>GAZİEMİR-4 çevresi</t>
        </is>
      </c>
      <c r="F108" s="197" t="inlineStr">
        <is>
          <t>GAZİ MAH. 15 SOKAK N:10 İÇ KAPI NO :1 GAZİEMİR İZMİR</t>
        </is>
      </c>
      <c r="G108" s="203" t="n">
        <v>38.322752</v>
      </c>
      <c r="H108" s="203" t="n">
        <v>27.128188</v>
      </c>
      <c r="I108" s="202" t="inlineStr">
        <is>
          <t>Toplu Taşıma</t>
        </is>
      </c>
      <c r="J108" s="204" t="n">
        <v>60</v>
      </c>
      <c r="K108" s="202" t="inlineStr">
        <is>
          <t>Değerlendirilebilir</t>
        </is>
      </c>
      <c r="L108" s="202" t="n"/>
      <c r="M108" s="205" t="n">
        <v>46229</v>
      </c>
      <c r="N108" s="202" t="inlineStr">
        <is>
          <t>Gerçek - Google Places (15. Sk No:10)</t>
        </is>
      </c>
      <c r="O108" s="206" t="inlineStr">
        <is>
          <t>Açık adres yalnız İK/admin tarafından görülmelidir; raporlara taşınmaz.</t>
        </is>
      </c>
      <c r="P108" s="131" t="n">
        <v>0.7</v>
      </c>
      <c r="Q108" s="131" t="inlineStr">
        <is>
          <t>YEŞİLOVA</t>
        </is>
      </c>
      <c r="R108" s="131" t="n">
        <v>6.8</v>
      </c>
      <c r="S108" s="131" t="inlineStr">
        <is>
          <t>Hayır</t>
        </is>
      </c>
      <c r="T108" s="131" t="inlineStr">
        <is>
          <t>https://www.google.com/maps/dir/?api=1&amp;origin=38.322752%2C27.128188&amp;destination=38.317546%2C27.133478&amp;travelmode=driving</t>
        </is>
      </c>
      <c r="U108" s="131" t="inlineStr">
        <is>
          <t>GAZİEMİR-4</t>
        </is>
      </c>
      <c r="V108" s="131" t="n">
        <v>0.1</v>
      </c>
      <c r="W108" s="131" t="inlineStr">
        <is>
          <t>https://www.google.com/maps/dir/?api=1&amp;origin=38.322752%2C27.128188&amp;destination=38.323481%2C27.129036&amp;travelmode=driving</t>
        </is>
      </c>
      <c r="X108" s="131" t="inlineStr">
        <is>
          <t>GAZİEMİR-7</t>
        </is>
      </c>
      <c r="Y108" s="131" t="n">
        <v>0.3</v>
      </c>
      <c r="Z108" s="131" t="inlineStr">
        <is>
          <t>https://www.google.com/maps/dir/?api=1&amp;origin=38.322752%2C27.128188&amp;destination=38.322099%2C27.131037&amp;travelmode=driving</t>
        </is>
      </c>
      <c r="AA108" s="131" t="inlineStr">
        <is>
          <t>GAZİEMİR-1</t>
        </is>
      </c>
      <c r="AB108" s="131" t="n">
        <v>0.5</v>
      </c>
      <c r="AC108" s="131" t="inlineStr">
        <is>
          <t>https://www.google.com/maps/dir/?api=1&amp;origin=38.322752%2C27.128188&amp;destination=38.32574%2C27.131725&amp;travelmode=driving</t>
        </is>
      </c>
    </row>
    <row r="109" ht="30" customHeight="1" s="113">
      <c r="A109" s="202" t="inlineStr">
        <is>
          <t>HURSHIDA OVEZOVA</t>
        </is>
      </c>
      <c r="B109" s="202" t="inlineStr">
        <is>
          <t>M018</t>
        </is>
      </c>
      <c r="C109" s="202" t="inlineStr">
        <is>
          <t>GAZİEMİR-4</t>
        </is>
      </c>
      <c r="D109" s="202" t="inlineStr">
        <is>
          <t>İzmir</t>
        </is>
      </c>
      <c r="E109" s="202" t="inlineStr">
        <is>
          <t>GAZİEMİR-4 çevresi</t>
        </is>
      </c>
      <c r="F109" s="197" t="n">
        <v>0</v>
      </c>
      <c r="G109" s="203" t="n">
        <v>38.38</v>
      </c>
      <c r="H109" s="203" t="n">
        <v>27.251</v>
      </c>
      <c r="I109" s="202" t="inlineStr">
        <is>
          <t>Toplu Taşıma</t>
        </is>
      </c>
      <c r="J109" s="204" t="n">
        <v>60</v>
      </c>
      <c r="K109" s="202" t="inlineStr">
        <is>
          <t>Değerlendirilebilir</t>
        </is>
      </c>
      <c r="L109" s="202" t="n"/>
      <c r="M109" s="205" t="n">
        <v>46229</v>
      </c>
      <c r="N109" s="202" t="inlineStr">
        <is>
          <t>Dummy - değiştiriniz</t>
        </is>
      </c>
      <c r="O109" s="206" t="inlineStr">
        <is>
          <t>Açık adres yalnız İK/admin tarafından görülmelidir; raporlara taşınmaz.</t>
        </is>
      </c>
      <c r="P109" s="131" t="n">
        <v>12.4</v>
      </c>
      <c r="Q109" s="131" t="inlineStr">
        <is>
          <t>YEŞİLOVA</t>
        </is>
      </c>
      <c r="R109" s="131" t="n">
        <v>7.3</v>
      </c>
      <c r="S109" s="131" t="inlineStr">
        <is>
          <t>Hayır</t>
        </is>
      </c>
      <c r="T109" s="131" t="inlineStr">
        <is>
          <t>https://www.google.com/maps/dir/?api=1&amp;origin=38.38%2C27.251&amp;destination=38.317546%2C27.133478&amp;travelmode=driving</t>
        </is>
      </c>
      <c r="U109" s="131" t="inlineStr">
        <is>
          <t>YEŞİLOVA</t>
        </is>
      </c>
      <c r="V109" s="131" t="n">
        <v>7.3</v>
      </c>
      <c r="W109" s="131" t="inlineStr">
        <is>
          <t>https://www.google.com/maps/dir/?api=1&amp;origin=38.38%2C27.251&amp;destination=38.436005%2C27.206807&amp;travelmode=driving</t>
        </is>
      </c>
      <c r="X109" s="131" t="inlineStr">
        <is>
          <t>GEDİZ</t>
        </is>
      </c>
      <c r="Y109" s="131" t="n">
        <v>8</v>
      </c>
      <c r="Z109" s="131" t="inlineStr">
        <is>
          <t>https://www.google.com/maps/dir/?api=1&amp;origin=38.38%2C27.251&amp;destination=38.37066%2C27.159618&amp;travelmode=driving</t>
        </is>
      </c>
      <c r="AA109" s="131" t="inlineStr">
        <is>
          <t>ÇAMDİBİ</t>
        </is>
      </c>
      <c r="AB109" s="131" t="n">
        <v>8</v>
      </c>
      <c r="AC109" s="131" t="inlineStr">
        <is>
          <t>https://www.google.com/maps/dir/?api=1&amp;origin=38.38%2C27.251&amp;destination=38.438109%2C27.19608&amp;travelmode=driving</t>
        </is>
      </c>
    </row>
    <row r="110" ht="30" customHeight="1" s="113">
      <c r="A110" s="202" t="inlineStr">
        <is>
          <t>SERAP ÖZMEN</t>
        </is>
      </c>
      <c r="B110" s="202" t="inlineStr">
        <is>
          <t>M018</t>
        </is>
      </c>
      <c r="C110" s="202" t="inlineStr">
        <is>
          <t>GAZİEMİR-4</t>
        </is>
      </c>
      <c r="D110" s="202" t="inlineStr">
        <is>
          <t>İzmir</t>
        </is>
      </c>
      <c r="E110" s="202" t="inlineStr">
        <is>
          <t>GAZİEMİR-4 çevresi</t>
        </is>
      </c>
      <c r="F110" s="197" t="inlineStr">
        <is>
          <t>9 EYLÜL MH. 322 SOK. N:5 D:2 GAZİEMİR İZMİR</t>
        </is>
      </c>
      <c r="G110" s="203" t="n">
        <v>38.328095</v>
      </c>
      <c r="H110" s="203" t="n">
        <v>27.142779</v>
      </c>
      <c r="I110" s="202" t="inlineStr">
        <is>
          <t>Toplu Taşıma</t>
        </is>
      </c>
      <c r="J110" s="204" t="n">
        <v>60</v>
      </c>
      <c r="K110" s="202" t="inlineStr">
        <is>
          <t>Değerlendirilebilir</t>
        </is>
      </c>
      <c r="L110" s="202" t="n"/>
      <c r="M110" s="205" t="n">
        <v>46229</v>
      </c>
      <c r="N110" s="202" t="inlineStr">
        <is>
          <t>Gerçek - Google Places (322. Sk No:5)</t>
        </is>
      </c>
      <c r="O110" s="206" t="inlineStr">
        <is>
          <t>Açık adres yalnız İK/admin tarafından görülmelidir; raporlara taşınmaz.</t>
        </is>
      </c>
      <c r="P110" s="131" t="n">
        <v>1.4</v>
      </c>
      <c r="Q110" s="131" t="inlineStr">
        <is>
          <t>YEŞİLOVA</t>
        </is>
      </c>
      <c r="R110" s="131" t="n">
        <v>6.9</v>
      </c>
      <c r="S110" s="131" t="inlineStr">
        <is>
          <t>Hayır</t>
        </is>
      </c>
      <c r="T110" s="131" t="inlineStr">
        <is>
          <t>https://www.google.com/maps/dir/?api=1&amp;origin=38.328095%2C27.142779&amp;destination=38.317546%2C27.133478&amp;travelmode=driving</t>
        </is>
      </c>
      <c r="U110" s="131" t="inlineStr">
        <is>
          <t>GAZİEMİR-1</t>
        </is>
      </c>
      <c r="V110" s="131" t="n">
        <v>1</v>
      </c>
      <c r="W110" s="131" t="inlineStr">
        <is>
          <t>https://www.google.com/maps/dir/?api=1&amp;origin=38.328095%2C27.142779&amp;destination=38.32574%2C27.131725&amp;travelmode=driving</t>
        </is>
      </c>
      <c r="X110" s="131" t="inlineStr">
        <is>
          <t>GAZİEMİR-7</t>
        </is>
      </c>
      <c r="Y110" s="131" t="n">
        <v>1.2</v>
      </c>
      <c r="Z110" s="131" t="inlineStr">
        <is>
          <t>https://www.google.com/maps/dir/?api=1&amp;origin=38.328095%2C27.142779&amp;destination=38.322099%2C27.131037&amp;travelmode=driving</t>
        </is>
      </c>
      <c r="AA110" s="131" t="inlineStr">
        <is>
          <t>GAZİEMİR-4</t>
        </is>
      </c>
      <c r="AB110" s="131" t="n">
        <v>1.3</v>
      </c>
      <c r="AC110" s="131" t="inlineStr">
        <is>
          <t>https://www.google.com/maps/dir/?api=1&amp;origin=38.328095%2C27.142779&amp;destination=38.323481%2C27.129036&amp;travelmode=driving</t>
        </is>
      </c>
    </row>
    <row r="111" ht="30" customHeight="1" s="113">
      <c r="A111" s="202" t="inlineStr">
        <is>
          <t>RABİA KAYMAZ</t>
        </is>
      </c>
      <c r="B111" s="202" t="inlineStr">
        <is>
          <t>M018</t>
        </is>
      </c>
      <c r="C111" s="202" t="inlineStr">
        <is>
          <t>GAZİEMİR-4</t>
        </is>
      </c>
      <c r="D111" s="202" t="inlineStr">
        <is>
          <t>İzmir</t>
        </is>
      </c>
      <c r="E111" s="202" t="inlineStr">
        <is>
          <t>GAZİEMİR-4 çevresi</t>
        </is>
      </c>
      <c r="F111" s="197" t="inlineStr">
        <is>
          <t>İHSAN ALYANAK MAH. 4972 SOK. NO:7 KARABAĞLAR-İZMİR</t>
        </is>
      </c>
      <c r="G111" s="203" t="n">
        <v>38.364602</v>
      </c>
      <c r="H111" s="203" t="n">
        <v>27.120935</v>
      </c>
      <c r="I111" s="202" t="inlineStr">
        <is>
          <t>Toplu Taşıma</t>
        </is>
      </c>
      <c r="J111" s="204" t="n">
        <v>60</v>
      </c>
      <c r="K111" s="202" t="inlineStr">
        <is>
          <t>Değerlendirilebilir</t>
        </is>
      </c>
      <c r="L111" s="202" t="n"/>
      <c r="M111" s="205" t="n">
        <v>46229</v>
      </c>
      <c r="N111" s="202" t="inlineStr">
        <is>
          <t>Gerçek - Google Places (4972. Sk No:7)</t>
        </is>
      </c>
      <c r="O111" s="206" t="inlineStr">
        <is>
          <t>Açık adres yalnız İK/admin tarafından görülmelidir; raporlara taşınmaz.</t>
        </is>
      </c>
      <c r="P111" s="131" t="n">
        <v>5.3</v>
      </c>
      <c r="Q111" s="131" t="inlineStr">
        <is>
          <t>YEŞİLOVA</t>
        </is>
      </c>
      <c r="R111" s="131" t="n">
        <v>7.4</v>
      </c>
      <c r="S111" s="131" t="inlineStr">
        <is>
          <t>Hayır</t>
        </is>
      </c>
      <c r="T111" s="131" t="inlineStr">
        <is>
          <t>https://www.google.com/maps/dir/?api=1&amp;origin=38.364602%2C27.120935&amp;destination=38.317546%2C27.133478&amp;travelmode=driving</t>
        </is>
      </c>
      <c r="U111" s="131" t="inlineStr">
        <is>
          <t>ESKİİZMİR</t>
        </is>
      </c>
      <c r="V111" s="131" t="n">
        <v>1.6</v>
      </c>
      <c r="W111" s="131" t="inlineStr">
        <is>
          <t>https://www.google.com/maps/dir/?api=1&amp;origin=38.364602%2C27.120935&amp;destination=38.374534%2C27.107659&amp;travelmode=driving</t>
        </is>
      </c>
      <c r="X111" s="131" t="inlineStr">
        <is>
          <t>BUCA</t>
        </is>
      </c>
      <c r="Y111" s="131" t="n">
        <v>2.8</v>
      </c>
      <c r="Z111" s="131" t="inlineStr">
        <is>
          <t>https://www.google.com/maps/dir/?api=1&amp;origin=38.364602%2C27.120935&amp;destination=38.373039%2C27.150591&amp;travelmode=driving</t>
        </is>
      </c>
      <c r="AA111" s="131" t="inlineStr">
        <is>
          <t>GEDİZ</t>
        </is>
      </c>
      <c r="AB111" s="131" t="n">
        <v>3.4</v>
      </c>
      <c r="AC111" s="131" t="inlineStr">
        <is>
          <t>https://www.google.com/maps/dir/?api=1&amp;origin=38.364602%2C27.120935&amp;destination=38.37066%2C27.159618&amp;travelmode=driving</t>
        </is>
      </c>
    </row>
    <row r="112" ht="30" customHeight="1" s="113">
      <c r="A112" s="202" t="inlineStr">
        <is>
          <t>ABDULGANİ DAŞ</t>
        </is>
      </c>
      <c r="B112" s="202" t="inlineStr">
        <is>
          <t>M018</t>
        </is>
      </c>
      <c r="C112" s="202" t="inlineStr">
        <is>
          <t>GAZİEMİR-4</t>
        </is>
      </c>
      <c r="D112" s="202" t="inlineStr">
        <is>
          <t>İzmir</t>
        </is>
      </c>
      <c r="E112" s="202" t="inlineStr">
        <is>
          <t>GAZİEMİR-4 çevresi</t>
        </is>
      </c>
      <c r="F112" s="197" t="inlineStr">
        <is>
          <t>KADİFEKALE MAH. 1015 SOK. NO:56 KONAK-İZMİR</t>
        </is>
      </c>
      <c r="G112" s="203" t="n">
        <v>38.415852</v>
      </c>
      <c r="H112" s="203" t="n">
        <v>27.147553</v>
      </c>
      <c r="I112" s="202" t="inlineStr">
        <is>
          <t>Toplu Taşıma</t>
        </is>
      </c>
      <c r="J112" s="204" t="n">
        <v>60</v>
      </c>
      <c r="K112" s="202" t="inlineStr">
        <is>
          <t>Değerlendirilebilir</t>
        </is>
      </c>
      <c r="L112" s="202" t="n"/>
      <c r="M112" s="205" t="n">
        <v>46229</v>
      </c>
      <c r="N112" s="202" t="inlineStr">
        <is>
          <t>Gerçek - Google Places (1015. Sk No:56)</t>
        </is>
      </c>
      <c r="O112" s="206" t="inlineStr">
        <is>
          <t>Açık adres yalnız İK/admin tarafından görülmelidir; raporlara taşınmaz.</t>
        </is>
      </c>
      <c r="P112" s="131" t="n">
        <v>11</v>
      </c>
      <c r="Q112" s="131" t="inlineStr">
        <is>
          <t>MERKEZ</t>
        </is>
      </c>
      <c r="R112" s="131" t="n">
        <v>7.5</v>
      </c>
      <c r="S112" s="131" t="inlineStr">
        <is>
          <t>Hayır</t>
        </is>
      </c>
      <c r="T112" s="131" t="inlineStr">
        <is>
          <t>https://www.google.com/maps/dir/?api=1&amp;origin=38.415852%2C27.147553&amp;destination=38.317546%2C27.133478&amp;travelmode=driving</t>
        </is>
      </c>
      <c r="U112" s="131" t="inlineStr">
        <is>
          <t>YAPICIOĞLU</t>
        </is>
      </c>
      <c r="V112" s="131" t="n">
        <v>1.1</v>
      </c>
      <c r="W112" s="131" t="inlineStr">
        <is>
          <t>https://www.google.com/maps/dir/?api=1&amp;origin=38.415852%2C27.147553&amp;destination=38.41192%2C27.135689&amp;travelmode=driving</t>
        </is>
      </c>
      <c r="X112" s="131" t="inlineStr">
        <is>
          <t>HAL DEPO</t>
        </is>
      </c>
      <c r="Y112" s="131" t="n">
        <v>1.8</v>
      </c>
      <c r="Z112" s="131" t="inlineStr">
        <is>
          <t>https://www.google.com/maps/dir/?api=1&amp;origin=38.415852%2C27.147553&amp;destination=38.412%2C27.168&amp;travelmode=driving</t>
        </is>
      </c>
      <c r="AA112" s="131" t="inlineStr">
        <is>
          <t>ŞİRİNYER</t>
        </is>
      </c>
      <c r="AB112" s="131" t="n">
        <v>2</v>
      </c>
      <c r="AC112" s="131" t="inlineStr">
        <is>
          <t>https://www.google.com/maps/dir/?api=1&amp;origin=38.415852%2C27.147553&amp;destination=38.399377%2C27.155469&amp;travelmode=driving</t>
        </is>
      </c>
    </row>
    <row r="113" ht="30" customHeight="1" s="113">
      <c r="A113" s="202" t="inlineStr">
        <is>
          <t>RAMAZAN GÜLDÜŞ</t>
        </is>
      </c>
      <c r="B113" s="202" t="inlineStr">
        <is>
          <t>M018</t>
        </is>
      </c>
      <c r="C113" s="202" t="inlineStr">
        <is>
          <t>GAZİEMİR-4</t>
        </is>
      </c>
      <c r="D113" s="202" t="inlineStr">
        <is>
          <t>İzmir</t>
        </is>
      </c>
      <c r="E113" s="202" t="inlineStr">
        <is>
          <t>GAZİEMİR-4 çevresi</t>
        </is>
      </c>
      <c r="F113" s="197" t="n">
        <v>0</v>
      </c>
      <c r="G113" s="203" t="n">
        <v>38.4</v>
      </c>
      <c r="H113" s="203" t="n">
        <v>27.261</v>
      </c>
      <c r="I113" s="202" t="inlineStr">
        <is>
          <t>Toplu Taşıma</t>
        </is>
      </c>
      <c r="J113" s="204" t="n">
        <v>60</v>
      </c>
      <c r="K113" s="202" t="inlineStr">
        <is>
          <t>Değerlendirilebilir</t>
        </is>
      </c>
      <c r="L113" s="202" t="n"/>
      <c r="M113" s="205" t="n">
        <v>46229</v>
      </c>
      <c r="N113" s="202" t="inlineStr">
        <is>
          <t>Dummy - değiştiriniz</t>
        </is>
      </c>
      <c r="O113" s="206" t="inlineStr">
        <is>
          <t>Açık adres yalnız İK/admin tarafından görülmelidir; raporlara taşınmaz.</t>
        </is>
      </c>
      <c r="P113" s="131" t="n">
        <v>14.4</v>
      </c>
      <c r="Q113" s="131" t="inlineStr">
        <is>
          <t>YEŞİLOVA</t>
        </is>
      </c>
      <c r="R113" s="131" t="n">
        <v>6.2</v>
      </c>
      <c r="S113" s="131" t="inlineStr">
        <is>
          <t>Hayır</t>
        </is>
      </c>
      <c r="T113" s="131" t="inlineStr">
        <is>
          <t>https://www.google.com/maps/dir/?api=1&amp;origin=38.4%2C27.261&amp;destination=38.317546%2C27.133478&amp;travelmode=driving</t>
        </is>
      </c>
      <c r="U113" s="131" t="inlineStr">
        <is>
          <t>YEŞİLOVA</t>
        </is>
      </c>
      <c r="V113" s="131" t="n">
        <v>6.2</v>
      </c>
      <c r="W113" s="131" t="inlineStr">
        <is>
          <t>https://www.google.com/maps/dir/?api=1&amp;origin=38.4%2C27.261&amp;destination=38.436005%2C27.206807&amp;travelmode=driving</t>
        </is>
      </c>
      <c r="X113" s="131" t="inlineStr">
        <is>
          <t>ÇAMDİBİ</t>
        </is>
      </c>
      <c r="Y113" s="131" t="n">
        <v>7.1</v>
      </c>
      <c r="Z113" s="131" t="inlineStr">
        <is>
          <t>https://www.google.com/maps/dir/?api=1&amp;origin=38.4%2C27.261&amp;destination=38.438109%2C27.19608&amp;travelmode=driving</t>
        </is>
      </c>
      <c r="AA113" s="131" t="inlineStr">
        <is>
          <t>MERKEZ</t>
        </is>
      </c>
      <c r="AB113" s="131" t="n">
        <v>7.2</v>
      </c>
      <c r="AC113" s="131" t="inlineStr">
        <is>
          <t>https://www.google.com/maps/dir/?api=1&amp;origin=38.4%2C27.261&amp;destination=38.438%2C27.328&amp;travelmode=driving</t>
        </is>
      </c>
    </row>
    <row r="114" ht="30" customHeight="1" s="113">
      <c r="A114" s="202" t="inlineStr">
        <is>
          <t>MUHAMMET FATİH ERSÖZ</t>
        </is>
      </c>
      <c r="B114" s="202" t="inlineStr">
        <is>
          <t>M019</t>
        </is>
      </c>
      <c r="C114" s="202" t="inlineStr">
        <is>
          <t>GAZİEMİR-5</t>
        </is>
      </c>
      <c r="D114" s="202" t="inlineStr">
        <is>
          <t>İzmir</t>
        </is>
      </c>
      <c r="E114" s="202" t="inlineStr">
        <is>
          <t>GAZİEMİR-5 çevresi</t>
        </is>
      </c>
      <c r="F114" s="197" t="n">
        <v>0</v>
      </c>
      <c r="G114" s="203" t="n">
        <v>38.393</v>
      </c>
      <c r="H114" s="203" t="n">
        <v>27.293</v>
      </c>
      <c r="I114" s="202" t="inlineStr">
        <is>
          <t>Toplu Taşıma</t>
        </is>
      </c>
      <c r="J114" s="204" t="n">
        <v>60</v>
      </c>
      <c r="K114" s="202" t="inlineStr">
        <is>
          <t>Değerlendirilebilir</t>
        </is>
      </c>
      <c r="L114" s="202" t="n"/>
      <c r="M114" s="205" t="n">
        <v>46229</v>
      </c>
      <c r="N114" s="202" t="inlineStr">
        <is>
          <t>Dummy - değiştiriniz</t>
        </is>
      </c>
      <c r="O114" s="206" t="inlineStr">
        <is>
          <t>Açık adres yalnız İK/admin tarafından görülmelidir; raporlara taşınmaz.</t>
        </is>
      </c>
      <c r="P114" s="131" t="n">
        <v>16.2</v>
      </c>
      <c r="Q114" s="131" t="inlineStr">
        <is>
          <t>MERKEZ</t>
        </is>
      </c>
      <c r="R114" s="131" t="n">
        <v>5.9</v>
      </c>
      <c r="S114" s="131" t="inlineStr">
        <is>
          <t>Hayır</t>
        </is>
      </c>
      <c r="T114" s="131" t="inlineStr">
        <is>
          <t>https://www.google.com/maps/dir/?api=1&amp;origin=38.393%2C27.293&amp;destination=38.317546%2C27.133478&amp;travelmode=driving</t>
        </is>
      </c>
      <c r="U114" s="131" t="inlineStr">
        <is>
          <t>MERKEZ</t>
        </is>
      </c>
      <c r="V114" s="131" t="n">
        <v>5.9</v>
      </c>
      <c r="W114" s="131" t="inlineStr">
        <is>
          <t>https://www.google.com/maps/dir/?api=1&amp;origin=38.393%2C27.293&amp;destination=38.438%2C27.328&amp;travelmode=driving</t>
        </is>
      </c>
      <c r="X114" s="131" t="inlineStr">
        <is>
          <t>YEŞİLOVA</t>
        </is>
      </c>
      <c r="Y114" s="131" t="n">
        <v>8.9</v>
      </c>
      <c r="Z114" s="131" t="inlineStr">
        <is>
          <t>https://www.google.com/maps/dir/?api=1&amp;origin=38.393%2C27.293&amp;destination=38.436005%2C27.206807&amp;travelmode=driving</t>
        </is>
      </c>
      <c r="AA114" s="131" t="inlineStr">
        <is>
          <t>ÇAMDİBİ</t>
        </is>
      </c>
      <c r="AB114" s="131" t="n">
        <v>9.800000000000001</v>
      </c>
      <c r="AC114" s="131" t="inlineStr">
        <is>
          <t>https://www.google.com/maps/dir/?api=1&amp;origin=38.393%2C27.293&amp;destination=38.438109%2C27.19608&amp;travelmode=driving</t>
        </is>
      </c>
    </row>
    <row r="115" ht="30" customHeight="1" s="113">
      <c r="A115" s="202" t="inlineStr">
        <is>
          <t>BURÇİN SOYSAL</t>
        </is>
      </c>
      <c r="B115" s="202" t="inlineStr">
        <is>
          <t>M019</t>
        </is>
      </c>
      <c r="C115" s="202" t="inlineStr">
        <is>
          <t>GAZİEMİR-5</t>
        </is>
      </c>
      <c r="D115" s="202" t="inlineStr">
        <is>
          <t>İzmir</t>
        </is>
      </c>
      <c r="E115" s="202" t="inlineStr">
        <is>
          <t>GAZİEMİR-5 çevresi</t>
        </is>
      </c>
      <c r="F115" s="197" t="inlineStr">
        <is>
          <t>ATIFBEY MAH.2 SK. NO:31 İÇ KAPI NO:8 GAZİEMİR/İZMİR</t>
        </is>
      </c>
      <c r="G115" s="203" t="n">
        <v>38.322274</v>
      </c>
      <c r="H115" s="203" t="n">
        <v>27.133361</v>
      </c>
      <c r="I115" s="202" t="inlineStr">
        <is>
          <t>Toplu Taşıma</t>
        </is>
      </c>
      <c r="J115" s="204" t="n">
        <v>60</v>
      </c>
      <c r="K115" s="202" t="inlineStr">
        <is>
          <t>Değerlendirilebilir</t>
        </is>
      </c>
      <c r="L115" s="202" t="n"/>
      <c r="M115" s="205" t="n">
        <v>46229</v>
      </c>
      <c r="N115" s="202" t="inlineStr">
        <is>
          <t>Gerçek - Google Places (2. Sk No:31)</t>
        </is>
      </c>
      <c r="O115" s="206" t="inlineStr">
        <is>
          <t>Açık adres yalnız İK/admin tarafından görülmelidir; raporlara taşınmaz.</t>
        </is>
      </c>
      <c r="P115" s="131" t="n">
        <v>1</v>
      </c>
      <c r="Q115" s="131" t="inlineStr">
        <is>
          <t>MERKEZ</t>
        </is>
      </c>
      <c r="R115" s="131" t="n">
        <v>6.7</v>
      </c>
      <c r="S115" s="131" t="inlineStr">
        <is>
          <t>Hayır</t>
        </is>
      </c>
      <c r="T115" s="131" t="inlineStr">
        <is>
          <t>https://www.google.com/maps/dir/?api=1&amp;origin=38.322274%2C27.133361&amp;destination=38.32406%2C27.121958&amp;travelmode=driving</t>
        </is>
      </c>
      <c r="U115" s="131" t="inlineStr">
        <is>
          <t>GAZİEMİR-7</t>
        </is>
      </c>
      <c r="V115" s="131" t="n">
        <v>0.2</v>
      </c>
      <c r="W115" s="131" t="inlineStr">
        <is>
          <t>https://www.google.com/maps/dir/?api=1&amp;origin=38.322274%2C27.133361&amp;destination=38.322099%2C27.131037&amp;travelmode=driving</t>
        </is>
      </c>
      <c r="X115" s="131" t="inlineStr">
        <is>
          <t>GAZİEMİR-4</t>
        </is>
      </c>
      <c r="Y115" s="131" t="n">
        <v>0.4</v>
      </c>
      <c r="Z115" s="131" t="inlineStr">
        <is>
          <t>https://www.google.com/maps/dir/?api=1&amp;origin=38.322274%2C27.133361&amp;destination=38.323481%2C27.129036&amp;travelmode=driving</t>
        </is>
      </c>
      <c r="AA115" s="131" t="inlineStr">
        <is>
          <t>GAZİEMİR-1</t>
        </is>
      </c>
      <c r="AB115" s="131" t="n">
        <v>0.4</v>
      </c>
      <c r="AC115" s="131" t="inlineStr">
        <is>
          <t>https://www.google.com/maps/dir/?api=1&amp;origin=38.322274%2C27.133361&amp;destination=38.32574%2C27.131725&amp;travelmode=driving</t>
        </is>
      </c>
    </row>
    <row r="116" ht="30" customHeight="1" s="113">
      <c r="A116" s="202" t="inlineStr">
        <is>
          <t>EMİNE HAN</t>
        </is>
      </c>
      <c r="B116" s="202" t="inlineStr">
        <is>
          <t>M019</t>
        </is>
      </c>
      <c r="C116" s="202" t="inlineStr">
        <is>
          <t>GAZİEMİR-5</t>
        </is>
      </c>
      <c r="D116" s="202" t="inlineStr">
        <is>
          <t>İzmir</t>
        </is>
      </c>
      <c r="E116" s="202" t="inlineStr">
        <is>
          <t>GAZİEMİR-5 çevresi</t>
        </is>
      </c>
      <c r="F116" s="197" t="inlineStr">
        <is>
          <t xml:space="preserve">FIRAT MAH. 287/1 SK. NO:26 İÇ KAPI NO:3 </t>
        </is>
      </c>
      <c r="G116" s="203" t="n">
        <v>38.376504</v>
      </c>
      <c r="H116" s="203" t="n">
        <v>27.146213</v>
      </c>
      <c r="I116" s="202" t="inlineStr">
        <is>
          <t>Toplu Taşıma</t>
        </is>
      </c>
      <c r="J116" s="204" t="n">
        <v>60</v>
      </c>
      <c r="K116" s="202" t="inlineStr">
        <is>
          <t>Değerlendirilebilir</t>
        </is>
      </c>
      <c r="L116" s="202" t="n"/>
      <c r="M116" s="205" t="n">
        <v>46229</v>
      </c>
      <c r="N116" s="202" t="inlineStr">
        <is>
          <t>Gerçek - Google Places (287/1. Sk No:26)</t>
        </is>
      </c>
      <c r="O116" s="206" t="inlineStr">
        <is>
          <t>Açık adres yalnız İK/admin tarafından görülmelidir; raporlara taşınmaz.</t>
        </is>
      </c>
      <c r="P116" s="131" t="n">
        <v>6.2</v>
      </c>
      <c r="Q116" s="131" t="inlineStr">
        <is>
          <t>MERKEZ</t>
        </is>
      </c>
      <c r="R116" s="131" t="n">
        <v>5.6</v>
      </c>
      <c r="S116" s="131" t="inlineStr">
        <is>
          <t>Hayır</t>
        </is>
      </c>
      <c r="T116" s="131" t="inlineStr">
        <is>
          <t>https://www.google.com/maps/dir/?api=1&amp;origin=38.376504%2C27.146213&amp;destination=38.32406%2C27.121958&amp;travelmode=driving</t>
        </is>
      </c>
      <c r="U116" s="131" t="inlineStr">
        <is>
          <t>BUCA</t>
        </is>
      </c>
      <c r="V116" s="131" t="n">
        <v>0.5</v>
      </c>
      <c r="W116" s="131" t="inlineStr">
        <is>
          <t>https://www.google.com/maps/dir/?api=1&amp;origin=38.376504%2C27.146213&amp;destination=38.373039%2C27.150591&amp;travelmode=driving</t>
        </is>
      </c>
      <c r="X116" s="131" t="inlineStr">
        <is>
          <t>GEDİZ</t>
        </is>
      </c>
      <c r="Y116" s="131" t="n">
        <v>1.3</v>
      </c>
      <c r="Z116" s="131" t="inlineStr">
        <is>
          <t>https://www.google.com/maps/dir/?api=1&amp;origin=38.376504%2C27.146213&amp;destination=38.37066%2C27.159618&amp;travelmode=driving</t>
        </is>
      </c>
      <c r="AA116" s="131" t="inlineStr">
        <is>
          <t>ŞİRİNYER 2</t>
        </is>
      </c>
      <c r="AB116" s="131" t="n">
        <v>1.7</v>
      </c>
      <c r="AC116" s="131" t="inlineStr">
        <is>
          <t>https://www.google.com/maps/dir/?api=1&amp;origin=38.376504%2C27.146213&amp;destination=38.3911321%2C27.1511743&amp;travelmode=driving</t>
        </is>
      </c>
    </row>
    <row r="117" ht="30" customHeight="1" s="113">
      <c r="A117" s="202" t="inlineStr">
        <is>
          <t>DURU POLAT</t>
        </is>
      </c>
      <c r="B117" s="202" t="inlineStr">
        <is>
          <t>M019</t>
        </is>
      </c>
      <c r="C117" s="202" t="inlineStr">
        <is>
          <t>GAZİEMİR-5</t>
        </is>
      </c>
      <c r="D117" s="202" t="inlineStr">
        <is>
          <t>İzmir</t>
        </is>
      </c>
      <c r="E117" s="202" t="inlineStr">
        <is>
          <t>GAZİEMİR-5 çevresi</t>
        </is>
      </c>
      <c r="F117" s="197" t="inlineStr">
        <is>
          <t xml:space="preserve">Gazi Mah. Kubilay Cad. No:14 İç Kapı No:4 </t>
        </is>
      </c>
      <c r="G117" s="203" t="n">
        <v>38.322381</v>
      </c>
      <c r="H117" s="203" t="n">
        <v>27.128239</v>
      </c>
      <c r="I117" s="202" t="inlineStr">
        <is>
          <t>Toplu Taşıma</t>
        </is>
      </c>
      <c r="J117" s="204" t="n">
        <v>60</v>
      </c>
      <c r="K117" s="202" t="inlineStr">
        <is>
          <t>Değerlendirilebilir</t>
        </is>
      </c>
      <c r="L117" s="202" t="n"/>
      <c r="M117" s="205" t="n">
        <v>46229</v>
      </c>
      <c r="N117" s="202" t="inlineStr">
        <is>
          <t>Gerçek - Google Places (Kubilay Cd No:14)</t>
        </is>
      </c>
      <c r="O117" s="206" t="inlineStr">
        <is>
          <t>Açık adres yalnız İK/admin tarafından görülmelidir; raporlara taşınmaz.</t>
        </is>
      </c>
      <c r="P117" s="131" t="n">
        <v>0.6</v>
      </c>
      <c r="Q117" s="131" t="inlineStr">
        <is>
          <t>MERKEZ</t>
        </is>
      </c>
      <c r="R117" s="131" t="n">
        <v>6.8</v>
      </c>
      <c r="S117" s="131" t="inlineStr">
        <is>
          <t>Hayır</t>
        </is>
      </c>
      <c r="T117" s="131" t="inlineStr">
        <is>
          <t>https://www.google.com/maps/dir/?api=1&amp;origin=38.322381%2C27.128239&amp;destination=38.32406%2C27.121958&amp;travelmode=driving</t>
        </is>
      </c>
      <c r="U117" s="131" t="inlineStr">
        <is>
          <t>GAZİEMİR-4</t>
        </is>
      </c>
      <c r="V117" s="131" t="n">
        <v>0.1</v>
      </c>
      <c r="W117" s="131" t="inlineStr">
        <is>
          <t>https://www.google.com/maps/dir/?api=1&amp;origin=38.322381%2C27.128239&amp;destination=38.323481%2C27.129036&amp;travelmode=driving</t>
        </is>
      </c>
      <c r="X117" s="131" t="inlineStr">
        <is>
          <t>GAZİEMİR-7</t>
        </is>
      </c>
      <c r="Y117" s="131" t="n">
        <v>0.2</v>
      </c>
      <c r="Z117" s="131" t="inlineStr">
        <is>
          <t>https://www.google.com/maps/dir/?api=1&amp;origin=38.322381%2C27.128239&amp;destination=38.322099%2C27.131037&amp;travelmode=driving</t>
        </is>
      </c>
      <c r="AA117" s="131" t="inlineStr">
        <is>
          <t>GAZİEMİR-1</t>
        </is>
      </c>
      <c r="AB117" s="131" t="n">
        <v>0.5</v>
      </c>
      <c r="AC117" s="131" t="inlineStr">
        <is>
          <t>https://www.google.com/maps/dir/?api=1&amp;origin=38.322381%2C27.128239&amp;destination=38.32574%2C27.131725&amp;travelmode=driving</t>
        </is>
      </c>
    </row>
    <row r="118" ht="30" customHeight="1" s="113">
      <c r="A118" s="202" t="inlineStr">
        <is>
          <t>HASAN GÜMÜŞ</t>
        </is>
      </c>
      <c r="B118" s="202" t="inlineStr">
        <is>
          <t>M019</t>
        </is>
      </c>
      <c r="C118" s="202" t="inlineStr">
        <is>
          <t>GAZİEMİR-5</t>
        </is>
      </c>
      <c r="D118" s="202" t="inlineStr">
        <is>
          <t>İzmir</t>
        </is>
      </c>
      <c r="E118" s="202" t="inlineStr">
        <is>
          <t>GAZİEMİR-5 çevresi</t>
        </is>
      </c>
      <c r="F118" s="197" t="inlineStr">
        <is>
          <t>ATIFBEY MAH. MERTERLER CAD DEKOR SİTESİ NO:20 İÇ KAPI:7 GAZİEMİR</t>
        </is>
      </c>
      <c r="G118" s="203" t="n">
        <v>38.322468</v>
      </c>
      <c r="H118" s="203" t="n">
        <v>27.135805</v>
      </c>
      <c r="I118" s="202" t="inlineStr">
        <is>
          <t>Toplu Taşıma</t>
        </is>
      </c>
      <c r="J118" s="204" t="n">
        <v>60</v>
      </c>
      <c r="K118" s="202" t="inlineStr">
        <is>
          <t>Değerlendirilebilir</t>
        </is>
      </c>
      <c r="L118" s="202" t="n"/>
      <c r="M118" s="205" t="n">
        <v>46229</v>
      </c>
      <c r="N118" s="202" t="inlineStr">
        <is>
          <t>Gerçek - Google Places (Dekor Sitesi)</t>
        </is>
      </c>
      <c r="O118" s="206" t="inlineStr">
        <is>
          <t>Açık adres yalnız İK/admin tarafından görülmelidir; raporlara taşınmaz.</t>
        </is>
      </c>
      <c r="P118" s="131" t="n">
        <v>1.2</v>
      </c>
      <c r="Q118" s="131" t="inlineStr">
        <is>
          <t>MERKEZ</t>
        </is>
      </c>
      <c r="R118" s="131" t="n">
        <v>5.7</v>
      </c>
      <c r="S118" s="131" t="inlineStr">
        <is>
          <t>Hayır</t>
        </is>
      </c>
      <c r="T118" s="131" t="inlineStr">
        <is>
          <t>https://www.google.com/maps/dir/?api=1&amp;origin=38.322468%2C27.135805&amp;destination=38.32406%2C27.121958&amp;travelmode=driving</t>
        </is>
      </c>
      <c r="U118" s="131" t="inlineStr">
        <is>
          <t>GAZİEMİR-7</t>
        </is>
      </c>
      <c r="V118" s="131" t="n">
        <v>0.4</v>
      </c>
      <c r="W118" s="131" t="inlineStr">
        <is>
          <t>https://www.google.com/maps/dir/?api=1&amp;origin=38.322468%2C27.135805&amp;destination=38.322099%2C27.131037&amp;travelmode=driving</t>
        </is>
      </c>
      <c r="X118" s="131" t="inlineStr">
        <is>
          <t>GAZİEMİR-1</t>
        </is>
      </c>
      <c r="Y118" s="131" t="n">
        <v>0.5</v>
      </c>
      <c r="Z118" s="131" t="inlineStr">
        <is>
          <t>https://www.google.com/maps/dir/?api=1&amp;origin=38.322468%2C27.135805&amp;destination=38.32574%2C27.131725&amp;travelmode=driving</t>
        </is>
      </c>
      <c r="AA118" s="131" t="inlineStr">
        <is>
          <t>GAZİEMİR-2</t>
        </is>
      </c>
      <c r="AB118" s="131" t="n">
        <v>0.6</v>
      </c>
      <c r="AC118" s="131" t="inlineStr">
        <is>
          <t>https://www.google.com/maps/dir/?api=1&amp;origin=38.322468%2C27.135805&amp;destination=38.317546%2C27.133478&amp;travelmode=driving</t>
        </is>
      </c>
    </row>
    <row r="119" ht="30" customHeight="1" s="113">
      <c r="A119" s="202" t="inlineStr">
        <is>
          <t>MERT YUNUS SARIBAŞ</t>
        </is>
      </c>
      <c r="B119" s="202" t="inlineStr">
        <is>
          <t>M019</t>
        </is>
      </c>
      <c r="C119" s="202" t="inlineStr">
        <is>
          <t>GAZİEMİR-5</t>
        </is>
      </c>
      <c r="D119" s="202" t="inlineStr">
        <is>
          <t>İzmir</t>
        </is>
      </c>
      <c r="E119" s="202" t="inlineStr">
        <is>
          <t>GAZİEMİR-5 çevresi</t>
        </is>
      </c>
      <c r="F119" s="197" t="inlineStr">
        <is>
          <t>BARBAROS MH. 355 SK. NO:1 İÇ KAPI NO:5 MENDERES / İZMİR</t>
        </is>
      </c>
      <c r="G119" s="203" t="n">
        <v>38.25022</v>
      </c>
      <c r="H119" s="203" t="n">
        <v>27.129353</v>
      </c>
      <c r="I119" s="202" t="inlineStr">
        <is>
          <t>Toplu Taşıma</t>
        </is>
      </c>
      <c r="J119" s="204" t="n">
        <v>60</v>
      </c>
      <c r="K119" s="202" t="inlineStr">
        <is>
          <t>Değerlendirilebilir</t>
        </is>
      </c>
      <c r="L119" s="202" t="n"/>
      <c r="M119" s="205" t="n">
        <v>46229</v>
      </c>
      <c r="N119" s="202" t="inlineStr">
        <is>
          <t>Gerçek - Google Places (355. Sk No:1)</t>
        </is>
      </c>
      <c r="O119" s="206" t="inlineStr">
        <is>
          <t>Açık adres yalnız İK/admin tarafından görülmelidir; raporlara taşınmaz.</t>
        </is>
      </c>
      <c r="P119" s="131" t="n">
        <v>8.199999999999999</v>
      </c>
      <c r="Q119" s="131" t="inlineStr">
        <is>
          <t>MERKEZ</t>
        </is>
      </c>
      <c r="R119" s="131" t="n">
        <v>6.4</v>
      </c>
      <c r="S119" s="131" t="inlineStr">
        <is>
          <t>Hayır</t>
        </is>
      </c>
      <c r="T119" s="131" t="inlineStr">
        <is>
          <t>https://www.google.com/maps/dir/?api=1&amp;origin=38.25022%2C27.129353&amp;destination=38.32406%2C27.121958&amp;travelmode=driving</t>
        </is>
      </c>
      <c r="U119" s="131" t="inlineStr">
        <is>
          <t>MENDERES</t>
        </is>
      </c>
      <c r="V119" s="131" t="n">
        <v>1.2</v>
      </c>
      <c r="W119" s="131" t="inlineStr">
        <is>
          <t>https://www.google.com/maps/dir/?api=1&amp;origin=38.25022%2C27.129353&amp;destination=38.260463%2C27.125587&amp;travelmode=driving</t>
        </is>
      </c>
      <c r="X119" s="131" t="inlineStr">
        <is>
          <t>GAZİEMİR-6</t>
        </is>
      </c>
      <c r="Y119" s="131" t="n">
        <v>7.5</v>
      </c>
      <c r="Z119" s="131" t="inlineStr">
        <is>
          <t>https://www.google.com/maps/dir/?api=1&amp;origin=38.25022%2C27.129353&amp;destination=38.317553%2C27.130542&amp;travelmode=driving</t>
        </is>
      </c>
      <c r="AA119" s="131" t="inlineStr">
        <is>
          <t>GAZİEMİR-2</t>
        </is>
      </c>
      <c r="AB119" s="131" t="n">
        <v>7.5</v>
      </c>
      <c r="AC119" s="131" t="inlineStr">
        <is>
          <t>https://www.google.com/maps/dir/?api=1&amp;origin=38.25022%2C27.129353&amp;destination=38.317546%2C27.133478&amp;travelmode=driving</t>
        </is>
      </c>
    </row>
    <row r="120" ht="30" customHeight="1" s="113">
      <c r="A120" s="202" t="inlineStr">
        <is>
          <t>EYLEM ÇAKMAK</t>
        </is>
      </c>
      <c r="B120" s="202" t="inlineStr">
        <is>
          <t>M019</t>
        </is>
      </c>
      <c r="C120" s="202" t="inlineStr">
        <is>
          <t>GAZİEMİR-5</t>
        </is>
      </c>
      <c r="D120" s="202" t="inlineStr">
        <is>
          <t>İzmir</t>
        </is>
      </c>
      <c r="E120" s="202" t="inlineStr">
        <is>
          <t>GAZİEMİR-5 çevresi</t>
        </is>
      </c>
      <c r="F120" s="197" t="inlineStr">
        <is>
          <t>Gazi Mah.28/9 Sk. No:17 İç Kapı No: 3 Gaziemir/İZMİR</t>
        </is>
      </c>
      <c r="G120" s="203" t="n">
        <v>38.322616</v>
      </c>
      <c r="H120" s="203" t="n">
        <v>27.135497</v>
      </c>
      <c r="I120" s="202" t="inlineStr">
        <is>
          <t>Toplu Taşıma</t>
        </is>
      </c>
      <c r="J120" s="204" t="n">
        <v>60</v>
      </c>
      <c r="K120" s="202" t="inlineStr">
        <is>
          <t>Değerlendirilebilir</t>
        </is>
      </c>
      <c r="L120" s="202" t="n"/>
      <c r="M120" s="205" t="n">
        <v>46229</v>
      </c>
      <c r="N120" s="202" t="inlineStr">
        <is>
          <t>Gerçek - Google Places (Mertler Cd civarı (zayıf))</t>
        </is>
      </c>
      <c r="O120" s="206" t="inlineStr">
        <is>
          <t>Açık adres yalnız İK/admin tarafından görülmelidir; raporlara taşınmaz.</t>
        </is>
      </c>
      <c r="P120" s="131" t="n">
        <v>1.2</v>
      </c>
      <c r="Q120" s="131" t="inlineStr">
        <is>
          <t>MERKEZ</t>
        </is>
      </c>
      <c r="R120" s="131" t="n">
        <v>5.4</v>
      </c>
      <c r="S120" s="131" t="inlineStr">
        <is>
          <t>Hayır</t>
        </is>
      </c>
      <c r="T120" s="131" t="inlineStr">
        <is>
          <t>https://www.google.com/maps/dir/?api=1&amp;origin=38.322616%2C27.135497&amp;destination=38.32406%2C27.121958&amp;travelmode=driving</t>
        </is>
      </c>
      <c r="U120" s="131" t="inlineStr">
        <is>
          <t>GAZİEMİR-7</t>
        </is>
      </c>
      <c r="V120" s="131" t="n">
        <v>0.4</v>
      </c>
      <c r="W120" s="131" t="inlineStr">
        <is>
          <t>https://www.google.com/maps/dir/?api=1&amp;origin=38.322616%2C27.135497&amp;destination=38.322099%2C27.131037&amp;travelmode=driving</t>
        </is>
      </c>
      <c r="X120" s="131" t="inlineStr">
        <is>
          <t>GAZİEMİR-1</t>
        </is>
      </c>
      <c r="Y120" s="131" t="n">
        <v>0.5</v>
      </c>
      <c r="Z120" s="131" t="inlineStr">
        <is>
          <t>https://www.google.com/maps/dir/?api=1&amp;origin=38.322616%2C27.135497&amp;destination=38.32574%2C27.131725&amp;travelmode=driving</t>
        </is>
      </c>
      <c r="AA120" s="131" t="inlineStr">
        <is>
          <t>GAZİEMİR-4</t>
        </is>
      </c>
      <c r="AB120" s="131" t="n">
        <v>0.6</v>
      </c>
      <c r="AC120" s="131" t="inlineStr">
        <is>
          <t>https://www.google.com/maps/dir/?api=1&amp;origin=38.322616%2C27.135497&amp;destination=38.323481%2C27.129036&amp;travelmode=driving</t>
        </is>
      </c>
    </row>
    <row r="121" ht="30" customHeight="1" s="113">
      <c r="A121" s="202" t="inlineStr">
        <is>
          <t>TOLGA DAĞLI</t>
        </is>
      </c>
      <c r="B121" s="202" t="inlineStr">
        <is>
          <t>M019</t>
        </is>
      </c>
      <c r="C121" s="202" t="inlineStr">
        <is>
          <t>GAZİEMİR-5</t>
        </is>
      </c>
      <c r="D121" s="202" t="inlineStr">
        <is>
          <t>İzmir</t>
        </is>
      </c>
      <c r="E121" s="202" t="inlineStr">
        <is>
          <t>GAZİEMİR-5 çevresi</t>
        </is>
      </c>
      <c r="F121" s="197" t="inlineStr">
        <is>
          <t xml:space="preserve">52/42 SOK. NO:8 D:5 KÜLTÜR APT.KARABAĞLAR İZMİR </t>
        </is>
      </c>
      <c r="G121" s="203" t="n">
        <v>38.386816</v>
      </c>
      <c r="H121" s="203" t="n">
        <v>27.123409</v>
      </c>
      <c r="I121" s="202" t="inlineStr">
        <is>
          <t>Toplu Taşıma</t>
        </is>
      </c>
      <c r="J121" s="204" t="n">
        <v>60</v>
      </c>
      <c r="K121" s="202" t="inlineStr">
        <is>
          <t>Değerlendirilebilir</t>
        </is>
      </c>
      <c r="L121" s="202" t="n"/>
      <c r="M121" s="205" t="n">
        <v>46229</v>
      </c>
      <c r="N121" s="202" t="inlineStr">
        <is>
          <t>Gerçek - Google Places, mahalle merkezi yaklaşık (Kültür/Bozyaka civarı (yaklaşık))</t>
        </is>
      </c>
      <c r="O121" s="206" t="inlineStr">
        <is>
          <t>Açık adres yalnız İK/admin tarafından görülmelidir; raporlara taşınmaz.</t>
        </is>
      </c>
      <c r="P121" s="131" t="n">
        <v>7</v>
      </c>
      <c r="Q121" s="131" t="inlineStr">
        <is>
          <t>MERKEZ</t>
        </is>
      </c>
      <c r="R121" s="131" t="n">
        <v>6.5</v>
      </c>
      <c r="S121" s="131" t="inlineStr">
        <is>
          <t>Hayır</t>
        </is>
      </c>
      <c r="T121" s="131" t="inlineStr">
        <is>
          <t>https://www.google.com/maps/dir/?api=1&amp;origin=38.386816%2C27.123409&amp;destination=38.32406%2C27.121958&amp;travelmode=driving</t>
        </is>
      </c>
      <c r="U121" s="131" t="inlineStr">
        <is>
          <t>BOZYAKA</t>
        </is>
      </c>
      <c r="V121" s="131" t="n">
        <v>1.2</v>
      </c>
      <c r="W121" s="131" t="inlineStr">
        <is>
          <t>https://www.google.com/maps/dir/?api=1&amp;origin=38.386816%2C27.123409&amp;destination=38.397598%2C27.122202&amp;travelmode=driving</t>
        </is>
      </c>
      <c r="X121" s="131" t="inlineStr">
        <is>
          <t>AKEVLER</t>
        </is>
      </c>
      <c r="Y121" s="131" t="n">
        <v>1.8</v>
      </c>
      <c r="Z121" s="131" t="inlineStr">
        <is>
          <t>https://www.google.com/maps/dir/?api=1&amp;origin=38.386816%2C27.123409&amp;destination=38.394301%2C27.105194&amp;travelmode=driving</t>
        </is>
      </c>
      <c r="AA121" s="131" t="inlineStr">
        <is>
          <t>İZMİRSPOR</t>
        </is>
      </c>
      <c r="AB121" s="131" t="n">
        <v>1.9</v>
      </c>
      <c r="AC121" s="131" t="inlineStr">
        <is>
          <t>https://www.google.com/maps/dir/?api=1&amp;origin=38.386816%2C27.123409&amp;destination=38.403691%2C27.119105&amp;travelmode=driving</t>
        </is>
      </c>
    </row>
    <row r="122" ht="30" customHeight="1" s="113">
      <c r="A122" s="202" t="inlineStr">
        <is>
          <t>BİLAL AKTÜRK</t>
        </is>
      </c>
      <c r="B122" s="202" t="inlineStr">
        <is>
          <t>M019</t>
        </is>
      </c>
      <c r="C122" s="202" t="inlineStr">
        <is>
          <t>GAZİEMİR-5</t>
        </is>
      </c>
      <c r="D122" s="202" t="inlineStr">
        <is>
          <t>İzmir</t>
        </is>
      </c>
      <c r="E122" s="202" t="inlineStr">
        <is>
          <t>GAZİEMİR-5 çevresi</t>
        </is>
      </c>
      <c r="F122" s="197" t="inlineStr">
        <is>
          <t>MECİDİYE MAH. 34 SK. NADİR GAZİ AP.NO:20 İÇ KAPI NO:3</t>
        </is>
      </c>
      <c r="G122" s="203" t="n">
        <v>38.333828</v>
      </c>
      <c r="H122" s="203" t="n">
        <v>27.135917</v>
      </c>
      <c r="I122" s="202" t="inlineStr">
        <is>
          <t>Toplu Taşıma</t>
        </is>
      </c>
      <c r="J122" s="204" t="n">
        <v>60</v>
      </c>
      <c r="K122" s="202" t="inlineStr">
        <is>
          <t>Değerlendirilebilir</t>
        </is>
      </c>
      <c r="L122" s="202" t="n"/>
      <c r="M122" s="205" t="n">
        <v>46229</v>
      </c>
      <c r="N122" s="202" t="inlineStr">
        <is>
          <t>Gerçek - Google Places (342. Sk civarı (zayıf))</t>
        </is>
      </c>
      <c r="O122" s="206" t="inlineStr">
        <is>
          <t>Açık adres yalnız İK/admin tarafından görülmelidir; raporlara taşınmaz.</t>
        </is>
      </c>
      <c r="P122" s="131" t="n">
        <v>1.6</v>
      </c>
      <c r="Q122" s="131" t="inlineStr">
        <is>
          <t>MERKEZ</t>
        </is>
      </c>
      <c r="R122" s="131" t="n">
        <v>5.5</v>
      </c>
      <c r="S122" s="131" t="inlineStr">
        <is>
          <t>Hayır</t>
        </is>
      </c>
      <c r="T122" s="131" t="inlineStr">
        <is>
          <t>https://www.google.com/maps/dir/?api=1&amp;origin=38.333828%2C27.135917&amp;destination=38.32406%2C27.121958&amp;travelmode=driving</t>
        </is>
      </c>
      <c r="U122" s="131" t="inlineStr">
        <is>
          <t>GAZİEMİR-1</t>
        </is>
      </c>
      <c r="V122" s="131" t="n">
        <v>1</v>
      </c>
      <c r="W122" s="131" t="inlineStr">
        <is>
          <t>https://www.google.com/maps/dir/?api=1&amp;origin=38.333828%2C27.135917&amp;destination=38.32574%2C27.131725&amp;travelmode=driving</t>
        </is>
      </c>
      <c r="X122" s="131" t="inlineStr">
        <is>
          <t>GAZİEMİR-4</t>
        </is>
      </c>
      <c r="Y122" s="131" t="n">
        <v>1.3</v>
      </c>
      <c r="Z122" s="131" t="inlineStr">
        <is>
          <t>https://www.google.com/maps/dir/?api=1&amp;origin=38.333828%2C27.135917&amp;destination=38.323481%2C27.129036&amp;travelmode=driving</t>
        </is>
      </c>
      <c r="AA122" s="131" t="inlineStr">
        <is>
          <t>GAZİEMİR-7</t>
        </is>
      </c>
      <c r="AB122" s="131" t="n">
        <v>1.4</v>
      </c>
      <c r="AC122" s="131" t="inlineStr">
        <is>
          <t>https://www.google.com/maps/dir/?api=1&amp;origin=38.333828%2C27.135917&amp;destination=38.322099%2C27.131037&amp;travelmode=driving</t>
        </is>
      </c>
    </row>
    <row r="123" ht="30" customHeight="1" s="113">
      <c r="A123" s="202" t="inlineStr">
        <is>
          <t>ADİL MEYRALI</t>
        </is>
      </c>
      <c r="B123" s="202" t="inlineStr">
        <is>
          <t>M019</t>
        </is>
      </c>
      <c r="C123" s="202" t="inlineStr">
        <is>
          <t>GAZİEMİR-5</t>
        </is>
      </c>
      <c r="D123" s="202" t="inlineStr">
        <is>
          <t>İzmir</t>
        </is>
      </c>
      <c r="E123" s="202" t="inlineStr">
        <is>
          <t>GAZİEMİR-5 çevresi</t>
        </is>
      </c>
      <c r="F123" s="197" t="inlineStr">
        <is>
          <t>HÜRRİYET MAH. ZİYA GÖKALP CAD. NO:17/15 MENDERES/İZMİR</t>
        </is>
      </c>
      <c r="G123" s="203" t="n">
        <v>38.287509</v>
      </c>
      <c r="H123" s="203" t="n">
        <v>27.124416</v>
      </c>
      <c r="I123" s="202" t="inlineStr">
        <is>
          <t>Toplu Taşıma</t>
        </is>
      </c>
      <c r="J123" s="204" t="n">
        <v>60</v>
      </c>
      <c r="K123" s="202" t="inlineStr">
        <is>
          <t>Değerlendirilebilir</t>
        </is>
      </c>
      <c r="L123" s="202" t="n"/>
      <c r="M123" s="205" t="n">
        <v>46229</v>
      </c>
      <c r="N123" s="202" t="inlineStr">
        <is>
          <t>Gerçek - Google Places (Ziya Gökalp Cd No:17)</t>
        </is>
      </c>
      <c r="O123" s="206" t="inlineStr">
        <is>
          <t>Açık adres yalnız İK/admin tarafından görülmelidir; raporlara taşınmaz.</t>
        </is>
      </c>
      <c r="P123" s="131" t="n">
        <v>4.1</v>
      </c>
      <c r="Q123" s="131" t="inlineStr">
        <is>
          <t>MERKEZ</t>
        </is>
      </c>
      <c r="R123" s="131" t="n">
        <v>6.4</v>
      </c>
      <c r="S123" s="131" t="inlineStr">
        <is>
          <t>Hayır</t>
        </is>
      </c>
      <c r="T123" s="131" t="inlineStr">
        <is>
          <t>https://www.google.com/maps/dir/?api=1&amp;origin=38.287509%2C27.124416&amp;destination=38.32406%2C27.121958&amp;travelmode=driving</t>
        </is>
      </c>
      <c r="U123" s="131" t="inlineStr">
        <is>
          <t>MENDERES</t>
        </is>
      </c>
      <c r="V123" s="131" t="n">
        <v>3</v>
      </c>
      <c r="W123" s="131" t="inlineStr">
        <is>
          <t>https://www.google.com/maps/dir/?api=1&amp;origin=38.287509%2C27.124416&amp;destination=38.260463%2C27.125587&amp;travelmode=driving</t>
        </is>
      </c>
      <c r="X123" s="131" t="inlineStr">
        <is>
          <t>GAZİEMİR-6</t>
        </is>
      </c>
      <c r="Y123" s="131" t="n">
        <v>3.4</v>
      </c>
      <c r="Z123" s="131" t="inlineStr">
        <is>
          <t>https://www.google.com/maps/dir/?api=1&amp;origin=38.287509%2C27.124416&amp;destination=38.317553%2C27.130542&amp;travelmode=driving</t>
        </is>
      </c>
      <c r="AA123" s="131" t="inlineStr">
        <is>
          <t>GAZİEMİR-2</t>
        </is>
      </c>
      <c r="AB123" s="131" t="n">
        <v>3.4</v>
      </c>
      <c r="AC123" s="131" t="inlineStr">
        <is>
          <t>https://www.google.com/maps/dir/?api=1&amp;origin=38.287509%2C27.124416&amp;destination=38.317546%2C27.133478&amp;travelmode=driving</t>
        </is>
      </c>
    </row>
    <row r="124" ht="30" customHeight="1" s="113">
      <c r="A124" s="202" t="inlineStr">
        <is>
          <t>GAMZE DURMAZ</t>
        </is>
      </c>
      <c r="B124" s="202" t="inlineStr">
        <is>
          <t>M020</t>
        </is>
      </c>
      <c r="C124" s="202" t="inlineStr">
        <is>
          <t>GAZİEMİR-6</t>
        </is>
      </c>
      <c r="D124" s="202" t="inlineStr">
        <is>
          <t>İzmir</t>
        </is>
      </c>
      <c r="E124" s="202" t="inlineStr">
        <is>
          <t>GAZİEMİR-6 çevresi</t>
        </is>
      </c>
      <c r="F124" s="197" t="inlineStr">
        <is>
          <t xml:space="preserve">9 Eylül Mahallesi  319 Sk No :45 Kat :2 Daire :2 Gaziemir İzmir </t>
        </is>
      </c>
      <c r="G124" s="203" t="n">
        <v>38.322167</v>
      </c>
      <c r="H124" s="203" t="n">
        <v>27.142049</v>
      </c>
      <c r="I124" s="202" t="inlineStr">
        <is>
          <t>Toplu Taşıma</t>
        </is>
      </c>
      <c r="J124" s="204" t="n">
        <v>60</v>
      </c>
      <c r="K124" s="202" t="inlineStr">
        <is>
          <t>Değerlendirilebilir</t>
        </is>
      </c>
      <c r="L124" s="202" t="n"/>
      <c r="M124" s="205" t="n">
        <v>46229</v>
      </c>
      <c r="N124" s="202" t="inlineStr">
        <is>
          <t>Gerçek - Google Places (319. Sk No:45)</t>
        </is>
      </c>
      <c r="O124" s="206" t="inlineStr">
        <is>
          <t>Açık adres yalnız İK/admin tarafından görülmelidir; raporlara taşınmaz.</t>
        </is>
      </c>
      <c r="P124" s="131" t="n">
        <v>1.1</v>
      </c>
      <c r="Q124" s="131" t="inlineStr">
        <is>
          <t>MERKEZ</t>
        </is>
      </c>
      <c r="R124" s="131" t="n">
        <v>6.6</v>
      </c>
      <c r="S124" s="131" t="inlineStr">
        <is>
          <t>Hayır</t>
        </is>
      </c>
      <c r="T124" s="131" t="inlineStr">
        <is>
          <t>https://www.google.com/maps/dir/?api=1&amp;origin=38.322167%2C27.142049&amp;destination=38.323481%2C27.129036&amp;travelmode=driving</t>
        </is>
      </c>
      <c r="U124" s="131" t="inlineStr">
        <is>
          <t>GAZİEMİR-2</t>
        </is>
      </c>
      <c r="V124" s="131" t="n">
        <v>0.9</v>
      </c>
      <c r="W124" s="131" t="inlineStr">
        <is>
          <t>https://www.google.com/maps/dir/?api=1&amp;origin=38.322167%2C27.142049&amp;destination=38.317546%2C27.133478&amp;travelmode=driving</t>
        </is>
      </c>
      <c r="X124" s="131" t="inlineStr">
        <is>
          <t>GAZİEMİR-7</t>
        </is>
      </c>
      <c r="Y124" s="131" t="n">
        <v>1</v>
      </c>
      <c r="Z124" s="131" t="inlineStr">
        <is>
          <t>https://www.google.com/maps/dir/?api=1&amp;origin=38.322167%2C27.142049&amp;destination=38.322099%2C27.131037&amp;travelmode=driving</t>
        </is>
      </c>
      <c r="AA124" s="131" t="inlineStr">
        <is>
          <t>GAZİEMİR-1</t>
        </is>
      </c>
      <c r="AB124" s="131" t="n">
        <v>1</v>
      </c>
      <c r="AC124" s="131" t="inlineStr">
        <is>
          <t>https://www.google.com/maps/dir/?api=1&amp;origin=38.322167%2C27.142049&amp;destination=38.32574%2C27.131725&amp;travelmode=driving</t>
        </is>
      </c>
    </row>
    <row r="125" ht="30" customHeight="1" s="113">
      <c r="A125" s="202" t="inlineStr">
        <is>
          <t>HÜLYA GÜLŞEN</t>
        </is>
      </c>
      <c r="B125" s="202" t="inlineStr">
        <is>
          <t>M020</t>
        </is>
      </c>
      <c r="C125" s="202" t="inlineStr">
        <is>
          <t>GAZİEMİR-6</t>
        </is>
      </c>
      <c r="D125" s="202" t="inlineStr">
        <is>
          <t>İzmir</t>
        </is>
      </c>
      <c r="E125" s="202" t="inlineStr">
        <is>
          <t>GAZİEMİR-6 çevresi</t>
        </is>
      </c>
      <c r="F125" s="197" t="inlineStr">
        <is>
          <t>ATIFBEY MAH 11/1 SOK Z.ÜNAL NO:18 İÇ KAPI NO:4</t>
        </is>
      </c>
      <c r="G125" s="203" t="n">
        <v>38.318441</v>
      </c>
      <c r="H125" s="203" t="n">
        <v>27.132099</v>
      </c>
      <c r="I125" s="202" t="inlineStr">
        <is>
          <t>Toplu Taşıma</t>
        </is>
      </c>
      <c r="J125" s="204" t="n">
        <v>60</v>
      </c>
      <c r="K125" s="202" t="inlineStr">
        <is>
          <t>Değerlendirilebilir</t>
        </is>
      </c>
      <c r="L125" s="202" t="n"/>
      <c r="M125" s="205" t="n">
        <v>46229</v>
      </c>
      <c r="N125" s="202" t="inlineStr">
        <is>
          <t>Gerçek - Google Places (11/1. Sk No:18)</t>
        </is>
      </c>
      <c r="O125" s="206" t="inlineStr">
        <is>
          <t>Açık adres yalnız İK/admin tarafından görülmelidir; raporlara taşınmaz.</t>
        </is>
      </c>
      <c r="P125" s="131" t="n">
        <v>0.6</v>
      </c>
      <c r="Q125" s="131" t="inlineStr">
        <is>
          <t>MERKEZ</t>
        </is>
      </c>
      <c r="R125" s="131" t="n">
        <v>4.8</v>
      </c>
      <c r="S125" s="131" t="inlineStr">
        <is>
          <t>Hayır</t>
        </is>
      </c>
      <c r="T125" s="131" t="inlineStr">
        <is>
          <t>https://www.google.com/maps/dir/?api=1&amp;origin=38.318441%2C27.132099&amp;destination=38.323481%2C27.129036&amp;travelmode=driving</t>
        </is>
      </c>
      <c r="U125" s="131" t="inlineStr">
        <is>
          <t>GAZİEMİR-2</t>
        </is>
      </c>
      <c r="V125" s="131" t="n">
        <v>0.2</v>
      </c>
      <c r="W125" s="131" t="inlineStr">
        <is>
          <t>https://www.google.com/maps/dir/?api=1&amp;origin=38.318441%2C27.132099&amp;destination=38.317546%2C27.133478&amp;travelmode=driving</t>
        </is>
      </c>
      <c r="X125" s="131" t="inlineStr">
        <is>
          <t>GAZİEMİR-6</t>
        </is>
      </c>
      <c r="Y125" s="131" t="n">
        <v>0.2</v>
      </c>
      <c r="Z125" s="131" t="inlineStr">
        <is>
          <t>https://www.google.com/maps/dir/?api=1&amp;origin=38.318441%2C27.132099&amp;destination=38.317553%2C27.130542&amp;travelmode=driving</t>
        </is>
      </c>
      <c r="AA125" s="131" t="inlineStr">
        <is>
          <t>GAZİEMİR-7</t>
        </is>
      </c>
      <c r="AB125" s="131" t="n">
        <v>0.4</v>
      </c>
      <c r="AC125" s="131" t="inlineStr">
        <is>
          <t>https://www.google.com/maps/dir/?api=1&amp;origin=38.318441%2C27.132099&amp;destination=38.322099%2C27.131037&amp;travelmode=driving</t>
        </is>
      </c>
    </row>
    <row r="126" ht="30" customHeight="1" s="113">
      <c r="A126" s="202" t="inlineStr">
        <is>
          <t>YAĞMUR BOZKURT</t>
        </is>
      </c>
      <c r="B126" s="202" t="inlineStr">
        <is>
          <t>M020</t>
        </is>
      </c>
      <c r="C126" s="202" t="inlineStr">
        <is>
          <t>GAZİEMİR-6</t>
        </is>
      </c>
      <c r="D126" s="202" t="inlineStr">
        <is>
          <t>İzmir</t>
        </is>
      </c>
      <c r="E126" s="202" t="inlineStr">
        <is>
          <t>GAZİEMİR-6 çevresi</t>
        </is>
      </c>
      <c r="F126" s="197" t="inlineStr">
        <is>
          <t>637/35 No:14d:4 Buca-Yeşilbağlar /izmir</t>
        </is>
      </c>
      <c r="G126" s="203" t="n">
        <v>38.370608</v>
      </c>
      <c r="H126" s="203" t="n">
        <v>27.146867</v>
      </c>
      <c r="I126" s="202" t="inlineStr">
        <is>
          <t>Toplu Taşıma</t>
        </is>
      </c>
      <c r="J126" s="204" t="n">
        <v>60</v>
      </c>
      <c r="K126" s="202" t="inlineStr">
        <is>
          <t>Değerlendirilebilir</t>
        </is>
      </c>
      <c r="L126" s="202" t="n"/>
      <c r="M126" s="205" t="n">
        <v>46229</v>
      </c>
      <c r="N126" s="202" t="inlineStr">
        <is>
          <t>Gerçek - Google Places (637/35 Sk No:14)</t>
        </is>
      </c>
      <c r="O126" s="206" t="inlineStr">
        <is>
          <t>Açık adres yalnız İK/admin tarafından görülmelidir; raporlara taşınmaz.</t>
        </is>
      </c>
      <c r="P126" s="131" t="n">
        <v>5.5</v>
      </c>
      <c r="Q126" s="131" t="inlineStr">
        <is>
          <t>MERKEZ</t>
        </is>
      </c>
      <c r="R126" s="131" t="n">
        <v>6.5</v>
      </c>
      <c r="S126" s="131" t="inlineStr">
        <is>
          <t>Hayır</t>
        </is>
      </c>
      <c r="T126" s="131" t="inlineStr">
        <is>
          <t>https://www.google.com/maps/dir/?api=1&amp;origin=38.370608%2C27.146867&amp;destination=38.323481%2C27.129036&amp;travelmode=driving</t>
        </is>
      </c>
      <c r="U126" s="131" t="inlineStr">
        <is>
          <t>BUCA</t>
        </is>
      </c>
      <c r="V126" s="131" t="n">
        <v>0.4</v>
      </c>
      <c r="W126" s="131" t="inlineStr">
        <is>
          <t>https://www.google.com/maps/dir/?api=1&amp;origin=38.370608%2C27.146867&amp;destination=38.373039%2C27.150591&amp;travelmode=driving</t>
        </is>
      </c>
      <c r="X126" s="131" t="inlineStr">
        <is>
          <t>GEDİZ</t>
        </is>
      </c>
      <c r="Y126" s="131" t="n">
        <v>1.1</v>
      </c>
      <c r="Z126" s="131" t="inlineStr">
        <is>
          <t>https://www.google.com/maps/dir/?api=1&amp;origin=38.370608%2C27.146867&amp;destination=38.37066%2C27.159618&amp;travelmode=driving</t>
        </is>
      </c>
      <c r="AA126" s="131" t="inlineStr">
        <is>
          <t>ŞİRİNYER 2</t>
        </is>
      </c>
      <c r="AB126" s="131" t="n">
        <v>2.3</v>
      </c>
      <c r="AC126" s="131" t="inlineStr">
        <is>
          <t>https://www.google.com/maps/dir/?api=1&amp;origin=38.370608%2C27.146867&amp;destination=38.3911321%2C27.1511743&amp;travelmode=driving</t>
        </is>
      </c>
    </row>
    <row r="127" ht="30" customHeight="1" s="113">
      <c r="A127" s="202" t="inlineStr">
        <is>
          <t>MUHAMMET ÇÖPÜR</t>
        </is>
      </c>
      <c r="B127" s="202" t="inlineStr">
        <is>
          <t>M020</t>
        </is>
      </c>
      <c r="C127" s="202" t="inlineStr">
        <is>
          <t>GAZİEMİR-6</t>
        </is>
      </c>
      <c r="D127" s="202" t="inlineStr">
        <is>
          <t>İzmir</t>
        </is>
      </c>
      <c r="E127" s="202" t="inlineStr">
        <is>
          <t>GAZİEMİR-6 çevresi</t>
        </is>
      </c>
      <c r="F127" s="197" t="n">
        <v>0</v>
      </c>
      <c r="G127" s="203" t="n">
        <v>38.396</v>
      </c>
      <c r="H127" s="203" t="n">
        <v>27.333</v>
      </c>
      <c r="I127" s="202" t="inlineStr">
        <is>
          <t>Toplu Taşıma</t>
        </is>
      </c>
      <c r="J127" s="204" t="n">
        <v>60</v>
      </c>
      <c r="K127" s="202" t="inlineStr">
        <is>
          <t>Değerlendirilebilir</t>
        </is>
      </c>
      <c r="L127" s="202" t="n"/>
      <c r="M127" s="205" t="n">
        <v>46229</v>
      </c>
      <c r="N127" s="202" t="inlineStr">
        <is>
          <t>Dummy - değiştiriniz</t>
        </is>
      </c>
      <c r="O127" s="206" t="inlineStr">
        <is>
          <t>Açık adres yalnız İK/admin tarafından görülmelidir; raporlara taşınmaz.</t>
        </is>
      </c>
      <c r="P127" s="131" t="n">
        <v>19.5</v>
      </c>
      <c r="Q127" s="131" t="inlineStr">
        <is>
          <t>MERKEZ</t>
        </is>
      </c>
      <c r="R127" s="131" t="n">
        <v>4.7</v>
      </c>
      <c r="S127" s="131" t="inlineStr">
        <is>
          <t>Hayır</t>
        </is>
      </c>
      <c r="T127" s="131" t="inlineStr">
        <is>
          <t>https://www.google.com/maps/dir/?api=1&amp;origin=38.396%2C27.333&amp;destination=38.323481%2C27.129036&amp;travelmode=driving</t>
        </is>
      </c>
      <c r="U127" s="131" t="inlineStr">
        <is>
          <t>MERKEZ</t>
        </is>
      </c>
      <c r="V127" s="131" t="n">
        <v>4.7</v>
      </c>
      <c r="W127" s="131" t="inlineStr">
        <is>
          <t>https://www.google.com/maps/dir/?api=1&amp;origin=38.396%2C27.333&amp;destination=38.438%2C27.328&amp;travelmode=driving</t>
        </is>
      </c>
      <c r="X127" s="131" t="inlineStr">
        <is>
          <t>YEŞİLOVA</t>
        </is>
      </c>
      <c r="Y127" s="131" t="n">
        <v>11.9</v>
      </c>
      <c r="Z127" s="131" t="inlineStr">
        <is>
          <t>https://www.google.com/maps/dir/?api=1&amp;origin=38.396%2C27.333&amp;destination=38.436005%2C27.206807&amp;travelmode=driving</t>
        </is>
      </c>
      <c r="AA127" s="131" t="inlineStr">
        <is>
          <t>ÇAMDİBİ</t>
        </is>
      </c>
      <c r="AB127" s="131" t="n">
        <v>12.8</v>
      </c>
      <c r="AC127" s="131" t="inlineStr">
        <is>
          <t>https://www.google.com/maps/dir/?api=1&amp;origin=38.396%2C27.333&amp;destination=38.438109%2C27.19608&amp;travelmode=driving</t>
        </is>
      </c>
    </row>
    <row r="128" ht="30" customHeight="1" s="113">
      <c r="A128" s="202" t="inlineStr">
        <is>
          <t>SHOHLE BABAYEVA</t>
        </is>
      </c>
      <c r="B128" s="202" t="inlineStr">
        <is>
          <t>M020</t>
        </is>
      </c>
      <c r="C128" s="202" t="inlineStr">
        <is>
          <t>GAZİEMİR-6</t>
        </is>
      </c>
      <c r="D128" s="202" t="inlineStr">
        <is>
          <t>İzmir</t>
        </is>
      </c>
      <c r="E128" s="202" t="inlineStr">
        <is>
          <t>GAZİEMİR-6 çevresi</t>
        </is>
      </c>
      <c r="F128" s="197" t="inlineStr">
        <is>
          <t>HÜRRİYET MAH 1061 SK</t>
        </is>
      </c>
      <c r="G128" s="203" t="n">
        <v>38.300682</v>
      </c>
      <c r="H128" s="203" t="n">
        <v>27.177341</v>
      </c>
      <c r="I128" s="202" t="inlineStr">
        <is>
          <t>Toplu Taşıma</t>
        </is>
      </c>
      <c r="J128" s="204" t="n">
        <v>60</v>
      </c>
      <c r="K128" s="202" t="inlineStr">
        <is>
          <t>Değerlendirilebilir</t>
        </is>
      </c>
      <c r="L128" s="202" t="n"/>
      <c r="M128" s="205" t="n">
        <v>46229</v>
      </c>
      <c r="N128" s="202" t="inlineStr">
        <is>
          <t>Gerçek - Google Places (1061 Sk)</t>
        </is>
      </c>
      <c r="O128" s="206" t="inlineStr">
        <is>
          <t>Açık adres yalnız İK/admin tarafından görülmelidir; raporlara taşınmaz.</t>
        </is>
      </c>
      <c r="P128" s="131" t="n">
        <v>4.9</v>
      </c>
      <c r="Q128" s="131" t="inlineStr">
        <is>
          <t>MERKEZ</t>
        </is>
      </c>
      <c r="R128" s="131" t="n">
        <v>6.4</v>
      </c>
      <c r="S128" s="131" t="inlineStr">
        <is>
          <t>Hayır</t>
        </is>
      </c>
      <c r="T128" s="131" t="inlineStr">
        <is>
          <t>https://www.google.com/maps/dir/?api=1&amp;origin=38.300682%2C27.177341&amp;destination=38.323481%2C27.129036&amp;travelmode=driving</t>
        </is>
      </c>
      <c r="U128" s="131" t="inlineStr">
        <is>
          <t>GAZİEMİR-2</t>
        </is>
      </c>
      <c r="V128" s="131" t="n">
        <v>4.3</v>
      </c>
      <c r="W128" s="131" t="inlineStr">
        <is>
          <t>https://www.google.com/maps/dir/?api=1&amp;origin=38.300682%2C27.177341&amp;destination=38.317546%2C27.133478&amp;travelmode=driving</t>
        </is>
      </c>
      <c r="X128" s="131" t="inlineStr">
        <is>
          <t>GAZİEMİR-6</t>
        </is>
      </c>
      <c r="Y128" s="131" t="n">
        <v>4.5</v>
      </c>
      <c r="Z128" s="131" t="inlineStr">
        <is>
          <t>https://www.google.com/maps/dir/?api=1&amp;origin=38.300682%2C27.177341&amp;destination=38.317553%2C27.130542&amp;travelmode=driving</t>
        </is>
      </c>
      <c r="AA128" s="131" t="inlineStr">
        <is>
          <t>GAZİEMİR-7</t>
        </is>
      </c>
      <c r="AB128" s="131" t="n">
        <v>4.7</v>
      </c>
      <c r="AC128" s="131" t="inlineStr">
        <is>
          <t>https://www.google.com/maps/dir/?api=1&amp;origin=38.300682%2C27.177341&amp;destination=38.322099%2C27.131037&amp;travelmode=driving</t>
        </is>
      </c>
    </row>
    <row r="129" ht="30" customHeight="1" s="113">
      <c r="A129" s="202" t="inlineStr">
        <is>
          <t>MAYSA SULTANMURADOVA</t>
        </is>
      </c>
      <c r="B129" s="202" t="inlineStr">
        <is>
          <t>M020</t>
        </is>
      </c>
      <c r="C129" s="202" t="inlineStr">
        <is>
          <t>GAZİEMİR-6</t>
        </is>
      </c>
      <c r="D129" s="202" t="inlineStr">
        <is>
          <t>İzmir</t>
        </is>
      </c>
      <c r="E129" s="202" t="inlineStr">
        <is>
          <t>GAZİEMİR-6 çevresi</t>
        </is>
      </c>
      <c r="F129" s="197" t="inlineStr">
        <is>
          <t>Hürriyet Mah 1060 Sk D:1</t>
        </is>
      </c>
      <c r="G129" s="203" t="n">
        <v>38.300144</v>
      </c>
      <c r="H129" s="203" t="n">
        <v>27.177173</v>
      </c>
      <c r="I129" s="202" t="inlineStr">
        <is>
          <t>Toplu Taşıma</t>
        </is>
      </c>
      <c r="J129" s="204" t="n">
        <v>60</v>
      </c>
      <c r="K129" s="202" t="inlineStr">
        <is>
          <t>Değerlendirilebilir</t>
        </is>
      </c>
      <c r="L129" s="202" t="n"/>
      <c r="M129" s="205" t="n">
        <v>46229</v>
      </c>
      <c r="N129" s="202" t="inlineStr">
        <is>
          <t>Gerçek - Google Places (1060 Sk)</t>
        </is>
      </c>
      <c r="O129" s="206" t="inlineStr">
        <is>
          <t>Açık adres yalnız İK/admin tarafından görülmelidir; raporlara taşınmaz.</t>
        </is>
      </c>
      <c r="P129" s="131" t="n">
        <v>4.9</v>
      </c>
      <c r="Q129" s="131" t="inlineStr">
        <is>
          <t>MERKEZ</t>
        </is>
      </c>
      <c r="R129" s="131" t="n">
        <v>4.6</v>
      </c>
      <c r="S129" s="131" t="inlineStr">
        <is>
          <t>Hayır</t>
        </is>
      </c>
      <c r="T129" s="131" t="inlineStr">
        <is>
          <t>https://www.google.com/maps/dir/?api=1&amp;origin=38.300144%2C27.177173&amp;destination=38.323481%2C27.129036&amp;travelmode=driving</t>
        </is>
      </c>
      <c r="U129" s="131" t="inlineStr">
        <is>
          <t>GAZİEMİR-2</t>
        </is>
      </c>
      <c r="V129" s="131" t="n">
        <v>4.3</v>
      </c>
      <c r="W129" s="131" t="inlineStr">
        <is>
          <t>https://www.google.com/maps/dir/?api=1&amp;origin=38.300144%2C27.177173&amp;destination=38.317546%2C27.133478&amp;travelmode=driving</t>
        </is>
      </c>
      <c r="X129" s="131" t="inlineStr">
        <is>
          <t>GAZİEMİR-6</t>
        </is>
      </c>
      <c r="Y129" s="131" t="n">
        <v>4.5</v>
      </c>
      <c r="Z129" s="131" t="inlineStr">
        <is>
          <t>https://www.google.com/maps/dir/?api=1&amp;origin=38.300144%2C27.177173&amp;destination=38.317553%2C27.130542&amp;travelmode=driving</t>
        </is>
      </c>
      <c r="AA129" s="131" t="inlineStr">
        <is>
          <t>GAZİEMİR-7</t>
        </is>
      </c>
      <c r="AB129" s="131" t="n">
        <v>4.7</v>
      </c>
      <c r="AC129" s="131" t="inlineStr">
        <is>
          <t>https://www.google.com/maps/dir/?api=1&amp;origin=38.300144%2C27.177173&amp;destination=38.322099%2C27.131037&amp;travelmode=driving</t>
        </is>
      </c>
    </row>
    <row r="130" ht="30" customHeight="1" s="113">
      <c r="A130" s="202" t="inlineStr">
        <is>
          <t>TÜRKER AKGÜN</t>
        </is>
      </c>
      <c r="B130" s="202" t="inlineStr">
        <is>
          <t>M020</t>
        </is>
      </c>
      <c r="C130" s="202" t="inlineStr">
        <is>
          <t>GAZİEMİR-6</t>
        </is>
      </c>
      <c r="D130" s="202" t="inlineStr">
        <is>
          <t>İzmir</t>
        </is>
      </c>
      <c r="E130" s="202" t="inlineStr">
        <is>
          <t>GAZİEMİR-6 çevresi</t>
        </is>
      </c>
      <c r="F130" s="197" t="inlineStr">
        <is>
          <t>1253 SOK. NO:7 D:3 EVKA 1 BUCA-İZMİR</t>
        </is>
      </c>
      <c r="G130" s="203" t="n">
        <v>38.400881</v>
      </c>
      <c r="H130" s="203" t="n">
        <v>27.195023</v>
      </c>
      <c r="I130" s="202" t="inlineStr">
        <is>
          <t>Toplu Taşıma</t>
        </is>
      </c>
      <c r="J130" s="204" t="n">
        <v>60</v>
      </c>
      <c r="K130" s="202" t="inlineStr">
        <is>
          <t>Değerlendirilebilir</t>
        </is>
      </c>
      <c r="L130" s="202" t="n"/>
      <c r="M130" s="205" t="n">
        <v>46229</v>
      </c>
      <c r="N130" s="202" t="inlineStr">
        <is>
          <t>Gerçek - Google Places (Evka 1 Buca civarı)</t>
        </is>
      </c>
      <c r="O130" s="206" t="inlineStr">
        <is>
          <t>Açık adres yalnız İK/admin tarafından görülmelidir; raporlara taşınmaz.</t>
        </is>
      </c>
      <c r="P130" s="131" t="n">
        <v>10.4</v>
      </c>
      <c r="Q130" s="131" t="inlineStr">
        <is>
          <t>MERKEZ</t>
        </is>
      </c>
      <c r="R130" s="131" t="n">
        <v>6.3</v>
      </c>
      <c r="S130" s="131" t="inlineStr">
        <is>
          <t>Hayır</t>
        </is>
      </c>
      <c r="T130" s="131" t="inlineStr">
        <is>
          <t>https://www.google.com/maps/dir/?api=1&amp;origin=38.400881%2C27.195023&amp;destination=38.3283%2C27.11964&amp;travelmode=driving</t>
        </is>
      </c>
      <c r="U130" s="131" t="inlineStr">
        <is>
          <t>HAL DEPO</t>
        </is>
      </c>
      <c r="V130" s="131" t="n">
        <v>2.7</v>
      </c>
      <c r="W130" s="131" t="inlineStr">
        <is>
          <t>https://www.google.com/maps/dir/?api=1&amp;origin=38.400881%2C27.195023&amp;destination=38.412%2C27.168&amp;travelmode=driving</t>
        </is>
      </c>
      <c r="X130" s="131" t="inlineStr">
        <is>
          <t>ŞİRİNYER</t>
        </is>
      </c>
      <c r="Y130" s="131" t="n">
        <v>3.5</v>
      </c>
      <c r="Z130" s="131" t="inlineStr">
        <is>
          <t>https://www.google.com/maps/dir/?api=1&amp;origin=38.400881%2C27.195023&amp;destination=38.399377%2C27.155469&amp;travelmode=driving</t>
        </is>
      </c>
      <c r="AA130" s="131" t="inlineStr">
        <is>
          <t>ŞİRİNYER 2</t>
        </is>
      </c>
      <c r="AB130" s="131" t="n">
        <v>4</v>
      </c>
      <c r="AC130" s="131" t="inlineStr">
        <is>
          <t>https://www.google.com/maps/dir/?api=1&amp;origin=38.400881%2C27.195023&amp;destination=38.3911321%2C27.1511743&amp;travelmode=driving</t>
        </is>
      </c>
    </row>
    <row r="131" ht="30" customHeight="1" s="113">
      <c r="A131" s="202" t="inlineStr">
        <is>
          <t>NECAT BORA</t>
        </is>
      </c>
      <c r="B131" s="202" t="inlineStr">
        <is>
          <t>M020</t>
        </is>
      </c>
      <c r="C131" s="202" t="inlineStr">
        <is>
          <t>GAZİEMİR-6</t>
        </is>
      </c>
      <c r="D131" s="202" t="inlineStr">
        <is>
          <t>İzmir</t>
        </is>
      </c>
      <c r="E131" s="202" t="inlineStr">
        <is>
          <t>GAZİEMİR-6 çevresi</t>
        </is>
      </c>
      <c r="F131" s="197" t="inlineStr">
        <is>
          <t>9 Eylül Mh.334 Sk No:8/1 Gaziemir /izmir</t>
        </is>
      </c>
      <c r="G131" s="203" t="n">
        <v>38.329684</v>
      </c>
      <c r="H131" s="203" t="n">
        <v>27.137241</v>
      </c>
      <c r="I131" s="202" t="inlineStr">
        <is>
          <t>Toplu Taşıma</t>
        </is>
      </c>
      <c r="J131" s="204" t="n">
        <v>60</v>
      </c>
      <c r="K131" s="202" t="inlineStr">
        <is>
          <t>Değerlendirilebilir</t>
        </is>
      </c>
      <c r="L131" s="202" t="n"/>
      <c r="M131" s="205" t="n">
        <v>46229</v>
      </c>
      <c r="N131" s="202" t="inlineStr">
        <is>
          <t>Gerçek - Google Places (334 Sk No:8)</t>
        </is>
      </c>
      <c r="O131" s="206" t="inlineStr">
        <is>
          <t>Açık adres yalnız İK/admin tarafından görülmelidir; raporlara taşınmaz.</t>
        </is>
      </c>
      <c r="P131" s="131" t="n">
        <v>1.5</v>
      </c>
      <c r="Q131" s="131" t="inlineStr">
        <is>
          <t>MERKEZ</t>
        </is>
      </c>
      <c r="R131" s="131" t="n">
        <v>4.5</v>
      </c>
      <c r="S131" s="131" t="inlineStr">
        <is>
          <t>Hayır</t>
        </is>
      </c>
      <c r="T131" s="131" t="inlineStr">
        <is>
          <t>https://www.google.com/maps/dir/?api=1&amp;origin=38.329684%2C27.137241&amp;destination=38.3283%2C27.11964&amp;travelmode=driving</t>
        </is>
      </c>
      <c r="U131" s="131" t="inlineStr">
        <is>
          <t>GAZİEMİR-1</t>
        </is>
      </c>
      <c r="V131" s="131" t="n">
        <v>0.7</v>
      </c>
      <c r="W131" s="131" t="inlineStr">
        <is>
          <t>https://www.google.com/maps/dir/?api=1&amp;origin=38.329684%2C27.137241&amp;destination=38.32574%2C27.131725&amp;travelmode=driving</t>
        </is>
      </c>
      <c r="X131" s="131" t="inlineStr">
        <is>
          <t>GAZİEMİR-4</t>
        </is>
      </c>
      <c r="Y131" s="131" t="n">
        <v>1</v>
      </c>
      <c r="Z131" s="131" t="inlineStr">
        <is>
          <t>https://www.google.com/maps/dir/?api=1&amp;origin=38.329684%2C27.137241&amp;destination=38.323481%2C27.129036&amp;travelmode=driving</t>
        </is>
      </c>
      <c r="AA131" s="131" t="inlineStr">
        <is>
          <t>GAZİEMİR-7</t>
        </is>
      </c>
      <c r="AB131" s="131" t="n">
        <v>1</v>
      </c>
      <c r="AC131" s="131" t="inlineStr">
        <is>
          <t>https://www.google.com/maps/dir/?api=1&amp;origin=38.329684%2C27.137241&amp;destination=38.322099%2C27.131037&amp;travelmode=driving</t>
        </is>
      </c>
    </row>
    <row r="132" ht="30" customHeight="1" s="113">
      <c r="A132" s="202" t="inlineStr">
        <is>
          <t>EMİNE NARİN</t>
        </is>
      </c>
      <c r="B132" s="202" t="inlineStr">
        <is>
          <t>M021</t>
        </is>
      </c>
      <c r="C132" s="202" t="inlineStr">
        <is>
          <t>GAZİEMİR-7</t>
        </is>
      </c>
      <c r="D132" s="202" t="inlineStr">
        <is>
          <t>İzmir</t>
        </is>
      </c>
      <c r="E132" s="202" t="inlineStr">
        <is>
          <t>GAZİEMİR-7 çevresi</t>
        </is>
      </c>
      <c r="F132" s="197" t="inlineStr">
        <is>
          <t xml:space="preserve">MENDERES MAH.1012 SOK. NO:901 GAZİEMİR SARNIÇ </t>
        </is>
      </c>
      <c r="G132" s="203" t="n">
        <v>38.31194</v>
      </c>
      <c r="H132" s="203" t="n">
        <v>27.14472</v>
      </c>
      <c r="I132" s="202" t="inlineStr">
        <is>
          <t>Toplu Taşıma</t>
        </is>
      </c>
      <c r="J132" s="204" t="n">
        <v>60</v>
      </c>
      <c r="K132" s="202" t="inlineStr">
        <is>
          <t>Değerlendirilebilir</t>
        </is>
      </c>
      <c r="L132" s="202" t="n"/>
      <c r="M132" s="205" t="n">
        <v>46229</v>
      </c>
      <c r="N132" s="202" t="inlineStr">
        <is>
          <t>Gerçek - Google Places, mahalle merkezi yaklaşık (Sarnıç civarı (yaklaşık))</t>
        </is>
      </c>
      <c r="O132" s="206" t="inlineStr">
        <is>
          <t>Açık adres yalnız İK/admin tarafından görülmelidir; raporlara taşınmaz.</t>
        </is>
      </c>
      <c r="P132" s="131" t="n">
        <v>2.8</v>
      </c>
      <c r="Q132" s="131" t="inlineStr">
        <is>
          <t>NARLIDERE</t>
        </is>
      </c>
      <c r="R132" s="131" t="n">
        <v>3</v>
      </c>
      <c r="S132" s="131" t="inlineStr">
        <is>
          <t>Hayır</t>
        </is>
      </c>
      <c r="T132" s="131" t="inlineStr">
        <is>
          <t>https://www.google.com/maps/dir/?api=1&amp;origin=38.31194%2C27.14472&amp;destination=38.3283%2C27.11964&amp;travelmode=driving</t>
        </is>
      </c>
      <c r="U132" s="131" t="inlineStr">
        <is>
          <t>GAZİEMİR-2</t>
        </is>
      </c>
      <c r="V132" s="131" t="n">
        <v>1.2</v>
      </c>
      <c r="W132" s="131" t="inlineStr">
        <is>
          <t>https://www.google.com/maps/dir/?api=1&amp;origin=38.31194%2C27.14472&amp;destination=38.317546%2C27.133478&amp;travelmode=driving</t>
        </is>
      </c>
      <c r="X132" s="131" t="inlineStr">
        <is>
          <t>GAZİEMİR-6</t>
        </is>
      </c>
      <c r="Y132" s="131" t="n">
        <v>1.4</v>
      </c>
      <c r="Z132" s="131" t="inlineStr">
        <is>
          <t>https://www.google.com/maps/dir/?api=1&amp;origin=38.31194%2C27.14472&amp;destination=38.317553%2C27.130542&amp;travelmode=driving</t>
        </is>
      </c>
      <c r="AA132" s="131" t="inlineStr">
        <is>
          <t>GAZİEMİR-7</t>
        </is>
      </c>
      <c r="AB132" s="131" t="n">
        <v>1.6</v>
      </c>
      <c r="AC132" s="131" t="inlineStr">
        <is>
          <t>https://www.google.com/maps/dir/?api=1&amp;origin=38.31194%2C27.14472&amp;destination=38.322099%2C27.131037&amp;travelmode=driving</t>
        </is>
      </c>
    </row>
    <row r="133" ht="30" customHeight="1" s="113">
      <c r="A133" s="202" t="inlineStr">
        <is>
          <t>FİGEN SAVAŞ</t>
        </is>
      </c>
      <c r="B133" s="202" t="inlineStr">
        <is>
          <t>M021</t>
        </is>
      </c>
      <c r="C133" s="202" t="inlineStr">
        <is>
          <t>GAZİEMİR-7</t>
        </is>
      </c>
      <c r="D133" s="202" t="inlineStr">
        <is>
          <t>İzmir</t>
        </is>
      </c>
      <c r="E133" s="202" t="inlineStr">
        <is>
          <t>GAZİEMİR-7 çevresi</t>
        </is>
      </c>
      <c r="F133" s="197" t="inlineStr">
        <is>
          <t>YEŞİL MAH.61/1 SK. AÇELYA NO:6 İÇ KAPI NO:5 GAZİEMİR/İZMİR</t>
        </is>
      </c>
      <c r="G133" s="203" t="n">
        <v>38.316724</v>
      </c>
      <c r="H133" s="203" t="n">
        <v>27.129641</v>
      </c>
      <c r="I133" s="202" t="inlineStr">
        <is>
          <t>Toplu Taşıma</t>
        </is>
      </c>
      <c r="J133" s="204" t="n">
        <v>60</v>
      </c>
      <c r="K133" s="202" t="inlineStr">
        <is>
          <t>Değerlendirilebilir</t>
        </is>
      </c>
      <c r="L133" s="202" t="n"/>
      <c r="M133" s="205" t="n">
        <v>46229</v>
      </c>
      <c r="N133" s="202" t="inlineStr">
        <is>
          <t>Gerçek - Google Places (61/1 Sk No:6)</t>
        </is>
      </c>
      <c r="O133" s="206" t="inlineStr">
        <is>
          <t>Açık adres yalnız İK/admin tarafından görülmelidir; raporlara taşınmaz.</t>
        </is>
      </c>
      <c r="P133" s="131" t="n">
        <v>1.6</v>
      </c>
      <c r="Q133" s="131" t="inlineStr">
        <is>
          <t>MENDERES DEPO</t>
        </is>
      </c>
      <c r="R133" s="131" t="n">
        <v>2.8</v>
      </c>
      <c r="S133" s="131" t="inlineStr">
        <is>
          <t>Hayır</t>
        </is>
      </c>
      <c r="T133" s="131" t="inlineStr">
        <is>
          <t>https://www.google.com/maps/dir/?api=1&amp;origin=38.316724%2C27.129641&amp;destination=38.3283%2C27.11964&amp;travelmode=driving</t>
        </is>
      </c>
      <c r="U133" s="131" t="inlineStr">
        <is>
          <t>GAZİEMİR-6</t>
        </is>
      </c>
      <c r="V133" s="131" t="n">
        <v>0.1</v>
      </c>
      <c r="W133" s="131" t="inlineStr">
        <is>
          <t>https://www.google.com/maps/dir/?api=1&amp;origin=38.316724%2C27.129641&amp;destination=38.317553%2C27.130542&amp;travelmode=driving</t>
        </is>
      </c>
      <c r="X133" s="131" t="inlineStr">
        <is>
          <t>GAZİEMİR-2</t>
        </is>
      </c>
      <c r="Y133" s="131" t="n">
        <v>0.3</v>
      </c>
      <c r="Z133" s="131" t="inlineStr">
        <is>
          <t>https://www.google.com/maps/dir/?api=1&amp;origin=38.316724%2C27.129641&amp;destination=38.317546%2C27.133478&amp;travelmode=driving</t>
        </is>
      </c>
      <c r="AA133" s="131" t="inlineStr">
        <is>
          <t>GAZİEMİR-7</t>
        </is>
      </c>
      <c r="AB133" s="131" t="n">
        <v>0.6</v>
      </c>
      <c r="AC133" s="131" t="inlineStr">
        <is>
          <t>https://www.google.com/maps/dir/?api=1&amp;origin=38.316724%2C27.129641&amp;destination=38.322099%2C27.131037&amp;travelmode=driving</t>
        </is>
      </c>
    </row>
    <row r="134" ht="30" customHeight="1" s="113">
      <c r="A134" s="202" t="inlineStr">
        <is>
          <t>ZEYNEP SÜMMEYYE CANDEMİR</t>
        </is>
      </c>
      <c r="B134" s="202" t="inlineStr">
        <is>
          <t>M021</t>
        </is>
      </c>
      <c r="C134" s="202" t="inlineStr">
        <is>
          <t>GAZİEMİR-7</t>
        </is>
      </c>
      <c r="D134" s="202" t="inlineStr">
        <is>
          <t>İzmir</t>
        </is>
      </c>
      <c r="E134" s="202" t="inlineStr">
        <is>
          <t>GAZİEMİR-7 çevresi</t>
        </is>
      </c>
      <c r="F134" s="197" t="n">
        <v>0</v>
      </c>
      <c r="G134" s="203" t="n">
        <v>38.411</v>
      </c>
      <c r="H134" s="203" t="n">
        <v>27.032</v>
      </c>
      <c r="I134" s="202" t="inlineStr">
        <is>
          <t>Toplu Taşıma</t>
        </is>
      </c>
      <c r="J134" s="204" t="n">
        <v>60</v>
      </c>
      <c r="K134" s="202" t="inlineStr">
        <is>
          <t>Değerlendirilebilir</t>
        </is>
      </c>
      <c r="L134" s="202" t="n"/>
      <c r="M134" s="205" t="n">
        <v>46229</v>
      </c>
      <c r="N134" s="202" t="inlineStr">
        <is>
          <t>Dummy - değiştiriniz</t>
        </is>
      </c>
      <c r="O134" s="206" t="inlineStr">
        <is>
          <t>Açık adres yalnız İK/admin tarafından görülmelidir; raporlara taşınmaz.</t>
        </is>
      </c>
      <c r="P134" s="131" t="n">
        <v>12</v>
      </c>
      <c r="Q134" s="131" t="inlineStr">
        <is>
          <t>NARLIDERE</t>
        </is>
      </c>
      <c r="R134" s="131" t="n">
        <v>3</v>
      </c>
      <c r="S134" s="131" t="inlineStr">
        <is>
          <t>Hayır</t>
        </is>
      </c>
      <c r="T134" s="131" t="inlineStr">
        <is>
          <t>https://www.google.com/maps/dir/?api=1&amp;origin=38.411%2C27.032&amp;destination=38.3283%2C27.11964&amp;travelmode=driving</t>
        </is>
      </c>
      <c r="U134" s="131" t="inlineStr">
        <is>
          <t>NARLIDERE</t>
        </is>
      </c>
      <c r="V134" s="131" t="n">
        <v>3</v>
      </c>
      <c r="W134" s="131" t="inlineStr">
        <is>
          <t>https://www.google.com/maps/dir/?api=1&amp;origin=38.411%2C27.032&amp;destination=38.392816%2C27.006006&amp;travelmode=driving</t>
        </is>
      </c>
      <c r="X134" s="131" t="inlineStr">
        <is>
          <t>BALÇOVA</t>
        </is>
      </c>
      <c r="Y134" s="131" t="n">
        <v>3.6</v>
      </c>
      <c r="Z134" s="131" t="inlineStr">
        <is>
          <t>https://www.google.com/maps/dir/?api=1&amp;origin=38.411%2C27.032&amp;destination=38.385072%2C27.057448&amp;travelmode=driving</t>
        </is>
      </c>
      <c r="AA134" s="131" t="inlineStr">
        <is>
          <t>POLİGON</t>
        </is>
      </c>
      <c r="AB134" s="131" t="n">
        <v>4.1</v>
      </c>
      <c r="AC134" s="131" t="inlineStr">
        <is>
          <t>https://www.google.com/maps/dir/?api=1&amp;origin=38.411%2C27.032&amp;destination=38.395182%2C27.075087&amp;travelmode=driving</t>
        </is>
      </c>
    </row>
    <row r="135" ht="30" customHeight="1" s="113">
      <c r="A135" s="202" t="inlineStr">
        <is>
          <t>EYSEL AKSOY</t>
        </is>
      </c>
      <c r="B135" s="202" t="inlineStr">
        <is>
          <t>M021</t>
        </is>
      </c>
      <c r="C135" s="202" t="inlineStr">
        <is>
          <t>GAZİEMİR-7</t>
        </is>
      </c>
      <c r="D135" s="202" t="inlineStr">
        <is>
          <t>İzmir</t>
        </is>
      </c>
      <c r="E135" s="202" t="inlineStr">
        <is>
          <t>GAZİEMİR-7 çevresi</t>
        </is>
      </c>
      <c r="F135" s="197" t="inlineStr">
        <is>
          <t xml:space="preserve">MUSTAFA KEMAL MH. 686/8 SK NO:23 İÇ KAPI NO:1 </t>
        </is>
      </c>
      <c r="G135" s="203" t="n">
        <v>38.426</v>
      </c>
      <c r="H135" s="203" t="n">
        <v>27.047</v>
      </c>
      <c r="I135" s="202" t="inlineStr">
        <is>
          <t>Toplu Taşıma</t>
        </is>
      </c>
      <c r="J135" s="204" t="n">
        <v>60</v>
      </c>
      <c r="K135" s="202" t="inlineStr">
        <is>
          <t>Değerlendirilebilir</t>
        </is>
      </c>
      <c r="L135" s="202" t="n"/>
      <c r="M135" s="205" t="n">
        <v>46229</v>
      </c>
      <c r="N135" s="202" t="inlineStr">
        <is>
          <t>Dummy - değiştiriniz</t>
        </is>
      </c>
      <c r="O135" s="206" t="inlineStr">
        <is>
          <t>Açık adres yalnız İK/admin tarafından görülmelidir; raporlara taşınmaz.</t>
        </is>
      </c>
      <c r="P135" s="131" t="n">
        <v>12.6</v>
      </c>
      <c r="Q135" s="131" t="inlineStr">
        <is>
          <t>MENDERES DEPO</t>
        </is>
      </c>
      <c r="R135" s="131" t="n">
        <v>2.7</v>
      </c>
      <c r="S135" s="131" t="inlineStr">
        <is>
          <t>Hayır</t>
        </is>
      </c>
      <c r="T135" s="131" t="inlineStr">
        <is>
          <t>https://www.google.com/maps/dir/?api=1&amp;origin=38.426%2C27.047&amp;destination=38.3283%2C27.11964&amp;travelmode=driving</t>
        </is>
      </c>
      <c r="U135" s="131" t="inlineStr">
        <is>
          <t>MENDERES DEPO</t>
        </is>
      </c>
      <c r="V135" s="131" t="n">
        <v>2.7</v>
      </c>
      <c r="W135" s="131" t="inlineStr">
        <is>
          <t>https://www.google.com/maps/dir/?api=1&amp;origin=38.426%2C27.047&amp;destination=38.441%2C27.072&amp;travelmode=driving</t>
        </is>
      </c>
      <c r="X135" s="131" t="inlineStr">
        <is>
          <t>POLİGON</t>
        </is>
      </c>
      <c r="Y135" s="131" t="n">
        <v>4.2</v>
      </c>
      <c r="Z135" s="131" t="inlineStr">
        <is>
          <t>https://www.google.com/maps/dir/?api=1&amp;origin=38.426%2C27.047&amp;destination=38.395182%2C27.075087&amp;travelmode=driving</t>
        </is>
      </c>
      <c r="AA135" s="131" t="inlineStr">
        <is>
          <t>BALÇOVA</t>
        </is>
      </c>
      <c r="AB135" s="131" t="n">
        <v>4.6</v>
      </c>
      <c r="AC135" s="131" t="inlineStr">
        <is>
          <t>https://www.google.com/maps/dir/?api=1&amp;origin=38.426%2C27.047&amp;destination=38.385072%2C27.057448&amp;travelmode=driving</t>
        </is>
      </c>
    </row>
    <row r="136" ht="30" customHeight="1" s="113">
      <c r="A136" s="202" t="inlineStr">
        <is>
          <t>BERAT ALÇİN</t>
        </is>
      </c>
      <c r="B136" s="202" t="inlineStr">
        <is>
          <t>M021</t>
        </is>
      </c>
      <c r="C136" s="202" t="inlineStr">
        <is>
          <t>GAZİEMİR-7</t>
        </is>
      </c>
      <c r="D136" s="202" t="inlineStr">
        <is>
          <t>İzmir</t>
        </is>
      </c>
      <c r="E136" s="202" t="inlineStr">
        <is>
          <t>GAZİEMİR-7 çevresi</t>
        </is>
      </c>
      <c r="F136" s="197" t="inlineStr">
        <is>
          <t>PEKER MAHALLESİ 5151 SOKAK ULUS NO:15 D.2 KARABAĞLAR</t>
        </is>
      </c>
      <c r="G136" s="203" t="n">
        <v>38.359267</v>
      </c>
      <c r="H136" s="203" t="n">
        <v>27.126407</v>
      </c>
      <c r="I136" s="202" t="inlineStr">
        <is>
          <t>Toplu Taşıma</t>
        </is>
      </c>
      <c r="J136" s="204" t="n">
        <v>60</v>
      </c>
      <c r="K136" s="202" t="inlineStr">
        <is>
          <t>Değerlendirilebilir</t>
        </is>
      </c>
      <c r="L136" s="202" t="n"/>
      <c r="M136" s="205" t="n">
        <v>46229</v>
      </c>
      <c r="N136" s="202" t="inlineStr">
        <is>
          <t>Gerçek - Google Places (5151 Sk No:15)</t>
        </is>
      </c>
      <c r="O136" s="206" t="inlineStr">
        <is>
          <t>Açık adres yalnız İK/admin tarafından görülmelidir; raporlara taşınmaz.</t>
        </is>
      </c>
      <c r="P136" s="131" t="n">
        <v>3.5</v>
      </c>
      <c r="Q136" s="131" t="inlineStr">
        <is>
          <t>NARLIDERE</t>
        </is>
      </c>
      <c r="R136" s="131" t="n">
        <v>3</v>
      </c>
      <c r="S136" s="131" t="inlineStr">
        <is>
          <t>Hayır</t>
        </is>
      </c>
      <c r="T136" s="131" t="inlineStr">
        <is>
          <t>https://www.google.com/maps/dir/?api=1&amp;origin=38.359267%2C27.126407&amp;destination=38.3283%2C27.11964&amp;travelmode=driving</t>
        </is>
      </c>
      <c r="U136" s="131" t="inlineStr">
        <is>
          <t>ESKİİZMİR</t>
        </is>
      </c>
      <c r="V136" s="131" t="n">
        <v>2.4</v>
      </c>
      <c r="W136" s="131" t="inlineStr">
        <is>
          <t>https://www.google.com/maps/dir/?api=1&amp;origin=38.359267%2C27.126407&amp;destination=38.374534%2C27.107659&amp;travelmode=driving</t>
        </is>
      </c>
      <c r="X136" s="131" t="inlineStr">
        <is>
          <t>BUCA</t>
        </is>
      </c>
      <c r="Y136" s="131" t="n">
        <v>2.6</v>
      </c>
      <c r="Z136" s="131" t="inlineStr">
        <is>
          <t>https://www.google.com/maps/dir/?api=1&amp;origin=38.359267%2C27.126407&amp;destination=38.373039%2C27.150591&amp;travelmode=driving</t>
        </is>
      </c>
      <c r="AA136" s="131" t="inlineStr">
        <is>
          <t>GEDİZ</t>
        </is>
      </c>
      <c r="AB136" s="131" t="n">
        <v>3.2</v>
      </c>
      <c r="AC136" s="131" t="inlineStr">
        <is>
          <t>https://www.google.com/maps/dir/?api=1&amp;origin=38.359267%2C27.126407&amp;destination=38.37066%2C27.159618&amp;travelmode=driving</t>
        </is>
      </c>
    </row>
    <row r="137" ht="30" customHeight="1" s="113">
      <c r="A137" s="202" t="inlineStr">
        <is>
          <t>SÜMEYRA BOZYEL</t>
        </is>
      </c>
      <c r="B137" s="202" t="inlineStr">
        <is>
          <t>M021</t>
        </is>
      </c>
      <c r="C137" s="202" t="inlineStr">
        <is>
          <t>GAZİEMİR-7</t>
        </is>
      </c>
      <c r="D137" s="202" t="inlineStr">
        <is>
          <t>İzmir</t>
        </is>
      </c>
      <c r="E137" s="202" t="inlineStr">
        <is>
          <t>GAZİEMİR-7 çevresi</t>
        </is>
      </c>
      <c r="F137" s="197" t="inlineStr">
        <is>
          <t>ATİFBEY MAH 8/1 SK NO:3 İÇ KAPI NO:9</t>
        </is>
      </c>
      <c r="G137" s="203" t="n">
        <v>38.320796</v>
      </c>
      <c r="H137" s="203" t="n">
        <v>27.129261</v>
      </c>
      <c r="I137" s="202" t="inlineStr">
        <is>
          <t>Toplu Taşıma</t>
        </is>
      </c>
      <c r="J137" s="204" t="n">
        <v>60</v>
      </c>
      <c r="K137" s="202" t="inlineStr">
        <is>
          <t>Değerlendirilebilir</t>
        </is>
      </c>
      <c r="L137" s="202" t="n"/>
      <c r="M137" s="205" t="n">
        <v>46229</v>
      </c>
      <c r="N137" s="202" t="inlineStr">
        <is>
          <t>Gerçek - Google Places (8/1 Sk No:3)</t>
        </is>
      </c>
      <c r="O137" s="206" t="inlineStr">
        <is>
          <t>Açık adres yalnız İK/admin tarafından görülmelidir; raporlara taşınmaz.</t>
        </is>
      </c>
      <c r="P137" s="131" t="n">
        <v>1.2</v>
      </c>
      <c r="Q137" s="131" t="inlineStr">
        <is>
          <t>MENDERES DEPO</t>
        </is>
      </c>
      <c r="R137" s="131" t="n">
        <v>2.8</v>
      </c>
      <c r="S137" s="131" t="inlineStr">
        <is>
          <t>Hayır</t>
        </is>
      </c>
      <c r="T137" s="131" t="inlineStr">
        <is>
          <t>https://www.google.com/maps/dir/?api=1&amp;origin=38.320796%2C27.129261&amp;destination=38.3283%2C27.11964&amp;travelmode=driving</t>
        </is>
      </c>
      <c r="U137" s="131" t="inlineStr">
        <is>
          <t>GAZİEMİR-7</t>
        </is>
      </c>
      <c r="V137" s="131" t="n">
        <v>0.2</v>
      </c>
      <c r="W137" s="131" t="inlineStr">
        <is>
          <t>https://www.google.com/maps/dir/?api=1&amp;origin=38.320796%2C27.129261&amp;destination=38.322099%2C27.131037&amp;travelmode=driving</t>
        </is>
      </c>
      <c r="X137" s="131" t="inlineStr">
        <is>
          <t>GAZİEMİR-4</t>
        </is>
      </c>
      <c r="Y137" s="131" t="n">
        <v>0.3</v>
      </c>
      <c r="Z137" s="131" t="inlineStr">
        <is>
          <t>https://www.google.com/maps/dir/?api=1&amp;origin=38.320796%2C27.129261&amp;destination=38.323481%2C27.129036&amp;travelmode=driving</t>
        </is>
      </c>
      <c r="AA137" s="131" t="inlineStr">
        <is>
          <t>GAZİEMİR-6</t>
        </is>
      </c>
      <c r="AB137" s="131" t="n">
        <v>0.4</v>
      </c>
      <c r="AC137" s="131" t="inlineStr">
        <is>
          <t>https://www.google.com/maps/dir/?api=1&amp;origin=38.320796%2C27.129261&amp;destination=38.317553%2C27.130542&amp;travelmode=driving</t>
        </is>
      </c>
    </row>
    <row r="138" ht="30" customHeight="1" s="113">
      <c r="A138" s="202" t="inlineStr">
        <is>
          <t>ÖZGE PUNAR</t>
        </is>
      </c>
      <c r="B138" s="202" t="inlineStr">
        <is>
          <t>M021</t>
        </is>
      </c>
      <c r="C138" s="202" t="inlineStr">
        <is>
          <t>GAZİEMİR-7</t>
        </is>
      </c>
      <c r="D138" s="202" t="inlineStr">
        <is>
          <t>İzmir</t>
        </is>
      </c>
      <c r="E138" s="202" t="inlineStr">
        <is>
          <t>GAZİEMİR-7 çevresi</t>
        </is>
      </c>
      <c r="F138" s="197" t="inlineStr">
        <is>
          <t>BARBAROS MAH 322 SK NO:3 İÇ KAPI NO:10</t>
        </is>
      </c>
      <c r="G138" s="203" t="n">
        <v>38.243748</v>
      </c>
      <c r="H138" s="203" t="n">
        <v>27.127946</v>
      </c>
      <c r="I138" s="202" t="inlineStr">
        <is>
          <t>Toplu Taşıma</t>
        </is>
      </c>
      <c r="J138" s="204" t="n">
        <v>60</v>
      </c>
      <c r="K138" s="202" t="inlineStr">
        <is>
          <t>Değerlendirilebilir</t>
        </is>
      </c>
      <c r="L138" s="202" t="n"/>
      <c r="M138" s="205" t="n">
        <v>46229</v>
      </c>
      <c r="N138" s="202" t="inlineStr">
        <is>
          <t>Gerçek - Google Places, mahalle merkezi yaklaşık (Barbaros Mah merkezi (yaklaşık))</t>
        </is>
      </c>
      <c r="O138" s="206" t="inlineStr">
        <is>
          <t>Açık adres yalnız İK/admin tarafından görülmelidir; raporlara taşınmaz.</t>
        </is>
      </c>
      <c r="P138" s="131" t="n">
        <v>9.4</v>
      </c>
      <c r="Q138" s="131" t="inlineStr">
        <is>
          <t>NARLIDERE</t>
        </is>
      </c>
      <c r="R138" s="131" t="n">
        <v>3.1</v>
      </c>
      <c r="S138" s="131" t="inlineStr">
        <is>
          <t>Hayır</t>
        </is>
      </c>
      <c r="T138" s="131" t="inlineStr">
        <is>
          <t>https://www.google.com/maps/dir/?api=1&amp;origin=38.243748%2C27.127946&amp;destination=38.3283%2C27.11964&amp;travelmode=driving</t>
        </is>
      </c>
      <c r="U138" s="131" t="inlineStr">
        <is>
          <t>MENDERES</t>
        </is>
      </c>
      <c r="V138" s="131" t="n">
        <v>1.9</v>
      </c>
      <c r="W138" s="131" t="inlineStr">
        <is>
          <t>https://www.google.com/maps/dir/?api=1&amp;origin=38.243748%2C27.127946&amp;destination=38.260463%2C27.125587&amp;travelmode=driving</t>
        </is>
      </c>
      <c r="X138" s="131" t="inlineStr">
        <is>
          <t>GAZİEMİR-6</t>
        </is>
      </c>
      <c r="Y138" s="131" t="n">
        <v>8.199999999999999</v>
      </c>
      <c r="Z138" s="131" t="inlineStr">
        <is>
          <t>https://www.google.com/maps/dir/?api=1&amp;origin=38.243748%2C27.127946&amp;destination=38.317553%2C27.130542&amp;travelmode=driving</t>
        </is>
      </c>
      <c r="AA138" s="131" t="inlineStr">
        <is>
          <t>GAZİEMİR-2</t>
        </is>
      </c>
      <c r="AB138" s="131" t="n">
        <v>8.199999999999999</v>
      </c>
      <c r="AC138" s="131" t="inlineStr">
        <is>
          <t>https://www.google.com/maps/dir/?api=1&amp;origin=38.243748%2C27.127946&amp;destination=38.317546%2C27.133478&amp;travelmode=driving</t>
        </is>
      </c>
    </row>
    <row r="139" ht="30" customHeight="1" s="113">
      <c r="A139" s="202" t="inlineStr">
        <is>
          <t>YASEMİN YÜKSEL</t>
        </is>
      </c>
      <c r="B139" s="202" t="inlineStr">
        <is>
          <t>M031</t>
        </is>
      </c>
      <c r="C139" s="202" t="inlineStr">
        <is>
          <t>MENDERES</t>
        </is>
      </c>
      <c r="D139" s="202" t="inlineStr">
        <is>
          <t>İzmir</t>
        </is>
      </c>
      <c r="E139" s="202" t="inlineStr">
        <is>
          <t>MENDERES çevresi</t>
        </is>
      </c>
      <c r="F139" s="197" t="inlineStr">
        <is>
          <t>MİTHATPAŞA MAH CUMAOVASI CAD A NO:14/2 İÇ KAPI NO:17</t>
        </is>
      </c>
      <c r="G139" s="203" t="n">
        <v>38.252355</v>
      </c>
      <c r="H139" s="203" t="n">
        <v>27.136101</v>
      </c>
      <c r="I139" s="202" t="inlineStr">
        <is>
          <t>Toplu Taşıma</t>
        </is>
      </c>
      <c r="J139" s="204" t="n">
        <v>60</v>
      </c>
      <c r="K139" s="202" t="inlineStr">
        <is>
          <t>Değerlendirilebilir</t>
        </is>
      </c>
      <c r="L139" s="202" t="n"/>
      <c r="M139" s="205" t="n">
        <v>46229</v>
      </c>
      <c r="N139" s="202" t="inlineStr">
        <is>
          <t>Gerçek - Google Places (Cumaovası Cd No:14)</t>
        </is>
      </c>
      <c r="O139" s="206" t="inlineStr">
        <is>
          <t>Açık adres yalnız İK/admin tarafından görülmelidir; raporlara taşınmaz.</t>
        </is>
      </c>
      <c r="P139" s="131" t="n">
        <v>8.6</v>
      </c>
      <c r="Q139" s="131" t="inlineStr">
        <is>
          <t>MENDERES DEPO</t>
        </is>
      </c>
      <c r="R139" s="131" t="n">
        <v>2.3</v>
      </c>
      <c r="S139" s="131" t="inlineStr">
        <is>
          <t>Hayır</t>
        </is>
      </c>
      <c r="T139" s="131" t="inlineStr">
        <is>
          <t>https://www.google.com/maps/dir/?api=1&amp;origin=38.252355%2C27.136101&amp;destination=38.3283%2C27.11964&amp;travelmode=driving</t>
        </is>
      </c>
      <c r="U139" s="131" t="inlineStr">
        <is>
          <t>MENDERES</t>
        </is>
      </c>
      <c r="V139" s="131" t="n">
        <v>1.3</v>
      </c>
      <c r="W139" s="131" t="inlineStr">
        <is>
          <t>https://www.google.com/maps/dir/?api=1&amp;origin=38.252355%2C27.136101&amp;destination=38.260463%2C27.125587&amp;travelmode=driving</t>
        </is>
      </c>
      <c r="X139" s="131" t="inlineStr">
        <is>
          <t>GAZİEMİR-2</t>
        </is>
      </c>
      <c r="Y139" s="131" t="n">
        <v>7.3</v>
      </c>
      <c r="Z139" s="131" t="inlineStr">
        <is>
          <t>https://www.google.com/maps/dir/?api=1&amp;origin=38.252355%2C27.136101&amp;destination=38.317546%2C27.133478&amp;travelmode=driving</t>
        </is>
      </c>
      <c r="AA139" s="131" t="inlineStr">
        <is>
          <t>GAZİEMİR-6</t>
        </is>
      </c>
      <c r="AB139" s="131" t="n">
        <v>7.3</v>
      </c>
      <c r="AC139" s="131" t="inlineStr">
        <is>
          <t>https://www.google.com/maps/dir/?api=1&amp;origin=38.252355%2C27.136101&amp;destination=38.317553%2C27.130542&amp;travelmode=driving</t>
        </is>
      </c>
    </row>
    <row r="140" ht="30" customHeight="1" s="113">
      <c r="A140" s="202" t="inlineStr">
        <is>
          <t>SENA KILIÇ</t>
        </is>
      </c>
      <c r="B140" s="202" t="inlineStr">
        <is>
          <t>M031</t>
        </is>
      </c>
      <c r="C140" s="202" t="inlineStr">
        <is>
          <t>MENDERES</t>
        </is>
      </c>
      <c r="D140" s="202" t="inlineStr">
        <is>
          <t>İzmir</t>
        </is>
      </c>
      <c r="E140" s="202" t="inlineStr">
        <is>
          <t>MENDERES çevresi</t>
        </is>
      </c>
      <c r="F140" s="197" t="n">
        <v>0</v>
      </c>
      <c r="G140" s="203" t="n">
        <v>38.435</v>
      </c>
      <c r="H140" s="203" t="n">
        <v>27.032</v>
      </c>
      <c r="I140" s="202" t="inlineStr">
        <is>
          <t>Toplu Taşıma</t>
        </is>
      </c>
      <c r="J140" s="204" t="n">
        <v>60</v>
      </c>
      <c r="K140" s="202" t="inlineStr">
        <is>
          <t>Değerlendirilebilir</t>
        </is>
      </c>
      <c r="L140" s="202" t="n"/>
      <c r="M140" s="205" t="n">
        <v>46229</v>
      </c>
      <c r="N140" s="202" t="inlineStr">
        <is>
          <t>Dummy - değiştiriniz</t>
        </is>
      </c>
      <c r="O140" s="206" t="inlineStr">
        <is>
          <t>Açık adres yalnız İK/admin tarafından görülmelidir; raporlara taşınmaz.</t>
        </is>
      </c>
      <c r="P140" s="131" t="n">
        <v>14.1</v>
      </c>
      <c r="Q140" s="131" t="inlineStr">
        <is>
          <t>MENDERES DEPO</t>
        </is>
      </c>
      <c r="R140" s="131" t="n">
        <v>3.5</v>
      </c>
      <c r="S140" s="131" t="inlineStr">
        <is>
          <t>Hayır</t>
        </is>
      </c>
      <c r="T140" s="131" t="inlineStr">
        <is>
          <t>https://www.google.com/maps/dir/?api=1&amp;origin=38.435%2C27.032&amp;destination=38.3283%2C27.11964&amp;travelmode=driving</t>
        </is>
      </c>
      <c r="U140" s="131" t="inlineStr">
        <is>
          <t>MENDERES DEPO</t>
        </is>
      </c>
      <c r="V140" s="131" t="n">
        <v>3.5</v>
      </c>
      <c r="W140" s="131" t="inlineStr">
        <is>
          <t>https://www.google.com/maps/dir/?api=1&amp;origin=38.435%2C27.032&amp;destination=38.441%2C27.072&amp;travelmode=driving</t>
        </is>
      </c>
      <c r="X140" s="131" t="inlineStr">
        <is>
          <t>NARLIDERE</t>
        </is>
      </c>
      <c r="Y140" s="131" t="n">
        <v>5.2</v>
      </c>
      <c r="Z140" s="131" t="inlineStr">
        <is>
          <t>https://www.google.com/maps/dir/?api=1&amp;origin=38.435%2C27.032&amp;destination=38.392816%2C27.006006&amp;travelmode=driving</t>
        </is>
      </c>
      <c r="AA140" s="131" t="inlineStr">
        <is>
          <t>POLİGON</t>
        </is>
      </c>
      <c r="AB140" s="131" t="n">
        <v>5.8</v>
      </c>
      <c r="AC140" s="131" t="inlineStr">
        <is>
          <t>https://www.google.com/maps/dir/?api=1&amp;origin=38.435%2C27.032&amp;destination=38.395182%2C27.075087&amp;travelmode=driving</t>
        </is>
      </c>
    </row>
    <row r="141" ht="30" customHeight="1" s="113">
      <c r="A141" s="202" t="inlineStr">
        <is>
          <t>BEYZA  TAMARIK</t>
        </is>
      </c>
      <c r="B141" s="202" t="inlineStr">
        <is>
          <t>M031</t>
        </is>
      </c>
      <c r="C141" s="202" t="inlineStr">
        <is>
          <t>MENDERES</t>
        </is>
      </c>
      <c r="D141" s="202" t="inlineStr">
        <is>
          <t>İzmir</t>
        </is>
      </c>
      <c r="E141" s="202" t="inlineStr">
        <is>
          <t>MENDERES çevresi</t>
        </is>
      </c>
      <c r="F141" s="197" t="n">
        <v>0</v>
      </c>
      <c r="G141" s="203" t="n">
        <v>38.45</v>
      </c>
      <c r="H141" s="203" t="n">
        <v>27.047</v>
      </c>
      <c r="I141" s="202" t="inlineStr">
        <is>
          <t>Toplu Taşıma</t>
        </is>
      </c>
      <c r="J141" s="204" t="n">
        <v>60</v>
      </c>
      <c r="K141" s="202" t="inlineStr">
        <is>
          <t>Değerlendirilebilir</t>
        </is>
      </c>
      <c r="L141" s="202" t="n"/>
      <c r="M141" s="205" t="n">
        <v>46229</v>
      </c>
      <c r="N141" s="202" t="inlineStr">
        <is>
          <t>Dummy - değiştiriniz</t>
        </is>
      </c>
      <c r="O141" s="206" t="inlineStr">
        <is>
          <t>Açık adres yalnız İK/admin tarafından görülmelidir; raporlara taşınmaz.</t>
        </is>
      </c>
      <c r="P141" s="131" t="n">
        <v>16.4</v>
      </c>
      <c r="Q141" s="131" t="inlineStr">
        <is>
          <t>MENDERES DEPO</t>
        </is>
      </c>
      <c r="R141" s="131" t="n">
        <v>2.4</v>
      </c>
      <c r="S141" s="131" t="inlineStr">
        <is>
          <t>Hayır</t>
        </is>
      </c>
      <c r="T141" s="131" t="inlineStr">
        <is>
          <t>https://www.google.com/maps/dir/?api=1&amp;origin=38.45%2C27.047&amp;destination=38.317553%2C27.130542&amp;travelmode=driving</t>
        </is>
      </c>
      <c r="U141" s="131" t="inlineStr">
        <is>
          <t>MENDERES DEPO</t>
        </is>
      </c>
      <c r="V141" s="131" t="n">
        <v>2.4</v>
      </c>
      <c r="W141" s="131" t="inlineStr">
        <is>
          <t>https://www.google.com/maps/dir/?api=1&amp;origin=38.45%2C27.047&amp;destination=38.441%2C27.072&amp;travelmode=driving</t>
        </is>
      </c>
      <c r="X141" s="131" t="inlineStr">
        <is>
          <t>ÇİĞLİ</t>
        </is>
      </c>
      <c r="Y141" s="131" t="n">
        <v>4.8</v>
      </c>
      <c r="Z141" s="131" t="inlineStr">
        <is>
          <t>https://www.google.com/maps/dir/?api=1&amp;origin=38.45%2C27.047&amp;destination=38.493071%2C27.054551&amp;travelmode=driving</t>
        </is>
      </c>
      <c r="AA141" s="131" t="inlineStr">
        <is>
          <t>Z1  ET DEPO</t>
        </is>
      </c>
      <c r="AB141" s="131" t="n">
        <v>5</v>
      </c>
      <c r="AC141" s="131" t="inlineStr">
        <is>
          <t>https://www.google.com/maps/dir/?api=1&amp;origin=38.45%2C27.047&amp;destination=38.49%2C27.072&amp;travelmode=driving</t>
        </is>
      </c>
    </row>
    <row r="142" ht="30" customHeight="1" s="113">
      <c r="A142" s="202" t="inlineStr">
        <is>
          <t>AZAM IBADULLAYEV</t>
        </is>
      </c>
      <c r="B142" s="202" t="inlineStr">
        <is>
          <t>M031</t>
        </is>
      </c>
      <c r="C142" s="202" t="inlineStr">
        <is>
          <t>MENDERES</t>
        </is>
      </c>
      <c r="D142" s="202" t="inlineStr">
        <is>
          <t>İzmir</t>
        </is>
      </c>
      <c r="E142" s="202" t="inlineStr">
        <is>
          <t>MENDERES çevresi</t>
        </is>
      </c>
      <c r="F142" s="197" t="n">
        <v>0</v>
      </c>
      <c r="G142" s="203" t="n">
        <v>38.436</v>
      </c>
      <c r="H142" s="203" t="n">
        <v>27.036</v>
      </c>
      <c r="I142" s="202" t="inlineStr">
        <is>
          <t>Toplu Taşıma</t>
        </is>
      </c>
      <c r="J142" s="204" t="n">
        <v>60</v>
      </c>
      <c r="K142" s="202" t="inlineStr">
        <is>
          <t>Değerlendirilebilir</t>
        </is>
      </c>
      <c r="L142" s="202" t="n"/>
      <c r="M142" s="205" t="n">
        <v>46229</v>
      </c>
      <c r="N142" s="202" t="inlineStr">
        <is>
          <t>Dummy - değiştiriniz</t>
        </is>
      </c>
      <c r="O142" s="206" t="inlineStr">
        <is>
          <t>Açık adres yalnız İK/admin tarafından görülmelidir; raporlara taşınmaz.</t>
        </is>
      </c>
      <c r="P142" s="131" t="n">
        <v>15.5</v>
      </c>
      <c r="Q142" s="131" t="inlineStr">
        <is>
          <t>MENDERES DEPO</t>
        </is>
      </c>
      <c r="R142" s="131" t="n">
        <v>3.2</v>
      </c>
      <c r="S142" s="131" t="inlineStr">
        <is>
          <t>Hayır</t>
        </is>
      </c>
      <c r="T142" s="131" t="inlineStr">
        <is>
          <t>https://www.google.com/maps/dir/?api=1&amp;origin=38.436%2C27.036&amp;destination=38.317553%2C27.130542&amp;travelmode=driving</t>
        </is>
      </c>
      <c r="U142" s="131" t="inlineStr">
        <is>
          <t>MENDERES DEPO</t>
        </is>
      </c>
      <c r="V142" s="131" t="n">
        <v>3.2</v>
      </c>
      <c r="W142" s="131" t="inlineStr">
        <is>
          <t>https://www.google.com/maps/dir/?api=1&amp;origin=38.436%2C27.036&amp;destination=38.441%2C27.072&amp;travelmode=driving</t>
        </is>
      </c>
      <c r="X142" s="131" t="inlineStr">
        <is>
          <t>NARLIDERE</t>
        </is>
      </c>
      <c r="Y142" s="131" t="n">
        <v>5.5</v>
      </c>
      <c r="Z142" s="131" t="inlineStr">
        <is>
          <t>https://www.google.com/maps/dir/?api=1&amp;origin=38.436%2C27.036&amp;destination=38.392816%2C27.006006&amp;travelmode=driving</t>
        </is>
      </c>
      <c r="AA142" s="131" t="inlineStr">
        <is>
          <t>POLİGON</t>
        </is>
      </c>
      <c r="AB142" s="131" t="n">
        <v>5.7</v>
      </c>
      <c r="AC142" s="131" t="inlineStr">
        <is>
          <t>https://www.google.com/maps/dir/?api=1&amp;origin=38.436%2C27.036&amp;destination=38.395182%2C27.075087&amp;travelmode=driving</t>
        </is>
      </c>
    </row>
    <row r="143" ht="30" customHeight="1" s="113">
      <c r="A143" s="202" t="inlineStr">
        <is>
          <t>HAVVA SERDAŞ</t>
        </is>
      </c>
      <c r="B143" s="202" t="inlineStr">
        <is>
          <t>M031</t>
        </is>
      </c>
      <c r="C143" s="202" t="inlineStr">
        <is>
          <t>MENDERES</t>
        </is>
      </c>
      <c r="D143" s="202" t="inlineStr">
        <is>
          <t>İzmir</t>
        </is>
      </c>
      <c r="E143" s="202" t="inlineStr">
        <is>
          <t>MENDERES çevresi</t>
        </is>
      </c>
      <c r="F143" s="197" t="n">
        <v>0</v>
      </c>
      <c r="G143" s="203" t="n">
        <v>38.423</v>
      </c>
      <c r="H143" s="203" t="n">
        <v>27.027</v>
      </c>
      <c r="I143" s="202" t="inlineStr">
        <is>
          <t>Toplu Taşıma</t>
        </is>
      </c>
      <c r="J143" s="204" t="n">
        <v>60</v>
      </c>
      <c r="K143" s="202" t="inlineStr">
        <is>
          <t>Değerlendirilebilir</t>
        </is>
      </c>
      <c r="L143" s="202" t="n"/>
      <c r="M143" s="205" t="n">
        <v>46229</v>
      </c>
      <c r="N143" s="202" t="inlineStr">
        <is>
          <t>Dummy - değiştiriniz</t>
        </is>
      </c>
      <c r="O143" s="206" t="inlineStr">
        <is>
          <t>Açık adres yalnız İK/admin tarafından görülmelidir; raporlara taşınmaz.</t>
        </is>
      </c>
      <c r="P143" s="131" t="n">
        <v>93.8</v>
      </c>
      <c r="Q143" s="131" t="inlineStr">
        <is>
          <t>MERKEZ</t>
        </is>
      </c>
      <c r="R143" s="131" t="n">
        <v>5.8</v>
      </c>
      <c r="S143" s="131" t="inlineStr">
        <is>
          <t>Hayır</t>
        </is>
      </c>
      <c r="T143" s="131" t="inlineStr">
        <is>
          <t>https://www.google.com/maps/dir/?api=1&amp;origin=38.423%2C27.027&amp;destination=37.857618%2C27.823128&amp;travelmode=driving</t>
        </is>
      </c>
      <c r="U143" s="131" t="inlineStr">
        <is>
          <t>NARLIDERE</t>
        </is>
      </c>
      <c r="V143" s="131" t="n">
        <v>3.8</v>
      </c>
      <c r="W143" s="131" t="inlineStr">
        <is>
          <t>https://www.google.com/maps/dir/?api=1&amp;origin=38.423%2C27.027&amp;destination=38.392816%2C27.006006&amp;travelmode=driving</t>
        </is>
      </c>
      <c r="X143" s="131" t="inlineStr">
        <is>
          <t>MENDERES DEPO</t>
        </is>
      </c>
      <c r="Y143" s="131" t="n">
        <v>4.4</v>
      </c>
      <c r="Z143" s="131" t="inlineStr">
        <is>
          <t>https://www.google.com/maps/dir/?api=1&amp;origin=38.423%2C27.027&amp;destination=38.441%2C27.072&amp;travelmode=driving</t>
        </is>
      </c>
      <c r="AA143" s="131" t="inlineStr">
        <is>
          <t>BALÇOVA</t>
        </is>
      </c>
      <c r="AB143" s="131" t="n">
        <v>5</v>
      </c>
      <c r="AC143" s="131" t="inlineStr">
        <is>
          <t>https://www.google.com/maps/dir/?api=1&amp;origin=38.423%2C27.027&amp;destination=38.385072%2C27.057448&amp;travelmode=driving</t>
        </is>
      </c>
    </row>
    <row r="144" ht="30" customHeight="1" s="113">
      <c r="A144" s="202" t="inlineStr">
        <is>
          <t>TURAN ÇİÇEK</t>
        </is>
      </c>
      <c r="B144" s="202" t="inlineStr">
        <is>
          <t>M031</t>
        </is>
      </c>
      <c r="C144" s="202" t="inlineStr">
        <is>
          <t>MENDERES</t>
        </is>
      </c>
      <c r="D144" s="202" t="inlineStr">
        <is>
          <t>İzmir</t>
        </is>
      </c>
      <c r="E144" s="202" t="inlineStr">
        <is>
          <t>MENDERES çevresi</t>
        </is>
      </c>
      <c r="F144" s="197" t="inlineStr">
        <is>
          <t>İZMİR MENDERES ÇAMÖNÜ</t>
        </is>
      </c>
      <c r="G144" s="203" t="n">
        <v>38.104</v>
      </c>
      <c r="H144" s="203" t="n">
        <v>27.1509</v>
      </c>
      <c r="I144" s="202" t="inlineStr">
        <is>
          <t>Toplu Taşıma</t>
        </is>
      </c>
      <c r="J144" s="204" t="n">
        <v>60</v>
      </c>
      <c r="K144" s="202" t="inlineStr">
        <is>
          <t>Değerlendirilebilir</t>
        </is>
      </c>
      <c r="L144" s="202" t="n"/>
      <c r="M144" s="205" t="n">
        <v>46229</v>
      </c>
      <c r="N144" s="202" t="inlineStr">
        <is>
          <t>Gerçek - Google Places, mahalle merkezi yaklaşık (Çamönü civarı (yaklaşık))</t>
        </is>
      </c>
      <c r="O144" s="206" t="inlineStr">
        <is>
          <t>Açık adres yalnız İK/admin tarafından görülmelidir; raporlara taşınmaz.</t>
        </is>
      </c>
      <c r="P144" s="131" t="n">
        <v>23.8</v>
      </c>
      <c r="Q144" s="131" t="inlineStr">
        <is>
          <t>MENDERES DEPO</t>
        </is>
      </c>
      <c r="R144" s="131" t="n">
        <v>2.2</v>
      </c>
      <c r="S144" s="131" t="inlineStr">
        <is>
          <t>Hayır</t>
        </is>
      </c>
      <c r="T144" s="131" t="inlineStr">
        <is>
          <t>https://www.google.com/maps/dir/?api=1&amp;origin=38.104%2C27.1509&amp;destination=38.317553%2C27.130542&amp;travelmode=driving</t>
        </is>
      </c>
      <c r="U144" s="131" t="inlineStr">
        <is>
          <t>ÖZDERE</t>
        </is>
      </c>
      <c r="V144" s="131" t="n">
        <v>10.5</v>
      </c>
      <c r="W144" s="131" t="inlineStr">
        <is>
          <t>https://www.google.com/maps/dir/?api=1&amp;origin=38.104%2C27.1509&amp;destination=38.021894%2C27.092563&amp;travelmode=driving</t>
        </is>
      </c>
      <c r="X144" s="131" t="inlineStr">
        <is>
          <t>MENDERES</t>
        </is>
      </c>
      <c r="Y144" s="131" t="n">
        <v>17.5</v>
      </c>
      <c r="Z144" s="131" t="inlineStr">
        <is>
          <t>https://www.google.com/maps/dir/?api=1&amp;origin=38.104%2C27.1509&amp;destination=38.260463%2C27.125587&amp;travelmode=driving</t>
        </is>
      </c>
      <c r="AA144" s="131" t="inlineStr">
        <is>
          <t>TORBALI 4</t>
        </is>
      </c>
      <c r="AB144" s="131" t="n">
        <v>18.5</v>
      </c>
      <c r="AC144" s="131" t="inlineStr">
        <is>
          <t>https://www.google.com/maps/dir/?api=1&amp;origin=38.104%2C27.1509&amp;destination=38.151657%2C27.353193&amp;travelmode=driving</t>
        </is>
      </c>
    </row>
    <row r="145" ht="30" customHeight="1" s="113">
      <c r="A145" s="202" t="inlineStr">
        <is>
          <t>AZİZ ÇİÇEK</t>
        </is>
      </c>
      <c r="B145" s="202" t="inlineStr">
        <is>
          <t>M031</t>
        </is>
      </c>
      <c r="C145" s="202" t="inlineStr">
        <is>
          <t>MENDERES</t>
        </is>
      </c>
      <c r="D145" s="202" t="inlineStr">
        <is>
          <t>İzmir</t>
        </is>
      </c>
      <c r="E145" s="202" t="inlineStr">
        <is>
          <t>MENDERES çevresi</t>
        </is>
      </c>
      <c r="F145" s="197" t="inlineStr">
        <is>
          <t>KEMALPAŞA MAH.118 SK. NO:4 İÇ KAPI NO:2 MENDERES/İZMİR</t>
        </is>
      </c>
      <c r="G145" s="203" t="n">
        <v>38.254191</v>
      </c>
      <c r="H145" s="203" t="n">
        <v>27.136482</v>
      </c>
      <c r="I145" s="202" t="inlineStr">
        <is>
          <t>Toplu Taşıma</t>
        </is>
      </c>
      <c r="J145" s="204" t="n">
        <v>60</v>
      </c>
      <c r="K145" s="202" t="inlineStr">
        <is>
          <t>Değerlendirilebilir</t>
        </is>
      </c>
      <c r="L145" s="202" t="n"/>
      <c r="M145" s="205" t="n">
        <v>46229</v>
      </c>
      <c r="N145" s="202" t="inlineStr">
        <is>
          <t>Gerçek - Google Places (118 Sk)</t>
        </is>
      </c>
      <c r="O145" s="206" t="inlineStr">
        <is>
          <t>Açık adres yalnız İK/admin tarafından görülmelidir; raporlara taşınmaz.</t>
        </is>
      </c>
      <c r="P145" s="131" t="n">
        <v>7.1</v>
      </c>
      <c r="Q145" s="131" t="inlineStr">
        <is>
          <t>MENDERES DEPO</t>
        </is>
      </c>
      <c r="R145" s="131" t="n">
        <v>3.2</v>
      </c>
      <c r="S145" s="131" t="inlineStr">
        <is>
          <t>Hayır</t>
        </is>
      </c>
      <c r="T145" s="131" t="inlineStr">
        <is>
          <t>https://www.google.com/maps/dir/?api=1&amp;origin=38.254191%2C27.136482&amp;destination=38.317553%2C27.130542&amp;travelmode=driving</t>
        </is>
      </c>
      <c r="U145" s="131" t="inlineStr">
        <is>
          <t>MENDERES</t>
        </is>
      </c>
      <c r="V145" s="131" t="n">
        <v>1.2</v>
      </c>
      <c r="W145" s="131" t="inlineStr">
        <is>
          <t>https://www.google.com/maps/dir/?api=1&amp;origin=38.254191%2C27.136482&amp;destination=38.260463%2C27.125587&amp;travelmode=driving</t>
        </is>
      </c>
      <c r="X145" s="131" t="inlineStr">
        <is>
          <t>GAZİEMİR-2</t>
        </is>
      </c>
      <c r="Y145" s="131" t="n">
        <v>7</v>
      </c>
      <c r="Z145" s="131" t="inlineStr">
        <is>
          <t>https://www.google.com/maps/dir/?api=1&amp;origin=38.254191%2C27.136482&amp;destination=38.317546%2C27.133478&amp;travelmode=driving</t>
        </is>
      </c>
      <c r="AA145" s="131" t="inlineStr">
        <is>
          <t>GAZİEMİR-6</t>
        </is>
      </c>
      <c r="AB145" s="131" t="n">
        <v>7.1</v>
      </c>
      <c r="AC145" s="131" t="inlineStr">
        <is>
          <t>https://www.google.com/maps/dir/?api=1&amp;origin=38.254191%2C27.136482&amp;destination=38.317553%2C27.130542&amp;travelmode=driving</t>
        </is>
      </c>
    </row>
    <row r="146" ht="30" customHeight="1" s="113">
      <c r="A146" s="202" t="inlineStr">
        <is>
          <t>SİBEL IRMAK</t>
        </is>
      </c>
      <c r="B146" s="202" t="inlineStr">
        <is>
          <t>M002</t>
        </is>
      </c>
      <c r="C146" s="202" t="inlineStr">
        <is>
          <t>AYDIN EFELER</t>
        </is>
      </c>
      <c r="D146" s="202" t="inlineStr">
        <is>
          <t>Aydın</t>
        </is>
      </c>
      <c r="E146" s="202" t="inlineStr">
        <is>
          <t>AYDIN EFELER çevresi</t>
        </is>
      </c>
      <c r="F146" s="197" t="inlineStr">
        <is>
          <t xml:space="preserve">7 EYLÜL MAH. 1043 SOK. NO:20 </t>
        </is>
      </c>
      <c r="G146" s="203" t="n">
        <v>37.819</v>
      </c>
      <c r="H146" s="203" t="n">
        <v>27.848</v>
      </c>
      <c r="I146" s="202" t="inlineStr">
        <is>
          <t>Toplu Taşıma</t>
        </is>
      </c>
      <c r="J146" s="204" t="n">
        <v>60</v>
      </c>
      <c r="K146" s="202" t="inlineStr">
        <is>
          <t>Değerlendirilebilir</t>
        </is>
      </c>
      <c r="L146" s="202" t="n"/>
      <c r="M146" s="205" t="n">
        <v>46229</v>
      </c>
      <c r="N146" s="202" t="inlineStr">
        <is>
          <t>Dummy - değiştiriniz</t>
        </is>
      </c>
      <c r="O146" s="206" t="inlineStr">
        <is>
          <t>Açık adres yalnız İK/admin tarafından görülmelidir; raporlara taşınmaz.</t>
        </is>
      </c>
      <c r="P146" s="131" t="n">
        <v>83.8</v>
      </c>
      <c r="Q146" s="131" t="inlineStr">
        <is>
          <t>AYDIN FATİH-2</t>
        </is>
      </c>
      <c r="R146" s="131" t="n">
        <v>11.6</v>
      </c>
      <c r="S146" s="131" t="inlineStr">
        <is>
          <t>Hayır</t>
        </is>
      </c>
      <c r="T146" s="131" t="inlineStr">
        <is>
          <t>https://www.google.com/maps/dir/?api=1&amp;origin=37.819%2C27.848&amp;destination=38.317553%2C27.130542&amp;travelmode=driving</t>
        </is>
      </c>
      <c r="U146" s="131" t="inlineStr">
        <is>
          <t>AYDIN FATİH</t>
        </is>
      </c>
      <c r="V146" s="131" t="n">
        <v>2</v>
      </c>
      <c r="W146" s="131" t="inlineStr">
        <is>
          <t>https://www.google.com/maps/dir/?api=1&amp;origin=37.819%2C27.848&amp;destination=37.834436%2C27.837138&amp;travelmode=driving</t>
        </is>
      </c>
      <c r="X146" s="131" t="inlineStr">
        <is>
          <t>AYDIN FATİH-2</t>
        </is>
      </c>
      <c r="Y146" s="131" t="n">
        <v>2.3</v>
      </c>
      <c r="Z146" s="131" t="inlineStr">
        <is>
          <t>https://www.google.com/maps/dir/?api=1&amp;origin=37.819%2C27.848&amp;destination=37.839908%2C27.845862&amp;travelmode=driving</t>
        </is>
      </c>
      <c r="AA146" s="131" t="inlineStr">
        <is>
          <t>AYDIN EFELER</t>
        </is>
      </c>
      <c r="AB146" s="131" t="n">
        <v>3</v>
      </c>
      <c r="AC146" s="131" t="inlineStr">
        <is>
          <t>https://www.google.com/maps/dir/?api=1&amp;origin=37.819%2C27.848&amp;destination=37.838459%2C27.823758&amp;travelmode=driving</t>
        </is>
      </c>
    </row>
    <row r="147" ht="30" customHeight="1" s="113">
      <c r="A147" s="202" t="inlineStr">
        <is>
          <t>ARZU ÜLKÜ</t>
        </is>
      </c>
      <c r="B147" s="202" t="inlineStr">
        <is>
          <t>M002</t>
        </is>
      </c>
      <c r="C147" s="202" t="inlineStr">
        <is>
          <t>AYDIN EFELER</t>
        </is>
      </c>
      <c r="D147" s="202" t="inlineStr">
        <is>
          <t>Aydın</t>
        </is>
      </c>
      <c r="E147" s="202" t="inlineStr">
        <is>
          <t>AYDIN EFELER çevresi</t>
        </is>
      </c>
      <c r="F147" s="197" t="inlineStr">
        <is>
          <t>SAĞLIK MAH. MERKEZ SOK. NO:74/1 D:1 ÇİNE/AYDIN</t>
        </is>
      </c>
      <c r="G147" s="203" t="n">
        <v>37.60584</v>
      </c>
      <c r="H147" s="203" t="n">
        <v>28.057316</v>
      </c>
      <c r="I147" s="202" t="inlineStr">
        <is>
          <t>Toplu Taşıma</t>
        </is>
      </c>
      <c r="J147" s="204" t="n">
        <v>60</v>
      </c>
      <c r="K147" s="202" t="inlineStr">
        <is>
          <t>Değerlendirilebilir</t>
        </is>
      </c>
      <c r="L147" s="202" t="n"/>
      <c r="M147" s="205" t="n">
        <v>46229</v>
      </c>
      <c r="N147" s="202" t="inlineStr">
        <is>
          <t>Gerçek - Google Places (Çine Aile Sağlık Mrk civarı (zayıf))</t>
        </is>
      </c>
      <c r="O147" s="206" t="inlineStr">
        <is>
          <t>Açık adres yalnız İK/admin tarafından görülmelidir; raporlara taşınmaz.</t>
        </is>
      </c>
      <c r="P147" s="131" t="n">
        <v>113.4</v>
      </c>
      <c r="Q147" s="131" t="inlineStr">
        <is>
          <t>AYDIN FATİH-2</t>
        </is>
      </c>
      <c r="R147" s="131" t="n">
        <v>1.6</v>
      </c>
      <c r="S147" s="131" t="inlineStr">
        <is>
          <t>Hayır</t>
        </is>
      </c>
      <c r="T147" s="131" t="inlineStr">
        <is>
          <t>https://www.google.com/maps/dir/?api=1&amp;origin=37.60584%2C28.057316&amp;destination=38.317553%2C27.130542&amp;travelmode=driving</t>
        </is>
      </c>
      <c r="U147" s="131" t="inlineStr">
        <is>
          <t>AYDIN FATİH</t>
        </is>
      </c>
      <c r="V147" s="131" t="n">
        <v>32</v>
      </c>
      <c r="W147" s="131" t="inlineStr">
        <is>
          <t>https://www.google.com/maps/dir/?api=1&amp;origin=37.60584%2C28.057316&amp;destination=37.834436%2C27.837138&amp;travelmode=driving</t>
        </is>
      </c>
      <c r="X147" s="131" t="inlineStr">
        <is>
          <t>AYDIN FATİH-2</t>
        </is>
      </c>
      <c r="Y147" s="131" t="n">
        <v>32</v>
      </c>
      <c r="Z147" s="131" t="inlineStr">
        <is>
          <t>https://www.google.com/maps/dir/?api=1&amp;origin=37.60584%2C28.057316&amp;destination=37.839908%2C27.845862&amp;travelmode=driving</t>
        </is>
      </c>
      <c r="AA147" s="131" t="inlineStr">
        <is>
          <t>AYDIN EFELER</t>
        </is>
      </c>
      <c r="AB147" s="131" t="n">
        <v>33</v>
      </c>
      <c r="AC147" s="131" t="inlineStr">
        <is>
          <t>https://www.google.com/maps/dir/?api=1&amp;origin=37.60584%2C28.057316&amp;destination=37.838459%2C27.823758&amp;travelmode=driving</t>
        </is>
      </c>
    </row>
    <row r="148" ht="30" customHeight="1" s="113">
      <c r="A148" s="202" t="inlineStr">
        <is>
          <t>BÜŞRA AŞICI</t>
        </is>
      </c>
      <c r="B148" s="202" t="inlineStr">
        <is>
          <t>M002</t>
        </is>
      </c>
      <c r="C148" s="202" t="inlineStr">
        <is>
          <t>AYDIN EFELER</t>
        </is>
      </c>
      <c r="D148" s="202" t="inlineStr">
        <is>
          <t>Aydın</t>
        </is>
      </c>
      <c r="E148" s="202" t="inlineStr">
        <is>
          <t>AYDIN EFELER çevresi</t>
        </is>
      </c>
      <c r="F148" s="197" t="n">
        <v>0</v>
      </c>
      <c r="G148" s="203" t="n">
        <v>37.818</v>
      </c>
      <c r="H148" s="203" t="n">
        <v>27.848</v>
      </c>
      <c r="I148" s="202" t="inlineStr">
        <is>
          <t>Toplu Taşıma</t>
        </is>
      </c>
      <c r="J148" s="204" t="n">
        <v>60</v>
      </c>
      <c r="K148" s="202" t="inlineStr">
        <is>
          <t>Değerlendirilebilir</t>
        </is>
      </c>
      <c r="L148" s="202" t="n"/>
      <c r="M148" s="205" t="n">
        <v>46229</v>
      </c>
      <c r="N148" s="202" t="inlineStr">
        <is>
          <t>Dummy - değiştiriniz</t>
        </is>
      </c>
      <c r="O148" s="206" t="inlineStr">
        <is>
          <t>Açık adres yalnız İK/admin tarafından görülmelidir; raporlara taşınmaz.</t>
        </is>
      </c>
      <c r="P148" s="131" t="n">
        <v>83.8</v>
      </c>
      <c r="Q148" s="131" t="inlineStr">
        <is>
          <t>AYDIN FATİH</t>
        </is>
      </c>
      <c r="R148" s="131" t="n">
        <v>2.1</v>
      </c>
      <c r="S148" s="131" t="inlineStr">
        <is>
          <t>Hayır</t>
        </is>
      </c>
      <c r="T148" s="131" t="inlineStr">
        <is>
          <t>https://www.google.com/maps/dir/?api=1&amp;origin=37.818%2C27.848&amp;destination=38.317553%2C27.130542&amp;travelmode=driving</t>
        </is>
      </c>
      <c r="U148" s="131" t="inlineStr">
        <is>
          <t>AYDIN FATİH</t>
        </is>
      </c>
      <c r="V148" s="131" t="n">
        <v>2.1</v>
      </c>
      <c r="W148" s="131" t="inlineStr">
        <is>
          <t>https://www.google.com/maps/dir/?api=1&amp;origin=37.818%2C27.848&amp;destination=37.834436%2C27.837138&amp;travelmode=driving</t>
        </is>
      </c>
      <c r="X148" s="131" t="inlineStr">
        <is>
          <t>AYDIN FATİH-2</t>
        </is>
      </c>
      <c r="Y148" s="131" t="n">
        <v>2.4</v>
      </c>
      <c r="Z148" s="131" t="inlineStr">
        <is>
          <t>https://www.google.com/maps/dir/?api=1&amp;origin=37.818%2C27.848&amp;destination=37.839908%2C27.845862&amp;travelmode=driving</t>
        </is>
      </c>
      <c r="AA148" s="131" t="inlineStr">
        <is>
          <t>AYDIN EFELER</t>
        </is>
      </c>
      <c r="AB148" s="131" t="n">
        <v>3.1</v>
      </c>
      <c r="AC148" s="131" t="inlineStr">
        <is>
          <t>https://www.google.com/maps/dir/?api=1&amp;origin=37.818%2C27.848&amp;destination=37.838459%2C27.823758&amp;travelmode=driving</t>
        </is>
      </c>
    </row>
    <row r="149" ht="30" customHeight="1" s="113">
      <c r="A149" s="202" t="inlineStr">
        <is>
          <t>TUĞÇE ALAÇAKMAK</t>
        </is>
      </c>
      <c r="B149" s="202" t="inlineStr">
        <is>
          <t>M002</t>
        </is>
      </c>
      <c r="C149" s="202" t="inlineStr">
        <is>
          <t>AYDIN EFELER</t>
        </is>
      </c>
      <c r="D149" s="202" t="inlineStr">
        <is>
          <t>Aydın</t>
        </is>
      </c>
      <c r="E149" s="202" t="inlineStr">
        <is>
          <t>AYDIN EFELER çevresi</t>
        </is>
      </c>
      <c r="F149" s="197" t="inlineStr">
        <is>
          <t>KURTULUŞ MAH.2019SK. ÖZLEM APT.NO:21 İÇ KAPI NO:2</t>
        </is>
      </c>
      <c r="G149" s="203" t="n">
        <v>37.843826</v>
      </c>
      <c r="H149" s="203" t="n">
        <v>27.842837</v>
      </c>
      <c r="I149" s="202" t="inlineStr">
        <is>
          <t>Toplu Taşıma</t>
        </is>
      </c>
      <c r="J149" s="204" t="n">
        <v>60</v>
      </c>
      <c r="K149" s="202" t="inlineStr">
        <is>
          <t>Değerlendirilebilir</t>
        </is>
      </c>
      <c r="L149" s="202" t="n"/>
      <c r="M149" s="205" t="n">
        <v>46229</v>
      </c>
      <c r="N149" s="202" t="inlineStr">
        <is>
          <t>Gerçek - Google Places (2019 Sk No:21)</t>
        </is>
      </c>
      <c r="O149" s="206" t="inlineStr">
        <is>
          <t>Açık adres yalnız İK/admin tarafından görülmelidir; raporlara taşınmaz.</t>
        </is>
      </c>
      <c r="P149" s="131" t="n">
        <v>81.59999999999999</v>
      </c>
      <c r="Q149" s="131" t="inlineStr">
        <is>
          <t>AYDIN FATİH-2</t>
        </is>
      </c>
      <c r="R149" s="131" t="n">
        <v>1.6</v>
      </c>
      <c r="S149" s="131" t="inlineStr">
        <is>
          <t>Hayır</t>
        </is>
      </c>
      <c r="T149" s="131" t="inlineStr">
        <is>
          <t>https://www.google.com/maps/dir/?api=1&amp;origin=37.843826%2C27.842837&amp;destination=38.317553%2C27.130542&amp;travelmode=driving</t>
        </is>
      </c>
      <c r="U149" s="131" t="inlineStr">
        <is>
          <t>AYDIN FATİH-2</t>
        </is>
      </c>
      <c r="V149" s="131" t="n">
        <v>0.5</v>
      </c>
      <c r="W149" s="131" t="inlineStr">
        <is>
          <t>https://www.google.com/maps/dir/?api=1&amp;origin=37.843826%2C27.842837&amp;destination=37.839908%2C27.845862&amp;travelmode=driving</t>
        </is>
      </c>
      <c r="X149" s="131" t="inlineStr">
        <is>
          <t>AYDIN FATİH</t>
        </is>
      </c>
      <c r="Y149" s="131" t="n">
        <v>1.2</v>
      </c>
      <c r="Z149" s="131" t="inlineStr">
        <is>
          <t>https://www.google.com/maps/dir/?api=1&amp;origin=37.843826%2C27.842837&amp;destination=37.834436%2C27.837138&amp;travelmode=driving</t>
        </is>
      </c>
      <c r="AA149" s="131" t="inlineStr">
        <is>
          <t>AYDIN EFELER-2</t>
        </is>
      </c>
      <c r="AB149" s="131" t="n">
        <v>1.3</v>
      </c>
      <c r="AC149" s="131" t="inlineStr">
        <is>
          <t>https://www.google.com/maps/dir/?api=1&amp;origin=37.843826%2C27.842837&amp;destination=37.842863%2C27.828212&amp;travelmode=driving</t>
        </is>
      </c>
    </row>
    <row r="150" ht="30" customHeight="1" s="113">
      <c r="A150" s="202" t="inlineStr">
        <is>
          <t>ARDA ÖZDEMİR</t>
        </is>
      </c>
      <c r="B150" s="202" t="inlineStr">
        <is>
          <t>M002</t>
        </is>
      </c>
      <c r="C150" s="202" t="inlineStr">
        <is>
          <t>AYDIN EFELER</t>
        </is>
      </c>
      <c r="D150" s="202" t="inlineStr">
        <is>
          <t>Aydın</t>
        </is>
      </c>
      <c r="E150" s="202" t="inlineStr">
        <is>
          <t>AYDIN EFELER çevresi</t>
        </is>
      </c>
      <c r="F150" s="197" t="inlineStr">
        <is>
          <t>MEŞRUTİYET MAH.2060 SK.NO:28 İÇ KAPI NO:10 EFELER İZMİR</t>
        </is>
      </c>
      <c r="G150" s="203" t="n">
        <v>37.851306</v>
      </c>
      <c r="H150" s="203" t="n">
        <v>27.833247</v>
      </c>
      <c r="I150" s="202" t="inlineStr">
        <is>
          <t>Toplu Taşıma</t>
        </is>
      </c>
      <c r="J150" s="204" t="n">
        <v>60</v>
      </c>
      <c r="K150" s="202" t="inlineStr">
        <is>
          <t>Değerlendirilebilir</t>
        </is>
      </c>
      <c r="L150" s="202" t="n"/>
      <c r="M150" s="205" t="n">
        <v>46229</v>
      </c>
      <c r="N150" s="202" t="inlineStr">
        <is>
          <t>Gerçek - Google Places (2060 Sk No:28)</t>
        </is>
      </c>
      <c r="O150" s="206" t="inlineStr">
        <is>
          <t>Açık adres yalnız İK/admin tarafından görülmelidir; raporlara taşınmaz.</t>
        </is>
      </c>
      <c r="P150" s="131" t="n">
        <v>80.40000000000001</v>
      </c>
      <c r="Q150" s="131" t="inlineStr">
        <is>
          <t>AYDIN FATİH</t>
        </is>
      </c>
      <c r="R150" s="131" t="n">
        <v>1.4</v>
      </c>
      <c r="S150" s="131" t="inlineStr">
        <is>
          <t>Hayır</t>
        </is>
      </c>
      <c r="T150" s="131" t="inlineStr">
        <is>
          <t>https://www.google.com/maps/dir/?api=1&amp;origin=37.851306%2C27.833247&amp;destination=38.317553%2C27.130542&amp;travelmode=driving</t>
        </is>
      </c>
      <c r="U150" s="131" t="inlineStr">
        <is>
          <t>AYDIN EFELER-2</t>
        </is>
      </c>
      <c r="V150" s="131" t="n">
        <v>1</v>
      </c>
      <c r="W150" s="131" t="inlineStr">
        <is>
          <t>https://www.google.com/maps/dir/?api=1&amp;origin=37.851306%2C27.833247&amp;destination=37.842863%2C27.828212&amp;travelmode=driving</t>
        </is>
      </c>
      <c r="X150" s="131" t="inlineStr">
        <is>
          <t>AYDIN GİRNE</t>
        </is>
      </c>
      <c r="Y150" s="131" t="n">
        <v>1.1</v>
      </c>
      <c r="Z150" s="131" t="inlineStr">
        <is>
          <t>https://www.google.com/maps/dir/?api=1&amp;origin=37.851306%2C27.833247&amp;destination=37.857618%2C27.823128&amp;travelmode=driving</t>
        </is>
      </c>
      <c r="AA150" s="131" t="inlineStr">
        <is>
          <t>AYDIN MİMARSİNAN</t>
        </is>
      </c>
      <c r="AB150" s="131" t="n">
        <v>1.4</v>
      </c>
      <c r="AC150" s="131" t="inlineStr">
        <is>
          <t>https://www.google.com/maps/dir/?api=1&amp;origin=37.851306%2C27.833247&amp;destination=37.851048%2C27.817409&amp;travelmode=driving</t>
        </is>
      </c>
    </row>
    <row r="151" ht="30" customHeight="1" s="113">
      <c r="A151" s="202" t="inlineStr">
        <is>
          <t>SEMİHA KUTLU</t>
        </is>
      </c>
      <c r="B151" s="202" t="inlineStr">
        <is>
          <t>M002</t>
        </is>
      </c>
      <c r="C151" s="202" t="inlineStr">
        <is>
          <t>AYDIN EFELER</t>
        </is>
      </c>
      <c r="D151" s="202" t="inlineStr">
        <is>
          <t>Aydın</t>
        </is>
      </c>
      <c r="E151" s="202" t="inlineStr">
        <is>
          <t>AYDIN EFELER çevresi</t>
        </is>
      </c>
      <c r="F151" s="197" t="inlineStr">
        <is>
          <t>GİRNE MAH.ORMANCI CD. NO:17 DAİRE:3 EYLÜL APT. EFELER/AYDIN</t>
        </is>
      </c>
      <c r="G151" s="203" t="n">
        <v>37.855848</v>
      </c>
      <c r="H151" s="203" t="n">
        <v>27.824941</v>
      </c>
      <c r="I151" s="202" t="inlineStr">
        <is>
          <t>Toplu Taşıma</t>
        </is>
      </c>
      <c r="J151" s="204" t="n">
        <v>60</v>
      </c>
      <c r="K151" s="202" t="inlineStr">
        <is>
          <t>Değerlendirilebilir</t>
        </is>
      </c>
      <c r="L151" s="202" t="n"/>
      <c r="M151" s="205" t="n">
        <v>46229</v>
      </c>
      <c r="N151" s="202" t="inlineStr">
        <is>
          <t>Gerçek - Google Places (Ormancı Cd No:17)</t>
        </is>
      </c>
      <c r="O151" s="206" t="inlineStr">
        <is>
          <t>Açık adres yalnız İK/admin tarafından görülmelidir; raporlara taşınmaz.</t>
        </is>
      </c>
      <c r="P151" s="131" t="n">
        <v>79.8</v>
      </c>
      <c r="Q151" s="131" t="inlineStr">
        <is>
          <t>AYDIN FATİH</t>
        </is>
      </c>
      <c r="R151" s="131" t="n">
        <v>3.6</v>
      </c>
      <c r="S151" s="131" t="inlineStr">
        <is>
          <t>Hayır</t>
        </is>
      </c>
      <c r="T151" s="131" t="inlineStr">
        <is>
          <t>https://www.google.com/maps/dir/?api=1&amp;origin=37.855848%2C27.824941&amp;destination=38.322099%2C27.131037&amp;travelmode=driving</t>
        </is>
      </c>
      <c r="U151" s="131" t="inlineStr">
        <is>
          <t>AYDIN GİRNE</t>
        </is>
      </c>
      <c r="V151" s="131" t="n">
        <v>0.3</v>
      </c>
      <c r="W151" s="131" t="inlineStr">
        <is>
          <t>https://www.google.com/maps/dir/?api=1&amp;origin=37.855848%2C27.824941&amp;destination=37.857618%2C27.823128&amp;travelmode=driving</t>
        </is>
      </c>
      <c r="X151" s="131" t="inlineStr">
        <is>
          <t>AYDIN MİMARSİNAN</t>
        </is>
      </c>
      <c r="Y151" s="131" t="n">
        <v>0.8</v>
      </c>
      <c r="Z151" s="131" t="inlineStr">
        <is>
          <t>https://www.google.com/maps/dir/?api=1&amp;origin=37.855848%2C27.824941&amp;destination=37.851048%2C27.817409&amp;travelmode=driving</t>
        </is>
      </c>
      <c r="AA151" s="131" t="inlineStr">
        <is>
          <t>AYDIN EFELER-2</t>
        </is>
      </c>
      <c r="AB151" s="131" t="n">
        <v>1.5</v>
      </c>
      <c r="AC151" s="131" t="inlineStr">
        <is>
          <t>https://www.google.com/maps/dir/?api=1&amp;origin=37.855848%2C27.824941&amp;destination=37.842863%2C27.828212&amp;travelmode=driving</t>
        </is>
      </c>
    </row>
    <row r="152" ht="30" customHeight="1" s="113">
      <c r="A152" s="202" t="inlineStr">
        <is>
          <t>HAVVA TAKKALI</t>
        </is>
      </c>
      <c r="B152" s="202" t="inlineStr">
        <is>
          <t>M002</t>
        </is>
      </c>
      <c r="C152" s="202" t="inlineStr">
        <is>
          <t>AYDIN EFELER</t>
        </is>
      </c>
      <c r="D152" s="202" t="inlineStr">
        <is>
          <t>Aydın</t>
        </is>
      </c>
      <c r="E152" s="202" t="inlineStr">
        <is>
          <t>AYDIN EFELER çevresi</t>
        </is>
      </c>
      <c r="F152" s="197" t="inlineStr">
        <is>
          <t>GİRNE MAH. 2202 SK. ELİFKENT(649/25) SİTESİ ELİF KENT 18.BLOK NO:3F/1</t>
        </is>
      </c>
      <c r="G152" s="203" t="n">
        <v>37.856481</v>
      </c>
      <c r="H152" s="203" t="n">
        <v>27.821023</v>
      </c>
      <c r="I152" s="202" t="inlineStr">
        <is>
          <t>Toplu Taşıma</t>
        </is>
      </c>
      <c r="J152" s="204" t="n">
        <v>60</v>
      </c>
      <c r="K152" s="202" t="inlineStr">
        <is>
          <t>Değerlendirilebilir</t>
        </is>
      </c>
      <c r="L152" s="202" t="n"/>
      <c r="M152" s="205" t="n">
        <v>46229</v>
      </c>
      <c r="N152" s="202" t="inlineStr">
        <is>
          <t>Gerçek - Google Places (Elifkent Sitesi)</t>
        </is>
      </c>
      <c r="O152" s="206" t="inlineStr">
        <is>
          <t>Açık adres yalnız İK/admin tarafından görülmelidir; raporlara taşınmaz.</t>
        </is>
      </c>
      <c r="P152" s="131" t="n">
        <v>79.5</v>
      </c>
      <c r="Q152" s="131" t="inlineStr">
        <is>
          <t>AYDIN FATİH</t>
        </is>
      </c>
      <c r="R152" s="131" t="n">
        <v>1.6</v>
      </c>
      <c r="S152" s="131" t="inlineStr">
        <is>
          <t>Hayır</t>
        </is>
      </c>
      <c r="T152" s="131" t="inlineStr">
        <is>
          <t>https://www.google.com/maps/dir/?api=1&amp;origin=37.856481%2C27.821023&amp;destination=38.322099%2C27.131037&amp;travelmode=driving</t>
        </is>
      </c>
      <c r="U152" s="131" t="inlineStr">
        <is>
          <t>AYDIN GİRNE</t>
        </is>
      </c>
      <c r="V152" s="131" t="n">
        <v>0.2</v>
      </c>
      <c r="W152" s="131" t="inlineStr">
        <is>
          <t>https://www.google.com/maps/dir/?api=1&amp;origin=37.856481%2C27.821023&amp;destination=37.857618%2C27.823128&amp;travelmode=driving</t>
        </is>
      </c>
      <c r="X152" s="131" t="inlineStr">
        <is>
          <t>AYDIN MİMARSİNAN</t>
        </is>
      </c>
      <c r="Y152" s="131" t="n">
        <v>0.7</v>
      </c>
      <c r="Z152" s="131" t="inlineStr">
        <is>
          <t>https://www.google.com/maps/dir/?api=1&amp;origin=37.856481%2C27.821023&amp;destination=37.851048%2C27.817409&amp;travelmode=driving</t>
        </is>
      </c>
      <c r="AA152" s="131" t="inlineStr">
        <is>
          <t>AYDIN EFELER-2</t>
        </is>
      </c>
      <c r="AB152" s="131" t="n">
        <v>1.6</v>
      </c>
      <c r="AC152" s="131" t="inlineStr">
        <is>
          <t>https://www.google.com/maps/dir/?api=1&amp;origin=37.856481%2C27.821023&amp;destination=37.842863%2C27.828212&amp;travelmode=driving</t>
        </is>
      </c>
    </row>
    <row r="153" ht="30" customHeight="1" s="113">
      <c r="A153" s="202" t="inlineStr">
        <is>
          <t>LÜTFİ GÜLENÇ</t>
        </is>
      </c>
      <c r="B153" s="202" t="inlineStr">
        <is>
          <t>M002</t>
        </is>
      </c>
      <c r="C153" s="202" t="inlineStr">
        <is>
          <t>AYDIN EFELER</t>
        </is>
      </c>
      <c r="D153" s="202" t="inlineStr">
        <is>
          <t>Aydın</t>
        </is>
      </c>
      <c r="E153" s="202" t="inlineStr">
        <is>
          <t>AYDIN EFELER çevresi</t>
        </is>
      </c>
      <c r="F153" s="197" t="n">
        <v>0</v>
      </c>
      <c r="G153" s="203" t="n">
        <v>37.825</v>
      </c>
      <c r="H153" s="203" t="n">
        <v>27.85</v>
      </c>
      <c r="I153" s="202" t="inlineStr">
        <is>
          <t>Toplu Taşıma</t>
        </is>
      </c>
      <c r="J153" s="204" t="n">
        <v>60</v>
      </c>
      <c r="K153" s="202" t="inlineStr">
        <is>
          <t>Değerlendirilebilir</t>
        </is>
      </c>
      <c r="L153" s="202" t="n"/>
      <c r="M153" s="205" t="n">
        <v>46229</v>
      </c>
      <c r="N153" s="202" t="inlineStr">
        <is>
          <t>Dummy - değiştiriniz</t>
        </is>
      </c>
      <c r="O153" s="206" t="inlineStr">
        <is>
          <t>Açık adres yalnız İK/admin tarafından görülmelidir; raporlara taşınmaz.</t>
        </is>
      </c>
      <c r="P153" s="131" t="n">
        <v>83.8</v>
      </c>
      <c r="Q153" s="131" t="inlineStr">
        <is>
          <t>AYDIN FATİH</t>
        </is>
      </c>
      <c r="R153" s="131" t="n">
        <v>1.5</v>
      </c>
      <c r="S153" s="131" t="inlineStr">
        <is>
          <t>Hayır</t>
        </is>
      </c>
      <c r="T153" s="131" t="inlineStr">
        <is>
          <t>https://www.google.com/maps/dir/?api=1&amp;origin=37.825%2C27.85&amp;destination=38.322099%2C27.131037&amp;travelmode=driving</t>
        </is>
      </c>
      <c r="U153" s="131" t="inlineStr">
        <is>
          <t>AYDIN FATİH</t>
        </is>
      </c>
      <c r="V153" s="131" t="n">
        <v>1.5</v>
      </c>
      <c r="W153" s="131" t="inlineStr">
        <is>
          <t>https://www.google.com/maps/dir/?api=1&amp;origin=37.825%2C27.85&amp;destination=37.834436%2C27.837138&amp;travelmode=driving</t>
        </is>
      </c>
      <c r="X153" s="131" t="inlineStr">
        <is>
          <t>AYDIN FATİH-2</t>
        </is>
      </c>
      <c r="Y153" s="131" t="n">
        <v>1.7</v>
      </c>
      <c r="Z153" s="131" t="inlineStr">
        <is>
          <t>https://www.google.com/maps/dir/?api=1&amp;origin=37.825%2C27.85&amp;destination=37.839908%2C27.845862&amp;travelmode=driving</t>
        </is>
      </c>
      <c r="AA153" s="131" t="inlineStr">
        <is>
          <t>AYDIN EFELER</t>
        </is>
      </c>
      <c r="AB153" s="131" t="n">
        <v>2.7</v>
      </c>
      <c r="AC153" s="131" t="inlineStr">
        <is>
          <t>https://www.google.com/maps/dir/?api=1&amp;origin=37.825%2C27.85&amp;destination=37.838459%2C27.823758&amp;travelmode=driving</t>
        </is>
      </c>
    </row>
    <row r="154" ht="30" customHeight="1" s="113">
      <c r="A154" s="202" t="inlineStr">
        <is>
          <t>GÜNEŞ TURGUT</t>
        </is>
      </c>
      <c r="B154" s="202" t="inlineStr">
        <is>
          <t>M005</t>
        </is>
      </c>
      <c r="C154" s="202" t="inlineStr">
        <is>
          <t>AYDIN FATİH-2</t>
        </is>
      </c>
      <c r="D154" s="202" t="inlineStr">
        <is>
          <t>Aydın</t>
        </is>
      </c>
      <c r="E154" s="202" t="inlineStr">
        <is>
          <t>AYDIN FATİH-2 çevresi</t>
        </is>
      </c>
      <c r="F154" s="197" t="inlineStr">
        <is>
          <t>FATİH MAH. 1101 SOK. NO:4 D:18 EFELER/AYDIN</t>
        </is>
      </c>
      <c r="G154" s="203" t="n">
        <v>37.840679</v>
      </c>
      <c r="H154" s="203" t="n">
        <v>27.833419</v>
      </c>
      <c r="I154" s="202" t="inlineStr">
        <is>
          <t>Toplu Taşıma</t>
        </is>
      </c>
      <c r="J154" s="204" t="n">
        <v>60</v>
      </c>
      <c r="K154" s="202" t="inlineStr">
        <is>
          <t>Değerlendirilebilir</t>
        </is>
      </c>
      <c r="L154" s="202" t="n"/>
      <c r="M154" s="205" t="n">
        <v>46229</v>
      </c>
      <c r="N154" s="202" t="inlineStr">
        <is>
          <t>Gerçek - Google Places (1101 Sk No:4)</t>
        </is>
      </c>
      <c r="O154" s="206" t="inlineStr">
        <is>
          <t>Açık adres yalnız İK/admin tarafından görülmelidir; raporlara taşınmaz.</t>
        </is>
      </c>
      <c r="P154" s="131" t="n">
        <v>77.59999999999999</v>
      </c>
      <c r="Q154" s="131" t="inlineStr">
        <is>
          <t>AYDIN FATİH-2</t>
        </is>
      </c>
      <c r="R154" s="131" t="n">
        <v>10.7</v>
      </c>
      <c r="S154" s="131" t="inlineStr">
        <is>
          <t>Hayır</t>
        </is>
      </c>
      <c r="T154" s="131" t="inlineStr">
        <is>
          <t>https://www.google.com/maps/dir/?api=1&amp;origin=37.840679%2C27.833419&amp;destination=38.260463%2C27.125587&amp;travelmode=driving</t>
        </is>
      </c>
      <c r="U154" s="131" t="inlineStr">
        <is>
          <t>AYDIN EFELER-2</t>
        </is>
      </c>
      <c r="V154" s="131" t="n">
        <v>0.5</v>
      </c>
      <c r="W154" s="131" t="inlineStr">
        <is>
          <t>https://www.google.com/maps/dir/?api=1&amp;origin=37.840679%2C27.833419&amp;destination=37.842863%2C27.828212&amp;travelmode=driving</t>
        </is>
      </c>
      <c r="X154" s="131" t="inlineStr">
        <is>
          <t>AYDIN FATİH</t>
        </is>
      </c>
      <c r="Y154" s="131" t="n">
        <v>0.8</v>
      </c>
      <c r="Z154" s="131" t="inlineStr">
        <is>
          <t>https://www.google.com/maps/dir/?api=1&amp;origin=37.840679%2C27.833419&amp;destination=37.834436%2C27.837138&amp;travelmode=driving</t>
        </is>
      </c>
      <c r="AA154" s="131" t="inlineStr">
        <is>
          <t>AYDIN EFELER</t>
        </is>
      </c>
      <c r="AB154" s="131" t="n">
        <v>0.9</v>
      </c>
      <c r="AC154" s="131" t="inlineStr">
        <is>
          <t>https://www.google.com/maps/dir/?api=1&amp;origin=37.840679%2C27.833419&amp;destination=37.838459%2C27.823758&amp;travelmode=driving</t>
        </is>
      </c>
    </row>
    <row r="155" ht="30" customHeight="1" s="113">
      <c r="A155" s="202" t="inlineStr">
        <is>
          <t>ZELİHA ÖNAL</t>
        </is>
      </c>
      <c r="B155" s="202" t="inlineStr">
        <is>
          <t>M005</t>
        </is>
      </c>
      <c r="C155" s="202" t="inlineStr">
        <is>
          <t>AYDIN FATİH-2</t>
        </is>
      </c>
      <c r="D155" s="202" t="inlineStr">
        <is>
          <t>Aydın</t>
        </is>
      </c>
      <c r="E155" s="202" t="inlineStr">
        <is>
          <t>AYDIN FATİH-2 çevresi</t>
        </is>
      </c>
      <c r="F155" s="197" t="inlineStr">
        <is>
          <t>GİRNE MH. 2114 SK. OFİS PAR 1 B BLOK K:2 D:2 AYDIN</t>
        </is>
      </c>
      <c r="G155" s="203" t="n">
        <v>37.854167</v>
      </c>
      <c r="H155" s="203" t="n">
        <v>27.822351</v>
      </c>
      <c r="I155" s="202" t="inlineStr">
        <is>
          <t>Toplu Taşıma</t>
        </is>
      </c>
      <c r="J155" s="204" t="n">
        <v>60</v>
      </c>
      <c r="K155" s="202" t="inlineStr">
        <is>
          <t>Değerlendirilebilir</t>
        </is>
      </c>
      <c r="L155" s="202" t="n"/>
      <c r="M155" s="205" t="n">
        <v>46229</v>
      </c>
      <c r="N155" s="202" t="inlineStr">
        <is>
          <t>Gerçek - Google Places, mahalle merkezi yaklaşık (Girne Mah merkezi (yaklaşık))</t>
        </is>
      </c>
      <c r="O155" s="206" t="inlineStr">
        <is>
          <t>Açık adres yalnız İK/admin tarafından görülmelidir; raporlara taşınmaz.</t>
        </is>
      </c>
      <c r="P155" s="131" t="n">
        <v>75.90000000000001</v>
      </c>
      <c r="Q155" s="131" t="inlineStr">
        <is>
          <t>AYDIN FATİH-2</t>
        </is>
      </c>
      <c r="R155" s="131" t="n">
        <v>9.1</v>
      </c>
      <c r="S155" s="131" t="inlineStr">
        <is>
          <t>Hayır</t>
        </is>
      </c>
      <c r="T155" s="131" t="inlineStr">
        <is>
          <t>https://www.google.com/maps/dir/?api=1&amp;origin=37.854167%2C27.822351&amp;destination=38.260463%2C27.125587&amp;travelmode=driving</t>
        </is>
      </c>
      <c r="U155" s="131" t="inlineStr">
        <is>
          <t>AYDIN GİRNE</t>
        </is>
      </c>
      <c r="V155" s="131" t="n">
        <v>0.4</v>
      </c>
      <c r="W155" s="131" t="inlineStr">
        <is>
          <t>https://www.google.com/maps/dir/?api=1&amp;origin=37.854167%2C27.822351&amp;destination=37.857618%2C27.823128&amp;travelmode=driving</t>
        </is>
      </c>
      <c r="X155" s="131" t="inlineStr">
        <is>
          <t>AYDIN MİMARSİNAN</t>
        </is>
      </c>
      <c r="Y155" s="131" t="n">
        <v>0.6</v>
      </c>
      <c r="Z155" s="131" t="inlineStr">
        <is>
          <t>https://www.google.com/maps/dir/?api=1&amp;origin=37.854167%2C27.822351&amp;destination=37.851048%2C27.817409&amp;travelmode=driving</t>
        </is>
      </c>
      <c r="AA155" s="131" t="inlineStr">
        <is>
          <t>AYDIN EFELER-2</t>
        </is>
      </c>
      <c r="AB155" s="131" t="n">
        <v>1.4</v>
      </c>
      <c r="AC155" s="131" t="inlineStr">
        <is>
          <t>https://www.google.com/maps/dir/?api=1&amp;origin=37.854167%2C27.822351&amp;destination=37.842863%2C27.828212&amp;travelmode=driving</t>
        </is>
      </c>
    </row>
    <row r="156" ht="30" customHeight="1" s="113">
      <c r="A156" s="202" t="inlineStr">
        <is>
          <t>DEVRAN HAN</t>
        </is>
      </c>
      <c r="B156" s="202" t="inlineStr">
        <is>
          <t>M005</t>
        </is>
      </c>
      <c r="C156" s="202" t="inlineStr">
        <is>
          <t>AYDIN FATİH-2</t>
        </is>
      </c>
      <c r="D156" s="202" t="inlineStr">
        <is>
          <t>Aydın</t>
        </is>
      </c>
      <c r="E156" s="202" t="inlineStr">
        <is>
          <t>AYDIN FATİH-2 çevresi</t>
        </is>
      </c>
      <c r="F156" s="197" t="inlineStr">
        <is>
          <t>GİRNE MAH 2196 SK AY KONUT SİTESİ ABLOK NO:2A İÇ KAPI NO:3</t>
        </is>
      </c>
      <c r="G156" s="203" t="n">
        <v>37.854167</v>
      </c>
      <c r="H156" s="203" t="n">
        <v>27.822351</v>
      </c>
      <c r="I156" s="202" t="inlineStr">
        <is>
          <t>Toplu Taşıma</t>
        </is>
      </c>
      <c r="J156" s="204" t="n">
        <v>60</v>
      </c>
      <c r="K156" s="202" t="inlineStr">
        <is>
          <t>Değerlendirilebilir</t>
        </is>
      </c>
      <c r="L156" s="202" t="n"/>
      <c r="M156" s="205" t="n">
        <v>46229</v>
      </c>
      <c r="N156" s="202" t="inlineStr">
        <is>
          <t>Gerçek - Google Places, mahalle merkezi yaklaşık (Girne Mah merkezi (yaklaşık))</t>
        </is>
      </c>
      <c r="O156" s="206" t="inlineStr">
        <is>
          <t>Açık adres yalnız İK/admin tarafından görülmelidir; raporlara taşınmaz.</t>
        </is>
      </c>
      <c r="P156" s="131" t="n">
        <v>75.90000000000001</v>
      </c>
      <c r="Q156" s="131" t="inlineStr">
        <is>
          <t>AYDIN FATİH-2</t>
        </is>
      </c>
      <c r="R156" s="131" t="n">
        <v>10.1</v>
      </c>
      <c r="S156" s="131" t="inlineStr">
        <is>
          <t>Hayır</t>
        </is>
      </c>
      <c r="T156" s="131" t="inlineStr">
        <is>
          <t>https://www.google.com/maps/dir/?api=1&amp;origin=37.854167%2C27.822351&amp;destination=38.260463%2C27.125587&amp;travelmode=driving</t>
        </is>
      </c>
      <c r="U156" s="131" t="inlineStr">
        <is>
          <t>AYDIN GİRNE</t>
        </is>
      </c>
      <c r="V156" s="131" t="n">
        <v>0.4</v>
      </c>
      <c r="W156" s="131" t="inlineStr">
        <is>
          <t>https://www.google.com/maps/dir/?api=1&amp;origin=37.854167%2C27.822351&amp;destination=37.857618%2C27.823128&amp;travelmode=driving</t>
        </is>
      </c>
      <c r="X156" s="131" t="inlineStr">
        <is>
          <t>AYDIN MİMARSİNAN</t>
        </is>
      </c>
      <c r="Y156" s="131" t="n">
        <v>0.6</v>
      </c>
      <c r="Z156" s="131" t="inlineStr">
        <is>
          <t>https://www.google.com/maps/dir/?api=1&amp;origin=37.854167%2C27.822351&amp;destination=37.851048%2C27.817409&amp;travelmode=driving</t>
        </is>
      </c>
      <c r="AA156" s="131" t="inlineStr">
        <is>
          <t>AYDIN EFELER-2</t>
        </is>
      </c>
      <c r="AB156" s="131" t="n">
        <v>1.4</v>
      </c>
      <c r="AC156" s="131" t="inlineStr">
        <is>
          <t>https://www.google.com/maps/dir/?api=1&amp;origin=37.854167%2C27.822351&amp;destination=37.842863%2C27.828212&amp;travelmode=driving</t>
        </is>
      </c>
    </row>
    <row r="157" ht="30" customHeight="1" s="113">
      <c r="A157" s="202" t="inlineStr">
        <is>
          <t>BUSE TAYYAR</t>
        </is>
      </c>
      <c r="B157" s="202" t="inlineStr">
        <is>
          <t>M005</t>
        </is>
      </c>
      <c r="C157" s="202" t="inlineStr">
        <is>
          <t>AYDIN FATİH-2</t>
        </is>
      </c>
      <c r="D157" s="202" t="inlineStr">
        <is>
          <t>Aydın</t>
        </is>
      </c>
      <c r="E157" s="202" t="inlineStr">
        <is>
          <t>AYDIN FATİH-2 çevresi</t>
        </is>
      </c>
      <c r="F157" s="197" t="inlineStr">
        <is>
          <t>ZEYBEK MAH. ZEYBEKLER BULV. NO:95 D:13 EFELER/ AYDIN</t>
        </is>
      </c>
      <c r="G157" s="203" t="n">
        <v>37.839696</v>
      </c>
      <c r="H157" s="203" t="n">
        <v>27.8159</v>
      </c>
      <c r="I157" s="202" t="inlineStr">
        <is>
          <t>Toplu Taşıma</t>
        </is>
      </c>
      <c r="J157" s="204" t="n">
        <v>60</v>
      </c>
      <c r="K157" s="202" t="inlineStr">
        <is>
          <t>Değerlendirilebilir</t>
        </is>
      </c>
      <c r="L157" s="202" t="n"/>
      <c r="M157" s="205" t="n">
        <v>46229</v>
      </c>
      <c r="N157" s="202" t="inlineStr">
        <is>
          <t>Gerçek - Google Places (Zeybekler Blv No:95)</t>
        </is>
      </c>
      <c r="O157" s="206" t="inlineStr">
        <is>
          <t>Açık adres yalnız İK/admin tarafından görülmelidir; raporlara taşınmaz.</t>
        </is>
      </c>
      <c r="P157" s="131" t="n">
        <v>76.40000000000001</v>
      </c>
      <c r="Q157" s="131" t="inlineStr">
        <is>
          <t>AYDIN FATİH-2</t>
        </is>
      </c>
      <c r="R157" s="131" t="n">
        <v>9.699999999999999</v>
      </c>
      <c r="S157" s="131" t="inlineStr">
        <is>
          <t>Hayır</t>
        </is>
      </c>
      <c r="T157" s="131" t="inlineStr">
        <is>
          <t>https://www.google.com/maps/dir/?api=1&amp;origin=37.839696%2C27.8159&amp;destination=38.260463%2C27.125587&amp;travelmode=driving</t>
        </is>
      </c>
      <c r="U157" s="131" t="inlineStr">
        <is>
          <t>AYDIN EFELER</t>
        </is>
      </c>
      <c r="V157" s="131" t="n">
        <v>0.7</v>
      </c>
      <c r="W157" s="131" t="inlineStr">
        <is>
          <t>https://www.google.com/maps/dir/?api=1&amp;origin=37.839696%2C27.8159&amp;destination=37.838459%2C27.823758&amp;travelmode=driving</t>
        </is>
      </c>
      <c r="X157" s="131" t="inlineStr">
        <is>
          <t>AYDIN EFELER-2</t>
        </is>
      </c>
      <c r="Y157" s="131" t="n">
        <v>1.1</v>
      </c>
      <c r="Z157" s="131" t="inlineStr">
        <is>
          <t>https://www.google.com/maps/dir/?api=1&amp;origin=37.839696%2C27.8159&amp;destination=37.842863%2C27.828212&amp;travelmode=driving</t>
        </is>
      </c>
      <c r="AA157" s="131" t="inlineStr">
        <is>
          <t>AYDIN MİMARSİNAN</t>
        </is>
      </c>
      <c r="AB157" s="131" t="n">
        <v>1.3</v>
      </c>
      <c r="AC157" s="131" t="inlineStr">
        <is>
          <t>https://www.google.com/maps/dir/?api=1&amp;origin=37.839696%2C27.8159&amp;destination=37.851048%2C27.817409&amp;travelmode=driving</t>
        </is>
      </c>
    </row>
    <row r="158" ht="30" customHeight="1" s="113">
      <c r="A158" s="202" t="inlineStr">
        <is>
          <t>MUHAMMET AZİZ CAMIZ</t>
        </is>
      </c>
      <c r="B158" s="202" t="inlineStr">
        <is>
          <t>M005</t>
        </is>
      </c>
      <c r="C158" s="202" t="inlineStr">
        <is>
          <t>AYDIN FATİH-2</t>
        </is>
      </c>
      <c r="D158" s="202" t="inlineStr">
        <is>
          <t>Aydın</t>
        </is>
      </c>
      <c r="E158" s="202" t="inlineStr">
        <is>
          <t>AYDIN FATİH-2 çevresi</t>
        </is>
      </c>
      <c r="F158" s="197" t="n">
        <v>0</v>
      </c>
      <c r="G158" s="203" t="n">
        <v>37.833</v>
      </c>
      <c r="H158" s="203" t="n">
        <v>27.937</v>
      </c>
      <c r="I158" s="202" t="inlineStr">
        <is>
          <t>Toplu Taşıma</t>
        </is>
      </c>
      <c r="J158" s="204" t="n">
        <v>60</v>
      </c>
      <c r="K158" s="202" t="inlineStr">
        <is>
          <t>Değerlendirilebilir</t>
        </is>
      </c>
      <c r="L158" s="202" t="n"/>
      <c r="M158" s="205" t="n">
        <v>46229</v>
      </c>
      <c r="N158" s="202" t="inlineStr">
        <is>
          <t>Dummy - değiştiriniz</t>
        </is>
      </c>
      <c r="O158" s="206" t="inlineStr">
        <is>
          <t>Açık adres yalnız İK/admin tarafından görülmelidir; raporlara taşınmaz.</t>
        </is>
      </c>
      <c r="P158" s="131" t="n">
        <v>85.5</v>
      </c>
      <c r="Q158" s="131" t="inlineStr">
        <is>
          <t>AYDIN FATİH-2</t>
        </is>
      </c>
      <c r="R158" s="131" t="n">
        <v>8</v>
      </c>
      <c r="S158" s="131" t="inlineStr">
        <is>
          <t>Hayır</t>
        </is>
      </c>
      <c r="T158" s="131" t="inlineStr">
        <is>
          <t>https://www.google.com/maps/dir/?api=1&amp;origin=37.833%2C27.937&amp;destination=38.260463%2C27.125587&amp;travelmode=driving</t>
        </is>
      </c>
      <c r="U158" s="131" t="inlineStr">
        <is>
          <t>AYDIN FATİH-2</t>
        </is>
      </c>
      <c r="V158" s="131" t="n">
        <v>8</v>
      </c>
      <c r="W158" s="131" t="inlineStr">
        <is>
          <t>https://www.google.com/maps/dir/?api=1&amp;origin=37.833%2C27.937&amp;destination=37.839908%2C27.845862&amp;travelmode=driving</t>
        </is>
      </c>
      <c r="X158" s="131" t="inlineStr">
        <is>
          <t>AYDIN FATİH</t>
        </is>
      </c>
      <c r="Y158" s="131" t="n">
        <v>8.800000000000001</v>
      </c>
      <c r="Z158" s="131" t="inlineStr">
        <is>
          <t>https://www.google.com/maps/dir/?api=1&amp;origin=37.833%2C27.937&amp;destination=37.834436%2C27.837138&amp;travelmode=driving</t>
        </is>
      </c>
      <c r="AA158" s="131" t="inlineStr">
        <is>
          <t>AYDIN EFELER-2</t>
        </is>
      </c>
      <c r="AB158" s="131" t="n">
        <v>9.6</v>
      </c>
      <c r="AC158" s="131" t="inlineStr">
        <is>
          <t>https://www.google.com/maps/dir/?api=1&amp;origin=37.833%2C27.937&amp;destination=37.842863%2C27.828212&amp;travelmode=driving</t>
        </is>
      </c>
    </row>
    <row r="159" ht="30" customHeight="1" s="113">
      <c r="A159" s="202" t="inlineStr">
        <is>
          <t>EBRU BAYKIZ</t>
        </is>
      </c>
      <c r="B159" s="202" t="inlineStr">
        <is>
          <t>M005</t>
        </is>
      </c>
      <c r="C159" s="202" t="inlineStr">
        <is>
          <t>AYDIN FATİH-2</t>
        </is>
      </c>
      <c r="D159" s="202" t="inlineStr">
        <is>
          <t>Aydın</t>
        </is>
      </c>
      <c r="E159" s="202" t="inlineStr">
        <is>
          <t>AYDIN FATİH-2 çevresi</t>
        </is>
      </c>
      <c r="F159" s="197" t="inlineStr">
        <is>
          <t>OSMAN YOZGATLI MAH. 1310 SK. NO:3</t>
        </is>
      </c>
      <c r="G159" s="203" t="n">
        <v>37.828566</v>
      </c>
      <c r="H159" s="203" t="n">
        <v>27.82614</v>
      </c>
      <c r="I159" s="202" t="inlineStr">
        <is>
          <t>Toplu Taşıma</t>
        </is>
      </c>
      <c r="J159" s="204" t="n">
        <v>60</v>
      </c>
      <c r="K159" s="202" t="inlineStr">
        <is>
          <t>Değerlendirilebilir</t>
        </is>
      </c>
      <c r="L159" s="202" t="n"/>
      <c r="M159" s="205" t="n">
        <v>46229</v>
      </c>
      <c r="N159" s="202" t="inlineStr">
        <is>
          <t>Gerçek - Google Places (1310 Sk)</t>
        </is>
      </c>
      <c r="O159" s="206" t="inlineStr">
        <is>
          <t>Açık adres yalnız İK/admin tarafından görülmelidir; raporlara taşınmaz.</t>
        </is>
      </c>
      <c r="P159" s="131" t="n">
        <v>77.90000000000001</v>
      </c>
      <c r="Q159" s="131" t="inlineStr">
        <is>
          <t>AYDIN FATİH-2</t>
        </is>
      </c>
      <c r="R159" s="131" t="n">
        <v>9.699999999999999</v>
      </c>
      <c r="S159" s="131" t="inlineStr">
        <is>
          <t>Hayır</t>
        </is>
      </c>
      <c r="T159" s="131" t="inlineStr">
        <is>
          <t>https://www.google.com/maps/dir/?api=1&amp;origin=37.828566%2C27.82614&amp;destination=38.260463%2C27.125587&amp;travelmode=driving</t>
        </is>
      </c>
      <c r="U159" s="131" t="inlineStr">
        <is>
          <t>AYDIN EFELER</t>
        </is>
      </c>
      <c r="V159" s="131" t="n">
        <v>1.1</v>
      </c>
      <c r="W159" s="131" t="inlineStr">
        <is>
          <t>https://www.google.com/maps/dir/?api=1&amp;origin=37.828566%2C27.82614&amp;destination=37.838459%2C27.823758&amp;travelmode=driving</t>
        </is>
      </c>
      <c r="X159" s="131" t="inlineStr">
        <is>
          <t>AYDIN FATİH</t>
        </is>
      </c>
      <c r="Y159" s="131" t="n">
        <v>1.2</v>
      </c>
      <c r="Z159" s="131" t="inlineStr">
        <is>
          <t>https://www.google.com/maps/dir/?api=1&amp;origin=37.828566%2C27.82614&amp;destination=37.834436%2C27.837138&amp;travelmode=driving</t>
        </is>
      </c>
      <c r="AA159" s="131" t="inlineStr">
        <is>
          <t>AYDIN EFELER-2</t>
        </is>
      </c>
      <c r="AB159" s="131" t="n">
        <v>1.6</v>
      </c>
      <c r="AC159" s="131" t="inlineStr">
        <is>
          <t>https://www.google.com/maps/dir/?api=1&amp;origin=37.828566%2C27.82614&amp;destination=37.842863%2C27.828212&amp;travelmode=driving</t>
        </is>
      </c>
    </row>
    <row r="160" ht="30" customHeight="1" s="113">
      <c r="A160" s="202" t="inlineStr">
        <is>
          <t>DUYGU ÖZDEMİR</t>
        </is>
      </c>
      <c r="B160" s="202" t="inlineStr">
        <is>
          <t>M005</t>
        </is>
      </c>
      <c r="C160" s="202" t="inlineStr">
        <is>
          <t>AYDIN FATİH-2</t>
        </is>
      </c>
      <c r="D160" s="202" t="inlineStr">
        <is>
          <t>Aydın</t>
        </is>
      </c>
      <c r="E160" s="202" t="inlineStr">
        <is>
          <t>AYDIN FATİH-2 çevresi</t>
        </is>
      </c>
      <c r="F160" s="197" t="inlineStr">
        <is>
          <t xml:space="preserve">AKÇAABAT MAH. 1694 SK.NO:6 </t>
        </is>
      </c>
      <c r="G160" s="203" t="n">
        <v>37.834</v>
      </c>
      <c r="H160" s="203" t="n">
        <v>27.937</v>
      </c>
      <c r="I160" s="202" t="inlineStr">
        <is>
          <t>Toplu Taşıma</t>
        </is>
      </c>
      <c r="J160" s="204" t="n">
        <v>60</v>
      </c>
      <c r="K160" s="202" t="inlineStr">
        <is>
          <t>Değerlendirilebilir</t>
        </is>
      </c>
      <c r="L160" s="202" t="n"/>
      <c r="M160" s="205" t="n">
        <v>46229</v>
      </c>
      <c r="N160" s="202" t="inlineStr">
        <is>
          <t>Dummy - değiştiriniz</t>
        </is>
      </c>
      <c r="O160" s="206" t="inlineStr">
        <is>
          <t>Açık adres yalnız İK/admin tarafından görülmelidir; raporlara taşınmaz.</t>
        </is>
      </c>
      <c r="P160" s="131" t="n">
        <v>85.40000000000001</v>
      </c>
      <c r="Q160" s="131" t="inlineStr">
        <is>
          <t>AYDIN FATİH-2</t>
        </is>
      </c>
      <c r="R160" s="131" t="n">
        <v>8</v>
      </c>
      <c r="S160" s="131" t="inlineStr">
        <is>
          <t>Hayır</t>
        </is>
      </c>
      <c r="T160" s="131" t="inlineStr">
        <is>
          <t>https://www.google.com/maps/dir/?api=1&amp;origin=37.834%2C27.937&amp;destination=38.260463%2C27.125587&amp;travelmode=driving</t>
        </is>
      </c>
      <c r="U160" s="131" t="inlineStr">
        <is>
          <t>AYDIN FATİH-2</t>
        </is>
      </c>
      <c r="V160" s="131" t="n">
        <v>8</v>
      </c>
      <c r="W160" s="131" t="inlineStr">
        <is>
          <t>https://www.google.com/maps/dir/?api=1&amp;origin=37.834%2C27.937&amp;destination=37.839908%2C27.845862&amp;travelmode=driving</t>
        </is>
      </c>
      <c r="X160" s="131" t="inlineStr">
        <is>
          <t>AYDIN FATİH</t>
        </is>
      </c>
      <c r="Y160" s="131" t="n">
        <v>8.800000000000001</v>
      </c>
      <c r="Z160" s="131" t="inlineStr">
        <is>
          <t>https://www.google.com/maps/dir/?api=1&amp;origin=37.834%2C27.937&amp;destination=37.834436%2C27.837138&amp;travelmode=driving</t>
        </is>
      </c>
      <c r="AA160" s="131" t="inlineStr">
        <is>
          <t>AYDIN EFELER-2</t>
        </is>
      </c>
      <c r="AB160" s="131" t="n">
        <v>9.6</v>
      </c>
      <c r="AC160" s="131" t="inlineStr">
        <is>
          <t>https://www.google.com/maps/dir/?api=1&amp;origin=37.834%2C27.937&amp;destination=37.842863%2C27.828212&amp;travelmode=driving</t>
        </is>
      </c>
    </row>
    <row r="161" ht="30" customHeight="1" s="113">
      <c r="A161" s="202" t="inlineStr">
        <is>
          <t>NESİM İNAN</t>
        </is>
      </c>
      <c r="B161" s="202" t="inlineStr">
        <is>
          <t>M005</t>
        </is>
      </c>
      <c r="C161" s="202" t="inlineStr">
        <is>
          <t>AYDIN FATİH-2</t>
        </is>
      </c>
      <c r="D161" s="202" t="inlineStr">
        <is>
          <t>Aydın</t>
        </is>
      </c>
      <c r="E161" s="202" t="inlineStr">
        <is>
          <t>AYDIN FATİH-2 çevresi</t>
        </is>
      </c>
      <c r="F161" s="197" t="inlineStr">
        <is>
          <t>OVAEYMİR MAH. 3287 SK. SÜREYYA BAYRAM APT NO:5 İÇ KAPI NO:1</t>
        </is>
      </c>
      <c r="G161" s="203" t="n">
        <v>37.821746</v>
      </c>
      <c r="H161" s="203" t="n">
        <v>27.83853</v>
      </c>
      <c r="I161" s="202" t="inlineStr">
        <is>
          <t>Toplu Taşıma</t>
        </is>
      </c>
      <c r="J161" s="204" t="n">
        <v>60</v>
      </c>
      <c r="K161" s="202" t="inlineStr">
        <is>
          <t>Değerlendirilebilir</t>
        </is>
      </c>
      <c r="L161" s="202" t="n"/>
      <c r="M161" s="205" t="n">
        <v>46229</v>
      </c>
      <c r="N161" s="202" t="inlineStr">
        <is>
          <t>Gerçek - Google Places (Ovaeymir civarı (zayıf))</t>
        </is>
      </c>
      <c r="O161" s="206" t="inlineStr">
        <is>
          <t>Açık adres yalnız İK/admin tarafından görülmelidir; raporlara taşınmaz.</t>
        </is>
      </c>
      <c r="P161" s="131" t="n">
        <v>79.2</v>
      </c>
      <c r="Q161" s="131" t="inlineStr">
        <is>
          <t>AYDIN FATİH-2</t>
        </is>
      </c>
      <c r="R161" s="131" t="n">
        <v>8.1</v>
      </c>
      <c r="S161" s="131" t="inlineStr">
        <is>
          <t>Hayır</t>
        </is>
      </c>
      <c r="T161" s="131" t="inlineStr">
        <is>
          <t>https://www.google.com/maps/dir/?api=1&amp;origin=37.821746%2C27.83853&amp;destination=38.260463%2C27.125587&amp;travelmode=driving</t>
        </is>
      </c>
      <c r="U161" s="131" t="inlineStr">
        <is>
          <t>AYDIN FATİH</t>
        </is>
      </c>
      <c r="V161" s="131" t="n">
        <v>1.4</v>
      </c>
      <c r="W161" s="131" t="inlineStr">
        <is>
          <t>https://www.google.com/maps/dir/?api=1&amp;origin=37.821746%2C27.83853&amp;destination=37.834436%2C27.837138&amp;travelmode=driving</t>
        </is>
      </c>
      <c r="X161" s="131" t="inlineStr">
        <is>
          <t>AYDIN FATİH-2</t>
        </is>
      </c>
      <c r="Y161" s="131" t="n">
        <v>2.1</v>
      </c>
      <c r="Z161" s="131" t="inlineStr">
        <is>
          <t>https://www.google.com/maps/dir/?api=1&amp;origin=37.821746%2C27.83853&amp;destination=37.839908%2C27.845862&amp;travelmode=driving</t>
        </is>
      </c>
      <c r="AA161" s="131" t="inlineStr">
        <is>
          <t>AYDIN EFELER</t>
        </is>
      </c>
      <c r="AB161" s="131" t="n">
        <v>2.3</v>
      </c>
      <c r="AC161" s="131" t="inlineStr">
        <is>
          <t>https://www.google.com/maps/dir/?api=1&amp;origin=37.821746%2C27.83853&amp;destination=37.838459%2C27.823758&amp;travelmode=driving</t>
        </is>
      </c>
    </row>
    <row r="162" ht="30" customHeight="1" s="113">
      <c r="A162" s="202" t="inlineStr">
        <is>
          <t>MERT BOZKURT</t>
        </is>
      </c>
      <c r="B162" s="202" t="inlineStr">
        <is>
          <t>M005</t>
        </is>
      </c>
      <c r="C162" s="202" t="inlineStr">
        <is>
          <t>AYDIN FATİH-2</t>
        </is>
      </c>
      <c r="D162" s="202" t="inlineStr">
        <is>
          <t>Aydın</t>
        </is>
      </c>
      <c r="E162" s="202" t="inlineStr">
        <is>
          <t>AYDIN FATİH-2 çevresi</t>
        </is>
      </c>
      <c r="F162" s="197" t="inlineStr">
        <is>
          <t>KARDEŞKÖY MAH. 5033 SK. POLAT EVLERİ NO:46 EFELER AYDIN</t>
        </is>
      </c>
      <c r="G162" s="203" t="n">
        <v>37.845463</v>
      </c>
      <c r="H162" s="203" t="n">
        <v>27.769963</v>
      </c>
      <c r="I162" s="202" t="inlineStr">
        <is>
          <t>Toplu Taşıma</t>
        </is>
      </c>
      <c r="J162" s="204" t="n">
        <v>60</v>
      </c>
      <c r="K162" s="202" t="inlineStr">
        <is>
          <t>Değerlendirilebilir</t>
        </is>
      </c>
      <c r="L162" s="202" t="n"/>
      <c r="M162" s="205" t="n">
        <v>46229</v>
      </c>
      <c r="N162" s="202" t="inlineStr">
        <is>
          <t>Gerçek - Google Places, mahalle merkezi yaklaşık (Kardeşköy merkezi (yaklaşık))</t>
        </is>
      </c>
      <c r="O162" s="206" t="inlineStr">
        <is>
          <t>Açık adres yalnız İK/admin tarafından görülmelidir; raporlara taşınmaz.</t>
        </is>
      </c>
      <c r="P162" s="131" t="n">
        <v>4.8</v>
      </c>
      <c r="Q162" s="131" t="inlineStr">
        <is>
          <t>AYDIN FATİH-2</t>
        </is>
      </c>
      <c r="R162" s="131" t="n">
        <v>9.800000000000001</v>
      </c>
      <c r="S162" s="131" t="inlineStr">
        <is>
          <t>Hayır</t>
        </is>
      </c>
      <c r="T162" s="131" t="inlineStr">
        <is>
          <t>https://www.google.com/maps/dir/?api=1&amp;origin=37.845463%2C27.769963&amp;destination=37.838459%2C27.823758&amp;travelmode=driving</t>
        </is>
      </c>
      <c r="U162" s="131" t="inlineStr">
        <is>
          <t>AYDIN MİMARSİNAN</t>
        </is>
      </c>
      <c r="V162" s="131" t="n">
        <v>4.2</v>
      </c>
      <c r="W162" s="131" t="inlineStr">
        <is>
          <t>https://www.google.com/maps/dir/?api=1&amp;origin=37.845463%2C27.769963&amp;destination=37.851048%2C27.817409&amp;travelmode=driving</t>
        </is>
      </c>
      <c r="X162" s="131" t="inlineStr">
        <is>
          <t>AYDIN EFELER</t>
        </is>
      </c>
      <c r="Y162" s="131" t="n">
        <v>4.8</v>
      </c>
      <c r="Z162" s="131" t="inlineStr">
        <is>
          <t>https://www.google.com/maps/dir/?api=1&amp;origin=37.845463%2C27.769963&amp;destination=37.838459%2C27.823758&amp;travelmode=driving</t>
        </is>
      </c>
      <c r="AA162" s="131" t="inlineStr">
        <is>
          <t>AYDIN GİRNE</t>
        </is>
      </c>
      <c r="AB162" s="131" t="n">
        <v>4.9</v>
      </c>
      <c r="AC162" s="131" t="inlineStr">
        <is>
          <t>https://www.google.com/maps/dir/?api=1&amp;origin=37.845463%2C27.769963&amp;destination=37.857618%2C27.823128&amp;travelmode=driving</t>
        </is>
      </c>
    </row>
    <row r="163" ht="30" customHeight="1" s="113">
      <c r="A163" s="202" t="inlineStr">
        <is>
          <t>HALİL YAMAN</t>
        </is>
      </c>
      <c r="B163" s="202" t="inlineStr">
        <is>
          <t>M004</t>
        </is>
      </c>
      <c r="C163" s="202" t="inlineStr">
        <is>
          <t>AYDIN FATİH</t>
        </is>
      </c>
      <c r="D163" s="202" t="inlineStr">
        <is>
          <t>Aydın</t>
        </is>
      </c>
      <c r="E163" s="202" t="inlineStr">
        <is>
          <t>AYDIN FATİH çevresi</t>
        </is>
      </c>
      <c r="F163" s="197" t="inlineStr">
        <is>
          <t>CUMHURİYET MAH 1953 SK KÜÇÜKLER APT NO:7 İÇ KAPI NO:2</t>
        </is>
      </c>
      <c r="G163" s="203" t="n">
        <v>37.846614</v>
      </c>
      <c r="H163" s="203" t="n">
        <v>27.842716</v>
      </c>
      <c r="I163" s="202" t="inlineStr">
        <is>
          <t>Toplu Taşıma</t>
        </is>
      </c>
      <c r="J163" s="204" t="n">
        <v>60</v>
      </c>
      <c r="K163" s="202" t="inlineStr">
        <is>
          <t>Değerlendirilebilir</t>
        </is>
      </c>
      <c r="L163" s="202" t="n"/>
      <c r="M163" s="205" t="n">
        <v>46229</v>
      </c>
      <c r="N163" s="202" t="inlineStr">
        <is>
          <t>Gerçek - Google Places (1953 Sk No:7)</t>
        </is>
      </c>
      <c r="O163" s="206" t="inlineStr">
        <is>
          <t>Açık adres yalnız İK/admin tarafından görülmelidir; raporlara taşınmaz.</t>
        </is>
      </c>
      <c r="P163" s="131" t="n">
        <v>1.9</v>
      </c>
      <c r="Q163" s="131" t="inlineStr">
        <is>
          <t>AYDIN FATİH-2</t>
        </is>
      </c>
      <c r="R163" s="131" t="n">
        <v>5.2</v>
      </c>
      <c r="S163" s="131" t="inlineStr">
        <is>
          <t>Hayır</t>
        </is>
      </c>
      <c r="T163" s="131" t="inlineStr">
        <is>
          <t>https://www.google.com/maps/dir/?api=1&amp;origin=37.846614%2C27.842716&amp;destination=37.838459%2C27.823758&amp;travelmode=driving</t>
        </is>
      </c>
      <c r="U163" s="131" t="inlineStr">
        <is>
          <t>AYDIN FATİH-2</t>
        </is>
      </c>
      <c r="V163" s="131" t="n">
        <v>0.8</v>
      </c>
      <c r="W163" s="131" t="inlineStr">
        <is>
          <t>https://www.google.com/maps/dir/?api=1&amp;origin=37.846614%2C27.842716&amp;destination=37.839908%2C27.845862&amp;travelmode=driving</t>
        </is>
      </c>
      <c r="X163" s="131" t="inlineStr">
        <is>
          <t>AYDIN EFELER-2</t>
        </is>
      </c>
      <c r="Y163" s="131" t="n">
        <v>1.3</v>
      </c>
      <c r="Z163" s="131" t="inlineStr">
        <is>
          <t>https://www.google.com/maps/dir/?api=1&amp;origin=37.846614%2C27.842716&amp;destination=37.842863%2C27.828212&amp;travelmode=driving</t>
        </is>
      </c>
      <c r="AA163" s="131" t="inlineStr">
        <is>
          <t>AYDIN FATİH</t>
        </is>
      </c>
      <c r="AB163" s="131" t="n">
        <v>1.4</v>
      </c>
      <c r="AC163" s="131" t="inlineStr">
        <is>
          <t>https://www.google.com/maps/dir/?api=1&amp;origin=37.846614%2C27.842716&amp;destination=37.834436%2C27.837138&amp;travelmode=driving</t>
        </is>
      </c>
    </row>
    <row r="164" ht="30" customHeight="1" s="113">
      <c r="A164" s="202" t="inlineStr">
        <is>
          <t>SELAHATTİN MENTEŞ</t>
        </is>
      </c>
      <c r="B164" s="202" t="inlineStr">
        <is>
          <t>M004</t>
        </is>
      </c>
      <c r="C164" s="202" t="inlineStr">
        <is>
          <t>AYDIN FATİH</t>
        </is>
      </c>
      <c r="D164" s="202" t="inlineStr">
        <is>
          <t>Aydın</t>
        </is>
      </c>
      <c r="E164" s="202" t="inlineStr">
        <is>
          <t>AYDIN FATİH çevresi</t>
        </is>
      </c>
      <c r="F164" s="197" t="inlineStr">
        <is>
          <t>EFELER MH. FİDANLIK CD. N:8 K:2 D:4 EFELER</t>
        </is>
      </c>
      <c r="G164" s="203" t="n">
        <v>37.839234</v>
      </c>
      <c r="H164" s="203" t="n">
        <v>27.828098</v>
      </c>
      <c r="I164" s="202" t="inlineStr">
        <is>
          <t>Toplu Taşıma</t>
        </is>
      </c>
      <c r="J164" s="204" t="n">
        <v>60</v>
      </c>
      <c r="K164" s="202" t="inlineStr">
        <is>
          <t>Değerlendirilebilir</t>
        </is>
      </c>
      <c r="L164" s="202" t="n"/>
      <c r="M164" s="205" t="n">
        <v>46229</v>
      </c>
      <c r="N164" s="202" t="inlineStr">
        <is>
          <t>Gerçek - Google Places (Fidanlık Cd No:8)</t>
        </is>
      </c>
      <c r="O164" s="206" t="inlineStr">
        <is>
          <t>Açık adres yalnız İK/admin tarafından görülmelidir; raporlara taşınmaz.</t>
        </is>
      </c>
      <c r="P164" s="131" t="n">
        <v>0.4</v>
      </c>
      <c r="Q164" s="131" t="inlineStr">
        <is>
          <t>AYDIN FATİH-2</t>
        </is>
      </c>
      <c r="R164" s="131" t="n">
        <v>7.2</v>
      </c>
      <c r="S164" s="131" t="inlineStr">
        <is>
          <t>Evet</t>
        </is>
      </c>
      <c r="T164" s="131" t="inlineStr">
        <is>
          <t>https://www.google.com/maps/dir/?api=1&amp;origin=37.839234%2C27.828098&amp;destination=37.838459%2C27.823758&amp;travelmode=driving</t>
        </is>
      </c>
      <c r="U164" s="131" t="inlineStr">
        <is>
          <t>AYDIN EFELER</t>
        </is>
      </c>
      <c r="V164" s="131" t="n">
        <v>0.4</v>
      </c>
      <c r="W164" s="131" t="inlineStr">
        <is>
          <t>https://www.google.com/maps/dir/?api=1&amp;origin=37.839234%2C27.828098&amp;destination=37.838459%2C27.823758&amp;travelmode=driving</t>
        </is>
      </c>
      <c r="X164" s="131" t="inlineStr">
        <is>
          <t>AYDIN EFELER-2</t>
        </is>
      </c>
      <c r="Y164" s="131" t="n">
        <v>0.4</v>
      </c>
      <c r="Z164" s="131" t="inlineStr">
        <is>
          <t>https://www.google.com/maps/dir/?api=1&amp;origin=37.839234%2C27.828098&amp;destination=37.842863%2C27.828212&amp;travelmode=driving</t>
        </is>
      </c>
      <c r="AA164" s="131" t="inlineStr">
        <is>
          <t>AYDIN FATİH</t>
        </is>
      </c>
      <c r="AB164" s="131" t="n">
        <v>1</v>
      </c>
      <c r="AC164" s="131" t="inlineStr">
        <is>
          <t>https://www.google.com/maps/dir/?api=1&amp;origin=37.839234%2C27.828098&amp;destination=37.834436%2C27.837138&amp;travelmode=driving</t>
        </is>
      </c>
    </row>
    <row r="165" ht="30" customHeight="1" s="113">
      <c r="A165" s="202" t="inlineStr">
        <is>
          <t>MİRAY MORALI</t>
        </is>
      </c>
      <c r="B165" s="202" t="inlineStr">
        <is>
          <t>M004</t>
        </is>
      </c>
      <c r="C165" s="202" t="inlineStr">
        <is>
          <t>AYDIN FATİH</t>
        </is>
      </c>
      <c r="D165" s="202" t="inlineStr">
        <is>
          <t>Aydın</t>
        </is>
      </c>
      <c r="E165" s="202" t="inlineStr">
        <is>
          <t>AYDIN FATİH çevresi</t>
        </is>
      </c>
      <c r="F165" s="197" t="inlineStr">
        <is>
          <t>YEDİ EYLÜL MAH. 1008 SK.ÖZVERİ SİTESİ B BLOK NO:26 İÇ KAPI NO:3</t>
        </is>
      </c>
      <c r="G165" s="203" t="n">
        <v>37.835812</v>
      </c>
      <c r="H165" s="203" t="n">
        <v>27.8414</v>
      </c>
      <c r="I165" s="202" t="inlineStr">
        <is>
          <t>Toplu Taşıma</t>
        </is>
      </c>
      <c r="J165" s="204" t="n">
        <v>60</v>
      </c>
      <c r="K165" s="202" t="inlineStr">
        <is>
          <t>Değerlendirilebilir</t>
        </is>
      </c>
      <c r="L165" s="202" t="n"/>
      <c r="M165" s="205" t="n">
        <v>46229</v>
      </c>
      <c r="N165" s="202" t="inlineStr">
        <is>
          <t>Gerçek - Google Places, mahalle merkezi yaklaşık (Yedi Eylül Mah merkezi (yaklaşık, Aydın))</t>
        </is>
      </c>
      <c r="O165" s="206" t="inlineStr">
        <is>
          <t>Açık adres yalnız İK/admin tarafından görülmelidir; raporlara taşınmaz.</t>
        </is>
      </c>
      <c r="P165" s="131" t="n">
        <v>1.6</v>
      </c>
      <c r="Q165" s="131" t="inlineStr">
        <is>
          <t>AYDIN FATİH-2</t>
        </is>
      </c>
      <c r="R165" s="131" t="n">
        <v>5.4</v>
      </c>
      <c r="S165" s="131" t="inlineStr">
        <is>
          <t>Hayır</t>
        </is>
      </c>
      <c r="T165" s="131" t="inlineStr">
        <is>
          <t>https://www.google.com/maps/dir/?api=1&amp;origin=37.835812%2C27.8414&amp;destination=37.838459%2C27.823758&amp;travelmode=driving</t>
        </is>
      </c>
      <c r="U165" s="131" t="inlineStr">
        <is>
          <t>AYDIN FATİH</t>
        </is>
      </c>
      <c r="V165" s="131" t="n">
        <v>0.4</v>
      </c>
      <c r="W165" s="131" t="inlineStr">
        <is>
          <t>https://www.google.com/maps/dir/?api=1&amp;origin=37.835812%2C27.8414&amp;destination=37.834436%2C27.837138&amp;travelmode=driving</t>
        </is>
      </c>
      <c r="X165" s="131" t="inlineStr">
        <is>
          <t>AYDIN FATİH-2</t>
        </is>
      </c>
      <c r="Y165" s="131" t="n">
        <v>0.6</v>
      </c>
      <c r="Z165" s="131" t="inlineStr">
        <is>
          <t>https://www.google.com/maps/dir/?api=1&amp;origin=37.835812%2C27.8414&amp;destination=37.839908%2C27.845862&amp;travelmode=driving</t>
        </is>
      </c>
      <c r="AA165" s="131" t="inlineStr">
        <is>
          <t>AYDIN EFELER-2</t>
        </is>
      </c>
      <c r="AB165" s="131" t="n">
        <v>1.4</v>
      </c>
      <c r="AC165" s="131" t="inlineStr">
        <is>
          <t>https://www.google.com/maps/dir/?api=1&amp;origin=37.835812%2C27.8414&amp;destination=37.842863%2C27.828212&amp;travelmode=driving</t>
        </is>
      </c>
    </row>
    <row r="166" ht="30" customHeight="1" s="113">
      <c r="A166" s="202" t="inlineStr">
        <is>
          <t>MUHAMMET DURMAZ</t>
        </is>
      </c>
      <c r="B166" s="202" t="inlineStr">
        <is>
          <t>M004</t>
        </is>
      </c>
      <c r="C166" s="202" t="inlineStr">
        <is>
          <t>AYDIN FATİH</t>
        </is>
      </c>
      <c r="D166" s="202" t="inlineStr">
        <is>
          <t>Aydın</t>
        </is>
      </c>
      <c r="E166" s="202" t="inlineStr">
        <is>
          <t>AYDIN FATİH çevresi</t>
        </is>
      </c>
      <c r="F166" s="197" t="inlineStr">
        <is>
          <t>ZEYBEK MAH ZEYBEKLER BUL TOKİ EVLERİ B1 BLOK 7 SİTESİ TOKİ NO:6/6 İÇ NO:10</t>
        </is>
      </c>
      <c r="G166" s="203" t="n">
        <v>37.836053</v>
      </c>
      <c r="H166" s="203" t="n">
        <v>27.816489</v>
      </c>
      <c r="I166" s="202" t="inlineStr">
        <is>
          <t>Toplu Taşıma</t>
        </is>
      </c>
      <c r="J166" s="204" t="n">
        <v>60</v>
      </c>
      <c r="K166" s="202" t="inlineStr">
        <is>
          <t>Değerlendirilebilir</t>
        </is>
      </c>
      <c r="L166" s="202" t="n"/>
      <c r="M166" s="205" t="n">
        <v>46229</v>
      </c>
      <c r="N166" s="202" t="inlineStr">
        <is>
          <t>Gerçek - Google Places, mahalle merkezi yaklaşık (Zeybek Mah merkezi (yaklaşık))</t>
        </is>
      </c>
      <c r="O166" s="206" t="inlineStr">
        <is>
          <t>Açık adres yalnız İK/admin tarafından görülmelidir; raporlara taşınmaz.</t>
        </is>
      </c>
      <c r="P166" s="131" t="n">
        <v>0.7</v>
      </c>
      <c r="Q166" s="131" t="inlineStr">
        <is>
          <t>AYDIN FATİH-2</t>
        </is>
      </c>
      <c r="R166" s="131" t="n">
        <v>7.3</v>
      </c>
      <c r="S166" s="131" t="inlineStr">
        <is>
          <t>Evet</t>
        </is>
      </c>
      <c r="T166" s="131" t="inlineStr">
        <is>
          <t>https://www.google.com/maps/dir/?api=1&amp;origin=37.836053%2C27.816489&amp;destination=37.838459%2C27.823758&amp;travelmode=driving</t>
        </is>
      </c>
      <c r="U166" s="131" t="inlineStr">
        <is>
          <t>AYDIN EFELER</t>
        </is>
      </c>
      <c r="V166" s="131" t="n">
        <v>0.7</v>
      </c>
      <c r="W166" s="131" t="inlineStr">
        <is>
          <t>https://www.google.com/maps/dir/?api=1&amp;origin=37.836053%2C27.816489&amp;destination=37.838459%2C27.823758&amp;travelmode=driving</t>
        </is>
      </c>
      <c r="X166" s="131" t="inlineStr">
        <is>
          <t>AYDIN EFELER-2</t>
        </is>
      </c>
      <c r="Y166" s="131" t="n">
        <v>1.3</v>
      </c>
      <c r="Z166" s="131" t="inlineStr">
        <is>
          <t>https://www.google.com/maps/dir/?api=1&amp;origin=37.836053%2C27.816489&amp;destination=37.842863%2C27.828212&amp;travelmode=driving</t>
        </is>
      </c>
      <c r="AA166" s="131" t="inlineStr">
        <is>
          <t>AYDIN MİMARSİNAN</t>
        </is>
      </c>
      <c r="AB166" s="131" t="n">
        <v>1.7</v>
      </c>
      <c r="AC166" s="131" t="inlineStr">
        <is>
          <t>https://www.google.com/maps/dir/?api=1&amp;origin=37.836053%2C27.816489&amp;destination=37.851048%2C27.817409&amp;travelmode=driving</t>
        </is>
      </c>
    </row>
    <row r="167" ht="30" customHeight="1" s="113">
      <c r="A167" s="202" t="inlineStr">
        <is>
          <t>MERVE ÖZCAN</t>
        </is>
      </c>
      <c r="B167" s="202" t="inlineStr">
        <is>
          <t>M004</t>
        </is>
      </c>
      <c r="C167" s="202" t="inlineStr">
        <is>
          <t>AYDIN FATİH</t>
        </is>
      </c>
      <c r="D167" s="202" t="inlineStr">
        <is>
          <t>Aydın</t>
        </is>
      </c>
      <c r="E167" s="202" t="inlineStr">
        <is>
          <t>AYDIN FATİH çevresi</t>
        </is>
      </c>
      <c r="F167" s="197" t="n">
        <v>0</v>
      </c>
      <c r="G167" s="203" t="n">
        <v>37.831</v>
      </c>
      <c r="H167" s="203" t="n">
        <v>27.907</v>
      </c>
      <c r="I167" s="202" t="inlineStr">
        <is>
          <t>Toplu Taşıma</t>
        </is>
      </c>
      <c r="J167" s="204" t="n">
        <v>60</v>
      </c>
      <c r="K167" s="202" t="inlineStr">
        <is>
          <t>Değerlendirilebilir</t>
        </is>
      </c>
      <c r="L167" s="202" t="n"/>
      <c r="M167" s="205" t="n">
        <v>46229</v>
      </c>
      <c r="N167" s="202" t="inlineStr">
        <is>
          <t>Dummy - değiştiriniz</t>
        </is>
      </c>
      <c r="O167" s="206" t="inlineStr">
        <is>
          <t>Açık adres yalnız İK/admin tarafından görülmelidir; raporlara taşınmaz.</t>
        </is>
      </c>
      <c r="P167" s="131" t="n">
        <v>7.4</v>
      </c>
      <c r="Q167" s="131" t="inlineStr">
        <is>
          <t>AYDIN FATİH-2</t>
        </is>
      </c>
      <c r="R167" s="131" t="n">
        <v>5.5</v>
      </c>
      <c r="S167" s="131" t="inlineStr">
        <is>
          <t>Hayır</t>
        </is>
      </c>
      <c r="T167" s="131" t="inlineStr">
        <is>
          <t>https://www.google.com/maps/dir/?api=1&amp;origin=37.831%2C27.907&amp;destination=37.838459%2C27.823758&amp;travelmode=driving</t>
        </is>
      </c>
      <c r="U167" s="131" t="inlineStr">
        <is>
          <t>AYDIN FATİH-2</t>
        </is>
      </c>
      <c r="V167" s="131" t="n">
        <v>5.5</v>
      </c>
      <c r="W167" s="131" t="inlineStr">
        <is>
          <t>https://www.google.com/maps/dir/?api=1&amp;origin=37.831%2C27.907&amp;destination=37.839908%2C27.845862&amp;travelmode=driving</t>
        </is>
      </c>
      <c r="X167" s="131" t="inlineStr">
        <is>
          <t>AYDIN FATİH</t>
        </is>
      </c>
      <c r="Y167" s="131" t="n">
        <v>6.1</v>
      </c>
      <c r="Z167" s="131" t="inlineStr">
        <is>
          <t>https://www.google.com/maps/dir/?api=1&amp;origin=37.831%2C27.907&amp;destination=37.834436%2C27.837138&amp;travelmode=driving</t>
        </is>
      </c>
      <c r="AA167" s="131" t="inlineStr">
        <is>
          <t>AYDIN EFELER-2</t>
        </is>
      </c>
      <c r="AB167" s="131" t="n">
        <v>7</v>
      </c>
      <c r="AC167" s="131" t="inlineStr">
        <is>
          <t>https://www.google.com/maps/dir/?api=1&amp;origin=37.831%2C27.907&amp;destination=37.842863%2C27.828212&amp;travelmode=driving</t>
        </is>
      </c>
    </row>
    <row r="168" ht="30" customHeight="1" s="113">
      <c r="A168" s="202" t="inlineStr">
        <is>
          <t>PINAR KOCABAŞOĞLU</t>
        </is>
      </c>
      <c r="B168" s="202" t="inlineStr">
        <is>
          <t>M004</t>
        </is>
      </c>
      <c r="C168" s="202" t="inlineStr">
        <is>
          <t>AYDIN FATİH</t>
        </is>
      </c>
      <c r="D168" s="202" t="inlineStr">
        <is>
          <t>Aydın</t>
        </is>
      </c>
      <c r="E168" s="202" t="inlineStr">
        <is>
          <t>AYDIN FATİH çevresi</t>
        </is>
      </c>
      <c r="F168" s="197" t="inlineStr">
        <is>
          <t>KEMER MAH. HAYRAT CAD. NO:35 İÇ KAPI NO:4 EFELER/AYDIN</t>
        </is>
      </c>
      <c r="G168" s="203" t="n">
        <v>37.861011</v>
      </c>
      <c r="H168" s="203" t="n">
        <v>27.82141</v>
      </c>
      <c r="I168" s="202" t="inlineStr">
        <is>
          <t>Toplu Taşıma</t>
        </is>
      </c>
      <c r="J168" s="204" t="n">
        <v>60</v>
      </c>
      <c r="K168" s="202" t="inlineStr">
        <is>
          <t>Değerlendirilebilir</t>
        </is>
      </c>
      <c r="L168" s="202" t="n"/>
      <c r="M168" s="205" t="n">
        <v>46229</v>
      </c>
      <c r="N168" s="202" t="inlineStr">
        <is>
          <t>Gerçek - Google Places (Hayrat Cd No:35)</t>
        </is>
      </c>
      <c r="O168" s="206" t="inlineStr">
        <is>
          <t>Açık adres yalnız İK/admin tarafından görülmelidir; raporlara taşınmaz.</t>
        </is>
      </c>
      <c r="P168" s="131" t="n">
        <v>2.5</v>
      </c>
      <c r="Q168" s="131" t="inlineStr">
        <is>
          <t>AYDIN FATİH-2</t>
        </is>
      </c>
      <c r="R168" s="131" t="n">
        <v>7.3</v>
      </c>
      <c r="S168" s="131" t="inlineStr">
        <is>
          <t>Hayır</t>
        </is>
      </c>
      <c r="T168" s="131" t="inlineStr">
        <is>
          <t>https://www.google.com/maps/dir/?api=1&amp;origin=37.861011%2C27.82141&amp;destination=37.838459%2C27.823758&amp;travelmode=driving</t>
        </is>
      </c>
      <c r="U168" s="131" t="inlineStr">
        <is>
          <t>AYDIN GİRNE</t>
        </is>
      </c>
      <c r="V168" s="131" t="n">
        <v>0.4</v>
      </c>
      <c r="W168" s="131" t="inlineStr">
        <is>
          <t>https://www.google.com/maps/dir/?api=1&amp;origin=37.861011%2C27.82141&amp;destination=37.857618%2C27.823128&amp;travelmode=driving</t>
        </is>
      </c>
      <c r="X168" s="131" t="inlineStr">
        <is>
          <t>AYDIN MİMARSİNAN</t>
        </is>
      </c>
      <c r="Y168" s="131" t="n">
        <v>1.2</v>
      </c>
      <c r="Z168" s="131" t="inlineStr">
        <is>
          <t>https://www.google.com/maps/dir/?api=1&amp;origin=37.861011%2C27.82141&amp;destination=37.851048%2C27.817409&amp;travelmode=driving</t>
        </is>
      </c>
      <c r="AA168" s="131" t="inlineStr">
        <is>
          <t>AYDIN EFELER-2</t>
        </is>
      </c>
      <c r="AB168" s="131" t="n">
        <v>2.1</v>
      </c>
      <c r="AC168" s="131" t="inlineStr">
        <is>
          <t>https://www.google.com/maps/dir/?api=1&amp;origin=37.861011%2C27.82141&amp;destination=37.842863%2C27.828212&amp;travelmode=driving</t>
        </is>
      </c>
    </row>
    <row r="169" ht="30" customHeight="1" s="113">
      <c r="A169" s="202" t="inlineStr">
        <is>
          <t>SEDA MAHİZAR ÇELİK</t>
        </is>
      </c>
      <c r="B169" s="202" t="inlineStr">
        <is>
          <t>M004</t>
        </is>
      </c>
      <c r="C169" s="202" t="inlineStr">
        <is>
          <t>AYDIN FATİH</t>
        </is>
      </c>
      <c r="D169" s="202" t="inlineStr">
        <is>
          <t>Aydın</t>
        </is>
      </c>
      <c r="E169" s="202" t="inlineStr">
        <is>
          <t>AYDIN FATİH çevresi</t>
        </is>
      </c>
      <c r="F169" s="197" t="inlineStr">
        <is>
          <t>CUMHURİYET MAH.ŞEHİT ASTEĞMEN SÜLEYMAN ÇAMLICA BUL.ELIF VAROL APT.NO:115 İÇ</t>
        </is>
      </c>
      <c r="G169" s="203" t="n">
        <v>37.844666</v>
      </c>
      <c r="H169" s="203" t="n">
        <v>27.835539</v>
      </c>
      <c r="I169" s="202" t="inlineStr">
        <is>
          <t>Toplu Taşıma</t>
        </is>
      </c>
      <c r="J169" s="204" t="n">
        <v>60</v>
      </c>
      <c r="K169" s="202" t="inlineStr">
        <is>
          <t>Değerlendirilebilir</t>
        </is>
      </c>
      <c r="L169" s="202" t="n"/>
      <c r="M169" s="205" t="n">
        <v>46229</v>
      </c>
      <c r="N169" s="202" t="inlineStr">
        <is>
          <t>Gerçek - Google Places, mahalle merkezi yaklaşık (Cumhuriyet Mah merkezi (yaklaşık))</t>
        </is>
      </c>
      <c r="O169" s="206" t="inlineStr">
        <is>
          <t>Açık adres yalnız İK/admin tarafından görülmelidir; raporlara taşınmaz.</t>
        </is>
      </c>
      <c r="P169" s="131" t="n">
        <v>1.2</v>
      </c>
      <c r="Q169" s="131" t="inlineStr">
        <is>
          <t>AYDIN FATİH-2</t>
        </is>
      </c>
      <c r="R169" s="131" t="n">
        <v>5.5</v>
      </c>
      <c r="S169" s="131" t="inlineStr">
        <is>
          <t>Hayır</t>
        </is>
      </c>
      <c r="T169" s="131" t="inlineStr">
        <is>
          <t>https://www.google.com/maps/dir/?api=1&amp;origin=37.844666%2C27.835539&amp;destination=37.838459%2C27.823758&amp;travelmode=driving</t>
        </is>
      </c>
      <c r="U169" s="131" t="inlineStr">
        <is>
          <t>AYDIN EFELER-2</t>
        </is>
      </c>
      <c r="V169" s="131" t="n">
        <v>0.7</v>
      </c>
      <c r="W169" s="131" t="inlineStr">
        <is>
          <t>https://www.google.com/maps/dir/?api=1&amp;origin=37.844666%2C27.835539&amp;destination=37.842863%2C27.828212&amp;travelmode=driving</t>
        </is>
      </c>
      <c r="X169" s="131" t="inlineStr">
        <is>
          <t>AYDIN FATİH-2</t>
        </is>
      </c>
      <c r="Y169" s="131" t="n">
        <v>1</v>
      </c>
      <c r="Z169" s="131" t="inlineStr">
        <is>
          <t>https://www.google.com/maps/dir/?api=1&amp;origin=37.844666%2C27.835539&amp;destination=37.839908%2C27.845862&amp;travelmode=driving</t>
        </is>
      </c>
      <c r="AA169" s="131" t="inlineStr">
        <is>
          <t>AYDIN FATİH</t>
        </is>
      </c>
      <c r="AB169" s="131" t="n">
        <v>1.1</v>
      </c>
      <c r="AC169" s="131" t="inlineStr">
        <is>
          <t>https://www.google.com/maps/dir/?api=1&amp;origin=37.844666%2C27.835539&amp;destination=37.834436%2C27.837138&amp;travelmode=driving</t>
        </is>
      </c>
    </row>
    <row r="170" ht="30" customHeight="1" s="113">
      <c r="A170" s="202" t="inlineStr">
        <is>
          <t>KENAN ÖZKAN</t>
        </is>
      </c>
      <c r="B170" s="202" t="inlineStr">
        <is>
          <t>M004</t>
        </is>
      </c>
      <c r="C170" s="202" t="inlineStr">
        <is>
          <t>AYDIN FATİH</t>
        </is>
      </c>
      <c r="D170" s="202" t="inlineStr">
        <is>
          <t>Aydın</t>
        </is>
      </c>
      <c r="E170" s="202" t="inlineStr">
        <is>
          <t>AYDIN FATİH çevresi</t>
        </is>
      </c>
      <c r="F170" s="197" t="inlineStr">
        <is>
          <t>OSMAN YOZGATLI MH 1241 SK. N:7</t>
        </is>
      </c>
      <c r="G170" s="203" t="n">
        <v>37.82887</v>
      </c>
      <c r="H170" s="203" t="n">
        <v>27.832656</v>
      </c>
      <c r="I170" s="202" t="inlineStr">
        <is>
          <t>Toplu Taşıma</t>
        </is>
      </c>
      <c r="J170" s="204" t="n">
        <v>60</v>
      </c>
      <c r="K170" s="202" t="inlineStr">
        <is>
          <t>Değerlendirilebilir</t>
        </is>
      </c>
      <c r="L170" s="202" t="n"/>
      <c r="M170" s="205" t="n">
        <v>46229</v>
      </c>
      <c r="N170" s="202" t="inlineStr">
        <is>
          <t>Gerçek - Google Places (1241 Sk No:7)</t>
        </is>
      </c>
      <c r="O170" s="206" t="inlineStr">
        <is>
          <t>Açık adres yalnız İK/admin tarafından görülmelidir; raporlara taşınmaz.</t>
        </is>
      </c>
      <c r="P170" s="131" t="n">
        <v>1.3</v>
      </c>
      <c r="Q170" s="131" t="inlineStr">
        <is>
          <t>AYDIN FATİH-2</t>
        </is>
      </c>
      <c r="R170" s="131" t="n">
        <v>7.4</v>
      </c>
      <c r="S170" s="131" t="inlineStr">
        <is>
          <t>Hayır</t>
        </is>
      </c>
      <c r="T170" s="131" t="inlineStr">
        <is>
          <t>https://www.google.com/maps/dir/?api=1&amp;origin=37.82887%2C27.832656&amp;destination=37.838459%2C27.823758&amp;travelmode=driving</t>
        </is>
      </c>
      <c r="U170" s="131" t="inlineStr">
        <is>
          <t>AYDIN FATİH</t>
        </is>
      </c>
      <c r="V170" s="131" t="n">
        <v>0.7</v>
      </c>
      <c r="W170" s="131" t="inlineStr">
        <is>
          <t>https://www.google.com/maps/dir/?api=1&amp;origin=37.82887%2C27.832656&amp;destination=37.834436%2C27.837138&amp;travelmode=driving</t>
        </is>
      </c>
      <c r="X170" s="131" t="inlineStr">
        <is>
          <t>AYDIN EFELER</t>
        </is>
      </c>
      <c r="Y170" s="131" t="n">
        <v>1.3</v>
      </c>
      <c r="Z170" s="131" t="inlineStr">
        <is>
          <t>https://www.google.com/maps/dir/?api=1&amp;origin=37.82887%2C27.832656&amp;destination=37.838459%2C27.823758&amp;travelmode=driving</t>
        </is>
      </c>
      <c r="AA170" s="131" t="inlineStr">
        <is>
          <t>AYDIN EFELER-2</t>
        </is>
      </c>
      <c r="AB170" s="131" t="n">
        <v>1.6</v>
      </c>
      <c r="AC170" s="131" t="inlineStr">
        <is>
          <t>https://www.google.com/maps/dir/?api=1&amp;origin=37.82887%2C27.832656&amp;destination=37.842863%2C27.828212&amp;travelmode=driving</t>
        </is>
      </c>
    </row>
    <row r="171" ht="30" customHeight="1" s="113">
      <c r="A171" s="202" t="inlineStr">
        <is>
          <t>ABDÜLKERİM SERBES</t>
        </is>
      </c>
      <c r="B171" s="202" t="inlineStr">
        <is>
          <t>M004</t>
        </is>
      </c>
      <c r="C171" s="202" t="inlineStr">
        <is>
          <t>AYDIN FATİH</t>
        </is>
      </c>
      <c r="D171" s="202" t="inlineStr">
        <is>
          <t>Aydın</t>
        </is>
      </c>
      <c r="E171" s="202" t="inlineStr">
        <is>
          <t>AYDIN FATİH çevresi</t>
        </is>
      </c>
      <c r="F171" s="197" t="inlineStr">
        <is>
          <t>Akçaköy Mah. 878 Sk. No:75 İç Apı No: 2 KÖŞK/AYDIN</t>
        </is>
      </c>
      <c r="G171" s="203" t="n">
        <v>37.962285</v>
      </c>
      <c r="H171" s="203" t="n">
        <v>28.021256</v>
      </c>
      <c r="I171" s="202" t="inlineStr">
        <is>
          <t>Toplu Taşıma</t>
        </is>
      </c>
      <c r="J171" s="204" t="n">
        <v>60</v>
      </c>
      <c r="K171" s="202" t="inlineStr">
        <is>
          <t>Değerlendirilebilir</t>
        </is>
      </c>
      <c r="L171" s="202" t="n"/>
      <c r="M171" s="205" t="n">
        <v>46229</v>
      </c>
      <c r="N171" s="202" t="inlineStr">
        <is>
          <t>Gerçek - Google Places, mahalle merkezi yaklaşık (Akçaköy merkezi (yaklaşık))</t>
        </is>
      </c>
      <c r="O171" s="206" t="inlineStr">
        <is>
          <t>Açık adres yalnız İK/admin tarafından görülmelidir; raporlara taşınmaz.</t>
        </is>
      </c>
      <c r="P171" s="131" t="n">
        <v>22.1</v>
      </c>
      <c r="Q171" s="131" t="inlineStr">
        <is>
          <t>AYDIN FATİH-2</t>
        </is>
      </c>
      <c r="R171" s="131" t="n">
        <v>5.5</v>
      </c>
      <c r="S171" s="131" t="inlineStr">
        <is>
          <t>Hayır</t>
        </is>
      </c>
      <c r="T171" s="131" t="inlineStr">
        <is>
          <t>https://www.google.com/maps/dir/?api=1&amp;origin=37.962285%2C28.021256&amp;destination=37.838459%2C27.823758&amp;travelmode=driving</t>
        </is>
      </c>
      <c r="U171" s="131" t="inlineStr">
        <is>
          <t>AYDIN FATİH-2</t>
        </is>
      </c>
      <c r="V171" s="131" t="n">
        <v>20.5</v>
      </c>
      <c r="W171" s="131" t="inlineStr">
        <is>
          <t>https://www.google.com/maps/dir/?api=1&amp;origin=37.962285%2C28.021256&amp;destination=37.839908%2C27.845862&amp;travelmode=driving</t>
        </is>
      </c>
      <c r="X171" s="131" t="inlineStr">
        <is>
          <t>AYDIN GİRNE</t>
        </is>
      </c>
      <c r="Y171" s="131" t="n">
        <v>20.9</v>
      </c>
      <c r="Z171" s="131" t="inlineStr">
        <is>
          <t>https://www.google.com/maps/dir/?api=1&amp;origin=37.962285%2C28.021256&amp;destination=37.857618%2C27.823128&amp;travelmode=driving</t>
        </is>
      </c>
      <c r="AA171" s="131" t="inlineStr">
        <is>
          <t>AYDIN FATİH</t>
        </is>
      </c>
      <c r="AB171" s="131" t="n">
        <v>21.5</v>
      </c>
      <c r="AC171" s="131" t="inlineStr">
        <is>
          <t>https://www.google.com/maps/dir/?api=1&amp;origin=37.962285%2C28.021256&amp;destination=37.834436%2C27.837138&amp;travelmode=driving</t>
        </is>
      </c>
    </row>
    <row r="172" ht="30" customHeight="1" s="113">
      <c r="A172" s="202" t="inlineStr">
        <is>
          <t>ZÜBEYDE KAVRUK</t>
        </is>
      </c>
      <c r="B172" s="202" t="inlineStr">
        <is>
          <t>M006</t>
        </is>
      </c>
      <c r="C172" s="202" t="inlineStr">
        <is>
          <t>AYDIN GİRNE</t>
        </is>
      </c>
      <c r="D172" s="202" t="inlineStr">
        <is>
          <t>Aydın</t>
        </is>
      </c>
      <c r="E172" s="202" t="inlineStr">
        <is>
          <t>AYDIN GİRNE çevresi</t>
        </is>
      </c>
      <c r="F172" s="197" t="inlineStr">
        <is>
          <t>MİMARSİNAN MAH. 2309 SOK.  AYTEKS SİTESİ J BLOK NO:2 D:5 EFELER AYDIN</t>
        </is>
      </c>
      <c r="G172" s="203" t="n">
        <v>37.854845</v>
      </c>
      <c r="H172" s="203" t="n">
        <v>27.781315</v>
      </c>
      <c r="I172" s="202" t="inlineStr">
        <is>
          <t>Toplu Taşıma</t>
        </is>
      </c>
      <c r="J172" s="204" t="n">
        <v>60</v>
      </c>
      <c r="K172" s="202" t="inlineStr">
        <is>
          <t>Değerlendirilebilir</t>
        </is>
      </c>
      <c r="L172" s="202" t="n"/>
      <c r="M172" s="205" t="n">
        <v>46229</v>
      </c>
      <c r="N172" s="202" t="inlineStr">
        <is>
          <t>Gerçek - Google Places, mahalle merkezi yaklaşık (Mimar Sinan Mah merkezi (yaklaşık))</t>
        </is>
      </c>
      <c r="O172" s="206" t="inlineStr">
        <is>
          <t>Açık adres yalnız İK/admin tarafından görülmelidir; raporlara taşınmaz.</t>
        </is>
      </c>
      <c r="P172" s="131" t="n">
        <v>5.9</v>
      </c>
      <c r="Q172" s="131" t="inlineStr">
        <is>
          <t>AYDIN FATİH-2</t>
        </is>
      </c>
      <c r="R172" s="131" t="n">
        <v>11.8</v>
      </c>
      <c r="S172" s="131" t="inlineStr">
        <is>
          <t>Hayır</t>
        </is>
      </c>
      <c r="T172" s="131" t="inlineStr">
        <is>
          <t>https://www.google.com/maps/dir/?api=1&amp;origin=37.854845%2C27.781315&amp;destination=37.839908%2C27.845862&amp;travelmode=driving</t>
        </is>
      </c>
      <c r="U172" s="131" t="inlineStr">
        <is>
          <t>AYDIN MİMARSİNAN</t>
        </is>
      </c>
      <c r="V172" s="131" t="n">
        <v>3.2</v>
      </c>
      <c r="W172" s="131" t="inlineStr">
        <is>
          <t>https://www.google.com/maps/dir/?api=1&amp;origin=37.854845%2C27.781315&amp;destination=37.851048%2C27.817409&amp;travelmode=driving</t>
        </is>
      </c>
      <c r="X172" s="131" t="inlineStr">
        <is>
          <t>AYDIN GİRNE</t>
        </is>
      </c>
      <c r="Y172" s="131" t="n">
        <v>3.7</v>
      </c>
      <c r="Z172" s="131" t="inlineStr">
        <is>
          <t>https://www.google.com/maps/dir/?api=1&amp;origin=37.854845%2C27.781315&amp;destination=37.857618%2C27.823128&amp;travelmode=driving</t>
        </is>
      </c>
      <c r="AA172" s="131" t="inlineStr">
        <is>
          <t>AYDIN EFELER</t>
        </is>
      </c>
      <c r="AB172" s="131" t="n">
        <v>4.1</v>
      </c>
      <c r="AC172" s="131" t="inlineStr">
        <is>
          <t>https://www.google.com/maps/dir/?api=1&amp;origin=37.854845%2C27.781315&amp;destination=37.838459%2C27.823758&amp;travelmode=driving</t>
        </is>
      </c>
    </row>
    <row r="173" ht="30" customHeight="1" s="113">
      <c r="A173" s="202" t="inlineStr">
        <is>
          <t>ZEYNEP ÇELİK</t>
        </is>
      </c>
      <c r="B173" s="202" t="inlineStr">
        <is>
          <t>M006</t>
        </is>
      </c>
      <c r="C173" s="202" t="inlineStr">
        <is>
          <t>AYDIN GİRNE</t>
        </is>
      </c>
      <c r="D173" s="202" t="inlineStr">
        <is>
          <t>Aydın</t>
        </is>
      </c>
      <c r="E173" s="202" t="inlineStr">
        <is>
          <t>AYDIN GİRNE çevresi</t>
        </is>
      </c>
      <c r="F173" s="197" t="inlineStr">
        <is>
          <t xml:space="preserve">KEMER MAH.1826 SK.NO:16İÇ KAPI NO:2 </t>
        </is>
      </c>
      <c r="G173" s="203" t="n">
        <v>37.859994</v>
      </c>
      <c r="H173" s="203" t="n">
        <v>27.827451</v>
      </c>
      <c r="I173" s="202" t="inlineStr">
        <is>
          <t>Toplu Taşıma</t>
        </is>
      </c>
      <c r="J173" s="204" t="n">
        <v>60</v>
      </c>
      <c r="K173" s="202" t="inlineStr">
        <is>
          <t>Değerlendirilebilir</t>
        </is>
      </c>
      <c r="L173" s="202" t="n"/>
      <c r="M173" s="205" t="n">
        <v>46229</v>
      </c>
      <c r="N173" s="202" t="inlineStr">
        <is>
          <t>Gerçek - Google Places (Kemer civarı (zayıf))</t>
        </is>
      </c>
      <c r="O173" s="206" t="inlineStr">
        <is>
          <t>Açık adres yalnız İK/admin tarafından görülmelidir; raporlara taşınmaz.</t>
        </is>
      </c>
      <c r="P173" s="131" t="n">
        <v>2.8</v>
      </c>
      <c r="Q173" s="131" t="inlineStr">
        <is>
          <t>AYDIN FATİH-2</t>
        </is>
      </c>
      <c r="R173" s="131" t="n">
        <v>11.8</v>
      </c>
      <c r="S173" s="131" t="inlineStr">
        <is>
          <t>Hayır</t>
        </is>
      </c>
      <c r="T173" s="131" t="inlineStr">
        <is>
          <t>https://www.google.com/maps/dir/?api=1&amp;origin=37.859994%2C27.827451&amp;destination=37.839908%2C27.845862&amp;travelmode=driving</t>
        </is>
      </c>
      <c r="U173" s="131" t="inlineStr">
        <is>
          <t>AYDIN GİRNE</t>
        </is>
      </c>
      <c r="V173" s="131" t="n">
        <v>0.5</v>
      </c>
      <c r="W173" s="131" t="inlineStr">
        <is>
          <t>https://www.google.com/maps/dir/?api=1&amp;origin=37.859994%2C27.827451&amp;destination=37.857618%2C27.823128&amp;travelmode=driving</t>
        </is>
      </c>
      <c r="X173" s="131" t="inlineStr">
        <is>
          <t>AYDIN MİMARSİNAN</t>
        </is>
      </c>
      <c r="Y173" s="131" t="n">
        <v>1.3</v>
      </c>
      <c r="Z173" s="131" t="inlineStr">
        <is>
          <t>https://www.google.com/maps/dir/?api=1&amp;origin=37.859994%2C27.827451&amp;destination=37.851048%2C27.817409&amp;travelmode=driving</t>
        </is>
      </c>
      <c r="AA173" s="131" t="inlineStr">
        <is>
          <t>AYDIN EFELER-2</t>
        </is>
      </c>
      <c r="AB173" s="131" t="n">
        <v>1.9</v>
      </c>
      <c r="AC173" s="131" t="inlineStr">
        <is>
          <t>https://www.google.com/maps/dir/?api=1&amp;origin=37.859994%2C27.827451&amp;destination=37.842863%2C27.828212&amp;travelmode=driving</t>
        </is>
      </c>
    </row>
    <row r="174" ht="30" customHeight="1" s="113">
      <c r="A174" s="202" t="inlineStr">
        <is>
          <t>BEGÜM ÇEVİREN</t>
        </is>
      </c>
      <c r="B174" s="202" t="inlineStr">
        <is>
          <t>M006</t>
        </is>
      </c>
      <c r="C174" s="202" t="inlineStr">
        <is>
          <t>AYDIN GİRNE</t>
        </is>
      </c>
      <c r="D174" s="202" t="inlineStr">
        <is>
          <t>Aydın</t>
        </is>
      </c>
      <c r="E174" s="202" t="inlineStr">
        <is>
          <t>AYDIN GİRNE çevresi</t>
        </is>
      </c>
      <c r="F174" s="197" t="inlineStr">
        <is>
          <t>FATİH MH.1125SK.EMEĞİM KENT SİTESİ K BLOK NO:19/2İÇKAPINO:4</t>
        </is>
      </c>
      <c r="G174" s="203" t="n">
        <v>37.835007</v>
      </c>
      <c r="H174" s="203" t="n">
        <v>27.835184</v>
      </c>
      <c r="I174" s="202" t="inlineStr">
        <is>
          <t>Toplu Taşıma</t>
        </is>
      </c>
      <c r="J174" s="204" t="n">
        <v>60</v>
      </c>
      <c r="K174" s="202" t="inlineStr">
        <is>
          <t>Değerlendirilebilir</t>
        </is>
      </c>
      <c r="L174" s="202" t="n"/>
      <c r="M174" s="205" t="n">
        <v>46229</v>
      </c>
      <c r="N174" s="202" t="inlineStr">
        <is>
          <t>Gerçek - Google Places (Emeğim Kent Sitesi)</t>
        </is>
      </c>
      <c r="O174" s="206" t="inlineStr">
        <is>
          <t>Açık adres yalnız İK/admin tarafından görülmelidir; raporlara taşınmaz.</t>
        </is>
      </c>
      <c r="P174" s="131" t="n">
        <v>1.1</v>
      </c>
      <c r="Q174" s="131" t="inlineStr">
        <is>
          <t>AYDIN FATİH-2</t>
        </is>
      </c>
      <c r="R174" s="131" t="n">
        <v>12.9</v>
      </c>
      <c r="S174" s="131" t="inlineStr">
        <is>
          <t>Hayır</t>
        </is>
      </c>
      <c r="T174" s="131" t="inlineStr">
        <is>
          <t>https://www.google.com/maps/dir/?api=1&amp;origin=37.835007%2C27.835184&amp;destination=37.839908%2C27.845862&amp;travelmode=driving</t>
        </is>
      </c>
      <c r="U174" s="131" t="inlineStr">
        <is>
          <t>AYDIN FATİH</t>
        </is>
      </c>
      <c r="V174" s="131" t="n">
        <v>0.2</v>
      </c>
      <c r="W174" s="131" t="inlineStr">
        <is>
          <t>https://www.google.com/maps/dir/?api=1&amp;origin=37.835007%2C27.835184&amp;destination=37.834436%2C27.837138&amp;travelmode=driving</t>
        </is>
      </c>
      <c r="X174" s="131" t="inlineStr">
        <is>
          <t>AYDIN EFELER-2</t>
        </is>
      </c>
      <c r="Y174" s="131" t="n">
        <v>1.1</v>
      </c>
      <c r="Z174" s="131" t="inlineStr">
        <is>
          <t>https://www.google.com/maps/dir/?api=1&amp;origin=37.835007%2C27.835184&amp;destination=37.842863%2C27.828212&amp;travelmode=driving</t>
        </is>
      </c>
      <c r="AA174" s="131" t="inlineStr">
        <is>
          <t>AYDIN EFELER</t>
        </is>
      </c>
      <c r="AB174" s="131" t="n">
        <v>1.1</v>
      </c>
      <c r="AC174" s="131" t="inlineStr">
        <is>
          <t>https://www.google.com/maps/dir/?api=1&amp;origin=37.835007%2C27.835184&amp;destination=37.838459%2C27.823758&amp;travelmode=driving</t>
        </is>
      </c>
    </row>
    <row r="175" ht="30" customHeight="1" s="113">
      <c r="A175" s="202" t="inlineStr">
        <is>
          <t>EZGİ NUR COŞKUN</t>
        </is>
      </c>
      <c r="B175" s="202" t="inlineStr">
        <is>
          <t>M006</t>
        </is>
      </c>
      <c r="C175" s="202" t="inlineStr">
        <is>
          <t>AYDIN GİRNE</t>
        </is>
      </c>
      <c r="D175" s="202" t="inlineStr">
        <is>
          <t>Aydın</t>
        </is>
      </c>
      <c r="E175" s="202" t="inlineStr">
        <is>
          <t>AYDIN GİRNE çevresi</t>
        </is>
      </c>
      <c r="F175" s="197" t="inlineStr">
        <is>
          <t>OVAEYMİR MAH.3274 SK.NO:7 İÇ KAPI NO:1</t>
        </is>
      </c>
      <c r="G175" s="203" t="n">
        <v>37.81194</v>
      </c>
      <c r="H175" s="203" t="n">
        <v>27.834073</v>
      </c>
      <c r="I175" s="202" t="inlineStr">
        <is>
          <t>Toplu Taşıma</t>
        </is>
      </c>
      <c r="J175" s="204" t="n">
        <v>60</v>
      </c>
      <c r="K175" s="202" t="inlineStr">
        <is>
          <t>Değerlendirilebilir</t>
        </is>
      </c>
      <c r="L175" s="202" t="n"/>
      <c r="M175" s="205" t="n">
        <v>46229</v>
      </c>
      <c r="N175" s="202" t="inlineStr">
        <is>
          <t>Gerçek - Google Places, mahalle merkezi yaklaşık (Ovaeymir Mah merkezi (yaklaşık))</t>
        </is>
      </c>
      <c r="O175" s="206" t="inlineStr">
        <is>
          <t>Açık adres yalnız İK/admin tarafından görülmelidir; raporlara taşınmaz.</t>
        </is>
      </c>
      <c r="P175" s="131" t="n">
        <v>3.3</v>
      </c>
      <c r="Q175" s="131" t="inlineStr">
        <is>
          <t>AYDIN FATİH-2</t>
        </is>
      </c>
      <c r="R175" s="131" t="n">
        <v>11.8</v>
      </c>
      <c r="S175" s="131" t="inlineStr">
        <is>
          <t>Hayır</t>
        </is>
      </c>
      <c r="T175" s="131" t="inlineStr">
        <is>
          <t>https://www.google.com/maps/dir/?api=1&amp;origin=37.81194%2C27.834073&amp;destination=37.839908%2C27.845862&amp;travelmode=driving</t>
        </is>
      </c>
      <c r="U175" s="131" t="inlineStr">
        <is>
          <t>AYDIN FATİH</t>
        </is>
      </c>
      <c r="V175" s="131" t="n">
        <v>2.5</v>
      </c>
      <c r="W175" s="131" t="inlineStr">
        <is>
          <t>https://www.google.com/maps/dir/?api=1&amp;origin=37.81194%2C27.834073&amp;destination=37.834436%2C27.837138&amp;travelmode=driving</t>
        </is>
      </c>
      <c r="X175" s="131" t="inlineStr">
        <is>
          <t>AYDIN EFELER</t>
        </is>
      </c>
      <c r="Y175" s="131" t="n">
        <v>3.1</v>
      </c>
      <c r="Z175" s="131" t="inlineStr">
        <is>
          <t>https://www.google.com/maps/dir/?api=1&amp;origin=37.81194%2C27.834073&amp;destination=37.838459%2C27.823758&amp;travelmode=driving</t>
        </is>
      </c>
      <c r="AA175" s="131" t="inlineStr">
        <is>
          <t>AYDIN FATİH-2</t>
        </is>
      </c>
      <c r="AB175" s="131" t="n">
        <v>3.3</v>
      </c>
      <c r="AC175" s="131" t="inlineStr">
        <is>
          <t>https://www.google.com/maps/dir/?api=1&amp;origin=37.81194%2C27.834073&amp;destination=37.839908%2C27.845862&amp;travelmode=driving</t>
        </is>
      </c>
    </row>
    <row r="176" ht="30" customHeight="1" s="113">
      <c r="A176" s="202" t="inlineStr">
        <is>
          <t>MUSTAFA AKTAŞ</t>
        </is>
      </c>
      <c r="B176" s="202" t="inlineStr">
        <is>
          <t>M006</t>
        </is>
      </c>
      <c r="C176" s="202" t="inlineStr">
        <is>
          <t>AYDIN GİRNE</t>
        </is>
      </c>
      <c r="D176" s="202" t="inlineStr">
        <is>
          <t>Aydın</t>
        </is>
      </c>
      <c r="E176" s="202" t="inlineStr">
        <is>
          <t>AYDIN GİRNE çevresi</t>
        </is>
      </c>
      <c r="F176" s="197" t="n">
        <v>0</v>
      </c>
      <c r="G176" s="203" t="n">
        <v>37.834</v>
      </c>
      <c r="H176" s="203" t="n">
        <v>27.993</v>
      </c>
      <c r="I176" s="202" t="inlineStr">
        <is>
          <t>Toplu Taşıma</t>
        </is>
      </c>
      <c r="J176" s="204" t="n">
        <v>60</v>
      </c>
      <c r="K176" s="202" t="inlineStr">
        <is>
          <t>Değerlendirilebilir</t>
        </is>
      </c>
      <c r="L176" s="202" t="n"/>
      <c r="M176" s="205" t="n">
        <v>46229</v>
      </c>
      <c r="N176" s="202" t="inlineStr">
        <is>
          <t>Dummy - değiştiriniz</t>
        </is>
      </c>
      <c r="O176" s="206" t="inlineStr">
        <is>
          <t>Açık adres yalnız İK/admin tarafından görülmelidir; raporlara taşınmaz.</t>
        </is>
      </c>
      <c r="P176" s="131" t="n">
        <v>12.9</v>
      </c>
      <c r="Q176" s="131" t="inlineStr">
        <is>
          <t>AYDIN FATİH-2</t>
        </is>
      </c>
      <c r="R176" s="131" t="n">
        <v>12.9</v>
      </c>
      <c r="S176" s="131" t="inlineStr">
        <is>
          <t>Evet</t>
        </is>
      </c>
      <c r="T176" s="131" t="inlineStr">
        <is>
          <t>https://www.google.com/maps/dir/?api=1&amp;origin=37.834%2C27.993&amp;destination=37.839908%2C27.845862&amp;travelmode=driving</t>
        </is>
      </c>
      <c r="U176" s="131" t="inlineStr">
        <is>
          <t>AYDIN FATİH-2</t>
        </is>
      </c>
      <c r="V176" s="131" t="n">
        <v>12.9</v>
      </c>
      <c r="W176" s="131" t="inlineStr">
        <is>
          <t>https://www.google.com/maps/dir/?api=1&amp;origin=37.834%2C27.993&amp;destination=37.839908%2C27.845862&amp;travelmode=driving</t>
        </is>
      </c>
      <c r="X176" s="131" t="inlineStr">
        <is>
          <t>AYDIN FATİH</t>
        </is>
      </c>
      <c r="Y176" s="131" t="n">
        <v>13.7</v>
      </c>
      <c r="Z176" s="131" t="inlineStr">
        <is>
          <t>https://www.google.com/maps/dir/?api=1&amp;origin=37.834%2C27.993&amp;destination=37.834436%2C27.837138&amp;travelmode=driving</t>
        </is>
      </c>
      <c r="AA176" s="131" t="inlineStr">
        <is>
          <t>AYDIN EFELER-2</t>
        </is>
      </c>
      <c r="AB176" s="131" t="n">
        <v>14.5</v>
      </c>
      <c r="AC176" s="131" t="inlineStr">
        <is>
          <t>https://www.google.com/maps/dir/?api=1&amp;origin=37.834%2C27.993&amp;destination=37.842863%2C27.828212&amp;travelmode=driving</t>
        </is>
      </c>
    </row>
    <row r="177" ht="30" customHeight="1" s="113">
      <c r="A177" s="202" t="inlineStr">
        <is>
          <t>FİRDEVS YENİ</t>
        </is>
      </c>
      <c r="B177" s="202" t="inlineStr">
        <is>
          <t>M006</t>
        </is>
      </c>
      <c r="C177" s="202" t="inlineStr">
        <is>
          <t>AYDIN GİRNE</t>
        </is>
      </c>
      <c r="D177" s="202" t="inlineStr">
        <is>
          <t>Aydın</t>
        </is>
      </c>
      <c r="E177" s="202" t="inlineStr">
        <is>
          <t>AYDIN GİRNE çevresi</t>
        </is>
      </c>
      <c r="F177" s="197" t="n">
        <v>0</v>
      </c>
      <c r="G177" s="203" t="n">
        <v>37.841</v>
      </c>
      <c r="H177" s="203" t="n">
        <v>27.993</v>
      </c>
      <c r="I177" s="202" t="inlineStr">
        <is>
          <t>Toplu Taşıma</t>
        </is>
      </c>
      <c r="J177" s="204" t="n">
        <v>60</v>
      </c>
      <c r="K177" s="202" t="inlineStr">
        <is>
          <t>Değerlendirilebilir</t>
        </is>
      </c>
      <c r="L177" s="202" t="n"/>
      <c r="M177" s="205" t="n">
        <v>46229</v>
      </c>
      <c r="N177" s="202" t="inlineStr">
        <is>
          <t>Dummy - değiştiriniz</t>
        </is>
      </c>
      <c r="O177" s="206" t="inlineStr">
        <is>
          <t>Açık adres yalnız İK/admin tarafından görülmelidir; raporlara taşınmaz.</t>
        </is>
      </c>
      <c r="P177" s="131" t="n">
        <v>12.9</v>
      </c>
      <c r="Q177" s="131" t="inlineStr">
        <is>
          <t>AYDIN FATİH-2</t>
        </is>
      </c>
      <c r="R177" s="131" t="n">
        <v>12.9</v>
      </c>
      <c r="S177" s="131" t="inlineStr">
        <is>
          <t>Evet</t>
        </is>
      </c>
      <c r="T177" s="131" t="inlineStr">
        <is>
          <t>https://www.google.com/maps/dir/?api=1&amp;origin=37.841%2C27.993&amp;destination=37.839908%2C27.845862&amp;travelmode=driving</t>
        </is>
      </c>
      <c r="U177" s="131" t="inlineStr">
        <is>
          <t>AYDIN FATİH-2</t>
        </is>
      </c>
      <c r="V177" s="131" t="n">
        <v>12.9</v>
      </c>
      <c r="W177" s="131" t="inlineStr">
        <is>
          <t>https://www.google.com/maps/dir/?api=1&amp;origin=37.841%2C27.993&amp;destination=37.839908%2C27.845862&amp;travelmode=driving</t>
        </is>
      </c>
      <c r="X177" s="131" t="inlineStr">
        <is>
          <t>AYDIN FATİH</t>
        </is>
      </c>
      <c r="Y177" s="131" t="n">
        <v>13.7</v>
      </c>
      <c r="Z177" s="131" t="inlineStr">
        <is>
          <t>https://www.google.com/maps/dir/?api=1&amp;origin=37.841%2C27.993&amp;destination=37.834436%2C27.837138&amp;travelmode=driving</t>
        </is>
      </c>
      <c r="AA177" s="131" t="inlineStr">
        <is>
          <t>AYDIN EFELER-2</t>
        </is>
      </c>
      <c r="AB177" s="131" t="n">
        <v>14.5</v>
      </c>
      <c r="AC177" s="131" t="inlineStr">
        <is>
          <t>https://www.google.com/maps/dir/?api=1&amp;origin=37.841%2C27.993&amp;destination=37.842863%2C27.828212&amp;travelmode=driving</t>
        </is>
      </c>
    </row>
    <row r="178" ht="30" customHeight="1" s="113">
      <c r="A178" s="202" t="inlineStr">
        <is>
          <t>MEHMET TAKKALI</t>
        </is>
      </c>
      <c r="B178" s="202" t="inlineStr">
        <is>
          <t>M006</t>
        </is>
      </c>
      <c r="C178" s="202" t="inlineStr">
        <is>
          <t>AYDIN GİRNE</t>
        </is>
      </c>
      <c r="D178" s="202" t="inlineStr">
        <is>
          <t>Aydın</t>
        </is>
      </c>
      <c r="E178" s="202" t="inlineStr">
        <is>
          <t>AYDIN GİRNE çevresi</t>
        </is>
      </c>
      <c r="F178" s="197" t="inlineStr">
        <is>
          <t>GİRNE MAH. ELİFKENT SİTESİ 2202 SK. EFELER</t>
        </is>
      </c>
      <c r="G178" s="203" t="n">
        <v>37.856481</v>
      </c>
      <c r="H178" s="203" t="n">
        <v>27.821023</v>
      </c>
      <c r="I178" s="202" t="inlineStr">
        <is>
          <t>Toplu Taşıma</t>
        </is>
      </c>
      <c r="J178" s="204" t="n">
        <v>60</v>
      </c>
      <c r="K178" s="202" t="inlineStr">
        <is>
          <t>Değerlendirilebilir</t>
        </is>
      </c>
      <c r="L178" s="202" t="n"/>
      <c r="M178" s="205" t="n">
        <v>46229</v>
      </c>
      <c r="N178" s="202" t="inlineStr">
        <is>
          <t>Gerçek - Google Places (Elifkent Sitesi 2197 Sk civarı)</t>
        </is>
      </c>
      <c r="O178" s="206" t="inlineStr">
        <is>
          <t>Açık adres yalnız İK/admin tarafından görülmelidir; raporlara taşınmaz.</t>
        </is>
      </c>
      <c r="P178" s="131" t="n">
        <v>2.8</v>
      </c>
      <c r="Q178" s="131" t="inlineStr">
        <is>
          <t>AYDIN FATİH-2</t>
        </is>
      </c>
      <c r="R178" s="131" t="n">
        <v>12.6</v>
      </c>
      <c r="S178" s="131" t="inlineStr">
        <is>
          <t>Hayır</t>
        </is>
      </c>
      <c r="T178" s="131" t="inlineStr">
        <is>
          <t>https://www.google.com/maps/dir/?api=1&amp;origin=37.856481%2C27.821023&amp;destination=37.834436%2C27.837138&amp;travelmode=driving</t>
        </is>
      </c>
      <c r="U178" s="131" t="inlineStr">
        <is>
          <t>AYDIN GİRNE</t>
        </is>
      </c>
      <c r="V178" s="131" t="n">
        <v>0.2</v>
      </c>
      <c r="W178" s="131" t="inlineStr">
        <is>
          <t>https://www.google.com/maps/dir/?api=1&amp;origin=37.856481%2C27.821023&amp;destination=37.857618%2C27.823128&amp;travelmode=driving</t>
        </is>
      </c>
      <c r="X178" s="131" t="inlineStr">
        <is>
          <t>AYDIN MİMARSİNAN</t>
        </is>
      </c>
      <c r="Y178" s="131" t="n">
        <v>0.7</v>
      </c>
      <c r="Z178" s="131" t="inlineStr">
        <is>
          <t>https://www.google.com/maps/dir/?api=1&amp;origin=37.856481%2C27.821023&amp;destination=37.851048%2C27.817409&amp;travelmode=driving</t>
        </is>
      </c>
      <c r="AA178" s="131" t="inlineStr">
        <is>
          <t>AYDIN EFELER-2</t>
        </is>
      </c>
      <c r="AB178" s="131" t="n">
        <v>1.6</v>
      </c>
      <c r="AC178" s="131" t="inlineStr">
        <is>
          <t>https://www.google.com/maps/dir/?api=1&amp;origin=37.856481%2C27.821023&amp;destination=37.842863%2C27.828212&amp;travelmode=driving</t>
        </is>
      </c>
    </row>
    <row r="179" ht="30" customHeight="1" s="113">
      <c r="A179" s="202" t="inlineStr">
        <is>
          <t>RAMAZAN TURGUT</t>
        </is>
      </c>
      <c r="B179" s="202" t="inlineStr">
        <is>
          <t>M006</t>
        </is>
      </c>
      <c r="C179" s="202" t="inlineStr">
        <is>
          <t>AYDIN GİRNE</t>
        </is>
      </c>
      <c r="D179" s="202" t="inlineStr">
        <is>
          <t>Aydın</t>
        </is>
      </c>
      <c r="E179" s="202" t="inlineStr">
        <is>
          <t>AYDIN GİRNE çevresi</t>
        </is>
      </c>
      <c r="F179" s="197" t="n">
        <v>0</v>
      </c>
      <c r="G179" s="203" t="n">
        <v>37.817</v>
      </c>
      <c r="H179" s="203" t="n">
        <v>27.974</v>
      </c>
      <c r="I179" s="202" t="inlineStr">
        <is>
          <t>Toplu Taşıma</t>
        </is>
      </c>
      <c r="J179" s="204" t="n">
        <v>60</v>
      </c>
      <c r="K179" s="202" t="inlineStr">
        <is>
          <t>Değerlendirilebilir</t>
        </is>
      </c>
      <c r="L179" s="202" t="n"/>
      <c r="M179" s="205" t="n">
        <v>46229</v>
      </c>
      <c r="N179" s="202" t="inlineStr">
        <is>
          <t>Dummy - değiştiriniz</t>
        </is>
      </c>
      <c r="O179" s="206" t="inlineStr">
        <is>
          <t>Açık adres yalnız İK/admin tarafından görülmelidir; raporlara taşınmaz.</t>
        </is>
      </c>
      <c r="P179" s="131" t="n">
        <v>12.2</v>
      </c>
      <c r="Q179" s="131" t="inlineStr">
        <is>
          <t>AYDIN FATİH-2</t>
        </is>
      </c>
      <c r="R179" s="131" t="n">
        <v>11.5</v>
      </c>
      <c r="S179" s="131" t="inlineStr">
        <is>
          <t>Hayır</t>
        </is>
      </c>
      <c r="T179" s="131" t="inlineStr">
        <is>
          <t>https://www.google.com/maps/dir/?api=1&amp;origin=37.817%2C27.974&amp;destination=37.834436%2C27.837138&amp;travelmode=driving</t>
        </is>
      </c>
      <c r="U179" s="131" t="inlineStr">
        <is>
          <t>AYDIN FATİH-2</t>
        </is>
      </c>
      <c r="V179" s="131" t="n">
        <v>11.5</v>
      </c>
      <c r="W179" s="131" t="inlineStr">
        <is>
          <t>https://www.google.com/maps/dir/?api=1&amp;origin=37.817%2C27.974&amp;destination=37.839908%2C27.845862&amp;travelmode=driving</t>
        </is>
      </c>
      <c r="X179" s="131" t="inlineStr">
        <is>
          <t>AYDIN FATİH</t>
        </is>
      </c>
      <c r="Y179" s="131" t="n">
        <v>12.2</v>
      </c>
      <c r="Z179" s="131" t="inlineStr">
        <is>
          <t>https://www.google.com/maps/dir/?api=1&amp;origin=37.817%2C27.974&amp;destination=37.834436%2C27.837138&amp;travelmode=driving</t>
        </is>
      </c>
      <c r="AA179" s="131" t="inlineStr">
        <is>
          <t>AYDIN EFELER-2</t>
        </is>
      </c>
      <c r="AB179" s="131" t="n">
        <v>13.1</v>
      </c>
      <c r="AC179" s="131" t="inlineStr">
        <is>
          <t>https://www.google.com/maps/dir/?api=1&amp;origin=37.817%2C27.974&amp;destination=37.842863%2C27.828212&amp;travelmode=driving</t>
        </is>
      </c>
    </row>
    <row r="180" ht="30" customHeight="1" s="113">
      <c r="A180" s="202" t="inlineStr">
        <is>
          <t>SÜLEYMAN KALIN</t>
        </is>
      </c>
      <c r="B180" s="202" t="inlineStr">
        <is>
          <t>M006</t>
        </is>
      </c>
      <c r="C180" s="202" t="inlineStr">
        <is>
          <t>AYDIN GİRNE</t>
        </is>
      </c>
      <c r="D180" s="202" t="inlineStr">
        <is>
          <t>Aydın</t>
        </is>
      </c>
      <c r="E180" s="202" t="inlineStr">
        <is>
          <t>AYDIN GİRNE çevresi</t>
        </is>
      </c>
      <c r="F180" s="197" t="n">
        <v>0</v>
      </c>
      <c r="G180" s="203" t="n">
        <v>37.833</v>
      </c>
      <c r="H180" s="203" t="n">
        <v>27.989</v>
      </c>
      <c r="I180" s="202" t="inlineStr">
        <is>
          <t>Toplu Taşıma</t>
        </is>
      </c>
      <c r="J180" s="204" t="n">
        <v>60</v>
      </c>
      <c r="K180" s="202" t="inlineStr">
        <is>
          <t>Değerlendirilebilir</t>
        </is>
      </c>
      <c r="L180" s="202" t="n"/>
      <c r="M180" s="205" t="n">
        <v>46229</v>
      </c>
      <c r="N180" s="202" t="inlineStr">
        <is>
          <t>Dummy - değiştiriniz</t>
        </is>
      </c>
      <c r="O180" s="206" t="inlineStr">
        <is>
          <t>Açık adres yalnız İK/admin tarafından görülmelidir; raporlara taşınmaz.</t>
        </is>
      </c>
      <c r="P180" s="131" t="n">
        <v>13.3</v>
      </c>
      <c r="Q180" s="131" t="inlineStr">
        <is>
          <t>AYDIN FATİH-2</t>
        </is>
      </c>
      <c r="R180" s="131" t="n">
        <v>12.6</v>
      </c>
      <c r="S180" s="131" t="inlineStr">
        <is>
          <t>Hayır</t>
        </is>
      </c>
      <c r="T180" s="131" t="inlineStr">
        <is>
          <t>https://www.google.com/maps/dir/?api=1&amp;origin=37.833%2C27.989&amp;destination=37.834436%2C27.837138&amp;travelmode=driving</t>
        </is>
      </c>
      <c r="U180" s="131" t="inlineStr">
        <is>
          <t>AYDIN FATİH-2</t>
        </is>
      </c>
      <c r="V180" s="131" t="n">
        <v>12.6</v>
      </c>
      <c r="W180" s="131" t="inlineStr">
        <is>
          <t>https://www.google.com/maps/dir/?api=1&amp;origin=37.833%2C27.989&amp;destination=37.839908%2C27.845862&amp;travelmode=driving</t>
        </is>
      </c>
      <c r="X180" s="131" t="inlineStr">
        <is>
          <t>AYDIN FATİH</t>
        </is>
      </c>
      <c r="Y180" s="131" t="n">
        <v>13.3</v>
      </c>
      <c r="Z180" s="131" t="inlineStr">
        <is>
          <t>https://www.google.com/maps/dir/?api=1&amp;origin=37.833%2C27.989&amp;destination=37.834436%2C27.837138&amp;travelmode=driving</t>
        </is>
      </c>
      <c r="AA180" s="131" t="inlineStr">
        <is>
          <t>AYDIN EFELER-2</t>
        </is>
      </c>
      <c r="AB180" s="131" t="n">
        <v>14.2</v>
      </c>
      <c r="AC180" s="131" t="inlineStr">
        <is>
          <t>https://www.google.com/maps/dir/?api=1&amp;origin=37.833%2C27.989&amp;destination=37.842863%2C27.828212&amp;travelmode=driving</t>
        </is>
      </c>
    </row>
    <row r="181" ht="30" customHeight="1" s="113">
      <c r="A181" s="202" t="inlineStr">
        <is>
          <t>BURAK YILDIZ</t>
        </is>
      </c>
      <c r="B181" s="202" t="inlineStr">
        <is>
          <t>M006</t>
        </is>
      </c>
      <c r="C181" s="202" t="inlineStr">
        <is>
          <t>AYDIN GİRNE</t>
        </is>
      </c>
      <c r="D181" s="202" t="inlineStr">
        <is>
          <t>Aydın</t>
        </is>
      </c>
      <c r="E181" s="202" t="inlineStr">
        <is>
          <t>AYDIN GİRNE çevresi</t>
        </is>
      </c>
      <c r="F181" s="197" t="inlineStr">
        <is>
          <t>KEMER MAH.ÇAKIRLAR 8 SOK. NO:3 EFELER AYDIN</t>
        </is>
      </c>
      <c r="G181" s="203" t="n">
        <v>37.865182</v>
      </c>
      <c r="H181" s="203" t="n">
        <v>27.825587</v>
      </c>
      <c r="I181" s="202" t="inlineStr">
        <is>
          <t>Toplu Taşıma</t>
        </is>
      </c>
      <c r="J181" s="204" t="n">
        <v>60</v>
      </c>
      <c r="K181" s="202" t="inlineStr">
        <is>
          <t>Değerlendirilebilir</t>
        </is>
      </c>
      <c r="L181" s="202" t="n"/>
      <c r="M181" s="205" t="n">
        <v>46229</v>
      </c>
      <c r="N181" s="202" t="inlineStr">
        <is>
          <t>Gerçek - Google Places (Çakırlar 8 Sk No:3)</t>
        </is>
      </c>
      <c r="O181" s="206" t="inlineStr">
        <is>
          <t>Açık adres yalnız İK/admin tarafından görülmelidir; raporlara taşınmaz.</t>
        </is>
      </c>
      <c r="P181" s="131" t="n">
        <v>3.6</v>
      </c>
      <c r="Q181" s="131" t="inlineStr">
        <is>
          <t>AYDIN FATİH-2</t>
        </is>
      </c>
      <c r="R181" s="131" t="n">
        <v>11.5</v>
      </c>
      <c r="S181" s="131" t="inlineStr">
        <is>
          <t>Hayır</t>
        </is>
      </c>
      <c r="T181" s="131" t="inlineStr">
        <is>
          <t>https://www.google.com/maps/dir/?api=1&amp;origin=37.865182%2C27.825587&amp;destination=37.834436%2C27.837138&amp;travelmode=driving</t>
        </is>
      </c>
      <c r="U181" s="131" t="inlineStr">
        <is>
          <t>AYDIN GİRNE</t>
        </is>
      </c>
      <c r="V181" s="131" t="n">
        <v>0.9</v>
      </c>
      <c r="W181" s="131" t="inlineStr">
        <is>
          <t>https://www.google.com/maps/dir/?api=1&amp;origin=37.865182%2C27.825587&amp;destination=37.857618%2C27.823128&amp;travelmode=driving</t>
        </is>
      </c>
      <c r="X181" s="131" t="inlineStr">
        <is>
          <t>AYDIN MİMARSİNAN</t>
        </is>
      </c>
      <c r="Y181" s="131" t="n">
        <v>1.7</v>
      </c>
      <c r="Z181" s="131" t="inlineStr">
        <is>
          <t>https://www.google.com/maps/dir/?api=1&amp;origin=37.865182%2C27.825587&amp;destination=37.851048%2C27.817409&amp;travelmode=driving</t>
        </is>
      </c>
      <c r="AA181" s="131" t="inlineStr">
        <is>
          <t>AYDIN EFELER-2</t>
        </is>
      </c>
      <c r="AB181" s="131" t="n">
        <v>2.5</v>
      </c>
      <c r="AC181" s="131" t="inlineStr">
        <is>
          <t>https://www.google.com/maps/dir/?api=1&amp;origin=37.865182%2C27.825587&amp;destination=37.842863%2C27.828212&amp;travelmode=driving</t>
        </is>
      </c>
    </row>
    <row r="182" ht="30" customHeight="1" s="113">
      <c r="A182" s="202" t="inlineStr">
        <is>
          <t>NEŞE FİDAN</t>
        </is>
      </c>
      <c r="B182" s="202" t="inlineStr">
        <is>
          <t>M010</t>
        </is>
      </c>
      <c r="C182" s="202" t="inlineStr">
        <is>
          <t>BAYRAKLI</t>
        </is>
      </c>
      <c r="D182" s="202" t="inlineStr">
        <is>
          <t>İzmir</t>
        </is>
      </c>
      <c r="E182" s="202" t="inlineStr">
        <is>
          <t>BAYRAKLI çevresi</t>
        </is>
      </c>
      <c r="F182" s="197" t="inlineStr">
        <is>
          <t>FİKRİ ALTAY MAH. 6228 SK. NO:4 İÇ KAPI NO:1 KARŞIYAKA/İZMİR</t>
        </is>
      </c>
      <c r="G182" s="203" t="n">
        <v>38.47466</v>
      </c>
      <c r="H182" s="203" t="n">
        <v>27.100475</v>
      </c>
      <c r="I182" s="202" t="inlineStr">
        <is>
          <t>Toplu Taşıma</t>
        </is>
      </c>
      <c r="J182" s="204" t="n">
        <v>60</v>
      </c>
      <c r="K182" s="202" t="inlineStr">
        <is>
          <t>Değerlendirilebilir</t>
        </is>
      </c>
      <c r="L182" s="202" t="n"/>
      <c r="M182" s="205" t="n">
        <v>46229</v>
      </c>
      <c r="N182" s="202" t="inlineStr">
        <is>
          <t>Gerçek - Google Places (6228 Sk No:4)</t>
        </is>
      </c>
      <c r="O182" s="206" t="inlineStr">
        <is>
          <t>Açık adres yalnız İK/admin tarafından görülmelidir; raporlara taşınmaz.</t>
        </is>
      </c>
      <c r="P182" s="131" t="n">
        <v>96</v>
      </c>
      <c r="Q182" s="131" t="inlineStr">
        <is>
          <t>MERKEZ</t>
        </is>
      </c>
      <c r="R182" s="131" t="n">
        <v>9.199999999999999</v>
      </c>
      <c r="S182" s="131" t="inlineStr">
        <is>
          <t>Hayır</t>
        </is>
      </c>
      <c r="T182" s="131" t="inlineStr">
        <is>
          <t>https://www.google.com/maps/dir/?api=1&amp;origin=38.47466%2C27.100475&amp;destination=37.834436%2C27.837138&amp;travelmode=driving</t>
        </is>
      </c>
      <c r="U182" s="131" t="inlineStr">
        <is>
          <t>DEDEBAŞI</t>
        </is>
      </c>
      <c r="V182" s="131" t="n">
        <v>0.8</v>
      </c>
      <c r="W182" s="131" t="inlineStr">
        <is>
          <t>https://www.google.com/maps/dir/?api=1&amp;origin=38.47466%2C27.100475&amp;destination=38.470404%2C27.108413&amp;travelmode=driving</t>
        </is>
      </c>
      <c r="X182" s="131" t="inlineStr">
        <is>
          <t>KARŞIYAKA-2</t>
        </is>
      </c>
      <c r="Y182" s="131" t="n">
        <v>1.2</v>
      </c>
      <c r="Z182" s="131" t="inlineStr">
        <is>
          <t>https://www.google.com/maps/dir/?api=1&amp;origin=38.47466%2C27.100475&amp;destination=38.474585%2C27.113885&amp;travelmode=driving</t>
        </is>
      </c>
      <c r="AA182" s="131" t="inlineStr">
        <is>
          <t>KARŞIYAKA-1</t>
        </is>
      </c>
      <c r="AB182" s="131" t="n">
        <v>1.4</v>
      </c>
      <c r="AC182" s="131" t="inlineStr">
        <is>
          <t>https://www.google.com/maps/dir/?api=1&amp;origin=38.47466%2C27.100475&amp;destination=38.465171%2C27.111266&amp;travelmode=driving</t>
        </is>
      </c>
    </row>
    <row r="183" ht="30" customHeight="1" s="113">
      <c r="A183" s="202" t="inlineStr">
        <is>
          <t>MEVLÜDE ÖZSOY</t>
        </is>
      </c>
      <c r="B183" s="202" t="inlineStr">
        <is>
          <t>M010</t>
        </is>
      </c>
      <c r="C183" s="202" t="inlineStr">
        <is>
          <t>BAYRAKLI</t>
        </is>
      </c>
      <c r="D183" s="202" t="inlineStr">
        <is>
          <t>İzmir</t>
        </is>
      </c>
      <c r="E183" s="202" t="inlineStr">
        <is>
          <t>BAYRAKLI çevresi</t>
        </is>
      </c>
      <c r="F183" s="197" t="inlineStr">
        <is>
          <t>7457 SK. NO:6 ÖRNEKKÖY KARŞIYAKA İZMİR</t>
        </is>
      </c>
      <c r="G183" s="203" t="n">
        <v>38.477682</v>
      </c>
      <c r="H183" s="203" t="n">
        <v>27.112039</v>
      </c>
      <c r="I183" s="202" t="inlineStr">
        <is>
          <t>Toplu Taşıma</t>
        </is>
      </c>
      <c r="J183" s="204" t="n">
        <v>60</v>
      </c>
      <c r="K183" s="202" t="inlineStr">
        <is>
          <t>Değerlendirilebilir</t>
        </is>
      </c>
      <c r="L183" s="202" t="n"/>
      <c r="M183" s="205" t="n">
        <v>46229</v>
      </c>
      <c r="N183" s="202" t="inlineStr">
        <is>
          <t>Gerçek - Google Places (7457 Sk No:6)</t>
        </is>
      </c>
      <c r="O183" s="206" t="inlineStr">
        <is>
          <t>Açık adres yalnız İK/admin tarafından görülmelidir; raporlara taşınmaz.</t>
        </is>
      </c>
      <c r="P183" s="131" t="n">
        <v>95.59999999999999</v>
      </c>
      <c r="Q183" s="131" t="inlineStr">
        <is>
          <t>MERKEZ</t>
        </is>
      </c>
      <c r="R183" s="131" t="n">
        <v>10.3</v>
      </c>
      <c r="S183" s="131" t="inlineStr">
        <is>
          <t>Hayır</t>
        </is>
      </c>
      <c r="T183" s="131" t="inlineStr">
        <is>
          <t>https://www.google.com/maps/dir/?api=1&amp;origin=38.477682%2C27.112039&amp;destination=37.834436%2C27.837138&amp;travelmode=driving</t>
        </is>
      </c>
      <c r="U183" s="131" t="inlineStr">
        <is>
          <t>KARŞIYAKA-2</t>
        </is>
      </c>
      <c r="V183" s="131" t="n">
        <v>0.4</v>
      </c>
      <c r="W183" s="131" t="inlineStr">
        <is>
          <t>https://www.google.com/maps/dir/?api=1&amp;origin=38.477682%2C27.112039&amp;destination=38.474585%2C27.113885&amp;travelmode=driving</t>
        </is>
      </c>
      <c r="X183" s="131" t="inlineStr">
        <is>
          <t>BAYRAKLI</t>
        </is>
      </c>
      <c r="Y183" s="131" t="n">
        <v>0.8</v>
      </c>
      <c r="Z183" s="131" t="inlineStr">
        <is>
          <t>https://www.google.com/maps/dir/?api=1&amp;origin=38.477682%2C27.112039&amp;destination=38.471686%2C27.11778&amp;travelmode=driving</t>
        </is>
      </c>
      <c r="AA183" s="131" t="inlineStr">
        <is>
          <t>DEDEBAŞI</t>
        </is>
      </c>
      <c r="AB183" s="131" t="n">
        <v>0.9</v>
      </c>
      <c r="AC183" s="131" t="inlineStr">
        <is>
          <t>https://www.google.com/maps/dir/?api=1&amp;origin=38.477682%2C27.112039&amp;destination=38.470404%2C27.108413&amp;travelmode=driving</t>
        </is>
      </c>
    </row>
    <row r="184" ht="30" customHeight="1" s="113">
      <c r="A184" s="202" t="inlineStr">
        <is>
          <t>CEREN AZBOY</t>
        </is>
      </c>
      <c r="B184" s="202" t="inlineStr">
        <is>
          <t>M010</t>
        </is>
      </c>
      <c r="C184" s="202" t="inlineStr">
        <is>
          <t>BAYRAKLI</t>
        </is>
      </c>
      <c r="D184" s="202" t="inlineStr">
        <is>
          <t>İzmir</t>
        </is>
      </c>
      <c r="E184" s="202" t="inlineStr">
        <is>
          <t>BAYRAKLI çevresi</t>
        </is>
      </c>
      <c r="F184" s="197" t="inlineStr">
        <is>
          <t>ONUR MAH 7369 SK NO:6</t>
        </is>
      </c>
      <c r="G184" s="203" t="n">
        <v>38.4961</v>
      </c>
      <c r="H184" s="203" t="n">
        <v>27.1403</v>
      </c>
      <c r="I184" s="202" t="inlineStr">
        <is>
          <t>Toplu Taşıma</t>
        </is>
      </c>
      <c r="J184" s="204" t="n">
        <v>60</v>
      </c>
      <c r="K184" s="202" t="inlineStr">
        <is>
          <t>Değerlendirilebilir</t>
        </is>
      </c>
      <c r="L184" s="202" t="n"/>
      <c r="M184" s="205" t="n">
        <v>46229</v>
      </c>
      <c r="N184" s="202" t="inlineStr">
        <is>
          <t>Gerçek - Google Places (Onur Mah civarı)</t>
        </is>
      </c>
      <c r="O184" s="206" t="inlineStr">
        <is>
          <t>Açık adres yalnız İK/admin tarafından görülmelidir; raporlara taşınmaz.</t>
        </is>
      </c>
      <c r="P184" s="131" t="n">
        <v>92.8</v>
      </c>
      <c r="Q184" s="131" t="inlineStr">
        <is>
          <t>MERKEZ</t>
        </is>
      </c>
      <c r="R184" s="131" t="n">
        <v>8.6</v>
      </c>
      <c r="S184" s="131" t="inlineStr">
        <is>
          <t>Hayır</t>
        </is>
      </c>
      <c r="T184" s="131" t="inlineStr">
        <is>
          <t>https://www.google.com/maps/dir/?api=1&amp;origin=38.4961%2C27.1403&amp;destination=37.857618%2C27.823128&amp;travelmode=driving</t>
        </is>
      </c>
      <c r="U184" s="131" t="inlineStr">
        <is>
          <t>ÇİFTLİK</t>
        </is>
      </c>
      <c r="V184" s="131" t="n">
        <v>0.4</v>
      </c>
      <c r="W184" s="131" t="inlineStr">
        <is>
          <t>https://www.google.com/maps/dir/?api=1&amp;origin=38.4961%2C27.1403&amp;destination=38.496%2C27.136&amp;travelmode=driving</t>
        </is>
      </c>
      <c r="X184" s="131" t="inlineStr">
        <is>
          <t>GÜMÜŞPALA</t>
        </is>
      </c>
      <c r="Y184" s="131" t="n">
        <v>3</v>
      </c>
      <c r="Z184" s="131" t="inlineStr">
        <is>
          <t>https://www.google.com/maps/dir/?api=1&amp;origin=38.4961%2C27.1403&amp;destination=38.469293%2C27.136971&amp;travelmode=driving</t>
        </is>
      </c>
      <c r="AA184" s="131" t="inlineStr">
        <is>
          <t>KARŞIYAKA-2</t>
        </is>
      </c>
      <c r="AB184" s="131" t="n">
        <v>3.3</v>
      </c>
      <c r="AC184" s="131" t="inlineStr">
        <is>
          <t>https://www.google.com/maps/dir/?api=1&amp;origin=38.4961%2C27.1403&amp;destination=38.474585%2C27.113885&amp;travelmode=driving</t>
        </is>
      </c>
    </row>
    <row r="185" ht="30" customHeight="1" s="113">
      <c r="A185" s="202" t="inlineStr">
        <is>
          <t>ELİF SEVEN</t>
        </is>
      </c>
      <c r="B185" s="202" t="inlineStr">
        <is>
          <t>M010</t>
        </is>
      </c>
      <c r="C185" s="202" t="inlineStr">
        <is>
          <t>BAYRAKLI</t>
        </is>
      </c>
      <c r="D185" s="202" t="inlineStr">
        <is>
          <t>İzmir</t>
        </is>
      </c>
      <c r="E185" s="202" t="inlineStr">
        <is>
          <t>BAYRAKLI çevresi</t>
        </is>
      </c>
      <c r="F185" s="197" t="inlineStr">
        <is>
          <t>SOĞUKKUYU MAH AKIN KIVANÇ SOK YILDIZ NO:40 İÇ KAPI NO:17</t>
        </is>
      </c>
      <c r="G185" s="203" t="n">
        <v>38.476529</v>
      </c>
      <c r="H185" s="203" t="n">
        <v>27.12211</v>
      </c>
      <c r="I185" s="202" t="inlineStr">
        <is>
          <t>Toplu Taşıma</t>
        </is>
      </c>
      <c r="J185" s="204" t="n">
        <v>60</v>
      </c>
      <c r="K185" s="202" t="inlineStr">
        <is>
          <t>Değerlendirilebilir</t>
        </is>
      </c>
      <c r="L185" s="202" t="n"/>
      <c r="M185" s="205" t="n">
        <v>46229</v>
      </c>
      <c r="N185" s="202" t="inlineStr">
        <is>
          <t>Gerçek - Google Places (Akın Kıvanç Sk No:40)</t>
        </is>
      </c>
      <c r="O185" s="206" t="inlineStr">
        <is>
          <t>Açık adres yalnız İK/admin tarafından görülmelidir; raporlara taşınmaz.</t>
        </is>
      </c>
      <c r="P185" s="131" t="n">
        <v>92.2</v>
      </c>
      <c r="Q185" s="131" t="inlineStr">
        <is>
          <t>MERKEZ</t>
        </is>
      </c>
      <c r="R185" s="131" t="n">
        <v>10.2</v>
      </c>
      <c r="S185" s="131" t="inlineStr">
        <is>
          <t>Hayır</t>
        </is>
      </c>
      <c r="T185" s="131" t="inlineStr">
        <is>
          <t>https://www.google.com/maps/dir/?api=1&amp;origin=38.476529%2C27.12211&amp;destination=37.857618%2C27.823128&amp;travelmode=driving</t>
        </is>
      </c>
      <c r="U185" s="131" t="inlineStr">
        <is>
          <t>BAYRAKLI</t>
        </is>
      </c>
      <c r="V185" s="131" t="n">
        <v>0.7</v>
      </c>
      <c r="W185" s="131" t="inlineStr">
        <is>
          <t>https://www.google.com/maps/dir/?api=1&amp;origin=38.476529%2C27.12211&amp;destination=38.471686%2C27.11778&amp;travelmode=driving</t>
        </is>
      </c>
      <c r="X185" s="131" t="inlineStr">
        <is>
          <t>KARŞIYAKA-2</t>
        </is>
      </c>
      <c r="Y185" s="131" t="n">
        <v>0.7</v>
      </c>
      <c r="Z185" s="131" t="inlineStr">
        <is>
          <t>https://www.google.com/maps/dir/?api=1&amp;origin=38.476529%2C27.12211&amp;destination=38.474585%2C27.113885&amp;travelmode=driving</t>
        </is>
      </c>
      <c r="AA185" s="131" t="inlineStr">
        <is>
          <t>DEDEBAŞI</t>
        </is>
      </c>
      <c r="AB185" s="131" t="n">
        <v>1.4</v>
      </c>
      <c r="AC185" s="131" t="inlineStr">
        <is>
          <t>https://www.google.com/maps/dir/?api=1&amp;origin=38.476529%2C27.12211&amp;destination=38.470404%2C27.108413&amp;travelmode=driving</t>
        </is>
      </c>
    </row>
    <row r="186" ht="30" customHeight="1" s="113">
      <c r="A186" s="202" t="inlineStr">
        <is>
          <t>EFE FİDAN</t>
        </is>
      </c>
      <c r="B186" s="202" t="inlineStr">
        <is>
          <t>M010</t>
        </is>
      </c>
      <c r="C186" s="202" t="inlineStr">
        <is>
          <t>BAYRAKLI</t>
        </is>
      </c>
      <c r="D186" s="202" t="inlineStr">
        <is>
          <t>İzmir</t>
        </is>
      </c>
      <c r="E186" s="202" t="inlineStr">
        <is>
          <t>BAYRAKLI çevresi</t>
        </is>
      </c>
      <c r="F186" s="197" t="inlineStr">
        <is>
          <t>DOĞANÇAY MAH 7194/2 SOK NO:50 İÇ KAPI NO:1</t>
        </is>
      </c>
      <c r="G186" s="203" t="n">
        <v>38.492988</v>
      </c>
      <c r="H186" s="203" t="n">
        <v>27.156367</v>
      </c>
      <c r="I186" s="202" t="inlineStr">
        <is>
          <t>Toplu Taşıma</t>
        </is>
      </c>
      <c r="J186" s="204" t="n">
        <v>60</v>
      </c>
      <c r="K186" s="202" t="inlineStr">
        <is>
          <t>Değerlendirilebilir</t>
        </is>
      </c>
      <c r="L186" s="202" t="n"/>
      <c r="M186" s="205" t="n">
        <v>46229</v>
      </c>
      <c r="N186" s="202" t="inlineStr">
        <is>
          <t>Gerçek - Google Places (7194/2 Sk No:50)</t>
        </is>
      </c>
      <c r="O186" s="206" t="inlineStr">
        <is>
          <t>Açık adres yalnız İK/admin tarafından görülmelidir; raporlara taşınmaz.</t>
        </is>
      </c>
      <c r="P186" s="131" t="n">
        <v>91.59999999999999</v>
      </c>
      <c r="Q186" s="131" t="inlineStr">
        <is>
          <t>MERKEZ</t>
        </is>
      </c>
      <c r="R186" s="131" t="n">
        <v>8.5</v>
      </c>
      <c r="S186" s="131" t="inlineStr">
        <is>
          <t>Hayır</t>
        </is>
      </c>
      <c r="T186" s="131" t="inlineStr">
        <is>
          <t>https://www.google.com/maps/dir/?api=1&amp;origin=38.492988%2C27.156367&amp;destination=37.857618%2C27.823128&amp;travelmode=driving</t>
        </is>
      </c>
      <c r="U186" s="131" t="inlineStr">
        <is>
          <t>ÇİFTLİK</t>
        </is>
      </c>
      <c r="V186" s="131" t="n">
        <v>1.8</v>
      </c>
      <c r="W186" s="131" t="inlineStr">
        <is>
          <t>https://www.google.com/maps/dir/?api=1&amp;origin=38.492988%2C27.156367&amp;destination=38.496%2C27.136&amp;travelmode=driving</t>
        </is>
      </c>
      <c r="X186" s="131" t="inlineStr">
        <is>
          <t>GÜMÜŞPALA</t>
        </is>
      </c>
      <c r="Y186" s="131" t="n">
        <v>3.1</v>
      </c>
      <c r="Z186" s="131" t="inlineStr">
        <is>
          <t>https://www.google.com/maps/dir/?api=1&amp;origin=38.492988%2C27.156367&amp;destination=38.469293%2C27.136971&amp;travelmode=driving</t>
        </is>
      </c>
      <c r="AA186" s="131" t="inlineStr">
        <is>
          <t>MANAVKUYU</t>
        </is>
      </c>
      <c r="AB186" s="131" t="n">
        <v>4.1</v>
      </c>
      <c r="AC186" s="131" t="inlineStr">
        <is>
          <t>https://www.google.com/maps/dir/?api=1&amp;origin=38.492988%2C27.156367&amp;destination=38.4625711%2C27.1824038&amp;travelmode=driving</t>
        </is>
      </c>
    </row>
    <row r="187" ht="30" customHeight="1" s="113">
      <c r="A187" s="202" t="inlineStr">
        <is>
          <t>ENES ÖZEN</t>
        </is>
      </c>
      <c r="B187" s="202" t="inlineStr">
        <is>
          <t>M010</t>
        </is>
      </c>
      <c r="C187" s="202" t="inlineStr">
        <is>
          <t>BAYRAKLI</t>
        </is>
      </c>
      <c r="D187" s="202" t="inlineStr">
        <is>
          <t>İzmir</t>
        </is>
      </c>
      <c r="E187" s="202" t="inlineStr">
        <is>
          <t>BAYRAKLI çevresi</t>
        </is>
      </c>
      <c r="F187" s="197" t="inlineStr">
        <is>
          <t>TEPEKULE MAH.2108/9 SK. NO:48 İÇ KAPI NO:3</t>
        </is>
      </c>
      <c r="G187" s="203" t="n">
        <v>38.467411</v>
      </c>
      <c r="H187" s="203" t="n">
        <v>27.177525</v>
      </c>
      <c r="I187" s="202" t="inlineStr">
        <is>
          <t>Toplu Taşıma</t>
        </is>
      </c>
      <c r="J187" s="204" t="n">
        <v>60</v>
      </c>
      <c r="K187" s="202" t="inlineStr">
        <is>
          <t>Değerlendirilebilir</t>
        </is>
      </c>
      <c r="L187" s="202" t="n"/>
      <c r="M187" s="205" t="n">
        <v>46229</v>
      </c>
      <c r="N187" s="202" t="inlineStr">
        <is>
          <t>Gerçek - Google Places (2108/9 Sk No:48)</t>
        </is>
      </c>
      <c r="O187" s="206" t="inlineStr">
        <is>
          <t>Açık adres yalnız İK/admin tarafından görülmelidir; raporlara taşınmaz.</t>
        </is>
      </c>
      <c r="P187" s="131" t="n">
        <v>88.2</v>
      </c>
      <c r="Q187" s="131" t="inlineStr">
        <is>
          <t>MERKEZ</t>
        </is>
      </c>
      <c r="R187" s="131" t="n">
        <v>7.1</v>
      </c>
      <c r="S187" s="131" t="inlineStr">
        <is>
          <t>Hayır</t>
        </is>
      </c>
      <c r="T187" s="131" t="inlineStr">
        <is>
          <t>https://www.google.com/maps/dir/?api=1&amp;origin=38.467411%2C27.177525&amp;destination=37.857618%2C27.823128&amp;travelmode=driving</t>
        </is>
      </c>
      <c r="U187" s="131" t="inlineStr">
        <is>
          <t>MANAVKUYU</t>
        </is>
      </c>
      <c r="V187" s="131" t="n">
        <v>0.7</v>
      </c>
      <c r="W187" s="131" t="inlineStr">
        <is>
          <t>https://www.google.com/maps/dir/?api=1&amp;origin=38.467411%2C27.177525&amp;destination=38.4625711%2C27.1824038&amp;travelmode=driving</t>
        </is>
      </c>
      <c r="X187" s="131" t="inlineStr">
        <is>
          <t>OSMANGAZİ</t>
        </is>
      </c>
      <c r="Y187" s="131" t="n">
        <v>1.5</v>
      </c>
      <c r="Z187" s="131" t="inlineStr">
        <is>
          <t>https://www.google.com/maps/dir/?api=1&amp;origin=38.467411%2C27.177525&amp;destination=38.464877%2C27.194834&amp;travelmode=driving</t>
        </is>
      </c>
      <c r="AA187" s="131" t="inlineStr">
        <is>
          <t>GÜMÜŞPALA</t>
        </is>
      </c>
      <c r="AB187" s="131" t="n">
        <v>3.5</v>
      </c>
      <c r="AC187" s="131" t="inlineStr">
        <is>
          <t>https://www.google.com/maps/dir/?api=1&amp;origin=38.467411%2C27.177525&amp;destination=38.469293%2C27.136971&amp;travelmode=driving</t>
        </is>
      </c>
    </row>
    <row r="188" ht="30" customHeight="1" s="113">
      <c r="A188" s="202" t="inlineStr">
        <is>
          <t>SELENAY VURUŞKANLAR</t>
        </is>
      </c>
      <c r="B188" s="202" t="inlineStr">
        <is>
          <t>M010</t>
        </is>
      </c>
      <c r="C188" s="202" t="inlineStr">
        <is>
          <t>BAYRAKLI</t>
        </is>
      </c>
      <c r="D188" s="202" t="inlineStr">
        <is>
          <t>İzmir</t>
        </is>
      </c>
      <c r="E188" s="202" t="inlineStr">
        <is>
          <t>BAYRAKLI çevresi</t>
        </is>
      </c>
      <c r="F188" s="197" t="inlineStr">
        <is>
          <t>EMEK MAH. 7225 SK. 10/1 BAYRAKLI İZMİR</t>
        </is>
      </c>
      <c r="G188" s="203" t="n">
        <v>38.469455</v>
      </c>
      <c r="H188" s="203" t="n">
        <v>27.125073</v>
      </c>
      <c r="I188" s="202" t="inlineStr">
        <is>
          <t>Toplu Taşıma</t>
        </is>
      </c>
      <c r="J188" s="204" t="n">
        <v>60</v>
      </c>
      <c r="K188" s="202" t="inlineStr">
        <is>
          <t>Değerlendirilebilir</t>
        </is>
      </c>
      <c r="L188" s="202" t="n"/>
      <c r="M188" s="205" t="n">
        <v>46229</v>
      </c>
      <c r="N188" s="202" t="inlineStr">
        <is>
          <t>Gerçek - Google Places (7225 Sk No:10)</t>
        </is>
      </c>
      <c r="O188" s="206" t="inlineStr">
        <is>
          <t>Açık adres yalnız İK/admin tarafından görülmelidir; raporlara taşınmaz.</t>
        </is>
      </c>
      <c r="P188" s="131" t="n">
        <v>91.40000000000001</v>
      </c>
      <c r="Q188" s="131" t="inlineStr">
        <is>
          <t>MERKEZ</t>
        </is>
      </c>
      <c r="R188" s="131" t="n">
        <v>8.800000000000001</v>
      </c>
      <c r="S188" s="131" t="inlineStr">
        <is>
          <t>Hayır</t>
        </is>
      </c>
      <c r="T188" s="131" t="inlineStr">
        <is>
          <t>https://www.google.com/maps/dir/?api=1&amp;origin=38.469455%2C27.125073&amp;destination=37.857618%2C27.823128&amp;travelmode=driving</t>
        </is>
      </c>
      <c r="U188" s="131" t="inlineStr">
        <is>
          <t>BAYRAKLI</t>
        </is>
      </c>
      <c r="V188" s="131" t="n">
        <v>0.7</v>
      </c>
      <c r="W188" s="131" t="inlineStr">
        <is>
          <t>https://www.google.com/maps/dir/?api=1&amp;origin=38.469455%2C27.125073&amp;destination=38.471686%2C27.11778&amp;travelmode=driving</t>
        </is>
      </c>
      <c r="X188" s="131" t="inlineStr">
        <is>
          <t>GÜMÜŞPALA</t>
        </is>
      </c>
      <c r="Y188" s="131" t="n">
        <v>1</v>
      </c>
      <c r="Z188" s="131" t="inlineStr">
        <is>
          <t>https://www.google.com/maps/dir/?api=1&amp;origin=38.469455%2C27.125073&amp;destination=38.469293%2C27.136971&amp;travelmode=driving</t>
        </is>
      </c>
      <c r="AA188" s="131" t="inlineStr">
        <is>
          <t>KARŞIYAKA-2</t>
        </is>
      </c>
      <c r="AB188" s="131" t="n">
        <v>1.1</v>
      </c>
      <c r="AC188" s="131" t="inlineStr">
        <is>
          <t>https://www.google.com/maps/dir/?api=1&amp;origin=38.469455%2C27.125073&amp;destination=38.474585%2C27.113885&amp;travelmode=driving</t>
        </is>
      </c>
    </row>
    <row r="189" ht="30" customHeight="1" s="113">
      <c r="A189" s="202" t="inlineStr">
        <is>
          <t>SULTAN DİLLİER</t>
        </is>
      </c>
      <c r="B189" s="202" t="inlineStr">
        <is>
          <t>M010</t>
        </is>
      </c>
      <c r="C189" s="202" t="inlineStr">
        <is>
          <t>BAYRAKLI</t>
        </is>
      </c>
      <c r="D189" s="202" t="inlineStr">
        <is>
          <t>İzmir</t>
        </is>
      </c>
      <c r="E189" s="202" t="inlineStr">
        <is>
          <t>BAYRAKLI çevresi</t>
        </is>
      </c>
      <c r="F189" s="197" t="inlineStr">
        <is>
          <t>EMEK MAH.7286 SK.NO:2BAYRAKLI/İZMİR</t>
        </is>
      </c>
      <c r="G189" s="203" t="n">
        <v>38.471565</v>
      </c>
      <c r="H189" s="203" t="n">
        <v>27.122637</v>
      </c>
      <c r="I189" s="202" t="inlineStr">
        <is>
          <t>Toplu Taşıma</t>
        </is>
      </c>
      <c r="J189" s="204" t="n">
        <v>60</v>
      </c>
      <c r="K189" s="202" t="inlineStr">
        <is>
          <t>Değerlendirilebilir</t>
        </is>
      </c>
      <c r="L189" s="202" t="n"/>
      <c r="M189" s="205" t="n">
        <v>46229</v>
      </c>
      <c r="N189" s="202" t="inlineStr">
        <is>
          <t>Gerçek - Google Places (7286 Sk No:2)</t>
        </is>
      </c>
      <c r="O189" s="206" t="inlineStr">
        <is>
          <t>Açık adres yalnız İK/admin tarafından görülmelidir; raporlara taşınmaz.</t>
        </is>
      </c>
      <c r="P189" s="131" t="n">
        <v>91.7</v>
      </c>
      <c r="Q189" s="131" t="inlineStr">
        <is>
          <t>MERKEZ</t>
        </is>
      </c>
      <c r="R189" s="131" t="n">
        <v>8.699999999999999</v>
      </c>
      <c r="S189" s="131" t="inlineStr">
        <is>
          <t>Hayır</t>
        </is>
      </c>
      <c r="T189" s="131" t="inlineStr">
        <is>
          <t>https://www.google.com/maps/dir/?api=1&amp;origin=38.471565%2C27.122637&amp;destination=37.857618%2C27.823128&amp;travelmode=driving</t>
        </is>
      </c>
      <c r="U189" s="131" t="inlineStr">
        <is>
          <t>BAYRAKLI</t>
        </is>
      </c>
      <c r="V189" s="131" t="n">
        <v>0.4</v>
      </c>
      <c r="W189" s="131" t="inlineStr">
        <is>
          <t>https://www.google.com/maps/dir/?api=1&amp;origin=38.471565%2C27.122637&amp;destination=38.471686%2C27.11778&amp;travelmode=driving</t>
        </is>
      </c>
      <c r="X189" s="131" t="inlineStr">
        <is>
          <t>KARŞIYAKA-2</t>
        </is>
      </c>
      <c r="Y189" s="131" t="n">
        <v>0.8</v>
      </c>
      <c r="Z189" s="131" t="inlineStr">
        <is>
          <t>https://www.google.com/maps/dir/?api=1&amp;origin=38.471565%2C27.122637&amp;destination=38.474585%2C27.113885&amp;travelmode=driving</t>
        </is>
      </c>
      <c r="AA189" s="131" t="inlineStr">
        <is>
          <t>KARŞIYAKA-1</t>
        </is>
      </c>
      <c r="AB189" s="131" t="n">
        <v>1.2</v>
      </c>
      <c r="AC189" s="131" t="inlineStr">
        <is>
          <t>https://www.google.com/maps/dir/?api=1&amp;origin=38.471565%2C27.122637&amp;destination=38.465171%2C27.111266&amp;travelmode=driving</t>
        </is>
      </c>
    </row>
    <row r="190" ht="30" customHeight="1" s="113">
      <c r="A190" s="202" t="inlineStr">
        <is>
          <t>SERDAR ÖZTÜRK</t>
        </is>
      </c>
      <c r="B190" s="202" t="inlineStr">
        <is>
          <t>M010</t>
        </is>
      </c>
      <c r="C190" s="202" t="inlineStr">
        <is>
          <t>BAYRAKLI</t>
        </is>
      </c>
      <c r="D190" s="202" t="inlineStr">
        <is>
          <t>İzmir</t>
        </is>
      </c>
      <c r="E190" s="202" t="inlineStr">
        <is>
          <t>BAYRAKLI çevresi</t>
        </is>
      </c>
      <c r="F190" s="197" t="inlineStr">
        <is>
          <t>ORG.NAFİZ GÜRMAN MAH.7119 SK. NO:52</t>
        </is>
      </c>
      <c r="G190" s="203" t="n">
        <v>38.476949</v>
      </c>
      <c r="H190" s="203" t="n">
        <v>27.137505</v>
      </c>
      <c r="I190" s="202" t="inlineStr">
        <is>
          <t>Toplu Taşıma</t>
        </is>
      </c>
      <c r="J190" s="204" t="n">
        <v>60</v>
      </c>
      <c r="K190" s="202" t="inlineStr">
        <is>
          <t>Değerlendirilebilir</t>
        </is>
      </c>
      <c r="L190" s="202" t="n"/>
      <c r="M190" s="205" t="n">
        <v>46229</v>
      </c>
      <c r="N190" s="202" t="inlineStr">
        <is>
          <t>Gerçek - Google Places (7119 Sk No:52)</t>
        </is>
      </c>
      <c r="O190" s="206" t="inlineStr">
        <is>
          <t>Açık adres yalnız İK/admin tarafından görülmelidir; raporlara taşınmaz.</t>
        </is>
      </c>
      <c r="P190" s="131" t="n">
        <v>91.3</v>
      </c>
      <c r="Q190" s="131" t="inlineStr">
        <is>
          <t>MERKEZ</t>
        </is>
      </c>
      <c r="R190" s="131" t="n">
        <v>7.3</v>
      </c>
      <c r="S190" s="131" t="inlineStr">
        <is>
          <t>Hayır</t>
        </is>
      </c>
      <c r="T190" s="131" t="inlineStr">
        <is>
          <t>https://www.google.com/maps/dir/?api=1&amp;origin=38.476949%2C27.137505&amp;destination=37.857618%2C27.823128&amp;travelmode=driving</t>
        </is>
      </c>
      <c r="U190" s="131" t="inlineStr">
        <is>
          <t>GÜMÜŞPALA</t>
        </is>
      </c>
      <c r="V190" s="131" t="n">
        <v>0.9</v>
      </c>
      <c r="W190" s="131" t="inlineStr">
        <is>
          <t>https://www.google.com/maps/dir/?api=1&amp;origin=38.476949%2C27.137505&amp;destination=38.469293%2C27.136971&amp;travelmode=driving</t>
        </is>
      </c>
      <c r="X190" s="131" t="inlineStr">
        <is>
          <t>BAYRAKLI</t>
        </is>
      </c>
      <c r="Y190" s="131" t="n">
        <v>1.8</v>
      </c>
      <c r="Z190" s="131" t="inlineStr">
        <is>
          <t>https://www.google.com/maps/dir/?api=1&amp;origin=38.476949%2C27.137505&amp;destination=38.471686%2C27.11778&amp;travelmode=driving</t>
        </is>
      </c>
      <c r="AA190" s="131" t="inlineStr">
        <is>
          <t>KARŞIYAKA-2</t>
        </is>
      </c>
      <c r="AB190" s="131" t="n">
        <v>2.1</v>
      </c>
      <c r="AC190" s="131" t="inlineStr">
        <is>
          <t>https://www.google.com/maps/dir/?api=1&amp;origin=38.476949%2C27.137505&amp;destination=38.474585%2C27.113885&amp;travelmode=driving</t>
        </is>
      </c>
    </row>
    <row r="191" ht="30" customHeight="1" s="113">
      <c r="A191" s="202" t="inlineStr">
        <is>
          <t>KAYHAN TÜRKKOLU</t>
        </is>
      </c>
      <c r="B191" s="202" t="inlineStr">
        <is>
          <t>M029</t>
        </is>
      </c>
      <c r="C191" s="202" t="inlineStr">
        <is>
          <t>KARŞIYAKA-2</t>
        </is>
      </c>
      <c r="D191" s="202" t="inlineStr">
        <is>
          <t>İzmir</t>
        </is>
      </c>
      <c r="E191" s="202" t="inlineStr">
        <is>
          <t>KARŞIYAKA-2 çevresi</t>
        </is>
      </c>
      <c r="F191" s="197" t="inlineStr">
        <is>
          <t>8014 SOK NO:72 K:1 D:1 EMEK APARTMANI</t>
        </is>
      </c>
      <c r="G191" s="203" t="n">
        <v>38.486044</v>
      </c>
      <c r="H191" s="203" t="n">
        <v>27.064338</v>
      </c>
      <c r="I191" s="202" t="inlineStr">
        <is>
          <t>Toplu Taşıma</t>
        </is>
      </c>
      <c r="J191" s="204" t="n">
        <v>60</v>
      </c>
      <c r="K191" s="202" t="inlineStr">
        <is>
          <t>Değerlendirilebilir</t>
        </is>
      </c>
      <c r="L191" s="202" t="n"/>
      <c r="M191" s="205" t="n">
        <v>46229</v>
      </c>
      <c r="N191" s="202" t="inlineStr">
        <is>
          <t>Gerçek - Google Places (8014 Sk No:72 (zayıf, ilçe farklı çıktı))</t>
        </is>
      </c>
      <c r="O191" s="206" t="inlineStr">
        <is>
          <t>Açık adres yalnız İK/admin tarafından görülmelidir; raporlara taşınmaz.</t>
        </is>
      </c>
      <c r="P191" s="131" t="n">
        <v>96.3</v>
      </c>
      <c r="Q191" s="131" t="inlineStr">
        <is>
          <t>MERKEZ</t>
        </is>
      </c>
      <c r="R191" s="131" t="n">
        <v>1.8</v>
      </c>
      <c r="S191" s="131" t="inlineStr">
        <is>
          <t>Hayır</t>
        </is>
      </c>
      <c r="T191" s="131" t="inlineStr">
        <is>
          <t>https://www.google.com/maps/dir/?api=1&amp;origin=38.486044%2C27.064338&amp;destination=37.857618%2C27.823128&amp;travelmode=driving</t>
        </is>
      </c>
      <c r="U191" s="131" t="inlineStr">
        <is>
          <t>Z1  ET DEPO</t>
        </is>
      </c>
      <c r="V191" s="131" t="n">
        <v>0.8</v>
      </c>
      <c r="W191" s="131" t="inlineStr">
        <is>
          <t>https://www.google.com/maps/dir/?api=1&amp;origin=38.486044%2C27.064338&amp;destination=38.49%2C27.072&amp;travelmode=driving</t>
        </is>
      </c>
      <c r="X191" s="131" t="inlineStr">
        <is>
          <t>ÇİĞLİ</t>
        </is>
      </c>
      <c r="Y191" s="131" t="n">
        <v>1.2</v>
      </c>
      <c r="Z191" s="131" t="inlineStr">
        <is>
          <t>https://www.google.com/maps/dir/?api=1&amp;origin=38.486044%2C27.064338&amp;destination=38.493071%2C27.054551&amp;travelmode=driving</t>
        </is>
      </c>
      <c r="AA191" s="131" t="inlineStr">
        <is>
          <t>DEDEBAŞI</t>
        </is>
      </c>
      <c r="AB191" s="131" t="n">
        <v>4.2</v>
      </c>
      <c r="AC191" s="131" t="inlineStr">
        <is>
          <t>https://www.google.com/maps/dir/?api=1&amp;origin=38.486044%2C27.064338&amp;destination=38.470404%2C27.108413&amp;travelmode=driving</t>
        </is>
      </c>
    </row>
    <row r="192" ht="30" customHeight="1" s="113">
      <c r="A192" s="202" t="inlineStr">
        <is>
          <t>ÖZLEM DÜZEL</t>
        </is>
      </c>
      <c r="B192" s="202" t="inlineStr">
        <is>
          <t>M029</t>
        </is>
      </c>
      <c r="C192" s="202" t="inlineStr">
        <is>
          <t>KARŞIYAKA-2</t>
        </is>
      </c>
      <c r="D192" s="202" t="inlineStr">
        <is>
          <t>İzmir</t>
        </is>
      </c>
      <c r="E192" s="202" t="inlineStr">
        <is>
          <t>KARŞIYAKA-2 çevresi</t>
        </is>
      </c>
      <c r="F192" s="197" t="inlineStr">
        <is>
          <t>7126 SOK. 6/B D:3 ORGANİZE NAFİZ GÜRMAN MAH. BAYRAKLI /İZMİR</t>
        </is>
      </c>
      <c r="G192" s="203" t="n">
        <v>38.475974</v>
      </c>
      <c r="H192" s="203" t="n">
        <v>27.141786</v>
      </c>
      <c r="I192" s="202" t="inlineStr">
        <is>
          <t>Toplu Taşıma</t>
        </is>
      </c>
      <c r="J192" s="204" t="n">
        <v>60</v>
      </c>
      <c r="K192" s="202" t="inlineStr">
        <is>
          <t>Değerlendirilebilir</t>
        </is>
      </c>
      <c r="L192" s="202" t="n"/>
      <c r="M192" s="205" t="n">
        <v>46229</v>
      </c>
      <c r="N192" s="202" t="inlineStr">
        <is>
          <t>Gerçek - Google Places (7126 Sk No:6)</t>
        </is>
      </c>
      <c r="O192" s="206" t="inlineStr">
        <is>
          <t>Açık adres yalnız İK/admin tarafından görülmelidir; raporlara taşınmaz.</t>
        </is>
      </c>
      <c r="P192" s="131" t="n">
        <v>91</v>
      </c>
      <c r="Q192" s="131" t="inlineStr">
        <is>
          <t>MERKEZ</t>
        </is>
      </c>
      <c r="R192" s="131" t="n">
        <v>3.9</v>
      </c>
      <c r="S192" s="131" t="inlineStr">
        <is>
          <t>Hayır</t>
        </is>
      </c>
      <c r="T192" s="131" t="inlineStr">
        <is>
          <t>https://www.google.com/maps/dir/?api=1&amp;origin=38.475974%2C27.141786&amp;destination=37.857618%2C27.823128&amp;travelmode=driving</t>
        </is>
      </c>
      <c r="U192" s="131" t="inlineStr">
        <is>
          <t>GÜMÜŞPALA</t>
        </is>
      </c>
      <c r="V192" s="131" t="n">
        <v>0.9</v>
      </c>
      <c r="W192" s="131" t="inlineStr">
        <is>
          <t>https://www.google.com/maps/dir/?api=1&amp;origin=38.475974%2C27.141786&amp;destination=38.469293%2C27.136971&amp;travelmode=driving</t>
        </is>
      </c>
      <c r="X192" s="131" t="inlineStr">
        <is>
          <t>BAYRAKLI</t>
        </is>
      </c>
      <c r="Y192" s="131" t="n">
        <v>2.1</v>
      </c>
      <c r="Z192" s="131" t="inlineStr">
        <is>
          <t>https://www.google.com/maps/dir/?api=1&amp;origin=38.475974%2C27.141786&amp;destination=38.471686%2C27.11778&amp;travelmode=driving</t>
        </is>
      </c>
      <c r="AA192" s="131" t="inlineStr">
        <is>
          <t>ÇİFTLİK</t>
        </is>
      </c>
      <c r="AB192" s="131" t="n">
        <v>2.3</v>
      </c>
      <c r="AC192" s="131" t="inlineStr">
        <is>
          <t>https://www.google.com/maps/dir/?api=1&amp;origin=38.475974%2C27.141786&amp;destination=38.496%2C27.136&amp;travelmode=driving</t>
        </is>
      </c>
    </row>
    <row r="193" ht="30" customHeight="1" s="113">
      <c r="A193" s="202" t="inlineStr">
        <is>
          <t>ESMA NUR AYAZ</t>
        </is>
      </c>
      <c r="B193" s="202" t="inlineStr">
        <is>
          <t>M029</t>
        </is>
      </c>
      <c r="C193" s="202" t="inlineStr">
        <is>
          <t>KARŞIYAKA-2</t>
        </is>
      </c>
      <c r="D193" s="202" t="inlineStr">
        <is>
          <t>İzmir</t>
        </is>
      </c>
      <c r="E193" s="202" t="inlineStr">
        <is>
          <t>KARŞIYAKA-2 çevresi</t>
        </is>
      </c>
      <c r="F193" s="197" t="inlineStr">
        <is>
          <t>ÖRNEKKÖY MAH 1847/3 SOK NO:43 İÇ KAPI NO:3</t>
        </is>
      </c>
      <c r="G193" s="203" t="n">
        <v>38.476521</v>
      </c>
      <c r="H193" s="203" t="n">
        <v>27.114157</v>
      </c>
      <c r="I193" s="202" t="inlineStr">
        <is>
          <t>Toplu Taşıma</t>
        </is>
      </c>
      <c r="J193" s="204" t="n">
        <v>60</v>
      </c>
      <c r="K193" s="202" t="inlineStr">
        <is>
          <t>Değerlendirilebilir</t>
        </is>
      </c>
      <c r="L193" s="202" t="n"/>
      <c r="M193" s="205" t="n">
        <v>46229</v>
      </c>
      <c r="N193" s="202" t="inlineStr">
        <is>
          <t>Gerçek - Google Places (1847/3 Sk No:43)</t>
        </is>
      </c>
      <c r="O193" s="206" t="inlineStr">
        <is>
          <t>Açık adres yalnız İK/admin tarafından görülmelidir; raporlara taşınmaz.</t>
        </is>
      </c>
      <c r="P193" s="131" t="n">
        <v>94.09999999999999</v>
      </c>
      <c r="Q193" s="131" t="inlineStr">
        <is>
          <t>MERKEZ</t>
        </is>
      </c>
      <c r="R193" s="131" t="n">
        <v>1.9</v>
      </c>
      <c r="S193" s="131" t="inlineStr">
        <is>
          <t>Hayır</t>
        </is>
      </c>
      <c r="T193" s="131" t="inlineStr">
        <is>
          <t>https://www.google.com/maps/dir/?api=1&amp;origin=38.476521%2C27.114157&amp;destination=37.842863%2C27.828212&amp;travelmode=driving</t>
        </is>
      </c>
      <c r="U193" s="131" t="inlineStr">
        <is>
          <t>KARŞIYAKA-2</t>
        </is>
      </c>
      <c r="V193" s="131" t="n">
        <v>0.2</v>
      </c>
      <c r="W193" s="131" t="inlineStr">
        <is>
          <t>https://www.google.com/maps/dir/?api=1&amp;origin=38.476521%2C27.114157&amp;destination=38.474585%2C27.113885&amp;travelmode=driving</t>
        </is>
      </c>
      <c r="X193" s="131" t="inlineStr">
        <is>
          <t>BAYRAKLI</t>
        </is>
      </c>
      <c r="Y193" s="131" t="n">
        <v>0.6</v>
      </c>
      <c r="Z193" s="131" t="inlineStr">
        <is>
          <t>https://www.google.com/maps/dir/?api=1&amp;origin=38.476521%2C27.114157&amp;destination=38.471686%2C27.11778&amp;travelmode=driving</t>
        </is>
      </c>
      <c r="AA193" s="131" t="inlineStr">
        <is>
          <t>DEDEBAŞI</t>
        </is>
      </c>
      <c r="AB193" s="131" t="n">
        <v>0.8</v>
      </c>
      <c r="AC193" s="131" t="inlineStr">
        <is>
          <t>https://www.google.com/maps/dir/?api=1&amp;origin=38.476521%2C27.114157&amp;destination=38.470404%2C27.108413&amp;travelmode=driving</t>
        </is>
      </c>
    </row>
    <row r="194" ht="30" customHeight="1" s="113">
      <c r="A194" s="202" t="inlineStr">
        <is>
          <t>ŞERİFE ÖZDEMİR</t>
        </is>
      </c>
      <c r="B194" s="202" t="inlineStr">
        <is>
          <t>M029</t>
        </is>
      </c>
      <c r="C194" s="202" t="inlineStr">
        <is>
          <t>KARŞIYAKA-2</t>
        </is>
      </c>
      <c r="D194" s="202" t="inlineStr">
        <is>
          <t>İzmir</t>
        </is>
      </c>
      <c r="E194" s="202" t="inlineStr">
        <is>
          <t>KARŞIYAKA-2 çevresi</t>
        </is>
      </c>
      <c r="F194" s="197" t="inlineStr">
        <is>
          <t>EMEK MAH 7290/6 SK NO:2A</t>
        </is>
      </c>
      <c r="G194" s="203" t="n">
        <v>38.471039</v>
      </c>
      <c r="H194" s="203" t="n">
        <v>27.123912</v>
      </c>
      <c r="I194" s="202" t="inlineStr">
        <is>
          <t>Toplu Taşıma</t>
        </is>
      </c>
      <c r="J194" s="204" t="n">
        <v>60</v>
      </c>
      <c r="K194" s="202" t="inlineStr">
        <is>
          <t>Değerlendirilebilir</t>
        </is>
      </c>
      <c r="L194" s="202" t="n"/>
      <c r="M194" s="205" t="n">
        <v>46229</v>
      </c>
      <c r="N194" s="202" t="inlineStr">
        <is>
          <t>Gerçek - Google Places (7290/4 Sk No:2)</t>
        </is>
      </c>
      <c r="O194" s="206" t="inlineStr">
        <is>
          <t>Açık adres yalnız İK/admin tarafından görülmelidir; raporlara taşınmaz.</t>
        </is>
      </c>
      <c r="P194" s="131" t="n">
        <v>93.09999999999999</v>
      </c>
      <c r="Q194" s="131" t="inlineStr">
        <is>
          <t>MERKEZ</t>
        </is>
      </c>
      <c r="R194" s="131" t="n">
        <v>3.9</v>
      </c>
      <c r="S194" s="131" t="inlineStr">
        <is>
          <t>Hayır</t>
        </is>
      </c>
      <c r="T194" s="131" t="inlineStr">
        <is>
          <t>https://www.google.com/maps/dir/?api=1&amp;origin=38.471039%2C27.123912&amp;destination=37.842863%2C27.828212&amp;travelmode=driving</t>
        </is>
      </c>
      <c r="U194" s="131" t="inlineStr">
        <is>
          <t>BAYRAKLI</t>
        </is>
      </c>
      <c r="V194" s="131" t="n">
        <v>0.5</v>
      </c>
      <c r="W194" s="131" t="inlineStr">
        <is>
          <t>https://www.google.com/maps/dir/?api=1&amp;origin=38.471039%2C27.123912&amp;destination=38.471686%2C27.11778&amp;travelmode=driving</t>
        </is>
      </c>
      <c r="X194" s="131" t="inlineStr">
        <is>
          <t>KARŞIYAKA-2</t>
        </is>
      </c>
      <c r="Y194" s="131" t="n">
        <v>1</v>
      </c>
      <c r="Z194" s="131" t="inlineStr">
        <is>
          <t>https://www.google.com/maps/dir/?api=1&amp;origin=38.471039%2C27.123912&amp;destination=38.474585%2C27.113885&amp;travelmode=driving</t>
        </is>
      </c>
      <c r="AA194" s="131" t="inlineStr">
        <is>
          <t>GÜMÜŞPALA</t>
        </is>
      </c>
      <c r="AB194" s="131" t="n">
        <v>1.2</v>
      </c>
      <c r="AC194" s="131" t="inlineStr">
        <is>
          <t>https://www.google.com/maps/dir/?api=1&amp;origin=38.471039%2C27.123912&amp;destination=38.469293%2C27.136971&amp;travelmode=driving</t>
        </is>
      </c>
    </row>
    <row r="195" ht="30" customHeight="1" s="113">
      <c r="A195" s="202" t="inlineStr">
        <is>
          <t>YASİN BÜYÜKKESİM</t>
        </is>
      </c>
      <c r="B195" s="202" t="inlineStr">
        <is>
          <t>M029</t>
        </is>
      </c>
      <c r="C195" s="202" t="inlineStr">
        <is>
          <t>KARŞIYAKA-2</t>
        </is>
      </c>
      <c r="D195" s="202" t="inlineStr">
        <is>
          <t>İzmir</t>
        </is>
      </c>
      <c r="E195" s="202" t="inlineStr">
        <is>
          <t>KARŞIYAKA-2 çevresi</t>
        </is>
      </c>
      <c r="F195" s="197" t="n">
        <v>0</v>
      </c>
      <c r="G195" s="203" t="n">
        <v>38.416</v>
      </c>
      <c r="H195" s="203" t="n">
        <v>27.296</v>
      </c>
      <c r="I195" s="202" t="inlineStr">
        <is>
          <t>Toplu Taşıma</t>
        </is>
      </c>
      <c r="J195" s="204" t="n">
        <v>60</v>
      </c>
      <c r="K195" s="202" t="inlineStr">
        <is>
          <t>Değerlendirilebilir</t>
        </is>
      </c>
      <c r="L195" s="202" t="n"/>
      <c r="M195" s="205" t="n">
        <v>46229</v>
      </c>
      <c r="N195" s="202" t="inlineStr">
        <is>
          <t>Dummy - değiştiriniz</t>
        </is>
      </c>
      <c r="O195" s="206" t="inlineStr">
        <is>
          <t>Açık adres yalnız İK/admin tarafından görülmelidir; raporlara taşınmaz.</t>
        </is>
      </c>
      <c r="P195" s="131" t="n">
        <v>78.90000000000001</v>
      </c>
      <c r="Q195" s="131" t="inlineStr">
        <is>
          <t>MERKEZ</t>
        </is>
      </c>
      <c r="R195" s="131" t="n">
        <v>3.7</v>
      </c>
      <c r="S195" s="131" t="inlineStr">
        <is>
          <t>Hayır</t>
        </is>
      </c>
      <c r="T195" s="131" t="inlineStr">
        <is>
          <t>https://www.google.com/maps/dir/?api=1&amp;origin=38.416%2C27.296&amp;destination=37.842863%2C27.828212&amp;travelmode=driving</t>
        </is>
      </c>
      <c r="U195" s="131" t="inlineStr">
        <is>
          <t>MERKEZ</t>
        </is>
      </c>
      <c r="V195" s="131" t="n">
        <v>3.7</v>
      </c>
      <c r="W195" s="131" t="inlineStr">
        <is>
          <t>https://www.google.com/maps/dir/?api=1&amp;origin=38.416%2C27.296&amp;destination=38.438%2C27.328&amp;travelmode=driving</t>
        </is>
      </c>
      <c r="X195" s="131" t="inlineStr">
        <is>
          <t>YEŞİLOVA</t>
        </is>
      </c>
      <c r="Y195" s="131" t="n">
        <v>8.1</v>
      </c>
      <c r="Z195" s="131" t="inlineStr">
        <is>
          <t>https://www.google.com/maps/dir/?api=1&amp;origin=38.416%2C27.296&amp;destination=38.436005%2C27.206807&amp;travelmode=driving</t>
        </is>
      </c>
      <c r="AA195" s="131" t="inlineStr">
        <is>
          <t>ÇAMDİBİ</t>
        </is>
      </c>
      <c r="AB195" s="131" t="n">
        <v>9</v>
      </c>
      <c r="AC195" s="131" t="inlineStr">
        <is>
          <t>https://www.google.com/maps/dir/?api=1&amp;origin=38.416%2C27.296&amp;destination=38.438109%2C27.19608&amp;travelmode=driving</t>
        </is>
      </c>
    </row>
    <row r="196" ht="30" customHeight="1" s="113">
      <c r="A196" s="202" t="inlineStr">
        <is>
          <t>BAHA YURTSEVEN</t>
        </is>
      </c>
      <c r="B196" s="202" t="inlineStr">
        <is>
          <t>M029</t>
        </is>
      </c>
      <c r="C196" s="202" t="inlineStr">
        <is>
          <t>KARŞIYAKA-2</t>
        </is>
      </c>
      <c r="D196" s="202" t="inlineStr">
        <is>
          <t>İzmir</t>
        </is>
      </c>
      <c r="E196" s="202" t="inlineStr">
        <is>
          <t>KARŞIYAKA-2 çevresi</t>
        </is>
      </c>
      <c r="F196" s="197" t="inlineStr">
        <is>
          <t>ÖRNEKKÖY MH. 6065/2SK. NO:5 İÇ KAPI NO:1</t>
        </is>
      </c>
      <c r="G196" s="203" t="n">
        <v>38.476073</v>
      </c>
      <c r="H196" s="203" t="n">
        <v>27.113401</v>
      </c>
      <c r="I196" s="202" t="inlineStr">
        <is>
          <t>Toplu Taşıma</t>
        </is>
      </c>
      <c r="J196" s="204" t="n">
        <v>60</v>
      </c>
      <c r="K196" s="202" t="inlineStr">
        <is>
          <t>Değerlendirilebilir</t>
        </is>
      </c>
      <c r="L196" s="202" t="n"/>
      <c r="M196" s="205" t="n">
        <v>46229</v>
      </c>
      <c r="N196" s="202" t="inlineStr">
        <is>
          <t>Gerçek - Google Places (6065/2 Sk No:5)</t>
        </is>
      </c>
      <c r="O196" s="206" t="inlineStr">
        <is>
          <t>Açık adres yalnız İK/admin tarafından görülmelidir; raporlara taşınmaz.</t>
        </is>
      </c>
      <c r="P196" s="131" t="n">
        <v>94.09999999999999</v>
      </c>
      <c r="Q196" s="131" t="inlineStr">
        <is>
          <t>MERKEZ</t>
        </is>
      </c>
      <c r="R196" s="131" t="n">
        <v>1.7</v>
      </c>
      <c r="S196" s="131" t="inlineStr">
        <is>
          <t>Hayır</t>
        </is>
      </c>
      <c r="T196" s="131" t="inlineStr">
        <is>
          <t>https://www.google.com/maps/dir/?api=1&amp;origin=38.476073%2C27.113401&amp;destination=37.842863%2C27.828212&amp;travelmode=driving</t>
        </is>
      </c>
      <c r="U196" s="131" t="inlineStr">
        <is>
          <t>KARŞIYAKA-2</t>
        </is>
      </c>
      <c r="V196" s="131" t="n">
        <v>0.2</v>
      </c>
      <c r="W196" s="131" t="inlineStr">
        <is>
          <t>https://www.google.com/maps/dir/?api=1&amp;origin=38.476073%2C27.113401&amp;destination=38.474585%2C27.113885&amp;travelmode=driving</t>
        </is>
      </c>
      <c r="X196" s="131" t="inlineStr">
        <is>
          <t>BAYRAKLI</t>
        </is>
      </c>
      <c r="Y196" s="131" t="n">
        <v>0.6</v>
      </c>
      <c r="Z196" s="131" t="inlineStr">
        <is>
          <t>https://www.google.com/maps/dir/?api=1&amp;origin=38.476073%2C27.113401&amp;destination=38.471686%2C27.11778&amp;travelmode=driving</t>
        </is>
      </c>
      <c r="AA196" s="131" t="inlineStr">
        <is>
          <t>DEDEBAŞI</t>
        </is>
      </c>
      <c r="AB196" s="131" t="n">
        <v>0.8</v>
      </c>
      <c r="AC196" s="131" t="inlineStr">
        <is>
          <t>https://www.google.com/maps/dir/?api=1&amp;origin=38.476073%2C27.113401&amp;destination=38.470404%2C27.108413&amp;travelmode=driving</t>
        </is>
      </c>
    </row>
    <row r="197" ht="30" customHeight="1" s="113">
      <c r="A197" s="202" t="inlineStr">
        <is>
          <t>VEYSİ BUDAK</t>
        </is>
      </c>
      <c r="B197" s="202" t="inlineStr">
        <is>
          <t>M029</t>
        </is>
      </c>
      <c r="C197" s="202" t="inlineStr">
        <is>
          <t>KARŞIYAKA-2</t>
        </is>
      </c>
      <c r="D197" s="202" t="inlineStr">
        <is>
          <t>İzmir</t>
        </is>
      </c>
      <c r="E197" s="202" t="inlineStr">
        <is>
          <t>KARŞIYAKA-2 çevresi</t>
        </is>
      </c>
      <c r="F197" s="197" t="inlineStr">
        <is>
          <t>İNÖNÜ MAH. 6743 SOK. NO:5 KARŞIYAKA-İZMİR</t>
        </is>
      </c>
      <c r="G197" s="203" t="n">
        <v>38.48619</v>
      </c>
      <c r="H197" s="203" t="n">
        <v>27.09992</v>
      </c>
      <c r="I197" s="202" t="inlineStr">
        <is>
          <t>Toplu Taşıma</t>
        </is>
      </c>
      <c r="J197" s="204" t="n">
        <v>60</v>
      </c>
      <c r="K197" s="202" t="inlineStr">
        <is>
          <t>Değerlendirilebilir</t>
        </is>
      </c>
      <c r="L197" s="202" t="n"/>
      <c r="M197" s="205" t="n">
        <v>46229</v>
      </c>
      <c r="N197" s="202" t="inlineStr">
        <is>
          <t>Gerçek - Google Places (6743 Sk No:5)</t>
        </is>
      </c>
      <c r="O197" s="206" t="inlineStr">
        <is>
          <t>Açık adres yalnız İK/admin tarafından görülmelidir; raporlara taşınmaz.</t>
        </is>
      </c>
      <c r="P197" s="131" t="n">
        <v>95.8</v>
      </c>
      <c r="Q197" s="131" t="inlineStr">
        <is>
          <t>MERKEZ</t>
        </is>
      </c>
      <c r="R197" s="131" t="n">
        <v>2.1</v>
      </c>
      <c r="S197" s="131" t="inlineStr">
        <is>
          <t>Hayır</t>
        </is>
      </c>
      <c r="T197" s="131" t="inlineStr">
        <is>
          <t>https://www.google.com/maps/dir/?api=1&amp;origin=38.48619%2C27.09992&amp;destination=37.842863%2C27.828212&amp;travelmode=driving</t>
        </is>
      </c>
      <c r="U197" s="131" t="inlineStr">
        <is>
          <t>KARŞIYAKA-2</t>
        </is>
      </c>
      <c r="V197" s="131" t="n">
        <v>1.8</v>
      </c>
      <c r="W197" s="131" t="inlineStr">
        <is>
          <t>https://www.google.com/maps/dir/?api=1&amp;origin=38.48619%2C27.09992&amp;destination=38.474585%2C27.113885&amp;travelmode=driving</t>
        </is>
      </c>
      <c r="X197" s="131" t="inlineStr">
        <is>
          <t>DEDEBAŞI</t>
        </is>
      </c>
      <c r="Y197" s="131" t="n">
        <v>1.9</v>
      </c>
      <c r="Z197" s="131" t="inlineStr">
        <is>
          <t>https://www.google.com/maps/dir/?api=1&amp;origin=38.48619%2C27.09992&amp;destination=38.470404%2C27.108413&amp;travelmode=driving</t>
        </is>
      </c>
      <c r="AA197" s="131" t="inlineStr">
        <is>
          <t>BAYRAKLI</t>
        </is>
      </c>
      <c r="AB197" s="131" t="n">
        <v>2.2</v>
      </c>
      <c r="AC197" s="131" t="inlineStr">
        <is>
          <t>https://www.google.com/maps/dir/?api=1&amp;origin=38.48619%2C27.09992&amp;destination=38.471686%2C27.11778&amp;travelmode=driving</t>
        </is>
      </c>
    </row>
    <row r="198" ht="30" customHeight="1" s="113">
      <c r="A198" s="202" t="inlineStr">
        <is>
          <t>MURAT SEVEN</t>
        </is>
      </c>
      <c r="B198" s="202" t="inlineStr">
        <is>
          <t>M029</t>
        </is>
      </c>
      <c r="C198" s="202" t="inlineStr">
        <is>
          <t>KARŞIYAKA-2</t>
        </is>
      </c>
      <c r="D198" s="202" t="inlineStr">
        <is>
          <t>İzmir</t>
        </is>
      </c>
      <c r="E198" s="202" t="inlineStr">
        <is>
          <t>KARŞIYAKA-2 çevresi</t>
        </is>
      </c>
      <c r="F198" s="197" t="inlineStr">
        <is>
          <t>ORG. NAFİZ GÜRMAN MAH. 7158 SK. NO:2/1 A BAYRAKLI İZMİR</t>
        </is>
      </c>
      <c r="G198" s="203" t="n">
        <v>38.475917</v>
      </c>
      <c r="H198" s="203" t="n">
        <v>27.132688</v>
      </c>
      <c r="I198" s="202" t="inlineStr">
        <is>
          <t>Toplu Taşıma</t>
        </is>
      </c>
      <c r="J198" s="204" t="n">
        <v>60</v>
      </c>
      <c r="K198" s="202" t="inlineStr">
        <is>
          <t>Değerlendirilebilir</t>
        </is>
      </c>
      <c r="L198" s="202" t="n"/>
      <c r="M198" s="205" t="n">
        <v>46229</v>
      </c>
      <c r="N198" s="202" t="inlineStr">
        <is>
          <t>Gerçek - Google Places (7158 Sk No:2)</t>
        </is>
      </c>
      <c r="O198" s="206" t="inlineStr">
        <is>
          <t>Açık adres yalnız İK/admin tarafından görülmelidir; raporlara taşınmaz.</t>
        </is>
      </c>
      <c r="P198" s="131" t="n">
        <v>93</v>
      </c>
      <c r="Q198" s="131" t="inlineStr">
        <is>
          <t>MERKEZ</t>
        </is>
      </c>
      <c r="R198" s="131" t="n">
        <v>4.2</v>
      </c>
      <c r="S198" s="131" t="inlineStr">
        <is>
          <t>Hayır</t>
        </is>
      </c>
      <c r="T198" s="131" t="inlineStr">
        <is>
          <t>https://www.google.com/maps/dir/?api=1&amp;origin=38.475917%2C27.132688&amp;destination=37.842863%2C27.828212&amp;travelmode=driving</t>
        </is>
      </c>
      <c r="U198" s="131" t="inlineStr">
        <is>
          <t>GÜMÜŞPALA</t>
        </is>
      </c>
      <c r="V198" s="131" t="n">
        <v>0.8</v>
      </c>
      <c r="W198" s="131" t="inlineStr">
        <is>
          <t>https://www.google.com/maps/dir/?api=1&amp;origin=38.475917%2C27.132688&amp;destination=38.469293%2C27.136971&amp;travelmode=driving</t>
        </is>
      </c>
      <c r="X198" s="131" t="inlineStr">
        <is>
          <t>BAYRAKLI</t>
        </is>
      </c>
      <c r="Y198" s="131" t="n">
        <v>1.4</v>
      </c>
      <c r="Z198" s="131" t="inlineStr">
        <is>
          <t>https://www.google.com/maps/dir/?api=1&amp;origin=38.475917%2C27.132688&amp;destination=38.471686%2C27.11778&amp;travelmode=driving</t>
        </is>
      </c>
      <c r="AA198" s="131" t="inlineStr">
        <is>
          <t>KARŞIYAKA-2</t>
        </is>
      </c>
      <c r="AB198" s="131" t="n">
        <v>1.6</v>
      </c>
      <c r="AC198" s="131" t="inlineStr">
        <is>
          <t>https://www.google.com/maps/dir/?api=1&amp;origin=38.475917%2C27.132688&amp;destination=38.474585%2C27.113885&amp;travelmode=driving</t>
        </is>
      </c>
    </row>
    <row r="199" ht="30" customHeight="1" s="113">
      <c r="A199" s="202" t="inlineStr">
        <is>
          <t>NEJLA KARACA</t>
        </is>
      </c>
      <c r="B199" s="202" t="inlineStr">
        <is>
          <t>M029</t>
        </is>
      </c>
      <c r="C199" s="202" t="inlineStr">
        <is>
          <t>KARŞIYAKA-2</t>
        </is>
      </c>
      <c r="D199" s="202" t="inlineStr">
        <is>
          <t>İzmir</t>
        </is>
      </c>
      <c r="E199" s="202" t="inlineStr">
        <is>
          <t>KARŞIYAKA-2 çevresi</t>
        </is>
      </c>
      <c r="F199" s="197" t="inlineStr">
        <is>
          <t>YAKAKENT MAH 8087/11 SK AKASYA NO:43 İÇ KAPI NO:4</t>
        </is>
      </c>
      <c r="G199" s="203" t="n">
        <v>38.503914</v>
      </c>
      <c r="H199" s="203" t="n">
        <v>27.074971</v>
      </c>
      <c r="I199" s="202" t="inlineStr">
        <is>
          <t>Toplu Taşıma</t>
        </is>
      </c>
      <c r="J199" s="204" t="n">
        <v>60</v>
      </c>
      <c r="K199" s="202" t="inlineStr">
        <is>
          <t>Değerlendirilebilir</t>
        </is>
      </c>
      <c r="L199" s="202" t="n"/>
      <c r="M199" s="205" t="n">
        <v>46229</v>
      </c>
      <c r="N199" s="202" t="inlineStr">
        <is>
          <t>Gerçek - Google Places (8087/11 Sk No:43)</t>
        </is>
      </c>
      <c r="O199" s="206" t="inlineStr">
        <is>
          <t>Açık adres yalnız İK/admin tarafından görülmelidir; raporlara taşınmaz.</t>
        </is>
      </c>
      <c r="P199" s="131" t="n">
        <v>98.7</v>
      </c>
      <c r="Q199" s="131" t="inlineStr">
        <is>
          <t>MERKEZ</t>
        </is>
      </c>
      <c r="R199" s="131" t="n">
        <v>3.4</v>
      </c>
      <c r="S199" s="131" t="inlineStr">
        <is>
          <t>Hayır</t>
        </is>
      </c>
      <c r="T199" s="131" t="inlineStr">
        <is>
          <t>https://www.google.com/maps/dir/?api=1&amp;origin=38.503914%2C27.074971&amp;destination=37.842863%2C27.828212&amp;travelmode=driving</t>
        </is>
      </c>
      <c r="U199" s="131" t="inlineStr">
        <is>
          <t>Z1  ET DEPO</t>
        </is>
      </c>
      <c r="V199" s="131" t="n">
        <v>1.6</v>
      </c>
      <c r="W199" s="131" t="inlineStr">
        <is>
          <t>https://www.google.com/maps/dir/?api=1&amp;origin=38.503914%2C27.074971&amp;destination=38.49%2C27.072&amp;travelmode=driving</t>
        </is>
      </c>
      <c r="X199" s="131" t="inlineStr">
        <is>
          <t>ÇİĞLİ</t>
        </is>
      </c>
      <c r="Y199" s="131" t="n">
        <v>2.1</v>
      </c>
      <c r="Z199" s="131" t="inlineStr">
        <is>
          <t>https://www.google.com/maps/dir/?api=1&amp;origin=38.503914%2C27.074971&amp;destination=38.493071%2C27.054551&amp;travelmode=driving</t>
        </is>
      </c>
      <c r="AA199" s="131" t="inlineStr">
        <is>
          <t>HARMANDALI</t>
        </is>
      </c>
      <c r="AB199" s="131" t="n">
        <v>3.4</v>
      </c>
      <c r="AC199" s="131" t="inlineStr">
        <is>
          <t>https://www.google.com/maps/dir/?api=1&amp;origin=38.503914%2C27.074971&amp;destination=38.519644%2C27.041157&amp;travelmode=driving</t>
        </is>
      </c>
    </row>
    <row r="200" ht="30" customHeight="1" s="113">
      <c r="A200" s="202" t="inlineStr">
        <is>
          <t>ABDÜLKERİM BAL</t>
        </is>
      </c>
      <c r="B200" s="202" t="inlineStr">
        <is>
          <t>M026</t>
        </is>
      </c>
      <c r="C200" s="202" t="inlineStr">
        <is>
          <t>HARMANDALI</t>
        </is>
      </c>
      <c r="D200" s="202" t="inlineStr">
        <is>
          <t>İzmir</t>
        </is>
      </c>
      <c r="E200" s="202" t="inlineStr">
        <is>
          <t>HARMANDALI çevresi</t>
        </is>
      </c>
      <c r="F200" s="197" t="n">
        <v>0</v>
      </c>
      <c r="G200" s="203" t="n">
        <v>38.429</v>
      </c>
      <c r="H200" s="203" t="n">
        <v>27.194</v>
      </c>
      <c r="I200" s="202" t="inlineStr">
        <is>
          <t>Toplu Taşıma</t>
        </is>
      </c>
      <c r="J200" s="204" t="n">
        <v>60</v>
      </c>
      <c r="K200" s="202" t="inlineStr">
        <is>
          <t>Değerlendirilebilir</t>
        </is>
      </c>
      <c r="L200" s="202" t="n"/>
      <c r="M200" s="205" t="n">
        <v>46229</v>
      </c>
      <c r="N200" s="202" t="inlineStr">
        <is>
          <t>Dummy - değiştiriniz</t>
        </is>
      </c>
      <c r="O200" s="206" t="inlineStr">
        <is>
          <t>Açık adres yalnız İK/admin tarafından görülmelidir; raporlara taşınmaz.</t>
        </is>
      </c>
      <c r="P200" s="131" t="n">
        <v>85.59999999999999</v>
      </c>
      <c r="Q200" s="131" t="inlineStr">
        <is>
          <t>ÇAMDİBİ</t>
        </is>
      </c>
      <c r="R200" s="131" t="n">
        <v>1</v>
      </c>
      <c r="S200" s="131" t="inlineStr">
        <is>
          <t>Hayır</t>
        </is>
      </c>
      <c r="T200" s="131" t="inlineStr">
        <is>
          <t>https://www.google.com/maps/dir/?api=1&amp;origin=38.429%2C27.194&amp;destination=37.842863%2C27.828212&amp;travelmode=driving</t>
        </is>
      </c>
      <c r="U200" s="131" t="inlineStr">
        <is>
          <t>ÇAMDİBİ</t>
        </is>
      </c>
      <c r="V200" s="131" t="n">
        <v>1</v>
      </c>
      <c r="W200" s="131" t="inlineStr">
        <is>
          <t>https://www.google.com/maps/dir/?api=1&amp;origin=38.429%2C27.194&amp;destination=38.438109%2C27.19608&amp;travelmode=driving</t>
        </is>
      </c>
      <c r="X200" s="131" t="inlineStr">
        <is>
          <t>YEŞİLOVA</t>
        </is>
      </c>
      <c r="Y200" s="131" t="n">
        <v>1.4</v>
      </c>
      <c r="Z200" s="131" t="inlineStr">
        <is>
          <t>https://www.google.com/maps/dir/?api=1&amp;origin=38.429%2C27.194&amp;destination=38.436005%2C27.206807&amp;travelmode=driving</t>
        </is>
      </c>
      <c r="AA200" s="131" t="inlineStr">
        <is>
          <t>HAL DEPO</t>
        </is>
      </c>
      <c r="AB200" s="131" t="n">
        <v>3</v>
      </c>
      <c r="AC200" s="131" t="inlineStr">
        <is>
          <t>https://www.google.com/maps/dir/?api=1&amp;origin=38.429%2C27.194&amp;destination=38.412%2C27.168&amp;travelmode=driving</t>
        </is>
      </c>
    </row>
    <row r="201" ht="30" customHeight="1" s="113">
      <c r="A201" s="202" t="inlineStr">
        <is>
          <t>AYLİN EROL</t>
        </is>
      </c>
      <c r="B201" s="202" t="inlineStr">
        <is>
          <t>M026</t>
        </is>
      </c>
      <c r="C201" s="202" t="inlineStr">
        <is>
          <t>HARMANDALI</t>
        </is>
      </c>
      <c r="D201" s="202" t="inlineStr">
        <is>
          <t>İzmir</t>
        </is>
      </c>
      <c r="E201" s="202" t="inlineStr">
        <is>
          <t>HARMANDALI çevresi</t>
        </is>
      </c>
      <c r="F201" s="197" t="inlineStr">
        <is>
          <t>AHMET EFENDİ MAH 8921 SK NO:6 İÇ KAPI NO:2</t>
        </is>
      </c>
      <c r="G201" s="203" t="n">
        <v>38.520426</v>
      </c>
      <c r="H201" s="203" t="n">
        <v>27.03604</v>
      </c>
      <c r="I201" s="202" t="inlineStr">
        <is>
          <t>Toplu Taşıma</t>
        </is>
      </c>
      <c r="J201" s="204" t="n">
        <v>60</v>
      </c>
      <c r="K201" s="202" t="inlineStr">
        <is>
          <t>Değerlendirilebilir</t>
        </is>
      </c>
      <c r="L201" s="202" t="n"/>
      <c r="M201" s="205" t="n">
        <v>46229</v>
      </c>
      <c r="N201" s="202" t="inlineStr">
        <is>
          <t>Gerçek - Google Places (8921 Sk No:6)</t>
        </is>
      </c>
      <c r="O201" s="206" t="inlineStr">
        <is>
          <t>Açık adres yalnız İK/admin tarafından görülmelidir; raporlara taşınmaz.</t>
        </is>
      </c>
      <c r="P201" s="131" t="n">
        <v>102.3</v>
      </c>
      <c r="Q201" s="131" t="inlineStr">
        <is>
          <t>YEŞİLOVA</t>
        </is>
      </c>
      <c r="R201" s="131" t="n">
        <v>2.6</v>
      </c>
      <c r="S201" s="131" t="inlineStr">
        <is>
          <t>Hayır</t>
        </is>
      </c>
      <c r="T201" s="131" t="inlineStr">
        <is>
          <t>https://www.google.com/maps/dir/?api=1&amp;origin=38.520426%2C27.03604&amp;destination=37.842863%2C27.828212&amp;travelmode=driving</t>
        </is>
      </c>
      <c r="U201" s="131" t="inlineStr">
        <is>
          <t>HARMANDALI</t>
        </is>
      </c>
      <c r="V201" s="131" t="n">
        <v>0.5</v>
      </c>
      <c r="W201" s="131" t="inlineStr">
        <is>
          <t>https://www.google.com/maps/dir/?api=1&amp;origin=38.520426%2C27.03604&amp;destination=38.519644%2C27.041157&amp;travelmode=driving</t>
        </is>
      </c>
      <c r="X201" s="131" t="inlineStr">
        <is>
          <t>ÇİĞLİ</t>
        </is>
      </c>
      <c r="Y201" s="131" t="n">
        <v>3.4</v>
      </c>
      <c r="Z201" s="131" t="inlineStr">
        <is>
          <t>https://www.google.com/maps/dir/?api=1&amp;origin=38.520426%2C27.03604&amp;destination=38.493071%2C27.054551&amp;travelmode=driving</t>
        </is>
      </c>
      <c r="AA201" s="131" t="inlineStr">
        <is>
          <t>Z1  ET DEPO</t>
        </is>
      </c>
      <c r="AB201" s="131" t="n">
        <v>4.6</v>
      </c>
      <c r="AC201" s="131" t="inlineStr">
        <is>
          <t>https://www.google.com/maps/dir/?api=1&amp;origin=38.520426%2C27.03604&amp;destination=38.49%2C27.072&amp;travelmode=driving</t>
        </is>
      </c>
    </row>
    <row r="202" ht="30" customHeight="1" s="113">
      <c r="A202" s="202" t="inlineStr">
        <is>
          <t>İKRANUR DİNÇ</t>
        </is>
      </c>
      <c r="B202" s="202" t="inlineStr">
        <is>
          <t>M026</t>
        </is>
      </c>
      <c r="C202" s="202" t="inlineStr">
        <is>
          <t>HARMANDALI</t>
        </is>
      </c>
      <c r="D202" s="202" t="inlineStr">
        <is>
          <t>İzmir</t>
        </is>
      </c>
      <c r="E202" s="202" t="inlineStr">
        <is>
          <t>HARMANDALI çevresi</t>
        </is>
      </c>
      <c r="F202" s="197" t="inlineStr">
        <is>
          <t>BALATÇIK MAH. 8795/8 SK.NO:1 İÇ KAPI NO: 4 ÇÜĞLİ/İZMİR</t>
        </is>
      </c>
      <c r="G202" s="203" t="n">
        <v>38.519553</v>
      </c>
      <c r="H202" s="203" t="n">
        <v>27.041221</v>
      </c>
      <c r="I202" s="202" t="inlineStr">
        <is>
          <t>Toplu Taşıma</t>
        </is>
      </c>
      <c r="J202" s="204" t="n">
        <v>60</v>
      </c>
      <c r="K202" s="202" t="inlineStr">
        <is>
          <t>Değerlendirilebilir</t>
        </is>
      </c>
      <c r="L202" s="202" t="n"/>
      <c r="M202" s="205" t="n">
        <v>46229</v>
      </c>
      <c r="N202" s="202" t="inlineStr">
        <is>
          <t>Gerçek - Google Places (8795/8 Sk No:1)</t>
        </is>
      </c>
      <c r="O202" s="206" t="inlineStr">
        <is>
          <t>Açık adres yalnız İK/admin tarafından görülmelidir; raporlara taşınmaz.</t>
        </is>
      </c>
      <c r="P202" s="131" t="n">
        <v>100.6</v>
      </c>
      <c r="Q202" s="131" t="inlineStr">
        <is>
          <t>HAL DEPO</t>
        </is>
      </c>
      <c r="R202" s="131" t="n">
        <v>2.7</v>
      </c>
      <c r="S202" s="131" t="inlineStr">
        <is>
          <t>Hayır</t>
        </is>
      </c>
      <c r="T202" s="131" t="inlineStr">
        <is>
          <t>https://www.google.com/maps/dir/?api=1&amp;origin=38.519553%2C27.041221&amp;destination=37.851048%2C27.817409&amp;travelmode=driving</t>
        </is>
      </c>
      <c r="U202" s="131" t="inlineStr">
        <is>
          <t>HARMANDALI</t>
        </is>
      </c>
      <c r="V202" s="131" t="n">
        <v>0</v>
      </c>
      <c r="W202" s="131" t="inlineStr">
        <is>
          <t>https://www.google.com/maps/dir/?api=1&amp;origin=38.519553%2C27.041221&amp;destination=38.519644%2C27.041157&amp;travelmode=driving</t>
        </is>
      </c>
      <c r="X202" s="131" t="inlineStr">
        <is>
          <t>ÇİĞLİ</t>
        </is>
      </c>
      <c r="Y202" s="131" t="n">
        <v>3.2</v>
      </c>
      <c r="Z202" s="131" t="inlineStr">
        <is>
          <t>https://www.google.com/maps/dir/?api=1&amp;origin=38.519553%2C27.041221&amp;destination=38.493071%2C27.054551&amp;travelmode=driving</t>
        </is>
      </c>
      <c r="AA202" s="131" t="inlineStr">
        <is>
          <t>Z1  ET DEPO</t>
        </is>
      </c>
      <c r="AB202" s="131" t="n">
        <v>4.2</v>
      </c>
      <c r="AC202" s="131" t="inlineStr">
        <is>
          <t>https://www.google.com/maps/dir/?api=1&amp;origin=38.519553%2C27.041221&amp;destination=38.49%2C27.072&amp;travelmode=driving</t>
        </is>
      </c>
    </row>
    <row r="203" ht="30" customHeight="1" s="113">
      <c r="A203" s="202" t="inlineStr">
        <is>
          <t>FİLİZ TÜRKMEN</t>
        </is>
      </c>
      <c r="B203" s="202" t="inlineStr">
        <is>
          <t>M026</t>
        </is>
      </c>
      <c r="C203" s="202" t="inlineStr">
        <is>
          <t>HARMANDALI</t>
        </is>
      </c>
      <c r="D203" s="202" t="inlineStr">
        <is>
          <t>İzmir</t>
        </is>
      </c>
      <c r="E203" s="202" t="inlineStr">
        <is>
          <t>HARMANDALI çevresi</t>
        </is>
      </c>
      <c r="F203" s="197" t="inlineStr">
        <is>
          <t>KARSAVRAN MAH. KARSAVRAN KÜME EVLERİ NO:48</t>
        </is>
      </c>
      <c r="G203" s="203" t="n">
        <v>38.416</v>
      </c>
      <c r="H203" s="203" t="n">
        <v>27.21</v>
      </c>
      <c r="I203" s="202" t="inlineStr">
        <is>
          <t>Toplu Taşıma</t>
        </is>
      </c>
      <c r="J203" s="204" t="n">
        <v>60</v>
      </c>
      <c r="K203" s="202" t="inlineStr">
        <is>
          <t>Değerlendirilebilir</t>
        </is>
      </c>
      <c r="L203" s="202" t="n"/>
      <c r="M203" s="205" t="n">
        <v>46229</v>
      </c>
      <c r="N203" s="202" t="inlineStr">
        <is>
          <t>Dummy - değiştiriniz</t>
        </is>
      </c>
      <c r="O203" s="206" t="inlineStr">
        <is>
          <t>Açık adres yalnız İK/admin tarafından görülmelidir; raporlara taşınmaz.</t>
        </is>
      </c>
      <c r="P203" s="131" t="n">
        <v>82.3</v>
      </c>
      <c r="Q203" s="131" t="inlineStr">
        <is>
          <t>YEŞİLOVA</t>
        </is>
      </c>
      <c r="R203" s="131" t="n">
        <v>2.2</v>
      </c>
      <c r="S203" s="131" t="inlineStr">
        <is>
          <t>Hayır</t>
        </is>
      </c>
      <c r="T203" s="131" t="inlineStr">
        <is>
          <t>https://www.google.com/maps/dir/?api=1&amp;origin=38.416%2C27.21&amp;destination=37.851048%2C27.817409&amp;travelmode=driving</t>
        </is>
      </c>
      <c r="U203" s="131" t="inlineStr">
        <is>
          <t>YEŞİLOVA</t>
        </is>
      </c>
      <c r="V203" s="131" t="n">
        <v>2.2</v>
      </c>
      <c r="W203" s="131" t="inlineStr">
        <is>
          <t>https://www.google.com/maps/dir/?api=1&amp;origin=38.416%2C27.21&amp;destination=38.436005%2C27.206807&amp;travelmode=driving</t>
        </is>
      </c>
      <c r="X203" s="131" t="inlineStr">
        <is>
          <t>ÇAMDİBİ</t>
        </is>
      </c>
      <c r="Y203" s="131" t="n">
        <v>2.7</v>
      </c>
      <c r="Z203" s="131" t="inlineStr">
        <is>
          <t>https://www.google.com/maps/dir/?api=1&amp;origin=38.416%2C27.21&amp;destination=38.438109%2C27.19608&amp;travelmode=driving</t>
        </is>
      </c>
      <c r="AA203" s="131" t="inlineStr">
        <is>
          <t>HAL DEPO</t>
        </is>
      </c>
      <c r="AB203" s="131" t="n">
        <v>3.7</v>
      </c>
      <c r="AC203" s="131" t="inlineStr">
        <is>
          <t>https://www.google.com/maps/dir/?api=1&amp;origin=38.416%2C27.21&amp;destination=38.412%2C27.168&amp;travelmode=driving</t>
        </is>
      </c>
    </row>
    <row r="204" ht="30" customHeight="1" s="113">
      <c r="A204" s="202" t="inlineStr">
        <is>
          <t>ZAFER AKIN</t>
        </is>
      </c>
      <c r="B204" s="202" t="inlineStr">
        <is>
          <t>M026</t>
        </is>
      </c>
      <c r="C204" s="202" t="inlineStr">
        <is>
          <t>HARMANDALI</t>
        </is>
      </c>
      <c r="D204" s="202" t="inlineStr">
        <is>
          <t>İzmir</t>
        </is>
      </c>
      <c r="E204" s="202" t="inlineStr">
        <is>
          <t>HARMANDALI çevresi</t>
        </is>
      </c>
      <c r="F204" s="197" t="inlineStr">
        <is>
          <t>AHMET EFENDİ MAH 8979/1 SK B NO:7 İÇ KAPI NO:14</t>
        </is>
      </c>
      <c r="G204" s="203" t="n">
        <v>38.522044</v>
      </c>
      <c r="H204" s="203" t="n">
        <v>27.040021</v>
      </c>
      <c r="I204" s="202" t="inlineStr">
        <is>
          <t>Toplu Taşıma</t>
        </is>
      </c>
      <c r="J204" s="204" t="n">
        <v>60</v>
      </c>
      <c r="K204" s="202" t="inlineStr">
        <is>
          <t>Değerlendirilebilir</t>
        </is>
      </c>
      <c r="L204" s="202" t="n"/>
      <c r="M204" s="205" t="n">
        <v>46229</v>
      </c>
      <c r="N204" s="202" t="inlineStr">
        <is>
          <t>Gerçek - Google Places (8979/1 Sk No:7)</t>
        </is>
      </c>
      <c r="O204" s="206" t="inlineStr">
        <is>
          <t>Açık adres yalnız İK/admin tarafından görülmelidir; raporlara taşınmaz.</t>
        </is>
      </c>
      <c r="P204" s="131" t="n">
        <v>100.9</v>
      </c>
      <c r="Q204" s="131" t="inlineStr">
        <is>
          <t>HAL DEPO</t>
        </is>
      </c>
      <c r="R204" s="131" t="n">
        <v>2.7</v>
      </c>
      <c r="S204" s="131" t="inlineStr">
        <is>
          <t>Hayır</t>
        </is>
      </c>
      <c r="T204" s="131" t="inlineStr">
        <is>
          <t>https://www.google.com/maps/dir/?api=1&amp;origin=38.522044%2C27.040021&amp;destination=37.851048%2C27.817409&amp;travelmode=driving</t>
        </is>
      </c>
      <c r="U204" s="131" t="inlineStr">
        <is>
          <t>HARMANDALI</t>
        </is>
      </c>
      <c r="V204" s="131" t="n">
        <v>0.3</v>
      </c>
      <c r="W204" s="131" t="inlineStr">
        <is>
          <t>https://www.google.com/maps/dir/?api=1&amp;origin=38.522044%2C27.040021&amp;destination=38.519644%2C27.041157&amp;travelmode=driving</t>
        </is>
      </c>
      <c r="X204" s="131" t="inlineStr">
        <is>
          <t>ÇİĞLİ</t>
        </is>
      </c>
      <c r="Y204" s="131" t="n">
        <v>3.5</v>
      </c>
      <c r="Z204" s="131" t="inlineStr">
        <is>
          <t>https://www.google.com/maps/dir/?api=1&amp;origin=38.522044%2C27.040021&amp;destination=38.493071%2C27.054551&amp;travelmode=driving</t>
        </is>
      </c>
      <c r="AA204" s="131" t="inlineStr">
        <is>
          <t>Z1  ET DEPO</t>
        </is>
      </c>
      <c r="AB204" s="131" t="n">
        <v>4.5</v>
      </c>
      <c r="AC204" s="131" t="inlineStr">
        <is>
          <t>https://www.google.com/maps/dir/?api=1&amp;origin=38.522044%2C27.040021&amp;destination=38.49%2C27.072&amp;travelmode=driving</t>
        </is>
      </c>
    </row>
    <row r="205" ht="30" customHeight="1" s="113">
      <c r="A205" s="202" t="inlineStr">
        <is>
          <t>AYŞE SARIYER</t>
        </is>
      </c>
      <c r="B205" s="202" t="inlineStr">
        <is>
          <t>M026</t>
        </is>
      </c>
      <c r="C205" s="202" t="inlineStr">
        <is>
          <t>HARMANDALI</t>
        </is>
      </c>
      <c r="D205" s="202" t="inlineStr">
        <is>
          <t>İzmir</t>
        </is>
      </c>
      <c r="E205" s="202" t="inlineStr">
        <is>
          <t>HARMANDALI çevresi</t>
        </is>
      </c>
      <c r="F205" s="197" t="inlineStr">
        <is>
          <t>KÜÇÜK ÇİĞLİ MAH 8710 SK NO:81 İÇ KAPI NO:13</t>
        </is>
      </c>
      <c r="G205" s="203" t="n">
        <v>38.500447</v>
      </c>
      <c r="H205" s="203" t="n">
        <v>27.057048</v>
      </c>
      <c r="I205" s="202" t="inlineStr">
        <is>
          <t>Toplu Taşıma</t>
        </is>
      </c>
      <c r="J205" s="204" t="n">
        <v>60</v>
      </c>
      <c r="K205" s="202" t="inlineStr">
        <is>
          <t>Değerlendirilebilir</t>
        </is>
      </c>
      <c r="L205" s="202" t="n"/>
      <c r="M205" s="205" t="n">
        <v>46229</v>
      </c>
      <c r="N205" s="202" t="inlineStr">
        <is>
          <t>Gerçek - Google Places (8710 Sk No:81)</t>
        </is>
      </c>
      <c r="O205" s="206" t="inlineStr">
        <is>
          <t>Açık adres yalnız İK/admin tarafından görülmelidir; raporlara taşınmaz.</t>
        </is>
      </c>
      <c r="P205" s="131" t="n">
        <v>98.09999999999999</v>
      </c>
      <c r="Q205" s="131" t="inlineStr">
        <is>
          <t>YEŞİLOVA</t>
        </is>
      </c>
      <c r="R205" s="131" t="n">
        <v>2.4</v>
      </c>
      <c r="S205" s="131" t="inlineStr">
        <is>
          <t>Hayır</t>
        </is>
      </c>
      <c r="T205" s="131" t="inlineStr">
        <is>
          <t>https://www.google.com/maps/dir/?api=1&amp;origin=38.500447%2C27.057048&amp;destination=37.851048%2C27.817409&amp;travelmode=driving</t>
        </is>
      </c>
      <c r="U205" s="131" t="inlineStr">
        <is>
          <t>ÇİĞLİ</t>
        </is>
      </c>
      <c r="V205" s="131" t="n">
        <v>0.8</v>
      </c>
      <c r="W205" s="131" t="inlineStr">
        <is>
          <t>https://www.google.com/maps/dir/?api=1&amp;origin=38.500447%2C27.057048&amp;destination=38.493071%2C27.054551&amp;travelmode=driving</t>
        </is>
      </c>
      <c r="X205" s="131" t="inlineStr">
        <is>
          <t>Z1  ET DEPO</t>
        </is>
      </c>
      <c r="Y205" s="131" t="n">
        <v>1.7</v>
      </c>
      <c r="Z205" s="131" t="inlineStr">
        <is>
          <t>https://www.google.com/maps/dir/?api=1&amp;origin=38.500447%2C27.057048&amp;destination=38.49%2C27.072&amp;travelmode=driving</t>
        </is>
      </c>
      <c r="AA205" s="131" t="inlineStr">
        <is>
          <t>HARMANDALI</t>
        </is>
      </c>
      <c r="AB205" s="131" t="n">
        <v>2.5</v>
      </c>
      <c r="AC205" s="131" t="inlineStr">
        <is>
          <t>https://www.google.com/maps/dir/?api=1&amp;origin=38.500447%2C27.057048&amp;destination=38.519644%2C27.041157&amp;travelmode=driving</t>
        </is>
      </c>
    </row>
    <row r="206" ht="30" customHeight="1" s="113">
      <c r="A206" s="202" t="inlineStr">
        <is>
          <t>SELVER BALCI</t>
        </is>
      </c>
      <c r="B206" s="202" t="inlineStr">
        <is>
          <t>M026</t>
        </is>
      </c>
      <c r="C206" s="202" t="inlineStr">
        <is>
          <t>HARMANDALI</t>
        </is>
      </c>
      <c r="D206" s="202" t="inlineStr">
        <is>
          <t>İzmir</t>
        </is>
      </c>
      <c r="E206" s="202" t="inlineStr">
        <is>
          <t>HARMANDALI çevresi</t>
        </is>
      </c>
      <c r="F206" s="197" t="inlineStr">
        <is>
          <t xml:space="preserve">ÖZDERE CUMHURİYET MAH.3063 SK. NO:11 İÇ KAPI NO:2 </t>
        </is>
      </c>
      <c r="G206" s="203" t="n">
        <v>38.01673</v>
      </c>
      <c r="H206" s="203" t="n">
        <v>27.129056</v>
      </c>
      <c r="I206" s="202" t="inlineStr">
        <is>
          <t>Toplu Taşıma</t>
        </is>
      </c>
      <c r="J206" s="204" t="n">
        <v>60</v>
      </c>
      <c r="K206" s="202" t="inlineStr">
        <is>
          <t>Değerlendirilebilir</t>
        </is>
      </c>
      <c r="L206" s="202" t="n"/>
      <c r="M206" s="205" t="n">
        <v>46229</v>
      </c>
      <c r="N206" s="202" t="inlineStr">
        <is>
          <t>Gerçek - Google Places (3063 Sk No:11)</t>
        </is>
      </c>
      <c r="O206" s="206" t="inlineStr">
        <is>
          <t>Açık adres yalnız İK/admin tarafından görülmelidir; raporlara taşınmaz.</t>
        </is>
      </c>
      <c r="P206" s="131" t="n">
        <v>63.1</v>
      </c>
      <c r="Q206" s="131" t="inlineStr">
        <is>
          <t>ÇAMDİBİ</t>
        </is>
      </c>
      <c r="R206" s="131" t="n">
        <v>1.4</v>
      </c>
      <c r="S206" s="131" t="inlineStr">
        <is>
          <t>Hayır</t>
        </is>
      </c>
      <c r="T206" s="131" t="inlineStr">
        <is>
          <t>https://www.google.com/maps/dir/?api=1&amp;origin=38.01673%2C27.129056&amp;destination=37.851048%2C27.817409&amp;travelmode=driving</t>
        </is>
      </c>
      <c r="U206" s="131" t="inlineStr">
        <is>
          <t>ÖZDERE</t>
        </is>
      </c>
      <c r="V206" s="131" t="n">
        <v>3.2</v>
      </c>
      <c r="W206" s="131" t="inlineStr">
        <is>
          <t>https://www.google.com/maps/dir/?api=1&amp;origin=38.01673%2C27.129056&amp;destination=38.021894%2C27.092563&amp;travelmode=driving</t>
        </is>
      </c>
      <c r="X206" s="131" t="inlineStr">
        <is>
          <t>TORBALI 4</t>
        </is>
      </c>
      <c r="Y206" s="131" t="n">
        <v>24.7</v>
      </c>
      <c r="Z206" s="131" t="inlineStr">
        <is>
          <t>https://www.google.com/maps/dir/?api=1&amp;origin=38.01673%2C27.129056&amp;destination=38.151657%2C27.353193&amp;travelmode=driving</t>
        </is>
      </c>
      <c r="AA206" s="131" t="inlineStr">
        <is>
          <t>TORBALI 3</t>
        </is>
      </c>
      <c r="AB206" s="131" t="n">
        <v>24.8</v>
      </c>
      <c r="AC206" s="131" t="inlineStr">
        <is>
          <t>https://www.google.com/maps/dir/?api=1&amp;origin=38.01673%2C27.129056&amp;destination=38.14881%2C27.356671&amp;travelmode=driving</t>
        </is>
      </c>
    </row>
    <row r="207" ht="30" customHeight="1" s="113">
      <c r="A207" s="202" t="inlineStr">
        <is>
          <t>SEDA DEMİREL</t>
        </is>
      </c>
      <c r="B207" s="202" t="inlineStr">
        <is>
          <t>M026</t>
        </is>
      </c>
      <c r="C207" s="202" t="inlineStr">
        <is>
          <t>HARMANDALI</t>
        </is>
      </c>
      <c r="D207" s="202" t="inlineStr">
        <is>
          <t>İzmir</t>
        </is>
      </c>
      <c r="E207" s="202" t="inlineStr">
        <is>
          <t>HARMANDALI çevresi</t>
        </is>
      </c>
      <c r="F207" s="197" t="inlineStr">
        <is>
          <t>ÖRNEKKÖY MH. 1847/5 SK. NO:45 İÇ KAPI NO:3</t>
        </is>
      </c>
      <c r="G207" s="203" t="n">
        <v>38.476961</v>
      </c>
      <c r="H207" s="203" t="n">
        <v>27.114798</v>
      </c>
      <c r="I207" s="202" t="inlineStr">
        <is>
          <t>Toplu Taşıma</t>
        </is>
      </c>
      <c r="J207" s="204" t="n">
        <v>60</v>
      </c>
      <c r="K207" s="202" t="inlineStr">
        <is>
          <t>Değerlendirilebilir</t>
        </is>
      </c>
      <c r="L207" s="202" t="n"/>
      <c r="M207" s="205" t="n">
        <v>46229</v>
      </c>
      <c r="N207" s="202" t="inlineStr">
        <is>
          <t>Gerçek - Google Places (1847/5 Sk civarı)</t>
        </is>
      </c>
      <c r="O207" s="206" t="inlineStr">
        <is>
          <t>Açık adres yalnız İK/admin tarafından görülmelidir; raporlara taşınmaz.</t>
        </is>
      </c>
      <c r="P207" s="131" t="n">
        <v>92.8</v>
      </c>
      <c r="Q207" s="131" t="inlineStr">
        <is>
          <t>YEŞİLOVA</t>
        </is>
      </c>
      <c r="R207" s="131" t="n">
        <v>2.9</v>
      </c>
      <c r="S207" s="131" t="inlineStr">
        <is>
          <t>Hayır</t>
        </is>
      </c>
      <c r="T207" s="131" t="inlineStr">
        <is>
          <t>https://www.google.com/maps/dir/?api=1&amp;origin=38.476961%2C27.114798&amp;destination=37.851048%2C27.817409&amp;travelmode=driving</t>
        </is>
      </c>
      <c r="U207" s="131" t="inlineStr">
        <is>
          <t>KARŞIYAKA-2</t>
        </is>
      </c>
      <c r="V207" s="131" t="n">
        <v>0.3</v>
      </c>
      <c r="W207" s="131" t="inlineStr">
        <is>
          <t>https://www.google.com/maps/dir/?api=1&amp;origin=38.476961%2C27.114798&amp;destination=38.474585%2C27.113885&amp;travelmode=driving</t>
        </is>
      </c>
      <c r="X207" s="131" t="inlineStr">
        <is>
          <t>BAYRAKLI</t>
        </is>
      </c>
      <c r="Y207" s="131" t="n">
        <v>0.6</v>
      </c>
      <c r="Z207" s="131" t="inlineStr">
        <is>
          <t>https://www.google.com/maps/dir/?api=1&amp;origin=38.476961%2C27.114798&amp;destination=38.471686%2C27.11778&amp;travelmode=driving</t>
        </is>
      </c>
      <c r="AA207" s="131" t="inlineStr">
        <is>
          <t>DEDEBAŞI</t>
        </is>
      </c>
      <c r="AB207" s="131" t="n">
        <v>0.9</v>
      </c>
      <c r="AC207" s="131" t="inlineStr">
        <is>
          <t>https://www.google.com/maps/dir/?api=1&amp;origin=38.476961%2C27.114798&amp;destination=38.470404%2C27.108413&amp;travelmode=driving</t>
        </is>
      </c>
    </row>
    <row r="208" ht="30" customHeight="1" s="113">
      <c r="A208" s="202" t="inlineStr">
        <is>
          <t>ALİŞAN ULAŞ</t>
        </is>
      </c>
      <c r="B208" s="202" t="inlineStr">
        <is>
          <t>M026</t>
        </is>
      </c>
      <c r="C208" s="202" t="inlineStr">
        <is>
          <t>HARMANDALI</t>
        </is>
      </c>
      <c r="D208" s="202" t="inlineStr">
        <is>
          <t>İzmir</t>
        </is>
      </c>
      <c r="E208" s="202" t="inlineStr">
        <is>
          <t>HARMANDALI çevresi</t>
        </is>
      </c>
      <c r="F208" s="197" t="inlineStr">
        <is>
          <t>ATATÜRK MAH.8809/10SK.YASEMİN SİTESİ AKASYA NO:4 İÇ KAPI NO:21 ÇİĞLİ</t>
        </is>
      </c>
      <c r="G208" s="203" t="n">
        <v>38.520741</v>
      </c>
      <c r="H208" s="203" t="n">
        <v>27.059181</v>
      </c>
      <c r="I208" s="202" t="inlineStr">
        <is>
          <t>Toplu Taşıma</t>
        </is>
      </c>
      <c r="J208" s="204" t="n">
        <v>60</v>
      </c>
      <c r="K208" s="202" t="inlineStr">
        <is>
          <t>Değerlendirilebilir</t>
        </is>
      </c>
      <c r="L208" s="202" t="n"/>
      <c r="M208" s="205" t="n">
        <v>46229</v>
      </c>
      <c r="N208" s="202" t="inlineStr">
        <is>
          <t>Gerçek - Google Places (Yasemin Sitesi)</t>
        </is>
      </c>
      <c r="O208" s="206" t="inlineStr">
        <is>
          <t>Açık adres yalnız İK/admin tarafından görülmelidir; raporlara taşınmaz.</t>
        </is>
      </c>
      <c r="P208" s="131" t="n">
        <v>99.7</v>
      </c>
      <c r="Q208" s="131" t="inlineStr">
        <is>
          <t>ÇAMDİBİ</t>
        </is>
      </c>
      <c r="R208" s="131" t="n">
        <v>1.3</v>
      </c>
      <c r="S208" s="131" t="inlineStr">
        <is>
          <t>Hayır</t>
        </is>
      </c>
      <c r="T208" s="131" t="inlineStr">
        <is>
          <t>https://www.google.com/maps/dir/?api=1&amp;origin=38.520741%2C27.059181&amp;destination=37.851048%2C27.817409&amp;travelmode=driving</t>
        </is>
      </c>
      <c r="U208" s="131" t="inlineStr">
        <is>
          <t>HARMANDALI</t>
        </is>
      </c>
      <c r="V208" s="131" t="n">
        <v>1.6</v>
      </c>
      <c r="W208" s="131" t="inlineStr">
        <is>
          <t>https://www.google.com/maps/dir/?api=1&amp;origin=38.520741%2C27.059181&amp;destination=38.519644%2C27.041157&amp;travelmode=driving</t>
        </is>
      </c>
      <c r="X208" s="131" t="inlineStr">
        <is>
          <t>ÇİĞLİ</t>
        </is>
      </c>
      <c r="Y208" s="131" t="n">
        <v>3.1</v>
      </c>
      <c r="Z208" s="131" t="inlineStr">
        <is>
          <t>https://www.google.com/maps/dir/?api=1&amp;origin=38.520741%2C27.059181&amp;destination=38.493071%2C27.054551&amp;travelmode=driving</t>
        </is>
      </c>
      <c r="AA208" s="131" t="inlineStr">
        <is>
          <t>Z1  ET DEPO</t>
        </is>
      </c>
      <c r="AB208" s="131" t="n">
        <v>3.6</v>
      </c>
      <c r="AC208" s="131" t="inlineStr">
        <is>
          <t>https://www.google.com/maps/dir/?api=1&amp;origin=38.520741%2C27.059181&amp;destination=38.49%2C27.072&amp;travelmode=driving</t>
        </is>
      </c>
    </row>
    <row r="209" ht="30" customHeight="1" s="113">
      <c r="A209" s="202" t="inlineStr">
        <is>
          <t>ŞEYHMUS DİLLİER</t>
        </is>
      </c>
      <c r="B209" s="202" t="inlineStr">
        <is>
          <t>M026</t>
        </is>
      </c>
      <c r="C209" s="202" t="inlineStr">
        <is>
          <t>HARMANDALI</t>
        </is>
      </c>
      <c r="D209" s="202" t="inlineStr">
        <is>
          <t>İzmir</t>
        </is>
      </c>
      <c r="E209" s="202" t="inlineStr">
        <is>
          <t>HARMANDALI çevresi</t>
        </is>
      </c>
      <c r="F209" s="197" t="inlineStr">
        <is>
          <t>EMEK MAH. 7286 SK. NO:23A İÇ KAPI NO:2 BAYRAKLI İZMİR</t>
        </is>
      </c>
      <c r="G209" s="203" t="n">
        <v>38.472621</v>
      </c>
      <c r="H209" s="203" t="n">
        <v>27.122606</v>
      </c>
      <c r="I209" s="202" t="inlineStr">
        <is>
          <t>Toplu Taşıma</t>
        </is>
      </c>
      <c r="J209" s="204" t="n">
        <v>60</v>
      </c>
      <c r="K209" s="202" t="inlineStr">
        <is>
          <t>Değerlendirilebilir</t>
        </is>
      </c>
      <c r="L209" s="202" t="n"/>
      <c r="M209" s="205" t="n">
        <v>46229</v>
      </c>
      <c r="N209" s="202" t="inlineStr">
        <is>
          <t>Gerçek - Google Places (7286 Sk No:23)</t>
        </is>
      </c>
      <c r="O209" s="206" t="inlineStr">
        <is>
          <t>Açık adres yalnız İK/admin tarafından görülmelidir; raporlara taşınmaz.</t>
        </is>
      </c>
      <c r="P209" s="131" t="n">
        <v>92</v>
      </c>
      <c r="Q209" s="131" t="inlineStr">
        <is>
          <t>YEŞİLOVA</t>
        </is>
      </c>
      <c r="R209" s="131" t="n">
        <v>2.7</v>
      </c>
      <c r="S209" s="131" t="inlineStr">
        <is>
          <t>Hayır</t>
        </is>
      </c>
      <c r="T209" s="131" t="inlineStr">
        <is>
          <t>https://www.google.com/maps/dir/?api=1&amp;origin=38.472621%2C27.122606&amp;destination=37.851048%2C27.817409&amp;travelmode=driving</t>
        </is>
      </c>
      <c r="U209" s="131" t="inlineStr">
        <is>
          <t>BAYRAKLI</t>
        </is>
      </c>
      <c r="V209" s="131" t="n">
        <v>0.4</v>
      </c>
      <c r="W209" s="131" t="inlineStr">
        <is>
          <t>https://www.google.com/maps/dir/?api=1&amp;origin=38.472621%2C27.122606&amp;destination=38.471686%2C27.11778&amp;travelmode=driving</t>
        </is>
      </c>
      <c r="X209" s="131" t="inlineStr">
        <is>
          <t>KARŞIYAKA-2</t>
        </is>
      </c>
      <c r="Y209" s="131" t="n">
        <v>0.8</v>
      </c>
      <c r="Z209" s="131" t="inlineStr">
        <is>
          <t>https://www.google.com/maps/dir/?api=1&amp;origin=38.472621%2C27.122606&amp;destination=38.474585%2C27.113885&amp;travelmode=driving</t>
        </is>
      </c>
      <c r="AA209" s="131" t="inlineStr">
        <is>
          <t>DEDEBAŞI</t>
        </is>
      </c>
      <c r="AB209" s="131" t="n">
        <v>1.3</v>
      </c>
      <c r="AC209" s="131" t="inlineStr">
        <is>
          <t>https://www.google.com/maps/dir/?api=1&amp;origin=38.472621%2C27.122606&amp;destination=38.470404%2C27.108413&amp;travelmode=driving</t>
        </is>
      </c>
    </row>
    <row r="210" ht="30" customHeight="1" s="113">
      <c r="A210" s="202" t="inlineStr">
        <is>
          <t>HASAN KESKİN</t>
        </is>
      </c>
      <c r="B210" s="202" t="inlineStr">
        <is>
          <t>M026</t>
        </is>
      </c>
      <c r="C210" s="202" t="inlineStr">
        <is>
          <t>HARMANDALI</t>
        </is>
      </c>
      <c r="D210" s="202" t="inlineStr">
        <is>
          <t>İzmir</t>
        </is>
      </c>
      <c r="E210" s="202" t="inlineStr">
        <is>
          <t>HARMANDALI çevresi</t>
        </is>
      </c>
      <c r="F210" s="197" t="inlineStr">
        <is>
          <t>CUMHURİYET MAH. YÖRÜK ALİ CAD. HUZUR BLOK NO:2/1 D:29 ÇİĞLİ-İZMİR</t>
        </is>
      </c>
      <c r="G210" s="203" t="n">
        <v>38.539436</v>
      </c>
      <c r="H210" s="203" t="n">
        <v>27.056493</v>
      </c>
      <c r="I210" s="202" t="inlineStr">
        <is>
          <t>Toplu Taşıma</t>
        </is>
      </c>
      <c r="J210" s="204" t="n">
        <v>60</v>
      </c>
      <c r="K210" s="202" t="inlineStr">
        <is>
          <t>Değerlendirilebilir</t>
        </is>
      </c>
      <c r="L210" s="202" t="n"/>
      <c r="M210" s="205" t="n">
        <v>46229</v>
      </c>
      <c r="N210" s="202" t="inlineStr">
        <is>
          <t>Gerçek - Google Places (Yörük Ali Cd civarı (zayıf))</t>
        </is>
      </c>
      <c r="O210" s="206" t="inlineStr">
        <is>
          <t>Açık adres yalnız İK/admin tarafından görülmelidir; raporlara taşınmaz.</t>
        </is>
      </c>
      <c r="P210" s="131" t="n">
        <v>101.4</v>
      </c>
      <c r="Q210" s="131" t="inlineStr">
        <is>
          <t>ÇAMDİBİ</t>
        </is>
      </c>
      <c r="R210" s="131" t="n">
        <v>1.2</v>
      </c>
      <c r="S210" s="131" t="inlineStr">
        <is>
          <t>Hayır</t>
        </is>
      </c>
      <c r="T210" s="131" t="inlineStr">
        <is>
          <t>https://www.google.com/maps/dir/?api=1&amp;origin=38.539436%2C27.056493&amp;destination=37.851048%2C27.817409&amp;travelmode=driving</t>
        </is>
      </c>
      <c r="U210" s="131" t="inlineStr">
        <is>
          <t>HARMANDALI</t>
        </is>
      </c>
      <c r="V210" s="131" t="n">
        <v>2.6</v>
      </c>
      <c r="W210" s="131" t="inlineStr">
        <is>
          <t>https://www.google.com/maps/dir/?api=1&amp;origin=38.539436%2C27.056493&amp;destination=38.519644%2C27.041157&amp;travelmode=driving</t>
        </is>
      </c>
      <c r="X210" s="131" t="inlineStr">
        <is>
          <t>ÇİĞLİ</t>
        </is>
      </c>
      <c r="Y210" s="131" t="n">
        <v>5.2</v>
      </c>
      <c r="Z210" s="131" t="inlineStr">
        <is>
          <t>https://www.google.com/maps/dir/?api=1&amp;origin=38.539436%2C27.056493&amp;destination=38.493071%2C27.054551&amp;travelmode=driving</t>
        </is>
      </c>
      <c r="AA210" s="131" t="inlineStr">
        <is>
          <t>Z1  ET DEPO</t>
        </is>
      </c>
      <c r="AB210" s="131" t="n">
        <v>5.7</v>
      </c>
      <c r="AC210" s="131" t="inlineStr">
        <is>
          <t>https://www.google.com/maps/dir/?api=1&amp;origin=38.539436%2C27.056493&amp;destination=38.49%2C27.072&amp;travelmode=driving</t>
        </is>
      </c>
    </row>
    <row r="211" ht="30" customHeight="1" s="113">
      <c r="A211" s="202" t="inlineStr">
        <is>
          <t>ALİ KORKMAZ</t>
        </is>
      </c>
      <c r="B211" s="202" t="inlineStr">
        <is>
          <t>M026</t>
        </is>
      </c>
      <c r="C211" s="202" t="inlineStr">
        <is>
          <t>HARMANDALI</t>
        </is>
      </c>
      <c r="D211" s="202" t="inlineStr">
        <is>
          <t>İzmir</t>
        </is>
      </c>
      <c r="E211" s="202" t="inlineStr">
        <is>
          <t>HARMANDALI çevresi</t>
        </is>
      </c>
      <c r="F211" s="197" t="n">
        <v>0</v>
      </c>
      <c r="G211" s="203" t="n">
        <v>38.413</v>
      </c>
      <c r="H211" s="203" t="n">
        <v>27.208</v>
      </c>
      <c r="I211" s="202" t="inlineStr">
        <is>
          <t>Toplu Taşıma</t>
        </is>
      </c>
      <c r="J211" s="204" t="n">
        <v>60</v>
      </c>
      <c r="K211" s="202" t="inlineStr">
        <is>
          <t>Değerlendirilebilir</t>
        </is>
      </c>
      <c r="L211" s="202" t="n"/>
      <c r="M211" s="205" t="n">
        <v>46229</v>
      </c>
      <c r="N211" s="202" t="inlineStr">
        <is>
          <t>Dummy - değiştiriniz</t>
        </is>
      </c>
      <c r="O211" s="206" t="inlineStr">
        <is>
          <t>Açık adres yalnız İK/admin tarafından görülmelidir; raporlara taşınmaz.</t>
        </is>
      </c>
      <c r="P211" s="131" t="n">
        <v>82.09999999999999</v>
      </c>
      <c r="Q211" s="131" t="inlineStr">
        <is>
          <t>YEŞİLOVA</t>
        </is>
      </c>
      <c r="R211" s="131" t="n">
        <v>2.6</v>
      </c>
      <c r="S211" s="131" t="inlineStr">
        <is>
          <t>Hayır</t>
        </is>
      </c>
      <c r="T211" s="131" t="inlineStr">
        <is>
          <t>https://www.google.com/maps/dir/?api=1&amp;origin=38.413%2C27.208&amp;destination=37.851048%2C27.817409&amp;travelmode=driving</t>
        </is>
      </c>
      <c r="U211" s="131" t="inlineStr">
        <is>
          <t>YEŞİLOVA</t>
        </is>
      </c>
      <c r="V211" s="131" t="n">
        <v>2.6</v>
      </c>
      <c r="W211" s="131" t="inlineStr">
        <is>
          <t>https://www.google.com/maps/dir/?api=1&amp;origin=38.413%2C27.208&amp;destination=38.436005%2C27.206807&amp;travelmode=driving</t>
        </is>
      </c>
      <c r="X211" s="131" t="inlineStr">
        <is>
          <t>ÇAMDİBİ</t>
        </is>
      </c>
      <c r="Y211" s="131" t="n">
        <v>3</v>
      </c>
      <c r="Z211" s="131" t="inlineStr">
        <is>
          <t>https://www.google.com/maps/dir/?api=1&amp;origin=38.413%2C27.208&amp;destination=38.438109%2C27.19608&amp;travelmode=driving</t>
        </is>
      </c>
      <c r="AA211" s="131" t="inlineStr">
        <is>
          <t>HAL DEPO</t>
        </is>
      </c>
      <c r="AB211" s="131" t="n">
        <v>3.5</v>
      </c>
      <c r="AC211" s="131" t="inlineStr">
        <is>
          <t>https://www.google.com/maps/dir/?api=1&amp;origin=38.413%2C27.208&amp;destination=38.412%2C27.168&amp;travelmode=driving</t>
        </is>
      </c>
    </row>
    <row r="212" ht="30" customHeight="1" s="113">
      <c r="A212" s="202" t="inlineStr">
        <is>
          <t>ORHAN ARSLAN</t>
        </is>
      </c>
      <c r="B212" s="202" t="inlineStr">
        <is>
          <t>M026</t>
        </is>
      </c>
      <c r="C212" s="202" t="inlineStr">
        <is>
          <t>HARMANDALI</t>
        </is>
      </c>
      <c r="D212" s="202" t="inlineStr">
        <is>
          <t>İzmir</t>
        </is>
      </c>
      <c r="E212" s="202" t="inlineStr">
        <is>
          <t>HARMANDALI çevresi</t>
        </is>
      </c>
      <c r="F212" s="197" t="inlineStr">
        <is>
          <t>AHMET EFENDİ MAH. 1108 SK.NO:16 İÇ KAPI NO:1</t>
        </is>
      </c>
      <c r="G212" s="203" t="n">
        <v>38.520747</v>
      </c>
      <c r="H212" s="203" t="n">
        <v>27.040309</v>
      </c>
      <c r="I212" s="202" t="inlineStr">
        <is>
          <t>Toplu Taşıma</t>
        </is>
      </c>
      <c r="J212" s="204" t="n">
        <v>60</v>
      </c>
      <c r="K212" s="202" t="inlineStr">
        <is>
          <t>Değerlendirilebilir</t>
        </is>
      </c>
      <c r="L212" s="202" t="n"/>
      <c r="M212" s="205" t="n">
        <v>46229</v>
      </c>
      <c r="N212" s="202" t="inlineStr">
        <is>
          <t>Gerçek - Google Places (1108 Sk No:16)</t>
        </is>
      </c>
      <c r="O212" s="206" t="inlineStr">
        <is>
          <t>Açık adres yalnız İK/admin tarafından görülmelidir; raporlara taşınmaz.</t>
        </is>
      </c>
      <c r="P212" s="131" t="n">
        <v>100.8</v>
      </c>
      <c r="Q212" s="131" t="inlineStr">
        <is>
          <t>YEŞİLOVA</t>
        </is>
      </c>
      <c r="R212" s="131" t="n">
        <v>2.4</v>
      </c>
      <c r="S212" s="131" t="inlineStr">
        <is>
          <t>Hayır</t>
        </is>
      </c>
      <c r="T212" s="131" t="inlineStr">
        <is>
          <t>https://www.google.com/maps/dir/?api=1&amp;origin=38.520747%2C27.040309&amp;destination=37.851048%2C27.817409&amp;travelmode=driving</t>
        </is>
      </c>
      <c r="U212" s="131" t="inlineStr">
        <is>
          <t>HARMANDALI</t>
        </is>
      </c>
      <c r="V212" s="131" t="n">
        <v>0.1</v>
      </c>
      <c r="W212" s="131" t="inlineStr">
        <is>
          <t>https://www.google.com/maps/dir/?api=1&amp;origin=38.520747%2C27.040309&amp;destination=38.519644%2C27.041157&amp;travelmode=driving</t>
        </is>
      </c>
      <c r="X212" s="131" t="inlineStr">
        <is>
          <t>ÇİĞLİ</t>
        </is>
      </c>
      <c r="Y212" s="131" t="n">
        <v>3.3</v>
      </c>
      <c r="Z212" s="131" t="inlineStr">
        <is>
          <t>https://www.google.com/maps/dir/?api=1&amp;origin=38.520747%2C27.040309&amp;destination=38.493071%2C27.054551&amp;travelmode=driving</t>
        </is>
      </c>
      <c r="AA212" s="131" t="inlineStr">
        <is>
          <t>Z1  ET DEPO</t>
        </is>
      </c>
      <c r="AB212" s="131" t="n">
        <v>4.4</v>
      </c>
      <c r="AC212" s="131" t="inlineStr">
        <is>
          <t>https://www.google.com/maps/dir/?api=1&amp;origin=38.520747%2C27.040309&amp;destination=38.49%2C27.072&amp;travelmode=driving</t>
        </is>
      </c>
    </row>
    <row r="213" ht="30" customHeight="1" s="113">
      <c r="A213" s="202" t="inlineStr">
        <is>
          <t>HELİN AYDEMİR</t>
        </is>
      </c>
      <c r="B213" s="202" t="inlineStr">
        <is>
          <t>M026</t>
        </is>
      </c>
      <c r="C213" s="202" t="inlineStr">
        <is>
          <t>HARMANDALI</t>
        </is>
      </c>
      <c r="D213" s="202" t="inlineStr">
        <is>
          <t>İzmir</t>
        </is>
      </c>
      <c r="E213" s="202" t="inlineStr">
        <is>
          <t>HARMANDALI çevresi</t>
        </is>
      </c>
      <c r="F213" s="197" t="inlineStr">
        <is>
          <t>GÖLCÜK MAH 445 SOK NO:10 İÇ KAPI NO:1</t>
        </is>
      </c>
      <c r="G213" s="203" t="n">
        <v>38.415</v>
      </c>
      <c r="H213" s="203" t="n">
        <v>27.208</v>
      </c>
      <c r="I213" s="202" t="inlineStr">
        <is>
          <t>Toplu Taşıma</t>
        </is>
      </c>
      <c r="J213" s="204" t="n">
        <v>60</v>
      </c>
      <c r="K213" s="202" t="inlineStr">
        <is>
          <t>Değerlendirilebilir</t>
        </is>
      </c>
      <c r="L213" s="202" t="n"/>
      <c r="M213" s="205" t="n">
        <v>46229</v>
      </c>
      <c r="N213" s="202" t="inlineStr">
        <is>
          <t>Dummy - değiştiriniz</t>
        </is>
      </c>
      <c r="O213" s="206" t="inlineStr">
        <is>
          <t>Açık adres yalnız İK/admin tarafından görülmelidir; raporlara taşınmaz.</t>
        </is>
      </c>
      <c r="P213" s="131" t="n">
        <v>10.1</v>
      </c>
      <c r="Q213" s="131" t="inlineStr">
        <is>
          <t>YEŞİLOVA</t>
        </is>
      </c>
      <c r="R213" s="131" t="n">
        <v>2.3</v>
      </c>
      <c r="S213" s="131" t="inlineStr">
        <is>
          <t>Hayır</t>
        </is>
      </c>
      <c r="T213" s="131" t="inlineStr">
        <is>
          <t>https://www.google.com/maps/dir/?api=1&amp;origin=38.415%2C27.208&amp;destination=38.471686%2C27.11778&amp;travelmode=driving</t>
        </is>
      </c>
      <c r="U213" s="131" t="inlineStr">
        <is>
          <t>YEŞİLOVA</t>
        </is>
      </c>
      <c r="V213" s="131" t="n">
        <v>2.3</v>
      </c>
      <c r="W213" s="131" t="inlineStr">
        <is>
          <t>https://www.google.com/maps/dir/?api=1&amp;origin=38.415%2C27.208&amp;destination=38.436005%2C27.206807&amp;travelmode=driving</t>
        </is>
      </c>
      <c r="X213" s="131" t="inlineStr">
        <is>
          <t>ÇAMDİBİ</t>
        </is>
      </c>
      <c r="Y213" s="131" t="n">
        <v>2.8</v>
      </c>
      <c r="Z213" s="131" t="inlineStr">
        <is>
          <t>https://www.google.com/maps/dir/?api=1&amp;origin=38.415%2C27.208&amp;destination=38.438109%2C27.19608&amp;travelmode=driving</t>
        </is>
      </c>
      <c r="AA213" s="131" t="inlineStr">
        <is>
          <t>HAL DEPO</t>
        </is>
      </c>
      <c r="AB213" s="131" t="n">
        <v>3.5</v>
      </c>
      <c r="AC213" s="131" t="inlineStr">
        <is>
          <t>https://www.google.com/maps/dir/?api=1&amp;origin=38.415%2C27.208&amp;destination=38.412%2C27.168&amp;travelmode=driving</t>
        </is>
      </c>
    </row>
    <row r="214" ht="30" customHeight="1" s="113">
      <c r="A214" s="202" t="inlineStr">
        <is>
          <t>SAKİN YANARDAĞ</t>
        </is>
      </c>
      <c r="B214" s="202" t="inlineStr">
        <is>
          <t>M028</t>
        </is>
      </c>
      <c r="C214" s="202" t="inlineStr">
        <is>
          <t>KARŞIYAKA-1</t>
        </is>
      </c>
      <c r="D214" s="202" t="inlineStr">
        <is>
          <t>İzmir</t>
        </is>
      </c>
      <c r="E214" s="202" t="inlineStr">
        <is>
          <t>KARŞIYAKA-1 çevresi</t>
        </is>
      </c>
      <c r="F214" s="197" t="inlineStr">
        <is>
          <t>30 AĞUSTOS MAH 7124 SK EMEK 1 SİTESİ NO:4G İÇ KAPI NO:8</t>
        </is>
      </c>
      <c r="G214" s="203" t="n">
        <v>38.55287</v>
      </c>
      <c r="H214" s="203" t="n">
        <v>27.049475</v>
      </c>
      <c r="I214" s="202" t="inlineStr">
        <is>
          <t>Toplu Taşıma</t>
        </is>
      </c>
      <c r="J214" s="204" t="n">
        <v>60</v>
      </c>
      <c r="K214" s="202" t="inlineStr">
        <is>
          <t>Değerlendirilebilir</t>
        </is>
      </c>
      <c r="L214" s="202" t="n"/>
      <c r="M214" s="205" t="n">
        <v>46229</v>
      </c>
      <c r="N214" s="202" t="inlineStr">
        <is>
          <t>Gerçek - Google Places (7124 Sk &amp; Emek Bir Sitesi)</t>
        </is>
      </c>
      <c r="O214" s="206" t="inlineStr">
        <is>
          <t>Açık adres yalnız İK/admin tarafından görülmelidir; raporlara taşınmaz.</t>
        </is>
      </c>
      <c r="P214" s="131" t="n">
        <v>10.8</v>
      </c>
      <c r="Q214" s="131" t="inlineStr">
        <is>
          <t>YEŞİLOVA</t>
        </is>
      </c>
      <c r="R214" s="131" t="n">
        <v>4.6</v>
      </c>
      <c r="S214" s="131" t="inlineStr">
        <is>
          <t>Hayır</t>
        </is>
      </c>
      <c r="T214" s="131" t="inlineStr">
        <is>
          <t>https://www.google.com/maps/dir/?api=1&amp;origin=38.55287%2C27.049475&amp;destination=38.471686%2C27.11778&amp;travelmode=driving</t>
        </is>
      </c>
      <c r="U214" s="131" t="inlineStr">
        <is>
          <t>HARMANDALI</t>
        </is>
      </c>
      <c r="V214" s="131" t="n">
        <v>3.8</v>
      </c>
      <c r="W214" s="131" t="inlineStr">
        <is>
          <t>https://www.google.com/maps/dir/?api=1&amp;origin=38.55287%2C27.049475&amp;destination=38.519644%2C27.041157&amp;travelmode=driving</t>
        </is>
      </c>
      <c r="X214" s="131" t="inlineStr">
        <is>
          <t>ÇİĞLİ</t>
        </is>
      </c>
      <c r="Y214" s="131" t="n">
        <v>6.7</v>
      </c>
      <c r="Z214" s="131" t="inlineStr">
        <is>
          <t>https://www.google.com/maps/dir/?api=1&amp;origin=38.55287%2C27.049475&amp;destination=38.493071%2C27.054551&amp;travelmode=driving</t>
        </is>
      </c>
      <c r="AA214" s="131" t="inlineStr">
        <is>
          <t>Z1  ET DEPO</t>
        </is>
      </c>
      <c r="AB214" s="131" t="n">
        <v>7.3</v>
      </c>
      <c r="AC214" s="131" t="inlineStr">
        <is>
          <t>https://www.google.com/maps/dir/?api=1&amp;origin=38.55287%2C27.049475&amp;destination=38.49%2C27.072&amp;travelmode=driving</t>
        </is>
      </c>
    </row>
    <row r="215" ht="30" customHeight="1" s="113">
      <c r="A215" s="202" t="inlineStr">
        <is>
          <t>SONGÜL ENEZ</t>
        </is>
      </c>
      <c r="B215" s="202" t="inlineStr">
        <is>
          <t>M028</t>
        </is>
      </c>
      <c r="C215" s="202" t="inlineStr">
        <is>
          <t>KARŞIYAKA-1</t>
        </is>
      </c>
      <c r="D215" s="202" t="inlineStr">
        <is>
          <t>İzmir</t>
        </is>
      </c>
      <c r="E215" s="202" t="inlineStr">
        <is>
          <t>KARŞIYAKA-1 çevresi</t>
        </is>
      </c>
      <c r="F215" s="197" t="inlineStr">
        <is>
          <t>7600 SK. N:63 CENTAŞ APT. D:18 POSTACILAR MH. BAYRAKLI İZMİR</t>
        </is>
      </c>
      <c r="G215" s="203" t="n">
        <v>38.483469</v>
      </c>
      <c r="H215" s="203" t="n">
        <v>27.118549</v>
      </c>
      <c r="I215" s="202" t="inlineStr">
        <is>
          <t>Toplu Taşıma</t>
        </is>
      </c>
      <c r="J215" s="204" t="n">
        <v>60</v>
      </c>
      <c r="K215" s="202" t="inlineStr">
        <is>
          <t>Değerlendirilebilir</t>
        </is>
      </c>
      <c r="L215" s="202" t="n"/>
      <c r="M215" s="205" t="n">
        <v>46229</v>
      </c>
      <c r="N215" s="202" t="inlineStr">
        <is>
          <t>Gerçek - Google Places (7600 Sk No:63)</t>
        </is>
      </c>
      <c r="O215" s="206" t="inlineStr">
        <is>
          <t>Açık adres yalnız İK/admin tarafından görülmelidir; raporlara taşınmaz.</t>
        </is>
      </c>
      <c r="P215" s="131" t="n">
        <v>1.3</v>
      </c>
      <c r="Q215" s="131" t="inlineStr">
        <is>
          <t>MERKEZ</t>
        </is>
      </c>
      <c r="R215" s="131" t="n">
        <v>6.1</v>
      </c>
      <c r="S215" s="131" t="inlineStr">
        <is>
          <t>Hayır</t>
        </is>
      </c>
      <c r="T215" s="131" t="inlineStr">
        <is>
          <t>https://www.google.com/maps/dir/?api=1&amp;origin=38.483469%2C27.118549&amp;destination=38.471686%2C27.11778&amp;travelmode=driving</t>
        </is>
      </c>
      <c r="U215" s="131" t="inlineStr">
        <is>
          <t>KARŞIYAKA-2</t>
        </is>
      </c>
      <c r="V215" s="131" t="n">
        <v>1.1</v>
      </c>
      <c r="W215" s="131" t="inlineStr">
        <is>
          <t>https://www.google.com/maps/dir/?api=1&amp;origin=38.483469%2C27.118549&amp;destination=38.474585%2C27.113885&amp;travelmode=driving</t>
        </is>
      </c>
      <c r="X215" s="131" t="inlineStr">
        <is>
          <t>BAYRAKLI</t>
        </is>
      </c>
      <c r="Y215" s="131" t="n">
        <v>1.3</v>
      </c>
      <c r="Z215" s="131" t="inlineStr">
        <is>
          <t>https://www.google.com/maps/dir/?api=1&amp;origin=38.483469%2C27.118549&amp;destination=38.471686%2C27.11778&amp;travelmode=driving</t>
        </is>
      </c>
      <c r="AA215" s="131" t="inlineStr">
        <is>
          <t>DEDEBAŞI</t>
        </is>
      </c>
      <c r="AB215" s="131" t="n">
        <v>1.7</v>
      </c>
      <c r="AC215" s="131" t="inlineStr">
        <is>
          <t>https://www.google.com/maps/dir/?api=1&amp;origin=38.483469%2C27.118549&amp;destination=38.470404%2C27.108413&amp;travelmode=driving</t>
        </is>
      </c>
    </row>
    <row r="216" ht="30" customHeight="1" s="113">
      <c r="A216" s="202" t="inlineStr">
        <is>
          <t>AYŞE GÜL ER</t>
        </is>
      </c>
      <c r="B216" s="202" t="inlineStr">
        <is>
          <t>M028</t>
        </is>
      </c>
      <c r="C216" s="202" t="inlineStr">
        <is>
          <t>KARŞIYAKA-1</t>
        </is>
      </c>
      <c r="D216" s="202" t="inlineStr">
        <is>
          <t>İzmir</t>
        </is>
      </c>
      <c r="E216" s="202" t="inlineStr">
        <is>
          <t>KARŞIYAKA-1 çevresi</t>
        </is>
      </c>
      <c r="F216" s="197" t="inlineStr">
        <is>
          <t>ÖRNEKKÖY MAH 1847/5 SK NO:25 İÇ KAPI NO:2</t>
        </is>
      </c>
      <c r="G216" s="203" t="n">
        <v>38.476961</v>
      </c>
      <c r="H216" s="203" t="n">
        <v>27.114798</v>
      </c>
      <c r="I216" s="202" t="inlineStr">
        <is>
          <t>Toplu Taşıma</t>
        </is>
      </c>
      <c r="J216" s="204" t="n">
        <v>60</v>
      </c>
      <c r="K216" s="202" t="inlineStr">
        <is>
          <t>Değerlendirilebilir</t>
        </is>
      </c>
      <c r="L216" s="202" t="n"/>
      <c r="M216" s="205" t="n">
        <v>46229</v>
      </c>
      <c r="N216" s="202" t="inlineStr">
        <is>
          <t>Gerçek - Google Places (1847/5 Sk No:55 civarı)</t>
        </is>
      </c>
      <c r="O216" s="206" t="inlineStr">
        <is>
          <t>Açık adres yalnız İK/admin tarafından görülmelidir; raporlara taşınmaz.</t>
        </is>
      </c>
      <c r="P216" s="131" t="n">
        <v>0.6</v>
      </c>
      <c r="Q216" s="131" t="inlineStr">
        <is>
          <t>YEŞİLOVA</t>
        </is>
      </c>
      <c r="R216" s="131" t="n">
        <v>5.9</v>
      </c>
      <c r="S216" s="131" t="inlineStr">
        <is>
          <t>Hayır</t>
        </is>
      </c>
      <c r="T216" s="131" t="inlineStr">
        <is>
          <t>https://www.google.com/maps/dir/?api=1&amp;origin=38.476961%2C27.114798&amp;destination=38.471686%2C27.11778&amp;travelmode=driving</t>
        </is>
      </c>
      <c r="U216" s="131" t="inlineStr">
        <is>
          <t>KARŞIYAKA-2</t>
        </is>
      </c>
      <c r="V216" s="131" t="n">
        <v>0.3</v>
      </c>
      <c r="W216" s="131" t="inlineStr">
        <is>
          <t>https://www.google.com/maps/dir/?api=1&amp;origin=38.476961%2C27.114798&amp;destination=38.474585%2C27.113885&amp;travelmode=driving</t>
        </is>
      </c>
      <c r="X216" s="131" t="inlineStr">
        <is>
          <t>BAYRAKLI</t>
        </is>
      </c>
      <c r="Y216" s="131" t="n">
        <v>0.6</v>
      </c>
      <c r="Z216" s="131" t="inlineStr">
        <is>
          <t>https://www.google.com/maps/dir/?api=1&amp;origin=38.476961%2C27.114798&amp;destination=38.471686%2C27.11778&amp;travelmode=driving</t>
        </is>
      </c>
      <c r="AA216" s="131" t="inlineStr">
        <is>
          <t>DEDEBAŞI</t>
        </is>
      </c>
      <c r="AB216" s="131" t="n">
        <v>0.9</v>
      </c>
      <c r="AC216" s="131" t="inlineStr">
        <is>
          <t>https://www.google.com/maps/dir/?api=1&amp;origin=38.476961%2C27.114798&amp;destination=38.470404%2C27.108413&amp;travelmode=driving</t>
        </is>
      </c>
    </row>
    <row r="217" ht="30" customHeight="1" s="113">
      <c r="A217" s="202" t="inlineStr">
        <is>
          <t>YAĞMUR KARAKAŞ</t>
        </is>
      </c>
      <c r="B217" s="202" t="inlineStr">
        <is>
          <t>M028</t>
        </is>
      </c>
      <c r="C217" s="202" t="inlineStr">
        <is>
          <t>KARŞIYAKA-1</t>
        </is>
      </c>
      <c r="D217" s="202" t="inlineStr">
        <is>
          <t>İzmir</t>
        </is>
      </c>
      <c r="E217" s="202" t="inlineStr">
        <is>
          <t>KARŞIYAKA-1 çevresi</t>
        </is>
      </c>
      <c r="F217" s="197" t="inlineStr">
        <is>
          <t>ONUR MAH. 7399 SK. 16 BAYRAKLI/İZMİR</t>
        </is>
      </c>
      <c r="G217" s="203" t="n">
        <v>38.488475</v>
      </c>
      <c r="H217" s="203" t="n">
        <v>27.137265</v>
      </c>
      <c r="I217" s="202" t="inlineStr">
        <is>
          <t>Toplu Taşıma</t>
        </is>
      </c>
      <c r="J217" s="204" t="n">
        <v>60</v>
      </c>
      <c r="K217" s="202" t="inlineStr">
        <is>
          <t>Değerlendirilebilir</t>
        </is>
      </c>
      <c r="L217" s="202" t="n"/>
      <c r="M217" s="205" t="n">
        <v>46229</v>
      </c>
      <c r="N217" s="202" t="inlineStr">
        <is>
          <t>Gerçek - Google Places (7399 Sk No:16)</t>
        </is>
      </c>
      <c r="O217" s="206" t="inlineStr">
        <is>
          <t>Açık adres yalnız İK/admin tarafından görülmelidir; raporlara taşınmaz.</t>
        </is>
      </c>
      <c r="P217" s="131" t="n">
        <v>2.5</v>
      </c>
      <c r="Q217" s="131" t="inlineStr">
        <is>
          <t>MERKEZ</t>
        </is>
      </c>
      <c r="R217" s="131" t="n">
        <v>5.5</v>
      </c>
      <c r="S217" s="131" t="inlineStr">
        <is>
          <t>Hayır</t>
        </is>
      </c>
      <c r="T217" s="131" t="inlineStr">
        <is>
          <t>https://www.google.com/maps/dir/?api=1&amp;origin=38.488475%2C27.137265&amp;destination=38.471686%2C27.11778&amp;travelmode=driving</t>
        </is>
      </c>
      <c r="U217" s="131" t="inlineStr">
        <is>
          <t>ÇİFTLİK</t>
        </is>
      </c>
      <c r="V217" s="131" t="n">
        <v>0.8</v>
      </c>
      <c r="W217" s="131" t="inlineStr">
        <is>
          <t>https://www.google.com/maps/dir/?api=1&amp;origin=38.488475%2C27.137265&amp;destination=38.496%2C27.136&amp;travelmode=driving</t>
        </is>
      </c>
      <c r="X217" s="131" t="inlineStr">
        <is>
          <t>GÜMÜŞPALA</t>
        </is>
      </c>
      <c r="Y217" s="131" t="n">
        <v>2.1</v>
      </c>
      <c r="Z217" s="131" t="inlineStr">
        <is>
          <t>https://www.google.com/maps/dir/?api=1&amp;origin=38.488475%2C27.137265&amp;destination=38.469293%2C27.136971&amp;travelmode=driving</t>
        </is>
      </c>
      <c r="AA217" s="131" t="inlineStr">
        <is>
          <t>BAYRAKLI</t>
        </is>
      </c>
      <c r="AB217" s="131" t="n">
        <v>2.5</v>
      </c>
      <c r="AC217" s="131" t="inlineStr">
        <is>
          <t>https://www.google.com/maps/dir/?api=1&amp;origin=38.488475%2C27.137265&amp;destination=38.471686%2C27.11778&amp;travelmode=driving</t>
        </is>
      </c>
    </row>
    <row r="218" ht="30" customHeight="1" s="113">
      <c r="A218" s="202" t="inlineStr">
        <is>
          <t>YUSUF ELMASCI</t>
        </is>
      </c>
      <c r="B218" s="202" t="inlineStr">
        <is>
          <t>M028</t>
        </is>
      </c>
      <c r="C218" s="202" t="inlineStr">
        <is>
          <t>KARŞIYAKA-1</t>
        </is>
      </c>
      <c r="D218" s="202" t="inlineStr">
        <is>
          <t>İzmir</t>
        </is>
      </c>
      <c r="E218" s="202" t="inlineStr">
        <is>
          <t>KARŞIYAKA-1 çevresi</t>
        </is>
      </c>
      <c r="F218" s="197" t="inlineStr">
        <is>
          <t xml:space="preserve">GÜZELTEPE MH. 8156 SK. NO:105 </t>
        </is>
      </c>
      <c r="G218" s="203" t="n">
        <v>38.49853</v>
      </c>
      <c r="H218" s="203" t="n">
        <v>27.071422</v>
      </c>
      <c r="I218" s="202" t="inlineStr">
        <is>
          <t>Toplu Taşıma</t>
        </is>
      </c>
      <c r="J218" s="204" t="n">
        <v>60</v>
      </c>
      <c r="K218" s="202" t="inlineStr">
        <is>
          <t>Değerlendirilebilir</t>
        </is>
      </c>
      <c r="L218" s="202" t="n"/>
      <c r="M218" s="205" t="n">
        <v>46229</v>
      </c>
      <c r="N218" s="202" t="inlineStr">
        <is>
          <t>Gerçek - Google Places (8156 Sk No:105)</t>
        </is>
      </c>
      <c r="O218" s="206" t="inlineStr">
        <is>
          <t>Açık adres yalnız İK/admin tarafından görülmelidir; raporlara taşınmaz.</t>
        </is>
      </c>
      <c r="P218" s="131" t="n">
        <v>5</v>
      </c>
      <c r="Q218" s="131" t="inlineStr">
        <is>
          <t>YEŞİLOVA</t>
        </is>
      </c>
      <c r="R218" s="131" t="n">
        <v>5.9</v>
      </c>
      <c r="S218" s="131" t="inlineStr">
        <is>
          <t>Hayır</t>
        </is>
      </c>
      <c r="T218" s="131" t="inlineStr">
        <is>
          <t>https://www.google.com/maps/dir/?api=1&amp;origin=38.49853%2C27.071422&amp;destination=38.471686%2C27.11778&amp;travelmode=driving</t>
        </is>
      </c>
      <c r="U218" s="131" t="inlineStr">
        <is>
          <t>Z1  ET DEPO</t>
        </is>
      </c>
      <c r="V218" s="131" t="n">
        <v>0.9</v>
      </c>
      <c r="W218" s="131" t="inlineStr">
        <is>
          <t>https://www.google.com/maps/dir/?api=1&amp;origin=38.49853%2C27.071422&amp;destination=38.49%2C27.072&amp;travelmode=driving</t>
        </is>
      </c>
      <c r="X218" s="131" t="inlineStr">
        <is>
          <t>ÇİĞLİ</t>
        </is>
      </c>
      <c r="Y218" s="131" t="n">
        <v>1.6</v>
      </c>
      <c r="Z218" s="131" t="inlineStr">
        <is>
          <t>https://www.google.com/maps/dir/?api=1&amp;origin=38.49853%2C27.071422&amp;destination=38.493071%2C27.054551&amp;travelmode=driving</t>
        </is>
      </c>
      <c r="AA218" s="131" t="inlineStr">
        <is>
          <t>HARMANDALI</t>
        </is>
      </c>
      <c r="AB218" s="131" t="n">
        <v>3.5</v>
      </c>
      <c r="AC218" s="131" t="inlineStr">
        <is>
          <t>https://www.google.com/maps/dir/?api=1&amp;origin=38.49853%2C27.071422&amp;destination=38.519644%2C27.041157&amp;travelmode=driving</t>
        </is>
      </c>
    </row>
    <row r="219" ht="30" customHeight="1" s="113">
      <c r="A219" s="202" t="inlineStr">
        <is>
          <t>MEHMET KIZILARSLAN</t>
        </is>
      </c>
      <c r="B219" s="202" t="inlineStr">
        <is>
          <t>M028</t>
        </is>
      </c>
      <c r="C219" s="202" t="inlineStr">
        <is>
          <t>KARŞIYAKA-1</t>
        </is>
      </c>
      <c r="D219" s="202" t="inlineStr">
        <is>
          <t>İzmir</t>
        </is>
      </c>
      <c r="E219" s="202" t="inlineStr">
        <is>
          <t>KARŞIYAKA-1 çevresi</t>
        </is>
      </c>
      <c r="F219" s="197" t="inlineStr">
        <is>
          <t>ŞİRİNTEPE MAH 8412 SOK NO:20 İÇ KAPI NO:2</t>
        </is>
      </c>
      <c r="G219" s="203" t="n">
        <v>38.495722</v>
      </c>
      <c r="H219" s="203" t="n">
        <v>27.071356</v>
      </c>
      <c r="I219" s="202" t="inlineStr">
        <is>
          <t>Toplu Taşıma</t>
        </is>
      </c>
      <c r="J219" s="204" t="n">
        <v>60</v>
      </c>
      <c r="K219" s="202" t="inlineStr">
        <is>
          <t>Değerlendirilebilir</t>
        </is>
      </c>
      <c r="L219" s="202" t="n"/>
      <c r="M219" s="205" t="n">
        <v>46229</v>
      </c>
      <c r="N219" s="202" t="inlineStr">
        <is>
          <t>Gerçek - Google Places (8412 Sk No:20)</t>
        </is>
      </c>
      <c r="O219" s="206" t="inlineStr">
        <is>
          <t>Açık adres yalnız İK/admin tarafından görülmelidir; raporlara taşınmaz.</t>
        </is>
      </c>
      <c r="P219" s="131" t="n">
        <v>4.8</v>
      </c>
      <c r="Q219" s="131" t="inlineStr">
        <is>
          <t>YEŞİLOVA</t>
        </is>
      </c>
      <c r="R219" s="131" t="n">
        <v>5.8</v>
      </c>
      <c r="S219" s="131" t="inlineStr">
        <is>
          <t>Hayır</t>
        </is>
      </c>
      <c r="T219" s="131" t="inlineStr">
        <is>
          <t>https://www.google.com/maps/dir/?api=1&amp;origin=38.495722%2C27.071356&amp;destination=38.471686%2C27.11778&amp;travelmode=driving</t>
        </is>
      </c>
      <c r="U219" s="131" t="inlineStr">
        <is>
          <t>Z1  ET DEPO</t>
        </is>
      </c>
      <c r="V219" s="131" t="n">
        <v>0.6</v>
      </c>
      <c r="W219" s="131" t="inlineStr">
        <is>
          <t>https://www.google.com/maps/dir/?api=1&amp;origin=38.495722%2C27.071356&amp;destination=38.49%2C27.072&amp;travelmode=driving</t>
        </is>
      </c>
      <c r="X219" s="131" t="inlineStr">
        <is>
          <t>ÇİĞLİ</t>
        </is>
      </c>
      <c r="Y219" s="131" t="n">
        <v>1.5</v>
      </c>
      <c r="Z219" s="131" t="inlineStr">
        <is>
          <t>https://www.google.com/maps/dir/?api=1&amp;origin=38.495722%2C27.071356&amp;destination=38.493071%2C27.054551&amp;travelmode=driving</t>
        </is>
      </c>
      <c r="AA219" s="131" t="inlineStr">
        <is>
          <t>HARMANDALI</t>
        </is>
      </c>
      <c r="AB219" s="131" t="n">
        <v>3.7</v>
      </c>
      <c r="AC219" s="131" t="inlineStr">
        <is>
          <t>https://www.google.com/maps/dir/?api=1&amp;origin=38.495722%2C27.071356&amp;destination=38.519644%2C27.041157&amp;travelmode=driving</t>
        </is>
      </c>
    </row>
    <row r="220" ht="30" customHeight="1" s="113">
      <c r="A220" s="202" t="inlineStr">
        <is>
          <t>YUSUF ÇANKAYA</t>
        </is>
      </c>
      <c r="B220" s="202" t="inlineStr">
        <is>
          <t>M028</t>
        </is>
      </c>
      <c r="C220" s="202" t="inlineStr">
        <is>
          <t>KARŞIYAKA-1</t>
        </is>
      </c>
      <c r="D220" s="202" t="inlineStr">
        <is>
          <t>İzmir</t>
        </is>
      </c>
      <c r="E220" s="202" t="inlineStr">
        <is>
          <t>KARŞIYAKA-1 çevresi</t>
        </is>
      </c>
      <c r="F220" s="197" t="inlineStr">
        <is>
          <t>1847/5 SOK. NO:6 D:1 KARŞIYAKA-İZMİR</t>
        </is>
      </c>
      <c r="G220" s="203" t="n">
        <v>38.475004</v>
      </c>
      <c r="H220" s="203" t="n">
        <v>27.114231</v>
      </c>
      <c r="I220" s="202" t="inlineStr">
        <is>
          <t>Toplu Taşıma</t>
        </is>
      </c>
      <c r="J220" s="204" t="n">
        <v>60</v>
      </c>
      <c r="K220" s="202" t="inlineStr">
        <is>
          <t>Değerlendirilebilir</t>
        </is>
      </c>
      <c r="L220" s="202" t="n"/>
      <c r="M220" s="205" t="n">
        <v>46229</v>
      </c>
      <c r="N220" s="202" t="inlineStr">
        <is>
          <t>Gerçek - Google Places (1847/5 Sk No:6)</t>
        </is>
      </c>
      <c r="O220" s="206" t="inlineStr">
        <is>
          <t>Açık adres yalnız İK/admin tarafından görülmelidir; raporlara taşınmaz.</t>
        </is>
      </c>
      <c r="P220" s="131" t="n">
        <v>0.5</v>
      </c>
      <c r="Q220" s="131" t="inlineStr">
        <is>
          <t>MERKEZ</t>
        </is>
      </c>
      <c r="R220" s="131" t="n">
        <v>5.4</v>
      </c>
      <c r="S220" s="131" t="inlineStr">
        <is>
          <t>Hayır</t>
        </is>
      </c>
      <c r="T220" s="131" t="inlineStr">
        <is>
          <t>https://www.google.com/maps/dir/?api=1&amp;origin=38.475004%2C27.114231&amp;destination=38.471686%2C27.11778&amp;travelmode=driving</t>
        </is>
      </c>
      <c r="U220" s="131" t="inlineStr">
        <is>
          <t>KARŞIYAKA-2</t>
        </is>
      </c>
      <c r="V220" s="131" t="n">
        <v>0.1</v>
      </c>
      <c r="W220" s="131" t="inlineStr">
        <is>
          <t>https://www.google.com/maps/dir/?api=1&amp;origin=38.475004%2C27.114231&amp;destination=38.474585%2C27.113885&amp;travelmode=driving</t>
        </is>
      </c>
      <c r="X220" s="131" t="inlineStr">
        <is>
          <t>BAYRAKLI</t>
        </is>
      </c>
      <c r="Y220" s="131" t="n">
        <v>0.5</v>
      </c>
      <c r="Z220" s="131" t="inlineStr">
        <is>
          <t>https://www.google.com/maps/dir/?api=1&amp;origin=38.475004%2C27.114231&amp;destination=38.471686%2C27.11778&amp;travelmode=driving</t>
        </is>
      </c>
      <c r="AA220" s="131" t="inlineStr">
        <is>
          <t>DEDEBAŞI</t>
        </is>
      </c>
      <c r="AB220" s="131" t="n">
        <v>0.7</v>
      </c>
      <c r="AC220" s="131" t="inlineStr">
        <is>
          <t>https://www.google.com/maps/dir/?api=1&amp;origin=38.475004%2C27.114231&amp;destination=38.470404%2C27.108413&amp;travelmode=driving</t>
        </is>
      </c>
    </row>
    <row r="221" ht="30" customHeight="1" s="113">
      <c r="A221" s="202" t="inlineStr">
        <is>
          <t>ŞERİF ÖKSÜZ</t>
        </is>
      </c>
      <c r="B221" s="202" t="inlineStr">
        <is>
          <t>M028</t>
        </is>
      </c>
      <c r="C221" s="202" t="inlineStr">
        <is>
          <t>KARŞIYAKA-1</t>
        </is>
      </c>
      <c r="D221" s="202" t="inlineStr">
        <is>
          <t>İzmir</t>
        </is>
      </c>
      <c r="E221" s="202" t="inlineStr">
        <is>
          <t>KARŞIYAKA-1 çevresi</t>
        </is>
      </c>
      <c r="F221" s="197" t="inlineStr">
        <is>
          <t>CENGİZHAN MAH 1620/28 SOK NO:4 İÇ KAPI NO:18</t>
        </is>
      </c>
      <c r="G221" s="203" t="n">
        <v>38.47301</v>
      </c>
      <c r="H221" s="203" t="n">
        <v>27.164733</v>
      </c>
      <c r="I221" s="202" t="inlineStr">
        <is>
          <t>Toplu Taşıma</t>
        </is>
      </c>
      <c r="J221" s="204" t="n">
        <v>60</v>
      </c>
      <c r="K221" s="202" t="inlineStr">
        <is>
          <t>Değerlendirilebilir</t>
        </is>
      </c>
      <c r="L221" s="202" t="n"/>
      <c r="M221" s="205" t="n">
        <v>46229</v>
      </c>
      <c r="N221" s="202" t="inlineStr">
        <is>
          <t>Gerçek - Google Places (1620/28 Sk No:4)</t>
        </is>
      </c>
      <c r="O221" s="206" t="inlineStr">
        <is>
          <t>Açık adres yalnız İK/admin tarafından görülmelidir; raporlara taşınmaz.</t>
        </is>
      </c>
      <c r="P221" s="131" t="n">
        <v>4.1</v>
      </c>
      <c r="Q221" s="131" t="inlineStr">
        <is>
          <t>YEŞİLOVA</t>
        </is>
      </c>
      <c r="R221" s="131" t="n">
        <v>5.7</v>
      </c>
      <c r="S221" s="131" t="inlineStr">
        <is>
          <t>Hayır</t>
        </is>
      </c>
      <c r="T221" s="131" t="inlineStr">
        <is>
          <t>https://www.google.com/maps/dir/?api=1&amp;origin=38.47301%2C27.164733&amp;destination=38.471686%2C27.11778&amp;travelmode=driving</t>
        </is>
      </c>
      <c r="U221" s="131" t="inlineStr">
        <is>
          <t>MANAVKUYU</t>
        </is>
      </c>
      <c r="V221" s="131" t="n">
        <v>1.9</v>
      </c>
      <c r="W221" s="131" t="inlineStr">
        <is>
          <t>https://www.google.com/maps/dir/?api=1&amp;origin=38.47301%2C27.164733&amp;destination=38.4625711%2C27.1824038&amp;travelmode=driving</t>
        </is>
      </c>
      <c r="X221" s="131" t="inlineStr">
        <is>
          <t>GÜMÜŞPALA</t>
        </is>
      </c>
      <c r="Y221" s="131" t="n">
        <v>2.5</v>
      </c>
      <c r="Z221" s="131" t="inlineStr">
        <is>
          <t>https://www.google.com/maps/dir/?api=1&amp;origin=38.47301%2C27.164733&amp;destination=38.469293%2C27.136971&amp;travelmode=driving</t>
        </is>
      </c>
      <c r="AA221" s="131" t="inlineStr">
        <is>
          <t>OSMANGAZİ</t>
        </is>
      </c>
      <c r="AB221" s="131" t="n">
        <v>2.8</v>
      </c>
      <c r="AC221" s="131" t="inlineStr">
        <is>
          <t>https://www.google.com/maps/dir/?api=1&amp;origin=38.47301%2C27.164733&amp;destination=38.464877%2C27.194834&amp;travelmode=driving</t>
        </is>
      </c>
    </row>
    <row r="222" ht="30" customHeight="1" s="113">
      <c r="A222" s="202" t="inlineStr">
        <is>
          <t>ÇEÇAN ENEZ</t>
        </is>
      </c>
      <c r="B222" s="202" t="inlineStr">
        <is>
          <t>M028</t>
        </is>
      </c>
      <c r="C222" s="202" t="inlineStr">
        <is>
          <t>KARŞIYAKA-1</t>
        </is>
      </c>
      <c r="D222" s="202" t="inlineStr">
        <is>
          <t>İzmir</t>
        </is>
      </c>
      <c r="E222" s="202" t="inlineStr">
        <is>
          <t>KARŞIYAKA-1 çevresi</t>
        </is>
      </c>
      <c r="F222" s="197" t="inlineStr">
        <is>
          <t>ORG NAFİZ GÜRMAN MAH. 7096 SK. NO:52 İÇ KAPI:2 BAYRAKLI İZMİR</t>
        </is>
      </c>
      <c r="G222" s="203" t="n">
        <v>38.475086</v>
      </c>
      <c r="H222" s="203" t="n">
        <v>27.135041</v>
      </c>
      <c r="I222" s="202" t="inlineStr">
        <is>
          <t>Toplu Taşıma</t>
        </is>
      </c>
      <c r="J222" s="204" t="n">
        <v>60</v>
      </c>
      <c r="K222" s="202" t="inlineStr">
        <is>
          <t>Değerlendirilebilir</t>
        </is>
      </c>
      <c r="L222" s="202" t="n"/>
      <c r="M222" s="205" t="n">
        <v>46229</v>
      </c>
      <c r="N222" s="202" t="inlineStr">
        <is>
          <t>Gerçek - Google Places (7096 Sk No:52)</t>
        </is>
      </c>
      <c r="O222" s="206" t="inlineStr">
        <is>
          <t>Açık adres yalnız İK/admin tarafından görülmelidir; raporlara taşınmaz.</t>
        </is>
      </c>
      <c r="P222" s="131" t="n">
        <v>1.8</v>
      </c>
      <c r="Q222" s="131" t="inlineStr">
        <is>
          <t>MERKEZ</t>
        </is>
      </c>
      <c r="R222" s="131" t="n">
        <v>5.4</v>
      </c>
      <c r="S222" s="131" t="inlineStr">
        <is>
          <t>Hayır</t>
        </is>
      </c>
      <c r="T222" s="131" t="inlineStr">
        <is>
          <t>https://www.google.com/maps/dir/?api=1&amp;origin=38.475086%2C27.135041&amp;destination=38.474585%2C27.113885&amp;travelmode=driving</t>
        </is>
      </c>
      <c r="U222" s="131" t="inlineStr">
        <is>
          <t>GÜMÜŞPALA</t>
        </is>
      </c>
      <c r="V222" s="131" t="n">
        <v>0.7</v>
      </c>
      <c r="W222" s="131" t="inlineStr">
        <is>
          <t>https://www.google.com/maps/dir/?api=1&amp;origin=38.475086%2C27.135041&amp;destination=38.469293%2C27.136971&amp;travelmode=driving</t>
        </is>
      </c>
      <c r="X222" s="131" t="inlineStr">
        <is>
          <t>BAYRAKLI</t>
        </is>
      </c>
      <c r="Y222" s="131" t="n">
        <v>1.5</v>
      </c>
      <c r="Z222" s="131" t="inlineStr">
        <is>
          <t>https://www.google.com/maps/dir/?api=1&amp;origin=38.475086%2C27.135041&amp;destination=38.471686%2C27.11778&amp;travelmode=driving</t>
        </is>
      </c>
      <c r="AA222" s="131" t="inlineStr">
        <is>
          <t>KARŞIYAKA-2</t>
        </is>
      </c>
      <c r="AB222" s="131" t="n">
        <v>1.8</v>
      </c>
      <c r="AC222" s="131" t="inlineStr">
        <is>
          <t>https://www.google.com/maps/dir/?api=1&amp;origin=38.475086%2C27.135041&amp;destination=38.474585%2C27.113885&amp;travelmode=driving</t>
        </is>
      </c>
    </row>
    <row r="223" ht="30" customHeight="1" s="113">
      <c r="A223" s="202" t="inlineStr">
        <is>
          <t>AYŞENUR ÖZKAYA</t>
        </is>
      </c>
      <c r="B223" s="202" t="inlineStr">
        <is>
          <t>M046</t>
        </is>
      </c>
      <c r="C223" s="202" t="inlineStr">
        <is>
          <t>ÇAMDİBİ</t>
        </is>
      </c>
      <c r="D223" s="202" t="inlineStr">
        <is>
          <t>İzmir</t>
        </is>
      </c>
      <c r="E223" s="202" t="inlineStr">
        <is>
          <t>ÇAMDİBİ çevresi</t>
        </is>
      </c>
      <c r="F223" s="197" t="n">
        <v>0</v>
      </c>
      <c r="G223" s="203" t="n">
        <v>38.478</v>
      </c>
      <c r="H223" s="203" t="n">
        <v>27.11</v>
      </c>
      <c r="I223" s="202" t="inlineStr">
        <is>
          <t>Toplu Taşıma</t>
        </is>
      </c>
      <c r="J223" s="204" t="n">
        <v>60</v>
      </c>
      <c r="K223" s="202" t="inlineStr">
        <is>
          <t>Değerlendirilebilir</t>
        </is>
      </c>
      <c r="L223" s="202" t="n"/>
      <c r="M223" s="205" t="n">
        <v>46229</v>
      </c>
      <c r="N223" s="202" t="inlineStr">
        <is>
          <t>Dummy - değiştiriniz</t>
        </is>
      </c>
      <c r="O223" s="206" t="inlineStr">
        <is>
          <t>Açık adres yalnız İK/admin tarafından görülmelidir; raporlara taşınmaz.</t>
        </is>
      </c>
      <c r="P223" s="131" t="n">
        <v>0.5</v>
      </c>
      <c r="Q223" s="131" t="inlineStr">
        <is>
          <t>KARŞIYAKA-2</t>
        </is>
      </c>
      <c r="R223" s="131" t="n">
        <v>0.5</v>
      </c>
      <c r="S223" s="131" t="inlineStr">
        <is>
          <t>Evet</t>
        </is>
      </c>
      <c r="T223" s="131" t="inlineStr">
        <is>
          <t>https://www.google.com/maps/dir/?api=1&amp;origin=38.478%2C27.11&amp;destination=38.474585%2C27.113885&amp;travelmode=driving</t>
        </is>
      </c>
      <c r="U223" s="131" t="inlineStr">
        <is>
          <t>KARŞIYAKA-2</t>
        </is>
      </c>
      <c r="V223" s="131" t="n">
        <v>0.5</v>
      </c>
      <c r="W223" s="131" t="inlineStr">
        <is>
          <t>https://www.google.com/maps/dir/?api=1&amp;origin=38.478%2C27.11&amp;destination=38.474585%2C27.113885&amp;travelmode=driving</t>
        </is>
      </c>
      <c r="X223" s="131" t="inlineStr">
        <is>
          <t>DEDEBAŞI</t>
        </is>
      </c>
      <c r="Y223" s="131" t="n">
        <v>0.9</v>
      </c>
      <c r="Z223" s="131" t="inlineStr">
        <is>
          <t>https://www.google.com/maps/dir/?api=1&amp;origin=38.478%2C27.11&amp;destination=38.470404%2C27.108413&amp;travelmode=driving</t>
        </is>
      </c>
      <c r="AA223" s="131" t="inlineStr">
        <is>
          <t>BAYRAKLI</t>
        </is>
      </c>
      <c r="AB223" s="131" t="n">
        <v>1</v>
      </c>
      <c r="AC223" s="131" t="inlineStr">
        <is>
          <t>https://www.google.com/maps/dir/?api=1&amp;origin=38.478%2C27.11&amp;destination=38.471686%2C27.11778&amp;travelmode=driving</t>
        </is>
      </c>
    </row>
    <row r="224" ht="30" customHeight="1" s="113">
      <c r="A224" s="202" t="inlineStr">
        <is>
          <t>GAMZE NUR GÜR</t>
        </is>
      </c>
      <c r="B224" s="202" t="inlineStr">
        <is>
          <t>M046</t>
        </is>
      </c>
      <c r="C224" s="202" t="inlineStr">
        <is>
          <t>ÇAMDİBİ</t>
        </is>
      </c>
      <c r="D224" s="202" t="inlineStr">
        <is>
          <t>İzmir</t>
        </is>
      </c>
      <c r="E224" s="202" t="inlineStr">
        <is>
          <t>ÇAMDİBİ çevresi</t>
        </is>
      </c>
      <c r="F224" s="197" t="inlineStr">
        <is>
          <t>RAFET PAŞA MAH. 5147SK. NO:16/1 İÇ KAPI NO:1 BORNOVA İZMİR</t>
        </is>
      </c>
      <c r="G224" s="203" t="n">
        <v>38.438865</v>
      </c>
      <c r="H224" s="203" t="n">
        <v>27.191714</v>
      </c>
      <c r="I224" s="202" t="inlineStr">
        <is>
          <t>Toplu Taşıma</t>
        </is>
      </c>
      <c r="J224" s="204" t="n">
        <v>60</v>
      </c>
      <c r="K224" s="202" t="inlineStr">
        <is>
          <t>Değerlendirilebilir</t>
        </is>
      </c>
      <c r="L224" s="202" t="n"/>
      <c r="M224" s="205" t="n">
        <v>46229</v>
      </c>
      <c r="N224" s="202" t="inlineStr">
        <is>
          <t>Gerçek - Google Places (5147 Sk No:16)</t>
        </is>
      </c>
      <c r="O224" s="206" t="inlineStr">
        <is>
          <t>Açık adres yalnız İK/admin tarafından görülmelidir; raporlara taşınmaz.</t>
        </is>
      </c>
      <c r="P224" s="131" t="n">
        <v>7.9</v>
      </c>
      <c r="Q224" s="131" t="inlineStr">
        <is>
          <t>Z1  ET DEPO</t>
        </is>
      </c>
      <c r="R224" s="131" t="n">
        <v>2</v>
      </c>
      <c r="S224" s="131" t="inlineStr">
        <is>
          <t>Hayır</t>
        </is>
      </c>
      <c r="T224" s="131" t="inlineStr">
        <is>
          <t>https://www.google.com/maps/dir/?api=1&amp;origin=38.438865%2C27.191714&amp;destination=38.474585%2C27.113885&amp;travelmode=driving</t>
        </is>
      </c>
      <c r="U224" s="131" t="inlineStr">
        <is>
          <t>ÇAMDİBİ</t>
        </is>
      </c>
      <c r="V224" s="131" t="n">
        <v>0.4</v>
      </c>
      <c r="W224" s="131" t="inlineStr">
        <is>
          <t>https://www.google.com/maps/dir/?api=1&amp;origin=38.438865%2C27.191714&amp;destination=38.438109%2C27.19608&amp;travelmode=driving</t>
        </is>
      </c>
      <c r="X224" s="131" t="inlineStr">
        <is>
          <t>YEŞİLOVA</t>
        </is>
      </c>
      <c r="Y224" s="131" t="n">
        <v>1.4</v>
      </c>
      <c r="Z224" s="131" t="inlineStr">
        <is>
          <t>https://www.google.com/maps/dir/?api=1&amp;origin=38.438865%2C27.191714&amp;destination=38.436005%2C27.206807&amp;travelmode=driving</t>
        </is>
      </c>
      <c r="AA224" s="131" t="inlineStr">
        <is>
          <t>MANAVKUYU</t>
        </is>
      </c>
      <c r="AB224" s="131" t="n">
        <v>2.8</v>
      </c>
      <c r="AC224" s="131" t="inlineStr">
        <is>
          <t>https://www.google.com/maps/dir/?api=1&amp;origin=38.438865%2C27.191714&amp;destination=38.4625711%2C27.1824038&amp;travelmode=driving</t>
        </is>
      </c>
    </row>
    <row r="225" ht="30" customHeight="1" s="113">
      <c r="A225" s="202" t="inlineStr">
        <is>
          <t>SAMİRA ÇAKIR</t>
        </is>
      </c>
      <c r="B225" s="202" t="inlineStr">
        <is>
          <t>M046</t>
        </is>
      </c>
      <c r="C225" s="202" t="inlineStr">
        <is>
          <t>ÇAMDİBİ</t>
        </is>
      </c>
      <c r="D225" s="202" t="inlineStr">
        <is>
          <t>İzmir</t>
        </is>
      </c>
      <c r="E225" s="202" t="inlineStr">
        <is>
          <t>ÇAMDİBİ çevresi</t>
        </is>
      </c>
      <c r="F225" s="197" t="n">
        <v>0</v>
      </c>
      <c r="G225" s="203" t="n">
        <v>38.508</v>
      </c>
      <c r="H225" s="203" t="n">
        <v>27.109</v>
      </c>
      <c r="I225" s="202" t="inlineStr">
        <is>
          <t>Toplu Taşıma</t>
        </is>
      </c>
      <c r="J225" s="204" t="n">
        <v>60</v>
      </c>
      <c r="K225" s="202" t="inlineStr">
        <is>
          <t>Değerlendirilebilir</t>
        </is>
      </c>
      <c r="L225" s="202" t="n"/>
      <c r="M225" s="205" t="n">
        <v>46229</v>
      </c>
      <c r="N225" s="202" t="inlineStr">
        <is>
          <t>Dummy - değiştiriniz</t>
        </is>
      </c>
      <c r="O225" s="206" t="inlineStr">
        <is>
          <t>Açık adres yalnız İK/admin tarafından görülmelidir; raporlara taşınmaz.</t>
        </is>
      </c>
      <c r="P225" s="131" t="n">
        <v>3.7</v>
      </c>
      <c r="Q225" s="131" t="inlineStr">
        <is>
          <t>ÇİFTLİK</t>
        </is>
      </c>
      <c r="R225" s="131" t="n">
        <v>2.7</v>
      </c>
      <c r="S225" s="131" t="inlineStr">
        <is>
          <t>Hayır</t>
        </is>
      </c>
      <c r="T225" s="131" t="inlineStr">
        <is>
          <t>https://www.google.com/maps/dir/?api=1&amp;origin=38.508%2C27.109&amp;destination=38.474585%2C27.113885&amp;travelmode=driving</t>
        </is>
      </c>
      <c r="U225" s="131" t="inlineStr">
        <is>
          <t>ÇİFTLİK</t>
        </is>
      </c>
      <c r="V225" s="131" t="n">
        <v>2.7</v>
      </c>
      <c r="W225" s="131" t="inlineStr">
        <is>
          <t>https://www.google.com/maps/dir/?api=1&amp;origin=38.508%2C27.109&amp;destination=38.496%2C27.136&amp;travelmode=driving</t>
        </is>
      </c>
      <c r="X225" s="131" t="inlineStr">
        <is>
          <t>KARŞIYAKA-2</t>
        </is>
      </c>
      <c r="Y225" s="131" t="n">
        <v>3.7</v>
      </c>
      <c r="Z225" s="131" t="inlineStr">
        <is>
          <t>https://www.google.com/maps/dir/?api=1&amp;origin=38.508%2C27.109&amp;destination=38.474585%2C27.113885&amp;travelmode=driving</t>
        </is>
      </c>
      <c r="AA225" s="131" t="inlineStr">
        <is>
          <t>Z1  ET DEPO</t>
        </is>
      </c>
      <c r="AB225" s="131" t="n">
        <v>3.8</v>
      </c>
      <c r="AC225" s="131" t="inlineStr">
        <is>
          <t>https://www.google.com/maps/dir/?api=1&amp;origin=38.508%2C27.109&amp;destination=38.49%2C27.072&amp;travelmode=driving</t>
        </is>
      </c>
    </row>
    <row r="226" ht="30" customHeight="1" s="113">
      <c r="A226" s="202" t="inlineStr">
        <is>
          <t>SILA DAL</t>
        </is>
      </c>
      <c r="B226" s="202" t="inlineStr">
        <is>
          <t>M046</t>
        </is>
      </c>
      <c r="C226" s="202" t="inlineStr">
        <is>
          <t>ÇAMDİBİ</t>
        </is>
      </c>
      <c r="D226" s="202" t="inlineStr">
        <is>
          <t>İzmir</t>
        </is>
      </c>
      <c r="E226" s="202" t="inlineStr">
        <is>
          <t>ÇAMDİBİ çevresi</t>
        </is>
      </c>
      <c r="F226" s="197" t="inlineStr">
        <is>
          <t>RAFET PAŞA MH. 5170 SK. NO:5 İÇ KAPI NO:2</t>
        </is>
      </c>
      <c r="G226" s="203" t="n">
        <v>38.44038</v>
      </c>
      <c r="H226" s="203" t="n">
        <v>27.197441</v>
      </c>
      <c r="I226" s="202" t="inlineStr">
        <is>
          <t>Toplu Taşıma</t>
        </is>
      </c>
      <c r="J226" s="204" t="n">
        <v>60</v>
      </c>
      <c r="K226" s="202" t="inlineStr">
        <is>
          <t>Değerlendirilebilir</t>
        </is>
      </c>
      <c r="L226" s="202" t="n"/>
      <c r="M226" s="205" t="n">
        <v>46229</v>
      </c>
      <c r="N226" s="202" t="inlineStr">
        <is>
          <t>Gerçek - Google Places (5170 Sk No:5)</t>
        </is>
      </c>
      <c r="O226" s="206" t="inlineStr">
        <is>
          <t>Açık adres yalnız İK/admin tarafından görülmelidir; raporlara taşınmaz.</t>
        </is>
      </c>
      <c r="P226" s="131" t="n">
        <v>8.199999999999999</v>
      </c>
      <c r="Q226" s="131" t="inlineStr">
        <is>
          <t>Z1  ET DEPO</t>
        </is>
      </c>
      <c r="R226" s="131" t="n">
        <v>1.9</v>
      </c>
      <c r="S226" s="131" t="inlineStr">
        <is>
          <t>Hayır</t>
        </is>
      </c>
      <c r="T226" s="131" t="inlineStr">
        <is>
          <t>https://www.google.com/maps/dir/?api=1&amp;origin=38.44038%2C27.197441&amp;destination=38.474585%2C27.113885&amp;travelmode=driving</t>
        </is>
      </c>
      <c r="U226" s="131" t="inlineStr">
        <is>
          <t>ÇAMDİBİ</t>
        </is>
      </c>
      <c r="V226" s="131" t="n">
        <v>0.3</v>
      </c>
      <c r="W226" s="131" t="inlineStr">
        <is>
          <t>https://www.google.com/maps/dir/?api=1&amp;origin=38.44038%2C27.197441&amp;destination=38.438109%2C27.19608&amp;travelmode=driving</t>
        </is>
      </c>
      <c r="X226" s="131" t="inlineStr">
        <is>
          <t>YEŞİLOVA</t>
        </is>
      </c>
      <c r="Y226" s="131" t="n">
        <v>0.9</v>
      </c>
      <c r="Z226" s="131" t="inlineStr">
        <is>
          <t>https://www.google.com/maps/dir/?api=1&amp;origin=38.44038%2C27.197441&amp;destination=38.436005%2C27.206807&amp;travelmode=driving</t>
        </is>
      </c>
      <c r="AA226" s="131" t="inlineStr">
        <is>
          <t>OSMANGAZİ</t>
        </is>
      </c>
      <c r="AB226" s="131" t="n">
        <v>2.7</v>
      </c>
      <c r="AC226" s="131" t="inlineStr">
        <is>
          <t>https://www.google.com/maps/dir/?api=1&amp;origin=38.44038%2C27.197441&amp;destination=38.464877%2C27.194834&amp;travelmode=driving</t>
        </is>
      </c>
    </row>
    <row r="227" ht="30" customHeight="1" s="113">
      <c r="A227" s="202" t="inlineStr">
        <is>
          <t>MUHAMMED YILDIZ</t>
        </is>
      </c>
      <c r="B227" s="202" t="inlineStr">
        <is>
          <t>M046</t>
        </is>
      </c>
      <c r="C227" s="202" t="inlineStr">
        <is>
          <t>ÇAMDİBİ</t>
        </is>
      </c>
      <c r="D227" s="202" t="inlineStr">
        <is>
          <t>İzmir</t>
        </is>
      </c>
      <c r="E227" s="202" t="inlineStr">
        <is>
          <t>ÇAMDİBİ çevresi</t>
        </is>
      </c>
      <c r="F227" s="197" t="inlineStr">
        <is>
          <t>İNÖNÜ MAH 798 SK NO:9 İÇ KAPI NO:2</t>
        </is>
      </c>
      <c r="G227" s="203" t="n">
        <v>38.479506</v>
      </c>
      <c r="H227" s="203" t="n">
        <v>27.206987</v>
      </c>
      <c r="I227" s="202" t="inlineStr">
        <is>
          <t>Toplu Taşıma</t>
        </is>
      </c>
      <c r="J227" s="204" t="n">
        <v>60</v>
      </c>
      <c r="K227" s="202" t="inlineStr">
        <is>
          <t>Değerlendirilebilir</t>
        </is>
      </c>
      <c r="L227" s="202" t="n"/>
      <c r="M227" s="205" t="n">
        <v>46229</v>
      </c>
      <c r="N227" s="202" t="inlineStr">
        <is>
          <t>Gerçek - Google Places (796 Sk No:9 (zayıf, 798 değil 796))</t>
        </is>
      </c>
      <c r="O227" s="206" t="inlineStr">
        <is>
          <t>Açık adres yalnız İK/admin tarafından görülmelidir; raporlara taşınmaz.</t>
        </is>
      </c>
      <c r="P227" s="131" t="n">
        <v>8.1</v>
      </c>
      <c r="Q227" s="131" t="inlineStr">
        <is>
          <t>Z1  ET DEPO</t>
        </is>
      </c>
      <c r="R227" s="131" t="n">
        <v>1.9</v>
      </c>
      <c r="S227" s="131" t="inlineStr">
        <is>
          <t>Hayır</t>
        </is>
      </c>
      <c r="T227" s="131" t="inlineStr">
        <is>
          <t>https://www.google.com/maps/dir/?api=1&amp;origin=38.479506%2C27.206987&amp;destination=38.474585%2C27.113885&amp;travelmode=driving</t>
        </is>
      </c>
      <c r="U227" s="131" t="inlineStr">
        <is>
          <t>OSMANGAZİ</t>
        </is>
      </c>
      <c r="V227" s="131" t="n">
        <v>1.9</v>
      </c>
      <c r="W227" s="131" t="inlineStr">
        <is>
          <t>https://www.google.com/maps/dir/?api=1&amp;origin=38.479506%2C27.206987&amp;destination=38.464877%2C27.194834&amp;travelmode=driving</t>
        </is>
      </c>
      <c r="X227" s="131" t="inlineStr">
        <is>
          <t>MANAVKUYU</t>
        </is>
      </c>
      <c r="Y227" s="131" t="n">
        <v>2.9</v>
      </c>
      <c r="Z227" s="131" t="inlineStr">
        <is>
          <t>https://www.google.com/maps/dir/?api=1&amp;origin=38.479506%2C27.206987&amp;destination=38.4625711%2C27.1824038&amp;travelmode=driving</t>
        </is>
      </c>
      <c r="AA227" s="131" t="inlineStr">
        <is>
          <t>ÇAMDİBİ</t>
        </is>
      </c>
      <c r="AB227" s="131" t="n">
        <v>4.7</v>
      </c>
      <c r="AC227" s="131" t="inlineStr">
        <is>
          <t>https://www.google.com/maps/dir/?api=1&amp;origin=38.479506%2C27.206987&amp;destination=38.438109%2C27.19608&amp;travelmode=driving</t>
        </is>
      </c>
    </row>
    <row r="228" ht="30" customHeight="1" s="113">
      <c r="A228" s="202" t="inlineStr">
        <is>
          <t>SÜMEYYE ÇOBAN</t>
        </is>
      </c>
      <c r="B228" s="202" t="inlineStr">
        <is>
          <t>M046</t>
        </is>
      </c>
      <c r="C228" s="202" t="inlineStr">
        <is>
          <t>ÇAMDİBİ</t>
        </is>
      </c>
      <c r="D228" s="202" t="inlineStr">
        <is>
          <t>İzmir</t>
        </is>
      </c>
      <c r="E228" s="202" t="inlineStr">
        <is>
          <t>ÇAMDİBİ çevresi</t>
        </is>
      </c>
      <c r="F228" s="197" t="inlineStr">
        <is>
          <t>YUKARI MAH RUHİ SU CAD NO:28</t>
        </is>
      </c>
      <c r="G228" s="203" t="n">
        <v>38.491</v>
      </c>
      <c r="H228" s="203" t="n">
        <v>27.094</v>
      </c>
      <c r="I228" s="202" t="inlineStr">
        <is>
          <t>Toplu Taşıma</t>
        </is>
      </c>
      <c r="J228" s="204" t="n">
        <v>60</v>
      </c>
      <c r="K228" s="202" t="inlineStr">
        <is>
          <t>Değerlendirilebilir</t>
        </is>
      </c>
      <c r="L228" s="202" t="n"/>
      <c r="M228" s="205" t="n">
        <v>46229</v>
      </c>
      <c r="N228" s="202" t="inlineStr">
        <is>
          <t>Dummy - değiştiriniz</t>
        </is>
      </c>
      <c r="O228" s="206" t="inlineStr">
        <is>
          <t>Açık adres yalnız İK/admin tarafından görülmelidir; raporlara taşınmaz.</t>
        </is>
      </c>
      <c r="P228" s="131" t="n">
        <v>2.5</v>
      </c>
      <c r="Q228" s="131" t="inlineStr">
        <is>
          <t>Z1  ET DEPO</t>
        </is>
      </c>
      <c r="R228" s="131" t="n">
        <v>1.9</v>
      </c>
      <c r="S228" s="131" t="inlineStr">
        <is>
          <t>Hayır</t>
        </is>
      </c>
      <c r="T228" s="131" t="inlineStr">
        <is>
          <t>https://www.google.com/maps/dir/?api=1&amp;origin=38.491%2C27.094&amp;destination=38.474585%2C27.113885&amp;travelmode=driving</t>
        </is>
      </c>
      <c r="U228" s="131" t="inlineStr">
        <is>
          <t>Z1  ET DEPO</t>
        </is>
      </c>
      <c r="V228" s="131" t="n">
        <v>1.9</v>
      </c>
      <c r="W228" s="131" t="inlineStr">
        <is>
          <t>https://www.google.com/maps/dir/?api=1&amp;origin=38.491%2C27.094&amp;destination=38.49%2C27.072&amp;travelmode=driving</t>
        </is>
      </c>
      <c r="X228" s="131" t="inlineStr">
        <is>
          <t>KARŞIYAKA-2</t>
        </is>
      </c>
      <c r="Y228" s="131" t="n">
        <v>2.5</v>
      </c>
      <c r="Z228" s="131" t="inlineStr">
        <is>
          <t>https://www.google.com/maps/dir/?api=1&amp;origin=38.491%2C27.094&amp;destination=38.474585%2C27.113885&amp;travelmode=driving</t>
        </is>
      </c>
      <c r="AA228" s="131" t="inlineStr">
        <is>
          <t>DEDEBAŞI</t>
        </is>
      </c>
      <c r="AB228" s="131" t="n">
        <v>2.6</v>
      </c>
      <c r="AC228" s="131" t="inlineStr">
        <is>
          <t>https://www.google.com/maps/dir/?api=1&amp;origin=38.491%2C27.094&amp;destination=38.470404%2C27.108413&amp;travelmode=driving</t>
        </is>
      </c>
    </row>
    <row r="229" ht="30" customHeight="1" s="113">
      <c r="A229" s="202" t="inlineStr">
        <is>
          <t>ÖZGE YILDIRIM</t>
        </is>
      </c>
      <c r="B229" s="202" t="inlineStr">
        <is>
          <t>M046</t>
        </is>
      </c>
      <c r="C229" s="202" t="inlineStr">
        <is>
          <t>ÇAMDİBİ</t>
        </is>
      </c>
      <c r="D229" s="202" t="inlineStr">
        <is>
          <t>İzmir</t>
        </is>
      </c>
      <c r="E229" s="202" t="inlineStr">
        <is>
          <t>ÇAMDİBİ çevresi</t>
        </is>
      </c>
      <c r="F229" s="197" t="inlineStr">
        <is>
          <t>RAFET PAŞA MAH BURAK REİS CAD GURBET NO:179 İÇ KAPI NO:3</t>
        </is>
      </c>
      <c r="G229" s="203" t="n">
        <v>38.439495</v>
      </c>
      <c r="H229" s="203" t="n">
        <v>27.196239</v>
      </c>
      <c r="I229" s="202" t="inlineStr">
        <is>
          <t>Toplu Taşıma</t>
        </is>
      </c>
      <c r="J229" s="204" t="n">
        <v>60</v>
      </c>
      <c r="K229" s="202" t="inlineStr">
        <is>
          <t>Değerlendirilebilir</t>
        </is>
      </c>
      <c r="L229" s="202" t="n"/>
      <c r="M229" s="205" t="n">
        <v>46229</v>
      </c>
      <c r="N229" s="202" t="inlineStr">
        <is>
          <t>Gerçek - Google Places (Burak Reis Cd No:179)</t>
        </is>
      </c>
      <c r="O229" s="206" t="inlineStr">
        <is>
          <t>Açık adres yalnız İK/admin tarafından görülmelidir; raporlara taşınmaz.</t>
        </is>
      </c>
      <c r="P229" s="131" t="n">
        <v>8.199999999999999</v>
      </c>
      <c r="Q229" s="131" t="inlineStr">
        <is>
          <t>ÇİFTLİK</t>
        </is>
      </c>
      <c r="R229" s="131" t="n">
        <v>2.6</v>
      </c>
      <c r="S229" s="131" t="inlineStr">
        <is>
          <t>Hayır</t>
        </is>
      </c>
      <c r="T229" s="131" t="inlineStr">
        <is>
          <t>https://www.google.com/maps/dir/?api=1&amp;origin=38.439495%2C27.196239&amp;destination=38.474585%2C27.113885&amp;travelmode=driving</t>
        </is>
      </c>
      <c r="U229" s="131" t="inlineStr">
        <is>
          <t>ÇAMDİBİ</t>
        </is>
      </c>
      <c r="V229" s="131" t="n">
        <v>0.2</v>
      </c>
      <c r="W229" s="131" t="inlineStr">
        <is>
          <t>https://www.google.com/maps/dir/?api=1&amp;origin=38.439495%2C27.196239&amp;destination=38.438109%2C27.19608&amp;travelmode=driving</t>
        </is>
      </c>
      <c r="X229" s="131" t="inlineStr">
        <is>
          <t>YEŞİLOVA</t>
        </is>
      </c>
      <c r="Y229" s="131" t="n">
        <v>1</v>
      </c>
      <c r="Z229" s="131" t="inlineStr">
        <is>
          <t>https://www.google.com/maps/dir/?api=1&amp;origin=38.439495%2C27.196239&amp;destination=38.436005%2C27.206807&amp;travelmode=driving</t>
        </is>
      </c>
      <c r="AA229" s="131" t="inlineStr">
        <is>
          <t>OSMANGAZİ</t>
        </is>
      </c>
      <c r="AB229" s="131" t="n">
        <v>2.8</v>
      </c>
      <c r="AC229" s="131" t="inlineStr">
        <is>
          <t>https://www.google.com/maps/dir/?api=1&amp;origin=38.439495%2C27.196239&amp;destination=38.464877%2C27.194834&amp;travelmode=driving</t>
        </is>
      </c>
    </row>
    <row r="230" ht="30" customHeight="1" s="113">
      <c r="A230" s="202" t="inlineStr">
        <is>
          <t>CELAL KARAYILAN</t>
        </is>
      </c>
      <c r="B230" s="202" t="inlineStr">
        <is>
          <t>M046</t>
        </is>
      </c>
      <c r="C230" s="202" t="inlineStr">
        <is>
          <t>ÇAMDİBİ</t>
        </is>
      </c>
      <c r="D230" s="202" t="inlineStr">
        <is>
          <t>İzmir</t>
        </is>
      </c>
      <c r="E230" s="202" t="inlineStr">
        <is>
          <t>ÇAMDİBİ çevresi</t>
        </is>
      </c>
      <c r="F230" s="197" t="n">
        <v>0</v>
      </c>
      <c r="G230" s="203" t="n">
        <v>38.49</v>
      </c>
      <c r="H230" s="203" t="n">
        <v>27.094</v>
      </c>
      <c r="I230" s="202" t="inlineStr">
        <is>
          <t>Toplu Taşıma</t>
        </is>
      </c>
      <c r="J230" s="204" t="n">
        <v>60</v>
      </c>
      <c r="K230" s="202" t="inlineStr">
        <is>
          <t>Değerlendirilebilir</t>
        </is>
      </c>
      <c r="L230" s="202" t="n"/>
      <c r="M230" s="205" t="n">
        <v>46229</v>
      </c>
      <c r="N230" s="202" t="inlineStr">
        <is>
          <t>Dummy - değiştiriniz</t>
        </is>
      </c>
      <c r="O230" s="206" t="inlineStr">
        <is>
          <t>Açık adres yalnız İK/admin tarafından görülmelidir; raporlara taşınmaz.</t>
        </is>
      </c>
      <c r="P230" s="131" t="n">
        <v>2.4</v>
      </c>
      <c r="Q230" s="131" t="inlineStr">
        <is>
          <t>Z1  ET DEPO</t>
        </is>
      </c>
      <c r="R230" s="131" t="n">
        <v>1.9</v>
      </c>
      <c r="S230" s="131" t="inlineStr">
        <is>
          <t>Hayır</t>
        </is>
      </c>
      <c r="T230" s="131" t="inlineStr">
        <is>
          <t>https://www.google.com/maps/dir/?api=1&amp;origin=38.49%2C27.094&amp;destination=38.474585%2C27.113885&amp;travelmode=driving</t>
        </is>
      </c>
      <c r="U230" s="131" t="inlineStr">
        <is>
          <t>Z1  ET DEPO</t>
        </is>
      </c>
      <c r="V230" s="131" t="n">
        <v>1.9</v>
      </c>
      <c r="W230" s="131" t="inlineStr">
        <is>
          <t>https://www.google.com/maps/dir/?api=1&amp;origin=38.49%2C27.094&amp;destination=38.49%2C27.072&amp;travelmode=driving</t>
        </is>
      </c>
      <c r="X230" s="131" t="inlineStr">
        <is>
          <t>KARŞIYAKA-2</t>
        </is>
      </c>
      <c r="Y230" s="131" t="n">
        <v>2.4</v>
      </c>
      <c r="Z230" s="131" t="inlineStr">
        <is>
          <t>https://www.google.com/maps/dir/?api=1&amp;origin=38.49%2C27.094&amp;destination=38.474585%2C27.113885&amp;travelmode=driving</t>
        </is>
      </c>
      <c r="AA230" s="131" t="inlineStr">
        <is>
          <t>DEDEBAŞI</t>
        </is>
      </c>
      <c r="AB230" s="131" t="n">
        <v>2.5</v>
      </c>
      <c r="AC230" s="131" t="inlineStr">
        <is>
          <t>https://www.google.com/maps/dir/?api=1&amp;origin=38.49%2C27.094&amp;destination=38.470404%2C27.108413&amp;travelmode=driving</t>
        </is>
      </c>
    </row>
    <row r="231" ht="30" customHeight="1" s="113">
      <c r="A231" s="202" t="inlineStr">
        <is>
          <t>NAİL CANIM</t>
        </is>
      </c>
      <c r="B231" s="202" t="inlineStr">
        <is>
          <t>M046</t>
        </is>
      </c>
      <c r="C231" s="202" t="inlineStr">
        <is>
          <t>ÇAMDİBİ</t>
        </is>
      </c>
      <c r="D231" s="202" t="inlineStr">
        <is>
          <t>İzmir</t>
        </is>
      </c>
      <c r="E231" s="202" t="inlineStr">
        <is>
          <t>ÇAMDİBİ çevresi</t>
        </is>
      </c>
      <c r="F231" s="197" t="inlineStr">
        <is>
          <t>BARBOROS MH. BOZCAN SİTESİ D:5 K:2 ÇAMDİBİ/ İZMİR</t>
        </is>
      </c>
      <c r="G231" s="203" t="n">
        <v>38.43703</v>
      </c>
      <c r="H231" s="203" t="n">
        <v>27.183195</v>
      </c>
      <c r="I231" s="202" t="inlineStr">
        <is>
          <t>Toplu Taşıma</t>
        </is>
      </c>
      <c r="J231" s="204" t="n">
        <v>60</v>
      </c>
      <c r="K231" s="202" t="inlineStr">
        <is>
          <t>Değerlendirilebilir</t>
        </is>
      </c>
      <c r="L231" s="202" t="n"/>
      <c r="M231" s="205" t="n">
        <v>46229</v>
      </c>
      <c r="N231" s="202" t="inlineStr">
        <is>
          <t>Gerçek - Google Places (Barbaros civarı (zayıf))</t>
        </is>
      </c>
      <c r="O231" s="206" t="inlineStr">
        <is>
          <t>Açık adres yalnız İK/admin tarafından görülmelidir; raporlara taşınmaz.</t>
        </is>
      </c>
      <c r="P231" s="131" t="n">
        <v>15.4</v>
      </c>
      <c r="Q231" s="131" t="inlineStr">
        <is>
          <t>Z1  ET DEPO</t>
        </is>
      </c>
      <c r="R231" s="131" t="n">
        <v>1.9</v>
      </c>
      <c r="S231" s="131" t="inlineStr">
        <is>
          <t>Hayır</t>
        </is>
      </c>
      <c r="T231" s="131" t="inlineStr">
        <is>
          <t>https://www.google.com/maps/dir/?api=1&amp;origin=38.43703%2C27.183195&amp;destination=38.519644%2C27.041157&amp;travelmode=driving</t>
        </is>
      </c>
      <c r="U231" s="131" t="inlineStr">
        <is>
          <t>ÇAMDİBİ</t>
        </is>
      </c>
      <c r="V231" s="131" t="n">
        <v>1.1</v>
      </c>
      <c r="W231" s="131" t="inlineStr">
        <is>
          <t>https://www.google.com/maps/dir/?api=1&amp;origin=38.43703%2C27.183195&amp;destination=38.438109%2C27.19608&amp;travelmode=driving</t>
        </is>
      </c>
      <c r="X231" s="131" t="inlineStr">
        <is>
          <t>YEŞİLOVA</t>
        </is>
      </c>
      <c r="Y231" s="131" t="n">
        <v>2.1</v>
      </c>
      <c r="Z231" s="131" t="inlineStr">
        <is>
          <t>https://www.google.com/maps/dir/?api=1&amp;origin=38.43703%2C27.183195&amp;destination=38.436005%2C27.206807&amp;travelmode=driving</t>
        </is>
      </c>
      <c r="AA231" s="131" t="inlineStr">
        <is>
          <t>MANAVKUYU</t>
        </is>
      </c>
      <c r="AB231" s="131" t="n">
        <v>2.8</v>
      </c>
      <c r="AC231" s="131" t="inlineStr">
        <is>
          <t>https://www.google.com/maps/dir/?api=1&amp;origin=38.43703%2C27.183195&amp;destination=38.4625711%2C27.1824038&amp;travelmode=driving</t>
        </is>
      </c>
    </row>
    <row r="232" ht="30" customHeight="1" s="113">
      <c r="A232" s="202" t="inlineStr">
        <is>
          <t>ABDULLAH ARPACİ</t>
        </is>
      </c>
      <c r="B232" s="202" t="inlineStr">
        <is>
          <t>M046</t>
        </is>
      </c>
      <c r="C232" s="202" t="inlineStr">
        <is>
          <t>ÇAMDİBİ</t>
        </is>
      </c>
      <c r="D232" s="202" t="inlineStr">
        <is>
          <t>İzmir</t>
        </is>
      </c>
      <c r="E232" s="202" t="inlineStr">
        <is>
          <t>ÇAMDİBİ çevresi</t>
        </is>
      </c>
      <c r="F232" s="197" t="inlineStr">
        <is>
          <t>ALACA MAH ALACA KÜME EVLERİ NO:51</t>
        </is>
      </c>
      <c r="G232" s="203" t="n">
        <v>38.494</v>
      </c>
      <c r="H232" s="203" t="n">
        <v>27.104</v>
      </c>
      <c r="I232" s="202" t="inlineStr">
        <is>
          <t>Toplu Taşıma</t>
        </is>
      </c>
      <c r="J232" s="204" t="n">
        <v>60</v>
      </c>
      <c r="K232" s="202" t="inlineStr">
        <is>
          <t>Değerlendirilebilir</t>
        </is>
      </c>
      <c r="L232" s="202" t="n"/>
      <c r="M232" s="205" t="n">
        <v>46229</v>
      </c>
      <c r="N232" s="202" t="inlineStr">
        <is>
          <t>Dummy - değiştiriniz</t>
        </is>
      </c>
      <c r="O232" s="206" t="inlineStr">
        <is>
          <t>Açık adres yalnız İK/admin tarafından görülmelidir; raporlara taşınmaz.</t>
        </is>
      </c>
      <c r="P232" s="131" t="n">
        <v>6.2</v>
      </c>
      <c r="Q232" s="131" t="inlineStr">
        <is>
          <t>KARŞIYAKA-2</t>
        </is>
      </c>
      <c r="R232" s="131" t="n">
        <v>2.3</v>
      </c>
      <c r="S232" s="131" t="inlineStr">
        <is>
          <t>Hayır</t>
        </is>
      </c>
      <c r="T232" s="131" t="inlineStr">
        <is>
          <t>https://www.google.com/maps/dir/?api=1&amp;origin=38.494%2C27.104&amp;destination=38.519644%2C27.041157&amp;travelmode=driving</t>
        </is>
      </c>
      <c r="U232" s="131" t="inlineStr">
        <is>
          <t>KARŞIYAKA-2</t>
        </is>
      </c>
      <c r="V232" s="131" t="n">
        <v>2.3</v>
      </c>
      <c r="W232" s="131" t="inlineStr">
        <is>
          <t>https://www.google.com/maps/dir/?api=1&amp;origin=38.494%2C27.104&amp;destination=38.474585%2C27.113885&amp;travelmode=driving</t>
        </is>
      </c>
      <c r="X232" s="131" t="inlineStr">
        <is>
          <t>DEDEBAŞI</t>
        </is>
      </c>
      <c r="Y232" s="131" t="n">
        <v>2.7</v>
      </c>
      <c r="Z232" s="131" t="inlineStr">
        <is>
          <t>https://www.google.com/maps/dir/?api=1&amp;origin=38.494%2C27.104&amp;destination=38.470404%2C27.108413&amp;travelmode=driving</t>
        </is>
      </c>
      <c r="AA232" s="131" t="inlineStr">
        <is>
          <t>BAYRAKLI</t>
        </is>
      </c>
      <c r="AB232" s="131" t="n">
        <v>2.8</v>
      </c>
      <c r="AC232" s="131" t="inlineStr">
        <is>
          <t>https://www.google.com/maps/dir/?api=1&amp;origin=38.494%2C27.104&amp;destination=38.471686%2C27.11778&amp;travelmode=driving</t>
        </is>
      </c>
    </row>
    <row r="233" ht="30" customHeight="1" s="113">
      <c r="A233" s="202" t="inlineStr">
        <is>
          <t>ZAFER ÖNÜR</t>
        </is>
      </c>
      <c r="B233" s="202" t="inlineStr">
        <is>
          <t>M030</t>
        </is>
      </c>
      <c r="C233" s="202" t="inlineStr">
        <is>
          <t>MANAVKUYU</t>
        </is>
      </c>
      <c r="D233" s="202" t="inlineStr">
        <is>
          <t>Aydın</t>
        </is>
      </c>
      <c r="E233" s="202" t="inlineStr">
        <is>
          <t>MANAVKUYU çevresi</t>
        </is>
      </c>
      <c r="F233" s="197" t="inlineStr">
        <is>
          <t>ERZENE MAH İSTANBUL CAD NO:29 İÇ KAPI NO:5</t>
        </is>
      </c>
      <c r="G233" s="203" t="n">
        <v>38.478282</v>
      </c>
      <c r="H233" s="203" t="n">
        <v>27.235643</v>
      </c>
      <c r="I233" s="202" t="inlineStr">
        <is>
          <t>Toplu Taşıma</t>
        </is>
      </c>
      <c r="J233" s="204" t="n">
        <v>60</v>
      </c>
      <c r="K233" s="202" t="inlineStr">
        <is>
          <t>Değerlendirilebilir</t>
        </is>
      </c>
      <c r="L233" s="202" t="n"/>
      <c r="M233" s="205" t="n">
        <v>46229</v>
      </c>
      <c r="N233" s="202" t="inlineStr">
        <is>
          <t>Gerçek - Google Places (İstanbul Cd No:29)</t>
        </is>
      </c>
      <c r="O233" s="206" t="inlineStr">
        <is>
          <t>Açık adres yalnız İK/admin tarafından görülmelidir; raporlara taşınmaz.</t>
        </is>
      </c>
      <c r="P233" s="131" t="n">
        <v>17.5</v>
      </c>
      <c r="Q233" s="131" t="inlineStr">
        <is>
          <t>AYDIN FATİH-2</t>
        </is>
      </c>
      <c r="R233" s="131" t="n">
        <v>23.4</v>
      </c>
      <c r="S233" s="131" t="inlineStr">
        <is>
          <t>Hayır</t>
        </is>
      </c>
      <c r="T233" s="131" t="inlineStr">
        <is>
          <t>https://www.google.com/maps/dir/?api=1&amp;origin=38.478282%2C27.235643&amp;destination=38.519644%2C27.041157&amp;travelmode=driving</t>
        </is>
      </c>
      <c r="U233" s="131" t="inlineStr">
        <is>
          <t>OSMANGAZİ</t>
        </is>
      </c>
      <c r="V233" s="131" t="n">
        <v>3.9</v>
      </c>
      <c r="W233" s="131" t="inlineStr">
        <is>
          <t>https://www.google.com/maps/dir/?api=1&amp;origin=38.478282%2C27.235643&amp;destination=38.464877%2C27.194834&amp;travelmode=driving</t>
        </is>
      </c>
      <c r="X233" s="131" t="inlineStr">
        <is>
          <t>MANAVKUYU</t>
        </is>
      </c>
      <c r="Y233" s="131" t="n">
        <v>5</v>
      </c>
      <c r="Z233" s="131" t="inlineStr">
        <is>
          <t>https://www.google.com/maps/dir/?api=1&amp;origin=38.478282%2C27.235643&amp;destination=38.4625711%2C27.1824038&amp;travelmode=driving</t>
        </is>
      </c>
      <c r="AA233" s="131" t="inlineStr">
        <is>
          <t>YEŞİLOVA</t>
        </is>
      </c>
      <c r="AB233" s="131" t="n">
        <v>5.3</v>
      </c>
      <c r="AC233" s="131" t="inlineStr">
        <is>
          <t>https://www.google.com/maps/dir/?api=1&amp;origin=38.478282%2C27.235643&amp;destination=38.436005%2C27.206807&amp;travelmode=driving</t>
        </is>
      </c>
    </row>
    <row r="234" ht="30" customHeight="1" s="113">
      <c r="A234" s="202" t="inlineStr">
        <is>
          <t>EMİNE TEK TEK</t>
        </is>
      </c>
      <c r="B234" s="202" t="inlineStr">
        <is>
          <t>M030</t>
        </is>
      </c>
      <c r="C234" s="202" t="inlineStr">
        <is>
          <t>MANAVKUYU</t>
        </is>
      </c>
      <c r="D234" s="202" t="inlineStr">
        <is>
          <t>Aydın</t>
        </is>
      </c>
      <c r="E234" s="202" t="inlineStr">
        <is>
          <t>MANAVKUYU çevresi</t>
        </is>
      </c>
      <c r="F234" s="197" t="n">
        <v>0</v>
      </c>
      <c r="G234" s="203" t="n">
        <v>37.893</v>
      </c>
      <c r="H234" s="203" t="n">
        <v>28.123</v>
      </c>
      <c r="I234" s="202" t="inlineStr">
        <is>
          <t>Toplu Taşıma</t>
        </is>
      </c>
      <c r="J234" s="204" t="n">
        <v>60</v>
      </c>
      <c r="K234" s="202" t="inlineStr">
        <is>
          <t>Değerlendirilebilir</t>
        </is>
      </c>
      <c r="L234" s="202" t="n"/>
      <c r="M234" s="205" t="n">
        <v>46229</v>
      </c>
      <c r="N234" s="202" t="inlineStr">
        <is>
          <t>Dummy - değiştiriniz</t>
        </is>
      </c>
      <c r="O234" s="206" t="inlineStr">
        <is>
          <t>Açık adres yalnız İK/admin tarafından görülmelidir; raporlara taşınmaz.</t>
        </is>
      </c>
      <c r="P234" s="131" t="n">
        <v>117.4</v>
      </c>
      <c r="Q234" s="131" t="inlineStr">
        <is>
          <t>AYDIN FATİH-2</t>
        </is>
      </c>
      <c r="R234" s="131" t="n">
        <v>25</v>
      </c>
      <c r="S234" s="131" t="inlineStr">
        <is>
          <t>Hayır</t>
        </is>
      </c>
      <c r="T234" s="131" t="inlineStr">
        <is>
          <t>https://www.google.com/maps/dir/?api=1&amp;origin=37.893%2C28.123&amp;destination=38.519644%2C27.041157&amp;travelmode=driving</t>
        </is>
      </c>
      <c r="U234" s="131" t="inlineStr">
        <is>
          <t>AYDIN FATİH-2</t>
        </is>
      </c>
      <c r="V234" s="131" t="n">
        <v>25</v>
      </c>
      <c r="W234" s="131" t="inlineStr">
        <is>
          <t>https://www.google.com/maps/dir/?api=1&amp;origin=37.893%2C28.123&amp;destination=37.839908%2C27.845862&amp;travelmode=driving</t>
        </is>
      </c>
      <c r="X234" s="131" t="inlineStr">
        <is>
          <t>AYDIN FATİH</t>
        </is>
      </c>
      <c r="Y234" s="131" t="n">
        <v>25.9</v>
      </c>
      <c r="Z234" s="131" t="inlineStr">
        <is>
          <t>https://www.google.com/maps/dir/?api=1&amp;origin=37.893%2C28.123&amp;destination=37.834436%2C27.837138&amp;travelmode=driving</t>
        </is>
      </c>
      <c r="AA234" s="131" t="inlineStr">
        <is>
          <t>AYDIN EFELER-2</t>
        </is>
      </c>
      <c r="AB234" s="131" t="n">
        <v>26.5</v>
      </c>
      <c r="AC234" s="131" t="inlineStr">
        <is>
          <t>https://www.google.com/maps/dir/?api=1&amp;origin=37.893%2C28.123&amp;destination=37.842863%2C27.828212&amp;travelmode=driving</t>
        </is>
      </c>
    </row>
    <row r="235" ht="30" customHeight="1" s="113">
      <c r="A235" s="202" t="inlineStr">
        <is>
          <t>AZRA SAFİYE YILMAZ</t>
        </is>
      </c>
      <c r="B235" s="202" t="inlineStr">
        <is>
          <t>M030</t>
        </is>
      </c>
      <c r="C235" s="202" t="inlineStr">
        <is>
          <t>MANAVKUYU</t>
        </is>
      </c>
      <c r="D235" s="202" t="inlineStr">
        <is>
          <t>Aydın</t>
        </is>
      </c>
      <c r="E235" s="202" t="inlineStr">
        <is>
          <t>MANAVKUYU çevresi</t>
        </is>
      </c>
      <c r="F235" s="197" t="inlineStr">
        <is>
          <t>MUHİTTİN ERENER MH.2124/2 SK. NO:8B</t>
        </is>
      </c>
      <c r="G235" s="203" t="n">
        <v>38.474522</v>
      </c>
      <c r="H235" s="203" t="n">
        <v>27.174268</v>
      </c>
      <c r="I235" s="202" t="inlineStr">
        <is>
          <t>Toplu Taşıma</t>
        </is>
      </c>
      <c r="J235" s="204" t="n">
        <v>60</v>
      </c>
      <c r="K235" s="202" t="inlineStr">
        <is>
          <t>Değerlendirilebilir</t>
        </is>
      </c>
      <c r="L235" s="202" t="n"/>
      <c r="M235" s="205" t="n">
        <v>46229</v>
      </c>
      <c r="N235" s="202" t="inlineStr">
        <is>
          <t>Gerçek - Google Places (2124/2 Sk No:8)</t>
        </is>
      </c>
      <c r="O235" s="206" t="inlineStr">
        <is>
          <t>Açık adres yalnız İK/admin tarafından görülmelidir; raporlara taşınmaz.</t>
        </is>
      </c>
      <c r="P235" s="131" t="n">
        <v>12.6</v>
      </c>
      <c r="Q235" s="131" t="inlineStr">
        <is>
          <t>AYDIN FATİH-2</t>
        </is>
      </c>
      <c r="R235" s="131" t="n">
        <v>23.4</v>
      </c>
      <c r="S235" s="131" t="inlineStr">
        <is>
          <t>Hayır</t>
        </is>
      </c>
      <c r="T235" s="131" t="inlineStr">
        <is>
          <t>https://www.google.com/maps/dir/?api=1&amp;origin=38.474522%2C27.174268&amp;destination=38.519644%2C27.041157&amp;travelmode=driving</t>
        </is>
      </c>
      <c r="U235" s="131" t="inlineStr">
        <is>
          <t>MANAVKUYU</t>
        </is>
      </c>
      <c r="V235" s="131" t="n">
        <v>1.5</v>
      </c>
      <c r="W235" s="131" t="inlineStr">
        <is>
          <t>https://www.google.com/maps/dir/?api=1&amp;origin=38.474522%2C27.174268&amp;destination=38.4625711%2C27.1824038&amp;travelmode=driving</t>
        </is>
      </c>
      <c r="X235" s="131" t="inlineStr">
        <is>
          <t>OSMANGAZİ</t>
        </is>
      </c>
      <c r="Y235" s="131" t="n">
        <v>2.1</v>
      </c>
      <c r="Z235" s="131" t="inlineStr">
        <is>
          <t>https://www.google.com/maps/dir/?api=1&amp;origin=38.474522%2C27.174268&amp;destination=38.464877%2C27.194834&amp;travelmode=driving</t>
        </is>
      </c>
      <c r="AA235" s="131" t="inlineStr">
        <is>
          <t>GÜMÜŞPALA</t>
        </is>
      </c>
      <c r="AB235" s="131" t="n">
        <v>3.3</v>
      </c>
      <c r="AC235" s="131" t="inlineStr">
        <is>
          <t>https://www.google.com/maps/dir/?api=1&amp;origin=38.474522%2C27.174268&amp;destination=38.469293%2C27.136971&amp;travelmode=driving</t>
        </is>
      </c>
    </row>
    <row r="236" ht="30" customHeight="1" s="113">
      <c r="A236" s="202" t="inlineStr">
        <is>
          <t>ÜLKÜ PEKMEZ</t>
        </is>
      </c>
      <c r="B236" s="202" t="inlineStr">
        <is>
          <t>M030</t>
        </is>
      </c>
      <c r="C236" s="202" t="inlineStr">
        <is>
          <t>MANAVKUYU</t>
        </is>
      </c>
      <c r="D236" s="202" t="inlineStr">
        <is>
          <t>Aydın</t>
        </is>
      </c>
      <c r="E236" s="202" t="inlineStr">
        <is>
          <t>MANAVKUYU çevresi</t>
        </is>
      </c>
      <c r="F236" s="197" t="inlineStr">
        <is>
          <t xml:space="preserve">YAĞMUR MAH. DAYIOĞLU 1. SK. A.PEKMEZ SİTESİ NO:6 </t>
        </is>
      </c>
      <c r="G236" s="203" t="n">
        <v>38.469072</v>
      </c>
      <c r="H236" s="203" t="n">
        <v>27.165088</v>
      </c>
      <c r="I236" s="202" t="inlineStr">
        <is>
          <t>Toplu Taşıma</t>
        </is>
      </c>
      <c r="J236" s="204" t="n">
        <v>60</v>
      </c>
      <c r="K236" s="202" t="inlineStr">
        <is>
          <t>Değerlendirilebilir</t>
        </is>
      </c>
      <c r="L236" s="202" t="n"/>
      <c r="M236" s="205" t="n">
        <v>46229</v>
      </c>
      <c r="N236" s="202" t="inlineStr">
        <is>
          <t>Gerçek - Google Places (Dayıoğlu Sk civarı)</t>
        </is>
      </c>
      <c r="O236" s="206" t="inlineStr">
        <is>
          <t>Açık adres yalnız İK/admin tarafından görülmelidir; raporlara taşınmaz.</t>
        </is>
      </c>
      <c r="P236" s="131" t="n">
        <v>12.2</v>
      </c>
      <c r="Q236" s="131" t="inlineStr">
        <is>
          <t>AYDIN FATİH-2</t>
        </is>
      </c>
      <c r="R236" s="131" t="n">
        <v>25</v>
      </c>
      <c r="S236" s="131" t="inlineStr">
        <is>
          <t>Hayır</t>
        </is>
      </c>
      <c r="T236" s="131" t="inlineStr">
        <is>
          <t>https://www.google.com/maps/dir/?api=1&amp;origin=38.469072%2C27.165088&amp;destination=38.519644%2C27.041157&amp;travelmode=driving</t>
        </is>
      </c>
      <c r="U236" s="131" t="inlineStr">
        <is>
          <t>MANAVKUYU</t>
        </is>
      </c>
      <c r="V236" s="131" t="n">
        <v>1.7</v>
      </c>
      <c r="W236" s="131" t="inlineStr">
        <is>
          <t>https://www.google.com/maps/dir/?api=1&amp;origin=38.469072%2C27.165088&amp;destination=38.4625711%2C27.1824038&amp;travelmode=driving</t>
        </is>
      </c>
      <c r="X236" s="131" t="inlineStr">
        <is>
          <t>GÜMÜŞPALA</t>
        </is>
      </c>
      <c r="Y236" s="131" t="n">
        <v>2.4</v>
      </c>
      <c r="Z236" s="131" t="inlineStr">
        <is>
          <t>https://www.google.com/maps/dir/?api=1&amp;origin=38.469072%2C27.165088&amp;destination=38.469293%2C27.136971&amp;travelmode=driving</t>
        </is>
      </c>
      <c r="AA236" s="131" t="inlineStr">
        <is>
          <t>OSMANGAZİ</t>
        </is>
      </c>
      <c r="AB236" s="131" t="n">
        <v>2.6</v>
      </c>
      <c r="AC236" s="131" t="inlineStr">
        <is>
          <t>https://www.google.com/maps/dir/?api=1&amp;origin=38.469072%2C27.165088&amp;destination=38.464877%2C27.194834&amp;travelmode=driving</t>
        </is>
      </c>
    </row>
    <row r="237" ht="30" customHeight="1" s="113">
      <c r="A237" s="202" t="inlineStr">
        <is>
          <t>ASLI BAL</t>
        </is>
      </c>
      <c r="B237" s="202" t="inlineStr">
        <is>
          <t>M030</t>
        </is>
      </c>
      <c r="C237" s="202" t="inlineStr">
        <is>
          <t>MANAVKUYU</t>
        </is>
      </c>
      <c r="D237" s="202" t="inlineStr">
        <is>
          <t>Aydın</t>
        </is>
      </c>
      <c r="E237" s="202" t="inlineStr">
        <is>
          <t>MANAVKUYU çevresi</t>
        </is>
      </c>
      <c r="F237" s="197" t="inlineStr">
        <is>
          <t>MANSUROĞLU MAH. 2831/13 BAYRAKLI İZMİR</t>
        </is>
      </c>
      <c r="G237" s="203" t="n">
        <v>38.455551</v>
      </c>
      <c r="H237" s="203" t="n">
        <v>27.189705</v>
      </c>
      <c r="I237" s="202" t="inlineStr">
        <is>
          <t>Toplu Taşıma</t>
        </is>
      </c>
      <c r="J237" s="204" t="n">
        <v>60</v>
      </c>
      <c r="K237" s="202" t="inlineStr">
        <is>
          <t>Değerlendirilebilir</t>
        </is>
      </c>
      <c r="L237" s="202" t="n"/>
      <c r="M237" s="205" t="n">
        <v>46229</v>
      </c>
      <c r="N237" s="202" t="inlineStr">
        <is>
          <t>Gerçek - Google Places, mahalle merkezi yaklaşık (Mansuroğlu Mah merkezi (yaklaşık))</t>
        </is>
      </c>
      <c r="O237" s="206" t="inlineStr">
        <is>
          <t>Açık adres yalnız İK/admin tarafından görülmelidir; raporlara taşınmaz.</t>
        </is>
      </c>
      <c r="P237" s="131" t="n">
        <v>14.8</v>
      </c>
      <c r="Q237" s="131" t="inlineStr">
        <is>
          <t>AYDIN FATİH-2</t>
        </is>
      </c>
      <c r="R237" s="131" t="n">
        <v>25</v>
      </c>
      <c r="S237" s="131" t="inlineStr">
        <is>
          <t>Hayır</t>
        </is>
      </c>
      <c r="T237" s="131" t="inlineStr">
        <is>
          <t>https://www.google.com/maps/dir/?api=1&amp;origin=38.455551%2C27.189705&amp;destination=38.519644%2C27.041157&amp;travelmode=driving</t>
        </is>
      </c>
      <c r="U237" s="131" t="inlineStr">
        <is>
          <t>MANAVKUYU</t>
        </is>
      </c>
      <c r="V237" s="131" t="n">
        <v>1</v>
      </c>
      <c r="W237" s="131" t="inlineStr">
        <is>
          <t>https://www.google.com/maps/dir/?api=1&amp;origin=38.455551%2C27.189705&amp;destination=38.4625711%2C27.1824038&amp;travelmode=driving</t>
        </is>
      </c>
      <c r="X237" s="131" t="inlineStr">
        <is>
          <t>OSMANGAZİ</t>
        </is>
      </c>
      <c r="Y237" s="131" t="n">
        <v>1.1</v>
      </c>
      <c r="Z237" s="131" t="inlineStr">
        <is>
          <t>https://www.google.com/maps/dir/?api=1&amp;origin=38.455551%2C27.189705&amp;destination=38.464877%2C27.194834&amp;travelmode=driving</t>
        </is>
      </c>
      <c r="AA237" s="131" t="inlineStr">
        <is>
          <t>ÇAMDİBİ</t>
        </is>
      </c>
      <c r="AB237" s="131" t="n">
        <v>2</v>
      </c>
      <c r="AC237" s="131" t="inlineStr">
        <is>
          <t>https://www.google.com/maps/dir/?api=1&amp;origin=38.455551%2C27.189705&amp;destination=38.438109%2C27.19608&amp;travelmode=driving</t>
        </is>
      </c>
    </row>
    <row r="238" ht="30" customHeight="1" s="113">
      <c r="A238" s="202" t="inlineStr">
        <is>
          <t>ARDA ALDEMİR</t>
        </is>
      </c>
      <c r="B238" s="202" t="inlineStr">
        <is>
          <t>M030</t>
        </is>
      </c>
      <c r="C238" s="202" t="inlineStr">
        <is>
          <t>MANAVKUYU</t>
        </is>
      </c>
      <c r="D238" s="202" t="inlineStr">
        <is>
          <t>Aydın</t>
        </is>
      </c>
      <c r="E238" s="202" t="inlineStr">
        <is>
          <t>MANAVKUYU çevresi</t>
        </is>
      </c>
      <c r="F238" s="197" t="inlineStr">
        <is>
          <t>Yamanlar Mah. 7302 Sk. No:56 İç Kapı No:1</t>
        </is>
      </c>
      <c r="G238" s="203" t="n">
        <v>38.478177</v>
      </c>
      <c r="H238" s="203" t="n">
        <v>27.128484</v>
      </c>
      <c r="I238" s="202" t="inlineStr">
        <is>
          <t>Toplu Taşıma</t>
        </is>
      </c>
      <c r="J238" s="204" t="n">
        <v>60</v>
      </c>
      <c r="K238" s="202" t="inlineStr">
        <is>
          <t>Değerlendirilebilir</t>
        </is>
      </c>
      <c r="L238" s="202" t="n"/>
      <c r="M238" s="205" t="n">
        <v>46229</v>
      </c>
      <c r="N238" s="202" t="inlineStr">
        <is>
          <t>Gerçek - Google Places (7302 Sk No:56)</t>
        </is>
      </c>
      <c r="O238" s="206" t="inlineStr">
        <is>
          <t>Açık adres yalnız İK/admin tarafından görülmelidir; raporlara taşınmaz.</t>
        </is>
      </c>
      <c r="P238" s="131" t="n">
        <v>8.9</v>
      </c>
      <c r="Q238" s="131" t="inlineStr">
        <is>
          <t>AYDIN FATİH-2</t>
        </is>
      </c>
      <c r="R238" s="131" t="n">
        <v>23.3</v>
      </c>
      <c r="S238" s="131" t="inlineStr">
        <is>
          <t>Hayır</t>
        </is>
      </c>
      <c r="T238" s="131" t="inlineStr">
        <is>
          <t>https://www.google.com/maps/dir/?api=1&amp;origin=38.478177%2C27.128484&amp;destination=38.519644%2C27.041157&amp;travelmode=driving</t>
        </is>
      </c>
      <c r="U238" s="131" t="inlineStr">
        <is>
          <t>BAYRAKLI</t>
        </is>
      </c>
      <c r="V238" s="131" t="n">
        <v>1.2</v>
      </c>
      <c r="W238" s="131" t="inlineStr">
        <is>
          <t>https://www.google.com/maps/dir/?api=1&amp;origin=38.478177%2C27.128484&amp;destination=38.471686%2C27.11778&amp;travelmode=driving</t>
        </is>
      </c>
      <c r="X238" s="131" t="inlineStr">
        <is>
          <t>GÜMÜŞPALA</t>
        </is>
      </c>
      <c r="Y238" s="131" t="n">
        <v>1.2</v>
      </c>
      <c r="Z238" s="131" t="inlineStr">
        <is>
          <t>https://www.google.com/maps/dir/?api=1&amp;origin=38.478177%2C27.128484&amp;destination=38.469293%2C27.136971&amp;travelmode=driving</t>
        </is>
      </c>
      <c r="AA238" s="131" t="inlineStr">
        <is>
          <t>KARŞIYAKA-2</t>
        </is>
      </c>
      <c r="AB238" s="131" t="n">
        <v>1.3</v>
      </c>
      <c r="AC238" s="131" t="inlineStr">
        <is>
          <t>https://www.google.com/maps/dir/?api=1&amp;origin=38.478177%2C27.128484&amp;destination=38.474585%2C27.113885&amp;travelmode=driving</t>
        </is>
      </c>
    </row>
    <row r="239" ht="30" customHeight="1" s="113">
      <c r="A239" s="202" t="inlineStr">
        <is>
          <t>EMİRHAN TORUN</t>
        </is>
      </c>
      <c r="B239" s="202" t="inlineStr">
        <is>
          <t>M030</t>
        </is>
      </c>
      <c r="C239" s="202" t="inlineStr">
        <is>
          <t>MANAVKUYU</t>
        </is>
      </c>
      <c r="D239" s="202" t="inlineStr">
        <is>
          <t>Aydın</t>
        </is>
      </c>
      <c r="E239" s="202" t="inlineStr">
        <is>
          <t>MANAVKUYU çevresi</t>
        </is>
      </c>
      <c r="F239" s="197" t="inlineStr">
        <is>
          <t>AKSAZ KÖYÜ AKSAZ KÜME EVLERİ NO:223 İÇ KAPI NO:1</t>
        </is>
      </c>
      <c r="G239" s="203" t="n">
        <v>37.892</v>
      </c>
      <c r="H239" s="203" t="n">
        <v>28.121</v>
      </c>
      <c r="I239" s="202" t="inlineStr">
        <is>
          <t>Toplu Taşıma</t>
        </is>
      </c>
      <c r="J239" s="204" t="n">
        <v>60</v>
      </c>
      <c r="K239" s="202" t="inlineStr">
        <is>
          <t>Değerlendirilebilir</t>
        </is>
      </c>
      <c r="L239" s="202" t="n"/>
      <c r="M239" s="205" t="n">
        <v>46229</v>
      </c>
      <c r="N239" s="202" t="inlineStr">
        <is>
          <t>Dummy - değiştiriniz</t>
        </is>
      </c>
      <c r="O239" s="206" t="inlineStr">
        <is>
          <t>Açık adres yalnız İK/admin tarafından görülmelidir; raporlara taşınmaz.</t>
        </is>
      </c>
      <c r="P239" s="131" t="n">
        <v>117.4</v>
      </c>
      <c r="Q239" s="131" t="inlineStr">
        <is>
          <t>AYDIN FATİH-2</t>
        </is>
      </c>
      <c r="R239" s="131" t="n">
        <v>24.8</v>
      </c>
      <c r="S239" s="131" t="inlineStr">
        <is>
          <t>Hayır</t>
        </is>
      </c>
      <c r="T239" s="131" t="inlineStr">
        <is>
          <t>https://www.google.com/maps/dir/?api=1&amp;origin=37.892%2C28.121&amp;destination=38.519644%2C27.041157&amp;travelmode=driving</t>
        </is>
      </c>
      <c r="U239" s="131" t="inlineStr">
        <is>
          <t>AYDIN FATİH-2</t>
        </is>
      </c>
      <c r="V239" s="131" t="n">
        <v>24.8</v>
      </c>
      <c r="W239" s="131" t="inlineStr">
        <is>
          <t>https://www.google.com/maps/dir/?api=1&amp;origin=37.892%2C28.121&amp;destination=37.839908%2C27.845862&amp;travelmode=driving</t>
        </is>
      </c>
      <c r="X239" s="131" t="inlineStr">
        <is>
          <t>AYDIN FATİH</t>
        </is>
      </c>
      <c r="Y239" s="131" t="n">
        <v>25.7</v>
      </c>
      <c r="Z239" s="131" t="inlineStr">
        <is>
          <t>https://www.google.com/maps/dir/?api=1&amp;origin=37.892%2C28.121&amp;destination=37.834436%2C27.837138&amp;travelmode=driving</t>
        </is>
      </c>
      <c r="AA239" s="131" t="inlineStr">
        <is>
          <t>AYDIN EFELER-2</t>
        </is>
      </c>
      <c r="AB239" s="131" t="n">
        <v>26.3</v>
      </c>
      <c r="AC239" s="131" t="inlineStr">
        <is>
          <t>https://www.google.com/maps/dir/?api=1&amp;origin=37.892%2C28.121&amp;destination=37.842863%2C27.828212&amp;travelmode=driving</t>
        </is>
      </c>
    </row>
    <row r="240" ht="30" customHeight="1" s="113">
      <c r="A240" s="202" t="inlineStr">
        <is>
          <t>MİRAÇ KICIR</t>
        </is>
      </c>
      <c r="B240" s="202" t="inlineStr">
        <is>
          <t>M030</t>
        </is>
      </c>
      <c r="C240" s="202" t="inlineStr">
        <is>
          <t>MANAVKUYU</t>
        </is>
      </c>
      <c r="D240" s="202" t="inlineStr">
        <is>
          <t>Aydın</t>
        </is>
      </c>
      <c r="E240" s="202" t="inlineStr">
        <is>
          <t>MANAVKUYU çevresi</t>
        </is>
      </c>
      <c r="F240" s="197" t="inlineStr">
        <is>
          <t>1593/10 SK. NO:31 KAT:3 DAİRE:3 ADALET MAHALLESİ BAYRAKLI/İZMİR</t>
        </is>
      </c>
      <c r="G240" s="203" t="n">
        <v>38.461005</v>
      </c>
      <c r="H240" s="203" t="n">
        <v>27.181657</v>
      </c>
      <c r="I240" s="202" t="inlineStr">
        <is>
          <t>Toplu Taşıma</t>
        </is>
      </c>
      <c r="J240" s="204" t="n">
        <v>60</v>
      </c>
      <c r="K240" s="202" t="inlineStr">
        <is>
          <t>Değerlendirilebilir</t>
        </is>
      </c>
      <c r="L240" s="202" t="n"/>
      <c r="M240" s="205" t="n">
        <v>46229</v>
      </c>
      <c r="N240" s="202" t="inlineStr">
        <is>
          <t>Gerçek - Google Places (1593/10 Sk No:31)</t>
        </is>
      </c>
      <c r="O240" s="206" t="inlineStr">
        <is>
          <t>Açık adres yalnız İK/admin tarafından görülmelidir; raporlara taşınmaz.</t>
        </is>
      </c>
      <c r="P240" s="131" t="n">
        <v>13.9</v>
      </c>
      <c r="Q240" s="131" t="inlineStr">
        <is>
          <t>AYDIN FATİH-2</t>
        </is>
      </c>
      <c r="R240" s="131" t="n">
        <v>23.2</v>
      </c>
      <c r="S240" s="131" t="inlineStr">
        <is>
          <t>Hayır</t>
        </is>
      </c>
      <c r="T240" s="131" t="inlineStr">
        <is>
          <t>https://www.google.com/maps/dir/?api=1&amp;origin=38.461005%2C27.181657&amp;destination=38.519644%2C27.041157&amp;travelmode=driving</t>
        </is>
      </c>
      <c r="U240" s="131" t="inlineStr">
        <is>
          <t>MANAVKUYU</t>
        </is>
      </c>
      <c r="V240" s="131" t="n">
        <v>0.2</v>
      </c>
      <c r="W240" s="131" t="inlineStr">
        <is>
          <t>https://www.google.com/maps/dir/?api=1&amp;origin=38.461005%2C27.181657&amp;destination=38.4625711%2C27.1824038&amp;travelmode=driving</t>
        </is>
      </c>
      <c r="X240" s="131" t="inlineStr">
        <is>
          <t>OSMANGAZİ</t>
        </is>
      </c>
      <c r="Y240" s="131" t="n">
        <v>1.2</v>
      </c>
      <c r="Z240" s="131" t="inlineStr">
        <is>
          <t>https://www.google.com/maps/dir/?api=1&amp;origin=38.461005%2C27.181657&amp;destination=38.464877%2C27.194834&amp;travelmode=driving</t>
        </is>
      </c>
      <c r="AA240" s="131" t="inlineStr">
        <is>
          <t>ÇAMDİBİ</t>
        </is>
      </c>
      <c r="AB240" s="131" t="n">
        <v>2.8</v>
      </c>
      <c r="AC240" s="131" t="inlineStr">
        <is>
          <t>https://www.google.com/maps/dir/?api=1&amp;origin=38.461005%2C27.181657&amp;destination=38.438109%2C27.19608&amp;travelmode=driving</t>
        </is>
      </c>
    </row>
    <row r="241" ht="30" customHeight="1" s="113">
      <c r="A241" s="202" t="inlineStr">
        <is>
          <t>KADER ÇAKIR</t>
        </is>
      </c>
      <c r="B241" s="202" t="inlineStr">
        <is>
          <t>M030</t>
        </is>
      </c>
      <c r="C241" s="202" t="inlineStr">
        <is>
          <t>MANAVKUYU</t>
        </is>
      </c>
      <c r="D241" s="202" t="inlineStr">
        <is>
          <t>Aydın</t>
        </is>
      </c>
      <c r="E241" s="202" t="inlineStr">
        <is>
          <t>MANAVKUYU çevresi</t>
        </is>
      </c>
      <c r="F241" s="197" t="inlineStr">
        <is>
          <t>ALPARSLAN MAH. 1615/6 SOK. NO:15/A</t>
        </is>
      </c>
      <c r="G241" s="203" t="n">
        <v>38.471703</v>
      </c>
      <c r="H241" s="203" t="n">
        <v>27.169874</v>
      </c>
      <c r="I241" s="202" t="inlineStr">
        <is>
          <t>Toplu Taşıma</t>
        </is>
      </c>
      <c r="J241" s="204" t="n">
        <v>60</v>
      </c>
      <c r="K241" s="202" t="inlineStr">
        <is>
          <t>Değerlendirilebilir</t>
        </is>
      </c>
      <c r="L241" s="202" t="n"/>
      <c r="M241" s="205" t="n">
        <v>46229</v>
      </c>
      <c r="N241" s="202" t="inlineStr">
        <is>
          <t>Gerçek - Google Places (1615/6 Sk No:15)</t>
        </is>
      </c>
      <c r="O241" s="206" t="inlineStr">
        <is>
          <t>Açık adres yalnız İK/admin tarafından görülmelidir; raporlara taşınmaz.</t>
        </is>
      </c>
      <c r="P241" s="131" t="n">
        <v>12.4</v>
      </c>
      <c r="Q241" s="131" t="inlineStr">
        <is>
          <t>AYDIN FATİH-2</t>
        </is>
      </c>
      <c r="R241" s="131" t="n">
        <v>24.9</v>
      </c>
      <c r="S241" s="131" t="inlineStr">
        <is>
          <t>Hayır</t>
        </is>
      </c>
      <c r="T241" s="131" t="inlineStr">
        <is>
          <t>https://www.google.com/maps/dir/?api=1&amp;origin=38.471703%2C27.169874&amp;destination=38.519644%2C27.041157&amp;travelmode=driving</t>
        </is>
      </c>
      <c r="U241" s="131" t="inlineStr">
        <is>
          <t>MANAVKUYU</t>
        </is>
      </c>
      <c r="V241" s="131" t="n">
        <v>1.5</v>
      </c>
      <c r="W241" s="131" t="inlineStr">
        <is>
          <t>https://www.google.com/maps/dir/?api=1&amp;origin=38.471703%2C27.169874&amp;destination=38.4625711%2C27.1824038&amp;travelmode=driving</t>
        </is>
      </c>
      <c r="X241" s="131" t="inlineStr">
        <is>
          <t>OSMANGAZİ</t>
        </is>
      </c>
      <c r="Y241" s="131" t="n">
        <v>2.3</v>
      </c>
      <c r="Z241" s="131" t="inlineStr">
        <is>
          <t>https://www.google.com/maps/dir/?api=1&amp;origin=38.471703%2C27.169874&amp;destination=38.464877%2C27.194834&amp;travelmode=driving</t>
        </is>
      </c>
      <c r="AA241" s="131" t="inlineStr">
        <is>
          <t>GÜMÜŞPALA</t>
        </is>
      </c>
      <c r="AB241" s="131" t="n">
        <v>2.9</v>
      </c>
      <c r="AC241" s="131" t="inlineStr">
        <is>
          <t>https://www.google.com/maps/dir/?api=1&amp;origin=38.471703%2C27.169874&amp;destination=38.469293%2C27.136971&amp;travelmode=driving</t>
        </is>
      </c>
    </row>
    <row r="242" ht="30" customHeight="1" s="113">
      <c r="A242" s="202" t="inlineStr">
        <is>
          <t>KÜRŞAT SAĞLAM</t>
        </is>
      </c>
      <c r="B242" s="202" t="inlineStr">
        <is>
          <t>M030</t>
        </is>
      </c>
      <c r="C242" s="202" t="inlineStr">
        <is>
          <t>MANAVKUYU</t>
        </is>
      </c>
      <c r="D242" s="202" t="inlineStr">
        <is>
          <t>Aydın</t>
        </is>
      </c>
      <c r="E242" s="202" t="inlineStr">
        <is>
          <t>MANAVKUYU çevresi</t>
        </is>
      </c>
      <c r="F242" s="197" t="inlineStr">
        <is>
          <t>MANSUROĞLU MAH 270/1 SOK ÜNSAL NO:15 İÇ KAPI NO:2</t>
        </is>
      </c>
      <c r="G242" s="203" t="n">
        <v>38.457223</v>
      </c>
      <c r="H242" s="203" t="n">
        <v>27.194912</v>
      </c>
      <c r="I242" s="202" t="inlineStr">
        <is>
          <t>Toplu Taşıma</t>
        </is>
      </c>
      <c r="J242" s="204" t="n">
        <v>60</v>
      </c>
      <c r="K242" s="202" t="inlineStr">
        <is>
          <t>Değerlendirilebilir</t>
        </is>
      </c>
      <c r="L242" s="202" t="n"/>
      <c r="M242" s="205" t="n">
        <v>46229</v>
      </c>
      <c r="N242" s="202" t="inlineStr">
        <is>
          <t>Gerçek - Google Places (270/1 Sk No:15)</t>
        </is>
      </c>
      <c r="O242" s="206" t="inlineStr">
        <is>
          <t>Açık adres yalnız İK/admin tarafından görülmelidir; raporlara taşınmaz.</t>
        </is>
      </c>
      <c r="P242" s="131" t="n">
        <v>15.1</v>
      </c>
      <c r="Q242" s="131" t="inlineStr">
        <is>
          <t>AYDIN FATİH-2</t>
        </is>
      </c>
      <c r="R242" s="131" t="n">
        <v>23.2</v>
      </c>
      <c r="S242" s="131" t="inlineStr">
        <is>
          <t>Hayır</t>
        </is>
      </c>
      <c r="T242" s="131" t="inlineStr">
        <is>
          <t>https://www.google.com/maps/dir/?api=1&amp;origin=38.457223%2C27.194912&amp;destination=38.519644%2C27.041157&amp;travelmode=driving</t>
        </is>
      </c>
      <c r="U242" s="131" t="inlineStr">
        <is>
          <t>OSMANGAZİ</t>
        </is>
      </c>
      <c r="V242" s="131" t="n">
        <v>0.9</v>
      </c>
      <c r="W242" s="131" t="inlineStr">
        <is>
          <t>https://www.google.com/maps/dir/?api=1&amp;origin=38.457223%2C27.194912&amp;destination=38.464877%2C27.194834&amp;travelmode=driving</t>
        </is>
      </c>
      <c r="X242" s="131" t="inlineStr">
        <is>
          <t>MANAVKUYU</t>
        </is>
      </c>
      <c r="Y242" s="131" t="n">
        <v>1.2</v>
      </c>
      <c r="Z242" s="131" t="inlineStr">
        <is>
          <t>https://www.google.com/maps/dir/?api=1&amp;origin=38.457223%2C27.194912&amp;destination=38.4625711%2C27.1824038&amp;travelmode=driving</t>
        </is>
      </c>
      <c r="AA242" s="131" t="inlineStr">
        <is>
          <t>ÇAMDİBİ</t>
        </is>
      </c>
      <c r="AB242" s="131" t="n">
        <v>2.1</v>
      </c>
      <c r="AC242" s="131" t="inlineStr">
        <is>
          <t>https://www.google.com/maps/dir/?api=1&amp;origin=38.457223%2C27.194912&amp;destination=38.438109%2C27.19608&amp;travelmode=driving</t>
        </is>
      </c>
    </row>
    <row r="243" ht="30" customHeight="1" s="113">
      <c r="A243" s="202" t="inlineStr">
        <is>
          <t>DİNÇER YILDIZ</t>
        </is>
      </c>
      <c r="B243" s="202" t="inlineStr">
        <is>
          <t>M030</t>
        </is>
      </c>
      <c r="C243" s="202" t="inlineStr">
        <is>
          <t>MANAVKUYU</t>
        </is>
      </c>
      <c r="D243" s="202" t="inlineStr">
        <is>
          <t>Aydın</t>
        </is>
      </c>
      <c r="E243" s="202" t="inlineStr">
        <is>
          <t>MANAVKUYU çevresi</t>
        </is>
      </c>
      <c r="F243" s="197" t="n">
        <v>0</v>
      </c>
      <c r="G243" s="203" t="n">
        <v>37.89</v>
      </c>
      <c r="H243" s="203" t="n">
        <v>28.121</v>
      </c>
      <c r="I243" s="202" t="inlineStr">
        <is>
          <t>Toplu Taşıma</t>
        </is>
      </c>
      <c r="J243" s="204" t="n">
        <v>60</v>
      </c>
      <c r="K243" s="202" t="inlineStr">
        <is>
          <t>Değerlendirilebilir</t>
        </is>
      </c>
      <c r="L243" s="202" t="n"/>
      <c r="M243" s="205" t="n">
        <v>46229</v>
      </c>
      <c r="N243" s="202" t="inlineStr">
        <is>
          <t>Dummy - değiştiriniz</t>
        </is>
      </c>
      <c r="O243" s="206" t="inlineStr">
        <is>
          <t>Açık adres yalnız İK/admin tarafından görülmelidir; raporlara taşınmaz.</t>
        </is>
      </c>
      <c r="P243" s="131" t="n">
        <v>117.5</v>
      </c>
      <c r="Q243" s="131" t="inlineStr">
        <is>
          <t>AYDIN FATİH-2</t>
        </is>
      </c>
      <c r="R243" s="131" t="n">
        <v>24.8</v>
      </c>
      <c r="S243" s="131" t="inlineStr">
        <is>
          <t>Hayır</t>
        </is>
      </c>
      <c r="T243" s="131" t="inlineStr">
        <is>
          <t>https://www.google.com/maps/dir/?api=1&amp;origin=37.89%2C28.121&amp;destination=38.519644%2C27.041157&amp;travelmode=driving</t>
        </is>
      </c>
      <c r="U243" s="131" t="inlineStr">
        <is>
          <t>AYDIN FATİH-2</t>
        </is>
      </c>
      <c r="V243" s="131" t="n">
        <v>24.8</v>
      </c>
      <c r="W243" s="131" t="inlineStr">
        <is>
          <t>https://www.google.com/maps/dir/?api=1&amp;origin=37.89%2C28.121&amp;destination=37.839908%2C27.845862&amp;travelmode=driving</t>
        </is>
      </c>
      <c r="X243" s="131" t="inlineStr">
        <is>
          <t>AYDIN FATİH</t>
        </is>
      </c>
      <c r="Y243" s="131" t="n">
        <v>25.7</v>
      </c>
      <c r="Z243" s="131" t="inlineStr">
        <is>
          <t>https://www.google.com/maps/dir/?api=1&amp;origin=37.89%2C28.121&amp;destination=37.834436%2C27.837138&amp;travelmode=driving</t>
        </is>
      </c>
      <c r="AA243" s="131" t="inlineStr">
        <is>
          <t>AYDIN EFELER-2</t>
        </is>
      </c>
      <c r="AB243" s="131" t="n">
        <v>26.2</v>
      </c>
      <c r="AC243" s="131" t="inlineStr">
        <is>
          <t>https://www.google.com/maps/dir/?api=1&amp;origin=37.89%2C28.121&amp;destination=37.842863%2C27.828212&amp;travelmode=driving</t>
        </is>
      </c>
    </row>
    <row r="244" ht="30" customHeight="1" s="113">
      <c r="A244" s="202" t="inlineStr">
        <is>
          <t>AYBERK AKDUMAN</t>
        </is>
      </c>
      <c r="B244" s="202" t="inlineStr">
        <is>
          <t>M030</t>
        </is>
      </c>
      <c r="C244" s="202" t="inlineStr">
        <is>
          <t>MANAVKUYU</t>
        </is>
      </c>
      <c r="D244" s="202" t="inlineStr">
        <is>
          <t>Aydın</t>
        </is>
      </c>
      <c r="E244" s="202" t="inlineStr">
        <is>
          <t>MANAVKUYU çevresi</t>
        </is>
      </c>
      <c r="F244" s="197" t="n">
        <v>0</v>
      </c>
      <c r="G244" s="203" t="n">
        <v>37.875</v>
      </c>
      <c r="H244" s="203" t="n">
        <v>28.106</v>
      </c>
      <c r="I244" s="202" t="inlineStr">
        <is>
          <t>Toplu Taşıma</t>
        </is>
      </c>
      <c r="J244" s="204" t="n">
        <v>60</v>
      </c>
      <c r="K244" s="202" t="inlineStr">
        <is>
          <t>Değerlendirilebilir</t>
        </is>
      </c>
      <c r="L244" s="202" t="n"/>
      <c r="M244" s="205" t="n">
        <v>46229</v>
      </c>
      <c r="N244" s="202" t="inlineStr">
        <is>
          <t>Dummy - değiştiriniz</t>
        </is>
      </c>
      <c r="O244" s="206" t="inlineStr">
        <is>
          <t>Açık adres yalnız İK/admin tarafından görülmelidir; raporlara taşınmaz.</t>
        </is>
      </c>
      <c r="P244" s="131" t="n">
        <v>117.5</v>
      </c>
      <c r="Q244" s="131" t="inlineStr">
        <is>
          <t>AYDIN FATİH-2</t>
        </is>
      </c>
      <c r="R244" s="131" t="n">
        <v>23.2</v>
      </c>
      <c r="S244" s="131" t="inlineStr">
        <is>
          <t>Hayır</t>
        </is>
      </c>
      <c r="T244" s="131" t="inlineStr">
        <is>
          <t>https://www.google.com/maps/dir/?api=1&amp;origin=37.875%2C28.106&amp;destination=38.519644%2C27.041157&amp;travelmode=driving</t>
        </is>
      </c>
      <c r="U244" s="131" t="inlineStr">
        <is>
          <t>AYDIN FATİH-2</t>
        </is>
      </c>
      <c r="V244" s="131" t="n">
        <v>23.2</v>
      </c>
      <c r="W244" s="131" t="inlineStr">
        <is>
          <t>https://www.google.com/maps/dir/?api=1&amp;origin=37.875%2C28.106&amp;destination=37.839908%2C27.845862&amp;travelmode=driving</t>
        </is>
      </c>
      <c r="X244" s="131" t="inlineStr">
        <is>
          <t>AYDIN FATİH</t>
        </is>
      </c>
      <c r="Y244" s="131" t="n">
        <v>24</v>
      </c>
      <c r="Z244" s="131" t="inlineStr">
        <is>
          <t>https://www.google.com/maps/dir/?api=1&amp;origin=37.875%2C28.106&amp;destination=37.834436%2C27.837138&amp;travelmode=driving</t>
        </is>
      </c>
      <c r="AA244" s="131" t="inlineStr">
        <is>
          <t>AYDIN EFELER-2</t>
        </is>
      </c>
      <c r="AB244" s="131" t="n">
        <v>24.6</v>
      </c>
      <c r="AC244" s="131" t="inlineStr">
        <is>
          <t>https://www.google.com/maps/dir/?api=1&amp;origin=37.875%2C28.106&amp;destination=37.842863%2C27.828212&amp;travelmode=driving</t>
        </is>
      </c>
    </row>
    <row r="245" ht="30" customHeight="1" s="113">
      <c r="A245" s="202" t="inlineStr">
        <is>
          <t>ECE ÖZLEM KARADOĞAN</t>
        </is>
      </c>
      <c r="B245" s="202" t="inlineStr">
        <is>
          <t>M030</t>
        </is>
      </c>
      <c r="C245" s="202" t="inlineStr">
        <is>
          <t>MANAVKUYU</t>
        </is>
      </c>
      <c r="D245" s="202" t="inlineStr">
        <is>
          <t>Aydın</t>
        </is>
      </c>
      <c r="E245" s="202" t="inlineStr">
        <is>
          <t>MANAVKUYU çevresi</t>
        </is>
      </c>
      <c r="F245" s="197" t="inlineStr">
        <is>
          <t xml:space="preserve">M.KEMAL CAD.NO:147/1 MUTLU APT. DAİRE:1 </t>
        </is>
      </c>
      <c r="G245" s="203" t="n">
        <v>38.460232</v>
      </c>
      <c r="H245" s="203" t="n">
        <v>27.197932</v>
      </c>
      <c r="I245" s="202" t="inlineStr">
        <is>
          <t>Toplu Taşıma</t>
        </is>
      </c>
      <c r="J245" s="204" t="n">
        <v>60</v>
      </c>
      <c r="K245" s="202" t="inlineStr">
        <is>
          <t>Değerlendirilebilir</t>
        </is>
      </c>
      <c r="L245" s="202" t="n"/>
      <c r="M245" s="205" t="n">
        <v>46229</v>
      </c>
      <c r="N245" s="202" t="inlineStr">
        <is>
          <t>Gerçek - Google Places (M.Kemal Cd No:147)</t>
        </is>
      </c>
      <c r="O245" s="206" t="inlineStr">
        <is>
          <t>Açık adres yalnız İK/admin tarafından görülmelidir; raporlara taşınmaz.</t>
        </is>
      </c>
      <c r="P245" s="131" t="n">
        <v>7.6</v>
      </c>
      <c r="Q245" s="131" t="inlineStr">
        <is>
          <t>AYDIN FATİH-2</t>
        </is>
      </c>
      <c r="R245" s="131" t="n">
        <v>24.8</v>
      </c>
      <c r="S245" s="131" t="inlineStr">
        <is>
          <t>Hayır</t>
        </is>
      </c>
      <c r="T245" s="131" t="inlineStr">
        <is>
          <t>https://www.google.com/maps/dir/?api=1&amp;origin=38.460232%2C27.197932&amp;destination=38.465171%2C27.111266&amp;travelmode=driving</t>
        </is>
      </c>
      <c r="U245" s="131" t="inlineStr">
        <is>
          <t>OSMANGAZİ</t>
        </is>
      </c>
      <c r="V245" s="131" t="n">
        <v>0.6</v>
      </c>
      <c r="W245" s="131" t="inlineStr">
        <is>
          <t>https://www.google.com/maps/dir/?api=1&amp;origin=38.460232%2C27.197932&amp;destination=38.464877%2C27.194834&amp;travelmode=driving</t>
        </is>
      </c>
      <c r="X245" s="131" t="inlineStr">
        <is>
          <t>MANAVKUYU</t>
        </is>
      </c>
      <c r="Y245" s="131" t="n">
        <v>1.4</v>
      </c>
      <c r="Z245" s="131" t="inlineStr">
        <is>
          <t>https://www.google.com/maps/dir/?api=1&amp;origin=38.460232%2C27.197932&amp;destination=38.4625711%2C27.1824038&amp;travelmode=driving</t>
        </is>
      </c>
      <c r="AA245" s="131" t="inlineStr">
        <is>
          <t>ÇAMDİBİ</t>
        </is>
      </c>
      <c r="AB245" s="131" t="n">
        <v>2.5</v>
      </c>
      <c r="AC245" s="131" t="inlineStr">
        <is>
          <t>https://www.google.com/maps/dir/?api=1&amp;origin=38.460232%2C27.197932&amp;destination=38.438109%2C27.19608&amp;travelmode=driving</t>
        </is>
      </c>
    </row>
    <row r="246" ht="30" customHeight="1" s="113">
      <c r="A246" s="202" t="inlineStr">
        <is>
          <t>YEŞİM KAVŞUT</t>
        </is>
      </c>
      <c r="B246" s="202" t="inlineStr">
        <is>
          <t>M030</t>
        </is>
      </c>
      <c r="C246" s="202" t="inlineStr">
        <is>
          <t>MANAVKUYU</t>
        </is>
      </c>
      <c r="D246" s="202" t="inlineStr">
        <is>
          <t>Aydın</t>
        </is>
      </c>
      <c r="E246" s="202" t="inlineStr">
        <is>
          <t>MANAVKUYU çevresi</t>
        </is>
      </c>
      <c r="F246" s="197" t="inlineStr">
        <is>
          <t>YUNUS EMRE MAH. 7502 SK. NO:13 D:3 BORNOVA İZMİR</t>
        </is>
      </c>
      <c r="G246" s="203" t="n">
        <v>38.443957</v>
      </c>
      <c r="H246" s="203" t="n">
        <v>27.230186</v>
      </c>
      <c r="I246" s="202" t="inlineStr">
        <is>
          <t>Toplu Taşıma</t>
        </is>
      </c>
      <c r="J246" s="204" t="n">
        <v>60</v>
      </c>
      <c r="K246" s="202" t="inlineStr">
        <is>
          <t>Değerlendirilebilir</t>
        </is>
      </c>
      <c r="L246" s="202" t="n"/>
      <c r="M246" s="205" t="n">
        <v>46229</v>
      </c>
      <c r="N246" s="202" t="inlineStr">
        <is>
          <t>Gerçek - Google Places (7502 Sk No:13)</t>
        </is>
      </c>
      <c r="O246" s="206" t="inlineStr">
        <is>
          <t>Açık adres yalnız İK/admin tarafından görülmelidir; raporlara taşınmaz.</t>
        </is>
      </c>
      <c r="P246" s="131" t="n">
        <v>10.6</v>
      </c>
      <c r="Q246" s="131" t="inlineStr">
        <is>
          <t>AYDIN FATİH-2</t>
        </is>
      </c>
      <c r="R246" s="131" t="n">
        <v>23.2</v>
      </c>
      <c r="S246" s="131" t="inlineStr">
        <is>
          <t>Hayır</t>
        </is>
      </c>
      <c r="T246" s="131" t="inlineStr">
        <is>
          <t>https://www.google.com/maps/dir/?api=1&amp;origin=38.443957%2C27.230186&amp;destination=38.465171%2C27.111266&amp;travelmode=driving</t>
        </is>
      </c>
      <c r="U246" s="131" t="inlineStr">
        <is>
          <t>YEŞİLOVA</t>
        </is>
      </c>
      <c r="V246" s="131" t="n">
        <v>2.2</v>
      </c>
      <c r="W246" s="131" t="inlineStr">
        <is>
          <t>https://www.google.com/maps/dir/?api=1&amp;origin=38.443957%2C27.230186&amp;destination=38.436005%2C27.206807&amp;travelmode=driving</t>
        </is>
      </c>
      <c r="X246" s="131" t="inlineStr">
        <is>
          <t>ÇAMDİBİ</t>
        </is>
      </c>
      <c r="Y246" s="131" t="n">
        <v>3</v>
      </c>
      <c r="Z246" s="131" t="inlineStr">
        <is>
          <t>https://www.google.com/maps/dir/?api=1&amp;origin=38.443957%2C27.230186&amp;destination=38.438109%2C27.19608&amp;travelmode=driving</t>
        </is>
      </c>
      <c r="AA246" s="131" t="inlineStr">
        <is>
          <t>OSMANGAZİ</t>
        </is>
      </c>
      <c r="AB246" s="131" t="n">
        <v>3.9</v>
      </c>
      <c r="AC246" s="131" t="inlineStr">
        <is>
          <t>https://www.google.com/maps/dir/?api=1&amp;origin=38.443957%2C27.230186&amp;destination=38.464877%2C27.194834&amp;travelmode=driving</t>
        </is>
      </c>
    </row>
    <row r="247" ht="30" customHeight="1" s="113">
      <c r="A247" s="202" t="inlineStr">
        <is>
          <t>DOĞUKAN KAYA</t>
        </is>
      </c>
      <c r="B247" s="202" t="inlineStr">
        <is>
          <t>M030</t>
        </is>
      </c>
      <c r="C247" s="202" t="inlineStr">
        <is>
          <t>MANAVKUYU</t>
        </is>
      </c>
      <c r="D247" s="202" t="inlineStr">
        <is>
          <t>Aydın</t>
        </is>
      </c>
      <c r="E247" s="202" t="inlineStr">
        <is>
          <t>MANAVKUYU çevresi</t>
        </is>
      </c>
      <c r="F247" s="197" t="inlineStr">
        <is>
          <t xml:space="preserve">SAYGI MAHALLESİ BARIŞ CADDESİ NO:42 D.2 </t>
        </is>
      </c>
      <c r="G247" s="203" t="n">
        <v>38.410762</v>
      </c>
      <c r="H247" s="203" t="n">
        <v>27.176981</v>
      </c>
      <c r="I247" s="202" t="inlineStr">
        <is>
          <t>Toplu Taşıma</t>
        </is>
      </c>
      <c r="J247" s="204" t="n">
        <v>60</v>
      </c>
      <c r="K247" s="202" t="inlineStr">
        <is>
          <t>Değerlendirilebilir</t>
        </is>
      </c>
      <c r="L247" s="202" t="n"/>
      <c r="M247" s="205" t="n">
        <v>46229</v>
      </c>
      <c r="N247" s="202" t="inlineStr">
        <is>
          <t>Gerçek - Google Places (Barış Cd No:42)</t>
        </is>
      </c>
      <c r="O247" s="206" t="inlineStr">
        <is>
          <t>Açık adres yalnız İK/admin tarafından görülmelidir; raporlara taşınmaz.</t>
        </is>
      </c>
      <c r="P247" s="131" t="n">
        <v>8.300000000000001</v>
      </c>
      <c r="Q247" s="131" t="inlineStr">
        <is>
          <t>AYDIN FATİH-2</t>
        </is>
      </c>
      <c r="R247" s="131" t="n">
        <v>24.7</v>
      </c>
      <c r="S247" s="131" t="inlineStr">
        <is>
          <t>Hayır</t>
        </is>
      </c>
      <c r="T247" s="131" t="inlineStr">
        <is>
          <t>https://www.google.com/maps/dir/?api=1&amp;origin=38.410762%2C27.176981&amp;destination=38.465171%2C27.111266&amp;travelmode=driving</t>
        </is>
      </c>
      <c r="U247" s="131" t="inlineStr">
        <is>
          <t>HAL DEPO</t>
        </is>
      </c>
      <c r="V247" s="131" t="n">
        <v>0.8</v>
      </c>
      <c r="W247" s="131" t="inlineStr">
        <is>
          <t>https://www.google.com/maps/dir/?api=1&amp;origin=38.410762%2C27.176981&amp;destination=38.412%2C27.168&amp;travelmode=driving</t>
        </is>
      </c>
      <c r="X247" s="131" t="inlineStr">
        <is>
          <t>ŞİRİNYER</t>
        </is>
      </c>
      <c r="Y247" s="131" t="n">
        <v>2.3</v>
      </c>
      <c r="Z247" s="131" t="inlineStr">
        <is>
          <t>https://www.google.com/maps/dir/?api=1&amp;origin=38.410762%2C27.176981&amp;destination=38.399377%2C27.155469&amp;travelmode=driving</t>
        </is>
      </c>
      <c r="AA247" s="131" t="inlineStr">
        <is>
          <t>BUCA2</t>
        </is>
      </c>
      <c r="AB247" s="131" t="n">
        <v>3.1</v>
      </c>
      <c r="AC247" s="131" t="inlineStr">
        <is>
          <t>https://www.google.com/maps/dir/?api=1&amp;origin=38.410762%2C27.176981&amp;destination=38.394722%2C27.148207&amp;travelmode=driving</t>
        </is>
      </c>
    </row>
    <row r="248" ht="30" customHeight="1" s="113">
      <c r="A248" s="202" t="inlineStr">
        <is>
          <t>KORKUT KORKMAZ</t>
        </is>
      </c>
      <c r="B248" s="202" t="inlineStr">
        <is>
          <t>M035</t>
        </is>
      </c>
      <c r="C248" s="202" t="inlineStr">
        <is>
          <t>OSMANGAZİ</t>
        </is>
      </c>
      <c r="D248" s="202" t="inlineStr">
        <is>
          <t>İzmir</t>
        </is>
      </c>
      <c r="E248" s="202" t="inlineStr">
        <is>
          <t>OSMANGAZİ çevresi</t>
        </is>
      </c>
      <c r="F248" s="197" t="inlineStr">
        <is>
          <t>BAHÇELİEVLER MAH.1851 SK.DENİZ NO:93 İÇ KAPI NO:8 KARŞIYAKA İZMİR</t>
        </is>
      </c>
      <c r="G248" s="203" t="n">
        <v>38.467192</v>
      </c>
      <c r="H248" s="203" t="n">
        <v>27.121842</v>
      </c>
      <c r="I248" s="202" t="inlineStr">
        <is>
          <t>Toplu Taşıma</t>
        </is>
      </c>
      <c r="J248" s="204" t="n">
        <v>60</v>
      </c>
      <c r="K248" s="202" t="inlineStr">
        <is>
          <t>Değerlendirilebilir</t>
        </is>
      </c>
      <c r="L248" s="202" t="n"/>
      <c r="M248" s="205" t="n">
        <v>46229</v>
      </c>
      <c r="N248" s="202" t="inlineStr">
        <is>
          <t>Gerçek - Google Places (1851 Sk No:93)</t>
        </is>
      </c>
      <c r="O248" s="206" t="inlineStr">
        <is>
          <t>Açık adres yalnız İK/admin tarafından görülmelidir; raporlara taşınmaz.</t>
        </is>
      </c>
      <c r="P248" s="131" t="n">
        <v>0.9</v>
      </c>
      <c r="Q248" s="131" t="inlineStr">
        <is>
          <t>Z1  ET DEPO</t>
        </is>
      </c>
      <c r="R248" s="131" t="n">
        <v>0.8</v>
      </c>
      <c r="S248" s="131" t="inlineStr">
        <is>
          <t>Hayır</t>
        </is>
      </c>
      <c r="T248" s="131" t="inlineStr">
        <is>
          <t>https://www.google.com/maps/dir/?api=1&amp;origin=38.467192%2C27.121842&amp;destination=38.465171%2C27.111266&amp;travelmode=driving</t>
        </is>
      </c>
      <c r="U248" s="131" t="inlineStr">
        <is>
          <t>BAYRAKLI</t>
        </is>
      </c>
      <c r="V248" s="131" t="n">
        <v>0.6</v>
      </c>
      <c r="W248" s="131" t="inlineStr">
        <is>
          <t>https://www.google.com/maps/dir/?api=1&amp;origin=38.467192%2C27.121842&amp;destination=38.471686%2C27.11778&amp;travelmode=driving</t>
        </is>
      </c>
      <c r="X248" s="131" t="inlineStr">
        <is>
          <t>KARŞIYAKA-1</t>
        </is>
      </c>
      <c r="Y248" s="131" t="n">
        <v>0.9</v>
      </c>
      <c r="Z248" s="131" t="inlineStr">
        <is>
          <t>https://www.google.com/maps/dir/?api=1&amp;origin=38.467192%2C27.121842&amp;destination=38.465171%2C27.111266&amp;travelmode=driving</t>
        </is>
      </c>
      <c r="AA248" s="131" t="inlineStr">
        <is>
          <t>KARŞIYAKA-2</t>
        </is>
      </c>
      <c r="AB248" s="131" t="n">
        <v>1.1</v>
      </c>
      <c r="AC248" s="131" t="inlineStr">
        <is>
          <t>https://www.google.com/maps/dir/?api=1&amp;origin=38.467192%2C27.121842&amp;destination=38.474585%2C27.113885&amp;travelmode=driving</t>
        </is>
      </c>
    </row>
    <row r="249" ht="30" customHeight="1" s="113">
      <c r="A249" s="202" t="inlineStr">
        <is>
          <t>ELİF ŞENÇELEN</t>
        </is>
      </c>
      <c r="B249" s="202" t="inlineStr">
        <is>
          <t>M035</t>
        </is>
      </c>
      <c r="C249" s="202" t="inlineStr">
        <is>
          <t>OSMANGAZİ</t>
        </is>
      </c>
      <c r="D249" s="202" t="inlineStr">
        <is>
          <t>İzmir</t>
        </is>
      </c>
      <c r="E249" s="202" t="inlineStr">
        <is>
          <t>OSMANGAZİ çevresi</t>
        </is>
      </c>
      <c r="F249" s="197" t="inlineStr">
        <is>
          <t>MANAVKUYU MH. YÜZBAŞI HAKKI CD. N:207 D:28 BAYRAKLI İZMİR</t>
        </is>
      </c>
      <c r="G249" s="203" t="n">
        <v>38.465969</v>
      </c>
      <c r="H249" s="203" t="n">
        <v>27.200721</v>
      </c>
      <c r="I249" s="202" t="inlineStr">
        <is>
          <t>Toplu Taşıma</t>
        </is>
      </c>
      <c r="J249" s="204" t="n">
        <v>60</v>
      </c>
      <c r="K249" s="202" t="inlineStr">
        <is>
          <t>Değerlendirilebilir</t>
        </is>
      </c>
      <c r="L249" s="202" t="n"/>
      <c r="M249" s="205" t="n">
        <v>46229</v>
      </c>
      <c r="N249" s="202" t="inlineStr">
        <is>
          <t>Gerçek - Google Places (Yüzbaşı İbrahim Hakkı Cd No:207)</t>
        </is>
      </c>
      <c r="O249" s="206" t="inlineStr">
        <is>
          <t>Açık adres yalnız İK/admin tarafından görülmelidir; raporlara taşınmaz.</t>
        </is>
      </c>
      <c r="P249" s="131" t="n">
        <v>7.8</v>
      </c>
      <c r="Q249" s="131" t="inlineStr">
        <is>
          <t>Z1  ET DEPO</t>
        </is>
      </c>
      <c r="R249" s="131" t="n">
        <v>2.5</v>
      </c>
      <c r="S249" s="131" t="inlineStr">
        <is>
          <t>Hayır</t>
        </is>
      </c>
      <c r="T249" s="131" t="inlineStr">
        <is>
          <t>https://www.google.com/maps/dir/?api=1&amp;origin=38.465969%2C27.200721&amp;destination=38.465171%2C27.111266&amp;travelmode=driving</t>
        </is>
      </c>
      <c r="U249" s="131" t="inlineStr">
        <is>
          <t>OSMANGAZİ</t>
        </is>
      </c>
      <c r="V249" s="131" t="n">
        <v>0.5</v>
      </c>
      <c r="W249" s="131" t="inlineStr">
        <is>
          <t>https://www.google.com/maps/dir/?api=1&amp;origin=38.465969%2C27.200721&amp;destination=38.464877%2C27.194834&amp;travelmode=driving</t>
        </is>
      </c>
      <c r="X249" s="131" t="inlineStr">
        <is>
          <t>MANAVKUYU</t>
        </is>
      </c>
      <c r="Y249" s="131" t="n">
        <v>1.6</v>
      </c>
      <c r="Z249" s="131" t="inlineStr">
        <is>
          <t>https://www.google.com/maps/dir/?api=1&amp;origin=38.465969%2C27.200721&amp;destination=38.4625711%2C27.1824038&amp;travelmode=driving</t>
        </is>
      </c>
      <c r="AA249" s="131" t="inlineStr">
        <is>
          <t>ÇAMDİBİ</t>
        </is>
      </c>
      <c r="AB249" s="131" t="n">
        <v>3.1</v>
      </c>
      <c r="AC249" s="131" t="inlineStr">
        <is>
          <t>https://www.google.com/maps/dir/?api=1&amp;origin=38.465969%2C27.200721&amp;destination=38.438109%2C27.19608&amp;travelmode=driving</t>
        </is>
      </c>
    </row>
    <row r="250" ht="30" customHeight="1" s="113">
      <c r="A250" s="202" t="inlineStr">
        <is>
          <t>BİLAL YANKIN</t>
        </is>
      </c>
      <c r="B250" s="202" t="inlineStr">
        <is>
          <t>M035</t>
        </is>
      </c>
      <c r="C250" s="202" t="inlineStr">
        <is>
          <t>OSMANGAZİ</t>
        </is>
      </c>
      <c r="D250" s="202" t="inlineStr">
        <is>
          <t>İzmir</t>
        </is>
      </c>
      <c r="E250" s="202" t="inlineStr">
        <is>
          <t>OSMANGAZİ çevresi</t>
        </is>
      </c>
      <c r="F250" s="197" t="inlineStr">
        <is>
          <t>MUHİTTİN ERENER MAH.2124/1 SK. DENİZ NO:12/2 İÇ KAPI NO:1</t>
        </is>
      </c>
      <c r="G250" s="203" t="n">
        <v>38.473498</v>
      </c>
      <c r="H250" s="203" t="n">
        <v>27.176702</v>
      </c>
      <c r="I250" s="202" t="inlineStr">
        <is>
          <t>Toplu Taşıma</t>
        </is>
      </c>
      <c r="J250" s="204" t="n">
        <v>60</v>
      </c>
      <c r="K250" s="202" t="inlineStr">
        <is>
          <t>Değerlendirilebilir</t>
        </is>
      </c>
      <c r="L250" s="202" t="n"/>
      <c r="M250" s="205" t="n">
        <v>46229</v>
      </c>
      <c r="N250" s="202" t="inlineStr">
        <is>
          <t>Gerçek - Google Places (2124/1 Sk No:12)</t>
        </is>
      </c>
      <c r="O250" s="206" t="inlineStr">
        <is>
          <t>Açık adres yalnız İK/admin tarafından görülmelidir; raporlara taşınmaz.</t>
        </is>
      </c>
      <c r="P250" s="131" t="n">
        <v>5.8</v>
      </c>
      <c r="Q250" s="131" t="inlineStr">
        <is>
          <t>Z1  ET DEPO</t>
        </is>
      </c>
      <c r="R250" s="131" t="n">
        <v>2.6</v>
      </c>
      <c r="S250" s="131" t="inlineStr">
        <is>
          <t>Hayır</t>
        </is>
      </c>
      <c r="T250" s="131" t="inlineStr">
        <is>
          <t>https://www.google.com/maps/dir/?api=1&amp;origin=38.473498%2C27.176702&amp;destination=38.465171%2C27.111266&amp;travelmode=driving</t>
        </is>
      </c>
      <c r="U250" s="131" t="inlineStr">
        <is>
          <t>MANAVKUYU</t>
        </is>
      </c>
      <c r="V250" s="131" t="n">
        <v>1.3</v>
      </c>
      <c r="W250" s="131" t="inlineStr">
        <is>
          <t>https://www.google.com/maps/dir/?api=1&amp;origin=38.473498%2C27.176702&amp;destination=38.4625711%2C27.1824038&amp;travelmode=driving</t>
        </is>
      </c>
      <c r="X250" s="131" t="inlineStr">
        <is>
          <t>OSMANGAZİ</t>
        </is>
      </c>
      <c r="Y250" s="131" t="n">
        <v>1.8</v>
      </c>
      <c r="Z250" s="131" t="inlineStr">
        <is>
          <t>https://www.google.com/maps/dir/?api=1&amp;origin=38.473498%2C27.176702&amp;destination=38.464877%2C27.194834&amp;travelmode=driving</t>
        </is>
      </c>
      <c r="AA250" s="131" t="inlineStr">
        <is>
          <t>GÜMÜŞPALA</t>
        </is>
      </c>
      <c r="AB250" s="131" t="n">
        <v>3.5</v>
      </c>
      <c r="AC250" s="131" t="inlineStr">
        <is>
          <t>https://www.google.com/maps/dir/?api=1&amp;origin=38.473498%2C27.176702&amp;destination=38.469293%2C27.136971&amp;travelmode=driving</t>
        </is>
      </c>
    </row>
    <row r="251" ht="30" customHeight="1" s="113">
      <c r="A251" s="202" t="inlineStr">
        <is>
          <t>MELİSA YILDIZ</t>
        </is>
      </c>
      <c r="B251" s="202" t="inlineStr">
        <is>
          <t>M035</t>
        </is>
      </c>
      <c r="C251" s="202" t="inlineStr">
        <is>
          <t>OSMANGAZİ</t>
        </is>
      </c>
      <c r="D251" s="202" t="inlineStr">
        <is>
          <t>İzmir</t>
        </is>
      </c>
      <c r="E251" s="202" t="inlineStr">
        <is>
          <t>OSMANGAZİ çevresi</t>
        </is>
      </c>
      <c r="F251" s="197" t="inlineStr">
        <is>
          <t>İNÖNÜ MAH 798 SOK NO:9 İÇ KAPI NO:3</t>
        </is>
      </c>
      <c r="G251" s="203" t="n">
        <v>38.479506</v>
      </c>
      <c r="H251" s="203" t="n">
        <v>27.206987</v>
      </c>
      <c r="I251" s="202" t="inlineStr">
        <is>
          <t>Toplu Taşıma</t>
        </is>
      </c>
      <c r="J251" s="204" t="n">
        <v>60</v>
      </c>
      <c r="K251" s="202" t="inlineStr">
        <is>
          <t>Değerlendirilebilir</t>
        </is>
      </c>
      <c r="L251" s="202" t="n"/>
      <c r="M251" s="205" t="n">
        <v>46229</v>
      </c>
      <c r="N251" s="202" t="inlineStr">
        <is>
          <t>Gerçek - Google Places (796 Sk No:9)</t>
        </is>
      </c>
      <c r="O251" s="206" t="inlineStr">
        <is>
          <t>Açık adres yalnız İK/admin tarafından görülmelidir; raporlara taşınmaz.</t>
        </is>
      </c>
      <c r="P251" s="131" t="n">
        <v>8.5</v>
      </c>
      <c r="Q251" s="131" t="inlineStr">
        <is>
          <t>Z1  ET DEPO</t>
        </is>
      </c>
      <c r="R251" s="131" t="n">
        <v>1</v>
      </c>
      <c r="S251" s="131" t="inlineStr">
        <is>
          <t>Hayır</t>
        </is>
      </c>
      <c r="T251" s="131" t="inlineStr">
        <is>
          <t>https://www.google.com/maps/dir/?api=1&amp;origin=38.479506%2C27.206987&amp;destination=38.465171%2C27.111266&amp;travelmode=driving</t>
        </is>
      </c>
      <c r="U251" s="131" t="inlineStr">
        <is>
          <t>OSMANGAZİ</t>
        </is>
      </c>
      <c r="V251" s="131" t="n">
        <v>1.9</v>
      </c>
      <c r="W251" s="131" t="inlineStr">
        <is>
          <t>https://www.google.com/maps/dir/?api=1&amp;origin=38.479506%2C27.206987&amp;destination=38.464877%2C27.194834&amp;travelmode=driving</t>
        </is>
      </c>
      <c r="X251" s="131" t="inlineStr">
        <is>
          <t>MANAVKUYU</t>
        </is>
      </c>
      <c r="Y251" s="131" t="n">
        <v>2.9</v>
      </c>
      <c r="Z251" s="131" t="inlineStr">
        <is>
          <t>https://www.google.com/maps/dir/?api=1&amp;origin=38.479506%2C27.206987&amp;destination=38.4625711%2C27.1824038&amp;travelmode=driving</t>
        </is>
      </c>
      <c r="AA251" s="131" t="inlineStr">
        <is>
          <t>ÇAMDİBİ</t>
        </is>
      </c>
      <c r="AB251" s="131" t="n">
        <v>4.7</v>
      </c>
      <c r="AC251" s="131" t="inlineStr">
        <is>
          <t>https://www.google.com/maps/dir/?api=1&amp;origin=38.479506%2C27.206987&amp;destination=38.438109%2C27.19608&amp;travelmode=driving</t>
        </is>
      </c>
    </row>
    <row r="252" ht="30" customHeight="1" s="113">
      <c r="A252" s="202" t="inlineStr">
        <is>
          <t>SEMİH YALAMAÇ</t>
        </is>
      </c>
      <c r="B252" s="202" t="inlineStr">
        <is>
          <t>M035</t>
        </is>
      </c>
      <c r="C252" s="202" t="inlineStr">
        <is>
          <t>OSMANGAZİ</t>
        </is>
      </c>
      <c r="D252" s="202" t="inlineStr">
        <is>
          <t>İzmir</t>
        </is>
      </c>
      <c r="E252" s="202" t="inlineStr">
        <is>
          <t>OSMANGAZİ çevresi</t>
        </is>
      </c>
      <c r="F252" s="197" t="inlineStr">
        <is>
          <t xml:space="preserve">ERZENE MAH.77 SOK.NO:17 K.2 D:2 BORNOVA İZMİR </t>
        </is>
      </c>
      <c r="G252" s="203" t="n">
        <v>38.463856</v>
      </c>
      <c r="H252" s="203" t="n">
        <v>27.22196</v>
      </c>
      <c r="I252" s="202" t="inlineStr">
        <is>
          <t>Toplu Taşıma</t>
        </is>
      </c>
      <c r="J252" s="204" t="n">
        <v>60</v>
      </c>
      <c r="K252" s="202" t="inlineStr">
        <is>
          <t>Değerlendirilebilir</t>
        </is>
      </c>
      <c r="L252" s="202" t="n"/>
      <c r="M252" s="205" t="n">
        <v>46229</v>
      </c>
      <c r="N252" s="202" t="inlineStr">
        <is>
          <t>Gerçek - Google Places (77 Sk No:17)</t>
        </is>
      </c>
      <c r="O252" s="206" t="inlineStr">
        <is>
          <t>Açık adres yalnız İK/admin tarafından görülmelidir; raporlara taşınmaz.</t>
        </is>
      </c>
      <c r="P252" s="131" t="n">
        <v>9.6</v>
      </c>
      <c r="Q252" s="131" t="inlineStr">
        <is>
          <t>Z1  ET DEPO</t>
        </is>
      </c>
      <c r="R252" s="131" t="n">
        <v>2.7</v>
      </c>
      <c r="S252" s="131" t="inlineStr">
        <is>
          <t>Hayır</t>
        </is>
      </c>
      <c r="T252" s="131" t="inlineStr">
        <is>
          <t>https://www.google.com/maps/dir/?api=1&amp;origin=38.463856%2C27.22196&amp;destination=38.465171%2C27.111266&amp;travelmode=driving</t>
        </is>
      </c>
      <c r="U252" s="131" t="inlineStr">
        <is>
          <t>OSMANGAZİ</t>
        </is>
      </c>
      <c r="V252" s="131" t="n">
        <v>2.4</v>
      </c>
      <c r="W252" s="131" t="inlineStr">
        <is>
          <t>https://www.google.com/maps/dir/?api=1&amp;origin=38.463856%2C27.22196&amp;destination=38.464877%2C27.194834&amp;travelmode=driving</t>
        </is>
      </c>
      <c r="X252" s="131" t="inlineStr">
        <is>
          <t>YEŞİLOVA</t>
        </is>
      </c>
      <c r="Y252" s="131" t="n">
        <v>3.4</v>
      </c>
      <c r="Z252" s="131" t="inlineStr">
        <is>
          <t>https://www.google.com/maps/dir/?api=1&amp;origin=38.463856%2C27.22196&amp;destination=38.436005%2C27.206807&amp;travelmode=driving</t>
        </is>
      </c>
      <c r="AA252" s="131" t="inlineStr">
        <is>
          <t>MANAVKUYU</t>
        </is>
      </c>
      <c r="AB252" s="131" t="n">
        <v>3.4</v>
      </c>
      <c r="AC252" s="131" t="inlineStr">
        <is>
          <t>https://www.google.com/maps/dir/?api=1&amp;origin=38.463856%2C27.22196&amp;destination=38.4625711%2C27.1824038&amp;travelmode=driving</t>
        </is>
      </c>
    </row>
    <row r="253" ht="30" customHeight="1" s="113">
      <c r="A253" s="202" t="inlineStr">
        <is>
          <t>YILMAZ OĞUZ</t>
        </is>
      </c>
      <c r="B253" s="202" t="inlineStr">
        <is>
          <t>M035</t>
        </is>
      </c>
      <c r="C253" s="202" t="inlineStr">
        <is>
          <t>OSMANGAZİ</t>
        </is>
      </c>
      <c r="D253" s="202" t="inlineStr">
        <is>
          <t>İzmir</t>
        </is>
      </c>
      <c r="E253" s="202" t="inlineStr">
        <is>
          <t>OSMANGAZİ çevresi</t>
        </is>
      </c>
      <c r="F253" s="197" t="inlineStr">
        <is>
          <t>7308 SOK. YAMANLAR NO:52</t>
        </is>
      </c>
      <c r="G253" s="203" t="n">
        <v>38.475997</v>
      </c>
      <c r="H253" s="203" t="n">
        <v>27.125488</v>
      </c>
      <c r="I253" s="202" t="inlineStr">
        <is>
          <t>Toplu Taşıma</t>
        </is>
      </c>
      <c r="J253" s="204" t="n">
        <v>60</v>
      </c>
      <c r="K253" s="202" t="inlineStr">
        <is>
          <t>Değerlendirilebilir</t>
        </is>
      </c>
      <c r="L253" s="202" t="n"/>
      <c r="M253" s="205" t="n">
        <v>46229</v>
      </c>
      <c r="N253" s="202" t="inlineStr">
        <is>
          <t>Gerçek - Google Places (7308 Sk No:52)</t>
        </is>
      </c>
      <c r="O253" s="206" t="inlineStr">
        <is>
          <t>Açık adres yalnız İK/admin tarafından görülmelidir; raporlara taşınmaz.</t>
        </is>
      </c>
      <c r="P253" s="131" t="n">
        <v>7.5</v>
      </c>
      <c r="Q253" s="131" t="inlineStr">
        <is>
          <t>Z1  ET DEPO</t>
        </is>
      </c>
      <c r="R253" s="131" t="n">
        <v>1.1</v>
      </c>
      <c r="S253" s="131" t="inlineStr">
        <is>
          <t>Hayır</t>
        </is>
      </c>
      <c r="T253" s="131" t="inlineStr">
        <is>
          <t>https://www.google.com/maps/dir/?api=1&amp;origin=38.475997%2C27.125488&amp;destination=38.438109%2C27.19608&amp;travelmode=driving</t>
        </is>
      </c>
      <c r="U253" s="131" t="inlineStr">
        <is>
          <t>BAYRAKLI</t>
        </is>
      </c>
      <c r="V253" s="131" t="n">
        <v>0.8</v>
      </c>
      <c r="W253" s="131" t="inlineStr">
        <is>
          <t>https://www.google.com/maps/dir/?api=1&amp;origin=38.475997%2C27.125488&amp;destination=38.471686%2C27.11778&amp;travelmode=driving</t>
        </is>
      </c>
      <c r="X253" s="131" t="inlineStr">
        <is>
          <t>KARŞIYAKA-2</t>
        </is>
      </c>
      <c r="Y253" s="131" t="n">
        <v>1</v>
      </c>
      <c r="Z253" s="131" t="inlineStr">
        <is>
          <t>https://www.google.com/maps/dir/?api=1&amp;origin=38.475997%2C27.125488&amp;destination=38.474585%2C27.113885&amp;travelmode=driving</t>
        </is>
      </c>
      <c r="AA253" s="131" t="inlineStr">
        <is>
          <t>GÜMÜŞPALA</t>
        </is>
      </c>
      <c r="AB253" s="131" t="n">
        <v>1.2</v>
      </c>
      <c r="AC253" s="131" t="inlineStr">
        <is>
          <t>https://www.google.com/maps/dir/?api=1&amp;origin=38.475997%2C27.125488&amp;destination=38.469293%2C27.136971&amp;travelmode=driving</t>
        </is>
      </c>
    </row>
    <row r="254" ht="30" customHeight="1" s="113">
      <c r="A254" s="202" t="inlineStr">
        <is>
          <t>RIDVAN BAYRAK</t>
        </is>
      </c>
      <c r="B254" s="202" t="inlineStr">
        <is>
          <t>M035</t>
        </is>
      </c>
      <c r="C254" s="202" t="inlineStr">
        <is>
          <t>OSMANGAZİ</t>
        </is>
      </c>
      <c r="D254" s="202" t="inlineStr">
        <is>
          <t>İzmir</t>
        </is>
      </c>
      <c r="E254" s="202" t="inlineStr">
        <is>
          <t>OSMANGAZİ çevresi</t>
        </is>
      </c>
      <c r="F254" s="197" t="inlineStr">
        <is>
          <t>1027 SK. N:7 FIRAT APT. K:2 D:2 EVKA 4 BORNOVA İZMİR</t>
        </is>
      </c>
      <c r="G254" s="203" t="n">
        <v>38.490263</v>
      </c>
      <c r="H254" s="203" t="n">
        <v>27.209305</v>
      </c>
      <c r="I254" s="202" t="inlineStr">
        <is>
          <t>Toplu Taşıma</t>
        </is>
      </c>
      <c r="J254" s="204" t="n">
        <v>60</v>
      </c>
      <c r="K254" s="202" t="inlineStr">
        <is>
          <t>Değerlendirilebilir</t>
        </is>
      </c>
      <c r="L254" s="202" t="n"/>
      <c r="M254" s="205" t="n">
        <v>46229</v>
      </c>
      <c r="N254" s="202" t="inlineStr">
        <is>
          <t>Gerçek - Google Places (1027 Sk No:7)</t>
        </is>
      </c>
      <c r="O254" s="206" t="inlineStr">
        <is>
          <t>Açık adres yalnız İK/admin tarafından görülmelidir; raporlara taşınmaz.</t>
        </is>
      </c>
      <c r="P254" s="131" t="n">
        <v>5.9</v>
      </c>
      <c r="Q254" s="131" t="inlineStr">
        <is>
          <t>Z1  ET DEPO</t>
        </is>
      </c>
      <c r="R254" s="131" t="n">
        <v>2.8</v>
      </c>
      <c r="S254" s="131" t="inlineStr">
        <is>
          <t>Hayır</t>
        </is>
      </c>
      <c r="T254" s="131" t="inlineStr">
        <is>
          <t>https://www.google.com/maps/dir/?api=1&amp;origin=38.490263%2C27.209305&amp;destination=38.438109%2C27.19608&amp;travelmode=driving</t>
        </is>
      </c>
      <c r="U254" s="131" t="inlineStr">
        <is>
          <t>OSMANGAZİ</t>
        </is>
      </c>
      <c r="V254" s="131" t="n">
        <v>3.1</v>
      </c>
      <c r="W254" s="131" t="inlineStr">
        <is>
          <t>https://www.google.com/maps/dir/?api=1&amp;origin=38.490263%2C27.209305&amp;destination=38.464877%2C27.194834&amp;travelmode=driving</t>
        </is>
      </c>
      <c r="X254" s="131" t="inlineStr">
        <is>
          <t>MANAVKUYU</t>
        </is>
      </c>
      <c r="Y254" s="131" t="n">
        <v>3.9</v>
      </c>
      <c r="Z254" s="131" t="inlineStr">
        <is>
          <t>https://www.google.com/maps/dir/?api=1&amp;origin=38.490263%2C27.209305&amp;destination=38.4625711%2C27.1824038&amp;travelmode=driving</t>
        </is>
      </c>
      <c r="AA254" s="131" t="inlineStr">
        <is>
          <t>ÇAMDİBİ</t>
        </is>
      </c>
      <c r="AB254" s="131" t="n">
        <v>5.9</v>
      </c>
      <c r="AC254" s="131" t="inlineStr">
        <is>
          <t>https://www.google.com/maps/dir/?api=1&amp;origin=38.490263%2C27.209305&amp;destination=38.438109%2C27.19608&amp;travelmode=driving</t>
        </is>
      </c>
    </row>
    <row r="255" ht="30" customHeight="1" s="113">
      <c r="A255" s="202" t="inlineStr">
        <is>
          <t>MUHAMMET KARAMAN</t>
        </is>
      </c>
      <c r="B255" s="202" t="inlineStr">
        <is>
          <t>M022</t>
        </is>
      </c>
      <c r="C255" s="202" t="inlineStr">
        <is>
          <t>GEDİZ</t>
        </is>
      </c>
      <c r="D255" s="202" t="inlineStr">
        <is>
          <t>İzmir</t>
        </is>
      </c>
      <c r="E255" s="202" t="inlineStr">
        <is>
          <t>GEDİZ çevresi</t>
        </is>
      </c>
      <c r="F255" s="197" t="inlineStr">
        <is>
          <t xml:space="preserve">YEŞİLBAĞLAR MAH. 647/18 SK NO:3 İÇ KAPI NO:1 BUCA/İİZMİR </t>
        </is>
      </c>
      <c r="G255" s="203" t="n">
        <v>38.3718</v>
      </c>
      <c r="H255" s="203" t="n">
        <v>27.150825</v>
      </c>
      <c r="I255" s="202" t="inlineStr">
        <is>
          <t>Toplu Taşıma</t>
        </is>
      </c>
      <c r="J255" s="204" t="n">
        <v>60</v>
      </c>
      <c r="K255" s="202" t="inlineStr">
        <is>
          <t>Değerlendirilebilir</t>
        </is>
      </c>
      <c r="L255" s="202" t="n"/>
      <c r="M255" s="205" t="n">
        <v>46229</v>
      </c>
      <c r="N255" s="202" t="inlineStr">
        <is>
          <t>Gerçek - Google Places (647/18 Sk No:3)</t>
        </is>
      </c>
      <c r="O255" s="206" t="inlineStr">
        <is>
          <t>Açık adres yalnız İK/admin tarafından görülmelidir; raporlara taşınmaz.</t>
        </is>
      </c>
      <c r="P255" s="131" t="n">
        <v>8.4</v>
      </c>
      <c r="Q255" s="131" t="inlineStr">
        <is>
          <t>MENDERES DEPO</t>
        </is>
      </c>
      <c r="R255" s="131" t="n">
        <v>1.6</v>
      </c>
      <c r="S255" s="131" t="inlineStr">
        <is>
          <t>Hayır</t>
        </is>
      </c>
      <c r="T255" s="131" t="inlineStr">
        <is>
          <t>https://www.google.com/maps/dir/?api=1&amp;origin=38.3718%2C27.150825&amp;destination=38.438109%2C27.19608&amp;travelmode=driving</t>
        </is>
      </c>
      <c r="U255" s="131" t="inlineStr">
        <is>
          <t>BUCA</t>
        </is>
      </c>
      <c r="V255" s="131" t="n">
        <v>0.1</v>
      </c>
      <c r="W255" s="131" t="inlineStr">
        <is>
          <t>https://www.google.com/maps/dir/?api=1&amp;origin=38.3718%2C27.150825&amp;destination=38.373039%2C27.150591&amp;travelmode=driving</t>
        </is>
      </c>
      <c r="X255" s="131" t="inlineStr">
        <is>
          <t>GEDİZ</t>
        </is>
      </c>
      <c r="Y255" s="131" t="n">
        <v>0.8</v>
      </c>
      <c r="Z255" s="131" t="inlineStr">
        <is>
          <t>https://www.google.com/maps/dir/?api=1&amp;origin=38.3718%2C27.150825&amp;destination=38.37066%2C27.159618&amp;travelmode=driving</t>
        </is>
      </c>
      <c r="AA255" s="131" t="inlineStr">
        <is>
          <t>ŞİRİNYER 2</t>
        </is>
      </c>
      <c r="AB255" s="131" t="n">
        <v>2.1</v>
      </c>
      <c r="AC255" s="131" t="inlineStr">
        <is>
          <t>https://www.google.com/maps/dir/?api=1&amp;origin=38.3718%2C27.150825&amp;destination=38.3911321%2C27.1511743&amp;travelmode=driving</t>
        </is>
      </c>
    </row>
    <row r="256" ht="30" customHeight="1" s="113">
      <c r="A256" s="202" t="inlineStr">
        <is>
          <t>VOLKAN MERCAN</t>
        </is>
      </c>
      <c r="B256" s="202" t="inlineStr">
        <is>
          <t>M022</t>
        </is>
      </c>
      <c r="C256" s="202" t="inlineStr">
        <is>
          <t>GEDİZ</t>
        </is>
      </c>
      <c r="D256" s="202" t="inlineStr">
        <is>
          <t>İzmir</t>
        </is>
      </c>
      <c r="E256" s="202" t="inlineStr">
        <is>
          <t>GEDİZ çevresi</t>
        </is>
      </c>
      <c r="F256" s="197" t="inlineStr">
        <is>
          <t>LALELİ MH. 397 SK. NO:13-19 İÇ KAPI NO:3 BUCA/İZMİR</t>
        </is>
      </c>
      <c r="G256" s="203" t="n">
        <v>38.396694</v>
      </c>
      <c r="H256" s="203" t="n">
        <v>27.14958</v>
      </c>
      <c r="I256" s="202" t="inlineStr">
        <is>
          <t>Toplu Taşıma</t>
        </is>
      </c>
      <c r="J256" s="204" t="n">
        <v>60</v>
      </c>
      <c r="K256" s="202" t="inlineStr">
        <is>
          <t>Değerlendirilebilir</t>
        </is>
      </c>
      <c r="L256" s="202" t="n"/>
      <c r="M256" s="205" t="n">
        <v>46229</v>
      </c>
      <c r="N256" s="202" t="inlineStr">
        <is>
          <t>Gerçek - Google Places (397 Sk No:13)</t>
        </is>
      </c>
      <c r="O256" s="206" t="inlineStr">
        <is>
          <t>Açık adres yalnız İK/admin tarafından görülmelidir; raporlara taşınmaz.</t>
        </is>
      </c>
      <c r="P256" s="131" t="n">
        <v>6.1</v>
      </c>
      <c r="Q256" s="131" t="inlineStr">
        <is>
          <t>POLİGON</t>
        </is>
      </c>
      <c r="R256" s="131" t="n">
        <v>1.7</v>
      </c>
      <c r="S256" s="131" t="inlineStr">
        <is>
          <t>Hayır</t>
        </is>
      </c>
      <c r="T256" s="131" t="inlineStr">
        <is>
          <t>https://www.google.com/maps/dir/?api=1&amp;origin=38.396694%2C27.14958&amp;destination=38.438109%2C27.19608&amp;travelmode=driving</t>
        </is>
      </c>
      <c r="U256" s="131" t="inlineStr">
        <is>
          <t>BUCA2</t>
        </is>
      </c>
      <c r="V256" s="131" t="n">
        <v>0.2</v>
      </c>
      <c r="W256" s="131" t="inlineStr">
        <is>
          <t>https://www.google.com/maps/dir/?api=1&amp;origin=38.396694%2C27.14958&amp;destination=38.394722%2C27.148207&amp;travelmode=driving</t>
        </is>
      </c>
      <c r="X256" s="131" t="inlineStr">
        <is>
          <t>ŞİRİNYER</t>
        </is>
      </c>
      <c r="Y256" s="131" t="n">
        <v>0.6</v>
      </c>
      <c r="Z256" s="131" t="inlineStr">
        <is>
          <t>https://www.google.com/maps/dir/?api=1&amp;origin=38.396694%2C27.14958&amp;destination=38.399377%2C27.155469&amp;travelmode=driving</t>
        </is>
      </c>
      <c r="AA256" s="131" t="inlineStr">
        <is>
          <t>ŞİRİNYER 2</t>
        </is>
      </c>
      <c r="AB256" s="131" t="n">
        <v>0.6</v>
      </c>
      <c r="AC256" s="131" t="inlineStr">
        <is>
          <t>https://www.google.com/maps/dir/?api=1&amp;origin=38.396694%2C27.14958&amp;destination=38.3911321%2C27.1511743&amp;travelmode=driving</t>
        </is>
      </c>
    </row>
    <row r="257" ht="30" customHeight="1" s="113">
      <c r="A257" s="202" t="inlineStr">
        <is>
          <t>ELİF GÜNDEM</t>
        </is>
      </c>
      <c r="B257" s="202" t="inlineStr">
        <is>
          <t>M022</t>
        </is>
      </c>
      <c r="C257" s="202" t="inlineStr">
        <is>
          <t>GEDİZ</t>
        </is>
      </c>
      <c r="D257" s="202" t="inlineStr">
        <is>
          <t>İzmir</t>
        </is>
      </c>
      <c r="E257" s="202" t="inlineStr">
        <is>
          <t>GEDİZ çevresi</t>
        </is>
      </c>
      <c r="F257" s="197" t="inlineStr">
        <is>
          <t>ÇAMLIKULE MAH. 290/8 SOK. NO:41 BUCA/İZMİR</t>
        </is>
      </c>
      <c r="G257" s="203" t="n">
        <v>38.374243</v>
      </c>
      <c r="H257" s="203" t="n">
        <v>27.170334</v>
      </c>
      <c r="I257" s="202" t="inlineStr">
        <is>
          <t>Toplu Taşıma</t>
        </is>
      </c>
      <c r="J257" s="204" t="n">
        <v>60</v>
      </c>
      <c r="K257" s="202" t="inlineStr">
        <is>
          <t>Değerlendirilebilir</t>
        </is>
      </c>
      <c r="L257" s="202" t="n"/>
      <c r="M257" s="205" t="n">
        <v>46229</v>
      </c>
      <c r="N257" s="202" t="inlineStr">
        <is>
          <t>Gerçek - Google Places (290/8 Sk No:41)</t>
        </is>
      </c>
      <c r="O257" s="206" t="inlineStr">
        <is>
          <t>Açık adres yalnız İK/admin tarafından görülmelidir; raporlara taşınmaz.</t>
        </is>
      </c>
      <c r="P257" s="131" t="n">
        <v>7.4</v>
      </c>
      <c r="Q257" s="131" t="inlineStr">
        <is>
          <t>POLİGON</t>
        </is>
      </c>
      <c r="R257" s="131" t="n">
        <v>2.5</v>
      </c>
      <c r="S257" s="131" t="inlineStr">
        <is>
          <t>Hayır</t>
        </is>
      </c>
      <c r="T257" s="131" t="inlineStr">
        <is>
          <t>https://www.google.com/maps/dir/?api=1&amp;origin=38.374243%2C27.170334&amp;destination=38.438109%2C27.19608&amp;travelmode=driving</t>
        </is>
      </c>
      <c r="U257" s="131" t="inlineStr">
        <is>
          <t>GEDİZ</t>
        </is>
      </c>
      <c r="V257" s="131" t="n">
        <v>1</v>
      </c>
      <c r="W257" s="131" t="inlineStr">
        <is>
          <t>https://www.google.com/maps/dir/?api=1&amp;origin=38.374243%2C27.170334&amp;destination=38.37066%2C27.159618&amp;travelmode=driving</t>
        </is>
      </c>
      <c r="X257" s="131" t="inlineStr">
        <is>
          <t>BUCA</t>
        </is>
      </c>
      <c r="Y257" s="131" t="n">
        <v>1.7</v>
      </c>
      <c r="Z257" s="131" t="inlineStr">
        <is>
          <t>https://www.google.com/maps/dir/?api=1&amp;origin=38.374243%2C27.170334&amp;destination=38.373039%2C27.150591&amp;travelmode=driving</t>
        </is>
      </c>
      <c r="AA257" s="131" t="inlineStr">
        <is>
          <t>ŞİRİNYER 2</t>
        </is>
      </c>
      <c r="AB257" s="131" t="n">
        <v>2.5</v>
      </c>
      <c r="AC257" s="131" t="inlineStr">
        <is>
          <t>https://www.google.com/maps/dir/?api=1&amp;origin=38.374243%2C27.170334&amp;destination=38.3911321%2C27.1511743&amp;travelmode=driving</t>
        </is>
      </c>
    </row>
    <row r="258" ht="30" customHeight="1" s="113">
      <c r="A258" s="202" t="inlineStr">
        <is>
          <t>DİLAN SALAR</t>
        </is>
      </c>
      <c r="B258" s="202" t="inlineStr">
        <is>
          <t>M022</t>
        </is>
      </c>
      <c r="C258" s="202" t="inlineStr">
        <is>
          <t>GEDİZ</t>
        </is>
      </c>
      <c r="D258" s="202" t="inlineStr">
        <is>
          <t>İzmir</t>
        </is>
      </c>
      <c r="E258" s="202" t="inlineStr">
        <is>
          <t>GEDİZ çevresi</t>
        </is>
      </c>
      <c r="F258" s="197" t="inlineStr">
        <is>
          <t>GÖKSU MH. 690/6SK. NO:20 İÇ KAPI NO:2 BUCA/İZMİR</t>
        </is>
      </c>
      <c r="G258" s="203" t="n">
        <v>38.366788</v>
      </c>
      <c r="H258" s="203" t="n">
        <v>27.142564</v>
      </c>
      <c r="I258" s="202" t="inlineStr">
        <is>
          <t>Toplu Taşıma</t>
        </is>
      </c>
      <c r="J258" s="204" t="n">
        <v>60</v>
      </c>
      <c r="K258" s="202" t="inlineStr">
        <is>
          <t>Değerlendirilebilir</t>
        </is>
      </c>
      <c r="L258" s="202" t="n"/>
      <c r="M258" s="205" t="n">
        <v>46229</v>
      </c>
      <c r="N258" s="202" t="inlineStr">
        <is>
          <t>Gerçek - Google Places (690/6 Sk No:20)</t>
        </is>
      </c>
      <c r="O258" s="206" t="inlineStr">
        <is>
          <t>Açık adres yalnız İK/admin tarafından görülmelidir; raporlara taşınmaz.</t>
        </is>
      </c>
      <c r="P258" s="131" t="n">
        <v>9.199999999999999</v>
      </c>
      <c r="Q258" s="131" t="inlineStr">
        <is>
          <t>POLİGON</t>
        </is>
      </c>
      <c r="R258" s="131" t="n">
        <v>0.3</v>
      </c>
      <c r="S258" s="131" t="inlineStr">
        <is>
          <t>Hayır</t>
        </is>
      </c>
      <c r="T258" s="131" t="inlineStr">
        <is>
          <t>https://www.google.com/maps/dir/?api=1&amp;origin=38.366788%2C27.142564&amp;destination=38.438109%2C27.19608&amp;travelmode=driving</t>
        </is>
      </c>
      <c r="U258" s="131" t="inlineStr">
        <is>
          <t>BUCA</t>
        </is>
      </c>
      <c r="V258" s="131" t="n">
        <v>1</v>
      </c>
      <c r="W258" s="131" t="inlineStr">
        <is>
          <t>https://www.google.com/maps/dir/?api=1&amp;origin=38.366788%2C27.142564&amp;destination=38.373039%2C27.150591&amp;travelmode=driving</t>
        </is>
      </c>
      <c r="X258" s="131" t="inlineStr">
        <is>
          <t>GEDİZ</t>
        </is>
      </c>
      <c r="Y258" s="131" t="n">
        <v>1.5</v>
      </c>
      <c r="Z258" s="131" t="inlineStr">
        <is>
          <t>https://www.google.com/maps/dir/?api=1&amp;origin=38.366788%2C27.142564&amp;destination=38.37066%2C27.159618&amp;travelmode=driving</t>
        </is>
      </c>
      <c r="AA258" s="131" t="inlineStr">
        <is>
          <t>ŞİRİNYER 2</t>
        </is>
      </c>
      <c r="AB258" s="131" t="n">
        <v>2.8</v>
      </c>
      <c r="AC258" s="131" t="inlineStr">
        <is>
          <t>https://www.google.com/maps/dir/?api=1&amp;origin=38.366788%2C27.142564&amp;destination=38.3911321%2C27.1511743&amp;travelmode=driving</t>
        </is>
      </c>
    </row>
    <row r="259" ht="30" customHeight="1" s="113">
      <c r="A259" s="202" t="inlineStr">
        <is>
          <t>LEYLA BARAN</t>
        </is>
      </c>
      <c r="B259" s="202" t="inlineStr">
        <is>
          <t>M022</t>
        </is>
      </c>
      <c r="C259" s="202" t="inlineStr">
        <is>
          <t>GEDİZ</t>
        </is>
      </c>
      <c r="D259" s="202" t="inlineStr">
        <is>
          <t>İzmir</t>
        </is>
      </c>
      <c r="E259" s="202" t="inlineStr">
        <is>
          <t>GEDİZ çevresi</t>
        </is>
      </c>
      <c r="F259" s="197" t="inlineStr">
        <is>
          <t>YEŞİLBAĞLAR MAH. 289/48 SK.NO:41 İÇ KAPI NO:2</t>
        </is>
      </c>
      <c r="G259" s="203" t="n">
        <v>38.37231</v>
      </c>
      <c r="H259" s="203" t="n">
        <v>27.155353</v>
      </c>
      <c r="I259" s="202" t="inlineStr">
        <is>
          <t>Toplu Taşıma</t>
        </is>
      </c>
      <c r="J259" s="204" t="n">
        <v>60</v>
      </c>
      <c r="K259" s="202" t="inlineStr">
        <is>
          <t>Değerlendirilebilir</t>
        </is>
      </c>
      <c r="L259" s="202" t="n"/>
      <c r="M259" s="205" t="n">
        <v>46229</v>
      </c>
      <c r="N259" s="202" t="inlineStr">
        <is>
          <t>Gerçek - Google Places (289/48 Sk No:41)</t>
        </is>
      </c>
      <c r="O259" s="206" t="inlineStr">
        <is>
          <t>Açık adres yalnız İK/admin tarafından görülmelidir; raporlara taşınmaz.</t>
        </is>
      </c>
      <c r="P259" s="131" t="n">
        <v>10.3</v>
      </c>
      <c r="Q259" s="131" t="inlineStr">
        <is>
          <t>POLİGON</t>
        </is>
      </c>
      <c r="R259" s="131" t="n">
        <v>0.4</v>
      </c>
      <c r="S259" s="131" t="inlineStr">
        <is>
          <t>Hayır</t>
        </is>
      </c>
      <c r="T259" s="131" t="inlineStr">
        <is>
          <t>https://www.google.com/maps/dir/?api=1&amp;origin=38.37231%2C27.155353&amp;destination=38.4625711%2C27.1824038&amp;travelmode=driving</t>
        </is>
      </c>
      <c r="U259" s="131" t="inlineStr">
        <is>
          <t>GEDİZ</t>
        </is>
      </c>
      <c r="V259" s="131" t="n">
        <v>0.4</v>
      </c>
      <c r="W259" s="131" t="inlineStr">
        <is>
          <t>https://www.google.com/maps/dir/?api=1&amp;origin=38.37231%2C27.155353&amp;destination=38.37066%2C27.159618&amp;travelmode=driving</t>
        </is>
      </c>
      <c r="X259" s="131" t="inlineStr">
        <is>
          <t>BUCA</t>
        </is>
      </c>
      <c r="Y259" s="131" t="n">
        <v>0.4</v>
      </c>
      <c r="Z259" s="131" t="inlineStr">
        <is>
          <t>https://www.google.com/maps/dir/?api=1&amp;origin=38.37231%2C27.155353&amp;destination=38.373039%2C27.150591&amp;travelmode=driving</t>
        </is>
      </c>
      <c r="AA259" s="131" t="inlineStr">
        <is>
          <t>ŞİRİNYER 2</t>
        </is>
      </c>
      <c r="AB259" s="131" t="n">
        <v>2.1</v>
      </c>
      <c r="AC259" s="131" t="inlineStr">
        <is>
          <t>https://www.google.com/maps/dir/?api=1&amp;origin=38.37231%2C27.155353&amp;destination=38.3911321%2C27.1511743&amp;travelmode=driving</t>
        </is>
      </c>
    </row>
    <row r="260" ht="30" customHeight="1" s="113">
      <c r="A260" s="202" t="inlineStr">
        <is>
          <t>ZEYNEP İBİŞ</t>
        </is>
      </c>
      <c r="B260" s="202" t="inlineStr">
        <is>
          <t>M022</t>
        </is>
      </c>
      <c r="C260" s="202" t="inlineStr">
        <is>
          <t>GEDİZ</t>
        </is>
      </c>
      <c r="D260" s="202" t="inlineStr">
        <is>
          <t>İzmir</t>
        </is>
      </c>
      <c r="E260" s="202" t="inlineStr">
        <is>
          <t>GEDİZ çevresi</t>
        </is>
      </c>
      <c r="F260" s="197" t="inlineStr">
        <is>
          <t>GÖKSU MH. 695/1 SK. N:32 K:3 BUCA İZMİR</t>
        </is>
      </c>
      <c r="G260" s="203" t="n">
        <v>38.365382</v>
      </c>
      <c r="H260" s="203" t="n">
        <v>27.151432</v>
      </c>
      <c r="I260" s="202" t="inlineStr">
        <is>
          <t>Toplu Taşıma</t>
        </is>
      </c>
      <c r="J260" s="204" t="n">
        <v>60</v>
      </c>
      <c r="K260" s="202" t="inlineStr">
        <is>
          <t>Değerlendirilebilir</t>
        </is>
      </c>
      <c r="L260" s="202" t="n"/>
      <c r="M260" s="205" t="n">
        <v>46229</v>
      </c>
      <c r="N260" s="202" t="inlineStr">
        <is>
          <t>Gerçek - Google Places (695/1 Sk No:32)</t>
        </is>
      </c>
      <c r="O260" s="206" t="inlineStr">
        <is>
          <t>Açık adres yalnız İK/admin tarafından görülmelidir; raporlara taşınmaz.</t>
        </is>
      </c>
      <c r="P260" s="131" t="n">
        <v>11.1</v>
      </c>
      <c r="Q260" s="131" t="inlineStr">
        <is>
          <t>POLİGON</t>
        </is>
      </c>
      <c r="R260" s="131" t="n">
        <v>2.7</v>
      </c>
      <c r="S260" s="131" t="inlineStr">
        <is>
          <t>Hayır</t>
        </is>
      </c>
      <c r="T260" s="131" t="inlineStr">
        <is>
          <t>https://www.google.com/maps/dir/?api=1&amp;origin=38.365382%2C27.151432&amp;destination=38.4625711%2C27.1824038&amp;travelmode=driving</t>
        </is>
      </c>
      <c r="U260" s="131" t="inlineStr">
        <is>
          <t>BUCA</t>
        </is>
      </c>
      <c r="V260" s="131" t="n">
        <v>0.9</v>
      </c>
      <c r="W260" s="131" t="inlineStr">
        <is>
          <t>https://www.google.com/maps/dir/?api=1&amp;origin=38.365382%2C27.151432&amp;destination=38.373039%2C27.150591&amp;travelmode=driving</t>
        </is>
      </c>
      <c r="X260" s="131" t="inlineStr">
        <is>
          <t>GEDİZ</t>
        </is>
      </c>
      <c r="Y260" s="131" t="n">
        <v>0.9</v>
      </c>
      <c r="Z260" s="131" t="inlineStr">
        <is>
          <t>https://www.google.com/maps/dir/?api=1&amp;origin=38.365382%2C27.151432&amp;destination=38.37066%2C27.159618&amp;travelmode=driving</t>
        </is>
      </c>
      <c r="AA260" s="131" t="inlineStr">
        <is>
          <t>ŞİRİNYER 2</t>
        </is>
      </c>
      <c r="AB260" s="131" t="n">
        <v>2.9</v>
      </c>
      <c r="AC260" s="131" t="inlineStr">
        <is>
          <t>https://www.google.com/maps/dir/?api=1&amp;origin=38.365382%2C27.151432&amp;destination=38.3911321%2C27.1511743&amp;travelmode=driving</t>
        </is>
      </c>
    </row>
    <row r="261" ht="30" customHeight="1" s="113">
      <c r="A261" s="202" t="inlineStr">
        <is>
          <t>ALP DENİZ KAYA</t>
        </is>
      </c>
      <c r="B261" s="202" t="inlineStr">
        <is>
          <t>M022</t>
        </is>
      </c>
      <c r="C261" s="202" t="inlineStr">
        <is>
          <t>GEDİZ</t>
        </is>
      </c>
      <c r="D261" s="202" t="inlineStr">
        <is>
          <t>İzmir</t>
        </is>
      </c>
      <c r="E261" s="202" t="inlineStr">
        <is>
          <t>GEDİZ çevresi</t>
        </is>
      </c>
      <c r="F261" s="197" t="inlineStr">
        <is>
          <t>1265 SK.AYDOĞDU MAH.4B İÇ KAPI NO:20 BUCA/İZMİR</t>
        </is>
      </c>
      <c r="G261" s="203" t="n">
        <v>38.399439</v>
      </c>
      <c r="H261" s="203" t="n">
        <v>27.205228</v>
      </c>
      <c r="I261" s="202" t="inlineStr">
        <is>
          <t>Toplu Taşıma</t>
        </is>
      </c>
      <c r="J261" s="204" t="n">
        <v>60</v>
      </c>
      <c r="K261" s="202" t="inlineStr">
        <is>
          <t>Değerlendirilebilir</t>
        </is>
      </c>
      <c r="L261" s="202" t="n"/>
      <c r="M261" s="205" t="n">
        <v>46229</v>
      </c>
      <c r="N261" s="202" t="inlineStr">
        <is>
          <t>Gerçek - Google Places (1266 Sk No:4 civarı)</t>
        </is>
      </c>
      <c r="O261" s="206" t="inlineStr">
        <is>
          <t>Açık adres yalnız İK/admin tarafından görülmelidir; raporlara taşınmaz.</t>
        </is>
      </c>
      <c r="P261" s="131" t="n">
        <v>7.3</v>
      </c>
      <c r="Q261" s="131" t="inlineStr">
        <is>
          <t>POLİGON</t>
        </is>
      </c>
      <c r="R261" s="131" t="n">
        <v>0.5</v>
      </c>
      <c r="S261" s="131" t="inlineStr">
        <is>
          <t>Hayır</t>
        </is>
      </c>
      <c r="T261" s="131" t="inlineStr">
        <is>
          <t>https://www.google.com/maps/dir/?api=1&amp;origin=38.399439%2C27.205228&amp;destination=38.4625711%2C27.1824038&amp;travelmode=driving</t>
        </is>
      </c>
      <c r="U261" s="131" t="inlineStr">
        <is>
          <t>HAL DEPO</t>
        </is>
      </c>
      <c r="V261" s="131" t="n">
        <v>3.5</v>
      </c>
      <c r="W261" s="131" t="inlineStr">
        <is>
          <t>https://www.google.com/maps/dir/?api=1&amp;origin=38.399439%2C27.205228&amp;destination=38.412%2C27.168&amp;travelmode=driving</t>
        </is>
      </c>
      <c r="X261" s="131" t="inlineStr">
        <is>
          <t>YEŞİLOVA</t>
        </is>
      </c>
      <c r="Y261" s="131" t="n">
        <v>4.1</v>
      </c>
      <c r="Z261" s="131" t="inlineStr">
        <is>
          <t>https://www.google.com/maps/dir/?api=1&amp;origin=38.399439%2C27.205228&amp;destination=38.436005%2C27.206807&amp;travelmode=driving</t>
        </is>
      </c>
      <c r="AA261" s="131" t="inlineStr">
        <is>
          <t>ŞİRİNYER</t>
        </is>
      </c>
      <c r="AB261" s="131" t="n">
        <v>4.3</v>
      </c>
      <c r="AC261" s="131" t="inlineStr">
        <is>
          <t>https://www.google.com/maps/dir/?api=1&amp;origin=38.399439%2C27.205228&amp;destination=38.399377%2C27.155469&amp;travelmode=driving</t>
        </is>
      </c>
    </row>
    <row r="262" ht="30" customHeight="1" s="113">
      <c r="A262" s="202" t="inlineStr">
        <is>
          <t>ILYAS  SAPAROV</t>
        </is>
      </c>
      <c r="B262" s="202" t="inlineStr">
        <is>
          <t>M022</t>
        </is>
      </c>
      <c r="C262" s="202" t="inlineStr">
        <is>
          <t>GEDİZ</t>
        </is>
      </c>
      <c r="D262" s="202" t="inlineStr">
        <is>
          <t>İzmir</t>
        </is>
      </c>
      <c r="E262" s="202" t="inlineStr">
        <is>
          <t>GEDİZ çevresi</t>
        </is>
      </c>
      <c r="F262" s="197" t="n">
        <v>0</v>
      </c>
      <c r="G262" s="203" t="n">
        <v>38.42</v>
      </c>
      <c r="H262" s="203" t="n">
        <v>27.073</v>
      </c>
      <c r="I262" s="202" t="inlineStr">
        <is>
          <t>Toplu Taşıma</t>
        </is>
      </c>
      <c r="J262" s="204" t="n">
        <v>60</v>
      </c>
      <c r="K262" s="202" t="inlineStr">
        <is>
          <t>Değerlendirilebilir</t>
        </is>
      </c>
      <c r="L262" s="202" t="n"/>
      <c r="M262" s="205" t="n">
        <v>46229</v>
      </c>
      <c r="N262" s="202" t="inlineStr">
        <is>
          <t>Dummy - değiştiriniz</t>
        </is>
      </c>
      <c r="O262" s="206" t="inlineStr">
        <is>
          <t>Açık adres yalnız İK/admin tarafından görülmelidir; raporlara taşınmaz.</t>
        </is>
      </c>
      <c r="P262" s="131" t="n">
        <v>10.6</v>
      </c>
      <c r="Q262" s="131" t="inlineStr">
        <is>
          <t>MENDERES DEPO</t>
        </is>
      </c>
      <c r="R262" s="131" t="n">
        <v>2.3</v>
      </c>
      <c r="S262" s="131" t="inlineStr">
        <is>
          <t>Hayır</t>
        </is>
      </c>
      <c r="T262" s="131" t="inlineStr">
        <is>
          <t>https://www.google.com/maps/dir/?api=1&amp;origin=38.42%2C27.073&amp;destination=38.4625711%2C27.1824038&amp;travelmode=driving</t>
        </is>
      </c>
      <c r="U262" s="131" t="inlineStr">
        <is>
          <t>MENDERES DEPO</t>
        </is>
      </c>
      <c r="V262" s="131" t="n">
        <v>2.3</v>
      </c>
      <c r="W262" s="131" t="inlineStr">
        <is>
          <t>https://www.google.com/maps/dir/?api=1&amp;origin=38.42%2C27.073&amp;destination=38.441%2C27.072&amp;travelmode=driving</t>
        </is>
      </c>
      <c r="X262" s="131" t="inlineStr">
        <is>
          <t>GÖZTEPE</t>
        </is>
      </c>
      <c r="Y262" s="131" t="n">
        <v>2.7</v>
      </c>
      <c r="Z262" s="131" t="inlineStr">
        <is>
          <t>https://www.google.com/maps/dir/?api=1&amp;origin=38.42%2C27.073&amp;destination=38.401328%2C27.093267&amp;travelmode=driving</t>
        </is>
      </c>
      <c r="AA262" s="131" t="inlineStr">
        <is>
          <t>POLİGON</t>
        </is>
      </c>
      <c r="AB262" s="131" t="n">
        <v>2.8</v>
      </c>
      <c r="AC262" s="131" t="inlineStr">
        <is>
          <t>https://www.google.com/maps/dir/?api=1&amp;origin=38.42%2C27.073&amp;destination=38.395182%2C27.075087&amp;travelmode=driving</t>
        </is>
      </c>
    </row>
    <row r="263" ht="30" customHeight="1" s="113">
      <c r="A263" s="202" t="inlineStr">
        <is>
          <t>MÜZEYYEN BAKIR</t>
        </is>
      </c>
      <c r="B263" s="202" t="inlineStr">
        <is>
          <t>M022</t>
        </is>
      </c>
      <c r="C263" s="202" t="inlineStr">
        <is>
          <t>GEDİZ</t>
        </is>
      </c>
      <c r="D263" s="202" t="inlineStr">
        <is>
          <t>İzmir</t>
        </is>
      </c>
      <c r="E263" s="202" t="inlineStr">
        <is>
          <t>GEDİZ çevresi</t>
        </is>
      </c>
      <c r="F263" s="197" t="inlineStr">
        <is>
          <t>ÇAMLIPINAR MAH. 293/16 SOK. NO:3 D:2 BUCA-İZMİR</t>
        </is>
      </c>
      <c r="G263" s="203" t="n">
        <v>38.368084</v>
      </c>
      <c r="H263" s="203" t="n">
        <v>27.162726</v>
      </c>
      <c r="I263" s="202" t="inlineStr">
        <is>
          <t>Toplu Taşıma</t>
        </is>
      </c>
      <c r="J263" s="204" t="n">
        <v>60</v>
      </c>
      <c r="K263" s="202" t="inlineStr">
        <is>
          <t>Değerlendirilebilir</t>
        </is>
      </c>
      <c r="L263" s="202" t="n"/>
      <c r="M263" s="205" t="n">
        <v>46229</v>
      </c>
      <c r="N263" s="202" t="inlineStr">
        <is>
          <t>Gerçek - Google Places (293/16 Sk No:3)</t>
        </is>
      </c>
      <c r="O263" s="206" t="inlineStr">
        <is>
          <t>Açık adres yalnız İK/admin tarafından görülmelidir; raporlara taşınmaz.</t>
        </is>
      </c>
      <c r="P263" s="131" t="n">
        <v>10.6</v>
      </c>
      <c r="Q263" s="131" t="inlineStr">
        <is>
          <t>POLİGON</t>
        </is>
      </c>
      <c r="R263" s="131" t="n">
        <v>1.8</v>
      </c>
      <c r="S263" s="131" t="inlineStr">
        <is>
          <t>Hayır</t>
        </is>
      </c>
      <c r="T263" s="131" t="inlineStr">
        <is>
          <t>https://www.google.com/maps/dir/?api=1&amp;origin=38.368084%2C27.162726&amp;destination=38.4625711%2C27.1824038&amp;travelmode=driving</t>
        </is>
      </c>
      <c r="U263" s="131" t="inlineStr">
        <is>
          <t>GEDİZ</t>
        </is>
      </c>
      <c r="V263" s="131" t="n">
        <v>0.4</v>
      </c>
      <c r="W263" s="131" t="inlineStr">
        <is>
          <t>https://www.google.com/maps/dir/?api=1&amp;origin=38.368084%2C27.162726&amp;destination=38.37066%2C27.159618&amp;travelmode=driving</t>
        </is>
      </c>
      <c r="X263" s="131" t="inlineStr">
        <is>
          <t>BUCA</t>
        </is>
      </c>
      <c r="Y263" s="131" t="n">
        <v>1.2</v>
      </c>
      <c r="Z263" s="131" t="inlineStr">
        <is>
          <t>https://www.google.com/maps/dir/?api=1&amp;origin=38.368084%2C27.162726&amp;destination=38.373039%2C27.150591&amp;travelmode=driving</t>
        </is>
      </c>
      <c r="AA263" s="131" t="inlineStr">
        <is>
          <t>ŞİRİNYER 2</t>
        </is>
      </c>
      <c r="AB263" s="131" t="n">
        <v>2.8</v>
      </c>
      <c r="AC263" s="131" t="inlineStr">
        <is>
          <t>https://www.google.com/maps/dir/?api=1&amp;origin=38.368084%2C27.162726&amp;destination=38.3911321%2C27.1511743&amp;travelmode=driving</t>
        </is>
      </c>
    </row>
    <row r="264" ht="30" customHeight="1" s="113">
      <c r="A264" s="202" t="inlineStr">
        <is>
          <t>ÖMER METE</t>
        </is>
      </c>
      <c r="B264" s="202" t="inlineStr">
        <is>
          <t>M022</t>
        </is>
      </c>
      <c r="C264" s="202" t="inlineStr">
        <is>
          <t>GEDİZ</t>
        </is>
      </c>
      <c r="D264" s="202" t="inlineStr">
        <is>
          <t>İzmir</t>
        </is>
      </c>
      <c r="E264" s="202" t="inlineStr">
        <is>
          <t>GEDİZ çevresi</t>
        </is>
      </c>
      <c r="F264" s="197" t="inlineStr">
        <is>
          <t>KUBİLAY MAH. 976 SOK. NO:9 KONAK-İZMİR</t>
        </is>
      </c>
      <c r="G264" s="203" t="n">
        <v>38.417268</v>
      </c>
      <c r="H264" s="203" t="n">
        <v>27.142772</v>
      </c>
      <c r="I264" s="202" t="inlineStr">
        <is>
          <t>Toplu Taşıma</t>
        </is>
      </c>
      <c r="J264" s="204" t="n">
        <v>60</v>
      </c>
      <c r="K264" s="202" t="inlineStr">
        <is>
          <t>Değerlendirilebilir</t>
        </is>
      </c>
      <c r="L264" s="202" t="n"/>
      <c r="M264" s="205" t="n">
        <v>46229</v>
      </c>
      <c r="N264" s="202" t="inlineStr">
        <is>
          <t>Gerçek - Google Places (976 Sk No:9)</t>
        </is>
      </c>
      <c r="O264" s="206" t="inlineStr">
        <is>
          <t>Açık adres yalnız İK/admin tarafından görülmelidir; raporlara taşınmaz.</t>
        </is>
      </c>
      <c r="P264" s="131" t="n">
        <v>6.1</v>
      </c>
      <c r="Q264" s="131" t="inlineStr">
        <is>
          <t>MENDERES DEPO</t>
        </is>
      </c>
      <c r="R264" s="131" t="n">
        <v>2.2</v>
      </c>
      <c r="S264" s="131" t="inlineStr">
        <is>
          <t>Hayır</t>
        </is>
      </c>
      <c r="T264" s="131" t="inlineStr">
        <is>
          <t>https://www.google.com/maps/dir/?api=1&amp;origin=38.417268%2C27.142772&amp;destination=38.4625711%2C27.1824038&amp;travelmode=driving</t>
        </is>
      </c>
      <c r="U264" s="131" t="inlineStr">
        <is>
          <t>YAPICIOĞLU</t>
        </is>
      </c>
      <c r="V264" s="131" t="n">
        <v>0.9</v>
      </c>
      <c r="W264" s="131" t="inlineStr">
        <is>
          <t>https://www.google.com/maps/dir/?api=1&amp;origin=38.417268%2C27.142772&amp;destination=38.41192%2C27.135689&amp;travelmode=driving</t>
        </is>
      </c>
      <c r="X264" s="131" t="inlineStr">
        <is>
          <t>HAL DEPO</t>
        </is>
      </c>
      <c r="Y264" s="131" t="n">
        <v>2.3</v>
      </c>
      <c r="Z264" s="131" t="inlineStr">
        <is>
          <t>https://www.google.com/maps/dir/?api=1&amp;origin=38.417268%2C27.142772&amp;destination=38.412%2C27.168&amp;travelmode=driving</t>
        </is>
      </c>
      <c r="AA264" s="131" t="inlineStr">
        <is>
          <t>ŞİRİNYER</t>
        </is>
      </c>
      <c r="AB264" s="131" t="n">
        <v>2.3</v>
      </c>
      <c r="AC264" s="131" t="inlineStr">
        <is>
          <t>https://www.google.com/maps/dir/?api=1&amp;origin=38.417268%2C27.142772&amp;destination=38.399377%2C27.155469&amp;travelmode=driving</t>
        </is>
      </c>
    </row>
    <row r="265" ht="30" customHeight="1" s="113">
      <c r="A265" s="202" t="inlineStr">
        <is>
          <t>CEYLİN TATBAK</t>
        </is>
      </c>
      <c r="B265" s="202" t="inlineStr">
        <is>
          <t>M022</t>
        </is>
      </c>
      <c r="C265" s="202" t="inlineStr">
        <is>
          <t>GEDİZ</t>
        </is>
      </c>
      <c r="D265" s="202" t="inlineStr">
        <is>
          <t>İzmir</t>
        </is>
      </c>
      <c r="E265" s="202" t="inlineStr">
        <is>
          <t>GEDİZ çevresi</t>
        </is>
      </c>
      <c r="F265" s="197" t="inlineStr">
        <is>
          <t>GÖKSU MAH 637/30 SK NO:19 İÇ KAPI NO:1</t>
        </is>
      </c>
      <c r="G265" s="203" t="n">
        <v>38.367786</v>
      </c>
      <c r="H265" s="203" t="n">
        <v>27.147112</v>
      </c>
      <c r="I265" s="202" t="inlineStr">
        <is>
          <t>Toplu Taşıma</t>
        </is>
      </c>
      <c r="J265" s="204" t="n">
        <v>60</v>
      </c>
      <c r="K265" s="202" t="inlineStr">
        <is>
          <t>Değerlendirilebilir</t>
        </is>
      </c>
      <c r="L265" s="202" t="n"/>
      <c r="M265" s="205" t="n">
        <v>46229</v>
      </c>
      <c r="N265" s="202" t="inlineStr">
        <is>
          <t>Gerçek - Google Places (637/30 Sk No:19)</t>
        </is>
      </c>
      <c r="O265" s="206" t="inlineStr">
        <is>
          <t>Açık adres yalnız İK/admin tarafından görülmelidir; raporlara taşınmaz.</t>
        </is>
      </c>
      <c r="P265" s="131" t="n">
        <v>11</v>
      </c>
      <c r="Q265" s="131" t="inlineStr">
        <is>
          <t>POLİGON</t>
        </is>
      </c>
      <c r="R265" s="131" t="n">
        <v>1.9</v>
      </c>
      <c r="S265" s="131" t="inlineStr">
        <is>
          <t>Hayır</t>
        </is>
      </c>
      <c r="T265" s="131" t="inlineStr">
        <is>
          <t>https://www.google.com/maps/dir/?api=1&amp;origin=38.367786%2C27.147112&amp;destination=38.4625711%2C27.1824038&amp;travelmode=driving</t>
        </is>
      </c>
      <c r="U265" s="131" t="inlineStr">
        <is>
          <t>BUCA</t>
        </is>
      </c>
      <c r="V265" s="131" t="n">
        <v>0.7</v>
      </c>
      <c r="W265" s="131" t="inlineStr">
        <is>
          <t>https://www.google.com/maps/dir/?api=1&amp;origin=38.367786%2C27.147112&amp;destination=38.373039%2C27.150591&amp;travelmode=driving</t>
        </is>
      </c>
      <c r="X265" s="131" t="inlineStr">
        <is>
          <t>GEDİZ</t>
        </is>
      </c>
      <c r="Y265" s="131" t="n">
        <v>1.1</v>
      </c>
      <c r="Z265" s="131" t="inlineStr">
        <is>
          <t>https://www.google.com/maps/dir/?api=1&amp;origin=38.367786%2C27.147112&amp;destination=38.37066%2C27.159618&amp;travelmode=driving</t>
        </is>
      </c>
      <c r="AA265" s="131" t="inlineStr">
        <is>
          <t>ŞİRİNYER 2</t>
        </is>
      </c>
      <c r="AB265" s="131" t="n">
        <v>2.6</v>
      </c>
      <c r="AC265" s="131" t="inlineStr">
        <is>
          <t>https://www.google.com/maps/dir/?api=1&amp;origin=38.367786%2C27.147112&amp;destination=38.3911321%2C27.1511743&amp;travelmode=driving</t>
        </is>
      </c>
    </row>
    <row r="266" ht="30" customHeight="1" s="113">
      <c r="A266" s="202" t="inlineStr">
        <is>
          <t>NECDET ÖZBALADUR</t>
        </is>
      </c>
      <c r="B266" s="202" t="inlineStr">
        <is>
          <t>M022</t>
        </is>
      </c>
      <c r="C266" s="202" t="inlineStr">
        <is>
          <t>GEDİZ</t>
        </is>
      </c>
      <c r="D266" s="202" t="inlineStr">
        <is>
          <t>İzmir</t>
        </is>
      </c>
      <c r="E266" s="202" t="inlineStr">
        <is>
          <t>GEDİZ çevresi</t>
        </is>
      </c>
      <c r="F266" s="197" t="inlineStr">
        <is>
          <t>İNKILAP MAH. 573 SOK. NO:4 D:3 BUCA-İZMİR</t>
        </is>
      </c>
      <c r="G266" s="203" t="n">
        <v>38.390423</v>
      </c>
      <c r="H266" s="203" t="n">
        <v>27.140469</v>
      </c>
      <c r="I266" s="202" t="inlineStr">
        <is>
          <t>Toplu Taşıma</t>
        </is>
      </c>
      <c r="J266" s="204" t="n">
        <v>60</v>
      </c>
      <c r="K266" s="202" t="inlineStr">
        <is>
          <t>Değerlendirilebilir</t>
        </is>
      </c>
      <c r="L266" s="202" t="n"/>
      <c r="M266" s="205" t="n">
        <v>46229</v>
      </c>
      <c r="N266" s="202" t="inlineStr">
        <is>
          <t>Gerçek - Google Places (573 Sk No:4)</t>
        </is>
      </c>
      <c r="O266" s="206" t="inlineStr">
        <is>
          <t>Açık adres yalnız İK/admin tarafından görülmelidir; raporlara taşınmaz.</t>
        </is>
      </c>
      <c r="P266" s="131" t="n">
        <v>8.800000000000001</v>
      </c>
      <c r="Q266" s="131" t="inlineStr">
        <is>
          <t>MENDERES DEPO</t>
        </is>
      </c>
      <c r="R266" s="131" t="n">
        <v>2.1</v>
      </c>
      <c r="S266" s="131" t="inlineStr">
        <is>
          <t>Hayır</t>
        </is>
      </c>
      <c r="T266" s="131" t="inlineStr">
        <is>
          <t>https://www.google.com/maps/dir/?api=1&amp;origin=38.390423%2C27.140469&amp;destination=38.4625711%2C27.1824038&amp;travelmode=driving</t>
        </is>
      </c>
      <c r="U266" s="131" t="inlineStr">
        <is>
          <t>BUCA2</t>
        </is>
      </c>
      <c r="V266" s="131" t="n">
        <v>0.8</v>
      </c>
      <c r="W266" s="131" t="inlineStr">
        <is>
          <t>https://www.google.com/maps/dir/?api=1&amp;origin=38.390423%2C27.140469&amp;destination=38.394722%2C27.148207&amp;travelmode=driving</t>
        </is>
      </c>
      <c r="X266" s="131" t="inlineStr">
        <is>
          <t>ŞİRİNYER 2</t>
        </is>
      </c>
      <c r="Y266" s="131" t="n">
        <v>0.9</v>
      </c>
      <c r="Z266" s="131" t="inlineStr">
        <is>
          <t>https://www.google.com/maps/dir/?api=1&amp;origin=38.390423%2C27.140469&amp;destination=38.3911321%2C27.1511743&amp;travelmode=driving</t>
        </is>
      </c>
      <c r="AA266" s="131" t="inlineStr">
        <is>
          <t>ŞİRİNYER</t>
        </is>
      </c>
      <c r="AB266" s="131" t="n">
        <v>1.6</v>
      </c>
      <c r="AC266" s="131" t="inlineStr">
        <is>
          <t>https://www.google.com/maps/dir/?api=1&amp;origin=38.390423%2C27.140469&amp;destination=38.399377%2C27.155469&amp;travelmode=driving</t>
        </is>
      </c>
    </row>
    <row r="267" ht="30" customHeight="1" s="113">
      <c r="A267" s="202" t="inlineStr">
        <is>
          <t>İHSAN İNMEZ</t>
        </is>
      </c>
      <c r="B267" s="202" t="inlineStr">
        <is>
          <t>M022</t>
        </is>
      </c>
      <c r="C267" s="202" t="inlineStr">
        <is>
          <t>GEDİZ</t>
        </is>
      </c>
      <c r="D267" s="202" t="inlineStr">
        <is>
          <t>İzmir</t>
        </is>
      </c>
      <c r="E267" s="202" t="inlineStr">
        <is>
          <t>GEDİZ çevresi</t>
        </is>
      </c>
      <c r="F267" s="197" t="inlineStr">
        <is>
          <t>647 /13 SK. NO:2 KAPI NO:4 YEŞİLBAĞLAR MH. BUCA/İZMİR</t>
        </is>
      </c>
      <c r="G267" s="203" t="n">
        <v>38.371664</v>
      </c>
      <c r="H267" s="203" t="n">
        <v>27.151264</v>
      </c>
      <c r="I267" s="202" t="inlineStr">
        <is>
          <t>Toplu Taşıma</t>
        </is>
      </c>
      <c r="J267" s="204" t="n">
        <v>60</v>
      </c>
      <c r="K267" s="202" t="inlineStr">
        <is>
          <t>Değerlendirilebilir</t>
        </is>
      </c>
      <c r="L267" s="202" t="n"/>
      <c r="M267" s="205" t="n">
        <v>46229</v>
      </c>
      <c r="N267" s="202" t="inlineStr">
        <is>
          <t>Gerçek - Google Places (647 Sk No:13)</t>
        </is>
      </c>
      <c r="O267" s="206" t="inlineStr">
        <is>
          <t>Açık adres yalnız İK/admin tarafından görülmelidir; raporlara taşınmaz.</t>
        </is>
      </c>
      <c r="P267" s="131" t="n">
        <v>10.5</v>
      </c>
      <c r="Q267" s="131" t="inlineStr">
        <is>
          <t>POLİGON</t>
        </is>
      </c>
      <c r="R267" s="131" t="n">
        <v>2</v>
      </c>
      <c r="S267" s="131" t="inlineStr">
        <is>
          <t>Hayır</t>
        </is>
      </c>
      <c r="T267" s="131" t="inlineStr">
        <is>
          <t>https://www.google.com/maps/dir/?api=1&amp;origin=38.371664%2C27.151264&amp;destination=38.4625711%2C27.1824038&amp;travelmode=driving</t>
        </is>
      </c>
      <c r="U267" s="131" t="inlineStr">
        <is>
          <t>BUCA</t>
        </is>
      </c>
      <c r="V267" s="131" t="n">
        <v>0.2</v>
      </c>
      <c r="W267" s="131" t="inlineStr">
        <is>
          <t>https://www.google.com/maps/dir/?api=1&amp;origin=38.371664%2C27.151264&amp;destination=38.373039%2C27.150591&amp;travelmode=driving</t>
        </is>
      </c>
      <c r="X267" s="131" t="inlineStr">
        <is>
          <t>GEDİZ</t>
        </is>
      </c>
      <c r="Y267" s="131" t="n">
        <v>0.7</v>
      </c>
      <c r="Z267" s="131" t="inlineStr">
        <is>
          <t>https://www.google.com/maps/dir/?api=1&amp;origin=38.371664%2C27.151264&amp;destination=38.37066%2C27.159618&amp;travelmode=driving</t>
        </is>
      </c>
      <c r="AA267" s="131" t="inlineStr">
        <is>
          <t>ŞİRİNYER 2</t>
        </is>
      </c>
      <c r="AB267" s="131" t="n">
        <v>2.2</v>
      </c>
      <c r="AC267" s="131" t="inlineStr">
        <is>
          <t>https://www.google.com/maps/dir/?api=1&amp;origin=38.371664%2C27.151264&amp;destination=38.3911321%2C27.1511743&amp;travelmode=driving</t>
        </is>
      </c>
    </row>
    <row r="268" ht="30" customHeight="1" s="113">
      <c r="A268" s="202" t="inlineStr">
        <is>
          <t>KUTBİDDİN ALTUN</t>
        </is>
      </c>
      <c r="B268" s="202" t="inlineStr">
        <is>
          <t>M022</t>
        </is>
      </c>
      <c r="C268" s="202" t="inlineStr">
        <is>
          <t>GEDİZ</t>
        </is>
      </c>
      <c r="D268" s="202" t="inlineStr">
        <is>
          <t>İzmir</t>
        </is>
      </c>
      <c r="E268" s="202" t="inlineStr">
        <is>
          <t>GEDİZ çevresi</t>
        </is>
      </c>
      <c r="F268" s="197" t="inlineStr">
        <is>
          <t>ÇAMLIPINARA MAH. 293/63 SK. B BLOK NO:3 İÇ KAPI NO :18 BUCA / İZMİR</t>
        </is>
      </c>
      <c r="G268" s="203" t="n">
        <v>38.367945</v>
      </c>
      <c r="H268" s="203" t="n">
        <v>27.16393</v>
      </c>
      <c r="I268" s="202" t="inlineStr">
        <is>
          <t>Toplu Taşıma</t>
        </is>
      </c>
      <c r="J268" s="204" t="n">
        <v>60</v>
      </c>
      <c r="K268" s="202" t="inlineStr">
        <is>
          <t>Değerlendirilebilir</t>
        </is>
      </c>
      <c r="L268" s="202" t="n"/>
      <c r="M268" s="205" t="n">
        <v>46229</v>
      </c>
      <c r="N268" s="202" t="inlineStr">
        <is>
          <t>Gerçek - Google Places (293/63 Sk No:3)</t>
        </is>
      </c>
      <c r="O268" s="206" t="inlineStr">
        <is>
          <t>Açık adres yalnız İK/admin tarafından görülmelidir; raporlara taşınmaz.</t>
        </is>
      </c>
      <c r="P268" s="131" t="n">
        <v>10.6</v>
      </c>
      <c r="Q268" s="131" t="inlineStr">
        <is>
          <t>MENDERES DEPO</t>
        </is>
      </c>
      <c r="R268" s="131" t="n">
        <v>2</v>
      </c>
      <c r="S268" s="131" t="inlineStr">
        <is>
          <t>Hayır</t>
        </is>
      </c>
      <c r="T268" s="131" t="inlineStr">
        <is>
          <t>https://www.google.com/maps/dir/?api=1&amp;origin=38.367945%2C27.16393&amp;destination=38.4625711%2C27.1824038&amp;travelmode=driving</t>
        </is>
      </c>
      <c r="U268" s="131" t="inlineStr">
        <is>
          <t>GEDİZ</t>
        </is>
      </c>
      <c r="V268" s="131" t="n">
        <v>0.5</v>
      </c>
      <c r="W268" s="131" t="inlineStr">
        <is>
          <t>https://www.google.com/maps/dir/?api=1&amp;origin=38.367945%2C27.16393&amp;destination=38.37066%2C27.159618&amp;travelmode=driving</t>
        </is>
      </c>
      <c r="X268" s="131" t="inlineStr">
        <is>
          <t>BUCA</t>
        </is>
      </c>
      <c r="Y268" s="131" t="n">
        <v>1.3</v>
      </c>
      <c r="Z268" s="131" t="inlineStr">
        <is>
          <t>https://www.google.com/maps/dir/?api=1&amp;origin=38.367945%2C27.16393&amp;destination=38.373039%2C27.150591&amp;travelmode=driving</t>
        </is>
      </c>
      <c r="AA268" s="131" t="inlineStr">
        <is>
          <t>ŞİRİNYER 2</t>
        </is>
      </c>
      <c r="AB268" s="131" t="n">
        <v>2.8</v>
      </c>
      <c r="AC268" s="131" t="inlineStr">
        <is>
          <t>https://www.google.com/maps/dir/?api=1&amp;origin=38.367945%2C27.16393&amp;destination=38.3911321%2C27.1511743&amp;travelmode=driving</t>
        </is>
      </c>
    </row>
    <row r="269" ht="30" customHeight="1" s="113">
      <c r="A269" s="202" t="inlineStr">
        <is>
          <t>VEYSİ SEVİNÇ</t>
        </is>
      </c>
      <c r="B269" s="202" t="inlineStr">
        <is>
          <t>M022</t>
        </is>
      </c>
      <c r="C269" s="202" t="inlineStr">
        <is>
          <t>GEDİZ</t>
        </is>
      </c>
      <c r="D269" s="202" t="inlineStr">
        <is>
          <t>İzmir</t>
        </is>
      </c>
      <c r="E269" s="202" t="inlineStr">
        <is>
          <t>GEDİZ çevresi</t>
        </is>
      </c>
      <c r="F269" s="197" t="inlineStr">
        <is>
          <t>GÜNEŞLİ MAH. 529/1 SOK. NO:26 D:3 KONAK/İZMİR</t>
        </is>
      </c>
      <c r="G269" s="203" t="n">
        <v>38.401423</v>
      </c>
      <c r="H269" s="203" t="n">
        <v>27.126596</v>
      </c>
      <c r="I269" s="202" t="inlineStr">
        <is>
          <t>Toplu Taşıma</t>
        </is>
      </c>
      <c r="J269" s="204" t="n">
        <v>60</v>
      </c>
      <c r="K269" s="202" t="inlineStr">
        <is>
          <t>Değerlendirilebilir</t>
        </is>
      </c>
      <c r="L269" s="202" t="n"/>
      <c r="M269" s="205" t="n">
        <v>46229</v>
      </c>
      <c r="N269" s="202" t="inlineStr">
        <is>
          <t>Gerçek - Google Places (529/1 Sk No:26)</t>
        </is>
      </c>
      <c r="O269" s="206" t="inlineStr">
        <is>
          <t>Açık adres yalnız İK/admin tarafından görülmelidir; raporlara taşınmaz.</t>
        </is>
      </c>
      <c r="P269" s="131" t="n">
        <v>8.4</v>
      </c>
      <c r="Q269" s="131" t="inlineStr">
        <is>
          <t>POLİGON</t>
        </is>
      </c>
      <c r="R269" s="131" t="n">
        <v>2.1</v>
      </c>
      <c r="S269" s="131" t="inlineStr">
        <is>
          <t>Hayır</t>
        </is>
      </c>
      <c r="T269" s="131" t="inlineStr">
        <is>
          <t>https://www.google.com/maps/dir/?api=1&amp;origin=38.401423%2C27.126596&amp;destination=38.4625711%2C27.1824038&amp;travelmode=driving</t>
        </is>
      </c>
      <c r="U269" s="131" t="inlineStr">
        <is>
          <t>BOZYAKA</t>
        </is>
      </c>
      <c r="V269" s="131" t="n">
        <v>0.6</v>
      </c>
      <c r="W269" s="131" t="inlineStr">
        <is>
          <t>https://www.google.com/maps/dir/?api=1&amp;origin=38.401423%2C27.126596&amp;destination=38.397598%2C27.122202&amp;travelmode=driving</t>
        </is>
      </c>
      <c r="X269" s="131" t="inlineStr">
        <is>
          <t>İZMİRSPOR</t>
        </is>
      </c>
      <c r="Y269" s="131" t="n">
        <v>0.7</v>
      </c>
      <c r="Z269" s="131" t="inlineStr">
        <is>
          <t>https://www.google.com/maps/dir/?api=1&amp;origin=38.401423%2C27.126596&amp;destination=38.403691%2C27.119105&amp;travelmode=driving</t>
        </is>
      </c>
      <c r="AA269" s="131" t="inlineStr">
        <is>
          <t>YAPICIOĞLU</t>
        </is>
      </c>
      <c r="AB269" s="131" t="n">
        <v>1.4</v>
      </c>
      <c r="AC269" s="131" t="inlineStr">
        <is>
          <t>https://www.google.com/maps/dir/?api=1&amp;origin=38.401423%2C27.126596&amp;destination=38.41192%2C27.135689&amp;travelmode=driving</t>
        </is>
      </c>
    </row>
    <row r="270" ht="30" customHeight="1" s="113">
      <c r="A270" s="202" t="inlineStr">
        <is>
          <t>SONGÜL UYGUN</t>
        </is>
      </c>
      <c r="B270" s="202" t="inlineStr">
        <is>
          <t>M022</t>
        </is>
      </c>
      <c r="C270" s="202" t="inlineStr">
        <is>
          <t>GEDİZ</t>
        </is>
      </c>
      <c r="D270" s="202" t="inlineStr">
        <is>
          <t>İzmir</t>
        </is>
      </c>
      <c r="E270" s="202" t="inlineStr">
        <is>
          <t>GEDİZ çevresi</t>
        </is>
      </c>
      <c r="F270" s="197" t="inlineStr">
        <is>
          <t>LALELİ MAH 401 SOK NO:2-6 İÇ KAPI NO:6</t>
        </is>
      </c>
      <c r="G270" s="203" t="n">
        <v>38.397177</v>
      </c>
      <c r="H270" s="203" t="n">
        <v>27.15122</v>
      </c>
      <c r="I270" s="202" t="inlineStr">
        <is>
          <t>Toplu Taşıma</t>
        </is>
      </c>
      <c r="J270" s="204" t="n">
        <v>60</v>
      </c>
      <c r="K270" s="202" t="inlineStr">
        <is>
          <t>Değerlendirilebilir</t>
        </is>
      </c>
      <c r="L270" s="202" t="n"/>
      <c r="M270" s="205" t="n">
        <v>46229</v>
      </c>
      <c r="N270" s="202" t="inlineStr">
        <is>
          <t>Gerçek - Google Places (401 Sk No:2)</t>
        </is>
      </c>
      <c r="O270" s="206" t="inlineStr">
        <is>
          <t>Açık adres yalnız İK/admin tarafından görülmelidir; raporlara taşınmaz.</t>
        </is>
      </c>
      <c r="P270" s="131" t="n">
        <v>7.8</v>
      </c>
      <c r="Q270" s="131" t="inlineStr">
        <is>
          <t>POLİGON</t>
        </is>
      </c>
      <c r="R270" s="131" t="n">
        <v>1.6</v>
      </c>
      <c r="S270" s="131" t="inlineStr">
        <is>
          <t>Hayır</t>
        </is>
      </c>
      <c r="T270" s="131" t="inlineStr">
        <is>
          <t>https://www.google.com/maps/dir/?api=1&amp;origin=38.397177%2C27.15122&amp;destination=38.4625711%2C27.1824038&amp;travelmode=driving</t>
        </is>
      </c>
      <c r="U270" s="131" t="inlineStr">
        <is>
          <t>BUCA2</t>
        </is>
      </c>
      <c r="V270" s="131" t="n">
        <v>0.4</v>
      </c>
      <c r="W270" s="131" t="inlineStr">
        <is>
          <t>https://www.google.com/maps/dir/?api=1&amp;origin=38.397177%2C27.15122&amp;destination=38.394722%2C27.148207&amp;travelmode=driving</t>
        </is>
      </c>
      <c r="X270" s="131" t="inlineStr">
        <is>
          <t>ŞİRİNYER</t>
        </is>
      </c>
      <c r="Y270" s="131" t="n">
        <v>0.4</v>
      </c>
      <c r="Z270" s="131" t="inlineStr">
        <is>
          <t>https://www.google.com/maps/dir/?api=1&amp;origin=38.397177%2C27.15122&amp;destination=38.399377%2C27.155469&amp;travelmode=driving</t>
        </is>
      </c>
      <c r="AA270" s="131" t="inlineStr">
        <is>
          <t>ŞİRİNYER 2</t>
        </is>
      </c>
      <c r="AB270" s="131" t="n">
        <v>0.7</v>
      </c>
      <c r="AC270" s="131" t="inlineStr">
        <is>
          <t>https://www.google.com/maps/dir/?api=1&amp;origin=38.397177%2C27.15122&amp;destination=38.3911321%2C27.1511743&amp;travelmode=driving</t>
        </is>
      </c>
    </row>
    <row r="271" ht="30" customHeight="1" s="113">
      <c r="A271" s="202" t="inlineStr">
        <is>
          <t>HOSHGELDI HOJASHOV</t>
        </is>
      </c>
      <c r="B271" s="202" t="inlineStr">
        <is>
          <t>M022</t>
        </is>
      </c>
      <c r="C271" s="202" t="inlineStr">
        <is>
          <t>GEDİZ</t>
        </is>
      </c>
      <c r="D271" s="202" t="inlineStr">
        <is>
          <t>İzmir</t>
        </is>
      </c>
      <c r="E271" s="202" t="inlineStr">
        <is>
          <t>GEDİZ çevresi</t>
        </is>
      </c>
      <c r="F271" s="197" t="n">
        <v>0</v>
      </c>
      <c r="G271" s="203" t="n">
        <v>38.423</v>
      </c>
      <c r="H271" s="203" t="n">
        <v>27.075</v>
      </c>
      <c r="I271" s="202" t="inlineStr">
        <is>
          <t>Toplu Taşıma</t>
        </is>
      </c>
      <c r="J271" s="204" t="n">
        <v>60</v>
      </c>
      <c r="K271" s="202" t="inlineStr">
        <is>
          <t>Değerlendirilebilir</t>
        </is>
      </c>
      <c r="L271" s="202" t="n"/>
      <c r="M271" s="205" t="n">
        <v>46229</v>
      </c>
      <c r="N271" s="202" t="inlineStr">
        <is>
          <t>Dummy - değiştiriniz</t>
        </is>
      </c>
      <c r="O271" s="206" t="inlineStr">
        <is>
          <t>Açık adres yalnız İK/admin tarafından görülmelidir; raporlara taşınmaz.</t>
        </is>
      </c>
      <c r="P271" s="131" t="n">
        <v>10.3</v>
      </c>
      <c r="Q271" s="131" t="inlineStr">
        <is>
          <t>MENDERES DEPO</t>
        </is>
      </c>
      <c r="R271" s="131" t="n">
        <v>2</v>
      </c>
      <c r="S271" s="131" t="inlineStr">
        <is>
          <t>Hayır</t>
        </is>
      </c>
      <c r="T271" s="131" t="inlineStr">
        <is>
          <t>https://www.google.com/maps/dir/?api=1&amp;origin=38.423%2C27.075&amp;destination=38.4625711%2C27.1824038&amp;travelmode=driving</t>
        </is>
      </c>
      <c r="U271" s="131" t="inlineStr">
        <is>
          <t>MENDERES DEPO</t>
        </is>
      </c>
      <c r="V271" s="131" t="n">
        <v>2</v>
      </c>
      <c r="W271" s="131" t="inlineStr">
        <is>
          <t>https://www.google.com/maps/dir/?api=1&amp;origin=38.423%2C27.075&amp;destination=38.441%2C27.072&amp;travelmode=driving</t>
        </is>
      </c>
      <c r="X271" s="131" t="inlineStr">
        <is>
          <t>GÖZTEPE</t>
        </is>
      </c>
      <c r="Y271" s="131" t="n">
        <v>2.9</v>
      </c>
      <c r="Z271" s="131" t="inlineStr">
        <is>
          <t>https://www.google.com/maps/dir/?api=1&amp;origin=38.423%2C27.075&amp;destination=38.401328%2C27.093267&amp;travelmode=driving</t>
        </is>
      </c>
      <c r="AA271" s="131" t="inlineStr">
        <is>
          <t>POLİGON</t>
        </is>
      </c>
      <c r="AB271" s="131" t="n">
        <v>3.1</v>
      </c>
      <c r="AC271" s="131" t="inlineStr">
        <is>
          <t>https://www.google.com/maps/dir/?api=1&amp;origin=38.423%2C27.075&amp;destination=38.395182%2C27.075087&amp;travelmode=driving</t>
        </is>
      </c>
    </row>
    <row r="272" ht="30" customHeight="1" s="113">
      <c r="A272" s="202" t="inlineStr">
        <is>
          <t>GÜLSÜM YAVUZ</t>
        </is>
      </c>
      <c r="B272" s="202" t="inlineStr">
        <is>
          <t>M044</t>
        </is>
      </c>
      <c r="C272" s="202" t="inlineStr">
        <is>
          <t>YEŞİLOVA</t>
        </is>
      </c>
      <c r="D272" s="202" t="inlineStr">
        <is>
          <t>İzmir</t>
        </is>
      </c>
      <c r="E272" s="202" t="inlineStr">
        <is>
          <t>YEŞİLOVA çevresi</t>
        </is>
      </c>
      <c r="F272" s="197" t="inlineStr">
        <is>
          <t>4061 SK. N:67 K:1 YEŞİLOVA İZMİR</t>
        </is>
      </c>
      <c r="G272" s="203" t="n">
        <v>38.438747</v>
      </c>
      <c r="H272" s="203" t="n">
        <v>27.20737</v>
      </c>
      <c r="I272" s="202" t="inlineStr">
        <is>
          <t>Toplu Taşıma</t>
        </is>
      </c>
      <c r="J272" s="204" t="n">
        <v>60</v>
      </c>
      <c r="K272" s="202" t="inlineStr">
        <is>
          <t>Değerlendirilebilir</t>
        </is>
      </c>
      <c r="L272" s="202" t="n"/>
      <c r="M272" s="205" t="n">
        <v>46229</v>
      </c>
      <c r="N272" s="202" t="inlineStr">
        <is>
          <t>Gerçek - Google Places (4061 Sk No:67)</t>
        </is>
      </c>
      <c r="O272" s="206" t="inlineStr">
        <is>
          <t>Açık adres yalnız İK/admin tarafından görülmelidir; raporlara taşınmaz.</t>
        </is>
      </c>
      <c r="P272" s="131" t="n">
        <v>3.4</v>
      </c>
      <c r="Q272" s="131" t="inlineStr">
        <is>
          <t>ÇİĞLİ</t>
        </is>
      </c>
      <c r="R272" s="131" t="n">
        <v>2.3</v>
      </c>
      <c r="S272" s="131" t="inlineStr">
        <is>
          <t>Hayır</t>
        </is>
      </c>
      <c r="T272" s="131" t="inlineStr">
        <is>
          <t>https://www.google.com/maps/dir/?api=1&amp;origin=38.438747%2C27.20737&amp;destination=38.4625711%2C27.1824038&amp;travelmode=driving</t>
        </is>
      </c>
      <c r="U272" s="131" t="inlineStr">
        <is>
          <t>YEŞİLOVA</t>
        </is>
      </c>
      <c r="V272" s="131" t="n">
        <v>0.3</v>
      </c>
      <c r="W272" s="131" t="inlineStr">
        <is>
          <t>https://www.google.com/maps/dir/?api=1&amp;origin=38.438747%2C27.20737&amp;destination=38.436005%2C27.206807&amp;travelmode=driving</t>
        </is>
      </c>
      <c r="X272" s="131" t="inlineStr">
        <is>
          <t>ÇAMDİBİ</t>
        </is>
      </c>
      <c r="Y272" s="131" t="n">
        <v>1</v>
      </c>
      <c r="Z272" s="131" t="inlineStr">
        <is>
          <t>https://www.google.com/maps/dir/?api=1&amp;origin=38.438747%2C27.20737&amp;destination=38.438109%2C27.19608&amp;travelmode=driving</t>
        </is>
      </c>
      <c r="AA272" s="131" t="inlineStr">
        <is>
          <t>OSMANGAZİ</t>
        </is>
      </c>
      <c r="AB272" s="131" t="n">
        <v>3.1</v>
      </c>
      <c r="AC272" s="131" t="inlineStr">
        <is>
          <t>https://www.google.com/maps/dir/?api=1&amp;origin=38.438747%2C27.20737&amp;destination=38.464877%2C27.194834&amp;travelmode=driving</t>
        </is>
      </c>
    </row>
    <row r="273" ht="30" customHeight="1" s="113">
      <c r="A273" s="202" t="inlineStr">
        <is>
          <t>KEVSER KURT</t>
        </is>
      </c>
      <c r="B273" s="202" t="inlineStr">
        <is>
          <t>M044</t>
        </is>
      </c>
      <c r="C273" s="202" t="inlineStr">
        <is>
          <t>YEŞİLOVA</t>
        </is>
      </c>
      <c r="D273" s="202" t="inlineStr">
        <is>
          <t>İzmir</t>
        </is>
      </c>
      <c r="E273" s="202" t="inlineStr">
        <is>
          <t>YEŞİLOVA çevresi</t>
        </is>
      </c>
      <c r="F273" s="197" t="inlineStr">
        <is>
          <t>4062 SK.NO:21 KAT:2 YEŞİLOVA BORNOVA/İZMİR</t>
        </is>
      </c>
      <c r="G273" s="203" t="n">
        <v>38.437804</v>
      </c>
      <c r="H273" s="203" t="n">
        <v>27.205251</v>
      </c>
      <c r="I273" s="202" t="inlineStr">
        <is>
          <t>Toplu Taşıma</t>
        </is>
      </c>
      <c r="J273" s="204" t="n">
        <v>60</v>
      </c>
      <c r="K273" s="202" t="inlineStr">
        <is>
          <t>Değerlendirilebilir</t>
        </is>
      </c>
      <c r="L273" s="202" t="n"/>
      <c r="M273" s="205" t="n">
        <v>46229</v>
      </c>
      <c r="N273" s="202" t="inlineStr">
        <is>
          <t>Gerçek - Google Places (4062 Sk No:21)</t>
        </is>
      </c>
      <c r="O273" s="206" t="inlineStr">
        <is>
          <t>Açık adres yalnız İK/admin tarafından görülmelidir; raporlara taşınmaz.</t>
        </is>
      </c>
      <c r="P273" s="131" t="n">
        <v>3.1</v>
      </c>
      <c r="Q273" s="131" t="inlineStr">
        <is>
          <t>HARMANDALI</t>
        </is>
      </c>
      <c r="R273" s="131" t="n">
        <v>1.5</v>
      </c>
      <c r="S273" s="131" t="inlineStr">
        <is>
          <t>Hayır</t>
        </is>
      </c>
      <c r="T273" s="131" t="inlineStr">
        <is>
          <t>https://www.google.com/maps/dir/?api=1&amp;origin=38.437804%2C27.205251&amp;destination=38.464877%2C27.194834&amp;travelmode=driving</t>
        </is>
      </c>
      <c r="U273" s="131" t="inlineStr">
        <is>
          <t>YEŞİLOVA</t>
        </is>
      </c>
      <c r="V273" s="131" t="n">
        <v>0.2</v>
      </c>
      <c r="W273" s="131" t="inlineStr">
        <is>
          <t>https://www.google.com/maps/dir/?api=1&amp;origin=38.437804%2C27.205251&amp;destination=38.436005%2C27.206807&amp;travelmode=driving</t>
        </is>
      </c>
      <c r="X273" s="131" t="inlineStr">
        <is>
          <t>ÇAMDİBİ</t>
        </is>
      </c>
      <c r="Y273" s="131" t="n">
        <v>0.8</v>
      </c>
      <c r="Z273" s="131" t="inlineStr">
        <is>
          <t>https://www.google.com/maps/dir/?api=1&amp;origin=38.437804%2C27.205251&amp;destination=38.438109%2C27.19608&amp;travelmode=driving</t>
        </is>
      </c>
      <c r="AA273" s="131" t="inlineStr">
        <is>
          <t>OSMANGAZİ</t>
        </is>
      </c>
      <c r="AB273" s="131" t="n">
        <v>3.1</v>
      </c>
      <c r="AC273" s="131" t="inlineStr">
        <is>
          <t>https://www.google.com/maps/dir/?api=1&amp;origin=38.437804%2C27.205251&amp;destination=38.464877%2C27.194834&amp;travelmode=driving</t>
        </is>
      </c>
    </row>
    <row r="274" ht="30" customHeight="1" s="113">
      <c r="A274" s="202" t="inlineStr">
        <is>
          <t>AYSEL ÜNVERDİ</t>
        </is>
      </c>
      <c r="B274" s="202" t="inlineStr">
        <is>
          <t>M044</t>
        </is>
      </c>
      <c r="C274" s="202" t="inlineStr">
        <is>
          <t>YEŞİLOVA</t>
        </is>
      </c>
      <c r="D274" s="202" t="inlineStr">
        <is>
          <t>İzmir</t>
        </is>
      </c>
      <c r="E274" s="202" t="inlineStr">
        <is>
          <t>YEŞİLOVA çevresi</t>
        </is>
      </c>
      <c r="F274" s="197" t="inlineStr">
        <is>
          <t>YEŞİLOVA MAH. 4057 SK. NO:8 İÇ KAPI NO:3</t>
        </is>
      </c>
      <c r="G274" s="203" t="n">
        <v>38.434852</v>
      </c>
      <c r="H274" s="203" t="n">
        <v>27.208949</v>
      </c>
      <c r="I274" s="202" t="inlineStr">
        <is>
          <t>Toplu Taşıma</t>
        </is>
      </c>
      <c r="J274" s="204" t="n">
        <v>60</v>
      </c>
      <c r="K274" s="202" t="inlineStr">
        <is>
          <t>Değerlendirilebilir</t>
        </is>
      </c>
      <c r="L274" s="202" t="n"/>
      <c r="M274" s="205" t="n">
        <v>46229</v>
      </c>
      <c r="N274" s="202" t="inlineStr">
        <is>
          <t>Gerçek - Google Places (4057 Sk No:8)</t>
        </is>
      </c>
      <c r="O274" s="206" t="inlineStr">
        <is>
          <t>Açık adres yalnız İK/admin tarafından görülmelidir; raporlara taşınmaz.</t>
        </is>
      </c>
      <c r="P274" s="131" t="n">
        <v>3.6</v>
      </c>
      <c r="Q274" s="131" t="inlineStr">
        <is>
          <t>ÇİĞLİ</t>
        </is>
      </c>
      <c r="R274" s="131" t="n">
        <v>2.3</v>
      </c>
      <c r="S274" s="131" t="inlineStr">
        <is>
          <t>Hayır</t>
        </is>
      </c>
      <c r="T274" s="131" t="inlineStr">
        <is>
          <t>https://www.google.com/maps/dir/?api=1&amp;origin=38.434852%2C27.208949&amp;destination=38.464877%2C27.194834&amp;travelmode=driving</t>
        </is>
      </c>
      <c r="U274" s="131" t="inlineStr">
        <is>
          <t>YEŞİLOVA</t>
        </is>
      </c>
      <c r="V274" s="131" t="n">
        <v>0.2</v>
      </c>
      <c r="W274" s="131" t="inlineStr">
        <is>
          <t>https://www.google.com/maps/dir/?api=1&amp;origin=38.434852%2C27.208949&amp;destination=38.436005%2C27.206807&amp;travelmode=driving</t>
        </is>
      </c>
      <c r="X274" s="131" t="inlineStr">
        <is>
          <t>ÇAMDİBİ</t>
        </is>
      </c>
      <c r="Y274" s="131" t="n">
        <v>1.2</v>
      </c>
      <c r="Z274" s="131" t="inlineStr">
        <is>
          <t>https://www.google.com/maps/dir/?api=1&amp;origin=38.434852%2C27.208949&amp;destination=38.438109%2C27.19608&amp;travelmode=driving</t>
        </is>
      </c>
      <c r="AA274" s="131" t="inlineStr">
        <is>
          <t>OSMANGAZİ</t>
        </is>
      </c>
      <c r="AB274" s="131" t="n">
        <v>3.6</v>
      </c>
      <c r="AC274" s="131" t="inlineStr">
        <is>
          <t>https://www.google.com/maps/dir/?api=1&amp;origin=38.434852%2C27.208949&amp;destination=38.464877%2C27.194834&amp;travelmode=driving</t>
        </is>
      </c>
    </row>
    <row r="275" ht="30" customHeight="1" s="113">
      <c r="A275" s="202" t="inlineStr">
        <is>
          <t>ÇİGDEM EKİZ YAMAN</t>
        </is>
      </c>
      <c r="B275" s="202" t="inlineStr">
        <is>
          <t>M044</t>
        </is>
      </c>
      <c r="C275" s="202" t="inlineStr">
        <is>
          <t>YEŞİLOVA</t>
        </is>
      </c>
      <c r="D275" s="202" t="inlineStr">
        <is>
          <t>İzmir</t>
        </is>
      </c>
      <c r="E275" s="202" t="inlineStr">
        <is>
          <t>YEŞİLOVA çevresi</t>
        </is>
      </c>
      <c r="F275" s="197" t="n">
        <v>0</v>
      </c>
      <c r="G275" s="203" t="n">
        <v>38.509</v>
      </c>
      <c r="H275" s="203" t="n">
        <v>27.043</v>
      </c>
      <c r="I275" s="202" t="inlineStr">
        <is>
          <t>Toplu Taşıma</t>
        </is>
      </c>
      <c r="J275" s="204" t="n">
        <v>60</v>
      </c>
      <c r="K275" s="202" t="inlineStr">
        <is>
          <t>Değerlendirilebilir</t>
        </is>
      </c>
      <c r="L275" s="202" t="n"/>
      <c r="M275" s="205" t="n">
        <v>46229</v>
      </c>
      <c r="N275" s="202" t="inlineStr">
        <is>
          <t>Dummy - değiştiriniz</t>
        </is>
      </c>
      <c r="O275" s="206" t="inlineStr">
        <is>
          <t>Açık adres yalnız İK/admin tarafından görülmelidir; raporlara taşınmaz.</t>
        </is>
      </c>
      <c r="P275" s="131" t="n">
        <v>14.1</v>
      </c>
      <c r="Q275" s="131" t="inlineStr">
        <is>
          <t>HARMANDALI</t>
        </is>
      </c>
      <c r="R275" s="131" t="n">
        <v>1.2</v>
      </c>
      <c r="S275" s="131" t="inlineStr">
        <is>
          <t>Hayır</t>
        </is>
      </c>
      <c r="T275" s="131" t="inlineStr">
        <is>
          <t>https://www.google.com/maps/dir/?api=1&amp;origin=38.509%2C27.043&amp;destination=38.464877%2C27.194834&amp;travelmode=driving</t>
        </is>
      </c>
      <c r="U275" s="131" t="inlineStr">
        <is>
          <t>HARMANDALI</t>
        </is>
      </c>
      <c r="V275" s="131" t="n">
        <v>1.2</v>
      </c>
      <c r="W275" s="131" t="inlineStr">
        <is>
          <t>https://www.google.com/maps/dir/?api=1&amp;origin=38.509%2C27.043&amp;destination=38.519644%2C27.041157&amp;travelmode=driving</t>
        </is>
      </c>
      <c r="X275" s="131" t="inlineStr">
        <is>
          <t>ÇİĞLİ</t>
        </is>
      </c>
      <c r="Y275" s="131" t="n">
        <v>2</v>
      </c>
      <c r="Z275" s="131" t="inlineStr">
        <is>
          <t>https://www.google.com/maps/dir/?api=1&amp;origin=38.509%2C27.043&amp;destination=38.493071%2C27.054551&amp;travelmode=driving</t>
        </is>
      </c>
      <c r="AA275" s="131" t="inlineStr">
        <is>
          <t>Z1  ET DEPO</t>
        </is>
      </c>
      <c r="AB275" s="131" t="n">
        <v>3.3</v>
      </c>
      <c r="AC275" s="131" t="inlineStr">
        <is>
          <t>https://www.google.com/maps/dir/?api=1&amp;origin=38.509%2C27.043&amp;destination=38.49%2C27.072&amp;travelmode=driving</t>
        </is>
      </c>
    </row>
    <row r="276" ht="30" customHeight="1" s="113">
      <c r="A276" s="202" t="inlineStr">
        <is>
          <t>İSMAİL GÜZEY</t>
        </is>
      </c>
      <c r="B276" s="202" t="inlineStr">
        <is>
          <t>M044</t>
        </is>
      </c>
      <c r="C276" s="202" t="inlineStr">
        <is>
          <t>YEŞİLOVA</t>
        </is>
      </c>
      <c r="D276" s="202" t="inlineStr">
        <is>
          <t>İzmir</t>
        </is>
      </c>
      <c r="E276" s="202" t="inlineStr">
        <is>
          <t>YEŞİLOVA çevresi</t>
        </is>
      </c>
      <c r="F276" s="197" t="inlineStr">
        <is>
          <t>ÇAMDİBİ MAH. 5235 SOK. NO:3/1 BORNOVA-İZMİR</t>
        </is>
      </c>
      <c r="G276" s="203" t="n">
        <v>38.438068</v>
      </c>
      <c r="H276" s="203" t="n">
        <v>27.194028</v>
      </c>
      <c r="I276" s="202" t="inlineStr">
        <is>
          <t>Toplu Taşıma</t>
        </is>
      </c>
      <c r="J276" s="204" t="n">
        <v>60</v>
      </c>
      <c r="K276" s="202" t="inlineStr">
        <is>
          <t>Değerlendirilebilir</t>
        </is>
      </c>
      <c r="L276" s="202" t="n"/>
      <c r="M276" s="205" t="n">
        <v>46229</v>
      </c>
      <c r="N276" s="202" t="inlineStr">
        <is>
          <t>Gerçek - Google Places (5235 Sk No:3)</t>
        </is>
      </c>
      <c r="O276" s="206" t="inlineStr">
        <is>
          <t>Açık adres yalnız İK/admin tarafından görülmelidir; raporlara taşınmaz.</t>
        </is>
      </c>
      <c r="P276" s="131" t="n">
        <v>3</v>
      </c>
      <c r="Q276" s="131" t="inlineStr">
        <is>
          <t>ÇİĞLİ</t>
        </is>
      </c>
      <c r="R276" s="131" t="n">
        <v>2.3</v>
      </c>
      <c r="S276" s="131" t="inlineStr">
        <is>
          <t>Hayır</t>
        </is>
      </c>
      <c r="T276" s="131" t="inlineStr">
        <is>
          <t>https://www.google.com/maps/dir/?api=1&amp;origin=38.438068%2C27.194028&amp;destination=38.464877%2C27.194834&amp;travelmode=driving</t>
        </is>
      </c>
      <c r="U276" s="131" t="inlineStr">
        <is>
          <t>ÇAMDİBİ</t>
        </is>
      </c>
      <c r="V276" s="131" t="n">
        <v>0.2</v>
      </c>
      <c r="W276" s="131" t="inlineStr">
        <is>
          <t>https://www.google.com/maps/dir/?api=1&amp;origin=38.438068%2C27.194028&amp;destination=38.438109%2C27.19608&amp;travelmode=driving</t>
        </is>
      </c>
      <c r="X276" s="131" t="inlineStr">
        <is>
          <t>YEŞİLOVA</t>
        </is>
      </c>
      <c r="Y276" s="131" t="n">
        <v>1.1</v>
      </c>
      <c r="Z276" s="131" t="inlineStr">
        <is>
          <t>https://www.google.com/maps/dir/?api=1&amp;origin=38.438068%2C27.194028&amp;destination=38.436005%2C27.206807&amp;travelmode=driving</t>
        </is>
      </c>
      <c r="AA276" s="131" t="inlineStr">
        <is>
          <t>MANAVKUYU</t>
        </is>
      </c>
      <c r="AB276" s="131" t="n">
        <v>2.9</v>
      </c>
      <c r="AC276" s="131" t="inlineStr">
        <is>
          <t>https://www.google.com/maps/dir/?api=1&amp;origin=38.438068%2C27.194028&amp;destination=38.4625711%2C27.1824038&amp;travelmode=driving</t>
        </is>
      </c>
    </row>
    <row r="277" ht="30" customHeight="1" s="113">
      <c r="A277" s="202" t="inlineStr">
        <is>
          <t>ABDULLAH AKDENİZ</t>
        </is>
      </c>
      <c r="B277" s="202" t="inlineStr">
        <is>
          <t>M044</t>
        </is>
      </c>
      <c r="C277" s="202" t="inlineStr">
        <is>
          <t>YEŞİLOVA</t>
        </is>
      </c>
      <c r="D277" s="202" t="inlineStr">
        <is>
          <t>İzmir</t>
        </is>
      </c>
      <c r="E277" s="202" t="inlineStr">
        <is>
          <t>YEŞİLOVA çevresi</t>
        </is>
      </c>
      <c r="F277" s="197" t="inlineStr">
        <is>
          <t>BARBAROS MH. 50329 SK. YEŞİLKENT SİTESİ NO:4 D:6 BORNOVA</t>
        </is>
      </c>
      <c r="G277" s="203" t="n">
        <v>38.373219</v>
      </c>
      <c r="H277" s="203" t="n">
        <v>27.181936</v>
      </c>
      <c r="I277" s="202" t="inlineStr">
        <is>
          <t>Toplu Taşıma</t>
        </is>
      </c>
      <c r="J277" s="204" t="n">
        <v>60</v>
      </c>
      <c r="K277" s="202" t="inlineStr">
        <is>
          <t>Değerlendirilebilir</t>
        </is>
      </c>
      <c r="L277" s="202" t="n"/>
      <c r="M277" s="205" t="n">
        <v>46229</v>
      </c>
      <c r="N277" s="202" t="inlineStr">
        <is>
          <t>Gerçek - Google Places (Yeşilkent Sitesi)</t>
        </is>
      </c>
      <c r="O277" s="206" t="inlineStr">
        <is>
          <t>Açık adres yalnız İK/admin tarafından görülmelidir; raporlara taşınmaz.</t>
        </is>
      </c>
      <c r="P277" s="131" t="n">
        <v>10.3</v>
      </c>
      <c r="Q277" s="131" t="inlineStr">
        <is>
          <t>HARMANDALI</t>
        </is>
      </c>
      <c r="R277" s="131" t="n">
        <v>1.3</v>
      </c>
      <c r="S277" s="131" t="inlineStr">
        <is>
          <t>Hayır</t>
        </is>
      </c>
      <c r="T277" s="131" t="inlineStr">
        <is>
          <t>https://www.google.com/maps/dir/?api=1&amp;origin=38.373219%2C27.181936&amp;destination=38.464877%2C27.194834&amp;travelmode=driving</t>
        </is>
      </c>
      <c r="U277" s="131" t="inlineStr">
        <is>
          <t>GEDİZ</t>
        </is>
      </c>
      <c r="V277" s="131" t="n">
        <v>2</v>
      </c>
      <c r="W277" s="131" t="inlineStr">
        <is>
          <t>https://www.google.com/maps/dir/?api=1&amp;origin=38.373219%2C27.181936&amp;destination=38.37066%2C27.159618&amp;travelmode=driving</t>
        </is>
      </c>
      <c r="X277" s="131" t="inlineStr">
        <is>
          <t>BUCA</t>
        </is>
      </c>
      <c r="Y277" s="131" t="n">
        <v>2.7</v>
      </c>
      <c r="Z277" s="131" t="inlineStr">
        <is>
          <t>https://www.google.com/maps/dir/?api=1&amp;origin=38.373219%2C27.181936&amp;destination=38.373039%2C27.150591&amp;travelmode=driving</t>
        </is>
      </c>
      <c r="AA277" s="131" t="inlineStr">
        <is>
          <t>ŞİRİNYER 2</t>
        </is>
      </c>
      <c r="AB277" s="131" t="n">
        <v>3.3</v>
      </c>
      <c r="AC277" s="131" t="inlineStr">
        <is>
          <t>https://www.google.com/maps/dir/?api=1&amp;origin=38.373219%2C27.181936&amp;destination=38.3911321%2C27.1511743&amp;travelmode=driving</t>
        </is>
      </c>
    </row>
    <row r="278" ht="30" customHeight="1" s="113">
      <c r="A278" s="202" t="inlineStr">
        <is>
          <t>CANSU YILDIRIM</t>
        </is>
      </c>
      <c r="B278" s="202" t="inlineStr">
        <is>
          <t>M044</t>
        </is>
      </c>
      <c r="C278" s="202" t="inlineStr">
        <is>
          <t>YEŞİLOVA</t>
        </is>
      </c>
      <c r="D278" s="202" t="inlineStr">
        <is>
          <t>İzmir</t>
        </is>
      </c>
      <c r="E278" s="202" t="inlineStr">
        <is>
          <t>YEŞİLOVA çevresi</t>
        </is>
      </c>
      <c r="F278" s="197" t="n">
        <v>0</v>
      </c>
      <c r="G278" s="203" t="n">
        <v>38.503</v>
      </c>
      <c r="H278" s="203" t="n">
        <v>27.043</v>
      </c>
      <c r="I278" s="202" t="inlineStr">
        <is>
          <t>Toplu Taşıma</t>
        </is>
      </c>
      <c r="J278" s="204" t="n">
        <v>60</v>
      </c>
      <c r="K278" s="202" t="inlineStr">
        <is>
          <t>Değerlendirilebilir</t>
        </is>
      </c>
      <c r="L278" s="202" t="n"/>
      <c r="M278" s="205" t="n">
        <v>46229</v>
      </c>
      <c r="N278" s="202" t="inlineStr">
        <is>
          <t>Dummy - değiştiriniz</t>
        </is>
      </c>
      <c r="O278" s="206" t="inlineStr">
        <is>
          <t>Açık adres yalnız İK/admin tarafından görülmelidir; raporlara taşınmaz.</t>
        </is>
      </c>
      <c r="P278" s="131" t="n">
        <v>13.9</v>
      </c>
      <c r="Q278" s="131" t="inlineStr">
        <is>
          <t>ÇİĞLİ</t>
        </is>
      </c>
      <c r="R278" s="131" t="n">
        <v>1.5</v>
      </c>
      <c r="S278" s="131" t="inlineStr">
        <is>
          <t>Hayır</t>
        </is>
      </c>
      <c r="T278" s="131" t="inlineStr">
        <is>
          <t>https://www.google.com/maps/dir/?api=1&amp;origin=38.503%2C27.043&amp;destination=38.464877%2C27.194834&amp;travelmode=driving</t>
        </is>
      </c>
      <c r="U278" s="131" t="inlineStr">
        <is>
          <t>ÇİĞLİ</t>
        </is>
      </c>
      <c r="V278" s="131" t="n">
        <v>1.5</v>
      </c>
      <c r="W278" s="131" t="inlineStr">
        <is>
          <t>https://www.google.com/maps/dir/?api=1&amp;origin=38.503%2C27.043&amp;destination=38.493071%2C27.054551&amp;travelmode=driving</t>
        </is>
      </c>
      <c r="X278" s="131" t="inlineStr">
        <is>
          <t>HARMANDALI</t>
        </is>
      </c>
      <c r="Y278" s="131" t="n">
        <v>1.9</v>
      </c>
      <c r="Z278" s="131" t="inlineStr">
        <is>
          <t>https://www.google.com/maps/dir/?api=1&amp;origin=38.503%2C27.043&amp;destination=38.519644%2C27.041157&amp;travelmode=driving</t>
        </is>
      </c>
      <c r="AA278" s="131" t="inlineStr">
        <is>
          <t>Z1  ET DEPO</t>
        </is>
      </c>
      <c r="AB278" s="131" t="n">
        <v>2.9</v>
      </c>
      <c r="AC278" s="131" t="inlineStr">
        <is>
          <t>https://www.google.com/maps/dir/?api=1&amp;origin=38.503%2C27.043&amp;destination=38.49%2C27.072&amp;travelmode=driving</t>
        </is>
      </c>
    </row>
    <row r="279" ht="30" customHeight="1" s="113">
      <c r="A279" s="202" t="inlineStr">
        <is>
          <t>ASLIHAN KARAASLAN</t>
        </is>
      </c>
      <c r="B279" s="202" t="inlineStr">
        <is>
          <t>M044</t>
        </is>
      </c>
      <c r="C279" s="202" t="inlineStr">
        <is>
          <t>YEŞİLOVA</t>
        </is>
      </c>
      <c r="D279" s="202" t="inlineStr">
        <is>
          <t>İzmir</t>
        </is>
      </c>
      <c r="E279" s="202" t="inlineStr">
        <is>
          <t>YEŞİLOVA çevresi</t>
        </is>
      </c>
      <c r="F279" s="197" t="n">
        <v>0</v>
      </c>
      <c r="G279" s="203" t="n">
        <v>38.487</v>
      </c>
      <c r="H279" s="203" t="n">
        <v>27.028</v>
      </c>
      <c r="I279" s="202" t="inlineStr">
        <is>
          <t>Toplu Taşıma</t>
        </is>
      </c>
      <c r="J279" s="204" t="n">
        <v>60</v>
      </c>
      <c r="K279" s="202" t="inlineStr">
        <is>
          <t>Değerlendirilebilir</t>
        </is>
      </c>
      <c r="L279" s="202" t="n"/>
      <c r="M279" s="205" t="n">
        <v>46229</v>
      </c>
      <c r="N279" s="202" t="inlineStr">
        <is>
          <t>Dummy - değiştiriniz</t>
        </is>
      </c>
      <c r="O279" s="206" t="inlineStr">
        <is>
          <t>Açık adres yalnız İK/admin tarafından görülmelidir; raporlara taşınmaz.</t>
        </is>
      </c>
      <c r="P279" s="131" t="n">
        <v>14.7</v>
      </c>
      <c r="Q279" s="131" t="inlineStr">
        <is>
          <t>ÇİĞLİ</t>
        </is>
      </c>
      <c r="R279" s="131" t="n">
        <v>2.4</v>
      </c>
      <c r="S279" s="131" t="inlineStr">
        <is>
          <t>Hayır</t>
        </is>
      </c>
      <c r="T279" s="131" t="inlineStr">
        <is>
          <t>https://www.google.com/maps/dir/?api=1&amp;origin=38.487%2C27.028&amp;destination=38.464877%2C27.194834&amp;travelmode=driving</t>
        </is>
      </c>
      <c r="U279" s="131" t="inlineStr">
        <is>
          <t>ÇİĞLİ</t>
        </is>
      </c>
      <c r="V279" s="131" t="n">
        <v>2.4</v>
      </c>
      <c r="W279" s="131" t="inlineStr">
        <is>
          <t>https://www.google.com/maps/dir/?api=1&amp;origin=38.487%2C27.028&amp;destination=38.493071%2C27.054551&amp;travelmode=driving</t>
        </is>
      </c>
      <c r="X279" s="131" t="inlineStr">
        <is>
          <t>HARMANDALI</t>
        </is>
      </c>
      <c r="Y279" s="131" t="n">
        <v>3.8</v>
      </c>
      <c r="Z279" s="131" t="inlineStr">
        <is>
          <t>https://www.google.com/maps/dir/?api=1&amp;origin=38.487%2C27.028&amp;destination=38.519644%2C27.041157&amp;travelmode=driving</t>
        </is>
      </c>
      <c r="AA279" s="131" t="inlineStr">
        <is>
          <t>Z1  ET DEPO</t>
        </is>
      </c>
      <c r="AB279" s="131" t="n">
        <v>3.8</v>
      </c>
      <c r="AC279" s="131" t="inlineStr">
        <is>
          <t>https://www.google.com/maps/dir/?api=1&amp;origin=38.487%2C27.028&amp;destination=38.49%2C27.072&amp;travelmode=driving</t>
        </is>
      </c>
    </row>
    <row r="280" ht="30" customHeight="1" s="113">
      <c r="A280" s="202" t="inlineStr">
        <is>
          <t>ORHAN KARABACAK</t>
        </is>
      </c>
      <c r="B280" s="202" t="inlineStr">
        <is>
          <t>M044</t>
        </is>
      </c>
      <c r="C280" s="202" t="inlineStr">
        <is>
          <t>YEŞİLOVA</t>
        </is>
      </c>
      <c r="D280" s="202" t="inlineStr">
        <is>
          <t>İzmir</t>
        </is>
      </c>
      <c r="E280" s="202" t="inlineStr">
        <is>
          <t>YEŞİLOVA çevresi</t>
        </is>
      </c>
      <c r="F280" s="197" t="inlineStr">
        <is>
          <t>YEŞİLOVA MAH 4051 SOK TATLI NO:59 İÇ KAPI NO:1</t>
        </is>
      </c>
      <c r="G280" s="203" t="n">
        <v>38.437319</v>
      </c>
      <c r="H280" s="203" t="n">
        <v>27.205935</v>
      </c>
      <c r="I280" s="202" t="inlineStr">
        <is>
          <t>Toplu Taşıma</t>
        </is>
      </c>
      <c r="J280" s="204" t="n">
        <v>60</v>
      </c>
      <c r="K280" s="202" t="inlineStr">
        <is>
          <t>Değerlendirilebilir</t>
        </is>
      </c>
      <c r="L280" s="202" t="n"/>
      <c r="M280" s="205" t="n">
        <v>46229</v>
      </c>
      <c r="N280" s="202" t="inlineStr">
        <is>
          <t>Gerçek - Google Places (4051 Sk No:59)</t>
        </is>
      </c>
      <c r="O280" s="206" t="inlineStr">
        <is>
          <t>Açık adres yalnız İK/admin tarafından görülmelidir; raporlara taşınmaz.</t>
        </is>
      </c>
      <c r="P280" s="131" t="n">
        <v>3.2</v>
      </c>
      <c r="Q280" s="131" t="inlineStr">
        <is>
          <t>HARMANDALI</t>
        </is>
      </c>
      <c r="R280" s="131" t="n">
        <v>1.7</v>
      </c>
      <c r="S280" s="131" t="inlineStr">
        <is>
          <t>Hayır</t>
        </is>
      </c>
      <c r="T280" s="131" t="inlineStr">
        <is>
          <t>https://www.google.com/maps/dir/?api=1&amp;origin=38.437319%2C27.205935&amp;destination=38.464877%2C27.194834&amp;travelmode=driving</t>
        </is>
      </c>
      <c r="U280" s="131" t="inlineStr">
        <is>
          <t>YEŞİLOVA</t>
        </is>
      </c>
      <c r="V280" s="131" t="n">
        <v>0.2</v>
      </c>
      <c r="W280" s="131" t="inlineStr">
        <is>
          <t>https://www.google.com/maps/dir/?api=1&amp;origin=38.437319%2C27.205935&amp;destination=38.436005%2C27.206807&amp;travelmode=driving</t>
        </is>
      </c>
      <c r="X280" s="131" t="inlineStr">
        <is>
          <t>ÇAMDİBİ</t>
        </is>
      </c>
      <c r="Y280" s="131" t="n">
        <v>0.9</v>
      </c>
      <c r="Z280" s="131" t="inlineStr">
        <is>
          <t>https://www.google.com/maps/dir/?api=1&amp;origin=38.437319%2C27.205935&amp;destination=38.438109%2C27.19608&amp;travelmode=driving</t>
        </is>
      </c>
      <c r="AA280" s="131" t="inlineStr">
        <is>
          <t>OSMANGAZİ</t>
        </is>
      </c>
      <c r="AB280" s="131" t="n">
        <v>3.2</v>
      </c>
      <c r="AC280" s="131" t="inlineStr">
        <is>
          <t>https://www.google.com/maps/dir/?api=1&amp;origin=38.437319%2C27.205935&amp;destination=38.464877%2C27.194834&amp;travelmode=driving</t>
        </is>
      </c>
    </row>
    <row r="281" ht="30" customHeight="1" s="113">
      <c r="A281" s="202" t="inlineStr">
        <is>
          <t>NADİR BATUR</t>
        </is>
      </c>
      <c r="B281" s="202" t="inlineStr">
        <is>
          <t>M044</t>
        </is>
      </c>
      <c r="C281" s="202" t="inlineStr">
        <is>
          <t>YEŞİLOVA</t>
        </is>
      </c>
      <c r="D281" s="202" t="inlineStr">
        <is>
          <t>İzmir</t>
        </is>
      </c>
      <c r="E281" s="202" t="inlineStr">
        <is>
          <t>YEŞİLOVA çevresi</t>
        </is>
      </c>
      <c r="F281" s="197" t="inlineStr">
        <is>
          <t>BİRLİK MAH. 4208/1 SK. NO:16 ALTINDAĞ/İZMİR</t>
        </is>
      </c>
      <c r="G281" s="203" t="n">
        <v>38.425632</v>
      </c>
      <c r="H281" s="203" t="n">
        <v>27.133331</v>
      </c>
      <c r="I281" s="202" t="inlineStr">
        <is>
          <t>Toplu Taşıma</t>
        </is>
      </c>
      <c r="J281" s="204" t="n">
        <v>60</v>
      </c>
      <c r="K281" s="202" t="inlineStr">
        <is>
          <t>Değerlendirilebilir</t>
        </is>
      </c>
      <c r="L281" s="202" t="n"/>
      <c r="M281" s="205" t="n">
        <v>46229</v>
      </c>
      <c r="N281" s="202" t="inlineStr">
        <is>
          <t>Gerçek - Google Places, mahalle merkezi yaklaşık (Birlik civarı (yaklaşık))</t>
        </is>
      </c>
      <c r="O281" s="206" t="inlineStr">
        <is>
          <t>Açık adres yalnız İK/admin tarafından görülmelidir; raporlara taşınmaz.</t>
        </is>
      </c>
      <c r="P281" s="131" t="n">
        <v>6.9</v>
      </c>
      <c r="Q281" s="131" t="inlineStr">
        <is>
          <t>ÇİĞLİ</t>
        </is>
      </c>
      <c r="R281" s="131" t="n">
        <v>0.5</v>
      </c>
      <c r="S281" s="131" t="inlineStr">
        <is>
          <t>Hayır</t>
        </is>
      </c>
      <c r="T281" s="131" t="inlineStr">
        <is>
          <t>https://www.google.com/maps/dir/?api=1&amp;origin=38.425632%2C27.133331&amp;destination=38.464877%2C27.194834&amp;travelmode=driving</t>
        </is>
      </c>
      <c r="U281" s="131" t="inlineStr">
        <is>
          <t>YAPICIOĞLU</t>
        </is>
      </c>
      <c r="V281" s="131" t="n">
        <v>1.5</v>
      </c>
      <c r="W281" s="131" t="inlineStr">
        <is>
          <t>https://www.google.com/maps/dir/?api=1&amp;origin=38.425632%2C27.133331&amp;destination=38.41192%2C27.135689&amp;travelmode=driving</t>
        </is>
      </c>
      <c r="X281" s="131" t="inlineStr">
        <is>
          <t>İZMİRSPOR</t>
        </is>
      </c>
      <c r="Y281" s="131" t="n">
        <v>2.7</v>
      </c>
      <c r="Z281" s="131" t="inlineStr">
        <is>
          <t>https://www.google.com/maps/dir/?api=1&amp;origin=38.425632%2C27.133331&amp;destination=38.403691%2C27.119105&amp;travelmode=driving</t>
        </is>
      </c>
      <c r="AA281" s="131" t="inlineStr">
        <is>
          <t>BOZYAKA</t>
        </is>
      </c>
      <c r="AB281" s="131" t="n">
        <v>3.3</v>
      </c>
      <c r="AC281" s="131" t="inlineStr">
        <is>
          <t>https://www.google.com/maps/dir/?api=1&amp;origin=38.425632%2C27.133331&amp;destination=38.397598%2C27.122202&amp;travelmode=driving</t>
        </is>
      </c>
    </row>
    <row r="282" ht="30" customHeight="1" s="113">
      <c r="A282" s="202" t="inlineStr">
        <is>
          <t>İSMAİL ÇELİK</t>
        </is>
      </c>
      <c r="B282" s="202" t="inlineStr">
        <is>
          <t>M044</t>
        </is>
      </c>
      <c r="C282" s="202" t="inlineStr">
        <is>
          <t>YEŞİLOVA</t>
        </is>
      </c>
      <c r="D282" s="202" t="inlineStr">
        <is>
          <t>İzmir</t>
        </is>
      </c>
      <c r="E282" s="202" t="inlineStr">
        <is>
          <t>YEŞİLOVA çevresi</t>
        </is>
      </c>
      <c r="F282" s="197" t="inlineStr">
        <is>
          <t>YEŞİLOVA MAH.4038 SK NO:19 İÇ KAPI NO:2</t>
        </is>
      </c>
      <c r="G282" s="203" t="n">
        <v>38.441011</v>
      </c>
      <c r="H282" s="203" t="n">
        <v>27.204465</v>
      </c>
      <c r="I282" s="202" t="inlineStr">
        <is>
          <t>Toplu Taşıma</t>
        </is>
      </c>
      <c r="J282" s="204" t="n">
        <v>60</v>
      </c>
      <c r="K282" s="202" t="inlineStr">
        <is>
          <t>Değerlendirilebilir</t>
        </is>
      </c>
      <c r="L282" s="202" t="n"/>
      <c r="M282" s="205" t="n">
        <v>46229</v>
      </c>
      <c r="N282" s="202" t="inlineStr">
        <is>
          <t>Gerçek - Google Places (4038 Sk No:19)</t>
        </is>
      </c>
      <c r="O282" s="206" t="inlineStr">
        <is>
          <t>Açık adres yalnız İK/admin tarafından görülmelidir; raporlara taşınmaz.</t>
        </is>
      </c>
      <c r="P282" s="131" t="n">
        <v>8.699999999999999</v>
      </c>
      <c r="Q282" s="131" t="inlineStr">
        <is>
          <t>HARMANDALI</t>
        </is>
      </c>
      <c r="R282" s="131" t="n">
        <v>1.8</v>
      </c>
      <c r="S282" s="131" t="inlineStr">
        <is>
          <t>Hayır</t>
        </is>
      </c>
      <c r="T282" s="131" t="inlineStr">
        <is>
          <t>https://www.google.com/maps/dir/?api=1&amp;origin=38.441011%2C27.204465&amp;destination=38.37066%2C27.159618&amp;travelmode=driving</t>
        </is>
      </c>
      <c r="U282" s="131" t="inlineStr">
        <is>
          <t>YEŞİLOVA</t>
        </is>
      </c>
      <c r="V282" s="131" t="n">
        <v>0.6</v>
      </c>
      <c r="W282" s="131" t="inlineStr">
        <is>
          <t>https://www.google.com/maps/dir/?api=1&amp;origin=38.441011%2C27.204465&amp;destination=38.436005%2C27.206807&amp;travelmode=driving</t>
        </is>
      </c>
      <c r="X282" s="131" t="inlineStr">
        <is>
          <t>ÇAMDİBİ</t>
        </is>
      </c>
      <c r="Y282" s="131" t="n">
        <v>0.8</v>
      </c>
      <c r="Z282" s="131" t="inlineStr">
        <is>
          <t>https://www.google.com/maps/dir/?api=1&amp;origin=38.441011%2C27.204465&amp;destination=38.438109%2C27.19608&amp;travelmode=driving</t>
        </is>
      </c>
      <c r="AA282" s="131" t="inlineStr">
        <is>
          <t>OSMANGAZİ</t>
        </is>
      </c>
      <c r="AB282" s="131" t="n">
        <v>2.8</v>
      </c>
      <c r="AC282" s="131" t="inlineStr">
        <is>
          <t>https://www.google.com/maps/dir/?api=1&amp;origin=38.441011%2C27.204465&amp;destination=38.464877%2C27.194834&amp;travelmode=driving</t>
        </is>
      </c>
    </row>
    <row r="283" ht="30" customHeight="1" s="113">
      <c r="A283" s="202" t="inlineStr">
        <is>
          <t>EZGİ ÜNAL KÖKSAL</t>
        </is>
      </c>
      <c r="B283" s="202" t="inlineStr">
        <is>
          <t>M012</t>
        </is>
      </c>
      <c r="C283" s="202" t="inlineStr">
        <is>
          <t>BUCA</t>
        </is>
      </c>
      <c r="D283" s="202" t="inlineStr">
        <is>
          <t>İzmir</t>
        </is>
      </c>
      <c r="E283" s="202" t="inlineStr">
        <is>
          <t>BUCA çevresi</t>
        </is>
      </c>
      <c r="F283" s="197" t="n">
        <v>0</v>
      </c>
      <c r="G283" s="203" t="n">
        <v>38.404</v>
      </c>
      <c r="H283" s="203" t="n">
        <v>27.065</v>
      </c>
      <c r="I283" s="202" t="inlineStr">
        <is>
          <t>Toplu Taşıma</t>
        </is>
      </c>
      <c r="J283" s="204" t="n">
        <v>60</v>
      </c>
      <c r="K283" s="202" t="inlineStr">
        <is>
          <t>Değerlendirilebilir</t>
        </is>
      </c>
      <c r="L283" s="202" t="n"/>
      <c r="M283" s="205" t="n">
        <v>46229</v>
      </c>
      <c r="N283" s="202" t="inlineStr">
        <is>
          <t>Dummy - değiştiriniz</t>
        </is>
      </c>
      <c r="O283" s="206" t="inlineStr">
        <is>
          <t>Açık adres yalnız İK/admin tarafından görülmelidir; raporlara taşınmaz.</t>
        </is>
      </c>
      <c r="P283" s="131" t="n">
        <v>9</v>
      </c>
      <c r="Q283" s="131" t="inlineStr">
        <is>
          <t>POLİGON</t>
        </is>
      </c>
      <c r="R283" s="131" t="n">
        <v>1.3</v>
      </c>
      <c r="S283" s="131" t="inlineStr">
        <is>
          <t>Hayır</t>
        </is>
      </c>
      <c r="T283" s="131" t="inlineStr">
        <is>
          <t>https://www.google.com/maps/dir/?api=1&amp;origin=38.404%2C27.065&amp;destination=38.37066%2C27.159618&amp;travelmode=driving</t>
        </is>
      </c>
      <c r="U283" s="131" t="inlineStr">
        <is>
          <t>POLİGON</t>
        </is>
      </c>
      <c r="V283" s="131" t="n">
        <v>1.3</v>
      </c>
      <c r="W283" s="131" t="inlineStr">
        <is>
          <t>https://www.google.com/maps/dir/?api=1&amp;origin=38.404%2C27.065&amp;destination=38.395182%2C27.075087&amp;travelmode=driving</t>
        </is>
      </c>
      <c r="X283" s="131" t="inlineStr">
        <is>
          <t>BALÇOVA</t>
        </is>
      </c>
      <c r="Y283" s="131" t="n">
        <v>2.2</v>
      </c>
      <c r="Z283" s="131" t="inlineStr">
        <is>
          <t>https://www.google.com/maps/dir/?api=1&amp;origin=38.404%2C27.065&amp;destination=38.385072%2C27.057448&amp;travelmode=driving</t>
        </is>
      </c>
      <c r="AA283" s="131" t="inlineStr">
        <is>
          <t>GÖZTEPE</t>
        </is>
      </c>
      <c r="AB283" s="131" t="n">
        <v>2.5</v>
      </c>
      <c r="AC283" s="131" t="inlineStr">
        <is>
          <t>https://www.google.com/maps/dir/?api=1&amp;origin=38.404%2C27.065&amp;destination=38.401328%2C27.093267&amp;travelmode=driving</t>
        </is>
      </c>
    </row>
    <row r="284" ht="30" customHeight="1" s="113">
      <c r="A284" s="202" t="inlineStr">
        <is>
          <t>BENGİSU KARTALMIŞ</t>
        </is>
      </c>
      <c r="B284" s="202" t="inlineStr">
        <is>
          <t>M012</t>
        </is>
      </c>
      <c r="C284" s="202" t="inlineStr">
        <is>
          <t>BUCA</t>
        </is>
      </c>
      <c r="D284" s="202" t="inlineStr">
        <is>
          <t>İzmir</t>
        </is>
      </c>
      <c r="E284" s="202" t="inlineStr">
        <is>
          <t>BUCA çevresi</t>
        </is>
      </c>
      <c r="F284" s="197" t="inlineStr">
        <is>
          <t>FIRAT MAH 634/7 SK NO:4 İÇ KAPI NO:1</t>
        </is>
      </c>
      <c r="G284" s="203" t="n">
        <v>38.374224</v>
      </c>
      <c r="H284" s="203" t="n">
        <v>27.144984</v>
      </c>
      <c r="I284" s="202" t="inlineStr">
        <is>
          <t>Toplu Taşıma</t>
        </is>
      </c>
      <c r="J284" s="204" t="n">
        <v>60</v>
      </c>
      <c r="K284" s="202" t="inlineStr">
        <is>
          <t>Değerlendirilebilir</t>
        </is>
      </c>
      <c r="L284" s="202" t="n"/>
      <c r="M284" s="205" t="n">
        <v>46229</v>
      </c>
      <c r="N284" s="202" t="inlineStr">
        <is>
          <t>Gerçek - Google Places (634/7 Sk No:4)</t>
        </is>
      </c>
      <c r="O284" s="206" t="inlineStr">
        <is>
          <t>Açık adres yalnız İK/admin tarafından görülmelidir; raporlara taşınmaz.</t>
        </is>
      </c>
      <c r="P284" s="131" t="n">
        <v>1.3</v>
      </c>
      <c r="Q284" s="131" t="inlineStr">
        <is>
          <t>POLİGON</t>
        </is>
      </c>
      <c r="R284" s="131" t="n">
        <v>0.9</v>
      </c>
      <c r="S284" s="131" t="inlineStr">
        <is>
          <t>Hayır</t>
        </is>
      </c>
      <c r="T284" s="131" t="inlineStr">
        <is>
          <t>https://www.google.com/maps/dir/?api=1&amp;origin=38.374224%2C27.144984&amp;destination=38.37066%2C27.159618&amp;travelmode=driving</t>
        </is>
      </c>
      <c r="U284" s="131" t="inlineStr">
        <is>
          <t>BUCA</t>
        </is>
      </c>
      <c r="V284" s="131" t="n">
        <v>0.5</v>
      </c>
      <c r="W284" s="131" t="inlineStr">
        <is>
          <t>https://www.google.com/maps/dir/?api=1&amp;origin=38.374224%2C27.144984&amp;destination=38.373039%2C27.150591&amp;travelmode=driving</t>
        </is>
      </c>
      <c r="X284" s="131" t="inlineStr">
        <is>
          <t>GEDİZ</t>
        </is>
      </c>
      <c r="Y284" s="131" t="n">
        <v>1.3</v>
      </c>
      <c r="Z284" s="131" t="inlineStr">
        <is>
          <t>https://www.google.com/maps/dir/?api=1&amp;origin=38.374224%2C27.144984&amp;destination=38.37066%2C27.159618&amp;travelmode=driving</t>
        </is>
      </c>
      <c r="AA284" s="131" t="inlineStr">
        <is>
          <t>ŞİRİNYER 2</t>
        </is>
      </c>
      <c r="AB284" s="131" t="n">
        <v>2</v>
      </c>
      <c r="AC284" s="131" t="inlineStr">
        <is>
          <t>https://www.google.com/maps/dir/?api=1&amp;origin=38.374224%2C27.144984&amp;destination=38.3911321%2C27.1511743&amp;travelmode=driving</t>
        </is>
      </c>
    </row>
    <row r="285" ht="30" customHeight="1" s="113">
      <c r="A285" s="202" t="inlineStr">
        <is>
          <t>ZEYNEP TANIR</t>
        </is>
      </c>
      <c r="B285" s="202" t="inlineStr">
        <is>
          <t>M012</t>
        </is>
      </c>
      <c r="C285" s="202" t="inlineStr">
        <is>
          <t>BUCA</t>
        </is>
      </c>
      <c r="D285" s="202" t="inlineStr">
        <is>
          <t>İzmir</t>
        </is>
      </c>
      <c r="E285" s="202" t="inlineStr">
        <is>
          <t>BUCA çevresi</t>
        </is>
      </c>
      <c r="F285" s="197" t="inlineStr">
        <is>
          <t>647/18 NO:5 D:4 BUCA İZMİR</t>
        </is>
      </c>
      <c r="G285" s="203" t="n">
        <v>38.371525</v>
      </c>
      <c r="H285" s="203" t="n">
        <v>27.151135</v>
      </c>
      <c r="I285" s="202" t="inlineStr">
        <is>
          <t>Toplu Taşıma</t>
        </is>
      </c>
      <c r="J285" s="204" t="n">
        <v>60</v>
      </c>
      <c r="K285" s="202" t="inlineStr">
        <is>
          <t>Değerlendirilebilir</t>
        </is>
      </c>
      <c r="L285" s="202" t="n"/>
      <c r="M285" s="205" t="n">
        <v>46229</v>
      </c>
      <c r="N285" s="202" t="inlineStr">
        <is>
          <t>Gerçek - Google Places (647 Sk No:18)</t>
        </is>
      </c>
      <c r="O285" s="206" t="inlineStr">
        <is>
          <t>Açık adres yalnız İK/admin tarafından görülmelidir; raporlara taşınmaz.</t>
        </is>
      </c>
      <c r="P285" s="131" t="n">
        <v>0.7</v>
      </c>
      <c r="Q285" s="131" t="inlineStr">
        <is>
          <t>POLİGON</t>
        </is>
      </c>
      <c r="R285" s="131" t="n">
        <v>1.2</v>
      </c>
      <c r="S285" s="131" t="inlineStr">
        <is>
          <t>Hayır</t>
        </is>
      </c>
      <c r="T285" s="131" t="inlineStr">
        <is>
          <t>https://www.google.com/maps/dir/?api=1&amp;origin=38.371525%2C27.151135&amp;destination=38.37066%2C27.159618&amp;travelmode=driving</t>
        </is>
      </c>
      <c r="U285" s="131" t="inlineStr">
        <is>
          <t>BUCA</t>
        </is>
      </c>
      <c r="V285" s="131" t="n">
        <v>0.2</v>
      </c>
      <c r="W285" s="131" t="inlineStr">
        <is>
          <t>https://www.google.com/maps/dir/?api=1&amp;origin=38.371525%2C27.151135&amp;destination=38.373039%2C27.150591&amp;travelmode=driving</t>
        </is>
      </c>
      <c r="X285" s="131" t="inlineStr">
        <is>
          <t>GEDİZ</t>
        </is>
      </c>
      <c r="Y285" s="131" t="n">
        <v>0.7</v>
      </c>
      <c r="Z285" s="131" t="inlineStr">
        <is>
          <t>https://www.google.com/maps/dir/?api=1&amp;origin=38.371525%2C27.151135&amp;destination=38.37066%2C27.159618&amp;travelmode=driving</t>
        </is>
      </c>
      <c r="AA285" s="131" t="inlineStr">
        <is>
          <t>ŞİRİNYER 2</t>
        </is>
      </c>
      <c r="AB285" s="131" t="n">
        <v>2.2</v>
      </c>
      <c r="AC285" s="131" t="inlineStr">
        <is>
          <t>https://www.google.com/maps/dir/?api=1&amp;origin=38.371525%2C27.151135&amp;destination=38.3911321%2C27.1511743&amp;travelmode=driving</t>
        </is>
      </c>
    </row>
    <row r="286" ht="30" customHeight="1" s="113">
      <c r="A286" s="202" t="inlineStr">
        <is>
          <t>NAZLICAN ÇİÇEK</t>
        </is>
      </c>
      <c r="B286" s="202" t="inlineStr">
        <is>
          <t>M012</t>
        </is>
      </c>
      <c r="C286" s="202" t="inlineStr">
        <is>
          <t>BUCA</t>
        </is>
      </c>
      <c r="D286" s="202" t="inlineStr">
        <is>
          <t>İzmir</t>
        </is>
      </c>
      <c r="E286" s="202" t="inlineStr">
        <is>
          <t>BUCA çevresi</t>
        </is>
      </c>
      <c r="F286" s="197" t="inlineStr">
        <is>
          <t>MUSTAFA KEMAL MAH. 254/A GURUBU KÜME EVLERİ NO:106</t>
        </is>
      </c>
      <c r="G286" s="203" t="n">
        <v>38.357698</v>
      </c>
      <c r="H286" s="203" t="n">
        <v>27.151475</v>
      </c>
      <c r="I286" s="202" t="inlineStr">
        <is>
          <t>Toplu Taşıma</t>
        </is>
      </c>
      <c r="J286" s="204" t="n">
        <v>60</v>
      </c>
      <c r="K286" s="202" t="inlineStr">
        <is>
          <t>Değerlendirilebilir</t>
        </is>
      </c>
      <c r="L286" s="202" t="n"/>
      <c r="M286" s="205" t="n">
        <v>46229</v>
      </c>
      <c r="N286" s="202" t="inlineStr">
        <is>
          <t>Gerçek - Google Places, mahalle merkezi yaklaşık (Mustafa Kemal Mah merkezi (yaklaşık))</t>
        </is>
      </c>
      <c r="O286" s="206" t="inlineStr">
        <is>
          <t>Açık adres yalnız İK/admin tarafından görülmelidir; raporlara taşınmaz.</t>
        </is>
      </c>
      <c r="P286" s="131" t="n">
        <v>1.6</v>
      </c>
      <c r="Q286" s="131" t="inlineStr">
        <is>
          <t>POLİGON</t>
        </is>
      </c>
      <c r="R286" s="131" t="n">
        <v>1</v>
      </c>
      <c r="S286" s="131" t="inlineStr">
        <is>
          <t>Evet</t>
        </is>
      </c>
      <c r="T286" s="131" t="inlineStr">
        <is>
          <t>https://www.google.com/maps/dir/?api=1&amp;origin=38.357698%2C27.151475&amp;destination=38.37066%2C27.159618&amp;travelmode=driving</t>
        </is>
      </c>
      <c r="U286" s="131" t="inlineStr">
        <is>
          <t>GEDİZ</t>
        </is>
      </c>
      <c r="V286" s="131" t="n">
        <v>1.6</v>
      </c>
      <c r="W286" s="131" t="inlineStr">
        <is>
          <t>https://www.google.com/maps/dir/?api=1&amp;origin=38.357698%2C27.151475&amp;destination=38.37066%2C27.159618&amp;travelmode=driving</t>
        </is>
      </c>
      <c r="X286" s="131" t="inlineStr">
        <is>
          <t>BUCA</t>
        </is>
      </c>
      <c r="Y286" s="131" t="n">
        <v>1.7</v>
      </c>
      <c r="Z286" s="131" t="inlineStr">
        <is>
          <t>https://www.google.com/maps/dir/?api=1&amp;origin=38.357698%2C27.151475&amp;destination=38.373039%2C27.150591&amp;travelmode=driving</t>
        </is>
      </c>
      <c r="AA286" s="131" t="inlineStr">
        <is>
          <t>ŞİRİNYER 2</t>
        </is>
      </c>
      <c r="AB286" s="131" t="n">
        <v>3.7</v>
      </c>
      <c r="AC286" s="131" t="inlineStr">
        <is>
          <t>https://www.google.com/maps/dir/?api=1&amp;origin=38.357698%2C27.151475&amp;destination=38.3911321%2C27.1511743&amp;travelmode=driving</t>
        </is>
      </c>
    </row>
    <row r="287" ht="30" customHeight="1" s="113">
      <c r="A287" s="202" t="inlineStr">
        <is>
          <t>IRMAK OCAK</t>
        </is>
      </c>
      <c r="B287" s="202" t="inlineStr">
        <is>
          <t>M012</t>
        </is>
      </c>
      <c r="C287" s="202" t="inlineStr">
        <is>
          <t>BUCA</t>
        </is>
      </c>
      <c r="D287" s="202" t="inlineStr">
        <is>
          <t>İzmir</t>
        </is>
      </c>
      <c r="E287" s="202" t="inlineStr">
        <is>
          <t>BUCA çevresi</t>
        </is>
      </c>
      <c r="F287" s="197" t="inlineStr">
        <is>
          <t>MUSTAFA KEMAL MAH. 696/1 SK. NO:52 İÇ KAPI NO:2</t>
        </is>
      </c>
      <c r="G287" s="203" t="n">
        <v>38.367262</v>
      </c>
      <c r="H287" s="203" t="n">
        <v>27.161103</v>
      </c>
      <c r="I287" s="202" t="inlineStr">
        <is>
          <t>Toplu Taşıma</t>
        </is>
      </c>
      <c r="J287" s="204" t="n">
        <v>60</v>
      </c>
      <c r="K287" s="202" t="inlineStr">
        <is>
          <t>Değerlendirilebilir</t>
        </is>
      </c>
      <c r="L287" s="202" t="n"/>
      <c r="M287" s="205" t="n">
        <v>46229</v>
      </c>
      <c r="N287" s="202" t="inlineStr">
        <is>
          <t>Gerçek - Google Places (696/1 Sk No:52)</t>
        </is>
      </c>
      <c r="O287" s="206" t="inlineStr">
        <is>
          <t>Açık adres yalnız İK/admin tarafından görülmelidir; raporlara taşınmaz.</t>
        </is>
      </c>
      <c r="P287" s="131" t="n">
        <v>0.4</v>
      </c>
      <c r="Q287" s="131" t="inlineStr">
        <is>
          <t>POLİGON</t>
        </is>
      </c>
      <c r="R287" s="131" t="n">
        <v>0.9</v>
      </c>
      <c r="S287" s="131" t="inlineStr">
        <is>
          <t>Evet</t>
        </is>
      </c>
      <c r="T287" s="131" t="inlineStr">
        <is>
          <t>https://www.google.com/maps/dir/?api=1&amp;origin=38.367262%2C27.161103&amp;destination=38.37066%2C27.159618&amp;travelmode=driving</t>
        </is>
      </c>
      <c r="U287" s="131" t="inlineStr">
        <is>
          <t>GEDİZ</t>
        </is>
      </c>
      <c r="V287" s="131" t="n">
        <v>0.4</v>
      </c>
      <c r="W287" s="131" t="inlineStr">
        <is>
          <t>https://www.google.com/maps/dir/?api=1&amp;origin=38.367262%2C27.161103&amp;destination=38.37066%2C27.159618&amp;travelmode=driving</t>
        </is>
      </c>
      <c r="X287" s="131" t="inlineStr">
        <is>
          <t>BUCA</t>
        </is>
      </c>
      <c r="Y287" s="131" t="n">
        <v>1.1</v>
      </c>
      <c r="Z287" s="131" t="inlineStr">
        <is>
          <t>https://www.google.com/maps/dir/?api=1&amp;origin=38.367262%2C27.161103&amp;destination=38.373039%2C27.150591&amp;travelmode=driving</t>
        </is>
      </c>
      <c r="AA287" s="131" t="inlineStr">
        <is>
          <t>ŞİRİNYER 2</t>
        </is>
      </c>
      <c r="AB287" s="131" t="n">
        <v>2.8</v>
      </c>
      <c r="AC287" s="131" t="inlineStr">
        <is>
          <t>https://www.google.com/maps/dir/?api=1&amp;origin=38.367262%2C27.161103&amp;destination=38.3911321%2C27.1511743&amp;travelmode=driving</t>
        </is>
      </c>
    </row>
    <row r="288" ht="30" customHeight="1" s="113">
      <c r="A288" s="202" t="inlineStr">
        <is>
          <t>YUSUF DAĞ</t>
        </is>
      </c>
      <c r="B288" s="202" t="inlineStr">
        <is>
          <t>M012</t>
        </is>
      </c>
      <c r="C288" s="202" t="inlineStr">
        <is>
          <t>BUCA</t>
        </is>
      </c>
      <c r="D288" s="202" t="inlineStr">
        <is>
          <t>İzmir</t>
        </is>
      </c>
      <c r="E288" s="202" t="inlineStr">
        <is>
          <t>BUCA çevresi</t>
        </is>
      </c>
      <c r="F288" s="197" t="inlineStr">
        <is>
          <t xml:space="preserve">GÜLBAHÇE MAH. 13099 SK. NO:3 </t>
        </is>
      </c>
      <c r="G288" s="203" t="n">
        <v>38.332249</v>
      </c>
      <c r="H288" s="203" t="n">
        <v>26.643439</v>
      </c>
      <c r="I288" s="202" t="inlineStr">
        <is>
          <t>Toplu Taşıma</t>
        </is>
      </c>
      <c r="J288" s="204" t="n">
        <v>60</v>
      </c>
      <c r="K288" s="202" t="inlineStr">
        <is>
          <t>Değerlendirilebilir</t>
        </is>
      </c>
      <c r="L288" s="202" t="n"/>
      <c r="M288" s="205" t="n">
        <v>46229</v>
      </c>
      <c r="N288" s="202" t="inlineStr">
        <is>
          <t>Gerçek - Google Places, mahalle merkezi yaklaşık (Gülbahçe Mah merkezi (yaklaşık))</t>
        </is>
      </c>
      <c r="O288" s="206" t="inlineStr">
        <is>
          <t>Açık adres yalnız İK/admin tarafından görülmelidir; raporlara taşınmaz.</t>
        </is>
      </c>
      <c r="P288" s="131" t="n">
        <v>45.2</v>
      </c>
      <c r="Q288" s="131" t="inlineStr">
        <is>
          <t>POLİGON</t>
        </is>
      </c>
      <c r="R288" s="131" t="n">
        <v>1.4</v>
      </c>
      <c r="S288" s="131" t="inlineStr">
        <is>
          <t>Hayır</t>
        </is>
      </c>
      <c r="T288" s="131" t="inlineStr">
        <is>
          <t>https://www.google.com/maps/dir/?api=1&amp;origin=38.332249%2C26.643439&amp;destination=38.37066%2C27.159618&amp;travelmode=driving</t>
        </is>
      </c>
      <c r="U288" s="131" t="inlineStr">
        <is>
          <t>SEFERİHİSAR</t>
        </is>
      </c>
      <c r="V288" s="131" t="n">
        <v>22.7</v>
      </c>
      <c r="W288" s="131" t="inlineStr">
        <is>
          <t>https://www.google.com/maps/dir/?api=1&amp;origin=38.332249%2C26.643439&amp;destination=38.194921%2C26.835212&amp;travelmode=driving</t>
        </is>
      </c>
      <c r="X288" s="131" t="inlineStr">
        <is>
          <t>NARLIDERE</t>
        </is>
      </c>
      <c r="Y288" s="131" t="n">
        <v>32.3</v>
      </c>
      <c r="Z288" s="131" t="inlineStr">
        <is>
          <t>https://www.google.com/maps/dir/?api=1&amp;origin=38.332249%2C26.643439&amp;destination=38.392816%2C27.006006&amp;travelmode=driving</t>
        </is>
      </c>
      <c r="AA288" s="131" t="inlineStr">
        <is>
          <t>BALÇOVA</t>
        </is>
      </c>
      <c r="AB288" s="131" t="n">
        <v>36.6</v>
      </c>
      <c r="AC288" s="131" t="inlineStr">
        <is>
          <t>https://www.google.com/maps/dir/?api=1&amp;origin=38.332249%2C26.643439&amp;destination=38.385072%2C27.057448&amp;travelmode=driving</t>
        </is>
      </c>
    </row>
    <row r="289" ht="30" customHeight="1" s="113">
      <c r="A289" s="202" t="inlineStr">
        <is>
          <t>MERVE ÇAKICI</t>
        </is>
      </c>
      <c r="B289" s="202" t="inlineStr">
        <is>
          <t>M012</t>
        </is>
      </c>
      <c r="C289" s="202" t="inlineStr">
        <is>
          <t>BUCA</t>
        </is>
      </c>
      <c r="D289" s="202" t="inlineStr">
        <is>
          <t>İzmir</t>
        </is>
      </c>
      <c r="E289" s="202" t="inlineStr">
        <is>
          <t>BUCA çevresi</t>
        </is>
      </c>
      <c r="F289" s="197" t="inlineStr">
        <is>
          <t>LALELİ MAH. 419/2 SK. VURAL NO:28 İÇ KAPI NO:1</t>
        </is>
      </c>
      <c r="G289" s="203" t="n">
        <v>38.400684</v>
      </c>
      <c r="H289" s="203" t="n">
        <v>27.151414</v>
      </c>
      <c r="I289" s="202" t="inlineStr">
        <is>
          <t>Toplu Taşıma</t>
        </is>
      </c>
      <c r="J289" s="204" t="n">
        <v>60</v>
      </c>
      <c r="K289" s="202" t="inlineStr">
        <is>
          <t>Değerlendirilebilir</t>
        </is>
      </c>
      <c r="L289" s="202" t="n"/>
      <c r="M289" s="205" t="n">
        <v>46229</v>
      </c>
      <c r="N289" s="202" t="inlineStr">
        <is>
          <t>Gerçek - Google Places (419/2 Sk No:28)</t>
        </is>
      </c>
      <c r="O289" s="206" t="inlineStr">
        <is>
          <t>Açık adres yalnız İK/admin tarafından görülmelidir; raporlara taşınmaz.</t>
        </is>
      </c>
      <c r="P289" s="131" t="n">
        <v>3.4</v>
      </c>
      <c r="Q289" s="131" t="inlineStr">
        <is>
          <t>POLİGON</t>
        </is>
      </c>
      <c r="R289" s="131" t="n">
        <v>1.3</v>
      </c>
      <c r="S289" s="131" t="inlineStr">
        <is>
          <t>Hayır</t>
        </is>
      </c>
      <c r="T289" s="131" t="inlineStr">
        <is>
          <t>https://www.google.com/maps/dir/?api=1&amp;origin=38.400684%2C27.151414&amp;destination=38.37066%2C27.159618&amp;travelmode=driving</t>
        </is>
      </c>
      <c r="U289" s="131" t="inlineStr">
        <is>
          <t>ŞİRİNYER</t>
        </is>
      </c>
      <c r="V289" s="131" t="n">
        <v>0.4</v>
      </c>
      <c r="W289" s="131" t="inlineStr">
        <is>
          <t>https://www.google.com/maps/dir/?api=1&amp;origin=38.400684%2C27.151414&amp;destination=38.399377%2C27.155469&amp;travelmode=driving</t>
        </is>
      </c>
      <c r="X289" s="131" t="inlineStr">
        <is>
          <t>BUCA2</t>
        </is>
      </c>
      <c r="Y289" s="131" t="n">
        <v>0.7</v>
      </c>
      <c r="Z289" s="131" t="inlineStr">
        <is>
          <t>https://www.google.com/maps/dir/?api=1&amp;origin=38.400684%2C27.151414&amp;destination=38.394722%2C27.148207&amp;travelmode=driving</t>
        </is>
      </c>
      <c r="AA289" s="131" t="inlineStr">
        <is>
          <t>ŞİRİNYER 2</t>
        </is>
      </c>
      <c r="AB289" s="131" t="n">
        <v>1.1</v>
      </c>
      <c r="AC289" s="131" t="inlineStr">
        <is>
          <t>https://www.google.com/maps/dir/?api=1&amp;origin=38.400684%2C27.151414&amp;destination=38.3911321%2C27.1511743&amp;travelmode=driving</t>
        </is>
      </c>
    </row>
    <row r="290" ht="30" customHeight="1" s="113">
      <c r="A290" s="202" t="inlineStr">
        <is>
          <t>ECE PARMANBEK</t>
        </is>
      </c>
      <c r="B290" s="202" t="inlineStr">
        <is>
          <t>M012</t>
        </is>
      </c>
      <c r="C290" s="202" t="inlineStr">
        <is>
          <t>BUCA</t>
        </is>
      </c>
      <c r="D290" s="202" t="inlineStr">
        <is>
          <t>İzmir</t>
        </is>
      </c>
      <c r="E290" s="202" t="inlineStr">
        <is>
          <t>BUCA çevresi</t>
        </is>
      </c>
      <c r="F290" s="197" t="inlineStr">
        <is>
          <t>FIRAT MAH 288/8 SOK NO:10 İÇ KAPI NO:1</t>
        </is>
      </c>
      <c r="G290" s="203" t="n">
        <v>38.375127</v>
      </c>
      <c r="H290" s="203" t="n">
        <v>27.147363</v>
      </c>
      <c r="I290" s="202" t="inlineStr">
        <is>
          <t>Toplu Taşıma</t>
        </is>
      </c>
      <c r="J290" s="204" t="n">
        <v>60</v>
      </c>
      <c r="K290" s="202" t="inlineStr">
        <is>
          <t>Değerlendirilebilir</t>
        </is>
      </c>
      <c r="L290" s="202" t="n"/>
      <c r="M290" s="205" t="n">
        <v>46229</v>
      </c>
      <c r="N290" s="202" t="inlineStr">
        <is>
          <t>Gerçek - Google Places (288/8 Sk No:10)</t>
        </is>
      </c>
      <c r="O290" s="206" t="inlineStr">
        <is>
          <t>Açık adres yalnız İK/admin tarafından görülmelidir; raporlara taşınmaz.</t>
        </is>
      </c>
      <c r="P290" s="131" t="n">
        <v>1.2</v>
      </c>
      <c r="Q290" s="131" t="inlineStr">
        <is>
          <t>POLİGON</t>
        </is>
      </c>
      <c r="R290" s="131" t="n">
        <v>1</v>
      </c>
      <c r="S290" s="131" t="inlineStr">
        <is>
          <t>Hayır</t>
        </is>
      </c>
      <c r="T290" s="131" t="inlineStr">
        <is>
          <t>https://www.google.com/maps/dir/?api=1&amp;origin=38.375127%2C27.147363&amp;destination=38.37066%2C27.159618&amp;travelmode=driving</t>
        </is>
      </c>
      <c r="U290" s="131" t="inlineStr">
        <is>
          <t>BUCA</t>
        </is>
      </c>
      <c r="V290" s="131" t="n">
        <v>0.4</v>
      </c>
      <c r="W290" s="131" t="inlineStr">
        <is>
          <t>https://www.google.com/maps/dir/?api=1&amp;origin=38.375127%2C27.147363&amp;destination=38.373039%2C27.150591&amp;travelmode=driving</t>
        </is>
      </c>
      <c r="X290" s="131" t="inlineStr">
        <is>
          <t>GEDİZ</t>
        </is>
      </c>
      <c r="Y290" s="131" t="n">
        <v>1.2</v>
      </c>
      <c r="Z290" s="131" t="inlineStr">
        <is>
          <t>https://www.google.com/maps/dir/?api=1&amp;origin=38.375127%2C27.147363&amp;destination=38.37066%2C27.159618&amp;travelmode=driving</t>
        </is>
      </c>
      <c r="AA290" s="131" t="inlineStr">
        <is>
          <t>ŞİRİNYER 2</t>
        </is>
      </c>
      <c r="AB290" s="131" t="n">
        <v>1.8</v>
      </c>
      <c r="AC290" s="131" t="inlineStr">
        <is>
          <t>https://www.google.com/maps/dir/?api=1&amp;origin=38.375127%2C27.147363&amp;destination=38.3911321%2C27.1511743&amp;travelmode=driving</t>
        </is>
      </c>
    </row>
    <row r="291" ht="30" customHeight="1" s="113">
      <c r="A291" s="202" t="inlineStr">
        <is>
          <t>NİHAT GÜLAKMAN</t>
        </is>
      </c>
      <c r="B291" s="202" t="inlineStr">
        <is>
          <t>M012</t>
        </is>
      </c>
      <c r="C291" s="202" t="inlineStr">
        <is>
          <t>BUCA</t>
        </is>
      </c>
      <c r="D291" s="202" t="inlineStr">
        <is>
          <t>İzmir</t>
        </is>
      </c>
      <c r="E291" s="202" t="inlineStr">
        <is>
          <t>BUCA çevresi</t>
        </is>
      </c>
      <c r="F291" s="197" t="inlineStr">
        <is>
          <t>KOŞU KAVAK MAH. 4210 SOK. NO:44 ALTINDAĞ BORNOVA-İZMİR</t>
        </is>
      </c>
      <c r="G291" s="203" t="n">
        <v>38.429569</v>
      </c>
      <c r="H291" s="203" t="n">
        <v>27.201026</v>
      </c>
      <c r="I291" s="202" t="inlineStr">
        <is>
          <t>Toplu Taşıma</t>
        </is>
      </c>
      <c r="J291" s="204" t="n">
        <v>60</v>
      </c>
      <c r="K291" s="202" t="inlineStr">
        <is>
          <t>Değerlendirilebilir</t>
        </is>
      </c>
      <c r="L291" s="202" t="n"/>
      <c r="M291" s="205" t="n">
        <v>46229</v>
      </c>
      <c r="N291" s="202" t="inlineStr">
        <is>
          <t>Gerçek - Google Places (4210 Sk No:44)</t>
        </is>
      </c>
      <c r="O291" s="206" t="inlineStr">
        <is>
          <t>Açık adres yalnız İK/admin tarafından görülmelidir; raporlara taşınmaz.</t>
        </is>
      </c>
      <c r="P291" s="131" t="n">
        <v>7.5</v>
      </c>
      <c r="Q291" s="131" t="inlineStr">
        <is>
          <t>POLİGON</t>
        </is>
      </c>
      <c r="R291" s="131" t="n">
        <v>1.4</v>
      </c>
      <c r="S291" s="131" t="inlineStr">
        <is>
          <t>Hayır</t>
        </is>
      </c>
      <c r="T291" s="131" t="inlineStr">
        <is>
          <t>https://www.google.com/maps/dir/?api=1&amp;origin=38.429569%2C27.201026&amp;destination=38.37066%2C27.159618&amp;travelmode=driving</t>
        </is>
      </c>
      <c r="U291" s="131" t="inlineStr">
        <is>
          <t>YEŞİLOVA</t>
        </is>
      </c>
      <c r="V291" s="131" t="n">
        <v>0.9</v>
      </c>
      <c r="W291" s="131" t="inlineStr">
        <is>
          <t>https://www.google.com/maps/dir/?api=1&amp;origin=38.429569%2C27.201026&amp;destination=38.436005%2C27.206807&amp;travelmode=driving</t>
        </is>
      </c>
      <c r="X291" s="131" t="inlineStr">
        <is>
          <t>ÇAMDİBİ</t>
        </is>
      </c>
      <c r="Y291" s="131" t="n">
        <v>1</v>
      </c>
      <c r="Z291" s="131" t="inlineStr">
        <is>
          <t>https://www.google.com/maps/dir/?api=1&amp;origin=38.429569%2C27.201026&amp;destination=38.438109%2C27.19608&amp;travelmode=driving</t>
        </is>
      </c>
      <c r="AA291" s="131" t="inlineStr">
        <is>
          <t>HAL DEPO</t>
        </is>
      </c>
      <c r="AB291" s="131" t="n">
        <v>3.5</v>
      </c>
      <c r="AC291" s="131" t="inlineStr">
        <is>
          <t>https://www.google.com/maps/dir/?api=1&amp;origin=38.429569%2C27.201026&amp;destination=38.412%2C27.168&amp;travelmode=driving</t>
        </is>
      </c>
    </row>
    <row r="292" ht="30" customHeight="1" s="113">
      <c r="A292" s="202" t="inlineStr">
        <is>
          <t>MUSTAFA KUBAT</t>
        </is>
      </c>
      <c r="B292" s="202" t="inlineStr">
        <is>
          <t>M012</t>
        </is>
      </c>
      <c r="C292" s="202" t="inlineStr">
        <is>
          <t>BUCA</t>
        </is>
      </c>
      <c r="D292" s="202" t="inlineStr">
        <is>
          <t>İzmir</t>
        </is>
      </c>
      <c r="E292" s="202" t="inlineStr">
        <is>
          <t>BUCA çevresi</t>
        </is>
      </c>
      <c r="F292" s="197" t="inlineStr">
        <is>
          <t>699 SOKAK NO:24 D:16 BUCA GEDİZ</t>
        </is>
      </c>
      <c r="G292" s="203" t="n">
        <v>38.406774</v>
      </c>
      <c r="H292" s="203" t="n">
        <v>27.138617</v>
      </c>
      <c r="I292" s="202" t="inlineStr">
        <is>
          <t>Toplu Taşıma</t>
        </is>
      </c>
      <c r="J292" s="204" t="n">
        <v>60</v>
      </c>
      <c r="K292" s="202" t="inlineStr">
        <is>
          <t>Değerlendirilebilir</t>
        </is>
      </c>
      <c r="L292" s="202" t="n"/>
      <c r="M292" s="205" t="n">
        <v>46229</v>
      </c>
      <c r="N292" s="202" t="inlineStr">
        <is>
          <t>Gerçek - Google Places (699 Sk No:24 (zayıf))</t>
        </is>
      </c>
      <c r="O292" s="206" t="inlineStr">
        <is>
          <t>Açık adres yalnız İK/admin tarafından görülmelidir; raporlara taşınmaz.</t>
        </is>
      </c>
      <c r="P292" s="131" t="n">
        <v>4.4</v>
      </c>
      <c r="Q292" s="131" t="inlineStr">
        <is>
          <t>POLİGON</t>
        </is>
      </c>
      <c r="R292" s="131" t="n">
        <v>0.9</v>
      </c>
      <c r="S292" s="131" t="inlineStr">
        <is>
          <t>Hayır</t>
        </is>
      </c>
      <c r="T292" s="131" t="inlineStr">
        <is>
          <t>https://www.google.com/maps/dir/?api=1&amp;origin=38.406774%2C27.138617&amp;destination=38.37066%2C27.159618&amp;travelmode=driving</t>
        </is>
      </c>
      <c r="U292" s="131" t="inlineStr">
        <is>
          <t>YAPICIOĞLU</t>
        </is>
      </c>
      <c r="V292" s="131" t="n">
        <v>0.6</v>
      </c>
      <c r="W292" s="131" t="inlineStr">
        <is>
          <t>https://www.google.com/maps/dir/?api=1&amp;origin=38.406774%2C27.138617&amp;destination=38.41192%2C27.135689&amp;travelmode=driving</t>
        </is>
      </c>
      <c r="X292" s="131" t="inlineStr">
        <is>
          <t>BUCA2</t>
        </is>
      </c>
      <c r="Y292" s="131" t="n">
        <v>1.6</v>
      </c>
      <c r="Z292" s="131" t="inlineStr">
        <is>
          <t>https://www.google.com/maps/dir/?api=1&amp;origin=38.406774%2C27.138617&amp;destination=38.394722%2C27.148207&amp;travelmode=driving</t>
        </is>
      </c>
      <c r="AA292" s="131" t="inlineStr">
        <is>
          <t>ŞİRİNYER</t>
        </is>
      </c>
      <c r="AB292" s="131" t="n">
        <v>1.7</v>
      </c>
      <c r="AC292" s="131" t="inlineStr">
        <is>
          <t>https://www.google.com/maps/dir/?api=1&amp;origin=38.406774%2C27.138617&amp;destination=38.399377%2C27.155469&amp;travelmode=driving</t>
        </is>
      </c>
    </row>
    <row r="293" ht="30" customHeight="1" s="113">
      <c r="A293" s="202" t="inlineStr">
        <is>
          <t>MENDUH KOLUMAN</t>
        </is>
      </c>
      <c r="B293" s="202" t="inlineStr">
        <is>
          <t>M013</t>
        </is>
      </c>
      <c r="C293" s="202" t="inlineStr">
        <is>
          <t>DEDEBAŞI</t>
        </is>
      </c>
      <c r="D293" s="202" t="inlineStr">
        <is>
          <t>İzmir</t>
        </is>
      </c>
      <c r="E293" s="202" t="inlineStr">
        <is>
          <t>DEDEBAŞI çevresi</t>
        </is>
      </c>
      <c r="F293" s="197" t="inlineStr">
        <is>
          <t>Org.Nafiz Gürman Mah.7058 Sk.No:33 İç Kapı No:1</t>
        </is>
      </c>
      <c r="G293" s="203" t="n">
        <v>38.476736</v>
      </c>
      <c r="H293" s="203" t="n">
        <v>27.142475</v>
      </c>
      <c r="I293" s="202" t="inlineStr">
        <is>
          <t>Toplu Taşıma</t>
        </is>
      </c>
      <c r="J293" s="204" t="n">
        <v>60</v>
      </c>
      <c r="K293" s="202" t="inlineStr">
        <is>
          <t>Değerlendirilebilir</t>
        </is>
      </c>
      <c r="L293" s="202" t="n"/>
      <c r="M293" s="205" t="n">
        <v>46229</v>
      </c>
      <c r="N293" s="202" t="inlineStr">
        <is>
          <t>Gerçek - Google Places (7058 Sk No:33)</t>
        </is>
      </c>
      <c r="O293" s="206" t="inlineStr">
        <is>
          <t>Açık adres yalnız İK/admin tarafından görülmelidir; raporlara taşınmaz.</t>
        </is>
      </c>
      <c r="P293" s="131" t="n">
        <v>11.9</v>
      </c>
      <c r="Q293" s="131" t="inlineStr">
        <is>
          <t>ESKİİZMİR</t>
        </is>
      </c>
      <c r="R293" s="131" t="n">
        <v>1</v>
      </c>
      <c r="S293" s="131" t="inlineStr">
        <is>
          <t>Hayır</t>
        </is>
      </c>
      <c r="T293" s="131" t="inlineStr">
        <is>
          <t>https://www.google.com/maps/dir/?api=1&amp;origin=38.476736%2C27.142475&amp;destination=38.37066%2C27.159618&amp;travelmode=driving</t>
        </is>
      </c>
      <c r="U293" s="131" t="inlineStr">
        <is>
          <t>GÜMÜŞPALA</t>
        </is>
      </c>
      <c r="V293" s="131" t="n">
        <v>1</v>
      </c>
      <c r="W293" s="131" t="inlineStr">
        <is>
          <t>https://www.google.com/maps/dir/?api=1&amp;origin=38.476736%2C27.142475&amp;destination=38.469293%2C27.136971&amp;travelmode=driving</t>
        </is>
      </c>
      <c r="X293" s="131" t="inlineStr">
        <is>
          <t>ÇİFTLİK</t>
        </is>
      </c>
      <c r="Y293" s="131" t="n">
        <v>2.2</v>
      </c>
      <c r="Z293" s="131" t="inlineStr">
        <is>
          <t>https://www.google.com/maps/dir/?api=1&amp;origin=38.476736%2C27.142475&amp;destination=38.496%2C27.136&amp;travelmode=driving</t>
        </is>
      </c>
      <c r="AA293" s="131" t="inlineStr">
        <is>
          <t>BAYRAKLI</t>
        </is>
      </c>
      <c r="AB293" s="131" t="n">
        <v>2.2</v>
      </c>
      <c r="AC293" s="131" t="inlineStr">
        <is>
          <t>https://www.google.com/maps/dir/?api=1&amp;origin=38.476736%2C27.142475&amp;destination=38.471686%2C27.11778&amp;travelmode=driving</t>
        </is>
      </c>
    </row>
    <row r="294" ht="30" customHeight="1" s="113">
      <c r="A294" s="202" t="inlineStr">
        <is>
          <t>DİLARA ASLANMİRZA</t>
        </is>
      </c>
      <c r="B294" s="202" t="inlineStr">
        <is>
          <t>M013</t>
        </is>
      </c>
      <c r="C294" s="202" t="inlineStr">
        <is>
          <t>DEDEBAŞI</t>
        </is>
      </c>
      <c r="D294" s="202" t="inlineStr">
        <is>
          <t>İzmir</t>
        </is>
      </c>
      <c r="E294" s="202" t="inlineStr">
        <is>
          <t>DEDEBAŞI çevresi</t>
        </is>
      </c>
      <c r="F294" s="197" t="inlineStr">
        <is>
          <t>ZÜBEYDE HANIM MH.</t>
        </is>
      </c>
      <c r="G294" s="203" t="n">
        <v>38.504533</v>
      </c>
      <c r="H294" s="203" t="n">
        <v>27.105885</v>
      </c>
      <c r="I294" s="202" t="inlineStr">
        <is>
          <t>Toplu Taşıma</t>
        </is>
      </c>
      <c r="J294" s="204" t="n">
        <v>60</v>
      </c>
      <c r="K294" s="202" t="inlineStr">
        <is>
          <t>Değerlendirilebilir</t>
        </is>
      </c>
      <c r="L294" s="202" t="n"/>
      <c r="M294" s="205" t="n">
        <v>46229</v>
      </c>
      <c r="N294" s="202" t="inlineStr">
        <is>
          <t>Gerçek - Google Places, mahalle merkezi yaklaşık (Zübeyde Hanım Mah merkezi (yaklaşık))</t>
        </is>
      </c>
      <c r="O294" s="206" t="inlineStr">
        <is>
          <t>Açık adres yalnız İK/admin tarafından görülmelidir; raporlara taşınmaz.</t>
        </is>
      </c>
      <c r="P294" s="131" t="n">
        <v>15.6</v>
      </c>
      <c r="Q294" s="131" t="inlineStr">
        <is>
          <t>HATAY</t>
        </is>
      </c>
      <c r="R294" s="131" t="n">
        <v>0.4</v>
      </c>
      <c r="S294" s="131" t="inlineStr">
        <is>
          <t>Hayır</t>
        </is>
      </c>
      <c r="T294" s="131" t="inlineStr">
        <is>
          <t>https://www.google.com/maps/dir/?api=1&amp;origin=38.504533%2C27.105885&amp;destination=38.37066%2C27.159618&amp;travelmode=driving</t>
        </is>
      </c>
      <c r="U294" s="131" t="inlineStr">
        <is>
          <t>ÇİFTLİK</t>
        </is>
      </c>
      <c r="V294" s="131" t="n">
        <v>2.8</v>
      </c>
      <c r="W294" s="131" t="inlineStr">
        <is>
          <t>https://www.google.com/maps/dir/?api=1&amp;origin=38.504533%2C27.105885&amp;destination=38.496%2C27.136&amp;travelmode=driving</t>
        </is>
      </c>
      <c r="X294" s="131" t="inlineStr">
        <is>
          <t>Z1  ET DEPO</t>
        </is>
      </c>
      <c r="Y294" s="131" t="n">
        <v>3.4</v>
      </c>
      <c r="Z294" s="131" t="inlineStr">
        <is>
          <t>https://www.google.com/maps/dir/?api=1&amp;origin=38.504533%2C27.105885&amp;destination=38.49%2C27.072&amp;travelmode=driving</t>
        </is>
      </c>
      <c r="AA294" s="131" t="inlineStr">
        <is>
          <t>KARŞIYAKA-2</t>
        </is>
      </c>
      <c r="AB294" s="131" t="n">
        <v>3.4</v>
      </c>
      <c r="AC294" s="131" t="inlineStr">
        <is>
          <t>https://www.google.com/maps/dir/?api=1&amp;origin=38.504533%2C27.105885&amp;destination=38.474585%2C27.113885&amp;travelmode=driving</t>
        </is>
      </c>
    </row>
    <row r="295" ht="30" customHeight="1" s="113">
      <c r="A295" s="202" t="inlineStr">
        <is>
          <t>ŞEVVAL NİL DOYGUN</t>
        </is>
      </c>
      <c r="B295" s="202" t="inlineStr">
        <is>
          <t>M013</t>
        </is>
      </c>
      <c r="C295" s="202" t="inlineStr">
        <is>
          <t>DEDEBAŞI</t>
        </is>
      </c>
      <c r="D295" s="202" t="inlineStr">
        <is>
          <t>İzmir</t>
        </is>
      </c>
      <c r="E295" s="202" t="inlineStr">
        <is>
          <t>DEDEBAŞI çevresi</t>
        </is>
      </c>
      <c r="F295" s="197" t="inlineStr">
        <is>
          <t>DONANMACI MAH 1740/1 SOK SEDİR NO:10 İÇ KAPI NO:4</t>
        </is>
      </c>
      <c r="G295" s="203" t="n">
        <v>38.452488</v>
      </c>
      <c r="H295" s="203" t="n">
        <v>27.113227</v>
      </c>
      <c r="I295" s="202" t="inlineStr">
        <is>
          <t>Toplu Taşıma</t>
        </is>
      </c>
      <c r="J295" s="204" t="n">
        <v>60</v>
      </c>
      <c r="K295" s="202" t="inlineStr">
        <is>
          <t>Değerlendirilebilir</t>
        </is>
      </c>
      <c r="L295" s="202" t="n"/>
      <c r="M295" s="205" t="n">
        <v>46229</v>
      </c>
      <c r="N295" s="202" t="inlineStr">
        <is>
          <t>Gerçek - Google Places (1740/1 Sk No:10)</t>
        </is>
      </c>
      <c r="O295" s="206" t="inlineStr">
        <is>
          <t>Açık adres yalnız İK/admin tarafından görülmelidir; raporlara taşınmaz.</t>
        </is>
      </c>
      <c r="P295" s="131" t="n">
        <v>10</v>
      </c>
      <c r="Q295" s="131" t="inlineStr">
        <is>
          <t>ESKİİZMİR</t>
        </is>
      </c>
      <c r="R295" s="131" t="n">
        <v>1</v>
      </c>
      <c r="S295" s="131" t="inlineStr">
        <is>
          <t>Hayır</t>
        </is>
      </c>
      <c r="T295" s="131" t="inlineStr">
        <is>
          <t>https://www.google.com/maps/dir/?api=1&amp;origin=38.452488%2C27.113227&amp;destination=38.37066%2C27.159618&amp;travelmode=driving</t>
        </is>
      </c>
      <c r="U295" s="131" t="inlineStr">
        <is>
          <t>KARŞIYAKA-1</t>
        </is>
      </c>
      <c r="V295" s="131" t="n">
        <v>1.4</v>
      </c>
      <c r="W295" s="131" t="inlineStr">
        <is>
          <t>https://www.google.com/maps/dir/?api=1&amp;origin=38.452488%2C27.113227&amp;destination=38.465171%2C27.111266&amp;travelmode=driving</t>
        </is>
      </c>
      <c r="X295" s="131" t="inlineStr">
        <is>
          <t>DEDEBAŞI</t>
        </is>
      </c>
      <c r="Y295" s="131" t="n">
        <v>2</v>
      </c>
      <c r="Z295" s="131" t="inlineStr">
        <is>
          <t>https://www.google.com/maps/dir/?api=1&amp;origin=38.452488%2C27.113227&amp;destination=38.470404%2C27.108413&amp;travelmode=driving</t>
        </is>
      </c>
      <c r="AA295" s="131" t="inlineStr">
        <is>
          <t>BAYRAKLI</t>
        </is>
      </c>
      <c r="AB295" s="131" t="n">
        <v>2.2</v>
      </c>
      <c r="AC295" s="131" t="inlineStr">
        <is>
          <t>https://www.google.com/maps/dir/?api=1&amp;origin=38.452488%2C27.113227&amp;destination=38.471686%2C27.11778&amp;travelmode=driving</t>
        </is>
      </c>
    </row>
    <row r="296" ht="30" customHeight="1" s="113">
      <c r="A296" s="202" t="inlineStr">
        <is>
          <t>SERPİL ÖZEN</t>
        </is>
      </c>
      <c r="B296" s="202" t="inlineStr">
        <is>
          <t>M013</t>
        </is>
      </c>
      <c r="C296" s="202" t="inlineStr">
        <is>
          <t>DEDEBAŞI</t>
        </is>
      </c>
      <c r="D296" s="202" t="inlineStr">
        <is>
          <t>İzmir</t>
        </is>
      </c>
      <c r="E296" s="202" t="inlineStr">
        <is>
          <t>DEDEBAŞI çevresi</t>
        </is>
      </c>
      <c r="F296" s="197" t="inlineStr">
        <is>
          <t>ASLANBEYÇİFTLİĞİ MAH KABAYAR KÜME EVLERİ NO:8 İÇ KAPI NO:1</t>
        </is>
      </c>
      <c r="G296" s="203" t="n">
        <v>38.395</v>
      </c>
      <c r="H296" s="203" t="n">
        <v>27.099</v>
      </c>
      <c r="I296" s="202" t="inlineStr">
        <is>
          <t>Toplu Taşıma</t>
        </is>
      </c>
      <c r="J296" s="204" t="n">
        <v>60</v>
      </c>
      <c r="K296" s="202" t="inlineStr">
        <is>
          <t>Değerlendirilebilir</t>
        </is>
      </c>
      <c r="L296" s="202" t="n"/>
      <c r="M296" s="205" t="n">
        <v>46229</v>
      </c>
      <c r="N296" s="202" t="inlineStr">
        <is>
          <t>Dummy - değiştiriniz</t>
        </is>
      </c>
      <c r="O296" s="206" t="inlineStr">
        <is>
          <t>Açık adres yalnız İK/admin tarafından görülmelidir; raporlara taşınmaz.</t>
        </is>
      </c>
      <c r="P296" s="131" t="n">
        <v>5.9</v>
      </c>
      <c r="Q296" s="131" t="inlineStr">
        <is>
          <t>AKEVLER</t>
        </is>
      </c>
      <c r="R296" s="131" t="n">
        <v>0.5</v>
      </c>
      <c r="S296" s="131" t="inlineStr">
        <is>
          <t>Hayır</t>
        </is>
      </c>
      <c r="T296" s="131" t="inlineStr">
        <is>
          <t>https://www.google.com/maps/dir/?api=1&amp;origin=38.395%2C27.099&amp;destination=38.37066%2C27.159618&amp;travelmode=driving</t>
        </is>
      </c>
      <c r="U296" s="131" t="inlineStr">
        <is>
          <t>AKEVLER</t>
        </is>
      </c>
      <c r="V296" s="131" t="n">
        <v>0.5</v>
      </c>
      <c r="W296" s="131" t="inlineStr">
        <is>
          <t>https://www.google.com/maps/dir/?api=1&amp;origin=38.395%2C27.099&amp;destination=38.394301%2C27.105194&amp;travelmode=driving</t>
        </is>
      </c>
      <c r="X296" s="131" t="inlineStr">
        <is>
          <t>HATAY</t>
        </is>
      </c>
      <c r="Y296" s="131" t="n">
        <v>0.7</v>
      </c>
      <c r="Z296" s="131" t="inlineStr">
        <is>
          <t>https://www.google.com/maps/dir/?api=1&amp;origin=38.395%2C27.099&amp;destination=38.401482%2C27.101156&amp;travelmode=driving</t>
        </is>
      </c>
      <c r="AA296" s="131" t="inlineStr">
        <is>
          <t>GÖZTEPE</t>
        </is>
      </c>
      <c r="AB296" s="131" t="n">
        <v>0.9</v>
      </c>
      <c r="AC296" s="131" t="inlineStr">
        <is>
          <t>https://www.google.com/maps/dir/?api=1&amp;origin=38.395%2C27.099&amp;destination=38.401328%2C27.093267&amp;travelmode=driving</t>
        </is>
      </c>
    </row>
    <row r="297" ht="30" customHeight="1" s="113">
      <c r="A297" s="202" t="inlineStr">
        <is>
          <t>AYÇA AKYÜZ</t>
        </is>
      </c>
      <c r="B297" s="202" t="inlineStr">
        <is>
          <t>M013</t>
        </is>
      </c>
      <c r="C297" s="202" t="inlineStr">
        <is>
          <t>DEDEBAŞI</t>
        </is>
      </c>
      <c r="D297" s="202" t="inlineStr">
        <is>
          <t>İzmir</t>
        </is>
      </c>
      <c r="E297" s="202" t="inlineStr">
        <is>
          <t>DEDEBAŞI çevresi</t>
        </is>
      </c>
      <c r="F297" s="197" t="inlineStr">
        <is>
          <t>YALI MAH 6494 SK NO:13 İÇ KAPI NO:5</t>
        </is>
      </c>
      <c r="G297" s="203" t="n">
        <v>38.474131</v>
      </c>
      <c r="H297" s="203" t="n">
        <v>27.088935</v>
      </c>
      <c r="I297" s="202" t="inlineStr">
        <is>
          <t>Toplu Taşıma</t>
        </is>
      </c>
      <c r="J297" s="204" t="n">
        <v>60</v>
      </c>
      <c r="K297" s="202" t="inlineStr">
        <is>
          <t>Değerlendirilebilir</t>
        </is>
      </c>
      <c r="L297" s="202" t="n"/>
      <c r="M297" s="205" t="n">
        <v>46229</v>
      </c>
      <c r="N297" s="202" t="inlineStr">
        <is>
          <t>Gerçek - Google Places (6494 Sk No:13)</t>
        </is>
      </c>
      <c r="O297" s="206" t="inlineStr">
        <is>
          <t>Açık adres yalnız İK/admin tarafından görülmelidir; raporlara taşınmaz.</t>
        </is>
      </c>
      <c r="P297" s="131" t="n">
        <v>13</v>
      </c>
      <c r="Q297" s="131" t="inlineStr">
        <is>
          <t>ESKİİZMİR</t>
        </is>
      </c>
      <c r="R297" s="131" t="n">
        <v>0.8</v>
      </c>
      <c r="S297" s="131" t="inlineStr">
        <is>
          <t>Hayır</t>
        </is>
      </c>
      <c r="T297" s="131" t="inlineStr">
        <is>
          <t>https://www.google.com/maps/dir/?api=1&amp;origin=38.474131%2C27.088935&amp;destination=38.37066%2C27.159618&amp;travelmode=driving</t>
        </is>
      </c>
      <c r="U297" s="131" t="inlineStr">
        <is>
          <t>DEDEBAŞI</t>
        </is>
      </c>
      <c r="V297" s="131" t="n">
        <v>1.7</v>
      </c>
      <c r="W297" s="131" t="inlineStr">
        <is>
          <t>https://www.google.com/maps/dir/?api=1&amp;origin=38.474131%2C27.088935&amp;destination=38.470404%2C27.108413&amp;travelmode=driving</t>
        </is>
      </c>
      <c r="X297" s="131" t="inlineStr">
        <is>
          <t>KARŞIYAKA-2</t>
        </is>
      </c>
      <c r="Y297" s="131" t="n">
        <v>2.2</v>
      </c>
      <c r="Z297" s="131" t="inlineStr">
        <is>
          <t>https://www.google.com/maps/dir/?api=1&amp;origin=38.474131%2C27.088935&amp;destination=38.474585%2C27.113885&amp;travelmode=driving</t>
        </is>
      </c>
      <c r="AA297" s="131" t="inlineStr">
        <is>
          <t>KARŞIYAKA-1</t>
        </is>
      </c>
      <c r="AB297" s="131" t="n">
        <v>2.2</v>
      </c>
      <c r="AC297" s="131" t="inlineStr">
        <is>
          <t>https://www.google.com/maps/dir/?api=1&amp;origin=38.474131%2C27.088935&amp;destination=38.465171%2C27.111266&amp;travelmode=driving</t>
        </is>
      </c>
    </row>
    <row r="298" ht="30" customHeight="1" s="113">
      <c r="A298" s="202" t="inlineStr">
        <is>
          <t>CEYLAN SEVEN</t>
        </is>
      </c>
      <c r="B298" s="202" t="inlineStr">
        <is>
          <t>M013</t>
        </is>
      </c>
      <c r="C298" s="202" t="inlineStr">
        <is>
          <t>DEDEBAŞI</t>
        </is>
      </c>
      <c r="D298" s="202" t="inlineStr">
        <is>
          <t>İzmir</t>
        </is>
      </c>
      <c r="E298" s="202" t="inlineStr">
        <is>
          <t>DEDEBAŞI çevresi</t>
        </is>
      </c>
      <c r="F298" s="197" t="inlineStr">
        <is>
          <t xml:space="preserve">DEREYANI MAH.DEREYANI KÜME EVLERİ NO:172 </t>
        </is>
      </c>
      <c r="G298" s="203" t="n">
        <v>38.388</v>
      </c>
      <c r="H298" s="203" t="n">
        <v>27.091</v>
      </c>
      <c r="I298" s="202" t="inlineStr">
        <is>
          <t>Toplu Taşıma</t>
        </is>
      </c>
      <c r="J298" s="204" t="n">
        <v>60</v>
      </c>
      <c r="K298" s="202" t="inlineStr">
        <is>
          <t>Değerlendirilebilir</t>
        </is>
      </c>
      <c r="L298" s="202" t="n"/>
      <c r="M298" s="205" t="n">
        <v>46229</v>
      </c>
      <c r="N298" s="202" t="inlineStr">
        <is>
          <t>Dummy - değiştiriniz</t>
        </is>
      </c>
      <c r="O298" s="206" t="inlineStr">
        <is>
          <t>Açık adres yalnız İK/admin tarafından görülmelidir; raporlara taşınmaz.</t>
        </is>
      </c>
      <c r="P298" s="131" t="n">
        <v>6.3</v>
      </c>
      <c r="Q298" s="131" t="inlineStr">
        <is>
          <t>AKEVLER</t>
        </is>
      </c>
      <c r="R298" s="131" t="n">
        <v>1.4</v>
      </c>
      <c r="S298" s="131" t="inlineStr">
        <is>
          <t>Hayır</t>
        </is>
      </c>
      <c r="T298" s="131" t="inlineStr">
        <is>
          <t>https://www.google.com/maps/dir/?api=1&amp;origin=38.388%2C27.091&amp;destination=38.37066%2C27.159618&amp;travelmode=driving</t>
        </is>
      </c>
      <c r="U298" s="131" t="inlineStr">
        <is>
          <t>AKEVLER</t>
        </is>
      </c>
      <c r="V298" s="131" t="n">
        <v>1.4</v>
      </c>
      <c r="W298" s="131" t="inlineStr">
        <is>
          <t>https://www.google.com/maps/dir/?api=1&amp;origin=38.388%2C27.091&amp;destination=38.394301%2C27.105194&amp;travelmode=driving</t>
        </is>
      </c>
      <c r="X298" s="131" t="inlineStr">
        <is>
          <t>GÖZTEPE</t>
        </is>
      </c>
      <c r="Y298" s="131" t="n">
        <v>1.5</v>
      </c>
      <c r="Z298" s="131" t="inlineStr">
        <is>
          <t>https://www.google.com/maps/dir/?api=1&amp;origin=38.388%2C27.091&amp;destination=38.401328%2C27.093267&amp;travelmode=driving</t>
        </is>
      </c>
      <c r="AA298" s="131" t="inlineStr">
        <is>
          <t>POLİGON</t>
        </is>
      </c>
      <c r="AB298" s="131" t="n">
        <v>1.6</v>
      </c>
      <c r="AC298" s="131" t="inlineStr">
        <is>
          <t>https://www.google.com/maps/dir/?api=1&amp;origin=38.388%2C27.091&amp;destination=38.395182%2C27.075087&amp;travelmode=driving</t>
        </is>
      </c>
    </row>
    <row r="299" ht="30" customHeight="1" s="113">
      <c r="A299" s="202" t="inlineStr">
        <is>
          <t>ATİLA ÖZDEMİR</t>
        </is>
      </c>
      <c r="B299" s="202" t="inlineStr">
        <is>
          <t>M013</t>
        </is>
      </c>
      <c r="C299" s="202" t="inlineStr">
        <is>
          <t>DEDEBAŞI</t>
        </is>
      </c>
      <c r="D299" s="202" t="inlineStr">
        <is>
          <t>İzmir</t>
        </is>
      </c>
      <c r="E299" s="202" t="inlineStr">
        <is>
          <t>DEDEBAŞI çevresi</t>
        </is>
      </c>
      <c r="F299" s="197" t="inlineStr">
        <is>
          <t>ZÜBEYDE HANIM MAH.7449 SK NERGİS NO:17 İÇ KAPI NO:34</t>
        </is>
      </c>
      <c r="G299" s="203" t="n">
        <v>38.496203</v>
      </c>
      <c r="H299" s="203" t="n">
        <v>27.109195</v>
      </c>
      <c r="I299" s="202" t="inlineStr">
        <is>
          <t>Toplu Taşıma</t>
        </is>
      </c>
      <c r="J299" s="204" t="n">
        <v>60</v>
      </c>
      <c r="K299" s="202" t="inlineStr">
        <is>
          <t>Değerlendirilebilir</t>
        </is>
      </c>
      <c r="L299" s="202" t="n"/>
      <c r="M299" s="205" t="n">
        <v>46229</v>
      </c>
      <c r="N299" s="202" t="inlineStr">
        <is>
          <t>Gerçek - Google Places (7449 Sk No:17)</t>
        </is>
      </c>
      <c r="O299" s="206" t="inlineStr">
        <is>
          <t>Açık adres yalnız İK/admin tarafından görülmelidir; raporlara taşınmaz.</t>
        </is>
      </c>
      <c r="P299" s="131" t="n">
        <v>10.8</v>
      </c>
      <c r="Q299" s="131" t="inlineStr">
        <is>
          <t>ESKİİZMİR</t>
        </is>
      </c>
      <c r="R299" s="131" t="n">
        <v>0.2</v>
      </c>
      <c r="S299" s="131" t="inlineStr">
        <is>
          <t>Hayır</t>
        </is>
      </c>
      <c r="T299" s="131" t="inlineStr">
        <is>
          <t>https://www.google.com/maps/dir/?api=1&amp;origin=38.496203%2C27.109195&amp;destination=38.436005%2C27.206807&amp;travelmode=driving</t>
        </is>
      </c>
      <c r="U299" s="131" t="inlineStr">
        <is>
          <t>ÇİFTLİK</t>
        </is>
      </c>
      <c r="V299" s="131" t="n">
        <v>2.3</v>
      </c>
      <c r="W299" s="131" t="inlineStr">
        <is>
          <t>https://www.google.com/maps/dir/?api=1&amp;origin=38.496203%2C27.109195&amp;destination=38.496%2C27.136&amp;travelmode=driving</t>
        </is>
      </c>
      <c r="X299" s="131" t="inlineStr">
        <is>
          <t>KARŞIYAKA-2</t>
        </is>
      </c>
      <c r="Y299" s="131" t="n">
        <v>2.4</v>
      </c>
      <c r="Z299" s="131" t="inlineStr">
        <is>
          <t>https://www.google.com/maps/dir/?api=1&amp;origin=38.496203%2C27.109195&amp;destination=38.474585%2C27.113885&amp;travelmode=driving</t>
        </is>
      </c>
      <c r="AA299" s="131" t="inlineStr">
        <is>
          <t>BAYRAKLI</t>
        </is>
      </c>
      <c r="AB299" s="131" t="n">
        <v>2.8</v>
      </c>
      <c r="AC299" s="131" t="inlineStr">
        <is>
          <t>https://www.google.com/maps/dir/?api=1&amp;origin=38.496203%2C27.109195&amp;destination=38.471686%2C27.11778&amp;travelmode=driving</t>
        </is>
      </c>
    </row>
    <row r="300" ht="30" customHeight="1" s="113">
      <c r="A300" s="202" t="inlineStr">
        <is>
          <t>FATİH TEKÇE</t>
        </is>
      </c>
      <c r="B300" s="202" t="inlineStr">
        <is>
          <t>M052</t>
        </is>
      </c>
      <c r="C300" s="202" t="inlineStr">
        <is>
          <t>ŞİRİNYER 2</t>
        </is>
      </c>
      <c r="D300" s="202" t="inlineStr">
        <is>
          <t>Aydın</t>
        </is>
      </c>
      <c r="E300" s="202" t="inlineStr">
        <is>
          <t>ŞİRİNYER 2 çevresi</t>
        </is>
      </c>
      <c r="F300" s="197" t="inlineStr">
        <is>
          <t>GAZİLER MAH ÖZBEKİSTAN CAD ÇELİK NO:23 İÇ KAPI NO:1</t>
        </is>
      </c>
      <c r="G300" s="203" t="n">
        <v>38.389577</v>
      </c>
      <c r="H300" s="203" t="n">
        <v>27.18321</v>
      </c>
      <c r="I300" s="202" t="inlineStr">
        <is>
          <t>Toplu Taşıma</t>
        </is>
      </c>
      <c r="J300" s="204" t="n">
        <v>60</v>
      </c>
      <c r="K300" s="202" t="inlineStr">
        <is>
          <t>Değerlendirilebilir</t>
        </is>
      </c>
      <c r="L300" s="202" t="n"/>
      <c r="M300" s="205" t="n">
        <v>46229</v>
      </c>
      <c r="N300" s="202" t="inlineStr">
        <is>
          <t>Gerçek - Google Places (Özbekistan Cd No:23)</t>
        </is>
      </c>
      <c r="O300" s="206" t="inlineStr">
        <is>
          <t>Açık adres yalnız İK/admin tarafından görülmelidir; raporlara taşınmaz.</t>
        </is>
      </c>
      <c r="P300" s="131" t="n">
        <v>5.6</v>
      </c>
      <c r="Q300" s="131" t="inlineStr">
        <is>
          <t>KARŞIYAKA-1</t>
        </is>
      </c>
      <c r="R300" s="131" t="n">
        <v>1.5</v>
      </c>
      <c r="S300" s="131" t="inlineStr">
        <is>
          <t>Hayır</t>
        </is>
      </c>
      <c r="T300" s="131" t="inlineStr">
        <is>
          <t>https://www.google.com/maps/dir/?api=1&amp;origin=38.389577%2C27.18321&amp;destination=38.436005%2C27.206807&amp;travelmode=driving</t>
        </is>
      </c>
      <c r="U300" s="131" t="inlineStr">
        <is>
          <t>ŞİRİNYER</t>
        </is>
      </c>
      <c r="V300" s="131" t="n">
        <v>2.7</v>
      </c>
      <c r="W300" s="131" t="inlineStr">
        <is>
          <t>https://www.google.com/maps/dir/?api=1&amp;origin=38.389577%2C27.18321&amp;destination=38.399377%2C27.155469&amp;travelmode=driving</t>
        </is>
      </c>
      <c r="X300" s="131" t="inlineStr">
        <is>
          <t>ŞİRİNYER 2</t>
        </is>
      </c>
      <c r="Y300" s="131" t="n">
        <v>2.8</v>
      </c>
      <c r="Z300" s="131" t="inlineStr">
        <is>
          <t>https://www.google.com/maps/dir/?api=1&amp;origin=38.389577%2C27.18321&amp;destination=38.3911321%2C27.1511743&amp;travelmode=driving</t>
        </is>
      </c>
      <c r="AA300" s="131" t="inlineStr">
        <is>
          <t>HAL DEPO</t>
        </is>
      </c>
      <c r="AB300" s="131" t="n">
        <v>2.8</v>
      </c>
      <c r="AC300" s="131" t="inlineStr">
        <is>
          <t>https://www.google.com/maps/dir/?api=1&amp;origin=38.389577%2C27.18321&amp;destination=38.412%2C27.168&amp;travelmode=driving</t>
        </is>
      </c>
    </row>
    <row r="301" ht="30" customHeight="1" s="113">
      <c r="A301" s="202" t="inlineStr">
        <is>
          <t>BURCU  BAŞARAN</t>
        </is>
      </c>
      <c r="B301" s="202" t="inlineStr">
        <is>
          <t>M052</t>
        </is>
      </c>
      <c r="C301" s="202" t="inlineStr">
        <is>
          <t>ŞİRİNYER 2</t>
        </is>
      </c>
      <c r="D301" s="202" t="inlineStr">
        <is>
          <t>Aydın</t>
        </is>
      </c>
      <c r="E301" s="202" t="inlineStr">
        <is>
          <t>ŞİRİNYER 2 çevresi</t>
        </is>
      </c>
      <c r="F301" s="197" t="n">
        <v>0</v>
      </c>
      <c r="G301" s="203" t="n">
        <v>37.953</v>
      </c>
      <c r="H301" s="203" t="n">
        <v>28.063</v>
      </c>
      <c r="I301" s="202" t="inlineStr">
        <is>
          <t>Toplu Taşıma</t>
        </is>
      </c>
      <c r="J301" s="204" t="n">
        <v>60</v>
      </c>
      <c r="K301" s="202" t="inlineStr">
        <is>
          <t>Değerlendirilebilir</t>
        </is>
      </c>
      <c r="L301" s="202" t="n"/>
      <c r="M301" s="205" t="n">
        <v>46229</v>
      </c>
      <c r="N301" s="202" t="inlineStr">
        <is>
          <t>Dummy - değiştiriniz</t>
        </is>
      </c>
      <c r="O301" s="206" t="inlineStr">
        <is>
          <t>Açık adres yalnız İK/admin tarafından görülmelidir; raporlara taşınmaz.</t>
        </is>
      </c>
      <c r="P301" s="131" t="n">
        <v>92.09999999999999</v>
      </c>
      <c r="Q301" s="131" t="inlineStr">
        <is>
          <t>YAPICIOĞLU</t>
        </is>
      </c>
      <c r="R301" s="131" t="n">
        <v>1.3</v>
      </c>
      <c r="S301" s="131" t="inlineStr">
        <is>
          <t>Hayır</t>
        </is>
      </c>
      <c r="T301" s="131" t="inlineStr">
        <is>
          <t>https://www.google.com/maps/dir/?api=1&amp;origin=37.953%2C28.063&amp;destination=38.436005%2C27.206807&amp;travelmode=driving</t>
        </is>
      </c>
      <c r="U301" s="131" t="inlineStr">
        <is>
          <t>AYDIN FATİH-2</t>
        </is>
      </c>
      <c r="V301" s="131" t="n">
        <v>22.8</v>
      </c>
      <c r="W301" s="131" t="inlineStr">
        <is>
          <t>https://www.google.com/maps/dir/?api=1&amp;origin=37.953%2C28.063&amp;destination=37.839908%2C27.845862&amp;travelmode=driving</t>
        </is>
      </c>
      <c r="X301" s="131" t="inlineStr">
        <is>
          <t>AYDIN GİRNE</t>
        </is>
      </c>
      <c r="Y301" s="131" t="n">
        <v>23.6</v>
      </c>
      <c r="Z301" s="131" t="inlineStr">
        <is>
          <t>https://www.google.com/maps/dir/?api=1&amp;origin=37.953%2C28.063&amp;destination=37.857618%2C27.823128&amp;travelmode=driving</t>
        </is>
      </c>
      <c r="AA301" s="131" t="inlineStr">
        <is>
          <t>AYDIN FATİH</t>
        </is>
      </c>
      <c r="AB301" s="131" t="n">
        <v>23.8</v>
      </c>
      <c r="AC301" s="131" t="inlineStr">
        <is>
          <t>https://www.google.com/maps/dir/?api=1&amp;origin=37.953%2C28.063&amp;destination=37.834436%2C27.837138&amp;travelmode=driving</t>
        </is>
      </c>
    </row>
    <row r="302" ht="30" customHeight="1" s="113">
      <c r="A302" s="202" t="inlineStr">
        <is>
          <t>ÖZGE BOZKURT</t>
        </is>
      </c>
      <c r="B302" s="202" t="inlineStr">
        <is>
          <t>M052</t>
        </is>
      </c>
      <c r="C302" s="202" t="inlineStr">
        <is>
          <t>ŞİRİNYER 2</t>
        </is>
      </c>
      <c r="D302" s="202" t="inlineStr">
        <is>
          <t>Aydın</t>
        </is>
      </c>
      <c r="E302" s="202" t="inlineStr">
        <is>
          <t>ŞİRİNYER 2 çevresi</t>
        </is>
      </c>
      <c r="F302" s="197" t="n">
        <v>0</v>
      </c>
      <c r="G302" s="203" t="n">
        <v>37.938</v>
      </c>
      <c r="H302" s="203" t="n">
        <v>28.079</v>
      </c>
      <c r="I302" s="202" t="inlineStr">
        <is>
          <t>Toplu Taşıma</t>
        </is>
      </c>
      <c r="J302" s="204" t="n">
        <v>60</v>
      </c>
      <c r="K302" s="202" t="inlineStr">
        <is>
          <t>Değerlendirilebilir</t>
        </is>
      </c>
      <c r="L302" s="202" t="n"/>
      <c r="M302" s="205" t="n">
        <v>46229</v>
      </c>
      <c r="N302" s="202" t="inlineStr">
        <is>
          <t>Dummy - değiştiriniz</t>
        </is>
      </c>
      <c r="O302" s="206" t="inlineStr">
        <is>
          <t>Açık adres yalnız İK/admin tarafından görülmelidir; raporlara taşınmaz.</t>
        </is>
      </c>
      <c r="P302" s="131" t="n">
        <v>94.2</v>
      </c>
      <c r="Q302" s="131" t="inlineStr">
        <is>
          <t>AYDIN FATİH-2</t>
        </is>
      </c>
      <c r="R302" s="131" t="n">
        <v>23.2</v>
      </c>
      <c r="S302" s="131" t="inlineStr">
        <is>
          <t>Hayır</t>
        </is>
      </c>
      <c r="T302" s="131" t="inlineStr">
        <is>
          <t>https://www.google.com/maps/dir/?api=1&amp;origin=37.938%2C28.079&amp;destination=38.436005%2C27.206807&amp;travelmode=driving</t>
        </is>
      </c>
      <c r="U302" s="131" t="inlineStr">
        <is>
          <t>AYDIN FATİH-2</t>
        </is>
      </c>
      <c r="V302" s="131" t="n">
        <v>23.2</v>
      </c>
      <c r="W302" s="131" t="inlineStr">
        <is>
          <t>https://www.google.com/maps/dir/?api=1&amp;origin=37.938%2C28.079&amp;destination=37.839908%2C27.845862&amp;travelmode=driving</t>
        </is>
      </c>
      <c r="X302" s="131" t="inlineStr">
        <is>
          <t>AYDIN FATİH</t>
        </is>
      </c>
      <c r="Y302" s="131" t="n">
        <v>24.1</v>
      </c>
      <c r="Z302" s="131" t="inlineStr">
        <is>
          <t>https://www.google.com/maps/dir/?api=1&amp;origin=37.938%2C28.079&amp;destination=37.834436%2C27.837138&amp;travelmode=driving</t>
        </is>
      </c>
      <c r="AA302" s="131" t="inlineStr">
        <is>
          <t>AYDIN GİRNE</t>
        </is>
      </c>
      <c r="AB302" s="131" t="n">
        <v>24.2</v>
      </c>
      <c r="AC302" s="131" t="inlineStr">
        <is>
          <t>https://www.google.com/maps/dir/?api=1&amp;origin=37.938%2C28.079&amp;destination=37.857618%2C27.823128&amp;travelmode=driving</t>
        </is>
      </c>
    </row>
    <row r="303" ht="30" customHeight="1" s="113">
      <c r="A303" s="202" t="inlineStr">
        <is>
          <t>MUHAMMET ALİ MARANGOZ</t>
        </is>
      </c>
      <c r="B303" s="202" t="inlineStr">
        <is>
          <t>M052</t>
        </is>
      </c>
      <c r="C303" s="202" t="inlineStr">
        <is>
          <t>ŞİRİNYER 2</t>
        </is>
      </c>
      <c r="D303" s="202" t="inlineStr">
        <is>
          <t>Aydın</t>
        </is>
      </c>
      <c r="E303" s="202" t="inlineStr">
        <is>
          <t>ŞİRİNYER 2 çevresi</t>
        </is>
      </c>
      <c r="F303" s="197" t="n">
        <v>0</v>
      </c>
      <c r="G303" s="203" t="n">
        <v>37.954</v>
      </c>
      <c r="H303" s="203" t="n">
        <v>28.063</v>
      </c>
      <c r="I303" s="202" t="inlineStr">
        <is>
          <t>Toplu Taşıma</t>
        </is>
      </c>
      <c r="J303" s="204" t="n">
        <v>60</v>
      </c>
      <c r="K303" s="202" t="inlineStr">
        <is>
          <t>Değerlendirilebilir</t>
        </is>
      </c>
      <c r="L303" s="202" t="n"/>
      <c r="M303" s="205" t="n">
        <v>46229</v>
      </c>
      <c r="N303" s="202" t="inlineStr">
        <is>
          <t>Dummy - değiştiriniz</t>
        </is>
      </c>
      <c r="O303" s="206" t="inlineStr">
        <is>
          <t>Açık adres yalnız İK/admin tarafından görülmelidir; raporlara taşınmaz.</t>
        </is>
      </c>
      <c r="P303" s="131" t="n">
        <v>92</v>
      </c>
      <c r="Q303" s="131" t="inlineStr">
        <is>
          <t>AYDIN FATİH-2</t>
        </is>
      </c>
      <c r="R303" s="131" t="n">
        <v>22.9</v>
      </c>
      <c r="S303" s="131" t="inlineStr">
        <is>
          <t>Hayır</t>
        </is>
      </c>
      <c r="T303" s="131" t="inlineStr">
        <is>
          <t>https://www.google.com/maps/dir/?api=1&amp;origin=37.954%2C28.063&amp;destination=38.436005%2C27.206807&amp;travelmode=driving</t>
        </is>
      </c>
      <c r="U303" s="131" t="inlineStr">
        <is>
          <t>AYDIN FATİH-2</t>
        </is>
      </c>
      <c r="V303" s="131" t="n">
        <v>22.9</v>
      </c>
      <c r="W303" s="131" t="inlineStr">
        <is>
          <t>https://www.google.com/maps/dir/?api=1&amp;origin=37.954%2C28.063&amp;destination=37.839908%2C27.845862&amp;travelmode=driving</t>
        </is>
      </c>
      <c r="X303" s="131" t="inlineStr">
        <is>
          <t>AYDIN GİRNE</t>
        </is>
      </c>
      <c r="Y303" s="131" t="n">
        <v>23.6</v>
      </c>
      <c r="Z303" s="131" t="inlineStr">
        <is>
          <t>https://www.google.com/maps/dir/?api=1&amp;origin=37.954%2C28.063&amp;destination=37.857618%2C27.823128&amp;travelmode=driving</t>
        </is>
      </c>
      <c r="AA303" s="131" t="inlineStr">
        <is>
          <t>AYDIN FATİH</t>
        </is>
      </c>
      <c r="AB303" s="131" t="n">
        <v>23.9</v>
      </c>
      <c r="AC303" s="131" t="inlineStr">
        <is>
          <t>https://www.google.com/maps/dir/?api=1&amp;origin=37.954%2C28.063&amp;destination=37.834436%2C27.837138&amp;travelmode=driving</t>
        </is>
      </c>
    </row>
    <row r="304" ht="30" customHeight="1" s="113">
      <c r="A304" s="202" t="inlineStr">
        <is>
          <t>MESUT TÜRK</t>
        </is>
      </c>
      <c r="B304" s="202" t="inlineStr">
        <is>
          <t>M052</t>
        </is>
      </c>
      <c r="C304" s="202" t="inlineStr">
        <is>
          <t>ŞİRİNYER 2</t>
        </is>
      </c>
      <c r="D304" s="202" t="inlineStr">
        <is>
          <t>Aydın</t>
        </is>
      </c>
      <c r="E304" s="202" t="inlineStr">
        <is>
          <t>ŞİRİNYER 2 çevresi</t>
        </is>
      </c>
      <c r="F304" s="197" t="inlineStr">
        <is>
          <t>GÖKSU MAH.695/8 SOKAK NO.35 D.2</t>
        </is>
      </c>
      <c r="G304" s="203" t="n">
        <v>38.366766</v>
      </c>
      <c r="H304" s="203" t="n">
        <v>27.151418</v>
      </c>
      <c r="I304" s="202" t="inlineStr">
        <is>
          <t>Toplu Taşıma</t>
        </is>
      </c>
      <c r="J304" s="204" t="n">
        <v>60</v>
      </c>
      <c r="K304" s="202" t="inlineStr">
        <is>
          <t>Değerlendirilebilir</t>
        </is>
      </c>
      <c r="L304" s="202" t="n"/>
      <c r="M304" s="205" t="n">
        <v>46229</v>
      </c>
      <c r="N304" s="202" t="inlineStr">
        <is>
          <t>Gerçek - Google Places (695/8 Sk No:35)</t>
        </is>
      </c>
      <c r="O304" s="206" t="inlineStr">
        <is>
          <t>Açık adres yalnız İK/admin tarafından görülmelidir; raporlara taşınmaz.</t>
        </is>
      </c>
      <c r="P304" s="131" t="n">
        <v>9.1</v>
      </c>
      <c r="Q304" s="131" t="inlineStr">
        <is>
          <t>AYDIN FATİH-2</t>
        </is>
      </c>
      <c r="R304" s="131" t="n">
        <v>23.2</v>
      </c>
      <c r="S304" s="131" t="inlineStr">
        <is>
          <t>Hayır</t>
        </is>
      </c>
      <c r="T304" s="131" t="inlineStr">
        <is>
          <t>https://www.google.com/maps/dir/?api=1&amp;origin=38.366766%2C27.151418&amp;destination=38.436005%2C27.206807&amp;travelmode=driving</t>
        </is>
      </c>
      <c r="U304" s="131" t="inlineStr">
        <is>
          <t>BUCA</t>
        </is>
      </c>
      <c r="V304" s="131" t="n">
        <v>0.7</v>
      </c>
      <c r="W304" s="131" t="inlineStr">
        <is>
          <t>https://www.google.com/maps/dir/?api=1&amp;origin=38.366766%2C27.151418&amp;destination=38.373039%2C27.150591&amp;travelmode=driving</t>
        </is>
      </c>
      <c r="X304" s="131" t="inlineStr">
        <is>
          <t>GEDİZ</t>
        </is>
      </c>
      <c r="Y304" s="131" t="n">
        <v>0.8</v>
      </c>
      <c r="Z304" s="131" t="inlineStr">
        <is>
          <t>https://www.google.com/maps/dir/?api=1&amp;origin=38.366766%2C27.151418&amp;destination=38.37066%2C27.159618&amp;travelmode=driving</t>
        </is>
      </c>
      <c r="AA304" s="131" t="inlineStr">
        <is>
          <t>ŞİRİNYER 2</t>
        </is>
      </c>
      <c r="AB304" s="131" t="n">
        <v>2.7</v>
      </c>
      <c r="AC304" s="131" t="inlineStr">
        <is>
          <t>https://www.google.com/maps/dir/?api=1&amp;origin=38.366766%2C27.151418&amp;destination=38.3911321%2C27.1511743&amp;travelmode=driving</t>
        </is>
      </c>
    </row>
    <row r="305" ht="30" customHeight="1" s="113">
      <c r="A305" s="202" t="inlineStr">
        <is>
          <t>TEMEL KARAN</t>
        </is>
      </c>
      <c r="B305" s="202" t="inlineStr">
        <is>
          <t>M052</t>
        </is>
      </c>
      <c r="C305" s="202" t="inlineStr">
        <is>
          <t>ŞİRİNYER 2</t>
        </is>
      </c>
      <c r="D305" s="202" t="inlineStr">
        <is>
          <t>Aydın</t>
        </is>
      </c>
      <c r="E305" s="202" t="inlineStr">
        <is>
          <t>ŞİRİNYER 2 çevresi</t>
        </is>
      </c>
      <c r="F305" s="197" t="inlineStr">
        <is>
          <t>ALİ FUAT ERDEN MAH. 9797 SK NO:5 KARABAĞLAR İZMİR</t>
        </is>
      </c>
      <c r="G305" s="203" t="n">
        <v>38.369833</v>
      </c>
      <c r="H305" s="203" t="n">
        <v>27.094207</v>
      </c>
      <c r="I305" s="202" t="inlineStr">
        <is>
          <t>Toplu Taşıma</t>
        </is>
      </c>
      <c r="J305" s="204" t="n">
        <v>60</v>
      </c>
      <c r="K305" s="202" t="inlineStr">
        <is>
          <t>Değerlendirilebilir</t>
        </is>
      </c>
      <c r="L305" s="202" t="n"/>
      <c r="M305" s="205" t="n">
        <v>46229</v>
      </c>
      <c r="N305" s="202" t="inlineStr">
        <is>
          <t>Gerçek - Google Places (9797 Sk No:5)</t>
        </is>
      </c>
      <c r="O305" s="206" t="inlineStr">
        <is>
          <t>Açık adres yalnız İK/admin tarafından görülmelidir; raporlara taşınmaz.</t>
        </is>
      </c>
      <c r="P305" s="131" t="n">
        <v>12.3</v>
      </c>
      <c r="Q305" s="131" t="inlineStr">
        <is>
          <t>AYDIN FATİH-2</t>
        </is>
      </c>
      <c r="R305" s="131" t="n">
        <v>23.5</v>
      </c>
      <c r="S305" s="131" t="inlineStr">
        <is>
          <t>Hayır</t>
        </is>
      </c>
      <c r="T305" s="131" t="inlineStr">
        <is>
          <t>https://www.google.com/maps/dir/?api=1&amp;origin=38.369833%2C27.094207&amp;destination=38.436005%2C27.206807&amp;travelmode=driving</t>
        </is>
      </c>
      <c r="U305" s="131" t="inlineStr">
        <is>
          <t>ESKİİZMİR</t>
        </is>
      </c>
      <c r="V305" s="131" t="n">
        <v>1.3</v>
      </c>
      <c r="W305" s="131" t="inlineStr">
        <is>
          <t>https://www.google.com/maps/dir/?api=1&amp;origin=38.369833%2C27.094207&amp;destination=38.374534%2C27.107659&amp;travelmode=driving</t>
        </is>
      </c>
      <c r="X305" s="131" t="inlineStr">
        <is>
          <t>AKEVLER</t>
        </is>
      </c>
      <c r="Y305" s="131" t="n">
        <v>2.9</v>
      </c>
      <c r="Z305" s="131" t="inlineStr">
        <is>
          <t>https://www.google.com/maps/dir/?api=1&amp;origin=38.369833%2C27.094207&amp;destination=38.394301%2C27.105194&amp;travelmode=driving</t>
        </is>
      </c>
      <c r="AA305" s="131" t="inlineStr">
        <is>
          <t>POLİGON</t>
        </is>
      </c>
      <c r="AB305" s="131" t="n">
        <v>3.3</v>
      </c>
      <c r="AC305" s="131" t="inlineStr">
        <is>
          <t>https://www.google.com/maps/dir/?api=1&amp;origin=38.369833%2C27.094207&amp;destination=38.395182%2C27.075087&amp;travelmode=driving</t>
        </is>
      </c>
    </row>
    <row r="306" ht="30" customHeight="1" s="113">
      <c r="A306" s="202" t="inlineStr">
        <is>
          <t>SEZAİ DİREN</t>
        </is>
      </c>
      <c r="B306" s="202" t="inlineStr">
        <is>
          <t>M052</t>
        </is>
      </c>
      <c r="C306" s="202" t="inlineStr">
        <is>
          <t>ŞİRİNYER 2</t>
        </is>
      </c>
      <c r="D306" s="202" t="inlineStr">
        <is>
          <t>Aydın</t>
        </is>
      </c>
      <c r="E306" s="202" t="inlineStr">
        <is>
          <t>ŞİRİNYER 2 çevresi</t>
        </is>
      </c>
      <c r="F306" s="197" t="inlineStr">
        <is>
          <t>ATİLLA MAH. 463 SK. NO:6 İÇ KAPI :5 KONAK İZMİR</t>
        </is>
      </c>
      <c r="G306" s="203" t="n">
        <v>38.40739</v>
      </c>
      <c r="H306" s="203" t="n">
        <v>27.12741</v>
      </c>
      <c r="I306" s="202" t="inlineStr">
        <is>
          <t>Toplu Taşıma</t>
        </is>
      </c>
      <c r="J306" s="204" t="n">
        <v>60</v>
      </c>
      <c r="K306" s="202" t="inlineStr">
        <is>
          <t>Değerlendirilebilir</t>
        </is>
      </c>
      <c r="L306" s="202" t="n"/>
      <c r="M306" s="205" t="n">
        <v>46229</v>
      </c>
      <c r="N306" s="202" t="inlineStr">
        <is>
          <t>Gerçek - Google Places (463 Sk No:6)</t>
        </is>
      </c>
      <c r="O306" s="206" t="inlineStr">
        <is>
          <t>Açık adres yalnız İK/admin tarafından görülmelidir; raporlara taşınmaz.</t>
        </is>
      </c>
      <c r="P306" s="131" t="n">
        <v>7.6</v>
      </c>
      <c r="Q306" s="131" t="inlineStr">
        <is>
          <t>AYDIN FATİH-2</t>
        </is>
      </c>
      <c r="R306" s="131" t="n">
        <v>23.3</v>
      </c>
      <c r="S306" s="131" t="inlineStr">
        <is>
          <t>Hayır</t>
        </is>
      </c>
      <c r="T306" s="131" t="inlineStr">
        <is>
          <t>https://www.google.com/maps/dir/?api=1&amp;origin=38.40739%2C27.12741&amp;destination=38.436005%2C27.206807&amp;travelmode=driving</t>
        </is>
      </c>
      <c r="U306" s="131" t="inlineStr">
        <is>
          <t>İZMİRSPOR</t>
        </is>
      </c>
      <c r="V306" s="131" t="n">
        <v>0.8</v>
      </c>
      <c r="W306" s="131" t="inlineStr">
        <is>
          <t>https://www.google.com/maps/dir/?api=1&amp;origin=38.40739%2C27.12741&amp;destination=38.403691%2C27.119105&amp;travelmode=driving</t>
        </is>
      </c>
      <c r="X306" s="131" t="inlineStr">
        <is>
          <t>YAPICIOĞLU</t>
        </is>
      </c>
      <c r="Y306" s="131" t="n">
        <v>0.9</v>
      </c>
      <c r="Z306" s="131" t="inlineStr">
        <is>
          <t>https://www.google.com/maps/dir/?api=1&amp;origin=38.40739%2C27.12741&amp;destination=38.41192%2C27.135689&amp;travelmode=driving</t>
        </is>
      </c>
      <c r="AA306" s="131" t="inlineStr">
        <is>
          <t>BOZYAKA</t>
        </is>
      </c>
      <c r="AB306" s="131" t="n">
        <v>1.2</v>
      </c>
      <c r="AC306" s="131" t="inlineStr">
        <is>
          <t>https://www.google.com/maps/dir/?api=1&amp;origin=38.40739%2C27.12741&amp;destination=38.397598%2C27.122202&amp;travelmode=driving</t>
        </is>
      </c>
    </row>
    <row r="307" ht="30" customHeight="1" s="113">
      <c r="A307" s="202" t="inlineStr">
        <is>
          <t>MÜNİR  BARAN</t>
        </is>
      </c>
      <c r="B307" s="202" t="inlineStr">
        <is>
          <t>M052</t>
        </is>
      </c>
      <c r="C307" s="202" t="inlineStr">
        <is>
          <t>ŞİRİNYER 2</t>
        </is>
      </c>
      <c r="D307" s="202" t="inlineStr">
        <is>
          <t>Aydın</t>
        </is>
      </c>
      <c r="E307" s="202" t="inlineStr">
        <is>
          <t>ŞİRİNYER 2 çevresi</t>
        </is>
      </c>
      <c r="F307" s="197" t="n">
        <v>0</v>
      </c>
      <c r="G307" s="203" t="n">
        <v>37.942</v>
      </c>
      <c r="H307" s="203" t="n">
        <v>28.081</v>
      </c>
      <c r="I307" s="202" t="inlineStr">
        <is>
          <t>Toplu Taşıma</t>
        </is>
      </c>
      <c r="J307" s="204" t="n">
        <v>60</v>
      </c>
      <c r="K307" s="202" t="inlineStr">
        <is>
          <t>Değerlendirilebilir</t>
        </is>
      </c>
      <c r="L307" s="202" t="n"/>
      <c r="M307" s="205" t="n">
        <v>46229</v>
      </c>
      <c r="N307" s="202" t="inlineStr">
        <is>
          <t>Dummy - değiştiriniz</t>
        </is>
      </c>
      <c r="O307" s="206" t="inlineStr">
        <is>
          <t>Açık adres yalnız İK/admin tarafından görülmelidir; raporlara taşınmaz.</t>
        </is>
      </c>
      <c r="P307" s="131" t="n">
        <v>94.09999999999999</v>
      </c>
      <c r="Q307" s="131" t="inlineStr">
        <is>
          <t>AYDIN FATİH-2</t>
        </is>
      </c>
      <c r="R307" s="131" t="n">
        <v>23.6</v>
      </c>
      <c r="S307" s="131" t="inlineStr">
        <is>
          <t>Hayır</t>
        </is>
      </c>
      <c r="T307" s="131" t="inlineStr">
        <is>
          <t>https://www.google.com/maps/dir/?api=1&amp;origin=37.942%2C28.081&amp;destination=38.436005%2C27.206807&amp;travelmode=driving</t>
        </is>
      </c>
      <c r="U307" s="131" t="inlineStr">
        <is>
          <t>AYDIN FATİH-2</t>
        </is>
      </c>
      <c r="V307" s="131" t="n">
        <v>23.6</v>
      </c>
      <c r="W307" s="131" t="inlineStr">
        <is>
          <t>https://www.google.com/maps/dir/?api=1&amp;origin=37.942%2C28.081&amp;destination=37.839908%2C27.845862&amp;travelmode=driving</t>
        </is>
      </c>
      <c r="X307" s="131" t="inlineStr">
        <is>
          <t>AYDIN GİRNE</t>
        </is>
      </c>
      <c r="Y307" s="131" t="n">
        <v>24.5</v>
      </c>
      <c r="Z307" s="131" t="inlineStr">
        <is>
          <t>https://www.google.com/maps/dir/?api=1&amp;origin=37.942%2C28.081&amp;destination=37.857618%2C27.823128&amp;travelmode=driving</t>
        </is>
      </c>
      <c r="AA307" s="131" t="inlineStr">
        <is>
          <t>AYDIN FATİH</t>
        </is>
      </c>
      <c r="AB307" s="131" t="n">
        <v>24.5</v>
      </c>
      <c r="AC307" s="131" t="inlineStr">
        <is>
          <t>https://www.google.com/maps/dir/?api=1&amp;origin=37.942%2C28.081&amp;destination=37.834436%2C27.837138&amp;travelmode=driving</t>
        </is>
      </c>
    </row>
    <row r="308" ht="30" customHeight="1" s="113">
      <c r="A308" s="202" t="inlineStr">
        <is>
          <t>MEHMET ZEKİ YILMAZ</t>
        </is>
      </c>
      <c r="B308" s="202" t="inlineStr">
        <is>
          <t>M052</t>
        </is>
      </c>
      <c r="C308" s="202" t="inlineStr">
        <is>
          <t>ŞİRİNYER 2</t>
        </is>
      </c>
      <c r="D308" s="202" t="inlineStr">
        <is>
          <t>Aydın</t>
        </is>
      </c>
      <c r="E308" s="202" t="inlineStr">
        <is>
          <t>ŞİRİNYER 2 çevresi</t>
        </is>
      </c>
      <c r="F308" s="197" t="inlineStr">
        <is>
          <t>AŞIK VEYSEL MAH 5825 SK NO:60 İÇ KAPI NO:1</t>
        </is>
      </c>
      <c r="G308" s="203" t="n">
        <v>38.383696</v>
      </c>
      <c r="H308" s="203" t="n">
        <v>27.141989</v>
      </c>
      <c r="I308" s="202" t="inlineStr">
        <is>
          <t>Toplu Taşıma</t>
        </is>
      </c>
      <c r="J308" s="204" t="n">
        <v>60</v>
      </c>
      <c r="K308" s="202" t="inlineStr">
        <is>
          <t>Değerlendirilebilir</t>
        </is>
      </c>
      <c r="L308" s="202" t="n"/>
      <c r="M308" s="205" t="n">
        <v>46229</v>
      </c>
      <c r="N308" s="202" t="inlineStr">
        <is>
          <t>Gerçek - Google Places (5825 Sk No:60)</t>
        </is>
      </c>
      <c r="O308" s="206" t="inlineStr">
        <is>
          <t>Açık adres yalnız İK/admin tarafından görülmelidir; raporlara taşınmaz.</t>
        </is>
      </c>
      <c r="P308" s="131" t="n">
        <v>8.1</v>
      </c>
      <c r="Q308" s="131" t="inlineStr">
        <is>
          <t>AYDIN FATİH-2</t>
        </is>
      </c>
      <c r="R308" s="131" t="n">
        <v>23.2</v>
      </c>
      <c r="S308" s="131" t="inlineStr">
        <is>
          <t>Hayır</t>
        </is>
      </c>
      <c r="T308" s="131" t="inlineStr">
        <is>
          <t>https://www.google.com/maps/dir/?api=1&amp;origin=38.383696%2C27.141989&amp;destination=38.436005%2C27.206807&amp;travelmode=driving</t>
        </is>
      </c>
      <c r="U308" s="131" t="inlineStr">
        <is>
          <t>ŞİRİNYER 2</t>
        </is>
      </c>
      <c r="V308" s="131" t="n">
        <v>1.2</v>
      </c>
      <c r="W308" s="131" t="inlineStr">
        <is>
          <t>https://www.google.com/maps/dir/?api=1&amp;origin=38.383696%2C27.141989&amp;destination=38.3911321%2C27.1511743&amp;travelmode=driving</t>
        </is>
      </c>
      <c r="X308" s="131" t="inlineStr">
        <is>
          <t>BUCA2</t>
        </is>
      </c>
      <c r="Y308" s="131" t="n">
        <v>1.3</v>
      </c>
      <c r="Z308" s="131" t="inlineStr">
        <is>
          <t>https://www.google.com/maps/dir/?api=1&amp;origin=38.383696%2C27.141989&amp;destination=38.394722%2C27.148207&amp;travelmode=driving</t>
        </is>
      </c>
      <c r="AA308" s="131" t="inlineStr">
        <is>
          <t>BUCA</t>
        </is>
      </c>
      <c r="AB308" s="131" t="n">
        <v>1.4</v>
      </c>
      <c r="AC308" s="131" t="inlineStr">
        <is>
          <t>https://www.google.com/maps/dir/?api=1&amp;origin=38.383696%2C27.141989&amp;destination=38.373039%2C27.150591&amp;travelmode=driving</t>
        </is>
      </c>
    </row>
    <row r="309" ht="30" customHeight="1" s="113">
      <c r="A309" s="202" t="inlineStr">
        <is>
          <t>BEHİYE ŞUNLU</t>
        </is>
      </c>
      <c r="B309" s="202" t="inlineStr">
        <is>
          <t>M048</t>
        </is>
      </c>
      <c r="C309" s="202" t="inlineStr">
        <is>
          <t>ÇİĞLİ</t>
        </is>
      </c>
      <c r="D309" s="202" t="inlineStr">
        <is>
          <t>İzmir</t>
        </is>
      </c>
      <c r="E309" s="202" t="inlineStr">
        <is>
          <t>ÇİĞLİ çevresi</t>
        </is>
      </c>
      <c r="F309" s="197" t="inlineStr">
        <is>
          <t>2109/1 SK. N:17 K:1 D:2 BAYRAKLI İZMİR</t>
        </is>
      </c>
      <c r="G309" s="203" t="n">
        <v>38.473601</v>
      </c>
      <c r="H309" s="203" t="n">
        <v>27.182036</v>
      </c>
      <c r="I309" s="202" t="inlineStr">
        <is>
          <t>Toplu Taşıma</t>
        </is>
      </c>
      <c r="J309" s="204" t="n">
        <v>60</v>
      </c>
      <c r="K309" s="202" t="inlineStr">
        <is>
          <t>Değerlendirilebilir</t>
        </is>
      </c>
      <c r="L309" s="202" t="n"/>
      <c r="M309" s="205" t="n">
        <v>46229</v>
      </c>
      <c r="N309" s="202" t="inlineStr">
        <is>
          <t>Gerçek - Google Places (2109/1 Sk No:17)</t>
        </is>
      </c>
      <c r="O309" s="206" t="inlineStr">
        <is>
          <t>Açık adres yalnız İK/admin tarafından görülmelidir; raporlara taşınmaz.</t>
        </is>
      </c>
      <c r="P309" s="131" t="n">
        <v>11.5</v>
      </c>
      <c r="Q309" s="131" t="inlineStr">
        <is>
          <t>MANAVKUYU</t>
        </is>
      </c>
      <c r="R309" s="131" t="n">
        <v>1.9</v>
      </c>
      <c r="S309" s="131" t="inlineStr">
        <is>
          <t>Hayır</t>
        </is>
      </c>
      <c r="T309" s="131" t="inlineStr">
        <is>
          <t>https://www.google.com/maps/dir/?api=1&amp;origin=38.473601%2C27.182036&amp;destination=38.373039%2C27.150591&amp;travelmode=driving</t>
        </is>
      </c>
      <c r="U309" s="131" t="inlineStr">
        <is>
          <t>MANAVKUYU</t>
        </is>
      </c>
      <c r="V309" s="131" t="n">
        <v>1.2</v>
      </c>
      <c r="W309" s="131" t="inlineStr">
        <is>
          <t>https://www.google.com/maps/dir/?api=1&amp;origin=38.473601%2C27.182036&amp;destination=38.4625711%2C27.1824038&amp;travelmode=driving</t>
        </is>
      </c>
      <c r="X309" s="131" t="inlineStr">
        <is>
          <t>OSMANGAZİ</t>
        </is>
      </c>
      <c r="Y309" s="131" t="n">
        <v>1.5</v>
      </c>
      <c r="Z309" s="131" t="inlineStr">
        <is>
          <t>https://www.google.com/maps/dir/?api=1&amp;origin=38.473601%2C27.182036&amp;destination=38.464877%2C27.194834&amp;travelmode=driving</t>
        </is>
      </c>
      <c r="AA309" s="131" t="inlineStr">
        <is>
          <t>GÜMÜŞPALA</t>
        </is>
      </c>
      <c r="AB309" s="131" t="n">
        <v>4</v>
      </c>
      <c r="AC309" s="131" t="inlineStr">
        <is>
          <t>https://www.google.com/maps/dir/?api=1&amp;origin=38.473601%2C27.182036&amp;destination=38.469293%2C27.136971&amp;travelmode=driving</t>
        </is>
      </c>
    </row>
    <row r="310" ht="30" customHeight="1" s="113">
      <c r="A310" s="202" t="inlineStr">
        <is>
          <t>BERNA GÖL</t>
        </is>
      </c>
      <c r="B310" s="202" t="inlineStr">
        <is>
          <t>M048</t>
        </is>
      </c>
      <c r="C310" s="202" t="inlineStr">
        <is>
          <t>ÇİĞLİ</t>
        </is>
      </c>
      <c r="D310" s="202" t="inlineStr">
        <is>
          <t>İzmir</t>
        </is>
      </c>
      <c r="E310" s="202" t="inlineStr">
        <is>
          <t>ÇİĞLİ çevresi</t>
        </is>
      </c>
      <c r="F310" s="197" t="inlineStr">
        <is>
          <t>YENİ MAHALLE MH. 8765 SK. N:22 İÇ KAPI NO: 4 ÇİĞLİ İZMİR</t>
        </is>
      </c>
      <c r="G310" s="203" t="n">
        <v>38.49821</v>
      </c>
      <c r="H310" s="203" t="n">
        <v>27.050252</v>
      </c>
      <c r="I310" s="202" t="inlineStr">
        <is>
          <t>Toplu Taşıma</t>
        </is>
      </c>
      <c r="J310" s="204" t="n">
        <v>60</v>
      </c>
      <c r="K310" s="202" t="inlineStr">
        <is>
          <t>Değerlendirilebilir</t>
        </is>
      </c>
      <c r="L310" s="202" t="n"/>
      <c r="M310" s="205" t="n">
        <v>46229</v>
      </c>
      <c r="N310" s="202" t="inlineStr">
        <is>
          <t>Gerçek - Google Places (8765 Sk No:22)</t>
        </is>
      </c>
      <c r="O310" s="206" t="inlineStr">
        <is>
          <t>Açık adres yalnız İK/admin tarafından görülmelidir; raporlara taşınmaz.</t>
        </is>
      </c>
      <c r="P310" s="131" t="n">
        <v>16.4</v>
      </c>
      <c r="Q310" s="131" t="inlineStr">
        <is>
          <t>ÇİFTLİK</t>
        </is>
      </c>
      <c r="R310" s="131" t="n">
        <v>1.9</v>
      </c>
      <c r="S310" s="131" t="inlineStr">
        <is>
          <t>Hayır</t>
        </is>
      </c>
      <c r="T310" s="131" t="inlineStr">
        <is>
          <t>https://www.google.com/maps/dir/?api=1&amp;origin=38.49821%2C27.050252&amp;destination=38.373039%2C27.150591&amp;travelmode=driving</t>
        </is>
      </c>
      <c r="U310" s="131" t="inlineStr">
        <is>
          <t>ÇİĞLİ</t>
        </is>
      </c>
      <c r="V310" s="131" t="n">
        <v>0.7</v>
      </c>
      <c r="W310" s="131" t="inlineStr">
        <is>
          <t>https://www.google.com/maps/dir/?api=1&amp;origin=38.49821%2C27.050252&amp;destination=38.493071%2C27.054551&amp;travelmode=driving</t>
        </is>
      </c>
      <c r="X310" s="131" t="inlineStr">
        <is>
          <t>Z1  ET DEPO</t>
        </is>
      </c>
      <c r="Y310" s="131" t="n">
        <v>2.1</v>
      </c>
      <c r="Z310" s="131" t="inlineStr">
        <is>
          <t>https://www.google.com/maps/dir/?api=1&amp;origin=38.49821%2C27.050252&amp;destination=38.49%2C27.072&amp;travelmode=driving</t>
        </is>
      </c>
      <c r="AA310" s="131" t="inlineStr">
        <is>
          <t>HARMANDALI</t>
        </is>
      </c>
      <c r="AB310" s="131" t="n">
        <v>2.5</v>
      </c>
      <c r="AC310" s="131" t="inlineStr">
        <is>
          <t>https://www.google.com/maps/dir/?api=1&amp;origin=38.49821%2C27.050252&amp;destination=38.519644%2C27.041157&amp;travelmode=driving</t>
        </is>
      </c>
    </row>
    <row r="311" ht="30" customHeight="1" s="113">
      <c r="A311" s="202" t="inlineStr">
        <is>
          <t>NİLÜFER SAYGILI</t>
        </is>
      </c>
      <c r="B311" s="202" t="inlineStr">
        <is>
          <t>M048</t>
        </is>
      </c>
      <c r="C311" s="202" t="inlineStr">
        <is>
          <t>ÇİĞLİ</t>
        </is>
      </c>
      <c r="D311" s="202" t="inlineStr">
        <is>
          <t>İzmir</t>
        </is>
      </c>
      <c r="E311" s="202" t="inlineStr">
        <is>
          <t>ÇİĞLİ çevresi</t>
        </is>
      </c>
      <c r="F311" s="197" t="inlineStr">
        <is>
          <t>YAKAKENT MAH.8087/10 SK.ÇİÇEK NO:3 İÇ KAPI NO:6 ÇİĞLİ/İZMİR</t>
        </is>
      </c>
      <c r="G311" s="203" t="n">
        <v>38.503329</v>
      </c>
      <c r="H311" s="203" t="n">
        <v>27.071086</v>
      </c>
      <c r="I311" s="202" t="inlineStr">
        <is>
          <t>Toplu Taşıma</t>
        </is>
      </c>
      <c r="J311" s="204" t="n">
        <v>60</v>
      </c>
      <c r="K311" s="202" t="inlineStr">
        <is>
          <t>Değerlendirilebilir</t>
        </is>
      </c>
      <c r="L311" s="202" t="n"/>
      <c r="M311" s="205" t="n">
        <v>46229</v>
      </c>
      <c r="N311" s="202" t="inlineStr">
        <is>
          <t>Gerçek - Google Places (8087/10 Sk No:3)</t>
        </is>
      </c>
      <c r="O311" s="206" t="inlineStr">
        <is>
          <t>Açık adres yalnız İK/admin tarafından görülmelidir; raporlara taşınmaz.</t>
        </is>
      </c>
      <c r="P311" s="131" t="n">
        <v>16.1</v>
      </c>
      <c r="Q311" s="131" t="inlineStr">
        <is>
          <t>MANAVKUYU</t>
        </is>
      </c>
      <c r="R311" s="131" t="n">
        <v>1.8</v>
      </c>
      <c r="S311" s="131" t="inlineStr">
        <is>
          <t>Hayır</t>
        </is>
      </c>
      <c r="T311" s="131" t="inlineStr">
        <is>
          <t>https://www.google.com/maps/dir/?api=1&amp;origin=38.503329%2C27.071086&amp;destination=38.373039%2C27.150591&amp;travelmode=driving</t>
        </is>
      </c>
      <c r="U311" s="131" t="inlineStr">
        <is>
          <t>Z1  ET DEPO</t>
        </is>
      </c>
      <c r="V311" s="131" t="n">
        <v>1.5</v>
      </c>
      <c r="W311" s="131" t="inlineStr">
        <is>
          <t>https://www.google.com/maps/dir/?api=1&amp;origin=38.503329%2C27.071086&amp;destination=38.49%2C27.072&amp;travelmode=driving</t>
        </is>
      </c>
      <c r="X311" s="131" t="inlineStr">
        <is>
          <t>ÇİĞLİ</t>
        </is>
      </c>
      <c r="Y311" s="131" t="n">
        <v>1.8</v>
      </c>
      <c r="Z311" s="131" t="inlineStr">
        <is>
          <t>https://www.google.com/maps/dir/?api=1&amp;origin=38.503329%2C27.071086&amp;destination=38.493071%2C27.054551&amp;travelmode=driving</t>
        </is>
      </c>
      <c r="AA311" s="131" t="inlineStr">
        <is>
          <t>HARMANDALI</t>
        </is>
      </c>
      <c r="AB311" s="131" t="n">
        <v>3.2</v>
      </c>
      <c r="AC311" s="131" t="inlineStr">
        <is>
          <t>https://www.google.com/maps/dir/?api=1&amp;origin=38.503329%2C27.071086&amp;destination=38.519644%2C27.041157&amp;travelmode=driving</t>
        </is>
      </c>
    </row>
    <row r="312" ht="30" customHeight="1" s="113">
      <c r="A312" s="202" t="inlineStr">
        <is>
          <t>ŞEYMA ŞAHİN</t>
        </is>
      </c>
      <c r="B312" s="202" t="inlineStr">
        <is>
          <t>M048</t>
        </is>
      </c>
      <c r="C312" s="202" t="inlineStr">
        <is>
          <t>ÇİĞLİ</t>
        </is>
      </c>
      <c r="D312" s="202" t="inlineStr">
        <is>
          <t>İzmir</t>
        </is>
      </c>
      <c r="E312" s="202" t="inlineStr">
        <is>
          <t>ÇİĞLİ çevresi</t>
        </is>
      </c>
      <c r="F312" s="197" t="inlineStr">
        <is>
          <t>SASALI MERKEZ MAH.4 SOKAK NO.10 ÇİĞLİ</t>
        </is>
      </c>
      <c r="G312" s="203" t="n">
        <v>38.492974</v>
      </c>
      <c r="H312" s="203" t="n">
        <v>26.952333</v>
      </c>
      <c r="I312" s="202" t="inlineStr">
        <is>
          <t>Toplu Taşıma</t>
        </is>
      </c>
      <c r="J312" s="204" t="n">
        <v>60</v>
      </c>
      <c r="K312" s="202" t="inlineStr">
        <is>
          <t>Değerlendirilebilir</t>
        </is>
      </c>
      <c r="L312" s="202" t="n"/>
      <c r="M312" s="205" t="n">
        <v>46229</v>
      </c>
      <c r="N312" s="202" t="inlineStr">
        <is>
          <t>Gerçek - Google Places (4 Sk No:10 Sasalı)</t>
        </is>
      </c>
      <c r="O312" s="206" t="inlineStr">
        <is>
          <t>Açık adres yalnız İK/admin tarafından görülmelidir; raporlara taşınmaz.</t>
        </is>
      </c>
      <c r="P312" s="131" t="n">
        <v>21.8</v>
      </c>
      <c r="Q312" s="131" t="inlineStr">
        <is>
          <t>ÇİFTLİK</t>
        </is>
      </c>
      <c r="R312" s="131" t="n">
        <v>1.9</v>
      </c>
      <c r="S312" s="131" t="inlineStr">
        <is>
          <t>Hayır</t>
        </is>
      </c>
      <c r="T312" s="131" t="inlineStr">
        <is>
          <t>https://www.google.com/maps/dir/?api=1&amp;origin=38.492974%2C26.952333&amp;destination=38.373039%2C27.150591&amp;travelmode=driving</t>
        </is>
      </c>
      <c r="U312" s="131" t="inlineStr">
        <is>
          <t>HARMANDALI</t>
        </is>
      </c>
      <c r="V312" s="131" t="n">
        <v>8.300000000000001</v>
      </c>
      <c r="W312" s="131" t="inlineStr">
        <is>
          <t>https://www.google.com/maps/dir/?api=1&amp;origin=38.492974%2C26.952333&amp;destination=38.519644%2C27.041157&amp;travelmode=driving</t>
        </is>
      </c>
      <c r="X312" s="131" t="inlineStr">
        <is>
          <t>ÇİĞLİ</t>
        </is>
      </c>
      <c r="Y312" s="131" t="n">
        <v>8.9</v>
      </c>
      <c r="Z312" s="131" t="inlineStr">
        <is>
          <t>https://www.google.com/maps/dir/?api=1&amp;origin=38.492974%2C26.952333&amp;destination=38.493071%2C27.054551&amp;travelmode=driving</t>
        </is>
      </c>
      <c r="AA312" s="131" t="inlineStr">
        <is>
          <t>Z1  ET DEPO</t>
        </is>
      </c>
      <c r="AB312" s="131" t="n">
        <v>10.4</v>
      </c>
      <c r="AC312" s="131" t="inlineStr">
        <is>
          <t>https://www.google.com/maps/dir/?api=1&amp;origin=38.492974%2C26.952333&amp;destination=38.49%2C27.072&amp;travelmode=driving</t>
        </is>
      </c>
    </row>
    <row r="313" ht="30" customHeight="1" s="113">
      <c r="A313" s="202" t="inlineStr">
        <is>
          <t>ZELİHA ÇINAR</t>
        </is>
      </c>
      <c r="B313" s="202" t="inlineStr">
        <is>
          <t>M048</t>
        </is>
      </c>
      <c r="C313" s="202" t="inlineStr">
        <is>
          <t>ÇİĞLİ</t>
        </is>
      </c>
      <c r="D313" s="202" t="inlineStr">
        <is>
          <t>İzmir</t>
        </is>
      </c>
      <c r="E313" s="202" t="inlineStr">
        <is>
          <t>ÇİĞLİ çevresi</t>
        </is>
      </c>
      <c r="F313" s="197" t="inlineStr">
        <is>
          <t>YENİ MAHALLE MAH. 8036 SK. NO:40 İÇ KAPI NO:2</t>
        </is>
      </c>
      <c r="G313" s="203" t="n">
        <v>38.495436</v>
      </c>
      <c r="H313" s="203" t="n">
        <v>27.055649</v>
      </c>
      <c r="I313" s="202" t="inlineStr">
        <is>
          <t>Toplu Taşıma</t>
        </is>
      </c>
      <c r="J313" s="204" t="n">
        <v>60</v>
      </c>
      <c r="K313" s="202" t="inlineStr">
        <is>
          <t>Değerlendirilebilir</t>
        </is>
      </c>
      <c r="L313" s="202" t="n"/>
      <c r="M313" s="205" t="n">
        <v>46229</v>
      </c>
      <c r="N313" s="202" t="inlineStr">
        <is>
          <t>Gerçek - Google Places (8036 Sk No:40)</t>
        </is>
      </c>
      <c r="O313" s="206" t="inlineStr">
        <is>
          <t>Açık adres yalnız İK/admin tarafından görülmelidir; raporlara taşınmaz.</t>
        </is>
      </c>
      <c r="P313" s="131" t="n">
        <v>15.9</v>
      </c>
      <c r="Q313" s="131" t="inlineStr">
        <is>
          <t>MANAVKUYU</t>
        </is>
      </c>
      <c r="R313" s="131" t="n">
        <v>1.7</v>
      </c>
      <c r="S313" s="131" t="inlineStr">
        <is>
          <t>Hayır</t>
        </is>
      </c>
      <c r="T313" s="131" t="inlineStr">
        <is>
          <t>https://www.google.com/maps/dir/?api=1&amp;origin=38.495436%2C27.055649&amp;destination=38.373039%2C27.150591&amp;travelmode=driving</t>
        </is>
      </c>
      <c r="U313" s="131" t="inlineStr">
        <is>
          <t>ÇİĞLİ</t>
        </is>
      </c>
      <c r="V313" s="131" t="n">
        <v>0.3</v>
      </c>
      <c r="W313" s="131" t="inlineStr">
        <is>
          <t>https://www.google.com/maps/dir/?api=1&amp;origin=38.495436%2C27.055649&amp;destination=38.493071%2C27.054551&amp;travelmode=driving</t>
        </is>
      </c>
      <c r="X313" s="131" t="inlineStr">
        <is>
          <t>Z1  ET DEPO</t>
        </is>
      </c>
      <c r="Y313" s="131" t="n">
        <v>1.5</v>
      </c>
      <c r="Z313" s="131" t="inlineStr">
        <is>
          <t>https://www.google.com/maps/dir/?api=1&amp;origin=38.495436%2C27.055649&amp;destination=38.49%2C27.072&amp;travelmode=driving</t>
        </is>
      </c>
      <c r="AA313" s="131" t="inlineStr">
        <is>
          <t>HARMANDALI</t>
        </is>
      </c>
      <c r="AB313" s="131" t="n">
        <v>3</v>
      </c>
      <c r="AC313" s="131" t="inlineStr">
        <is>
          <t>https://www.google.com/maps/dir/?api=1&amp;origin=38.495436%2C27.055649&amp;destination=38.519644%2C27.041157&amp;travelmode=driving</t>
        </is>
      </c>
    </row>
    <row r="314" ht="30" customHeight="1" s="113">
      <c r="A314" s="202" t="inlineStr">
        <is>
          <t>YAKUP İLGEN</t>
        </is>
      </c>
      <c r="B314" s="202" t="inlineStr">
        <is>
          <t>M048</t>
        </is>
      </c>
      <c r="C314" s="202" t="inlineStr">
        <is>
          <t>ÇİĞLİ</t>
        </is>
      </c>
      <c r="D314" s="202" t="inlineStr">
        <is>
          <t>İzmir</t>
        </is>
      </c>
      <c r="E314" s="202" t="inlineStr">
        <is>
          <t>ÇİĞLİ çevresi</t>
        </is>
      </c>
      <c r="F314" s="197" t="inlineStr">
        <is>
          <t>YENİ GİRNE BULVARI N:234 K:1 D:3 SOĞUKKUYU BAYRAKLI</t>
        </is>
      </c>
      <c r="G314" s="203" t="n">
        <v>38.476039</v>
      </c>
      <c r="H314" s="203" t="n">
        <v>27.115523</v>
      </c>
      <c r="I314" s="202" t="inlineStr">
        <is>
          <t>Toplu Taşıma</t>
        </is>
      </c>
      <c r="J314" s="204" t="n">
        <v>60</v>
      </c>
      <c r="K314" s="202" t="inlineStr">
        <is>
          <t>Değerlendirilebilir</t>
        </is>
      </c>
      <c r="L314" s="202" t="n"/>
      <c r="M314" s="205" t="n">
        <v>46229</v>
      </c>
      <c r="N314" s="202" t="inlineStr">
        <is>
          <t>Gerçek - Google Places (Girne Blv No:234 civarı)</t>
        </is>
      </c>
      <c r="O314" s="206" t="inlineStr">
        <is>
          <t>Açık adres yalnız İK/admin tarafından görülmelidir; raporlara taşınmaz.</t>
        </is>
      </c>
      <c r="P314" s="131" t="n">
        <v>11.9</v>
      </c>
      <c r="Q314" s="131" t="inlineStr">
        <is>
          <t>ÇİFTLİK</t>
        </is>
      </c>
      <c r="R314" s="131" t="n">
        <v>1.9</v>
      </c>
      <c r="S314" s="131" t="inlineStr">
        <is>
          <t>Hayır</t>
        </is>
      </c>
      <c r="T314" s="131" t="inlineStr">
        <is>
          <t>https://www.google.com/maps/dir/?api=1&amp;origin=38.476039%2C27.115523&amp;destination=38.373039%2C27.150591&amp;travelmode=driving</t>
        </is>
      </c>
      <c r="U314" s="131" t="inlineStr">
        <is>
          <t>KARŞIYAKA-2</t>
        </is>
      </c>
      <c r="V314" s="131" t="n">
        <v>0.2</v>
      </c>
      <c r="W314" s="131" t="inlineStr">
        <is>
          <t>https://www.google.com/maps/dir/?api=1&amp;origin=38.476039%2C27.115523&amp;destination=38.474585%2C27.113885&amp;travelmode=driving</t>
        </is>
      </c>
      <c r="X314" s="131" t="inlineStr">
        <is>
          <t>BAYRAKLI</t>
        </is>
      </c>
      <c r="Y314" s="131" t="n">
        <v>0.5</v>
      </c>
      <c r="Z314" s="131" t="inlineStr">
        <is>
          <t>https://www.google.com/maps/dir/?api=1&amp;origin=38.476039%2C27.115523&amp;destination=38.471686%2C27.11778&amp;travelmode=driving</t>
        </is>
      </c>
      <c r="AA314" s="131" t="inlineStr">
        <is>
          <t>DEDEBAŞI</t>
        </is>
      </c>
      <c r="AB314" s="131" t="n">
        <v>0.9</v>
      </c>
      <c r="AC314" s="131" t="inlineStr">
        <is>
          <t>https://www.google.com/maps/dir/?api=1&amp;origin=38.476039%2C27.115523&amp;destination=38.470404%2C27.108413&amp;travelmode=driving</t>
        </is>
      </c>
    </row>
    <row r="315" ht="30" customHeight="1" s="113">
      <c r="A315" s="202" t="inlineStr">
        <is>
          <t>GÖRKEM UYSAL</t>
        </is>
      </c>
      <c r="B315" s="202" t="inlineStr">
        <is>
          <t>M048</t>
        </is>
      </c>
      <c r="C315" s="202" t="inlineStr">
        <is>
          <t>ÇİĞLİ</t>
        </is>
      </c>
      <c r="D315" s="202" t="inlineStr">
        <is>
          <t>İzmir</t>
        </is>
      </c>
      <c r="E315" s="202" t="inlineStr">
        <is>
          <t>ÇİĞLİ çevresi</t>
        </is>
      </c>
      <c r="F315" s="197" t="inlineStr">
        <is>
          <t>KÜÇÜK ÇİĞLİ MAH.8786/15 SK. NO:17 İÇ KAPI NO:5</t>
        </is>
      </c>
      <c r="G315" s="203" t="n">
        <v>38.503034</v>
      </c>
      <c r="H315" s="203" t="n">
        <v>27.046373</v>
      </c>
      <c r="I315" s="202" t="inlineStr">
        <is>
          <t>Toplu Taşıma</t>
        </is>
      </c>
      <c r="J315" s="204" t="n">
        <v>60</v>
      </c>
      <c r="K315" s="202" t="inlineStr">
        <is>
          <t>Değerlendirilebilir</t>
        </is>
      </c>
      <c r="L315" s="202" t="n"/>
      <c r="M315" s="205" t="n">
        <v>46229</v>
      </c>
      <c r="N315" s="202" t="inlineStr">
        <is>
          <t>Gerçek - Google Places (8786/15 Sk No:17)</t>
        </is>
      </c>
      <c r="O315" s="206" t="inlineStr">
        <is>
          <t>Açık adres yalnız İK/admin tarafından görülmelidir; raporlara taşınmaz.</t>
        </is>
      </c>
      <c r="P315" s="131" t="n">
        <v>17.1</v>
      </c>
      <c r="Q315" s="131" t="inlineStr">
        <is>
          <t>MANAVKUYU</t>
        </is>
      </c>
      <c r="R315" s="131" t="n">
        <v>2.4</v>
      </c>
      <c r="S315" s="131" t="inlineStr">
        <is>
          <t>Hayır</t>
        </is>
      </c>
      <c r="T315" s="131" t="inlineStr">
        <is>
          <t>https://www.google.com/maps/dir/?api=1&amp;origin=38.503034%2C27.046373&amp;destination=38.373039%2C27.150591&amp;travelmode=driving</t>
        </is>
      </c>
      <c r="U315" s="131" t="inlineStr">
        <is>
          <t>ÇİĞLİ</t>
        </is>
      </c>
      <c r="V315" s="131" t="n">
        <v>1.3</v>
      </c>
      <c r="W315" s="131" t="inlineStr">
        <is>
          <t>https://www.google.com/maps/dir/?api=1&amp;origin=38.503034%2C27.046373&amp;destination=38.493071%2C27.054551&amp;travelmode=driving</t>
        </is>
      </c>
      <c r="X315" s="131" t="inlineStr">
        <is>
          <t>HARMANDALI</t>
        </is>
      </c>
      <c r="Y315" s="131" t="n">
        <v>1.9</v>
      </c>
      <c r="Z315" s="131" t="inlineStr">
        <is>
          <t>https://www.google.com/maps/dir/?api=1&amp;origin=38.503034%2C27.046373&amp;destination=38.519644%2C27.041157&amp;travelmode=driving</t>
        </is>
      </c>
      <c r="AA315" s="131" t="inlineStr">
        <is>
          <t>Z1  ET DEPO</t>
        </is>
      </c>
      <c r="AB315" s="131" t="n">
        <v>2.7</v>
      </c>
      <c r="AC315" s="131" t="inlineStr">
        <is>
          <t>https://www.google.com/maps/dir/?api=1&amp;origin=38.503034%2C27.046373&amp;destination=38.49%2C27.072&amp;travelmode=driving</t>
        </is>
      </c>
    </row>
    <row r="316" ht="30" customHeight="1" s="113">
      <c r="A316" s="202" t="inlineStr">
        <is>
          <t>SEYİT KAYNAK</t>
        </is>
      </c>
      <c r="B316" s="202" t="inlineStr">
        <is>
          <t>M048</t>
        </is>
      </c>
      <c r="C316" s="202" t="inlineStr">
        <is>
          <t>ÇİĞLİ</t>
        </is>
      </c>
      <c r="D316" s="202" t="inlineStr">
        <is>
          <t>İzmir</t>
        </is>
      </c>
      <c r="E316" s="202" t="inlineStr">
        <is>
          <t>ÇİĞLİ çevresi</t>
        </is>
      </c>
      <c r="F316" s="197" t="inlineStr">
        <is>
          <t>ADALET MAH.1643/18 SK. NO:8 D: 18 BAYRAKLI İZMİR</t>
        </is>
      </c>
      <c r="G316" s="203" t="n">
        <v>38.46029</v>
      </c>
      <c r="H316" s="203" t="n">
        <v>27.176143</v>
      </c>
      <c r="I316" s="202" t="inlineStr">
        <is>
          <t>Toplu Taşıma</t>
        </is>
      </c>
      <c r="J316" s="204" t="n">
        <v>60</v>
      </c>
      <c r="K316" s="202" t="inlineStr">
        <is>
          <t>Değerlendirilebilir</t>
        </is>
      </c>
      <c r="L316" s="202" t="n"/>
      <c r="M316" s="205" t="n">
        <v>46229</v>
      </c>
      <c r="N316" s="202" t="inlineStr">
        <is>
          <t>Gerçek - Google Places (1643/18 Sk No:8)</t>
        </is>
      </c>
      <c r="O316" s="206" t="inlineStr">
        <is>
          <t>Açık adres yalnız İK/admin tarafından görülmelidir; raporlara taşınmaz.</t>
        </is>
      </c>
      <c r="P316" s="131" t="n">
        <v>10</v>
      </c>
      <c r="Q316" s="131" t="inlineStr">
        <is>
          <t>ÇİFTLİK</t>
        </is>
      </c>
      <c r="R316" s="131" t="n">
        <v>3.6</v>
      </c>
      <c r="S316" s="131" t="inlineStr">
        <is>
          <t>Hayır</t>
        </is>
      </c>
      <c r="T316" s="131" t="inlineStr">
        <is>
          <t>https://www.google.com/maps/dir/?api=1&amp;origin=38.46029%2C27.176143&amp;destination=38.373039%2C27.150591&amp;travelmode=driving</t>
        </is>
      </c>
      <c r="U316" s="131" t="inlineStr">
        <is>
          <t>MANAVKUYU</t>
        </is>
      </c>
      <c r="V316" s="131" t="n">
        <v>0.6</v>
      </c>
      <c r="W316" s="131" t="inlineStr">
        <is>
          <t>https://www.google.com/maps/dir/?api=1&amp;origin=38.46029%2C27.176143&amp;destination=38.4625711%2C27.1824038&amp;travelmode=driving</t>
        </is>
      </c>
      <c r="X316" s="131" t="inlineStr">
        <is>
          <t>OSMANGAZİ</t>
        </is>
      </c>
      <c r="Y316" s="131" t="n">
        <v>1.7</v>
      </c>
      <c r="Z316" s="131" t="inlineStr">
        <is>
          <t>https://www.google.com/maps/dir/?api=1&amp;origin=38.46029%2C27.176143&amp;destination=38.464877%2C27.194834&amp;travelmode=driving</t>
        </is>
      </c>
      <c r="AA316" s="131" t="inlineStr">
        <is>
          <t>ÇAMDİBİ</t>
        </is>
      </c>
      <c r="AB316" s="131" t="n">
        <v>3</v>
      </c>
      <c r="AC316" s="131" t="inlineStr">
        <is>
          <t>https://www.google.com/maps/dir/?api=1&amp;origin=38.46029%2C27.176143&amp;destination=38.438109%2C27.19608&amp;travelmode=driving</t>
        </is>
      </c>
    </row>
    <row r="317" ht="30" customHeight="1" s="113">
      <c r="A317" s="202" t="inlineStr">
        <is>
          <t>MEHMET ÖZER</t>
        </is>
      </c>
      <c r="B317" s="202" t="inlineStr">
        <is>
          <t>M048</t>
        </is>
      </c>
      <c r="C317" s="202" t="inlineStr">
        <is>
          <t>ÇİĞLİ</t>
        </is>
      </c>
      <c r="D317" s="202" t="inlineStr">
        <is>
          <t>İzmir</t>
        </is>
      </c>
      <c r="E317" s="202" t="inlineStr">
        <is>
          <t>ÇİĞLİ çevresi</t>
        </is>
      </c>
      <c r="F317" s="197" t="inlineStr">
        <is>
          <t>UĞUR MUMCU MAH. 8966 SOK. NO:16 D:2 ÇİĞLİ-İZMİR</t>
        </is>
      </c>
      <c r="G317" s="203" t="n">
        <v>38.522661</v>
      </c>
      <c r="H317" s="203" t="n">
        <v>27.04419</v>
      </c>
      <c r="I317" s="202" t="inlineStr">
        <is>
          <t>Toplu Taşıma</t>
        </is>
      </c>
      <c r="J317" s="204" t="n">
        <v>60</v>
      </c>
      <c r="K317" s="202" t="inlineStr">
        <is>
          <t>Değerlendirilebilir</t>
        </is>
      </c>
      <c r="L317" s="202" t="n"/>
      <c r="M317" s="205" t="n">
        <v>46229</v>
      </c>
      <c r="N317" s="202" t="inlineStr">
        <is>
          <t>Gerçek - Google Places (8966 Sk No:16)</t>
        </is>
      </c>
      <c r="O317" s="206" t="inlineStr">
        <is>
          <t>Açık adres yalnız İK/admin tarafından görülmelidir; raporlara taşınmaz.</t>
        </is>
      </c>
      <c r="P317" s="131" t="n">
        <v>19</v>
      </c>
      <c r="Q317" s="131" t="inlineStr">
        <is>
          <t>GÜMÜŞPALA</t>
        </is>
      </c>
      <c r="R317" s="131" t="n">
        <v>2.5</v>
      </c>
      <c r="S317" s="131" t="inlineStr">
        <is>
          <t>Hayır</t>
        </is>
      </c>
      <c r="T317" s="131" t="inlineStr">
        <is>
          <t>https://www.google.com/maps/dir/?api=1&amp;origin=38.522661%2C27.04419&amp;destination=38.373039%2C27.150591&amp;travelmode=driving</t>
        </is>
      </c>
      <c r="U317" s="131" t="inlineStr">
        <is>
          <t>HARMANDALI</t>
        </is>
      </c>
      <c r="V317" s="131" t="n">
        <v>0.4</v>
      </c>
      <c r="W317" s="131" t="inlineStr">
        <is>
          <t>https://www.google.com/maps/dir/?api=1&amp;origin=38.522661%2C27.04419&amp;destination=38.519644%2C27.041157&amp;travelmode=driving</t>
        </is>
      </c>
      <c r="X317" s="131" t="inlineStr">
        <is>
          <t>ÇİĞLİ</t>
        </is>
      </c>
      <c r="Y317" s="131" t="n">
        <v>3.4</v>
      </c>
      <c r="Z317" s="131" t="inlineStr">
        <is>
          <t>https://www.google.com/maps/dir/?api=1&amp;origin=38.522661%2C27.04419&amp;destination=38.493071%2C27.054551&amp;travelmode=driving</t>
        </is>
      </c>
      <c r="AA317" s="131" t="inlineStr">
        <is>
          <t>Z1  ET DEPO</t>
        </is>
      </c>
      <c r="AB317" s="131" t="n">
        <v>4.4</v>
      </c>
      <c r="AC317" s="131" t="inlineStr">
        <is>
          <t>https://www.google.com/maps/dir/?api=1&amp;origin=38.522661%2C27.04419&amp;destination=38.49%2C27.072&amp;travelmode=driving</t>
        </is>
      </c>
    </row>
    <row r="318" ht="30" customHeight="1" s="113">
      <c r="A318" s="202" t="inlineStr">
        <is>
          <t>ENGİN ÇIRABACAK</t>
        </is>
      </c>
      <c r="B318" s="202" t="inlineStr">
        <is>
          <t>M048</t>
        </is>
      </c>
      <c r="C318" s="202" t="inlineStr">
        <is>
          <t>ÇİĞLİ</t>
        </is>
      </c>
      <c r="D318" s="202" t="inlineStr">
        <is>
          <t>İzmir</t>
        </is>
      </c>
      <c r="E318" s="202" t="inlineStr">
        <is>
          <t>ÇİĞLİ çevresi</t>
        </is>
      </c>
      <c r="F318" s="197" t="inlineStr">
        <is>
          <t>KÜÇÜKÇİĞLİ MAH. 8712 SOK. NO:73 -4 ÇİĞLİ/İZMİR</t>
        </is>
      </c>
      <c r="G318" s="203" t="n">
        <v>38.501244</v>
      </c>
      <c r="H318" s="203" t="n">
        <v>27.057745</v>
      </c>
      <c r="I318" s="202" t="inlineStr">
        <is>
          <t>Toplu Taşıma</t>
        </is>
      </c>
      <c r="J318" s="204" t="n">
        <v>60</v>
      </c>
      <c r="K318" s="202" t="inlineStr">
        <is>
          <t>Değerlendirilebilir</t>
        </is>
      </c>
      <c r="L318" s="202" t="n"/>
      <c r="M318" s="205" t="n">
        <v>46229</v>
      </c>
      <c r="N318" s="202" t="inlineStr">
        <is>
          <t>Gerçek - Google Places (8712 Sk No:73)</t>
        </is>
      </c>
      <c r="O318" s="206" t="inlineStr">
        <is>
          <t>Açık adres yalnız İK/admin tarafından görülmelidir; raporlara taşınmaz.</t>
        </is>
      </c>
      <c r="P318" s="131" t="n">
        <v>16.4</v>
      </c>
      <c r="Q318" s="131" t="inlineStr">
        <is>
          <t>ÇİFTLİK</t>
        </is>
      </c>
      <c r="R318" s="131" t="n">
        <v>3.6</v>
      </c>
      <c r="S318" s="131" t="inlineStr">
        <is>
          <t>Hayır</t>
        </is>
      </c>
      <c r="T318" s="131" t="inlineStr">
        <is>
          <t>https://www.google.com/maps/dir/?api=1&amp;origin=38.501244%2C27.057745&amp;destination=38.373039%2C27.150591&amp;travelmode=driving</t>
        </is>
      </c>
      <c r="U318" s="131" t="inlineStr">
        <is>
          <t>ÇİĞLİ</t>
        </is>
      </c>
      <c r="V318" s="131" t="n">
        <v>1</v>
      </c>
      <c r="W318" s="131" t="inlineStr">
        <is>
          <t>https://www.google.com/maps/dir/?api=1&amp;origin=38.501244%2C27.057745&amp;destination=38.493071%2C27.054551&amp;travelmode=driving</t>
        </is>
      </c>
      <c r="X318" s="131" t="inlineStr">
        <is>
          <t>Z1  ET DEPO</t>
        </is>
      </c>
      <c r="Y318" s="131" t="n">
        <v>1.8</v>
      </c>
      <c r="Z318" s="131" t="inlineStr">
        <is>
          <t>https://www.google.com/maps/dir/?api=1&amp;origin=38.501244%2C27.057745&amp;destination=38.49%2C27.072&amp;travelmode=driving</t>
        </is>
      </c>
      <c r="AA318" s="131" t="inlineStr">
        <is>
          <t>HARMANDALI</t>
        </is>
      </c>
      <c r="AB318" s="131" t="n">
        <v>2.5</v>
      </c>
      <c r="AC318" s="131" t="inlineStr">
        <is>
          <t>https://www.google.com/maps/dir/?api=1&amp;origin=38.501244%2C27.057745&amp;destination=38.519644%2C27.041157&amp;travelmode=driving</t>
        </is>
      </c>
    </row>
    <row r="319" ht="30" customHeight="1" s="113">
      <c r="A319" s="202" t="inlineStr">
        <is>
          <t>OĞUZHAN AVŞAR</t>
        </is>
      </c>
      <c r="B319" s="202" t="inlineStr">
        <is>
          <t>M048</t>
        </is>
      </c>
      <c r="C319" s="202" t="inlineStr">
        <is>
          <t>ÇİĞLİ</t>
        </is>
      </c>
      <c r="D319" s="202" t="inlineStr">
        <is>
          <t>İzmir</t>
        </is>
      </c>
      <c r="E319" s="202" t="inlineStr">
        <is>
          <t>ÇİĞLİ çevresi</t>
        </is>
      </c>
      <c r="F319" s="197" t="n">
        <v>0</v>
      </c>
      <c r="G319" s="203" t="n">
        <v>38.48</v>
      </c>
      <c r="H319" s="203" t="n">
        <v>27.162</v>
      </c>
      <c r="I319" s="202" t="inlineStr">
        <is>
          <t>Toplu Taşıma</t>
        </is>
      </c>
      <c r="J319" s="204" t="n">
        <v>60</v>
      </c>
      <c r="K319" s="202" t="inlineStr">
        <is>
          <t>Değerlendirilebilir</t>
        </is>
      </c>
      <c r="L319" s="202" t="n"/>
      <c r="M319" s="205" t="n">
        <v>46229</v>
      </c>
      <c r="N319" s="202" t="inlineStr">
        <is>
          <t>Dummy - değiştiriniz</t>
        </is>
      </c>
      <c r="O319" s="206" t="inlineStr">
        <is>
          <t>Açık adres yalnız İK/admin tarafından görülmelidir; raporlara taşınmaz.</t>
        </is>
      </c>
      <c r="P319" s="131" t="n">
        <v>4.8</v>
      </c>
      <c r="Q319" s="131" t="inlineStr">
        <is>
          <t>GÜMÜŞPALA</t>
        </is>
      </c>
      <c r="R319" s="131" t="n">
        <v>2.5</v>
      </c>
      <c r="S319" s="131" t="inlineStr">
        <is>
          <t>Hayır</t>
        </is>
      </c>
      <c r="T319" s="131" t="inlineStr">
        <is>
          <t>https://www.google.com/maps/dir/?api=1&amp;origin=38.48%2C27.162&amp;destination=38.470404%2C27.108413&amp;travelmode=driving</t>
        </is>
      </c>
      <c r="U319" s="131" t="inlineStr">
        <is>
          <t>GÜMÜŞPALA</t>
        </is>
      </c>
      <c r="V319" s="131" t="n">
        <v>2.5</v>
      </c>
      <c r="W319" s="131" t="inlineStr">
        <is>
          <t>https://www.google.com/maps/dir/?api=1&amp;origin=38.48%2C27.162&amp;destination=38.469293%2C27.136971&amp;travelmode=driving</t>
        </is>
      </c>
      <c r="X319" s="131" t="inlineStr">
        <is>
          <t>MANAVKUYU</t>
        </is>
      </c>
      <c r="Y319" s="131" t="n">
        <v>2.6</v>
      </c>
      <c r="Z319" s="131" t="inlineStr">
        <is>
          <t>https://www.google.com/maps/dir/?api=1&amp;origin=38.48%2C27.162&amp;destination=38.4625711%2C27.1824038&amp;travelmode=driving</t>
        </is>
      </c>
      <c r="AA319" s="131" t="inlineStr">
        <is>
          <t>ÇİFTLİK</t>
        </is>
      </c>
      <c r="AB319" s="131" t="n">
        <v>2.9</v>
      </c>
      <c r="AC319" s="131" t="inlineStr">
        <is>
          <t>https://www.google.com/maps/dir/?api=1&amp;origin=38.48%2C27.162&amp;destination=38.496%2C27.136&amp;travelmode=driving</t>
        </is>
      </c>
    </row>
    <row r="320" ht="30" customHeight="1" s="113">
      <c r="A320" s="202" t="inlineStr">
        <is>
          <t>ROJİN TEKİN</t>
        </is>
      </c>
      <c r="B320" s="202" t="inlineStr">
        <is>
          <t>M024</t>
        </is>
      </c>
      <c r="C320" s="202" t="inlineStr">
        <is>
          <t>GÜMÜŞPALA</t>
        </is>
      </c>
      <c r="D320" s="202" t="inlineStr">
        <is>
          <t>İzmir</t>
        </is>
      </c>
      <c r="E320" s="202" t="inlineStr">
        <is>
          <t>GÜMÜŞPALA çevresi</t>
        </is>
      </c>
      <c r="F320" s="197" t="inlineStr">
        <is>
          <t>GÜMÜŞPALA MH. 7018 SK. NO:15A</t>
        </is>
      </c>
      <c r="G320" s="203" t="n">
        <v>38.468866</v>
      </c>
      <c r="H320" s="203" t="n">
        <v>27.1355</v>
      </c>
      <c r="I320" s="202" t="inlineStr">
        <is>
          <t>Toplu Taşıma</t>
        </is>
      </c>
      <c r="J320" s="204" t="n">
        <v>60</v>
      </c>
      <c r="K320" s="202" t="inlineStr">
        <is>
          <t>Değerlendirilebilir</t>
        </is>
      </c>
      <c r="L320" s="202" t="n"/>
      <c r="M320" s="205" t="n">
        <v>46229</v>
      </c>
      <c r="N320" s="202" t="inlineStr">
        <is>
          <t>Gerçek - Google Places (7018 Sk No:15)</t>
        </is>
      </c>
      <c r="O320" s="206" t="inlineStr">
        <is>
          <t>Açık adres yalnız İK/admin tarafından görülmelidir; raporlara taşınmaz.</t>
        </is>
      </c>
      <c r="P320" s="131" t="n">
        <v>2.4</v>
      </c>
      <c r="Q320" s="131" t="inlineStr">
        <is>
          <t>YAPICIOĞLU</t>
        </is>
      </c>
      <c r="R320" s="131" t="n">
        <v>1.4</v>
      </c>
      <c r="S320" s="131" t="inlineStr">
        <is>
          <t>Hayır</t>
        </is>
      </c>
      <c r="T320" s="131" t="inlineStr">
        <is>
          <t>https://www.google.com/maps/dir/?api=1&amp;origin=38.468866%2C27.1355&amp;destination=38.470404%2C27.108413&amp;travelmode=driving</t>
        </is>
      </c>
      <c r="U320" s="131" t="inlineStr">
        <is>
          <t>GÜMÜŞPALA</t>
        </is>
      </c>
      <c r="V320" s="131" t="n">
        <v>0.1</v>
      </c>
      <c r="W320" s="131" t="inlineStr">
        <is>
          <t>https://www.google.com/maps/dir/?api=1&amp;origin=38.468866%2C27.1355&amp;destination=38.469293%2C27.136971&amp;travelmode=driving</t>
        </is>
      </c>
      <c r="X320" s="131" t="inlineStr">
        <is>
          <t>BAYRAKLI</t>
        </is>
      </c>
      <c r="Y320" s="131" t="n">
        <v>1.6</v>
      </c>
      <c r="Z320" s="131" t="inlineStr">
        <is>
          <t>https://www.google.com/maps/dir/?api=1&amp;origin=38.468866%2C27.1355&amp;destination=38.471686%2C27.11778&amp;travelmode=driving</t>
        </is>
      </c>
      <c r="AA320" s="131" t="inlineStr">
        <is>
          <t>KARŞIYAKA-2</t>
        </is>
      </c>
      <c r="AB320" s="131" t="n">
        <v>2</v>
      </c>
      <c r="AC320" s="131" t="inlineStr">
        <is>
          <t>https://www.google.com/maps/dir/?api=1&amp;origin=38.468866%2C27.1355&amp;destination=38.474585%2C27.113885&amp;travelmode=driving</t>
        </is>
      </c>
    </row>
    <row r="321" ht="30" customHeight="1" s="113">
      <c r="A321" s="202" t="inlineStr">
        <is>
          <t>YASEMİN GÜL</t>
        </is>
      </c>
      <c r="B321" s="202" t="inlineStr">
        <is>
          <t>M024</t>
        </is>
      </c>
      <c r="C321" s="202" t="inlineStr">
        <is>
          <t>GÜMÜŞPALA</t>
        </is>
      </c>
      <c r="D321" s="202" t="inlineStr">
        <is>
          <t>İzmir</t>
        </is>
      </c>
      <c r="E321" s="202" t="inlineStr">
        <is>
          <t>GÜMÜŞPALA çevresi</t>
        </is>
      </c>
      <c r="F321" s="197" t="inlineStr">
        <is>
          <t>ORG.NAFİZ GÜRMAN MAH.7170 SK. NO:9 İÇ KAPI NO:3</t>
        </is>
      </c>
      <c r="G321" s="203" t="n">
        <v>38.480758</v>
      </c>
      <c r="H321" s="203" t="n">
        <v>27.136195</v>
      </c>
      <c r="I321" s="202" t="inlineStr">
        <is>
          <t>Toplu Taşıma</t>
        </is>
      </c>
      <c r="J321" s="204" t="n">
        <v>60</v>
      </c>
      <c r="K321" s="202" t="inlineStr">
        <is>
          <t>Değerlendirilebilir</t>
        </is>
      </c>
      <c r="L321" s="202" t="n"/>
      <c r="M321" s="205" t="n">
        <v>46229</v>
      </c>
      <c r="N321" s="202" t="inlineStr">
        <is>
          <t>Gerçek - Google Places (7170 Sk No:9)</t>
        </is>
      </c>
      <c r="O321" s="206" t="inlineStr">
        <is>
          <t>Açık adres yalnız İK/admin tarafından görülmelidir; raporlara taşınmaz.</t>
        </is>
      </c>
      <c r="P321" s="131" t="n">
        <v>2.7</v>
      </c>
      <c r="Q321" s="131" t="inlineStr">
        <is>
          <t>YAPICIOĞLU</t>
        </is>
      </c>
      <c r="R321" s="131" t="n">
        <v>0.7</v>
      </c>
      <c r="S321" s="131" t="inlineStr">
        <is>
          <t>Hayır</t>
        </is>
      </c>
      <c r="T321" s="131" t="inlineStr">
        <is>
          <t>https://www.google.com/maps/dir/?api=1&amp;origin=38.480758%2C27.136195&amp;destination=38.470404%2C27.108413&amp;travelmode=driving</t>
        </is>
      </c>
      <c r="U321" s="131" t="inlineStr">
        <is>
          <t>GÜMÜŞPALA</t>
        </is>
      </c>
      <c r="V321" s="131" t="n">
        <v>1.3</v>
      </c>
      <c r="W321" s="131" t="inlineStr">
        <is>
          <t>https://www.google.com/maps/dir/?api=1&amp;origin=38.480758%2C27.136195&amp;destination=38.469293%2C27.136971&amp;travelmode=driving</t>
        </is>
      </c>
      <c r="X321" s="131" t="inlineStr">
        <is>
          <t>ÇİFTLİK</t>
        </is>
      </c>
      <c r="Y321" s="131" t="n">
        <v>1.7</v>
      </c>
      <c r="Z321" s="131" t="inlineStr">
        <is>
          <t>https://www.google.com/maps/dir/?api=1&amp;origin=38.480758%2C27.136195&amp;destination=38.496%2C27.136&amp;travelmode=driving</t>
        </is>
      </c>
      <c r="AA321" s="131" t="inlineStr">
        <is>
          <t>BAYRAKLI</t>
        </is>
      </c>
      <c r="AB321" s="131" t="n">
        <v>1.9</v>
      </c>
      <c r="AC321" s="131" t="inlineStr">
        <is>
          <t>https://www.google.com/maps/dir/?api=1&amp;origin=38.480758%2C27.136195&amp;destination=38.471686%2C27.11778&amp;travelmode=driving</t>
        </is>
      </c>
    </row>
    <row r="322" ht="30" customHeight="1" s="113">
      <c r="A322" s="202" t="inlineStr">
        <is>
          <t>MELEK SALMAN</t>
        </is>
      </c>
      <c r="B322" s="202" t="inlineStr">
        <is>
          <t>M024</t>
        </is>
      </c>
      <c r="C322" s="202" t="inlineStr">
        <is>
          <t>GÜMÜŞPALA</t>
        </is>
      </c>
      <c r="D322" s="202" t="inlineStr">
        <is>
          <t>İzmir</t>
        </is>
      </c>
      <c r="E322" s="202" t="inlineStr">
        <is>
          <t>GÜMÜŞPALA çevresi</t>
        </is>
      </c>
      <c r="F322" s="197" t="inlineStr">
        <is>
          <t>GÜMÜŞPALA MAH.7054/1 SK NO:10</t>
        </is>
      </c>
      <c r="G322" s="203" t="n">
        <v>38.472208</v>
      </c>
      <c r="H322" s="203" t="n">
        <v>27.140639</v>
      </c>
      <c r="I322" s="202" t="inlineStr">
        <is>
          <t>Toplu Taşıma</t>
        </is>
      </c>
      <c r="J322" s="204" t="n">
        <v>60</v>
      </c>
      <c r="K322" s="202" t="inlineStr">
        <is>
          <t>Değerlendirilebilir</t>
        </is>
      </c>
      <c r="L322" s="202" t="n"/>
      <c r="M322" s="205" t="n">
        <v>46229</v>
      </c>
      <c r="N322" s="202" t="inlineStr">
        <is>
          <t>Gerçek - Google Places (7054/1 Sk No:10)</t>
        </is>
      </c>
      <c r="O322" s="206" t="inlineStr">
        <is>
          <t>Açık adres yalnız İK/admin tarafından görülmelidir; raporlara taşınmaz.</t>
        </is>
      </c>
      <c r="P322" s="131" t="n">
        <v>2.8</v>
      </c>
      <c r="Q322" s="131" t="inlineStr">
        <is>
          <t>YAPICIOĞLU</t>
        </is>
      </c>
      <c r="R322" s="131" t="n">
        <v>1.3</v>
      </c>
      <c r="S322" s="131" t="inlineStr">
        <is>
          <t>Hayır</t>
        </is>
      </c>
      <c r="T322" s="131" t="inlineStr">
        <is>
          <t>https://www.google.com/maps/dir/?api=1&amp;origin=38.472208%2C27.140639&amp;destination=38.470404%2C27.108413&amp;travelmode=driving</t>
        </is>
      </c>
      <c r="U322" s="131" t="inlineStr">
        <is>
          <t>GÜMÜŞPALA</t>
        </is>
      </c>
      <c r="V322" s="131" t="n">
        <v>0.5</v>
      </c>
      <c r="W322" s="131" t="inlineStr">
        <is>
          <t>https://www.google.com/maps/dir/?api=1&amp;origin=38.472208%2C27.140639&amp;destination=38.469293%2C27.136971&amp;travelmode=driving</t>
        </is>
      </c>
      <c r="X322" s="131" t="inlineStr">
        <is>
          <t>BAYRAKLI</t>
        </is>
      </c>
      <c r="Y322" s="131" t="n">
        <v>2</v>
      </c>
      <c r="Z322" s="131" t="inlineStr">
        <is>
          <t>https://www.google.com/maps/dir/?api=1&amp;origin=38.472208%2C27.140639&amp;destination=38.471686%2C27.11778&amp;travelmode=driving</t>
        </is>
      </c>
      <c r="AA322" s="131" t="inlineStr">
        <is>
          <t>KARŞIYAKA-2</t>
        </is>
      </c>
      <c r="AB322" s="131" t="n">
        <v>2.3</v>
      </c>
      <c r="AC322" s="131" t="inlineStr">
        <is>
          <t>https://www.google.com/maps/dir/?api=1&amp;origin=38.472208%2C27.140639&amp;destination=38.474585%2C27.113885&amp;travelmode=driving</t>
        </is>
      </c>
    </row>
    <row r="323" ht="30" customHeight="1" s="113">
      <c r="A323" s="202" t="inlineStr">
        <is>
          <t>EMİNE ŞENOL</t>
        </is>
      </c>
      <c r="B323" s="202" t="inlineStr">
        <is>
          <t>M024</t>
        </is>
      </c>
      <c r="C323" s="202" t="inlineStr">
        <is>
          <t>GÜMÜŞPALA</t>
        </is>
      </c>
      <c r="D323" s="202" t="inlineStr">
        <is>
          <t>İzmir</t>
        </is>
      </c>
      <c r="E323" s="202" t="inlineStr">
        <is>
          <t>GÜMÜŞPALA çevresi</t>
        </is>
      </c>
      <c r="F323" s="197" t="inlineStr">
        <is>
          <t xml:space="preserve">Gümüşpala Mah.7035sk No:10 İç Kapı No:2 Bayraklı -izmir </t>
        </is>
      </c>
      <c r="G323" s="203" t="n">
        <v>38.468502</v>
      </c>
      <c r="H323" s="203" t="n">
        <v>27.137317</v>
      </c>
      <c r="I323" s="202" t="inlineStr">
        <is>
          <t>Toplu Taşıma</t>
        </is>
      </c>
      <c r="J323" s="204" t="n">
        <v>60</v>
      </c>
      <c r="K323" s="202" t="inlineStr">
        <is>
          <t>Değerlendirilebilir</t>
        </is>
      </c>
      <c r="L323" s="202" t="n"/>
      <c r="M323" s="205" t="n">
        <v>46229</v>
      </c>
      <c r="N323" s="202" t="inlineStr">
        <is>
          <t>Gerçek - Google Places (7035 Sk No:10)</t>
        </is>
      </c>
      <c r="O323" s="206" t="inlineStr">
        <is>
          <t>Açık adres yalnız İK/admin tarafından görülmelidir; raporlara taşınmaz.</t>
        </is>
      </c>
      <c r="P323" s="131" t="n">
        <v>2.5</v>
      </c>
      <c r="Q323" s="131" t="inlineStr">
        <is>
          <t>YAPICIOĞLU</t>
        </is>
      </c>
      <c r="R323" s="131" t="n">
        <v>0.8</v>
      </c>
      <c r="S323" s="131" t="inlineStr">
        <is>
          <t>Hayır</t>
        </is>
      </c>
      <c r="T323" s="131" t="inlineStr">
        <is>
          <t>https://www.google.com/maps/dir/?api=1&amp;origin=38.468502%2C27.137317&amp;destination=38.470404%2C27.108413&amp;travelmode=driving</t>
        </is>
      </c>
      <c r="U323" s="131" t="inlineStr">
        <is>
          <t>GÜMÜŞPALA</t>
        </is>
      </c>
      <c r="V323" s="131" t="n">
        <v>0.1</v>
      </c>
      <c r="W323" s="131" t="inlineStr">
        <is>
          <t>https://www.google.com/maps/dir/?api=1&amp;origin=38.468502%2C27.137317&amp;destination=38.469293%2C27.136971&amp;travelmode=driving</t>
        </is>
      </c>
      <c r="X323" s="131" t="inlineStr">
        <is>
          <t>BAYRAKLI</t>
        </is>
      </c>
      <c r="Y323" s="131" t="n">
        <v>1.7</v>
      </c>
      <c r="Z323" s="131" t="inlineStr">
        <is>
          <t>https://www.google.com/maps/dir/?api=1&amp;origin=38.468502%2C27.137317&amp;destination=38.471686%2C27.11778&amp;travelmode=driving</t>
        </is>
      </c>
      <c r="AA323" s="131" t="inlineStr">
        <is>
          <t>KARŞIYAKA-2</t>
        </is>
      </c>
      <c r="AB323" s="131" t="n">
        <v>2.1</v>
      </c>
      <c r="AC323" s="131" t="inlineStr">
        <is>
          <t>https://www.google.com/maps/dir/?api=1&amp;origin=38.468502%2C27.137317&amp;destination=38.474585%2C27.113885&amp;travelmode=driving</t>
        </is>
      </c>
    </row>
    <row r="324" ht="30" customHeight="1" s="113">
      <c r="A324" s="202" t="inlineStr">
        <is>
          <t>RAMAZAN SELAKİ</t>
        </is>
      </c>
      <c r="B324" s="202" t="inlineStr">
        <is>
          <t>M024</t>
        </is>
      </c>
      <c r="C324" s="202" t="inlineStr">
        <is>
          <t>GÜMÜŞPALA</t>
        </is>
      </c>
      <c r="D324" s="202" t="inlineStr">
        <is>
          <t>İzmir</t>
        </is>
      </c>
      <c r="E324" s="202" t="inlineStr">
        <is>
          <t>GÜMÜŞPALA çevresi</t>
        </is>
      </c>
      <c r="F324" s="197" t="n">
        <v>0</v>
      </c>
      <c r="G324" s="203" t="n">
        <v>38.428</v>
      </c>
      <c r="H324" s="203" t="n">
        <v>27.145</v>
      </c>
      <c r="I324" s="202" t="inlineStr">
        <is>
          <t>Toplu Taşıma</t>
        </is>
      </c>
      <c r="J324" s="204" t="n">
        <v>60</v>
      </c>
      <c r="K324" s="202" t="inlineStr">
        <is>
          <t>Değerlendirilebilir</t>
        </is>
      </c>
      <c r="L324" s="202" t="n"/>
      <c r="M324" s="205" t="n">
        <v>46229</v>
      </c>
      <c r="N324" s="202" t="inlineStr">
        <is>
          <t>Dummy - değiştiriniz</t>
        </is>
      </c>
      <c r="O324" s="206" t="inlineStr">
        <is>
          <t>Açık adres yalnız İK/admin tarafından görülmelidir; raporlara taşınmaz.</t>
        </is>
      </c>
      <c r="P324" s="131" t="n">
        <v>5.7</v>
      </c>
      <c r="Q324" s="131" t="inlineStr">
        <is>
          <t>YAPICIOĞLU</t>
        </is>
      </c>
      <c r="R324" s="131" t="n">
        <v>2</v>
      </c>
      <c r="S324" s="131" t="inlineStr">
        <is>
          <t>Hayır</t>
        </is>
      </c>
      <c r="T324" s="131" t="inlineStr">
        <is>
          <t>https://www.google.com/maps/dir/?api=1&amp;origin=38.428%2C27.145&amp;destination=38.470404%2C27.108413&amp;travelmode=driving</t>
        </is>
      </c>
      <c r="U324" s="131" t="inlineStr">
        <is>
          <t>YAPICIOĞLU</t>
        </is>
      </c>
      <c r="V324" s="131" t="n">
        <v>2</v>
      </c>
      <c r="W324" s="131" t="inlineStr">
        <is>
          <t>https://www.google.com/maps/dir/?api=1&amp;origin=38.428%2C27.145&amp;destination=38.41192%2C27.135689&amp;travelmode=driving</t>
        </is>
      </c>
      <c r="X324" s="131" t="inlineStr">
        <is>
          <t>HAL DEPO</t>
        </is>
      </c>
      <c r="Y324" s="131" t="n">
        <v>2.7</v>
      </c>
      <c r="Z324" s="131" t="inlineStr">
        <is>
          <t>https://www.google.com/maps/dir/?api=1&amp;origin=38.428%2C27.145&amp;destination=38.412%2C27.168&amp;travelmode=driving</t>
        </is>
      </c>
      <c r="AA324" s="131" t="inlineStr">
        <is>
          <t>ŞİRİNYER</t>
        </is>
      </c>
      <c r="AB324" s="131" t="n">
        <v>3.3</v>
      </c>
      <c r="AC324" s="131" t="inlineStr">
        <is>
          <t>https://www.google.com/maps/dir/?api=1&amp;origin=38.428%2C27.145&amp;destination=38.399377%2C27.155469&amp;travelmode=driving</t>
        </is>
      </c>
    </row>
    <row r="325" ht="30" customHeight="1" s="113">
      <c r="A325" s="202" t="inlineStr">
        <is>
          <t>NİLAY SEVİNÇ</t>
        </is>
      </c>
      <c r="B325" s="202" t="inlineStr">
        <is>
          <t>M036</t>
        </is>
      </c>
      <c r="C325" s="202" t="inlineStr">
        <is>
          <t>POLİGON</t>
        </is>
      </c>
      <c r="D325" s="202" t="inlineStr">
        <is>
          <t>İzmir</t>
        </is>
      </c>
      <c r="E325" s="202" t="inlineStr">
        <is>
          <t>POLİGON çevresi</t>
        </is>
      </c>
      <c r="F325" s="197" t="inlineStr">
        <is>
          <t>BAHAR MAH 2913 SK NO:17/1 İÇ KAPI NO:4</t>
        </is>
      </c>
      <c r="G325" s="203" t="n">
        <v>38.396196</v>
      </c>
      <c r="H325" s="203" t="n">
        <v>27.126314</v>
      </c>
      <c r="I325" s="202" t="inlineStr">
        <is>
          <t>Toplu Taşıma</t>
        </is>
      </c>
      <c r="J325" s="204" t="n">
        <v>60</v>
      </c>
      <c r="K325" s="202" t="inlineStr">
        <is>
          <t>Değerlendirilebilir</t>
        </is>
      </c>
      <c r="L325" s="202" t="n"/>
      <c r="M325" s="205" t="n">
        <v>46229</v>
      </c>
      <c r="N325" s="202" t="inlineStr">
        <is>
          <t>Gerçek - Google Places (2913 Sk No:17)</t>
        </is>
      </c>
      <c r="O325" s="206" t="inlineStr">
        <is>
          <t>Açık adres yalnız İK/admin tarafından görülmelidir; raporlara taşınmaz.</t>
        </is>
      </c>
      <c r="P325" s="131" t="n">
        <v>8.4</v>
      </c>
      <c r="Q325" s="131" t="inlineStr">
        <is>
          <t>KARŞIYAKA-1</t>
        </is>
      </c>
      <c r="R325" s="131" t="n">
        <v>1.3</v>
      </c>
      <c r="S325" s="131" t="inlineStr">
        <is>
          <t>Hayır</t>
        </is>
      </c>
      <c r="T325" s="131" t="inlineStr">
        <is>
          <t>https://www.google.com/maps/dir/?api=1&amp;origin=38.396196%2C27.126314&amp;destination=38.470404%2C27.108413&amp;travelmode=driving</t>
        </is>
      </c>
      <c r="U325" s="131" t="inlineStr">
        <is>
          <t>BOZYAKA</t>
        </is>
      </c>
      <c r="V325" s="131" t="n">
        <v>0.4</v>
      </c>
      <c r="W325" s="131" t="inlineStr">
        <is>
          <t>https://www.google.com/maps/dir/?api=1&amp;origin=38.396196%2C27.126314&amp;destination=38.397598%2C27.122202&amp;travelmode=driving</t>
        </is>
      </c>
      <c r="X325" s="131" t="inlineStr">
        <is>
          <t>İZMİRSPOR</t>
        </is>
      </c>
      <c r="Y325" s="131" t="n">
        <v>1</v>
      </c>
      <c r="Z325" s="131" t="inlineStr">
        <is>
          <t>https://www.google.com/maps/dir/?api=1&amp;origin=38.396196%2C27.126314&amp;destination=38.403691%2C27.119105&amp;travelmode=driving</t>
        </is>
      </c>
      <c r="AA325" s="131" t="inlineStr">
        <is>
          <t>AKEVLER</t>
        </is>
      </c>
      <c r="AB325" s="131" t="n">
        <v>1.9</v>
      </c>
      <c r="AC325" s="131" t="inlineStr">
        <is>
          <t>https://www.google.com/maps/dir/?api=1&amp;origin=38.396196%2C27.126314&amp;destination=38.394301%2C27.105194&amp;travelmode=driving</t>
        </is>
      </c>
    </row>
    <row r="326" ht="30" customHeight="1" s="113">
      <c r="A326" s="202" t="inlineStr">
        <is>
          <t>NUR TEMİZSÜTLÜ</t>
        </is>
      </c>
      <c r="B326" s="202" t="inlineStr">
        <is>
          <t>M036</t>
        </is>
      </c>
      <c r="C326" s="202" t="inlineStr">
        <is>
          <t>POLİGON</t>
        </is>
      </c>
      <c r="D326" s="202" t="inlineStr">
        <is>
          <t>İzmir</t>
        </is>
      </c>
      <c r="E326" s="202" t="inlineStr">
        <is>
          <t>POLİGON çevresi</t>
        </is>
      </c>
      <c r="F326" s="197" t="inlineStr">
        <is>
          <t>HASAN ÖZDEMİR MAH.731/8 SK.NO:9 KONAK/İZMİR</t>
        </is>
      </c>
      <c r="G326" s="203" t="n">
        <v>38.406463</v>
      </c>
      <c r="H326" s="203" t="n">
        <v>27.140053</v>
      </c>
      <c r="I326" s="202" t="inlineStr">
        <is>
          <t>Toplu Taşıma</t>
        </is>
      </c>
      <c r="J326" s="204" t="n">
        <v>60</v>
      </c>
      <c r="K326" s="202" t="inlineStr">
        <is>
          <t>Değerlendirilebilir</t>
        </is>
      </c>
      <c r="L326" s="202" t="n"/>
      <c r="M326" s="205" t="n">
        <v>46229</v>
      </c>
      <c r="N326" s="202" t="inlineStr">
        <is>
          <t>Gerçek - Google Places (731/8 Sk No:9)</t>
        </is>
      </c>
      <c r="O326" s="206" t="inlineStr">
        <is>
          <t>Açık adres yalnız İK/admin tarafından görülmelidir; raporlara taşınmaz.</t>
        </is>
      </c>
      <c r="P326" s="131" t="n">
        <v>7.6</v>
      </c>
      <c r="Q326" s="131" t="inlineStr">
        <is>
          <t>KARŞIYAKA-2</t>
        </is>
      </c>
      <c r="R326" s="131" t="n">
        <v>0.2</v>
      </c>
      <c r="S326" s="131" t="inlineStr">
        <is>
          <t>Hayır</t>
        </is>
      </c>
      <c r="T326" s="131" t="inlineStr">
        <is>
          <t>https://www.google.com/maps/dir/?api=1&amp;origin=38.406463%2C27.140053&amp;destination=38.470404%2C27.108413&amp;travelmode=driving</t>
        </is>
      </c>
      <c r="U326" s="131" t="inlineStr">
        <is>
          <t>YAPICIOĞLU</t>
        </is>
      </c>
      <c r="V326" s="131" t="n">
        <v>0.7</v>
      </c>
      <c r="W326" s="131" t="inlineStr">
        <is>
          <t>https://www.google.com/maps/dir/?api=1&amp;origin=38.406463%2C27.140053&amp;destination=38.41192%2C27.135689&amp;travelmode=driving</t>
        </is>
      </c>
      <c r="X326" s="131" t="inlineStr">
        <is>
          <t>BUCA2</t>
        </is>
      </c>
      <c r="Y326" s="131" t="n">
        <v>1.5</v>
      </c>
      <c r="Z326" s="131" t="inlineStr">
        <is>
          <t>https://www.google.com/maps/dir/?api=1&amp;origin=38.406463%2C27.140053&amp;destination=38.394722%2C27.148207&amp;travelmode=driving</t>
        </is>
      </c>
      <c r="AA326" s="131" t="inlineStr">
        <is>
          <t>ŞİRİNYER</t>
        </is>
      </c>
      <c r="AB326" s="131" t="n">
        <v>1.6</v>
      </c>
      <c r="AC326" s="131" t="inlineStr">
        <is>
          <t>https://www.google.com/maps/dir/?api=1&amp;origin=38.406463%2C27.140053&amp;destination=38.399377%2C27.155469&amp;travelmode=driving</t>
        </is>
      </c>
    </row>
    <row r="327" ht="30" customHeight="1" s="113">
      <c r="A327" s="202" t="inlineStr">
        <is>
          <t>EMİRHAN KUMRU</t>
        </is>
      </c>
      <c r="B327" s="202" t="inlineStr">
        <is>
          <t>M036</t>
        </is>
      </c>
      <c r="C327" s="202" t="inlineStr">
        <is>
          <t>POLİGON</t>
        </is>
      </c>
      <c r="D327" s="202" t="inlineStr">
        <is>
          <t>İzmir</t>
        </is>
      </c>
      <c r="E327" s="202" t="inlineStr">
        <is>
          <t>POLİGON çevresi</t>
        </is>
      </c>
      <c r="F327" s="197" t="inlineStr">
        <is>
          <t>REİS MAHALLESİ 9118 SOKAK FATİH NO.32 D.2</t>
        </is>
      </c>
      <c r="G327" s="203" t="n">
        <v>38.397619</v>
      </c>
      <c r="H327" s="203" t="n">
        <v>27.115733</v>
      </c>
      <c r="I327" s="202" t="inlineStr">
        <is>
          <t>Toplu Taşıma</t>
        </is>
      </c>
      <c r="J327" s="204" t="n">
        <v>60</v>
      </c>
      <c r="K327" s="202" t="inlineStr">
        <is>
          <t>Değerlendirilebilir</t>
        </is>
      </c>
      <c r="L327" s="202" t="n"/>
      <c r="M327" s="205" t="n">
        <v>46229</v>
      </c>
      <c r="N327" s="202" t="inlineStr">
        <is>
          <t>Gerçek - Google Places (9118 Sk No:32)</t>
        </is>
      </c>
      <c r="O327" s="206" t="inlineStr">
        <is>
          <t>Açık adres yalnız İK/admin tarafından görülmelidir; raporlara taşınmaz.</t>
        </is>
      </c>
      <c r="P327" s="131" t="n">
        <v>8.1</v>
      </c>
      <c r="Q327" s="131" t="inlineStr">
        <is>
          <t>KARŞIYAKA-1</t>
        </is>
      </c>
      <c r="R327" s="131" t="n">
        <v>1.3</v>
      </c>
      <c r="S327" s="131" t="inlineStr">
        <is>
          <t>Hayır</t>
        </is>
      </c>
      <c r="T327" s="131" t="inlineStr">
        <is>
          <t>https://www.google.com/maps/dir/?api=1&amp;origin=38.397619%2C27.115733&amp;destination=38.470404%2C27.108413&amp;travelmode=driving</t>
        </is>
      </c>
      <c r="U327" s="131" t="inlineStr">
        <is>
          <t>BOZYAKA</t>
        </is>
      </c>
      <c r="V327" s="131" t="n">
        <v>0.6</v>
      </c>
      <c r="W327" s="131" t="inlineStr">
        <is>
          <t>https://www.google.com/maps/dir/?api=1&amp;origin=38.397619%2C27.115733&amp;destination=38.397598%2C27.122202&amp;travelmode=driving</t>
        </is>
      </c>
      <c r="X327" s="131" t="inlineStr">
        <is>
          <t>İZMİRSPOR</t>
        </is>
      </c>
      <c r="Y327" s="131" t="n">
        <v>0.7</v>
      </c>
      <c r="Z327" s="131" t="inlineStr">
        <is>
          <t>https://www.google.com/maps/dir/?api=1&amp;origin=38.397619%2C27.115733&amp;destination=38.403691%2C27.119105&amp;travelmode=driving</t>
        </is>
      </c>
      <c r="AA327" s="131" t="inlineStr">
        <is>
          <t>AKEVLER</t>
        </is>
      </c>
      <c r="AB327" s="131" t="n">
        <v>1</v>
      </c>
      <c r="AC327" s="131" t="inlineStr">
        <is>
          <t>https://www.google.com/maps/dir/?api=1&amp;origin=38.397619%2C27.115733&amp;destination=38.394301%2C27.105194&amp;travelmode=driving</t>
        </is>
      </c>
    </row>
    <row r="328" ht="30" customHeight="1" s="113">
      <c r="A328" s="202" t="inlineStr">
        <is>
          <t>MÜSLÜM GÜL</t>
        </is>
      </c>
      <c r="B328" s="202" t="inlineStr">
        <is>
          <t>M036</t>
        </is>
      </c>
      <c r="C328" s="202" t="inlineStr">
        <is>
          <t>POLİGON</t>
        </is>
      </c>
      <c r="D328" s="202" t="inlineStr">
        <is>
          <t>İzmir</t>
        </is>
      </c>
      <c r="E328" s="202" t="inlineStr">
        <is>
          <t>POLİGON çevresi</t>
        </is>
      </c>
      <c r="F328" s="197" t="inlineStr">
        <is>
          <t xml:space="preserve">SARIYER MAH. 5673/4 SK. NO:28 İÇ KAPI NO:2 </t>
        </is>
      </c>
      <c r="G328" s="203" t="n">
        <v>38.383876</v>
      </c>
      <c r="H328" s="203" t="n">
        <v>27.128825</v>
      </c>
      <c r="I328" s="202" t="inlineStr">
        <is>
          <t>Toplu Taşıma</t>
        </is>
      </c>
      <c r="J328" s="204" t="n">
        <v>60</v>
      </c>
      <c r="K328" s="202" t="inlineStr">
        <is>
          <t>Değerlendirilebilir</t>
        </is>
      </c>
      <c r="L328" s="202" t="n"/>
      <c r="M328" s="205" t="n">
        <v>46229</v>
      </c>
      <c r="N328" s="202" t="inlineStr">
        <is>
          <t>Gerçek - Google Places (5673/4 Sk No:28)</t>
        </is>
      </c>
      <c r="O328" s="206" t="inlineStr">
        <is>
          <t>Açık adres yalnız İK/admin tarafından görülmelidir; raporlara taşınmaz.</t>
        </is>
      </c>
      <c r="P328" s="131" t="n">
        <v>9.800000000000001</v>
      </c>
      <c r="Q328" s="131" t="inlineStr">
        <is>
          <t>KARŞIYAKA-2</t>
        </is>
      </c>
      <c r="R328" s="131" t="n">
        <v>0.1</v>
      </c>
      <c r="S328" s="131" t="inlineStr">
        <is>
          <t>Hayır</t>
        </is>
      </c>
      <c r="T328" s="131" t="inlineStr">
        <is>
          <t>https://www.google.com/maps/dir/?api=1&amp;origin=38.383876%2C27.128825&amp;destination=38.470404%2C27.108413&amp;travelmode=driving</t>
        </is>
      </c>
      <c r="U328" s="131" t="inlineStr">
        <is>
          <t>BOZYAKA</t>
        </is>
      </c>
      <c r="V328" s="131" t="n">
        <v>1.6</v>
      </c>
      <c r="W328" s="131" t="inlineStr">
        <is>
          <t>https://www.google.com/maps/dir/?api=1&amp;origin=38.383876%2C27.128825&amp;destination=38.397598%2C27.122202&amp;travelmode=driving</t>
        </is>
      </c>
      <c r="X328" s="131" t="inlineStr">
        <is>
          <t>BUCA2</t>
        </is>
      </c>
      <c r="Y328" s="131" t="n">
        <v>2.1</v>
      </c>
      <c r="Z328" s="131" t="inlineStr">
        <is>
          <t>https://www.google.com/maps/dir/?api=1&amp;origin=38.383876%2C27.128825&amp;destination=38.394722%2C27.148207&amp;travelmode=driving</t>
        </is>
      </c>
      <c r="AA328" s="131" t="inlineStr">
        <is>
          <t>ŞİRİNYER 2</t>
        </is>
      </c>
      <c r="AB328" s="131" t="n">
        <v>2.1</v>
      </c>
      <c r="AC328" s="131" t="inlineStr">
        <is>
          <t>https://www.google.com/maps/dir/?api=1&amp;origin=38.383876%2C27.128825&amp;destination=38.3911321%2C27.1511743&amp;travelmode=driving</t>
        </is>
      </c>
    </row>
    <row r="329" ht="30" customHeight="1" s="113">
      <c r="A329" s="202" t="inlineStr">
        <is>
          <t>GÜLSÜM GÖBELEK</t>
        </is>
      </c>
      <c r="B329" s="202" t="inlineStr">
        <is>
          <t>M037</t>
        </is>
      </c>
      <c r="C329" s="202" t="inlineStr">
        <is>
          <t>POLİGON</t>
        </is>
      </c>
      <c r="D329" s="202" t="inlineStr">
        <is>
          <t>İzmir</t>
        </is>
      </c>
      <c r="E329" s="202" t="inlineStr">
        <is>
          <t>POLİGON çevresi</t>
        </is>
      </c>
      <c r="F329" s="197" t="n">
        <v>0</v>
      </c>
      <c r="G329" s="203" t="n">
        <v>38.461</v>
      </c>
      <c r="H329" s="203" t="n">
        <v>27.132</v>
      </c>
      <c r="I329" s="202" t="inlineStr">
        <is>
          <t>Toplu Taşıma</t>
        </is>
      </c>
      <c r="J329" s="204" t="n">
        <v>60</v>
      </c>
      <c r="K329" s="202" t="inlineStr">
        <is>
          <t>Değerlendirilebilir</t>
        </is>
      </c>
      <c r="L329" s="202" t="n"/>
      <c r="M329" s="205" t="n">
        <v>46229</v>
      </c>
      <c r="N329" s="202" t="inlineStr">
        <is>
          <t>Dummy - değiştiriniz</t>
        </is>
      </c>
      <c r="O329" s="206" t="inlineStr">
        <is>
          <t>Açık adres yalnız İK/admin tarafından görülmelidir; raporlara taşınmaz.</t>
        </is>
      </c>
      <c r="P329" s="131" t="n">
        <v>7.9</v>
      </c>
      <c r="Q329" s="131" t="inlineStr">
        <is>
          <t>KARŞIYAKA-1</t>
        </is>
      </c>
      <c r="R329" s="131" t="n">
        <v>1.3</v>
      </c>
      <c r="S329" s="131" t="inlineStr">
        <is>
          <t>Hayır</t>
        </is>
      </c>
      <c r="T329" s="131" t="inlineStr">
        <is>
          <t>https://www.google.com/maps/dir/?api=1&amp;origin=38.461%2C27.132&amp;destination=38.3911321%2C27.1511743&amp;travelmode=driving</t>
        </is>
      </c>
      <c r="U329" s="131" t="inlineStr">
        <is>
          <t>GÜMÜŞPALA</t>
        </is>
      </c>
      <c r="V329" s="131" t="n">
        <v>1</v>
      </c>
      <c r="W329" s="131" t="inlineStr">
        <is>
          <t>https://www.google.com/maps/dir/?api=1&amp;origin=38.461%2C27.132&amp;destination=38.469293%2C27.136971&amp;travelmode=driving</t>
        </is>
      </c>
      <c r="X329" s="131" t="inlineStr">
        <is>
          <t>BAYRAKLI</t>
        </is>
      </c>
      <c r="Y329" s="131" t="n">
        <v>1.7</v>
      </c>
      <c r="Z329" s="131" t="inlineStr">
        <is>
          <t>https://www.google.com/maps/dir/?api=1&amp;origin=38.461%2C27.132&amp;destination=38.471686%2C27.11778&amp;travelmode=driving</t>
        </is>
      </c>
      <c r="AA329" s="131" t="inlineStr">
        <is>
          <t>KARŞIYAKA-1</t>
        </is>
      </c>
      <c r="AB329" s="131" t="n">
        <v>1.9</v>
      </c>
      <c r="AC329" s="131" t="inlineStr">
        <is>
          <t>https://www.google.com/maps/dir/?api=1&amp;origin=38.461%2C27.132&amp;destination=38.465171%2C27.111266&amp;travelmode=driving</t>
        </is>
      </c>
    </row>
    <row r="330" ht="30" customHeight="1" s="113">
      <c r="A330" s="202" t="inlineStr">
        <is>
          <t>ENES GÜN</t>
        </is>
      </c>
      <c r="B330" s="202" t="inlineStr">
        <is>
          <t>M036</t>
        </is>
      </c>
      <c r="C330" s="202" t="inlineStr">
        <is>
          <t>POLİGON</t>
        </is>
      </c>
      <c r="D330" s="202" t="inlineStr">
        <is>
          <t>İzmir</t>
        </is>
      </c>
      <c r="E330" s="202" t="inlineStr">
        <is>
          <t>POLİGON çevresi</t>
        </is>
      </c>
      <c r="F330" s="197" t="inlineStr">
        <is>
          <t>LİMONTEPE MAH 9752 SOK NO:5A İÇ KAPI NO:A</t>
        </is>
      </c>
      <c r="G330" s="203" t="n">
        <v>38.375226</v>
      </c>
      <c r="H330" s="203" t="n">
        <v>27.102347</v>
      </c>
      <c r="I330" s="202" t="inlineStr">
        <is>
          <t>Toplu Taşıma</t>
        </is>
      </c>
      <c r="J330" s="204" t="n">
        <v>60</v>
      </c>
      <c r="K330" s="202" t="inlineStr">
        <is>
          <t>Değerlendirilebilir</t>
        </is>
      </c>
      <c r="L330" s="202" t="n"/>
      <c r="M330" s="205" t="n">
        <v>46229</v>
      </c>
      <c r="N330" s="202" t="inlineStr">
        <is>
          <t>Gerçek - Google Places (9752 Sk No:5)</t>
        </is>
      </c>
      <c r="O330" s="206" t="inlineStr">
        <is>
          <t>Açık adres yalnız İK/admin tarafından görülmelidir; raporlara taşınmaz.</t>
        </is>
      </c>
      <c r="P330" s="131" t="n">
        <v>4.6</v>
      </c>
      <c r="Q330" s="131" t="inlineStr">
        <is>
          <t>KARŞIYAKA-2</t>
        </is>
      </c>
      <c r="R330" s="131" t="n">
        <v>0.1</v>
      </c>
      <c r="S330" s="131" t="inlineStr">
        <is>
          <t>Hayır</t>
        </is>
      </c>
      <c r="T330" s="131" t="inlineStr">
        <is>
          <t>https://www.google.com/maps/dir/?api=1&amp;origin=38.375226%2C27.102347&amp;destination=38.3911321%2C27.1511743&amp;travelmode=driving</t>
        </is>
      </c>
      <c r="U330" s="131" t="inlineStr">
        <is>
          <t>ESKİİZMİR</t>
        </is>
      </c>
      <c r="V330" s="131" t="n">
        <v>0.5</v>
      </c>
      <c r="W330" s="131" t="inlineStr">
        <is>
          <t>https://www.google.com/maps/dir/?api=1&amp;origin=38.375226%2C27.102347&amp;destination=38.374534%2C27.107659&amp;travelmode=driving</t>
        </is>
      </c>
      <c r="X330" s="131" t="inlineStr">
        <is>
          <t>AKEVLER</t>
        </is>
      </c>
      <c r="Y330" s="131" t="n">
        <v>2.1</v>
      </c>
      <c r="Z330" s="131" t="inlineStr">
        <is>
          <t>https://www.google.com/maps/dir/?api=1&amp;origin=38.375226%2C27.102347&amp;destination=38.394301%2C27.105194&amp;travelmode=driving</t>
        </is>
      </c>
      <c r="AA330" s="131" t="inlineStr">
        <is>
          <t>HATAY</t>
        </is>
      </c>
      <c r="AB330" s="131" t="n">
        <v>2.9</v>
      </c>
      <c r="AC330" s="131" t="inlineStr">
        <is>
          <t>https://www.google.com/maps/dir/?api=1&amp;origin=38.375226%2C27.102347&amp;destination=38.401482%2C27.101156&amp;travelmode=driving</t>
        </is>
      </c>
    </row>
    <row r="331" ht="30" customHeight="1" s="113">
      <c r="A331" s="202" t="inlineStr">
        <is>
          <t>ABİT SABUTEKİN</t>
        </is>
      </c>
      <c r="B331" s="202" t="inlineStr">
        <is>
          <t>M036</t>
        </is>
      </c>
      <c r="C331" s="202" t="inlineStr">
        <is>
          <t>POLİGON</t>
        </is>
      </c>
      <c r="D331" s="202" t="inlineStr">
        <is>
          <t>İzmir</t>
        </is>
      </c>
      <c r="E331" s="202" t="inlineStr">
        <is>
          <t>POLİGON çevresi</t>
        </is>
      </c>
      <c r="F331" s="197" t="n">
        <v>0</v>
      </c>
      <c r="G331" s="203" t="n">
        <v>38.459</v>
      </c>
      <c r="H331" s="203" t="n">
        <v>27.1</v>
      </c>
      <c r="I331" s="202" t="inlineStr">
        <is>
          <t>Toplu Taşıma</t>
        </is>
      </c>
      <c r="J331" s="204" t="n">
        <v>60</v>
      </c>
      <c r="K331" s="202" t="inlineStr">
        <is>
          <t>Değerlendirilebilir</t>
        </is>
      </c>
      <c r="L331" s="202" t="n"/>
      <c r="M331" s="205" t="n">
        <v>46229</v>
      </c>
      <c r="N331" s="202" t="inlineStr">
        <is>
          <t>Dummy - değiştiriniz</t>
        </is>
      </c>
      <c r="O331" s="206" t="inlineStr">
        <is>
          <t>Açık adres yalnız İK/admin tarafından görülmelidir; raporlara taşınmaz.</t>
        </is>
      </c>
      <c r="P331" s="131" t="n">
        <v>8.800000000000001</v>
      </c>
      <c r="Q331" s="131" t="inlineStr">
        <is>
          <t>KARŞIYAKA-1</t>
        </is>
      </c>
      <c r="R331" s="131" t="n">
        <v>1.2</v>
      </c>
      <c r="S331" s="131" t="inlineStr">
        <is>
          <t>Hayır</t>
        </is>
      </c>
      <c r="T331" s="131" t="inlineStr">
        <is>
          <t>https://www.google.com/maps/dir/?api=1&amp;origin=38.459%2C27.1&amp;destination=38.3911321%2C27.1511743&amp;travelmode=driving</t>
        </is>
      </c>
      <c r="U331" s="131" t="inlineStr">
        <is>
          <t>KARŞIYAKA-1</t>
        </is>
      </c>
      <c r="V331" s="131" t="n">
        <v>1.2</v>
      </c>
      <c r="W331" s="131" t="inlineStr">
        <is>
          <t>https://www.google.com/maps/dir/?api=1&amp;origin=38.459%2C27.1&amp;destination=38.465171%2C27.111266&amp;travelmode=driving</t>
        </is>
      </c>
      <c r="X331" s="131" t="inlineStr">
        <is>
          <t>DEDEBAŞI</t>
        </is>
      </c>
      <c r="Y331" s="131" t="n">
        <v>1.5</v>
      </c>
      <c r="Z331" s="131" t="inlineStr">
        <is>
          <t>https://www.google.com/maps/dir/?api=1&amp;origin=38.459%2C27.1&amp;destination=38.470404%2C27.108413&amp;travelmode=driving</t>
        </is>
      </c>
      <c r="AA331" s="131" t="inlineStr">
        <is>
          <t>BAYRAKLI</t>
        </is>
      </c>
      <c r="AB331" s="131" t="n">
        <v>2.1</v>
      </c>
      <c r="AC331" s="131" t="inlineStr">
        <is>
          <t>https://www.google.com/maps/dir/?api=1&amp;origin=38.459%2C27.1&amp;destination=38.471686%2C27.11778&amp;travelmode=driving</t>
        </is>
      </c>
    </row>
    <row r="332" ht="30" customHeight="1" s="113">
      <c r="A332" s="202" t="inlineStr">
        <is>
          <t>MURAT AKGÜL</t>
        </is>
      </c>
      <c r="B332" s="202" t="inlineStr">
        <is>
          <t>M036</t>
        </is>
      </c>
      <c r="C332" s="202" t="inlineStr">
        <is>
          <t>POLİGON</t>
        </is>
      </c>
      <c r="D332" s="202" t="inlineStr">
        <is>
          <t>İzmir</t>
        </is>
      </c>
      <c r="E332" s="202" t="inlineStr">
        <is>
          <t>POLİGON çevresi</t>
        </is>
      </c>
      <c r="F332" s="197" t="inlineStr">
        <is>
          <t>YİĞİTLER MAH 357 SOK GÜRAY NO:1 İÇ KAPI NO:10</t>
        </is>
      </c>
      <c r="G332" s="203" t="n">
        <v>38.396042</v>
      </c>
      <c r="H332" s="203" t="n">
        <v>27.154416</v>
      </c>
      <c r="I332" s="202" t="inlineStr">
        <is>
          <t>Toplu Taşıma</t>
        </is>
      </c>
      <c r="J332" s="204" t="n">
        <v>60</v>
      </c>
      <c r="K332" s="202" t="inlineStr">
        <is>
          <t>Değerlendirilebilir</t>
        </is>
      </c>
      <c r="L332" s="202" t="n"/>
      <c r="M332" s="205" t="n">
        <v>46229</v>
      </c>
      <c r="N332" s="202" t="inlineStr">
        <is>
          <t>Gerçek - Google Places, mahalle merkezi yaklaşık (Yiğitler Mah merkezi (yaklaşık))</t>
        </is>
      </c>
      <c r="O332" s="206" t="inlineStr">
        <is>
          <t>Açık adres yalnız İK/admin tarafından görülmelidir; raporlara taşınmaz.</t>
        </is>
      </c>
      <c r="P332" s="131" t="n">
        <v>0.6</v>
      </c>
      <c r="Q332" s="131" t="inlineStr">
        <is>
          <t>KARŞIYAKA-2</t>
        </is>
      </c>
      <c r="R332" s="131" t="n">
        <v>0.2</v>
      </c>
      <c r="S332" s="131" t="inlineStr">
        <is>
          <t>Hayır</t>
        </is>
      </c>
      <c r="T332" s="131" t="inlineStr">
        <is>
          <t>https://www.google.com/maps/dir/?api=1&amp;origin=38.396042%2C27.154416&amp;destination=38.3911321%2C27.1511743&amp;travelmode=driving</t>
        </is>
      </c>
      <c r="U332" s="131" t="inlineStr">
        <is>
          <t>ŞİRİNYER</t>
        </is>
      </c>
      <c r="V332" s="131" t="n">
        <v>0.4</v>
      </c>
      <c r="W332" s="131" t="inlineStr">
        <is>
          <t>https://www.google.com/maps/dir/?api=1&amp;origin=38.396042%2C27.154416&amp;destination=38.399377%2C27.155469&amp;travelmode=driving</t>
        </is>
      </c>
      <c r="X332" s="131" t="inlineStr">
        <is>
          <t>BUCA2</t>
        </is>
      </c>
      <c r="Y332" s="131" t="n">
        <v>0.6</v>
      </c>
      <c r="Z332" s="131" t="inlineStr">
        <is>
          <t>https://www.google.com/maps/dir/?api=1&amp;origin=38.396042%2C27.154416&amp;destination=38.394722%2C27.148207&amp;travelmode=driving</t>
        </is>
      </c>
      <c r="AA332" s="131" t="inlineStr">
        <is>
          <t>ŞİRİNYER 2</t>
        </is>
      </c>
      <c r="AB332" s="131" t="n">
        <v>0.6</v>
      </c>
      <c r="AC332" s="131" t="inlineStr">
        <is>
          <t>https://www.google.com/maps/dir/?api=1&amp;origin=38.396042%2C27.154416&amp;destination=38.3911321%2C27.1511743&amp;travelmode=driving</t>
        </is>
      </c>
    </row>
    <row r="333" ht="30" customHeight="1" s="113">
      <c r="A333" s="202" t="inlineStr">
        <is>
          <t>OSMAN FIRAT</t>
        </is>
      </c>
      <c r="B333" s="202" t="inlineStr">
        <is>
          <t>M023</t>
        </is>
      </c>
      <c r="C333" s="202" t="inlineStr">
        <is>
          <t>GÖZTEPE</t>
        </is>
      </c>
      <c r="D333" s="202" t="inlineStr">
        <is>
          <t>İzmir</t>
        </is>
      </c>
      <c r="E333" s="202" t="inlineStr">
        <is>
          <t>GÖZTEPE çevresi</t>
        </is>
      </c>
      <c r="F333" s="197" t="inlineStr">
        <is>
          <t>2.İNÖNÜ MAH DAĞDELEN SOK MAVİSU SİTESİ 24 NO:30 İÇ KAPI NO:7</t>
        </is>
      </c>
      <c r="G333" s="203" t="n">
        <v>38.3845</v>
      </c>
      <c r="H333" s="203" t="n">
        <v>27.011523</v>
      </c>
      <c r="I333" s="202" t="inlineStr">
        <is>
          <t>Toplu Taşıma</t>
        </is>
      </c>
      <c r="J333" s="204" t="n">
        <v>60</v>
      </c>
      <c r="K333" s="202" t="inlineStr">
        <is>
          <t>Değerlendirilebilir</t>
        </is>
      </c>
      <c r="L333" s="202" t="n"/>
      <c r="M333" s="205" t="n">
        <v>46229</v>
      </c>
      <c r="N333" s="202" t="inlineStr">
        <is>
          <t>Gerçek - Google Places (Mavisu Evleri)</t>
        </is>
      </c>
      <c r="O333" s="206" t="inlineStr">
        <is>
          <t>Açık adres yalnız İK/admin tarafından görülmelidir; raporlara taşınmaz.</t>
        </is>
      </c>
      <c r="P333" s="131" t="n">
        <v>12.2</v>
      </c>
      <c r="Q333" s="131" t="inlineStr">
        <is>
          <t>HATAY</t>
        </is>
      </c>
      <c r="R333" s="131" t="n">
        <v>1.1</v>
      </c>
      <c r="S333" s="131" t="inlineStr">
        <is>
          <t>Hayır</t>
        </is>
      </c>
      <c r="T333" s="131" t="inlineStr">
        <is>
          <t>https://www.google.com/maps/dir/?api=1&amp;origin=38.3845%2C27.011523&amp;destination=38.3911321%2C27.1511743&amp;travelmode=driving</t>
        </is>
      </c>
      <c r="U333" s="131" t="inlineStr">
        <is>
          <t>NARLIDERE</t>
        </is>
      </c>
      <c r="V333" s="131" t="n">
        <v>1</v>
      </c>
      <c r="W333" s="131" t="inlineStr">
        <is>
          <t>https://www.google.com/maps/dir/?api=1&amp;origin=38.3845%2C27.011523&amp;destination=38.392816%2C27.006006&amp;travelmode=driving</t>
        </is>
      </c>
      <c r="X333" s="131" t="inlineStr">
        <is>
          <t>BALÇOVA</t>
        </is>
      </c>
      <c r="Y333" s="131" t="n">
        <v>4</v>
      </c>
      <c r="Z333" s="131" t="inlineStr">
        <is>
          <t>https://www.google.com/maps/dir/?api=1&amp;origin=38.3845%2C27.011523&amp;destination=38.385072%2C27.057448&amp;travelmode=driving</t>
        </is>
      </c>
      <c r="AA333" s="131" t="inlineStr">
        <is>
          <t>POLİGON</t>
        </is>
      </c>
      <c r="AB333" s="131" t="n">
        <v>5.7</v>
      </c>
      <c r="AC333" s="131" t="inlineStr">
        <is>
          <t>https://www.google.com/maps/dir/?api=1&amp;origin=38.3845%2C27.011523&amp;destination=38.395182%2C27.075087&amp;travelmode=driving</t>
        </is>
      </c>
    </row>
    <row r="334" ht="30" customHeight="1" s="113">
      <c r="A334" s="202" t="inlineStr">
        <is>
          <t>MUSTAFA KORKMAZ</t>
        </is>
      </c>
      <c r="B334" s="202" t="inlineStr">
        <is>
          <t>M023</t>
        </is>
      </c>
      <c r="C334" s="202" t="inlineStr">
        <is>
          <t>GÖZTEPE</t>
        </is>
      </c>
      <c r="D334" s="202" t="inlineStr">
        <is>
          <t>İzmir</t>
        </is>
      </c>
      <c r="E334" s="202" t="inlineStr">
        <is>
          <t>GÖZTEPE çevresi</t>
        </is>
      </c>
      <c r="F334" s="197" t="inlineStr">
        <is>
          <t>UFUK MAH İSTİKLAL CAD NO:17 İÇ KAPI NO:1</t>
        </is>
      </c>
      <c r="G334" s="203" t="n">
        <v>38.391257</v>
      </c>
      <c r="H334" s="203" t="n">
        <v>27.051361</v>
      </c>
      <c r="I334" s="202" t="inlineStr">
        <is>
          <t>Toplu Taşıma</t>
        </is>
      </c>
      <c r="J334" s="204" t="n">
        <v>60</v>
      </c>
      <c r="K334" s="202" t="inlineStr">
        <is>
          <t>Değerlendirilebilir</t>
        </is>
      </c>
      <c r="L334" s="202" t="n"/>
      <c r="M334" s="205" t="n">
        <v>46229</v>
      </c>
      <c r="N334" s="202" t="inlineStr">
        <is>
          <t>Gerçek - Google Places, mahalle merkezi yaklaşık (Ufuk Mah civarı (yaklaşık))</t>
        </is>
      </c>
      <c r="O334" s="206" t="inlineStr">
        <is>
          <t>Açık adres yalnız İK/admin tarafından görülmelidir; raporlara taşınmaz.</t>
        </is>
      </c>
      <c r="P334" s="131" t="n">
        <v>8.699999999999999</v>
      </c>
      <c r="Q334" s="131" t="inlineStr">
        <is>
          <t>İZMİRSPOR</t>
        </is>
      </c>
      <c r="R334" s="131" t="n">
        <v>1.8</v>
      </c>
      <c r="S334" s="131" t="inlineStr">
        <is>
          <t>Hayır</t>
        </is>
      </c>
      <c r="T334" s="131" t="inlineStr">
        <is>
          <t>https://www.google.com/maps/dir/?api=1&amp;origin=38.391257%2C27.051361&amp;destination=38.3911321%2C27.1511743&amp;travelmode=driving</t>
        </is>
      </c>
      <c r="U334" s="131" t="inlineStr">
        <is>
          <t>BALÇOVA</t>
        </is>
      </c>
      <c r="V334" s="131" t="n">
        <v>0.9</v>
      </c>
      <c r="W334" s="131" t="inlineStr">
        <is>
          <t>https://www.google.com/maps/dir/?api=1&amp;origin=38.391257%2C27.051361&amp;destination=38.385072%2C27.057448&amp;travelmode=driving</t>
        </is>
      </c>
      <c r="X334" s="131" t="inlineStr">
        <is>
          <t>POLİGON</t>
        </is>
      </c>
      <c r="Y334" s="131" t="n">
        <v>2.1</v>
      </c>
      <c r="Z334" s="131" t="inlineStr">
        <is>
          <t>https://www.google.com/maps/dir/?api=1&amp;origin=38.391257%2C27.051361&amp;destination=38.395182%2C27.075087&amp;travelmode=driving</t>
        </is>
      </c>
      <c r="AA334" s="131" t="inlineStr">
        <is>
          <t>GÖZTEPE</t>
        </is>
      </c>
      <c r="AB334" s="131" t="n">
        <v>3.8</v>
      </c>
      <c r="AC334" s="131" t="inlineStr">
        <is>
          <t>https://www.google.com/maps/dir/?api=1&amp;origin=38.391257%2C27.051361&amp;destination=38.401328%2C27.093267&amp;travelmode=driving</t>
        </is>
      </c>
    </row>
    <row r="335" ht="30" customHeight="1" s="113">
      <c r="A335" s="202" t="inlineStr">
        <is>
          <t>SUDENAZ CİVLEZ</t>
        </is>
      </c>
      <c r="B335" s="202" t="inlineStr">
        <is>
          <t>M023</t>
        </is>
      </c>
      <c r="C335" s="202" t="inlineStr">
        <is>
          <t>GÖZTEPE</t>
        </is>
      </c>
      <c r="D335" s="202" t="inlineStr">
        <is>
          <t>İzmir</t>
        </is>
      </c>
      <c r="E335" s="202" t="inlineStr">
        <is>
          <t>GÖZTEPE çevresi</t>
        </is>
      </c>
      <c r="F335" s="197" t="inlineStr">
        <is>
          <t>YAŞAR KEMAL MAH.6002 SK. TOKİ UZUNDERE KONUTLARI SİTESİ NO:27 İÇ KAPI NO:25</t>
        </is>
      </c>
      <c r="G335" s="203" t="n">
        <v>38.353597</v>
      </c>
      <c r="H335" s="203" t="n">
        <v>27.082049</v>
      </c>
      <c r="I335" s="202" t="inlineStr">
        <is>
          <t>Toplu Taşıma</t>
        </is>
      </c>
      <c r="J335" s="204" t="n">
        <v>60</v>
      </c>
      <c r="K335" s="202" t="inlineStr">
        <is>
          <t>Değerlendirilebilir</t>
        </is>
      </c>
      <c r="L335" s="202" t="n"/>
      <c r="M335" s="205" t="n">
        <v>46229</v>
      </c>
      <c r="N335" s="202" t="inlineStr">
        <is>
          <t>Gerçek - Google Places (TOKİ Uzundere civarı)</t>
        </is>
      </c>
      <c r="O335" s="206" t="inlineStr">
        <is>
          <t>Açık adres yalnız İK/admin tarafından görülmelidir; raporlara taşınmaz.</t>
        </is>
      </c>
      <c r="P335" s="131" t="n">
        <v>7.3</v>
      </c>
      <c r="Q335" s="131" t="inlineStr">
        <is>
          <t>HATAY</t>
        </is>
      </c>
      <c r="R335" s="131" t="n">
        <v>0.3</v>
      </c>
      <c r="S335" s="131" t="inlineStr">
        <is>
          <t>Hayır</t>
        </is>
      </c>
      <c r="T335" s="131" t="inlineStr">
        <is>
          <t>https://www.google.com/maps/dir/?api=1&amp;origin=38.353597%2C27.082049&amp;destination=38.3911321%2C27.1511743&amp;travelmode=driving</t>
        </is>
      </c>
      <c r="U335" s="131" t="inlineStr">
        <is>
          <t>ESKİİZMİR</t>
        </is>
      </c>
      <c r="V335" s="131" t="n">
        <v>3.2</v>
      </c>
      <c r="W335" s="131" t="inlineStr">
        <is>
          <t>https://www.google.com/maps/dir/?api=1&amp;origin=38.353597%2C27.082049&amp;destination=38.374534%2C27.107659&amp;travelmode=driving</t>
        </is>
      </c>
      <c r="X335" s="131" t="inlineStr">
        <is>
          <t>BALÇOVA</t>
        </is>
      </c>
      <c r="Y335" s="131" t="n">
        <v>4.1</v>
      </c>
      <c r="Z335" s="131" t="inlineStr">
        <is>
          <t>https://www.google.com/maps/dir/?api=1&amp;origin=38.353597%2C27.082049&amp;destination=38.385072%2C27.057448&amp;travelmode=driving</t>
        </is>
      </c>
      <c r="AA335" s="131" t="inlineStr">
        <is>
          <t>GAZİEMİR-5</t>
        </is>
      </c>
      <c r="AB335" s="131" t="n">
        <v>4.3</v>
      </c>
      <c r="AC335" s="131" t="inlineStr">
        <is>
          <t>https://www.google.com/maps/dir/?api=1&amp;origin=38.353597%2C27.082049&amp;destination=38.3283%2C27.11964&amp;travelmode=driving</t>
        </is>
      </c>
    </row>
    <row r="336" ht="30" customHeight="1" s="113">
      <c r="A336" s="202" t="inlineStr">
        <is>
          <t>ÖZNUR BAŞBEYAZ</t>
        </is>
      </c>
      <c r="B336" s="202" t="inlineStr">
        <is>
          <t>M023</t>
        </is>
      </c>
      <c r="C336" s="202" t="inlineStr">
        <is>
          <t>GÖZTEPE</t>
        </is>
      </c>
      <c r="D336" s="202" t="inlineStr">
        <is>
          <t>İzmir</t>
        </is>
      </c>
      <c r="E336" s="202" t="inlineStr">
        <is>
          <t>GÖZTEPE çevresi</t>
        </is>
      </c>
      <c r="F336" s="197" t="inlineStr">
        <is>
          <t>BAHRİYE ÜÇOK MAH 9674 SK NO:27A</t>
        </is>
      </c>
      <c r="G336" s="203" t="n">
        <v>38.460747</v>
      </c>
      <c r="H336" s="203" t="n">
        <v>27.110297</v>
      </c>
      <c r="I336" s="202" t="inlineStr">
        <is>
          <t>Toplu Taşıma</t>
        </is>
      </c>
      <c r="J336" s="204" t="n">
        <v>60</v>
      </c>
      <c r="K336" s="202" t="inlineStr">
        <is>
          <t>Değerlendirilebilir</t>
        </is>
      </c>
      <c r="L336" s="202" t="n"/>
      <c r="M336" s="205" t="n">
        <v>46229</v>
      </c>
      <c r="N336" s="202" t="inlineStr">
        <is>
          <t>Gerçek - Google Places, mahalle merkezi yaklaşık (Bahriye Üçok Mah merkezi (yaklaşık))</t>
        </is>
      </c>
      <c r="O336" s="206" t="inlineStr">
        <is>
          <t>Açık adres yalnız İK/admin tarafından görülmelidir; raporlara taşınmaz.</t>
        </is>
      </c>
      <c r="P336" s="131" t="n">
        <v>8.5</v>
      </c>
      <c r="Q336" s="131" t="inlineStr">
        <is>
          <t>GÖZTEPE</t>
        </is>
      </c>
      <c r="R336" s="131" t="n">
        <v>2.4</v>
      </c>
      <c r="S336" s="131" t="inlineStr">
        <is>
          <t>Hayır</t>
        </is>
      </c>
      <c r="T336" s="131" t="inlineStr">
        <is>
          <t>https://www.google.com/maps/dir/?api=1&amp;origin=38.460747%2C27.110297&amp;destination=38.3911321%2C27.1511743&amp;travelmode=driving</t>
        </is>
      </c>
      <c r="U336" s="131" t="inlineStr">
        <is>
          <t>KARŞIYAKA-1</t>
        </is>
      </c>
      <c r="V336" s="131" t="n">
        <v>0.5</v>
      </c>
      <c r="W336" s="131" t="inlineStr">
        <is>
          <t>https://www.google.com/maps/dir/?api=1&amp;origin=38.460747%2C27.110297&amp;destination=38.465171%2C27.111266&amp;travelmode=driving</t>
        </is>
      </c>
      <c r="X336" s="131" t="inlineStr">
        <is>
          <t>DEDEBAŞI</t>
        </is>
      </c>
      <c r="Y336" s="131" t="n">
        <v>1.1</v>
      </c>
      <c r="Z336" s="131" t="inlineStr">
        <is>
          <t>https://www.google.com/maps/dir/?api=1&amp;origin=38.460747%2C27.110297&amp;destination=38.470404%2C27.108413&amp;travelmode=driving</t>
        </is>
      </c>
      <c r="AA336" s="131" t="inlineStr">
        <is>
          <t>BAYRAKLI</t>
        </is>
      </c>
      <c r="AB336" s="131" t="n">
        <v>1.4</v>
      </c>
      <c r="AC336" s="131" t="inlineStr">
        <is>
          <t>https://www.google.com/maps/dir/?api=1&amp;origin=38.460747%2C27.110297&amp;destination=38.471686%2C27.11778&amp;travelmode=driving</t>
        </is>
      </c>
    </row>
    <row r="337" ht="30" customHeight="1" s="113">
      <c r="A337" s="202" t="inlineStr">
        <is>
          <t>BAYRAM ERDOĞAN</t>
        </is>
      </c>
      <c r="B337" s="202" t="inlineStr">
        <is>
          <t>M023</t>
        </is>
      </c>
      <c r="C337" s="202" t="inlineStr">
        <is>
          <t>GÖZTEPE</t>
        </is>
      </c>
      <c r="D337" s="202" t="inlineStr">
        <is>
          <t>İzmir</t>
        </is>
      </c>
      <c r="E337" s="202" t="inlineStr">
        <is>
          <t>GÖZTEPE çevresi</t>
        </is>
      </c>
      <c r="F337" s="197" t="inlineStr">
        <is>
          <t>181. SOKAK NO:1 D:5</t>
        </is>
      </c>
      <c r="G337" s="203" t="n">
        <v>38.407</v>
      </c>
      <c r="H337" s="203" t="n">
        <v>27.108</v>
      </c>
      <c r="I337" s="202" t="inlineStr">
        <is>
          <t>Toplu Taşıma</t>
        </is>
      </c>
      <c r="J337" s="204" t="n">
        <v>60</v>
      </c>
      <c r="K337" s="202" t="inlineStr">
        <is>
          <t>Değerlendirilebilir</t>
        </is>
      </c>
      <c r="L337" s="202" t="n"/>
      <c r="M337" s="205" t="n">
        <v>46229</v>
      </c>
      <c r="N337" s="202" t="inlineStr">
        <is>
          <t>Dummy - değiştiriniz</t>
        </is>
      </c>
      <c r="O337" s="206" t="inlineStr">
        <is>
          <t>Açık adres yalnız İK/admin tarafından görülmelidir; raporlara taşınmaz.</t>
        </is>
      </c>
      <c r="P337" s="131" t="n">
        <v>4.2</v>
      </c>
      <c r="Q337" s="131" t="inlineStr">
        <is>
          <t>HATAY</t>
        </is>
      </c>
      <c r="R337" s="131" t="n">
        <v>0.9</v>
      </c>
      <c r="S337" s="131" t="inlineStr">
        <is>
          <t>Hayır</t>
        </is>
      </c>
      <c r="T337" s="131" t="inlineStr">
        <is>
          <t>https://www.google.com/maps/dir/?api=1&amp;origin=38.407%2C27.108&amp;destination=38.3911321%2C27.1511743&amp;travelmode=driving</t>
        </is>
      </c>
      <c r="U337" s="131" t="inlineStr">
        <is>
          <t>HATAY</t>
        </is>
      </c>
      <c r="V337" s="131" t="n">
        <v>0.9</v>
      </c>
      <c r="W337" s="131" t="inlineStr">
        <is>
          <t>https://www.google.com/maps/dir/?api=1&amp;origin=38.407%2C27.108&amp;destination=38.401482%2C27.101156&amp;travelmode=driving</t>
        </is>
      </c>
      <c r="X337" s="131" t="inlineStr">
        <is>
          <t>İZMİRSPOR</t>
        </is>
      </c>
      <c r="Y337" s="131" t="n">
        <v>1</v>
      </c>
      <c r="Z337" s="131" t="inlineStr">
        <is>
          <t>https://www.google.com/maps/dir/?api=1&amp;origin=38.407%2C27.108&amp;destination=38.403691%2C27.119105&amp;travelmode=driving</t>
        </is>
      </c>
      <c r="AA337" s="131" t="inlineStr">
        <is>
          <t>GÖZTEPE</t>
        </is>
      </c>
      <c r="AB337" s="131" t="n">
        <v>1.4</v>
      </c>
      <c r="AC337" s="131" t="inlineStr">
        <is>
          <t>https://www.google.com/maps/dir/?api=1&amp;origin=38.407%2C27.108&amp;destination=38.401328%2C27.093267&amp;travelmode=driving</t>
        </is>
      </c>
    </row>
    <row r="338" ht="30" customHeight="1" s="113">
      <c r="A338" s="202" t="inlineStr">
        <is>
          <t>VEDAT DEMİR</t>
        </is>
      </c>
      <c r="B338" s="202" t="inlineStr">
        <is>
          <t>M023</t>
        </is>
      </c>
      <c r="C338" s="202" t="inlineStr">
        <is>
          <t>GÖZTEPE</t>
        </is>
      </c>
      <c r="D338" s="202" t="inlineStr">
        <is>
          <t>İzmir</t>
        </is>
      </c>
      <c r="E338" s="202" t="inlineStr">
        <is>
          <t>GÖZTEPE çevresi</t>
        </is>
      </c>
      <c r="F338" s="197" t="inlineStr">
        <is>
          <t>2.İNÖNÜ MAH. BAĞIMSIZ SK. NO:31</t>
        </is>
      </c>
      <c r="G338" s="203" t="n">
        <v>38.387455</v>
      </c>
      <c r="H338" s="203" t="n">
        <v>27.012134</v>
      </c>
      <c r="I338" s="202" t="inlineStr">
        <is>
          <t>Toplu Taşıma</t>
        </is>
      </c>
      <c r="J338" s="204" t="n">
        <v>60</v>
      </c>
      <c r="K338" s="202" t="inlineStr">
        <is>
          <t>Değerlendirilebilir</t>
        </is>
      </c>
      <c r="L338" s="202" t="n"/>
      <c r="M338" s="205" t="n">
        <v>46229</v>
      </c>
      <c r="N338" s="202" t="inlineStr">
        <is>
          <t>Gerçek - Google Places (Bağımsız Sk No:31)</t>
        </is>
      </c>
      <c r="O338" s="206" t="inlineStr">
        <is>
          <t>Açık adres yalnız İK/admin tarafından görülmelidir; raporlara taşınmaz.</t>
        </is>
      </c>
      <c r="P338" s="131" t="n">
        <v>12.3</v>
      </c>
      <c r="Q338" s="131" t="inlineStr">
        <is>
          <t>HATAY</t>
        </is>
      </c>
      <c r="R338" s="131" t="n">
        <v>0.9</v>
      </c>
      <c r="S338" s="131" t="inlineStr">
        <is>
          <t>Hayır</t>
        </is>
      </c>
      <c r="T338" s="131" t="inlineStr">
        <is>
          <t>https://www.google.com/maps/dir/?api=1&amp;origin=38.387455%2C27.012134&amp;destination=38.493071%2C27.054551&amp;travelmode=driving</t>
        </is>
      </c>
      <c r="U338" s="131" t="inlineStr">
        <is>
          <t>NARLIDERE</t>
        </is>
      </c>
      <c r="V338" s="131" t="n">
        <v>0.8</v>
      </c>
      <c r="W338" s="131" t="inlineStr">
        <is>
          <t>https://www.google.com/maps/dir/?api=1&amp;origin=38.387455%2C27.012134&amp;destination=38.392816%2C27.006006&amp;travelmode=driving</t>
        </is>
      </c>
      <c r="X338" s="131" t="inlineStr">
        <is>
          <t>BALÇOVA</t>
        </is>
      </c>
      <c r="Y338" s="131" t="n">
        <v>4</v>
      </c>
      <c r="Z338" s="131" t="inlineStr">
        <is>
          <t>https://www.google.com/maps/dir/?api=1&amp;origin=38.387455%2C27.012134&amp;destination=38.385072%2C27.057448&amp;travelmode=driving</t>
        </is>
      </c>
      <c r="AA338" s="131" t="inlineStr">
        <is>
          <t>POLİGON</t>
        </is>
      </c>
      <c r="AB338" s="131" t="n">
        <v>5.6</v>
      </c>
      <c r="AC338" s="131" t="inlineStr">
        <is>
          <t>https://www.google.com/maps/dir/?api=1&amp;origin=38.387455%2C27.012134&amp;destination=38.395182%2C27.075087&amp;travelmode=driving</t>
        </is>
      </c>
    </row>
    <row r="339" ht="30" customHeight="1" s="113">
      <c r="A339" s="202" t="inlineStr">
        <is>
          <t>İHSAN KARANFİL</t>
        </is>
      </c>
      <c r="B339" s="202" t="inlineStr">
        <is>
          <t>M023</t>
        </is>
      </c>
      <c r="C339" s="202" t="inlineStr">
        <is>
          <t>GÖZTEPE</t>
        </is>
      </c>
      <c r="D339" s="202" t="inlineStr">
        <is>
          <t>İzmir</t>
        </is>
      </c>
      <c r="E339" s="202" t="inlineStr">
        <is>
          <t>GÖZTEPE çevresi</t>
        </is>
      </c>
      <c r="F339" s="197" t="inlineStr">
        <is>
          <t xml:space="preserve">EĞİTİM MAH. ORHAN VELİ SOKAK SEDEF APT. SİTESİ NO :26 İÇ KAPI:3 BALÇOVA </t>
        </is>
      </c>
      <c r="G339" s="203" t="n">
        <v>38.391899</v>
      </c>
      <c r="H339" s="203" t="n">
        <v>27.063226</v>
      </c>
      <c r="I339" s="202" t="inlineStr">
        <is>
          <t>Toplu Taşıma</t>
        </is>
      </c>
      <c r="J339" s="204" t="n">
        <v>60</v>
      </c>
      <c r="K339" s="202" t="inlineStr">
        <is>
          <t>Değerlendirilebilir</t>
        </is>
      </c>
      <c r="L339" s="202" t="n"/>
      <c r="M339" s="205" t="n">
        <v>46229</v>
      </c>
      <c r="N339" s="202" t="inlineStr">
        <is>
          <t>Gerçek - Google Places, mahalle merkezi yaklaşık (Eğitim Mah merkezi (yaklaşık))</t>
        </is>
      </c>
      <c r="O339" s="206" t="inlineStr">
        <is>
          <t>Açık adres yalnız İK/admin tarafından görülmelidir; raporlara taşınmaz.</t>
        </is>
      </c>
      <c r="P339" s="131" t="n">
        <v>11.3</v>
      </c>
      <c r="Q339" s="131" t="inlineStr">
        <is>
          <t>HATAY</t>
        </is>
      </c>
      <c r="R339" s="131" t="n">
        <v>1</v>
      </c>
      <c r="S339" s="131" t="inlineStr">
        <is>
          <t>Hayır</t>
        </is>
      </c>
      <c r="T339" s="131" t="inlineStr">
        <is>
          <t>https://www.google.com/maps/dir/?api=1&amp;origin=38.391899%2C27.063226&amp;destination=38.493071%2C27.054551&amp;travelmode=driving</t>
        </is>
      </c>
      <c r="U339" s="131" t="inlineStr">
        <is>
          <t>BALÇOVA</t>
        </is>
      </c>
      <c r="V339" s="131" t="n">
        <v>0.9</v>
      </c>
      <c r="W339" s="131" t="inlineStr">
        <is>
          <t>https://www.google.com/maps/dir/?api=1&amp;origin=38.391899%2C27.063226&amp;destination=38.385072%2C27.057448&amp;travelmode=driving</t>
        </is>
      </c>
      <c r="X339" s="131" t="inlineStr">
        <is>
          <t>POLİGON</t>
        </is>
      </c>
      <c r="Y339" s="131" t="n">
        <v>1.1</v>
      </c>
      <c r="Z339" s="131" t="inlineStr">
        <is>
          <t>https://www.google.com/maps/dir/?api=1&amp;origin=38.391899%2C27.063226&amp;destination=38.395182%2C27.075087&amp;travelmode=driving</t>
        </is>
      </c>
      <c r="AA339" s="131" t="inlineStr">
        <is>
          <t>GÖZTEPE</t>
        </is>
      </c>
      <c r="AB339" s="131" t="n">
        <v>2.8</v>
      </c>
      <c r="AC339" s="131" t="inlineStr">
        <is>
          <t>https://www.google.com/maps/dir/?api=1&amp;origin=38.391899%2C27.063226&amp;destination=38.401328%2C27.093267&amp;travelmode=driving</t>
        </is>
      </c>
    </row>
    <row r="340" ht="30" customHeight="1" s="113">
      <c r="A340" s="202" t="inlineStr">
        <is>
          <t>MUSTAFA CAN</t>
        </is>
      </c>
      <c r="B340" s="202" t="inlineStr">
        <is>
          <t>M023</t>
        </is>
      </c>
      <c r="C340" s="202" t="inlineStr">
        <is>
          <t>GÖZTEPE</t>
        </is>
      </c>
      <c r="D340" s="202" t="inlineStr">
        <is>
          <t>İzmir</t>
        </is>
      </c>
      <c r="E340" s="202" t="inlineStr">
        <is>
          <t>GÖZTEPE çevresi</t>
        </is>
      </c>
      <c r="F340" s="197" t="inlineStr">
        <is>
          <t>KILIÇREİS MAH 283 SK NO:2 İÇ KAPI NO:3</t>
        </is>
      </c>
      <c r="G340" s="203" t="n">
        <v>38.406862</v>
      </c>
      <c r="H340" s="203" t="n">
        <v>27.118386</v>
      </c>
      <c r="I340" s="202" t="inlineStr">
        <is>
          <t>Toplu Taşıma</t>
        </is>
      </c>
      <c r="J340" s="204" t="n">
        <v>60</v>
      </c>
      <c r="K340" s="202" t="inlineStr">
        <is>
          <t>Değerlendirilebilir</t>
        </is>
      </c>
      <c r="L340" s="202" t="n"/>
      <c r="M340" s="205" t="n">
        <v>46229</v>
      </c>
      <c r="N340" s="202" t="inlineStr">
        <is>
          <t>Gerçek - Google Places, mahalle merkezi yaklaşık (Kılıçreis Mah merkezi (yaklaşık))</t>
        </is>
      </c>
      <c r="O340" s="206" t="inlineStr">
        <is>
          <t>Açık adres yalnız İK/admin tarafından görülmelidir; raporlara taşınmaz.</t>
        </is>
      </c>
      <c r="P340" s="131" t="n">
        <v>11.1</v>
      </c>
      <c r="Q340" s="131" t="inlineStr">
        <is>
          <t>MENDERES DEPO</t>
        </is>
      </c>
      <c r="R340" s="131" t="n">
        <v>2.4</v>
      </c>
      <c r="S340" s="131" t="inlineStr">
        <is>
          <t>Hayır</t>
        </is>
      </c>
      <c r="T340" s="131" t="inlineStr">
        <is>
          <t>https://www.google.com/maps/dir/?api=1&amp;origin=38.406862%2C27.118386&amp;destination=38.493071%2C27.054551&amp;travelmode=driving</t>
        </is>
      </c>
      <c r="U340" s="131" t="inlineStr">
        <is>
          <t>İZMİRSPOR</t>
        </is>
      </c>
      <c r="V340" s="131" t="n">
        <v>0.4</v>
      </c>
      <c r="W340" s="131" t="inlineStr">
        <is>
          <t>https://www.google.com/maps/dir/?api=1&amp;origin=38.406862%2C27.118386&amp;destination=38.403691%2C27.119105&amp;travelmode=driving</t>
        </is>
      </c>
      <c r="X340" s="131" t="inlineStr">
        <is>
          <t>BOZYAKA</t>
        </is>
      </c>
      <c r="Y340" s="131" t="n">
        <v>1.1</v>
      </c>
      <c r="Z340" s="131" t="inlineStr">
        <is>
          <t>https://www.google.com/maps/dir/?api=1&amp;origin=38.406862%2C27.118386&amp;destination=38.397598%2C27.122202&amp;travelmode=driving</t>
        </is>
      </c>
      <c r="AA340" s="131" t="inlineStr">
        <is>
          <t>YAPICIOĞLU</t>
        </is>
      </c>
      <c r="AB340" s="131" t="n">
        <v>1.6</v>
      </c>
      <c r="AC340" s="131" t="inlineStr">
        <is>
          <t>https://www.google.com/maps/dir/?api=1&amp;origin=38.406862%2C27.118386&amp;destination=38.41192%2C27.135689&amp;travelmode=driving</t>
        </is>
      </c>
    </row>
    <row r="341" ht="30" customHeight="1" s="113">
      <c r="A341" s="202" t="inlineStr">
        <is>
          <t>AHMET ARSU</t>
        </is>
      </c>
      <c r="B341" s="202" t="inlineStr">
        <is>
          <t>M011</t>
        </is>
      </c>
      <c r="C341" s="202" t="inlineStr">
        <is>
          <t>BOZYAKA</t>
        </is>
      </c>
      <c r="D341" s="202" t="inlineStr">
        <is>
          <t>İzmir</t>
        </is>
      </c>
      <c r="E341" s="202" t="inlineStr">
        <is>
          <t>BOZYAKA çevresi</t>
        </is>
      </c>
      <c r="F341" s="197" t="inlineStr">
        <is>
          <t>BAHAR MH. 2934 SK. NO:14 K:4 KARABAĞLAR/İZMİR</t>
        </is>
      </c>
      <c r="G341" s="203" t="n">
        <v>38.396301</v>
      </c>
      <c r="H341" s="203" t="n">
        <v>27.123216</v>
      </c>
      <c r="I341" s="202" t="inlineStr">
        <is>
          <t>Toplu Taşıma</t>
        </is>
      </c>
      <c r="J341" s="204" t="n">
        <v>60</v>
      </c>
      <c r="K341" s="202" t="inlineStr">
        <is>
          <t>Değerlendirilebilir</t>
        </is>
      </c>
      <c r="L341" s="202" t="n"/>
      <c r="M341" s="205" t="n">
        <v>46229</v>
      </c>
      <c r="N341" s="202" t="inlineStr">
        <is>
          <t>Gerçek - Google Places (2934 Sk No:14)</t>
        </is>
      </c>
      <c r="O341" s="206" t="inlineStr">
        <is>
          <t>Açık adres yalnız İK/admin tarafından görülmelidir; raporlara taşınmaz.</t>
        </is>
      </c>
      <c r="P341" s="131" t="n">
        <v>12.3</v>
      </c>
      <c r="Q341" s="131" t="inlineStr">
        <is>
          <t>BALÇOVA</t>
        </is>
      </c>
      <c r="R341" s="131" t="n">
        <v>1.2</v>
      </c>
      <c r="S341" s="131" t="inlineStr">
        <is>
          <t>Hayır</t>
        </is>
      </c>
      <c r="T341" s="131" t="inlineStr">
        <is>
          <t>https://www.google.com/maps/dir/?api=1&amp;origin=38.396301%2C27.123216&amp;destination=38.493071%2C27.054551&amp;travelmode=driving</t>
        </is>
      </c>
      <c r="U341" s="131" t="inlineStr">
        <is>
          <t>BOZYAKA</t>
        </is>
      </c>
      <c r="V341" s="131" t="n">
        <v>0.2</v>
      </c>
      <c r="W341" s="131" t="inlineStr">
        <is>
          <t>https://www.google.com/maps/dir/?api=1&amp;origin=38.396301%2C27.123216&amp;destination=38.397598%2C27.122202&amp;travelmode=driving</t>
        </is>
      </c>
      <c r="X341" s="131" t="inlineStr">
        <is>
          <t>İZMİRSPOR</t>
        </is>
      </c>
      <c r="Y341" s="131" t="n">
        <v>0.9</v>
      </c>
      <c r="Z341" s="131" t="inlineStr">
        <is>
          <t>https://www.google.com/maps/dir/?api=1&amp;origin=38.396301%2C27.123216&amp;destination=38.403691%2C27.119105&amp;travelmode=driving</t>
        </is>
      </c>
      <c r="AA341" s="131" t="inlineStr">
        <is>
          <t>AKEVLER</t>
        </is>
      </c>
      <c r="AB341" s="131" t="n">
        <v>1.6</v>
      </c>
      <c r="AC341" s="131" t="inlineStr">
        <is>
          <t>https://www.google.com/maps/dir/?api=1&amp;origin=38.396301%2C27.123216&amp;destination=38.394301%2C27.105194&amp;travelmode=driving</t>
        </is>
      </c>
    </row>
    <row r="342" ht="30" customHeight="1" s="113">
      <c r="A342" s="202" t="inlineStr">
        <is>
          <t>SEVİL TOSUN</t>
        </is>
      </c>
      <c r="B342" s="202" t="inlineStr">
        <is>
          <t>M011</t>
        </is>
      </c>
      <c r="C342" s="202" t="inlineStr">
        <is>
          <t>BOZYAKA</t>
        </is>
      </c>
      <c r="D342" s="202" t="inlineStr">
        <is>
          <t>İzmir</t>
        </is>
      </c>
      <c r="E342" s="202" t="inlineStr">
        <is>
          <t>BOZYAKA çevresi</t>
        </is>
      </c>
      <c r="F342" s="197" t="inlineStr">
        <is>
          <t>GÖKSU MAH 688/12 SOK NO:3 İÇ KAPI NO:3</t>
        </is>
      </c>
      <c r="G342" s="203" t="n">
        <v>38.362081</v>
      </c>
      <c r="H342" s="203" t="n">
        <v>27.14324</v>
      </c>
      <c r="I342" s="202" t="inlineStr">
        <is>
          <t>Toplu Taşıma</t>
        </is>
      </c>
      <c r="J342" s="204" t="n">
        <v>60</v>
      </c>
      <c r="K342" s="202" t="inlineStr">
        <is>
          <t>Değerlendirilebilir</t>
        </is>
      </c>
      <c r="L342" s="202" t="n"/>
      <c r="M342" s="205" t="n">
        <v>46229</v>
      </c>
      <c r="N342" s="202" t="inlineStr">
        <is>
          <t>Gerçek - Google Places (688 Sk No:12)</t>
        </is>
      </c>
      <c r="O342" s="206" t="inlineStr">
        <is>
          <t>Açık adres yalnız İK/admin tarafından görülmelidir; raporlara taşınmaz.</t>
        </is>
      </c>
      <c r="P342" s="131" t="n">
        <v>16.5</v>
      </c>
      <c r="Q342" s="131" t="inlineStr">
        <is>
          <t>NARLIDERE</t>
        </is>
      </c>
      <c r="R342" s="131" t="n">
        <v>2.1</v>
      </c>
      <c r="S342" s="131" t="inlineStr">
        <is>
          <t>Hayır</t>
        </is>
      </c>
      <c r="T342" s="131" t="inlineStr">
        <is>
          <t>https://www.google.com/maps/dir/?api=1&amp;origin=38.362081%2C27.14324&amp;destination=38.493071%2C27.054551&amp;travelmode=driving</t>
        </is>
      </c>
      <c r="U342" s="131" t="inlineStr">
        <is>
          <t>BUCA</t>
        </is>
      </c>
      <c r="V342" s="131" t="n">
        <v>1.4</v>
      </c>
      <c r="W342" s="131" t="inlineStr">
        <is>
          <t>https://www.google.com/maps/dir/?api=1&amp;origin=38.362081%2C27.14324&amp;destination=38.373039%2C27.150591&amp;travelmode=driving</t>
        </is>
      </c>
      <c r="X342" s="131" t="inlineStr">
        <is>
          <t>GEDİZ</t>
        </is>
      </c>
      <c r="Y342" s="131" t="n">
        <v>1.7</v>
      </c>
      <c r="Z342" s="131" t="inlineStr">
        <is>
          <t>https://www.google.com/maps/dir/?api=1&amp;origin=38.362081%2C27.14324&amp;destination=38.37066%2C27.159618&amp;travelmode=driving</t>
        </is>
      </c>
      <c r="AA342" s="131" t="inlineStr">
        <is>
          <t>ŞİRİNYER 2</t>
        </is>
      </c>
      <c r="AB342" s="131" t="n">
        <v>3.3</v>
      </c>
      <c r="AC342" s="131" t="inlineStr">
        <is>
          <t>https://www.google.com/maps/dir/?api=1&amp;origin=38.362081%2C27.14324&amp;destination=38.3911321%2C27.1511743&amp;travelmode=driving</t>
        </is>
      </c>
    </row>
    <row r="343" ht="30" customHeight="1" s="113">
      <c r="A343" s="202" t="inlineStr">
        <is>
          <t>CEREN YOLCU</t>
        </is>
      </c>
      <c r="B343" s="202" t="inlineStr">
        <is>
          <t>M011</t>
        </is>
      </c>
      <c r="C343" s="202" t="inlineStr">
        <is>
          <t>BOZYAKA</t>
        </is>
      </c>
      <c r="D343" s="202" t="inlineStr">
        <is>
          <t>İzmir</t>
        </is>
      </c>
      <c r="E343" s="202" t="inlineStr">
        <is>
          <t>BOZYAKA çevresi</t>
        </is>
      </c>
      <c r="F343" s="197" t="inlineStr">
        <is>
          <t xml:space="preserve">GÜLYAKA MAH.2971 SK. NO:15 İÇ KAPI NO:4 </t>
        </is>
      </c>
      <c r="G343" s="203" t="n">
        <v>38.395503</v>
      </c>
      <c r="H343" s="203" t="n">
        <v>27.121044</v>
      </c>
      <c r="I343" s="202" t="inlineStr">
        <is>
          <t>Toplu Taşıma</t>
        </is>
      </c>
      <c r="J343" s="204" t="n">
        <v>60</v>
      </c>
      <c r="K343" s="202" t="inlineStr">
        <is>
          <t>Değerlendirilebilir</t>
        </is>
      </c>
      <c r="L343" s="202" t="n"/>
      <c r="M343" s="205" t="n">
        <v>46229</v>
      </c>
      <c r="N343" s="202" t="inlineStr">
        <is>
          <t>Gerçek - Google Places (2971 Sk No:15)</t>
        </is>
      </c>
      <c r="O343" s="206" t="inlineStr">
        <is>
          <t>Açık adres yalnız İK/admin tarafından görülmelidir; raporlara taşınmaz.</t>
        </is>
      </c>
      <c r="P343" s="131" t="n">
        <v>12.3</v>
      </c>
      <c r="Q343" s="131" t="inlineStr">
        <is>
          <t>BALÇOVA</t>
        </is>
      </c>
      <c r="R343" s="131" t="n">
        <v>1.2</v>
      </c>
      <c r="S343" s="131" t="inlineStr">
        <is>
          <t>Hayır</t>
        </is>
      </c>
      <c r="T343" s="131" t="inlineStr">
        <is>
          <t>https://www.google.com/maps/dir/?api=1&amp;origin=38.395503%2C27.121044&amp;destination=38.493071%2C27.054551&amp;travelmode=driving</t>
        </is>
      </c>
      <c r="U343" s="131" t="inlineStr">
        <is>
          <t>BOZYAKA</t>
        </is>
      </c>
      <c r="V343" s="131" t="n">
        <v>0.3</v>
      </c>
      <c r="W343" s="131" t="inlineStr">
        <is>
          <t>https://www.google.com/maps/dir/?api=1&amp;origin=38.395503%2C27.121044&amp;destination=38.397598%2C27.122202&amp;travelmode=driving</t>
        </is>
      </c>
      <c r="X343" s="131" t="inlineStr">
        <is>
          <t>İZMİRSPOR</t>
        </is>
      </c>
      <c r="Y343" s="131" t="n">
        <v>0.9</v>
      </c>
      <c r="Z343" s="131" t="inlineStr">
        <is>
          <t>https://www.google.com/maps/dir/?api=1&amp;origin=38.395503%2C27.121044&amp;destination=38.403691%2C27.119105&amp;travelmode=driving</t>
        </is>
      </c>
      <c r="AA343" s="131" t="inlineStr">
        <is>
          <t>AKEVLER</t>
        </is>
      </c>
      <c r="AB343" s="131" t="n">
        <v>1.4</v>
      </c>
      <c r="AC343" s="131" t="inlineStr">
        <is>
          <t>https://www.google.com/maps/dir/?api=1&amp;origin=38.395503%2C27.121044&amp;destination=38.394301%2C27.105194&amp;travelmode=driving</t>
        </is>
      </c>
    </row>
    <row r="344" ht="30" customHeight="1" s="113">
      <c r="A344" s="202" t="inlineStr">
        <is>
          <t>SERAP KIZILKAYA</t>
        </is>
      </c>
      <c r="B344" s="202" t="inlineStr">
        <is>
          <t>M011</t>
        </is>
      </c>
      <c r="C344" s="202" t="inlineStr">
        <is>
          <t>BOZYAKA</t>
        </is>
      </c>
      <c r="D344" s="202" t="inlineStr">
        <is>
          <t>İzmir</t>
        </is>
      </c>
      <c r="E344" s="202" t="inlineStr">
        <is>
          <t>BOZYAKA çevresi</t>
        </is>
      </c>
      <c r="F344" s="197" t="inlineStr">
        <is>
          <t>BAHAR MAH.2958 SK. NO:38 İÇ KAPI NO:2</t>
        </is>
      </c>
      <c r="G344" s="203" t="n">
        <v>38.394203</v>
      </c>
      <c r="H344" s="203" t="n">
        <v>27.124545</v>
      </c>
      <c r="I344" s="202" t="inlineStr">
        <is>
          <t>Toplu Taşıma</t>
        </is>
      </c>
      <c r="J344" s="204" t="n">
        <v>60</v>
      </c>
      <c r="K344" s="202" t="inlineStr">
        <is>
          <t>Değerlendirilebilir</t>
        </is>
      </c>
      <c r="L344" s="202" t="n"/>
      <c r="M344" s="205" t="n">
        <v>46229</v>
      </c>
      <c r="N344" s="202" t="inlineStr">
        <is>
          <t>Gerçek - Google Places (2958 Sk No:38)</t>
        </is>
      </c>
      <c r="O344" s="206" t="inlineStr">
        <is>
          <t>Açık adres yalnız İK/admin tarafından görülmelidir; raporlara taşınmaz.</t>
        </is>
      </c>
      <c r="P344" s="131" t="n">
        <v>12.6</v>
      </c>
      <c r="Q344" s="131" t="inlineStr">
        <is>
          <t>NARLIDERE</t>
        </is>
      </c>
      <c r="R344" s="131" t="n">
        <v>2.4</v>
      </c>
      <c r="S344" s="131" t="inlineStr">
        <is>
          <t>Hayır</t>
        </is>
      </c>
      <c r="T344" s="131" t="inlineStr">
        <is>
          <t>https://www.google.com/maps/dir/?api=1&amp;origin=38.394203%2C27.124545&amp;destination=38.493071%2C27.054551&amp;travelmode=driving</t>
        </is>
      </c>
      <c r="U344" s="131" t="inlineStr">
        <is>
          <t>BOZYAKA</t>
        </is>
      </c>
      <c r="V344" s="131" t="n">
        <v>0.4</v>
      </c>
      <c r="W344" s="131" t="inlineStr">
        <is>
          <t>https://www.google.com/maps/dir/?api=1&amp;origin=38.394203%2C27.124545&amp;destination=38.397598%2C27.122202&amp;travelmode=driving</t>
        </is>
      </c>
      <c r="X344" s="131" t="inlineStr">
        <is>
          <t>İZMİRSPOR</t>
        </is>
      </c>
      <c r="Y344" s="131" t="n">
        <v>1.2</v>
      </c>
      <c r="Z344" s="131" t="inlineStr">
        <is>
          <t>https://www.google.com/maps/dir/?api=1&amp;origin=38.394203%2C27.124545&amp;destination=38.403691%2C27.119105&amp;travelmode=driving</t>
        </is>
      </c>
      <c r="AA344" s="131" t="inlineStr">
        <is>
          <t>AKEVLER</t>
        </is>
      </c>
      <c r="AB344" s="131" t="n">
        <v>1.7</v>
      </c>
      <c r="AC344" s="131" t="inlineStr">
        <is>
          <t>https://www.google.com/maps/dir/?api=1&amp;origin=38.394203%2C27.124545&amp;destination=38.394301%2C27.105194&amp;travelmode=driving</t>
        </is>
      </c>
    </row>
    <row r="345" ht="30" customHeight="1" s="113">
      <c r="A345" s="202" t="inlineStr">
        <is>
          <t>BARTU ÖZMERGEN</t>
        </is>
      </c>
      <c r="B345" s="202" t="inlineStr">
        <is>
          <t>M011</t>
        </is>
      </c>
      <c r="C345" s="202" t="inlineStr">
        <is>
          <t>BOZYAKA</t>
        </is>
      </c>
      <c r="D345" s="202" t="inlineStr">
        <is>
          <t>İzmir</t>
        </is>
      </c>
      <c r="E345" s="202" t="inlineStr">
        <is>
          <t>BOZYAKA çevresi</t>
        </is>
      </c>
      <c r="F345" s="197" t="inlineStr">
        <is>
          <t>BAHAR MAH. 2904 SK. NO:14 İÇ KAPI NO:7 KARABAĞLAR/İZMİR</t>
        </is>
      </c>
      <c r="G345" s="203" t="n">
        <v>38.39932</v>
      </c>
      <c r="H345" s="203" t="n">
        <v>27.12643</v>
      </c>
      <c r="I345" s="202" t="inlineStr">
        <is>
          <t>Toplu Taşıma</t>
        </is>
      </c>
      <c r="J345" s="204" t="n">
        <v>60</v>
      </c>
      <c r="K345" s="202" t="inlineStr">
        <is>
          <t>Değerlendirilebilir</t>
        </is>
      </c>
      <c r="L345" s="202" t="n"/>
      <c r="M345" s="205" t="n">
        <v>46229</v>
      </c>
      <c r="N345" s="202" t="inlineStr">
        <is>
          <t>Gerçek - Google Places (2904 Sk No:14)</t>
        </is>
      </c>
      <c r="O345" s="206" t="inlineStr">
        <is>
          <t>Açık adres yalnız İK/admin tarafından görülmelidir; raporlara taşınmaz.</t>
        </is>
      </c>
      <c r="P345" s="131" t="n">
        <v>12.2</v>
      </c>
      <c r="Q345" s="131" t="inlineStr">
        <is>
          <t>BALÇOVA</t>
        </is>
      </c>
      <c r="R345" s="131" t="n">
        <v>1.7</v>
      </c>
      <c r="S345" s="131" t="inlineStr">
        <is>
          <t>Hayır</t>
        </is>
      </c>
      <c r="T345" s="131" t="inlineStr">
        <is>
          <t>https://www.google.com/maps/dir/?api=1&amp;origin=38.39932%2C27.12643&amp;destination=38.493071%2C27.054551&amp;travelmode=driving</t>
        </is>
      </c>
      <c r="U345" s="131" t="inlineStr">
        <is>
          <t>BOZYAKA</t>
        </is>
      </c>
      <c r="V345" s="131" t="n">
        <v>0.4</v>
      </c>
      <c r="W345" s="131" t="inlineStr">
        <is>
          <t>https://www.google.com/maps/dir/?api=1&amp;origin=38.39932%2C27.12643&amp;destination=38.397598%2C27.122202&amp;travelmode=driving</t>
        </is>
      </c>
      <c r="X345" s="131" t="inlineStr">
        <is>
          <t>İZMİRSPOR</t>
        </is>
      </c>
      <c r="Y345" s="131" t="n">
        <v>0.8</v>
      </c>
      <c r="Z345" s="131" t="inlineStr">
        <is>
          <t>https://www.google.com/maps/dir/?api=1&amp;origin=38.39932%2C27.12643&amp;destination=38.403691%2C27.119105&amp;travelmode=driving</t>
        </is>
      </c>
      <c r="AA345" s="131" t="inlineStr">
        <is>
          <t>YAPICIOĞLU</t>
        </is>
      </c>
      <c r="AB345" s="131" t="n">
        <v>1.6</v>
      </c>
      <c r="AC345" s="131" t="inlineStr">
        <is>
          <t>https://www.google.com/maps/dir/?api=1&amp;origin=38.39932%2C27.12643&amp;destination=38.41192%2C27.135689&amp;travelmode=driving</t>
        </is>
      </c>
    </row>
    <row r="346" ht="30" customHeight="1" s="113">
      <c r="A346" s="202" t="inlineStr">
        <is>
          <t>TUĞBA ÖZTANK</t>
        </is>
      </c>
      <c r="B346" s="202" t="inlineStr">
        <is>
          <t>M011</t>
        </is>
      </c>
      <c r="C346" s="202" t="inlineStr">
        <is>
          <t>BOZYAKA</t>
        </is>
      </c>
      <c r="D346" s="202" t="inlineStr">
        <is>
          <t>İzmir</t>
        </is>
      </c>
      <c r="E346" s="202" t="inlineStr">
        <is>
          <t>BOZYAKA çevresi</t>
        </is>
      </c>
      <c r="F346" s="197" t="inlineStr">
        <is>
          <t>DUATEPE MAH 601 SOK NO:25</t>
        </is>
      </c>
      <c r="G346" s="203" t="n">
        <v>38.408107</v>
      </c>
      <c r="H346" s="203" t="n">
        <v>27.134196</v>
      </c>
      <c r="I346" s="202" t="inlineStr">
        <is>
          <t>Toplu Taşıma</t>
        </is>
      </c>
      <c r="J346" s="204" t="n">
        <v>60</v>
      </c>
      <c r="K346" s="202" t="inlineStr">
        <is>
          <t>Değerlendirilebilir</t>
        </is>
      </c>
      <c r="L346" s="202" t="n"/>
      <c r="M346" s="205" t="n">
        <v>46229</v>
      </c>
      <c r="N346" s="202" t="inlineStr">
        <is>
          <t>Gerçek - Google Places, mahalle merkezi yaklaşık (Duatepe Mah merkezi (yaklaşık))</t>
        </is>
      </c>
      <c r="O346" s="206" t="inlineStr">
        <is>
          <t>Açık adres yalnız İK/admin tarafından görülmelidir; raporlara taşınmaz.</t>
        </is>
      </c>
      <c r="P346" s="131" t="n">
        <v>11.7</v>
      </c>
      <c r="Q346" s="131" t="inlineStr">
        <is>
          <t>MERKEZ</t>
        </is>
      </c>
      <c r="R346" s="131" t="n">
        <v>10</v>
      </c>
      <c r="S346" s="131" t="inlineStr">
        <is>
          <t>Hayır</t>
        </is>
      </c>
      <c r="T346" s="131" t="inlineStr">
        <is>
          <t>https://www.google.com/maps/dir/?api=1&amp;origin=38.408107%2C27.134196&amp;destination=38.493071%2C27.054551&amp;travelmode=driving</t>
        </is>
      </c>
      <c r="U346" s="131" t="inlineStr">
        <is>
          <t>YAPICIOĞLU</t>
        </is>
      </c>
      <c r="V346" s="131" t="n">
        <v>0.4</v>
      </c>
      <c r="W346" s="131" t="inlineStr">
        <is>
          <t>https://www.google.com/maps/dir/?api=1&amp;origin=38.408107%2C27.134196&amp;destination=38.41192%2C27.135689&amp;travelmode=driving</t>
        </is>
      </c>
      <c r="X346" s="131" t="inlineStr">
        <is>
          <t>İZMİRSPOR</t>
        </is>
      </c>
      <c r="Y346" s="131" t="n">
        <v>1.4</v>
      </c>
      <c r="Z346" s="131" t="inlineStr">
        <is>
          <t>https://www.google.com/maps/dir/?api=1&amp;origin=38.408107%2C27.134196&amp;destination=38.403691%2C27.119105&amp;travelmode=driving</t>
        </is>
      </c>
      <c r="AA346" s="131" t="inlineStr">
        <is>
          <t>BOZYAKA</t>
        </is>
      </c>
      <c r="AB346" s="131" t="n">
        <v>1.6</v>
      </c>
      <c r="AC346" s="131" t="inlineStr">
        <is>
          <t>https://www.google.com/maps/dir/?api=1&amp;origin=38.408107%2C27.134196&amp;destination=38.397598%2C27.122202&amp;travelmode=driving</t>
        </is>
      </c>
    </row>
    <row r="347" ht="30" customHeight="1" s="113">
      <c r="A347" s="202" t="inlineStr">
        <is>
          <t>SUPHİ ABLAK</t>
        </is>
      </c>
      <c r="B347" s="202" t="inlineStr">
        <is>
          <t>M011</t>
        </is>
      </c>
      <c r="C347" s="202" t="inlineStr">
        <is>
          <t>BOZYAKA</t>
        </is>
      </c>
      <c r="D347" s="202" t="inlineStr">
        <is>
          <t>İzmir</t>
        </is>
      </c>
      <c r="E347" s="202" t="inlineStr">
        <is>
          <t>BOZYAKA çevresi</t>
        </is>
      </c>
      <c r="F347" s="197" t="inlineStr">
        <is>
          <t>GÜNEŞLİ MAH 529 SOK NO:16 İÇ KAPI NO:6</t>
        </is>
      </c>
      <c r="G347" s="203" t="n">
        <v>38.401222</v>
      </c>
      <c r="H347" s="203" t="n">
        <v>27.128616</v>
      </c>
      <c r="I347" s="202" t="inlineStr">
        <is>
          <t>Toplu Taşıma</t>
        </is>
      </c>
      <c r="J347" s="204" t="n">
        <v>60</v>
      </c>
      <c r="K347" s="202" t="inlineStr">
        <is>
          <t>Değerlendirilebilir</t>
        </is>
      </c>
      <c r="L347" s="202" t="n"/>
      <c r="M347" s="205" t="n">
        <v>46229</v>
      </c>
      <c r="N347" s="202" t="inlineStr">
        <is>
          <t>Gerçek - Google Places (529 Sk No:16)</t>
        </is>
      </c>
      <c r="O347" s="206" t="inlineStr">
        <is>
          <t>Açık adres yalnız İK/admin tarafından görülmelidir; raporlara taşınmaz.</t>
        </is>
      </c>
      <c r="P347" s="131" t="n">
        <v>12.1</v>
      </c>
      <c r="Q347" s="131" t="inlineStr">
        <is>
          <t>BALÇOVA</t>
        </is>
      </c>
      <c r="R347" s="131" t="n">
        <v>1.7</v>
      </c>
      <c r="S347" s="131" t="inlineStr">
        <is>
          <t>Hayır</t>
        </is>
      </c>
      <c r="T347" s="131" t="inlineStr">
        <is>
          <t>https://www.google.com/maps/dir/?api=1&amp;origin=38.401222%2C27.128616&amp;destination=38.493071%2C27.054551&amp;travelmode=driving</t>
        </is>
      </c>
      <c r="U347" s="131" t="inlineStr">
        <is>
          <t>BOZYAKA</t>
        </is>
      </c>
      <c r="V347" s="131" t="n">
        <v>0.7</v>
      </c>
      <c r="W347" s="131" t="inlineStr">
        <is>
          <t>https://www.google.com/maps/dir/?api=1&amp;origin=38.401222%2C27.128616&amp;destination=38.397598%2C27.122202&amp;travelmode=driving</t>
        </is>
      </c>
      <c r="X347" s="131" t="inlineStr">
        <is>
          <t>İZMİRSPOR</t>
        </is>
      </c>
      <c r="Y347" s="131" t="n">
        <v>0.9</v>
      </c>
      <c r="Z347" s="131" t="inlineStr">
        <is>
          <t>https://www.google.com/maps/dir/?api=1&amp;origin=38.401222%2C27.128616&amp;destination=38.403691%2C27.119105&amp;travelmode=driving</t>
        </is>
      </c>
      <c r="AA347" s="131" t="inlineStr">
        <is>
          <t>YAPICIOĞLU</t>
        </is>
      </c>
      <c r="AB347" s="131" t="n">
        <v>1.3</v>
      </c>
      <c r="AC347" s="131" t="inlineStr">
        <is>
          <t>https://www.google.com/maps/dir/?api=1&amp;origin=38.401222%2C27.128616&amp;destination=38.41192%2C27.135689&amp;travelmode=driving</t>
        </is>
      </c>
    </row>
    <row r="348" ht="30" customHeight="1" s="113">
      <c r="A348" s="202" t="inlineStr">
        <is>
          <t>ŞÜKRÜ ADIBELLİ</t>
        </is>
      </c>
      <c r="B348" s="202" t="inlineStr">
        <is>
          <t>M011</t>
        </is>
      </c>
      <c r="C348" s="202" t="inlineStr">
        <is>
          <t>BOZYAKA</t>
        </is>
      </c>
      <c r="D348" s="202" t="inlineStr">
        <is>
          <t>İzmir</t>
        </is>
      </c>
      <c r="E348" s="202" t="inlineStr">
        <is>
          <t>BOZYAKA çevresi</t>
        </is>
      </c>
      <c r="F348" s="197" t="inlineStr">
        <is>
          <t>UĞUR MUMCU MAH. 5777 SK. NO:69</t>
        </is>
      </c>
      <c r="G348" s="203" t="n">
        <v>38.38213</v>
      </c>
      <c r="H348" s="203" t="n">
        <v>27.128063</v>
      </c>
      <c r="I348" s="202" t="inlineStr">
        <is>
          <t>Toplu Taşıma</t>
        </is>
      </c>
      <c r="J348" s="204" t="n">
        <v>60</v>
      </c>
      <c r="K348" s="202" t="inlineStr">
        <is>
          <t>Değerlendirilebilir</t>
        </is>
      </c>
      <c r="L348" s="202" t="n"/>
      <c r="M348" s="205" t="n">
        <v>46229</v>
      </c>
      <c r="N348" s="202" t="inlineStr">
        <is>
          <t>Gerçek - Google Places (5777 Sk No:69)</t>
        </is>
      </c>
      <c r="O348" s="206" t="inlineStr">
        <is>
          <t>Açık adres yalnız İK/admin tarafından görülmelidir; raporlara taşınmaz.</t>
        </is>
      </c>
      <c r="P348" s="131" t="n">
        <v>13.9</v>
      </c>
      <c r="Q348" s="131" t="inlineStr">
        <is>
          <t>NARLIDERE</t>
        </is>
      </c>
      <c r="R348" s="131" t="n">
        <v>2.5</v>
      </c>
      <c r="S348" s="131" t="inlineStr">
        <is>
          <t>Hayır</t>
        </is>
      </c>
      <c r="T348" s="131" t="inlineStr">
        <is>
          <t>https://www.google.com/maps/dir/?api=1&amp;origin=38.38213%2C27.128063&amp;destination=38.493071%2C27.054551&amp;travelmode=driving</t>
        </is>
      </c>
      <c r="U348" s="131" t="inlineStr">
        <is>
          <t>BOZYAKA</t>
        </is>
      </c>
      <c r="V348" s="131" t="n">
        <v>1.8</v>
      </c>
      <c r="W348" s="131" t="inlineStr">
        <is>
          <t>https://www.google.com/maps/dir/?api=1&amp;origin=38.38213%2C27.128063&amp;destination=38.397598%2C27.122202&amp;travelmode=driving</t>
        </is>
      </c>
      <c r="X348" s="131" t="inlineStr">
        <is>
          <t>ESKİİZMİR</t>
        </is>
      </c>
      <c r="Y348" s="131" t="n">
        <v>2</v>
      </c>
      <c r="Z348" s="131" t="inlineStr">
        <is>
          <t>https://www.google.com/maps/dir/?api=1&amp;origin=38.38213%2C27.128063&amp;destination=38.374534%2C27.107659&amp;travelmode=driving</t>
        </is>
      </c>
      <c r="AA348" s="131" t="inlineStr">
        <is>
          <t>BUCA</t>
        </is>
      </c>
      <c r="AB348" s="131" t="n">
        <v>2.2</v>
      </c>
      <c r="AC348" s="131" t="inlineStr">
        <is>
          <t>https://www.google.com/maps/dir/?api=1&amp;origin=38.38213%2C27.128063&amp;destination=38.373039%2C27.150591&amp;travelmode=driving</t>
        </is>
      </c>
    </row>
    <row r="349" ht="30" customHeight="1" s="113">
      <c r="A349" s="202" t="inlineStr">
        <is>
          <t>BARAN FİDAN</t>
        </is>
      </c>
      <c r="B349" s="202" t="inlineStr">
        <is>
          <t>M011</t>
        </is>
      </c>
      <c r="C349" s="202" t="inlineStr">
        <is>
          <t>BOZYAKA</t>
        </is>
      </c>
      <c r="D349" s="202" t="inlineStr">
        <is>
          <t>İzmir</t>
        </is>
      </c>
      <c r="E349" s="202" t="inlineStr">
        <is>
          <t>BOZYAKA çevresi</t>
        </is>
      </c>
      <c r="F349" s="197" t="inlineStr">
        <is>
          <t xml:space="preserve">MİTHATPAŞA MAH.207SK. NO:26 İÇ KAPI NO:1 </t>
        </is>
      </c>
      <c r="G349" s="203" t="n">
        <v>38.405091</v>
      </c>
      <c r="H349" s="203" t="n">
        <v>27.104598</v>
      </c>
      <c r="I349" s="202" t="inlineStr">
        <is>
          <t>Toplu Taşıma</t>
        </is>
      </c>
      <c r="J349" s="204" t="n">
        <v>60</v>
      </c>
      <c r="K349" s="202" t="inlineStr">
        <is>
          <t>Değerlendirilebilir</t>
        </is>
      </c>
      <c r="L349" s="202" t="n"/>
      <c r="M349" s="205" t="n">
        <v>46229</v>
      </c>
      <c r="N349" s="202" t="inlineStr">
        <is>
          <t>Gerçek - Google Places (207 Sk No:26 (zayıf, Murat Reis))</t>
        </is>
      </c>
      <c r="O349" s="206" t="inlineStr">
        <is>
          <t>Açık adres yalnız İK/admin tarafından görülmelidir; raporlara taşınmaz.</t>
        </is>
      </c>
      <c r="P349" s="131" t="n">
        <v>10.7</v>
      </c>
      <c r="Q349" s="131" t="inlineStr">
        <is>
          <t>BALÇOVA</t>
        </is>
      </c>
      <c r="R349" s="131" t="n">
        <v>1.6</v>
      </c>
      <c r="S349" s="131" t="inlineStr">
        <is>
          <t>Hayır</t>
        </is>
      </c>
      <c r="T349" s="131" t="inlineStr">
        <is>
          <t>https://www.google.com/maps/dir/?api=1&amp;origin=38.405091%2C27.104598&amp;destination=38.493071%2C27.054551&amp;travelmode=driving</t>
        </is>
      </c>
      <c r="U349" s="131" t="inlineStr">
        <is>
          <t>HATAY</t>
        </is>
      </c>
      <c r="V349" s="131" t="n">
        <v>0.5</v>
      </c>
      <c r="W349" s="131" t="inlineStr">
        <is>
          <t>https://www.google.com/maps/dir/?api=1&amp;origin=38.405091%2C27.104598&amp;destination=38.401482%2C27.101156&amp;travelmode=driving</t>
        </is>
      </c>
      <c r="X349" s="131" t="inlineStr">
        <is>
          <t>GÖZTEPE</t>
        </is>
      </c>
      <c r="Y349" s="131" t="n">
        <v>1.1</v>
      </c>
      <c r="Z349" s="131" t="inlineStr">
        <is>
          <t>https://www.google.com/maps/dir/?api=1&amp;origin=38.405091%2C27.104598&amp;destination=38.401328%2C27.093267&amp;travelmode=driving</t>
        </is>
      </c>
      <c r="AA349" s="131" t="inlineStr">
        <is>
          <t>AKEVLER</t>
        </is>
      </c>
      <c r="AB349" s="131" t="n">
        <v>1.2</v>
      </c>
      <c r="AC349" s="131" t="inlineStr">
        <is>
          <t>https://www.google.com/maps/dir/?api=1&amp;origin=38.405091%2C27.104598&amp;destination=38.394301%2C27.105194&amp;travelmode=driving</t>
        </is>
      </c>
    </row>
    <row r="350" ht="30" customHeight="1" s="113">
      <c r="A350" s="202" t="inlineStr">
        <is>
          <t>YAKUP ARAZ</t>
        </is>
      </c>
      <c r="B350" s="202" t="inlineStr">
        <is>
          <t>M050</t>
        </is>
      </c>
      <c r="C350" s="202" t="inlineStr">
        <is>
          <t>İZMİRSPOR</t>
        </is>
      </c>
      <c r="D350" s="202" t="inlineStr">
        <is>
          <t>İzmir</t>
        </is>
      </c>
      <c r="E350" s="202" t="inlineStr">
        <is>
          <t>İZMİRSPOR çevresi</t>
        </is>
      </c>
      <c r="F350" s="197" t="inlineStr">
        <is>
          <t xml:space="preserve">YAŞAR KEMAL MAH. 6002SK. TOKİ UZUNDERE KONUTLARI SİTESİ NO:21 </t>
        </is>
      </c>
      <c r="G350" s="203" t="n">
        <v>38.355214</v>
      </c>
      <c r="H350" s="203" t="n">
        <v>27.082163</v>
      </c>
      <c r="I350" s="202" t="inlineStr">
        <is>
          <t>Toplu Taşıma</t>
        </is>
      </c>
      <c r="J350" s="204" t="n">
        <v>60</v>
      </c>
      <c r="K350" s="202" t="inlineStr">
        <is>
          <t>Değerlendirilebilir</t>
        </is>
      </c>
      <c r="L350" s="202" t="n"/>
      <c r="M350" s="205" t="n">
        <v>46229</v>
      </c>
      <c r="N350" s="202" t="inlineStr">
        <is>
          <t>Gerçek - Google Places (6002 Sk)</t>
        </is>
      </c>
      <c r="O350" s="206" t="inlineStr">
        <is>
          <t>Açık adres yalnız İK/admin tarafından görülmelidir; raporlara taşınmaz.</t>
        </is>
      </c>
      <c r="P350" s="131" t="n">
        <v>15.5</v>
      </c>
      <c r="Q350" s="131" t="inlineStr">
        <is>
          <t>OSMANGAZİ</t>
        </is>
      </c>
      <c r="R350" s="131" t="n">
        <v>2.9</v>
      </c>
      <c r="S350" s="131" t="inlineStr">
        <is>
          <t>Hayır</t>
        </is>
      </c>
      <c r="T350" s="131" t="inlineStr">
        <is>
          <t>https://www.google.com/maps/dir/?api=1&amp;origin=38.355214%2C27.082163&amp;destination=38.493071%2C27.054551&amp;travelmode=driving</t>
        </is>
      </c>
      <c r="U350" s="131" t="inlineStr">
        <is>
          <t>ESKİİZMİR</t>
        </is>
      </c>
      <c r="V350" s="131" t="n">
        <v>3.1</v>
      </c>
      <c r="W350" s="131" t="inlineStr">
        <is>
          <t>https://www.google.com/maps/dir/?api=1&amp;origin=38.355214%2C27.082163&amp;destination=38.374534%2C27.107659&amp;travelmode=driving</t>
        </is>
      </c>
      <c r="X350" s="131" t="inlineStr">
        <is>
          <t>BALÇOVA</t>
        </is>
      </c>
      <c r="Y350" s="131" t="n">
        <v>4</v>
      </c>
      <c r="Z350" s="131" t="inlineStr">
        <is>
          <t>https://www.google.com/maps/dir/?api=1&amp;origin=38.355214%2C27.082163&amp;destination=38.385072%2C27.057448&amp;travelmode=driving</t>
        </is>
      </c>
      <c r="AA350" s="131" t="inlineStr">
        <is>
          <t>GAZİEMİR-5</t>
        </is>
      </c>
      <c r="AB350" s="131" t="n">
        <v>4.4</v>
      </c>
      <c r="AC350" s="131" t="inlineStr">
        <is>
          <t>https://www.google.com/maps/dir/?api=1&amp;origin=38.355214%2C27.082163&amp;destination=38.3283%2C27.11964&amp;travelmode=driving</t>
        </is>
      </c>
    </row>
    <row r="351" ht="30" customHeight="1" s="113">
      <c r="A351" s="202" t="inlineStr">
        <is>
          <t>BETÜL AKPINAR</t>
        </is>
      </c>
      <c r="B351" s="202" t="inlineStr">
        <is>
          <t>M050</t>
        </is>
      </c>
      <c r="C351" s="202" t="inlineStr">
        <is>
          <t>İZMİRSPOR</t>
        </is>
      </c>
      <c r="D351" s="202" t="inlineStr">
        <is>
          <t>İzmir</t>
        </is>
      </c>
      <c r="E351" s="202" t="inlineStr">
        <is>
          <t>İZMİRSPOR çevresi</t>
        </is>
      </c>
      <c r="F351" s="197" t="inlineStr">
        <is>
          <t>ATİLLA MAH. 474 SOK. NO:98 D:3 KONAK/İZMİR</t>
        </is>
      </c>
      <c r="G351" s="203" t="n">
        <v>38.406775</v>
      </c>
      <c r="H351" s="203" t="n">
        <v>27.124422</v>
      </c>
      <c r="I351" s="202" t="inlineStr">
        <is>
          <t>Toplu Taşıma</t>
        </is>
      </c>
      <c r="J351" s="204" t="n">
        <v>60</v>
      </c>
      <c r="K351" s="202" t="inlineStr">
        <is>
          <t>Değerlendirilebilir</t>
        </is>
      </c>
      <c r="L351" s="202" t="n"/>
      <c r="M351" s="205" t="n">
        <v>46229</v>
      </c>
      <c r="N351" s="202" t="inlineStr">
        <is>
          <t>Gerçek - Google Places (474 Sk No:98)</t>
        </is>
      </c>
      <c r="O351" s="206" t="inlineStr">
        <is>
          <t>Açık adres yalnız İK/admin tarafından görülmelidir; raporlara taşınmaz.</t>
        </is>
      </c>
      <c r="P351" s="131" t="n">
        <v>11.4</v>
      </c>
      <c r="Q351" s="131" t="inlineStr">
        <is>
          <t>BALÇOVA</t>
        </is>
      </c>
      <c r="R351" s="131" t="n">
        <v>2.8</v>
      </c>
      <c r="S351" s="131" t="inlineStr">
        <is>
          <t>Hayır</t>
        </is>
      </c>
      <c r="T351" s="131" t="inlineStr">
        <is>
          <t>https://www.google.com/maps/dir/?api=1&amp;origin=38.406775%2C27.124422&amp;destination=38.493071%2C27.054551&amp;travelmode=driving</t>
        </is>
      </c>
      <c r="U351" s="131" t="inlineStr">
        <is>
          <t>İZMİRSPOR</t>
        </is>
      </c>
      <c r="V351" s="131" t="n">
        <v>0.6</v>
      </c>
      <c r="W351" s="131" t="inlineStr">
        <is>
          <t>https://www.google.com/maps/dir/?api=1&amp;origin=38.406775%2C27.124422&amp;destination=38.403691%2C27.119105&amp;travelmode=driving</t>
        </is>
      </c>
      <c r="X351" s="131" t="inlineStr">
        <is>
          <t>BOZYAKA</t>
        </is>
      </c>
      <c r="Y351" s="131" t="n">
        <v>1</v>
      </c>
      <c r="Z351" s="131" t="inlineStr">
        <is>
          <t>https://www.google.com/maps/dir/?api=1&amp;origin=38.406775%2C27.124422&amp;destination=38.397598%2C27.122202&amp;travelmode=driving</t>
        </is>
      </c>
      <c r="AA351" s="131" t="inlineStr">
        <is>
          <t>YAPICIOĞLU</t>
        </is>
      </c>
      <c r="AB351" s="131" t="n">
        <v>1.1</v>
      </c>
      <c r="AC351" s="131" t="inlineStr">
        <is>
          <t>https://www.google.com/maps/dir/?api=1&amp;origin=38.406775%2C27.124422&amp;destination=38.41192%2C27.135689&amp;travelmode=driving</t>
        </is>
      </c>
    </row>
    <row r="352" ht="30" customHeight="1" s="113">
      <c r="A352" s="202" t="inlineStr">
        <is>
          <t>YUSUF JONTÜRK</t>
        </is>
      </c>
      <c r="B352" s="202" t="inlineStr">
        <is>
          <t>M050</t>
        </is>
      </c>
      <c r="C352" s="202" t="inlineStr">
        <is>
          <t>İZMİRSPOR</t>
        </is>
      </c>
      <c r="D352" s="202" t="inlineStr">
        <is>
          <t>İzmir</t>
        </is>
      </c>
      <c r="E352" s="202" t="inlineStr">
        <is>
          <t>İZMİRSPOR çevresi</t>
        </is>
      </c>
      <c r="F352" s="197" t="inlineStr">
        <is>
          <t>KÖPRÜLÜ MAH 4278 SOK NO:10 İÇ KAPI NO:1</t>
        </is>
      </c>
      <c r="G352" s="203" t="n">
        <v>38.482</v>
      </c>
      <c r="H352" s="203" t="n">
        <v>27.219</v>
      </c>
      <c r="I352" s="202" t="inlineStr">
        <is>
          <t>Toplu Taşıma</t>
        </is>
      </c>
      <c r="J352" s="204" t="n">
        <v>60</v>
      </c>
      <c r="K352" s="202" t="inlineStr">
        <is>
          <t>Değerlendirilebilir</t>
        </is>
      </c>
      <c r="L352" s="202" t="n"/>
      <c r="M352" s="205" t="n">
        <v>46229</v>
      </c>
      <c r="N352" s="202" t="inlineStr">
        <is>
          <t>Dummy - değiştiriniz</t>
        </is>
      </c>
      <c r="O352" s="206" t="inlineStr">
        <is>
          <t>Açık adres yalnız İK/admin tarafından görülmelidir; raporlara taşınmaz.</t>
        </is>
      </c>
      <c r="P352" s="131" t="n">
        <v>14.4</v>
      </c>
      <c r="Q352" s="131" t="inlineStr">
        <is>
          <t>OSMANGAZİ</t>
        </is>
      </c>
      <c r="R352" s="131" t="n">
        <v>2.8</v>
      </c>
      <c r="S352" s="131" t="inlineStr">
        <is>
          <t>Hayır</t>
        </is>
      </c>
      <c r="T352" s="131" t="inlineStr">
        <is>
          <t>https://www.google.com/maps/dir/?api=1&amp;origin=38.482%2C27.219&amp;destination=38.493071%2C27.054551&amp;travelmode=driving</t>
        </is>
      </c>
      <c r="U352" s="131" t="inlineStr">
        <is>
          <t>OSMANGAZİ</t>
        </is>
      </c>
      <c r="V352" s="131" t="n">
        <v>2.8</v>
      </c>
      <c r="W352" s="131" t="inlineStr">
        <is>
          <t>https://www.google.com/maps/dir/?api=1&amp;origin=38.482%2C27.219&amp;destination=38.464877%2C27.194834&amp;travelmode=driving</t>
        </is>
      </c>
      <c r="X352" s="131" t="inlineStr">
        <is>
          <t>MANAVKUYU</t>
        </is>
      </c>
      <c r="Y352" s="131" t="n">
        <v>3.8</v>
      </c>
      <c r="Z352" s="131" t="inlineStr">
        <is>
          <t>https://www.google.com/maps/dir/?api=1&amp;origin=38.482%2C27.219&amp;destination=38.4625711%2C27.1824038&amp;travelmode=driving</t>
        </is>
      </c>
      <c r="AA352" s="131" t="inlineStr">
        <is>
          <t>YEŞİLOVA</t>
        </is>
      </c>
      <c r="AB352" s="131" t="n">
        <v>5.2</v>
      </c>
      <c r="AC352" s="131" t="inlineStr">
        <is>
          <t>https://www.google.com/maps/dir/?api=1&amp;origin=38.482%2C27.219&amp;destination=38.436005%2C27.206807&amp;travelmode=driving</t>
        </is>
      </c>
    </row>
    <row r="353" ht="30" customHeight="1" s="113">
      <c r="A353" s="202" t="inlineStr">
        <is>
          <t>SILAM OLĞAÇ</t>
        </is>
      </c>
      <c r="B353" s="202" t="inlineStr">
        <is>
          <t>M050</t>
        </is>
      </c>
      <c r="C353" s="202" t="inlineStr">
        <is>
          <t>İZMİRSPOR</t>
        </is>
      </c>
      <c r="D353" s="202" t="inlineStr">
        <is>
          <t>İzmir</t>
        </is>
      </c>
      <c r="E353" s="202" t="inlineStr">
        <is>
          <t>İZMİRSPOR çevresi</t>
        </is>
      </c>
      <c r="F353" s="197" t="inlineStr">
        <is>
          <t>UFUK MAH.914/1 SOKAK NO.8 D.2 BUCA</t>
        </is>
      </c>
      <c r="G353" s="203" t="n">
        <v>38.402893</v>
      </c>
      <c r="H353" s="203" t="n">
        <v>27.168881</v>
      </c>
      <c r="I353" s="202" t="inlineStr">
        <is>
          <t>Toplu Taşıma</t>
        </is>
      </c>
      <c r="J353" s="204" t="n">
        <v>60</v>
      </c>
      <c r="K353" s="202" t="inlineStr">
        <is>
          <t>Değerlendirilebilir</t>
        </is>
      </c>
      <c r="L353" s="202" t="n"/>
      <c r="M353" s="205" t="n">
        <v>46229</v>
      </c>
      <c r="N353" s="202" t="inlineStr">
        <is>
          <t>Gerçek - Google Places (914/1 Sk No:8)</t>
        </is>
      </c>
      <c r="O353" s="206" t="inlineStr">
        <is>
          <t>Açık adres yalnız İK/admin tarafından görülmelidir; raporlara taşınmaz.</t>
        </is>
      </c>
      <c r="P353" s="131" t="n">
        <v>14.1</v>
      </c>
      <c r="Q353" s="131" t="inlineStr">
        <is>
          <t>OSMANGAZİ</t>
        </is>
      </c>
      <c r="R353" s="131" t="n">
        <v>5</v>
      </c>
      <c r="S353" s="131" t="inlineStr">
        <is>
          <t>Hayır</t>
        </is>
      </c>
      <c r="T353" s="131" t="inlineStr">
        <is>
          <t>https://www.google.com/maps/dir/?api=1&amp;origin=38.402893%2C27.168881&amp;destination=38.493071%2C27.054551&amp;travelmode=driving</t>
        </is>
      </c>
      <c r="U353" s="131" t="inlineStr">
        <is>
          <t>HAL DEPO</t>
        </is>
      </c>
      <c r="V353" s="131" t="n">
        <v>1</v>
      </c>
      <c r="W353" s="131" t="inlineStr">
        <is>
          <t>https://www.google.com/maps/dir/?api=1&amp;origin=38.402893%2C27.168881&amp;destination=38.412%2C27.168&amp;travelmode=driving</t>
        </is>
      </c>
      <c r="X353" s="131" t="inlineStr">
        <is>
          <t>ŞİRİNYER</t>
        </is>
      </c>
      <c r="Y353" s="131" t="n">
        <v>1.2</v>
      </c>
      <c r="Z353" s="131" t="inlineStr">
        <is>
          <t>https://www.google.com/maps/dir/?api=1&amp;origin=38.402893%2C27.168881&amp;destination=38.399377%2C27.155469&amp;travelmode=driving</t>
        </is>
      </c>
      <c r="AA353" s="131" t="inlineStr">
        <is>
          <t>BUCA2</t>
        </is>
      </c>
      <c r="AB353" s="131" t="n">
        <v>2</v>
      </c>
      <c r="AC353" s="131" t="inlineStr">
        <is>
          <t>https://www.google.com/maps/dir/?api=1&amp;origin=38.402893%2C27.168881&amp;destination=38.394722%2C27.148207&amp;travelmode=driving</t>
        </is>
      </c>
    </row>
    <row r="354" ht="30" customHeight="1" s="113">
      <c r="A354" s="202" t="inlineStr">
        <is>
          <t>ELİF ÖZDEMİR</t>
        </is>
      </c>
      <c r="B354" s="202" t="inlineStr">
        <is>
          <t>M050</t>
        </is>
      </c>
      <c r="C354" s="202" t="inlineStr">
        <is>
          <t>İZMİRSPOR</t>
        </is>
      </c>
      <c r="D354" s="202" t="inlineStr">
        <is>
          <t>İzmir</t>
        </is>
      </c>
      <c r="E354" s="202" t="inlineStr">
        <is>
          <t>İZMİRSPOR çevresi</t>
        </is>
      </c>
      <c r="F354" s="197" t="inlineStr">
        <is>
          <t>REİS MAH 9012 SK NO:52 İÇ KAPI NO:6</t>
        </is>
      </c>
      <c r="G354" s="203" t="n">
        <v>38.394134</v>
      </c>
      <c r="H354" s="203" t="n">
        <v>27.114412</v>
      </c>
      <c r="I354" s="202" t="inlineStr">
        <is>
          <t>Toplu Taşıma</t>
        </is>
      </c>
      <c r="J354" s="204" t="n">
        <v>60</v>
      </c>
      <c r="K354" s="202" t="inlineStr">
        <is>
          <t>Değerlendirilebilir</t>
        </is>
      </c>
      <c r="L354" s="202" t="n"/>
      <c r="M354" s="205" t="n">
        <v>46229</v>
      </c>
      <c r="N354" s="202" t="inlineStr">
        <is>
          <t>Gerçek - Google Places (9012 Sk No:52)</t>
        </is>
      </c>
      <c r="O354" s="206" t="inlineStr">
        <is>
          <t>Açık adres yalnız İK/admin tarafından görülmelidir; raporlara taşınmaz.</t>
        </is>
      </c>
      <c r="P354" s="131" t="n">
        <v>8.6</v>
      </c>
      <c r="Q354" s="131" t="inlineStr">
        <is>
          <t>OSMANGAZİ</t>
        </is>
      </c>
      <c r="R354" s="131" t="n">
        <v>2.8</v>
      </c>
      <c r="S354" s="131" t="inlineStr">
        <is>
          <t>Hayır</t>
        </is>
      </c>
      <c r="T354" s="131" t="inlineStr">
        <is>
          <t>https://www.google.com/maps/dir/?api=1&amp;origin=38.394134%2C27.114412&amp;destination=38.469293%2C27.136971&amp;travelmode=driving</t>
        </is>
      </c>
      <c r="U354" s="131" t="inlineStr">
        <is>
          <t>BOZYAKA</t>
        </is>
      </c>
      <c r="V354" s="131" t="n">
        <v>0.8</v>
      </c>
      <c r="W354" s="131" t="inlineStr">
        <is>
          <t>https://www.google.com/maps/dir/?api=1&amp;origin=38.394134%2C27.114412&amp;destination=38.397598%2C27.122202&amp;travelmode=driving</t>
        </is>
      </c>
      <c r="X354" s="131" t="inlineStr">
        <is>
          <t>AKEVLER</t>
        </is>
      </c>
      <c r="Y354" s="131" t="n">
        <v>0.8</v>
      </c>
      <c r="Z354" s="131" t="inlineStr">
        <is>
          <t>https://www.google.com/maps/dir/?api=1&amp;origin=38.394134%2C27.114412&amp;destination=38.394301%2C27.105194&amp;travelmode=driving</t>
        </is>
      </c>
      <c r="AA354" s="131" t="inlineStr">
        <is>
          <t>İZMİRSPOR</t>
        </is>
      </c>
      <c r="AB354" s="131" t="n">
        <v>1.1</v>
      </c>
      <c r="AC354" s="131" t="inlineStr">
        <is>
          <t>https://www.google.com/maps/dir/?api=1&amp;origin=38.394134%2C27.114412&amp;destination=38.403691%2C27.119105&amp;travelmode=driving</t>
        </is>
      </c>
    </row>
    <row r="355" ht="30" customHeight="1" s="113">
      <c r="A355" s="202" t="inlineStr">
        <is>
          <t>TUTKU MUĞLU</t>
        </is>
      </c>
      <c r="B355" s="202" t="inlineStr">
        <is>
          <t>M050</t>
        </is>
      </c>
      <c r="C355" s="202" t="inlineStr">
        <is>
          <t>İZMİRSPOR</t>
        </is>
      </c>
      <c r="D355" s="202" t="inlineStr">
        <is>
          <t>İzmir</t>
        </is>
      </c>
      <c r="E355" s="202" t="inlineStr">
        <is>
          <t>İZMİRSPOR çevresi</t>
        </is>
      </c>
      <c r="F355" s="197" t="inlineStr">
        <is>
          <t>UMUT MAH 3835 SOK NO:3/1İÇ KAPI NO:1</t>
        </is>
      </c>
      <c r="G355" s="203" t="n">
        <v>38.371476</v>
      </c>
      <c r="H355" s="203" t="n">
        <v>27.101908</v>
      </c>
      <c r="I355" s="202" t="inlineStr">
        <is>
          <t>Toplu Taşıma</t>
        </is>
      </c>
      <c r="J355" s="204" t="n">
        <v>60</v>
      </c>
      <c r="K355" s="202" t="inlineStr">
        <is>
          <t>Değerlendirilebilir</t>
        </is>
      </c>
      <c r="L355" s="202" t="n"/>
      <c r="M355" s="205" t="n">
        <v>46229</v>
      </c>
      <c r="N355" s="202" t="inlineStr">
        <is>
          <t>Gerçek - Google Places (3835 Sk No:3)</t>
        </is>
      </c>
      <c r="O355" s="206" t="inlineStr">
        <is>
          <t>Açık adres yalnız İK/admin tarafından görülmelidir; raporlara taşınmaz.</t>
        </is>
      </c>
      <c r="P355" s="131" t="n">
        <v>11.3</v>
      </c>
      <c r="Q355" s="131" t="inlineStr">
        <is>
          <t>OSMANGAZİ</t>
        </is>
      </c>
      <c r="R355" s="131" t="n">
        <v>4.9</v>
      </c>
      <c r="S355" s="131" t="inlineStr">
        <is>
          <t>Hayır</t>
        </is>
      </c>
      <c r="T355" s="131" t="inlineStr">
        <is>
          <t>https://www.google.com/maps/dir/?api=1&amp;origin=38.371476%2C27.101908&amp;destination=38.469293%2C27.136971&amp;travelmode=driving</t>
        </is>
      </c>
      <c r="U355" s="131" t="inlineStr">
        <is>
          <t>ESKİİZMİR</t>
        </is>
      </c>
      <c r="V355" s="131" t="n">
        <v>0.6</v>
      </c>
      <c r="W355" s="131" t="inlineStr">
        <is>
          <t>https://www.google.com/maps/dir/?api=1&amp;origin=38.371476%2C27.101908&amp;destination=38.374534%2C27.107659&amp;travelmode=driving</t>
        </is>
      </c>
      <c r="X355" s="131" t="inlineStr">
        <is>
          <t>AKEVLER</t>
        </is>
      </c>
      <c r="Y355" s="131" t="n">
        <v>2.6</v>
      </c>
      <c r="Z355" s="131" t="inlineStr">
        <is>
          <t>https://www.google.com/maps/dir/?api=1&amp;origin=38.371476%2C27.101908&amp;destination=38.394301%2C27.105194&amp;travelmode=driving</t>
        </is>
      </c>
      <c r="AA355" s="131" t="inlineStr">
        <is>
          <t>HATAY</t>
        </is>
      </c>
      <c r="AB355" s="131" t="n">
        <v>3.3</v>
      </c>
      <c r="AC355" s="131" t="inlineStr">
        <is>
          <t>https://www.google.com/maps/dir/?api=1&amp;origin=38.371476%2C27.101908&amp;destination=38.401482%2C27.101156&amp;travelmode=driving</t>
        </is>
      </c>
    </row>
    <row r="356" ht="30" customHeight="1" s="113">
      <c r="A356" s="202" t="inlineStr">
        <is>
          <t>TUANA GEDİK</t>
        </is>
      </c>
      <c r="B356" s="202" t="inlineStr">
        <is>
          <t>M050</t>
        </is>
      </c>
      <c r="C356" s="202" t="inlineStr">
        <is>
          <t>İZMİRSPOR</t>
        </is>
      </c>
      <c r="D356" s="202" t="inlineStr">
        <is>
          <t>İzmir</t>
        </is>
      </c>
      <c r="E356" s="202" t="inlineStr">
        <is>
          <t>İZMİRSPOR çevresi</t>
        </is>
      </c>
      <c r="F356" s="197" t="inlineStr">
        <is>
          <t>DOĞANAY MAH YILDIZ CAD GÜNEŞ NO:6 İÇ KAPI NO:4</t>
        </is>
      </c>
      <c r="G356" s="203" t="n">
        <v>38.393507</v>
      </c>
      <c r="H356" s="203" t="n">
        <v>27.118145</v>
      </c>
      <c r="I356" s="202" t="inlineStr">
        <is>
          <t>Toplu Taşıma</t>
        </is>
      </c>
      <c r="J356" s="204" t="n">
        <v>60</v>
      </c>
      <c r="K356" s="202" t="inlineStr">
        <is>
          <t>Değerlendirilebilir</t>
        </is>
      </c>
      <c r="L356" s="202" t="n"/>
      <c r="M356" s="205" t="n">
        <v>46229</v>
      </c>
      <c r="N356" s="202" t="inlineStr">
        <is>
          <t>Gerçek - Google Places (Yıldız Cd No:6)</t>
        </is>
      </c>
      <c r="O356" s="206" t="inlineStr">
        <is>
          <t>Açık adres yalnız İK/admin tarafından görülmelidir; raporlara taşınmaz.</t>
        </is>
      </c>
      <c r="P356" s="131" t="n">
        <v>8.6</v>
      </c>
      <c r="Q356" s="131" t="inlineStr">
        <is>
          <t>OSMANGAZİ</t>
        </is>
      </c>
      <c r="R356" s="131" t="n">
        <v>2.7</v>
      </c>
      <c r="S356" s="131" t="inlineStr">
        <is>
          <t>Hayır</t>
        </is>
      </c>
      <c r="T356" s="131" t="inlineStr">
        <is>
          <t>https://www.google.com/maps/dir/?api=1&amp;origin=38.393507%2C27.118145&amp;destination=38.469293%2C27.136971&amp;travelmode=driving</t>
        </is>
      </c>
      <c r="U356" s="131" t="inlineStr">
        <is>
          <t>BOZYAKA</t>
        </is>
      </c>
      <c r="V356" s="131" t="n">
        <v>0.6</v>
      </c>
      <c r="W356" s="131" t="inlineStr">
        <is>
          <t>https://www.google.com/maps/dir/?api=1&amp;origin=38.393507%2C27.118145&amp;destination=38.397598%2C27.122202&amp;travelmode=driving</t>
        </is>
      </c>
      <c r="X356" s="131" t="inlineStr">
        <is>
          <t>AKEVLER</t>
        </is>
      </c>
      <c r="Y356" s="131" t="n">
        <v>1.1</v>
      </c>
      <c r="Z356" s="131" t="inlineStr">
        <is>
          <t>https://www.google.com/maps/dir/?api=1&amp;origin=38.393507%2C27.118145&amp;destination=38.394301%2C27.105194&amp;travelmode=driving</t>
        </is>
      </c>
      <c r="AA356" s="131" t="inlineStr">
        <is>
          <t>İZMİRSPOR</t>
        </is>
      </c>
      <c r="AB356" s="131" t="n">
        <v>1.1</v>
      </c>
      <c r="AC356" s="131" t="inlineStr">
        <is>
          <t>https://www.google.com/maps/dir/?api=1&amp;origin=38.393507%2C27.118145&amp;destination=38.403691%2C27.119105&amp;travelmode=driving</t>
        </is>
      </c>
    </row>
    <row r="357" ht="30" customHeight="1" s="113">
      <c r="A357" s="202" t="inlineStr">
        <is>
          <t>CANSU ALTAN</t>
        </is>
      </c>
      <c r="B357" s="202" t="inlineStr">
        <is>
          <t>M050</t>
        </is>
      </c>
      <c r="C357" s="202" t="inlineStr">
        <is>
          <t>İZMİRSPOR</t>
        </is>
      </c>
      <c r="D357" s="202" t="inlineStr">
        <is>
          <t>İzmir</t>
        </is>
      </c>
      <c r="E357" s="202" t="inlineStr">
        <is>
          <t>İZMİRSPOR çevresi</t>
        </is>
      </c>
      <c r="F357" s="197" t="inlineStr">
        <is>
          <t>YENİGÜN MAH. 267/2 SK. NO:1 İÇ KAPI NO:9</t>
        </is>
      </c>
      <c r="G357" s="203" t="n">
        <v>38.376774</v>
      </c>
      <c r="H357" s="203" t="n">
        <v>27.16572</v>
      </c>
      <c r="I357" s="202" t="inlineStr">
        <is>
          <t>Toplu Taşıma</t>
        </is>
      </c>
      <c r="J357" s="204" t="n">
        <v>60</v>
      </c>
      <c r="K357" s="202" t="inlineStr">
        <is>
          <t>Değerlendirilebilir</t>
        </is>
      </c>
      <c r="L357" s="202" t="n"/>
      <c r="M357" s="205" t="n">
        <v>46229</v>
      </c>
      <c r="N357" s="202" t="inlineStr">
        <is>
          <t>Gerçek - Google Places (267/2 Sk No:1)</t>
        </is>
      </c>
      <c r="O357" s="206" t="inlineStr">
        <is>
          <t>Açık adres yalnız İK/admin tarafından görülmelidir; raporlara taşınmaz.</t>
        </is>
      </c>
      <c r="P357" s="131" t="n">
        <v>10.6</v>
      </c>
      <c r="Q357" s="131" t="inlineStr">
        <is>
          <t>OSMANGAZİ</t>
        </is>
      </c>
      <c r="R357" s="131" t="n">
        <v>4.8</v>
      </c>
      <c r="S357" s="131" t="inlineStr">
        <is>
          <t>Hayır</t>
        </is>
      </c>
      <c r="T357" s="131" t="inlineStr">
        <is>
          <t>https://www.google.com/maps/dir/?api=1&amp;origin=38.376774%2C27.16572&amp;destination=38.469293%2C27.136971&amp;travelmode=driving</t>
        </is>
      </c>
      <c r="U357" s="131" t="inlineStr">
        <is>
          <t>GEDİZ</t>
        </is>
      </c>
      <c r="V357" s="131" t="n">
        <v>0.9</v>
      </c>
      <c r="W357" s="131" t="inlineStr">
        <is>
          <t>https://www.google.com/maps/dir/?api=1&amp;origin=38.376774%2C27.16572&amp;destination=38.37066%2C27.159618&amp;travelmode=driving</t>
        </is>
      </c>
      <c r="X357" s="131" t="inlineStr">
        <is>
          <t>BUCA</t>
        </is>
      </c>
      <c r="Y357" s="131" t="n">
        <v>1.4</v>
      </c>
      <c r="Z357" s="131" t="inlineStr">
        <is>
          <t>https://www.google.com/maps/dir/?api=1&amp;origin=38.376774%2C27.16572&amp;destination=38.373039%2C27.150591&amp;travelmode=driving</t>
        </is>
      </c>
      <c r="AA357" s="131" t="inlineStr">
        <is>
          <t>ŞİRİNYER 2</t>
        </is>
      </c>
      <c r="AB357" s="131" t="n">
        <v>2</v>
      </c>
      <c r="AC357" s="131" t="inlineStr">
        <is>
          <t>https://www.google.com/maps/dir/?api=1&amp;origin=38.376774%2C27.16572&amp;destination=38.3911321%2C27.1511743&amp;travelmode=driving</t>
        </is>
      </c>
    </row>
    <row r="358" ht="30" customHeight="1" s="113">
      <c r="A358" s="202" t="inlineStr">
        <is>
          <t>SİBEL ÇAVUŞDERE</t>
        </is>
      </c>
      <c r="B358" s="202" t="inlineStr">
        <is>
          <t>M050</t>
        </is>
      </c>
      <c r="C358" s="202" t="inlineStr">
        <is>
          <t>İZMİRSPOR</t>
        </is>
      </c>
      <c r="D358" s="202" t="inlineStr">
        <is>
          <t>İzmir</t>
        </is>
      </c>
      <c r="E358" s="202" t="inlineStr">
        <is>
          <t>İZMİRSPOR çevresi</t>
        </is>
      </c>
      <c r="F358" s="197" t="inlineStr">
        <is>
          <t xml:space="preserve">KİBAR MAH.3776 SK.NO:9 İÇ KAPI NO:3 </t>
        </is>
      </c>
      <c r="G358" s="203" t="n">
        <v>38.375519</v>
      </c>
      <c r="H358" s="203" t="n">
        <v>27.11109</v>
      </c>
      <c r="I358" s="202" t="inlineStr">
        <is>
          <t>Toplu Taşıma</t>
        </is>
      </c>
      <c r="J358" s="204" t="n">
        <v>60</v>
      </c>
      <c r="K358" s="202" t="inlineStr">
        <is>
          <t>Değerlendirilebilir</t>
        </is>
      </c>
      <c r="L358" s="202" t="n"/>
      <c r="M358" s="205" t="n">
        <v>46229</v>
      </c>
      <c r="N358" s="202" t="inlineStr">
        <is>
          <t>Gerçek - Google Places (3776 Sk No:9)</t>
        </is>
      </c>
      <c r="O358" s="206" t="inlineStr">
        <is>
          <t>Açık adres yalnız İK/admin tarafından görülmelidir; raporlara taşınmaz.</t>
        </is>
      </c>
      <c r="P358" s="131" t="n">
        <v>10.7</v>
      </c>
      <c r="Q358" s="131" t="inlineStr">
        <is>
          <t>OSMANGAZİ</t>
        </is>
      </c>
      <c r="R358" s="131" t="n">
        <v>3</v>
      </c>
      <c r="S358" s="131" t="inlineStr">
        <is>
          <t>Hayır</t>
        </is>
      </c>
      <c r="T358" s="131" t="inlineStr">
        <is>
          <t>https://www.google.com/maps/dir/?api=1&amp;origin=38.375519%2C27.11109&amp;destination=38.469293%2C27.136971&amp;travelmode=driving</t>
        </is>
      </c>
      <c r="U358" s="131" t="inlineStr">
        <is>
          <t>ESKİİZMİR</t>
        </is>
      </c>
      <c r="V358" s="131" t="n">
        <v>0.3</v>
      </c>
      <c r="W358" s="131" t="inlineStr">
        <is>
          <t>https://www.google.com/maps/dir/?api=1&amp;origin=38.375519%2C27.11109&amp;destination=38.374534%2C27.107659&amp;travelmode=driving</t>
        </is>
      </c>
      <c r="X358" s="131" t="inlineStr">
        <is>
          <t>AKEVLER</t>
        </is>
      </c>
      <c r="Y358" s="131" t="n">
        <v>2.2</v>
      </c>
      <c r="Z358" s="131" t="inlineStr">
        <is>
          <t>https://www.google.com/maps/dir/?api=1&amp;origin=38.375519%2C27.11109&amp;destination=38.394301%2C27.105194&amp;travelmode=driving</t>
        </is>
      </c>
      <c r="AA358" s="131" t="inlineStr">
        <is>
          <t>BOZYAKA</t>
        </is>
      </c>
      <c r="AB358" s="131" t="n">
        <v>2.6</v>
      </c>
      <c r="AC358" s="131" t="inlineStr">
        <is>
          <t>https://www.google.com/maps/dir/?api=1&amp;origin=38.375519%2C27.11109&amp;destination=38.397598%2C27.122202&amp;travelmode=driving</t>
        </is>
      </c>
    </row>
    <row r="359" ht="30" customHeight="1" s="113">
      <c r="A359" s="202" t="inlineStr">
        <is>
          <t>ÜMİT DAŞTAN</t>
        </is>
      </c>
      <c r="B359" s="202" t="inlineStr">
        <is>
          <t>M050</t>
        </is>
      </c>
      <c r="C359" s="202" t="inlineStr">
        <is>
          <t>İZMİRSPOR</t>
        </is>
      </c>
      <c r="D359" s="202" t="inlineStr">
        <is>
          <t>İzmir</t>
        </is>
      </c>
      <c r="E359" s="202" t="inlineStr">
        <is>
          <t>İZMİRSPOR çevresi</t>
        </is>
      </c>
      <c r="F359" s="197" t="inlineStr">
        <is>
          <t xml:space="preserve">SARIYER MAH. 5685/1 SK. NO:22 İÇ KAPI NO:8 </t>
        </is>
      </c>
      <c r="G359" s="203" t="n">
        <v>38.385195</v>
      </c>
      <c r="H359" s="203" t="n">
        <v>27.128629</v>
      </c>
      <c r="I359" s="202" t="inlineStr">
        <is>
          <t>Toplu Taşıma</t>
        </is>
      </c>
      <c r="J359" s="204" t="n">
        <v>60</v>
      </c>
      <c r="K359" s="202" t="inlineStr">
        <is>
          <t>Değerlendirilebilir</t>
        </is>
      </c>
      <c r="L359" s="202" t="n"/>
      <c r="M359" s="205" t="n">
        <v>46229</v>
      </c>
      <c r="N359" s="202" t="inlineStr">
        <is>
          <t>Gerçek - Google Places (5685/1 Sk No:22)</t>
        </is>
      </c>
      <c r="O359" s="206" t="inlineStr">
        <is>
          <t>Açık adres yalnız İK/admin tarafından görülmelidir; raporlara taşınmaz.</t>
        </is>
      </c>
      <c r="P359" s="131" t="n">
        <v>9.4</v>
      </c>
      <c r="Q359" s="131" t="inlineStr">
        <is>
          <t>OSMANGAZİ</t>
        </is>
      </c>
      <c r="R359" s="131" t="n">
        <v>5.1</v>
      </c>
      <c r="S359" s="131" t="inlineStr">
        <is>
          <t>Hayır</t>
        </is>
      </c>
      <c r="T359" s="131" t="inlineStr">
        <is>
          <t>https://www.google.com/maps/dir/?api=1&amp;origin=38.385195%2C27.128629&amp;destination=38.469293%2C27.136971&amp;travelmode=driving</t>
        </is>
      </c>
      <c r="U359" s="131" t="inlineStr">
        <is>
          <t>BOZYAKA</t>
        </is>
      </c>
      <c r="V359" s="131" t="n">
        <v>1.5</v>
      </c>
      <c r="W359" s="131" t="inlineStr">
        <is>
          <t>https://www.google.com/maps/dir/?api=1&amp;origin=38.385195%2C27.128629&amp;destination=38.397598%2C27.122202&amp;travelmode=driving</t>
        </is>
      </c>
      <c r="X359" s="131" t="inlineStr">
        <is>
          <t>BUCA2</t>
        </is>
      </c>
      <c r="Y359" s="131" t="n">
        <v>2</v>
      </c>
      <c r="Z359" s="131" t="inlineStr">
        <is>
          <t>https://www.google.com/maps/dir/?api=1&amp;origin=38.385195%2C27.128629&amp;destination=38.394722%2C27.148207&amp;travelmode=driving</t>
        </is>
      </c>
      <c r="AA359" s="131" t="inlineStr">
        <is>
          <t>ŞİRİNYER 2</t>
        </is>
      </c>
      <c r="AB359" s="131" t="n">
        <v>2.1</v>
      </c>
      <c r="AC359" s="131" t="inlineStr">
        <is>
          <t>https://www.google.com/maps/dir/?api=1&amp;origin=38.385195%2C27.128629&amp;destination=38.3911321%2C27.1511743&amp;travelmode=driving</t>
        </is>
      </c>
    </row>
    <row r="360" ht="30" customHeight="1" s="113">
      <c r="A360" s="202" t="inlineStr">
        <is>
          <t>İSMET ÖZYILMAZ</t>
        </is>
      </c>
      <c r="B360" s="202" t="inlineStr">
        <is>
          <t>M050</t>
        </is>
      </c>
      <c r="C360" s="202" t="inlineStr">
        <is>
          <t>İZMİRSPOR</t>
        </is>
      </c>
      <c r="D360" s="202" t="inlineStr">
        <is>
          <t>İzmir</t>
        </is>
      </c>
      <c r="E360" s="202" t="inlineStr">
        <is>
          <t>İZMİRSPOR çevresi</t>
        </is>
      </c>
      <c r="F360" s="197" t="n">
        <v>0</v>
      </c>
      <c r="G360" s="203" t="n">
        <v>38.484</v>
      </c>
      <c r="H360" s="203" t="n">
        <v>27.217</v>
      </c>
      <c r="I360" s="202" t="inlineStr">
        <is>
          <t>Toplu Taşıma</t>
        </is>
      </c>
      <c r="J360" s="204" t="n">
        <v>60</v>
      </c>
      <c r="K360" s="202" t="inlineStr">
        <is>
          <t>Değerlendirilebilir</t>
        </is>
      </c>
      <c r="L360" s="202" t="n"/>
      <c r="M360" s="205" t="n">
        <v>46229</v>
      </c>
      <c r="N360" s="202" t="inlineStr">
        <is>
          <t>Dummy - değiştiriniz</t>
        </is>
      </c>
      <c r="O360" s="206" t="inlineStr">
        <is>
          <t>Açık adres yalnız İK/admin tarafından görülmelidir; raporlara taşınmaz.</t>
        </is>
      </c>
      <c r="P360" s="131" t="n">
        <v>7.2</v>
      </c>
      <c r="Q360" s="131" t="inlineStr">
        <is>
          <t>OSMANGAZİ</t>
        </is>
      </c>
      <c r="R360" s="131" t="n">
        <v>2.9</v>
      </c>
      <c r="S360" s="131" t="inlineStr">
        <is>
          <t>Hayır</t>
        </is>
      </c>
      <c r="T360" s="131" t="inlineStr">
        <is>
          <t>https://www.google.com/maps/dir/?api=1&amp;origin=38.484%2C27.217&amp;destination=38.469293%2C27.136971&amp;travelmode=driving</t>
        </is>
      </c>
      <c r="U360" s="131" t="inlineStr">
        <is>
          <t>OSMANGAZİ</t>
        </is>
      </c>
      <c r="V360" s="131" t="n">
        <v>2.9</v>
      </c>
      <c r="W360" s="131" t="inlineStr">
        <is>
          <t>https://www.google.com/maps/dir/?api=1&amp;origin=38.484%2C27.217&amp;destination=38.464877%2C27.194834&amp;travelmode=driving</t>
        </is>
      </c>
      <c r="X360" s="131" t="inlineStr">
        <is>
          <t>MANAVKUYU</t>
        </is>
      </c>
      <c r="Y360" s="131" t="n">
        <v>3.8</v>
      </c>
      <c r="Z360" s="131" t="inlineStr">
        <is>
          <t>https://www.google.com/maps/dir/?api=1&amp;origin=38.484%2C27.217&amp;destination=38.4625711%2C27.1824038&amp;travelmode=driving</t>
        </is>
      </c>
      <c r="AA360" s="131" t="inlineStr">
        <is>
          <t>YEŞİLOVA</t>
        </is>
      </c>
      <c r="AB360" s="131" t="n">
        <v>5.4</v>
      </c>
      <c r="AC360" s="131" t="inlineStr">
        <is>
          <t>https://www.google.com/maps/dir/?api=1&amp;origin=38.484%2C27.217&amp;destination=38.436005%2C27.206807&amp;travelmode=driving</t>
        </is>
      </c>
    </row>
    <row r="361" ht="30" customHeight="1" s="113">
      <c r="A361" s="202" t="inlineStr">
        <is>
          <t>ARMAĞAN PERSENK</t>
        </is>
      </c>
      <c r="B361" s="202" t="inlineStr">
        <is>
          <t>M050</t>
        </is>
      </c>
      <c r="C361" s="202" t="inlineStr">
        <is>
          <t>İZMİRSPOR</t>
        </is>
      </c>
      <c r="D361" s="202" t="inlineStr">
        <is>
          <t>İzmir</t>
        </is>
      </c>
      <c r="E361" s="202" t="inlineStr">
        <is>
          <t>İZMİRSPOR çevresi</t>
        </is>
      </c>
      <c r="F361" s="197" t="n">
        <v>0</v>
      </c>
      <c r="G361" s="203" t="n">
        <v>38.499</v>
      </c>
      <c r="H361" s="203" t="n">
        <v>27.232</v>
      </c>
      <c r="I361" s="202" t="inlineStr">
        <is>
          <t>Toplu Taşıma</t>
        </is>
      </c>
      <c r="J361" s="204" t="n">
        <v>60</v>
      </c>
      <c r="K361" s="202" t="inlineStr">
        <is>
          <t>Değerlendirilebilir</t>
        </is>
      </c>
      <c r="L361" s="202" t="n"/>
      <c r="M361" s="205" t="n">
        <v>46229</v>
      </c>
      <c r="N361" s="202" t="inlineStr">
        <is>
          <t>Dummy - değiştiriniz</t>
        </is>
      </c>
      <c r="O361" s="206" t="inlineStr">
        <is>
          <t>Açık adres yalnız İK/admin tarafından görülmelidir; raporlara taşınmaz.</t>
        </is>
      </c>
      <c r="P361" s="131" t="n">
        <v>8.9</v>
      </c>
      <c r="Q361" s="131" t="inlineStr">
        <is>
          <t>OSMANGAZİ</t>
        </is>
      </c>
      <c r="R361" s="131" t="n">
        <v>5</v>
      </c>
      <c r="S361" s="131" t="inlineStr">
        <is>
          <t>Hayır</t>
        </is>
      </c>
      <c r="T361" s="131" t="inlineStr">
        <is>
          <t>https://www.google.com/maps/dir/?api=1&amp;origin=38.499%2C27.232&amp;destination=38.469293%2C27.136971&amp;travelmode=driving</t>
        </is>
      </c>
      <c r="U361" s="131" t="inlineStr">
        <is>
          <t>OSMANGAZİ</t>
        </is>
      </c>
      <c r="V361" s="131" t="n">
        <v>5</v>
      </c>
      <c r="W361" s="131" t="inlineStr">
        <is>
          <t>https://www.google.com/maps/dir/?api=1&amp;origin=38.499%2C27.232&amp;destination=38.464877%2C27.194834&amp;travelmode=driving</t>
        </is>
      </c>
      <c r="X361" s="131" t="inlineStr">
        <is>
          <t>MANAVKUYU</t>
        </is>
      </c>
      <c r="Y361" s="131" t="n">
        <v>5.9</v>
      </c>
      <c r="Z361" s="131" t="inlineStr">
        <is>
          <t>https://www.google.com/maps/dir/?api=1&amp;origin=38.499%2C27.232&amp;destination=38.4625711%2C27.1824038&amp;travelmode=driving</t>
        </is>
      </c>
      <c r="AA361" s="131" t="inlineStr">
        <is>
          <t>YEŞİLOVA</t>
        </is>
      </c>
      <c r="AB361" s="131" t="n">
        <v>7.3</v>
      </c>
      <c r="AC361" s="131" t="inlineStr">
        <is>
          <t>https://www.google.com/maps/dir/?api=1&amp;origin=38.499%2C27.232&amp;destination=38.436005%2C27.206807&amp;travelmode=driving</t>
        </is>
      </c>
    </row>
    <row r="362" ht="30" customHeight="1" s="113">
      <c r="A362" s="202" t="inlineStr">
        <is>
          <t>MUHAMMET EMİN ÖZGÜNEYLİ</t>
        </is>
      </c>
      <c r="B362" s="202" t="inlineStr">
        <is>
          <t>M050</t>
        </is>
      </c>
      <c r="C362" s="202" t="inlineStr">
        <is>
          <t>İZMİRSPOR</t>
        </is>
      </c>
      <c r="D362" s="202" t="inlineStr">
        <is>
          <t>İzmir</t>
        </is>
      </c>
      <c r="E362" s="202" t="inlineStr">
        <is>
          <t>İZMİRSPOR çevresi</t>
        </is>
      </c>
      <c r="F362" s="197" t="inlineStr">
        <is>
          <t>DÜZTEPE MAH.31 NOLU CAD. NO:9 İÇ KAPI NO:2</t>
        </is>
      </c>
      <c r="G362" s="203" t="n">
        <v>38.51</v>
      </c>
      <c r="H362" s="203" t="n">
        <v>27.247</v>
      </c>
      <c r="I362" s="202" t="inlineStr">
        <is>
          <t>Toplu Taşıma</t>
        </is>
      </c>
      <c r="J362" s="204" t="n">
        <v>60</v>
      </c>
      <c r="K362" s="202" t="inlineStr">
        <is>
          <t>Değerlendirilebilir</t>
        </is>
      </c>
      <c r="L362" s="202" t="n"/>
      <c r="M362" s="205" t="n">
        <v>46229</v>
      </c>
      <c r="N362" s="202" t="inlineStr">
        <is>
          <t>Dummy - değiştiriniz</t>
        </is>
      </c>
      <c r="O362" s="206" t="inlineStr">
        <is>
          <t>Açık adres yalnız İK/admin tarafından görülmelidir; raporlara taşınmaz.</t>
        </is>
      </c>
      <c r="P362" s="131" t="n">
        <v>10.6</v>
      </c>
      <c r="Q362" s="131" t="inlineStr">
        <is>
          <t>OSMANGAZİ</t>
        </is>
      </c>
      <c r="R362" s="131" t="n">
        <v>6.8</v>
      </c>
      <c r="S362" s="131" t="inlineStr">
        <is>
          <t>Hayır</t>
        </is>
      </c>
      <c r="T362" s="131" t="inlineStr">
        <is>
          <t>https://www.google.com/maps/dir/?api=1&amp;origin=38.51%2C27.247&amp;destination=38.469293%2C27.136971&amp;travelmode=driving</t>
        </is>
      </c>
      <c r="U362" s="131" t="inlineStr">
        <is>
          <t>OSMANGAZİ</t>
        </is>
      </c>
      <c r="V362" s="131" t="n">
        <v>6.8</v>
      </c>
      <c r="W362" s="131" t="inlineStr">
        <is>
          <t>https://www.google.com/maps/dir/?api=1&amp;origin=38.51%2C27.247&amp;destination=38.464877%2C27.194834&amp;travelmode=driving</t>
        </is>
      </c>
      <c r="X362" s="131" t="inlineStr">
        <is>
          <t>MANAVKUYU</t>
        </is>
      </c>
      <c r="Y362" s="131" t="n">
        <v>7.7</v>
      </c>
      <c r="Z362" s="131" t="inlineStr">
        <is>
          <t>https://www.google.com/maps/dir/?api=1&amp;origin=38.51%2C27.247&amp;destination=38.4625711%2C27.1824038&amp;travelmode=driving</t>
        </is>
      </c>
      <c r="AA362" s="131" t="inlineStr">
        <is>
          <t>YEŞİLOVA</t>
        </is>
      </c>
      <c r="AB362" s="131" t="n">
        <v>8.9</v>
      </c>
      <c r="AC362" s="131" t="inlineStr">
        <is>
          <t>https://www.google.com/maps/dir/?api=1&amp;origin=38.51%2C27.247&amp;destination=38.436005%2C27.206807&amp;travelmode=driving</t>
        </is>
      </c>
    </row>
    <row r="363" ht="30" customHeight="1" s="113">
      <c r="A363" s="202" t="inlineStr">
        <is>
          <t>SİMAY YÜKSEL</t>
        </is>
      </c>
      <c r="B363" s="202" t="inlineStr">
        <is>
          <t>M050</t>
        </is>
      </c>
      <c r="C363" s="202" t="inlineStr">
        <is>
          <t>İZMİRSPOR</t>
        </is>
      </c>
      <c r="D363" s="202" t="inlineStr">
        <is>
          <t>İzmir</t>
        </is>
      </c>
      <c r="E363" s="202" t="inlineStr">
        <is>
          <t>İZMİRSPOR çevresi</t>
        </is>
      </c>
      <c r="F363" s="197" t="inlineStr">
        <is>
          <t>ZAFERTEPE MAH 537 SOK NO:46 İÇ KAPI NO:3</t>
        </is>
      </c>
      <c r="G363" s="203" t="n">
        <v>38.403232</v>
      </c>
      <c r="H363" s="203" t="n">
        <v>27.132182</v>
      </c>
      <c r="I363" s="202" t="inlineStr">
        <is>
          <t>Toplu Taşıma</t>
        </is>
      </c>
      <c r="J363" s="204" t="n">
        <v>60</v>
      </c>
      <c r="K363" s="202" t="inlineStr">
        <is>
          <t>Değerlendirilebilir</t>
        </is>
      </c>
      <c r="L363" s="202" t="n"/>
      <c r="M363" s="205" t="n">
        <v>46229</v>
      </c>
      <c r="N363" s="202" t="inlineStr">
        <is>
          <t>Gerçek - Google Places (537 Sk No:46)</t>
        </is>
      </c>
      <c r="O363" s="206" t="inlineStr">
        <is>
          <t>Açık adres yalnız İK/admin tarafından görülmelidir; raporlara taşınmaz.</t>
        </is>
      </c>
      <c r="P363" s="131" t="n">
        <v>7.4</v>
      </c>
      <c r="Q363" s="131" t="inlineStr">
        <is>
          <t>OSMANGAZİ</t>
        </is>
      </c>
      <c r="R363" s="131" t="n">
        <v>4.6</v>
      </c>
      <c r="S363" s="131" t="inlineStr">
        <is>
          <t>Hayır</t>
        </is>
      </c>
      <c r="T363" s="131" t="inlineStr">
        <is>
          <t>https://www.google.com/maps/dir/?api=1&amp;origin=38.403232%2C27.132182&amp;destination=38.469293%2C27.136971&amp;travelmode=driving</t>
        </is>
      </c>
      <c r="U363" s="131" t="inlineStr">
        <is>
          <t>YAPICIOĞLU</t>
        </is>
      </c>
      <c r="V363" s="131" t="n">
        <v>1</v>
      </c>
      <c r="W363" s="131" t="inlineStr">
        <is>
          <t>https://www.google.com/maps/dir/?api=1&amp;origin=38.403232%2C27.132182&amp;destination=38.41192%2C27.135689&amp;travelmode=driving</t>
        </is>
      </c>
      <c r="X363" s="131" t="inlineStr">
        <is>
          <t>BOZYAKA</t>
        </is>
      </c>
      <c r="Y363" s="131" t="n">
        <v>1.1</v>
      </c>
      <c r="Z363" s="131" t="inlineStr">
        <is>
          <t>https://www.google.com/maps/dir/?api=1&amp;origin=38.403232%2C27.132182&amp;destination=38.397598%2C27.122202&amp;travelmode=driving</t>
        </is>
      </c>
      <c r="AA363" s="131" t="inlineStr">
        <is>
          <t>İZMİRSPOR</t>
        </is>
      </c>
      <c r="AB363" s="131" t="n">
        <v>1.1</v>
      </c>
      <c r="AC363" s="131" t="inlineStr">
        <is>
          <t>https://www.google.com/maps/dir/?api=1&amp;origin=38.403232%2C27.132182&amp;destination=38.403691%2C27.119105&amp;travelmode=driving</t>
        </is>
      </c>
    </row>
    <row r="364" ht="30" customHeight="1" s="113">
      <c r="A364" s="202" t="inlineStr">
        <is>
          <t>DİLEK ÖRTEN</t>
        </is>
      </c>
      <c r="B364" s="202" t="inlineStr">
        <is>
          <t>M050</t>
        </is>
      </c>
      <c r="C364" s="202" t="inlineStr">
        <is>
          <t>İZMİRSPOR</t>
        </is>
      </c>
      <c r="D364" s="202" t="inlineStr">
        <is>
          <t>İzmir</t>
        </is>
      </c>
      <c r="E364" s="202" t="inlineStr">
        <is>
          <t>İZMİRSPOR çevresi</t>
        </is>
      </c>
      <c r="F364" s="197" t="inlineStr">
        <is>
          <t xml:space="preserve">BAHAR MAH 2914 SOK NO:69 İÇ KAPI NO:MÜSTAKİL </t>
        </is>
      </c>
      <c r="G364" s="203" t="n">
        <v>38.396881</v>
      </c>
      <c r="H364" s="203" t="n">
        <v>27.123305</v>
      </c>
      <c r="I364" s="202" t="inlineStr">
        <is>
          <t>Toplu Taşıma</t>
        </is>
      </c>
      <c r="J364" s="204" t="n">
        <v>60</v>
      </c>
      <c r="K364" s="202" t="inlineStr">
        <is>
          <t>Değerlendirilebilir</t>
        </is>
      </c>
      <c r="L364" s="202" t="n"/>
      <c r="M364" s="205" t="n">
        <v>46229</v>
      </c>
      <c r="N364" s="202" t="inlineStr">
        <is>
          <t>Gerçek - Google Places (2914 Sk No:69)</t>
        </is>
      </c>
      <c r="O364" s="206" t="inlineStr">
        <is>
          <t>Açık adres yalnız İK/admin tarafından görülmelidir; raporlara taşınmaz.</t>
        </is>
      </c>
      <c r="P364" s="131" t="n">
        <v>4.2</v>
      </c>
      <c r="Q364" s="131" t="inlineStr">
        <is>
          <t>OSMANGAZİ</t>
        </is>
      </c>
      <c r="R364" s="131" t="n">
        <v>4.1</v>
      </c>
      <c r="S364" s="131" t="inlineStr">
        <is>
          <t>Hayır</t>
        </is>
      </c>
      <c r="T364" s="131" t="inlineStr">
        <is>
          <t>https://www.google.com/maps/dir/?api=1&amp;origin=38.396881%2C27.123305&amp;destination=38.395182%2C27.075087&amp;travelmode=driving</t>
        </is>
      </c>
      <c r="U364" s="131" t="inlineStr">
        <is>
          <t>BOZYAKA</t>
        </is>
      </c>
      <c r="V364" s="131" t="n">
        <v>0.1</v>
      </c>
      <c r="W364" s="131" t="inlineStr">
        <is>
          <t>https://www.google.com/maps/dir/?api=1&amp;origin=38.396881%2C27.123305&amp;destination=38.397598%2C27.122202&amp;travelmode=driving</t>
        </is>
      </c>
      <c r="X364" s="131" t="inlineStr">
        <is>
          <t>İZMİRSPOR</t>
        </is>
      </c>
      <c r="Y364" s="131" t="n">
        <v>0.8</v>
      </c>
      <c r="Z364" s="131" t="inlineStr">
        <is>
          <t>https://www.google.com/maps/dir/?api=1&amp;origin=38.396881%2C27.123305&amp;destination=38.403691%2C27.119105&amp;travelmode=driving</t>
        </is>
      </c>
      <c r="AA364" s="131" t="inlineStr">
        <is>
          <t>AKEVLER</t>
        </is>
      </c>
      <c r="AB364" s="131" t="n">
        <v>1.6</v>
      </c>
      <c r="AC364" s="131" t="inlineStr">
        <is>
          <t>https://www.google.com/maps/dir/?api=1&amp;origin=38.396881%2C27.123305&amp;destination=38.394301%2C27.105194&amp;travelmode=driving</t>
        </is>
      </c>
    </row>
    <row r="365" ht="30" customHeight="1" s="113">
      <c r="A365" s="202" t="inlineStr">
        <is>
          <t>ÖNOL BAYRİL</t>
        </is>
      </c>
      <c r="B365" s="202" t="inlineStr">
        <is>
          <t>M050</t>
        </is>
      </c>
      <c r="C365" s="202" t="inlineStr">
        <is>
          <t>İZMİRSPOR</t>
        </is>
      </c>
      <c r="D365" s="202" t="inlineStr">
        <is>
          <t>İzmir</t>
        </is>
      </c>
      <c r="E365" s="202" t="inlineStr">
        <is>
          <t>İZMİRSPOR çevresi</t>
        </is>
      </c>
      <c r="F365" s="197" t="inlineStr">
        <is>
          <t>DOĞANAY MAH. 9106/4 SK. NO:5 İÇ KAPI :7 KARABAĞLAR İZMİR</t>
        </is>
      </c>
      <c r="G365" s="203" t="n">
        <v>38.397793</v>
      </c>
      <c r="H365" s="203" t="n">
        <v>27.120732</v>
      </c>
      <c r="I365" s="202" t="inlineStr">
        <is>
          <t>Toplu Taşıma</t>
        </is>
      </c>
      <c r="J365" s="204" t="n">
        <v>60</v>
      </c>
      <c r="K365" s="202" t="inlineStr">
        <is>
          <t>Değerlendirilebilir</t>
        </is>
      </c>
      <c r="L365" s="202" t="n"/>
      <c r="M365" s="205" t="n">
        <v>46229</v>
      </c>
      <c r="N365" s="202" t="inlineStr">
        <is>
          <t>Gerçek - Google Places (9106/4 Sk No:5)</t>
        </is>
      </c>
      <c r="O365" s="206" t="inlineStr">
        <is>
          <t>Açık adres yalnız İK/admin tarafından görülmelidir; raporlara taşınmaz.</t>
        </is>
      </c>
      <c r="P365" s="131" t="n">
        <v>4</v>
      </c>
      <c r="Q365" s="131" t="inlineStr">
        <is>
          <t>OSMANGAZİ</t>
        </is>
      </c>
      <c r="R365" s="131" t="n">
        <v>4.3</v>
      </c>
      <c r="S365" s="131" t="inlineStr">
        <is>
          <t>Hayır</t>
        </is>
      </c>
      <c r="T365" s="131" t="inlineStr">
        <is>
          <t>https://www.google.com/maps/dir/?api=1&amp;origin=38.397793%2C27.120732&amp;destination=38.395182%2C27.075087&amp;travelmode=driving</t>
        </is>
      </c>
      <c r="U365" s="131" t="inlineStr">
        <is>
          <t>BOZYAKA</t>
        </is>
      </c>
      <c r="V365" s="131" t="n">
        <v>0.1</v>
      </c>
      <c r="W365" s="131" t="inlineStr">
        <is>
          <t>https://www.google.com/maps/dir/?api=1&amp;origin=38.397793%2C27.120732&amp;destination=38.397598%2C27.122202&amp;travelmode=driving</t>
        </is>
      </c>
      <c r="X365" s="131" t="inlineStr">
        <is>
          <t>İZMİRSPOR</t>
        </is>
      </c>
      <c r="Y365" s="131" t="n">
        <v>0.7</v>
      </c>
      <c r="Z365" s="131" t="inlineStr">
        <is>
          <t>https://www.google.com/maps/dir/?api=1&amp;origin=38.397793%2C27.120732&amp;destination=38.403691%2C27.119105&amp;travelmode=driving</t>
        </is>
      </c>
      <c r="AA365" s="131" t="inlineStr">
        <is>
          <t>AKEVLER</t>
        </is>
      </c>
      <c r="AB365" s="131" t="n">
        <v>1.4</v>
      </c>
      <c r="AC365" s="131" t="inlineStr">
        <is>
          <t>https://www.google.com/maps/dir/?api=1&amp;origin=38.397793%2C27.120732&amp;destination=38.394301%2C27.105194&amp;travelmode=driving</t>
        </is>
      </c>
    </row>
    <row r="366" ht="30" customHeight="1" s="113">
      <c r="A366" s="202" t="inlineStr">
        <is>
          <t>ALİ TUNCA</t>
        </is>
      </c>
      <c r="B366" s="202" t="inlineStr">
        <is>
          <t>M050</t>
        </is>
      </c>
      <c r="C366" s="202" t="inlineStr">
        <is>
          <t>İZMİRSPOR</t>
        </is>
      </c>
      <c r="D366" s="202" t="inlineStr">
        <is>
          <t>İzmir</t>
        </is>
      </c>
      <c r="E366" s="202" t="inlineStr">
        <is>
          <t>İZMİRSPOR çevresi</t>
        </is>
      </c>
      <c r="F366" s="197" t="inlineStr">
        <is>
          <t>UMUT MH. 3850 SK. NO:92 İÇ KAPI NO:2</t>
        </is>
      </c>
      <c r="G366" s="203" t="n">
        <v>38.373081</v>
      </c>
      <c r="H366" s="203" t="n">
        <v>27.100804</v>
      </c>
      <c r="I366" s="202" t="inlineStr">
        <is>
          <t>Toplu Taşıma</t>
        </is>
      </c>
      <c r="J366" s="204" t="n">
        <v>60</v>
      </c>
      <c r="K366" s="202" t="inlineStr">
        <is>
          <t>Değerlendirilebilir</t>
        </is>
      </c>
      <c r="L366" s="202" t="n"/>
      <c r="M366" s="205" t="n">
        <v>46229</v>
      </c>
      <c r="N366" s="202" t="inlineStr">
        <is>
          <t>Gerçek - Google Places (3850 Sk No:92)</t>
        </is>
      </c>
      <c r="O366" s="206" t="inlineStr">
        <is>
          <t>Açık adres yalnız İK/admin tarafından görülmelidir; raporlara taşınmaz.</t>
        </is>
      </c>
      <c r="P366" s="131" t="n">
        <v>3.3</v>
      </c>
      <c r="Q366" s="131" t="inlineStr">
        <is>
          <t>OSMANGAZİ</t>
        </is>
      </c>
      <c r="R366" s="131" t="n">
        <v>4.2</v>
      </c>
      <c r="S366" s="131" t="inlineStr">
        <is>
          <t>Hayır</t>
        </is>
      </c>
      <c r="T366" s="131" t="inlineStr">
        <is>
          <t>https://www.google.com/maps/dir/?api=1&amp;origin=38.373081%2C27.100804&amp;destination=38.395182%2C27.075087&amp;travelmode=driving</t>
        </is>
      </c>
      <c r="U366" s="131" t="inlineStr">
        <is>
          <t>ESKİİZMİR</t>
        </is>
      </c>
      <c r="V366" s="131" t="n">
        <v>0.6</v>
      </c>
      <c r="W366" s="131" t="inlineStr">
        <is>
          <t>https://www.google.com/maps/dir/?api=1&amp;origin=38.373081%2C27.100804&amp;destination=38.374534%2C27.107659&amp;travelmode=driving</t>
        </is>
      </c>
      <c r="X366" s="131" t="inlineStr">
        <is>
          <t>AKEVLER</t>
        </is>
      </c>
      <c r="Y366" s="131" t="n">
        <v>2.4</v>
      </c>
      <c r="Z366" s="131" t="inlineStr">
        <is>
          <t>https://www.google.com/maps/dir/?api=1&amp;origin=38.373081%2C27.100804&amp;destination=38.394301%2C27.105194&amp;travelmode=driving</t>
        </is>
      </c>
      <c r="AA366" s="131" t="inlineStr">
        <is>
          <t>HATAY</t>
        </is>
      </c>
      <c r="AB366" s="131" t="n">
        <v>3.2</v>
      </c>
      <c r="AC366" s="131" t="inlineStr">
        <is>
          <t>https://www.google.com/maps/dir/?api=1&amp;origin=38.373081%2C27.100804&amp;destination=38.401482%2C27.101156&amp;travelmode=driving</t>
        </is>
      </c>
    </row>
    <row r="367" ht="30" customHeight="1" s="113">
      <c r="A367" s="202" t="inlineStr">
        <is>
          <t>YENER SOYLU</t>
        </is>
      </c>
      <c r="B367" s="202" t="inlineStr">
        <is>
          <t>M050</t>
        </is>
      </c>
      <c r="C367" s="202" t="inlineStr">
        <is>
          <t>İZMİRSPOR</t>
        </is>
      </c>
      <c r="D367" s="202" t="inlineStr">
        <is>
          <t>İzmir</t>
        </is>
      </c>
      <c r="E367" s="202" t="inlineStr">
        <is>
          <t>İZMİRSPOR çevresi</t>
        </is>
      </c>
      <c r="F367" s="197" t="inlineStr">
        <is>
          <t>REİS MAH. 9114 SK. ZEREK NO:11 KARABAĞLAR İZMİR</t>
        </is>
      </c>
      <c r="G367" s="203" t="n">
        <v>38.39577</v>
      </c>
      <c r="H367" s="203" t="n">
        <v>27.116738</v>
      </c>
      <c r="I367" s="202" t="inlineStr">
        <is>
          <t>Toplu Taşıma</t>
        </is>
      </c>
      <c r="J367" s="204" t="n">
        <v>60</v>
      </c>
      <c r="K367" s="202" t="inlineStr">
        <is>
          <t>Değerlendirilebilir</t>
        </is>
      </c>
      <c r="L367" s="202" t="n"/>
      <c r="M367" s="205" t="n">
        <v>46229</v>
      </c>
      <c r="N367" s="202" t="inlineStr">
        <is>
          <t>Gerçek - Google Places (9114 Sk No:11)</t>
        </is>
      </c>
      <c r="O367" s="206" t="inlineStr">
        <is>
          <t>Açık adres yalnız İK/admin tarafından görülmelidir; raporlara taşınmaz.</t>
        </is>
      </c>
      <c r="P367" s="131" t="n">
        <v>3.6</v>
      </c>
      <c r="Q367" s="131" t="inlineStr">
        <is>
          <t>OSMANGAZİ</t>
        </is>
      </c>
      <c r="R367" s="131" t="n">
        <v>4.4</v>
      </c>
      <c r="S367" s="131" t="inlineStr">
        <is>
          <t>Hayır</t>
        </is>
      </c>
      <c r="T367" s="131" t="inlineStr">
        <is>
          <t>https://www.google.com/maps/dir/?api=1&amp;origin=38.39577%2C27.116738&amp;destination=38.395182%2C27.075087&amp;travelmode=driving</t>
        </is>
      </c>
      <c r="U367" s="131" t="inlineStr">
        <is>
          <t>BOZYAKA</t>
        </is>
      </c>
      <c r="V367" s="131" t="n">
        <v>0.5</v>
      </c>
      <c r="W367" s="131" t="inlineStr">
        <is>
          <t>https://www.google.com/maps/dir/?api=1&amp;origin=38.39577%2C27.116738&amp;destination=38.397598%2C27.122202&amp;travelmode=driving</t>
        </is>
      </c>
      <c r="X367" s="131" t="inlineStr">
        <is>
          <t>İZMİRSPOR</t>
        </is>
      </c>
      <c r="Y367" s="131" t="n">
        <v>0.9</v>
      </c>
      <c r="Z367" s="131" t="inlineStr">
        <is>
          <t>https://www.google.com/maps/dir/?api=1&amp;origin=38.39577%2C27.116738&amp;destination=38.403691%2C27.119105&amp;travelmode=driving</t>
        </is>
      </c>
      <c r="AA367" s="131" t="inlineStr">
        <is>
          <t>AKEVLER</t>
        </is>
      </c>
      <c r="AB367" s="131" t="n">
        <v>1</v>
      </c>
      <c r="AC367" s="131" t="inlineStr">
        <is>
          <t>https://www.google.com/maps/dir/?api=1&amp;origin=38.39577%2C27.116738&amp;destination=38.394301%2C27.105194&amp;travelmode=driving</t>
        </is>
      </c>
    </row>
    <row r="368" ht="30" customHeight="1" s="113">
      <c r="A368" s="202" t="inlineStr">
        <is>
          <t>GÖKHAN FUL</t>
        </is>
      </c>
      <c r="B368" s="202" t="inlineStr">
        <is>
          <t>M050</t>
        </is>
      </c>
      <c r="C368" s="202" t="inlineStr">
        <is>
          <t>İZMİRSPOR</t>
        </is>
      </c>
      <c r="D368" s="202" t="inlineStr">
        <is>
          <t>İzmir</t>
        </is>
      </c>
      <c r="E368" s="202" t="inlineStr">
        <is>
          <t>İZMİRSPOR çevresi</t>
        </is>
      </c>
      <c r="F368" s="197" t="inlineStr">
        <is>
          <t>KILIÇ REİS MAH ŞÜKRÜ SARAÇOĞLU CAD FULAR NO:38 İÇ KAPI NO:2</t>
        </is>
      </c>
      <c r="G368" s="203" t="n">
        <v>38.406071</v>
      </c>
      <c r="H368" s="203" t="n">
        <v>27.120268</v>
      </c>
      <c r="I368" s="202" t="inlineStr">
        <is>
          <t>Toplu Taşıma</t>
        </is>
      </c>
      <c r="J368" s="204" t="n">
        <v>60</v>
      </c>
      <c r="K368" s="202" t="inlineStr">
        <is>
          <t>Değerlendirilebilir</t>
        </is>
      </c>
      <c r="L368" s="202" t="n"/>
      <c r="M368" s="205" t="n">
        <v>46229</v>
      </c>
      <c r="N368" s="202" t="inlineStr">
        <is>
          <t>Gerçek - Google Places (Şükrü Saraçoğlu Cd civarı)</t>
        </is>
      </c>
      <c r="O368" s="206" t="inlineStr">
        <is>
          <t>Açık adres yalnız İK/admin tarafından görülmelidir; raporlara taşınmaz.</t>
        </is>
      </c>
      <c r="P368" s="131" t="n">
        <v>4.1</v>
      </c>
      <c r="Q368" s="131" t="inlineStr">
        <is>
          <t>OSMANGAZİ</t>
        </is>
      </c>
      <c r="R368" s="131" t="n">
        <v>4.2</v>
      </c>
      <c r="S368" s="131" t="inlineStr">
        <is>
          <t>Hayır</t>
        </is>
      </c>
      <c r="T368" s="131" t="inlineStr">
        <is>
          <t>https://www.google.com/maps/dir/?api=1&amp;origin=38.406071%2C27.120268&amp;destination=38.395182%2C27.075087&amp;travelmode=driving</t>
        </is>
      </c>
      <c r="U368" s="131" t="inlineStr">
        <is>
          <t>İZMİRSPOR</t>
        </is>
      </c>
      <c r="V368" s="131" t="n">
        <v>0.3</v>
      </c>
      <c r="W368" s="131" t="inlineStr">
        <is>
          <t>https://www.google.com/maps/dir/?api=1&amp;origin=38.406071%2C27.120268&amp;destination=38.403691%2C27.119105&amp;travelmode=driving</t>
        </is>
      </c>
      <c r="X368" s="131" t="inlineStr">
        <is>
          <t>BOZYAKA</t>
        </is>
      </c>
      <c r="Y368" s="131" t="n">
        <v>1</v>
      </c>
      <c r="Z368" s="131" t="inlineStr">
        <is>
          <t>https://www.google.com/maps/dir/?api=1&amp;origin=38.406071%2C27.120268&amp;destination=38.397598%2C27.122202&amp;travelmode=driving</t>
        </is>
      </c>
      <c r="AA368" s="131" t="inlineStr">
        <is>
          <t>YAPICIOĞLU</t>
        </is>
      </c>
      <c r="AB368" s="131" t="n">
        <v>1.5</v>
      </c>
      <c r="AC368" s="131" t="inlineStr">
        <is>
          <t>https://www.google.com/maps/dir/?api=1&amp;origin=38.406071%2C27.120268&amp;destination=38.41192%2C27.135689&amp;travelmode=driving</t>
        </is>
      </c>
    </row>
    <row r="369" ht="30" customHeight="1" s="113">
      <c r="A369" s="202" t="inlineStr">
        <is>
          <t>HASAN KILIÇTAŞ</t>
        </is>
      </c>
      <c r="B369" s="202" t="inlineStr">
        <is>
          <t>M001</t>
        </is>
      </c>
      <c r="C369" s="202" t="inlineStr">
        <is>
          <t>AKEVLER</t>
        </is>
      </c>
      <c r="D369" s="202" t="inlineStr">
        <is>
          <t>İzmir</t>
        </is>
      </c>
      <c r="E369" s="202" t="inlineStr">
        <is>
          <t>AKEVLER çevresi</t>
        </is>
      </c>
      <c r="F369" s="197" t="inlineStr">
        <is>
          <t>VATAN MAH 9087 SOK ÖZGÜR NO:41 İÇ KAPI NO:1</t>
        </is>
      </c>
      <c r="G369" s="203" t="n">
        <v>38.394846</v>
      </c>
      <c r="H369" s="203" t="n">
        <v>27.104207</v>
      </c>
      <c r="I369" s="202" t="inlineStr">
        <is>
          <t>Toplu Taşıma</t>
        </is>
      </c>
      <c r="J369" s="204" t="n">
        <v>60</v>
      </c>
      <c r="K369" s="202" t="inlineStr">
        <is>
          <t>Değerlendirilebilir</t>
        </is>
      </c>
      <c r="L369" s="202" t="n"/>
      <c r="M369" s="205" t="n">
        <v>46229</v>
      </c>
      <c r="N369" s="202" t="inlineStr">
        <is>
          <t>Gerçek - Google Places (9087 Sk No:41)</t>
        </is>
      </c>
      <c r="O369" s="206" t="inlineStr">
        <is>
          <t>Açık adres yalnız İK/admin tarafından görülmelidir; raporlara taşınmaz.</t>
        </is>
      </c>
      <c r="P369" s="131" t="n">
        <v>2.5</v>
      </c>
      <c r="Q369" s="131" t="inlineStr">
        <is>
          <t>BALÇOVA</t>
        </is>
      </c>
      <c r="R369" s="131" t="n">
        <v>1.8</v>
      </c>
      <c r="S369" s="131" t="inlineStr">
        <is>
          <t>Hayır</t>
        </is>
      </c>
      <c r="T369" s="131" t="inlineStr">
        <is>
          <t>https://www.google.com/maps/dir/?api=1&amp;origin=38.394846%2C27.104207&amp;destination=38.395182%2C27.075087&amp;travelmode=driving</t>
        </is>
      </c>
      <c r="U369" s="131" t="inlineStr">
        <is>
          <t>AKEVLER</t>
        </is>
      </c>
      <c r="V369" s="131" t="n">
        <v>0.1</v>
      </c>
      <c r="W369" s="131" t="inlineStr">
        <is>
          <t>https://www.google.com/maps/dir/?api=1&amp;origin=38.394846%2C27.104207&amp;destination=38.394301%2C27.105194&amp;travelmode=driving</t>
        </is>
      </c>
      <c r="X369" s="131" t="inlineStr">
        <is>
          <t>HATAY</t>
        </is>
      </c>
      <c r="Y369" s="131" t="n">
        <v>0.8</v>
      </c>
      <c r="Z369" s="131" t="inlineStr">
        <is>
          <t>https://www.google.com/maps/dir/?api=1&amp;origin=38.394846%2C27.104207&amp;destination=38.401482%2C27.101156&amp;travelmode=driving</t>
        </is>
      </c>
      <c r="AA369" s="131" t="inlineStr">
        <is>
          <t>GÖZTEPE</t>
        </is>
      </c>
      <c r="AB369" s="131" t="n">
        <v>1.2</v>
      </c>
      <c r="AC369" s="131" t="inlineStr">
        <is>
          <t>https://www.google.com/maps/dir/?api=1&amp;origin=38.394846%2C27.104207&amp;destination=38.401328%2C27.093267&amp;travelmode=driving</t>
        </is>
      </c>
    </row>
    <row r="370" ht="30" customHeight="1" s="113">
      <c r="A370" s="202" t="inlineStr">
        <is>
          <t>FADİME ÇİĞSE KUYUCAK</t>
        </is>
      </c>
      <c r="B370" s="202" t="inlineStr">
        <is>
          <t>M001</t>
        </is>
      </c>
      <c r="C370" s="202" t="inlineStr">
        <is>
          <t>AKEVLER</t>
        </is>
      </c>
      <c r="D370" s="202" t="inlineStr">
        <is>
          <t>İzmir</t>
        </is>
      </c>
      <c r="E370" s="202" t="inlineStr">
        <is>
          <t>AKEVLER çevresi</t>
        </is>
      </c>
      <c r="F370" s="197" t="inlineStr">
        <is>
          <t xml:space="preserve">3967/1 SOK NO.5 K:1 UZUNDERE KARABAĞLAR </t>
        </is>
      </c>
      <c r="G370" s="203" t="n">
        <v>38.353041</v>
      </c>
      <c r="H370" s="203" t="n">
        <v>27.09804</v>
      </c>
      <c r="I370" s="202" t="inlineStr">
        <is>
          <t>Toplu Taşıma</t>
        </is>
      </c>
      <c r="J370" s="204" t="n">
        <v>60</v>
      </c>
      <c r="K370" s="202" t="inlineStr">
        <is>
          <t>Değerlendirilebilir</t>
        </is>
      </c>
      <c r="L370" s="202" t="n"/>
      <c r="M370" s="205" t="n">
        <v>46229</v>
      </c>
      <c r="N370" s="202" t="inlineStr">
        <is>
          <t>Gerçek - Google Places (3967/1 Sk No:5)</t>
        </is>
      </c>
      <c r="O370" s="206" t="inlineStr">
        <is>
          <t>Açık adres yalnız İK/admin tarafından görülmelidir; raporlara taşınmaz.</t>
        </is>
      </c>
      <c r="P370" s="131" t="n">
        <v>5.1</v>
      </c>
      <c r="Q370" s="131" t="inlineStr">
        <is>
          <t>BALÇOVA</t>
        </is>
      </c>
      <c r="R370" s="131" t="n">
        <v>3.9</v>
      </c>
      <c r="S370" s="131" t="inlineStr">
        <is>
          <t>Hayır</t>
        </is>
      </c>
      <c r="T370" s="131" t="inlineStr">
        <is>
          <t>https://www.google.com/maps/dir/?api=1&amp;origin=38.353041%2C27.09804&amp;destination=38.395182%2C27.075087&amp;travelmode=driving</t>
        </is>
      </c>
      <c r="U370" s="131" t="inlineStr">
        <is>
          <t>ESKİİZMİR</t>
        </is>
      </c>
      <c r="V370" s="131" t="n">
        <v>2.5</v>
      </c>
      <c r="W370" s="131" t="inlineStr">
        <is>
          <t>https://www.google.com/maps/dir/?api=1&amp;origin=38.353041%2C27.09804&amp;destination=38.374534%2C27.107659&amp;travelmode=driving</t>
        </is>
      </c>
      <c r="X370" s="131" t="inlineStr">
        <is>
          <t>GAZİEMİR-5</t>
        </is>
      </c>
      <c r="Y370" s="131" t="n">
        <v>3.3</v>
      </c>
      <c r="Z370" s="131" t="inlineStr">
        <is>
          <t>https://www.google.com/maps/dir/?api=1&amp;origin=38.353041%2C27.09804&amp;destination=38.3283%2C27.11964&amp;travelmode=driving</t>
        </is>
      </c>
      <c r="AA370" s="131" t="inlineStr">
        <is>
          <t>GAZİEMİR-3</t>
        </is>
      </c>
      <c r="AB370" s="131" t="n">
        <v>3.8</v>
      </c>
      <c r="AC370" s="131" t="inlineStr">
        <is>
          <t>https://www.google.com/maps/dir/?api=1&amp;origin=38.353041%2C27.09804&amp;destination=38.32406%2C27.121958&amp;travelmode=driving</t>
        </is>
      </c>
    </row>
    <row r="371" ht="30" customHeight="1" s="113">
      <c r="A371" s="202" t="inlineStr">
        <is>
          <t>SILA TAHAN</t>
        </is>
      </c>
      <c r="B371" s="202" t="inlineStr">
        <is>
          <t>M001</t>
        </is>
      </c>
      <c r="C371" s="202" t="inlineStr">
        <is>
          <t>AKEVLER</t>
        </is>
      </c>
      <c r="D371" s="202" t="inlineStr">
        <is>
          <t>İzmir</t>
        </is>
      </c>
      <c r="E371" s="202" t="inlineStr">
        <is>
          <t>AKEVLER çevresi</t>
        </is>
      </c>
      <c r="F371" s="197" t="inlineStr">
        <is>
          <t>VATAN MAH. 9087 SK. ERGÜL NO:14-16 İÇ KAPI NO.9 KARABAĞLAR/İZMİR</t>
        </is>
      </c>
      <c r="G371" s="203" t="n">
        <v>38.394698</v>
      </c>
      <c r="H371" s="203" t="n">
        <v>27.106035</v>
      </c>
      <c r="I371" s="202" t="inlineStr">
        <is>
          <t>Toplu Taşıma</t>
        </is>
      </c>
      <c r="J371" s="204" t="n">
        <v>60</v>
      </c>
      <c r="K371" s="202" t="inlineStr">
        <is>
          <t>Değerlendirilebilir</t>
        </is>
      </c>
      <c r="L371" s="202" t="n"/>
      <c r="M371" s="205" t="n">
        <v>46229</v>
      </c>
      <c r="N371" s="202" t="inlineStr">
        <is>
          <t>Gerçek - Google Places (9087 Sk No:14)</t>
        </is>
      </c>
      <c r="O371" s="206" t="inlineStr">
        <is>
          <t>Açık adres yalnız İK/admin tarafından görülmelidir; raporlara taşınmaz.</t>
        </is>
      </c>
      <c r="P371" s="131" t="n">
        <v>2.7</v>
      </c>
      <c r="Q371" s="131" t="inlineStr">
        <is>
          <t>BALÇOVA</t>
        </is>
      </c>
      <c r="R371" s="131" t="n">
        <v>4.1</v>
      </c>
      <c r="S371" s="131" t="inlineStr">
        <is>
          <t>Hayır</t>
        </is>
      </c>
      <c r="T371" s="131" t="inlineStr">
        <is>
          <t>https://www.google.com/maps/dir/?api=1&amp;origin=38.394698%2C27.106035&amp;destination=38.395182%2C27.075087&amp;travelmode=driving</t>
        </is>
      </c>
      <c r="U371" s="131" t="inlineStr">
        <is>
          <t>AKEVLER</t>
        </is>
      </c>
      <c r="V371" s="131" t="n">
        <v>0.1</v>
      </c>
      <c r="W371" s="131" t="inlineStr">
        <is>
          <t>https://www.google.com/maps/dir/?api=1&amp;origin=38.394698%2C27.106035&amp;destination=38.394301%2C27.105194&amp;travelmode=driving</t>
        </is>
      </c>
      <c r="X371" s="131" t="inlineStr">
        <is>
          <t>HATAY</t>
        </is>
      </c>
      <c r="Y371" s="131" t="n">
        <v>0.9</v>
      </c>
      <c r="Z371" s="131" t="inlineStr">
        <is>
          <t>https://www.google.com/maps/dir/?api=1&amp;origin=38.394698%2C27.106035&amp;destination=38.401482%2C27.101156&amp;travelmode=driving</t>
        </is>
      </c>
      <c r="AA371" s="131" t="inlineStr">
        <is>
          <t>GÖZTEPE</t>
        </is>
      </c>
      <c r="AB371" s="131" t="n">
        <v>1.3</v>
      </c>
      <c r="AC371" s="131" t="inlineStr">
        <is>
          <t>https://www.google.com/maps/dir/?api=1&amp;origin=38.394698%2C27.106035&amp;destination=38.401328%2C27.093267&amp;travelmode=driving</t>
        </is>
      </c>
    </row>
    <row r="372" ht="30" customHeight="1" s="113">
      <c r="A372" s="202" t="inlineStr">
        <is>
          <t>EBRU TUNCER</t>
        </is>
      </c>
      <c r="B372" s="202" t="inlineStr">
        <is>
          <t>M001</t>
        </is>
      </c>
      <c r="C372" s="202" t="inlineStr">
        <is>
          <t>AKEVLER</t>
        </is>
      </c>
      <c r="D372" s="202" t="inlineStr">
        <is>
          <t>İzmir</t>
        </is>
      </c>
      <c r="E372" s="202" t="inlineStr">
        <is>
          <t>AKEVLER çevresi</t>
        </is>
      </c>
      <c r="F372" s="197" t="n">
        <v>0</v>
      </c>
      <c r="G372" s="203" t="n">
        <v>38.366</v>
      </c>
      <c r="H372" s="203" t="n">
        <v>27.054</v>
      </c>
      <c r="I372" s="202" t="inlineStr">
        <is>
          <t>Toplu Taşıma</t>
        </is>
      </c>
      <c r="J372" s="204" t="n">
        <v>60</v>
      </c>
      <c r="K372" s="202" t="inlineStr">
        <is>
          <t>Değerlendirilebilir</t>
        </is>
      </c>
      <c r="L372" s="202" t="n"/>
      <c r="M372" s="205" t="n">
        <v>46229</v>
      </c>
      <c r="N372" s="202" t="inlineStr">
        <is>
          <t>Dummy - değiştiriniz</t>
        </is>
      </c>
      <c r="O372" s="206" t="inlineStr">
        <is>
          <t>Açık adres yalnız İK/admin tarafından görülmelidir; raporlara taşınmaz.</t>
        </is>
      </c>
      <c r="P372" s="131" t="n">
        <v>3.7</v>
      </c>
      <c r="Q372" s="131" t="inlineStr">
        <is>
          <t>BALÇOVA</t>
        </is>
      </c>
      <c r="R372" s="131" t="n">
        <v>2.1</v>
      </c>
      <c r="S372" s="131" t="inlineStr">
        <is>
          <t>Hayır</t>
        </is>
      </c>
      <c r="T372" s="131" t="inlineStr">
        <is>
          <t>https://www.google.com/maps/dir/?api=1&amp;origin=38.366%2C27.054&amp;destination=38.395182%2C27.075087&amp;travelmode=driving</t>
        </is>
      </c>
      <c r="U372" s="131" t="inlineStr">
        <is>
          <t>BALÇOVA</t>
        </is>
      </c>
      <c r="V372" s="131" t="n">
        <v>2.1</v>
      </c>
      <c r="W372" s="131" t="inlineStr">
        <is>
          <t>https://www.google.com/maps/dir/?api=1&amp;origin=38.366%2C27.054&amp;destination=38.385072%2C27.057448&amp;travelmode=driving</t>
        </is>
      </c>
      <c r="X372" s="131" t="inlineStr">
        <is>
          <t>POLİGON</t>
        </is>
      </c>
      <c r="Y372" s="131" t="n">
        <v>3.7</v>
      </c>
      <c r="Z372" s="131" t="inlineStr">
        <is>
          <t>https://www.google.com/maps/dir/?api=1&amp;origin=38.366%2C27.054&amp;destination=38.395182%2C27.075087&amp;travelmode=driving</t>
        </is>
      </c>
      <c r="AA372" s="131" t="inlineStr">
        <is>
          <t>ESKİİZMİR</t>
        </is>
      </c>
      <c r="AB372" s="131" t="n">
        <v>4.8</v>
      </c>
      <c r="AC372" s="131" t="inlineStr">
        <is>
          <t>https://www.google.com/maps/dir/?api=1&amp;origin=38.366%2C27.054&amp;destination=38.374534%2C27.107659&amp;travelmode=driving</t>
        </is>
      </c>
    </row>
    <row r="373" ht="30" customHeight="1" s="113">
      <c r="A373" s="202" t="inlineStr">
        <is>
          <t>HÜLYA ÇETİN</t>
        </is>
      </c>
      <c r="B373" s="202" t="inlineStr">
        <is>
          <t>M001</t>
        </is>
      </c>
      <c r="C373" s="202" t="inlineStr">
        <is>
          <t>AKEVLER</t>
        </is>
      </c>
      <c r="D373" s="202" t="inlineStr">
        <is>
          <t>İzmir</t>
        </is>
      </c>
      <c r="E373" s="202" t="inlineStr">
        <is>
          <t>AKEVLER çevresi</t>
        </is>
      </c>
      <c r="F373" s="197" t="inlineStr">
        <is>
          <t>SALİH OMURTAK MAH. 9609 SK. NO:16A/A</t>
        </is>
      </c>
      <c r="G373" s="203" t="n">
        <v>38.383866</v>
      </c>
      <c r="H373" s="203" t="n">
        <v>27.102966</v>
      </c>
      <c r="I373" s="202" t="inlineStr">
        <is>
          <t>Toplu Taşıma</t>
        </is>
      </c>
      <c r="J373" s="204" t="n">
        <v>60</v>
      </c>
      <c r="K373" s="202" t="inlineStr">
        <is>
          <t>Değerlendirilebilir</t>
        </is>
      </c>
      <c r="L373" s="202" t="n"/>
      <c r="M373" s="205" t="n">
        <v>46229</v>
      </c>
      <c r="N373" s="202" t="inlineStr">
        <is>
          <t>Gerçek - Google Places (9609 Sk No:16)</t>
        </is>
      </c>
      <c r="O373" s="206" t="inlineStr">
        <is>
          <t>Açık adres yalnız İK/admin tarafından görülmelidir; raporlara taşınmaz.</t>
        </is>
      </c>
      <c r="P373" s="131" t="n">
        <v>2.7</v>
      </c>
      <c r="Q373" s="131" t="inlineStr">
        <is>
          <t>BALÇOVA</t>
        </is>
      </c>
      <c r="R373" s="131" t="n">
        <v>4</v>
      </c>
      <c r="S373" s="131" t="inlineStr">
        <is>
          <t>Hayır</t>
        </is>
      </c>
      <c r="T373" s="131" t="inlineStr">
        <is>
          <t>https://www.google.com/maps/dir/?api=1&amp;origin=38.383866%2C27.102966&amp;destination=38.395182%2C27.075087&amp;travelmode=driving</t>
        </is>
      </c>
      <c r="U373" s="131" t="inlineStr">
        <is>
          <t>ESKİİZMİR</t>
        </is>
      </c>
      <c r="V373" s="131" t="n">
        <v>1.1</v>
      </c>
      <c r="W373" s="131" t="inlineStr">
        <is>
          <t>https://www.google.com/maps/dir/?api=1&amp;origin=38.383866%2C27.102966&amp;destination=38.374534%2C27.107659&amp;travelmode=driving</t>
        </is>
      </c>
      <c r="X373" s="131" t="inlineStr">
        <is>
          <t>AKEVLER</t>
        </is>
      </c>
      <c r="Y373" s="131" t="n">
        <v>1.2</v>
      </c>
      <c r="Z373" s="131" t="inlineStr">
        <is>
          <t>https://www.google.com/maps/dir/?api=1&amp;origin=38.383866%2C27.102966&amp;destination=38.394301%2C27.105194&amp;travelmode=driving</t>
        </is>
      </c>
      <c r="AA373" s="131" t="inlineStr">
        <is>
          <t>HATAY</t>
        </is>
      </c>
      <c r="AB373" s="131" t="n">
        <v>2</v>
      </c>
      <c r="AC373" s="131" t="inlineStr">
        <is>
          <t>https://www.google.com/maps/dir/?api=1&amp;origin=38.383866%2C27.102966&amp;destination=38.401482%2C27.101156&amp;travelmode=driving</t>
        </is>
      </c>
    </row>
    <row r="374" ht="30" customHeight="1" s="113">
      <c r="A374" s="202" t="inlineStr">
        <is>
          <t>MURAT AKSOY</t>
        </is>
      </c>
      <c r="B374" s="202" t="inlineStr">
        <is>
          <t>M001</t>
        </is>
      </c>
      <c r="C374" s="202" t="inlineStr">
        <is>
          <t>AKEVLER</t>
        </is>
      </c>
      <c r="D374" s="202" t="inlineStr">
        <is>
          <t>İzmir</t>
        </is>
      </c>
      <c r="E374" s="202" t="inlineStr">
        <is>
          <t>AKEVLER çevresi</t>
        </is>
      </c>
      <c r="F374" s="197" t="inlineStr">
        <is>
          <t>TAHSİN YAZICI MAH.9168/2 SK. NO:25/1 İÇ KAPI NO:2 KARABAĞLAR/İZMİR</t>
        </is>
      </c>
      <c r="G374" s="203" t="n">
        <v>38.390475</v>
      </c>
      <c r="H374" s="203" t="n">
        <v>27.106649</v>
      </c>
      <c r="I374" s="202" t="inlineStr">
        <is>
          <t>Toplu Taşıma</t>
        </is>
      </c>
      <c r="J374" s="204" t="n">
        <v>60</v>
      </c>
      <c r="K374" s="202" t="inlineStr">
        <is>
          <t>Değerlendirilebilir</t>
        </is>
      </c>
      <c r="L374" s="202" t="n"/>
      <c r="M374" s="205" t="n">
        <v>46229</v>
      </c>
      <c r="N374" s="202" t="inlineStr">
        <is>
          <t>Gerçek - Google Places (9168/2 Sk No:25)</t>
        </is>
      </c>
      <c r="O374" s="206" t="inlineStr">
        <is>
          <t>Açık adres yalnız İK/admin tarafından görülmelidir; raporlara taşınmaz.</t>
        </is>
      </c>
      <c r="P374" s="131" t="n">
        <v>1.7</v>
      </c>
      <c r="Q374" s="131" t="inlineStr">
        <is>
          <t>BALÇOVA</t>
        </is>
      </c>
      <c r="R374" s="131" t="n">
        <v>2</v>
      </c>
      <c r="S374" s="131" t="inlineStr">
        <is>
          <t>Hayır</t>
        </is>
      </c>
      <c r="T374" s="131" t="inlineStr">
        <is>
          <t>https://www.google.com/maps/dir/?api=1&amp;origin=38.390475%2C27.106649&amp;destination=38.401328%2C27.093267&amp;travelmode=driving</t>
        </is>
      </c>
      <c r="U374" s="131" t="inlineStr">
        <is>
          <t>AKEVLER</t>
        </is>
      </c>
      <c r="V374" s="131" t="n">
        <v>0.4</v>
      </c>
      <c r="W374" s="131" t="inlineStr">
        <is>
          <t>https://www.google.com/maps/dir/?api=1&amp;origin=38.390475%2C27.106649&amp;destination=38.394301%2C27.105194&amp;travelmode=driving</t>
        </is>
      </c>
      <c r="X374" s="131" t="inlineStr">
        <is>
          <t>HATAY</t>
        </is>
      </c>
      <c r="Y374" s="131" t="n">
        <v>1.3</v>
      </c>
      <c r="Z374" s="131" t="inlineStr">
        <is>
          <t>https://www.google.com/maps/dir/?api=1&amp;origin=38.390475%2C27.106649&amp;destination=38.401482%2C27.101156&amp;travelmode=driving</t>
        </is>
      </c>
      <c r="AA374" s="131" t="inlineStr">
        <is>
          <t>BOZYAKA</t>
        </is>
      </c>
      <c r="AB374" s="131" t="n">
        <v>1.6</v>
      </c>
      <c r="AC374" s="131" t="inlineStr">
        <is>
          <t>https://www.google.com/maps/dir/?api=1&amp;origin=38.390475%2C27.106649&amp;destination=38.397598%2C27.122202&amp;travelmode=driving</t>
        </is>
      </c>
    </row>
    <row r="375" ht="30" customHeight="1" s="113">
      <c r="A375" s="202" t="inlineStr">
        <is>
          <t>DİCLE ÖZCAN</t>
        </is>
      </c>
      <c r="B375" s="202" t="inlineStr">
        <is>
          <t>M001</t>
        </is>
      </c>
      <c r="C375" s="202" t="inlineStr">
        <is>
          <t>AKEVLER</t>
        </is>
      </c>
      <c r="D375" s="202" t="inlineStr">
        <is>
          <t>İzmir</t>
        </is>
      </c>
      <c r="E375" s="202" t="inlineStr">
        <is>
          <t>AKEVLER çevresi</t>
        </is>
      </c>
      <c r="F375" s="197" t="inlineStr">
        <is>
          <t>VATAN MAH 9087 SK NO:12 D:1</t>
        </is>
      </c>
      <c r="G375" s="203" t="n">
        <v>38.394662</v>
      </c>
      <c r="H375" s="203" t="n">
        <v>27.106068</v>
      </c>
      <c r="I375" s="202" t="inlineStr">
        <is>
          <t>Toplu Taşıma</t>
        </is>
      </c>
      <c r="J375" s="204" t="n">
        <v>60</v>
      </c>
      <c r="K375" s="202" t="inlineStr">
        <is>
          <t>Değerlendirilebilir</t>
        </is>
      </c>
      <c r="L375" s="202" t="n"/>
      <c r="M375" s="205" t="n">
        <v>46229</v>
      </c>
      <c r="N375" s="202" t="inlineStr">
        <is>
          <t>Gerçek - Google Places (9087 Sk No:12)</t>
        </is>
      </c>
      <c r="O375" s="206" t="inlineStr">
        <is>
          <t>Açık adres yalnız İK/admin tarafından görülmelidir; raporlara taşınmaz.</t>
        </is>
      </c>
      <c r="P375" s="131" t="n">
        <v>1.3</v>
      </c>
      <c r="Q375" s="131" t="inlineStr">
        <is>
          <t>BALÇOVA</t>
        </is>
      </c>
      <c r="R375" s="131" t="n">
        <v>4.3</v>
      </c>
      <c r="S375" s="131" t="inlineStr">
        <is>
          <t>Hayır</t>
        </is>
      </c>
      <c r="T375" s="131" t="inlineStr">
        <is>
          <t>https://www.google.com/maps/dir/?api=1&amp;origin=38.394662%2C27.106068&amp;destination=38.401328%2C27.093267&amp;travelmode=driving</t>
        </is>
      </c>
      <c r="U375" s="131" t="inlineStr">
        <is>
          <t>AKEVLER</t>
        </is>
      </c>
      <c r="V375" s="131" t="n">
        <v>0.1</v>
      </c>
      <c r="W375" s="131" t="inlineStr">
        <is>
          <t>https://www.google.com/maps/dir/?api=1&amp;origin=38.394662%2C27.106068&amp;destination=38.394301%2C27.105194&amp;travelmode=driving</t>
        </is>
      </c>
      <c r="X375" s="131" t="inlineStr">
        <is>
          <t>HATAY</t>
        </is>
      </c>
      <c r="Y375" s="131" t="n">
        <v>0.9</v>
      </c>
      <c r="Z375" s="131" t="inlineStr">
        <is>
          <t>https://www.google.com/maps/dir/?api=1&amp;origin=38.394662%2C27.106068&amp;destination=38.401482%2C27.101156&amp;travelmode=driving</t>
        </is>
      </c>
      <c r="AA375" s="131" t="inlineStr">
        <is>
          <t>GÖZTEPE</t>
        </is>
      </c>
      <c r="AB375" s="131" t="n">
        <v>1.3</v>
      </c>
      <c r="AC375" s="131" t="inlineStr">
        <is>
          <t>https://www.google.com/maps/dir/?api=1&amp;origin=38.394662%2C27.106068&amp;destination=38.401328%2C27.093267&amp;travelmode=driving</t>
        </is>
      </c>
    </row>
    <row r="376" ht="30" customHeight="1" s="113">
      <c r="A376" s="202" t="inlineStr">
        <is>
          <t>ESME TAŞ</t>
        </is>
      </c>
      <c r="B376" s="202" t="inlineStr">
        <is>
          <t>M001</t>
        </is>
      </c>
      <c r="C376" s="202" t="inlineStr">
        <is>
          <t>AKEVLER</t>
        </is>
      </c>
      <c r="D376" s="202" t="inlineStr">
        <is>
          <t>İzmir</t>
        </is>
      </c>
      <c r="E376" s="202" t="inlineStr">
        <is>
          <t>AKEVLER çevresi</t>
        </is>
      </c>
      <c r="F376" s="197" t="inlineStr">
        <is>
          <t>ERTUĞRUL MAH 3111 SOK NO:6 İÇ KAPI NO:3</t>
        </is>
      </c>
      <c r="G376" s="203" t="n">
        <v>38.163546</v>
      </c>
      <c r="H376" s="203" t="n">
        <v>27.360166</v>
      </c>
      <c r="I376" s="202" t="inlineStr">
        <is>
          <t>Toplu Taşıma</t>
        </is>
      </c>
      <c r="J376" s="204" t="n">
        <v>60</v>
      </c>
      <c r="K376" s="202" t="inlineStr">
        <is>
          <t>Değerlendirilebilir</t>
        </is>
      </c>
      <c r="L376" s="202" t="n"/>
      <c r="M376" s="205" t="n">
        <v>46229</v>
      </c>
      <c r="N376" s="202" t="inlineStr">
        <is>
          <t>Gerçek - Google Places (3111 Sk No:6)</t>
        </is>
      </c>
      <c r="O376" s="206" t="inlineStr">
        <is>
          <t>Açık adres yalnız İK/admin tarafından görülmelidir; raporlara taşınmaz.</t>
        </is>
      </c>
      <c r="P376" s="131" t="n">
        <v>35.2</v>
      </c>
      <c r="Q376" s="131" t="inlineStr">
        <is>
          <t>BALÇOVA</t>
        </is>
      </c>
      <c r="R376" s="131" t="n">
        <v>2.4</v>
      </c>
      <c r="S376" s="131" t="inlineStr">
        <is>
          <t>Hayır</t>
        </is>
      </c>
      <c r="T376" s="131" t="inlineStr">
        <is>
          <t>https://www.google.com/maps/dir/?api=1&amp;origin=38.163546%2C27.360166&amp;destination=38.401328%2C27.093267&amp;travelmode=driving</t>
        </is>
      </c>
      <c r="U376" s="131" t="inlineStr">
        <is>
          <t>TORBALI 2</t>
        </is>
      </c>
      <c r="V376" s="131" t="n">
        <v>0.4</v>
      </c>
      <c r="W376" s="131" t="inlineStr">
        <is>
          <t>https://www.google.com/maps/dir/?api=1&amp;origin=38.163546%2C27.360166&amp;destination=38.164664%2C27.356116&amp;travelmode=driving</t>
        </is>
      </c>
      <c r="X376" s="131" t="inlineStr">
        <is>
          <t>TORBALI 1</t>
        </is>
      </c>
      <c r="Y376" s="131" t="n">
        <v>1</v>
      </c>
      <c r="Z376" s="131" t="inlineStr">
        <is>
          <t>https://www.google.com/maps/dir/?api=1&amp;origin=38.163546%2C27.360166&amp;destination=38.154917%2C27.36151&amp;travelmode=driving</t>
        </is>
      </c>
      <c r="AA376" s="131" t="inlineStr">
        <is>
          <t>TORBALI 5</t>
        </is>
      </c>
      <c r="AB376" s="131" t="n">
        <v>1.3</v>
      </c>
      <c r="AC376" s="131" t="inlineStr">
        <is>
          <t>https://www.google.com/maps/dir/?api=1&amp;origin=38.163546%2C27.360166&amp;destination=38.171353%2C27.349829&amp;travelmode=driving</t>
        </is>
      </c>
    </row>
    <row r="377" ht="30" customHeight="1" s="113">
      <c r="A377" s="202" t="inlineStr">
        <is>
          <t>CUMHUR ÖZBAY</t>
        </is>
      </c>
      <c r="B377" s="202" t="inlineStr">
        <is>
          <t>M001</t>
        </is>
      </c>
      <c r="C377" s="202" t="inlineStr">
        <is>
          <t>AKEVLER</t>
        </is>
      </c>
      <c r="D377" s="202" t="inlineStr">
        <is>
          <t>İzmir</t>
        </is>
      </c>
      <c r="E377" s="202" t="inlineStr">
        <is>
          <t>AKEVLER çevresi</t>
        </is>
      </c>
      <c r="F377" s="197" t="inlineStr">
        <is>
          <t>BAHÇELİEVLER MAH 506 SOK ÖVER NO:20 İÇ KAPI NO:2</t>
        </is>
      </c>
      <c r="G377" s="203" t="n">
        <v>38.40331</v>
      </c>
      <c r="H377" s="203" t="n">
        <v>27.120888</v>
      </c>
      <c r="I377" s="202" t="inlineStr">
        <is>
          <t>Toplu Taşıma</t>
        </is>
      </c>
      <c r="J377" s="204" t="n">
        <v>60</v>
      </c>
      <c r="K377" s="202" t="inlineStr">
        <is>
          <t>Değerlendirilebilir</t>
        </is>
      </c>
      <c r="L377" s="202" t="n"/>
      <c r="M377" s="205" t="n">
        <v>46229</v>
      </c>
      <c r="N377" s="202" t="inlineStr">
        <is>
          <t>Gerçek - Google Places (506 Sk No:20)</t>
        </is>
      </c>
      <c r="O377" s="206" t="inlineStr">
        <is>
          <t>Açık adres yalnız İK/admin tarafından görülmelidir; raporlara taşınmaz.</t>
        </is>
      </c>
      <c r="P377" s="131" t="n">
        <v>2.4</v>
      </c>
      <c r="Q377" s="131" t="inlineStr">
        <is>
          <t>BALÇOVA</t>
        </is>
      </c>
      <c r="R377" s="131" t="n">
        <v>4.2</v>
      </c>
      <c r="S377" s="131" t="inlineStr">
        <is>
          <t>Hayır</t>
        </is>
      </c>
      <c r="T377" s="131" t="inlineStr">
        <is>
          <t>https://www.google.com/maps/dir/?api=1&amp;origin=38.40331%2C27.120888&amp;destination=38.401328%2C27.093267&amp;travelmode=driving</t>
        </is>
      </c>
      <c r="U377" s="131" t="inlineStr">
        <is>
          <t>İZMİRSPOR</t>
        </is>
      </c>
      <c r="V377" s="131" t="n">
        <v>0.2</v>
      </c>
      <c r="W377" s="131" t="inlineStr">
        <is>
          <t>https://www.google.com/maps/dir/?api=1&amp;origin=38.40331%2C27.120888&amp;destination=38.403691%2C27.119105&amp;travelmode=driving</t>
        </is>
      </c>
      <c r="X377" s="131" t="inlineStr">
        <is>
          <t>BOZYAKA</t>
        </is>
      </c>
      <c r="Y377" s="131" t="n">
        <v>0.6</v>
      </c>
      <c r="Z377" s="131" t="inlineStr">
        <is>
          <t>https://www.google.com/maps/dir/?api=1&amp;origin=38.40331%2C27.120888&amp;destination=38.397598%2C27.122202&amp;travelmode=driving</t>
        </is>
      </c>
      <c r="AA377" s="131" t="inlineStr">
        <is>
          <t>YAPICIOĞLU</t>
        </is>
      </c>
      <c r="AB377" s="131" t="n">
        <v>1.6</v>
      </c>
      <c r="AC377" s="131" t="inlineStr">
        <is>
          <t>https://www.google.com/maps/dir/?api=1&amp;origin=38.40331%2C27.120888&amp;destination=38.41192%2C27.135689&amp;travelmode=driving</t>
        </is>
      </c>
    </row>
    <row r="378" ht="30" customHeight="1" s="113">
      <c r="A378" s="202" t="inlineStr">
        <is>
          <t>MEHMET SELÇUK</t>
        </is>
      </c>
      <c r="B378" s="202" t="inlineStr">
        <is>
          <t>M001</t>
        </is>
      </c>
      <c r="C378" s="202" t="inlineStr">
        <is>
          <t>AKEVLER</t>
        </is>
      </c>
      <c r="D378" s="202" t="inlineStr">
        <is>
          <t>İzmir</t>
        </is>
      </c>
      <c r="E378" s="202" t="inlineStr">
        <is>
          <t>AKEVLER çevresi</t>
        </is>
      </c>
      <c r="F378" s="197" t="inlineStr">
        <is>
          <t>VATAN MAH 9105 SOK NO:31 İÇ KAPI NO:4</t>
        </is>
      </c>
      <c r="G378" s="203" t="n">
        <v>38.395118</v>
      </c>
      <c r="H378" s="203" t="n">
        <v>27.105268</v>
      </c>
      <c r="I378" s="202" t="inlineStr">
        <is>
          <t>Toplu Taşıma</t>
        </is>
      </c>
      <c r="J378" s="204" t="n">
        <v>60</v>
      </c>
      <c r="K378" s="202" t="inlineStr">
        <is>
          <t>Değerlendirilebilir</t>
        </is>
      </c>
      <c r="L378" s="202" t="n"/>
      <c r="M378" s="205" t="n">
        <v>46229</v>
      </c>
      <c r="N378" s="202" t="inlineStr">
        <is>
          <t>Gerçek - Google Places (9105 Sk No:31)</t>
        </is>
      </c>
      <c r="O378" s="206" t="inlineStr">
        <is>
          <t>Açık adres yalnız İK/admin tarafından görülmelidir; raporlara taşınmaz.</t>
        </is>
      </c>
      <c r="P378" s="131" t="n">
        <v>1.3</v>
      </c>
      <c r="Q378" s="131" t="inlineStr">
        <is>
          <t>DEDEBAŞI</t>
        </is>
      </c>
      <c r="R378" s="131" t="n">
        <v>2</v>
      </c>
      <c r="S378" s="131" t="inlineStr">
        <is>
          <t>Hayır</t>
        </is>
      </c>
      <c r="T378" s="131" t="inlineStr">
        <is>
          <t>https://www.google.com/maps/dir/?api=1&amp;origin=38.395118%2C27.105268&amp;destination=38.401328%2C27.093267&amp;travelmode=driving</t>
        </is>
      </c>
      <c r="U378" s="131" t="inlineStr">
        <is>
          <t>AKEVLER</t>
        </is>
      </c>
      <c r="V378" s="131" t="n">
        <v>0.1</v>
      </c>
      <c r="W378" s="131" t="inlineStr">
        <is>
          <t>https://www.google.com/maps/dir/?api=1&amp;origin=38.395118%2C27.105268&amp;destination=38.394301%2C27.105194&amp;travelmode=driving</t>
        </is>
      </c>
      <c r="X378" s="131" t="inlineStr">
        <is>
          <t>HATAY</t>
        </is>
      </c>
      <c r="Y378" s="131" t="n">
        <v>0.8</v>
      </c>
      <c r="Z378" s="131" t="inlineStr">
        <is>
          <t>https://www.google.com/maps/dir/?api=1&amp;origin=38.395118%2C27.105268&amp;destination=38.401482%2C27.101156&amp;travelmode=driving</t>
        </is>
      </c>
      <c r="AA378" s="131" t="inlineStr">
        <is>
          <t>GÖZTEPE</t>
        </is>
      </c>
      <c r="AB378" s="131" t="n">
        <v>1.3</v>
      </c>
      <c r="AC378" s="131" t="inlineStr">
        <is>
          <t>https://www.google.com/maps/dir/?api=1&amp;origin=38.395118%2C27.105268&amp;destination=38.401328%2C27.093267&amp;travelmode=driving</t>
        </is>
      </c>
    </row>
    <row r="379" ht="30" customHeight="1" s="113">
      <c r="A379" s="202" t="inlineStr">
        <is>
          <t>SADULLAH ÇOBAN</t>
        </is>
      </c>
      <c r="B379" s="202" t="inlineStr">
        <is>
          <t>M001</t>
        </is>
      </c>
      <c r="C379" s="202" t="inlineStr">
        <is>
          <t>AKEVLER</t>
        </is>
      </c>
      <c r="D379" s="202" t="inlineStr">
        <is>
          <t>İzmir</t>
        </is>
      </c>
      <c r="E379" s="202" t="inlineStr">
        <is>
          <t>AKEVLER çevresi</t>
        </is>
      </c>
      <c r="F379" s="197" t="inlineStr">
        <is>
          <t>ZAFERTEPE MAH 537 SK NO:35 İÇ KAPI NO:1</t>
        </is>
      </c>
      <c r="G379" s="203" t="n">
        <v>38.403177</v>
      </c>
      <c r="H379" s="203" t="n">
        <v>27.132085</v>
      </c>
      <c r="I379" s="202" t="inlineStr">
        <is>
          <t>Toplu Taşıma</t>
        </is>
      </c>
      <c r="J379" s="204" t="n">
        <v>60</v>
      </c>
      <c r="K379" s="202" t="inlineStr">
        <is>
          <t>Değerlendirilebilir</t>
        </is>
      </c>
      <c r="L379" s="202" t="n"/>
      <c r="M379" s="205" t="n">
        <v>46229</v>
      </c>
      <c r="N379" s="202" t="inlineStr">
        <is>
          <t>Gerçek - Google Places (537 Sk No:35)</t>
        </is>
      </c>
      <c r="O379" s="206" t="inlineStr">
        <is>
          <t>Açık adres yalnız İK/admin tarafından görülmelidir; raporlara taşınmaz.</t>
        </is>
      </c>
      <c r="P379" s="131" t="n">
        <v>3.4</v>
      </c>
      <c r="Q379" s="131" t="inlineStr">
        <is>
          <t>BALÇOVA</t>
        </is>
      </c>
      <c r="R379" s="131" t="n">
        <v>4.5</v>
      </c>
      <c r="S379" s="131" t="inlineStr">
        <is>
          <t>Hayır</t>
        </is>
      </c>
      <c r="T379" s="131" t="inlineStr">
        <is>
          <t>https://www.google.com/maps/dir/?api=1&amp;origin=38.403177%2C27.132085&amp;destination=38.401328%2C27.093267&amp;travelmode=driving</t>
        </is>
      </c>
      <c r="U379" s="131" t="inlineStr">
        <is>
          <t>YAPICIOĞLU</t>
        </is>
      </c>
      <c r="V379" s="131" t="n">
        <v>1</v>
      </c>
      <c r="W379" s="131" t="inlineStr">
        <is>
          <t>https://www.google.com/maps/dir/?api=1&amp;origin=38.403177%2C27.132085&amp;destination=38.41192%2C27.135689&amp;travelmode=driving</t>
        </is>
      </c>
      <c r="X379" s="131" t="inlineStr">
        <is>
          <t>BOZYAKA</t>
        </is>
      </c>
      <c r="Y379" s="131" t="n">
        <v>1.1</v>
      </c>
      <c r="Z379" s="131" t="inlineStr">
        <is>
          <t>https://www.google.com/maps/dir/?api=1&amp;origin=38.403177%2C27.132085&amp;destination=38.397598%2C27.122202&amp;travelmode=driving</t>
        </is>
      </c>
      <c r="AA379" s="131" t="inlineStr">
        <is>
          <t>İZMİRSPOR</t>
        </is>
      </c>
      <c r="AB379" s="131" t="n">
        <v>1.1</v>
      </c>
      <c r="AC379" s="131" t="inlineStr">
        <is>
          <t>https://www.google.com/maps/dir/?api=1&amp;origin=38.403177%2C27.132085&amp;destination=38.403691%2C27.119105&amp;travelmode=driving</t>
        </is>
      </c>
    </row>
    <row r="380" ht="30" customHeight="1" s="113">
      <c r="A380" s="202" t="inlineStr">
        <is>
          <t>MEHTAP KOŞAR</t>
        </is>
      </c>
      <c r="B380" s="202" t="inlineStr">
        <is>
          <t>M001</t>
        </is>
      </c>
      <c r="C380" s="202" t="inlineStr">
        <is>
          <t>AKEVLER</t>
        </is>
      </c>
      <c r="D380" s="202" t="inlineStr">
        <is>
          <t>İzmir</t>
        </is>
      </c>
      <c r="E380" s="202" t="inlineStr">
        <is>
          <t>AKEVLER çevresi</t>
        </is>
      </c>
      <c r="F380" s="197" t="inlineStr">
        <is>
          <t>ÇATAK MAH.ÇATAK CAD.NO:3 KAVAKLIDERE/MUĞLA</t>
        </is>
      </c>
      <c r="G380" s="203" t="n">
        <v>37.413156</v>
      </c>
      <c r="H380" s="203" t="n">
        <v>28.483477</v>
      </c>
      <c r="I380" s="202" t="inlineStr">
        <is>
          <t>Toplu Taşıma</t>
        </is>
      </c>
      <c r="J380" s="204" t="n">
        <v>60</v>
      </c>
      <c r="K380" s="202" t="inlineStr">
        <is>
          <t>Değerlendirilebilir</t>
        </is>
      </c>
      <c r="L380" s="202" t="n"/>
      <c r="M380" s="205" t="n">
        <v>46229</v>
      </c>
      <c r="N380" s="202" t="inlineStr">
        <is>
          <t>Gerçek - Google Places, mahalle merkezi yaklaşık (Çatak merkezi (yaklaşık, Muğla))</t>
        </is>
      </c>
      <c r="O380" s="206" t="inlineStr">
        <is>
          <t>Açık adres yalnız İK/admin tarafından görülmelidir; raporlara taşınmaz.</t>
        </is>
      </c>
      <c r="P380" s="131" t="n">
        <v>164.2</v>
      </c>
      <c r="Q380" s="131" t="inlineStr">
        <is>
          <t>BALÇOVA</t>
        </is>
      </c>
      <c r="R380" s="131" t="n">
        <v>4.5</v>
      </c>
      <c r="S380" s="131" t="inlineStr">
        <is>
          <t>Hayır</t>
        </is>
      </c>
      <c r="T380" s="131" t="inlineStr">
        <is>
          <t>https://www.google.com/maps/dir/?api=1&amp;origin=37.413156%2C28.483477&amp;destination=38.401328%2C27.093267&amp;travelmode=driving</t>
        </is>
      </c>
      <c r="U380" s="131" t="inlineStr">
        <is>
          <t>AYDIN FATİH-2</t>
        </is>
      </c>
      <c r="V380" s="131" t="n">
        <v>73.5</v>
      </c>
      <c r="W380" s="131" t="inlineStr">
        <is>
          <t>https://www.google.com/maps/dir/?api=1&amp;origin=37.413156%2C28.483477&amp;destination=37.839908%2C27.845862&amp;travelmode=driving</t>
        </is>
      </c>
      <c r="X380" s="131" t="inlineStr">
        <is>
          <t>AYDIN FATİH</t>
        </is>
      </c>
      <c r="Y380" s="131" t="n">
        <v>73.7</v>
      </c>
      <c r="Z380" s="131" t="inlineStr">
        <is>
          <t>https://www.google.com/maps/dir/?api=1&amp;origin=37.413156%2C28.483477&amp;destination=37.834436%2C27.837138&amp;travelmode=driving</t>
        </is>
      </c>
      <c r="AA380" s="131" t="inlineStr">
        <is>
          <t>AYDIN EFELER</t>
        </is>
      </c>
      <c r="AB380" s="131" t="n">
        <v>74.90000000000001</v>
      </c>
      <c r="AC380" s="131" t="inlineStr">
        <is>
          <t>https://www.google.com/maps/dir/?api=1&amp;origin=37.413156%2C28.483477&amp;destination=37.838459%2C27.823758&amp;travelmode=driving</t>
        </is>
      </c>
    </row>
    <row r="381" ht="30" customHeight="1" s="113">
      <c r="A381" s="202" t="inlineStr">
        <is>
          <t>İLAYDA ÇELİK</t>
        </is>
      </c>
      <c r="B381" s="202" t="inlineStr">
        <is>
          <t>M034</t>
        </is>
      </c>
      <c r="C381" s="202" t="inlineStr">
        <is>
          <t>NARLIDERE</t>
        </is>
      </c>
      <c r="D381" s="202" t="inlineStr">
        <is>
          <t>İzmir</t>
        </is>
      </c>
      <c r="E381" s="202" t="inlineStr">
        <is>
          <t>NARLIDERE çevresi</t>
        </is>
      </c>
      <c r="F381" s="197" t="inlineStr">
        <is>
          <t>ILICA MAH. ULAŞ SK.NO:6 D:2 İZMİR</t>
        </is>
      </c>
      <c r="G381" s="203" t="n">
        <v>38.393723</v>
      </c>
      <c r="H381" s="203" t="n">
        <v>27.021343</v>
      </c>
      <c r="I381" s="202" t="inlineStr">
        <is>
          <t>Toplu Taşıma</t>
        </is>
      </c>
      <c r="J381" s="204" t="n">
        <v>60</v>
      </c>
      <c r="K381" s="202" t="inlineStr">
        <is>
          <t>Değerlendirilebilir</t>
        </is>
      </c>
      <c r="L381" s="202" t="n"/>
      <c r="M381" s="205" t="n">
        <v>46229</v>
      </c>
      <c r="N381" s="202" t="inlineStr">
        <is>
          <t>Gerçek - Google Places (Ulaş Sk No:6)</t>
        </is>
      </c>
      <c r="O381" s="206" t="inlineStr">
        <is>
          <t>Açık adres yalnız İK/admin tarafından görülmelidir; raporlara taşınmaz.</t>
        </is>
      </c>
      <c r="P381" s="131" t="n">
        <v>8.800000000000001</v>
      </c>
      <c r="Q381" s="131" t="inlineStr">
        <is>
          <t>MENDERES DEPO</t>
        </is>
      </c>
      <c r="R381" s="131" t="n">
        <v>3.5</v>
      </c>
      <c r="S381" s="131" t="inlineStr">
        <is>
          <t>Hayır</t>
        </is>
      </c>
      <c r="T381" s="131" t="inlineStr">
        <is>
          <t>https://www.google.com/maps/dir/?api=1&amp;origin=38.393723%2C27.021343&amp;destination=38.397598%2C27.122202&amp;travelmode=driving</t>
        </is>
      </c>
      <c r="U381" s="131" t="inlineStr">
        <is>
          <t>NARLIDERE</t>
        </is>
      </c>
      <c r="V381" s="131" t="n">
        <v>1.3</v>
      </c>
      <c r="W381" s="131" t="inlineStr">
        <is>
          <t>https://www.google.com/maps/dir/?api=1&amp;origin=38.393723%2C27.021343&amp;destination=38.392816%2C27.006006&amp;travelmode=driving</t>
        </is>
      </c>
      <c r="X381" s="131" t="inlineStr">
        <is>
          <t>BALÇOVA</t>
        </is>
      </c>
      <c r="Y381" s="131" t="n">
        <v>3.3</v>
      </c>
      <c r="Z381" s="131" t="inlineStr">
        <is>
          <t>https://www.google.com/maps/dir/?api=1&amp;origin=38.393723%2C27.021343&amp;destination=38.385072%2C27.057448&amp;travelmode=driving</t>
        </is>
      </c>
      <c r="AA381" s="131" t="inlineStr">
        <is>
          <t>POLİGON</t>
        </is>
      </c>
      <c r="AB381" s="131" t="n">
        <v>4.7</v>
      </c>
      <c r="AC381" s="131" t="inlineStr">
        <is>
          <t>https://www.google.com/maps/dir/?api=1&amp;origin=38.393723%2C27.021343&amp;destination=38.395182%2C27.075087&amp;travelmode=driving</t>
        </is>
      </c>
    </row>
    <row r="382" ht="30" customHeight="1" s="113">
      <c r="A382" s="202" t="inlineStr">
        <is>
          <t>PERİHAN CANSU BURGU</t>
        </is>
      </c>
      <c r="B382" s="202" t="inlineStr">
        <is>
          <t>M034</t>
        </is>
      </c>
      <c r="C382" s="202" t="inlineStr">
        <is>
          <t>NARLIDERE</t>
        </is>
      </c>
      <c r="D382" s="202" t="inlineStr">
        <is>
          <t>İzmir</t>
        </is>
      </c>
      <c r="E382" s="202" t="inlineStr">
        <is>
          <t>NARLIDERE çevresi</t>
        </is>
      </c>
      <c r="F382" s="197" t="inlineStr">
        <is>
          <t>TELEFERİK MAH. ENVERPAŞA SK. NO:7 İÇ KAPI :1 BALÇOVA İZMİR</t>
        </is>
      </c>
      <c r="G382" s="203" t="n">
        <v>38.384914</v>
      </c>
      <c r="H382" s="203" t="n">
        <v>27.055879</v>
      </c>
      <c r="I382" s="202" t="inlineStr">
        <is>
          <t>Toplu Taşıma</t>
        </is>
      </c>
      <c r="J382" s="204" t="n">
        <v>60</v>
      </c>
      <c r="K382" s="202" t="inlineStr">
        <is>
          <t>Değerlendirilebilir</t>
        </is>
      </c>
      <c r="L382" s="202" t="n"/>
      <c r="M382" s="205" t="n">
        <v>46229</v>
      </c>
      <c r="N382" s="202" t="inlineStr">
        <is>
          <t>Gerçek - Google Places (Enver Paşa Sk civarı)</t>
        </is>
      </c>
      <c r="O382" s="206" t="inlineStr">
        <is>
          <t>Açık adres yalnız İK/admin tarafından görülmelidir; raporlara taşınmaz.</t>
        </is>
      </c>
      <c r="P382" s="131" t="n">
        <v>5.9</v>
      </c>
      <c r="Q382" s="131" t="inlineStr">
        <is>
          <t>ÇİĞLİ</t>
        </is>
      </c>
      <c r="R382" s="131" t="n">
        <v>2.2</v>
      </c>
      <c r="S382" s="131" t="inlineStr">
        <is>
          <t>Hayır</t>
        </is>
      </c>
      <c r="T382" s="131" t="inlineStr">
        <is>
          <t>https://www.google.com/maps/dir/?api=1&amp;origin=38.384914%2C27.055879&amp;destination=38.397598%2C27.122202&amp;travelmode=driving</t>
        </is>
      </c>
      <c r="U382" s="131" t="inlineStr">
        <is>
          <t>BALÇOVA</t>
        </is>
      </c>
      <c r="V382" s="131" t="n">
        <v>0.1</v>
      </c>
      <c r="W382" s="131" t="inlineStr">
        <is>
          <t>https://www.google.com/maps/dir/?api=1&amp;origin=38.384914%2C27.055879&amp;destination=38.385072%2C27.057448&amp;travelmode=driving</t>
        </is>
      </c>
      <c r="X382" s="131" t="inlineStr">
        <is>
          <t>POLİGON</t>
        </is>
      </c>
      <c r="Y382" s="131" t="n">
        <v>2</v>
      </c>
      <c r="Z382" s="131" t="inlineStr">
        <is>
          <t>https://www.google.com/maps/dir/?api=1&amp;origin=38.384914%2C27.055879&amp;destination=38.395182%2C27.075087&amp;travelmode=driving</t>
        </is>
      </c>
      <c r="AA382" s="131" t="inlineStr">
        <is>
          <t>GÖZTEPE</t>
        </is>
      </c>
      <c r="AB382" s="131" t="n">
        <v>3.7</v>
      </c>
      <c r="AC382" s="131" t="inlineStr">
        <is>
          <t>https://www.google.com/maps/dir/?api=1&amp;origin=38.384914%2C27.055879&amp;destination=38.401328%2C27.093267&amp;travelmode=driving</t>
        </is>
      </c>
    </row>
    <row r="383" ht="30" customHeight="1" s="113">
      <c r="A383" s="202" t="inlineStr">
        <is>
          <t>CEYLİN RANA AYHAN</t>
        </is>
      </c>
      <c r="B383" s="202" t="inlineStr">
        <is>
          <t>M034</t>
        </is>
      </c>
      <c r="C383" s="202" t="inlineStr">
        <is>
          <t>NARLIDERE</t>
        </is>
      </c>
      <c r="D383" s="202" t="inlineStr">
        <is>
          <t>İzmir</t>
        </is>
      </c>
      <c r="E383" s="202" t="inlineStr">
        <is>
          <t>NARLIDERE çevresi</t>
        </is>
      </c>
      <c r="F383" s="197" t="inlineStr">
        <is>
          <t>FEVZİ ÇAKMAK MAH. ATİLLA SK. N:28-30 İÇ KAPI NO:8</t>
        </is>
      </c>
      <c r="G383" s="203" t="n">
        <v>38.249185</v>
      </c>
      <c r="H383" s="203" t="n">
        <v>27.297003</v>
      </c>
      <c r="I383" s="202" t="inlineStr">
        <is>
          <t>Toplu Taşıma</t>
        </is>
      </c>
      <c r="J383" s="204" t="n">
        <v>60</v>
      </c>
      <c r="K383" s="202" t="inlineStr">
        <is>
          <t>Değerlendirilebilir</t>
        </is>
      </c>
      <c r="L383" s="202" t="n"/>
      <c r="M383" s="205" t="n">
        <v>46229</v>
      </c>
      <c r="N383" s="202" t="inlineStr">
        <is>
          <t>Gerçek - Google Places, mahalle merkezi yaklaşık (Fevzi Çakmak Mah merkezi (yaklaşık))</t>
        </is>
      </c>
      <c r="O383" s="206" t="inlineStr">
        <is>
          <t>Açık adres yalnız İK/admin tarafından görülmelidir; raporlara taşınmaz.</t>
        </is>
      </c>
      <c r="P383" s="131" t="n">
        <v>22.5</v>
      </c>
      <c r="Q383" s="131" t="inlineStr">
        <is>
          <t>MENDERES DEPO</t>
        </is>
      </c>
      <c r="R383" s="131" t="n">
        <v>3.5</v>
      </c>
      <c r="S383" s="131" t="inlineStr">
        <is>
          <t>Hayır</t>
        </is>
      </c>
      <c r="T383" s="131" t="inlineStr">
        <is>
          <t>https://www.google.com/maps/dir/?api=1&amp;origin=38.249185%2C27.297003&amp;destination=38.397598%2C27.122202&amp;travelmode=driving</t>
        </is>
      </c>
      <c r="U383" s="131" t="inlineStr">
        <is>
          <t>AYRANCILAR</t>
        </is>
      </c>
      <c r="V383" s="131" t="n">
        <v>1.7</v>
      </c>
      <c r="W383" s="131" t="inlineStr">
        <is>
          <t>https://www.google.com/maps/dir/?api=1&amp;origin=38.249185%2C27.297003&amp;destination=38.240289%2C27.281412&amp;travelmode=driving</t>
        </is>
      </c>
      <c r="X383" s="131" t="inlineStr">
        <is>
          <t>TORBALI 5</t>
        </is>
      </c>
      <c r="Y383" s="131" t="n">
        <v>9.800000000000001</v>
      </c>
      <c r="Z383" s="131" t="inlineStr">
        <is>
          <t>https://www.google.com/maps/dir/?api=1&amp;origin=38.249185%2C27.297003&amp;destination=38.171353%2C27.349829&amp;travelmode=driving</t>
        </is>
      </c>
      <c r="AA383" s="131" t="inlineStr">
        <is>
          <t>TORBALI 2</t>
        </is>
      </c>
      <c r="AB383" s="131" t="n">
        <v>10.7</v>
      </c>
      <c r="AC383" s="131" t="inlineStr">
        <is>
          <t>https://www.google.com/maps/dir/?api=1&amp;origin=38.249185%2C27.297003&amp;destination=38.164664%2C27.356116&amp;travelmode=driving</t>
        </is>
      </c>
    </row>
    <row r="384" ht="30" customHeight="1" s="113">
      <c r="A384" s="202" t="inlineStr">
        <is>
          <t>İHSAN ALPEREN TURNALI</t>
        </is>
      </c>
      <c r="B384" s="202" t="inlineStr">
        <is>
          <t>M034</t>
        </is>
      </c>
      <c r="C384" s="202" t="inlineStr">
        <is>
          <t>NARLIDERE</t>
        </is>
      </c>
      <c r="D384" s="202" t="inlineStr">
        <is>
          <t>İzmir</t>
        </is>
      </c>
      <c r="E384" s="202" t="inlineStr">
        <is>
          <t>NARLIDERE çevresi</t>
        </is>
      </c>
      <c r="F384" s="197" t="n">
        <v>0</v>
      </c>
      <c r="G384" s="203" t="n">
        <v>38.472</v>
      </c>
      <c r="H384" s="203" t="n">
        <v>27.052</v>
      </c>
      <c r="I384" s="202" t="inlineStr">
        <is>
          <t>Toplu Taşıma</t>
        </is>
      </c>
      <c r="J384" s="204" t="n">
        <v>60</v>
      </c>
      <c r="K384" s="202" t="inlineStr">
        <is>
          <t>Değerlendirilebilir</t>
        </is>
      </c>
      <c r="L384" s="202" t="n"/>
      <c r="M384" s="205" t="n">
        <v>46229</v>
      </c>
      <c r="N384" s="202" t="inlineStr">
        <is>
          <t>Dummy - değiştiriniz</t>
        </is>
      </c>
      <c r="O384" s="206" t="inlineStr">
        <is>
          <t>Açık adres yalnız İK/admin tarafından görülmelidir; raporlara taşınmaz.</t>
        </is>
      </c>
      <c r="P384" s="131" t="n">
        <v>10.3</v>
      </c>
      <c r="Q384" s="131" t="inlineStr">
        <is>
          <t>ÇİĞLİ</t>
        </is>
      </c>
      <c r="R384" s="131" t="n">
        <v>2.4</v>
      </c>
      <c r="S384" s="131" t="inlineStr">
        <is>
          <t>Hayır</t>
        </is>
      </c>
      <c r="T384" s="131" t="inlineStr">
        <is>
          <t>https://www.google.com/maps/dir/?api=1&amp;origin=38.472%2C27.052&amp;destination=38.397598%2C27.122202&amp;travelmode=driving</t>
        </is>
      </c>
      <c r="U384" s="131" t="inlineStr">
        <is>
          <t>ÇİĞLİ</t>
        </is>
      </c>
      <c r="V384" s="131" t="n">
        <v>2.4</v>
      </c>
      <c r="W384" s="131" t="inlineStr">
        <is>
          <t>https://www.google.com/maps/dir/?api=1&amp;origin=38.472%2C27.052&amp;destination=38.493071%2C27.054551&amp;travelmode=driving</t>
        </is>
      </c>
      <c r="X384" s="131" t="inlineStr">
        <is>
          <t>Z1  ET DEPO</t>
        </is>
      </c>
      <c r="Y384" s="131" t="n">
        <v>2.7</v>
      </c>
      <c r="Z384" s="131" t="inlineStr">
        <is>
          <t>https://www.google.com/maps/dir/?api=1&amp;origin=38.472%2C27.052&amp;destination=38.49%2C27.072&amp;travelmode=driving</t>
        </is>
      </c>
      <c r="AA384" s="131" t="inlineStr">
        <is>
          <t>MENDERES DEPO</t>
        </is>
      </c>
      <c r="AB384" s="131" t="n">
        <v>3.9</v>
      </c>
      <c r="AC384" s="131" t="inlineStr">
        <is>
          <t>https://www.google.com/maps/dir/?api=1&amp;origin=38.472%2C27.052&amp;destination=38.441%2C27.072&amp;travelmode=driving</t>
        </is>
      </c>
    </row>
    <row r="385" ht="30" customHeight="1" s="113">
      <c r="A385" s="202" t="inlineStr">
        <is>
          <t>EMRE ARSLAN</t>
        </is>
      </c>
      <c r="B385" s="202" t="inlineStr">
        <is>
          <t>M034</t>
        </is>
      </c>
      <c r="C385" s="202" t="inlineStr">
        <is>
          <t>NARLIDERE</t>
        </is>
      </c>
      <c r="D385" s="202" t="inlineStr">
        <is>
          <t>İzmir</t>
        </is>
      </c>
      <c r="E385" s="202" t="inlineStr">
        <is>
          <t>NARLIDERE çevresi</t>
        </is>
      </c>
      <c r="F385" s="197" t="inlineStr">
        <is>
          <t>REFET BELE MAH. 9171 SK. NO:8-1 İÇ KAPI NO:2</t>
        </is>
      </c>
      <c r="G385" s="203" t="n">
        <v>38.387812</v>
      </c>
      <c r="H385" s="203" t="n">
        <v>27.11082</v>
      </c>
      <c r="I385" s="202" t="inlineStr">
        <is>
          <t>Toplu Taşıma</t>
        </is>
      </c>
      <c r="J385" s="204" t="n">
        <v>60</v>
      </c>
      <c r="K385" s="202" t="inlineStr">
        <is>
          <t>Değerlendirilebilir</t>
        </is>
      </c>
      <c r="L385" s="202" t="n"/>
      <c r="M385" s="205" t="n">
        <v>46229</v>
      </c>
      <c r="N385" s="202" t="inlineStr">
        <is>
          <t>Gerçek - Google Places (9171 Sk No:8)</t>
        </is>
      </c>
      <c r="O385" s="206" t="inlineStr">
        <is>
          <t>Açık adres yalnız İK/admin tarafından görülmelidir; raporlara taşınmaz.</t>
        </is>
      </c>
      <c r="P385" s="131" t="n">
        <v>1.5</v>
      </c>
      <c r="Q385" s="131" t="inlineStr">
        <is>
          <t>ÇİĞLİ</t>
        </is>
      </c>
      <c r="R385" s="131" t="n">
        <v>2</v>
      </c>
      <c r="S385" s="131" t="inlineStr">
        <is>
          <t>Hayır</t>
        </is>
      </c>
      <c r="T385" s="131" t="inlineStr">
        <is>
          <t>https://www.google.com/maps/dir/?api=1&amp;origin=38.387812%2C27.11082&amp;destination=38.397598%2C27.122202&amp;travelmode=driving</t>
        </is>
      </c>
      <c r="U385" s="131" t="inlineStr">
        <is>
          <t>AKEVLER</t>
        </is>
      </c>
      <c r="V385" s="131" t="n">
        <v>0.9</v>
      </c>
      <c r="W385" s="131" t="inlineStr">
        <is>
          <t>https://www.google.com/maps/dir/?api=1&amp;origin=38.387812%2C27.11082&amp;destination=38.394301%2C27.105194&amp;travelmode=driving</t>
        </is>
      </c>
      <c r="X385" s="131" t="inlineStr">
        <is>
          <t>BOZYAKA</t>
        </is>
      </c>
      <c r="Y385" s="131" t="n">
        <v>1.5</v>
      </c>
      <c r="Z385" s="131" t="inlineStr">
        <is>
          <t>https://www.google.com/maps/dir/?api=1&amp;origin=38.387812%2C27.11082&amp;destination=38.397598%2C27.122202&amp;travelmode=driving</t>
        </is>
      </c>
      <c r="AA385" s="131" t="inlineStr">
        <is>
          <t>ESKİİZMİR</t>
        </is>
      </c>
      <c r="AB385" s="131" t="n">
        <v>1.5</v>
      </c>
      <c r="AC385" s="131" t="inlineStr">
        <is>
          <t>https://www.google.com/maps/dir/?api=1&amp;origin=38.387812%2C27.11082&amp;destination=38.374534%2C27.107659&amp;travelmode=driving</t>
        </is>
      </c>
    </row>
    <row r="386" ht="30" customHeight="1" s="113">
      <c r="A386" s="202" t="inlineStr">
        <is>
          <t>AHMET DEMİR</t>
        </is>
      </c>
      <c r="B386" s="202" t="inlineStr">
        <is>
          <t>M034</t>
        </is>
      </c>
      <c r="C386" s="202" t="inlineStr">
        <is>
          <t>NARLIDERE</t>
        </is>
      </c>
      <c r="D386" s="202" t="inlineStr">
        <is>
          <t>İzmir</t>
        </is>
      </c>
      <c r="E386" s="202" t="inlineStr">
        <is>
          <t>NARLIDERE çevresi</t>
        </is>
      </c>
      <c r="F386" s="197" t="inlineStr">
        <is>
          <t>MALİYECİLER MAH 9208 SOK SARAY KENT SİTESİ KATİPOĞLU NO:1 İÇ KAPI NO:1</t>
        </is>
      </c>
      <c r="G386" s="203" t="n">
        <v>38.387135</v>
      </c>
      <c r="H386" s="203" t="n">
        <v>27.09889</v>
      </c>
      <c r="I386" s="202" t="inlineStr">
        <is>
          <t>Toplu Taşıma</t>
        </is>
      </c>
      <c r="J386" s="204" t="n">
        <v>60</v>
      </c>
      <c r="K386" s="202" t="inlineStr">
        <is>
          <t>Değerlendirilebilir</t>
        </is>
      </c>
      <c r="L386" s="202" t="n"/>
      <c r="M386" s="205" t="n">
        <v>46229</v>
      </c>
      <c r="N386" s="202" t="inlineStr">
        <is>
          <t>Gerçek - Google Places (Saray Kent Sitesi)</t>
        </is>
      </c>
      <c r="O386" s="206" t="inlineStr">
        <is>
          <t>Açık adres yalnız İK/admin tarafından görülmelidir; raporlara taşınmaz.</t>
        </is>
      </c>
      <c r="P386" s="131" t="n">
        <v>2.3</v>
      </c>
      <c r="Q386" s="131" t="inlineStr">
        <is>
          <t>ÇİĞLİ</t>
        </is>
      </c>
      <c r="R386" s="131" t="n">
        <v>2.9</v>
      </c>
      <c r="S386" s="131" t="inlineStr">
        <is>
          <t>Hayır</t>
        </is>
      </c>
      <c r="T386" s="131" t="inlineStr">
        <is>
          <t>https://www.google.com/maps/dir/?api=1&amp;origin=38.387135%2C27.09889&amp;destination=38.397598%2C27.122202&amp;travelmode=driving</t>
        </is>
      </c>
      <c r="U386" s="131" t="inlineStr">
        <is>
          <t>AKEVLER</t>
        </is>
      </c>
      <c r="V386" s="131" t="n">
        <v>1</v>
      </c>
      <c r="W386" s="131" t="inlineStr">
        <is>
          <t>https://www.google.com/maps/dir/?api=1&amp;origin=38.387135%2C27.09889&amp;destination=38.394301%2C27.105194&amp;travelmode=driving</t>
        </is>
      </c>
      <c r="X386" s="131" t="inlineStr">
        <is>
          <t>ESKİİZMİR</t>
        </is>
      </c>
      <c r="Y386" s="131" t="n">
        <v>1.6</v>
      </c>
      <c r="Z386" s="131" t="inlineStr">
        <is>
          <t>https://www.google.com/maps/dir/?api=1&amp;origin=38.387135%2C27.09889&amp;destination=38.374534%2C27.107659&amp;travelmode=driving</t>
        </is>
      </c>
      <c r="AA386" s="131" t="inlineStr">
        <is>
          <t>HATAY</t>
        </is>
      </c>
      <c r="AB386" s="131" t="n">
        <v>1.6</v>
      </c>
      <c r="AC386" s="131" t="inlineStr">
        <is>
          <t>https://www.google.com/maps/dir/?api=1&amp;origin=38.387135%2C27.09889&amp;destination=38.401482%2C27.101156&amp;travelmode=driving</t>
        </is>
      </c>
    </row>
    <row r="387" ht="30" customHeight="1" s="113">
      <c r="A387" s="202" t="inlineStr">
        <is>
          <t>MELİH SERTKAYA</t>
        </is>
      </c>
      <c r="B387" s="202" t="inlineStr">
        <is>
          <t>M034</t>
        </is>
      </c>
      <c r="C387" s="202" t="inlineStr">
        <is>
          <t>NARLIDERE</t>
        </is>
      </c>
      <c r="D387" s="202" t="inlineStr">
        <is>
          <t>İzmir</t>
        </is>
      </c>
      <c r="E387" s="202" t="inlineStr">
        <is>
          <t>NARLIDERE çevresi</t>
        </is>
      </c>
      <c r="F387" s="197" t="inlineStr">
        <is>
          <t xml:space="preserve">HASAN TAHSİN CAD. ARAP HASAN MAH. NO:100/1 D:5 </t>
        </is>
      </c>
      <c r="G387" s="203" t="n">
        <v>38.401892</v>
      </c>
      <c r="H387" s="203" t="n">
        <v>27.113943</v>
      </c>
      <c r="I387" s="202" t="inlineStr">
        <is>
          <t>Toplu Taşıma</t>
        </is>
      </c>
      <c r="J387" s="204" t="n">
        <v>60</v>
      </c>
      <c r="K387" s="202" t="inlineStr">
        <is>
          <t>Değerlendirilebilir</t>
        </is>
      </c>
      <c r="L387" s="202" t="n"/>
      <c r="M387" s="205" t="n">
        <v>46229</v>
      </c>
      <c r="N387" s="202" t="inlineStr">
        <is>
          <t>Gerçek - Google Places (Arap Hasan civarı)</t>
        </is>
      </c>
      <c r="O387" s="206" t="inlineStr">
        <is>
          <t>Açık adres yalnız İK/admin tarafından görülmelidir; raporlara taşınmaz.</t>
        </is>
      </c>
      <c r="P387" s="131" t="n">
        <v>0.9</v>
      </c>
      <c r="Q387" s="131" t="inlineStr">
        <is>
          <t>MENDERES DEPO</t>
        </is>
      </c>
      <c r="R387" s="131" t="n">
        <v>3.4</v>
      </c>
      <c r="S387" s="131" t="inlineStr">
        <is>
          <t>Hayır</t>
        </is>
      </c>
      <c r="T387" s="131" t="inlineStr">
        <is>
          <t>https://www.google.com/maps/dir/?api=1&amp;origin=38.401892%2C27.113943&amp;destination=38.397598%2C27.122202&amp;travelmode=driving</t>
        </is>
      </c>
      <c r="U387" s="131" t="inlineStr">
        <is>
          <t>İZMİRSPOR</t>
        </is>
      </c>
      <c r="V387" s="131" t="n">
        <v>0.5</v>
      </c>
      <c r="W387" s="131" t="inlineStr">
        <is>
          <t>https://www.google.com/maps/dir/?api=1&amp;origin=38.401892%2C27.113943&amp;destination=38.403691%2C27.119105&amp;travelmode=driving</t>
        </is>
      </c>
      <c r="X387" s="131" t="inlineStr">
        <is>
          <t>BOZYAKA</t>
        </is>
      </c>
      <c r="Y387" s="131" t="n">
        <v>0.9</v>
      </c>
      <c r="Z387" s="131" t="inlineStr">
        <is>
          <t>https://www.google.com/maps/dir/?api=1&amp;origin=38.401892%2C27.113943&amp;destination=38.397598%2C27.122202&amp;travelmode=driving</t>
        </is>
      </c>
      <c r="AA387" s="131" t="inlineStr">
        <is>
          <t>HATAY</t>
        </is>
      </c>
      <c r="AB387" s="131" t="n">
        <v>1.1</v>
      </c>
      <c r="AC387" s="131" t="inlineStr">
        <is>
          <t>https://www.google.com/maps/dir/?api=1&amp;origin=38.401892%2C27.113943&amp;destination=38.401482%2C27.101156&amp;travelmode=driving</t>
        </is>
      </c>
    </row>
    <row r="388" ht="30" customHeight="1" s="113">
      <c r="A388" s="202" t="inlineStr">
        <is>
          <t>İRFAN MANTAOĞLU</t>
        </is>
      </c>
      <c r="B388" s="202" t="inlineStr">
        <is>
          <t>M034</t>
        </is>
      </c>
      <c r="C388" s="202" t="inlineStr">
        <is>
          <t>NARLIDERE</t>
        </is>
      </c>
      <c r="D388" s="202" t="inlineStr">
        <is>
          <t>İzmir</t>
        </is>
      </c>
      <c r="E388" s="202" t="inlineStr">
        <is>
          <t>NARLIDERE çevresi</t>
        </is>
      </c>
      <c r="F388" s="197" t="inlineStr">
        <is>
          <t>MUAMMER AKAR MAH. 45 SOKAK DİĞDEM BLOK NO:22 D:7 KARABAĞLAR-İZMİR</t>
        </is>
      </c>
      <c r="G388" s="203" t="n">
        <v>38.3911</v>
      </c>
      <c r="H388" s="203" t="n">
        <v>27.077473</v>
      </c>
      <c r="I388" s="202" t="inlineStr">
        <is>
          <t>Toplu Taşıma</t>
        </is>
      </c>
      <c r="J388" s="204" t="n">
        <v>60</v>
      </c>
      <c r="K388" s="202" t="inlineStr">
        <is>
          <t>Değerlendirilebilir</t>
        </is>
      </c>
      <c r="L388" s="202" t="n"/>
      <c r="M388" s="205" t="n">
        <v>46229</v>
      </c>
      <c r="N388" s="202" t="inlineStr">
        <is>
          <t>Gerçek - Google Places (45 Sk No:22)</t>
        </is>
      </c>
      <c r="O388" s="206" t="inlineStr">
        <is>
          <t>Açık adres yalnız İK/admin tarafından görülmelidir; raporlara taşınmaz.</t>
        </is>
      </c>
      <c r="P388" s="131" t="n">
        <v>4</v>
      </c>
      <c r="Q388" s="131" t="inlineStr">
        <is>
          <t>ÇİĞLİ</t>
        </is>
      </c>
      <c r="R388" s="131" t="n">
        <v>2.9</v>
      </c>
      <c r="S388" s="131" t="inlineStr">
        <is>
          <t>Hayır</t>
        </is>
      </c>
      <c r="T388" s="131" t="inlineStr">
        <is>
          <t>https://www.google.com/maps/dir/?api=1&amp;origin=38.3911%2C27.077473&amp;destination=38.397598%2C27.122202&amp;travelmode=driving</t>
        </is>
      </c>
      <c r="U388" s="131" t="inlineStr">
        <is>
          <t>POLİGON</t>
        </is>
      </c>
      <c r="V388" s="131" t="n">
        <v>0.5</v>
      </c>
      <c r="W388" s="131" t="inlineStr">
        <is>
          <t>https://www.google.com/maps/dir/?api=1&amp;origin=38.3911%2C27.077473&amp;destination=38.395182%2C27.075087&amp;travelmode=driving</t>
        </is>
      </c>
      <c r="X388" s="131" t="inlineStr">
        <is>
          <t>GÖZTEPE</t>
        </is>
      </c>
      <c r="Y388" s="131" t="n">
        <v>1.8</v>
      </c>
      <c r="Z388" s="131" t="inlineStr">
        <is>
          <t>https://www.google.com/maps/dir/?api=1&amp;origin=38.3911%2C27.077473&amp;destination=38.401328%2C27.093267&amp;travelmode=driving</t>
        </is>
      </c>
      <c r="AA388" s="131" t="inlineStr">
        <is>
          <t>BALÇOVA</t>
        </is>
      </c>
      <c r="AB388" s="131" t="n">
        <v>1.9</v>
      </c>
      <c r="AC388" s="131" t="inlineStr">
        <is>
          <t>https://www.google.com/maps/dir/?api=1&amp;origin=38.3911%2C27.077473&amp;destination=38.385072%2C27.057448&amp;travelmode=driving</t>
        </is>
      </c>
    </row>
    <row r="389" ht="30" customHeight="1" s="113">
      <c r="A389" s="202" t="inlineStr">
        <is>
          <t>ERCAN SARI</t>
        </is>
      </c>
      <c r="B389" s="202" t="inlineStr">
        <is>
          <t>M009</t>
        </is>
      </c>
      <c r="C389" s="202" t="inlineStr">
        <is>
          <t>BALÇOVA</t>
        </is>
      </c>
      <c r="D389" s="202" t="inlineStr">
        <is>
          <t>İzmir</t>
        </is>
      </c>
      <c r="E389" s="202" t="inlineStr">
        <is>
          <t>BALÇOVA çevresi</t>
        </is>
      </c>
      <c r="F389" s="197" t="inlineStr">
        <is>
          <t>TAHSİN YAZICI MAH ENERJİ CAD MELTEM NO:11 İÇ KAPI NO:14</t>
        </is>
      </c>
      <c r="G389" s="203" t="n">
        <v>38.387252</v>
      </c>
      <c r="H389" s="203" t="n">
        <v>27.109405</v>
      </c>
      <c r="I389" s="202" t="inlineStr">
        <is>
          <t>Toplu Taşıma</t>
        </is>
      </c>
      <c r="J389" s="204" t="n">
        <v>60</v>
      </c>
      <c r="K389" s="202" t="inlineStr">
        <is>
          <t>Değerlendirilebilir</t>
        </is>
      </c>
      <c r="L389" s="202" t="n"/>
      <c r="M389" s="205" t="n">
        <v>46229</v>
      </c>
      <c r="N389" s="202" t="inlineStr">
        <is>
          <t>Gerçek - Google Places (Enerji Cd No:11)</t>
        </is>
      </c>
      <c r="O389" s="206" t="inlineStr">
        <is>
          <t>Açık adres yalnız İK/admin tarafından görülmelidir; raporlara taşınmaz.</t>
        </is>
      </c>
      <c r="P389" s="131" t="n">
        <v>2</v>
      </c>
      <c r="Q389" s="131" t="inlineStr">
        <is>
          <t>MERKEZ</t>
        </is>
      </c>
      <c r="R389" s="131" t="n">
        <v>7.2</v>
      </c>
      <c r="S389" s="131" t="inlineStr">
        <is>
          <t>Hayır</t>
        </is>
      </c>
      <c r="T389" s="131" t="inlineStr">
        <is>
          <t>https://www.google.com/maps/dir/?api=1&amp;origin=38.387252%2C27.109405&amp;destination=38.403691%2C27.119105&amp;travelmode=driving</t>
        </is>
      </c>
      <c r="U389" s="131" t="inlineStr">
        <is>
          <t>AKEVLER</t>
        </is>
      </c>
      <c r="V389" s="131" t="n">
        <v>0.9</v>
      </c>
      <c r="W389" s="131" t="inlineStr">
        <is>
          <t>https://www.google.com/maps/dir/?api=1&amp;origin=38.387252%2C27.109405&amp;destination=38.394301%2C27.105194&amp;travelmode=driving</t>
        </is>
      </c>
      <c r="X389" s="131" t="inlineStr">
        <is>
          <t>ESKİİZMİR</t>
        </is>
      </c>
      <c r="Y389" s="131" t="n">
        <v>1.4</v>
      </c>
      <c r="Z389" s="131" t="inlineStr">
        <is>
          <t>https://www.google.com/maps/dir/?api=1&amp;origin=38.387252%2C27.109405&amp;destination=38.374534%2C27.107659&amp;travelmode=driving</t>
        </is>
      </c>
      <c r="AA389" s="131" t="inlineStr">
        <is>
          <t>BOZYAKA</t>
        </is>
      </c>
      <c r="AB389" s="131" t="n">
        <v>1.6</v>
      </c>
      <c r="AC389" s="131" t="inlineStr">
        <is>
          <t>https://www.google.com/maps/dir/?api=1&amp;origin=38.387252%2C27.109405&amp;destination=38.397598%2C27.122202&amp;travelmode=driving</t>
        </is>
      </c>
    </row>
    <row r="390" ht="30" customHeight="1" s="113">
      <c r="A390" s="202" t="inlineStr">
        <is>
          <t>BARAN KARATAŞ</t>
        </is>
      </c>
      <c r="B390" s="202" t="inlineStr">
        <is>
          <t>M009</t>
        </is>
      </c>
      <c r="C390" s="202" t="inlineStr">
        <is>
          <t>BALÇOVA</t>
        </is>
      </c>
      <c r="D390" s="202" t="inlineStr">
        <is>
          <t>İzmir</t>
        </is>
      </c>
      <c r="E390" s="202" t="inlineStr">
        <is>
          <t>BALÇOVA çevresi</t>
        </is>
      </c>
      <c r="F390" s="197" t="inlineStr">
        <is>
          <t>VATAN MAH 9242 SK OTAĞ SİTESİ ORKİDE NO:58 İÇ KAPI NO:1</t>
        </is>
      </c>
      <c r="G390" s="203" t="n">
        <v>38.389227</v>
      </c>
      <c r="H390" s="203" t="n">
        <v>27.102484</v>
      </c>
      <c r="I390" s="202" t="inlineStr">
        <is>
          <t>Toplu Taşıma</t>
        </is>
      </c>
      <c r="J390" s="204" t="n">
        <v>60</v>
      </c>
      <c r="K390" s="202" t="inlineStr">
        <is>
          <t>Değerlendirilebilir</t>
        </is>
      </c>
      <c r="L390" s="202" t="n"/>
      <c r="M390" s="205" t="n">
        <v>46229</v>
      </c>
      <c r="N390" s="202" t="inlineStr">
        <is>
          <t>Gerçek - Google Places (Otağ Sitesi)</t>
        </is>
      </c>
      <c r="O390" s="206" t="inlineStr">
        <is>
          <t>Açık adres yalnız İK/admin tarafından görülmelidir; raporlara taşınmaz.</t>
        </is>
      </c>
      <c r="P390" s="131" t="n">
        <v>2.2</v>
      </c>
      <c r="Q390" s="131" t="inlineStr">
        <is>
          <t>MERKEZ</t>
        </is>
      </c>
      <c r="R390" s="131" t="n">
        <v>8.4</v>
      </c>
      <c r="S390" s="131" t="inlineStr">
        <is>
          <t>Hayır</t>
        </is>
      </c>
      <c r="T390" s="131" t="inlineStr">
        <is>
          <t>https://www.google.com/maps/dir/?api=1&amp;origin=38.389227%2C27.102484&amp;destination=38.403691%2C27.119105&amp;travelmode=driving</t>
        </is>
      </c>
      <c r="U390" s="131" t="inlineStr">
        <is>
          <t>AKEVLER</t>
        </is>
      </c>
      <c r="V390" s="131" t="n">
        <v>0.6</v>
      </c>
      <c r="W390" s="131" t="inlineStr">
        <is>
          <t>https://www.google.com/maps/dir/?api=1&amp;origin=38.389227%2C27.102484&amp;destination=38.394301%2C27.105194&amp;travelmode=driving</t>
        </is>
      </c>
      <c r="X390" s="131" t="inlineStr">
        <is>
          <t>HATAY</t>
        </is>
      </c>
      <c r="Y390" s="131" t="n">
        <v>1.4</v>
      </c>
      <c r="Z390" s="131" t="inlineStr">
        <is>
          <t>https://www.google.com/maps/dir/?api=1&amp;origin=38.389227%2C27.102484&amp;destination=38.401482%2C27.101156&amp;travelmode=driving</t>
        </is>
      </c>
      <c r="AA390" s="131" t="inlineStr">
        <is>
          <t>GÖZTEPE</t>
        </is>
      </c>
      <c r="AB390" s="131" t="n">
        <v>1.6</v>
      </c>
      <c r="AC390" s="131" t="inlineStr">
        <is>
          <t>https://www.google.com/maps/dir/?api=1&amp;origin=38.389227%2C27.102484&amp;destination=38.401328%2C27.093267&amp;travelmode=driving</t>
        </is>
      </c>
    </row>
    <row r="391" ht="30" customHeight="1" s="113">
      <c r="A391" s="202" t="inlineStr">
        <is>
          <t>BARIŞ GÜLDEZ</t>
        </is>
      </c>
      <c r="B391" s="202" t="inlineStr">
        <is>
          <t>M009</t>
        </is>
      </c>
      <c r="C391" s="202" t="inlineStr">
        <is>
          <t>BALÇOVA</t>
        </is>
      </c>
      <c r="D391" s="202" t="inlineStr">
        <is>
          <t>İzmir</t>
        </is>
      </c>
      <c r="E391" s="202" t="inlineStr">
        <is>
          <t>BALÇOVA çevresi</t>
        </is>
      </c>
      <c r="F391" s="197" t="inlineStr">
        <is>
          <t>TELEFERİK MAH KAZIM ORBAY SOK A BLOK NO:16 İÇ KAPI NO:5</t>
        </is>
      </c>
      <c r="G391" s="203" t="n">
        <v>38.383359</v>
      </c>
      <c r="H391" s="203" t="n">
        <v>27.055998</v>
      </c>
      <c r="I391" s="202" t="inlineStr">
        <is>
          <t>Toplu Taşıma</t>
        </is>
      </c>
      <c r="J391" s="204" t="n">
        <v>60</v>
      </c>
      <c r="K391" s="202" t="inlineStr">
        <is>
          <t>Değerlendirilebilir</t>
        </is>
      </c>
      <c r="L391" s="202" t="n"/>
      <c r="M391" s="205" t="n">
        <v>46229</v>
      </c>
      <c r="N391" s="202" t="inlineStr">
        <is>
          <t>Gerçek - Google Places (Kazım Orbay Sk No:16)</t>
        </is>
      </c>
      <c r="O391" s="206" t="inlineStr">
        <is>
          <t>Açık adres yalnız İK/admin tarafından görülmelidir; raporlara taşınmaz.</t>
        </is>
      </c>
      <c r="P391" s="131" t="n">
        <v>5.9</v>
      </c>
      <c r="Q391" s="131" t="inlineStr">
        <is>
          <t>MERKEZ</t>
        </is>
      </c>
      <c r="R391" s="131" t="n">
        <v>7.3</v>
      </c>
      <c r="S391" s="131" t="inlineStr">
        <is>
          <t>Hayır</t>
        </is>
      </c>
      <c r="T391" s="131" t="inlineStr">
        <is>
          <t>https://www.google.com/maps/dir/?api=1&amp;origin=38.383359%2C27.055998&amp;destination=38.403691%2C27.119105&amp;travelmode=driving</t>
        </is>
      </c>
      <c r="U391" s="131" t="inlineStr">
        <is>
          <t>BALÇOVA</t>
        </is>
      </c>
      <c r="V391" s="131" t="n">
        <v>0.2</v>
      </c>
      <c r="W391" s="131" t="inlineStr">
        <is>
          <t>https://www.google.com/maps/dir/?api=1&amp;origin=38.383359%2C27.055998&amp;destination=38.385072%2C27.057448&amp;travelmode=driving</t>
        </is>
      </c>
      <c r="X391" s="131" t="inlineStr">
        <is>
          <t>POLİGON</t>
        </is>
      </c>
      <c r="Y391" s="131" t="n">
        <v>2.1</v>
      </c>
      <c r="Z391" s="131" t="inlineStr">
        <is>
          <t>https://www.google.com/maps/dir/?api=1&amp;origin=38.383359%2C27.055998&amp;destination=38.395182%2C27.075087&amp;travelmode=driving</t>
        </is>
      </c>
      <c r="AA391" s="131" t="inlineStr">
        <is>
          <t>GÖZTEPE</t>
        </is>
      </c>
      <c r="AB391" s="131" t="n">
        <v>3.8</v>
      </c>
      <c r="AC391" s="131" t="inlineStr">
        <is>
          <t>https://www.google.com/maps/dir/?api=1&amp;origin=38.383359%2C27.055998&amp;destination=38.401328%2C27.093267&amp;travelmode=driving</t>
        </is>
      </c>
    </row>
    <row r="392" ht="30" customHeight="1" s="113">
      <c r="A392" s="202" t="inlineStr">
        <is>
          <t>ŞEVVAL SAYILIR</t>
        </is>
      </c>
      <c r="B392" s="202" t="inlineStr">
        <is>
          <t>M009</t>
        </is>
      </c>
      <c r="C392" s="202" t="inlineStr">
        <is>
          <t>BALÇOVA</t>
        </is>
      </c>
      <c r="D392" s="202" t="inlineStr">
        <is>
          <t>İzmir</t>
        </is>
      </c>
      <c r="E392" s="202" t="inlineStr">
        <is>
          <t>BALÇOVA çevresi</t>
        </is>
      </c>
      <c r="F392" s="197" t="inlineStr">
        <is>
          <t>DUMLUPINAR MAH. 97 SK. AKTAŞ NO:26 İÇ KAPI NO:5</t>
        </is>
      </c>
      <c r="G392" s="203" t="n">
        <v>38.385166</v>
      </c>
      <c r="H392" s="203" t="n">
        <v>27.173834</v>
      </c>
      <c r="I392" s="202" t="inlineStr">
        <is>
          <t>Toplu Taşıma</t>
        </is>
      </c>
      <c r="J392" s="204" t="n">
        <v>60</v>
      </c>
      <c r="K392" s="202" t="inlineStr">
        <is>
          <t>Değerlendirilebilir</t>
        </is>
      </c>
      <c r="L392" s="202" t="n"/>
      <c r="M392" s="205" t="n">
        <v>46229</v>
      </c>
      <c r="N392" s="202" t="inlineStr">
        <is>
          <t>Gerçek - Google Places (97 Sk No:26)</t>
        </is>
      </c>
      <c r="O392" s="206" t="inlineStr">
        <is>
          <t>Açık adres yalnız İK/admin tarafından görülmelidir; raporlara taşınmaz.</t>
        </is>
      </c>
      <c r="P392" s="131" t="n">
        <v>5.2</v>
      </c>
      <c r="Q392" s="131" t="inlineStr">
        <is>
          <t>MERKEZ</t>
        </is>
      </c>
      <c r="R392" s="131" t="n">
        <v>8.6</v>
      </c>
      <c r="S392" s="131" t="inlineStr">
        <is>
          <t>Hayır</t>
        </is>
      </c>
      <c r="T392" s="131" t="inlineStr">
        <is>
          <t>https://www.google.com/maps/dir/?api=1&amp;origin=38.385166%2C27.173834&amp;destination=38.403691%2C27.119105&amp;travelmode=driving</t>
        </is>
      </c>
      <c r="U392" s="131" t="inlineStr">
        <is>
          <t>GEDİZ</t>
        </is>
      </c>
      <c r="V392" s="131" t="n">
        <v>2</v>
      </c>
      <c r="W392" s="131" t="inlineStr">
        <is>
          <t>https://www.google.com/maps/dir/?api=1&amp;origin=38.385166%2C27.173834&amp;destination=38.37066%2C27.159618&amp;travelmode=driving</t>
        </is>
      </c>
      <c r="X392" s="131" t="inlineStr">
        <is>
          <t>ŞİRİNYER 2</t>
        </is>
      </c>
      <c r="Y392" s="131" t="n">
        <v>2.1</v>
      </c>
      <c r="Z392" s="131" t="inlineStr">
        <is>
          <t>https://www.google.com/maps/dir/?api=1&amp;origin=38.385166%2C27.173834&amp;destination=38.3911321%2C27.1511743&amp;travelmode=driving</t>
        </is>
      </c>
      <c r="AA392" s="131" t="inlineStr">
        <is>
          <t>ŞİRİNYER</t>
        </is>
      </c>
      <c r="AB392" s="131" t="n">
        <v>2.2</v>
      </c>
      <c r="AC392" s="131" t="inlineStr">
        <is>
          <t>https://www.google.com/maps/dir/?api=1&amp;origin=38.385166%2C27.173834&amp;destination=38.399377%2C27.155469&amp;travelmode=driving</t>
        </is>
      </c>
    </row>
    <row r="393" ht="30" customHeight="1" s="113">
      <c r="A393" s="202" t="inlineStr">
        <is>
          <t>IRMAK KUŞ</t>
        </is>
      </c>
      <c r="B393" s="202" t="inlineStr">
        <is>
          <t>M009</t>
        </is>
      </c>
      <c r="C393" s="202" t="inlineStr">
        <is>
          <t>BALÇOVA</t>
        </is>
      </c>
      <c r="D393" s="202" t="inlineStr">
        <is>
          <t>İzmir</t>
        </is>
      </c>
      <c r="E393" s="202" t="inlineStr">
        <is>
          <t>BALÇOVA çevresi</t>
        </is>
      </c>
      <c r="F393" s="197" t="inlineStr">
        <is>
          <t>NARLI MH. GEDİZ SK. NO:10 İÇ KAPI NO:2</t>
        </is>
      </c>
      <c r="G393" s="203" t="n">
        <v>38.389604</v>
      </c>
      <c r="H393" s="203" t="n">
        <v>27.003522</v>
      </c>
      <c r="I393" s="202" t="inlineStr">
        <is>
          <t>Toplu Taşıma</t>
        </is>
      </c>
      <c r="J393" s="204" t="n">
        <v>60</v>
      </c>
      <c r="K393" s="202" t="inlineStr">
        <is>
          <t>Değerlendirilebilir</t>
        </is>
      </c>
      <c r="L393" s="202" t="n"/>
      <c r="M393" s="205" t="n">
        <v>46229</v>
      </c>
      <c r="N393" s="202" t="inlineStr">
        <is>
          <t>Gerçek - Google Places (Gediz Sk No:10)</t>
        </is>
      </c>
      <c r="O393" s="206" t="inlineStr">
        <is>
          <t>Açık adres yalnız İK/admin tarafından görülmelidir; raporlara taşınmaz.</t>
        </is>
      </c>
      <c r="P393" s="131" t="n">
        <v>10.2</v>
      </c>
      <c r="Q393" s="131" t="inlineStr">
        <is>
          <t>MERKEZ</t>
        </is>
      </c>
      <c r="R393" s="131" t="n">
        <v>9.800000000000001</v>
      </c>
      <c r="S393" s="131" t="inlineStr">
        <is>
          <t>Hayır</t>
        </is>
      </c>
      <c r="T393" s="131" t="inlineStr">
        <is>
          <t>https://www.google.com/maps/dir/?api=1&amp;origin=38.389604%2C27.003522&amp;destination=38.403691%2C27.119105&amp;travelmode=driving</t>
        </is>
      </c>
      <c r="U393" s="131" t="inlineStr">
        <is>
          <t>NARLIDERE</t>
        </is>
      </c>
      <c r="V393" s="131" t="n">
        <v>0.4</v>
      </c>
      <c r="W393" s="131" t="inlineStr">
        <is>
          <t>https://www.google.com/maps/dir/?api=1&amp;origin=38.389604%2C27.003522&amp;destination=38.392816%2C27.006006&amp;travelmode=driving</t>
        </is>
      </c>
      <c r="X393" s="131" t="inlineStr">
        <is>
          <t>BALÇOVA</t>
        </is>
      </c>
      <c r="Y393" s="131" t="n">
        <v>4.7</v>
      </c>
      <c r="Z393" s="131" t="inlineStr">
        <is>
          <t>https://www.google.com/maps/dir/?api=1&amp;origin=38.389604%2C27.003522&amp;destination=38.385072%2C27.057448&amp;travelmode=driving</t>
        </is>
      </c>
      <c r="AA393" s="131" t="inlineStr">
        <is>
          <t>POLİGON</t>
        </is>
      </c>
      <c r="AB393" s="131" t="n">
        <v>6.3</v>
      </c>
      <c r="AC393" s="131" t="inlineStr">
        <is>
          <t>https://www.google.com/maps/dir/?api=1&amp;origin=38.389604%2C27.003522&amp;destination=38.395182%2C27.075087&amp;travelmode=driving</t>
        </is>
      </c>
    </row>
    <row r="394" ht="30" customHeight="1" s="113">
      <c r="A394" s="202" t="inlineStr">
        <is>
          <t>AYGUL HYDYROVA</t>
        </is>
      </c>
      <c r="B394" s="202" t="inlineStr">
        <is>
          <t>M009</t>
        </is>
      </c>
      <c r="C394" s="202" t="inlineStr">
        <is>
          <t>BALÇOVA</t>
        </is>
      </c>
      <c r="D394" s="202" t="inlineStr">
        <is>
          <t>İzmir</t>
        </is>
      </c>
      <c r="E394" s="202" t="inlineStr">
        <is>
          <t>BALÇOVA çevresi</t>
        </is>
      </c>
      <c r="F394" s="197" t="n">
        <v>0</v>
      </c>
      <c r="G394" s="203" t="n">
        <v>38.37</v>
      </c>
      <c r="H394" s="203" t="n">
        <v>27.306</v>
      </c>
      <c r="I394" s="202" t="inlineStr">
        <is>
          <t>Toplu Taşıma</t>
        </is>
      </c>
      <c r="J394" s="204" t="n">
        <v>60</v>
      </c>
      <c r="K394" s="202" t="inlineStr">
        <is>
          <t>Değerlendirilebilir</t>
        </is>
      </c>
      <c r="L394" s="202" t="n"/>
      <c r="M394" s="205" t="n">
        <v>46229</v>
      </c>
      <c r="N394" s="202" t="inlineStr">
        <is>
          <t>Dummy - değiştiriniz</t>
        </is>
      </c>
      <c r="O394" s="206" t="inlineStr">
        <is>
          <t>Açık adres yalnız İK/admin tarafından görülmelidir; raporlara taşınmaz.</t>
        </is>
      </c>
      <c r="P394" s="131" t="n">
        <v>16.7</v>
      </c>
      <c r="Q394" s="131" t="inlineStr">
        <is>
          <t>MERKEZ</t>
        </is>
      </c>
      <c r="R394" s="131" t="n">
        <v>7.8</v>
      </c>
      <c r="S394" s="131" t="inlineStr">
        <is>
          <t>Hayır</t>
        </is>
      </c>
      <c r="T394" s="131" t="inlineStr">
        <is>
          <t>https://www.google.com/maps/dir/?api=1&amp;origin=38.37%2C27.306&amp;destination=38.403691%2C27.119105&amp;travelmode=driving</t>
        </is>
      </c>
      <c r="U394" s="131" t="inlineStr">
        <is>
          <t>MERKEZ</t>
        </is>
      </c>
      <c r="V394" s="131" t="n">
        <v>7.8</v>
      </c>
      <c r="W394" s="131" t="inlineStr">
        <is>
          <t>https://www.google.com/maps/dir/?api=1&amp;origin=38.37%2C27.306&amp;destination=38.438%2C27.328&amp;travelmode=driving</t>
        </is>
      </c>
      <c r="X394" s="131" t="inlineStr">
        <is>
          <t>YEŞİLOVA</t>
        </is>
      </c>
      <c r="Y394" s="131" t="n">
        <v>11.3</v>
      </c>
      <c r="Z394" s="131" t="inlineStr">
        <is>
          <t>https://www.google.com/maps/dir/?api=1&amp;origin=38.37%2C27.306&amp;destination=38.436005%2C27.206807&amp;travelmode=driving</t>
        </is>
      </c>
      <c r="AA394" s="131" t="inlineStr">
        <is>
          <t>ÇAMDİBİ</t>
        </is>
      </c>
      <c r="AB394" s="131" t="n">
        <v>12.2</v>
      </c>
      <c r="AC394" s="131" t="inlineStr">
        <is>
          <t>https://www.google.com/maps/dir/?api=1&amp;origin=38.37%2C27.306&amp;destination=38.438109%2C27.19608&amp;travelmode=driving</t>
        </is>
      </c>
    </row>
    <row r="395" ht="30" customHeight="1" s="113">
      <c r="A395" s="202" t="inlineStr">
        <is>
          <t>JENNET VELIYEVA</t>
        </is>
      </c>
      <c r="B395" s="202" t="inlineStr">
        <is>
          <t>M009</t>
        </is>
      </c>
      <c r="C395" s="202" t="inlineStr">
        <is>
          <t>BALÇOVA</t>
        </is>
      </c>
      <c r="D395" s="202" t="inlineStr">
        <is>
          <t>İzmir</t>
        </is>
      </c>
      <c r="E395" s="202" t="inlineStr">
        <is>
          <t>BALÇOVA çevresi</t>
        </is>
      </c>
      <c r="F395" s="197" t="n">
        <v>0</v>
      </c>
      <c r="G395" s="203" t="n">
        <v>38.379</v>
      </c>
      <c r="H395" s="203" t="n">
        <v>27.288</v>
      </c>
      <c r="I395" s="202" t="inlineStr">
        <is>
          <t>Toplu Taşıma</t>
        </is>
      </c>
      <c r="J395" s="204" t="n">
        <v>60</v>
      </c>
      <c r="K395" s="202" t="inlineStr">
        <is>
          <t>Değerlendirilebilir</t>
        </is>
      </c>
      <c r="L395" s="202" t="n"/>
      <c r="M395" s="205" t="n">
        <v>46229</v>
      </c>
      <c r="N395" s="202" t="inlineStr">
        <is>
          <t>Dummy - değiştiriniz</t>
        </is>
      </c>
      <c r="O395" s="206" t="inlineStr">
        <is>
          <t>Açık adres yalnız İK/admin tarafından görülmelidir; raporlara taşınmaz.</t>
        </is>
      </c>
      <c r="P395" s="131" t="n">
        <v>15</v>
      </c>
      <c r="Q395" s="131" t="inlineStr">
        <is>
          <t>MERKEZ</t>
        </is>
      </c>
      <c r="R395" s="131" t="n">
        <v>7.4</v>
      </c>
      <c r="S395" s="131" t="inlineStr">
        <is>
          <t>Hayır</t>
        </is>
      </c>
      <c r="T395" s="131" t="inlineStr">
        <is>
          <t>https://www.google.com/maps/dir/?api=1&amp;origin=38.379%2C27.288&amp;destination=38.403691%2C27.119105&amp;travelmode=driving</t>
        </is>
      </c>
      <c r="U395" s="131" t="inlineStr">
        <is>
          <t>MERKEZ</t>
        </is>
      </c>
      <c r="V395" s="131" t="n">
        <v>7.4</v>
      </c>
      <c r="W395" s="131" t="inlineStr">
        <is>
          <t>https://www.google.com/maps/dir/?api=1&amp;origin=38.379%2C27.288&amp;destination=38.438%2C27.328&amp;travelmode=driving</t>
        </is>
      </c>
      <c r="X395" s="131" t="inlineStr">
        <is>
          <t>YEŞİLOVA</t>
        </is>
      </c>
      <c r="Y395" s="131" t="n">
        <v>9.5</v>
      </c>
      <c r="Z395" s="131" t="inlineStr">
        <is>
          <t>https://www.google.com/maps/dir/?api=1&amp;origin=38.379%2C27.288&amp;destination=38.436005%2C27.206807&amp;travelmode=driving</t>
        </is>
      </c>
      <c r="AA395" s="131" t="inlineStr">
        <is>
          <t>ÇAMDİBİ</t>
        </is>
      </c>
      <c r="AB395" s="131" t="n">
        <v>10.4</v>
      </c>
      <c r="AC395" s="131" t="inlineStr">
        <is>
          <t>https://www.google.com/maps/dir/?api=1&amp;origin=38.379%2C27.288&amp;destination=38.438109%2C27.19608&amp;travelmode=driving</t>
        </is>
      </c>
    </row>
    <row r="396" ht="30" customHeight="1" s="113">
      <c r="A396" s="202" t="inlineStr">
        <is>
          <t>EZIZ RAHMANKULOV</t>
        </is>
      </c>
      <c r="B396" s="202" t="inlineStr">
        <is>
          <t>M009</t>
        </is>
      </c>
      <c r="C396" s="202" t="inlineStr">
        <is>
          <t>BALÇOVA</t>
        </is>
      </c>
      <c r="D396" s="202" t="inlineStr">
        <is>
          <t>İzmir</t>
        </is>
      </c>
      <c r="E396" s="202" t="inlineStr">
        <is>
          <t>BALÇOVA çevresi</t>
        </is>
      </c>
      <c r="F396" s="197" t="n">
        <v>0</v>
      </c>
      <c r="G396" s="203" t="n">
        <v>38.364</v>
      </c>
      <c r="H396" s="203" t="n">
        <v>27.304</v>
      </c>
      <c r="I396" s="202" t="inlineStr">
        <is>
          <t>Toplu Taşıma</t>
        </is>
      </c>
      <c r="J396" s="204" t="n">
        <v>60</v>
      </c>
      <c r="K396" s="202" t="inlineStr">
        <is>
          <t>Değerlendirilebilir</t>
        </is>
      </c>
      <c r="L396" s="202" t="n"/>
      <c r="M396" s="205" t="n">
        <v>46229</v>
      </c>
      <c r="N396" s="202" t="inlineStr">
        <is>
          <t>Dummy - değiştiriniz</t>
        </is>
      </c>
      <c r="O396" s="206" t="inlineStr">
        <is>
          <t>Açık adres yalnız İK/admin tarafından görülmelidir; raporlara taşınmaz.</t>
        </is>
      </c>
      <c r="P396" s="131" t="n">
        <v>16.7</v>
      </c>
      <c r="Q396" s="131" t="inlineStr">
        <is>
          <t>MERKEZ</t>
        </is>
      </c>
      <c r="R396" s="131" t="n">
        <v>8.5</v>
      </c>
      <c r="S396" s="131" t="inlineStr">
        <is>
          <t>Hayır</t>
        </is>
      </c>
      <c r="T396" s="131" t="inlineStr">
        <is>
          <t>https://www.google.com/maps/dir/?api=1&amp;origin=38.364%2C27.304&amp;destination=38.403691%2C27.119105&amp;travelmode=driving</t>
        </is>
      </c>
      <c r="U396" s="131" t="inlineStr">
        <is>
          <t>MERKEZ</t>
        </is>
      </c>
      <c r="V396" s="131" t="n">
        <v>8.5</v>
      </c>
      <c r="W396" s="131" t="inlineStr">
        <is>
          <t>https://www.google.com/maps/dir/?api=1&amp;origin=38.364%2C27.304&amp;destination=38.438%2C27.328&amp;travelmode=driving</t>
        </is>
      </c>
      <c r="X396" s="131" t="inlineStr">
        <is>
          <t>YEŞİLOVA</t>
        </is>
      </c>
      <c r="Y396" s="131" t="n">
        <v>11.7</v>
      </c>
      <c r="Z396" s="131" t="inlineStr">
        <is>
          <t>https://www.google.com/maps/dir/?api=1&amp;origin=38.364%2C27.304&amp;destination=38.436005%2C27.206807&amp;travelmode=driving</t>
        </is>
      </c>
      <c r="AA396" s="131" t="inlineStr">
        <is>
          <t>ÇAMDİBİ</t>
        </is>
      </c>
      <c r="AB396" s="131" t="n">
        <v>12.5</v>
      </c>
      <c r="AC396" s="131" t="inlineStr">
        <is>
          <t>https://www.google.com/maps/dir/?api=1&amp;origin=38.364%2C27.304&amp;destination=38.438109%2C27.19608&amp;travelmode=driving</t>
        </is>
      </c>
    </row>
    <row r="397" ht="30" customHeight="1" s="113">
      <c r="A397" s="202" t="inlineStr">
        <is>
          <t>TUĞBA ÇALIŞKAN</t>
        </is>
      </c>
      <c r="B397" s="202" t="inlineStr">
        <is>
          <t>M009</t>
        </is>
      </c>
      <c r="C397" s="202" t="inlineStr">
        <is>
          <t>BALÇOVA</t>
        </is>
      </c>
      <c r="D397" s="202" t="inlineStr">
        <is>
          <t>İzmir</t>
        </is>
      </c>
      <c r="E397" s="202" t="inlineStr">
        <is>
          <t>BALÇOVA çevresi</t>
        </is>
      </c>
      <c r="F397" s="197" t="inlineStr">
        <is>
          <t>ÇETİN EMEÇ MAH ESRA YAŞAR SK GRUP NO:13 İÇ KAPI NO:30</t>
        </is>
      </c>
      <c r="G397" s="203" t="n">
        <v>38.381563</v>
      </c>
      <c r="H397" s="203" t="n">
        <v>27.058939</v>
      </c>
      <c r="I397" s="202" t="inlineStr">
        <is>
          <t>Toplu Taşıma</t>
        </is>
      </c>
      <c r="J397" s="204" t="n">
        <v>60</v>
      </c>
      <c r="K397" s="202" t="inlineStr">
        <is>
          <t>Değerlendirilebilir</t>
        </is>
      </c>
      <c r="L397" s="202" t="n"/>
      <c r="M397" s="205" t="n">
        <v>46229</v>
      </c>
      <c r="N397" s="202" t="inlineStr">
        <is>
          <t>Gerçek - Google Places (Esra Yaşar Sk No:13)</t>
        </is>
      </c>
      <c r="O397" s="206" t="inlineStr">
        <is>
          <t>Açık adres yalnız İK/admin tarafından görülmelidir; raporlara taşınmaz.</t>
        </is>
      </c>
      <c r="P397" s="131" t="n">
        <v>5.8</v>
      </c>
      <c r="Q397" s="131" t="inlineStr">
        <is>
          <t>MERKEZ</t>
        </is>
      </c>
      <c r="R397" s="131" t="n">
        <v>8.699999999999999</v>
      </c>
      <c r="S397" s="131" t="inlineStr">
        <is>
          <t>Hayır</t>
        </is>
      </c>
      <c r="T397" s="131" t="inlineStr">
        <is>
          <t>https://www.google.com/maps/dir/?api=1&amp;origin=38.381563%2C27.058939&amp;destination=38.403691%2C27.119105&amp;travelmode=driving</t>
        </is>
      </c>
      <c r="U397" s="131" t="inlineStr">
        <is>
          <t>BALÇOVA</t>
        </is>
      </c>
      <c r="V397" s="131" t="n">
        <v>0.4</v>
      </c>
      <c r="W397" s="131" t="inlineStr">
        <is>
          <t>https://www.google.com/maps/dir/?api=1&amp;origin=38.381563%2C27.058939&amp;destination=38.385072%2C27.057448&amp;travelmode=driving</t>
        </is>
      </c>
      <c r="X397" s="131" t="inlineStr">
        <is>
          <t>POLİGON</t>
        </is>
      </c>
      <c r="Y397" s="131" t="n">
        <v>2.1</v>
      </c>
      <c r="Z397" s="131" t="inlineStr">
        <is>
          <t>https://www.google.com/maps/dir/?api=1&amp;origin=38.381563%2C27.058939&amp;destination=38.395182%2C27.075087&amp;travelmode=driving</t>
        </is>
      </c>
      <c r="AA397" s="131" t="inlineStr">
        <is>
          <t>GÖZTEPE</t>
        </is>
      </c>
      <c r="AB397" s="131" t="n">
        <v>3.7</v>
      </c>
      <c r="AC397" s="131" t="inlineStr">
        <is>
          <t>https://www.google.com/maps/dir/?api=1&amp;origin=38.381563%2C27.058939&amp;destination=38.401328%2C27.093267&amp;travelmode=driving</t>
        </is>
      </c>
    </row>
    <row r="398" ht="30" customHeight="1" s="113">
      <c r="A398" s="202" t="inlineStr">
        <is>
          <t>MURAT DİBEK</t>
        </is>
      </c>
      <c r="B398" s="202" t="inlineStr">
        <is>
          <t>M009</t>
        </is>
      </c>
      <c r="C398" s="202" t="inlineStr">
        <is>
          <t>BALÇOVA</t>
        </is>
      </c>
      <c r="D398" s="202" t="inlineStr">
        <is>
          <t>İzmir</t>
        </is>
      </c>
      <c r="E398" s="202" t="inlineStr">
        <is>
          <t>BALÇOVA çevresi</t>
        </is>
      </c>
      <c r="F398" s="197" t="inlineStr">
        <is>
          <t>2904 SK. NO:30 D:1 BOZYAKA/İZMİR</t>
        </is>
      </c>
      <c r="G398" s="203" t="n">
        <v>38.399627</v>
      </c>
      <c r="H398" s="203" t="n">
        <v>27.125516</v>
      </c>
      <c r="I398" s="202" t="inlineStr">
        <is>
          <t>Toplu Taşıma</t>
        </is>
      </c>
      <c r="J398" s="204" t="n">
        <v>60</v>
      </c>
      <c r="K398" s="202" t="inlineStr">
        <is>
          <t>Değerlendirilebilir</t>
        </is>
      </c>
      <c r="L398" s="202" t="n"/>
      <c r="M398" s="205" t="n">
        <v>46229</v>
      </c>
      <c r="N398" s="202" t="inlineStr">
        <is>
          <t>Gerçek - Google Places (2904 Sk No:30)</t>
        </is>
      </c>
      <c r="O398" s="206" t="inlineStr">
        <is>
          <t>Açık adres yalnız İK/admin tarafından görülmelidir; raporlara taşınmaz.</t>
        </is>
      </c>
      <c r="P398" s="131" t="n">
        <v>0.7</v>
      </c>
      <c r="Q398" s="131" t="inlineStr">
        <is>
          <t>MERKEZ</t>
        </is>
      </c>
      <c r="R398" s="131" t="n">
        <v>7.5</v>
      </c>
      <c r="S398" s="131" t="inlineStr">
        <is>
          <t>Hayır</t>
        </is>
      </c>
      <c r="T398" s="131" t="inlineStr">
        <is>
          <t>https://www.google.com/maps/dir/?api=1&amp;origin=38.399627%2C27.125516&amp;destination=38.403691%2C27.119105&amp;travelmode=driving</t>
        </is>
      </c>
      <c r="U398" s="131" t="inlineStr">
        <is>
          <t>BOZYAKA</t>
        </is>
      </c>
      <c r="V398" s="131" t="n">
        <v>0.4</v>
      </c>
      <c r="W398" s="131" t="inlineStr">
        <is>
          <t>https://www.google.com/maps/dir/?api=1&amp;origin=38.399627%2C27.125516&amp;destination=38.397598%2C27.122202&amp;travelmode=driving</t>
        </is>
      </c>
      <c r="X398" s="131" t="inlineStr">
        <is>
          <t>İZMİRSPOR</t>
        </is>
      </c>
      <c r="Y398" s="131" t="n">
        <v>0.7</v>
      </c>
      <c r="Z398" s="131" t="inlineStr">
        <is>
          <t>https://www.google.com/maps/dir/?api=1&amp;origin=38.399627%2C27.125516&amp;destination=38.403691%2C27.119105&amp;travelmode=driving</t>
        </is>
      </c>
      <c r="AA398" s="131" t="inlineStr">
        <is>
          <t>YAPICIOĞLU</t>
        </is>
      </c>
      <c r="AB398" s="131" t="n">
        <v>1.6</v>
      </c>
      <c r="AC398" s="131" t="inlineStr">
        <is>
          <t>https://www.google.com/maps/dir/?api=1&amp;origin=38.399627%2C27.125516&amp;destination=38.41192%2C27.135689&amp;travelmode=driving</t>
        </is>
      </c>
    </row>
    <row r="399" ht="30" customHeight="1" s="113">
      <c r="A399" s="202" t="inlineStr">
        <is>
          <t>AHMET ALLAMURADOV</t>
        </is>
      </c>
      <c r="B399" s="202" t="inlineStr">
        <is>
          <t>M009</t>
        </is>
      </c>
      <c r="C399" s="202" t="inlineStr">
        <is>
          <t>BALÇOVA</t>
        </is>
      </c>
      <c r="D399" s="202" t="inlineStr">
        <is>
          <t>İzmir</t>
        </is>
      </c>
      <c r="E399" s="202" t="inlineStr">
        <is>
          <t>BALÇOVA çevresi</t>
        </is>
      </c>
      <c r="F399" s="197" t="n">
        <v>0</v>
      </c>
      <c r="G399" s="203" t="n">
        <v>38.38</v>
      </c>
      <c r="H399" s="203" t="n">
        <v>27.288</v>
      </c>
      <c r="I399" s="202" t="inlineStr">
        <is>
          <t>Toplu Taşıma</t>
        </is>
      </c>
      <c r="J399" s="204" t="n">
        <v>60</v>
      </c>
      <c r="K399" s="202" t="inlineStr">
        <is>
          <t>Değerlendirilebilir</t>
        </is>
      </c>
      <c r="L399" s="202" t="n"/>
      <c r="M399" s="205" t="n">
        <v>46229</v>
      </c>
      <c r="N399" s="202" t="inlineStr">
        <is>
          <t>Dummy - değiştiriniz</t>
        </is>
      </c>
      <c r="O399" s="206" t="inlineStr">
        <is>
          <t>Açık adres yalnız İK/admin tarafından görülmelidir; raporlara taşınmaz.</t>
        </is>
      </c>
      <c r="P399" s="131" t="n">
        <v>15</v>
      </c>
      <c r="Q399" s="131" t="inlineStr">
        <is>
          <t>MERKEZ</t>
        </is>
      </c>
      <c r="R399" s="131" t="n">
        <v>7.3</v>
      </c>
      <c r="S399" s="131" t="inlineStr">
        <is>
          <t>Hayır</t>
        </is>
      </c>
      <c r="T399" s="131" t="inlineStr">
        <is>
          <t>https://www.google.com/maps/dir/?api=1&amp;origin=38.38%2C27.288&amp;destination=38.403691%2C27.119105&amp;travelmode=driving</t>
        </is>
      </c>
      <c r="U399" s="131" t="inlineStr">
        <is>
          <t>MERKEZ</t>
        </is>
      </c>
      <c r="V399" s="131" t="n">
        <v>7.3</v>
      </c>
      <c r="W399" s="131" t="inlineStr">
        <is>
          <t>https://www.google.com/maps/dir/?api=1&amp;origin=38.38%2C27.288&amp;destination=38.438%2C27.328&amp;travelmode=driving</t>
        </is>
      </c>
      <c r="X399" s="131" t="inlineStr">
        <is>
          <t>YEŞİLOVA</t>
        </is>
      </c>
      <c r="Y399" s="131" t="n">
        <v>9.4</v>
      </c>
      <c r="Z399" s="131" t="inlineStr">
        <is>
          <t>https://www.google.com/maps/dir/?api=1&amp;origin=38.38%2C27.288&amp;destination=38.436005%2C27.206807&amp;travelmode=driving</t>
        </is>
      </c>
      <c r="AA399" s="131" t="inlineStr">
        <is>
          <t>ÇAMDİBİ</t>
        </is>
      </c>
      <c r="AB399" s="131" t="n">
        <v>10.3</v>
      </c>
      <c r="AC399" s="131" t="inlineStr">
        <is>
          <t>https://www.google.com/maps/dir/?api=1&amp;origin=38.38%2C27.288&amp;destination=38.438109%2C27.19608&amp;travelmode=driving</t>
        </is>
      </c>
    </row>
    <row r="400" ht="30" customHeight="1" s="113">
      <c r="A400" s="202" t="inlineStr">
        <is>
          <t>RIDVAN ASLAN</t>
        </is>
      </c>
      <c r="B400" s="202" t="inlineStr">
        <is>
          <t>M009</t>
        </is>
      </c>
      <c r="C400" s="202" t="inlineStr">
        <is>
          <t>BALÇOVA</t>
        </is>
      </c>
      <c r="D400" s="202" t="inlineStr">
        <is>
          <t>İzmir</t>
        </is>
      </c>
      <c r="E400" s="202" t="inlineStr">
        <is>
          <t>BALÇOVA çevresi</t>
        </is>
      </c>
      <c r="F400" s="197" t="inlineStr">
        <is>
          <t>ÇETİN EMEÇ MAH. DEDE EFENDİ SOK. BURCU BLOK NO:20 D:5 BALÇOVA-İZMİR</t>
        </is>
      </c>
      <c r="G400" s="203" t="n">
        <v>38.386404</v>
      </c>
      <c r="H400" s="203" t="n">
        <v>27.060635</v>
      </c>
      <c r="I400" s="202" t="inlineStr">
        <is>
          <t>Toplu Taşıma</t>
        </is>
      </c>
      <c r="J400" s="204" t="n">
        <v>60</v>
      </c>
      <c r="K400" s="202" t="inlineStr">
        <is>
          <t>Değerlendirilebilir</t>
        </is>
      </c>
      <c r="L400" s="202" t="n"/>
      <c r="M400" s="205" t="n">
        <v>46229</v>
      </c>
      <c r="N400" s="202" t="inlineStr">
        <is>
          <t>Gerçek - Google Places (Dede Efendi Sk No:20)</t>
        </is>
      </c>
      <c r="O400" s="206" t="inlineStr">
        <is>
          <t>Açık adres yalnız İK/admin tarafından görülmelidir; raporlara taşınmaz.</t>
        </is>
      </c>
      <c r="P400" s="131" t="n">
        <v>5.4</v>
      </c>
      <c r="Q400" s="131" t="inlineStr">
        <is>
          <t>MERKEZ</t>
        </is>
      </c>
      <c r="R400" s="131" t="n">
        <v>8.6</v>
      </c>
      <c r="S400" s="131" t="inlineStr">
        <is>
          <t>Hayır</t>
        </is>
      </c>
      <c r="T400" s="131" t="inlineStr">
        <is>
          <t>https://www.google.com/maps/dir/?api=1&amp;origin=38.386404%2C27.060635&amp;destination=38.403691%2C27.119105&amp;travelmode=driving</t>
        </is>
      </c>
      <c r="U400" s="131" t="inlineStr">
        <is>
          <t>BALÇOVA</t>
        </is>
      </c>
      <c r="V400" s="131" t="n">
        <v>0.3</v>
      </c>
      <c r="W400" s="131" t="inlineStr">
        <is>
          <t>https://www.google.com/maps/dir/?api=1&amp;origin=38.386404%2C27.060635&amp;destination=38.385072%2C27.057448&amp;travelmode=driving</t>
        </is>
      </c>
      <c r="X400" s="131" t="inlineStr">
        <is>
          <t>POLİGON</t>
        </is>
      </c>
      <c r="Y400" s="131" t="n">
        <v>1.6</v>
      </c>
      <c r="Z400" s="131" t="inlineStr">
        <is>
          <t>https://www.google.com/maps/dir/?api=1&amp;origin=38.386404%2C27.060635&amp;destination=38.395182%2C27.075087&amp;travelmode=driving</t>
        </is>
      </c>
      <c r="AA400" s="131" t="inlineStr">
        <is>
          <t>GÖZTEPE</t>
        </is>
      </c>
      <c r="AB400" s="131" t="n">
        <v>3.3</v>
      </c>
      <c r="AC400" s="131" t="inlineStr">
        <is>
          <t>https://www.google.com/maps/dir/?api=1&amp;origin=38.386404%2C27.060635&amp;destination=38.401328%2C27.093267&amp;travelmode=driving</t>
        </is>
      </c>
    </row>
    <row r="401" ht="30" customHeight="1" s="113">
      <c r="A401" s="202" t="inlineStr">
        <is>
          <t>MEHMET ÖNDER</t>
        </is>
      </c>
      <c r="B401" s="202" t="inlineStr">
        <is>
          <t>M009</t>
        </is>
      </c>
      <c r="C401" s="202" t="inlineStr">
        <is>
          <t>BALÇOVA</t>
        </is>
      </c>
      <c r="D401" s="202" t="inlineStr">
        <is>
          <t>İzmir</t>
        </is>
      </c>
      <c r="E401" s="202" t="inlineStr">
        <is>
          <t>BALÇOVA çevresi</t>
        </is>
      </c>
      <c r="F401" s="197" t="inlineStr">
        <is>
          <t>ABDİ İPEKÇİ MAH. 3698 SOK. NO:54/2  KARABAĞLAR</t>
        </is>
      </c>
      <c r="G401" s="203" t="n">
        <v>38.368204</v>
      </c>
      <c r="H401" s="203" t="n">
        <v>27.118755</v>
      </c>
      <c r="I401" s="202" t="inlineStr">
        <is>
          <t>Toplu Taşıma</t>
        </is>
      </c>
      <c r="J401" s="204" t="n">
        <v>60</v>
      </c>
      <c r="K401" s="202" t="inlineStr">
        <is>
          <t>Değerlendirilebilir</t>
        </is>
      </c>
      <c r="L401" s="202" t="n"/>
      <c r="M401" s="205" t="n">
        <v>46229</v>
      </c>
      <c r="N401" s="202" t="inlineStr">
        <is>
          <t>Gerçek - Google Places (3698 Sk No:54)</t>
        </is>
      </c>
      <c r="O401" s="206" t="inlineStr">
        <is>
          <t>Açık adres yalnız İK/admin tarafından görülmelidir; raporlara taşınmaz.</t>
        </is>
      </c>
      <c r="P401" s="131" t="n">
        <v>3.9</v>
      </c>
      <c r="Q401" s="131" t="inlineStr">
        <is>
          <t>MERKEZ</t>
        </is>
      </c>
      <c r="R401" s="131" t="n">
        <v>10.1</v>
      </c>
      <c r="S401" s="131" t="inlineStr">
        <is>
          <t>Hayır</t>
        </is>
      </c>
      <c r="T401" s="131" t="inlineStr">
        <is>
          <t>https://www.google.com/maps/dir/?api=1&amp;origin=38.368204%2C27.118755&amp;destination=38.403691%2C27.119105&amp;travelmode=driving</t>
        </is>
      </c>
      <c r="U401" s="131" t="inlineStr">
        <is>
          <t>ESKİİZMİR</t>
        </is>
      </c>
      <c r="V401" s="131" t="n">
        <v>1.2</v>
      </c>
      <c r="W401" s="131" t="inlineStr">
        <is>
          <t>https://www.google.com/maps/dir/?api=1&amp;origin=38.368204%2C27.118755&amp;destination=38.374534%2C27.107659&amp;travelmode=driving</t>
        </is>
      </c>
      <c r="X401" s="131" t="inlineStr">
        <is>
          <t>BUCA</t>
        </is>
      </c>
      <c r="Y401" s="131" t="n">
        <v>2.8</v>
      </c>
      <c r="Z401" s="131" t="inlineStr">
        <is>
          <t>https://www.google.com/maps/dir/?api=1&amp;origin=38.368204%2C27.118755&amp;destination=38.373039%2C27.150591&amp;travelmode=driving</t>
        </is>
      </c>
      <c r="AA401" s="131" t="inlineStr">
        <is>
          <t>AKEVLER</t>
        </is>
      </c>
      <c r="AB401" s="131" t="n">
        <v>3.1</v>
      </c>
      <c r="AC401" s="131" t="inlineStr">
        <is>
          <t>https://www.google.com/maps/dir/?api=1&amp;origin=38.368204%2C27.118755&amp;destination=38.394301%2C27.105194&amp;travelmode=driving</t>
        </is>
      </c>
    </row>
    <row r="402" ht="30" customHeight="1" s="113">
      <c r="A402" s="202" t="inlineStr">
        <is>
          <t>DOĞAN GÜRBÜZ</t>
        </is>
      </c>
      <c r="B402" s="202" t="inlineStr">
        <is>
          <t>M009</t>
        </is>
      </c>
      <c r="C402" s="202" t="inlineStr">
        <is>
          <t>BALÇOVA</t>
        </is>
      </c>
      <c r="D402" s="202" t="inlineStr">
        <is>
          <t>İzmir</t>
        </is>
      </c>
      <c r="E402" s="202" t="inlineStr">
        <is>
          <t>BALÇOVA çevresi</t>
        </is>
      </c>
      <c r="F402" s="197" t="inlineStr">
        <is>
          <t>2.İNÖNÜ MAH.MUHLİS AKARSU SK. NO:3/2 İÇ KAPI NO: 2 NARLIDERE-İZMİR</t>
        </is>
      </c>
      <c r="G402" s="203" t="n">
        <v>38.387075</v>
      </c>
      <c r="H402" s="203" t="n">
        <v>27.014262</v>
      </c>
      <c r="I402" s="202" t="inlineStr">
        <is>
          <t>Toplu Taşıma</t>
        </is>
      </c>
      <c r="J402" s="204" t="n">
        <v>60</v>
      </c>
      <c r="K402" s="202" t="inlineStr">
        <is>
          <t>Değerlendirilebilir</t>
        </is>
      </c>
      <c r="L402" s="202" t="n"/>
      <c r="M402" s="205" t="n">
        <v>46229</v>
      </c>
      <c r="N402" s="202" t="inlineStr">
        <is>
          <t>Gerçek - Google Places (Muhlis Akarsu Sk No:3)</t>
        </is>
      </c>
      <c r="O402" s="206" t="inlineStr">
        <is>
          <t>Açık adres yalnız İK/admin tarafından görülmelidir; raporlara taşınmaz.</t>
        </is>
      </c>
      <c r="P402" s="131" t="n">
        <v>9.300000000000001</v>
      </c>
      <c r="Q402" s="131" t="inlineStr">
        <is>
          <t>MERKEZ</t>
        </is>
      </c>
      <c r="R402" s="131" t="n">
        <v>8.1</v>
      </c>
      <c r="S402" s="131" t="inlineStr">
        <is>
          <t>Hayır</t>
        </is>
      </c>
      <c r="T402" s="131" t="inlineStr">
        <is>
          <t>https://www.google.com/maps/dir/?api=1&amp;origin=38.387075%2C27.014262&amp;destination=38.403691%2C27.119105&amp;travelmode=driving</t>
        </is>
      </c>
      <c r="U402" s="131" t="inlineStr">
        <is>
          <t>NARLIDERE</t>
        </is>
      </c>
      <c r="V402" s="131" t="n">
        <v>1</v>
      </c>
      <c r="W402" s="131" t="inlineStr">
        <is>
          <t>https://www.google.com/maps/dir/?api=1&amp;origin=38.387075%2C27.014262&amp;destination=38.392816%2C27.006006&amp;travelmode=driving</t>
        </is>
      </c>
      <c r="X402" s="131" t="inlineStr">
        <is>
          <t>BALÇOVA</t>
        </is>
      </c>
      <c r="Y402" s="131" t="n">
        <v>3.8</v>
      </c>
      <c r="Z402" s="131" t="inlineStr">
        <is>
          <t>https://www.google.com/maps/dir/?api=1&amp;origin=38.387075%2C27.014262&amp;destination=38.385072%2C27.057448&amp;travelmode=driving</t>
        </is>
      </c>
      <c r="AA402" s="131" t="inlineStr">
        <is>
          <t>POLİGON</t>
        </is>
      </c>
      <c r="AB402" s="131" t="n">
        <v>5.4</v>
      </c>
      <c r="AC402" s="131" t="inlineStr">
        <is>
          <t>https://www.google.com/maps/dir/?api=1&amp;origin=38.387075%2C27.014262&amp;destination=38.395182%2C27.075087&amp;travelmode=driving</t>
        </is>
      </c>
    </row>
    <row r="403" ht="30" customHeight="1" s="113">
      <c r="A403" s="202" t="inlineStr">
        <is>
          <t>BURAK AKDUMAN</t>
        </is>
      </c>
      <c r="B403" s="202" t="inlineStr">
        <is>
          <t>M009</t>
        </is>
      </c>
      <c r="C403" s="202" t="inlineStr">
        <is>
          <t>BALÇOVA</t>
        </is>
      </c>
      <c r="D403" s="202" t="inlineStr">
        <is>
          <t>İzmir</t>
        </is>
      </c>
      <c r="E403" s="202" t="inlineStr">
        <is>
          <t>BALÇOVA çevresi</t>
        </is>
      </c>
      <c r="F403" s="197" t="inlineStr">
        <is>
          <t>TELEFERİK MH. ESRA YAŞAR SK. N:4 D:12 K:3 BALÇOVA İZMİR</t>
        </is>
      </c>
      <c r="G403" s="203" t="n">
        <v>38.382423</v>
      </c>
      <c r="H403" s="203" t="n">
        <v>27.058419</v>
      </c>
      <c r="I403" s="202" t="inlineStr">
        <is>
          <t>Toplu Taşıma</t>
        </is>
      </c>
      <c r="J403" s="204" t="n">
        <v>60</v>
      </c>
      <c r="K403" s="202" t="inlineStr">
        <is>
          <t>Değerlendirilebilir</t>
        </is>
      </c>
      <c r="L403" s="202" t="n"/>
      <c r="M403" s="205" t="n">
        <v>46229</v>
      </c>
      <c r="N403" s="202" t="inlineStr">
        <is>
          <t>Gerçek - Google Places (Esra Yaşar Sk No:4)</t>
        </is>
      </c>
      <c r="O403" s="206" t="inlineStr">
        <is>
          <t>Açık adres yalnız İK/admin tarafından görülmelidir; raporlara taşınmaz.</t>
        </is>
      </c>
      <c r="P403" s="131" t="n">
        <v>5.8</v>
      </c>
      <c r="Q403" s="131" t="inlineStr">
        <is>
          <t>MERKEZ</t>
        </is>
      </c>
      <c r="R403" s="131" t="n">
        <v>10.3</v>
      </c>
      <c r="S403" s="131" t="inlineStr">
        <is>
          <t>Hayır</t>
        </is>
      </c>
      <c r="T403" s="131" t="inlineStr">
        <is>
          <t>https://www.google.com/maps/dir/?api=1&amp;origin=38.382423%2C27.058419&amp;destination=38.403691%2C27.119105&amp;travelmode=driving</t>
        </is>
      </c>
      <c r="U403" s="131" t="inlineStr">
        <is>
          <t>BALÇOVA</t>
        </is>
      </c>
      <c r="V403" s="131" t="n">
        <v>0.3</v>
      </c>
      <c r="W403" s="131" t="inlineStr">
        <is>
          <t>https://www.google.com/maps/dir/?api=1&amp;origin=38.382423%2C27.058419&amp;destination=38.385072%2C27.057448&amp;travelmode=driving</t>
        </is>
      </c>
      <c r="X403" s="131" t="inlineStr">
        <is>
          <t>POLİGON</t>
        </is>
      </c>
      <c r="Y403" s="131" t="n">
        <v>2</v>
      </c>
      <c r="Z403" s="131" t="inlineStr">
        <is>
          <t>https://www.google.com/maps/dir/?api=1&amp;origin=38.382423%2C27.058419&amp;destination=38.395182%2C27.075087&amp;travelmode=driving</t>
        </is>
      </c>
      <c r="AA403" s="131" t="inlineStr">
        <is>
          <t>GÖZTEPE</t>
        </is>
      </c>
      <c r="AB403" s="131" t="n">
        <v>3.7</v>
      </c>
      <c r="AC403" s="131" t="inlineStr">
        <is>
          <t>https://www.google.com/maps/dir/?api=1&amp;origin=38.382423%2C27.058419&amp;destination=38.401328%2C27.093267&amp;travelmode=driving</t>
        </is>
      </c>
    </row>
    <row r="404" ht="30" customHeight="1" s="113">
      <c r="A404" s="202" t="inlineStr">
        <is>
          <t>YAĞMUR AKDEMİR</t>
        </is>
      </c>
      <c r="B404" s="202" t="inlineStr">
        <is>
          <t>M009</t>
        </is>
      </c>
      <c r="C404" s="202" t="inlineStr">
        <is>
          <t>BALÇOVA</t>
        </is>
      </c>
      <c r="D404" s="202" t="inlineStr">
        <is>
          <t>İzmir</t>
        </is>
      </c>
      <c r="E404" s="202" t="inlineStr">
        <is>
          <t>BALÇOVA çevresi</t>
        </is>
      </c>
      <c r="F404" s="197" t="n">
        <v>0</v>
      </c>
      <c r="G404" s="203" t="n">
        <v>38.366</v>
      </c>
      <c r="H404" s="203" t="n">
        <v>27.304</v>
      </c>
      <c r="I404" s="202" t="inlineStr">
        <is>
          <t>Toplu Taşıma</t>
        </is>
      </c>
      <c r="J404" s="204" t="n">
        <v>60</v>
      </c>
      <c r="K404" s="202" t="inlineStr">
        <is>
          <t>Değerlendirilebilir</t>
        </is>
      </c>
      <c r="L404" s="202" t="n"/>
      <c r="M404" s="205" t="n">
        <v>46229</v>
      </c>
      <c r="N404" s="202" t="inlineStr">
        <is>
          <t>Dummy - değiştiriniz</t>
        </is>
      </c>
      <c r="O404" s="206" t="inlineStr">
        <is>
          <t>Açık adres yalnız İK/admin tarafından görülmelidir; raporlara taşınmaz.</t>
        </is>
      </c>
      <c r="P404" s="131" t="n">
        <v>16.7</v>
      </c>
      <c r="Q404" s="131" t="inlineStr">
        <is>
          <t>MERKEZ</t>
        </is>
      </c>
      <c r="R404" s="131" t="n">
        <v>8.300000000000001</v>
      </c>
      <c r="S404" s="131" t="inlineStr">
        <is>
          <t>Hayır</t>
        </is>
      </c>
      <c r="T404" s="131" t="inlineStr">
        <is>
          <t>https://www.google.com/maps/dir/?api=1&amp;origin=38.366%2C27.304&amp;destination=38.403691%2C27.119105&amp;travelmode=driving</t>
        </is>
      </c>
      <c r="U404" s="131" t="inlineStr">
        <is>
          <t>MERKEZ</t>
        </is>
      </c>
      <c r="V404" s="131" t="n">
        <v>8.300000000000001</v>
      </c>
      <c r="W404" s="131" t="inlineStr">
        <is>
          <t>https://www.google.com/maps/dir/?api=1&amp;origin=38.366%2C27.304&amp;destination=38.438%2C27.328&amp;travelmode=driving</t>
        </is>
      </c>
      <c r="X404" s="131" t="inlineStr">
        <is>
          <t>YEŞİLOVA</t>
        </is>
      </c>
      <c r="Y404" s="131" t="n">
        <v>11.5</v>
      </c>
      <c r="Z404" s="131" t="inlineStr">
        <is>
          <t>https://www.google.com/maps/dir/?api=1&amp;origin=38.366%2C27.304&amp;destination=38.436005%2C27.206807&amp;travelmode=driving</t>
        </is>
      </c>
      <c r="AA404" s="131" t="inlineStr">
        <is>
          <t>ÇAMDİBİ</t>
        </is>
      </c>
      <c r="AB404" s="131" t="n">
        <v>12.4</v>
      </c>
      <c r="AC404" s="131" t="inlineStr">
        <is>
          <t>https://www.google.com/maps/dir/?api=1&amp;origin=38.366%2C27.304&amp;destination=38.438109%2C27.19608&amp;travelmode=driving</t>
        </is>
      </c>
    </row>
    <row r="405" ht="30" customHeight="1" s="113">
      <c r="A405" s="202" t="inlineStr">
        <is>
          <t>SERAP ASLAN</t>
        </is>
      </c>
      <c r="B405" s="202" t="inlineStr">
        <is>
          <t>M009</t>
        </is>
      </c>
      <c r="C405" s="202" t="inlineStr">
        <is>
          <t>BALÇOVA</t>
        </is>
      </c>
      <c r="D405" s="202" t="inlineStr">
        <is>
          <t>İzmir</t>
        </is>
      </c>
      <c r="E405" s="202" t="inlineStr">
        <is>
          <t>BALÇOVA çevresi</t>
        </is>
      </c>
      <c r="F405" s="197" t="inlineStr">
        <is>
          <t>FEVZİ ÇAKMAK MAH. ÇETİNKAYA SK. NEHİR NO:5 BALÇOVA İZMİR</t>
        </is>
      </c>
      <c r="G405" s="203" t="n">
        <v>38.385411</v>
      </c>
      <c r="H405" s="203" t="n">
        <v>27.05652</v>
      </c>
      <c r="I405" s="202" t="inlineStr">
        <is>
          <t>Toplu Taşıma</t>
        </is>
      </c>
      <c r="J405" s="204" t="n">
        <v>60</v>
      </c>
      <c r="K405" s="202" t="inlineStr">
        <is>
          <t>Değerlendirilebilir</t>
        </is>
      </c>
      <c r="L405" s="202" t="n"/>
      <c r="M405" s="205" t="n">
        <v>46229</v>
      </c>
      <c r="N405" s="202" t="inlineStr">
        <is>
          <t>Gerçek - Google Places (Çetinkaya Sk No:5)</t>
        </is>
      </c>
      <c r="O405" s="206" t="inlineStr">
        <is>
          <t>Açık adres yalnız İK/admin tarafından görülmelidir; raporlara taşınmaz.</t>
        </is>
      </c>
      <c r="P405" s="131" t="n">
        <v>5.8</v>
      </c>
      <c r="Q405" s="131" t="inlineStr">
        <is>
          <t>MERKEZ</t>
        </is>
      </c>
      <c r="R405" s="131" t="n">
        <v>10.1</v>
      </c>
      <c r="S405" s="131" t="inlineStr">
        <is>
          <t>Hayır</t>
        </is>
      </c>
      <c r="T405" s="131" t="inlineStr">
        <is>
          <t>https://www.google.com/maps/dir/?api=1&amp;origin=38.385411%2C27.05652&amp;destination=38.403691%2C27.119105&amp;travelmode=driving</t>
        </is>
      </c>
      <c r="U405" s="131" t="inlineStr">
        <is>
          <t>BALÇOVA</t>
        </is>
      </c>
      <c r="V405" s="131" t="n">
        <v>0.1</v>
      </c>
      <c r="W405" s="131" t="inlineStr">
        <is>
          <t>https://www.google.com/maps/dir/?api=1&amp;origin=38.385411%2C27.05652&amp;destination=38.385072%2C27.057448&amp;travelmode=driving</t>
        </is>
      </c>
      <c r="X405" s="131" t="inlineStr">
        <is>
          <t>POLİGON</t>
        </is>
      </c>
      <c r="Y405" s="131" t="n">
        <v>1.9</v>
      </c>
      <c r="Z405" s="131" t="inlineStr">
        <is>
          <t>https://www.google.com/maps/dir/?api=1&amp;origin=38.385411%2C27.05652&amp;destination=38.395182%2C27.075087&amp;travelmode=driving</t>
        </is>
      </c>
      <c r="AA405" s="131" t="inlineStr">
        <is>
          <t>GÖZTEPE</t>
        </is>
      </c>
      <c r="AB405" s="131" t="n">
        <v>3.7</v>
      </c>
      <c r="AC405" s="131" t="inlineStr">
        <is>
          <t>https://www.google.com/maps/dir/?api=1&amp;origin=38.385411%2C27.05652&amp;destination=38.401328%2C27.093267&amp;travelmode=driving</t>
        </is>
      </c>
    </row>
    <row r="406" ht="30" customHeight="1" s="113">
      <c r="A406" s="202" t="inlineStr">
        <is>
          <t>HÜSEYİN VOLKAN FESÇİ</t>
        </is>
      </c>
      <c r="B406" s="202" t="inlineStr">
        <is>
          <t>M009</t>
        </is>
      </c>
      <c r="C406" s="202" t="inlineStr">
        <is>
          <t>BALÇOVA</t>
        </is>
      </c>
      <c r="D406" s="202" t="inlineStr">
        <is>
          <t>İzmir</t>
        </is>
      </c>
      <c r="E406" s="202" t="inlineStr">
        <is>
          <t>BALÇOVA çevresi</t>
        </is>
      </c>
      <c r="F406" s="197" t="n">
        <v>0</v>
      </c>
      <c r="G406" s="203" t="n">
        <v>38.367</v>
      </c>
      <c r="H406" s="203" t="n">
        <v>27.304</v>
      </c>
      <c r="I406" s="202" t="inlineStr">
        <is>
          <t>Toplu Taşıma</t>
        </is>
      </c>
      <c r="J406" s="204" t="n">
        <v>60</v>
      </c>
      <c r="K406" s="202" t="inlineStr">
        <is>
          <t>Değerlendirilebilir</t>
        </is>
      </c>
      <c r="L406" s="202" t="n"/>
      <c r="M406" s="205" t="n">
        <v>46229</v>
      </c>
      <c r="N406" s="202" t="inlineStr">
        <is>
          <t>Dummy - değiştiriniz</t>
        </is>
      </c>
      <c r="O406" s="206" t="inlineStr">
        <is>
          <t>Açık adres yalnız İK/admin tarafından görülmelidir; raporlara taşınmaz.</t>
        </is>
      </c>
      <c r="P406" s="131" t="n">
        <v>16.6</v>
      </c>
      <c r="Q406" s="131" t="inlineStr">
        <is>
          <t>MERKEZ</t>
        </is>
      </c>
      <c r="R406" s="131" t="n">
        <v>8.199999999999999</v>
      </c>
      <c r="S406" s="131" t="inlineStr">
        <is>
          <t>Hayır</t>
        </is>
      </c>
      <c r="T406" s="131" t="inlineStr">
        <is>
          <t>https://www.google.com/maps/dir/?api=1&amp;origin=38.367%2C27.304&amp;destination=38.403691%2C27.119105&amp;travelmode=driving</t>
        </is>
      </c>
      <c r="U406" s="131" t="inlineStr">
        <is>
          <t>MERKEZ</t>
        </is>
      </c>
      <c r="V406" s="131" t="n">
        <v>8.199999999999999</v>
      </c>
      <c r="W406" s="131" t="inlineStr">
        <is>
          <t>https://www.google.com/maps/dir/?api=1&amp;origin=38.367%2C27.304&amp;destination=38.438%2C27.328&amp;travelmode=driving</t>
        </is>
      </c>
      <c r="X406" s="131" t="inlineStr">
        <is>
          <t>YEŞİLOVA</t>
        </is>
      </c>
      <c r="Y406" s="131" t="n">
        <v>11.4</v>
      </c>
      <c r="Z406" s="131" t="inlineStr">
        <is>
          <t>https://www.google.com/maps/dir/?api=1&amp;origin=38.367%2C27.304&amp;destination=38.436005%2C27.206807&amp;travelmode=driving</t>
        </is>
      </c>
      <c r="AA406" s="131" t="inlineStr">
        <is>
          <t>ÇAMDİBİ</t>
        </is>
      </c>
      <c r="AB406" s="131" t="n">
        <v>12.3</v>
      </c>
      <c r="AC406" s="131" t="inlineStr">
        <is>
          <t>https://www.google.com/maps/dir/?api=1&amp;origin=38.367%2C27.304&amp;destination=38.438109%2C27.19608&amp;travelmode=driving</t>
        </is>
      </c>
    </row>
    <row r="407" ht="30" customHeight="1" s="113">
      <c r="A407" s="202" t="inlineStr">
        <is>
          <t>DUYGU KILIÇ</t>
        </is>
      </c>
      <c r="B407" s="202" t="inlineStr">
        <is>
          <t>M014</t>
        </is>
      </c>
      <c r="C407" s="202" t="inlineStr">
        <is>
          <t>ESKİİZMİR</t>
        </is>
      </c>
      <c r="D407" s="202" t="inlineStr">
        <is>
          <t>İzmir</t>
        </is>
      </c>
      <c r="E407" s="202" t="inlineStr">
        <is>
          <t>ESKİİZMİR çevresi</t>
        </is>
      </c>
      <c r="F407" s="197" t="inlineStr">
        <is>
          <t>MUSTAFA UYANIK SK. N:3/3 AKYAKA BEL. MUĞLA/ULA</t>
        </is>
      </c>
      <c r="G407" s="203" t="n">
        <v>37.055701</v>
      </c>
      <c r="H407" s="203" t="n">
        <v>28.324206</v>
      </c>
      <c r="I407" s="202" t="inlineStr">
        <is>
          <t>Toplu Taşıma</t>
        </is>
      </c>
      <c r="J407" s="204" t="n">
        <v>60</v>
      </c>
      <c r="K407" s="202" t="inlineStr">
        <is>
          <t>Değerlendirilebilir</t>
        </is>
      </c>
      <c r="L407" s="202" t="n"/>
      <c r="M407" s="205" t="n">
        <v>46229</v>
      </c>
      <c r="N407" s="202" t="inlineStr">
        <is>
          <t>Gerçek - Google Places, mahalle merkezi yaklaşık (Akyaka merkezi (yaklaşık, Muğla))</t>
        </is>
      </c>
      <c r="O407" s="206" t="inlineStr">
        <is>
          <t>Açık adres yalnız İK/admin tarafından görülmelidir; raporlara taşınmaz.</t>
        </is>
      </c>
      <c r="P407" s="131" t="n">
        <v>183.4</v>
      </c>
      <c r="Q407" s="131" t="inlineStr">
        <is>
          <t>ESKİİZMİR</t>
        </is>
      </c>
      <c r="R407" s="131" t="n">
        <v>1.9</v>
      </c>
      <c r="S407" s="131" t="inlineStr">
        <is>
          <t>Hayır</t>
        </is>
      </c>
      <c r="T407" s="131" t="inlineStr">
        <is>
          <t>https://www.google.com/maps/dir/?api=1&amp;origin=37.055701%2C28.324206&amp;destination=38.394301%2C27.105194&amp;travelmode=driving</t>
        </is>
      </c>
      <c r="U407" s="131" t="inlineStr">
        <is>
          <t>AYDIN FATİH</t>
        </is>
      </c>
      <c r="V407" s="131" t="n">
        <v>96.7</v>
      </c>
      <c r="W407" s="131" t="inlineStr">
        <is>
          <t>https://www.google.com/maps/dir/?api=1&amp;origin=37.055701%2C28.324206&amp;destination=37.834436%2C27.837138&amp;travelmode=driving</t>
        </is>
      </c>
      <c r="X407" s="131" t="inlineStr">
        <is>
          <t>AYDIN FATİH-2</t>
        </is>
      </c>
      <c r="Y407" s="131" t="n">
        <v>96.90000000000001</v>
      </c>
      <c r="Z407" s="131" t="inlineStr">
        <is>
          <t>https://www.google.com/maps/dir/?api=1&amp;origin=37.055701%2C28.324206&amp;destination=37.839908%2C27.845862&amp;travelmode=driving</t>
        </is>
      </c>
      <c r="AA407" s="131" t="inlineStr">
        <is>
          <t>AYDIN EFELER</t>
        </is>
      </c>
      <c r="AB407" s="131" t="n">
        <v>97.59999999999999</v>
      </c>
      <c r="AC407" s="131" t="inlineStr">
        <is>
          <t>https://www.google.com/maps/dir/?api=1&amp;origin=37.055701%2C28.324206&amp;destination=37.838459%2C27.823758&amp;travelmode=driving</t>
        </is>
      </c>
    </row>
    <row r="408" ht="30" customHeight="1" s="113">
      <c r="A408" s="202" t="inlineStr">
        <is>
          <t>MELİS ÜNSAL</t>
        </is>
      </c>
      <c r="B408" s="202" t="inlineStr">
        <is>
          <t>M014</t>
        </is>
      </c>
      <c r="C408" s="202" t="inlineStr">
        <is>
          <t>ESKİİZMİR</t>
        </is>
      </c>
      <c r="D408" s="202" t="inlineStr">
        <is>
          <t>İzmir</t>
        </is>
      </c>
      <c r="E408" s="202" t="inlineStr">
        <is>
          <t>ESKİİZMİR çevresi</t>
        </is>
      </c>
      <c r="F408" s="197" t="inlineStr">
        <is>
          <t>DOĞANAY MAH 9165 SOK İLBAN NO:7İÇ KAPI NO:3</t>
        </is>
      </c>
      <c r="G408" s="203" t="n">
        <v>38.396003</v>
      </c>
      <c r="H408" s="203" t="n">
        <v>27.119447</v>
      </c>
      <c r="I408" s="202" t="inlineStr">
        <is>
          <t>Toplu Taşıma</t>
        </is>
      </c>
      <c r="J408" s="204" t="n">
        <v>60</v>
      </c>
      <c r="K408" s="202" t="inlineStr">
        <is>
          <t>Değerlendirilebilir</t>
        </is>
      </c>
      <c r="L408" s="202" t="n"/>
      <c r="M408" s="205" t="n">
        <v>46229</v>
      </c>
      <c r="N408" s="202" t="inlineStr">
        <is>
          <t>Gerçek - Google Places (9165 Sk No:7)</t>
        </is>
      </c>
      <c r="O408" s="206" t="inlineStr">
        <is>
          <t>Açık adres yalnız İK/admin tarafından görülmelidir; raporlara taşınmaz.</t>
        </is>
      </c>
      <c r="P408" s="131" t="n">
        <v>1.3</v>
      </c>
      <c r="Q408" s="131" t="inlineStr">
        <is>
          <t>BUCA2</t>
        </is>
      </c>
      <c r="R408" s="131" t="n">
        <v>0.5</v>
      </c>
      <c r="S408" s="131" t="inlineStr">
        <is>
          <t>Hayır</t>
        </is>
      </c>
      <c r="T408" s="131" t="inlineStr">
        <is>
          <t>https://www.google.com/maps/dir/?api=1&amp;origin=38.396003%2C27.119447&amp;destination=38.394301%2C27.105194&amp;travelmode=driving</t>
        </is>
      </c>
      <c r="U408" s="131" t="inlineStr">
        <is>
          <t>BOZYAKA</t>
        </is>
      </c>
      <c r="V408" s="131" t="n">
        <v>0.3</v>
      </c>
      <c r="W408" s="131" t="inlineStr">
        <is>
          <t>https://www.google.com/maps/dir/?api=1&amp;origin=38.396003%2C27.119447&amp;destination=38.397598%2C27.122202&amp;travelmode=driving</t>
        </is>
      </c>
      <c r="X408" s="131" t="inlineStr">
        <is>
          <t>İZMİRSPOR</t>
        </is>
      </c>
      <c r="Y408" s="131" t="n">
        <v>0.9</v>
      </c>
      <c r="Z408" s="131" t="inlineStr">
        <is>
          <t>https://www.google.com/maps/dir/?api=1&amp;origin=38.396003%2C27.119447&amp;destination=38.403691%2C27.119105&amp;travelmode=driving</t>
        </is>
      </c>
      <c r="AA408" s="131" t="inlineStr">
        <is>
          <t>AKEVLER</t>
        </is>
      </c>
      <c r="AB408" s="131" t="n">
        <v>1.3</v>
      </c>
      <c r="AC408" s="131" t="inlineStr">
        <is>
          <t>https://www.google.com/maps/dir/?api=1&amp;origin=38.396003%2C27.119447&amp;destination=38.394301%2C27.105194&amp;travelmode=driving</t>
        </is>
      </c>
    </row>
    <row r="409" ht="30" customHeight="1" s="113">
      <c r="A409" s="202" t="inlineStr">
        <is>
          <t>SEVİL ERCAN</t>
        </is>
      </c>
      <c r="B409" s="202" t="inlineStr">
        <is>
          <t>M014</t>
        </is>
      </c>
      <c r="C409" s="202" t="inlineStr">
        <is>
          <t>ESKİİZMİR</t>
        </is>
      </c>
      <c r="D409" s="202" t="inlineStr">
        <is>
          <t>İzmir</t>
        </is>
      </c>
      <c r="E409" s="202" t="inlineStr">
        <is>
          <t>ESKİİZMİR çevresi</t>
        </is>
      </c>
      <c r="F409" s="197" t="inlineStr">
        <is>
          <t>UZUNDERE MAH 6100 SK 2 NO:15B İÇ KAPI NO:74</t>
        </is>
      </c>
      <c r="G409" s="203" t="n">
        <v>38.36078</v>
      </c>
      <c r="H409" s="203" t="n">
        <v>27.120449</v>
      </c>
      <c r="I409" s="202" t="inlineStr">
        <is>
          <t>Toplu Taşıma</t>
        </is>
      </c>
      <c r="J409" s="204" t="n">
        <v>60</v>
      </c>
      <c r="K409" s="202" t="inlineStr">
        <is>
          <t>Değerlendirilebilir</t>
        </is>
      </c>
      <c r="L409" s="202" t="n"/>
      <c r="M409" s="205" t="n">
        <v>46229</v>
      </c>
      <c r="N409" s="202" t="inlineStr">
        <is>
          <t>Gerçek - Google Places (6100 Sk No:15)</t>
        </is>
      </c>
      <c r="O409" s="206" t="inlineStr">
        <is>
          <t>Açık adres yalnız İK/admin tarafından görülmelidir; raporlara taşınmaz.</t>
        </is>
      </c>
      <c r="P409" s="131" t="n">
        <v>4</v>
      </c>
      <c r="Q409" s="131" t="inlineStr">
        <is>
          <t>BOZYAKA</t>
        </is>
      </c>
      <c r="R409" s="131" t="n">
        <v>0.6</v>
      </c>
      <c r="S409" s="131" t="inlineStr">
        <is>
          <t>Hayır</t>
        </is>
      </c>
      <c r="T409" s="131" t="inlineStr">
        <is>
          <t>https://www.google.com/maps/dir/?api=1&amp;origin=38.36078%2C27.120449&amp;destination=38.394301%2C27.105194&amp;travelmode=driving</t>
        </is>
      </c>
      <c r="U409" s="131" t="inlineStr">
        <is>
          <t>ESKİİZMİR</t>
        </is>
      </c>
      <c r="V409" s="131" t="n">
        <v>1.9</v>
      </c>
      <c r="W409" s="131" t="inlineStr">
        <is>
          <t>https://www.google.com/maps/dir/?api=1&amp;origin=38.36078%2C27.120449&amp;destination=38.374534%2C27.107659&amp;travelmode=driving</t>
        </is>
      </c>
      <c r="X409" s="131" t="inlineStr">
        <is>
          <t>BUCA</t>
        </is>
      </c>
      <c r="Y409" s="131" t="n">
        <v>3</v>
      </c>
      <c r="Z409" s="131" t="inlineStr">
        <is>
          <t>https://www.google.com/maps/dir/?api=1&amp;origin=38.36078%2C27.120449&amp;destination=38.373039%2C27.150591&amp;travelmode=driving</t>
        </is>
      </c>
      <c r="AA409" s="131" t="inlineStr">
        <is>
          <t>GEDİZ</t>
        </is>
      </c>
      <c r="AB409" s="131" t="n">
        <v>3.6</v>
      </c>
      <c r="AC409" s="131" t="inlineStr">
        <is>
          <t>https://www.google.com/maps/dir/?api=1&amp;origin=38.36078%2C27.120449&amp;destination=38.37066%2C27.159618&amp;travelmode=driving</t>
        </is>
      </c>
    </row>
    <row r="410" ht="30" customHeight="1" s="113">
      <c r="A410" s="202" t="inlineStr">
        <is>
          <t>FATMA ÇETİN</t>
        </is>
      </c>
      <c r="B410" s="202" t="inlineStr">
        <is>
          <t>M014</t>
        </is>
      </c>
      <c r="C410" s="202" t="inlineStr">
        <is>
          <t>ESKİİZMİR</t>
        </is>
      </c>
      <c r="D410" s="202" t="inlineStr">
        <is>
          <t>İzmir</t>
        </is>
      </c>
      <c r="E410" s="202" t="inlineStr">
        <is>
          <t>ESKİİZMİR çevresi</t>
        </is>
      </c>
      <c r="F410" s="197" t="inlineStr">
        <is>
          <t>KİBAR MAH 3796 SOK KULU NO:25 İÇ KAPI NO:1</t>
        </is>
      </c>
      <c r="G410" s="203" t="n">
        <v>38.374209</v>
      </c>
      <c r="H410" s="203" t="n">
        <v>27.108981</v>
      </c>
      <c r="I410" s="202" t="inlineStr">
        <is>
          <t>Toplu Taşıma</t>
        </is>
      </c>
      <c r="J410" s="204" t="n">
        <v>60</v>
      </c>
      <c r="K410" s="202" t="inlineStr">
        <is>
          <t>Değerlendirilebilir</t>
        </is>
      </c>
      <c r="L410" s="202" t="n"/>
      <c r="M410" s="205" t="n">
        <v>46229</v>
      </c>
      <c r="N410" s="202" t="inlineStr">
        <is>
          <t>Gerçek - Google Places (3796 Sk No:25)</t>
        </is>
      </c>
      <c r="O410" s="206" t="inlineStr">
        <is>
          <t>Açık adres yalnız İK/admin tarafından görülmelidir; raporlara taşınmaz.</t>
        </is>
      </c>
      <c r="P410" s="131" t="n">
        <v>2.3</v>
      </c>
      <c r="Q410" s="131" t="inlineStr">
        <is>
          <t>ŞİRİNYER 2</t>
        </is>
      </c>
      <c r="R410" s="131" t="n">
        <v>0.9</v>
      </c>
      <c r="S410" s="131" t="inlineStr">
        <is>
          <t>Hayır</t>
        </is>
      </c>
      <c r="T410" s="131" t="inlineStr">
        <is>
          <t>https://www.google.com/maps/dir/?api=1&amp;origin=38.374209%2C27.108981&amp;destination=38.394301%2C27.105194&amp;travelmode=driving</t>
        </is>
      </c>
      <c r="U410" s="131" t="inlineStr">
        <is>
          <t>ESKİİZMİR</t>
        </is>
      </c>
      <c r="V410" s="131" t="n">
        <v>0.1</v>
      </c>
      <c r="W410" s="131" t="inlineStr">
        <is>
          <t>https://www.google.com/maps/dir/?api=1&amp;origin=38.374209%2C27.108981&amp;destination=38.374534%2C27.107659&amp;travelmode=driving</t>
        </is>
      </c>
      <c r="X410" s="131" t="inlineStr">
        <is>
          <t>AKEVLER</t>
        </is>
      </c>
      <c r="Y410" s="131" t="n">
        <v>2.3</v>
      </c>
      <c r="Z410" s="131" t="inlineStr">
        <is>
          <t>https://www.google.com/maps/dir/?api=1&amp;origin=38.374209%2C27.108981&amp;destination=38.394301%2C27.105194&amp;travelmode=driving</t>
        </is>
      </c>
      <c r="AA410" s="131" t="inlineStr">
        <is>
          <t>BOZYAKA</t>
        </is>
      </c>
      <c r="AB410" s="131" t="n">
        <v>2.8</v>
      </c>
      <c r="AC410" s="131" t="inlineStr">
        <is>
          <t>https://www.google.com/maps/dir/?api=1&amp;origin=38.374209%2C27.108981&amp;destination=38.397598%2C27.122202&amp;travelmode=driving</t>
        </is>
      </c>
    </row>
    <row r="411" ht="30" customHeight="1" s="113">
      <c r="A411" s="202" t="inlineStr">
        <is>
          <t>YASİN BEKMEZCİ</t>
        </is>
      </c>
      <c r="B411" s="202" t="inlineStr">
        <is>
          <t>M014</t>
        </is>
      </c>
      <c r="C411" s="202" t="inlineStr">
        <is>
          <t>ESKİİZMİR</t>
        </is>
      </c>
      <c r="D411" s="202" t="inlineStr">
        <is>
          <t>İzmir</t>
        </is>
      </c>
      <c r="E411" s="202" t="inlineStr">
        <is>
          <t>ESKİİZMİR çevresi</t>
        </is>
      </c>
      <c r="F411" s="197" t="n">
        <v>0</v>
      </c>
      <c r="G411" s="203" t="n">
        <v>38.402</v>
      </c>
      <c r="H411" s="203" t="n">
        <v>27.126</v>
      </c>
      <c r="I411" s="202" t="inlineStr">
        <is>
          <t>Toplu Taşıma</t>
        </is>
      </c>
      <c r="J411" s="204" t="n">
        <v>60</v>
      </c>
      <c r="K411" s="202" t="inlineStr">
        <is>
          <t>Değerlendirilebilir</t>
        </is>
      </c>
      <c r="L411" s="202" t="n"/>
      <c r="M411" s="205" t="n">
        <v>46229</v>
      </c>
      <c r="N411" s="202" t="inlineStr">
        <is>
          <t>Dummy - değiştiriniz</t>
        </is>
      </c>
      <c r="O411" s="206" t="inlineStr">
        <is>
          <t>Açık adres yalnız İK/admin tarafından görülmelidir; raporlara taşınmaz.</t>
        </is>
      </c>
      <c r="P411" s="131" t="n">
        <v>2</v>
      </c>
      <c r="Q411" s="131" t="inlineStr">
        <is>
          <t>BOZYAKA</t>
        </is>
      </c>
      <c r="R411" s="131" t="n">
        <v>0.6</v>
      </c>
      <c r="S411" s="131" t="inlineStr">
        <is>
          <t>Hayır</t>
        </is>
      </c>
      <c r="T411" s="131" t="inlineStr">
        <is>
          <t>https://www.google.com/maps/dir/?api=1&amp;origin=38.402%2C27.126&amp;destination=38.394301%2C27.105194&amp;travelmode=driving</t>
        </is>
      </c>
      <c r="U411" s="131" t="inlineStr">
        <is>
          <t>BOZYAKA</t>
        </is>
      </c>
      <c r="V411" s="131" t="n">
        <v>0.6</v>
      </c>
      <c r="W411" s="131" t="inlineStr">
        <is>
          <t>https://www.google.com/maps/dir/?api=1&amp;origin=38.402%2C27.126&amp;destination=38.397598%2C27.122202&amp;travelmode=driving</t>
        </is>
      </c>
      <c r="X411" s="131" t="inlineStr">
        <is>
          <t>İZMİRSPOR</t>
        </is>
      </c>
      <c r="Y411" s="131" t="n">
        <v>0.6</v>
      </c>
      <c r="Z411" s="131" t="inlineStr">
        <is>
          <t>https://www.google.com/maps/dir/?api=1&amp;origin=38.402%2C27.126&amp;destination=38.403691%2C27.119105&amp;travelmode=driving</t>
        </is>
      </c>
      <c r="AA411" s="131" t="inlineStr">
        <is>
          <t>YAPICIOĞLU</t>
        </is>
      </c>
      <c r="AB411" s="131" t="n">
        <v>1.4</v>
      </c>
      <c r="AC411" s="131" t="inlineStr">
        <is>
          <t>https://www.google.com/maps/dir/?api=1&amp;origin=38.402%2C27.126&amp;destination=38.41192%2C27.135689&amp;travelmode=driving</t>
        </is>
      </c>
    </row>
    <row r="412" ht="30" customHeight="1" s="113">
      <c r="A412" s="202" t="inlineStr">
        <is>
          <t>OGULSURAY JUMMIYEVA</t>
        </is>
      </c>
      <c r="B412" s="202" t="inlineStr">
        <is>
          <t>M014</t>
        </is>
      </c>
      <c r="C412" s="202" t="inlineStr">
        <is>
          <t>ESKİİZMİR</t>
        </is>
      </c>
      <c r="D412" s="202" t="inlineStr">
        <is>
          <t>İzmir</t>
        </is>
      </c>
      <c r="E412" s="202" t="inlineStr">
        <is>
          <t>ESKİİZMİR çevresi</t>
        </is>
      </c>
      <c r="F412" s="197" t="n">
        <v>0</v>
      </c>
      <c r="G412" s="203" t="n">
        <v>38.387</v>
      </c>
      <c r="H412" s="203" t="n">
        <v>27.142</v>
      </c>
      <c r="I412" s="202" t="inlineStr">
        <is>
          <t>Toplu Taşıma</t>
        </is>
      </c>
      <c r="J412" s="204" t="n">
        <v>60</v>
      </c>
      <c r="K412" s="202" t="inlineStr">
        <is>
          <t>Değerlendirilebilir</t>
        </is>
      </c>
      <c r="L412" s="202" t="n"/>
      <c r="M412" s="205" t="n">
        <v>46229</v>
      </c>
      <c r="N412" s="202" t="inlineStr">
        <is>
          <t>Dummy - değiştiriniz</t>
        </is>
      </c>
      <c r="O412" s="206" t="inlineStr">
        <is>
          <t>Açık adres yalnız İK/admin tarafından görülmelidir; raporlara taşınmaz.</t>
        </is>
      </c>
      <c r="P412" s="131" t="n">
        <v>3.3</v>
      </c>
      <c r="Q412" s="131" t="inlineStr">
        <is>
          <t>ŞİRİNYER 2</t>
        </is>
      </c>
      <c r="R412" s="131" t="n">
        <v>0.9</v>
      </c>
      <c r="S412" s="131" t="inlineStr">
        <is>
          <t>Hayır</t>
        </is>
      </c>
      <c r="T412" s="131" t="inlineStr">
        <is>
          <t>https://www.google.com/maps/dir/?api=1&amp;origin=38.387%2C27.142&amp;destination=38.394301%2C27.105194&amp;travelmode=driving</t>
        </is>
      </c>
      <c r="U412" s="131" t="inlineStr">
        <is>
          <t>ŞİRİNYER 2</t>
        </is>
      </c>
      <c r="V412" s="131" t="n">
        <v>0.9</v>
      </c>
      <c r="W412" s="131" t="inlineStr">
        <is>
          <t>https://www.google.com/maps/dir/?api=1&amp;origin=38.387%2C27.142&amp;destination=38.3911321%2C27.1511743&amp;travelmode=driving</t>
        </is>
      </c>
      <c r="X412" s="131" t="inlineStr">
        <is>
          <t>BUCA2</t>
        </is>
      </c>
      <c r="Y412" s="131" t="n">
        <v>1</v>
      </c>
      <c r="Z412" s="131" t="inlineStr">
        <is>
          <t>https://www.google.com/maps/dir/?api=1&amp;origin=38.387%2C27.142&amp;destination=38.394722%2C27.148207&amp;travelmode=driving</t>
        </is>
      </c>
      <c r="AA412" s="131" t="inlineStr">
        <is>
          <t>BUCA</t>
        </is>
      </c>
      <c r="AB412" s="131" t="n">
        <v>1.7</v>
      </c>
      <c r="AC412" s="131" t="inlineStr">
        <is>
          <t>https://www.google.com/maps/dir/?api=1&amp;origin=38.387%2C27.142&amp;destination=38.373039%2C27.150591&amp;travelmode=driving</t>
        </is>
      </c>
    </row>
    <row r="413" ht="30" customHeight="1" s="113">
      <c r="A413" s="202" t="inlineStr">
        <is>
          <t>SÜMEYYE AÇIŞ</t>
        </is>
      </c>
      <c r="B413" s="202" t="inlineStr">
        <is>
          <t>M014</t>
        </is>
      </c>
      <c r="C413" s="202" t="inlineStr">
        <is>
          <t>ESKİİZMİR</t>
        </is>
      </c>
      <c r="D413" s="202" t="inlineStr">
        <is>
          <t>İzmir</t>
        </is>
      </c>
      <c r="E413" s="202" t="inlineStr">
        <is>
          <t>ESKİİZMİR çevresi</t>
        </is>
      </c>
      <c r="F413" s="197" t="inlineStr">
        <is>
          <t>3749/1 SK. DEVRİM MH. ATA APT. NO:2/2 KARABAĞLAR/İZMİR</t>
        </is>
      </c>
      <c r="G413" s="203" t="n">
        <v>38.361594</v>
      </c>
      <c r="H413" s="203" t="n">
        <v>27.101665</v>
      </c>
      <c r="I413" s="202" t="inlineStr">
        <is>
          <t>Toplu Taşıma</t>
        </is>
      </c>
      <c r="J413" s="204" t="n">
        <v>60</v>
      </c>
      <c r="K413" s="202" t="inlineStr">
        <is>
          <t>Değerlendirilebilir</t>
        </is>
      </c>
      <c r="L413" s="202" t="n"/>
      <c r="M413" s="205" t="n">
        <v>46229</v>
      </c>
      <c r="N413" s="202" t="inlineStr">
        <is>
          <t>Gerçek - Google Places (3959 Sk civarı (zayıf))</t>
        </is>
      </c>
      <c r="O413" s="206" t="inlineStr">
        <is>
          <t>Açık adres yalnız İK/admin tarafından görülmelidir; raporlara taşınmaz.</t>
        </is>
      </c>
      <c r="P413" s="131" t="n">
        <v>3.6</v>
      </c>
      <c r="Q413" s="131" t="inlineStr">
        <is>
          <t>BOZYAKA</t>
        </is>
      </c>
      <c r="R413" s="131" t="n">
        <v>0.5</v>
      </c>
      <c r="S413" s="131" t="inlineStr">
        <is>
          <t>Hayır</t>
        </is>
      </c>
      <c r="T413" s="131" t="inlineStr">
        <is>
          <t>https://www.google.com/maps/dir/?api=1&amp;origin=38.361594%2C27.101665&amp;destination=38.394301%2C27.105194&amp;travelmode=driving</t>
        </is>
      </c>
      <c r="U413" s="131" t="inlineStr">
        <is>
          <t>ESKİİZMİR</t>
        </is>
      </c>
      <c r="V413" s="131" t="n">
        <v>1.5</v>
      </c>
      <c r="W413" s="131" t="inlineStr">
        <is>
          <t>https://www.google.com/maps/dir/?api=1&amp;origin=38.361594%2C27.101665&amp;destination=38.374534%2C27.107659&amp;travelmode=driving</t>
        </is>
      </c>
      <c r="X413" s="131" t="inlineStr">
        <is>
          <t>AKEVLER</t>
        </is>
      </c>
      <c r="Y413" s="131" t="n">
        <v>3.6</v>
      </c>
      <c r="Z413" s="131" t="inlineStr">
        <is>
          <t>https://www.google.com/maps/dir/?api=1&amp;origin=38.361594%2C27.101665&amp;destination=38.394301%2C27.105194&amp;travelmode=driving</t>
        </is>
      </c>
      <c r="AA413" s="131" t="inlineStr">
        <is>
          <t>GAZİEMİR-5</t>
        </is>
      </c>
      <c r="AB413" s="131" t="n">
        <v>4</v>
      </c>
      <c r="AC413" s="131" t="inlineStr">
        <is>
          <t>https://www.google.com/maps/dir/?api=1&amp;origin=38.361594%2C27.101665&amp;destination=38.3283%2C27.11964&amp;travelmode=driving</t>
        </is>
      </c>
    </row>
    <row r="414" ht="30" customHeight="1" s="113">
      <c r="A414" s="202" t="inlineStr">
        <is>
          <t>HACER GÜRKAŞ</t>
        </is>
      </c>
      <c r="B414" s="202" t="inlineStr">
        <is>
          <t>M014</t>
        </is>
      </c>
      <c r="C414" s="202" t="inlineStr">
        <is>
          <t>ESKİİZMİR</t>
        </is>
      </c>
      <c r="D414" s="202" t="inlineStr">
        <is>
          <t>İzmir</t>
        </is>
      </c>
      <c r="E414" s="202" t="inlineStr">
        <is>
          <t>ESKİİZMİR çevresi</t>
        </is>
      </c>
      <c r="F414" s="197" t="inlineStr">
        <is>
          <t>GÖZTEPE MAH.İNÖNÜ CAD.REŞAT BEY NO:378/1 İÇ KAPI NO:25 KONAK İZMİR</t>
        </is>
      </c>
      <c r="G414" s="203" t="n">
        <v>38.401077</v>
      </c>
      <c r="H414" s="203" t="n">
        <v>27.098577</v>
      </c>
      <c r="I414" s="202" t="inlineStr">
        <is>
          <t>Toplu Taşıma</t>
        </is>
      </c>
      <c r="J414" s="204" t="n">
        <v>60</v>
      </c>
      <c r="K414" s="202" t="inlineStr">
        <is>
          <t>Değerlendirilebilir</t>
        </is>
      </c>
      <c r="L414" s="202" t="n"/>
      <c r="M414" s="205" t="n">
        <v>46229</v>
      </c>
      <c r="N414" s="202" t="inlineStr">
        <is>
          <t>Gerçek - Google Places (İnönü Cd No:378)</t>
        </is>
      </c>
      <c r="O414" s="206" t="inlineStr">
        <is>
          <t>Açık adres yalnız İK/admin tarafından görülmelidir; raporlara taşınmaz.</t>
        </is>
      </c>
      <c r="P414" s="131" t="n">
        <v>0.9</v>
      </c>
      <c r="Q414" s="131" t="inlineStr">
        <is>
          <t>ŞİRİNYER 2</t>
        </is>
      </c>
      <c r="R414" s="131" t="n">
        <v>1</v>
      </c>
      <c r="S414" s="131" t="inlineStr">
        <is>
          <t>Hayır</t>
        </is>
      </c>
      <c r="T414" s="131" t="inlineStr">
        <is>
          <t>https://www.google.com/maps/dir/?api=1&amp;origin=38.401077%2C27.098577&amp;destination=38.394301%2C27.105194&amp;travelmode=driving</t>
        </is>
      </c>
      <c r="U414" s="131" t="inlineStr">
        <is>
          <t>HATAY</t>
        </is>
      </c>
      <c r="V414" s="131" t="n">
        <v>0.2</v>
      </c>
      <c r="W414" s="131" t="inlineStr">
        <is>
          <t>https://www.google.com/maps/dir/?api=1&amp;origin=38.401077%2C27.098577&amp;destination=38.401482%2C27.101156&amp;travelmode=driving</t>
        </is>
      </c>
      <c r="X414" s="131" t="inlineStr">
        <is>
          <t>GÖZTEPE</t>
        </is>
      </c>
      <c r="Y414" s="131" t="n">
        <v>0.5</v>
      </c>
      <c r="Z414" s="131" t="inlineStr">
        <is>
          <t>https://www.google.com/maps/dir/?api=1&amp;origin=38.401077%2C27.098577&amp;destination=38.401328%2C27.093267&amp;travelmode=driving</t>
        </is>
      </c>
      <c r="AA414" s="131" t="inlineStr">
        <is>
          <t>AKEVLER</t>
        </is>
      </c>
      <c r="AB414" s="131" t="n">
        <v>0.9</v>
      </c>
      <c r="AC414" s="131" t="inlineStr">
        <is>
          <t>https://www.google.com/maps/dir/?api=1&amp;origin=38.401077%2C27.098577&amp;destination=38.394301%2C27.105194&amp;travelmode=driving</t>
        </is>
      </c>
    </row>
    <row r="415" ht="30" customHeight="1" s="113">
      <c r="A415" s="202" t="inlineStr">
        <is>
          <t>HALİT ARASİN</t>
        </is>
      </c>
      <c r="B415" s="202" t="inlineStr">
        <is>
          <t>M014</t>
        </is>
      </c>
      <c r="C415" s="202" t="inlineStr">
        <is>
          <t>ESKİİZMİR</t>
        </is>
      </c>
      <c r="D415" s="202" t="inlineStr">
        <is>
          <t>İzmir</t>
        </is>
      </c>
      <c r="E415" s="202" t="inlineStr">
        <is>
          <t>ESKİİZMİR çevresi</t>
        </is>
      </c>
      <c r="F415" s="197" t="n">
        <v>0</v>
      </c>
      <c r="G415" s="203" t="n">
        <v>38.4</v>
      </c>
      <c r="H415" s="203" t="n">
        <v>27.126</v>
      </c>
      <c r="I415" s="202" t="inlineStr">
        <is>
          <t>Toplu Taşıma</t>
        </is>
      </c>
      <c r="J415" s="204" t="n">
        <v>60</v>
      </c>
      <c r="K415" s="202" t="inlineStr">
        <is>
          <t>Değerlendirilebilir</t>
        </is>
      </c>
      <c r="L415" s="202" t="n"/>
      <c r="M415" s="205" t="n">
        <v>46229</v>
      </c>
      <c r="N415" s="202" t="inlineStr">
        <is>
          <t>Dummy - değiştiriniz</t>
        </is>
      </c>
      <c r="O415" s="206" t="inlineStr">
        <is>
          <t>Açık adres yalnız İK/admin tarafından görülmelidir; raporlara taşınmaz.</t>
        </is>
      </c>
      <c r="P415" s="131" t="n">
        <v>1.9</v>
      </c>
      <c r="Q415" s="131" t="inlineStr">
        <is>
          <t>BOZYAKA</t>
        </is>
      </c>
      <c r="R415" s="131" t="n">
        <v>0.4</v>
      </c>
      <c r="S415" s="131" t="inlineStr">
        <is>
          <t>Hayır</t>
        </is>
      </c>
      <c r="T415" s="131" t="inlineStr">
        <is>
          <t>https://www.google.com/maps/dir/?api=1&amp;origin=38.4%2C27.126&amp;destination=38.394301%2C27.105194&amp;travelmode=driving</t>
        </is>
      </c>
      <c r="U415" s="131" t="inlineStr">
        <is>
          <t>BOZYAKA</t>
        </is>
      </c>
      <c r="V415" s="131" t="n">
        <v>0.4</v>
      </c>
      <c r="W415" s="131" t="inlineStr">
        <is>
          <t>https://www.google.com/maps/dir/?api=1&amp;origin=38.4%2C27.126&amp;destination=38.397598%2C27.122202&amp;travelmode=driving</t>
        </is>
      </c>
      <c r="X415" s="131" t="inlineStr">
        <is>
          <t>İZMİRSPOR</t>
        </is>
      </c>
      <c r="Y415" s="131" t="n">
        <v>0.7</v>
      </c>
      <c r="Z415" s="131" t="inlineStr">
        <is>
          <t>https://www.google.com/maps/dir/?api=1&amp;origin=38.4%2C27.126&amp;destination=38.403691%2C27.119105&amp;travelmode=driving</t>
        </is>
      </c>
      <c r="AA415" s="131" t="inlineStr">
        <is>
          <t>YAPICIOĞLU</t>
        </is>
      </c>
      <c r="AB415" s="131" t="n">
        <v>1.6</v>
      </c>
      <c r="AC415" s="131" t="inlineStr">
        <is>
          <t>https://www.google.com/maps/dir/?api=1&amp;origin=38.4%2C27.126&amp;destination=38.41192%2C27.135689&amp;travelmode=driving</t>
        </is>
      </c>
    </row>
    <row r="416" ht="30" customHeight="1" s="113">
      <c r="A416" s="202" t="inlineStr">
        <is>
          <t>CAN ECEVİT</t>
        </is>
      </c>
      <c r="B416" s="202" t="inlineStr">
        <is>
          <t>M014</t>
        </is>
      </c>
      <c r="C416" s="202" t="inlineStr">
        <is>
          <t>ESKİİZMİR</t>
        </is>
      </c>
      <c r="D416" s="202" t="inlineStr">
        <is>
          <t>İzmir</t>
        </is>
      </c>
      <c r="E416" s="202" t="inlineStr">
        <is>
          <t>ESKİİZMİR çevresi</t>
        </is>
      </c>
      <c r="F416" s="197" t="inlineStr">
        <is>
          <t>YÜZBAŞI ŞERAFETTİN MAH 3974/1 SOK NO:3 İÇ KAPI NO:2</t>
        </is>
      </c>
      <c r="G416" s="203" t="n">
        <v>38.368138</v>
      </c>
      <c r="H416" s="203" t="n">
        <v>27.097048</v>
      </c>
      <c r="I416" s="202" t="inlineStr">
        <is>
          <t>Toplu Taşıma</t>
        </is>
      </c>
      <c r="J416" s="204" t="n">
        <v>60</v>
      </c>
      <c r="K416" s="202" t="inlineStr">
        <is>
          <t>Değerlendirilebilir</t>
        </is>
      </c>
      <c r="L416" s="202" t="n"/>
      <c r="M416" s="205" t="n">
        <v>46229</v>
      </c>
      <c r="N416" s="202" t="inlineStr">
        <is>
          <t>Gerçek - Google Places (3974/1 Sk No:3)</t>
        </is>
      </c>
      <c r="O416" s="206" t="inlineStr">
        <is>
          <t>Açık adres yalnız İK/admin tarafından görülmelidir; raporlara taşınmaz.</t>
        </is>
      </c>
      <c r="P416" s="131" t="n">
        <v>3</v>
      </c>
      <c r="Q416" s="131" t="inlineStr">
        <is>
          <t>ŞİRİNYER 2</t>
        </is>
      </c>
      <c r="R416" s="131" t="n">
        <v>1.1</v>
      </c>
      <c r="S416" s="131" t="inlineStr">
        <is>
          <t>Hayır</t>
        </is>
      </c>
      <c r="T416" s="131" t="inlineStr">
        <is>
          <t>https://www.google.com/maps/dir/?api=1&amp;origin=38.368138%2C27.097048&amp;destination=38.394301%2C27.105194&amp;travelmode=driving</t>
        </is>
      </c>
      <c r="U416" s="131" t="inlineStr">
        <is>
          <t>ESKİİZMİR</t>
        </is>
      </c>
      <c r="V416" s="131" t="n">
        <v>1.2</v>
      </c>
      <c r="W416" s="131" t="inlineStr">
        <is>
          <t>https://www.google.com/maps/dir/?api=1&amp;origin=38.368138%2C27.097048&amp;destination=38.374534%2C27.107659&amp;travelmode=driving</t>
        </is>
      </c>
      <c r="X416" s="131" t="inlineStr">
        <is>
          <t>AKEVLER</t>
        </is>
      </c>
      <c r="Y416" s="131" t="n">
        <v>3</v>
      </c>
      <c r="Z416" s="131" t="inlineStr">
        <is>
          <t>https://www.google.com/maps/dir/?api=1&amp;origin=38.368138%2C27.097048&amp;destination=38.394301%2C27.105194&amp;travelmode=driving</t>
        </is>
      </c>
      <c r="AA416" s="131" t="inlineStr">
        <is>
          <t>POLİGON</t>
        </is>
      </c>
      <c r="AB416" s="131" t="n">
        <v>3.6</v>
      </c>
      <c r="AC416" s="131" t="inlineStr">
        <is>
          <t>https://www.google.com/maps/dir/?api=1&amp;origin=38.368138%2C27.097048&amp;destination=38.395182%2C27.075087&amp;travelmode=driving</t>
        </is>
      </c>
    </row>
    <row r="417" ht="30" customHeight="1" s="113">
      <c r="A417" s="202" t="inlineStr">
        <is>
          <t>MUSTAFA ÖLKER</t>
        </is>
      </c>
      <c r="B417" s="202" t="inlineStr">
        <is>
          <t>M014</t>
        </is>
      </c>
      <c r="C417" s="202" t="inlineStr">
        <is>
          <t>ESKİİZMİR</t>
        </is>
      </c>
      <c r="D417" s="202" t="inlineStr">
        <is>
          <t>İzmir</t>
        </is>
      </c>
      <c r="E417" s="202" t="inlineStr">
        <is>
          <t>ESKİİZMİR çevresi</t>
        </is>
      </c>
      <c r="F417" s="197" t="inlineStr">
        <is>
          <t>GAZİ MAH.3880 SK.NO:25-1 KARABAĞLAR İZMİR</t>
        </is>
      </c>
      <c r="G417" s="203" t="n">
        <v>38.369432</v>
      </c>
      <c r="H417" s="203" t="n">
        <v>27.104414</v>
      </c>
      <c r="I417" s="202" t="inlineStr">
        <is>
          <t>Toplu Taşıma</t>
        </is>
      </c>
      <c r="J417" s="204" t="n">
        <v>60</v>
      </c>
      <c r="K417" s="202" t="inlineStr">
        <is>
          <t>Değerlendirilebilir</t>
        </is>
      </c>
      <c r="L417" s="202" t="n"/>
      <c r="M417" s="205" t="n">
        <v>46229</v>
      </c>
      <c r="N417" s="202" t="inlineStr">
        <is>
          <t>Gerçek - Google Places, mahalle merkezi yaklaşık (Gazi Mah merkezi (yaklaşık))</t>
        </is>
      </c>
      <c r="O417" s="206" t="inlineStr">
        <is>
          <t>Açık adres yalnız İK/admin tarafından görülmelidir; raporlara taşınmaz.</t>
        </is>
      </c>
      <c r="P417" s="131" t="n">
        <v>2.8</v>
      </c>
      <c r="Q417" s="131" t="inlineStr">
        <is>
          <t>BOZYAKA</t>
        </is>
      </c>
      <c r="R417" s="131" t="n">
        <v>0.4</v>
      </c>
      <c r="S417" s="131" t="inlineStr">
        <is>
          <t>Hayır</t>
        </is>
      </c>
      <c r="T417" s="131" t="inlineStr">
        <is>
          <t>https://www.google.com/maps/dir/?api=1&amp;origin=38.369432%2C27.104414&amp;destination=38.394301%2C27.105194&amp;travelmode=driving</t>
        </is>
      </c>
      <c r="U417" s="131" t="inlineStr">
        <is>
          <t>ESKİİZMİR</t>
        </is>
      </c>
      <c r="V417" s="131" t="n">
        <v>0.6</v>
      </c>
      <c r="W417" s="131" t="inlineStr">
        <is>
          <t>https://www.google.com/maps/dir/?api=1&amp;origin=38.369432%2C27.104414&amp;destination=38.374534%2C27.107659&amp;travelmode=driving</t>
        </is>
      </c>
      <c r="X417" s="131" t="inlineStr">
        <is>
          <t>AKEVLER</t>
        </is>
      </c>
      <c r="Y417" s="131" t="n">
        <v>2.8</v>
      </c>
      <c r="Z417" s="131" t="inlineStr">
        <is>
          <t>https://www.google.com/maps/dir/?api=1&amp;origin=38.369432%2C27.104414&amp;destination=38.394301%2C27.105194&amp;travelmode=driving</t>
        </is>
      </c>
      <c r="AA417" s="131" t="inlineStr">
        <is>
          <t>BOZYAKA</t>
        </is>
      </c>
      <c r="AB417" s="131" t="n">
        <v>3.5</v>
      </c>
      <c r="AC417" s="131" t="inlineStr">
        <is>
          <t>https://www.google.com/maps/dir/?api=1&amp;origin=38.369432%2C27.104414&amp;destination=38.397598%2C27.122202&amp;travelmode=driving</t>
        </is>
      </c>
    </row>
    <row r="418" ht="30" customHeight="1" s="113">
      <c r="A418" s="202" t="inlineStr">
        <is>
          <t>VOLKAN ÖZDEMİR</t>
        </is>
      </c>
      <c r="B418" s="202" t="inlineStr">
        <is>
          <t>M027</t>
        </is>
      </c>
      <c r="C418" s="202" t="inlineStr">
        <is>
          <t>HATAY</t>
        </is>
      </c>
      <c r="D418" s="202" t="inlineStr">
        <is>
          <t>İzmir</t>
        </is>
      </c>
      <c r="E418" s="202" t="inlineStr">
        <is>
          <t>HATAY çevresi</t>
        </is>
      </c>
      <c r="F418" s="197" t="inlineStr">
        <is>
          <t>Günaltay Mah.4907 Sk No:14 İçkapı No:1 Karabağlar İzmir</t>
        </is>
      </c>
      <c r="G418" s="203" t="n">
        <v>38.3721</v>
      </c>
      <c r="H418" s="203" t="n">
        <v>27.118059</v>
      </c>
      <c r="I418" s="202" t="inlineStr">
        <is>
          <t>Toplu Taşıma</t>
        </is>
      </c>
      <c r="J418" s="204" t="n">
        <v>60</v>
      </c>
      <c r="K418" s="202" t="inlineStr">
        <is>
          <t>Değerlendirilebilir</t>
        </is>
      </c>
      <c r="L418" s="202" t="n"/>
      <c r="M418" s="205" t="n">
        <v>46229</v>
      </c>
      <c r="N418" s="202" t="inlineStr">
        <is>
          <t>Gerçek - Google Places (4907 Sk No:14)</t>
        </is>
      </c>
      <c r="O418" s="206" t="inlineStr">
        <is>
          <t>Açık adres yalnız İK/admin tarafından görülmelidir; raporlara taşınmaz.</t>
        </is>
      </c>
      <c r="P418" s="131" t="n">
        <v>2.7</v>
      </c>
      <c r="Q418" s="131" t="inlineStr">
        <is>
          <t>YEŞİLOVA</t>
        </is>
      </c>
      <c r="R418" s="131" t="n">
        <v>3.7</v>
      </c>
      <c r="S418" s="131" t="inlineStr">
        <is>
          <t>Hayır</t>
        </is>
      </c>
      <c r="T418" s="131" t="inlineStr">
        <is>
          <t>https://www.google.com/maps/dir/?api=1&amp;origin=38.3721%2C27.118059&amp;destination=38.394301%2C27.105194&amp;travelmode=driving</t>
        </is>
      </c>
      <c r="U418" s="131" t="inlineStr">
        <is>
          <t>ESKİİZMİR</t>
        </is>
      </c>
      <c r="V418" s="131" t="n">
        <v>0.9</v>
      </c>
      <c r="W418" s="131" t="inlineStr">
        <is>
          <t>https://www.google.com/maps/dir/?api=1&amp;origin=38.3721%2C27.118059&amp;destination=38.374534%2C27.107659&amp;travelmode=driving</t>
        </is>
      </c>
      <c r="X418" s="131" t="inlineStr">
        <is>
          <t>AKEVLER</t>
        </is>
      </c>
      <c r="Y418" s="131" t="n">
        <v>2.7</v>
      </c>
      <c r="Z418" s="131" t="inlineStr">
        <is>
          <t>https://www.google.com/maps/dir/?api=1&amp;origin=38.3721%2C27.118059&amp;destination=38.394301%2C27.105194&amp;travelmode=driving</t>
        </is>
      </c>
      <c r="AA418" s="131" t="inlineStr">
        <is>
          <t>BUCA</t>
        </is>
      </c>
      <c r="AB418" s="131" t="n">
        <v>2.8</v>
      </c>
      <c r="AC418" s="131" t="inlineStr">
        <is>
          <t>https://www.google.com/maps/dir/?api=1&amp;origin=38.3721%2C27.118059&amp;destination=38.373039%2C27.150591&amp;travelmode=driving</t>
        </is>
      </c>
    </row>
    <row r="419" ht="30" customHeight="1" s="113">
      <c r="A419" s="202" t="inlineStr">
        <is>
          <t>SEVİM MELİSA YÜCE</t>
        </is>
      </c>
      <c r="B419" s="202" t="inlineStr">
        <is>
          <t>M027</t>
        </is>
      </c>
      <c r="C419" s="202" t="inlineStr">
        <is>
          <t>HATAY</t>
        </is>
      </c>
      <c r="D419" s="202" t="inlineStr">
        <is>
          <t>İzmir</t>
        </is>
      </c>
      <c r="E419" s="202" t="inlineStr">
        <is>
          <t>HATAY çevresi</t>
        </is>
      </c>
      <c r="F419" s="197" t="inlineStr">
        <is>
          <t>BOZYAKA MAH 3070 SK NO:17 İÇ KAPI NO:3</t>
        </is>
      </c>
      <c r="G419" s="203" t="n">
        <v>38.38666</v>
      </c>
      <c r="H419" s="203" t="n">
        <v>27.119693</v>
      </c>
      <c r="I419" s="202" t="inlineStr">
        <is>
          <t>Toplu Taşıma</t>
        </is>
      </c>
      <c r="J419" s="204" t="n">
        <v>60</v>
      </c>
      <c r="K419" s="202" t="inlineStr">
        <is>
          <t>Değerlendirilebilir</t>
        </is>
      </c>
      <c r="L419" s="202" t="n"/>
      <c r="M419" s="205" t="n">
        <v>46229</v>
      </c>
      <c r="N419" s="202" t="inlineStr">
        <is>
          <t>Gerçek - Google Places (3070 Sk No:17)</t>
        </is>
      </c>
      <c r="O419" s="206" t="inlineStr">
        <is>
          <t>Açık adres yalnız İK/admin tarafından görülmelidir; raporlara taşınmaz.</t>
        </is>
      </c>
      <c r="P419" s="131" t="n">
        <v>1.5</v>
      </c>
      <c r="Q419" s="131" t="inlineStr">
        <is>
          <t>YEŞİLOVA</t>
        </is>
      </c>
      <c r="R419" s="131" t="n">
        <v>3.8</v>
      </c>
      <c r="S419" s="131" t="inlineStr">
        <is>
          <t>Hayır</t>
        </is>
      </c>
      <c r="T419" s="131" t="inlineStr">
        <is>
          <t>https://www.google.com/maps/dir/?api=1&amp;origin=38.38666%2C27.119693&amp;destination=38.394301%2C27.105194&amp;travelmode=driving</t>
        </is>
      </c>
      <c r="U419" s="131" t="inlineStr">
        <is>
          <t>BOZYAKA</t>
        </is>
      </c>
      <c r="V419" s="131" t="n">
        <v>1.2</v>
      </c>
      <c r="W419" s="131" t="inlineStr">
        <is>
          <t>https://www.google.com/maps/dir/?api=1&amp;origin=38.38666%2C27.119693&amp;destination=38.397598%2C27.122202&amp;travelmode=driving</t>
        </is>
      </c>
      <c r="X419" s="131" t="inlineStr">
        <is>
          <t>AKEVLER</t>
        </is>
      </c>
      <c r="Y419" s="131" t="n">
        <v>1.5</v>
      </c>
      <c r="Z419" s="131" t="inlineStr">
        <is>
          <t>https://www.google.com/maps/dir/?api=1&amp;origin=38.38666%2C27.119693&amp;destination=38.394301%2C27.105194&amp;travelmode=driving</t>
        </is>
      </c>
      <c r="AA419" s="131" t="inlineStr">
        <is>
          <t>ESKİİZMİR</t>
        </is>
      </c>
      <c r="AB419" s="131" t="n">
        <v>1.7</v>
      </c>
      <c r="AC419" s="131" t="inlineStr">
        <is>
          <t>https://www.google.com/maps/dir/?api=1&amp;origin=38.38666%2C27.119693&amp;destination=38.374534%2C27.107659&amp;travelmode=driving</t>
        </is>
      </c>
    </row>
    <row r="420" ht="30" customHeight="1" s="113">
      <c r="A420" s="202" t="inlineStr">
        <is>
          <t>ŞEBNEM DEMİR</t>
        </is>
      </c>
      <c r="B420" s="202" t="inlineStr">
        <is>
          <t>M027</t>
        </is>
      </c>
      <c r="C420" s="202" t="inlineStr">
        <is>
          <t>HATAY</t>
        </is>
      </c>
      <c r="D420" s="202" t="inlineStr">
        <is>
          <t>İzmir</t>
        </is>
      </c>
      <c r="E420" s="202" t="inlineStr">
        <is>
          <t>HATAY çevresi</t>
        </is>
      </c>
      <c r="F420" s="197" t="inlineStr">
        <is>
          <t>CENNETOĞLU MAH.5712 SK. NO:49 İÇ KAPI NO:2 KARABAĞLAR</t>
        </is>
      </c>
      <c r="G420" s="203" t="n">
        <v>38.38924</v>
      </c>
      <c r="H420" s="203" t="n">
        <v>27.130485</v>
      </c>
      <c r="I420" s="202" t="inlineStr">
        <is>
          <t>Toplu Taşıma</t>
        </is>
      </c>
      <c r="J420" s="204" t="n">
        <v>60</v>
      </c>
      <c r="K420" s="202" t="inlineStr">
        <is>
          <t>Değerlendirilebilir</t>
        </is>
      </c>
      <c r="L420" s="202" t="n"/>
      <c r="M420" s="205" t="n">
        <v>46229</v>
      </c>
      <c r="N420" s="202" t="inlineStr">
        <is>
          <t>Gerçek - Google Places (5712 Sk No:49)</t>
        </is>
      </c>
      <c r="O420" s="206" t="inlineStr">
        <is>
          <t>Açık adres yalnız İK/admin tarafından görülmelidir; raporlara taşınmaz.</t>
        </is>
      </c>
      <c r="P420" s="131" t="n">
        <v>10.9</v>
      </c>
      <c r="Q420" s="131" t="inlineStr">
        <is>
          <t>YEŞİLOVA</t>
        </is>
      </c>
      <c r="R420" s="131" t="n">
        <v>3.2</v>
      </c>
      <c r="S420" s="131" t="inlineStr">
        <is>
          <t>Hayır</t>
        </is>
      </c>
      <c r="T420" s="131" t="inlineStr">
        <is>
          <t>https://www.google.com/maps/dir/?api=1&amp;origin=38.38924%2C27.130485&amp;destination=38.392816%2C27.006006&amp;travelmode=driving</t>
        </is>
      </c>
      <c r="U420" s="131" t="inlineStr">
        <is>
          <t>BOZYAKA</t>
        </is>
      </c>
      <c r="V420" s="131" t="n">
        <v>1.2</v>
      </c>
      <c r="W420" s="131" t="inlineStr">
        <is>
          <t>https://www.google.com/maps/dir/?api=1&amp;origin=38.38924%2C27.130485&amp;destination=38.397598%2C27.122202&amp;travelmode=driving</t>
        </is>
      </c>
      <c r="X420" s="131" t="inlineStr">
        <is>
          <t>BUCA2</t>
        </is>
      </c>
      <c r="Y420" s="131" t="n">
        <v>1.7</v>
      </c>
      <c r="Z420" s="131" t="inlineStr">
        <is>
          <t>https://www.google.com/maps/dir/?api=1&amp;origin=38.38924%2C27.130485&amp;destination=38.394722%2C27.148207&amp;travelmode=driving</t>
        </is>
      </c>
      <c r="AA420" s="131" t="inlineStr">
        <is>
          <t>ŞİRİNYER 2</t>
        </is>
      </c>
      <c r="AB420" s="131" t="n">
        <v>1.8</v>
      </c>
      <c r="AC420" s="131" t="inlineStr">
        <is>
          <t>https://www.google.com/maps/dir/?api=1&amp;origin=38.38924%2C27.130485&amp;destination=38.3911321%2C27.1511743&amp;travelmode=driving</t>
        </is>
      </c>
    </row>
    <row r="421" ht="30" customHeight="1" s="113">
      <c r="A421" s="202" t="inlineStr">
        <is>
          <t>ANIL DEMİRSOY</t>
        </is>
      </c>
      <c r="B421" s="202" t="inlineStr">
        <is>
          <t>M027</t>
        </is>
      </c>
      <c r="C421" s="202" t="inlineStr">
        <is>
          <t>HATAY</t>
        </is>
      </c>
      <c r="D421" s="202" t="inlineStr">
        <is>
          <t>İzmir</t>
        </is>
      </c>
      <c r="E421" s="202" t="inlineStr">
        <is>
          <t>HATAY çevresi</t>
        </is>
      </c>
      <c r="F421" s="197" t="inlineStr">
        <is>
          <t>ADNAN SÜVARİ MAH. 108/9 SK NO:11 KARABAĞLAR İZMİR</t>
        </is>
      </c>
      <c r="G421" s="203" t="n">
        <v>38.391054</v>
      </c>
      <c r="H421" s="203" t="n">
        <v>27.095729</v>
      </c>
      <c r="I421" s="202" t="inlineStr">
        <is>
          <t>Toplu Taşıma</t>
        </is>
      </c>
      <c r="J421" s="204" t="n">
        <v>60</v>
      </c>
      <c r="K421" s="202" t="inlineStr">
        <is>
          <t>Değerlendirilebilir</t>
        </is>
      </c>
      <c r="L421" s="202" t="n"/>
      <c r="M421" s="205" t="n">
        <v>46229</v>
      </c>
      <c r="N421" s="202" t="inlineStr">
        <is>
          <t>Gerçek - Google Places (108/9 Sk No:11)</t>
        </is>
      </c>
      <c r="O421" s="206" t="inlineStr">
        <is>
          <t>Açık adres yalnız İK/admin tarafından görülmelidir; raporlara taşınmaz.</t>
        </is>
      </c>
      <c r="P421" s="131" t="n">
        <v>7.8</v>
      </c>
      <c r="Q421" s="131" t="inlineStr">
        <is>
          <t>YEŞİLOVA</t>
        </is>
      </c>
      <c r="R421" s="131" t="n">
        <v>3.4</v>
      </c>
      <c r="S421" s="131" t="inlineStr">
        <is>
          <t>Hayır</t>
        </is>
      </c>
      <c r="T421" s="131" t="inlineStr">
        <is>
          <t>https://www.google.com/maps/dir/?api=1&amp;origin=38.391054%2C27.095729&amp;destination=38.392816%2C27.006006&amp;travelmode=driving</t>
        </is>
      </c>
      <c r="U421" s="131" t="inlineStr">
        <is>
          <t>AKEVLER</t>
        </is>
      </c>
      <c r="V421" s="131" t="n">
        <v>0.9</v>
      </c>
      <c r="W421" s="131" t="inlineStr">
        <is>
          <t>https://www.google.com/maps/dir/?api=1&amp;origin=38.391054%2C27.095729&amp;destination=38.394301%2C27.105194&amp;travelmode=driving</t>
        </is>
      </c>
      <c r="X421" s="131" t="inlineStr">
        <is>
          <t>GÖZTEPE</t>
        </is>
      </c>
      <c r="Y421" s="131" t="n">
        <v>1.2</v>
      </c>
      <c r="Z421" s="131" t="inlineStr">
        <is>
          <t>https://www.google.com/maps/dir/?api=1&amp;origin=38.391054%2C27.095729&amp;destination=38.401328%2C27.093267&amp;travelmode=driving</t>
        </is>
      </c>
      <c r="AA421" s="131" t="inlineStr">
        <is>
          <t>HATAY</t>
        </is>
      </c>
      <c r="AB421" s="131" t="n">
        <v>1.3</v>
      </c>
      <c r="AC421" s="131" t="inlineStr">
        <is>
          <t>https://www.google.com/maps/dir/?api=1&amp;origin=38.391054%2C27.095729&amp;destination=38.401482%2C27.101156&amp;travelmode=driving</t>
        </is>
      </c>
    </row>
    <row r="422" ht="30" customHeight="1" s="113">
      <c r="A422" s="202" t="inlineStr">
        <is>
          <t>SİDAL AKIN</t>
        </is>
      </c>
      <c r="B422" s="202" t="inlineStr">
        <is>
          <t>M027</t>
        </is>
      </c>
      <c r="C422" s="202" t="inlineStr">
        <is>
          <t>HATAY</t>
        </is>
      </c>
      <c r="D422" s="202" t="inlineStr">
        <is>
          <t>İzmir</t>
        </is>
      </c>
      <c r="E422" s="202" t="inlineStr">
        <is>
          <t>HATAY çevresi</t>
        </is>
      </c>
      <c r="F422" s="197" t="inlineStr">
        <is>
          <t>YÜZBAŞI ŞERAFETTİN MAH 3961/2 SK NO:16 İÇ KAPI NO:3</t>
        </is>
      </c>
      <c r="G422" s="203" t="n">
        <v>38.36616</v>
      </c>
      <c r="H422" s="203" t="n">
        <v>27.096264</v>
      </c>
      <c r="I422" s="202" t="inlineStr">
        <is>
          <t>Toplu Taşıma</t>
        </is>
      </c>
      <c r="J422" s="204" t="n">
        <v>60</v>
      </c>
      <c r="K422" s="202" t="inlineStr">
        <is>
          <t>Değerlendirilebilir</t>
        </is>
      </c>
      <c r="L422" s="202" t="n"/>
      <c r="M422" s="205" t="n">
        <v>46229</v>
      </c>
      <c r="N422" s="202" t="inlineStr">
        <is>
          <t>Gerçek - Google Places (3961/2 Sk No:16)</t>
        </is>
      </c>
      <c r="O422" s="206" t="inlineStr">
        <is>
          <t>Açık adres yalnız İK/admin tarafından görülmelidir; raporlara taşınmaz.</t>
        </is>
      </c>
      <c r="P422" s="131" t="n">
        <v>8.4</v>
      </c>
      <c r="Q422" s="131" t="inlineStr">
        <is>
          <t>YEŞİLOVA</t>
        </is>
      </c>
      <c r="R422" s="131" t="n">
        <v>3</v>
      </c>
      <c r="S422" s="131" t="inlineStr">
        <is>
          <t>Hayır</t>
        </is>
      </c>
      <c r="T422" s="131" t="inlineStr">
        <is>
          <t>https://www.google.com/maps/dir/?api=1&amp;origin=38.36616%2C27.096264&amp;destination=38.392816%2C27.006006&amp;travelmode=driving</t>
        </is>
      </c>
      <c r="U422" s="131" t="inlineStr">
        <is>
          <t>ESKİİZMİR</t>
        </is>
      </c>
      <c r="V422" s="131" t="n">
        <v>1.4</v>
      </c>
      <c r="W422" s="131" t="inlineStr">
        <is>
          <t>https://www.google.com/maps/dir/?api=1&amp;origin=38.36616%2C27.096264&amp;destination=38.374534%2C27.107659&amp;travelmode=driving</t>
        </is>
      </c>
      <c r="X422" s="131" t="inlineStr">
        <is>
          <t>AKEVLER</t>
        </is>
      </c>
      <c r="Y422" s="131" t="n">
        <v>3.2</v>
      </c>
      <c r="Z422" s="131" t="inlineStr">
        <is>
          <t>https://www.google.com/maps/dir/?api=1&amp;origin=38.36616%2C27.096264&amp;destination=38.394301%2C27.105194&amp;travelmode=driving</t>
        </is>
      </c>
      <c r="AA422" s="131" t="inlineStr">
        <is>
          <t>POLİGON</t>
        </is>
      </c>
      <c r="AB422" s="131" t="n">
        <v>3.7</v>
      </c>
      <c r="AC422" s="131" t="inlineStr">
        <is>
          <t>https://www.google.com/maps/dir/?api=1&amp;origin=38.36616%2C27.096264&amp;destination=38.395182%2C27.075087&amp;travelmode=driving</t>
        </is>
      </c>
    </row>
    <row r="423" ht="30" customHeight="1" s="113">
      <c r="A423" s="202" t="inlineStr">
        <is>
          <t>ŞÜKRAN AKAN</t>
        </is>
      </c>
      <c r="B423" s="202" t="inlineStr">
        <is>
          <t>M027</t>
        </is>
      </c>
      <c r="C423" s="202" t="inlineStr">
        <is>
          <t>HATAY</t>
        </is>
      </c>
      <c r="D423" s="202" t="inlineStr">
        <is>
          <t>İzmir</t>
        </is>
      </c>
      <c r="E423" s="202" t="inlineStr">
        <is>
          <t>HATAY çevresi</t>
        </is>
      </c>
      <c r="F423" s="197" t="inlineStr">
        <is>
          <t>TUZCU MAH. 742 SOKAK NO:95 D:1 KONAK İZMİR</t>
        </is>
      </c>
      <c r="G423" s="203" t="n">
        <v>38.413095</v>
      </c>
      <c r="H423" s="203" t="n">
        <v>27.136758</v>
      </c>
      <c r="I423" s="202" t="inlineStr">
        <is>
          <t>Toplu Taşıma</t>
        </is>
      </c>
      <c r="J423" s="204" t="n">
        <v>60</v>
      </c>
      <c r="K423" s="202" t="inlineStr">
        <is>
          <t>Değerlendirilebilir</t>
        </is>
      </c>
      <c r="L423" s="202" t="n"/>
      <c r="M423" s="205" t="n">
        <v>46229</v>
      </c>
      <c r="N423" s="202" t="inlineStr">
        <is>
          <t>Gerçek - Google Places (742 Sk No:95)</t>
        </is>
      </c>
      <c r="O423" s="206" t="inlineStr">
        <is>
          <t>Açık adres yalnız İK/admin tarafından görülmelidir; raporlara taşınmaz.</t>
        </is>
      </c>
      <c r="P423" s="131" t="n">
        <v>11.6</v>
      </c>
      <c r="Q423" s="131" t="inlineStr">
        <is>
          <t>YEŞİLOVA</t>
        </is>
      </c>
      <c r="R423" s="131" t="n">
        <v>3.4</v>
      </c>
      <c r="S423" s="131" t="inlineStr">
        <is>
          <t>Hayır</t>
        </is>
      </c>
      <c r="T423" s="131" t="inlineStr">
        <is>
          <t>https://www.google.com/maps/dir/?api=1&amp;origin=38.413095%2C27.136758&amp;destination=38.392816%2C27.006006&amp;travelmode=driving</t>
        </is>
      </c>
      <c r="U423" s="131" t="inlineStr">
        <is>
          <t>YAPICIOĞLU</t>
        </is>
      </c>
      <c r="V423" s="131" t="n">
        <v>0.2</v>
      </c>
      <c r="W423" s="131" t="inlineStr">
        <is>
          <t>https://www.google.com/maps/dir/?api=1&amp;origin=38.413095%2C27.136758&amp;destination=38.41192%2C27.135689&amp;travelmode=driving</t>
        </is>
      </c>
      <c r="X423" s="131" t="inlineStr">
        <is>
          <t>İZMİRSPOR</t>
        </is>
      </c>
      <c r="Y423" s="131" t="n">
        <v>1.9</v>
      </c>
      <c r="Z423" s="131" t="inlineStr">
        <is>
          <t>https://www.google.com/maps/dir/?api=1&amp;origin=38.413095%2C27.136758&amp;destination=38.403691%2C27.119105&amp;travelmode=driving</t>
        </is>
      </c>
      <c r="AA423" s="131" t="inlineStr">
        <is>
          <t>BOZYAKA</t>
        </is>
      </c>
      <c r="AB423" s="131" t="n">
        <v>2.1</v>
      </c>
      <c r="AC423" s="131" t="inlineStr">
        <is>
          <t>https://www.google.com/maps/dir/?api=1&amp;origin=38.413095%2C27.136758&amp;destination=38.397598%2C27.122202&amp;travelmode=driving</t>
        </is>
      </c>
    </row>
    <row r="424" ht="30" customHeight="1" s="113">
      <c r="A424" s="202" t="inlineStr">
        <is>
          <t>OSMAN YALÇIN</t>
        </is>
      </c>
      <c r="B424" s="202" t="inlineStr">
        <is>
          <t>M027</t>
        </is>
      </c>
      <c r="C424" s="202" t="inlineStr">
        <is>
          <t>HATAY</t>
        </is>
      </c>
      <c r="D424" s="202" t="inlineStr">
        <is>
          <t>İzmir</t>
        </is>
      </c>
      <c r="E424" s="202" t="inlineStr">
        <is>
          <t>HATAY çevresi</t>
        </is>
      </c>
      <c r="F424" s="197" t="inlineStr">
        <is>
          <t>KAZIM KARABEKİR MAH YILDIZ CAD LEMAN NO:123 İÇ KAPI NO:18</t>
        </is>
      </c>
      <c r="G424" s="203" t="n">
        <v>38.394625</v>
      </c>
      <c r="H424" s="203" t="n">
        <v>27.112427</v>
      </c>
      <c r="I424" s="202" t="inlineStr">
        <is>
          <t>Toplu Taşıma</t>
        </is>
      </c>
      <c r="J424" s="204" t="n">
        <v>60</v>
      </c>
      <c r="K424" s="202" t="inlineStr">
        <is>
          <t>Değerlendirilebilir</t>
        </is>
      </c>
      <c r="L424" s="202" t="n"/>
      <c r="M424" s="205" t="n">
        <v>46229</v>
      </c>
      <c r="N424" s="202" t="inlineStr">
        <is>
          <t>Gerçek - Google Places (Yıldız Cd No:123)</t>
        </is>
      </c>
      <c r="O424" s="206" t="inlineStr">
        <is>
          <t>Açık adres yalnız İK/admin tarafından görülmelidir; raporlara taşınmaz.</t>
        </is>
      </c>
      <c r="P424" s="131" t="n">
        <v>9.300000000000001</v>
      </c>
      <c r="Q424" s="131" t="inlineStr">
        <is>
          <t>ÇİFTLİK</t>
        </is>
      </c>
      <c r="R424" s="131" t="n">
        <v>2.1</v>
      </c>
      <c r="S424" s="131" t="inlineStr">
        <is>
          <t>Hayır</t>
        </is>
      </c>
      <c r="T424" s="131" t="inlineStr">
        <is>
          <t>https://www.google.com/maps/dir/?api=1&amp;origin=38.394625%2C27.112427&amp;destination=38.392816%2C27.006006&amp;travelmode=driving</t>
        </is>
      </c>
      <c r="U424" s="131" t="inlineStr">
        <is>
          <t>AKEVLER</t>
        </is>
      </c>
      <c r="V424" s="131" t="n">
        <v>0.6</v>
      </c>
      <c r="W424" s="131" t="inlineStr">
        <is>
          <t>https://www.google.com/maps/dir/?api=1&amp;origin=38.394625%2C27.112427&amp;destination=38.394301%2C27.105194&amp;travelmode=driving</t>
        </is>
      </c>
      <c r="X424" s="131" t="inlineStr">
        <is>
          <t>BOZYAKA</t>
        </is>
      </c>
      <c r="Y424" s="131" t="n">
        <v>0.9</v>
      </c>
      <c r="Z424" s="131" t="inlineStr">
        <is>
          <t>https://www.google.com/maps/dir/?api=1&amp;origin=38.394625%2C27.112427&amp;destination=38.397598%2C27.122202&amp;travelmode=driving</t>
        </is>
      </c>
      <c r="AA424" s="131" t="inlineStr">
        <is>
          <t>İZMİRSPOR</t>
        </is>
      </c>
      <c r="AB424" s="131" t="n">
        <v>1.2</v>
      </c>
      <c r="AC424" s="131" t="inlineStr">
        <is>
          <t>https://www.google.com/maps/dir/?api=1&amp;origin=38.394625%2C27.112427&amp;destination=38.403691%2C27.119105&amp;travelmode=driving</t>
        </is>
      </c>
    </row>
    <row r="425" ht="30" customHeight="1" s="113">
      <c r="A425" s="202" t="inlineStr">
        <is>
          <t>OZAN TURGUT</t>
        </is>
      </c>
      <c r="B425" s="202" t="inlineStr">
        <is>
          <t>M027</t>
        </is>
      </c>
      <c r="C425" s="202" t="inlineStr">
        <is>
          <t>HATAY</t>
        </is>
      </c>
      <c r="D425" s="202" t="inlineStr">
        <is>
          <t>İzmir</t>
        </is>
      </c>
      <c r="E425" s="202" t="inlineStr">
        <is>
          <t>HATAY çevresi</t>
        </is>
      </c>
      <c r="F425" s="197" t="inlineStr">
        <is>
          <t>BASIN SİTESİ MAH. 168 SOK. NO:63/8 KARABAĞLAR-İZMİR</t>
        </is>
      </c>
      <c r="G425" s="203" t="n">
        <v>38.40024</v>
      </c>
      <c r="H425" s="203" t="n">
        <v>27.102673</v>
      </c>
      <c r="I425" s="202" t="inlineStr">
        <is>
          <t>Toplu Taşıma</t>
        </is>
      </c>
      <c r="J425" s="204" t="n">
        <v>60</v>
      </c>
      <c r="K425" s="202" t="inlineStr">
        <is>
          <t>Değerlendirilebilir</t>
        </is>
      </c>
      <c r="L425" s="202" t="n"/>
      <c r="M425" s="205" t="n">
        <v>46229</v>
      </c>
      <c r="N425" s="202" t="inlineStr">
        <is>
          <t>Gerçek - Google Places (168 Sk No:63)</t>
        </is>
      </c>
      <c r="O425" s="206" t="inlineStr">
        <is>
          <t>Açık adres yalnız İK/admin tarafından görülmelidir; raporlara taşınmaz.</t>
        </is>
      </c>
      <c r="P425" s="131" t="n">
        <v>8.5</v>
      </c>
      <c r="Q425" s="131" t="inlineStr">
        <is>
          <t>YEŞİLOVA</t>
        </is>
      </c>
      <c r="R425" s="131" t="n">
        <v>3.3</v>
      </c>
      <c r="S425" s="131" t="inlineStr">
        <is>
          <t>Hayır</t>
        </is>
      </c>
      <c r="T425" s="131" t="inlineStr">
        <is>
          <t>https://www.google.com/maps/dir/?api=1&amp;origin=38.40024%2C27.102673&amp;destination=38.392816%2C27.006006&amp;travelmode=driving</t>
        </is>
      </c>
      <c r="U425" s="131" t="inlineStr">
        <is>
          <t>HATAY</t>
        </is>
      </c>
      <c r="V425" s="131" t="n">
        <v>0.2</v>
      </c>
      <c r="W425" s="131" t="inlineStr">
        <is>
          <t>https://www.google.com/maps/dir/?api=1&amp;origin=38.40024%2C27.102673&amp;destination=38.401482%2C27.101156&amp;travelmode=driving</t>
        </is>
      </c>
      <c r="X425" s="131" t="inlineStr">
        <is>
          <t>AKEVLER</t>
        </is>
      </c>
      <c r="Y425" s="131" t="n">
        <v>0.7</v>
      </c>
      <c r="Z425" s="131" t="inlineStr">
        <is>
          <t>https://www.google.com/maps/dir/?api=1&amp;origin=38.40024%2C27.102673&amp;destination=38.394301%2C27.105194&amp;travelmode=driving</t>
        </is>
      </c>
      <c r="AA425" s="131" t="inlineStr">
        <is>
          <t>GÖZTEPE</t>
        </is>
      </c>
      <c r="AB425" s="131" t="n">
        <v>0.8</v>
      </c>
      <c r="AC425" s="131" t="inlineStr">
        <is>
          <t>https://www.google.com/maps/dir/?api=1&amp;origin=38.40024%2C27.102673&amp;destination=38.401328%2C27.093267&amp;travelmode=driving</t>
        </is>
      </c>
    </row>
    <row r="426" ht="30" customHeight="1" s="113">
      <c r="A426" s="202" t="inlineStr">
        <is>
          <t>YUSUF GÜLEŞ</t>
        </is>
      </c>
      <c r="B426" s="202" t="inlineStr">
        <is>
          <t>M027</t>
        </is>
      </c>
      <c r="C426" s="202" t="inlineStr">
        <is>
          <t>HATAY</t>
        </is>
      </c>
      <c r="D426" s="202" t="inlineStr">
        <is>
          <t>İzmir</t>
        </is>
      </c>
      <c r="E426" s="202" t="inlineStr">
        <is>
          <t>HATAY çevresi</t>
        </is>
      </c>
      <c r="F426" s="197" t="inlineStr">
        <is>
          <t xml:space="preserve">CENNETOĞLU MAH 5695 SOK NO:21 </t>
        </is>
      </c>
      <c r="G426" s="203" t="n">
        <v>38.389025</v>
      </c>
      <c r="H426" s="203" t="n">
        <v>27.130106</v>
      </c>
      <c r="I426" s="202" t="inlineStr">
        <is>
          <t>Toplu Taşıma</t>
        </is>
      </c>
      <c r="J426" s="204" t="n">
        <v>60</v>
      </c>
      <c r="K426" s="202" t="inlineStr">
        <is>
          <t>Değerlendirilebilir</t>
        </is>
      </c>
      <c r="L426" s="202" t="n"/>
      <c r="M426" s="205" t="n">
        <v>46229</v>
      </c>
      <c r="N426" s="202" t="inlineStr">
        <is>
          <t>Gerçek - Google Places (5695 Sk No:21)</t>
        </is>
      </c>
      <c r="O426" s="206" t="inlineStr">
        <is>
          <t>Açık adres yalnız İK/admin tarafından görülmelidir; raporlara taşınmaz.</t>
        </is>
      </c>
      <c r="P426" s="131" t="n">
        <v>10.8</v>
      </c>
      <c r="Q426" s="131" t="inlineStr">
        <is>
          <t>YEŞİLOVA</t>
        </is>
      </c>
      <c r="R426" s="131" t="n">
        <v>2.8</v>
      </c>
      <c r="S426" s="131" t="inlineStr">
        <is>
          <t>Hayır</t>
        </is>
      </c>
      <c r="T426" s="131" t="inlineStr">
        <is>
          <t>https://www.google.com/maps/dir/?api=1&amp;origin=38.389025%2C27.130106&amp;destination=38.392816%2C27.006006&amp;travelmode=driving</t>
        </is>
      </c>
      <c r="U426" s="131" t="inlineStr">
        <is>
          <t>BOZYAKA</t>
        </is>
      </c>
      <c r="V426" s="131" t="n">
        <v>1.2</v>
      </c>
      <c r="W426" s="131" t="inlineStr">
        <is>
          <t>https://www.google.com/maps/dir/?api=1&amp;origin=38.389025%2C27.130106&amp;destination=38.397598%2C27.122202&amp;travelmode=driving</t>
        </is>
      </c>
      <c r="X426" s="131" t="inlineStr">
        <is>
          <t>BUCA2</t>
        </is>
      </c>
      <c r="Y426" s="131" t="n">
        <v>1.7</v>
      </c>
      <c r="Z426" s="131" t="inlineStr">
        <is>
          <t>https://www.google.com/maps/dir/?api=1&amp;origin=38.389025%2C27.130106&amp;destination=38.394722%2C27.148207&amp;travelmode=driving</t>
        </is>
      </c>
      <c r="AA426" s="131" t="inlineStr">
        <is>
          <t>ŞİRİNYER 2</t>
        </is>
      </c>
      <c r="AB426" s="131" t="n">
        <v>1.9</v>
      </c>
      <c r="AC426" s="131" t="inlineStr">
        <is>
          <t>https://www.google.com/maps/dir/?api=1&amp;origin=38.389025%2C27.130106&amp;destination=38.3911321%2C27.1511743&amp;travelmode=driving</t>
        </is>
      </c>
    </row>
    <row r="427" ht="30" customHeight="1" s="113">
      <c r="A427" s="202" t="inlineStr">
        <is>
          <t>YASEMİN DEMİREL</t>
        </is>
      </c>
      <c r="B427" s="202" t="inlineStr">
        <is>
          <t>M051</t>
        </is>
      </c>
      <c r="C427" s="202" t="inlineStr">
        <is>
          <t>ŞİRİNYER</t>
        </is>
      </c>
      <c r="D427" s="202" t="inlineStr">
        <is>
          <t>İzmir</t>
        </is>
      </c>
      <c r="E427" s="202" t="inlineStr">
        <is>
          <t>ŞİRİNYER çevresi</t>
        </is>
      </c>
      <c r="F427" s="197" t="inlineStr">
        <is>
          <t>DİCLE MH. 874/1 SK. N:8/10 D:2 BUCA İZMİR</t>
        </is>
      </c>
      <c r="G427" s="203" t="n">
        <v>38.399732</v>
      </c>
      <c r="H427" s="203" t="n">
        <v>27.163044</v>
      </c>
      <c r="I427" s="202" t="inlineStr">
        <is>
          <t>Toplu Taşıma</t>
        </is>
      </c>
      <c r="J427" s="204" t="n">
        <v>60</v>
      </c>
      <c r="K427" s="202" t="inlineStr">
        <is>
          <t>Değerlendirilebilir</t>
        </is>
      </c>
      <c r="L427" s="202" t="n"/>
      <c r="M427" s="205" t="n">
        <v>46229</v>
      </c>
      <c r="N427" s="202" t="inlineStr">
        <is>
          <t>Gerçek - Google Places (874/1 Sk No:8)</t>
        </is>
      </c>
      <c r="O427" s="206" t="inlineStr">
        <is>
          <t>Açık adres yalnız İK/admin tarafından görülmelidir; raporlara taşınmaz.</t>
        </is>
      </c>
      <c r="P427" s="131" t="n">
        <v>13.7</v>
      </c>
      <c r="Q427" s="131" t="inlineStr">
        <is>
          <t>MERKEZ</t>
        </is>
      </c>
      <c r="R427" s="131" t="n">
        <v>6</v>
      </c>
      <c r="S427" s="131" t="inlineStr">
        <is>
          <t>Hayır</t>
        </is>
      </c>
      <c r="T427" s="131" t="inlineStr">
        <is>
          <t>https://www.google.com/maps/dir/?api=1&amp;origin=38.399732%2C27.163044&amp;destination=38.392816%2C27.006006&amp;travelmode=driving</t>
        </is>
      </c>
      <c r="U427" s="131" t="inlineStr">
        <is>
          <t>ŞİRİNYER</t>
        </is>
      </c>
      <c r="V427" s="131" t="n">
        <v>0.7</v>
      </c>
      <c r="W427" s="131" t="inlineStr">
        <is>
          <t>https://www.google.com/maps/dir/?api=1&amp;origin=38.399732%2C27.163044&amp;destination=38.399377%2C27.155469&amp;travelmode=driving</t>
        </is>
      </c>
      <c r="X427" s="131" t="inlineStr">
        <is>
          <t>BUCA2</t>
        </is>
      </c>
      <c r="Y427" s="131" t="n">
        <v>1.4</v>
      </c>
      <c r="Z427" s="131" t="inlineStr">
        <is>
          <t>https://www.google.com/maps/dir/?api=1&amp;origin=38.399732%2C27.163044&amp;destination=38.394722%2C27.148207&amp;travelmode=driving</t>
        </is>
      </c>
      <c r="AA427" s="131" t="inlineStr">
        <is>
          <t>ŞİRİNYER 2</t>
        </is>
      </c>
      <c r="AB427" s="131" t="n">
        <v>1.4</v>
      </c>
      <c r="AC427" s="131" t="inlineStr">
        <is>
          <t>https://www.google.com/maps/dir/?api=1&amp;origin=38.399732%2C27.163044&amp;destination=38.3911321%2C27.1511743&amp;travelmode=driving</t>
        </is>
      </c>
    </row>
    <row r="428" ht="30" customHeight="1" s="113">
      <c r="A428" s="202" t="inlineStr">
        <is>
          <t>ÖZLEM TÜL</t>
        </is>
      </c>
      <c r="B428" s="202" t="inlineStr">
        <is>
          <t>M051</t>
        </is>
      </c>
      <c r="C428" s="202" t="inlineStr">
        <is>
          <t>ŞİRİNYER</t>
        </is>
      </c>
      <c r="D428" s="202" t="inlineStr">
        <is>
          <t>İzmir</t>
        </is>
      </c>
      <c r="E428" s="202" t="inlineStr">
        <is>
          <t>ŞİRİNYER çevresi</t>
        </is>
      </c>
      <c r="F428" s="197" t="n">
        <v>0</v>
      </c>
      <c r="G428" s="203" t="n">
        <v>38.491</v>
      </c>
      <c r="H428" s="203" t="n">
        <v>27.262</v>
      </c>
      <c r="I428" s="202" t="inlineStr">
        <is>
          <t>Toplu Taşıma</t>
        </is>
      </c>
      <c r="J428" s="204" t="n">
        <v>60</v>
      </c>
      <c r="K428" s="202" t="inlineStr">
        <is>
          <t>Değerlendirilebilir</t>
        </is>
      </c>
      <c r="L428" s="202" t="n"/>
      <c r="M428" s="205" t="n">
        <v>46229</v>
      </c>
      <c r="N428" s="202" t="inlineStr">
        <is>
          <t>Dummy - değiştiriniz</t>
        </is>
      </c>
      <c r="O428" s="206" t="inlineStr">
        <is>
          <t>Açık adres yalnız İK/admin tarafından görülmelidir; raporlara taşınmaz.</t>
        </is>
      </c>
      <c r="P428" s="131" t="n">
        <v>24.8</v>
      </c>
      <c r="Q428" s="131" t="inlineStr">
        <is>
          <t>OSMANGAZİ</t>
        </is>
      </c>
      <c r="R428" s="131" t="n">
        <v>6.5</v>
      </c>
      <c r="S428" s="131" t="inlineStr">
        <is>
          <t>Hayır</t>
        </is>
      </c>
      <c r="T428" s="131" t="inlineStr">
        <is>
          <t>https://www.google.com/maps/dir/?api=1&amp;origin=38.491%2C27.262&amp;destination=38.392816%2C27.006006&amp;travelmode=driving</t>
        </is>
      </c>
      <c r="U428" s="131" t="inlineStr">
        <is>
          <t>OSMANGAZİ</t>
        </is>
      </c>
      <c r="V428" s="131" t="n">
        <v>6.5</v>
      </c>
      <c r="W428" s="131" t="inlineStr">
        <is>
          <t>https://www.google.com/maps/dir/?api=1&amp;origin=38.491%2C27.262&amp;destination=38.464877%2C27.194834&amp;travelmode=driving</t>
        </is>
      </c>
      <c r="X428" s="131" t="inlineStr">
        <is>
          <t>MANAVKUYU</t>
        </is>
      </c>
      <c r="Y428" s="131" t="n">
        <v>7.6</v>
      </c>
      <c r="Z428" s="131" t="inlineStr">
        <is>
          <t>https://www.google.com/maps/dir/?api=1&amp;origin=38.491%2C27.262&amp;destination=38.4625711%2C27.1824038&amp;travelmode=driving</t>
        </is>
      </c>
      <c r="AA428" s="131" t="inlineStr">
        <is>
          <t>YEŞİLOVA</t>
        </is>
      </c>
      <c r="AB428" s="131" t="n">
        <v>7.8</v>
      </c>
      <c r="AC428" s="131" t="inlineStr">
        <is>
          <t>https://www.google.com/maps/dir/?api=1&amp;origin=38.491%2C27.262&amp;destination=38.436005%2C27.206807&amp;travelmode=driving</t>
        </is>
      </c>
    </row>
    <row r="429" ht="30" customHeight="1" s="113">
      <c r="A429" s="202" t="inlineStr">
        <is>
          <t>ZEYNEP KORKMAZ</t>
        </is>
      </c>
      <c r="B429" s="202" t="inlineStr">
        <is>
          <t>M051</t>
        </is>
      </c>
      <c r="C429" s="202" t="inlineStr">
        <is>
          <t>ŞİRİNYER</t>
        </is>
      </c>
      <c r="D429" s="202" t="inlineStr">
        <is>
          <t>İzmir</t>
        </is>
      </c>
      <c r="E429" s="202" t="inlineStr">
        <is>
          <t>ŞİRİNYER çevresi</t>
        </is>
      </c>
      <c r="F429" s="197" t="inlineStr">
        <is>
          <t>KADİFEKALE MAH.5250 SK.NO:19 KONAK/İZMİR</t>
        </is>
      </c>
      <c r="G429" s="203" t="n">
        <v>38.415064</v>
      </c>
      <c r="H429" s="203" t="n">
        <v>27.146586</v>
      </c>
      <c r="I429" s="202" t="inlineStr">
        <is>
          <t>Toplu Taşıma</t>
        </is>
      </c>
      <c r="J429" s="204" t="n">
        <v>60</v>
      </c>
      <c r="K429" s="202" t="inlineStr">
        <is>
          <t>Değerlendirilebilir</t>
        </is>
      </c>
      <c r="L429" s="202" t="n"/>
      <c r="M429" s="205" t="n">
        <v>46229</v>
      </c>
      <c r="N429" s="202" t="inlineStr">
        <is>
          <t>Gerçek - Google Places (5250 Sk No:19)</t>
        </is>
      </c>
      <c r="O429" s="206" t="inlineStr">
        <is>
          <t>Açık adres yalnız İK/admin tarafından görülmelidir; raporlara taşınmaz.</t>
        </is>
      </c>
      <c r="P429" s="131" t="n">
        <v>12.5</v>
      </c>
      <c r="Q429" s="131" t="inlineStr">
        <is>
          <t>OSMANGAZİ</t>
        </is>
      </c>
      <c r="R429" s="131" t="n">
        <v>8.1</v>
      </c>
      <c r="S429" s="131" t="inlineStr">
        <is>
          <t>Hayır</t>
        </is>
      </c>
      <c r="T429" s="131" t="inlineStr">
        <is>
          <t>https://www.google.com/maps/dir/?api=1&amp;origin=38.415064%2C27.146586&amp;destination=38.392816%2C27.006006&amp;travelmode=driving</t>
        </is>
      </c>
      <c r="U429" s="131" t="inlineStr">
        <is>
          <t>YAPICIOĞLU</t>
        </is>
      </c>
      <c r="V429" s="131" t="n">
        <v>1</v>
      </c>
      <c r="W429" s="131" t="inlineStr">
        <is>
          <t>https://www.google.com/maps/dir/?api=1&amp;origin=38.415064%2C27.146586&amp;destination=38.41192%2C27.135689&amp;travelmode=driving</t>
        </is>
      </c>
      <c r="X429" s="131" t="inlineStr">
        <is>
          <t>HAL DEPO</t>
        </is>
      </c>
      <c r="Y429" s="131" t="n">
        <v>1.9</v>
      </c>
      <c r="Z429" s="131" t="inlineStr">
        <is>
          <t>https://www.google.com/maps/dir/?api=1&amp;origin=38.415064%2C27.146586&amp;destination=38.412%2C27.168&amp;travelmode=driving</t>
        </is>
      </c>
      <c r="AA429" s="131" t="inlineStr">
        <is>
          <t>ŞİRİNYER</t>
        </is>
      </c>
      <c r="AB429" s="131" t="n">
        <v>1.9</v>
      </c>
      <c r="AC429" s="131" t="inlineStr">
        <is>
          <t>https://www.google.com/maps/dir/?api=1&amp;origin=38.415064%2C27.146586&amp;destination=38.399377%2C27.155469&amp;travelmode=driving</t>
        </is>
      </c>
    </row>
    <row r="430" ht="30" customHeight="1" s="113">
      <c r="A430" s="202" t="inlineStr">
        <is>
          <t>BERFİN ÖNCEL</t>
        </is>
      </c>
      <c r="B430" s="202" t="inlineStr">
        <is>
          <t>M051</t>
        </is>
      </c>
      <c r="C430" s="202" t="inlineStr">
        <is>
          <t>ŞİRİNYER</t>
        </is>
      </c>
      <c r="D430" s="202" t="inlineStr">
        <is>
          <t>İzmir</t>
        </is>
      </c>
      <c r="E430" s="202" t="inlineStr">
        <is>
          <t>ŞİRİNYER çevresi</t>
        </is>
      </c>
      <c r="F430" s="197" t="inlineStr">
        <is>
          <t>GÜVEN MAH 391 SOK YASEMİN NO:4 İÇ KAPI NO:2</t>
        </is>
      </c>
      <c r="G430" s="203" t="n">
        <v>38.39422</v>
      </c>
      <c r="H430" s="203" t="n">
        <v>27.148684</v>
      </c>
      <c r="I430" s="202" t="inlineStr">
        <is>
          <t>Toplu Taşıma</t>
        </is>
      </c>
      <c r="J430" s="204" t="n">
        <v>60</v>
      </c>
      <c r="K430" s="202" t="inlineStr">
        <is>
          <t>Değerlendirilebilir</t>
        </is>
      </c>
      <c r="L430" s="202" t="n"/>
      <c r="M430" s="205" t="n">
        <v>46229</v>
      </c>
      <c r="N430" s="202" t="inlineStr">
        <is>
          <t>Gerçek - Google Places (391 Sk No:4)</t>
        </is>
      </c>
      <c r="O430" s="206" t="inlineStr">
        <is>
          <t>Açık adres yalnız İK/admin tarafından görülmelidir; raporlara taşınmaz.</t>
        </is>
      </c>
      <c r="P430" s="131" t="n">
        <v>8</v>
      </c>
      <c r="Q430" s="131" t="inlineStr">
        <is>
          <t>OSMANGAZİ</t>
        </is>
      </c>
      <c r="R430" s="131" t="n">
        <v>6.2</v>
      </c>
      <c r="S430" s="131" t="inlineStr">
        <is>
          <t>Hayır</t>
        </is>
      </c>
      <c r="T430" s="131" t="inlineStr">
        <is>
          <t>https://www.google.com/maps/dir/?api=1&amp;origin=38.39422%2C27.148684&amp;destination=38.385072%2C27.057448&amp;travelmode=driving</t>
        </is>
      </c>
      <c r="U430" s="131" t="inlineStr">
        <is>
          <t>BUCA2</t>
        </is>
      </c>
      <c r="V430" s="131" t="n">
        <v>0.1</v>
      </c>
      <c r="W430" s="131" t="inlineStr">
        <is>
          <t>https://www.google.com/maps/dir/?api=1&amp;origin=38.39422%2C27.148684&amp;destination=38.394722%2C27.148207&amp;travelmode=driving</t>
        </is>
      </c>
      <c r="X430" s="131" t="inlineStr">
        <is>
          <t>ŞİRİNYER 2</t>
        </is>
      </c>
      <c r="Y430" s="131" t="n">
        <v>0.4</v>
      </c>
      <c r="Z430" s="131" t="inlineStr">
        <is>
          <t>https://www.google.com/maps/dir/?api=1&amp;origin=38.39422%2C27.148684&amp;destination=38.3911321%2C27.1511743&amp;travelmode=driving</t>
        </is>
      </c>
      <c r="AA430" s="131" t="inlineStr">
        <is>
          <t>ŞİRİNYER</t>
        </is>
      </c>
      <c r="AB430" s="131" t="n">
        <v>0.8</v>
      </c>
      <c r="AC430" s="131" t="inlineStr">
        <is>
          <t>https://www.google.com/maps/dir/?api=1&amp;origin=38.39422%2C27.148684&amp;destination=38.399377%2C27.155469&amp;travelmode=driving</t>
        </is>
      </c>
    </row>
    <row r="431" ht="30" customHeight="1" s="113">
      <c r="A431" s="202" t="inlineStr">
        <is>
          <t>YASEMİN KARAGÖZ</t>
        </is>
      </c>
      <c r="B431" s="202" t="inlineStr">
        <is>
          <t>M051</t>
        </is>
      </c>
      <c r="C431" s="202" t="inlineStr">
        <is>
          <t>ŞİRİNYER</t>
        </is>
      </c>
      <c r="D431" s="202" t="inlineStr">
        <is>
          <t>İzmir</t>
        </is>
      </c>
      <c r="E431" s="202" t="inlineStr">
        <is>
          <t>ŞİRİNYER çevresi</t>
        </is>
      </c>
      <c r="F431" s="197" t="inlineStr">
        <is>
          <t>BAHARİYE MH. 1864 SK. KONUK NO:12/1 İÇ KAPI NO:7 KARŞIYAKA/İZMİR</t>
        </is>
      </c>
      <c r="G431" s="203" t="n">
        <v>38.462057</v>
      </c>
      <c r="H431" s="203" t="n">
        <v>27.121756</v>
      </c>
      <c r="I431" s="202" t="inlineStr">
        <is>
          <t>Toplu Taşıma</t>
        </is>
      </c>
      <c r="J431" s="204" t="n">
        <v>60</v>
      </c>
      <c r="K431" s="202" t="inlineStr">
        <is>
          <t>Değerlendirilebilir</t>
        </is>
      </c>
      <c r="L431" s="202" t="n"/>
      <c r="M431" s="205" t="n">
        <v>46229</v>
      </c>
      <c r="N431" s="202" t="inlineStr">
        <is>
          <t>Gerçek - Google Places (1864 Sk No:12)</t>
        </is>
      </c>
      <c r="O431" s="206" t="inlineStr">
        <is>
          <t>Açık adres yalnız İK/admin tarafından görülmelidir; raporlara taşınmaz.</t>
        </is>
      </c>
      <c r="P431" s="131" t="n">
        <v>10.2</v>
      </c>
      <c r="Q431" s="131" t="inlineStr">
        <is>
          <t>OSMANGAZİ</t>
        </is>
      </c>
      <c r="R431" s="131" t="n">
        <v>4.8</v>
      </c>
      <c r="S431" s="131" t="inlineStr">
        <is>
          <t>Hayır</t>
        </is>
      </c>
      <c r="T431" s="131" t="inlineStr">
        <is>
          <t>https://www.google.com/maps/dir/?api=1&amp;origin=38.462057%2C27.121756&amp;destination=38.385072%2C27.057448&amp;travelmode=driving</t>
        </is>
      </c>
      <c r="U431" s="131" t="inlineStr">
        <is>
          <t>KARŞIYAKA-1</t>
        </is>
      </c>
      <c r="V431" s="131" t="n">
        <v>1</v>
      </c>
      <c r="W431" s="131" t="inlineStr">
        <is>
          <t>https://www.google.com/maps/dir/?api=1&amp;origin=38.462057%2C27.121756&amp;destination=38.465171%2C27.111266&amp;travelmode=driving</t>
        </is>
      </c>
      <c r="X431" s="131" t="inlineStr">
        <is>
          <t>BAYRAKLI</t>
        </is>
      </c>
      <c r="Y431" s="131" t="n">
        <v>1.1</v>
      </c>
      <c r="Z431" s="131" t="inlineStr">
        <is>
          <t>https://www.google.com/maps/dir/?api=1&amp;origin=38.462057%2C27.121756&amp;destination=38.471686%2C27.11778&amp;travelmode=driving</t>
        </is>
      </c>
      <c r="AA431" s="131" t="inlineStr">
        <is>
          <t>DEDEBAŞI</t>
        </is>
      </c>
      <c r="AB431" s="131" t="n">
        <v>1.5</v>
      </c>
      <c r="AC431" s="131" t="inlineStr">
        <is>
          <t>https://www.google.com/maps/dir/?api=1&amp;origin=38.462057%2C27.121756&amp;destination=38.470404%2C27.108413&amp;travelmode=driving</t>
        </is>
      </c>
    </row>
    <row r="432" ht="30" customHeight="1" s="113">
      <c r="A432" s="202" t="inlineStr">
        <is>
          <t>AHMET TURŞAK</t>
        </is>
      </c>
      <c r="B432" s="202" t="inlineStr">
        <is>
          <t>M051</t>
        </is>
      </c>
      <c r="C432" s="202" t="inlineStr">
        <is>
          <t>ŞİRİNYER</t>
        </is>
      </c>
      <c r="D432" s="202" t="inlineStr">
        <is>
          <t>İzmir</t>
        </is>
      </c>
      <c r="E432" s="202" t="inlineStr">
        <is>
          <t>ŞİRİNYER çevresi</t>
        </is>
      </c>
      <c r="F432" s="197" t="inlineStr">
        <is>
          <t>BALLIKUYU MAH 5312 SOK NO:13A İÇ KAPI NO:A</t>
        </is>
      </c>
      <c r="G432" s="203" t="n">
        <v>38.412542</v>
      </c>
      <c r="H432" s="203" t="n">
        <v>27.152569</v>
      </c>
      <c r="I432" s="202" t="inlineStr">
        <is>
          <t>Toplu Taşıma</t>
        </is>
      </c>
      <c r="J432" s="204" t="n">
        <v>60</v>
      </c>
      <c r="K432" s="202" t="inlineStr">
        <is>
          <t>Değerlendirilebilir</t>
        </is>
      </c>
      <c r="L432" s="202" t="n"/>
      <c r="M432" s="205" t="n">
        <v>46229</v>
      </c>
      <c r="N432" s="202" t="inlineStr">
        <is>
          <t>Gerçek - Google Places (5312 Sk No:13)</t>
        </is>
      </c>
      <c r="O432" s="206" t="inlineStr">
        <is>
          <t>Açık adres yalnız İK/admin tarafından görülmelidir; raporlara taşınmaz.</t>
        </is>
      </c>
      <c r="P432" s="131" t="n">
        <v>8.800000000000001</v>
      </c>
      <c r="Q432" s="131" t="inlineStr">
        <is>
          <t>OSMANGAZİ</t>
        </is>
      </c>
      <c r="R432" s="131" t="n">
        <v>6.6</v>
      </c>
      <c r="S432" s="131" t="inlineStr">
        <is>
          <t>Hayır</t>
        </is>
      </c>
      <c r="T432" s="131" t="inlineStr">
        <is>
          <t>https://www.google.com/maps/dir/?api=1&amp;origin=38.412542%2C27.152569&amp;destination=38.385072%2C27.057448&amp;travelmode=driving</t>
        </is>
      </c>
      <c r="U432" s="131" t="inlineStr">
        <is>
          <t>HAL DEPO</t>
        </is>
      </c>
      <c r="V432" s="131" t="n">
        <v>1.3</v>
      </c>
      <c r="W432" s="131" t="inlineStr">
        <is>
          <t>https://www.google.com/maps/dir/?api=1&amp;origin=38.412542%2C27.152569&amp;destination=38.412%2C27.168&amp;travelmode=driving</t>
        </is>
      </c>
      <c r="X432" s="131" t="inlineStr">
        <is>
          <t>YAPICIOĞLU</t>
        </is>
      </c>
      <c r="Y432" s="131" t="n">
        <v>1.5</v>
      </c>
      <c r="Z432" s="131" t="inlineStr">
        <is>
          <t>https://www.google.com/maps/dir/?api=1&amp;origin=38.412542%2C27.152569&amp;destination=38.41192%2C27.135689&amp;travelmode=driving</t>
        </is>
      </c>
      <c r="AA432" s="131" t="inlineStr">
        <is>
          <t>ŞİRİNYER</t>
        </is>
      </c>
      <c r="AB432" s="131" t="n">
        <v>1.5</v>
      </c>
      <c r="AC432" s="131" t="inlineStr">
        <is>
          <t>https://www.google.com/maps/dir/?api=1&amp;origin=38.412542%2C27.152569&amp;destination=38.399377%2C27.155469&amp;travelmode=driving</t>
        </is>
      </c>
    </row>
    <row r="433" ht="30" customHeight="1" s="113">
      <c r="A433" s="202" t="inlineStr">
        <is>
          <t>ANIL ZORLU</t>
        </is>
      </c>
      <c r="B433" s="202" t="inlineStr">
        <is>
          <t>M051</t>
        </is>
      </c>
      <c r="C433" s="202" t="inlineStr">
        <is>
          <t>ŞİRİNYER</t>
        </is>
      </c>
      <c r="D433" s="202" t="inlineStr">
        <is>
          <t>İzmir</t>
        </is>
      </c>
      <c r="E433" s="202" t="inlineStr">
        <is>
          <t>ŞİRİNYER çevresi</t>
        </is>
      </c>
      <c r="F433" s="197" t="inlineStr">
        <is>
          <t>TAHSİN YAZICIOĞLU MH. 9306/2 SK. NO:24 D:4</t>
        </is>
      </c>
      <c r="G433" s="203" t="n">
        <v>38.386912</v>
      </c>
      <c r="H433" s="203" t="n">
        <v>27.107062</v>
      </c>
      <c r="I433" s="202" t="inlineStr">
        <is>
          <t>Toplu Taşıma</t>
        </is>
      </c>
      <c r="J433" s="204" t="n">
        <v>60</v>
      </c>
      <c r="K433" s="202" t="inlineStr">
        <is>
          <t>Değerlendirilebilir</t>
        </is>
      </c>
      <c r="L433" s="202" t="n"/>
      <c r="M433" s="205" t="n">
        <v>46229</v>
      </c>
      <c r="N433" s="202" t="inlineStr">
        <is>
          <t>Gerçek - Google Places (9306/2 Sk civarı)</t>
        </is>
      </c>
      <c r="O433" s="206" t="inlineStr">
        <is>
          <t>Açık adres yalnız İK/admin tarafından görülmelidir; raporlara taşınmaz.</t>
        </is>
      </c>
      <c r="P433" s="131" t="n">
        <v>4.3</v>
      </c>
      <c r="Q433" s="131" t="inlineStr">
        <is>
          <t>OSMANGAZİ</t>
        </is>
      </c>
      <c r="R433" s="131" t="n">
        <v>8.6</v>
      </c>
      <c r="S433" s="131" t="inlineStr">
        <is>
          <t>Hayır</t>
        </is>
      </c>
      <c r="T433" s="131" t="inlineStr">
        <is>
          <t>https://www.google.com/maps/dir/?api=1&amp;origin=38.386912%2C27.107062&amp;destination=38.385072%2C27.057448&amp;travelmode=driving</t>
        </is>
      </c>
      <c r="U433" s="131" t="inlineStr">
        <is>
          <t>AKEVLER</t>
        </is>
      </c>
      <c r="V433" s="131" t="n">
        <v>0.8</v>
      </c>
      <c r="W433" s="131" t="inlineStr">
        <is>
          <t>https://www.google.com/maps/dir/?api=1&amp;origin=38.386912%2C27.107062&amp;destination=38.394301%2C27.105194&amp;travelmode=driving</t>
        </is>
      </c>
      <c r="X433" s="131" t="inlineStr">
        <is>
          <t>ESKİİZMİR</t>
        </is>
      </c>
      <c r="Y433" s="131" t="n">
        <v>1.4</v>
      </c>
      <c r="Z433" s="131" t="inlineStr">
        <is>
          <t>https://www.google.com/maps/dir/?api=1&amp;origin=38.386912%2C27.107062&amp;destination=38.374534%2C27.107659&amp;travelmode=driving</t>
        </is>
      </c>
      <c r="AA433" s="131" t="inlineStr">
        <is>
          <t>HATAY</t>
        </is>
      </c>
      <c r="AB433" s="131" t="n">
        <v>1.7</v>
      </c>
      <c r="AC433" s="131" t="inlineStr">
        <is>
          <t>https://www.google.com/maps/dir/?api=1&amp;origin=38.386912%2C27.107062&amp;destination=38.401482%2C27.101156&amp;travelmode=driving</t>
        </is>
      </c>
    </row>
    <row r="434" ht="30" customHeight="1" s="113">
      <c r="A434" s="202" t="inlineStr">
        <is>
          <t>SELVİNAZ TOSUN</t>
        </is>
      </c>
      <c r="B434" s="202" t="inlineStr">
        <is>
          <t>M051</t>
        </is>
      </c>
      <c r="C434" s="202" t="inlineStr">
        <is>
          <t>ŞİRİNYER</t>
        </is>
      </c>
      <c r="D434" s="202" t="inlineStr">
        <is>
          <t>İzmir</t>
        </is>
      </c>
      <c r="E434" s="202" t="inlineStr">
        <is>
          <t>ŞİRİNYER çevresi</t>
        </is>
      </c>
      <c r="F434" s="197" t="inlineStr">
        <is>
          <t>431/3 SK. N:6 D:3 HÜRRİYET MH.</t>
        </is>
      </c>
      <c r="G434" s="203" t="n">
        <v>38.400614</v>
      </c>
      <c r="H434" s="203" t="n">
        <v>27.148095</v>
      </c>
      <c r="I434" s="202" t="inlineStr">
        <is>
          <t>Toplu Taşıma</t>
        </is>
      </c>
      <c r="J434" s="204" t="n">
        <v>60</v>
      </c>
      <c r="K434" s="202" t="inlineStr">
        <is>
          <t>Değerlendirilebilir</t>
        </is>
      </c>
      <c r="L434" s="202" t="n"/>
      <c r="M434" s="205" t="n">
        <v>46229</v>
      </c>
      <c r="N434" s="202" t="inlineStr">
        <is>
          <t>Gerçek - Google Places (431/3 Sk No:6)</t>
        </is>
      </c>
      <c r="O434" s="206" t="inlineStr">
        <is>
          <t>Açık adres yalnız İK/admin tarafından görülmelidir; raporlara taşınmaz.</t>
        </is>
      </c>
      <c r="P434" s="131" t="n">
        <v>8.1</v>
      </c>
      <c r="Q434" s="131" t="inlineStr">
        <is>
          <t>OSMANGAZİ</t>
        </is>
      </c>
      <c r="R434" s="131" t="n">
        <v>6.6</v>
      </c>
      <c r="S434" s="131" t="inlineStr">
        <is>
          <t>Hayır</t>
        </is>
      </c>
      <c r="T434" s="131" t="inlineStr">
        <is>
          <t>https://www.google.com/maps/dir/?api=1&amp;origin=38.400614%2C27.148095&amp;destination=38.385072%2C27.057448&amp;travelmode=driving</t>
        </is>
      </c>
      <c r="U434" s="131" t="inlineStr">
        <is>
          <t>BUCA2</t>
        </is>
      </c>
      <c r="V434" s="131" t="n">
        <v>0.7</v>
      </c>
      <c r="W434" s="131" t="inlineStr">
        <is>
          <t>https://www.google.com/maps/dir/?api=1&amp;origin=38.400614%2C27.148095&amp;destination=38.394722%2C27.148207&amp;travelmode=driving</t>
        </is>
      </c>
      <c r="X434" s="131" t="inlineStr">
        <is>
          <t>ŞİRİNYER</t>
        </is>
      </c>
      <c r="Y434" s="131" t="n">
        <v>0.7</v>
      </c>
      <c r="Z434" s="131" t="inlineStr">
        <is>
          <t>https://www.google.com/maps/dir/?api=1&amp;origin=38.400614%2C27.148095&amp;destination=38.399377%2C27.155469&amp;travelmode=driving</t>
        </is>
      </c>
      <c r="AA434" s="131" t="inlineStr">
        <is>
          <t>ŞİRİNYER 2</t>
        </is>
      </c>
      <c r="AB434" s="131" t="n">
        <v>1.1</v>
      </c>
      <c r="AC434" s="131" t="inlineStr">
        <is>
          <t>https://www.google.com/maps/dir/?api=1&amp;origin=38.400614%2C27.148095&amp;destination=38.3911321%2C27.1511743&amp;travelmode=driving</t>
        </is>
      </c>
    </row>
    <row r="435" ht="30" customHeight="1" s="113">
      <c r="A435" s="202" t="inlineStr">
        <is>
          <t>GAMZE EKİNCİ</t>
        </is>
      </c>
      <c r="B435" s="202" t="inlineStr">
        <is>
          <t>M051</t>
        </is>
      </c>
      <c r="C435" s="202" t="inlineStr">
        <is>
          <t>ŞİRİNYER</t>
        </is>
      </c>
      <c r="D435" s="202" t="inlineStr">
        <is>
          <t>İzmir</t>
        </is>
      </c>
      <c r="E435" s="202" t="inlineStr">
        <is>
          <t>ŞİRİNYER çevresi</t>
        </is>
      </c>
      <c r="F435" s="197" t="inlineStr">
        <is>
          <t>Güven Mah. 390sk. No:6 İç Kapı No:4 Buca/İZMİR</t>
        </is>
      </c>
      <c r="G435" s="203" t="n">
        <v>38.395724</v>
      </c>
      <c r="H435" s="203" t="n">
        <v>27.151974</v>
      </c>
      <c r="I435" s="202" t="inlineStr">
        <is>
          <t>Toplu Taşıma</t>
        </is>
      </c>
      <c r="J435" s="204" t="n">
        <v>60</v>
      </c>
      <c r="K435" s="202" t="inlineStr">
        <is>
          <t>Değerlendirilebilir</t>
        </is>
      </c>
      <c r="L435" s="202" t="n"/>
      <c r="M435" s="205" t="n">
        <v>46229</v>
      </c>
      <c r="N435" s="202" t="inlineStr">
        <is>
          <t>Gerçek - Google Places (390 Sk No:6)</t>
        </is>
      </c>
      <c r="O435" s="206" t="inlineStr">
        <is>
          <t>Açık adres yalnız İK/admin tarafından görülmelidir; raporlara taşınmaz.</t>
        </is>
      </c>
      <c r="P435" s="131" t="n">
        <v>8.300000000000001</v>
      </c>
      <c r="Q435" s="131" t="inlineStr">
        <is>
          <t>MERKEZ</t>
        </is>
      </c>
      <c r="R435" s="131" t="n">
        <v>2.2</v>
      </c>
      <c r="S435" s="131" t="inlineStr">
        <is>
          <t>Hayır</t>
        </is>
      </c>
      <c r="T435" s="131" t="inlineStr">
        <is>
          <t>https://www.google.com/maps/dir/?api=1&amp;origin=38.395724%2C27.151974&amp;destination=38.385072%2C27.057448&amp;travelmode=driving</t>
        </is>
      </c>
      <c r="U435" s="131" t="inlineStr">
        <is>
          <t>BUCA2</t>
        </is>
      </c>
      <c r="V435" s="131" t="n">
        <v>0.3</v>
      </c>
      <c r="W435" s="131" t="inlineStr">
        <is>
          <t>https://www.google.com/maps/dir/?api=1&amp;origin=38.395724%2C27.151974&amp;destination=38.394722%2C27.148207&amp;travelmode=driving</t>
        </is>
      </c>
      <c r="X435" s="131" t="inlineStr">
        <is>
          <t>ŞİRİNYER</t>
        </is>
      </c>
      <c r="Y435" s="131" t="n">
        <v>0.5</v>
      </c>
      <c r="Z435" s="131" t="inlineStr">
        <is>
          <t>https://www.google.com/maps/dir/?api=1&amp;origin=38.395724%2C27.151974&amp;destination=38.399377%2C27.155469&amp;travelmode=driving</t>
        </is>
      </c>
      <c r="AA435" s="131" t="inlineStr">
        <is>
          <t>ŞİRİNYER 2</t>
        </is>
      </c>
      <c r="AB435" s="131" t="n">
        <v>0.5</v>
      </c>
      <c r="AC435" s="131" t="inlineStr">
        <is>
          <t>https://www.google.com/maps/dir/?api=1&amp;origin=38.395724%2C27.151974&amp;destination=38.3911321%2C27.1511743&amp;travelmode=driving</t>
        </is>
      </c>
    </row>
    <row r="436" ht="30" customHeight="1" s="113">
      <c r="A436" s="202" t="inlineStr">
        <is>
          <t>MEHMET KIRIŞ</t>
        </is>
      </c>
      <c r="B436" s="202" t="inlineStr">
        <is>
          <t>M051</t>
        </is>
      </c>
      <c r="C436" s="202" t="inlineStr">
        <is>
          <t>ŞİRİNYER</t>
        </is>
      </c>
      <c r="D436" s="202" t="inlineStr">
        <is>
          <t>İzmir</t>
        </is>
      </c>
      <c r="E436" s="202" t="inlineStr">
        <is>
          <t>ŞİRİNYER çevresi</t>
        </is>
      </c>
      <c r="F436" s="197" t="inlineStr">
        <is>
          <t>GÜLYAKA MAH. 2975 SOKAK NO:1/3 D:2 KARABAĞLAR İZMİR</t>
        </is>
      </c>
      <c r="G436" s="203" t="n">
        <v>38.394719</v>
      </c>
      <c r="H436" s="203" t="n">
        <v>27.121755</v>
      </c>
      <c r="I436" s="202" t="inlineStr">
        <is>
          <t>Toplu Taşıma</t>
        </is>
      </c>
      <c r="J436" s="204" t="n">
        <v>60</v>
      </c>
      <c r="K436" s="202" t="inlineStr">
        <is>
          <t>Değerlendirilebilir</t>
        </is>
      </c>
      <c r="L436" s="202" t="n"/>
      <c r="M436" s="205" t="n">
        <v>46229</v>
      </c>
      <c r="N436" s="202" t="inlineStr">
        <is>
          <t>Gerçek - Google Places (2975 Sk No:1)</t>
        </is>
      </c>
      <c r="O436" s="206" t="inlineStr">
        <is>
          <t>Açık adres yalnız İK/admin tarafından görülmelidir; raporlara taşınmaz.</t>
        </is>
      </c>
      <c r="P436" s="131" t="n">
        <v>5.7</v>
      </c>
      <c r="Q436" s="131" t="inlineStr">
        <is>
          <t>OSMANGAZİ</t>
        </is>
      </c>
      <c r="R436" s="131" t="n">
        <v>6.7</v>
      </c>
      <c r="S436" s="131" t="inlineStr">
        <is>
          <t>Hayır</t>
        </is>
      </c>
      <c r="T436" s="131" t="inlineStr">
        <is>
          <t>https://www.google.com/maps/dir/?api=1&amp;origin=38.394719%2C27.121755&amp;destination=38.385072%2C27.057448&amp;travelmode=driving</t>
        </is>
      </c>
      <c r="U436" s="131" t="inlineStr">
        <is>
          <t>BOZYAKA</t>
        </is>
      </c>
      <c r="V436" s="131" t="n">
        <v>0.3</v>
      </c>
      <c r="W436" s="131" t="inlineStr">
        <is>
          <t>https://www.google.com/maps/dir/?api=1&amp;origin=38.394719%2C27.121755&amp;destination=38.397598%2C27.122202&amp;travelmode=driving</t>
        </is>
      </c>
      <c r="X436" s="131" t="inlineStr">
        <is>
          <t>İZMİRSPOR</t>
        </is>
      </c>
      <c r="Y436" s="131" t="n">
        <v>1</v>
      </c>
      <c r="Z436" s="131" t="inlineStr">
        <is>
          <t>https://www.google.com/maps/dir/?api=1&amp;origin=38.394719%2C27.121755&amp;destination=38.403691%2C27.119105&amp;travelmode=driving</t>
        </is>
      </c>
      <c r="AA436" s="131" t="inlineStr">
        <is>
          <t>AKEVLER</t>
        </is>
      </c>
      <c r="AB436" s="131" t="n">
        <v>1.4</v>
      </c>
      <c r="AC436" s="131" t="inlineStr">
        <is>
          <t>https://www.google.com/maps/dir/?api=1&amp;origin=38.394719%2C27.121755&amp;destination=38.394301%2C27.105194&amp;travelmode=driving</t>
        </is>
      </c>
    </row>
    <row r="437" ht="30" customHeight="1" s="113">
      <c r="A437" s="202" t="inlineStr">
        <is>
          <t>MEHMET DAĞ</t>
        </is>
      </c>
      <c r="B437" s="202" t="inlineStr">
        <is>
          <t>M051</t>
        </is>
      </c>
      <c r="C437" s="202" t="inlineStr">
        <is>
          <t>ŞİRİNYER</t>
        </is>
      </c>
      <c r="D437" s="202" t="inlineStr">
        <is>
          <t>İzmir</t>
        </is>
      </c>
      <c r="E437" s="202" t="inlineStr">
        <is>
          <t>ŞİRİNYER çevresi</t>
        </is>
      </c>
      <c r="F437" s="197" t="n">
        <v>0</v>
      </c>
      <c r="G437" s="203" t="n">
        <v>38.476</v>
      </c>
      <c r="H437" s="203" t="n">
        <v>27.249</v>
      </c>
      <c r="I437" s="202" t="inlineStr">
        <is>
          <t>Toplu Taşıma</t>
        </is>
      </c>
      <c r="J437" s="204" t="n">
        <v>60</v>
      </c>
      <c r="K437" s="202" t="inlineStr">
        <is>
          <t>Değerlendirilebilir</t>
        </is>
      </c>
      <c r="L437" s="202" t="n"/>
      <c r="M437" s="205" t="n">
        <v>46229</v>
      </c>
      <c r="N437" s="202" t="inlineStr">
        <is>
          <t>Dummy - değiştiriniz</t>
        </is>
      </c>
      <c r="O437" s="206" t="inlineStr">
        <is>
          <t>Açık adres yalnız İK/admin tarafından görülmelidir; raporlara taşınmaz.</t>
        </is>
      </c>
      <c r="P437" s="131" t="n">
        <v>19.5</v>
      </c>
      <c r="Q437" s="131" t="inlineStr">
        <is>
          <t>OSMANGAZİ</t>
        </is>
      </c>
      <c r="R437" s="131" t="n">
        <v>4.9</v>
      </c>
      <c r="S437" s="131" t="inlineStr">
        <is>
          <t>Hayır</t>
        </is>
      </c>
      <c r="T437" s="131" t="inlineStr">
        <is>
          <t>https://www.google.com/maps/dir/?api=1&amp;origin=38.476%2C27.249&amp;destination=38.385072%2C27.057448&amp;travelmode=driving</t>
        </is>
      </c>
      <c r="U437" s="131" t="inlineStr">
        <is>
          <t>OSMANGAZİ</t>
        </is>
      </c>
      <c r="V437" s="131" t="n">
        <v>4.9</v>
      </c>
      <c r="W437" s="131" t="inlineStr">
        <is>
          <t>https://www.google.com/maps/dir/?api=1&amp;origin=38.476%2C27.249&amp;destination=38.464877%2C27.194834&amp;travelmode=driving</t>
        </is>
      </c>
      <c r="X437" s="131" t="inlineStr">
        <is>
          <t>YEŞİLOVA</t>
        </is>
      </c>
      <c r="Y437" s="131" t="n">
        <v>5.8</v>
      </c>
      <c r="Z437" s="131" t="inlineStr">
        <is>
          <t>https://www.google.com/maps/dir/?api=1&amp;origin=38.476%2C27.249&amp;destination=38.436005%2C27.206807&amp;travelmode=driving</t>
        </is>
      </c>
      <c r="AA437" s="131" t="inlineStr">
        <is>
          <t>MANAVKUYU</t>
        </is>
      </c>
      <c r="AB437" s="131" t="n">
        <v>6</v>
      </c>
      <c r="AC437" s="131" t="inlineStr">
        <is>
          <t>https://www.google.com/maps/dir/?api=1&amp;origin=38.476%2C27.249&amp;destination=38.4625711%2C27.1824038&amp;travelmode=driving</t>
        </is>
      </c>
    </row>
    <row r="438" ht="30" customHeight="1" s="113">
      <c r="A438" s="202" t="inlineStr">
        <is>
          <t>SEYFETTİN DAŞ</t>
        </is>
      </c>
      <c r="B438" s="202" t="inlineStr">
        <is>
          <t>M051</t>
        </is>
      </c>
      <c r="C438" s="202" t="inlineStr">
        <is>
          <t>ŞİRİNYER</t>
        </is>
      </c>
      <c r="D438" s="202" t="inlineStr">
        <is>
          <t>İzmir</t>
        </is>
      </c>
      <c r="E438" s="202" t="inlineStr">
        <is>
          <t>ŞİRİNYER çevresi</t>
        </is>
      </c>
      <c r="F438" s="197" t="inlineStr">
        <is>
          <t>1015 SOK. NO:56 KADİFEKALE KONAK</t>
        </is>
      </c>
      <c r="G438" s="203" t="n">
        <v>38.415852</v>
      </c>
      <c r="H438" s="203" t="n">
        <v>27.147553</v>
      </c>
      <c r="I438" s="202" t="inlineStr">
        <is>
          <t>Toplu Taşıma</t>
        </is>
      </c>
      <c r="J438" s="204" t="n">
        <v>60</v>
      </c>
      <c r="K438" s="202" t="inlineStr">
        <is>
          <t>Değerlendirilebilir</t>
        </is>
      </c>
      <c r="L438" s="202" t="n"/>
      <c r="M438" s="205" t="n">
        <v>46229</v>
      </c>
      <c r="N438" s="202" t="inlineStr">
        <is>
          <t>Gerçek - Google Places (1015 Sk No:56)</t>
        </is>
      </c>
      <c r="O438" s="206" t="inlineStr">
        <is>
          <t>Açık adres yalnız İK/admin tarafından görülmelidir; raporlara taşınmaz.</t>
        </is>
      </c>
      <c r="P438" s="131" t="n">
        <v>8.6</v>
      </c>
      <c r="Q438" s="131" t="inlineStr">
        <is>
          <t>OSMANGAZİ</t>
        </is>
      </c>
      <c r="R438" s="131" t="n">
        <v>6.7</v>
      </c>
      <c r="S438" s="131" t="inlineStr">
        <is>
          <t>Hayır</t>
        </is>
      </c>
      <c r="T438" s="131" t="inlineStr">
        <is>
          <t>https://www.google.com/maps/dir/?api=1&amp;origin=38.415852%2C27.147553&amp;destination=38.385072%2C27.057448&amp;travelmode=driving</t>
        </is>
      </c>
      <c r="U438" s="131" t="inlineStr">
        <is>
          <t>YAPICIOĞLU</t>
        </is>
      </c>
      <c r="V438" s="131" t="n">
        <v>1.1</v>
      </c>
      <c r="W438" s="131" t="inlineStr">
        <is>
          <t>https://www.google.com/maps/dir/?api=1&amp;origin=38.415852%2C27.147553&amp;destination=38.41192%2C27.135689&amp;travelmode=driving</t>
        </is>
      </c>
      <c r="X438" s="131" t="inlineStr">
        <is>
          <t>HAL DEPO</t>
        </is>
      </c>
      <c r="Y438" s="131" t="n">
        <v>1.8</v>
      </c>
      <c r="Z438" s="131" t="inlineStr">
        <is>
          <t>https://www.google.com/maps/dir/?api=1&amp;origin=38.415852%2C27.147553&amp;destination=38.412%2C27.168&amp;travelmode=driving</t>
        </is>
      </c>
      <c r="AA438" s="131" t="inlineStr">
        <is>
          <t>ŞİRİNYER</t>
        </is>
      </c>
      <c r="AB438" s="131" t="n">
        <v>2</v>
      </c>
      <c r="AC438" s="131" t="inlineStr">
        <is>
          <t>https://www.google.com/maps/dir/?api=1&amp;origin=38.415852%2C27.147553&amp;destination=38.399377%2C27.155469&amp;travelmode=driving</t>
        </is>
      </c>
    </row>
    <row r="439" ht="30" customHeight="1" s="113">
      <c r="A439" s="202" t="inlineStr">
        <is>
          <t>HAKAN KANMETİN</t>
        </is>
      </c>
      <c r="B439" s="202" t="inlineStr">
        <is>
          <t>M043</t>
        </is>
      </c>
      <c r="C439" s="202" t="inlineStr">
        <is>
          <t>YAPICIOĞLU</t>
        </is>
      </c>
      <c r="D439" s="202" t="inlineStr">
        <is>
          <t>İzmir</t>
        </is>
      </c>
      <c r="E439" s="202" t="inlineStr">
        <is>
          <t>YAPICIOĞLU çevresi</t>
        </is>
      </c>
      <c r="F439" s="197" t="inlineStr">
        <is>
          <t>RAKIM ERKUTLU CAD. NO : 172 İÇ KAPI NO :3</t>
        </is>
      </c>
      <c r="G439" s="203" t="n">
        <v>38.411308</v>
      </c>
      <c r="H439" s="203" t="n">
        <v>27.134855</v>
      </c>
      <c r="I439" s="202" t="inlineStr">
        <is>
          <t>Toplu Taşıma</t>
        </is>
      </c>
      <c r="J439" s="204" t="n">
        <v>60</v>
      </c>
      <c r="K439" s="202" t="inlineStr">
        <is>
          <t>Değerlendirilebilir</t>
        </is>
      </c>
      <c r="L439" s="202" t="n"/>
      <c r="M439" s="205" t="n">
        <v>46229</v>
      </c>
      <c r="N439" s="202" t="inlineStr">
        <is>
          <t>Gerçek - Google Places (Rakım Erkutlu Cd No:172)</t>
        </is>
      </c>
      <c r="O439" s="206" t="inlineStr">
        <is>
          <t>Açık adres yalnız İK/admin tarafından görülmelidir; raporlara taşınmaz.</t>
        </is>
      </c>
      <c r="P439" s="131" t="n">
        <v>7.3</v>
      </c>
      <c r="Q439" s="131" t="inlineStr">
        <is>
          <t>MERKEZ</t>
        </is>
      </c>
      <c r="R439" s="131" t="n">
        <v>4.7</v>
      </c>
      <c r="S439" s="131" t="inlineStr">
        <is>
          <t>Hayır</t>
        </is>
      </c>
      <c r="T439" s="131" t="inlineStr">
        <is>
          <t>https://www.google.com/maps/dir/?api=1&amp;origin=38.411308%2C27.134855&amp;destination=38.385072%2C27.057448&amp;travelmode=driving</t>
        </is>
      </c>
      <c r="U439" s="131" t="inlineStr">
        <is>
          <t>YAPICIOĞLU</t>
        </is>
      </c>
      <c r="V439" s="131" t="n">
        <v>0.1</v>
      </c>
      <c r="W439" s="131" t="inlineStr">
        <is>
          <t>https://www.google.com/maps/dir/?api=1&amp;origin=38.411308%2C27.134855&amp;destination=38.41192%2C27.135689&amp;travelmode=driving</t>
        </is>
      </c>
      <c r="X439" s="131" t="inlineStr">
        <is>
          <t>İZMİRSPOR</t>
        </is>
      </c>
      <c r="Y439" s="131" t="n">
        <v>1.6</v>
      </c>
      <c r="Z439" s="131" t="inlineStr">
        <is>
          <t>https://www.google.com/maps/dir/?api=1&amp;origin=38.411308%2C27.134855&amp;destination=38.403691%2C27.119105&amp;travelmode=driving</t>
        </is>
      </c>
      <c r="AA439" s="131" t="inlineStr">
        <is>
          <t>BOZYAKA</t>
        </is>
      </c>
      <c r="AB439" s="131" t="n">
        <v>1.9</v>
      </c>
      <c r="AC439" s="131" t="inlineStr">
        <is>
          <t>https://www.google.com/maps/dir/?api=1&amp;origin=38.411308%2C27.134855&amp;destination=38.397598%2C27.122202&amp;travelmode=driving</t>
        </is>
      </c>
    </row>
    <row r="440" ht="30" customHeight="1" s="113">
      <c r="A440" s="202" t="inlineStr">
        <is>
          <t>MERVE AKAN</t>
        </is>
      </c>
      <c r="B440" s="202" t="inlineStr">
        <is>
          <t>M043</t>
        </is>
      </c>
      <c r="C440" s="202" t="inlineStr">
        <is>
          <t>YAPICIOĞLU</t>
        </is>
      </c>
      <c r="D440" s="202" t="inlineStr">
        <is>
          <t>İzmir</t>
        </is>
      </c>
      <c r="E440" s="202" t="inlineStr">
        <is>
          <t>YAPICIOĞLU çevresi</t>
        </is>
      </c>
      <c r="F440" s="197" t="inlineStr">
        <is>
          <t>TUZCU MAH. 742 SOK. NO:95 KONAK İZMİR</t>
        </is>
      </c>
      <c r="G440" s="203" t="n">
        <v>38.413095</v>
      </c>
      <c r="H440" s="203" t="n">
        <v>27.136758</v>
      </c>
      <c r="I440" s="202" t="inlineStr">
        <is>
          <t>Toplu Taşıma</t>
        </is>
      </c>
      <c r="J440" s="204" t="n">
        <v>60</v>
      </c>
      <c r="K440" s="202" t="inlineStr">
        <is>
          <t>Değerlendirilebilir</t>
        </is>
      </c>
      <c r="L440" s="202" t="n"/>
      <c r="M440" s="205" t="n">
        <v>46229</v>
      </c>
      <c r="N440" s="202" t="inlineStr">
        <is>
          <t>Gerçek - Google Places (742 Sk No:95 (287 ile aynı adres))</t>
        </is>
      </c>
      <c r="O440" s="206" t="inlineStr">
        <is>
          <t>Açık adres yalnız İK/admin tarafından görülmelidir; raporlara taşınmaz.</t>
        </is>
      </c>
      <c r="P440" s="131" t="n">
        <v>7.6</v>
      </c>
      <c r="Q440" s="131" t="inlineStr">
        <is>
          <t>MERKEZ</t>
        </is>
      </c>
      <c r="R440" s="131" t="n">
        <v>2.8</v>
      </c>
      <c r="S440" s="131" t="inlineStr">
        <is>
          <t>Hayır</t>
        </is>
      </c>
      <c r="T440" s="131" t="inlineStr">
        <is>
          <t>https://www.google.com/maps/dir/?api=1&amp;origin=38.413095%2C27.136758&amp;destination=38.385072%2C27.057448&amp;travelmode=driving</t>
        </is>
      </c>
      <c r="U440" s="131" t="inlineStr">
        <is>
          <t>YAPICIOĞLU</t>
        </is>
      </c>
      <c r="V440" s="131" t="n">
        <v>0.2</v>
      </c>
      <c r="W440" s="131" t="inlineStr">
        <is>
          <t>https://www.google.com/maps/dir/?api=1&amp;origin=38.413095%2C27.136758&amp;destination=38.41192%2C27.135689&amp;travelmode=driving</t>
        </is>
      </c>
      <c r="X440" s="131" t="inlineStr">
        <is>
          <t>İZMİRSPOR</t>
        </is>
      </c>
      <c r="Y440" s="131" t="n">
        <v>1.9</v>
      </c>
      <c r="Z440" s="131" t="inlineStr">
        <is>
          <t>https://www.google.com/maps/dir/?api=1&amp;origin=38.413095%2C27.136758&amp;destination=38.403691%2C27.119105&amp;travelmode=driving</t>
        </is>
      </c>
      <c r="AA440" s="131" t="inlineStr">
        <is>
          <t>BOZYAKA</t>
        </is>
      </c>
      <c r="AB440" s="131" t="n">
        <v>2.1</v>
      </c>
      <c r="AC440" s="131" t="inlineStr">
        <is>
          <t>https://www.google.com/maps/dir/?api=1&amp;origin=38.413095%2C27.136758&amp;destination=38.397598%2C27.122202&amp;travelmode=driving</t>
        </is>
      </c>
    </row>
    <row r="441" ht="30" customHeight="1" s="113">
      <c r="A441" s="202" t="inlineStr">
        <is>
          <t>BERRİN AKTOĞ</t>
        </is>
      </c>
      <c r="B441" s="202" t="inlineStr">
        <is>
          <t>M043</t>
        </is>
      </c>
      <c r="C441" s="202" t="inlineStr">
        <is>
          <t>YAPICIOĞLU</t>
        </is>
      </c>
      <c r="D441" s="202" t="inlineStr">
        <is>
          <t>İzmir</t>
        </is>
      </c>
      <c r="E441" s="202" t="inlineStr">
        <is>
          <t>YAPICIOĞLU çevresi</t>
        </is>
      </c>
      <c r="F441" s="197" t="inlineStr">
        <is>
          <t>606 SK NO:32 K:2 ÇİMENTEPE MH İZMİR KONAK</t>
        </is>
      </c>
      <c r="G441" s="203" t="n">
        <v>38.404237</v>
      </c>
      <c r="H441" s="203" t="n">
        <v>27.133268</v>
      </c>
      <c r="I441" s="202" t="inlineStr">
        <is>
          <t>Toplu Taşıma</t>
        </is>
      </c>
      <c r="J441" s="204" t="n">
        <v>60</v>
      </c>
      <c r="K441" s="202" t="inlineStr">
        <is>
          <t>Değerlendirilebilir</t>
        </is>
      </c>
      <c r="L441" s="202" t="n"/>
      <c r="M441" s="205" t="n">
        <v>46229</v>
      </c>
      <c r="N441" s="202" t="inlineStr">
        <is>
          <t>Gerçek - Google Places (606 Sk No:32)</t>
        </is>
      </c>
      <c r="O441" s="206" t="inlineStr">
        <is>
          <t>Açık adres yalnız İK/admin tarafından görülmelidir; raporlara taşınmaz.</t>
        </is>
      </c>
      <c r="P441" s="131" t="n">
        <v>6.9</v>
      </c>
      <c r="Q441" s="131" t="inlineStr">
        <is>
          <t>MERKEZ</t>
        </is>
      </c>
      <c r="R441" s="131" t="n">
        <v>1.7</v>
      </c>
      <c r="S441" s="131" t="inlineStr">
        <is>
          <t>Hayır</t>
        </is>
      </c>
      <c r="T441" s="131" t="inlineStr">
        <is>
          <t>https://www.google.com/maps/dir/?api=1&amp;origin=38.404237%2C27.133268&amp;destination=38.385072%2C27.057448&amp;travelmode=driving</t>
        </is>
      </c>
      <c r="U441" s="131" t="inlineStr">
        <is>
          <t>YAPICIOĞLU</t>
        </is>
      </c>
      <c r="V441" s="131" t="n">
        <v>0.9</v>
      </c>
      <c r="W441" s="131" t="inlineStr">
        <is>
          <t>https://www.google.com/maps/dir/?api=1&amp;origin=38.404237%2C27.133268&amp;destination=38.41192%2C27.135689&amp;travelmode=driving</t>
        </is>
      </c>
      <c r="X441" s="131" t="inlineStr">
        <is>
          <t>BOZYAKA</t>
        </is>
      </c>
      <c r="Y441" s="131" t="n">
        <v>1.2</v>
      </c>
      <c r="Z441" s="131" t="inlineStr">
        <is>
          <t>https://www.google.com/maps/dir/?api=1&amp;origin=38.404237%2C27.133268&amp;destination=38.397598%2C27.122202&amp;travelmode=driving</t>
        </is>
      </c>
      <c r="AA441" s="131" t="inlineStr">
        <is>
          <t>İZMİRSPOR</t>
        </is>
      </c>
      <c r="AB441" s="131" t="n">
        <v>1.2</v>
      </c>
      <c r="AC441" s="131" t="inlineStr">
        <is>
          <t>https://www.google.com/maps/dir/?api=1&amp;origin=38.404237%2C27.133268&amp;destination=38.403691%2C27.119105&amp;travelmode=driving</t>
        </is>
      </c>
    </row>
    <row r="442" ht="30" customHeight="1" s="113">
      <c r="A442" s="202" t="inlineStr">
        <is>
          <t>AMŞE ÇERİ</t>
        </is>
      </c>
      <c r="B442" s="202" t="inlineStr">
        <is>
          <t>M043</t>
        </is>
      </c>
      <c r="C442" s="202" t="inlineStr">
        <is>
          <t>YAPICIOĞLU</t>
        </is>
      </c>
      <c r="D442" s="202" t="inlineStr">
        <is>
          <t>İzmir</t>
        </is>
      </c>
      <c r="E442" s="202" t="inlineStr">
        <is>
          <t>YAPICIOĞLU çevresi</t>
        </is>
      </c>
      <c r="F442" s="197" t="inlineStr">
        <is>
          <t>KOCATEPE MAH 560 SK NO:2 İÇ KAPI NO:11</t>
        </is>
      </c>
      <c r="G442" s="203" t="n">
        <v>38.407157</v>
      </c>
      <c r="H442" s="203" t="n">
        <v>27.128557</v>
      </c>
      <c r="I442" s="202" t="inlineStr">
        <is>
          <t>Toplu Taşıma</t>
        </is>
      </c>
      <c r="J442" s="204" t="n">
        <v>60</v>
      </c>
      <c r="K442" s="202" t="inlineStr">
        <is>
          <t>Değerlendirilebilir</t>
        </is>
      </c>
      <c r="L442" s="202" t="n"/>
      <c r="M442" s="205" t="n">
        <v>46229</v>
      </c>
      <c r="N442" s="202" t="inlineStr">
        <is>
          <t>Gerçek - Google Places (560 Sk No:2)</t>
        </is>
      </c>
      <c r="O442" s="206" t="inlineStr">
        <is>
          <t>Açık adres yalnız İK/admin tarafından görülmelidir; raporlara taşınmaz.</t>
        </is>
      </c>
      <c r="P442" s="131" t="n">
        <v>6.7</v>
      </c>
      <c r="Q442" s="131" t="inlineStr">
        <is>
          <t>MERKEZ</t>
        </is>
      </c>
      <c r="R442" s="131" t="n">
        <v>3.6</v>
      </c>
      <c r="S442" s="131" t="inlineStr">
        <is>
          <t>Hayır</t>
        </is>
      </c>
      <c r="T442" s="131" t="inlineStr">
        <is>
          <t>https://www.google.com/maps/dir/?api=1&amp;origin=38.407157%2C27.128557&amp;destination=38.385072%2C27.057448&amp;travelmode=driving</t>
        </is>
      </c>
      <c r="U442" s="131" t="inlineStr">
        <is>
          <t>YAPICIOĞLU</t>
        </is>
      </c>
      <c r="V442" s="131" t="n">
        <v>0.8</v>
      </c>
      <c r="W442" s="131" t="inlineStr">
        <is>
          <t>https://www.google.com/maps/dir/?api=1&amp;origin=38.407157%2C27.128557&amp;destination=38.41192%2C27.135689&amp;travelmode=driving</t>
        </is>
      </c>
      <c r="X442" s="131" t="inlineStr">
        <is>
          <t>İZMİRSPOR</t>
        </is>
      </c>
      <c r="Y442" s="131" t="n">
        <v>0.9</v>
      </c>
      <c r="Z442" s="131" t="inlineStr">
        <is>
          <t>https://www.google.com/maps/dir/?api=1&amp;origin=38.407157%2C27.128557&amp;destination=38.403691%2C27.119105&amp;travelmode=driving</t>
        </is>
      </c>
      <c r="AA442" s="131" t="inlineStr">
        <is>
          <t>BOZYAKA</t>
        </is>
      </c>
      <c r="AB442" s="131" t="n">
        <v>1.2</v>
      </c>
      <c r="AC442" s="131" t="inlineStr">
        <is>
          <t>https://www.google.com/maps/dir/?api=1&amp;origin=38.407157%2C27.128557&amp;destination=38.397598%2C27.122202&amp;travelmode=driving</t>
        </is>
      </c>
    </row>
    <row r="443" ht="30" customHeight="1" s="113">
      <c r="A443" s="202" t="inlineStr">
        <is>
          <t>ŞEYHMUS KURT</t>
        </is>
      </c>
      <c r="B443" s="202" t="inlineStr">
        <is>
          <t>M043</t>
        </is>
      </c>
      <c r="C443" s="202" t="inlineStr">
        <is>
          <t>YAPICIOĞLU</t>
        </is>
      </c>
      <c r="D443" s="202" t="inlineStr">
        <is>
          <t>İzmir</t>
        </is>
      </c>
      <c r="E443" s="202" t="inlineStr">
        <is>
          <t>YAPICIOĞLU çevresi</t>
        </is>
      </c>
      <c r="F443" s="197" t="inlineStr">
        <is>
          <t>DOLAPLIKUYU MAH 753 SK NO:2 İÇ KAPI NO:9</t>
        </is>
      </c>
      <c r="G443" s="203" t="n">
        <v>38.412038</v>
      </c>
      <c r="H443" s="203" t="n">
        <v>27.135538</v>
      </c>
      <c r="I443" s="202" t="inlineStr">
        <is>
          <t>Toplu Taşıma</t>
        </is>
      </c>
      <c r="J443" s="204" t="n">
        <v>60</v>
      </c>
      <c r="K443" s="202" t="inlineStr">
        <is>
          <t>Değerlendirilebilir</t>
        </is>
      </c>
      <c r="L443" s="202" t="n"/>
      <c r="M443" s="205" t="n">
        <v>46229</v>
      </c>
      <c r="N443" s="202" t="inlineStr">
        <is>
          <t>Gerçek - Google Places (753 Sk No:2)</t>
        </is>
      </c>
      <c r="O443" s="206" t="inlineStr">
        <is>
          <t>Açık adres yalnız İK/admin tarafından görülmelidir; raporlara taşınmaz.</t>
        </is>
      </c>
      <c r="P443" s="131" t="n">
        <v>7.4</v>
      </c>
      <c r="Q443" s="131" t="inlineStr">
        <is>
          <t>MERKEZ</t>
        </is>
      </c>
      <c r="R443" s="131" t="n">
        <v>1.6</v>
      </c>
      <c r="S443" s="131" t="inlineStr">
        <is>
          <t>Hayır</t>
        </is>
      </c>
      <c r="T443" s="131" t="inlineStr">
        <is>
          <t>https://www.google.com/maps/dir/?api=1&amp;origin=38.412038%2C27.135538&amp;destination=38.385072%2C27.057448&amp;travelmode=driving</t>
        </is>
      </c>
      <c r="U443" s="131" t="inlineStr">
        <is>
          <t>YAPICIOĞLU</t>
        </is>
      </c>
      <c r="V443" s="131" t="n">
        <v>0</v>
      </c>
      <c r="W443" s="131" t="inlineStr">
        <is>
          <t>https://www.google.com/maps/dir/?api=1&amp;origin=38.412038%2C27.135538&amp;destination=38.41192%2C27.135689&amp;travelmode=driving</t>
        </is>
      </c>
      <c r="X443" s="131" t="inlineStr">
        <is>
          <t>İZMİRSPOR</t>
        </is>
      </c>
      <c r="Y443" s="131" t="n">
        <v>1.7</v>
      </c>
      <c r="Z443" s="131" t="inlineStr">
        <is>
          <t>https://www.google.com/maps/dir/?api=1&amp;origin=38.412038%2C27.135538&amp;destination=38.403691%2C27.119105&amp;travelmode=driving</t>
        </is>
      </c>
      <c r="AA443" s="131" t="inlineStr">
        <is>
          <t>BOZYAKA</t>
        </is>
      </c>
      <c r="AB443" s="131" t="n">
        <v>2</v>
      </c>
      <c r="AC443" s="131" t="inlineStr">
        <is>
          <t>https://www.google.com/maps/dir/?api=1&amp;origin=38.412038%2C27.135538&amp;destination=38.397598%2C27.122202&amp;travelmode=driving</t>
        </is>
      </c>
    </row>
    <row r="444" ht="30" customHeight="1" s="113">
      <c r="A444" s="202" t="inlineStr">
        <is>
          <t>AYNUR AKDOĞAN</t>
        </is>
      </c>
      <c r="B444" s="202" t="inlineStr">
        <is>
          <t>M043</t>
        </is>
      </c>
      <c r="C444" s="202" t="inlineStr">
        <is>
          <t>YAPICIOĞLU</t>
        </is>
      </c>
      <c r="D444" s="202" t="inlineStr">
        <is>
          <t>İzmir</t>
        </is>
      </c>
      <c r="E444" s="202" t="inlineStr">
        <is>
          <t>YAPICIOĞLU çevresi</t>
        </is>
      </c>
      <c r="F444" s="197" t="inlineStr">
        <is>
          <t>SELÇUK MH.668 SK.NO:65 İÇ KAPI NO:3</t>
        </is>
      </c>
      <c r="G444" s="203" t="n">
        <v>38.411624</v>
      </c>
      <c r="H444" s="203" t="n">
        <v>27.134524</v>
      </c>
      <c r="I444" s="202" t="inlineStr">
        <is>
          <t>Toplu Taşıma</t>
        </is>
      </c>
      <c r="J444" s="204" t="n">
        <v>60</v>
      </c>
      <c r="K444" s="202" t="inlineStr">
        <is>
          <t>Değerlendirilebilir</t>
        </is>
      </c>
      <c r="L444" s="202" t="n"/>
      <c r="M444" s="205" t="n">
        <v>46229</v>
      </c>
      <c r="N444" s="202" t="inlineStr">
        <is>
          <t>Gerçek - Google Places (668 Sk No:65)</t>
        </is>
      </c>
      <c r="O444" s="206" t="inlineStr">
        <is>
          <t>Açık adres yalnız İK/admin tarafından görülmelidir; raporlara taşınmaz.</t>
        </is>
      </c>
      <c r="P444" s="131" t="n">
        <v>7.3</v>
      </c>
      <c r="Q444" s="131" t="inlineStr">
        <is>
          <t>MERKEZ</t>
        </is>
      </c>
      <c r="R444" s="131" t="n">
        <v>3.5</v>
      </c>
      <c r="S444" s="131" t="inlineStr">
        <is>
          <t>Hayır</t>
        </is>
      </c>
      <c r="T444" s="131" t="inlineStr">
        <is>
          <t>https://www.google.com/maps/dir/?api=1&amp;origin=38.411624%2C27.134524&amp;destination=38.385072%2C27.057448&amp;travelmode=driving</t>
        </is>
      </c>
      <c r="U444" s="131" t="inlineStr">
        <is>
          <t>YAPICIOĞLU</t>
        </is>
      </c>
      <c r="V444" s="131" t="n">
        <v>0.1</v>
      </c>
      <c r="W444" s="131" t="inlineStr">
        <is>
          <t>https://www.google.com/maps/dir/?api=1&amp;origin=38.411624%2C27.134524&amp;destination=38.41192%2C27.135689&amp;travelmode=driving</t>
        </is>
      </c>
      <c r="X444" s="131" t="inlineStr">
        <is>
          <t>İZMİRSPOR</t>
        </is>
      </c>
      <c r="Y444" s="131" t="n">
        <v>1.6</v>
      </c>
      <c r="Z444" s="131" t="inlineStr">
        <is>
          <t>https://www.google.com/maps/dir/?api=1&amp;origin=38.411624%2C27.134524&amp;destination=38.403691%2C27.119105&amp;travelmode=driving</t>
        </is>
      </c>
      <c r="AA444" s="131" t="inlineStr">
        <is>
          <t>BOZYAKA</t>
        </is>
      </c>
      <c r="AB444" s="131" t="n">
        <v>1.9</v>
      </c>
      <c r="AC444" s="131" t="inlineStr">
        <is>
          <t>https://www.google.com/maps/dir/?api=1&amp;origin=38.411624%2C27.134524&amp;destination=38.397598%2C27.122202&amp;travelmode=driving</t>
        </is>
      </c>
    </row>
    <row r="445" ht="30" customHeight="1" s="113">
      <c r="A445" s="202" t="inlineStr">
        <is>
          <t>ALİ METE</t>
        </is>
      </c>
      <c r="B445" s="202" t="inlineStr">
        <is>
          <t>M043</t>
        </is>
      </c>
      <c r="C445" s="202" t="inlineStr">
        <is>
          <t>YAPICIOĞLU</t>
        </is>
      </c>
      <c r="D445" s="202" t="inlineStr">
        <is>
          <t>İzmir</t>
        </is>
      </c>
      <c r="E445" s="202" t="inlineStr">
        <is>
          <t>YAPICIOĞLU çevresi</t>
        </is>
      </c>
      <c r="F445" s="197" t="inlineStr">
        <is>
          <t xml:space="preserve">DUATEPE MAH.629 SK. NO:38/1 KONAK	</t>
        </is>
      </c>
      <c r="G445" s="203" t="n">
        <v>38.40776</v>
      </c>
      <c r="H445" s="203" t="n">
        <v>27.134998</v>
      </c>
      <c r="I445" s="202" t="inlineStr">
        <is>
          <t>Toplu Taşıma</t>
        </is>
      </c>
      <c r="J445" s="204" t="n">
        <v>60</v>
      </c>
      <c r="K445" s="202" t="inlineStr">
        <is>
          <t>Değerlendirilebilir</t>
        </is>
      </c>
      <c r="L445" s="202" t="n"/>
      <c r="M445" s="205" t="n">
        <v>46229</v>
      </c>
      <c r="N445" s="202" t="inlineStr">
        <is>
          <t>Gerçek - Google Places (629 Sk No:38)</t>
        </is>
      </c>
      <c r="O445" s="206" t="inlineStr">
        <is>
          <t>Açık adres yalnız İK/admin tarafından görülmelidir; raporlara taşınmaz.</t>
        </is>
      </c>
      <c r="P445" s="131" t="n">
        <v>7.2</v>
      </c>
      <c r="Q445" s="131" t="inlineStr">
        <is>
          <t>MERKEZ</t>
        </is>
      </c>
      <c r="R445" s="131" t="n">
        <v>4.9</v>
      </c>
      <c r="S445" s="131" t="inlineStr">
        <is>
          <t>Hayır</t>
        </is>
      </c>
      <c r="T445" s="131" t="inlineStr">
        <is>
          <t>https://www.google.com/maps/dir/?api=1&amp;origin=38.40776%2C27.134998&amp;destination=38.385072%2C27.057448&amp;travelmode=driving</t>
        </is>
      </c>
      <c r="U445" s="131" t="inlineStr">
        <is>
          <t>YAPICIOĞLU</t>
        </is>
      </c>
      <c r="V445" s="131" t="n">
        <v>0.5</v>
      </c>
      <c r="W445" s="131" t="inlineStr">
        <is>
          <t>https://www.google.com/maps/dir/?api=1&amp;origin=38.40776%2C27.134998&amp;destination=38.41192%2C27.135689&amp;travelmode=driving</t>
        </is>
      </c>
      <c r="X445" s="131" t="inlineStr">
        <is>
          <t>İZMİRSPOR</t>
        </is>
      </c>
      <c r="Y445" s="131" t="n">
        <v>1.5</v>
      </c>
      <c r="Z445" s="131" t="inlineStr">
        <is>
          <t>https://www.google.com/maps/dir/?api=1&amp;origin=38.40776%2C27.134998&amp;destination=38.403691%2C27.119105&amp;travelmode=driving</t>
        </is>
      </c>
      <c r="AA445" s="131" t="inlineStr">
        <is>
          <t>BOZYAKA</t>
        </is>
      </c>
      <c r="AB445" s="131" t="n">
        <v>1.6</v>
      </c>
      <c r="AC445" s="131" t="inlineStr">
        <is>
          <t>https://www.google.com/maps/dir/?api=1&amp;origin=38.40776%2C27.134998&amp;destination=38.397598%2C27.122202&amp;travelmode=driving</t>
        </is>
      </c>
    </row>
    <row r="446" ht="30" customHeight="1" s="113">
      <c r="A446" s="202" t="inlineStr">
        <is>
          <t>MEHMET ÖZEN</t>
        </is>
      </c>
      <c r="B446" s="202" t="inlineStr">
        <is>
          <t>M043</t>
        </is>
      </c>
      <c r="C446" s="202" t="inlineStr">
        <is>
          <t>YAPICIOĞLU</t>
        </is>
      </c>
      <c r="D446" s="202" t="inlineStr">
        <is>
          <t>İzmir</t>
        </is>
      </c>
      <c r="E446" s="202" t="inlineStr">
        <is>
          <t>YAPICIOĞLU çevresi</t>
        </is>
      </c>
      <c r="F446" s="197" t="n">
        <v>0</v>
      </c>
      <c r="G446" s="203" t="n">
        <v>38.467</v>
      </c>
      <c r="H446" s="203" t="n">
        <v>27.339</v>
      </c>
      <c r="I446" s="202" t="inlineStr">
        <is>
          <t>Toplu Taşıma</t>
        </is>
      </c>
      <c r="J446" s="204" t="n">
        <v>60</v>
      </c>
      <c r="K446" s="202" t="inlineStr">
        <is>
          <t>Değerlendirilebilir</t>
        </is>
      </c>
      <c r="L446" s="202" t="n"/>
      <c r="M446" s="205" t="n">
        <v>46229</v>
      </c>
      <c r="N446" s="202" t="inlineStr">
        <is>
          <t>Dummy - değiştiriniz</t>
        </is>
      </c>
      <c r="O446" s="206" t="inlineStr">
        <is>
          <t>Açık adres yalnız İK/admin tarafından görülmelidir; raporlara taşınmaz.</t>
        </is>
      </c>
      <c r="P446" s="131" t="n">
        <v>26.2</v>
      </c>
      <c r="Q446" s="131" t="inlineStr">
        <is>
          <t>MERKEZ</t>
        </is>
      </c>
      <c r="R446" s="131" t="n">
        <v>3.4</v>
      </c>
      <c r="S446" s="131" t="inlineStr">
        <is>
          <t>Hayır</t>
        </is>
      </c>
      <c r="T446" s="131" t="inlineStr">
        <is>
          <t>https://www.google.com/maps/dir/?api=1&amp;origin=38.467%2C27.339&amp;destination=38.385072%2C27.057448&amp;travelmode=driving</t>
        </is>
      </c>
      <c r="U446" s="131" t="inlineStr">
        <is>
          <t>MERKEZ</t>
        </is>
      </c>
      <c r="V446" s="131" t="n">
        <v>3.4</v>
      </c>
      <c r="W446" s="131" t="inlineStr">
        <is>
          <t>https://www.google.com/maps/dir/?api=1&amp;origin=38.467%2C27.339&amp;destination=38.438%2C27.328&amp;travelmode=driving</t>
        </is>
      </c>
      <c r="X446" s="131" t="inlineStr">
        <is>
          <t>YEŞİLOVA</t>
        </is>
      </c>
      <c r="Y446" s="131" t="n">
        <v>12</v>
      </c>
      <c r="Z446" s="131" t="inlineStr">
        <is>
          <t>https://www.google.com/maps/dir/?api=1&amp;origin=38.467%2C27.339&amp;destination=38.436005%2C27.206807&amp;travelmode=driving</t>
        </is>
      </c>
      <c r="AA446" s="131" t="inlineStr">
        <is>
          <t>OSMANGAZİ</t>
        </is>
      </c>
      <c r="AB446" s="131" t="n">
        <v>12.6</v>
      </c>
      <c r="AC446" s="131" t="inlineStr">
        <is>
          <t>https://www.google.com/maps/dir/?api=1&amp;origin=38.467%2C27.339&amp;destination=38.464877%2C27.194834&amp;travelmode=driving</t>
        </is>
      </c>
    </row>
    <row r="447" ht="30" customHeight="1" s="113">
      <c r="A447" s="202" t="inlineStr">
        <is>
          <t>AHMET GÜNCÜ</t>
        </is>
      </c>
      <c r="B447" s="202" t="inlineStr">
        <is>
          <t>M043</t>
        </is>
      </c>
      <c r="C447" s="202" t="inlineStr">
        <is>
          <t>YAPICIOĞLU</t>
        </is>
      </c>
      <c r="D447" s="202" t="inlineStr">
        <is>
          <t>İzmir</t>
        </is>
      </c>
      <c r="E447" s="202" t="inlineStr">
        <is>
          <t>YAPICIOĞLU çevresi</t>
        </is>
      </c>
      <c r="F447" s="197" t="inlineStr">
        <is>
          <t>KOCAKAPI MAH. 954/1 SK. NO:8 İÇ KAPI NO:2</t>
        </is>
      </c>
      <c r="G447" s="203" t="n">
        <v>38.420475</v>
      </c>
      <c r="H447" s="203" t="n">
        <v>27.149953</v>
      </c>
      <c r="I447" s="202" t="inlineStr">
        <is>
          <t>Toplu Taşıma</t>
        </is>
      </c>
      <c r="J447" s="204" t="n">
        <v>60</v>
      </c>
      <c r="K447" s="202" t="inlineStr">
        <is>
          <t>Değerlendirilebilir</t>
        </is>
      </c>
      <c r="L447" s="202" t="n"/>
      <c r="M447" s="205" t="n">
        <v>46229</v>
      </c>
      <c r="N447" s="202" t="inlineStr">
        <is>
          <t>Gerçek - Google Places (954/1 Sk No:8)</t>
        </is>
      </c>
      <c r="O447" s="206" t="inlineStr">
        <is>
          <t>Açık adres yalnız İK/admin tarafından görülmelidir; raporlara taşınmaz.</t>
        </is>
      </c>
      <c r="P447" s="131" t="n">
        <v>9</v>
      </c>
      <c r="Q447" s="131" t="inlineStr">
        <is>
          <t>MERKEZ</t>
        </is>
      </c>
      <c r="R447" s="131" t="n">
        <v>4.8</v>
      </c>
      <c r="S447" s="131" t="inlineStr">
        <is>
          <t>Hayır</t>
        </is>
      </c>
      <c r="T447" s="131" t="inlineStr">
        <is>
          <t>https://www.google.com/maps/dir/?api=1&amp;origin=38.420475%2C27.149953&amp;destination=38.385072%2C27.057448&amp;travelmode=driving</t>
        </is>
      </c>
      <c r="U447" s="131" t="inlineStr">
        <is>
          <t>YAPICIOĞLU</t>
        </is>
      </c>
      <c r="V447" s="131" t="n">
        <v>1.6</v>
      </c>
      <c r="W447" s="131" t="inlineStr">
        <is>
          <t>https://www.google.com/maps/dir/?api=1&amp;origin=38.420475%2C27.149953&amp;destination=38.41192%2C27.135689&amp;travelmode=driving</t>
        </is>
      </c>
      <c r="X447" s="131" t="inlineStr">
        <is>
          <t>HAL DEPO</t>
        </is>
      </c>
      <c r="Y447" s="131" t="n">
        <v>1.8</v>
      </c>
      <c r="Z447" s="131" t="inlineStr">
        <is>
          <t>https://www.google.com/maps/dir/?api=1&amp;origin=38.420475%2C27.149953&amp;destination=38.412%2C27.168&amp;travelmode=driving</t>
        </is>
      </c>
      <c r="AA447" s="131" t="inlineStr">
        <is>
          <t>ŞİRİNYER</t>
        </is>
      </c>
      <c r="AB447" s="131" t="n">
        <v>2.4</v>
      </c>
      <c r="AC447" s="131" t="inlineStr">
        <is>
          <t>https://www.google.com/maps/dir/?api=1&amp;origin=38.420475%2C27.149953&amp;destination=38.399377%2C27.155469&amp;travelmode=driving</t>
        </is>
      </c>
    </row>
    <row r="448" ht="30" customHeight="1" s="113">
      <c r="A448" s="202" t="inlineStr">
        <is>
          <t>SEYMEN TONG</t>
        </is>
      </c>
      <c r="B448" s="202" t="inlineStr">
        <is>
          <t>M043</t>
        </is>
      </c>
      <c r="C448" s="202" t="inlineStr">
        <is>
          <t>YAPICIOĞLU</t>
        </is>
      </c>
      <c r="D448" s="202" t="inlineStr">
        <is>
          <t>İzmir</t>
        </is>
      </c>
      <c r="E448" s="202" t="inlineStr">
        <is>
          <t>YAPICIOĞLU çevresi</t>
        </is>
      </c>
      <c r="F448" s="197" t="inlineStr">
        <is>
          <t>BALLIKUYU MAH.1052 SK.NO:7 İÇ KAPI NO:1</t>
        </is>
      </c>
      <c r="G448" s="203" t="n">
        <v>38.415873</v>
      </c>
      <c r="H448" s="203" t="n">
        <v>27.150946</v>
      </c>
      <c r="I448" s="202" t="inlineStr">
        <is>
          <t>Toplu Taşıma</t>
        </is>
      </c>
      <c r="J448" s="204" t="n">
        <v>60</v>
      </c>
      <c r="K448" s="202" t="inlineStr">
        <is>
          <t>Değerlendirilebilir</t>
        </is>
      </c>
      <c r="L448" s="202" t="n"/>
      <c r="M448" s="205" t="n">
        <v>46229</v>
      </c>
      <c r="N448" s="202" t="inlineStr">
        <is>
          <t>Gerçek - Google Places (1052 Sk No:7)</t>
        </is>
      </c>
      <c r="O448" s="206" t="inlineStr">
        <is>
          <t>Açık adres yalnız İK/admin tarafından görülmelidir; raporlara taşınmaz.</t>
        </is>
      </c>
      <c r="P448" s="131" t="n">
        <v>8.800000000000001</v>
      </c>
      <c r="Q448" s="131" t="inlineStr">
        <is>
          <t>MERKEZ</t>
        </is>
      </c>
      <c r="R448" s="131" t="n">
        <v>3.3</v>
      </c>
      <c r="S448" s="131" t="inlineStr">
        <is>
          <t>Hayır</t>
        </is>
      </c>
      <c r="T448" s="131" t="inlineStr">
        <is>
          <t>https://www.google.com/maps/dir/?api=1&amp;origin=38.415873%2C27.150946&amp;destination=38.385072%2C27.057448&amp;travelmode=driving</t>
        </is>
      </c>
      <c r="U448" s="131" t="inlineStr">
        <is>
          <t>YAPICIOĞLU</t>
        </is>
      </c>
      <c r="V448" s="131" t="n">
        <v>1.4</v>
      </c>
      <c r="W448" s="131" t="inlineStr">
        <is>
          <t>https://www.google.com/maps/dir/?api=1&amp;origin=38.415873%2C27.150946&amp;destination=38.41192%2C27.135689&amp;travelmode=driving</t>
        </is>
      </c>
      <c r="X448" s="131" t="inlineStr">
        <is>
          <t>HAL DEPO</t>
        </is>
      </c>
      <c r="Y448" s="131" t="n">
        <v>1.5</v>
      </c>
      <c r="Z448" s="131" t="inlineStr">
        <is>
          <t>https://www.google.com/maps/dir/?api=1&amp;origin=38.415873%2C27.150946&amp;destination=38.412%2C27.168&amp;travelmode=driving</t>
        </is>
      </c>
      <c r="AA448" s="131" t="inlineStr">
        <is>
          <t>ŞİRİNYER</t>
        </is>
      </c>
      <c r="AB448" s="131" t="n">
        <v>1.9</v>
      </c>
      <c r="AC448" s="131" t="inlineStr">
        <is>
          <t>https://www.google.com/maps/dir/?api=1&amp;origin=38.415873%2C27.150946&amp;destination=38.399377%2C27.155469&amp;travelmode=driving</t>
        </is>
      </c>
    </row>
    <row r="449" ht="30" customHeight="1" s="113">
      <c r="A449" s="202" t="inlineStr">
        <is>
          <t>ALİ GÜNEŞ</t>
        </is>
      </c>
      <c r="B449" s="202" t="inlineStr">
        <is>
          <t>M057</t>
        </is>
      </c>
      <c r="C449" s="202" t="inlineStr">
        <is>
          <t>BUCA-2</t>
        </is>
      </c>
      <c r="D449" s="202" t="inlineStr">
        <is>
          <t>İzmir</t>
        </is>
      </c>
      <c r="E449" s="202" t="inlineStr">
        <is>
          <t>BUCA-2 çevresi</t>
        </is>
      </c>
      <c r="F449" s="197" t="inlineStr">
        <is>
          <t>KURUÇEŞME MAH 205/13 SOK NO:3/1 İÇ KAPI NO:2</t>
        </is>
      </c>
      <c r="G449" s="203" t="n">
        <v>38.367686</v>
      </c>
      <c r="H449" s="203" t="n">
        <v>27.193629</v>
      </c>
      <c r="I449" s="202" t="inlineStr">
        <is>
          <t>Toplu Taşıma</t>
        </is>
      </c>
      <c r="J449" s="204" t="n">
        <v>60</v>
      </c>
      <c r="K449" s="202" t="inlineStr">
        <is>
          <t>Değerlendirilebilir</t>
        </is>
      </c>
      <c r="L449" s="202" t="n"/>
      <c r="M449" s="205" t="n">
        <v>46229</v>
      </c>
      <c r="N449" s="202" t="inlineStr">
        <is>
          <t>Gerçek - Google Places (205/13 Sk No:3)</t>
        </is>
      </c>
      <c r="O449" s="206" t="inlineStr">
        <is>
          <t>Açık adres yalnız İK/admin tarafından görülmelidir; raporlara taşınmaz.</t>
        </is>
      </c>
      <c r="P449" s="131" t="n">
        <v>12</v>
      </c>
      <c r="Q449" s="131" t="inlineStr">
        <is>
          <t>ÇİFTLİK</t>
        </is>
      </c>
      <c r="R449" s="131" t="n">
        <v>3.7</v>
      </c>
      <c r="S449" s="131" t="inlineStr">
        <is>
          <t>Hayır</t>
        </is>
      </c>
      <c r="T449" s="131" t="inlineStr">
        <is>
          <t>https://www.google.com/maps/dir/?api=1&amp;origin=38.367686%2C27.193629&amp;destination=38.385072%2C27.057448&amp;travelmode=driving</t>
        </is>
      </c>
      <c r="U449" s="131" t="inlineStr">
        <is>
          <t>GEDİZ</t>
        </is>
      </c>
      <c r="V449" s="131" t="n">
        <v>3</v>
      </c>
      <c r="W449" s="131" t="inlineStr">
        <is>
          <t>https://www.google.com/maps/dir/?api=1&amp;origin=38.367686%2C27.193629&amp;destination=38.37066%2C27.159618&amp;travelmode=driving</t>
        </is>
      </c>
      <c r="X449" s="131" t="inlineStr">
        <is>
          <t>BUCA</t>
        </is>
      </c>
      <c r="Y449" s="131" t="n">
        <v>3.8</v>
      </c>
      <c r="Z449" s="131" t="inlineStr">
        <is>
          <t>https://www.google.com/maps/dir/?api=1&amp;origin=38.367686%2C27.193629&amp;destination=38.373039%2C27.150591&amp;travelmode=driving</t>
        </is>
      </c>
      <c r="AA449" s="131" t="inlineStr">
        <is>
          <t>ŞİRİNYER 2</t>
        </is>
      </c>
      <c r="AB449" s="131" t="n">
        <v>4.5</v>
      </c>
      <c r="AC449" s="131" t="inlineStr">
        <is>
          <t>https://www.google.com/maps/dir/?api=1&amp;origin=38.367686%2C27.193629&amp;destination=38.3911321%2C27.1511743&amp;travelmode=driving</t>
        </is>
      </c>
    </row>
    <row r="450" ht="30" customHeight="1" s="113">
      <c r="A450" s="202" t="inlineStr">
        <is>
          <t>HÜSNA GÜL</t>
        </is>
      </c>
      <c r="B450" s="202" t="inlineStr">
        <is>
          <t>M057</t>
        </is>
      </c>
      <c r="C450" s="202" t="inlineStr">
        <is>
          <t>BUCA-2</t>
        </is>
      </c>
      <c r="D450" s="202" t="inlineStr">
        <is>
          <t>İzmir</t>
        </is>
      </c>
      <c r="E450" s="202" t="inlineStr">
        <is>
          <t>BUCA-2 çevresi</t>
        </is>
      </c>
      <c r="F450" s="197" t="inlineStr">
        <is>
          <t>GÖKSU MAH.690/3 SK NO:25 İÇ KAPI NO:1</t>
        </is>
      </c>
      <c r="G450" s="203" t="n">
        <v>38.367011</v>
      </c>
      <c r="H450" s="203" t="n">
        <v>27.143166</v>
      </c>
      <c r="I450" s="202" t="inlineStr">
        <is>
          <t>Toplu Taşıma</t>
        </is>
      </c>
      <c r="J450" s="204" t="n">
        <v>60</v>
      </c>
      <c r="K450" s="202" t="inlineStr">
        <is>
          <t>Değerlendirilebilir</t>
        </is>
      </c>
      <c r="L450" s="202" t="n"/>
      <c r="M450" s="205" t="n">
        <v>46229</v>
      </c>
      <c r="N450" s="202" t="inlineStr">
        <is>
          <t>Gerçek - Google Places (690/3 Sk No:25)</t>
        </is>
      </c>
      <c r="O450" s="206" t="inlineStr">
        <is>
          <t>Açık adres yalnız İK/admin tarafından görülmelidir; raporlara taşınmaz.</t>
        </is>
      </c>
      <c r="P450" s="131" t="n">
        <v>7.7</v>
      </c>
      <c r="Q450" s="131" t="inlineStr">
        <is>
          <t>ÇİFTLİK</t>
        </is>
      </c>
      <c r="R450" s="131" t="n">
        <v>2.2</v>
      </c>
      <c r="S450" s="131" t="inlineStr">
        <is>
          <t>Hayır</t>
        </is>
      </c>
      <c r="T450" s="131" t="inlineStr">
        <is>
          <t>https://www.google.com/maps/dir/?api=1&amp;origin=38.367011%2C27.143166&amp;destination=38.385072%2C27.057448&amp;travelmode=driving</t>
        </is>
      </c>
      <c r="U450" s="131" t="inlineStr">
        <is>
          <t>BUCA</t>
        </is>
      </c>
      <c r="V450" s="131" t="n">
        <v>0.9</v>
      </c>
      <c r="W450" s="131" t="inlineStr">
        <is>
          <t>https://www.google.com/maps/dir/?api=1&amp;origin=38.367011%2C27.143166&amp;destination=38.373039%2C27.150591&amp;travelmode=driving</t>
        </is>
      </c>
      <c r="X450" s="131" t="inlineStr">
        <is>
          <t>GEDİZ</t>
        </is>
      </c>
      <c r="Y450" s="131" t="n">
        <v>1.5</v>
      </c>
      <c r="Z450" s="131" t="inlineStr">
        <is>
          <t>https://www.google.com/maps/dir/?api=1&amp;origin=38.367011%2C27.143166&amp;destination=38.37066%2C27.159618&amp;travelmode=driving</t>
        </is>
      </c>
      <c r="AA450" s="131" t="inlineStr">
        <is>
          <t>ŞİRİNYER 2</t>
        </is>
      </c>
      <c r="AB450" s="131" t="n">
        <v>2.8</v>
      </c>
      <c r="AC450" s="131" t="inlineStr">
        <is>
          <t>https://www.google.com/maps/dir/?api=1&amp;origin=38.367011%2C27.143166&amp;destination=38.3911321%2C27.1511743&amp;travelmode=driving</t>
        </is>
      </c>
    </row>
    <row r="451" ht="30" customHeight="1" s="113">
      <c r="A451" s="202" t="inlineStr">
        <is>
          <t>BERRİN KARACA</t>
        </is>
      </c>
      <c r="B451" s="202" t="inlineStr">
        <is>
          <t>M057</t>
        </is>
      </c>
      <c r="C451" s="202" t="inlineStr">
        <is>
          <t>BUCA-2</t>
        </is>
      </c>
      <c r="D451" s="202" t="inlineStr">
        <is>
          <t>İzmir</t>
        </is>
      </c>
      <c r="E451" s="202" t="inlineStr">
        <is>
          <t>BUCA-2 çevresi</t>
        </is>
      </c>
      <c r="F451" s="197" t="n">
        <v>0</v>
      </c>
      <c r="G451" s="203" t="n">
        <v>38.52</v>
      </c>
      <c r="H451" s="203" t="n">
        <v>27.133</v>
      </c>
      <c r="I451" s="202" t="inlineStr">
        <is>
          <t>Toplu Taşıma</t>
        </is>
      </c>
      <c r="J451" s="204" t="n">
        <v>60</v>
      </c>
      <c r="K451" s="202" t="inlineStr">
        <is>
          <t>Değerlendirilebilir</t>
        </is>
      </c>
      <c r="L451" s="202" t="n"/>
      <c r="M451" s="205" t="n">
        <v>46229</v>
      </c>
      <c r="N451" s="202" t="inlineStr">
        <is>
          <t>Dummy - değiştiriniz</t>
        </is>
      </c>
      <c r="O451" s="206" t="inlineStr">
        <is>
          <t>Açık adres yalnız İK/admin tarafından görülmelidir; raporlara taşınmaz.</t>
        </is>
      </c>
      <c r="P451" s="131" t="n">
        <v>16.4</v>
      </c>
      <c r="Q451" s="131" t="inlineStr">
        <is>
          <t>ÇİFTLİK</t>
        </is>
      </c>
      <c r="R451" s="131" t="n">
        <v>2.7</v>
      </c>
      <c r="S451" s="131" t="inlineStr">
        <is>
          <t>Hayır</t>
        </is>
      </c>
      <c r="T451" s="131" t="inlineStr">
        <is>
          <t>https://www.google.com/maps/dir/?api=1&amp;origin=38.52%2C27.133&amp;destination=38.385072%2C27.057448&amp;travelmode=driving</t>
        </is>
      </c>
      <c r="U451" s="131" t="inlineStr">
        <is>
          <t>ÇİFTLİK</t>
        </is>
      </c>
      <c r="V451" s="131" t="n">
        <v>2.7</v>
      </c>
      <c r="W451" s="131" t="inlineStr">
        <is>
          <t>https://www.google.com/maps/dir/?api=1&amp;origin=38.52%2C27.133&amp;destination=38.496%2C27.136&amp;travelmode=driving</t>
        </is>
      </c>
      <c r="X451" s="131" t="inlineStr">
        <is>
          <t>KARŞIYAKA-2</t>
        </is>
      </c>
      <c r="Y451" s="131" t="n">
        <v>5.3</v>
      </c>
      <c r="Z451" s="131" t="inlineStr">
        <is>
          <t>https://www.google.com/maps/dir/?api=1&amp;origin=38.52%2C27.133&amp;destination=38.474585%2C27.113885&amp;travelmode=driving</t>
        </is>
      </c>
      <c r="AA451" s="131" t="inlineStr">
        <is>
          <t>BAYRAKLI</t>
        </is>
      </c>
      <c r="AB451" s="131" t="n">
        <v>5.5</v>
      </c>
      <c r="AC451" s="131" t="inlineStr">
        <is>
          <t>https://www.google.com/maps/dir/?api=1&amp;origin=38.52%2C27.133&amp;destination=38.471686%2C27.11778&amp;travelmode=driving</t>
        </is>
      </c>
    </row>
    <row r="452" ht="30" customHeight="1" s="113">
      <c r="A452" s="202" t="inlineStr">
        <is>
          <t>ŞÜKRAN DENİZ</t>
        </is>
      </c>
      <c r="B452" s="202" t="inlineStr">
        <is>
          <t>M057</t>
        </is>
      </c>
      <c r="C452" s="202" t="inlineStr">
        <is>
          <t>BUCA-2</t>
        </is>
      </c>
      <c r="D452" s="202" t="inlineStr">
        <is>
          <t>İzmir</t>
        </is>
      </c>
      <c r="E452" s="202" t="inlineStr">
        <is>
          <t>BUCA-2 çevresi</t>
        </is>
      </c>
      <c r="F452" s="197" t="inlineStr">
        <is>
          <t>EFELER MAH. ATİLLA ERARSLAN SK.GÜNGÖR NO:16 İÇ KAPI NO:3 BUCA/İZMİR</t>
        </is>
      </c>
      <c r="G452" s="203" t="n">
        <v>38.390574</v>
      </c>
      <c r="H452" s="203" t="n">
        <v>27.152227</v>
      </c>
      <c r="I452" s="202" t="inlineStr">
        <is>
          <t>Toplu Taşıma</t>
        </is>
      </c>
      <c r="J452" s="204" t="n">
        <v>60</v>
      </c>
      <c r="K452" s="202" t="inlineStr">
        <is>
          <t>Değerlendirilebilir</t>
        </is>
      </c>
      <c r="L452" s="202" t="n"/>
      <c r="M452" s="205" t="n">
        <v>46229</v>
      </c>
      <c r="N452" s="202" t="inlineStr">
        <is>
          <t>Gerçek - Google Places (Atilla Eraslan Sk No:16)</t>
        </is>
      </c>
      <c r="O452" s="206" t="inlineStr">
        <is>
          <t>Açık adres yalnız İK/admin tarafından görülmelidir; raporlara taşınmaz.</t>
        </is>
      </c>
      <c r="P452" s="131" t="n">
        <v>8.300000000000001</v>
      </c>
      <c r="Q452" s="131" t="inlineStr">
        <is>
          <t>ÇİFTLİK</t>
        </is>
      </c>
      <c r="R452" s="131" t="n">
        <v>1.4</v>
      </c>
      <c r="S452" s="131" t="inlineStr">
        <is>
          <t>Hayır</t>
        </is>
      </c>
      <c r="T452" s="131" t="inlineStr">
        <is>
          <t>https://www.google.com/maps/dir/?api=1&amp;origin=38.390574%2C27.152227&amp;destination=38.385072%2C27.057448&amp;travelmode=driving</t>
        </is>
      </c>
      <c r="U452" s="131" t="inlineStr">
        <is>
          <t>ŞİRİNYER 2</t>
        </is>
      </c>
      <c r="V452" s="131" t="n">
        <v>0.1</v>
      </c>
      <c r="W452" s="131" t="inlineStr">
        <is>
          <t>https://www.google.com/maps/dir/?api=1&amp;origin=38.390574%2C27.152227&amp;destination=38.3911321%2C27.1511743&amp;travelmode=driving</t>
        </is>
      </c>
      <c r="X452" s="131" t="inlineStr">
        <is>
          <t>BUCA2</t>
        </is>
      </c>
      <c r="Y452" s="131" t="n">
        <v>0.6</v>
      </c>
      <c r="Z452" s="131" t="inlineStr">
        <is>
          <t>https://www.google.com/maps/dir/?api=1&amp;origin=38.390574%2C27.152227&amp;destination=38.394722%2C27.148207&amp;travelmode=driving</t>
        </is>
      </c>
      <c r="AA452" s="131" t="inlineStr">
        <is>
          <t>ŞİRİNYER</t>
        </is>
      </c>
      <c r="AB452" s="131" t="n">
        <v>1</v>
      </c>
      <c r="AC452" s="131" t="inlineStr">
        <is>
          <t>https://www.google.com/maps/dir/?api=1&amp;origin=38.390574%2C27.152227&amp;destination=38.399377%2C27.155469&amp;travelmode=driving</t>
        </is>
      </c>
    </row>
    <row r="453" ht="30" customHeight="1" s="113">
      <c r="A453" s="202" t="inlineStr">
        <is>
          <t>EMRE MİNKARA</t>
        </is>
      </c>
      <c r="B453" s="202" t="inlineStr">
        <is>
          <t>M057</t>
        </is>
      </c>
      <c r="C453" s="202" t="inlineStr">
        <is>
          <t>BUCA-2</t>
        </is>
      </c>
      <c r="D453" s="202" t="inlineStr">
        <is>
          <t>İzmir</t>
        </is>
      </c>
      <c r="E453" s="202" t="inlineStr">
        <is>
          <t>BUCA-2 çevresi</t>
        </is>
      </c>
      <c r="F453" s="197" t="inlineStr">
        <is>
          <t xml:space="preserve">ÇAMLIK MH. 845/2 SK. NO:9A İÇ KAPI NO:A </t>
        </is>
      </c>
      <c r="G453" s="203" t="n">
        <v>38.403447</v>
      </c>
      <c r="H453" s="203" t="n">
        <v>27.159882</v>
      </c>
      <c r="I453" s="202" t="inlineStr">
        <is>
          <t>Toplu Taşıma</t>
        </is>
      </c>
      <c r="J453" s="204" t="n">
        <v>60</v>
      </c>
      <c r="K453" s="202" t="inlineStr">
        <is>
          <t>Değerlendirilebilir</t>
        </is>
      </c>
      <c r="L453" s="202" t="n"/>
      <c r="M453" s="205" t="n">
        <v>46229</v>
      </c>
      <c r="N453" s="202" t="inlineStr">
        <is>
          <t>Gerçek - Google Places (845/2 Sk No:9)</t>
        </is>
      </c>
      <c r="O453" s="206" t="inlineStr">
        <is>
          <t>Açık adres yalnız İK/admin tarafından görülmelidir; raporlara taşınmaz.</t>
        </is>
      </c>
      <c r="P453" s="131" t="n">
        <v>5.6</v>
      </c>
      <c r="Q453" s="131" t="inlineStr">
        <is>
          <t>ÇİFTLİK</t>
        </is>
      </c>
      <c r="R453" s="131" t="n">
        <v>2.8</v>
      </c>
      <c r="S453" s="131" t="inlineStr">
        <is>
          <t>Hayır</t>
        </is>
      </c>
      <c r="T453" s="131" t="inlineStr">
        <is>
          <t>https://www.google.com/maps/dir/?api=1&amp;origin=38.403447%2C27.159882&amp;destination=38.374534%2C27.107659&amp;travelmode=driving</t>
        </is>
      </c>
      <c r="U453" s="131" t="inlineStr">
        <is>
          <t>ŞİRİNYER</t>
        </is>
      </c>
      <c r="V453" s="131" t="n">
        <v>0.6</v>
      </c>
      <c r="W453" s="131" t="inlineStr">
        <is>
          <t>https://www.google.com/maps/dir/?api=1&amp;origin=38.403447%2C27.159882&amp;destination=38.399377%2C27.155469&amp;travelmode=driving</t>
        </is>
      </c>
      <c r="X453" s="131" t="inlineStr">
        <is>
          <t>HAL DEPO</t>
        </is>
      </c>
      <c r="Y453" s="131" t="n">
        <v>1.2</v>
      </c>
      <c r="Z453" s="131" t="inlineStr">
        <is>
          <t>https://www.google.com/maps/dir/?api=1&amp;origin=38.403447%2C27.159882&amp;destination=38.412%2C27.168&amp;travelmode=driving</t>
        </is>
      </c>
      <c r="AA453" s="131" t="inlineStr">
        <is>
          <t>BUCA2</t>
        </is>
      </c>
      <c r="AB453" s="131" t="n">
        <v>1.4</v>
      </c>
      <c r="AC453" s="131" t="inlineStr">
        <is>
          <t>https://www.google.com/maps/dir/?api=1&amp;origin=38.403447%2C27.159882&amp;destination=38.394722%2C27.148207&amp;travelmode=driving</t>
        </is>
      </c>
    </row>
    <row r="454" ht="30" customHeight="1" s="113">
      <c r="A454" s="202" t="inlineStr">
        <is>
          <t>RAHŞAN SİMGE ALSAÇ</t>
        </is>
      </c>
      <c r="B454" s="202" t="inlineStr">
        <is>
          <t>M057</t>
        </is>
      </c>
      <c r="C454" s="202" t="inlineStr">
        <is>
          <t>BUCA-2</t>
        </is>
      </c>
      <c r="D454" s="202" t="inlineStr">
        <is>
          <t>İzmir</t>
        </is>
      </c>
      <c r="E454" s="202" t="inlineStr">
        <is>
          <t>BUCA-2 çevresi</t>
        </is>
      </c>
      <c r="F454" s="197" t="inlineStr">
        <is>
          <t>MUSTAFA KEMAL MAH 696/12 SK NO:17 İÇ KAPI NO:6</t>
        </is>
      </c>
      <c r="G454" s="203" t="n">
        <v>38.364866</v>
      </c>
      <c r="H454" s="203" t="n">
        <v>27.155829</v>
      </c>
      <c r="I454" s="202" t="inlineStr">
        <is>
          <t>Toplu Taşıma</t>
        </is>
      </c>
      <c r="J454" s="204" t="n">
        <v>60</v>
      </c>
      <c r="K454" s="202" t="inlineStr">
        <is>
          <t>Değerlendirilebilir</t>
        </is>
      </c>
      <c r="L454" s="202" t="n"/>
      <c r="M454" s="205" t="n">
        <v>46229</v>
      </c>
      <c r="N454" s="202" t="inlineStr">
        <is>
          <t>Gerçek - Google Places (696/12 Sk No:17)</t>
        </is>
      </c>
      <c r="O454" s="206" t="inlineStr">
        <is>
          <t>Açık adres yalnız İK/admin tarafından görülmelidir; raporlara taşınmaz.</t>
        </is>
      </c>
      <c r="P454" s="131" t="n">
        <v>4.3</v>
      </c>
      <c r="Q454" s="131" t="inlineStr">
        <is>
          <t>ÇİFTLİK</t>
        </is>
      </c>
      <c r="R454" s="131" t="n">
        <v>1.5</v>
      </c>
      <c r="S454" s="131" t="inlineStr">
        <is>
          <t>Hayır</t>
        </is>
      </c>
      <c r="T454" s="131" t="inlineStr">
        <is>
          <t>https://www.google.com/maps/dir/?api=1&amp;origin=38.364866%2C27.155829&amp;destination=38.374534%2C27.107659&amp;travelmode=driving</t>
        </is>
      </c>
      <c r="U454" s="131" t="inlineStr">
        <is>
          <t>GEDİZ</t>
        </is>
      </c>
      <c r="V454" s="131" t="n">
        <v>0.7</v>
      </c>
      <c r="W454" s="131" t="inlineStr">
        <is>
          <t>https://www.google.com/maps/dir/?api=1&amp;origin=38.364866%2C27.155829&amp;destination=38.37066%2C27.159618&amp;travelmode=driving</t>
        </is>
      </c>
      <c r="X454" s="131" t="inlineStr">
        <is>
          <t>BUCA</t>
        </is>
      </c>
      <c r="Y454" s="131" t="n">
        <v>1</v>
      </c>
      <c r="Z454" s="131" t="inlineStr">
        <is>
          <t>https://www.google.com/maps/dir/?api=1&amp;origin=38.364866%2C27.155829&amp;destination=38.373039%2C27.150591&amp;travelmode=driving</t>
        </is>
      </c>
      <c r="AA454" s="131" t="inlineStr">
        <is>
          <t>ŞİRİNYER 2</t>
        </is>
      </c>
      <c r="AB454" s="131" t="n">
        <v>2.9</v>
      </c>
      <c r="AC454" s="131" t="inlineStr">
        <is>
          <t>https://www.google.com/maps/dir/?api=1&amp;origin=38.364866%2C27.155829&amp;destination=38.3911321%2C27.1511743&amp;travelmode=driving</t>
        </is>
      </c>
    </row>
    <row r="455" ht="30" customHeight="1" s="113">
      <c r="A455" s="202" t="inlineStr">
        <is>
          <t>BAHRİ TUNÇ</t>
        </is>
      </c>
      <c r="B455" s="202" t="inlineStr">
        <is>
          <t>M057</t>
        </is>
      </c>
      <c r="C455" s="202" t="inlineStr">
        <is>
          <t>BUCA-2</t>
        </is>
      </c>
      <c r="D455" s="202" t="inlineStr">
        <is>
          <t>İzmir</t>
        </is>
      </c>
      <c r="E455" s="202" t="inlineStr">
        <is>
          <t>BUCA-2 çevresi</t>
        </is>
      </c>
      <c r="F455" s="197" t="inlineStr">
        <is>
          <t>AKINCILAR MAH 559 SOK NO:9 İÇ KAPI NO:2</t>
        </is>
      </c>
      <c r="G455" s="203" t="n">
        <v>38.406826</v>
      </c>
      <c r="H455" s="203" t="n">
        <v>27.128891</v>
      </c>
      <c r="I455" s="202" t="inlineStr">
        <is>
          <t>Toplu Taşıma</t>
        </is>
      </c>
      <c r="J455" s="204" t="n">
        <v>60</v>
      </c>
      <c r="K455" s="202" t="inlineStr">
        <is>
          <t>Değerlendirilebilir</t>
        </is>
      </c>
      <c r="L455" s="202" t="n"/>
      <c r="M455" s="205" t="n">
        <v>46229</v>
      </c>
      <c r="N455" s="202" t="inlineStr">
        <is>
          <t>Gerçek - Google Places (559 Sk No:9)</t>
        </is>
      </c>
      <c r="O455" s="206" t="inlineStr">
        <is>
          <t>Açık adres yalnız İK/admin tarafından görülmelidir; raporlara taşınmaz.</t>
        </is>
      </c>
      <c r="P455" s="131" t="n">
        <v>4</v>
      </c>
      <c r="Q455" s="131" t="inlineStr">
        <is>
          <t>ÇİFTLİK</t>
        </is>
      </c>
      <c r="R455" s="131" t="n">
        <v>1.6</v>
      </c>
      <c r="S455" s="131" t="inlineStr">
        <is>
          <t>Hayır</t>
        </is>
      </c>
      <c r="T455" s="131" t="inlineStr">
        <is>
          <t>https://www.google.com/maps/dir/?api=1&amp;origin=38.406826%2C27.128891&amp;destination=38.374534%2C27.107659&amp;travelmode=driving</t>
        </is>
      </c>
      <c r="U455" s="131" t="inlineStr">
        <is>
          <t>YAPICIOĞLU</t>
        </is>
      </c>
      <c r="V455" s="131" t="n">
        <v>0.8</v>
      </c>
      <c r="W455" s="131" t="inlineStr">
        <is>
          <t>https://www.google.com/maps/dir/?api=1&amp;origin=38.406826%2C27.128891&amp;destination=38.41192%2C27.135689&amp;travelmode=driving</t>
        </is>
      </c>
      <c r="X455" s="131" t="inlineStr">
        <is>
          <t>İZMİRSPOR</t>
        </is>
      </c>
      <c r="Y455" s="131" t="n">
        <v>0.9</v>
      </c>
      <c r="Z455" s="131" t="inlineStr">
        <is>
          <t>https://www.google.com/maps/dir/?api=1&amp;origin=38.406826%2C27.128891&amp;destination=38.403691%2C27.119105&amp;travelmode=driving</t>
        </is>
      </c>
      <c r="AA455" s="131" t="inlineStr">
        <is>
          <t>BOZYAKA</t>
        </is>
      </c>
      <c r="AB455" s="131" t="n">
        <v>1.2</v>
      </c>
      <c r="AC455" s="131" t="inlineStr">
        <is>
          <t>https://www.google.com/maps/dir/?api=1&amp;origin=38.406826%2C27.128891&amp;destination=38.397598%2C27.122202&amp;travelmode=driving</t>
        </is>
      </c>
    </row>
    <row r="456" ht="30" customHeight="1" s="113">
      <c r="A456" s="202" t="inlineStr">
        <is>
          <t>MUHAMMED MUTAA UĞUR</t>
        </is>
      </c>
      <c r="B456" s="202" t="inlineStr">
        <is>
          <t>M057</t>
        </is>
      </c>
      <c r="C456" s="202" t="inlineStr">
        <is>
          <t>BUCA-2</t>
        </is>
      </c>
      <c r="D456" s="202" t="inlineStr">
        <is>
          <t>İzmir</t>
        </is>
      </c>
      <c r="E456" s="202" t="inlineStr">
        <is>
          <t>BUCA-2 çevresi</t>
        </is>
      </c>
      <c r="F456" s="197" t="inlineStr">
        <is>
          <t>4752 NO:8 D:2 KARABAĞLAR GÜNALTAY</t>
        </is>
      </c>
      <c r="G456" s="203" t="n">
        <v>38.378727</v>
      </c>
      <c r="H456" s="203" t="n">
        <v>27.114734</v>
      </c>
      <c r="I456" s="202" t="inlineStr">
        <is>
          <t>Toplu Taşıma</t>
        </is>
      </c>
      <c r="J456" s="204" t="n">
        <v>60</v>
      </c>
      <c r="K456" s="202" t="inlineStr">
        <is>
          <t>Değerlendirilebilir</t>
        </is>
      </c>
      <c r="L456" s="202" t="n"/>
      <c r="M456" s="205" t="n">
        <v>46229</v>
      </c>
      <c r="N456" s="202" t="inlineStr">
        <is>
          <t>Gerçek - Google Places (4752 Sk No:8)</t>
        </is>
      </c>
      <c r="O456" s="206" t="inlineStr">
        <is>
          <t>Açık adres yalnız İK/admin tarafından görülmelidir; raporlara taşınmaz.</t>
        </is>
      </c>
      <c r="P456" s="131" t="n">
        <v>0.8</v>
      </c>
      <c r="Q456" s="131" t="inlineStr">
        <is>
          <t>ÇİFTLİK</t>
        </is>
      </c>
      <c r="R456" s="131" t="n">
        <v>3</v>
      </c>
      <c r="S456" s="131" t="inlineStr">
        <is>
          <t>Evet</t>
        </is>
      </c>
      <c r="T456" s="131" t="inlineStr">
        <is>
          <t>https://www.google.com/maps/dir/?api=1&amp;origin=38.378727%2C27.114734&amp;destination=38.374534%2C27.107659&amp;travelmode=driving</t>
        </is>
      </c>
      <c r="U456" s="131" t="inlineStr">
        <is>
          <t>ESKİİZMİR</t>
        </is>
      </c>
      <c r="V456" s="131" t="n">
        <v>0.8</v>
      </c>
      <c r="W456" s="131" t="inlineStr">
        <is>
          <t>https://www.google.com/maps/dir/?api=1&amp;origin=38.378727%2C27.114734&amp;destination=38.374534%2C27.107659&amp;travelmode=driving</t>
        </is>
      </c>
      <c r="X456" s="131" t="inlineStr">
        <is>
          <t>AKEVLER</t>
        </is>
      </c>
      <c r="Y456" s="131" t="n">
        <v>1.9</v>
      </c>
      <c r="Z456" s="131" t="inlineStr">
        <is>
          <t>https://www.google.com/maps/dir/?api=1&amp;origin=38.378727%2C27.114734&amp;destination=38.394301%2C27.105194&amp;travelmode=driving</t>
        </is>
      </c>
      <c r="AA456" s="131" t="inlineStr">
        <is>
          <t>BOZYAKA</t>
        </is>
      </c>
      <c r="AB456" s="131" t="n">
        <v>2.2</v>
      </c>
      <c r="AC456" s="131" t="inlineStr">
        <is>
          <t>https://www.google.com/maps/dir/?api=1&amp;origin=38.378727%2C27.114734&amp;destination=38.397598%2C27.122202&amp;travelmode=driving</t>
        </is>
      </c>
    </row>
    <row r="457" ht="30" customHeight="1" s="113">
      <c r="A457" s="202" t="inlineStr">
        <is>
          <t>SALİH YILMAZ</t>
        </is>
      </c>
      <c r="B457" s="202" t="inlineStr">
        <is>
          <t>M037</t>
        </is>
      </c>
      <c r="C457" s="202" t="inlineStr">
        <is>
          <t>SEFERİHİSAR</t>
        </is>
      </c>
      <c r="D457" s="202" t="inlineStr">
        <is>
          <t>İzmir</t>
        </is>
      </c>
      <c r="E457" s="202" t="inlineStr">
        <is>
          <t>SEFERİHİSAR çevresi</t>
        </is>
      </c>
      <c r="F457" s="197" t="inlineStr">
        <is>
          <t>GENERAL KAZIM ÖZALP MAH. N:17 POLİGON İZMİR</t>
        </is>
      </c>
      <c r="G457" s="203" t="n">
        <v>38.459277</v>
      </c>
      <c r="H457" s="203" t="n">
        <v>27.212225</v>
      </c>
      <c r="I457" s="202" t="inlineStr">
        <is>
          <t>Toplu Taşıma</t>
        </is>
      </c>
      <c r="J457" s="204" t="n">
        <v>60</v>
      </c>
      <c r="K457" s="202" t="inlineStr">
        <is>
          <t>Değerlendirilebilir</t>
        </is>
      </c>
      <c r="L457" s="202" t="n"/>
      <c r="M457" s="205" t="n">
        <v>46229</v>
      </c>
      <c r="N457" s="202" t="inlineStr">
        <is>
          <t>Gerçek - Google Places (Poligon civarı (zayıf))</t>
        </is>
      </c>
      <c r="O457" s="206" t="inlineStr">
        <is>
          <t>Açık adres yalnız İK/admin tarafından görülmelidir; raporlara taşınmaz.</t>
        </is>
      </c>
      <c r="P457" s="131" t="n">
        <v>13.1</v>
      </c>
      <c r="Q457" s="131" t="inlineStr">
        <is>
          <t>GÜMÜŞPALA</t>
        </is>
      </c>
      <c r="R457" s="131" t="n">
        <v>1.6</v>
      </c>
      <c r="S457" s="131" t="inlineStr">
        <is>
          <t>Hayır</t>
        </is>
      </c>
      <c r="T457" s="131" t="inlineStr">
        <is>
          <t>https://www.google.com/maps/dir/?api=1&amp;origin=38.459277%2C27.212225&amp;destination=38.374534%2C27.107659&amp;travelmode=driving</t>
        </is>
      </c>
      <c r="U457" s="131" t="inlineStr">
        <is>
          <t>OSMANGAZİ</t>
        </is>
      </c>
      <c r="V457" s="131" t="n">
        <v>1.6</v>
      </c>
      <c r="W457" s="131" t="inlineStr">
        <is>
          <t>https://www.google.com/maps/dir/?api=1&amp;origin=38.459277%2C27.212225&amp;destination=38.464877%2C27.194834&amp;travelmode=driving</t>
        </is>
      </c>
      <c r="X457" s="131" t="inlineStr">
        <is>
          <t>MANAVKUYU</t>
        </is>
      </c>
      <c r="Y457" s="131" t="n">
        <v>2.6</v>
      </c>
      <c r="Z457" s="131" t="inlineStr">
        <is>
          <t>https://www.google.com/maps/dir/?api=1&amp;origin=38.459277%2C27.212225&amp;destination=38.4625711%2C27.1824038&amp;travelmode=driving</t>
        </is>
      </c>
      <c r="AA457" s="131" t="inlineStr">
        <is>
          <t>YEŞİLOVA</t>
        </is>
      </c>
      <c r="AB457" s="131" t="n">
        <v>2.6</v>
      </c>
      <c r="AC457" s="131" t="inlineStr">
        <is>
          <t>https://www.google.com/maps/dir/?api=1&amp;origin=38.459277%2C27.212225&amp;destination=38.436005%2C27.206807&amp;travelmode=driving</t>
        </is>
      </c>
    </row>
    <row r="458" ht="30" customHeight="1" s="113">
      <c r="A458" s="202" t="inlineStr">
        <is>
          <t>MURAT OTLU</t>
        </is>
      </c>
      <c r="B458" s="202" t="inlineStr">
        <is>
          <t>M037</t>
        </is>
      </c>
      <c r="C458" s="202" t="inlineStr">
        <is>
          <t>SEFERİHİSAR</t>
        </is>
      </c>
      <c r="D458" s="202" t="inlineStr">
        <is>
          <t>İzmir</t>
        </is>
      </c>
      <c r="E458" s="202" t="inlineStr">
        <is>
          <t>SEFERİHİSAR çevresi</t>
        </is>
      </c>
      <c r="F458" s="197" t="inlineStr">
        <is>
          <t>CAMİKEBİR MAH.ŞEHİT GENERAL TEMEL CİNGÖZ CAD.NO:37 İÇ KAPI NO:2 SEFERİHİSAR</t>
        </is>
      </c>
      <c r="G458" s="203" t="n">
        <v>38.197599</v>
      </c>
      <c r="H458" s="203" t="n">
        <v>26.836216</v>
      </c>
      <c r="I458" s="202" t="inlineStr">
        <is>
          <t>Toplu Taşıma</t>
        </is>
      </c>
      <c r="J458" s="204" t="n">
        <v>60</v>
      </c>
      <c r="K458" s="202" t="inlineStr">
        <is>
          <t>Değerlendirilebilir</t>
        </is>
      </c>
      <c r="L458" s="202" t="n"/>
      <c r="M458" s="205" t="n">
        <v>46229</v>
      </c>
      <c r="N458" s="202" t="inlineStr">
        <is>
          <t>Gerçek - Google Places (Cingöz Cd No:37)</t>
        </is>
      </c>
      <c r="O458" s="206" t="inlineStr">
        <is>
          <t>Açık adres yalnız İK/admin tarafından görülmelidir; raporlara taşınmaz.</t>
        </is>
      </c>
      <c r="P458" s="131" t="n">
        <v>30.8</v>
      </c>
      <c r="Q458" s="131" t="inlineStr">
        <is>
          <t>GÜMÜŞPALA</t>
        </is>
      </c>
      <c r="R458" s="131" t="n">
        <v>0.7</v>
      </c>
      <c r="S458" s="131" t="inlineStr">
        <is>
          <t>Hayır</t>
        </is>
      </c>
      <c r="T458" s="131" t="inlineStr">
        <is>
          <t>https://www.google.com/maps/dir/?api=1&amp;origin=38.197599%2C26.836216&amp;destination=38.374534%2C27.107659&amp;travelmode=driving</t>
        </is>
      </c>
      <c r="U458" s="131" t="inlineStr">
        <is>
          <t>SEFERİHİSAR</t>
        </is>
      </c>
      <c r="V458" s="131" t="n">
        <v>0.3</v>
      </c>
      <c r="W458" s="131" t="inlineStr">
        <is>
          <t>https://www.google.com/maps/dir/?api=1&amp;origin=38.197599%2C26.836216&amp;destination=38.194921%2C26.835212&amp;travelmode=driving</t>
        </is>
      </c>
      <c r="X458" s="131" t="inlineStr">
        <is>
          <t>MENDERES</t>
        </is>
      </c>
      <c r="Y458" s="131" t="n">
        <v>26.2</v>
      </c>
      <c r="Z458" s="131" t="inlineStr">
        <is>
          <t>https://www.google.com/maps/dir/?api=1&amp;origin=38.197599%2C26.836216&amp;destination=38.260463%2C27.125587&amp;travelmode=driving</t>
        </is>
      </c>
      <c r="AA458" s="131" t="inlineStr">
        <is>
          <t>NARLIDERE</t>
        </is>
      </c>
      <c r="AB458" s="131" t="n">
        <v>26.3</v>
      </c>
      <c r="AC458" s="131" t="inlineStr">
        <is>
          <t>https://www.google.com/maps/dir/?api=1&amp;origin=38.197599%2C26.836216&amp;destination=38.392816%2C27.006006&amp;travelmode=driving</t>
        </is>
      </c>
    </row>
    <row r="459" ht="30" customHeight="1" s="113">
      <c r="A459" s="202" t="inlineStr">
        <is>
          <t>ÖZGE ERDOĞAN</t>
        </is>
      </c>
      <c r="B459" s="202" t="inlineStr">
        <is>
          <t>M037</t>
        </is>
      </c>
      <c r="C459" s="202" t="inlineStr">
        <is>
          <t>SEFERİHİSAR</t>
        </is>
      </c>
      <c r="D459" s="202" t="inlineStr">
        <is>
          <t>İzmir</t>
        </is>
      </c>
      <c r="E459" s="202" t="inlineStr">
        <is>
          <t>SEFERİHİSAR çevresi</t>
        </is>
      </c>
      <c r="F459" s="197" t="inlineStr">
        <is>
          <t>CAMİKEBİR MAH.87/3SK.NO:4 İÇ KAPI NO:4 SEFERİHİSAR İZMİR</t>
        </is>
      </c>
      <c r="G459" s="203" t="n">
        <v>38.212254</v>
      </c>
      <c r="H459" s="203" t="n">
        <v>26.826384</v>
      </c>
      <c r="I459" s="202" t="inlineStr">
        <is>
          <t>Toplu Taşıma</t>
        </is>
      </c>
      <c r="J459" s="204" t="n">
        <v>60</v>
      </c>
      <c r="K459" s="202" t="inlineStr">
        <is>
          <t>Değerlendirilebilir</t>
        </is>
      </c>
      <c r="L459" s="202" t="n"/>
      <c r="M459" s="205" t="n">
        <v>46229</v>
      </c>
      <c r="N459" s="202" t="inlineStr">
        <is>
          <t>Gerçek - Google Places (87/3 Sk No:4)</t>
        </is>
      </c>
      <c r="O459" s="206" t="inlineStr">
        <is>
          <t>Açık adres yalnız İK/admin tarafından görülmelidir; raporlara taşınmaz.</t>
        </is>
      </c>
      <c r="P459" s="131" t="n">
        <v>30.5</v>
      </c>
      <c r="Q459" s="131" t="inlineStr">
        <is>
          <t>GÜMÜŞPALA</t>
        </is>
      </c>
      <c r="R459" s="131" t="n">
        <v>1.6</v>
      </c>
      <c r="S459" s="131" t="inlineStr">
        <is>
          <t>Hayır</t>
        </is>
      </c>
      <c r="T459" s="131" t="inlineStr">
        <is>
          <t>https://www.google.com/maps/dir/?api=1&amp;origin=38.212254%2C26.826384&amp;destination=38.374534%2C27.107659&amp;travelmode=driving</t>
        </is>
      </c>
      <c r="U459" s="131" t="inlineStr">
        <is>
          <t>SEFERİHİSAR</t>
        </is>
      </c>
      <c r="V459" s="131" t="n">
        <v>2.1</v>
      </c>
      <c r="W459" s="131" t="inlineStr">
        <is>
          <t>https://www.google.com/maps/dir/?api=1&amp;origin=38.212254%2C26.826384&amp;destination=38.194921%2C26.835212&amp;travelmode=driving</t>
        </is>
      </c>
      <c r="X459" s="131" t="inlineStr">
        <is>
          <t>NARLIDERE</t>
        </is>
      </c>
      <c r="Y459" s="131" t="n">
        <v>25.5</v>
      </c>
      <c r="Z459" s="131" t="inlineStr">
        <is>
          <t>https://www.google.com/maps/dir/?api=1&amp;origin=38.212254%2C26.826384&amp;destination=38.392816%2C27.006006&amp;travelmode=driving</t>
        </is>
      </c>
      <c r="AA459" s="131" t="inlineStr">
        <is>
          <t>MENDERES</t>
        </is>
      </c>
      <c r="AB459" s="131" t="n">
        <v>26.7</v>
      </c>
      <c r="AC459" s="131" t="inlineStr">
        <is>
          <t>https://www.google.com/maps/dir/?api=1&amp;origin=38.212254%2C26.826384&amp;destination=38.260463%2C27.125587&amp;travelmode=driving</t>
        </is>
      </c>
    </row>
    <row r="460" ht="30" customHeight="1" s="113">
      <c r="A460" s="202" t="inlineStr">
        <is>
          <t>İLAYDA İLDENUR ATİK</t>
        </is>
      </c>
      <c r="B460" s="202" t="inlineStr">
        <is>
          <t>M037</t>
        </is>
      </c>
      <c r="C460" s="202" t="inlineStr">
        <is>
          <t>SEFERİHİSAR</t>
        </is>
      </c>
      <c r="D460" s="202" t="inlineStr">
        <is>
          <t>İzmir</t>
        </is>
      </c>
      <c r="E460" s="202" t="inlineStr">
        <is>
          <t>SEFERİHİSAR çevresi</t>
        </is>
      </c>
      <c r="F460" s="197" t="inlineStr">
        <is>
          <t>HIDIRLIK MAH.İNÖNÜ CAD. A BLOK NO:47 İÇ KAPI NO:4</t>
        </is>
      </c>
      <c r="G460" s="203" t="n">
        <v>38.190919</v>
      </c>
      <c r="H460" s="203" t="n">
        <v>26.837713</v>
      </c>
      <c r="I460" s="202" t="inlineStr">
        <is>
          <t>Toplu Taşıma</t>
        </is>
      </c>
      <c r="J460" s="204" t="n">
        <v>60</v>
      </c>
      <c r="K460" s="202" t="inlineStr">
        <is>
          <t>Değerlendirilebilir</t>
        </is>
      </c>
      <c r="L460" s="202" t="n"/>
      <c r="M460" s="205" t="n">
        <v>46229</v>
      </c>
      <c r="N460" s="202" t="inlineStr">
        <is>
          <t>Gerçek - Google Places (İnönü Cd No:47)</t>
        </is>
      </c>
      <c r="O460" s="206" t="inlineStr">
        <is>
          <t>Açık adres yalnız İK/admin tarafından görülmelidir; raporlara taşınmaz.</t>
        </is>
      </c>
      <c r="P460" s="131" t="n">
        <v>31.2</v>
      </c>
      <c r="Q460" s="131" t="inlineStr">
        <is>
          <t>GÜMÜŞPALA</t>
        </is>
      </c>
      <c r="R460" s="131" t="n">
        <v>0.6</v>
      </c>
      <c r="S460" s="131" t="inlineStr">
        <is>
          <t>Hayır</t>
        </is>
      </c>
      <c r="T460" s="131" t="inlineStr">
        <is>
          <t>https://www.google.com/maps/dir/?api=1&amp;origin=38.190919%2C26.837713&amp;destination=38.374534%2C27.107659&amp;travelmode=driving</t>
        </is>
      </c>
      <c r="U460" s="131" t="inlineStr">
        <is>
          <t>SEFERİHİSAR</t>
        </is>
      </c>
      <c r="V460" s="131" t="n">
        <v>0.5</v>
      </c>
      <c r="W460" s="131" t="inlineStr">
        <is>
          <t>https://www.google.com/maps/dir/?api=1&amp;origin=38.190919%2C26.837713&amp;destination=38.194921%2C26.835212&amp;travelmode=driving</t>
        </is>
      </c>
      <c r="X460" s="131" t="inlineStr">
        <is>
          <t>MENDERES</t>
        </is>
      </c>
      <c r="Y460" s="131" t="n">
        <v>26.3</v>
      </c>
      <c r="Z460" s="131" t="inlineStr">
        <is>
          <t>https://www.google.com/maps/dir/?api=1&amp;origin=38.190919%2C26.837713&amp;destination=38.260463%2C27.125587&amp;travelmode=driving</t>
        </is>
      </c>
      <c r="AA460" s="131" t="inlineStr">
        <is>
          <t>NARLIDERE</t>
        </is>
      </c>
      <c r="AB460" s="131" t="n">
        <v>26.8</v>
      </c>
      <c r="AC460" s="131" t="inlineStr">
        <is>
          <t>https://www.google.com/maps/dir/?api=1&amp;origin=38.190919%2C26.837713&amp;destination=38.392816%2C27.006006&amp;travelmode=driving</t>
        </is>
      </c>
    </row>
    <row r="461" ht="30" customHeight="1" s="113">
      <c r="A461" s="202" t="inlineStr">
        <is>
          <t>RABİA AKCAN</t>
        </is>
      </c>
      <c r="B461" s="202" t="inlineStr">
        <is>
          <t>M037</t>
        </is>
      </c>
      <c r="C461" s="202" t="inlineStr">
        <is>
          <t>SEFERİHİSAR</t>
        </is>
      </c>
      <c r="D461" s="202" t="inlineStr">
        <is>
          <t>İzmir</t>
        </is>
      </c>
      <c r="E461" s="202" t="inlineStr">
        <is>
          <t>SEFERİHİSAR çevresi</t>
        </is>
      </c>
      <c r="F461" s="197" t="inlineStr">
        <is>
          <t>TEPECİK MAH BAHÇEKÖY KÜME EVLERİ NO:33 SEFERHİSAR</t>
        </is>
      </c>
      <c r="G461" s="203" t="n">
        <v>38.180686</v>
      </c>
      <c r="H461" s="203" t="n">
        <v>26.848648</v>
      </c>
      <c r="I461" s="202" t="inlineStr">
        <is>
          <t>Toplu Taşıma</t>
        </is>
      </c>
      <c r="J461" s="204" t="n">
        <v>60</v>
      </c>
      <c r="K461" s="202" t="inlineStr">
        <is>
          <t>Değerlendirilebilir</t>
        </is>
      </c>
      <c r="L461" s="202" t="n"/>
      <c r="M461" s="205" t="n">
        <v>46229</v>
      </c>
      <c r="N461" s="202" t="inlineStr">
        <is>
          <t>Gerçek - Google Places (Bahçe Köy Sitesi)</t>
        </is>
      </c>
      <c r="O461" s="206" t="inlineStr">
        <is>
          <t>Açık adres yalnız İK/admin tarafından görülmelidir; raporlara taşınmaz.</t>
        </is>
      </c>
      <c r="P461" s="131" t="n">
        <v>31.2</v>
      </c>
      <c r="Q461" s="131" t="inlineStr">
        <is>
          <t>GÜMÜŞPALA</t>
        </is>
      </c>
      <c r="R461" s="131" t="n">
        <v>1.7</v>
      </c>
      <c r="S461" s="131" t="inlineStr">
        <is>
          <t>Hayır</t>
        </is>
      </c>
      <c r="T461" s="131" t="inlineStr">
        <is>
          <t>https://www.google.com/maps/dir/?api=1&amp;origin=38.180686%2C26.848648&amp;destination=38.374534%2C27.107659&amp;travelmode=driving</t>
        </is>
      </c>
      <c r="U461" s="131" t="inlineStr">
        <is>
          <t>SEFERİHİSAR</t>
        </is>
      </c>
      <c r="V461" s="131" t="n">
        <v>2</v>
      </c>
      <c r="W461" s="131" t="inlineStr">
        <is>
          <t>https://www.google.com/maps/dir/?api=1&amp;origin=38.180686%2C26.848648&amp;destination=38.194921%2C26.835212&amp;travelmode=driving</t>
        </is>
      </c>
      <c r="X461" s="131" t="inlineStr">
        <is>
          <t>MENDERES</t>
        </is>
      </c>
      <c r="Y461" s="131" t="n">
        <v>25.8</v>
      </c>
      <c r="Z461" s="131" t="inlineStr">
        <is>
          <t>https://www.google.com/maps/dir/?api=1&amp;origin=38.180686%2C26.848648&amp;destination=38.260463%2C27.125587&amp;travelmode=driving</t>
        </is>
      </c>
      <c r="AA461" s="131" t="inlineStr">
        <is>
          <t>NARLIDERE</t>
        </is>
      </c>
      <c r="AB461" s="131" t="n">
        <v>27.3</v>
      </c>
      <c r="AC461" s="131" t="inlineStr">
        <is>
          <t>https://www.google.com/maps/dir/?api=1&amp;origin=38.180686%2C26.848648&amp;destination=38.392816%2C27.006006&amp;travelmode=driving</t>
        </is>
      </c>
    </row>
    <row r="462" ht="30" customHeight="1" s="113">
      <c r="A462" s="202" t="inlineStr">
        <is>
          <t>AYSUN BATUR</t>
        </is>
      </c>
      <c r="B462" s="202" t="inlineStr">
        <is>
          <t>M037</t>
        </is>
      </c>
      <c r="C462" s="202" t="inlineStr">
        <is>
          <t>SEFERİHİSAR</t>
        </is>
      </c>
      <c r="D462" s="202" t="inlineStr">
        <is>
          <t>İzmir</t>
        </is>
      </c>
      <c r="E462" s="202" t="inlineStr">
        <is>
          <t>SEFERİHİSAR çevresi</t>
        </is>
      </c>
      <c r="F462" s="197" t="inlineStr">
        <is>
          <t>TURABİYE MAH 32/3 SK NO:8 İÇ KAPI NO:15</t>
        </is>
      </c>
      <c r="G462" s="203" t="n">
        <v>38.197728</v>
      </c>
      <c r="H462" s="203" t="n">
        <v>26.841659</v>
      </c>
      <c r="I462" s="202" t="inlineStr">
        <is>
          <t>Toplu Taşıma</t>
        </is>
      </c>
      <c r="J462" s="204" t="n">
        <v>60</v>
      </c>
      <c r="K462" s="202" t="inlineStr">
        <is>
          <t>Değerlendirilebilir</t>
        </is>
      </c>
      <c r="L462" s="202" t="n"/>
      <c r="M462" s="205" t="n">
        <v>46229</v>
      </c>
      <c r="N462" s="202" t="inlineStr">
        <is>
          <t>Gerçek - Google Places (32/3 Sk No:8)</t>
        </is>
      </c>
      <c r="O462" s="206" t="inlineStr">
        <is>
          <t>Açık adres yalnız İK/admin tarafından görülmelidir; raporlara taşınmaz.</t>
        </is>
      </c>
      <c r="P462" s="131" t="n">
        <v>30.4</v>
      </c>
      <c r="Q462" s="131" t="inlineStr">
        <is>
          <t>GÜMÜŞPALA</t>
        </is>
      </c>
      <c r="R462" s="131" t="n">
        <v>0.7</v>
      </c>
      <c r="S462" s="131" t="inlineStr">
        <is>
          <t>Hayır</t>
        </is>
      </c>
      <c r="T462" s="131" t="inlineStr">
        <is>
          <t>https://www.google.com/maps/dir/?api=1&amp;origin=38.197728%2C26.841659&amp;destination=38.374534%2C27.107659&amp;travelmode=driving</t>
        </is>
      </c>
      <c r="U462" s="131" t="inlineStr">
        <is>
          <t>SEFERİHİSAR</t>
        </is>
      </c>
      <c r="V462" s="131" t="n">
        <v>0.6</v>
      </c>
      <c r="W462" s="131" t="inlineStr">
        <is>
          <t>https://www.google.com/maps/dir/?api=1&amp;origin=38.197728%2C26.841659&amp;destination=38.194921%2C26.835212&amp;travelmode=driving</t>
        </is>
      </c>
      <c r="X462" s="131" t="inlineStr">
        <is>
          <t>MENDERES</t>
        </is>
      </c>
      <c r="Y462" s="131" t="n">
        <v>25.8</v>
      </c>
      <c r="Z462" s="131" t="inlineStr">
        <is>
          <t>https://www.google.com/maps/dir/?api=1&amp;origin=38.197728%2C26.841659&amp;destination=38.260463%2C27.125587&amp;travelmode=driving</t>
        </is>
      </c>
      <c r="AA462" s="131" t="inlineStr">
        <is>
          <t>NARLIDERE</t>
        </is>
      </c>
      <c r="AB462" s="131" t="n">
        <v>26</v>
      </c>
      <c r="AC462" s="131" t="inlineStr">
        <is>
          <t>https://www.google.com/maps/dir/?api=1&amp;origin=38.197728%2C26.841659&amp;destination=38.392816%2C27.006006&amp;travelmode=driving</t>
        </is>
      </c>
    </row>
    <row r="463" ht="30" customHeight="1" s="113">
      <c r="A463" s="202" t="inlineStr">
        <is>
          <t>ALİ KARAASLAN</t>
        </is>
      </c>
      <c r="B463" s="202" t="inlineStr">
        <is>
          <t>M037</t>
        </is>
      </c>
      <c r="C463" s="202" t="inlineStr">
        <is>
          <t>SEFERİHİSAR</t>
        </is>
      </c>
      <c r="D463" s="202" t="inlineStr">
        <is>
          <t>İzmir</t>
        </is>
      </c>
      <c r="E463" s="202" t="inlineStr">
        <is>
          <t>SEFERİHİSAR çevresi</t>
        </is>
      </c>
      <c r="F463" s="197" t="inlineStr">
        <is>
          <t>CAMİKEBİR MAH.46 SK.NO:11-13 İÇ KAPI NO:1 SEFERİHİSAR/İZMİR</t>
        </is>
      </c>
      <c r="G463" s="203" t="n">
        <v>38.196421</v>
      </c>
      <c r="H463" s="203" t="n">
        <v>26.837132</v>
      </c>
      <c r="I463" s="202" t="inlineStr">
        <is>
          <t>Toplu Taşıma</t>
        </is>
      </c>
      <c r="J463" s="204" t="n">
        <v>60</v>
      </c>
      <c r="K463" s="202" t="inlineStr">
        <is>
          <t>Değerlendirilebilir</t>
        </is>
      </c>
      <c r="L463" s="202" t="n"/>
      <c r="M463" s="205" t="n">
        <v>46229</v>
      </c>
      <c r="N463" s="202" t="inlineStr">
        <is>
          <t>Gerçek - Google Places (46 Sk No:11)</t>
        </is>
      </c>
      <c r="O463" s="206" t="inlineStr">
        <is>
          <t>Açık adres yalnız İK/admin tarafından görülmelidir; raporlara taşınmaz.</t>
        </is>
      </c>
      <c r="P463" s="131" t="n">
        <v>32.4</v>
      </c>
      <c r="Q463" s="131" t="inlineStr">
        <is>
          <t>GÜMÜŞPALA</t>
        </is>
      </c>
      <c r="R463" s="131" t="n">
        <v>1.6</v>
      </c>
      <c r="S463" s="131" t="inlineStr">
        <is>
          <t>Hayır</t>
        </is>
      </c>
      <c r="T463" s="131" t="inlineStr">
        <is>
          <t>https://www.google.com/maps/dir/?api=1&amp;origin=38.196421%2C26.837132&amp;destination=38.401482%2C27.101156&amp;travelmode=driving</t>
        </is>
      </c>
      <c r="U463" s="131" t="inlineStr">
        <is>
          <t>SEFERİHİSAR</t>
        </is>
      </c>
      <c r="V463" s="131" t="n">
        <v>0.2</v>
      </c>
      <c r="W463" s="131" t="inlineStr">
        <is>
          <t>https://www.google.com/maps/dir/?api=1&amp;origin=38.196421%2C26.837132&amp;destination=38.194921%2C26.835212&amp;travelmode=driving</t>
        </is>
      </c>
      <c r="X463" s="131" t="inlineStr">
        <is>
          <t>MENDERES</t>
        </is>
      </c>
      <c r="Y463" s="131" t="n">
        <v>26.2</v>
      </c>
      <c r="Z463" s="131" t="inlineStr">
        <is>
          <t>https://www.google.com/maps/dir/?api=1&amp;origin=38.196421%2C26.837132&amp;destination=38.260463%2C27.125587&amp;travelmode=driving</t>
        </is>
      </c>
      <c r="AA463" s="131" t="inlineStr">
        <is>
          <t>NARLIDERE</t>
        </is>
      </c>
      <c r="AB463" s="131" t="n">
        <v>26.3</v>
      </c>
      <c r="AC463" s="131" t="inlineStr">
        <is>
          <t>https://www.google.com/maps/dir/?api=1&amp;origin=38.196421%2C26.837132&amp;destination=38.392816%2C27.006006&amp;travelmode=driving</t>
        </is>
      </c>
    </row>
    <row r="464" ht="30" customHeight="1" s="113">
      <c r="A464" s="202" t="inlineStr">
        <is>
          <t>İBRAHİM TAŞKIRAN</t>
        </is>
      </c>
      <c r="B464" s="202" t="inlineStr">
        <is>
          <t>M037</t>
        </is>
      </c>
      <c r="C464" s="202" t="inlineStr">
        <is>
          <t>SEFERİHİSAR</t>
        </is>
      </c>
      <c r="D464" s="202" t="inlineStr">
        <is>
          <t>İzmir</t>
        </is>
      </c>
      <c r="E464" s="202" t="inlineStr">
        <is>
          <t>SEFERİHİSAR çevresi</t>
        </is>
      </c>
      <c r="F464" s="197" t="inlineStr">
        <is>
          <t>CAMİKEBİR MAH.ATATÜRK CAD.NO:50 İÇ KAPI NO:1 SEFERİHİSAR İZMİR</t>
        </is>
      </c>
      <c r="G464" s="203" t="n">
        <v>38.195079</v>
      </c>
      <c r="H464" s="203" t="n">
        <v>26.836114</v>
      </c>
      <c r="I464" s="202" t="inlineStr">
        <is>
          <t>Toplu Taşıma</t>
        </is>
      </c>
      <c r="J464" s="204" t="n">
        <v>60</v>
      </c>
      <c r="K464" s="202" t="inlineStr">
        <is>
          <t>Değerlendirilebilir</t>
        </is>
      </c>
      <c r="L464" s="202" t="n"/>
      <c r="M464" s="205" t="n">
        <v>46229</v>
      </c>
      <c r="N464" s="202" t="inlineStr">
        <is>
          <t>Gerçek - Google Places (Atatürk Cd No:50)</t>
        </is>
      </c>
      <c r="O464" s="206" t="inlineStr">
        <is>
          <t>Açık adres yalnız İK/admin tarafından görülmelidir; raporlara taşınmaz.</t>
        </is>
      </c>
      <c r="P464" s="131" t="n">
        <v>32.6</v>
      </c>
      <c r="Q464" s="131" t="inlineStr">
        <is>
          <t>GÜMÜŞPALA</t>
        </is>
      </c>
      <c r="R464" s="131" t="n">
        <v>0.3</v>
      </c>
      <c r="S464" s="131" t="inlineStr">
        <is>
          <t>Hayır</t>
        </is>
      </c>
      <c r="T464" s="131" t="inlineStr">
        <is>
          <t>https://www.google.com/maps/dir/?api=1&amp;origin=38.195079%2C26.836114&amp;destination=38.401482%2C27.101156&amp;travelmode=driving</t>
        </is>
      </c>
      <c r="U464" s="131" t="inlineStr">
        <is>
          <t>SEFERİHİSAR</t>
        </is>
      </c>
      <c r="V464" s="131" t="n">
        <v>0.1</v>
      </c>
      <c r="W464" s="131" t="inlineStr">
        <is>
          <t>https://www.google.com/maps/dir/?api=1&amp;origin=38.195079%2C26.836114&amp;destination=38.194921%2C26.835212&amp;travelmode=driving</t>
        </is>
      </c>
      <c r="X464" s="131" t="inlineStr">
        <is>
          <t>MENDERES</t>
        </is>
      </c>
      <c r="Y464" s="131" t="n">
        <v>26.3</v>
      </c>
      <c r="Z464" s="131" t="inlineStr">
        <is>
          <t>https://www.google.com/maps/dir/?api=1&amp;origin=38.195079%2C26.836114&amp;destination=38.260463%2C27.125587&amp;travelmode=driving</t>
        </is>
      </c>
      <c r="AA464" s="131" t="inlineStr">
        <is>
          <t>NARLIDERE</t>
        </is>
      </c>
      <c r="AB464" s="131" t="n">
        <v>26.5</v>
      </c>
      <c r="AC464" s="131" t="inlineStr">
        <is>
          <t>https://www.google.com/maps/dir/?api=1&amp;origin=38.195079%2C26.836114&amp;destination=38.392816%2C27.006006&amp;travelmode=driving</t>
        </is>
      </c>
    </row>
    <row r="465" ht="30" customHeight="1" s="113">
      <c r="A465" s="202" t="inlineStr">
        <is>
          <t>DİLEK ÜLKER</t>
        </is>
      </c>
      <c r="B465" s="202" t="inlineStr">
        <is>
          <t>M037</t>
        </is>
      </c>
      <c r="C465" s="202" t="inlineStr">
        <is>
          <t>SEFERİHİSAR</t>
        </is>
      </c>
      <c r="D465" s="202" t="inlineStr">
        <is>
          <t>İzmir</t>
        </is>
      </c>
      <c r="E465" s="202" t="inlineStr">
        <is>
          <t>SEFERİHİSAR çevresi</t>
        </is>
      </c>
      <c r="F465" s="197" t="inlineStr">
        <is>
          <t>TURABİYE MAH. FABRİKA CAD. NO:62/64 İÇ KAPI NO:17 SEFERİHİSAR</t>
        </is>
      </c>
      <c r="G465" s="203" t="n">
        <v>38.19961</v>
      </c>
      <c r="H465" s="203" t="n">
        <v>26.840353</v>
      </c>
      <c r="I465" s="202" t="inlineStr">
        <is>
          <t>Toplu Taşıma</t>
        </is>
      </c>
      <c r="J465" s="204" t="n">
        <v>60</v>
      </c>
      <c r="K465" s="202" t="inlineStr">
        <is>
          <t>Değerlendirilebilir</t>
        </is>
      </c>
      <c r="L465" s="202" t="n"/>
      <c r="M465" s="205" t="n">
        <v>46229</v>
      </c>
      <c r="N465" s="202" t="inlineStr">
        <is>
          <t>Gerçek - Google Places (Fabrika Cd No:62)</t>
        </is>
      </c>
      <c r="O465" s="206" t="inlineStr">
        <is>
          <t>Açık adres yalnız İK/admin tarafından görülmelidir; raporlara taşınmaz.</t>
        </is>
      </c>
      <c r="P465" s="131" t="n">
        <v>32</v>
      </c>
      <c r="Q465" s="131" t="inlineStr">
        <is>
          <t>GÜMÜŞPALA</t>
        </is>
      </c>
      <c r="R465" s="131" t="n">
        <v>1.8</v>
      </c>
      <c r="S465" s="131" t="inlineStr">
        <is>
          <t>Hayır</t>
        </is>
      </c>
      <c r="T465" s="131" t="inlineStr">
        <is>
          <t>https://www.google.com/maps/dir/?api=1&amp;origin=38.19961%2C26.840353&amp;destination=38.401482%2C27.101156&amp;travelmode=driving</t>
        </is>
      </c>
      <c r="U465" s="131" t="inlineStr">
        <is>
          <t>SEFERİHİSAR</t>
        </is>
      </c>
      <c r="V465" s="131" t="n">
        <v>0.7</v>
      </c>
      <c r="W465" s="131" t="inlineStr">
        <is>
          <t>https://www.google.com/maps/dir/?api=1&amp;origin=38.19961%2C26.840353&amp;destination=38.194921%2C26.835212&amp;travelmode=driving</t>
        </is>
      </c>
      <c r="X465" s="131" t="inlineStr">
        <is>
          <t>MENDERES</t>
        </is>
      </c>
      <c r="Y465" s="131" t="n">
        <v>25.8</v>
      </c>
      <c r="Z465" s="131" t="inlineStr">
        <is>
          <t>https://www.google.com/maps/dir/?api=1&amp;origin=38.19961%2C26.840353&amp;destination=38.260463%2C27.125587&amp;travelmode=driving</t>
        </is>
      </c>
      <c r="AA465" s="131" t="inlineStr">
        <is>
          <t>NARLIDERE</t>
        </is>
      </c>
      <c r="AB465" s="131" t="n">
        <v>25.9</v>
      </c>
      <c r="AC465" s="131" t="inlineStr">
        <is>
          <t>https://www.google.com/maps/dir/?api=1&amp;origin=38.19961%2C26.840353&amp;destination=38.392816%2C27.006006&amp;travelmode=driving</t>
        </is>
      </c>
    </row>
    <row r="466" ht="30" customHeight="1" s="113">
      <c r="A466" s="202" t="inlineStr">
        <is>
          <t>OSMAN ALTUN</t>
        </is>
      </c>
      <c r="B466" s="202" t="inlineStr">
        <is>
          <t>M037</t>
        </is>
      </c>
      <c r="C466" s="202" t="inlineStr">
        <is>
          <t>SEFERİHİSAR</t>
        </is>
      </c>
      <c r="D466" s="202" t="inlineStr">
        <is>
          <t>İzmir</t>
        </is>
      </c>
      <c r="E466" s="202" t="inlineStr">
        <is>
          <t>SEFERİHİSAR çevresi</t>
        </is>
      </c>
      <c r="F466" s="197" t="inlineStr">
        <is>
          <t>ÇAMTEPE MAH BELEDİYE SOK ÇETİN KILINÇ NO:3 İÇ KAPI NO:4</t>
        </is>
      </c>
      <c r="G466" s="203" t="n">
        <v>38.197429</v>
      </c>
      <c r="H466" s="203" t="n">
        <v>26.840281</v>
      </c>
      <c r="I466" s="202" t="inlineStr">
        <is>
          <t>Toplu Taşıma</t>
        </is>
      </c>
      <c r="J466" s="204" t="n">
        <v>60</v>
      </c>
      <c r="K466" s="202" t="inlineStr">
        <is>
          <t>Değerlendirilebilir</t>
        </is>
      </c>
      <c r="L466" s="202" t="n"/>
      <c r="M466" s="205" t="n">
        <v>46229</v>
      </c>
      <c r="N466" s="202" t="inlineStr">
        <is>
          <t>Gerçek - Google Places (Çamtepe civarı (zayıf, belediye))</t>
        </is>
      </c>
      <c r="O466" s="206" t="inlineStr">
        <is>
          <t>Açık adres yalnız İK/admin tarafından görülmelidir; raporlara taşınmaz.</t>
        </is>
      </c>
      <c r="P466" s="131" t="n">
        <v>32.1</v>
      </c>
      <c r="Q466" s="131" t="inlineStr">
        <is>
          <t>GÜMÜŞPALA</t>
        </is>
      </c>
      <c r="R466" s="131" t="n">
        <v>0.4</v>
      </c>
      <c r="S466" s="131" t="inlineStr">
        <is>
          <t>Hayır</t>
        </is>
      </c>
      <c r="T466" s="131" t="inlineStr">
        <is>
          <t>https://www.google.com/maps/dir/?api=1&amp;origin=38.197429%2C26.840281&amp;destination=38.401482%2C27.101156&amp;travelmode=driving</t>
        </is>
      </c>
      <c r="U466" s="131" t="inlineStr">
        <is>
          <t>SEFERİHİSAR</t>
        </is>
      </c>
      <c r="V466" s="131" t="n">
        <v>0.5</v>
      </c>
      <c r="W466" s="131" t="inlineStr">
        <is>
          <t>https://www.google.com/maps/dir/?api=1&amp;origin=38.197429%2C26.840281&amp;destination=38.194921%2C26.835212&amp;travelmode=driving</t>
        </is>
      </c>
      <c r="X466" s="131" t="inlineStr">
        <is>
          <t>MENDERES</t>
        </is>
      </c>
      <c r="Y466" s="131" t="n">
        <v>25.9</v>
      </c>
      <c r="Z466" s="131" t="inlineStr">
        <is>
          <t>https://www.google.com/maps/dir/?api=1&amp;origin=38.197429%2C26.840281&amp;destination=38.260463%2C27.125587&amp;travelmode=driving</t>
        </is>
      </c>
      <c r="AA466" s="131" t="inlineStr">
        <is>
          <t>NARLIDERE</t>
        </is>
      </c>
      <c r="AB466" s="131" t="n">
        <v>26.1</v>
      </c>
      <c r="AC466" s="131" t="inlineStr">
        <is>
          <t>https://www.google.com/maps/dir/?api=1&amp;origin=38.197429%2C26.840281&amp;destination=38.392816%2C27.006006&amp;travelmode=driving</t>
        </is>
      </c>
    </row>
    <row r="467" ht="30" customHeight="1" s="113">
      <c r="A467" s="202" t="inlineStr">
        <is>
          <t>CÜNEYT CAN</t>
        </is>
      </c>
      <c r="B467" s="202" t="inlineStr">
        <is>
          <t>M037</t>
        </is>
      </c>
      <c r="C467" s="202" t="inlineStr">
        <is>
          <t>SEFERİHİSAR</t>
        </is>
      </c>
      <c r="D467" s="202" t="inlineStr">
        <is>
          <t>İzmir</t>
        </is>
      </c>
      <c r="E467" s="202" t="inlineStr">
        <is>
          <t>SEFERİHİSAR çevresi</t>
        </is>
      </c>
      <c r="F467" s="197" t="inlineStr">
        <is>
          <t>TURABİYE MAH 27/1 SOK NO:2 İÇ KAPI NO:2</t>
        </is>
      </c>
      <c r="G467" s="203" t="n">
        <v>38.19532</v>
      </c>
      <c r="H467" s="203" t="n">
        <v>26.842551</v>
      </c>
      <c r="I467" s="202" t="inlineStr">
        <is>
          <t>Toplu Taşıma</t>
        </is>
      </c>
      <c r="J467" s="204" t="n">
        <v>60</v>
      </c>
      <c r="K467" s="202" t="inlineStr">
        <is>
          <t>Değerlendirilebilir</t>
        </is>
      </c>
      <c r="L467" s="202" t="n"/>
      <c r="M467" s="205" t="n">
        <v>46229</v>
      </c>
      <c r="N467" s="202" t="inlineStr">
        <is>
          <t>Gerçek - Google Places (31/1 Sk civarı)</t>
        </is>
      </c>
      <c r="O467" s="206" t="inlineStr">
        <is>
          <t>Açık adres yalnız İK/admin tarafından görülmelidir; raporlara taşınmaz.</t>
        </is>
      </c>
      <c r="P467" s="131" t="n">
        <v>32.2</v>
      </c>
      <c r="Q467" s="131" t="inlineStr">
        <is>
          <t>GÜMÜŞPALA</t>
        </is>
      </c>
      <c r="R467" s="131" t="n">
        <v>1.8</v>
      </c>
      <c r="S467" s="131" t="inlineStr">
        <is>
          <t>Hayır</t>
        </is>
      </c>
      <c r="T467" s="131" t="inlineStr">
        <is>
          <t>https://www.google.com/maps/dir/?api=1&amp;origin=38.19532%2C26.842551&amp;destination=38.401482%2C27.101156&amp;travelmode=driving</t>
        </is>
      </c>
      <c r="U467" s="131" t="inlineStr">
        <is>
          <t>SEFERİHİSAR</t>
        </is>
      </c>
      <c r="V467" s="131" t="n">
        <v>0.6</v>
      </c>
      <c r="W467" s="131" t="inlineStr">
        <is>
          <t>https://www.google.com/maps/dir/?api=1&amp;origin=38.19532%2C26.842551&amp;destination=38.194921%2C26.835212&amp;travelmode=driving</t>
        </is>
      </c>
      <c r="X467" s="131" t="inlineStr">
        <is>
          <t>MENDERES</t>
        </is>
      </c>
      <c r="Y467" s="131" t="n">
        <v>25.8</v>
      </c>
      <c r="Z467" s="131" t="inlineStr">
        <is>
          <t>https://www.google.com/maps/dir/?api=1&amp;origin=38.19532%2C26.842551&amp;destination=38.260463%2C27.125587&amp;travelmode=driving</t>
        </is>
      </c>
      <c r="AA467" s="131" t="inlineStr">
        <is>
          <t>NARLIDERE</t>
        </is>
      </c>
      <c r="AB467" s="131" t="n">
        <v>26.2</v>
      </c>
      <c r="AC467" s="131" t="inlineStr">
        <is>
          <t>https://www.google.com/maps/dir/?api=1&amp;origin=38.19532%2C26.842551&amp;destination=38.392816%2C27.006006&amp;travelmode=driving</t>
        </is>
      </c>
    </row>
    <row r="468" ht="30" customHeight="1" s="113">
      <c r="A468" s="202" t="inlineStr">
        <is>
          <t>MEHMET EMİN ÖZDEMİR</t>
        </is>
      </c>
      <c r="B468" s="202" t="inlineStr">
        <is>
          <t>M037</t>
        </is>
      </c>
      <c r="C468" s="202" t="inlineStr">
        <is>
          <t>SEFERİHİSAR</t>
        </is>
      </c>
      <c r="D468" s="202" t="inlineStr">
        <is>
          <t>İzmir</t>
        </is>
      </c>
      <c r="E468" s="202" t="inlineStr">
        <is>
          <t>SEFERİHİSAR çevresi</t>
        </is>
      </c>
      <c r="F468" s="197" t="inlineStr">
        <is>
          <t>ÇOLAK İBRAHİM BEY MAH.MEKTEP CAD.NO:69 İÇ KAPI NO:11 SEFERİHİSAR İZMİR</t>
        </is>
      </c>
      <c r="G468" s="203" t="n">
        <v>38.200404</v>
      </c>
      <c r="H468" s="203" t="n">
        <v>26.838097</v>
      </c>
      <c r="I468" s="202" t="inlineStr">
        <is>
          <t>Toplu Taşıma</t>
        </is>
      </c>
      <c r="J468" s="204" t="n">
        <v>60</v>
      </c>
      <c r="K468" s="202" t="inlineStr">
        <is>
          <t>Değerlendirilebilir</t>
        </is>
      </c>
      <c r="L468" s="202" t="n"/>
      <c r="M468" s="205" t="n">
        <v>46229</v>
      </c>
      <c r="N468" s="202" t="inlineStr">
        <is>
          <t>Gerçek - Google Places (Mektep Cd No:69)</t>
        </is>
      </c>
      <c r="O468" s="206" t="inlineStr">
        <is>
          <t>Açık adres yalnız İK/admin tarafından görülmelidir; raporlara taşınmaz.</t>
        </is>
      </c>
      <c r="P468" s="131" t="n">
        <v>32</v>
      </c>
      <c r="Q468" s="131" t="inlineStr">
        <is>
          <t>GÜMÜŞPALA</t>
        </is>
      </c>
      <c r="R468" s="131" t="n">
        <v>1</v>
      </c>
      <c r="S468" s="131" t="inlineStr">
        <is>
          <t>Hayır</t>
        </is>
      </c>
      <c r="T468" s="131" t="inlineStr">
        <is>
          <t>https://www.google.com/maps/dir/?api=1&amp;origin=38.200404%2C26.838097&amp;destination=38.401482%2C27.101156&amp;travelmode=driving</t>
        </is>
      </c>
      <c r="U468" s="131" t="inlineStr">
        <is>
          <t>SEFERİHİSAR</t>
        </is>
      </c>
      <c r="V468" s="131" t="n">
        <v>0.7</v>
      </c>
      <c r="W468" s="131" t="inlineStr">
        <is>
          <t>https://www.google.com/maps/dir/?api=1&amp;origin=38.200404%2C26.838097&amp;destination=38.194921%2C26.835212&amp;travelmode=driving</t>
        </is>
      </c>
      <c r="X468" s="131" t="inlineStr">
        <is>
          <t>NARLIDERE</t>
        </is>
      </c>
      <c r="Y468" s="131" t="n">
        <v>25.9</v>
      </c>
      <c r="Z468" s="131" t="inlineStr">
        <is>
          <t>https://www.google.com/maps/dir/?api=1&amp;origin=38.200404%2C26.838097&amp;destination=38.392816%2C27.006006&amp;travelmode=driving</t>
        </is>
      </c>
      <c r="AA468" s="131" t="inlineStr">
        <is>
          <t>MENDERES</t>
        </is>
      </c>
      <c r="AB468" s="131" t="n">
        <v>26</v>
      </c>
      <c r="AC468" s="131" t="inlineStr">
        <is>
          <t>https://www.google.com/maps/dir/?api=1&amp;origin=38.200404%2C26.838097&amp;destination=38.260463%2C27.125587&amp;travelmode=driving</t>
        </is>
      </c>
    </row>
    <row r="469" ht="30" customHeight="1" s="113">
      <c r="A469" s="124" t="inlineStr">
        <is>
          <t>KEMAL AYKAL</t>
        </is>
      </c>
      <c r="B469" s="124" t="inlineStr">
        <is>
          <t>M039</t>
        </is>
      </c>
      <c r="C469" s="124" t="inlineStr">
        <is>
          <t>TORBALI 2</t>
        </is>
      </c>
      <c r="D469" s="124" t="inlineStr">
        <is>
          <t>İzmir</t>
        </is>
      </c>
      <c r="E469" s="124" t="inlineStr">
        <is>
          <t>TORBALI 2 çevresi</t>
        </is>
      </c>
      <c r="F469" s="124" t="n">
        <v>0</v>
      </c>
      <c r="G469" s="124" t="n">
        <v>38.17303</v>
      </c>
      <c r="H469" s="124" t="n">
        <v>27.327617</v>
      </c>
      <c r="I469" s="124" t="inlineStr">
        <is>
          <t>Bilinmiyor</t>
        </is>
      </c>
      <c r="J469" s="124" t="n">
        <v>45</v>
      </c>
      <c r="K469" s="124" t="inlineStr">
        <is>
          <t>Belirsiz</t>
        </is>
      </c>
      <c r="L469" s="124" t="n"/>
      <c r="M469" s="124" t="n"/>
      <c r="N469" s="124" t="inlineStr">
        <is>
          <t>Dummy - değiştiriniz</t>
        </is>
      </c>
      <c r="O469" s="124" t="inlineStr">
        <is>
          <t>Açık adres yalnız İK/admin tarafından görülmelidir; raporlara taşınmaz.</t>
        </is>
      </c>
      <c r="P469" s="131" t="n">
        <v>2.7</v>
      </c>
      <c r="Q469" s="131" t="n"/>
      <c r="R469" s="131" t="n"/>
      <c r="S469" s="131" t="inlineStr">
        <is>
          <t>Hayır</t>
        </is>
      </c>
      <c r="T469" s="131" t="inlineStr">
        <is>
          <t>https://www.google.com/maps/dir/?api=1&amp;origin=38.17303%2C27.327617&amp;destination=38.164664%2C27.356116&amp;travelmode=driving</t>
        </is>
      </c>
      <c r="U469" s="131" t="inlineStr">
        <is>
          <t>TORBALI 5</t>
        </is>
      </c>
      <c r="V469" s="131" t="n">
        <v>2</v>
      </c>
      <c r="W469" s="131" t="inlineStr">
        <is>
          <t>https://www.google.com/maps/dir/?api=1&amp;origin=38.17303%2C27.327617&amp;destination=38.171353%2C27.349829&amp;travelmode=driving</t>
        </is>
      </c>
      <c r="X469" s="131" t="inlineStr">
        <is>
          <t>TORBALI 2</t>
        </is>
      </c>
      <c r="Y469" s="131" t="n">
        <v>2.7</v>
      </c>
      <c r="Z469" s="131" t="inlineStr">
        <is>
          <t>https://www.google.com/maps/dir/?api=1&amp;origin=38.17303%2C27.327617&amp;destination=38.164664%2C27.356116&amp;travelmode=driving</t>
        </is>
      </c>
      <c r="AA469" s="131" t="inlineStr">
        <is>
          <t>TORBALI 4</t>
        </is>
      </c>
      <c r="AB469" s="131" t="n">
        <v>3.3</v>
      </c>
      <c r="AC469" s="131" t="inlineStr">
        <is>
          <t>https://www.google.com/maps/dir/?api=1&amp;origin=38.17303%2C27.327617&amp;destination=38.151657%2C27.353193&amp;travelmode=driving</t>
        </is>
      </c>
    </row>
    <row r="470" ht="30" customHeight="1" s="113">
      <c r="A470" s="124" t="inlineStr">
        <is>
          <t>SHAKIRJAN ROMANOV</t>
        </is>
      </c>
      <c r="B470" s="124" t="inlineStr">
        <is>
          <t>M039</t>
        </is>
      </c>
      <c r="C470" s="124" t="inlineStr">
        <is>
          <t>TORBALI 2</t>
        </is>
      </c>
      <c r="D470" s="124" t="inlineStr">
        <is>
          <t>İzmir</t>
        </is>
      </c>
      <c r="E470" s="124" t="inlineStr">
        <is>
          <t>TORBALI 2 çevresi</t>
        </is>
      </c>
      <c r="F470" s="124" t="n">
        <v>0</v>
      </c>
      <c r="G470" s="124" t="n">
        <v>38.151166</v>
      </c>
      <c r="H470" s="124" t="n">
        <v>27.339509</v>
      </c>
      <c r="I470" s="124" t="inlineStr">
        <is>
          <t>Bilinmiyor</t>
        </is>
      </c>
      <c r="J470" s="124" t="n">
        <v>45</v>
      </c>
      <c r="K470" s="124" t="inlineStr">
        <is>
          <t>Belirsiz</t>
        </is>
      </c>
      <c r="L470" s="124" t="n"/>
      <c r="M470" s="124" t="n"/>
      <c r="N470" s="124" t="inlineStr">
        <is>
          <t>Dummy - değiştiriniz</t>
        </is>
      </c>
      <c r="O470" s="124" t="inlineStr">
        <is>
          <t>Açık adres yalnız İK/admin tarafından görülmelidir; raporlara taşınmaz.</t>
        </is>
      </c>
      <c r="P470" s="131" t="n">
        <v>2.1</v>
      </c>
      <c r="Q470" s="131" t="n"/>
      <c r="R470" s="131" t="n"/>
      <c r="S470" s="131" t="inlineStr">
        <is>
          <t>Hayır</t>
        </is>
      </c>
      <c r="T470" s="131" t="inlineStr">
        <is>
          <t>https://www.google.com/maps/dir/?api=1&amp;origin=38.151166%2C27.339509&amp;destination=38.164664%2C27.356116&amp;travelmode=driving</t>
        </is>
      </c>
      <c r="U470" s="131" t="inlineStr">
        <is>
          <t>TORBALI 4</t>
        </is>
      </c>
      <c r="V470" s="131" t="n">
        <v>1.2</v>
      </c>
      <c r="W470" s="131" t="inlineStr">
        <is>
          <t>https://www.google.com/maps/dir/?api=1&amp;origin=38.151166%2C27.339509&amp;destination=38.151657%2C27.353193&amp;travelmode=driving</t>
        </is>
      </c>
      <c r="X470" s="131" t="inlineStr">
        <is>
          <t>TORBALI 3</t>
        </is>
      </c>
      <c r="Y470" s="131" t="n">
        <v>1.5</v>
      </c>
      <c r="Z470" s="131" t="inlineStr">
        <is>
          <t>https://www.google.com/maps/dir/?api=1&amp;origin=38.151166%2C27.339509&amp;destination=38.14881%2C27.356671&amp;travelmode=driving</t>
        </is>
      </c>
      <c r="AA470" s="131" t="inlineStr">
        <is>
          <t>TORBALI 1</t>
        </is>
      </c>
      <c r="AB470" s="131" t="n">
        <v>2</v>
      </c>
      <c r="AC470" s="131" t="inlineStr">
        <is>
          <t>https://www.google.com/maps/dir/?api=1&amp;origin=38.151166%2C27.339509&amp;destination=38.154917%2C27.36151&amp;travelmode=driving</t>
        </is>
      </c>
    </row>
    <row r="471" ht="30" customHeight="1" s="113">
      <c r="A471" s="124" t="inlineStr">
        <is>
          <t>TEKİN GÖKMEN</t>
        </is>
      </c>
      <c r="B471" s="124" t="inlineStr">
        <is>
          <t>M039</t>
        </is>
      </c>
      <c r="C471" s="124" t="inlineStr">
        <is>
          <t>TORBALI 2</t>
        </is>
      </c>
      <c r="D471" s="124" t="inlineStr">
        <is>
          <t>İzmir</t>
        </is>
      </c>
      <c r="E471" s="124" t="inlineStr">
        <is>
          <t>TORBALI 2 çevresi</t>
        </is>
      </c>
      <c r="F471" s="124" t="n">
        <v>0</v>
      </c>
      <c r="G471" s="124" t="n">
        <v>38.178852</v>
      </c>
      <c r="H471" s="124" t="n">
        <v>27.366718</v>
      </c>
      <c r="I471" s="124" t="inlineStr">
        <is>
          <t>Bilinmiyor</t>
        </is>
      </c>
      <c r="J471" s="124" t="n">
        <v>45</v>
      </c>
      <c r="K471" s="124" t="inlineStr">
        <is>
          <t>Belirsiz</t>
        </is>
      </c>
      <c r="L471" s="124" t="n"/>
      <c r="M471" s="124" t="n"/>
      <c r="N471" s="124" t="inlineStr">
        <is>
          <t>Dummy - değiştiriniz</t>
        </is>
      </c>
      <c r="O471" s="124" t="inlineStr">
        <is>
          <t>Açık adres yalnız İK/admin tarafından görülmelidir; raporlara taşınmaz.</t>
        </is>
      </c>
      <c r="P471" s="131" t="n">
        <v>1.8</v>
      </c>
      <c r="Q471" s="131" t="n"/>
      <c r="R471" s="131" t="n"/>
      <c r="S471" s="131" t="inlineStr">
        <is>
          <t>Hayır</t>
        </is>
      </c>
      <c r="T471" s="131" t="inlineStr">
        <is>
          <t>https://www.google.com/maps/dir/?api=1&amp;origin=38.178852%2C27.366718&amp;destination=38.164664%2C27.356116&amp;travelmode=driving</t>
        </is>
      </c>
      <c r="U471" s="131" t="inlineStr">
        <is>
          <t>TORBALI 5</t>
        </is>
      </c>
      <c r="V471" s="131" t="n">
        <v>1.7</v>
      </c>
      <c r="W471" s="131" t="inlineStr">
        <is>
          <t>https://www.google.com/maps/dir/?api=1&amp;origin=38.178852%2C27.366718&amp;destination=38.171353%2C27.349829&amp;travelmode=driving</t>
        </is>
      </c>
      <c r="X471" s="131" t="inlineStr">
        <is>
          <t>TORBALI 2</t>
        </is>
      </c>
      <c r="Y471" s="131" t="n">
        <v>1.8</v>
      </c>
      <c r="Z471" s="131" t="inlineStr">
        <is>
          <t>https://www.google.com/maps/dir/?api=1&amp;origin=38.178852%2C27.366718&amp;destination=38.164664%2C27.356116&amp;travelmode=driving</t>
        </is>
      </c>
      <c r="AA471" s="131" t="inlineStr">
        <is>
          <t>TORBALI 1</t>
        </is>
      </c>
      <c r="AB471" s="131" t="n">
        <v>2.7</v>
      </c>
      <c r="AC471" s="131" t="inlineStr">
        <is>
          <t>https://www.google.com/maps/dir/?api=1&amp;origin=38.178852%2C27.366718&amp;destination=38.154917%2C27.36151&amp;travelmode=driving</t>
        </is>
      </c>
    </row>
    <row r="472" ht="30" customHeight="1" s="113">
      <c r="A472" s="124" t="inlineStr">
        <is>
          <t>İSMAİL TANRIVERDİ</t>
        </is>
      </c>
      <c r="B472" s="124" t="inlineStr">
        <is>
          <t>M040</t>
        </is>
      </c>
      <c r="C472" s="124" t="inlineStr">
        <is>
          <t>TORBALI 3</t>
        </is>
      </c>
      <c r="D472" s="124" t="inlineStr">
        <is>
          <t>İzmir</t>
        </is>
      </c>
      <c r="E472" s="124" t="inlineStr">
        <is>
          <t>TORBALI 3 çevresi</t>
        </is>
      </c>
      <c r="F472" s="124" t="n">
        <v>0</v>
      </c>
      <c r="G472" s="124" t="n">
        <v>38.172341</v>
      </c>
      <c r="H472" s="124" t="n">
        <v>27.331887</v>
      </c>
      <c r="I472" s="124" t="inlineStr">
        <is>
          <t>Bilinmiyor</t>
        </is>
      </c>
      <c r="J472" s="124" t="n">
        <v>45</v>
      </c>
      <c r="K472" s="124" t="inlineStr">
        <is>
          <t>Belirsiz</t>
        </is>
      </c>
      <c r="L472" s="124" t="n"/>
      <c r="M472" s="124" t="n"/>
      <c r="N472" s="124" t="inlineStr">
        <is>
          <t>Dummy - değiştiriniz</t>
        </is>
      </c>
      <c r="O472" s="124" t="inlineStr">
        <is>
          <t>Açık adres yalnız İK/admin tarafından görülmelidir; raporlara taşınmaz.</t>
        </is>
      </c>
      <c r="P472" s="131" t="n">
        <v>3.4</v>
      </c>
      <c r="Q472" s="131" t="n"/>
      <c r="R472" s="131" t="n"/>
      <c r="S472" s="131" t="inlineStr">
        <is>
          <t>Hayır</t>
        </is>
      </c>
      <c r="T472" s="131" t="inlineStr">
        <is>
          <t>https://www.google.com/maps/dir/?api=1&amp;origin=38.172341%2C27.331887&amp;destination=38.14881%2C27.356671&amp;travelmode=driving</t>
        </is>
      </c>
      <c r="U472" s="131" t="inlineStr">
        <is>
          <t>TORBALI 5</t>
        </is>
      </c>
      <c r="V472" s="131" t="n">
        <v>1.6</v>
      </c>
      <c r="W472" s="131" t="inlineStr">
        <is>
          <t>https://www.google.com/maps/dir/?api=1&amp;origin=38.172341%2C27.331887&amp;destination=38.171353%2C27.349829&amp;travelmode=driving</t>
        </is>
      </c>
      <c r="X472" s="131" t="inlineStr">
        <is>
          <t>TORBALI 2</t>
        </is>
      </c>
      <c r="Y472" s="131" t="n">
        <v>2.3</v>
      </c>
      <c r="Z472" s="131" t="inlineStr">
        <is>
          <t>https://www.google.com/maps/dir/?api=1&amp;origin=38.172341%2C27.331887&amp;destination=38.164664%2C27.356116&amp;travelmode=driving</t>
        </is>
      </c>
      <c r="AA472" s="131" t="inlineStr">
        <is>
          <t>TORBALI 4</t>
        </is>
      </c>
      <c r="AB472" s="131" t="n">
        <v>3</v>
      </c>
      <c r="AC472" s="131" t="inlineStr">
        <is>
          <t>https://www.google.com/maps/dir/?api=1&amp;origin=38.172341%2C27.331887&amp;destination=38.151657%2C27.353193&amp;travelmode=driving</t>
        </is>
      </c>
    </row>
    <row r="473" ht="30" customHeight="1" s="113">
      <c r="A473" s="124" t="inlineStr">
        <is>
          <t>SİNAN OLCAN</t>
        </is>
      </c>
      <c r="B473" s="124" t="inlineStr">
        <is>
          <t>M042</t>
        </is>
      </c>
      <c r="C473" s="124" t="inlineStr">
        <is>
          <t>TORBALI 5</t>
        </is>
      </c>
      <c r="D473" s="124" t="inlineStr">
        <is>
          <t>İzmir</t>
        </is>
      </c>
      <c r="E473" s="124" t="inlineStr">
        <is>
          <t>TORBALI 5 çevresi</t>
        </is>
      </c>
      <c r="F473" s="124" t="n">
        <v>0</v>
      </c>
      <c r="G473" s="124" t="n">
        <v>38.166668</v>
      </c>
      <c r="H473" s="124" t="n">
        <v>27.321617</v>
      </c>
      <c r="I473" s="124" t="inlineStr">
        <is>
          <t>Bilinmiyor</t>
        </is>
      </c>
      <c r="J473" s="124" t="n">
        <v>45</v>
      </c>
      <c r="K473" s="124" t="inlineStr">
        <is>
          <t>Belirsiz</t>
        </is>
      </c>
      <c r="L473" s="124" t="n"/>
      <c r="M473" s="124" t="n"/>
      <c r="N473" s="124" t="inlineStr">
        <is>
          <t>Dummy - değiştiriniz</t>
        </is>
      </c>
      <c r="O473" s="124" t="inlineStr">
        <is>
          <t>Açık adres yalnız İK/admin tarafından görülmelidir; raporlara taşınmaz.</t>
        </is>
      </c>
      <c r="P473" s="131" t="n">
        <v>2.5</v>
      </c>
      <c r="Q473" s="131" t="n"/>
      <c r="R473" s="131" t="n"/>
      <c r="S473" s="131" t="inlineStr">
        <is>
          <t>Evet</t>
        </is>
      </c>
      <c r="T473" s="131" t="inlineStr">
        <is>
          <t>https://www.google.com/maps/dir/?api=1&amp;origin=38.166668%2C27.321617&amp;destination=38.171353%2C27.349829&amp;travelmode=driving</t>
        </is>
      </c>
      <c r="U473" s="131" t="inlineStr">
        <is>
          <t>TORBALI 5</t>
        </is>
      </c>
      <c r="V473" s="131" t="n">
        <v>2.5</v>
      </c>
      <c r="W473" s="131" t="inlineStr">
        <is>
          <t>https://www.google.com/maps/dir/?api=1&amp;origin=38.166668%2C27.321617&amp;destination=38.171353%2C27.349829&amp;travelmode=driving</t>
        </is>
      </c>
      <c r="X473" s="131" t="inlineStr">
        <is>
          <t>TORBALI 2</t>
        </is>
      </c>
      <c r="Y473" s="131" t="n">
        <v>3</v>
      </c>
      <c r="Z473" s="131" t="inlineStr">
        <is>
          <t>https://www.google.com/maps/dir/?api=1&amp;origin=38.166668%2C27.321617&amp;destination=38.164664%2C27.356116&amp;travelmode=driving</t>
        </is>
      </c>
      <c r="AA473" s="131" t="inlineStr">
        <is>
          <t>TORBALI 4</t>
        </is>
      </c>
      <c r="AB473" s="131" t="n">
        <v>3.2</v>
      </c>
      <c r="AC473" s="131" t="inlineStr">
        <is>
          <t>https://www.google.com/maps/dir/?api=1&amp;origin=38.166668%2C27.321617&amp;destination=38.151657%2C27.353193&amp;travelmode=driving</t>
        </is>
      </c>
    </row>
    <row r="474" ht="30" customHeight="1" s="113">
      <c r="A474" s="124" t="inlineStr">
        <is>
          <t>HATİCE ÇOBAN</t>
        </is>
      </c>
      <c r="B474" s="124" t="inlineStr">
        <is>
          <t>M008</t>
        </is>
      </c>
      <c r="C474" s="124" t="inlineStr">
        <is>
          <t>AYRANCILAR</t>
        </is>
      </c>
      <c r="D474" s="124" t="inlineStr">
        <is>
          <t>İzmir</t>
        </is>
      </c>
      <c r="E474" s="124" t="inlineStr">
        <is>
          <t>AYRANCILAR çevresi</t>
        </is>
      </c>
      <c r="F474" s="124" t="n">
        <v>0</v>
      </c>
      <c r="G474" s="124" t="n">
        <v>38.223407</v>
      </c>
      <c r="H474" s="124" t="n">
        <v>27.281733</v>
      </c>
      <c r="I474" s="124" t="inlineStr">
        <is>
          <t>Bilinmiyor</t>
        </is>
      </c>
      <c r="J474" s="124" t="n">
        <v>45</v>
      </c>
      <c r="K474" s="124" t="inlineStr">
        <is>
          <t>Belirsiz</t>
        </is>
      </c>
      <c r="L474" s="124" t="n"/>
      <c r="M474" s="124" t="n"/>
      <c r="N474" s="124" t="inlineStr">
        <is>
          <t>Dummy - değiştiriniz</t>
        </is>
      </c>
      <c r="O474" s="124" t="inlineStr">
        <is>
          <t>Açık adres yalnız İK/admin tarafından görülmelidir; raporlara taşınmaz.</t>
        </is>
      </c>
      <c r="P474" s="131" t="n">
        <v>1.9</v>
      </c>
      <c r="Q474" s="131" t="n"/>
      <c r="R474" s="131" t="n"/>
      <c r="S474" s="131" t="inlineStr">
        <is>
          <t>Evet</t>
        </is>
      </c>
      <c r="T474" s="131" t="inlineStr">
        <is>
          <t>https://www.google.com/maps/dir/?api=1&amp;origin=38.223407%2C27.281733&amp;destination=38.240289%2C27.281412&amp;travelmode=driving</t>
        </is>
      </c>
      <c r="U474" s="131" t="inlineStr">
        <is>
          <t>AYRANCILAR</t>
        </is>
      </c>
      <c r="V474" s="131" t="n">
        <v>1.9</v>
      </c>
      <c r="W474" s="131" t="inlineStr">
        <is>
          <t>https://www.google.com/maps/dir/?api=1&amp;origin=38.223407%2C27.281733&amp;destination=38.240289%2C27.281412&amp;travelmode=driving</t>
        </is>
      </c>
      <c r="X474" s="131" t="inlineStr">
        <is>
          <t>TORBALI 5</t>
        </is>
      </c>
      <c r="Y474" s="131" t="n">
        <v>8.300000000000001</v>
      </c>
      <c r="Z474" s="131" t="inlineStr">
        <is>
          <t>https://www.google.com/maps/dir/?api=1&amp;origin=38.223407%2C27.281733&amp;destination=38.171353%2C27.349829&amp;travelmode=driving</t>
        </is>
      </c>
      <c r="AA474" s="131" t="inlineStr">
        <is>
          <t>TORBALI 2</t>
        </is>
      </c>
      <c r="AB474" s="131" t="n">
        <v>9.199999999999999</v>
      </c>
      <c r="AC474" s="131" t="inlineStr">
        <is>
          <t>https://www.google.com/maps/dir/?api=1&amp;origin=38.223407%2C27.281733&amp;destination=38.164664%2C27.356116&amp;travelmode=driving</t>
        </is>
      </c>
    </row>
    <row r="475" ht="30" customHeight="1" s="113">
      <c r="A475" s="124" t="inlineStr">
        <is>
          <t>SAMET AKKUŞ</t>
        </is>
      </c>
      <c r="B475" s="124" t="inlineStr">
        <is>
          <t>M049</t>
        </is>
      </c>
      <c r="C475" s="124" t="inlineStr">
        <is>
          <t>ÖZDERE</t>
        </is>
      </c>
      <c r="D475" s="124" t="inlineStr">
        <is>
          <t>İzmir</t>
        </is>
      </c>
      <c r="E475" s="124" t="inlineStr">
        <is>
          <t>ÖZDERE çevresi</t>
        </is>
      </c>
      <c r="F475" s="124" t="n">
        <v>0</v>
      </c>
      <c r="G475" s="124" t="n">
        <v>37.993486</v>
      </c>
      <c r="H475" s="124" t="n">
        <v>27.074493</v>
      </c>
      <c r="I475" s="124" t="inlineStr">
        <is>
          <t>Bilinmiyor</t>
        </is>
      </c>
      <c r="J475" s="124" t="n">
        <v>45</v>
      </c>
      <c r="K475" s="124" t="inlineStr">
        <is>
          <t>Belirsiz</t>
        </is>
      </c>
      <c r="L475" s="124" t="n"/>
      <c r="M475" s="124" t="n"/>
      <c r="N475" s="124" t="inlineStr">
        <is>
          <t>Dummy - değiştiriniz</t>
        </is>
      </c>
      <c r="O475" s="124" t="inlineStr">
        <is>
          <t>Açık adres yalnız İK/admin tarafından görülmelidir; raporlara taşınmaz.</t>
        </is>
      </c>
      <c r="P475" s="131" t="n">
        <v>3.5</v>
      </c>
      <c r="Q475" s="131" t="n"/>
      <c r="R475" s="131" t="n"/>
      <c r="S475" s="131" t="inlineStr">
        <is>
          <t>Evet</t>
        </is>
      </c>
      <c r="T475" s="131" t="inlineStr">
        <is>
          <t>https://www.google.com/maps/dir/?api=1&amp;origin=37.993486%2C27.074493&amp;destination=38.021894%2C27.092563&amp;travelmode=driving</t>
        </is>
      </c>
      <c r="U475" s="131" t="inlineStr">
        <is>
          <t>ÖZDERE</t>
        </is>
      </c>
      <c r="V475" s="131" t="n">
        <v>3.5</v>
      </c>
      <c r="W475" s="131" t="inlineStr">
        <is>
          <t>https://www.google.com/maps/dir/?api=1&amp;origin=37.993486%2C27.074493&amp;destination=38.021894%2C27.092563&amp;travelmode=driving</t>
        </is>
      </c>
      <c r="X475" s="131" t="inlineStr">
        <is>
          <t>MENDERES</t>
        </is>
      </c>
      <c r="Y475" s="131" t="n">
        <v>30</v>
      </c>
      <c r="Z475" s="131" t="inlineStr">
        <is>
          <t>https://www.google.com/maps/dir/?api=1&amp;origin=37.993486%2C27.074493&amp;destination=38.260463%2C27.125587&amp;travelmode=driving</t>
        </is>
      </c>
      <c r="AA475" s="131" t="inlineStr">
        <is>
          <t>TORBALI 4</t>
        </is>
      </c>
      <c r="AB475" s="131" t="n">
        <v>30.1</v>
      </c>
      <c r="AC475" s="131" t="inlineStr">
        <is>
          <t>https://www.google.com/maps/dir/?api=1&amp;origin=37.993486%2C27.074493&amp;destination=38.151657%2C27.353193&amp;travelmode=driving</t>
        </is>
      </c>
    </row>
    <row r="476" ht="30" customHeight="1" s="113">
      <c r="A476" s="124" t="inlineStr">
        <is>
          <t>NİL OZAN ÇAN</t>
        </is>
      </c>
      <c r="B476" s="124" t="inlineStr">
        <is>
          <t>M049</t>
        </is>
      </c>
      <c r="C476" s="124" t="inlineStr">
        <is>
          <t>ÖZDERE</t>
        </is>
      </c>
      <c r="D476" s="124" t="inlineStr">
        <is>
          <t>İzmir</t>
        </is>
      </c>
      <c r="E476" s="124" t="inlineStr">
        <is>
          <t>ÖZDERE çevresi</t>
        </is>
      </c>
      <c r="F476" s="124" t="n">
        <v>0</v>
      </c>
      <c r="G476" s="124" t="n">
        <v>38.030887</v>
      </c>
      <c r="H476" s="124" t="n">
        <v>27.095259</v>
      </c>
      <c r="I476" s="124" t="inlineStr">
        <is>
          <t>Bilinmiyor</t>
        </is>
      </c>
      <c r="J476" s="124" t="n">
        <v>45</v>
      </c>
      <c r="K476" s="124" t="inlineStr">
        <is>
          <t>Belirsiz</t>
        </is>
      </c>
      <c r="L476" s="124" t="n"/>
      <c r="M476" s="124" t="n"/>
      <c r="N476" s="124" t="inlineStr">
        <is>
          <t>Dummy - değiştiriniz</t>
        </is>
      </c>
      <c r="O476" s="124" t="inlineStr">
        <is>
          <t>Açık adres yalnız İK/admin tarafından görülmelidir; raporlara taşınmaz.</t>
        </is>
      </c>
      <c r="P476" s="131" t="n">
        <v>1</v>
      </c>
      <c r="Q476" s="131" t="n"/>
      <c r="R476" s="131" t="n"/>
      <c r="S476" s="131" t="inlineStr">
        <is>
          <t>Evet</t>
        </is>
      </c>
      <c r="T476" s="131" t="inlineStr">
        <is>
          <t>https://www.google.com/maps/dir/?api=1&amp;origin=38.030887%2C27.095259&amp;destination=38.021894%2C27.092563&amp;travelmode=driving</t>
        </is>
      </c>
      <c r="U476" s="131" t="inlineStr">
        <is>
          <t>ÖZDERE</t>
        </is>
      </c>
      <c r="V476" s="131" t="n">
        <v>1</v>
      </c>
      <c r="W476" s="131" t="inlineStr">
        <is>
          <t>https://www.google.com/maps/dir/?api=1&amp;origin=38.030887%2C27.095259&amp;destination=38.021894%2C27.092563&amp;travelmode=driving</t>
        </is>
      </c>
      <c r="X476" s="131" t="inlineStr">
        <is>
          <t>MENDERES</t>
        </is>
      </c>
      <c r="Y476" s="131" t="n">
        <v>25.7</v>
      </c>
      <c r="Z476" s="131" t="inlineStr">
        <is>
          <t>https://www.google.com/maps/dir/?api=1&amp;origin=38.030887%2C27.095259&amp;destination=38.260463%2C27.125587&amp;travelmode=driving</t>
        </is>
      </c>
      <c r="AA476" s="131" t="inlineStr">
        <is>
          <t>TORBALI 4</t>
        </is>
      </c>
      <c r="AB476" s="131" t="n">
        <v>26.3</v>
      </c>
      <c r="AC476" s="131" t="inlineStr">
        <is>
          <t>https://www.google.com/maps/dir/?api=1&amp;origin=38.030887%2C27.095259&amp;destination=38.151657%2C27.353193&amp;travelmode=driving</t>
        </is>
      </c>
    </row>
    <row r="477" ht="30" customHeight="1" s="113">
      <c r="A477" s="124" t="inlineStr">
        <is>
          <t>YASİN ÖZDEM</t>
        </is>
      </c>
      <c r="B477" s="124" t="inlineStr">
        <is>
          <t>M049</t>
        </is>
      </c>
      <c r="C477" s="124" t="inlineStr">
        <is>
          <t>ÖZDERE</t>
        </is>
      </c>
      <c r="D477" s="124" t="inlineStr">
        <is>
          <t>İzmir</t>
        </is>
      </c>
      <c r="E477" s="124" t="inlineStr">
        <is>
          <t>ÖZDERE çevresi</t>
        </is>
      </c>
      <c r="F477" s="124" t="n">
        <v>0</v>
      </c>
      <c r="G477" s="124" t="n">
        <v>38.00512</v>
      </c>
      <c r="H477" s="124" t="n">
        <v>27.097919</v>
      </c>
      <c r="I477" s="124" t="inlineStr">
        <is>
          <t>Bilinmiyor</t>
        </is>
      </c>
      <c r="J477" s="124" t="n">
        <v>45</v>
      </c>
      <c r="K477" s="124" t="inlineStr">
        <is>
          <t>Belirsiz</t>
        </is>
      </c>
      <c r="L477" s="124" t="n"/>
      <c r="M477" s="124" t="n"/>
      <c r="N477" s="124" t="inlineStr">
        <is>
          <t>Dummy - değiştiriniz</t>
        </is>
      </c>
      <c r="O477" s="124" t="inlineStr">
        <is>
          <t>Açık adres yalnız İK/admin tarafından görülmelidir; raporlara taşınmaz.</t>
        </is>
      </c>
      <c r="P477" s="131" t="n">
        <v>1.9</v>
      </c>
      <c r="Q477" s="131" t="n"/>
      <c r="R477" s="131" t="n"/>
      <c r="S477" s="131" t="inlineStr">
        <is>
          <t>Evet</t>
        </is>
      </c>
      <c r="T477" s="131" t="inlineStr">
        <is>
          <t>https://www.google.com/maps/dir/?api=1&amp;origin=38.00512%2C27.097919&amp;destination=38.021894%2C27.092563&amp;travelmode=driving</t>
        </is>
      </c>
      <c r="U477" s="131" t="inlineStr">
        <is>
          <t>ÖZDERE</t>
        </is>
      </c>
      <c r="V477" s="131" t="n">
        <v>1.9</v>
      </c>
      <c r="W477" s="131" t="inlineStr">
        <is>
          <t>https://www.google.com/maps/dir/?api=1&amp;origin=38.00512%2C27.097919&amp;destination=38.021894%2C27.092563&amp;travelmode=driving</t>
        </is>
      </c>
      <c r="X477" s="131" t="inlineStr">
        <is>
          <t>TORBALI 4</t>
        </is>
      </c>
      <c r="Y477" s="131" t="n">
        <v>27.7</v>
      </c>
      <c r="Z477" s="131" t="inlineStr">
        <is>
          <t>https://www.google.com/maps/dir/?api=1&amp;origin=38.00512%2C27.097919&amp;destination=38.151657%2C27.353193&amp;travelmode=driving</t>
        </is>
      </c>
      <c r="AA477" s="131" t="inlineStr">
        <is>
          <t>TORBALI 3</t>
        </is>
      </c>
      <c r="AB477" s="131" t="n">
        <v>27.7</v>
      </c>
      <c r="AC477" s="131" t="inlineStr">
        <is>
          <t>https://www.google.com/maps/dir/?api=1&amp;origin=38.00512%2C27.097919&amp;destination=38.14881%2C27.356671&amp;travelmode=driving</t>
        </is>
      </c>
    </row>
    <row r="478" ht="30" customHeight="1" s="113">
      <c r="A478" s="124" t="inlineStr">
        <is>
          <t>JEMAL HEMRAYEVA</t>
        </is>
      </c>
      <c r="B478" s="124" t="inlineStr">
        <is>
          <t>M015</t>
        </is>
      </c>
      <c r="C478" s="124" t="inlineStr">
        <is>
          <t>GAZİEMİR-1</t>
        </is>
      </c>
      <c r="D478" s="124" t="inlineStr">
        <is>
          <t>İzmir</t>
        </is>
      </c>
      <c r="E478" s="124" t="inlineStr">
        <is>
          <t>GAZİEMİR-1 çevresi</t>
        </is>
      </c>
      <c r="F478" s="124" t="n">
        <v>0</v>
      </c>
      <c r="G478" s="124" t="n">
        <v>38.344306</v>
      </c>
      <c r="H478" s="124" t="n">
        <v>27.102115</v>
      </c>
      <c r="I478" s="124" t="inlineStr">
        <is>
          <t>Bilinmiyor</t>
        </is>
      </c>
      <c r="J478" s="124" t="n">
        <v>45</v>
      </c>
      <c r="K478" s="124" t="inlineStr">
        <is>
          <t>Belirsiz</t>
        </is>
      </c>
      <c r="L478" s="124" t="n"/>
      <c r="M478" s="124" t="n"/>
      <c r="N478" s="124" t="inlineStr">
        <is>
          <t>Dummy - değiştiriniz</t>
        </is>
      </c>
      <c r="O478" s="124" t="inlineStr">
        <is>
          <t>Açık adres yalnız İK/admin tarafından görülmelidir; raporlara taşınmaz.</t>
        </is>
      </c>
      <c r="P478" s="131" t="n">
        <v>3.3</v>
      </c>
      <c r="Q478" s="131" t="n"/>
      <c r="R478" s="131" t="n"/>
      <c r="S478" s="131" t="inlineStr">
        <is>
          <t>Hayır</t>
        </is>
      </c>
      <c r="T478" s="131" t="inlineStr">
        <is>
          <t>https://www.google.com/maps/dir/?api=1&amp;origin=38.344306%2C27.102115&amp;destination=38.32574%2C27.131725&amp;travelmode=driving</t>
        </is>
      </c>
      <c r="U478" s="131" t="inlineStr">
        <is>
          <t>GAZİEMİR-5</t>
        </is>
      </c>
      <c r="V478" s="131" t="n">
        <v>2.3</v>
      </c>
      <c r="W478" s="131" t="inlineStr">
        <is>
          <t>https://www.google.com/maps/dir/?api=1&amp;origin=38.344306%2C27.102115&amp;destination=38.3283%2C27.11964&amp;travelmode=driving</t>
        </is>
      </c>
      <c r="X478" s="131" t="inlineStr">
        <is>
          <t>GAZİEMİR-3</t>
        </is>
      </c>
      <c r="Y478" s="131" t="n">
        <v>2.8</v>
      </c>
      <c r="Z478" s="131" t="inlineStr">
        <is>
          <t>https://www.google.com/maps/dir/?api=1&amp;origin=38.344306%2C27.102115&amp;destination=38.32406%2C27.121958&amp;travelmode=driving</t>
        </is>
      </c>
      <c r="AA478" s="131" t="inlineStr">
        <is>
          <t>GAZİEMİR-4</t>
        </is>
      </c>
      <c r="AB478" s="131" t="n">
        <v>3.3</v>
      </c>
      <c r="AC478" s="131" t="inlineStr">
        <is>
          <t>https://www.google.com/maps/dir/?api=1&amp;origin=38.344306%2C27.102115&amp;destination=38.323481%2C27.129036&amp;travelmode=driving</t>
        </is>
      </c>
    </row>
    <row r="479" ht="30" customHeight="1" s="113">
      <c r="A479" s="124" t="inlineStr">
        <is>
          <t>NOVRUZBEK YADYGAROV</t>
        </is>
      </c>
      <c r="B479" s="124" t="inlineStr">
        <is>
          <t>M016</t>
        </is>
      </c>
      <c r="C479" s="124" t="inlineStr">
        <is>
          <t>GAZİEMİR-2</t>
        </is>
      </c>
      <c r="D479" s="124" t="inlineStr">
        <is>
          <t>İzmir</t>
        </is>
      </c>
      <c r="E479" s="124" t="inlineStr">
        <is>
          <t>GAZİEMİR-2 çevresi</t>
        </is>
      </c>
      <c r="F479" s="124" t="n">
        <v>0</v>
      </c>
      <c r="G479" s="124" t="n">
        <v>38.335895</v>
      </c>
      <c r="H479" s="124" t="n">
        <v>27.145366</v>
      </c>
      <c r="I479" s="124" t="inlineStr">
        <is>
          <t>Bilinmiyor</t>
        </is>
      </c>
      <c r="J479" s="124" t="n">
        <v>45</v>
      </c>
      <c r="K479" s="124" t="inlineStr">
        <is>
          <t>Belirsiz</t>
        </is>
      </c>
      <c r="L479" s="124" t="n"/>
      <c r="M479" s="124" t="n"/>
      <c r="N479" s="124" t="inlineStr">
        <is>
          <t>Dummy - değiştiriniz</t>
        </is>
      </c>
      <c r="O479" s="124" t="inlineStr">
        <is>
          <t>Açık adres yalnız İK/admin tarafından görülmelidir; raporlara taşınmaz.</t>
        </is>
      </c>
      <c r="P479" s="131" t="n">
        <v>2.3</v>
      </c>
      <c r="Q479" s="131" t="n"/>
      <c r="R479" s="131" t="n"/>
      <c r="S479" s="131" t="inlineStr">
        <is>
          <t>Hayır</t>
        </is>
      </c>
      <c r="T479" s="131" t="inlineStr">
        <is>
          <t>https://www.google.com/maps/dir/?api=1&amp;origin=38.335895%2C27.145366&amp;destination=38.317546%2C27.133478&amp;travelmode=driving</t>
        </is>
      </c>
      <c r="U479" s="131" t="inlineStr">
        <is>
          <t>GAZİEMİR-1</t>
        </is>
      </c>
      <c r="V479" s="131" t="n">
        <v>1.6</v>
      </c>
      <c r="W479" s="131" t="inlineStr">
        <is>
          <t>https://www.google.com/maps/dir/?api=1&amp;origin=38.335895%2C27.145366&amp;destination=38.32574%2C27.131725&amp;travelmode=driving</t>
        </is>
      </c>
      <c r="X479" s="131" t="inlineStr">
        <is>
          <t>GAZİEMİR-7</t>
        </is>
      </c>
      <c r="Y479" s="131" t="n">
        <v>2</v>
      </c>
      <c r="Z479" s="131" t="inlineStr">
        <is>
          <t>https://www.google.com/maps/dir/?api=1&amp;origin=38.335895%2C27.145366&amp;destination=38.322099%2C27.131037&amp;travelmode=driving</t>
        </is>
      </c>
      <c r="AA479" s="131" t="inlineStr">
        <is>
          <t>GAZİEMİR-4</t>
        </is>
      </c>
      <c r="AB479" s="131" t="n">
        <v>2</v>
      </c>
      <c r="AC479" s="131" t="inlineStr">
        <is>
          <t>https://www.google.com/maps/dir/?api=1&amp;origin=38.335895%2C27.145366&amp;destination=38.323481%2C27.129036&amp;travelmode=driving</t>
        </is>
      </c>
    </row>
    <row r="480" ht="30" customHeight="1" s="113">
      <c r="A480" s="124" t="inlineStr">
        <is>
          <t>HASAN YILDIRIM</t>
        </is>
      </c>
      <c r="B480" s="124" t="inlineStr">
        <is>
          <t>M017</t>
        </is>
      </c>
      <c r="C480" s="124" t="inlineStr">
        <is>
          <t>GAZİEMİR-3</t>
        </is>
      </c>
      <c r="D480" s="124" t="inlineStr">
        <is>
          <t>İzmir</t>
        </is>
      </c>
      <c r="E480" s="124" t="inlineStr">
        <is>
          <t>GAZİEMİR-3 çevresi</t>
        </is>
      </c>
      <c r="F480" s="124" t="n">
        <v>0</v>
      </c>
      <c r="G480" s="124" t="n">
        <v>38.314475</v>
      </c>
      <c r="H480" s="124" t="n">
        <v>27.101287</v>
      </c>
      <c r="I480" s="124" t="inlineStr">
        <is>
          <t>Bilinmiyor</t>
        </is>
      </c>
      <c r="J480" s="124" t="n">
        <v>45</v>
      </c>
      <c r="K480" s="124" t="inlineStr">
        <is>
          <t>Belirsiz</t>
        </is>
      </c>
      <c r="L480" s="124" t="n"/>
      <c r="M480" s="124" t="n"/>
      <c r="N480" s="124" t="inlineStr">
        <is>
          <t>Dummy - değiştiriniz</t>
        </is>
      </c>
      <c r="O480" s="124" t="inlineStr">
        <is>
          <t>Açık adres yalnız İK/admin tarafından görülmelidir; raporlara taşınmaz.</t>
        </is>
      </c>
      <c r="P480" s="131" t="n">
        <v>2.1</v>
      </c>
      <c r="Q480" s="131" t="n"/>
      <c r="R480" s="131" t="n"/>
      <c r="S480" s="131" t="inlineStr">
        <is>
          <t>Evet</t>
        </is>
      </c>
      <c r="T480" s="131" t="inlineStr">
        <is>
          <t>https://www.google.com/maps/dir/?api=1&amp;origin=38.314475%2C27.101287&amp;destination=38.32406%2C27.121958&amp;travelmode=driving</t>
        </is>
      </c>
      <c r="U480" s="131" t="inlineStr">
        <is>
          <t>GAZİEMİR-3</t>
        </is>
      </c>
      <c r="V480" s="131" t="n">
        <v>2.1</v>
      </c>
      <c r="W480" s="131" t="inlineStr">
        <is>
          <t>https://www.google.com/maps/dir/?api=1&amp;origin=38.314475%2C27.101287&amp;destination=38.32406%2C27.121958&amp;travelmode=driving</t>
        </is>
      </c>
      <c r="X480" s="131" t="inlineStr">
        <is>
          <t>GAZİEMİR-5</t>
        </is>
      </c>
      <c r="Y480" s="131" t="n">
        <v>2.2</v>
      </c>
      <c r="Z480" s="131" t="inlineStr">
        <is>
          <t>https://www.google.com/maps/dir/?api=1&amp;origin=38.314475%2C27.101287&amp;destination=38.3283%2C27.11964&amp;travelmode=driving</t>
        </is>
      </c>
      <c r="AA480" s="131" t="inlineStr">
        <is>
          <t>GAZİEMİR-6</t>
        </is>
      </c>
      <c r="AB480" s="131" t="n">
        <v>2.6</v>
      </c>
      <c r="AC480" s="131" t="inlineStr">
        <is>
          <t>https://www.google.com/maps/dir/?api=1&amp;origin=38.314475%2C27.101287&amp;destination=38.317553%2C27.130542&amp;travelmode=driving</t>
        </is>
      </c>
    </row>
    <row r="481" ht="30" customHeight="1" s="113">
      <c r="A481" s="124" t="inlineStr">
        <is>
          <t>YUSUF ZENGİN</t>
        </is>
      </c>
      <c r="B481" s="124" t="inlineStr">
        <is>
          <t>M017</t>
        </is>
      </c>
      <c r="C481" s="124" t="inlineStr">
        <is>
          <t>GAZİEMİR-3</t>
        </is>
      </c>
      <c r="D481" s="124" t="inlineStr">
        <is>
          <t>İzmir</t>
        </is>
      </c>
      <c r="E481" s="124" t="inlineStr">
        <is>
          <t>GAZİEMİR-3 çevresi</t>
        </is>
      </c>
      <c r="F481" s="124" t="n">
        <v>0</v>
      </c>
      <c r="G481" s="124" t="n">
        <v>38.351493</v>
      </c>
      <c r="H481" s="124" t="n">
        <v>27.112154</v>
      </c>
      <c r="I481" s="124" t="inlineStr">
        <is>
          <t>Bilinmiyor</t>
        </is>
      </c>
      <c r="J481" s="124" t="n">
        <v>45</v>
      </c>
      <c r="K481" s="124" t="inlineStr">
        <is>
          <t>Belirsiz</t>
        </is>
      </c>
      <c r="L481" s="124" t="n"/>
      <c r="M481" s="124" t="n"/>
      <c r="N481" s="124" t="inlineStr">
        <is>
          <t>Dummy - değiştiriniz</t>
        </is>
      </c>
      <c r="O481" s="124" t="inlineStr">
        <is>
          <t>Açık adres yalnız İK/admin tarafından görülmelidir; raporlara taşınmaz.</t>
        </is>
      </c>
      <c r="P481" s="131" t="n">
        <v>3.2</v>
      </c>
      <c r="Q481" s="131" t="n"/>
      <c r="R481" s="131" t="n"/>
      <c r="S481" s="131" t="inlineStr">
        <is>
          <t>Hayır</t>
        </is>
      </c>
      <c r="T481" s="131" t="inlineStr">
        <is>
          <t>https://www.google.com/maps/dir/?api=1&amp;origin=38.351493%2C27.112154&amp;destination=38.32406%2C27.121958&amp;travelmode=driving</t>
        </is>
      </c>
      <c r="U481" s="131" t="inlineStr">
        <is>
          <t>ESKİİZMİR</t>
        </is>
      </c>
      <c r="V481" s="131" t="n">
        <v>2.6</v>
      </c>
      <c r="W481" s="131" t="inlineStr">
        <is>
          <t>https://www.google.com/maps/dir/?api=1&amp;origin=38.351493%2C27.112154&amp;destination=38.374534%2C27.107659&amp;travelmode=driving</t>
        </is>
      </c>
      <c r="X481" s="131" t="inlineStr">
        <is>
          <t>GAZİEMİR-5</t>
        </is>
      </c>
      <c r="Y481" s="131" t="n">
        <v>2.7</v>
      </c>
      <c r="Z481" s="131" t="inlineStr">
        <is>
          <t>https://www.google.com/maps/dir/?api=1&amp;origin=38.351493%2C27.112154&amp;destination=38.3283%2C27.11964&amp;travelmode=driving</t>
        </is>
      </c>
      <c r="AA481" s="131" t="inlineStr">
        <is>
          <t>GAZİEMİR-3</t>
        </is>
      </c>
      <c r="AB481" s="131" t="n">
        <v>3.2</v>
      </c>
      <c r="AC481" s="131" t="inlineStr">
        <is>
          <t>https://www.google.com/maps/dir/?api=1&amp;origin=38.351493%2C27.112154&amp;destination=38.32406%2C27.121958&amp;travelmode=driving</t>
        </is>
      </c>
    </row>
    <row r="482" ht="30" customHeight="1" s="113">
      <c r="A482" s="124" t="inlineStr">
        <is>
          <t>PINAR KESKİN</t>
        </is>
      </c>
      <c r="B482" s="124" t="inlineStr">
        <is>
          <t>M018</t>
        </is>
      </c>
      <c r="C482" s="124" t="inlineStr">
        <is>
          <t>GAZİEMİR-4</t>
        </is>
      </c>
      <c r="D482" s="124" t="inlineStr">
        <is>
          <t>İzmir</t>
        </is>
      </c>
      <c r="E482" s="124" t="inlineStr">
        <is>
          <t>GAZİEMİR-4 çevresi</t>
        </is>
      </c>
      <c r="F482" s="124" t="n">
        <v>0</v>
      </c>
      <c r="G482" s="124" t="n">
        <v>38.283266</v>
      </c>
      <c r="H482" s="124" t="n">
        <v>27.170591</v>
      </c>
      <c r="I482" s="124" t="inlineStr">
        <is>
          <t>Bilinmiyor</t>
        </is>
      </c>
      <c r="J482" s="124" t="n">
        <v>45</v>
      </c>
      <c r="K482" s="124" t="inlineStr">
        <is>
          <t>Belirsiz</t>
        </is>
      </c>
      <c r="L482" s="124" t="n"/>
      <c r="M482" s="124" t="n"/>
      <c r="N482" s="124" t="inlineStr">
        <is>
          <t>Gerçek - Google Places, mahalle merkezi yaklaşık (Atatürk Mah merkezi (yaklaşık))</t>
        </is>
      </c>
      <c r="O482" s="124" t="inlineStr">
        <is>
          <t>Açık adres yalnız İK/admin tarafından görülmelidir; raporlara taşınmaz.</t>
        </is>
      </c>
      <c r="P482" s="131" t="n">
        <v>5.8</v>
      </c>
      <c r="Q482" s="131" t="n"/>
      <c r="R482" s="131" t="n"/>
      <c r="S482" s="131" t="inlineStr">
        <is>
          <t>Hayır</t>
        </is>
      </c>
      <c r="T482" s="131" t="inlineStr">
        <is>
          <t>https://www.google.com/maps/dir/?api=1&amp;origin=38.283266%2C27.170591&amp;destination=38.323481%2C27.129036&amp;travelmode=driving</t>
        </is>
      </c>
      <c r="U482" s="131" t="inlineStr">
        <is>
          <t>MENDERES</t>
        </is>
      </c>
      <c r="V482" s="131" t="n">
        <v>4.7</v>
      </c>
      <c r="W482" s="131" t="inlineStr">
        <is>
          <t>https://www.google.com/maps/dir/?api=1&amp;origin=38.283266%2C27.170591&amp;destination=38.260463%2C27.125587&amp;travelmode=driving</t>
        </is>
      </c>
      <c r="X482" s="131" t="inlineStr">
        <is>
          <t>GAZİEMİR-2</t>
        </is>
      </c>
      <c r="Y482" s="131" t="n">
        <v>5</v>
      </c>
      <c r="Z482" s="131" t="inlineStr">
        <is>
          <t>https://www.google.com/maps/dir/?api=1&amp;origin=38.283266%2C27.170591&amp;destination=38.317546%2C27.133478&amp;travelmode=driving</t>
        </is>
      </c>
      <c r="AA482" s="131" t="inlineStr">
        <is>
          <t>GAZİEMİR-6</t>
        </is>
      </c>
      <c r="AB482" s="131" t="n">
        <v>5.2</v>
      </c>
      <c r="AC482" s="131" t="inlineStr">
        <is>
          <t>https://www.google.com/maps/dir/?api=1&amp;origin=38.283266%2C27.170591&amp;destination=38.317553%2C27.130542&amp;travelmode=driving</t>
        </is>
      </c>
    </row>
    <row r="483" ht="30" customHeight="1" s="113">
      <c r="A483" s="124" t="inlineStr">
        <is>
          <t>BURAK PERPELEK</t>
        </is>
      </c>
      <c r="B483" s="124" t="inlineStr">
        <is>
          <t>M018</t>
        </is>
      </c>
      <c r="C483" s="124" t="inlineStr">
        <is>
          <t>GAZİEMİR-4</t>
        </is>
      </c>
      <c r="D483" s="124" t="inlineStr">
        <is>
          <t>İzmir</t>
        </is>
      </c>
      <c r="E483" s="124" t="inlineStr">
        <is>
          <t>GAZİEMİR-4 çevresi</t>
        </is>
      </c>
      <c r="F483" s="124" t="n">
        <v>0</v>
      </c>
      <c r="G483" s="124" t="n">
        <v>38.344331</v>
      </c>
      <c r="H483" s="124" t="n">
        <v>27.13526</v>
      </c>
      <c r="I483" s="124" t="inlineStr">
        <is>
          <t>Bilinmiyor</t>
        </is>
      </c>
      <c r="J483" s="124" t="n">
        <v>45</v>
      </c>
      <c r="K483" s="124" t="inlineStr">
        <is>
          <t>Belirsiz</t>
        </is>
      </c>
      <c r="L483" s="124" t="n"/>
      <c r="M483" s="124" t="n"/>
      <c r="N483" s="124" t="inlineStr">
        <is>
          <t>Dummy - değiştiriniz</t>
        </is>
      </c>
      <c r="O483" s="124" t="inlineStr">
        <is>
          <t>Açık adres yalnız İK/admin tarafından görülmelidir; raporlara taşınmaz.</t>
        </is>
      </c>
      <c r="P483" s="131" t="n">
        <v>2.4</v>
      </c>
      <c r="Q483" s="131" t="n"/>
      <c r="R483" s="131" t="n"/>
      <c r="S483" s="131" t="inlineStr">
        <is>
          <t>Hayır</t>
        </is>
      </c>
      <c r="T483" s="131" t="inlineStr">
        <is>
          <t>https://www.google.com/maps/dir/?api=1&amp;origin=38.344331%2C27.13526&amp;destination=38.323481%2C27.129036&amp;travelmode=driving</t>
        </is>
      </c>
      <c r="U483" s="131" t="inlineStr">
        <is>
          <t>GAZİEMİR-1</t>
        </is>
      </c>
      <c r="V483" s="131" t="n">
        <v>2.1</v>
      </c>
      <c r="W483" s="131" t="inlineStr">
        <is>
          <t>https://www.google.com/maps/dir/?api=1&amp;origin=38.344331%2C27.13526&amp;destination=38.32574%2C27.131725&amp;travelmode=driving</t>
        </is>
      </c>
      <c r="X483" s="131" t="inlineStr">
        <is>
          <t>GAZİEMİR-5</t>
        </is>
      </c>
      <c r="Y483" s="131" t="n">
        <v>2.2</v>
      </c>
      <c r="Z483" s="131" t="inlineStr">
        <is>
          <t>https://www.google.com/maps/dir/?api=1&amp;origin=38.344331%2C27.13526&amp;destination=38.3283%2C27.11964&amp;travelmode=driving</t>
        </is>
      </c>
      <c r="AA483" s="131" t="inlineStr">
        <is>
          <t>GAZİEMİR-4</t>
        </is>
      </c>
      <c r="AB483" s="131" t="n">
        <v>2.4</v>
      </c>
      <c r="AC483" s="131" t="inlineStr">
        <is>
          <t>https://www.google.com/maps/dir/?api=1&amp;origin=38.344331%2C27.13526&amp;destination=38.323481%2C27.129036&amp;travelmode=driving</t>
        </is>
      </c>
    </row>
    <row r="484" ht="30" customHeight="1" s="113">
      <c r="A484" s="124" t="inlineStr">
        <is>
          <t>ZEYNEP DÖNMEZ</t>
        </is>
      </c>
      <c r="B484" s="124" t="inlineStr">
        <is>
          <t>M018</t>
        </is>
      </c>
      <c r="C484" s="124" t="inlineStr">
        <is>
          <t>GAZİEMİR-4</t>
        </is>
      </c>
      <c r="D484" s="124" t="inlineStr">
        <is>
          <t>İzmir</t>
        </is>
      </c>
      <c r="E484" s="124" t="inlineStr">
        <is>
          <t>GAZİEMİR-4 çevresi</t>
        </is>
      </c>
      <c r="F484" s="124" t="n">
        <v>0</v>
      </c>
      <c r="G484" s="124" t="n">
        <v>38.341909</v>
      </c>
      <c r="H484" s="124" t="n">
        <v>27.14282</v>
      </c>
      <c r="I484" s="124" t="inlineStr">
        <is>
          <t>Bilinmiyor</t>
        </is>
      </c>
      <c r="J484" s="124" t="n">
        <v>45</v>
      </c>
      <c r="K484" s="124" t="inlineStr">
        <is>
          <t>Belirsiz</t>
        </is>
      </c>
      <c r="L484" s="124" t="n"/>
      <c r="M484" s="124" t="n"/>
      <c r="N484" s="124" t="inlineStr">
        <is>
          <t>Dummy - değiştiriniz</t>
        </is>
      </c>
      <c r="O484" s="124" t="inlineStr">
        <is>
          <t>Açık adres yalnız İK/admin tarafından görülmelidir; raporlara taşınmaz.</t>
        </is>
      </c>
      <c r="P484" s="131" t="n">
        <v>2.4</v>
      </c>
      <c r="Q484" s="131" t="n"/>
      <c r="R484" s="131" t="n"/>
      <c r="S484" s="131" t="inlineStr">
        <is>
          <t>Hayır</t>
        </is>
      </c>
      <c r="T484" s="131" t="inlineStr">
        <is>
          <t>https://www.google.com/maps/dir/?api=1&amp;origin=38.341909%2C27.14282&amp;destination=38.323481%2C27.129036&amp;travelmode=driving</t>
        </is>
      </c>
      <c r="U484" s="131" t="inlineStr">
        <is>
          <t>GAZİEMİR-1</t>
        </is>
      </c>
      <c r="V484" s="131" t="n">
        <v>2</v>
      </c>
      <c r="W484" s="131" t="inlineStr">
        <is>
          <t>https://www.google.com/maps/dir/?api=1&amp;origin=38.341909%2C27.14282&amp;destination=38.32574%2C27.131725&amp;travelmode=driving</t>
        </is>
      </c>
      <c r="X484" s="131" t="inlineStr">
        <is>
          <t>GAZİEMİR-4</t>
        </is>
      </c>
      <c r="Y484" s="131" t="n">
        <v>2.4</v>
      </c>
      <c r="Z484" s="131" t="inlineStr">
        <is>
          <t>https://www.google.com/maps/dir/?api=1&amp;origin=38.341909%2C27.14282&amp;destination=38.323481%2C27.129036&amp;travelmode=driving</t>
        </is>
      </c>
      <c r="AA484" s="131" t="inlineStr">
        <is>
          <t>GAZİEMİR-7</t>
        </is>
      </c>
      <c r="AB484" s="131" t="n">
        <v>2.4</v>
      </c>
      <c r="AC484" s="131" t="inlineStr">
        <is>
          <t>https://www.google.com/maps/dir/?api=1&amp;origin=38.341909%2C27.14282&amp;destination=38.322099%2C27.131037&amp;travelmode=driving</t>
        </is>
      </c>
    </row>
    <row r="485" ht="30" customHeight="1" s="113">
      <c r="A485" s="124" t="inlineStr">
        <is>
          <t>ŞAHİZER GÜLBEN DAĞDELEN</t>
        </is>
      </c>
      <c r="B485" s="124" t="inlineStr">
        <is>
          <t>M018</t>
        </is>
      </c>
      <c r="C485" s="124" t="inlineStr">
        <is>
          <t>GAZİEMİR-4</t>
        </is>
      </c>
      <c r="D485" s="124" t="inlineStr">
        <is>
          <t>İzmir</t>
        </is>
      </c>
      <c r="E485" s="124" t="inlineStr">
        <is>
          <t>GAZİEMİR-4 çevresi</t>
        </is>
      </c>
      <c r="F485" s="124" t="n">
        <v>0</v>
      </c>
      <c r="G485" s="124" t="n">
        <v>38.325655</v>
      </c>
      <c r="H485" s="124" t="n">
        <v>27.157423</v>
      </c>
      <c r="I485" s="124" t="inlineStr">
        <is>
          <t>Bilinmiyor</t>
        </is>
      </c>
      <c r="J485" s="124" t="n">
        <v>45</v>
      </c>
      <c r="K485" s="124" t="inlineStr">
        <is>
          <t>Belirsiz</t>
        </is>
      </c>
      <c r="L485" s="124" t="n"/>
      <c r="M485" s="124" t="n"/>
      <c r="N485" s="124" t="inlineStr">
        <is>
          <t>Dummy - değiştiriniz</t>
        </is>
      </c>
      <c r="O485" s="124" t="inlineStr">
        <is>
          <t>Açık adres yalnız İK/admin tarafından görülmelidir; raporlara taşınmaz.</t>
        </is>
      </c>
      <c r="P485" s="131" t="n">
        <v>2.5</v>
      </c>
      <c r="Q485" s="131" t="n"/>
      <c r="R485" s="131" t="n"/>
      <c r="S485" s="131" t="inlineStr">
        <is>
          <t>Hayır</t>
        </is>
      </c>
      <c r="T485" s="131" t="inlineStr">
        <is>
          <t>https://www.google.com/maps/dir/?api=1&amp;origin=38.325655%2C27.157423&amp;destination=38.323481%2C27.129036&amp;travelmode=driving</t>
        </is>
      </c>
      <c r="U485" s="131" t="inlineStr">
        <is>
          <t>GAZİEMİR-1</t>
        </is>
      </c>
      <c r="V485" s="131" t="n">
        <v>2.2</v>
      </c>
      <c r="W485" s="131" t="inlineStr">
        <is>
          <t>https://www.google.com/maps/dir/?api=1&amp;origin=38.325655%2C27.157423&amp;destination=38.32574%2C27.131725&amp;travelmode=driving</t>
        </is>
      </c>
      <c r="X485" s="131" t="inlineStr">
        <is>
          <t>GAZİEMİR-2</t>
        </is>
      </c>
      <c r="Y485" s="131" t="n">
        <v>2.3</v>
      </c>
      <c r="Z485" s="131" t="inlineStr">
        <is>
          <t>https://www.google.com/maps/dir/?api=1&amp;origin=38.325655%2C27.157423&amp;destination=38.317546%2C27.133478&amp;travelmode=driving</t>
        </is>
      </c>
      <c r="AA485" s="131" t="inlineStr">
        <is>
          <t>GAZİEMİR-7</t>
        </is>
      </c>
      <c r="AB485" s="131" t="n">
        <v>2.3</v>
      </c>
      <c r="AC485" s="131" t="inlineStr">
        <is>
          <t>https://www.google.com/maps/dir/?api=1&amp;origin=38.325655%2C27.157423&amp;destination=38.322099%2C27.131037&amp;travelmode=driving</t>
        </is>
      </c>
    </row>
    <row r="486" ht="30" customHeight="1" s="113">
      <c r="A486" s="124" t="inlineStr">
        <is>
          <t>ÖMER KANDEMİR</t>
        </is>
      </c>
      <c r="B486" s="124" t="inlineStr">
        <is>
          <t>M018</t>
        </is>
      </c>
      <c r="C486" s="124" t="inlineStr">
        <is>
          <t>GAZİEMİR-4</t>
        </is>
      </c>
      <c r="D486" s="124" t="inlineStr">
        <is>
          <t>İzmir</t>
        </is>
      </c>
      <c r="E486" s="124" t="inlineStr">
        <is>
          <t>GAZİEMİR-4 çevresi</t>
        </is>
      </c>
      <c r="F486" s="124" t="n">
        <v>0</v>
      </c>
      <c r="G486" s="124" t="n">
        <v>38.316193</v>
      </c>
      <c r="H486" s="124" t="n">
        <v>27.132158</v>
      </c>
      <c r="I486" s="124" t="inlineStr">
        <is>
          <t>Bilinmiyor</t>
        </is>
      </c>
      <c r="J486" s="124" t="n">
        <v>45</v>
      </c>
      <c r="K486" s="124" t="inlineStr">
        <is>
          <t>Belirsiz</t>
        </is>
      </c>
      <c r="L486" s="124" t="n"/>
      <c r="M486" s="124" t="n"/>
      <c r="N486" s="124" t="inlineStr">
        <is>
          <t>Dummy - değiştiriniz</t>
        </is>
      </c>
      <c r="O486" s="124" t="inlineStr">
        <is>
          <t>Açık adres yalnız İK/admin tarafından görülmelidir; raporlara taşınmaz.</t>
        </is>
      </c>
      <c r="P486" s="131" t="n">
        <v>0.9</v>
      </c>
      <c r="Q486" s="131" t="n"/>
      <c r="R486" s="131" t="n"/>
      <c r="S486" s="131" t="inlineStr">
        <is>
          <t>Hayır</t>
        </is>
      </c>
      <c r="T486" s="131" t="inlineStr">
        <is>
          <t>https://www.google.com/maps/dir/?api=1&amp;origin=38.316193%2C27.132158&amp;destination=38.323481%2C27.129036&amp;travelmode=driving</t>
        </is>
      </c>
      <c r="U486" s="131" t="inlineStr">
        <is>
          <t>GAZİEMİR-2</t>
        </is>
      </c>
      <c r="V486" s="131" t="n">
        <v>0.2</v>
      </c>
      <c r="W486" s="131" t="inlineStr">
        <is>
          <t>https://www.google.com/maps/dir/?api=1&amp;origin=38.316193%2C27.132158&amp;destination=38.317546%2C27.133478&amp;travelmode=driving</t>
        </is>
      </c>
      <c r="X486" s="131" t="inlineStr">
        <is>
          <t>GAZİEMİR-6</t>
        </is>
      </c>
      <c r="Y486" s="131" t="n">
        <v>0.2</v>
      </c>
      <c r="Z486" s="131" t="inlineStr">
        <is>
          <t>https://www.google.com/maps/dir/?api=1&amp;origin=38.316193%2C27.132158&amp;destination=38.317553%2C27.130542&amp;travelmode=driving</t>
        </is>
      </c>
      <c r="AA486" s="131" t="inlineStr">
        <is>
          <t>GAZİEMİR-7</t>
        </is>
      </c>
      <c r="AB486" s="131" t="n">
        <v>0.7</v>
      </c>
      <c r="AC486" s="131" t="inlineStr">
        <is>
          <t>https://www.google.com/maps/dir/?api=1&amp;origin=38.316193%2C27.132158&amp;destination=38.322099%2C27.131037&amp;travelmode=driving</t>
        </is>
      </c>
    </row>
    <row r="487" ht="30" customHeight="1" s="113">
      <c r="A487" s="124" t="inlineStr">
        <is>
          <t>EYLEM ÇAKMAK</t>
        </is>
      </c>
      <c r="B487" s="124" t="inlineStr">
        <is>
          <t>M019</t>
        </is>
      </c>
      <c r="C487" s="124" t="inlineStr">
        <is>
          <t>GAZİEMİR-5</t>
        </is>
      </c>
      <c r="D487" s="124" t="inlineStr">
        <is>
          <t>İzmir</t>
        </is>
      </c>
      <c r="E487" s="124" t="inlineStr">
        <is>
          <t>GAZİEMİR-5 çevresi</t>
        </is>
      </c>
      <c r="F487" s="124" t="n">
        <v>0</v>
      </c>
      <c r="G487" s="124" t="n">
        <v>38.348064</v>
      </c>
      <c r="H487" s="124" t="n">
        <v>27.126751</v>
      </c>
      <c r="I487" s="124" t="inlineStr">
        <is>
          <t>Bilinmiyor</t>
        </is>
      </c>
      <c r="J487" s="124" t="n">
        <v>45</v>
      </c>
      <c r="K487" s="124" t="inlineStr">
        <is>
          <t>Belirsiz</t>
        </is>
      </c>
      <c r="L487" s="124" t="n"/>
      <c r="M487" s="124" t="n"/>
      <c r="N487" s="124" t="inlineStr">
        <is>
          <t>Dummy - değiştiriniz</t>
        </is>
      </c>
      <c r="O487" s="124" t="inlineStr">
        <is>
          <t>Açık adres yalnız İK/admin tarafından görülmelidir; raporlara taşınmaz.</t>
        </is>
      </c>
      <c r="P487" s="131" t="n">
        <v>2.3</v>
      </c>
      <c r="Q487" s="131" t="n"/>
      <c r="R487" s="131" t="n"/>
      <c r="S487" s="131" t="inlineStr">
        <is>
          <t>Evet</t>
        </is>
      </c>
      <c r="T487" s="131" t="inlineStr">
        <is>
          <t>https://www.google.com/maps/dir/?api=1&amp;origin=38.348064%2C27.126751&amp;destination=38.3283%2C27.11964&amp;travelmode=driving</t>
        </is>
      </c>
      <c r="U487" s="131" t="inlineStr">
        <is>
          <t>GAZİEMİR-5</t>
        </is>
      </c>
      <c r="V487" s="131" t="n">
        <v>2.3</v>
      </c>
      <c r="W487" s="131" t="inlineStr">
        <is>
          <t>https://www.google.com/maps/dir/?api=1&amp;origin=38.348064%2C27.126751&amp;destination=38.3283%2C27.11964&amp;travelmode=driving</t>
        </is>
      </c>
      <c r="X487" s="131" t="inlineStr">
        <is>
          <t>GAZİEMİR-1</t>
        </is>
      </c>
      <c r="Y487" s="131" t="n">
        <v>2.5</v>
      </c>
      <c r="Z487" s="131" t="inlineStr">
        <is>
          <t>https://www.google.com/maps/dir/?api=1&amp;origin=38.348064%2C27.126751&amp;destination=38.32574%2C27.131725&amp;travelmode=driving</t>
        </is>
      </c>
      <c r="AA487" s="131" t="inlineStr">
        <is>
          <t>GAZİEMİR-3</t>
        </is>
      </c>
      <c r="AB487" s="131" t="n">
        <v>2.7</v>
      </c>
      <c r="AC487" s="131" t="inlineStr">
        <is>
          <t>https://www.google.com/maps/dir/?api=1&amp;origin=38.348064%2C27.126751&amp;destination=38.32406%2C27.121958&amp;travelmode=driving</t>
        </is>
      </c>
    </row>
    <row r="488" ht="30" customHeight="1" s="113">
      <c r="A488" s="124" t="inlineStr">
        <is>
          <t>TOLGA DAĞLI</t>
        </is>
      </c>
      <c r="B488" s="124" t="inlineStr">
        <is>
          <t>M019</t>
        </is>
      </c>
      <c r="C488" s="124" t="inlineStr">
        <is>
          <t>GAZİEMİR-5</t>
        </is>
      </c>
      <c r="D488" s="124" t="inlineStr">
        <is>
          <t>İzmir</t>
        </is>
      </c>
      <c r="E488" s="124" t="inlineStr">
        <is>
          <t>GAZİEMİR-5 çevresi</t>
        </is>
      </c>
      <c r="F488" s="124" t="n">
        <v>0</v>
      </c>
      <c r="G488" s="124" t="n">
        <v>38.350002</v>
      </c>
      <c r="H488" s="124" t="n">
        <v>27.124281</v>
      </c>
      <c r="I488" s="124" t="inlineStr">
        <is>
          <t>Bilinmiyor</t>
        </is>
      </c>
      <c r="J488" s="124" t="n">
        <v>45</v>
      </c>
      <c r="K488" s="124" t="inlineStr">
        <is>
          <t>Belirsiz</t>
        </is>
      </c>
      <c r="L488" s="124" t="n"/>
      <c r="M488" s="124" t="n"/>
      <c r="N488" s="124" t="inlineStr">
        <is>
          <t>Dummy - değiştiriniz</t>
        </is>
      </c>
      <c r="O488" s="124" t="inlineStr">
        <is>
          <t>Açık adres yalnız İK/admin tarafından görülmelidir; raporlara taşınmaz.</t>
        </is>
      </c>
      <c r="P488" s="131" t="n">
        <v>2.4</v>
      </c>
      <c r="Q488" s="131" t="n"/>
      <c r="R488" s="131" t="n"/>
      <c r="S488" s="131" t="inlineStr">
        <is>
          <t>Evet</t>
        </is>
      </c>
      <c r="T488" s="131" t="inlineStr">
        <is>
          <t>https://www.google.com/maps/dir/?api=1&amp;origin=38.350002%2C27.124281&amp;destination=38.3283%2C27.11964&amp;travelmode=driving</t>
        </is>
      </c>
      <c r="U488" s="131" t="inlineStr">
        <is>
          <t>GAZİEMİR-5</t>
        </is>
      </c>
      <c r="V488" s="131" t="n">
        <v>2.4</v>
      </c>
      <c r="W488" s="131" t="inlineStr">
        <is>
          <t>https://www.google.com/maps/dir/?api=1&amp;origin=38.350002%2C27.124281&amp;destination=38.3283%2C27.11964&amp;travelmode=driving</t>
        </is>
      </c>
      <c r="X488" s="131" t="inlineStr">
        <is>
          <t>GAZİEMİR-1</t>
        </is>
      </c>
      <c r="Y488" s="131" t="n">
        <v>2.8</v>
      </c>
      <c r="Z488" s="131" t="inlineStr">
        <is>
          <t>https://www.google.com/maps/dir/?api=1&amp;origin=38.350002%2C27.124281&amp;destination=38.32574%2C27.131725&amp;travelmode=driving</t>
        </is>
      </c>
      <c r="AA488" s="131" t="inlineStr">
        <is>
          <t>GAZİEMİR-3</t>
        </is>
      </c>
      <c r="AB488" s="131" t="n">
        <v>2.9</v>
      </c>
      <c r="AC488" s="131" t="inlineStr">
        <is>
          <t>https://www.google.com/maps/dir/?api=1&amp;origin=38.350002%2C27.124281&amp;destination=38.32406%2C27.121958&amp;travelmode=driving</t>
        </is>
      </c>
    </row>
    <row r="489" ht="30" customHeight="1" s="113">
      <c r="A489" s="124" t="inlineStr">
        <is>
          <t>MUHAMMET ÇÖPÜR</t>
        </is>
      </c>
      <c r="B489" s="124" t="inlineStr">
        <is>
          <t>M020</t>
        </is>
      </c>
      <c r="C489" s="124" t="inlineStr">
        <is>
          <t>GAZİEMİR-6</t>
        </is>
      </c>
      <c r="D489" s="124" t="inlineStr">
        <is>
          <t>İzmir</t>
        </is>
      </c>
      <c r="E489" s="124" t="inlineStr">
        <is>
          <t>GAZİEMİR-6 çevresi</t>
        </is>
      </c>
      <c r="F489" s="124" t="n">
        <v>0</v>
      </c>
      <c r="G489" s="124" t="n">
        <v>38.329827</v>
      </c>
      <c r="H489" s="124" t="n">
        <v>27.103291</v>
      </c>
      <c r="I489" s="124" t="inlineStr">
        <is>
          <t>Bilinmiyor</t>
        </is>
      </c>
      <c r="J489" s="124" t="n">
        <v>45</v>
      </c>
      <c r="K489" s="124" t="inlineStr">
        <is>
          <t>Belirsiz</t>
        </is>
      </c>
      <c r="L489" s="124" t="n"/>
      <c r="M489" s="124" t="n"/>
      <c r="N489" s="124" t="inlineStr">
        <is>
          <t>Dummy - değiştiriniz</t>
        </is>
      </c>
      <c r="O489" s="124" t="inlineStr">
        <is>
          <t>Açık adres yalnız İK/admin tarafından görülmelidir; raporlara taşınmaz.</t>
        </is>
      </c>
      <c r="P489" s="131" t="n">
        <v>2.7</v>
      </c>
      <c r="Q489" s="131" t="n"/>
      <c r="R489" s="131" t="n"/>
      <c r="S489" s="131" t="inlineStr">
        <is>
          <t>Hayır</t>
        </is>
      </c>
      <c r="T489" s="131" t="inlineStr">
        <is>
          <t>https://www.google.com/maps/dir/?api=1&amp;origin=38.329827%2C27.103291&amp;destination=38.317553%2C27.130542&amp;travelmode=driving</t>
        </is>
      </c>
      <c r="U489" s="131" t="inlineStr">
        <is>
          <t>GAZİEMİR-5</t>
        </is>
      </c>
      <c r="V489" s="131" t="n">
        <v>1.4</v>
      </c>
      <c r="W489" s="131" t="inlineStr">
        <is>
          <t>https://www.google.com/maps/dir/?api=1&amp;origin=38.329827%2C27.103291&amp;destination=38.3283%2C27.11964&amp;travelmode=driving</t>
        </is>
      </c>
      <c r="X489" s="131" t="inlineStr">
        <is>
          <t>GAZİEMİR-3</t>
        </is>
      </c>
      <c r="Y489" s="131" t="n">
        <v>1.8</v>
      </c>
      <c r="Z489" s="131" t="inlineStr">
        <is>
          <t>https://www.google.com/maps/dir/?api=1&amp;origin=38.329827%2C27.103291&amp;destination=38.32406%2C27.121958&amp;travelmode=driving</t>
        </is>
      </c>
      <c r="AA489" s="131" t="inlineStr">
        <is>
          <t>GAZİEMİR-4</t>
        </is>
      </c>
      <c r="AB489" s="131" t="n">
        <v>2.4</v>
      </c>
      <c r="AC489" s="131" t="inlineStr">
        <is>
          <t>https://www.google.com/maps/dir/?api=1&amp;origin=38.329827%2C27.103291&amp;destination=38.323481%2C27.129036&amp;travelmode=driving</t>
        </is>
      </c>
    </row>
    <row r="490" ht="30" customHeight="1" s="113">
      <c r="A490" s="124" t="inlineStr">
        <is>
          <t>ZEYNEP SÜMMEYYE CANDEMİR</t>
        </is>
      </c>
      <c r="B490" s="124" t="inlineStr">
        <is>
          <t>M021</t>
        </is>
      </c>
      <c r="C490" s="124" t="inlineStr">
        <is>
          <t>GAZİEMİR-7</t>
        </is>
      </c>
      <c r="D490" s="124" t="inlineStr">
        <is>
          <t>İzmir</t>
        </is>
      </c>
      <c r="E490" s="124" t="inlineStr">
        <is>
          <t>GAZİEMİR-7 çevresi</t>
        </is>
      </c>
      <c r="F490" s="124" t="n">
        <v>0</v>
      </c>
      <c r="G490" s="124" t="n">
        <v>38.305773</v>
      </c>
      <c r="H490" s="124" t="n">
        <v>27.1184</v>
      </c>
      <c r="I490" s="124" t="inlineStr">
        <is>
          <t>Bilinmiyor</t>
        </is>
      </c>
      <c r="J490" s="124" t="n">
        <v>45</v>
      </c>
      <c r="K490" s="124" t="inlineStr">
        <is>
          <t>Belirsiz</t>
        </is>
      </c>
      <c r="L490" s="124" t="n"/>
      <c r="M490" s="124" t="n"/>
      <c r="N490" s="124" t="inlineStr">
        <is>
          <t>Dummy - değiştiriniz</t>
        </is>
      </c>
      <c r="O490" s="124" t="inlineStr">
        <is>
          <t>Açık adres yalnız İK/admin tarafından görülmelidir; raporlara taşınmaz.</t>
        </is>
      </c>
      <c r="P490" s="131" t="n">
        <v>2.1</v>
      </c>
      <c r="Q490" s="131" t="n"/>
      <c r="R490" s="131" t="n"/>
      <c r="S490" s="131" t="inlineStr">
        <is>
          <t>Hayır</t>
        </is>
      </c>
      <c r="T490" s="131" t="inlineStr">
        <is>
          <t>https://www.google.com/maps/dir/?api=1&amp;origin=38.305773%2C27.1184&amp;destination=38.322099%2C27.131037&amp;travelmode=driving</t>
        </is>
      </c>
      <c r="U490" s="131" t="inlineStr">
        <is>
          <t>GAZİEMİR-6</t>
        </is>
      </c>
      <c r="V490" s="131" t="n">
        <v>1.7</v>
      </c>
      <c r="W490" s="131" t="inlineStr">
        <is>
          <t>https://www.google.com/maps/dir/?api=1&amp;origin=38.305773%2C27.1184&amp;destination=38.317553%2C27.130542&amp;travelmode=driving</t>
        </is>
      </c>
      <c r="X490" s="131" t="inlineStr">
        <is>
          <t>GAZİEMİR-2</t>
        </is>
      </c>
      <c r="Y490" s="131" t="n">
        <v>1.9</v>
      </c>
      <c r="Z490" s="131" t="inlineStr">
        <is>
          <t>https://www.google.com/maps/dir/?api=1&amp;origin=38.305773%2C27.1184&amp;destination=38.317546%2C27.133478&amp;travelmode=driving</t>
        </is>
      </c>
      <c r="AA490" s="131" t="inlineStr">
        <is>
          <t>GAZİEMİR-3</t>
        </is>
      </c>
      <c r="AB490" s="131" t="n">
        <v>2.1</v>
      </c>
      <c r="AC490" s="131" t="inlineStr">
        <is>
          <t>https://www.google.com/maps/dir/?api=1&amp;origin=38.305773%2C27.1184&amp;destination=38.32406%2C27.121958&amp;travelmode=driving</t>
        </is>
      </c>
    </row>
    <row r="491" ht="30" customHeight="1" s="113">
      <c r="A491" s="124" t="inlineStr">
        <is>
          <t>BERAT ALÇİN</t>
        </is>
      </c>
      <c r="B491" s="124" t="inlineStr">
        <is>
          <t>M021</t>
        </is>
      </c>
      <c r="C491" s="124" t="inlineStr">
        <is>
          <t>GAZİEMİR-7</t>
        </is>
      </c>
      <c r="D491" s="124" t="inlineStr">
        <is>
          <t>İzmir</t>
        </is>
      </c>
      <c r="E491" s="124" t="inlineStr">
        <is>
          <t>GAZİEMİR-7 çevresi</t>
        </is>
      </c>
      <c r="F491" s="124" t="n">
        <v>0</v>
      </c>
      <c r="G491" s="124" t="n">
        <v>38.296887</v>
      </c>
      <c r="H491" s="124" t="n">
        <v>27.115004</v>
      </c>
      <c r="I491" s="124" t="inlineStr">
        <is>
          <t>Bilinmiyor</t>
        </is>
      </c>
      <c r="J491" s="124" t="n">
        <v>45</v>
      </c>
      <c r="K491" s="124" t="inlineStr">
        <is>
          <t>Belirsiz</t>
        </is>
      </c>
      <c r="L491" s="124" t="n"/>
      <c r="M491" s="124" t="n"/>
      <c r="N491" s="124" t="inlineStr">
        <is>
          <t>Dummy - değiştiriniz</t>
        </is>
      </c>
      <c r="O491" s="124" t="inlineStr">
        <is>
          <t>Açık adres yalnız İK/admin tarafından görülmelidir; raporlara taşınmaz.</t>
        </is>
      </c>
      <c r="P491" s="131" t="n">
        <v>3.1</v>
      </c>
      <c r="Q491" s="131" t="n"/>
      <c r="R491" s="131" t="n"/>
      <c r="S491" s="131" t="inlineStr">
        <is>
          <t>Hayır</t>
        </is>
      </c>
      <c r="T491" s="131" t="inlineStr">
        <is>
          <t>https://www.google.com/maps/dir/?api=1&amp;origin=38.296887%2C27.115004&amp;destination=38.322099%2C27.131037&amp;travelmode=driving</t>
        </is>
      </c>
      <c r="U491" s="131" t="inlineStr">
        <is>
          <t>GAZİEMİR-6</t>
        </is>
      </c>
      <c r="V491" s="131" t="n">
        <v>2.7</v>
      </c>
      <c r="W491" s="131" t="inlineStr">
        <is>
          <t>https://www.google.com/maps/dir/?api=1&amp;origin=38.296887%2C27.115004&amp;destination=38.317553%2C27.130542&amp;travelmode=driving</t>
        </is>
      </c>
      <c r="X491" s="131" t="inlineStr">
        <is>
          <t>GAZİEMİR-2</t>
        </is>
      </c>
      <c r="Y491" s="131" t="n">
        <v>2.8</v>
      </c>
      <c r="Z491" s="131" t="inlineStr">
        <is>
          <t>https://www.google.com/maps/dir/?api=1&amp;origin=38.296887%2C27.115004&amp;destination=38.317546%2C27.133478&amp;travelmode=driving</t>
        </is>
      </c>
      <c r="AA491" s="131" t="inlineStr">
        <is>
          <t>GAZİEMİR-3</t>
        </is>
      </c>
      <c r="AB491" s="131" t="n">
        <v>3.1</v>
      </c>
      <c r="AC491" s="131" t="inlineStr">
        <is>
          <t>https://www.google.com/maps/dir/?api=1&amp;origin=38.296887%2C27.115004&amp;destination=38.32406%2C27.121958&amp;travelmode=driving</t>
        </is>
      </c>
    </row>
    <row r="492" ht="30" customHeight="1" s="113">
      <c r="A492" s="124" t="inlineStr">
        <is>
          <t>JORABEK MUHUTDINOV</t>
        </is>
      </c>
      <c r="B492" s="124" t="inlineStr">
        <is>
          <t>M021</t>
        </is>
      </c>
      <c r="C492" s="124" t="inlineStr">
        <is>
          <t>GAZİEMİR-7</t>
        </is>
      </c>
      <c r="D492" s="124" t="inlineStr">
        <is>
          <t>İzmir</t>
        </is>
      </c>
      <c r="E492" s="124" t="inlineStr">
        <is>
          <t>GAZİEMİR-7 çevresi</t>
        </is>
      </c>
      <c r="F492" s="124" t="n">
        <v>0</v>
      </c>
      <c r="G492" s="124" t="n">
        <v>38.298159</v>
      </c>
      <c r="H492" s="124" t="n">
        <v>27.117715</v>
      </c>
      <c r="I492" s="124" t="inlineStr">
        <is>
          <t>Bilinmiyor</t>
        </is>
      </c>
      <c r="J492" s="124" t="n">
        <v>45</v>
      </c>
      <c r="K492" s="124" t="inlineStr">
        <is>
          <t>Belirsiz</t>
        </is>
      </c>
      <c r="L492" s="124" t="n"/>
      <c r="M492" s="124" t="n"/>
      <c r="N492" s="124" t="inlineStr">
        <is>
          <t>Dummy - değiştiriniz</t>
        </is>
      </c>
      <c r="O492" s="124" t="inlineStr">
        <is>
          <t>Açık adres yalnız İK/admin tarafından görülmelidir; raporlara taşınmaz.</t>
        </is>
      </c>
      <c r="P492" s="131" t="n">
        <v>2.9</v>
      </c>
      <c r="Q492" s="131" t="n"/>
      <c r="R492" s="131" t="n"/>
      <c r="S492" s="131" t="inlineStr">
        <is>
          <t>Hayır</t>
        </is>
      </c>
      <c r="T492" s="131" t="inlineStr">
        <is>
          <t>https://www.google.com/maps/dir/?api=1&amp;origin=38.298159%2C27.117715&amp;destination=38.322099%2C27.131037&amp;travelmode=driving</t>
        </is>
      </c>
      <c r="U492" s="131" t="inlineStr">
        <is>
          <t>GAZİEMİR-6</t>
        </is>
      </c>
      <c r="V492" s="131" t="n">
        <v>2.4</v>
      </c>
      <c r="W492" s="131" t="inlineStr">
        <is>
          <t>https://www.google.com/maps/dir/?api=1&amp;origin=38.298159%2C27.117715&amp;destination=38.317553%2C27.130542&amp;travelmode=driving</t>
        </is>
      </c>
      <c r="X492" s="131" t="inlineStr">
        <is>
          <t>GAZİEMİR-2</t>
        </is>
      </c>
      <c r="Y492" s="131" t="n">
        <v>2.6</v>
      </c>
      <c r="Z492" s="131" t="inlineStr">
        <is>
          <t>https://www.google.com/maps/dir/?api=1&amp;origin=38.298159%2C27.117715&amp;destination=38.317546%2C27.133478&amp;travelmode=driving</t>
        </is>
      </c>
      <c r="AA492" s="131" t="inlineStr">
        <is>
          <t>GAZİEMİR-3</t>
        </is>
      </c>
      <c r="AB492" s="131" t="n">
        <v>2.9</v>
      </c>
      <c r="AC492" s="131" t="inlineStr">
        <is>
          <t>https://www.google.com/maps/dir/?api=1&amp;origin=38.298159%2C27.117715&amp;destination=38.32406%2C27.121958&amp;travelmode=driving</t>
        </is>
      </c>
    </row>
    <row r="493" ht="30" customHeight="1" s="113">
      <c r="A493" s="124" t="inlineStr">
        <is>
          <t>SÜMEYRA BOZYEL</t>
        </is>
      </c>
      <c r="B493" s="124" t="inlineStr">
        <is>
          <t>M021</t>
        </is>
      </c>
      <c r="C493" s="124" t="inlineStr">
        <is>
          <t>GAZİEMİR-7</t>
        </is>
      </c>
      <c r="D493" s="124" t="inlineStr">
        <is>
          <t>İzmir</t>
        </is>
      </c>
      <c r="E493" s="124" t="inlineStr">
        <is>
          <t>GAZİEMİR-7 çevresi</t>
        </is>
      </c>
      <c r="F493" s="124" t="n">
        <v>0</v>
      </c>
      <c r="G493" s="124" t="n">
        <v>38.33024</v>
      </c>
      <c r="H493" s="124" t="n">
        <v>27.122927</v>
      </c>
      <c r="I493" s="124" t="inlineStr">
        <is>
          <t>Bilinmiyor</t>
        </is>
      </c>
      <c r="J493" s="124" t="n">
        <v>45</v>
      </c>
      <c r="K493" s="124" t="inlineStr">
        <is>
          <t>Belirsiz</t>
        </is>
      </c>
      <c r="L493" s="124" t="n"/>
      <c r="M493" s="124" t="n"/>
      <c r="N493" s="124" t="inlineStr">
        <is>
          <t>Dummy - değiştiriniz</t>
        </is>
      </c>
      <c r="O493" s="124" t="inlineStr">
        <is>
          <t>Açık adres yalnız İK/admin tarafından görülmelidir; raporlara taşınmaz.</t>
        </is>
      </c>
      <c r="P493" s="131" t="n">
        <v>1.1</v>
      </c>
      <c r="Q493" s="131" t="n"/>
      <c r="R493" s="131" t="n"/>
      <c r="S493" s="131" t="inlineStr">
        <is>
          <t>Hayır</t>
        </is>
      </c>
      <c r="T493" s="131" t="inlineStr">
        <is>
          <t>https://www.google.com/maps/dir/?api=1&amp;origin=38.33024%2C27.122927&amp;destination=38.322099%2C27.131037&amp;travelmode=driving</t>
        </is>
      </c>
      <c r="U493" s="131" t="inlineStr">
        <is>
          <t>GAZİEMİR-5</t>
        </is>
      </c>
      <c r="V493" s="131" t="n">
        <v>0.4</v>
      </c>
      <c r="W493" s="131" t="inlineStr">
        <is>
          <t>https://www.google.com/maps/dir/?api=1&amp;origin=38.33024%2C27.122927&amp;destination=38.3283%2C27.11964&amp;travelmode=driving</t>
        </is>
      </c>
      <c r="X493" s="131" t="inlineStr">
        <is>
          <t>GAZİEMİR-3</t>
        </is>
      </c>
      <c r="Y493" s="131" t="n">
        <v>0.7</v>
      </c>
      <c r="Z493" s="131" t="inlineStr">
        <is>
          <t>https://www.google.com/maps/dir/?api=1&amp;origin=38.33024%2C27.122927&amp;destination=38.32406%2C27.121958&amp;travelmode=driving</t>
        </is>
      </c>
      <c r="AA493" s="131" t="inlineStr">
        <is>
          <t>GAZİEMİR-1</t>
        </is>
      </c>
      <c r="AB493" s="131" t="n">
        <v>0.9</v>
      </c>
      <c r="AC493" s="131" t="inlineStr">
        <is>
          <t>https://www.google.com/maps/dir/?api=1&amp;origin=38.33024%2C27.122927&amp;destination=38.32574%2C27.131725&amp;travelmode=driving</t>
        </is>
      </c>
    </row>
    <row r="494" ht="30" customHeight="1" s="113">
      <c r="A494" s="124" t="inlineStr">
        <is>
          <t>ÖZGE PUNAR</t>
        </is>
      </c>
      <c r="B494" s="124" t="inlineStr">
        <is>
          <t>M021</t>
        </is>
      </c>
      <c r="C494" s="124" t="inlineStr">
        <is>
          <t>GAZİEMİR-7</t>
        </is>
      </c>
      <c r="D494" s="124" t="inlineStr">
        <is>
          <t>İzmir</t>
        </is>
      </c>
      <c r="E494" s="124" t="inlineStr">
        <is>
          <t>GAZİEMİR-7 çevresi</t>
        </is>
      </c>
      <c r="F494" s="124" t="n">
        <v>0</v>
      </c>
      <c r="G494" s="124" t="n">
        <v>38.31431</v>
      </c>
      <c r="H494" s="124" t="n">
        <v>27.113607</v>
      </c>
      <c r="I494" s="124" t="inlineStr">
        <is>
          <t>Bilinmiyor</t>
        </is>
      </c>
      <c r="J494" s="124" t="n">
        <v>45</v>
      </c>
      <c r="K494" s="124" t="inlineStr">
        <is>
          <t>Belirsiz</t>
        </is>
      </c>
      <c r="L494" s="124" t="n"/>
      <c r="M494" s="124" t="n"/>
      <c r="N494" s="124" t="inlineStr">
        <is>
          <t>Dummy - değiştiriniz</t>
        </is>
      </c>
      <c r="O494" s="124" t="inlineStr">
        <is>
          <t>Açık adres yalnız İK/admin tarafından görülmelidir; raporlara taşınmaz.</t>
        </is>
      </c>
      <c r="P494" s="131" t="n">
        <v>1.7</v>
      </c>
      <c r="Q494" s="131" t="n"/>
      <c r="R494" s="131" t="n"/>
      <c r="S494" s="131" t="inlineStr">
        <is>
          <t>Hayır</t>
        </is>
      </c>
      <c r="T494" s="131" t="inlineStr">
        <is>
          <t>https://www.google.com/maps/dir/?api=1&amp;origin=38.31431%2C27.113607&amp;destination=38.322099%2C27.131037&amp;travelmode=driving</t>
        </is>
      </c>
      <c r="U494" s="131" t="inlineStr">
        <is>
          <t>GAZİEMİR-3</t>
        </is>
      </c>
      <c r="V494" s="131" t="n">
        <v>1.3</v>
      </c>
      <c r="W494" s="131" t="inlineStr">
        <is>
          <t>https://www.google.com/maps/dir/?api=1&amp;origin=38.31431%2C27.113607&amp;destination=38.32406%2C27.121958&amp;travelmode=driving</t>
        </is>
      </c>
      <c r="X494" s="131" t="inlineStr">
        <is>
          <t>GAZİEMİR-6</t>
        </is>
      </c>
      <c r="Y494" s="131" t="n">
        <v>1.5</v>
      </c>
      <c r="Z494" s="131" t="inlineStr">
        <is>
          <t>https://www.google.com/maps/dir/?api=1&amp;origin=38.31431%2C27.113607&amp;destination=38.317553%2C27.130542&amp;travelmode=driving</t>
        </is>
      </c>
      <c r="AA494" s="131" t="inlineStr">
        <is>
          <t>GAZİEMİR-5</t>
        </is>
      </c>
      <c r="AB494" s="131" t="n">
        <v>1.6</v>
      </c>
      <c r="AC494" s="131" t="inlineStr">
        <is>
          <t>https://www.google.com/maps/dir/?api=1&amp;origin=38.31431%2C27.113607&amp;destination=38.3283%2C27.11964&amp;travelmode=driving</t>
        </is>
      </c>
    </row>
    <row r="495" ht="30" customHeight="1" s="113">
      <c r="A495" s="124" t="inlineStr">
        <is>
          <t>TURAN ÇİÇEK</t>
        </is>
      </c>
      <c r="B495" s="124" t="inlineStr">
        <is>
          <t>M031</t>
        </is>
      </c>
      <c r="C495" s="124" t="inlineStr">
        <is>
          <t>MENDERES</t>
        </is>
      </c>
      <c r="D495" s="124" t="inlineStr">
        <is>
          <t>İzmir</t>
        </is>
      </c>
      <c r="E495" s="124" t="inlineStr">
        <is>
          <t>MENDERES çevresi</t>
        </is>
      </c>
      <c r="F495" s="124" t="n">
        <v>0</v>
      </c>
      <c r="G495" s="124" t="n">
        <v>38.246482</v>
      </c>
      <c r="H495" s="124" t="n">
        <v>27.151786</v>
      </c>
      <c r="I495" s="124" t="inlineStr">
        <is>
          <t>Bilinmiyor</t>
        </is>
      </c>
      <c r="J495" s="124" t="n">
        <v>45</v>
      </c>
      <c r="K495" s="124" t="inlineStr">
        <is>
          <t>Belirsiz</t>
        </is>
      </c>
      <c r="L495" s="124" t="n"/>
      <c r="M495" s="124" t="n"/>
      <c r="N495" s="124" t="inlineStr">
        <is>
          <t>Dummy - değiştiriniz</t>
        </is>
      </c>
      <c r="O495" s="124" t="inlineStr">
        <is>
          <t>Açık adres yalnız İK/admin tarafından görülmelidir; raporlara taşınmaz.</t>
        </is>
      </c>
      <c r="P495" s="131" t="n">
        <v>2.8</v>
      </c>
      <c r="Q495" s="131" t="n"/>
      <c r="R495" s="131" t="n"/>
      <c r="S495" s="131" t="inlineStr">
        <is>
          <t>Evet</t>
        </is>
      </c>
      <c r="T495" s="131" t="inlineStr">
        <is>
          <t>https://www.google.com/maps/dir/?api=1&amp;origin=38.246482%2C27.151786&amp;destination=38.260463%2C27.125587&amp;travelmode=driving</t>
        </is>
      </c>
      <c r="U495" s="131" t="inlineStr">
        <is>
          <t>MENDERES</t>
        </is>
      </c>
      <c r="V495" s="131" t="n">
        <v>2.8</v>
      </c>
      <c r="W495" s="131" t="inlineStr">
        <is>
          <t>https://www.google.com/maps/dir/?api=1&amp;origin=38.246482%2C27.151786&amp;destination=38.260463%2C27.125587&amp;travelmode=driving</t>
        </is>
      </c>
      <c r="X495" s="131" t="inlineStr">
        <is>
          <t>GAZİEMİR-2</t>
        </is>
      </c>
      <c r="Y495" s="131" t="n">
        <v>8.1</v>
      </c>
      <c r="Z495" s="131" t="inlineStr">
        <is>
          <t>https://www.google.com/maps/dir/?api=1&amp;origin=38.246482%2C27.151786&amp;destination=38.317546%2C27.133478&amp;travelmode=driving</t>
        </is>
      </c>
      <c r="AA495" s="131" t="inlineStr">
        <is>
          <t>GAZİEMİR-6</t>
        </is>
      </c>
      <c r="AB495" s="131" t="n">
        <v>8.1</v>
      </c>
      <c r="AC495" s="131" t="inlineStr">
        <is>
          <t>https://www.google.com/maps/dir/?api=1&amp;origin=38.246482%2C27.151786&amp;destination=38.317553%2C27.130542&amp;travelmode=driving</t>
        </is>
      </c>
    </row>
    <row r="496" ht="30" customHeight="1" s="113">
      <c r="A496" s="124" t="inlineStr">
        <is>
          <t>ARZU ÜLKÜ</t>
        </is>
      </c>
      <c r="B496" s="124" t="inlineStr">
        <is>
          <t>M002</t>
        </is>
      </c>
      <c r="C496" s="124" t="inlineStr">
        <is>
          <t>AYDIN EFELER</t>
        </is>
      </c>
      <c r="D496" s="124" t="inlineStr">
        <is>
          <t>İzmir</t>
        </is>
      </c>
      <c r="E496" s="124" t="inlineStr">
        <is>
          <t>AYDIN EFELER çevresi</t>
        </is>
      </c>
      <c r="F496" s="124" t="n">
        <v>0</v>
      </c>
      <c r="G496" s="124" t="n">
        <v>37.847341</v>
      </c>
      <c r="H496" s="124" t="n">
        <v>27.830306</v>
      </c>
      <c r="I496" s="124" t="inlineStr">
        <is>
          <t>Bilinmiyor</t>
        </is>
      </c>
      <c r="J496" s="124" t="n">
        <v>45</v>
      </c>
      <c r="K496" s="124" t="inlineStr">
        <is>
          <t>Belirsiz</t>
        </is>
      </c>
      <c r="L496" s="124" t="n"/>
      <c r="M496" s="124" t="n"/>
      <c r="N496" s="124" t="inlineStr">
        <is>
          <t>Dummy - değiştiriniz</t>
        </is>
      </c>
      <c r="O496" s="124" t="inlineStr">
        <is>
          <t>Açık adres yalnız İK/admin tarafından görülmelidir; raporlara taşınmaz.</t>
        </is>
      </c>
      <c r="P496" s="131" t="n">
        <v>1.1</v>
      </c>
      <c r="Q496" s="131" t="n"/>
      <c r="R496" s="131" t="n"/>
      <c r="S496" s="131" t="inlineStr">
        <is>
          <t>Hayır</t>
        </is>
      </c>
      <c r="T496" s="131" t="inlineStr">
        <is>
          <t>https://www.google.com/maps/dir/?api=1&amp;origin=37.847341%2C27.830306&amp;destination=37.838459%2C27.823758&amp;travelmode=driving</t>
        </is>
      </c>
      <c r="U496" s="131" t="inlineStr">
        <is>
          <t>AYDIN EFELER-2</t>
        </is>
      </c>
      <c r="V496" s="131" t="n">
        <v>0.5</v>
      </c>
      <c r="W496" s="131" t="inlineStr">
        <is>
          <t>https://www.google.com/maps/dir/?api=1&amp;origin=37.847341%2C27.830306&amp;destination=37.842863%2C27.828212&amp;travelmode=driving</t>
        </is>
      </c>
      <c r="X496" s="131" t="inlineStr">
        <is>
          <t>AYDIN EFELER</t>
        </is>
      </c>
      <c r="Y496" s="131" t="n">
        <v>1.1</v>
      </c>
      <c r="Z496" s="131" t="inlineStr">
        <is>
          <t>https://www.google.com/maps/dir/?api=1&amp;origin=37.847341%2C27.830306&amp;destination=37.838459%2C27.823758&amp;travelmode=driving</t>
        </is>
      </c>
      <c r="AA496" s="131" t="inlineStr">
        <is>
          <t>AYDIN MİMARSİNAN</t>
        </is>
      </c>
      <c r="AB496" s="131" t="n">
        <v>1.2</v>
      </c>
      <c r="AC496" s="131" t="inlineStr">
        <is>
          <t>https://www.google.com/maps/dir/?api=1&amp;origin=37.847341%2C27.830306&amp;destination=37.851048%2C27.817409&amp;travelmode=driving</t>
        </is>
      </c>
    </row>
    <row r="497" ht="30" customHeight="1" s="113">
      <c r="A497" s="124" t="inlineStr">
        <is>
          <t>UĞUR ASLAN</t>
        </is>
      </c>
      <c r="B497" s="124" t="inlineStr">
        <is>
          <t>M002</t>
        </is>
      </c>
      <c r="C497" s="124" t="inlineStr">
        <is>
          <t>AYDIN EFELER</t>
        </is>
      </c>
      <c r="D497" s="124" t="inlineStr">
        <is>
          <t>İzmir</t>
        </is>
      </c>
      <c r="E497" s="124" t="inlineStr">
        <is>
          <t>AYDIN EFELER çevresi</t>
        </is>
      </c>
      <c r="F497" s="124" t="n">
        <v>0</v>
      </c>
      <c r="G497" s="124" t="n">
        <v>37.818727</v>
      </c>
      <c r="H497" s="124" t="n">
        <v>27.837506</v>
      </c>
      <c r="I497" s="124" t="inlineStr">
        <is>
          <t>Bilinmiyor</t>
        </is>
      </c>
      <c r="J497" s="124" t="n">
        <v>45</v>
      </c>
      <c r="K497" s="124" t="inlineStr">
        <is>
          <t>Belirsiz</t>
        </is>
      </c>
      <c r="L497" s="124" t="n"/>
      <c r="M497" s="124" t="n"/>
      <c r="N497" s="124" t="inlineStr">
        <is>
          <t>Dummy - değiştiriniz</t>
        </is>
      </c>
      <c r="O497" s="124" t="inlineStr">
        <is>
          <t>Açık adres yalnız İK/admin tarafından görülmelidir; raporlara taşınmaz.</t>
        </is>
      </c>
      <c r="P497" s="131" t="n">
        <v>2.5</v>
      </c>
      <c r="Q497" s="131" t="n"/>
      <c r="R497" s="131" t="n"/>
      <c r="S497" s="131" t="inlineStr">
        <is>
          <t>Hayır</t>
        </is>
      </c>
      <c r="T497" s="131" t="inlineStr">
        <is>
          <t>https://www.google.com/maps/dir/?api=1&amp;origin=37.818727%2C27.837506&amp;destination=37.838459%2C27.823758&amp;travelmode=driving</t>
        </is>
      </c>
      <c r="U497" s="131" t="inlineStr">
        <is>
          <t>AYDIN FATİH</t>
        </is>
      </c>
      <c r="V497" s="131" t="n">
        <v>1.7</v>
      </c>
      <c r="W497" s="131" t="inlineStr">
        <is>
          <t>https://www.google.com/maps/dir/?api=1&amp;origin=37.818727%2C27.837506&amp;destination=37.834436%2C27.837138&amp;travelmode=driving</t>
        </is>
      </c>
      <c r="X497" s="131" t="inlineStr">
        <is>
          <t>AYDIN FATİH-2</t>
        </is>
      </c>
      <c r="Y497" s="131" t="n">
        <v>2.5</v>
      </c>
      <c r="Z497" s="131" t="inlineStr">
        <is>
          <t>https://www.google.com/maps/dir/?api=1&amp;origin=37.818727%2C27.837506&amp;destination=37.839908%2C27.845862&amp;travelmode=driving</t>
        </is>
      </c>
      <c r="AA497" s="131" t="inlineStr">
        <is>
          <t>AYDIN EFELER</t>
        </is>
      </c>
      <c r="AB497" s="131" t="n">
        <v>2.5</v>
      </c>
      <c r="AC497" s="131" t="inlineStr">
        <is>
          <t>https://www.google.com/maps/dir/?api=1&amp;origin=37.818727%2C27.837506&amp;destination=37.838459%2C27.823758&amp;travelmode=driving</t>
        </is>
      </c>
    </row>
    <row r="498" ht="30" customHeight="1" s="113">
      <c r="A498" s="124" t="inlineStr">
        <is>
          <t>KAMİL ŞİMŞEK</t>
        </is>
      </c>
      <c r="B498" s="124" t="inlineStr">
        <is>
          <t>M002</t>
        </is>
      </c>
      <c r="C498" s="124" t="inlineStr">
        <is>
          <t>AYDIN EFELER</t>
        </is>
      </c>
      <c r="D498" s="124" t="inlineStr">
        <is>
          <t>İzmir</t>
        </is>
      </c>
      <c r="E498" s="124" t="inlineStr">
        <is>
          <t>AYDIN EFELER çevresi</t>
        </is>
      </c>
      <c r="F498" s="124" t="n">
        <v>0</v>
      </c>
      <c r="G498" s="124" t="n">
        <v>37.818263</v>
      </c>
      <c r="H498" s="124" t="n">
        <v>27.816525</v>
      </c>
      <c r="I498" s="124" t="inlineStr">
        <is>
          <t>Bilinmiyor</t>
        </is>
      </c>
      <c r="J498" s="124" t="n">
        <v>45</v>
      </c>
      <c r="K498" s="124" t="inlineStr">
        <is>
          <t>Belirsiz</t>
        </is>
      </c>
      <c r="L498" s="124" t="n"/>
      <c r="M498" s="124" t="n"/>
      <c r="N498" s="124" t="inlineStr">
        <is>
          <t>Dummy - değiştiriniz</t>
        </is>
      </c>
      <c r="O498" s="124" t="inlineStr">
        <is>
          <t>Açık adres yalnız İK/admin tarafından görülmelidir; raporlara taşınmaz.</t>
        </is>
      </c>
      <c r="P498" s="131" t="n">
        <v>2.3</v>
      </c>
      <c r="Q498" s="131" t="n"/>
      <c r="R498" s="131" t="n"/>
      <c r="S498" s="131" t="inlineStr">
        <is>
          <t>Evet</t>
        </is>
      </c>
      <c r="T498" s="131" t="inlineStr">
        <is>
          <t>https://www.google.com/maps/dir/?api=1&amp;origin=37.818263%2C27.816525&amp;destination=37.838459%2C27.823758&amp;travelmode=driving</t>
        </is>
      </c>
      <c r="U498" s="131" t="inlineStr">
        <is>
          <t>AYDIN EFELER</t>
        </is>
      </c>
      <c r="V498" s="131" t="n">
        <v>2.3</v>
      </c>
      <c r="W498" s="131" t="inlineStr">
        <is>
          <t>https://www.google.com/maps/dir/?api=1&amp;origin=37.818263%2C27.816525&amp;destination=37.838459%2C27.823758&amp;travelmode=driving</t>
        </is>
      </c>
      <c r="X498" s="131" t="inlineStr">
        <is>
          <t>AYDIN FATİH</t>
        </is>
      </c>
      <c r="Y498" s="131" t="n">
        <v>2.6</v>
      </c>
      <c r="Z498" s="131" t="inlineStr">
        <is>
          <t>https://www.google.com/maps/dir/?api=1&amp;origin=37.818263%2C27.816525&amp;destination=37.834436%2C27.837138&amp;travelmode=driving</t>
        </is>
      </c>
      <c r="AA498" s="131" t="inlineStr">
        <is>
          <t>AYDIN EFELER-2</t>
        </is>
      </c>
      <c r="AB498" s="131" t="n">
        <v>2.9</v>
      </c>
      <c r="AC498" s="131" t="inlineStr">
        <is>
          <t>https://www.google.com/maps/dir/?api=1&amp;origin=37.818263%2C27.816525&amp;destination=37.842863%2C27.828212&amp;travelmode=driving</t>
        </is>
      </c>
    </row>
    <row r="499" ht="30" customHeight="1" s="113">
      <c r="A499" s="124" t="inlineStr">
        <is>
          <t>GÜNEŞ TURGUT</t>
        </is>
      </c>
      <c r="B499" s="124" t="inlineStr">
        <is>
          <t>M005</t>
        </is>
      </c>
      <c r="C499" s="124" t="inlineStr">
        <is>
          <t>AYDIN FATİH-2</t>
        </is>
      </c>
      <c r="D499" s="124" t="inlineStr">
        <is>
          <t>İzmir</t>
        </is>
      </c>
      <c r="E499" s="124" t="inlineStr">
        <is>
          <t>AYDIN FATİH-2 çevresi</t>
        </is>
      </c>
      <c r="F499" s="124" t="n">
        <v>0</v>
      </c>
      <c r="G499" s="124" t="n">
        <v>37.869279</v>
      </c>
      <c r="H499" s="124" t="n">
        <v>27.854262</v>
      </c>
      <c r="I499" s="124" t="inlineStr">
        <is>
          <t>Bilinmiyor</t>
        </is>
      </c>
      <c r="J499" s="124" t="n">
        <v>45</v>
      </c>
      <c r="K499" s="124" t="inlineStr">
        <is>
          <t>Belirsiz</t>
        </is>
      </c>
      <c r="L499" s="124" t="n"/>
      <c r="M499" s="124" t="n"/>
      <c r="N499" s="124" t="inlineStr">
        <is>
          <t>Dummy - değiştiriniz</t>
        </is>
      </c>
      <c r="O499" s="124" t="inlineStr">
        <is>
          <t>Açık adres yalnız İK/admin tarafından görülmelidir; raporlara taşınmaz.</t>
        </is>
      </c>
      <c r="P499" s="131" t="n">
        <v>3.3</v>
      </c>
      <c r="Q499" s="131" t="n"/>
      <c r="R499" s="131" t="n"/>
      <c r="S499" s="131" t="inlineStr">
        <is>
          <t>Hayır</t>
        </is>
      </c>
      <c r="T499" s="131" t="inlineStr">
        <is>
          <t>https://www.google.com/maps/dir/?api=1&amp;origin=37.869279%2C27.854262&amp;destination=37.839908%2C27.845862&amp;travelmode=driving</t>
        </is>
      </c>
      <c r="U499" s="131" t="inlineStr">
        <is>
          <t>AYDIN GİRNE</t>
        </is>
      </c>
      <c r="V499" s="131" t="n">
        <v>3</v>
      </c>
      <c r="W499" s="131" t="inlineStr">
        <is>
          <t>https://www.google.com/maps/dir/?api=1&amp;origin=37.869279%2C27.854262&amp;destination=37.857618%2C27.823128&amp;travelmode=driving</t>
        </is>
      </c>
      <c r="X499" s="131" t="inlineStr">
        <is>
          <t>AYDIN FATİH-2</t>
        </is>
      </c>
      <c r="Y499" s="131" t="n">
        <v>3.3</v>
      </c>
      <c r="Z499" s="131" t="inlineStr">
        <is>
          <t>https://www.google.com/maps/dir/?api=1&amp;origin=37.869279%2C27.854262&amp;destination=37.839908%2C27.845862&amp;travelmode=driving</t>
        </is>
      </c>
      <c r="AA499" s="131" t="inlineStr">
        <is>
          <t>AYDIN EFELER-2</t>
        </is>
      </c>
      <c r="AB499" s="131" t="n">
        <v>3.7</v>
      </c>
      <c r="AC499" s="131" t="inlineStr">
        <is>
          <t>https://www.google.com/maps/dir/?api=1&amp;origin=37.869279%2C27.854262&amp;destination=37.842863%2C27.828212&amp;travelmode=driving</t>
        </is>
      </c>
    </row>
    <row r="500" ht="30" customHeight="1" s="113">
      <c r="A500" s="124" t="inlineStr">
        <is>
          <t>ZELİHA ÖNAL</t>
        </is>
      </c>
      <c r="B500" s="124" t="inlineStr">
        <is>
          <t>M005</t>
        </is>
      </c>
      <c r="C500" s="124" t="inlineStr">
        <is>
          <t>AYDIN FATİH-2</t>
        </is>
      </c>
      <c r="D500" s="124" t="inlineStr">
        <is>
          <t>İzmir</t>
        </is>
      </c>
      <c r="E500" s="124" t="inlineStr">
        <is>
          <t>AYDIN FATİH-2 çevresi</t>
        </is>
      </c>
      <c r="F500" s="124" t="n">
        <v>0</v>
      </c>
      <c r="G500" s="124" t="n">
        <v>37.854167</v>
      </c>
      <c r="H500" s="124" t="n">
        <v>27.822351</v>
      </c>
      <c r="I500" s="124" t="inlineStr">
        <is>
          <t>Bilinmiyor</t>
        </is>
      </c>
      <c r="J500" s="124" t="n">
        <v>45</v>
      </c>
      <c r="K500" s="124" t="inlineStr">
        <is>
          <t>Belirsiz</t>
        </is>
      </c>
      <c r="L500" s="124" t="n"/>
      <c r="M500" s="124" t="n"/>
      <c r="N500" s="124" t="inlineStr">
        <is>
          <t>Gerçek - Google Places, mahalle merkezi yaklaşık (Girne Mah merkezi (yaklaşık))</t>
        </is>
      </c>
      <c r="O500" s="124" t="inlineStr">
        <is>
          <t>Açık adres yalnız İK/admin tarafından görülmelidir; raporlara taşınmaz.</t>
        </is>
      </c>
      <c r="P500" s="131" t="n">
        <v>2.6</v>
      </c>
      <c r="Q500" s="131" t="n"/>
      <c r="R500" s="131" t="n"/>
      <c r="S500" s="131" t="inlineStr">
        <is>
          <t>Hayır</t>
        </is>
      </c>
      <c r="T500" s="131" t="inlineStr">
        <is>
          <t>https://www.google.com/maps/dir/?api=1&amp;origin=37.854167%2C27.822351&amp;destination=37.839908%2C27.845862&amp;travelmode=driving</t>
        </is>
      </c>
      <c r="U500" s="131" t="inlineStr">
        <is>
          <t>AYDIN GİRNE</t>
        </is>
      </c>
      <c r="V500" s="131" t="n">
        <v>0.4</v>
      </c>
      <c r="W500" s="131" t="inlineStr">
        <is>
          <t>https://www.google.com/maps/dir/?api=1&amp;origin=37.854167%2C27.822351&amp;destination=37.857618%2C27.823128&amp;travelmode=driving</t>
        </is>
      </c>
      <c r="X500" s="131" t="inlineStr">
        <is>
          <t>AYDIN MİMARSİNAN</t>
        </is>
      </c>
      <c r="Y500" s="131" t="n">
        <v>0.6</v>
      </c>
      <c r="Z500" s="131" t="inlineStr">
        <is>
          <t>https://www.google.com/maps/dir/?api=1&amp;origin=37.854167%2C27.822351&amp;destination=37.851048%2C27.817409&amp;travelmode=driving</t>
        </is>
      </c>
      <c r="AA500" s="131" t="inlineStr">
        <is>
          <t>AYDIN EFELER-2</t>
        </is>
      </c>
      <c r="AB500" s="131" t="n">
        <v>1.4</v>
      </c>
      <c r="AC500" s="131" t="inlineStr">
        <is>
          <t>https://www.google.com/maps/dir/?api=1&amp;origin=37.854167%2C27.822351&amp;destination=37.842863%2C27.828212&amp;travelmode=driving</t>
        </is>
      </c>
    </row>
    <row r="501" ht="30" customHeight="1" s="113">
      <c r="A501" s="124" t="inlineStr">
        <is>
          <t>BUSE TAYYAR</t>
        </is>
      </c>
      <c r="B501" s="124" t="inlineStr">
        <is>
          <t>M005</t>
        </is>
      </c>
      <c r="C501" s="124" t="inlineStr">
        <is>
          <t>AYDIN FATİH-2</t>
        </is>
      </c>
      <c r="D501" s="124" t="inlineStr">
        <is>
          <t>İzmir</t>
        </is>
      </c>
      <c r="E501" s="124" t="inlineStr">
        <is>
          <t>AYDIN FATİH-2 çevresi</t>
        </is>
      </c>
      <c r="F501" s="124" t="n">
        <v>0</v>
      </c>
      <c r="G501" s="124" t="n">
        <v>37.860479</v>
      </c>
      <c r="H501" s="124" t="n">
        <v>27.862422</v>
      </c>
      <c r="I501" s="124" t="inlineStr">
        <is>
          <t>Bilinmiyor</t>
        </is>
      </c>
      <c r="J501" s="124" t="n">
        <v>45</v>
      </c>
      <c r="K501" s="124" t="inlineStr">
        <is>
          <t>Belirsiz</t>
        </is>
      </c>
      <c r="L501" s="124" t="n"/>
      <c r="M501" s="124" t="n"/>
      <c r="N501" s="124" t="inlineStr">
        <is>
          <t>Dummy - değiştiriniz</t>
        </is>
      </c>
      <c r="O501" s="124" t="inlineStr">
        <is>
          <t>Açık adres yalnız İK/admin tarafından görülmelidir; raporlara taşınmaz.</t>
        </is>
      </c>
      <c r="P501" s="131" t="n">
        <v>2.7</v>
      </c>
      <c r="Q501" s="131" t="n"/>
      <c r="R501" s="131" t="n"/>
      <c r="S501" s="131" t="inlineStr">
        <is>
          <t>Evet</t>
        </is>
      </c>
      <c r="T501" s="131" t="inlineStr">
        <is>
          <t>https://www.google.com/maps/dir/?api=1&amp;origin=37.860479%2C27.862422&amp;destination=37.839908%2C27.845862&amp;travelmode=driving</t>
        </is>
      </c>
      <c r="U501" s="131" t="inlineStr">
        <is>
          <t>AYDIN FATİH-2</t>
        </is>
      </c>
      <c r="V501" s="131" t="n">
        <v>2.7</v>
      </c>
      <c r="W501" s="131" t="inlineStr">
        <is>
          <t>https://www.google.com/maps/dir/?api=1&amp;origin=37.860479%2C27.862422&amp;destination=37.839908%2C27.845862&amp;travelmode=driving</t>
        </is>
      </c>
      <c r="X501" s="131" t="inlineStr">
        <is>
          <t>AYDIN GİRNE</t>
        </is>
      </c>
      <c r="Y501" s="131" t="n">
        <v>3.5</v>
      </c>
      <c r="Z501" s="131" t="inlineStr">
        <is>
          <t>https://www.google.com/maps/dir/?api=1&amp;origin=37.860479%2C27.862422&amp;destination=37.857618%2C27.823128&amp;travelmode=driving</t>
        </is>
      </c>
      <c r="AA501" s="131" t="inlineStr">
        <is>
          <t>AYDIN EFELER-2</t>
        </is>
      </c>
      <c r="AB501" s="131" t="n">
        <v>3.6</v>
      </c>
      <c r="AC501" s="131" t="inlineStr">
        <is>
          <t>https://www.google.com/maps/dir/?api=1&amp;origin=37.860479%2C27.862422&amp;destination=37.842863%2C27.828212&amp;travelmode=driving</t>
        </is>
      </c>
    </row>
    <row r="502" ht="30" customHeight="1" s="113">
      <c r="A502" s="124" t="inlineStr">
        <is>
          <t>NESİM İNAN</t>
        </is>
      </c>
      <c r="B502" s="124" t="inlineStr">
        <is>
          <t>M005</t>
        </is>
      </c>
      <c r="C502" s="124" t="inlineStr">
        <is>
          <t>AYDIN FATİH-2</t>
        </is>
      </c>
      <c r="D502" s="124" t="inlineStr">
        <is>
          <t>İzmir</t>
        </is>
      </c>
      <c r="E502" s="124" t="inlineStr">
        <is>
          <t>AYDIN FATİH-2 çevresi</t>
        </is>
      </c>
      <c r="F502" s="124" t="n">
        <v>0</v>
      </c>
      <c r="G502" s="124" t="n">
        <v>37.823651</v>
      </c>
      <c r="H502" s="124" t="n">
        <v>27.817788</v>
      </c>
      <c r="I502" s="124" t="inlineStr">
        <is>
          <t>Bilinmiyor</t>
        </is>
      </c>
      <c r="J502" s="124" t="n">
        <v>45</v>
      </c>
      <c r="K502" s="124" t="inlineStr">
        <is>
          <t>Belirsiz</t>
        </is>
      </c>
      <c r="L502" s="124" t="n"/>
      <c r="M502" s="124" t="n"/>
      <c r="N502" s="124" t="inlineStr">
        <is>
          <t>Dummy - değiştiriniz</t>
        </is>
      </c>
      <c r="O502" s="124" t="inlineStr">
        <is>
          <t>Açık adres yalnız İK/admin tarafından görülmelidir; raporlara taşınmaz.</t>
        </is>
      </c>
      <c r="P502" s="131" t="n">
        <v>3.1</v>
      </c>
      <c r="Q502" s="131" t="n"/>
      <c r="R502" s="131" t="n"/>
      <c r="S502" s="131" t="inlineStr">
        <is>
          <t>Hayır</t>
        </is>
      </c>
      <c r="T502" s="131" t="inlineStr">
        <is>
          <t>https://www.google.com/maps/dir/?api=1&amp;origin=37.823651%2C27.817788&amp;destination=37.839908%2C27.845862&amp;travelmode=driving</t>
        </is>
      </c>
      <c r="U502" s="131" t="inlineStr">
        <is>
          <t>AYDIN EFELER</t>
        </is>
      </c>
      <c r="V502" s="131" t="n">
        <v>1.7</v>
      </c>
      <c r="W502" s="131" t="inlineStr">
        <is>
          <t>https://www.google.com/maps/dir/?api=1&amp;origin=37.823651%2C27.817788&amp;destination=37.838459%2C27.823758&amp;travelmode=driving</t>
        </is>
      </c>
      <c r="X502" s="131" t="inlineStr">
        <is>
          <t>AYDIN FATİH</t>
        </is>
      </c>
      <c r="Y502" s="131" t="n">
        <v>2.1</v>
      </c>
      <c r="Z502" s="131" t="inlineStr">
        <is>
          <t>https://www.google.com/maps/dir/?api=1&amp;origin=37.823651%2C27.817788&amp;destination=37.834436%2C27.837138&amp;travelmode=driving</t>
        </is>
      </c>
      <c r="AA502" s="131" t="inlineStr">
        <is>
          <t>AYDIN EFELER-2</t>
        </is>
      </c>
      <c r="AB502" s="131" t="n">
        <v>2.3</v>
      </c>
      <c r="AC502" s="131" t="inlineStr">
        <is>
          <t>https://www.google.com/maps/dir/?api=1&amp;origin=37.823651%2C27.817788&amp;destination=37.842863%2C27.828212&amp;travelmode=driving</t>
        </is>
      </c>
    </row>
    <row r="503" ht="30" customHeight="1" s="113">
      <c r="A503" s="124" t="inlineStr">
        <is>
          <t>HALİL YAMAN</t>
        </is>
      </c>
      <c r="B503" s="124" t="inlineStr">
        <is>
          <t>M004</t>
        </is>
      </c>
      <c r="C503" s="124" t="inlineStr">
        <is>
          <t>AYDIN FATİH</t>
        </is>
      </c>
      <c r="D503" s="124" t="inlineStr">
        <is>
          <t>İzmir</t>
        </is>
      </c>
      <c r="E503" s="124" t="inlineStr">
        <is>
          <t>AYDIN FATİH çevresi</t>
        </is>
      </c>
      <c r="F503" s="124" t="n">
        <v>0</v>
      </c>
      <c r="G503" s="124" t="n">
        <v>37.823363</v>
      </c>
      <c r="H503" s="124" t="n">
        <v>27.823202</v>
      </c>
      <c r="I503" s="124" t="inlineStr">
        <is>
          <t>Bilinmiyor</t>
        </is>
      </c>
      <c r="J503" s="124" t="n">
        <v>45</v>
      </c>
      <c r="K503" s="124" t="inlineStr">
        <is>
          <t>Belirsiz</t>
        </is>
      </c>
      <c r="L503" s="124" t="n"/>
      <c r="M503" s="124" t="n"/>
      <c r="N503" s="124" t="inlineStr">
        <is>
          <t>Dummy - değiştiriniz</t>
        </is>
      </c>
      <c r="O503" s="124" t="inlineStr">
        <is>
          <t>Açık adres yalnız İK/admin tarafından görülmelidir; raporlara taşınmaz.</t>
        </is>
      </c>
      <c r="P503" s="131" t="n">
        <v>1.7</v>
      </c>
      <c r="Q503" s="131" t="n"/>
      <c r="R503" s="131" t="n"/>
      <c r="S503" s="131" t="inlineStr">
        <is>
          <t>Hayır</t>
        </is>
      </c>
      <c r="T503" s="131" t="inlineStr">
        <is>
          <t>https://www.google.com/maps/dir/?api=1&amp;origin=37.823363%2C27.823202&amp;destination=37.834436%2C27.837138&amp;travelmode=driving</t>
        </is>
      </c>
      <c r="U503" s="131" t="inlineStr">
        <is>
          <t>AYDIN EFELER</t>
        </is>
      </c>
      <c r="V503" s="131" t="n">
        <v>1.7</v>
      </c>
      <c r="W503" s="131" t="inlineStr">
        <is>
          <t>https://www.google.com/maps/dir/?api=1&amp;origin=37.823363%2C27.823202&amp;destination=37.838459%2C27.823758&amp;travelmode=driving</t>
        </is>
      </c>
      <c r="X503" s="131" t="inlineStr">
        <is>
          <t>AYDIN FATİH</t>
        </is>
      </c>
      <c r="Y503" s="131" t="n">
        <v>1.7</v>
      </c>
      <c r="Z503" s="131" t="inlineStr">
        <is>
          <t>https://www.google.com/maps/dir/?api=1&amp;origin=37.823363%2C27.823202&amp;destination=37.834436%2C27.837138&amp;travelmode=driving</t>
        </is>
      </c>
      <c r="AA503" s="131" t="inlineStr">
        <is>
          <t>AYDIN EFELER-2</t>
        </is>
      </c>
      <c r="AB503" s="131" t="n">
        <v>2.2</v>
      </c>
      <c r="AC503" s="131" t="inlineStr">
        <is>
          <t>https://www.google.com/maps/dir/?api=1&amp;origin=37.823363%2C27.823202&amp;destination=37.842863%2C27.828212&amp;travelmode=driving</t>
        </is>
      </c>
    </row>
    <row r="504" ht="30" customHeight="1" s="113">
      <c r="A504" s="124" t="inlineStr">
        <is>
          <t>MUHAMMET DURMAZ</t>
        </is>
      </c>
      <c r="B504" s="124" t="inlineStr">
        <is>
          <t>M004</t>
        </is>
      </c>
      <c r="C504" s="124" t="inlineStr">
        <is>
          <t>AYDIN FATİH</t>
        </is>
      </c>
      <c r="D504" s="124" t="inlineStr">
        <is>
          <t>İzmir</t>
        </is>
      </c>
      <c r="E504" s="124" t="inlineStr">
        <is>
          <t>AYDIN FATİH çevresi</t>
        </is>
      </c>
      <c r="F504" s="124" t="n">
        <v>0</v>
      </c>
      <c r="G504" s="124" t="n">
        <v>37.836053</v>
      </c>
      <c r="H504" s="124" t="n">
        <v>27.816489</v>
      </c>
      <c r="I504" s="124" t="inlineStr">
        <is>
          <t>Bilinmiyor</t>
        </is>
      </c>
      <c r="J504" s="124" t="n">
        <v>45</v>
      </c>
      <c r="K504" s="124" t="inlineStr">
        <is>
          <t>Belirsiz</t>
        </is>
      </c>
      <c r="L504" s="124" t="n"/>
      <c r="M504" s="124" t="n"/>
      <c r="N504" s="124" t="inlineStr">
        <is>
          <t>Gerçek - Google Places, mahalle merkezi yaklaşık (Zeybek Mah merkezi (yaklaşık))</t>
        </is>
      </c>
      <c r="O504" s="124" t="inlineStr">
        <is>
          <t>Açık adres yalnız İK/admin tarafından görülmelidir; raporlara taşınmaz.</t>
        </is>
      </c>
      <c r="P504" s="131" t="n">
        <v>1.8</v>
      </c>
      <c r="Q504" s="131" t="n"/>
      <c r="R504" s="131" t="n"/>
      <c r="S504" s="131" t="inlineStr">
        <is>
          <t>Hayır</t>
        </is>
      </c>
      <c r="T504" s="131" t="inlineStr">
        <is>
          <t>https://www.google.com/maps/dir/?api=1&amp;origin=37.836053%2C27.816489&amp;destination=37.834436%2C27.837138&amp;travelmode=driving</t>
        </is>
      </c>
      <c r="U504" s="131" t="inlineStr">
        <is>
          <t>AYDIN EFELER</t>
        </is>
      </c>
      <c r="V504" s="131" t="n">
        <v>0.7</v>
      </c>
      <c r="W504" s="131" t="inlineStr">
        <is>
          <t>https://www.google.com/maps/dir/?api=1&amp;origin=37.836053%2C27.816489&amp;destination=37.838459%2C27.823758&amp;travelmode=driving</t>
        </is>
      </c>
      <c r="X504" s="131" t="inlineStr">
        <is>
          <t>AYDIN EFELER-2</t>
        </is>
      </c>
      <c r="Y504" s="131" t="n">
        <v>1.3</v>
      </c>
      <c r="Z504" s="131" t="inlineStr">
        <is>
          <t>https://www.google.com/maps/dir/?api=1&amp;origin=37.836053%2C27.816489&amp;destination=37.842863%2C27.828212&amp;travelmode=driving</t>
        </is>
      </c>
      <c r="AA504" s="131" t="inlineStr">
        <is>
          <t>AYDIN MİMARSİNAN</t>
        </is>
      </c>
      <c r="AB504" s="131" t="n">
        <v>1.7</v>
      </c>
      <c r="AC504" s="131" t="inlineStr">
        <is>
          <t>https://www.google.com/maps/dir/?api=1&amp;origin=37.836053%2C27.816489&amp;destination=37.851048%2C27.817409&amp;travelmode=driving</t>
        </is>
      </c>
    </row>
    <row r="505" ht="30" customHeight="1" s="113">
      <c r="A505" s="124" t="inlineStr">
        <is>
          <t>MERVE ÖZCAN</t>
        </is>
      </c>
      <c r="B505" s="124" t="inlineStr">
        <is>
          <t>M004</t>
        </is>
      </c>
      <c r="C505" s="124" t="inlineStr">
        <is>
          <t>AYDIN FATİH</t>
        </is>
      </c>
      <c r="D505" s="124" t="inlineStr">
        <is>
          <t>İzmir</t>
        </is>
      </c>
      <c r="E505" s="124" t="inlineStr">
        <is>
          <t>AYDIN FATİH çevresi</t>
        </is>
      </c>
      <c r="F505" s="124" t="n">
        <v>0</v>
      </c>
      <c r="G505" s="124" t="n">
        <v>37.857018</v>
      </c>
      <c r="H505" s="124" t="n">
        <v>27.826019</v>
      </c>
      <c r="I505" s="124" t="inlineStr">
        <is>
          <t>Bilinmiyor</t>
        </is>
      </c>
      <c r="J505" s="124" t="n">
        <v>45</v>
      </c>
      <c r="K505" s="124" t="inlineStr">
        <is>
          <t>Belirsiz</t>
        </is>
      </c>
      <c r="L505" s="124" t="n"/>
      <c r="M505" s="124" t="n"/>
      <c r="N505" s="124" t="inlineStr">
        <is>
          <t>Dummy - değiştiriniz</t>
        </is>
      </c>
      <c r="O505" s="124" t="inlineStr">
        <is>
          <t>Açık adres yalnız İK/admin tarafından görülmelidir; raporlara taşınmaz.</t>
        </is>
      </c>
      <c r="P505" s="131" t="n">
        <v>2.7</v>
      </c>
      <c r="Q505" s="131" t="n"/>
      <c r="R505" s="131" t="n"/>
      <c r="S505" s="131" t="inlineStr">
        <is>
          <t>Hayır</t>
        </is>
      </c>
      <c r="T505" s="131" t="inlineStr">
        <is>
          <t>https://www.google.com/maps/dir/?api=1&amp;origin=37.857018%2C27.826019&amp;destination=37.834436%2C27.837138&amp;travelmode=driving</t>
        </is>
      </c>
      <c r="U505" s="131" t="inlineStr">
        <is>
          <t>AYDIN GİRNE</t>
        </is>
      </c>
      <c r="V505" s="131" t="n">
        <v>0.3</v>
      </c>
      <c r="W505" s="131" t="inlineStr">
        <is>
          <t>https://www.google.com/maps/dir/?api=1&amp;origin=37.857018%2C27.826019&amp;destination=37.857618%2C27.823128&amp;travelmode=driving</t>
        </is>
      </c>
      <c r="X505" s="131" t="inlineStr">
        <is>
          <t>AYDIN MİMARSİNAN</t>
        </is>
      </c>
      <c r="Y505" s="131" t="n">
        <v>1</v>
      </c>
      <c r="Z505" s="131" t="inlineStr">
        <is>
          <t>https://www.google.com/maps/dir/?api=1&amp;origin=37.857018%2C27.826019&amp;destination=37.851048%2C27.817409&amp;travelmode=driving</t>
        </is>
      </c>
      <c r="AA505" s="131" t="inlineStr">
        <is>
          <t>AYDIN EFELER-2</t>
        </is>
      </c>
      <c r="AB505" s="131" t="n">
        <v>1.6</v>
      </c>
      <c r="AC505" s="131" t="inlineStr">
        <is>
          <t>https://www.google.com/maps/dir/?api=1&amp;origin=37.857018%2C27.826019&amp;destination=37.842863%2C27.828212&amp;travelmode=driving</t>
        </is>
      </c>
    </row>
    <row r="506" ht="30" customHeight="1" s="113">
      <c r="A506" s="124" t="inlineStr">
        <is>
          <t>PINAR KOCABAŞOĞLU</t>
        </is>
      </c>
      <c r="B506" s="124" t="inlineStr">
        <is>
          <t>M004</t>
        </is>
      </c>
      <c r="C506" s="124" t="inlineStr">
        <is>
          <t>AYDIN FATİH</t>
        </is>
      </c>
      <c r="D506" s="124" t="inlineStr">
        <is>
          <t>İzmir</t>
        </is>
      </c>
      <c r="E506" s="124" t="inlineStr">
        <is>
          <t>AYDIN FATİH çevresi</t>
        </is>
      </c>
      <c r="F506" s="124" t="n">
        <v>0</v>
      </c>
      <c r="G506" s="124" t="n">
        <v>37.843762</v>
      </c>
      <c r="H506" s="124" t="n">
        <v>27.830876</v>
      </c>
      <c r="I506" s="124" t="inlineStr">
        <is>
          <t>Bilinmiyor</t>
        </is>
      </c>
      <c r="J506" s="124" t="n">
        <v>45</v>
      </c>
      <c r="K506" s="124" t="inlineStr">
        <is>
          <t>Belirsiz</t>
        </is>
      </c>
      <c r="L506" s="124" t="n"/>
      <c r="M506" s="124" t="n"/>
      <c r="N506" s="124" t="inlineStr">
        <is>
          <t>Dummy - değiştiriniz</t>
        </is>
      </c>
      <c r="O506" s="124" t="inlineStr">
        <is>
          <t>Açık adres yalnız İK/admin tarafından görülmelidir; raporlara taşınmaz.</t>
        </is>
      </c>
      <c r="P506" s="131" t="n">
        <v>1.2</v>
      </c>
      <c r="Q506" s="131" t="n"/>
      <c r="R506" s="131" t="n"/>
      <c r="S506" s="131" t="inlineStr">
        <is>
          <t>Hayır</t>
        </is>
      </c>
      <c r="T506" s="131" t="inlineStr">
        <is>
          <t>https://www.google.com/maps/dir/?api=1&amp;origin=37.843762%2C27.830876&amp;destination=37.834436%2C27.837138&amp;travelmode=driving</t>
        </is>
      </c>
      <c r="U506" s="131" t="inlineStr">
        <is>
          <t>AYDIN EFELER-2</t>
        </is>
      </c>
      <c r="V506" s="131" t="n">
        <v>0.3</v>
      </c>
      <c r="W506" s="131" t="inlineStr">
        <is>
          <t>https://www.google.com/maps/dir/?api=1&amp;origin=37.843762%2C27.830876&amp;destination=37.842863%2C27.828212&amp;travelmode=driving</t>
        </is>
      </c>
      <c r="X506" s="131" t="inlineStr">
        <is>
          <t>AYDIN EFELER</t>
        </is>
      </c>
      <c r="Y506" s="131" t="n">
        <v>0.9</v>
      </c>
      <c r="Z506" s="131" t="inlineStr">
        <is>
          <t>https://www.google.com/maps/dir/?api=1&amp;origin=37.843762%2C27.830876&amp;destination=37.838459%2C27.823758&amp;travelmode=driving</t>
        </is>
      </c>
      <c r="AA506" s="131" t="inlineStr">
        <is>
          <t>AYDIN FATİH</t>
        </is>
      </c>
      <c r="AB506" s="131" t="n">
        <v>1.2</v>
      </c>
      <c r="AC506" s="131" t="inlineStr">
        <is>
          <t>https://www.google.com/maps/dir/?api=1&amp;origin=37.843762%2C27.830876&amp;destination=37.834436%2C27.837138&amp;travelmode=driving</t>
        </is>
      </c>
    </row>
    <row r="507" ht="30" customHeight="1" s="113">
      <c r="A507" s="124" t="inlineStr">
        <is>
          <t>SEDA MAHİZAR ÇELİK</t>
        </is>
      </c>
      <c r="B507" s="124" t="inlineStr">
        <is>
          <t>M004</t>
        </is>
      </c>
      <c r="C507" s="124" t="inlineStr">
        <is>
          <t>AYDIN FATİH</t>
        </is>
      </c>
      <c r="D507" s="124" t="inlineStr">
        <is>
          <t>İzmir</t>
        </is>
      </c>
      <c r="E507" s="124" t="inlineStr">
        <is>
          <t>AYDIN FATİH çevresi</t>
        </is>
      </c>
      <c r="F507" s="124" t="n">
        <v>0</v>
      </c>
      <c r="G507" s="124" t="n">
        <v>37.844666</v>
      </c>
      <c r="H507" s="124" t="n">
        <v>27.835539</v>
      </c>
      <c r="I507" s="124" t="inlineStr">
        <is>
          <t>Bilinmiyor</t>
        </is>
      </c>
      <c r="J507" s="124" t="n">
        <v>45</v>
      </c>
      <c r="K507" s="124" t="inlineStr">
        <is>
          <t>Belirsiz</t>
        </is>
      </c>
      <c r="L507" s="124" t="n"/>
      <c r="M507" s="124" t="n"/>
      <c r="N507" s="124" t="inlineStr">
        <is>
          <t>Gerçek - Google Places, mahalle merkezi yaklaşık (Cumhuriyet Mah merkezi (yaklaşık))</t>
        </is>
      </c>
      <c r="O507" s="124" t="inlineStr">
        <is>
          <t>Açık adres yalnız İK/admin tarafından görülmelidir; raporlara taşınmaz.</t>
        </is>
      </c>
      <c r="P507" s="131" t="n">
        <v>1.1</v>
      </c>
      <c r="Q507" s="131" t="n"/>
      <c r="R507" s="131" t="n"/>
      <c r="S507" s="131" t="inlineStr">
        <is>
          <t>Hayır</t>
        </is>
      </c>
      <c r="T507" s="131" t="inlineStr">
        <is>
          <t>https://www.google.com/maps/dir/?api=1&amp;origin=37.844666%2C27.835539&amp;destination=37.834436%2C27.837138&amp;travelmode=driving</t>
        </is>
      </c>
      <c r="U507" s="131" t="inlineStr">
        <is>
          <t>AYDIN EFELER-2</t>
        </is>
      </c>
      <c r="V507" s="131" t="n">
        <v>0.7</v>
      </c>
      <c r="W507" s="131" t="inlineStr">
        <is>
          <t>https://www.google.com/maps/dir/?api=1&amp;origin=37.844666%2C27.835539&amp;destination=37.842863%2C27.828212&amp;travelmode=driving</t>
        </is>
      </c>
      <c r="X507" s="131" t="inlineStr">
        <is>
          <t>AYDIN FATİH-2</t>
        </is>
      </c>
      <c r="Y507" s="131" t="n">
        <v>1</v>
      </c>
      <c r="Z507" s="131" t="inlineStr">
        <is>
          <t>https://www.google.com/maps/dir/?api=1&amp;origin=37.844666%2C27.835539&amp;destination=37.839908%2C27.845862&amp;travelmode=driving</t>
        </is>
      </c>
      <c r="AA507" s="131" t="inlineStr">
        <is>
          <t>AYDIN FATİH</t>
        </is>
      </c>
      <c r="AB507" s="131" t="n">
        <v>1.1</v>
      </c>
      <c r="AC507" s="131" t="inlineStr">
        <is>
          <t>https://www.google.com/maps/dir/?api=1&amp;origin=37.844666%2C27.835539&amp;destination=37.834436%2C27.837138&amp;travelmode=driving</t>
        </is>
      </c>
    </row>
    <row r="508" ht="30" customHeight="1" s="113">
      <c r="A508" s="124" t="inlineStr">
        <is>
          <t>İSMAİL KAYA</t>
        </is>
      </c>
      <c r="B508" s="124" t="inlineStr">
        <is>
          <t>M004</t>
        </is>
      </c>
      <c r="C508" s="124" t="inlineStr">
        <is>
          <t>AYDIN FATİH</t>
        </is>
      </c>
      <c r="D508" s="124" t="inlineStr">
        <is>
          <t>İzmir</t>
        </is>
      </c>
      <c r="E508" s="124" t="inlineStr">
        <is>
          <t>AYDIN FATİH çevresi</t>
        </is>
      </c>
      <c r="F508" s="124" t="n">
        <v>0</v>
      </c>
      <c r="G508" s="124" t="n">
        <v>37.820329</v>
      </c>
      <c r="H508" s="124" t="n">
        <v>27.821936</v>
      </c>
      <c r="I508" s="124" t="inlineStr">
        <is>
          <t>Bilinmiyor</t>
        </is>
      </c>
      <c r="J508" s="124" t="n">
        <v>45</v>
      </c>
      <c r="K508" s="124" t="inlineStr">
        <is>
          <t>Belirsiz</t>
        </is>
      </c>
      <c r="L508" s="124" t="n"/>
      <c r="M508" s="124" t="n"/>
      <c r="N508" s="124" t="inlineStr">
        <is>
          <t>Dummy - değiştiriniz</t>
        </is>
      </c>
      <c r="O508" s="124" t="inlineStr">
        <is>
          <t>Açık adres yalnız İK/admin tarafından görülmelidir; raporlara taşınmaz.</t>
        </is>
      </c>
      <c r="P508" s="131" t="n">
        <v>2.1</v>
      </c>
      <c r="Q508" s="131" t="n"/>
      <c r="R508" s="131" t="n"/>
      <c r="S508" s="131" t="inlineStr">
        <is>
          <t>Hayır</t>
        </is>
      </c>
      <c r="T508" s="131" t="inlineStr">
        <is>
          <t>https://www.google.com/maps/dir/?api=1&amp;origin=37.820329%2C27.821936&amp;destination=37.834436%2C27.837138&amp;travelmode=driving</t>
        </is>
      </c>
      <c r="U508" s="131" t="inlineStr">
        <is>
          <t>AYDIN EFELER</t>
        </is>
      </c>
      <c r="V508" s="131" t="n">
        <v>2</v>
      </c>
      <c r="W508" s="131" t="inlineStr">
        <is>
          <t>https://www.google.com/maps/dir/?api=1&amp;origin=37.820329%2C27.821936&amp;destination=37.838459%2C27.823758&amp;travelmode=driving</t>
        </is>
      </c>
      <c r="X508" s="131" t="inlineStr">
        <is>
          <t>AYDIN FATİH</t>
        </is>
      </c>
      <c r="Y508" s="131" t="n">
        <v>2.1</v>
      </c>
      <c r="Z508" s="131" t="inlineStr">
        <is>
          <t>https://www.google.com/maps/dir/?api=1&amp;origin=37.820329%2C27.821936&amp;destination=37.834436%2C27.837138&amp;travelmode=driving</t>
        </is>
      </c>
      <c r="AA508" s="131" t="inlineStr">
        <is>
          <t>AYDIN EFELER-2</t>
        </is>
      </c>
      <c r="AB508" s="131" t="n">
        <v>2.6</v>
      </c>
      <c r="AC508" s="131" t="inlineStr">
        <is>
          <t>https://www.google.com/maps/dir/?api=1&amp;origin=37.820329%2C27.821936&amp;destination=37.842863%2C27.828212&amp;travelmode=driving</t>
        </is>
      </c>
    </row>
    <row r="509" ht="30" customHeight="1" s="113">
      <c r="A509" s="124" t="inlineStr">
        <is>
          <t>RAMAZAN TURGUT</t>
        </is>
      </c>
      <c r="B509" s="124" t="inlineStr">
        <is>
          <t>M006</t>
        </is>
      </c>
      <c r="C509" s="124" t="inlineStr">
        <is>
          <t>AYDIN GİRNE</t>
        </is>
      </c>
      <c r="D509" s="124" t="inlineStr">
        <is>
          <t>İzmir</t>
        </is>
      </c>
      <c r="E509" s="124" t="inlineStr">
        <is>
          <t>AYDIN GİRNE çevresi</t>
        </is>
      </c>
      <c r="F509" s="124" t="n">
        <v>0</v>
      </c>
      <c r="G509" s="124" t="n">
        <v>37.8613</v>
      </c>
      <c r="H509" s="124" t="n">
        <v>27.808892</v>
      </c>
      <c r="I509" s="124" t="inlineStr">
        <is>
          <t>Bilinmiyor</t>
        </is>
      </c>
      <c r="J509" s="124" t="n">
        <v>45</v>
      </c>
      <c r="K509" s="124" t="inlineStr">
        <is>
          <t>Belirsiz</t>
        </is>
      </c>
      <c r="L509" s="124" t="n"/>
      <c r="M509" s="124" t="n"/>
      <c r="N509" s="124" t="inlineStr">
        <is>
          <t>Dummy - değiştiriniz</t>
        </is>
      </c>
      <c r="O509" s="124" t="inlineStr">
        <is>
          <t>Açık adres yalnız İK/admin tarafından görülmelidir; raporlara taşınmaz.</t>
        </is>
      </c>
      <c r="P509" s="131" t="n">
        <v>1.3</v>
      </c>
      <c r="Q509" s="131" t="n"/>
      <c r="R509" s="131" t="n"/>
      <c r="S509" s="131" t="inlineStr">
        <is>
          <t>Evet</t>
        </is>
      </c>
      <c r="T509" s="131" t="inlineStr">
        <is>
          <t>https://www.google.com/maps/dir/?api=1&amp;origin=37.8613%2C27.808892&amp;destination=37.857618%2C27.823128&amp;travelmode=driving</t>
        </is>
      </c>
      <c r="U509" s="131" t="inlineStr">
        <is>
          <t>AYDIN GİRNE</t>
        </is>
      </c>
      <c r="V509" s="131" t="n">
        <v>1.3</v>
      </c>
      <c r="W509" s="131" t="inlineStr">
        <is>
          <t>https://www.google.com/maps/dir/?api=1&amp;origin=37.8613%2C27.808892&amp;destination=37.857618%2C27.823128&amp;travelmode=driving</t>
        </is>
      </c>
      <c r="X509" s="131" t="inlineStr">
        <is>
          <t>AYDIN MİMARSİNAN</t>
        </is>
      </c>
      <c r="Y509" s="131" t="n">
        <v>1.4</v>
      </c>
      <c r="Z509" s="131" t="inlineStr">
        <is>
          <t>https://www.google.com/maps/dir/?api=1&amp;origin=37.8613%2C27.808892&amp;destination=37.851048%2C27.817409&amp;travelmode=driving</t>
        </is>
      </c>
      <c r="AA509" s="131" t="inlineStr">
        <is>
          <t>AYDIN EFELER-2</t>
        </is>
      </c>
      <c r="AB509" s="131" t="n">
        <v>2.7</v>
      </c>
      <c r="AC509" s="131" t="inlineStr">
        <is>
          <t>https://www.google.com/maps/dir/?api=1&amp;origin=37.8613%2C27.808892&amp;destination=37.842863%2C27.828212&amp;travelmode=driving</t>
        </is>
      </c>
    </row>
    <row r="510" ht="30" customHeight="1" s="113">
      <c r="A510" s="124" t="inlineStr">
        <is>
          <t>GÜRSEL KAYABAŞ</t>
        </is>
      </c>
      <c r="B510" s="124" t="inlineStr">
        <is>
          <t>M003</t>
        </is>
      </c>
      <c r="C510" s="124" t="inlineStr">
        <is>
          <t>AYDIN EFELER-2</t>
        </is>
      </c>
      <c r="D510" s="124" t="inlineStr">
        <is>
          <t>İzmir</t>
        </is>
      </c>
      <c r="E510" s="124" t="inlineStr">
        <is>
          <t>AYDIN EFELER-2 çevresi</t>
        </is>
      </c>
      <c r="F510" s="124" t="n">
        <v>0</v>
      </c>
      <c r="G510" s="124" t="n">
        <v>37.847938</v>
      </c>
      <c r="H510" s="124" t="n">
        <v>27.852081</v>
      </c>
      <c r="I510" s="124" t="inlineStr">
        <is>
          <t>Bilinmiyor</t>
        </is>
      </c>
      <c r="J510" s="124" t="n">
        <v>45</v>
      </c>
      <c r="K510" s="124" t="inlineStr">
        <is>
          <t>Belirsiz</t>
        </is>
      </c>
      <c r="L510" s="124" t="n"/>
      <c r="M510" s="124" t="n"/>
      <c r="N510" s="124" t="inlineStr">
        <is>
          <t>Dummy - değiştiriniz</t>
        </is>
      </c>
      <c r="O510" s="124" t="inlineStr">
        <is>
          <t>Açık adres yalnız İK/admin tarafından görülmelidir; raporlara taşınmaz.</t>
        </is>
      </c>
      <c r="P510" s="131" t="n">
        <v>2.2</v>
      </c>
      <c r="Q510" s="131" t="n"/>
      <c r="R510" s="131" t="n"/>
      <c r="S510" s="131" t="inlineStr">
        <is>
          <t>Hayır</t>
        </is>
      </c>
      <c r="T510" s="131" t="inlineStr">
        <is>
          <t>https://www.google.com/maps/dir/?api=1&amp;origin=37.847938%2C27.852081&amp;destination=37.842863%2C27.828212&amp;travelmode=driving</t>
        </is>
      </c>
      <c r="U510" s="131" t="inlineStr">
        <is>
          <t>AYDIN FATİH-2</t>
        </is>
      </c>
      <c r="V510" s="131" t="n">
        <v>1</v>
      </c>
      <c r="W510" s="131" t="inlineStr">
        <is>
          <t>https://www.google.com/maps/dir/?api=1&amp;origin=37.847938%2C27.852081&amp;destination=37.839908%2C27.845862&amp;travelmode=driving</t>
        </is>
      </c>
      <c r="X510" s="131" t="inlineStr">
        <is>
          <t>AYDIN FATİH</t>
        </is>
      </c>
      <c r="Y510" s="131" t="n">
        <v>2</v>
      </c>
      <c r="Z510" s="131" t="inlineStr">
        <is>
          <t>https://www.google.com/maps/dir/?api=1&amp;origin=37.847938%2C27.852081&amp;destination=37.834436%2C27.837138&amp;travelmode=driving</t>
        </is>
      </c>
      <c r="AA510" s="131" t="inlineStr">
        <is>
          <t>AYDIN EFELER-2</t>
        </is>
      </c>
      <c r="AB510" s="131" t="n">
        <v>2.2</v>
      </c>
      <c r="AC510" s="131" t="inlineStr">
        <is>
          <t>https://www.google.com/maps/dir/?api=1&amp;origin=37.847938%2C27.852081&amp;destination=37.842863%2C27.828212&amp;travelmode=driving</t>
        </is>
      </c>
    </row>
    <row r="511" ht="30" customHeight="1" s="113">
      <c r="A511" s="124" t="inlineStr">
        <is>
          <t>MEHMET İSA SARIYILDIZ</t>
        </is>
      </c>
      <c r="B511" s="124" t="inlineStr">
        <is>
          <t>M003</t>
        </is>
      </c>
      <c r="C511" s="124" t="inlineStr">
        <is>
          <t>AYDIN EFELER-2</t>
        </is>
      </c>
      <c r="D511" s="124" t="inlineStr">
        <is>
          <t>İzmir</t>
        </is>
      </c>
      <c r="E511" s="124" t="inlineStr">
        <is>
          <t>AYDIN EFELER-2 çevresi</t>
        </is>
      </c>
      <c r="F511" s="124" t="n">
        <v>0</v>
      </c>
      <c r="G511" s="124" t="n">
        <v>37.836827</v>
      </c>
      <c r="H511" s="124" t="n">
        <v>27.811371</v>
      </c>
      <c r="I511" s="124" t="inlineStr">
        <is>
          <t>Bilinmiyor</t>
        </is>
      </c>
      <c r="J511" s="124" t="n">
        <v>45</v>
      </c>
      <c r="K511" s="124" t="inlineStr">
        <is>
          <t>Belirsiz</t>
        </is>
      </c>
      <c r="L511" s="124" t="n"/>
      <c r="M511" s="124" t="n"/>
      <c r="N511" s="124" t="inlineStr">
        <is>
          <t>Dummy - değiştiriniz</t>
        </is>
      </c>
      <c r="O511" s="124" t="inlineStr">
        <is>
          <t>Açık adres yalnız İK/admin tarafından görülmelidir; raporlara taşınmaz.</t>
        </is>
      </c>
      <c r="P511" s="131" t="n">
        <v>1.6</v>
      </c>
      <c r="Q511" s="131" t="n"/>
      <c r="R511" s="131" t="n"/>
      <c r="S511" s="131" t="inlineStr">
        <is>
          <t>Hayır</t>
        </is>
      </c>
      <c r="T511" s="131" t="inlineStr">
        <is>
          <t>https://www.google.com/maps/dir/?api=1&amp;origin=37.836827%2C27.811371&amp;destination=37.842863%2C27.828212&amp;travelmode=driving</t>
        </is>
      </c>
      <c r="U511" s="131" t="inlineStr">
        <is>
          <t>AYDIN EFELER</t>
        </is>
      </c>
      <c r="V511" s="131" t="n">
        <v>1.1</v>
      </c>
      <c r="W511" s="131" t="inlineStr">
        <is>
          <t>https://www.google.com/maps/dir/?api=1&amp;origin=37.836827%2C27.811371&amp;destination=37.838459%2C27.823758&amp;travelmode=driving</t>
        </is>
      </c>
      <c r="X511" s="131" t="inlineStr">
        <is>
          <t>AYDIN EFELER-2</t>
        </is>
      </c>
      <c r="Y511" s="131" t="n">
        <v>1.6</v>
      </c>
      <c r="Z511" s="131" t="inlineStr">
        <is>
          <t>https://www.google.com/maps/dir/?api=1&amp;origin=37.836827%2C27.811371&amp;destination=37.842863%2C27.828212&amp;travelmode=driving</t>
        </is>
      </c>
      <c r="AA511" s="131" t="inlineStr">
        <is>
          <t>AYDIN MİMARSİNAN</t>
        </is>
      </c>
      <c r="AB511" s="131" t="n">
        <v>1.7</v>
      </c>
      <c r="AC511" s="131" t="inlineStr">
        <is>
          <t>https://www.google.com/maps/dir/?api=1&amp;origin=37.836827%2C27.811371&amp;destination=37.851048%2C27.817409&amp;travelmode=driving</t>
        </is>
      </c>
    </row>
    <row r="512" ht="30" customHeight="1" s="113">
      <c r="A512" s="124" t="inlineStr">
        <is>
          <t>SERKAN ÇİFTÇİ</t>
        </is>
      </c>
      <c r="B512" s="124" t="inlineStr">
        <is>
          <t>M003</t>
        </is>
      </c>
      <c r="C512" s="124" t="inlineStr">
        <is>
          <t>AYDIN EFELER-2</t>
        </is>
      </c>
      <c r="D512" s="124" t="inlineStr">
        <is>
          <t>İzmir</t>
        </is>
      </c>
      <c r="E512" s="124" t="inlineStr">
        <is>
          <t>AYDIN EFELER-2 çevresi</t>
        </is>
      </c>
      <c r="F512" s="124" t="n">
        <v>0</v>
      </c>
      <c r="G512" s="124" t="n">
        <v>37.872715</v>
      </c>
      <c r="H512" s="124" t="n">
        <v>27.828784</v>
      </c>
      <c r="I512" s="124" t="inlineStr">
        <is>
          <t>Bilinmiyor</t>
        </is>
      </c>
      <c r="J512" s="124" t="n">
        <v>45</v>
      </c>
      <c r="K512" s="124" t="inlineStr">
        <is>
          <t>Belirsiz</t>
        </is>
      </c>
      <c r="L512" s="124" t="n"/>
      <c r="M512" s="124" t="n"/>
      <c r="N512" s="124" t="inlineStr">
        <is>
          <t>Dummy - değiştiriniz</t>
        </is>
      </c>
      <c r="O512" s="124" t="inlineStr">
        <is>
          <t>Açık adres yalnız İK/admin tarafından görülmelidir; raporlara taşınmaz.</t>
        </is>
      </c>
      <c r="P512" s="131" t="n">
        <v>3.3</v>
      </c>
      <c r="Q512" s="131" t="n"/>
      <c r="R512" s="131" t="n"/>
      <c r="S512" s="131" t="inlineStr">
        <is>
          <t>Hayır</t>
        </is>
      </c>
      <c r="T512" s="131" t="inlineStr">
        <is>
          <t>https://www.google.com/maps/dir/?api=1&amp;origin=37.872715%2C27.828784&amp;destination=37.842863%2C27.828212&amp;travelmode=driving</t>
        </is>
      </c>
      <c r="U512" s="131" t="inlineStr">
        <is>
          <t>AYDIN GİRNE</t>
        </is>
      </c>
      <c r="V512" s="131" t="n">
        <v>1.8</v>
      </c>
      <c r="W512" s="131" t="inlineStr">
        <is>
          <t>https://www.google.com/maps/dir/?api=1&amp;origin=37.872715%2C27.828784&amp;destination=37.857618%2C27.823128&amp;travelmode=driving</t>
        </is>
      </c>
      <c r="X512" s="131" t="inlineStr">
        <is>
          <t>AYDIN MİMARSİNAN</t>
        </is>
      </c>
      <c r="Y512" s="131" t="n">
        <v>2.6</v>
      </c>
      <c r="Z512" s="131" t="inlineStr">
        <is>
          <t>https://www.google.com/maps/dir/?api=1&amp;origin=37.872715%2C27.828784&amp;destination=37.851048%2C27.817409&amp;travelmode=driving</t>
        </is>
      </c>
      <c r="AA512" s="131" t="inlineStr">
        <is>
          <t>AYDIN EFELER-2</t>
        </is>
      </c>
      <c r="AB512" s="131" t="n">
        <v>3.3</v>
      </c>
      <c r="AC512" s="131" t="inlineStr">
        <is>
          <t>https://www.google.com/maps/dir/?api=1&amp;origin=37.872715%2C27.828784&amp;destination=37.842863%2C27.828212&amp;travelmode=driving</t>
        </is>
      </c>
    </row>
    <row r="513" ht="30" customHeight="1" s="113">
      <c r="A513" s="124" t="inlineStr">
        <is>
          <t>ABDÜLKERİM CENGİZ</t>
        </is>
      </c>
      <c r="B513" s="124" t="inlineStr">
        <is>
          <t>M007</t>
        </is>
      </c>
      <c r="C513" s="124" t="inlineStr">
        <is>
          <t>AYDIN MİMARSİNAN</t>
        </is>
      </c>
      <c r="D513" s="124" t="inlineStr">
        <is>
          <t>İzmir</t>
        </is>
      </c>
      <c r="E513" s="124" t="inlineStr">
        <is>
          <t>AYDIN MİMARSİNAN çevresi</t>
        </is>
      </c>
      <c r="F513" s="124" t="n">
        <v>0</v>
      </c>
      <c r="G513" s="124" t="n">
        <v>37.826503</v>
      </c>
      <c r="H513" s="124" t="n">
        <v>27.790236</v>
      </c>
      <c r="I513" s="124" t="inlineStr">
        <is>
          <t>Bilinmiyor</t>
        </is>
      </c>
      <c r="J513" s="124" t="n">
        <v>45</v>
      </c>
      <c r="K513" s="124" t="inlineStr">
        <is>
          <t>Belirsiz</t>
        </is>
      </c>
      <c r="L513" s="124" t="n"/>
      <c r="M513" s="124" t="n"/>
      <c r="N513" s="124" t="inlineStr">
        <is>
          <t>Dummy - değiştiriniz</t>
        </is>
      </c>
      <c r="O513" s="124" t="inlineStr">
        <is>
          <t>Açık adres yalnız İK/admin tarafından görülmelidir; raporlara taşınmaz.</t>
        </is>
      </c>
      <c r="P513" s="131" t="n">
        <v>3.6</v>
      </c>
      <c r="Q513" s="131" t="n"/>
      <c r="R513" s="131" t="n"/>
      <c r="S513" s="131" t="inlineStr">
        <is>
          <t>Hayır</t>
        </is>
      </c>
      <c r="T513" s="131" t="inlineStr">
        <is>
          <t>https://www.google.com/maps/dir/?api=1&amp;origin=37.826503%2C27.790236&amp;destination=37.851048%2C27.817409&amp;travelmode=driving</t>
        </is>
      </c>
      <c r="U513" s="131" t="inlineStr">
        <is>
          <t>AYDIN EFELER</t>
        </is>
      </c>
      <c r="V513" s="131" t="n">
        <v>3.2</v>
      </c>
      <c r="W513" s="131" t="inlineStr">
        <is>
          <t>https://www.google.com/maps/dir/?api=1&amp;origin=37.826503%2C27.790236&amp;destination=37.838459%2C27.823758&amp;travelmode=driving</t>
        </is>
      </c>
      <c r="X513" s="131" t="inlineStr">
        <is>
          <t>AYDIN MİMARSİNAN</t>
        </is>
      </c>
      <c r="Y513" s="131" t="n">
        <v>3.6</v>
      </c>
      <c r="Z513" s="131" t="inlineStr">
        <is>
          <t>https://www.google.com/maps/dir/?api=1&amp;origin=37.826503%2C27.790236&amp;destination=37.851048%2C27.817409&amp;travelmode=driving</t>
        </is>
      </c>
      <c r="AA513" s="131" t="inlineStr">
        <is>
          <t>AYDIN EFELER-2</t>
        </is>
      </c>
      <c r="AB513" s="131" t="n">
        <v>3.8</v>
      </c>
      <c r="AC513" s="131" t="inlineStr">
        <is>
          <t>https://www.google.com/maps/dir/?api=1&amp;origin=37.826503%2C27.790236&amp;destination=37.842863%2C27.828212&amp;travelmode=driving</t>
        </is>
      </c>
    </row>
    <row r="514" ht="30" customHeight="1" s="113">
      <c r="A514" s="124" t="inlineStr">
        <is>
          <t>MUSA GÖVEBAKAN</t>
        </is>
      </c>
      <c r="B514" s="124" t="inlineStr">
        <is>
          <t>M007</t>
        </is>
      </c>
      <c r="C514" s="124" t="inlineStr">
        <is>
          <t>AYDIN MİMARSİNAN</t>
        </is>
      </c>
      <c r="D514" s="124" t="inlineStr">
        <is>
          <t>İzmir</t>
        </is>
      </c>
      <c r="E514" s="124" t="inlineStr">
        <is>
          <t>AYDIN MİMARSİNAN çevresi</t>
        </is>
      </c>
      <c r="F514" s="124" t="n">
        <v>0</v>
      </c>
      <c r="G514" s="124" t="n">
        <v>37.827627</v>
      </c>
      <c r="H514" s="124" t="n">
        <v>27.825056</v>
      </c>
      <c r="I514" s="124" t="inlineStr">
        <is>
          <t>Bilinmiyor</t>
        </is>
      </c>
      <c r="J514" s="124" t="n">
        <v>45</v>
      </c>
      <c r="K514" s="124" t="inlineStr">
        <is>
          <t>Belirsiz</t>
        </is>
      </c>
      <c r="L514" s="124" t="n"/>
      <c r="M514" s="124" t="n"/>
      <c r="N514" s="124" t="inlineStr">
        <is>
          <t>Dummy - değiştiriniz</t>
        </is>
      </c>
      <c r="O514" s="124" t="inlineStr">
        <is>
          <t>Açık adres yalnız İK/admin tarafından görülmelidir; raporlara taşınmaz.</t>
        </is>
      </c>
      <c r="P514" s="131" t="n">
        <v>2.7</v>
      </c>
      <c r="Q514" s="131" t="n"/>
      <c r="R514" s="131" t="n"/>
      <c r="S514" s="131" t="inlineStr">
        <is>
          <t>Hayır</t>
        </is>
      </c>
      <c r="T514" s="131" t="inlineStr">
        <is>
          <t>https://www.google.com/maps/dir/?api=1&amp;origin=37.827627%2C27.825056&amp;destination=37.851048%2C27.817409&amp;travelmode=driving</t>
        </is>
      </c>
      <c r="U514" s="131" t="inlineStr">
        <is>
          <t>AYDIN EFELER</t>
        </is>
      </c>
      <c r="V514" s="131" t="n">
        <v>1.2</v>
      </c>
      <c r="W514" s="131" t="inlineStr">
        <is>
          <t>https://www.google.com/maps/dir/?api=1&amp;origin=37.827627%2C27.825056&amp;destination=37.838459%2C27.823758&amp;travelmode=driving</t>
        </is>
      </c>
      <c r="X514" s="131" t="inlineStr">
        <is>
          <t>AYDIN FATİH</t>
        </is>
      </c>
      <c r="Y514" s="131" t="n">
        <v>1.3</v>
      </c>
      <c r="Z514" s="131" t="inlineStr">
        <is>
          <t>https://www.google.com/maps/dir/?api=1&amp;origin=37.827627%2C27.825056&amp;destination=37.834436%2C27.837138&amp;travelmode=driving</t>
        </is>
      </c>
      <c r="AA514" s="131" t="inlineStr">
        <is>
          <t>AYDIN EFELER-2</t>
        </is>
      </c>
      <c r="AB514" s="131" t="n">
        <v>1.7</v>
      </c>
      <c r="AC514" s="131" t="inlineStr">
        <is>
          <t>https://www.google.com/maps/dir/?api=1&amp;origin=37.827627%2C27.825056&amp;destination=37.842863%2C27.828212&amp;travelmode=driving</t>
        </is>
      </c>
    </row>
    <row r="515" ht="30" customHeight="1" s="113">
      <c r="A515" s="124" t="inlineStr">
        <is>
          <t>ELİF SEVEN</t>
        </is>
      </c>
      <c r="B515" s="124" t="inlineStr">
        <is>
          <t>M010</t>
        </is>
      </c>
      <c r="C515" s="124" t="inlineStr">
        <is>
          <t>BAYRAKLI</t>
        </is>
      </c>
      <c r="D515" s="124" t="inlineStr">
        <is>
          <t>İzmir</t>
        </is>
      </c>
      <c r="E515" s="124" t="inlineStr">
        <is>
          <t>BAYRAKLI çevresi</t>
        </is>
      </c>
      <c r="F515" s="124" t="n">
        <v>0</v>
      </c>
      <c r="G515" s="124" t="n">
        <v>38.489211</v>
      </c>
      <c r="H515" s="124" t="n">
        <v>27.11311</v>
      </c>
      <c r="I515" s="124" t="inlineStr">
        <is>
          <t>Bilinmiyor</t>
        </is>
      </c>
      <c r="J515" s="124" t="n">
        <v>45</v>
      </c>
      <c r="K515" s="124" t="inlineStr">
        <is>
          <t>Belirsiz</t>
        </is>
      </c>
      <c r="L515" s="124" t="n"/>
      <c r="M515" s="124" t="n"/>
      <c r="N515" s="124" t="inlineStr">
        <is>
          <t>Dummy - değiştiriniz</t>
        </is>
      </c>
      <c r="O515" s="124" t="inlineStr">
        <is>
          <t>Açık adres yalnız İK/admin tarafından görülmelidir; raporlara taşınmaz.</t>
        </is>
      </c>
      <c r="P515" s="131" t="n">
        <v>2</v>
      </c>
      <c r="Q515" s="131" t="n"/>
      <c r="R515" s="131" t="n"/>
      <c r="S515" s="131" t="inlineStr">
        <is>
          <t>Hayır</t>
        </is>
      </c>
      <c r="T515" s="131" t="inlineStr">
        <is>
          <t>https://www.google.com/maps/dir/?api=1&amp;origin=38.489211%2C27.11311&amp;destination=38.471686%2C27.11778&amp;travelmode=driving</t>
        </is>
      </c>
      <c r="U515" s="131" t="inlineStr">
        <is>
          <t>KARŞIYAKA-2</t>
        </is>
      </c>
      <c r="V515" s="131" t="n">
        <v>1.6</v>
      </c>
      <c r="W515" s="131" t="inlineStr">
        <is>
          <t>https://www.google.com/maps/dir/?api=1&amp;origin=38.489211%2C27.11311&amp;destination=38.474585%2C27.113885&amp;travelmode=driving</t>
        </is>
      </c>
      <c r="X515" s="131" t="inlineStr">
        <is>
          <t>BAYRAKLI</t>
        </is>
      </c>
      <c r="Y515" s="131" t="n">
        <v>2</v>
      </c>
      <c r="Z515" s="131" t="inlineStr">
        <is>
          <t>https://www.google.com/maps/dir/?api=1&amp;origin=38.489211%2C27.11311&amp;destination=38.471686%2C27.11778&amp;travelmode=driving</t>
        </is>
      </c>
      <c r="AA515" s="131" t="inlineStr">
        <is>
          <t>ÇİFTLİK</t>
        </is>
      </c>
      <c r="AB515" s="131" t="n">
        <v>2.1</v>
      </c>
      <c r="AC515" s="131" t="inlineStr">
        <is>
          <t>https://www.google.com/maps/dir/?api=1&amp;origin=38.489211%2C27.11311&amp;destination=38.496%2C27.136&amp;travelmode=driving</t>
        </is>
      </c>
    </row>
    <row r="516" ht="30" customHeight="1" s="113">
      <c r="A516" s="124" t="inlineStr">
        <is>
          <t>NURAN KARADABAN</t>
        </is>
      </c>
      <c r="B516" s="124" t="inlineStr">
        <is>
          <t>M010</t>
        </is>
      </c>
      <c r="C516" s="124" t="inlineStr">
        <is>
          <t>BAYRAKLI</t>
        </is>
      </c>
      <c r="D516" s="124" t="inlineStr">
        <is>
          <t>İzmir</t>
        </is>
      </c>
      <c r="E516" s="124" t="inlineStr">
        <is>
          <t>BAYRAKLI çevresi</t>
        </is>
      </c>
      <c r="F516" s="124" t="n">
        <v>0</v>
      </c>
      <c r="G516" s="124" t="n">
        <v>38.445498</v>
      </c>
      <c r="H516" s="124" t="n">
        <v>27.110677</v>
      </c>
      <c r="I516" s="124" t="inlineStr">
        <is>
          <t>Bilinmiyor</t>
        </is>
      </c>
      <c r="J516" s="124" t="n">
        <v>45</v>
      </c>
      <c r="K516" s="124" t="inlineStr">
        <is>
          <t>Belirsiz</t>
        </is>
      </c>
      <c r="L516" s="124" t="n"/>
      <c r="M516" s="124" t="n"/>
      <c r="N516" s="124" t="inlineStr">
        <is>
          <t>Dummy - değiştiriniz</t>
        </is>
      </c>
      <c r="O516" s="124" t="inlineStr">
        <is>
          <t>Açık adres yalnız İK/admin tarafından görülmelidir; raporlara taşınmaz.</t>
        </is>
      </c>
      <c r="P516" s="131" t="n">
        <v>3</v>
      </c>
      <c r="Q516" s="131" t="n"/>
      <c r="R516" s="131" t="n"/>
      <c r="S516" s="131" t="inlineStr">
        <is>
          <t>Hayır</t>
        </is>
      </c>
      <c r="T516" s="131" t="inlineStr">
        <is>
          <t>https://www.google.com/maps/dir/?api=1&amp;origin=38.445498%2C27.110677&amp;destination=38.471686%2C27.11778&amp;travelmode=driving</t>
        </is>
      </c>
      <c r="U516" s="131" t="inlineStr">
        <is>
          <t>KARŞIYAKA-1</t>
        </is>
      </c>
      <c r="V516" s="131" t="n">
        <v>2.2</v>
      </c>
      <c r="W516" s="131" t="inlineStr">
        <is>
          <t>https://www.google.com/maps/dir/?api=1&amp;origin=38.445498%2C27.110677&amp;destination=38.465171%2C27.111266&amp;travelmode=driving</t>
        </is>
      </c>
      <c r="X516" s="131" t="inlineStr">
        <is>
          <t>DEDEBAŞI</t>
        </is>
      </c>
      <c r="Y516" s="131" t="n">
        <v>2.8</v>
      </c>
      <c r="Z516" s="131" t="inlineStr">
        <is>
          <t>https://www.google.com/maps/dir/?api=1&amp;origin=38.445498%2C27.110677&amp;destination=38.470404%2C27.108413&amp;travelmode=driving</t>
        </is>
      </c>
      <c r="AA516" s="131" t="inlineStr">
        <is>
          <t>BAYRAKLI</t>
        </is>
      </c>
      <c r="AB516" s="131" t="n">
        <v>3</v>
      </c>
      <c r="AC516" s="131" t="inlineStr">
        <is>
          <t>https://www.google.com/maps/dir/?api=1&amp;origin=38.445498%2C27.110677&amp;destination=38.471686%2C27.11778&amp;travelmode=driving</t>
        </is>
      </c>
    </row>
    <row r="517" ht="30" customHeight="1" s="113">
      <c r="A517" s="124" t="inlineStr">
        <is>
          <t>ÖZLEM DÜZEL</t>
        </is>
      </c>
      <c r="B517" s="124" t="inlineStr">
        <is>
          <t>M029</t>
        </is>
      </c>
      <c r="C517" s="124" t="inlineStr">
        <is>
          <t>KARŞIYAKA-2</t>
        </is>
      </c>
      <c r="D517" s="124" t="inlineStr">
        <is>
          <t>İzmir</t>
        </is>
      </c>
      <c r="E517" s="124" t="inlineStr">
        <is>
          <t>KARŞIYAKA-2 çevresi</t>
        </is>
      </c>
      <c r="F517" s="124" t="n">
        <v>0</v>
      </c>
      <c r="G517" s="124" t="n">
        <v>38.504352</v>
      </c>
      <c r="H517" s="124" t="n">
        <v>27.115632</v>
      </c>
      <c r="I517" s="124" t="inlineStr">
        <is>
          <t>Bilinmiyor</t>
        </is>
      </c>
      <c r="J517" s="124" t="n">
        <v>45</v>
      </c>
      <c r="K517" s="124" t="inlineStr">
        <is>
          <t>Belirsiz</t>
        </is>
      </c>
      <c r="L517" s="124" t="n"/>
      <c r="M517" s="124" t="n"/>
      <c r="N517" s="124" t="inlineStr">
        <is>
          <t>Dummy - değiştiriniz</t>
        </is>
      </c>
      <c r="O517" s="124" t="inlineStr">
        <is>
          <t>Açık adres yalnız İK/admin tarafından görülmelidir; raporlara taşınmaz.</t>
        </is>
      </c>
      <c r="P517" s="131" t="n">
        <v>3.3</v>
      </c>
      <c r="Q517" s="131" t="n"/>
      <c r="R517" s="131" t="n"/>
      <c r="S517" s="131" t="inlineStr">
        <is>
          <t>Hayır</t>
        </is>
      </c>
      <c r="T517" s="131" t="inlineStr">
        <is>
          <t>https://www.google.com/maps/dir/?api=1&amp;origin=38.504352%2C27.115632&amp;destination=38.474585%2C27.113885&amp;travelmode=driving</t>
        </is>
      </c>
      <c r="U517" s="131" t="inlineStr">
        <is>
          <t>ÇİFTLİK</t>
        </is>
      </c>
      <c r="V517" s="131" t="n">
        <v>2</v>
      </c>
      <c r="W517" s="131" t="inlineStr">
        <is>
          <t>https://www.google.com/maps/dir/?api=1&amp;origin=38.504352%2C27.115632&amp;destination=38.496%2C27.136&amp;travelmode=driving</t>
        </is>
      </c>
      <c r="X517" s="131" t="inlineStr">
        <is>
          <t>KARŞIYAKA-2</t>
        </is>
      </c>
      <c r="Y517" s="131" t="n">
        <v>3.3</v>
      </c>
      <c r="Z517" s="131" t="inlineStr">
        <is>
          <t>https://www.google.com/maps/dir/?api=1&amp;origin=38.504352%2C27.115632&amp;destination=38.474585%2C27.113885&amp;travelmode=driving</t>
        </is>
      </c>
      <c r="AA517" s="131" t="inlineStr">
        <is>
          <t>BAYRAKLI</t>
        </is>
      </c>
      <c r="AB517" s="131" t="n">
        <v>3.6</v>
      </c>
      <c r="AC517" s="131" t="inlineStr">
        <is>
          <t>https://www.google.com/maps/dir/?api=1&amp;origin=38.504352%2C27.115632&amp;destination=38.471686%2C27.11778&amp;travelmode=driving</t>
        </is>
      </c>
    </row>
    <row r="518" ht="30" customHeight="1" s="113">
      <c r="A518" s="124" t="inlineStr">
        <is>
          <t>HAMİDE TAŞ</t>
        </is>
      </c>
      <c r="B518" s="124" t="inlineStr">
        <is>
          <t>M029</t>
        </is>
      </c>
      <c r="C518" s="124" t="inlineStr">
        <is>
          <t>KARŞIYAKA-2</t>
        </is>
      </c>
      <c r="D518" s="124" t="inlineStr">
        <is>
          <t>İzmir</t>
        </is>
      </c>
      <c r="E518" s="124" t="inlineStr">
        <is>
          <t>KARŞIYAKA-2 çevresi</t>
        </is>
      </c>
      <c r="F518" s="124" t="n">
        <v>0</v>
      </c>
      <c r="G518" s="124" t="n">
        <v>38.50285</v>
      </c>
      <c r="H518" s="124" t="n">
        <v>27.135532</v>
      </c>
      <c r="I518" s="124" t="inlineStr">
        <is>
          <t>Bilinmiyor</t>
        </is>
      </c>
      <c r="J518" s="124" t="n">
        <v>45</v>
      </c>
      <c r="K518" s="124" t="inlineStr">
        <is>
          <t>Belirsiz</t>
        </is>
      </c>
      <c r="L518" s="124" t="n"/>
      <c r="M518" s="124" t="n"/>
      <c r="N518" s="124" t="inlineStr">
        <is>
          <t>Dummy - değiştiriniz</t>
        </is>
      </c>
      <c r="O518" s="124" t="inlineStr">
        <is>
          <t>Açık adres yalnız İK/admin tarafından görülmelidir; raporlara taşınmaz.</t>
        </is>
      </c>
      <c r="P518" s="131" t="n">
        <v>3.7</v>
      </c>
      <c r="Q518" s="131" t="n"/>
      <c r="R518" s="131" t="n"/>
      <c r="S518" s="131" t="inlineStr">
        <is>
          <t>Hayır</t>
        </is>
      </c>
      <c r="T518" s="131" t="inlineStr">
        <is>
          <t>https://www.google.com/maps/dir/?api=1&amp;origin=38.50285%2C27.135532&amp;destination=38.474585%2C27.113885&amp;travelmode=driving</t>
        </is>
      </c>
      <c r="U518" s="131" t="inlineStr">
        <is>
          <t>ÇİFTLİK</t>
        </is>
      </c>
      <c r="V518" s="131" t="n">
        <v>0.8</v>
      </c>
      <c r="W518" s="131" t="inlineStr">
        <is>
          <t>https://www.google.com/maps/dir/?api=1&amp;origin=38.50285%2C27.135532&amp;destination=38.496%2C27.136&amp;travelmode=driving</t>
        </is>
      </c>
      <c r="X518" s="131" t="inlineStr">
        <is>
          <t>KARŞIYAKA-2</t>
        </is>
      </c>
      <c r="Y518" s="131" t="n">
        <v>3.7</v>
      </c>
      <c r="Z518" s="131" t="inlineStr">
        <is>
          <t>https://www.google.com/maps/dir/?api=1&amp;origin=38.50285%2C27.135532&amp;destination=38.474585%2C27.113885&amp;travelmode=driving</t>
        </is>
      </c>
      <c r="AA518" s="131" t="inlineStr">
        <is>
          <t>GÜMÜŞPALA</t>
        </is>
      </c>
      <c r="AB518" s="131" t="n">
        <v>3.7</v>
      </c>
      <c r="AC518" s="131" t="inlineStr">
        <is>
          <t>https://www.google.com/maps/dir/?api=1&amp;origin=38.50285%2C27.135532&amp;destination=38.469293%2C27.136971&amp;travelmode=driving</t>
        </is>
      </c>
    </row>
    <row r="519" ht="30" customHeight="1" s="113">
      <c r="A519" s="124" t="inlineStr">
        <is>
          <t>NURİTTİN YENER</t>
        </is>
      </c>
      <c r="B519" s="124" t="inlineStr">
        <is>
          <t>M029</t>
        </is>
      </c>
      <c r="C519" s="124" t="inlineStr">
        <is>
          <t>KARŞIYAKA-2</t>
        </is>
      </c>
      <c r="D519" s="124" t="inlineStr">
        <is>
          <t>İzmir</t>
        </is>
      </c>
      <c r="E519" s="124" t="inlineStr">
        <is>
          <t>KARŞIYAKA-2 çevresi</t>
        </is>
      </c>
      <c r="F519" s="124" t="n">
        <v>0</v>
      </c>
      <c r="G519" s="124" t="n">
        <v>38.445274</v>
      </c>
      <c r="H519" s="124" t="n">
        <v>27.127128</v>
      </c>
      <c r="I519" s="124" t="inlineStr">
        <is>
          <t>Bilinmiyor</t>
        </is>
      </c>
      <c r="J519" s="124" t="n">
        <v>45</v>
      </c>
      <c r="K519" s="124" t="inlineStr">
        <is>
          <t>Belirsiz</t>
        </is>
      </c>
      <c r="L519" s="124" t="n"/>
      <c r="M519" s="124" t="n"/>
      <c r="N519" s="124" t="inlineStr">
        <is>
          <t>Dummy - değiştiriniz</t>
        </is>
      </c>
      <c r="O519" s="124" t="inlineStr">
        <is>
          <t>Açık adres yalnız İK/admin tarafından görülmelidir; raporlara taşınmaz.</t>
        </is>
      </c>
      <c r="P519" s="131" t="n">
        <v>3.5</v>
      </c>
      <c r="Q519" s="131" t="n"/>
      <c r="R519" s="131" t="n"/>
      <c r="S519" s="131" t="inlineStr">
        <is>
          <t>Hayır</t>
        </is>
      </c>
      <c r="T519" s="131" t="inlineStr">
        <is>
          <t>https://www.google.com/maps/dir/?api=1&amp;origin=38.445274%2C27.127128&amp;destination=38.474585%2C27.113885&amp;travelmode=driving</t>
        </is>
      </c>
      <c r="U519" s="131" t="inlineStr">
        <is>
          <t>KARŞIYAKA-1</t>
        </is>
      </c>
      <c r="V519" s="131" t="n">
        <v>2.6</v>
      </c>
      <c r="W519" s="131" t="inlineStr">
        <is>
          <t>https://www.google.com/maps/dir/?api=1&amp;origin=38.445274%2C27.127128&amp;destination=38.465171%2C27.111266&amp;travelmode=driving</t>
        </is>
      </c>
      <c r="X519" s="131" t="inlineStr">
        <is>
          <t>GÜMÜŞPALA</t>
        </is>
      </c>
      <c r="Y519" s="131" t="n">
        <v>2.8</v>
      </c>
      <c r="Z519" s="131" t="inlineStr">
        <is>
          <t>https://www.google.com/maps/dir/?api=1&amp;origin=38.445274%2C27.127128&amp;destination=38.469293%2C27.136971&amp;travelmode=driving</t>
        </is>
      </c>
      <c r="AA519" s="131" t="inlineStr">
        <is>
          <t>BAYRAKLI</t>
        </is>
      </c>
      <c r="AB519" s="131" t="n">
        <v>3</v>
      </c>
      <c r="AC519" s="131" t="inlineStr">
        <is>
          <t>https://www.google.com/maps/dir/?api=1&amp;origin=38.445274%2C27.127128&amp;destination=38.471686%2C27.11778&amp;travelmode=driving</t>
        </is>
      </c>
    </row>
    <row r="520" ht="30" customHeight="1" s="113">
      <c r="A520" s="124" t="inlineStr">
        <is>
          <t>AYLİN EROL</t>
        </is>
      </c>
      <c r="B520" s="124" t="inlineStr">
        <is>
          <t>M026</t>
        </is>
      </c>
      <c r="C520" s="124" t="inlineStr">
        <is>
          <t>HARMANDALI</t>
        </is>
      </c>
      <c r="D520" s="124" t="inlineStr">
        <is>
          <t>İzmir</t>
        </is>
      </c>
      <c r="E520" s="124" t="inlineStr">
        <is>
          <t>HARMANDALI çevresi</t>
        </is>
      </c>
      <c r="F520" s="124" t="n">
        <v>0</v>
      </c>
      <c r="G520" s="124" t="n">
        <v>38.530547</v>
      </c>
      <c r="H520" s="124" t="n">
        <v>27.043375</v>
      </c>
      <c r="I520" s="124" t="inlineStr">
        <is>
          <t>Bilinmiyor</t>
        </is>
      </c>
      <c r="J520" s="124" t="n">
        <v>45</v>
      </c>
      <c r="K520" s="124" t="inlineStr">
        <is>
          <t>Belirsiz</t>
        </is>
      </c>
      <c r="L520" s="124" t="n"/>
      <c r="M520" s="124" t="n"/>
      <c r="N520" s="124" t="inlineStr">
        <is>
          <t>Dummy - değiştiriniz</t>
        </is>
      </c>
      <c r="O520" s="124" t="inlineStr">
        <is>
          <t>Açık adres yalnız İK/admin tarafından görülmelidir; raporlara taşınmaz.</t>
        </is>
      </c>
      <c r="P520" s="131" t="n">
        <v>1.2</v>
      </c>
      <c r="Q520" s="131" t="n"/>
      <c r="R520" s="131" t="n"/>
      <c r="S520" s="131" t="inlineStr">
        <is>
          <t>Evet</t>
        </is>
      </c>
      <c r="T520" s="131" t="inlineStr">
        <is>
          <t>https://www.google.com/maps/dir/?api=1&amp;origin=38.530547%2C27.043375&amp;destination=38.519644%2C27.041157&amp;travelmode=driving</t>
        </is>
      </c>
      <c r="U520" s="131" t="inlineStr">
        <is>
          <t>HARMANDALI</t>
        </is>
      </c>
      <c r="V520" s="131" t="n">
        <v>1.2</v>
      </c>
      <c r="W520" s="131" t="inlineStr">
        <is>
          <t>https://www.google.com/maps/dir/?api=1&amp;origin=38.530547%2C27.043375&amp;destination=38.519644%2C27.041157&amp;travelmode=driving</t>
        </is>
      </c>
      <c r="X520" s="131" t="inlineStr">
        <is>
          <t>ÇİĞLİ</t>
        </is>
      </c>
      <c r="Y520" s="131" t="n">
        <v>4.3</v>
      </c>
      <c r="Z520" s="131" t="inlineStr">
        <is>
          <t>https://www.google.com/maps/dir/?api=1&amp;origin=38.530547%2C27.043375&amp;destination=38.493071%2C27.054551&amp;travelmode=driving</t>
        </is>
      </c>
      <c r="AA520" s="131" t="inlineStr">
        <is>
          <t>Z1  ET DEPO</t>
        </is>
      </c>
      <c r="AB520" s="131" t="n">
        <v>5.2</v>
      </c>
      <c r="AC520" s="131" t="inlineStr">
        <is>
          <t>https://www.google.com/maps/dir/?api=1&amp;origin=38.530547%2C27.043375&amp;destination=38.49%2C27.072&amp;travelmode=driving</t>
        </is>
      </c>
    </row>
    <row r="521" ht="30" customHeight="1" s="113">
      <c r="A521" s="124" t="inlineStr">
        <is>
          <t>AYŞE SARIYER</t>
        </is>
      </c>
      <c r="B521" s="124" t="inlineStr">
        <is>
          <t>M026</t>
        </is>
      </c>
      <c r="C521" s="124" t="inlineStr">
        <is>
          <t>HARMANDALI</t>
        </is>
      </c>
      <c r="D521" s="124" t="inlineStr">
        <is>
          <t>İzmir</t>
        </is>
      </c>
      <c r="E521" s="124" t="inlineStr">
        <is>
          <t>HARMANDALI çevresi</t>
        </is>
      </c>
      <c r="F521" s="124" t="n">
        <v>0</v>
      </c>
      <c r="G521" s="124" t="n">
        <v>38.505654</v>
      </c>
      <c r="H521" s="124" t="n">
        <v>27.049615</v>
      </c>
      <c r="I521" s="124" t="inlineStr">
        <is>
          <t>Bilinmiyor</t>
        </is>
      </c>
      <c r="J521" s="124" t="n">
        <v>45</v>
      </c>
      <c r="K521" s="124" t="inlineStr">
        <is>
          <t>Belirsiz</t>
        </is>
      </c>
      <c r="L521" s="124" t="n"/>
      <c r="M521" s="124" t="n"/>
      <c r="N521" s="124" t="inlineStr">
        <is>
          <t>Dummy - değiştiriniz</t>
        </is>
      </c>
      <c r="O521" s="124" t="inlineStr">
        <is>
          <t>Açık adres yalnız İK/admin tarafından görülmelidir; raporlara taşınmaz.</t>
        </is>
      </c>
      <c r="P521" s="131" t="n">
        <v>1.7</v>
      </c>
      <c r="Q521" s="131" t="n"/>
      <c r="R521" s="131" t="n"/>
      <c r="S521" s="131" t="inlineStr">
        <is>
          <t>Hayır</t>
        </is>
      </c>
      <c r="T521" s="131" t="inlineStr">
        <is>
          <t>https://www.google.com/maps/dir/?api=1&amp;origin=38.505654%2C27.049615&amp;destination=38.519644%2C27.041157&amp;travelmode=driving</t>
        </is>
      </c>
      <c r="U521" s="131" t="inlineStr">
        <is>
          <t>ÇİĞLİ</t>
        </is>
      </c>
      <c r="V521" s="131" t="n">
        <v>1.5</v>
      </c>
      <c r="W521" s="131" t="inlineStr">
        <is>
          <t>https://www.google.com/maps/dir/?api=1&amp;origin=38.505654%2C27.049615&amp;destination=38.493071%2C27.054551&amp;travelmode=driving</t>
        </is>
      </c>
      <c r="X521" s="131" t="inlineStr">
        <is>
          <t>HARMANDALI</t>
        </is>
      </c>
      <c r="Y521" s="131" t="n">
        <v>1.7</v>
      </c>
      <c r="Z521" s="131" t="inlineStr">
        <is>
          <t>https://www.google.com/maps/dir/?api=1&amp;origin=38.505654%2C27.049615&amp;destination=38.519644%2C27.041157&amp;travelmode=driving</t>
        </is>
      </c>
      <c r="AA521" s="131" t="inlineStr">
        <is>
          <t>Z1  ET DEPO</t>
        </is>
      </c>
      <c r="AB521" s="131" t="n">
        <v>2.6</v>
      </c>
      <c r="AC521" s="131" t="inlineStr">
        <is>
          <t>https://www.google.com/maps/dir/?api=1&amp;origin=38.505654%2C27.049615&amp;destination=38.49%2C27.072&amp;travelmode=driving</t>
        </is>
      </c>
    </row>
    <row r="522" ht="30" customHeight="1" s="113">
      <c r="A522" s="124" t="inlineStr">
        <is>
          <t>YAĞMUR KARAKAŞ</t>
        </is>
      </c>
      <c r="B522" s="124" t="inlineStr">
        <is>
          <t>M028</t>
        </is>
      </c>
      <c r="C522" s="124" t="inlineStr">
        <is>
          <t>KARŞIYAKA-1</t>
        </is>
      </c>
      <c r="D522" s="124" t="inlineStr">
        <is>
          <t>İzmir</t>
        </is>
      </c>
      <c r="E522" s="124" t="inlineStr">
        <is>
          <t>KARŞIYAKA-1 çevresi</t>
        </is>
      </c>
      <c r="F522" s="124" t="n">
        <v>0</v>
      </c>
      <c r="G522" s="124" t="n">
        <v>38.441864</v>
      </c>
      <c r="H522" s="124" t="n">
        <v>27.107352</v>
      </c>
      <c r="I522" s="124" t="inlineStr">
        <is>
          <t>Bilinmiyor</t>
        </is>
      </c>
      <c r="J522" s="124" t="n">
        <v>45</v>
      </c>
      <c r="K522" s="124" t="inlineStr">
        <is>
          <t>Belirsiz</t>
        </is>
      </c>
      <c r="L522" s="124" t="n"/>
      <c r="M522" s="124" t="n"/>
      <c r="N522" s="124" t="inlineStr">
        <is>
          <t>Dummy - değiştiriniz</t>
        </is>
      </c>
      <c r="O522" s="124" t="inlineStr">
        <is>
          <t>Açık adres yalnız İK/admin tarafından görülmelidir; raporlara taşınmaz.</t>
        </is>
      </c>
      <c r="P522" s="131" t="n">
        <v>2.6</v>
      </c>
      <c r="Q522" s="131" t="n"/>
      <c r="R522" s="131" t="n"/>
      <c r="S522" s="131" t="inlineStr">
        <is>
          <t>Evet</t>
        </is>
      </c>
      <c r="T522" s="131" t="inlineStr">
        <is>
          <t>https://www.google.com/maps/dir/?api=1&amp;origin=38.441864%2C27.107352&amp;destination=38.465171%2C27.111266&amp;travelmode=driving</t>
        </is>
      </c>
      <c r="U522" s="131" t="inlineStr">
        <is>
          <t>KARŞIYAKA-1</t>
        </is>
      </c>
      <c r="V522" s="131" t="n">
        <v>2.6</v>
      </c>
      <c r="W522" s="131" t="inlineStr">
        <is>
          <t>https://www.google.com/maps/dir/?api=1&amp;origin=38.441864%2C27.107352&amp;destination=38.465171%2C27.111266&amp;travelmode=driving</t>
        </is>
      </c>
      <c r="X522" s="131" t="inlineStr">
        <is>
          <t>MENDERES DEPO</t>
        </is>
      </c>
      <c r="Y522" s="131" t="n">
        <v>3.1</v>
      </c>
      <c r="Z522" s="131" t="inlineStr">
        <is>
          <t>https://www.google.com/maps/dir/?api=1&amp;origin=38.441864%2C27.107352&amp;destination=38.441%2C27.072&amp;travelmode=driving</t>
        </is>
      </c>
      <c r="AA522" s="131" t="inlineStr">
        <is>
          <t>DEDEBAŞI</t>
        </is>
      </c>
      <c r="AB522" s="131" t="n">
        <v>3.2</v>
      </c>
      <c r="AC522" s="131" t="inlineStr">
        <is>
          <t>https://www.google.com/maps/dir/?api=1&amp;origin=38.441864%2C27.107352&amp;destination=38.470404%2C27.108413&amp;travelmode=driving</t>
        </is>
      </c>
    </row>
    <row r="523" ht="30" customHeight="1" s="113">
      <c r="A523" s="124" t="inlineStr">
        <is>
          <t>MEHMET KIZILARSLAN</t>
        </is>
      </c>
      <c r="B523" s="124" t="inlineStr">
        <is>
          <t>M028</t>
        </is>
      </c>
      <c r="C523" s="124" t="inlineStr">
        <is>
          <t>KARŞIYAKA-1</t>
        </is>
      </c>
      <c r="D523" s="124" t="inlineStr">
        <is>
          <t>İzmir</t>
        </is>
      </c>
      <c r="E523" s="124" t="inlineStr">
        <is>
          <t>KARŞIYAKA-1 çevresi</t>
        </is>
      </c>
      <c r="F523" s="124" t="n">
        <v>0</v>
      </c>
      <c r="G523" s="124" t="n">
        <v>38.462394</v>
      </c>
      <c r="H523" s="124" t="n">
        <v>27.138495</v>
      </c>
      <c r="I523" s="124" t="inlineStr">
        <is>
          <t>Bilinmiyor</t>
        </is>
      </c>
      <c r="J523" s="124" t="n">
        <v>45</v>
      </c>
      <c r="K523" s="124" t="inlineStr">
        <is>
          <t>Belirsiz</t>
        </is>
      </c>
      <c r="L523" s="124" t="n"/>
      <c r="M523" s="124" t="n"/>
      <c r="N523" s="124" t="inlineStr">
        <is>
          <t>Dummy - değiştiriniz</t>
        </is>
      </c>
      <c r="O523" s="124" t="inlineStr">
        <is>
          <t>Açık adres yalnız İK/admin tarafından görülmelidir; raporlara taşınmaz.</t>
        </is>
      </c>
      <c r="P523" s="131" t="n">
        <v>2.4</v>
      </c>
      <c r="Q523" s="131" t="n"/>
      <c r="R523" s="131" t="n"/>
      <c r="S523" s="131" t="inlineStr">
        <is>
          <t>Hayır</t>
        </is>
      </c>
      <c r="T523" s="131" t="inlineStr">
        <is>
          <t>https://www.google.com/maps/dir/?api=1&amp;origin=38.462394%2C27.138495&amp;destination=38.465171%2C27.111266&amp;travelmode=driving</t>
        </is>
      </c>
      <c r="U523" s="131" t="inlineStr">
        <is>
          <t>GÜMÜŞPALA</t>
        </is>
      </c>
      <c r="V523" s="131" t="n">
        <v>0.8</v>
      </c>
      <c r="W523" s="131" t="inlineStr">
        <is>
          <t>https://www.google.com/maps/dir/?api=1&amp;origin=38.462394%2C27.138495&amp;destination=38.469293%2C27.136971&amp;travelmode=driving</t>
        </is>
      </c>
      <c r="X523" s="131" t="inlineStr">
        <is>
          <t>BAYRAKLI</t>
        </is>
      </c>
      <c r="Y523" s="131" t="n">
        <v>2.1</v>
      </c>
      <c r="Z523" s="131" t="inlineStr">
        <is>
          <t>https://www.google.com/maps/dir/?api=1&amp;origin=38.462394%2C27.138495&amp;destination=38.471686%2C27.11778&amp;travelmode=driving</t>
        </is>
      </c>
      <c r="AA523" s="131" t="inlineStr">
        <is>
          <t>KARŞIYAKA-1</t>
        </is>
      </c>
      <c r="AB523" s="131" t="n">
        <v>2.4</v>
      </c>
      <c r="AC523" s="131" t="inlineStr">
        <is>
          <t>https://www.google.com/maps/dir/?api=1&amp;origin=38.462394%2C27.138495&amp;destination=38.465171%2C27.111266&amp;travelmode=driving</t>
        </is>
      </c>
    </row>
    <row r="524" ht="30" customHeight="1" s="113">
      <c r="A524" s="124" t="inlineStr">
        <is>
          <t>SAMİRA ÇAKIR</t>
        </is>
      </c>
      <c r="B524" s="124" t="inlineStr">
        <is>
          <t>M046</t>
        </is>
      </c>
      <c r="C524" s="124" t="inlineStr">
        <is>
          <t>ÇAMDİBİ</t>
        </is>
      </c>
      <c r="D524" s="124" t="inlineStr">
        <is>
          <t>İzmir</t>
        </is>
      </c>
      <c r="E524" s="124" t="inlineStr">
        <is>
          <t>ÇAMDİBİ çevresi</t>
        </is>
      </c>
      <c r="F524" s="124" t="n">
        <v>0</v>
      </c>
      <c r="G524" s="124" t="n">
        <v>38.46066</v>
      </c>
      <c r="H524" s="124" t="n">
        <v>27.181883</v>
      </c>
      <c r="I524" s="124" t="inlineStr">
        <is>
          <t>Bilinmiyor</t>
        </is>
      </c>
      <c r="J524" s="124" t="n">
        <v>45</v>
      </c>
      <c r="K524" s="124" t="inlineStr">
        <is>
          <t>Belirsiz</t>
        </is>
      </c>
      <c r="L524" s="124" t="n"/>
      <c r="M524" s="124" t="n"/>
      <c r="N524" s="124" t="inlineStr">
        <is>
          <t>Dummy - değiştiriniz</t>
        </is>
      </c>
      <c r="O524" s="124" t="inlineStr">
        <is>
          <t>Açık adres yalnız İK/admin tarafından görülmelidir; raporlara taşınmaz.</t>
        </is>
      </c>
      <c r="P524" s="131" t="n">
        <v>2.8</v>
      </c>
      <c r="Q524" s="131" t="n"/>
      <c r="R524" s="131" t="n"/>
      <c r="S524" s="131" t="inlineStr">
        <is>
          <t>Hayır</t>
        </is>
      </c>
      <c r="T524" s="131" t="inlineStr">
        <is>
          <t>https://www.google.com/maps/dir/?api=1&amp;origin=38.46066%2C27.181883&amp;destination=38.438109%2C27.19608&amp;travelmode=driving</t>
        </is>
      </c>
      <c r="U524" s="131" t="inlineStr">
        <is>
          <t>MANAVKUYU</t>
        </is>
      </c>
      <c r="V524" s="131" t="n">
        <v>0.2</v>
      </c>
      <c r="W524" s="131" t="inlineStr">
        <is>
          <t>https://www.google.com/maps/dir/?api=1&amp;origin=38.46066%2C27.181883&amp;destination=38.4625711%2C27.1824038&amp;travelmode=driving</t>
        </is>
      </c>
      <c r="X524" s="131" t="inlineStr">
        <is>
          <t>OSMANGAZİ</t>
        </is>
      </c>
      <c r="Y524" s="131" t="n">
        <v>1.2</v>
      </c>
      <c r="Z524" s="131" t="inlineStr">
        <is>
          <t>https://www.google.com/maps/dir/?api=1&amp;origin=38.46066%2C27.181883&amp;destination=38.464877%2C27.194834&amp;travelmode=driving</t>
        </is>
      </c>
      <c r="AA524" s="131" t="inlineStr">
        <is>
          <t>ÇAMDİBİ</t>
        </is>
      </c>
      <c r="AB524" s="131" t="n">
        <v>2.8</v>
      </c>
      <c r="AC524" s="131" t="inlineStr">
        <is>
          <t>https://www.google.com/maps/dir/?api=1&amp;origin=38.46066%2C27.181883&amp;destination=38.438109%2C27.19608&amp;travelmode=driving</t>
        </is>
      </c>
    </row>
    <row r="525" ht="30" customHeight="1" s="113">
      <c r="A525" s="124" t="inlineStr">
        <is>
          <t>MUHAMMED YILDIZ</t>
        </is>
      </c>
      <c r="B525" s="124" t="inlineStr">
        <is>
          <t>M046</t>
        </is>
      </c>
      <c r="C525" s="124" t="inlineStr">
        <is>
          <t>ÇAMDİBİ</t>
        </is>
      </c>
      <c r="D525" s="124" t="inlineStr">
        <is>
          <t>İzmir</t>
        </is>
      </c>
      <c r="E525" s="124" t="inlineStr">
        <is>
          <t>ÇAMDİBİ çevresi</t>
        </is>
      </c>
      <c r="F525" s="124" t="n">
        <v>0</v>
      </c>
      <c r="G525" s="124" t="n">
        <v>38.438144</v>
      </c>
      <c r="H525" s="124" t="n">
        <v>27.176799</v>
      </c>
      <c r="I525" s="124" t="inlineStr">
        <is>
          <t>Bilinmiyor</t>
        </is>
      </c>
      <c r="J525" s="124" t="n">
        <v>45</v>
      </c>
      <c r="K525" s="124" t="inlineStr">
        <is>
          <t>Belirsiz</t>
        </is>
      </c>
      <c r="L525" s="124" t="n"/>
      <c r="M525" s="124" t="n"/>
      <c r="N525" s="124" t="inlineStr">
        <is>
          <t>Dummy - değiştiriniz</t>
        </is>
      </c>
      <c r="O525" s="124" t="inlineStr">
        <is>
          <t>Açık adres yalnız İK/admin tarafından görülmelidir; raporlara taşınmaz.</t>
        </is>
      </c>
      <c r="P525" s="131" t="n">
        <v>1.7</v>
      </c>
      <c r="Q525" s="131" t="n"/>
      <c r="R525" s="131" t="n"/>
      <c r="S525" s="131" t="inlineStr">
        <is>
          <t>Evet</t>
        </is>
      </c>
      <c r="T525" s="131" t="inlineStr">
        <is>
          <t>https://www.google.com/maps/dir/?api=1&amp;origin=38.438144%2C27.176799&amp;destination=38.438109%2C27.19608&amp;travelmode=driving</t>
        </is>
      </c>
      <c r="U525" s="131" t="inlineStr">
        <is>
          <t>ÇAMDİBİ</t>
        </is>
      </c>
      <c r="V525" s="131" t="n">
        <v>1.7</v>
      </c>
      <c r="W525" s="131" t="inlineStr">
        <is>
          <t>https://www.google.com/maps/dir/?api=1&amp;origin=38.438144%2C27.176799&amp;destination=38.438109%2C27.19608&amp;travelmode=driving</t>
        </is>
      </c>
      <c r="X525" s="131" t="inlineStr">
        <is>
          <t>YEŞİLOVA</t>
        </is>
      </c>
      <c r="Y525" s="131" t="n">
        <v>2.6</v>
      </c>
      <c r="Z525" s="131" t="inlineStr">
        <is>
          <t>https://www.google.com/maps/dir/?api=1&amp;origin=38.438144%2C27.176799&amp;destination=38.436005%2C27.206807&amp;travelmode=driving</t>
        </is>
      </c>
      <c r="AA525" s="131" t="inlineStr">
        <is>
          <t>MANAVKUYU</t>
        </is>
      </c>
      <c r="AB525" s="131" t="n">
        <v>2.8</v>
      </c>
      <c r="AC525" s="131" t="inlineStr">
        <is>
          <t>https://www.google.com/maps/dir/?api=1&amp;origin=38.438144%2C27.176799&amp;destination=38.4625711%2C27.1824038&amp;travelmode=driving</t>
        </is>
      </c>
    </row>
    <row r="526" ht="30" customHeight="1" s="113">
      <c r="A526" s="124" t="inlineStr">
        <is>
          <t>SÜMEYYE ÇOBAN</t>
        </is>
      </c>
      <c r="B526" s="124" t="inlineStr">
        <is>
          <t>M046</t>
        </is>
      </c>
      <c r="C526" s="124" t="inlineStr">
        <is>
          <t>ÇAMDİBİ</t>
        </is>
      </c>
      <c r="D526" s="124" t="inlineStr">
        <is>
          <t>İzmir</t>
        </is>
      </c>
      <c r="E526" s="124" t="inlineStr">
        <is>
          <t>ÇAMDİBİ çevresi</t>
        </is>
      </c>
      <c r="F526" s="124" t="n">
        <v>0</v>
      </c>
      <c r="G526" s="124" t="n">
        <v>38.462867</v>
      </c>
      <c r="H526" s="124" t="n">
        <v>27.218311</v>
      </c>
      <c r="I526" s="124" t="inlineStr">
        <is>
          <t>Bilinmiyor</t>
        </is>
      </c>
      <c r="J526" s="124" t="n">
        <v>45</v>
      </c>
      <c r="K526" s="124" t="inlineStr">
        <is>
          <t>Belirsiz</t>
        </is>
      </c>
      <c r="L526" s="124" t="n"/>
      <c r="M526" s="124" t="n"/>
      <c r="N526" s="124" t="inlineStr">
        <is>
          <t>Dummy - değiştiriniz</t>
        </is>
      </c>
      <c r="O526" s="124" t="inlineStr">
        <is>
          <t>Açık adres yalnız İK/admin tarafından görülmelidir; raporlara taşınmaz.</t>
        </is>
      </c>
      <c r="P526" s="131" t="n">
        <v>3.4</v>
      </c>
      <c r="Q526" s="131" t="n"/>
      <c r="R526" s="131" t="n"/>
      <c r="S526" s="131" t="inlineStr">
        <is>
          <t>Hayır</t>
        </is>
      </c>
      <c r="T526" s="131" t="inlineStr">
        <is>
          <t>https://www.google.com/maps/dir/?api=1&amp;origin=38.462867%2C27.218311&amp;destination=38.438109%2C27.19608&amp;travelmode=driving</t>
        </is>
      </c>
      <c r="U526" s="131" t="inlineStr">
        <is>
          <t>OSMANGAZİ</t>
        </is>
      </c>
      <c r="V526" s="131" t="n">
        <v>2.1</v>
      </c>
      <c r="W526" s="131" t="inlineStr">
        <is>
          <t>https://www.google.com/maps/dir/?api=1&amp;origin=38.462867%2C27.218311&amp;destination=38.464877%2C27.194834&amp;travelmode=driving</t>
        </is>
      </c>
      <c r="X526" s="131" t="inlineStr">
        <is>
          <t>MANAVKUYU</t>
        </is>
      </c>
      <c r="Y526" s="131" t="n">
        <v>3.1</v>
      </c>
      <c r="Z526" s="131" t="inlineStr">
        <is>
          <t>https://www.google.com/maps/dir/?api=1&amp;origin=38.462867%2C27.218311&amp;destination=38.4625711%2C27.1824038&amp;travelmode=driving</t>
        </is>
      </c>
      <c r="AA526" s="131" t="inlineStr">
        <is>
          <t>YEŞİLOVA</t>
        </is>
      </c>
      <c r="AB526" s="131" t="n">
        <v>3.2</v>
      </c>
      <c r="AC526" s="131" t="inlineStr">
        <is>
          <t>https://www.google.com/maps/dir/?api=1&amp;origin=38.462867%2C27.218311&amp;destination=38.436005%2C27.206807&amp;travelmode=driving</t>
        </is>
      </c>
    </row>
    <row r="527" ht="30" customHeight="1" s="113">
      <c r="A527" s="124" t="inlineStr">
        <is>
          <t>ÖZGE YILDIRIM</t>
        </is>
      </c>
      <c r="B527" s="124" t="inlineStr">
        <is>
          <t>M046</t>
        </is>
      </c>
      <c r="C527" s="124" t="inlineStr">
        <is>
          <t>ÇAMDİBİ</t>
        </is>
      </c>
      <c r="D527" s="124" t="inlineStr">
        <is>
          <t>İzmir</t>
        </is>
      </c>
      <c r="E527" s="124" t="inlineStr">
        <is>
          <t>ÇAMDİBİ çevresi</t>
        </is>
      </c>
      <c r="F527" s="124" t="n">
        <v>0</v>
      </c>
      <c r="G527" s="124" t="n">
        <v>38.426016</v>
      </c>
      <c r="H527" s="124" t="n">
        <v>27.204417</v>
      </c>
      <c r="I527" s="124" t="inlineStr">
        <is>
          <t>Bilinmiyor</t>
        </is>
      </c>
      <c r="J527" s="124" t="n">
        <v>45</v>
      </c>
      <c r="K527" s="124" t="inlineStr">
        <is>
          <t>Belirsiz</t>
        </is>
      </c>
      <c r="L527" s="124" t="n"/>
      <c r="M527" s="124" t="n"/>
      <c r="N527" s="124" t="inlineStr">
        <is>
          <t>Dummy - değiştiriniz</t>
        </is>
      </c>
      <c r="O527" s="124" t="inlineStr">
        <is>
          <t>Açık adres yalnız İK/admin tarafından görülmelidir; raporlara taşınmaz.</t>
        </is>
      </c>
      <c r="P527" s="131" t="n">
        <v>1.5</v>
      </c>
      <c r="Q527" s="131" t="n"/>
      <c r="R527" s="131" t="n"/>
      <c r="S527" s="131" t="inlineStr">
        <is>
          <t>Hayır</t>
        </is>
      </c>
      <c r="T527" s="131" t="inlineStr">
        <is>
          <t>https://www.google.com/maps/dir/?api=1&amp;origin=38.426016%2C27.204417&amp;destination=38.438109%2C27.19608&amp;travelmode=driving</t>
        </is>
      </c>
      <c r="U527" s="131" t="inlineStr">
        <is>
          <t>YEŞİLOVA</t>
        </is>
      </c>
      <c r="V527" s="131" t="n">
        <v>1.1</v>
      </c>
      <c r="W527" s="131" t="inlineStr">
        <is>
          <t>https://www.google.com/maps/dir/?api=1&amp;origin=38.426016%2C27.204417&amp;destination=38.436005%2C27.206807&amp;travelmode=driving</t>
        </is>
      </c>
      <c r="X527" s="131" t="inlineStr">
        <is>
          <t>ÇAMDİBİ</t>
        </is>
      </c>
      <c r="Y527" s="131" t="n">
        <v>1.5</v>
      </c>
      <c r="Z527" s="131" t="inlineStr">
        <is>
          <t>https://www.google.com/maps/dir/?api=1&amp;origin=38.426016%2C27.204417&amp;destination=38.438109%2C27.19608&amp;travelmode=driving</t>
        </is>
      </c>
      <c r="AA527" s="131" t="inlineStr">
        <is>
          <t>HAL DEPO</t>
        </is>
      </c>
      <c r="AB527" s="131" t="n">
        <v>3.5</v>
      </c>
      <c r="AC527" s="131" t="inlineStr">
        <is>
          <t>https://www.google.com/maps/dir/?api=1&amp;origin=38.426016%2C27.204417&amp;destination=38.412%2C27.168&amp;travelmode=driving</t>
        </is>
      </c>
    </row>
    <row r="528" ht="30" customHeight="1" s="113">
      <c r="A528" s="124" t="inlineStr">
        <is>
          <t>ZAFER ÖNÜR</t>
        </is>
      </c>
      <c r="B528" s="124" t="inlineStr">
        <is>
          <t>M030</t>
        </is>
      </c>
      <c r="C528" s="124" t="inlineStr">
        <is>
          <t>MANAVKUYU</t>
        </is>
      </c>
      <c r="D528" s="124" t="inlineStr">
        <is>
          <t>İzmir</t>
        </is>
      </c>
      <c r="E528" s="124" t="inlineStr">
        <is>
          <t>MANAVKUYU çevresi</t>
        </is>
      </c>
      <c r="F528" s="124" t="n">
        <v>0</v>
      </c>
      <c r="G528" s="124" t="n">
        <v>38.469109</v>
      </c>
      <c r="H528" s="124" t="n">
        <v>27.161574</v>
      </c>
      <c r="I528" s="124" t="inlineStr">
        <is>
          <t>Bilinmiyor</t>
        </is>
      </c>
      <c r="J528" s="124" t="n">
        <v>45</v>
      </c>
      <c r="K528" s="124" t="inlineStr">
        <is>
          <t>Belirsiz</t>
        </is>
      </c>
      <c r="L528" s="124" t="n"/>
      <c r="M528" s="124" t="n"/>
      <c r="N528" s="124" t="inlineStr">
        <is>
          <t>Dummy - değiştiriniz</t>
        </is>
      </c>
      <c r="O528" s="124" t="inlineStr">
        <is>
          <t>Açık adres yalnız İK/admin tarafından görülmelidir; raporlara taşınmaz.</t>
        </is>
      </c>
      <c r="P528" s="131" t="n">
        <v>2</v>
      </c>
      <c r="Q528" s="131" t="n"/>
      <c r="R528" s="131" t="n"/>
      <c r="S528" s="131" t="inlineStr">
        <is>
          <t>Evet</t>
        </is>
      </c>
      <c r="T528" s="131" t="inlineStr">
        <is>
          <t>https://www.google.com/maps/dir/?api=1&amp;origin=38.469109%2C27.161574&amp;destination=38.4625711%2C27.1824038&amp;travelmode=driving</t>
        </is>
      </c>
      <c r="U528" s="131" t="inlineStr">
        <is>
          <t>MANAVKUYU</t>
        </is>
      </c>
      <c r="V528" s="131" t="n">
        <v>2</v>
      </c>
      <c r="W528" s="131" t="inlineStr">
        <is>
          <t>https://www.google.com/maps/dir/?api=1&amp;origin=38.469109%2C27.161574&amp;destination=38.4625711%2C27.1824038&amp;travelmode=driving</t>
        </is>
      </c>
      <c r="X528" s="131" t="inlineStr">
        <is>
          <t>GÜMÜŞPALA</t>
        </is>
      </c>
      <c r="Y528" s="131" t="n">
        <v>2.1</v>
      </c>
      <c r="Z528" s="131" t="inlineStr">
        <is>
          <t>https://www.google.com/maps/dir/?api=1&amp;origin=38.469109%2C27.161574&amp;destination=38.469293%2C27.136971&amp;travelmode=driving</t>
        </is>
      </c>
      <c r="AA528" s="131" t="inlineStr">
        <is>
          <t>OSMANGAZİ</t>
        </is>
      </c>
      <c r="AB528" s="131" t="n">
        <v>2.9</v>
      </c>
      <c r="AC528" s="131" t="inlineStr">
        <is>
          <t>https://www.google.com/maps/dir/?api=1&amp;origin=38.469109%2C27.161574&amp;destination=38.464877%2C27.194834&amp;travelmode=driving</t>
        </is>
      </c>
    </row>
    <row r="529" ht="30" customHeight="1" s="113">
      <c r="A529" s="124" t="inlineStr">
        <is>
          <t>ECE ÖZLEM KARADOĞAN</t>
        </is>
      </c>
      <c r="B529" s="124" t="inlineStr">
        <is>
          <t>M030</t>
        </is>
      </c>
      <c r="C529" s="124" t="inlineStr">
        <is>
          <t>MANAVKUYU</t>
        </is>
      </c>
      <c r="D529" s="124" t="inlineStr">
        <is>
          <t>İzmir</t>
        </is>
      </c>
      <c r="E529" s="124" t="inlineStr">
        <is>
          <t>MANAVKUYU çevresi</t>
        </is>
      </c>
      <c r="F529" s="124" t="n">
        <v>0</v>
      </c>
      <c r="G529" s="124" t="n">
        <v>38.478322</v>
      </c>
      <c r="H529" s="124" t="n">
        <v>27.184767</v>
      </c>
      <c r="I529" s="124" t="inlineStr">
        <is>
          <t>Bilinmiyor</t>
        </is>
      </c>
      <c r="J529" s="124" t="n">
        <v>45</v>
      </c>
      <c r="K529" s="124" t="inlineStr">
        <is>
          <t>Belirsiz</t>
        </is>
      </c>
      <c r="L529" s="124" t="n"/>
      <c r="M529" s="124" t="n"/>
      <c r="N529" s="124" t="inlineStr">
        <is>
          <t>Dummy - değiştiriniz</t>
        </is>
      </c>
      <c r="O529" s="124" t="inlineStr">
        <is>
          <t>Açık adres yalnız İK/admin tarafından görülmelidir; raporlara taşınmaz.</t>
        </is>
      </c>
      <c r="P529" s="131" t="n">
        <v>1.8</v>
      </c>
      <c r="Q529" s="131" t="n"/>
      <c r="R529" s="131" t="n"/>
      <c r="S529" s="131" t="inlineStr">
        <is>
          <t>Hayır</t>
        </is>
      </c>
      <c r="T529" s="131" t="inlineStr">
        <is>
          <t>https://www.google.com/maps/dir/?api=1&amp;origin=38.478322%2C27.184767&amp;destination=38.4625711%2C27.1824038&amp;travelmode=driving</t>
        </is>
      </c>
      <c r="U529" s="131" t="inlineStr">
        <is>
          <t>OSMANGAZİ</t>
        </is>
      </c>
      <c r="V529" s="131" t="n">
        <v>1.7</v>
      </c>
      <c r="W529" s="131" t="inlineStr">
        <is>
          <t>https://www.google.com/maps/dir/?api=1&amp;origin=38.478322%2C27.184767&amp;destination=38.464877%2C27.194834&amp;travelmode=driving</t>
        </is>
      </c>
      <c r="X529" s="131" t="inlineStr">
        <is>
          <t>MANAVKUYU</t>
        </is>
      </c>
      <c r="Y529" s="131" t="n">
        <v>1.8</v>
      </c>
      <c r="Z529" s="131" t="inlineStr">
        <is>
          <t>https://www.google.com/maps/dir/?api=1&amp;origin=38.478322%2C27.184767&amp;destination=38.4625711%2C27.1824038&amp;travelmode=driving</t>
        </is>
      </c>
      <c r="AA529" s="131" t="inlineStr">
        <is>
          <t>GÜMÜŞPALA</t>
        </is>
      </c>
      <c r="AB529" s="131" t="n">
        <v>4.3</v>
      </c>
      <c r="AC529" s="131" t="inlineStr">
        <is>
          <t>https://www.google.com/maps/dir/?api=1&amp;origin=38.478322%2C27.184767&amp;destination=38.469293%2C27.136971&amp;travelmode=driving</t>
        </is>
      </c>
    </row>
    <row r="530" ht="30" customHeight="1" s="113">
      <c r="A530" s="124" t="inlineStr">
        <is>
          <t>MELİSA YILDIZ</t>
        </is>
      </c>
      <c r="B530" s="124" t="inlineStr">
        <is>
          <t>M035</t>
        </is>
      </c>
      <c r="C530" s="124" t="inlineStr">
        <is>
          <t>OSMANGAZİ</t>
        </is>
      </c>
      <c r="D530" s="124" t="inlineStr">
        <is>
          <t>İzmir</t>
        </is>
      </c>
      <c r="E530" s="124" t="inlineStr">
        <is>
          <t>OSMANGAZİ çevresi</t>
        </is>
      </c>
      <c r="F530" s="124" t="n">
        <v>0</v>
      </c>
      <c r="G530" s="124" t="n">
        <v>38.481595</v>
      </c>
      <c r="H530" s="124" t="n">
        <v>27.196655</v>
      </c>
      <c r="I530" s="124" t="inlineStr">
        <is>
          <t>Bilinmiyor</t>
        </is>
      </c>
      <c r="J530" s="124" t="n">
        <v>45</v>
      </c>
      <c r="K530" s="124" t="inlineStr">
        <is>
          <t>Belirsiz</t>
        </is>
      </c>
      <c r="L530" s="124" t="n"/>
      <c r="M530" s="124" t="n"/>
      <c r="N530" s="124" t="inlineStr">
        <is>
          <t>Dummy - değiştiriniz</t>
        </is>
      </c>
      <c r="O530" s="124" t="inlineStr">
        <is>
          <t>Açık adres yalnız İK/admin tarafından görülmelidir; raporlara taşınmaz.</t>
        </is>
      </c>
      <c r="P530" s="131" t="n">
        <v>1.9</v>
      </c>
      <c r="Q530" s="131" t="n"/>
      <c r="R530" s="131" t="n"/>
      <c r="S530" s="131" t="inlineStr">
        <is>
          <t>Evet</t>
        </is>
      </c>
      <c r="T530" s="131" t="inlineStr">
        <is>
          <t>https://www.google.com/maps/dir/?api=1&amp;origin=38.481595%2C27.196655&amp;destination=38.464877%2C27.194834&amp;travelmode=driving</t>
        </is>
      </c>
      <c r="U530" s="131" t="inlineStr">
        <is>
          <t>OSMANGAZİ</t>
        </is>
      </c>
      <c r="V530" s="131" t="n">
        <v>1.9</v>
      </c>
      <c r="W530" s="131" t="inlineStr">
        <is>
          <t>https://www.google.com/maps/dir/?api=1&amp;origin=38.481595%2C27.196655&amp;destination=38.464877%2C27.194834&amp;travelmode=driving</t>
        </is>
      </c>
      <c r="X530" s="131" t="inlineStr">
        <is>
          <t>MANAVKUYU</t>
        </is>
      </c>
      <c r="Y530" s="131" t="n">
        <v>2.5</v>
      </c>
      <c r="Z530" s="131" t="inlineStr">
        <is>
          <t>https://www.google.com/maps/dir/?api=1&amp;origin=38.481595%2C27.196655&amp;destination=38.4625711%2C27.1824038&amp;travelmode=driving</t>
        </is>
      </c>
      <c r="AA530" s="131" t="inlineStr">
        <is>
          <t>ÇAMDİBİ</t>
        </is>
      </c>
      <c r="AB530" s="131" t="n">
        <v>4.8</v>
      </c>
      <c r="AC530" s="131" t="inlineStr">
        <is>
          <t>https://www.google.com/maps/dir/?api=1&amp;origin=38.481595%2C27.196655&amp;destination=38.438109%2C27.19608&amp;travelmode=driving</t>
        </is>
      </c>
    </row>
    <row r="531" ht="30" customHeight="1" s="113">
      <c r="A531" s="124" t="inlineStr">
        <is>
          <t>VOLKAN MERCAN</t>
        </is>
      </c>
      <c r="B531" s="124" t="inlineStr">
        <is>
          <t>M022</t>
        </is>
      </c>
      <c r="C531" s="124" t="inlineStr">
        <is>
          <t>GEDİZ</t>
        </is>
      </c>
      <c r="D531" s="124" t="inlineStr">
        <is>
          <t>İzmir</t>
        </is>
      </c>
      <c r="E531" s="124" t="inlineStr">
        <is>
          <t>GEDİZ çevresi</t>
        </is>
      </c>
      <c r="F531" s="124" t="n">
        <v>0</v>
      </c>
      <c r="G531" s="124" t="n">
        <v>38.340694</v>
      </c>
      <c r="H531" s="124" t="n">
        <v>27.149067</v>
      </c>
      <c r="I531" s="124" t="inlineStr">
        <is>
          <t>Bilinmiyor</t>
        </is>
      </c>
      <c r="J531" s="124" t="n">
        <v>45</v>
      </c>
      <c r="K531" s="124" t="inlineStr">
        <is>
          <t>Belirsiz</t>
        </is>
      </c>
      <c r="L531" s="124" t="n"/>
      <c r="M531" s="124" t="n"/>
      <c r="N531" s="124" t="inlineStr">
        <is>
          <t>Dummy - değiştiriniz</t>
        </is>
      </c>
      <c r="O531" s="124" t="inlineStr">
        <is>
          <t>Açık adres yalnız İK/admin tarafından görülmelidir; raporlara taşınmaz.</t>
        </is>
      </c>
      <c r="P531" s="131" t="n">
        <v>3.5</v>
      </c>
      <c r="Q531" s="131" t="n"/>
      <c r="R531" s="131" t="n"/>
      <c r="S531" s="131" t="inlineStr">
        <is>
          <t>Hayır</t>
        </is>
      </c>
      <c r="T531" s="131" t="inlineStr">
        <is>
          <t>https://www.google.com/maps/dir/?api=1&amp;origin=38.340694%2C27.149067&amp;destination=38.37066%2C27.159618&amp;travelmode=driving</t>
        </is>
      </c>
      <c r="U531" s="131" t="inlineStr">
        <is>
          <t>GAZİEMİR-1</t>
        </is>
      </c>
      <c r="V531" s="131" t="n">
        <v>2.2</v>
      </c>
      <c r="W531" s="131" t="inlineStr">
        <is>
          <t>https://www.google.com/maps/dir/?api=1&amp;origin=38.340694%2C27.149067&amp;destination=38.32574%2C27.131725&amp;travelmode=driving</t>
        </is>
      </c>
      <c r="X531" s="131" t="inlineStr">
        <is>
          <t>GAZİEMİR-4</t>
        </is>
      </c>
      <c r="Y531" s="131" t="n">
        <v>2.6</v>
      </c>
      <c r="Z531" s="131" t="inlineStr">
        <is>
          <t>https://www.google.com/maps/dir/?api=1&amp;origin=38.340694%2C27.149067&amp;destination=38.323481%2C27.129036&amp;travelmode=driving</t>
        </is>
      </c>
      <c r="AA531" s="131" t="inlineStr">
        <is>
          <t>GAZİEMİR-7</t>
        </is>
      </c>
      <c r="AB531" s="131" t="n">
        <v>2.6</v>
      </c>
      <c r="AC531" s="131" t="inlineStr">
        <is>
          <t>https://www.google.com/maps/dir/?api=1&amp;origin=38.340694%2C27.149067&amp;destination=38.322099%2C27.131037&amp;travelmode=driving</t>
        </is>
      </c>
    </row>
    <row r="532" ht="30" customHeight="1" s="113">
      <c r="A532" s="124" t="inlineStr">
        <is>
          <t>NECDET ÖZBALADUR</t>
        </is>
      </c>
      <c r="B532" s="124" t="inlineStr">
        <is>
          <t>M022</t>
        </is>
      </c>
      <c r="C532" s="124" t="inlineStr">
        <is>
          <t>GEDİZ</t>
        </is>
      </c>
      <c r="D532" s="124" t="inlineStr">
        <is>
          <t>İzmir</t>
        </is>
      </c>
      <c r="E532" s="124" t="inlineStr">
        <is>
          <t>GEDİZ çevresi</t>
        </is>
      </c>
      <c r="F532" s="124" t="n">
        <v>0</v>
      </c>
      <c r="G532" s="124" t="n">
        <v>38.341829</v>
      </c>
      <c r="H532" s="124" t="n">
        <v>27.185364</v>
      </c>
      <c r="I532" s="124" t="inlineStr">
        <is>
          <t>Bilinmiyor</t>
        </is>
      </c>
      <c r="J532" s="124" t="n">
        <v>45</v>
      </c>
      <c r="K532" s="124" t="inlineStr">
        <is>
          <t>Belirsiz</t>
        </is>
      </c>
      <c r="L532" s="124" t="n"/>
      <c r="M532" s="124" t="n"/>
      <c r="N532" s="124" t="inlineStr">
        <is>
          <t>Dummy - değiştiriniz</t>
        </is>
      </c>
      <c r="O532" s="124" t="inlineStr">
        <is>
          <t>Açık adres yalnız İK/admin tarafından görülmelidir; raporlara taşınmaz.</t>
        </is>
      </c>
      <c r="P532" s="131" t="n">
        <v>3.9</v>
      </c>
      <c r="Q532" s="131" t="n"/>
      <c r="R532" s="131" t="n"/>
      <c r="S532" s="131" t="inlineStr">
        <is>
          <t>Evet</t>
        </is>
      </c>
      <c r="T532" s="131" t="inlineStr">
        <is>
          <t>https://www.google.com/maps/dir/?api=1&amp;origin=38.341829%2C27.185364&amp;destination=38.37066%2C27.159618&amp;travelmode=driving</t>
        </is>
      </c>
      <c r="U532" s="131" t="inlineStr">
        <is>
          <t>GEDİZ</t>
        </is>
      </c>
      <c r="V532" s="131" t="n">
        <v>3.9</v>
      </c>
      <c r="W532" s="131" t="inlineStr">
        <is>
          <t>https://www.google.com/maps/dir/?api=1&amp;origin=38.341829%2C27.185364&amp;destination=38.37066%2C27.159618&amp;travelmode=driving</t>
        </is>
      </c>
      <c r="X532" s="131" t="inlineStr">
        <is>
          <t>BUCA</t>
        </is>
      </c>
      <c r="Y532" s="131" t="n">
        <v>4.6</v>
      </c>
      <c r="Z532" s="131" t="inlineStr">
        <is>
          <t>https://www.google.com/maps/dir/?api=1&amp;origin=38.341829%2C27.185364&amp;destination=38.373039%2C27.150591&amp;travelmode=driving</t>
        </is>
      </c>
      <c r="AA532" s="131" t="inlineStr">
        <is>
          <t>GAZİEMİR-1</t>
        </is>
      </c>
      <c r="AB532" s="131" t="n">
        <v>5</v>
      </c>
      <c r="AC532" s="131" t="inlineStr">
        <is>
          <t>https://www.google.com/maps/dir/?api=1&amp;origin=38.341829%2C27.185364&amp;destination=38.32574%2C27.131725&amp;travelmode=driving</t>
        </is>
      </c>
    </row>
    <row r="533" ht="30" customHeight="1" s="113">
      <c r="A533" s="124" t="inlineStr">
        <is>
          <t>KEVSER KURT</t>
        </is>
      </c>
      <c r="B533" s="124" t="inlineStr">
        <is>
          <t>M044</t>
        </is>
      </c>
      <c r="C533" s="124" t="inlineStr">
        <is>
          <t>YEŞİLOVA</t>
        </is>
      </c>
      <c r="D533" s="124" t="inlineStr">
        <is>
          <t>İzmir</t>
        </is>
      </c>
      <c r="E533" s="124" t="inlineStr">
        <is>
          <t>YEŞİLOVA çevresi</t>
        </is>
      </c>
      <c r="F533" s="124" t="n">
        <v>0</v>
      </c>
      <c r="G533" s="124" t="n">
        <v>38.458728</v>
      </c>
      <c r="H533" s="124" t="n">
        <v>27.226707</v>
      </c>
      <c r="I533" s="124" t="inlineStr">
        <is>
          <t>Bilinmiyor</t>
        </is>
      </c>
      <c r="J533" s="124" t="n">
        <v>45</v>
      </c>
      <c r="K533" s="124" t="inlineStr">
        <is>
          <t>Belirsiz</t>
        </is>
      </c>
      <c r="L533" s="124" t="n"/>
      <c r="M533" s="124" t="n"/>
      <c r="N533" s="124" t="inlineStr">
        <is>
          <t>Dummy - değiştiriniz</t>
        </is>
      </c>
      <c r="O533" s="124" t="inlineStr">
        <is>
          <t>Açık adres yalnız İK/admin tarafından görülmelidir; raporlara taşınmaz.</t>
        </is>
      </c>
      <c r="P533" s="131" t="n">
        <v>3.1</v>
      </c>
      <c r="Q533" s="131" t="n"/>
      <c r="R533" s="131" t="n"/>
      <c r="S533" s="131" t="inlineStr">
        <is>
          <t>Hayır</t>
        </is>
      </c>
      <c r="T533" s="131" t="inlineStr">
        <is>
          <t>https://www.google.com/maps/dir/?api=1&amp;origin=38.458728%2C27.226707&amp;destination=38.436005%2C27.206807&amp;travelmode=driving</t>
        </is>
      </c>
      <c r="U533" s="131" t="inlineStr">
        <is>
          <t>OSMANGAZİ</t>
        </is>
      </c>
      <c r="V533" s="131" t="n">
        <v>2.9</v>
      </c>
      <c r="W533" s="131" t="inlineStr">
        <is>
          <t>https://www.google.com/maps/dir/?api=1&amp;origin=38.458728%2C27.226707&amp;destination=38.464877%2C27.194834&amp;travelmode=driving</t>
        </is>
      </c>
      <c r="X533" s="131" t="inlineStr">
        <is>
          <t>YEŞİLOVA</t>
        </is>
      </c>
      <c r="Y533" s="131" t="n">
        <v>3.1</v>
      </c>
      <c r="Z533" s="131" t="inlineStr">
        <is>
          <t>https://www.google.com/maps/dir/?api=1&amp;origin=38.458728%2C27.226707&amp;destination=38.436005%2C27.206807&amp;travelmode=driving</t>
        </is>
      </c>
      <c r="AA533" s="131" t="inlineStr">
        <is>
          <t>ÇAMDİBİ</t>
        </is>
      </c>
      <c r="AB533" s="131" t="n">
        <v>3.5</v>
      </c>
      <c r="AC533" s="131" t="inlineStr">
        <is>
          <t>https://www.google.com/maps/dir/?api=1&amp;origin=38.458728%2C27.226707&amp;destination=38.438109%2C27.19608&amp;travelmode=driving</t>
        </is>
      </c>
    </row>
    <row r="534" ht="30" customHeight="1" s="113">
      <c r="A534" s="124" t="inlineStr">
        <is>
          <t>ABDULLAH AKDENİZ</t>
        </is>
      </c>
      <c r="B534" s="124" t="inlineStr">
        <is>
          <t>M044</t>
        </is>
      </c>
      <c r="C534" s="124" t="inlineStr">
        <is>
          <t>YEŞİLOVA</t>
        </is>
      </c>
      <c r="D534" s="124" t="inlineStr">
        <is>
          <t>İzmir</t>
        </is>
      </c>
      <c r="E534" s="124" t="inlineStr">
        <is>
          <t>YEŞİLOVA çevresi</t>
        </is>
      </c>
      <c r="F534" s="124" t="n">
        <v>0</v>
      </c>
      <c r="G534" s="124" t="n">
        <v>38.424456</v>
      </c>
      <c r="H534" s="124" t="n">
        <v>27.180283</v>
      </c>
      <c r="I534" s="124" t="inlineStr">
        <is>
          <t>Bilinmiyor</t>
        </is>
      </c>
      <c r="J534" s="124" t="n">
        <v>45</v>
      </c>
      <c r="K534" s="124" t="inlineStr">
        <is>
          <t>Belirsiz</t>
        </is>
      </c>
      <c r="L534" s="124" t="n"/>
      <c r="M534" s="124" t="n"/>
      <c r="N534" s="124" t="inlineStr">
        <is>
          <t>Dummy - değiştiriniz</t>
        </is>
      </c>
      <c r="O534" s="124" t="inlineStr">
        <is>
          <t>Açık adres yalnız İK/admin tarafından görülmelidir; raporlara taşınmaz.</t>
        </is>
      </c>
      <c r="P534" s="131" t="n">
        <v>2.6</v>
      </c>
      <c r="Q534" s="131" t="n"/>
      <c r="R534" s="131" t="n"/>
      <c r="S534" s="131" t="inlineStr">
        <is>
          <t>Hayır</t>
        </is>
      </c>
      <c r="T534" s="131" t="inlineStr">
        <is>
          <t>https://www.google.com/maps/dir/?api=1&amp;origin=38.424456%2C27.180283&amp;destination=38.436005%2C27.206807&amp;travelmode=driving</t>
        </is>
      </c>
      <c r="U534" s="131" t="inlineStr">
        <is>
          <t>HAL DEPO</t>
        </is>
      </c>
      <c r="V534" s="131" t="n">
        <v>1.8</v>
      </c>
      <c r="W534" s="131" t="inlineStr">
        <is>
          <t>https://www.google.com/maps/dir/?api=1&amp;origin=38.424456%2C27.180283&amp;destination=38.412%2C27.168&amp;travelmode=driving</t>
        </is>
      </c>
      <c r="X534" s="131" t="inlineStr">
        <is>
          <t>ÇAMDİBİ</t>
        </is>
      </c>
      <c r="Y534" s="131" t="n">
        <v>2</v>
      </c>
      <c r="Z534" s="131" t="inlineStr">
        <is>
          <t>https://www.google.com/maps/dir/?api=1&amp;origin=38.424456%2C27.180283&amp;destination=38.438109%2C27.19608&amp;travelmode=driving</t>
        </is>
      </c>
      <c r="AA534" s="131" t="inlineStr">
        <is>
          <t>YEŞİLOVA</t>
        </is>
      </c>
      <c r="AB534" s="131" t="n">
        <v>2.6</v>
      </c>
      <c r="AC534" s="131" t="inlineStr">
        <is>
          <t>https://www.google.com/maps/dir/?api=1&amp;origin=38.424456%2C27.180283&amp;destination=38.436005%2C27.206807&amp;travelmode=driving</t>
        </is>
      </c>
    </row>
    <row r="535" ht="30" customHeight="1" s="113">
      <c r="A535" s="124" t="inlineStr">
        <is>
          <t>MEHMET ZEKİ YILMAZ</t>
        </is>
      </c>
      <c r="B535" s="124" t="inlineStr">
        <is>
          <t>M052</t>
        </is>
      </c>
      <c r="C535" s="124" t="inlineStr">
        <is>
          <t>ŞİRİNYER 2</t>
        </is>
      </c>
      <c r="D535" s="124" t="inlineStr">
        <is>
          <t>İzmir</t>
        </is>
      </c>
      <c r="E535" s="124" t="inlineStr">
        <is>
          <t>ŞİRİNYER 2 çevresi</t>
        </is>
      </c>
      <c r="F535" s="124" t="n">
        <v>0</v>
      </c>
      <c r="G535" s="124" t="n">
        <v>38.413813</v>
      </c>
      <c r="H535" s="124" t="n">
        <v>27.177991</v>
      </c>
      <c r="I535" s="124" t="inlineStr">
        <is>
          <t>Bilinmiyor</t>
        </is>
      </c>
      <c r="J535" s="124" t="n">
        <v>45</v>
      </c>
      <c r="K535" s="124" t="inlineStr">
        <is>
          <t>Belirsiz</t>
        </is>
      </c>
      <c r="L535" s="124" t="n"/>
      <c r="M535" s="124" t="n"/>
      <c r="N535" s="124" t="inlineStr">
        <is>
          <t>Dummy - değiştiriniz</t>
        </is>
      </c>
      <c r="O535" s="124" t="inlineStr">
        <is>
          <t>Açık adres yalnız İK/admin tarafından görülmelidir; raporlara taşınmaz.</t>
        </is>
      </c>
      <c r="P535" s="131" t="n">
        <v>3.4</v>
      </c>
      <c r="Q535" s="131" t="n"/>
      <c r="R535" s="131" t="n"/>
      <c r="S535" s="131" t="inlineStr">
        <is>
          <t>Hayır</t>
        </is>
      </c>
      <c r="T535" s="131" t="inlineStr">
        <is>
          <t>https://www.google.com/maps/dir/?api=1&amp;origin=38.413813%2C27.177991&amp;destination=38.3911321%2C27.1511743&amp;travelmode=driving</t>
        </is>
      </c>
      <c r="U535" s="131" t="inlineStr">
        <is>
          <t>HAL DEPO</t>
        </is>
      </c>
      <c r="V535" s="131" t="n">
        <v>0.9</v>
      </c>
      <c r="W535" s="131" t="inlineStr">
        <is>
          <t>https://www.google.com/maps/dir/?api=1&amp;origin=38.413813%2C27.177991&amp;destination=38.412%2C27.168&amp;travelmode=driving</t>
        </is>
      </c>
      <c r="X535" s="131" t="inlineStr">
        <is>
          <t>ŞİRİNYER</t>
        </is>
      </c>
      <c r="Y535" s="131" t="n">
        <v>2.5</v>
      </c>
      <c r="Z535" s="131" t="inlineStr">
        <is>
          <t>https://www.google.com/maps/dir/?api=1&amp;origin=38.413813%2C27.177991&amp;destination=38.399377%2C27.155469&amp;travelmode=driving</t>
        </is>
      </c>
      <c r="AA535" s="131" t="inlineStr">
        <is>
          <t>ÇAMDİBİ</t>
        </is>
      </c>
      <c r="AB535" s="131" t="n">
        <v>3.1</v>
      </c>
      <c r="AC535" s="131" t="inlineStr">
        <is>
          <t>https://www.google.com/maps/dir/?api=1&amp;origin=38.413813%2C27.177991&amp;destination=38.438109%2C27.19608&amp;travelmode=driving</t>
        </is>
      </c>
    </row>
    <row r="536" ht="30" customHeight="1" s="113">
      <c r="A536" s="124" t="inlineStr">
        <is>
          <t>BERNA GÖL</t>
        </is>
      </c>
      <c r="B536" s="124" t="inlineStr">
        <is>
          <t>M048</t>
        </is>
      </c>
      <c r="C536" s="124" t="inlineStr">
        <is>
          <t>ÇİĞLİ</t>
        </is>
      </c>
      <c r="D536" s="124" t="inlineStr">
        <is>
          <t>İzmir</t>
        </is>
      </c>
      <c r="E536" s="124" t="inlineStr">
        <is>
          <t>ÇİĞLİ çevresi</t>
        </is>
      </c>
      <c r="F536" s="124" t="n">
        <v>0</v>
      </c>
      <c r="G536" s="124" t="n">
        <v>38.46821</v>
      </c>
      <c r="H536" s="124" t="n">
        <v>27.05371</v>
      </c>
      <c r="I536" s="124" t="inlineStr">
        <is>
          <t>Bilinmiyor</t>
        </is>
      </c>
      <c r="J536" s="124" t="n">
        <v>45</v>
      </c>
      <c r="K536" s="124" t="inlineStr">
        <is>
          <t>Belirsiz</t>
        </is>
      </c>
      <c r="L536" s="124" t="n"/>
      <c r="M536" s="124" t="n"/>
      <c r="N536" s="124" t="inlineStr">
        <is>
          <t>Dummy - değiştiriniz</t>
        </is>
      </c>
      <c r="O536" s="124" t="inlineStr">
        <is>
          <t>Açık adres yalnız İK/admin tarafından görülmelidir; raporlara taşınmaz.</t>
        </is>
      </c>
      <c r="P536" s="131" t="n">
        <v>2.8</v>
      </c>
      <c r="Q536" s="131" t="n"/>
      <c r="R536" s="131" t="n"/>
      <c r="S536" s="131" t="inlineStr">
        <is>
          <t>Evet</t>
        </is>
      </c>
      <c r="T536" s="131" t="inlineStr">
        <is>
          <t>https://www.google.com/maps/dir/?api=1&amp;origin=38.46821%2C27.05371&amp;destination=38.493071%2C27.054551&amp;travelmode=driving</t>
        </is>
      </c>
      <c r="U536" s="131" t="inlineStr">
        <is>
          <t>ÇİĞLİ</t>
        </is>
      </c>
      <c r="V536" s="131" t="n">
        <v>2.8</v>
      </c>
      <c r="W536" s="131" t="inlineStr">
        <is>
          <t>https://www.google.com/maps/dir/?api=1&amp;origin=38.46821%2C27.05371&amp;destination=38.493071%2C27.054551&amp;travelmode=driving</t>
        </is>
      </c>
      <c r="X536" s="131" t="inlineStr">
        <is>
          <t>Z1  ET DEPO</t>
        </is>
      </c>
      <c r="Y536" s="131" t="n">
        <v>2.9</v>
      </c>
      <c r="Z536" s="131" t="inlineStr">
        <is>
          <t>https://www.google.com/maps/dir/?api=1&amp;origin=38.46821%2C27.05371&amp;destination=38.49%2C27.072&amp;travelmode=driving</t>
        </is>
      </c>
      <c r="AA536" s="131" t="inlineStr">
        <is>
          <t>MENDERES DEPO</t>
        </is>
      </c>
      <c r="AB536" s="131" t="n">
        <v>3.4</v>
      </c>
      <c r="AC536" s="131" t="inlineStr">
        <is>
          <t>https://www.google.com/maps/dir/?api=1&amp;origin=38.46821%2C27.05371&amp;destination=38.441%2C27.072&amp;travelmode=driving</t>
        </is>
      </c>
    </row>
    <row r="537" ht="30" customHeight="1" s="113">
      <c r="A537" s="124" t="inlineStr">
        <is>
          <t>EMİRHAN KUMRU</t>
        </is>
      </c>
      <c r="B537" s="124" t="inlineStr">
        <is>
          <t>M036</t>
        </is>
      </c>
      <c r="C537" s="124" t="inlineStr">
        <is>
          <t>POLİGON</t>
        </is>
      </c>
      <c r="D537" s="124" t="inlineStr">
        <is>
          <t>İzmir</t>
        </is>
      </c>
      <c r="E537" s="124" t="inlineStr">
        <is>
          <t>POLİGON çevresi</t>
        </is>
      </c>
      <c r="F537" s="124" t="n">
        <v>0</v>
      </c>
      <c r="G537" s="124" t="n">
        <v>38.369335</v>
      </c>
      <c r="H537" s="124" t="n">
        <v>27.090723</v>
      </c>
      <c r="I537" s="124" t="inlineStr">
        <is>
          <t>Bilinmiyor</t>
        </is>
      </c>
      <c r="J537" s="124" t="n">
        <v>45</v>
      </c>
      <c r="K537" s="124" t="inlineStr">
        <is>
          <t>Belirsiz</t>
        </is>
      </c>
      <c r="L537" s="124" t="n"/>
      <c r="M537" s="124" t="n"/>
      <c r="N537" s="124" t="inlineStr">
        <is>
          <t>Dummy - değiştiriniz</t>
        </is>
      </c>
      <c r="O537" s="124" t="inlineStr">
        <is>
          <t>Açık adres yalnız İK/admin tarafından görülmelidir; raporlara taşınmaz.</t>
        </is>
      </c>
      <c r="P537" s="131" t="n">
        <v>3.2</v>
      </c>
      <c r="Q537" s="131" t="n"/>
      <c r="R537" s="131" t="n"/>
      <c r="S537" s="131" t="inlineStr">
        <is>
          <t>Hayır</t>
        </is>
      </c>
      <c r="T537" s="131" t="inlineStr">
        <is>
          <t>https://www.google.com/maps/dir/?api=1&amp;origin=38.369335%2C27.090723&amp;destination=38.395182%2C27.075087&amp;travelmode=driving</t>
        </is>
      </c>
      <c r="U537" s="131" t="inlineStr">
        <is>
          <t>ESKİİZMİR</t>
        </is>
      </c>
      <c r="V537" s="131" t="n">
        <v>1.6</v>
      </c>
      <c r="W537" s="131" t="inlineStr">
        <is>
          <t>https://www.google.com/maps/dir/?api=1&amp;origin=38.369335%2C27.090723&amp;destination=38.374534%2C27.107659&amp;travelmode=driving</t>
        </is>
      </c>
      <c r="X537" s="131" t="inlineStr">
        <is>
          <t>AKEVLER</t>
        </is>
      </c>
      <c r="Y537" s="131" t="n">
        <v>3</v>
      </c>
      <c r="Z537" s="131" t="inlineStr">
        <is>
          <t>https://www.google.com/maps/dir/?api=1&amp;origin=38.369335%2C27.090723&amp;destination=38.394301%2C27.105194&amp;travelmode=driving</t>
        </is>
      </c>
      <c r="AA537" s="131" t="inlineStr">
        <is>
          <t>POLİGON</t>
        </is>
      </c>
      <c r="AB537" s="131" t="n">
        <v>3.2</v>
      </c>
      <c r="AC537" s="131" t="inlineStr">
        <is>
          <t>https://www.google.com/maps/dir/?api=1&amp;origin=38.369335%2C27.090723&amp;destination=38.395182%2C27.075087&amp;travelmode=driving</t>
        </is>
      </c>
    </row>
    <row r="538" ht="30" customHeight="1" s="113">
      <c r="A538" s="124" t="inlineStr">
        <is>
          <t>MÜSLÜM GÜL</t>
        </is>
      </c>
      <c r="B538" s="124" t="inlineStr">
        <is>
          <t>M036</t>
        </is>
      </c>
      <c r="C538" s="124" t="inlineStr">
        <is>
          <t>POLİGON</t>
        </is>
      </c>
      <c r="D538" s="124" t="inlineStr">
        <is>
          <t>İzmir</t>
        </is>
      </c>
      <c r="E538" s="124" t="inlineStr">
        <is>
          <t>POLİGON çevresi</t>
        </is>
      </c>
      <c r="F538" s="124" t="n">
        <v>0</v>
      </c>
      <c r="G538" s="124" t="n">
        <v>38.411132</v>
      </c>
      <c r="H538" s="124" t="n">
        <v>27.05279</v>
      </c>
      <c r="I538" s="124" t="inlineStr">
        <is>
          <t>Bilinmiyor</t>
        </is>
      </c>
      <c r="J538" s="124" t="n">
        <v>45</v>
      </c>
      <c r="K538" s="124" t="inlineStr">
        <is>
          <t>Belirsiz</t>
        </is>
      </c>
      <c r="L538" s="124" t="n"/>
      <c r="M538" s="124" t="n"/>
      <c r="N538" s="124" t="inlineStr">
        <is>
          <t>Dummy - değiştiriniz</t>
        </is>
      </c>
      <c r="O538" s="124" t="inlineStr">
        <is>
          <t>Açık adres yalnız İK/admin tarafından görülmelidir; raporlara taşınmaz.</t>
        </is>
      </c>
      <c r="P538" s="131" t="n">
        <v>2.6</v>
      </c>
      <c r="Q538" s="131" t="n"/>
      <c r="R538" s="131" t="n"/>
      <c r="S538" s="131" t="inlineStr">
        <is>
          <t>Evet</t>
        </is>
      </c>
      <c r="T538" s="131" t="inlineStr">
        <is>
          <t>https://www.google.com/maps/dir/?api=1&amp;origin=38.411132%2C27.05279&amp;destination=38.395182%2C27.075087&amp;travelmode=driving</t>
        </is>
      </c>
      <c r="U538" s="131" t="inlineStr">
        <is>
          <t>POLİGON</t>
        </is>
      </c>
      <c r="V538" s="131" t="n">
        <v>2.6</v>
      </c>
      <c r="W538" s="131" t="inlineStr">
        <is>
          <t>https://www.google.com/maps/dir/?api=1&amp;origin=38.411132%2C27.05279&amp;destination=38.395182%2C27.075087&amp;travelmode=driving</t>
        </is>
      </c>
      <c r="X538" s="131" t="inlineStr">
        <is>
          <t>BALÇOVA</t>
        </is>
      </c>
      <c r="Y538" s="131" t="n">
        <v>2.9</v>
      </c>
      <c r="Z538" s="131" t="inlineStr">
        <is>
          <t>https://www.google.com/maps/dir/?api=1&amp;origin=38.411132%2C27.05279&amp;destination=38.385072%2C27.057448&amp;travelmode=driving</t>
        </is>
      </c>
      <c r="AA538" s="131" t="inlineStr">
        <is>
          <t>GÖZTEPE</t>
        </is>
      </c>
      <c r="AB538" s="131" t="n">
        <v>3.7</v>
      </c>
      <c r="AC538" s="131" t="inlineStr">
        <is>
          <t>https://www.google.com/maps/dir/?api=1&amp;origin=38.411132%2C27.05279&amp;destination=38.401328%2C27.093267&amp;travelmode=driving</t>
        </is>
      </c>
    </row>
    <row r="539" ht="30" customHeight="1" s="113">
      <c r="A539" s="124" t="inlineStr">
        <is>
          <t>ŞİNASİ ARISOY</t>
        </is>
      </c>
      <c r="B539" s="124" t="inlineStr">
        <is>
          <t>M023</t>
        </is>
      </c>
      <c r="C539" s="124" t="inlineStr">
        <is>
          <t>GÖZTEPE</t>
        </is>
      </c>
      <c r="D539" s="124" t="inlineStr">
        <is>
          <t>İzmir</t>
        </is>
      </c>
      <c r="E539" s="124" t="inlineStr">
        <is>
          <t>GÖZTEPE çevresi</t>
        </is>
      </c>
      <c r="F539" s="124" t="n">
        <v>0</v>
      </c>
      <c r="G539" s="124" t="n">
        <v>38.399845</v>
      </c>
      <c r="H539" s="124" t="n">
        <v>27.096255</v>
      </c>
      <c r="I539" s="124" t="inlineStr">
        <is>
          <t>Bilinmiyor</t>
        </is>
      </c>
      <c r="J539" s="124" t="n">
        <v>45</v>
      </c>
      <c r="K539" s="124" t="inlineStr">
        <is>
          <t>Belirsiz</t>
        </is>
      </c>
      <c r="L539" s="124" t="n"/>
      <c r="M539" s="124" t="n"/>
      <c r="N539" s="124" t="inlineStr">
        <is>
          <t>Dummy - değiştiriniz</t>
        </is>
      </c>
      <c r="O539" s="124" t="inlineStr">
        <is>
          <t>Açık adres yalnız İK/admin tarafından görülmelidir; raporlara taşınmaz.</t>
        </is>
      </c>
      <c r="P539" s="131" t="n">
        <v>0.3</v>
      </c>
      <c r="Q539" s="131" t="n"/>
      <c r="R539" s="131" t="n"/>
      <c r="S539" s="131" t="inlineStr">
        <is>
          <t>Evet</t>
        </is>
      </c>
      <c r="T539" s="131" t="inlineStr">
        <is>
          <t>https://www.google.com/maps/dir/?api=1&amp;origin=38.399845%2C27.096255&amp;destination=38.401328%2C27.093267&amp;travelmode=driving</t>
        </is>
      </c>
      <c r="U539" s="131" t="inlineStr">
        <is>
          <t>GÖZTEPE</t>
        </is>
      </c>
      <c r="V539" s="131" t="n">
        <v>0.3</v>
      </c>
      <c r="W539" s="131" t="inlineStr">
        <is>
          <t>https://www.google.com/maps/dir/?api=1&amp;origin=38.399845%2C27.096255&amp;destination=38.401328%2C27.093267&amp;travelmode=driving</t>
        </is>
      </c>
      <c r="X539" s="131" t="inlineStr">
        <is>
          <t>HATAY</t>
        </is>
      </c>
      <c r="Y539" s="131" t="n">
        <v>0.5</v>
      </c>
      <c r="Z539" s="131" t="inlineStr">
        <is>
          <t>https://www.google.com/maps/dir/?api=1&amp;origin=38.399845%2C27.096255&amp;destination=38.401482%2C27.101156&amp;travelmode=driving</t>
        </is>
      </c>
      <c r="AA539" s="131" t="inlineStr">
        <is>
          <t>AKEVLER</t>
        </is>
      </c>
      <c r="AB539" s="131" t="n">
        <v>1</v>
      </c>
      <c r="AC539" s="131" t="inlineStr">
        <is>
          <t>https://www.google.com/maps/dir/?api=1&amp;origin=38.399845%2C27.096255&amp;destination=38.394301%2C27.105194&amp;travelmode=driving</t>
        </is>
      </c>
    </row>
    <row r="540" ht="30" customHeight="1" s="113">
      <c r="A540" s="124" t="inlineStr">
        <is>
          <t>MUSTAFA CAN</t>
        </is>
      </c>
      <c r="B540" s="124" t="inlineStr">
        <is>
          <t>M023</t>
        </is>
      </c>
      <c r="C540" s="124" t="inlineStr">
        <is>
          <t>GÖZTEPE</t>
        </is>
      </c>
      <c r="D540" s="124" t="inlineStr">
        <is>
          <t>İzmir</t>
        </is>
      </c>
      <c r="E540" s="124" t="inlineStr">
        <is>
          <t>GÖZTEPE çevresi</t>
        </is>
      </c>
      <c r="F540" s="124" t="n">
        <v>0</v>
      </c>
      <c r="G540" s="124" t="n">
        <v>38.387231</v>
      </c>
      <c r="H540" s="124" t="n">
        <v>27.115613</v>
      </c>
      <c r="I540" s="124" t="inlineStr">
        <is>
          <t>Bilinmiyor</t>
        </is>
      </c>
      <c r="J540" s="124" t="n">
        <v>45</v>
      </c>
      <c r="K540" s="124" t="inlineStr">
        <is>
          <t>Belirsiz</t>
        </is>
      </c>
      <c r="L540" s="124" t="n"/>
      <c r="M540" s="124" t="n"/>
      <c r="N540" s="124" t="inlineStr">
        <is>
          <t>Dummy - değiştiriniz</t>
        </is>
      </c>
      <c r="O540" s="124" t="inlineStr">
        <is>
          <t>Açık adres yalnız İK/admin tarafından görülmelidir; raporlara taşınmaz.</t>
        </is>
      </c>
      <c r="P540" s="131" t="n">
        <v>2.5</v>
      </c>
      <c r="Q540" s="131" t="n"/>
      <c r="R540" s="131" t="n"/>
      <c r="S540" s="131" t="inlineStr">
        <is>
          <t>Hayır</t>
        </is>
      </c>
      <c r="T540" s="131" t="inlineStr">
        <is>
          <t>https://www.google.com/maps/dir/?api=1&amp;origin=38.387231%2C27.115613&amp;destination=38.401328%2C27.093267&amp;travelmode=driving</t>
        </is>
      </c>
      <c r="U540" s="131" t="inlineStr">
        <is>
          <t>AKEVLER</t>
        </is>
      </c>
      <c r="V540" s="131" t="n">
        <v>1.2</v>
      </c>
      <c r="W540" s="131" t="inlineStr">
        <is>
          <t>https://www.google.com/maps/dir/?api=1&amp;origin=38.387231%2C27.115613&amp;destination=38.394301%2C27.105194&amp;travelmode=driving</t>
        </is>
      </c>
      <c r="X540" s="131" t="inlineStr">
        <is>
          <t>BOZYAKA</t>
        </is>
      </c>
      <c r="Y540" s="131" t="n">
        <v>1.3</v>
      </c>
      <c r="Z540" s="131" t="inlineStr">
        <is>
          <t>https://www.google.com/maps/dir/?api=1&amp;origin=38.387231%2C27.115613&amp;destination=38.397598%2C27.122202&amp;travelmode=driving</t>
        </is>
      </c>
      <c r="AA540" s="131" t="inlineStr">
        <is>
          <t>ESKİİZMİR</t>
        </is>
      </c>
      <c r="AB540" s="131" t="n">
        <v>1.6</v>
      </c>
      <c r="AC540" s="131" t="inlineStr">
        <is>
          <t>https://www.google.com/maps/dir/?api=1&amp;origin=38.387231%2C27.115613&amp;destination=38.374534%2C27.107659&amp;travelmode=driving</t>
        </is>
      </c>
    </row>
    <row r="541" ht="30" customHeight="1" s="113">
      <c r="A541" s="124" t="inlineStr">
        <is>
          <t>AHMET ARSU</t>
        </is>
      </c>
      <c r="B541" s="124" t="inlineStr">
        <is>
          <t>M011</t>
        </is>
      </c>
      <c r="C541" s="124" t="inlineStr">
        <is>
          <t>BOZYAKA</t>
        </is>
      </c>
      <c r="D541" s="124" t="inlineStr">
        <is>
          <t>İzmir</t>
        </is>
      </c>
      <c r="E541" s="124" t="inlineStr">
        <is>
          <t>BOZYAKA çevresi</t>
        </is>
      </c>
      <c r="F541" s="124" t="n">
        <v>0</v>
      </c>
      <c r="G541" s="124" t="n">
        <v>38.392986</v>
      </c>
      <c r="H541" s="124" t="n">
        <v>27.10491</v>
      </c>
      <c r="I541" s="124" t="inlineStr">
        <is>
          <t>Bilinmiyor</t>
        </is>
      </c>
      <c r="J541" s="124" t="n">
        <v>45</v>
      </c>
      <c r="K541" s="124" t="inlineStr">
        <is>
          <t>Belirsiz</t>
        </is>
      </c>
      <c r="L541" s="124" t="n"/>
      <c r="M541" s="124" t="n"/>
      <c r="N541" s="124" t="inlineStr">
        <is>
          <t>Dummy - değiştiriniz</t>
        </is>
      </c>
      <c r="O541" s="124" t="inlineStr">
        <is>
          <t>Açık adres yalnız İK/admin tarafından görülmelidir; raporlara taşınmaz.</t>
        </is>
      </c>
      <c r="P541" s="131" t="n">
        <v>1.6</v>
      </c>
      <c r="Q541" s="131" t="n"/>
      <c r="R541" s="131" t="n"/>
      <c r="S541" s="131" t="inlineStr">
        <is>
          <t>Hayır</t>
        </is>
      </c>
      <c r="T541" s="131" t="inlineStr">
        <is>
          <t>https://www.google.com/maps/dir/?api=1&amp;origin=38.392986%2C27.10491&amp;destination=38.397598%2C27.122202&amp;travelmode=driving</t>
        </is>
      </c>
      <c r="U541" s="131" t="inlineStr">
        <is>
          <t>AKEVLER</t>
        </is>
      </c>
      <c r="V541" s="131" t="n">
        <v>0.1</v>
      </c>
      <c r="W541" s="131" t="inlineStr">
        <is>
          <t>https://www.google.com/maps/dir/?api=1&amp;origin=38.392986%2C27.10491&amp;destination=38.394301%2C27.105194&amp;travelmode=driving</t>
        </is>
      </c>
      <c r="X541" s="131" t="inlineStr">
        <is>
          <t>HATAY</t>
        </is>
      </c>
      <c r="Y541" s="131" t="n">
        <v>1</v>
      </c>
      <c r="Z541" s="131" t="inlineStr">
        <is>
          <t>https://www.google.com/maps/dir/?api=1&amp;origin=38.392986%2C27.10491&amp;destination=38.401482%2C27.101156&amp;travelmode=driving</t>
        </is>
      </c>
      <c r="AA541" s="131" t="inlineStr">
        <is>
          <t>GÖZTEPE</t>
        </is>
      </c>
      <c r="AB541" s="131" t="n">
        <v>1.4</v>
      </c>
      <c r="AC541" s="131" t="inlineStr">
        <is>
          <t>https://www.google.com/maps/dir/?api=1&amp;origin=38.392986%2C27.10491&amp;destination=38.401328%2C27.093267&amp;travelmode=driving</t>
        </is>
      </c>
    </row>
    <row r="542" ht="30" customHeight="1" s="113">
      <c r="A542" s="124" t="inlineStr">
        <is>
          <t>SEVİL TOSUN</t>
        </is>
      </c>
      <c r="B542" s="124" t="inlineStr">
        <is>
          <t>M011</t>
        </is>
      </c>
      <c r="C542" s="124" t="inlineStr">
        <is>
          <t>BOZYAKA</t>
        </is>
      </c>
      <c r="D542" s="124" t="inlineStr">
        <is>
          <t>İzmir</t>
        </is>
      </c>
      <c r="E542" s="124" t="inlineStr">
        <is>
          <t>BOZYAKA çevresi</t>
        </is>
      </c>
      <c r="F542" s="124" t="n">
        <v>0</v>
      </c>
      <c r="G542" s="124" t="n">
        <v>38.399956</v>
      </c>
      <c r="H542" s="124" t="n">
        <v>27.135998</v>
      </c>
      <c r="I542" s="124" t="inlineStr">
        <is>
          <t>Bilinmiyor</t>
        </is>
      </c>
      <c r="J542" s="124" t="n">
        <v>45</v>
      </c>
      <c r="K542" s="124" t="inlineStr">
        <is>
          <t>Belirsiz</t>
        </is>
      </c>
      <c r="L542" s="124" t="n"/>
      <c r="M542" s="124" t="n"/>
      <c r="N542" s="124" t="inlineStr">
        <is>
          <t>Dummy - değiştiriniz</t>
        </is>
      </c>
      <c r="O542" s="124" t="inlineStr">
        <is>
          <t>Açık adres yalnız İK/admin tarafından görülmelidir; raporlara taşınmaz.</t>
        </is>
      </c>
      <c r="P542" s="131" t="n">
        <v>1.2</v>
      </c>
      <c r="Q542" s="131" t="n"/>
      <c r="R542" s="131" t="n"/>
      <c r="S542" s="131" t="inlineStr">
        <is>
          <t>Hayır</t>
        </is>
      </c>
      <c r="T542" s="131" t="inlineStr">
        <is>
          <t>https://www.google.com/maps/dir/?api=1&amp;origin=38.399956%2C27.135998&amp;destination=38.397598%2C27.122202&amp;travelmode=driving</t>
        </is>
      </c>
      <c r="U542" s="131" t="inlineStr">
        <is>
          <t>BUCA2</t>
        </is>
      </c>
      <c r="V542" s="131" t="n">
        <v>1.2</v>
      </c>
      <c r="W542" s="131" t="inlineStr">
        <is>
          <t>https://www.google.com/maps/dir/?api=1&amp;origin=38.399956%2C27.135998&amp;destination=38.394722%2C27.148207&amp;travelmode=driving</t>
        </is>
      </c>
      <c r="X542" s="131" t="inlineStr">
        <is>
          <t>BOZYAKA</t>
        </is>
      </c>
      <c r="Y542" s="131" t="n">
        <v>1.2</v>
      </c>
      <c r="Z542" s="131" t="inlineStr">
        <is>
          <t>https://www.google.com/maps/dir/?api=1&amp;origin=38.399956%2C27.135998&amp;destination=38.397598%2C27.122202&amp;travelmode=driving</t>
        </is>
      </c>
      <c r="AA542" s="131" t="inlineStr">
        <is>
          <t>YAPICIOĞLU</t>
        </is>
      </c>
      <c r="AB542" s="131" t="n">
        <v>1.3</v>
      </c>
      <c r="AC542" s="131" t="inlineStr">
        <is>
          <t>https://www.google.com/maps/dir/?api=1&amp;origin=38.399956%2C27.135998&amp;destination=38.41192%2C27.135689&amp;travelmode=driving</t>
        </is>
      </c>
    </row>
    <row r="543" ht="30" customHeight="1" s="113">
      <c r="A543" s="124" t="inlineStr">
        <is>
          <t>YAKUP ARAZ</t>
        </is>
      </c>
      <c r="B543" s="124" t="inlineStr">
        <is>
          <t>M050</t>
        </is>
      </c>
      <c r="C543" s="124" t="inlineStr">
        <is>
          <t>İZMİRSPOR</t>
        </is>
      </c>
      <c r="D543" s="124" t="inlineStr">
        <is>
          <t>İzmir</t>
        </is>
      </c>
      <c r="E543" s="124" t="inlineStr">
        <is>
          <t>İZMİRSPOR çevresi</t>
        </is>
      </c>
      <c r="F543" s="124" t="n">
        <v>0</v>
      </c>
      <c r="G543" s="124" t="n">
        <v>38.38576</v>
      </c>
      <c r="H543" s="124" t="n">
        <v>27.107808</v>
      </c>
      <c r="I543" s="124" t="inlineStr">
        <is>
          <t>Bilinmiyor</t>
        </is>
      </c>
      <c r="J543" s="124" t="n">
        <v>45</v>
      </c>
      <c r="K543" s="124" t="inlineStr">
        <is>
          <t>Belirsiz</t>
        </is>
      </c>
      <c r="L543" s="124" t="n"/>
      <c r="M543" s="124" t="n"/>
      <c r="N543" s="124" t="inlineStr">
        <is>
          <t>Dummy - değiştiriniz</t>
        </is>
      </c>
      <c r="O543" s="124" t="inlineStr">
        <is>
          <t>Açık adres yalnız İK/admin tarafından görülmelidir; raporlara taşınmaz.</t>
        </is>
      </c>
      <c r="P543" s="131" t="n">
        <v>2.2</v>
      </c>
      <c r="Q543" s="131" t="n"/>
      <c r="R543" s="131" t="n"/>
      <c r="S543" s="131" t="inlineStr">
        <is>
          <t>Hayır</t>
        </is>
      </c>
      <c r="T543" s="131" t="inlineStr">
        <is>
          <t>https://www.google.com/maps/dir/?api=1&amp;origin=38.38576%2C27.107808&amp;destination=38.403691%2C27.119105&amp;travelmode=driving</t>
        </is>
      </c>
      <c r="U543" s="131" t="inlineStr">
        <is>
          <t>AKEVLER</t>
        </is>
      </c>
      <c r="V543" s="131" t="n">
        <v>1</v>
      </c>
      <c r="W543" s="131" t="inlineStr">
        <is>
          <t>https://www.google.com/maps/dir/?api=1&amp;origin=38.38576%2C27.107808&amp;destination=38.394301%2C27.105194&amp;travelmode=driving</t>
        </is>
      </c>
      <c r="X543" s="131" t="inlineStr">
        <is>
          <t>ESKİİZMİR</t>
        </is>
      </c>
      <c r="Y543" s="131" t="n">
        <v>1.2</v>
      </c>
      <c r="Z543" s="131" t="inlineStr">
        <is>
          <t>https://www.google.com/maps/dir/?api=1&amp;origin=38.38576%2C27.107808&amp;destination=38.374534%2C27.107659&amp;travelmode=driving</t>
        </is>
      </c>
      <c r="AA543" s="131" t="inlineStr">
        <is>
          <t>BOZYAKA</t>
        </is>
      </c>
      <c r="AB543" s="131" t="n">
        <v>1.8</v>
      </c>
      <c r="AC543" s="131" t="inlineStr">
        <is>
          <t>https://www.google.com/maps/dir/?api=1&amp;origin=38.38576%2C27.107808&amp;destination=38.397598%2C27.122202&amp;travelmode=driving</t>
        </is>
      </c>
    </row>
    <row r="544" ht="30" customHeight="1" s="113">
      <c r="A544" s="124" t="inlineStr">
        <is>
          <t>BETÜL AKPINAR</t>
        </is>
      </c>
      <c r="B544" s="124" t="inlineStr">
        <is>
          <t>M050</t>
        </is>
      </c>
      <c r="C544" s="124" t="inlineStr">
        <is>
          <t>İZMİRSPOR</t>
        </is>
      </c>
      <c r="D544" s="124" t="inlineStr">
        <is>
          <t>İzmir</t>
        </is>
      </c>
      <c r="E544" s="124" t="inlineStr">
        <is>
          <t>İZMİRSPOR çevresi</t>
        </is>
      </c>
      <c r="F544" s="124" t="n">
        <v>0</v>
      </c>
      <c r="G544" s="124" t="n">
        <v>38.4334</v>
      </c>
      <c r="H544" s="124" t="n">
        <v>27.128098</v>
      </c>
      <c r="I544" s="124" t="inlineStr">
        <is>
          <t>Bilinmiyor</t>
        </is>
      </c>
      <c r="J544" s="124" t="n">
        <v>45</v>
      </c>
      <c r="K544" s="124" t="inlineStr">
        <is>
          <t>Belirsiz</t>
        </is>
      </c>
      <c r="L544" s="124" t="n"/>
      <c r="M544" s="124" t="n"/>
      <c r="N544" s="124" t="inlineStr">
        <is>
          <t>Dummy - değiştiriniz</t>
        </is>
      </c>
      <c r="O544" s="124" t="inlineStr">
        <is>
          <t>Açık adres yalnız İK/admin tarafından görülmelidir; raporlara taşınmaz.</t>
        </is>
      </c>
      <c r="P544" s="131" t="n">
        <v>3.4</v>
      </c>
      <c r="Q544" s="131" t="n"/>
      <c r="R544" s="131" t="n"/>
      <c r="S544" s="131" t="inlineStr">
        <is>
          <t>Hayır</t>
        </is>
      </c>
      <c r="T544" s="131" t="inlineStr">
        <is>
          <t>https://www.google.com/maps/dir/?api=1&amp;origin=38.4334%2C27.128098&amp;destination=38.403691%2C27.119105&amp;travelmode=driving</t>
        </is>
      </c>
      <c r="U544" s="131" t="inlineStr">
        <is>
          <t>YAPICIOĞLU</t>
        </is>
      </c>
      <c r="V544" s="131" t="n">
        <v>2.5</v>
      </c>
      <c r="W544" s="131" t="inlineStr">
        <is>
          <t>https://www.google.com/maps/dir/?api=1&amp;origin=38.4334%2C27.128098&amp;destination=38.41192%2C27.135689&amp;travelmode=driving</t>
        </is>
      </c>
      <c r="X544" s="131" t="inlineStr">
        <is>
          <t>İZMİRSPOR</t>
        </is>
      </c>
      <c r="Y544" s="131" t="n">
        <v>3.4</v>
      </c>
      <c r="Z544" s="131" t="inlineStr">
        <is>
          <t>https://www.google.com/maps/dir/?api=1&amp;origin=38.4334%2C27.128098&amp;destination=38.403691%2C27.119105&amp;travelmode=driving</t>
        </is>
      </c>
      <c r="AA544" s="131" t="inlineStr">
        <is>
          <t>KARŞIYAKA-1</t>
        </is>
      </c>
      <c r="AB544" s="131" t="n">
        <v>3.8</v>
      </c>
      <c r="AC544" s="131" t="inlineStr">
        <is>
          <t>https://www.google.com/maps/dir/?api=1&amp;origin=38.4334%2C27.128098&amp;destination=38.465171%2C27.111266&amp;travelmode=driving</t>
        </is>
      </c>
    </row>
    <row r="545" ht="30" customHeight="1" s="113">
      <c r="A545" s="124" t="inlineStr">
        <is>
          <t>ARMAĞAN PERSENK</t>
        </is>
      </c>
      <c r="B545" s="124" t="inlineStr">
        <is>
          <t>M050</t>
        </is>
      </c>
      <c r="C545" s="124" t="inlineStr">
        <is>
          <t>İZMİRSPOR</t>
        </is>
      </c>
      <c r="D545" s="124" t="inlineStr">
        <is>
          <t>İzmir</t>
        </is>
      </c>
      <c r="E545" s="124" t="inlineStr">
        <is>
          <t>İZMİRSPOR çevresi</t>
        </is>
      </c>
      <c r="F545" s="124" t="n">
        <v>0</v>
      </c>
      <c r="G545" s="124" t="n">
        <v>38.399977</v>
      </c>
      <c r="H545" s="124" t="n">
        <v>27.12016</v>
      </c>
      <c r="I545" s="124" t="inlineStr">
        <is>
          <t>Bilinmiyor</t>
        </is>
      </c>
      <c r="J545" s="124" t="n">
        <v>45</v>
      </c>
      <c r="K545" s="124" t="inlineStr">
        <is>
          <t>Belirsiz</t>
        </is>
      </c>
      <c r="L545" s="124" t="n"/>
      <c r="M545" s="124" t="n"/>
      <c r="N545" s="124" t="inlineStr">
        <is>
          <t>Dummy - değiştiriniz</t>
        </is>
      </c>
      <c r="O545" s="124" t="inlineStr">
        <is>
          <t>Açık adres yalnız İK/admin tarafından görülmelidir; raporlara taşınmaz.</t>
        </is>
      </c>
      <c r="P545" s="131" t="n">
        <v>0.4</v>
      </c>
      <c r="Q545" s="131" t="n"/>
      <c r="R545" s="131" t="n"/>
      <c r="S545" s="131" t="inlineStr">
        <is>
          <t>Hayır</t>
        </is>
      </c>
      <c r="T545" s="131" t="inlineStr">
        <is>
          <t>https://www.google.com/maps/dir/?api=1&amp;origin=38.399977%2C27.12016&amp;destination=38.403691%2C27.119105&amp;travelmode=driving</t>
        </is>
      </c>
      <c r="U545" s="131" t="inlineStr">
        <is>
          <t>BOZYAKA</t>
        </is>
      </c>
      <c r="V545" s="131" t="n">
        <v>0.3</v>
      </c>
      <c r="W545" s="131" t="inlineStr">
        <is>
          <t>https://www.google.com/maps/dir/?api=1&amp;origin=38.399977%2C27.12016&amp;destination=38.397598%2C27.122202&amp;travelmode=driving</t>
        </is>
      </c>
      <c r="X545" s="131" t="inlineStr">
        <is>
          <t>İZMİRSPOR</t>
        </is>
      </c>
      <c r="Y545" s="131" t="n">
        <v>0.4</v>
      </c>
      <c r="Z545" s="131" t="inlineStr">
        <is>
          <t>https://www.google.com/maps/dir/?api=1&amp;origin=38.399977%2C27.12016&amp;destination=38.403691%2C27.119105&amp;travelmode=driving</t>
        </is>
      </c>
      <c r="AA545" s="131" t="inlineStr">
        <is>
          <t>AKEVLER</t>
        </is>
      </c>
      <c r="AB545" s="131" t="n">
        <v>1.4</v>
      </c>
      <c r="AC545" s="131" t="inlineStr">
        <is>
          <t>https://www.google.com/maps/dir/?api=1&amp;origin=38.399977%2C27.12016&amp;destination=38.394301%2C27.105194&amp;travelmode=driving</t>
        </is>
      </c>
    </row>
    <row r="546" ht="30" customHeight="1" s="113">
      <c r="A546" s="124" t="inlineStr">
        <is>
          <t>MUHAMMET EMİN ÖZGÜNEYLİ</t>
        </is>
      </c>
      <c r="B546" s="124" t="inlineStr">
        <is>
          <t>M050</t>
        </is>
      </c>
      <c r="C546" s="124" t="inlineStr">
        <is>
          <t>İZMİRSPOR</t>
        </is>
      </c>
      <c r="D546" s="124" t="inlineStr">
        <is>
          <t>İzmir</t>
        </is>
      </c>
      <c r="E546" s="124" t="inlineStr">
        <is>
          <t>İZMİRSPOR çevresi</t>
        </is>
      </c>
      <c r="F546" s="124" t="n">
        <v>0</v>
      </c>
      <c r="G546" s="124" t="n">
        <v>38.380951</v>
      </c>
      <c r="H546" s="124" t="n">
        <v>27.102587</v>
      </c>
      <c r="I546" s="124" t="inlineStr">
        <is>
          <t>Bilinmiyor</t>
        </is>
      </c>
      <c r="J546" s="124" t="n">
        <v>45</v>
      </c>
      <c r="K546" s="124" t="inlineStr">
        <is>
          <t>Belirsiz</t>
        </is>
      </c>
      <c r="L546" s="124" t="n"/>
      <c r="M546" s="124" t="n"/>
      <c r="N546" s="124" t="inlineStr">
        <is>
          <t>Dummy - değiştiriniz</t>
        </is>
      </c>
      <c r="O546" s="124" t="inlineStr">
        <is>
          <t>Açık adres yalnız İK/admin tarafından görülmelidir; raporlara taşınmaz.</t>
        </is>
      </c>
      <c r="P546" s="131" t="n">
        <v>2.9</v>
      </c>
      <c r="Q546" s="131" t="n"/>
      <c r="R546" s="131" t="n"/>
      <c r="S546" s="131" t="inlineStr">
        <is>
          <t>Hayır</t>
        </is>
      </c>
      <c r="T546" s="131" t="inlineStr">
        <is>
          <t>https://www.google.com/maps/dir/?api=1&amp;origin=38.380951%2C27.102587&amp;destination=38.403691%2C27.119105&amp;travelmode=driving</t>
        </is>
      </c>
      <c r="U546" s="131" t="inlineStr">
        <is>
          <t>ESKİİZMİR</t>
        </is>
      </c>
      <c r="V546" s="131" t="n">
        <v>0.8</v>
      </c>
      <c r="W546" s="131" t="inlineStr">
        <is>
          <t>https://www.google.com/maps/dir/?api=1&amp;origin=38.380951%2C27.102587&amp;destination=38.374534%2C27.107659&amp;travelmode=driving</t>
        </is>
      </c>
      <c r="X546" s="131" t="inlineStr">
        <is>
          <t>AKEVLER</t>
        </is>
      </c>
      <c r="Y546" s="131" t="n">
        <v>1.5</v>
      </c>
      <c r="Z546" s="131" t="inlineStr">
        <is>
          <t>https://www.google.com/maps/dir/?api=1&amp;origin=38.380951%2C27.102587&amp;destination=38.394301%2C27.105194&amp;travelmode=driving</t>
        </is>
      </c>
      <c r="AA546" s="131" t="inlineStr">
        <is>
          <t>HATAY</t>
        </is>
      </c>
      <c r="AB546" s="131" t="n">
        <v>2.3</v>
      </c>
      <c r="AC546" s="131" t="inlineStr">
        <is>
          <t>https://www.google.com/maps/dir/?api=1&amp;origin=38.380951%2C27.102587&amp;destination=38.401482%2C27.101156&amp;travelmode=driving</t>
        </is>
      </c>
    </row>
    <row r="547" ht="30" customHeight="1" s="113">
      <c r="A547" s="124" t="inlineStr">
        <is>
          <t>ÇELEN HALLI</t>
        </is>
      </c>
      <c r="B547" s="124" t="inlineStr">
        <is>
          <t>M050</t>
        </is>
      </c>
      <c r="C547" s="124" t="inlineStr">
        <is>
          <t>İZMİRSPOR</t>
        </is>
      </c>
      <c r="D547" s="124" t="inlineStr">
        <is>
          <t>İzmir</t>
        </is>
      </c>
      <c r="E547" s="124" t="inlineStr">
        <is>
          <t>İZMİRSPOR çevresi</t>
        </is>
      </c>
      <c r="F547" s="124" t="n">
        <v>0</v>
      </c>
      <c r="G547" s="124" t="n">
        <v>38.393976</v>
      </c>
      <c r="H547" s="124" t="n">
        <v>27.124404</v>
      </c>
      <c r="I547" s="124" t="inlineStr">
        <is>
          <t>Bilinmiyor</t>
        </is>
      </c>
      <c r="J547" s="124" t="n">
        <v>45</v>
      </c>
      <c r="K547" s="124" t="inlineStr">
        <is>
          <t>Belirsiz</t>
        </is>
      </c>
      <c r="L547" s="124" t="n"/>
      <c r="M547" s="124" t="n"/>
      <c r="N547" s="124" t="inlineStr">
        <is>
          <t>Dummy - değiştiriniz</t>
        </is>
      </c>
      <c r="O547" s="124" t="inlineStr">
        <is>
          <t>Açık adres yalnız İK/admin tarafından görülmelidir; raporlara taşınmaz.</t>
        </is>
      </c>
      <c r="P547" s="131" t="n">
        <v>1.2</v>
      </c>
      <c r="Q547" s="131" t="n"/>
      <c r="R547" s="131" t="n"/>
      <c r="S547" s="131" t="inlineStr">
        <is>
          <t>Hayır</t>
        </is>
      </c>
      <c r="T547" s="131" t="inlineStr">
        <is>
          <t>https://www.google.com/maps/dir/?api=1&amp;origin=38.393976%2C27.124404&amp;destination=38.403691%2C27.119105&amp;travelmode=driving</t>
        </is>
      </c>
      <c r="U547" s="131" t="inlineStr">
        <is>
          <t>BOZYAKA</t>
        </is>
      </c>
      <c r="V547" s="131" t="n">
        <v>0.4</v>
      </c>
      <c r="W547" s="131" t="inlineStr">
        <is>
          <t>https://www.google.com/maps/dir/?api=1&amp;origin=38.393976%2C27.124404&amp;destination=38.397598%2C27.122202&amp;travelmode=driving</t>
        </is>
      </c>
      <c r="X547" s="131" t="inlineStr">
        <is>
          <t>İZMİRSPOR</t>
        </is>
      </c>
      <c r="Y547" s="131" t="n">
        <v>1.2</v>
      </c>
      <c r="Z547" s="131" t="inlineStr">
        <is>
          <t>https://www.google.com/maps/dir/?api=1&amp;origin=38.393976%2C27.124404&amp;destination=38.403691%2C27.119105&amp;travelmode=driving</t>
        </is>
      </c>
      <c r="AA547" s="131" t="inlineStr">
        <is>
          <t>AKEVLER</t>
        </is>
      </c>
      <c r="AB547" s="131" t="n">
        <v>1.7</v>
      </c>
      <c r="AC547" s="131" t="inlineStr">
        <is>
          <t>https://www.google.com/maps/dir/?api=1&amp;origin=38.393976%2C27.124404&amp;destination=38.394301%2C27.105194&amp;travelmode=driving</t>
        </is>
      </c>
    </row>
    <row r="548" ht="30" customHeight="1" s="113">
      <c r="A548" s="124" t="inlineStr">
        <is>
          <t>HASAN KILIÇTAŞ</t>
        </is>
      </c>
      <c r="B548" s="124" t="inlineStr">
        <is>
          <t>M001</t>
        </is>
      </c>
      <c r="C548" s="124" t="inlineStr">
        <is>
          <t>AKEVLER</t>
        </is>
      </c>
      <c r="D548" s="124" t="inlineStr">
        <is>
          <t>İzmir</t>
        </is>
      </c>
      <c r="E548" s="124" t="inlineStr">
        <is>
          <t>AKEVLER çevresi</t>
        </is>
      </c>
      <c r="F548" s="124" t="n">
        <v>0</v>
      </c>
      <c r="G548" s="124" t="n">
        <v>38.378108</v>
      </c>
      <c r="H548" s="124" t="n">
        <v>27.088407</v>
      </c>
      <c r="I548" s="124" t="inlineStr">
        <is>
          <t>Bilinmiyor</t>
        </is>
      </c>
      <c r="J548" s="124" t="n">
        <v>45</v>
      </c>
      <c r="K548" s="124" t="inlineStr">
        <is>
          <t>Belirsiz</t>
        </is>
      </c>
      <c r="L548" s="124" t="n"/>
      <c r="M548" s="124" t="n"/>
      <c r="N548" s="124" t="inlineStr">
        <is>
          <t>Dummy - değiştiriniz</t>
        </is>
      </c>
      <c r="O548" s="124" t="inlineStr">
        <is>
          <t>Açık adres yalnız İK/admin tarafından görülmelidir; raporlara taşınmaz.</t>
        </is>
      </c>
      <c r="P548" s="131" t="n">
        <v>2.3</v>
      </c>
      <c r="Q548" s="131" t="n"/>
      <c r="R548" s="131" t="n"/>
      <c r="S548" s="131" t="inlineStr">
        <is>
          <t>Hayır</t>
        </is>
      </c>
      <c r="T548" s="131" t="inlineStr">
        <is>
          <t>https://www.google.com/maps/dir/?api=1&amp;origin=38.378108%2C27.088407&amp;destination=38.394301%2C27.105194&amp;travelmode=driving</t>
        </is>
      </c>
      <c r="U548" s="131" t="inlineStr">
        <is>
          <t>ESKİİZMİR</t>
        </is>
      </c>
      <c r="V548" s="131" t="n">
        <v>1.7</v>
      </c>
      <c r="W548" s="131" t="inlineStr">
        <is>
          <t>https://www.google.com/maps/dir/?api=1&amp;origin=38.378108%2C27.088407&amp;destination=38.374534%2C27.107659&amp;travelmode=driving</t>
        </is>
      </c>
      <c r="X548" s="131" t="inlineStr">
        <is>
          <t>POLİGON</t>
        </is>
      </c>
      <c r="Y548" s="131" t="n">
        <v>2.2</v>
      </c>
      <c r="Z548" s="131" t="inlineStr">
        <is>
          <t>https://www.google.com/maps/dir/?api=1&amp;origin=38.378108%2C27.088407&amp;destination=38.395182%2C27.075087&amp;travelmode=driving</t>
        </is>
      </c>
      <c r="AA548" s="131" t="inlineStr">
        <is>
          <t>AKEVLER</t>
        </is>
      </c>
      <c r="AB548" s="131" t="n">
        <v>2.3</v>
      </c>
      <c r="AC548" s="131" t="inlineStr">
        <is>
          <t>https://www.google.com/maps/dir/?api=1&amp;origin=38.378108%2C27.088407&amp;destination=38.394301%2C27.105194&amp;travelmode=driving</t>
        </is>
      </c>
    </row>
    <row r="549" ht="30" customHeight="1" s="113">
      <c r="A549" s="124" t="inlineStr">
        <is>
          <t>SEVİL ERCAN</t>
        </is>
      </c>
      <c r="B549" s="124" t="inlineStr">
        <is>
          <t>M014</t>
        </is>
      </c>
      <c r="C549" s="124" t="inlineStr">
        <is>
          <t>ESKİİZMİR</t>
        </is>
      </c>
      <c r="D549" s="124" t="inlineStr">
        <is>
          <t>İzmir</t>
        </is>
      </c>
      <c r="E549" s="124" t="inlineStr">
        <is>
          <t>ESKİİZMİR çevresi</t>
        </is>
      </c>
      <c r="F549" s="124" t="n">
        <v>0</v>
      </c>
      <c r="G549" s="124" t="n">
        <v>38.348794</v>
      </c>
      <c r="H549" s="124" t="n">
        <v>27.115525</v>
      </c>
      <c r="I549" s="124" t="inlineStr">
        <is>
          <t>Bilinmiyor</t>
        </is>
      </c>
      <c r="J549" s="124" t="n">
        <v>45</v>
      </c>
      <c r="K549" s="124" t="inlineStr">
        <is>
          <t>Belirsiz</t>
        </is>
      </c>
      <c r="L549" s="124" t="n"/>
      <c r="M549" s="124" t="n"/>
      <c r="N549" s="124" t="inlineStr">
        <is>
          <t>Dummy - değiştiriniz</t>
        </is>
      </c>
      <c r="O549" s="124" t="inlineStr">
        <is>
          <t>Açık adres yalnız İK/admin tarafından görülmelidir; raporlara taşınmaz.</t>
        </is>
      </c>
      <c r="P549" s="131" t="n">
        <v>2.9</v>
      </c>
      <c r="Q549" s="131" t="n"/>
      <c r="R549" s="131" t="n"/>
      <c r="S549" s="131" t="inlineStr">
        <is>
          <t>Hayır</t>
        </is>
      </c>
      <c r="T549" s="131" t="inlineStr">
        <is>
          <t>https://www.google.com/maps/dir/?api=1&amp;origin=38.348794%2C27.115525&amp;destination=38.374534%2C27.107659&amp;travelmode=driving</t>
        </is>
      </c>
      <c r="U549" s="131" t="inlineStr">
        <is>
          <t>GAZİEMİR-5</t>
        </is>
      </c>
      <c r="V549" s="131" t="n">
        <v>2.3</v>
      </c>
      <c r="W549" s="131" t="inlineStr">
        <is>
          <t>https://www.google.com/maps/dir/?api=1&amp;origin=38.348794%2C27.115525&amp;destination=38.3283%2C27.11964&amp;travelmode=driving</t>
        </is>
      </c>
      <c r="X549" s="131" t="inlineStr">
        <is>
          <t>GAZİEMİR-3</t>
        </is>
      </c>
      <c r="Y549" s="131" t="n">
        <v>2.8</v>
      </c>
      <c r="Z549" s="131" t="inlineStr">
        <is>
          <t>https://www.google.com/maps/dir/?api=1&amp;origin=38.348794%2C27.115525&amp;destination=38.32406%2C27.121958&amp;travelmode=driving</t>
        </is>
      </c>
      <c r="AA549" s="131" t="inlineStr">
        <is>
          <t>GAZİEMİR-1</t>
        </is>
      </c>
      <c r="AB549" s="131" t="n">
        <v>2.9</v>
      </c>
      <c r="AC549" s="131" t="inlineStr">
        <is>
          <t>https://www.google.com/maps/dir/?api=1&amp;origin=38.348794%2C27.115525&amp;destination=38.32574%2C27.131725&amp;travelmode=driving</t>
        </is>
      </c>
    </row>
    <row r="550" ht="30" customHeight="1" s="113">
      <c r="A550" s="124" t="inlineStr">
        <is>
          <t>KORAY KARACA</t>
        </is>
      </c>
      <c r="B550" s="124" t="inlineStr">
        <is>
          <t>M027</t>
        </is>
      </c>
      <c r="C550" s="124" t="inlineStr">
        <is>
          <t>HATAY</t>
        </is>
      </c>
      <c r="D550" s="124" t="inlineStr">
        <is>
          <t>İzmir</t>
        </is>
      </c>
      <c r="E550" s="124" t="inlineStr">
        <is>
          <t>HATAY çevresi</t>
        </is>
      </c>
      <c r="F550" s="124" t="n">
        <v>0</v>
      </c>
      <c r="G550" s="124" t="n">
        <v>38.385219</v>
      </c>
      <c r="H550" s="124" t="n">
        <v>27.125481</v>
      </c>
      <c r="I550" s="124" t="inlineStr">
        <is>
          <t>Bilinmiyor</t>
        </is>
      </c>
      <c r="J550" s="124" t="n">
        <v>45</v>
      </c>
      <c r="K550" s="124" t="inlineStr">
        <is>
          <t>Belirsiz</t>
        </is>
      </c>
      <c r="L550" s="124" t="n"/>
      <c r="M550" s="124" t="n"/>
      <c r="N550" s="124" t="inlineStr">
        <is>
          <t>Dummy - değiştiriniz</t>
        </is>
      </c>
      <c r="O550" s="124" t="inlineStr">
        <is>
          <t>Açık adres yalnız İK/admin tarafından görülmelidir; raporlara taşınmaz.</t>
        </is>
      </c>
      <c r="P550" s="131" t="n">
        <v>2.8</v>
      </c>
      <c r="Q550" s="131" t="n"/>
      <c r="R550" s="131" t="n"/>
      <c r="S550" s="131" t="inlineStr">
        <is>
          <t>Hayır</t>
        </is>
      </c>
      <c r="T550" s="131" t="inlineStr">
        <is>
          <t>https://www.google.com/maps/dir/?api=1&amp;origin=38.385219%2C27.125481&amp;destination=38.401482%2C27.101156&amp;travelmode=driving</t>
        </is>
      </c>
      <c r="U550" s="131" t="inlineStr">
        <is>
          <t>BOZYAKA</t>
        </is>
      </c>
      <c r="V550" s="131" t="n">
        <v>1.4</v>
      </c>
      <c r="W550" s="131" t="inlineStr">
        <is>
          <t>https://www.google.com/maps/dir/?api=1&amp;origin=38.385219%2C27.125481&amp;destination=38.397598%2C27.122202&amp;travelmode=driving</t>
        </is>
      </c>
      <c r="X550" s="131" t="inlineStr">
        <is>
          <t>ESKİİZMİR</t>
        </is>
      </c>
      <c r="Y550" s="131" t="n">
        <v>2</v>
      </c>
      <c r="Z550" s="131" t="inlineStr">
        <is>
          <t>https://www.google.com/maps/dir/?api=1&amp;origin=38.385219%2C27.125481&amp;destination=38.374534%2C27.107659&amp;travelmode=driving</t>
        </is>
      </c>
      <c r="AA550" s="131" t="inlineStr">
        <is>
          <t>AKEVLER</t>
        </is>
      </c>
      <c r="AB550" s="131" t="n">
        <v>2</v>
      </c>
      <c r="AC550" s="131" t="inlineStr">
        <is>
          <t>https://www.google.com/maps/dir/?api=1&amp;origin=38.385219%2C27.125481&amp;destination=38.394301%2C27.105194&amp;travelmode=driving</t>
        </is>
      </c>
    </row>
    <row r="551" ht="30" customHeight="1" s="113">
      <c r="A551" s="124" t="inlineStr">
        <is>
          <t>MELİH SELÇUK SABA</t>
        </is>
      </c>
      <c r="B551" s="124" t="inlineStr">
        <is>
          <t>M027</t>
        </is>
      </c>
      <c r="C551" s="124" t="inlineStr">
        <is>
          <t>HATAY</t>
        </is>
      </c>
      <c r="D551" s="124" t="inlineStr">
        <is>
          <t>İzmir</t>
        </is>
      </c>
      <c r="E551" s="124" t="inlineStr">
        <is>
          <t>HATAY çevresi</t>
        </is>
      </c>
      <c r="F551" s="124" t="n">
        <v>0</v>
      </c>
      <c r="G551" s="124" t="n">
        <v>38.42306</v>
      </c>
      <c r="H551" s="124" t="n">
        <v>27.075407</v>
      </c>
      <c r="I551" s="124" t="inlineStr">
        <is>
          <t>Bilinmiyor</t>
        </is>
      </c>
      <c r="J551" s="124" t="n">
        <v>45</v>
      </c>
      <c r="K551" s="124" t="inlineStr">
        <is>
          <t>Belirsiz</t>
        </is>
      </c>
      <c r="L551" s="124" t="n"/>
      <c r="M551" s="124" t="n"/>
      <c r="N551" s="124" t="inlineStr">
        <is>
          <t>Dummy - değiştiriniz</t>
        </is>
      </c>
      <c r="O551" s="124" t="inlineStr">
        <is>
          <t>Açık adres yalnız İK/admin tarafından görülmelidir; raporlara taşınmaz.</t>
        </is>
      </c>
      <c r="P551" s="131" t="n">
        <v>3.3</v>
      </c>
      <c r="Q551" s="131" t="n"/>
      <c r="R551" s="131" t="n"/>
      <c r="S551" s="131" t="inlineStr">
        <is>
          <t>Hayır</t>
        </is>
      </c>
      <c r="T551" s="131" t="inlineStr">
        <is>
          <t>https://www.google.com/maps/dir/?api=1&amp;origin=38.42306%2C27.075407&amp;destination=38.401482%2C27.101156&amp;travelmode=driving</t>
        </is>
      </c>
      <c r="U551" s="131" t="inlineStr">
        <is>
          <t>MENDERES DEPO</t>
        </is>
      </c>
      <c r="V551" s="131" t="n">
        <v>2</v>
      </c>
      <c r="W551" s="131" t="inlineStr">
        <is>
          <t>https://www.google.com/maps/dir/?api=1&amp;origin=38.42306%2C27.075407&amp;destination=38.441%2C27.072&amp;travelmode=driving</t>
        </is>
      </c>
      <c r="X551" s="131" t="inlineStr">
        <is>
          <t>GÖZTEPE</t>
        </is>
      </c>
      <c r="Y551" s="131" t="n">
        <v>2.9</v>
      </c>
      <c r="Z551" s="131" t="inlineStr">
        <is>
          <t>https://www.google.com/maps/dir/?api=1&amp;origin=38.42306%2C27.075407&amp;destination=38.401328%2C27.093267&amp;travelmode=driving</t>
        </is>
      </c>
      <c r="AA551" s="131" t="inlineStr">
        <is>
          <t>POLİGON</t>
        </is>
      </c>
      <c r="AB551" s="131" t="n">
        <v>3.1</v>
      </c>
      <c r="AC551" s="131" t="inlineStr">
        <is>
          <t>https://www.google.com/maps/dir/?api=1&amp;origin=38.42306%2C27.075407&amp;destination=38.395182%2C27.075087&amp;travelmode=driving</t>
        </is>
      </c>
    </row>
    <row r="552" ht="30" customHeight="1" s="113">
      <c r="A552" s="124" t="inlineStr">
        <is>
          <t>SİDAL AKIN</t>
        </is>
      </c>
      <c r="B552" s="124" t="inlineStr">
        <is>
          <t>M027</t>
        </is>
      </c>
      <c r="C552" s="124" t="inlineStr">
        <is>
          <t>HATAY</t>
        </is>
      </c>
      <c r="D552" s="124" t="inlineStr">
        <is>
          <t>İzmir</t>
        </is>
      </c>
      <c r="E552" s="124" t="inlineStr">
        <is>
          <t>HATAY çevresi</t>
        </is>
      </c>
      <c r="F552" s="124" t="n">
        <v>0</v>
      </c>
      <c r="G552" s="124" t="n">
        <v>38.385762</v>
      </c>
      <c r="H552" s="124" t="n">
        <v>27.111295</v>
      </c>
      <c r="I552" s="124" t="inlineStr">
        <is>
          <t>Bilinmiyor</t>
        </is>
      </c>
      <c r="J552" s="124" t="n">
        <v>45</v>
      </c>
      <c r="K552" s="124" t="inlineStr">
        <is>
          <t>Belirsiz</t>
        </is>
      </c>
      <c r="L552" s="124" t="n"/>
      <c r="M552" s="124" t="n"/>
      <c r="N552" s="124" t="inlineStr">
        <is>
          <t>Dummy - değiştiriniz</t>
        </is>
      </c>
      <c r="O552" s="124" t="inlineStr">
        <is>
          <t>Açık adres yalnız İK/admin tarafından görülmelidir; raporlara taşınmaz.</t>
        </is>
      </c>
      <c r="P552" s="131" t="n">
        <v>2</v>
      </c>
      <c r="Q552" s="131" t="n"/>
      <c r="R552" s="131" t="n"/>
      <c r="S552" s="131" t="inlineStr">
        <is>
          <t>Hayır</t>
        </is>
      </c>
      <c r="T552" s="131" t="inlineStr">
        <is>
          <t>https://www.google.com/maps/dir/?api=1&amp;origin=38.385762%2C27.111295&amp;destination=38.401482%2C27.101156&amp;travelmode=driving</t>
        </is>
      </c>
      <c r="U552" s="131" t="inlineStr">
        <is>
          <t>AKEVLER</t>
        </is>
      </c>
      <c r="V552" s="131" t="n">
        <v>1.1</v>
      </c>
      <c r="W552" s="131" t="inlineStr">
        <is>
          <t>https://www.google.com/maps/dir/?api=1&amp;origin=38.385762%2C27.111295&amp;destination=38.394301%2C27.105194&amp;travelmode=driving</t>
        </is>
      </c>
      <c r="X552" s="131" t="inlineStr">
        <is>
          <t>ESKİİZMİR</t>
        </is>
      </c>
      <c r="Y552" s="131" t="n">
        <v>1.3</v>
      </c>
      <c r="Z552" s="131" t="inlineStr">
        <is>
          <t>https://www.google.com/maps/dir/?api=1&amp;origin=38.385762%2C27.111295&amp;destination=38.374534%2C27.107659&amp;travelmode=driving</t>
        </is>
      </c>
      <c r="AA552" s="131" t="inlineStr">
        <is>
          <t>BOZYAKA</t>
        </is>
      </c>
      <c r="AB552" s="131" t="n">
        <v>1.6</v>
      </c>
      <c r="AC552" s="131" t="inlineStr">
        <is>
          <t>https://www.google.com/maps/dir/?api=1&amp;origin=38.385762%2C27.111295&amp;destination=38.397598%2C27.122202&amp;travelmode=driving</t>
        </is>
      </c>
    </row>
    <row r="553" ht="30" customHeight="1" s="113">
      <c r="A553" s="124" t="inlineStr">
        <is>
          <t>ŞÜKRAN AKAN</t>
        </is>
      </c>
      <c r="B553" s="124" t="inlineStr">
        <is>
          <t>M027</t>
        </is>
      </c>
      <c r="C553" s="124" t="inlineStr">
        <is>
          <t>HATAY</t>
        </is>
      </c>
      <c r="D553" s="124" t="inlineStr">
        <is>
          <t>İzmir</t>
        </is>
      </c>
      <c r="E553" s="124" t="inlineStr">
        <is>
          <t>HATAY çevresi</t>
        </is>
      </c>
      <c r="F553" s="124" t="n">
        <v>0</v>
      </c>
      <c r="G553" s="124" t="n">
        <v>38.384336</v>
      </c>
      <c r="H553" s="124" t="n">
        <v>27.079095</v>
      </c>
      <c r="I553" s="124" t="inlineStr">
        <is>
          <t>Bilinmiyor</t>
        </is>
      </c>
      <c r="J553" s="124" t="n">
        <v>45</v>
      </c>
      <c r="K553" s="124" t="inlineStr">
        <is>
          <t>Belirsiz</t>
        </is>
      </c>
      <c r="L553" s="124" t="n"/>
      <c r="M553" s="124" t="n"/>
      <c r="N553" s="124" t="inlineStr">
        <is>
          <t>Dummy - değiştiriniz</t>
        </is>
      </c>
      <c r="O553" s="124" t="inlineStr">
        <is>
          <t>Açık adres yalnız İK/admin tarafından görülmelidir; raporlara taşınmaz.</t>
        </is>
      </c>
      <c r="P553" s="131" t="n">
        <v>2.7</v>
      </c>
      <c r="Q553" s="131" t="n"/>
      <c r="R553" s="131" t="n"/>
      <c r="S553" s="131" t="inlineStr">
        <is>
          <t>Hayır</t>
        </is>
      </c>
      <c r="T553" s="131" t="inlineStr">
        <is>
          <t>https://www.google.com/maps/dir/?api=1&amp;origin=38.384336%2C27.079095&amp;destination=38.401482%2C27.101156&amp;travelmode=driving</t>
        </is>
      </c>
      <c r="U553" s="131" t="inlineStr">
        <is>
          <t>POLİGON</t>
        </is>
      </c>
      <c r="V553" s="131" t="n">
        <v>1.3</v>
      </c>
      <c r="W553" s="131" t="inlineStr">
        <is>
          <t>https://www.google.com/maps/dir/?api=1&amp;origin=38.384336%2C27.079095&amp;destination=38.395182%2C27.075087&amp;travelmode=driving</t>
        </is>
      </c>
      <c r="X553" s="131" t="inlineStr">
        <is>
          <t>BALÇOVA</t>
        </is>
      </c>
      <c r="Y553" s="131" t="n">
        <v>1.9</v>
      </c>
      <c r="Z553" s="131" t="inlineStr">
        <is>
          <t>https://www.google.com/maps/dir/?api=1&amp;origin=38.384336%2C27.079095&amp;destination=38.385072%2C27.057448&amp;travelmode=driving</t>
        </is>
      </c>
      <c r="AA553" s="131" t="inlineStr">
        <is>
          <t>GÖZTEPE</t>
        </is>
      </c>
      <c r="AB553" s="131" t="n">
        <v>2.3</v>
      </c>
      <c r="AC553" s="131" t="inlineStr">
        <is>
          <t>https://www.google.com/maps/dir/?api=1&amp;origin=38.384336%2C27.079095&amp;destination=38.401328%2C27.093267&amp;travelmode=driving</t>
        </is>
      </c>
    </row>
    <row r="554" ht="30" customHeight="1" s="113">
      <c r="A554" s="124" t="inlineStr">
        <is>
          <t>OSMAN YALÇIN</t>
        </is>
      </c>
      <c r="B554" s="124" t="inlineStr">
        <is>
          <t>M027</t>
        </is>
      </c>
      <c r="C554" s="124" t="inlineStr">
        <is>
          <t>HATAY</t>
        </is>
      </c>
      <c r="D554" s="124" t="inlineStr">
        <is>
          <t>İzmir</t>
        </is>
      </c>
      <c r="E554" s="124" t="inlineStr">
        <is>
          <t>HATAY çevresi</t>
        </is>
      </c>
      <c r="F554" s="124" t="n">
        <v>0</v>
      </c>
      <c r="G554" s="124" t="n">
        <v>38.427613</v>
      </c>
      <c r="H554" s="124" t="n">
        <v>27.105419</v>
      </c>
      <c r="I554" s="124" t="inlineStr">
        <is>
          <t>Bilinmiyor</t>
        </is>
      </c>
      <c r="J554" s="124" t="n">
        <v>45</v>
      </c>
      <c r="K554" s="124" t="inlineStr">
        <is>
          <t>Belirsiz</t>
        </is>
      </c>
      <c r="L554" s="124" t="n"/>
      <c r="M554" s="124" t="n"/>
      <c r="N554" s="124" t="inlineStr">
        <is>
          <t>Dummy - değiştiriniz</t>
        </is>
      </c>
      <c r="O554" s="124" t="inlineStr">
        <is>
          <t>Açık adres yalnız İK/admin tarafından görülmelidir; raporlara taşınmaz.</t>
        </is>
      </c>
      <c r="P554" s="131" t="n">
        <v>2.9</v>
      </c>
      <c r="Q554" s="131" t="n"/>
      <c r="R554" s="131" t="n"/>
      <c r="S554" s="131" t="inlineStr">
        <is>
          <t>Hayır</t>
        </is>
      </c>
      <c r="T554" s="131" t="inlineStr">
        <is>
          <t>https://www.google.com/maps/dir/?api=1&amp;origin=38.427613%2C27.105419&amp;destination=38.401482%2C27.101156&amp;travelmode=driving</t>
        </is>
      </c>
      <c r="U554" s="131" t="inlineStr">
        <is>
          <t>İZMİRSPOR</t>
        </is>
      </c>
      <c r="V554" s="131" t="n">
        <v>2.9</v>
      </c>
      <c r="W554" s="131" t="inlineStr">
        <is>
          <t>https://www.google.com/maps/dir/?api=1&amp;origin=38.427613%2C27.105419&amp;destination=38.403691%2C27.119105&amp;travelmode=driving</t>
        </is>
      </c>
      <c r="X554" s="131" t="inlineStr">
        <is>
          <t>HATAY</t>
        </is>
      </c>
      <c r="Y554" s="131" t="n">
        <v>2.9</v>
      </c>
      <c r="Z554" s="131" t="inlineStr">
        <is>
          <t>https://www.google.com/maps/dir/?api=1&amp;origin=38.427613%2C27.105419&amp;destination=38.401482%2C27.101156&amp;travelmode=driving</t>
        </is>
      </c>
      <c r="AA554" s="131" t="inlineStr">
        <is>
          <t>GÖZTEPE</t>
        </is>
      </c>
      <c r="AB554" s="131" t="n">
        <v>3.1</v>
      </c>
      <c r="AC554" s="131" t="inlineStr">
        <is>
          <t>https://www.google.com/maps/dir/?api=1&amp;origin=38.427613%2C27.105419&amp;destination=38.401328%2C27.093267&amp;travelmode=driving</t>
        </is>
      </c>
    </row>
    <row r="555" ht="30" customHeight="1" s="113">
      <c r="A555" s="124" t="inlineStr">
        <is>
          <t>OZAN TURGUT</t>
        </is>
      </c>
      <c r="B555" s="124" t="inlineStr">
        <is>
          <t>M027</t>
        </is>
      </c>
      <c r="C555" s="124" t="inlineStr">
        <is>
          <t>HATAY</t>
        </is>
      </c>
      <c r="D555" s="124" t="inlineStr">
        <is>
          <t>İzmir</t>
        </is>
      </c>
      <c r="E555" s="124" t="inlineStr">
        <is>
          <t>HATAY çevresi</t>
        </is>
      </c>
      <c r="F555" s="124" t="n">
        <v>0</v>
      </c>
      <c r="G555" s="124" t="n">
        <v>38.399842</v>
      </c>
      <c r="H555" s="124" t="n">
        <v>27.118233</v>
      </c>
      <c r="I555" s="124" t="inlineStr">
        <is>
          <t>Bilinmiyor</t>
        </is>
      </c>
      <c r="J555" s="124" t="n">
        <v>45</v>
      </c>
      <c r="K555" s="124" t="inlineStr">
        <is>
          <t>Belirsiz</t>
        </is>
      </c>
      <c r="L555" s="124" t="n"/>
      <c r="M555" s="124" t="n"/>
      <c r="N555" s="124" t="inlineStr">
        <is>
          <t>Dummy - değiştiriniz</t>
        </is>
      </c>
      <c r="O555" s="124" t="inlineStr">
        <is>
          <t>Açık adres yalnız İK/admin tarafından görülmelidir; raporlara taşınmaz.</t>
        </is>
      </c>
      <c r="P555" s="131" t="n">
        <v>1.5</v>
      </c>
      <c r="Q555" s="131" t="n"/>
      <c r="R555" s="131" t="n"/>
      <c r="S555" s="131" t="inlineStr">
        <is>
          <t>Hayır</t>
        </is>
      </c>
      <c r="T555" s="131" t="inlineStr">
        <is>
          <t>https://www.google.com/maps/dir/?api=1&amp;origin=38.399842%2C27.118233&amp;destination=38.401482%2C27.101156&amp;travelmode=driving</t>
        </is>
      </c>
      <c r="U555" s="131" t="inlineStr">
        <is>
          <t>BOZYAKA</t>
        </is>
      </c>
      <c r="V555" s="131" t="n">
        <v>0.4</v>
      </c>
      <c r="W555" s="131" t="inlineStr">
        <is>
          <t>https://www.google.com/maps/dir/?api=1&amp;origin=38.399842%2C27.118233&amp;destination=38.397598%2C27.122202&amp;travelmode=driving</t>
        </is>
      </c>
      <c r="X555" s="131" t="inlineStr">
        <is>
          <t>İZMİRSPOR</t>
        </is>
      </c>
      <c r="Y555" s="131" t="n">
        <v>0.4</v>
      </c>
      <c r="Z555" s="131" t="inlineStr">
        <is>
          <t>https://www.google.com/maps/dir/?api=1&amp;origin=38.399842%2C27.118233&amp;destination=38.403691%2C27.119105&amp;travelmode=driving</t>
        </is>
      </c>
      <c r="AA555" s="131" t="inlineStr">
        <is>
          <t>AKEVLER</t>
        </is>
      </c>
      <c r="AB555" s="131" t="n">
        <v>1.3</v>
      </c>
      <c r="AC555" s="131" t="inlineStr">
        <is>
          <t>https://www.google.com/maps/dir/?api=1&amp;origin=38.399842%2C27.118233&amp;destination=38.394301%2C27.105194&amp;travelmode=driving</t>
        </is>
      </c>
    </row>
    <row r="556" ht="30" customHeight="1" s="113">
      <c r="A556" s="124" t="inlineStr">
        <is>
          <t>YUSUF GÜLEŞ</t>
        </is>
      </c>
      <c r="B556" s="124" t="inlineStr">
        <is>
          <t>M027</t>
        </is>
      </c>
      <c r="C556" s="124" t="inlineStr">
        <is>
          <t>HATAY</t>
        </is>
      </c>
      <c r="D556" s="124" t="inlineStr">
        <is>
          <t>İzmir</t>
        </is>
      </c>
      <c r="E556" s="124" t="inlineStr">
        <is>
          <t>HATAY çevresi</t>
        </is>
      </c>
      <c r="F556" s="124" t="n">
        <v>0</v>
      </c>
      <c r="G556" s="124" t="n">
        <v>38.419932</v>
      </c>
      <c r="H556" s="124" t="n">
        <v>27.082581</v>
      </c>
      <c r="I556" s="124" t="inlineStr">
        <is>
          <t>Bilinmiyor</t>
        </is>
      </c>
      <c r="J556" s="124" t="n">
        <v>45</v>
      </c>
      <c r="K556" s="124" t="inlineStr">
        <is>
          <t>Belirsiz</t>
        </is>
      </c>
      <c r="L556" s="124" t="n"/>
      <c r="M556" s="124" t="n"/>
      <c r="N556" s="124" t="inlineStr">
        <is>
          <t>Dummy - değiştiriniz</t>
        </is>
      </c>
      <c r="O556" s="124" t="inlineStr">
        <is>
          <t>Açık adres yalnız İK/admin tarafından görülmelidir; raporlara taşınmaz.</t>
        </is>
      </c>
      <c r="P556" s="131" t="n">
        <v>2.6</v>
      </c>
      <c r="Q556" s="131" t="n"/>
      <c r="R556" s="131" t="n"/>
      <c r="S556" s="131" t="inlineStr">
        <is>
          <t>Hayır</t>
        </is>
      </c>
      <c r="T556" s="131" t="inlineStr">
        <is>
          <t>https://www.google.com/maps/dir/?api=1&amp;origin=38.419932%2C27.082581&amp;destination=38.401482%2C27.101156&amp;travelmode=driving</t>
        </is>
      </c>
      <c r="U556" s="131" t="inlineStr">
        <is>
          <t>GÖZTEPE</t>
        </is>
      </c>
      <c r="V556" s="131" t="n">
        <v>2.3</v>
      </c>
      <c r="W556" s="131" t="inlineStr">
        <is>
          <t>https://www.google.com/maps/dir/?api=1&amp;origin=38.419932%2C27.082581&amp;destination=38.401328%2C27.093267&amp;travelmode=driving</t>
        </is>
      </c>
      <c r="X556" s="131" t="inlineStr">
        <is>
          <t>MENDERES DEPO</t>
        </is>
      </c>
      <c r="Y556" s="131" t="n">
        <v>2.5</v>
      </c>
      <c r="Z556" s="131" t="inlineStr">
        <is>
          <t>https://www.google.com/maps/dir/?api=1&amp;origin=38.419932%2C27.082581&amp;destination=38.441%2C27.072&amp;travelmode=driving</t>
        </is>
      </c>
      <c r="AA556" s="131" t="inlineStr">
        <is>
          <t>HATAY</t>
        </is>
      </c>
      <c r="AB556" s="131" t="n">
        <v>2.6</v>
      </c>
      <c r="AC556" s="131" t="inlineStr">
        <is>
          <t>https://www.google.com/maps/dir/?api=1&amp;origin=38.419932%2C27.082581&amp;destination=38.401482%2C27.101156&amp;travelmode=driving</t>
        </is>
      </c>
    </row>
    <row r="557" ht="30" customHeight="1" s="113">
      <c r="A557" s="124" t="inlineStr">
        <is>
          <t>YASEMİN DEMİREL</t>
        </is>
      </c>
      <c r="B557" s="124" t="inlineStr">
        <is>
          <t>M051</t>
        </is>
      </c>
      <c r="C557" s="124" t="inlineStr">
        <is>
          <t>ŞİRİNYER</t>
        </is>
      </c>
      <c r="D557" s="124" t="inlineStr">
        <is>
          <t>İzmir</t>
        </is>
      </c>
      <c r="E557" s="124" t="inlineStr">
        <is>
          <t>ŞİRİNYER çevresi</t>
        </is>
      </c>
      <c r="F557" s="124" t="n">
        <v>0</v>
      </c>
      <c r="G557" s="124" t="n">
        <v>38.375193</v>
      </c>
      <c r="H557" s="124" t="n">
        <v>27.151332</v>
      </c>
      <c r="I557" s="124" t="inlineStr">
        <is>
          <t>Bilinmiyor</t>
        </is>
      </c>
      <c r="J557" s="124" t="n">
        <v>45</v>
      </c>
      <c r="K557" s="124" t="inlineStr">
        <is>
          <t>Belirsiz</t>
        </is>
      </c>
      <c r="L557" s="124" t="n"/>
      <c r="M557" s="124" t="n"/>
      <c r="N557" s="124" t="inlineStr">
        <is>
          <t>Dummy - değiştiriniz</t>
        </is>
      </c>
      <c r="O557" s="124" t="inlineStr">
        <is>
          <t>Açık adres yalnız İK/admin tarafından görülmelidir; raporlara taşınmaz.</t>
        </is>
      </c>
      <c r="P557" s="131" t="n">
        <v>2.7</v>
      </c>
      <c r="Q557" s="131" t="n"/>
      <c r="R557" s="131" t="n"/>
      <c r="S557" s="131" t="inlineStr">
        <is>
          <t>Hayır</t>
        </is>
      </c>
      <c r="T557" s="131" t="inlineStr">
        <is>
          <t>https://www.google.com/maps/dir/?api=1&amp;origin=38.375193%2C27.151332&amp;destination=38.399377%2C27.155469&amp;travelmode=driving</t>
        </is>
      </c>
      <c r="U557" s="131" t="inlineStr">
        <is>
          <t>BUCA</t>
        </is>
      </c>
      <c r="V557" s="131" t="n">
        <v>0.2</v>
      </c>
      <c r="W557" s="131" t="inlineStr">
        <is>
          <t>https://www.google.com/maps/dir/?api=1&amp;origin=38.375193%2C27.151332&amp;destination=38.373039%2C27.150591&amp;travelmode=driving</t>
        </is>
      </c>
      <c r="X557" s="131" t="inlineStr">
        <is>
          <t>GEDİZ</t>
        </is>
      </c>
      <c r="Y557" s="131" t="n">
        <v>0.9</v>
      </c>
      <c r="Z557" s="131" t="inlineStr">
        <is>
          <t>https://www.google.com/maps/dir/?api=1&amp;origin=38.375193%2C27.151332&amp;destination=38.37066%2C27.159618&amp;travelmode=driving</t>
        </is>
      </c>
      <c r="AA557" s="131" t="inlineStr">
        <is>
          <t>ŞİRİNYER 2</t>
        </is>
      </c>
      <c r="AB557" s="131" t="n">
        <v>1.8</v>
      </c>
      <c r="AC557" s="131" t="inlineStr">
        <is>
          <t>https://www.google.com/maps/dir/?api=1&amp;origin=38.375193%2C27.151332&amp;destination=38.3911321%2C27.1511743&amp;travelmode=driving</t>
        </is>
      </c>
    </row>
    <row r="558" ht="30" customHeight="1" s="113">
      <c r="A558" s="124" t="inlineStr">
        <is>
          <t>ÖZLEM TÜL</t>
        </is>
      </c>
      <c r="B558" s="124" t="inlineStr">
        <is>
          <t>M051</t>
        </is>
      </c>
      <c r="C558" s="124" t="inlineStr">
        <is>
          <t>ŞİRİNYER</t>
        </is>
      </c>
      <c r="D558" s="124" t="inlineStr">
        <is>
          <t>İzmir</t>
        </is>
      </c>
      <c r="E558" s="124" t="inlineStr">
        <is>
          <t>ŞİRİNYER çevresi</t>
        </is>
      </c>
      <c r="F558" s="124" t="n">
        <v>0</v>
      </c>
      <c r="G558" s="124" t="n">
        <v>38.394792</v>
      </c>
      <c r="H558" s="124" t="n">
        <v>27.15349</v>
      </c>
      <c r="I558" s="124" t="inlineStr">
        <is>
          <t>Bilinmiyor</t>
        </is>
      </c>
      <c r="J558" s="124" t="n">
        <v>45</v>
      </c>
      <c r="K558" s="124" t="inlineStr">
        <is>
          <t>Belirsiz</t>
        </is>
      </c>
      <c r="L558" s="124" t="n"/>
      <c r="M558" s="124" t="n"/>
      <c r="N558" s="124" t="inlineStr">
        <is>
          <t>Dummy - değiştiriniz</t>
        </is>
      </c>
      <c r="O558" s="124" t="inlineStr">
        <is>
          <t>Açık adres yalnız İK/admin tarafından görülmelidir; raporlara taşınmaz.</t>
        </is>
      </c>
      <c r="P558" s="131" t="n">
        <v>0.5</v>
      </c>
      <c r="Q558" s="131" t="n"/>
      <c r="R558" s="131" t="n"/>
      <c r="S558" s="131" t="inlineStr">
        <is>
          <t>Hayır</t>
        </is>
      </c>
      <c r="T558" s="131" t="inlineStr">
        <is>
          <t>https://www.google.com/maps/dir/?api=1&amp;origin=38.394792%2C27.15349&amp;destination=38.399377%2C27.155469&amp;travelmode=driving</t>
        </is>
      </c>
      <c r="U558" s="131" t="inlineStr">
        <is>
          <t>ŞİRİNYER 2</t>
        </is>
      </c>
      <c r="V558" s="131" t="n">
        <v>0.5</v>
      </c>
      <c r="W558" s="131" t="inlineStr">
        <is>
          <t>https://www.google.com/maps/dir/?api=1&amp;origin=38.394792%2C27.15349&amp;destination=38.3911321%2C27.1511743&amp;travelmode=driving</t>
        </is>
      </c>
      <c r="X558" s="131" t="inlineStr">
        <is>
          <t>BUCA2</t>
        </is>
      </c>
      <c r="Y558" s="131" t="n">
        <v>0.5</v>
      </c>
      <c r="Z558" s="131" t="inlineStr">
        <is>
          <t>https://www.google.com/maps/dir/?api=1&amp;origin=38.394792%2C27.15349&amp;destination=38.394722%2C27.148207&amp;travelmode=driving</t>
        </is>
      </c>
      <c r="AA558" s="131" t="inlineStr">
        <is>
          <t>ŞİRİNYER</t>
        </is>
      </c>
      <c r="AB558" s="131" t="n">
        <v>0.5</v>
      </c>
      <c r="AC558" s="131" t="inlineStr">
        <is>
          <t>https://www.google.com/maps/dir/?api=1&amp;origin=38.394792%2C27.15349&amp;destination=38.399377%2C27.155469&amp;travelmode=driving</t>
        </is>
      </c>
    </row>
    <row r="559" ht="30" customHeight="1" s="113">
      <c r="A559" s="124" t="inlineStr">
        <is>
          <t>ZEYNEP KORKMAZ</t>
        </is>
      </c>
      <c r="B559" s="124" t="inlineStr">
        <is>
          <t>M051</t>
        </is>
      </c>
      <c r="C559" s="124" t="inlineStr">
        <is>
          <t>ŞİRİNYER</t>
        </is>
      </c>
      <c r="D559" s="124" t="inlineStr">
        <is>
          <t>İzmir</t>
        </is>
      </c>
      <c r="E559" s="124" t="inlineStr">
        <is>
          <t>ŞİRİNYER çevresi</t>
        </is>
      </c>
      <c r="F559" s="124" t="n">
        <v>0</v>
      </c>
      <c r="G559" s="124" t="n">
        <v>38.413122</v>
      </c>
      <c r="H559" s="124" t="n">
        <v>27.165871</v>
      </c>
      <c r="I559" s="124" t="inlineStr">
        <is>
          <t>Bilinmiyor</t>
        </is>
      </c>
      <c r="J559" s="124" t="n">
        <v>45</v>
      </c>
      <c r="K559" s="124" t="inlineStr">
        <is>
          <t>Belirsiz</t>
        </is>
      </c>
      <c r="L559" s="124" t="n"/>
      <c r="M559" s="124" t="n"/>
      <c r="N559" s="124" t="inlineStr">
        <is>
          <t>Dummy - değiştiriniz</t>
        </is>
      </c>
      <c r="O559" s="124" t="inlineStr">
        <is>
          <t>Açık adres yalnız İK/admin tarafından görülmelidir; raporlara taşınmaz.</t>
        </is>
      </c>
      <c r="P559" s="131" t="n">
        <v>1.8</v>
      </c>
      <c r="Q559" s="131" t="n"/>
      <c r="R559" s="131" t="n"/>
      <c r="S559" s="131" t="inlineStr">
        <is>
          <t>Hayır</t>
        </is>
      </c>
      <c r="T559" s="131" t="inlineStr">
        <is>
          <t>https://www.google.com/maps/dir/?api=1&amp;origin=38.413122%2C27.165871&amp;destination=38.399377%2C27.155469&amp;travelmode=driving</t>
        </is>
      </c>
      <c r="U559" s="131" t="inlineStr">
        <is>
          <t>HAL DEPO</t>
        </is>
      </c>
      <c r="V559" s="131" t="n">
        <v>0.2</v>
      </c>
      <c r="W559" s="131" t="inlineStr">
        <is>
          <t>https://www.google.com/maps/dir/?api=1&amp;origin=38.413122%2C27.165871&amp;destination=38.412%2C27.168&amp;travelmode=driving</t>
        </is>
      </c>
      <c r="X559" s="131" t="inlineStr">
        <is>
          <t>ŞİRİNYER</t>
        </is>
      </c>
      <c r="Y559" s="131" t="n">
        <v>1.8</v>
      </c>
      <c r="Z559" s="131" t="inlineStr">
        <is>
          <t>https://www.google.com/maps/dir/?api=1&amp;origin=38.413122%2C27.165871&amp;destination=38.399377%2C27.155469&amp;travelmode=driving</t>
        </is>
      </c>
      <c r="AA559" s="131" t="inlineStr">
        <is>
          <t>BUCA2</t>
        </is>
      </c>
      <c r="AB559" s="131" t="n">
        <v>2.6</v>
      </c>
      <c r="AC559" s="131" t="inlineStr">
        <is>
          <t>https://www.google.com/maps/dir/?api=1&amp;origin=38.413122%2C27.165871&amp;destination=38.394722%2C27.148207&amp;travelmode=driving</t>
        </is>
      </c>
    </row>
    <row r="560" ht="30" customHeight="1" s="113">
      <c r="A560" s="124" t="inlineStr">
        <is>
          <t>BERFİN ÖNCEL</t>
        </is>
      </c>
      <c r="B560" s="124" t="inlineStr">
        <is>
          <t>M051</t>
        </is>
      </c>
      <c r="C560" s="124" t="inlineStr">
        <is>
          <t>ŞİRİNYER</t>
        </is>
      </c>
      <c r="D560" s="124" t="inlineStr">
        <is>
          <t>İzmir</t>
        </is>
      </c>
      <c r="E560" s="124" t="inlineStr">
        <is>
          <t>ŞİRİNYER çevresi</t>
        </is>
      </c>
      <c r="F560" s="124" t="n">
        <v>0</v>
      </c>
      <c r="G560" s="124" t="n">
        <v>38.428427</v>
      </c>
      <c r="H560" s="124" t="n">
        <v>27.131374</v>
      </c>
      <c r="I560" s="124" t="inlineStr">
        <is>
          <t>Bilinmiyor</t>
        </is>
      </c>
      <c r="J560" s="124" t="n">
        <v>45</v>
      </c>
      <c r="K560" s="124" t="inlineStr">
        <is>
          <t>Belirsiz</t>
        </is>
      </c>
      <c r="L560" s="124" t="n"/>
      <c r="M560" s="124" t="n"/>
      <c r="N560" s="124" t="inlineStr">
        <is>
          <t>Dummy - değiştiriniz</t>
        </is>
      </c>
      <c r="O560" s="124" t="inlineStr">
        <is>
          <t>Açık adres yalnız İK/admin tarafından görülmelidir; raporlara taşınmaz.</t>
        </is>
      </c>
      <c r="P560" s="131" t="n">
        <v>3.9</v>
      </c>
      <c r="Q560" s="131" t="n"/>
      <c r="R560" s="131" t="n"/>
      <c r="S560" s="131" t="inlineStr">
        <is>
          <t>Hayır</t>
        </is>
      </c>
      <c r="T560" s="131" t="inlineStr">
        <is>
          <t>https://www.google.com/maps/dir/?api=1&amp;origin=38.428427%2C27.131374&amp;destination=38.399377%2C27.155469&amp;travelmode=driving</t>
        </is>
      </c>
      <c r="U560" s="131" t="inlineStr">
        <is>
          <t>YAPICIOĞLU</t>
        </is>
      </c>
      <c r="V560" s="131" t="n">
        <v>1.9</v>
      </c>
      <c r="W560" s="131" t="inlineStr">
        <is>
          <t>https://www.google.com/maps/dir/?api=1&amp;origin=38.428427%2C27.131374&amp;destination=38.41192%2C27.135689&amp;travelmode=driving</t>
        </is>
      </c>
      <c r="X560" s="131" t="inlineStr">
        <is>
          <t>İZMİRSPOR</t>
        </is>
      </c>
      <c r="Y560" s="131" t="n">
        <v>3</v>
      </c>
      <c r="Z560" s="131" t="inlineStr">
        <is>
          <t>https://www.google.com/maps/dir/?api=1&amp;origin=38.428427%2C27.131374&amp;destination=38.403691%2C27.119105&amp;travelmode=driving</t>
        </is>
      </c>
      <c r="AA560" s="131" t="inlineStr">
        <is>
          <t>BOZYAKA</t>
        </is>
      </c>
      <c r="AB560" s="131" t="n">
        <v>3.5</v>
      </c>
      <c r="AC560" s="131" t="inlineStr">
        <is>
          <t>https://www.google.com/maps/dir/?api=1&amp;origin=38.428427%2C27.131374&amp;destination=38.397598%2C27.122202&amp;travelmode=driving</t>
        </is>
      </c>
    </row>
    <row r="561" ht="30" customHeight="1" s="113">
      <c r="A561" s="124" t="inlineStr">
        <is>
          <t>YASEMİN KARAGÖZ</t>
        </is>
      </c>
      <c r="B561" s="124" t="inlineStr">
        <is>
          <t>M051</t>
        </is>
      </c>
      <c r="C561" s="124" t="inlineStr">
        <is>
          <t>ŞİRİNYER</t>
        </is>
      </c>
      <c r="D561" s="124" t="inlineStr">
        <is>
          <t>İzmir</t>
        </is>
      </c>
      <c r="E561" s="124" t="inlineStr">
        <is>
          <t>ŞİRİNYER çevresi</t>
        </is>
      </c>
      <c r="F561" s="124" t="n">
        <v>0</v>
      </c>
      <c r="G561" s="124" t="n">
        <v>38.393534</v>
      </c>
      <c r="H561" s="124" t="n">
        <v>27.145827</v>
      </c>
      <c r="I561" s="124" t="inlineStr">
        <is>
          <t>Bilinmiyor</t>
        </is>
      </c>
      <c r="J561" s="124" t="n">
        <v>45</v>
      </c>
      <c r="K561" s="124" t="inlineStr">
        <is>
          <t>Belirsiz</t>
        </is>
      </c>
      <c r="L561" s="124" t="n"/>
      <c r="M561" s="124" t="n"/>
      <c r="N561" s="124" t="inlineStr">
        <is>
          <t>Dummy - değiştiriniz</t>
        </is>
      </c>
      <c r="O561" s="124" t="inlineStr">
        <is>
          <t>Açık adres yalnız İK/admin tarafından görülmelidir; raporlara taşınmaz.</t>
        </is>
      </c>
      <c r="P561" s="131" t="n">
        <v>1.1</v>
      </c>
      <c r="Q561" s="131" t="n"/>
      <c r="R561" s="131" t="n"/>
      <c r="S561" s="131" t="inlineStr">
        <is>
          <t>Hayır</t>
        </is>
      </c>
      <c r="T561" s="131" t="inlineStr">
        <is>
          <t>https://www.google.com/maps/dir/?api=1&amp;origin=38.393534%2C27.145827&amp;destination=38.399377%2C27.155469&amp;travelmode=driving</t>
        </is>
      </c>
      <c r="U561" s="131" t="inlineStr">
        <is>
          <t>BUCA2</t>
        </is>
      </c>
      <c r="V561" s="131" t="n">
        <v>0.2</v>
      </c>
      <c r="W561" s="131" t="inlineStr">
        <is>
          <t>https://www.google.com/maps/dir/?api=1&amp;origin=38.393534%2C27.145827&amp;destination=38.394722%2C27.148207&amp;travelmode=driving</t>
        </is>
      </c>
      <c r="X561" s="131" t="inlineStr">
        <is>
          <t>ŞİRİNYER 2</t>
        </is>
      </c>
      <c r="Y561" s="131" t="n">
        <v>0.5</v>
      </c>
      <c r="Z561" s="131" t="inlineStr">
        <is>
          <t>https://www.google.com/maps/dir/?api=1&amp;origin=38.393534%2C27.145827&amp;destination=38.3911321%2C27.1511743&amp;travelmode=driving</t>
        </is>
      </c>
      <c r="AA561" s="131" t="inlineStr">
        <is>
          <t>ŞİRİNYER</t>
        </is>
      </c>
      <c r="AB561" s="131" t="n">
        <v>1.1</v>
      </c>
      <c r="AC561" s="131" t="inlineStr">
        <is>
          <t>https://www.google.com/maps/dir/?api=1&amp;origin=38.393534%2C27.145827&amp;destination=38.399377%2C27.155469&amp;travelmode=driving</t>
        </is>
      </c>
    </row>
    <row r="562" ht="30" customHeight="1" s="113">
      <c r="A562" s="124" t="inlineStr">
        <is>
          <t>AHMET TURŞAK</t>
        </is>
      </c>
      <c r="B562" s="124" t="inlineStr">
        <is>
          <t>M051</t>
        </is>
      </c>
      <c r="C562" s="124" t="inlineStr">
        <is>
          <t>ŞİRİNYER</t>
        </is>
      </c>
      <c r="D562" s="124" t="inlineStr">
        <is>
          <t>İzmir</t>
        </is>
      </c>
      <c r="E562" s="124" t="inlineStr">
        <is>
          <t>ŞİRİNYER çevresi</t>
        </is>
      </c>
      <c r="F562" s="124" t="n">
        <v>0</v>
      </c>
      <c r="G562" s="124" t="n">
        <v>38.421077</v>
      </c>
      <c r="H562" s="124" t="n">
        <v>27.140388</v>
      </c>
      <c r="I562" s="124" t="inlineStr">
        <is>
          <t>Bilinmiyor</t>
        </is>
      </c>
      <c r="J562" s="124" t="n">
        <v>45</v>
      </c>
      <c r="K562" s="124" t="inlineStr">
        <is>
          <t>Belirsiz</t>
        </is>
      </c>
      <c r="L562" s="124" t="n"/>
      <c r="M562" s="124" t="n"/>
      <c r="N562" s="124" t="inlineStr">
        <is>
          <t>Dummy - değiştiriniz</t>
        </is>
      </c>
      <c r="O562" s="124" t="inlineStr">
        <is>
          <t>Açık adres yalnız İK/admin tarafından görülmelidir; raporlara taşınmaz.</t>
        </is>
      </c>
      <c r="P562" s="131" t="n">
        <v>2.7</v>
      </c>
      <c r="Q562" s="131" t="n"/>
      <c r="R562" s="131" t="n"/>
      <c r="S562" s="131" t="inlineStr">
        <is>
          <t>Hayır</t>
        </is>
      </c>
      <c r="T562" s="131" t="inlineStr">
        <is>
          <t>https://www.google.com/maps/dir/?api=1&amp;origin=38.421077%2C27.140388&amp;destination=38.399377%2C27.155469&amp;travelmode=driving</t>
        </is>
      </c>
      <c r="U562" s="131" t="inlineStr">
        <is>
          <t>YAPICIOĞLU</t>
        </is>
      </c>
      <c r="V562" s="131" t="n">
        <v>1.1</v>
      </c>
      <c r="W562" s="131" t="inlineStr">
        <is>
          <t>https://www.google.com/maps/dir/?api=1&amp;origin=38.421077%2C27.140388&amp;destination=38.41192%2C27.135689&amp;travelmode=driving</t>
        </is>
      </c>
      <c r="X562" s="131" t="inlineStr">
        <is>
          <t>HAL DEPO</t>
        </is>
      </c>
      <c r="Y562" s="131" t="n">
        <v>2.6</v>
      </c>
      <c r="Z562" s="131" t="inlineStr">
        <is>
          <t>https://www.google.com/maps/dir/?api=1&amp;origin=38.421077%2C27.140388&amp;destination=38.412%2C27.168&amp;travelmode=driving</t>
        </is>
      </c>
      <c r="AA562" s="131" t="inlineStr">
        <is>
          <t>İZMİRSPOR</t>
        </is>
      </c>
      <c r="AB562" s="131" t="n">
        <v>2.7</v>
      </c>
      <c r="AC562" s="131" t="inlineStr">
        <is>
          <t>https://www.google.com/maps/dir/?api=1&amp;origin=38.421077%2C27.140388&amp;destination=38.403691%2C27.119105&amp;travelmode=driving</t>
        </is>
      </c>
    </row>
    <row r="563" ht="30" customHeight="1" s="113">
      <c r="A563" s="124" t="inlineStr">
        <is>
          <t>ANIL ZORLU</t>
        </is>
      </c>
      <c r="B563" s="124" t="inlineStr">
        <is>
          <t>M051</t>
        </is>
      </c>
      <c r="C563" s="124" t="inlineStr">
        <is>
          <t>ŞİRİNYER</t>
        </is>
      </c>
      <c r="D563" s="124" t="inlineStr">
        <is>
          <t>İzmir</t>
        </is>
      </c>
      <c r="E563" s="124" t="inlineStr">
        <is>
          <t>ŞİRİNYER çevresi</t>
        </is>
      </c>
      <c r="F563" s="124" t="n">
        <v>0</v>
      </c>
      <c r="G563" s="124" t="n">
        <v>38.38079</v>
      </c>
      <c r="H563" s="124" t="n">
        <v>27.152386</v>
      </c>
      <c r="I563" s="124" t="inlineStr">
        <is>
          <t>Bilinmiyor</t>
        </is>
      </c>
      <c r="J563" s="124" t="n">
        <v>45</v>
      </c>
      <c r="K563" s="124" t="inlineStr">
        <is>
          <t>Belirsiz</t>
        </is>
      </c>
      <c r="L563" s="124" t="n"/>
      <c r="M563" s="124" t="n"/>
      <c r="N563" s="124" t="inlineStr">
        <is>
          <t>Dummy - değiştiriniz</t>
        </is>
      </c>
      <c r="O563" s="124" t="inlineStr">
        <is>
          <t>Açık adres yalnız İK/admin tarafından görülmelidir; raporlara taşınmaz.</t>
        </is>
      </c>
      <c r="P563" s="131" t="n">
        <v>2.1</v>
      </c>
      <c r="Q563" s="131" t="n"/>
      <c r="R563" s="131" t="n"/>
      <c r="S563" s="131" t="inlineStr">
        <is>
          <t>Hayır</t>
        </is>
      </c>
      <c r="T563" s="131" t="inlineStr">
        <is>
          <t>https://www.google.com/maps/dir/?api=1&amp;origin=38.38079%2C27.152386&amp;destination=38.399377%2C27.155469&amp;travelmode=driving</t>
        </is>
      </c>
      <c r="U563" s="131" t="inlineStr">
        <is>
          <t>BUCA</t>
        </is>
      </c>
      <c r="V563" s="131" t="n">
        <v>0.9</v>
      </c>
      <c r="W563" s="131" t="inlineStr">
        <is>
          <t>https://www.google.com/maps/dir/?api=1&amp;origin=38.38079%2C27.152386&amp;destination=38.373039%2C27.150591&amp;travelmode=driving</t>
        </is>
      </c>
      <c r="X563" s="131" t="inlineStr">
        <is>
          <t>ŞİRİNYER 2</t>
        </is>
      </c>
      <c r="Y563" s="131" t="n">
        <v>1.2</v>
      </c>
      <c r="Z563" s="131" t="inlineStr">
        <is>
          <t>https://www.google.com/maps/dir/?api=1&amp;origin=38.38079%2C27.152386&amp;destination=38.3911321%2C27.1511743&amp;travelmode=driving</t>
        </is>
      </c>
      <c r="AA563" s="131" t="inlineStr">
        <is>
          <t>GEDİZ</t>
        </is>
      </c>
      <c r="AB563" s="131" t="n">
        <v>1.3</v>
      </c>
      <c r="AC563" s="131" t="inlineStr">
        <is>
          <t>https://www.google.com/maps/dir/?api=1&amp;origin=38.38079%2C27.152386&amp;destination=38.37066%2C27.159618&amp;travelmode=driving</t>
        </is>
      </c>
    </row>
    <row r="564" ht="30" customHeight="1" s="113">
      <c r="A564" s="124" t="inlineStr">
        <is>
          <t>MUSTAFA EMRE AKTAŞ</t>
        </is>
      </c>
      <c r="B564" s="124" t="inlineStr">
        <is>
          <t>M051</t>
        </is>
      </c>
      <c r="C564" s="124" t="inlineStr">
        <is>
          <t>ŞİRİNYER</t>
        </is>
      </c>
      <c r="D564" s="124" t="inlineStr">
        <is>
          <t>İzmir</t>
        </is>
      </c>
      <c r="E564" s="124" t="inlineStr">
        <is>
          <t>ŞİRİNYER çevresi</t>
        </is>
      </c>
      <c r="F564" s="124" t="n">
        <v>0</v>
      </c>
      <c r="G564" s="124" t="n">
        <v>38.39469</v>
      </c>
      <c r="H564" s="124" t="n">
        <v>27.142182</v>
      </c>
      <c r="I564" s="124" t="inlineStr">
        <is>
          <t>Bilinmiyor</t>
        </is>
      </c>
      <c r="J564" s="124" t="n">
        <v>45</v>
      </c>
      <c r="K564" s="124" t="inlineStr">
        <is>
          <t>Belirsiz</t>
        </is>
      </c>
      <c r="L564" s="124" t="n"/>
      <c r="M564" s="124" t="n"/>
      <c r="N564" s="124" t="inlineStr">
        <is>
          <t>Dummy - değiştiriniz</t>
        </is>
      </c>
      <c r="O564" s="124" t="inlineStr">
        <is>
          <t>Açık adres yalnız İK/admin tarafından görülmelidir; raporlara taşınmaz.</t>
        </is>
      </c>
      <c r="P564" s="131" t="n">
        <v>1.3</v>
      </c>
      <c r="Q564" s="131" t="n"/>
      <c r="R564" s="131" t="n"/>
      <c r="S564" s="131" t="inlineStr">
        <is>
          <t>Hayır</t>
        </is>
      </c>
      <c r="T564" s="131" t="inlineStr">
        <is>
          <t>https://www.google.com/maps/dir/?api=1&amp;origin=38.39469%2C27.142182&amp;destination=38.399377%2C27.155469&amp;travelmode=driving</t>
        </is>
      </c>
      <c r="U564" s="131" t="inlineStr">
        <is>
          <t>BUCA2</t>
        </is>
      </c>
      <c r="V564" s="131" t="n">
        <v>0.5</v>
      </c>
      <c r="W564" s="131" t="inlineStr">
        <is>
          <t>https://www.google.com/maps/dir/?api=1&amp;origin=38.39469%2C27.142182&amp;destination=38.394722%2C27.148207&amp;travelmode=driving</t>
        </is>
      </c>
      <c r="X564" s="131" t="inlineStr">
        <is>
          <t>ŞİRİNYER 2</t>
        </is>
      </c>
      <c r="Y564" s="131" t="n">
        <v>0.9</v>
      </c>
      <c r="Z564" s="131" t="inlineStr">
        <is>
          <t>https://www.google.com/maps/dir/?api=1&amp;origin=38.39469%2C27.142182&amp;destination=38.3911321%2C27.1511743&amp;travelmode=driving</t>
        </is>
      </c>
      <c r="AA564" s="131" t="inlineStr">
        <is>
          <t>ŞİRİNYER</t>
        </is>
      </c>
      <c r="AB564" s="131" t="n">
        <v>1.3</v>
      </c>
      <c r="AC564" s="131" t="inlineStr">
        <is>
          <t>https://www.google.com/maps/dir/?api=1&amp;origin=38.39469%2C27.142182&amp;destination=38.399377%2C27.155469&amp;travelmode=driving</t>
        </is>
      </c>
    </row>
    <row r="565" ht="30" customHeight="1" s="113">
      <c r="A565" s="124" t="inlineStr">
        <is>
          <t>SELVİNAZ TOSUN</t>
        </is>
      </c>
      <c r="B565" s="124" t="inlineStr">
        <is>
          <t>M051</t>
        </is>
      </c>
      <c r="C565" s="124" t="inlineStr">
        <is>
          <t>ŞİRİNYER</t>
        </is>
      </c>
      <c r="D565" s="124" t="inlineStr">
        <is>
          <t>İzmir</t>
        </is>
      </c>
      <c r="E565" s="124" t="inlineStr">
        <is>
          <t>ŞİRİNYER çevresi</t>
        </is>
      </c>
      <c r="F565" s="124" t="n">
        <v>0</v>
      </c>
      <c r="G565" s="124" t="n">
        <v>38.384365</v>
      </c>
      <c r="H565" s="124" t="n">
        <v>27.180865</v>
      </c>
      <c r="I565" s="124" t="inlineStr">
        <is>
          <t>Bilinmiyor</t>
        </is>
      </c>
      <c r="J565" s="124" t="n">
        <v>45</v>
      </c>
      <c r="K565" s="124" t="inlineStr">
        <is>
          <t>Belirsiz</t>
        </is>
      </c>
      <c r="L565" s="124" t="n"/>
      <c r="M565" s="124" t="n"/>
      <c r="N565" s="124" t="inlineStr">
        <is>
          <t>Dummy - değiştiriniz</t>
        </is>
      </c>
      <c r="O565" s="124" t="inlineStr">
        <is>
          <t>Açık adres yalnız İK/admin tarafından görülmelidir; raporlara taşınmaz.</t>
        </is>
      </c>
      <c r="P565" s="131" t="n">
        <v>2.8</v>
      </c>
      <c r="Q565" s="131" t="n"/>
      <c r="R565" s="131" t="n"/>
      <c r="S565" s="131" t="inlineStr">
        <is>
          <t>Hayır</t>
        </is>
      </c>
      <c r="T565" s="131" t="inlineStr">
        <is>
          <t>https://www.google.com/maps/dir/?api=1&amp;origin=38.384365%2C27.180865&amp;destination=38.399377%2C27.155469&amp;travelmode=driving</t>
        </is>
      </c>
      <c r="U565" s="131" t="inlineStr">
        <is>
          <t>GEDİZ</t>
        </is>
      </c>
      <c r="V565" s="131" t="n">
        <v>2.4</v>
      </c>
      <c r="W565" s="131" t="inlineStr">
        <is>
          <t>https://www.google.com/maps/dir/?api=1&amp;origin=38.384365%2C27.180865&amp;destination=38.37066%2C27.159618&amp;travelmode=driving</t>
        </is>
      </c>
      <c r="X565" s="131" t="inlineStr">
        <is>
          <t>ŞİRİNYER 2</t>
        </is>
      </c>
      <c r="Y565" s="131" t="n">
        <v>2.7</v>
      </c>
      <c r="Z565" s="131" t="inlineStr">
        <is>
          <t>https://www.google.com/maps/dir/?api=1&amp;origin=38.384365%2C27.180865&amp;destination=38.3911321%2C27.1511743&amp;travelmode=driving</t>
        </is>
      </c>
      <c r="AA565" s="131" t="inlineStr">
        <is>
          <t>ŞİRİNYER</t>
        </is>
      </c>
      <c r="AB565" s="131" t="n">
        <v>2.8</v>
      </c>
      <c r="AC565" s="131" t="inlineStr">
        <is>
          <t>https://www.google.com/maps/dir/?api=1&amp;origin=38.384365%2C27.180865&amp;destination=38.399377%2C27.155469&amp;travelmode=driving</t>
        </is>
      </c>
    </row>
    <row r="566" ht="30" customHeight="1" s="113">
      <c r="A566" s="124" t="inlineStr">
        <is>
          <t>GAMZE EKİNCİ</t>
        </is>
      </c>
      <c r="B566" s="124" t="inlineStr">
        <is>
          <t>M051</t>
        </is>
      </c>
      <c r="C566" s="124" t="inlineStr">
        <is>
          <t>ŞİRİNYER</t>
        </is>
      </c>
      <c r="D566" s="124" t="inlineStr">
        <is>
          <t>İzmir</t>
        </is>
      </c>
      <c r="E566" s="124" t="inlineStr">
        <is>
          <t>ŞİRİNYER çevresi</t>
        </is>
      </c>
      <c r="F566" s="124" t="n">
        <v>0</v>
      </c>
      <c r="G566" s="124" t="n">
        <v>38.395965</v>
      </c>
      <c r="H566" s="124" t="n">
        <v>27.17715</v>
      </c>
      <c r="I566" s="124" t="inlineStr">
        <is>
          <t>Bilinmiyor</t>
        </is>
      </c>
      <c r="J566" s="124" t="n">
        <v>45</v>
      </c>
      <c r="K566" s="124" t="inlineStr">
        <is>
          <t>Belirsiz</t>
        </is>
      </c>
      <c r="L566" s="124" t="n"/>
      <c r="M566" s="124" t="n"/>
      <c r="N566" s="124" t="inlineStr">
        <is>
          <t>Dummy - değiştiriniz</t>
        </is>
      </c>
      <c r="O566" s="124" t="inlineStr">
        <is>
          <t>Açık adres yalnız İK/admin tarafından görülmelidir; raporlara taşınmaz.</t>
        </is>
      </c>
      <c r="P566" s="131" t="n">
        <v>1.9</v>
      </c>
      <c r="Q566" s="131" t="n"/>
      <c r="R566" s="131" t="n"/>
      <c r="S566" s="131" t="inlineStr">
        <is>
          <t>Evet</t>
        </is>
      </c>
      <c r="T566" s="131" t="inlineStr">
        <is>
          <t>https://www.google.com/maps/dir/?api=1&amp;origin=38.395965%2C27.17715&amp;destination=38.399377%2C27.155469&amp;travelmode=driving</t>
        </is>
      </c>
      <c r="U566" s="131" t="inlineStr">
        <is>
          <t>ŞİRİNYER</t>
        </is>
      </c>
      <c r="V566" s="131" t="n">
        <v>1.9</v>
      </c>
      <c r="W566" s="131" t="inlineStr">
        <is>
          <t>https://www.google.com/maps/dir/?api=1&amp;origin=38.395965%2C27.17715&amp;destination=38.399377%2C27.155469&amp;travelmode=driving</t>
        </is>
      </c>
      <c r="X566" s="131" t="inlineStr">
        <is>
          <t>HAL DEPO</t>
        </is>
      </c>
      <c r="Y566" s="131" t="n">
        <v>2</v>
      </c>
      <c r="Z566" s="131" t="inlineStr">
        <is>
          <t>https://www.google.com/maps/dir/?api=1&amp;origin=38.395965%2C27.17715&amp;destination=38.412%2C27.168&amp;travelmode=driving</t>
        </is>
      </c>
      <c r="AA566" s="131" t="inlineStr">
        <is>
          <t>ŞİRİNYER 2</t>
        </is>
      </c>
      <c r="AB566" s="131" t="n">
        <v>2.3</v>
      </c>
      <c r="AC566" s="131" t="inlineStr">
        <is>
          <t>https://www.google.com/maps/dir/?api=1&amp;origin=38.395965%2C27.17715&amp;destination=38.3911321%2C27.1511743&amp;travelmode=driving</t>
        </is>
      </c>
    </row>
    <row r="567" ht="30" customHeight="1" s="113">
      <c r="A567" s="124" t="inlineStr">
        <is>
          <t>MEHMET KIRIŞ</t>
        </is>
      </c>
      <c r="B567" s="124" t="inlineStr">
        <is>
          <t>M051</t>
        </is>
      </c>
      <c r="C567" s="124" t="inlineStr">
        <is>
          <t>ŞİRİNYER</t>
        </is>
      </c>
      <c r="D567" s="124" t="inlineStr">
        <is>
          <t>İzmir</t>
        </is>
      </c>
      <c r="E567" s="124" t="inlineStr">
        <is>
          <t>ŞİRİNYER çevresi</t>
        </is>
      </c>
      <c r="F567" s="124" t="n">
        <v>0</v>
      </c>
      <c r="G567" s="124" t="n">
        <v>38.402397</v>
      </c>
      <c r="H567" s="124" t="n">
        <v>27.128504</v>
      </c>
      <c r="I567" s="124" t="inlineStr">
        <is>
          <t>Bilinmiyor</t>
        </is>
      </c>
      <c r="J567" s="124" t="n">
        <v>45</v>
      </c>
      <c r="K567" s="124" t="inlineStr">
        <is>
          <t>Belirsiz</t>
        </is>
      </c>
      <c r="L567" s="124" t="n"/>
      <c r="M567" s="124" t="n"/>
      <c r="N567" s="124" t="inlineStr">
        <is>
          <t>Dummy - değiştiriniz</t>
        </is>
      </c>
      <c r="O567" s="124" t="inlineStr">
        <is>
          <t>Açık adres yalnız İK/admin tarafından görülmelidir; raporlara taşınmaz.</t>
        </is>
      </c>
      <c r="P567" s="131" t="n">
        <v>2.4</v>
      </c>
      <c r="Q567" s="131" t="n"/>
      <c r="R567" s="131" t="n"/>
      <c r="S567" s="131" t="inlineStr">
        <is>
          <t>Hayır</t>
        </is>
      </c>
      <c r="T567" s="131" t="inlineStr">
        <is>
          <t>https://www.google.com/maps/dir/?api=1&amp;origin=38.402397%2C27.128504&amp;destination=38.399377%2C27.155469&amp;travelmode=driving</t>
        </is>
      </c>
      <c r="U567" s="131" t="inlineStr">
        <is>
          <t>BOZYAKA</t>
        </is>
      </c>
      <c r="V567" s="131" t="n">
        <v>0.8</v>
      </c>
      <c r="W567" s="131" t="inlineStr">
        <is>
          <t>https://www.google.com/maps/dir/?api=1&amp;origin=38.402397%2C27.128504&amp;destination=38.397598%2C27.122202&amp;travelmode=driving</t>
        </is>
      </c>
      <c r="X567" s="131" t="inlineStr">
        <is>
          <t>İZMİRSPOR</t>
        </is>
      </c>
      <c r="Y567" s="131" t="n">
        <v>0.8</v>
      </c>
      <c r="Z567" s="131" t="inlineStr">
        <is>
          <t>https://www.google.com/maps/dir/?api=1&amp;origin=38.402397%2C27.128504&amp;destination=38.403691%2C27.119105&amp;travelmode=driving</t>
        </is>
      </c>
      <c r="AA567" s="131" t="inlineStr">
        <is>
          <t>YAPICIOĞLU</t>
        </is>
      </c>
      <c r="AB567" s="131" t="n">
        <v>1.2</v>
      </c>
      <c r="AC567" s="131" t="inlineStr">
        <is>
          <t>https://www.google.com/maps/dir/?api=1&amp;origin=38.402397%2C27.128504&amp;destination=38.41192%2C27.135689&amp;travelmode=driving</t>
        </is>
      </c>
    </row>
    <row r="568" ht="30" customHeight="1" s="113">
      <c r="A568" s="124" t="inlineStr">
        <is>
          <t>MEHMET DAĞ</t>
        </is>
      </c>
      <c r="B568" s="124" t="inlineStr">
        <is>
          <t>M051</t>
        </is>
      </c>
      <c r="C568" s="124" t="inlineStr">
        <is>
          <t>ŞİRİNYER</t>
        </is>
      </c>
      <c r="D568" s="124" t="inlineStr">
        <is>
          <t>İzmir</t>
        </is>
      </c>
      <c r="E568" s="124" t="inlineStr">
        <is>
          <t>ŞİRİNYER çevresi</t>
        </is>
      </c>
      <c r="F568" s="124" t="n">
        <v>0</v>
      </c>
      <c r="G568" s="124" t="n">
        <v>38.429334</v>
      </c>
      <c r="H568" s="124" t="n">
        <v>27.175631</v>
      </c>
      <c r="I568" s="124" t="inlineStr">
        <is>
          <t>Bilinmiyor</t>
        </is>
      </c>
      <c r="J568" s="124" t="n">
        <v>45</v>
      </c>
      <c r="K568" s="124" t="inlineStr">
        <is>
          <t>Belirsiz</t>
        </is>
      </c>
      <c r="L568" s="124" t="n"/>
      <c r="M568" s="124" t="n"/>
      <c r="N568" s="124" t="inlineStr">
        <is>
          <t>Dummy - değiştiriniz</t>
        </is>
      </c>
      <c r="O568" s="124" t="inlineStr">
        <is>
          <t>Açık adres yalnız İK/admin tarafından görülmelidir; raporlara taşınmaz.</t>
        </is>
      </c>
      <c r="P568" s="131" t="n">
        <v>3.8</v>
      </c>
      <c r="Q568" s="131" t="n"/>
      <c r="R568" s="131" t="n"/>
      <c r="S568" s="131" t="inlineStr">
        <is>
          <t>Hayır</t>
        </is>
      </c>
      <c r="T568" s="131" t="inlineStr">
        <is>
          <t>https://www.google.com/maps/dir/?api=1&amp;origin=38.429334%2C27.175631&amp;destination=38.399377%2C27.155469&amp;travelmode=driving</t>
        </is>
      </c>
      <c r="U568" s="131" t="inlineStr">
        <is>
          <t>ÇAMDİBİ</t>
        </is>
      </c>
      <c r="V568" s="131" t="n">
        <v>2</v>
      </c>
      <c r="W568" s="131" t="inlineStr">
        <is>
          <t>https://www.google.com/maps/dir/?api=1&amp;origin=38.429334%2C27.175631&amp;destination=38.438109%2C27.19608&amp;travelmode=driving</t>
        </is>
      </c>
      <c r="X568" s="131" t="inlineStr">
        <is>
          <t>HAL DEPO</t>
        </is>
      </c>
      <c r="Y568" s="131" t="n">
        <v>2</v>
      </c>
      <c r="Z568" s="131" t="inlineStr">
        <is>
          <t>https://www.google.com/maps/dir/?api=1&amp;origin=38.429334%2C27.175631&amp;destination=38.412%2C27.168&amp;travelmode=driving</t>
        </is>
      </c>
      <c r="AA568" s="131" t="inlineStr">
        <is>
          <t>YEŞİLOVA</t>
        </is>
      </c>
      <c r="AB568" s="131" t="n">
        <v>2.8</v>
      </c>
      <c r="AC568" s="131" t="inlineStr">
        <is>
          <t>https://www.google.com/maps/dir/?api=1&amp;origin=38.429334%2C27.175631&amp;destination=38.436005%2C27.206807&amp;travelmode=driving</t>
        </is>
      </c>
    </row>
    <row r="569" ht="30" customHeight="1" s="113">
      <c r="A569" s="124" t="inlineStr">
        <is>
          <t>SEYFETTİN DAŞ</t>
        </is>
      </c>
      <c r="B569" s="124" t="inlineStr">
        <is>
          <t>M051</t>
        </is>
      </c>
      <c r="C569" s="124" t="inlineStr">
        <is>
          <t>ŞİRİNYER</t>
        </is>
      </c>
      <c r="D569" s="124" t="inlineStr">
        <is>
          <t>İzmir</t>
        </is>
      </c>
      <c r="E569" s="124" t="inlineStr">
        <is>
          <t>ŞİRİNYER çevresi</t>
        </is>
      </c>
      <c r="F569" s="124" t="n">
        <v>0</v>
      </c>
      <c r="G569" s="124" t="n">
        <v>38.427517</v>
      </c>
      <c r="H569" s="124" t="n">
        <v>27.181051</v>
      </c>
      <c r="I569" s="124" t="inlineStr">
        <is>
          <t>Bilinmiyor</t>
        </is>
      </c>
      <c r="J569" s="124" t="n">
        <v>45</v>
      </c>
      <c r="K569" s="124" t="inlineStr">
        <is>
          <t>Belirsiz</t>
        </is>
      </c>
      <c r="L569" s="124" t="n"/>
      <c r="M569" s="124" t="n"/>
      <c r="N569" s="124" t="inlineStr">
        <is>
          <t>Dummy - değiştiriniz</t>
        </is>
      </c>
      <c r="O569" s="124" t="inlineStr">
        <is>
          <t>Açık adres yalnız İK/admin tarafından görülmelidir; raporlara taşınmaz.</t>
        </is>
      </c>
      <c r="P569" s="131" t="n">
        <v>3.8</v>
      </c>
      <c r="Q569" s="131" t="n"/>
      <c r="R569" s="131" t="n"/>
      <c r="S569" s="131" t="inlineStr">
        <is>
          <t>Hayır</t>
        </is>
      </c>
      <c r="T569" s="131" t="inlineStr">
        <is>
          <t>https://www.google.com/maps/dir/?api=1&amp;origin=38.427517%2C27.181051&amp;destination=38.399377%2C27.155469&amp;travelmode=driving</t>
        </is>
      </c>
      <c r="U569" s="131" t="inlineStr">
        <is>
          <t>ÇAMDİBİ</t>
        </is>
      </c>
      <c r="V569" s="131" t="n">
        <v>1.8</v>
      </c>
      <c r="W569" s="131" t="inlineStr">
        <is>
          <t>https://www.google.com/maps/dir/?api=1&amp;origin=38.427517%2C27.181051&amp;destination=38.438109%2C27.19608&amp;travelmode=driving</t>
        </is>
      </c>
      <c r="X569" s="131" t="inlineStr">
        <is>
          <t>HAL DEPO</t>
        </is>
      </c>
      <c r="Y569" s="131" t="n">
        <v>2.1</v>
      </c>
      <c r="Z569" s="131" t="inlineStr">
        <is>
          <t>https://www.google.com/maps/dir/?api=1&amp;origin=38.427517%2C27.181051&amp;destination=38.412%2C27.168&amp;travelmode=driving</t>
        </is>
      </c>
      <c r="AA569" s="131" t="inlineStr">
        <is>
          <t>YEŞİLOVA</t>
        </is>
      </c>
      <c r="AB569" s="131" t="n">
        <v>2.4</v>
      </c>
      <c r="AC569" s="131" t="inlineStr">
        <is>
          <t>https://www.google.com/maps/dir/?api=1&amp;origin=38.427517%2C27.181051&amp;destination=38.436005%2C27.206807&amp;travelmode=driving</t>
        </is>
      </c>
    </row>
    <row r="570" ht="30" customHeight="1" s="113">
      <c r="A570" s="124" t="inlineStr">
        <is>
          <t>HAKAN KANMETİN</t>
        </is>
      </c>
      <c r="B570" s="124" t="inlineStr">
        <is>
          <t>M043</t>
        </is>
      </c>
      <c r="C570" s="124" t="inlineStr">
        <is>
          <t>YAPICIOĞLU</t>
        </is>
      </c>
      <c r="D570" s="124" t="inlineStr">
        <is>
          <t>İzmir</t>
        </is>
      </c>
      <c r="E570" s="124" t="inlineStr">
        <is>
          <t>YAPICIOĞLU çevresi</t>
        </is>
      </c>
      <c r="F570" s="124" t="n">
        <v>0</v>
      </c>
      <c r="G570" s="124" t="n">
        <v>38.432842</v>
      </c>
      <c r="H570" s="124" t="n">
        <v>27.115668</v>
      </c>
      <c r="I570" s="124" t="inlineStr">
        <is>
          <t>Bilinmiyor</t>
        </is>
      </c>
      <c r="J570" s="124" t="n">
        <v>45</v>
      </c>
      <c r="K570" s="124" t="inlineStr">
        <is>
          <t>Belirsiz</t>
        </is>
      </c>
      <c r="L570" s="124" t="n"/>
      <c r="M570" s="124" t="n"/>
      <c r="N570" s="124" t="inlineStr">
        <is>
          <t>Dummy - değiştiriniz</t>
        </is>
      </c>
      <c r="O570" s="124" t="inlineStr">
        <is>
          <t>Açık adres yalnız İK/admin tarafından görülmelidir; raporlara taşınmaz.</t>
        </is>
      </c>
      <c r="P570" s="131" t="n">
        <v>2.9</v>
      </c>
      <c r="Q570" s="131" t="n"/>
      <c r="R570" s="131" t="n"/>
      <c r="S570" s="131" t="inlineStr">
        <is>
          <t>Evet</t>
        </is>
      </c>
      <c r="T570" s="131" t="inlineStr">
        <is>
          <t>https://www.google.com/maps/dir/?api=1&amp;origin=38.432842%2C27.115668&amp;destination=38.41192%2C27.135689&amp;travelmode=driving</t>
        </is>
      </c>
      <c r="U570" s="131" t="inlineStr">
        <is>
          <t>YAPICIOĞLU</t>
        </is>
      </c>
      <c r="V570" s="131" t="n">
        <v>2.9</v>
      </c>
      <c r="W570" s="131" t="inlineStr">
        <is>
          <t>https://www.google.com/maps/dir/?api=1&amp;origin=38.432842%2C27.115668&amp;destination=38.41192%2C27.135689&amp;travelmode=driving</t>
        </is>
      </c>
      <c r="X570" s="131" t="inlineStr">
        <is>
          <t>İZMİRSPOR</t>
        </is>
      </c>
      <c r="Y570" s="131" t="n">
        <v>3.3</v>
      </c>
      <c r="Z570" s="131" t="inlineStr">
        <is>
          <t>https://www.google.com/maps/dir/?api=1&amp;origin=38.432842%2C27.115668&amp;destination=38.403691%2C27.119105&amp;travelmode=driving</t>
        </is>
      </c>
      <c r="AA570" s="131" t="inlineStr">
        <is>
          <t>KARŞIYAKA-1</t>
        </is>
      </c>
      <c r="AB570" s="131" t="n">
        <v>3.6</v>
      </c>
      <c r="AC570" s="131" t="inlineStr">
        <is>
          <t>https://www.google.com/maps/dir/?api=1&amp;origin=38.432842%2C27.115668&amp;destination=38.465171%2C27.111266&amp;travelmode=driving</t>
        </is>
      </c>
    </row>
    <row r="571" ht="30" customHeight="1" s="113">
      <c r="A571" s="124" t="inlineStr">
        <is>
          <t>MERVE AKAN</t>
        </is>
      </c>
      <c r="B571" s="124" t="inlineStr">
        <is>
          <t>M043</t>
        </is>
      </c>
      <c r="C571" s="124" t="inlineStr">
        <is>
          <t>YAPICIOĞLU</t>
        </is>
      </c>
      <c r="D571" s="124" t="inlineStr">
        <is>
          <t>İzmir</t>
        </is>
      </c>
      <c r="E571" s="124" t="inlineStr">
        <is>
          <t>YAPICIOĞLU çevresi</t>
        </is>
      </c>
      <c r="F571" s="124" t="n">
        <v>0</v>
      </c>
      <c r="G571" s="124" t="n">
        <v>38.411058</v>
      </c>
      <c r="H571" s="124" t="n">
        <v>27.118514</v>
      </c>
      <c r="I571" s="124" t="inlineStr">
        <is>
          <t>Bilinmiyor</t>
        </is>
      </c>
      <c r="J571" s="124" t="n">
        <v>45</v>
      </c>
      <c r="K571" s="124" t="inlineStr">
        <is>
          <t>Belirsiz</t>
        </is>
      </c>
      <c r="L571" s="124" t="n"/>
      <c r="M571" s="124" t="n"/>
      <c r="N571" s="124" t="inlineStr">
        <is>
          <t>Dummy - değiştiriniz</t>
        </is>
      </c>
      <c r="O571" s="124" t="inlineStr">
        <is>
          <t>Açık adres yalnız İK/admin tarafından görülmelidir; raporlara taşınmaz.</t>
        </is>
      </c>
      <c r="P571" s="131" t="n">
        <v>1.5</v>
      </c>
      <c r="Q571" s="131" t="n"/>
      <c r="R571" s="131" t="n"/>
      <c r="S571" s="131" t="inlineStr">
        <is>
          <t>Hayır</t>
        </is>
      </c>
      <c r="T571" s="131" t="inlineStr">
        <is>
          <t>https://www.google.com/maps/dir/?api=1&amp;origin=38.411058%2C27.118514&amp;destination=38.41192%2C27.135689&amp;travelmode=driving</t>
        </is>
      </c>
      <c r="U571" s="131" t="inlineStr">
        <is>
          <t>İZMİRSPOR</t>
        </is>
      </c>
      <c r="V571" s="131" t="n">
        <v>0.8</v>
      </c>
      <c r="W571" s="131" t="inlineStr">
        <is>
          <t>https://www.google.com/maps/dir/?api=1&amp;origin=38.411058%2C27.118514&amp;destination=38.403691%2C27.119105&amp;travelmode=driving</t>
        </is>
      </c>
      <c r="X571" s="131" t="inlineStr">
        <is>
          <t>YAPICIOĞLU</t>
        </is>
      </c>
      <c r="Y571" s="131" t="n">
        <v>1.5</v>
      </c>
      <c r="Z571" s="131" t="inlineStr">
        <is>
          <t>https://www.google.com/maps/dir/?api=1&amp;origin=38.411058%2C27.118514&amp;destination=38.41192%2C27.135689&amp;travelmode=driving</t>
        </is>
      </c>
      <c r="AA571" s="131" t="inlineStr">
        <is>
          <t>BOZYAKA</t>
        </is>
      </c>
      <c r="AB571" s="131" t="n">
        <v>1.5</v>
      </c>
      <c r="AC571" s="131" t="inlineStr">
        <is>
          <t>https://www.google.com/maps/dir/?api=1&amp;origin=38.411058%2C27.118514&amp;destination=38.397598%2C27.122202&amp;travelmode=driving</t>
        </is>
      </c>
    </row>
    <row r="572" ht="30" customHeight="1" s="113">
      <c r="A572" s="124" t="inlineStr">
        <is>
          <t>BERRİN AKTOĞ</t>
        </is>
      </c>
      <c r="B572" s="124" t="inlineStr">
        <is>
          <t>M043</t>
        </is>
      </c>
      <c r="C572" s="124" t="inlineStr">
        <is>
          <t>YAPICIOĞLU</t>
        </is>
      </c>
      <c r="D572" s="124" t="inlineStr">
        <is>
          <t>İzmir</t>
        </is>
      </c>
      <c r="E572" s="124" t="inlineStr">
        <is>
          <t>YAPICIOĞLU çevresi</t>
        </is>
      </c>
      <c r="F572" s="124" t="n">
        <v>0</v>
      </c>
      <c r="G572" s="124" t="n">
        <v>38.405982</v>
      </c>
      <c r="H572" s="124" t="n">
        <v>27.109207</v>
      </c>
      <c r="I572" s="124" t="inlineStr">
        <is>
          <t>Bilinmiyor</t>
        </is>
      </c>
      <c r="J572" s="124" t="n">
        <v>45</v>
      </c>
      <c r="K572" s="124" t="inlineStr">
        <is>
          <t>Belirsiz</t>
        </is>
      </c>
      <c r="L572" s="124" t="n"/>
      <c r="M572" s="124" t="n"/>
      <c r="N572" s="124" t="inlineStr">
        <is>
          <t>Dummy - değiştiriniz</t>
        </is>
      </c>
      <c r="O572" s="124" t="inlineStr">
        <is>
          <t>Açık adres yalnız İK/admin tarafından görülmelidir; raporlara taşınmaz.</t>
        </is>
      </c>
      <c r="P572" s="131" t="n">
        <v>2.4</v>
      </c>
      <c r="Q572" s="131" t="n"/>
      <c r="R572" s="131" t="n"/>
      <c r="S572" s="131" t="inlineStr">
        <is>
          <t>Hayır</t>
        </is>
      </c>
      <c r="T572" s="131" t="inlineStr">
        <is>
          <t>https://www.google.com/maps/dir/?api=1&amp;origin=38.405982%2C27.109207&amp;destination=38.41192%2C27.135689&amp;travelmode=driving</t>
        </is>
      </c>
      <c r="U572" s="131" t="inlineStr">
        <is>
          <t>HATAY</t>
        </is>
      </c>
      <c r="V572" s="131" t="n">
        <v>0.9</v>
      </c>
      <c r="W572" s="131" t="inlineStr">
        <is>
          <t>https://www.google.com/maps/dir/?api=1&amp;origin=38.405982%2C27.109207&amp;destination=38.401482%2C27.101156&amp;travelmode=driving</t>
        </is>
      </c>
      <c r="X572" s="131" t="inlineStr">
        <is>
          <t>İZMİRSPOR</t>
        </is>
      </c>
      <c r="Y572" s="131" t="n">
        <v>0.9</v>
      </c>
      <c r="Z572" s="131" t="inlineStr">
        <is>
          <t>https://www.google.com/maps/dir/?api=1&amp;origin=38.405982%2C27.109207&amp;destination=38.403691%2C27.119105&amp;travelmode=driving</t>
        </is>
      </c>
      <c r="AA572" s="131" t="inlineStr">
        <is>
          <t>AKEVLER</t>
        </is>
      </c>
      <c r="AB572" s="131" t="n">
        <v>1.3</v>
      </c>
      <c r="AC572" s="131" t="inlineStr">
        <is>
          <t>https://www.google.com/maps/dir/?api=1&amp;origin=38.405982%2C27.109207&amp;destination=38.394301%2C27.105194&amp;travelmode=driving</t>
        </is>
      </c>
    </row>
    <row r="573" ht="30" customHeight="1" s="113">
      <c r="A573" s="124" t="inlineStr">
        <is>
          <t>AMŞE ÇERİ</t>
        </is>
      </c>
      <c r="B573" s="124" t="inlineStr">
        <is>
          <t>M043</t>
        </is>
      </c>
      <c r="C573" s="124" t="inlineStr">
        <is>
          <t>YAPICIOĞLU</t>
        </is>
      </c>
      <c r="D573" s="124" t="inlineStr">
        <is>
          <t>İzmir</t>
        </is>
      </c>
      <c r="E573" s="124" t="inlineStr">
        <is>
          <t>YAPICIOĞLU çevresi</t>
        </is>
      </c>
      <c r="F573" s="124" t="n">
        <v>0</v>
      </c>
      <c r="G573" s="124" t="n">
        <v>38.404658</v>
      </c>
      <c r="H573" s="124" t="n">
        <v>27.164808</v>
      </c>
      <c r="I573" s="124" t="inlineStr">
        <is>
          <t>Bilinmiyor</t>
        </is>
      </c>
      <c r="J573" s="124" t="n">
        <v>45</v>
      </c>
      <c r="K573" s="124" t="inlineStr">
        <is>
          <t>Belirsiz</t>
        </is>
      </c>
      <c r="L573" s="124" t="n"/>
      <c r="M573" s="124" t="n"/>
      <c r="N573" s="124" t="inlineStr">
        <is>
          <t>Dummy - değiştiriniz</t>
        </is>
      </c>
      <c r="O573" s="124" t="inlineStr">
        <is>
          <t>Açık adres yalnız İK/admin tarafından görülmelidir; raporlara taşınmaz.</t>
        </is>
      </c>
      <c r="P573" s="131" t="n">
        <v>2.7</v>
      </c>
      <c r="Q573" s="131" t="n"/>
      <c r="R573" s="131" t="n"/>
      <c r="S573" s="131" t="inlineStr">
        <is>
          <t>Hayır</t>
        </is>
      </c>
      <c r="T573" s="131" t="inlineStr">
        <is>
          <t>https://www.google.com/maps/dir/?api=1&amp;origin=38.404658%2C27.164808&amp;destination=38.41192%2C27.135689&amp;travelmode=driving</t>
        </is>
      </c>
      <c r="U573" s="131" t="inlineStr">
        <is>
          <t>HAL DEPO</t>
        </is>
      </c>
      <c r="V573" s="131" t="n">
        <v>0.9</v>
      </c>
      <c r="W573" s="131" t="inlineStr">
        <is>
          <t>https://www.google.com/maps/dir/?api=1&amp;origin=38.404658%2C27.164808&amp;destination=38.412%2C27.168&amp;travelmode=driving</t>
        </is>
      </c>
      <c r="X573" s="131" t="inlineStr">
        <is>
          <t>ŞİRİNYER</t>
        </is>
      </c>
      <c r="Y573" s="131" t="n">
        <v>1</v>
      </c>
      <c r="Z573" s="131" t="inlineStr">
        <is>
          <t>https://www.google.com/maps/dir/?api=1&amp;origin=38.404658%2C27.164808&amp;destination=38.399377%2C27.155469&amp;travelmode=driving</t>
        </is>
      </c>
      <c r="AA573" s="131" t="inlineStr">
        <is>
          <t>BUCA2</t>
        </is>
      </c>
      <c r="AB573" s="131" t="n">
        <v>1.8</v>
      </c>
      <c r="AC573" s="131" t="inlineStr">
        <is>
          <t>https://www.google.com/maps/dir/?api=1&amp;origin=38.404658%2C27.164808&amp;destination=38.394722%2C27.148207&amp;travelmode=driving</t>
        </is>
      </c>
    </row>
    <row r="574" ht="30" customHeight="1" s="113">
      <c r="A574" s="124" t="inlineStr">
        <is>
          <t>ŞEYHMUS KURT</t>
        </is>
      </c>
      <c r="B574" s="124" t="inlineStr">
        <is>
          <t>M043</t>
        </is>
      </c>
      <c r="C574" s="124" t="inlineStr">
        <is>
          <t>YAPICIOĞLU</t>
        </is>
      </c>
      <c r="D574" s="124" t="inlineStr">
        <is>
          <t>İzmir</t>
        </is>
      </c>
      <c r="E574" s="124" t="inlineStr">
        <is>
          <t>YAPICIOĞLU çevresi</t>
        </is>
      </c>
      <c r="F574" s="124" t="n">
        <v>0</v>
      </c>
      <c r="G574" s="124" t="n">
        <v>38.397832</v>
      </c>
      <c r="H574" s="124" t="n">
        <v>27.152733</v>
      </c>
      <c r="I574" s="124" t="inlineStr">
        <is>
          <t>Bilinmiyor</t>
        </is>
      </c>
      <c r="J574" s="124" t="n">
        <v>45</v>
      </c>
      <c r="K574" s="124" t="inlineStr">
        <is>
          <t>Belirsiz</t>
        </is>
      </c>
      <c r="L574" s="124" t="n"/>
      <c r="M574" s="124" t="n"/>
      <c r="N574" s="124" t="inlineStr">
        <is>
          <t>Dummy - değiştiriniz</t>
        </is>
      </c>
      <c r="O574" s="124" t="inlineStr">
        <is>
          <t>Açık adres yalnız İK/admin tarafından görülmelidir; raporlara taşınmaz.</t>
        </is>
      </c>
      <c r="P574" s="131" t="n">
        <v>2.2</v>
      </c>
      <c r="Q574" s="131" t="n"/>
      <c r="R574" s="131" t="n"/>
      <c r="S574" s="131" t="inlineStr">
        <is>
          <t>Hayır</t>
        </is>
      </c>
      <c r="T574" s="131" t="inlineStr">
        <is>
          <t>https://www.google.com/maps/dir/?api=1&amp;origin=38.397832%2C27.152733&amp;destination=38.41192%2C27.135689&amp;travelmode=driving</t>
        </is>
      </c>
      <c r="U574" s="131" t="inlineStr">
        <is>
          <t>ŞİRİNYER</t>
        </is>
      </c>
      <c r="V574" s="131" t="n">
        <v>0.3</v>
      </c>
      <c r="W574" s="131" t="inlineStr">
        <is>
          <t>https://www.google.com/maps/dir/?api=1&amp;origin=38.397832%2C27.152733&amp;destination=38.399377%2C27.155469&amp;travelmode=driving</t>
        </is>
      </c>
      <c r="X574" s="131" t="inlineStr">
        <is>
          <t>BUCA2</t>
        </is>
      </c>
      <c r="Y574" s="131" t="n">
        <v>0.5</v>
      </c>
      <c r="Z574" s="131" t="inlineStr">
        <is>
          <t>https://www.google.com/maps/dir/?api=1&amp;origin=38.397832%2C27.152733&amp;destination=38.394722%2C27.148207&amp;travelmode=driving</t>
        </is>
      </c>
      <c r="AA574" s="131" t="inlineStr">
        <is>
          <t>ŞİRİNYER 2</t>
        </is>
      </c>
      <c r="AB574" s="131" t="n">
        <v>0.8</v>
      </c>
      <c r="AC574" s="131" t="inlineStr">
        <is>
          <t>https://www.google.com/maps/dir/?api=1&amp;origin=38.397832%2C27.152733&amp;destination=38.3911321%2C27.1511743&amp;travelmode=driving</t>
        </is>
      </c>
    </row>
    <row r="575" ht="30" customHeight="1" s="113">
      <c r="A575" s="124" t="inlineStr">
        <is>
          <t>SALİH AKAD</t>
        </is>
      </c>
      <c r="B575" s="124" t="inlineStr">
        <is>
          <t>M043</t>
        </is>
      </c>
      <c r="C575" s="124" t="inlineStr">
        <is>
          <t>YAPICIOĞLU</t>
        </is>
      </c>
      <c r="D575" s="124" t="inlineStr">
        <is>
          <t>İzmir</t>
        </is>
      </c>
      <c r="E575" s="124" t="inlineStr">
        <is>
          <t>YAPICIOĞLU çevresi</t>
        </is>
      </c>
      <c r="F575" s="124" t="n">
        <v>0</v>
      </c>
      <c r="G575" s="124" t="n">
        <v>38.409221</v>
      </c>
      <c r="H575" s="124" t="n">
        <v>27.131069</v>
      </c>
      <c r="I575" s="124" t="inlineStr">
        <is>
          <t>Bilinmiyor</t>
        </is>
      </c>
      <c r="J575" s="124" t="n">
        <v>45</v>
      </c>
      <c r="K575" s="124" t="inlineStr">
        <is>
          <t>Belirsiz</t>
        </is>
      </c>
      <c r="L575" s="124" t="n"/>
      <c r="M575" s="124" t="n"/>
      <c r="N575" s="124" t="inlineStr">
        <is>
          <t>Dummy - değiştiriniz</t>
        </is>
      </c>
      <c r="O575" s="124" t="inlineStr">
        <is>
          <t>Açık adres yalnız İK/admin tarafından görülmelidir; raporlara taşınmaz.</t>
        </is>
      </c>
      <c r="P575" s="131" t="n">
        <v>0.5</v>
      </c>
      <c r="Q575" s="131" t="n"/>
      <c r="R575" s="131" t="n"/>
      <c r="S575" s="131" t="inlineStr">
        <is>
          <t>Evet</t>
        </is>
      </c>
      <c r="T575" s="131" t="inlineStr">
        <is>
          <t>https://www.google.com/maps/dir/?api=1&amp;origin=38.409221%2C27.131069&amp;destination=38.41192%2C27.135689&amp;travelmode=driving</t>
        </is>
      </c>
      <c r="U575" s="131" t="inlineStr">
        <is>
          <t>YAPICIOĞLU</t>
        </is>
      </c>
      <c r="V575" s="131" t="n">
        <v>0.5</v>
      </c>
      <c r="W575" s="131" t="inlineStr">
        <is>
          <t>https://www.google.com/maps/dir/?api=1&amp;origin=38.409221%2C27.131069&amp;destination=38.41192%2C27.135689&amp;travelmode=driving</t>
        </is>
      </c>
      <c r="X575" s="131" t="inlineStr">
        <is>
          <t>İZMİRSPOR</t>
        </is>
      </c>
      <c r="Y575" s="131" t="n">
        <v>1.2</v>
      </c>
      <c r="Z575" s="131" t="inlineStr">
        <is>
          <t>https://www.google.com/maps/dir/?api=1&amp;origin=38.409221%2C27.131069&amp;destination=38.403691%2C27.119105&amp;travelmode=driving</t>
        </is>
      </c>
      <c r="AA575" s="131" t="inlineStr">
        <is>
          <t>BOZYAKA</t>
        </is>
      </c>
      <c r="AB575" s="131" t="n">
        <v>1.5</v>
      </c>
      <c r="AC575" s="131" t="inlineStr">
        <is>
          <t>https://www.google.com/maps/dir/?api=1&amp;origin=38.409221%2C27.131069&amp;destination=38.397598%2C27.122202&amp;travelmode=driving</t>
        </is>
      </c>
    </row>
    <row r="576" ht="30" customHeight="1" s="113">
      <c r="A576" s="124" t="inlineStr">
        <is>
          <t>AYNUR AKDOĞAN</t>
        </is>
      </c>
      <c r="B576" s="124" t="inlineStr">
        <is>
          <t>M043</t>
        </is>
      </c>
      <c r="C576" s="124" t="inlineStr">
        <is>
          <t>YAPICIOĞLU</t>
        </is>
      </c>
      <c r="D576" s="124" t="inlineStr">
        <is>
          <t>İzmir</t>
        </is>
      </c>
      <c r="E576" s="124" t="inlineStr">
        <is>
          <t>YAPICIOĞLU çevresi</t>
        </is>
      </c>
      <c r="F576" s="124" t="n">
        <v>0</v>
      </c>
      <c r="G576" s="124" t="n">
        <v>38.439359</v>
      </c>
      <c r="H576" s="124" t="n">
        <v>27.165414</v>
      </c>
      <c r="I576" s="124" t="inlineStr">
        <is>
          <t>Bilinmiyor</t>
        </is>
      </c>
      <c r="J576" s="124" t="n">
        <v>45</v>
      </c>
      <c r="K576" s="124" t="inlineStr">
        <is>
          <t>Belirsiz</t>
        </is>
      </c>
      <c r="L576" s="124" t="n"/>
      <c r="M576" s="124" t="n"/>
      <c r="N576" s="124" t="inlineStr">
        <is>
          <t>Dummy - değiştiriniz</t>
        </is>
      </c>
      <c r="O576" s="124" t="inlineStr">
        <is>
          <t>Açık adres yalnız İK/admin tarafından görülmelidir; raporlara taşınmaz.</t>
        </is>
      </c>
      <c r="P576" s="131" t="n">
        <v>4</v>
      </c>
      <c r="Q576" s="131" t="n"/>
      <c r="R576" s="131" t="n"/>
      <c r="S576" s="131" t="inlineStr">
        <is>
          <t>Hayır</t>
        </is>
      </c>
      <c r="T576" s="131" t="inlineStr">
        <is>
          <t>https://www.google.com/maps/dir/?api=1&amp;origin=38.439359%2C27.165414&amp;destination=38.41192%2C27.135689&amp;travelmode=driving</t>
        </is>
      </c>
      <c r="U576" s="131" t="inlineStr">
        <is>
          <t>ÇAMDİBİ</t>
        </is>
      </c>
      <c r="V576" s="131" t="n">
        <v>2.7</v>
      </c>
      <c r="W576" s="131" t="inlineStr">
        <is>
          <t>https://www.google.com/maps/dir/?api=1&amp;origin=38.439359%2C27.165414&amp;destination=38.438109%2C27.19608&amp;travelmode=driving</t>
        </is>
      </c>
      <c r="X576" s="131" t="inlineStr">
        <is>
          <t>MANAVKUYU</t>
        </is>
      </c>
      <c r="Y576" s="131" t="n">
        <v>3</v>
      </c>
      <c r="Z576" s="131" t="inlineStr">
        <is>
          <t>https://www.google.com/maps/dir/?api=1&amp;origin=38.439359%2C27.165414&amp;destination=38.4625711%2C27.1824038&amp;travelmode=driving</t>
        </is>
      </c>
      <c r="AA576" s="131" t="inlineStr">
        <is>
          <t>HAL DEPO</t>
        </is>
      </c>
      <c r="AB576" s="131" t="n">
        <v>3.1</v>
      </c>
      <c r="AC576" s="131" t="inlineStr">
        <is>
          <t>https://www.google.com/maps/dir/?api=1&amp;origin=38.439359%2C27.165414&amp;destination=38.412%2C27.168&amp;travelmode=driving</t>
        </is>
      </c>
    </row>
    <row r="577" ht="30" customHeight="1" s="113">
      <c r="A577" s="124" t="inlineStr">
        <is>
          <t>FİDAN KAYMAZ</t>
        </is>
      </c>
      <c r="B577" s="124" t="inlineStr">
        <is>
          <t>M043</t>
        </is>
      </c>
      <c r="C577" s="124" t="inlineStr">
        <is>
          <t>YAPICIOĞLU</t>
        </is>
      </c>
      <c r="D577" s="124" t="inlineStr">
        <is>
          <t>İzmir</t>
        </is>
      </c>
      <c r="E577" s="124" t="inlineStr">
        <is>
          <t>YAPICIOĞLU çevresi</t>
        </is>
      </c>
      <c r="F577" s="124" t="n">
        <v>0</v>
      </c>
      <c r="G577" s="124" t="n">
        <v>38.415266</v>
      </c>
      <c r="H577" s="124" t="n">
        <v>27.148793</v>
      </c>
      <c r="I577" s="124" t="inlineStr">
        <is>
          <t>Bilinmiyor</t>
        </is>
      </c>
      <c r="J577" s="124" t="n">
        <v>45</v>
      </c>
      <c r="K577" s="124" t="inlineStr">
        <is>
          <t>Belirsiz</t>
        </is>
      </c>
      <c r="L577" s="124" t="n"/>
      <c r="M577" s="124" t="n"/>
      <c r="N577" s="124" t="inlineStr">
        <is>
          <t>Dummy - değiştiriniz</t>
        </is>
      </c>
      <c r="O577" s="124" t="inlineStr">
        <is>
          <t>Açık adres yalnız İK/admin tarafından görülmelidir; raporlara taşınmaz.</t>
        </is>
      </c>
      <c r="P577" s="131" t="n">
        <v>1.2</v>
      </c>
      <c r="Q577" s="131" t="n"/>
      <c r="R577" s="131" t="n"/>
      <c r="S577" s="131" t="inlineStr">
        <is>
          <t>Evet</t>
        </is>
      </c>
      <c r="T577" s="131" t="inlineStr">
        <is>
          <t>https://www.google.com/maps/dir/?api=1&amp;origin=38.415266%2C27.148793&amp;destination=38.41192%2C27.135689&amp;travelmode=driving</t>
        </is>
      </c>
      <c r="U577" s="131" t="inlineStr">
        <is>
          <t>YAPICIOĞLU</t>
        </is>
      </c>
      <c r="V577" s="131" t="n">
        <v>1.2</v>
      </c>
      <c r="W577" s="131" t="inlineStr">
        <is>
          <t>https://www.google.com/maps/dir/?api=1&amp;origin=38.415266%2C27.148793&amp;destination=38.41192%2C27.135689&amp;travelmode=driving</t>
        </is>
      </c>
      <c r="X577" s="131" t="inlineStr">
        <is>
          <t>HAL DEPO</t>
        </is>
      </c>
      <c r="Y577" s="131" t="n">
        <v>1.7</v>
      </c>
      <c r="Z577" s="131" t="inlineStr">
        <is>
          <t>https://www.google.com/maps/dir/?api=1&amp;origin=38.415266%2C27.148793&amp;destination=38.412%2C27.168&amp;travelmode=driving</t>
        </is>
      </c>
      <c r="AA577" s="131" t="inlineStr">
        <is>
          <t>ŞİRİNYER</t>
        </is>
      </c>
      <c r="AB577" s="131" t="n">
        <v>1.9</v>
      </c>
      <c r="AC577" s="131" t="inlineStr">
        <is>
          <t>https://www.google.com/maps/dir/?api=1&amp;origin=38.415266%2C27.148793&amp;destination=38.399377%2C27.155469&amp;travelmode=driving</t>
        </is>
      </c>
    </row>
    <row r="578" ht="30" customHeight="1" s="113">
      <c r="A578" s="124" t="inlineStr">
        <is>
          <t>ALİ METE</t>
        </is>
      </c>
      <c r="B578" s="124" t="inlineStr">
        <is>
          <t>M043</t>
        </is>
      </c>
      <c r="C578" s="124" t="inlineStr">
        <is>
          <t>YAPICIOĞLU</t>
        </is>
      </c>
      <c r="D578" s="124" t="inlineStr">
        <is>
          <t>İzmir</t>
        </is>
      </c>
      <c r="E578" s="124" t="inlineStr">
        <is>
          <t>YAPICIOĞLU çevresi</t>
        </is>
      </c>
      <c r="F578" s="124" t="n">
        <v>0</v>
      </c>
      <c r="G578" s="124" t="n">
        <v>38.391208</v>
      </c>
      <c r="H578" s="124" t="n">
        <v>27.123491</v>
      </c>
      <c r="I578" s="124" t="inlineStr">
        <is>
          <t>Bilinmiyor</t>
        </is>
      </c>
      <c r="J578" s="124" t="n">
        <v>45</v>
      </c>
      <c r="K578" s="124" t="inlineStr">
        <is>
          <t>Belirsiz</t>
        </is>
      </c>
      <c r="L578" s="124" t="n"/>
      <c r="M578" s="124" t="n"/>
      <c r="N578" s="124" t="inlineStr">
        <is>
          <t>Dummy - değiştiriniz</t>
        </is>
      </c>
      <c r="O578" s="124" t="inlineStr">
        <is>
          <t>Açık adres yalnız İK/admin tarafından görülmelidir; raporlara taşınmaz.</t>
        </is>
      </c>
      <c r="P578" s="131" t="n">
        <v>2.5</v>
      </c>
      <c r="Q578" s="131" t="n"/>
      <c r="R578" s="131" t="n"/>
      <c r="S578" s="131" t="inlineStr">
        <is>
          <t>Hayır</t>
        </is>
      </c>
      <c r="T578" s="131" t="inlineStr">
        <is>
          <t>https://www.google.com/maps/dir/?api=1&amp;origin=38.391208%2C27.123491&amp;destination=38.41192%2C27.135689&amp;travelmode=driving</t>
        </is>
      </c>
      <c r="U578" s="131" t="inlineStr">
        <is>
          <t>BOZYAKA</t>
        </is>
      </c>
      <c r="V578" s="131" t="n">
        <v>0.7</v>
      </c>
      <c r="W578" s="131" t="inlineStr">
        <is>
          <t>https://www.google.com/maps/dir/?api=1&amp;origin=38.391208%2C27.123491&amp;destination=38.397598%2C27.122202&amp;travelmode=driving</t>
        </is>
      </c>
      <c r="X578" s="131" t="inlineStr">
        <is>
          <t>İZMİRSPOR</t>
        </is>
      </c>
      <c r="Y578" s="131" t="n">
        <v>1.4</v>
      </c>
      <c r="Z578" s="131" t="inlineStr">
        <is>
          <t>https://www.google.com/maps/dir/?api=1&amp;origin=38.391208%2C27.123491&amp;destination=38.403691%2C27.119105&amp;travelmode=driving</t>
        </is>
      </c>
      <c r="AA578" s="131" t="inlineStr">
        <is>
          <t>AKEVLER</t>
        </is>
      </c>
      <c r="AB578" s="131" t="n">
        <v>1.6</v>
      </c>
      <c r="AC578" s="131" t="inlineStr">
        <is>
          <t>https://www.google.com/maps/dir/?api=1&amp;origin=38.391208%2C27.123491&amp;destination=38.394301%2C27.105194&amp;travelmode=driving</t>
        </is>
      </c>
    </row>
    <row r="579" ht="30" customHeight="1" s="113">
      <c r="A579" s="124" t="inlineStr">
        <is>
          <t>MEHMET ÖZEN</t>
        </is>
      </c>
      <c r="B579" s="124" t="inlineStr">
        <is>
          <t>M043</t>
        </is>
      </c>
      <c r="C579" s="124" t="inlineStr">
        <is>
          <t>YAPICIOĞLU</t>
        </is>
      </c>
      <c r="D579" s="124" t="inlineStr">
        <is>
          <t>İzmir</t>
        </is>
      </c>
      <c r="E579" s="124" t="inlineStr">
        <is>
          <t>YAPICIOĞLU çevresi</t>
        </is>
      </c>
      <c r="F579" s="124" t="n">
        <v>0</v>
      </c>
      <c r="G579" s="124" t="n">
        <v>38.440043</v>
      </c>
      <c r="H579" s="124" t="n">
        <v>27.14044</v>
      </c>
      <c r="I579" s="124" t="inlineStr">
        <is>
          <t>Bilinmiyor</t>
        </is>
      </c>
      <c r="J579" s="124" t="n">
        <v>45</v>
      </c>
      <c r="K579" s="124" t="inlineStr">
        <is>
          <t>Belirsiz</t>
        </is>
      </c>
      <c r="L579" s="124" t="n"/>
      <c r="M579" s="124" t="n"/>
      <c r="N579" s="124" t="inlineStr">
        <is>
          <t>Dummy - değiştiriniz</t>
        </is>
      </c>
      <c r="O579" s="124" t="inlineStr">
        <is>
          <t>Açık adres yalnız İK/admin tarafından görülmelidir; raporlara taşınmaz.</t>
        </is>
      </c>
      <c r="P579" s="131" t="n">
        <v>3.2</v>
      </c>
      <c r="Q579" s="131" t="n"/>
      <c r="R579" s="131" t="n"/>
      <c r="S579" s="131" t="inlineStr">
        <is>
          <t>Evet</t>
        </is>
      </c>
      <c r="T579" s="131" t="inlineStr">
        <is>
          <t>https://www.google.com/maps/dir/?api=1&amp;origin=38.440043%2C27.14044&amp;destination=38.41192%2C27.135689&amp;travelmode=driving</t>
        </is>
      </c>
      <c r="U579" s="131" t="inlineStr">
        <is>
          <t>YAPICIOĞLU</t>
        </is>
      </c>
      <c r="V579" s="131" t="n">
        <v>3.2</v>
      </c>
      <c r="W579" s="131" t="inlineStr">
        <is>
          <t>https://www.google.com/maps/dir/?api=1&amp;origin=38.440043%2C27.14044&amp;destination=38.41192%2C27.135689&amp;travelmode=driving</t>
        </is>
      </c>
      <c r="X579" s="131" t="inlineStr">
        <is>
          <t>GÜMÜŞPALA</t>
        </is>
      </c>
      <c r="Y579" s="131" t="n">
        <v>3.3</v>
      </c>
      <c r="Z579" s="131" t="inlineStr">
        <is>
          <t>https://www.google.com/maps/dir/?api=1&amp;origin=38.440043%2C27.14044&amp;destination=38.469293%2C27.136971&amp;travelmode=driving</t>
        </is>
      </c>
      <c r="AA579" s="131" t="inlineStr">
        <is>
          <t>KARŞIYAKA-1</t>
        </is>
      </c>
      <c r="AB579" s="131" t="n">
        <v>3.8</v>
      </c>
      <c r="AC579" s="131" t="inlineStr">
        <is>
          <t>https://www.google.com/maps/dir/?api=1&amp;origin=38.440043%2C27.14044&amp;destination=38.465171%2C27.111266&amp;travelmode=driving</t>
        </is>
      </c>
    </row>
    <row r="580" ht="30" customHeight="1" s="113">
      <c r="A580" s="124" t="inlineStr">
        <is>
          <t>AHMET GÜNCÜ</t>
        </is>
      </c>
      <c r="B580" s="124" t="inlineStr">
        <is>
          <t>M043</t>
        </is>
      </c>
      <c r="C580" s="124" t="inlineStr">
        <is>
          <t>YAPICIOĞLU</t>
        </is>
      </c>
      <c r="D580" s="124" t="inlineStr">
        <is>
          <t>İzmir</t>
        </is>
      </c>
      <c r="E580" s="124" t="inlineStr">
        <is>
          <t>YAPICIOĞLU çevresi</t>
        </is>
      </c>
      <c r="F580" s="124" t="n">
        <v>0</v>
      </c>
      <c r="G580" s="124" t="n">
        <v>38.414452</v>
      </c>
      <c r="H580" s="124" t="n">
        <v>27.150568</v>
      </c>
      <c r="I580" s="124" t="inlineStr">
        <is>
          <t>Bilinmiyor</t>
        </is>
      </c>
      <c r="J580" s="124" t="n">
        <v>45</v>
      </c>
      <c r="K580" s="124" t="inlineStr">
        <is>
          <t>Belirsiz</t>
        </is>
      </c>
      <c r="L580" s="124" t="n"/>
      <c r="M580" s="124" t="n"/>
      <c r="N580" s="124" t="inlineStr">
        <is>
          <t>Dummy - değiştiriniz</t>
        </is>
      </c>
      <c r="O580" s="124" t="inlineStr">
        <is>
          <t>Açık adres yalnız İK/admin tarafından görülmelidir; raporlara taşınmaz.</t>
        </is>
      </c>
      <c r="P580" s="131" t="n">
        <v>1.3</v>
      </c>
      <c r="Q580" s="131" t="n"/>
      <c r="R580" s="131" t="n"/>
      <c r="S580" s="131" t="inlineStr">
        <is>
          <t>Evet</t>
        </is>
      </c>
      <c r="T580" s="131" t="inlineStr">
        <is>
          <t>https://www.google.com/maps/dir/?api=1&amp;origin=38.414452%2C27.150568&amp;destination=38.41192%2C27.135689&amp;travelmode=driving</t>
        </is>
      </c>
      <c r="U580" s="131" t="inlineStr">
        <is>
          <t>YAPICIOĞLU</t>
        </is>
      </c>
      <c r="V580" s="131" t="n">
        <v>1.3</v>
      </c>
      <c r="W580" s="131" t="inlineStr">
        <is>
          <t>https://www.google.com/maps/dir/?api=1&amp;origin=38.414452%2C27.150568&amp;destination=38.41192%2C27.135689&amp;travelmode=driving</t>
        </is>
      </c>
      <c r="X580" s="131" t="inlineStr">
        <is>
          <t>HAL DEPO</t>
        </is>
      </c>
      <c r="Y580" s="131" t="n">
        <v>1.5</v>
      </c>
      <c r="Z580" s="131" t="inlineStr">
        <is>
          <t>https://www.google.com/maps/dir/?api=1&amp;origin=38.414452%2C27.150568&amp;destination=38.412%2C27.168&amp;travelmode=driving</t>
        </is>
      </c>
      <c r="AA580" s="131" t="inlineStr">
        <is>
          <t>ŞİRİNYER</t>
        </is>
      </c>
      <c r="AB580" s="131" t="n">
        <v>1.7</v>
      </c>
      <c r="AC580" s="131" t="inlineStr">
        <is>
          <t>https://www.google.com/maps/dir/?api=1&amp;origin=38.414452%2C27.150568&amp;destination=38.399377%2C27.155469&amp;travelmode=driving</t>
        </is>
      </c>
    </row>
    <row r="581" ht="30" customHeight="1" s="113">
      <c r="A581" s="124" t="inlineStr">
        <is>
          <t>SEYMEN TONG</t>
        </is>
      </c>
      <c r="B581" s="124" t="inlineStr">
        <is>
          <t>M043</t>
        </is>
      </c>
      <c r="C581" s="124" t="inlineStr">
        <is>
          <t>YAPICIOĞLU</t>
        </is>
      </c>
      <c r="D581" s="124" t="inlineStr">
        <is>
          <t>İzmir</t>
        </is>
      </c>
      <c r="E581" s="124" t="inlineStr">
        <is>
          <t>YAPICIOĞLU çevresi</t>
        </is>
      </c>
      <c r="F581" s="124" t="n">
        <v>0</v>
      </c>
      <c r="G581" s="124" t="n">
        <v>38.38535</v>
      </c>
      <c r="H581" s="124" t="n">
        <v>27.14074</v>
      </c>
      <c r="I581" s="124" t="inlineStr">
        <is>
          <t>Bilinmiyor</t>
        </is>
      </c>
      <c r="J581" s="124" t="n">
        <v>45</v>
      </c>
      <c r="K581" s="124" t="inlineStr">
        <is>
          <t>Belirsiz</t>
        </is>
      </c>
      <c r="L581" s="124" t="n"/>
      <c r="M581" s="124" t="n"/>
      <c r="N581" s="124" t="inlineStr">
        <is>
          <t>Dummy - değiştiriniz</t>
        </is>
      </c>
      <c r="O581" s="124" t="inlineStr">
        <is>
          <t>Açık adres yalnız İK/admin tarafından görülmelidir; raporlara taşınmaz.</t>
        </is>
      </c>
      <c r="P581" s="131" t="n">
        <v>3</v>
      </c>
      <c r="Q581" s="131" t="n"/>
      <c r="R581" s="131" t="n"/>
      <c r="S581" s="131" t="inlineStr">
        <is>
          <t>Hayır</t>
        </is>
      </c>
      <c r="T581" s="131" t="inlineStr">
        <is>
          <t>https://www.google.com/maps/dir/?api=1&amp;origin=38.38535%2C27.14074&amp;destination=38.41192%2C27.135689&amp;travelmode=driving</t>
        </is>
      </c>
      <c r="U581" s="131" t="inlineStr">
        <is>
          <t>ŞİRİNYER 2</t>
        </is>
      </c>
      <c r="V581" s="131" t="n">
        <v>1.1</v>
      </c>
      <c r="W581" s="131" t="inlineStr">
        <is>
          <t>https://www.google.com/maps/dir/?api=1&amp;origin=38.38535%2C27.14074&amp;destination=38.3911321%2C27.1511743&amp;travelmode=driving</t>
        </is>
      </c>
      <c r="X581" s="131" t="inlineStr">
        <is>
          <t>BUCA2</t>
        </is>
      </c>
      <c r="Y581" s="131" t="n">
        <v>1.2</v>
      </c>
      <c r="Z581" s="131" t="inlineStr">
        <is>
          <t>https://www.google.com/maps/dir/?api=1&amp;origin=38.38535%2C27.14074&amp;destination=38.394722%2C27.148207&amp;travelmode=driving</t>
        </is>
      </c>
      <c r="AA581" s="131" t="inlineStr">
        <is>
          <t>BUCA</t>
        </is>
      </c>
      <c r="AB581" s="131" t="n">
        <v>1.6</v>
      </c>
      <c r="AC581" s="131" t="inlineStr">
        <is>
          <t>https://www.google.com/maps/dir/?api=1&amp;origin=38.38535%2C27.14074&amp;destination=38.373039%2C27.150591&amp;travelmode=driving</t>
        </is>
      </c>
    </row>
    <row r="582" ht="15" customHeight="1" s="113">
      <c r="A582" s="124" t="inlineStr">
        <is>
          <t>ALİ GÜNEŞ</t>
        </is>
      </c>
      <c r="B582" s="124" t="inlineStr">
        <is>
          <t>M057</t>
        </is>
      </c>
      <c r="C582" s="124" t="inlineStr">
        <is>
          <t>BUCA2</t>
        </is>
      </c>
      <c r="D582" s="124" t="inlineStr">
        <is>
          <t>İzmir</t>
        </is>
      </c>
      <c r="E582" s="124" t="inlineStr">
        <is>
          <t>BUCA2 çevresi</t>
        </is>
      </c>
      <c r="F582" s="124" t="n">
        <v>0</v>
      </c>
      <c r="G582" s="124" t="n">
        <v>38.394893</v>
      </c>
      <c r="H582" s="124" t="n">
        <v>27.16937</v>
      </c>
      <c r="I582" s="124" t="inlineStr">
        <is>
          <t>Bilinmiyor</t>
        </is>
      </c>
      <c r="J582" s="124" t="n">
        <v>45</v>
      </c>
      <c r="K582" s="124" t="inlineStr">
        <is>
          <t>Belirsiz</t>
        </is>
      </c>
      <c r="L582" s="124" t="n"/>
      <c r="M582" s="124" t="n"/>
      <c r="N582" s="124" t="inlineStr">
        <is>
          <t>Dummy - değiştiriniz</t>
        </is>
      </c>
      <c r="O582" s="124" t="inlineStr">
        <is>
          <t>Açık adres yalnız İK/admin tarafından görülmelidir; raporlara taşınmaz.</t>
        </is>
      </c>
      <c r="P582" s="131" t="n">
        <v>1.8</v>
      </c>
      <c r="Q582" s="131" t="n"/>
      <c r="R582" s="131" t="n"/>
      <c r="S582" s="131" t="inlineStr">
        <is>
          <t>Hayır</t>
        </is>
      </c>
      <c r="T582" s="131" t="inlineStr">
        <is>
          <t>https://www.google.com/maps/dir/?api=1&amp;origin=38.394893%2C27.16937&amp;destination=38.394722%2C27.148207&amp;travelmode=driving</t>
        </is>
      </c>
      <c r="U582" s="131" t="inlineStr">
        <is>
          <t>ŞİRİNYER</t>
        </is>
      </c>
      <c r="V582" s="131" t="n">
        <v>1.3</v>
      </c>
      <c r="W582" s="131" t="inlineStr">
        <is>
          <t>https://www.google.com/maps/dir/?api=1&amp;origin=38.394893%2C27.16937&amp;destination=38.399377%2C27.155469&amp;travelmode=driving</t>
        </is>
      </c>
      <c r="X582" s="131" t="inlineStr">
        <is>
          <t>ŞİRİNYER 2</t>
        </is>
      </c>
      <c r="Y582" s="131" t="n">
        <v>1.6</v>
      </c>
      <c r="Z582" s="131" t="inlineStr">
        <is>
          <t>https://www.google.com/maps/dir/?api=1&amp;origin=38.394893%2C27.16937&amp;destination=38.3911321%2C27.1511743&amp;travelmode=driving</t>
        </is>
      </c>
      <c r="AA582" s="131" t="inlineStr">
        <is>
          <t>BUCA2</t>
        </is>
      </c>
      <c r="AB582" s="131" t="n">
        <v>1.8</v>
      </c>
      <c r="AC582" s="131" t="inlineStr">
        <is>
          <t>https://www.google.com/maps/dir/?api=1&amp;origin=38.394893%2C27.16937&amp;destination=38.394722%2C27.148207&amp;travelmode=driving</t>
        </is>
      </c>
    </row>
    <row r="583" ht="15" customHeight="1" s="113">
      <c r="A583" s="124" t="inlineStr">
        <is>
          <t>HÜSNA GÜL</t>
        </is>
      </c>
      <c r="B583" s="124" t="inlineStr">
        <is>
          <t>M057</t>
        </is>
      </c>
      <c r="C583" s="124" t="inlineStr">
        <is>
          <t>BUCA2</t>
        </is>
      </c>
      <c r="D583" s="124" t="inlineStr">
        <is>
          <t>İzmir</t>
        </is>
      </c>
      <c r="E583" s="124" t="inlineStr">
        <is>
          <t>BUCA2 çevresi</t>
        </is>
      </c>
      <c r="F583" s="124" t="n">
        <v>0</v>
      </c>
      <c r="G583" s="124" t="n">
        <v>38.374168</v>
      </c>
      <c r="H583" s="124" t="n">
        <v>27.175854</v>
      </c>
      <c r="I583" s="124" t="inlineStr">
        <is>
          <t>Bilinmiyor</t>
        </is>
      </c>
      <c r="J583" s="124" t="n">
        <v>45</v>
      </c>
      <c r="K583" s="124" t="inlineStr">
        <is>
          <t>Belirsiz</t>
        </is>
      </c>
      <c r="L583" s="124" t="n"/>
      <c r="M583" s="124" t="n"/>
      <c r="N583" s="124" t="inlineStr">
        <is>
          <t>Dummy - değiştiriniz</t>
        </is>
      </c>
      <c r="O583" s="124" t="inlineStr">
        <is>
          <t>Açık adres yalnız İK/admin tarafından görülmelidir; raporlara taşınmaz.</t>
        </is>
      </c>
      <c r="P583" s="131" t="n">
        <v>3.3</v>
      </c>
      <c r="Q583" s="131" t="n"/>
      <c r="R583" s="131" t="n"/>
      <c r="S583" s="131" t="inlineStr">
        <is>
          <t>Hayır</t>
        </is>
      </c>
      <c r="T583" s="131" t="inlineStr">
        <is>
          <t>https://www.google.com/maps/dir/?api=1&amp;origin=38.374168%2C27.175854&amp;destination=38.394722%2C27.148207&amp;travelmode=driving</t>
        </is>
      </c>
      <c r="U583" s="131" t="inlineStr">
        <is>
          <t>GEDİZ</t>
        </is>
      </c>
      <c r="V583" s="131" t="n">
        <v>1.5</v>
      </c>
      <c r="W583" s="131" t="inlineStr">
        <is>
          <t>https://www.google.com/maps/dir/?api=1&amp;origin=38.374168%2C27.175854&amp;destination=38.37066%2C27.159618&amp;travelmode=driving</t>
        </is>
      </c>
      <c r="X583" s="131" t="inlineStr">
        <is>
          <t>BUCA</t>
        </is>
      </c>
      <c r="Y583" s="131" t="n">
        <v>2.2</v>
      </c>
      <c r="Z583" s="131" t="inlineStr">
        <is>
          <t>https://www.google.com/maps/dir/?api=1&amp;origin=38.374168%2C27.175854&amp;destination=38.373039%2C27.150591&amp;travelmode=driving</t>
        </is>
      </c>
      <c r="AA583" s="131" t="inlineStr">
        <is>
          <t>ŞİRİNYER 2</t>
        </is>
      </c>
      <c r="AB583" s="131" t="n">
        <v>2.9</v>
      </c>
      <c r="AC583" s="131" t="inlineStr">
        <is>
          <t>https://www.google.com/maps/dir/?api=1&amp;origin=38.374168%2C27.175854&amp;destination=38.3911321%2C27.1511743&amp;travelmode=driving</t>
        </is>
      </c>
    </row>
    <row r="584" ht="15" customHeight="1" s="113">
      <c r="A584" s="124" t="inlineStr">
        <is>
          <t>BERRİN KARACA</t>
        </is>
      </c>
      <c r="B584" s="124" t="inlineStr">
        <is>
          <t>M057</t>
        </is>
      </c>
      <c r="C584" s="124" t="inlineStr">
        <is>
          <t>BUCA2</t>
        </is>
      </c>
      <c r="D584" s="124" t="inlineStr">
        <is>
          <t>İzmir</t>
        </is>
      </c>
      <c r="E584" s="124" t="inlineStr">
        <is>
          <t>BUCA2 çevresi</t>
        </is>
      </c>
      <c r="F584" s="124" t="n">
        <v>0</v>
      </c>
      <c r="G584" s="124" t="n">
        <v>38.369529</v>
      </c>
      <c r="H584" s="124" t="n">
        <v>27.129356</v>
      </c>
      <c r="I584" s="124" t="inlineStr">
        <is>
          <t>Bilinmiyor</t>
        </is>
      </c>
      <c r="J584" s="124" t="n">
        <v>45</v>
      </c>
      <c r="K584" s="124" t="inlineStr">
        <is>
          <t>Belirsiz</t>
        </is>
      </c>
      <c r="L584" s="124" t="n"/>
      <c r="M584" s="124" t="n"/>
      <c r="N584" s="124" t="inlineStr">
        <is>
          <t>Dummy - değiştiriniz</t>
        </is>
      </c>
      <c r="O584" s="124" t="inlineStr">
        <is>
          <t>Açık adres yalnız İK/admin tarafından görülmelidir; raporlara taşınmaz.</t>
        </is>
      </c>
      <c r="P584" s="131" t="n">
        <v>3.2</v>
      </c>
      <c r="Q584" s="131" t="n"/>
      <c r="R584" s="131" t="n"/>
      <c r="S584" s="131" t="inlineStr">
        <is>
          <t>Hayır</t>
        </is>
      </c>
      <c r="T584" s="131" t="inlineStr">
        <is>
          <t>https://www.google.com/maps/dir/?api=1&amp;origin=38.369529%2C27.129356&amp;destination=38.394722%2C27.148207&amp;travelmode=driving</t>
        </is>
      </c>
      <c r="U584" s="131" t="inlineStr">
        <is>
          <t>BUCA</t>
        </is>
      </c>
      <c r="V584" s="131" t="n">
        <v>1.9</v>
      </c>
      <c r="W584" s="131" t="inlineStr">
        <is>
          <t>https://www.google.com/maps/dir/?api=1&amp;origin=38.369529%2C27.129356&amp;destination=38.373039%2C27.150591&amp;travelmode=driving</t>
        </is>
      </c>
      <c r="X584" s="131" t="inlineStr">
        <is>
          <t>ESKİİZMİR</t>
        </is>
      </c>
      <c r="Y584" s="131" t="n">
        <v>2</v>
      </c>
      <c r="Z584" s="131" t="inlineStr">
        <is>
          <t>https://www.google.com/maps/dir/?api=1&amp;origin=38.369529%2C27.129356&amp;destination=38.374534%2C27.107659&amp;travelmode=driving</t>
        </is>
      </c>
      <c r="AA584" s="131" t="inlineStr">
        <is>
          <t>GEDİZ</t>
        </is>
      </c>
      <c r="AB584" s="131" t="n">
        <v>2.6</v>
      </c>
      <c r="AC584" s="131" t="inlineStr">
        <is>
          <t>https://www.google.com/maps/dir/?api=1&amp;origin=38.369529%2C27.129356&amp;destination=38.37066%2C27.159618&amp;travelmode=driving</t>
        </is>
      </c>
    </row>
    <row r="585" ht="15" customHeight="1" s="113">
      <c r="A585" s="124" t="inlineStr">
        <is>
          <t>MEDİNE SAMUR</t>
        </is>
      </c>
      <c r="B585" s="124" t="inlineStr">
        <is>
          <t>M057</t>
        </is>
      </c>
      <c r="C585" s="124" t="inlineStr">
        <is>
          <t>BUCA2</t>
        </is>
      </c>
      <c r="D585" s="124" t="inlineStr">
        <is>
          <t>İzmir</t>
        </is>
      </c>
      <c r="E585" s="124" t="inlineStr">
        <is>
          <t>BUCA2 çevresi</t>
        </is>
      </c>
      <c r="F585" s="124" t="n">
        <v>0</v>
      </c>
      <c r="G585" s="124" t="n">
        <v>38.400424</v>
      </c>
      <c r="H585" s="124" t="n">
        <v>27.15872</v>
      </c>
      <c r="I585" s="124" t="inlineStr">
        <is>
          <t>Bilinmiyor</t>
        </is>
      </c>
      <c r="J585" s="124" t="n">
        <v>45</v>
      </c>
      <c r="K585" s="124" t="inlineStr">
        <is>
          <t>Belirsiz</t>
        </is>
      </c>
      <c r="L585" s="124" t="n"/>
      <c r="M585" s="124" t="n"/>
      <c r="N585" s="124" t="inlineStr">
        <is>
          <t>Dummy - değiştiriniz</t>
        </is>
      </c>
      <c r="O585" s="124" t="inlineStr">
        <is>
          <t>Açık adres yalnız İK/admin tarafından görülmelidir; raporlara taşınmaz.</t>
        </is>
      </c>
      <c r="P585" s="131" t="n">
        <v>1.1</v>
      </c>
      <c r="Q585" s="131" t="n"/>
      <c r="R585" s="131" t="n"/>
      <c r="S585" s="131" t="inlineStr">
        <is>
          <t>Hayır</t>
        </is>
      </c>
      <c r="T585" s="131" t="inlineStr">
        <is>
          <t>https://www.google.com/maps/dir/?api=1&amp;origin=38.400424%2C27.15872&amp;destination=38.394722%2C27.148207&amp;travelmode=driving</t>
        </is>
      </c>
      <c r="U585" s="131" t="inlineStr">
        <is>
          <t>ŞİRİNYER</t>
        </is>
      </c>
      <c r="V585" s="131" t="n">
        <v>0.3</v>
      </c>
      <c r="W585" s="131" t="inlineStr">
        <is>
          <t>https://www.google.com/maps/dir/?api=1&amp;origin=38.400424%2C27.15872&amp;destination=38.399377%2C27.155469&amp;travelmode=driving</t>
        </is>
      </c>
      <c r="X585" s="131" t="inlineStr">
        <is>
          <t>BUCA2</t>
        </is>
      </c>
      <c r="Y585" s="131" t="n">
        <v>1.1</v>
      </c>
      <c r="Z585" s="131" t="inlineStr">
        <is>
          <t>https://www.google.com/maps/dir/?api=1&amp;origin=38.400424%2C27.15872&amp;destination=38.394722%2C27.148207&amp;travelmode=driving</t>
        </is>
      </c>
      <c r="AA585" s="131" t="inlineStr">
        <is>
          <t>ŞİRİNYER 2</t>
        </is>
      </c>
      <c r="AB585" s="131" t="n">
        <v>1.2</v>
      </c>
      <c r="AC585" s="131" t="inlineStr">
        <is>
          <t>https://www.google.com/maps/dir/?api=1&amp;origin=38.400424%2C27.15872&amp;destination=38.3911321%2C27.1511743&amp;travelmode=driving</t>
        </is>
      </c>
    </row>
    <row r="586" ht="15" customHeight="1" s="113">
      <c r="A586" s="124" t="inlineStr">
        <is>
          <t>ŞÜKRAN DENİZ</t>
        </is>
      </c>
      <c r="B586" s="124" t="inlineStr">
        <is>
          <t>M057</t>
        </is>
      </c>
      <c r="C586" s="124" t="inlineStr">
        <is>
          <t>BUCA2</t>
        </is>
      </c>
      <c r="D586" s="124" t="inlineStr">
        <is>
          <t>İzmir</t>
        </is>
      </c>
      <c r="E586" s="124" t="inlineStr">
        <is>
          <t>BUCA2 çevresi</t>
        </is>
      </c>
      <c r="F586" s="124" t="n">
        <v>0</v>
      </c>
      <c r="G586" s="124" t="n">
        <v>38.378834</v>
      </c>
      <c r="H586" s="124" t="n">
        <v>27.1254</v>
      </c>
      <c r="I586" s="124" t="inlineStr">
        <is>
          <t>Bilinmiyor</t>
        </is>
      </c>
      <c r="J586" s="124" t="n">
        <v>45</v>
      </c>
      <c r="K586" s="124" t="inlineStr">
        <is>
          <t>Belirsiz</t>
        </is>
      </c>
      <c r="L586" s="124" t="n"/>
      <c r="M586" s="124" t="n"/>
      <c r="N586" s="124" t="inlineStr">
        <is>
          <t>Dummy - değiştiriniz</t>
        </is>
      </c>
      <c r="O586" s="124" t="inlineStr">
        <is>
          <t>Açık adres yalnız İK/admin tarafından görülmelidir; raporlara taşınmaz.</t>
        </is>
      </c>
      <c r="P586" s="131" t="n">
        <v>2.7</v>
      </c>
      <c r="Q586" s="131" t="n"/>
      <c r="R586" s="131" t="n"/>
      <c r="S586" s="131" t="inlineStr">
        <is>
          <t>Hayır</t>
        </is>
      </c>
      <c r="T586" s="131" t="inlineStr">
        <is>
          <t>https://www.google.com/maps/dir/?api=1&amp;origin=38.378834%2C27.1254&amp;destination=38.394722%2C27.148207&amp;travelmode=driving</t>
        </is>
      </c>
      <c r="U586" s="131" t="inlineStr">
        <is>
          <t>ESKİİZMİR</t>
        </is>
      </c>
      <c r="V586" s="131" t="n">
        <v>1.6</v>
      </c>
      <c r="W586" s="131" t="inlineStr">
        <is>
          <t>https://www.google.com/maps/dir/?api=1&amp;origin=38.378834%2C27.1254&amp;destination=38.374534%2C27.107659&amp;travelmode=driving</t>
        </is>
      </c>
      <c r="X586" s="131" t="inlineStr">
        <is>
          <t>BOZYAKA</t>
        </is>
      </c>
      <c r="Y586" s="131" t="n">
        <v>2.1</v>
      </c>
      <c r="Z586" s="131" t="inlineStr">
        <is>
          <t>https://www.google.com/maps/dir/?api=1&amp;origin=38.378834%2C27.1254&amp;destination=38.397598%2C27.122202&amp;travelmode=driving</t>
        </is>
      </c>
      <c r="AA586" s="131" t="inlineStr">
        <is>
          <t>BUCA</t>
        </is>
      </c>
      <c r="AB586" s="131" t="n">
        <v>2.3</v>
      </c>
      <c r="AC586" s="131" t="inlineStr">
        <is>
          <t>https://www.google.com/maps/dir/?api=1&amp;origin=38.378834%2C27.1254&amp;destination=38.373039%2C27.150591&amp;travelmode=driving</t>
        </is>
      </c>
    </row>
    <row r="587" ht="15" customHeight="1" s="113">
      <c r="A587" s="124" t="inlineStr">
        <is>
          <t>CEREN ŞAHİN</t>
        </is>
      </c>
      <c r="B587" s="124" t="inlineStr">
        <is>
          <t>M057</t>
        </is>
      </c>
      <c r="C587" s="124" t="inlineStr">
        <is>
          <t>BUCA2</t>
        </is>
      </c>
      <c r="D587" s="124" t="inlineStr">
        <is>
          <t>İzmir</t>
        </is>
      </c>
      <c r="E587" s="124" t="inlineStr">
        <is>
          <t>BUCA2 çevresi</t>
        </is>
      </c>
      <c r="F587" s="124" t="n">
        <v>0</v>
      </c>
      <c r="G587" s="124" t="n">
        <v>38.418139</v>
      </c>
      <c r="H587" s="124" t="n">
        <v>27.13298</v>
      </c>
      <c r="I587" s="124" t="inlineStr">
        <is>
          <t>Bilinmiyor</t>
        </is>
      </c>
      <c r="J587" s="124" t="n">
        <v>45</v>
      </c>
      <c r="K587" s="124" t="inlineStr">
        <is>
          <t>Belirsiz</t>
        </is>
      </c>
      <c r="L587" s="124" t="n"/>
      <c r="M587" s="124" t="n"/>
      <c r="N587" s="124" t="inlineStr">
        <is>
          <t>Dummy - değiştiriniz</t>
        </is>
      </c>
      <c r="O587" s="124" t="inlineStr">
        <is>
          <t>Açık adres yalnız İK/admin tarafından görülmelidir; raporlara taşınmaz.</t>
        </is>
      </c>
      <c r="P587" s="131" t="n">
        <v>2.9</v>
      </c>
      <c r="Q587" s="131" t="n"/>
      <c r="R587" s="131" t="n"/>
      <c r="S587" s="131" t="inlineStr">
        <is>
          <t>Hayır</t>
        </is>
      </c>
      <c r="T587" s="131" t="inlineStr">
        <is>
          <t>https://www.google.com/maps/dir/?api=1&amp;origin=38.418139%2C27.13298&amp;destination=38.394722%2C27.148207&amp;travelmode=driving</t>
        </is>
      </c>
      <c r="U587" s="131" t="inlineStr">
        <is>
          <t>YAPICIOĞLU</t>
        </is>
      </c>
      <c r="V587" s="131" t="n">
        <v>0.7</v>
      </c>
      <c r="W587" s="131" t="inlineStr">
        <is>
          <t>https://www.google.com/maps/dir/?api=1&amp;origin=38.418139%2C27.13298&amp;destination=38.41192%2C27.135689&amp;travelmode=driving</t>
        </is>
      </c>
      <c r="X587" s="131" t="inlineStr">
        <is>
          <t>İZMİRSPOR</t>
        </is>
      </c>
      <c r="Y587" s="131" t="n">
        <v>2</v>
      </c>
      <c r="Z587" s="131" t="inlineStr">
        <is>
          <t>https://www.google.com/maps/dir/?api=1&amp;origin=38.418139%2C27.13298&amp;destination=38.403691%2C27.119105&amp;travelmode=driving</t>
        </is>
      </c>
      <c r="AA587" s="131" t="inlineStr">
        <is>
          <t>BOZYAKA</t>
        </is>
      </c>
      <c r="AB587" s="131" t="n">
        <v>2.5</v>
      </c>
      <c r="AC587" s="131" t="inlineStr">
        <is>
          <t>https://www.google.com/maps/dir/?api=1&amp;origin=38.418139%2C27.13298&amp;destination=38.397598%2C27.122202&amp;travelmode=driving</t>
        </is>
      </c>
    </row>
    <row r="588" ht="15" customHeight="1" s="113">
      <c r="A588" s="124" t="inlineStr">
        <is>
          <t>EMRE MİNKARA</t>
        </is>
      </c>
      <c r="B588" s="124" t="inlineStr">
        <is>
          <t>M057</t>
        </is>
      </c>
      <c r="C588" s="124" t="inlineStr">
        <is>
          <t>BUCA2</t>
        </is>
      </c>
      <c r="D588" s="124" t="inlineStr">
        <is>
          <t>İzmir</t>
        </is>
      </c>
      <c r="E588" s="124" t="inlineStr">
        <is>
          <t>BUCA2 çevresi</t>
        </is>
      </c>
      <c r="F588" s="124" t="n">
        <v>0</v>
      </c>
      <c r="G588" s="124" t="n">
        <v>38.400393</v>
      </c>
      <c r="H588" s="124" t="n">
        <v>27.15537</v>
      </c>
      <c r="I588" s="124" t="inlineStr">
        <is>
          <t>Bilinmiyor</t>
        </is>
      </c>
      <c r="J588" s="124" t="n">
        <v>45</v>
      </c>
      <c r="K588" s="124" t="inlineStr">
        <is>
          <t>Belirsiz</t>
        </is>
      </c>
      <c r="L588" s="124" t="n"/>
      <c r="M588" s="124" t="n"/>
      <c r="N588" s="124" t="inlineStr">
        <is>
          <t>Dummy - değiştiriniz</t>
        </is>
      </c>
      <c r="O588" s="124" t="inlineStr">
        <is>
          <t>Açık adres yalnız İK/admin tarafından görülmelidir; raporlara taşınmaz.</t>
        </is>
      </c>
      <c r="P588" s="131" t="n">
        <v>0.9</v>
      </c>
      <c r="Q588" s="131" t="n"/>
      <c r="R588" s="131" t="n"/>
      <c r="S588" s="131" t="inlineStr">
        <is>
          <t>Hayır</t>
        </is>
      </c>
      <c r="T588" s="131" t="inlineStr">
        <is>
          <t>https://www.google.com/maps/dir/?api=1&amp;origin=38.400393%2C27.15537&amp;destination=38.394722%2C27.148207&amp;travelmode=driving</t>
        </is>
      </c>
      <c r="U588" s="131" t="inlineStr">
        <is>
          <t>ŞİRİNYER</t>
        </is>
      </c>
      <c r="V588" s="131" t="n">
        <v>0.1</v>
      </c>
      <c r="W588" s="131" t="inlineStr">
        <is>
          <t>https://www.google.com/maps/dir/?api=1&amp;origin=38.400393%2C27.15537&amp;destination=38.399377%2C27.155469&amp;travelmode=driving</t>
        </is>
      </c>
      <c r="X588" s="131" t="inlineStr">
        <is>
          <t>BUCA2</t>
        </is>
      </c>
      <c r="Y588" s="131" t="n">
        <v>0.9</v>
      </c>
      <c r="Z588" s="131" t="inlineStr">
        <is>
          <t>https://www.google.com/maps/dir/?api=1&amp;origin=38.400393%2C27.15537&amp;destination=38.394722%2C27.148207&amp;travelmode=driving</t>
        </is>
      </c>
      <c r="AA588" s="131" t="inlineStr">
        <is>
          <t>ŞİRİNYER 2</t>
        </is>
      </c>
      <c r="AB588" s="131" t="n">
        <v>1.1</v>
      </c>
      <c r="AC588" s="131" t="inlineStr">
        <is>
          <t>https://www.google.com/maps/dir/?api=1&amp;origin=38.400393%2C27.15537&amp;destination=38.3911321%2C27.1511743&amp;travelmode=driving</t>
        </is>
      </c>
    </row>
    <row r="589" ht="15" customHeight="1" s="113">
      <c r="A589" s="124" t="inlineStr">
        <is>
          <t>ÇAĞRI SELAMİ ACAR</t>
        </is>
      </c>
      <c r="B589" s="124" t="inlineStr">
        <is>
          <t>M057</t>
        </is>
      </c>
      <c r="C589" s="124" t="inlineStr">
        <is>
          <t>BUCA2</t>
        </is>
      </c>
      <c r="D589" s="124" t="inlineStr">
        <is>
          <t>İzmir</t>
        </is>
      </c>
      <c r="E589" s="124" t="inlineStr">
        <is>
          <t>BUCA2 çevresi</t>
        </is>
      </c>
      <c r="F589" s="124" t="n">
        <v>0</v>
      </c>
      <c r="G589" s="124" t="n">
        <v>38.389875</v>
      </c>
      <c r="H589" s="124" t="n">
        <v>27.153227</v>
      </c>
      <c r="I589" s="124" t="inlineStr">
        <is>
          <t>Bilinmiyor</t>
        </is>
      </c>
      <c r="J589" s="124" t="n">
        <v>45</v>
      </c>
      <c r="K589" s="124" t="inlineStr">
        <is>
          <t>Belirsiz</t>
        </is>
      </c>
      <c r="L589" s="124" t="n"/>
      <c r="M589" s="124" t="n"/>
      <c r="N589" s="124" t="inlineStr">
        <is>
          <t>Dummy - değiştiriniz</t>
        </is>
      </c>
      <c r="O589" s="124" t="inlineStr">
        <is>
          <t>Açık adres yalnız İK/admin tarafından görülmelidir; raporlara taşınmaz.</t>
        </is>
      </c>
      <c r="P589" s="131" t="n">
        <v>0.7</v>
      </c>
      <c r="Q589" s="131" t="n"/>
      <c r="R589" s="131" t="n"/>
      <c r="S589" s="131" t="inlineStr">
        <is>
          <t>Hayır</t>
        </is>
      </c>
      <c r="T589" s="131" t="inlineStr">
        <is>
          <t>https://www.google.com/maps/dir/?api=1&amp;origin=38.389875%2C27.153227&amp;destination=38.394722%2C27.148207&amp;travelmode=driving</t>
        </is>
      </c>
      <c r="U589" s="131" t="inlineStr">
        <is>
          <t>ŞİRİNYER 2</t>
        </is>
      </c>
      <c r="V589" s="131" t="n">
        <v>0.2</v>
      </c>
      <c r="W589" s="131" t="inlineStr">
        <is>
          <t>https://www.google.com/maps/dir/?api=1&amp;origin=38.389875%2C27.153227&amp;destination=38.3911321%2C27.1511743&amp;travelmode=driving</t>
        </is>
      </c>
      <c r="X589" s="131" t="inlineStr">
        <is>
          <t>BUCA2</t>
        </is>
      </c>
      <c r="Y589" s="131" t="n">
        <v>0.7</v>
      </c>
      <c r="Z589" s="131" t="inlineStr">
        <is>
          <t>https://www.google.com/maps/dir/?api=1&amp;origin=38.389875%2C27.153227&amp;destination=38.394722%2C27.148207&amp;travelmode=driving</t>
        </is>
      </c>
      <c r="AA589" s="131" t="inlineStr">
        <is>
          <t>ŞİRİNYER</t>
        </is>
      </c>
      <c r="AB589" s="131" t="n">
        <v>1.1</v>
      </c>
      <c r="AC589" s="131" t="inlineStr">
        <is>
          <t>https://www.google.com/maps/dir/?api=1&amp;origin=38.389875%2C27.153227&amp;destination=38.399377%2C27.155469&amp;travelmode=driving</t>
        </is>
      </c>
    </row>
    <row r="590" ht="15" customHeight="1" s="113">
      <c r="A590" s="124" t="inlineStr">
        <is>
          <t>RAHŞAN SİMGE ALSAÇ</t>
        </is>
      </c>
      <c r="B590" s="124" t="inlineStr">
        <is>
          <t>M057</t>
        </is>
      </c>
      <c r="C590" s="124" t="inlineStr">
        <is>
          <t>BUCA2</t>
        </is>
      </c>
      <c r="D590" s="124" t="inlineStr">
        <is>
          <t>İzmir</t>
        </is>
      </c>
      <c r="E590" s="124" t="inlineStr">
        <is>
          <t>BUCA2 çevresi</t>
        </is>
      </c>
      <c r="F590" s="124" t="n">
        <v>0</v>
      </c>
      <c r="G590" s="124" t="n">
        <v>38.396089</v>
      </c>
      <c r="H590" s="124" t="n">
        <v>27.174289</v>
      </c>
      <c r="I590" s="124" t="inlineStr">
        <is>
          <t>Bilinmiyor</t>
        </is>
      </c>
      <c r="J590" s="124" t="n">
        <v>45</v>
      </c>
      <c r="K590" s="124" t="inlineStr">
        <is>
          <t>Belirsiz</t>
        </is>
      </c>
      <c r="L590" s="124" t="n"/>
      <c r="M590" s="124" t="n"/>
      <c r="N590" s="124" t="inlineStr">
        <is>
          <t>Dummy - değiştiriniz</t>
        </is>
      </c>
      <c r="O590" s="124" t="inlineStr">
        <is>
          <t>Açık adres yalnız İK/admin tarafından görülmelidir; raporlara taşınmaz.</t>
        </is>
      </c>
      <c r="P590" s="131" t="n">
        <v>2.3</v>
      </c>
      <c r="Q590" s="131" t="n"/>
      <c r="R590" s="131" t="n"/>
      <c r="S590" s="131" t="inlineStr">
        <is>
          <t>Hayır</t>
        </is>
      </c>
      <c r="T590" s="131" t="inlineStr">
        <is>
          <t>https://www.google.com/maps/dir/?api=1&amp;origin=38.396089%2C27.174289&amp;destination=38.394722%2C27.148207&amp;travelmode=driving</t>
        </is>
      </c>
      <c r="U590" s="131" t="inlineStr">
        <is>
          <t>ŞİRİNYER</t>
        </is>
      </c>
      <c r="V590" s="131" t="n">
        <v>1.7</v>
      </c>
      <c r="W590" s="131" t="inlineStr">
        <is>
          <t>https://www.google.com/maps/dir/?api=1&amp;origin=38.396089%2C27.174289&amp;destination=38.399377%2C27.155469&amp;travelmode=driving</t>
        </is>
      </c>
      <c r="X590" s="131" t="inlineStr">
        <is>
          <t>HAL DEPO</t>
        </is>
      </c>
      <c r="Y590" s="131" t="n">
        <v>1.9</v>
      </c>
      <c r="Z590" s="131" t="inlineStr">
        <is>
          <t>https://www.google.com/maps/dir/?api=1&amp;origin=38.396089%2C27.174289&amp;destination=38.412%2C27.168&amp;travelmode=driving</t>
        </is>
      </c>
      <c r="AA590" s="131" t="inlineStr">
        <is>
          <t>ŞİRİNYER 2</t>
        </is>
      </c>
      <c r="AB590" s="131" t="n">
        <v>2.1</v>
      </c>
      <c r="AC590" s="131" t="inlineStr">
        <is>
          <t>https://www.google.com/maps/dir/?api=1&amp;origin=38.396089%2C27.174289&amp;destination=38.3911321%2C27.1511743&amp;travelmode=driving</t>
        </is>
      </c>
    </row>
    <row r="591" ht="15" customHeight="1" s="113">
      <c r="A591" s="124" t="inlineStr">
        <is>
          <t>MEHMET ŞAFAK</t>
        </is>
      </c>
      <c r="B591" s="124" t="inlineStr">
        <is>
          <t>M057</t>
        </is>
      </c>
      <c r="C591" s="124" t="inlineStr">
        <is>
          <t>BUCA2</t>
        </is>
      </c>
      <c r="D591" s="124" t="inlineStr">
        <is>
          <t>İzmir</t>
        </is>
      </c>
      <c r="E591" s="124" t="inlineStr">
        <is>
          <t>BUCA2 çevresi</t>
        </is>
      </c>
      <c r="F591" s="124" t="n">
        <v>0</v>
      </c>
      <c r="G591" s="124" t="n">
        <v>38.376978</v>
      </c>
      <c r="H591" s="124" t="n">
        <v>27.161179</v>
      </c>
      <c r="I591" s="124" t="inlineStr">
        <is>
          <t>Bilinmiyor</t>
        </is>
      </c>
      <c r="J591" s="124" t="n">
        <v>45</v>
      </c>
      <c r="K591" s="124" t="inlineStr">
        <is>
          <t>Belirsiz</t>
        </is>
      </c>
      <c r="L591" s="124" t="n"/>
      <c r="M591" s="124" t="n"/>
      <c r="N591" s="124" t="inlineStr">
        <is>
          <t>Dummy - değiştiriniz</t>
        </is>
      </c>
      <c r="O591" s="124" t="inlineStr">
        <is>
          <t>Açık adres yalnız İK/admin tarafından görülmelidir; raporlara taşınmaz.</t>
        </is>
      </c>
      <c r="P591" s="131" t="n">
        <v>2.3</v>
      </c>
      <c r="Q591" s="131" t="n"/>
      <c r="R591" s="131" t="n"/>
      <c r="S591" s="131" t="inlineStr">
        <is>
          <t>Hayır</t>
        </is>
      </c>
      <c r="T591" s="131" t="inlineStr">
        <is>
          <t>https://www.google.com/maps/dir/?api=1&amp;origin=38.376978%2C27.161179&amp;destination=38.394722%2C27.148207&amp;travelmode=driving</t>
        </is>
      </c>
      <c r="U591" s="131" t="inlineStr">
        <is>
          <t>GEDİZ</t>
        </is>
      </c>
      <c r="V591" s="131" t="n">
        <v>0.7</v>
      </c>
      <c r="W591" s="131" t="inlineStr">
        <is>
          <t>https://www.google.com/maps/dir/?api=1&amp;origin=38.376978%2C27.161179&amp;destination=38.37066%2C27.159618&amp;travelmode=driving</t>
        </is>
      </c>
      <c r="X591" s="131" t="inlineStr">
        <is>
          <t>BUCA</t>
        </is>
      </c>
      <c r="Y591" s="131" t="n">
        <v>1</v>
      </c>
      <c r="Z591" s="131" t="inlineStr">
        <is>
          <t>https://www.google.com/maps/dir/?api=1&amp;origin=38.376978%2C27.161179&amp;destination=38.373039%2C27.150591&amp;travelmode=driving</t>
        </is>
      </c>
      <c r="AA591" s="131" t="inlineStr">
        <is>
          <t>ŞİRİNYER 2</t>
        </is>
      </c>
      <c r="AB591" s="131" t="n">
        <v>1.8</v>
      </c>
      <c r="AC591" s="131" t="inlineStr">
        <is>
          <t>https://www.google.com/maps/dir/?api=1&amp;origin=38.376978%2C27.161179&amp;destination=38.3911321%2C27.1511743&amp;travelmode=driving</t>
        </is>
      </c>
    </row>
    <row r="592" ht="15" customHeight="1" s="113">
      <c r="A592" s="124" t="inlineStr">
        <is>
          <t>BAHRİ TUNÇ</t>
        </is>
      </c>
      <c r="B592" s="124" t="inlineStr">
        <is>
          <t>M057</t>
        </is>
      </c>
      <c r="C592" s="124" t="inlineStr">
        <is>
          <t>BUCA2</t>
        </is>
      </c>
      <c r="D592" s="124" t="inlineStr">
        <is>
          <t>İzmir</t>
        </is>
      </c>
      <c r="E592" s="124" t="inlineStr">
        <is>
          <t>BUCA2 çevresi</t>
        </is>
      </c>
      <c r="F592" s="124" t="n">
        <v>0</v>
      </c>
      <c r="G592" s="124" t="n">
        <v>38.379043</v>
      </c>
      <c r="H592" s="124" t="n">
        <v>27.141954</v>
      </c>
      <c r="I592" s="124" t="inlineStr">
        <is>
          <t>Bilinmiyor</t>
        </is>
      </c>
      <c r="J592" s="124" t="n">
        <v>45</v>
      </c>
      <c r="K592" s="124" t="inlineStr">
        <is>
          <t>Belirsiz</t>
        </is>
      </c>
      <c r="L592" s="124" t="n"/>
      <c r="M592" s="124" t="n"/>
      <c r="N592" s="124" t="inlineStr">
        <is>
          <t>Dummy - değiştiriniz</t>
        </is>
      </c>
      <c r="O592" s="124" t="inlineStr">
        <is>
          <t>Açık adres yalnız İK/admin tarafından görülmelidir; raporlara taşınmaz.</t>
        </is>
      </c>
      <c r="P592" s="131" t="n">
        <v>1.8</v>
      </c>
      <c r="Q592" s="131" t="n"/>
      <c r="R592" s="131" t="n"/>
      <c r="S592" s="131" t="inlineStr">
        <is>
          <t>Hayır</t>
        </is>
      </c>
      <c r="T592" s="131" t="inlineStr">
        <is>
          <t>https://www.google.com/maps/dir/?api=1&amp;origin=38.379043%2C27.141954&amp;destination=38.394722%2C27.148207&amp;travelmode=driving</t>
        </is>
      </c>
      <c r="U592" s="131" t="inlineStr">
        <is>
          <t>BUCA</t>
        </is>
      </c>
      <c r="V592" s="131" t="n">
        <v>1</v>
      </c>
      <c r="W592" s="131" t="inlineStr">
        <is>
          <t>https://www.google.com/maps/dir/?api=1&amp;origin=38.379043%2C27.141954&amp;destination=38.373039%2C27.150591&amp;travelmode=driving</t>
        </is>
      </c>
      <c r="X592" s="131" t="inlineStr">
        <is>
          <t>ŞİRİNYER 2</t>
        </is>
      </c>
      <c r="Y592" s="131" t="n">
        <v>1.6</v>
      </c>
      <c r="Z592" s="131" t="inlineStr">
        <is>
          <t>https://www.google.com/maps/dir/?api=1&amp;origin=38.379043%2C27.141954&amp;destination=38.3911321%2C27.1511743&amp;travelmode=driving</t>
        </is>
      </c>
      <c r="AA592" s="131" t="inlineStr">
        <is>
          <t>GEDİZ</t>
        </is>
      </c>
      <c r="AB592" s="131" t="n">
        <v>1.8</v>
      </c>
      <c r="AC592" s="131" t="inlineStr">
        <is>
          <t>https://www.google.com/maps/dir/?api=1&amp;origin=38.379043%2C27.141954&amp;destination=38.37066%2C27.159618&amp;travelmode=driving</t>
        </is>
      </c>
    </row>
    <row r="593" ht="15" customHeight="1" s="113">
      <c r="A593" s="124" t="inlineStr">
        <is>
          <t>MUHAMMED MUTAA UĞUR</t>
        </is>
      </c>
      <c r="B593" s="124" t="inlineStr">
        <is>
          <t>M057</t>
        </is>
      </c>
      <c r="C593" s="124" t="inlineStr">
        <is>
          <t>BUCA2</t>
        </is>
      </c>
      <c r="D593" s="124" t="inlineStr">
        <is>
          <t>İzmir</t>
        </is>
      </c>
      <c r="E593" s="124" t="inlineStr">
        <is>
          <t>BUCA2 çevresi</t>
        </is>
      </c>
      <c r="F593" s="124" t="n">
        <v>0</v>
      </c>
      <c r="G593" s="124" t="n">
        <v>38.405023</v>
      </c>
      <c r="H593" s="124" t="n">
        <v>27.136207</v>
      </c>
      <c r="I593" s="124" t="inlineStr">
        <is>
          <t>Bilinmiyor</t>
        </is>
      </c>
      <c r="J593" s="124" t="n">
        <v>45</v>
      </c>
      <c r="K593" s="124" t="inlineStr">
        <is>
          <t>Belirsiz</t>
        </is>
      </c>
      <c r="L593" s="124" t="n"/>
      <c r="M593" s="124" t="n"/>
      <c r="N593" s="124" t="inlineStr">
        <is>
          <t>Dummy - değiştiriniz</t>
        </is>
      </c>
      <c r="O593" s="124" t="inlineStr">
        <is>
          <t>Açık adres yalnız İK/admin tarafından görülmelidir; raporlara taşınmaz.</t>
        </is>
      </c>
      <c r="P593" s="131" t="n">
        <v>1.6</v>
      </c>
      <c r="Q593" s="131" t="n"/>
      <c r="R593" s="131" t="n"/>
      <c r="S593" s="131" t="inlineStr">
        <is>
          <t>Hayır</t>
        </is>
      </c>
      <c r="T593" s="131" t="inlineStr">
        <is>
          <t>https://www.google.com/maps/dir/?api=1&amp;origin=38.405023%2C27.136207&amp;destination=38.394722%2C27.148207&amp;travelmode=driving</t>
        </is>
      </c>
      <c r="U593" s="131" t="inlineStr">
        <is>
          <t>YAPICIOĞLU</t>
        </is>
      </c>
      <c r="V593" s="131" t="n">
        <v>0.8</v>
      </c>
      <c r="W593" s="131" t="inlineStr">
        <is>
          <t>https://www.google.com/maps/dir/?api=1&amp;origin=38.405023%2C27.136207&amp;destination=38.41192%2C27.135689&amp;travelmode=driving</t>
        </is>
      </c>
      <c r="X593" s="131" t="inlineStr">
        <is>
          <t>BOZYAKA</t>
        </is>
      </c>
      <c r="Y593" s="131" t="n">
        <v>1.5</v>
      </c>
      <c r="Z593" s="131" t="inlineStr">
        <is>
          <t>https://www.google.com/maps/dir/?api=1&amp;origin=38.405023%2C27.136207&amp;destination=38.397598%2C27.122202&amp;travelmode=driving</t>
        </is>
      </c>
      <c r="AA593" s="131" t="inlineStr">
        <is>
          <t>İZMİRSPOR</t>
        </is>
      </c>
      <c r="AB593" s="131" t="n">
        <v>1.5</v>
      </c>
      <c r="AC593" s="131" t="inlineStr">
        <is>
          <t>https://www.google.com/maps/dir/?api=1&amp;origin=38.405023%2C27.136207&amp;destination=38.403691%2C27.119105&amp;travelmode=driving</t>
        </is>
      </c>
    </row>
    <row r="594" ht="15" customHeight="1" s="113">
      <c r="A594" s="124" t="inlineStr">
        <is>
          <t>SALİH YILMAZ</t>
        </is>
      </c>
      <c r="B594" s="124" t="inlineStr">
        <is>
          <t>M037</t>
        </is>
      </c>
      <c r="C594" s="124" t="inlineStr">
        <is>
          <t>SEFERİHİSAR</t>
        </is>
      </c>
      <c r="D594" s="124" t="inlineStr">
        <is>
          <t>İzmir</t>
        </is>
      </c>
      <c r="E594" s="124" t="inlineStr">
        <is>
          <t>SEFERİHİSAR çevresi</t>
        </is>
      </c>
      <c r="F594" s="124" t="n">
        <v>0</v>
      </c>
      <c r="G594" s="124" t="n">
        <v>38.183892</v>
      </c>
      <c r="H594" s="124" t="n">
        <v>26.850324</v>
      </c>
      <c r="I594" s="124" t="inlineStr">
        <is>
          <t>Bilinmiyor</t>
        </is>
      </c>
      <c r="J594" s="124" t="n">
        <v>45</v>
      </c>
      <c r="K594" s="124" t="inlineStr">
        <is>
          <t>Belirsiz</t>
        </is>
      </c>
      <c r="L594" s="124" t="n"/>
      <c r="M594" s="124" t="n"/>
      <c r="N594" s="124" t="inlineStr">
        <is>
          <t>Dummy - değiştiriniz</t>
        </is>
      </c>
      <c r="O594" s="124" t="inlineStr">
        <is>
          <t>Açık adres yalnız İK/admin tarafından görülmelidir; raporlara taşınmaz.</t>
        </is>
      </c>
      <c r="P594" s="131" t="n">
        <v>1.8</v>
      </c>
      <c r="Q594" s="131" t="n"/>
      <c r="R594" s="131" t="n"/>
      <c r="S594" s="131" t="inlineStr">
        <is>
          <t>Evet</t>
        </is>
      </c>
      <c r="T594" s="131" t="inlineStr">
        <is>
          <t>https://www.google.com/maps/dir/?api=1&amp;origin=38.183892%2C26.850324&amp;destination=38.194921%2C26.835212&amp;travelmode=driving</t>
        </is>
      </c>
      <c r="U594" s="131" t="inlineStr">
        <is>
          <t>SEFERİHİSAR</t>
        </is>
      </c>
      <c r="V594" s="131" t="n">
        <v>1.8</v>
      </c>
      <c r="W594" s="131" t="inlineStr">
        <is>
          <t>https://www.google.com/maps/dir/?api=1&amp;origin=38.183892%2C26.850324&amp;destination=38.194921%2C26.835212&amp;travelmode=driving</t>
        </is>
      </c>
      <c r="X594" s="131" t="inlineStr">
        <is>
          <t>MENDERES</t>
        </is>
      </c>
      <c r="Y594" s="131" t="n">
        <v>25.5</v>
      </c>
      <c r="Z594" s="131" t="inlineStr">
        <is>
          <t>https://www.google.com/maps/dir/?api=1&amp;origin=38.183892%2C26.850324&amp;destination=38.260463%2C27.125587&amp;travelmode=driving</t>
        </is>
      </c>
      <c r="AA594" s="131" t="inlineStr">
        <is>
          <t>NARLIDERE</t>
        </is>
      </c>
      <c r="AB594" s="131" t="n">
        <v>26.9</v>
      </c>
      <c r="AC594" s="131" t="inlineStr">
        <is>
          <t>https://www.google.com/maps/dir/?api=1&amp;origin=38.183892%2C26.850324&amp;destination=38.392816%2C27.006006&amp;travelmode=driving</t>
        </is>
      </c>
    </row>
    <row r="595" ht="15" customHeight="1" s="113">
      <c r="A595" s="124" t="inlineStr">
        <is>
          <t>MURAT OTLU</t>
        </is>
      </c>
      <c r="B595" s="124" t="inlineStr">
        <is>
          <t>M037</t>
        </is>
      </c>
      <c r="C595" s="124" t="inlineStr">
        <is>
          <t>SEFERİHİSAR</t>
        </is>
      </c>
      <c r="D595" s="124" t="inlineStr">
        <is>
          <t>İzmir</t>
        </is>
      </c>
      <c r="E595" s="124" t="inlineStr">
        <is>
          <t>SEFERİHİSAR çevresi</t>
        </is>
      </c>
      <c r="F595" s="124" t="n">
        <v>0</v>
      </c>
      <c r="G595" s="124" t="n">
        <v>38.169274</v>
      </c>
      <c r="H595" s="124" t="n">
        <v>26.832709</v>
      </c>
      <c r="I595" s="124" t="inlineStr">
        <is>
          <t>Bilinmiyor</t>
        </is>
      </c>
      <c r="J595" s="124" t="n">
        <v>45</v>
      </c>
      <c r="K595" s="124" t="inlineStr">
        <is>
          <t>Belirsiz</t>
        </is>
      </c>
      <c r="L595" s="124" t="n"/>
      <c r="M595" s="124" t="n"/>
      <c r="N595" s="124" t="inlineStr">
        <is>
          <t>Dummy - değiştiriniz</t>
        </is>
      </c>
      <c r="O595" s="124" t="inlineStr">
        <is>
          <t>Açık adres yalnız İK/admin tarafından görülmelidir; raporlara taşınmaz.</t>
        </is>
      </c>
      <c r="P595" s="131" t="n">
        <v>2.9</v>
      </c>
      <c r="Q595" s="131" t="n"/>
      <c r="R595" s="131" t="n"/>
      <c r="S595" s="131" t="inlineStr">
        <is>
          <t>Evet</t>
        </is>
      </c>
      <c r="T595" s="131" t="inlineStr">
        <is>
          <t>https://www.google.com/maps/dir/?api=1&amp;origin=38.169274%2C26.832709&amp;destination=38.194921%2C26.835212&amp;travelmode=driving</t>
        </is>
      </c>
      <c r="U595" s="131" t="inlineStr">
        <is>
          <t>SEFERİHİSAR</t>
        </is>
      </c>
      <c r="V595" s="131" t="n">
        <v>2.9</v>
      </c>
      <c r="W595" s="131" t="inlineStr">
        <is>
          <t>https://www.google.com/maps/dir/?api=1&amp;origin=38.169274%2C26.832709&amp;destination=38.194921%2C26.835212&amp;travelmode=driving</t>
        </is>
      </c>
      <c r="X595" s="131" t="inlineStr">
        <is>
          <t>MENDERES</t>
        </is>
      </c>
      <c r="Y595" s="131" t="n">
        <v>27.5</v>
      </c>
      <c r="Z595" s="131" t="inlineStr">
        <is>
          <t>https://www.google.com/maps/dir/?api=1&amp;origin=38.169274%2C26.832709&amp;destination=38.260463%2C27.125587&amp;travelmode=driving</t>
        </is>
      </c>
      <c r="AA595" s="131" t="inlineStr">
        <is>
          <t>ÖZDERE</t>
        </is>
      </c>
      <c r="AB595" s="131" t="n">
        <v>28</v>
      </c>
      <c r="AC595" s="131" t="inlineStr">
        <is>
          <t>https://www.google.com/maps/dir/?api=1&amp;origin=38.169274%2C26.832709&amp;destination=38.021894%2C27.092563&amp;travelmode=driving</t>
        </is>
      </c>
    </row>
    <row r="596" ht="15" customHeight="1" s="113">
      <c r="A596" s="124" t="inlineStr">
        <is>
          <t>ÖZGE ERDOĞAN</t>
        </is>
      </c>
      <c r="B596" s="124" t="inlineStr">
        <is>
          <t>M037</t>
        </is>
      </c>
      <c r="C596" s="124" t="inlineStr">
        <is>
          <t>SEFERİHİSAR</t>
        </is>
      </c>
      <c r="D596" s="124" t="inlineStr">
        <is>
          <t>İzmir</t>
        </is>
      </c>
      <c r="E596" s="124" t="inlineStr">
        <is>
          <t>SEFERİHİSAR çevresi</t>
        </is>
      </c>
      <c r="F596" s="124" t="n">
        <v>0</v>
      </c>
      <c r="G596" s="124" t="n">
        <v>38.224828</v>
      </c>
      <c r="H596" s="124" t="n">
        <v>26.864978</v>
      </c>
      <c r="I596" s="124" t="inlineStr">
        <is>
          <t>Bilinmiyor</t>
        </is>
      </c>
      <c r="J596" s="124" t="n">
        <v>45</v>
      </c>
      <c r="K596" s="124" t="inlineStr">
        <is>
          <t>Belirsiz</t>
        </is>
      </c>
      <c r="L596" s="124" t="n"/>
      <c r="M596" s="124" t="n"/>
      <c r="N596" s="124" t="inlineStr">
        <is>
          <t>Dummy - değiştiriniz</t>
        </is>
      </c>
      <c r="O596" s="124" t="inlineStr">
        <is>
          <t>Açık adres yalnız İK/admin tarafından görülmelidir; raporlara taşınmaz.</t>
        </is>
      </c>
      <c r="P596" s="131" t="n">
        <v>4.2</v>
      </c>
      <c r="Q596" s="131" t="n"/>
      <c r="R596" s="131" t="n"/>
      <c r="S596" s="131" t="inlineStr">
        <is>
          <t>Evet</t>
        </is>
      </c>
      <c r="T596" s="131" t="inlineStr">
        <is>
          <t>https://www.google.com/maps/dir/?api=1&amp;origin=38.224828%2C26.864978&amp;destination=38.194921%2C26.835212&amp;travelmode=driving</t>
        </is>
      </c>
      <c r="U596" s="131" t="inlineStr">
        <is>
          <t>SEFERİHİSAR</t>
        </is>
      </c>
      <c r="V596" s="131" t="n">
        <v>4.2</v>
      </c>
      <c r="W596" s="131" t="inlineStr">
        <is>
          <t>https://www.google.com/maps/dir/?api=1&amp;origin=38.224828%2C26.864978&amp;destination=38.194921%2C26.835212&amp;travelmode=driving</t>
        </is>
      </c>
      <c r="X596" s="131" t="inlineStr">
        <is>
          <t>NARLIDERE</t>
        </is>
      </c>
      <c r="Y596" s="131" t="n">
        <v>22.4</v>
      </c>
      <c r="Z596" s="131" t="inlineStr">
        <is>
          <t>https://www.google.com/maps/dir/?api=1&amp;origin=38.224828%2C26.864978&amp;destination=38.392816%2C27.006006&amp;travelmode=driving</t>
        </is>
      </c>
      <c r="AA596" s="131" t="inlineStr">
        <is>
          <t>MENDERES</t>
        </is>
      </c>
      <c r="AB596" s="131" t="n">
        <v>23.1</v>
      </c>
      <c r="AC596" s="131" t="inlineStr">
        <is>
          <t>https://www.google.com/maps/dir/?api=1&amp;origin=38.224828%2C26.864978&amp;destination=38.260463%2C27.125587&amp;travelmode=driving</t>
        </is>
      </c>
    </row>
    <row r="597" ht="15" customHeight="1" s="113">
      <c r="A597" s="124" t="inlineStr">
        <is>
          <t>İLAYDA İLDENUR ATİK</t>
        </is>
      </c>
      <c r="B597" s="124" t="inlineStr">
        <is>
          <t>M037</t>
        </is>
      </c>
      <c r="C597" s="124" t="inlineStr">
        <is>
          <t>SEFERİHİSAR</t>
        </is>
      </c>
      <c r="D597" s="124" t="inlineStr">
        <is>
          <t>İzmir</t>
        </is>
      </c>
      <c r="E597" s="124" t="inlineStr">
        <is>
          <t>SEFERİHİSAR çevresi</t>
        </is>
      </c>
      <c r="F597" s="124" t="n">
        <v>0</v>
      </c>
      <c r="G597" s="124" t="n">
        <v>38.169317</v>
      </c>
      <c r="H597" s="124" t="n">
        <v>26.818001</v>
      </c>
      <c r="I597" s="124" t="inlineStr">
        <is>
          <t>Bilinmiyor</t>
        </is>
      </c>
      <c r="J597" s="124" t="n">
        <v>45</v>
      </c>
      <c r="K597" s="124" t="inlineStr">
        <is>
          <t>Belirsiz</t>
        </is>
      </c>
      <c r="L597" s="124" t="n"/>
      <c r="M597" s="124" t="n"/>
      <c r="N597" s="124" t="inlineStr">
        <is>
          <t>Dummy - değiştiriniz</t>
        </is>
      </c>
      <c r="O597" s="124" t="inlineStr">
        <is>
          <t>Açık adres yalnız İK/admin tarafından görülmelidir; raporlara taşınmaz.</t>
        </is>
      </c>
      <c r="P597" s="131" t="n">
        <v>3.2</v>
      </c>
      <c r="Q597" s="131" t="n"/>
      <c r="R597" s="131" t="n"/>
      <c r="S597" s="131" t="inlineStr">
        <is>
          <t>Evet</t>
        </is>
      </c>
      <c r="T597" s="131" t="inlineStr">
        <is>
          <t>https://www.google.com/maps/dir/?api=1&amp;origin=38.169317%2C26.818001&amp;destination=38.194921%2C26.835212&amp;travelmode=driving</t>
        </is>
      </c>
      <c r="U597" s="131" t="inlineStr">
        <is>
          <t>SEFERİHİSAR</t>
        </is>
      </c>
      <c r="V597" s="131" t="n">
        <v>3.2</v>
      </c>
      <c r="W597" s="131" t="inlineStr">
        <is>
          <t>https://www.google.com/maps/dir/?api=1&amp;origin=38.169317%2C26.818001&amp;destination=38.194921%2C26.835212&amp;travelmode=driving</t>
        </is>
      </c>
      <c r="X597" s="131" t="inlineStr">
        <is>
          <t>MENDERES</t>
        </is>
      </c>
      <c r="Y597" s="131" t="n">
        <v>28.7</v>
      </c>
      <c r="Z597" s="131" t="inlineStr">
        <is>
          <t>https://www.google.com/maps/dir/?api=1&amp;origin=38.169317%2C26.818001&amp;destination=38.260463%2C27.125587&amp;travelmode=driving</t>
        </is>
      </c>
      <c r="AA597" s="131" t="inlineStr">
        <is>
          <t>ÖZDERE</t>
        </is>
      </c>
      <c r="AB597" s="131" t="n">
        <v>29.1</v>
      </c>
      <c r="AC597" s="131" t="inlineStr">
        <is>
          <t>https://www.google.com/maps/dir/?api=1&amp;origin=38.169317%2C26.818001&amp;destination=38.021894%2C27.092563&amp;travelmode=driving</t>
        </is>
      </c>
    </row>
    <row r="598" ht="15" customHeight="1" s="113">
      <c r="A598" s="124" t="inlineStr">
        <is>
          <t>RABİA AKCAN</t>
        </is>
      </c>
      <c r="B598" s="124" t="inlineStr">
        <is>
          <t>M037</t>
        </is>
      </c>
      <c r="C598" s="124" t="inlineStr">
        <is>
          <t>SEFERİHİSAR</t>
        </is>
      </c>
      <c r="D598" s="124" t="inlineStr">
        <is>
          <t>İzmir</t>
        </is>
      </c>
      <c r="E598" s="124" t="inlineStr">
        <is>
          <t>SEFERİHİSAR çevresi</t>
        </is>
      </c>
      <c r="F598" s="124" t="n">
        <v>0</v>
      </c>
      <c r="G598" s="124" t="n">
        <v>38.180833</v>
      </c>
      <c r="H598" s="124" t="n">
        <v>26.861208</v>
      </c>
      <c r="I598" s="124" t="inlineStr">
        <is>
          <t>Bilinmiyor</t>
        </is>
      </c>
      <c r="J598" s="124" t="n">
        <v>45</v>
      </c>
      <c r="K598" s="124" t="inlineStr">
        <is>
          <t>Belirsiz</t>
        </is>
      </c>
      <c r="L598" s="124" t="n"/>
      <c r="M598" s="124" t="n"/>
      <c r="N598" s="124" t="inlineStr">
        <is>
          <t>Dummy - değiştiriniz</t>
        </is>
      </c>
      <c r="O598" s="124" t="inlineStr">
        <is>
          <t>Açık adres yalnız İK/admin tarafından görülmelidir; raporlara taşınmaz.</t>
        </is>
      </c>
      <c r="P598" s="131" t="n">
        <v>2.8</v>
      </c>
      <c r="Q598" s="131" t="n"/>
      <c r="R598" s="131" t="n"/>
      <c r="S598" s="131" t="inlineStr">
        <is>
          <t>Evet</t>
        </is>
      </c>
      <c r="T598" s="131" t="inlineStr">
        <is>
          <t>https://www.google.com/maps/dir/?api=1&amp;origin=38.180833%2C26.861208&amp;destination=38.194921%2C26.835212&amp;travelmode=driving</t>
        </is>
      </c>
      <c r="U598" s="131" t="inlineStr">
        <is>
          <t>SEFERİHİSAR</t>
        </is>
      </c>
      <c r="V598" s="131" t="n">
        <v>2.8</v>
      </c>
      <c r="W598" s="131" t="inlineStr">
        <is>
          <t>https://www.google.com/maps/dir/?api=1&amp;origin=38.180833%2C26.861208&amp;destination=38.194921%2C26.835212&amp;travelmode=driving</t>
        </is>
      </c>
      <c r="X598" s="131" t="inlineStr">
        <is>
          <t>MENDERES</t>
        </is>
      </c>
      <c r="Y598" s="131" t="n">
        <v>24.7</v>
      </c>
      <c r="Z598" s="131" t="inlineStr">
        <is>
          <t>https://www.google.com/maps/dir/?api=1&amp;origin=38.180833%2C26.861208&amp;destination=38.260463%2C27.125587&amp;travelmode=driving</t>
        </is>
      </c>
      <c r="AA598" s="131" t="inlineStr">
        <is>
          <t>NARLIDERE</t>
        </is>
      </c>
      <c r="AB598" s="131" t="n">
        <v>26.7</v>
      </c>
      <c r="AC598" s="131" t="inlineStr">
        <is>
          <t>https://www.google.com/maps/dir/?api=1&amp;origin=38.180833%2C26.861208&amp;destination=38.392816%2C27.006006&amp;travelmode=driving</t>
        </is>
      </c>
    </row>
    <row r="599" ht="15" customHeight="1" s="113">
      <c r="A599" s="124" t="inlineStr">
        <is>
          <t>AYBÜKE EBRAR KARATAŞ</t>
        </is>
      </c>
      <c r="B599" s="124" t="inlineStr">
        <is>
          <t>M037</t>
        </is>
      </c>
      <c r="C599" s="124" t="inlineStr">
        <is>
          <t>SEFERİHİSAR</t>
        </is>
      </c>
      <c r="D599" s="124" t="inlineStr">
        <is>
          <t>İzmir</t>
        </is>
      </c>
      <c r="E599" s="124" t="inlineStr">
        <is>
          <t>SEFERİHİSAR çevresi</t>
        </is>
      </c>
      <c r="F599" s="124" t="n">
        <v>0</v>
      </c>
      <c r="G599" s="124" t="n">
        <v>38.217773</v>
      </c>
      <c r="H599" s="124" t="n">
        <v>26.857968</v>
      </c>
      <c r="I599" s="124" t="inlineStr">
        <is>
          <t>Bilinmiyor</t>
        </is>
      </c>
      <c r="J599" s="124" t="n">
        <v>45</v>
      </c>
      <c r="K599" s="124" t="inlineStr">
        <is>
          <t>Belirsiz</t>
        </is>
      </c>
      <c r="L599" s="124" t="n"/>
      <c r="M599" s="124" t="n"/>
      <c r="N599" s="124" t="inlineStr">
        <is>
          <t>Dummy - değiştiriniz</t>
        </is>
      </c>
      <c r="O599" s="124" t="inlineStr">
        <is>
          <t>Açık adres yalnız İK/admin tarafından görülmelidir; raporlara taşınmaz.</t>
        </is>
      </c>
      <c r="P599" s="131" t="n">
        <v>3.2</v>
      </c>
      <c r="Q599" s="131" t="n"/>
      <c r="R599" s="131" t="n"/>
      <c r="S599" s="131" t="inlineStr">
        <is>
          <t>Evet</t>
        </is>
      </c>
      <c r="T599" s="131" t="inlineStr">
        <is>
          <t>https://www.google.com/maps/dir/?api=1&amp;origin=38.217773%2C26.857968&amp;destination=38.194921%2C26.835212&amp;travelmode=driving</t>
        </is>
      </c>
      <c r="U599" s="131" t="inlineStr">
        <is>
          <t>SEFERİHİSAR</t>
        </is>
      </c>
      <c r="V599" s="131" t="n">
        <v>3.2</v>
      </c>
      <c r="W599" s="131" t="inlineStr">
        <is>
          <t>https://www.google.com/maps/dir/?api=1&amp;origin=38.217773%2C26.857968&amp;destination=38.194921%2C26.835212&amp;travelmode=driving</t>
        </is>
      </c>
      <c r="X599" s="131" t="inlineStr">
        <is>
          <t>NARLIDERE</t>
        </is>
      </c>
      <c r="Y599" s="131" t="n">
        <v>23.4</v>
      </c>
      <c r="Z599" s="131" t="inlineStr">
        <is>
          <t>https://www.google.com/maps/dir/?api=1&amp;origin=38.217773%2C26.857968&amp;destination=38.392816%2C27.006006&amp;travelmode=driving</t>
        </is>
      </c>
      <c r="AA599" s="131" t="inlineStr">
        <is>
          <t>MENDERES</t>
        </is>
      </c>
      <c r="AB599" s="131" t="n">
        <v>23.9</v>
      </c>
      <c r="AC599" s="131" t="inlineStr">
        <is>
          <t>https://www.google.com/maps/dir/?api=1&amp;origin=38.217773%2C26.857968&amp;destination=38.260463%2C27.125587&amp;travelmode=driving</t>
        </is>
      </c>
    </row>
    <row r="600" ht="15" customHeight="1" s="113">
      <c r="A600" s="124" t="inlineStr">
        <is>
          <t>AYSUN BATUR</t>
        </is>
      </c>
      <c r="B600" s="124" t="inlineStr">
        <is>
          <t>M037</t>
        </is>
      </c>
      <c r="C600" s="124" t="inlineStr">
        <is>
          <t>SEFERİHİSAR</t>
        </is>
      </c>
      <c r="D600" s="124" t="inlineStr">
        <is>
          <t>İzmir</t>
        </is>
      </c>
      <c r="E600" s="124" t="inlineStr">
        <is>
          <t>SEFERİHİSAR çevresi</t>
        </is>
      </c>
      <c r="F600" s="124" t="n">
        <v>0</v>
      </c>
      <c r="G600" s="124" t="n">
        <v>38.187093</v>
      </c>
      <c r="H600" s="124" t="n">
        <v>26.814677</v>
      </c>
      <c r="I600" s="124" t="inlineStr">
        <is>
          <t>Bilinmiyor</t>
        </is>
      </c>
      <c r="J600" s="124" t="n">
        <v>45</v>
      </c>
      <c r="K600" s="124" t="inlineStr">
        <is>
          <t>Belirsiz</t>
        </is>
      </c>
      <c r="L600" s="124" t="n"/>
      <c r="M600" s="124" t="n"/>
      <c r="N600" s="124" t="inlineStr">
        <is>
          <t>Dummy - değiştiriniz</t>
        </is>
      </c>
      <c r="O600" s="124" t="inlineStr">
        <is>
          <t>Açık adres yalnız İK/admin tarafından görülmelidir; raporlara taşınmaz.</t>
        </is>
      </c>
      <c r="P600" s="131" t="n">
        <v>2</v>
      </c>
      <c r="Q600" s="131" t="n"/>
      <c r="R600" s="131" t="n"/>
      <c r="S600" s="131" t="inlineStr">
        <is>
          <t>Evet</t>
        </is>
      </c>
      <c r="T600" s="131" t="inlineStr">
        <is>
          <t>https://www.google.com/maps/dir/?api=1&amp;origin=38.187093%2C26.814677&amp;destination=38.194921%2C26.835212&amp;travelmode=driving</t>
        </is>
      </c>
      <c r="U600" s="131" t="inlineStr">
        <is>
          <t>SEFERİHİSAR</t>
        </is>
      </c>
      <c r="V600" s="131" t="n">
        <v>2</v>
      </c>
      <c r="W600" s="131" t="inlineStr">
        <is>
          <t>https://www.google.com/maps/dir/?api=1&amp;origin=38.187093%2C26.814677&amp;destination=38.194921%2C26.835212&amp;travelmode=driving</t>
        </is>
      </c>
      <c r="X600" s="131" t="inlineStr">
        <is>
          <t>NARLIDERE</t>
        </is>
      </c>
      <c r="Y600" s="131" t="n">
        <v>28.3</v>
      </c>
      <c r="Z600" s="131" t="inlineStr">
        <is>
          <t>https://www.google.com/maps/dir/?api=1&amp;origin=38.187093%2C26.814677&amp;destination=38.392816%2C27.006006&amp;travelmode=driving</t>
        </is>
      </c>
      <c r="AA600" s="131" t="inlineStr">
        <is>
          <t>MENDERES</t>
        </is>
      </c>
      <c r="AB600" s="131" t="n">
        <v>28.4</v>
      </c>
      <c r="AC600" s="131" t="inlineStr">
        <is>
          <t>https://www.google.com/maps/dir/?api=1&amp;origin=38.187093%2C26.814677&amp;destination=38.260463%2C27.125587&amp;travelmode=driving</t>
        </is>
      </c>
    </row>
    <row r="601" ht="15" customHeight="1" s="113">
      <c r="A601" s="124" t="inlineStr">
        <is>
          <t>LACHYN JORAYEVA</t>
        </is>
      </c>
      <c r="B601" s="124" t="inlineStr">
        <is>
          <t>M037</t>
        </is>
      </c>
      <c r="C601" s="124" t="inlineStr">
        <is>
          <t>SEFERİHİSAR</t>
        </is>
      </c>
      <c r="D601" s="124" t="inlineStr">
        <is>
          <t>İzmir</t>
        </is>
      </c>
      <c r="E601" s="124" t="inlineStr">
        <is>
          <t>SEFERİHİSAR çevresi</t>
        </is>
      </c>
      <c r="F601" s="124" t="n">
        <v>0</v>
      </c>
      <c r="G601" s="124" t="n">
        <v>38.214946</v>
      </c>
      <c r="H601" s="124" t="n">
        <v>26.847424</v>
      </c>
      <c r="I601" s="124" t="inlineStr">
        <is>
          <t>Bilinmiyor</t>
        </is>
      </c>
      <c r="J601" s="124" t="n">
        <v>45</v>
      </c>
      <c r="K601" s="124" t="inlineStr">
        <is>
          <t>Belirsiz</t>
        </is>
      </c>
      <c r="L601" s="124" t="n"/>
      <c r="M601" s="124" t="n"/>
      <c r="N601" s="124" t="inlineStr">
        <is>
          <t>Dummy - değiştiriniz</t>
        </is>
      </c>
      <c r="O601" s="124" t="inlineStr">
        <is>
          <t>Açık adres yalnız İK/admin tarafından görülmelidir; raporlara taşınmaz.</t>
        </is>
      </c>
      <c r="P601" s="131" t="n">
        <v>2.5</v>
      </c>
      <c r="Q601" s="131" t="n"/>
      <c r="R601" s="131" t="n"/>
      <c r="S601" s="131" t="inlineStr">
        <is>
          <t>Evet</t>
        </is>
      </c>
      <c r="T601" s="131" t="inlineStr">
        <is>
          <t>https://www.google.com/maps/dir/?api=1&amp;origin=38.214946%2C26.847424&amp;destination=38.194921%2C26.835212&amp;travelmode=driving</t>
        </is>
      </c>
      <c r="U601" s="131" t="inlineStr">
        <is>
          <t>SEFERİHİSAR</t>
        </is>
      </c>
      <c r="V601" s="131" t="n">
        <v>2.5</v>
      </c>
      <c r="W601" s="131" t="inlineStr">
        <is>
          <t>https://www.google.com/maps/dir/?api=1&amp;origin=38.214946%2C26.847424&amp;destination=38.194921%2C26.835212&amp;travelmode=driving</t>
        </is>
      </c>
      <c r="X601" s="131" t="inlineStr">
        <is>
          <t>NARLIDERE</t>
        </is>
      </c>
      <c r="Y601" s="131" t="n">
        <v>24.1</v>
      </c>
      <c r="Z601" s="131" t="inlineStr">
        <is>
          <t>https://www.google.com/maps/dir/?api=1&amp;origin=38.214946%2C26.847424&amp;destination=38.392816%2C27.006006&amp;travelmode=driving</t>
        </is>
      </c>
      <c r="AA601" s="131" t="inlineStr">
        <is>
          <t>MENDERES</t>
        </is>
      </c>
      <c r="AB601" s="131" t="n">
        <v>24.8</v>
      </c>
      <c r="AC601" s="131" t="inlineStr">
        <is>
          <t>https://www.google.com/maps/dir/?api=1&amp;origin=38.214946%2C26.847424&amp;destination=38.260463%2C27.125587&amp;travelmode=driving</t>
        </is>
      </c>
    </row>
    <row r="602" ht="15" customHeight="1" s="113">
      <c r="A602" s="124" t="inlineStr">
        <is>
          <t>MAHRI JUMANAZORAVA</t>
        </is>
      </c>
      <c r="B602" s="124" t="inlineStr">
        <is>
          <t>M037</t>
        </is>
      </c>
      <c r="C602" s="124" t="inlineStr">
        <is>
          <t>SEFERİHİSAR</t>
        </is>
      </c>
      <c r="D602" s="124" t="inlineStr">
        <is>
          <t>İzmir</t>
        </is>
      </c>
      <c r="E602" s="124" t="inlineStr">
        <is>
          <t>SEFERİHİSAR çevresi</t>
        </is>
      </c>
      <c r="F602" s="124" t="n">
        <v>0</v>
      </c>
      <c r="G602" s="124" t="n">
        <v>38.201622</v>
      </c>
      <c r="H602" s="124" t="n">
        <v>26.864446</v>
      </c>
      <c r="I602" s="124" t="inlineStr">
        <is>
          <t>Bilinmiyor</t>
        </is>
      </c>
      <c r="J602" s="124" t="n">
        <v>45</v>
      </c>
      <c r="K602" s="124" t="inlineStr">
        <is>
          <t>Belirsiz</t>
        </is>
      </c>
      <c r="L602" s="124" t="n"/>
      <c r="M602" s="124" t="n"/>
      <c r="N602" s="124" t="inlineStr">
        <is>
          <t>Dummy - değiştiriniz</t>
        </is>
      </c>
      <c r="O602" s="124" t="inlineStr">
        <is>
          <t>Açık adres yalnız İK/admin tarafından görülmelidir; raporlara taşınmaz.</t>
        </is>
      </c>
      <c r="P602" s="131" t="n">
        <v>2.7</v>
      </c>
      <c r="Q602" s="131" t="n"/>
      <c r="R602" s="131" t="n"/>
      <c r="S602" s="131" t="inlineStr">
        <is>
          <t>Evet</t>
        </is>
      </c>
      <c r="T602" s="131" t="inlineStr">
        <is>
          <t>https://www.google.com/maps/dir/?api=1&amp;origin=38.201622%2C26.864446&amp;destination=38.194921%2C26.835212&amp;travelmode=driving</t>
        </is>
      </c>
      <c r="U602" s="131" t="inlineStr">
        <is>
          <t>SEFERİHİSAR</t>
        </is>
      </c>
      <c r="V602" s="131" t="n">
        <v>2.7</v>
      </c>
      <c r="W602" s="131" t="inlineStr">
        <is>
          <t>https://www.google.com/maps/dir/?api=1&amp;origin=38.201622%2C26.864446&amp;destination=38.194921%2C26.835212&amp;travelmode=driving</t>
        </is>
      </c>
      <c r="X602" s="131" t="inlineStr">
        <is>
          <t>MENDERES</t>
        </is>
      </c>
      <c r="Y602" s="131" t="n">
        <v>23.7</v>
      </c>
      <c r="Z602" s="131" t="inlineStr">
        <is>
          <t>https://www.google.com/maps/dir/?api=1&amp;origin=38.201622%2C26.864446&amp;destination=38.260463%2C27.125587&amp;travelmode=driving</t>
        </is>
      </c>
      <c r="AA602" s="131" t="inlineStr">
        <is>
          <t>NARLIDERE</t>
        </is>
      </c>
      <c r="AB602" s="131" t="n">
        <v>24.6</v>
      </c>
      <c r="AC602" s="131" t="inlineStr">
        <is>
          <t>https://www.google.com/maps/dir/?api=1&amp;origin=38.201622%2C26.864446&amp;destination=38.392816%2C27.006006&amp;travelmode=driving</t>
        </is>
      </c>
    </row>
    <row r="603" ht="15" customHeight="1" s="113">
      <c r="A603" s="124" t="inlineStr">
        <is>
          <t>BAHAR YLLAYEVA</t>
        </is>
      </c>
      <c r="B603" s="124" t="inlineStr">
        <is>
          <t>M037</t>
        </is>
      </c>
      <c r="C603" s="124" t="inlineStr">
        <is>
          <t>SEFERİHİSAR</t>
        </is>
      </c>
      <c r="D603" s="124" t="inlineStr">
        <is>
          <t>İzmir</t>
        </is>
      </c>
      <c r="E603" s="124" t="inlineStr">
        <is>
          <t>SEFERİHİSAR çevresi</t>
        </is>
      </c>
      <c r="F603" s="124" t="n">
        <v>0</v>
      </c>
      <c r="G603" s="124" t="n">
        <v>38.20416</v>
      </c>
      <c r="H603" s="124" t="n">
        <v>26.805681</v>
      </c>
      <c r="I603" s="124" t="inlineStr">
        <is>
          <t>Bilinmiyor</t>
        </is>
      </c>
      <c r="J603" s="124" t="n">
        <v>45</v>
      </c>
      <c r="K603" s="124" t="inlineStr">
        <is>
          <t>Belirsiz</t>
        </is>
      </c>
      <c r="L603" s="124" t="n"/>
      <c r="M603" s="124" t="n"/>
      <c r="N603" s="124" t="inlineStr">
        <is>
          <t>Dummy - değiştiriniz</t>
        </is>
      </c>
      <c r="O603" s="124" t="inlineStr">
        <is>
          <t>Açık adres yalnız İK/admin tarafından görülmelidir; raporlara taşınmaz.</t>
        </is>
      </c>
      <c r="P603" s="131" t="n">
        <v>2.8</v>
      </c>
      <c r="Q603" s="131" t="n"/>
      <c r="R603" s="131" t="n"/>
      <c r="S603" s="131" t="inlineStr">
        <is>
          <t>Evet</t>
        </is>
      </c>
      <c r="T603" s="131" t="inlineStr">
        <is>
          <t>https://www.google.com/maps/dir/?api=1&amp;origin=38.20416%2C26.805681&amp;destination=38.194921%2C26.835212&amp;travelmode=driving</t>
        </is>
      </c>
      <c r="U603" s="131" t="inlineStr">
        <is>
          <t>SEFERİHİSAR</t>
        </is>
      </c>
      <c r="V603" s="131" t="n">
        <v>2.8</v>
      </c>
      <c r="W603" s="131" t="inlineStr">
        <is>
          <t>https://www.google.com/maps/dir/?api=1&amp;origin=38.20416%2C26.805681&amp;destination=38.194921%2C26.835212&amp;travelmode=driving</t>
        </is>
      </c>
      <c r="X603" s="131" t="inlineStr">
        <is>
          <t>NARLIDERE</t>
        </is>
      </c>
      <c r="Y603" s="131" t="n">
        <v>27.3</v>
      </c>
      <c r="Z603" s="131" t="inlineStr">
        <is>
          <t>https://www.google.com/maps/dir/?api=1&amp;origin=38.20416%2C26.805681&amp;destination=38.392816%2C27.006006&amp;travelmode=driving</t>
        </is>
      </c>
      <c r="AA603" s="131" t="inlineStr">
        <is>
          <t>MENDERES</t>
        </is>
      </c>
      <c r="AB603" s="131" t="n">
        <v>28.6</v>
      </c>
      <c r="AC603" s="131" t="inlineStr">
        <is>
          <t>https://www.google.com/maps/dir/?api=1&amp;origin=38.20416%2C26.805681&amp;destination=38.260463%2C27.125587&amp;travelmode=driving</t>
        </is>
      </c>
    </row>
    <row r="604" ht="15" customHeight="1" s="113">
      <c r="A604" s="124" t="inlineStr">
        <is>
          <t>DUNYA GOZEL PYGAMOVA</t>
        </is>
      </c>
      <c r="B604" s="124" t="inlineStr">
        <is>
          <t>M037</t>
        </is>
      </c>
      <c r="C604" s="124" t="inlineStr">
        <is>
          <t>SEFERİHİSAR</t>
        </is>
      </c>
      <c r="D604" s="124" t="inlineStr">
        <is>
          <t>İzmir</t>
        </is>
      </c>
      <c r="E604" s="124" t="inlineStr">
        <is>
          <t>SEFERİHİSAR çevresi</t>
        </is>
      </c>
      <c r="F604" s="124" t="n">
        <v>0</v>
      </c>
      <c r="G604" s="124" t="n">
        <v>38.213947</v>
      </c>
      <c r="H604" s="124" t="n">
        <v>26.823175</v>
      </c>
      <c r="I604" s="124" t="inlineStr">
        <is>
          <t>Bilinmiyor</t>
        </is>
      </c>
      <c r="J604" s="124" t="n">
        <v>45</v>
      </c>
      <c r="K604" s="124" t="inlineStr">
        <is>
          <t>Belirsiz</t>
        </is>
      </c>
      <c r="L604" s="124" t="n"/>
      <c r="M604" s="124" t="n"/>
      <c r="N604" s="124" t="inlineStr">
        <is>
          <t>Dummy - değiştiriniz</t>
        </is>
      </c>
      <c r="O604" s="124" t="inlineStr">
        <is>
          <t>Açık adres yalnız İK/admin tarafından görülmelidir; raporlara taşınmaz.</t>
        </is>
      </c>
      <c r="P604" s="131" t="n">
        <v>2.4</v>
      </c>
      <c r="Q604" s="131" t="n"/>
      <c r="R604" s="131" t="n"/>
      <c r="S604" s="131" t="inlineStr">
        <is>
          <t>Evet</t>
        </is>
      </c>
      <c r="T604" s="131" t="inlineStr">
        <is>
          <t>https://www.google.com/maps/dir/?api=1&amp;origin=38.213947%2C26.823175&amp;destination=38.194921%2C26.835212&amp;travelmode=driving</t>
        </is>
      </c>
      <c r="U604" s="131" t="inlineStr">
        <is>
          <t>SEFERİHİSAR</t>
        </is>
      </c>
      <c r="V604" s="131" t="n">
        <v>2.4</v>
      </c>
      <c r="W604" s="131" t="inlineStr">
        <is>
          <t>https://www.google.com/maps/dir/?api=1&amp;origin=38.213947%2C26.823175&amp;destination=38.194921%2C26.835212&amp;travelmode=driving</t>
        </is>
      </c>
      <c r="X604" s="131" t="inlineStr">
        <is>
          <t>NARLIDERE</t>
        </is>
      </c>
      <c r="Y604" s="131" t="n">
        <v>25.5</v>
      </c>
      <c r="Z604" s="131" t="inlineStr">
        <is>
          <t>https://www.google.com/maps/dir/?api=1&amp;origin=38.213947%2C26.823175&amp;destination=38.392816%2C27.006006&amp;travelmode=driving</t>
        </is>
      </c>
      <c r="AA604" s="131" t="inlineStr">
        <is>
          <t>MENDERES</t>
        </is>
      </c>
      <c r="AB604" s="131" t="n">
        <v>26.9</v>
      </c>
      <c r="AC604" s="131" t="inlineStr">
        <is>
          <t>https://www.google.com/maps/dir/?api=1&amp;origin=38.213947%2C26.823175&amp;destination=38.260463%2C27.125587&amp;travelmode=driving</t>
        </is>
      </c>
    </row>
    <row r="605" ht="15" customHeight="1" s="113">
      <c r="A605" s="124" t="inlineStr">
        <is>
          <t>LEYLA MUHYYEVA</t>
        </is>
      </c>
      <c r="B605" s="124" t="inlineStr">
        <is>
          <t>M037</t>
        </is>
      </c>
      <c r="C605" s="124" t="inlineStr">
        <is>
          <t>SEFERİHİSAR</t>
        </is>
      </c>
      <c r="D605" s="124" t="inlineStr">
        <is>
          <t>İzmir</t>
        </is>
      </c>
      <c r="E605" s="124" t="inlineStr">
        <is>
          <t>SEFERİHİSAR çevresi</t>
        </is>
      </c>
      <c r="F605" s="124" t="n">
        <v>0</v>
      </c>
      <c r="G605" s="124" t="n">
        <v>38.204724</v>
      </c>
      <c r="H605" s="124" t="n">
        <v>26.861548</v>
      </c>
      <c r="I605" s="124" t="inlineStr">
        <is>
          <t>Bilinmiyor</t>
        </is>
      </c>
      <c r="J605" s="124" t="n">
        <v>45</v>
      </c>
      <c r="K605" s="124" t="inlineStr">
        <is>
          <t>Belirsiz</t>
        </is>
      </c>
      <c r="L605" s="124" t="n"/>
      <c r="M605" s="124" t="n"/>
      <c r="N605" s="124" t="inlineStr">
        <is>
          <t>Dummy - değiştiriniz</t>
        </is>
      </c>
      <c r="O605" s="124" t="inlineStr">
        <is>
          <t>Açık adres yalnız İK/admin tarafından görülmelidir; raporlara taşınmaz.</t>
        </is>
      </c>
      <c r="P605" s="131" t="n">
        <v>2.5</v>
      </c>
      <c r="Q605" s="131" t="n"/>
      <c r="R605" s="131" t="n"/>
      <c r="S605" s="131" t="inlineStr">
        <is>
          <t>Evet</t>
        </is>
      </c>
      <c r="T605" s="131" t="inlineStr">
        <is>
          <t>https://www.google.com/maps/dir/?api=1&amp;origin=38.204724%2C26.861548&amp;destination=38.194921%2C26.835212&amp;travelmode=driving</t>
        </is>
      </c>
      <c r="U605" s="131" t="inlineStr">
        <is>
          <t>SEFERİHİSAR</t>
        </is>
      </c>
      <c r="V605" s="131" t="n">
        <v>2.5</v>
      </c>
      <c r="W605" s="131" t="inlineStr">
        <is>
          <t>https://www.google.com/maps/dir/?api=1&amp;origin=38.204724%2C26.861548&amp;destination=38.194921%2C26.835212&amp;travelmode=driving</t>
        </is>
      </c>
      <c r="X605" s="131" t="inlineStr">
        <is>
          <t>MENDERES</t>
        </is>
      </c>
      <c r="Y605" s="131" t="n">
        <v>23.9</v>
      </c>
      <c r="Z605" s="131" t="inlineStr">
        <is>
          <t>https://www.google.com/maps/dir/?api=1&amp;origin=38.204724%2C26.861548&amp;destination=38.260463%2C27.125587&amp;travelmode=driving</t>
        </is>
      </c>
      <c r="AA605" s="131" t="inlineStr">
        <is>
          <t>NARLIDERE</t>
        </is>
      </c>
      <c r="AB605" s="131" t="n">
        <v>24.4</v>
      </c>
      <c r="AC605" s="131" t="inlineStr">
        <is>
          <t>https://www.google.com/maps/dir/?api=1&amp;origin=38.204724%2C26.861548&amp;destination=38.392816%2C27.006006&amp;travelmode=driving</t>
        </is>
      </c>
    </row>
    <row r="606" ht="15" customHeight="1" s="113">
      <c r="A606" s="124" t="inlineStr">
        <is>
          <t>ALİ KARAASLAN</t>
        </is>
      </c>
      <c r="B606" s="124" t="inlineStr">
        <is>
          <t>M037</t>
        </is>
      </c>
      <c r="C606" s="124" t="inlineStr">
        <is>
          <t>SEFERİHİSAR</t>
        </is>
      </c>
      <c r="D606" s="124" t="inlineStr">
        <is>
          <t>İzmir</t>
        </is>
      </c>
      <c r="E606" s="124" t="inlineStr">
        <is>
          <t>SEFERİHİSAR çevresi</t>
        </is>
      </c>
      <c r="F606" s="124" t="n">
        <v>0</v>
      </c>
      <c r="G606" s="124" t="n">
        <v>38.172978</v>
      </c>
      <c r="H606" s="124" t="n">
        <v>26.812138</v>
      </c>
      <c r="I606" s="124" t="inlineStr">
        <is>
          <t>Bilinmiyor</t>
        </is>
      </c>
      <c r="J606" s="124" t="n">
        <v>45</v>
      </c>
      <c r="K606" s="124" t="inlineStr">
        <is>
          <t>Belirsiz</t>
        </is>
      </c>
      <c r="L606" s="124" t="n"/>
      <c r="M606" s="124" t="n"/>
      <c r="N606" s="124" t="inlineStr">
        <is>
          <t>Dummy - değiştiriniz</t>
        </is>
      </c>
      <c r="O606" s="124" t="inlineStr">
        <is>
          <t>Açık adres yalnız İK/admin tarafından görülmelidir; raporlara taşınmaz.</t>
        </is>
      </c>
      <c r="P606" s="131" t="n">
        <v>3.2</v>
      </c>
      <c r="Q606" s="131" t="n"/>
      <c r="R606" s="131" t="n"/>
      <c r="S606" s="131" t="inlineStr">
        <is>
          <t>Evet</t>
        </is>
      </c>
      <c r="T606" s="131" t="inlineStr">
        <is>
          <t>https://www.google.com/maps/dir/?api=1&amp;origin=38.172978%2C26.812138&amp;destination=38.194921%2C26.835212&amp;travelmode=driving</t>
        </is>
      </c>
      <c r="U606" s="131" t="inlineStr">
        <is>
          <t>SEFERİHİSAR</t>
        </is>
      </c>
      <c r="V606" s="131" t="n">
        <v>3.2</v>
      </c>
      <c r="W606" s="131" t="inlineStr">
        <is>
          <t>https://www.google.com/maps/dir/?api=1&amp;origin=38.172978%2C26.812138&amp;destination=38.194921%2C26.835212&amp;travelmode=driving</t>
        </is>
      </c>
      <c r="X606" s="131" t="inlineStr">
        <is>
          <t>MENDERES</t>
        </is>
      </c>
      <c r="Y606" s="131" t="n">
        <v>29.1</v>
      </c>
      <c r="Z606" s="131" t="inlineStr">
        <is>
          <t>https://www.google.com/maps/dir/?api=1&amp;origin=38.172978%2C26.812138&amp;destination=38.260463%2C27.125587&amp;travelmode=driving</t>
        </is>
      </c>
      <c r="AA606" s="131" t="inlineStr">
        <is>
          <t>NARLIDERE</t>
        </is>
      </c>
      <c r="AB606" s="131" t="n">
        <v>29.7</v>
      </c>
      <c r="AC606" s="131" t="inlineStr">
        <is>
          <t>https://www.google.com/maps/dir/?api=1&amp;origin=38.172978%2C26.812138&amp;destination=38.392816%2C27.006006&amp;travelmode=driving</t>
        </is>
      </c>
    </row>
    <row r="607" ht="15" customHeight="1" s="113">
      <c r="A607" s="124" t="inlineStr">
        <is>
          <t>İBRAHİM TAŞKIRAN</t>
        </is>
      </c>
      <c r="B607" s="124" t="inlineStr">
        <is>
          <t>M037</t>
        </is>
      </c>
      <c r="C607" s="124" t="inlineStr">
        <is>
          <t>SEFERİHİSAR</t>
        </is>
      </c>
      <c r="D607" s="124" t="inlineStr">
        <is>
          <t>İzmir</t>
        </is>
      </c>
      <c r="E607" s="124" t="inlineStr">
        <is>
          <t>SEFERİHİSAR çevresi</t>
        </is>
      </c>
      <c r="F607" s="124" t="n">
        <v>0</v>
      </c>
      <c r="G607" s="124" t="n">
        <v>38.171343</v>
      </c>
      <c r="H607" s="124" t="n">
        <v>26.838405</v>
      </c>
      <c r="I607" s="124" t="inlineStr">
        <is>
          <t>Bilinmiyor</t>
        </is>
      </c>
      <c r="J607" s="124" t="n">
        <v>45</v>
      </c>
      <c r="K607" s="124" t="inlineStr">
        <is>
          <t>Belirsiz</t>
        </is>
      </c>
      <c r="L607" s="124" t="n"/>
      <c r="M607" s="124" t="n"/>
      <c r="N607" s="124" t="inlineStr">
        <is>
          <t>Dummy - değiştiriniz</t>
        </is>
      </c>
      <c r="O607" s="124" t="inlineStr">
        <is>
          <t>Açık adres yalnız İK/admin tarafından görülmelidir; raporlara taşınmaz.</t>
        </is>
      </c>
      <c r="P607" s="131" t="n">
        <v>2.6</v>
      </c>
      <c r="Q607" s="131" t="n"/>
      <c r="R607" s="131" t="n"/>
      <c r="S607" s="131" t="inlineStr">
        <is>
          <t>Evet</t>
        </is>
      </c>
      <c r="T607" s="131" t="inlineStr">
        <is>
          <t>https://www.google.com/maps/dir/?api=1&amp;origin=38.171343%2C26.838405&amp;destination=38.194921%2C26.835212&amp;travelmode=driving</t>
        </is>
      </c>
      <c r="U607" s="131" t="inlineStr">
        <is>
          <t>SEFERİHİSAR</t>
        </is>
      </c>
      <c r="V607" s="131" t="n">
        <v>2.6</v>
      </c>
      <c r="W607" s="131" t="inlineStr">
        <is>
          <t>https://www.google.com/maps/dir/?api=1&amp;origin=38.171343%2C26.838405&amp;destination=38.194921%2C26.835212&amp;travelmode=driving</t>
        </is>
      </c>
      <c r="X607" s="131" t="inlineStr">
        <is>
          <t>MENDERES</t>
        </is>
      </c>
      <c r="Y607" s="131" t="n">
        <v>27</v>
      </c>
      <c r="Z607" s="131" t="inlineStr">
        <is>
          <t>https://www.google.com/maps/dir/?api=1&amp;origin=38.171343%2C26.838405&amp;destination=38.260463%2C27.125587&amp;travelmode=driving</t>
        </is>
      </c>
      <c r="AA607" s="131" t="inlineStr">
        <is>
          <t>ÖZDERE</t>
        </is>
      </c>
      <c r="AB607" s="131" t="n">
        <v>27.8</v>
      </c>
      <c r="AC607" s="131" t="inlineStr">
        <is>
          <t>https://www.google.com/maps/dir/?api=1&amp;origin=38.171343%2C26.838405&amp;destination=38.021894%2C27.092563&amp;travelmode=driving</t>
        </is>
      </c>
    </row>
    <row r="608" ht="15" customHeight="1" s="113">
      <c r="A608" s="124" t="inlineStr">
        <is>
          <t>DİLEK ÜLKER</t>
        </is>
      </c>
      <c r="B608" s="124" t="inlineStr">
        <is>
          <t>M037</t>
        </is>
      </c>
      <c r="C608" s="124" t="inlineStr">
        <is>
          <t>SEFERİHİSAR</t>
        </is>
      </c>
      <c r="D608" s="124" t="inlineStr">
        <is>
          <t>İzmir</t>
        </is>
      </c>
      <c r="E608" s="124" t="inlineStr">
        <is>
          <t>SEFERİHİSAR çevresi</t>
        </is>
      </c>
      <c r="F608" s="124" t="n">
        <v>0</v>
      </c>
      <c r="G608" s="124" t="n">
        <v>38.181262</v>
      </c>
      <c r="H608" s="124" t="n">
        <v>26.841502</v>
      </c>
      <c r="I608" s="124" t="inlineStr">
        <is>
          <t>Bilinmiyor</t>
        </is>
      </c>
      <c r="J608" s="124" t="n">
        <v>45</v>
      </c>
      <c r="K608" s="124" t="inlineStr">
        <is>
          <t>Belirsiz</t>
        </is>
      </c>
      <c r="L608" s="124" t="n"/>
      <c r="M608" s="124" t="n"/>
      <c r="N608" s="124" t="inlineStr">
        <is>
          <t>Dummy - değiştiriniz</t>
        </is>
      </c>
      <c r="O608" s="124" t="inlineStr">
        <is>
          <t>Açık adres yalnız İK/admin tarafından görülmelidir; raporlara taşınmaz.</t>
        </is>
      </c>
      <c r="P608" s="131" t="n">
        <v>1.6</v>
      </c>
      <c r="Q608" s="131" t="n"/>
      <c r="R608" s="131" t="n"/>
      <c r="S608" s="131" t="inlineStr">
        <is>
          <t>Evet</t>
        </is>
      </c>
      <c r="T608" s="131" t="inlineStr">
        <is>
          <t>https://www.google.com/maps/dir/?api=1&amp;origin=38.181262%2C26.841502&amp;destination=38.194921%2C26.835212&amp;travelmode=driving</t>
        </is>
      </c>
      <c r="U608" s="131" t="inlineStr">
        <is>
          <t>SEFERİHİSAR</t>
        </is>
      </c>
      <c r="V608" s="131" t="n">
        <v>1.6</v>
      </c>
      <c r="W608" s="131" t="inlineStr">
        <is>
          <t>https://www.google.com/maps/dir/?api=1&amp;origin=38.181262%2C26.841502&amp;destination=38.194921%2C26.835212&amp;travelmode=driving</t>
        </is>
      </c>
      <c r="X608" s="131" t="inlineStr">
        <is>
          <t>MENDERES</t>
        </is>
      </c>
      <c r="Y608" s="131" t="n">
        <v>26.3</v>
      </c>
      <c r="Z608" s="131" t="inlineStr">
        <is>
          <t>https://www.google.com/maps/dir/?api=1&amp;origin=38.181262%2C26.841502&amp;destination=38.260463%2C27.125587&amp;travelmode=driving</t>
        </is>
      </c>
      <c r="AA608" s="131" t="inlineStr">
        <is>
          <t>NARLIDERE</t>
        </is>
      </c>
      <c r="AB608" s="131" t="n">
        <v>27.6</v>
      </c>
      <c r="AC608" s="131" t="inlineStr">
        <is>
          <t>https://www.google.com/maps/dir/?api=1&amp;origin=38.181262%2C26.841502&amp;destination=38.392816%2C27.006006&amp;travelmode=driving</t>
        </is>
      </c>
    </row>
    <row r="609" ht="15" customHeight="1" s="113">
      <c r="A609" s="124" t="inlineStr">
        <is>
          <t>OSMAN ALTUN</t>
        </is>
      </c>
      <c r="B609" s="124" t="inlineStr">
        <is>
          <t>M037</t>
        </is>
      </c>
      <c r="C609" s="124" t="inlineStr">
        <is>
          <t>SEFERİHİSAR</t>
        </is>
      </c>
      <c r="D609" s="124" t="inlineStr">
        <is>
          <t>İzmir</t>
        </is>
      </c>
      <c r="E609" s="124" t="inlineStr">
        <is>
          <t>SEFERİHİSAR çevresi</t>
        </is>
      </c>
      <c r="F609" s="124" t="n">
        <v>0</v>
      </c>
      <c r="G609" s="124" t="n">
        <v>38.207978</v>
      </c>
      <c r="H609" s="124" t="n">
        <v>26.817428</v>
      </c>
      <c r="I609" s="124" t="inlineStr">
        <is>
          <t>Bilinmiyor</t>
        </is>
      </c>
      <c r="J609" s="124" t="n">
        <v>45</v>
      </c>
      <c r="K609" s="124" t="inlineStr">
        <is>
          <t>Belirsiz</t>
        </is>
      </c>
      <c r="L609" s="124" t="n"/>
      <c r="M609" s="124" t="n"/>
      <c r="N609" s="124" t="inlineStr">
        <is>
          <t>Dummy - değiştiriniz</t>
        </is>
      </c>
      <c r="O609" s="124" t="inlineStr">
        <is>
          <t>Açık adres yalnız İK/admin tarafından görülmelidir; raporlara taşınmaz.</t>
        </is>
      </c>
      <c r="P609" s="131" t="n">
        <v>2.1</v>
      </c>
      <c r="Q609" s="131" t="n"/>
      <c r="R609" s="131" t="n"/>
      <c r="S609" s="131" t="inlineStr">
        <is>
          <t>Evet</t>
        </is>
      </c>
      <c r="T609" s="131" t="inlineStr">
        <is>
          <t>https://www.google.com/maps/dir/?api=1&amp;origin=38.207978%2C26.817428&amp;destination=38.194921%2C26.835212&amp;travelmode=driving</t>
        </is>
      </c>
      <c r="U609" s="131" t="inlineStr">
        <is>
          <t>SEFERİHİSAR</t>
        </is>
      </c>
      <c r="V609" s="131" t="n">
        <v>2.1</v>
      </c>
      <c r="W609" s="131" t="inlineStr">
        <is>
          <t>https://www.google.com/maps/dir/?api=1&amp;origin=38.207978%2C26.817428&amp;destination=38.194921%2C26.835212&amp;travelmode=driving</t>
        </is>
      </c>
      <c r="X609" s="131" t="inlineStr">
        <is>
          <t>NARLIDERE</t>
        </is>
      </c>
      <c r="Y609" s="131" t="n">
        <v>26.3</v>
      </c>
      <c r="Z609" s="131" t="inlineStr">
        <is>
          <t>https://www.google.com/maps/dir/?api=1&amp;origin=38.207978%2C26.817428&amp;destination=38.392816%2C27.006006&amp;travelmode=driving</t>
        </is>
      </c>
      <c r="AA609" s="131" t="inlineStr">
        <is>
          <t>MENDERES</t>
        </is>
      </c>
      <c r="AB609" s="131" t="n">
        <v>27.5</v>
      </c>
      <c r="AC609" s="131" t="inlineStr">
        <is>
          <t>https://www.google.com/maps/dir/?api=1&amp;origin=38.207978%2C26.817428&amp;destination=38.260463%2C27.125587&amp;travelmode=driving</t>
        </is>
      </c>
    </row>
    <row r="610" ht="15" customHeight="1" s="113">
      <c r="A610" s="124" t="inlineStr">
        <is>
          <t>CÜNEYT CAN</t>
        </is>
      </c>
      <c r="B610" s="124" t="inlineStr">
        <is>
          <t>M037</t>
        </is>
      </c>
      <c r="C610" s="124" t="inlineStr">
        <is>
          <t>SEFERİHİSAR</t>
        </is>
      </c>
      <c r="D610" s="124" t="inlineStr">
        <is>
          <t>İzmir</t>
        </is>
      </c>
      <c r="E610" s="124" t="inlineStr">
        <is>
          <t>SEFERİHİSAR çevresi</t>
        </is>
      </c>
      <c r="F610" s="124" t="n">
        <v>0</v>
      </c>
      <c r="G610" s="124" t="n">
        <v>38.202975</v>
      </c>
      <c r="H610" s="124" t="n">
        <v>26.821051</v>
      </c>
      <c r="I610" s="124" t="inlineStr">
        <is>
          <t>Bilinmiyor</t>
        </is>
      </c>
      <c r="J610" s="124" t="n">
        <v>45</v>
      </c>
      <c r="K610" s="124" t="inlineStr">
        <is>
          <t>Belirsiz</t>
        </is>
      </c>
      <c r="L610" s="124" t="n"/>
      <c r="M610" s="124" t="n"/>
      <c r="N610" s="124" t="inlineStr">
        <is>
          <t>Dummy - değiştiriniz</t>
        </is>
      </c>
      <c r="O610" s="124" t="inlineStr">
        <is>
          <t>Açık adres yalnız İK/admin tarafından görülmelidir; raporlara taşınmaz.</t>
        </is>
      </c>
      <c r="P610" s="131" t="n">
        <v>1.5</v>
      </c>
      <c r="Q610" s="131" t="n"/>
      <c r="R610" s="131" t="n"/>
      <c r="S610" s="131" t="inlineStr">
        <is>
          <t>Evet</t>
        </is>
      </c>
      <c r="T610" s="131" t="inlineStr">
        <is>
          <t>https://www.google.com/maps/dir/?api=1&amp;origin=38.202975%2C26.821051&amp;destination=38.194921%2C26.835212&amp;travelmode=driving</t>
        </is>
      </c>
      <c r="U610" s="131" t="inlineStr">
        <is>
          <t>SEFERİHİSAR</t>
        </is>
      </c>
      <c r="V610" s="131" t="n">
        <v>1.5</v>
      </c>
      <c r="W610" s="131" t="inlineStr">
        <is>
          <t>https://www.google.com/maps/dir/?api=1&amp;origin=38.202975%2C26.821051&amp;destination=38.194921%2C26.835212&amp;travelmode=driving</t>
        </is>
      </c>
      <c r="X610" s="131" t="inlineStr">
        <is>
          <t>NARLIDERE</t>
        </is>
      </c>
      <c r="Y610" s="131" t="n">
        <v>26.6</v>
      </c>
      <c r="Z610" s="131" t="inlineStr">
        <is>
          <t>https://www.google.com/maps/dir/?api=1&amp;origin=38.202975%2C26.821051&amp;destination=38.392816%2C27.006006&amp;travelmode=driving</t>
        </is>
      </c>
      <c r="AA610" s="131" t="inlineStr">
        <is>
          <t>MENDERES</t>
        </is>
      </c>
      <c r="AB610" s="131" t="n">
        <v>27.4</v>
      </c>
      <c r="AC610" s="131" t="inlineStr">
        <is>
          <t>https://www.google.com/maps/dir/?api=1&amp;origin=38.202975%2C26.821051&amp;destination=38.260463%2C27.125587&amp;travelmode=driving</t>
        </is>
      </c>
    </row>
    <row r="611" ht="15" customHeight="1" s="113">
      <c r="A611" s="124" t="inlineStr">
        <is>
          <t>MEHMET EMİN ÖZDEMİR</t>
        </is>
      </c>
      <c r="B611" s="124" t="inlineStr">
        <is>
          <t>M037</t>
        </is>
      </c>
      <c r="C611" s="124" t="inlineStr">
        <is>
          <t>SEFERİHİSAR</t>
        </is>
      </c>
      <c r="D611" s="124" t="inlineStr">
        <is>
          <t>İzmir</t>
        </is>
      </c>
      <c r="E611" s="124" t="inlineStr">
        <is>
          <t>SEFERİHİSAR çevresi</t>
        </is>
      </c>
      <c r="F611" s="124" t="n">
        <v>0</v>
      </c>
      <c r="G611" s="124" t="n">
        <v>38.194233</v>
      </c>
      <c r="H611" s="124" t="n">
        <v>26.859532</v>
      </c>
      <c r="I611" s="124" t="inlineStr">
        <is>
          <t>Bilinmiyor</t>
        </is>
      </c>
      <c r="J611" s="124" t="n">
        <v>45</v>
      </c>
      <c r="K611" s="124" t="inlineStr">
        <is>
          <t>Belirsiz</t>
        </is>
      </c>
      <c r="L611" s="124" t="n"/>
      <c r="M611" s="124" t="n"/>
      <c r="N611" s="124" t="inlineStr">
        <is>
          <t>Dummy - değiştiriniz</t>
        </is>
      </c>
      <c r="O611" s="124" t="inlineStr">
        <is>
          <t>Açık adres yalnız İK/admin tarafından görülmelidir; raporlara taşınmaz.</t>
        </is>
      </c>
      <c r="P611" s="131" t="n">
        <v>2.1</v>
      </c>
      <c r="Q611" s="131" t="n"/>
      <c r="R611" s="131" t="n"/>
      <c r="S611" s="131" t="inlineStr">
        <is>
          <t>Evet</t>
        </is>
      </c>
      <c r="T611" s="131" t="inlineStr">
        <is>
          <t>https://www.google.com/maps/dir/?api=1&amp;origin=38.194233%2C26.859532&amp;destination=38.194921%2C26.835212&amp;travelmode=driving</t>
        </is>
      </c>
      <c r="U611" s="131" t="inlineStr">
        <is>
          <t>SEFERİHİSAR</t>
        </is>
      </c>
      <c r="V611" s="131" t="n">
        <v>2.1</v>
      </c>
      <c r="W611" s="131" t="inlineStr">
        <is>
          <t>https://www.google.com/maps/dir/?api=1&amp;origin=38.194233%2C26.859532&amp;destination=38.194921%2C26.835212&amp;travelmode=driving</t>
        </is>
      </c>
      <c r="X611" s="131" t="inlineStr">
        <is>
          <t>MENDERES</t>
        </is>
      </c>
      <c r="Y611" s="131" t="n">
        <v>24.4</v>
      </c>
      <c r="Z611" s="131" t="inlineStr">
        <is>
          <t>https://www.google.com/maps/dir/?api=1&amp;origin=38.194233%2C26.859532&amp;destination=38.260463%2C27.125587&amp;travelmode=driving</t>
        </is>
      </c>
      <c r="AA611" s="131" t="inlineStr">
        <is>
          <t>NARLIDERE</t>
        </is>
      </c>
      <c r="AB611" s="131" t="n">
        <v>25.5</v>
      </c>
      <c r="AC611" s="131" t="inlineStr">
        <is>
          <t>https://www.google.com/maps/dir/?api=1&amp;origin=38.194233%2C26.859532&amp;destination=38.392816%2C27.006006&amp;travelmode=driving</t>
        </is>
      </c>
    </row>
    <row r="612" ht="15" customHeight="1" s="113">
      <c r="A612" s="124" t="inlineStr">
        <is>
          <t>MİKAİL DOĞMUŞ</t>
        </is>
      </c>
      <c r="B612" s="124" t="inlineStr">
        <is>
          <t>M037</t>
        </is>
      </c>
      <c r="C612" s="124" t="inlineStr">
        <is>
          <t>SEFERİHİSAR</t>
        </is>
      </c>
      <c r="D612" s="124" t="inlineStr">
        <is>
          <t>İzmir</t>
        </is>
      </c>
      <c r="E612" s="124" t="inlineStr">
        <is>
          <t>SEFERİHİSAR çevresi</t>
        </is>
      </c>
      <c r="F612" s="124" t="n">
        <v>0</v>
      </c>
      <c r="G612" s="124" t="n">
        <v>38.215687</v>
      </c>
      <c r="H612" s="124" t="n">
        <v>26.81075</v>
      </c>
      <c r="I612" s="124" t="inlineStr">
        <is>
          <t>Bilinmiyor</t>
        </is>
      </c>
      <c r="J612" s="124" t="n">
        <v>45</v>
      </c>
      <c r="K612" s="124" t="inlineStr">
        <is>
          <t>Belirsiz</t>
        </is>
      </c>
      <c r="L612" s="124" t="n"/>
      <c r="M612" s="124" t="n"/>
      <c r="N612" s="124" t="inlineStr">
        <is>
          <t>Dummy - değiştiriniz</t>
        </is>
      </c>
      <c r="O612" s="124" t="inlineStr">
        <is>
          <t>Açık adres yalnız İK/admin tarafından görülmelidir; raporlara taşınmaz.</t>
        </is>
      </c>
      <c r="P612" s="131" t="n">
        <v>3.1</v>
      </c>
      <c r="Q612" s="131" t="n"/>
      <c r="R612" s="131" t="n"/>
      <c r="S612" s="131" t="inlineStr">
        <is>
          <t>Evet</t>
        </is>
      </c>
      <c r="T612" s="131" t="inlineStr">
        <is>
          <t>https://www.google.com/maps/dir/?api=1&amp;origin=38.215687%2C26.81075&amp;destination=38.194921%2C26.835212&amp;travelmode=driving</t>
        </is>
      </c>
      <c r="U612" s="131" t="inlineStr">
        <is>
          <t>SEFERİHİSAR</t>
        </is>
      </c>
      <c r="V612" s="131" t="n">
        <v>3.1</v>
      </c>
      <c r="W612" s="131" t="inlineStr">
        <is>
          <t>https://www.google.com/maps/dir/?api=1&amp;origin=38.215687%2C26.81075&amp;destination=38.194921%2C26.835212&amp;travelmode=driving</t>
        </is>
      </c>
      <c r="X612" s="131" t="inlineStr">
        <is>
          <t>NARLIDERE</t>
        </is>
      </c>
      <c r="Y612" s="131" t="n">
        <v>26</v>
      </c>
      <c r="Z612" s="131" t="inlineStr">
        <is>
          <t>https://www.google.com/maps/dir/?api=1&amp;origin=38.215687%2C26.81075&amp;destination=38.392816%2C27.006006&amp;travelmode=driving</t>
        </is>
      </c>
      <c r="AA612" s="131" t="inlineStr">
        <is>
          <t>MENDERES</t>
        </is>
      </c>
      <c r="AB612" s="131" t="n">
        <v>27.9</v>
      </c>
      <c r="AC612" s="131" t="inlineStr">
        <is>
          <t>https://www.google.com/maps/dir/?api=1&amp;origin=38.215687%2C26.81075&amp;destination=38.260463%2C27.125587&amp;travelmode=driving</t>
        </is>
      </c>
    </row>
    <row r="613" ht="15" customHeight="1" s="113">
      <c r="A613" s="124" t="inlineStr">
        <is>
          <t>BUSE PAKER</t>
        </is>
      </c>
      <c r="B613" s="124" t="inlineStr">
        <is>
          <t>M029</t>
        </is>
      </c>
      <c r="C613" s="124" t="inlineStr">
        <is>
          <t>KARŞIYAKA-2</t>
        </is>
      </c>
      <c r="D613" s="124" t="inlineStr">
        <is>
          <t>İzmir</t>
        </is>
      </c>
      <c r="E613" s="124" t="inlineStr">
        <is>
          <t>KARŞIYAKA-2 çevresi</t>
        </is>
      </c>
      <c r="F613" s="124" t="n">
        <v>0</v>
      </c>
      <c r="G613" s="124" t="n">
        <v>38.47</v>
      </c>
      <c r="H613" s="124" t="n">
        <v>27.100486</v>
      </c>
      <c r="I613" s="124" t="inlineStr">
        <is>
          <t>Bilinmiyor</t>
        </is>
      </c>
      <c r="J613" s="124" t="n">
        <v>45</v>
      </c>
      <c r="K613" s="124" t="inlineStr">
        <is>
          <t>Belirsiz</t>
        </is>
      </c>
      <c r="L613" s="124" t="n"/>
      <c r="M613" s="124" t="n"/>
      <c r="N613" s="124" t="inlineStr">
        <is>
          <t>Dummy - değiştiriniz</t>
        </is>
      </c>
      <c r="O613" s="124" t="inlineStr">
        <is>
          <t>Açık adres yalnız İK/admin tarafından görülmelidir; raporlara taşınmaz.</t>
        </is>
      </c>
      <c r="P613" s="131" t="n">
        <v>1.3</v>
      </c>
      <c r="Q613" s="131" t="n"/>
      <c r="R613" s="131" t="n"/>
      <c r="S613" s="131" t="inlineStr">
        <is>
          <t>Hayır</t>
        </is>
      </c>
      <c r="T613" s="131" t="inlineStr">
        <is>
          <t>https://www.google.com/maps/dir/?api=1&amp;origin=38.47%2C27.100486&amp;destination=38.474585%2C27.113885&amp;travelmode=driving</t>
        </is>
      </c>
      <c r="U613" s="131" t="inlineStr">
        <is>
          <t>DEDEBAŞI</t>
        </is>
      </c>
      <c r="V613" s="131" t="n">
        <v>0.7</v>
      </c>
      <c r="W613" s="131" t="inlineStr">
        <is>
          <t>https://www.google.com/maps/dir/?api=1&amp;origin=38.47%2C27.100486&amp;destination=38.470404%2C27.108413&amp;travelmode=driving</t>
        </is>
      </c>
      <c r="X613" s="131" t="inlineStr">
        <is>
          <t>KARŞIYAKA-1</t>
        </is>
      </c>
      <c r="Y613" s="131" t="n">
        <v>1.1</v>
      </c>
      <c r="Z613" s="131" t="inlineStr">
        <is>
          <t>https://www.google.com/maps/dir/?api=1&amp;origin=38.47%2C27.100486&amp;destination=38.465171%2C27.111266&amp;travelmode=driving</t>
        </is>
      </c>
      <c r="AA613" s="131" t="inlineStr">
        <is>
          <t>KARŞIYAKA-2</t>
        </is>
      </c>
      <c r="AB613" s="131" t="n">
        <v>1.3</v>
      </c>
      <c r="AC613" s="131" t="inlineStr">
        <is>
          <t>https://www.google.com/maps/dir/?api=1&amp;origin=38.47%2C27.100486&amp;destination=38.474585%2C27.113885&amp;travelmode=driving</t>
        </is>
      </c>
    </row>
    <row r="614" ht="15" customHeight="1" s="113">
      <c r="A614" s="124" t="inlineStr">
        <is>
          <t>MELİKE PINAR</t>
        </is>
      </c>
      <c r="B614" s="124" t="inlineStr">
        <is>
          <t>M035</t>
        </is>
      </c>
      <c r="C614" s="124" t="inlineStr">
        <is>
          <t>OSMANGAZİ</t>
        </is>
      </c>
      <c r="D614" s="124" t="inlineStr">
        <is>
          <t>İzmir</t>
        </is>
      </c>
      <c r="E614" s="124" t="inlineStr">
        <is>
          <t>OSMANGAZİ çevresi</t>
        </is>
      </c>
      <c r="F614" s="124" t="n">
        <v>0</v>
      </c>
      <c r="G614" s="124" t="n">
        <v>38.43509</v>
      </c>
      <c r="H614" s="124" t="n">
        <v>27.211101</v>
      </c>
      <c r="I614" s="124" t="inlineStr">
        <is>
          <t>Bilinmiyor</t>
        </is>
      </c>
      <c r="J614" s="124" t="n">
        <v>45</v>
      </c>
      <c r="K614" s="124" t="inlineStr">
        <is>
          <t>Belirsiz</t>
        </is>
      </c>
      <c r="L614" s="124" t="n"/>
      <c r="M614" s="124" t="n"/>
      <c r="N614" s="124" t="inlineStr">
        <is>
          <t>Dummy - değiştiriniz</t>
        </is>
      </c>
      <c r="O614" s="124" t="inlineStr">
        <is>
          <t>Açık adres yalnız İK/admin tarafından görülmelidir; raporlara taşınmaz.</t>
        </is>
      </c>
      <c r="P614" s="131" t="n">
        <v>3.6</v>
      </c>
      <c r="Q614" s="131" t="n"/>
      <c r="R614" s="131" t="n"/>
      <c r="S614" s="131" t="inlineStr">
        <is>
          <t>Hayır</t>
        </is>
      </c>
      <c r="T614" s="131" t="inlineStr">
        <is>
          <t>https://www.google.com/maps/dir/?api=1&amp;origin=38.43509%2C27.211101&amp;destination=38.464877%2C27.194834&amp;travelmode=driving</t>
        </is>
      </c>
      <c r="U614" s="131" t="inlineStr">
        <is>
          <t>YEŞİLOVA</t>
        </is>
      </c>
      <c r="V614" s="131" t="n">
        <v>0.4</v>
      </c>
      <c r="W614" s="131" t="inlineStr">
        <is>
          <t>https://www.google.com/maps/dir/?api=1&amp;origin=38.43509%2C27.211101&amp;destination=38.436005%2C27.206807&amp;travelmode=driving</t>
        </is>
      </c>
      <c r="X614" s="131" t="inlineStr">
        <is>
          <t>ÇAMDİBİ</t>
        </is>
      </c>
      <c r="Y614" s="131" t="n">
        <v>1.4</v>
      </c>
      <c r="Z614" s="131" t="inlineStr">
        <is>
          <t>https://www.google.com/maps/dir/?api=1&amp;origin=38.43509%2C27.211101&amp;destination=38.438109%2C27.19608&amp;travelmode=driving</t>
        </is>
      </c>
      <c r="AA614" s="131" t="inlineStr">
        <is>
          <t>OSMANGAZİ</t>
        </is>
      </c>
      <c r="AB614" s="131" t="n">
        <v>3.6</v>
      </c>
      <c r="AC614" s="131" t="inlineStr">
        <is>
          <t>https://www.google.com/maps/dir/?api=1&amp;origin=38.43509%2C27.211101&amp;destination=38.464877%2C27.194834&amp;travelmode=driving</t>
        </is>
      </c>
    </row>
    <row r="615" ht="15" customHeight="1" s="113">
      <c r="A615" s="124" t="inlineStr">
        <is>
          <t>RÜMEYSA BİLİK</t>
        </is>
      </c>
      <c r="B615" s="124" t="inlineStr">
        <is>
          <t>M041</t>
        </is>
      </c>
      <c r="C615" s="124" t="inlineStr">
        <is>
          <t>TORBALI 4</t>
        </is>
      </c>
      <c r="D615" s="124" t="inlineStr">
        <is>
          <t>İzmir</t>
        </is>
      </c>
      <c r="E615" s="124" t="inlineStr">
        <is>
          <t>TORBALI 4 çevresi</t>
        </is>
      </c>
      <c r="F615" s="124" t="n">
        <v>0</v>
      </c>
      <c r="G615" s="124" t="n">
        <v>38.159884</v>
      </c>
      <c r="H615" s="124" t="n">
        <v>27.33891</v>
      </c>
      <c r="I615" s="124" t="inlineStr">
        <is>
          <t>Bilinmiyor</t>
        </is>
      </c>
      <c r="J615" s="124" t="n">
        <v>45</v>
      </c>
      <c r="K615" s="124" t="inlineStr">
        <is>
          <t>Belirsiz</t>
        </is>
      </c>
      <c r="L615" s="124" t="n"/>
      <c r="M615" s="124" t="n"/>
      <c r="N615" s="124" t="inlineStr">
        <is>
          <t>Dummy - değiştiriniz</t>
        </is>
      </c>
      <c r="O615" s="124" t="inlineStr">
        <is>
          <t>Açık adres yalnız İK/admin tarafından görülmelidir; raporlara taşınmaz.</t>
        </is>
      </c>
      <c r="P615" s="131" t="n">
        <v>1.5</v>
      </c>
      <c r="Q615" s="131" t="n"/>
      <c r="R615" s="131" t="n"/>
      <c r="S615" s="131" t="inlineStr">
        <is>
          <t>Evet</t>
        </is>
      </c>
      <c r="T615" s="131" t="inlineStr">
        <is>
          <t>https://www.google.com/maps/dir/?api=1&amp;origin=38.159884%2C27.33891&amp;destination=38.151657%2C27.353193&amp;travelmode=driving</t>
        </is>
      </c>
      <c r="U615" s="131" t="inlineStr">
        <is>
          <t>TORBALI 4</t>
        </is>
      </c>
      <c r="V615" s="131" t="n">
        <v>1.5</v>
      </c>
      <c r="W615" s="131" t="inlineStr">
        <is>
          <t>https://www.google.com/maps/dir/?api=1&amp;origin=38.159884%2C27.33891&amp;destination=38.151657%2C27.353193&amp;travelmode=driving</t>
        </is>
      </c>
      <c r="X615" s="131" t="inlineStr">
        <is>
          <t>TORBALI 5</t>
        </is>
      </c>
      <c r="Y615" s="131" t="n">
        <v>1.6</v>
      </c>
      <c r="Z615" s="131" t="inlineStr">
        <is>
          <t>https://www.google.com/maps/dir/?api=1&amp;origin=38.159884%2C27.33891&amp;destination=38.171353%2C27.349829&amp;travelmode=driving</t>
        </is>
      </c>
      <c r="AA615" s="131" t="inlineStr">
        <is>
          <t>TORBALI 2</t>
        </is>
      </c>
      <c r="AB615" s="131" t="n">
        <v>1.6</v>
      </c>
      <c r="AC615" s="131" t="inlineStr">
        <is>
          <t>https://www.google.com/maps/dir/?api=1&amp;origin=38.159884%2C27.33891&amp;destination=38.164664%2C27.356116&amp;travelmode=driving</t>
        </is>
      </c>
    </row>
    <row r="616" ht="15" customHeight="1" s="113">
      <c r="A616" s="124" t="inlineStr">
        <is>
          <t>İLKNUR ULUAĞAÇ</t>
        </is>
      </c>
      <c r="B616" s="124" t="inlineStr">
        <is>
          <t>M041</t>
        </is>
      </c>
      <c r="C616" s="124" t="inlineStr">
        <is>
          <t>TORBALI 4</t>
        </is>
      </c>
      <c r="D616" s="124" t="inlineStr">
        <is>
          <t>İzmir</t>
        </is>
      </c>
      <c r="E616" s="124" t="inlineStr">
        <is>
          <t>TORBALI 4 çevresi</t>
        </is>
      </c>
      <c r="F616" s="124" t="n">
        <v>0</v>
      </c>
      <c r="G616" s="124" t="n">
        <v>38.166131</v>
      </c>
      <c r="H616" s="124" t="n">
        <v>27.356294</v>
      </c>
      <c r="I616" s="124" t="inlineStr">
        <is>
          <t>Bilinmiyor</t>
        </is>
      </c>
      <c r="J616" s="124" t="n">
        <v>45</v>
      </c>
      <c r="K616" s="124" t="inlineStr">
        <is>
          <t>Belirsiz</t>
        </is>
      </c>
      <c r="L616" s="124" t="n"/>
      <c r="M616" s="124" t="n"/>
      <c r="N616" s="124" t="inlineStr">
        <is>
          <t>Dummy - değiştiriniz</t>
        </is>
      </c>
      <c r="O616" s="124" t="inlineStr">
        <is>
          <t>Açık adres yalnız İK/admin tarafından görülmelidir; raporlara taşınmaz.</t>
        </is>
      </c>
      <c r="P616" s="131" t="n">
        <v>1.6</v>
      </c>
      <c r="Q616" s="131" t="n"/>
      <c r="R616" s="131" t="n"/>
      <c r="S616" s="131" t="inlineStr">
        <is>
          <t>Hayır</t>
        </is>
      </c>
      <c r="T616" s="131" t="inlineStr">
        <is>
          <t>https://www.google.com/maps/dir/?api=1&amp;origin=38.166131%2C27.356294&amp;destination=38.151657%2C27.353193&amp;travelmode=driving</t>
        </is>
      </c>
      <c r="U616" s="131" t="inlineStr">
        <is>
          <t>TORBALI 2</t>
        </is>
      </c>
      <c r="V616" s="131" t="n">
        <v>0.2</v>
      </c>
      <c r="W616" s="131" t="inlineStr">
        <is>
          <t>https://www.google.com/maps/dir/?api=1&amp;origin=38.166131%2C27.356294&amp;destination=38.164664%2C27.356116&amp;travelmode=driving</t>
        </is>
      </c>
      <c r="X616" s="131" t="inlineStr">
        <is>
          <t>TORBALI 5</t>
        </is>
      </c>
      <c r="Y616" s="131" t="n">
        <v>0.8</v>
      </c>
      <c r="Z616" s="131" t="inlineStr">
        <is>
          <t>https://www.google.com/maps/dir/?api=1&amp;origin=38.166131%2C27.356294&amp;destination=38.171353%2C27.349829&amp;travelmode=driving</t>
        </is>
      </c>
      <c r="AA616" s="131" t="inlineStr">
        <is>
          <t>TORBALI 1</t>
        </is>
      </c>
      <c r="AB616" s="131" t="n">
        <v>1.3</v>
      </c>
      <c r="AC616" s="131" t="inlineStr">
        <is>
          <t>https://www.google.com/maps/dir/?api=1&amp;origin=38.166131%2C27.356294&amp;destination=38.154917%2C27.36151&amp;travelmode=driving</t>
        </is>
      </c>
    </row>
    <row r="617" ht="15" customHeight="1" s="113">
      <c r="A617" s="124" t="inlineStr">
        <is>
          <t>ADEM EROĞLU</t>
        </is>
      </c>
      <c r="B617" s="124" t="inlineStr">
        <is>
          <t>M044</t>
        </is>
      </c>
      <c r="C617" s="124" t="inlineStr">
        <is>
          <t>YEŞİLOVA</t>
        </is>
      </c>
      <c r="D617" s="124" t="inlineStr">
        <is>
          <t>İzmir</t>
        </is>
      </c>
      <c r="E617" s="124" t="inlineStr">
        <is>
          <t>Bornova</t>
        </is>
      </c>
      <c r="F617" s="124" t="n">
        <v>0</v>
      </c>
      <c r="G617" s="124" t="n">
        <v>38.446005</v>
      </c>
      <c r="H617" s="124" t="n">
        <v>27.216807</v>
      </c>
      <c r="I617" s="124" t="inlineStr">
        <is>
          <t>Bilinmiyor</t>
        </is>
      </c>
      <c r="J617" s="124" t="n">
        <v>45</v>
      </c>
      <c r="K617" s="124" t="inlineStr">
        <is>
          <t>Belirsiz</t>
        </is>
      </c>
      <c r="L617" s="124" t="n"/>
      <c r="M617" s="124" t="n"/>
      <c r="N617" s="124" t="inlineStr">
        <is>
          <t>Dummy - değiştiriniz</t>
        </is>
      </c>
      <c r="O617" s="124" t="inlineStr">
        <is>
          <t>Açık adres yalnız İK/admin tarafından görülmelidir; raporlara taşınmaz.</t>
        </is>
      </c>
      <c r="P617" s="131" t="n">
        <v>1.4</v>
      </c>
      <c r="Q617" s="131" t="n"/>
      <c r="R617" s="131" t="n"/>
      <c r="S617" s="131" t="inlineStr">
        <is>
          <t>Evet</t>
        </is>
      </c>
      <c r="T617" s="131" t="inlineStr">
        <is>
          <t>https://www.google.com/maps/dir/?api=1&amp;origin=38.446005%2C27.216807&amp;destination=38.436005%2C27.206807&amp;travelmode=driving</t>
        </is>
      </c>
      <c r="U617" s="131" t="inlineStr">
        <is>
          <t>YEŞİLOVA</t>
        </is>
      </c>
      <c r="V617" s="131" t="n">
        <v>1.4</v>
      </c>
      <c r="W617" s="131" t="inlineStr">
        <is>
          <t>https://www.google.com/maps/dir/?api=1&amp;origin=38.446005%2C27.216807&amp;destination=38.436005%2C27.206807&amp;travelmode=driving</t>
        </is>
      </c>
      <c r="X617" s="131" t="inlineStr">
        <is>
          <t>ÇAMDİBİ</t>
        </is>
      </c>
      <c r="Y617" s="131" t="n">
        <v>2</v>
      </c>
      <c r="Z617" s="131" t="inlineStr">
        <is>
          <t>https://www.google.com/maps/dir/?api=1&amp;origin=38.446005%2C27.216807&amp;destination=38.438109%2C27.19608&amp;travelmode=driving</t>
        </is>
      </c>
      <c r="AA617" s="131" t="inlineStr">
        <is>
          <t>OSMANGAZİ</t>
        </is>
      </c>
      <c r="AB617" s="131" t="n">
        <v>2.8</v>
      </c>
      <c r="AC617" s="131" t="inlineStr">
        <is>
          <t>https://www.google.com/maps/dir/?api=1&amp;origin=38.446005%2C27.216807&amp;destination=38.464877%2C27.194834&amp;travelmode=driving</t>
        </is>
      </c>
    </row>
    <row r="618" ht="15" customHeight="1" s="113">
      <c r="A618" s="124" t="n"/>
      <c r="B618" s="124" t="n"/>
      <c r="C618" s="124" t="n"/>
      <c r="D618" s="124" t="n"/>
      <c r="E618" s="124" t="n"/>
      <c r="F618" s="124" t="n"/>
      <c r="G618" s="124" t="n"/>
      <c r="H618" s="124" t="n"/>
      <c r="I618" s="124" t="n"/>
      <c r="J618" s="124" t="n"/>
      <c r="K618" s="124" t="n"/>
      <c r="L618" s="124" t="n"/>
      <c r="M618" s="124" t="n"/>
      <c r="N618" s="124" t="n"/>
      <c r="O618" s="124" t="n"/>
      <c r="P618" s="131" t="n"/>
      <c r="Q618" s="131" t="n"/>
      <c r="R618" s="131" t="n"/>
      <c r="S618" s="131" t="n"/>
      <c r="T618" s="131" t="n"/>
      <c r="U618" s="131" t="n"/>
      <c r="V618" s="131" t="n"/>
      <c r="W618" s="131" t="n"/>
      <c r="X618" s="131" t="n"/>
      <c r="Y618" s="131" t="n"/>
      <c r="Z618" s="131" t="n"/>
      <c r="AA618" s="131" t="n"/>
      <c r="AB618" s="131" t="n"/>
      <c r="AC618" s="131" t="n"/>
    </row>
    <row r="619" ht="15" customHeight="1" s="113">
      <c r="A619" s="124" t="n"/>
      <c r="B619" s="124" t="n"/>
      <c r="C619" s="124" t="n"/>
      <c r="D619" s="124" t="n"/>
      <c r="E619" s="124" t="n"/>
      <c r="F619" s="124" t="n"/>
      <c r="G619" s="124" t="n"/>
      <c r="H619" s="124" t="n"/>
      <c r="I619" s="124" t="n"/>
      <c r="J619" s="124" t="n"/>
      <c r="K619" s="124" t="n"/>
      <c r="L619" s="124" t="n"/>
      <c r="M619" s="124" t="n"/>
      <c r="N619" s="124" t="n"/>
      <c r="O619" s="124" t="n"/>
      <c r="P619" s="131" t="n"/>
      <c r="Q619" s="131" t="n"/>
      <c r="R619" s="131" t="n"/>
      <c r="S619" s="131" t="n"/>
      <c r="T619" s="131" t="n"/>
      <c r="U619" s="131" t="n"/>
      <c r="V619" s="131" t="n"/>
      <c r="W619" s="131" t="n"/>
      <c r="X619" s="131" t="n"/>
      <c r="Y619" s="131" t="n"/>
      <c r="Z619" s="131" t="n"/>
      <c r="AA619" s="131" t="n"/>
      <c r="AB619" s="131" t="n"/>
      <c r="AC619" s="131" t="n"/>
    </row>
    <row r="620" ht="15" customHeight="1" s="113">
      <c r="A620" s="124" t="n"/>
      <c r="B620" s="124" t="n"/>
      <c r="C620" s="124" t="n"/>
      <c r="D620" s="124" t="n"/>
      <c r="E620" s="124" t="n"/>
      <c r="F620" s="124" t="n"/>
      <c r="G620" s="124" t="n"/>
      <c r="H620" s="124" t="n"/>
      <c r="I620" s="124" t="n"/>
      <c r="J620" s="124" t="n"/>
      <c r="K620" s="124" t="n"/>
      <c r="L620" s="124" t="n"/>
      <c r="M620" s="124" t="n"/>
      <c r="N620" s="124" t="n"/>
      <c r="O620" s="124" t="n"/>
      <c r="P620" s="131" t="n"/>
      <c r="Q620" s="131" t="n"/>
      <c r="R620" s="131" t="n"/>
      <c r="S620" s="131" t="n"/>
      <c r="T620" s="131" t="n"/>
      <c r="U620" s="131" t="n"/>
      <c r="V620" s="131" t="n"/>
      <c r="W620" s="131" t="n"/>
      <c r="X620" s="131" t="n"/>
      <c r="Y620" s="131" t="n"/>
      <c r="Z620" s="131" t="n"/>
      <c r="AA620" s="131" t="n"/>
      <c r="AB620" s="131" t="n"/>
      <c r="AC620" s="131" t="n"/>
    </row>
    <row r="621" ht="15" customHeight="1" s="113">
      <c r="A621" s="124" t="n"/>
      <c r="B621" s="124" t="n"/>
      <c r="C621" s="124" t="n"/>
      <c r="D621" s="124" t="n"/>
      <c r="E621" s="124" t="n"/>
      <c r="F621" s="124" t="n"/>
      <c r="G621" s="124" t="n"/>
      <c r="H621" s="124" t="n"/>
      <c r="I621" s="124" t="n"/>
      <c r="J621" s="124" t="n"/>
      <c r="K621" s="124" t="n"/>
      <c r="L621" s="124" t="n"/>
      <c r="M621" s="124" t="n"/>
      <c r="N621" s="124" t="n"/>
      <c r="O621" s="124" t="n"/>
      <c r="P621" s="131" t="n"/>
      <c r="Q621" s="131" t="n"/>
      <c r="R621" s="131" t="n"/>
      <c r="S621" s="131" t="n"/>
      <c r="T621" s="131" t="n"/>
      <c r="U621" s="131" t="n"/>
      <c r="V621" s="131" t="n"/>
      <c r="W621" s="131" t="n"/>
      <c r="X621" s="131" t="n"/>
      <c r="Y621" s="131" t="n"/>
      <c r="Z621" s="131" t="n"/>
      <c r="AA621" s="131" t="n"/>
      <c r="AB621" s="131" t="n"/>
      <c r="AC621" s="131" t="n"/>
    </row>
    <row r="622" ht="15" customHeight="1" s="113">
      <c r="A622" s="124" t="n"/>
      <c r="B622" s="124" t="n"/>
      <c r="C622" s="124" t="n"/>
      <c r="D622" s="124" t="n"/>
      <c r="E622" s="124" t="n"/>
      <c r="F622" s="124" t="n"/>
      <c r="G622" s="124" t="n"/>
      <c r="H622" s="124" t="n"/>
      <c r="I622" s="124" t="n"/>
      <c r="J622" s="124" t="n"/>
      <c r="K622" s="124" t="n"/>
      <c r="L622" s="124" t="n"/>
      <c r="M622" s="124" t="n"/>
      <c r="N622" s="124" t="n"/>
      <c r="O622" s="124" t="n"/>
      <c r="P622" s="131" t="n"/>
      <c r="Q622" s="131" t="n"/>
      <c r="R622" s="131" t="n"/>
      <c r="S622" s="131" t="n"/>
      <c r="T622" s="131" t="n"/>
      <c r="U622" s="131" t="n"/>
      <c r="V622" s="131" t="n"/>
      <c r="W622" s="131" t="n"/>
      <c r="X622" s="131" t="n"/>
      <c r="Y622" s="131" t="n"/>
      <c r="Z622" s="131" t="n"/>
      <c r="AA622" s="131" t="n"/>
      <c r="AB622" s="131" t="n"/>
      <c r="AC622" s="131" t="n"/>
    </row>
    <row r="623" ht="15" customHeight="1" s="113">
      <c r="A623" s="124" t="n"/>
      <c r="B623" s="124" t="n"/>
      <c r="C623" s="124" t="n"/>
      <c r="D623" s="124" t="n"/>
      <c r="E623" s="124" t="n"/>
      <c r="F623" s="124" t="n"/>
      <c r="G623" s="124" t="n"/>
      <c r="H623" s="124" t="n"/>
      <c r="I623" s="124" t="n"/>
      <c r="J623" s="124" t="n"/>
      <c r="K623" s="124" t="n"/>
      <c r="L623" s="124" t="n"/>
      <c r="M623" s="124" t="n"/>
      <c r="N623" s="124" t="n"/>
      <c r="O623" s="124" t="n"/>
      <c r="P623" s="131" t="n"/>
      <c r="Q623" s="131" t="n"/>
      <c r="R623" s="131" t="n"/>
      <c r="S623" s="131" t="n"/>
      <c r="T623" s="131" t="n"/>
      <c r="U623" s="131" t="n"/>
      <c r="V623" s="131" t="n"/>
      <c r="W623" s="131" t="n"/>
      <c r="X623" s="131" t="n"/>
      <c r="Y623" s="131" t="n"/>
      <c r="Z623" s="131" t="n"/>
      <c r="AA623" s="131" t="n"/>
      <c r="AB623" s="131" t="n"/>
      <c r="AC623" s="131" t="n"/>
    </row>
    <row r="624" ht="15" customHeight="1" s="113">
      <c r="A624" s="124" t="n"/>
      <c r="B624" s="124" t="n"/>
      <c r="C624" s="124" t="n"/>
      <c r="D624" s="124" t="n"/>
      <c r="E624" s="124" t="n"/>
      <c r="F624" s="124" t="n"/>
      <c r="G624" s="124" t="n"/>
      <c r="H624" s="124" t="n"/>
      <c r="I624" s="124" t="n"/>
      <c r="J624" s="124" t="n"/>
      <c r="K624" s="124" t="n"/>
      <c r="L624" s="124" t="n"/>
      <c r="M624" s="124" t="n"/>
      <c r="N624" s="124" t="n"/>
      <c r="O624" s="124" t="n"/>
      <c r="P624" s="131" t="n"/>
      <c r="Q624" s="131" t="n"/>
      <c r="R624" s="131" t="n"/>
      <c r="S624" s="131" t="n"/>
      <c r="T624" s="131" t="n"/>
      <c r="U624" s="131" t="n"/>
      <c r="V624" s="131" t="n"/>
      <c r="W624" s="131" t="n"/>
      <c r="X624" s="131" t="n"/>
      <c r="Y624" s="131" t="n"/>
      <c r="Z624" s="131" t="n"/>
      <c r="AA624" s="131" t="n"/>
      <c r="AB624" s="131" t="n"/>
      <c r="AC624" s="131" t="n"/>
    </row>
    <row r="625" ht="15" customHeight="1" s="113">
      <c r="A625" s="124" t="n"/>
      <c r="B625" s="124" t="n"/>
      <c r="C625" s="124" t="n"/>
      <c r="D625" s="124" t="n"/>
      <c r="E625" s="124" t="n"/>
      <c r="F625" s="124" t="n"/>
      <c r="G625" s="124" t="n"/>
      <c r="H625" s="124" t="n"/>
      <c r="I625" s="124" t="n"/>
      <c r="J625" s="124" t="n"/>
      <c r="K625" s="124" t="n"/>
      <c r="L625" s="124" t="n"/>
      <c r="M625" s="124" t="n"/>
      <c r="N625" s="124" t="n"/>
      <c r="O625" s="124" t="n"/>
      <c r="P625" s="131" t="n"/>
      <c r="Q625" s="131" t="n"/>
      <c r="R625" s="131" t="n"/>
      <c r="S625" s="131" t="n"/>
      <c r="T625" s="131" t="n"/>
      <c r="U625" s="131" t="n"/>
      <c r="V625" s="131" t="n"/>
      <c r="W625" s="131" t="n"/>
      <c r="X625" s="131" t="n"/>
      <c r="Y625" s="131" t="n"/>
      <c r="Z625" s="131" t="n"/>
      <c r="AA625" s="131" t="n"/>
      <c r="AB625" s="131" t="n"/>
      <c r="AC625" s="131" t="n"/>
    </row>
    <row r="626" ht="15" customHeight="1" s="113">
      <c r="A626" s="124" t="n"/>
      <c r="B626" s="124" t="n"/>
      <c r="C626" s="124" t="n"/>
      <c r="D626" s="124" t="n"/>
      <c r="E626" s="124" t="n"/>
      <c r="F626" s="124" t="n"/>
      <c r="G626" s="124" t="n"/>
      <c r="H626" s="124" t="n"/>
      <c r="I626" s="124" t="n"/>
      <c r="J626" s="124" t="n"/>
      <c r="K626" s="124" t="n"/>
      <c r="L626" s="124" t="n"/>
      <c r="M626" s="124" t="n"/>
      <c r="N626" s="124" t="n"/>
      <c r="O626" s="124" t="n"/>
      <c r="P626" s="131" t="n"/>
      <c r="Q626" s="131" t="n"/>
      <c r="R626" s="131" t="n"/>
      <c r="S626" s="131" t="n"/>
      <c r="T626" s="131" t="n"/>
      <c r="U626" s="131" t="n"/>
      <c r="V626" s="131" t="n"/>
      <c r="W626" s="131" t="n"/>
      <c r="X626" s="131" t="n"/>
      <c r="Y626" s="131" t="n"/>
      <c r="Z626" s="131" t="n"/>
      <c r="AA626" s="131" t="n"/>
      <c r="AB626" s="131" t="n"/>
      <c r="AC626" s="131" t="n"/>
    </row>
    <row r="627" ht="15" customHeight="1" s="113">
      <c r="A627" s="124" t="n"/>
      <c r="B627" s="124" t="n"/>
      <c r="C627" s="124" t="n"/>
      <c r="D627" s="124" t="n"/>
      <c r="E627" s="124" t="n"/>
      <c r="F627" s="124" t="n"/>
      <c r="G627" s="124" t="n"/>
      <c r="H627" s="124" t="n"/>
      <c r="I627" s="124" t="n"/>
      <c r="J627" s="124" t="n"/>
      <c r="K627" s="124" t="n"/>
      <c r="L627" s="124" t="n"/>
      <c r="M627" s="124" t="n"/>
      <c r="N627" s="124" t="n"/>
      <c r="O627" s="124" t="n"/>
      <c r="P627" s="131" t="n"/>
      <c r="Q627" s="131" t="n"/>
      <c r="R627" s="131" t="n"/>
      <c r="S627" s="131" t="n"/>
      <c r="T627" s="131" t="n"/>
      <c r="U627" s="131" t="n"/>
      <c r="V627" s="131" t="n"/>
      <c r="W627" s="131" t="n"/>
      <c r="X627" s="131" t="n"/>
      <c r="Y627" s="131" t="n"/>
      <c r="Z627" s="131" t="n"/>
      <c r="AA627" s="131" t="n"/>
      <c r="AB627" s="131" t="n"/>
      <c r="AC627" s="131" t="n"/>
    </row>
    <row r="628" ht="15" customHeight="1" s="113">
      <c r="A628" s="124" t="n"/>
      <c r="B628" s="124" t="n"/>
      <c r="C628" s="124" t="n"/>
      <c r="D628" s="124" t="n"/>
      <c r="E628" s="124" t="n"/>
      <c r="F628" s="124" t="n"/>
      <c r="G628" s="124" t="n"/>
      <c r="H628" s="124" t="n"/>
      <c r="I628" s="124" t="n"/>
      <c r="J628" s="124" t="n"/>
      <c r="K628" s="124" t="n"/>
      <c r="L628" s="124" t="n"/>
      <c r="M628" s="124" t="n"/>
      <c r="N628" s="124" t="n"/>
      <c r="O628" s="124" t="n"/>
      <c r="P628" s="131" t="n"/>
      <c r="Q628" s="131" t="n"/>
      <c r="R628" s="131" t="n"/>
      <c r="S628" s="131" t="n"/>
      <c r="T628" s="131" t="n"/>
      <c r="U628" s="131" t="n"/>
      <c r="V628" s="131" t="n"/>
      <c r="W628" s="131" t="n"/>
      <c r="X628" s="131" t="n"/>
      <c r="Y628" s="131" t="n"/>
      <c r="Z628" s="131" t="n"/>
      <c r="AA628" s="131" t="n"/>
      <c r="AB628" s="131" t="n"/>
      <c r="AC628" s="131" t="n"/>
    </row>
    <row r="629" ht="15" customHeight="1" s="113">
      <c r="A629" s="124" t="n"/>
      <c r="B629" s="124" t="n"/>
      <c r="C629" s="124" t="n"/>
      <c r="D629" s="124" t="n"/>
      <c r="E629" s="124" t="n"/>
      <c r="F629" s="124" t="n"/>
      <c r="G629" s="124" t="n"/>
      <c r="H629" s="124" t="n"/>
      <c r="I629" s="124" t="n"/>
      <c r="J629" s="124" t="n"/>
      <c r="K629" s="124" t="n"/>
      <c r="L629" s="124" t="n"/>
      <c r="M629" s="124" t="n"/>
      <c r="N629" s="124" t="n"/>
      <c r="O629" s="124" t="n"/>
      <c r="P629" s="131" t="n"/>
      <c r="Q629" s="131" t="n"/>
      <c r="R629" s="131" t="n"/>
      <c r="S629" s="131" t="n"/>
      <c r="T629" s="131" t="n"/>
      <c r="U629" s="131" t="n"/>
      <c r="V629" s="131" t="n"/>
      <c r="W629" s="131" t="n"/>
      <c r="X629" s="131" t="n"/>
      <c r="Y629" s="131" t="n"/>
      <c r="Z629" s="131" t="n"/>
      <c r="AA629" s="131" t="n"/>
      <c r="AB629" s="131" t="n"/>
      <c r="AC629" s="131" t="n"/>
    </row>
    <row r="630" ht="15" customHeight="1" s="113">
      <c r="A630" s="124" t="n"/>
      <c r="B630" s="124" t="n"/>
      <c r="C630" s="124" t="n"/>
      <c r="D630" s="124" t="n"/>
      <c r="E630" s="124" t="n"/>
      <c r="F630" s="124" t="n"/>
      <c r="G630" s="124" t="n"/>
      <c r="H630" s="124" t="n"/>
      <c r="I630" s="124" t="n"/>
      <c r="J630" s="124" t="n"/>
      <c r="K630" s="124" t="n"/>
      <c r="L630" s="124" t="n"/>
      <c r="M630" s="124" t="n"/>
      <c r="N630" s="124" t="n"/>
      <c r="O630" s="124" t="n"/>
      <c r="P630" s="131" t="n"/>
      <c r="Q630" s="131" t="n"/>
      <c r="R630" s="131" t="n"/>
      <c r="S630" s="131" t="n"/>
      <c r="T630" s="131" t="n"/>
      <c r="U630" s="131" t="n"/>
      <c r="V630" s="131" t="n"/>
      <c r="W630" s="131" t="n"/>
      <c r="X630" s="131" t="n"/>
      <c r="Y630" s="131" t="n"/>
      <c r="Z630" s="131" t="n"/>
      <c r="AA630" s="131" t="n"/>
      <c r="AB630" s="131" t="n"/>
      <c r="AC630" s="131" t="n"/>
    </row>
    <row r="631" ht="15" customHeight="1" s="113">
      <c r="A631" s="124" t="n"/>
      <c r="B631" s="124" t="n"/>
      <c r="C631" s="124" t="n"/>
      <c r="D631" s="124" t="n"/>
      <c r="E631" s="124" t="n"/>
      <c r="F631" s="124" t="n"/>
      <c r="G631" s="124" t="n"/>
      <c r="H631" s="124" t="n"/>
      <c r="I631" s="124" t="n"/>
      <c r="J631" s="124" t="n"/>
      <c r="K631" s="124" t="n"/>
      <c r="L631" s="124" t="n"/>
      <c r="M631" s="124" t="n"/>
      <c r="N631" s="124" t="n"/>
      <c r="O631" s="124" t="n"/>
      <c r="P631" s="131" t="n"/>
      <c r="Q631" s="131" t="n"/>
      <c r="R631" s="131" t="n"/>
      <c r="S631" s="131" t="n"/>
      <c r="T631" s="131" t="n"/>
      <c r="U631" s="131" t="n"/>
      <c r="V631" s="131" t="n"/>
      <c r="W631" s="131" t="n"/>
      <c r="X631" s="131" t="n"/>
      <c r="Y631" s="131" t="n"/>
      <c r="Z631" s="131" t="n"/>
      <c r="AA631" s="131" t="n"/>
      <c r="AB631" s="131" t="n"/>
      <c r="AC631" s="131" t="n"/>
    </row>
    <row r="632" ht="15" customHeight="1" s="113">
      <c r="A632" s="124" t="n"/>
      <c r="B632" s="124" t="n"/>
      <c r="C632" s="124" t="n"/>
      <c r="D632" s="124" t="n"/>
      <c r="E632" s="124" t="n"/>
      <c r="F632" s="124" t="n"/>
      <c r="G632" s="124" t="n"/>
      <c r="H632" s="124" t="n"/>
      <c r="I632" s="124" t="n"/>
      <c r="J632" s="124" t="n"/>
      <c r="K632" s="124" t="n"/>
      <c r="L632" s="124" t="n"/>
      <c r="M632" s="124" t="n"/>
      <c r="N632" s="124" t="n"/>
      <c r="O632" s="124" t="n"/>
      <c r="P632" s="131" t="n"/>
      <c r="Q632" s="131" t="n"/>
      <c r="R632" s="131" t="n"/>
      <c r="S632" s="131" t="n"/>
      <c r="T632" s="131" t="n"/>
      <c r="U632" s="131" t="n"/>
      <c r="V632" s="131" t="n"/>
      <c r="W632" s="131" t="n"/>
      <c r="X632" s="131" t="n"/>
      <c r="Y632" s="131" t="n"/>
      <c r="Z632" s="131" t="n"/>
      <c r="AA632" s="131" t="n"/>
      <c r="AB632" s="131" t="n"/>
      <c r="AC632" s="131" t="n"/>
    </row>
    <row r="633" ht="15" customHeight="1" s="113">
      <c r="A633" s="124" t="n"/>
      <c r="B633" s="124" t="n"/>
      <c r="C633" s="124" t="n"/>
      <c r="D633" s="124" t="n"/>
      <c r="E633" s="124" t="n"/>
      <c r="F633" s="124" t="n"/>
      <c r="G633" s="124" t="n"/>
      <c r="H633" s="124" t="n"/>
      <c r="I633" s="124" t="n"/>
      <c r="J633" s="124" t="n"/>
      <c r="K633" s="124" t="n"/>
      <c r="L633" s="124" t="n"/>
      <c r="M633" s="124" t="n"/>
      <c r="N633" s="124" t="n"/>
      <c r="O633" s="124" t="n"/>
      <c r="P633" s="131" t="n"/>
      <c r="Q633" s="131" t="n"/>
      <c r="R633" s="131" t="n"/>
      <c r="S633" s="131" t="n"/>
      <c r="T633" s="131" t="n"/>
      <c r="U633" s="131" t="n"/>
      <c r="V633" s="131" t="n"/>
      <c r="W633" s="131" t="n"/>
      <c r="X633" s="131" t="n"/>
      <c r="Y633" s="131" t="n"/>
      <c r="Z633" s="131" t="n"/>
      <c r="AA633" s="131" t="n"/>
      <c r="AB633" s="131" t="n"/>
      <c r="AC633" s="131" t="n"/>
    </row>
    <row r="634" ht="15" customHeight="1" s="113">
      <c r="A634" s="124" t="n"/>
      <c r="B634" s="124" t="n"/>
      <c r="C634" s="124" t="n"/>
      <c r="D634" s="124" t="n"/>
      <c r="E634" s="124" t="n"/>
      <c r="F634" s="124" t="n"/>
      <c r="G634" s="124" t="n"/>
      <c r="H634" s="124" t="n"/>
      <c r="I634" s="124" t="n"/>
      <c r="J634" s="124" t="n"/>
      <c r="K634" s="124" t="n"/>
      <c r="L634" s="124" t="n"/>
      <c r="M634" s="124" t="n"/>
      <c r="N634" s="124" t="n"/>
      <c r="O634" s="124" t="n"/>
      <c r="P634" s="131" t="n"/>
      <c r="Q634" s="131" t="n"/>
      <c r="R634" s="131" t="n"/>
      <c r="S634" s="131" t="n"/>
      <c r="T634" s="131" t="n"/>
      <c r="U634" s="131" t="n"/>
      <c r="V634" s="131" t="n"/>
      <c r="W634" s="131" t="n"/>
      <c r="X634" s="131" t="n"/>
      <c r="Y634" s="131" t="n"/>
      <c r="Z634" s="131" t="n"/>
      <c r="AA634" s="131" t="n"/>
      <c r="AB634" s="131" t="n"/>
      <c r="AC634" s="131" t="n"/>
    </row>
    <row r="635" ht="15" customHeight="1" s="113">
      <c r="A635" s="124" t="n"/>
      <c r="B635" s="124" t="n"/>
      <c r="C635" s="124" t="n"/>
      <c r="D635" s="124" t="n"/>
      <c r="E635" s="124" t="n"/>
      <c r="F635" s="124" t="n"/>
      <c r="G635" s="124" t="n"/>
      <c r="H635" s="124" t="n"/>
      <c r="I635" s="124" t="n"/>
      <c r="J635" s="124" t="n"/>
      <c r="K635" s="124" t="n"/>
      <c r="L635" s="124" t="n"/>
      <c r="M635" s="124" t="n"/>
      <c r="N635" s="124" t="n"/>
      <c r="O635" s="124" t="n"/>
      <c r="P635" s="131" t="n"/>
      <c r="Q635" s="131" t="n"/>
      <c r="R635" s="131" t="n"/>
      <c r="S635" s="131" t="n"/>
      <c r="T635" s="131" t="n"/>
      <c r="U635" s="131" t="n"/>
      <c r="V635" s="131" t="n"/>
      <c r="W635" s="131" t="n"/>
      <c r="X635" s="131" t="n"/>
      <c r="Y635" s="131" t="n"/>
      <c r="Z635" s="131" t="n"/>
      <c r="AA635" s="131" t="n"/>
      <c r="AB635" s="131" t="n"/>
      <c r="AC635" s="131" t="n"/>
    </row>
    <row r="636" ht="15" customHeight="1" s="113">
      <c r="A636" s="124" t="n"/>
      <c r="B636" s="124" t="n"/>
      <c r="C636" s="124" t="n"/>
      <c r="D636" s="124" t="n"/>
      <c r="E636" s="124" t="n"/>
      <c r="F636" s="124" t="n"/>
      <c r="G636" s="124" t="n"/>
      <c r="H636" s="124" t="n"/>
      <c r="I636" s="124" t="n"/>
      <c r="J636" s="124" t="n"/>
      <c r="K636" s="124" t="n"/>
      <c r="L636" s="124" t="n"/>
      <c r="M636" s="124" t="n"/>
      <c r="N636" s="124" t="n"/>
      <c r="O636" s="124" t="n"/>
      <c r="P636" s="131" t="n"/>
      <c r="Q636" s="131" t="n"/>
      <c r="R636" s="131" t="n"/>
      <c r="S636" s="131" t="n"/>
      <c r="T636" s="131" t="n"/>
      <c r="U636" s="131" t="n"/>
      <c r="V636" s="131" t="n"/>
      <c r="W636" s="131" t="n"/>
      <c r="X636" s="131" t="n"/>
      <c r="Y636" s="131" t="n"/>
      <c r="Z636" s="131" t="n"/>
      <c r="AA636" s="131" t="n"/>
      <c r="AB636" s="131" t="n"/>
      <c r="AC636" s="131" t="n"/>
    </row>
    <row r="637" ht="15" customHeight="1" s="113">
      <c r="A637" s="124" t="n"/>
      <c r="B637" s="124" t="n"/>
      <c r="C637" s="124" t="n"/>
      <c r="D637" s="124" t="n"/>
      <c r="E637" s="124" t="n"/>
      <c r="F637" s="124" t="n"/>
      <c r="G637" s="124" t="n"/>
      <c r="H637" s="124" t="n"/>
      <c r="I637" s="124" t="n"/>
      <c r="J637" s="124" t="n"/>
      <c r="K637" s="124" t="n"/>
      <c r="L637" s="124" t="n"/>
      <c r="M637" s="124" t="n"/>
      <c r="N637" s="124" t="n"/>
      <c r="O637" s="124" t="n"/>
      <c r="P637" s="131" t="n"/>
      <c r="Q637" s="131" t="n"/>
      <c r="R637" s="131" t="n"/>
      <c r="S637" s="131" t="n"/>
      <c r="T637" s="131" t="n"/>
      <c r="U637" s="131" t="n"/>
      <c r="V637" s="131" t="n"/>
      <c r="W637" s="131" t="n"/>
      <c r="X637" s="131" t="n"/>
      <c r="Y637" s="131" t="n"/>
      <c r="Z637" s="131" t="n"/>
      <c r="AA637" s="131" t="n"/>
      <c r="AB637" s="131" t="n"/>
      <c r="AC637" s="131" t="n"/>
    </row>
  </sheetData>
  <dataValidations count="3">
    <dataValidation sqref="J2:J581" showDropDown="0" showInputMessage="0" showErrorMessage="0" allowBlank="0" type="list" errorStyle="stop" operator="between">
      <formula1>"Toplu Taşıma,Özel Araç,Servis,Yürüyüş/Bisiklet"</formula1>
      <formula2>0</formula2>
    </dataValidation>
    <dataValidation sqref="L2:L581" showDropDown="0" showInputMessage="0" showErrorMessage="0" allowBlank="0" type="list" errorStyle="stop" operator="between">
      <formula1>"Evet,Hayır,Değerlendirilebilir"</formula1>
      <formula2>0</formula2>
    </dataValidation>
    <dataValidation sqref="O2:O581" showDropDown="0" showInputMessage="0" showErrorMessage="0" allowBlank="0" type="list" errorStyle="stop" operator="between">
      <formula1>"Gerçek,Dummy - değiştiriniz"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O6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22" customWidth="1" style="112" min="1" max="1"/>
    <col width="16" customWidth="1" style="112" min="2" max="2"/>
    <col width="14" customWidth="1" style="112" min="3" max="3"/>
    <col width="32" customWidth="1" style="112" min="4" max="4"/>
    <col width="16" customWidth="1" style="112" min="5" max="5"/>
    <col width="20" customWidth="1" style="112" min="6" max="6"/>
    <col width="14" customWidth="1" style="112" min="7" max="7"/>
    <col width="32" customWidth="1" style="112" min="8" max="8"/>
    <col width="20" customWidth="1" style="112" min="9" max="9"/>
    <col width="14" customWidth="1" style="112" min="10" max="10"/>
    <col width="32" customWidth="1" style="112" min="11" max="11"/>
    <col width="20" customWidth="1" style="112" min="12" max="12"/>
    <col width="14" customWidth="1" style="112" min="13" max="13"/>
    <col width="40" customWidth="1" style="112" min="14" max="14"/>
  </cols>
  <sheetData>
    <row r="1" ht="15" customHeight="1" s="113">
      <c r="A1" s="164" t="inlineStr">
        <is>
          <t>İsim Soyisim</t>
        </is>
      </c>
      <c r="B1" s="164" t="inlineStr">
        <is>
          <t>Mevcut Mağaza</t>
        </is>
      </c>
      <c r="C1" s="164" t="inlineStr">
        <is>
          <t>Ev-Mevcut Mağaza Mesafesi (km)</t>
        </is>
      </c>
      <c r="D1" s="164" t="inlineStr">
        <is>
          <t>Ev-Mevcut Mağaza Google Maps Rota</t>
        </is>
      </c>
      <c r="E1" s="164" t="inlineStr">
        <is>
          <t>Mevcut Mağaza Evine En Yakın Mı</t>
        </is>
      </c>
      <c r="F1" s="164" t="inlineStr">
        <is>
          <t>Evine En Yakın Mağaza 1</t>
        </is>
      </c>
      <c r="G1" s="164" t="inlineStr">
        <is>
          <t>Evine En Yakın Mağaza 1 Mesafesi (km)</t>
        </is>
      </c>
      <c r="H1" s="164" t="inlineStr">
        <is>
          <t>Evine En Yakın Mağaza 1 Google Maps Rota</t>
        </is>
      </c>
      <c r="I1" s="164" t="inlineStr">
        <is>
          <t>Evine En Yakın Mağaza 2</t>
        </is>
      </c>
      <c r="J1" s="164" t="inlineStr">
        <is>
          <t>Evine En Yakın Mağaza 2 Mesafesi (km)</t>
        </is>
      </c>
      <c r="K1" s="164" t="inlineStr">
        <is>
          <t>Evine En Yakın Mağaza 2 Google Maps Rota</t>
        </is>
      </c>
      <c r="L1" s="164" t="inlineStr">
        <is>
          <t>Evine En Yakın Mağaza 3</t>
        </is>
      </c>
      <c r="M1" s="164" t="inlineStr">
        <is>
          <t>Evine En Yakın Mağaza 3 Mesafesi (km)</t>
        </is>
      </c>
      <c r="N1" s="164" t="inlineStr">
        <is>
          <t>Evine En Yakın Mağaza 3 Google Maps Rota</t>
        </is>
      </c>
      <c r="O1" s="164" t="inlineStr">
        <is>
          <t>Adres Veri Durumu</t>
        </is>
      </c>
    </row>
    <row r="2" ht="15" customHeight="1" s="113">
      <c r="A2" s="131" t="inlineStr">
        <is>
          <t>ŞEYMA ASLAN</t>
        </is>
      </c>
      <c r="B2" s="131" t="inlineStr">
        <is>
          <t>TORBALI 1</t>
        </is>
      </c>
      <c r="C2" s="131" t="n">
        <v>40.7</v>
      </c>
      <c r="D2" s="131" t="inlineStr">
        <is>
          <t>https://www.google.com/maps/dir/?api=1&amp;origin=38.484%2C27.158&amp;destination=38.154917%2C27.36151&amp;travelmode=driving</t>
        </is>
      </c>
      <c r="E2" s="131" t="inlineStr">
        <is>
          <t>Hayır</t>
        </is>
      </c>
      <c r="F2" s="131" t="inlineStr">
        <is>
          <t>ÇİFTLİK</t>
        </is>
      </c>
      <c r="G2" s="131" t="n">
        <v>2.3</v>
      </c>
      <c r="H2" s="131" t="inlineStr">
        <is>
          <t>https://www.google.com/maps/dir/?api=1&amp;origin=38.484%2C27.158&amp;destination=38.496%2C27.136&amp;travelmode=driving</t>
        </is>
      </c>
      <c r="I2" s="131" t="inlineStr">
        <is>
          <t>GÜMÜŞPALA</t>
        </is>
      </c>
      <c r="J2" s="131" t="n">
        <v>2.5</v>
      </c>
      <c r="K2" s="131" t="inlineStr">
        <is>
          <t>https://www.google.com/maps/dir/?api=1&amp;origin=38.484%2C27.158&amp;destination=38.469293%2C27.136971&amp;travelmode=driving</t>
        </is>
      </c>
      <c r="L2" s="131" t="inlineStr">
        <is>
          <t>MANAVKUYU</t>
        </is>
      </c>
      <c r="M2" s="131" t="n">
        <v>3.2</v>
      </c>
      <c r="N2" s="131" t="inlineStr">
        <is>
          <t>https://www.google.com/maps/dir/?api=1&amp;origin=38.484%2C27.158&amp;destination=38.4625711%2C27.1824038&amp;travelmode=driving</t>
        </is>
      </c>
      <c r="O2" s="131" t="inlineStr">
        <is>
          <t>Dummy - değiştiriniz</t>
        </is>
      </c>
    </row>
    <row r="3" ht="15" customHeight="1" s="113">
      <c r="A3" s="131" t="inlineStr">
        <is>
          <t>KEVSER ARSLAN</t>
        </is>
      </c>
      <c r="B3" s="131" t="inlineStr">
        <is>
          <t>TORBALI 1</t>
        </is>
      </c>
      <c r="C3" s="131" t="n">
        <v>0.2</v>
      </c>
      <c r="D3" s="131" t="inlineStr">
        <is>
          <t>https://www.google.com/maps/dir/?api=1&amp;origin=38.153203%2C27.362219&amp;destination=38.154917%2C27.36151&amp;travelmode=driving</t>
        </is>
      </c>
      <c r="E3" s="131" t="inlineStr">
        <is>
          <t>Evet</t>
        </is>
      </c>
      <c r="F3" s="131" t="inlineStr">
        <is>
          <t>TORBALI 1</t>
        </is>
      </c>
      <c r="G3" s="131" t="n">
        <v>0.2</v>
      </c>
      <c r="H3" s="131" t="inlineStr">
        <is>
          <t>https://www.google.com/maps/dir/?api=1&amp;origin=38.153203%2C27.362219&amp;destination=38.154917%2C27.36151&amp;travelmode=driving</t>
        </is>
      </c>
      <c r="I3" s="131" t="inlineStr">
        <is>
          <t>TORBALI 3</t>
        </is>
      </c>
      <c r="J3" s="131" t="n">
        <v>0.7</v>
      </c>
      <c r="K3" s="131" t="inlineStr">
        <is>
          <t>https://www.google.com/maps/dir/?api=1&amp;origin=38.153203%2C27.362219&amp;destination=38.14881%2C27.356671&amp;travelmode=driving</t>
        </is>
      </c>
      <c r="L3" s="131" t="inlineStr">
        <is>
          <t>TORBALI 4</t>
        </is>
      </c>
      <c r="M3" s="131" t="n">
        <v>0.8</v>
      </c>
      <c r="N3" s="131" t="inlineStr">
        <is>
          <t>https://www.google.com/maps/dir/?api=1&amp;origin=38.153203%2C27.362219&amp;destination=38.151657%2C27.353193&amp;travelmode=driving</t>
        </is>
      </c>
      <c r="O3" s="131" t="inlineStr">
        <is>
          <t>Gerçek - Google Places (Cengiz Topel Ortaokulu (yakin, zayif eslesme))</t>
        </is>
      </c>
    </row>
    <row r="4" ht="15" customHeight="1" s="113">
      <c r="A4" s="131" t="inlineStr">
        <is>
          <t>DİLARA KAYA</t>
        </is>
      </c>
      <c r="B4" s="131" t="inlineStr">
        <is>
          <t>TORBALI 1</t>
        </is>
      </c>
      <c r="C4" s="131" t="n">
        <v>3.1</v>
      </c>
      <c r="D4" s="131" t="inlineStr">
        <is>
          <t>https://www.google.com/maps/dir/?api=1&amp;origin=38.182558%2C27.367523&amp;destination=38.154917%2C27.36151&amp;travelmode=driving</t>
        </is>
      </c>
      <c r="E4" s="131" t="inlineStr">
        <is>
          <t>Hayır</t>
        </is>
      </c>
      <c r="F4" s="131" t="inlineStr">
        <is>
          <t>TORBALI 5</t>
        </is>
      </c>
      <c r="G4" s="131" t="n">
        <v>2</v>
      </c>
      <c r="H4" s="131" t="inlineStr">
        <is>
          <t>https://www.google.com/maps/dir/?api=1&amp;origin=38.182558%2C27.367523&amp;destination=38.171353%2C27.349829&amp;travelmode=driving</t>
        </is>
      </c>
      <c r="I4" s="131" t="inlineStr">
        <is>
          <t>TORBALI 2</t>
        </is>
      </c>
      <c r="J4" s="131" t="n">
        <v>2.2</v>
      </c>
      <c r="K4" s="131" t="inlineStr">
        <is>
          <t>https://www.google.com/maps/dir/?api=1&amp;origin=38.182558%2C27.367523&amp;destination=38.164664%2C27.356116&amp;travelmode=driving</t>
        </is>
      </c>
      <c r="L4" s="131" t="inlineStr">
        <is>
          <t>TORBALI 1</t>
        </is>
      </c>
      <c r="M4" s="131" t="n">
        <v>3.1</v>
      </c>
      <c r="N4" s="131" t="inlineStr">
        <is>
          <t>https://www.google.com/maps/dir/?api=1&amp;origin=38.182558%2C27.367523&amp;destination=38.154917%2C27.36151&amp;travelmode=driving</t>
        </is>
      </c>
      <c r="O4" s="131" t="inlineStr">
        <is>
          <t>Gerçek - Google Places, mahalle merkezi yaklaşık (Yedi Eylül Mah merkezi (yaklaşık))</t>
        </is>
      </c>
    </row>
    <row r="5" ht="15" customHeight="1" s="113">
      <c r="A5" s="131" t="inlineStr">
        <is>
          <t>AYBEK SAPAYEV</t>
        </is>
      </c>
      <c r="B5" s="131" t="inlineStr">
        <is>
          <t>TORBALI 1</t>
        </is>
      </c>
      <c r="C5" s="131" t="n">
        <v>38.4</v>
      </c>
      <c r="D5" s="131" t="inlineStr">
        <is>
          <t>https://www.google.com/maps/dir/?api=1&amp;origin=38.467%2C27.174&amp;destination=38.154917%2C27.36151&amp;travelmode=driving</t>
        </is>
      </c>
      <c r="E5" s="131" t="inlineStr">
        <is>
          <t>Hayır</t>
        </is>
      </c>
      <c r="F5" s="131" t="inlineStr">
        <is>
          <t>MANAVKUYU</t>
        </is>
      </c>
      <c r="G5" s="131" t="n">
        <v>0.9</v>
      </c>
      <c r="H5" s="131" t="inlineStr">
        <is>
          <t>https://www.google.com/maps/dir/?api=1&amp;origin=38.467%2C27.174&amp;destination=38.4625711%2C27.1824038&amp;travelmode=driving</t>
        </is>
      </c>
      <c r="I5" s="131" t="inlineStr">
        <is>
          <t>OSMANGAZİ</t>
        </is>
      </c>
      <c r="J5" s="131" t="n">
        <v>1.8</v>
      </c>
      <c r="K5" s="131" t="inlineStr">
        <is>
          <t>https://www.google.com/maps/dir/?api=1&amp;origin=38.467%2C27.174&amp;destination=38.464877%2C27.194834&amp;travelmode=driving</t>
        </is>
      </c>
      <c r="L5" s="131" t="inlineStr">
        <is>
          <t>GÜMÜŞPALA</t>
        </is>
      </c>
      <c r="M5" s="131" t="n">
        <v>3.2</v>
      </c>
      <c r="N5" s="131" t="inlineStr">
        <is>
          <t>https://www.google.com/maps/dir/?api=1&amp;origin=38.467%2C27.174&amp;destination=38.469293%2C27.136971&amp;travelmode=driving</t>
        </is>
      </c>
      <c r="O5" s="131" t="inlineStr">
        <is>
          <t>Dummy - değiştiriniz</t>
        </is>
      </c>
    </row>
    <row r="6" ht="15" customHeight="1" s="113">
      <c r="A6" s="131" t="inlineStr">
        <is>
          <t>SHIHNAZAR DURDYBAYEV</t>
        </is>
      </c>
      <c r="B6" s="131" t="inlineStr">
        <is>
          <t>TORBALI 1</t>
        </is>
      </c>
      <c r="C6" s="131" t="n">
        <v>40.5</v>
      </c>
      <c r="D6" s="131" t="inlineStr">
        <is>
          <t>https://www.google.com/maps/dir/?api=1&amp;origin=38.482%2C27.158&amp;destination=38.154917%2C27.36151&amp;travelmode=driving</t>
        </is>
      </c>
      <c r="E6" s="131" t="inlineStr">
        <is>
          <t>Hayır</t>
        </is>
      </c>
      <c r="F6" s="131" t="inlineStr">
        <is>
          <t>GÜMÜŞPALA</t>
        </is>
      </c>
      <c r="G6" s="131" t="n">
        <v>2.3</v>
      </c>
      <c r="H6" s="131" t="inlineStr">
        <is>
          <t>https://www.google.com/maps/dir/?api=1&amp;origin=38.482%2C27.158&amp;destination=38.469293%2C27.136971&amp;travelmode=driving</t>
        </is>
      </c>
      <c r="I6" s="131" t="inlineStr">
        <is>
          <t>ÇİFTLİK</t>
        </is>
      </c>
      <c r="J6" s="131" t="n">
        <v>2.5</v>
      </c>
      <c r="K6" s="131" t="inlineStr">
        <is>
          <t>https://www.google.com/maps/dir/?api=1&amp;origin=38.482%2C27.158&amp;destination=38.496%2C27.136&amp;travelmode=driving</t>
        </is>
      </c>
      <c r="L6" s="131" t="inlineStr">
        <is>
          <t>MANAVKUYU</t>
        </is>
      </c>
      <c r="M6" s="131" t="n">
        <v>3</v>
      </c>
      <c r="N6" s="131" t="inlineStr">
        <is>
          <t>https://www.google.com/maps/dir/?api=1&amp;origin=38.482%2C27.158&amp;destination=38.4625711%2C27.1824038&amp;travelmode=driving</t>
        </is>
      </c>
      <c r="O6" s="131" t="inlineStr">
        <is>
          <t>Dummy - değiştiriniz</t>
        </is>
      </c>
    </row>
    <row r="7" ht="15" customHeight="1" s="113">
      <c r="A7" s="131" t="inlineStr">
        <is>
          <t>HİLAL SEVİNÇ</t>
        </is>
      </c>
      <c r="B7" s="131" t="inlineStr">
        <is>
          <t>TORBALI 1</t>
        </is>
      </c>
      <c r="C7" s="131" t="n">
        <v>0.9</v>
      </c>
      <c r="D7" s="131" t="inlineStr">
        <is>
          <t>https://www.google.com/maps/dir/?api=1&amp;origin=38.148057%2C27.355544&amp;destination=38.154917%2C27.36151&amp;travelmode=driving</t>
        </is>
      </c>
      <c r="E7" s="131" t="inlineStr">
        <is>
          <t>Hayır</t>
        </is>
      </c>
      <c r="F7" s="131" t="inlineStr">
        <is>
          <t>TORBALI 3</t>
        </is>
      </c>
      <c r="G7" s="131" t="n">
        <v>0.1</v>
      </c>
      <c r="H7" s="131" t="inlineStr">
        <is>
          <t>https://www.google.com/maps/dir/?api=1&amp;origin=38.148057%2C27.355544&amp;destination=38.14881%2C27.356671&amp;travelmode=driving</t>
        </is>
      </c>
      <c r="I7" s="131" t="inlineStr">
        <is>
          <t>TORBALI 4</t>
        </is>
      </c>
      <c r="J7" s="131" t="n">
        <v>0.5</v>
      </c>
      <c r="K7" s="131" t="inlineStr">
        <is>
          <t>https://www.google.com/maps/dir/?api=1&amp;origin=38.148057%2C27.355544&amp;destination=38.151657%2C27.353193&amp;travelmode=driving</t>
        </is>
      </c>
      <c r="L7" s="131" t="inlineStr">
        <is>
          <t>TORBALI 1</t>
        </is>
      </c>
      <c r="M7" s="131" t="n">
        <v>0.9</v>
      </c>
      <c r="N7" s="131" t="inlineStr">
        <is>
          <t>https://www.google.com/maps/dir/?api=1&amp;origin=38.148057%2C27.355544&amp;destination=38.154917%2C27.36151&amp;travelmode=driving</t>
        </is>
      </c>
      <c r="O7" s="131" t="inlineStr">
        <is>
          <t>Gerçek - Google Places (3596. Sk. No:2)</t>
        </is>
      </c>
    </row>
    <row r="8" ht="15" customHeight="1" s="113">
      <c r="A8" s="131" t="inlineStr">
        <is>
          <t>GÜLER DURMAZ</t>
        </is>
      </c>
      <c r="B8" s="131" t="inlineStr">
        <is>
          <t>TORBALI 1</t>
        </is>
      </c>
      <c r="C8" s="131" t="n">
        <v>1.5</v>
      </c>
      <c r="D8" s="131" t="inlineStr">
        <is>
          <t>https://www.google.com/maps/dir/?api=1&amp;origin=38.163834%2C27.347938&amp;destination=38.154917%2C27.36151&amp;travelmode=driving</t>
        </is>
      </c>
      <c r="E8" s="131" t="inlineStr">
        <is>
          <t>Hayır</t>
        </is>
      </c>
      <c r="F8" s="131" t="inlineStr">
        <is>
          <t>TORBALI 2</t>
        </is>
      </c>
      <c r="G8" s="131" t="n">
        <v>0.7</v>
      </c>
      <c r="H8" s="131" t="inlineStr">
        <is>
          <t>https://www.google.com/maps/dir/?api=1&amp;origin=38.163834%2C27.347938&amp;destination=38.164664%2C27.356116&amp;travelmode=driving</t>
        </is>
      </c>
      <c r="I8" s="131" t="inlineStr">
        <is>
          <t>TORBALI 5</t>
        </is>
      </c>
      <c r="J8" s="131" t="n">
        <v>0.9</v>
      </c>
      <c r="K8" s="131" t="inlineStr">
        <is>
          <t>https://www.google.com/maps/dir/?api=1&amp;origin=38.163834%2C27.347938&amp;destination=38.171353%2C27.349829&amp;travelmode=driving</t>
        </is>
      </c>
      <c r="L8" s="131" t="inlineStr">
        <is>
          <t>TORBALI 4</t>
        </is>
      </c>
      <c r="M8" s="131" t="n">
        <v>1.4</v>
      </c>
      <c r="N8" s="131" t="inlineStr">
        <is>
          <t>https://www.google.com/maps/dir/?api=1&amp;origin=38.163834%2C27.347938&amp;destination=38.151657%2C27.353193&amp;travelmode=driving</t>
        </is>
      </c>
      <c r="O8" s="131" t="inlineStr">
        <is>
          <t>Gerçek - Google Places (2026. Sk. No:4)</t>
        </is>
      </c>
    </row>
    <row r="9" ht="15" customHeight="1" s="113">
      <c r="A9" s="131" t="inlineStr">
        <is>
          <t>HÜSEYİN EMİR KARAYILAN</t>
        </is>
      </c>
      <c r="B9" s="131" t="inlineStr">
        <is>
          <t>TORBALI 1</t>
        </is>
      </c>
      <c r="C9" s="131" t="n">
        <v>11.6</v>
      </c>
      <c r="D9" s="131" t="inlineStr">
        <is>
          <t>https://www.google.com/maps/dir/?api=1&amp;origin=38.240465%2C27.285873&amp;destination=38.154917%2C27.36151&amp;travelmode=driving</t>
        </is>
      </c>
      <c r="E9" s="131" t="inlineStr">
        <is>
          <t>Hayır</t>
        </is>
      </c>
      <c r="F9" s="131" t="inlineStr">
        <is>
          <t>AYRANCILAR</t>
        </is>
      </c>
      <c r="G9" s="131" t="n">
        <v>0.4</v>
      </c>
      <c r="H9" s="131" t="inlineStr">
        <is>
          <t>https://www.google.com/maps/dir/?api=1&amp;origin=38.240465%2C27.285873&amp;destination=38.240289%2C27.281412&amp;travelmode=driving</t>
        </is>
      </c>
      <c r="I9" s="131" t="inlineStr">
        <is>
          <t>TORBALI 5</t>
        </is>
      </c>
      <c r="J9" s="131" t="n">
        <v>9.5</v>
      </c>
      <c r="K9" s="131" t="inlineStr">
        <is>
          <t>https://www.google.com/maps/dir/?api=1&amp;origin=38.240465%2C27.285873&amp;destination=38.171353%2C27.349829&amp;travelmode=driving</t>
        </is>
      </c>
      <c r="L9" s="131" t="inlineStr">
        <is>
          <t>TORBALI 2</t>
        </is>
      </c>
      <c r="M9" s="131" t="n">
        <v>10.4</v>
      </c>
      <c r="N9" s="131" t="inlineStr">
        <is>
          <t>https://www.google.com/maps/dir/?api=1&amp;origin=38.240465%2C27.285873&amp;destination=38.164664%2C27.356116&amp;travelmode=driving</t>
        </is>
      </c>
      <c r="O9" s="131" t="inlineStr">
        <is>
          <t>Gerçek - Google Places (20. Sk. No:57 (zayif eslesme))</t>
        </is>
      </c>
    </row>
    <row r="10" ht="15" customHeight="1" s="113">
      <c r="A10" s="131" t="inlineStr">
        <is>
          <t>ALİ KALIN</t>
        </is>
      </c>
      <c r="B10" s="131" t="inlineStr">
        <is>
          <t>TORBALI 1</t>
        </is>
      </c>
      <c r="C10" s="131" t="n">
        <v>0.3</v>
      </c>
      <c r="D10" s="131" t="inlineStr">
        <is>
          <t>https://www.google.com/maps/dir/?api=1&amp;origin=38.154206%2C27.358677&amp;destination=38.154917%2C27.36151&amp;travelmode=driving</t>
        </is>
      </c>
      <c r="E10" s="131" t="inlineStr">
        <is>
          <t>Evet</t>
        </is>
      </c>
      <c r="F10" s="131" t="inlineStr">
        <is>
          <t>TORBALI 1</t>
        </is>
      </c>
      <c r="G10" s="131" t="n">
        <v>0.3</v>
      </c>
      <c r="H10" s="131" t="inlineStr">
        <is>
          <t>https://www.google.com/maps/dir/?api=1&amp;origin=38.154206%2C27.358677&amp;destination=38.154917%2C27.36151&amp;travelmode=driving</t>
        </is>
      </c>
      <c r="I10" s="131" t="inlineStr">
        <is>
          <t>TORBALI 4</t>
        </is>
      </c>
      <c r="J10" s="131" t="n">
        <v>0.6</v>
      </c>
      <c r="K10" s="131" t="inlineStr">
        <is>
          <t>https://www.google.com/maps/dir/?api=1&amp;origin=38.154206%2C27.358677&amp;destination=38.151657%2C27.353193&amp;travelmode=driving</t>
        </is>
      </c>
      <c r="L10" s="131" t="inlineStr">
        <is>
          <t>TORBALI 3</t>
        </is>
      </c>
      <c r="M10" s="131" t="n">
        <v>0.6</v>
      </c>
      <c r="N10" s="131" t="inlineStr">
        <is>
          <t>https://www.google.com/maps/dir/?api=1&amp;origin=38.154206%2C27.358677&amp;destination=38.14881%2C27.356671&amp;travelmode=driving</t>
        </is>
      </c>
      <c r="O10" s="131" t="inlineStr">
        <is>
          <t>Gerçek - Google Places (Cumhuriyet Cd. No:27)</t>
        </is>
      </c>
    </row>
    <row r="11" ht="15" customHeight="1" s="113">
      <c r="A11" s="131" t="inlineStr">
        <is>
          <t>ABDÜLHAMİT ÖZDEMİR</t>
        </is>
      </c>
      <c r="B11" s="131" t="inlineStr">
        <is>
          <t>TORBALI 1</t>
        </is>
      </c>
      <c r="C11" s="131" t="n">
        <v>38.3</v>
      </c>
      <c r="D11" s="131" t="inlineStr">
        <is>
          <t>https://www.google.com/maps/dir/?api=1&amp;origin=38.466%2C27.172&amp;destination=38.154917%2C27.36151&amp;travelmode=driving</t>
        </is>
      </c>
      <c r="E11" s="131" t="inlineStr">
        <is>
          <t>Hayır</t>
        </is>
      </c>
      <c r="F11" s="131" t="inlineStr">
        <is>
          <t>MANAVKUYU</t>
        </is>
      </c>
      <c r="G11" s="131" t="n">
        <v>1</v>
      </c>
      <c r="H11" s="131" t="inlineStr">
        <is>
          <t>https://www.google.com/maps/dir/?api=1&amp;origin=38.466%2C27.172&amp;destination=38.4625711%2C27.1824038&amp;travelmode=driving</t>
        </is>
      </c>
      <c r="I11" s="131" t="inlineStr">
        <is>
          <t>OSMANGAZİ</t>
        </is>
      </c>
      <c r="J11" s="131" t="n">
        <v>2</v>
      </c>
      <c r="K11" s="131" t="inlineStr">
        <is>
          <t>https://www.google.com/maps/dir/?api=1&amp;origin=38.466%2C27.172&amp;destination=38.464877%2C27.194834&amp;travelmode=driving</t>
        </is>
      </c>
      <c r="L11" s="131" t="inlineStr">
        <is>
          <t>GÜMÜŞPALA</t>
        </is>
      </c>
      <c r="M11" s="131" t="n">
        <v>3.1</v>
      </c>
      <c r="N11" s="131" t="inlineStr">
        <is>
          <t>https://www.google.com/maps/dir/?api=1&amp;origin=38.466%2C27.172&amp;destination=38.469293%2C27.136971&amp;travelmode=driving</t>
        </is>
      </c>
      <c r="O11" s="131" t="inlineStr">
        <is>
          <t>Dummy - değiştiriniz</t>
        </is>
      </c>
    </row>
    <row r="12" ht="15" customHeight="1" s="113">
      <c r="A12" s="131" t="inlineStr">
        <is>
          <t>HANDE DURUKAN</t>
        </is>
      </c>
      <c r="B12" s="131" t="inlineStr">
        <is>
          <t>TORBALI 2</t>
        </is>
      </c>
      <c r="C12" s="131" t="n">
        <v>54.7</v>
      </c>
      <c r="D12" s="131" t="inlineStr">
        <is>
          <t>https://www.google.com/maps/dir/?api=1&amp;origin=37.845082%2C27.846296&amp;destination=38.154917%2C27.36151&amp;travelmode=driving</t>
        </is>
      </c>
      <c r="E12" s="131" t="inlineStr">
        <is>
          <t>Hayır</t>
        </is>
      </c>
      <c r="F12" s="131" t="inlineStr">
        <is>
          <t>AYDIN FATİH-2</t>
        </is>
      </c>
      <c r="G12" s="131" t="n">
        <v>0.6</v>
      </c>
      <c r="H12" s="131" t="inlineStr">
        <is>
          <t>https://www.google.com/maps/dir/?api=1&amp;origin=37.845082%2C27.846296&amp;destination=37.839908%2C27.845862&amp;travelmode=driving</t>
        </is>
      </c>
      <c r="I12" s="131" t="inlineStr">
        <is>
          <t>AYDIN FATİH</t>
        </is>
      </c>
      <c r="J12" s="131" t="n">
        <v>1.4</v>
      </c>
      <c r="K12" s="131" t="inlineStr">
        <is>
          <t>https://www.google.com/maps/dir/?api=1&amp;origin=37.845082%2C27.846296&amp;destination=37.834436%2C27.837138&amp;travelmode=driving</t>
        </is>
      </c>
      <c r="L12" s="131" t="inlineStr">
        <is>
          <t>AYDIN EFELER-2</t>
        </is>
      </c>
      <c r="M12" s="131" t="n">
        <v>1.6</v>
      </c>
      <c r="N12" s="131" t="inlineStr">
        <is>
          <t>https://www.google.com/maps/dir/?api=1&amp;origin=37.845082%2C27.846296&amp;destination=37.842863%2C27.828212&amp;travelmode=driving</t>
        </is>
      </c>
      <c r="O12" s="131" t="inlineStr">
        <is>
          <t>Gerçek - Google Places (41. Sk. No:25)</t>
        </is>
      </c>
    </row>
    <row r="13" ht="15" customHeight="1" s="113">
      <c r="A13" s="131" t="inlineStr">
        <is>
          <t>HEDİYE ASLAN</t>
        </is>
      </c>
      <c r="B13" s="131" t="inlineStr">
        <is>
          <t>TORBALI 2</t>
        </is>
      </c>
      <c r="C13" s="131" t="n">
        <v>0.2</v>
      </c>
      <c r="D13" s="131" t="inlineStr">
        <is>
          <t>https://www.google.com/maps/dir/?api=1&amp;origin=38.16309%2C27.355028&amp;destination=38.164664%2C27.356116&amp;travelmode=driving</t>
        </is>
      </c>
      <c r="E13" s="131" t="inlineStr">
        <is>
          <t>Evet</t>
        </is>
      </c>
      <c r="F13" s="131" t="inlineStr">
        <is>
          <t>TORBALI 2</t>
        </is>
      </c>
      <c r="G13" s="131" t="n">
        <v>0.2</v>
      </c>
      <c r="H13" s="131" t="inlineStr">
        <is>
          <t>https://www.google.com/maps/dir/?api=1&amp;origin=38.16309%2C27.355028&amp;destination=38.164664%2C27.356116&amp;travelmode=driving</t>
        </is>
      </c>
      <c r="I13" s="131" t="inlineStr">
        <is>
          <t>TORBALI 5</t>
        </is>
      </c>
      <c r="J13" s="131" t="n">
        <v>1</v>
      </c>
      <c r="K13" s="131" t="inlineStr">
        <is>
          <t>https://www.google.com/maps/dir/?api=1&amp;origin=38.16309%2C27.355028&amp;destination=38.171353%2C27.349829&amp;travelmode=driving</t>
        </is>
      </c>
      <c r="L13" s="131" t="inlineStr">
        <is>
          <t>TORBALI 1</t>
        </is>
      </c>
      <c r="M13" s="131" t="n">
        <v>1.1</v>
      </c>
      <c r="N13" s="131" t="inlineStr">
        <is>
          <t>https://www.google.com/maps/dir/?api=1&amp;origin=38.16309%2C27.355028&amp;destination=38.154917%2C27.36151&amp;travelmode=driving</t>
        </is>
      </c>
      <c r="O13" s="131" t="inlineStr">
        <is>
          <t>Gerçek - Google Places (3008. Sk. No:13)</t>
        </is>
      </c>
    </row>
    <row r="14" ht="15" customHeight="1" s="113">
      <c r="A14" s="131" t="inlineStr">
        <is>
          <t>ESRA SOY</t>
        </is>
      </c>
      <c r="B14" s="131" t="inlineStr">
        <is>
          <t>TORBALI 2</t>
        </is>
      </c>
      <c r="C14" s="131" t="n">
        <v>5</v>
      </c>
      <c r="D14" s="131" t="inlineStr">
        <is>
          <t>https://www.google.com/maps/dir/?api=1&amp;origin=38.20884%2C27.345219&amp;destination=38.164664%2C27.356116&amp;travelmode=driving</t>
        </is>
      </c>
      <c r="E14" s="131" t="inlineStr">
        <is>
          <t>Hayır</t>
        </is>
      </c>
      <c r="F14" s="131" t="inlineStr">
        <is>
          <t>TORBALI 5</t>
        </is>
      </c>
      <c r="G14" s="131" t="n">
        <v>4.2</v>
      </c>
      <c r="H14" s="131" t="inlineStr">
        <is>
          <t>https://www.google.com/maps/dir/?api=1&amp;origin=38.20884%2C27.345219&amp;destination=38.171353%2C27.349829&amp;travelmode=driving</t>
        </is>
      </c>
      <c r="I14" s="131" t="inlineStr">
        <is>
          <t>TORBALI 2</t>
        </is>
      </c>
      <c r="J14" s="131" t="n">
        <v>5</v>
      </c>
      <c r="K14" s="131" t="inlineStr">
        <is>
          <t>https://www.google.com/maps/dir/?api=1&amp;origin=38.20884%2C27.345219&amp;destination=38.164664%2C27.356116&amp;travelmode=driving</t>
        </is>
      </c>
      <c r="L14" s="131" t="inlineStr">
        <is>
          <t>TORBALI 1</t>
        </is>
      </c>
      <c r="M14" s="131" t="n">
        <v>6.2</v>
      </c>
      <c r="N14" s="131" t="inlineStr">
        <is>
          <t>https://www.google.com/maps/dir/?api=1&amp;origin=38.20884%2C27.345219&amp;destination=38.154917%2C27.36151&amp;travelmode=driving</t>
        </is>
      </c>
      <c r="O14" s="131" t="inlineStr">
        <is>
          <t>Gerçek - Google Places (2576. Sk. No:33)</t>
        </is>
      </c>
    </row>
    <row r="15" ht="15" customHeight="1" s="113">
      <c r="A15" s="131" t="inlineStr">
        <is>
          <t>DİLAN YILMAZ</t>
        </is>
      </c>
      <c r="B15" s="131" t="inlineStr">
        <is>
          <t>TORBALI 2</t>
        </is>
      </c>
      <c r="C15" s="131" t="n">
        <v>35.6</v>
      </c>
      <c r="D15" s="131" t="inlineStr">
        <is>
          <t>https://www.google.com/maps/dir/?api=1&amp;origin=38.462%2C27.204&amp;destination=38.164664%2C27.356116&amp;travelmode=driving</t>
        </is>
      </c>
      <c r="E15" s="131" t="inlineStr">
        <is>
          <t>Hayır</t>
        </is>
      </c>
      <c r="F15" s="131" t="inlineStr">
        <is>
          <t>OSMANGAZİ</t>
        </is>
      </c>
      <c r="G15" s="131" t="n">
        <v>0.9</v>
      </c>
      <c r="H15" s="131" t="inlineStr">
        <is>
          <t>https://www.google.com/maps/dir/?api=1&amp;origin=38.462%2C27.204&amp;destination=38.464877%2C27.194834&amp;travelmode=driving</t>
        </is>
      </c>
      <c r="I15" s="131" t="inlineStr">
        <is>
          <t>MANAVKUYU</t>
        </is>
      </c>
      <c r="J15" s="131" t="n">
        <v>1.9</v>
      </c>
      <c r="K15" s="131" t="inlineStr">
        <is>
          <t>https://www.google.com/maps/dir/?api=1&amp;origin=38.462%2C27.204&amp;destination=38.4625711%2C27.1824038&amp;travelmode=driving</t>
        </is>
      </c>
      <c r="L15" s="131" t="inlineStr">
        <is>
          <t>ÇAMDİBİ</t>
        </is>
      </c>
      <c r="M15" s="131" t="n">
        <v>2.7</v>
      </c>
      <c r="N15" s="131" t="inlineStr">
        <is>
          <t>https://www.google.com/maps/dir/?api=1&amp;origin=38.462%2C27.204&amp;destination=38.438109%2C27.19608&amp;travelmode=driving</t>
        </is>
      </c>
      <c r="O15" s="131" t="inlineStr">
        <is>
          <t>Dummy - değiştiriniz</t>
        </is>
      </c>
    </row>
    <row r="16" ht="15" customHeight="1" s="113">
      <c r="A16" s="131" t="inlineStr">
        <is>
          <t>KADER CENGİZ</t>
        </is>
      </c>
      <c r="B16" s="131" t="inlineStr">
        <is>
          <t>TORBALI 2</t>
        </is>
      </c>
      <c r="C16" s="131" t="n">
        <v>0.7</v>
      </c>
      <c r="D16" s="131" t="inlineStr">
        <is>
          <t>https://www.google.com/maps/dir/?api=1&amp;origin=38.170515%2C27.35333&amp;destination=38.164664%2C27.356116&amp;travelmode=driving</t>
        </is>
      </c>
      <c r="E16" s="131" t="inlineStr">
        <is>
          <t>Hayır</t>
        </is>
      </c>
      <c r="F16" s="131" t="inlineStr">
        <is>
          <t>TORBALI 5</t>
        </is>
      </c>
      <c r="G16" s="131" t="n">
        <v>0.3</v>
      </c>
      <c r="H16" s="131" t="inlineStr">
        <is>
          <t>https://www.google.com/maps/dir/?api=1&amp;origin=38.170515%2C27.35333&amp;destination=38.171353%2C27.349829&amp;travelmode=driving</t>
        </is>
      </c>
      <c r="I16" s="131" t="inlineStr">
        <is>
          <t>TORBALI 2</t>
        </is>
      </c>
      <c r="J16" s="131" t="n">
        <v>0.7</v>
      </c>
      <c r="K16" s="131" t="inlineStr">
        <is>
          <t>https://www.google.com/maps/dir/?api=1&amp;origin=38.170515%2C27.35333&amp;destination=38.164664%2C27.356116&amp;travelmode=driving</t>
        </is>
      </c>
      <c r="L16" s="131" t="inlineStr">
        <is>
          <t>TORBALI 1</t>
        </is>
      </c>
      <c r="M16" s="131" t="n">
        <v>1.9</v>
      </c>
      <c r="N16" s="131" t="inlineStr">
        <is>
          <t>https://www.google.com/maps/dir/?api=1&amp;origin=38.170515%2C27.35333&amp;destination=38.154917%2C27.36151&amp;travelmode=driving</t>
        </is>
      </c>
      <c r="O16" s="131" t="inlineStr">
        <is>
          <t>Gerçek - Google Places (Alpkent Sitesi)</t>
        </is>
      </c>
    </row>
    <row r="17" ht="15" customHeight="1" s="113">
      <c r="A17" s="131" t="inlineStr">
        <is>
          <t>YUNUS EMRE ERÖZKAN</t>
        </is>
      </c>
      <c r="B17" s="131" t="inlineStr">
        <is>
          <t>TORBALI 2</t>
        </is>
      </c>
      <c r="C17" s="131" t="n">
        <v>1.4</v>
      </c>
      <c r="D17" s="131" t="inlineStr">
        <is>
          <t>https://www.google.com/maps/dir/?api=1&amp;origin=38.175622%2C27.347278&amp;destination=38.164664%2C27.356116&amp;travelmode=driving</t>
        </is>
      </c>
      <c r="E17" s="131" t="inlineStr">
        <is>
          <t>Hayır</t>
        </is>
      </c>
      <c r="F17" s="131" t="inlineStr">
        <is>
          <t>TORBALI 5</t>
        </is>
      </c>
      <c r="G17" s="131" t="n">
        <v>0.5</v>
      </c>
      <c r="H17" s="131" t="inlineStr">
        <is>
          <t>https://www.google.com/maps/dir/?api=1&amp;origin=38.175622%2C27.347278&amp;destination=38.171353%2C27.349829&amp;travelmode=driving</t>
        </is>
      </c>
      <c r="I17" s="131" t="inlineStr">
        <is>
          <t>TORBALI 2</t>
        </is>
      </c>
      <c r="J17" s="131" t="n">
        <v>1.4</v>
      </c>
      <c r="K17" s="131" t="inlineStr">
        <is>
          <t>https://www.google.com/maps/dir/?api=1&amp;origin=38.175622%2C27.347278&amp;destination=38.164664%2C27.356116&amp;travelmode=driving</t>
        </is>
      </c>
      <c r="L17" s="131" t="inlineStr">
        <is>
          <t>TORBALI 1</t>
        </is>
      </c>
      <c r="M17" s="131" t="n">
        <v>2.6</v>
      </c>
      <c r="N17" s="131" t="inlineStr">
        <is>
          <t>https://www.google.com/maps/dir/?api=1&amp;origin=38.175622%2C27.347278&amp;destination=38.154917%2C27.36151&amp;travelmode=driving</t>
        </is>
      </c>
      <c r="O17" s="131" t="inlineStr">
        <is>
          <t>Gerçek - Google Places (5053. Sk. No:14)</t>
        </is>
      </c>
    </row>
    <row r="18" ht="15" customHeight="1" s="113">
      <c r="A18" s="131" t="inlineStr">
        <is>
          <t>GUNCHA ATAJANOVA</t>
        </is>
      </c>
      <c r="B18" s="131" t="inlineStr">
        <is>
          <t>TORBALI 2</t>
        </is>
      </c>
      <c r="C18" s="131" t="n">
        <v>2.2</v>
      </c>
      <c r="D18" s="131" t="inlineStr">
        <is>
          <t>https://www.google.com/maps/dir/?api=1&amp;origin=38.146944%2C27.366837&amp;destination=38.164664%2C27.356116&amp;travelmode=driving</t>
        </is>
      </c>
      <c r="E18" s="131" t="inlineStr">
        <is>
          <t>Hayır</t>
        </is>
      </c>
      <c r="F18" s="131" t="inlineStr">
        <is>
          <t>TORBALI 3</t>
        </is>
      </c>
      <c r="G18" s="131" t="n">
        <v>0.9</v>
      </c>
      <c r="H18" s="131" t="inlineStr">
        <is>
          <t>https://www.google.com/maps/dir/?api=1&amp;origin=38.146944%2C27.366837&amp;destination=38.14881%2C27.356671&amp;travelmode=driving</t>
        </is>
      </c>
      <c r="I18" s="131" t="inlineStr">
        <is>
          <t>TORBALI 1</t>
        </is>
      </c>
      <c r="J18" s="131" t="n">
        <v>1</v>
      </c>
      <c r="K18" s="131" t="inlineStr">
        <is>
          <t>https://www.google.com/maps/dir/?api=1&amp;origin=38.146944%2C27.366837&amp;destination=38.154917%2C27.36151&amp;travelmode=driving</t>
        </is>
      </c>
      <c r="L18" s="131" t="inlineStr">
        <is>
          <t>TORBALI 4</t>
        </is>
      </c>
      <c r="M18" s="131" t="n">
        <v>1.3</v>
      </c>
      <c r="N18" s="131" t="inlineStr">
        <is>
          <t>https://www.google.com/maps/dir/?api=1&amp;origin=38.146944%2C27.366837&amp;destination=38.151657%2C27.353193&amp;travelmode=driving</t>
        </is>
      </c>
      <c r="O18" s="131" t="inlineStr">
        <is>
          <t>Gerçek - Google Places (Yemislik civari (zayif))</t>
        </is>
      </c>
    </row>
    <row r="19" ht="15" customHeight="1" s="113">
      <c r="A19" s="131" t="inlineStr">
        <is>
          <t>SEMRA AŞÇI</t>
        </is>
      </c>
      <c r="B19" s="131" t="inlineStr">
        <is>
          <t>TORBALI 2</t>
        </is>
      </c>
      <c r="C19" s="131" t="n">
        <v>1.7</v>
      </c>
      <c r="D19" s="131" t="inlineStr">
        <is>
          <t>https://www.google.com/maps/dir/?api=1&amp;origin=38.149321%2C27.357879&amp;destination=38.164664%2C27.356116&amp;travelmode=driving</t>
        </is>
      </c>
      <c r="E19" s="131" t="inlineStr">
        <is>
          <t>Hayır</t>
        </is>
      </c>
      <c r="F19" s="131" t="inlineStr">
        <is>
          <t>TORBALI 3</t>
        </is>
      </c>
      <c r="G19" s="131" t="n">
        <v>0.1</v>
      </c>
      <c r="H19" s="131" t="inlineStr">
        <is>
          <t>https://www.google.com/maps/dir/?api=1&amp;origin=38.149321%2C27.357879&amp;destination=38.14881%2C27.356671&amp;travelmode=driving</t>
        </is>
      </c>
      <c r="I19" s="131" t="inlineStr">
        <is>
          <t>TORBALI 4</t>
        </is>
      </c>
      <c r="J19" s="131" t="n">
        <v>0.5</v>
      </c>
      <c r="K19" s="131" t="inlineStr">
        <is>
          <t>https://www.google.com/maps/dir/?api=1&amp;origin=38.149321%2C27.357879&amp;destination=38.151657%2C27.353193&amp;travelmode=driving</t>
        </is>
      </c>
      <c r="L19" s="131" t="inlineStr">
        <is>
          <t>TORBALI 1</t>
        </is>
      </c>
      <c r="M19" s="131" t="n">
        <v>0.7</v>
      </c>
      <c r="N19" s="131" t="inlineStr">
        <is>
          <t>https://www.google.com/maps/dir/?api=1&amp;origin=38.149321%2C27.357879&amp;destination=38.154917%2C27.36151&amp;travelmode=driving</t>
        </is>
      </c>
      <c r="O19" s="131" t="inlineStr">
        <is>
          <t>Gerçek - Google Places (3595. Sk civari)</t>
        </is>
      </c>
    </row>
    <row r="20" ht="15" customHeight="1" s="113">
      <c r="A20" s="131" t="inlineStr">
        <is>
          <t>NAFİZE ÇALIŞKAN</t>
        </is>
      </c>
      <c r="B20" s="131" t="inlineStr">
        <is>
          <t>TORBALI 2</t>
        </is>
      </c>
      <c r="C20" s="131" t="n">
        <v>0.7</v>
      </c>
      <c r="D20" s="131" t="inlineStr">
        <is>
          <t>https://www.google.com/maps/dir/?api=1&amp;origin=38.16583%2C27.348419&amp;destination=38.164664%2C27.356116&amp;travelmode=driving</t>
        </is>
      </c>
      <c r="E20" s="131" t="inlineStr">
        <is>
          <t>Hayır</t>
        </is>
      </c>
      <c r="F20" s="131" t="inlineStr">
        <is>
          <t>TORBALI 5</t>
        </is>
      </c>
      <c r="G20" s="131" t="n">
        <v>0.6</v>
      </c>
      <c r="H20" s="131" t="inlineStr">
        <is>
          <t>https://www.google.com/maps/dir/?api=1&amp;origin=38.16583%2C27.348419&amp;destination=38.171353%2C27.349829&amp;travelmode=driving</t>
        </is>
      </c>
      <c r="I20" s="131" t="inlineStr">
        <is>
          <t>TORBALI 2</t>
        </is>
      </c>
      <c r="J20" s="131" t="n">
        <v>0.7</v>
      </c>
      <c r="K20" s="131" t="inlineStr">
        <is>
          <t>https://www.google.com/maps/dir/?api=1&amp;origin=38.16583%2C27.348419&amp;destination=38.164664%2C27.356116&amp;travelmode=driving</t>
        </is>
      </c>
      <c r="L20" s="131" t="inlineStr">
        <is>
          <t>TORBALI 4</t>
        </is>
      </c>
      <c r="M20" s="131" t="n">
        <v>1.6</v>
      </c>
      <c r="N20" s="131" t="inlineStr">
        <is>
          <t>https://www.google.com/maps/dir/?api=1&amp;origin=38.16583%2C27.348419&amp;destination=38.151657%2C27.353193&amp;travelmode=driving</t>
        </is>
      </c>
      <c r="O20" s="131" t="inlineStr">
        <is>
          <t>Gerçek - Google Places (Toraytas Sitesi)</t>
        </is>
      </c>
    </row>
    <row r="21" ht="15" customHeight="1" s="113">
      <c r="A21" s="131" t="inlineStr">
        <is>
          <t>SÜLEYMAN DENKÇİ</t>
        </is>
      </c>
      <c r="B21" s="131" t="inlineStr">
        <is>
          <t>TORBALI 2</t>
        </is>
      </c>
      <c r="C21" s="131" t="n">
        <v>1.2</v>
      </c>
      <c r="D21" s="131" t="inlineStr">
        <is>
          <t>https://www.google.com/maps/dir/?api=1&amp;origin=38.172464%2C27.346296&amp;destination=38.164664%2C27.356116&amp;travelmode=driving</t>
        </is>
      </c>
      <c r="E21" s="131" t="inlineStr">
        <is>
          <t>Hayır</t>
        </is>
      </c>
      <c r="F21" s="131" t="inlineStr">
        <is>
          <t>TORBALI 5</t>
        </is>
      </c>
      <c r="G21" s="131" t="n">
        <v>0.3</v>
      </c>
      <c r="H21" s="131" t="inlineStr">
        <is>
          <t>https://www.google.com/maps/dir/?api=1&amp;origin=38.172464%2C27.346296&amp;destination=38.171353%2C27.349829&amp;travelmode=driving</t>
        </is>
      </c>
      <c r="I21" s="131" t="inlineStr">
        <is>
          <t>TORBALI 2</t>
        </is>
      </c>
      <c r="J21" s="131" t="n">
        <v>1.2</v>
      </c>
      <c r="K21" s="131" t="inlineStr">
        <is>
          <t>https://www.google.com/maps/dir/?api=1&amp;origin=38.172464%2C27.346296&amp;destination=38.164664%2C27.356116&amp;travelmode=driving</t>
        </is>
      </c>
      <c r="L21" s="131" t="inlineStr">
        <is>
          <t>TORBALI 1</t>
        </is>
      </c>
      <c r="M21" s="131" t="n">
        <v>2.4</v>
      </c>
      <c r="N21" s="131" t="inlineStr">
        <is>
          <t>https://www.google.com/maps/dir/?api=1&amp;origin=38.172464%2C27.346296&amp;destination=38.154917%2C27.36151&amp;travelmode=driving</t>
        </is>
      </c>
      <c r="O21" s="131" t="inlineStr">
        <is>
          <t>Gerçek - Google Places (5075. Sk. No:4)</t>
        </is>
      </c>
    </row>
    <row r="22" ht="15" customHeight="1" s="113">
      <c r="A22" s="131" t="inlineStr">
        <is>
          <t>İSMAİL SEVEN</t>
        </is>
      </c>
      <c r="B22" s="131" t="inlineStr">
        <is>
          <t>TORBALI 2</t>
        </is>
      </c>
      <c r="C22" s="131" t="n">
        <v>5</v>
      </c>
      <c r="D22" s="131" t="inlineStr">
        <is>
          <t>https://www.google.com/maps/dir/?api=1&amp;origin=38.208883%2C27.343014&amp;destination=38.164664%2C27.356116&amp;travelmode=driving</t>
        </is>
      </c>
      <c r="E22" s="131" t="inlineStr">
        <is>
          <t>Hayır</t>
        </is>
      </c>
      <c r="F22" s="131" t="inlineStr">
        <is>
          <t>TORBALI 5</t>
        </is>
      </c>
      <c r="G22" s="131" t="n">
        <v>4.2</v>
      </c>
      <c r="H22" s="131" t="inlineStr">
        <is>
          <t>https://www.google.com/maps/dir/?api=1&amp;origin=38.208883%2C27.343014&amp;destination=38.171353%2C27.349829&amp;travelmode=driving</t>
        </is>
      </c>
      <c r="I22" s="131" t="inlineStr">
        <is>
          <t>TORBALI 2</t>
        </is>
      </c>
      <c r="J22" s="131" t="n">
        <v>5</v>
      </c>
      <c r="K22" s="131" t="inlineStr">
        <is>
          <t>https://www.google.com/maps/dir/?api=1&amp;origin=38.208883%2C27.343014&amp;destination=38.164664%2C27.356116&amp;travelmode=driving</t>
        </is>
      </c>
      <c r="L22" s="131" t="inlineStr">
        <is>
          <t>TORBALI 1</t>
        </is>
      </c>
      <c r="M22" s="131" t="n">
        <v>6.2</v>
      </c>
      <c r="N22" s="131" t="inlineStr">
        <is>
          <t>https://www.google.com/maps/dir/?api=1&amp;origin=38.208883%2C27.343014&amp;destination=38.154917%2C27.36151&amp;travelmode=driving</t>
        </is>
      </c>
      <c r="O22" s="131" t="inlineStr">
        <is>
          <t>Gerçek - Google Places (2582. Sk. No:15)</t>
        </is>
      </c>
    </row>
    <row r="23" ht="15" customHeight="1" s="113">
      <c r="A23" s="131" t="inlineStr">
        <is>
          <t>KEMAL AYKAL</t>
        </is>
      </c>
      <c r="B23" s="131" t="inlineStr">
        <is>
          <t>TORBALI 2</t>
        </is>
      </c>
      <c r="C23" s="131" t="n">
        <v>0.3</v>
      </c>
      <c r="D23" s="131" t="inlineStr">
        <is>
          <t>https://www.google.com/maps/dir/?api=1&amp;origin=38.166176%2C27.359605&amp;destination=38.164664%2C27.356116&amp;travelmode=driving</t>
        </is>
      </c>
      <c r="E23" s="131" t="inlineStr">
        <is>
          <t>Evet</t>
        </is>
      </c>
      <c r="F23" s="131" t="inlineStr">
        <is>
          <t>TORBALI 2</t>
        </is>
      </c>
      <c r="G23" s="131" t="n">
        <v>0.3</v>
      </c>
      <c r="H23" s="131" t="inlineStr">
        <is>
          <t>https://www.google.com/maps/dir/?api=1&amp;origin=38.166176%2C27.359605&amp;destination=38.164664%2C27.356116&amp;travelmode=driving</t>
        </is>
      </c>
      <c r="I23" s="131" t="inlineStr">
        <is>
          <t>TORBALI 5</t>
        </is>
      </c>
      <c r="J23" s="131" t="n">
        <v>1</v>
      </c>
      <c r="K23" s="131" t="inlineStr">
        <is>
          <t>https://www.google.com/maps/dir/?api=1&amp;origin=38.166176%2C27.359605&amp;destination=38.171353%2C27.349829&amp;travelmode=driving</t>
        </is>
      </c>
      <c r="L23" s="131" t="inlineStr">
        <is>
          <t>TORBALI 1</t>
        </is>
      </c>
      <c r="M23" s="131" t="n">
        <v>1.3</v>
      </c>
      <c r="N23" s="131" t="inlineStr">
        <is>
          <t>https://www.google.com/maps/dir/?api=1&amp;origin=38.166176%2C27.359605&amp;destination=38.154917%2C27.36151&amp;travelmode=driving</t>
        </is>
      </c>
      <c r="O23" s="131" t="inlineStr">
        <is>
          <t>Gerçek - Google Places (Yesil Yuva Sitesi)</t>
        </is>
      </c>
    </row>
    <row r="24" ht="15" customHeight="1" s="113">
      <c r="A24" s="131" t="inlineStr">
        <is>
          <t>SHAKIRJAN ROMANOV</t>
        </is>
      </c>
      <c r="B24" s="131" t="inlineStr">
        <is>
          <t>TORBALI 2</t>
        </is>
      </c>
      <c r="C24" s="131" t="n">
        <v>35.6</v>
      </c>
      <c r="D24" s="131" t="inlineStr">
        <is>
          <t>https://www.google.com/maps/dir/?api=1&amp;origin=38.456%2C27.187&amp;destination=38.164664%2C27.356116&amp;travelmode=driving</t>
        </is>
      </c>
      <c r="E24" s="131" t="inlineStr">
        <is>
          <t>Hayır</t>
        </is>
      </c>
      <c r="F24" s="131" t="inlineStr">
        <is>
          <t>MANAVKUYU</t>
        </is>
      </c>
      <c r="G24" s="131" t="n">
        <v>0.8</v>
      </c>
      <c r="H24" s="131" t="inlineStr">
        <is>
          <t>https://www.google.com/maps/dir/?api=1&amp;origin=38.456%2C27.187&amp;destination=38.4625711%2C27.1824038&amp;travelmode=driving</t>
        </is>
      </c>
      <c r="I24" s="131" t="inlineStr">
        <is>
          <t>OSMANGAZİ</t>
        </is>
      </c>
      <c r="J24" s="131" t="n">
        <v>1.2</v>
      </c>
      <c r="K24" s="131" t="inlineStr">
        <is>
          <t>https://www.google.com/maps/dir/?api=1&amp;origin=38.456%2C27.187&amp;destination=38.464877%2C27.194834&amp;travelmode=driving</t>
        </is>
      </c>
      <c r="L24" s="131" t="inlineStr">
        <is>
          <t>ÇAMDİBİ</t>
        </is>
      </c>
      <c r="M24" s="131" t="n">
        <v>2.1</v>
      </c>
      <c r="N24" s="131" t="inlineStr">
        <is>
          <t>https://www.google.com/maps/dir/?api=1&amp;origin=38.456%2C27.187&amp;destination=38.438109%2C27.19608&amp;travelmode=driving</t>
        </is>
      </c>
      <c r="O24" s="131" t="inlineStr">
        <is>
          <t>Dummy - değiştiriniz</t>
        </is>
      </c>
    </row>
    <row r="25" ht="15" customHeight="1" s="113">
      <c r="A25" s="131" t="inlineStr">
        <is>
          <t>TEKİN GÖKMEN</t>
        </is>
      </c>
      <c r="B25" s="131" t="inlineStr">
        <is>
          <t>TORBALI 2</t>
        </is>
      </c>
      <c r="C25" s="131" t="n">
        <v>28.6</v>
      </c>
      <c r="D25" s="131" t="inlineStr">
        <is>
          <t>https://www.google.com/maps/dir/?api=1&amp;origin=38.366914%2C27.153432&amp;destination=38.164664%2C27.356116&amp;travelmode=driving</t>
        </is>
      </c>
      <c r="E25" s="131" t="inlineStr">
        <is>
          <t>Hayır</t>
        </is>
      </c>
      <c r="F25" s="131" t="inlineStr">
        <is>
          <t>GEDİZ</t>
        </is>
      </c>
      <c r="G25" s="131" t="n">
        <v>0.7</v>
      </c>
      <c r="H25" s="131" t="inlineStr">
        <is>
          <t>https://www.google.com/maps/dir/?api=1&amp;origin=38.366914%2C27.153432&amp;destination=38.37066%2C27.159618&amp;travelmode=driving</t>
        </is>
      </c>
      <c r="I25" s="131" t="inlineStr">
        <is>
          <t>BUCA</t>
        </is>
      </c>
      <c r="J25" s="131" t="n">
        <v>0.7</v>
      </c>
      <c r="K25" s="131" t="inlineStr">
        <is>
          <t>https://www.google.com/maps/dir/?api=1&amp;origin=38.366914%2C27.153432&amp;destination=38.373039%2C27.150591&amp;travelmode=driving</t>
        </is>
      </c>
      <c r="L25" s="131" t="inlineStr">
        <is>
          <t>ŞİRİNYER 2</t>
        </is>
      </c>
      <c r="M25" s="131" t="n">
        <v>2.7</v>
      </c>
      <c r="N25" s="131" t="inlineStr">
        <is>
          <t>https://www.google.com/maps/dir/?api=1&amp;origin=38.366914%2C27.153432&amp;destination=38.3911321%2C27.1511743&amp;travelmode=driving</t>
        </is>
      </c>
      <c r="O25" s="131" t="inlineStr">
        <is>
          <t>Gerçek - Google Places (647/29. Sk. No:13)</t>
        </is>
      </c>
    </row>
    <row r="26" ht="15" customHeight="1" s="113">
      <c r="A26" s="131" t="inlineStr">
        <is>
          <t>SELDA GÜLER KIRMIZI</t>
        </is>
      </c>
      <c r="B26" s="131" t="inlineStr">
        <is>
          <t>TORBALI 3</t>
        </is>
      </c>
      <c r="C26" s="131" t="n">
        <v>35.8</v>
      </c>
      <c r="D26" s="131" t="inlineStr">
        <is>
          <t>https://www.google.com/maps/dir/?api=1&amp;origin=38.472%2C27.234&amp;destination=38.164664%2C27.356116&amp;travelmode=driving</t>
        </is>
      </c>
      <c r="E26" s="131" t="inlineStr">
        <is>
          <t>Hayır</t>
        </is>
      </c>
      <c r="F26" s="131" t="inlineStr">
        <is>
          <t>OSMANGAZİ</t>
        </is>
      </c>
      <c r="G26" s="131" t="n">
        <v>3.5</v>
      </c>
      <c r="H26" s="131" t="inlineStr">
        <is>
          <t>https://www.google.com/maps/dir/?api=1&amp;origin=38.472%2C27.234&amp;destination=38.464877%2C27.194834&amp;travelmode=driving</t>
        </is>
      </c>
      <c r="I26" s="131" t="inlineStr">
        <is>
          <t>MANAVKUYU</t>
        </is>
      </c>
      <c r="J26" s="131" t="n">
        <v>4.6</v>
      </c>
      <c r="K26" s="131" t="inlineStr">
        <is>
          <t>https://www.google.com/maps/dir/?api=1&amp;origin=38.472%2C27.234&amp;destination=38.4625711%2C27.1824038&amp;travelmode=driving</t>
        </is>
      </c>
      <c r="L26" s="131" t="inlineStr">
        <is>
          <t>YEŞİLOVA</t>
        </is>
      </c>
      <c r="M26" s="131" t="n">
        <v>4.7</v>
      </c>
      <c r="N26" s="131" t="inlineStr">
        <is>
          <t>https://www.google.com/maps/dir/?api=1&amp;origin=38.472%2C27.234&amp;destination=38.436005%2C27.206807&amp;travelmode=driving</t>
        </is>
      </c>
      <c r="O26" s="131" t="inlineStr">
        <is>
          <t>Dummy - değiştiriniz</t>
        </is>
      </c>
    </row>
    <row r="27" ht="15" customHeight="1" s="113">
      <c r="A27" s="131" t="inlineStr">
        <is>
          <t>DILRABO ROZYMURADOVA</t>
        </is>
      </c>
      <c r="B27" s="131" t="inlineStr">
        <is>
          <t>TORBALI 3</t>
        </is>
      </c>
      <c r="C27" s="131" t="n">
        <v>34.5</v>
      </c>
      <c r="D27" s="131" t="inlineStr">
        <is>
          <t>https://www.google.com/maps/dir/?api=1&amp;origin=38.456%2C27.219&amp;destination=38.164664%2C27.356116&amp;travelmode=driving</t>
        </is>
      </c>
      <c r="E27" s="131" t="inlineStr">
        <is>
          <t>Hayır</t>
        </is>
      </c>
      <c r="F27" s="131" t="inlineStr">
        <is>
          <t>OSMANGAZİ</t>
        </is>
      </c>
      <c r="G27" s="131" t="n">
        <v>2.3</v>
      </c>
      <c r="H27" s="131" t="inlineStr">
        <is>
          <t>https://www.google.com/maps/dir/?api=1&amp;origin=38.456%2C27.219&amp;destination=38.464877%2C27.194834&amp;travelmode=driving</t>
        </is>
      </c>
      <c r="I27" s="131" t="inlineStr">
        <is>
          <t>YEŞİLOVA</t>
        </is>
      </c>
      <c r="J27" s="131" t="n">
        <v>2.5</v>
      </c>
      <c r="K27" s="131" t="inlineStr">
        <is>
          <t>https://www.google.com/maps/dir/?api=1&amp;origin=38.456%2C27.219&amp;destination=38.436005%2C27.206807&amp;travelmode=driving</t>
        </is>
      </c>
      <c r="L27" s="131" t="inlineStr">
        <is>
          <t>ÇAMDİBİ</t>
        </is>
      </c>
      <c r="M27" s="131" t="n">
        <v>2.8</v>
      </c>
      <c r="N27" s="131" t="inlineStr">
        <is>
          <t>https://www.google.com/maps/dir/?api=1&amp;origin=38.456%2C27.219&amp;destination=38.438109%2C27.19608&amp;travelmode=driving</t>
        </is>
      </c>
      <c r="O27" s="131" t="inlineStr">
        <is>
          <t>Dummy - değiştiriniz</t>
        </is>
      </c>
    </row>
    <row r="28" ht="15" customHeight="1" s="113">
      <c r="A28" s="131" t="inlineStr">
        <is>
          <t>SHAHIDA ALTBAYEVA</t>
        </is>
      </c>
      <c r="B28" s="131" t="inlineStr">
        <is>
          <t>TORBALI 3</t>
        </is>
      </c>
      <c r="C28" s="131" t="n">
        <v>38.1</v>
      </c>
      <c r="D28" s="131" t="inlineStr">
        <is>
          <t>https://www.google.com/maps/dir/?api=1&amp;origin=38.475%2C27.223&amp;destination=38.14881%2C27.356671&amp;travelmode=driving</t>
        </is>
      </c>
      <c r="E28" s="131" t="inlineStr">
        <is>
          <t>Hayır</t>
        </is>
      </c>
      <c r="F28" s="131" t="inlineStr">
        <is>
          <t>OSMANGAZİ</t>
        </is>
      </c>
      <c r="G28" s="131" t="n">
        <v>2.7</v>
      </c>
      <c r="H28" s="131" t="inlineStr">
        <is>
          <t>https://www.google.com/maps/dir/?api=1&amp;origin=38.475%2C27.223&amp;destination=38.464877%2C27.194834&amp;travelmode=driving</t>
        </is>
      </c>
      <c r="I28" s="131" t="inlineStr">
        <is>
          <t>MANAVKUYU</t>
        </is>
      </c>
      <c r="J28" s="131" t="n">
        <v>3.8</v>
      </c>
      <c r="K28" s="131" t="inlineStr">
        <is>
          <t>https://www.google.com/maps/dir/?api=1&amp;origin=38.475%2C27.223&amp;destination=38.4625711%2C27.1824038&amp;travelmode=driving</t>
        </is>
      </c>
      <c r="L28" s="131" t="inlineStr">
        <is>
          <t>YEŞİLOVA</t>
        </is>
      </c>
      <c r="M28" s="131" t="n">
        <v>4.6</v>
      </c>
      <c r="N28" s="131" t="inlineStr">
        <is>
          <t>https://www.google.com/maps/dir/?api=1&amp;origin=38.475%2C27.223&amp;destination=38.436005%2C27.206807&amp;travelmode=driving</t>
        </is>
      </c>
      <c r="O28" s="131" t="inlineStr">
        <is>
          <t>Dummy - değiştiriniz</t>
        </is>
      </c>
    </row>
    <row r="29" ht="15" customHeight="1" s="113">
      <c r="A29" s="131" t="inlineStr">
        <is>
          <t>ŞERİFE UNAT</t>
        </is>
      </c>
      <c r="B29" s="131" t="inlineStr">
        <is>
          <t>TORBALI 3</t>
        </is>
      </c>
      <c r="C29" s="131" t="n">
        <v>3.7</v>
      </c>
      <c r="D29" s="131" t="inlineStr">
        <is>
          <t>https://www.google.com/maps/dir/?api=1&amp;origin=38.181761%2C27.353481&amp;destination=38.14881%2C27.356671&amp;travelmode=driving</t>
        </is>
      </c>
      <c r="E29" s="131" t="inlineStr">
        <is>
          <t>Hayır</t>
        </is>
      </c>
      <c r="F29" s="131" t="inlineStr">
        <is>
          <t>TORBALI 5</t>
        </is>
      </c>
      <c r="G29" s="131" t="n">
        <v>1.2</v>
      </c>
      <c r="H29" s="131" t="inlineStr">
        <is>
          <t>https://www.google.com/maps/dir/?api=1&amp;origin=38.181761%2C27.353481&amp;destination=38.171353%2C27.349829&amp;travelmode=driving</t>
        </is>
      </c>
      <c r="I29" s="131" t="inlineStr">
        <is>
          <t>TORBALI 2</t>
        </is>
      </c>
      <c r="J29" s="131" t="n">
        <v>1.9</v>
      </c>
      <c r="K29" s="131" t="inlineStr">
        <is>
          <t>https://www.google.com/maps/dir/?api=1&amp;origin=38.181761%2C27.353481&amp;destination=38.164664%2C27.356116&amp;travelmode=driving</t>
        </is>
      </c>
      <c r="L29" s="131" t="inlineStr">
        <is>
          <t>TORBALI 1</t>
        </is>
      </c>
      <c r="M29" s="131" t="n">
        <v>3.1</v>
      </c>
      <c r="N29" s="131" t="inlineStr">
        <is>
          <t>https://www.google.com/maps/dir/?api=1&amp;origin=38.181761%2C27.353481&amp;destination=38.154917%2C27.36151&amp;travelmode=driving</t>
        </is>
      </c>
      <c r="O29" s="131" t="inlineStr">
        <is>
          <t>Gerçek - Google Places (Torbakent Sitesi)</t>
        </is>
      </c>
    </row>
    <row r="30" ht="15" customHeight="1" s="113">
      <c r="A30" s="131" t="inlineStr">
        <is>
          <t>İSMAİL TANRIVERDİ</t>
        </is>
      </c>
      <c r="B30" s="131" t="inlineStr">
        <is>
          <t>TORBALI 3</t>
        </is>
      </c>
      <c r="C30" s="131" t="n">
        <v>3.4</v>
      </c>
      <c r="D30" s="131" t="inlineStr">
        <is>
          <t>https://www.google.com/maps/dir/?api=1&amp;origin=38.12361%2C27.335621&amp;destination=38.14881%2C27.356671&amp;travelmode=driving</t>
        </is>
      </c>
      <c r="E30" s="131" t="inlineStr">
        <is>
          <t>Evet</t>
        </is>
      </c>
      <c r="F30" s="131" t="inlineStr">
        <is>
          <t>TORBALI 3</t>
        </is>
      </c>
      <c r="G30" s="131" t="n">
        <v>3.4</v>
      </c>
      <c r="H30" s="131" t="inlineStr">
        <is>
          <t>https://www.google.com/maps/dir/?api=1&amp;origin=38.12361%2C27.335621&amp;destination=38.14881%2C27.356671&amp;travelmode=driving</t>
        </is>
      </c>
      <c r="I30" s="131" t="inlineStr">
        <is>
          <t>TORBALI 4</t>
        </is>
      </c>
      <c r="J30" s="131" t="n">
        <v>3.5</v>
      </c>
      <c r="K30" s="131" t="inlineStr">
        <is>
          <t>https://www.google.com/maps/dir/?api=1&amp;origin=38.12361%2C27.335621&amp;destination=38.151657%2C27.353193&amp;travelmode=driving</t>
        </is>
      </c>
      <c r="L30" s="131" t="inlineStr">
        <is>
          <t>TORBALI 1</t>
        </is>
      </c>
      <c r="M30" s="131" t="n">
        <v>4.2</v>
      </c>
      <c r="N30" s="131" t="inlineStr">
        <is>
          <t>https://www.google.com/maps/dir/?api=1&amp;origin=38.12361%2C27.335621&amp;destination=38.154917%2C27.36151&amp;travelmode=driving</t>
        </is>
      </c>
      <c r="O30" s="131" t="inlineStr">
        <is>
          <t>Gerçek - Google Places (Bayrak Cd. No:20)</t>
        </is>
      </c>
    </row>
    <row r="31" ht="15" customHeight="1" s="113">
      <c r="A31" s="131" t="inlineStr">
        <is>
          <t>MEHMET  KALIN</t>
        </is>
      </c>
      <c r="B31" s="131" t="inlineStr">
        <is>
          <t>TORBALI 3</t>
        </is>
      </c>
      <c r="C31" s="131" t="n">
        <v>12.4</v>
      </c>
      <c r="D31" s="131" t="inlineStr">
        <is>
          <t>https://www.google.com/maps/dir/?api=1&amp;origin=38.243706%2C27.281619&amp;destination=38.14881%2C27.356671&amp;travelmode=driving</t>
        </is>
      </c>
      <c r="E31" s="131" t="inlineStr">
        <is>
          <t>Hayır</t>
        </is>
      </c>
      <c r="F31" s="131" t="inlineStr">
        <is>
          <t>AYRANCILAR</t>
        </is>
      </c>
      <c r="G31" s="131" t="n">
        <v>0.4</v>
      </c>
      <c r="H31" s="131" t="inlineStr">
        <is>
          <t>https://www.google.com/maps/dir/?api=1&amp;origin=38.243706%2C27.281619&amp;destination=38.240289%2C27.281412&amp;travelmode=driving</t>
        </is>
      </c>
      <c r="I31" s="131" t="inlineStr">
        <is>
          <t>TORBALI 5</t>
        </is>
      </c>
      <c r="J31" s="131" t="n">
        <v>10</v>
      </c>
      <c r="K31" s="131" t="inlineStr">
        <is>
          <t>https://www.google.com/maps/dir/?api=1&amp;origin=38.243706%2C27.281619&amp;destination=38.171353%2C27.349829&amp;travelmode=driving</t>
        </is>
      </c>
      <c r="L31" s="131" t="inlineStr">
        <is>
          <t>TORBALI 2</t>
        </is>
      </c>
      <c r="M31" s="131" t="n">
        <v>10.9</v>
      </c>
      <c r="N31" s="131" t="inlineStr">
        <is>
          <t>https://www.google.com/maps/dir/?api=1&amp;origin=38.243706%2C27.281619&amp;destination=38.164664%2C27.356116&amp;travelmode=driving</t>
        </is>
      </c>
      <c r="O31" s="131" t="inlineStr">
        <is>
          <t>Gerçek - Google Places (76. Sk. No:10)</t>
        </is>
      </c>
    </row>
    <row r="32" ht="15" customHeight="1" s="113">
      <c r="A32" s="131" t="inlineStr">
        <is>
          <t>GAMZE ASLAN</t>
        </is>
      </c>
      <c r="B32" s="131" t="inlineStr">
        <is>
          <t>TORBALI 4</t>
        </is>
      </c>
      <c r="C32" s="131" t="n">
        <v>0.6</v>
      </c>
      <c r="D32" s="131" t="inlineStr">
        <is>
          <t>https://www.google.com/maps/dir/?api=1&amp;origin=38.153282%2C27.360438&amp;destination=38.14881%2C27.356671&amp;travelmode=driving</t>
        </is>
      </c>
      <c r="E32" s="131" t="inlineStr">
        <is>
          <t>Hayır</t>
        </is>
      </c>
      <c r="F32" s="131" t="inlineStr">
        <is>
          <t>TORBALI 1</t>
        </is>
      </c>
      <c r="G32" s="131" t="n">
        <v>0.2</v>
      </c>
      <c r="H32" s="131" t="inlineStr">
        <is>
          <t>https://www.google.com/maps/dir/?api=1&amp;origin=38.153282%2C27.360438&amp;destination=38.154917%2C27.36151&amp;travelmode=driving</t>
        </is>
      </c>
      <c r="I32" s="131" t="inlineStr">
        <is>
          <t>TORBALI 3</t>
        </is>
      </c>
      <c r="J32" s="131" t="n">
        <v>0.6</v>
      </c>
      <c r="K32" s="131" t="inlineStr">
        <is>
          <t>https://www.google.com/maps/dir/?api=1&amp;origin=38.153282%2C27.360438&amp;destination=38.14881%2C27.356671&amp;travelmode=driving</t>
        </is>
      </c>
      <c r="L32" s="131" t="inlineStr">
        <is>
          <t>TORBALI 4</t>
        </is>
      </c>
      <c r="M32" s="131" t="n">
        <v>0.7</v>
      </c>
      <c r="N32" s="131" t="inlineStr">
        <is>
          <t>https://www.google.com/maps/dir/?api=1&amp;origin=38.153282%2C27.360438&amp;destination=38.151657%2C27.353193&amp;travelmode=driving</t>
        </is>
      </c>
      <c r="O32" s="131" t="inlineStr">
        <is>
          <t>Gerçek - Google Places (3066. Sk. No:7)</t>
        </is>
      </c>
    </row>
    <row r="33" ht="15" customHeight="1" s="113">
      <c r="A33" s="131" t="inlineStr">
        <is>
          <t>MERVE AKSUCU</t>
        </is>
      </c>
      <c r="B33" s="131" t="inlineStr">
        <is>
          <t>TORBALI 4</t>
        </is>
      </c>
      <c r="C33" s="131" t="n">
        <v>0.3</v>
      </c>
      <c r="D33" s="131" t="inlineStr">
        <is>
          <t>https://www.google.com/maps/dir/?api=1&amp;origin=38.146576%2C27.3542&amp;destination=38.14881%2C27.356671&amp;travelmode=driving</t>
        </is>
      </c>
      <c r="E33" s="131" t="inlineStr">
        <is>
          <t>Evet</t>
        </is>
      </c>
      <c r="F33" s="131" t="inlineStr">
        <is>
          <t>TORBALI 3</t>
        </is>
      </c>
      <c r="G33" s="131" t="n">
        <v>0.3</v>
      </c>
      <c r="H33" s="131" t="inlineStr">
        <is>
          <t>https://www.google.com/maps/dir/?api=1&amp;origin=38.146576%2C27.3542&amp;destination=38.14881%2C27.356671&amp;travelmode=driving</t>
        </is>
      </c>
      <c r="I33" s="131" t="inlineStr">
        <is>
          <t>TORBALI 4</t>
        </is>
      </c>
      <c r="J33" s="131" t="n">
        <v>0.6</v>
      </c>
      <c r="K33" s="131" t="inlineStr">
        <is>
          <t>https://www.google.com/maps/dir/?api=1&amp;origin=38.146576%2C27.3542&amp;destination=38.151657%2C27.353193&amp;travelmode=driving</t>
        </is>
      </c>
      <c r="L33" s="131" t="inlineStr">
        <is>
          <t>TORBALI 1</t>
        </is>
      </c>
      <c r="M33" s="131" t="n">
        <v>1.1</v>
      </c>
      <c r="N33" s="131" t="inlineStr">
        <is>
          <t>https://www.google.com/maps/dir/?api=1&amp;origin=38.146576%2C27.3542&amp;destination=38.154917%2C27.36151&amp;travelmode=driving</t>
        </is>
      </c>
      <c r="O33" s="131" t="inlineStr">
        <is>
          <t>Gerçek - Google Places (3639. Sk. No:46)</t>
        </is>
      </c>
    </row>
    <row r="34" ht="15" customHeight="1" s="113">
      <c r="A34" s="131" t="inlineStr">
        <is>
          <t>RUMEYSA BİLİK</t>
        </is>
      </c>
      <c r="B34" s="131" t="inlineStr">
        <is>
          <t>TORBALI 4</t>
        </is>
      </c>
      <c r="C34" s="131" t="n">
        <v>1.6</v>
      </c>
      <c r="D34" s="131" t="inlineStr">
        <is>
          <t>https://www.google.com/maps/dir/?api=1&amp;origin=38.163011%2C27.355025&amp;destination=38.14881%2C27.356671&amp;travelmode=driving</t>
        </is>
      </c>
      <c r="E34" s="131" t="inlineStr">
        <is>
          <t>Hayır</t>
        </is>
      </c>
      <c r="F34" s="131" t="inlineStr">
        <is>
          <t>TORBALI 2</t>
        </is>
      </c>
      <c r="G34" s="131" t="n">
        <v>0.2</v>
      </c>
      <c r="H34" s="131" t="inlineStr">
        <is>
          <t>https://www.google.com/maps/dir/?api=1&amp;origin=38.163011%2C27.355025&amp;destination=38.164664%2C27.356116&amp;travelmode=driving</t>
        </is>
      </c>
      <c r="I34" s="131" t="inlineStr">
        <is>
          <t>TORBALI 5</t>
        </is>
      </c>
      <c r="J34" s="131" t="n">
        <v>1</v>
      </c>
      <c r="K34" s="131" t="inlineStr">
        <is>
          <t>https://www.google.com/maps/dir/?api=1&amp;origin=38.163011%2C27.355025&amp;destination=38.171353%2C27.349829&amp;travelmode=driving</t>
        </is>
      </c>
      <c r="L34" s="131" t="inlineStr">
        <is>
          <t>TORBALI 1</t>
        </is>
      </c>
      <c r="M34" s="131" t="n">
        <v>1.1</v>
      </c>
      <c r="N34" s="131" t="inlineStr">
        <is>
          <t>https://www.google.com/maps/dir/?api=1&amp;origin=38.163011%2C27.355025&amp;destination=38.154917%2C27.36151&amp;travelmode=driving</t>
        </is>
      </c>
      <c r="O34" s="131" t="inlineStr">
        <is>
          <t>Gerçek - Google Places (3008. Sk. No:15)</t>
        </is>
      </c>
    </row>
    <row r="35" ht="15" customHeight="1" s="113">
      <c r="A35" s="131" t="inlineStr">
        <is>
          <t>MAHYM JUMAGELDIYEVA</t>
        </is>
      </c>
      <c r="B35" s="131" t="inlineStr">
        <is>
          <t>TORBALI 4</t>
        </is>
      </c>
      <c r="C35" s="131" t="n">
        <v>35.6</v>
      </c>
      <c r="D35" s="131" t="inlineStr">
        <is>
          <t>https://www.google.com/maps/dir/?api=1&amp;origin=38.462%2C27.271&amp;destination=38.14881%2C27.356671&amp;travelmode=driving</t>
        </is>
      </c>
      <c r="E35" s="131" t="inlineStr">
        <is>
          <t>Hayır</t>
        </is>
      </c>
      <c r="F35" s="131" t="inlineStr">
        <is>
          <t>MERKEZ</t>
        </is>
      </c>
      <c r="G35" s="131" t="n">
        <v>5.6</v>
      </c>
      <c r="H35" s="131" t="inlineStr">
        <is>
          <t>https://www.google.com/maps/dir/?api=1&amp;origin=38.462%2C27.271&amp;destination=38.438%2C27.328&amp;travelmode=driving</t>
        </is>
      </c>
      <c r="I35" s="131" t="inlineStr">
        <is>
          <t>YEŞİLOVA</t>
        </is>
      </c>
      <c r="J35" s="131" t="n">
        <v>6.3</v>
      </c>
      <c r="K35" s="131" t="inlineStr">
        <is>
          <t>https://www.google.com/maps/dir/?api=1&amp;origin=38.462%2C27.271&amp;destination=38.436005%2C27.206807&amp;travelmode=driving</t>
        </is>
      </c>
      <c r="L35" s="131" t="inlineStr">
        <is>
          <t>OSMANGAZİ</t>
        </is>
      </c>
      <c r="M35" s="131" t="n">
        <v>6.6</v>
      </c>
      <c r="N35" s="131" t="inlineStr">
        <is>
          <t>https://www.google.com/maps/dir/?api=1&amp;origin=38.462%2C27.271&amp;destination=38.464877%2C27.194834&amp;travelmode=driving</t>
        </is>
      </c>
      <c r="O35" s="131" t="inlineStr">
        <is>
          <t>Dummy - değiştiriniz</t>
        </is>
      </c>
    </row>
    <row r="36" ht="15" customHeight="1" s="113">
      <c r="A36" s="131" t="inlineStr">
        <is>
          <t>SENEVER KULYYEVA</t>
        </is>
      </c>
      <c r="B36" s="131" t="inlineStr">
        <is>
          <t>TORBALI 4</t>
        </is>
      </c>
      <c r="C36" s="131" t="n">
        <v>37.2</v>
      </c>
      <c r="D36" s="131" t="inlineStr">
        <is>
          <t>https://www.google.com/maps/dir/?api=1&amp;origin=38.474%2C27.255&amp;destination=38.14881%2C27.356671&amp;travelmode=driving</t>
        </is>
      </c>
      <c r="E36" s="131" t="inlineStr">
        <is>
          <t>Hayır</t>
        </is>
      </c>
      <c r="F36" s="131" t="inlineStr">
        <is>
          <t>OSMANGAZİ</t>
        </is>
      </c>
      <c r="G36" s="131" t="n">
        <v>5.3</v>
      </c>
      <c r="H36" s="131" t="inlineStr">
        <is>
          <t>https://www.google.com/maps/dir/?api=1&amp;origin=38.474%2C27.255&amp;destination=38.464877%2C27.194834&amp;travelmode=driving</t>
        </is>
      </c>
      <c r="I36" s="131" t="inlineStr">
        <is>
          <t>YEŞİLOVA</t>
        </is>
      </c>
      <c r="J36" s="131" t="n">
        <v>6</v>
      </c>
      <c r="K36" s="131" t="inlineStr">
        <is>
          <t>https://www.google.com/maps/dir/?api=1&amp;origin=38.474%2C27.255&amp;destination=38.436005%2C27.206807&amp;travelmode=driving</t>
        </is>
      </c>
      <c r="L36" s="131" t="inlineStr">
        <is>
          <t>MANAVKUYU</t>
        </is>
      </c>
      <c r="M36" s="131" t="n">
        <v>6.4</v>
      </c>
      <c r="N36" s="131" t="inlineStr">
        <is>
          <t>https://www.google.com/maps/dir/?api=1&amp;origin=38.474%2C27.255&amp;destination=38.4625711%2C27.1824038&amp;travelmode=driving</t>
        </is>
      </c>
      <c r="O36" s="131" t="inlineStr">
        <is>
          <t>Dummy - değiştiriniz</t>
        </is>
      </c>
    </row>
    <row r="37" ht="15" customHeight="1" s="113">
      <c r="A37" s="131" t="inlineStr">
        <is>
          <t>HALİSE KOCAGÖL</t>
        </is>
      </c>
      <c r="B37" s="131" t="inlineStr">
        <is>
          <t>TORBALI 4</t>
        </is>
      </c>
      <c r="C37" s="131" t="n">
        <v>0.2</v>
      </c>
      <c r="D37" s="131" t="inlineStr">
        <is>
          <t>https://www.google.com/maps/dir/?api=1&amp;origin=38.146621%2C27.356819&amp;destination=38.14881%2C27.356671&amp;travelmode=driving</t>
        </is>
      </c>
      <c r="E37" s="131" t="inlineStr">
        <is>
          <t>Evet</t>
        </is>
      </c>
      <c r="F37" s="131" t="inlineStr">
        <is>
          <t>TORBALI 3</t>
        </is>
      </c>
      <c r="G37" s="131" t="n">
        <v>0.2</v>
      </c>
      <c r="H37" s="131" t="inlineStr">
        <is>
          <t>https://www.google.com/maps/dir/?api=1&amp;origin=38.146621%2C27.356819&amp;destination=38.14881%2C27.356671&amp;travelmode=driving</t>
        </is>
      </c>
      <c r="I37" s="131" t="inlineStr">
        <is>
          <t>TORBALI 4</t>
        </is>
      </c>
      <c r="J37" s="131" t="n">
        <v>0.6</v>
      </c>
      <c r="K37" s="131" t="inlineStr">
        <is>
          <t>https://www.google.com/maps/dir/?api=1&amp;origin=38.146621%2C27.356819&amp;destination=38.151657%2C27.353193&amp;travelmode=driving</t>
        </is>
      </c>
      <c r="L37" s="131" t="inlineStr">
        <is>
          <t>TORBALI 1</t>
        </is>
      </c>
      <c r="M37" s="131" t="n">
        <v>1</v>
      </c>
      <c r="N37" s="131" t="inlineStr">
        <is>
          <t>https://www.google.com/maps/dir/?api=1&amp;origin=38.146621%2C27.356819&amp;destination=38.154917%2C27.36151&amp;travelmode=driving</t>
        </is>
      </c>
      <c r="O37" s="131" t="inlineStr">
        <is>
          <t>Gerçek - Google Places (3594. Sk civari)</t>
        </is>
      </c>
    </row>
    <row r="38" ht="15" customHeight="1" s="113">
      <c r="A38" s="131" t="inlineStr">
        <is>
          <t>YUSUF DAĞ</t>
        </is>
      </c>
      <c r="B38" s="131" t="inlineStr">
        <is>
          <t>TORBALI 4</t>
        </is>
      </c>
      <c r="C38" s="131" t="n">
        <v>0.8</v>
      </c>
      <c r="D38" s="131" t="inlineStr">
        <is>
          <t>https://www.google.com/maps/dir/?api=1&amp;origin=38.155899%2C27.355218&amp;destination=38.14881%2C27.356671&amp;travelmode=driving</t>
        </is>
      </c>
      <c r="E38" s="131" t="inlineStr">
        <is>
          <t>Hayır</t>
        </is>
      </c>
      <c r="F38" s="131" t="inlineStr">
        <is>
          <t>TORBALI 4</t>
        </is>
      </c>
      <c r="G38" s="131" t="n">
        <v>0.5</v>
      </c>
      <c r="H38" s="131" t="inlineStr">
        <is>
          <t>https://www.google.com/maps/dir/?api=1&amp;origin=38.155899%2C27.355218&amp;destination=38.151657%2C27.353193&amp;travelmode=driving</t>
        </is>
      </c>
      <c r="I38" s="131" t="inlineStr">
        <is>
          <t>TORBALI 1</t>
        </is>
      </c>
      <c r="J38" s="131" t="n">
        <v>0.6</v>
      </c>
      <c r="K38" s="131" t="inlineStr">
        <is>
          <t>https://www.google.com/maps/dir/?api=1&amp;origin=38.155899%2C27.355218&amp;destination=38.154917%2C27.36151&amp;travelmode=driving</t>
        </is>
      </c>
      <c r="L38" s="131" t="inlineStr">
        <is>
          <t>TORBALI 3</t>
        </is>
      </c>
      <c r="M38" s="131" t="n">
        <v>0.8</v>
      </c>
      <c r="N38" s="131" t="inlineStr">
        <is>
          <t>https://www.google.com/maps/dir/?api=1&amp;origin=38.155899%2C27.355218&amp;destination=38.14881%2C27.356671&amp;travelmode=driving</t>
        </is>
      </c>
      <c r="O38" s="131" t="inlineStr">
        <is>
          <t>Gerçek - Google Places (Muratbey civari (zayif))</t>
        </is>
      </c>
    </row>
    <row r="39" ht="15" customHeight="1" s="113">
      <c r="A39" s="131" t="inlineStr">
        <is>
          <t>MEHMET KURT</t>
        </is>
      </c>
      <c r="B39" s="131" t="inlineStr">
        <is>
          <t>TORBALI 4</t>
        </is>
      </c>
      <c r="C39" s="131" t="n">
        <v>2.1</v>
      </c>
      <c r="D39" s="131" t="inlineStr">
        <is>
          <t>https://www.google.com/maps/dir/?api=1&amp;origin=38.170515%2C27.35333&amp;destination=38.151657%2C27.353193&amp;travelmode=driving</t>
        </is>
      </c>
      <c r="E39" s="131" t="inlineStr">
        <is>
          <t>Hayır</t>
        </is>
      </c>
      <c r="F39" s="131" t="inlineStr">
        <is>
          <t>TORBALI 5</t>
        </is>
      </c>
      <c r="G39" s="131" t="n">
        <v>0.3</v>
      </c>
      <c r="H39" s="131" t="inlineStr">
        <is>
          <t>https://www.google.com/maps/dir/?api=1&amp;origin=38.170515%2C27.35333&amp;destination=38.171353%2C27.349829&amp;travelmode=driving</t>
        </is>
      </c>
      <c r="I39" s="131" t="inlineStr">
        <is>
          <t>TORBALI 2</t>
        </is>
      </c>
      <c r="J39" s="131" t="n">
        <v>0.7</v>
      </c>
      <c r="K39" s="131" t="inlineStr">
        <is>
          <t>https://www.google.com/maps/dir/?api=1&amp;origin=38.170515%2C27.35333&amp;destination=38.164664%2C27.356116&amp;travelmode=driving</t>
        </is>
      </c>
      <c r="L39" s="131" t="inlineStr">
        <is>
          <t>TORBALI 1</t>
        </is>
      </c>
      <c r="M39" s="131" t="n">
        <v>1.9</v>
      </c>
      <c r="N39" s="131" t="inlineStr">
        <is>
          <t>https://www.google.com/maps/dir/?api=1&amp;origin=38.170515%2C27.35333&amp;destination=38.154917%2C27.36151&amp;travelmode=driving</t>
        </is>
      </c>
      <c r="O39" s="131" t="inlineStr">
        <is>
          <t>Gerçek - Google Places (Alpkent Sitesi)</t>
        </is>
      </c>
    </row>
    <row r="40" ht="15" customHeight="1" s="113">
      <c r="A40" s="131" t="inlineStr">
        <is>
          <t>SAYIM ÖZMÜŞ</t>
        </is>
      </c>
      <c r="B40" s="131" t="inlineStr">
        <is>
          <t>TORBALI 4</t>
        </is>
      </c>
      <c r="C40" s="131" t="n">
        <v>2.4</v>
      </c>
      <c r="D40" s="131" t="inlineStr">
        <is>
          <t>https://www.google.com/maps/dir/?api=1&amp;origin=38.154238%2C27.380536&amp;destination=38.151657%2C27.353193&amp;travelmode=driving</t>
        </is>
      </c>
      <c r="E40" s="131" t="inlineStr">
        <is>
          <t>Hayır</t>
        </is>
      </c>
      <c r="F40" s="131" t="inlineStr">
        <is>
          <t>TORBALI 1</t>
        </is>
      </c>
      <c r="G40" s="131" t="n">
        <v>1.7</v>
      </c>
      <c r="H40" s="131" t="inlineStr">
        <is>
          <t>https://www.google.com/maps/dir/?api=1&amp;origin=38.154238%2C27.380536&amp;destination=38.154917%2C27.36151&amp;travelmode=driving</t>
        </is>
      </c>
      <c r="I40" s="131" t="inlineStr">
        <is>
          <t>TORBALI 3</t>
        </is>
      </c>
      <c r="J40" s="131" t="n">
        <v>2.2</v>
      </c>
      <c r="K40" s="131" t="inlineStr">
        <is>
          <t>https://www.google.com/maps/dir/?api=1&amp;origin=38.154238%2C27.380536&amp;destination=38.14881%2C27.356671&amp;travelmode=driving</t>
        </is>
      </c>
      <c r="L40" s="131" t="inlineStr">
        <is>
          <t>TORBALI 4</t>
        </is>
      </c>
      <c r="M40" s="131" t="n">
        <v>2.4</v>
      </c>
      <c r="N40" s="131" t="inlineStr">
        <is>
          <t>https://www.google.com/maps/dir/?api=1&amp;origin=38.154238%2C27.380536&amp;destination=38.151657%2C27.353193&amp;travelmode=driving</t>
        </is>
      </c>
      <c r="O40" s="131" t="inlineStr">
        <is>
          <t>Gerçek - Google Places (7307. Sk. No:26)</t>
        </is>
      </c>
    </row>
    <row r="41" ht="15" customHeight="1" s="113">
      <c r="A41" s="131" t="inlineStr">
        <is>
          <t>TOLGA DURUKAN</t>
        </is>
      </c>
      <c r="B41" s="131" t="inlineStr">
        <is>
          <t>TORBALI 5</t>
        </is>
      </c>
      <c r="C41" s="131" t="n">
        <v>1.2</v>
      </c>
      <c r="D41" s="131" t="inlineStr">
        <is>
          <t>https://www.google.com/maps/dir/?api=1&amp;origin=38.162658%2C27.353531&amp;destination=38.151657%2C27.353193&amp;travelmode=driving</t>
        </is>
      </c>
      <c r="E41" s="131" t="inlineStr">
        <is>
          <t>Hayır</t>
        </is>
      </c>
      <c r="F41" s="131" t="inlineStr">
        <is>
          <t>TORBALI 2</t>
        </is>
      </c>
      <c r="G41" s="131" t="n">
        <v>0.3</v>
      </c>
      <c r="H41" s="131" t="inlineStr">
        <is>
          <t>https://www.google.com/maps/dir/?api=1&amp;origin=38.162658%2C27.353531&amp;destination=38.164664%2C27.356116&amp;travelmode=driving</t>
        </is>
      </c>
      <c r="I41" s="131" t="inlineStr">
        <is>
          <t>TORBALI 5</t>
        </is>
      </c>
      <c r="J41" s="131" t="n">
        <v>1</v>
      </c>
      <c r="K41" s="131" t="inlineStr">
        <is>
          <t>https://www.google.com/maps/dir/?api=1&amp;origin=38.162658%2C27.353531&amp;destination=38.171353%2C27.349829&amp;travelmode=driving</t>
        </is>
      </c>
      <c r="L41" s="131" t="inlineStr">
        <is>
          <t>TORBALI 1</t>
        </is>
      </c>
      <c r="M41" s="131" t="n">
        <v>1.1</v>
      </c>
      <c r="N41" s="131" t="inlineStr">
        <is>
          <t>https://www.google.com/maps/dir/?api=1&amp;origin=38.162658%2C27.353531&amp;destination=38.154917%2C27.36151&amp;travelmode=driving</t>
        </is>
      </c>
      <c r="O41" s="131" t="inlineStr">
        <is>
          <t>Gerçek - Google Places (3003. Sk. No:5)</t>
        </is>
      </c>
    </row>
    <row r="42" ht="15" customHeight="1" s="113">
      <c r="A42" s="131" t="inlineStr">
        <is>
          <t>MELİSA TÜRKMEN</t>
        </is>
      </c>
      <c r="B42" s="131" t="inlineStr">
        <is>
          <t>TORBALI 5</t>
        </is>
      </c>
      <c r="C42" s="131" t="n">
        <v>11.9</v>
      </c>
      <c r="D42" s="131" t="inlineStr">
        <is>
          <t>https://www.google.com/maps/dir/?api=1&amp;origin=38.200442%2C27.231671&amp;destination=38.151657%2C27.353193&amp;travelmode=driving</t>
        </is>
      </c>
      <c r="E42" s="131" t="inlineStr">
        <is>
          <t>Hayır</t>
        </is>
      </c>
      <c r="F42" s="131" t="inlineStr">
        <is>
          <t>AYRANCILAR</t>
        </is>
      </c>
      <c r="G42" s="131" t="n">
        <v>6.2</v>
      </c>
      <c r="H42" s="131" t="inlineStr">
        <is>
          <t>https://www.google.com/maps/dir/?api=1&amp;origin=38.200442%2C27.231671&amp;destination=38.240289%2C27.281412&amp;travelmode=driving</t>
        </is>
      </c>
      <c r="I42" s="131" t="inlineStr">
        <is>
          <t>TORBALI 5</t>
        </is>
      </c>
      <c r="J42" s="131" t="n">
        <v>10.8</v>
      </c>
      <c r="K42" s="131" t="inlineStr">
        <is>
          <t>https://www.google.com/maps/dir/?api=1&amp;origin=38.200442%2C27.231671&amp;destination=38.171353%2C27.349829&amp;travelmode=driving</t>
        </is>
      </c>
      <c r="L42" s="131" t="inlineStr">
        <is>
          <t>MENDERES</t>
        </is>
      </c>
      <c r="M42" s="131" t="n">
        <v>11.4</v>
      </c>
      <c r="N42" s="131" t="inlineStr">
        <is>
          <t>https://www.google.com/maps/dir/?api=1&amp;origin=38.200442%2C27.231671&amp;destination=38.260463%2C27.125587&amp;travelmode=driving</t>
        </is>
      </c>
      <c r="O42" s="131" t="inlineStr">
        <is>
          <t>Gerçek - Google Places (Hoca Ahmet Yesevi Sk (zayif))</t>
        </is>
      </c>
    </row>
    <row r="43" ht="15" customHeight="1" s="113">
      <c r="A43" s="131" t="inlineStr">
        <is>
          <t>YAREN ULUHANLI</t>
        </is>
      </c>
      <c r="B43" s="131" t="inlineStr">
        <is>
          <t>TORBALI 5</t>
        </is>
      </c>
      <c r="C43" s="131" t="n">
        <v>1.1</v>
      </c>
      <c r="D43" s="131" t="inlineStr">
        <is>
          <t>https://www.google.com/maps/dir/?api=1&amp;origin=38.161535%2C27.352109&amp;destination=38.151657%2C27.353193&amp;travelmode=driving</t>
        </is>
      </c>
      <c r="E43" s="131" t="inlineStr">
        <is>
          <t>Hayır</t>
        </is>
      </c>
      <c r="F43" s="131" t="inlineStr">
        <is>
          <t>TORBALI 2</t>
        </is>
      </c>
      <c r="G43" s="131" t="n">
        <v>0.5</v>
      </c>
      <c r="H43" s="131" t="inlineStr">
        <is>
          <t>https://www.google.com/maps/dir/?api=1&amp;origin=38.161535%2C27.352109&amp;destination=38.164664%2C27.356116&amp;travelmode=driving</t>
        </is>
      </c>
      <c r="I43" s="131" t="inlineStr">
        <is>
          <t>TORBALI 4</t>
        </is>
      </c>
      <c r="J43" s="131" t="n">
        <v>1.1</v>
      </c>
      <c r="K43" s="131" t="inlineStr">
        <is>
          <t>https://www.google.com/maps/dir/?api=1&amp;origin=38.161535%2C27.352109&amp;destination=38.151657%2C27.353193&amp;travelmode=driving</t>
        </is>
      </c>
      <c r="L43" s="131" t="inlineStr">
        <is>
          <t>TORBALI 1</t>
        </is>
      </c>
      <c r="M43" s="131" t="n">
        <v>1.1</v>
      </c>
      <c r="N43" s="131" t="inlineStr">
        <is>
          <t>https://www.google.com/maps/dir/?api=1&amp;origin=38.161535%2C27.352109&amp;destination=38.154917%2C27.36151&amp;travelmode=driving</t>
        </is>
      </c>
      <c r="O43" s="131" t="inlineStr">
        <is>
          <t>Gerçek - Google Places (Baris Yapi Sitesi)</t>
        </is>
      </c>
    </row>
    <row r="44" ht="15" customHeight="1" s="113">
      <c r="A44" s="131" t="inlineStr">
        <is>
          <t>ELİF NUR ERBUDAK</t>
        </is>
      </c>
      <c r="B44" s="131" t="inlineStr">
        <is>
          <t>TORBALI 5</t>
        </is>
      </c>
      <c r="C44" s="131" t="n">
        <v>3.3</v>
      </c>
      <c r="D44" s="131" t="inlineStr">
        <is>
          <t>https://www.google.com/maps/dir/?api=1&amp;origin=38.181761%2C27.353481&amp;destination=38.151657%2C27.353193&amp;travelmode=driving</t>
        </is>
      </c>
      <c r="E44" s="131" t="inlineStr">
        <is>
          <t>Hayır</t>
        </is>
      </c>
      <c r="F44" s="131" t="inlineStr">
        <is>
          <t>TORBALI 5</t>
        </is>
      </c>
      <c r="G44" s="131" t="n">
        <v>1.2</v>
      </c>
      <c r="H44" s="131" t="inlineStr">
        <is>
          <t>https://www.google.com/maps/dir/?api=1&amp;origin=38.181761%2C27.353481&amp;destination=38.171353%2C27.349829&amp;travelmode=driving</t>
        </is>
      </c>
      <c r="I44" s="131" t="inlineStr">
        <is>
          <t>TORBALI 2</t>
        </is>
      </c>
      <c r="J44" s="131" t="n">
        <v>1.9</v>
      </c>
      <c r="K44" s="131" t="inlineStr">
        <is>
          <t>https://www.google.com/maps/dir/?api=1&amp;origin=38.181761%2C27.353481&amp;destination=38.164664%2C27.356116&amp;travelmode=driving</t>
        </is>
      </c>
      <c r="L44" s="131" t="inlineStr">
        <is>
          <t>TORBALI 1</t>
        </is>
      </c>
      <c r="M44" s="131" t="n">
        <v>3.1</v>
      </c>
      <c r="N44" s="131" t="inlineStr">
        <is>
          <t>https://www.google.com/maps/dir/?api=1&amp;origin=38.181761%2C27.353481&amp;destination=38.154917%2C27.36151&amp;travelmode=driving</t>
        </is>
      </c>
      <c r="O44" s="131" t="inlineStr">
        <is>
          <t>Gerçek - Google Places (Torbakent Sitesi)</t>
        </is>
      </c>
    </row>
    <row r="45" ht="15" customHeight="1" s="113">
      <c r="A45" s="131" t="inlineStr">
        <is>
          <t>GULESER YANYBAYEVA</t>
        </is>
      </c>
      <c r="B45" s="131" t="inlineStr">
        <is>
          <t>TORBALI 5</t>
        </is>
      </c>
      <c r="C45" s="131" t="n">
        <v>34.1</v>
      </c>
      <c r="D45" s="131" t="inlineStr">
        <is>
          <t>https://www.google.com/maps/dir/?api=1&amp;origin=38.456%2C27.301&amp;destination=38.151657%2C27.353193&amp;travelmode=driving</t>
        </is>
      </c>
      <c r="E45" s="131" t="inlineStr">
        <is>
          <t>Hayır</t>
        </is>
      </c>
      <c r="F45" s="131" t="inlineStr">
        <is>
          <t>MERKEZ</t>
        </is>
      </c>
      <c r="G45" s="131" t="n">
        <v>3.1</v>
      </c>
      <c r="H45" s="131" t="inlineStr">
        <is>
          <t>https://www.google.com/maps/dir/?api=1&amp;origin=38.456%2C27.301&amp;destination=38.438%2C27.328&amp;travelmode=driving</t>
        </is>
      </c>
      <c r="I45" s="131" t="inlineStr">
        <is>
          <t>YEŞİLOVA</t>
        </is>
      </c>
      <c r="J45" s="131" t="n">
        <v>8.5</v>
      </c>
      <c r="K45" s="131" t="inlineStr">
        <is>
          <t>https://www.google.com/maps/dir/?api=1&amp;origin=38.456%2C27.301&amp;destination=38.436005%2C27.206807&amp;travelmode=driving</t>
        </is>
      </c>
      <c r="L45" s="131" t="inlineStr">
        <is>
          <t>OSMANGAZİ</t>
        </is>
      </c>
      <c r="M45" s="131" t="n">
        <v>9.300000000000001</v>
      </c>
      <c r="N45" s="131" t="inlineStr">
        <is>
          <t>https://www.google.com/maps/dir/?api=1&amp;origin=38.456%2C27.301&amp;destination=38.464877%2C27.194834&amp;travelmode=driving</t>
        </is>
      </c>
      <c r="O45" s="131" t="inlineStr">
        <is>
          <t>Dummy - değiştiriniz</t>
        </is>
      </c>
    </row>
    <row r="46" ht="15" customHeight="1" s="113">
      <c r="A46" s="131" t="inlineStr">
        <is>
          <t>ROZYKULYYWA ABADAN</t>
        </is>
      </c>
      <c r="B46" s="131" t="inlineStr">
        <is>
          <t>TORBALI 5</t>
        </is>
      </c>
      <c r="C46" s="131" t="n">
        <v>35.3</v>
      </c>
      <c r="D46" s="131" t="inlineStr">
        <is>
          <t>https://www.google.com/maps/dir/?api=1&amp;origin=38.465%2C27.285&amp;destination=38.151657%2C27.353193&amp;travelmode=driving</t>
        </is>
      </c>
      <c r="E46" s="131" t="inlineStr">
        <is>
          <t>Hayır</t>
        </is>
      </c>
      <c r="F46" s="131" t="inlineStr">
        <is>
          <t>MERKEZ</t>
        </is>
      </c>
      <c r="G46" s="131" t="n">
        <v>4.8</v>
      </c>
      <c r="H46" s="131" t="inlineStr">
        <is>
          <t>https://www.google.com/maps/dir/?api=1&amp;origin=38.465%2C27.285&amp;destination=38.438%2C27.328&amp;travelmode=driving</t>
        </is>
      </c>
      <c r="I46" s="131" t="inlineStr">
        <is>
          <t>YEŞİLOVA</t>
        </is>
      </c>
      <c r="J46" s="131" t="n">
        <v>7.5</v>
      </c>
      <c r="K46" s="131" t="inlineStr">
        <is>
          <t>https://www.google.com/maps/dir/?api=1&amp;origin=38.465%2C27.285&amp;destination=38.436005%2C27.206807&amp;travelmode=driving</t>
        </is>
      </c>
      <c r="L46" s="131" t="inlineStr">
        <is>
          <t>OSMANGAZİ</t>
        </is>
      </c>
      <c r="M46" s="131" t="n">
        <v>7.9</v>
      </c>
      <c r="N46" s="131" t="inlineStr">
        <is>
          <t>https://www.google.com/maps/dir/?api=1&amp;origin=38.465%2C27.285&amp;destination=38.464877%2C27.194834&amp;travelmode=driving</t>
        </is>
      </c>
      <c r="O46" s="131" t="inlineStr">
        <is>
          <t>Dummy - değiştiriniz</t>
        </is>
      </c>
    </row>
    <row r="47" ht="15" customHeight="1" s="113">
      <c r="A47" s="131" t="inlineStr">
        <is>
          <t>SENEM DAŞDEMİR</t>
        </is>
      </c>
      <c r="B47" s="131" t="inlineStr">
        <is>
          <t>TORBALI 5</t>
        </is>
      </c>
      <c r="C47" s="131" t="n">
        <v>1.4</v>
      </c>
      <c r="D47" s="131" t="inlineStr">
        <is>
          <t>https://www.google.com/maps/dir/?api=1&amp;origin=38.162976%2C27.359687&amp;destination=38.151657%2C27.353193&amp;travelmode=driving</t>
        </is>
      </c>
      <c r="E47" s="131" t="inlineStr">
        <is>
          <t>Hayır</t>
        </is>
      </c>
      <c r="F47" s="131" t="inlineStr">
        <is>
          <t>TORBALI 2</t>
        </is>
      </c>
      <c r="G47" s="131" t="n">
        <v>0.4</v>
      </c>
      <c r="H47" s="131" t="inlineStr">
        <is>
          <t>https://www.google.com/maps/dir/?api=1&amp;origin=38.162976%2C27.359687&amp;destination=38.164664%2C27.356116&amp;travelmode=driving</t>
        </is>
      </c>
      <c r="I47" s="131" t="inlineStr">
        <is>
          <t>TORBALI 1</t>
        </is>
      </c>
      <c r="J47" s="131" t="n">
        <v>0.9</v>
      </c>
      <c r="K47" s="131" t="inlineStr">
        <is>
          <t>https://www.google.com/maps/dir/?api=1&amp;origin=38.162976%2C27.359687&amp;destination=38.154917%2C27.36151&amp;travelmode=driving</t>
        </is>
      </c>
      <c r="L47" s="131" t="inlineStr">
        <is>
          <t>TORBALI 5</t>
        </is>
      </c>
      <c r="M47" s="131" t="n">
        <v>1.3</v>
      </c>
      <c r="N47" s="131" t="inlineStr">
        <is>
          <t>https://www.google.com/maps/dir/?api=1&amp;origin=38.162976%2C27.359687&amp;destination=38.171353%2C27.349829&amp;travelmode=driving</t>
        </is>
      </c>
      <c r="O47" s="131" t="inlineStr">
        <is>
          <t>Gerçek - Google Places (3078. Sk. No:48)</t>
        </is>
      </c>
    </row>
    <row r="48" ht="15" customHeight="1" s="113">
      <c r="A48" s="131" t="inlineStr">
        <is>
          <t>HATİCE TAĞ</t>
        </is>
      </c>
      <c r="B48" s="131" t="inlineStr">
        <is>
          <t>TORBALI 5</t>
        </is>
      </c>
      <c r="C48" s="131" t="n">
        <v>12.7</v>
      </c>
      <c r="D48" s="131" t="inlineStr">
        <is>
          <t>https://www.google.com/maps/dir/?api=1&amp;origin=38.183999%2C27.492655&amp;destination=38.151657%2C27.353193&amp;travelmode=driving</t>
        </is>
      </c>
      <c r="E48" s="131" t="inlineStr">
        <is>
          <t>Hayır</t>
        </is>
      </c>
      <c r="F48" s="131" t="inlineStr">
        <is>
          <t>TORBALI 1</t>
        </is>
      </c>
      <c r="G48" s="131" t="n">
        <v>11.9</v>
      </c>
      <c r="H48" s="131" t="inlineStr">
        <is>
          <t>https://www.google.com/maps/dir/?api=1&amp;origin=38.183999%2C27.492655&amp;destination=38.154917%2C27.36151&amp;travelmode=driving</t>
        </is>
      </c>
      <c r="I48" s="131" t="inlineStr">
        <is>
          <t>TORBALI 2</t>
        </is>
      </c>
      <c r="J48" s="131" t="n">
        <v>12.1</v>
      </c>
      <c r="K48" s="131" t="inlineStr">
        <is>
          <t>https://www.google.com/maps/dir/?api=1&amp;origin=38.183999%2C27.492655&amp;destination=38.164664%2C27.356116&amp;travelmode=driving</t>
        </is>
      </c>
      <c r="L48" s="131" t="inlineStr">
        <is>
          <t>TORBALI 3</t>
        </is>
      </c>
      <c r="M48" s="131" t="n">
        <v>12.5</v>
      </c>
      <c r="N48" s="131" t="inlineStr">
        <is>
          <t>https://www.google.com/maps/dir/?api=1&amp;origin=38.183999%2C27.492655&amp;destination=38.14881%2C27.356671&amp;travelmode=driving</t>
        </is>
      </c>
      <c r="O48" s="131" t="inlineStr">
        <is>
          <t>Gerçek - Google Places (Yesilcam Sk. No:18)</t>
        </is>
      </c>
    </row>
    <row r="49" ht="15" customHeight="1" s="113">
      <c r="A49" s="131" t="inlineStr">
        <is>
          <t>SİNAN OLCAN</t>
        </is>
      </c>
      <c r="B49" s="131" t="inlineStr">
        <is>
          <t>TORBALI 5</t>
        </is>
      </c>
      <c r="C49" s="131" t="n">
        <v>0.4</v>
      </c>
      <c r="D49" s="131" t="inlineStr">
        <is>
          <t>https://www.google.com/maps/dir/?api=1&amp;origin=38.173145%2C27.353668&amp;destination=38.171353%2C27.349829&amp;travelmode=driving</t>
        </is>
      </c>
      <c r="E49" s="131" t="inlineStr">
        <is>
          <t>Evet</t>
        </is>
      </c>
      <c r="F49" s="131" t="inlineStr">
        <is>
          <t>TORBALI 5</t>
        </is>
      </c>
      <c r="G49" s="131" t="n">
        <v>0.4</v>
      </c>
      <c r="H49" s="131" t="inlineStr">
        <is>
          <t>https://www.google.com/maps/dir/?api=1&amp;origin=38.173145%2C27.353668&amp;destination=38.171353%2C27.349829&amp;travelmode=driving</t>
        </is>
      </c>
      <c r="I49" s="131" t="inlineStr">
        <is>
          <t>TORBALI 2</t>
        </is>
      </c>
      <c r="J49" s="131" t="n">
        <v>1</v>
      </c>
      <c r="K49" s="131" t="inlineStr">
        <is>
          <t>https://www.google.com/maps/dir/?api=1&amp;origin=38.173145%2C27.353668&amp;destination=38.164664%2C27.356116&amp;travelmode=driving</t>
        </is>
      </c>
      <c r="L49" s="131" t="inlineStr">
        <is>
          <t>TORBALI 1</t>
        </is>
      </c>
      <c r="M49" s="131" t="n">
        <v>2.1</v>
      </c>
      <c r="N49" s="131" t="inlineStr">
        <is>
          <t>https://www.google.com/maps/dir/?api=1&amp;origin=38.173145%2C27.353668&amp;destination=38.154917%2C27.36151&amp;travelmode=driving</t>
        </is>
      </c>
      <c r="O49" s="131" t="inlineStr">
        <is>
          <t>Gerçek - Google Places (5034. Sk. No:15)</t>
        </is>
      </c>
    </row>
    <row r="50" ht="15" customHeight="1" s="113">
      <c r="A50" s="131" t="inlineStr">
        <is>
          <t>ABDULĞAFUR DAĞ</t>
        </is>
      </c>
      <c r="B50" s="131" t="inlineStr">
        <is>
          <t>TORBALI 5</t>
        </is>
      </c>
      <c r="C50" s="131" t="n">
        <v>31.3</v>
      </c>
      <c r="D50" s="131" t="inlineStr">
        <is>
          <t>https://www.google.com/maps/dir/?api=1&amp;origin=38.45%2C27.299&amp;destination=38.171353%2C27.349829&amp;travelmode=driving</t>
        </is>
      </c>
      <c r="E50" s="131" t="inlineStr">
        <is>
          <t>Hayır</t>
        </is>
      </c>
      <c r="F50" s="131" t="inlineStr">
        <is>
          <t>MERKEZ</t>
        </is>
      </c>
      <c r="G50" s="131" t="n">
        <v>2.9</v>
      </c>
      <c r="H50" s="131" t="inlineStr">
        <is>
          <t>https://www.google.com/maps/dir/?api=1&amp;origin=38.45%2C27.299&amp;destination=38.438%2C27.328&amp;travelmode=driving</t>
        </is>
      </c>
      <c r="I50" s="131" t="inlineStr">
        <is>
          <t>YEŞİLOVA</t>
        </is>
      </c>
      <c r="J50" s="131" t="n">
        <v>8.199999999999999</v>
      </c>
      <c r="K50" s="131" t="inlineStr">
        <is>
          <t>https://www.google.com/maps/dir/?api=1&amp;origin=38.45%2C27.299&amp;destination=38.436005%2C27.206807&amp;travelmode=driving</t>
        </is>
      </c>
      <c r="L50" s="131" t="inlineStr">
        <is>
          <t>ÇAMDİBİ</t>
        </is>
      </c>
      <c r="M50" s="131" t="n">
        <v>9.1</v>
      </c>
      <c r="N50" s="131" t="inlineStr">
        <is>
          <t>https://www.google.com/maps/dir/?api=1&amp;origin=38.45%2C27.299&amp;destination=38.438109%2C27.19608&amp;travelmode=driving</t>
        </is>
      </c>
      <c r="O50" s="131" t="inlineStr">
        <is>
          <t>Dummy - değiştiriniz</t>
        </is>
      </c>
    </row>
    <row r="51" ht="15" customHeight="1" s="113">
      <c r="A51" s="131" t="inlineStr">
        <is>
          <t>MEHMET ÇETİN</t>
        </is>
      </c>
      <c r="B51" s="131" t="inlineStr">
        <is>
          <t>AYRANCILAR</t>
        </is>
      </c>
      <c r="C51" s="131" t="n">
        <v>20.5</v>
      </c>
      <c r="D51" s="131" t="inlineStr">
        <is>
          <t>https://www.google.com/maps/dir/?api=1&amp;origin=38.2569%2C27.142554&amp;destination=38.171353%2C27.349829&amp;travelmode=driving</t>
        </is>
      </c>
      <c r="E51" s="131" t="inlineStr">
        <is>
          <t>Hayır</t>
        </is>
      </c>
      <c r="F51" s="131" t="inlineStr">
        <is>
          <t>MENDERES</t>
        </is>
      </c>
      <c r="G51" s="131" t="n">
        <v>1.5</v>
      </c>
      <c r="H51" s="131" t="inlineStr">
        <is>
          <t>https://www.google.com/maps/dir/?api=1&amp;origin=38.2569%2C27.142554&amp;destination=38.260463%2C27.125587&amp;travelmode=driving</t>
        </is>
      </c>
      <c r="I51" s="131" t="inlineStr">
        <is>
          <t>GAZİEMİR-2</t>
        </is>
      </c>
      <c r="J51" s="131" t="n">
        <v>6.8</v>
      </c>
      <c r="K51" s="131" t="inlineStr">
        <is>
          <t>https://www.google.com/maps/dir/?api=1&amp;origin=38.2569%2C27.142554&amp;destination=38.317546%2C27.133478&amp;travelmode=driving</t>
        </is>
      </c>
      <c r="L51" s="131" t="inlineStr">
        <is>
          <t>GAZİEMİR-6</t>
        </is>
      </c>
      <c r="M51" s="131" t="n">
        <v>6.8</v>
      </c>
      <c r="N51" s="131" t="inlineStr">
        <is>
          <t>https://www.google.com/maps/dir/?api=1&amp;origin=38.2569%2C27.142554&amp;destination=38.317553%2C27.130542&amp;travelmode=driving</t>
        </is>
      </c>
      <c r="O51" s="131" t="inlineStr">
        <is>
          <t>Gerçek - Google Places (Kardelen Sk. No:11)</t>
        </is>
      </c>
    </row>
    <row r="52" ht="15" customHeight="1" s="113">
      <c r="A52" s="131" t="inlineStr">
        <is>
          <t>ZÜHTÜ İNAN</t>
        </is>
      </c>
      <c r="B52" s="131" t="inlineStr">
        <is>
          <t>AYRANCILAR</t>
        </is>
      </c>
      <c r="C52" s="131" t="n">
        <v>9.199999999999999</v>
      </c>
      <c r="D52" s="131" t="inlineStr">
        <is>
          <t>https://www.google.com/maps/dir/?api=1&amp;origin=38.109941%2C27.420134&amp;destination=38.171353%2C27.349829&amp;travelmode=driving</t>
        </is>
      </c>
      <c r="E52" s="131" t="inlineStr">
        <is>
          <t>Hayır</t>
        </is>
      </c>
      <c r="F52" s="131" t="inlineStr">
        <is>
          <t>TORBALI 3</t>
        </is>
      </c>
      <c r="G52" s="131" t="n">
        <v>7</v>
      </c>
      <c r="H52" s="131" t="inlineStr">
        <is>
          <t>https://www.google.com/maps/dir/?api=1&amp;origin=38.109941%2C27.420134&amp;destination=38.14881%2C27.356671&amp;travelmode=driving</t>
        </is>
      </c>
      <c r="I52" s="131" t="inlineStr">
        <is>
          <t>TORBALI 1</t>
        </is>
      </c>
      <c r="J52" s="131" t="n">
        <v>7.2</v>
      </c>
      <c r="K52" s="131" t="inlineStr">
        <is>
          <t>https://www.google.com/maps/dir/?api=1&amp;origin=38.109941%2C27.420134&amp;destination=38.154917%2C27.36151&amp;travelmode=driving</t>
        </is>
      </c>
      <c r="L52" s="131" t="inlineStr">
        <is>
          <t>TORBALI 4</t>
        </is>
      </c>
      <c r="M52" s="131" t="n">
        <v>7.5</v>
      </c>
      <c r="N52" s="131" t="inlineStr">
        <is>
          <t>https://www.google.com/maps/dir/?api=1&amp;origin=38.109941%2C27.420134&amp;destination=38.151657%2C27.353193&amp;travelmode=driving</t>
        </is>
      </c>
      <c r="O52" s="131" t="inlineStr">
        <is>
          <t>Gerçek - Google Places (Torbali civari (zayif))</t>
        </is>
      </c>
    </row>
    <row r="53" ht="15" customHeight="1" s="113">
      <c r="A53" s="131" t="inlineStr">
        <is>
          <t>NİDANUR GÜÇ</t>
        </is>
      </c>
      <c r="B53" s="131" t="inlineStr">
        <is>
          <t>AYRANCILAR</t>
        </is>
      </c>
      <c r="C53" s="131" t="n">
        <v>9.5</v>
      </c>
      <c r="D53" s="131" t="inlineStr">
        <is>
          <t>https://www.google.com/maps/dir/?api=1&amp;origin=38.240465%2C27.285873&amp;destination=38.171353%2C27.349829&amp;travelmode=driving</t>
        </is>
      </c>
      <c r="E53" s="131" t="inlineStr">
        <is>
          <t>Hayır</t>
        </is>
      </c>
      <c r="F53" s="131" t="inlineStr">
        <is>
          <t>AYRANCILAR</t>
        </is>
      </c>
      <c r="G53" s="131" t="n">
        <v>0.4</v>
      </c>
      <c r="H53" s="131" t="inlineStr">
        <is>
          <t>https://www.google.com/maps/dir/?api=1&amp;origin=38.240465%2C27.285873&amp;destination=38.240289%2C27.281412&amp;travelmode=driving</t>
        </is>
      </c>
      <c r="I53" s="131" t="inlineStr">
        <is>
          <t>TORBALI 5</t>
        </is>
      </c>
      <c r="J53" s="131" t="n">
        <v>9.5</v>
      </c>
      <c r="K53" s="131" t="inlineStr">
        <is>
          <t>https://www.google.com/maps/dir/?api=1&amp;origin=38.240465%2C27.285873&amp;destination=38.171353%2C27.349829&amp;travelmode=driving</t>
        </is>
      </c>
      <c r="L53" s="131" t="inlineStr">
        <is>
          <t>TORBALI 2</t>
        </is>
      </c>
      <c r="M53" s="131" t="n">
        <v>10.4</v>
      </c>
      <c r="N53" s="131" t="inlineStr">
        <is>
          <t>https://www.google.com/maps/dir/?api=1&amp;origin=38.240465%2C27.285873&amp;destination=38.164664%2C27.356116&amp;travelmode=driving</t>
        </is>
      </c>
      <c r="O53" s="131" t="inlineStr">
        <is>
          <t>Gerçek - Google Places (20. Sk. No:57)</t>
        </is>
      </c>
    </row>
    <row r="54" ht="15" customHeight="1" s="113">
      <c r="A54" s="131" t="inlineStr">
        <is>
          <t>HURİYE DİLSİZ</t>
        </is>
      </c>
      <c r="B54" s="131" t="inlineStr">
        <is>
          <t>AYRANCILAR</t>
        </is>
      </c>
      <c r="C54" s="131" t="n">
        <v>9.6</v>
      </c>
      <c r="D54" s="131" t="inlineStr">
        <is>
          <t>https://www.google.com/maps/dir/?api=1&amp;origin=38.240398%2C27.28312&amp;destination=38.171353%2C27.349829&amp;travelmode=driving</t>
        </is>
      </c>
      <c r="E54" s="131" t="inlineStr">
        <is>
          <t>Hayır</t>
        </is>
      </c>
      <c r="F54" s="131" t="inlineStr">
        <is>
          <t>AYRANCILAR</t>
        </is>
      </c>
      <c r="G54" s="131" t="n">
        <v>0.1</v>
      </c>
      <c r="H54" s="131" t="inlineStr">
        <is>
          <t>https://www.google.com/maps/dir/?api=1&amp;origin=38.240398%2C27.28312&amp;destination=38.240289%2C27.281412&amp;travelmode=driving</t>
        </is>
      </c>
      <c r="I54" s="131" t="inlineStr">
        <is>
          <t>TORBALI 5</t>
        </is>
      </c>
      <c r="J54" s="131" t="n">
        <v>9.6</v>
      </c>
      <c r="K54" s="131" t="inlineStr">
        <is>
          <t>https://www.google.com/maps/dir/?api=1&amp;origin=38.240398%2C27.28312&amp;destination=38.171353%2C27.349829&amp;travelmode=driving</t>
        </is>
      </c>
      <c r="L54" s="131" t="inlineStr">
        <is>
          <t>TORBALI 2</t>
        </is>
      </c>
      <c r="M54" s="131" t="n">
        <v>10.6</v>
      </c>
      <c r="N54" s="131" t="inlineStr">
        <is>
          <t>https://www.google.com/maps/dir/?api=1&amp;origin=38.240398%2C27.28312&amp;destination=38.164664%2C27.356116&amp;travelmode=driving</t>
        </is>
      </c>
      <c r="O54" s="131" t="inlineStr">
        <is>
          <t>Gerçek - Google Places (Kazim Karabekir Pasa Cd. No:34)</t>
        </is>
      </c>
    </row>
    <row r="55" ht="15" customHeight="1" s="113">
      <c r="A55" s="131" t="inlineStr">
        <is>
          <t>İLKER ÖZVURAL</t>
        </is>
      </c>
      <c r="B55" s="131" t="inlineStr">
        <is>
          <t>AYRANCILAR</t>
        </is>
      </c>
      <c r="C55" s="131" t="n">
        <v>1.9</v>
      </c>
      <c r="D55" s="131" t="inlineStr">
        <is>
          <t>https://www.google.com/maps/dir/?api=1&amp;origin=38.154579%2C27.351227&amp;destination=38.171353%2C27.349829&amp;travelmode=driving</t>
        </is>
      </c>
      <c r="E55" s="131" t="inlineStr">
        <is>
          <t>Hayır</t>
        </is>
      </c>
      <c r="F55" s="131" t="inlineStr">
        <is>
          <t>TORBALI 4</t>
        </is>
      </c>
      <c r="G55" s="131" t="n">
        <v>0.4</v>
      </c>
      <c r="H55" s="131" t="inlineStr">
        <is>
          <t>https://www.google.com/maps/dir/?api=1&amp;origin=38.154579%2C27.351227&amp;destination=38.151657%2C27.353193&amp;travelmode=driving</t>
        </is>
      </c>
      <c r="I55" s="131" t="inlineStr">
        <is>
          <t>TORBALI 3</t>
        </is>
      </c>
      <c r="J55" s="131" t="n">
        <v>0.8</v>
      </c>
      <c r="K55" s="131" t="inlineStr">
        <is>
          <t>https://www.google.com/maps/dir/?api=1&amp;origin=38.154579%2C27.351227&amp;destination=38.14881%2C27.356671&amp;travelmode=driving</t>
        </is>
      </c>
      <c r="L55" s="131" t="inlineStr">
        <is>
          <t>TORBALI 1</t>
        </is>
      </c>
      <c r="M55" s="131" t="n">
        <v>0.9</v>
      </c>
      <c r="N55" s="131" t="inlineStr">
        <is>
          <t>https://www.google.com/maps/dir/?api=1&amp;origin=38.154579%2C27.351227&amp;destination=38.154917%2C27.36151&amp;travelmode=driving</t>
        </is>
      </c>
      <c r="O55" s="131" t="inlineStr">
        <is>
          <t>Gerçek - Google Places (3505. Sk. No:5)</t>
        </is>
      </c>
    </row>
    <row r="56" ht="15" customHeight="1" s="113">
      <c r="A56" s="131" t="inlineStr">
        <is>
          <t>ELANUR TUTAR</t>
        </is>
      </c>
      <c r="B56" s="131" t="inlineStr">
        <is>
          <t>AYRANCILAR</t>
        </is>
      </c>
      <c r="C56" s="131" t="n">
        <v>8.9</v>
      </c>
      <c r="D56" s="131" t="inlineStr">
        <is>
          <t>https://www.google.com/maps/dir/?api=1&amp;origin=38.238412%2C27.293427&amp;destination=38.171353%2C27.349829&amp;travelmode=driving</t>
        </is>
      </c>
      <c r="E56" s="131" t="inlineStr">
        <is>
          <t>Hayır</t>
        </is>
      </c>
      <c r="F56" s="131" t="inlineStr">
        <is>
          <t>AYRANCILAR</t>
        </is>
      </c>
      <c r="G56" s="131" t="n">
        <v>1.1</v>
      </c>
      <c r="H56" s="131" t="inlineStr">
        <is>
          <t>https://www.google.com/maps/dir/?api=1&amp;origin=38.238412%2C27.293427&amp;destination=38.240289%2C27.281412&amp;travelmode=driving</t>
        </is>
      </c>
      <c r="I56" s="131" t="inlineStr">
        <is>
          <t>TORBALI 5</t>
        </is>
      </c>
      <c r="J56" s="131" t="n">
        <v>8.9</v>
      </c>
      <c r="K56" s="131" t="inlineStr">
        <is>
          <t>https://www.google.com/maps/dir/?api=1&amp;origin=38.238412%2C27.293427&amp;destination=38.171353%2C27.349829&amp;travelmode=driving</t>
        </is>
      </c>
      <c r="L56" s="131" t="inlineStr">
        <is>
          <t>TORBALI 2</t>
        </is>
      </c>
      <c r="M56" s="131" t="n">
        <v>9.9</v>
      </c>
      <c r="N56" s="131" t="inlineStr">
        <is>
          <t>https://www.google.com/maps/dir/?api=1&amp;origin=38.238412%2C27.293427&amp;destination=38.164664%2C27.356116&amp;travelmode=driving</t>
        </is>
      </c>
      <c r="O56" s="131" t="inlineStr">
        <is>
          <t>Gerçek - Google Places (8156. Sk No:7)</t>
        </is>
      </c>
    </row>
    <row r="57" ht="15" customHeight="1" s="113">
      <c r="A57" s="131" t="inlineStr">
        <is>
          <t>SUNA TÜREN</t>
        </is>
      </c>
      <c r="B57" s="131" t="inlineStr">
        <is>
          <t>AYRANCILAR</t>
        </is>
      </c>
      <c r="C57" s="131" t="n">
        <v>9.5</v>
      </c>
      <c r="D57" s="131" t="inlineStr">
        <is>
          <t>https://www.google.com/maps/dir/?api=1&amp;origin=38.223393%2C27.264117&amp;destination=38.171353%2C27.349829&amp;travelmode=driving</t>
        </is>
      </c>
      <c r="E57" s="131" t="inlineStr">
        <is>
          <t>Hayır</t>
        </is>
      </c>
      <c r="F57" s="131" t="inlineStr">
        <is>
          <t>AYRANCILAR</t>
        </is>
      </c>
      <c r="G57" s="131" t="n">
        <v>2.4</v>
      </c>
      <c r="H57" s="131" t="inlineStr">
        <is>
          <t>https://www.google.com/maps/dir/?api=1&amp;origin=38.223393%2C27.264117&amp;destination=38.240289%2C27.281412&amp;travelmode=driving</t>
        </is>
      </c>
      <c r="I57" s="131" t="inlineStr">
        <is>
          <t>TORBALI 5</t>
        </is>
      </c>
      <c r="J57" s="131" t="n">
        <v>9.5</v>
      </c>
      <c r="K57" s="131" t="inlineStr">
        <is>
          <t>https://www.google.com/maps/dir/?api=1&amp;origin=38.223393%2C27.264117&amp;destination=38.171353%2C27.349829&amp;travelmode=driving</t>
        </is>
      </c>
      <c r="L57" s="131" t="inlineStr">
        <is>
          <t>TORBALI 2</t>
        </is>
      </c>
      <c r="M57" s="131" t="n">
        <v>10.4</v>
      </c>
      <c r="N57" s="131" t="inlineStr">
        <is>
          <t>https://www.google.com/maps/dir/?api=1&amp;origin=38.223393%2C27.264117&amp;destination=38.164664%2C27.356116&amp;travelmode=driving</t>
        </is>
      </c>
      <c r="O57" s="131" t="inlineStr">
        <is>
          <t>Gerçek - Google Places (Inonu civari (zayif))</t>
        </is>
      </c>
    </row>
    <row r="58" ht="15" customHeight="1" s="113">
      <c r="A58" s="131" t="inlineStr">
        <is>
          <t>BİRBEN TANRIKULU</t>
        </is>
      </c>
      <c r="B58" s="131" t="inlineStr">
        <is>
          <t>AYRANCILAR</t>
        </is>
      </c>
      <c r="C58" s="131" t="n">
        <v>10</v>
      </c>
      <c r="D58" s="131" t="inlineStr">
        <is>
          <t>https://www.google.com/maps/dir/?api=1&amp;origin=38.244195%2C27.282125&amp;destination=38.171353%2C27.349829&amp;travelmode=driving</t>
        </is>
      </c>
      <c r="E58" s="131" t="inlineStr">
        <is>
          <t>Hayır</t>
        </is>
      </c>
      <c r="F58" s="131" t="inlineStr">
        <is>
          <t>AYRANCILAR</t>
        </is>
      </c>
      <c r="G58" s="131" t="n">
        <v>0.4</v>
      </c>
      <c r="H58" s="131" t="inlineStr">
        <is>
          <t>https://www.google.com/maps/dir/?api=1&amp;origin=38.244195%2C27.282125&amp;destination=38.240289%2C27.281412&amp;travelmode=driving</t>
        </is>
      </c>
      <c r="I58" s="131" t="inlineStr">
        <is>
          <t>TORBALI 5</t>
        </is>
      </c>
      <c r="J58" s="131" t="n">
        <v>10</v>
      </c>
      <c r="K58" s="131" t="inlineStr">
        <is>
          <t>https://www.google.com/maps/dir/?api=1&amp;origin=38.244195%2C27.282125&amp;destination=38.171353%2C27.349829&amp;travelmode=driving</t>
        </is>
      </c>
      <c r="L58" s="131" t="inlineStr">
        <is>
          <t>TORBALI 2</t>
        </is>
      </c>
      <c r="M58" s="131" t="n">
        <v>11</v>
      </c>
      <c r="N58" s="131" t="inlineStr">
        <is>
          <t>https://www.google.com/maps/dir/?api=1&amp;origin=38.244195%2C27.282125&amp;destination=38.164664%2C27.356116&amp;travelmode=driving</t>
        </is>
      </c>
      <c r="O58" s="131" t="inlineStr">
        <is>
          <t>Gerçek - Google Places (82. Sk. No:5)</t>
        </is>
      </c>
    </row>
    <row r="59" ht="15" customHeight="1" s="113">
      <c r="A59" s="131" t="inlineStr">
        <is>
          <t>MEHMET KILIÇ</t>
        </is>
      </c>
      <c r="B59" s="131" t="inlineStr">
        <is>
          <t>AYRANCILAR</t>
        </is>
      </c>
      <c r="C59" s="131" t="n">
        <v>10.2</v>
      </c>
      <c r="D59" s="131" t="inlineStr">
        <is>
          <t>https://www.google.com/maps/dir/?api=1&amp;origin=38.242951%2C27.276555&amp;destination=38.171353%2C27.349829&amp;travelmode=driving</t>
        </is>
      </c>
      <c r="E59" s="131" t="inlineStr">
        <is>
          <t>Hayır</t>
        </is>
      </c>
      <c r="F59" s="131" t="inlineStr">
        <is>
          <t>AYRANCILAR</t>
        </is>
      </c>
      <c r="G59" s="131" t="n">
        <v>0.5</v>
      </c>
      <c r="H59" s="131" t="inlineStr">
        <is>
          <t>https://www.google.com/maps/dir/?api=1&amp;origin=38.242951%2C27.276555&amp;destination=38.240289%2C27.281412&amp;travelmode=driving</t>
        </is>
      </c>
      <c r="I59" s="131" t="inlineStr">
        <is>
          <t>TORBALI 5</t>
        </is>
      </c>
      <c r="J59" s="131" t="n">
        <v>10.2</v>
      </c>
      <c r="K59" s="131" t="inlineStr">
        <is>
          <t>https://www.google.com/maps/dir/?api=1&amp;origin=38.242951%2C27.276555&amp;destination=38.171353%2C27.349829&amp;travelmode=driving</t>
        </is>
      </c>
      <c r="L59" s="131" t="inlineStr">
        <is>
          <t>TORBALI 2</t>
        </is>
      </c>
      <c r="M59" s="131" t="n">
        <v>11.1</v>
      </c>
      <c r="N59" s="131" t="inlineStr">
        <is>
          <t>https://www.google.com/maps/dir/?api=1&amp;origin=38.242951%2C27.276555&amp;destination=38.164664%2C27.356116&amp;travelmode=driving</t>
        </is>
      </c>
      <c r="O59" s="131" t="inlineStr">
        <is>
          <t>Gerçek - Google Places (Ayrancilar merkezi (zayif))</t>
        </is>
      </c>
    </row>
    <row r="60" ht="15" customHeight="1" s="113">
      <c r="A60" s="131" t="inlineStr">
        <is>
          <t>BERAT AZİZOĞLU</t>
        </is>
      </c>
      <c r="B60" s="131" t="inlineStr">
        <is>
          <t>AYRANCILAR</t>
        </is>
      </c>
      <c r="C60" s="131" t="n">
        <v>23.2</v>
      </c>
      <c r="D60" s="131" t="inlineStr">
        <is>
          <t>https://www.google.com/maps/dir/?api=1&amp;origin=38.364%2C27.249&amp;destination=38.171353%2C27.349829&amp;travelmode=driving</t>
        </is>
      </c>
      <c r="E60" s="131" t="inlineStr">
        <is>
          <t>Hayır</t>
        </is>
      </c>
      <c r="F60" s="131" t="inlineStr">
        <is>
          <t>GEDİZ</t>
        </is>
      </c>
      <c r="G60" s="131" t="n">
        <v>7.8</v>
      </c>
      <c r="H60" s="131" t="inlineStr">
        <is>
          <t>https://www.google.com/maps/dir/?api=1&amp;origin=38.364%2C27.249&amp;destination=38.37066%2C27.159618&amp;travelmode=driving</t>
        </is>
      </c>
      <c r="I60" s="131" t="inlineStr">
        <is>
          <t>BUCA</t>
        </is>
      </c>
      <c r="J60" s="131" t="n">
        <v>8.6</v>
      </c>
      <c r="K60" s="131" t="inlineStr">
        <is>
          <t>https://www.google.com/maps/dir/?api=1&amp;origin=38.364%2C27.249&amp;destination=38.373039%2C27.150591&amp;travelmode=driving</t>
        </is>
      </c>
      <c r="L60" s="131" t="inlineStr">
        <is>
          <t>YEŞİLOVA</t>
        </is>
      </c>
      <c r="M60" s="131" t="n">
        <v>8.800000000000001</v>
      </c>
      <c r="N60" s="131" t="inlineStr">
        <is>
          <t>https://www.google.com/maps/dir/?api=1&amp;origin=38.364%2C27.249&amp;destination=38.436005%2C27.206807&amp;travelmode=driving</t>
        </is>
      </c>
      <c r="O60" s="131" t="inlineStr">
        <is>
          <t>Dummy - değiştiriniz</t>
        </is>
      </c>
    </row>
    <row r="61" ht="15" customHeight="1" s="113">
      <c r="A61" s="131" t="inlineStr">
        <is>
          <t>EMRE ALTINTAŞ</t>
        </is>
      </c>
      <c r="B61" s="131" t="inlineStr">
        <is>
          <t>AYRANCILAR</t>
        </is>
      </c>
      <c r="C61" s="131" t="n">
        <v>0.3</v>
      </c>
      <c r="D61" s="131" t="inlineStr">
        <is>
          <t>https://www.google.com/maps/dir/?api=1&amp;origin=38.239012%2C27.278564&amp;destination=38.240289%2C27.281412&amp;travelmode=driving</t>
        </is>
      </c>
      <c r="E61" s="131" t="inlineStr">
        <is>
          <t>Evet</t>
        </is>
      </c>
      <c r="F61" s="131" t="inlineStr">
        <is>
          <t>AYRANCILAR</t>
        </is>
      </c>
      <c r="G61" s="131" t="n">
        <v>0.3</v>
      </c>
      <c r="H61" s="131" t="inlineStr">
        <is>
          <t>https://www.google.com/maps/dir/?api=1&amp;origin=38.239012%2C27.278564&amp;destination=38.240289%2C27.281412&amp;travelmode=driving</t>
        </is>
      </c>
      <c r="I61" s="131" t="inlineStr">
        <is>
          <t>TORBALI 5</t>
        </is>
      </c>
      <c r="J61" s="131" t="n">
        <v>9.800000000000001</v>
      </c>
      <c r="K61" s="131" t="inlineStr">
        <is>
          <t>https://www.google.com/maps/dir/?api=1&amp;origin=38.239012%2C27.278564&amp;destination=38.171353%2C27.349829&amp;travelmode=driving</t>
        </is>
      </c>
      <c r="L61" s="131" t="inlineStr">
        <is>
          <t>TORBALI 2</t>
        </is>
      </c>
      <c r="M61" s="131" t="n">
        <v>10.7</v>
      </c>
      <c r="N61" s="131" t="inlineStr">
        <is>
          <t>https://www.google.com/maps/dir/?api=1&amp;origin=38.239012%2C27.278564&amp;destination=38.164664%2C27.356116&amp;travelmode=driving</t>
        </is>
      </c>
      <c r="O61" s="131" t="inlineStr">
        <is>
          <t>Gerçek - Google Places (71. Sk. No:4)</t>
        </is>
      </c>
    </row>
    <row r="62" ht="15" customHeight="1" s="113">
      <c r="A62" s="131" t="inlineStr">
        <is>
          <t>RAMAZAN KARAGÜZEL</t>
        </is>
      </c>
      <c r="B62" s="131" t="inlineStr">
        <is>
          <t>AYRANCILAR</t>
        </is>
      </c>
      <c r="C62" s="131" t="n">
        <v>0.4</v>
      </c>
      <c r="D62" s="131" t="inlineStr">
        <is>
          <t>https://www.google.com/maps/dir/?api=1&amp;origin=38.23991%2C27.286002&amp;destination=38.240289%2C27.281412&amp;travelmode=driving</t>
        </is>
      </c>
      <c r="E62" s="131" t="inlineStr">
        <is>
          <t>Evet</t>
        </is>
      </c>
      <c r="F62" s="131" t="inlineStr">
        <is>
          <t>AYRANCILAR</t>
        </is>
      </c>
      <c r="G62" s="131" t="n">
        <v>0.4</v>
      </c>
      <c r="H62" s="131" t="inlineStr">
        <is>
          <t>https://www.google.com/maps/dir/?api=1&amp;origin=38.23991%2C27.286002&amp;destination=38.240289%2C27.281412&amp;travelmode=driving</t>
        </is>
      </c>
      <c r="I62" s="131" t="inlineStr">
        <is>
          <t>TORBALI 5</t>
        </is>
      </c>
      <c r="J62" s="131" t="n">
        <v>9.4</v>
      </c>
      <c r="K62" s="131" t="inlineStr">
        <is>
          <t>https://www.google.com/maps/dir/?api=1&amp;origin=38.23991%2C27.286002&amp;destination=38.171353%2C27.349829&amp;travelmode=driving</t>
        </is>
      </c>
      <c r="L62" s="131" t="inlineStr">
        <is>
          <t>TORBALI 2</t>
        </is>
      </c>
      <c r="M62" s="131" t="n">
        <v>10.4</v>
      </c>
      <c r="N62" s="131" t="inlineStr">
        <is>
          <t>https://www.google.com/maps/dir/?api=1&amp;origin=38.23991%2C27.286002&amp;destination=38.164664%2C27.356116&amp;travelmode=driving</t>
        </is>
      </c>
      <c r="O62" s="131" t="inlineStr">
        <is>
          <t>Gerçek - Google Places (8106. Sk. No:87)</t>
        </is>
      </c>
    </row>
    <row r="63" ht="15" customHeight="1" s="113">
      <c r="A63" s="131" t="inlineStr">
        <is>
          <t>NEŞET ÖZTÜRK</t>
        </is>
      </c>
      <c r="B63" s="131" t="inlineStr">
        <is>
          <t>AYRANCILAR</t>
        </is>
      </c>
      <c r="C63" s="131" t="n">
        <v>10.7</v>
      </c>
      <c r="D63" s="131" t="inlineStr">
        <is>
          <t>https://www.google.com/maps/dir/?api=1&amp;origin=38.164628%2C27.357632&amp;destination=38.240289%2C27.281412&amp;travelmode=driving</t>
        </is>
      </c>
      <c r="E63" s="131" t="inlineStr">
        <is>
          <t>Hayır</t>
        </is>
      </c>
      <c r="F63" s="131" t="inlineStr">
        <is>
          <t>TORBALI 2</t>
        </is>
      </c>
      <c r="G63" s="131" t="n">
        <v>0.1</v>
      </c>
      <c r="H63" s="131" t="inlineStr">
        <is>
          <t>https://www.google.com/maps/dir/?api=1&amp;origin=38.164628%2C27.357632&amp;destination=38.164664%2C27.356116&amp;travelmode=driving</t>
        </is>
      </c>
      <c r="I63" s="131" t="inlineStr">
        <is>
          <t>TORBALI 5</t>
        </is>
      </c>
      <c r="J63" s="131" t="n">
        <v>1</v>
      </c>
      <c r="K63" s="131" t="inlineStr">
        <is>
          <t>https://www.google.com/maps/dir/?api=1&amp;origin=38.164628%2C27.357632&amp;destination=38.171353%2C27.349829&amp;travelmode=driving</t>
        </is>
      </c>
      <c r="L63" s="131" t="inlineStr">
        <is>
          <t>TORBALI 1</t>
        </is>
      </c>
      <c r="M63" s="131" t="n">
        <v>1.1</v>
      </c>
      <c r="N63" s="131" t="inlineStr">
        <is>
          <t>https://www.google.com/maps/dir/?api=1&amp;origin=38.164628%2C27.357632&amp;destination=38.154917%2C27.36151&amp;travelmode=driving</t>
        </is>
      </c>
      <c r="O63" s="131" t="inlineStr">
        <is>
          <t>Gerçek - Google Places (1030. Sk. No:8)</t>
        </is>
      </c>
    </row>
    <row r="64" ht="15" customHeight="1" s="113">
      <c r="A64" s="131" t="inlineStr">
        <is>
          <t>HATİCE ÇOBAN</t>
        </is>
      </c>
      <c r="B64" s="131" t="inlineStr">
        <is>
          <t>AYRANCILAR</t>
        </is>
      </c>
      <c r="C64" s="131" t="n">
        <v>0.1</v>
      </c>
      <c r="D64" s="131" t="inlineStr">
        <is>
          <t>https://www.google.com/maps/dir/?api=1&amp;origin=38.240077%2C27.283041&amp;destination=38.240289%2C27.281412&amp;travelmode=driving</t>
        </is>
      </c>
      <c r="E64" s="131" t="inlineStr">
        <is>
          <t>Evet</t>
        </is>
      </c>
      <c r="F64" s="131" t="inlineStr">
        <is>
          <t>AYRANCILAR</t>
        </is>
      </c>
      <c r="G64" s="131" t="n">
        <v>0.1</v>
      </c>
      <c r="H64" s="131" t="inlineStr">
        <is>
          <t>https://www.google.com/maps/dir/?api=1&amp;origin=38.240077%2C27.283041&amp;destination=38.240289%2C27.281412&amp;travelmode=driving</t>
        </is>
      </c>
      <c r="I64" s="131" t="inlineStr">
        <is>
          <t>TORBALI 5</t>
        </is>
      </c>
      <c r="J64" s="131" t="n">
        <v>9.6</v>
      </c>
      <c r="K64" s="131" t="inlineStr">
        <is>
          <t>https://www.google.com/maps/dir/?api=1&amp;origin=38.240077%2C27.283041&amp;destination=38.171353%2C27.349829&amp;travelmode=driving</t>
        </is>
      </c>
      <c r="L64" s="131" t="inlineStr">
        <is>
          <t>TORBALI 2</t>
        </is>
      </c>
      <c r="M64" s="131" t="n">
        <v>10.5</v>
      </c>
      <c r="N64" s="131" t="inlineStr">
        <is>
          <t>https://www.google.com/maps/dir/?api=1&amp;origin=38.240077%2C27.283041&amp;destination=38.164664%2C27.356116&amp;travelmode=driving</t>
        </is>
      </c>
      <c r="O64" s="131" t="inlineStr">
        <is>
          <t>Gerçek - Google Places (Kazim Karabekir Pasa Cd. No:32)</t>
        </is>
      </c>
    </row>
    <row r="65" ht="15" customHeight="1" s="113">
      <c r="A65" s="131" t="inlineStr">
        <is>
          <t>MERVE KAHRAMAN</t>
        </is>
      </c>
      <c r="B65" s="131" t="inlineStr">
        <is>
          <t>AYRANCILAR</t>
        </is>
      </c>
      <c r="C65" s="131" t="n">
        <v>23.2</v>
      </c>
      <c r="D65" s="131" t="inlineStr">
        <is>
          <t>https://www.google.com/maps/dir/?api=1&amp;origin=38.245418%2C27.259708&amp;destination=38.395182%2C27.075087&amp;travelmode=driving</t>
        </is>
      </c>
      <c r="E65" s="131" t="inlineStr">
        <is>
          <t>Hayır</t>
        </is>
      </c>
      <c r="F65" s="131" t="inlineStr">
        <is>
          <t>AYRANCILAR</t>
        </is>
      </c>
      <c r="G65" s="131" t="n">
        <v>2</v>
      </c>
      <c r="H65" s="131" t="inlineStr">
        <is>
          <t>https://www.google.com/maps/dir/?api=1&amp;origin=38.245418%2C27.259708&amp;destination=38.240289%2C27.281412&amp;travelmode=driving</t>
        </is>
      </c>
      <c r="I65" s="131" t="inlineStr">
        <is>
          <t>TORBALI 5</t>
        </is>
      </c>
      <c r="J65" s="131" t="n">
        <v>11.4</v>
      </c>
      <c r="K65" s="131" t="inlineStr">
        <is>
          <t>https://www.google.com/maps/dir/?api=1&amp;origin=38.245418%2C27.259708&amp;destination=38.171353%2C27.349829&amp;travelmode=driving</t>
        </is>
      </c>
      <c r="L65" s="131" t="inlineStr">
        <is>
          <t>MENDERES</t>
        </is>
      </c>
      <c r="M65" s="131" t="n">
        <v>11.8</v>
      </c>
      <c r="N65" s="131" t="inlineStr">
        <is>
          <t>https://www.google.com/maps/dir/?api=1&amp;origin=38.245418%2C27.259708&amp;destination=38.260463%2C27.125587&amp;travelmode=driving</t>
        </is>
      </c>
      <c r="O65" s="131" t="inlineStr">
        <is>
          <t>Gerçek - Google Places (209. Sk. No:65)</t>
        </is>
      </c>
    </row>
    <row r="66" ht="15" customHeight="1" s="113">
      <c r="A66" s="131" t="inlineStr">
        <is>
          <t>GÜLSÜM DEMİR</t>
        </is>
      </c>
      <c r="B66" s="131" t="inlineStr">
        <is>
          <t>ÖZDERE</t>
        </is>
      </c>
      <c r="C66" s="131" t="n">
        <v>29.4</v>
      </c>
      <c r="D66" s="131" t="inlineStr">
        <is>
          <t>https://www.google.com/maps/dir/?api=1&amp;origin=38.07574%2C27.017982&amp;destination=38.240289%2C27.281412&amp;travelmode=driving</t>
        </is>
      </c>
      <c r="E66" s="131" t="inlineStr">
        <is>
          <t>Hayır</t>
        </is>
      </c>
      <c r="F66" s="131" t="inlineStr">
        <is>
          <t>ÖZDERE</t>
        </is>
      </c>
      <c r="G66" s="131" t="n">
        <v>8.9</v>
      </c>
      <c r="H66" s="131" t="inlineStr">
        <is>
          <t>https://www.google.com/maps/dir/?api=1&amp;origin=38.07574%2C27.017982&amp;destination=38.021894%2C27.092563&amp;travelmode=driving</t>
        </is>
      </c>
      <c r="I66" s="131" t="inlineStr">
        <is>
          <t>SEFERİHİSAR</t>
        </is>
      </c>
      <c r="J66" s="131" t="n">
        <v>20.8</v>
      </c>
      <c r="K66" s="131" t="inlineStr">
        <is>
          <t>https://www.google.com/maps/dir/?api=1&amp;origin=38.07574%2C27.017982&amp;destination=38.194921%2C26.835212&amp;travelmode=driving</t>
        </is>
      </c>
      <c r="L66" s="131" t="inlineStr">
        <is>
          <t>MENDERES</t>
        </is>
      </c>
      <c r="M66" s="131" t="n">
        <v>22.6</v>
      </c>
      <c r="N66" s="131" t="inlineStr">
        <is>
          <t>https://www.google.com/maps/dir/?api=1&amp;origin=38.07574%2C27.017982&amp;destination=38.260463%2C27.125587&amp;travelmode=driving</t>
        </is>
      </c>
      <c r="O66" s="131" t="inlineStr">
        <is>
          <t>Gerçek - Google Places (İstiklal Cd No:19)</t>
        </is>
      </c>
    </row>
    <row r="67" ht="15" customHeight="1" s="113">
      <c r="A67" s="131" t="inlineStr">
        <is>
          <t>SAMET AKKUŞ</t>
        </is>
      </c>
      <c r="B67" s="131" t="inlineStr">
        <is>
          <t>ÖZDERE</t>
        </is>
      </c>
      <c r="C67" s="131" t="n">
        <v>28.1</v>
      </c>
      <c r="D67" s="131" t="inlineStr">
        <is>
          <t>https://www.google.com/maps/dir/?api=1&amp;origin=38.487%2C27.212&amp;destination=38.240289%2C27.281412&amp;travelmode=driving</t>
        </is>
      </c>
      <c r="E67" s="131" t="inlineStr">
        <is>
          <t>Hayır</t>
        </is>
      </c>
      <c r="F67" s="131" t="inlineStr">
        <is>
          <t>OSMANGAZİ</t>
        </is>
      </c>
      <c r="G67" s="131" t="n">
        <v>2.9</v>
      </c>
      <c r="H67" s="131" t="inlineStr">
        <is>
          <t>https://www.google.com/maps/dir/?api=1&amp;origin=38.487%2C27.212&amp;destination=38.464877%2C27.194834&amp;travelmode=driving</t>
        </is>
      </c>
      <c r="I67" s="131" t="inlineStr">
        <is>
          <t>MANAVKUYU</t>
        </is>
      </c>
      <c r="J67" s="131" t="n">
        <v>3.7</v>
      </c>
      <c r="K67" s="131" t="inlineStr">
        <is>
          <t>https://www.google.com/maps/dir/?api=1&amp;origin=38.487%2C27.212&amp;destination=38.4625711%2C27.1824038&amp;travelmode=driving</t>
        </is>
      </c>
      <c r="L67" s="131" t="inlineStr">
        <is>
          <t>ÇAMDİBİ</t>
        </is>
      </c>
      <c r="M67" s="131" t="n">
        <v>5.6</v>
      </c>
      <c r="N67" s="131" t="inlineStr">
        <is>
          <t>https://www.google.com/maps/dir/?api=1&amp;origin=38.487%2C27.212&amp;destination=38.438109%2C27.19608&amp;travelmode=driving</t>
        </is>
      </c>
      <c r="O67" s="131" t="inlineStr">
        <is>
          <t>Dummy - değiştiriniz</t>
        </is>
      </c>
    </row>
    <row r="68" ht="15" customHeight="1" s="113">
      <c r="A68" s="131" t="inlineStr">
        <is>
          <t>SONA TEMIROVA</t>
        </is>
      </c>
      <c r="B68" s="131" t="inlineStr">
        <is>
          <t>ÖZDERE</t>
        </is>
      </c>
      <c r="C68" s="131" t="n">
        <v>30.1</v>
      </c>
      <c r="D68" s="131" t="inlineStr">
        <is>
          <t>https://www.google.com/maps/dir/?api=1&amp;origin=38.503%2C27.196&amp;destination=38.240289%2C27.281412&amp;travelmode=driving</t>
        </is>
      </c>
      <c r="E68" s="131" t="inlineStr">
        <is>
          <t>Hayır</t>
        </is>
      </c>
      <c r="F68" s="131" t="inlineStr">
        <is>
          <t>OSMANGAZİ</t>
        </is>
      </c>
      <c r="G68" s="131" t="n">
        <v>4.2</v>
      </c>
      <c r="H68" s="131" t="inlineStr">
        <is>
          <t>https://www.google.com/maps/dir/?api=1&amp;origin=38.503%2C27.196&amp;destination=38.464877%2C27.194834&amp;travelmode=driving</t>
        </is>
      </c>
      <c r="I68" s="131" t="inlineStr">
        <is>
          <t>MANAVKUYU</t>
        </is>
      </c>
      <c r="J68" s="131" t="n">
        <v>4.6</v>
      </c>
      <c r="K68" s="131" t="inlineStr">
        <is>
          <t>https://www.google.com/maps/dir/?api=1&amp;origin=38.503%2C27.196&amp;destination=38.4625711%2C27.1824038&amp;travelmode=driving</t>
        </is>
      </c>
      <c r="L68" s="131" t="inlineStr">
        <is>
          <t>ÇİFTLİK</t>
        </is>
      </c>
      <c r="M68" s="131" t="n">
        <v>5.3</v>
      </c>
      <c r="N68" s="131" t="inlineStr">
        <is>
          <t>https://www.google.com/maps/dir/?api=1&amp;origin=38.503%2C27.196&amp;destination=38.496%2C27.136&amp;travelmode=driving</t>
        </is>
      </c>
      <c r="O68" s="131" t="inlineStr">
        <is>
          <t>Dummy - değiştiriniz</t>
        </is>
      </c>
    </row>
    <row r="69" ht="15" customHeight="1" s="113">
      <c r="A69" s="131" t="inlineStr">
        <is>
          <t>GOVHER ABDYLLAYEVA</t>
        </is>
      </c>
      <c r="B69" s="131" t="inlineStr">
        <is>
          <t>ÖZDERE</t>
        </is>
      </c>
      <c r="C69" s="131" t="n">
        <v>28.2</v>
      </c>
      <c r="D69" s="131" t="inlineStr">
        <is>
          <t>https://www.google.com/maps/dir/?api=1&amp;origin=38.488%2C27.212&amp;destination=38.240289%2C27.281412&amp;travelmode=driving</t>
        </is>
      </c>
      <c r="E69" s="131" t="inlineStr">
        <is>
          <t>Hayır</t>
        </is>
      </c>
      <c r="F69" s="131" t="inlineStr">
        <is>
          <t>OSMANGAZİ</t>
        </is>
      </c>
      <c r="G69" s="131" t="n">
        <v>3</v>
      </c>
      <c r="H69" s="131" t="inlineStr">
        <is>
          <t>https://www.google.com/maps/dir/?api=1&amp;origin=38.488%2C27.212&amp;destination=38.464877%2C27.194834&amp;travelmode=driving</t>
        </is>
      </c>
      <c r="I69" s="131" t="inlineStr">
        <is>
          <t>MANAVKUYU</t>
        </is>
      </c>
      <c r="J69" s="131" t="n">
        <v>3.8</v>
      </c>
      <c r="K69" s="131" t="inlineStr">
        <is>
          <t>https://www.google.com/maps/dir/?api=1&amp;origin=38.488%2C27.212&amp;destination=38.4625711%2C27.1824038&amp;travelmode=driving</t>
        </is>
      </c>
      <c r="L69" s="131" t="inlineStr">
        <is>
          <t>ÇAMDİBİ</t>
        </is>
      </c>
      <c r="M69" s="131" t="n">
        <v>5.7</v>
      </c>
      <c r="N69" s="131" t="inlineStr">
        <is>
          <t>https://www.google.com/maps/dir/?api=1&amp;origin=38.488%2C27.212&amp;destination=38.438109%2C27.19608&amp;travelmode=driving</t>
        </is>
      </c>
      <c r="O69" s="131" t="inlineStr">
        <is>
          <t>Dummy - değiştiriniz</t>
        </is>
      </c>
    </row>
    <row r="70" ht="15" customHeight="1" s="113">
      <c r="A70" s="131" t="inlineStr">
        <is>
          <t>NİL OZAN ÇAN</t>
        </is>
      </c>
      <c r="B70" s="131" t="inlineStr">
        <is>
          <t>ÖZDERE</t>
        </is>
      </c>
      <c r="C70" s="131" t="n">
        <v>25.2</v>
      </c>
      <c r="D70" s="131" t="inlineStr">
        <is>
          <t>https://www.google.com/maps/dir/?api=1&amp;origin=38.026159%2C27.187194&amp;destination=38.240289%2C27.281412&amp;travelmode=driving</t>
        </is>
      </c>
      <c r="E70" s="131" t="inlineStr">
        <is>
          <t>Hayır</t>
        </is>
      </c>
      <c r="F70" s="131" t="inlineStr">
        <is>
          <t>ÖZDERE</t>
        </is>
      </c>
      <c r="G70" s="131" t="n">
        <v>8.300000000000001</v>
      </c>
      <c r="H70" s="131" t="inlineStr">
        <is>
          <t>https://www.google.com/maps/dir/?api=1&amp;origin=38.026159%2C27.187194&amp;destination=38.021894%2C27.092563&amp;travelmode=driving</t>
        </is>
      </c>
      <c r="I70" s="131" t="inlineStr">
        <is>
          <t>TORBALI 4</t>
        </is>
      </c>
      <c r="J70" s="131" t="n">
        <v>20.1</v>
      </c>
      <c r="K70" s="131" t="inlineStr">
        <is>
          <t>https://www.google.com/maps/dir/?api=1&amp;origin=38.026159%2C27.187194&amp;destination=38.151657%2C27.353193&amp;travelmode=driving</t>
        </is>
      </c>
      <c r="L70" s="131" t="inlineStr">
        <is>
          <t>TORBALI 3</t>
        </is>
      </c>
      <c r="M70" s="131" t="n">
        <v>20.1</v>
      </c>
      <c r="N70" s="131" t="inlineStr">
        <is>
          <t>https://www.google.com/maps/dir/?api=1&amp;origin=38.026159%2C27.187194&amp;destination=38.14881%2C27.356671&amp;travelmode=driving</t>
        </is>
      </c>
      <c r="O70" s="131" t="inlineStr">
        <is>
          <t>Gerçek - Google Places (4050. Sk. No:53)</t>
        </is>
      </c>
    </row>
    <row r="71" ht="15" customHeight="1" s="113">
      <c r="A71" s="131" t="inlineStr">
        <is>
          <t>AKİL HABEŞOĞLU</t>
        </is>
      </c>
      <c r="B71" s="131" t="inlineStr">
        <is>
          <t>ÖZDERE</t>
        </is>
      </c>
      <c r="C71" s="131" t="n">
        <v>28.4</v>
      </c>
      <c r="D71" s="131" t="inlineStr">
        <is>
          <t>https://www.google.com/maps/dir/?api=1&amp;origin=38.014974%2C27.127643&amp;destination=38.240289%2C27.281412&amp;travelmode=driving</t>
        </is>
      </c>
      <c r="E71" s="131" t="inlineStr">
        <is>
          <t>Hayır</t>
        </is>
      </c>
      <c r="F71" s="131" t="inlineStr">
        <is>
          <t>ÖZDERE</t>
        </is>
      </c>
      <c r="G71" s="131" t="n">
        <v>3.2</v>
      </c>
      <c r="H71" s="131" t="inlineStr">
        <is>
          <t>https://www.google.com/maps/dir/?api=1&amp;origin=38.014974%2C27.127643&amp;destination=38.021894%2C27.092563&amp;travelmode=driving</t>
        </is>
      </c>
      <c r="I71" s="131" t="inlineStr">
        <is>
          <t>TORBALI 4</t>
        </is>
      </c>
      <c r="J71" s="131" t="n">
        <v>24.9</v>
      </c>
      <c r="K71" s="131" t="inlineStr">
        <is>
          <t>https://www.google.com/maps/dir/?api=1&amp;origin=38.014974%2C27.127643&amp;destination=38.151657%2C27.353193&amp;travelmode=driving</t>
        </is>
      </c>
      <c r="L71" s="131" t="inlineStr">
        <is>
          <t>TORBALI 3</t>
        </is>
      </c>
      <c r="M71" s="131" t="n">
        <v>25</v>
      </c>
      <c r="N71" s="131" t="inlineStr">
        <is>
          <t>https://www.google.com/maps/dir/?api=1&amp;origin=38.014974%2C27.127643&amp;destination=38.14881%2C27.356671&amp;travelmode=driving</t>
        </is>
      </c>
      <c r="O71" s="131" t="inlineStr">
        <is>
          <t>Gerçek - Google Places, mahalle merkezi yaklaşık (Özdere Mah merkezi (yaklaşık))</t>
        </is>
      </c>
    </row>
    <row r="72" ht="15" customHeight="1" s="113">
      <c r="A72" s="131" t="inlineStr">
        <is>
          <t>HAKAN BAYBO</t>
        </is>
      </c>
      <c r="B72" s="131" t="inlineStr">
        <is>
          <t>ÖZDERE</t>
        </is>
      </c>
      <c r="C72" s="131" t="n">
        <v>13.1</v>
      </c>
      <c r="D72" s="131" t="inlineStr">
        <is>
          <t>https://www.google.com/maps/dir/?api=1&amp;origin=38.257196%2C27.133096&amp;destination=38.240289%2C27.281412&amp;travelmode=driving</t>
        </is>
      </c>
      <c r="E72" s="131" t="inlineStr">
        <is>
          <t>Hayır</t>
        </is>
      </c>
      <c r="F72" s="131" t="inlineStr">
        <is>
          <t>MENDERES</t>
        </is>
      </c>
      <c r="G72" s="131" t="n">
        <v>0.7</v>
      </c>
      <c r="H72" s="131" t="inlineStr">
        <is>
          <t>https://www.google.com/maps/dir/?api=1&amp;origin=38.257196%2C27.133096&amp;destination=38.260463%2C27.125587&amp;travelmode=driving</t>
        </is>
      </c>
      <c r="I72" s="131" t="inlineStr">
        <is>
          <t>GAZİEMİR-2</t>
        </is>
      </c>
      <c r="J72" s="131" t="n">
        <v>6.7</v>
      </c>
      <c r="K72" s="131" t="inlineStr">
        <is>
          <t>https://www.google.com/maps/dir/?api=1&amp;origin=38.257196%2C27.133096&amp;destination=38.317546%2C27.133478&amp;travelmode=driving</t>
        </is>
      </c>
      <c r="L72" s="131" t="inlineStr">
        <is>
          <t>GAZİEMİR-6</t>
        </is>
      </c>
      <c r="M72" s="131" t="n">
        <v>6.7</v>
      </c>
      <c r="N72" s="131" t="inlineStr">
        <is>
          <t>https://www.google.com/maps/dir/?api=1&amp;origin=38.257196%2C27.133096&amp;destination=38.317553%2C27.130542&amp;travelmode=driving</t>
        </is>
      </c>
      <c r="O72" s="131" t="inlineStr">
        <is>
          <t>Gerçek - Google Places (Palmiye Sitesi)</t>
        </is>
      </c>
    </row>
    <row r="73" ht="15" customHeight="1" s="113">
      <c r="A73" s="131" t="inlineStr">
        <is>
          <t>FAHRİYE DRAGONAVA</t>
        </is>
      </c>
      <c r="B73" s="131" t="inlineStr">
        <is>
          <t>GAZİEMİR-1</t>
        </is>
      </c>
      <c r="C73" s="131" t="n">
        <v>18.8</v>
      </c>
      <c r="D73" s="131" t="inlineStr">
        <is>
          <t>https://www.google.com/maps/dir/?api=1&amp;origin=38.389%2C27.18&amp;destination=38.240289%2C27.281412&amp;travelmode=driving</t>
        </is>
      </c>
      <c r="E73" s="131" t="inlineStr">
        <is>
          <t>Hayır</t>
        </is>
      </c>
      <c r="F73" s="131" t="inlineStr">
        <is>
          <t>ŞİRİNYER</t>
        </is>
      </c>
      <c r="G73" s="131" t="n">
        <v>2.4</v>
      </c>
      <c r="H73" s="131" t="inlineStr">
        <is>
          <t>https://www.google.com/maps/dir/?api=1&amp;origin=38.389%2C27.18&amp;destination=38.399377%2C27.155469&amp;travelmode=driving</t>
        </is>
      </c>
      <c r="I73" s="131" t="inlineStr">
        <is>
          <t>ŞİRİNYER 2</t>
        </is>
      </c>
      <c r="J73" s="131" t="n">
        <v>2.5</v>
      </c>
      <c r="K73" s="131" t="inlineStr">
        <is>
          <t>https://www.google.com/maps/dir/?api=1&amp;origin=38.389%2C27.18&amp;destination=38.3911321%2C27.1511743&amp;travelmode=driving</t>
        </is>
      </c>
      <c r="L73" s="131" t="inlineStr">
        <is>
          <t>GEDİZ</t>
        </is>
      </c>
      <c r="M73" s="131" t="n">
        <v>2.7</v>
      </c>
      <c r="N73" s="131" t="inlineStr">
        <is>
          <t>https://www.google.com/maps/dir/?api=1&amp;origin=38.389%2C27.18&amp;destination=38.37066%2C27.159618&amp;travelmode=driving</t>
        </is>
      </c>
      <c r="O73" s="131" t="inlineStr">
        <is>
          <t>Dummy - değiştiriniz</t>
        </is>
      </c>
    </row>
    <row r="74" ht="15" customHeight="1" s="113">
      <c r="A74" s="131" t="inlineStr">
        <is>
          <t>SONGÜL AY</t>
        </is>
      </c>
      <c r="B74" s="131" t="inlineStr">
        <is>
          <t>GAZİEMİR-1</t>
        </is>
      </c>
      <c r="C74" s="131" t="n">
        <v>19.4</v>
      </c>
      <c r="D74" s="131" t="inlineStr">
        <is>
          <t>https://www.google.com/maps/dir/?api=1&amp;origin=38.363222%2C27.124085&amp;destination=38.240289%2C27.281412&amp;travelmode=driving</t>
        </is>
      </c>
      <c r="E74" s="131" t="inlineStr">
        <is>
          <t>Hayır</t>
        </is>
      </c>
      <c r="F74" s="131" t="inlineStr">
        <is>
          <t>ESKİİZMİR</t>
        </is>
      </c>
      <c r="G74" s="131" t="n">
        <v>1.9</v>
      </c>
      <c r="H74" s="131" t="inlineStr">
        <is>
          <t>https://www.google.com/maps/dir/?api=1&amp;origin=38.363222%2C27.124085&amp;destination=38.374534%2C27.107659&amp;travelmode=driving</t>
        </is>
      </c>
      <c r="I74" s="131" t="inlineStr">
        <is>
          <t>BUCA</t>
        </is>
      </c>
      <c r="J74" s="131" t="n">
        <v>2.6</v>
      </c>
      <c r="K74" s="131" t="inlineStr">
        <is>
          <t>https://www.google.com/maps/dir/?api=1&amp;origin=38.363222%2C27.124085&amp;destination=38.373039%2C27.150591&amp;travelmode=driving</t>
        </is>
      </c>
      <c r="L74" s="131" t="inlineStr">
        <is>
          <t>GEDİZ</t>
        </is>
      </c>
      <c r="M74" s="131" t="n">
        <v>3.2</v>
      </c>
      <c r="N74" s="131" t="inlineStr">
        <is>
          <t>https://www.google.com/maps/dir/?api=1&amp;origin=38.363222%2C27.124085&amp;destination=38.37066%2C27.159618&amp;travelmode=driving</t>
        </is>
      </c>
      <c r="O74" s="131" t="inlineStr">
        <is>
          <t>Gerçek - Google Places (5083. Sk. No:22)</t>
        </is>
      </c>
    </row>
    <row r="75" ht="15" customHeight="1" s="113">
      <c r="A75" s="131" t="inlineStr">
        <is>
          <t>MERVE NERGİZ</t>
        </is>
      </c>
      <c r="B75" s="131" t="inlineStr">
        <is>
          <t>GAZİEMİR-1</t>
        </is>
      </c>
      <c r="C75" s="131" t="n">
        <v>18.9</v>
      </c>
      <c r="D75" s="131" t="inlineStr">
        <is>
          <t>https://www.google.com/maps/dir/?api=1&amp;origin=38.39%2C27.18&amp;destination=38.240289%2C27.281412&amp;travelmode=driving</t>
        </is>
      </c>
      <c r="E75" s="131" t="inlineStr">
        <is>
          <t>Hayır</t>
        </is>
      </c>
      <c r="F75" s="131" t="inlineStr">
        <is>
          <t>ŞİRİNYER</t>
        </is>
      </c>
      <c r="G75" s="131" t="n">
        <v>2.4</v>
      </c>
      <c r="H75" s="131" t="inlineStr">
        <is>
          <t>https://www.google.com/maps/dir/?api=1&amp;origin=38.39%2C27.18&amp;destination=38.399377%2C27.155469&amp;travelmode=driving</t>
        </is>
      </c>
      <c r="I75" s="131" t="inlineStr">
        <is>
          <t>ŞİRİNYER 2</t>
        </is>
      </c>
      <c r="J75" s="131" t="n">
        <v>2.5</v>
      </c>
      <c r="K75" s="131" t="inlineStr">
        <is>
          <t>https://www.google.com/maps/dir/?api=1&amp;origin=38.39%2C27.18&amp;destination=38.3911321%2C27.1511743&amp;travelmode=driving</t>
        </is>
      </c>
      <c r="L75" s="131" t="inlineStr">
        <is>
          <t>HAL DEPO</t>
        </is>
      </c>
      <c r="M75" s="131" t="n">
        <v>2.7</v>
      </c>
      <c r="N75" s="131" t="inlineStr">
        <is>
          <t>https://www.google.com/maps/dir/?api=1&amp;origin=38.39%2C27.18&amp;destination=38.412%2C27.168&amp;travelmode=driving</t>
        </is>
      </c>
      <c r="O75" s="131" t="inlineStr">
        <is>
          <t>Dummy - değiştiriniz</t>
        </is>
      </c>
    </row>
    <row r="76" ht="15" customHeight="1" s="113">
      <c r="A76" s="131" t="inlineStr">
        <is>
          <t>MERVE DENLİ</t>
        </is>
      </c>
      <c r="B76" s="131" t="inlineStr">
        <is>
          <t>GAZİEMİR-1</t>
        </is>
      </c>
      <c r="C76" s="131" t="n">
        <v>1.8</v>
      </c>
      <c r="D76" s="131" t="inlineStr">
        <is>
          <t>https://www.google.com/maps/dir/?api=1&amp;origin=38.225735%2C27.27349&amp;destination=38.240289%2C27.281412&amp;travelmode=driving</t>
        </is>
      </c>
      <c r="E76" s="131" t="inlineStr">
        <is>
          <t>Evet</t>
        </is>
      </c>
      <c r="F76" s="131" t="inlineStr">
        <is>
          <t>AYRANCILAR</t>
        </is>
      </c>
      <c r="G76" s="131" t="n">
        <v>1.8</v>
      </c>
      <c r="H76" s="131" t="inlineStr">
        <is>
          <t>https://www.google.com/maps/dir/?api=1&amp;origin=38.225735%2C27.27349&amp;destination=38.240289%2C27.281412&amp;travelmode=driving</t>
        </is>
      </c>
      <c r="I76" s="131" t="inlineStr">
        <is>
          <t>TORBALI 5</t>
        </is>
      </c>
      <c r="J76" s="131" t="n">
        <v>9</v>
      </c>
      <c r="K76" s="131" t="inlineStr">
        <is>
          <t>https://www.google.com/maps/dir/?api=1&amp;origin=38.225735%2C27.27349&amp;destination=38.171353%2C27.349829&amp;travelmode=driving</t>
        </is>
      </c>
      <c r="L76" s="131" t="inlineStr">
        <is>
          <t>TORBALI 2</t>
        </is>
      </c>
      <c r="M76" s="131" t="n">
        <v>9.9</v>
      </c>
      <c r="N76" s="131" t="inlineStr">
        <is>
          <t>https://www.google.com/maps/dir/?api=1&amp;origin=38.225735%2C27.27349&amp;destination=38.164664%2C27.356116&amp;travelmode=driving</t>
        </is>
      </c>
      <c r="O76" s="131" t="inlineStr">
        <is>
          <t>Gerçek - Google Places, mahalle merkezi yaklaşık (İnönü Mah merkezi (yaklaşık))</t>
        </is>
      </c>
    </row>
    <row r="77" ht="15" customHeight="1" s="113">
      <c r="A77" s="131" t="inlineStr">
        <is>
          <t>ULUHAN ÇAKIR</t>
        </is>
      </c>
      <c r="B77" s="131" t="inlineStr">
        <is>
          <t>GAZİEMİR-1</t>
        </is>
      </c>
      <c r="C77" s="131" t="n">
        <v>17.7</v>
      </c>
      <c r="D77" s="131" t="inlineStr">
        <is>
          <t>https://www.google.com/maps/dir/?api=1&amp;origin=38.350531%2C27.135782&amp;destination=38.240289%2C27.281412&amp;travelmode=driving</t>
        </is>
      </c>
      <c r="E77" s="131" t="inlineStr">
        <is>
          <t>Hayır</t>
        </is>
      </c>
      <c r="F77" s="131" t="inlineStr">
        <is>
          <t>GAZİEMİR-1</t>
        </is>
      </c>
      <c r="G77" s="131" t="n">
        <v>2.8</v>
      </c>
      <c r="H77" s="131" t="inlineStr">
        <is>
          <t>https://www.google.com/maps/dir/?api=1&amp;origin=38.350531%2C27.135782&amp;destination=38.32574%2C27.131725&amp;travelmode=driving</t>
        </is>
      </c>
      <c r="I77" s="131" t="inlineStr">
        <is>
          <t>BUCA</t>
        </is>
      </c>
      <c r="J77" s="131" t="n">
        <v>2.8</v>
      </c>
      <c r="K77" s="131" t="inlineStr">
        <is>
          <t>https://www.google.com/maps/dir/?api=1&amp;origin=38.350531%2C27.135782&amp;destination=38.373039%2C27.150591&amp;travelmode=driving</t>
        </is>
      </c>
      <c r="L77" s="131" t="inlineStr">
        <is>
          <t>GAZİEMİR-5</t>
        </is>
      </c>
      <c r="M77" s="131" t="n">
        <v>2.8</v>
      </c>
      <c r="N77" s="131" t="inlineStr">
        <is>
          <t>https://www.google.com/maps/dir/?api=1&amp;origin=38.350531%2C27.135782&amp;destination=38.3283%2C27.11964&amp;travelmode=driving</t>
        </is>
      </c>
      <c r="O77" s="131" t="inlineStr">
        <is>
          <t>Gerçek - Google Places (376. Sk. No:12)</t>
        </is>
      </c>
    </row>
    <row r="78" ht="15" customHeight="1" s="113">
      <c r="A78" s="131" t="inlineStr">
        <is>
          <t>JEMAL HEMRAYEVA</t>
        </is>
      </c>
      <c r="B78" s="131" t="inlineStr">
        <is>
          <t>GAZİEMİR-1</t>
        </is>
      </c>
      <c r="C78" s="131" t="n">
        <v>19.4</v>
      </c>
      <c r="D78" s="131" t="inlineStr">
        <is>
          <t>https://www.google.com/maps/dir/?api=1&amp;origin=38.385%2C27.157&amp;destination=38.240289%2C27.281412&amp;travelmode=driving</t>
        </is>
      </c>
      <c r="E78" s="131" t="inlineStr">
        <is>
          <t>Hayır</t>
        </is>
      </c>
      <c r="F78" s="131" t="inlineStr">
        <is>
          <t>ŞİRİNYER 2</t>
        </is>
      </c>
      <c r="G78" s="131" t="n">
        <v>0.9</v>
      </c>
      <c r="H78" s="131" t="inlineStr">
        <is>
          <t>https://www.google.com/maps/dir/?api=1&amp;origin=38.385%2C27.157&amp;destination=38.3911321%2C27.1511743&amp;travelmode=driving</t>
        </is>
      </c>
      <c r="I78" s="131" t="inlineStr">
        <is>
          <t>BUCA2</t>
        </is>
      </c>
      <c r="J78" s="131" t="n">
        <v>1.3</v>
      </c>
      <c r="K78" s="131" t="inlineStr">
        <is>
          <t>https://www.google.com/maps/dir/?api=1&amp;origin=38.385%2C27.157&amp;destination=38.394722%2C27.148207&amp;travelmode=driving</t>
        </is>
      </c>
      <c r="L78" s="131" t="inlineStr">
        <is>
          <t>BUCA</t>
        </is>
      </c>
      <c r="M78" s="131" t="n">
        <v>1.4</v>
      </c>
      <c r="N78" s="131" t="inlineStr">
        <is>
          <t>https://www.google.com/maps/dir/?api=1&amp;origin=38.385%2C27.157&amp;destination=38.373039%2C27.150591&amp;travelmode=driving</t>
        </is>
      </c>
      <c r="O78" s="131" t="inlineStr">
        <is>
          <t>Dummy - değiştiriniz</t>
        </is>
      </c>
    </row>
    <row r="79" ht="15" customHeight="1" s="113">
      <c r="A79" s="131" t="inlineStr">
        <is>
          <t>HÜLYA ÖĞLÜ</t>
        </is>
      </c>
      <c r="B79" s="131" t="inlineStr">
        <is>
          <t>GAZİEMİR-1</t>
        </is>
      </c>
      <c r="C79" s="131" t="n">
        <v>10.8</v>
      </c>
      <c r="D79" s="131" t="inlineStr">
        <is>
          <t>https://www.google.com/maps/dir/?api=1&amp;origin=38.234855%2C27.157783&amp;destination=38.240289%2C27.281412&amp;travelmode=driving</t>
        </is>
      </c>
      <c r="E79" s="131" t="inlineStr">
        <is>
          <t>Hayır</t>
        </is>
      </c>
      <c r="F79" s="131" t="inlineStr">
        <is>
          <t>MENDERES</t>
        </is>
      </c>
      <c r="G79" s="131" t="n">
        <v>4</v>
      </c>
      <c r="H79" s="131" t="inlineStr">
        <is>
          <t>https://www.google.com/maps/dir/?api=1&amp;origin=38.234855%2C27.157783&amp;destination=38.260463%2C27.125587&amp;travelmode=driving</t>
        </is>
      </c>
      <c r="I79" s="131" t="inlineStr">
        <is>
          <t>GAZİEMİR-2</t>
        </is>
      </c>
      <c r="J79" s="131" t="n">
        <v>9.4</v>
      </c>
      <c r="K79" s="131" t="inlineStr">
        <is>
          <t>https://www.google.com/maps/dir/?api=1&amp;origin=38.234855%2C27.157783&amp;destination=38.317546%2C27.133478&amp;travelmode=driving</t>
        </is>
      </c>
      <c r="L79" s="131" t="inlineStr">
        <is>
          <t>GAZİEMİR-6</t>
        </is>
      </c>
      <c r="M79" s="131" t="n">
        <v>9.5</v>
      </c>
      <c r="N79" s="131" t="inlineStr">
        <is>
          <t>https://www.google.com/maps/dir/?api=1&amp;origin=38.234855%2C27.157783&amp;destination=38.317553%2C27.130542&amp;travelmode=driving</t>
        </is>
      </c>
      <c r="O79" s="131" t="inlineStr">
        <is>
          <t>Gerçek - Google Places (Ozturkler Sk. No:88)</t>
        </is>
      </c>
    </row>
    <row r="80" ht="15" customHeight="1" s="113">
      <c r="A80" s="131" t="inlineStr">
        <is>
          <t>SERVET SEZGİN</t>
        </is>
      </c>
      <c r="B80" s="131" t="inlineStr">
        <is>
          <t>GAZİEMİR-1</t>
        </is>
      </c>
      <c r="C80" s="131" t="n">
        <v>42.2</v>
      </c>
      <c r="D80" s="131" t="inlineStr">
        <is>
          <t>https://www.google.com/maps/dir/?api=1&amp;origin=38.39879%2C27.15074&amp;destination=38.021894%2C27.092563&amp;travelmode=driving</t>
        </is>
      </c>
      <c r="E80" s="131" t="inlineStr">
        <is>
          <t>Hayır</t>
        </is>
      </c>
      <c r="F80" s="131" t="inlineStr">
        <is>
          <t>ŞİRİNYER</t>
        </is>
      </c>
      <c r="G80" s="131" t="n">
        <v>0.4</v>
      </c>
      <c r="H80" s="131" t="inlineStr">
        <is>
          <t>https://www.google.com/maps/dir/?api=1&amp;origin=38.39879%2C27.15074&amp;destination=38.399377%2C27.155469&amp;travelmode=driving</t>
        </is>
      </c>
      <c r="I80" s="131" t="inlineStr">
        <is>
          <t>BUCA2</t>
        </is>
      </c>
      <c r="J80" s="131" t="n">
        <v>0.5</v>
      </c>
      <c r="K80" s="131" t="inlineStr">
        <is>
          <t>https://www.google.com/maps/dir/?api=1&amp;origin=38.39879%2C27.15074&amp;destination=38.394722%2C27.148207&amp;travelmode=driving</t>
        </is>
      </c>
      <c r="L80" s="131" t="inlineStr">
        <is>
          <t>ŞİRİNYER 2</t>
        </is>
      </c>
      <c r="M80" s="131" t="n">
        <v>0.9</v>
      </c>
      <c r="N80" s="131" t="inlineStr">
        <is>
          <t>https://www.google.com/maps/dir/?api=1&amp;origin=38.39879%2C27.15074&amp;destination=38.3911321%2C27.1511743&amp;travelmode=driving</t>
        </is>
      </c>
      <c r="O80" s="131" t="inlineStr">
        <is>
          <t>Gerçek - Google Places, mahalle merkezi yaklaşık (Laleli Mah merkezi (yaklaşık))</t>
        </is>
      </c>
    </row>
    <row r="81" ht="15" customHeight="1" s="113">
      <c r="A81" s="131" t="inlineStr">
        <is>
          <t>ALİ AYDIN</t>
        </is>
      </c>
      <c r="B81" s="131" t="inlineStr">
        <is>
          <t>GAZİEMİR-1</t>
        </is>
      </c>
      <c r="C81" s="131" t="n">
        <v>34.1</v>
      </c>
      <c r="D81" s="131" t="inlineStr">
        <is>
          <t>https://www.google.com/maps/dir/?api=1&amp;origin=38.327287%2C27.124366&amp;destination=38.021894%2C27.092563&amp;travelmode=driving</t>
        </is>
      </c>
      <c r="E81" s="131" t="inlineStr">
        <is>
          <t>Hayır</t>
        </is>
      </c>
      <c r="F81" s="131" t="inlineStr">
        <is>
          <t>GAZİEMİR-3</t>
        </is>
      </c>
      <c r="G81" s="131" t="n">
        <v>0.4</v>
      </c>
      <c r="H81" s="131" t="inlineStr">
        <is>
          <t>https://www.google.com/maps/dir/?api=1&amp;origin=38.327287%2C27.124366&amp;destination=38.32406%2C27.121958&amp;travelmode=driving</t>
        </is>
      </c>
      <c r="I81" s="131" t="inlineStr">
        <is>
          <t>GAZİEMİR-5</t>
        </is>
      </c>
      <c r="J81" s="131" t="n">
        <v>0.4</v>
      </c>
      <c r="K81" s="131" t="inlineStr">
        <is>
          <t>https://www.google.com/maps/dir/?api=1&amp;origin=38.327287%2C27.124366&amp;destination=38.3283%2C27.11964&amp;travelmode=driving</t>
        </is>
      </c>
      <c r="L81" s="131" t="inlineStr">
        <is>
          <t>GAZİEMİR-4</t>
        </is>
      </c>
      <c r="M81" s="131" t="n">
        <v>0.6</v>
      </c>
      <c r="N81" s="131" t="inlineStr">
        <is>
          <t>https://www.google.com/maps/dir/?api=1&amp;origin=38.327287%2C27.124366&amp;destination=38.323481%2C27.129036&amp;travelmode=driving</t>
        </is>
      </c>
      <c r="O81" s="131" t="inlineStr">
        <is>
          <t>Gerçek - Google Places (93. Sk No:20)</t>
        </is>
      </c>
    </row>
    <row r="82" ht="15" customHeight="1" s="113">
      <c r="A82" s="131" t="inlineStr">
        <is>
          <t>MURAT JUMAYEV</t>
        </is>
      </c>
      <c r="B82" s="131" t="inlineStr">
        <is>
          <t>GAZİEMİR-1</t>
        </is>
      </c>
      <c r="C82" s="131" t="n">
        <v>40.7</v>
      </c>
      <c r="D82" s="131" t="inlineStr">
        <is>
          <t>https://www.google.com/maps/dir/?api=1&amp;origin=38.384%2C27.157&amp;destination=38.021894%2C27.092563&amp;travelmode=driving</t>
        </is>
      </c>
      <c r="E82" s="131" t="inlineStr">
        <is>
          <t>Hayır</t>
        </is>
      </c>
      <c r="F82" s="131" t="inlineStr">
        <is>
          <t>ŞİRİNYER 2</t>
        </is>
      </c>
      <c r="G82" s="131" t="n">
        <v>0.9</v>
      </c>
      <c r="H82" s="131" t="inlineStr">
        <is>
          <t>https://www.google.com/maps/dir/?api=1&amp;origin=38.384%2C27.157&amp;destination=38.3911321%2C27.1511743&amp;travelmode=driving</t>
        </is>
      </c>
      <c r="I82" s="131" t="inlineStr">
        <is>
          <t>BUCA</t>
        </is>
      </c>
      <c r="J82" s="131" t="n">
        <v>1.3</v>
      </c>
      <c r="K82" s="131" t="inlineStr">
        <is>
          <t>https://www.google.com/maps/dir/?api=1&amp;origin=38.384%2C27.157&amp;destination=38.373039%2C27.150591&amp;travelmode=driving</t>
        </is>
      </c>
      <c r="L82" s="131" t="inlineStr">
        <is>
          <t>BUCA2</t>
        </is>
      </c>
      <c r="M82" s="131" t="n">
        <v>1.4</v>
      </c>
      <c r="N82" s="131" t="inlineStr">
        <is>
          <t>https://www.google.com/maps/dir/?api=1&amp;origin=38.384%2C27.157&amp;destination=38.394722%2C27.148207&amp;travelmode=driving</t>
        </is>
      </c>
      <c r="O82" s="131" t="inlineStr">
        <is>
          <t>Dummy - değiştiriniz</t>
        </is>
      </c>
    </row>
    <row r="83" ht="15" customHeight="1" s="113">
      <c r="A83" s="131" t="inlineStr">
        <is>
          <t>RIZA ALTUNÇ</t>
        </is>
      </c>
      <c r="B83" s="131" t="inlineStr">
        <is>
          <t>GAZİEMİR-1</t>
        </is>
      </c>
      <c r="C83" s="131" t="n">
        <v>42.3</v>
      </c>
      <c r="D83" s="131" t="inlineStr">
        <is>
          <t>https://www.google.com/maps/dir/?api=1&amp;origin=38.397%2C27.172&amp;destination=38.021894%2C27.092563&amp;travelmode=driving</t>
        </is>
      </c>
      <c r="E83" s="131" t="inlineStr">
        <is>
          <t>Hayır</t>
        </is>
      </c>
      <c r="F83" s="131" t="inlineStr">
        <is>
          <t>ŞİRİNYER</t>
        </is>
      </c>
      <c r="G83" s="131" t="n">
        <v>1.5</v>
      </c>
      <c r="H83" s="131" t="inlineStr">
        <is>
          <t>https://www.google.com/maps/dir/?api=1&amp;origin=38.397%2C27.172&amp;destination=38.399377%2C27.155469&amp;travelmode=driving</t>
        </is>
      </c>
      <c r="I83" s="131" t="inlineStr">
        <is>
          <t>HAL DEPO</t>
        </is>
      </c>
      <c r="J83" s="131" t="n">
        <v>1.7</v>
      </c>
      <c r="K83" s="131" t="inlineStr">
        <is>
          <t>https://www.google.com/maps/dir/?api=1&amp;origin=38.397%2C27.172&amp;destination=38.412%2C27.168&amp;travelmode=driving</t>
        </is>
      </c>
      <c r="L83" s="131" t="inlineStr">
        <is>
          <t>ŞİRİNYER 2</t>
        </is>
      </c>
      <c r="M83" s="131" t="n">
        <v>1.9</v>
      </c>
      <c r="N83" s="131" t="inlineStr">
        <is>
          <t>https://www.google.com/maps/dir/?api=1&amp;origin=38.397%2C27.172&amp;destination=38.3911321%2C27.1511743&amp;travelmode=driving</t>
        </is>
      </c>
      <c r="O83" s="131" t="inlineStr">
        <is>
          <t>Dummy - değiştiriniz</t>
        </is>
      </c>
    </row>
    <row r="84" ht="15" customHeight="1" s="113">
      <c r="A84" s="131" t="inlineStr">
        <is>
          <t>VEPA BAYLYYEV</t>
        </is>
      </c>
      <c r="B84" s="131" t="inlineStr">
        <is>
          <t>GAZİEMİR-1</t>
        </is>
      </c>
      <c r="C84" s="131" t="n">
        <v>31.8</v>
      </c>
      <c r="D84" s="131" t="inlineStr">
        <is>
          <t>https://www.google.com/maps/dir/?api=1&amp;origin=38.300173%2C27.177342&amp;destination=38.021894%2C27.092563&amp;travelmode=driving</t>
        </is>
      </c>
      <c r="E84" s="131" t="inlineStr">
        <is>
          <t>Hayır</t>
        </is>
      </c>
      <c r="F84" s="131" t="inlineStr">
        <is>
          <t>GAZİEMİR-2</t>
        </is>
      </c>
      <c r="G84" s="131" t="n">
        <v>4.3</v>
      </c>
      <c r="H84" s="131" t="inlineStr">
        <is>
          <t>https://www.google.com/maps/dir/?api=1&amp;origin=38.300173%2C27.177342&amp;destination=38.317546%2C27.133478&amp;travelmode=driving</t>
        </is>
      </c>
      <c r="I84" s="131" t="inlineStr">
        <is>
          <t>GAZİEMİR-6</t>
        </is>
      </c>
      <c r="J84" s="131" t="n">
        <v>4.5</v>
      </c>
      <c r="K84" s="131" t="inlineStr">
        <is>
          <t>https://www.google.com/maps/dir/?api=1&amp;origin=38.300173%2C27.177342&amp;destination=38.317553%2C27.130542&amp;travelmode=driving</t>
        </is>
      </c>
      <c r="L84" s="131" t="inlineStr">
        <is>
          <t>GAZİEMİR-7</t>
        </is>
      </c>
      <c r="M84" s="131" t="n">
        <v>4.7</v>
      </c>
      <c r="N84" s="131" t="inlineStr">
        <is>
          <t>https://www.google.com/maps/dir/?api=1&amp;origin=38.300173%2C27.177342&amp;destination=38.322099%2C27.131037&amp;travelmode=driving</t>
        </is>
      </c>
      <c r="O84" s="131" t="inlineStr">
        <is>
          <t>Gerçek - Google Places (1060. Sk No:30)</t>
        </is>
      </c>
    </row>
    <row r="85" ht="15" customHeight="1" s="113">
      <c r="A85" s="131" t="inlineStr">
        <is>
          <t>EBRU ŞAŞMAZ</t>
        </is>
      </c>
      <c r="B85" s="131" t="inlineStr">
        <is>
          <t>GAZİEMİR-1</t>
        </is>
      </c>
      <c r="C85" s="131" t="n">
        <v>38.5</v>
      </c>
      <c r="D85" s="131" t="inlineStr">
        <is>
          <t>https://www.google.com/maps/dir/?api=1&amp;origin=38.367111%2C27.118648&amp;destination=38.021894%2C27.092563&amp;travelmode=driving</t>
        </is>
      </c>
      <c r="E85" s="131" t="inlineStr">
        <is>
          <t>Hayır</t>
        </is>
      </c>
      <c r="F85" s="131" t="inlineStr">
        <is>
          <t>ESKİİZMİR</t>
        </is>
      </c>
      <c r="G85" s="131" t="n">
        <v>1.3</v>
      </c>
      <c r="H85" s="131" t="inlineStr">
        <is>
          <t>https://www.google.com/maps/dir/?api=1&amp;origin=38.367111%2C27.118648&amp;destination=38.374534%2C27.107659&amp;travelmode=driving</t>
        </is>
      </c>
      <c r="I85" s="131" t="inlineStr">
        <is>
          <t>BUCA</t>
        </is>
      </c>
      <c r="J85" s="131" t="n">
        <v>2.9</v>
      </c>
      <c r="K85" s="131" t="inlineStr">
        <is>
          <t>https://www.google.com/maps/dir/?api=1&amp;origin=38.367111%2C27.118648&amp;destination=38.373039%2C27.150591&amp;travelmode=driving</t>
        </is>
      </c>
      <c r="L85" s="131" t="inlineStr">
        <is>
          <t>AKEVLER</t>
        </is>
      </c>
      <c r="M85" s="131" t="n">
        <v>3.2</v>
      </c>
      <c r="N85" s="131" t="inlineStr">
        <is>
          <t>https://www.google.com/maps/dir/?api=1&amp;origin=38.367111%2C27.118648&amp;destination=38.394301%2C27.105194&amp;travelmode=driving</t>
        </is>
      </c>
      <c r="O85" s="131" t="inlineStr">
        <is>
          <t>Gerçek - Google Places (3698. Sk No:77)</t>
        </is>
      </c>
    </row>
    <row r="86" ht="15" customHeight="1" s="113">
      <c r="A86" s="131" t="inlineStr">
        <is>
          <t>RAMAZAN ALTUĞ</t>
        </is>
      </c>
      <c r="B86" s="131" t="inlineStr">
        <is>
          <t>GAZİEMİR-1</t>
        </is>
      </c>
      <c r="C86" s="131" t="n">
        <v>40.7</v>
      </c>
      <c r="D86" s="131" t="inlineStr">
        <is>
          <t>https://www.google.com/maps/dir/?api=1&amp;origin=38.387519%2C27.1224&amp;destination=38.021894%2C27.092563&amp;travelmode=driving</t>
        </is>
      </c>
      <c r="E86" s="131" t="inlineStr">
        <is>
          <t>Hayır</t>
        </is>
      </c>
      <c r="F86" s="131" t="inlineStr">
        <is>
          <t>BOZYAKA</t>
        </is>
      </c>
      <c r="G86" s="131" t="n">
        <v>1.1</v>
      </c>
      <c r="H86" s="131" t="inlineStr">
        <is>
          <t>https://www.google.com/maps/dir/?api=1&amp;origin=38.387519%2C27.1224&amp;destination=38.397598%2C27.122202&amp;travelmode=driving</t>
        </is>
      </c>
      <c r="I86" s="131" t="inlineStr">
        <is>
          <t>AKEVLER</t>
        </is>
      </c>
      <c r="J86" s="131" t="n">
        <v>1.7</v>
      </c>
      <c r="K86" s="131" t="inlineStr">
        <is>
          <t>https://www.google.com/maps/dir/?api=1&amp;origin=38.387519%2C27.1224&amp;destination=38.394301%2C27.105194&amp;travelmode=driving</t>
        </is>
      </c>
      <c r="L86" s="131" t="inlineStr">
        <is>
          <t>İZMİRSPOR</t>
        </is>
      </c>
      <c r="M86" s="131" t="n">
        <v>1.8</v>
      </c>
      <c r="N86" s="131" t="inlineStr">
        <is>
          <t>https://www.google.com/maps/dir/?api=1&amp;origin=38.387519%2C27.1224&amp;destination=38.403691%2C27.119105&amp;travelmode=driving</t>
        </is>
      </c>
      <c r="O86" s="131" t="inlineStr">
        <is>
          <t>Gerçek - Google Places (3107. Sk No:33)</t>
        </is>
      </c>
    </row>
    <row r="87" ht="15" customHeight="1" s="113">
      <c r="A87" s="131" t="inlineStr">
        <is>
          <t>İSMAİL KAAN KABA</t>
        </is>
      </c>
      <c r="B87" s="131" t="inlineStr">
        <is>
          <t>GAZİEMİR-1</t>
        </is>
      </c>
      <c r="C87" s="131" t="n">
        <v>35.1</v>
      </c>
      <c r="D87" s="131" t="inlineStr">
        <is>
          <t>https://www.google.com/maps/dir/?api=1&amp;origin=38.337403%2C27.104069&amp;destination=38.021894%2C27.092563&amp;travelmode=driving</t>
        </is>
      </c>
      <c r="E87" s="131" t="inlineStr">
        <is>
          <t>Hayır</t>
        </is>
      </c>
      <c r="F87" s="131" t="inlineStr">
        <is>
          <t>GAZİEMİR-5</t>
        </is>
      </c>
      <c r="G87" s="131" t="n">
        <v>1.7</v>
      </c>
      <c r="H87" s="131" t="inlineStr">
        <is>
          <t>https://www.google.com/maps/dir/?api=1&amp;origin=38.337403%2C27.104069&amp;destination=38.3283%2C27.11964&amp;travelmode=driving</t>
        </is>
      </c>
      <c r="I87" s="131" t="inlineStr">
        <is>
          <t>GAZİEMİR-3</t>
        </is>
      </c>
      <c r="J87" s="131" t="n">
        <v>2.2</v>
      </c>
      <c r="K87" s="131" t="inlineStr">
        <is>
          <t>https://www.google.com/maps/dir/?api=1&amp;origin=38.337403%2C27.104069&amp;destination=38.32406%2C27.121958&amp;travelmode=driving</t>
        </is>
      </c>
      <c r="L87" s="131" t="inlineStr">
        <is>
          <t>GAZİEMİR-4</t>
        </is>
      </c>
      <c r="M87" s="131" t="n">
        <v>2.7</v>
      </c>
      <c r="N87" s="131" t="inlineStr">
        <is>
          <t>https://www.google.com/maps/dir/?api=1&amp;origin=38.337403%2C27.104069&amp;destination=38.323481%2C27.129036&amp;travelmode=driving</t>
        </is>
      </c>
      <c r="O87" s="131" t="inlineStr">
        <is>
          <t>Gerçek - Google Places (800. Sk No:67)</t>
        </is>
      </c>
    </row>
    <row r="88" ht="15" customHeight="1" s="113">
      <c r="A88" s="131" t="inlineStr">
        <is>
          <t>KÜBRA AKPINAR</t>
        </is>
      </c>
      <c r="B88" s="131" t="inlineStr">
        <is>
          <t>GAZİEMİR-2</t>
        </is>
      </c>
      <c r="C88" s="131" t="n">
        <v>7.4</v>
      </c>
      <c r="D88" s="131" t="inlineStr">
        <is>
          <t>https://www.google.com/maps/dir/?api=1&amp;origin=38.377%2C27.185&amp;destination=38.32574%2C27.131725&amp;travelmode=driving</t>
        </is>
      </c>
      <c r="E88" s="131" t="inlineStr">
        <is>
          <t>Hayır</t>
        </is>
      </c>
      <c r="F88" s="131" t="inlineStr">
        <is>
          <t>GEDİZ</t>
        </is>
      </c>
      <c r="G88" s="131" t="n">
        <v>2.3</v>
      </c>
      <c r="H88" s="131" t="inlineStr">
        <is>
          <t>https://www.google.com/maps/dir/?api=1&amp;origin=38.377%2C27.185&amp;destination=38.37066%2C27.159618&amp;travelmode=driving</t>
        </is>
      </c>
      <c r="I88" s="131" t="inlineStr">
        <is>
          <t>BUCA</t>
        </is>
      </c>
      <c r="J88" s="131" t="n">
        <v>3</v>
      </c>
      <c r="K88" s="131" t="inlineStr">
        <is>
          <t>https://www.google.com/maps/dir/?api=1&amp;origin=38.377%2C27.185&amp;destination=38.373039%2C27.150591&amp;travelmode=driving</t>
        </is>
      </c>
      <c r="L88" s="131" t="inlineStr">
        <is>
          <t>ŞİRİNYER 2</t>
        </is>
      </c>
      <c r="M88" s="131" t="n">
        <v>3.3</v>
      </c>
      <c r="N88" s="131" t="inlineStr">
        <is>
          <t>https://www.google.com/maps/dir/?api=1&amp;origin=38.377%2C27.185&amp;destination=38.3911321%2C27.1511743&amp;travelmode=driving</t>
        </is>
      </c>
      <c r="O88" s="131" t="inlineStr">
        <is>
          <t>Dummy - değiştiriniz</t>
        </is>
      </c>
    </row>
    <row r="89" ht="15" customHeight="1" s="113">
      <c r="A89" s="131" t="inlineStr">
        <is>
          <t>FATMA SEVGEN</t>
        </is>
      </c>
      <c r="B89" s="131" t="inlineStr">
        <is>
          <t>GAZİEMİR-2</t>
        </is>
      </c>
      <c r="C89" s="131" t="n">
        <v>3</v>
      </c>
      <c r="D89" s="131" t="inlineStr">
        <is>
          <t>https://www.google.com/maps/dir/?api=1&amp;origin=38.351772%2C27.12447&amp;destination=38.32574%2C27.131725&amp;travelmode=driving</t>
        </is>
      </c>
      <c r="E89" s="131" t="inlineStr">
        <is>
          <t>Hayır</t>
        </is>
      </c>
      <c r="F89" s="131" t="inlineStr">
        <is>
          <t>GAZİEMİR-5</t>
        </is>
      </c>
      <c r="G89" s="131" t="n">
        <v>2.6</v>
      </c>
      <c r="H89" s="131" t="inlineStr">
        <is>
          <t>https://www.google.com/maps/dir/?api=1&amp;origin=38.351772%2C27.12447&amp;destination=38.3283%2C27.11964&amp;travelmode=driving</t>
        </is>
      </c>
      <c r="I89" s="131" t="inlineStr">
        <is>
          <t>ESKİİZMİR</t>
        </is>
      </c>
      <c r="J89" s="131" t="n">
        <v>2.9</v>
      </c>
      <c r="K89" s="131" t="inlineStr">
        <is>
          <t>https://www.google.com/maps/dir/?api=1&amp;origin=38.351772%2C27.12447&amp;destination=38.374534%2C27.107659&amp;travelmode=driving</t>
        </is>
      </c>
      <c r="L89" s="131" t="inlineStr">
        <is>
          <t>GAZİEMİR-1</t>
        </is>
      </c>
      <c r="M89" s="131" t="n">
        <v>3</v>
      </c>
      <c r="N89" s="131" t="inlineStr">
        <is>
          <t>https://www.google.com/maps/dir/?api=1&amp;origin=38.351772%2C27.12447&amp;destination=38.32574%2C27.131725&amp;travelmode=driving</t>
        </is>
      </c>
      <c r="O89" s="131" t="inlineStr">
        <is>
          <t>Gerçek - Google Places (153. Sk No:6)</t>
        </is>
      </c>
    </row>
    <row r="90" ht="15" customHeight="1" s="113">
      <c r="A90" s="131" t="inlineStr">
        <is>
          <t>MYNASYP CHOLLIYEVA</t>
        </is>
      </c>
      <c r="B90" s="131" t="inlineStr">
        <is>
          <t>GAZİEMİR-2</t>
        </is>
      </c>
      <c r="C90" s="131" t="n">
        <v>7.3</v>
      </c>
      <c r="D90" s="131" t="inlineStr">
        <is>
          <t>https://www.google.com/maps/dir/?api=1&amp;origin=38.376%2C27.185&amp;destination=38.32574%2C27.131725&amp;travelmode=driving</t>
        </is>
      </c>
      <c r="E90" s="131" t="inlineStr">
        <is>
          <t>Hayır</t>
        </is>
      </c>
      <c r="F90" s="131" t="inlineStr">
        <is>
          <t>GEDİZ</t>
        </is>
      </c>
      <c r="G90" s="131" t="n">
        <v>2.3</v>
      </c>
      <c r="H90" s="131" t="inlineStr">
        <is>
          <t>https://www.google.com/maps/dir/?api=1&amp;origin=38.376%2C27.185&amp;destination=38.37066%2C27.159618&amp;travelmode=driving</t>
        </is>
      </c>
      <c r="I90" s="131" t="inlineStr">
        <is>
          <t>BUCA</t>
        </is>
      </c>
      <c r="J90" s="131" t="n">
        <v>3</v>
      </c>
      <c r="K90" s="131" t="inlineStr">
        <is>
          <t>https://www.google.com/maps/dir/?api=1&amp;origin=38.376%2C27.185&amp;destination=38.373039%2C27.150591&amp;travelmode=driving</t>
        </is>
      </c>
      <c r="L90" s="131" t="inlineStr">
        <is>
          <t>ŞİRİNYER 2</t>
        </is>
      </c>
      <c r="M90" s="131" t="n">
        <v>3.4</v>
      </c>
      <c r="N90" s="131" t="inlineStr">
        <is>
          <t>https://www.google.com/maps/dir/?api=1&amp;origin=38.376%2C27.185&amp;destination=38.3911321%2C27.1511743&amp;travelmode=driving</t>
        </is>
      </c>
      <c r="O90" s="131" t="inlineStr">
        <is>
          <t>Dummy - değiştiriniz</t>
        </is>
      </c>
    </row>
    <row r="91" ht="15" customHeight="1" s="113">
      <c r="A91" s="131" t="inlineStr">
        <is>
          <t>BARNA KUTLYMURADOVA</t>
        </is>
      </c>
      <c r="B91" s="131" t="inlineStr">
        <is>
          <t>GAZİEMİR-2</t>
        </is>
      </c>
      <c r="C91" s="131" t="n">
        <v>9</v>
      </c>
      <c r="D91" s="131" t="inlineStr">
        <is>
          <t>https://www.google.com/maps/dir/?api=1&amp;origin=38.386%2C27.2&amp;destination=38.32574%2C27.131725&amp;travelmode=driving</t>
        </is>
      </c>
      <c r="E91" s="131" t="inlineStr">
        <is>
          <t>Hayır</t>
        </is>
      </c>
      <c r="F91" s="131" t="inlineStr">
        <is>
          <t>GEDİZ</t>
        </is>
      </c>
      <c r="G91" s="131" t="n">
        <v>3.9</v>
      </c>
      <c r="H91" s="131" t="inlineStr">
        <is>
          <t>https://www.google.com/maps/dir/?api=1&amp;origin=38.386%2C27.2&amp;destination=38.37066%2C27.159618&amp;travelmode=driving</t>
        </is>
      </c>
      <c r="I91" s="131" t="inlineStr">
        <is>
          <t>HAL DEPO</t>
        </is>
      </c>
      <c r="J91" s="131" t="n">
        <v>4</v>
      </c>
      <c r="K91" s="131" t="inlineStr">
        <is>
          <t>https://www.google.com/maps/dir/?api=1&amp;origin=38.386%2C27.2&amp;destination=38.412%2C27.168&amp;travelmode=driving</t>
        </is>
      </c>
      <c r="L91" s="131" t="inlineStr">
        <is>
          <t>ŞİRİNYER</t>
        </is>
      </c>
      <c r="M91" s="131" t="n">
        <v>4.2</v>
      </c>
      <c r="N91" s="131" t="inlineStr">
        <is>
          <t>https://www.google.com/maps/dir/?api=1&amp;origin=38.386%2C27.2&amp;destination=38.399377%2C27.155469&amp;travelmode=driving</t>
        </is>
      </c>
      <c r="O91" s="131" t="inlineStr">
        <is>
          <t>Dummy - değiştiriniz</t>
        </is>
      </c>
    </row>
    <row r="92" ht="15" customHeight="1" s="113">
      <c r="A92" s="131" t="inlineStr">
        <is>
          <t>DOZEL AYBEKOVA</t>
        </is>
      </c>
      <c r="B92" s="131" t="inlineStr">
        <is>
          <t>GAZİEMİR-2</t>
        </is>
      </c>
      <c r="C92" s="131" t="n">
        <v>6.8</v>
      </c>
      <c r="D92" s="131" t="inlineStr">
        <is>
          <t>https://www.google.com/maps/dir/?api=1&amp;origin=38.371%2C27.185&amp;destination=38.32574%2C27.131725&amp;travelmode=driving</t>
        </is>
      </c>
      <c r="E92" s="131" t="inlineStr">
        <is>
          <t>Hayır</t>
        </is>
      </c>
      <c r="F92" s="131" t="inlineStr">
        <is>
          <t>GEDİZ</t>
        </is>
      </c>
      <c r="G92" s="131" t="n">
        <v>2.2</v>
      </c>
      <c r="H92" s="131" t="inlineStr">
        <is>
          <t>https://www.google.com/maps/dir/?api=1&amp;origin=38.371%2C27.185&amp;destination=38.37066%2C27.159618&amp;travelmode=driving</t>
        </is>
      </c>
      <c r="I92" s="131" t="inlineStr">
        <is>
          <t>BUCA</t>
        </is>
      </c>
      <c r="J92" s="131" t="n">
        <v>3</v>
      </c>
      <c r="K92" s="131" t="inlineStr">
        <is>
          <t>https://www.google.com/maps/dir/?api=1&amp;origin=38.371%2C27.185&amp;destination=38.373039%2C27.150591&amp;travelmode=driving</t>
        </is>
      </c>
      <c r="L92" s="131" t="inlineStr">
        <is>
          <t>ŞİRİNYER 2</t>
        </is>
      </c>
      <c r="M92" s="131" t="n">
        <v>3.7</v>
      </c>
      <c r="N92" s="131" t="inlineStr">
        <is>
          <t>https://www.google.com/maps/dir/?api=1&amp;origin=38.371%2C27.185&amp;destination=38.3911321%2C27.1511743&amp;travelmode=driving</t>
        </is>
      </c>
      <c r="O92" s="131" t="inlineStr">
        <is>
          <t>Dummy - değiştiriniz</t>
        </is>
      </c>
    </row>
    <row r="93" ht="15" customHeight="1" s="113">
      <c r="A93" s="131" t="inlineStr">
        <is>
          <t>YAĞMUR YILDIZ</t>
        </is>
      </c>
      <c r="B93" s="131" t="inlineStr">
        <is>
          <t>GAZİEMİR-2</t>
        </is>
      </c>
      <c r="C93" s="131" t="n">
        <v>0.4</v>
      </c>
      <c r="D93" s="131" t="inlineStr">
        <is>
          <t>https://www.google.com/maps/dir/?api=1&amp;origin=38.322501%2C27.133934&amp;destination=38.32574%2C27.131725&amp;travelmode=driving</t>
        </is>
      </c>
      <c r="E93" s="131" t="inlineStr">
        <is>
          <t>Hayır</t>
        </is>
      </c>
      <c r="F93" s="131" t="inlineStr">
        <is>
          <t>GAZİEMİR-7</t>
        </is>
      </c>
      <c r="G93" s="131" t="n">
        <v>0.3</v>
      </c>
      <c r="H93" s="131" t="inlineStr">
        <is>
          <t>https://www.google.com/maps/dir/?api=1&amp;origin=38.322501%2C27.133934&amp;destination=38.322099%2C27.131037&amp;travelmode=driving</t>
        </is>
      </c>
      <c r="I93" s="131" t="inlineStr">
        <is>
          <t>GAZİEMİR-1</t>
        </is>
      </c>
      <c r="J93" s="131" t="n">
        <v>0.4</v>
      </c>
      <c r="K93" s="131" t="inlineStr">
        <is>
          <t>https://www.google.com/maps/dir/?api=1&amp;origin=38.322501%2C27.133934&amp;destination=38.32574%2C27.131725&amp;travelmode=driving</t>
        </is>
      </c>
      <c r="L93" s="131" t="inlineStr">
        <is>
          <t>GAZİEMİR-4</t>
        </is>
      </c>
      <c r="M93" s="131" t="n">
        <v>0.4</v>
      </c>
      <c r="N93" s="131" t="inlineStr">
        <is>
          <t>https://www.google.com/maps/dir/?api=1&amp;origin=38.322501%2C27.133934&amp;destination=38.323481%2C27.129036&amp;travelmode=driving</t>
        </is>
      </c>
      <c r="O93" s="131" t="inlineStr">
        <is>
          <t>Gerçek - Google Places (Kemal Reis Cd No:2)</t>
        </is>
      </c>
    </row>
    <row r="94" ht="15" customHeight="1" s="113">
      <c r="A94" s="131" t="inlineStr">
        <is>
          <t>NOVRUZBEK YADYGAROV</t>
        </is>
      </c>
      <c r="B94" s="131" t="inlineStr">
        <is>
          <t>GAZİEMİR-2</t>
        </is>
      </c>
      <c r="C94" s="131" t="n">
        <v>7.2</v>
      </c>
      <c r="D94" s="131" t="inlineStr">
        <is>
          <t>https://www.google.com/maps/dir/?api=1&amp;origin=38.375%2C27.185&amp;destination=38.32574%2C27.131725&amp;travelmode=driving</t>
        </is>
      </c>
      <c r="E94" s="131" t="inlineStr">
        <is>
          <t>Hayır</t>
        </is>
      </c>
      <c r="F94" s="131" t="inlineStr">
        <is>
          <t>GEDİZ</t>
        </is>
      </c>
      <c r="G94" s="131" t="n">
        <v>2.3</v>
      </c>
      <c r="H94" s="131" t="inlineStr">
        <is>
          <t>https://www.google.com/maps/dir/?api=1&amp;origin=38.375%2C27.185&amp;destination=38.37066%2C27.159618&amp;travelmode=driving</t>
        </is>
      </c>
      <c r="I94" s="131" t="inlineStr">
        <is>
          <t>BUCA</t>
        </is>
      </c>
      <c r="J94" s="131" t="n">
        <v>3</v>
      </c>
      <c r="K94" s="131" t="inlineStr">
        <is>
          <t>https://www.google.com/maps/dir/?api=1&amp;origin=38.375%2C27.185&amp;destination=38.373039%2C27.150591&amp;travelmode=driving</t>
        </is>
      </c>
      <c r="L94" s="131" t="inlineStr">
        <is>
          <t>ŞİRİNYER 2</t>
        </is>
      </c>
      <c r="M94" s="131" t="n">
        <v>3.5</v>
      </c>
      <c r="N94" s="131" t="inlineStr">
        <is>
          <t>https://www.google.com/maps/dir/?api=1&amp;origin=38.375%2C27.185&amp;destination=38.3911321%2C27.1511743&amp;travelmode=driving</t>
        </is>
      </c>
      <c r="O94" s="131" t="inlineStr">
        <is>
          <t>Dummy - değiştiriniz</t>
        </is>
      </c>
    </row>
    <row r="95" ht="15" customHeight="1" s="113">
      <c r="A95" s="131" t="inlineStr">
        <is>
          <t>ORÇUNDOĞANOĞULLARI</t>
        </is>
      </c>
      <c r="B95" s="131" t="inlineStr">
        <is>
          <t>GAZİEMİR-3</t>
        </is>
      </c>
      <c r="C95" s="131" t="n">
        <v>9.699999999999999</v>
      </c>
      <c r="D95" s="131" t="inlineStr">
        <is>
          <t>https://www.google.com/maps/dir/?api=1&amp;origin=38.375%2C27.224&amp;destination=38.32574%2C27.131725&amp;travelmode=driving</t>
        </is>
      </c>
      <c r="E95" s="131" t="inlineStr">
        <is>
          <t>Hayır</t>
        </is>
      </c>
      <c r="F95" s="131" t="inlineStr">
        <is>
          <t>GEDİZ</t>
        </is>
      </c>
      <c r="G95" s="131" t="n">
        <v>5.6</v>
      </c>
      <c r="H95" s="131" t="inlineStr">
        <is>
          <t>https://www.google.com/maps/dir/?api=1&amp;origin=38.375%2C27.224&amp;destination=38.37066%2C27.159618&amp;travelmode=driving</t>
        </is>
      </c>
      <c r="I95" s="131" t="inlineStr">
        <is>
          <t>HAL DEPO</t>
        </is>
      </c>
      <c r="J95" s="131" t="n">
        <v>6.4</v>
      </c>
      <c r="K95" s="131" t="inlineStr">
        <is>
          <t>https://www.google.com/maps/dir/?api=1&amp;origin=38.375%2C27.224&amp;destination=38.412%2C27.168&amp;travelmode=driving</t>
        </is>
      </c>
      <c r="L95" s="131" t="inlineStr">
        <is>
          <t>BUCA</t>
        </is>
      </c>
      <c r="M95" s="131" t="n">
        <v>6.4</v>
      </c>
      <c r="N95" s="131" t="inlineStr">
        <is>
          <t>https://www.google.com/maps/dir/?api=1&amp;origin=38.375%2C27.224&amp;destination=38.373039%2C27.150591&amp;travelmode=driving</t>
        </is>
      </c>
      <c r="O95" s="131" t="inlineStr">
        <is>
          <t>Dummy - değiştiriniz</t>
        </is>
      </c>
    </row>
    <row r="96" ht="15" customHeight="1" s="113">
      <c r="A96" s="131" t="inlineStr">
        <is>
          <t>MEDİNE İRTE</t>
        </is>
      </c>
      <c r="B96" s="131" t="inlineStr">
        <is>
          <t>GAZİEMİR-3</t>
        </is>
      </c>
      <c r="C96" s="131" t="n">
        <v>0.5</v>
      </c>
      <c r="D96" s="131" t="inlineStr">
        <is>
          <t>https://www.google.com/maps/dir/?api=1&amp;origin=38.321556%2C27.129369&amp;destination=38.32574%2C27.131725&amp;travelmode=driving</t>
        </is>
      </c>
      <c r="E96" s="131" t="inlineStr">
        <is>
          <t>Hayır</t>
        </is>
      </c>
      <c r="F96" s="131" t="inlineStr">
        <is>
          <t>GAZİEMİR-7</t>
        </is>
      </c>
      <c r="G96" s="131" t="n">
        <v>0.2</v>
      </c>
      <c r="H96" s="131" t="inlineStr">
        <is>
          <t>https://www.google.com/maps/dir/?api=1&amp;origin=38.321556%2C27.129369&amp;destination=38.322099%2C27.131037&amp;travelmode=driving</t>
        </is>
      </c>
      <c r="I96" s="131" t="inlineStr">
        <is>
          <t>GAZİEMİR-4</t>
        </is>
      </c>
      <c r="J96" s="131" t="n">
        <v>0.2</v>
      </c>
      <c r="K96" s="131" t="inlineStr">
        <is>
          <t>https://www.google.com/maps/dir/?api=1&amp;origin=38.321556%2C27.129369&amp;destination=38.323481%2C27.129036&amp;travelmode=driving</t>
        </is>
      </c>
      <c r="L96" s="131" t="inlineStr">
        <is>
          <t>GAZİEMİR-6</t>
        </is>
      </c>
      <c r="M96" s="131" t="n">
        <v>0.5</v>
      </c>
      <c r="N96" s="131" t="inlineStr">
        <is>
          <t>https://www.google.com/maps/dir/?api=1&amp;origin=38.321556%2C27.129369&amp;destination=38.317553%2C27.130542&amp;travelmode=driving</t>
        </is>
      </c>
      <c r="O96" s="131" t="inlineStr">
        <is>
          <t>Gerçek - Google Places (Çolak Molla Mümin Hoca Sk)</t>
        </is>
      </c>
    </row>
    <row r="97" ht="15" customHeight="1" s="113">
      <c r="A97" s="131" t="inlineStr">
        <is>
          <t>MERVE UZUN</t>
        </is>
      </c>
      <c r="B97" s="131" t="inlineStr">
        <is>
          <t>GAZİEMİR-3</t>
        </is>
      </c>
      <c r="C97" s="131" t="n">
        <v>5.1</v>
      </c>
      <c r="D97" s="131" t="inlineStr">
        <is>
          <t>https://www.google.com/maps/dir/?api=1&amp;origin=38.294071%2C27.173913&amp;destination=38.32574%2C27.131725&amp;travelmode=driving</t>
        </is>
      </c>
      <c r="E97" s="131" t="inlineStr">
        <is>
          <t>Hayır</t>
        </is>
      </c>
      <c r="F97" s="131" t="inlineStr">
        <is>
          <t>GAZİEMİR-2</t>
        </is>
      </c>
      <c r="G97" s="131" t="n">
        <v>4.4</v>
      </c>
      <c r="H97" s="131" t="inlineStr">
        <is>
          <t>https://www.google.com/maps/dir/?api=1&amp;origin=38.294071%2C27.173913&amp;destination=38.317546%2C27.133478&amp;travelmode=driving</t>
        </is>
      </c>
      <c r="I97" s="131" t="inlineStr">
        <is>
          <t>GAZİEMİR-6</t>
        </is>
      </c>
      <c r="J97" s="131" t="n">
        <v>4.6</v>
      </c>
      <c r="K97" s="131" t="inlineStr">
        <is>
          <t>https://www.google.com/maps/dir/?api=1&amp;origin=38.294071%2C27.173913&amp;destination=38.317553%2C27.130542&amp;travelmode=driving</t>
        </is>
      </c>
      <c r="L97" s="131" t="inlineStr">
        <is>
          <t>GAZİEMİR-7</t>
        </is>
      </c>
      <c r="M97" s="131" t="n">
        <v>4.9</v>
      </c>
      <c r="N97" s="131" t="inlineStr">
        <is>
          <t>https://www.google.com/maps/dir/?api=1&amp;origin=38.294071%2C27.173913&amp;destination=38.322099%2C27.131037&amp;travelmode=driving</t>
        </is>
      </c>
      <c r="O97" s="131" t="inlineStr">
        <is>
          <t>Gerçek - Google Places (1045/1 Sk civarı)</t>
        </is>
      </c>
    </row>
    <row r="98" ht="15" customHeight="1" s="113">
      <c r="A98" s="131" t="inlineStr">
        <is>
          <t>MERT ALİ GÜNGÖR</t>
        </is>
      </c>
      <c r="B98" s="131" t="inlineStr">
        <is>
          <t>GAZİEMİR-3</t>
        </is>
      </c>
      <c r="C98" s="131" t="n">
        <v>5.5</v>
      </c>
      <c r="D98" s="131" t="inlineStr">
        <is>
          <t>https://www.google.com/maps/dir/?api=1&amp;origin=38.373898%2C27.147211&amp;destination=38.32574%2C27.131725&amp;travelmode=driving</t>
        </is>
      </c>
      <c r="E98" s="131" t="inlineStr">
        <is>
          <t>Hayır</t>
        </is>
      </c>
      <c r="F98" s="131" t="inlineStr">
        <is>
          <t>BUCA</t>
        </is>
      </c>
      <c r="G98" s="131" t="n">
        <v>0.3</v>
      </c>
      <c r="H98" s="131" t="inlineStr">
        <is>
          <t>https://www.google.com/maps/dir/?api=1&amp;origin=38.373898%2C27.147211&amp;destination=38.373039%2C27.150591&amp;travelmode=driving</t>
        </is>
      </c>
      <c r="I98" s="131" t="inlineStr">
        <is>
          <t>GEDİZ</t>
        </is>
      </c>
      <c r="J98" s="131" t="n">
        <v>1.1</v>
      </c>
      <c r="K98" s="131" t="inlineStr">
        <is>
          <t>https://www.google.com/maps/dir/?api=1&amp;origin=38.373898%2C27.147211&amp;destination=38.37066%2C27.159618&amp;travelmode=driving</t>
        </is>
      </c>
      <c r="L98" s="131" t="inlineStr">
        <is>
          <t>ŞİRİNYER 2</t>
        </is>
      </c>
      <c r="M98" s="131" t="n">
        <v>1.9</v>
      </c>
      <c r="N98" s="131" t="inlineStr">
        <is>
          <t>https://www.google.com/maps/dir/?api=1&amp;origin=38.373898%2C27.147211&amp;destination=38.3911321%2C27.1511743&amp;travelmode=driving</t>
        </is>
      </c>
      <c r="O98" s="131" t="inlineStr">
        <is>
          <t>Gerçek - Google Places (1051. Sk civarı (zayıf))</t>
        </is>
      </c>
    </row>
    <row r="99" ht="15" customHeight="1" s="113">
      <c r="A99" s="131" t="inlineStr">
        <is>
          <t>SÜMEYRA ÖĞ</t>
        </is>
      </c>
      <c r="B99" s="131" t="inlineStr">
        <is>
          <t>GAZİEMİR-3</t>
        </is>
      </c>
      <c r="C99" s="131" t="n">
        <v>9.4</v>
      </c>
      <c r="D99" s="131" t="inlineStr">
        <is>
          <t>https://www.google.com/maps/dir/?api=1&amp;origin=38.377%2C27.217&amp;destination=38.32574%2C27.131725&amp;travelmode=driving</t>
        </is>
      </c>
      <c r="E99" s="131" t="inlineStr">
        <is>
          <t>Hayır</t>
        </is>
      </c>
      <c r="F99" s="131" t="inlineStr">
        <is>
          <t>GEDİZ</t>
        </is>
      </c>
      <c r="G99" s="131" t="n">
        <v>5.1</v>
      </c>
      <c r="H99" s="131" t="inlineStr">
        <is>
          <t>https://www.google.com/maps/dir/?api=1&amp;origin=38.377%2C27.217&amp;destination=38.37066%2C27.159618&amp;travelmode=driving</t>
        </is>
      </c>
      <c r="I99" s="131" t="inlineStr">
        <is>
          <t>HAL DEPO</t>
        </is>
      </c>
      <c r="J99" s="131" t="n">
        <v>5.8</v>
      </c>
      <c r="K99" s="131" t="inlineStr">
        <is>
          <t>https://www.google.com/maps/dir/?api=1&amp;origin=38.377%2C27.217&amp;destination=38.412%2C27.168&amp;travelmode=driving</t>
        </is>
      </c>
      <c r="L99" s="131" t="inlineStr">
        <is>
          <t>BUCA</t>
        </is>
      </c>
      <c r="M99" s="131" t="n">
        <v>5.8</v>
      </c>
      <c r="N99" s="131" t="inlineStr">
        <is>
          <t>https://www.google.com/maps/dir/?api=1&amp;origin=38.377%2C27.217&amp;destination=38.373039%2C27.150591&amp;travelmode=driving</t>
        </is>
      </c>
      <c r="O99" s="131" t="inlineStr">
        <is>
          <t>Dummy - değiştiriniz</t>
        </is>
      </c>
    </row>
    <row r="100" ht="15" customHeight="1" s="113">
      <c r="A100" s="131" t="inlineStr">
        <is>
          <t>TUĞBA AKYURT</t>
        </is>
      </c>
      <c r="B100" s="131" t="inlineStr">
        <is>
          <t>GAZİEMİR-3</t>
        </is>
      </c>
      <c r="C100" s="131" t="n">
        <v>5.5</v>
      </c>
      <c r="D100" s="131" t="inlineStr">
        <is>
          <t>https://www.google.com/maps/dir/?api=1&amp;origin=38.373898%2C27.147211&amp;destination=38.32574%2C27.131725&amp;travelmode=driving</t>
        </is>
      </c>
      <c r="E100" s="131" t="inlineStr">
        <is>
          <t>Hayır</t>
        </is>
      </c>
      <c r="F100" s="131" t="inlineStr">
        <is>
          <t>BUCA</t>
        </is>
      </c>
      <c r="G100" s="131" t="n">
        <v>0.3</v>
      </c>
      <c r="H100" s="131" t="inlineStr">
        <is>
          <t>https://www.google.com/maps/dir/?api=1&amp;origin=38.373898%2C27.147211&amp;destination=38.373039%2C27.150591&amp;travelmode=driving</t>
        </is>
      </c>
      <c r="I100" s="131" t="inlineStr">
        <is>
          <t>GEDİZ</t>
        </is>
      </c>
      <c r="J100" s="131" t="n">
        <v>1.1</v>
      </c>
      <c r="K100" s="131" t="inlineStr">
        <is>
          <t>https://www.google.com/maps/dir/?api=1&amp;origin=38.373898%2C27.147211&amp;destination=38.37066%2C27.159618&amp;travelmode=driving</t>
        </is>
      </c>
      <c r="L100" s="131" t="inlineStr">
        <is>
          <t>ŞİRİNYER 2</t>
        </is>
      </c>
      <c r="M100" s="131" t="n">
        <v>1.9</v>
      </c>
      <c r="N100" s="131" t="inlineStr">
        <is>
          <t>https://www.google.com/maps/dir/?api=1&amp;origin=38.373898%2C27.147211&amp;destination=38.3911321%2C27.1511743&amp;travelmode=driving</t>
        </is>
      </c>
      <c r="O100" s="131" t="inlineStr">
        <is>
          <t>Gerçek - Google Places (288/19. Sk No:4)</t>
        </is>
      </c>
    </row>
    <row r="101" ht="15" customHeight="1" s="113">
      <c r="A101" s="131" t="inlineStr">
        <is>
          <t>TAYYAR ÇANKAYA</t>
        </is>
      </c>
      <c r="B101" s="131" t="inlineStr">
        <is>
          <t>GAZİEMİR-3</t>
        </is>
      </c>
      <c r="C101" s="131" t="n">
        <v>6.6</v>
      </c>
      <c r="D101" s="131" t="inlineStr">
        <is>
          <t>https://www.google.com/maps/dir/?api=1&amp;origin=38.383682%2C27.112984&amp;destination=38.32574%2C27.131725&amp;travelmode=driving</t>
        </is>
      </c>
      <c r="E101" s="131" t="inlineStr">
        <is>
          <t>Hayır</t>
        </is>
      </c>
      <c r="F101" s="131" t="inlineStr">
        <is>
          <t>ESKİİZMİR</t>
        </is>
      </c>
      <c r="G101" s="131" t="n">
        <v>1.1</v>
      </c>
      <c r="H101" s="131" t="inlineStr">
        <is>
          <t>https://www.google.com/maps/dir/?api=1&amp;origin=38.383682%2C27.112984&amp;destination=38.374534%2C27.107659&amp;travelmode=driving</t>
        </is>
      </c>
      <c r="I101" s="131" t="inlineStr">
        <is>
          <t>AKEVLER</t>
        </is>
      </c>
      <c r="J101" s="131" t="n">
        <v>1.4</v>
      </c>
      <c r="K101" s="131" t="inlineStr">
        <is>
          <t>https://www.google.com/maps/dir/?api=1&amp;origin=38.383682%2C27.112984&amp;destination=38.394301%2C27.105194&amp;travelmode=driving</t>
        </is>
      </c>
      <c r="L101" s="131" t="inlineStr">
        <is>
          <t>BOZYAKA</t>
        </is>
      </c>
      <c r="M101" s="131" t="n">
        <v>1.7</v>
      </c>
      <c r="N101" s="131" t="inlineStr">
        <is>
          <t>https://www.google.com/maps/dir/?api=1&amp;origin=38.383682%2C27.112984&amp;destination=38.397598%2C27.122202&amp;travelmode=driving</t>
        </is>
      </c>
      <c r="O101" s="131" t="inlineStr">
        <is>
          <t>Gerçek - Google Places (9125/19. Sk No:10)</t>
        </is>
      </c>
    </row>
    <row r="102" ht="15" customHeight="1" s="113">
      <c r="A102" s="131" t="inlineStr">
        <is>
          <t>HASAN YILDIRIM</t>
        </is>
      </c>
      <c r="B102" s="131" t="inlineStr">
        <is>
          <t>GAZİEMİR-3</t>
        </is>
      </c>
      <c r="C102" s="131" t="n">
        <v>12</v>
      </c>
      <c r="D102" s="131" t="inlineStr">
        <is>
          <t>https://www.google.com/maps/dir/?api=1&amp;origin=38.392%2C27.241&amp;destination=38.32574%2C27.131725&amp;travelmode=driving</t>
        </is>
      </c>
      <c r="E102" s="131" t="inlineStr">
        <is>
          <t>Hayır</t>
        </is>
      </c>
      <c r="F102" s="131" t="inlineStr">
        <is>
          <t>YEŞİLOVA</t>
        </is>
      </c>
      <c r="G102" s="131" t="n">
        <v>5.7</v>
      </c>
      <c r="H102" s="131" t="inlineStr">
        <is>
          <t>https://www.google.com/maps/dir/?api=1&amp;origin=38.392%2C27.241&amp;destination=38.436005%2C27.206807&amp;travelmode=driving</t>
        </is>
      </c>
      <c r="I102" s="131" t="inlineStr">
        <is>
          <t>ÇAMDİBİ</t>
        </is>
      </c>
      <c r="J102" s="131" t="n">
        <v>6.5</v>
      </c>
      <c r="K102" s="131" t="inlineStr">
        <is>
          <t>https://www.google.com/maps/dir/?api=1&amp;origin=38.392%2C27.241&amp;destination=38.438109%2C27.19608&amp;travelmode=driving</t>
        </is>
      </c>
      <c r="L102" s="131" t="inlineStr">
        <is>
          <t>HAL DEPO</t>
        </is>
      </c>
      <c r="M102" s="131" t="n">
        <v>6.7</v>
      </c>
      <c r="N102" s="131" t="inlineStr">
        <is>
          <t>https://www.google.com/maps/dir/?api=1&amp;origin=38.392%2C27.241&amp;destination=38.412%2C27.168&amp;travelmode=driving</t>
        </is>
      </c>
      <c r="O102" s="131" t="inlineStr">
        <is>
          <t>Dummy - değiştiriniz</t>
        </is>
      </c>
    </row>
    <row r="103" ht="15" customHeight="1" s="113">
      <c r="A103" s="131" t="inlineStr">
        <is>
          <t>YUSUF ZENGİN</t>
        </is>
      </c>
      <c r="B103" s="131" t="inlineStr">
        <is>
          <t>GAZİEMİR-3</t>
        </is>
      </c>
      <c r="C103" s="131" t="n">
        <v>2.7</v>
      </c>
      <c r="D103" s="131" t="inlineStr">
        <is>
          <t>https://www.google.com/maps/dir/?api=1&amp;origin=38.336622%2C27.103622&amp;destination=38.32574%2C27.131725&amp;travelmode=driving</t>
        </is>
      </c>
      <c r="E103" s="131" t="inlineStr">
        <is>
          <t>Hayır</t>
        </is>
      </c>
      <c r="F103" s="131" t="inlineStr">
        <is>
          <t>GAZİEMİR-5</t>
        </is>
      </c>
      <c r="G103" s="131" t="n">
        <v>1.7</v>
      </c>
      <c r="H103" s="131" t="inlineStr">
        <is>
          <t>https://www.google.com/maps/dir/?api=1&amp;origin=38.336622%2C27.103622&amp;destination=38.3283%2C27.11964&amp;travelmode=driving</t>
        </is>
      </c>
      <c r="I103" s="131" t="inlineStr">
        <is>
          <t>GAZİEMİR-3</t>
        </is>
      </c>
      <c r="J103" s="131" t="n">
        <v>2.1</v>
      </c>
      <c r="K103" s="131" t="inlineStr">
        <is>
          <t>https://www.google.com/maps/dir/?api=1&amp;origin=38.336622%2C27.103622&amp;destination=38.32406%2C27.121958&amp;travelmode=driving</t>
        </is>
      </c>
      <c r="L103" s="131" t="inlineStr">
        <is>
          <t>GAZİEMİR-4</t>
        </is>
      </c>
      <c r="M103" s="131" t="n">
        <v>2.7</v>
      </c>
      <c r="N103" s="131" t="inlineStr">
        <is>
          <t>https://www.google.com/maps/dir/?api=1&amp;origin=38.336622%2C27.103622&amp;destination=38.323481%2C27.129036&amp;travelmode=driving</t>
        </is>
      </c>
      <c r="O103" s="131" t="inlineStr">
        <is>
          <t>Gerçek - Google Places (812. Sk No:1)</t>
        </is>
      </c>
    </row>
    <row r="104" ht="15" customHeight="1" s="113">
      <c r="A104" s="131" t="inlineStr">
        <is>
          <t>PINAR KESKİN</t>
        </is>
      </c>
      <c r="B104" s="131" t="inlineStr">
        <is>
          <t>GAZİEMİR-4</t>
        </is>
      </c>
      <c r="C104" s="131" t="n">
        <v>5.8</v>
      </c>
      <c r="D104" s="131" t="inlineStr">
        <is>
          <t>https://www.google.com/maps/dir/?api=1&amp;origin=38.283266%2C27.170591&amp;destination=38.32574%2C27.131725&amp;travelmode=driving</t>
        </is>
      </c>
      <c r="E104" s="131" t="inlineStr">
        <is>
          <t>Hayır</t>
        </is>
      </c>
      <c r="F104" s="131" t="inlineStr">
        <is>
          <t>MENDERES</t>
        </is>
      </c>
      <c r="G104" s="131" t="n">
        <v>4.7</v>
      </c>
      <c r="H104" s="131" t="inlineStr">
        <is>
          <t>https://www.google.com/maps/dir/?api=1&amp;origin=38.283266%2C27.170591&amp;destination=38.260463%2C27.125587&amp;travelmode=driving</t>
        </is>
      </c>
      <c r="I104" s="131" t="inlineStr">
        <is>
          <t>GAZİEMİR-2</t>
        </is>
      </c>
      <c r="J104" s="131" t="n">
        <v>5</v>
      </c>
      <c r="K104" s="131" t="inlineStr">
        <is>
          <t>https://www.google.com/maps/dir/?api=1&amp;origin=38.283266%2C27.170591&amp;destination=38.317546%2C27.133478&amp;travelmode=driving</t>
        </is>
      </c>
      <c r="L104" s="131" t="inlineStr">
        <is>
          <t>GAZİEMİR-6</t>
        </is>
      </c>
      <c r="M104" s="131" t="n">
        <v>5.2</v>
      </c>
      <c r="N104" s="131" t="inlineStr">
        <is>
          <t>https://www.google.com/maps/dir/?api=1&amp;origin=38.283266%2C27.170591&amp;destination=38.317553%2C27.130542&amp;travelmode=driving</t>
        </is>
      </c>
      <c r="O104" s="131" t="inlineStr">
        <is>
          <t>Gerçek - Google Places, mahalle merkezi yaklaşık (Atatürk Mah merkezi (yaklaşık))</t>
        </is>
      </c>
    </row>
    <row r="105" ht="15" customHeight="1" s="113">
      <c r="A105" s="131" t="inlineStr">
        <is>
          <t>BURAK PERPELEK</t>
        </is>
      </c>
      <c r="B105" s="131" t="inlineStr">
        <is>
          <t>GAZİEMİR-4</t>
        </is>
      </c>
      <c r="C105" s="131" t="n">
        <v>8</v>
      </c>
      <c r="D105" s="131" t="inlineStr">
        <is>
          <t>https://www.google.com/maps/dir/?api=1&amp;origin=38.387118%2C27.157752&amp;destination=38.317546%2C27.133478&amp;travelmode=driving</t>
        </is>
      </c>
      <c r="E105" s="131" t="inlineStr">
        <is>
          <t>Hayır</t>
        </is>
      </c>
      <c r="F105" s="131" t="inlineStr">
        <is>
          <t>ŞİRİNYER 2</t>
        </is>
      </c>
      <c r="G105" s="131" t="n">
        <v>0.7</v>
      </c>
      <c r="H105" s="131" t="inlineStr">
        <is>
          <t>https://www.google.com/maps/dir/?api=1&amp;origin=38.387118%2C27.157752&amp;destination=38.3911321%2C27.1511743&amp;travelmode=driving</t>
        </is>
      </c>
      <c r="I105" s="131" t="inlineStr">
        <is>
          <t>BUCA2</t>
        </is>
      </c>
      <c r="J105" s="131" t="n">
        <v>1.2</v>
      </c>
      <c r="K105" s="131" t="inlineStr">
        <is>
          <t>https://www.google.com/maps/dir/?api=1&amp;origin=38.387118%2C27.157752&amp;destination=38.394722%2C27.148207&amp;travelmode=driving</t>
        </is>
      </c>
      <c r="L105" s="131" t="inlineStr">
        <is>
          <t>ŞİRİNYER</t>
        </is>
      </c>
      <c r="M105" s="131" t="n">
        <v>1.4</v>
      </c>
      <c r="N105" s="131" t="inlineStr">
        <is>
          <t>https://www.google.com/maps/dir/?api=1&amp;origin=38.387118%2C27.157752&amp;destination=38.399377%2C27.155469&amp;travelmode=driving</t>
        </is>
      </c>
      <c r="O105" s="131" t="inlineStr">
        <is>
          <t>Gerçek - Google Places (310. Sk No:13)</t>
        </is>
      </c>
    </row>
    <row r="106" ht="15" customHeight="1" s="113">
      <c r="A106" s="131" t="inlineStr">
        <is>
          <t>ZEYNEP DÖNMEZ</t>
        </is>
      </c>
      <c r="B106" s="131" t="inlineStr">
        <is>
          <t>GAZİEMİR-4</t>
        </is>
      </c>
      <c r="C106" s="131" t="n">
        <v>5.5</v>
      </c>
      <c r="D106" s="131" t="inlineStr">
        <is>
          <t>https://www.google.com/maps/dir/?api=1&amp;origin=38.366495%2C27.145593&amp;destination=38.317546%2C27.133478&amp;travelmode=driving</t>
        </is>
      </c>
      <c r="E106" s="131" t="inlineStr">
        <is>
          <t>Hayır</t>
        </is>
      </c>
      <c r="F106" s="131" t="inlineStr">
        <is>
          <t>BUCA</t>
        </is>
      </c>
      <c r="G106" s="131" t="n">
        <v>0.8</v>
      </c>
      <c r="H106" s="131" t="inlineStr">
        <is>
          <t>https://www.google.com/maps/dir/?api=1&amp;origin=38.366495%2C27.145593&amp;destination=38.373039%2C27.150591&amp;travelmode=driving</t>
        </is>
      </c>
      <c r="I106" s="131" t="inlineStr">
        <is>
          <t>GEDİZ</t>
        </is>
      </c>
      <c r="J106" s="131" t="n">
        <v>1.3</v>
      </c>
      <c r="K106" s="131" t="inlineStr">
        <is>
          <t>https://www.google.com/maps/dir/?api=1&amp;origin=38.366495%2C27.145593&amp;destination=38.37066%2C27.159618&amp;travelmode=driving</t>
        </is>
      </c>
      <c r="L106" s="131" t="inlineStr">
        <is>
          <t>ŞİRİNYER 2</t>
        </is>
      </c>
      <c r="M106" s="131" t="n">
        <v>2.8</v>
      </c>
      <c r="N106" s="131" t="inlineStr">
        <is>
          <t>https://www.google.com/maps/dir/?api=1&amp;origin=38.366495%2C27.145593&amp;destination=38.3911321%2C27.1511743&amp;travelmode=driving</t>
        </is>
      </c>
      <c r="O106" s="131" t="inlineStr">
        <is>
          <t>Gerçek - Google Places, mahalle merkezi yaklaşık (Göksu Mah merkezi (yaklaşık))</t>
        </is>
      </c>
    </row>
    <row r="107" ht="15" customHeight="1" s="113">
      <c r="A107" s="131" t="inlineStr">
        <is>
          <t>ŞAHİZER GÜLBEN DAĞDELEN</t>
        </is>
      </c>
      <c r="B107" s="131" t="inlineStr">
        <is>
          <t>GAZİEMİR-4</t>
        </is>
      </c>
      <c r="C107" s="131" t="n">
        <v>5.9</v>
      </c>
      <c r="D107" s="131" t="inlineStr">
        <is>
          <t>https://www.google.com/maps/dir/?api=1&amp;origin=38.3625%2C27.098333&amp;destination=38.317546%2C27.133478&amp;travelmode=driving</t>
        </is>
      </c>
      <c r="E107" s="131" t="inlineStr">
        <is>
          <t>Hayır</t>
        </is>
      </c>
      <c r="F107" s="131" t="inlineStr">
        <is>
          <t>ESKİİZMİR</t>
        </is>
      </c>
      <c r="G107" s="131" t="n">
        <v>1.6</v>
      </c>
      <c r="H107" s="131" t="inlineStr">
        <is>
          <t>https://www.google.com/maps/dir/?api=1&amp;origin=38.3625%2C27.098333&amp;destination=38.374534%2C27.107659&amp;travelmode=driving</t>
        </is>
      </c>
      <c r="I107" s="131" t="inlineStr">
        <is>
          <t>AKEVLER</t>
        </is>
      </c>
      <c r="J107" s="131" t="n">
        <v>3.6</v>
      </c>
      <c r="K107" s="131" t="inlineStr">
        <is>
          <t>https://www.google.com/maps/dir/?api=1&amp;origin=38.3625%2C27.098333&amp;destination=38.394301%2C27.105194&amp;travelmode=driving</t>
        </is>
      </c>
      <c r="L107" s="131" t="inlineStr">
        <is>
          <t>POLİGON</t>
        </is>
      </c>
      <c r="M107" s="131" t="n">
        <v>4.2</v>
      </c>
      <c r="N107" s="131" t="inlineStr">
        <is>
          <t>https://www.google.com/maps/dir/?api=1&amp;origin=38.3625%2C27.098333&amp;destination=38.395182%2C27.075087&amp;travelmode=driving</t>
        </is>
      </c>
      <c r="O107" s="131" t="inlineStr">
        <is>
          <t>Gerçek - Google Places, mahalle merkezi yaklaşık (Yurdoğlu Mah merkezi (yaklaşık))</t>
        </is>
      </c>
    </row>
    <row r="108" ht="15" customHeight="1" s="113">
      <c r="A108" s="131" t="inlineStr">
        <is>
          <t>ÖMER KANDEMİR</t>
        </is>
      </c>
      <c r="B108" s="131" t="inlineStr">
        <is>
          <t>GAZİEMİR-4</t>
        </is>
      </c>
      <c r="C108" s="131" t="n">
        <v>0.7</v>
      </c>
      <c r="D108" s="131" t="inlineStr">
        <is>
          <t>https://www.google.com/maps/dir/?api=1&amp;origin=38.322752%2C27.128188&amp;destination=38.317546%2C27.133478&amp;travelmode=driving</t>
        </is>
      </c>
      <c r="E108" s="131" t="inlineStr">
        <is>
          <t>Hayır</t>
        </is>
      </c>
      <c r="F108" s="131" t="inlineStr">
        <is>
          <t>GAZİEMİR-4</t>
        </is>
      </c>
      <c r="G108" s="131" t="n">
        <v>0.1</v>
      </c>
      <c r="H108" s="131" t="inlineStr">
        <is>
          <t>https://www.google.com/maps/dir/?api=1&amp;origin=38.322752%2C27.128188&amp;destination=38.323481%2C27.129036&amp;travelmode=driving</t>
        </is>
      </c>
      <c r="I108" s="131" t="inlineStr">
        <is>
          <t>GAZİEMİR-7</t>
        </is>
      </c>
      <c r="J108" s="131" t="n">
        <v>0.3</v>
      </c>
      <c r="K108" s="131" t="inlineStr">
        <is>
          <t>https://www.google.com/maps/dir/?api=1&amp;origin=38.322752%2C27.128188&amp;destination=38.322099%2C27.131037&amp;travelmode=driving</t>
        </is>
      </c>
      <c r="L108" s="131" t="inlineStr">
        <is>
          <t>GAZİEMİR-1</t>
        </is>
      </c>
      <c r="M108" s="131" t="n">
        <v>0.5</v>
      </c>
      <c r="N108" s="131" t="inlineStr">
        <is>
          <t>https://www.google.com/maps/dir/?api=1&amp;origin=38.322752%2C27.128188&amp;destination=38.32574%2C27.131725&amp;travelmode=driving</t>
        </is>
      </c>
      <c r="O108" s="131" t="inlineStr">
        <is>
          <t>Gerçek - Google Places (15. Sk No:10)</t>
        </is>
      </c>
    </row>
    <row r="109" ht="15" customHeight="1" s="113">
      <c r="A109" s="131" t="inlineStr">
        <is>
          <t>HURSHIDA OVEZOVA</t>
        </is>
      </c>
      <c r="B109" s="131" t="inlineStr">
        <is>
          <t>GAZİEMİR-4</t>
        </is>
      </c>
      <c r="C109" s="131" t="n">
        <v>12.4</v>
      </c>
      <c r="D109" s="131" t="inlineStr">
        <is>
          <t>https://www.google.com/maps/dir/?api=1&amp;origin=38.38%2C27.251&amp;destination=38.317546%2C27.133478&amp;travelmode=driving</t>
        </is>
      </c>
      <c r="E109" s="131" t="inlineStr">
        <is>
          <t>Hayır</t>
        </is>
      </c>
      <c r="F109" s="131" t="inlineStr">
        <is>
          <t>YEŞİLOVA</t>
        </is>
      </c>
      <c r="G109" s="131" t="n">
        <v>7.3</v>
      </c>
      <c r="H109" s="131" t="inlineStr">
        <is>
          <t>https://www.google.com/maps/dir/?api=1&amp;origin=38.38%2C27.251&amp;destination=38.436005%2C27.206807&amp;travelmode=driving</t>
        </is>
      </c>
      <c r="I109" s="131" t="inlineStr">
        <is>
          <t>GEDİZ</t>
        </is>
      </c>
      <c r="J109" s="131" t="n">
        <v>8</v>
      </c>
      <c r="K109" s="131" t="inlineStr">
        <is>
          <t>https://www.google.com/maps/dir/?api=1&amp;origin=38.38%2C27.251&amp;destination=38.37066%2C27.159618&amp;travelmode=driving</t>
        </is>
      </c>
      <c r="L109" s="131" t="inlineStr">
        <is>
          <t>ÇAMDİBİ</t>
        </is>
      </c>
      <c r="M109" s="131" t="n">
        <v>8</v>
      </c>
      <c r="N109" s="131" t="inlineStr">
        <is>
          <t>https://www.google.com/maps/dir/?api=1&amp;origin=38.38%2C27.251&amp;destination=38.438109%2C27.19608&amp;travelmode=driving</t>
        </is>
      </c>
      <c r="O109" s="131" t="inlineStr">
        <is>
          <t>Dummy - değiştiriniz</t>
        </is>
      </c>
    </row>
    <row r="110" ht="15" customHeight="1" s="113">
      <c r="A110" s="131" t="inlineStr">
        <is>
          <t>SERAP ÖZMEN</t>
        </is>
      </c>
      <c r="B110" s="131" t="inlineStr">
        <is>
          <t>GAZİEMİR-4</t>
        </is>
      </c>
      <c r="C110" s="131" t="n">
        <v>1.4</v>
      </c>
      <c r="D110" s="131" t="inlineStr">
        <is>
          <t>https://www.google.com/maps/dir/?api=1&amp;origin=38.328095%2C27.142779&amp;destination=38.317546%2C27.133478&amp;travelmode=driving</t>
        </is>
      </c>
      <c r="E110" s="131" t="inlineStr">
        <is>
          <t>Hayır</t>
        </is>
      </c>
      <c r="F110" s="131" t="inlineStr">
        <is>
          <t>GAZİEMİR-1</t>
        </is>
      </c>
      <c r="G110" s="131" t="n">
        <v>1</v>
      </c>
      <c r="H110" s="131" t="inlineStr">
        <is>
          <t>https://www.google.com/maps/dir/?api=1&amp;origin=38.328095%2C27.142779&amp;destination=38.32574%2C27.131725&amp;travelmode=driving</t>
        </is>
      </c>
      <c r="I110" s="131" t="inlineStr">
        <is>
          <t>GAZİEMİR-7</t>
        </is>
      </c>
      <c r="J110" s="131" t="n">
        <v>1.2</v>
      </c>
      <c r="K110" s="131" t="inlineStr">
        <is>
          <t>https://www.google.com/maps/dir/?api=1&amp;origin=38.328095%2C27.142779&amp;destination=38.322099%2C27.131037&amp;travelmode=driving</t>
        </is>
      </c>
      <c r="L110" s="131" t="inlineStr">
        <is>
          <t>GAZİEMİR-4</t>
        </is>
      </c>
      <c r="M110" s="131" t="n">
        <v>1.3</v>
      </c>
      <c r="N110" s="131" t="inlineStr">
        <is>
          <t>https://www.google.com/maps/dir/?api=1&amp;origin=38.328095%2C27.142779&amp;destination=38.323481%2C27.129036&amp;travelmode=driving</t>
        </is>
      </c>
      <c r="O110" s="131" t="inlineStr">
        <is>
          <t>Gerçek - Google Places (322. Sk No:5)</t>
        </is>
      </c>
    </row>
    <row r="111" ht="15" customHeight="1" s="113">
      <c r="A111" s="131" t="inlineStr">
        <is>
          <t>RABİA KAYMAZ</t>
        </is>
      </c>
      <c r="B111" s="131" t="inlineStr">
        <is>
          <t>GAZİEMİR-4</t>
        </is>
      </c>
      <c r="C111" s="131" t="n">
        <v>5.3</v>
      </c>
      <c r="D111" s="131" t="inlineStr">
        <is>
          <t>https://www.google.com/maps/dir/?api=1&amp;origin=38.364602%2C27.120935&amp;destination=38.317546%2C27.133478&amp;travelmode=driving</t>
        </is>
      </c>
      <c r="E111" s="131" t="inlineStr">
        <is>
          <t>Hayır</t>
        </is>
      </c>
      <c r="F111" s="131" t="inlineStr">
        <is>
          <t>ESKİİZMİR</t>
        </is>
      </c>
      <c r="G111" s="131" t="n">
        <v>1.6</v>
      </c>
      <c r="H111" s="131" t="inlineStr">
        <is>
          <t>https://www.google.com/maps/dir/?api=1&amp;origin=38.364602%2C27.120935&amp;destination=38.374534%2C27.107659&amp;travelmode=driving</t>
        </is>
      </c>
      <c r="I111" s="131" t="inlineStr">
        <is>
          <t>BUCA</t>
        </is>
      </c>
      <c r="J111" s="131" t="n">
        <v>2.8</v>
      </c>
      <c r="K111" s="131" t="inlineStr">
        <is>
          <t>https://www.google.com/maps/dir/?api=1&amp;origin=38.364602%2C27.120935&amp;destination=38.373039%2C27.150591&amp;travelmode=driving</t>
        </is>
      </c>
      <c r="L111" s="131" t="inlineStr">
        <is>
          <t>GEDİZ</t>
        </is>
      </c>
      <c r="M111" s="131" t="n">
        <v>3.4</v>
      </c>
      <c r="N111" s="131" t="inlineStr">
        <is>
          <t>https://www.google.com/maps/dir/?api=1&amp;origin=38.364602%2C27.120935&amp;destination=38.37066%2C27.159618&amp;travelmode=driving</t>
        </is>
      </c>
      <c r="O111" s="131" t="inlineStr">
        <is>
          <t>Gerçek - Google Places (4972. Sk No:7)</t>
        </is>
      </c>
    </row>
    <row r="112" ht="15" customHeight="1" s="113">
      <c r="A112" s="131" t="inlineStr">
        <is>
          <t>ABDULGANİ DAŞ</t>
        </is>
      </c>
      <c r="B112" s="131" t="inlineStr">
        <is>
          <t>GAZİEMİR-4</t>
        </is>
      </c>
      <c r="C112" s="131" t="n">
        <v>11</v>
      </c>
      <c r="D112" s="131" t="inlineStr">
        <is>
          <t>https://www.google.com/maps/dir/?api=1&amp;origin=38.415852%2C27.147553&amp;destination=38.317546%2C27.133478&amp;travelmode=driving</t>
        </is>
      </c>
      <c r="E112" s="131" t="inlineStr">
        <is>
          <t>Hayır</t>
        </is>
      </c>
      <c r="F112" s="131" t="inlineStr">
        <is>
          <t>YAPICIOĞLU</t>
        </is>
      </c>
      <c r="G112" s="131" t="n">
        <v>1.1</v>
      </c>
      <c r="H112" s="131" t="inlineStr">
        <is>
          <t>https://www.google.com/maps/dir/?api=1&amp;origin=38.415852%2C27.147553&amp;destination=38.41192%2C27.135689&amp;travelmode=driving</t>
        </is>
      </c>
      <c r="I112" s="131" t="inlineStr">
        <is>
          <t>HAL DEPO</t>
        </is>
      </c>
      <c r="J112" s="131" t="n">
        <v>1.8</v>
      </c>
      <c r="K112" s="131" t="inlineStr">
        <is>
          <t>https://www.google.com/maps/dir/?api=1&amp;origin=38.415852%2C27.147553&amp;destination=38.412%2C27.168&amp;travelmode=driving</t>
        </is>
      </c>
      <c r="L112" s="131" t="inlineStr">
        <is>
          <t>ŞİRİNYER</t>
        </is>
      </c>
      <c r="M112" s="131" t="n">
        <v>2</v>
      </c>
      <c r="N112" s="131" t="inlineStr">
        <is>
          <t>https://www.google.com/maps/dir/?api=1&amp;origin=38.415852%2C27.147553&amp;destination=38.399377%2C27.155469&amp;travelmode=driving</t>
        </is>
      </c>
      <c r="O112" s="131" t="inlineStr">
        <is>
          <t>Gerçek - Google Places (1015. Sk No:56)</t>
        </is>
      </c>
    </row>
    <row r="113" ht="15" customHeight="1" s="113">
      <c r="A113" s="131" t="inlineStr">
        <is>
          <t>RAMAZAN GÜLDÜŞ</t>
        </is>
      </c>
      <c r="B113" s="131" t="inlineStr">
        <is>
          <t>GAZİEMİR-4</t>
        </is>
      </c>
      <c r="C113" s="131" t="n">
        <v>14.4</v>
      </c>
      <c r="D113" s="131" t="inlineStr">
        <is>
          <t>https://www.google.com/maps/dir/?api=1&amp;origin=38.4%2C27.261&amp;destination=38.317546%2C27.133478&amp;travelmode=driving</t>
        </is>
      </c>
      <c r="E113" s="131" t="inlineStr">
        <is>
          <t>Hayır</t>
        </is>
      </c>
      <c r="F113" s="131" t="inlineStr">
        <is>
          <t>YEŞİLOVA</t>
        </is>
      </c>
      <c r="G113" s="131" t="n">
        <v>6.2</v>
      </c>
      <c r="H113" s="131" t="inlineStr">
        <is>
          <t>https://www.google.com/maps/dir/?api=1&amp;origin=38.4%2C27.261&amp;destination=38.436005%2C27.206807&amp;travelmode=driving</t>
        </is>
      </c>
      <c r="I113" s="131" t="inlineStr">
        <is>
          <t>ÇAMDİBİ</t>
        </is>
      </c>
      <c r="J113" s="131" t="n">
        <v>7.1</v>
      </c>
      <c r="K113" s="131" t="inlineStr">
        <is>
          <t>https://www.google.com/maps/dir/?api=1&amp;origin=38.4%2C27.261&amp;destination=38.438109%2C27.19608&amp;travelmode=driving</t>
        </is>
      </c>
      <c r="L113" s="131" t="inlineStr">
        <is>
          <t>MERKEZ</t>
        </is>
      </c>
      <c r="M113" s="131" t="n">
        <v>7.2</v>
      </c>
      <c r="N113" s="131" t="inlineStr">
        <is>
          <t>https://www.google.com/maps/dir/?api=1&amp;origin=38.4%2C27.261&amp;destination=38.438%2C27.328&amp;travelmode=driving</t>
        </is>
      </c>
      <c r="O113" s="131" t="inlineStr">
        <is>
          <t>Dummy - değiştiriniz</t>
        </is>
      </c>
    </row>
    <row r="114" ht="15" customHeight="1" s="113">
      <c r="A114" s="131" t="inlineStr">
        <is>
          <t>MUHAMMET FATİH ERSÖZ</t>
        </is>
      </c>
      <c r="B114" s="131" t="inlineStr">
        <is>
          <t>GAZİEMİR-5</t>
        </is>
      </c>
      <c r="C114" s="131" t="n">
        <v>16.2</v>
      </c>
      <c r="D114" s="131" t="inlineStr">
        <is>
          <t>https://www.google.com/maps/dir/?api=1&amp;origin=38.393%2C27.293&amp;destination=38.317546%2C27.133478&amp;travelmode=driving</t>
        </is>
      </c>
      <c r="E114" s="131" t="inlineStr">
        <is>
          <t>Hayır</t>
        </is>
      </c>
      <c r="F114" s="131" t="inlineStr">
        <is>
          <t>MERKEZ</t>
        </is>
      </c>
      <c r="G114" s="131" t="n">
        <v>5.9</v>
      </c>
      <c r="H114" s="131" t="inlineStr">
        <is>
          <t>https://www.google.com/maps/dir/?api=1&amp;origin=38.393%2C27.293&amp;destination=38.438%2C27.328&amp;travelmode=driving</t>
        </is>
      </c>
      <c r="I114" s="131" t="inlineStr">
        <is>
          <t>YEŞİLOVA</t>
        </is>
      </c>
      <c r="J114" s="131" t="n">
        <v>8.9</v>
      </c>
      <c r="K114" s="131" t="inlineStr">
        <is>
          <t>https://www.google.com/maps/dir/?api=1&amp;origin=38.393%2C27.293&amp;destination=38.436005%2C27.206807&amp;travelmode=driving</t>
        </is>
      </c>
      <c r="L114" s="131" t="inlineStr">
        <is>
          <t>ÇAMDİBİ</t>
        </is>
      </c>
      <c r="M114" s="131" t="n">
        <v>9.800000000000001</v>
      </c>
      <c r="N114" s="131" t="inlineStr">
        <is>
          <t>https://www.google.com/maps/dir/?api=1&amp;origin=38.393%2C27.293&amp;destination=38.438109%2C27.19608&amp;travelmode=driving</t>
        </is>
      </c>
      <c r="O114" s="131" t="inlineStr">
        <is>
          <t>Dummy - değiştiriniz</t>
        </is>
      </c>
    </row>
    <row r="115" ht="15" customHeight="1" s="113">
      <c r="A115" s="131" t="inlineStr">
        <is>
          <t>BURÇİN SOYSAL</t>
        </is>
      </c>
      <c r="B115" s="131" t="inlineStr">
        <is>
          <t>GAZİEMİR-5</t>
        </is>
      </c>
      <c r="C115" s="131" t="n">
        <v>1</v>
      </c>
      <c r="D115" s="131" t="inlineStr">
        <is>
          <t>https://www.google.com/maps/dir/?api=1&amp;origin=38.322274%2C27.133361&amp;destination=38.32406%2C27.121958&amp;travelmode=driving</t>
        </is>
      </c>
      <c r="E115" s="131" t="inlineStr">
        <is>
          <t>Hayır</t>
        </is>
      </c>
      <c r="F115" s="131" t="inlineStr">
        <is>
          <t>GAZİEMİR-7</t>
        </is>
      </c>
      <c r="G115" s="131" t="n">
        <v>0.2</v>
      </c>
      <c r="H115" s="131" t="inlineStr">
        <is>
          <t>https://www.google.com/maps/dir/?api=1&amp;origin=38.322274%2C27.133361&amp;destination=38.322099%2C27.131037&amp;travelmode=driving</t>
        </is>
      </c>
      <c r="I115" s="131" t="inlineStr">
        <is>
          <t>GAZİEMİR-4</t>
        </is>
      </c>
      <c r="J115" s="131" t="n">
        <v>0.4</v>
      </c>
      <c r="K115" s="131" t="inlineStr">
        <is>
          <t>https://www.google.com/maps/dir/?api=1&amp;origin=38.322274%2C27.133361&amp;destination=38.323481%2C27.129036&amp;travelmode=driving</t>
        </is>
      </c>
      <c r="L115" s="131" t="inlineStr">
        <is>
          <t>GAZİEMİR-1</t>
        </is>
      </c>
      <c r="M115" s="131" t="n">
        <v>0.4</v>
      </c>
      <c r="N115" s="131" t="inlineStr">
        <is>
          <t>https://www.google.com/maps/dir/?api=1&amp;origin=38.322274%2C27.133361&amp;destination=38.32574%2C27.131725&amp;travelmode=driving</t>
        </is>
      </c>
      <c r="O115" s="131" t="inlineStr">
        <is>
          <t>Gerçek - Google Places (2. Sk No:31)</t>
        </is>
      </c>
    </row>
    <row r="116" ht="15" customHeight="1" s="113">
      <c r="A116" s="131" t="inlineStr">
        <is>
          <t>EMİNE HAN</t>
        </is>
      </c>
      <c r="B116" s="131" t="inlineStr">
        <is>
          <t>GAZİEMİR-5</t>
        </is>
      </c>
      <c r="C116" s="131" t="n">
        <v>6.2</v>
      </c>
      <c r="D116" s="131" t="inlineStr">
        <is>
          <t>https://www.google.com/maps/dir/?api=1&amp;origin=38.376504%2C27.146213&amp;destination=38.32406%2C27.121958&amp;travelmode=driving</t>
        </is>
      </c>
      <c r="E116" s="131" t="inlineStr">
        <is>
          <t>Hayır</t>
        </is>
      </c>
      <c r="F116" s="131" t="inlineStr">
        <is>
          <t>BUCA</t>
        </is>
      </c>
      <c r="G116" s="131" t="n">
        <v>0.5</v>
      </c>
      <c r="H116" s="131" t="inlineStr">
        <is>
          <t>https://www.google.com/maps/dir/?api=1&amp;origin=38.376504%2C27.146213&amp;destination=38.373039%2C27.150591&amp;travelmode=driving</t>
        </is>
      </c>
      <c r="I116" s="131" t="inlineStr">
        <is>
          <t>GEDİZ</t>
        </is>
      </c>
      <c r="J116" s="131" t="n">
        <v>1.3</v>
      </c>
      <c r="K116" s="131" t="inlineStr">
        <is>
          <t>https://www.google.com/maps/dir/?api=1&amp;origin=38.376504%2C27.146213&amp;destination=38.37066%2C27.159618&amp;travelmode=driving</t>
        </is>
      </c>
      <c r="L116" s="131" t="inlineStr">
        <is>
          <t>ŞİRİNYER 2</t>
        </is>
      </c>
      <c r="M116" s="131" t="n">
        <v>1.7</v>
      </c>
      <c r="N116" s="131" t="inlineStr">
        <is>
          <t>https://www.google.com/maps/dir/?api=1&amp;origin=38.376504%2C27.146213&amp;destination=38.3911321%2C27.1511743&amp;travelmode=driving</t>
        </is>
      </c>
      <c r="O116" s="131" t="inlineStr">
        <is>
          <t>Gerçek - Google Places (287/1. Sk No:26)</t>
        </is>
      </c>
    </row>
    <row r="117" ht="15" customHeight="1" s="113">
      <c r="A117" s="131" t="inlineStr">
        <is>
          <t>DURU POLAT</t>
        </is>
      </c>
      <c r="B117" s="131" t="inlineStr">
        <is>
          <t>GAZİEMİR-5</t>
        </is>
      </c>
      <c r="C117" s="131" t="n">
        <v>0.6</v>
      </c>
      <c r="D117" s="131" t="inlineStr">
        <is>
          <t>https://www.google.com/maps/dir/?api=1&amp;origin=38.322381%2C27.128239&amp;destination=38.32406%2C27.121958&amp;travelmode=driving</t>
        </is>
      </c>
      <c r="E117" s="131" t="inlineStr">
        <is>
          <t>Hayır</t>
        </is>
      </c>
      <c r="F117" s="131" t="inlineStr">
        <is>
          <t>GAZİEMİR-4</t>
        </is>
      </c>
      <c r="G117" s="131" t="n">
        <v>0.1</v>
      </c>
      <c r="H117" s="131" t="inlineStr">
        <is>
          <t>https://www.google.com/maps/dir/?api=1&amp;origin=38.322381%2C27.128239&amp;destination=38.323481%2C27.129036&amp;travelmode=driving</t>
        </is>
      </c>
      <c r="I117" s="131" t="inlineStr">
        <is>
          <t>GAZİEMİR-7</t>
        </is>
      </c>
      <c r="J117" s="131" t="n">
        <v>0.2</v>
      </c>
      <c r="K117" s="131" t="inlineStr">
        <is>
          <t>https://www.google.com/maps/dir/?api=1&amp;origin=38.322381%2C27.128239&amp;destination=38.322099%2C27.131037&amp;travelmode=driving</t>
        </is>
      </c>
      <c r="L117" s="131" t="inlineStr">
        <is>
          <t>GAZİEMİR-1</t>
        </is>
      </c>
      <c r="M117" s="131" t="n">
        <v>0.5</v>
      </c>
      <c r="N117" s="131" t="inlineStr">
        <is>
          <t>https://www.google.com/maps/dir/?api=1&amp;origin=38.322381%2C27.128239&amp;destination=38.32574%2C27.131725&amp;travelmode=driving</t>
        </is>
      </c>
      <c r="O117" s="131" t="inlineStr">
        <is>
          <t>Gerçek - Google Places (Kubilay Cd No:14)</t>
        </is>
      </c>
    </row>
    <row r="118" ht="15" customHeight="1" s="113">
      <c r="A118" s="131" t="inlineStr">
        <is>
          <t>HASAN GÜMÜŞ</t>
        </is>
      </c>
      <c r="B118" s="131" t="inlineStr">
        <is>
          <t>GAZİEMİR-5</t>
        </is>
      </c>
      <c r="C118" s="131" t="n">
        <v>1.2</v>
      </c>
      <c r="D118" s="131" t="inlineStr">
        <is>
          <t>https://www.google.com/maps/dir/?api=1&amp;origin=38.322468%2C27.135805&amp;destination=38.32406%2C27.121958&amp;travelmode=driving</t>
        </is>
      </c>
      <c r="E118" s="131" t="inlineStr">
        <is>
          <t>Hayır</t>
        </is>
      </c>
      <c r="F118" s="131" t="inlineStr">
        <is>
          <t>GAZİEMİR-7</t>
        </is>
      </c>
      <c r="G118" s="131" t="n">
        <v>0.4</v>
      </c>
      <c r="H118" s="131" t="inlineStr">
        <is>
          <t>https://www.google.com/maps/dir/?api=1&amp;origin=38.322468%2C27.135805&amp;destination=38.322099%2C27.131037&amp;travelmode=driving</t>
        </is>
      </c>
      <c r="I118" s="131" t="inlineStr">
        <is>
          <t>GAZİEMİR-1</t>
        </is>
      </c>
      <c r="J118" s="131" t="n">
        <v>0.5</v>
      </c>
      <c r="K118" s="131" t="inlineStr">
        <is>
          <t>https://www.google.com/maps/dir/?api=1&amp;origin=38.322468%2C27.135805&amp;destination=38.32574%2C27.131725&amp;travelmode=driving</t>
        </is>
      </c>
      <c r="L118" s="131" t="inlineStr">
        <is>
          <t>GAZİEMİR-2</t>
        </is>
      </c>
      <c r="M118" s="131" t="n">
        <v>0.6</v>
      </c>
      <c r="N118" s="131" t="inlineStr">
        <is>
          <t>https://www.google.com/maps/dir/?api=1&amp;origin=38.322468%2C27.135805&amp;destination=38.317546%2C27.133478&amp;travelmode=driving</t>
        </is>
      </c>
      <c r="O118" s="131" t="inlineStr">
        <is>
          <t>Gerçek - Google Places (Dekor Sitesi)</t>
        </is>
      </c>
    </row>
    <row r="119" ht="15" customHeight="1" s="113">
      <c r="A119" s="131" t="inlineStr">
        <is>
          <t>MERT YUNUS SARIBAŞ</t>
        </is>
      </c>
      <c r="B119" s="131" t="inlineStr">
        <is>
          <t>GAZİEMİR-5</t>
        </is>
      </c>
      <c r="C119" s="131" t="n">
        <v>8.199999999999999</v>
      </c>
      <c r="D119" s="131" t="inlineStr">
        <is>
          <t>https://www.google.com/maps/dir/?api=1&amp;origin=38.25022%2C27.129353&amp;destination=38.32406%2C27.121958&amp;travelmode=driving</t>
        </is>
      </c>
      <c r="E119" s="131" t="inlineStr">
        <is>
          <t>Hayır</t>
        </is>
      </c>
      <c r="F119" s="131" t="inlineStr">
        <is>
          <t>MENDERES</t>
        </is>
      </c>
      <c r="G119" s="131" t="n">
        <v>1.2</v>
      </c>
      <c r="H119" s="131" t="inlineStr">
        <is>
          <t>https://www.google.com/maps/dir/?api=1&amp;origin=38.25022%2C27.129353&amp;destination=38.260463%2C27.125587&amp;travelmode=driving</t>
        </is>
      </c>
      <c r="I119" s="131" t="inlineStr">
        <is>
          <t>GAZİEMİR-6</t>
        </is>
      </c>
      <c r="J119" s="131" t="n">
        <v>7.5</v>
      </c>
      <c r="K119" s="131" t="inlineStr">
        <is>
          <t>https://www.google.com/maps/dir/?api=1&amp;origin=38.25022%2C27.129353&amp;destination=38.317553%2C27.130542&amp;travelmode=driving</t>
        </is>
      </c>
      <c r="L119" s="131" t="inlineStr">
        <is>
          <t>GAZİEMİR-2</t>
        </is>
      </c>
      <c r="M119" s="131" t="n">
        <v>7.5</v>
      </c>
      <c r="N119" s="131" t="inlineStr">
        <is>
          <t>https://www.google.com/maps/dir/?api=1&amp;origin=38.25022%2C27.129353&amp;destination=38.317546%2C27.133478&amp;travelmode=driving</t>
        </is>
      </c>
      <c r="O119" s="131" t="inlineStr">
        <is>
          <t>Gerçek - Google Places (355. Sk No:1)</t>
        </is>
      </c>
    </row>
    <row r="120" ht="15" customHeight="1" s="113">
      <c r="A120" s="131" t="inlineStr">
        <is>
          <t>EYLEM ÇAKMAK</t>
        </is>
      </c>
      <c r="B120" s="131" t="inlineStr">
        <is>
          <t>GAZİEMİR-5</t>
        </is>
      </c>
      <c r="C120" s="131" t="n">
        <v>1.2</v>
      </c>
      <c r="D120" s="131" t="inlineStr">
        <is>
          <t>https://www.google.com/maps/dir/?api=1&amp;origin=38.322616%2C27.135497&amp;destination=38.32406%2C27.121958&amp;travelmode=driving</t>
        </is>
      </c>
      <c r="E120" s="131" t="inlineStr">
        <is>
          <t>Hayır</t>
        </is>
      </c>
      <c r="F120" s="131" t="inlineStr">
        <is>
          <t>GAZİEMİR-7</t>
        </is>
      </c>
      <c r="G120" s="131" t="n">
        <v>0.4</v>
      </c>
      <c r="H120" s="131" t="inlineStr">
        <is>
          <t>https://www.google.com/maps/dir/?api=1&amp;origin=38.322616%2C27.135497&amp;destination=38.322099%2C27.131037&amp;travelmode=driving</t>
        </is>
      </c>
      <c r="I120" s="131" t="inlineStr">
        <is>
          <t>GAZİEMİR-1</t>
        </is>
      </c>
      <c r="J120" s="131" t="n">
        <v>0.5</v>
      </c>
      <c r="K120" s="131" t="inlineStr">
        <is>
          <t>https://www.google.com/maps/dir/?api=1&amp;origin=38.322616%2C27.135497&amp;destination=38.32574%2C27.131725&amp;travelmode=driving</t>
        </is>
      </c>
      <c r="L120" s="131" t="inlineStr">
        <is>
          <t>GAZİEMİR-4</t>
        </is>
      </c>
      <c r="M120" s="131" t="n">
        <v>0.6</v>
      </c>
      <c r="N120" s="131" t="inlineStr">
        <is>
          <t>https://www.google.com/maps/dir/?api=1&amp;origin=38.322616%2C27.135497&amp;destination=38.323481%2C27.129036&amp;travelmode=driving</t>
        </is>
      </c>
      <c r="O120" s="131" t="inlineStr">
        <is>
          <t>Gerçek - Google Places (Mertler Cd civarı (zayıf))</t>
        </is>
      </c>
    </row>
    <row r="121" ht="15" customHeight="1" s="113">
      <c r="A121" s="131" t="inlineStr">
        <is>
          <t>TOLGA DAĞLI</t>
        </is>
      </c>
      <c r="B121" s="131" t="inlineStr">
        <is>
          <t>GAZİEMİR-5</t>
        </is>
      </c>
      <c r="C121" s="131" t="n">
        <v>7</v>
      </c>
      <c r="D121" s="131" t="inlineStr">
        <is>
          <t>https://www.google.com/maps/dir/?api=1&amp;origin=38.386816%2C27.123409&amp;destination=38.32406%2C27.121958&amp;travelmode=driving</t>
        </is>
      </c>
      <c r="E121" s="131" t="inlineStr">
        <is>
          <t>Hayır</t>
        </is>
      </c>
      <c r="F121" s="131" t="inlineStr">
        <is>
          <t>BOZYAKA</t>
        </is>
      </c>
      <c r="G121" s="131" t="n">
        <v>1.2</v>
      </c>
      <c r="H121" s="131" t="inlineStr">
        <is>
          <t>https://www.google.com/maps/dir/?api=1&amp;origin=38.386816%2C27.123409&amp;destination=38.397598%2C27.122202&amp;travelmode=driving</t>
        </is>
      </c>
      <c r="I121" s="131" t="inlineStr">
        <is>
          <t>AKEVLER</t>
        </is>
      </c>
      <c r="J121" s="131" t="n">
        <v>1.8</v>
      </c>
      <c r="K121" s="131" t="inlineStr">
        <is>
          <t>https://www.google.com/maps/dir/?api=1&amp;origin=38.386816%2C27.123409&amp;destination=38.394301%2C27.105194&amp;travelmode=driving</t>
        </is>
      </c>
      <c r="L121" s="131" t="inlineStr">
        <is>
          <t>İZMİRSPOR</t>
        </is>
      </c>
      <c r="M121" s="131" t="n">
        <v>1.9</v>
      </c>
      <c r="N121" s="131" t="inlineStr">
        <is>
          <t>https://www.google.com/maps/dir/?api=1&amp;origin=38.386816%2C27.123409&amp;destination=38.403691%2C27.119105&amp;travelmode=driving</t>
        </is>
      </c>
      <c r="O121" s="131" t="inlineStr">
        <is>
          <t>Gerçek - Google Places, mahalle merkezi yaklaşık (Kültür/Bozyaka civarı (yaklaşık))</t>
        </is>
      </c>
    </row>
    <row r="122" ht="15" customHeight="1" s="113">
      <c r="A122" s="131" t="inlineStr">
        <is>
          <t>BİLAL AKTÜRK</t>
        </is>
      </c>
      <c r="B122" s="131" t="inlineStr">
        <is>
          <t>GAZİEMİR-5</t>
        </is>
      </c>
      <c r="C122" s="131" t="n">
        <v>1.6</v>
      </c>
      <c r="D122" s="131" t="inlineStr">
        <is>
          <t>https://www.google.com/maps/dir/?api=1&amp;origin=38.333828%2C27.135917&amp;destination=38.32406%2C27.121958&amp;travelmode=driving</t>
        </is>
      </c>
      <c r="E122" s="131" t="inlineStr">
        <is>
          <t>Hayır</t>
        </is>
      </c>
      <c r="F122" s="131" t="inlineStr">
        <is>
          <t>GAZİEMİR-1</t>
        </is>
      </c>
      <c r="G122" s="131" t="n">
        <v>1</v>
      </c>
      <c r="H122" s="131" t="inlineStr">
        <is>
          <t>https://www.google.com/maps/dir/?api=1&amp;origin=38.333828%2C27.135917&amp;destination=38.32574%2C27.131725&amp;travelmode=driving</t>
        </is>
      </c>
      <c r="I122" s="131" t="inlineStr">
        <is>
          <t>GAZİEMİR-4</t>
        </is>
      </c>
      <c r="J122" s="131" t="n">
        <v>1.3</v>
      </c>
      <c r="K122" s="131" t="inlineStr">
        <is>
          <t>https://www.google.com/maps/dir/?api=1&amp;origin=38.333828%2C27.135917&amp;destination=38.323481%2C27.129036&amp;travelmode=driving</t>
        </is>
      </c>
      <c r="L122" s="131" t="inlineStr">
        <is>
          <t>GAZİEMİR-7</t>
        </is>
      </c>
      <c r="M122" s="131" t="n">
        <v>1.4</v>
      </c>
      <c r="N122" s="131" t="inlineStr">
        <is>
          <t>https://www.google.com/maps/dir/?api=1&amp;origin=38.333828%2C27.135917&amp;destination=38.322099%2C27.131037&amp;travelmode=driving</t>
        </is>
      </c>
      <c r="O122" s="131" t="inlineStr">
        <is>
          <t>Gerçek - Google Places (342. Sk civarı (zayıf))</t>
        </is>
      </c>
    </row>
    <row r="123" ht="15" customHeight="1" s="113">
      <c r="A123" s="131" t="inlineStr">
        <is>
          <t>ADİL MEYRALI</t>
        </is>
      </c>
      <c r="B123" s="131" t="inlineStr">
        <is>
          <t>GAZİEMİR-5</t>
        </is>
      </c>
      <c r="C123" s="131" t="n">
        <v>4.1</v>
      </c>
      <c r="D123" s="131" t="inlineStr">
        <is>
          <t>https://www.google.com/maps/dir/?api=1&amp;origin=38.287509%2C27.124416&amp;destination=38.32406%2C27.121958&amp;travelmode=driving</t>
        </is>
      </c>
      <c r="E123" s="131" t="inlineStr">
        <is>
          <t>Hayır</t>
        </is>
      </c>
      <c r="F123" s="131" t="inlineStr">
        <is>
          <t>MENDERES</t>
        </is>
      </c>
      <c r="G123" s="131" t="n">
        <v>3</v>
      </c>
      <c r="H123" s="131" t="inlineStr">
        <is>
          <t>https://www.google.com/maps/dir/?api=1&amp;origin=38.287509%2C27.124416&amp;destination=38.260463%2C27.125587&amp;travelmode=driving</t>
        </is>
      </c>
      <c r="I123" s="131" t="inlineStr">
        <is>
          <t>GAZİEMİR-6</t>
        </is>
      </c>
      <c r="J123" s="131" t="n">
        <v>3.4</v>
      </c>
      <c r="K123" s="131" t="inlineStr">
        <is>
          <t>https://www.google.com/maps/dir/?api=1&amp;origin=38.287509%2C27.124416&amp;destination=38.317553%2C27.130542&amp;travelmode=driving</t>
        </is>
      </c>
      <c r="L123" s="131" t="inlineStr">
        <is>
          <t>GAZİEMİR-2</t>
        </is>
      </c>
      <c r="M123" s="131" t="n">
        <v>3.4</v>
      </c>
      <c r="N123" s="131" t="inlineStr">
        <is>
          <t>https://www.google.com/maps/dir/?api=1&amp;origin=38.287509%2C27.124416&amp;destination=38.317546%2C27.133478&amp;travelmode=driving</t>
        </is>
      </c>
      <c r="O123" s="131" t="inlineStr">
        <is>
          <t>Gerçek - Google Places (Ziya Gökalp Cd No:17)</t>
        </is>
      </c>
    </row>
    <row r="124" ht="15" customHeight="1" s="113">
      <c r="A124" s="131" t="inlineStr">
        <is>
          <t>GAMZE DURMAZ</t>
        </is>
      </c>
      <c r="B124" s="131" t="inlineStr">
        <is>
          <t>GAZİEMİR-6</t>
        </is>
      </c>
      <c r="C124" s="131" t="n">
        <v>1.1</v>
      </c>
      <c r="D124" s="131" t="inlineStr">
        <is>
          <t>https://www.google.com/maps/dir/?api=1&amp;origin=38.322167%2C27.142049&amp;destination=38.323481%2C27.129036&amp;travelmode=driving</t>
        </is>
      </c>
      <c r="E124" s="131" t="inlineStr">
        <is>
          <t>Hayır</t>
        </is>
      </c>
      <c r="F124" s="131" t="inlineStr">
        <is>
          <t>GAZİEMİR-2</t>
        </is>
      </c>
      <c r="G124" s="131" t="n">
        <v>0.9</v>
      </c>
      <c r="H124" s="131" t="inlineStr">
        <is>
          <t>https://www.google.com/maps/dir/?api=1&amp;origin=38.322167%2C27.142049&amp;destination=38.317546%2C27.133478&amp;travelmode=driving</t>
        </is>
      </c>
      <c r="I124" s="131" t="inlineStr">
        <is>
          <t>GAZİEMİR-7</t>
        </is>
      </c>
      <c r="J124" s="131" t="n">
        <v>1</v>
      </c>
      <c r="K124" s="131" t="inlineStr">
        <is>
          <t>https://www.google.com/maps/dir/?api=1&amp;origin=38.322167%2C27.142049&amp;destination=38.322099%2C27.131037&amp;travelmode=driving</t>
        </is>
      </c>
      <c r="L124" s="131" t="inlineStr">
        <is>
          <t>GAZİEMİR-1</t>
        </is>
      </c>
      <c r="M124" s="131" t="n">
        <v>1</v>
      </c>
      <c r="N124" s="131" t="inlineStr">
        <is>
          <t>https://www.google.com/maps/dir/?api=1&amp;origin=38.322167%2C27.142049&amp;destination=38.32574%2C27.131725&amp;travelmode=driving</t>
        </is>
      </c>
      <c r="O124" s="131" t="inlineStr">
        <is>
          <t>Gerçek - Google Places (319. Sk No:45)</t>
        </is>
      </c>
    </row>
    <row r="125" ht="15" customHeight="1" s="113">
      <c r="A125" s="131" t="inlineStr">
        <is>
          <t>HÜLYA GÜLŞEN</t>
        </is>
      </c>
      <c r="B125" s="131" t="inlineStr">
        <is>
          <t>GAZİEMİR-6</t>
        </is>
      </c>
      <c r="C125" s="131" t="n">
        <v>0.6</v>
      </c>
      <c r="D125" s="131" t="inlineStr">
        <is>
          <t>https://www.google.com/maps/dir/?api=1&amp;origin=38.318441%2C27.132099&amp;destination=38.323481%2C27.129036&amp;travelmode=driving</t>
        </is>
      </c>
      <c r="E125" s="131" t="inlineStr">
        <is>
          <t>Hayır</t>
        </is>
      </c>
      <c r="F125" s="131" t="inlineStr">
        <is>
          <t>GAZİEMİR-2</t>
        </is>
      </c>
      <c r="G125" s="131" t="n">
        <v>0.2</v>
      </c>
      <c r="H125" s="131" t="inlineStr">
        <is>
          <t>https://www.google.com/maps/dir/?api=1&amp;origin=38.318441%2C27.132099&amp;destination=38.317546%2C27.133478&amp;travelmode=driving</t>
        </is>
      </c>
      <c r="I125" s="131" t="inlineStr">
        <is>
          <t>GAZİEMİR-6</t>
        </is>
      </c>
      <c r="J125" s="131" t="n">
        <v>0.2</v>
      </c>
      <c r="K125" s="131" t="inlineStr">
        <is>
          <t>https://www.google.com/maps/dir/?api=1&amp;origin=38.318441%2C27.132099&amp;destination=38.317553%2C27.130542&amp;travelmode=driving</t>
        </is>
      </c>
      <c r="L125" s="131" t="inlineStr">
        <is>
          <t>GAZİEMİR-7</t>
        </is>
      </c>
      <c r="M125" s="131" t="n">
        <v>0.4</v>
      </c>
      <c r="N125" s="131" t="inlineStr">
        <is>
          <t>https://www.google.com/maps/dir/?api=1&amp;origin=38.318441%2C27.132099&amp;destination=38.322099%2C27.131037&amp;travelmode=driving</t>
        </is>
      </c>
      <c r="O125" s="131" t="inlineStr">
        <is>
          <t>Gerçek - Google Places (11/1. Sk No:18)</t>
        </is>
      </c>
    </row>
    <row r="126" ht="15" customHeight="1" s="113">
      <c r="A126" s="131" t="inlineStr">
        <is>
          <t>YAĞMUR BOZKURT</t>
        </is>
      </c>
      <c r="B126" s="131" t="inlineStr">
        <is>
          <t>GAZİEMİR-6</t>
        </is>
      </c>
      <c r="C126" s="131" t="n">
        <v>5.5</v>
      </c>
      <c r="D126" s="131" t="inlineStr">
        <is>
          <t>https://www.google.com/maps/dir/?api=1&amp;origin=38.370608%2C27.146867&amp;destination=38.323481%2C27.129036&amp;travelmode=driving</t>
        </is>
      </c>
      <c r="E126" s="131" t="inlineStr">
        <is>
          <t>Hayır</t>
        </is>
      </c>
      <c r="F126" s="131" t="inlineStr">
        <is>
          <t>BUCA</t>
        </is>
      </c>
      <c r="G126" s="131" t="n">
        <v>0.4</v>
      </c>
      <c r="H126" s="131" t="inlineStr">
        <is>
          <t>https://www.google.com/maps/dir/?api=1&amp;origin=38.370608%2C27.146867&amp;destination=38.373039%2C27.150591&amp;travelmode=driving</t>
        </is>
      </c>
      <c r="I126" s="131" t="inlineStr">
        <is>
          <t>GEDİZ</t>
        </is>
      </c>
      <c r="J126" s="131" t="n">
        <v>1.1</v>
      </c>
      <c r="K126" s="131" t="inlineStr">
        <is>
          <t>https://www.google.com/maps/dir/?api=1&amp;origin=38.370608%2C27.146867&amp;destination=38.37066%2C27.159618&amp;travelmode=driving</t>
        </is>
      </c>
      <c r="L126" s="131" t="inlineStr">
        <is>
          <t>ŞİRİNYER 2</t>
        </is>
      </c>
      <c r="M126" s="131" t="n">
        <v>2.3</v>
      </c>
      <c r="N126" s="131" t="inlineStr">
        <is>
          <t>https://www.google.com/maps/dir/?api=1&amp;origin=38.370608%2C27.146867&amp;destination=38.3911321%2C27.1511743&amp;travelmode=driving</t>
        </is>
      </c>
      <c r="O126" s="131" t="inlineStr">
        <is>
          <t>Gerçek - Google Places (637/35 Sk No:14)</t>
        </is>
      </c>
    </row>
    <row r="127" ht="15" customHeight="1" s="113">
      <c r="A127" s="131" t="inlineStr">
        <is>
          <t>MUHAMMET ÇÖPÜR</t>
        </is>
      </c>
      <c r="B127" s="131" t="inlineStr">
        <is>
          <t>GAZİEMİR-6</t>
        </is>
      </c>
      <c r="C127" s="131" t="n">
        <v>19.5</v>
      </c>
      <c r="D127" s="131" t="inlineStr">
        <is>
          <t>https://www.google.com/maps/dir/?api=1&amp;origin=38.396%2C27.333&amp;destination=38.323481%2C27.129036&amp;travelmode=driving</t>
        </is>
      </c>
      <c r="E127" s="131" t="inlineStr">
        <is>
          <t>Hayır</t>
        </is>
      </c>
      <c r="F127" s="131" t="inlineStr">
        <is>
          <t>MERKEZ</t>
        </is>
      </c>
      <c r="G127" s="131" t="n">
        <v>4.7</v>
      </c>
      <c r="H127" s="131" t="inlineStr">
        <is>
          <t>https://www.google.com/maps/dir/?api=1&amp;origin=38.396%2C27.333&amp;destination=38.438%2C27.328&amp;travelmode=driving</t>
        </is>
      </c>
      <c r="I127" s="131" t="inlineStr">
        <is>
          <t>YEŞİLOVA</t>
        </is>
      </c>
      <c r="J127" s="131" t="n">
        <v>11.9</v>
      </c>
      <c r="K127" s="131" t="inlineStr">
        <is>
          <t>https://www.google.com/maps/dir/?api=1&amp;origin=38.396%2C27.333&amp;destination=38.436005%2C27.206807&amp;travelmode=driving</t>
        </is>
      </c>
      <c r="L127" s="131" t="inlineStr">
        <is>
          <t>ÇAMDİBİ</t>
        </is>
      </c>
      <c r="M127" s="131" t="n">
        <v>12.8</v>
      </c>
      <c r="N127" s="131" t="inlineStr">
        <is>
          <t>https://www.google.com/maps/dir/?api=1&amp;origin=38.396%2C27.333&amp;destination=38.438109%2C27.19608&amp;travelmode=driving</t>
        </is>
      </c>
      <c r="O127" s="131" t="inlineStr">
        <is>
          <t>Dummy - değiştiriniz</t>
        </is>
      </c>
    </row>
    <row r="128" ht="15" customHeight="1" s="113">
      <c r="A128" s="131" t="inlineStr">
        <is>
          <t>SHOHLE BABAYEVA</t>
        </is>
      </c>
      <c r="B128" s="131" t="inlineStr">
        <is>
          <t>GAZİEMİR-6</t>
        </is>
      </c>
      <c r="C128" s="131" t="n">
        <v>4.9</v>
      </c>
      <c r="D128" s="131" t="inlineStr">
        <is>
          <t>https://www.google.com/maps/dir/?api=1&amp;origin=38.300682%2C27.177341&amp;destination=38.323481%2C27.129036&amp;travelmode=driving</t>
        </is>
      </c>
      <c r="E128" s="131" t="inlineStr">
        <is>
          <t>Hayır</t>
        </is>
      </c>
      <c r="F128" s="131" t="inlineStr">
        <is>
          <t>GAZİEMİR-2</t>
        </is>
      </c>
      <c r="G128" s="131" t="n">
        <v>4.3</v>
      </c>
      <c r="H128" s="131" t="inlineStr">
        <is>
          <t>https://www.google.com/maps/dir/?api=1&amp;origin=38.300682%2C27.177341&amp;destination=38.317546%2C27.133478&amp;travelmode=driving</t>
        </is>
      </c>
      <c r="I128" s="131" t="inlineStr">
        <is>
          <t>GAZİEMİR-6</t>
        </is>
      </c>
      <c r="J128" s="131" t="n">
        <v>4.5</v>
      </c>
      <c r="K128" s="131" t="inlineStr">
        <is>
          <t>https://www.google.com/maps/dir/?api=1&amp;origin=38.300682%2C27.177341&amp;destination=38.317553%2C27.130542&amp;travelmode=driving</t>
        </is>
      </c>
      <c r="L128" s="131" t="inlineStr">
        <is>
          <t>GAZİEMİR-7</t>
        </is>
      </c>
      <c r="M128" s="131" t="n">
        <v>4.7</v>
      </c>
      <c r="N128" s="131" t="inlineStr">
        <is>
          <t>https://www.google.com/maps/dir/?api=1&amp;origin=38.300682%2C27.177341&amp;destination=38.322099%2C27.131037&amp;travelmode=driving</t>
        </is>
      </c>
      <c r="O128" s="131" t="inlineStr">
        <is>
          <t>Gerçek - Google Places (1061 Sk)</t>
        </is>
      </c>
    </row>
    <row r="129" ht="15" customHeight="1" s="113">
      <c r="A129" s="131" t="inlineStr">
        <is>
          <t>MAYSA SULTANMURADOVA</t>
        </is>
      </c>
      <c r="B129" s="131" t="inlineStr">
        <is>
          <t>GAZİEMİR-6</t>
        </is>
      </c>
      <c r="C129" s="131" t="n">
        <v>4.9</v>
      </c>
      <c r="D129" s="131" t="inlineStr">
        <is>
          <t>https://www.google.com/maps/dir/?api=1&amp;origin=38.300144%2C27.177173&amp;destination=38.323481%2C27.129036&amp;travelmode=driving</t>
        </is>
      </c>
      <c r="E129" s="131" t="inlineStr">
        <is>
          <t>Hayır</t>
        </is>
      </c>
      <c r="F129" s="131" t="inlineStr">
        <is>
          <t>GAZİEMİR-2</t>
        </is>
      </c>
      <c r="G129" s="131" t="n">
        <v>4.3</v>
      </c>
      <c r="H129" s="131" t="inlineStr">
        <is>
          <t>https://www.google.com/maps/dir/?api=1&amp;origin=38.300144%2C27.177173&amp;destination=38.317546%2C27.133478&amp;travelmode=driving</t>
        </is>
      </c>
      <c r="I129" s="131" t="inlineStr">
        <is>
          <t>GAZİEMİR-6</t>
        </is>
      </c>
      <c r="J129" s="131" t="n">
        <v>4.5</v>
      </c>
      <c r="K129" s="131" t="inlineStr">
        <is>
          <t>https://www.google.com/maps/dir/?api=1&amp;origin=38.300144%2C27.177173&amp;destination=38.317553%2C27.130542&amp;travelmode=driving</t>
        </is>
      </c>
      <c r="L129" s="131" t="inlineStr">
        <is>
          <t>GAZİEMİR-7</t>
        </is>
      </c>
      <c r="M129" s="131" t="n">
        <v>4.7</v>
      </c>
      <c r="N129" s="131" t="inlineStr">
        <is>
          <t>https://www.google.com/maps/dir/?api=1&amp;origin=38.300144%2C27.177173&amp;destination=38.322099%2C27.131037&amp;travelmode=driving</t>
        </is>
      </c>
      <c r="O129" s="131" t="inlineStr">
        <is>
          <t>Gerçek - Google Places (1060 Sk)</t>
        </is>
      </c>
    </row>
    <row r="130" ht="15" customHeight="1" s="113">
      <c r="A130" s="131" t="inlineStr">
        <is>
          <t>TÜRKER AKGÜN</t>
        </is>
      </c>
      <c r="B130" s="131" t="inlineStr">
        <is>
          <t>GAZİEMİR-6</t>
        </is>
      </c>
      <c r="C130" s="131" t="n">
        <v>10.4</v>
      </c>
      <c r="D130" s="131" t="inlineStr">
        <is>
          <t>https://www.google.com/maps/dir/?api=1&amp;origin=38.400881%2C27.195023&amp;destination=38.3283%2C27.11964&amp;travelmode=driving</t>
        </is>
      </c>
      <c r="E130" s="131" t="inlineStr">
        <is>
          <t>Hayır</t>
        </is>
      </c>
      <c r="F130" s="131" t="inlineStr">
        <is>
          <t>HAL DEPO</t>
        </is>
      </c>
      <c r="G130" s="131" t="n">
        <v>2.7</v>
      </c>
      <c r="H130" s="131" t="inlineStr">
        <is>
          <t>https://www.google.com/maps/dir/?api=1&amp;origin=38.400881%2C27.195023&amp;destination=38.412%2C27.168&amp;travelmode=driving</t>
        </is>
      </c>
      <c r="I130" s="131" t="inlineStr">
        <is>
          <t>ŞİRİNYER</t>
        </is>
      </c>
      <c r="J130" s="131" t="n">
        <v>3.5</v>
      </c>
      <c r="K130" s="131" t="inlineStr">
        <is>
          <t>https://www.google.com/maps/dir/?api=1&amp;origin=38.400881%2C27.195023&amp;destination=38.399377%2C27.155469&amp;travelmode=driving</t>
        </is>
      </c>
      <c r="L130" s="131" t="inlineStr">
        <is>
          <t>ŞİRİNYER 2</t>
        </is>
      </c>
      <c r="M130" s="131" t="n">
        <v>4</v>
      </c>
      <c r="N130" s="131" t="inlineStr">
        <is>
          <t>https://www.google.com/maps/dir/?api=1&amp;origin=38.400881%2C27.195023&amp;destination=38.3911321%2C27.1511743&amp;travelmode=driving</t>
        </is>
      </c>
      <c r="O130" s="131" t="inlineStr">
        <is>
          <t>Gerçek - Google Places (Evka 1 Buca civarı)</t>
        </is>
      </c>
    </row>
    <row r="131" ht="15" customHeight="1" s="113">
      <c r="A131" s="131" t="inlineStr">
        <is>
          <t>NECAT BORA</t>
        </is>
      </c>
      <c r="B131" s="131" t="inlineStr">
        <is>
          <t>GAZİEMİR-6</t>
        </is>
      </c>
      <c r="C131" s="131" t="n">
        <v>1.5</v>
      </c>
      <c r="D131" s="131" t="inlineStr">
        <is>
          <t>https://www.google.com/maps/dir/?api=1&amp;origin=38.329684%2C27.137241&amp;destination=38.3283%2C27.11964&amp;travelmode=driving</t>
        </is>
      </c>
      <c r="E131" s="131" t="inlineStr">
        <is>
          <t>Hayır</t>
        </is>
      </c>
      <c r="F131" s="131" t="inlineStr">
        <is>
          <t>GAZİEMİR-1</t>
        </is>
      </c>
      <c r="G131" s="131" t="n">
        <v>0.7</v>
      </c>
      <c r="H131" s="131" t="inlineStr">
        <is>
          <t>https://www.google.com/maps/dir/?api=1&amp;origin=38.329684%2C27.137241&amp;destination=38.32574%2C27.131725&amp;travelmode=driving</t>
        </is>
      </c>
      <c r="I131" s="131" t="inlineStr">
        <is>
          <t>GAZİEMİR-4</t>
        </is>
      </c>
      <c r="J131" s="131" t="n">
        <v>1</v>
      </c>
      <c r="K131" s="131" t="inlineStr">
        <is>
          <t>https://www.google.com/maps/dir/?api=1&amp;origin=38.329684%2C27.137241&amp;destination=38.323481%2C27.129036&amp;travelmode=driving</t>
        </is>
      </c>
      <c r="L131" s="131" t="inlineStr">
        <is>
          <t>GAZİEMİR-7</t>
        </is>
      </c>
      <c r="M131" s="131" t="n">
        <v>1</v>
      </c>
      <c r="N131" s="131" t="inlineStr">
        <is>
          <t>https://www.google.com/maps/dir/?api=1&amp;origin=38.329684%2C27.137241&amp;destination=38.322099%2C27.131037&amp;travelmode=driving</t>
        </is>
      </c>
      <c r="O131" s="131" t="inlineStr">
        <is>
          <t>Gerçek - Google Places (334 Sk No:8)</t>
        </is>
      </c>
    </row>
    <row r="132" ht="15" customHeight="1" s="113">
      <c r="A132" s="131" t="inlineStr">
        <is>
          <t>EMİNE NARİN</t>
        </is>
      </c>
      <c r="B132" s="131" t="inlineStr">
        <is>
          <t>GAZİEMİR-7</t>
        </is>
      </c>
      <c r="C132" s="131" t="n">
        <v>2.8</v>
      </c>
      <c r="D132" s="131" t="inlineStr">
        <is>
          <t>https://www.google.com/maps/dir/?api=1&amp;origin=38.31194%2C27.14472&amp;destination=38.3283%2C27.11964&amp;travelmode=driving</t>
        </is>
      </c>
      <c r="E132" s="131" t="inlineStr">
        <is>
          <t>Hayır</t>
        </is>
      </c>
      <c r="F132" s="131" t="inlineStr">
        <is>
          <t>GAZİEMİR-2</t>
        </is>
      </c>
      <c r="G132" s="131" t="n">
        <v>1.2</v>
      </c>
      <c r="H132" s="131" t="inlineStr">
        <is>
          <t>https://www.google.com/maps/dir/?api=1&amp;origin=38.31194%2C27.14472&amp;destination=38.317546%2C27.133478&amp;travelmode=driving</t>
        </is>
      </c>
      <c r="I132" s="131" t="inlineStr">
        <is>
          <t>GAZİEMİR-6</t>
        </is>
      </c>
      <c r="J132" s="131" t="n">
        <v>1.4</v>
      </c>
      <c r="K132" s="131" t="inlineStr">
        <is>
          <t>https://www.google.com/maps/dir/?api=1&amp;origin=38.31194%2C27.14472&amp;destination=38.317553%2C27.130542&amp;travelmode=driving</t>
        </is>
      </c>
      <c r="L132" s="131" t="inlineStr">
        <is>
          <t>GAZİEMİR-7</t>
        </is>
      </c>
      <c r="M132" s="131" t="n">
        <v>1.6</v>
      </c>
      <c r="N132" s="131" t="inlineStr">
        <is>
          <t>https://www.google.com/maps/dir/?api=1&amp;origin=38.31194%2C27.14472&amp;destination=38.322099%2C27.131037&amp;travelmode=driving</t>
        </is>
      </c>
      <c r="O132" s="131" t="inlineStr">
        <is>
          <t>Gerçek - Google Places, mahalle merkezi yaklaşık (Sarnıç civarı (yaklaşık))</t>
        </is>
      </c>
    </row>
    <row r="133" ht="15" customHeight="1" s="113">
      <c r="A133" s="131" t="inlineStr">
        <is>
          <t>FİGEN SAVAŞ</t>
        </is>
      </c>
      <c r="B133" s="131" t="inlineStr">
        <is>
          <t>GAZİEMİR-7</t>
        </is>
      </c>
      <c r="C133" s="131" t="n">
        <v>1.6</v>
      </c>
      <c r="D133" s="131" t="inlineStr">
        <is>
          <t>https://www.google.com/maps/dir/?api=1&amp;origin=38.316724%2C27.129641&amp;destination=38.3283%2C27.11964&amp;travelmode=driving</t>
        </is>
      </c>
      <c r="E133" s="131" t="inlineStr">
        <is>
          <t>Hayır</t>
        </is>
      </c>
      <c r="F133" s="131" t="inlineStr">
        <is>
          <t>GAZİEMİR-6</t>
        </is>
      </c>
      <c r="G133" s="131" t="n">
        <v>0.1</v>
      </c>
      <c r="H133" s="131" t="inlineStr">
        <is>
          <t>https://www.google.com/maps/dir/?api=1&amp;origin=38.316724%2C27.129641&amp;destination=38.317553%2C27.130542&amp;travelmode=driving</t>
        </is>
      </c>
      <c r="I133" s="131" t="inlineStr">
        <is>
          <t>GAZİEMİR-2</t>
        </is>
      </c>
      <c r="J133" s="131" t="n">
        <v>0.3</v>
      </c>
      <c r="K133" s="131" t="inlineStr">
        <is>
          <t>https://www.google.com/maps/dir/?api=1&amp;origin=38.316724%2C27.129641&amp;destination=38.317546%2C27.133478&amp;travelmode=driving</t>
        </is>
      </c>
      <c r="L133" s="131" t="inlineStr">
        <is>
          <t>GAZİEMİR-7</t>
        </is>
      </c>
      <c r="M133" s="131" t="n">
        <v>0.6</v>
      </c>
      <c r="N133" s="131" t="inlineStr">
        <is>
          <t>https://www.google.com/maps/dir/?api=1&amp;origin=38.316724%2C27.129641&amp;destination=38.322099%2C27.131037&amp;travelmode=driving</t>
        </is>
      </c>
      <c r="O133" s="131" t="inlineStr">
        <is>
          <t>Gerçek - Google Places (61/1 Sk No:6)</t>
        </is>
      </c>
    </row>
    <row r="134" ht="15" customHeight="1" s="113">
      <c r="A134" s="131" t="inlineStr">
        <is>
          <t>ZEYNEP SÜMMEYYE CANDEMİR</t>
        </is>
      </c>
      <c r="B134" s="131" t="inlineStr">
        <is>
          <t>GAZİEMİR-7</t>
        </is>
      </c>
      <c r="C134" s="131" t="n">
        <v>12</v>
      </c>
      <c r="D134" s="131" t="inlineStr">
        <is>
          <t>https://www.google.com/maps/dir/?api=1&amp;origin=38.411%2C27.032&amp;destination=38.3283%2C27.11964&amp;travelmode=driving</t>
        </is>
      </c>
      <c r="E134" s="131" t="inlineStr">
        <is>
          <t>Hayır</t>
        </is>
      </c>
      <c r="F134" s="131" t="inlineStr">
        <is>
          <t>NARLIDERE</t>
        </is>
      </c>
      <c r="G134" s="131" t="n">
        <v>3</v>
      </c>
      <c r="H134" s="131" t="inlineStr">
        <is>
          <t>https://www.google.com/maps/dir/?api=1&amp;origin=38.411%2C27.032&amp;destination=38.392816%2C27.006006&amp;travelmode=driving</t>
        </is>
      </c>
      <c r="I134" s="131" t="inlineStr">
        <is>
          <t>BALÇOVA</t>
        </is>
      </c>
      <c r="J134" s="131" t="n">
        <v>3.6</v>
      </c>
      <c r="K134" s="131" t="inlineStr">
        <is>
          <t>https://www.google.com/maps/dir/?api=1&amp;origin=38.411%2C27.032&amp;destination=38.385072%2C27.057448&amp;travelmode=driving</t>
        </is>
      </c>
      <c r="L134" s="131" t="inlineStr">
        <is>
          <t>POLİGON</t>
        </is>
      </c>
      <c r="M134" s="131" t="n">
        <v>4.1</v>
      </c>
      <c r="N134" s="131" t="inlineStr">
        <is>
          <t>https://www.google.com/maps/dir/?api=1&amp;origin=38.411%2C27.032&amp;destination=38.395182%2C27.075087&amp;travelmode=driving</t>
        </is>
      </c>
      <c r="O134" s="131" t="inlineStr">
        <is>
          <t>Dummy - değiştiriniz</t>
        </is>
      </c>
    </row>
    <row r="135" ht="15" customHeight="1" s="113">
      <c r="A135" s="131" t="inlineStr">
        <is>
          <t>EYSEL AKSOY</t>
        </is>
      </c>
      <c r="B135" s="131" t="inlineStr">
        <is>
          <t>GAZİEMİR-7</t>
        </is>
      </c>
      <c r="C135" s="131" t="n">
        <v>12.6</v>
      </c>
      <c r="D135" s="131" t="inlineStr">
        <is>
          <t>https://www.google.com/maps/dir/?api=1&amp;origin=38.426%2C27.047&amp;destination=38.3283%2C27.11964&amp;travelmode=driving</t>
        </is>
      </c>
      <c r="E135" s="131" t="inlineStr">
        <is>
          <t>Hayır</t>
        </is>
      </c>
      <c r="F135" s="131" t="inlineStr">
        <is>
          <t>MENDERES DEPO</t>
        </is>
      </c>
      <c r="G135" s="131" t="n">
        <v>2.7</v>
      </c>
      <c r="H135" s="131" t="inlineStr">
        <is>
          <t>https://www.google.com/maps/dir/?api=1&amp;origin=38.426%2C27.047&amp;destination=38.441%2C27.072&amp;travelmode=driving</t>
        </is>
      </c>
      <c r="I135" s="131" t="inlineStr">
        <is>
          <t>POLİGON</t>
        </is>
      </c>
      <c r="J135" s="131" t="n">
        <v>4.2</v>
      </c>
      <c r="K135" s="131" t="inlineStr">
        <is>
          <t>https://www.google.com/maps/dir/?api=1&amp;origin=38.426%2C27.047&amp;destination=38.395182%2C27.075087&amp;travelmode=driving</t>
        </is>
      </c>
      <c r="L135" s="131" t="inlineStr">
        <is>
          <t>BALÇOVA</t>
        </is>
      </c>
      <c r="M135" s="131" t="n">
        <v>4.6</v>
      </c>
      <c r="N135" s="131" t="inlineStr">
        <is>
          <t>https://www.google.com/maps/dir/?api=1&amp;origin=38.426%2C27.047&amp;destination=38.385072%2C27.057448&amp;travelmode=driving</t>
        </is>
      </c>
      <c r="O135" s="131" t="inlineStr">
        <is>
          <t>Dummy - değiştiriniz</t>
        </is>
      </c>
    </row>
    <row r="136" ht="15" customHeight="1" s="113">
      <c r="A136" s="131" t="inlineStr">
        <is>
          <t>BERAT ALÇİN</t>
        </is>
      </c>
      <c r="B136" s="131" t="inlineStr">
        <is>
          <t>GAZİEMİR-7</t>
        </is>
      </c>
      <c r="C136" s="131" t="n">
        <v>3.5</v>
      </c>
      <c r="D136" s="131" t="inlineStr">
        <is>
          <t>https://www.google.com/maps/dir/?api=1&amp;origin=38.359267%2C27.126407&amp;destination=38.3283%2C27.11964&amp;travelmode=driving</t>
        </is>
      </c>
      <c r="E136" s="131" t="inlineStr">
        <is>
          <t>Hayır</t>
        </is>
      </c>
      <c r="F136" s="131" t="inlineStr">
        <is>
          <t>ESKİİZMİR</t>
        </is>
      </c>
      <c r="G136" s="131" t="n">
        <v>2.4</v>
      </c>
      <c r="H136" s="131" t="inlineStr">
        <is>
          <t>https://www.google.com/maps/dir/?api=1&amp;origin=38.359267%2C27.126407&amp;destination=38.374534%2C27.107659&amp;travelmode=driving</t>
        </is>
      </c>
      <c r="I136" s="131" t="inlineStr">
        <is>
          <t>BUCA</t>
        </is>
      </c>
      <c r="J136" s="131" t="n">
        <v>2.6</v>
      </c>
      <c r="K136" s="131" t="inlineStr">
        <is>
          <t>https://www.google.com/maps/dir/?api=1&amp;origin=38.359267%2C27.126407&amp;destination=38.373039%2C27.150591&amp;travelmode=driving</t>
        </is>
      </c>
      <c r="L136" s="131" t="inlineStr">
        <is>
          <t>GEDİZ</t>
        </is>
      </c>
      <c r="M136" s="131" t="n">
        <v>3.2</v>
      </c>
      <c r="N136" s="131" t="inlineStr">
        <is>
          <t>https://www.google.com/maps/dir/?api=1&amp;origin=38.359267%2C27.126407&amp;destination=38.37066%2C27.159618&amp;travelmode=driving</t>
        </is>
      </c>
      <c r="O136" s="131" t="inlineStr">
        <is>
          <t>Gerçek - Google Places (5151 Sk No:15)</t>
        </is>
      </c>
    </row>
    <row r="137" ht="15" customHeight="1" s="113">
      <c r="A137" s="131" t="inlineStr">
        <is>
          <t>SÜMEYRA BOZYEL</t>
        </is>
      </c>
      <c r="B137" s="131" t="inlineStr">
        <is>
          <t>GAZİEMİR-7</t>
        </is>
      </c>
      <c r="C137" s="131" t="n">
        <v>1.2</v>
      </c>
      <c r="D137" s="131" t="inlineStr">
        <is>
          <t>https://www.google.com/maps/dir/?api=1&amp;origin=38.320796%2C27.129261&amp;destination=38.3283%2C27.11964&amp;travelmode=driving</t>
        </is>
      </c>
      <c r="E137" s="131" t="inlineStr">
        <is>
          <t>Hayır</t>
        </is>
      </c>
      <c r="F137" s="131" t="inlineStr">
        <is>
          <t>GAZİEMİR-7</t>
        </is>
      </c>
      <c r="G137" s="131" t="n">
        <v>0.2</v>
      </c>
      <c r="H137" s="131" t="inlineStr">
        <is>
          <t>https://www.google.com/maps/dir/?api=1&amp;origin=38.320796%2C27.129261&amp;destination=38.322099%2C27.131037&amp;travelmode=driving</t>
        </is>
      </c>
      <c r="I137" s="131" t="inlineStr">
        <is>
          <t>GAZİEMİR-4</t>
        </is>
      </c>
      <c r="J137" s="131" t="n">
        <v>0.3</v>
      </c>
      <c r="K137" s="131" t="inlineStr">
        <is>
          <t>https://www.google.com/maps/dir/?api=1&amp;origin=38.320796%2C27.129261&amp;destination=38.323481%2C27.129036&amp;travelmode=driving</t>
        </is>
      </c>
      <c r="L137" s="131" t="inlineStr">
        <is>
          <t>GAZİEMİR-6</t>
        </is>
      </c>
      <c r="M137" s="131" t="n">
        <v>0.4</v>
      </c>
      <c r="N137" s="131" t="inlineStr">
        <is>
          <t>https://www.google.com/maps/dir/?api=1&amp;origin=38.320796%2C27.129261&amp;destination=38.317553%2C27.130542&amp;travelmode=driving</t>
        </is>
      </c>
      <c r="O137" s="131" t="inlineStr">
        <is>
          <t>Gerçek - Google Places (8/1 Sk No:3)</t>
        </is>
      </c>
    </row>
    <row r="138" ht="15" customHeight="1" s="113">
      <c r="A138" s="131" t="inlineStr">
        <is>
          <t>ÖZGE PUNAR</t>
        </is>
      </c>
      <c r="B138" s="131" t="inlineStr">
        <is>
          <t>GAZİEMİR-7</t>
        </is>
      </c>
      <c r="C138" s="131" t="n">
        <v>9.4</v>
      </c>
      <c r="D138" s="131" t="inlineStr">
        <is>
          <t>https://www.google.com/maps/dir/?api=1&amp;origin=38.243748%2C27.127946&amp;destination=38.3283%2C27.11964&amp;travelmode=driving</t>
        </is>
      </c>
      <c r="E138" s="131" t="inlineStr">
        <is>
          <t>Hayır</t>
        </is>
      </c>
      <c r="F138" s="131" t="inlineStr">
        <is>
          <t>MENDERES</t>
        </is>
      </c>
      <c r="G138" s="131" t="n">
        <v>1.9</v>
      </c>
      <c r="H138" s="131" t="inlineStr">
        <is>
          <t>https://www.google.com/maps/dir/?api=1&amp;origin=38.243748%2C27.127946&amp;destination=38.260463%2C27.125587&amp;travelmode=driving</t>
        </is>
      </c>
      <c r="I138" s="131" t="inlineStr">
        <is>
          <t>GAZİEMİR-6</t>
        </is>
      </c>
      <c r="J138" s="131" t="n">
        <v>8.199999999999999</v>
      </c>
      <c r="K138" s="131" t="inlineStr">
        <is>
          <t>https://www.google.com/maps/dir/?api=1&amp;origin=38.243748%2C27.127946&amp;destination=38.317553%2C27.130542&amp;travelmode=driving</t>
        </is>
      </c>
      <c r="L138" s="131" t="inlineStr">
        <is>
          <t>GAZİEMİR-2</t>
        </is>
      </c>
      <c r="M138" s="131" t="n">
        <v>8.199999999999999</v>
      </c>
      <c r="N138" s="131" t="inlineStr">
        <is>
          <t>https://www.google.com/maps/dir/?api=1&amp;origin=38.243748%2C27.127946&amp;destination=38.317546%2C27.133478&amp;travelmode=driving</t>
        </is>
      </c>
      <c r="O138" s="131" t="inlineStr">
        <is>
          <t>Gerçek - Google Places, mahalle merkezi yaklaşık (Barbaros Mah merkezi (yaklaşık))</t>
        </is>
      </c>
    </row>
    <row r="139" ht="15" customHeight="1" s="113">
      <c r="A139" s="131" t="inlineStr">
        <is>
          <t>YASEMİN YÜKSEL</t>
        </is>
      </c>
      <c r="B139" s="131" t="inlineStr">
        <is>
          <t>MENDERES</t>
        </is>
      </c>
      <c r="C139" s="131" t="n">
        <v>8.6</v>
      </c>
      <c r="D139" s="131" t="inlineStr">
        <is>
          <t>https://www.google.com/maps/dir/?api=1&amp;origin=38.252355%2C27.136101&amp;destination=38.3283%2C27.11964&amp;travelmode=driving</t>
        </is>
      </c>
      <c r="E139" s="131" t="inlineStr">
        <is>
          <t>Hayır</t>
        </is>
      </c>
      <c r="F139" s="131" t="inlineStr">
        <is>
          <t>MENDERES</t>
        </is>
      </c>
      <c r="G139" s="131" t="n">
        <v>1.3</v>
      </c>
      <c r="H139" s="131" t="inlineStr">
        <is>
          <t>https://www.google.com/maps/dir/?api=1&amp;origin=38.252355%2C27.136101&amp;destination=38.260463%2C27.125587&amp;travelmode=driving</t>
        </is>
      </c>
      <c r="I139" s="131" t="inlineStr">
        <is>
          <t>GAZİEMİR-2</t>
        </is>
      </c>
      <c r="J139" s="131" t="n">
        <v>7.3</v>
      </c>
      <c r="K139" s="131" t="inlineStr">
        <is>
          <t>https://www.google.com/maps/dir/?api=1&amp;origin=38.252355%2C27.136101&amp;destination=38.317546%2C27.133478&amp;travelmode=driving</t>
        </is>
      </c>
      <c r="L139" s="131" t="inlineStr">
        <is>
          <t>GAZİEMİR-6</t>
        </is>
      </c>
      <c r="M139" s="131" t="n">
        <v>7.3</v>
      </c>
      <c r="N139" s="131" t="inlineStr">
        <is>
          <t>https://www.google.com/maps/dir/?api=1&amp;origin=38.252355%2C27.136101&amp;destination=38.317553%2C27.130542&amp;travelmode=driving</t>
        </is>
      </c>
      <c r="O139" s="131" t="inlineStr">
        <is>
          <t>Gerçek - Google Places (Cumaovası Cd No:14)</t>
        </is>
      </c>
    </row>
    <row r="140" ht="15" customHeight="1" s="113">
      <c r="A140" s="131" t="inlineStr">
        <is>
          <t>SENA KILIÇ</t>
        </is>
      </c>
      <c r="B140" s="131" t="inlineStr">
        <is>
          <t>MENDERES</t>
        </is>
      </c>
      <c r="C140" s="131" t="n">
        <v>14.1</v>
      </c>
      <c r="D140" s="131" t="inlineStr">
        <is>
          <t>https://www.google.com/maps/dir/?api=1&amp;origin=38.435%2C27.032&amp;destination=38.3283%2C27.11964&amp;travelmode=driving</t>
        </is>
      </c>
      <c r="E140" s="131" t="inlineStr">
        <is>
          <t>Hayır</t>
        </is>
      </c>
      <c r="F140" s="131" t="inlineStr">
        <is>
          <t>MENDERES DEPO</t>
        </is>
      </c>
      <c r="G140" s="131" t="n">
        <v>3.5</v>
      </c>
      <c r="H140" s="131" t="inlineStr">
        <is>
          <t>https://www.google.com/maps/dir/?api=1&amp;origin=38.435%2C27.032&amp;destination=38.441%2C27.072&amp;travelmode=driving</t>
        </is>
      </c>
      <c r="I140" s="131" t="inlineStr">
        <is>
          <t>NARLIDERE</t>
        </is>
      </c>
      <c r="J140" s="131" t="n">
        <v>5.2</v>
      </c>
      <c r="K140" s="131" t="inlineStr">
        <is>
          <t>https://www.google.com/maps/dir/?api=1&amp;origin=38.435%2C27.032&amp;destination=38.392816%2C27.006006&amp;travelmode=driving</t>
        </is>
      </c>
      <c r="L140" s="131" t="inlineStr">
        <is>
          <t>POLİGON</t>
        </is>
      </c>
      <c r="M140" s="131" t="n">
        <v>5.8</v>
      </c>
      <c r="N140" s="131" t="inlineStr">
        <is>
          <t>https://www.google.com/maps/dir/?api=1&amp;origin=38.435%2C27.032&amp;destination=38.395182%2C27.075087&amp;travelmode=driving</t>
        </is>
      </c>
      <c r="O140" s="131" t="inlineStr">
        <is>
          <t>Dummy - değiştiriniz</t>
        </is>
      </c>
    </row>
    <row r="141" ht="15" customHeight="1" s="113">
      <c r="A141" s="131" t="inlineStr">
        <is>
          <t>BEYZA  TAMARIK</t>
        </is>
      </c>
      <c r="B141" s="131" t="inlineStr">
        <is>
          <t>MENDERES</t>
        </is>
      </c>
      <c r="C141" s="131" t="n">
        <v>16.4</v>
      </c>
      <c r="D141" s="131" t="inlineStr">
        <is>
          <t>https://www.google.com/maps/dir/?api=1&amp;origin=38.45%2C27.047&amp;destination=38.317553%2C27.130542&amp;travelmode=driving</t>
        </is>
      </c>
      <c r="E141" s="131" t="inlineStr">
        <is>
          <t>Hayır</t>
        </is>
      </c>
      <c r="F141" s="131" t="inlineStr">
        <is>
          <t>MENDERES DEPO</t>
        </is>
      </c>
      <c r="G141" s="131" t="n">
        <v>2.4</v>
      </c>
      <c r="H141" s="131" t="inlineStr">
        <is>
          <t>https://www.google.com/maps/dir/?api=1&amp;origin=38.45%2C27.047&amp;destination=38.441%2C27.072&amp;travelmode=driving</t>
        </is>
      </c>
      <c r="I141" s="131" t="inlineStr">
        <is>
          <t>ÇİĞLİ</t>
        </is>
      </c>
      <c r="J141" s="131" t="n">
        <v>4.8</v>
      </c>
      <c r="K141" s="131" t="inlineStr">
        <is>
          <t>https://www.google.com/maps/dir/?api=1&amp;origin=38.45%2C27.047&amp;destination=38.493071%2C27.054551&amp;travelmode=driving</t>
        </is>
      </c>
      <c r="L141" s="131" t="inlineStr">
        <is>
          <t>Z1  ET DEPO</t>
        </is>
      </c>
      <c r="M141" s="131" t="n">
        <v>5</v>
      </c>
      <c r="N141" s="131" t="inlineStr">
        <is>
          <t>https://www.google.com/maps/dir/?api=1&amp;origin=38.45%2C27.047&amp;destination=38.49%2C27.072&amp;travelmode=driving</t>
        </is>
      </c>
      <c r="O141" s="131" t="inlineStr">
        <is>
          <t>Dummy - değiştiriniz</t>
        </is>
      </c>
    </row>
    <row r="142" ht="15" customHeight="1" s="113">
      <c r="A142" s="131" t="inlineStr">
        <is>
          <t>AZAM IBADULLAYEV</t>
        </is>
      </c>
      <c r="B142" s="131" t="inlineStr">
        <is>
          <t>MENDERES</t>
        </is>
      </c>
      <c r="C142" s="131" t="n">
        <v>15.5</v>
      </c>
      <c r="D142" s="131" t="inlineStr">
        <is>
          <t>https://www.google.com/maps/dir/?api=1&amp;origin=38.436%2C27.036&amp;destination=38.317553%2C27.130542&amp;travelmode=driving</t>
        </is>
      </c>
      <c r="E142" s="131" t="inlineStr">
        <is>
          <t>Hayır</t>
        </is>
      </c>
      <c r="F142" s="131" t="inlineStr">
        <is>
          <t>MENDERES DEPO</t>
        </is>
      </c>
      <c r="G142" s="131" t="n">
        <v>3.2</v>
      </c>
      <c r="H142" s="131" t="inlineStr">
        <is>
          <t>https://www.google.com/maps/dir/?api=1&amp;origin=38.436%2C27.036&amp;destination=38.441%2C27.072&amp;travelmode=driving</t>
        </is>
      </c>
      <c r="I142" s="131" t="inlineStr">
        <is>
          <t>NARLIDERE</t>
        </is>
      </c>
      <c r="J142" s="131" t="n">
        <v>5.5</v>
      </c>
      <c r="K142" s="131" t="inlineStr">
        <is>
          <t>https://www.google.com/maps/dir/?api=1&amp;origin=38.436%2C27.036&amp;destination=38.392816%2C27.006006&amp;travelmode=driving</t>
        </is>
      </c>
      <c r="L142" s="131" t="inlineStr">
        <is>
          <t>POLİGON</t>
        </is>
      </c>
      <c r="M142" s="131" t="n">
        <v>5.7</v>
      </c>
      <c r="N142" s="131" t="inlineStr">
        <is>
          <t>https://www.google.com/maps/dir/?api=1&amp;origin=38.436%2C27.036&amp;destination=38.395182%2C27.075087&amp;travelmode=driving</t>
        </is>
      </c>
      <c r="O142" s="131" t="inlineStr">
        <is>
          <t>Dummy - değiştiriniz</t>
        </is>
      </c>
    </row>
    <row r="143" ht="15" customHeight="1" s="113">
      <c r="A143" s="131" t="inlineStr">
        <is>
          <t>HAVVA SERDAŞ</t>
        </is>
      </c>
      <c r="B143" s="131" t="inlineStr">
        <is>
          <t>MENDERES</t>
        </is>
      </c>
      <c r="C143" s="131" t="n">
        <v>93.8</v>
      </c>
      <c r="D143" s="131" t="inlineStr">
        <is>
          <t>https://www.google.com/maps/dir/?api=1&amp;origin=38.423%2C27.027&amp;destination=37.857618%2C27.823128&amp;travelmode=driving</t>
        </is>
      </c>
      <c r="E143" s="131" t="inlineStr">
        <is>
          <t>Hayır</t>
        </is>
      </c>
      <c r="F143" s="131" t="inlineStr">
        <is>
          <t>NARLIDERE</t>
        </is>
      </c>
      <c r="G143" s="131" t="n">
        <v>3.8</v>
      </c>
      <c r="H143" s="131" t="inlineStr">
        <is>
          <t>https://www.google.com/maps/dir/?api=1&amp;origin=38.423%2C27.027&amp;destination=38.392816%2C27.006006&amp;travelmode=driving</t>
        </is>
      </c>
      <c r="I143" s="131" t="inlineStr">
        <is>
          <t>MENDERES DEPO</t>
        </is>
      </c>
      <c r="J143" s="131" t="n">
        <v>4.4</v>
      </c>
      <c r="K143" s="131" t="inlineStr">
        <is>
          <t>https://www.google.com/maps/dir/?api=1&amp;origin=38.423%2C27.027&amp;destination=38.441%2C27.072&amp;travelmode=driving</t>
        </is>
      </c>
      <c r="L143" s="131" t="inlineStr">
        <is>
          <t>BALÇOVA</t>
        </is>
      </c>
      <c r="M143" s="131" t="n">
        <v>5</v>
      </c>
      <c r="N143" s="131" t="inlineStr">
        <is>
          <t>https://www.google.com/maps/dir/?api=1&amp;origin=38.423%2C27.027&amp;destination=38.385072%2C27.057448&amp;travelmode=driving</t>
        </is>
      </c>
      <c r="O143" s="131" t="inlineStr">
        <is>
          <t>Dummy - değiştiriniz</t>
        </is>
      </c>
    </row>
    <row r="144" ht="15" customHeight="1" s="113">
      <c r="A144" s="131" t="inlineStr">
        <is>
          <t>TURAN ÇİÇEK</t>
        </is>
      </c>
      <c r="B144" s="131" t="inlineStr">
        <is>
          <t>MENDERES</t>
        </is>
      </c>
      <c r="C144" s="131" t="n">
        <v>23.8</v>
      </c>
      <c r="D144" s="131" t="inlineStr">
        <is>
          <t>https://www.google.com/maps/dir/?api=1&amp;origin=38.104%2C27.1509&amp;destination=38.317553%2C27.130542&amp;travelmode=driving</t>
        </is>
      </c>
      <c r="E144" s="131" t="inlineStr">
        <is>
          <t>Hayır</t>
        </is>
      </c>
      <c r="F144" s="131" t="inlineStr">
        <is>
          <t>ÖZDERE</t>
        </is>
      </c>
      <c r="G144" s="131" t="n">
        <v>10.5</v>
      </c>
      <c r="H144" s="131" t="inlineStr">
        <is>
          <t>https://www.google.com/maps/dir/?api=1&amp;origin=38.104%2C27.1509&amp;destination=38.021894%2C27.092563&amp;travelmode=driving</t>
        </is>
      </c>
      <c r="I144" s="131" t="inlineStr">
        <is>
          <t>MENDERES</t>
        </is>
      </c>
      <c r="J144" s="131" t="n">
        <v>17.5</v>
      </c>
      <c r="K144" s="131" t="inlineStr">
        <is>
          <t>https://www.google.com/maps/dir/?api=1&amp;origin=38.104%2C27.1509&amp;destination=38.260463%2C27.125587&amp;travelmode=driving</t>
        </is>
      </c>
      <c r="L144" s="131" t="inlineStr">
        <is>
          <t>TORBALI 4</t>
        </is>
      </c>
      <c r="M144" s="131" t="n">
        <v>18.5</v>
      </c>
      <c r="N144" s="131" t="inlineStr">
        <is>
          <t>https://www.google.com/maps/dir/?api=1&amp;origin=38.104%2C27.1509&amp;destination=38.151657%2C27.353193&amp;travelmode=driving</t>
        </is>
      </c>
      <c r="O144" s="131" t="inlineStr">
        <is>
          <t>Gerçek - Google Places, mahalle merkezi yaklaşık (Çamönü civarı (yaklaşık))</t>
        </is>
      </c>
    </row>
    <row r="145" ht="15" customHeight="1" s="113">
      <c r="A145" s="131" t="inlineStr">
        <is>
          <t>AZİZ ÇİÇEK</t>
        </is>
      </c>
      <c r="B145" s="131" t="inlineStr">
        <is>
          <t>MENDERES</t>
        </is>
      </c>
      <c r="C145" s="131" t="n">
        <v>7.1</v>
      </c>
      <c r="D145" s="131" t="inlineStr">
        <is>
          <t>https://www.google.com/maps/dir/?api=1&amp;origin=38.254191%2C27.136482&amp;destination=38.317553%2C27.130542&amp;travelmode=driving</t>
        </is>
      </c>
      <c r="E145" s="131" t="inlineStr">
        <is>
          <t>Hayır</t>
        </is>
      </c>
      <c r="F145" s="131" t="inlineStr">
        <is>
          <t>MENDERES</t>
        </is>
      </c>
      <c r="G145" s="131" t="n">
        <v>1.2</v>
      </c>
      <c r="H145" s="131" t="inlineStr">
        <is>
          <t>https://www.google.com/maps/dir/?api=1&amp;origin=38.254191%2C27.136482&amp;destination=38.260463%2C27.125587&amp;travelmode=driving</t>
        </is>
      </c>
      <c r="I145" s="131" t="inlineStr">
        <is>
          <t>GAZİEMİR-2</t>
        </is>
      </c>
      <c r="J145" s="131" t="n">
        <v>7</v>
      </c>
      <c r="K145" s="131" t="inlineStr">
        <is>
          <t>https://www.google.com/maps/dir/?api=1&amp;origin=38.254191%2C27.136482&amp;destination=38.317546%2C27.133478&amp;travelmode=driving</t>
        </is>
      </c>
      <c r="L145" s="131" t="inlineStr">
        <is>
          <t>GAZİEMİR-6</t>
        </is>
      </c>
      <c r="M145" s="131" t="n">
        <v>7.1</v>
      </c>
      <c r="N145" s="131" t="inlineStr">
        <is>
          <t>https://www.google.com/maps/dir/?api=1&amp;origin=38.254191%2C27.136482&amp;destination=38.317553%2C27.130542&amp;travelmode=driving</t>
        </is>
      </c>
      <c r="O145" s="131" t="inlineStr">
        <is>
          <t>Gerçek - Google Places (118 Sk)</t>
        </is>
      </c>
    </row>
    <row r="146" ht="15" customHeight="1" s="113">
      <c r="A146" s="131" t="inlineStr">
        <is>
          <t>SİBEL IRMAK</t>
        </is>
      </c>
      <c r="B146" s="131" t="inlineStr">
        <is>
          <t>AYDIN EFELER</t>
        </is>
      </c>
      <c r="C146" s="131" t="n">
        <v>83.8</v>
      </c>
      <c r="D146" s="131" t="inlineStr">
        <is>
          <t>https://www.google.com/maps/dir/?api=1&amp;origin=37.819%2C27.848&amp;destination=38.317553%2C27.130542&amp;travelmode=driving</t>
        </is>
      </c>
      <c r="E146" s="131" t="inlineStr">
        <is>
          <t>Hayır</t>
        </is>
      </c>
      <c r="F146" s="131" t="inlineStr">
        <is>
          <t>AYDIN FATİH</t>
        </is>
      </c>
      <c r="G146" s="131" t="n">
        <v>2</v>
      </c>
      <c r="H146" s="131" t="inlineStr">
        <is>
          <t>https://www.google.com/maps/dir/?api=1&amp;origin=37.819%2C27.848&amp;destination=37.834436%2C27.837138&amp;travelmode=driving</t>
        </is>
      </c>
      <c r="I146" s="131" t="inlineStr">
        <is>
          <t>AYDIN FATİH-2</t>
        </is>
      </c>
      <c r="J146" s="131" t="n">
        <v>2.3</v>
      </c>
      <c r="K146" s="131" t="inlineStr">
        <is>
          <t>https://www.google.com/maps/dir/?api=1&amp;origin=37.819%2C27.848&amp;destination=37.839908%2C27.845862&amp;travelmode=driving</t>
        </is>
      </c>
      <c r="L146" s="131" t="inlineStr">
        <is>
          <t>AYDIN EFELER</t>
        </is>
      </c>
      <c r="M146" s="131" t="n">
        <v>3</v>
      </c>
      <c r="N146" s="131" t="inlineStr">
        <is>
          <t>https://www.google.com/maps/dir/?api=1&amp;origin=37.819%2C27.848&amp;destination=37.838459%2C27.823758&amp;travelmode=driving</t>
        </is>
      </c>
      <c r="O146" s="131" t="inlineStr">
        <is>
          <t>Dummy - değiştiriniz</t>
        </is>
      </c>
    </row>
    <row r="147" ht="15" customHeight="1" s="113">
      <c r="A147" s="131" t="inlineStr">
        <is>
          <t>ARZU ÜLKÜ</t>
        </is>
      </c>
      <c r="B147" s="131" t="inlineStr">
        <is>
          <t>AYDIN EFELER</t>
        </is>
      </c>
      <c r="C147" s="131" t="n">
        <v>113.4</v>
      </c>
      <c r="D147" s="131" t="inlineStr">
        <is>
          <t>https://www.google.com/maps/dir/?api=1&amp;origin=37.60584%2C28.057316&amp;destination=38.317553%2C27.130542&amp;travelmode=driving</t>
        </is>
      </c>
      <c r="E147" s="131" t="inlineStr">
        <is>
          <t>Hayır</t>
        </is>
      </c>
      <c r="F147" s="131" t="inlineStr">
        <is>
          <t>AYDIN FATİH</t>
        </is>
      </c>
      <c r="G147" s="131" t="n">
        <v>32</v>
      </c>
      <c r="H147" s="131" t="inlineStr">
        <is>
          <t>https://www.google.com/maps/dir/?api=1&amp;origin=37.60584%2C28.057316&amp;destination=37.834436%2C27.837138&amp;travelmode=driving</t>
        </is>
      </c>
      <c r="I147" s="131" t="inlineStr">
        <is>
          <t>AYDIN FATİH-2</t>
        </is>
      </c>
      <c r="J147" s="131" t="n">
        <v>32</v>
      </c>
      <c r="K147" s="131" t="inlineStr">
        <is>
          <t>https://www.google.com/maps/dir/?api=1&amp;origin=37.60584%2C28.057316&amp;destination=37.839908%2C27.845862&amp;travelmode=driving</t>
        </is>
      </c>
      <c r="L147" s="131" t="inlineStr">
        <is>
          <t>AYDIN EFELER</t>
        </is>
      </c>
      <c r="M147" s="131" t="n">
        <v>33</v>
      </c>
      <c r="N147" s="131" t="inlineStr">
        <is>
          <t>https://www.google.com/maps/dir/?api=1&amp;origin=37.60584%2C28.057316&amp;destination=37.838459%2C27.823758&amp;travelmode=driving</t>
        </is>
      </c>
      <c r="O147" s="131" t="inlineStr">
        <is>
          <t>Gerçek - Google Places (Çine Aile Sağlık Mrk civarı (zayıf))</t>
        </is>
      </c>
    </row>
    <row r="148" ht="15" customHeight="1" s="113">
      <c r="A148" s="131" t="inlineStr">
        <is>
          <t>BÜŞRA AŞICI</t>
        </is>
      </c>
      <c r="B148" s="131" t="inlineStr">
        <is>
          <t>AYDIN EFELER</t>
        </is>
      </c>
      <c r="C148" s="131" t="n">
        <v>83.8</v>
      </c>
      <c r="D148" s="131" t="inlineStr">
        <is>
          <t>https://www.google.com/maps/dir/?api=1&amp;origin=37.818%2C27.848&amp;destination=38.317553%2C27.130542&amp;travelmode=driving</t>
        </is>
      </c>
      <c r="E148" s="131" t="inlineStr">
        <is>
          <t>Hayır</t>
        </is>
      </c>
      <c r="F148" s="131" t="inlineStr">
        <is>
          <t>AYDIN FATİH</t>
        </is>
      </c>
      <c r="G148" s="131" t="n">
        <v>2.1</v>
      </c>
      <c r="H148" s="131" t="inlineStr">
        <is>
          <t>https://www.google.com/maps/dir/?api=1&amp;origin=37.818%2C27.848&amp;destination=37.834436%2C27.837138&amp;travelmode=driving</t>
        </is>
      </c>
      <c r="I148" s="131" t="inlineStr">
        <is>
          <t>AYDIN FATİH-2</t>
        </is>
      </c>
      <c r="J148" s="131" t="n">
        <v>2.4</v>
      </c>
      <c r="K148" s="131" t="inlineStr">
        <is>
          <t>https://www.google.com/maps/dir/?api=1&amp;origin=37.818%2C27.848&amp;destination=37.839908%2C27.845862&amp;travelmode=driving</t>
        </is>
      </c>
      <c r="L148" s="131" t="inlineStr">
        <is>
          <t>AYDIN EFELER</t>
        </is>
      </c>
      <c r="M148" s="131" t="n">
        <v>3.1</v>
      </c>
      <c r="N148" s="131" t="inlineStr">
        <is>
          <t>https://www.google.com/maps/dir/?api=1&amp;origin=37.818%2C27.848&amp;destination=37.838459%2C27.823758&amp;travelmode=driving</t>
        </is>
      </c>
      <c r="O148" s="131" t="inlineStr">
        <is>
          <t>Dummy - değiştiriniz</t>
        </is>
      </c>
    </row>
    <row r="149" ht="15" customHeight="1" s="113">
      <c r="A149" s="131" t="inlineStr">
        <is>
          <t>TUĞÇE ALAÇAKMAK</t>
        </is>
      </c>
      <c r="B149" s="131" t="inlineStr">
        <is>
          <t>AYDIN EFELER</t>
        </is>
      </c>
      <c r="C149" s="131" t="n">
        <v>81.59999999999999</v>
      </c>
      <c r="D149" s="131" t="inlineStr">
        <is>
          <t>https://www.google.com/maps/dir/?api=1&amp;origin=37.843826%2C27.842837&amp;destination=38.317553%2C27.130542&amp;travelmode=driving</t>
        </is>
      </c>
      <c r="E149" s="131" t="inlineStr">
        <is>
          <t>Hayır</t>
        </is>
      </c>
      <c r="F149" s="131" t="inlineStr">
        <is>
          <t>AYDIN FATİH-2</t>
        </is>
      </c>
      <c r="G149" s="131" t="n">
        <v>0.5</v>
      </c>
      <c r="H149" s="131" t="inlineStr">
        <is>
          <t>https://www.google.com/maps/dir/?api=1&amp;origin=37.843826%2C27.842837&amp;destination=37.839908%2C27.845862&amp;travelmode=driving</t>
        </is>
      </c>
      <c r="I149" s="131" t="inlineStr">
        <is>
          <t>AYDIN FATİH</t>
        </is>
      </c>
      <c r="J149" s="131" t="n">
        <v>1.2</v>
      </c>
      <c r="K149" s="131" t="inlineStr">
        <is>
          <t>https://www.google.com/maps/dir/?api=1&amp;origin=37.843826%2C27.842837&amp;destination=37.834436%2C27.837138&amp;travelmode=driving</t>
        </is>
      </c>
      <c r="L149" s="131" t="inlineStr">
        <is>
          <t>AYDIN EFELER-2</t>
        </is>
      </c>
      <c r="M149" s="131" t="n">
        <v>1.3</v>
      </c>
      <c r="N149" s="131" t="inlineStr">
        <is>
          <t>https://www.google.com/maps/dir/?api=1&amp;origin=37.843826%2C27.842837&amp;destination=37.842863%2C27.828212&amp;travelmode=driving</t>
        </is>
      </c>
      <c r="O149" s="131" t="inlineStr">
        <is>
          <t>Gerçek - Google Places (2019 Sk No:21)</t>
        </is>
      </c>
    </row>
    <row r="150" ht="15" customHeight="1" s="113">
      <c r="A150" s="131" t="inlineStr">
        <is>
          <t>ARDA ÖZDEMİR</t>
        </is>
      </c>
      <c r="B150" s="131" t="inlineStr">
        <is>
          <t>AYDIN EFELER</t>
        </is>
      </c>
      <c r="C150" s="131" t="n">
        <v>80.40000000000001</v>
      </c>
      <c r="D150" s="131" t="inlineStr">
        <is>
          <t>https://www.google.com/maps/dir/?api=1&amp;origin=37.851306%2C27.833247&amp;destination=38.317553%2C27.130542&amp;travelmode=driving</t>
        </is>
      </c>
      <c r="E150" s="131" t="inlineStr">
        <is>
          <t>Hayır</t>
        </is>
      </c>
      <c r="F150" s="131" t="inlineStr">
        <is>
          <t>AYDIN EFELER-2</t>
        </is>
      </c>
      <c r="G150" s="131" t="n">
        <v>1</v>
      </c>
      <c r="H150" s="131" t="inlineStr">
        <is>
          <t>https://www.google.com/maps/dir/?api=1&amp;origin=37.851306%2C27.833247&amp;destination=37.842863%2C27.828212&amp;travelmode=driving</t>
        </is>
      </c>
      <c r="I150" s="131" t="inlineStr">
        <is>
          <t>AYDIN GİRNE</t>
        </is>
      </c>
      <c r="J150" s="131" t="n">
        <v>1.1</v>
      </c>
      <c r="K150" s="131" t="inlineStr">
        <is>
          <t>https://www.google.com/maps/dir/?api=1&amp;origin=37.851306%2C27.833247&amp;destination=37.857618%2C27.823128&amp;travelmode=driving</t>
        </is>
      </c>
      <c r="L150" s="131" t="inlineStr">
        <is>
          <t>AYDIN MİMARSİNAN</t>
        </is>
      </c>
      <c r="M150" s="131" t="n">
        <v>1.4</v>
      </c>
      <c r="N150" s="131" t="inlineStr">
        <is>
          <t>https://www.google.com/maps/dir/?api=1&amp;origin=37.851306%2C27.833247&amp;destination=37.851048%2C27.817409&amp;travelmode=driving</t>
        </is>
      </c>
      <c r="O150" s="131" t="inlineStr">
        <is>
          <t>Gerçek - Google Places (2060 Sk No:28)</t>
        </is>
      </c>
    </row>
    <row r="151" ht="15" customHeight="1" s="113">
      <c r="A151" s="131" t="inlineStr">
        <is>
          <t>SEMİHA KUTLU</t>
        </is>
      </c>
      <c r="B151" s="131" t="inlineStr">
        <is>
          <t>AYDIN EFELER</t>
        </is>
      </c>
      <c r="C151" s="131" t="n">
        <v>79.8</v>
      </c>
      <c r="D151" s="131" t="inlineStr">
        <is>
          <t>https://www.google.com/maps/dir/?api=1&amp;origin=37.855848%2C27.824941&amp;destination=38.322099%2C27.131037&amp;travelmode=driving</t>
        </is>
      </c>
      <c r="E151" s="131" t="inlineStr">
        <is>
          <t>Hayır</t>
        </is>
      </c>
      <c r="F151" s="131" t="inlineStr">
        <is>
          <t>AYDIN GİRNE</t>
        </is>
      </c>
      <c r="G151" s="131" t="n">
        <v>0.3</v>
      </c>
      <c r="H151" s="131" t="inlineStr">
        <is>
          <t>https://www.google.com/maps/dir/?api=1&amp;origin=37.855848%2C27.824941&amp;destination=37.857618%2C27.823128&amp;travelmode=driving</t>
        </is>
      </c>
      <c r="I151" s="131" t="inlineStr">
        <is>
          <t>AYDIN MİMARSİNAN</t>
        </is>
      </c>
      <c r="J151" s="131" t="n">
        <v>0.8</v>
      </c>
      <c r="K151" s="131" t="inlineStr">
        <is>
          <t>https://www.google.com/maps/dir/?api=1&amp;origin=37.855848%2C27.824941&amp;destination=37.851048%2C27.817409&amp;travelmode=driving</t>
        </is>
      </c>
      <c r="L151" s="131" t="inlineStr">
        <is>
          <t>AYDIN EFELER-2</t>
        </is>
      </c>
      <c r="M151" s="131" t="n">
        <v>1.5</v>
      </c>
      <c r="N151" s="131" t="inlineStr">
        <is>
          <t>https://www.google.com/maps/dir/?api=1&amp;origin=37.855848%2C27.824941&amp;destination=37.842863%2C27.828212&amp;travelmode=driving</t>
        </is>
      </c>
      <c r="O151" s="131" t="inlineStr">
        <is>
          <t>Gerçek - Google Places (Ormancı Cd No:17)</t>
        </is>
      </c>
    </row>
    <row r="152" ht="15" customHeight="1" s="113">
      <c r="A152" s="131" t="inlineStr">
        <is>
          <t>HAVVA TAKKALI</t>
        </is>
      </c>
      <c r="B152" s="131" t="inlineStr">
        <is>
          <t>AYDIN EFELER</t>
        </is>
      </c>
      <c r="C152" s="131" t="n">
        <v>79.5</v>
      </c>
      <c r="D152" s="131" t="inlineStr">
        <is>
          <t>https://www.google.com/maps/dir/?api=1&amp;origin=37.856481%2C27.821023&amp;destination=38.322099%2C27.131037&amp;travelmode=driving</t>
        </is>
      </c>
      <c r="E152" s="131" t="inlineStr">
        <is>
          <t>Hayır</t>
        </is>
      </c>
      <c r="F152" s="131" t="inlineStr">
        <is>
          <t>AYDIN GİRNE</t>
        </is>
      </c>
      <c r="G152" s="131" t="n">
        <v>0.2</v>
      </c>
      <c r="H152" s="131" t="inlineStr">
        <is>
          <t>https://www.google.com/maps/dir/?api=1&amp;origin=37.856481%2C27.821023&amp;destination=37.857618%2C27.823128&amp;travelmode=driving</t>
        </is>
      </c>
      <c r="I152" s="131" t="inlineStr">
        <is>
          <t>AYDIN MİMARSİNAN</t>
        </is>
      </c>
      <c r="J152" s="131" t="n">
        <v>0.7</v>
      </c>
      <c r="K152" s="131" t="inlineStr">
        <is>
          <t>https://www.google.com/maps/dir/?api=1&amp;origin=37.856481%2C27.821023&amp;destination=37.851048%2C27.817409&amp;travelmode=driving</t>
        </is>
      </c>
      <c r="L152" s="131" t="inlineStr">
        <is>
          <t>AYDIN EFELER-2</t>
        </is>
      </c>
      <c r="M152" s="131" t="n">
        <v>1.6</v>
      </c>
      <c r="N152" s="131" t="inlineStr">
        <is>
          <t>https://www.google.com/maps/dir/?api=1&amp;origin=37.856481%2C27.821023&amp;destination=37.842863%2C27.828212&amp;travelmode=driving</t>
        </is>
      </c>
      <c r="O152" s="131" t="inlineStr">
        <is>
          <t>Gerçek - Google Places (Elifkent Sitesi)</t>
        </is>
      </c>
    </row>
    <row r="153" ht="15" customHeight="1" s="113">
      <c r="A153" s="131" t="inlineStr">
        <is>
          <t>LÜTFİ GÜLENÇ</t>
        </is>
      </c>
      <c r="B153" s="131" t="inlineStr">
        <is>
          <t>AYDIN EFELER</t>
        </is>
      </c>
      <c r="C153" s="131" t="n">
        <v>83.8</v>
      </c>
      <c r="D153" s="131" t="inlineStr">
        <is>
          <t>https://www.google.com/maps/dir/?api=1&amp;origin=37.825%2C27.85&amp;destination=38.322099%2C27.131037&amp;travelmode=driving</t>
        </is>
      </c>
      <c r="E153" s="131" t="inlineStr">
        <is>
          <t>Hayır</t>
        </is>
      </c>
      <c r="F153" s="131" t="inlineStr">
        <is>
          <t>AYDIN FATİH</t>
        </is>
      </c>
      <c r="G153" s="131" t="n">
        <v>1.5</v>
      </c>
      <c r="H153" s="131" t="inlineStr">
        <is>
          <t>https://www.google.com/maps/dir/?api=1&amp;origin=37.825%2C27.85&amp;destination=37.834436%2C27.837138&amp;travelmode=driving</t>
        </is>
      </c>
      <c r="I153" s="131" t="inlineStr">
        <is>
          <t>AYDIN FATİH-2</t>
        </is>
      </c>
      <c r="J153" s="131" t="n">
        <v>1.7</v>
      </c>
      <c r="K153" s="131" t="inlineStr">
        <is>
          <t>https://www.google.com/maps/dir/?api=1&amp;origin=37.825%2C27.85&amp;destination=37.839908%2C27.845862&amp;travelmode=driving</t>
        </is>
      </c>
      <c r="L153" s="131" t="inlineStr">
        <is>
          <t>AYDIN EFELER</t>
        </is>
      </c>
      <c r="M153" s="131" t="n">
        <v>2.7</v>
      </c>
      <c r="N153" s="131" t="inlineStr">
        <is>
          <t>https://www.google.com/maps/dir/?api=1&amp;origin=37.825%2C27.85&amp;destination=37.838459%2C27.823758&amp;travelmode=driving</t>
        </is>
      </c>
      <c r="O153" s="131" t="inlineStr">
        <is>
          <t>Dummy - değiştiriniz</t>
        </is>
      </c>
    </row>
    <row r="154" ht="15" customHeight="1" s="113">
      <c r="A154" s="131" t="inlineStr">
        <is>
          <t>GÜNEŞ TURGUT</t>
        </is>
      </c>
      <c r="B154" s="131" t="inlineStr">
        <is>
          <t>AYDIN FATİH-2</t>
        </is>
      </c>
      <c r="C154" s="131" t="n">
        <v>77.59999999999999</v>
      </c>
      <c r="D154" s="131" t="inlineStr">
        <is>
          <t>https://www.google.com/maps/dir/?api=1&amp;origin=37.840679%2C27.833419&amp;destination=38.260463%2C27.125587&amp;travelmode=driving</t>
        </is>
      </c>
      <c r="E154" s="131" t="inlineStr">
        <is>
          <t>Hayır</t>
        </is>
      </c>
      <c r="F154" s="131" t="inlineStr">
        <is>
          <t>AYDIN EFELER-2</t>
        </is>
      </c>
      <c r="G154" s="131" t="n">
        <v>0.5</v>
      </c>
      <c r="H154" s="131" t="inlineStr">
        <is>
          <t>https://www.google.com/maps/dir/?api=1&amp;origin=37.840679%2C27.833419&amp;destination=37.842863%2C27.828212&amp;travelmode=driving</t>
        </is>
      </c>
      <c r="I154" s="131" t="inlineStr">
        <is>
          <t>AYDIN FATİH</t>
        </is>
      </c>
      <c r="J154" s="131" t="n">
        <v>0.8</v>
      </c>
      <c r="K154" s="131" t="inlineStr">
        <is>
          <t>https://www.google.com/maps/dir/?api=1&amp;origin=37.840679%2C27.833419&amp;destination=37.834436%2C27.837138&amp;travelmode=driving</t>
        </is>
      </c>
      <c r="L154" s="131" t="inlineStr">
        <is>
          <t>AYDIN EFELER</t>
        </is>
      </c>
      <c r="M154" s="131" t="n">
        <v>0.9</v>
      </c>
      <c r="N154" s="131" t="inlineStr">
        <is>
          <t>https://www.google.com/maps/dir/?api=1&amp;origin=37.840679%2C27.833419&amp;destination=37.838459%2C27.823758&amp;travelmode=driving</t>
        </is>
      </c>
      <c r="O154" s="131" t="inlineStr">
        <is>
          <t>Gerçek - Google Places (1101 Sk No:4)</t>
        </is>
      </c>
    </row>
    <row r="155" ht="15" customHeight="1" s="113">
      <c r="A155" s="131" t="inlineStr">
        <is>
          <t>ZELİHA ÖNAL</t>
        </is>
      </c>
      <c r="B155" s="131" t="inlineStr">
        <is>
          <t>AYDIN FATİH-2</t>
        </is>
      </c>
      <c r="C155" s="131" t="n">
        <v>75.90000000000001</v>
      </c>
      <c r="D155" s="131" t="inlineStr">
        <is>
          <t>https://www.google.com/maps/dir/?api=1&amp;origin=37.854167%2C27.822351&amp;destination=38.260463%2C27.125587&amp;travelmode=driving</t>
        </is>
      </c>
      <c r="E155" s="131" t="inlineStr">
        <is>
          <t>Hayır</t>
        </is>
      </c>
      <c r="F155" s="131" t="inlineStr">
        <is>
          <t>AYDIN GİRNE</t>
        </is>
      </c>
      <c r="G155" s="131" t="n">
        <v>0.4</v>
      </c>
      <c r="H155" s="131" t="inlineStr">
        <is>
          <t>https://www.google.com/maps/dir/?api=1&amp;origin=37.854167%2C27.822351&amp;destination=37.857618%2C27.823128&amp;travelmode=driving</t>
        </is>
      </c>
      <c r="I155" s="131" t="inlineStr">
        <is>
          <t>AYDIN MİMARSİNAN</t>
        </is>
      </c>
      <c r="J155" s="131" t="n">
        <v>0.6</v>
      </c>
      <c r="K155" s="131" t="inlineStr">
        <is>
          <t>https://www.google.com/maps/dir/?api=1&amp;origin=37.854167%2C27.822351&amp;destination=37.851048%2C27.817409&amp;travelmode=driving</t>
        </is>
      </c>
      <c r="L155" s="131" t="inlineStr">
        <is>
          <t>AYDIN EFELER-2</t>
        </is>
      </c>
      <c r="M155" s="131" t="n">
        <v>1.4</v>
      </c>
      <c r="N155" s="131" t="inlineStr">
        <is>
          <t>https://www.google.com/maps/dir/?api=1&amp;origin=37.854167%2C27.822351&amp;destination=37.842863%2C27.828212&amp;travelmode=driving</t>
        </is>
      </c>
      <c r="O155" s="131" t="inlineStr">
        <is>
          <t>Gerçek - Google Places, mahalle merkezi yaklaşık (Girne Mah merkezi (yaklaşık))</t>
        </is>
      </c>
    </row>
    <row r="156" ht="15" customHeight="1" s="113">
      <c r="A156" s="131" t="inlineStr">
        <is>
          <t>DEVRAN HAN</t>
        </is>
      </c>
      <c r="B156" s="131" t="inlineStr">
        <is>
          <t>AYDIN FATİH-2</t>
        </is>
      </c>
      <c r="C156" s="131" t="n">
        <v>75.90000000000001</v>
      </c>
      <c r="D156" s="131" t="inlineStr">
        <is>
          <t>https://www.google.com/maps/dir/?api=1&amp;origin=37.854167%2C27.822351&amp;destination=38.260463%2C27.125587&amp;travelmode=driving</t>
        </is>
      </c>
      <c r="E156" s="131" t="inlineStr">
        <is>
          <t>Hayır</t>
        </is>
      </c>
      <c r="F156" s="131" t="inlineStr">
        <is>
          <t>AYDIN GİRNE</t>
        </is>
      </c>
      <c r="G156" s="131" t="n">
        <v>0.4</v>
      </c>
      <c r="H156" s="131" t="inlineStr">
        <is>
          <t>https://www.google.com/maps/dir/?api=1&amp;origin=37.854167%2C27.822351&amp;destination=37.857618%2C27.823128&amp;travelmode=driving</t>
        </is>
      </c>
      <c r="I156" s="131" t="inlineStr">
        <is>
          <t>AYDIN MİMARSİNAN</t>
        </is>
      </c>
      <c r="J156" s="131" t="n">
        <v>0.6</v>
      </c>
      <c r="K156" s="131" t="inlineStr">
        <is>
          <t>https://www.google.com/maps/dir/?api=1&amp;origin=37.854167%2C27.822351&amp;destination=37.851048%2C27.817409&amp;travelmode=driving</t>
        </is>
      </c>
      <c r="L156" s="131" t="inlineStr">
        <is>
          <t>AYDIN EFELER-2</t>
        </is>
      </c>
      <c r="M156" s="131" t="n">
        <v>1.4</v>
      </c>
      <c r="N156" s="131" t="inlineStr">
        <is>
          <t>https://www.google.com/maps/dir/?api=1&amp;origin=37.854167%2C27.822351&amp;destination=37.842863%2C27.828212&amp;travelmode=driving</t>
        </is>
      </c>
      <c r="O156" s="131" t="inlineStr">
        <is>
          <t>Gerçek - Google Places, mahalle merkezi yaklaşık (Girne Mah merkezi (yaklaşık))</t>
        </is>
      </c>
    </row>
    <row r="157" ht="15" customHeight="1" s="113">
      <c r="A157" s="131" t="inlineStr">
        <is>
          <t>BUSE TAYYAR</t>
        </is>
      </c>
      <c r="B157" s="131" t="inlineStr">
        <is>
          <t>AYDIN FATİH-2</t>
        </is>
      </c>
      <c r="C157" s="131" t="n">
        <v>76.40000000000001</v>
      </c>
      <c r="D157" s="131" t="inlineStr">
        <is>
          <t>https://www.google.com/maps/dir/?api=1&amp;origin=37.839696%2C27.8159&amp;destination=38.260463%2C27.125587&amp;travelmode=driving</t>
        </is>
      </c>
      <c r="E157" s="131" t="inlineStr">
        <is>
          <t>Hayır</t>
        </is>
      </c>
      <c r="F157" s="131" t="inlineStr">
        <is>
          <t>AYDIN EFELER</t>
        </is>
      </c>
      <c r="G157" s="131" t="n">
        <v>0.7</v>
      </c>
      <c r="H157" s="131" t="inlineStr">
        <is>
          <t>https://www.google.com/maps/dir/?api=1&amp;origin=37.839696%2C27.8159&amp;destination=37.838459%2C27.823758&amp;travelmode=driving</t>
        </is>
      </c>
      <c r="I157" s="131" t="inlineStr">
        <is>
          <t>AYDIN EFELER-2</t>
        </is>
      </c>
      <c r="J157" s="131" t="n">
        <v>1.1</v>
      </c>
      <c r="K157" s="131" t="inlineStr">
        <is>
          <t>https://www.google.com/maps/dir/?api=1&amp;origin=37.839696%2C27.8159&amp;destination=37.842863%2C27.828212&amp;travelmode=driving</t>
        </is>
      </c>
      <c r="L157" s="131" t="inlineStr">
        <is>
          <t>AYDIN MİMARSİNAN</t>
        </is>
      </c>
      <c r="M157" s="131" t="n">
        <v>1.3</v>
      </c>
      <c r="N157" s="131" t="inlineStr">
        <is>
          <t>https://www.google.com/maps/dir/?api=1&amp;origin=37.839696%2C27.8159&amp;destination=37.851048%2C27.817409&amp;travelmode=driving</t>
        </is>
      </c>
      <c r="O157" s="131" t="inlineStr">
        <is>
          <t>Gerçek - Google Places (Zeybekler Blv No:95)</t>
        </is>
      </c>
    </row>
    <row r="158" ht="15" customHeight="1" s="113">
      <c r="A158" s="131" t="inlineStr">
        <is>
          <t>MUHAMMET AZİZ CAMIZ</t>
        </is>
      </c>
      <c r="B158" s="131" t="inlineStr">
        <is>
          <t>AYDIN FATİH-2</t>
        </is>
      </c>
      <c r="C158" s="131" t="n">
        <v>85.5</v>
      </c>
      <c r="D158" s="131" t="inlineStr">
        <is>
          <t>https://www.google.com/maps/dir/?api=1&amp;origin=37.833%2C27.937&amp;destination=38.260463%2C27.125587&amp;travelmode=driving</t>
        </is>
      </c>
      <c r="E158" s="131" t="inlineStr">
        <is>
          <t>Hayır</t>
        </is>
      </c>
      <c r="F158" s="131" t="inlineStr">
        <is>
          <t>AYDIN FATİH-2</t>
        </is>
      </c>
      <c r="G158" s="131" t="n">
        <v>8</v>
      </c>
      <c r="H158" s="131" t="inlineStr">
        <is>
          <t>https://www.google.com/maps/dir/?api=1&amp;origin=37.833%2C27.937&amp;destination=37.839908%2C27.845862&amp;travelmode=driving</t>
        </is>
      </c>
      <c r="I158" s="131" t="inlineStr">
        <is>
          <t>AYDIN FATİH</t>
        </is>
      </c>
      <c r="J158" s="131" t="n">
        <v>8.800000000000001</v>
      </c>
      <c r="K158" s="131" t="inlineStr">
        <is>
          <t>https://www.google.com/maps/dir/?api=1&amp;origin=37.833%2C27.937&amp;destination=37.834436%2C27.837138&amp;travelmode=driving</t>
        </is>
      </c>
      <c r="L158" s="131" t="inlineStr">
        <is>
          <t>AYDIN EFELER-2</t>
        </is>
      </c>
      <c r="M158" s="131" t="n">
        <v>9.6</v>
      </c>
      <c r="N158" s="131" t="inlineStr">
        <is>
          <t>https://www.google.com/maps/dir/?api=1&amp;origin=37.833%2C27.937&amp;destination=37.842863%2C27.828212&amp;travelmode=driving</t>
        </is>
      </c>
      <c r="O158" s="131" t="inlineStr">
        <is>
          <t>Dummy - değiştiriniz</t>
        </is>
      </c>
    </row>
    <row r="159" ht="15" customHeight="1" s="113">
      <c r="A159" s="131" t="inlineStr">
        <is>
          <t>EBRU BAYKIZ</t>
        </is>
      </c>
      <c r="B159" s="131" t="inlineStr">
        <is>
          <t>AYDIN FATİH-2</t>
        </is>
      </c>
      <c r="C159" s="131" t="n">
        <v>77.90000000000001</v>
      </c>
      <c r="D159" s="131" t="inlineStr">
        <is>
          <t>https://www.google.com/maps/dir/?api=1&amp;origin=37.828566%2C27.82614&amp;destination=38.260463%2C27.125587&amp;travelmode=driving</t>
        </is>
      </c>
      <c r="E159" s="131" t="inlineStr">
        <is>
          <t>Hayır</t>
        </is>
      </c>
      <c r="F159" s="131" t="inlineStr">
        <is>
          <t>AYDIN EFELER</t>
        </is>
      </c>
      <c r="G159" s="131" t="n">
        <v>1.1</v>
      </c>
      <c r="H159" s="131" t="inlineStr">
        <is>
          <t>https://www.google.com/maps/dir/?api=1&amp;origin=37.828566%2C27.82614&amp;destination=37.838459%2C27.823758&amp;travelmode=driving</t>
        </is>
      </c>
      <c r="I159" s="131" t="inlineStr">
        <is>
          <t>AYDIN FATİH</t>
        </is>
      </c>
      <c r="J159" s="131" t="n">
        <v>1.2</v>
      </c>
      <c r="K159" s="131" t="inlineStr">
        <is>
          <t>https://www.google.com/maps/dir/?api=1&amp;origin=37.828566%2C27.82614&amp;destination=37.834436%2C27.837138&amp;travelmode=driving</t>
        </is>
      </c>
      <c r="L159" s="131" t="inlineStr">
        <is>
          <t>AYDIN EFELER-2</t>
        </is>
      </c>
      <c r="M159" s="131" t="n">
        <v>1.6</v>
      </c>
      <c r="N159" s="131" t="inlineStr">
        <is>
          <t>https://www.google.com/maps/dir/?api=1&amp;origin=37.828566%2C27.82614&amp;destination=37.842863%2C27.828212&amp;travelmode=driving</t>
        </is>
      </c>
      <c r="O159" s="131" t="inlineStr">
        <is>
          <t>Gerçek - Google Places (1310 Sk)</t>
        </is>
      </c>
    </row>
    <row r="160" ht="15" customHeight="1" s="113">
      <c r="A160" s="131" t="inlineStr">
        <is>
          <t>DUYGU ÖZDEMİR</t>
        </is>
      </c>
      <c r="B160" s="131" t="inlineStr">
        <is>
          <t>AYDIN FATİH-2</t>
        </is>
      </c>
      <c r="C160" s="131" t="n">
        <v>85.40000000000001</v>
      </c>
      <c r="D160" s="131" t="inlineStr">
        <is>
          <t>https://www.google.com/maps/dir/?api=1&amp;origin=37.834%2C27.937&amp;destination=38.260463%2C27.125587&amp;travelmode=driving</t>
        </is>
      </c>
      <c r="E160" s="131" t="inlineStr">
        <is>
          <t>Hayır</t>
        </is>
      </c>
      <c r="F160" s="131" t="inlineStr">
        <is>
          <t>AYDIN FATİH-2</t>
        </is>
      </c>
      <c r="G160" s="131" t="n">
        <v>8</v>
      </c>
      <c r="H160" s="131" t="inlineStr">
        <is>
          <t>https://www.google.com/maps/dir/?api=1&amp;origin=37.834%2C27.937&amp;destination=37.839908%2C27.845862&amp;travelmode=driving</t>
        </is>
      </c>
      <c r="I160" s="131" t="inlineStr">
        <is>
          <t>AYDIN FATİH</t>
        </is>
      </c>
      <c r="J160" s="131" t="n">
        <v>8.800000000000001</v>
      </c>
      <c r="K160" s="131" t="inlineStr">
        <is>
          <t>https://www.google.com/maps/dir/?api=1&amp;origin=37.834%2C27.937&amp;destination=37.834436%2C27.837138&amp;travelmode=driving</t>
        </is>
      </c>
      <c r="L160" s="131" t="inlineStr">
        <is>
          <t>AYDIN EFELER-2</t>
        </is>
      </c>
      <c r="M160" s="131" t="n">
        <v>9.6</v>
      </c>
      <c r="N160" s="131" t="inlineStr">
        <is>
          <t>https://www.google.com/maps/dir/?api=1&amp;origin=37.834%2C27.937&amp;destination=37.842863%2C27.828212&amp;travelmode=driving</t>
        </is>
      </c>
      <c r="O160" s="131" t="inlineStr">
        <is>
          <t>Dummy - değiştiriniz</t>
        </is>
      </c>
    </row>
    <row r="161" ht="15" customHeight="1" s="113">
      <c r="A161" s="131" t="inlineStr">
        <is>
          <t>NESİM İNAN</t>
        </is>
      </c>
      <c r="B161" s="131" t="inlineStr">
        <is>
          <t>AYDIN FATİH-2</t>
        </is>
      </c>
      <c r="C161" s="131" t="n">
        <v>79.2</v>
      </c>
      <c r="D161" s="131" t="inlineStr">
        <is>
          <t>https://www.google.com/maps/dir/?api=1&amp;origin=37.821746%2C27.83853&amp;destination=38.260463%2C27.125587&amp;travelmode=driving</t>
        </is>
      </c>
      <c r="E161" s="131" t="inlineStr">
        <is>
          <t>Hayır</t>
        </is>
      </c>
      <c r="F161" s="131" t="inlineStr">
        <is>
          <t>AYDIN FATİH</t>
        </is>
      </c>
      <c r="G161" s="131" t="n">
        <v>1.4</v>
      </c>
      <c r="H161" s="131" t="inlineStr">
        <is>
          <t>https://www.google.com/maps/dir/?api=1&amp;origin=37.821746%2C27.83853&amp;destination=37.834436%2C27.837138&amp;travelmode=driving</t>
        </is>
      </c>
      <c r="I161" s="131" t="inlineStr">
        <is>
          <t>AYDIN FATİH-2</t>
        </is>
      </c>
      <c r="J161" s="131" t="n">
        <v>2.1</v>
      </c>
      <c r="K161" s="131" t="inlineStr">
        <is>
          <t>https://www.google.com/maps/dir/?api=1&amp;origin=37.821746%2C27.83853&amp;destination=37.839908%2C27.845862&amp;travelmode=driving</t>
        </is>
      </c>
      <c r="L161" s="131" t="inlineStr">
        <is>
          <t>AYDIN EFELER</t>
        </is>
      </c>
      <c r="M161" s="131" t="n">
        <v>2.3</v>
      </c>
      <c r="N161" s="131" t="inlineStr">
        <is>
          <t>https://www.google.com/maps/dir/?api=1&amp;origin=37.821746%2C27.83853&amp;destination=37.838459%2C27.823758&amp;travelmode=driving</t>
        </is>
      </c>
      <c r="O161" s="131" t="inlineStr">
        <is>
          <t>Gerçek - Google Places (Ovaeymir civarı (zayıf))</t>
        </is>
      </c>
    </row>
    <row r="162" ht="15" customHeight="1" s="113">
      <c r="A162" s="131" t="inlineStr">
        <is>
          <t>MERT BOZKURT</t>
        </is>
      </c>
      <c r="B162" s="131" t="inlineStr">
        <is>
          <t>AYDIN FATİH-2</t>
        </is>
      </c>
      <c r="C162" s="131" t="n">
        <v>4.8</v>
      </c>
      <c r="D162" s="131" t="inlineStr">
        <is>
          <t>https://www.google.com/maps/dir/?api=1&amp;origin=37.845463%2C27.769963&amp;destination=37.838459%2C27.823758&amp;travelmode=driving</t>
        </is>
      </c>
      <c r="E162" s="131" t="inlineStr">
        <is>
          <t>Hayır</t>
        </is>
      </c>
      <c r="F162" s="131" t="inlineStr">
        <is>
          <t>AYDIN MİMARSİNAN</t>
        </is>
      </c>
      <c r="G162" s="131" t="n">
        <v>4.2</v>
      </c>
      <c r="H162" s="131" t="inlineStr">
        <is>
          <t>https://www.google.com/maps/dir/?api=1&amp;origin=37.845463%2C27.769963&amp;destination=37.851048%2C27.817409&amp;travelmode=driving</t>
        </is>
      </c>
      <c r="I162" s="131" t="inlineStr">
        <is>
          <t>AYDIN EFELER</t>
        </is>
      </c>
      <c r="J162" s="131" t="n">
        <v>4.8</v>
      </c>
      <c r="K162" s="131" t="inlineStr">
        <is>
          <t>https://www.google.com/maps/dir/?api=1&amp;origin=37.845463%2C27.769963&amp;destination=37.838459%2C27.823758&amp;travelmode=driving</t>
        </is>
      </c>
      <c r="L162" s="131" t="inlineStr">
        <is>
          <t>AYDIN GİRNE</t>
        </is>
      </c>
      <c r="M162" s="131" t="n">
        <v>4.9</v>
      </c>
      <c r="N162" s="131" t="inlineStr">
        <is>
          <t>https://www.google.com/maps/dir/?api=1&amp;origin=37.845463%2C27.769963&amp;destination=37.857618%2C27.823128&amp;travelmode=driving</t>
        </is>
      </c>
      <c r="O162" s="131" t="inlineStr">
        <is>
          <t>Gerçek - Google Places, mahalle merkezi yaklaşık (Kardeşköy merkezi (yaklaşık))</t>
        </is>
      </c>
    </row>
    <row r="163" ht="15" customHeight="1" s="113">
      <c r="A163" s="131" t="inlineStr">
        <is>
          <t>HALİL YAMAN</t>
        </is>
      </c>
      <c r="B163" s="131" t="inlineStr">
        <is>
          <t>AYDIN FATİH</t>
        </is>
      </c>
      <c r="C163" s="131" t="n">
        <v>1.9</v>
      </c>
      <c r="D163" s="131" t="inlineStr">
        <is>
          <t>https://www.google.com/maps/dir/?api=1&amp;origin=37.846614%2C27.842716&amp;destination=37.838459%2C27.823758&amp;travelmode=driving</t>
        </is>
      </c>
      <c r="E163" s="131" t="inlineStr">
        <is>
          <t>Hayır</t>
        </is>
      </c>
      <c r="F163" s="131" t="inlineStr">
        <is>
          <t>AYDIN FATİH-2</t>
        </is>
      </c>
      <c r="G163" s="131" t="n">
        <v>0.8</v>
      </c>
      <c r="H163" s="131" t="inlineStr">
        <is>
          <t>https://www.google.com/maps/dir/?api=1&amp;origin=37.846614%2C27.842716&amp;destination=37.839908%2C27.845862&amp;travelmode=driving</t>
        </is>
      </c>
      <c r="I163" s="131" t="inlineStr">
        <is>
          <t>AYDIN EFELER-2</t>
        </is>
      </c>
      <c r="J163" s="131" t="n">
        <v>1.3</v>
      </c>
      <c r="K163" s="131" t="inlineStr">
        <is>
          <t>https://www.google.com/maps/dir/?api=1&amp;origin=37.846614%2C27.842716&amp;destination=37.842863%2C27.828212&amp;travelmode=driving</t>
        </is>
      </c>
      <c r="L163" s="131" t="inlineStr">
        <is>
          <t>AYDIN FATİH</t>
        </is>
      </c>
      <c r="M163" s="131" t="n">
        <v>1.4</v>
      </c>
      <c r="N163" s="131" t="inlineStr">
        <is>
          <t>https://www.google.com/maps/dir/?api=1&amp;origin=37.846614%2C27.842716&amp;destination=37.834436%2C27.837138&amp;travelmode=driving</t>
        </is>
      </c>
      <c r="O163" s="131" t="inlineStr">
        <is>
          <t>Gerçek - Google Places (1953 Sk No:7)</t>
        </is>
      </c>
    </row>
    <row r="164" ht="15" customHeight="1" s="113">
      <c r="A164" s="131" t="inlineStr">
        <is>
          <t>SELAHATTİN MENTEŞ</t>
        </is>
      </c>
      <c r="B164" s="131" t="inlineStr">
        <is>
          <t>AYDIN FATİH</t>
        </is>
      </c>
      <c r="C164" s="131" t="n">
        <v>0.4</v>
      </c>
      <c r="D164" s="131" t="inlineStr">
        <is>
          <t>https://www.google.com/maps/dir/?api=1&amp;origin=37.839234%2C27.828098&amp;destination=37.838459%2C27.823758&amp;travelmode=driving</t>
        </is>
      </c>
      <c r="E164" s="131" t="inlineStr">
        <is>
          <t>Evet</t>
        </is>
      </c>
      <c r="F164" s="131" t="inlineStr">
        <is>
          <t>AYDIN EFELER</t>
        </is>
      </c>
      <c r="G164" s="131" t="n">
        <v>0.4</v>
      </c>
      <c r="H164" s="131" t="inlineStr">
        <is>
          <t>https://www.google.com/maps/dir/?api=1&amp;origin=37.839234%2C27.828098&amp;destination=37.838459%2C27.823758&amp;travelmode=driving</t>
        </is>
      </c>
      <c r="I164" s="131" t="inlineStr">
        <is>
          <t>AYDIN EFELER-2</t>
        </is>
      </c>
      <c r="J164" s="131" t="n">
        <v>0.4</v>
      </c>
      <c r="K164" s="131" t="inlineStr">
        <is>
          <t>https://www.google.com/maps/dir/?api=1&amp;origin=37.839234%2C27.828098&amp;destination=37.842863%2C27.828212&amp;travelmode=driving</t>
        </is>
      </c>
      <c r="L164" s="131" t="inlineStr">
        <is>
          <t>AYDIN FATİH</t>
        </is>
      </c>
      <c r="M164" s="131" t="n">
        <v>1</v>
      </c>
      <c r="N164" s="131" t="inlineStr">
        <is>
          <t>https://www.google.com/maps/dir/?api=1&amp;origin=37.839234%2C27.828098&amp;destination=37.834436%2C27.837138&amp;travelmode=driving</t>
        </is>
      </c>
      <c r="O164" s="131" t="inlineStr">
        <is>
          <t>Gerçek - Google Places (Fidanlık Cd No:8)</t>
        </is>
      </c>
    </row>
    <row r="165" ht="15" customHeight="1" s="113">
      <c r="A165" s="131" t="inlineStr">
        <is>
          <t>MİRAY MORALI</t>
        </is>
      </c>
      <c r="B165" s="131" t="inlineStr">
        <is>
          <t>AYDIN FATİH</t>
        </is>
      </c>
      <c r="C165" s="131" t="n">
        <v>1.6</v>
      </c>
      <c r="D165" s="131" t="inlineStr">
        <is>
          <t>https://www.google.com/maps/dir/?api=1&amp;origin=37.835812%2C27.8414&amp;destination=37.838459%2C27.823758&amp;travelmode=driving</t>
        </is>
      </c>
      <c r="E165" s="131" t="inlineStr">
        <is>
          <t>Hayır</t>
        </is>
      </c>
      <c r="F165" s="131" t="inlineStr">
        <is>
          <t>AYDIN FATİH</t>
        </is>
      </c>
      <c r="G165" s="131" t="n">
        <v>0.4</v>
      </c>
      <c r="H165" s="131" t="inlineStr">
        <is>
          <t>https://www.google.com/maps/dir/?api=1&amp;origin=37.835812%2C27.8414&amp;destination=37.834436%2C27.837138&amp;travelmode=driving</t>
        </is>
      </c>
      <c r="I165" s="131" t="inlineStr">
        <is>
          <t>AYDIN FATİH-2</t>
        </is>
      </c>
      <c r="J165" s="131" t="n">
        <v>0.6</v>
      </c>
      <c r="K165" s="131" t="inlineStr">
        <is>
          <t>https://www.google.com/maps/dir/?api=1&amp;origin=37.835812%2C27.8414&amp;destination=37.839908%2C27.845862&amp;travelmode=driving</t>
        </is>
      </c>
      <c r="L165" s="131" t="inlineStr">
        <is>
          <t>AYDIN EFELER-2</t>
        </is>
      </c>
      <c r="M165" s="131" t="n">
        <v>1.4</v>
      </c>
      <c r="N165" s="131" t="inlineStr">
        <is>
          <t>https://www.google.com/maps/dir/?api=1&amp;origin=37.835812%2C27.8414&amp;destination=37.842863%2C27.828212&amp;travelmode=driving</t>
        </is>
      </c>
      <c r="O165" s="131" t="inlineStr">
        <is>
          <t>Gerçek - Google Places, mahalle merkezi yaklaşık (Yedi Eylül Mah merkezi (yaklaşık, Aydın))</t>
        </is>
      </c>
    </row>
    <row r="166" ht="15" customHeight="1" s="113">
      <c r="A166" s="131" t="inlineStr">
        <is>
          <t>MUHAMMET DURMAZ</t>
        </is>
      </c>
      <c r="B166" s="131" t="inlineStr">
        <is>
          <t>AYDIN FATİH</t>
        </is>
      </c>
      <c r="C166" s="131" t="n">
        <v>0.7</v>
      </c>
      <c r="D166" s="131" t="inlineStr">
        <is>
          <t>https://www.google.com/maps/dir/?api=1&amp;origin=37.836053%2C27.816489&amp;destination=37.838459%2C27.823758&amp;travelmode=driving</t>
        </is>
      </c>
      <c r="E166" s="131" t="inlineStr">
        <is>
          <t>Evet</t>
        </is>
      </c>
      <c r="F166" s="131" t="inlineStr">
        <is>
          <t>AYDIN EFELER</t>
        </is>
      </c>
      <c r="G166" s="131" t="n">
        <v>0.7</v>
      </c>
      <c r="H166" s="131" t="inlineStr">
        <is>
          <t>https://www.google.com/maps/dir/?api=1&amp;origin=37.836053%2C27.816489&amp;destination=37.838459%2C27.823758&amp;travelmode=driving</t>
        </is>
      </c>
      <c r="I166" s="131" t="inlineStr">
        <is>
          <t>AYDIN EFELER-2</t>
        </is>
      </c>
      <c r="J166" s="131" t="n">
        <v>1.3</v>
      </c>
      <c r="K166" s="131" t="inlineStr">
        <is>
          <t>https://www.google.com/maps/dir/?api=1&amp;origin=37.836053%2C27.816489&amp;destination=37.842863%2C27.828212&amp;travelmode=driving</t>
        </is>
      </c>
      <c r="L166" s="131" t="inlineStr">
        <is>
          <t>AYDIN MİMARSİNAN</t>
        </is>
      </c>
      <c r="M166" s="131" t="n">
        <v>1.7</v>
      </c>
      <c r="N166" s="131" t="inlineStr">
        <is>
          <t>https://www.google.com/maps/dir/?api=1&amp;origin=37.836053%2C27.816489&amp;destination=37.851048%2C27.817409&amp;travelmode=driving</t>
        </is>
      </c>
      <c r="O166" s="131" t="inlineStr">
        <is>
          <t>Gerçek - Google Places, mahalle merkezi yaklaşık (Zeybek Mah merkezi (yaklaşık))</t>
        </is>
      </c>
    </row>
    <row r="167" ht="15" customHeight="1" s="113">
      <c r="A167" s="131" t="inlineStr">
        <is>
          <t>MERVE ÖZCAN</t>
        </is>
      </c>
      <c r="B167" s="131" t="inlineStr">
        <is>
          <t>AYDIN FATİH</t>
        </is>
      </c>
      <c r="C167" s="131" t="n">
        <v>7.4</v>
      </c>
      <c r="D167" s="131" t="inlineStr">
        <is>
          <t>https://www.google.com/maps/dir/?api=1&amp;origin=37.831%2C27.907&amp;destination=37.838459%2C27.823758&amp;travelmode=driving</t>
        </is>
      </c>
      <c r="E167" s="131" t="inlineStr">
        <is>
          <t>Hayır</t>
        </is>
      </c>
      <c r="F167" s="131" t="inlineStr">
        <is>
          <t>AYDIN FATİH-2</t>
        </is>
      </c>
      <c r="G167" s="131" t="n">
        <v>5.5</v>
      </c>
      <c r="H167" s="131" t="inlineStr">
        <is>
          <t>https://www.google.com/maps/dir/?api=1&amp;origin=37.831%2C27.907&amp;destination=37.839908%2C27.845862&amp;travelmode=driving</t>
        </is>
      </c>
      <c r="I167" s="131" t="inlineStr">
        <is>
          <t>AYDIN FATİH</t>
        </is>
      </c>
      <c r="J167" s="131" t="n">
        <v>6.1</v>
      </c>
      <c r="K167" s="131" t="inlineStr">
        <is>
          <t>https://www.google.com/maps/dir/?api=1&amp;origin=37.831%2C27.907&amp;destination=37.834436%2C27.837138&amp;travelmode=driving</t>
        </is>
      </c>
      <c r="L167" s="131" t="inlineStr">
        <is>
          <t>AYDIN EFELER-2</t>
        </is>
      </c>
      <c r="M167" s="131" t="n">
        <v>7</v>
      </c>
      <c r="N167" s="131" t="inlineStr">
        <is>
          <t>https://www.google.com/maps/dir/?api=1&amp;origin=37.831%2C27.907&amp;destination=37.842863%2C27.828212&amp;travelmode=driving</t>
        </is>
      </c>
      <c r="O167" s="131" t="inlineStr">
        <is>
          <t>Dummy - değiştiriniz</t>
        </is>
      </c>
    </row>
    <row r="168" ht="15" customHeight="1" s="113">
      <c r="A168" s="131" t="inlineStr">
        <is>
          <t>PINAR KOCABAŞOĞLU</t>
        </is>
      </c>
      <c r="B168" s="131" t="inlineStr">
        <is>
          <t>AYDIN FATİH</t>
        </is>
      </c>
      <c r="C168" s="131" t="n">
        <v>2.5</v>
      </c>
      <c r="D168" s="131" t="inlineStr">
        <is>
          <t>https://www.google.com/maps/dir/?api=1&amp;origin=37.861011%2C27.82141&amp;destination=37.838459%2C27.823758&amp;travelmode=driving</t>
        </is>
      </c>
      <c r="E168" s="131" t="inlineStr">
        <is>
          <t>Hayır</t>
        </is>
      </c>
      <c r="F168" s="131" t="inlineStr">
        <is>
          <t>AYDIN GİRNE</t>
        </is>
      </c>
      <c r="G168" s="131" t="n">
        <v>0.4</v>
      </c>
      <c r="H168" s="131" t="inlineStr">
        <is>
          <t>https://www.google.com/maps/dir/?api=1&amp;origin=37.861011%2C27.82141&amp;destination=37.857618%2C27.823128&amp;travelmode=driving</t>
        </is>
      </c>
      <c r="I168" s="131" t="inlineStr">
        <is>
          <t>AYDIN MİMARSİNAN</t>
        </is>
      </c>
      <c r="J168" s="131" t="n">
        <v>1.2</v>
      </c>
      <c r="K168" s="131" t="inlineStr">
        <is>
          <t>https://www.google.com/maps/dir/?api=1&amp;origin=37.861011%2C27.82141&amp;destination=37.851048%2C27.817409&amp;travelmode=driving</t>
        </is>
      </c>
      <c r="L168" s="131" t="inlineStr">
        <is>
          <t>AYDIN EFELER-2</t>
        </is>
      </c>
      <c r="M168" s="131" t="n">
        <v>2.1</v>
      </c>
      <c r="N168" s="131" t="inlineStr">
        <is>
          <t>https://www.google.com/maps/dir/?api=1&amp;origin=37.861011%2C27.82141&amp;destination=37.842863%2C27.828212&amp;travelmode=driving</t>
        </is>
      </c>
      <c r="O168" s="131" t="inlineStr">
        <is>
          <t>Gerçek - Google Places (Hayrat Cd No:35)</t>
        </is>
      </c>
    </row>
    <row r="169" ht="15" customHeight="1" s="113">
      <c r="A169" s="131" t="inlineStr">
        <is>
          <t>SEDA MAHİZAR ÇELİK</t>
        </is>
      </c>
      <c r="B169" s="131" t="inlineStr">
        <is>
          <t>AYDIN FATİH</t>
        </is>
      </c>
      <c r="C169" s="131" t="n">
        <v>1.2</v>
      </c>
      <c r="D169" s="131" t="inlineStr">
        <is>
          <t>https://www.google.com/maps/dir/?api=1&amp;origin=37.844666%2C27.835539&amp;destination=37.838459%2C27.823758&amp;travelmode=driving</t>
        </is>
      </c>
      <c r="E169" s="131" t="inlineStr">
        <is>
          <t>Hayır</t>
        </is>
      </c>
      <c r="F169" s="131" t="inlineStr">
        <is>
          <t>AYDIN EFELER-2</t>
        </is>
      </c>
      <c r="G169" s="131" t="n">
        <v>0.7</v>
      </c>
      <c r="H169" s="131" t="inlineStr">
        <is>
          <t>https://www.google.com/maps/dir/?api=1&amp;origin=37.844666%2C27.835539&amp;destination=37.842863%2C27.828212&amp;travelmode=driving</t>
        </is>
      </c>
      <c r="I169" s="131" t="inlineStr">
        <is>
          <t>AYDIN FATİH-2</t>
        </is>
      </c>
      <c r="J169" s="131" t="n">
        <v>1</v>
      </c>
      <c r="K169" s="131" t="inlineStr">
        <is>
          <t>https://www.google.com/maps/dir/?api=1&amp;origin=37.844666%2C27.835539&amp;destination=37.839908%2C27.845862&amp;travelmode=driving</t>
        </is>
      </c>
      <c r="L169" s="131" t="inlineStr">
        <is>
          <t>AYDIN FATİH</t>
        </is>
      </c>
      <c r="M169" s="131" t="n">
        <v>1.1</v>
      </c>
      <c r="N169" s="131" t="inlineStr">
        <is>
          <t>https://www.google.com/maps/dir/?api=1&amp;origin=37.844666%2C27.835539&amp;destination=37.834436%2C27.837138&amp;travelmode=driving</t>
        </is>
      </c>
      <c r="O169" s="131" t="inlineStr">
        <is>
          <t>Gerçek - Google Places, mahalle merkezi yaklaşık (Cumhuriyet Mah merkezi (yaklaşık))</t>
        </is>
      </c>
    </row>
    <row r="170" ht="15" customHeight="1" s="113">
      <c r="A170" s="131" t="inlineStr">
        <is>
          <t>KENAN ÖZKAN</t>
        </is>
      </c>
      <c r="B170" s="131" t="inlineStr">
        <is>
          <t>AYDIN FATİH</t>
        </is>
      </c>
      <c r="C170" s="131" t="n">
        <v>1.3</v>
      </c>
      <c r="D170" s="131" t="inlineStr">
        <is>
          <t>https://www.google.com/maps/dir/?api=1&amp;origin=37.82887%2C27.832656&amp;destination=37.838459%2C27.823758&amp;travelmode=driving</t>
        </is>
      </c>
      <c r="E170" s="131" t="inlineStr">
        <is>
          <t>Hayır</t>
        </is>
      </c>
      <c r="F170" s="131" t="inlineStr">
        <is>
          <t>AYDIN FATİH</t>
        </is>
      </c>
      <c r="G170" s="131" t="n">
        <v>0.7</v>
      </c>
      <c r="H170" s="131" t="inlineStr">
        <is>
          <t>https://www.google.com/maps/dir/?api=1&amp;origin=37.82887%2C27.832656&amp;destination=37.834436%2C27.837138&amp;travelmode=driving</t>
        </is>
      </c>
      <c r="I170" s="131" t="inlineStr">
        <is>
          <t>AYDIN EFELER</t>
        </is>
      </c>
      <c r="J170" s="131" t="n">
        <v>1.3</v>
      </c>
      <c r="K170" s="131" t="inlineStr">
        <is>
          <t>https://www.google.com/maps/dir/?api=1&amp;origin=37.82887%2C27.832656&amp;destination=37.838459%2C27.823758&amp;travelmode=driving</t>
        </is>
      </c>
      <c r="L170" s="131" t="inlineStr">
        <is>
          <t>AYDIN EFELER-2</t>
        </is>
      </c>
      <c r="M170" s="131" t="n">
        <v>1.6</v>
      </c>
      <c r="N170" s="131" t="inlineStr">
        <is>
          <t>https://www.google.com/maps/dir/?api=1&amp;origin=37.82887%2C27.832656&amp;destination=37.842863%2C27.828212&amp;travelmode=driving</t>
        </is>
      </c>
      <c r="O170" s="131" t="inlineStr">
        <is>
          <t>Gerçek - Google Places (1241 Sk No:7)</t>
        </is>
      </c>
    </row>
    <row r="171" ht="15" customHeight="1" s="113">
      <c r="A171" s="131" t="inlineStr">
        <is>
          <t>ABDÜLKERİM SERBES</t>
        </is>
      </c>
      <c r="B171" s="131" t="inlineStr">
        <is>
          <t>AYDIN FATİH</t>
        </is>
      </c>
      <c r="C171" s="131" t="n">
        <v>22.1</v>
      </c>
      <c r="D171" s="131" t="inlineStr">
        <is>
          <t>https://www.google.com/maps/dir/?api=1&amp;origin=37.962285%2C28.021256&amp;destination=37.838459%2C27.823758&amp;travelmode=driving</t>
        </is>
      </c>
      <c r="E171" s="131" t="inlineStr">
        <is>
          <t>Hayır</t>
        </is>
      </c>
      <c r="F171" s="131" t="inlineStr">
        <is>
          <t>AYDIN FATİH-2</t>
        </is>
      </c>
      <c r="G171" s="131" t="n">
        <v>20.5</v>
      </c>
      <c r="H171" s="131" t="inlineStr">
        <is>
          <t>https://www.google.com/maps/dir/?api=1&amp;origin=37.962285%2C28.021256&amp;destination=37.839908%2C27.845862&amp;travelmode=driving</t>
        </is>
      </c>
      <c r="I171" s="131" t="inlineStr">
        <is>
          <t>AYDIN GİRNE</t>
        </is>
      </c>
      <c r="J171" s="131" t="n">
        <v>20.9</v>
      </c>
      <c r="K171" s="131" t="inlineStr">
        <is>
          <t>https://www.google.com/maps/dir/?api=1&amp;origin=37.962285%2C28.021256&amp;destination=37.857618%2C27.823128&amp;travelmode=driving</t>
        </is>
      </c>
      <c r="L171" s="131" t="inlineStr">
        <is>
          <t>AYDIN FATİH</t>
        </is>
      </c>
      <c r="M171" s="131" t="n">
        <v>21.5</v>
      </c>
      <c r="N171" s="131" t="inlineStr">
        <is>
          <t>https://www.google.com/maps/dir/?api=1&amp;origin=37.962285%2C28.021256&amp;destination=37.834436%2C27.837138&amp;travelmode=driving</t>
        </is>
      </c>
      <c r="O171" s="131" t="inlineStr">
        <is>
          <t>Gerçek - Google Places, mahalle merkezi yaklaşık (Akçaköy merkezi (yaklaşık))</t>
        </is>
      </c>
    </row>
    <row r="172" ht="15" customHeight="1" s="113">
      <c r="A172" s="131" t="inlineStr">
        <is>
          <t>ZÜBEYDE KAVRUK</t>
        </is>
      </c>
      <c r="B172" s="131" t="inlineStr">
        <is>
          <t>AYDIN GİRNE</t>
        </is>
      </c>
      <c r="C172" s="131" t="n">
        <v>5.9</v>
      </c>
      <c r="D172" s="131" t="inlineStr">
        <is>
          <t>https://www.google.com/maps/dir/?api=1&amp;origin=37.854845%2C27.781315&amp;destination=37.839908%2C27.845862&amp;travelmode=driving</t>
        </is>
      </c>
      <c r="E172" s="131" t="inlineStr">
        <is>
          <t>Hayır</t>
        </is>
      </c>
      <c r="F172" s="131" t="inlineStr">
        <is>
          <t>AYDIN MİMARSİNAN</t>
        </is>
      </c>
      <c r="G172" s="131" t="n">
        <v>3.2</v>
      </c>
      <c r="H172" s="131" t="inlineStr">
        <is>
          <t>https://www.google.com/maps/dir/?api=1&amp;origin=37.854845%2C27.781315&amp;destination=37.851048%2C27.817409&amp;travelmode=driving</t>
        </is>
      </c>
      <c r="I172" s="131" t="inlineStr">
        <is>
          <t>AYDIN GİRNE</t>
        </is>
      </c>
      <c r="J172" s="131" t="n">
        <v>3.7</v>
      </c>
      <c r="K172" s="131" t="inlineStr">
        <is>
          <t>https://www.google.com/maps/dir/?api=1&amp;origin=37.854845%2C27.781315&amp;destination=37.857618%2C27.823128&amp;travelmode=driving</t>
        </is>
      </c>
      <c r="L172" s="131" t="inlineStr">
        <is>
          <t>AYDIN EFELER</t>
        </is>
      </c>
      <c r="M172" s="131" t="n">
        <v>4.1</v>
      </c>
      <c r="N172" s="131" t="inlineStr">
        <is>
          <t>https://www.google.com/maps/dir/?api=1&amp;origin=37.854845%2C27.781315&amp;destination=37.838459%2C27.823758&amp;travelmode=driving</t>
        </is>
      </c>
      <c r="O172" s="131" t="inlineStr">
        <is>
          <t>Gerçek - Google Places, mahalle merkezi yaklaşık (Mimar Sinan Mah merkezi (yaklaşık))</t>
        </is>
      </c>
    </row>
    <row r="173" ht="15" customHeight="1" s="113">
      <c r="A173" s="131" t="inlineStr">
        <is>
          <t>ZEYNEP ÇELİK</t>
        </is>
      </c>
      <c r="B173" s="131" t="inlineStr">
        <is>
          <t>AYDIN GİRNE</t>
        </is>
      </c>
      <c r="C173" s="131" t="n">
        <v>2.8</v>
      </c>
      <c r="D173" s="131" t="inlineStr">
        <is>
          <t>https://www.google.com/maps/dir/?api=1&amp;origin=37.859994%2C27.827451&amp;destination=37.839908%2C27.845862&amp;travelmode=driving</t>
        </is>
      </c>
      <c r="E173" s="131" t="inlineStr">
        <is>
          <t>Hayır</t>
        </is>
      </c>
      <c r="F173" s="131" t="inlineStr">
        <is>
          <t>AYDIN GİRNE</t>
        </is>
      </c>
      <c r="G173" s="131" t="n">
        <v>0.5</v>
      </c>
      <c r="H173" s="131" t="inlineStr">
        <is>
          <t>https://www.google.com/maps/dir/?api=1&amp;origin=37.859994%2C27.827451&amp;destination=37.857618%2C27.823128&amp;travelmode=driving</t>
        </is>
      </c>
      <c r="I173" s="131" t="inlineStr">
        <is>
          <t>AYDIN MİMARSİNAN</t>
        </is>
      </c>
      <c r="J173" s="131" t="n">
        <v>1.3</v>
      </c>
      <c r="K173" s="131" t="inlineStr">
        <is>
          <t>https://www.google.com/maps/dir/?api=1&amp;origin=37.859994%2C27.827451&amp;destination=37.851048%2C27.817409&amp;travelmode=driving</t>
        </is>
      </c>
      <c r="L173" s="131" t="inlineStr">
        <is>
          <t>AYDIN EFELER-2</t>
        </is>
      </c>
      <c r="M173" s="131" t="n">
        <v>1.9</v>
      </c>
      <c r="N173" s="131" t="inlineStr">
        <is>
          <t>https://www.google.com/maps/dir/?api=1&amp;origin=37.859994%2C27.827451&amp;destination=37.842863%2C27.828212&amp;travelmode=driving</t>
        </is>
      </c>
      <c r="O173" s="131" t="inlineStr">
        <is>
          <t>Gerçek - Google Places (Kemer civarı (zayıf))</t>
        </is>
      </c>
    </row>
    <row r="174" ht="15" customHeight="1" s="113">
      <c r="A174" s="131" t="inlineStr">
        <is>
          <t>BEGÜM ÇEVİREN</t>
        </is>
      </c>
      <c r="B174" s="131" t="inlineStr">
        <is>
          <t>AYDIN GİRNE</t>
        </is>
      </c>
      <c r="C174" s="131" t="n">
        <v>1.1</v>
      </c>
      <c r="D174" s="131" t="inlineStr">
        <is>
          <t>https://www.google.com/maps/dir/?api=1&amp;origin=37.835007%2C27.835184&amp;destination=37.839908%2C27.845862&amp;travelmode=driving</t>
        </is>
      </c>
      <c r="E174" s="131" t="inlineStr">
        <is>
          <t>Hayır</t>
        </is>
      </c>
      <c r="F174" s="131" t="inlineStr">
        <is>
          <t>AYDIN FATİH</t>
        </is>
      </c>
      <c r="G174" s="131" t="n">
        <v>0.2</v>
      </c>
      <c r="H174" s="131" t="inlineStr">
        <is>
          <t>https://www.google.com/maps/dir/?api=1&amp;origin=37.835007%2C27.835184&amp;destination=37.834436%2C27.837138&amp;travelmode=driving</t>
        </is>
      </c>
      <c r="I174" s="131" t="inlineStr">
        <is>
          <t>AYDIN EFELER-2</t>
        </is>
      </c>
      <c r="J174" s="131" t="n">
        <v>1.1</v>
      </c>
      <c r="K174" s="131" t="inlineStr">
        <is>
          <t>https://www.google.com/maps/dir/?api=1&amp;origin=37.835007%2C27.835184&amp;destination=37.842863%2C27.828212&amp;travelmode=driving</t>
        </is>
      </c>
      <c r="L174" s="131" t="inlineStr">
        <is>
          <t>AYDIN EFELER</t>
        </is>
      </c>
      <c r="M174" s="131" t="n">
        <v>1.1</v>
      </c>
      <c r="N174" s="131" t="inlineStr">
        <is>
          <t>https://www.google.com/maps/dir/?api=1&amp;origin=37.835007%2C27.835184&amp;destination=37.838459%2C27.823758&amp;travelmode=driving</t>
        </is>
      </c>
      <c r="O174" s="131" t="inlineStr">
        <is>
          <t>Gerçek - Google Places (Emeğim Kent Sitesi)</t>
        </is>
      </c>
    </row>
    <row r="175" ht="15" customHeight="1" s="113">
      <c r="A175" s="131" t="inlineStr">
        <is>
          <t>EZGİ NUR COŞKUN</t>
        </is>
      </c>
      <c r="B175" s="131" t="inlineStr">
        <is>
          <t>AYDIN GİRNE</t>
        </is>
      </c>
      <c r="C175" s="131" t="n">
        <v>3.3</v>
      </c>
      <c r="D175" s="131" t="inlineStr">
        <is>
          <t>https://www.google.com/maps/dir/?api=1&amp;origin=37.81194%2C27.834073&amp;destination=37.839908%2C27.845862&amp;travelmode=driving</t>
        </is>
      </c>
      <c r="E175" s="131" t="inlineStr">
        <is>
          <t>Hayır</t>
        </is>
      </c>
      <c r="F175" s="131" t="inlineStr">
        <is>
          <t>AYDIN FATİH</t>
        </is>
      </c>
      <c r="G175" s="131" t="n">
        <v>2.5</v>
      </c>
      <c r="H175" s="131" t="inlineStr">
        <is>
          <t>https://www.google.com/maps/dir/?api=1&amp;origin=37.81194%2C27.834073&amp;destination=37.834436%2C27.837138&amp;travelmode=driving</t>
        </is>
      </c>
      <c r="I175" s="131" t="inlineStr">
        <is>
          <t>AYDIN EFELER</t>
        </is>
      </c>
      <c r="J175" s="131" t="n">
        <v>3.1</v>
      </c>
      <c r="K175" s="131" t="inlineStr">
        <is>
          <t>https://www.google.com/maps/dir/?api=1&amp;origin=37.81194%2C27.834073&amp;destination=37.838459%2C27.823758&amp;travelmode=driving</t>
        </is>
      </c>
      <c r="L175" s="131" t="inlineStr">
        <is>
          <t>AYDIN FATİH-2</t>
        </is>
      </c>
      <c r="M175" s="131" t="n">
        <v>3.3</v>
      </c>
      <c r="N175" s="131" t="inlineStr">
        <is>
          <t>https://www.google.com/maps/dir/?api=1&amp;origin=37.81194%2C27.834073&amp;destination=37.839908%2C27.845862&amp;travelmode=driving</t>
        </is>
      </c>
      <c r="O175" s="131" t="inlineStr">
        <is>
          <t>Gerçek - Google Places, mahalle merkezi yaklaşık (Ovaeymir Mah merkezi (yaklaşık))</t>
        </is>
      </c>
    </row>
    <row r="176" ht="15" customHeight="1" s="113">
      <c r="A176" s="131" t="inlineStr">
        <is>
          <t>MUSTAFA AKTAŞ</t>
        </is>
      </c>
      <c r="B176" s="131" t="inlineStr">
        <is>
          <t>AYDIN GİRNE</t>
        </is>
      </c>
      <c r="C176" s="131" t="n">
        <v>12.9</v>
      </c>
      <c r="D176" s="131" t="inlineStr">
        <is>
          <t>https://www.google.com/maps/dir/?api=1&amp;origin=37.834%2C27.993&amp;destination=37.839908%2C27.845862&amp;travelmode=driving</t>
        </is>
      </c>
      <c r="E176" s="131" t="inlineStr">
        <is>
          <t>Evet</t>
        </is>
      </c>
      <c r="F176" s="131" t="inlineStr">
        <is>
          <t>AYDIN FATİH-2</t>
        </is>
      </c>
      <c r="G176" s="131" t="n">
        <v>12.9</v>
      </c>
      <c r="H176" s="131" t="inlineStr">
        <is>
          <t>https://www.google.com/maps/dir/?api=1&amp;origin=37.834%2C27.993&amp;destination=37.839908%2C27.845862&amp;travelmode=driving</t>
        </is>
      </c>
      <c r="I176" s="131" t="inlineStr">
        <is>
          <t>AYDIN FATİH</t>
        </is>
      </c>
      <c r="J176" s="131" t="n">
        <v>13.7</v>
      </c>
      <c r="K176" s="131" t="inlineStr">
        <is>
          <t>https://www.google.com/maps/dir/?api=1&amp;origin=37.834%2C27.993&amp;destination=37.834436%2C27.837138&amp;travelmode=driving</t>
        </is>
      </c>
      <c r="L176" s="131" t="inlineStr">
        <is>
          <t>AYDIN EFELER-2</t>
        </is>
      </c>
      <c r="M176" s="131" t="n">
        <v>14.5</v>
      </c>
      <c r="N176" s="131" t="inlineStr">
        <is>
          <t>https://www.google.com/maps/dir/?api=1&amp;origin=37.834%2C27.993&amp;destination=37.842863%2C27.828212&amp;travelmode=driving</t>
        </is>
      </c>
      <c r="O176" s="131" t="inlineStr">
        <is>
          <t>Dummy - değiştiriniz</t>
        </is>
      </c>
    </row>
    <row r="177" ht="15" customHeight="1" s="113">
      <c r="A177" s="131" t="inlineStr">
        <is>
          <t>FİRDEVS YENİ</t>
        </is>
      </c>
      <c r="B177" s="131" t="inlineStr">
        <is>
          <t>AYDIN GİRNE</t>
        </is>
      </c>
      <c r="C177" s="131" t="n">
        <v>12.9</v>
      </c>
      <c r="D177" s="131" t="inlineStr">
        <is>
          <t>https://www.google.com/maps/dir/?api=1&amp;origin=37.841%2C27.993&amp;destination=37.839908%2C27.845862&amp;travelmode=driving</t>
        </is>
      </c>
      <c r="E177" s="131" t="inlineStr">
        <is>
          <t>Evet</t>
        </is>
      </c>
      <c r="F177" s="131" t="inlineStr">
        <is>
          <t>AYDIN FATİH-2</t>
        </is>
      </c>
      <c r="G177" s="131" t="n">
        <v>12.9</v>
      </c>
      <c r="H177" s="131" t="inlineStr">
        <is>
          <t>https://www.google.com/maps/dir/?api=1&amp;origin=37.841%2C27.993&amp;destination=37.839908%2C27.845862&amp;travelmode=driving</t>
        </is>
      </c>
      <c r="I177" s="131" t="inlineStr">
        <is>
          <t>AYDIN FATİH</t>
        </is>
      </c>
      <c r="J177" s="131" t="n">
        <v>13.7</v>
      </c>
      <c r="K177" s="131" t="inlineStr">
        <is>
          <t>https://www.google.com/maps/dir/?api=1&amp;origin=37.841%2C27.993&amp;destination=37.834436%2C27.837138&amp;travelmode=driving</t>
        </is>
      </c>
      <c r="L177" s="131" t="inlineStr">
        <is>
          <t>AYDIN EFELER-2</t>
        </is>
      </c>
      <c r="M177" s="131" t="n">
        <v>14.5</v>
      </c>
      <c r="N177" s="131" t="inlineStr">
        <is>
          <t>https://www.google.com/maps/dir/?api=1&amp;origin=37.841%2C27.993&amp;destination=37.842863%2C27.828212&amp;travelmode=driving</t>
        </is>
      </c>
      <c r="O177" s="131" t="inlineStr">
        <is>
          <t>Dummy - değiştiriniz</t>
        </is>
      </c>
    </row>
    <row r="178" ht="15" customHeight="1" s="113">
      <c r="A178" s="131" t="inlineStr">
        <is>
          <t>MEHMET TAKKALI</t>
        </is>
      </c>
      <c r="B178" s="131" t="inlineStr">
        <is>
          <t>AYDIN GİRNE</t>
        </is>
      </c>
      <c r="C178" s="131" t="n">
        <v>2.8</v>
      </c>
      <c r="D178" s="131" t="inlineStr">
        <is>
          <t>https://www.google.com/maps/dir/?api=1&amp;origin=37.856481%2C27.821023&amp;destination=37.834436%2C27.837138&amp;travelmode=driving</t>
        </is>
      </c>
      <c r="E178" s="131" t="inlineStr">
        <is>
          <t>Hayır</t>
        </is>
      </c>
      <c r="F178" s="131" t="inlineStr">
        <is>
          <t>AYDIN GİRNE</t>
        </is>
      </c>
      <c r="G178" s="131" t="n">
        <v>0.2</v>
      </c>
      <c r="H178" s="131" t="inlineStr">
        <is>
          <t>https://www.google.com/maps/dir/?api=1&amp;origin=37.856481%2C27.821023&amp;destination=37.857618%2C27.823128&amp;travelmode=driving</t>
        </is>
      </c>
      <c r="I178" s="131" t="inlineStr">
        <is>
          <t>AYDIN MİMARSİNAN</t>
        </is>
      </c>
      <c r="J178" s="131" t="n">
        <v>0.7</v>
      </c>
      <c r="K178" s="131" t="inlineStr">
        <is>
          <t>https://www.google.com/maps/dir/?api=1&amp;origin=37.856481%2C27.821023&amp;destination=37.851048%2C27.817409&amp;travelmode=driving</t>
        </is>
      </c>
      <c r="L178" s="131" t="inlineStr">
        <is>
          <t>AYDIN EFELER-2</t>
        </is>
      </c>
      <c r="M178" s="131" t="n">
        <v>1.6</v>
      </c>
      <c r="N178" s="131" t="inlineStr">
        <is>
          <t>https://www.google.com/maps/dir/?api=1&amp;origin=37.856481%2C27.821023&amp;destination=37.842863%2C27.828212&amp;travelmode=driving</t>
        </is>
      </c>
      <c r="O178" s="131" t="inlineStr">
        <is>
          <t>Gerçek - Google Places (Elifkent Sitesi 2197 Sk civarı)</t>
        </is>
      </c>
    </row>
    <row r="179" ht="15" customHeight="1" s="113">
      <c r="A179" s="131" t="inlineStr">
        <is>
          <t>RAMAZAN TURGUT</t>
        </is>
      </c>
      <c r="B179" s="131" t="inlineStr">
        <is>
          <t>AYDIN GİRNE</t>
        </is>
      </c>
      <c r="C179" s="131" t="n">
        <v>12.2</v>
      </c>
      <c r="D179" s="131" t="inlineStr">
        <is>
          <t>https://www.google.com/maps/dir/?api=1&amp;origin=37.817%2C27.974&amp;destination=37.834436%2C27.837138&amp;travelmode=driving</t>
        </is>
      </c>
      <c r="E179" s="131" t="inlineStr">
        <is>
          <t>Hayır</t>
        </is>
      </c>
      <c r="F179" s="131" t="inlineStr">
        <is>
          <t>AYDIN FATİH-2</t>
        </is>
      </c>
      <c r="G179" s="131" t="n">
        <v>11.5</v>
      </c>
      <c r="H179" s="131" t="inlineStr">
        <is>
          <t>https://www.google.com/maps/dir/?api=1&amp;origin=37.817%2C27.974&amp;destination=37.839908%2C27.845862&amp;travelmode=driving</t>
        </is>
      </c>
      <c r="I179" s="131" t="inlineStr">
        <is>
          <t>AYDIN FATİH</t>
        </is>
      </c>
      <c r="J179" s="131" t="n">
        <v>12.2</v>
      </c>
      <c r="K179" s="131" t="inlineStr">
        <is>
          <t>https://www.google.com/maps/dir/?api=1&amp;origin=37.817%2C27.974&amp;destination=37.834436%2C27.837138&amp;travelmode=driving</t>
        </is>
      </c>
      <c r="L179" s="131" t="inlineStr">
        <is>
          <t>AYDIN EFELER-2</t>
        </is>
      </c>
      <c r="M179" s="131" t="n">
        <v>13.1</v>
      </c>
      <c r="N179" s="131" t="inlineStr">
        <is>
          <t>https://www.google.com/maps/dir/?api=1&amp;origin=37.817%2C27.974&amp;destination=37.842863%2C27.828212&amp;travelmode=driving</t>
        </is>
      </c>
      <c r="O179" s="131" t="inlineStr">
        <is>
          <t>Dummy - değiştiriniz</t>
        </is>
      </c>
    </row>
    <row r="180" ht="15" customHeight="1" s="113">
      <c r="A180" s="131" t="inlineStr">
        <is>
          <t>SÜLEYMAN KALIN</t>
        </is>
      </c>
      <c r="B180" s="131" t="inlineStr">
        <is>
          <t>AYDIN GİRNE</t>
        </is>
      </c>
      <c r="C180" s="131" t="n">
        <v>13.3</v>
      </c>
      <c r="D180" s="131" t="inlineStr">
        <is>
          <t>https://www.google.com/maps/dir/?api=1&amp;origin=37.833%2C27.989&amp;destination=37.834436%2C27.837138&amp;travelmode=driving</t>
        </is>
      </c>
      <c r="E180" s="131" t="inlineStr">
        <is>
          <t>Hayır</t>
        </is>
      </c>
      <c r="F180" s="131" t="inlineStr">
        <is>
          <t>AYDIN FATİH-2</t>
        </is>
      </c>
      <c r="G180" s="131" t="n">
        <v>12.6</v>
      </c>
      <c r="H180" s="131" t="inlineStr">
        <is>
          <t>https://www.google.com/maps/dir/?api=1&amp;origin=37.833%2C27.989&amp;destination=37.839908%2C27.845862&amp;travelmode=driving</t>
        </is>
      </c>
      <c r="I180" s="131" t="inlineStr">
        <is>
          <t>AYDIN FATİH</t>
        </is>
      </c>
      <c r="J180" s="131" t="n">
        <v>13.3</v>
      </c>
      <c r="K180" s="131" t="inlineStr">
        <is>
          <t>https://www.google.com/maps/dir/?api=1&amp;origin=37.833%2C27.989&amp;destination=37.834436%2C27.837138&amp;travelmode=driving</t>
        </is>
      </c>
      <c r="L180" s="131" t="inlineStr">
        <is>
          <t>AYDIN EFELER-2</t>
        </is>
      </c>
      <c r="M180" s="131" t="n">
        <v>14.2</v>
      </c>
      <c r="N180" s="131" t="inlineStr">
        <is>
          <t>https://www.google.com/maps/dir/?api=1&amp;origin=37.833%2C27.989&amp;destination=37.842863%2C27.828212&amp;travelmode=driving</t>
        </is>
      </c>
      <c r="O180" s="131" t="inlineStr">
        <is>
          <t>Dummy - değiştiriniz</t>
        </is>
      </c>
    </row>
    <row r="181" ht="15" customHeight="1" s="113">
      <c r="A181" s="131" t="inlineStr">
        <is>
          <t>BURAK YILDIZ</t>
        </is>
      </c>
      <c r="B181" s="131" t="inlineStr">
        <is>
          <t>AYDIN GİRNE</t>
        </is>
      </c>
      <c r="C181" s="131" t="n">
        <v>3.6</v>
      </c>
      <c r="D181" s="131" t="inlineStr">
        <is>
          <t>https://www.google.com/maps/dir/?api=1&amp;origin=37.865182%2C27.825587&amp;destination=37.834436%2C27.837138&amp;travelmode=driving</t>
        </is>
      </c>
      <c r="E181" s="131" t="inlineStr">
        <is>
          <t>Hayır</t>
        </is>
      </c>
      <c r="F181" s="131" t="inlineStr">
        <is>
          <t>AYDIN GİRNE</t>
        </is>
      </c>
      <c r="G181" s="131" t="n">
        <v>0.9</v>
      </c>
      <c r="H181" s="131" t="inlineStr">
        <is>
          <t>https://www.google.com/maps/dir/?api=1&amp;origin=37.865182%2C27.825587&amp;destination=37.857618%2C27.823128&amp;travelmode=driving</t>
        </is>
      </c>
      <c r="I181" s="131" t="inlineStr">
        <is>
          <t>AYDIN MİMARSİNAN</t>
        </is>
      </c>
      <c r="J181" s="131" t="n">
        <v>1.7</v>
      </c>
      <c r="K181" s="131" t="inlineStr">
        <is>
          <t>https://www.google.com/maps/dir/?api=1&amp;origin=37.865182%2C27.825587&amp;destination=37.851048%2C27.817409&amp;travelmode=driving</t>
        </is>
      </c>
      <c r="L181" s="131" t="inlineStr">
        <is>
          <t>AYDIN EFELER-2</t>
        </is>
      </c>
      <c r="M181" s="131" t="n">
        <v>2.5</v>
      </c>
      <c r="N181" s="131" t="inlineStr">
        <is>
          <t>https://www.google.com/maps/dir/?api=1&amp;origin=37.865182%2C27.825587&amp;destination=37.842863%2C27.828212&amp;travelmode=driving</t>
        </is>
      </c>
      <c r="O181" s="131" t="inlineStr">
        <is>
          <t>Gerçek - Google Places (Çakırlar 8 Sk No:3)</t>
        </is>
      </c>
    </row>
    <row r="182" ht="15" customHeight="1" s="113">
      <c r="A182" s="131" t="inlineStr">
        <is>
          <t>NEŞE FİDAN</t>
        </is>
      </c>
      <c r="B182" s="131" t="inlineStr">
        <is>
          <t>BAYRAKLI</t>
        </is>
      </c>
      <c r="C182" s="131" t="n">
        <v>96</v>
      </c>
      <c r="D182" s="131" t="inlineStr">
        <is>
          <t>https://www.google.com/maps/dir/?api=1&amp;origin=38.47466%2C27.100475&amp;destination=37.834436%2C27.837138&amp;travelmode=driving</t>
        </is>
      </c>
      <c r="E182" s="131" t="inlineStr">
        <is>
          <t>Hayır</t>
        </is>
      </c>
      <c r="F182" s="131" t="inlineStr">
        <is>
          <t>DEDEBAŞI</t>
        </is>
      </c>
      <c r="G182" s="131" t="n">
        <v>0.8</v>
      </c>
      <c r="H182" s="131" t="inlineStr">
        <is>
          <t>https://www.google.com/maps/dir/?api=1&amp;origin=38.47466%2C27.100475&amp;destination=38.470404%2C27.108413&amp;travelmode=driving</t>
        </is>
      </c>
      <c r="I182" s="131" t="inlineStr">
        <is>
          <t>KARŞIYAKA-2</t>
        </is>
      </c>
      <c r="J182" s="131" t="n">
        <v>1.2</v>
      </c>
      <c r="K182" s="131" t="inlineStr">
        <is>
          <t>https://www.google.com/maps/dir/?api=1&amp;origin=38.47466%2C27.100475&amp;destination=38.474585%2C27.113885&amp;travelmode=driving</t>
        </is>
      </c>
      <c r="L182" s="131" t="inlineStr">
        <is>
          <t>KARŞIYAKA-1</t>
        </is>
      </c>
      <c r="M182" s="131" t="n">
        <v>1.4</v>
      </c>
      <c r="N182" s="131" t="inlineStr">
        <is>
          <t>https://www.google.com/maps/dir/?api=1&amp;origin=38.47466%2C27.100475&amp;destination=38.465171%2C27.111266&amp;travelmode=driving</t>
        </is>
      </c>
      <c r="O182" s="131" t="inlineStr">
        <is>
          <t>Gerçek - Google Places (6228 Sk No:4)</t>
        </is>
      </c>
    </row>
    <row r="183" ht="15" customHeight="1" s="113">
      <c r="A183" s="131" t="inlineStr">
        <is>
          <t>MEVLÜDE ÖZSOY</t>
        </is>
      </c>
      <c r="B183" s="131" t="inlineStr">
        <is>
          <t>BAYRAKLI</t>
        </is>
      </c>
      <c r="C183" s="131" t="n">
        <v>95.59999999999999</v>
      </c>
      <c r="D183" s="131" t="inlineStr">
        <is>
          <t>https://www.google.com/maps/dir/?api=1&amp;origin=38.477682%2C27.112039&amp;destination=37.834436%2C27.837138&amp;travelmode=driving</t>
        </is>
      </c>
      <c r="E183" s="131" t="inlineStr">
        <is>
          <t>Hayır</t>
        </is>
      </c>
      <c r="F183" s="131" t="inlineStr">
        <is>
          <t>KARŞIYAKA-2</t>
        </is>
      </c>
      <c r="G183" s="131" t="n">
        <v>0.4</v>
      </c>
      <c r="H183" s="131" t="inlineStr">
        <is>
          <t>https://www.google.com/maps/dir/?api=1&amp;origin=38.477682%2C27.112039&amp;destination=38.474585%2C27.113885&amp;travelmode=driving</t>
        </is>
      </c>
      <c r="I183" s="131" t="inlineStr">
        <is>
          <t>BAYRAKLI</t>
        </is>
      </c>
      <c r="J183" s="131" t="n">
        <v>0.8</v>
      </c>
      <c r="K183" s="131" t="inlineStr">
        <is>
          <t>https://www.google.com/maps/dir/?api=1&amp;origin=38.477682%2C27.112039&amp;destination=38.471686%2C27.11778&amp;travelmode=driving</t>
        </is>
      </c>
      <c r="L183" s="131" t="inlineStr">
        <is>
          <t>DEDEBAŞI</t>
        </is>
      </c>
      <c r="M183" s="131" t="n">
        <v>0.9</v>
      </c>
      <c r="N183" s="131" t="inlineStr">
        <is>
          <t>https://www.google.com/maps/dir/?api=1&amp;origin=38.477682%2C27.112039&amp;destination=38.470404%2C27.108413&amp;travelmode=driving</t>
        </is>
      </c>
      <c r="O183" s="131" t="inlineStr">
        <is>
          <t>Gerçek - Google Places (7457 Sk No:6)</t>
        </is>
      </c>
    </row>
    <row r="184" ht="15" customHeight="1" s="113">
      <c r="A184" s="131" t="inlineStr">
        <is>
          <t>CEREN AZBOY</t>
        </is>
      </c>
      <c r="B184" s="131" t="inlineStr">
        <is>
          <t>BAYRAKLI</t>
        </is>
      </c>
      <c r="C184" s="131" t="n">
        <v>92.8</v>
      </c>
      <c r="D184" s="131" t="inlineStr">
        <is>
          <t>https://www.google.com/maps/dir/?api=1&amp;origin=38.4961%2C27.1403&amp;destination=37.857618%2C27.823128&amp;travelmode=driving</t>
        </is>
      </c>
      <c r="E184" s="131" t="inlineStr">
        <is>
          <t>Hayır</t>
        </is>
      </c>
      <c r="F184" s="131" t="inlineStr">
        <is>
          <t>ÇİFTLİK</t>
        </is>
      </c>
      <c r="G184" s="131" t="n">
        <v>0.4</v>
      </c>
      <c r="H184" s="131" t="inlineStr">
        <is>
          <t>https://www.google.com/maps/dir/?api=1&amp;origin=38.4961%2C27.1403&amp;destination=38.496%2C27.136&amp;travelmode=driving</t>
        </is>
      </c>
      <c r="I184" s="131" t="inlineStr">
        <is>
          <t>GÜMÜŞPALA</t>
        </is>
      </c>
      <c r="J184" s="131" t="n">
        <v>3</v>
      </c>
      <c r="K184" s="131" t="inlineStr">
        <is>
          <t>https://www.google.com/maps/dir/?api=1&amp;origin=38.4961%2C27.1403&amp;destination=38.469293%2C27.136971&amp;travelmode=driving</t>
        </is>
      </c>
      <c r="L184" s="131" t="inlineStr">
        <is>
          <t>KARŞIYAKA-2</t>
        </is>
      </c>
      <c r="M184" s="131" t="n">
        <v>3.3</v>
      </c>
      <c r="N184" s="131" t="inlineStr">
        <is>
          <t>https://www.google.com/maps/dir/?api=1&amp;origin=38.4961%2C27.1403&amp;destination=38.474585%2C27.113885&amp;travelmode=driving</t>
        </is>
      </c>
      <c r="O184" s="131" t="inlineStr">
        <is>
          <t>Gerçek - Google Places (Onur Mah civarı)</t>
        </is>
      </c>
    </row>
    <row r="185" ht="15" customHeight="1" s="113">
      <c r="A185" s="131" t="inlineStr">
        <is>
          <t>ELİF SEVEN</t>
        </is>
      </c>
      <c r="B185" s="131" t="inlineStr">
        <is>
          <t>BAYRAKLI</t>
        </is>
      </c>
      <c r="C185" s="131" t="n">
        <v>92.2</v>
      </c>
      <c r="D185" s="131" t="inlineStr">
        <is>
          <t>https://www.google.com/maps/dir/?api=1&amp;origin=38.476529%2C27.12211&amp;destination=37.857618%2C27.823128&amp;travelmode=driving</t>
        </is>
      </c>
      <c r="E185" s="131" t="inlineStr">
        <is>
          <t>Hayır</t>
        </is>
      </c>
      <c r="F185" s="131" t="inlineStr">
        <is>
          <t>BAYRAKLI</t>
        </is>
      </c>
      <c r="G185" s="131" t="n">
        <v>0.7</v>
      </c>
      <c r="H185" s="131" t="inlineStr">
        <is>
          <t>https://www.google.com/maps/dir/?api=1&amp;origin=38.476529%2C27.12211&amp;destination=38.471686%2C27.11778&amp;travelmode=driving</t>
        </is>
      </c>
      <c r="I185" s="131" t="inlineStr">
        <is>
          <t>KARŞIYAKA-2</t>
        </is>
      </c>
      <c r="J185" s="131" t="n">
        <v>0.7</v>
      </c>
      <c r="K185" s="131" t="inlineStr">
        <is>
          <t>https://www.google.com/maps/dir/?api=1&amp;origin=38.476529%2C27.12211&amp;destination=38.474585%2C27.113885&amp;travelmode=driving</t>
        </is>
      </c>
      <c r="L185" s="131" t="inlineStr">
        <is>
          <t>DEDEBAŞI</t>
        </is>
      </c>
      <c r="M185" s="131" t="n">
        <v>1.4</v>
      </c>
      <c r="N185" s="131" t="inlineStr">
        <is>
          <t>https://www.google.com/maps/dir/?api=1&amp;origin=38.476529%2C27.12211&amp;destination=38.470404%2C27.108413&amp;travelmode=driving</t>
        </is>
      </c>
      <c r="O185" s="131" t="inlineStr">
        <is>
          <t>Gerçek - Google Places (Akın Kıvanç Sk No:40)</t>
        </is>
      </c>
    </row>
    <row r="186" ht="15" customHeight="1" s="113">
      <c r="A186" s="131" t="inlineStr">
        <is>
          <t>EFE FİDAN</t>
        </is>
      </c>
      <c r="B186" s="131" t="inlineStr">
        <is>
          <t>BAYRAKLI</t>
        </is>
      </c>
      <c r="C186" s="131" t="n">
        <v>91.59999999999999</v>
      </c>
      <c r="D186" s="131" t="inlineStr">
        <is>
          <t>https://www.google.com/maps/dir/?api=1&amp;origin=38.492988%2C27.156367&amp;destination=37.857618%2C27.823128&amp;travelmode=driving</t>
        </is>
      </c>
      <c r="E186" s="131" t="inlineStr">
        <is>
          <t>Hayır</t>
        </is>
      </c>
      <c r="F186" s="131" t="inlineStr">
        <is>
          <t>ÇİFTLİK</t>
        </is>
      </c>
      <c r="G186" s="131" t="n">
        <v>1.8</v>
      </c>
      <c r="H186" s="131" t="inlineStr">
        <is>
          <t>https://www.google.com/maps/dir/?api=1&amp;origin=38.492988%2C27.156367&amp;destination=38.496%2C27.136&amp;travelmode=driving</t>
        </is>
      </c>
      <c r="I186" s="131" t="inlineStr">
        <is>
          <t>GÜMÜŞPALA</t>
        </is>
      </c>
      <c r="J186" s="131" t="n">
        <v>3.1</v>
      </c>
      <c r="K186" s="131" t="inlineStr">
        <is>
          <t>https://www.google.com/maps/dir/?api=1&amp;origin=38.492988%2C27.156367&amp;destination=38.469293%2C27.136971&amp;travelmode=driving</t>
        </is>
      </c>
      <c r="L186" s="131" t="inlineStr">
        <is>
          <t>MANAVKUYU</t>
        </is>
      </c>
      <c r="M186" s="131" t="n">
        <v>4.1</v>
      </c>
      <c r="N186" s="131" t="inlineStr">
        <is>
          <t>https://www.google.com/maps/dir/?api=1&amp;origin=38.492988%2C27.156367&amp;destination=38.4625711%2C27.1824038&amp;travelmode=driving</t>
        </is>
      </c>
      <c r="O186" s="131" t="inlineStr">
        <is>
          <t>Gerçek - Google Places (7194/2 Sk No:50)</t>
        </is>
      </c>
    </row>
    <row r="187" ht="15" customHeight="1" s="113">
      <c r="A187" s="131" t="inlineStr">
        <is>
          <t>ENES ÖZEN</t>
        </is>
      </c>
      <c r="B187" s="131" t="inlineStr">
        <is>
          <t>BAYRAKLI</t>
        </is>
      </c>
      <c r="C187" s="131" t="n">
        <v>88.2</v>
      </c>
      <c r="D187" s="131" t="inlineStr">
        <is>
          <t>https://www.google.com/maps/dir/?api=1&amp;origin=38.467411%2C27.177525&amp;destination=37.857618%2C27.823128&amp;travelmode=driving</t>
        </is>
      </c>
      <c r="E187" s="131" t="inlineStr">
        <is>
          <t>Hayır</t>
        </is>
      </c>
      <c r="F187" s="131" t="inlineStr">
        <is>
          <t>MANAVKUYU</t>
        </is>
      </c>
      <c r="G187" s="131" t="n">
        <v>0.7</v>
      </c>
      <c r="H187" s="131" t="inlineStr">
        <is>
          <t>https://www.google.com/maps/dir/?api=1&amp;origin=38.467411%2C27.177525&amp;destination=38.4625711%2C27.1824038&amp;travelmode=driving</t>
        </is>
      </c>
      <c r="I187" s="131" t="inlineStr">
        <is>
          <t>OSMANGAZİ</t>
        </is>
      </c>
      <c r="J187" s="131" t="n">
        <v>1.5</v>
      </c>
      <c r="K187" s="131" t="inlineStr">
        <is>
          <t>https://www.google.com/maps/dir/?api=1&amp;origin=38.467411%2C27.177525&amp;destination=38.464877%2C27.194834&amp;travelmode=driving</t>
        </is>
      </c>
      <c r="L187" s="131" t="inlineStr">
        <is>
          <t>GÜMÜŞPALA</t>
        </is>
      </c>
      <c r="M187" s="131" t="n">
        <v>3.5</v>
      </c>
      <c r="N187" s="131" t="inlineStr">
        <is>
          <t>https://www.google.com/maps/dir/?api=1&amp;origin=38.467411%2C27.177525&amp;destination=38.469293%2C27.136971&amp;travelmode=driving</t>
        </is>
      </c>
      <c r="O187" s="131" t="inlineStr">
        <is>
          <t>Gerçek - Google Places (2108/9 Sk No:48)</t>
        </is>
      </c>
    </row>
    <row r="188" ht="15" customHeight="1" s="113">
      <c r="A188" s="131" t="inlineStr">
        <is>
          <t>SELENAY VURUŞKANLAR</t>
        </is>
      </c>
      <c r="B188" s="131" t="inlineStr">
        <is>
          <t>BAYRAKLI</t>
        </is>
      </c>
      <c r="C188" s="131" t="n">
        <v>91.40000000000001</v>
      </c>
      <c r="D188" s="131" t="inlineStr">
        <is>
          <t>https://www.google.com/maps/dir/?api=1&amp;origin=38.469455%2C27.125073&amp;destination=37.857618%2C27.823128&amp;travelmode=driving</t>
        </is>
      </c>
      <c r="E188" s="131" t="inlineStr">
        <is>
          <t>Hayır</t>
        </is>
      </c>
      <c r="F188" s="131" t="inlineStr">
        <is>
          <t>BAYRAKLI</t>
        </is>
      </c>
      <c r="G188" s="131" t="n">
        <v>0.7</v>
      </c>
      <c r="H188" s="131" t="inlineStr">
        <is>
          <t>https://www.google.com/maps/dir/?api=1&amp;origin=38.469455%2C27.125073&amp;destination=38.471686%2C27.11778&amp;travelmode=driving</t>
        </is>
      </c>
      <c r="I188" s="131" t="inlineStr">
        <is>
          <t>GÜMÜŞPALA</t>
        </is>
      </c>
      <c r="J188" s="131" t="n">
        <v>1</v>
      </c>
      <c r="K188" s="131" t="inlineStr">
        <is>
          <t>https://www.google.com/maps/dir/?api=1&amp;origin=38.469455%2C27.125073&amp;destination=38.469293%2C27.136971&amp;travelmode=driving</t>
        </is>
      </c>
      <c r="L188" s="131" t="inlineStr">
        <is>
          <t>KARŞIYAKA-2</t>
        </is>
      </c>
      <c r="M188" s="131" t="n">
        <v>1.1</v>
      </c>
      <c r="N188" s="131" t="inlineStr">
        <is>
          <t>https://www.google.com/maps/dir/?api=1&amp;origin=38.469455%2C27.125073&amp;destination=38.474585%2C27.113885&amp;travelmode=driving</t>
        </is>
      </c>
      <c r="O188" s="131" t="inlineStr">
        <is>
          <t>Gerçek - Google Places (7225 Sk No:10)</t>
        </is>
      </c>
    </row>
    <row r="189" ht="15" customHeight="1" s="113">
      <c r="A189" s="131" t="inlineStr">
        <is>
          <t>SULTAN DİLLİER</t>
        </is>
      </c>
      <c r="B189" s="131" t="inlineStr">
        <is>
          <t>BAYRAKLI</t>
        </is>
      </c>
      <c r="C189" s="131" t="n">
        <v>91.7</v>
      </c>
      <c r="D189" s="131" t="inlineStr">
        <is>
          <t>https://www.google.com/maps/dir/?api=1&amp;origin=38.471565%2C27.122637&amp;destination=37.857618%2C27.823128&amp;travelmode=driving</t>
        </is>
      </c>
      <c r="E189" s="131" t="inlineStr">
        <is>
          <t>Hayır</t>
        </is>
      </c>
      <c r="F189" s="131" t="inlineStr">
        <is>
          <t>BAYRAKLI</t>
        </is>
      </c>
      <c r="G189" s="131" t="n">
        <v>0.4</v>
      </c>
      <c r="H189" s="131" t="inlineStr">
        <is>
          <t>https://www.google.com/maps/dir/?api=1&amp;origin=38.471565%2C27.122637&amp;destination=38.471686%2C27.11778&amp;travelmode=driving</t>
        </is>
      </c>
      <c r="I189" s="131" t="inlineStr">
        <is>
          <t>KARŞIYAKA-2</t>
        </is>
      </c>
      <c r="J189" s="131" t="n">
        <v>0.8</v>
      </c>
      <c r="K189" s="131" t="inlineStr">
        <is>
          <t>https://www.google.com/maps/dir/?api=1&amp;origin=38.471565%2C27.122637&amp;destination=38.474585%2C27.113885&amp;travelmode=driving</t>
        </is>
      </c>
      <c r="L189" s="131" t="inlineStr">
        <is>
          <t>KARŞIYAKA-1</t>
        </is>
      </c>
      <c r="M189" s="131" t="n">
        <v>1.2</v>
      </c>
      <c r="N189" s="131" t="inlineStr">
        <is>
          <t>https://www.google.com/maps/dir/?api=1&amp;origin=38.471565%2C27.122637&amp;destination=38.465171%2C27.111266&amp;travelmode=driving</t>
        </is>
      </c>
      <c r="O189" s="131" t="inlineStr">
        <is>
          <t>Gerçek - Google Places (7286 Sk No:2)</t>
        </is>
      </c>
    </row>
    <row r="190" ht="15" customHeight="1" s="113">
      <c r="A190" s="131" t="inlineStr">
        <is>
          <t>SERDAR ÖZTÜRK</t>
        </is>
      </c>
      <c r="B190" s="131" t="inlineStr">
        <is>
          <t>BAYRAKLI</t>
        </is>
      </c>
      <c r="C190" s="131" t="n">
        <v>91.3</v>
      </c>
      <c r="D190" s="131" t="inlineStr">
        <is>
          <t>https://www.google.com/maps/dir/?api=1&amp;origin=38.476949%2C27.137505&amp;destination=37.857618%2C27.823128&amp;travelmode=driving</t>
        </is>
      </c>
      <c r="E190" s="131" t="inlineStr">
        <is>
          <t>Hayır</t>
        </is>
      </c>
      <c r="F190" s="131" t="inlineStr">
        <is>
          <t>GÜMÜŞPALA</t>
        </is>
      </c>
      <c r="G190" s="131" t="n">
        <v>0.9</v>
      </c>
      <c r="H190" s="131" t="inlineStr">
        <is>
          <t>https://www.google.com/maps/dir/?api=1&amp;origin=38.476949%2C27.137505&amp;destination=38.469293%2C27.136971&amp;travelmode=driving</t>
        </is>
      </c>
      <c r="I190" s="131" t="inlineStr">
        <is>
          <t>BAYRAKLI</t>
        </is>
      </c>
      <c r="J190" s="131" t="n">
        <v>1.8</v>
      </c>
      <c r="K190" s="131" t="inlineStr">
        <is>
          <t>https://www.google.com/maps/dir/?api=1&amp;origin=38.476949%2C27.137505&amp;destination=38.471686%2C27.11778&amp;travelmode=driving</t>
        </is>
      </c>
      <c r="L190" s="131" t="inlineStr">
        <is>
          <t>KARŞIYAKA-2</t>
        </is>
      </c>
      <c r="M190" s="131" t="n">
        <v>2.1</v>
      </c>
      <c r="N190" s="131" t="inlineStr">
        <is>
          <t>https://www.google.com/maps/dir/?api=1&amp;origin=38.476949%2C27.137505&amp;destination=38.474585%2C27.113885&amp;travelmode=driving</t>
        </is>
      </c>
      <c r="O190" s="131" t="inlineStr">
        <is>
          <t>Gerçek - Google Places (7119 Sk No:52)</t>
        </is>
      </c>
    </row>
    <row r="191" ht="15" customHeight="1" s="113">
      <c r="A191" s="131" t="inlineStr">
        <is>
          <t>KAYHAN TÜRKKOLU</t>
        </is>
      </c>
      <c r="B191" s="131" t="inlineStr">
        <is>
          <t>KARŞIYAKA-2</t>
        </is>
      </c>
      <c r="C191" s="131" t="n">
        <v>96.3</v>
      </c>
      <c r="D191" s="131" t="inlineStr">
        <is>
          <t>https://www.google.com/maps/dir/?api=1&amp;origin=38.486044%2C27.064338&amp;destination=37.857618%2C27.823128&amp;travelmode=driving</t>
        </is>
      </c>
      <c r="E191" s="131" t="inlineStr">
        <is>
          <t>Hayır</t>
        </is>
      </c>
      <c r="F191" s="131" t="inlineStr">
        <is>
          <t>Z1  ET DEPO</t>
        </is>
      </c>
      <c r="G191" s="131" t="n">
        <v>0.8</v>
      </c>
      <c r="H191" s="131" t="inlineStr">
        <is>
          <t>https://www.google.com/maps/dir/?api=1&amp;origin=38.486044%2C27.064338&amp;destination=38.49%2C27.072&amp;travelmode=driving</t>
        </is>
      </c>
      <c r="I191" s="131" t="inlineStr">
        <is>
          <t>ÇİĞLİ</t>
        </is>
      </c>
      <c r="J191" s="131" t="n">
        <v>1.2</v>
      </c>
      <c r="K191" s="131" t="inlineStr">
        <is>
          <t>https://www.google.com/maps/dir/?api=1&amp;origin=38.486044%2C27.064338&amp;destination=38.493071%2C27.054551&amp;travelmode=driving</t>
        </is>
      </c>
      <c r="L191" s="131" t="inlineStr">
        <is>
          <t>DEDEBAŞI</t>
        </is>
      </c>
      <c r="M191" s="131" t="n">
        <v>4.2</v>
      </c>
      <c r="N191" s="131" t="inlineStr">
        <is>
          <t>https://www.google.com/maps/dir/?api=1&amp;origin=38.486044%2C27.064338&amp;destination=38.470404%2C27.108413&amp;travelmode=driving</t>
        </is>
      </c>
      <c r="O191" s="131" t="inlineStr">
        <is>
          <t>Gerçek - Google Places (8014 Sk No:72 (zayıf, ilçe farklı çıktı))</t>
        </is>
      </c>
    </row>
    <row r="192" ht="15" customHeight="1" s="113">
      <c r="A192" s="131" t="inlineStr">
        <is>
          <t>ÖZLEM DÜZEL</t>
        </is>
      </c>
      <c r="B192" s="131" t="inlineStr">
        <is>
          <t>KARŞIYAKA-2</t>
        </is>
      </c>
      <c r="C192" s="131" t="n">
        <v>91</v>
      </c>
      <c r="D192" s="131" t="inlineStr">
        <is>
          <t>https://www.google.com/maps/dir/?api=1&amp;origin=38.475974%2C27.141786&amp;destination=37.857618%2C27.823128&amp;travelmode=driving</t>
        </is>
      </c>
      <c r="E192" s="131" t="inlineStr">
        <is>
          <t>Hayır</t>
        </is>
      </c>
      <c r="F192" s="131" t="inlineStr">
        <is>
          <t>GÜMÜŞPALA</t>
        </is>
      </c>
      <c r="G192" s="131" t="n">
        <v>0.9</v>
      </c>
      <c r="H192" s="131" t="inlineStr">
        <is>
          <t>https://www.google.com/maps/dir/?api=1&amp;origin=38.475974%2C27.141786&amp;destination=38.469293%2C27.136971&amp;travelmode=driving</t>
        </is>
      </c>
      <c r="I192" s="131" t="inlineStr">
        <is>
          <t>BAYRAKLI</t>
        </is>
      </c>
      <c r="J192" s="131" t="n">
        <v>2.1</v>
      </c>
      <c r="K192" s="131" t="inlineStr">
        <is>
          <t>https://www.google.com/maps/dir/?api=1&amp;origin=38.475974%2C27.141786&amp;destination=38.471686%2C27.11778&amp;travelmode=driving</t>
        </is>
      </c>
      <c r="L192" s="131" t="inlineStr">
        <is>
          <t>ÇİFTLİK</t>
        </is>
      </c>
      <c r="M192" s="131" t="n">
        <v>2.3</v>
      </c>
      <c r="N192" s="131" t="inlineStr">
        <is>
          <t>https://www.google.com/maps/dir/?api=1&amp;origin=38.475974%2C27.141786&amp;destination=38.496%2C27.136&amp;travelmode=driving</t>
        </is>
      </c>
      <c r="O192" s="131" t="inlineStr">
        <is>
          <t>Gerçek - Google Places (7126 Sk No:6)</t>
        </is>
      </c>
    </row>
    <row r="193" ht="15" customHeight="1" s="113">
      <c r="A193" s="131" t="inlineStr">
        <is>
          <t>ESMA NUR AYAZ</t>
        </is>
      </c>
      <c r="B193" s="131" t="inlineStr">
        <is>
          <t>KARŞIYAKA-2</t>
        </is>
      </c>
      <c r="C193" s="131" t="n">
        <v>94.09999999999999</v>
      </c>
      <c r="D193" s="131" t="inlineStr">
        <is>
          <t>https://www.google.com/maps/dir/?api=1&amp;origin=38.476521%2C27.114157&amp;destination=37.842863%2C27.828212&amp;travelmode=driving</t>
        </is>
      </c>
      <c r="E193" s="131" t="inlineStr">
        <is>
          <t>Hayır</t>
        </is>
      </c>
      <c r="F193" s="131" t="inlineStr">
        <is>
          <t>KARŞIYAKA-2</t>
        </is>
      </c>
      <c r="G193" s="131" t="n">
        <v>0.2</v>
      </c>
      <c r="H193" s="131" t="inlineStr">
        <is>
          <t>https://www.google.com/maps/dir/?api=1&amp;origin=38.476521%2C27.114157&amp;destination=38.474585%2C27.113885&amp;travelmode=driving</t>
        </is>
      </c>
      <c r="I193" s="131" t="inlineStr">
        <is>
          <t>BAYRAKLI</t>
        </is>
      </c>
      <c r="J193" s="131" t="n">
        <v>0.6</v>
      </c>
      <c r="K193" s="131" t="inlineStr">
        <is>
          <t>https://www.google.com/maps/dir/?api=1&amp;origin=38.476521%2C27.114157&amp;destination=38.471686%2C27.11778&amp;travelmode=driving</t>
        </is>
      </c>
      <c r="L193" s="131" t="inlineStr">
        <is>
          <t>DEDEBAŞI</t>
        </is>
      </c>
      <c r="M193" s="131" t="n">
        <v>0.8</v>
      </c>
      <c r="N193" s="131" t="inlineStr">
        <is>
          <t>https://www.google.com/maps/dir/?api=1&amp;origin=38.476521%2C27.114157&amp;destination=38.470404%2C27.108413&amp;travelmode=driving</t>
        </is>
      </c>
      <c r="O193" s="131" t="inlineStr">
        <is>
          <t>Gerçek - Google Places (1847/3 Sk No:43)</t>
        </is>
      </c>
    </row>
    <row r="194" ht="15" customHeight="1" s="113">
      <c r="A194" s="131" t="inlineStr">
        <is>
          <t>ŞERİFE ÖZDEMİR</t>
        </is>
      </c>
      <c r="B194" s="131" t="inlineStr">
        <is>
          <t>KARŞIYAKA-2</t>
        </is>
      </c>
      <c r="C194" s="131" t="n">
        <v>93.09999999999999</v>
      </c>
      <c r="D194" s="131" t="inlineStr">
        <is>
          <t>https://www.google.com/maps/dir/?api=1&amp;origin=38.471039%2C27.123912&amp;destination=37.842863%2C27.828212&amp;travelmode=driving</t>
        </is>
      </c>
      <c r="E194" s="131" t="inlineStr">
        <is>
          <t>Hayır</t>
        </is>
      </c>
      <c r="F194" s="131" t="inlineStr">
        <is>
          <t>BAYRAKLI</t>
        </is>
      </c>
      <c r="G194" s="131" t="n">
        <v>0.5</v>
      </c>
      <c r="H194" s="131" t="inlineStr">
        <is>
          <t>https://www.google.com/maps/dir/?api=1&amp;origin=38.471039%2C27.123912&amp;destination=38.471686%2C27.11778&amp;travelmode=driving</t>
        </is>
      </c>
      <c r="I194" s="131" t="inlineStr">
        <is>
          <t>KARŞIYAKA-2</t>
        </is>
      </c>
      <c r="J194" s="131" t="n">
        <v>1</v>
      </c>
      <c r="K194" s="131" t="inlineStr">
        <is>
          <t>https://www.google.com/maps/dir/?api=1&amp;origin=38.471039%2C27.123912&amp;destination=38.474585%2C27.113885&amp;travelmode=driving</t>
        </is>
      </c>
      <c r="L194" s="131" t="inlineStr">
        <is>
          <t>GÜMÜŞPALA</t>
        </is>
      </c>
      <c r="M194" s="131" t="n">
        <v>1.2</v>
      </c>
      <c r="N194" s="131" t="inlineStr">
        <is>
          <t>https://www.google.com/maps/dir/?api=1&amp;origin=38.471039%2C27.123912&amp;destination=38.469293%2C27.136971&amp;travelmode=driving</t>
        </is>
      </c>
      <c r="O194" s="131" t="inlineStr">
        <is>
          <t>Gerçek - Google Places (7290/4 Sk No:2)</t>
        </is>
      </c>
    </row>
    <row r="195" ht="15" customHeight="1" s="113">
      <c r="A195" s="131" t="inlineStr">
        <is>
          <t>YASİN BÜYÜKKESİM</t>
        </is>
      </c>
      <c r="B195" s="131" t="inlineStr">
        <is>
          <t>KARŞIYAKA-2</t>
        </is>
      </c>
      <c r="C195" s="131" t="n">
        <v>78.90000000000001</v>
      </c>
      <c r="D195" s="131" t="inlineStr">
        <is>
          <t>https://www.google.com/maps/dir/?api=1&amp;origin=38.416%2C27.296&amp;destination=37.842863%2C27.828212&amp;travelmode=driving</t>
        </is>
      </c>
      <c r="E195" s="131" t="inlineStr">
        <is>
          <t>Hayır</t>
        </is>
      </c>
      <c r="F195" s="131" t="inlineStr">
        <is>
          <t>MERKEZ</t>
        </is>
      </c>
      <c r="G195" s="131" t="n">
        <v>3.7</v>
      </c>
      <c r="H195" s="131" t="inlineStr">
        <is>
          <t>https://www.google.com/maps/dir/?api=1&amp;origin=38.416%2C27.296&amp;destination=38.438%2C27.328&amp;travelmode=driving</t>
        </is>
      </c>
      <c r="I195" s="131" t="inlineStr">
        <is>
          <t>YEŞİLOVA</t>
        </is>
      </c>
      <c r="J195" s="131" t="n">
        <v>8.1</v>
      </c>
      <c r="K195" s="131" t="inlineStr">
        <is>
          <t>https://www.google.com/maps/dir/?api=1&amp;origin=38.416%2C27.296&amp;destination=38.436005%2C27.206807&amp;travelmode=driving</t>
        </is>
      </c>
      <c r="L195" s="131" t="inlineStr">
        <is>
          <t>ÇAMDİBİ</t>
        </is>
      </c>
      <c r="M195" s="131" t="n">
        <v>9</v>
      </c>
      <c r="N195" s="131" t="inlineStr">
        <is>
          <t>https://www.google.com/maps/dir/?api=1&amp;origin=38.416%2C27.296&amp;destination=38.438109%2C27.19608&amp;travelmode=driving</t>
        </is>
      </c>
      <c r="O195" s="131" t="inlineStr">
        <is>
          <t>Dummy - değiştiriniz</t>
        </is>
      </c>
    </row>
    <row r="196" ht="15" customHeight="1" s="113">
      <c r="A196" s="131" t="inlineStr">
        <is>
          <t>BAHA YURTSEVEN</t>
        </is>
      </c>
      <c r="B196" s="131" t="inlineStr">
        <is>
          <t>KARŞIYAKA-2</t>
        </is>
      </c>
      <c r="C196" s="131" t="n">
        <v>94.09999999999999</v>
      </c>
      <c r="D196" s="131" t="inlineStr">
        <is>
          <t>https://www.google.com/maps/dir/?api=1&amp;origin=38.476073%2C27.113401&amp;destination=37.842863%2C27.828212&amp;travelmode=driving</t>
        </is>
      </c>
      <c r="E196" s="131" t="inlineStr">
        <is>
          <t>Hayır</t>
        </is>
      </c>
      <c r="F196" s="131" t="inlineStr">
        <is>
          <t>KARŞIYAKA-2</t>
        </is>
      </c>
      <c r="G196" s="131" t="n">
        <v>0.2</v>
      </c>
      <c r="H196" s="131" t="inlineStr">
        <is>
          <t>https://www.google.com/maps/dir/?api=1&amp;origin=38.476073%2C27.113401&amp;destination=38.474585%2C27.113885&amp;travelmode=driving</t>
        </is>
      </c>
      <c r="I196" s="131" t="inlineStr">
        <is>
          <t>BAYRAKLI</t>
        </is>
      </c>
      <c r="J196" s="131" t="n">
        <v>0.6</v>
      </c>
      <c r="K196" s="131" t="inlineStr">
        <is>
          <t>https://www.google.com/maps/dir/?api=1&amp;origin=38.476073%2C27.113401&amp;destination=38.471686%2C27.11778&amp;travelmode=driving</t>
        </is>
      </c>
      <c r="L196" s="131" t="inlineStr">
        <is>
          <t>DEDEBAŞI</t>
        </is>
      </c>
      <c r="M196" s="131" t="n">
        <v>0.8</v>
      </c>
      <c r="N196" s="131" t="inlineStr">
        <is>
          <t>https://www.google.com/maps/dir/?api=1&amp;origin=38.476073%2C27.113401&amp;destination=38.470404%2C27.108413&amp;travelmode=driving</t>
        </is>
      </c>
      <c r="O196" s="131" t="inlineStr">
        <is>
          <t>Gerçek - Google Places (6065/2 Sk No:5)</t>
        </is>
      </c>
    </row>
    <row r="197" ht="15" customHeight="1" s="113">
      <c r="A197" s="131" t="inlineStr">
        <is>
          <t>VEYSİ BUDAK</t>
        </is>
      </c>
      <c r="B197" s="131" t="inlineStr">
        <is>
          <t>KARŞIYAKA-2</t>
        </is>
      </c>
      <c r="C197" s="131" t="n">
        <v>95.8</v>
      </c>
      <c r="D197" s="131" t="inlineStr">
        <is>
          <t>https://www.google.com/maps/dir/?api=1&amp;origin=38.48619%2C27.09992&amp;destination=37.842863%2C27.828212&amp;travelmode=driving</t>
        </is>
      </c>
      <c r="E197" s="131" t="inlineStr">
        <is>
          <t>Hayır</t>
        </is>
      </c>
      <c r="F197" s="131" t="inlineStr">
        <is>
          <t>KARŞIYAKA-2</t>
        </is>
      </c>
      <c r="G197" s="131" t="n">
        <v>1.8</v>
      </c>
      <c r="H197" s="131" t="inlineStr">
        <is>
          <t>https://www.google.com/maps/dir/?api=1&amp;origin=38.48619%2C27.09992&amp;destination=38.474585%2C27.113885&amp;travelmode=driving</t>
        </is>
      </c>
      <c r="I197" s="131" t="inlineStr">
        <is>
          <t>DEDEBAŞI</t>
        </is>
      </c>
      <c r="J197" s="131" t="n">
        <v>1.9</v>
      </c>
      <c r="K197" s="131" t="inlineStr">
        <is>
          <t>https://www.google.com/maps/dir/?api=1&amp;origin=38.48619%2C27.09992&amp;destination=38.470404%2C27.108413&amp;travelmode=driving</t>
        </is>
      </c>
      <c r="L197" s="131" t="inlineStr">
        <is>
          <t>BAYRAKLI</t>
        </is>
      </c>
      <c r="M197" s="131" t="n">
        <v>2.2</v>
      </c>
      <c r="N197" s="131" t="inlineStr">
        <is>
          <t>https://www.google.com/maps/dir/?api=1&amp;origin=38.48619%2C27.09992&amp;destination=38.471686%2C27.11778&amp;travelmode=driving</t>
        </is>
      </c>
      <c r="O197" s="131" t="inlineStr">
        <is>
          <t>Gerçek - Google Places (6743 Sk No:5)</t>
        </is>
      </c>
    </row>
    <row r="198" ht="15" customHeight="1" s="113">
      <c r="A198" s="131" t="inlineStr">
        <is>
          <t>MURAT SEVEN</t>
        </is>
      </c>
      <c r="B198" s="131" t="inlineStr">
        <is>
          <t>KARŞIYAKA-2</t>
        </is>
      </c>
      <c r="C198" s="131" t="n">
        <v>93</v>
      </c>
      <c r="D198" s="131" t="inlineStr">
        <is>
          <t>https://www.google.com/maps/dir/?api=1&amp;origin=38.475917%2C27.132688&amp;destination=37.842863%2C27.828212&amp;travelmode=driving</t>
        </is>
      </c>
      <c r="E198" s="131" t="inlineStr">
        <is>
          <t>Hayır</t>
        </is>
      </c>
      <c r="F198" s="131" t="inlineStr">
        <is>
          <t>GÜMÜŞPALA</t>
        </is>
      </c>
      <c r="G198" s="131" t="n">
        <v>0.8</v>
      </c>
      <c r="H198" s="131" t="inlineStr">
        <is>
          <t>https://www.google.com/maps/dir/?api=1&amp;origin=38.475917%2C27.132688&amp;destination=38.469293%2C27.136971&amp;travelmode=driving</t>
        </is>
      </c>
      <c r="I198" s="131" t="inlineStr">
        <is>
          <t>BAYRAKLI</t>
        </is>
      </c>
      <c r="J198" s="131" t="n">
        <v>1.4</v>
      </c>
      <c r="K198" s="131" t="inlineStr">
        <is>
          <t>https://www.google.com/maps/dir/?api=1&amp;origin=38.475917%2C27.132688&amp;destination=38.471686%2C27.11778&amp;travelmode=driving</t>
        </is>
      </c>
      <c r="L198" s="131" t="inlineStr">
        <is>
          <t>KARŞIYAKA-2</t>
        </is>
      </c>
      <c r="M198" s="131" t="n">
        <v>1.6</v>
      </c>
      <c r="N198" s="131" t="inlineStr">
        <is>
          <t>https://www.google.com/maps/dir/?api=1&amp;origin=38.475917%2C27.132688&amp;destination=38.474585%2C27.113885&amp;travelmode=driving</t>
        </is>
      </c>
      <c r="O198" s="131" t="inlineStr">
        <is>
          <t>Gerçek - Google Places (7158 Sk No:2)</t>
        </is>
      </c>
    </row>
    <row r="199" ht="15" customHeight="1" s="113">
      <c r="A199" s="131" t="inlineStr">
        <is>
          <t>NEJLA KARACA</t>
        </is>
      </c>
      <c r="B199" s="131" t="inlineStr">
        <is>
          <t>KARŞIYAKA-2</t>
        </is>
      </c>
      <c r="C199" s="131" t="n">
        <v>98.7</v>
      </c>
      <c r="D199" s="131" t="inlineStr">
        <is>
          <t>https://www.google.com/maps/dir/?api=1&amp;origin=38.503914%2C27.074971&amp;destination=37.842863%2C27.828212&amp;travelmode=driving</t>
        </is>
      </c>
      <c r="E199" s="131" t="inlineStr">
        <is>
          <t>Hayır</t>
        </is>
      </c>
      <c r="F199" s="131" t="inlineStr">
        <is>
          <t>Z1  ET DEPO</t>
        </is>
      </c>
      <c r="G199" s="131" t="n">
        <v>1.6</v>
      </c>
      <c r="H199" s="131" t="inlineStr">
        <is>
          <t>https://www.google.com/maps/dir/?api=1&amp;origin=38.503914%2C27.074971&amp;destination=38.49%2C27.072&amp;travelmode=driving</t>
        </is>
      </c>
      <c r="I199" s="131" t="inlineStr">
        <is>
          <t>ÇİĞLİ</t>
        </is>
      </c>
      <c r="J199" s="131" t="n">
        <v>2.1</v>
      </c>
      <c r="K199" s="131" t="inlineStr">
        <is>
          <t>https://www.google.com/maps/dir/?api=1&amp;origin=38.503914%2C27.074971&amp;destination=38.493071%2C27.054551&amp;travelmode=driving</t>
        </is>
      </c>
      <c r="L199" s="131" t="inlineStr">
        <is>
          <t>HARMANDALI</t>
        </is>
      </c>
      <c r="M199" s="131" t="n">
        <v>3.4</v>
      </c>
      <c r="N199" s="131" t="inlineStr">
        <is>
          <t>https://www.google.com/maps/dir/?api=1&amp;origin=38.503914%2C27.074971&amp;destination=38.519644%2C27.041157&amp;travelmode=driving</t>
        </is>
      </c>
      <c r="O199" s="131" t="inlineStr">
        <is>
          <t>Gerçek - Google Places (8087/11 Sk No:43)</t>
        </is>
      </c>
    </row>
    <row r="200" ht="15" customHeight="1" s="113">
      <c r="A200" s="131" t="inlineStr">
        <is>
          <t>ABDÜLKERİM BAL</t>
        </is>
      </c>
      <c r="B200" s="131" t="inlineStr">
        <is>
          <t>HARMANDALI</t>
        </is>
      </c>
      <c r="C200" s="131" t="n">
        <v>85.59999999999999</v>
      </c>
      <c r="D200" s="131" t="inlineStr">
        <is>
          <t>https://www.google.com/maps/dir/?api=1&amp;origin=38.429%2C27.194&amp;destination=37.842863%2C27.828212&amp;travelmode=driving</t>
        </is>
      </c>
      <c r="E200" s="131" t="inlineStr">
        <is>
          <t>Hayır</t>
        </is>
      </c>
      <c r="F200" s="131" t="inlineStr">
        <is>
          <t>ÇAMDİBİ</t>
        </is>
      </c>
      <c r="G200" s="131" t="n">
        <v>1</v>
      </c>
      <c r="H200" s="131" t="inlineStr">
        <is>
          <t>https://www.google.com/maps/dir/?api=1&amp;origin=38.429%2C27.194&amp;destination=38.438109%2C27.19608&amp;travelmode=driving</t>
        </is>
      </c>
      <c r="I200" s="131" t="inlineStr">
        <is>
          <t>YEŞİLOVA</t>
        </is>
      </c>
      <c r="J200" s="131" t="n">
        <v>1.4</v>
      </c>
      <c r="K200" s="131" t="inlineStr">
        <is>
          <t>https://www.google.com/maps/dir/?api=1&amp;origin=38.429%2C27.194&amp;destination=38.436005%2C27.206807&amp;travelmode=driving</t>
        </is>
      </c>
      <c r="L200" s="131" t="inlineStr">
        <is>
          <t>HAL DEPO</t>
        </is>
      </c>
      <c r="M200" s="131" t="n">
        <v>3</v>
      </c>
      <c r="N200" s="131" t="inlineStr">
        <is>
          <t>https://www.google.com/maps/dir/?api=1&amp;origin=38.429%2C27.194&amp;destination=38.412%2C27.168&amp;travelmode=driving</t>
        </is>
      </c>
      <c r="O200" s="131" t="inlineStr">
        <is>
          <t>Dummy - değiştiriniz</t>
        </is>
      </c>
    </row>
    <row r="201" ht="15" customHeight="1" s="113">
      <c r="A201" s="131" t="inlineStr">
        <is>
          <t>AYLİN EROL</t>
        </is>
      </c>
      <c r="B201" s="131" t="inlineStr">
        <is>
          <t>HARMANDALI</t>
        </is>
      </c>
      <c r="C201" s="131" t="n">
        <v>102.3</v>
      </c>
      <c r="D201" s="131" t="inlineStr">
        <is>
          <t>https://www.google.com/maps/dir/?api=1&amp;origin=38.520426%2C27.03604&amp;destination=37.842863%2C27.828212&amp;travelmode=driving</t>
        </is>
      </c>
      <c r="E201" s="131" t="inlineStr">
        <is>
          <t>Hayır</t>
        </is>
      </c>
      <c r="F201" s="131" t="inlineStr">
        <is>
          <t>HARMANDALI</t>
        </is>
      </c>
      <c r="G201" s="131" t="n">
        <v>0.5</v>
      </c>
      <c r="H201" s="131" t="inlineStr">
        <is>
          <t>https://www.google.com/maps/dir/?api=1&amp;origin=38.520426%2C27.03604&amp;destination=38.519644%2C27.041157&amp;travelmode=driving</t>
        </is>
      </c>
      <c r="I201" s="131" t="inlineStr">
        <is>
          <t>ÇİĞLİ</t>
        </is>
      </c>
      <c r="J201" s="131" t="n">
        <v>3.4</v>
      </c>
      <c r="K201" s="131" t="inlineStr">
        <is>
          <t>https://www.google.com/maps/dir/?api=1&amp;origin=38.520426%2C27.03604&amp;destination=38.493071%2C27.054551&amp;travelmode=driving</t>
        </is>
      </c>
      <c r="L201" s="131" t="inlineStr">
        <is>
          <t>Z1  ET DEPO</t>
        </is>
      </c>
      <c r="M201" s="131" t="n">
        <v>4.6</v>
      </c>
      <c r="N201" s="131" t="inlineStr">
        <is>
          <t>https://www.google.com/maps/dir/?api=1&amp;origin=38.520426%2C27.03604&amp;destination=38.49%2C27.072&amp;travelmode=driving</t>
        </is>
      </c>
      <c r="O201" s="131" t="inlineStr">
        <is>
          <t>Gerçek - Google Places (8921 Sk No:6)</t>
        </is>
      </c>
    </row>
    <row r="202" ht="15" customHeight="1" s="113">
      <c r="A202" s="131" t="inlineStr">
        <is>
          <t>İKRANUR DİNÇ</t>
        </is>
      </c>
      <c r="B202" s="131" t="inlineStr">
        <is>
          <t>HARMANDALI</t>
        </is>
      </c>
      <c r="C202" s="131" t="n">
        <v>100.6</v>
      </c>
      <c r="D202" s="131" t="inlineStr">
        <is>
          <t>https://www.google.com/maps/dir/?api=1&amp;origin=38.519553%2C27.041221&amp;destination=37.851048%2C27.817409&amp;travelmode=driving</t>
        </is>
      </c>
      <c r="E202" s="131" t="inlineStr">
        <is>
          <t>Hayır</t>
        </is>
      </c>
      <c r="F202" s="131" t="inlineStr">
        <is>
          <t>HARMANDALI</t>
        </is>
      </c>
      <c r="G202" s="131" t="n">
        <v>0</v>
      </c>
      <c r="H202" s="131" t="inlineStr">
        <is>
          <t>https://www.google.com/maps/dir/?api=1&amp;origin=38.519553%2C27.041221&amp;destination=38.519644%2C27.041157&amp;travelmode=driving</t>
        </is>
      </c>
      <c r="I202" s="131" t="inlineStr">
        <is>
          <t>ÇİĞLİ</t>
        </is>
      </c>
      <c r="J202" s="131" t="n">
        <v>3.2</v>
      </c>
      <c r="K202" s="131" t="inlineStr">
        <is>
          <t>https://www.google.com/maps/dir/?api=1&amp;origin=38.519553%2C27.041221&amp;destination=38.493071%2C27.054551&amp;travelmode=driving</t>
        </is>
      </c>
      <c r="L202" s="131" t="inlineStr">
        <is>
          <t>Z1  ET DEPO</t>
        </is>
      </c>
      <c r="M202" s="131" t="n">
        <v>4.2</v>
      </c>
      <c r="N202" s="131" t="inlineStr">
        <is>
          <t>https://www.google.com/maps/dir/?api=1&amp;origin=38.519553%2C27.041221&amp;destination=38.49%2C27.072&amp;travelmode=driving</t>
        </is>
      </c>
      <c r="O202" s="131" t="inlineStr">
        <is>
          <t>Gerçek - Google Places (8795/8 Sk No:1)</t>
        </is>
      </c>
    </row>
    <row r="203" ht="15" customHeight="1" s="113">
      <c r="A203" s="131" t="inlineStr">
        <is>
          <t>FİLİZ TÜRKMEN</t>
        </is>
      </c>
      <c r="B203" s="131" t="inlineStr">
        <is>
          <t>HARMANDALI</t>
        </is>
      </c>
      <c r="C203" s="131" t="n">
        <v>82.3</v>
      </c>
      <c r="D203" s="131" t="inlineStr">
        <is>
          <t>https://www.google.com/maps/dir/?api=1&amp;origin=38.416%2C27.21&amp;destination=37.851048%2C27.817409&amp;travelmode=driving</t>
        </is>
      </c>
      <c r="E203" s="131" t="inlineStr">
        <is>
          <t>Hayır</t>
        </is>
      </c>
      <c r="F203" s="131" t="inlineStr">
        <is>
          <t>YEŞİLOVA</t>
        </is>
      </c>
      <c r="G203" s="131" t="n">
        <v>2.2</v>
      </c>
      <c r="H203" s="131" t="inlineStr">
        <is>
          <t>https://www.google.com/maps/dir/?api=1&amp;origin=38.416%2C27.21&amp;destination=38.436005%2C27.206807&amp;travelmode=driving</t>
        </is>
      </c>
      <c r="I203" s="131" t="inlineStr">
        <is>
          <t>ÇAMDİBİ</t>
        </is>
      </c>
      <c r="J203" s="131" t="n">
        <v>2.7</v>
      </c>
      <c r="K203" s="131" t="inlineStr">
        <is>
          <t>https://www.google.com/maps/dir/?api=1&amp;origin=38.416%2C27.21&amp;destination=38.438109%2C27.19608&amp;travelmode=driving</t>
        </is>
      </c>
      <c r="L203" s="131" t="inlineStr">
        <is>
          <t>HAL DEPO</t>
        </is>
      </c>
      <c r="M203" s="131" t="n">
        <v>3.7</v>
      </c>
      <c r="N203" s="131" t="inlineStr">
        <is>
          <t>https://www.google.com/maps/dir/?api=1&amp;origin=38.416%2C27.21&amp;destination=38.412%2C27.168&amp;travelmode=driving</t>
        </is>
      </c>
      <c r="O203" s="131" t="inlineStr">
        <is>
          <t>Dummy - değiştiriniz</t>
        </is>
      </c>
    </row>
    <row r="204" ht="15" customHeight="1" s="113">
      <c r="A204" s="131" t="inlineStr">
        <is>
          <t>ZAFER AKIN</t>
        </is>
      </c>
      <c r="B204" s="131" t="inlineStr">
        <is>
          <t>HARMANDALI</t>
        </is>
      </c>
      <c r="C204" s="131" t="n">
        <v>100.9</v>
      </c>
      <c r="D204" s="131" t="inlineStr">
        <is>
          <t>https://www.google.com/maps/dir/?api=1&amp;origin=38.522044%2C27.040021&amp;destination=37.851048%2C27.817409&amp;travelmode=driving</t>
        </is>
      </c>
      <c r="E204" s="131" t="inlineStr">
        <is>
          <t>Hayır</t>
        </is>
      </c>
      <c r="F204" s="131" t="inlineStr">
        <is>
          <t>HARMANDALI</t>
        </is>
      </c>
      <c r="G204" s="131" t="n">
        <v>0.3</v>
      </c>
      <c r="H204" s="131" t="inlineStr">
        <is>
          <t>https://www.google.com/maps/dir/?api=1&amp;origin=38.522044%2C27.040021&amp;destination=38.519644%2C27.041157&amp;travelmode=driving</t>
        </is>
      </c>
      <c r="I204" s="131" t="inlineStr">
        <is>
          <t>ÇİĞLİ</t>
        </is>
      </c>
      <c r="J204" s="131" t="n">
        <v>3.5</v>
      </c>
      <c r="K204" s="131" t="inlineStr">
        <is>
          <t>https://www.google.com/maps/dir/?api=1&amp;origin=38.522044%2C27.040021&amp;destination=38.493071%2C27.054551&amp;travelmode=driving</t>
        </is>
      </c>
      <c r="L204" s="131" t="inlineStr">
        <is>
          <t>Z1  ET DEPO</t>
        </is>
      </c>
      <c r="M204" s="131" t="n">
        <v>4.5</v>
      </c>
      <c r="N204" s="131" t="inlineStr">
        <is>
          <t>https://www.google.com/maps/dir/?api=1&amp;origin=38.522044%2C27.040021&amp;destination=38.49%2C27.072&amp;travelmode=driving</t>
        </is>
      </c>
      <c r="O204" s="131" t="inlineStr">
        <is>
          <t>Gerçek - Google Places (8979/1 Sk No:7)</t>
        </is>
      </c>
    </row>
    <row r="205" ht="15" customHeight="1" s="113">
      <c r="A205" s="131" t="inlineStr">
        <is>
          <t>AYŞE SARIYER</t>
        </is>
      </c>
      <c r="B205" s="131" t="inlineStr">
        <is>
          <t>HARMANDALI</t>
        </is>
      </c>
      <c r="C205" s="131" t="n">
        <v>98.09999999999999</v>
      </c>
      <c r="D205" s="131" t="inlineStr">
        <is>
          <t>https://www.google.com/maps/dir/?api=1&amp;origin=38.500447%2C27.057048&amp;destination=37.851048%2C27.817409&amp;travelmode=driving</t>
        </is>
      </c>
      <c r="E205" s="131" t="inlineStr">
        <is>
          <t>Hayır</t>
        </is>
      </c>
      <c r="F205" s="131" t="inlineStr">
        <is>
          <t>ÇİĞLİ</t>
        </is>
      </c>
      <c r="G205" s="131" t="n">
        <v>0.8</v>
      </c>
      <c r="H205" s="131" t="inlineStr">
        <is>
          <t>https://www.google.com/maps/dir/?api=1&amp;origin=38.500447%2C27.057048&amp;destination=38.493071%2C27.054551&amp;travelmode=driving</t>
        </is>
      </c>
      <c r="I205" s="131" t="inlineStr">
        <is>
          <t>Z1  ET DEPO</t>
        </is>
      </c>
      <c r="J205" s="131" t="n">
        <v>1.7</v>
      </c>
      <c r="K205" s="131" t="inlineStr">
        <is>
          <t>https://www.google.com/maps/dir/?api=1&amp;origin=38.500447%2C27.057048&amp;destination=38.49%2C27.072&amp;travelmode=driving</t>
        </is>
      </c>
      <c r="L205" s="131" t="inlineStr">
        <is>
          <t>HARMANDALI</t>
        </is>
      </c>
      <c r="M205" s="131" t="n">
        <v>2.5</v>
      </c>
      <c r="N205" s="131" t="inlineStr">
        <is>
          <t>https://www.google.com/maps/dir/?api=1&amp;origin=38.500447%2C27.057048&amp;destination=38.519644%2C27.041157&amp;travelmode=driving</t>
        </is>
      </c>
      <c r="O205" s="131" t="inlineStr">
        <is>
          <t>Gerçek - Google Places (8710 Sk No:81)</t>
        </is>
      </c>
    </row>
    <row r="206" ht="15" customHeight="1" s="113">
      <c r="A206" s="131" t="inlineStr">
        <is>
          <t>SELVER BALCI</t>
        </is>
      </c>
      <c r="B206" s="131" t="inlineStr">
        <is>
          <t>HARMANDALI</t>
        </is>
      </c>
      <c r="C206" s="131" t="n">
        <v>63.1</v>
      </c>
      <c r="D206" s="131" t="inlineStr">
        <is>
          <t>https://www.google.com/maps/dir/?api=1&amp;origin=38.01673%2C27.129056&amp;destination=37.851048%2C27.817409&amp;travelmode=driving</t>
        </is>
      </c>
      <c r="E206" s="131" t="inlineStr">
        <is>
          <t>Hayır</t>
        </is>
      </c>
      <c r="F206" s="131" t="inlineStr">
        <is>
          <t>ÖZDERE</t>
        </is>
      </c>
      <c r="G206" s="131" t="n">
        <v>3.2</v>
      </c>
      <c r="H206" s="131" t="inlineStr">
        <is>
          <t>https://www.google.com/maps/dir/?api=1&amp;origin=38.01673%2C27.129056&amp;destination=38.021894%2C27.092563&amp;travelmode=driving</t>
        </is>
      </c>
      <c r="I206" s="131" t="inlineStr">
        <is>
          <t>TORBALI 4</t>
        </is>
      </c>
      <c r="J206" s="131" t="n">
        <v>24.7</v>
      </c>
      <c r="K206" s="131" t="inlineStr">
        <is>
          <t>https://www.google.com/maps/dir/?api=1&amp;origin=38.01673%2C27.129056&amp;destination=38.151657%2C27.353193&amp;travelmode=driving</t>
        </is>
      </c>
      <c r="L206" s="131" t="inlineStr">
        <is>
          <t>TORBALI 3</t>
        </is>
      </c>
      <c r="M206" s="131" t="n">
        <v>24.8</v>
      </c>
      <c r="N206" s="131" t="inlineStr">
        <is>
          <t>https://www.google.com/maps/dir/?api=1&amp;origin=38.01673%2C27.129056&amp;destination=38.14881%2C27.356671&amp;travelmode=driving</t>
        </is>
      </c>
      <c r="O206" s="131" t="inlineStr">
        <is>
          <t>Gerçek - Google Places (3063 Sk No:11)</t>
        </is>
      </c>
    </row>
    <row r="207" ht="15" customHeight="1" s="113">
      <c r="A207" s="131" t="inlineStr">
        <is>
          <t>SEDA DEMİREL</t>
        </is>
      </c>
      <c r="B207" s="131" t="inlineStr">
        <is>
          <t>HARMANDALI</t>
        </is>
      </c>
      <c r="C207" s="131" t="n">
        <v>92.8</v>
      </c>
      <c r="D207" s="131" t="inlineStr">
        <is>
          <t>https://www.google.com/maps/dir/?api=1&amp;origin=38.476961%2C27.114798&amp;destination=37.851048%2C27.817409&amp;travelmode=driving</t>
        </is>
      </c>
      <c r="E207" s="131" t="inlineStr">
        <is>
          <t>Hayır</t>
        </is>
      </c>
      <c r="F207" s="131" t="inlineStr">
        <is>
          <t>KARŞIYAKA-2</t>
        </is>
      </c>
      <c r="G207" s="131" t="n">
        <v>0.3</v>
      </c>
      <c r="H207" s="131" t="inlineStr">
        <is>
          <t>https://www.google.com/maps/dir/?api=1&amp;origin=38.476961%2C27.114798&amp;destination=38.474585%2C27.113885&amp;travelmode=driving</t>
        </is>
      </c>
      <c r="I207" s="131" t="inlineStr">
        <is>
          <t>BAYRAKLI</t>
        </is>
      </c>
      <c r="J207" s="131" t="n">
        <v>0.6</v>
      </c>
      <c r="K207" s="131" t="inlineStr">
        <is>
          <t>https://www.google.com/maps/dir/?api=1&amp;origin=38.476961%2C27.114798&amp;destination=38.471686%2C27.11778&amp;travelmode=driving</t>
        </is>
      </c>
      <c r="L207" s="131" t="inlineStr">
        <is>
          <t>DEDEBAŞI</t>
        </is>
      </c>
      <c r="M207" s="131" t="n">
        <v>0.9</v>
      </c>
      <c r="N207" s="131" t="inlineStr">
        <is>
          <t>https://www.google.com/maps/dir/?api=1&amp;origin=38.476961%2C27.114798&amp;destination=38.470404%2C27.108413&amp;travelmode=driving</t>
        </is>
      </c>
      <c r="O207" s="131" t="inlineStr">
        <is>
          <t>Gerçek - Google Places (1847/5 Sk civarı)</t>
        </is>
      </c>
    </row>
    <row r="208" ht="15" customHeight="1" s="113">
      <c r="A208" s="131" t="inlineStr">
        <is>
          <t>ALİŞAN ULAŞ</t>
        </is>
      </c>
      <c r="B208" s="131" t="inlineStr">
        <is>
          <t>HARMANDALI</t>
        </is>
      </c>
      <c r="C208" s="131" t="n">
        <v>99.7</v>
      </c>
      <c r="D208" s="131" t="inlineStr">
        <is>
          <t>https://www.google.com/maps/dir/?api=1&amp;origin=38.520741%2C27.059181&amp;destination=37.851048%2C27.817409&amp;travelmode=driving</t>
        </is>
      </c>
      <c r="E208" s="131" t="inlineStr">
        <is>
          <t>Hayır</t>
        </is>
      </c>
      <c r="F208" s="131" t="inlineStr">
        <is>
          <t>HARMANDALI</t>
        </is>
      </c>
      <c r="G208" s="131" t="n">
        <v>1.6</v>
      </c>
      <c r="H208" s="131" t="inlineStr">
        <is>
          <t>https://www.google.com/maps/dir/?api=1&amp;origin=38.520741%2C27.059181&amp;destination=38.519644%2C27.041157&amp;travelmode=driving</t>
        </is>
      </c>
      <c r="I208" s="131" t="inlineStr">
        <is>
          <t>ÇİĞLİ</t>
        </is>
      </c>
      <c r="J208" s="131" t="n">
        <v>3.1</v>
      </c>
      <c r="K208" s="131" t="inlineStr">
        <is>
          <t>https://www.google.com/maps/dir/?api=1&amp;origin=38.520741%2C27.059181&amp;destination=38.493071%2C27.054551&amp;travelmode=driving</t>
        </is>
      </c>
      <c r="L208" s="131" t="inlineStr">
        <is>
          <t>Z1  ET DEPO</t>
        </is>
      </c>
      <c r="M208" s="131" t="n">
        <v>3.6</v>
      </c>
      <c r="N208" s="131" t="inlineStr">
        <is>
          <t>https://www.google.com/maps/dir/?api=1&amp;origin=38.520741%2C27.059181&amp;destination=38.49%2C27.072&amp;travelmode=driving</t>
        </is>
      </c>
      <c r="O208" s="131" t="inlineStr">
        <is>
          <t>Gerçek - Google Places (Yasemin Sitesi)</t>
        </is>
      </c>
    </row>
    <row r="209" ht="15" customHeight="1" s="113">
      <c r="A209" s="131" t="inlineStr">
        <is>
          <t>ŞEYHMUS DİLLİER</t>
        </is>
      </c>
      <c r="B209" s="131" t="inlineStr">
        <is>
          <t>HARMANDALI</t>
        </is>
      </c>
      <c r="C209" s="131" t="n">
        <v>92</v>
      </c>
      <c r="D209" s="131" t="inlineStr">
        <is>
          <t>https://www.google.com/maps/dir/?api=1&amp;origin=38.472621%2C27.122606&amp;destination=37.851048%2C27.817409&amp;travelmode=driving</t>
        </is>
      </c>
      <c r="E209" s="131" t="inlineStr">
        <is>
          <t>Hayır</t>
        </is>
      </c>
      <c r="F209" s="131" t="inlineStr">
        <is>
          <t>BAYRAKLI</t>
        </is>
      </c>
      <c r="G209" s="131" t="n">
        <v>0.4</v>
      </c>
      <c r="H209" s="131" t="inlineStr">
        <is>
          <t>https://www.google.com/maps/dir/?api=1&amp;origin=38.472621%2C27.122606&amp;destination=38.471686%2C27.11778&amp;travelmode=driving</t>
        </is>
      </c>
      <c r="I209" s="131" t="inlineStr">
        <is>
          <t>KARŞIYAKA-2</t>
        </is>
      </c>
      <c r="J209" s="131" t="n">
        <v>0.8</v>
      </c>
      <c r="K209" s="131" t="inlineStr">
        <is>
          <t>https://www.google.com/maps/dir/?api=1&amp;origin=38.472621%2C27.122606&amp;destination=38.474585%2C27.113885&amp;travelmode=driving</t>
        </is>
      </c>
      <c r="L209" s="131" t="inlineStr">
        <is>
          <t>DEDEBAŞI</t>
        </is>
      </c>
      <c r="M209" s="131" t="n">
        <v>1.3</v>
      </c>
      <c r="N209" s="131" t="inlineStr">
        <is>
          <t>https://www.google.com/maps/dir/?api=1&amp;origin=38.472621%2C27.122606&amp;destination=38.470404%2C27.108413&amp;travelmode=driving</t>
        </is>
      </c>
      <c r="O209" s="131" t="inlineStr">
        <is>
          <t>Gerçek - Google Places (7286 Sk No:23)</t>
        </is>
      </c>
    </row>
    <row r="210" ht="15" customHeight="1" s="113">
      <c r="A210" s="131" t="inlineStr">
        <is>
          <t>HASAN KESKİN</t>
        </is>
      </c>
      <c r="B210" s="131" t="inlineStr">
        <is>
          <t>HARMANDALI</t>
        </is>
      </c>
      <c r="C210" s="131" t="n">
        <v>101.4</v>
      </c>
      <c r="D210" s="131" t="inlineStr">
        <is>
          <t>https://www.google.com/maps/dir/?api=1&amp;origin=38.539436%2C27.056493&amp;destination=37.851048%2C27.817409&amp;travelmode=driving</t>
        </is>
      </c>
      <c r="E210" s="131" t="inlineStr">
        <is>
          <t>Hayır</t>
        </is>
      </c>
      <c r="F210" s="131" t="inlineStr">
        <is>
          <t>HARMANDALI</t>
        </is>
      </c>
      <c r="G210" s="131" t="n">
        <v>2.6</v>
      </c>
      <c r="H210" s="131" t="inlineStr">
        <is>
          <t>https://www.google.com/maps/dir/?api=1&amp;origin=38.539436%2C27.056493&amp;destination=38.519644%2C27.041157&amp;travelmode=driving</t>
        </is>
      </c>
      <c r="I210" s="131" t="inlineStr">
        <is>
          <t>ÇİĞLİ</t>
        </is>
      </c>
      <c r="J210" s="131" t="n">
        <v>5.2</v>
      </c>
      <c r="K210" s="131" t="inlineStr">
        <is>
          <t>https://www.google.com/maps/dir/?api=1&amp;origin=38.539436%2C27.056493&amp;destination=38.493071%2C27.054551&amp;travelmode=driving</t>
        </is>
      </c>
      <c r="L210" s="131" t="inlineStr">
        <is>
          <t>Z1  ET DEPO</t>
        </is>
      </c>
      <c r="M210" s="131" t="n">
        <v>5.7</v>
      </c>
      <c r="N210" s="131" t="inlineStr">
        <is>
          <t>https://www.google.com/maps/dir/?api=1&amp;origin=38.539436%2C27.056493&amp;destination=38.49%2C27.072&amp;travelmode=driving</t>
        </is>
      </c>
      <c r="O210" s="131" t="inlineStr">
        <is>
          <t>Gerçek - Google Places (Yörük Ali Cd civarı (zayıf))</t>
        </is>
      </c>
    </row>
    <row r="211" ht="15" customHeight="1" s="113">
      <c r="A211" s="131" t="inlineStr">
        <is>
          <t>ALİ KORKMAZ</t>
        </is>
      </c>
      <c r="B211" s="131" t="inlineStr">
        <is>
          <t>HARMANDALI</t>
        </is>
      </c>
      <c r="C211" s="131" t="n">
        <v>82.09999999999999</v>
      </c>
      <c r="D211" s="131" t="inlineStr">
        <is>
          <t>https://www.google.com/maps/dir/?api=1&amp;origin=38.413%2C27.208&amp;destination=37.851048%2C27.817409&amp;travelmode=driving</t>
        </is>
      </c>
      <c r="E211" s="131" t="inlineStr">
        <is>
          <t>Hayır</t>
        </is>
      </c>
      <c r="F211" s="131" t="inlineStr">
        <is>
          <t>YEŞİLOVA</t>
        </is>
      </c>
      <c r="G211" s="131" t="n">
        <v>2.6</v>
      </c>
      <c r="H211" s="131" t="inlineStr">
        <is>
          <t>https://www.google.com/maps/dir/?api=1&amp;origin=38.413%2C27.208&amp;destination=38.436005%2C27.206807&amp;travelmode=driving</t>
        </is>
      </c>
      <c r="I211" s="131" t="inlineStr">
        <is>
          <t>ÇAMDİBİ</t>
        </is>
      </c>
      <c r="J211" s="131" t="n">
        <v>3</v>
      </c>
      <c r="K211" s="131" t="inlineStr">
        <is>
          <t>https://www.google.com/maps/dir/?api=1&amp;origin=38.413%2C27.208&amp;destination=38.438109%2C27.19608&amp;travelmode=driving</t>
        </is>
      </c>
      <c r="L211" s="131" t="inlineStr">
        <is>
          <t>HAL DEPO</t>
        </is>
      </c>
      <c r="M211" s="131" t="n">
        <v>3.5</v>
      </c>
      <c r="N211" s="131" t="inlineStr">
        <is>
          <t>https://www.google.com/maps/dir/?api=1&amp;origin=38.413%2C27.208&amp;destination=38.412%2C27.168&amp;travelmode=driving</t>
        </is>
      </c>
      <c r="O211" s="131" t="inlineStr">
        <is>
          <t>Dummy - değiştiriniz</t>
        </is>
      </c>
    </row>
    <row r="212" ht="15" customHeight="1" s="113">
      <c r="A212" s="131" t="inlineStr">
        <is>
          <t>ORHAN ARSLAN</t>
        </is>
      </c>
      <c r="B212" s="131" t="inlineStr">
        <is>
          <t>HARMANDALI</t>
        </is>
      </c>
      <c r="C212" s="131" t="n">
        <v>100.8</v>
      </c>
      <c r="D212" s="131" t="inlineStr">
        <is>
          <t>https://www.google.com/maps/dir/?api=1&amp;origin=38.520747%2C27.040309&amp;destination=37.851048%2C27.817409&amp;travelmode=driving</t>
        </is>
      </c>
      <c r="E212" s="131" t="inlineStr">
        <is>
          <t>Hayır</t>
        </is>
      </c>
      <c r="F212" s="131" t="inlineStr">
        <is>
          <t>HARMANDALI</t>
        </is>
      </c>
      <c r="G212" s="131" t="n">
        <v>0.1</v>
      </c>
      <c r="H212" s="131" t="inlineStr">
        <is>
          <t>https://www.google.com/maps/dir/?api=1&amp;origin=38.520747%2C27.040309&amp;destination=38.519644%2C27.041157&amp;travelmode=driving</t>
        </is>
      </c>
      <c r="I212" s="131" t="inlineStr">
        <is>
          <t>ÇİĞLİ</t>
        </is>
      </c>
      <c r="J212" s="131" t="n">
        <v>3.3</v>
      </c>
      <c r="K212" s="131" t="inlineStr">
        <is>
          <t>https://www.google.com/maps/dir/?api=1&amp;origin=38.520747%2C27.040309&amp;destination=38.493071%2C27.054551&amp;travelmode=driving</t>
        </is>
      </c>
      <c r="L212" s="131" t="inlineStr">
        <is>
          <t>Z1  ET DEPO</t>
        </is>
      </c>
      <c r="M212" s="131" t="n">
        <v>4.4</v>
      </c>
      <c r="N212" s="131" t="inlineStr">
        <is>
          <t>https://www.google.com/maps/dir/?api=1&amp;origin=38.520747%2C27.040309&amp;destination=38.49%2C27.072&amp;travelmode=driving</t>
        </is>
      </c>
      <c r="O212" s="131" t="inlineStr">
        <is>
          <t>Gerçek - Google Places (1108 Sk No:16)</t>
        </is>
      </c>
    </row>
    <row r="213" ht="15" customHeight="1" s="113">
      <c r="A213" s="131" t="inlineStr">
        <is>
          <t>HELİN AYDEMİR</t>
        </is>
      </c>
      <c r="B213" s="131" t="inlineStr">
        <is>
          <t>HARMANDALI</t>
        </is>
      </c>
      <c r="C213" s="131" t="n">
        <v>10.1</v>
      </c>
      <c r="D213" s="131" t="inlineStr">
        <is>
          <t>https://www.google.com/maps/dir/?api=1&amp;origin=38.415%2C27.208&amp;destination=38.471686%2C27.11778&amp;travelmode=driving</t>
        </is>
      </c>
      <c r="E213" s="131" t="inlineStr">
        <is>
          <t>Hayır</t>
        </is>
      </c>
      <c r="F213" s="131" t="inlineStr">
        <is>
          <t>YEŞİLOVA</t>
        </is>
      </c>
      <c r="G213" s="131" t="n">
        <v>2.3</v>
      </c>
      <c r="H213" s="131" t="inlineStr">
        <is>
          <t>https://www.google.com/maps/dir/?api=1&amp;origin=38.415%2C27.208&amp;destination=38.436005%2C27.206807&amp;travelmode=driving</t>
        </is>
      </c>
      <c r="I213" s="131" t="inlineStr">
        <is>
          <t>ÇAMDİBİ</t>
        </is>
      </c>
      <c r="J213" s="131" t="n">
        <v>2.8</v>
      </c>
      <c r="K213" s="131" t="inlineStr">
        <is>
          <t>https://www.google.com/maps/dir/?api=1&amp;origin=38.415%2C27.208&amp;destination=38.438109%2C27.19608&amp;travelmode=driving</t>
        </is>
      </c>
      <c r="L213" s="131" t="inlineStr">
        <is>
          <t>HAL DEPO</t>
        </is>
      </c>
      <c r="M213" s="131" t="n">
        <v>3.5</v>
      </c>
      <c r="N213" s="131" t="inlineStr">
        <is>
          <t>https://www.google.com/maps/dir/?api=1&amp;origin=38.415%2C27.208&amp;destination=38.412%2C27.168&amp;travelmode=driving</t>
        </is>
      </c>
      <c r="O213" s="131" t="inlineStr">
        <is>
          <t>Dummy - değiştiriniz</t>
        </is>
      </c>
    </row>
    <row r="214" ht="15" customHeight="1" s="113">
      <c r="A214" s="131" t="inlineStr">
        <is>
          <t>SAKİN YANARDAĞ</t>
        </is>
      </c>
      <c r="B214" s="131" t="inlineStr">
        <is>
          <t>KARŞIYAKA-1</t>
        </is>
      </c>
      <c r="C214" s="131" t="n">
        <v>10.8</v>
      </c>
      <c r="D214" s="131" t="inlineStr">
        <is>
          <t>https://www.google.com/maps/dir/?api=1&amp;origin=38.55287%2C27.049475&amp;destination=38.471686%2C27.11778&amp;travelmode=driving</t>
        </is>
      </c>
      <c r="E214" s="131" t="inlineStr">
        <is>
          <t>Hayır</t>
        </is>
      </c>
      <c r="F214" s="131" t="inlineStr">
        <is>
          <t>HARMANDALI</t>
        </is>
      </c>
      <c r="G214" s="131" t="n">
        <v>3.8</v>
      </c>
      <c r="H214" s="131" t="inlineStr">
        <is>
          <t>https://www.google.com/maps/dir/?api=1&amp;origin=38.55287%2C27.049475&amp;destination=38.519644%2C27.041157&amp;travelmode=driving</t>
        </is>
      </c>
      <c r="I214" s="131" t="inlineStr">
        <is>
          <t>ÇİĞLİ</t>
        </is>
      </c>
      <c r="J214" s="131" t="n">
        <v>6.7</v>
      </c>
      <c r="K214" s="131" t="inlineStr">
        <is>
          <t>https://www.google.com/maps/dir/?api=1&amp;origin=38.55287%2C27.049475&amp;destination=38.493071%2C27.054551&amp;travelmode=driving</t>
        </is>
      </c>
      <c r="L214" s="131" t="inlineStr">
        <is>
          <t>Z1  ET DEPO</t>
        </is>
      </c>
      <c r="M214" s="131" t="n">
        <v>7.3</v>
      </c>
      <c r="N214" s="131" t="inlineStr">
        <is>
          <t>https://www.google.com/maps/dir/?api=1&amp;origin=38.55287%2C27.049475&amp;destination=38.49%2C27.072&amp;travelmode=driving</t>
        </is>
      </c>
      <c r="O214" s="131" t="inlineStr">
        <is>
          <t>Gerçek - Google Places (7124 Sk &amp; Emek Bir Sitesi)</t>
        </is>
      </c>
    </row>
    <row r="215" ht="15" customHeight="1" s="113">
      <c r="A215" s="131" t="inlineStr">
        <is>
          <t>SONGÜL ENEZ</t>
        </is>
      </c>
      <c r="B215" s="131" t="inlineStr">
        <is>
          <t>KARŞIYAKA-1</t>
        </is>
      </c>
      <c r="C215" s="131" t="n">
        <v>1.3</v>
      </c>
      <c r="D215" s="131" t="inlineStr">
        <is>
          <t>https://www.google.com/maps/dir/?api=1&amp;origin=38.483469%2C27.118549&amp;destination=38.471686%2C27.11778&amp;travelmode=driving</t>
        </is>
      </c>
      <c r="E215" s="131" t="inlineStr">
        <is>
          <t>Hayır</t>
        </is>
      </c>
      <c r="F215" s="131" t="inlineStr">
        <is>
          <t>KARŞIYAKA-2</t>
        </is>
      </c>
      <c r="G215" s="131" t="n">
        <v>1.1</v>
      </c>
      <c r="H215" s="131" t="inlineStr">
        <is>
          <t>https://www.google.com/maps/dir/?api=1&amp;origin=38.483469%2C27.118549&amp;destination=38.474585%2C27.113885&amp;travelmode=driving</t>
        </is>
      </c>
      <c r="I215" s="131" t="inlineStr">
        <is>
          <t>BAYRAKLI</t>
        </is>
      </c>
      <c r="J215" s="131" t="n">
        <v>1.3</v>
      </c>
      <c r="K215" s="131" t="inlineStr">
        <is>
          <t>https://www.google.com/maps/dir/?api=1&amp;origin=38.483469%2C27.118549&amp;destination=38.471686%2C27.11778&amp;travelmode=driving</t>
        </is>
      </c>
      <c r="L215" s="131" t="inlineStr">
        <is>
          <t>DEDEBAŞI</t>
        </is>
      </c>
      <c r="M215" s="131" t="n">
        <v>1.7</v>
      </c>
      <c r="N215" s="131" t="inlineStr">
        <is>
          <t>https://www.google.com/maps/dir/?api=1&amp;origin=38.483469%2C27.118549&amp;destination=38.470404%2C27.108413&amp;travelmode=driving</t>
        </is>
      </c>
      <c r="O215" s="131" t="inlineStr">
        <is>
          <t>Gerçek - Google Places (7600 Sk No:63)</t>
        </is>
      </c>
    </row>
    <row r="216" ht="15" customHeight="1" s="113">
      <c r="A216" s="131" t="inlineStr">
        <is>
          <t>AYŞE GÜL ER</t>
        </is>
      </c>
      <c r="B216" s="131" t="inlineStr">
        <is>
          <t>KARŞIYAKA-1</t>
        </is>
      </c>
      <c r="C216" s="131" t="n">
        <v>0.6</v>
      </c>
      <c r="D216" s="131" t="inlineStr">
        <is>
          <t>https://www.google.com/maps/dir/?api=1&amp;origin=38.476961%2C27.114798&amp;destination=38.471686%2C27.11778&amp;travelmode=driving</t>
        </is>
      </c>
      <c r="E216" s="131" t="inlineStr">
        <is>
          <t>Hayır</t>
        </is>
      </c>
      <c r="F216" s="131" t="inlineStr">
        <is>
          <t>KARŞIYAKA-2</t>
        </is>
      </c>
      <c r="G216" s="131" t="n">
        <v>0.3</v>
      </c>
      <c r="H216" s="131" t="inlineStr">
        <is>
          <t>https://www.google.com/maps/dir/?api=1&amp;origin=38.476961%2C27.114798&amp;destination=38.474585%2C27.113885&amp;travelmode=driving</t>
        </is>
      </c>
      <c r="I216" s="131" t="inlineStr">
        <is>
          <t>BAYRAKLI</t>
        </is>
      </c>
      <c r="J216" s="131" t="n">
        <v>0.6</v>
      </c>
      <c r="K216" s="131" t="inlineStr">
        <is>
          <t>https://www.google.com/maps/dir/?api=1&amp;origin=38.476961%2C27.114798&amp;destination=38.471686%2C27.11778&amp;travelmode=driving</t>
        </is>
      </c>
      <c r="L216" s="131" t="inlineStr">
        <is>
          <t>DEDEBAŞI</t>
        </is>
      </c>
      <c r="M216" s="131" t="n">
        <v>0.9</v>
      </c>
      <c r="N216" s="131" t="inlineStr">
        <is>
          <t>https://www.google.com/maps/dir/?api=1&amp;origin=38.476961%2C27.114798&amp;destination=38.470404%2C27.108413&amp;travelmode=driving</t>
        </is>
      </c>
      <c r="O216" s="131" t="inlineStr">
        <is>
          <t>Gerçek - Google Places (1847/5 Sk No:55 civarı)</t>
        </is>
      </c>
    </row>
    <row r="217" ht="15" customHeight="1" s="113">
      <c r="A217" s="131" t="inlineStr">
        <is>
          <t>YAĞMUR KARAKAŞ</t>
        </is>
      </c>
      <c r="B217" s="131" t="inlineStr">
        <is>
          <t>KARŞIYAKA-1</t>
        </is>
      </c>
      <c r="C217" s="131" t="n">
        <v>2.5</v>
      </c>
      <c r="D217" s="131" t="inlineStr">
        <is>
          <t>https://www.google.com/maps/dir/?api=1&amp;origin=38.488475%2C27.137265&amp;destination=38.471686%2C27.11778&amp;travelmode=driving</t>
        </is>
      </c>
      <c r="E217" s="131" t="inlineStr">
        <is>
          <t>Hayır</t>
        </is>
      </c>
      <c r="F217" s="131" t="inlineStr">
        <is>
          <t>ÇİFTLİK</t>
        </is>
      </c>
      <c r="G217" s="131" t="n">
        <v>0.8</v>
      </c>
      <c r="H217" s="131" t="inlineStr">
        <is>
          <t>https://www.google.com/maps/dir/?api=1&amp;origin=38.488475%2C27.137265&amp;destination=38.496%2C27.136&amp;travelmode=driving</t>
        </is>
      </c>
      <c r="I217" s="131" t="inlineStr">
        <is>
          <t>GÜMÜŞPALA</t>
        </is>
      </c>
      <c r="J217" s="131" t="n">
        <v>2.1</v>
      </c>
      <c r="K217" s="131" t="inlineStr">
        <is>
          <t>https://www.google.com/maps/dir/?api=1&amp;origin=38.488475%2C27.137265&amp;destination=38.469293%2C27.136971&amp;travelmode=driving</t>
        </is>
      </c>
      <c r="L217" s="131" t="inlineStr">
        <is>
          <t>BAYRAKLI</t>
        </is>
      </c>
      <c r="M217" s="131" t="n">
        <v>2.5</v>
      </c>
      <c r="N217" s="131" t="inlineStr">
        <is>
          <t>https://www.google.com/maps/dir/?api=1&amp;origin=38.488475%2C27.137265&amp;destination=38.471686%2C27.11778&amp;travelmode=driving</t>
        </is>
      </c>
      <c r="O217" s="131" t="inlineStr">
        <is>
          <t>Gerçek - Google Places (7399 Sk No:16)</t>
        </is>
      </c>
    </row>
    <row r="218" ht="15" customHeight="1" s="113">
      <c r="A218" s="131" t="inlineStr">
        <is>
          <t>YUSUF ELMASCI</t>
        </is>
      </c>
      <c r="B218" s="131" t="inlineStr">
        <is>
          <t>KARŞIYAKA-1</t>
        </is>
      </c>
      <c r="C218" s="131" t="n">
        <v>5</v>
      </c>
      <c r="D218" s="131" t="inlineStr">
        <is>
          <t>https://www.google.com/maps/dir/?api=1&amp;origin=38.49853%2C27.071422&amp;destination=38.471686%2C27.11778&amp;travelmode=driving</t>
        </is>
      </c>
      <c r="E218" s="131" t="inlineStr">
        <is>
          <t>Hayır</t>
        </is>
      </c>
      <c r="F218" s="131" t="inlineStr">
        <is>
          <t>Z1  ET DEPO</t>
        </is>
      </c>
      <c r="G218" s="131" t="n">
        <v>0.9</v>
      </c>
      <c r="H218" s="131" t="inlineStr">
        <is>
          <t>https://www.google.com/maps/dir/?api=1&amp;origin=38.49853%2C27.071422&amp;destination=38.49%2C27.072&amp;travelmode=driving</t>
        </is>
      </c>
      <c r="I218" s="131" t="inlineStr">
        <is>
          <t>ÇİĞLİ</t>
        </is>
      </c>
      <c r="J218" s="131" t="n">
        <v>1.6</v>
      </c>
      <c r="K218" s="131" t="inlineStr">
        <is>
          <t>https://www.google.com/maps/dir/?api=1&amp;origin=38.49853%2C27.071422&amp;destination=38.493071%2C27.054551&amp;travelmode=driving</t>
        </is>
      </c>
      <c r="L218" s="131" t="inlineStr">
        <is>
          <t>HARMANDALI</t>
        </is>
      </c>
      <c r="M218" s="131" t="n">
        <v>3.5</v>
      </c>
      <c r="N218" s="131" t="inlineStr">
        <is>
          <t>https://www.google.com/maps/dir/?api=1&amp;origin=38.49853%2C27.071422&amp;destination=38.519644%2C27.041157&amp;travelmode=driving</t>
        </is>
      </c>
      <c r="O218" s="131" t="inlineStr">
        <is>
          <t>Gerçek - Google Places (8156 Sk No:105)</t>
        </is>
      </c>
    </row>
    <row r="219" ht="15" customHeight="1" s="113">
      <c r="A219" s="131" t="inlineStr">
        <is>
          <t>MEHMET KIZILARSLAN</t>
        </is>
      </c>
      <c r="B219" s="131" t="inlineStr">
        <is>
          <t>KARŞIYAKA-1</t>
        </is>
      </c>
      <c r="C219" s="131" t="n">
        <v>4.8</v>
      </c>
      <c r="D219" s="131" t="inlineStr">
        <is>
          <t>https://www.google.com/maps/dir/?api=1&amp;origin=38.495722%2C27.071356&amp;destination=38.471686%2C27.11778&amp;travelmode=driving</t>
        </is>
      </c>
      <c r="E219" s="131" t="inlineStr">
        <is>
          <t>Hayır</t>
        </is>
      </c>
      <c r="F219" s="131" t="inlineStr">
        <is>
          <t>Z1  ET DEPO</t>
        </is>
      </c>
      <c r="G219" s="131" t="n">
        <v>0.6</v>
      </c>
      <c r="H219" s="131" t="inlineStr">
        <is>
          <t>https://www.google.com/maps/dir/?api=1&amp;origin=38.495722%2C27.071356&amp;destination=38.49%2C27.072&amp;travelmode=driving</t>
        </is>
      </c>
      <c r="I219" s="131" t="inlineStr">
        <is>
          <t>ÇİĞLİ</t>
        </is>
      </c>
      <c r="J219" s="131" t="n">
        <v>1.5</v>
      </c>
      <c r="K219" s="131" t="inlineStr">
        <is>
          <t>https://www.google.com/maps/dir/?api=1&amp;origin=38.495722%2C27.071356&amp;destination=38.493071%2C27.054551&amp;travelmode=driving</t>
        </is>
      </c>
      <c r="L219" s="131" t="inlineStr">
        <is>
          <t>HARMANDALI</t>
        </is>
      </c>
      <c r="M219" s="131" t="n">
        <v>3.7</v>
      </c>
      <c r="N219" s="131" t="inlineStr">
        <is>
          <t>https://www.google.com/maps/dir/?api=1&amp;origin=38.495722%2C27.071356&amp;destination=38.519644%2C27.041157&amp;travelmode=driving</t>
        </is>
      </c>
      <c r="O219" s="131" t="inlineStr">
        <is>
          <t>Gerçek - Google Places (8412 Sk No:20)</t>
        </is>
      </c>
    </row>
    <row r="220" ht="15" customHeight="1" s="113">
      <c r="A220" s="131" t="inlineStr">
        <is>
          <t>YUSUF ÇANKAYA</t>
        </is>
      </c>
      <c r="B220" s="131" t="inlineStr">
        <is>
          <t>KARŞIYAKA-1</t>
        </is>
      </c>
      <c r="C220" s="131" t="n">
        <v>0.5</v>
      </c>
      <c r="D220" s="131" t="inlineStr">
        <is>
          <t>https://www.google.com/maps/dir/?api=1&amp;origin=38.475004%2C27.114231&amp;destination=38.471686%2C27.11778&amp;travelmode=driving</t>
        </is>
      </c>
      <c r="E220" s="131" t="inlineStr">
        <is>
          <t>Hayır</t>
        </is>
      </c>
      <c r="F220" s="131" t="inlineStr">
        <is>
          <t>KARŞIYAKA-2</t>
        </is>
      </c>
      <c r="G220" s="131" t="n">
        <v>0.1</v>
      </c>
      <c r="H220" s="131" t="inlineStr">
        <is>
          <t>https://www.google.com/maps/dir/?api=1&amp;origin=38.475004%2C27.114231&amp;destination=38.474585%2C27.113885&amp;travelmode=driving</t>
        </is>
      </c>
      <c r="I220" s="131" t="inlineStr">
        <is>
          <t>BAYRAKLI</t>
        </is>
      </c>
      <c r="J220" s="131" t="n">
        <v>0.5</v>
      </c>
      <c r="K220" s="131" t="inlineStr">
        <is>
          <t>https://www.google.com/maps/dir/?api=1&amp;origin=38.475004%2C27.114231&amp;destination=38.471686%2C27.11778&amp;travelmode=driving</t>
        </is>
      </c>
      <c r="L220" s="131" t="inlineStr">
        <is>
          <t>DEDEBAŞI</t>
        </is>
      </c>
      <c r="M220" s="131" t="n">
        <v>0.7</v>
      </c>
      <c r="N220" s="131" t="inlineStr">
        <is>
          <t>https://www.google.com/maps/dir/?api=1&amp;origin=38.475004%2C27.114231&amp;destination=38.470404%2C27.108413&amp;travelmode=driving</t>
        </is>
      </c>
      <c r="O220" s="131" t="inlineStr">
        <is>
          <t>Gerçek - Google Places (1847/5 Sk No:6)</t>
        </is>
      </c>
    </row>
    <row r="221" ht="15" customHeight="1" s="113">
      <c r="A221" s="131" t="inlineStr">
        <is>
          <t>ŞERİF ÖKSÜZ</t>
        </is>
      </c>
      <c r="B221" s="131" t="inlineStr">
        <is>
          <t>KARŞIYAKA-1</t>
        </is>
      </c>
      <c r="C221" s="131" t="n">
        <v>4.1</v>
      </c>
      <c r="D221" s="131" t="inlineStr">
        <is>
          <t>https://www.google.com/maps/dir/?api=1&amp;origin=38.47301%2C27.164733&amp;destination=38.471686%2C27.11778&amp;travelmode=driving</t>
        </is>
      </c>
      <c r="E221" s="131" t="inlineStr">
        <is>
          <t>Hayır</t>
        </is>
      </c>
      <c r="F221" s="131" t="inlineStr">
        <is>
          <t>MANAVKUYU</t>
        </is>
      </c>
      <c r="G221" s="131" t="n">
        <v>1.9</v>
      </c>
      <c r="H221" s="131" t="inlineStr">
        <is>
          <t>https://www.google.com/maps/dir/?api=1&amp;origin=38.47301%2C27.164733&amp;destination=38.4625711%2C27.1824038&amp;travelmode=driving</t>
        </is>
      </c>
      <c r="I221" s="131" t="inlineStr">
        <is>
          <t>GÜMÜŞPALA</t>
        </is>
      </c>
      <c r="J221" s="131" t="n">
        <v>2.5</v>
      </c>
      <c r="K221" s="131" t="inlineStr">
        <is>
          <t>https://www.google.com/maps/dir/?api=1&amp;origin=38.47301%2C27.164733&amp;destination=38.469293%2C27.136971&amp;travelmode=driving</t>
        </is>
      </c>
      <c r="L221" s="131" t="inlineStr">
        <is>
          <t>OSMANGAZİ</t>
        </is>
      </c>
      <c r="M221" s="131" t="n">
        <v>2.8</v>
      </c>
      <c r="N221" s="131" t="inlineStr">
        <is>
          <t>https://www.google.com/maps/dir/?api=1&amp;origin=38.47301%2C27.164733&amp;destination=38.464877%2C27.194834&amp;travelmode=driving</t>
        </is>
      </c>
      <c r="O221" s="131" t="inlineStr">
        <is>
          <t>Gerçek - Google Places (1620/28 Sk No:4)</t>
        </is>
      </c>
    </row>
    <row r="222" ht="15" customHeight="1" s="113">
      <c r="A222" s="131" t="inlineStr">
        <is>
          <t>ÇEÇAN ENEZ</t>
        </is>
      </c>
      <c r="B222" s="131" t="inlineStr">
        <is>
          <t>KARŞIYAKA-1</t>
        </is>
      </c>
      <c r="C222" s="131" t="n">
        <v>1.8</v>
      </c>
      <c r="D222" s="131" t="inlineStr">
        <is>
          <t>https://www.google.com/maps/dir/?api=1&amp;origin=38.475086%2C27.135041&amp;destination=38.474585%2C27.113885&amp;travelmode=driving</t>
        </is>
      </c>
      <c r="E222" s="131" t="inlineStr">
        <is>
          <t>Hayır</t>
        </is>
      </c>
      <c r="F222" s="131" t="inlineStr">
        <is>
          <t>GÜMÜŞPALA</t>
        </is>
      </c>
      <c r="G222" s="131" t="n">
        <v>0.7</v>
      </c>
      <c r="H222" s="131" t="inlineStr">
        <is>
          <t>https://www.google.com/maps/dir/?api=1&amp;origin=38.475086%2C27.135041&amp;destination=38.469293%2C27.136971&amp;travelmode=driving</t>
        </is>
      </c>
      <c r="I222" s="131" t="inlineStr">
        <is>
          <t>BAYRAKLI</t>
        </is>
      </c>
      <c r="J222" s="131" t="n">
        <v>1.5</v>
      </c>
      <c r="K222" s="131" t="inlineStr">
        <is>
          <t>https://www.google.com/maps/dir/?api=1&amp;origin=38.475086%2C27.135041&amp;destination=38.471686%2C27.11778&amp;travelmode=driving</t>
        </is>
      </c>
      <c r="L222" s="131" t="inlineStr">
        <is>
          <t>KARŞIYAKA-2</t>
        </is>
      </c>
      <c r="M222" s="131" t="n">
        <v>1.8</v>
      </c>
      <c r="N222" s="131" t="inlineStr">
        <is>
          <t>https://www.google.com/maps/dir/?api=1&amp;origin=38.475086%2C27.135041&amp;destination=38.474585%2C27.113885&amp;travelmode=driving</t>
        </is>
      </c>
      <c r="O222" s="131" t="inlineStr">
        <is>
          <t>Gerçek - Google Places (7096 Sk No:52)</t>
        </is>
      </c>
    </row>
    <row r="223" ht="15" customHeight="1" s="113">
      <c r="A223" s="131" t="inlineStr">
        <is>
          <t>AYŞENUR ÖZKAYA</t>
        </is>
      </c>
      <c r="B223" s="131" t="inlineStr">
        <is>
          <t>ÇAMDİBİ</t>
        </is>
      </c>
      <c r="C223" s="131" t="n">
        <v>0.5</v>
      </c>
      <c r="D223" s="131" t="inlineStr">
        <is>
          <t>https://www.google.com/maps/dir/?api=1&amp;origin=38.478%2C27.11&amp;destination=38.474585%2C27.113885&amp;travelmode=driving</t>
        </is>
      </c>
      <c r="E223" s="131" t="inlineStr">
        <is>
          <t>Evet</t>
        </is>
      </c>
      <c r="F223" s="131" t="inlineStr">
        <is>
          <t>KARŞIYAKA-2</t>
        </is>
      </c>
      <c r="G223" s="131" t="n">
        <v>0.5</v>
      </c>
      <c r="H223" s="131" t="inlineStr">
        <is>
          <t>https://www.google.com/maps/dir/?api=1&amp;origin=38.478%2C27.11&amp;destination=38.474585%2C27.113885&amp;travelmode=driving</t>
        </is>
      </c>
      <c r="I223" s="131" t="inlineStr">
        <is>
          <t>DEDEBAŞI</t>
        </is>
      </c>
      <c r="J223" s="131" t="n">
        <v>0.9</v>
      </c>
      <c r="K223" s="131" t="inlineStr">
        <is>
          <t>https://www.google.com/maps/dir/?api=1&amp;origin=38.478%2C27.11&amp;destination=38.470404%2C27.108413&amp;travelmode=driving</t>
        </is>
      </c>
      <c r="L223" s="131" t="inlineStr">
        <is>
          <t>BAYRAKLI</t>
        </is>
      </c>
      <c r="M223" s="131" t="n">
        <v>1</v>
      </c>
      <c r="N223" s="131" t="inlineStr">
        <is>
          <t>https://www.google.com/maps/dir/?api=1&amp;origin=38.478%2C27.11&amp;destination=38.471686%2C27.11778&amp;travelmode=driving</t>
        </is>
      </c>
      <c r="O223" s="131" t="inlineStr">
        <is>
          <t>Dummy - değiştiriniz</t>
        </is>
      </c>
    </row>
    <row r="224" ht="15" customHeight="1" s="113">
      <c r="A224" s="131" t="inlineStr">
        <is>
          <t>GAMZE NUR GÜR</t>
        </is>
      </c>
      <c r="B224" s="131" t="inlineStr">
        <is>
          <t>ÇAMDİBİ</t>
        </is>
      </c>
      <c r="C224" s="131" t="n">
        <v>7.9</v>
      </c>
      <c r="D224" s="131" t="inlineStr">
        <is>
          <t>https://www.google.com/maps/dir/?api=1&amp;origin=38.438865%2C27.191714&amp;destination=38.474585%2C27.113885&amp;travelmode=driving</t>
        </is>
      </c>
      <c r="E224" s="131" t="inlineStr">
        <is>
          <t>Hayır</t>
        </is>
      </c>
      <c r="F224" s="131" t="inlineStr">
        <is>
          <t>ÇAMDİBİ</t>
        </is>
      </c>
      <c r="G224" s="131" t="n">
        <v>0.4</v>
      </c>
      <c r="H224" s="131" t="inlineStr">
        <is>
          <t>https://www.google.com/maps/dir/?api=1&amp;origin=38.438865%2C27.191714&amp;destination=38.438109%2C27.19608&amp;travelmode=driving</t>
        </is>
      </c>
      <c r="I224" s="131" t="inlineStr">
        <is>
          <t>YEŞİLOVA</t>
        </is>
      </c>
      <c r="J224" s="131" t="n">
        <v>1.4</v>
      </c>
      <c r="K224" s="131" t="inlineStr">
        <is>
          <t>https://www.google.com/maps/dir/?api=1&amp;origin=38.438865%2C27.191714&amp;destination=38.436005%2C27.206807&amp;travelmode=driving</t>
        </is>
      </c>
      <c r="L224" s="131" t="inlineStr">
        <is>
          <t>MANAVKUYU</t>
        </is>
      </c>
      <c r="M224" s="131" t="n">
        <v>2.8</v>
      </c>
      <c r="N224" s="131" t="inlineStr">
        <is>
          <t>https://www.google.com/maps/dir/?api=1&amp;origin=38.438865%2C27.191714&amp;destination=38.4625711%2C27.1824038&amp;travelmode=driving</t>
        </is>
      </c>
      <c r="O224" s="131" t="inlineStr">
        <is>
          <t>Gerçek - Google Places (5147 Sk No:16)</t>
        </is>
      </c>
    </row>
    <row r="225" ht="15" customHeight="1" s="113">
      <c r="A225" s="131" t="inlineStr">
        <is>
          <t>SAMİRA ÇAKIR</t>
        </is>
      </c>
      <c r="B225" s="131" t="inlineStr">
        <is>
          <t>ÇAMDİBİ</t>
        </is>
      </c>
      <c r="C225" s="131" t="n">
        <v>3.7</v>
      </c>
      <c r="D225" s="131" t="inlineStr">
        <is>
          <t>https://www.google.com/maps/dir/?api=1&amp;origin=38.508%2C27.109&amp;destination=38.474585%2C27.113885&amp;travelmode=driving</t>
        </is>
      </c>
      <c r="E225" s="131" t="inlineStr">
        <is>
          <t>Hayır</t>
        </is>
      </c>
      <c r="F225" s="131" t="inlineStr">
        <is>
          <t>ÇİFTLİK</t>
        </is>
      </c>
      <c r="G225" s="131" t="n">
        <v>2.7</v>
      </c>
      <c r="H225" s="131" t="inlineStr">
        <is>
          <t>https://www.google.com/maps/dir/?api=1&amp;origin=38.508%2C27.109&amp;destination=38.496%2C27.136&amp;travelmode=driving</t>
        </is>
      </c>
      <c r="I225" s="131" t="inlineStr">
        <is>
          <t>KARŞIYAKA-2</t>
        </is>
      </c>
      <c r="J225" s="131" t="n">
        <v>3.7</v>
      </c>
      <c r="K225" s="131" t="inlineStr">
        <is>
          <t>https://www.google.com/maps/dir/?api=1&amp;origin=38.508%2C27.109&amp;destination=38.474585%2C27.113885&amp;travelmode=driving</t>
        </is>
      </c>
      <c r="L225" s="131" t="inlineStr">
        <is>
          <t>Z1  ET DEPO</t>
        </is>
      </c>
      <c r="M225" s="131" t="n">
        <v>3.8</v>
      </c>
      <c r="N225" s="131" t="inlineStr">
        <is>
          <t>https://www.google.com/maps/dir/?api=1&amp;origin=38.508%2C27.109&amp;destination=38.49%2C27.072&amp;travelmode=driving</t>
        </is>
      </c>
      <c r="O225" s="131" t="inlineStr">
        <is>
          <t>Dummy - değiştiriniz</t>
        </is>
      </c>
    </row>
    <row r="226" ht="15" customHeight="1" s="113">
      <c r="A226" s="131" t="inlineStr">
        <is>
          <t>SILA DAL</t>
        </is>
      </c>
      <c r="B226" s="131" t="inlineStr">
        <is>
          <t>ÇAMDİBİ</t>
        </is>
      </c>
      <c r="C226" s="131" t="n">
        <v>8.199999999999999</v>
      </c>
      <c r="D226" s="131" t="inlineStr">
        <is>
          <t>https://www.google.com/maps/dir/?api=1&amp;origin=38.44038%2C27.197441&amp;destination=38.474585%2C27.113885&amp;travelmode=driving</t>
        </is>
      </c>
      <c r="E226" s="131" t="inlineStr">
        <is>
          <t>Hayır</t>
        </is>
      </c>
      <c r="F226" s="131" t="inlineStr">
        <is>
          <t>ÇAMDİBİ</t>
        </is>
      </c>
      <c r="G226" s="131" t="n">
        <v>0.3</v>
      </c>
      <c r="H226" s="131" t="inlineStr">
        <is>
          <t>https://www.google.com/maps/dir/?api=1&amp;origin=38.44038%2C27.197441&amp;destination=38.438109%2C27.19608&amp;travelmode=driving</t>
        </is>
      </c>
      <c r="I226" s="131" t="inlineStr">
        <is>
          <t>YEŞİLOVA</t>
        </is>
      </c>
      <c r="J226" s="131" t="n">
        <v>0.9</v>
      </c>
      <c r="K226" s="131" t="inlineStr">
        <is>
          <t>https://www.google.com/maps/dir/?api=1&amp;origin=38.44038%2C27.197441&amp;destination=38.436005%2C27.206807&amp;travelmode=driving</t>
        </is>
      </c>
      <c r="L226" s="131" t="inlineStr">
        <is>
          <t>OSMANGAZİ</t>
        </is>
      </c>
      <c r="M226" s="131" t="n">
        <v>2.7</v>
      </c>
      <c r="N226" s="131" t="inlineStr">
        <is>
          <t>https://www.google.com/maps/dir/?api=1&amp;origin=38.44038%2C27.197441&amp;destination=38.464877%2C27.194834&amp;travelmode=driving</t>
        </is>
      </c>
      <c r="O226" s="131" t="inlineStr">
        <is>
          <t>Gerçek - Google Places (5170 Sk No:5)</t>
        </is>
      </c>
    </row>
    <row r="227" ht="15" customHeight="1" s="113">
      <c r="A227" s="131" t="inlineStr">
        <is>
          <t>MUHAMMED YILDIZ</t>
        </is>
      </c>
      <c r="B227" s="131" t="inlineStr">
        <is>
          <t>ÇAMDİBİ</t>
        </is>
      </c>
      <c r="C227" s="131" t="n">
        <v>8.1</v>
      </c>
      <c r="D227" s="131" t="inlineStr">
        <is>
          <t>https://www.google.com/maps/dir/?api=1&amp;origin=38.479506%2C27.206987&amp;destination=38.474585%2C27.113885&amp;travelmode=driving</t>
        </is>
      </c>
      <c r="E227" s="131" t="inlineStr">
        <is>
          <t>Hayır</t>
        </is>
      </c>
      <c r="F227" s="131" t="inlineStr">
        <is>
          <t>OSMANGAZİ</t>
        </is>
      </c>
      <c r="G227" s="131" t="n">
        <v>1.9</v>
      </c>
      <c r="H227" s="131" t="inlineStr">
        <is>
          <t>https://www.google.com/maps/dir/?api=1&amp;origin=38.479506%2C27.206987&amp;destination=38.464877%2C27.194834&amp;travelmode=driving</t>
        </is>
      </c>
      <c r="I227" s="131" t="inlineStr">
        <is>
          <t>MANAVKUYU</t>
        </is>
      </c>
      <c r="J227" s="131" t="n">
        <v>2.9</v>
      </c>
      <c r="K227" s="131" t="inlineStr">
        <is>
          <t>https://www.google.com/maps/dir/?api=1&amp;origin=38.479506%2C27.206987&amp;destination=38.4625711%2C27.1824038&amp;travelmode=driving</t>
        </is>
      </c>
      <c r="L227" s="131" t="inlineStr">
        <is>
          <t>ÇAMDİBİ</t>
        </is>
      </c>
      <c r="M227" s="131" t="n">
        <v>4.7</v>
      </c>
      <c r="N227" s="131" t="inlineStr">
        <is>
          <t>https://www.google.com/maps/dir/?api=1&amp;origin=38.479506%2C27.206987&amp;destination=38.438109%2C27.19608&amp;travelmode=driving</t>
        </is>
      </c>
      <c r="O227" s="131" t="inlineStr">
        <is>
          <t>Gerçek - Google Places (796 Sk No:9 (zayıf, 798 değil 796))</t>
        </is>
      </c>
    </row>
    <row r="228" ht="15" customHeight="1" s="113">
      <c r="A228" s="131" t="inlineStr">
        <is>
          <t>SÜMEYYE ÇOBAN</t>
        </is>
      </c>
      <c r="B228" s="131" t="inlineStr">
        <is>
          <t>ÇAMDİBİ</t>
        </is>
      </c>
      <c r="C228" s="131" t="n">
        <v>2.5</v>
      </c>
      <c r="D228" s="131" t="inlineStr">
        <is>
          <t>https://www.google.com/maps/dir/?api=1&amp;origin=38.491%2C27.094&amp;destination=38.474585%2C27.113885&amp;travelmode=driving</t>
        </is>
      </c>
      <c r="E228" s="131" t="inlineStr">
        <is>
          <t>Hayır</t>
        </is>
      </c>
      <c r="F228" s="131" t="inlineStr">
        <is>
          <t>Z1  ET DEPO</t>
        </is>
      </c>
      <c r="G228" s="131" t="n">
        <v>1.9</v>
      </c>
      <c r="H228" s="131" t="inlineStr">
        <is>
          <t>https://www.google.com/maps/dir/?api=1&amp;origin=38.491%2C27.094&amp;destination=38.49%2C27.072&amp;travelmode=driving</t>
        </is>
      </c>
      <c r="I228" s="131" t="inlineStr">
        <is>
          <t>KARŞIYAKA-2</t>
        </is>
      </c>
      <c r="J228" s="131" t="n">
        <v>2.5</v>
      </c>
      <c r="K228" s="131" t="inlineStr">
        <is>
          <t>https://www.google.com/maps/dir/?api=1&amp;origin=38.491%2C27.094&amp;destination=38.474585%2C27.113885&amp;travelmode=driving</t>
        </is>
      </c>
      <c r="L228" s="131" t="inlineStr">
        <is>
          <t>DEDEBAŞI</t>
        </is>
      </c>
      <c r="M228" s="131" t="n">
        <v>2.6</v>
      </c>
      <c r="N228" s="131" t="inlineStr">
        <is>
          <t>https://www.google.com/maps/dir/?api=1&amp;origin=38.491%2C27.094&amp;destination=38.470404%2C27.108413&amp;travelmode=driving</t>
        </is>
      </c>
      <c r="O228" s="131" t="inlineStr">
        <is>
          <t>Dummy - değiştiriniz</t>
        </is>
      </c>
    </row>
    <row r="229" ht="15" customHeight="1" s="113">
      <c r="A229" s="131" t="inlineStr">
        <is>
          <t>ÖZGE YILDIRIM</t>
        </is>
      </c>
      <c r="B229" s="131" t="inlineStr">
        <is>
          <t>ÇAMDİBİ</t>
        </is>
      </c>
      <c r="C229" s="131" t="n">
        <v>8.199999999999999</v>
      </c>
      <c r="D229" s="131" t="inlineStr">
        <is>
          <t>https://www.google.com/maps/dir/?api=1&amp;origin=38.439495%2C27.196239&amp;destination=38.474585%2C27.113885&amp;travelmode=driving</t>
        </is>
      </c>
      <c r="E229" s="131" t="inlineStr">
        <is>
          <t>Hayır</t>
        </is>
      </c>
      <c r="F229" s="131" t="inlineStr">
        <is>
          <t>ÇAMDİBİ</t>
        </is>
      </c>
      <c r="G229" s="131" t="n">
        <v>0.2</v>
      </c>
      <c r="H229" s="131" t="inlineStr">
        <is>
          <t>https://www.google.com/maps/dir/?api=1&amp;origin=38.439495%2C27.196239&amp;destination=38.438109%2C27.19608&amp;travelmode=driving</t>
        </is>
      </c>
      <c r="I229" s="131" t="inlineStr">
        <is>
          <t>YEŞİLOVA</t>
        </is>
      </c>
      <c r="J229" s="131" t="n">
        <v>1</v>
      </c>
      <c r="K229" s="131" t="inlineStr">
        <is>
          <t>https://www.google.com/maps/dir/?api=1&amp;origin=38.439495%2C27.196239&amp;destination=38.436005%2C27.206807&amp;travelmode=driving</t>
        </is>
      </c>
      <c r="L229" s="131" t="inlineStr">
        <is>
          <t>OSMANGAZİ</t>
        </is>
      </c>
      <c r="M229" s="131" t="n">
        <v>2.8</v>
      </c>
      <c r="N229" s="131" t="inlineStr">
        <is>
          <t>https://www.google.com/maps/dir/?api=1&amp;origin=38.439495%2C27.196239&amp;destination=38.464877%2C27.194834&amp;travelmode=driving</t>
        </is>
      </c>
      <c r="O229" s="131" t="inlineStr">
        <is>
          <t>Gerçek - Google Places (Burak Reis Cd No:179)</t>
        </is>
      </c>
    </row>
    <row r="230" ht="15" customHeight="1" s="113">
      <c r="A230" s="131" t="inlineStr">
        <is>
          <t>CELAL KARAYILAN</t>
        </is>
      </c>
      <c r="B230" s="131" t="inlineStr">
        <is>
          <t>ÇAMDİBİ</t>
        </is>
      </c>
      <c r="C230" s="131" t="n">
        <v>2.4</v>
      </c>
      <c r="D230" s="131" t="inlineStr">
        <is>
          <t>https://www.google.com/maps/dir/?api=1&amp;origin=38.49%2C27.094&amp;destination=38.474585%2C27.113885&amp;travelmode=driving</t>
        </is>
      </c>
      <c r="E230" s="131" t="inlineStr">
        <is>
          <t>Hayır</t>
        </is>
      </c>
      <c r="F230" s="131" t="inlineStr">
        <is>
          <t>Z1  ET DEPO</t>
        </is>
      </c>
      <c r="G230" s="131" t="n">
        <v>1.9</v>
      </c>
      <c r="H230" s="131" t="inlineStr">
        <is>
          <t>https://www.google.com/maps/dir/?api=1&amp;origin=38.49%2C27.094&amp;destination=38.49%2C27.072&amp;travelmode=driving</t>
        </is>
      </c>
      <c r="I230" s="131" t="inlineStr">
        <is>
          <t>KARŞIYAKA-2</t>
        </is>
      </c>
      <c r="J230" s="131" t="n">
        <v>2.4</v>
      </c>
      <c r="K230" s="131" t="inlineStr">
        <is>
          <t>https://www.google.com/maps/dir/?api=1&amp;origin=38.49%2C27.094&amp;destination=38.474585%2C27.113885&amp;travelmode=driving</t>
        </is>
      </c>
      <c r="L230" s="131" t="inlineStr">
        <is>
          <t>DEDEBAŞI</t>
        </is>
      </c>
      <c r="M230" s="131" t="n">
        <v>2.5</v>
      </c>
      <c r="N230" s="131" t="inlineStr">
        <is>
          <t>https://www.google.com/maps/dir/?api=1&amp;origin=38.49%2C27.094&amp;destination=38.470404%2C27.108413&amp;travelmode=driving</t>
        </is>
      </c>
      <c r="O230" s="131" t="inlineStr">
        <is>
          <t>Dummy - değiştiriniz</t>
        </is>
      </c>
    </row>
    <row r="231" ht="15" customHeight="1" s="113">
      <c r="A231" s="131" t="inlineStr">
        <is>
          <t>NAİL CANIM</t>
        </is>
      </c>
      <c r="B231" s="131" t="inlineStr">
        <is>
          <t>ÇAMDİBİ</t>
        </is>
      </c>
      <c r="C231" s="131" t="n">
        <v>15.4</v>
      </c>
      <c r="D231" s="131" t="inlineStr">
        <is>
          <t>https://www.google.com/maps/dir/?api=1&amp;origin=38.43703%2C27.183195&amp;destination=38.519644%2C27.041157&amp;travelmode=driving</t>
        </is>
      </c>
      <c r="E231" s="131" t="inlineStr">
        <is>
          <t>Hayır</t>
        </is>
      </c>
      <c r="F231" s="131" t="inlineStr">
        <is>
          <t>ÇAMDİBİ</t>
        </is>
      </c>
      <c r="G231" s="131" t="n">
        <v>1.1</v>
      </c>
      <c r="H231" s="131" t="inlineStr">
        <is>
          <t>https://www.google.com/maps/dir/?api=1&amp;origin=38.43703%2C27.183195&amp;destination=38.438109%2C27.19608&amp;travelmode=driving</t>
        </is>
      </c>
      <c r="I231" s="131" t="inlineStr">
        <is>
          <t>YEŞİLOVA</t>
        </is>
      </c>
      <c r="J231" s="131" t="n">
        <v>2.1</v>
      </c>
      <c r="K231" s="131" t="inlineStr">
        <is>
          <t>https://www.google.com/maps/dir/?api=1&amp;origin=38.43703%2C27.183195&amp;destination=38.436005%2C27.206807&amp;travelmode=driving</t>
        </is>
      </c>
      <c r="L231" s="131" t="inlineStr">
        <is>
          <t>MANAVKUYU</t>
        </is>
      </c>
      <c r="M231" s="131" t="n">
        <v>2.8</v>
      </c>
      <c r="N231" s="131" t="inlineStr">
        <is>
          <t>https://www.google.com/maps/dir/?api=1&amp;origin=38.43703%2C27.183195&amp;destination=38.4625711%2C27.1824038&amp;travelmode=driving</t>
        </is>
      </c>
      <c r="O231" s="131" t="inlineStr">
        <is>
          <t>Gerçek - Google Places (Barbaros civarı (zayıf))</t>
        </is>
      </c>
    </row>
    <row r="232" ht="15" customHeight="1" s="113">
      <c r="A232" s="131" t="inlineStr">
        <is>
          <t>ABDULLAH ARPACİ</t>
        </is>
      </c>
      <c r="B232" s="131" t="inlineStr">
        <is>
          <t>ÇAMDİBİ</t>
        </is>
      </c>
      <c r="C232" s="131" t="n">
        <v>6.2</v>
      </c>
      <c r="D232" s="131" t="inlineStr">
        <is>
          <t>https://www.google.com/maps/dir/?api=1&amp;origin=38.494%2C27.104&amp;destination=38.519644%2C27.041157&amp;travelmode=driving</t>
        </is>
      </c>
      <c r="E232" s="131" t="inlineStr">
        <is>
          <t>Hayır</t>
        </is>
      </c>
      <c r="F232" s="131" t="inlineStr">
        <is>
          <t>KARŞIYAKA-2</t>
        </is>
      </c>
      <c r="G232" s="131" t="n">
        <v>2.3</v>
      </c>
      <c r="H232" s="131" t="inlineStr">
        <is>
          <t>https://www.google.com/maps/dir/?api=1&amp;origin=38.494%2C27.104&amp;destination=38.474585%2C27.113885&amp;travelmode=driving</t>
        </is>
      </c>
      <c r="I232" s="131" t="inlineStr">
        <is>
          <t>DEDEBAŞI</t>
        </is>
      </c>
      <c r="J232" s="131" t="n">
        <v>2.7</v>
      </c>
      <c r="K232" s="131" t="inlineStr">
        <is>
          <t>https://www.google.com/maps/dir/?api=1&amp;origin=38.494%2C27.104&amp;destination=38.470404%2C27.108413&amp;travelmode=driving</t>
        </is>
      </c>
      <c r="L232" s="131" t="inlineStr">
        <is>
          <t>BAYRAKLI</t>
        </is>
      </c>
      <c r="M232" s="131" t="n">
        <v>2.8</v>
      </c>
      <c r="N232" s="131" t="inlineStr">
        <is>
          <t>https://www.google.com/maps/dir/?api=1&amp;origin=38.494%2C27.104&amp;destination=38.471686%2C27.11778&amp;travelmode=driving</t>
        </is>
      </c>
      <c r="O232" s="131" t="inlineStr">
        <is>
          <t>Dummy - değiştiriniz</t>
        </is>
      </c>
    </row>
    <row r="233" ht="15" customHeight="1" s="113">
      <c r="A233" s="131" t="inlineStr">
        <is>
          <t>ZAFER ÖNÜR</t>
        </is>
      </c>
      <c r="B233" s="131" t="inlineStr">
        <is>
          <t>MANAVKUYU</t>
        </is>
      </c>
      <c r="C233" s="131" t="n">
        <v>17.5</v>
      </c>
      <c r="D233" s="131" t="inlineStr">
        <is>
          <t>https://www.google.com/maps/dir/?api=1&amp;origin=38.478282%2C27.235643&amp;destination=38.519644%2C27.041157&amp;travelmode=driving</t>
        </is>
      </c>
      <c r="E233" s="131" t="inlineStr">
        <is>
          <t>Hayır</t>
        </is>
      </c>
      <c r="F233" s="131" t="inlineStr">
        <is>
          <t>OSMANGAZİ</t>
        </is>
      </c>
      <c r="G233" s="131" t="n">
        <v>3.9</v>
      </c>
      <c r="H233" s="131" t="inlineStr">
        <is>
          <t>https://www.google.com/maps/dir/?api=1&amp;origin=38.478282%2C27.235643&amp;destination=38.464877%2C27.194834&amp;travelmode=driving</t>
        </is>
      </c>
      <c r="I233" s="131" t="inlineStr">
        <is>
          <t>MANAVKUYU</t>
        </is>
      </c>
      <c r="J233" s="131" t="n">
        <v>5</v>
      </c>
      <c r="K233" s="131" t="inlineStr">
        <is>
          <t>https://www.google.com/maps/dir/?api=1&amp;origin=38.478282%2C27.235643&amp;destination=38.4625711%2C27.1824038&amp;travelmode=driving</t>
        </is>
      </c>
      <c r="L233" s="131" t="inlineStr">
        <is>
          <t>YEŞİLOVA</t>
        </is>
      </c>
      <c r="M233" s="131" t="n">
        <v>5.3</v>
      </c>
      <c r="N233" s="131" t="inlineStr">
        <is>
          <t>https://www.google.com/maps/dir/?api=1&amp;origin=38.478282%2C27.235643&amp;destination=38.436005%2C27.206807&amp;travelmode=driving</t>
        </is>
      </c>
      <c r="O233" s="131" t="inlineStr">
        <is>
          <t>Gerçek - Google Places (İstanbul Cd No:29)</t>
        </is>
      </c>
    </row>
    <row r="234" ht="15" customHeight="1" s="113">
      <c r="A234" s="131" t="inlineStr">
        <is>
          <t>EMİNE TEK TEK</t>
        </is>
      </c>
      <c r="B234" s="131" t="inlineStr">
        <is>
          <t>MANAVKUYU</t>
        </is>
      </c>
      <c r="C234" s="131" t="n">
        <v>117.4</v>
      </c>
      <c r="D234" s="131" t="inlineStr">
        <is>
          <t>https://www.google.com/maps/dir/?api=1&amp;origin=37.893%2C28.123&amp;destination=38.519644%2C27.041157&amp;travelmode=driving</t>
        </is>
      </c>
      <c r="E234" s="131" t="inlineStr">
        <is>
          <t>Hayır</t>
        </is>
      </c>
      <c r="F234" s="131" t="inlineStr">
        <is>
          <t>AYDIN FATİH-2</t>
        </is>
      </c>
      <c r="G234" s="131" t="n">
        <v>25</v>
      </c>
      <c r="H234" s="131" t="inlineStr">
        <is>
          <t>https://www.google.com/maps/dir/?api=1&amp;origin=37.893%2C28.123&amp;destination=37.839908%2C27.845862&amp;travelmode=driving</t>
        </is>
      </c>
      <c r="I234" s="131" t="inlineStr">
        <is>
          <t>AYDIN FATİH</t>
        </is>
      </c>
      <c r="J234" s="131" t="n">
        <v>25.9</v>
      </c>
      <c r="K234" s="131" t="inlineStr">
        <is>
          <t>https://www.google.com/maps/dir/?api=1&amp;origin=37.893%2C28.123&amp;destination=37.834436%2C27.837138&amp;travelmode=driving</t>
        </is>
      </c>
      <c r="L234" s="131" t="inlineStr">
        <is>
          <t>AYDIN EFELER-2</t>
        </is>
      </c>
      <c r="M234" s="131" t="n">
        <v>26.5</v>
      </c>
      <c r="N234" s="131" t="inlineStr">
        <is>
          <t>https://www.google.com/maps/dir/?api=1&amp;origin=37.893%2C28.123&amp;destination=37.842863%2C27.828212&amp;travelmode=driving</t>
        </is>
      </c>
      <c r="O234" s="131" t="inlineStr">
        <is>
          <t>Dummy - değiştiriniz</t>
        </is>
      </c>
    </row>
    <row r="235" ht="15" customHeight="1" s="113">
      <c r="A235" s="131" t="inlineStr">
        <is>
          <t>AZRA SAFİYE YILMAZ</t>
        </is>
      </c>
      <c r="B235" s="131" t="inlineStr">
        <is>
          <t>MANAVKUYU</t>
        </is>
      </c>
      <c r="C235" s="131" t="n">
        <v>12.6</v>
      </c>
      <c r="D235" s="131" t="inlineStr">
        <is>
          <t>https://www.google.com/maps/dir/?api=1&amp;origin=38.474522%2C27.174268&amp;destination=38.519644%2C27.041157&amp;travelmode=driving</t>
        </is>
      </c>
      <c r="E235" s="131" t="inlineStr">
        <is>
          <t>Hayır</t>
        </is>
      </c>
      <c r="F235" s="131" t="inlineStr">
        <is>
          <t>MANAVKUYU</t>
        </is>
      </c>
      <c r="G235" s="131" t="n">
        <v>1.5</v>
      </c>
      <c r="H235" s="131" t="inlineStr">
        <is>
          <t>https://www.google.com/maps/dir/?api=1&amp;origin=38.474522%2C27.174268&amp;destination=38.4625711%2C27.1824038&amp;travelmode=driving</t>
        </is>
      </c>
      <c r="I235" s="131" t="inlineStr">
        <is>
          <t>OSMANGAZİ</t>
        </is>
      </c>
      <c r="J235" s="131" t="n">
        <v>2.1</v>
      </c>
      <c r="K235" s="131" t="inlineStr">
        <is>
          <t>https://www.google.com/maps/dir/?api=1&amp;origin=38.474522%2C27.174268&amp;destination=38.464877%2C27.194834&amp;travelmode=driving</t>
        </is>
      </c>
      <c r="L235" s="131" t="inlineStr">
        <is>
          <t>GÜMÜŞPALA</t>
        </is>
      </c>
      <c r="M235" s="131" t="n">
        <v>3.3</v>
      </c>
      <c r="N235" s="131" t="inlineStr">
        <is>
          <t>https://www.google.com/maps/dir/?api=1&amp;origin=38.474522%2C27.174268&amp;destination=38.469293%2C27.136971&amp;travelmode=driving</t>
        </is>
      </c>
      <c r="O235" s="131" t="inlineStr">
        <is>
          <t>Gerçek - Google Places (2124/2 Sk No:8)</t>
        </is>
      </c>
    </row>
    <row r="236" ht="15" customHeight="1" s="113">
      <c r="A236" s="131" t="inlineStr">
        <is>
          <t>ÜLKÜ PEKMEZ</t>
        </is>
      </c>
      <c r="B236" s="131" t="inlineStr">
        <is>
          <t>MANAVKUYU</t>
        </is>
      </c>
      <c r="C236" s="131" t="n">
        <v>12.2</v>
      </c>
      <c r="D236" s="131" t="inlineStr">
        <is>
          <t>https://www.google.com/maps/dir/?api=1&amp;origin=38.469072%2C27.165088&amp;destination=38.519644%2C27.041157&amp;travelmode=driving</t>
        </is>
      </c>
      <c r="E236" s="131" t="inlineStr">
        <is>
          <t>Hayır</t>
        </is>
      </c>
      <c r="F236" s="131" t="inlineStr">
        <is>
          <t>MANAVKUYU</t>
        </is>
      </c>
      <c r="G236" s="131" t="n">
        <v>1.7</v>
      </c>
      <c r="H236" s="131" t="inlineStr">
        <is>
          <t>https://www.google.com/maps/dir/?api=1&amp;origin=38.469072%2C27.165088&amp;destination=38.4625711%2C27.1824038&amp;travelmode=driving</t>
        </is>
      </c>
      <c r="I236" s="131" t="inlineStr">
        <is>
          <t>GÜMÜŞPALA</t>
        </is>
      </c>
      <c r="J236" s="131" t="n">
        <v>2.4</v>
      </c>
      <c r="K236" s="131" t="inlineStr">
        <is>
          <t>https://www.google.com/maps/dir/?api=1&amp;origin=38.469072%2C27.165088&amp;destination=38.469293%2C27.136971&amp;travelmode=driving</t>
        </is>
      </c>
      <c r="L236" s="131" t="inlineStr">
        <is>
          <t>OSMANGAZİ</t>
        </is>
      </c>
      <c r="M236" s="131" t="n">
        <v>2.6</v>
      </c>
      <c r="N236" s="131" t="inlineStr">
        <is>
          <t>https://www.google.com/maps/dir/?api=1&amp;origin=38.469072%2C27.165088&amp;destination=38.464877%2C27.194834&amp;travelmode=driving</t>
        </is>
      </c>
      <c r="O236" s="131" t="inlineStr">
        <is>
          <t>Gerçek - Google Places (Dayıoğlu Sk civarı)</t>
        </is>
      </c>
    </row>
    <row r="237" ht="15" customHeight="1" s="113">
      <c r="A237" s="131" t="inlineStr">
        <is>
          <t>ASLI BAL</t>
        </is>
      </c>
      <c r="B237" s="131" t="inlineStr">
        <is>
          <t>MANAVKUYU</t>
        </is>
      </c>
      <c r="C237" s="131" t="n">
        <v>14.8</v>
      </c>
      <c r="D237" s="131" t="inlineStr">
        <is>
          <t>https://www.google.com/maps/dir/?api=1&amp;origin=38.455551%2C27.189705&amp;destination=38.519644%2C27.041157&amp;travelmode=driving</t>
        </is>
      </c>
      <c r="E237" s="131" t="inlineStr">
        <is>
          <t>Hayır</t>
        </is>
      </c>
      <c r="F237" s="131" t="inlineStr">
        <is>
          <t>MANAVKUYU</t>
        </is>
      </c>
      <c r="G237" s="131" t="n">
        <v>1</v>
      </c>
      <c r="H237" s="131" t="inlineStr">
        <is>
          <t>https://www.google.com/maps/dir/?api=1&amp;origin=38.455551%2C27.189705&amp;destination=38.4625711%2C27.1824038&amp;travelmode=driving</t>
        </is>
      </c>
      <c r="I237" s="131" t="inlineStr">
        <is>
          <t>OSMANGAZİ</t>
        </is>
      </c>
      <c r="J237" s="131" t="n">
        <v>1.1</v>
      </c>
      <c r="K237" s="131" t="inlineStr">
        <is>
          <t>https://www.google.com/maps/dir/?api=1&amp;origin=38.455551%2C27.189705&amp;destination=38.464877%2C27.194834&amp;travelmode=driving</t>
        </is>
      </c>
      <c r="L237" s="131" t="inlineStr">
        <is>
          <t>ÇAMDİBİ</t>
        </is>
      </c>
      <c r="M237" s="131" t="n">
        <v>2</v>
      </c>
      <c r="N237" s="131" t="inlineStr">
        <is>
          <t>https://www.google.com/maps/dir/?api=1&amp;origin=38.455551%2C27.189705&amp;destination=38.438109%2C27.19608&amp;travelmode=driving</t>
        </is>
      </c>
      <c r="O237" s="131" t="inlineStr">
        <is>
          <t>Gerçek - Google Places, mahalle merkezi yaklaşık (Mansuroğlu Mah merkezi (yaklaşık))</t>
        </is>
      </c>
    </row>
    <row r="238" ht="15" customHeight="1" s="113">
      <c r="A238" s="131" t="inlineStr">
        <is>
          <t>ARDA ALDEMİR</t>
        </is>
      </c>
      <c r="B238" s="131" t="inlineStr">
        <is>
          <t>MANAVKUYU</t>
        </is>
      </c>
      <c r="C238" s="131" t="n">
        <v>8.9</v>
      </c>
      <c r="D238" s="131" t="inlineStr">
        <is>
          <t>https://www.google.com/maps/dir/?api=1&amp;origin=38.478177%2C27.128484&amp;destination=38.519644%2C27.041157&amp;travelmode=driving</t>
        </is>
      </c>
      <c r="E238" s="131" t="inlineStr">
        <is>
          <t>Hayır</t>
        </is>
      </c>
      <c r="F238" s="131" t="inlineStr">
        <is>
          <t>BAYRAKLI</t>
        </is>
      </c>
      <c r="G238" s="131" t="n">
        <v>1.2</v>
      </c>
      <c r="H238" s="131" t="inlineStr">
        <is>
          <t>https://www.google.com/maps/dir/?api=1&amp;origin=38.478177%2C27.128484&amp;destination=38.471686%2C27.11778&amp;travelmode=driving</t>
        </is>
      </c>
      <c r="I238" s="131" t="inlineStr">
        <is>
          <t>GÜMÜŞPALA</t>
        </is>
      </c>
      <c r="J238" s="131" t="n">
        <v>1.2</v>
      </c>
      <c r="K238" s="131" t="inlineStr">
        <is>
          <t>https://www.google.com/maps/dir/?api=1&amp;origin=38.478177%2C27.128484&amp;destination=38.469293%2C27.136971&amp;travelmode=driving</t>
        </is>
      </c>
      <c r="L238" s="131" t="inlineStr">
        <is>
          <t>KARŞIYAKA-2</t>
        </is>
      </c>
      <c r="M238" s="131" t="n">
        <v>1.3</v>
      </c>
      <c r="N238" s="131" t="inlineStr">
        <is>
          <t>https://www.google.com/maps/dir/?api=1&amp;origin=38.478177%2C27.128484&amp;destination=38.474585%2C27.113885&amp;travelmode=driving</t>
        </is>
      </c>
      <c r="O238" s="131" t="inlineStr">
        <is>
          <t>Gerçek - Google Places (7302 Sk No:56)</t>
        </is>
      </c>
    </row>
    <row r="239" ht="15" customHeight="1" s="113">
      <c r="A239" s="131" t="inlineStr">
        <is>
          <t>EMİRHAN TORUN</t>
        </is>
      </c>
      <c r="B239" s="131" t="inlineStr">
        <is>
          <t>MANAVKUYU</t>
        </is>
      </c>
      <c r="C239" s="131" t="n">
        <v>117.4</v>
      </c>
      <c r="D239" s="131" t="inlineStr">
        <is>
          <t>https://www.google.com/maps/dir/?api=1&amp;origin=37.892%2C28.121&amp;destination=38.519644%2C27.041157&amp;travelmode=driving</t>
        </is>
      </c>
      <c r="E239" s="131" t="inlineStr">
        <is>
          <t>Hayır</t>
        </is>
      </c>
      <c r="F239" s="131" t="inlineStr">
        <is>
          <t>AYDIN FATİH-2</t>
        </is>
      </c>
      <c r="G239" s="131" t="n">
        <v>24.8</v>
      </c>
      <c r="H239" s="131" t="inlineStr">
        <is>
          <t>https://www.google.com/maps/dir/?api=1&amp;origin=37.892%2C28.121&amp;destination=37.839908%2C27.845862&amp;travelmode=driving</t>
        </is>
      </c>
      <c r="I239" s="131" t="inlineStr">
        <is>
          <t>AYDIN FATİH</t>
        </is>
      </c>
      <c r="J239" s="131" t="n">
        <v>25.7</v>
      </c>
      <c r="K239" s="131" t="inlineStr">
        <is>
          <t>https://www.google.com/maps/dir/?api=1&amp;origin=37.892%2C28.121&amp;destination=37.834436%2C27.837138&amp;travelmode=driving</t>
        </is>
      </c>
      <c r="L239" s="131" t="inlineStr">
        <is>
          <t>AYDIN EFELER-2</t>
        </is>
      </c>
      <c r="M239" s="131" t="n">
        <v>26.3</v>
      </c>
      <c r="N239" s="131" t="inlineStr">
        <is>
          <t>https://www.google.com/maps/dir/?api=1&amp;origin=37.892%2C28.121&amp;destination=37.842863%2C27.828212&amp;travelmode=driving</t>
        </is>
      </c>
      <c r="O239" s="131" t="inlineStr">
        <is>
          <t>Dummy - değiştiriniz</t>
        </is>
      </c>
    </row>
    <row r="240" ht="15" customHeight="1" s="113">
      <c r="A240" s="131" t="inlineStr">
        <is>
          <t>MİRAÇ KICIR</t>
        </is>
      </c>
      <c r="B240" s="131" t="inlineStr">
        <is>
          <t>MANAVKUYU</t>
        </is>
      </c>
      <c r="C240" s="131" t="n">
        <v>13.9</v>
      </c>
      <c r="D240" s="131" t="inlineStr">
        <is>
          <t>https://www.google.com/maps/dir/?api=1&amp;origin=38.461005%2C27.181657&amp;destination=38.519644%2C27.041157&amp;travelmode=driving</t>
        </is>
      </c>
      <c r="E240" s="131" t="inlineStr">
        <is>
          <t>Hayır</t>
        </is>
      </c>
      <c r="F240" s="131" t="inlineStr">
        <is>
          <t>MANAVKUYU</t>
        </is>
      </c>
      <c r="G240" s="131" t="n">
        <v>0.2</v>
      </c>
      <c r="H240" s="131" t="inlineStr">
        <is>
          <t>https://www.google.com/maps/dir/?api=1&amp;origin=38.461005%2C27.181657&amp;destination=38.4625711%2C27.1824038&amp;travelmode=driving</t>
        </is>
      </c>
      <c r="I240" s="131" t="inlineStr">
        <is>
          <t>OSMANGAZİ</t>
        </is>
      </c>
      <c r="J240" s="131" t="n">
        <v>1.2</v>
      </c>
      <c r="K240" s="131" t="inlineStr">
        <is>
          <t>https://www.google.com/maps/dir/?api=1&amp;origin=38.461005%2C27.181657&amp;destination=38.464877%2C27.194834&amp;travelmode=driving</t>
        </is>
      </c>
      <c r="L240" s="131" t="inlineStr">
        <is>
          <t>ÇAMDİBİ</t>
        </is>
      </c>
      <c r="M240" s="131" t="n">
        <v>2.8</v>
      </c>
      <c r="N240" s="131" t="inlineStr">
        <is>
          <t>https://www.google.com/maps/dir/?api=1&amp;origin=38.461005%2C27.181657&amp;destination=38.438109%2C27.19608&amp;travelmode=driving</t>
        </is>
      </c>
      <c r="O240" s="131" t="inlineStr">
        <is>
          <t>Gerçek - Google Places (1593/10 Sk No:31)</t>
        </is>
      </c>
    </row>
    <row r="241" ht="15" customHeight="1" s="113">
      <c r="A241" s="131" t="inlineStr">
        <is>
          <t>KADER ÇAKIR</t>
        </is>
      </c>
      <c r="B241" s="131" t="inlineStr">
        <is>
          <t>MANAVKUYU</t>
        </is>
      </c>
      <c r="C241" s="131" t="n">
        <v>12.4</v>
      </c>
      <c r="D241" s="131" t="inlineStr">
        <is>
          <t>https://www.google.com/maps/dir/?api=1&amp;origin=38.471703%2C27.169874&amp;destination=38.519644%2C27.041157&amp;travelmode=driving</t>
        </is>
      </c>
      <c r="E241" s="131" t="inlineStr">
        <is>
          <t>Hayır</t>
        </is>
      </c>
      <c r="F241" s="131" t="inlineStr">
        <is>
          <t>MANAVKUYU</t>
        </is>
      </c>
      <c r="G241" s="131" t="n">
        <v>1.5</v>
      </c>
      <c r="H241" s="131" t="inlineStr">
        <is>
          <t>https://www.google.com/maps/dir/?api=1&amp;origin=38.471703%2C27.169874&amp;destination=38.4625711%2C27.1824038&amp;travelmode=driving</t>
        </is>
      </c>
      <c r="I241" s="131" t="inlineStr">
        <is>
          <t>OSMANGAZİ</t>
        </is>
      </c>
      <c r="J241" s="131" t="n">
        <v>2.3</v>
      </c>
      <c r="K241" s="131" t="inlineStr">
        <is>
          <t>https://www.google.com/maps/dir/?api=1&amp;origin=38.471703%2C27.169874&amp;destination=38.464877%2C27.194834&amp;travelmode=driving</t>
        </is>
      </c>
      <c r="L241" s="131" t="inlineStr">
        <is>
          <t>GÜMÜŞPALA</t>
        </is>
      </c>
      <c r="M241" s="131" t="n">
        <v>2.9</v>
      </c>
      <c r="N241" s="131" t="inlineStr">
        <is>
          <t>https://www.google.com/maps/dir/?api=1&amp;origin=38.471703%2C27.169874&amp;destination=38.469293%2C27.136971&amp;travelmode=driving</t>
        </is>
      </c>
      <c r="O241" s="131" t="inlineStr">
        <is>
          <t>Gerçek - Google Places (1615/6 Sk No:15)</t>
        </is>
      </c>
    </row>
    <row r="242" ht="15" customHeight="1" s="113">
      <c r="A242" s="131" t="inlineStr">
        <is>
          <t>KÜRŞAT SAĞLAM</t>
        </is>
      </c>
      <c r="B242" s="131" t="inlineStr">
        <is>
          <t>MANAVKUYU</t>
        </is>
      </c>
      <c r="C242" s="131" t="n">
        <v>15.1</v>
      </c>
      <c r="D242" s="131" t="inlineStr">
        <is>
          <t>https://www.google.com/maps/dir/?api=1&amp;origin=38.457223%2C27.194912&amp;destination=38.519644%2C27.041157&amp;travelmode=driving</t>
        </is>
      </c>
      <c r="E242" s="131" t="inlineStr">
        <is>
          <t>Hayır</t>
        </is>
      </c>
      <c r="F242" s="131" t="inlineStr">
        <is>
          <t>OSMANGAZİ</t>
        </is>
      </c>
      <c r="G242" s="131" t="n">
        <v>0.9</v>
      </c>
      <c r="H242" s="131" t="inlineStr">
        <is>
          <t>https://www.google.com/maps/dir/?api=1&amp;origin=38.457223%2C27.194912&amp;destination=38.464877%2C27.194834&amp;travelmode=driving</t>
        </is>
      </c>
      <c r="I242" s="131" t="inlineStr">
        <is>
          <t>MANAVKUYU</t>
        </is>
      </c>
      <c r="J242" s="131" t="n">
        <v>1.2</v>
      </c>
      <c r="K242" s="131" t="inlineStr">
        <is>
          <t>https://www.google.com/maps/dir/?api=1&amp;origin=38.457223%2C27.194912&amp;destination=38.4625711%2C27.1824038&amp;travelmode=driving</t>
        </is>
      </c>
      <c r="L242" s="131" t="inlineStr">
        <is>
          <t>ÇAMDİBİ</t>
        </is>
      </c>
      <c r="M242" s="131" t="n">
        <v>2.1</v>
      </c>
      <c r="N242" s="131" t="inlineStr">
        <is>
          <t>https://www.google.com/maps/dir/?api=1&amp;origin=38.457223%2C27.194912&amp;destination=38.438109%2C27.19608&amp;travelmode=driving</t>
        </is>
      </c>
      <c r="O242" s="131" t="inlineStr">
        <is>
          <t>Gerçek - Google Places (270/1 Sk No:15)</t>
        </is>
      </c>
    </row>
    <row r="243" ht="15" customHeight="1" s="113">
      <c r="A243" s="131" t="inlineStr">
        <is>
          <t>DİNÇER YILDIZ</t>
        </is>
      </c>
      <c r="B243" s="131" t="inlineStr">
        <is>
          <t>MANAVKUYU</t>
        </is>
      </c>
      <c r="C243" s="131" t="n">
        <v>117.5</v>
      </c>
      <c r="D243" s="131" t="inlineStr">
        <is>
          <t>https://www.google.com/maps/dir/?api=1&amp;origin=37.89%2C28.121&amp;destination=38.519644%2C27.041157&amp;travelmode=driving</t>
        </is>
      </c>
      <c r="E243" s="131" t="inlineStr">
        <is>
          <t>Hayır</t>
        </is>
      </c>
      <c r="F243" s="131" t="inlineStr">
        <is>
          <t>AYDIN FATİH-2</t>
        </is>
      </c>
      <c r="G243" s="131" t="n">
        <v>24.8</v>
      </c>
      <c r="H243" s="131" t="inlineStr">
        <is>
          <t>https://www.google.com/maps/dir/?api=1&amp;origin=37.89%2C28.121&amp;destination=37.839908%2C27.845862&amp;travelmode=driving</t>
        </is>
      </c>
      <c r="I243" s="131" t="inlineStr">
        <is>
          <t>AYDIN FATİH</t>
        </is>
      </c>
      <c r="J243" s="131" t="n">
        <v>25.7</v>
      </c>
      <c r="K243" s="131" t="inlineStr">
        <is>
          <t>https://www.google.com/maps/dir/?api=1&amp;origin=37.89%2C28.121&amp;destination=37.834436%2C27.837138&amp;travelmode=driving</t>
        </is>
      </c>
      <c r="L243" s="131" t="inlineStr">
        <is>
          <t>AYDIN EFELER-2</t>
        </is>
      </c>
      <c r="M243" s="131" t="n">
        <v>26.2</v>
      </c>
      <c r="N243" s="131" t="inlineStr">
        <is>
          <t>https://www.google.com/maps/dir/?api=1&amp;origin=37.89%2C28.121&amp;destination=37.842863%2C27.828212&amp;travelmode=driving</t>
        </is>
      </c>
      <c r="O243" s="131" t="inlineStr">
        <is>
          <t>Dummy - değiştiriniz</t>
        </is>
      </c>
    </row>
    <row r="244" ht="15" customHeight="1" s="113">
      <c r="A244" s="131" t="inlineStr">
        <is>
          <t>AYBERK AKDUMAN</t>
        </is>
      </c>
      <c r="B244" s="131" t="inlineStr">
        <is>
          <t>MANAVKUYU</t>
        </is>
      </c>
      <c r="C244" s="131" t="n">
        <v>117.5</v>
      </c>
      <c r="D244" s="131" t="inlineStr">
        <is>
          <t>https://www.google.com/maps/dir/?api=1&amp;origin=37.875%2C28.106&amp;destination=38.519644%2C27.041157&amp;travelmode=driving</t>
        </is>
      </c>
      <c r="E244" s="131" t="inlineStr">
        <is>
          <t>Hayır</t>
        </is>
      </c>
      <c r="F244" s="131" t="inlineStr">
        <is>
          <t>AYDIN FATİH-2</t>
        </is>
      </c>
      <c r="G244" s="131" t="n">
        <v>23.2</v>
      </c>
      <c r="H244" s="131" t="inlineStr">
        <is>
          <t>https://www.google.com/maps/dir/?api=1&amp;origin=37.875%2C28.106&amp;destination=37.839908%2C27.845862&amp;travelmode=driving</t>
        </is>
      </c>
      <c r="I244" s="131" t="inlineStr">
        <is>
          <t>AYDIN FATİH</t>
        </is>
      </c>
      <c r="J244" s="131" t="n">
        <v>24</v>
      </c>
      <c r="K244" s="131" t="inlineStr">
        <is>
          <t>https://www.google.com/maps/dir/?api=1&amp;origin=37.875%2C28.106&amp;destination=37.834436%2C27.837138&amp;travelmode=driving</t>
        </is>
      </c>
      <c r="L244" s="131" t="inlineStr">
        <is>
          <t>AYDIN EFELER-2</t>
        </is>
      </c>
      <c r="M244" s="131" t="n">
        <v>24.6</v>
      </c>
      <c r="N244" s="131" t="inlineStr">
        <is>
          <t>https://www.google.com/maps/dir/?api=1&amp;origin=37.875%2C28.106&amp;destination=37.842863%2C27.828212&amp;travelmode=driving</t>
        </is>
      </c>
      <c r="O244" s="131" t="inlineStr">
        <is>
          <t>Dummy - değiştiriniz</t>
        </is>
      </c>
    </row>
    <row r="245" ht="15" customHeight="1" s="113">
      <c r="A245" s="131" t="inlineStr">
        <is>
          <t>ECE ÖZLEM KARADOĞAN</t>
        </is>
      </c>
      <c r="B245" s="131" t="inlineStr">
        <is>
          <t>MANAVKUYU</t>
        </is>
      </c>
      <c r="C245" s="131" t="n">
        <v>7.6</v>
      </c>
      <c r="D245" s="131" t="inlineStr">
        <is>
          <t>https://www.google.com/maps/dir/?api=1&amp;origin=38.460232%2C27.197932&amp;destination=38.465171%2C27.111266&amp;travelmode=driving</t>
        </is>
      </c>
      <c r="E245" s="131" t="inlineStr">
        <is>
          <t>Hayır</t>
        </is>
      </c>
      <c r="F245" s="131" t="inlineStr">
        <is>
          <t>OSMANGAZİ</t>
        </is>
      </c>
      <c r="G245" s="131" t="n">
        <v>0.6</v>
      </c>
      <c r="H245" s="131" t="inlineStr">
        <is>
          <t>https://www.google.com/maps/dir/?api=1&amp;origin=38.460232%2C27.197932&amp;destination=38.464877%2C27.194834&amp;travelmode=driving</t>
        </is>
      </c>
      <c r="I245" s="131" t="inlineStr">
        <is>
          <t>MANAVKUYU</t>
        </is>
      </c>
      <c r="J245" s="131" t="n">
        <v>1.4</v>
      </c>
      <c r="K245" s="131" t="inlineStr">
        <is>
          <t>https://www.google.com/maps/dir/?api=1&amp;origin=38.460232%2C27.197932&amp;destination=38.4625711%2C27.1824038&amp;travelmode=driving</t>
        </is>
      </c>
      <c r="L245" s="131" t="inlineStr">
        <is>
          <t>ÇAMDİBİ</t>
        </is>
      </c>
      <c r="M245" s="131" t="n">
        <v>2.5</v>
      </c>
      <c r="N245" s="131" t="inlineStr">
        <is>
          <t>https://www.google.com/maps/dir/?api=1&amp;origin=38.460232%2C27.197932&amp;destination=38.438109%2C27.19608&amp;travelmode=driving</t>
        </is>
      </c>
      <c r="O245" s="131" t="inlineStr">
        <is>
          <t>Gerçek - Google Places (M.Kemal Cd No:147)</t>
        </is>
      </c>
    </row>
    <row r="246" ht="15" customHeight="1" s="113">
      <c r="A246" s="131" t="inlineStr">
        <is>
          <t>YEŞİM KAVŞUT</t>
        </is>
      </c>
      <c r="B246" s="131" t="inlineStr">
        <is>
          <t>MANAVKUYU</t>
        </is>
      </c>
      <c r="C246" s="131" t="n">
        <v>10.6</v>
      </c>
      <c r="D246" s="131" t="inlineStr">
        <is>
          <t>https://www.google.com/maps/dir/?api=1&amp;origin=38.443957%2C27.230186&amp;destination=38.465171%2C27.111266&amp;travelmode=driving</t>
        </is>
      </c>
      <c r="E246" s="131" t="inlineStr">
        <is>
          <t>Hayır</t>
        </is>
      </c>
      <c r="F246" s="131" t="inlineStr">
        <is>
          <t>YEŞİLOVA</t>
        </is>
      </c>
      <c r="G246" s="131" t="n">
        <v>2.2</v>
      </c>
      <c r="H246" s="131" t="inlineStr">
        <is>
          <t>https://www.google.com/maps/dir/?api=1&amp;origin=38.443957%2C27.230186&amp;destination=38.436005%2C27.206807&amp;travelmode=driving</t>
        </is>
      </c>
      <c r="I246" s="131" t="inlineStr">
        <is>
          <t>ÇAMDİBİ</t>
        </is>
      </c>
      <c r="J246" s="131" t="n">
        <v>3</v>
      </c>
      <c r="K246" s="131" t="inlineStr">
        <is>
          <t>https://www.google.com/maps/dir/?api=1&amp;origin=38.443957%2C27.230186&amp;destination=38.438109%2C27.19608&amp;travelmode=driving</t>
        </is>
      </c>
      <c r="L246" s="131" t="inlineStr">
        <is>
          <t>OSMANGAZİ</t>
        </is>
      </c>
      <c r="M246" s="131" t="n">
        <v>3.9</v>
      </c>
      <c r="N246" s="131" t="inlineStr">
        <is>
          <t>https://www.google.com/maps/dir/?api=1&amp;origin=38.443957%2C27.230186&amp;destination=38.464877%2C27.194834&amp;travelmode=driving</t>
        </is>
      </c>
      <c r="O246" s="131" t="inlineStr">
        <is>
          <t>Gerçek - Google Places (7502 Sk No:13)</t>
        </is>
      </c>
    </row>
    <row r="247" ht="15" customHeight="1" s="113">
      <c r="A247" s="131" t="inlineStr">
        <is>
          <t>DOĞUKAN KAYA</t>
        </is>
      </c>
      <c r="B247" s="131" t="inlineStr">
        <is>
          <t>MANAVKUYU</t>
        </is>
      </c>
      <c r="C247" s="131" t="n">
        <v>8.300000000000001</v>
      </c>
      <c r="D247" s="131" t="inlineStr">
        <is>
          <t>https://www.google.com/maps/dir/?api=1&amp;origin=38.410762%2C27.176981&amp;destination=38.465171%2C27.111266&amp;travelmode=driving</t>
        </is>
      </c>
      <c r="E247" s="131" t="inlineStr">
        <is>
          <t>Hayır</t>
        </is>
      </c>
      <c r="F247" s="131" t="inlineStr">
        <is>
          <t>HAL DEPO</t>
        </is>
      </c>
      <c r="G247" s="131" t="n">
        <v>0.8</v>
      </c>
      <c r="H247" s="131" t="inlineStr">
        <is>
          <t>https://www.google.com/maps/dir/?api=1&amp;origin=38.410762%2C27.176981&amp;destination=38.412%2C27.168&amp;travelmode=driving</t>
        </is>
      </c>
      <c r="I247" s="131" t="inlineStr">
        <is>
          <t>ŞİRİNYER</t>
        </is>
      </c>
      <c r="J247" s="131" t="n">
        <v>2.3</v>
      </c>
      <c r="K247" s="131" t="inlineStr">
        <is>
          <t>https://www.google.com/maps/dir/?api=1&amp;origin=38.410762%2C27.176981&amp;destination=38.399377%2C27.155469&amp;travelmode=driving</t>
        </is>
      </c>
      <c r="L247" s="131" t="inlineStr">
        <is>
          <t>BUCA2</t>
        </is>
      </c>
      <c r="M247" s="131" t="n">
        <v>3.1</v>
      </c>
      <c r="N247" s="131" t="inlineStr">
        <is>
          <t>https://www.google.com/maps/dir/?api=1&amp;origin=38.410762%2C27.176981&amp;destination=38.394722%2C27.148207&amp;travelmode=driving</t>
        </is>
      </c>
      <c r="O247" s="131" t="inlineStr">
        <is>
          <t>Gerçek - Google Places (Barış Cd No:42)</t>
        </is>
      </c>
    </row>
    <row r="248" ht="15" customHeight="1" s="113">
      <c r="A248" s="131" t="inlineStr">
        <is>
          <t>KORKUT KORKMAZ</t>
        </is>
      </c>
      <c r="B248" s="131" t="inlineStr">
        <is>
          <t>OSMANGAZİ</t>
        </is>
      </c>
      <c r="C248" s="131" t="n">
        <v>0.9</v>
      </c>
      <c r="D248" s="131" t="inlineStr">
        <is>
          <t>https://www.google.com/maps/dir/?api=1&amp;origin=38.467192%2C27.121842&amp;destination=38.465171%2C27.111266&amp;travelmode=driving</t>
        </is>
      </c>
      <c r="E248" s="131" t="inlineStr">
        <is>
          <t>Hayır</t>
        </is>
      </c>
      <c r="F248" s="131" t="inlineStr">
        <is>
          <t>BAYRAKLI</t>
        </is>
      </c>
      <c r="G248" s="131" t="n">
        <v>0.6</v>
      </c>
      <c r="H248" s="131" t="inlineStr">
        <is>
          <t>https://www.google.com/maps/dir/?api=1&amp;origin=38.467192%2C27.121842&amp;destination=38.471686%2C27.11778&amp;travelmode=driving</t>
        </is>
      </c>
      <c r="I248" s="131" t="inlineStr">
        <is>
          <t>KARŞIYAKA-1</t>
        </is>
      </c>
      <c r="J248" s="131" t="n">
        <v>0.9</v>
      </c>
      <c r="K248" s="131" t="inlineStr">
        <is>
          <t>https://www.google.com/maps/dir/?api=1&amp;origin=38.467192%2C27.121842&amp;destination=38.465171%2C27.111266&amp;travelmode=driving</t>
        </is>
      </c>
      <c r="L248" s="131" t="inlineStr">
        <is>
          <t>KARŞIYAKA-2</t>
        </is>
      </c>
      <c r="M248" s="131" t="n">
        <v>1.1</v>
      </c>
      <c r="N248" s="131" t="inlineStr">
        <is>
          <t>https://www.google.com/maps/dir/?api=1&amp;origin=38.467192%2C27.121842&amp;destination=38.474585%2C27.113885&amp;travelmode=driving</t>
        </is>
      </c>
      <c r="O248" s="131" t="inlineStr">
        <is>
          <t>Gerçek - Google Places (1851 Sk No:93)</t>
        </is>
      </c>
    </row>
    <row r="249" ht="15" customHeight="1" s="113">
      <c r="A249" s="131" t="inlineStr">
        <is>
          <t>ELİF ŞENÇELEN</t>
        </is>
      </c>
      <c r="B249" s="131" t="inlineStr">
        <is>
          <t>OSMANGAZİ</t>
        </is>
      </c>
      <c r="C249" s="131" t="n">
        <v>7.8</v>
      </c>
      <c r="D249" s="131" t="inlineStr">
        <is>
          <t>https://www.google.com/maps/dir/?api=1&amp;origin=38.465969%2C27.200721&amp;destination=38.465171%2C27.111266&amp;travelmode=driving</t>
        </is>
      </c>
      <c r="E249" s="131" t="inlineStr">
        <is>
          <t>Hayır</t>
        </is>
      </c>
      <c r="F249" s="131" t="inlineStr">
        <is>
          <t>OSMANGAZİ</t>
        </is>
      </c>
      <c r="G249" s="131" t="n">
        <v>0.5</v>
      </c>
      <c r="H249" s="131" t="inlineStr">
        <is>
          <t>https://www.google.com/maps/dir/?api=1&amp;origin=38.465969%2C27.200721&amp;destination=38.464877%2C27.194834&amp;travelmode=driving</t>
        </is>
      </c>
      <c r="I249" s="131" t="inlineStr">
        <is>
          <t>MANAVKUYU</t>
        </is>
      </c>
      <c r="J249" s="131" t="n">
        <v>1.6</v>
      </c>
      <c r="K249" s="131" t="inlineStr">
        <is>
          <t>https://www.google.com/maps/dir/?api=1&amp;origin=38.465969%2C27.200721&amp;destination=38.4625711%2C27.1824038&amp;travelmode=driving</t>
        </is>
      </c>
      <c r="L249" s="131" t="inlineStr">
        <is>
          <t>ÇAMDİBİ</t>
        </is>
      </c>
      <c r="M249" s="131" t="n">
        <v>3.1</v>
      </c>
      <c r="N249" s="131" t="inlineStr">
        <is>
          <t>https://www.google.com/maps/dir/?api=1&amp;origin=38.465969%2C27.200721&amp;destination=38.438109%2C27.19608&amp;travelmode=driving</t>
        </is>
      </c>
      <c r="O249" s="131" t="inlineStr">
        <is>
          <t>Gerçek - Google Places (Yüzbaşı İbrahim Hakkı Cd No:207)</t>
        </is>
      </c>
    </row>
    <row r="250" ht="15" customHeight="1" s="113">
      <c r="A250" s="131" t="inlineStr">
        <is>
          <t>BİLAL YANKIN</t>
        </is>
      </c>
      <c r="B250" s="131" t="inlineStr">
        <is>
          <t>OSMANGAZİ</t>
        </is>
      </c>
      <c r="C250" s="131" t="n">
        <v>5.8</v>
      </c>
      <c r="D250" s="131" t="inlineStr">
        <is>
          <t>https://www.google.com/maps/dir/?api=1&amp;origin=38.473498%2C27.176702&amp;destination=38.465171%2C27.111266&amp;travelmode=driving</t>
        </is>
      </c>
      <c r="E250" s="131" t="inlineStr">
        <is>
          <t>Hayır</t>
        </is>
      </c>
      <c r="F250" s="131" t="inlineStr">
        <is>
          <t>MANAVKUYU</t>
        </is>
      </c>
      <c r="G250" s="131" t="n">
        <v>1.3</v>
      </c>
      <c r="H250" s="131" t="inlineStr">
        <is>
          <t>https://www.google.com/maps/dir/?api=1&amp;origin=38.473498%2C27.176702&amp;destination=38.4625711%2C27.1824038&amp;travelmode=driving</t>
        </is>
      </c>
      <c r="I250" s="131" t="inlineStr">
        <is>
          <t>OSMANGAZİ</t>
        </is>
      </c>
      <c r="J250" s="131" t="n">
        <v>1.8</v>
      </c>
      <c r="K250" s="131" t="inlineStr">
        <is>
          <t>https://www.google.com/maps/dir/?api=1&amp;origin=38.473498%2C27.176702&amp;destination=38.464877%2C27.194834&amp;travelmode=driving</t>
        </is>
      </c>
      <c r="L250" s="131" t="inlineStr">
        <is>
          <t>GÜMÜŞPALA</t>
        </is>
      </c>
      <c r="M250" s="131" t="n">
        <v>3.5</v>
      </c>
      <c r="N250" s="131" t="inlineStr">
        <is>
          <t>https://www.google.com/maps/dir/?api=1&amp;origin=38.473498%2C27.176702&amp;destination=38.469293%2C27.136971&amp;travelmode=driving</t>
        </is>
      </c>
      <c r="O250" s="131" t="inlineStr">
        <is>
          <t>Gerçek - Google Places (2124/1 Sk No:12)</t>
        </is>
      </c>
    </row>
    <row r="251" ht="15" customHeight="1" s="113">
      <c r="A251" s="131" t="inlineStr">
        <is>
          <t>MELİSA YILDIZ</t>
        </is>
      </c>
      <c r="B251" s="131" t="inlineStr">
        <is>
          <t>OSMANGAZİ</t>
        </is>
      </c>
      <c r="C251" s="131" t="n">
        <v>8.5</v>
      </c>
      <c r="D251" s="131" t="inlineStr">
        <is>
          <t>https://www.google.com/maps/dir/?api=1&amp;origin=38.479506%2C27.206987&amp;destination=38.465171%2C27.111266&amp;travelmode=driving</t>
        </is>
      </c>
      <c r="E251" s="131" t="inlineStr">
        <is>
          <t>Hayır</t>
        </is>
      </c>
      <c r="F251" s="131" t="inlineStr">
        <is>
          <t>OSMANGAZİ</t>
        </is>
      </c>
      <c r="G251" s="131" t="n">
        <v>1.9</v>
      </c>
      <c r="H251" s="131" t="inlineStr">
        <is>
          <t>https://www.google.com/maps/dir/?api=1&amp;origin=38.479506%2C27.206987&amp;destination=38.464877%2C27.194834&amp;travelmode=driving</t>
        </is>
      </c>
      <c r="I251" s="131" t="inlineStr">
        <is>
          <t>MANAVKUYU</t>
        </is>
      </c>
      <c r="J251" s="131" t="n">
        <v>2.9</v>
      </c>
      <c r="K251" s="131" t="inlineStr">
        <is>
          <t>https://www.google.com/maps/dir/?api=1&amp;origin=38.479506%2C27.206987&amp;destination=38.4625711%2C27.1824038&amp;travelmode=driving</t>
        </is>
      </c>
      <c r="L251" s="131" t="inlineStr">
        <is>
          <t>ÇAMDİBİ</t>
        </is>
      </c>
      <c r="M251" s="131" t="n">
        <v>4.7</v>
      </c>
      <c r="N251" s="131" t="inlineStr">
        <is>
          <t>https://www.google.com/maps/dir/?api=1&amp;origin=38.479506%2C27.206987&amp;destination=38.438109%2C27.19608&amp;travelmode=driving</t>
        </is>
      </c>
      <c r="O251" s="131" t="inlineStr">
        <is>
          <t>Gerçek - Google Places (796 Sk No:9)</t>
        </is>
      </c>
    </row>
    <row r="252" ht="15" customHeight="1" s="113">
      <c r="A252" s="131" t="inlineStr">
        <is>
          <t>SEMİH YALAMAÇ</t>
        </is>
      </c>
      <c r="B252" s="131" t="inlineStr">
        <is>
          <t>OSMANGAZİ</t>
        </is>
      </c>
      <c r="C252" s="131" t="n">
        <v>9.6</v>
      </c>
      <c r="D252" s="131" t="inlineStr">
        <is>
          <t>https://www.google.com/maps/dir/?api=1&amp;origin=38.463856%2C27.22196&amp;destination=38.465171%2C27.111266&amp;travelmode=driving</t>
        </is>
      </c>
      <c r="E252" s="131" t="inlineStr">
        <is>
          <t>Hayır</t>
        </is>
      </c>
      <c r="F252" s="131" t="inlineStr">
        <is>
          <t>OSMANGAZİ</t>
        </is>
      </c>
      <c r="G252" s="131" t="n">
        <v>2.4</v>
      </c>
      <c r="H252" s="131" t="inlineStr">
        <is>
          <t>https://www.google.com/maps/dir/?api=1&amp;origin=38.463856%2C27.22196&amp;destination=38.464877%2C27.194834&amp;travelmode=driving</t>
        </is>
      </c>
      <c r="I252" s="131" t="inlineStr">
        <is>
          <t>YEŞİLOVA</t>
        </is>
      </c>
      <c r="J252" s="131" t="n">
        <v>3.4</v>
      </c>
      <c r="K252" s="131" t="inlineStr">
        <is>
          <t>https://www.google.com/maps/dir/?api=1&amp;origin=38.463856%2C27.22196&amp;destination=38.436005%2C27.206807&amp;travelmode=driving</t>
        </is>
      </c>
      <c r="L252" s="131" t="inlineStr">
        <is>
          <t>MANAVKUYU</t>
        </is>
      </c>
      <c r="M252" s="131" t="n">
        <v>3.4</v>
      </c>
      <c r="N252" s="131" t="inlineStr">
        <is>
          <t>https://www.google.com/maps/dir/?api=1&amp;origin=38.463856%2C27.22196&amp;destination=38.4625711%2C27.1824038&amp;travelmode=driving</t>
        </is>
      </c>
      <c r="O252" s="131" t="inlineStr">
        <is>
          <t>Gerçek - Google Places (77 Sk No:17)</t>
        </is>
      </c>
    </row>
    <row r="253" ht="15" customHeight="1" s="113">
      <c r="A253" s="131" t="inlineStr">
        <is>
          <t>YILMAZ OĞUZ</t>
        </is>
      </c>
      <c r="B253" s="131" t="inlineStr">
        <is>
          <t>OSMANGAZİ</t>
        </is>
      </c>
      <c r="C253" s="131" t="n">
        <v>7.5</v>
      </c>
      <c r="D253" s="131" t="inlineStr">
        <is>
          <t>https://www.google.com/maps/dir/?api=1&amp;origin=38.475997%2C27.125488&amp;destination=38.438109%2C27.19608&amp;travelmode=driving</t>
        </is>
      </c>
      <c r="E253" s="131" t="inlineStr">
        <is>
          <t>Hayır</t>
        </is>
      </c>
      <c r="F253" s="131" t="inlineStr">
        <is>
          <t>BAYRAKLI</t>
        </is>
      </c>
      <c r="G253" s="131" t="n">
        <v>0.8</v>
      </c>
      <c r="H253" s="131" t="inlineStr">
        <is>
          <t>https://www.google.com/maps/dir/?api=1&amp;origin=38.475997%2C27.125488&amp;destination=38.471686%2C27.11778&amp;travelmode=driving</t>
        </is>
      </c>
      <c r="I253" s="131" t="inlineStr">
        <is>
          <t>KARŞIYAKA-2</t>
        </is>
      </c>
      <c r="J253" s="131" t="n">
        <v>1</v>
      </c>
      <c r="K253" s="131" t="inlineStr">
        <is>
          <t>https://www.google.com/maps/dir/?api=1&amp;origin=38.475997%2C27.125488&amp;destination=38.474585%2C27.113885&amp;travelmode=driving</t>
        </is>
      </c>
      <c r="L253" s="131" t="inlineStr">
        <is>
          <t>GÜMÜŞPALA</t>
        </is>
      </c>
      <c r="M253" s="131" t="n">
        <v>1.2</v>
      </c>
      <c r="N253" s="131" t="inlineStr">
        <is>
          <t>https://www.google.com/maps/dir/?api=1&amp;origin=38.475997%2C27.125488&amp;destination=38.469293%2C27.136971&amp;travelmode=driving</t>
        </is>
      </c>
      <c r="O253" s="131" t="inlineStr">
        <is>
          <t>Gerçek - Google Places (7308 Sk No:52)</t>
        </is>
      </c>
    </row>
    <row r="254" ht="15" customHeight="1" s="113">
      <c r="A254" s="131" t="inlineStr">
        <is>
          <t>RIDVAN BAYRAK</t>
        </is>
      </c>
      <c r="B254" s="131" t="inlineStr">
        <is>
          <t>OSMANGAZİ</t>
        </is>
      </c>
      <c r="C254" s="131" t="n">
        <v>5.9</v>
      </c>
      <c r="D254" s="131" t="inlineStr">
        <is>
          <t>https://www.google.com/maps/dir/?api=1&amp;origin=38.490263%2C27.209305&amp;destination=38.438109%2C27.19608&amp;travelmode=driving</t>
        </is>
      </c>
      <c r="E254" s="131" t="inlineStr">
        <is>
          <t>Hayır</t>
        </is>
      </c>
      <c r="F254" s="131" t="inlineStr">
        <is>
          <t>OSMANGAZİ</t>
        </is>
      </c>
      <c r="G254" s="131" t="n">
        <v>3.1</v>
      </c>
      <c r="H254" s="131" t="inlineStr">
        <is>
          <t>https://www.google.com/maps/dir/?api=1&amp;origin=38.490263%2C27.209305&amp;destination=38.464877%2C27.194834&amp;travelmode=driving</t>
        </is>
      </c>
      <c r="I254" s="131" t="inlineStr">
        <is>
          <t>MANAVKUYU</t>
        </is>
      </c>
      <c r="J254" s="131" t="n">
        <v>3.9</v>
      </c>
      <c r="K254" s="131" t="inlineStr">
        <is>
          <t>https://www.google.com/maps/dir/?api=1&amp;origin=38.490263%2C27.209305&amp;destination=38.4625711%2C27.1824038&amp;travelmode=driving</t>
        </is>
      </c>
      <c r="L254" s="131" t="inlineStr">
        <is>
          <t>ÇAMDİBİ</t>
        </is>
      </c>
      <c r="M254" s="131" t="n">
        <v>5.9</v>
      </c>
      <c r="N254" s="131" t="inlineStr">
        <is>
          <t>https://www.google.com/maps/dir/?api=1&amp;origin=38.490263%2C27.209305&amp;destination=38.438109%2C27.19608&amp;travelmode=driving</t>
        </is>
      </c>
      <c r="O254" s="131" t="inlineStr">
        <is>
          <t>Gerçek - Google Places (1027 Sk No:7)</t>
        </is>
      </c>
    </row>
    <row r="255" ht="15" customHeight="1" s="113">
      <c r="A255" s="131" t="inlineStr">
        <is>
          <t>MUHAMMET KARAMAN</t>
        </is>
      </c>
      <c r="B255" s="131" t="inlineStr">
        <is>
          <t>GEDİZ</t>
        </is>
      </c>
      <c r="C255" s="131" t="n">
        <v>8.4</v>
      </c>
      <c r="D255" s="131" t="inlineStr">
        <is>
          <t>https://www.google.com/maps/dir/?api=1&amp;origin=38.3718%2C27.150825&amp;destination=38.438109%2C27.19608&amp;travelmode=driving</t>
        </is>
      </c>
      <c r="E255" s="131" t="inlineStr">
        <is>
          <t>Hayır</t>
        </is>
      </c>
      <c r="F255" s="131" t="inlineStr">
        <is>
          <t>BUCA</t>
        </is>
      </c>
      <c r="G255" s="131" t="n">
        <v>0.1</v>
      </c>
      <c r="H255" s="131" t="inlineStr">
        <is>
          <t>https://www.google.com/maps/dir/?api=1&amp;origin=38.3718%2C27.150825&amp;destination=38.373039%2C27.150591&amp;travelmode=driving</t>
        </is>
      </c>
      <c r="I255" s="131" t="inlineStr">
        <is>
          <t>GEDİZ</t>
        </is>
      </c>
      <c r="J255" s="131" t="n">
        <v>0.8</v>
      </c>
      <c r="K255" s="131" t="inlineStr">
        <is>
          <t>https://www.google.com/maps/dir/?api=1&amp;origin=38.3718%2C27.150825&amp;destination=38.37066%2C27.159618&amp;travelmode=driving</t>
        </is>
      </c>
      <c r="L255" s="131" t="inlineStr">
        <is>
          <t>ŞİRİNYER 2</t>
        </is>
      </c>
      <c r="M255" s="131" t="n">
        <v>2.1</v>
      </c>
      <c r="N255" s="131" t="inlineStr">
        <is>
          <t>https://www.google.com/maps/dir/?api=1&amp;origin=38.3718%2C27.150825&amp;destination=38.3911321%2C27.1511743&amp;travelmode=driving</t>
        </is>
      </c>
      <c r="O255" s="131" t="inlineStr">
        <is>
          <t>Gerçek - Google Places (647/18 Sk No:3)</t>
        </is>
      </c>
    </row>
    <row r="256" ht="15" customHeight="1" s="113">
      <c r="A256" s="131" t="inlineStr">
        <is>
          <t>VOLKAN MERCAN</t>
        </is>
      </c>
      <c r="B256" s="131" t="inlineStr">
        <is>
          <t>GEDİZ</t>
        </is>
      </c>
      <c r="C256" s="131" t="n">
        <v>6.1</v>
      </c>
      <c r="D256" s="131" t="inlineStr">
        <is>
          <t>https://www.google.com/maps/dir/?api=1&amp;origin=38.396694%2C27.14958&amp;destination=38.438109%2C27.19608&amp;travelmode=driving</t>
        </is>
      </c>
      <c r="E256" s="131" t="inlineStr">
        <is>
          <t>Hayır</t>
        </is>
      </c>
      <c r="F256" s="131" t="inlineStr">
        <is>
          <t>BUCA2</t>
        </is>
      </c>
      <c r="G256" s="131" t="n">
        <v>0.2</v>
      </c>
      <c r="H256" s="131" t="inlineStr">
        <is>
          <t>https://www.google.com/maps/dir/?api=1&amp;origin=38.396694%2C27.14958&amp;destination=38.394722%2C27.148207&amp;travelmode=driving</t>
        </is>
      </c>
      <c r="I256" s="131" t="inlineStr">
        <is>
          <t>ŞİRİNYER</t>
        </is>
      </c>
      <c r="J256" s="131" t="n">
        <v>0.6</v>
      </c>
      <c r="K256" s="131" t="inlineStr">
        <is>
          <t>https://www.google.com/maps/dir/?api=1&amp;origin=38.396694%2C27.14958&amp;destination=38.399377%2C27.155469&amp;travelmode=driving</t>
        </is>
      </c>
      <c r="L256" s="131" t="inlineStr">
        <is>
          <t>ŞİRİNYER 2</t>
        </is>
      </c>
      <c r="M256" s="131" t="n">
        <v>0.6</v>
      </c>
      <c r="N256" s="131" t="inlineStr">
        <is>
          <t>https://www.google.com/maps/dir/?api=1&amp;origin=38.396694%2C27.14958&amp;destination=38.3911321%2C27.1511743&amp;travelmode=driving</t>
        </is>
      </c>
      <c r="O256" s="131" t="inlineStr">
        <is>
          <t>Gerçek - Google Places (397 Sk No:13)</t>
        </is>
      </c>
    </row>
    <row r="257" ht="15" customHeight="1" s="113">
      <c r="A257" s="131" t="inlineStr">
        <is>
          <t>ELİF GÜNDEM</t>
        </is>
      </c>
      <c r="B257" s="131" t="inlineStr">
        <is>
          <t>GEDİZ</t>
        </is>
      </c>
      <c r="C257" s="131" t="n">
        <v>7.4</v>
      </c>
      <c r="D257" s="131" t="inlineStr">
        <is>
          <t>https://www.google.com/maps/dir/?api=1&amp;origin=38.374243%2C27.170334&amp;destination=38.438109%2C27.19608&amp;travelmode=driving</t>
        </is>
      </c>
      <c r="E257" s="131" t="inlineStr">
        <is>
          <t>Hayır</t>
        </is>
      </c>
      <c r="F257" s="131" t="inlineStr">
        <is>
          <t>GEDİZ</t>
        </is>
      </c>
      <c r="G257" s="131" t="n">
        <v>1</v>
      </c>
      <c r="H257" s="131" t="inlineStr">
        <is>
          <t>https://www.google.com/maps/dir/?api=1&amp;origin=38.374243%2C27.170334&amp;destination=38.37066%2C27.159618&amp;travelmode=driving</t>
        </is>
      </c>
      <c r="I257" s="131" t="inlineStr">
        <is>
          <t>BUCA</t>
        </is>
      </c>
      <c r="J257" s="131" t="n">
        <v>1.7</v>
      </c>
      <c r="K257" s="131" t="inlineStr">
        <is>
          <t>https://www.google.com/maps/dir/?api=1&amp;origin=38.374243%2C27.170334&amp;destination=38.373039%2C27.150591&amp;travelmode=driving</t>
        </is>
      </c>
      <c r="L257" s="131" t="inlineStr">
        <is>
          <t>ŞİRİNYER 2</t>
        </is>
      </c>
      <c r="M257" s="131" t="n">
        <v>2.5</v>
      </c>
      <c r="N257" s="131" t="inlineStr">
        <is>
          <t>https://www.google.com/maps/dir/?api=1&amp;origin=38.374243%2C27.170334&amp;destination=38.3911321%2C27.1511743&amp;travelmode=driving</t>
        </is>
      </c>
      <c r="O257" s="131" t="inlineStr">
        <is>
          <t>Gerçek - Google Places (290/8 Sk No:41)</t>
        </is>
      </c>
    </row>
    <row r="258" ht="15" customHeight="1" s="113">
      <c r="A258" s="131" t="inlineStr">
        <is>
          <t>DİLAN SALAR</t>
        </is>
      </c>
      <c r="B258" s="131" t="inlineStr">
        <is>
          <t>GEDİZ</t>
        </is>
      </c>
      <c r="C258" s="131" t="n">
        <v>9.199999999999999</v>
      </c>
      <c r="D258" s="131" t="inlineStr">
        <is>
          <t>https://www.google.com/maps/dir/?api=1&amp;origin=38.366788%2C27.142564&amp;destination=38.438109%2C27.19608&amp;travelmode=driving</t>
        </is>
      </c>
      <c r="E258" s="131" t="inlineStr">
        <is>
          <t>Hayır</t>
        </is>
      </c>
      <c r="F258" s="131" t="inlineStr">
        <is>
          <t>BUCA</t>
        </is>
      </c>
      <c r="G258" s="131" t="n">
        <v>1</v>
      </c>
      <c r="H258" s="131" t="inlineStr">
        <is>
          <t>https://www.google.com/maps/dir/?api=1&amp;origin=38.366788%2C27.142564&amp;destination=38.373039%2C27.150591&amp;travelmode=driving</t>
        </is>
      </c>
      <c r="I258" s="131" t="inlineStr">
        <is>
          <t>GEDİZ</t>
        </is>
      </c>
      <c r="J258" s="131" t="n">
        <v>1.5</v>
      </c>
      <c r="K258" s="131" t="inlineStr">
        <is>
          <t>https://www.google.com/maps/dir/?api=1&amp;origin=38.366788%2C27.142564&amp;destination=38.37066%2C27.159618&amp;travelmode=driving</t>
        </is>
      </c>
      <c r="L258" s="131" t="inlineStr">
        <is>
          <t>ŞİRİNYER 2</t>
        </is>
      </c>
      <c r="M258" s="131" t="n">
        <v>2.8</v>
      </c>
      <c r="N258" s="131" t="inlineStr">
        <is>
          <t>https://www.google.com/maps/dir/?api=1&amp;origin=38.366788%2C27.142564&amp;destination=38.3911321%2C27.1511743&amp;travelmode=driving</t>
        </is>
      </c>
      <c r="O258" s="131" t="inlineStr">
        <is>
          <t>Gerçek - Google Places (690/6 Sk No:20)</t>
        </is>
      </c>
    </row>
    <row r="259" ht="15" customHeight="1" s="113">
      <c r="A259" s="131" t="inlineStr">
        <is>
          <t>LEYLA BARAN</t>
        </is>
      </c>
      <c r="B259" s="131" t="inlineStr">
        <is>
          <t>GEDİZ</t>
        </is>
      </c>
      <c r="C259" s="131" t="n">
        <v>10.3</v>
      </c>
      <c r="D259" s="131" t="inlineStr">
        <is>
          <t>https://www.google.com/maps/dir/?api=1&amp;origin=38.37231%2C27.155353&amp;destination=38.4625711%2C27.1824038&amp;travelmode=driving</t>
        </is>
      </c>
      <c r="E259" s="131" t="inlineStr">
        <is>
          <t>Hayır</t>
        </is>
      </c>
      <c r="F259" s="131" t="inlineStr">
        <is>
          <t>GEDİZ</t>
        </is>
      </c>
      <c r="G259" s="131" t="n">
        <v>0.4</v>
      </c>
      <c r="H259" s="131" t="inlineStr">
        <is>
          <t>https://www.google.com/maps/dir/?api=1&amp;origin=38.37231%2C27.155353&amp;destination=38.37066%2C27.159618&amp;travelmode=driving</t>
        </is>
      </c>
      <c r="I259" s="131" t="inlineStr">
        <is>
          <t>BUCA</t>
        </is>
      </c>
      <c r="J259" s="131" t="n">
        <v>0.4</v>
      </c>
      <c r="K259" s="131" t="inlineStr">
        <is>
          <t>https://www.google.com/maps/dir/?api=1&amp;origin=38.37231%2C27.155353&amp;destination=38.373039%2C27.150591&amp;travelmode=driving</t>
        </is>
      </c>
      <c r="L259" s="131" t="inlineStr">
        <is>
          <t>ŞİRİNYER 2</t>
        </is>
      </c>
      <c r="M259" s="131" t="n">
        <v>2.1</v>
      </c>
      <c r="N259" s="131" t="inlineStr">
        <is>
          <t>https://www.google.com/maps/dir/?api=1&amp;origin=38.37231%2C27.155353&amp;destination=38.3911321%2C27.1511743&amp;travelmode=driving</t>
        </is>
      </c>
      <c r="O259" s="131" t="inlineStr">
        <is>
          <t>Gerçek - Google Places (289/48 Sk No:41)</t>
        </is>
      </c>
    </row>
    <row r="260" ht="15" customHeight="1" s="113">
      <c r="A260" s="131" t="inlineStr">
        <is>
          <t>ZEYNEP İBİŞ</t>
        </is>
      </c>
      <c r="B260" s="131" t="inlineStr">
        <is>
          <t>GEDİZ</t>
        </is>
      </c>
      <c r="C260" s="131" t="n">
        <v>11.1</v>
      </c>
      <c r="D260" s="131" t="inlineStr">
        <is>
          <t>https://www.google.com/maps/dir/?api=1&amp;origin=38.365382%2C27.151432&amp;destination=38.4625711%2C27.1824038&amp;travelmode=driving</t>
        </is>
      </c>
      <c r="E260" s="131" t="inlineStr">
        <is>
          <t>Hayır</t>
        </is>
      </c>
      <c r="F260" s="131" t="inlineStr">
        <is>
          <t>BUCA</t>
        </is>
      </c>
      <c r="G260" s="131" t="n">
        <v>0.9</v>
      </c>
      <c r="H260" s="131" t="inlineStr">
        <is>
          <t>https://www.google.com/maps/dir/?api=1&amp;origin=38.365382%2C27.151432&amp;destination=38.373039%2C27.150591&amp;travelmode=driving</t>
        </is>
      </c>
      <c r="I260" s="131" t="inlineStr">
        <is>
          <t>GEDİZ</t>
        </is>
      </c>
      <c r="J260" s="131" t="n">
        <v>0.9</v>
      </c>
      <c r="K260" s="131" t="inlineStr">
        <is>
          <t>https://www.google.com/maps/dir/?api=1&amp;origin=38.365382%2C27.151432&amp;destination=38.37066%2C27.159618&amp;travelmode=driving</t>
        </is>
      </c>
      <c r="L260" s="131" t="inlineStr">
        <is>
          <t>ŞİRİNYER 2</t>
        </is>
      </c>
      <c r="M260" s="131" t="n">
        <v>2.9</v>
      </c>
      <c r="N260" s="131" t="inlineStr">
        <is>
          <t>https://www.google.com/maps/dir/?api=1&amp;origin=38.365382%2C27.151432&amp;destination=38.3911321%2C27.1511743&amp;travelmode=driving</t>
        </is>
      </c>
      <c r="O260" s="131" t="inlineStr">
        <is>
          <t>Gerçek - Google Places (695/1 Sk No:32)</t>
        </is>
      </c>
    </row>
    <row r="261" ht="15" customHeight="1" s="113">
      <c r="A261" s="131" t="inlineStr">
        <is>
          <t>ALP DENİZ KAYA</t>
        </is>
      </c>
      <c r="B261" s="131" t="inlineStr">
        <is>
          <t>GEDİZ</t>
        </is>
      </c>
      <c r="C261" s="131" t="n">
        <v>7.3</v>
      </c>
      <c r="D261" s="131" t="inlineStr">
        <is>
          <t>https://www.google.com/maps/dir/?api=1&amp;origin=38.399439%2C27.205228&amp;destination=38.4625711%2C27.1824038&amp;travelmode=driving</t>
        </is>
      </c>
      <c r="E261" s="131" t="inlineStr">
        <is>
          <t>Hayır</t>
        </is>
      </c>
      <c r="F261" s="131" t="inlineStr">
        <is>
          <t>HAL DEPO</t>
        </is>
      </c>
      <c r="G261" s="131" t="n">
        <v>3.5</v>
      </c>
      <c r="H261" s="131" t="inlineStr">
        <is>
          <t>https://www.google.com/maps/dir/?api=1&amp;origin=38.399439%2C27.205228&amp;destination=38.412%2C27.168&amp;travelmode=driving</t>
        </is>
      </c>
      <c r="I261" s="131" t="inlineStr">
        <is>
          <t>YEŞİLOVA</t>
        </is>
      </c>
      <c r="J261" s="131" t="n">
        <v>4.1</v>
      </c>
      <c r="K261" s="131" t="inlineStr">
        <is>
          <t>https://www.google.com/maps/dir/?api=1&amp;origin=38.399439%2C27.205228&amp;destination=38.436005%2C27.206807&amp;travelmode=driving</t>
        </is>
      </c>
      <c r="L261" s="131" t="inlineStr">
        <is>
          <t>ŞİRİNYER</t>
        </is>
      </c>
      <c r="M261" s="131" t="n">
        <v>4.3</v>
      </c>
      <c r="N261" s="131" t="inlineStr">
        <is>
          <t>https://www.google.com/maps/dir/?api=1&amp;origin=38.399439%2C27.205228&amp;destination=38.399377%2C27.155469&amp;travelmode=driving</t>
        </is>
      </c>
      <c r="O261" s="131" t="inlineStr">
        <is>
          <t>Gerçek - Google Places (1266 Sk No:4 civarı)</t>
        </is>
      </c>
    </row>
    <row r="262" ht="15" customHeight="1" s="113">
      <c r="A262" s="131" t="inlineStr">
        <is>
          <t>ILYAS  SAPAROV</t>
        </is>
      </c>
      <c r="B262" s="131" t="inlineStr">
        <is>
          <t>GEDİZ</t>
        </is>
      </c>
      <c r="C262" s="131" t="n">
        <v>10.6</v>
      </c>
      <c r="D262" s="131" t="inlineStr">
        <is>
          <t>https://www.google.com/maps/dir/?api=1&amp;origin=38.42%2C27.073&amp;destination=38.4625711%2C27.1824038&amp;travelmode=driving</t>
        </is>
      </c>
      <c r="E262" s="131" t="inlineStr">
        <is>
          <t>Hayır</t>
        </is>
      </c>
      <c r="F262" s="131" t="inlineStr">
        <is>
          <t>MENDERES DEPO</t>
        </is>
      </c>
      <c r="G262" s="131" t="n">
        <v>2.3</v>
      </c>
      <c r="H262" s="131" t="inlineStr">
        <is>
          <t>https://www.google.com/maps/dir/?api=1&amp;origin=38.42%2C27.073&amp;destination=38.441%2C27.072&amp;travelmode=driving</t>
        </is>
      </c>
      <c r="I262" s="131" t="inlineStr">
        <is>
          <t>GÖZTEPE</t>
        </is>
      </c>
      <c r="J262" s="131" t="n">
        <v>2.7</v>
      </c>
      <c r="K262" s="131" t="inlineStr">
        <is>
          <t>https://www.google.com/maps/dir/?api=1&amp;origin=38.42%2C27.073&amp;destination=38.401328%2C27.093267&amp;travelmode=driving</t>
        </is>
      </c>
      <c r="L262" s="131" t="inlineStr">
        <is>
          <t>POLİGON</t>
        </is>
      </c>
      <c r="M262" s="131" t="n">
        <v>2.8</v>
      </c>
      <c r="N262" s="131" t="inlineStr">
        <is>
          <t>https://www.google.com/maps/dir/?api=1&amp;origin=38.42%2C27.073&amp;destination=38.395182%2C27.075087&amp;travelmode=driving</t>
        </is>
      </c>
      <c r="O262" s="131" t="inlineStr">
        <is>
          <t>Dummy - değiştiriniz</t>
        </is>
      </c>
    </row>
    <row r="263" ht="15" customHeight="1" s="113">
      <c r="A263" s="131" t="inlineStr">
        <is>
          <t>MÜZEYYEN BAKIR</t>
        </is>
      </c>
      <c r="B263" s="131" t="inlineStr">
        <is>
          <t>GEDİZ</t>
        </is>
      </c>
      <c r="C263" s="131" t="n">
        <v>10.6</v>
      </c>
      <c r="D263" s="131" t="inlineStr">
        <is>
          <t>https://www.google.com/maps/dir/?api=1&amp;origin=38.368084%2C27.162726&amp;destination=38.4625711%2C27.1824038&amp;travelmode=driving</t>
        </is>
      </c>
      <c r="E263" s="131" t="inlineStr">
        <is>
          <t>Hayır</t>
        </is>
      </c>
      <c r="F263" s="131" t="inlineStr">
        <is>
          <t>GEDİZ</t>
        </is>
      </c>
      <c r="G263" s="131" t="n">
        <v>0.4</v>
      </c>
      <c r="H263" s="131" t="inlineStr">
        <is>
          <t>https://www.google.com/maps/dir/?api=1&amp;origin=38.368084%2C27.162726&amp;destination=38.37066%2C27.159618&amp;travelmode=driving</t>
        </is>
      </c>
      <c r="I263" s="131" t="inlineStr">
        <is>
          <t>BUCA</t>
        </is>
      </c>
      <c r="J263" s="131" t="n">
        <v>1.2</v>
      </c>
      <c r="K263" s="131" t="inlineStr">
        <is>
          <t>https://www.google.com/maps/dir/?api=1&amp;origin=38.368084%2C27.162726&amp;destination=38.373039%2C27.150591&amp;travelmode=driving</t>
        </is>
      </c>
      <c r="L263" s="131" t="inlineStr">
        <is>
          <t>ŞİRİNYER 2</t>
        </is>
      </c>
      <c r="M263" s="131" t="n">
        <v>2.8</v>
      </c>
      <c r="N263" s="131" t="inlineStr">
        <is>
          <t>https://www.google.com/maps/dir/?api=1&amp;origin=38.368084%2C27.162726&amp;destination=38.3911321%2C27.1511743&amp;travelmode=driving</t>
        </is>
      </c>
      <c r="O263" s="131" t="inlineStr">
        <is>
          <t>Gerçek - Google Places (293/16 Sk No:3)</t>
        </is>
      </c>
    </row>
    <row r="264" ht="15" customHeight="1" s="113">
      <c r="A264" s="131" t="inlineStr">
        <is>
          <t>ÖMER METE</t>
        </is>
      </c>
      <c r="B264" s="131" t="inlineStr">
        <is>
          <t>GEDİZ</t>
        </is>
      </c>
      <c r="C264" s="131" t="n">
        <v>6.1</v>
      </c>
      <c r="D264" s="131" t="inlineStr">
        <is>
          <t>https://www.google.com/maps/dir/?api=1&amp;origin=38.417268%2C27.142772&amp;destination=38.4625711%2C27.1824038&amp;travelmode=driving</t>
        </is>
      </c>
      <c r="E264" s="131" t="inlineStr">
        <is>
          <t>Hayır</t>
        </is>
      </c>
      <c r="F264" s="131" t="inlineStr">
        <is>
          <t>YAPICIOĞLU</t>
        </is>
      </c>
      <c r="G264" s="131" t="n">
        <v>0.9</v>
      </c>
      <c r="H264" s="131" t="inlineStr">
        <is>
          <t>https://www.google.com/maps/dir/?api=1&amp;origin=38.417268%2C27.142772&amp;destination=38.41192%2C27.135689&amp;travelmode=driving</t>
        </is>
      </c>
      <c r="I264" s="131" t="inlineStr">
        <is>
          <t>HAL DEPO</t>
        </is>
      </c>
      <c r="J264" s="131" t="n">
        <v>2.3</v>
      </c>
      <c r="K264" s="131" t="inlineStr">
        <is>
          <t>https://www.google.com/maps/dir/?api=1&amp;origin=38.417268%2C27.142772&amp;destination=38.412%2C27.168&amp;travelmode=driving</t>
        </is>
      </c>
      <c r="L264" s="131" t="inlineStr">
        <is>
          <t>ŞİRİNYER</t>
        </is>
      </c>
      <c r="M264" s="131" t="n">
        <v>2.3</v>
      </c>
      <c r="N264" s="131" t="inlineStr">
        <is>
          <t>https://www.google.com/maps/dir/?api=1&amp;origin=38.417268%2C27.142772&amp;destination=38.399377%2C27.155469&amp;travelmode=driving</t>
        </is>
      </c>
      <c r="O264" s="131" t="inlineStr">
        <is>
          <t>Gerçek - Google Places (976 Sk No:9)</t>
        </is>
      </c>
    </row>
    <row r="265" ht="15" customHeight="1" s="113">
      <c r="A265" s="131" t="inlineStr">
        <is>
          <t>CEYLİN TATBAK</t>
        </is>
      </c>
      <c r="B265" s="131" t="inlineStr">
        <is>
          <t>GEDİZ</t>
        </is>
      </c>
      <c r="C265" s="131" t="n">
        <v>11</v>
      </c>
      <c r="D265" s="131" t="inlineStr">
        <is>
          <t>https://www.google.com/maps/dir/?api=1&amp;origin=38.367786%2C27.147112&amp;destination=38.4625711%2C27.1824038&amp;travelmode=driving</t>
        </is>
      </c>
      <c r="E265" s="131" t="inlineStr">
        <is>
          <t>Hayır</t>
        </is>
      </c>
      <c r="F265" s="131" t="inlineStr">
        <is>
          <t>BUCA</t>
        </is>
      </c>
      <c r="G265" s="131" t="n">
        <v>0.7</v>
      </c>
      <c r="H265" s="131" t="inlineStr">
        <is>
          <t>https://www.google.com/maps/dir/?api=1&amp;origin=38.367786%2C27.147112&amp;destination=38.373039%2C27.150591&amp;travelmode=driving</t>
        </is>
      </c>
      <c r="I265" s="131" t="inlineStr">
        <is>
          <t>GEDİZ</t>
        </is>
      </c>
      <c r="J265" s="131" t="n">
        <v>1.1</v>
      </c>
      <c r="K265" s="131" t="inlineStr">
        <is>
          <t>https://www.google.com/maps/dir/?api=1&amp;origin=38.367786%2C27.147112&amp;destination=38.37066%2C27.159618&amp;travelmode=driving</t>
        </is>
      </c>
      <c r="L265" s="131" t="inlineStr">
        <is>
          <t>ŞİRİNYER 2</t>
        </is>
      </c>
      <c r="M265" s="131" t="n">
        <v>2.6</v>
      </c>
      <c r="N265" s="131" t="inlineStr">
        <is>
          <t>https://www.google.com/maps/dir/?api=1&amp;origin=38.367786%2C27.147112&amp;destination=38.3911321%2C27.1511743&amp;travelmode=driving</t>
        </is>
      </c>
      <c r="O265" s="131" t="inlineStr">
        <is>
          <t>Gerçek - Google Places (637/30 Sk No:19)</t>
        </is>
      </c>
    </row>
    <row r="266" ht="15" customHeight="1" s="113">
      <c r="A266" s="131" t="inlineStr">
        <is>
          <t>NECDET ÖZBALADUR</t>
        </is>
      </c>
      <c r="B266" s="131" t="inlineStr">
        <is>
          <t>GEDİZ</t>
        </is>
      </c>
      <c r="C266" s="131" t="n">
        <v>8.800000000000001</v>
      </c>
      <c r="D266" s="131" t="inlineStr">
        <is>
          <t>https://www.google.com/maps/dir/?api=1&amp;origin=38.390423%2C27.140469&amp;destination=38.4625711%2C27.1824038&amp;travelmode=driving</t>
        </is>
      </c>
      <c r="E266" s="131" t="inlineStr">
        <is>
          <t>Hayır</t>
        </is>
      </c>
      <c r="F266" s="131" t="inlineStr">
        <is>
          <t>BUCA2</t>
        </is>
      </c>
      <c r="G266" s="131" t="n">
        <v>0.8</v>
      </c>
      <c r="H266" s="131" t="inlineStr">
        <is>
          <t>https://www.google.com/maps/dir/?api=1&amp;origin=38.390423%2C27.140469&amp;destination=38.394722%2C27.148207&amp;travelmode=driving</t>
        </is>
      </c>
      <c r="I266" s="131" t="inlineStr">
        <is>
          <t>ŞİRİNYER 2</t>
        </is>
      </c>
      <c r="J266" s="131" t="n">
        <v>0.9</v>
      </c>
      <c r="K266" s="131" t="inlineStr">
        <is>
          <t>https://www.google.com/maps/dir/?api=1&amp;origin=38.390423%2C27.140469&amp;destination=38.3911321%2C27.1511743&amp;travelmode=driving</t>
        </is>
      </c>
      <c r="L266" s="131" t="inlineStr">
        <is>
          <t>ŞİRİNYER</t>
        </is>
      </c>
      <c r="M266" s="131" t="n">
        <v>1.6</v>
      </c>
      <c r="N266" s="131" t="inlineStr">
        <is>
          <t>https://www.google.com/maps/dir/?api=1&amp;origin=38.390423%2C27.140469&amp;destination=38.399377%2C27.155469&amp;travelmode=driving</t>
        </is>
      </c>
      <c r="O266" s="131" t="inlineStr">
        <is>
          <t>Gerçek - Google Places (573 Sk No:4)</t>
        </is>
      </c>
    </row>
    <row r="267" ht="15" customHeight="1" s="113">
      <c r="A267" s="131" t="inlineStr">
        <is>
          <t>İHSAN İNMEZ</t>
        </is>
      </c>
      <c r="B267" s="131" t="inlineStr">
        <is>
          <t>GEDİZ</t>
        </is>
      </c>
      <c r="C267" s="131" t="n">
        <v>10.5</v>
      </c>
      <c r="D267" s="131" t="inlineStr">
        <is>
          <t>https://www.google.com/maps/dir/?api=1&amp;origin=38.371664%2C27.151264&amp;destination=38.4625711%2C27.1824038&amp;travelmode=driving</t>
        </is>
      </c>
      <c r="E267" s="131" t="inlineStr">
        <is>
          <t>Hayır</t>
        </is>
      </c>
      <c r="F267" s="131" t="inlineStr">
        <is>
          <t>BUCA</t>
        </is>
      </c>
      <c r="G267" s="131" t="n">
        <v>0.2</v>
      </c>
      <c r="H267" s="131" t="inlineStr">
        <is>
          <t>https://www.google.com/maps/dir/?api=1&amp;origin=38.371664%2C27.151264&amp;destination=38.373039%2C27.150591&amp;travelmode=driving</t>
        </is>
      </c>
      <c r="I267" s="131" t="inlineStr">
        <is>
          <t>GEDİZ</t>
        </is>
      </c>
      <c r="J267" s="131" t="n">
        <v>0.7</v>
      </c>
      <c r="K267" s="131" t="inlineStr">
        <is>
          <t>https://www.google.com/maps/dir/?api=1&amp;origin=38.371664%2C27.151264&amp;destination=38.37066%2C27.159618&amp;travelmode=driving</t>
        </is>
      </c>
      <c r="L267" s="131" t="inlineStr">
        <is>
          <t>ŞİRİNYER 2</t>
        </is>
      </c>
      <c r="M267" s="131" t="n">
        <v>2.2</v>
      </c>
      <c r="N267" s="131" t="inlineStr">
        <is>
          <t>https://www.google.com/maps/dir/?api=1&amp;origin=38.371664%2C27.151264&amp;destination=38.3911321%2C27.1511743&amp;travelmode=driving</t>
        </is>
      </c>
      <c r="O267" s="131" t="inlineStr">
        <is>
          <t>Gerçek - Google Places (647 Sk No:13)</t>
        </is>
      </c>
    </row>
    <row r="268" ht="15" customHeight="1" s="113">
      <c r="A268" s="131" t="inlineStr">
        <is>
          <t>KUTBİDDİN ALTUN</t>
        </is>
      </c>
      <c r="B268" s="131" t="inlineStr">
        <is>
          <t>GEDİZ</t>
        </is>
      </c>
      <c r="C268" s="131" t="n">
        <v>10.6</v>
      </c>
      <c r="D268" s="131" t="inlineStr">
        <is>
          <t>https://www.google.com/maps/dir/?api=1&amp;origin=38.367945%2C27.16393&amp;destination=38.4625711%2C27.1824038&amp;travelmode=driving</t>
        </is>
      </c>
      <c r="E268" s="131" t="inlineStr">
        <is>
          <t>Hayır</t>
        </is>
      </c>
      <c r="F268" s="131" t="inlineStr">
        <is>
          <t>GEDİZ</t>
        </is>
      </c>
      <c r="G268" s="131" t="n">
        <v>0.5</v>
      </c>
      <c r="H268" s="131" t="inlineStr">
        <is>
          <t>https://www.google.com/maps/dir/?api=1&amp;origin=38.367945%2C27.16393&amp;destination=38.37066%2C27.159618&amp;travelmode=driving</t>
        </is>
      </c>
      <c r="I268" s="131" t="inlineStr">
        <is>
          <t>BUCA</t>
        </is>
      </c>
      <c r="J268" s="131" t="n">
        <v>1.3</v>
      </c>
      <c r="K268" s="131" t="inlineStr">
        <is>
          <t>https://www.google.com/maps/dir/?api=1&amp;origin=38.367945%2C27.16393&amp;destination=38.373039%2C27.150591&amp;travelmode=driving</t>
        </is>
      </c>
      <c r="L268" s="131" t="inlineStr">
        <is>
          <t>ŞİRİNYER 2</t>
        </is>
      </c>
      <c r="M268" s="131" t="n">
        <v>2.8</v>
      </c>
      <c r="N268" s="131" t="inlineStr">
        <is>
          <t>https://www.google.com/maps/dir/?api=1&amp;origin=38.367945%2C27.16393&amp;destination=38.3911321%2C27.1511743&amp;travelmode=driving</t>
        </is>
      </c>
      <c r="O268" s="131" t="inlineStr">
        <is>
          <t>Gerçek - Google Places (293/63 Sk No:3)</t>
        </is>
      </c>
    </row>
    <row r="269" ht="15" customHeight="1" s="113">
      <c r="A269" s="131" t="inlineStr">
        <is>
          <t>VEYSİ SEVİNÇ</t>
        </is>
      </c>
      <c r="B269" s="131" t="inlineStr">
        <is>
          <t>GEDİZ</t>
        </is>
      </c>
      <c r="C269" s="131" t="n">
        <v>8.4</v>
      </c>
      <c r="D269" s="131" t="inlineStr">
        <is>
          <t>https://www.google.com/maps/dir/?api=1&amp;origin=38.401423%2C27.126596&amp;destination=38.4625711%2C27.1824038&amp;travelmode=driving</t>
        </is>
      </c>
      <c r="E269" s="131" t="inlineStr">
        <is>
          <t>Hayır</t>
        </is>
      </c>
      <c r="F269" s="131" t="inlineStr">
        <is>
          <t>BOZYAKA</t>
        </is>
      </c>
      <c r="G269" s="131" t="n">
        <v>0.6</v>
      </c>
      <c r="H269" s="131" t="inlineStr">
        <is>
          <t>https://www.google.com/maps/dir/?api=1&amp;origin=38.401423%2C27.126596&amp;destination=38.397598%2C27.122202&amp;travelmode=driving</t>
        </is>
      </c>
      <c r="I269" s="131" t="inlineStr">
        <is>
          <t>İZMİRSPOR</t>
        </is>
      </c>
      <c r="J269" s="131" t="n">
        <v>0.7</v>
      </c>
      <c r="K269" s="131" t="inlineStr">
        <is>
          <t>https://www.google.com/maps/dir/?api=1&amp;origin=38.401423%2C27.126596&amp;destination=38.403691%2C27.119105&amp;travelmode=driving</t>
        </is>
      </c>
      <c r="L269" s="131" t="inlineStr">
        <is>
          <t>YAPICIOĞLU</t>
        </is>
      </c>
      <c r="M269" s="131" t="n">
        <v>1.4</v>
      </c>
      <c r="N269" s="131" t="inlineStr">
        <is>
          <t>https://www.google.com/maps/dir/?api=1&amp;origin=38.401423%2C27.126596&amp;destination=38.41192%2C27.135689&amp;travelmode=driving</t>
        </is>
      </c>
      <c r="O269" s="131" t="inlineStr">
        <is>
          <t>Gerçek - Google Places (529/1 Sk No:26)</t>
        </is>
      </c>
    </row>
    <row r="270" ht="15" customHeight="1" s="113">
      <c r="A270" s="131" t="inlineStr">
        <is>
          <t>SONGÜL UYGUN</t>
        </is>
      </c>
      <c r="B270" s="131" t="inlineStr">
        <is>
          <t>GEDİZ</t>
        </is>
      </c>
      <c r="C270" s="131" t="n">
        <v>7.8</v>
      </c>
      <c r="D270" s="131" t="inlineStr">
        <is>
          <t>https://www.google.com/maps/dir/?api=1&amp;origin=38.397177%2C27.15122&amp;destination=38.4625711%2C27.1824038&amp;travelmode=driving</t>
        </is>
      </c>
      <c r="E270" s="131" t="inlineStr">
        <is>
          <t>Hayır</t>
        </is>
      </c>
      <c r="F270" s="131" t="inlineStr">
        <is>
          <t>BUCA2</t>
        </is>
      </c>
      <c r="G270" s="131" t="n">
        <v>0.4</v>
      </c>
      <c r="H270" s="131" t="inlineStr">
        <is>
          <t>https://www.google.com/maps/dir/?api=1&amp;origin=38.397177%2C27.15122&amp;destination=38.394722%2C27.148207&amp;travelmode=driving</t>
        </is>
      </c>
      <c r="I270" s="131" t="inlineStr">
        <is>
          <t>ŞİRİNYER</t>
        </is>
      </c>
      <c r="J270" s="131" t="n">
        <v>0.4</v>
      </c>
      <c r="K270" s="131" t="inlineStr">
        <is>
          <t>https://www.google.com/maps/dir/?api=1&amp;origin=38.397177%2C27.15122&amp;destination=38.399377%2C27.155469&amp;travelmode=driving</t>
        </is>
      </c>
      <c r="L270" s="131" t="inlineStr">
        <is>
          <t>ŞİRİNYER 2</t>
        </is>
      </c>
      <c r="M270" s="131" t="n">
        <v>0.7</v>
      </c>
      <c r="N270" s="131" t="inlineStr">
        <is>
          <t>https://www.google.com/maps/dir/?api=1&amp;origin=38.397177%2C27.15122&amp;destination=38.3911321%2C27.1511743&amp;travelmode=driving</t>
        </is>
      </c>
      <c r="O270" s="131" t="inlineStr">
        <is>
          <t>Gerçek - Google Places (401 Sk No:2)</t>
        </is>
      </c>
    </row>
    <row r="271" ht="15" customHeight="1" s="113">
      <c r="A271" s="131" t="inlineStr">
        <is>
          <t>HOSHGELDI HOJASHOV</t>
        </is>
      </c>
      <c r="B271" s="131" t="inlineStr">
        <is>
          <t>GEDİZ</t>
        </is>
      </c>
      <c r="C271" s="131" t="n">
        <v>10.3</v>
      </c>
      <c r="D271" s="131" t="inlineStr">
        <is>
          <t>https://www.google.com/maps/dir/?api=1&amp;origin=38.423%2C27.075&amp;destination=38.4625711%2C27.1824038&amp;travelmode=driving</t>
        </is>
      </c>
      <c r="E271" s="131" t="inlineStr">
        <is>
          <t>Hayır</t>
        </is>
      </c>
      <c r="F271" s="131" t="inlineStr">
        <is>
          <t>MENDERES DEPO</t>
        </is>
      </c>
      <c r="G271" s="131" t="n">
        <v>2</v>
      </c>
      <c r="H271" s="131" t="inlineStr">
        <is>
          <t>https://www.google.com/maps/dir/?api=1&amp;origin=38.423%2C27.075&amp;destination=38.441%2C27.072&amp;travelmode=driving</t>
        </is>
      </c>
      <c r="I271" s="131" t="inlineStr">
        <is>
          <t>GÖZTEPE</t>
        </is>
      </c>
      <c r="J271" s="131" t="n">
        <v>2.9</v>
      </c>
      <c r="K271" s="131" t="inlineStr">
        <is>
          <t>https://www.google.com/maps/dir/?api=1&amp;origin=38.423%2C27.075&amp;destination=38.401328%2C27.093267&amp;travelmode=driving</t>
        </is>
      </c>
      <c r="L271" s="131" t="inlineStr">
        <is>
          <t>POLİGON</t>
        </is>
      </c>
      <c r="M271" s="131" t="n">
        <v>3.1</v>
      </c>
      <c r="N271" s="131" t="inlineStr">
        <is>
          <t>https://www.google.com/maps/dir/?api=1&amp;origin=38.423%2C27.075&amp;destination=38.395182%2C27.075087&amp;travelmode=driving</t>
        </is>
      </c>
      <c r="O271" s="131" t="inlineStr">
        <is>
          <t>Dummy - değiştiriniz</t>
        </is>
      </c>
    </row>
    <row r="272" ht="15" customHeight="1" s="113">
      <c r="A272" s="131" t="inlineStr">
        <is>
          <t>GÜLSÜM YAVUZ</t>
        </is>
      </c>
      <c r="B272" s="131" t="inlineStr">
        <is>
          <t>YEŞİLOVA</t>
        </is>
      </c>
      <c r="C272" s="131" t="n">
        <v>3.4</v>
      </c>
      <c r="D272" s="131" t="inlineStr">
        <is>
          <t>https://www.google.com/maps/dir/?api=1&amp;origin=38.438747%2C27.20737&amp;destination=38.4625711%2C27.1824038&amp;travelmode=driving</t>
        </is>
      </c>
      <c r="E272" s="131" t="inlineStr">
        <is>
          <t>Hayır</t>
        </is>
      </c>
      <c r="F272" s="131" t="inlineStr">
        <is>
          <t>YEŞİLOVA</t>
        </is>
      </c>
      <c r="G272" s="131" t="n">
        <v>0.3</v>
      </c>
      <c r="H272" s="131" t="inlineStr">
        <is>
          <t>https://www.google.com/maps/dir/?api=1&amp;origin=38.438747%2C27.20737&amp;destination=38.436005%2C27.206807&amp;travelmode=driving</t>
        </is>
      </c>
      <c r="I272" s="131" t="inlineStr">
        <is>
          <t>ÇAMDİBİ</t>
        </is>
      </c>
      <c r="J272" s="131" t="n">
        <v>1</v>
      </c>
      <c r="K272" s="131" t="inlineStr">
        <is>
          <t>https://www.google.com/maps/dir/?api=1&amp;origin=38.438747%2C27.20737&amp;destination=38.438109%2C27.19608&amp;travelmode=driving</t>
        </is>
      </c>
      <c r="L272" s="131" t="inlineStr">
        <is>
          <t>OSMANGAZİ</t>
        </is>
      </c>
      <c r="M272" s="131" t="n">
        <v>3.1</v>
      </c>
      <c r="N272" s="131" t="inlineStr">
        <is>
          <t>https://www.google.com/maps/dir/?api=1&amp;origin=38.438747%2C27.20737&amp;destination=38.464877%2C27.194834&amp;travelmode=driving</t>
        </is>
      </c>
      <c r="O272" s="131" t="inlineStr">
        <is>
          <t>Gerçek - Google Places (4061 Sk No:67)</t>
        </is>
      </c>
    </row>
    <row r="273" ht="15" customHeight="1" s="113">
      <c r="A273" s="131" t="inlineStr">
        <is>
          <t>KEVSER KURT</t>
        </is>
      </c>
      <c r="B273" s="131" t="inlineStr">
        <is>
          <t>YEŞİLOVA</t>
        </is>
      </c>
      <c r="C273" s="131" t="n">
        <v>3.1</v>
      </c>
      <c r="D273" s="131" t="inlineStr">
        <is>
          <t>https://www.google.com/maps/dir/?api=1&amp;origin=38.437804%2C27.205251&amp;destination=38.464877%2C27.194834&amp;travelmode=driving</t>
        </is>
      </c>
      <c r="E273" s="131" t="inlineStr">
        <is>
          <t>Hayır</t>
        </is>
      </c>
      <c r="F273" s="131" t="inlineStr">
        <is>
          <t>YEŞİLOVA</t>
        </is>
      </c>
      <c r="G273" s="131" t="n">
        <v>0.2</v>
      </c>
      <c r="H273" s="131" t="inlineStr">
        <is>
          <t>https://www.google.com/maps/dir/?api=1&amp;origin=38.437804%2C27.205251&amp;destination=38.436005%2C27.206807&amp;travelmode=driving</t>
        </is>
      </c>
      <c r="I273" s="131" t="inlineStr">
        <is>
          <t>ÇAMDİBİ</t>
        </is>
      </c>
      <c r="J273" s="131" t="n">
        <v>0.8</v>
      </c>
      <c r="K273" s="131" t="inlineStr">
        <is>
          <t>https://www.google.com/maps/dir/?api=1&amp;origin=38.437804%2C27.205251&amp;destination=38.438109%2C27.19608&amp;travelmode=driving</t>
        </is>
      </c>
      <c r="L273" s="131" t="inlineStr">
        <is>
          <t>OSMANGAZİ</t>
        </is>
      </c>
      <c r="M273" s="131" t="n">
        <v>3.1</v>
      </c>
      <c r="N273" s="131" t="inlineStr">
        <is>
          <t>https://www.google.com/maps/dir/?api=1&amp;origin=38.437804%2C27.205251&amp;destination=38.464877%2C27.194834&amp;travelmode=driving</t>
        </is>
      </c>
      <c r="O273" s="131" t="inlineStr">
        <is>
          <t>Gerçek - Google Places (4062 Sk No:21)</t>
        </is>
      </c>
    </row>
    <row r="274" ht="15" customHeight="1" s="113">
      <c r="A274" s="131" t="inlineStr">
        <is>
          <t>AYSEL ÜNVERDİ</t>
        </is>
      </c>
      <c r="B274" s="131" t="inlineStr">
        <is>
          <t>YEŞİLOVA</t>
        </is>
      </c>
      <c r="C274" s="131" t="n">
        <v>3.6</v>
      </c>
      <c r="D274" s="131" t="inlineStr">
        <is>
          <t>https://www.google.com/maps/dir/?api=1&amp;origin=38.434852%2C27.208949&amp;destination=38.464877%2C27.194834&amp;travelmode=driving</t>
        </is>
      </c>
      <c r="E274" s="131" t="inlineStr">
        <is>
          <t>Hayır</t>
        </is>
      </c>
      <c r="F274" s="131" t="inlineStr">
        <is>
          <t>YEŞİLOVA</t>
        </is>
      </c>
      <c r="G274" s="131" t="n">
        <v>0.2</v>
      </c>
      <c r="H274" s="131" t="inlineStr">
        <is>
          <t>https://www.google.com/maps/dir/?api=1&amp;origin=38.434852%2C27.208949&amp;destination=38.436005%2C27.206807&amp;travelmode=driving</t>
        </is>
      </c>
      <c r="I274" s="131" t="inlineStr">
        <is>
          <t>ÇAMDİBİ</t>
        </is>
      </c>
      <c r="J274" s="131" t="n">
        <v>1.2</v>
      </c>
      <c r="K274" s="131" t="inlineStr">
        <is>
          <t>https://www.google.com/maps/dir/?api=1&amp;origin=38.434852%2C27.208949&amp;destination=38.438109%2C27.19608&amp;travelmode=driving</t>
        </is>
      </c>
      <c r="L274" s="131" t="inlineStr">
        <is>
          <t>OSMANGAZİ</t>
        </is>
      </c>
      <c r="M274" s="131" t="n">
        <v>3.6</v>
      </c>
      <c r="N274" s="131" t="inlineStr">
        <is>
          <t>https://www.google.com/maps/dir/?api=1&amp;origin=38.434852%2C27.208949&amp;destination=38.464877%2C27.194834&amp;travelmode=driving</t>
        </is>
      </c>
      <c r="O274" s="131" t="inlineStr">
        <is>
          <t>Gerçek - Google Places (4057 Sk No:8)</t>
        </is>
      </c>
    </row>
    <row r="275" ht="15" customHeight="1" s="113">
      <c r="A275" s="131" t="inlineStr">
        <is>
          <t>ÇİGDEM EKİZ YAMAN</t>
        </is>
      </c>
      <c r="B275" s="131" t="inlineStr">
        <is>
          <t>YEŞİLOVA</t>
        </is>
      </c>
      <c r="C275" s="131" t="n">
        <v>14.1</v>
      </c>
      <c r="D275" s="131" t="inlineStr">
        <is>
          <t>https://www.google.com/maps/dir/?api=1&amp;origin=38.509%2C27.043&amp;destination=38.464877%2C27.194834&amp;travelmode=driving</t>
        </is>
      </c>
      <c r="E275" s="131" t="inlineStr">
        <is>
          <t>Hayır</t>
        </is>
      </c>
      <c r="F275" s="131" t="inlineStr">
        <is>
          <t>HARMANDALI</t>
        </is>
      </c>
      <c r="G275" s="131" t="n">
        <v>1.2</v>
      </c>
      <c r="H275" s="131" t="inlineStr">
        <is>
          <t>https://www.google.com/maps/dir/?api=1&amp;origin=38.509%2C27.043&amp;destination=38.519644%2C27.041157&amp;travelmode=driving</t>
        </is>
      </c>
      <c r="I275" s="131" t="inlineStr">
        <is>
          <t>ÇİĞLİ</t>
        </is>
      </c>
      <c r="J275" s="131" t="n">
        <v>2</v>
      </c>
      <c r="K275" s="131" t="inlineStr">
        <is>
          <t>https://www.google.com/maps/dir/?api=1&amp;origin=38.509%2C27.043&amp;destination=38.493071%2C27.054551&amp;travelmode=driving</t>
        </is>
      </c>
      <c r="L275" s="131" t="inlineStr">
        <is>
          <t>Z1  ET DEPO</t>
        </is>
      </c>
      <c r="M275" s="131" t="n">
        <v>3.3</v>
      </c>
      <c r="N275" s="131" t="inlineStr">
        <is>
          <t>https://www.google.com/maps/dir/?api=1&amp;origin=38.509%2C27.043&amp;destination=38.49%2C27.072&amp;travelmode=driving</t>
        </is>
      </c>
      <c r="O275" s="131" t="inlineStr">
        <is>
          <t>Dummy - değiştiriniz</t>
        </is>
      </c>
    </row>
    <row r="276" ht="15" customHeight="1" s="113">
      <c r="A276" s="131" t="inlineStr">
        <is>
          <t>İSMAİL GÜZEY</t>
        </is>
      </c>
      <c r="B276" s="131" t="inlineStr">
        <is>
          <t>YEŞİLOVA</t>
        </is>
      </c>
      <c r="C276" s="131" t="n">
        <v>3</v>
      </c>
      <c r="D276" s="131" t="inlineStr">
        <is>
          <t>https://www.google.com/maps/dir/?api=1&amp;origin=38.438068%2C27.194028&amp;destination=38.464877%2C27.194834&amp;travelmode=driving</t>
        </is>
      </c>
      <c r="E276" s="131" t="inlineStr">
        <is>
          <t>Hayır</t>
        </is>
      </c>
      <c r="F276" s="131" t="inlineStr">
        <is>
          <t>ÇAMDİBİ</t>
        </is>
      </c>
      <c r="G276" s="131" t="n">
        <v>0.2</v>
      </c>
      <c r="H276" s="131" t="inlineStr">
        <is>
          <t>https://www.google.com/maps/dir/?api=1&amp;origin=38.438068%2C27.194028&amp;destination=38.438109%2C27.19608&amp;travelmode=driving</t>
        </is>
      </c>
      <c r="I276" s="131" t="inlineStr">
        <is>
          <t>YEŞİLOVA</t>
        </is>
      </c>
      <c r="J276" s="131" t="n">
        <v>1.1</v>
      </c>
      <c r="K276" s="131" t="inlineStr">
        <is>
          <t>https://www.google.com/maps/dir/?api=1&amp;origin=38.438068%2C27.194028&amp;destination=38.436005%2C27.206807&amp;travelmode=driving</t>
        </is>
      </c>
      <c r="L276" s="131" t="inlineStr">
        <is>
          <t>MANAVKUYU</t>
        </is>
      </c>
      <c r="M276" s="131" t="n">
        <v>2.9</v>
      </c>
      <c r="N276" s="131" t="inlineStr">
        <is>
          <t>https://www.google.com/maps/dir/?api=1&amp;origin=38.438068%2C27.194028&amp;destination=38.4625711%2C27.1824038&amp;travelmode=driving</t>
        </is>
      </c>
      <c r="O276" s="131" t="inlineStr">
        <is>
          <t>Gerçek - Google Places (5235 Sk No:3)</t>
        </is>
      </c>
    </row>
    <row r="277" ht="15" customHeight="1" s="113">
      <c r="A277" s="131" t="inlineStr">
        <is>
          <t>ABDULLAH AKDENİZ</t>
        </is>
      </c>
      <c r="B277" s="131" t="inlineStr">
        <is>
          <t>YEŞİLOVA</t>
        </is>
      </c>
      <c r="C277" s="131" t="n">
        <v>10.3</v>
      </c>
      <c r="D277" s="131" t="inlineStr">
        <is>
          <t>https://www.google.com/maps/dir/?api=1&amp;origin=38.373219%2C27.181936&amp;destination=38.464877%2C27.194834&amp;travelmode=driving</t>
        </is>
      </c>
      <c r="E277" s="131" t="inlineStr">
        <is>
          <t>Hayır</t>
        </is>
      </c>
      <c r="F277" s="131" t="inlineStr">
        <is>
          <t>GEDİZ</t>
        </is>
      </c>
      <c r="G277" s="131" t="n">
        <v>2</v>
      </c>
      <c r="H277" s="131" t="inlineStr">
        <is>
          <t>https://www.google.com/maps/dir/?api=1&amp;origin=38.373219%2C27.181936&amp;destination=38.37066%2C27.159618&amp;travelmode=driving</t>
        </is>
      </c>
      <c r="I277" s="131" t="inlineStr">
        <is>
          <t>BUCA</t>
        </is>
      </c>
      <c r="J277" s="131" t="n">
        <v>2.7</v>
      </c>
      <c r="K277" s="131" t="inlineStr">
        <is>
          <t>https://www.google.com/maps/dir/?api=1&amp;origin=38.373219%2C27.181936&amp;destination=38.373039%2C27.150591&amp;travelmode=driving</t>
        </is>
      </c>
      <c r="L277" s="131" t="inlineStr">
        <is>
          <t>ŞİRİNYER 2</t>
        </is>
      </c>
      <c r="M277" s="131" t="n">
        <v>3.3</v>
      </c>
      <c r="N277" s="131" t="inlineStr">
        <is>
          <t>https://www.google.com/maps/dir/?api=1&amp;origin=38.373219%2C27.181936&amp;destination=38.3911321%2C27.1511743&amp;travelmode=driving</t>
        </is>
      </c>
      <c r="O277" s="131" t="inlineStr">
        <is>
          <t>Gerçek - Google Places (Yeşilkent Sitesi)</t>
        </is>
      </c>
    </row>
    <row r="278" ht="15" customHeight="1" s="113">
      <c r="A278" s="131" t="inlineStr">
        <is>
          <t>CANSU YILDIRIM</t>
        </is>
      </c>
      <c r="B278" s="131" t="inlineStr">
        <is>
          <t>YEŞİLOVA</t>
        </is>
      </c>
      <c r="C278" s="131" t="n">
        <v>13.9</v>
      </c>
      <c r="D278" s="131" t="inlineStr">
        <is>
          <t>https://www.google.com/maps/dir/?api=1&amp;origin=38.503%2C27.043&amp;destination=38.464877%2C27.194834&amp;travelmode=driving</t>
        </is>
      </c>
      <c r="E278" s="131" t="inlineStr">
        <is>
          <t>Hayır</t>
        </is>
      </c>
      <c r="F278" s="131" t="inlineStr">
        <is>
          <t>ÇİĞLİ</t>
        </is>
      </c>
      <c r="G278" s="131" t="n">
        <v>1.5</v>
      </c>
      <c r="H278" s="131" t="inlineStr">
        <is>
          <t>https://www.google.com/maps/dir/?api=1&amp;origin=38.503%2C27.043&amp;destination=38.493071%2C27.054551&amp;travelmode=driving</t>
        </is>
      </c>
      <c r="I278" s="131" t="inlineStr">
        <is>
          <t>HARMANDALI</t>
        </is>
      </c>
      <c r="J278" s="131" t="n">
        <v>1.9</v>
      </c>
      <c r="K278" s="131" t="inlineStr">
        <is>
          <t>https://www.google.com/maps/dir/?api=1&amp;origin=38.503%2C27.043&amp;destination=38.519644%2C27.041157&amp;travelmode=driving</t>
        </is>
      </c>
      <c r="L278" s="131" t="inlineStr">
        <is>
          <t>Z1  ET DEPO</t>
        </is>
      </c>
      <c r="M278" s="131" t="n">
        <v>2.9</v>
      </c>
      <c r="N278" s="131" t="inlineStr">
        <is>
          <t>https://www.google.com/maps/dir/?api=1&amp;origin=38.503%2C27.043&amp;destination=38.49%2C27.072&amp;travelmode=driving</t>
        </is>
      </c>
      <c r="O278" s="131" t="inlineStr">
        <is>
          <t>Dummy - değiştiriniz</t>
        </is>
      </c>
    </row>
    <row r="279" ht="15" customHeight="1" s="113">
      <c r="A279" s="131" t="inlineStr">
        <is>
          <t>ASLIHAN KARAASLAN</t>
        </is>
      </c>
      <c r="B279" s="131" t="inlineStr">
        <is>
          <t>YEŞİLOVA</t>
        </is>
      </c>
      <c r="C279" s="131" t="n">
        <v>14.7</v>
      </c>
      <c r="D279" s="131" t="inlineStr">
        <is>
          <t>https://www.google.com/maps/dir/?api=1&amp;origin=38.487%2C27.028&amp;destination=38.464877%2C27.194834&amp;travelmode=driving</t>
        </is>
      </c>
      <c r="E279" s="131" t="inlineStr">
        <is>
          <t>Hayır</t>
        </is>
      </c>
      <c r="F279" s="131" t="inlineStr">
        <is>
          <t>ÇİĞLİ</t>
        </is>
      </c>
      <c r="G279" s="131" t="n">
        <v>2.4</v>
      </c>
      <c r="H279" s="131" t="inlineStr">
        <is>
          <t>https://www.google.com/maps/dir/?api=1&amp;origin=38.487%2C27.028&amp;destination=38.493071%2C27.054551&amp;travelmode=driving</t>
        </is>
      </c>
      <c r="I279" s="131" t="inlineStr">
        <is>
          <t>HARMANDALI</t>
        </is>
      </c>
      <c r="J279" s="131" t="n">
        <v>3.8</v>
      </c>
      <c r="K279" s="131" t="inlineStr">
        <is>
          <t>https://www.google.com/maps/dir/?api=1&amp;origin=38.487%2C27.028&amp;destination=38.519644%2C27.041157&amp;travelmode=driving</t>
        </is>
      </c>
      <c r="L279" s="131" t="inlineStr">
        <is>
          <t>Z1  ET DEPO</t>
        </is>
      </c>
      <c r="M279" s="131" t="n">
        <v>3.8</v>
      </c>
      <c r="N279" s="131" t="inlineStr">
        <is>
          <t>https://www.google.com/maps/dir/?api=1&amp;origin=38.487%2C27.028&amp;destination=38.49%2C27.072&amp;travelmode=driving</t>
        </is>
      </c>
      <c r="O279" s="131" t="inlineStr">
        <is>
          <t>Dummy - değiştiriniz</t>
        </is>
      </c>
    </row>
    <row r="280" ht="15" customHeight="1" s="113">
      <c r="A280" s="131" t="inlineStr">
        <is>
          <t>ORHAN KARABACAK</t>
        </is>
      </c>
      <c r="B280" s="131" t="inlineStr">
        <is>
          <t>YEŞİLOVA</t>
        </is>
      </c>
      <c r="C280" s="131" t="n">
        <v>3.2</v>
      </c>
      <c r="D280" s="131" t="inlineStr">
        <is>
          <t>https://www.google.com/maps/dir/?api=1&amp;origin=38.437319%2C27.205935&amp;destination=38.464877%2C27.194834&amp;travelmode=driving</t>
        </is>
      </c>
      <c r="E280" s="131" t="inlineStr">
        <is>
          <t>Hayır</t>
        </is>
      </c>
      <c r="F280" s="131" t="inlineStr">
        <is>
          <t>YEŞİLOVA</t>
        </is>
      </c>
      <c r="G280" s="131" t="n">
        <v>0.2</v>
      </c>
      <c r="H280" s="131" t="inlineStr">
        <is>
          <t>https://www.google.com/maps/dir/?api=1&amp;origin=38.437319%2C27.205935&amp;destination=38.436005%2C27.206807&amp;travelmode=driving</t>
        </is>
      </c>
      <c r="I280" s="131" t="inlineStr">
        <is>
          <t>ÇAMDİBİ</t>
        </is>
      </c>
      <c r="J280" s="131" t="n">
        <v>0.9</v>
      </c>
      <c r="K280" s="131" t="inlineStr">
        <is>
          <t>https://www.google.com/maps/dir/?api=1&amp;origin=38.437319%2C27.205935&amp;destination=38.438109%2C27.19608&amp;travelmode=driving</t>
        </is>
      </c>
      <c r="L280" s="131" t="inlineStr">
        <is>
          <t>OSMANGAZİ</t>
        </is>
      </c>
      <c r="M280" s="131" t="n">
        <v>3.2</v>
      </c>
      <c r="N280" s="131" t="inlineStr">
        <is>
          <t>https://www.google.com/maps/dir/?api=1&amp;origin=38.437319%2C27.205935&amp;destination=38.464877%2C27.194834&amp;travelmode=driving</t>
        </is>
      </c>
      <c r="O280" s="131" t="inlineStr">
        <is>
          <t>Gerçek - Google Places (4051 Sk No:59)</t>
        </is>
      </c>
    </row>
    <row r="281" ht="15" customHeight="1" s="113">
      <c r="A281" s="131" t="inlineStr">
        <is>
          <t>NADİR BATUR</t>
        </is>
      </c>
      <c r="B281" s="131" t="inlineStr">
        <is>
          <t>YEŞİLOVA</t>
        </is>
      </c>
      <c r="C281" s="131" t="n">
        <v>6.9</v>
      </c>
      <c r="D281" s="131" t="inlineStr">
        <is>
          <t>https://www.google.com/maps/dir/?api=1&amp;origin=38.425632%2C27.133331&amp;destination=38.464877%2C27.194834&amp;travelmode=driving</t>
        </is>
      </c>
      <c r="E281" s="131" t="inlineStr">
        <is>
          <t>Hayır</t>
        </is>
      </c>
      <c r="F281" s="131" t="inlineStr">
        <is>
          <t>YAPICIOĞLU</t>
        </is>
      </c>
      <c r="G281" s="131" t="n">
        <v>1.5</v>
      </c>
      <c r="H281" s="131" t="inlineStr">
        <is>
          <t>https://www.google.com/maps/dir/?api=1&amp;origin=38.425632%2C27.133331&amp;destination=38.41192%2C27.135689&amp;travelmode=driving</t>
        </is>
      </c>
      <c r="I281" s="131" t="inlineStr">
        <is>
          <t>İZMİRSPOR</t>
        </is>
      </c>
      <c r="J281" s="131" t="n">
        <v>2.7</v>
      </c>
      <c r="K281" s="131" t="inlineStr">
        <is>
          <t>https://www.google.com/maps/dir/?api=1&amp;origin=38.425632%2C27.133331&amp;destination=38.403691%2C27.119105&amp;travelmode=driving</t>
        </is>
      </c>
      <c r="L281" s="131" t="inlineStr">
        <is>
          <t>BOZYAKA</t>
        </is>
      </c>
      <c r="M281" s="131" t="n">
        <v>3.3</v>
      </c>
      <c r="N281" s="131" t="inlineStr">
        <is>
          <t>https://www.google.com/maps/dir/?api=1&amp;origin=38.425632%2C27.133331&amp;destination=38.397598%2C27.122202&amp;travelmode=driving</t>
        </is>
      </c>
      <c r="O281" s="131" t="inlineStr">
        <is>
          <t>Gerçek - Google Places, mahalle merkezi yaklaşık (Birlik civarı (yaklaşık))</t>
        </is>
      </c>
    </row>
    <row r="282" ht="15" customHeight="1" s="113">
      <c r="A282" s="131" t="inlineStr">
        <is>
          <t>İSMAİL ÇELİK</t>
        </is>
      </c>
      <c r="B282" s="131" t="inlineStr">
        <is>
          <t>YEŞİLOVA</t>
        </is>
      </c>
      <c r="C282" s="131" t="n">
        <v>8.699999999999999</v>
      </c>
      <c r="D282" s="131" t="inlineStr">
        <is>
          <t>https://www.google.com/maps/dir/?api=1&amp;origin=38.441011%2C27.204465&amp;destination=38.37066%2C27.159618&amp;travelmode=driving</t>
        </is>
      </c>
      <c r="E282" s="131" t="inlineStr">
        <is>
          <t>Hayır</t>
        </is>
      </c>
      <c r="F282" s="131" t="inlineStr">
        <is>
          <t>YEŞİLOVA</t>
        </is>
      </c>
      <c r="G282" s="131" t="n">
        <v>0.6</v>
      </c>
      <c r="H282" s="131" t="inlineStr">
        <is>
          <t>https://www.google.com/maps/dir/?api=1&amp;origin=38.441011%2C27.204465&amp;destination=38.436005%2C27.206807&amp;travelmode=driving</t>
        </is>
      </c>
      <c r="I282" s="131" t="inlineStr">
        <is>
          <t>ÇAMDİBİ</t>
        </is>
      </c>
      <c r="J282" s="131" t="n">
        <v>0.8</v>
      </c>
      <c r="K282" s="131" t="inlineStr">
        <is>
          <t>https://www.google.com/maps/dir/?api=1&amp;origin=38.441011%2C27.204465&amp;destination=38.438109%2C27.19608&amp;travelmode=driving</t>
        </is>
      </c>
      <c r="L282" s="131" t="inlineStr">
        <is>
          <t>OSMANGAZİ</t>
        </is>
      </c>
      <c r="M282" s="131" t="n">
        <v>2.8</v>
      </c>
      <c r="N282" s="131" t="inlineStr">
        <is>
          <t>https://www.google.com/maps/dir/?api=1&amp;origin=38.441011%2C27.204465&amp;destination=38.464877%2C27.194834&amp;travelmode=driving</t>
        </is>
      </c>
      <c r="O282" s="131" t="inlineStr">
        <is>
          <t>Gerçek - Google Places (4038 Sk No:19)</t>
        </is>
      </c>
    </row>
    <row r="283" ht="15" customHeight="1" s="113">
      <c r="A283" s="131" t="inlineStr">
        <is>
          <t>EZGİ ÜNAL KÖKSAL</t>
        </is>
      </c>
      <c r="B283" s="131" t="inlineStr">
        <is>
          <t>BUCA</t>
        </is>
      </c>
      <c r="C283" s="131" t="n">
        <v>9</v>
      </c>
      <c r="D283" s="131" t="inlineStr">
        <is>
          <t>https://www.google.com/maps/dir/?api=1&amp;origin=38.404%2C27.065&amp;destination=38.37066%2C27.159618&amp;travelmode=driving</t>
        </is>
      </c>
      <c r="E283" s="131" t="inlineStr">
        <is>
          <t>Hayır</t>
        </is>
      </c>
      <c r="F283" s="131" t="inlineStr">
        <is>
          <t>POLİGON</t>
        </is>
      </c>
      <c r="G283" s="131" t="n">
        <v>1.3</v>
      </c>
      <c r="H283" s="131" t="inlineStr">
        <is>
          <t>https://www.google.com/maps/dir/?api=1&amp;origin=38.404%2C27.065&amp;destination=38.395182%2C27.075087&amp;travelmode=driving</t>
        </is>
      </c>
      <c r="I283" s="131" t="inlineStr">
        <is>
          <t>BALÇOVA</t>
        </is>
      </c>
      <c r="J283" s="131" t="n">
        <v>2.2</v>
      </c>
      <c r="K283" s="131" t="inlineStr">
        <is>
          <t>https://www.google.com/maps/dir/?api=1&amp;origin=38.404%2C27.065&amp;destination=38.385072%2C27.057448&amp;travelmode=driving</t>
        </is>
      </c>
      <c r="L283" s="131" t="inlineStr">
        <is>
          <t>GÖZTEPE</t>
        </is>
      </c>
      <c r="M283" s="131" t="n">
        <v>2.5</v>
      </c>
      <c r="N283" s="131" t="inlineStr">
        <is>
          <t>https://www.google.com/maps/dir/?api=1&amp;origin=38.404%2C27.065&amp;destination=38.401328%2C27.093267&amp;travelmode=driving</t>
        </is>
      </c>
      <c r="O283" s="131" t="inlineStr">
        <is>
          <t>Dummy - değiştiriniz</t>
        </is>
      </c>
    </row>
    <row r="284" ht="15" customHeight="1" s="113">
      <c r="A284" s="131" t="inlineStr">
        <is>
          <t>BENGİSU KARTALMIŞ</t>
        </is>
      </c>
      <c r="B284" s="131" t="inlineStr">
        <is>
          <t>BUCA</t>
        </is>
      </c>
      <c r="C284" s="131" t="n">
        <v>1.3</v>
      </c>
      <c r="D284" s="131" t="inlineStr">
        <is>
          <t>https://www.google.com/maps/dir/?api=1&amp;origin=38.374224%2C27.144984&amp;destination=38.37066%2C27.159618&amp;travelmode=driving</t>
        </is>
      </c>
      <c r="E284" s="131" t="inlineStr">
        <is>
          <t>Hayır</t>
        </is>
      </c>
      <c r="F284" s="131" t="inlineStr">
        <is>
          <t>BUCA</t>
        </is>
      </c>
      <c r="G284" s="131" t="n">
        <v>0.5</v>
      </c>
      <c r="H284" s="131" t="inlineStr">
        <is>
          <t>https://www.google.com/maps/dir/?api=1&amp;origin=38.374224%2C27.144984&amp;destination=38.373039%2C27.150591&amp;travelmode=driving</t>
        </is>
      </c>
      <c r="I284" s="131" t="inlineStr">
        <is>
          <t>GEDİZ</t>
        </is>
      </c>
      <c r="J284" s="131" t="n">
        <v>1.3</v>
      </c>
      <c r="K284" s="131" t="inlineStr">
        <is>
          <t>https://www.google.com/maps/dir/?api=1&amp;origin=38.374224%2C27.144984&amp;destination=38.37066%2C27.159618&amp;travelmode=driving</t>
        </is>
      </c>
      <c r="L284" s="131" t="inlineStr">
        <is>
          <t>ŞİRİNYER 2</t>
        </is>
      </c>
      <c r="M284" s="131" t="n">
        <v>2</v>
      </c>
      <c r="N284" s="131" t="inlineStr">
        <is>
          <t>https://www.google.com/maps/dir/?api=1&amp;origin=38.374224%2C27.144984&amp;destination=38.3911321%2C27.1511743&amp;travelmode=driving</t>
        </is>
      </c>
      <c r="O284" s="131" t="inlineStr">
        <is>
          <t>Gerçek - Google Places (634/7 Sk No:4)</t>
        </is>
      </c>
    </row>
    <row r="285" ht="15" customHeight="1" s="113">
      <c r="A285" s="131" t="inlineStr">
        <is>
          <t>ZEYNEP TANIR</t>
        </is>
      </c>
      <c r="B285" s="131" t="inlineStr">
        <is>
          <t>BUCA</t>
        </is>
      </c>
      <c r="C285" s="131" t="n">
        <v>0.7</v>
      </c>
      <c r="D285" s="131" t="inlineStr">
        <is>
          <t>https://www.google.com/maps/dir/?api=1&amp;origin=38.371525%2C27.151135&amp;destination=38.37066%2C27.159618&amp;travelmode=driving</t>
        </is>
      </c>
      <c r="E285" s="131" t="inlineStr">
        <is>
          <t>Hayır</t>
        </is>
      </c>
      <c r="F285" s="131" t="inlineStr">
        <is>
          <t>BUCA</t>
        </is>
      </c>
      <c r="G285" s="131" t="n">
        <v>0.2</v>
      </c>
      <c r="H285" s="131" t="inlineStr">
        <is>
          <t>https://www.google.com/maps/dir/?api=1&amp;origin=38.371525%2C27.151135&amp;destination=38.373039%2C27.150591&amp;travelmode=driving</t>
        </is>
      </c>
      <c r="I285" s="131" t="inlineStr">
        <is>
          <t>GEDİZ</t>
        </is>
      </c>
      <c r="J285" s="131" t="n">
        <v>0.7</v>
      </c>
      <c r="K285" s="131" t="inlineStr">
        <is>
          <t>https://www.google.com/maps/dir/?api=1&amp;origin=38.371525%2C27.151135&amp;destination=38.37066%2C27.159618&amp;travelmode=driving</t>
        </is>
      </c>
      <c r="L285" s="131" t="inlineStr">
        <is>
          <t>ŞİRİNYER 2</t>
        </is>
      </c>
      <c r="M285" s="131" t="n">
        <v>2.2</v>
      </c>
      <c r="N285" s="131" t="inlineStr">
        <is>
          <t>https://www.google.com/maps/dir/?api=1&amp;origin=38.371525%2C27.151135&amp;destination=38.3911321%2C27.1511743&amp;travelmode=driving</t>
        </is>
      </c>
      <c r="O285" s="131" t="inlineStr">
        <is>
          <t>Gerçek - Google Places (647 Sk No:18)</t>
        </is>
      </c>
    </row>
    <row r="286" ht="15" customHeight="1" s="113">
      <c r="A286" s="131" t="inlineStr">
        <is>
          <t>NAZLICAN ÇİÇEK</t>
        </is>
      </c>
      <c r="B286" s="131" t="inlineStr">
        <is>
          <t>BUCA</t>
        </is>
      </c>
      <c r="C286" s="131" t="n">
        <v>1.6</v>
      </c>
      <c r="D286" s="131" t="inlineStr">
        <is>
          <t>https://www.google.com/maps/dir/?api=1&amp;origin=38.357698%2C27.151475&amp;destination=38.37066%2C27.159618&amp;travelmode=driving</t>
        </is>
      </c>
      <c r="E286" s="131" t="inlineStr">
        <is>
          <t>Evet</t>
        </is>
      </c>
      <c r="F286" s="131" t="inlineStr">
        <is>
          <t>GEDİZ</t>
        </is>
      </c>
      <c r="G286" s="131" t="n">
        <v>1.6</v>
      </c>
      <c r="H286" s="131" t="inlineStr">
        <is>
          <t>https://www.google.com/maps/dir/?api=1&amp;origin=38.357698%2C27.151475&amp;destination=38.37066%2C27.159618&amp;travelmode=driving</t>
        </is>
      </c>
      <c r="I286" s="131" t="inlineStr">
        <is>
          <t>BUCA</t>
        </is>
      </c>
      <c r="J286" s="131" t="n">
        <v>1.7</v>
      </c>
      <c r="K286" s="131" t="inlineStr">
        <is>
          <t>https://www.google.com/maps/dir/?api=1&amp;origin=38.357698%2C27.151475&amp;destination=38.373039%2C27.150591&amp;travelmode=driving</t>
        </is>
      </c>
      <c r="L286" s="131" t="inlineStr">
        <is>
          <t>ŞİRİNYER 2</t>
        </is>
      </c>
      <c r="M286" s="131" t="n">
        <v>3.7</v>
      </c>
      <c r="N286" s="131" t="inlineStr">
        <is>
          <t>https://www.google.com/maps/dir/?api=1&amp;origin=38.357698%2C27.151475&amp;destination=38.3911321%2C27.1511743&amp;travelmode=driving</t>
        </is>
      </c>
      <c r="O286" s="131" t="inlineStr">
        <is>
          <t>Gerçek - Google Places, mahalle merkezi yaklaşık (Mustafa Kemal Mah merkezi (yaklaşık))</t>
        </is>
      </c>
    </row>
    <row r="287" ht="15" customHeight="1" s="113">
      <c r="A287" s="131" t="inlineStr">
        <is>
          <t>IRMAK OCAK</t>
        </is>
      </c>
      <c r="B287" s="131" t="inlineStr">
        <is>
          <t>BUCA</t>
        </is>
      </c>
      <c r="C287" s="131" t="n">
        <v>0.4</v>
      </c>
      <c r="D287" s="131" t="inlineStr">
        <is>
          <t>https://www.google.com/maps/dir/?api=1&amp;origin=38.367262%2C27.161103&amp;destination=38.37066%2C27.159618&amp;travelmode=driving</t>
        </is>
      </c>
      <c r="E287" s="131" t="inlineStr">
        <is>
          <t>Evet</t>
        </is>
      </c>
      <c r="F287" s="131" t="inlineStr">
        <is>
          <t>GEDİZ</t>
        </is>
      </c>
      <c r="G287" s="131" t="n">
        <v>0.4</v>
      </c>
      <c r="H287" s="131" t="inlineStr">
        <is>
          <t>https://www.google.com/maps/dir/?api=1&amp;origin=38.367262%2C27.161103&amp;destination=38.37066%2C27.159618&amp;travelmode=driving</t>
        </is>
      </c>
      <c r="I287" s="131" t="inlineStr">
        <is>
          <t>BUCA</t>
        </is>
      </c>
      <c r="J287" s="131" t="n">
        <v>1.1</v>
      </c>
      <c r="K287" s="131" t="inlineStr">
        <is>
          <t>https://www.google.com/maps/dir/?api=1&amp;origin=38.367262%2C27.161103&amp;destination=38.373039%2C27.150591&amp;travelmode=driving</t>
        </is>
      </c>
      <c r="L287" s="131" t="inlineStr">
        <is>
          <t>ŞİRİNYER 2</t>
        </is>
      </c>
      <c r="M287" s="131" t="n">
        <v>2.8</v>
      </c>
      <c r="N287" s="131" t="inlineStr">
        <is>
          <t>https://www.google.com/maps/dir/?api=1&amp;origin=38.367262%2C27.161103&amp;destination=38.3911321%2C27.1511743&amp;travelmode=driving</t>
        </is>
      </c>
      <c r="O287" s="131" t="inlineStr">
        <is>
          <t>Gerçek - Google Places (696/1 Sk No:52)</t>
        </is>
      </c>
    </row>
    <row r="288" ht="15" customHeight="1" s="113">
      <c r="A288" s="131" t="inlineStr">
        <is>
          <t>YUSUF DAĞ</t>
        </is>
      </c>
      <c r="B288" s="131" t="inlineStr">
        <is>
          <t>BUCA</t>
        </is>
      </c>
      <c r="C288" s="131" t="n">
        <v>45.2</v>
      </c>
      <c r="D288" s="131" t="inlineStr">
        <is>
          <t>https://www.google.com/maps/dir/?api=1&amp;origin=38.332249%2C26.643439&amp;destination=38.37066%2C27.159618&amp;travelmode=driving</t>
        </is>
      </c>
      <c r="E288" s="131" t="inlineStr">
        <is>
          <t>Hayır</t>
        </is>
      </c>
      <c r="F288" s="131" t="inlineStr">
        <is>
          <t>SEFERİHİSAR</t>
        </is>
      </c>
      <c r="G288" s="131" t="n">
        <v>22.7</v>
      </c>
      <c r="H288" s="131" t="inlineStr">
        <is>
          <t>https://www.google.com/maps/dir/?api=1&amp;origin=38.332249%2C26.643439&amp;destination=38.194921%2C26.835212&amp;travelmode=driving</t>
        </is>
      </c>
      <c r="I288" s="131" t="inlineStr">
        <is>
          <t>NARLIDERE</t>
        </is>
      </c>
      <c r="J288" s="131" t="n">
        <v>32.3</v>
      </c>
      <c r="K288" s="131" t="inlineStr">
        <is>
          <t>https://www.google.com/maps/dir/?api=1&amp;origin=38.332249%2C26.643439&amp;destination=38.392816%2C27.006006&amp;travelmode=driving</t>
        </is>
      </c>
      <c r="L288" s="131" t="inlineStr">
        <is>
          <t>BALÇOVA</t>
        </is>
      </c>
      <c r="M288" s="131" t="n">
        <v>36.6</v>
      </c>
      <c r="N288" s="131" t="inlineStr">
        <is>
          <t>https://www.google.com/maps/dir/?api=1&amp;origin=38.332249%2C26.643439&amp;destination=38.385072%2C27.057448&amp;travelmode=driving</t>
        </is>
      </c>
      <c r="O288" s="131" t="inlineStr">
        <is>
          <t>Gerçek - Google Places, mahalle merkezi yaklaşık (Gülbahçe Mah merkezi (yaklaşık))</t>
        </is>
      </c>
    </row>
    <row r="289" ht="15" customHeight="1" s="113">
      <c r="A289" s="131" t="inlineStr">
        <is>
          <t>MERVE ÇAKICI</t>
        </is>
      </c>
      <c r="B289" s="131" t="inlineStr">
        <is>
          <t>BUCA</t>
        </is>
      </c>
      <c r="C289" s="131" t="n">
        <v>3.4</v>
      </c>
      <c r="D289" s="131" t="inlineStr">
        <is>
          <t>https://www.google.com/maps/dir/?api=1&amp;origin=38.400684%2C27.151414&amp;destination=38.37066%2C27.159618&amp;travelmode=driving</t>
        </is>
      </c>
      <c r="E289" s="131" t="inlineStr">
        <is>
          <t>Hayır</t>
        </is>
      </c>
      <c r="F289" s="131" t="inlineStr">
        <is>
          <t>ŞİRİNYER</t>
        </is>
      </c>
      <c r="G289" s="131" t="n">
        <v>0.4</v>
      </c>
      <c r="H289" s="131" t="inlineStr">
        <is>
          <t>https://www.google.com/maps/dir/?api=1&amp;origin=38.400684%2C27.151414&amp;destination=38.399377%2C27.155469&amp;travelmode=driving</t>
        </is>
      </c>
      <c r="I289" s="131" t="inlineStr">
        <is>
          <t>BUCA2</t>
        </is>
      </c>
      <c r="J289" s="131" t="n">
        <v>0.7</v>
      </c>
      <c r="K289" s="131" t="inlineStr">
        <is>
          <t>https://www.google.com/maps/dir/?api=1&amp;origin=38.400684%2C27.151414&amp;destination=38.394722%2C27.148207&amp;travelmode=driving</t>
        </is>
      </c>
      <c r="L289" s="131" t="inlineStr">
        <is>
          <t>ŞİRİNYER 2</t>
        </is>
      </c>
      <c r="M289" s="131" t="n">
        <v>1.1</v>
      </c>
      <c r="N289" s="131" t="inlineStr">
        <is>
          <t>https://www.google.com/maps/dir/?api=1&amp;origin=38.400684%2C27.151414&amp;destination=38.3911321%2C27.1511743&amp;travelmode=driving</t>
        </is>
      </c>
      <c r="O289" s="131" t="inlineStr">
        <is>
          <t>Gerçek - Google Places (419/2 Sk No:28)</t>
        </is>
      </c>
    </row>
    <row r="290" ht="15" customHeight="1" s="113">
      <c r="A290" s="131" t="inlineStr">
        <is>
          <t>ECE PARMANBEK</t>
        </is>
      </c>
      <c r="B290" s="131" t="inlineStr">
        <is>
          <t>BUCA</t>
        </is>
      </c>
      <c r="C290" s="131" t="n">
        <v>1.2</v>
      </c>
      <c r="D290" s="131" t="inlineStr">
        <is>
          <t>https://www.google.com/maps/dir/?api=1&amp;origin=38.375127%2C27.147363&amp;destination=38.37066%2C27.159618&amp;travelmode=driving</t>
        </is>
      </c>
      <c r="E290" s="131" t="inlineStr">
        <is>
          <t>Hayır</t>
        </is>
      </c>
      <c r="F290" s="131" t="inlineStr">
        <is>
          <t>BUCA</t>
        </is>
      </c>
      <c r="G290" s="131" t="n">
        <v>0.4</v>
      </c>
      <c r="H290" s="131" t="inlineStr">
        <is>
          <t>https://www.google.com/maps/dir/?api=1&amp;origin=38.375127%2C27.147363&amp;destination=38.373039%2C27.150591&amp;travelmode=driving</t>
        </is>
      </c>
      <c r="I290" s="131" t="inlineStr">
        <is>
          <t>GEDİZ</t>
        </is>
      </c>
      <c r="J290" s="131" t="n">
        <v>1.2</v>
      </c>
      <c r="K290" s="131" t="inlineStr">
        <is>
          <t>https://www.google.com/maps/dir/?api=1&amp;origin=38.375127%2C27.147363&amp;destination=38.37066%2C27.159618&amp;travelmode=driving</t>
        </is>
      </c>
      <c r="L290" s="131" t="inlineStr">
        <is>
          <t>ŞİRİNYER 2</t>
        </is>
      </c>
      <c r="M290" s="131" t="n">
        <v>1.8</v>
      </c>
      <c r="N290" s="131" t="inlineStr">
        <is>
          <t>https://www.google.com/maps/dir/?api=1&amp;origin=38.375127%2C27.147363&amp;destination=38.3911321%2C27.1511743&amp;travelmode=driving</t>
        </is>
      </c>
      <c r="O290" s="131" t="inlineStr">
        <is>
          <t>Gerçek - Google Places (288/8 Sk No:10)</t>
        </is>
      </c>
    </row>
    <row r="291" ht="15" customHeight="1" s="113">
      <c r="A291" s="131" t="inlineStr">
        <is>
          <t>NİHAT GÜLAKMAN</t>
        </is>
      </c>
      <c r="B291" s="131" t="inlineStr">
        <is>
          <t>BUCA</t>
        </is>
      </c>
      <c r="C291" s="131" t="n">
        <v>7.5</v>
      </c>
      <c r="D291" s="131" t="inlineStr">
        <is>
          <t>https://www.google.com/maps/dir/?api=1&amp;origin=38.429569%2C27.201026&amp;destination=38.37066%2C27.159618&amp;travelmode=driving</t>
        </is>
      </c>
      <c r="E291" s="131" t="inlineStr">
        <is>
          <t>Hayır</t>
        </is>
      </c>
      <c r="F291" s="131" t="inlineStr">
        <is>
          <t>YEŞİLOVA</t>
        </is>
      </c>
      <c r="G291" s="131" t="n">
        <v>0.9</v>
      </c>
      <c r="H291" s="131" t="inlineStr">
        <is>
          <t>https://www.google.com/maps/dir/?api=1&amp;origin=38.429569%2C27.201026&amp;destination=38.436005%2C27.206807&amp;travelmode=driving</t>
        </is>
      </c>
      <c r="I291" s="131" t="inlineStr">
        <is>
          <t>ÇAMDİBİ</t>
        </is>
      </c>
      <c r="J291" s="131" t="n">
        <v>1</v>
      </c>
      <c r="K291" s="131" t="inlineStr">
        <is>
          <t>https://www.google.com/maps/dir/?api=1&amp;origin=38.429569%2C27.201026&amp;destination=38.438109%2C27.19608&amp;travelmode=driving</t>
        </is>
      </c>
      <c r="L291" s="131" t="inlineStr">
        <is>
          <t>HAL DEPO</t>
        </is>
      </c>
      <c r="M291" s="131" t="n">
        <v>3.5</v>
      </c>
      <c r="N291" s="131" t="inlineStr">
        <is>
          <t>https://www.google.com/maps/dir/?api=1&amp;origin=38.429569%2C27.201026&amp;destination=38.412%2C27.168&amp;travelmode=driving</t>
        </is>
      </c>
      <c r="O291" s="131" t="inlineStr">
        <is>
          <t>Gerçek - Google Places (4210 Sk No:44)</t>
        </is>
      </c>
    </row>
    <row r="292" ht="15" customHeight="1" s="113">
      <c r="A292" s="131" t="inlineStr">
        <is>
          <t>MUSTAFA KUBAT</t>
        </is>
      </c>
      <c r="B292" s="131" t="inlineStr">
        <is>
          <t>BUCA</t>
        </is>
      </c>
      <c r="C292" s="131" t="n">
        <v>4.4</v>
      </c>
      <c r="D292" s="131" t="inlineStr">
        <is>
          <t>https://www.google.com/maps/dir/?api=1&amp;origin=38.406774%2C27.138617&amp;destination=38.37066%2C27.159618&amp;travelmode=driving</t>
        </is>
      </c>
      <c r="E292" s="131" t="inlineStr">
        <is>
          <t>Hayır</t>
        </is>
      </c>
      <c r="F292" s="131" t="inlineStr">
        <is>
          <t>YAPICIOĞLU</t>
        </is>
      </c>
      <c r="G292" s="131" t="n">
        <v>0.6</v>
      </c>
      <c r="H292" s="131" t="inlineStr">
        <is>
          <t>https://www.google.com/maps/dir/?api=1&amp;origin=38.406774%2C27.138617&amp;destination=38.41192%2C27.135689&amp;travelmode=driving</t>
        </is>
      </c>
      <c r="I292" s="131" t="inlineStr">
        <is>
          <t>BUCA2</t>
        </is>
      </c>
      <c r="J292" s="131" t="n">
        <v>1.6</v>
      </c>
      <c r="K292" s="131" t="inlineStr">
        <is>
          <t>https://www.google.com/maps/dir/?api=1&amp;origin=38.406774%2C27.138617&amp;destination=38.394722%2C27.148207&amp;travelmode=driving</t>
        </is>
      </c>
      <c r="L292" s="131" t="inlineStr">
        <is>
          <t>ŞİRİNYER</t>
        </is>
      </c>
      <c r="M292" s="131" t="n">
        <v>1.7</v>
      </c>
      <c r="N292" s="131" t="inlineStr">
        <is>
          <t>https://www.google.com/maps/dir/?api=1&amp;origin=38.406774%2C27.138617&amp;destination=38.399377%2C27.155469&amp;travelmode=driving</t>
        </is>
      </c>
      <c r="O292" s="131" t="inlineStr">
        <is>
          <t>Gerçek - Google Places (699 Sk No:24 (zayıf))</t>
        </is>
      </c>
    </row>
    <row r="293" ht="15" customHeight="1" s="113">
      <c r="A293" s="131" t="inlineStr">
        <is>
          <t>MENDUH KOLUMAN</t>
        </is>
      </c>
      <c r="B293" s="131" t="inlineStr">
        <is>
          <t>DEDEBAŞI</t>
        </is>
      </c>
      <c r="C293" s="131" t="n">
        <v>11.9</v>
      </c>
      <c r="D293" s="131" t="inlineStr">
        <is>
          <t>https://www.google.com/maps/dir/?api=1&amp;origin=38.476736%2C27.142475&amp;destination=38.37066%2C27.159618&amp;travelmode=driving</t>
        </is>
      </c>
      <c r="E293" s="131" t="inlineStr">
        <is>
          <t>Hayır</t>
        </is>
      </c>
      <c r="F293" s="131" t="inlineStr">
        <is>
          <t>GÜMÜŞPALA</t>
        </is>
      </c>
      <c r="G293" s="131" t="n">
        <v>1</v>
      </c>
      <c r="H293" s="131" t="inlineStr">
        <is>
          <t>https://www.google.com/maps/dir/?api=1&amp;origin=38.476736%2C27.142475&amp;destination=38.469293%2C27.136971&amp;travelmode=driving</t>
        </is>
      </c>
      <c r="I293" s="131" t="inlineStr">
        <is>
          <t>ÇİFTLİK</t>
        </is>
      </c>
      <c r="J293" s="131" t="n">
        <v>2.2</v>
      </c>
      <c r="K293" s="131" t="inlineStr">
        <is>
          <t>https://www.google.com/maps/dir/?api=1&amp;origin=38.476736%2C27.142475&amp;destination=38.496%2C27.136&amp;travelmode=driving</t>
        </is>
      </c>
      <c r="L293" s="131" t="inlineStr">
        <is>
          <t>BAYRAKLI</t>
        </is>
      </c>
      <c r="M293" s="131" t="n">
        <v>2.2</v>
      </c>
      <c r="N293" s="131" t="inlineStr">
        <is>
          <t>https://www.google.com/maps/dir/?api=1&amp;origin=38.476736%2C27.142475&amp;destination=38.471686%2C27.11778&amp;travelmode=driving</t>
        </is>
      </c>
      <c r="O293" s="131" t="inlineStr">
        <is>
          <t>Gerçek - Google Places (7058 Sk No:33)</t>
        </is>
      </c>
    </row>
    <row r="294" ht="15" customHeight="1" s="113">
      <c r="A294" s="131" t="inlineStr">
        <is>
          <t>DİLARA ASLANMİRZA</t>
        </is>
      </c>
      <c r="B294" s="131" t="inlineStr">
        <is>
          <t>DEDEBAŞI</t>
        </is>
      </c>
      <c r="C294" s="131" t="n">
        <v>15.6</v>
      </c>
      <c r="D294" s="131" t="inlineStr">
        <is>
          <t>https://www.google.com/maps/dir/?api=1&amp;origin=38.504533%2C27.105885&amp;destination=38.37066%2C27.159618&amp;travelmode=driving</t>
        </is>
      </c>
      <c r="E294" s="131" t="inlineStr">
        <is>
          <t>Hayır</t>
        </is>
      </c>
      <c r="F294" s="131" t="inlineStr">
        <is>
          <t>ÇİFTLİK</t>
        </is>
      </c>
      <c r="G294" s="131" t="n">
        <v>2.8</v>
      </c>
      <c r="H294" s="131" t="inlineStr">
        <is>
          <t>https://www.google.com/maps/dir/?api=1&amp;origin=38.504533%2C27.105885&amp;destination=38.496%2C27.136&amp;travelmode=driving</t>
        </is>
      </c>
      <c r="I294" s="131" t="inlineStr">
        <is>
          <t>Z1  ET DEPO</t>
        </is>
      </c>
      <c r="J294" s="131" t="n">
        <v>3.4</v>
      </c>
      <c r="K294" s="131" t="inlineStr">
        <is>
          <t>https://www.google.com/maps/dir/?api=1&amp;origin=38.504533%2C27.105885&amp;destination=38.49%2C27.072&amp;travelmode=driving</t>
        </is>
      </c>
      <c r="L294" s="131" t="inlineStr">
        <is>
          <t>KARŞIYAKA-2</t>
        </is>
      </c>
      <c r="M294" s="131" t="n">
        <v>3.4</v>
      </c>
      <c r="N294" s="131" t="inlineStr">
        <is>
          <t>https://www.google.com/maps/dir/?api=1&amp;origin=38.504533%2C27.105885&amp;destination=38.474585%2C27.113885&amp;travelmode=driving</t>
        </is>
      </c>
      <c r="O294" s="131" t="inlineStr">
        <is>
          <t>Gerçek - Google Places, mahalle merkezi yaklaşık (Zübeyde Hanım Mah merkezi (yaklaşık))</t>
        </is>
      </c>
    </row>
    <row r="295" ht="15" customHeight="1" s="113">
      <c r="A295" s="131" t="inlineStr">
        <is>
          <t>ŞEVVAL NİL DOYGUN</t>
        </is>
      </c>
      <c r="B295" s="131" t="inlineStr">
        <is>
          <t>DEDEBAŞI</t>
        </is>
      </c>
      <c r="C295" s="131" t="n">
        <v>10</v>
      </c>
      <c r="D295" s="131" t="inlineStr">
        <is>
          <t>https://www.google.com/maps/dir/?api=1&amp;origin=38.452488%2C27.113227&amp;destination=38.37066%2C27.159618&amp;travelmode=driving</t>
        </is>
      </c>
      <c r="E295" s="131" t="inlineStr">
        <is>
          <t>Hayır</t>
        </is>
      </c>
      <c r="F295" s="131" t="inlineStr">
        <is>
          <t>KARŞIYAKA-1</t>
        </is>
      </c>
      <c r="G295" s="131" t="n">
        <v>1.4</v>
      </c>
      <c r="H295" s="131" t="inlineStr">
        <is>
          <t>https://www.google.com/maps/dir/?api=1&amp;origin=38.452488%2C27.113227&amp;destination=38.465171%2C27.111266&amp;travelmode=driving</t>
        </is>
      </c>
      <c r="I295" s="131" t="inlineStr">
        <is>
          <t>DEDEBAŞI</t>
        </is>
      </c>
      <c r="J295" s="131" t="n">
        <v>2</v>
      </c>
      <c r="K295" s="131" t="inlineStr">
        <is>
          <t>https://www.google.com/maps/dir/?api=1&amp;origin=38.452488%2C27.113227&amp;destination=38.470404%2C27.108413&amp;travelmode=driving</t>
        </is>
      </c>
      <c r="L295" s="131" t="inlineStr">
        <is>
          <t>BAYRAKLI</t>
        </is>
      </c>
      <c r="M295" s="131" t="n">
        <v>2.2</v>
      </c>
      <c r="N295" s="131" t="inlineStr">
        <is>
          <t>https://www.google.com/maps/dir/?api=1&amp;origin=38.452488%2C27.113227&amp;destination=38.471686%2C27.11778&amp;travelmode=driving</t>
        </is>
      </c>
      <c r="O295" s="131" t="inlineStr">
        <is>
          <t>Gerçek - Google Places (1740/1 Sk No:10)</t>
        </is>
      </c>
    </row>
    <row r="296" ht="15" customHeight="1" s="113">
      <c r="A296" s="131" t="inlineStr">
        <is>
          <t>SERPİL ÖZEN</t>
        </is>
      </c>
      <c r="B296" s="131" t="inlineStr">
        <is>
          <t>DEDEBAŞI</t>
        </is>
      </c>
      <c r="C296" s="131" t="n">
        <v>5.9</v>
      </c>
      <c r="D296" s="131" t="inlineStr">
        <is>
          <t>https://www.google.com/maps/dir/?api=1&amp;origin=38.395%2C27.099&amp;destination=38.37066%2C27.159618&amp;travelmode=driving</t>
        </is>
      </c>
      <c r="E296" s="131" t="inlineStr">
        <is>
          <t>Hayır</t>
        </is>
      </c>
      <c r="F296" s="131" t="inlineStr">
        <is>
          <t>AKEVLER</t>
        </is>
      </c>
      <c r="G296" s="131" t="n">
        <v>0.5</v>
      </c>
      <c r="H296" s="131" t="inlineStr">
        <is>
          <t>https://www.google.com/maps/dir/?api=1&amp;origin=38.395%2C27.099&amp;destination=38.394301%2C27.105194&amp;travelmode=driving</t>
        </is>
      </c>
      <c r="I296" s="131" t="inlineStr">
        <is>
          <t>HATAY</t>
        </is>
      </c>
      <c r="J296" s="131" t="n">
        <v>0.7</v>
      </c>
      <c r="K296" s="131" t="inlineStr">
        <is>
          <t>https://www.google.com/maps/dir/?api=1&amp;origin=38.395%2C27.099&amp;destination=38.401482%2C27.101156&amp;travelmode=driving</t>
        </is>
      </c>
      <c r="L296" s="131" t="inlineStr">
        <is>
          <t>GÖZTEPE</t>
        </is>
      </c>
      <c r="M296" s="131" t="n">
        <v>0.9</v>
      </c>
      <c r="N296" s="131" t="inlineStr">
        <is>
          <t>https://www.google.com/maps/dir/?api=1&amp;origin=38.395%2C27.099&amp;destination=38.401328%2C27.093267&amp;travelmode=driving</t>
        </is>
      </c>
      <c r="O296" s="131" t="inlineStr">
        <is>
          <t>Dummy - değiştiriniz</t>
        </is>
      </c>
    </row>
    <row r="297" ht="15" customHeight="1" s="113">
      <c r="A297" s="131" t="inlineStr">
        <is>
          <t>AYÇA AKYÜZ</t>
        </is>
      </c>
      <c r="B297" s="131" t="inlineStr">
        <is>
          <t>DEDEBAŞI</t>
        </is>
      </c>
      <c r="C297" s="131" t="n">
        <v>13</v>
      </c>
      <c r="D297" s="131" t="inlineStr">
        <is>
          <t>https://www.google.com/maps/dir/?api=1&amp;origin=38.474131%2C27.088935&amp;destination=38.37066%2C27.159618&amp;travelmode=driving</t>
        </is>
      </c>
      <c r="E297" s="131" t="inlineStr">
        <is>
          <t>Hayır</t>
        </is>
      </c>
      <c r="F297" s="131" t="inlineStr">
        <is>
          <t>DEDEBAŞI</t>
        </is>
      </c>
      <c r="G297" s="131" t="n">
        <v>1.7</v>
      </c>
      <c r="H297" s="131" t="inlineStr">
        <is>
          <t>https://www.google.com/maps/dir/?api=1&amp;origin=38.474131%2C27.088935&amp;destination=38.470404%2C27.108413&amp;travelmode=driving</t>
        </is>
      </c>
      <c r="I297" s="131" t="inlineStr">
        <is>
          <t>KARŞIYAKA-2</t>
        </is>
      </c>
      <c r="J297" s="131" t="n">
        <v>2.2</v>
      </c>
      <c r="K297" s="131" t="inlineStr">
        <is>
          <t>https://www.google.com/maps/dir/?api=1&amp;origin=38.474131%2C27.088935&amp;destination=38.474585%2C27.113885&amp;travelmode=driving</t>
        </is>
      </c>
      <c r="L297" s="131" t="inlineStr">
        <is>
          <t>KARŞIYAKA-1</t>
        </is>
      </c>
      <c r="M297" s="131" t="n">
        <v>2.2</v>
      </c>
      <c r="N297" s="131" t="inlineStr">
        <is>
          <t>https://www.google.com/maps/dir/?api=1&amp;origin=38.474131%2C27.088935&amp;destination=38.465171%2C27.111266&amp;travelmode=driving</t>
        </is>
      </c>
      <c r="O297" s="131" t="inlineStr">
        <is>
          <t>Gerçek - Google Places (6494 Sk No:13)</t>
        </is>
      </c>
    </row>
    <row r="298" ht="15" customHeight="1" s="113">
      <c r="A298" s="131" t="inlineStr">
        <is>
          <t>CEYLAN SEVEN</t>
        </is>
      </c>
      <c r="B298" s="131" t="inlineStr">
        <is>
          <t>DEDEBAŞI</t>
        </is>
      </c>
      <c r="C298" s="131" t="n">
        <v>6.3</v>
      </c>
      <c r="D298" s="131" t="inlineStr">
        <is>
          <t>https://www.google.com/maps/dir/?api=1&amp;origin=38.388%2C27.091&amp;destination=38.37066%2C27.159618&amp;travelmode=driving</t>
        </is>
      </c>
      <c r="E298" s="131" t="inlineStr">
        <is>
          <t>Hayır</t>
        </is>
      </c>
      <c r="F298" s="131" t="inlineStr">
        <is>
          <t>AKEVLER</t>
        </is>
      </c>
      <c r="G298" s="131" t="n">
        <v>1.4</v>
      </c>
      <c r="H298" s="131" t="inlineStr">
        <is>
          <t>https://www.google.com/maps/dir/?api=1&amp;origin=38.388%2C27.091&amp;destination=38.394301%2C27.105194&amp;travelmode=driving</t>
        </is>
      </c>
      <c r="I298" s="131" t="inlineStr">
        <is>
          <t>GÖZTEPE</t>
        </is>
      </c>
      <c r="J298" s="131" t="n">
        <v>1.5</v>
      </c>
      <c r="K298" s="131" t="inlineStr">
        <is>
          <t>https://www.google.com/maps/dir/?api=1&amp;origin=38.388%2C27.091&amp;destination=38.401328%2C27.093267&amp;travelmode=driving</t>
        </is>
      </c>
      <c r="L298" s="131" t="inlineStr">
        <is>
          <t>POLİGON</t>
        </is>
      </c>
      <c r="M298" s="131" t="n">
        <v>1.6</v>
      </c>
      <c r="N298" s="131" t="inlineStr">
        <is>
          <t>https://www.google.com/maps/dir/?api=1&amp;origin=38.388%2C27.091&amp;destination=38.395182%2C27.075087&amp;travelmode=driving</t>
        </is>
      </c>
      <c r="O298" s="131" t="inlineStr">
        <is>
          <t>Dummy - değiştiriniz</t>
        </is>
      </c>
    </row>
    <row r="299" ht="15" customHeight="1" s="113">
      <c r="A299" s="131" t="inlineStr">
        <is>
          <t>ATİLA ÖZDEMİR</t>
        </is>
      </c>
      <c r="B299" s="131" t="inlineStr">
        <is>
          <t>DEDEBAŞI</t>
        </is>
      </c>
      <c r="C299" s="131" t="n">
        <v>10.8</v>
      </c>
      <c r="D299" s="131" t="inlineStr">
        <is>
          <t>https://www.google.com/maps/dir/?api=1&amp;origin=38.496203%2C27.109195&amp;destination=38.436005%2C27.206807&amp;travelmode=driving</t>
        </is>
      </c>
      <c r="E299" s="131" t="inlineStr">
        <is>
          <t>Hayır</t>
        </is>
      </c>
      <c r="F299" s="131" t="inlineStr">
        <is>
          <t>ÇİFTLİK</t>
        </is>
      </c>
      <c r="G299" s="131" t="n">
        <v>2.3</v>
      </c>
      <c r="H299" s="131" t="inlineStr">
        <is>
          <t>https://www.google.com/maps/dir/?api=1&amp;origin=38.496203%2C27.109195&amp;destination=38.496%2C27.136&amp;travelmode=driving</t>
        </is>
      </c>
      <c r="I299" s="131" t="inlineStr">
        <is>
          <t>KARŞIYAKA-2</t>
        </is>
      </c>
      <c r="J299" s="131" t="n">
        <v>2.4</v>
      </c>
      <c r="K299" s="131" t="inlineStr">
        <is>
          <t>https://www.google.com/maps/dir/?api=1&amp;origin=38.496203%2C27.109195&amp;destination=38.474585%2C27.113885&amp;travelmode=driving</t>
        </is>
      </c>
      <c r="L299" s="131" t="inlineStr">
        <is>
          <t>BAYRAKLI</t>
        </is>
      </c>
      <c r="M299" s="131" t="n">
        <v>2.8</v>
      </c>
      <c r="N299" s="131" t="inlineStr">
        <is>
          <t>https://www.google.com/maps/dir/?api=1&amp;origin=38.496203%2C27.109195&amp;destination=38.471686%2C27.11778&amp;travelmode=driving</t>
        </is>
      </c>
      <c r="O299" s="131" t="inlineStr">
        <is>
          <t>Gerçek - Google Places (7449 Sk No:17)</t>
        </is>
      </c>
    </row>
    <row r="300" ht="15" customHeight="1" s="113">
      <c r="A300" s="131" t="inlineStr">
        <is>
          <t>FATİH TEKÇE</t>
        </is>
      </c>
      <c r="B300" s="131" t="inlineStr">
        <is>
          <t>ŞİRİNYER 2</t>
        </is>
      </c>
      <c r="C300" s="131" t="n">
        <v>5.6</v>
      </c>
      <c r="D300" s="131" t="inlineStr">
        <is>
          <t>https://www.google.com/maps/dir/?api=1&amp;origin=38.389577%2C27.18321&amp;destination=38.436005%2C27.206807&amp;travelmode=driving</t>
        </is>
      </c>
      <c r="E300" s="131" t="inlineStr">
        <is>
          <t>Hayır</t>
        </is>
      </c>
      <c r="F300" s="131" t="inlineStr">
        <is>
          <t>ŞİRİNYER</t>
        </is>
      </c>
      <c r="G300" s="131" t="n">
        <v>2.7</v>
      </c>
      <c r="H300" s="131" t="inlineStr">
        <is>
          <t>https://www.google.com/maps/dir/?api=1&amp;origin=38.389577%2C27.18321&amp;destination=38.399377%2C27.155469&amp;travelmode=driving</t>
        </is>
      </c>
      <c r="I300" s="131" t="inlineStr">
        <is>
          <t>ŞİRİNYER 2</t>
        </is>
      </c>
      <c r="J300" s="131" t="n">
        <v>2.8</v>
      </c>
      <c r="K300" s="131" t="inlineStr">
        <is>
          <t>https://www.google.com/maps/dir/?api=1&amp;origin=38.389577%2C27.18321&amp;destination=38.3911321%2C27.1511743&amp;travelmode=driving</t>
        </is>
      </c>
      <c r="L300" s="131" t="inlineStr">
        <is>
          <t>HAL DEPO</t>
        </is>
      </c>
      <c r="M300" s="131" t="n">
        <v>2.8</v>
      </c>
      <c r="N300" s="131" t="inlineStr">
        <is>
          <t>https://www.google.com/maps/dir/?api=1&amp;origin=38.389577%2C27.18321&amp;destination=38.412%2C27.168&amp;travelmode=driving</t>
        </is>
      </c>
      <c r="O300" s="131" t="inlineStr">
        <is>
          <t>Gerçek - Google Places (Özbekistan Cd No:23)</t>
        </is>
      </c>
    </row>
    <row r="301" ht="15" customHeight="1" s="113">
      <c r="A301" s="131" t="inlineStr">
        <is>
          <t>BURCU  BAŞARAN</t>
        </is>
      </c>
      <c r="B301" s="131" t="inlineStr">
        <is>
          <t>ŞİRİNYER 2</t>
        </is>
      </c>
      <c r="C301" s="131" t="n">
        <v>92.09999999999999</v>
      </c>
      <c r="D301" s="131" t="inlineStr">
        <is>
          <t>https://www.google.com/maps/dir/?api=1&amp;origin=37.953%2C28.063&amp;destination=38.436005%2C27.206807&amp;travelmode=driving</t>
        </is>
      </c>
      <c r="E301" s="131" t="inlineStr">
        <is>
          <t>Hayır</t>
        </is>
      </c>
      <c r="F301" s="131" t="inlineStr">
        <is>
          <t>AYDIN FATİH-2</t>
        </is>
      </c>
      <c r="G301" s="131" t="n">
        <v>22.8</v>
      </c>
      <c r="H301" s="131" t="inlineStr">
        <is>
          <t>https://www.google.com/maps/dir/?api=1&amp;origin=37.953%2C28.063&amp;destination=37.839908%2C27.845862&amp;travelmode=driving</t>
        </is>
      </c>
      <c r="I301" s="131" t="inlineStr">
        <is>
          <t>AYDIN GİRNE</t>
        </is>
      </c>
      <c r="J301" s="131" t="n">
        <v>23.6</v>
      </c>
      <c r="K301" s="131" t="inlineStr">
        <is>
          <t>https://www.google.com/maps/dir/?api=1&amp;origin=37.953%2C28.063&amp;destination=37.857618%2C27.823128&amp;travelmode=driving</t>
        </is>
      </c>
      <c r="L301" s="131" t="inlineStr">
        <is>
          <t>AYDIN FATİH</t>
        </is>
      </c>
      <c r="M301" s="131" t="n">
        <v>23.8</v>
      </c>
      <c r="N301" s="131" t="inlineStr">
        <is>
          <t>https://www.google.com/maps/dir/?api=1&amp;origin=37.953%2C28.063&amp;destination=37.834436%2C27.837138&amp;travelmode=driving</t>
        </is>
      </c>
      <c r="O301" s="131" t="inlineStr">
        <is>
          <t>Dummy - değiştiriniz</t>
        </is>
      </c>
    </row>
    <row r="302" ht="15" customHeight="1" s="113">
      <c r="A302" s="131" t="inlineStr">
        <is>
          <t>ÖZGE BOZKURT</t>
        </is>
      </c>
      <c r="B302" s="131" t="inlineStr">
        <is>
          <t>ŞİRİNYER 2</t>
        </is>
      </c>
      <c r="C302" s="131" t="n">
        <v>94.2</v>
      </c>
      <c r="D302" s="131" t="inlineStr">
        <is>
          <t>https://www.google.com/maps/dir/?api=1&amp;origin=37.938%2C28.079&amp;destination=38.436005%2C27.206807&amp;travelmode=driving</t>
        </is>
      </c>
      <c r="E302" s="131" t="inlineStr">
        <is>
          <t>Hayır</t>
        </is>
      </c>
      <c r="F302" s="131" t="inlineStr">
        <is>
          <t>AYDIN FATİH-2</t>
        </is>
      </c>
      <c r="G302" s="131" t="n">
        <v>23.2</v>
      </c>
      <c r="H302" s="131" t="inlineStr">
        <is>
          <t>https://www.google.com/maps/dir/?api=1&amp;origin=37.938%2C28.079&amp;destination=37.839908%2C27.845862&amp;travelmode=driving</t>
        </is>
      </c>
      <c r="I302" s="131" t="inlineStr">
        <is>
          <t>AYDIN FATİH</t>
        </is>
      </c>
      <c r="J302" s="131" t="n">
        <v>24.1</v>
      </c>
      <c r="K302" s="131" t="inlineStr">
        <is>
          <t>https://www.google.com/maps/dir/?api=1&amp;origin=37.938%2C28.079&amp;destination=37.834436%2C27.837138&amp;travelmode=driving</t>
        </is>
      </c>
      <c r="L302" s="131" t="inlineStr">
        <is>
          <t>AYDIN GİRNE</t>
        </is>
      </c>
      <c r="M302" s="131" t="n">
        <v>24.2</v>
      </c>
      <c r="N302" s="131" t="inlineStr">
        <is>
          <t>https://www.google.com/maps/dir/?api=1&amp;origin=37.938%2C28.079&amp;destination=37.857618%2C27.823128&amp;travelmode=driving</t>
        </is>
      </c>
      <c r="O302" s="131" t="inlineStr">
        <is>
          <t>Dummy - değiştiriniz</t>
        </is>
      </c>
    </row>
    <row r="303" ht="15" customHeight="1" s="113">
      <c r="A303" s="131" t="inlineStr">
        <is>
          <t>MUHAMMET ALİ MARANGOZ</t>
        </is>
      </c>
      <c r="B303" s="131" t="inlineStr">
        <is>
          <t>ŞİRİNYER 2</t>
        </is>
      </c>
      <c r="C303" s="131" t="n">
        <v>92</v>
      </c>
      <c r="D303" s="131" t="inlineStr">
        <is>
          <t>https://www.google.com/maps/dir/?api=1&amp;origin=37.954%2C28.063&amp;destination=38.436005%2C27.206807&amp;travelmode=driving</t>
        </is>
      </c>
      <c r="E303" s="131" t="inlineStr">
        <is>
          <t>Hayır</t>
        </is>
      </c>
      <c r="F303" s="131" t="inlineStr">
        <is>
          <t>AYDIN FATİH-2</t>
        </is>
      </c>
      <c r="G303" s="131" t="n">
        <v>22.9</v>
      </c>
      <c r="H303" s="131" t="inlineStr">
        <is>
          <t>https://www.google.com/maps/dir/?api=1&amp;origin=37.954%2C28.063&amp;destination=37.839908%2C27.845862&amp;travelmode=driving</t>
        </is>
      </c>
      <c r="I303" s="131" t="inlineStr">
        <is>
          <t>AYDIN GİRNE</t>
        </is>
      </c>
      <c r="J303" s="131" t="n">
        <v>23.6</v>
      </c>
      <c r="K303" s="131" t="inlineStr">
        <is>
          <t>https://www.google.com/maps/dir/?api=1&amp;origin=37.954%2C28.063&amp;destination=37.857618%2C27.823128&amp;travelmode=driving</t>
        </is>
      </c>
      <c r="L303" s="131" t="inlineStr">
        <is>
          <t>AYDIN FATİH</t>
        </is>
      </c>
      <c r="M303" s="131" t="n">
        <v>23.9</v>
      </c>
      <c r="N303" s="131" t="inlineStr">
        <is>
          <t>https://www.google.com/maps/dir/?api=1&amp;origin=37.954%2C28.063&amp;destination=37.834436%2C27.837138&amp;travelmode=driving</t>
        </is>
      </c>
      <c r="O303" s="131" t="inlineStr">
        <is>
          <t>Dummy - değiştiriniz</t>
        </is>
      </c>
    </row>
    <row r="304" ht="15" customHeight="1" s="113">
      <c r="A304" s="131" t="inlineStr">
        <is>
          <t>MESUT TÜRK</t>
        </is>
      </c>
      <c r="B304" s="131" t="inlineStr">
        <is>
          <t>ŞİRİNYER 2</t>
        </is>
      </c>
      <c r="C304" s="131" t="n">
        <v>9.1</v>
      </c>
      <c r="D304" s="131" t="inlineStr">
        <is>
          <t>https://www.google.com/maps/dir/?api=1&amp;origin=38.366766%2C27.151418&amp;destination=38.436005%2C27.206807&amp;travelmode=driving</t>
        </is>
      </c>
      <c r="E304" s="131" t="inlineStr">
        <is>
          <t>Hayır</t>
        </is>
      </c>
      <c r="F304" s="131" t="inlineStr">
        <is>
          <t>BUCA</t>
        </is>
      </c>
      <c r="G304" s="131" t="n">
        <v>0.7</v>
      </c>
      <c r="H304" s="131" t="inlineStr">
        <is>
          <t>https://www.google.com/maps/dir/?api=1&amp;origin=38.366766%2C27.151418&amp;destination=38.373039%2C27.150591&amp;travelmode=driving</t>
        </is>
      </c>
      <c r="I304" s="131" t="inlineStr">
        <is>
          <t>GEDİZ</t>
        </is>
      </c>
      <c r="J304" s="131" t="n">
        <v>0.8</v>
      </c>
      <c r="K304" s="131" t="inlineStr">
        <is>
          <t>https://www.google.com/maps/dir/?api=1&amp;origin=38.366766%2C27.151418&amp;destination=38.37066%2C27.159618&amp;travelmode=driving</t>
        </is>
      </c>
      <c r="L304" s="131" t="inlineStr">
        <is>
          <t>ŞİRİNYER 2</t>
        </is>
      </c>
      <c r="M304" s="131" t="n">
        <v>2.7</v>
      </c>
      <c r="N304" s="131" t="inlineStr">
        <is>
          <t>https://www.google.com/maps/dir/?api=1&amp;origin=38.366766%2C27.151418&amp;destination=38.3911321%2C27.1511743&amp;travelmode=driving</t>
        </is>
      </c>
      <c r="O304" s="131" t="inlineStr">
        <is>
          <t>Gerçek - Google Places (695/8 Sk No:35)</t>
        </is>
      </c>
    </row>
    <row r="305" ht="15" customHeight="1" s="113">
      <c r="A305" s="131" t="inlineStr">
        <is>
          <t>TEMEL KARAN</t>
        </is>
      </c>
      <c r="B305" s="131" t="inlineStr">
        <is>
          <t>ŞİRİNYER 2</t>
        </is>
      </c>
      <c r="C305" s="131" t="n">
        <v>12.3</v>
      </c>
      <c r="D305" s="131" t="inlineStr">
        <is>
          <t>https://www.google.com/maps/dir/?api=1&amp;origin=38.369833%2C27.094207&amp;destination=38.436005%2C27.206807&amp;travelmode=driving</t>
        </is>
      </c>
      <c r="E305" s="131" t="inlineStr">
        <is>
          <t>Hayır</t>
        </is>
      </c>
      <c r="F305" s="131" t="inlineStr">
        <is>
          <t>ESKİİZMİR</t>
        </is>
      </c>
      <c r="G305" s="131" t="n">
        <v>1.3</v>
      </c>
      <c r="H305" s="131" t="inlineStr">
        <is>
          <t>https://www.google.com/maps/dir/?api=1&amp;origin=38.369833%2C27.094207&amp;destination=38.374534%2C27.107659&amp;travelmode=driving</t>
        </is>
      </c>
      <c r="I305" s="131" t="inlineStr">
        <is>
          <t>AKEVLER</t>
        </is>
      </c>
      <c r="J305" s="131" t="n">
        <v>2.9</v>
      </c>
      <c r="K305" s="131" t="inlineStr">
        <is>
          <t>https://www.google.com/maps/dir/?api=1&amp;origin=38.369833%2C27.094207&amp;destination=38.394301%2C27.105194&amp;travelmode=driving</t>
        </is>
      </c>
      <c r="L305" s="131" t="inlineStr">
        <is>
          <t>POLİGON</t>
        </is>
      </c>
      <c r="M305" s="131" t="n">
        <v>3.3</v>
      </c>
      <c r="N305" s="131" t="inlineStr">
        <is>
          <t>https://www.google.com/maps/dir/?api=1&amp;origin=38.369833%2C27.094207&amp;destination=38.395182%2C27.075087&amp;travelmode=driving</t>
        </is>
      </c>
      <c r="O305" s="131" t="inlineStr">
        <is>
          <t>Gerçek - Google Places (9797 Sk No:5)</t>
        </is>
      </c>
    </row>
    <row r="306" ht="15" customHeight="1" s="113">
      <c r="A306" s="131" t="inlineStr">
        <is>
          <t>SEZAİ DİREN</t>
        </is>
      </c>
      <c r="B306" s="131" t="inlineStr">
        <is>
          <t>ŞİRİNYER 2</t>
        </is>
      </c>
      <c r="C306" s="131" t="n">
        <v>7.6</v>
      </c>
      <c r="D306" s="131" t="inlineStr">
        <is>
          <t>https://www.google.com/maps/dir/?api=1&amp;origin=38.40739%2C27.12741&amp;destination=38.436005%2C27.206807&amp;travelmode=driving</t>
        </is>
      </c>
      <c r="E306" s="131" t="inlineStr">
        <is>
          <t>Hayır</t>
        </is>
      </c>
      <c r="F306" s="131" t="inlineStr">
        <is>
          <t>İZMİRSPOR</t>
        </is>
      </c>
      <c r="G306" s="131" t="n">
        <v>0.8</v>
      </c>
      <c r="H306" s="131" t="inlineStr">
        <is>
          <t>https://www.google.com/maps/dir/?api=1&amp;origin=38.40739%2C27.12741&amp;destination=38.403691%2C27.119105&amp;travelmode=driving</t>
        </is>
      </c>
      <c r="I306" s="131" t="inlineStr">
        <is>
          <t>YAPICIOĞLU</t>
        </is>
      </c>
      <c r="J306" s="131" t="n">
        <v>0.9</v>
      </c>
      <c r="K306" s="131" t="inlineStr">
        <is>
          <t>https://www.google.com/maps/dir/?api=1&amp;origin=38.40739%2C27.12741&amp;destination=38.41192%2C27.135689&amp;travelmode=driving</t>
        </is>
      </c>
      <c r="L306" s="131" t="inlineStr">
        <is>
          <t>BOZYAKA</t>
        </is>
      </c>
      <c r="M306" s="131" t="n">
        <v>1.2</v>
      </c>
      <c r="N306" s="131" t="inlineStr">
        <is>
          <t>https://www.google.com/maps/dir/?api=1&amp;origin=38.40739%2C27.12741&amp;destination=38.397598%2C27.122202&amp;travelmode=driving</t>
        </is>
      </c>
      <c r="O306" s="131" t="inlineStr">
        <is>
          <t>Gerçek - Google Places (463 Sk No:6)</t>
        </is>
      </c>
    </row>
    <row r="307" ht="15" customHeight="1" s="113">
      <c r="A307" s="131" t="inlineStr">
        <is>
          <t>MÜNİR  BARAN</t>
        </is>
      </c>
      <c r="B307" s="131" t="inlineStr">
        <is>
          <t>ŞİRİNYER 2</t>
        </is>
      </c>
      <c r="C307" s="131" t="n">
        <v>94.09999999999999</v>
      </c>
      <c r="D307" s="131" t="inlineStr">
        <is>
          <t>https://www.google.com/maps/dir/?api=1&amp;origin=37.942%2C28.081&amp;destination=38.436005%2C27.206807&amp;travelmode=driving</t>
        </is>
      </c>
      <c r="E307" s="131" t="inlineStr">
        <is>
          <t>Hayır</t>
        </is>
      </c>
      <c r="F307" s="131" t="inlineStr">
        <is>
          <t>AYDIN FATİH-2</t>
        </is>
      </c>
      <c r="G307" s="131" t="n">
        <v>23.6</v>
      </c>
      <c r="H307" s="131" t="inlineStr">
        <is>
          <t>https://www.google.com/maps/dir/?api=1&amp;origin=37.942%2C28.081&amp;destination=37.839908%2C27.845862&amp;travelmode=driving</t>
        </is>
      </c>
      <c r="I307" s="131" t="inlineStr">
        <is>
          <t>AYDIN GİRNE</t>
        </is>
      </c>
      <c r="J307" s="131" t="n">
        <v>24.5</v>
      </c>
      <c r="K307" s="131" t="inlineStr">
        <is>
          <t>https://www.google.com/maps/dir/?api=1&amp;origin=37.942%2C28.081&amp;destination=37.857618%2C27.823128&amp;travelmode=driving</t>
        </is>
      </c>
      <c r="L307" s="131" t="inlineStr">
        <is>
          <t>AYDIN FATİH</t>
        </is>
      </c>
      <c r="M307" s="131" t="n">
        <v>24.5</v>
      </c>
      <c r="N307" s="131" t="inlineStr">
        <is>
          <t>https://www.google.com/maps/dir/?api=1&amp;origin=37.942%2C28.081&amp;destination=37.834436%2C27.837138&amp;travelmode=driving</t>
        </is>
      </c>
      <c r="O307" s="131" t="inlineStr">
        <is>
          <t>Dummy - değiştiriniz</t>
        </is>
      </c>
    </row>
    <row r="308" ht="15" customHeight="1" s="113">
      <c r="A308" s="131" t="inlineStr">
        <is>
          <t>MEHMET ZEKİ YILMAZ</t>
        </is>
      </c>
      <c r="B308" s="131" t="inlineStr">
        <is>
          <t>ŞİRİNYER 2</t>
        </is>
      </c>
      <c r="C308" s="131" t="n">
        <v>8.1</v>
      </c>
      <c r="D308" s="131" t="inlineStr">
        <is>
          <t>https://www.google.com/maps/dir/?api=1&amp;origin=38.383696%2C27.141989&amp;destination=38.436005%2C27.206807&amp;travelmode=driving</t>
        </is>
      </c>
      <c r="E308" s="131" t="inlineStr">
        <is>
          <t>Hayır</t>
        </is>
      </c>
      <c r="F308" s="131" t="inlineStr">
        <is>
          <t>ŞİRİNYER 2</t>
        </is>
      </c>
      <c r="G308" s="131" t="n">
        <v>1.2</v>
      </c>
      <c r="H308" s="131" t="inlineStr">
        <is>
          <t>https://www.google.com/maps/dir/?api=1&amp;origin=38.383696%2C27.141989&amp;destination=38.3911321%2C27.1511743&amp;travelmode=driving</t>
        </is>
      </c>
      <c r="I308" s="131" t="inlineStr">
        <is>
          <t>BUCA2</t>
        </is>
      </c>
      <c r="J308" s="131" t="n">
        <v>1.3</v>
      </c>
      <c r="K308" s="131" t="inlineStr">
        <is>
          <t>https://www.google.com/maps/dir/?api=1&amp;origin=38.383696%2C27.141989&amp;destination=38.394722%2C27.148207&amp;travelmode=driving</t>
        </is>
      </c>
      <c r="L308" s="131" t="inlineStr">
        <is>
          <t>BUCA</t>
        </is>
      </c>
      <c r="M308" s="131" t="n">
        <v>1.4</v>
      </c>
      <c r="N308" s="131" t="inlineStr">
        <is>
          <t>https://www.google.com/maps/dir/?api=1&amp;origin=38.383696%2C27.141989&amp;destination=38.373039%2C27.150591&amp;travelmode=driving</t>
        </is>
      </c>
      <c r="O308" s="131" t="inlineStr">
        <is>
          <t>Gerçek - Google Places (5825 Sk No:60)</t>
        </is>
      </c>
    </row>
    <row r="309" ht="15" customHeight="1" s="113">
      <c r="A309" s="131" t="inlineStr">
        <is>
          <t>BEHİYE ŞUNLU</t>
        </is>
      </c>
      <c r="B309" s="131" t="inlineStr">
        <is>
          <t>ÇİĞLİ</t>
        </is>
      </c>
      <c r="C309" s="131" t="n">
        <v>11.5</v>
      </c>
      <c r="D309" s="131" t="inlineStr">
        <is>
          <t>https://www.google.com/maps/dir/?api=1&amp;origin=38.473601%2C27.182036&amp;destination=38.373039%2C27.150591&amp;travelmode=driving</t>
        </is>
      </c>
      <c r="E309" s="131" t="inlineStr">
        <is>
          <t>Hayır</t>
        </is>
      </c>
      <c r="F309" s="131" t="inlineStr">
        <is>
          <t>MANAVKUYU</t>
        </is>
      </c>
      <c r="G309" s="131" t="n">
        <v>1.2</v>
      </c>
      <c r="H309" s="131" t="inlineStr">
        <is>
          <t>https://www.google.com/maps/dir/?api=1&amp;origin=38.473601%2C27.182036&amp;destination=38.4625711%2C27.1824038&amp;travelmode=driving</t>
        </is>
      </c>
      <c r="I309" s="131" t="inlineStr">
        <is>
          <t>OSMANGAZİ</t>
        </is>
      </c>
      <c r="J309" s="131" t="n">
        <v>1.5</v>
      </c>
      <c r="K309" s="131" t="inlineStr">
        <is>
          <t>https://www.google.com/maps/dir/?api=1&amp;origin=38.473601%2C27.182036&amp;destination=38.464877%2C27.194834&amp;travelmode=driving</t>
        </is>
      </c>
      <c r="L309" s="131" t="inlineStr">
        <is>
          <t>GÜMÜŞPALA</t>
        </is>
      </c>
      <c r="M309" s="131" t="n">
        <v>4</v>
      </c>
      <c r="N309" s="131" t="inlineStr">
        <is>
          <t>https://www.google.com/maps/dir/?api=1&amp;origin=38.473601%2C27.182036&amp;destination=38.469293%2C27.136971&amp;travelmode=driving</t>
        </is>
      </c>
      <c r="O309" s="131" t="inlineStr">
        <is>
          <t>Gerçek - Google Places (2109/1 Sk No:17)</t>
        </is>
      </c>
    </row>
    <row r="310" ht="15" customHeight="1" s="113">
      <c r="A310" s="131" t="inlineStr">
        <is>
          <t>BERNA GÖL</t>
        </is>
      </c>
      <c r="B310" s="131" t="inlineStr">
        <is>
          <t>ÇİĞLİ</t>
        </is>
      </c>
      <c r="C310" s="131" t="n">
        <v>16.4</v>
      </c>
      <c r="D310" s="131" t="inlineStr">
        <is>
          <t>https://www.google.com/maps/dir/?api=1&amp;origin=38.49821%2C27.050252&amp;destination=38.373039%2C27.150591&amp;travelmode=driving</t>
        </is>
      </c>
      <c r="E310" s="131" t="inlineStr">
        <is>
          <t>Hayır</t>
        </is>
      </c>
      <c r="F310" s="131" t="inlineStr">
        <is>
          <t>ÇİĞLİ</t>
        </is>
      </c>
      <c r="G310" s="131" t="n">
        <v>0.7</v>
      </c>
      <c r="H310" s="131" t="inlineStr">
        <is>
          <t>https://www.google.com/maps/dir/?api=1&amp;origin=38.49821%2C27.050252&amp;destination=38.493071%2C27.054551&amp;travelmode=driving</t>
        </is>
      </c>
      <c r="I310" s="131" t="inlineStr">
        <is>
          <t>Z1  ET DEPO</t>
        </is>
      </c>
      <c r="J310" s="131" t="n">
        <v>2.1</v>
      </c>
      <c r="K310" s="131" t="inlineStr">
        <is>
          <t>https://www.google.com/maps/dir/?api=1&amp;origin=38.49821%2C27.050252&amp;destination=38.49%2C27.072&amp;travelmode=driving</t>
        </is>
      </c>
      <c r="L310" s="131" t="inlineStr">
        <is>
          <t>HARMANDALI</t>
        </is>
      </c>
      <c r="M310" s="131" t="n">
        <v>2.5</v>
      </c>
      <c r="N310" s="131" t="inlineStr">
        <is>
          <t>https://www.google.com/maps/dir/?api=1&amp;origin=38.49821%2C27.050252&amp;destination=38.519644%2C27.041157&amp;travelmode=driving</t>
        </is>
      </c>
      <c r="O310" s="131" t="inlineStr">
        <is>
          <t>Gerçek - Google Places (8765 Sk No:22)</t>
        </is>
      </c>
    </row>
    <row r="311" ht="15" customHeight="1" s="113">
      <c r="A311" s="131" t="inlineStr">
        <is>
          <t>NİLÜFER SAYGILI</t>
        </is>
      </c>
      <c r="B311" s="131" t="inlineStr">
        <is>
          <t>ÇİĞLİ</t>
        </is>
      </c>
      <c r="C311" s="131" t="n">
        <v>16.1</v>
      </c>
      <c r="D311" s="131" t="inlineStr">
        <is>
          <t>https://www.google.com/maps/dir/?api=1&amp;origin=38.503329%2C27.071086&amp;destination=38.373039%2C27.150591&amp;travelmode=driving</t>
        </is>
      </c>
      <c r="E311" s="131" t="inlineStr">
        <is>
          <t>Hayır</t>
        </is>
      </c>
      <c r="F311" s="131" t="inlineStr">
        <is>
          <t>Z1  ET DEPO</t>
        </is>
      </c>
      <c r="G311" s="131" t="n">
        <v>1.5</v>
      </c>
      <c r="H311" s="131" t="inlineStr">
        <is>
          <t>https://www.google.com/maps/dir/?api=1&amp;origin=38.503329%2C27.071086&amp;destination=38.49%2C27.072&amp;travelmode=driving</t>
        </is>
      </c>
      <c r="I311" s="131" t="inlineStr">
        <is>
          <t>ÇİĞLİ</t>
        </is>
      </c>
      <c r="J311" s="131" t="n">
        <v>1.8</v>
      </c>
      <c r="K311" s="131" t="inlineStr">
        <is>
          <t>https://www.google.com/maps/dir/?api=1&amp;origin=38.503329%2C27.071086&amp;destination=38.493071%2C27.054551&amp;travelmode=driving</t>
        </is>
      </c>
      <c r="L311" s="131" t="inlineStr">
        <is>
          <t>HARMANDALI</t>
        </is>
      </c>
      <c r="M311" s="131" t="n">
        <v>3.2</v>
      </c>
      <c r="N311" s="131" t="inlineStr">
        <is>
          <t>https://www.google.com/maps/dir/?api=1&amp;origin=38.503329%2C27.071086&amp;destination=38.519644%2C27.041157&amp;travelmode=driving</t>
        </is>
      </c>
      <c r="O311" s="131" t="inlineStr">
        <is>
          <t>Gerçek - Google Places (8087/10 Sk No:3)</t>
        </is>
      </c>
    </row>
    <row r="312" ht="15" customHeight="1" s="113">
      <c r="A312" s="131" t="inlineStr">
        <is>
          <t>ŞEYMA ŞAHİN</t>
        </is>
      </c>
      <c r="B312" s="131" t="inlineStr">
        <is>
          <t>ÇİĞLİ</t>
        </is>
      </c>
      <c r="C312" s="131" t="n">
        <v>21.8</v>
      </c>
      <c r="D312" s="131" t="inlineStr">
        <is>
          <t>https://www.google.com/maps/dir/?api=1&amp;origin=38.492974%2C26.952333&amp;destination=38.373039%2C27.150591&amp;travelmode=driving</t>
        </is>
      </c>
      <c r="E312" s="131" t="inlineStr">
        <is>
          <t>Hayır</t>
        </is>
      </c>
      <c r="F312" s="131" t="inlineStr">
        <is>
          <t>HARMANDALI</t>
        </is>
      </c>
      <c r="G312" s="131" t="n">
        <v>8.300000000000001</v>
      </c>
      <c r="H312" s="131" t="inlineStr">
        <is>
          <t>https://www.google.com/maps/dir/?api=1&amp;origin=38.492974%2C26.952333&amp;destination=38.519644%2C27.041157&amp;travelmode=driving</t>
        </is>
      </c>
      <c r="I312" s="131" t="inlineStr">
        <is>
          <t>ÇİĞLİ</t>
        </is>
      </c>
      <c r="J312" s="131" t="n">
        <v>8.9</v>
      </c>
      <c r="K312" s="131" t="inlineStr">
        <is>
          <t>https://www.google.com/maps/dir/?api=1&amp;origin=38.492974%2C26.952333&amp;destination=38.493071%2C27.054551&amp;travelmode=driving</t>
        </is>
      </c>
      <c r="L312" s="131" t="inlineStr">
        <is>
          <t>Z1  ET DEPO</t>
        </is>
      </c>
      <c r="M312" s="131" t="n">
        <v>10.4</v>
      </c>
      <c r="N312" s="131" t="inlineStr">
        <is>
          <t>https://www.google.com/maps/dir/?api=1&amp;origin=38.492974%2C26.952333&amp;destination=38.49%2C27.072&amp;travelmode=driving</t>
        </is>
      </c>
      <c r="O312" s="131" t="inlineStr">
        <is>
          <t>Gerçek - Google Places (4 Sk No:10 Sasalı)</t>
        </is>
      </c>
    </row>
    <row r="313" ht="15" customHeight="1" s="113">
      <c r="A313" s="131" t="inlineStr">
        <is>
          <t>ZELİHA ÇINAR</t>
        </is>
      </c>
      <c r="B313" s="131" t="inlineStr">
        <is>
          <t>ÇİĞLİ</t>
        </is>
      </c>
      <c r="C313" s="131" t="n">
        <v>15.9</v>
      </c>
      <c r="D313" s="131" t="inlineStr">
        <is>
          <t>https://www.google.com/maps/dir/?api=1&amp;origin=38.495436%2C27.055649&amp;destination=38.373039%2C27.150591&amp;travelmode=driving</t>
        </is>
      </c>
      <c r="E313" s="131" t="inlineStr">
        <is>
          <t>Hayır</t>
        </is>
      </c>
      <c r="F313" s="131" t="inlineStr">
        <is>
          <t>ÇİĞLİ</t>
        </is>
      </c>
      <c r="G313" s="131" t="n">
        <v>0.3</v>
      </c>
      <c r="H313" s="131" t="inlineStr">
        <is>
          <t>https://www.google.com/maps/dir/?api=1&amp;origin=38.495436%2C27.055649&amp;destination=38.493071%2C27.054551&amp;travelmode=driving</t>
        </is>
      </c>
      <c r="I313" s="131" t="inlineStr">
        <is>
          <t>Z1  ET DEPO</t>
        </is>
      </c>
      <c r="J313" s="131" t="n">
        <v>1.5</v>
      </c>
      <c r="K313" s="131" t="inlineStr">
        <is>
          <t>https://www.google.com/maps/dir/?api=1&amp;origin=38.495436%2C27.055649&amp;destination=38.49%2C27.072&amp;travelmode=driving</t>
        </is>
      </c>
      <c r="L313" s="131" t="inlineStr">
        <is>
          <t>HARMANDALI</t>
        </is>
      </c>
      <c r="M313" s="131" t="n">
        <v>3</v>
      </c>
      <c r="N313" s="131" t="inlineStr">
        <is>
          <t>https://www.google.com/maps/dir/?api=1&amp;origin=38.495436%2C27.055649&amp;destination=38.519644%2C27.041157&amp;travelmode=driving</t>
        </is>
      </c>
      <c r="O313" s="131" t="inlineStr">
        <is>
          <t>Gerçek - Google Places (8036 Sk No:40)</t>
        </is>
      </c>
    </row>
    <row r="314" ht="15" customHeight="1" s="113">
      <c r="A314" s="131" t="inlineStr">
        <is>
          <t>YAKUP İLGEN</t>
        </is>
      </c>
      <c r="B314" s="131" t="inlineStr">
        <is>
          <t>ÇİĞLİ</t>
        </is>
      </c>
      <c r="C314" s="131" t="n">
        <v>11.9</v>
      </c>
      <c r="D314" s="131" t="inlineStr">
        <is>
          <t>https://www.google.com/maps/dir/?api=1&amp;origin=38.476039%2C27.115523&amp;destination=38.373039%2C27.150591&amp;travelmode=driving</t>
        </is>
      </c>
      <c r="E314" s="131" t="inlineStr">
        <is>
          <t>Hayır</t>
        </is>
      </c>
      <c r="F314" s="131" t="inlineStr">
        <is>
          <t>KARŞIYAKA-2</t>
        </is>
      </c>
      <c r="G314" s="131" t="n">
        <v>0.2</v>
      </c>
      <c r="H314" s="131" t="inlineStr">
        <is>
          <t>https://www.google.com/maps/dir/?api=1&amp;origin=38.476039%2C27.115523&amp;destination=38.474585%2C27.113885&amp;travelmode=driving</t>
        </is>
      </c>
      <c r="I314" s="131" t="inlineStr">
        <is>
          <t>BAYRAKLI</t>
        </is>
      </c>
      <c r="J314" s="131" t="n">
        <v>0.5</v>
      </c>
      <c r="K314" s="131" t="inlineStr">
        <is>
          <t>https://www.google.com/maps/dir/?api=1&amp;origin=38.476039%2C27.115523&amp;destination=38.471686%2C27.11778&amp;travelmode=driving</t>
        </is>
      </c>
      <c r="L314" s="131" t="inlineStr">
        <is>
          <t>DEDEBAŞI</t>
        </is>
      </c>
      <c r="M314" s="131" t="n">
        <v>0.9</v>
      </c>
      <c r="N314" s="131" t="inlineStr">
        <is>
          <t>https://www.google.com/maps/dir/?api=1&amp;origin=38.476039%2C27.115523&amp;destination=38.470404%2C27.108413&amp;travelmode=driving</t>
        </is>
      </c>
      <c r="O314" s="131" t="inlineStr">
        <is>
          <t>Gerçek - Google Places (Girne Blv No:234 civarı)</t>
        </is>
      </c>
    </row>
    <row r="315" ht="15" customHeight="1" s="113">
      <c r="A315" s="131" t="inlineStr">
        <is>
          <t>GÖRKEM UYSAL</t>
        </is>
      </c>
      <c r="B315" s="131" t="inlineStr">
        <is>
          <t>ÇİĞLİ</t>
        </is>
      </c>
      <c r="C315" s="131" t="n">
        <v>17.1</v>
      </c>
      <c r="D315" s="131" t="inlineStr">
        <is>
          <t>https://www.google.com/maps/dir/?api=1&amp;origin=38.503034%2C27.046373&amp;destination=38.373039%2C27.150591&amp;travelmode=driving</t>
        </is>
      </c>
      <c r="E315" s="131" t="inlineStr">
        <is>
          <t>Hayır</t>
        </is>
      </c>
      <c r="F315" s="131" t="inlineStr">
        <is>
          <t>ÇİĞLİ</t>
        </is>
      </c>
      <c r="G315" s="131" t="n">
        <v>1.3</v>
      </c>
      <c r="H315" s="131" t="inlineStr">
        <is>
          <t>https://www.google.com/maps/dir/?api=1&amp;origin=38.503034%2C27.046373&amp;destination=38.493071%2C27.054551&amp;travelmode=driving</t>
        </is>
      </c>
      <c r="I315" s="131" t="inlineStr">
        <is>
          <t>HARMANDALI</t>
        </is>
      </c>
      <c r="J315" s="131" t="n">
        <v>1.9</v>
      </c>
      <c r="K315" s="131" t="inlineStr">
        <is>
          <t>https://www.google.com/maps/dir/?api=1&amp;origin=38.503034%2C27.046373&amp;destination=38.519644%2C27.041157&amp;travelmode=driving</t>
        </is>
      </c>
      <c r="L315" s="131" t="inlineStr">
        <is>
          <t>Z1  ET DEPO</t>
        </is>
      </c>
      <c r="M315" s="131" t="n">
        <v>2.7</v>
      </c>
      <c r="N315" s="131" t="inlineStr">
        <is>
          <t>https://www.google.com/maps/dir/?api=1&amp;origin=38.503034%2C27.046373&amp;destination=38.49%2C27.072&amp;travelmode=driving</t>
        </is>
      </c>
      <c r="O315" s="131" t="inlineStr">
        <is>
          <t>Gerçek - Google Places (8786/15 Sk No:17)</t>
        </is>
      </c>
    </row>
    <row r="316" ht="15" customHeight="1" s="113">
      <c r="A316" s="131" t="inlineStr">
        <is>
          <t>SEYİT KAYNAK</t>
        </is>
      </c>
      <c r="B316" s="131" t="inlineStr">
        <is>
          <t>ÇİĞLİ</t>
        </is>
      </c>
      <c r="C316" s="131" t="n">
        <v>10</v>
      </c>
      <c r="D316" s="131" t="inlineStr">
        <is>
          <t>https://www.google.com/maps/dir/?api=1&amp;origin=38.46029%2C27.176143&amp;destination=38.373039%2C27.150591&amp;travelmode=driving</t>
        </is>
      </c>
      <c r="E316" s="131" t="inlineStr">
        <is>
          <t>Hayır</t>
        </is>
      </c>
      <c r="F316" s="131" t="inlineStr">
        <is>
          <t>MANAVKUYU</t>
        </is>
      </c>
      <c r="G316" s="131" t="n">
        <v>0.6</v>
      </c>
      <c r="H316" s="131" t="inlineStr">
        <is>
          <t>https://www.google.com/maps/dir/?api=1&amp;origin=38.46029%2C27.176143&amp;destination=38.4625711%2C27.1824038&amp;travelmode=driving</t>
        </is>
      </c>
      <c r="I316" s="131" t="inlineStr">
        <is>
          <t>OSMANGAZİ</t>
        </is>
      </c>
      <c r="J316" s="131" t="n">
        <v>1.7</v>
      </c>
      <c r="K316" s="131" t="inlineStr">
        <is>
          <t>https://www.google.com/maps/dir/?api=1&amp;origin=38.46029%2C27.176143&amp;destination=38.464877%2C27.194834&amp;travelmode=driving</t>
        </is>
      </c>
      <c r="L316" s="131" t="inlineStr">
        <is>
          <t>ÇAMDİBİ</t>
        </is>
      </c>
      <c r="M316" s="131" t="n">
        <v>3</v>
      </c>
      <c r="N316" s="131" t="inlineStr">
        <is>
          <t>https://www.google.com/maps/dir/?api=1&amp;origin=38.46029%2C27.176143&amp;destination=38.438109%2C27.19608&amp;travelmode=driving</t>
        </is>
      </c>
      <c r="O316" s="131" t="inlineStr">
        <is>
          <t>Gerçek - Google Places (1643/18 Sk No:8)</t>
        </is>
      </c>
    </row>
    <row r="317" ht="15" customHeight="1" s="113">
      <c r="A317" s="131" t="inlineStr">
        <is>
          <t>MEHMET ÖZER</t>
        </is>
      </c>
      <c r="B317" s="131" t="inlineStr">
        <is>
          <t>ÇİĞLİ</t>
        </is>
      </c>
      <c r="C317" s="131" t="n">
        <v>19</v>
      </c>
      <c r="D317" s="131" t="inlineStr">
        <is>
          <t>https://www.google.com/maps/dir/?api=1&amp;origin=38.522661%2C27.04419&amp;destination=38.373039%2C27.150591&amp;travelmode=driving</t>
        </is>
      </c>
      <c r="E317" s="131" t="inlineStr">
        <is>
          <t>Hayır</t>
        </is>
      </c>
      <c r="F317" s="131" t="inlineStr">
        <is>
          <t>HARMANDALI</t>
        </is>
      </c>
      <c r="G317" s="131" t="n">
        <v>0.4</v>
      </c>
      <c r="H317" s="131" t="inlineStr">
        <is>
          <t>https://www.google.com/maps/dir/?api=1&amp;origin=38.522661%2C27.04419&amp;destination=38.519644%2C27.041157&amp;travelmode=driving</t>
        </is>
      </c>
      <c r="I317" s="131" t="inlineStr">
        <is>
          <t>ÇİĞLİ</t>
        </is>
      </c>
      <c r="J317" s="131" t="n">
        <v>3.4</v>
      </c>
      <c r="K317" s="131" t="inlineStr">
        <is>
          <t>https://www.google.com/maps/dir/?api=1&amp;origin=38.522661%2C27.04419&amp;destination=38.493071%2C27.054551&amp;travelmode=driving</t>
        </is>
      </c>
      <c r="L317" s="131" t="inlineStr">
        <is>
          <t>Z1  ET DEPO</t>
        </is>
      </c>
      <c r="M317" s="131" t="n">
        <v>4.4</v>
      </c>
      <c r="N317" s="131" t="inlineStr">
        <is>
          <t>https://www.google.com/maps/dir/?api=1&amp;origin=38.522661%2C27.04419&amp;destination=38.49%2C27.072&amp;travelmode=driving</t>
        </is>
      </c>
      <c r="O317" s="131" t="inlineStr">
        <is>
          <t>Gerçek - Google Places (8966 Sk No:16)</t>
        </is>
      </c>
    </row>
    <row r="318" ht="15" customHeight="1" s="113">
      <c r="A318" s="131" t="inlineStr">
        <is>
          <t>ENGİN ÇIRABACAK</t>
        </is>
      </c>
      <c r="B318" s="131" t="inlineStr">
        <is>
          <t>ÇİĞLİ</t>
        </is>
      </c>
      <c r="C318" s="131" t="n">
        <v>16.4</v>
      </c>
      <c r="D318" s="131" t="inlineStr">
        <is>
          <t>https://www.google.com/maps/dir/?api=1&amp;origin=38.501244%2C27.057745&amp;destination=38.373039%2C27.150591&amp;travelmode=driving</t>
        </is>
      </c>
      <c r="E318" s="131" t="inlineStr">
        <is>
          <t>Hayır</t>
        </is>
      </c>
      <c r="F318" s="131" t="inlineStr">
        <is>
          <t>ÇİĞLİ</t>
        </is>
      </c>
      <c r="G318" s="131" t="n">
        <v>1</v>
      </c>
      <c r="H318" s="131" t="inlineStr">
        <is>
          <t>https://www.google.com/maps/dir/?api=1&amp;origin=38.501244%2C27.057745&amp;destination=38.493071%2C27.054551&amp;travelmode=driving</t>
        </is>
      </c>
      <c r="I318" s="131" t="inlineStr">
        <is>
          <t>Z1  ET DEPO</t>
        </is>
      </c>
      <c r="J318" s="131" t="n">
        <v>1.8</v>
      </c>
      <c r="K318" s="131" t="inlineStr">
        <is>
          <t>https://www.google.com/maps/dir/?api=1&amp;origin=38.501244%2C27.057745&amp;destination=38.49%2C27.072&amp;travelmode=driving</t>
        </is>
      </c>
      <c r="L318" s="131" t="inlineStr">
        <is>
          <t>HARMANDALI</t>
        </is>
      </c>
      <c r="M318" s="131" t="n">
        <v>2.5</v>
      </c>
      <c r="N318" s="131" t="inlineStr">
        <is>
          <t>https://www.google.com/maps/dir/?api=1&amp;origin=38.501244%2C27.057745&amp;destination=38.519644%2C27.041157&amp;travelmode=driving</t>
        </is>
      </c>
      <c r="O318" s="131" t="inlineStr">
        <is>
          <t>Gerçek - Google Places (8712 Sk No:73)</t>
        </is>
      </c>
    </row>
    <row r="319" ht="15" customHeight="1" s="113">
      <c r="A319" s="131" t="inlineStr">
        <is>
          <t>OĞUZHAN AVŞAR</t>
        </is>
      </c>
      <c r="B319" s="131" t="inlineStr">
        <is>
          <t>ÇİĞLİ</t>
        </is>
      </c>
      <c r="C319" s="131" t="n">
        <v>4.8</v>
      </c>
      <c r="D319" s="131" t="inlineStr">
        <is>
          <t>https://www.google.com/maps/dir/?api=1&amp;origin=38.48%2C27.162&amp;destination=38.470404%2C27.108413&amp;travelmode=driving</t>
        </is>
      </c>
      <c r="E319" s="131" t="inlineStr">
        <is>
          <t>Hayır</t>
        </is>
      </c>
      <c r="F319" s="131" t="inlineStr">
        <is>
          <t>GÜMÜŞPALA</t>
        </is>
      </c>
      <c r="G319" s="131" t="n">
        <v>2.5</v>
      </c>
      <c r="H319" s="131" t="inlineStr">
        <is>
          <t>https://www.google.com/maps/dir/?api=1&amp;origin=38.48%2C27.162&amp;destination=38.469293%2C27.136971&amp;travelmode=driving</t>
        </is>
      </c>
      <c r="I319" s="131" t="inlineStr">
        <is>
          <t>MANAVKUYU</t>
        </is>
      </c>
      <c r="J319" s="131" t="n">
        <v>2.6</v>
      </c>
      <c r="K319" s="131" t="inlineStr">
        <is>
          <t>https://www.google.com/maps/dir/?api=1&amp;origin=38.48%2C27.162&amp;destination=38.4625711%2C27.1824038&amp;travelmode=driving</t>
        </is>
      </c>
      <c r="L319" s="131" t="inlineStr">
        <is>
          <t>ÇİFTLİK</t>
        </is>
      </c>
      <c r="M319" s="131" t="n">
        <v>2.9</v>
      </c>
      <c r="N319" s="131" t="inlineStr">
        <is>
          <t>https://www.google.com/maps/dir/?api=1&amp;origin=38.48%2C27.162&amp;destination=38.496%2C27.136&amp;travelmode=driving</t>
        </is>
      </c>
      <c r="O319" s="131" t="inlineStr">
        <is>
          <t>Dummy - değiştiriniz</t>
        </is>
      </c>
    </row>
    <row r="320" ht="15" customHeight="1" s="113">
      <c r="A320" s="131" t="inlineStr">
        <is>
          <t>ROJİN TEKİN</t>
        </is>
      </c>
      <c r="B320" s="131" t="inlineStr">
        <is>
          <t>GÜMÜŞPALA</t>
        </is>
      </c>
      <c r="C320" s="131" t="n">
        <v>2.4</v>
      </c>
      <c r="D320" s="131" t="inlineStr">
        <is>
          <t>https://www.google.com/maps/dir/?api=1&amp;origin=38.468866%2C27.1355&amp;destination=38.470404%2C27.108413&amp;travelmode=driving</t>
        </is>
      </c>
      <c r="E320" s="131" t="inlineStr">
        <is>
          <t>Hayır</t>
        </is>
      </c>
      <c r="F320" s="131" t="inlineStr">
        <is>
          <t>GÜMÜŞPALA</t>
        </is>
      </c>
      <c r="G320" s="131" t="n">
        <v>0.1</v>
      </c>
      <c r="H320" s="131" t="inlineStr">
        <is>
          <t>https://www.google.com/maps/dir/?api=1&amp;origin=38.468866%2C27.1355&amp;destination=38.469293%2C27.136971&amp;travelmode=driving</t>
        </is>
      </c>
      <c r="I320" s="131" t="inlineStr">
        <is>
          <t>BAYRAKLI</t>
        </is>
      </c>
      <c r="J320" s="131" t="n">
        <v>1.6</v>
      </c>
      <c r="K320" s="131" t="inlineStr">
        <is>
          <t>https://www.google.com/maps/dir/?api=1&amp;origin=38.468866%2C27.1355&amp;destination=38.471686%2C27.11778&amp;travelmode=driving</t>
        </is>
      </c>
      <c r="L320" s="131" t="inlineStr">
        <is>
          <t>KARŞIYAKA-2</t>
        </is>
      </c>
      <c r="M320" s="131" t="n">
        <v>2</v>
      </c>
      <c r="N320" s="131" t="inlineStr">
        <is>
          <t>https://www.google.com/maps/dir/?api=1&amp;origin=38.468866%2C27.1355&amp;destination=38.474585%2C27.113885&amp;travelmode=driving</t>
        </is>
      </c>
      <c r="O320" s="131" t="inlineStr">
        <is>
          <t>Gerçek - Google Places (7018 Sk No:15)</t>
        </is>
      </c>
    </row>
    <row r="321" ht="15" customHeight="1" s="113">
      <c r="A321" s="131" t="inlineStr">
        <is>
          <t>YASEMİN GÜL</t>
        </is>
      </c>
      <c r="B321" s="131" t="inlineStr">
        <is>
          <t>GÜMÜŞPALA</t>
        </is>
      </c>
      <c r="C321" s="131" t="n">
        <v>2.7</v>
      </c>
      <c r="D321" s="131" t="inlineStr">
        <is>
          <t>https://www.google.com/maps/dir/?api=1&amp;origin=38.480758%2C27.136195&amp;destination=38.470404%2C27.108413&amp;travelmode=driving</t>
        </is>
      </c>
      <c r="E321" s="131" t="inlineStr">
        <is>
          <t>Hayır</t>
        </is>
      </c>
      <c r="F321" s="131" t="inlineStr">
        <is>
          <t>GÜMÜŞPALA</t>
        </is>
      </c>
      <c r="G321" s="131" t="n">
        <v>1.3</v>
      </c>
      <c r="H321" s="131" t="inlineStr">
        <is>
          <t>https://www.google.com/maps/dir/?api=1&amp;origin=38.480758%2C27.136195&amp;destination=38.469293%2C27.136971&amp;travelmode=driving</t>
        </is>
      </c>
      <c r="I321" s="131" t="inlineStr">
        <is>
          <t>ÇİFTLİK</t>
        </is>
      </c>
      <c r="J321" s="131" t="n">
        <v>1.7</v>
      </c>
      <c r="K321" s="131" t="inlineStr">
        <is>
          <t>https://www.google.com/maps/dir/?api=1&amp;origin=38.480758%2C27.136195&amp;destination=38.496%2C27.136&amp;travelmode=driving</t>
        </is>
      </c>
      <c r="L321" s="131" t="inlineStr">
        <is>
          <t>BAYRAKLI</t>
        </is>
      </c>
      <c r="M321" s="131" t="n">
        <v>1.9</v>
      </c>
      <c r="N321" s="131" t="inlineStr">
        <is>
          <t>https://www.google.com/maps/dir/?api=1&amp;origin=38.480758%2C27.136195&amp;destination=38.471686%2C27.11778&amp;travelmode=driving</t>
        </is>
      </c>
      <c r="O321" s="131" t="inlineStr">
        <is>
          <t>Gerçek - Google Places (7170 Sk No:9)</t>
        </is>
      </c>
    </row>
    <row r="322" ht="15" customHeight="1" s="113">
      <c r="A322" s="131" t="inlineStr">
        <is>
          <t>MELEK SALMAN</t>
        </is>
      </c>
      <c r="B322" s="131" t="inlineStr">
        <is>
          <t>GÜMÜŞPALA</t>
        </is>
      </c>
      <c r="C322" s="131" t="n">
        <v>2.8</v>
      </c>
      <c r="D322" s="131" t="inlineStr">
        <is>
          <t>https://www.google.com/maps/dir/?api=1&amp;origin=38.472208%2C27.140639&amp;destination=38.470404%2C27.108413&amp;travelmode=driving</t>
        </is>
      </c>
      <c r="E322" s="131" t="inlineStr">
        <is>
          <t>Hayır</t>
        </is>
      </c>
      <c r="F322" s="131" t="inlineStr">
        <is>
          <t>GÜMÜŞPALA</t>
        </is>
      </c>
      <c r="G322" s="131" t="n">
        <v>0.5</v>
      </c>
      <c r="H322" s="131" t="inlineStr">
        <is>
          <t>https://www.google.com/maps/dir/?api=1&amp;origin=38.472208%2C27.140639&amp;destination=38.469293%2C27.136971&amp;travelmode=driving</t>
        </is>
      </c>
      <c r="I322" s="131" t="inlineStr">
        <is>
          <t>BAYRAKLI</t>
        </is>
      </c>
      <c r="J322" s="131" t="n">
        <v>2</v>
      </c>
      <c r="K322" s="131" t="inlineStr">
        <is>
          <t>https://www.google.com/maps/dir/?api=1&amp;origin=38.472208%2C27.140639&amp;destination=38.471686%2C27.11778&amp;travelmode=driving</t>
        </is>
      </c>
      <c r="L322" s="131" t="inlineStr">
        <is>
          <t>KARŞIYAKA-2</t>
        </is>
      </c>
      <c r="M322" s="131" t="n">
        <v>2.3</v>
      </c>
      <c r="N322" s="131" t="inlineStr">
        <is>
          <t>https://www.google.com/maps/dir/?api=1&amp;origin=38.472208%2C27.140639&amp;destination=38.474585%2C27.113885&amp;travelmode=driving</t>
        </is>
      </c>
      <c r="O322" s="131" t="inlineStr">
        <is>
          <t>Gerçek - Google Places (7054/1 Sk No:10)</t>
        </is>
      </c>
    </row>
    <row r="323" ht="15" customHeight="1" s="113">
      <c r="A323" s="131" t="inlineStr">
        <is>
          <t>EMİNE ŞENOL</t>
        </is>
      </c>
      <c r="B323" s="131" t="inlineStr">
        <is>
          <t>GÜMÜŞPALA</t>
        </is>
      </c>
      <c r="C323" s="131" t="n">
        <v>2.5</v>
      </c>
      <c r="D323" s="131" t="inlineStr">
        <is>
          <t>https://www.google.com/maps/dir/?api=1&amp;origin=38.468502%2C27.137317&amp;destination=38.470404%2C27.108413&amp;travelmode=driving</t>
        </is>
      </c>
      <c r="E323" s="131" t="inlineStr">
        <is>
          <t>Hayır</t>
        </is>
      </c>
      <c r="F323" s="131" t="inlineStr">
        <is>
          <t>GÜMÜŞPALA</t>
        </is>
      </c>
      <c r="G323" s="131" t="n">
        <v>0.1</v>
      </c>
      <c r="H323" s="131" t="inlineStr">
        <is>
          <t>https://www.google.com/maps/dir/?api=1&amp;origin=38.468502%2C27.137317&amp;destination=38.469293%2C27.136971&amp;travelmode=driving</t>
        </is>
      </c>
      <c r="I323" s="131" t="inlineStr">
        <is>
          <t>BAYRAKLI</t>
        </is>
      </c>
      <c r="J323" s="131" t="n">
        <v>1.7</v>
      </c>
      <c r="K323" s="131" t="inlineStr">
        <is>
          <t>https://www.google.com/maps/dir/?api=1&amp;origin=38.468502%2C27.137317&amp;destination=38.471686%2C27.11778&amp;travelmode=driving</t>
        </is>
      </c>
      <c r="L323" s="131" t="inlineStr">
        <is>
          <t>KARŞIYAKA-2</t>
        </is>
      </c>
      <c r="M323" s="131" t="n">
        <v>2.1</v>
      </c>
      <c r="N323" s="131" t="inlineStr">
        <is>
          <t>https://www.google.com/maps/dir/?api=1&amp;origin=38.468502%2C27.137317&amp;destination=38.474585%2C27.113885&amp;travelmode=driving</t>
        </is>
      </c>
      <c r="O323" s="131" t="inlineStr">
        <is>
          <t>Gerçek - Google Places (7035 Sk No:10)</t>
        </is>
      </c>
    </row>
    <row r="324" ht="15" customHeight="1" s="113">
      <c r="A324" s="131" t="inlineStr">
        <is>
          <t>RAMAZAN SELAKİ</t>
        </is>
      </c>
      <c r="B324" s="131" t="inlineStr">
        <is>
          <t>GÜMÜŞPALA</t>
        </is>
      </c>
      <c r="C324" s="131" t="n">
        <v>5.7</v>
      </c>
      <c r="D324" s="131" t="inlineStr">
        <is>
          <t>https://www.google.com/maps/dir/?api=1&amp;origin=38.428%2C27.145&amp;destination=38.470404%2C27.108413&amp;travelmode=driving</t>
        </is>
      </c>
      <c r="E324" s="131" t="inlineStr">
        <is>
          <t>Hayır</t>
        </is>
      </c>
      <c r="F324" s="131" t="inlineStr">
        <is>
          <t>YAPICIOĞLU</t>
        </is>
      </c>
      <c r="G324" s="131" t="n">
        <v>2</v>
      </c>
      <c r="H324" s="131" t="inlineStr">
        <is>
          <t>https://www.google.com/maps/dir/?api=1&amp;origin=38.428%2C27.145&amp;destination=38.41192%2C27.135689&amp;travelmode=driving</t>
        </is>
      </c>
      <c r="I324" s="131" t="inlineStr">
        <is>
          <t>HAL DEPO</t>
        </is>
      </c>
      <c r="J324" s="131" t="n">
        <v>2.7</v>
      </c>
      <c r="K324" s="131" t="inlineStr">
        <is>
          <t>https://www.google.com/maps/dir/?api=1&amp;origin=38.428%2C27.145&amp;destination=38.412%2C27.168&amp;travelmode=driving</t>
        </is>
      </c>
      <c r="L324" s="131" t="inlineStr">
        <is>
          <t>ŞİRİNYER</t>
        </is>
      </c>
      <c r="M324" s="131" t="n">
        <v>3.3</v>
      </c>
      <c r="N324" s="131" t="inlineStr">
        <is>
          <t>https://www.google.com/maps/dir/?api=1&amp;origin=38.428%2C27.145&amp;destination=38.399377%2C27.155469&amp;travelmode=driving</t>
        </is>
      </c>
      <c r="O324" s="131" t="inlineStr">
        <is>
          <t>Dummy - değiştiriniz</t>
        </is>
      </c>
    </row>
    <row r="325" ht="15" customHeight="1" s="113">
      <c r="A325" s="131" t="inlineStr">
        <is>
          <t>NİLAY SEVİNÇ</t>
        </is>
      </c>
      <c r="B325" s="131" t="inlineStr">
        <is>
          <t>POLİGON</t>
        </is>
      </c>
      <c r="C325" s="131" t="n">
        <v>8.4</v>
      </c>
      <c r="D325" s="131" t="inlineStr">
        <is>
          <t>https://www.google.com/maps/dir/?api=1&amp;origin=38.396196%2C27.126314&amp;destination=38.470404%2C27.108413&amp;travelmode=driving</t>
        </is>
      </c>
      <c r="E325" s="131" t="inlineStr">
        <is>
          <t>Hayır</t>
        </is>
      </c>
      <c r="F325" s="131" t="inlineStr">
        <is>
          <t>BOZYAKA</t>
        </is>
      </c>
      <c r="G325" s="131" t="n">
        <v>0.4</v>
      </c>
      <c r="H325" s="131" t="inlineStr">
        <is>
          <t>https://www.google.com/maps/dir/?api=1&amp;origin=38.396196%2C27.126314&amp;destination=38.397598%2C27.122202&amp;travelmode=driving</t>
        </is>
      </c>
      <c r="I325" s="131" t="inlineStr">
        <is>
          <t>İZMİRSPOR</t>
        </is>
      </c>
      <c r="J325" s="131" t="n">
        <v>1</v>
      </c>
      <c r="K325" s="131" t="inlineStr">
        <is>
          <t>https://www.google.com/maps/dir/?api=1&amp;origin=38.396196%2C27.126314&amp;destination=38.403691%2C27.119105&amp;travelmode=driving</t>
        </is>
      </c>
      <c r="L325" s="131" t="inlineStr">
        <is>
          <t>AKEVLER</t>
        </is>
      </c>
      <c r="M325" s="131" t="n">
        <v>1.9</v>
      </c>
      <c r="N325" s="131" t="inlineStr">
        <is>
          <t>https://www.google.com/maps/dir/?api=1&amp;origin=38.396196%2C27.126314&amp;destination=38.394301%2C27.105194&amp;travelmode=driving</t>
        </is>
      </c>
      <c r="O325" s="131" t="inlineStr">
        <is>
          <t>Gerçek - Google Places (2913 Sk No:17)</t>
        </is>
      </c>
    </row>
    <row r="326" ht="15" customHeight="1" s="113">
      <c r="A326" s="131" t="inlineStr">
        <is>
          <t>NUR TEMİZSÜTLÜ</t>
        </is>
      </c>
      <c r="B326" s="131" t="inlineStr">
        <is>
          <t>POLİGON</t>
        </is>
      </c>
      <c r="C326" s="131" t="n">
        <v>7.6</v>
      </c>
      <c r="D326" s="131" t="inlineStr">
        <is>
          <t>https://www.google.com/maps/dir/?api=1&amp;origin=38.406463%2C27.140053&amp;destination=38.470404%2C27.108413&amp;travelmode=driving</t>
        </is>
      </c>
      <c r="E326" s="131" t="inlineStr">
        <is>
          <t>Hayır</t>
        </is>
      </c>
      <c r="F326" s="131" t="inlineStr">
        <is>
          <t>YAPICIOĞLU</t>
        </is>
      </c>
      <c r="G326" s="131" t="n">
        <v>0.7</v>
      </c>
      <c r="H326" s="131" t="inlineStr">
        <is>
          <t>https://www.google.com/maps/dir/?api=1&amp;origin=38.406463%2C27.140053&amp;destination=38.41192%2C27.135689&amp;travelmode=driving</t>
        </is>
      </c>
      <c r="I326" s="131" t="inlineStr">
        <is>
          <t>BUCA2</t>
        </is>
      </c>
      <c r="J326" s="131" t="n">
        <v>1.5</v>
      </c>
      <c r="K326" s="131" t="inlineStr">
        <is>
          <t>https://www.google.com/maps/dir/?api=1&amp;origin=38.406463%2C27.140053&amp;destination=38.394722%2C27.148207&amp;travelmode=driving</t>
        </is>
      </c>
      <c r="L326" s="131" t="inlineStr">
        <is>
          <t>ŞİRİNYER</t>
        </is>
      </c>
      <c r="M326" s="131" t="n">
        <v>1.6</v>
      </c>
      <c r="N326" s="131" t="inlineStr">
        <is>
          <t>https://www.google.com/maps/dir/?api=1&amp;origin=38.406463%2C27.140053&amp;destination=38.399377%2C27.155469&amp;travelmode=driving</t>
        </is>
      </c>
      <c r="O326" s="131" t="inlineStr">
        <is>
          <t>Gerçek - Google Places (731/8 Sk No:9)</t>
        </is>
      </c>
    </row>
    <row r="327" ht="15" customHeight="1" s="113">
      <c r="A327" s="131" t="inlineStr">
        <is>
          <t>EMİRHAN KUMRU</t>
        </is>
      </c>
      <c r="B327" s="131" t="inlineStr">
        <is>
          <t>POLİGON</t>
        </is>
      </c>
      <c r="C327" s="131" t="n">
        <v>8.1</v>
      </c>
      <c r="D327" s="131" t="inlineStr">
        <is>
          <t>https://www.google.com/maps/dir/?api=1&amp;origin=38.397619%2C27.115733&amp;destination=38.470404%2C27.108413&amp;travelmode=driving</t>
        </is>
      </c>
      <c r="E327" s="131" t="inlineStr">
        <is>
          <t>Hayır</t>
        </is>
      </c>
      <c r="F327" s="131" t="inlineStr">
        <is>
          <t>BOZYAKA</t>
        </is>
      </c>
      <c r="G327" s="131" t="n">
        <v>0.6</v>
      </c>
      <c r="H327" s="131" t="inlineStr">
        <is>
          <t>https://www.google.com/maps/dir/?api=1&amp;origin=38.397619%2C27.115733&amp;destination=38.397598%2C27.122202&amp;travelmode=driving</t>
        </is>
      </c>
      <c r="I327" s="131" t="inlineStr">
        <is>
          <t>İZMİRSPOR</t>
        </is>
      </c>
      <c r="J327" s="131" t="n">
        <v>0.7</v>
      </c>
      <c r="K327" s="131" t="inlineStr">
        <is>
          <t>https://www.google.com/maps/dir/?api=1&amp;origin=38.397619%2C27.115733&amp;destination=38.403691%2C27.119105&amp;travelmode=driving</t>
        </is>
      </c>
      <c r="L327" s="131" t="inlineStr">
        <is>
          <t>AKEVLER</t>
        </is>
      </c>
      <c r="M327" s="131" t="n">
        <v>1</v>
      </c>
      <c r="N327" s="131" t="inlineStr">
        <is>
          <t>https://www.google.com/maps/dir/?api=1&amp;origin=38.397619%2C27.115733&amp;destination=38.394301%2C27.105194&amp;travelmode=driving</t>
        </is>
      </c>
      <c r="O327" s="131" t="inlineStr">
        <is>
          <t>Gerçek - Google Places (9118 Sk No:32)</t>
        </is>
      </c>
    </row>
    <row r="328" ht="15" customHeight="1" s="113">
      <c r="A328" s="131" t="inlineStr">
        <is>
          <t>MÜSLÜM GÜL</t>
        </is>
      </c>
      <c r="B328" s="131" t="inlineStr">
        <is>
          <t>POLİGON</t>
        </is>
      </c>
      <c r="C328" s="131" t="n">
        <v>9.800000000000001</v>
      </c>
      <c r="D328" s="131" t="inlineStr">
        <is>
          <t>https://www.google.com/maps/dir/?api=1&amp;origin=38.383876%2C27.128825&amp;destination=38.470404%2C27.108413&amp;travelmode=driving</t>
        </is>
      </c>
      <c r="E328" s="131" t="inlineStr">
        <is>
          <t>Hayır</t>
        </is>
      </c>
      <c r="F328" s="131" t="inlineStr">
        <is>
          <t>BOZYAKA</t>
        </is>
      </c>
      <c r="G328" s="131" t="n">
        <v>1.6</v>
      </c>
      <c r="H328" s="131" t="inlineStr">
        <is>
          <t>https://www.google.com/maps/dir/?api=1&amp;origin=38.383876%2C27.128825&amp;destination=38.397598%2C27.122202&amp;travelmode=driving</t>
        </is>
      </c>
      <c r="I328" s="131" t="inlineStr">
        <is>
          <t>BUCA2</t>
        </is>
      </c>
      <c r="J328" s="131" t="n">
        <v>2.1</v>
      </c>
      <c r="K328" s="131" t="inlineStr">
        <is>
          <t>https://www.google.com/maps/dir/?api=1&amp;origin=38.383876%2C27.128825&amp;destination=38.394722%2C27.148207&amp;travelmode=driving</t>
        </is>
      </c>
      <c r="L328" s="131" t="inlineStr">
        <is>
          <t>ŞİRİNYER 2</t>
        </is>
      </c>
      <c r="M328" s="131" t="n">
        <v>2.1</v>
      </c>
      <c r="N328" s="131" t="inlineStr">
        <is>
          <t>https://www.google.com/maps/dir/?api=1&amp;origin=38.383876%2C27.128825&amp;destination=38.3911321%2C27.1511743&amp;travelmode=driving</t>
        </is>
      </c>
      <c r="O328" s="131" t="inlineStr">
        <is>
          <t>Gerçek - Google Places (5673/4 Sk No:28)</t>
        </is>
      </c>
    </row>
    <row r="329" ht="15" customHeight="1" s="113">
      <c r="A329" s="131" t="inlineStr">
        <is>
          <t>GÜLSÜM GÖBELEK</t>
        </is>
      </c>
      <c r="B329" s="131" t="inlineStr">
        <is>
          <t>POLİGON</t>
        </is>
      </c>
      <c r="C329" s="131" t="n">
        <v>7.9</v>
      </c>
      <c r="D329" s="131" t="inlineStr">
        <is>
          <t>https://www.google.com/maps/dir/?api=1&amp;origin=38.461%2C27.132&amp;destination=38.3911321%2C27.1511743&amp;travelmode=driving</t>
        </is>
      </c>
      <c r="E329" s="131" t="inlineStr">
        <is>
          <t>Hayır</t>
        </is>
      </c>
      <c r="F329" s="131" t="inlineStr">
        <is>
          <t>GÜMÜŞPALA</t>
        </is>
      </c>
      <c r="G329" s="131" t="n">
        <v>1</v>
      </c>
      <c r="H329" s="131" t="inlineStr">
        <is>
          <t>https://www.google.com/maps/dir/?api=1&amp;origin=38.461%2C27.132&amp;destination=38.469293%2C27.136971&amp;travelmode=driving</t>
        </is>
      </c>
      <c r="I329" s="131" t="inlineStr">
        <is>
          <t>BAYRAKLI</t>
        </is>
      </c>
      <c r="J329" s="131" t="n">
        <v>1.7</v>
      </c>
      <c r="K329" s="131" t="inlineStr">
        <is>
          <t>https://www.google.com/maps/dir/?api=1&amp;origin=38.461%2C27.132&amp;destination=38.471686%2C27.11778&amp;travelmode=driving</t>
        </is>
      </c>
      <c r="L329" s="131" t="inlineStr">
        <is>
          <t>KARŞIYAKA-1</t>
        </is>
      </c>
      <c r="M329" s="131" t="n">
        <v>1.9</v>
      </c>
      <c r="N329" s="131" t="inlineStr">
        <is>
          <t>https://www.google.com/maps/dir/?api=1&amp;origin=38.461%2C27.132&amp;destination=38.465171%2C27.111266&amp;travelmode=driving</t>
        </is>
      </c>
      <c r="O329" s="131" t="inlineStr">
        <is>
          <t>Dummy - değiştiriniz</t>
        </is>
      </c>
    </row>
    <row r="330" ht="15" customHeight="1" s="113">
      <c r="A330" s="131" t="inlineStr">
        <is>
          <t>ENES GÜN</t>
        </is>
      </c>
      <c r="B330" s="131" t="inlineStr">
        <is>
          <t>POLİGON</t>
        </is>
      </c>
      <c r="C330" s="131" t="n">
        <v>4.6</v>
      </c>
      <c r="D330" s="131" t="inlineStr">
        <is>
          <t>https://www.google.com/maps/dir/?api=1&amp;origin=38.375226%2C27.102347&amp;destination=38.3911321%2C27.1511743&amp;travelmode=driving</t>
        </is>
      </c>
      <c r="E330" s="131" t="inlineStr">
        <is>
          <t>Hayır</t>
        </is>
      </c>
      <c r="F330" s="131" t="inlineStr">
        <is>
          <t>ESKİİZMİR</t>
        </is>
      </c>
      <c r="G330" s="131" t="n">
        <v>0.5</v>
      </c>
      <c r="H330" s="131" t="inlineStr">
        <is>
          <t>https://www.google.com/maps/dir/?api=1&amp;origin=38.375226%2C27.102347&amp;destination=38.374534%2C27.107659&amp;travelmode=driving</t>
        </is>
      </c>
      <c r="I330" s="131" t="inlineStr">
        <is>
          <t>AKEVLER</t>
        </is>
      </c>
      <c r="J330" s="131" t="n">
        <v>2.1</v>
      </c>
      <c r="K330" s="131" t="inlineStr">
        <is>
          <t>https://www.google.com/maps/dir/?api=1&amp;origin=38.375226%2C27.102347&amp;destination=38.394301%2C27.105194&amp;travelmode=driving</t>
        </is>
      </c>
      <c r="L330" s="131" t="inlineStr">
        <is>
          <t>HATAY</t>
        </is>
      </c>
      <c r="M330" s="131" t="n">
        <v>2.9</v>
      </c>
      <c r="N330" s="131" t="inlineStr">
        <is>
          <t>https://www.google.com/maps/dir/?api=1&amp;origin=38.375226%2C27.102347&amp;destination=38.401482%2C27.101156&amp;travelmode=driving</t>
        </is>
      </c>
      <c r="O330" s="131" t="inlineStr">
        <is>
          <t>Gerçek - Google Places (9752 Sk No:5)</t>
        </is>
      </c>
    </row>
    <row r="331" ht="15" customHeight="1" s="113">
      <c r="A331" s="131" t="inlineStr">
        <is>
          <t>ABİT SABUTEKİN</t>
        </is>
      </c>
      <c r="B331" s="131" t="inlineStr">
        <is>
          <t>POLİGON</t>
        </is>
      </c>
      <c r="C331" s="131" t="n">
        <v>8.800000000000001</v>
      </c>
      <c r="D331" s="131" t="inlineStr">
        <is>
          <t>https://www.google.com/maps/dir/?api=1&amp;origin=38.459%2C27.1&amp;destination=38.3911321%2C27.1511743&amp;travelmode=driving</t>
        </is>
      </c>
      <c r="E331" s="131" t="inlineStr">
        <is>
          <t>Hayır</t>
        </is>
      </c>
      <c r="F331" s="131" t="inlineStr">
        <is>
          <t>KARŞIYAKA-1</t>
        </is>
      </c>
      <c r="G331" s="131" t="n">
        <v>1.2</v>
      </c>
      <c r="H331" s="131" t="inlineStr">
        <is>
          <t>https://www.google.com/maps/dir/?api=1&amp;origin=38.459%2C27.1&amp;destination=38.465171%2C27.111266&amp;travelmode=driving</t>
        </is>
      </c>
      <c r="I331" s="131" t="inlineStr">
        <is>
          <t>DEDEBAŞI</t>
        </is>
      </c>
      <c r="J331" s="131" t="n">
        <v>1.5</v>
      </c>
      <c r="K331" s="131" t="inlineStr">
        <is>
          <t>https://www.google.com/maps/dir/?api=1&amp;origin=38.459%2C27.1&amp;destination=38.470404%2C27.108413&amp;travelmode=driving</t>
        </is>
      </c>
      <c r="L331" s="131" t="inlineStr">
        <is>
          <t>BAYRAKLI</t>
        </is>
      </c>
      <c r="M331" s="131" t="n">
        <v>2.1</v>
      </c>
      <c r="N331" s="131" t="inlineStr">
        <is>
          <t>https://www.google.com/maps/dir/?api=1&amp;origin=38.459%2C27.1&amp;destination=38.471686%2C27.11778&amp;travelmode=driving</t>
        </is>
      </c>
      <c r="O331" s="131" t="inlineStr">
        <is>
          <t>Dummy - değiştiriniz</t>
        </is>
      </c>
    </row>
    <row r="332" ht="15" customHeight="1" s="113">
      <c r="A332" s="131" t="inlineStr">
        <is>
          <t>MURAT AKGÜL</t>
        </is>
      </c>
      <c r="B332" s="131" t="inlineStr">
        <is>
          <t>POLİGON</t>
        </is>
      </c>
      <c r="C332" s="131" t="n">
        <v>0.6</v>
      </c>
      <c r="D332" s="131" t="inlineStr">
        <is>
          <t>https://www.google.com/maps/dir/?api=1&amp;origin=38.396042%2C27.154416&amp;destination=38.3911321%2C27.1511743&amp;travelmode=driving</t>
        </is>
      </c>
      <c r="E332" s="131" t="inlineStr">
        <is>
          <t>Hayır</t>
        </is>
      </c>
      <c r="F332" s="131" t="inlineStr">
        <is>
          <t>ŞİRİNYER</t>
        </is>
      </c>
      <c r="G332" s="131" t="n">
        <v>0.4</v>
      </c>
      <c r="H332" s="131" t="inlineStr">
        <is>
          <t>https://www.google.com/maps/dir/?api=1&amp;origin=38.396042%2C27.154416&amp;destination=38.399377%2C27.155469&amp;travelmode=driving</t>
        </is>
      </c>
      <c r="I332" s="131" t="inlineStr">
        <is>
          <t>BUCA2</t>
        </is>
      </c>
      <c r="J332" s="131" t="n">
        <v>0.6</v>
      </c>
      <c r="K332" s="131" t="inlineStr">
        <is>
          <t>https://www.google.com/maps/dir/?api=1&amp;origin=38.396042%2C27.154416&amp;destination=38.394722%2C27.148207&amp;travelmode=driving</t>
        </is>
      </c>
      <c r="L332" s="131" t="inlineStr">
        <is>
          <t>ŞİRİNYER 2</t>
        </is>
      </c>
      <c r="M332" s="131" t="n">
        <v>0.6</v>
      </c>
      <c r="N332" s="131" t="inlineStr">
        <is>
          <t>https://www.google.com/maps/dir/?api=1&amp;origin=38.396042%2C27.154416&amp;destination=38.3911321%2C27.1511743&amp;travelmode=driving</t>
        </is>
      </c>
      <c r="O332" s="131" t="inlineStr">
        <is>
          <t>Gerçek - Google Places, mahalle merkezi yaklaşık (Yiğitler Mah merkezi (yaklaşık))</t>
        </is>
      </c>
    </row>
    <row r="333" ht="15" customHeight="1" s="113">
      <c r="A333" s="131" t="inlineStr">
        <is>
          <t>OSMAN FIRAT</t>
        </is>
      </c>
      <c r="B333" s="131" t="inlineStr">
        <is>
          <t>GÖZTEPE</t>
        </is>
      </c>
      <c r="C333" s="131" t="n">
        <v>12.2</v>
      </c>
      <c r="D333" s="131" t="inlineStr">
        <is>
          <t>https://www.google.com/maps/dir/?api=1&amp;origin=38.3845%2C27.011523&amp;destination=38.3911321%2C27.1511743&amp;travelmode=driving</t>
        </is>
      </c>
      <c r="E333" s="131" t="inlineStr">
        <is>
          <t>Hayır</t>
        </is>
      </c>
      <c r="F333" s="131" t="inlineStr">
        <is>
          <t>NARLIDERE</t>
        </is>
      </c>
      <c r="G333" s="131" t="n">
        <v>1</v>
      </c>
      <c r="H333" s="131" t="inlineStr">
        <is>
          <t>https://www.google.com/maps/dir/?api=1&amp;origin=38.3845%2C27.011523&amp;destination=38.392816%2C27.006006&amp;travelmode=driving</t>
        </is>
      </c>
      <c r="I333" s="131" t="inlineStr">
        <is>
          <t>BALÇOVA</t>
        </is>
      </c>
      <c r="J333" s="131" t="n">
        <v>4</v>
      </c>
      <c r="K333" s="131" t="inlineStr">
        <is>
          <t>https://www.google.com/maps/dir/?api=1&amp;origin=38.3845%2C27.011523&amp;destination=38.385072%2C27.057448&amp;travelmode=driving</t>
        </is>
      </c>
      <c r="L333" s="131" t="inlineStr">
        <is>
          <t>POLİGON</t>
        </is>
      </c>
      <c r="M333" s="131" t="n">
        <v>5.7</v>
      </c>
      <c r="N333" s="131" t="inlineStr">
        <is>
          <t>https://www.google.com/maps/dir/?api=1&amp;origin=38.3845%2C27.011523&amp;destination=38.395182%2C27.075087&amp;travelmode=driving</t>
        </is>
      </c>
      <c r="O333" s="131" t="inlineStr">
        <is>
          <t>Gerçek - Google Places (Mavisu Evleri)</t>
        </is>
      </c>
    </row>
    <row r="334" ht="15" customHeight="1" s="113">
      <c r="A334" s="131" t="inlineStr">
        <is>
          <t>MUSTAFA KORKMAZ</t>
        </is>
      </c>
      <c r="B334" s="131" t="inlineStr">
        <is>
          <t>GÖZTEPE</t>
        </is>
      </c>
      <c r="C334" s="131" t="n">
        <v>8.699999999999999</v>
      </c>
      <c r="D334" s="131" t="inlineStr">
        <is>
          <t>https://www.google.com/maps/dir/?api=1&amp;origin=38.391257%2C27.051361&amp;destination=38.3911321%2C27.1511743&amp;travelmode=driving</t>
        </is>
      </c>
      <c r="E334" s="131" t="inlineStr">
        <is>
          <t>Hayır</t>
        </is>
      </c>
      <c r="F334" s="131" t="inlineStr">
        <is>
          <t>BALÇOVA</t>
        </is>
      </c>
      <c r="G334" s="131" t="n">
        <v>0.9</v>
      </c>
      <c r="H334" s="131" t="inlineStr">
        <is>
          <t>https://www.google.com/maps/dir/?api=1&amp;origin=38.391257%2C27.051361&amp;destination=38.385072%2C27.057448&amp;travelmode=driving</t>
        </is>
      </c>
      <c r="I334" s="131" t="inlineStr">
        <is>
          <t>POLİGON</t>
        </is>
      </c>
      <c r="J334" s="131" t="n">
        <v>2.1</v>
      </c>
      <c r="K334" s="131" t="inlineStr">
        <is>
          <t>https://www.google.com/maps/dir/?api=1&amp;origin=38.391257%2C27.051361&amp;destination=38.395182%2C27.075087&amp;travelmode=driving</t>
        </is>
      </c>
      <c r="L334" s="131" t="inlineStr">
        <is>
          <t>GÖZTEPE</t>
        </is>
      </c>
      <c r="M334" s="131" t="n">
        <v>3.8</v>
      </c>
      <c r="N334" s="131" t="inlineStr">
        <is>
          <t>https://www.google.com/maps/dir/?api=1&amp;origin=38.391257%2C27.051361&amp;destination=38.401328%2C27.093267&amp;travelmode=driving</t>
        </is>
      </c>
      <c r="O334" s="131" t="inlineStr">
        <is>
          <t>Gerçek - Google Places, mahalle merkezi yaklaşık (Ufuk Mah civarı (yaklaşık))</t>
        </is>
      </c>
    </row>
    <row r="335" ht="15" customHeight="1" s="113">
      <c r="A335" s="131" t="inlineStr">
        <is>
          <t>SUDENAZ CİVLEZ</t>
        </is>
      </c>
      <c r="B335" s="131" t="inlineStr">
        <is>
          <t>GÖZTEPE</t>
        </is>
      </c>
      <c r="C335" s="131" t="n">
        <v>7.3</v>
      </c>
      <c r="D335" s="131" t="inlineStr">
        <is>
          <t>https://www.google.com/maps/dir/?api=1&amp;origin=38.353597%2C27.082049&amp;destination=38.3911321%2C27.1511743&amp;travelmode=driving</t>
        </is>
      </c>
      <c r="E335" s="131" t="inlineStr">
        <is>
          <t>Hayır</t>
        </is>
      </c>
      <c r="F335" s="131" t="inlineStr">
        <is>
          <t>ESKİİZMİR</t>
        </is>
      </c>
      <c r="G335" s="131" t="n">
        <v>3.2</v>
      </c>
      <c r="H335" s="131" t="inlineStr">
        <is>
          <t>https://www.google.com/maps/dir/?api=1&amp;origin=38.353597%2C27.082049&amp;destination=38.374534%2C27.107659&amp;travelmode=driving</t>
        </is>
      </c>
      <c r="I335" s="131" t="inlineStr">
        <is>
          <t>BALÇOVA</t>
        </is>
      </c>
      <c r="J335" s="131" t="n">
        <v>4.1</v>
      </c>
      <c r="K335" s="131" t="inlineStr">
        <is>
          <t>https://www.google.com/maps/dir/?api=1&amp;origin=38.353597%2C27.082049&amp;destination=38.385072%2C27.057448&amp;travelmode=driving</t>
        </is>
      </c>
      <c r="L335" s="131" t="inlineStr">
        <is>
          <t>GAZİEMİR-5</t>
        </is>
      </c>
      <c r="M335" s="131" t="n">
        <v>4.3</v>
      </c>
      <c r="N335" s="131" t="inlineStr">
        <is>
          <t>https://www.google.com/maps/dir/?api=1&amp;origin=38.353597%2C27.082049&amp;destination=38.3283%2C27.11964&amp;travelmode=driving</t>
        </is>
      </c>
      <c r="O335" s="131" t="inlineStr">
        <is>
          <t>Gerçek - Google Places (TOKİ Uzundere civarı)</t>
        </is>
      </c>
    </row>
    <row r="336" ht="15" customHeight="1" s="113">
      <c r="A336" s="131" t="inlineStr">
        <is>
          <t>ÖZNUR BAŞBEYAZ</t>
        </is>
      </c>
      <c r="B336" s="131" t="inlineStr">
        <is>
          <t>GÖZTEPE</t>
        </is>
      </c>
      <c r="C336" s="131" t="n">
        <v>8.5</v>
      </c>
      <c r="D336" s="131" t="inlineStr">
        <is>
          <t>https://www.google.com/maps/dir/?api=1&amp;origin=38.460747%2C27.110297&amp;destination=38.3911321%2C27.1511743&amp;travelmode=driving</t>
        </is>
      </c>
      <c r="E336" s="131" t="inlineStr">
        <is>
          <t>Hayır</t>
        </is>
      </c>
      <c r="F336" s="131" t="inlineStr">
        <is>
          <t>KARŞIYAKA-1</t>
        </is>
      </c>
      <c r="G336" s="131" t="n">
        <v>0.5</v>
      </c>
      <c r="H336" s="131" t="inlineStr">
        <is>
          <t>https://www.google.com/maps/dir/?api=1&amp;origin=38.460747%2C27.110297&amp;destination=38.465171%2C27.111266&amp;travelmode=driving</t>
        </is>
      </c>
      <c r="I336" s="131" t="inlineStr">
        <is>
          <t>DEDEBAŞI</t>
        </is>
      </c>
      <c r="J336" s="131" t="n">
        <v>1.1</v>
      </c>
      <c r="K336" s="131" t="inlineStr">
        <is>
          <t>https://www.google.com/maps/dir/?api=1&amp;origin=38.460747%2C27.110297&amp;destination=38.470404%2C27.108413&amp;travelmode=driving</t>
        </is>
      </c>
      <c r="L336" s="131" t="inlineStr">
        <is>
          <t>BAYRAKLI</t>
        </is>
      </c>
      <c r="M336" s="131" t="n">
        <v>1.4</v>
      </c>
      <c r="N336" s="131" t="inlineStr">
        <is>
          <t>https://www.google.com/maps/dir/?api=1&amp;origin=38.460747%2C27.110297&amp;destination=38.471686%2C27.11778&amp;travelmode=driving</t>
        </is>
      </c>
      <c r="O336" s="131" t="inlineStr">
        <is>
          <t>Gerçek - Google Places, mahalle merkezi yaklaşık (Bahriye Üçok Mah merkezi (yaklaşık))</t>
        </is>
      </c>
    </row>
    <row r="337" ht="15" customHeight="1" s="113">
      <c r="A337" s="131" t="inlineStr">
        <is>
          <t>BAYRAM ERDOĞAN</t>
        </is>
      </c>
      <c r="B337" s="131" t="inlineStr">
        <is>
          <t>GÖZTEPE</t>
        </is>
      </c>
      <c r="C337" s="131" t="n">
        <v>4.2</v>
      </c>
      <c r="D337" s="131" t="inlineStr">
        <is>
          <t>https://www.google.com/maps/dir/?api=1&amp;origin=38.407%2C27.108&amp;destination=38.3911321%2C27.1511743&amp;travelmode=driving</t>
        </is>
      </c>
      <c r="E337" s="131" t="inlineStr">
        <is>
          <t>Hayır</t>
        </is>
      </c>
      <c r="F337" s="131" t="inlineStr">
        <is>
          <t>HATAY</t>
        </is>
      </c>
      <c r="G337" s="131" t="n">
        <v>0.9</v>
      </c>
      <c r="H337" s="131" t="inlineStr">
        <is>
          <t>https://www.google.com/maps/dir/?api=1&amp;origin=38.407%2C27.108&amp;destination=38.401482%2C27.101156&amp;travelmode=driving</t>
        </is>
      </c>
      <c r="I337" s="131" t="inlineStr">
        <is>
          <t>İZMİRSPOR</t>
        </is>
      </c>
      <c r="J337" s="131" t="n">
        <v>1</v>
      </c>
      <c r="K337" s="131" t="inlineStr">
        <is>
          <t>https://www.google.com/maps/dir/?api=1&amp;origin=38.407%2C27.108&amp;destination=38.403691%2C27.119105&amp;travelmode=driving</t>
        </is>
      </c>
      <c r="L337" s="131" t="inlineStr">
        <is>
          <t>GÖZTEPE</t>
        </is>
      </c>
      <c r="M337" s="131" t="n">
        <v>1.4</v>
      </c>
      <c r="N337" s="131" t="inlineStr">
        <is>
          <t>https://www.google.com/maps/dir/?api=1&amp;origin=38.407%2C27.108&amp;destination=38.401328%2C27.093267&amp;travelmode=driving</t>
        </is>
      </c>
      <c r="O337" s="131" t="inlineStr">
        <is>
          <t>Dummy - değiştiriniz</t>
        </is>
      </c>
    </row>
    <row r="338" ht="15" customHeight="1" s="113">
      <c r="A338" s="131" t="inlineStr">
        <is>
          <t>VEDAT DEMİR</t>
        </is>
      </c>
      <c r="B338" s="131" t="inlineStr">
        <is>
          <t>GÖZTEPE</t>
        </is>
      </c>
      <c r="C338" s="131" t="n">
        <v>12.3</v>
      </c>
      <c r="D338" s="131" t="inlineStr">
        <is>
          <t>https://www.google.com/maps/dir/?api=1&amp;origin=38.387455%2C27.012134&amp;destination=38.493071%2C27.054551&amp;travelmode=driving</t>
        </is>
      </c>
      <c r="E338" s="131" t="inlineStr">
        <is>
          <t>Hayır</t>
        </is>
      </c>
      <c r="F338" s="131" t="inlineStr">
        <is>
          <t>NARLIDERE</t>
        </is>
      </c>
      <c r="G338" s="131" t="n">
        <v>0.8</v>
      </c>
      <c r="H338" s="131" t="inlineStr">
        <is>
          <t>https://www.google.com/maps/dir/?api=1&amp;origin=38.387455%2C27.012134&amp;destination=38.392816%2C27.006006&amp;travelmode=driving</t>
        </is>
      </c>
      <c r="I338" s="131" t="inlineStr">
        <is>
          <t>BALÇOVA</t>
        </is>
      </c>
      <c r="J338" s="131" t="n">
        <v>4</v>
      </c>
      <c r="K338" s="131" t="inlineStr">
        <is>
          <t>https://www.google.com/maps/dir/?api=1&amp;origin=38.387455%2C27.012134&amp;destination=38.385072%2C27.057448&amp;travelmode=driving</t>
        </is>
      </c>
      <c r="L338" s="131" t="inlineStr">
        <is>
          <t>POLİGON</t>
        </is>
      </c>
      <c r="M338" s="131" t="n">
        <v>5.6</v>
      </c>
      <c r="N338" s="131" t="inlineStr">
        <is>
          <t>https://www.google.com/maps/dir/?api=1&amp;origin=38.387455%2C27.012134&amp;destination=38.395182%2C27.075087&amp;travelmode=driving</t>
        </is>
      </c>
      <c r="O338" s="131" t="inlineStr">
        <is>
          <t>Gerçek - Google Places (Bağımsız Sk No:31)</t>
        </is>
      </c>
    </row>
    <row r="339" ht="15" customHeight="1" s="113">
      <c r="A339" s="131" t="inlineStr">
        <is>
          <t>İHSAN KARANFİL</t>
        </is>
      </c>
      <c r="B339" s="131" t="inlineStr">
        <is>
          <t>GÖZTEPE</t>
        </is>
      </c>
      <c r="C339" s="131" t="n">
        <v>11.3</v>
      </c>
      <c r="D339" s="131" t="inlineStr">
        <is>
          <t>https://www.google.com/maps/dir/?api=1&amp;origin=38.391899%2C27.063226&amp;destination=38.493071%2C27.054551&amp;travelmode=driving</t>
        </is>
      </c>
      <c r="E339" s="131" t="inlineStr">
        <is>
          <t>Hayır</t>
        </is>
      </c>
      <c r="F339" s="131" t="inlineStr">
        <is>
          <t>BALÇOVA</t>
        </is>
      </c>
      <c r="G339" s="131" t="n">
        <v>0.9</v>
      </c>
      <c r="H339" s="131" t="inlineStr">
        <is>
          <t>https://www.google.com/maps/dir/?api=1&amp;origin=38.391899%2C27.063226&amp;destination=38.385072%2C27.057448&amp;travelmode=driving</t>
        </is>
      </c>
      <c r="I339" s="131" t="inlineStr">
        <is>
          <t>POLİGON</t>
        </is>
      </c>
      <c r="J339" s="131" t="n">
        <v>1.1</v>
      </c>
      <c r="K339" s="131" t="inlineStr">
        <is>
          <t>https://www.google.com/maps/dir/?api=1&amp;origin=38.391899%2C27.063226&amp;destination=38.395182%2C27.075087&amp;travelmode=driving</t>
        </is>
      </c>
      <c r="L339" s="131" t="inlineStr">
        <is>
          <t>GÖZTEPE</t>
        </is>
      </c>
      <c r="M339" s="131" t="n">
        <v>2.8</v>
      </c>
      <c r="N339" s="131" t="inlineStr">
        <is>
          <t>https://www.google.com/maps/dir/?api=1&amp;origin=38.391899%2C27.063226&amp;destination=38.401328%2C27.093267&amp;travelmode=driving</t>
        </is>
      </c>
      <c r="O339" s="131" t="inlineStr">
        <is>
          <t>Gerçek - Google Places, mahalle merkezi yaklaşık (Eğitim Mah merkezi (yaklaşık))</t>
        </is>
      </c>
    </row>
    <row r="340" ht="15" customHeight="1" s="113">
      <c r="A340" s="131" t="inlineStr">
        <is>
          <t>MUSTAFA CAN</t>
        </is>
      </c>
      <c r="B340" s="131" t="inlineStr">
        <is>
          <t>GÖZTEPE</t>
        </is>
      </c>
      <c r="C340" s="131" t="n">
        <v>11.1</v>
      </c>
      <c r="D340" s="131" t="inlineStr">
        <is>
          <t>https://www.google.com/maps/dir/?api=1&amp;origin=38.406862%2C27.118386&amp;destination=38.493071%2C27.054551&amp;travelmode=driving</t>
        </is>
      </c>
      <c r="E340" s="131" t="inlineStr">
        <is>
          <t>Hayır</t>
        </is>
      </c>
      <c r="F340" s="131" t="inlineStr">
        <is>
          <t>İZMİRSPOR</t>
        </is>
      </c>
      <c r="G340" s="131" t="n">
        <v>0.4</v>
      </c>
      <c r="H340" s="131" t="inlineStr">
        <is>
          <t>https://www.google.com/maps/dir/?api=1&amp;origin=38.406862%2C27.118386&amp;destination=38.403691%2C27.119105&amp;travelmode=driving</t>
        </is>
      </c>
      <c r="I340" s="131" t="inlineStr">
        <is>
          <t>BOZYAKA</t>
        </is>
      </c>
      <c r="J340" s="131" t="n">
        <v>1.1</v>
      </c>
      <c r="K340" s="131" t="inlineStr">
        <is>
          <t>https://www.google.com/maps/dir/?api=1&amp;origin=38.406862%2C27.118386&amp;destination=38.397598%2C27.122202&amp;travelmode=driving</t>
        </is>
      </c>
      <c r="L340" s="131" t="inlineStr">
        <is>
          <t>YAPICIOĞLU</t>
        </is>
      </c>
      <c r="M340" s="131" t="n">
        <v>1.6</v>
      </c>
      <c r="N340" s="131" t="inlineStr">
        <is>
          <t>https://www.google.com/maps/dir/?api=1&amp;origin=38.406862%2C27.118386&amp;destination=38.41192%2C27.135689&amp;travelmode=driving</t>
        </is>
      </c>
      <c r="O340" s="131" t="inlineStr">
        <is>
          <t>Gerçek - Google Places, mahalle merkezi yaklaşık (Kılıçreis Mah merkezi (yaklaşık))</t>
        </is>
      </c>
    </row>
    <row r="341" ht="15" customHeight="1" s="113">
      <c r="A341" s="131" t="inlineStr">
        <is>
          <t>AHMET ARSU</t>
        </is>
      </c>
      <c r="B341" s="131" t="inlineStr">
        <is>
          <t>BOZYAKA</t>
        </is>
      </c>
      <c r="C341" s="131" t="n">
        <v>12.3</v>
      </c>
      <c r="D341" s="131" t="inlineStr">
        <is>
          <t>https://www.google.com/maps/dir/?api=1&amp;origin=38.396301%2C27.123216&amp;destination=38.493071%2C27.054551&amp;travelmode=driving</t>
        </is>
      </c>
      <c r="E341" s="131" t="inlineStr">
        <is>
          <t>Hayır</t>
        </is>
      </c>
      <c r="F341" s="131" t="inlineStr">
        <is>
          <t>BOZYAKA</t>
        </is>
      </c>
      <c r="G341" s="131" t="n">
        <v>0.2</v>
      </c>
      <c r="H341" s="131" t="inlineStr">
        <is>
          <t>https://www.google.com/maps/dir/?api=1&amp;origin=38.396301%2C27.123216&amp;destination=38.397598%2C27.122202&amp;travelmode=driving</t>
        </is>
      </c>
      <c r="I341" s="131" t="inlineStr">
        <is>
          <t>İZMİRSPOR</t>
        </is>
      </c>
      <c r="J341" s="131" t="n">
        <v>0.9</v>
      </c>
      <c r="K341" s="131" t="inlineStr">
        <is>
          <t>https://www.google.com/maps/dir/?api=1&amp;origin=38.396301%2C27.123216&amp;destination=38.403691%2C27.119105&amp;travelmode=driving</t>
        </is>
      </c>
      <c r="L341" s="131" t="inlineStr">
        <is>
          <t>AKEVLER</t>
        </is>
      </c>
      <c r="M341" s="131" t="n">
        <v>1.6</v>
      </c>
      <c r="N341" s="131" t="inlineStr">
        <is>
          <t>https://www.google.com/maps/dir/?api=1&amp;origin=38.396301%2C27.123216&amp;destination=38.394301%2C27.105194&amp;travelmode=driving</t>
        </is>
      </c>
      <c r="O341" s="131" t="inlineStr">
        <is>
          <t>Gerçek - Google Places (2934 Sk No:14)</t>
        </is>
      </c>
    </row>
    <row r="342" ht="15" customHeight="1" s="113">
      <c r="A342" s="131" t="inlineStr">
        <is>
          <t>SEVİL TOSUN</t>
        </is>
      </c>
      <c r="B342" s="131" t="inlineStr">
        <is>
          <t>BOZYAKA</t>
        </is>
      </c>
      <c r="C342" s="131" t="n">
        <v>16.5</v>
      </c>
      <c r="D342" s="131" t="inlineStr">
        <is>
          <t>https://www.google.com/maps/dir/?api=1&amp;origin=38.362081%2C27.14324&amp;destination=38.493071%2C27.054551&amp;travelmode=driving</t>
        </is>
      </c>
      <c r="E342" s="131" t="inlineStr">
        <is>
          <t>Hayır</t>
        </is>
      </c>
      <c r="F342" s="131" t="inlineStr">
        <is>
          <t>BUCA</t>
        </is>
      </c>
      <c r="G342" s="131" t="n">
        <v>1.4</v>
      </c>
      <c r="H342" s="131" t="inlineStr">
        <is>
          <t>https://www.google.com/maps/dir/?api=1&amp;origin=38.362081%2C27.14324&amp;destination=38.373039%2C27.150591&amp;travelmode=driving</t>
        </is>
      </c>
      <c r="I342" s="131" t="inlineStr">
        <is>
          <t>GEDİZ</t>
        </is>
      </c>
      <c r="J342" s="131" t="n">
        <v>1.7</v>
      </c>
      <c r="K342" s="131" t="inlineStr">
        <is>
          <t>https://www.google.com/maps/dir/?api=1&amp;origin=38.362081%2C27.14324&amp;destination=38.37066%2C27.159618&amp;travelmode=driving</t>
        </is>
      </c>
      <c r="L342" s="131" t="inlineStr">
        <is>
          <t>ŞİRİNYER 2</t>
        </is>
      </c>
      <c r="M342" s="131" t="n">
        <v>3.3</v>
      </c>
      <c r="N342" s="131" t="inlineStr">
        <is>
          <t>https://www.google.com/maps/dir/?api=1&amp;origin=38.362081%2C27.14324&amp;destination=38.3911321%2C27.1511743&amp;travelmode=driving</t>
        </is>
      </c>
      <c r="O342" s="131" t="inlineStr">
        <is>
          <t>Gerçek - Google Places (688 Sk No:12)</t>
        </is>
      </c>
    </row>
    <row r="343" ht="15" customHeight="1" s="113">
      <c r="A343" s="131" t="inlineStr">
        <is>
          <t>CEREN YOLCU</t>
        </is>
      </c>
      <c r="B343" s="131" t="inlineStr">
        <is>
          <t>BOZYAKA</t>
        </is>
      </c>
      <c r="C343" s="131" t="n">
        <v>12.3</v>
      </c>
      <c r="D343" s="131" t="inlineStr">
        <is>
          <t>https://www.google.com/maps/dir/?api=1&amp;origin=38.395503%2C27.121044&amp;destination=38.493071%2C27.054551&amp;travelmode=driving</t>
        </is>
      </c>
      <c r="E343" s="131" t="inlineStr">
        <is>
          <t>Hayır</t>
        </is>
      </c>
      <c r="F343" s="131" t="inlineStr">
        <is>
          <t>BOZYAKA</t>
        </is>
      </c>
      <c r="G343" s="131" t="n">
        <v>0.3</v>
      </c>
      <c r="H343" s="131" t="inlineStr">
        <is>
          <t>https://www.google.com/maps/dir/?api=1&amp;origin=38.395503%2C27.121044&amp;destination=38.397598%2C27.122202&amp;travelmode=driving</t>
        </is>
      </c>
      <c r="I343" s="131" t="inlineStr">
        <is>
          <t>İZMİRSPOR</t>
        </is>
      </c>
      <c r="J343" s="131" t="n">
        <v>0.9</v>
      </c>
      <c r="K343" s="131" t="inlineStr">
        <is>
          <t>https://www.google.com/maps/dir/?api=1&amp;origin=38.395503%2C27.121044&amp;destination=38.403691%2C27.119105&amp;travelmode=driving</t>
        </is>
      </c>
      <c r="L343" s="131" t="inlineStr">
        <is>
          <t>AKEVLER</t>
        </is>
      </c>
      <c r="M343" s="131" t="n">
        <v>1.4</v>
      </c>
      <c r="N343" s="131" t="inlineStr">
        <is>
          <t>https://www.google.com/maps/dir/?api=1&amp;origin=38.395503%2C27.121044&amp;destination=38.394301%2C27.105194&amp;travelmode=driving</t>
        </is>
      </c>
      <c r="O343" s="131" t="inlineStr">
        <is>
          <t>Gerçek - Google Places (2971 Sk No:15)</t>
        </is>
      </c>
    </row>
    <row r="344" ht="15" customHeight="1" s="113">
      <c r="A344" s="131" t="inlineStr">
        <is>
          <t>SERAP KIZILKAYA</t>
        </is>
      </c>
      <c r="B344" s="131" t="inlineStr">
        <is>
          <t>BOZYAKA</t>
        </is>
      </c>
      <c r="C344" s="131" t="n">
        <v>12.6</v>
      </c>
      <c r="D344" s="131" t="inlineStr">
        <is>
          <t>https://www.google.com/maps/dir/?api=1&amp;origin=38.394203%2C27.124545&amp;destination=38.493071%2C27.054551&amp;travelmode=driving</t>
        </is>
      </c>
      <c r="E344" s="131" t="inlineStr">
        <is>
          <t>Hayır</t>
        </is>
      </c>
      <c r="F344" s="131" t="inlineStr">
        <is>
          <t>BOZYAKA</t>
        </is>
      </c>
      <c r="G344" s="131" t="n">
        <v>0.4</v>
      </c>
      <c r="H344" s="131" t="inlineStr">
        <is>
          <t>https://www.google.com/maps/dir/?api=1&amp;origin=38.394203%2C27.124545&amp;destination=38.397598%2C27.122202&amp;travelmode=driving</t>
        </is>
      </c>
      <c r="I344" s="131" t="inlineStr">
        <is>
          <t>İZMİRSPOR</t>
        </is>
      </c>
      <c r="J344" s="131" t="n">
        <v>1.2</v>
      </c>
      <c r="K344" s="131" t="inlineStr">
        <is>
          <t>https://www.google.com/maps/dir/?api=1&amp;origin=38.394203%2C27.124545&amp;destination=38.403691%2C27.119105&amp;travelmode=driving</t>
        </is>
      </c>
      <c r="L344" s="131" t="inlineStr">
        <is>
          <t>AKEVLER</t>
        </is>
      </c>
      <c r="M344" s="131" t="n">
        <v>1.7</v>
      </c>
      <c r="N344" s="131" t="inlineStr">
        <is>
          <t>https://www.google.com/maps/dir/?api=1&amp;origin=38.394203%2C27.124545&amp;destination=38.394301%2C27.105194&amp;travelmode=driving</t>
        </is>
      </c>
      <c r="O344" s="131" t="inlineStr">
        <is>
          <t>Gerçek - Google Places (2958 Sk No:38)</t>
        </is>
      </c>
    </row>
    <row r="345" ht="15" customHeight="1" s="113">
      <c r="A345" s="131" t="inlineStr">
        <is>
          <t>BARTU ÖZMERGEN</t>
        </is>
      </c>
      <c r="B345" s="131" t="inlineStr">
        <is>
          <t>BOZYAKA</t>
        </is>
      </c>
      <c r="C345" s="131" t="n">
        <v>12.2</v>
      </c>
      <c r="D345" s="131" t="inlineStr">
        <is>
          <t>https://www.google.com/maps/dir/?api=1&amp;origin=38.39932%2C27.12643&amp;destination=38.493071%2C27.054551&amp;travelmode=driving</t>
        </is>
      </c>
      <c r="E345" s="131" t="inlineStr">
        <is>
          <t>Hayır</t>
        </is>
      </c>
      <c r="F345" s="131" t="inlineStr">
        <is>
          <t>BOZYAKA</t>
        </is>
      </c>
      <c r="G345" s="131" t="n">
        <v>0.4</v>
      </c>
      <c r="H345" s="131" t="inlineStr">
        <is>
          <t>https://www.google.com/maps/dir/?api=1&amp;origin=38.39932%2C27.12643&amp;destination=38.397598%2C27.122202&amp;travelmode=driving</t>
        </is>
      </c>
      <c r="I345" s="131" t="inlineStr">
        <is>
          <t>İZMİRSPOR</t>
        </is>
      </c>
      <c r="J345" s="131" t="n">
        <v>0.8</v>
      </c>
      <c r="K345" s="131" t="inlineStr">
        <is>
          <t>https://www.google.com/maps/dir/?api=1&amp;origin=38.39932%2C27.12643&amp;destination=38.403691%2C27.119105&amp;travelmode=driving</t>
        </is>
      </c>
      <c r="L345" s="131" t="inlineStr">
        <is>
          <t>YAPICIOĞLU</t>
        </is>
      </c>
      <c r="M345" s="131" t="n">
        <v>1.6</v>
      </c>
      <c r="N345" s="131" t="inlineStr">
        <is>
          <t>https://www.google.com/maps/dir/?api=1&amp;origin=38.39932%2C27.12643&amp;destination=38.41192%2C27.135689&amp;travelmode=driving</t>
        </is>
      </c>
      <c r="O345" s="131" t="inlineStr">
        <is>
          <t>Gerçek - Google Places (2904 Sk No:14)</t>
        </is>
      </c>
    </row>
    <row r="346" ht="15" customHeight="1" s="113">
      <c r="A346" s="131" t="inlineStr">
        <is>
          <t>TUĞBA ÖZTANK</t>
        </is>
      </c>
      <c r="B346" s="131" t="inlineStr">
        <is>
          <t>BOZYAKA</t>
        </is>
      </c>
      <c r="C346" s="131" t="n">
        <v>11.7</v>
      </c>
      <c r="D346" s="131" t="inlineStr">
        <is>
          <t>https://www.google.com/maps/dir/?api=1&amp;origin=38.408107%2C27.134196&amp;destination=38.493071%2C27.054551&amp;travelmode=driving</t>
        </is>
      </c>
      <c r="E346" s="131" t="inlineStr">
        <is>
          <t>Hayır</t>
        </is>
      </c>
      <c r="F346" s="131" t="inlineStr">
        <is>
          <t>YAPICIOĞLU</t>
        </is>
      </c>
      <c r="G346" s="131" t="n">
        <v>0.4</v>
      </c>
      <c r="H346" s="131" t="inlineStr">
        <is>
          <t>https://www.google.com/maps/dir/?api=1&amp;origin=38.408107%2C27.134196&amp;destination=38.41192%2C27.135689&amp;travelmode=driving</t>
        </is>
      </c>
      <c r="I346" s="131" t="inlineStr">
        <is>
          <t>İZMİRSPOR</t>
        </is>
      </c>
      <c r="J346" s="131" t="n">
        <v>1.4</v>
      </c>
      <c r="K346" s="131" t="inlineStr">
        <is>
          <t>https://www.google.com/maps/dir/?api=1&amp;origin=38.408107%2C27.134196&amp;destination=38.403691%2C27.119105&amp;travelmode=driving</t>
        </is>
      </c>
      <c r="L346" s="131" t="inlineStr">
        <is>
          <t>BOZYAKA</t>
        </is>
      </c>
      <c r="M346" s="131" t="n">
        <v>1.6</v>
      </c>
      <c r="N346" s="131" t="inlineStr">
        <is>
          <t>https://www.google.com/maps/dir/?api=1&amp;origin=38.408107%2C27.134196&amp;destination=38.397598%2C27.122202&amp;travelmode=driving</t>
        </is>
      </c>
      <c r="O346" s="131" t="inlineStr">
        <is>
          <t>Gerçek - Google Places, mahalle merkezi yaklaşık (Duatepe Mah merkezi (yaklaşık))</t>
        </is>
      </c>
    </row>
    <row r="347" ht="15" customHeight="1" s="113">
      <c r="A347" s="131" t="inlineStr">
        <is>
          <t>SUPHİ ABLAK</t>
        </is>
      </c>
      <c r="B347" s="131" t="inlineStr">
        <is>
          <t>BOZYAKA</t>
        </is>
      </c>
      <c r="C347" s="131" t="n">
        <v>12.1</v>
      </c>
      <c r="D347" s="131" t="inlineStr">
        <is>
          <t>https://www.google.com/maps/dir/?api=1&amp;origin=38.401222%2C27.128616&amp;destination=38.493071%2C27.054551&amp;travelmode=driving</t>
        </is>
      </c>
      <c r="E347" s="131" t="inlineStr">
        <is>
          <t>Hayır</t>
        </is>
      </c>
      <c r="F347" s="131" t="inlineStr">
        <is>
          <t>BOZYAKA</t>
        </is>
      </c>
      <c r="G347" s="131" t="n">
        <v>0.7</v>
      </c>
      <c r="H347" s="131" t="inlineStr">
        <is>
          <t>https://www.google.com/maps/dir/?api=1&amp;origin=38.401222%2C27.128616&amp;destination=38.397598%2C27.122202&amp;travelmode=driving</t>
        </is>
      </c>
      <c r="I347" s="131" t="inlineStr">
        <is>
          <t>İZMİRSPOR</t>
        </is>
      </c>
      <c r="J347" s="131" t="n">
        <v>0.9</v>
      </c>
      <c r="K347" s="131" t="inlineStr">
        <is>
          <t>https://www.google.com/maps/dir/?api=1&amp;origin=38.401222%2C27.128616&amp;destination=38.403691%2C27.119105&amp;travelmode=driving</t>
        </is>
      </c>
      <c r="L347" s="131" t="inlineStr">
        <is>
          <t>YAPICIOĞLU</t>
        </is>
      </c>
      <c r="M347" s="131" t="n">
        <v>1.3</v>
      </c>
      <c r="N347" s="131" t="inlineStr">
        <is>
          <t>https://www.google.com/maps/dir/?api=1&amp;origin=38.401222%2C27.128616&amp;destination=38.41192%2C27.135689&amp;travelmode=driving</t>
        </is>
      </c>
      <c r="O347" s="131" t="inlineStr">
        <is>
          <t>Gerçek - Google Places (529 Sk No:16)</t>
        </is>
      </c>
    </row>
    <row r="348" ht="15" customHeight="1" s="113">
      <c r="A348" s="131" t="inlineStr">
        <is>
          <t>ŞÜKRÜ ADIBELLİ</t>
        </is>
      </c>
      <c r="B348" s="131" t="inlineStr">
        <is>
          <t>BOZYAKA</t>
        </is>
      </c>
      <c r="C348" s="131" t="n">
        <v>13.9</v>
      </c>
      <c r="D348" s="131" t="inlineStr">
        <is>
          <t>https://www.google.com/maps/dir/?api=1&amp;origin=38.38213%2C27.128063&amp;destination=38.493071%2C27.054551&amp;travelmode=driving</t>
        </is>
      </c>
      <c r="E348" s="131" t="inlineStr">
        <is>
          <t>Hayır</t>
        </is>
      </c>
      <c r="F348" s="131" t="inlineStr">
        <is>
          <t>BOZYAKA</t>
        </is>
      </c>
      <c r="G348" s="131" t="n">
        <v>1.8</v>
      </c>
      <c r="H348" s="131" t="inlineStr">
        <is>
          <t>https://www.google.com/maps/dir/?api=1&amp;origin=38.38213%2C27.128063&amp;destination=38.397598%2C27.122202&amp;travelmode=driving</t>
        </is>
      </c>
      <c r="I348" s="131" t="inlineStr">
        <is>
          <t>ESKİİZMİR</t>
        </is>
      </c>
      <c r="J348" s="131" t="n">
        <v>2</v>
      </c>
      <c r="K348" s="131" t="inlineStr">
        <is>
          <t>https://www.google.com/maps/dir/?api=1&amp;origin=38.38213%2C27.128063&amp;destination=38.374534%2C27.107659&amp;travelmode=driving</t>
        </is>
      </c>
      <c r="L348" s="131" t="inlineStr">
        <is>
          <t>BUCA</t>
        </is>
      </c>
      <c r="M348" s="131" t="n">
        <v>2.2</v>
      </c>
      <c r="N348" s="131" t="inlineStr">
        <is>
          <t>https://www.google.com/maps/dir/?api=1&amp;origin=38.38213%2C27.128063&amp;destination=38.373039%2C27.150591&amp;travelmode=driving</t>
        </is>
      </c>
      <c r="O348" s="131" t="inlineStr">
        <is>
          <t>Gerçek - Google Places (5777 Sk No:69)</t>
        </is>
      </c>
    </row>
    <row r="349" ht="15" customHeight="1" s="113">
      <c r="A349" s="131" t="inlineStr">
        <is>
          <t>BARAN FİDAN</t>
        </is>
      </c>
      <c r="B349" s="131" t="inlineStr">
        <is>
          <t>BOZYAKA</t>
        </is>
      </c>
      <c r="C349" s="131" t="n">
        <v>10.7</v>
      </c>
      <c r="D349" s="131" t="inlineStr">
        <is>
          <t>https://www.google.com/maps/dir/?api=1&amp;origin=38.405091%2C27.104598&amp;destination=38.493071%2C27.054551&amp;travelmode=driving</t>
        </is>
      </c>
      <c r="E349" s="131" t="inlineStr">
        <is>
          <t>Hayır</t>
        </is>
      </c>
      <c r="F349" s="131" t="inlineStr">
        <is>
          <t>HATAY</t>
        </is>
      </c>
      <c r="G349" s="131" t="n">
        <v>0.5</v>
      </c>
      <c r="H349" s="131" t="inlineStr">
        <is>
          <t>https://www.google.com/maps/dir/?api=1&amp;origin=38.405091%2C27.104598&amp;destination=38.401482%2C27.101156&amp;travelmode=driving</t>
        </is>
      </c>
      <c r="I349" s="131" t="inlineStr">
        <is>
          <t>GÖZTEPE</t>
        </is>
      </c>
      <c r="J349" s="131" t="n">
        <v>1.1</v>
      </c>
      <c r="K349" s="131" t="inlineStr">
        <is>
          <t>https://www.google.com/maps/dir/?api=1&amp;origin=38.405091%2C27.104598&amp;destination=38.401328%2C27.093267&amp;travelmode=driving</t>
        </is>
      </c>
      <c r="L349" s="131" t="inlineStr">
        <is>
          <t>AKEVLER</t>
        </is>
      </c>
      <c r="M349" s="131" t="n">
        <v>1.2</v>
      </c>
      <c r="N349" s="131" t="inlineStr">
        <is>
          <t>https://www.google.com/maps/dir/?api=1&amp;origin=38.405091%2C27.104598&amp;destination=38.394301%2C27.105194&amp;travelmode=driving</t>
        </is>
      </c>
      <c r="O349" s="131" t="inlineStr">
        <is>
          <t>Gerçek - Google Places (207 Sk No:26 (zayıf, Murat Reis))</t>
        </is>
      </c>
    </row>
    <row r="350" ht="15" customHeight="1" s="113">
      <c r="A350" s="131" t="inlineStr">
        <is>
          <t>YAKUP ARAZ</t>
        </is>
      </c>
      <c r="B350" s="131" t="inlineStr">
        <is>
          <t>İZMİRSPOR</t>
        </is>
      </c>
      <c r="C350" s="131" t="n">
        <v>15.5</v>
      </c>
      <c r="D350" s="131" t="inlineStr">
        <is>
          <t>https://www.google.com/maps/dir/?api=1&amp;origin=38.355214%2C27.082163&amp;destination=38.493071%2C27.054551&amp;travelmode=driving</t>
        </is>
      </c>
      <c r="E350" s="131" t="inlineStr">
        <is>
          <t>Hayır</t>
        </is>
      </c>
      <c r="F350" s="131" t="inlineStr">
        <is>
          <t>ESKİİZMİR</t>
        </is>
      </c>
      <c r="G350" s="131" t="n">
        <v>3.1</v>
      </c>
      <c r="H350" s="131" t="inlineStr">
        <is>
          <t>https://www.google.com/maps/dir/?api=1&amp;origin=38.355214%2C27.082163&amp;destination=38.374534%2C27.107659&amp;travelmode=driving</t>
        </is>
      </c>
      <c r="I350" s="131" t="inlineStr">
        <is>
          <t>BALÇOVA</t>
        </is>
      </c>
      <c r="J350" s="131" t="n">
        <v>4</v>
      </c>
      <c r="K350" s="131" t="inlineStr">
        <is>
          <t>https://www.google.com/maps/dir/?api=1&amp;origin=38.355214%2C27.082163&amp;destination=38.385072%2C27.057448&amp;travelmode=driving</t>
        </is>
      </c>
      <c r="L350" s="131" t="inlineStr">
        <is>
          <t>GAZİEMİR-5</t>
        </is>
      </c>
      <c r="M350" s="131" t="n">
        <v>4.4</v>
      </c>
      <c r="N350" s="131" t="inlineStr">
        <is>
          <t>https://www.google.com/maps/dir/?api=1&amp;origin=38.355214%2C27.082163&amp;destination=38.3283%2C27.11964&amp;travelmode=driving</t>
        </is>
      </c>
      <c r="O350" s="131" t="inlineStr">
        <is>
          <t>Gerçek - Google Places (6002 Sk)</t>
        </is>
      </c>
    </row>
    <row r="351" ht="15" customHeight="1" s="113">
      <c r="A351" s="131" t="inlineStr">
        <is>
          <t>BETÜL AKPINAR</t>
        </is>
      </c>
      <c r="B351" s="131" t="inlineStr">
        <is>
          <t>İZMİRSPOR</t>
        </is>
      </c>
      <c r="C351" s="131" t="n">
        <v>11.4</v>
      </c>
      <c r="D351" s="131" t="inlineStr">
        <is>
          <t>https://www.google.com/maps/dir/?api=1&amp;origin=38.406775%2C27.124422&amp;destination=38.493071%2C27.054551&amp;travelmode=driving</t>
        </is>
      </c>
      <c r="E351" s="131" t="inlineStr">
        <is>
          <t>Hayır</t>
        </is>
      </c>
      <c r="F351" s="131" t="inlineStr">
        <is>
          <t>İZMİRSPOR</t>
        </is>
      </c>
      <c r="G351" s="131" t="n">
        <v>0.6</v>
      </c>
      <c r="H351" s="131" t="inlineStr">
        <is>
          <t>https://www.google.com/maps/dir/?api=1&amp;origin=38.406775%2C27.124422&amp;destination=38.403691%2C27.119105&amp;travelmode=driving</t>
        </is>
      </c>
      <c r="I351" s="131" t="inlineStr">
        <is>
          <t>BOZYAKA</t>
        </is>
      </c>
      <c r="J351" s="131" t="n">
        <v>1</v>
      </c>
      <c r="K351" s="131" t="inlineStr">
        <is>
          <t>https://www.google.com/maps/dir/?api=1&amp;origin=38.406775%2C27.124422&amp;destination=38.397598%2C27.122202&amp;travelmode=driving</t>
        </is>
      </c>
      <c r="L351" s="131" t="inlineStr">
        <is>
          <t>YAPICIOĞLU</t>
        </is>
      </c>
      <c r="M351" s="131" t="n">
        <v>1.1</v>
      </c>
      <c r="N351" s="131" t="inlineStr">
        <is>
          <t>https://www.google.com/maps/dir/?api=1&amp;origin=38.406775%2C27.124422&amp;destination=38.41192%2C27.135689&amp;travelmode=driving</t>
        </is>
      </c>
      <c r="O351" s="131" t="inlineStr">
        <is>
          <t>Gerçek - Google Places (474 Sk No:98)</t>
        </is>
      </c>
    </row>
    <row r="352" ht="15" customHeight="1" s="113">
      <c r="A352" s="131" t="inlineStr">
        <is>
          <t>YUSUF JONTÜRK</t>
        </is>
      </c>
      <c r="B352" s="131" t="inlineStr">
        <is>
          <t>İZMİRSPOR</t>
        </is>
      </c>
      <c r="C352" s="131" t="n">
        <v>14.4</v>
      </c>
      <c r="D352" s="131" t="inlineStr">
        <is>
          <t>https://www.google.com/maps/dir/?api=1&amp;origin=38.482%2C27.219&amp;destination=38.493071%2C27.054551&amp;travelmode=driving</t>
        </is>
      </c>
      <c r="E352" s="131" t="inlineStr">
        <is>
          <t>Hayır</t>
        </is>
      </c>
      <c r="F352" s="131" t="inlineStr">
        <is>
          <t>OSMANGAZİ</t>
        </is>
      </c>
      <c r="G352" s="131" t="n">
        <v>2.8</v>
      </c>
      <c r="H352" s="131" t="inlineStr">
        <is>
          <t>https://www.google.com/maps/dir/?api=1&amp;origin=38.482%2C27.219&amp;destination=38.464877%2C27.194834&amp;travelmode=driving</t>
        </is>
      </c>
      <c r="I352" s="131" t="inlineStr">
        <is>
          <t>MANAVKUYU</t>
        </is>
      </c>
      <c r="J352" s="131" t="n">
        <v>3.8</v>
      </c>
      <c r="K352" s="131" t="inlineStr">
        <is>
          <t>https://www.google.com/maps/dir/?api=1&amp;origin=38.482%2C27.219&amp;destination=38.4625711%2C27.1824038&amp;travelmode=driving</t>
        </is>
      </c>
      <c r="L352" s="131" t="inlineStr">
        <is>
          <t>YEŞİLOVA</t>
        </is>
      </c>
      <c r="M352" s="131" t="n">
        <v>5.2</v>
      </c>
      <c r="N352" s="131" t="inlineStr">
        <is>
          <t>https://www.google.com/maps/dir/?api=1&amp;origin=38.482%2C27.219&amp;destination=38.436005%2C27.206807&amp;travelmode=driving</t>
        </is>
      </c>
      <c r="O352" s="131" t="inlineStr">
        <is>
          <t>Dummy - değiştiriniz</t>
        </is>
      </c>
    </row>
    <row r="353" ht="15" customHeight="1" s="113">
      <c r="A353" s="131" t="inlineStr">
        <is>
          <t>SILAM OLĞAÇ</t>
        </is>
      </c>
      <c r="B353" s="131" t="inlineStr">
        <is>
          <t>İZMİRSPOR</t>
        </is>
      </c>
      <c r="C353" s="131" t="n">
        <v>14.1</v>
      </c>
      <c r="D353" s="131" t="inlineStr">
        <is>
          <t>https://www.google.com/maps/dir/?api=1&amp;origin=38.402893%2C27.168881&amp;destination=38.493071%2C27.054551&amp;travelmode=driving</t>
        </is>
      </c>
      <c r="E353" s="131" t="inlineStr">
        <is>
          <t>Hayır</t>
        </is>
      </c>
      <c r="F353" s="131" t="inlineStr">
        <is>
          <t>HAL DEPO</t>
        </is>
      </c>
      <c r="G353" s="131" t="n">
        <v>1</v>
      </c>
      <c r="H353" s="131" t="inlineStr">
        <is>
          <t>https://www.google.com/maps/dir/?api=1&amp;origin=38.402893%2C27.168881&amp;destination=38.412%2C27.168&amp;travelmode=driving</t>
        </is>
      </c>
      <c r="I353" s="131" t="inlineStr">
        <is>
          <t>ŞİRİNYER</t>
        </is>
      </c>
      <c r="J353" s="131" t="n">
        <v>1.2</v>
      </c>
      <c r="K353" s="131" t="inlineStr">
        <is>
          <t>https://www.google.com/maps/dir/?api=1&amp;origin=38.402893%2C27.168881&amp;destination=38.399377%2C27.155469&amp;travelmode=driving</t>
        </is>
      </c>
      <c r="L353" s="131" t="inlineStr">
        <is>
          <t>BUCA2</t>
        </is>
      </c>
      <c r="M353" s="131" t="n">
        <v>2</v>
      </c>
      <c r="N353" s="131" t="inlineStr">
        <is>
          <t>https://www.google.com/maps/dir/?api=1&amp;origin=38.402893%2C27.168881&amp;destination=38.394722%2C27.148207&amp;travelmode=driving</t>
        </is>
      </c>
      <c r="O353" s="131" t="inlineStr">
        <is>
          <t>Gerçek - Google Places (914/1 Sk No:8)</t>
        </is>
      </c>
    </row>
    <row r="354" ht="15" customHeight="1" s="113">
      <c r="A354" s="131" t="inlineStr">
        <is>
          <t>ELİF ÖZDEMİR</t>
        </is>
      </c>
      <c r="B354" s="131" t="inlineStr">
        <is>
          <t>İZMİRSPOR</t>
        </is>
      </c>
      <c r="C354" s="131" t="n">
        <v>8.6</v>
      </c>
      <c r="D354" s="131" t="inlineStr">
        <is>
          <t>https://www.google.com/maps/dir/?api=1&amp;origin=38.394134%2C27.114412&amp;destination=38.469293%2C27.136971&amp;travelmode=driving</t>
        </is>
      </c>
      <c r="E354" s="131" t="inlineStr">
        <is>
          <t>Hayır</t>
        </is>
      </c>
      <c r="F354" s="131" t="inlineStr">
        <is>
          <t>BOZYAKA</t>
        </is>
      </c>
      <c r="G354" s="131" t="n">
        <v>0.8</v>
      </c>
      <c r="H354" s="131" t="inlineStr">
        <is>
          <t>https://www.google.com/maps/dir/?api=1&amp;origin=38.394134%2C27.114412&amp;destination=38.397598%2C27.122202&amp;travelmode=driving</t>
        </is>
      </c>
      <c r="I354" s="131" t="inlineStr">
        <is>
          <t>AKEVLER</t>
        </is>
      </c>
      <c r="J354" s="131" t="n">
        <v>0.8</v>
      </c>
      <c r="K354" s="131" t="inlineStr">
        <is>
          <t>https://www.google.com/maps/dir/?api=1&amp;origin=38.394134%2C27.114412&amp;destination=38.394301%2C27.105194&amp;travelmode=driving</t>
        </is>
      </c>
      <c r="L354" s="131" t="inlineStr">
        <is>
          <t>İZMİRSPOR</t>
        </is>
      </c>
      <c r="M354" s="131" t="n">
        <v>1.1</v>
      </c>
      <c r="N354" s="131" t="inlineStr">
        <is>
          <t>https://www.google.com/maps/dir/?api=1&amp;origin=38.394134%2C27.114412&amp;destination=38.403691%2C27.119105&amp;travelmode=driving</t>
        </is>
      </c>
      <c r="O354" s="131" t="inlineStr">
        <is>
          <t>Gerçek - Google Places (9012 Sk No:52)</t>
        </is>
      </c>
    </row>
    <row r="355" ht="15" customHeight="1" s="113">
      <c r="A355" s="131" t="inlineStr">
        <is>
          <t>TUTKU MUĞLU</t>
        </is>
      </c>
      <c r="B355" s="131" t="inlineStr">
        <is>
          <t>İZMİRSPOR</t>
        </is>
      </c>
      <c r="C355" s="131" t="n">
        <v>11.3</v>
      </c>
      <c r="D355" s="131" t="inlineStr">
        <is>
          <t>https://www.google.com/maps/dir/?api=1&amp;origin=38.371476%2C27.101908&amp;destination=38.469293%2C27.136971&amp;travelmode=driving</t>
        </is>
      </c>
      <c r="E355" s="131" t="inlineStr">
        <is>
          <t>Hayır</t>
        </is>
      </c>
      <c r="F355" s="131" t="inlineStr">
        <is>
          <t>ESKİİZMİR</t>
        </is>
      </c>
      <c r="G355" s="131" t="n">
        <v>0.6</v>
      </c>
      <c r="H355" s="131" t="inlineStr">
        <is>
          <t>https://www.google.com/maps/dir/?api=1&amp;origin=38.371476%2C27.101908&amp;destination=38.374534%2C27.107659&amp;travelmode=driving</t>
        </is>
      </c>
      <c r="I355" s="131" t="inlineStr">
        <is>
          <t>AKEVLER</t>
        </is>
      </c>
      <c r="J355" s="131" t="n">
        <v>2.6</v>
      </c>
      <c r="K355" s="131" t="inlineStr">
        <is>
          <t>https://www.google.com/maps/dir/?api=1&amp;origin=38.371476%2C27.101908&amp;destination=38.394301%2C27.105194&amp;travelmode=driving</t>
        </is>
      </c>
      <c r="L355" s="131" t="inlineStr">
        <is>
          <t>HATAY</t>
        </is>
      </c>
      <c r="M355" s="131" t="n">
        <v>3.3</v>
      </c>
      <c r="N355" s="131" t="inlineStr">
        <is>
          <t>https://www.google.com/maps/dir/?api=1&amp;origin=38.371476%2C27.101908&amp;destination=38.401482%2C27.101156&amp;travelmode=driving</t>
        </is>
      </c>
      <c r="O355" s="131" t="inlineStr">
        <is>
          <t>Gerçek - Google Places (3835 Sk No:3)</t>
        </is>
      </c>
    </row>
    <row r="356" ht="15" customHeight="1" s="113">
      <c r="A356" s="131" t="inlineStr">
        <is>
          <t>TUANA GEDİK</t>
        </is>
      </c>
      <c r="B356" s="131" t="inlineStr">
        <is>
          <t>İZMİRSPOR</t>
        </is>
      </c>
      <c r="C356" s="131" t="n">
        <v>8.6</v>
      </c>
      <c r="D356" s="131" t="inlineStr">
        <is>
          <t>https://www.google.com/maps/dir/?api=1&amp;origin=38.393507%2C27.118145&amp;destination=38.469293%2C27.136971&amp;travelmode=driving</t>
        </is>
      </c>
      <c r="E356" s="131" t="inlineStr">
        <is>
          <t>Hayır</t>
        </is>
      </c>
      <c r="F356" s="131" t="inlineStr">
        <is>
          <t>BOZYAKA</t>
        </is>
      </c>
      <c r="G356" s="131" t="n">
        <v>0.6</v>
      </c>
      <c r="H356" s="131" t="inlineStr">
        <is>
          <t>https://www.google.com/maps/dir/?api=1&amp;origin=38.393507%2C27.118145&amp;destination=38.397598%2C27.122202&amp;travelmode=driving</t>
        </is>
      </c>
      <c r="I356" s="131" t="inlineStr">
        <is>
          <t>AKEVLER</t>
        </is>
      </c>
      <c r="J356" s="131" t="n">
        <v>1.1</v>
      </c>
      <c r="K356" s="131" t="inlineStr">
        <is>
          <t>https://www.google.com/maps/dir/?api=1&amp;origin=38.393507%2C27.118145&amp;destination=38.394301%2C27.105194&amp;travelmode=driving</t>
        </is>
      </c>
      <c r="L356" s="131" t="inlineStr">
        <is>
          <t>İZMİRSPOR</t>
        </is>
      </c>
      <c r="M356" s="131" t="n">
        <v>1.1</v>
      </c>
      <c r="N356" s="131" t="inlineStr">
        <is>
          <t>https://www.google.com/maps/dir/?api=1&amp;origin=38.393507%2C27.118145&amp;destination=38.403691%2C27.119105&amp;travelmode=driving</t>
        </is>
      </c>
      <c r="O356" s="131" t="inlineStr">
        <is>
          <t>Gerçek - Google Places (Yıldız Cd No:6)</t>
        </is>
      </c>
    </row>
    <row r="357" ht="15" customHeight="1" s="113">
      <c r="A357" s="131" t="inlineStr">
        <is>
          <t>CANSU ALTAN</t>
        </is>
      </c>
      <c r="B357" s="131" t="inlineStr">
        <is>
          <t>İZMİRSPOR</t>
        </is>
      </c>
      <c r="C357" s="131" t="n">
        <v>10.6</v>
      </c>
      <c r="D357" s="131" t="inlineStr">
        <is>
          <t>https://www.google.com/maps/dir/?api=1&amp;origin=38.376774%2C27.16572&amp;destination=38.469293%2C27.136971&amp;travelmode=driving</t>
        </is>
      </c>
      <c r="E357" s="131" t="inlineStr">
        <is>
          <t>Hayır</t>
        </is>
      </c>
      <c r="F357" s="131" t="inlineStr">
        <is>
          <t>GEDİZ</t>
        </is>
      </c>
      <c r="G357" s="131" t="n">
        <v>0.9</v>
      </c>
      <c r="H357" s="131" t="inlineStr">
        <is>
          <t>https://www.google.com/maps/dir/?api=1&amp;origin=38.376774%2C27.16572&amp;destination=38.37066%2C27.159618&amp;travelmode=driving</t>
        </is>
      </c>
      <c r="I357" s="131" t="inlineStr">
        <is>
          <t>BUCA</t>
        </is>
      </c>
      <c r="J357" s="131" t="n">
        <v>1.4</v>
      </c>
      <c r="K357" s="131" t="inlineStr">
        <is>
          <t>https://www.google.com/maps/dir/?api=1&amp;origin=38.376774%2C27.16572&amp;destination=38.373039%2C27.150591&amp;travelmode=driving</t>
        </is>
      </c>
      <c r="L357" s="131" t="inlineStr">
        <is>
          <t>ŞİRİNYER 2</t>
        </is>
      </c>
      <c r="M357" s="131" t="n">
        <v>2</v>
      </c>
      <c r="N357" s="131" t="inlineStr">
        <is>
          <t>https://www.google.com/maps/dir/?api=1&amp;origin=38.376774%2C27.16572&amp;destination=38.3911321%2C27.1511743&amp;travelmode=driving</t>
        </is>
      </c>
      <c r="O357" s="131" t="inlineStr">
        <is>
          <t>Gerçek - Google Places (267/2 Sk No:1)</t>
        </is>
      </c>
    </row>
    <row r="358" ht="15" customHeight="1" s="113">
      <c r="A358" s="131" t="inlineStr">
        <is>
          <t>SİBEL ÇAVUŞDERE</t>
        </is>
      </c>
      <c r="B358" s="131" t="inlineStr">
        <is>
          <t>İZMİRSPOR</t>
        </is>
      </c>
      <c r="C358" s="131" t="n">
        <v>10.7</v>
      </c>
      <c r="D358" s="131" t="inlineStr">
        <is>
          <t>https://www.google.com/maps/dir/?api=1&amp;origin=38.375519%2C27.11109&amp;destination=38.469293%2C27.136971&amp;travelmode=driving</t>
        </is>
      </c>
      <c r="E358" s="131" t="inlineStr">
        <is>
          <t>Hayır</t>
        </is>
      </c>
      <c r="F358" s="131" t="inlineStr">
        <is>
          <t>ESKİİZMİR</t>
        </is>
      </c>
      <c r="G358" s="131" t="n">
        <v>0.3</v>
      </c>
      <c r="H358" s="131" t="inlineStr">
        <is>
          <t>https://www.google.com/maps/dir/?api=1&amp;origin=38.375519%2C27.11109&amp;destination=38.374534%2C27.107659&amp;travelmode=driving</t>
        </is>
      </c>
      <c r="I358" s="131" t="inlineStr">
        <is>
          <t>AKEVLER</t>
        </is>
      </c>
      <c r="J358" s="131" t="n">
        <v>2.2</v>
      </c>
      <c r="K358" s="131" t="inlineStr">
        <is>
          <t>https://www.google.com/maps/dir/?api=1&amp;origin=38.375519%2C27.11109&amp;destination=38.394301%2C27.105194&amp;travelmode=driving</t>
        </is>
      </c>
      <c r="L358" s="131" t="inlineStr">
        <is>
          <t>BOZYAKA</t>
        </is>
      </c>
      <c r="M358" s="131" t="n">
        <v>2.6</v>
      </c>
      <c r="N358" s="131" t="inlineStr">
        <is>
          <t>https://www.google.com/maps/dir/?api=1&amp;origin=38.375519%2C27.11109&amp;destination=38.397598%2C27.122202&amp;travelmode=driving</t>
        </is>
      </c>
      <c r="O358" s="131" t="inlineStr">
        <is>
          <t>Gerçek - Google Places (3776 Sk No:9)</t>
        </is>
      </c>
    </row>
    <row r="359" ht="15" customHeight="1" s="113">
      <c r="A359" s="131" t="inlineStr">
        <is>
          <t>ÜMİT DAŞTAN</t>
        </is>
      </c>
      <c r="B359" s="131" t="inlineStr">
        <is>
          <t>İZMİRSPOR</t>
        </is>
      </c>
      <c r="C359" s="131" t="n">
        <v>9.4</v>
      </c>
      <c r="D359" s="131" t="inlineStr">
        <is>
          <t>https://www.google.com/maps/dir/?api=1&amp;origin=38.385195%2C27.128629&amp;destination=38.469293%2C27.136971&amp;travelmode=driving</t>
        </is>
      </c>
      <c r="E359" s="131" t="inlineStr">
        <is>
          <t>Hayır</t>
        </is>
      </c>
      <c r="F359" s="131" t="inlineStr">
        <is>
          <t>BOZYAKA</t>
        </is>
      </c>
      <c r="G359" s="131" t="n">
        <v>1.5</v>
      </c>
      <c r="H359" s="131" t="inlineStr">
        <is>
          <t>https://www.google.com/maps/dir/?api=1&amp;origin=38.385195%2C27.128629&amp;destination=38.397598%2C27.122202&amp;travelmode=driving</t>
        </is>
      </c>
      <c r="I359" s="131" t="inlineStr">
        <is>
          <t>BUCA2</t>
        </is>
      </c>
      <c r="J359" s="131" t="n">
        <v>2</v>
      </c>
      <c r="K359" s="131" t="inlineStr">
        <is>
          <t>https://www.google.com/maps/dir/?api=1&amp;origin=38.385195%2C27.128629&amp;destination=38.394722%2C27.148207&amp;travelmode=driving</t>
        </is>
      </c>
      <c r="L359" s="131" t="inlineStr">
        <is>
          <t>ŞİRİNYER 2</t>
        </is>
      </c>
      <c r="M359" s="131" t="n">
        <v>2.1</v>
      </c>
      <c r="N359" s="131" t="inlineStr">
        <is>
          <t>https://www.google.com/maps/dir/?api=1&amp;origin=38.385195%2C27.128629&amp;destination=38.3911321%2C27.1511743&amp;travelmode=driving</t>
        </is>
      </c>
      <c r="O359" s="131" t="inlineStr">
        <is>
          <t>Gerçek - Google Places (5685/1 Sk No:22)</t>
        </is>
      </c>
    </row>
    <row r="360" ht="15" customHeight="1" s="113">
      <c r="A360" s="131" t="inlineStr">
        <is>
          <t>İSMET ÖZYILMAZ</t>
        </is>
      </c>
      <c r="B360" s="131" t="inlineStr">
        <is>
          <t>İZMİRSPOR</t>
        </is>
      </c>
      <c r="C360" s="131" t="n">
        <v>7.2</v>
      </c>
      <c r="D360" s="131" t="inlineStr">
        <is>
          <t>https://www.google.com/maps/dir/?api=1&amp;origin=38.484%2C27.217&amp;destination=38.469293%2C27.136971&amp;travelmode=driving</t>
        </is>
      </c>
      <c r="E360" s="131" t="inlineStr">
        <is>
          <t>Hayır</t>
        </is>
      </c>
      <c r="F360" s="131" t="inlineStr">
        <is>
          <t>OSMANGAZİ</t>
        </is>
      </c>
      <c r="G360" s="131" t="n">
        <v>2.9</v>
      </c>
      <c r="H360" s="131" t="inlineStr">
        <is>
          <t>https://www.google.com/maps/dir/?api=1&amp;origin=38.484%2C27.217&amp;destination=38.464877%2C27.194834&amp;travelmode=driving</t>
        </is>
      </c>
      <c r="I360" s="131" t="inlineStr">
        <is>
          <t>MANAVKUYU</t>
        </is>
      </c>
      <c r="J360" s="131" t="n">
        <v>3.8</v>
      </c>
      <c r="K360" s="131" t="inlineStr">
        <is>
          <t>https://www.google.com/maps/dir/?api=1&amp;origin=38.484%2C27.217&amp;destination=38.4625711%2C27.1824038&amp;travelmode=driving</t>
        </is>
      </c>
      <c r="L360" s="131" t="inlineStr">
        <is>
          <t>YEŞİLOVA</t>
        </is>
      </c>
      <c r="M360" s="131" t="n">
        <v>5.4</v>
      </c>
      <c r="N360" s="131" t="inlineStr">
        <is>
          <t>https://www.google.com/maps/dir/?api=1&amp;origin=38.484%2C27.217&amp;destination=38.436005%2C27.206807&amp;travelmode=driving</t>
        </is>
      </c>
      <c r="O360" s="131" t="inlineStr">
        <is>
          <t>Dummy - değiştiriniz</t>
        </is>
      </c>
    </row>
    <row r="361" ht="15" customHeight="1" s="113">
      <c r="A361" s="131" t="inlineStr">
        <is>
          <t>ARMAĞAN PERSENK</t>
        </is>
      </c>
      <c r="B361" s="131" t="inlineStr">
        <is>
          <t>İZMİRSPOR</t>
        </is>
      </c>
      <c r="C361" s="131" t="n">
        <v>8.9</v>
      </c>
      <c r="D361" s="131" t="inlineStr">
        <is>
          <t>https://www.google.com/maps/dir/?api=1&amp;origin=38.499%2C27.232&amp;destination=38.469293%2C27.136971&amp;travelmode=driving</t>
        </is>
      </c>
      <c r="E361" s="131" t="inlineStr">
        <is>
          <t>Hayır</t>
        </is>
      </c>
      <c r="F361" s="131" t="inlineStr">
        <is>
          <t>OSMANGAZİ</t>
        </is>
      </c>
      <c r="G361" s="131" t="n">
        <v>5</v>
      </c>
      <c r="H361" s="131" t="inlineStr">
        <is>
          <t>https://www.google.com/maps/dir/?api=1&amp;origin=38.499%2C27.232&amp;destination=38.464877%2C27.194834&amp;travelmode=driving</t>
        </is>
      </c>
      <c r="I361" s="131" t="inlineStr">
        <is>
          <t>MANAVKUYU</t>
        </is>
      </c>
      <c r="J361" s="131" t="n">
        <v>5.9</v>
      </c>
      <c r="K361" s="131" t="inlineStr">
        <is>
          <t>https://www.google.com/maps/dir/?api=1&amp;origin=38.499%2C27.232&amp;destination=38.4625711%2C27.1824038&amp;travelmode=driving</t>
        </is>
      </c>
      <c r="L361" s="131" t="inlineStr">
        <is>
          <t>YEŞİLOVA</t>
        </is>
      </c>
      <c r="M361" s="131" t="n">
        <v>7.3</v>
      </c>
      <c r="N361" s="131" t="inlineStr">
        <is>
          <t>https://www.google.com/maps/dir/?api=1&amp;origin=38.499%2C27.232&amp;destination=38.436005%2C27.206807&amp;travelmode=driving</t>
        </is>
      </c>
      <c r="O361" s="131" t="inlineStr">
        <is>
          <t>Dummy - değiştiriniz</t>
        </is>
      </c>
    </row>
    <row r="362" ht="15" customHeight="1" s="113">
      <c r="A362" s="131" t="inlineStr">
        <is>
          <t>MUHAMMET EMİN ÖZGÜNEYLİ</t>
        </is>
      </c>
      <c r="B362" s="131" t="inlineStr">
        <is>
          <t>İZMİRSPOR</t>
        </is>
      </c>
      <c r="C362" s="131" t="n">
        <v>10.6</v>
      </c>
      <c r="D362" s="131" t="inlineStr">
        <is>
          <t>https://www.google.com/maps/dir/?api=1&amp;origin=38.51%2C27.247&amp;destination=38.469293%2C27.136971&amp;travelmode=driving</t>
        </is>
      </c>
      <c r="E362" s="131" t="inlineStr">
        <is>
          <t>Hayır</t>
        </is>
      </c>
      <c r="F362" s="131" t="inlineStr">
        <is>
          <t>OSMANGAZİ</t>
        </is>
      </c>
      <c r="G362" s="131" t="n">
        <v>6.8</v>
      </c>
      <c r="H362" s="131" t="inlineStr">
        <is>
          <t>https://www.google.com/maps/dir/?api=1&amp;origin=38.51%2C27.247&amp;destination=38.464877%2C27.194834&amp;travelmode=driving</t>
        </is>
      </c>
      <c r="I362" s="131" t="inlineStr">
        <is>
          <t>MANAVKUYU</t>
        </is>
      </c>
      <c r="J362" s="131" t="n">
        <v>7.7</v>
      </c>
      <c r="K362" s="131" t="inlineStr">
        <is>
          <t>https://www.google.com/maps/dir/?api=1&amp;origin=38.51%2C27.247&amp;destination=38.4625711%2C27.1824038&amp;travelmode=driving</t>
        </is>
      </c>
      <c r="L362" s="131" t="inlineStr">
        <is>
          <t>YEŞİLOVA</t>
        </is>
      </c>
      <c r="M362" s="131" t="n">
        <v>8.9</v>
      </c>
      <c r="N362" s="131" t="inlineStr">
        <is>
          <t>https://www.google.com/maps/dir/?api=1&amp;origin=38.51%2C27.247&amp;destination=38.436005%2C27.206807&amp;travelmode=driving</t>
        </is>
      </c>
      <c r="O362" s="131" t="inlineStr">
        <is>
          <t>Dummy - değiştiriniz</t>
        </is>
      </c>
    </row>
    <row r="363" ht="15" customHeight="1" s="113">
      <c r="A363" s="131" t="inlineStr">
        <is>
          <t>SİMAY YÜKSEL</t>
        </is>
      </c>
      <c r="B363" s="131" t="inlineStr">
        <is>
          <t>İZMİRSPOR</t>
        </is>
      </c>
      <c r="C363" s="131" t="n">
        <v>7.4</v>
      </c>
      <c r="D363" s="131" t="inlineStr">
        <is>
          <t>https://www.google.com/maps/dir/?api=1&amp;origin=38.403232%2C27.132182&amp;destination=38.469293%2C27.136971&amp;travelmode=driving</t>
        </is>
      </c>
      <c r="E363" s="131" t="inlineStr">
        <is>
          <t>Hayır</t>
        </is>
      </c>
      <c r="F363" s="131" t="inlineStr">
        <is>
          <t>YAPICIOĞLU</t>
        </is>
      </c>
      <c r="G363" s="131" t="n">
        <v>1</v>
      </c>
      <c r="H363" s="131" t="inlineStr">
        <is>
          <t>https://www.google.com/maps/dir/?api=1&amp;origin=38.403232%2C27.132182&amp;destination=38.41192%2C27.135689&amp;travelmode=driving</t>
        </is>
      </c>
      <c r="I363" s="131" t="inlineStr">
        <is>
          <t>BOZYAKA</t>
        </is>
      </c>
      <c r="J363" s="131" t="n">
        <v>1.1</v>
      </c>
      <c r="K363" s="131" t="inlineStr">
        <is>
          <t>https://www.google.com/maps/dir/?api=1&amp;origin=38.403232%2C27.132182&amp;destination=38.397598%2C27.122202&amp;travelmode=driving</t>
        </is>
      </c>
      <c r="L363" s="131" t="inlineStr">
        <is>
          <t>İZMİRSPOR</t>
        </is>
      </c>
      <c r="M363" s="131" t="n">
        <v>1.1</v>
      </c>
      <c r="N363" s="131" t="inlineStr">
        <is>
          <t>https://www.google.com/maps/dir/?api=1&amp;origin=38.403232%2C27.132182&amp;destination=38.403691%2C27.119105&amp;travelmode=driving</t>
        </is>
      </c>
      <c r="O363" s="131" t="inlineStr">
        <is>
          <t>Gerçek - Google Places (537 Sk No:46)</t>
        </is>
      </c>
    </row>
    <row r="364" ht="15" customHeight="1" s="113">
      <c r="A364" s="131" t="inlineStr">
        <is>
          <t>DİLEK ÖRTEN</t>
        </is>
      </c>
      <c r="B364" s="131" t="inlineStr">
        <is>
          <t>İZMİRSPOR</t>
        </is>
      </c>
      <c r="C364" s="131" t="n">
        <v>4.2</v>
      </c>
      <c r="D364" s="131" t="inlineStr">
        <is>
          <t>https://www.google.com/maps/dir/?api=1&amp;origin=38.396881%2C27.123305&amp;destination=38.395182%2C27.075087&amp;travelmode=driving</t>
        </is>
      </c>
      <c r="E364" s="131" t="inlineStr">
        <is>
          <t>Hayır</t>
        </is>
      </c>
      <c r="F364" s="131" t="inlineStr">
        <is>
          <t>BOZYAKA</t>
        </is>
      </c>
      <c r="G364" s="131" t="n">
        <v>0.1</v>
      </c>
      <c r="H364" s="131" t="inlineStr">
        <is>
          <t>https://www.google.com/maps/dir/?api=1&amp;origin=38.396881%2C27.123305&amp;destination=38.397598%2C27.122202&amp;travelmode=driving</t>
        </is>
      </c>
      <c r="I364" s="131" t="inlineStr">
        <is>
          <t>İZMİRSPOR</t>
        </is>
      </c>
      <c r="J364" s="131" t="n">
        <v>0.8</v>
      </c>
      <c r="K364" s="131" t="inlineStr">
        <is>
          <t>https://www.google.com/maps/dir/?api=1&amp;origin=38.396881%2C27.123305&amp;destination=38.403691%2C27.119105&amp;travelmode=driving</t>
        </is>
      </c>
      <c r="L364" s="131" t="inlineStr">
        <is>
          <t>AKEVLER</t>
        </is>
      </c>
      <c r="M364" s="131" t="n">
        <v>1.6</v>
      </c>
      <c r="N364" s="131" t="inlineStr">
        <is>
          <t>https://www.google.com/maps/dir/?api=1&amp;origin=38.396881%2C27.123305&amp;destination=38.394301%2C27.105194&amp;travelmode=driving</t>
        </is>
      </c>
      <c r="O364" s="131" t="inlineStr">
        <is>
          <t>Gerçek - Google Places (2914 Sk No:69)</t>
        </is>
      </c>
    </row>
    <row r="365" ht="15" customHeight="1" s="113">
      <c r="A365" s="131" t="inlineStr">
        <is>
          <t>ÖNOL BAYRİL</t>
        </is>
      </c>
      <c r="B365" s="131" t="inlineStr">
        <is>
          <t>İZMİRSPOR</t>
        </is>
      </c>
      <c r="C365" s="131" t="n">
        <v>4</v>
      </c>
      <c r="D365" s="131" t="inlineStr">
        <is>
          <t>https://www.google.com/maps/dir/?api=1&amp;origin=38.397793%2C27.120732&amp;destination=38.395182%2C27.075087&amp;travelmode=driving</t>
        </is>
      </c>
      <c r="E365" s="131" t="inlineStr">
        <is>
          <t>Hayır</t>
        </is>
      </c>
      <c r="F365" s="131" t="inlineStr">
        <is>
          <t>BOZYAKA</t>
        </is>
      </c>
      <c r="G365" s="131" t="n">
        <v>0.1</v>
      </c>
      <c r="H365" s="131" t="inlineStr">
        <is>
          <t>https://www.google.com/maps/dir/?api=1&amp;origin=38.397793%2C27.120732&amp;destination=38.397598%2C27.122202&amp;travelmode=driving</t>
        </is>
      </c>
      <c r="I365" s="131" t="inlineStr">
        <is>
          <t>İZMİRSPOR</t>
        </is>
      </c>
      <c r="J365" s="131" t="n">
        <v>0.7</v>
      </c>
      <c r="K365" s="131" t="inlineStr">
        <is>
          <t>https://www.google.com/maps/dir/?api=1&amp;origin=38.397793%2C27.120732&amp;destination=38.403691%2C27.119105&amp;travelmode=driving</t>
        </is>
      </c>
      <c r="L365" s="131" t="inlineStr">
        <is>
          <t>AKEVLER</t>
        </is>
      </c>
      <c r="M365" s="131" t="n">
        <v>1.4</v>
      </c>
      <c r="N365" s="131" t="inlineStr">
        <is>
          <t>https://www.google.com/maps/dir/?api=1&amp;origin=38.397793%2C27.120732&amp;destination=38.394301%2C27.105194&amp;travelmode=driving</t>
        </is>
      </c>
      <c r="O365" s="131" t="inlineStr">
        <is>
          <t>Gerçek - Google Places (9106/4 Sk No:5)</t>
        </is>
      </c>
    </row>
    <row r="366" ht="15" customHeight="1" s="113">
      <c r="A366" s="131" t="inlineStr">
        <is>
          <t>ALİ TUNCA</t>
        </is>
      </c>
      <c r="B366" s="131" t="inlineStr">
        <is>
          <t>İZMİRSPOR</t>
        </is>
      </c>
      <c r="C366" s="131" t="n">
        <v>3.3</v>
      </c>
      <c r="D366" s="131" t="inlineStr">
        <is>
          <t>https://www.google.com/maps/dir/?api=1&amp;origin=38.373081%2C27.100804&amp;destination=38.395182%2C27.075087&amp;travelmode=driving</t>
        </is>
      </c>
      <c r="E366" s="131" t="inlineStr">
        <is>
          <t>Hayır</t>
        </is>
      </c>
      <c r="F366" s="131" t="inlineStr">
        <is>
          <t>ESKİİZMİR</t>
        </is>
      </c>
      <c r="G366" s="131" t="n">
        <v>0.6</v>
      </c>
      <c r="H366" s="131" t="inlineStr">
        <is>
          <t>https://www.google.com/maps/dir/?api=1&amp;origin=38.373081%2C27.100804&amp;destination=38.374534%2C27.107659&amp;travelmode=driving</t>
        </is>
      </c>
      <c r="I366" s="131" t="inlineStr">
        <is>
          <t>AKEVLER</t>
        </is>
      </c>
      <c r="J366" s="131" t="n">
        <v>2.4</v>
      </c>
      <c r="K366" s="131" t="inlineStr">
        <is>
          <t>https://www.google.com/maps/dir/?api=1&amp;origin=38.373081%2C27.100804&amp;destination=38.394301%2C27.105194&amp;travelmode=driving</t>
        </is>
      </c>
      <c r="L366" s="131" t="inlineStr">
        <is>
          <t>HATAY</t>
        </is>
      </c>
      <c r="M366" s="131" t="n">
        <v>3.2</v>
      </c>
      <c r="N366" s="131" t="inlineStr">
        <is>
          <t>https://www.google.com/maps/dir/?api=1&amp;origin=38.373081%2C27.100804&amp;destination=38.401482%2C27.101156&amp;travelmode=driving</t>
        </is>
      </c>
      <c r="O366" s="131" t="inlineStr">
        <is>
          <t>Gerçek - Google Places (3850 Sk No:92)</t>
        </is>
      </c>
    </row>
    <row r="367" ht="15" customHeight="1" s="113">
      <c r="A367" s="131" t="inlineStr">
        <is>
          <t>YENER SOYLU</t>
        </is>
      </c>
      <c r="B367" s="131" t="inlineStr">
        <is>
          <t>İZMİRSPOR</t>
        </is>
      </c>
      <c r="C367" s="131" t="n">
        <v>3.6</v>
      </c>
      <c r="D367" s="131" t="inlineStr">
        <is>
          <t>https://www.google.com/maps/dir/?api=1&amp;origin=38.39577%2C27.116738&amp;destination=38.395182%2C27.075087&amp;travelmode=driving</t>
        </is>
      </c>
      <c r="E367" s="131" t="inlineStr">
        <is>
          <t>Hayır</t>
        </is>
      </c>
      <c r="F367" s="131" t="inlineStr">
        <is>
          <t>BOZYAKA</t>
        </is>
      </c>
      <c r="G367" s="131" t="n">
        <v>0.5</v>
      </c>
      <c r="H367" s="131" t="inlineStr">
        <is>
          <t>https://www.google.com/maps/dir/?api=1&amp;origin=38.39577%2C27.116738&amp;destination=38.397598%2C27.122202&amp;travelmode=driving</t>
        </is>
      </c>
      <c r="I367" s="131" t="inlineStr">
        <is>
          <t>İZMİRSPOR</t>
        </is>
      </c>
      <c r="J367" s="131" t="n">
        <v>0.9</v>
      </c>
      <c r="K367" s="131" t="inlineStr">
        <is>
          <t>https://www.google.com/maps/dir/?api=1&amp;origin=38.39577%2C27.116738&amp;destination=38.403691%2C27.119105&amp;travelmode=driving</t>
        </is>
      </c>
      <c r="L367" s="131" t="inlineStr">
        <is>
          <t>AKEVLER</t>
        </is>
      </c>
      <c r="M367" s="131" t="n">
        <v>1</v>
      </c>
      <c r="N367" s="131" t="inlineStr">
        <is>
          <t>https://www.google.com/maps/dir/?api=1&amp;origin=38.39577%2C27.116738&amp;destination=38.394301%2C27.105194&amp;travelmode=driving</t>
        </is>
      </c>
      <c r="O367" s="131" t="inlineStr">
        <is>
          <t>Gerçek - Google Places (9114 Sk No:11)</t>
        </is>
      </c>
    </row>
    <row r="368" ht="15" customHeight="1" s="113">
      <c r="A368" s="131" t="inlineStr">
        <is>
          <t>GÖKHAN FUL</t>
        </is>
      </c>
      <c r="B368" s="131" t="inlineStr">
        <is>
          <t>İZMİRSPOR</t>
        </is>
      </c>
      <c r="C368" s="131" t="n">
        <v>4.1</v>
      </c>
      <c r="D368" s="131" t="inlineStr">
        <is>
          <t>https://www.google.com/maps/dir/?api=1&amp;origin=38.406071%2C27.120268&amp;destination=38.395182%2C27.075087&amp;travelmode=driving</t>
        </is>
      </c>
      <c r="E368" s="131" t="inlineStr">
        <is>
          <t>Hayır</t>
        </is>
      </c>
      <c r="F368" s="131" t="inlineStr">
        <is>
          <t>İZMİRSPOR</t>
        </is>
      </c>
      <c r="G368" s="131" t="n">
        <v>0.3</v>
      </c>
      <c r="H368" s="131" t="inlineStr">
        <is>
          <t>https://www.google.com/maps/dir/?api=1&amp;origin=38.406071%2C27.120268&amp;destination=38.403691%2C27.119105&amp;travelmode=driving</t>
        </is>
      </c>
      <c r="I368" s="131" t="inlineStr">
        <is>
          <t>BOZYAKA</t>
        </is>
      </c>
      <c r="J368" s="131" t="n">
        <v>1</v>
      </c>
      <c r="K368" s="131" t="inlineStr">
        <is>
          <t>https://www.google.com/maps/dir/?api=1&amp;origin=38.406071%2C27.120268&amp;destination=38.397598%2C27.122202&amp;travelmode=driving</t>
        </is>
      </c>
      <c r="L368" s="131" t="inlineStr">
        <is>
          <t>YAPICIOĞLU</t>
        </is>
      </c>
      <c r="M368" s="131" t="n">
        <v>1.5</v>
      </c>
      <c r="N368" s="131" t="inlineStr">
        <is>
          <t>https://www.google.com/maps/dir/?api=1&amp;origin=38.406071%2C27.120268&amp;destination=38.41192%2C27.135689&amp;travelmode=driving</t>
        </is>
      </c>
      <c r="O368" s="131" t="inlineStr">
        <is>
          <t>Gerçek - Google Places (Şükrü Saraçoğlu Cd civarı)</t>
        </is>
      </c>
    </row>
    <row r="369" ht="15" customHeight="1" s="113">
      <c r="A369" s="131" t="inlineStr">
        <is>
          <t>HASAN KILIÇTAŞ</t>
        </is>
      </c>
      <c r="B369" s="131" t="inlineStr">
        <is>
          <t>AKEVLER</t>
        </is>
      </c>
      <c r="C369" s="131" t="n">
        <v>2.5</v>
      </c>
      <c r="D369" s="131" t="inlineStr">
        <is>
          <t>https://www.google.com/maps/dir/?api=1&amp;origin=38.394846%2C27.104207&amp;destination=38.395182%2C27.075087&amp;travelmode=driving</t>
        </is>
      </c>
      <c r="E369" s="131" t="inlineStr">
        <is>
          <t>Hayır</t>
        </is>
      </c>
      <c r="F369" s="131" t="inlineStr">
        <is>
          <t>AKEVLER</t>
        </is>
      </c>
      <c r="G369" s="131" t="n">
        <v>0.1</v>
      </c>
      <c r="H369" s="131" t="inlineStr">
        <is>
          <t>https://www.google.com/maps/dir/?api=1&amp;origin=38.394846%2C27.104207&amp;destination=38.394301%2C27.105194&amp;travelmode=driving</t>
        </is>
      </c>
      <c r="I369" s="131" t="inlineStr">
        <is>
          <t>HATAY</t>
        </is>
      </c>
      <c r="J369" s="131" t="n">
        <v>0.8</v>
      </c>
      <c r="K369" s="131" t="inlineStr">
        <is>
          <t>https://www.google.com/maps/dir/?api=1&amp;origin=38.394846%2C27.104207&amp;destination=38.401482%2C27.101156&amp;travelmode=driving</t>
        </is>
      </c>
      <c r="L369" s="131" t="inlineStr">
        <is>
          <t>GÖZTEPE</t>
        </is>
      </c>
      <c r="M369" s="131" t="n">
        <v>1.2</v>
      </c>
      <c r="N369" s="131" t="inlineStr">
        <is>
          <t>https://www.google.com/maps/dir/?api=1&amp;origin=38.394846%2C27.104207&amp;destination=38.401328%2C27.093267&amp;travelmode=driving</t>
        </is>
      </c>
      <c r="O369" s="131" t="inlineStr">
        <is>
          <t>Gerçek - Google Places (9087 Sk No:41)</t>
        </is>
      </c>
    </row>
    <row r="370" ht="15" customHeight="1" s="113">
      <c r="A370" s="131" t="inlineStr">
        <is>
          <t>FADİME ÇİĞSE KUYUCAK</t>
        </is>
      </c>
      <c r="B370" s="131" t="inlineStr">
        <is>
          <t>AKEVLER</t>
        </is>
      </c>
      <c r="C370" s="131" t="n">
        <v>5.1</v>
      </c>
      <c r="D370" s="131" t="inlineStr">
        <is>
          <t>https://www.google.com/maps/dir/?api=1&amp;origin=38.353041%2C27.09804&amp;destination=38.395182%2C27.075087&amp;travelmode=driving</t>
        </is>
      </c>
      <c r="E370" s="131" t="inlineStr">
        <is>
          <t>Hayır</t>
        </is>
      </c>
      <c r="F370" s="131" t="inlineStr">
        <is>
          <t>ESKİİZMİR</t>
        </is>
      </c>
      <c r="G370" s="131" t="n">
        <v>2.5</v>
      </c>
      <c r="H370" s="131" t="inlineStr">
        <is>
          <t>https://www.google.com/maps/dir/?api=1&amp;origin=38.353041%2C27.09804&amp;destination=38.374534%2C27.107659&amp;travelmode=driving</t>
        </is>
      </c>
      <c r="I370" s="131" t="inlineStr">
        <is>
          <t>GAZİEMİR-5</t>
        </is>
      </c>
      <c r="J370" s="131" t="n">
        <v>3.3</v>
      </c>
      <c r="K370" s="131" t="inlineStr">
        <is>
          <t>https://www.google.com/maps/dir/?api=1&amp;origin=38.353041%2C27.09804&amp;destination=38.3283%2C27.11964&amp;travelmode=driving</t>
        </is>
      </c>
      <c r="L370" s="131" t="inlineStr">
        <is>
          <t>GAZİEMİR-3</t>
        </is>
      </c>
      <c r="M370" s="131" t="n">
        <v>3.8</v>
      </c>
      <c r="N370" s="131" t="inlineStr">
        <is>
          <t>https://www.google.com/maps/dir/?api=1&amp;origin=38.353041%2C27.09804&amp;destination=38.32406%2C27.121958&amp;travelmode=driving</t>
        </is>
      </c>
      <c r="O370" s="131" t="inlineStr">
        <is>
          <t>Gerçek - Google Places (3967/1 Sk No:5)</t>
        </is>
      </c>
    </row>
    <row r="371" ht="15" customHeight="1" s="113">
      <c r="A371" s="131" t="inlineStr">
        <is>
          <t>SILA TAHAN</t>
        </is>
      </c>
      <c r="B371" s="131" t="inlineStr">
        <is>
          <t>AKEVLER</t>
        </is>
      </c>
      <c r="C371" s="131" t="n">
        <v>2.7</v>
      </c>
      <c r="D371" s="131" t="inlineStr">
        <is>
          <t>https://www.google.com/maps/dir/?api=1&amp;origin=38.394698%2C27.106035&amp;destination=38.395182%2C27.075087&amp;travelmode=driving</t>
        </is>
      </c>
      <c r="E371" s="131" t="inlineStr">
        <is>
          <t>Hayır</t>
        </is>
      </c>
      <c r="F371" s="131" t="inlineStr">
        <is>
          <t>AKEVLER</t>
        </is>
      </c>
      <c r="G371" s="131" t="n">
        <v>0.1</v>
      </c>
      <c r="H371" s="131" t="inlineStr">
        <is>
          <t>https://www.google.com/maps/dir/?api=1&amp;origin=38.394698%2C27.106035&amp;destination=38.394301%2C27.105194&amp;travelmode=driving</t>
        </is>
      </c>
      <c r="I371" s="131" t="inlineStr">
        <is>
          <t>HATAY</t>
        </is>
      </c>
      <c r="J371" s="131" t="n">
        <v>0.9</v>
      </c>
      <c r="K371" s="131" t="inlineStr">
        <is>
          <t>https://www.google.com/maps/dir/?api=1&amp;origin=38.394698%2C27.106035&amp;destination=38.401482%2C27.101156&amp;travelmode=driving</t>
        </is>
      </c>
      <c r="L371" s="131" t="inlineStr">
        <is>
          <t>GÖZTEPE</t>
        </is>
      </c>
      <c r="M371" s="131" t="n">
        <v>1.3</v>
      </c>
      <c r="N371" s="131" t="inlineStr">
        <is>
          <t>https://www.google.com/maps/dir/?api=1&amp;origin=38.394698%2C27.106035&amp;destination=38.401328%2C27.093267&amp;travelmode=driving</t>
        </is>
      </c>
      <c r="O371" s="131" t="inlineStr">
        <is>
          <t>Gerçek - Google Places (9087 Sk No:14)</t>
        </is>
      </c>
    </row>
    <row r="372" ht="15" customHeight="1" s="113">
      <c r="A372" s="131" t="inlineStr">
        <is>
          <t>EBRU TUNCER</t>
        </is>
      </c>
      <c r="B372" s="131" t="inlineStr">
        <is>
          <t>AKEVLER</t>
        </is>
      </c>
      <c r="C372" s="131" t="n">
        <v>3.7</v>
      </c>
      <c r="D372" s="131" t="inlineStr">
        <is>
          <t>https://www.google.com/maps/dir/?api=1&amp;origin=38.366%2C27.054&amp;destination=38.395182%2C27.075087&amp;travelmode=driving</t>
        </is>
      </c>
      <c r="E372" s="131" t="inlineStr">
        <is>
          <t>Hayır</t>
        </is>
      </c>
      <c r="F372" s="131" t="inlineStr">
        <is>
          <t>BALÇOVA</t>
        </is>
      </c>
      <c r="G372" s="131" t="n">
        <v>2.1</v>
      </c>
      <c r="H372" s="131" t="inlineStr">
        <is>
          <t>https://www.google.com/maps/dir/?api=1&amp;origin=38.366%2C27.054&amp;destination=38.385072%2C27.057448&amp;travelmode=driving</t>
        </is>
      </c>
      <c r="I372" s="131" t="inlineStr">
        <is>
          <t>POLİGON</t>
        </is>
      </c>
      <c r="J372" s="131" t="n">
        <v>3.7</v>
      </c>
      <c r="K372" s="131" t="inlineStr">
        <is>
          <t>https://www.google.com/maps/dir/?api=1&amp;origin=38.366%2C27.054&amp;destination=38.395182%2C27.075087&amp;travelmode=driving</t>
        </is>
      </c>
      <c r="L372" s="131" t="inlineStr">
        <is>
          <t>ESKİİZMİR</t>
        </is>
      </c>
      <c r="M372" s="131" t="n">
        <v>4.8</v>
      </c>
      <c r="N372" s="131" t="inlineStr">
        <is>
          <t>https://www.google.com/maps/dir/?api=1&amp;origin=38.366%2C27.054&amp;destination=38.374534%2C27.107659&amp;travelmode=driving</t>
        </is>
      </c>
      <c r="O372" s="131" t="inlineStr">
        <is>
          <t>Dummy - değiştiriniz</t>
        </is>
      </c>
    </row>
    <row r="373" ht="15" customHeight="1" s="113">
      <c r="A373" s="131" t="inlineStr">
        <is>
          <t>HÜLYA ÇETİN</t>
        </is>
      </c>
      <c r="B373" s="131" t="inlineStr">
        <is>
          <t>AKEVLER</t>
        </is>
      </c>
      <c r="C373" s="131" t="n">
        <v>2.7</v>
      </c>
      <c r="D373" s="131" t="inlineStr">
        <is>
          <t>https://www.google.com/maps/dir/?api=1&amp;origin=38.383866%2C27.102966&amp;destination=38.395182%2C27.075087&amp;travelmode=driving</t>
        </is>
      </c>
      <c r="E373" s="131" t="inlineStr">
        <is>
          <t>Hayır</t>
        </is>
      </c>
      <c r="F373" s="131" t="inlineStr">
        <is>
          <t>ESKİİZMİR</t>
        </is>
      </c>
      <c r="G373" s="131" t="n">
        <v>1.1</v>
      </c>
      <c r="H373" s="131" t="inlineStr">
        <is>
          <t>https://www.google.com/maps/dir/?api=1&amp;origin=38.383866%2C27.102966&amp;destination=38.374534%2C27.107659&amp;travelmode=driving</t>
        </is>
      </c>
      <c r="I373" s="131" t="inlineStr">
        <is>
          <t>AKEVLER</t>
        </is>
      </c>
      <c r="J373" s="131" t="n">
        <v>1.2</v>
      </c>
      <c r="K373" s="131" t="inlineStr">
        <is>
          <t>https://www.google.com/maps/dir/?api=1&amp;origin=38.383866%2C27.102966&amp;destination=38.394301%2C27.105194&amp;travelmode=driving</t>
        </is>
      </c>
      <c r="L373" s="131" t="inlineStr">
        <is>
          <t>HATAY</t>
        </is>
      </c>
      <c r="M373" s="131" t="n">
        <v>2</v>
      </c>
      <c r="N373" s="131" t="inlineStr">
        <is>
          <t>https://www.google.com/maps/dir/?api=1&amp;origin=38.383866%2C27.102966&amp;destination=38.401482%2C27.101156&amp;travelmode=driving</t>
        </is>
      </c>
      <c r="O373" s="131" t="inlineStr">
        <is>
          <t>Gerçek - Google Places (9609 Sk No:16)</t>
        </is>
      </c>
    </row>
    <row r="374" ht="15" customHeight="1" s="113">
      <c r="A374" s="131" t="inlineStr">
        <is>
          <t>MURAT AKSOY</t>
        </is>
      </c>
      <c r="B374" s="131" t="inlineStr">
        <is>
          <t>AKEVLER</t>
        </is>
      </c>
      <c r="C374" s="131" t="n">
        <v>1.7</v>
      </c>
      <c r="D374" s="131" t="inlineStr">
        <is>
          <t>https://www.google.com/maps/dir/?api=1&amp;origin=38.390475%2C27.106649&amp;destination=38.401328%2C27.093267&amp;travelmode=driving</t>
        </is>
      </c>
      <c r="E374" s="131" t="inlineStr">
        <is>
          <t>Hayır</t>
        </is>
      </c>
      <c r="F374" s="131" t="inlineStr">
        <is>
          <t>AKEVLER</t>
        </is>
      </c>
      <c r="G374" s="131" t="n">
        <v>0.4</v>
      </c>
      <c r="H374" s="131" t="inlineStr">
        <is>
          <t>https://www.google.com/maps/dir/?api=1&amp;origin=38.390475%2C27.106649&amp;destination=38.394301%2C27.105194&amp;travelmode=driving</t>
        </is>
      </c>
      <c r="I374" s="131" t="inlineStr">
        <is>
          <t>HATAY</t>
        </is>
      </c>
      <c r="J374" s="131" t="n">
        <v>1.3</v>
      </c>
      <c r="K374" s="131" t="inlineStr">
        <is>
          <t>https://www.google.com/maps/dir/?api=1&amp;origin=38.390475%2C27.106649&amp;destination=38.401482%2C27.101156&amp;travelmode=driving</t>
        </is>
      </c>
      <c r="L374" s="131" t="inlineStr">
        <is>
          <t>BOZYAKA</t>
        </is>
      </c>
      <c r="M374" s="131" t="n">
        <v>1.6</v>
      </c>
      <c r="N374" s="131" t="inlineStr">
        <is>
          <t>https://www.google.com/maps/dir/?api=1&amp;origin=38.390475%2C27.106649&amp;destination=38.397598%2C27.122202&amp;travelmode=driving</t>
        </is>
      </c>
      <c r="O374" s="131" t="inlineStr">
        <is>
          <t>Gerçek - Google Places (9168/2 Sk No:25)</t>
        </is>
      </c>
    </row>
    <row r="375" ht="15" customHeight="1" s="113">
      <c r="A375" s="131" t="inlineStr">
        <is>
          <t>DİCLE ÖZCAN</t>
        </is>
      </c>
      <c r="B375" s="131" t="inlineStr">
        <is>
          <t>AKEVLER</t>
        </is>
      </c>
      <c r="C375" s="131" t="n">
        <v>1.3</v>
      </c>
      <c r="D375" s="131" t="inlineStr">
        <is>
          <t>https://www.google.com/maps/dir/?api=1&amp;origin=38.394662%2C27.106068&amp;destination=38.401328%2C27.093267&amp;travelmode=driving</t>
        </is>
      </c>
      <c r="E375" s="131" t="inlineStr">
        <is>
          <t>Hayır</t>
        </is>
      </c>
      <c r="F375" s="131" t="inlineStr">
        <is>
          <t>AKEVLER</t>
        </is>
      </c>
      <c r="G375" s="131" t="n">
        <v>0.1</v>
      </c>
      <c r="H375" s="131" t="inlineStr">
        <is>
          <t>https://www.google.com/maps/dir/?api=1&amp;origin=38.394662%2C27.106068&amp;destination=38.394301%2C27.105194&amp;travelmode=driving</t>
        </is>
      </c>
      <c r="I375" s="131" t="inlineStr">
        <is>
          <t>HATAY</t>
        </is>
      </c>
      <c r="J375" s="131" t="n">
        <v>0.9</v>
      </c>
      <c r="K375" s="131" t="inlineStr">
        <is>
          <t>https://www.google.com/maps/dir/?api=1&amp;origin=38.394662%2C27.106068&amp;destination=38.401482%2C27.101156&amp;travelmode=driving</t>
        </is>
      </c>
      <c r="L375" s="131" t="inlineStr">
        <is>
          <t>GÖZTEPE</t>
        </is>
      </c>
      <c r="M375" s="131" t="n">
        <v>1.3</v>
      </c>
      <c r="N375" s="131" t="inlineStr">
        <is>
          <t>https://www.google.com/maps/dir/?api=1&amp;origin=38.394662%2C27.106068&amp;destination=38.401328%2C27.093267&amp;travelmode=driving</t>
        </is>
      </c>
      <c r="O375" s="131" t="inlineStr">
        <is>
          <t>Gerçek - Google Places (9087 Sk No:12)</t>
        </is>
      </c>
    </row>
    <row r="376" ht="15" customHeight="1" s="113">
      <c r="A376" s="131" t="inlineStr">
        <is>
          <t>ESME TAŞ</t>
        </is>
      </c>
      <c r="B376" s="131" t="inlineStr">
        <is>
          <t>AKEVLER</t>
        </is>
      </c>
      <c r="C376" s="131" t="n">
        <v>35.2</v>
      </c>
      <c r="D376" s="131" t="inlineStr">
        <is>
          <t>https://www.google.com/maps/dir/?api=1&amp;origin=38.163546%2C27.360166&amp;destination=38.401328%2C27.093267&amp;travelmode=driving</t>
        </is>
      </c>
      <c r="E376" s="131" t="inlineStr">
        <is>
          <t>Hayır</t>
        </is>
      </c>
      <c r="F376" s="131" t="inlineStr">
        <is>
          <t>TORBALI 2</t>
        </is>
      </c>
      <c r="G376" s="131" t="n">
        <v>0.4</v>
      </c>
      <c r="H376" s="131" t="inlineStr">
        <is>
          <t>https://www.google.com/maps/dir/?api=1&amp;origin=38.163546%2C27.360166&amp;destination=38.164664%2C27.356116&amp;travelmode=driving</t>
        </is>
      </c>
      <c r="I376" s="131" t="inlineStr">
        <is>
          <t>TORBALI 1</t>
        </is>
      </c>
      <c r="J376" s="131" t="n">
        <v>1</v>
      </c>
      <c r="K376" s="131" t="inlineStr">
        <is>
          <t>https://www.google.com/maps/dir/?api=1&amp;origin=38.163546%2C27.360166&amp;destination=38.154917%2C27.36151&amp;travelmode=driving</t>
        </is>
      </c>
      <c r="L376" s="131" t="inlineStr">
        <is>
          <t>TORBALI 5</t>
        </is>
      </c>
      <c r="M376" s="131" t="n">
        <v>1.3</v>
      </c>
      <c r="N376" s="131" t="inlineStr">
        <is>
          <t>https://www.google.com/maps/dir/?api=1&amp;origin=38.163546%2C27.360166&amp;destination=38.171353%2C27.349829&amp;travelmode=driving</t>
        </is>
      </c>
      <c r="O376" s="131" t="inlineStr">
        <is>
          <t>Gerçek - Google Places (3111 Sk No:6)</t>
        </is>
      </c>
    </row>
    <row r="377" ht="15" customHeight="1" s="113">
      <c r="A377" s="131" t="inlineStr">
        <is>
          <t>CUMHUR ÖZBAY</t>
        </is>
      </c>
      <c r="B377" s="131" t="inlineStr">
        <is>
          <t>AKEVLER</t>
        </is>
      </c>
      <c r="C377" s="131" t="n">
        <v>2.4</v>
      </c>
      <c r="D377" s="131" t="inlineStr">
        <is>
          <t>https://www.google.com/maps/dir/?api=1&amp;origin=38.40331%2C27.120888&amp;destination=38.401328%2C27.093267&amp;travelmode=driving</t>
        </is>
      </c>
      <c r="E377" s="131" t="inlineStr">
        <is>
          <t>Hayır</t>
        </is>
      </c>
      <c r="F377" s="131" t="inlineStr">
        <is>
          <t>İZMİRSPOR</t>
        </is>
      </c>
      <c r="G377" s="131" t="n">
        <v>0.2</v>
      </c>
      <c r="H377" s="131" t="inlineStr">
        <is>
          <t>https://www.google.com/maps/dir/?api=1&amp;origin=38.40331%2C27.120888&amp;destination=38.403691%2C27.119105&amp;travelmode=driving</t>
        </is>
      </c>
      <c r="I377" s="131" t="inlineStr">
        <is>
          <t>BOZYAKA</t>
        </is>
      </c>
      <c r="J377" s="131" t="n">
        <v>0.6</v>
      </c>
      <c r="K377" s="131" t="inlineStr">
        <is>
          <t>https://www.google.com/maps/dir/?api=1&amp;origin=38.40331%2C27.120888&amp;destination=38.397598%2C27.122202&amp;travelmode=driving</t>
        </is>
      </c>
      <c r="L377" s="131" t="inlineStr">
        <is>
          <t>YAPICIOĞLU</t>
        </is>
      </c>
      <c r="M377" s="131" t="n">
        <v>1.6</v>
      </c>
      <c r="N377" s="131" t="inlineStr">
        <is>
          <t>https://www.google.com/maps/dir/?api=1&amp;origin=38.40331%2C27.120888&amp;destination=38.41192%2C27.135689&amp;travelmode=driving</t>
        </is>
      </c>
      <c r="O377" s="131" t="inlineStr">
        <is>
          <t>Gerçek - Google Places (506 Sk No:20)</t>
        </is>
      </c>
    </row>
    <row r="378" ht="15" customHeight="1" s="113">
      <c r="A378" s="131" t="inlineStr">
        <is>
          <t>MEHMET SELÇUK</t>
        </is>
      </c>
      <c r="B378" s="131" t="inlineStr">
        <is>
          <t>AKEVLER</t>
        </is>
      </c>
      <c r="C378" s="131" t="n">
        <v>1.3</v>
      </c>
      <c r="D378" s="131" t="inlineStr">
        <is>
          <t>https://www.google.com/maps/dir/?api=1&amp;origin=38.395118%2C27.105268&amp;destination=38.401328%2C27.093267&amp;travelmode=driving</t>
        </is>
      </c>
      <c r="E378" s="131" t="inlineStr">
        <is>
          <t>Hayır</t>
        </is>
      </c>
      <c r="F378" s="131" t="inlineStr">
        <is>
          <t>AKEVLER</t>
        </is>
      </c>
      <c r="G378" s="131" t="n">
        <v>0.1</v>
      </c>
      <c r="H378" s="131" t="inlineStr">
        <is>
          <t>https://www.google.com/maps/dir/?api=1&amp;origin=38.395118%2C27.105268&amp;destination=38.394301%2C27.105194&amp;travelmode=driving</t>
        </is>
      </c>
      <c r="I378" s="131" t="inlineStr">
        <is>
          <t>HATAY</t>
        </is>
      </c>
      <c r="J378" s="131" t="n">
        <v>0.8</v>
      </c>
      <c r="K378" s="131" t="inlineStr">
        <is>
          <t>https://www.google.com/maps/dir/?api=1&amp;origin=38.395118%2C27.105268&amp;destination=38.401482%2C27.101156&amp;travelmode=driving</t>
        </is>
      </c>
      <c r="L378" s="131" t="inlineStr">
        <is>
          <t>GÖZTEPE</t>
        </is>
      </c>
      <c r="M378" s="131" t="n">
        <v>1.3</v>
      </c>
      <c r="N378" s="131" t="inlineStr">
        <is>
          <t>https://www.google.com/maps/dir/?api=1&amp;origin=38.395118%2C27.105268&amp;destination=38.401328%2C27.093267&amp;travelmode=driving</t>
        </is>
      </c>
      <c r="O378" s="131" t="inlineStr">
        <is>
          <t>Gerçek - Google Places (9105 Sk No:31)</t>
        </is>
      </c>
    </row>
    <row r="379" ht="15" customHeight="1" s="113">
      <c r="A379" s="131" t="inlineStr">
        <is>
          <t>SADULLAH ÇOBAN</t>
        </is>
      </c>
      <c r="B379" s="131" t="inlineStr">
        <is>
          <t>AKEVLER</t>
        </is>
      </c>
      <c r="C379" s="131" t="n">
        <v>3.4</v>
      </c>
      <c r="D379" s="131" t="inlineStr">
        <is>
          <t>https://www.google.com/maps/dir/?api=1&amp;origin=38.403177%2C27.132085&amp;destination=38.401328%2C27.093267&amp;travelmode=driving</t>
        </is>
      </c>
      <c r="E379" s="131" t="inlineStr">
        <is>
          <t>Hayır</t>
        </is>
      </c>
      <c r="F379" s="131" t="inlineStr">
        <is>
          <t>YAPICIOĞLU</t>
        </is>
      </c>
      <c r="G379" s="131" t="n">
        <v>1</v>
      </c>
      <c r="H379" s="131" t="inlineStr">
        <is>
          <t>https://www.google.com/maps/dir/?api=1&amp;origin=38.403177%2C27.132085&amp;destination=38.41192%2C27.135689&amp;travelmode=driving</t>
        </is>
      </c>
      <c r="I379" s="131" t="inlineStr">
        <is>
          <t>BOZYAKA</t>
        </is>
      </c>
      <c r="J379" s="131" t="n">
        <v>1.1</v>
      </c>
      <c r="K379" s="131" t="inlineStr">
        <is>
          <t>https://www.google.com/maps/dir/?api=1&amp;origin=38.403177%2C27.132085&amp;destination=38.397598%2C27.122202&amp;travelmode=driving</t>
        </is>
      </c>
      <c r="L379" s="131" t="inlineStr">
        <is>
          <t>İZMİRSPOR</t>
        </is>
      </c>
      <c r="M379" s="131" t="n">
        <v>1.1</v>
      </c>
      <c r="N379" s="131" t="inlineStr">
        <is>
          <t>https://www.google.com/maps/dir/?api=1&amp;origin=38.403177%2C27.132085&amp;destination=38.403691%2C27.119105&amp;travelmode=driving</t>
        </is>
      </c>
      <c r="O379" s="131" t="inlineStr">
        <is>
          <t>Gerçek - Google Places (537 Sk No:35)</t>
        </is>
      </c>
    </row>
    <row r="380" ht="15" customHeight="1" s="113">
      <c r="A380" s="131" t="inlineStr">
        <is>
          <t>MEHTAP KOŞAR</t>
        </is>
      </c>
      <c r="B380" s="131" t="inlineStr">
        <is>
          <t>AKEVLER</t>
        </is>
      </c>
      <c r="C380" s="131" t="n">
        <v>164.2</v>
      </c>
      <c r="D380" s="131" t="inlineStr">
        <is>
          <t>https://www.google.com/maps/dir/?api=1&amp;origin=37.413156%2C28.483477&amp;destination=38.401328%2C27.093267&amp;travelmode=driving</t>
        </is>
      </c>
      <c r="E380" s="131" t="inlineStr">
        <is>
          <t>Hayır</t>
        </is>
      </c>
      <c r="F380" s="131" t="inlineStr">
        <is>
          <t>AYDIN FATİH-2</t>
        </is>
      </c>
      <c r="G380" s="131" t="n">
        <v>73.5</v>
      </c>
      <c r="H380" s="131" t="inlineStr">
        <is>
          <t>https://www.google.com/maps/dir/?api=1&amp;origin=37.413156%2C28.483477&amp;destination=37.839908%2C27.845862&amp;travelmode=driving</t>
        </is>
      </c>
      <c r="I380" s="131" t="inlineStr">
        <is>
          <t>AYDIN FATİH</t>
        </is>
      </c>
      <c r="J380" s="131" t="n">
        <v>73.7</v>
      </c>
      <c r="K380" s="131" t="inlineStr">
        <is>
          <t>https://www.google.com/maps/dir/?api=1&amp;origin=37.413156%2C28.483477&amp;destination=37.834436%2C27.837138&amp;travelmode=driving</t>
        </is>
      </c>
      <c r="L380" s="131" t="inlineStr">
        <is>
          <t>AYDIN EFELER</t>
        </is>
      </c>
      <c r="M380" s="131" t="n">
        <v>74.90000000000001</v>
      </c>
      <c r="N380" s="131" t="inlineStr">
        <is>
          <t>https://www.google.com/maps/dir/?api=1&amp;origin=37.413156%2C28.483477&amp;destination=37.838459%2C27.823758&amp;travelmode=driving</t>
        </is>
      </c>
      <c r="O380" s="131" t="inlineStr">
        <is>
          <t>Gerçek - Google Places, mahalle merkezi yaklaşık (Çatak merkezi (yaklaşık, Muğla))</t>
        </is>
      </c>
    </row>
    <row r="381" ht="15" customHeight="1" s="113">
      <c r="A381" s="131" t="inlineStr">
        <is>
          <t>İLAYDA ÇELİK</t>
        </is>
      </c>
      <c r="B381" s="131" t="inlineStr">
        <is>
          <t>NARLIDERE</t>
        </is>
      </c>
      <c r="C381" s="131" t="n">
        <v>8.800000000000001</v>
      </c>
      <c r="D381" s="131" t="inlineStr">
        <is>
          <t>https://www.google.com/maps/dir/?api=1&amp;origin=38.393723%2C27.021343&amp;destination=38.397598%2C27.122202&amp;travelmode=driving</t>
        </is>
      </c>
      <c r="E381" s="131" t="inlineStr">
        <is>
          <t>Hayır</t>
        </is>
      </c>
      <c r="F381" s="131" t="inlineStr">
        <is>
          <t>NARLIDERE</t>
        </is>
      </c>
      <c r="G381" s="131" t="n">
        <v>1.3</v>
      </c>
      <c r="H381" s="131" t="inlineStr">
        <is>
          <t>https://www.google.com/maps/dir/?api=1&amp;origin=38.393723%2C27.021343&amp;destination=38.392816%2C27.006006&amp;travelmode=driving</t>
        </is>
      </c>
      <c r="I381" s="131" t="inlineStr">
        <is>
          <t>BALÇOVA</t>
        </is>
      </c>
      <c r="J381" s="131" t="n">
        <v>3.3</v>
      </c>
      <c r="K381" s="131" t="inlineStr">
        <is>
          <t>https://www.google.com/maps/dir/?api=1&amp;origin=38.393723%2C27.021343&amp;destination=38.385072%2C27.057448&amp;travelmode=driving</t>
        </is>
      </c>
      <c r="L381" s="131" t="inlineStr">
        <is>
          <t>POLİGON</t>
        </is>
      </c>
      <c r="M381" s="131" t="n">
        <v>4.7</v>
      </c>
      <c r="N381" s="131" t="inlineStr">
        <is>
          <t>https://www.google.com/maps/dir/?api=1&amp;origin=38.393723%2C27.021343&amp;destination=38.395182%2C27.075087&amp;travelmode=driving</t>
        </is>
      </c>
      <c r="O381" s="131" t="inlineStr">
        <is>
          <t>Gerçek - Google Places (Ulaş Sk No:6)</t>
        </is>
      </c>
    </row>
    <row r="382" ht="15" customHeight="1" s="113">
      <c r="A382" s="131" t="inlineStr">
        <is>
          <t>PERİHAN CANSU BURGU</t>
        </is>
      </c>
      <c r="B382" s="131" t="inlineStr">
        <is>
          <t>NARLIDERE</t>
        </is>
      </c>
      <c r="C382" s="131" t="n">
        <v>5.9</v>
      </c>
      <c r="D382" s="131" t="inlineStr">
        <is>
          <t>https://www.google.com/maps/dir/?api=1&amp;origin=38.384914%2C27.055879&amp;destination=38.397598%2C27.122202&amp;travelmode=driving</t>
        </is>
      </c>
      <c r="E382" s="131" t="inlineStr">
        <is>
          <t>Hayır</t>
        </is>
      </c>
      <c r="F382" s="131" t="inlineStr">
        <is>
          <t>BALÇOVA</t>
        </is>
      </c>
      <c r="G382" s="131" t="n">
        <v>0.1</v>
      </c>
      <c r="H382" s="131" t="inlineStr">
        <is>
          <t>https://www.google.com/maps/dir/?api=1&amp;origin=38.384914%2C27.055879&amp;destination=38.385072%2C27.057448&amp;travelmode=driving</t>
        </is>
      </c>
      <c r="I382" s="131" t="inlineStr">
        <is>
          <t>POLİGON</t>
        </is>
      </c>
      <c r="J382" s="131" t="n">
        <v>2</v>
      </c>
      <c r="K382" s="131" t="inlineStr">
        <is>
          <t>https://www.google.com/maps/dir/?api=1&amp;origin=38.384914%2C27.055879&amp;destination=38.395182%2C27.075087&amp;travelmode=driving</t>
        </is>
      </c>
      <c r="L382" s="131" t="inlineStr">
        <is>
          <t>GÖZTEPE</t>
        </is>
      </c>
      <c r="M382" s="131" t="n">
        <v>3.7</v>
      </c>
      <c r="N382" s="131" t="inlineStr">
        <is>
          <t>https://www.google.com/maps/dir/?api=1&amp;origin=38.384914%2C27.055879&amp;destination=38.401328%2C27.093267&amp;travelmode=driving</t>
        </is>
      </c>
      <c r="O382" s="131" t="inlineStr">
        <is>
          <t>Gerçek - Google Places (Enver Paşa Sk civarı)</t>
        </is>
      </c>
    </row>
    <row r="383" ht="15" customHeight="1" s="113">
      <c r="A383" s="131" t="inlineStr">
        <is>
          <t>CEYLİN RANA AYHAN</t>
        </is>
      </c>
      <c r="B383" s="131" t="inlineStr">
        <is>
          <t>NARLIDERE</t>
        </is>
      </c>
      <c r="C383" s="131" t="n">
        <v>22.5</v>
      </c>
      <c r="D383" s="131" t="inlineStr">
        <is>
          <t>https://www.google.com/maps/dir/?api=1&amp;origin=38.249185%2C27.297003&amp;destination=38.397598%2C27.122202&amp;travelmode=driving</t>
        </is>
      </c>
      <c r="E383" s="131" t="inlineStr">
        <is>
          <t>Hayır</t>
        </is>
      </c>
      <c r="F383" s="131" t="inlineStr">
        <is>
          <t>AYRANCILAR</t>
        </is>
      </c>
      <c r="G383" s="131" t="n">
        <v>1.7</v>
      </c>
      <c r="H383" s="131" t="inlineStr">
        <is>
          <t>https://www.google.com/maps/dir/?api=1&amp;origin=38.249185%2C27.297003&amp;destination=38.240289%2C27.281412&amp;travelmode=driving</t>
        </is>
      </c>
      <c r="I383" s="131" t="inlineStr">
        <is>
          <t>TORBALI 5</t>
        </is>
      </c>
      <c r="J383" s="131" t="n">
        <v>9.800000000000001</v>
      </c>
      <c r="K383" s="131" t="inlineStr">
        <is>
          <t>https://www.google.com/maps/dir/?api=1&amp;origin=38.249185%2C27.297003&amp;destination=38.171353%2C27.349829&amp;travelmode=driving</t>
        </is>
      </c>
      <c r="L383" s="131" t="inlineStr">
        <is>
          <t>TORBALI 2</t>
        </is>
      </c>
      <c r="M383" s="131" t="n">
        <v>10.7</v>
      </c>
      <c r="N383" s="131" t="inlineStr">
        <is>
          <t>https://www.google.com/maps/dir/?api=1&amp;origin=38.249185%2C27.297003&amp;destination=38.164664%2C27.356116&amp;travelmode=driving</t>
        </is>
      </c>
      <c r="O383" s="131" t="inlineStr">
        <is>
          <t>Gerçek - Google Places, mahalle merkezi yaklaşık (Fevzi Çakmak Mah merkezi (yaklaşık))</t>
        </is>
      </c>
    </row>
    <row r="384" ht="15" customHeight="1" s="113">
      <c r="A384" s="131" t="inlineStr">
        <is>
          <t>İHSAN ALPEREN TURNALI</t>
        </is>
      </c>
      <c r="B384" s="131" t="inlineStr">
        <is>
          <t>NARLIDERE</t>
        </is>
      </c>
      <c r="C384" s="131" t="n">
        <v>10.3</v>
      </c>
      <c r="D384" s="131" t="inlineStr">
        <is>
          <t>https://www.google.com/maps/dir/?api=1&amp;origin=38.472%2C27.052&amp;destination=38.397598%2C27.122202&amp;travelmode=driving</t>
        </is>
      </c>
      <c r="E384" s="131" t="inlineStr">
        <is>
          <t>Hayır</t>
        </is>
      </c>
      <c r="F384" s="131" t="inlineStr">
        <is>
          <t>ÇİĞLİ</t>
        </is>
      </c>
      <c r="G384" s="131" t="n">
        <v>2.4</v>
      </c>
      <c r="H384" s="131" t="inlineStr">
        <is>
          <t>https://www.google.com/maps/dir/?api=1&amp;origin=38.472%2C27.052&amp;destination=38.493071%2C27.054551&amp;travelmode=driving</t>
        </is>
      </c>
      <c r="I384" s="131" t="inlineStr">
        <is>
          <t>Z1  ET DEPO</t>
        </is>
      </c>
      <c r="J384" s="131" t="n">
        <v>2.7</v>
      </c>
      <c r="K384" s="131" t="inlineStr">
        <is>
          <t>https://www.google.com/maps/dir/?api=1&amp;origin=38.472%2C27.052&amp;destination=38.49%2C27.072&amp;travelmode=driving</t>
        </is>
      </c>
      <c r="L384" s="131" t="inlineStr">
        <is>
          <t>MENDERES DEPO</t>
        </is>
      </c>
      <c r="M384" s="131" t="n">
        <v>3.9</v>
      </c>
      <c r="N384" s="131" t="inlineStr">
        <is>
          <t>https://www.google.com/maps/dir/?api=1&amp;origin=38.472%2C27.052&amp;destination=38.441%2C27.072&amp;travelmode=driving</t>
        </is>
      </c>
      <c r="O384" s="131" t="inlineStr">
        <is>
          <t>Dummy - değiştiriniz</t>
        </is>
      </c>
    </row>
    <row r="385" ht="15" customHeight="1" s="113">
      <c r="A385" s="131" t="inlineStr">
        <is>
          <t>EMRE ARSLAN</t>
        </is>
      </c>
      <c r="B385" s="131" t="inlineStr">
        <is>
          <t>NARLIDERE</t>
        </is>
      </c>
      <c r="C385" s="131" t="n">
        <v>1.5</v>
      </c>
      <c r="D385" s="131" t="inlineStr">
        <is>
          <t>https://www.google.com/maps/dir/?api=1&amp;origin=38.387812%2C27.11082&amp;destination=38.397598%2C27.122202&amp;travelmode=driving</t>
        </is>
      </c>
      <c r="E385" s="131" t="inlineStr">
        <is>
          <t>Hayır</t>
        </is>
      </c>
      <c r="F385" s="131" t="inlineStr">
        <is>
          <t>AKEVLER</t>
        </is>
      </c>
      <c r="G385" s="131" t="n">
        <v>0.9</v>
      </c>
      <c r="H385" s="131" t="inlineStr">
        <is>
          <t>https://www.google.com/maps/dir/?api=1&amp;origin=38.387812%2C27.11082&amp;destination=38.394301%2C27.105194&amp;travelmode=driving</t>
        </is>
      </c>
      <c r="I385" s="131" t="inlineStr">
        <is>
          <t>BOZYAKA</t>
        </is>
      </c>
      <c r="J385" s="131" t="n">
        <v>1.5</v>
      </c>
      <c r="K385" s="131" t="inlineStr">
        <is>
          <t>https://www.google.com/maps/dir/?api=1&amp;origin=38.387812%2C27.11082&amp;destination=38.397598%2C27.122202&amp;travelmode=driving</t>
        </is>
      </c>
      <c r="L385" s="131" t="inlineStr">
        <is>
          <t>ESKİİZMİR</t>
        </is>
      </c>
      <c r="M385" s="131" t="n">
        <v>1.5</v>
      </c>
      <c r="N385" s="131" t="inlineStr">
        <is>
          <t>https://www.google.com/maps/dir/?api=1&amp;origin=38.387812%2C27.11082&amp;destination=38.374534%2C27.107659&amp;travelmode=driving</t>
        </is>
      </c>
      <c r="O385" s="131" t="inlineStr">
        <is>
          <t>Gerçek - Google Places (9171 Sk No:8)</t>
        </is>
      </c>
    </row>
    <row r="386" ht="15" customHeight="1" s="113">
      <c r="A386" s="131" t="inlineStr">
        <is>
          <t>AHMET DEMİR</t>
        </is>
      </c>
      <c r="B386" s="131" t="inlineStr">
        <is>
          <t>NARLIDERE</t>
        </is>
      </c>
      <c r="C386" s="131" t="n">
        <v>2.3</v>
      </c>
      <c r="D386" s="131" t="inlineStr">
        <is>
          <t>https://www.google.com/maps/dir/?api=1&amp;origin=38.387135%2C27.09889&amp;destination=38.397598%2C27.122202&amp;travelmode=driving</t>
        </is>
      </c>
      <c r="E386" s="131" t="inlineStr">
        <is>
          <t>Hayır</t>
        </is>
      </c>
      <c r="F386" s="131" t="inlineStr">
        <is>
          <t>AKEVLER</t>
        </is>
      </c>
      <c r="G386" s="131" t="n">
        <v>1</v>
      </c>
      <c r="H386" s="131" t="inlineStr">
        <is>
          <t>https://www.google.com/maps/dir/?api=1&amp;origin=38.387135%2C27.09889&amp;destination=38.394301%2C27.105194&amp;travelmode=driving</t>
        </is>
      </c>
      <c r="I386" s="131" t="inlineStr">
        <is>
          <t>ESKİİZMİR</t>
        </is>
      </c>
      <c r="J386" s="131" t="n">
        <v>1.6</v>
      </c>
      <c r="K386" s="131" t="inlineStr">
        <is>
          <t>https://www.google.com/maps/dir/?api=1&amp;origin=38.387135%2C27.09889&amp;destination=38.374534%2C27.107659&amp;travelmode=driving</t>
        </is>
      </c>
      <c r="L386" s="131" t="inlineStr">
        <is>
          <t>HATAY</t>
        </is>
      </c>
      <c r="M386" s="131" t="n">
        <v>1.6</v>
      </c>
      <c r="N386" s="131" t="inlineStr">
        <is>
          <t>https://www.google.com/maps/dir/?api=1&amp;origin=38.387135%2C27.09889&amp;destination=38.401482%2C27.101156&amp;travelmode=driving</t>
        </is>
      </c>
      <c r="O386" s="131" t="inlineStr">
        <is>
          <t>Gerçek - Google Places (Saray Kent Sitesi)</t>
        </is>
      </c>
    </row>
    <row r="387" ht="15" customHeight="1" s="113">
      <c r="A387" s="131" t="inlineStr">
        <is>
          <t>MELİH SERTKAYA</t>
        </is>
      </c>
      <c r="B387" s="131" t="inlineStr">
        <is>
          <t>NARLIDERE</t>
        </is>
      </c>
      <c r="C387" s="131" t="n">
        <v>0.9</v>
      </c>
      <c r="D387" s="131" t="inlineStr">
        <is>
          <t>https://www.google.com/maps/dir/?api=1&amp;origin=38.401892%2C27.113943&amp;destination=38.397598%2C27.122202&amp;travelmode=driving</t>
        </is>
      </c>
      <c r="E387" s="131" t="inlineStr">
        <is>
          <t>Hayır</t>
        </is>
      </c>
      <c r="F387" s="131" t="inlineStr">
        <is>
          <t>İZMİRSPOR</t>
        </is>
      </c>
      <c r="G387" s="131" t="n">
        <v>0.5</v>
      </c>
      <c r="H387" s="131" t="inlineStr">
        <is>
          <t>https://www.google.com/maps/dir/?api=1&amp;origin=38.401892%2C27.113943&amp;destination=38.403691%2C27.119105&amp;travelmode=driving</t>
        </is>
      </c>
      <c r="I387" s="131" t="inlineStr">
        <is>
          <t>BOZYAKA</t>
        </is>
      </c>
      <c r="J387" s="131" t="n">
        <v>0.9</v>
      </c>
      <c r="K387" s="131" t="inlineStr">
        <is>
          <t>https://www.google.com/maps/dir/?api=1&amp;origin=38.401892%2C27.113943&amp;destination=38.397598%2C27.122202&amp;travelmode=driving</t>
        </is>
      </c>
      <c r="L387" s="131" t="inlineStr">
        <is>
          <t>HATAY</t>
        </is>
      </c>
      <c r="M387" s="131" t="n">
        <v>1.1</v>
      </c>
      <c r="N387" s="131" t="inlineStr">
        <is>
          <t>https://www.google.com/maps/dir/?api=1&amp;origin=38.401892%2C27.113943&amp;destination=38.401482%2C27.101156&amp;travelmode=driving</t>
        </is>
      </c>
      <c r="O387" s="131" t="inlineStr">
        <is>
          <t>Gerçek - Google Places (Arap Hasan civarı)</t>
        </is>
      </c>
    </row>
    <row r="388" ht="15" customHeight="1" s="113">
      <c r="A388" s="131" t="inlineStr">
        <is>
          <t>İRFAN MANTAOĞLU</t>
        </is>
      </c>
      <c r="B388" s="131" t="inlineStr">
        <is>
          <t>NARLIDERE</t>
        </is>
      </c>
      <c r="C388" s="131" t="n">
        <v>4</v>
      </c>
      <c r="D388" s="131" t="inlineStr">
        <is>
          <t>https://www.google.com/maps/dir/?api=1&amp;origin=38.3911%2C27.077473&amp;destination=38.397598%2C27.122202&amp;travelmode=driving</t>
        </is>
      </c>
      <c r="E388" s="131" t="inlineStr">
        <is>
          <t>Hayır</t>
        </is>
      </c>
      <c r="F388" s="131" t="inlineStr">
        <is>
          <t>POLİGON</t>
        </is>
      </c>
      <c r="G388" s="131" t="n">
        <v>0.5</v>
      </c>
      <c r="H388" s="131" t="inlineStr">
        <is>
          <t>https://www.google.com/maps/dir/?api=1&amp;origin=38.3911%2C27.077473&amp;destination=38.395182%2C27.075087&amp;travelmode=driving</t>
        </is>
      </c>
      <c r="I388" s="131" t="inlineStr">
        <is>
          <t>GÖZTEPE</t>
        </is>
      </c>
      <c r="J388" s="131" t="n">
        <v>1.8</v>
      </c>
      <c r="K388" s="131" t="inlineStr">
        <is>
          <t>https://www.google.com/maps/dir/?api=1&amp;origin=38.3911%2C27.077473&amp;destination=38.401328%2C27.093267&amp;travelmode=driving</t>
        </is>
      </c>
      <c r="L388" s="131" t="inlineStr">
        <is>
          <t>BALÇOVA</t>
        </is>
      </c>
      <c r="M388" s="131" t="n">
        <v>1.9</v>
      </c>
      <c r="N388" s="131" t="inlineStr">
        <is>
          <t>https://www.google.com/maps/dir/?api=1&amp;origin=38.3911%2C27.077473&amp;destination=38.385072%2C27.057448&amp;travelmode=driving</t>
        </is>
      </c>
      <c r="O388" s="131" t="inlineStr">
        <is>
          <t>Gerçek - Google Places (45 Sk No:22)</t>
        </is>
      </c>
    </row>
    <row r="389" ht="15" customHeight="1" s="113">
      <c r="A389" s="131" t="inlineStr">
        <is>
          <t>ERCAN SARI</t>
        </is>
      </c>
      <c r="B389" s="131" t="inlineStr">
        <is>
          <t>BALÇOVA</t>
        </is>
      </c>
      <c r="C389" s="131" t="n">
        <v>2</v>
      </c>
      <c r="D389" s="131" t="inlineStr">
        <is>
          <t>https://www.google.com/maps/dir/?api=1&amp;origin=38.387252%2C27.109405&amp;destination=38.403691%2C27.119105&amp;travelmode=driving</t>
        </is>
      </c>
      <c r="E389" s="131" t="inlineStr">
        <is>
          <t>Hayır</t>
        </is>
      </c>
      <c r="F389" s="131" t="inlineStr">
        <is>
          <t>AKEVLER</t>
        </is>
      </c>
      <c r="G389" s="131" t="n">
        <v>0.9</v>
      </c>
      <c r="H389" s="131" t="inlineStr">
        <is>
          <t>https://www.google.com/maps/dir/?api=1&amp;origin=38.387252%2C27.109405&amp;destination=38.394301%2C27.105194&amp;travelmode=driving</t>
        </is>
      </c>
      <c r="I389" s="131" t="inlineStr">
        <is>
          <t>ESKİİZMİR</t>
        </is>
      </c>
      <c r="J389" s="131" t="n">
        <v>1.4</v>
      </c>
      <c r="K389" s="131" t="inlineStr">
        <is>
          <t>https://www.google.com/maps/dir/?api=1&amp;origin=38.387252%2C27.109405&amp;destination=38.374534%2C27.107659&amp;travelmode=driving</t>
        </is>
      </c>
      <c r="L389" s="131" t="inlineStr">
        <is>
          <t>BOZYAKA</t>
        </is>
      </c>
      <c r="M389" s="131" t="n">
        <v>1.6</v>
      </c>
      <c r="N389" s="131" t="inlineStr">
        <is>
          <t>https://www.google.com/maps/dir/?api=1&amp;origin=38.387252%2C27.109405&amp;destination=38.397598%2C27.122202&amp;travelmode=driving</t>
        </is>
      </c>
      <c r="O389" s="131" t="inlineStr">
        <is>
          <t>Gerçek - Google Places (Enerji Cd No:11)</t>
        </is>
      </c>
    </row>
    <row r="390" ht="15" customHeight="1" s="113">
      <c r="A390" s="131" t="inlineStr">
        <is>
          <t>BARAN KARATAŞ</t>
        </is>
      </c>
      <c r="B390" s="131" t="inlineStr">
        <is>
          <t>BALÇOVA</t>
        </is>
      </c>
      <c r="C390" s="131" t="n">
        <v>2.2</v>
      </c>
      <c r="D390" s="131" t="inlineStr">
        <is>
          <t>https://www.google.com/maps/dir/?api=1&amp;origin=38.389227%2C27.102484&amp;destination=38.403691%2C27.119105&amp;travelmode=driving</t>
        </is>
      </c>
      <c r="E390" s="131" t="inlineStr">
        <is>
          <t>Hayır</t>
        </is>
      </c>
      <c r="F390" s="131" t="inlineStr">
        <is>
          <t>AKEVLER</t>
        </is>
      </c>
      <c r="G390" s="131" t="n">
        <v>0.6</v>
      </c>
      <c r="H390" s="131" t="inlineStr">
        <is>
          <t>https://www.google.com/maps/dir/?api=1&amp;origin=38.389227%2C27.102484&amp;destination=38.394301%2C27.105194&amp;travelmode=driving</t>
        </is>
      </c>
      <c r="I390" s="131" t="inlineStr">
        <is>
          <t>HATAY</t>
        </is>
      </c>
      <c r="J390" s="131" t="n">
        <v>1.4</v>
      </c>
      <c r="K390" s="131" t="inlineStr">
        <is>
          <t>https://www.google.com/maps/dir/?api=1&amp;origin=38.389227%2C27.102484&amp;destination=38.401482%2C27.101156&amp;travelmode=driving</t>
        </is>
      </c>
      <c r="L390" s="131" t="inlineStr">
        <is>
          <t>GÖZTEPE</t>
        </is>
      </c>
      <c r="M390" s="131" t="n">
        <v>1.6</v>
      </c>
      <c r="N390" s="131" t="inlineStr">
        <is>
          <t>https://www.google.com/maps/dir/?api=1&amp;origin=38.389227%2C27.102484&amp;destination=38.401328%2C27.093267&amp;travelmode=driving</t>
        </is>
      </c>
      <c r="O390" s="131" t="inlineStr">
        <is>
          <t>Gerçek - Google Places (Otağ Sitesi)</t>
        </is>
      </c>
    </row>
    <row r="391" ht="15" customHeight="1" s="113">
      <c r="A391" s="131" t="inlineStr">
        <is>
          <t>BARIŞ GÜLDEZ</t>
        </is>
      </c>
      <c r="B391" s="131" t="inlineStr">
        <is>
          <t>BALÇOVA</t>
        </is>
      </c>
      <c r="C391" s="131" t="n">
        <v>5.9</v>
      </c>
      <c r="D391" s="131" t="inlineStr">
        <is>
          <t>https://www.google.com/maps/dir/?api=1&amp;origin=38.383359%2C27.055998&amp;destination=38.403691%2C27.119105&amp;travelmode=driving</t>
        </is>
      </c>
      <c r="E391" s="131" t="inlineStr">
        <is>
          <t>Hayır</t>
        </is>
      </c>
      <c r="F391" s="131" t="inlineStr">
        <is>
          <t>BALÇOVA</t>
        </is>
      </c>
      <c r="G391" s="131" t="n">
        <v>0.2</v>
      </c>
      <c r="H391" s="131" t="inlineStr">
        <is>
          <t>https://www.google.com/maps/dir/?api=1&amp;origin=38.383359%2C27.055998&amp;destination=38.385072%2C27.057448&amp;travelmode=driving</t>
        </is>
      </c>
      <c r="I391" s="131" t="inlineStr">
        <is>
          <t>POLİGON</t>
        </is>
      </c>
      <c r="J391" s="131" t="n">
        <v>2.1</v>
      </c>
      <c r="K391" s="131" t="inlineStr">
        <is>
          <t>https://www.google.com/maps/dir/?api=1&amp;origin=38.383359%2C27.055998&amp;destination=38.395182%2C27.075087&amp;travelmode=driving</t>
        </is>
      </c>
      <c r="L391" s="131" t="inlineStr">
        <is>
          <t>GÖZTEPE</t>
        </is>
      </c>
      <c r="M391" s="131" t="n">
        <v>3.8</v>
      </c>
      <c r="N391" s="131" t="inlineStr">
        <is>
          <t>https://www.google.com/maps/dir/?api=1&amp;origin=38.383359%2C27.055998&amp;destination=38.401328%2C27.093267&amp;travelmode=driving</t>
        </is>
      </c>
      <c r="O391" s="131" t="inlineStr">
        <is>
          <t>Gerçek - Google Places (Kazım Orbay Sk No:16)</t>
        </is>
      </c>
    </row>
    <row r="392" ht="15" customHeight="1" s="113">
      <c r="A392" s="131" t="inlineStr">
        <is>
          <t>ŞEVVAL SAYILIR</t>
        </is>
      </c>
      <c r="B392" s="131" t="inlineStr">
        <is>
          <t>BALÇOVA</t>
        </is>
      </c>
      <c r="C392" s="131" t="n">
        <v>5.2</v>
      </c>
      <c r="D392" s="131" t="inlineStr">
        <is>
          <t>https://www.google.com/maps/dir/?api=1&amp;origin=38.385166%2C27.173834&amp;destination=38.403691%2C27.119105&amp;travelmode=driving</t>
        </is>
      </c>
      <c r="E392" s="131" t="inlineStr">
        <is>
          <t>Hayır</t>
        </is>
      </c>
      <c r="F392" s="131" t="inlineStr">
        <is>
          <t>GEDİZ</t>
        </is>
      </c>
      <c r="G392" s="131" t="n">
        <v>2</v>
      </c>
      <c r="H392" s="131" t="inlineStr">
        <is>
          <t>https://www.google.com/maps/dir/?api=1&amp;origin=38.385166%2C27.173834&amp;destination=38.37066%2C27.159618&amp;travelmode=driving</t>
        </is>
      </c>
      <c r="I392" s="131" t="inlineStr">
        <is>
          <t>ŞİRİNYER 2</t>
        </is>
      </c>
      <c r="J392" s="131" t="n">
        <v>2.1</v>
      </c>
      <c r="K392" s="131" t="inlineStr">
        <is>
          <t>https://www.google.com/maps/dir/?api=1&amp;origin=38.385166%2C27.173834&amp;destination=38.3911321%2C27.1511743&amp;travelmode=driving</t>
        </is>
      </c>
      <c r="L392" s="131" t="inlineStr">
        <is>
          <t>ŞİRİNYER</t>
        </is>
      </c>
      <c r="M392" s="131" t="n">
        <v>2.2</v>
      </c>
      <c r="N392" s="131" t="inlineStr">
        <is>
          <t>https://www.google.com/maps/dir/?api=1&amp;origin=38.385166%2C27.173834&amp;destination=38.399377%2C27.155469&amp;travelmode=driving</t>
        </is>
      </c>
      <c r="O392" s="131" t="inlineStr">
        <is>
          <t>Gerçek - Google Places (97 Sk No:26)</t>
        </is>
      </c>
    </row>
    <row r="393" ht="15" customHeight="1" s="113">
      <c r="A393" s="131" t="inlineStr">
        <is>
          <t>IRMAK KUŞ</t>
        </is>
      </c>
      <c r="B393" s="131" t="inlineStr">
        <is>
          <t>BALÇOVA</t>
        </is>
      </c>
      <c r="C393" s="131" t="n">
        <v>10.2</v>
      </c>
      <c r="D393" s="131" t="inlineStr">
        <is>
          <t>https://www.google.com/maps/dir/?api=1&amp;origin=38.389604%2C27.003522&amp;destination=38.403691%2C27.119105&amp;travelmode=driving</t>
        </is>
      </c>
      <c r="E393" s="131" t="inlineStr">
        <is>
          <t>Hayır</t>
        </is>
      </c>
      <c r="F393" s="131" t="inlineStr">
        <is>
          <t>NARLIDERE</t>
        </is>
      </c>
      <c r="G393" s="131" t="n">
        <v>0.4</v>
      </c>
      <c r="H393" s="131" t="inlineStr">
        <is>
          <t>https://www.google.com/maps/dir/?api=1&amp;origin=38.389604%2C27.003522&amp;destination=38.392816%2C27.006006&amp;travelmode=driving</t>
        </is>
      </c>
      <c r="I393" s="131" t="inlineStr">
        <is>
          <t>BALÇOVA</t>
        </is>
      </c>
      <c r="J393" s="131" t="n">
        <v>4.7</v>
      </c>
      <c r="K393" s="131" t="inlineStr">
        <is>
          <t>https://www.google.com/maps/dir/?api=1&amp;origin=38.389604%2C27.003522&amp;destination=38.385072%2C27.057448&amp;travelmode=driving</t>
        </is>
      </c>
      <c r="L393" s="131" t="inlineStr">
        <is>
          <t>POLİGON</t>
        </is>
      </c>
      <c r="M393" s="131" t="n">
        <v>6.3</v>
      </c>
      <c r="N393" s="131" t="inlineStr">
        <is>
          <t>https://www.google.com/maps/dir/?api=1&amp;origin=38.389604%2C27.003522&amp;destination=38.395182%2C27.075087&amp;travelmode=driving</t>
        </is>
      </c>
      <c r="O393" s="131" t="inlineStr">
        <is>
          <t>Gerçek - Google Places (Gediz Sk No:10)</t>
        </is>
      </c>
    </row>
    <row r="394" ht="15" customHeight="1" s="113">
      <c r="A394" s="131" t="inlineStr">
        <is>
          <t>AYGUL HYDYROVA</t>
        </is>
      </c>
      <c r="B394" s="131" t="inlineStr">
        <is>
          <t>BALÇOVA</t>
        </is>
      </c>
      <c r="C394" s="131" t="n">
        <v>16.7</v>
      </c>
      <c r="D394" s="131" t="inlineStr">
        <is>
          <t>https://www.google.com/maps/dir/?api=1&amp;origin=38.37%2C27.306&amp;destination=38.403691%2C27.119105&amp;travelmode=driving</t>
        </is>
      </c>
      <c r="E394" s="131" t="inlineStr">
        <is>
          <t>Hayır</t>
        </is>
      </c>
      <c r="F394" s="131" t="inlineStr">
        <is>
          <t>MERKEZ</t>
        </is>
      </c>
      <c r="G394" s="131" t="n">
        <v>7.8</v>
      </c>
      <c r="H394" s="131" t="inlineStr">
        <is>
          <t>https://www.google.com/maps/dir/?api=1&amp;origin=38.37%2C27.306&amp;destination=38.438%2C27.328&amp;travelmode=driving</t>
        </is>
      </c>
      <c r="I394" s="131" t="inlineStr">
        <is>
          <t>YEŞİLOVA</t>
        </is>
      </c>
      <c r="J394" s="131" t="n">
        <v>11.3</v>
      </c>
      <c r="K394" s="131" t="inlineStr">
        <is>
          <t>https://www.google.com/maps/dir/?api=1&amp;origin=38.37%2C27.306&amp;destination=38.436005%2C27.206807&amp;travelmode=driving</t>
        </is>
      </c>
      <c r="L394" s="131" t="inlineStr">
        <is>
          <t>ÇAMDİBİ</t>
        </is>
      </c>
      <c r="M394" s="131" t="n">
        <v>12.2</v>
      </c>
      <c r="N394" s="131" t="inlineStr">
        <is>
          <t>https://www.google.com/maps/dir/?api=1&amp;origin=38.37%2C27.306&amp;destination=38.438109%2C27.19608&amp;travelmode=driving</t>
        </is>
      </c>
      <c r="O394" s="131" t="inlineStr">
        <is>
          <t>Dummy - değiştiriniz</t>
        </is>
      </c>
    </row>
    <row r="395" ht="15" customHeight="1" s="113">
      <c r="A395" s="131" t="inlineStr">
        <is>
          <t>JENNET VELIYEVA</t>
        </is>
      </c>
      <c r="B395" s="131" t="inlineStr">
        <is>
          <t>BALÇOVA</t>
        </is>
      </c>
      <c r="C395" s="131" t="n">
        <v>15</v>
      </c>
      <c r="D395" s="131" t="inlineStr">
        <is>
          <t>https://www.google.com/maps/dir/?api=1&amp;origin=38.379%2C27.288&amp;destination=38.403691%2C27.119105&amp;travelmode=driving</t>
        </is>
      </c>
      <c r="E395" s="131" t="inlineStr">
        <is>
          <t>Hayır</t>
        </is>
      </c>
      <c r="F395" s="131" t="inlineStr">
        <is>
          <t>MERKEZ</t>
        </is>
      </c>
      <c r="G395" s="131" t="n">
        <v>7.4</v>
      </c>
      <c r="H395" s="131" t="inlineStr">
        <is>
          <t>https://www.google.com/maps/dir/?api=1&amp;origin=38.379%2C27.288&amp;destination=38.438%2C27.328&amp;travelmode=driving</t>
        </is>
      </c>
      <c r="I395" s="131" t="inlineStr">
        <is>
          <t>YEŞİLOVA</t>
        </is>
      </c>
      <c r="J395" s="131" t="n">
        <v>9.5</v>
      </c>
      <c r="K395" s="131" t="inlineStr">
        <is>
          <t>https://www.google.com/maps/dir/?api=1&amp;origin=38.379%2C27.288&amp;destination=38.436005%2C27.206807&amp;travelmode=driving</t>
        </is>
      </c>
      <c r="L395" s="131" t="inlineStr">
        <is>
          <t>ÇAMDİBİ</t>
        </is>
      </c>
      <c r="M395" s="131" t="n">
        <v>10.4</v>
      </c>
      <c r="N395" s="131" t="inlineStr">
        <is>
          <t>https://www.google.com/maps/dir/?api=1&amp;origin=38.379%2C27.288&amp;destination=38.438109%2C27.19608&amp;travelmode=driving</t>
        </is>
      </c>
      <c r="O395" s="131" t="inlineStr">
        <is>
          <t>Dummy - değiştiriniz</t>
        </is>
      </c>
    </row>
    <row r="396" ht="15" customHeight="1" s="113">
      <c r="A396" s="131" t="inlineStr">
        <is>
          <t>EZIZ RAHMANKULOV</t>
        </is>
      </c>
      <c r="B396" s="131" t="inlineStr">
        <is>
          <t>BALÇOVA</t>
        </is>
      </c>
      <c r="C396" s="131" t="n">
        <v>16.7</v>
      </c>
      <c r="D396" s="131" t="inlineStr">
        <is>
          <t>https://www.google.com/maps/dir/?api=1&amp;origin=38.364%2C27.304&amp;destination=38.403691%2C27.119105&amp;travelmode=driving</t>
        </is>
      </c>
      <c r="E396" s="131" t="inlineStr">
        <is>
          <t>Hayır</t>
        </is>
      </c>
      <c r="F396" s="131" t="inlineStr">
        <is>
          <t>MERKEZ</t>
        </is>
      </c>
      <c r="G396" s="131" t="n">
        <v>8.5</v>
      </c>
      <c r="H396" s="131" t="inlineStr">
        <is>
          <t>https://www.google.com/maps/dir/?api=1&amp;origin=38.364%2C27.304&amp;destination=38.438%2C27.328&amp;travelmode=driving</t>
        </is>
      </c>
      <c r="I396" s="131" t="inlineStr">
        <is>
          <t>YEŞİLOVA</t>
        </is>
      </c>
      <c r="J396" s="131" t="n">
        <v>11.7</v>
      </c>
      <c r="K396" s="131" t="inlineStr">
        <is>
          <t>https://www.google.com/maps/dir/?api=1&amp;origin=38.364%2C27.304&amp;destination=38.436005%2C27.206807&amp;travelmode=driving</t>
        </is>
      </c>
      <c r="L396" s="131" t="inlineStr">
        <is>
          <t>ÇAMDİBİ</t>
        </is>
      </c>
      <c r="M396" s="131" t="n">
        <v>12.5</v>
      </c>
      <c r="N396" s="131" t="inlineStr">
        <is>
          <t>https://www.google.com/maps/dir/?api=1&amp;origin=38.364%2C27.304&amp;destination=38.438109%2C27.19608&amp;travelmode=driving</t>
        </is>
      </c>
      <c r="O396" s="131" t="inlineStr">
        <is>
          <t>Dummy - değiştiriniz</t>
        </is>
      </c>
    </row>
    <row r="397" ht="15" customHeight="1" s="113">
      <c r="A397" s="131" t="inlineStr">
        <is>
          <t>TUĞBA ÇALIŞKAN</t>
        </is>
      </c>
      <c r="B397" s="131" t="inlineStr">
        <is>
          <t>BALÇOVA</t>
        </is>
      </c>
      <c r="C397" s="131" t="n">
        <v>5.8</v>
      </c>
      <c r="D397" s="131" t="inlineStr">
        <is>
          <t>https://www.google.com/maps/dir/?api=1&amp;origin=38.381563%2C27.058939&amp;destination=38.403691%2C27.119105&amp;travelmode=driving</t>
        </is>
      </c>
      <c r="E397" s="131" t="inlineStr">
        <is>
          <t>Hayır</t>
        </is>
      </c>
      <c r="F397" s="131" t="inlineStr">
        <is>
          <t>BALÇOVA</t>
        </is>
      </c>
      <c r="G397" s="131" t="n">
        <v>0.4</v>
      </c>
      <c r="H397" s="131" t="inlineStr">
        <is>
          <t>https://www.google.com/maps/dir/?api=1&amp;origin=38.381563%2C27.058939&amp;destination=38.385072%2C27.057448&amp;travelmode=driving</t>
        </is>
      </c>
      <c r="I397" s="131" t="inlineStr">
        <is>
          <t>POLİGON</t>
        </is>
      </c>
      <c r="J397" s="131" t="n">
        <v>2.1</v>
      </c>
      <c r="K397" s="131" t="inlineStr">
        <is>
          <t>https://www.google.com/maps/dir/?api=1&amp;origin=38.381563%2C27.058939&amp;destination=38.395182%2C27.075087&amp;travelmode=driving</t>
        </is>
      </c>
      <c r="L397" s="131" t="inlineStr">
        <is>
          <t>GÖZTEPE</t>
        </is>
      </c>
      <c r="M397" s="131" t="n">
        <v>3.7</v>
      </c>
      <c r="N397" s="131" t="inlineStr">
        <is>
          <t>https://www.google.com/maps/dir/?api=1&amp;origin=38.381563%2C27.058939&amp;destination=38.401328%2C27.093267&amp;travelmode=driving</t>
        </is>
      </c>
      <c r="O397" s="131" t="inlineStr">
        <is>
          <t>Gerçek - Google Places (Esra Yaşar Sk No:13)</t>
        </is>
      </c>
    </row>
    <row r="398" ht="15" customHeight="1" s="113">
      <c r="A398" s="131" t="inlineStr">
        <is>
          <t>MURAT DİBEK</t>
        </is>
      </c>
      <c r="B398" s="131" t="inlineStr">
        <is>
          <t>BALÇOVA</t>
        </is>
      </c>
      <c r="C398" s="131" t="n">
        <v>0.7</v>
      </c>
      <c r="D398" s="131" t="inlineStr">
        <is>
          <t>https://www.google.com/maps/dir/?api=1&amp;origin=38.399627%2C27.125516&amp;destination=38.403691%2C27.119105&amp;travelmode=driving</t>
        </is>
      </c>
      <c r="E398" s="131" t="inlineStr">
        <is>
          <t>Hayır</t>
        </is>
      </c>
      <c r="F398" s="131" t="inlineStr">
        <is>
          <t>BOZYAKA</t>
        </is>
      </c>
      <c r="G398" s="131" t="n">
        <v>0.4</v>
      </c>
      <c r="H398" s="131" t="inlineStr">
        <is>
          <t>https://www.google.com/maps/dir/?api=1&amp;origin=38.399627%2C27.125516&amp;destination=38.397598%2C27.122202&amp;travelmode=driving</t>
        </is>
      </c>
      <c r="I398" s="131" t="inlineStr">
        <is>
          <t>İZMİRSPOR</t>
        </is>
      </c>
      <c r="J398" s="131" t="n">
        <v>0.7</v>
      </c>
      <c r="K398" s="131" t="inlineStr">
        <is>
          <t>https://www.google.com/maps/dir/?api=1&amp;origin=38.399627%2C27.125516&amp;destination=38.403691%2C27.119105&amp;travelmode=driving</t>
        </is>
      </c>
      <c r="L398" s="131" t="inlineStr">
        <is>
          <t>YAPICIOĞLU</t>
        </is>
      </c>
      <c r="M398" s="131" t="n">
        <v>1.6</v>
      </c>
      <c r="N398" s="131" t="inlineStr">
        <is>
          <t>https://www.google.com/maps/dir/?api=1&amp;origin=38.399627%2C27.125516&amp;destination=38.41192%2C27.135689&amp;travelmode=driving</t>
        </is>
      </c>
      <c r="O398" s="131" t="inlineStr">
        <is>
          <t>Gerçek - Google Places (2904 Sk No:30)</t>
        </is>
      </c>
    </row>
    <row r="399" ht="15" customHeight="1" s="113">
      <c r="A399" s="131" t="inlineStr">
        <is>
          <t>AHMET ALLAMURADOV</t>
        </is>
      </c>
      <c r="B399" s="131" t="inlineStr">
        <is>
          <t>BALÇOVA</t>
        </is>
      </c>
      <c r="C399" s="131" t="n">
        <v>15</v>
      </c>
      <c r="D399" s="131" t="inlineStr">
        <is>
          <t>https://www.google.com/maps/dir/?api=1&amp;origin=38.38%2C27.288&amp;destination=38.403691%2C27.119105&amp;travelmode=driving</t>
        </is>
      </c>
      <c r="E399" s="131" t="inlineStr">
        <is>
          <t>Hayır</t>
        </is>
      </c>
      <c r="F399" s="131" t="inlineStr">
        <is>
          <t>MERKEZ</t>
        </is>
      </c>
      <c r="G399" s="131" t="n">
        <v>7.3</v>
      </c>
      <c r="H399" s="131" t="inlineStr">
        <is>
          <t>https://www.google.com/maps/dir/?api=1&amp;origin=38.38%2C27.288&amp;destination=38.438%2C27.328&amp;travelmode=driving</t>
        </is>
      </c>
      <c r="I399" s="131" t="inlineStr">
        <is>
          <t>YEŞİLOVA</t>
        </is>
      </c>
      <c r="J399" s="131" t="n">
        <v>9.4</v>
      </c>
      <c r="K399" s="131" t="inlineStr">
        <is>
          <t>https://www.google.com/maps/dir/?api=1&amp;origin=38.38%2C27.288&amp;destination=38.436005%2C27.206807&amp;travelmode=driving</t>
        </is>
      </c>
      <c r="L399" s="131" t="inlineStr">
        <is>
          <t>ÇAMDİBİ</t>
        </is>
      </c>
      <c r="M399" s="131" t="n">
        <v>10.3</v>
      </c>
      <c r="N399" s="131" t="inlineStr">
        <is>
          <t>https://www.google.com/maps/dir/?api=1&amp;origin=38.38%2C27.288&amp;destination=38.438109%2C27.19608&amp;travelmode=driving</t>
        </is>
      </c>
      <c r="O399" s="131" t="inlineStr">
        <is>
          <t>Dummy - değiştiriniz</t>
        </is>
      </c>
    </row>
    <row r="400" ht="15" customHeight="1" s="113">
      <c r="A400" s="131" t="inlineStr">
        <is>
          <t>RIDVAN ASLAN</t>
        </is>
      </c>
      <c r="B400" s="131" t="inlineStr">
        <is>
          <t>BALÇOVA</t>
        </is>
      </c>
      <c r="C400" s="131" t="n">
        <v>5.4</v>
      </c>
      <c r="D400" s="131" t="inlineStr">
        <is>
          <t>https://www.google.com/maps/dir/?api=1&amp;origin=38.386404%2C27.060635&amp;destination=38.403691%2C27.119105&amp;travelmode=driving</t>
        </is>
      </c>
      <c r="E400" s="131" t="inlineStr">
        <is>
          <t>Hayır</t>
        </is>
      </c>
      <c r="F400" s="131" t="inlineStr">
        <is>
          <t>BALÇOVA</t>
        </is>
      </c>
      <c r="G400" s="131" t="n">
        <v>0.3</v>
      </c>
      <c r="H400" s="131" t="inlineStr">
        <is>
          <t>https://www.google.com/maps/dir/?api=1&amp;origin=38.386404%2C27.060635&amp;destination=38.385072%2C27.057448&amp;travelmode=driving</t>
        </is>
      </c>
      <c r="I400" s="131" t="inlineStr">
        <is>
          <t>POLİGON</t>
        </is>
      </c>
      <c r="J400" s="131" t="n">
        <v>1.6</v>
      </c>
      <c r="K400" s="131" t="inlineStr">
        <is>
          <t>https://www.google.com/maps/dir/?api=1&amp;origin=38.386404%2C27.060635&amp;destination=38.395182%2C27.075087&amp;travelmode=driving</t>
        </is>
      </c>
      <c r="L400" s="131" t="inlineStr">
        <is>
          <t>GÖZTEPE</t>
        </is>
      </c>
      <c r="M400" s="131" t="n">
        <v>3.3</v>
      </c>
      <c r="N400" s="131" t="inlineStr">
        <is>
          <t>https://www.google.com/maps/dir/?api=1&amp;origin=38.386404%2C27.060635&amp;destination=38.401328%2C27.093267&amp;travelmode=driving</t>
        </is>
      </c>
      <c r="O400" s="131" t="inlineStr">
        <is>
          <t>Gerçek - Google Places (Dede Efendi Sk No:20)</t>
        </is>
      </c>
    </row>
    <row r="401" ht="15" customHeight="1" s="113">
      <c r="A401" s="131" t="inlineStr">
        <is>
          <t>MEHMET ÖNDER</t>
        </is>
      </c>
      <c r="B401" s="131" t="inlineStr">
        <is>
          <t>BALÇOVA</t>
        </is>
      </c>
      <c r="C401" s="131" t="n">
        <v>3.9</v>
      </c>
      <c r="D401" s="131" t="inlineStr">
        <is>
          <t>https://www.google.com/maps/dir/?api=1&amp;origin=38.368204%2C27.118755&amp;destination=38.403691%2C27.119105&amp;travelmode=driving</t>
        </is>
      </c>
      <c r="E401" s="131" t="inlineStr">
        <is>
          <t>Hayır</t>
        </is>
      </c>
      <c r="F401" s="131" t="inlineStr">
        <is>
          <t>ESKİİZMİR</t>
        </is>
      </c>
      <c r="G401" s="131" t="n">
        <v>1.2</v>
      </c>
      <c r="H401" s="131" t="inlineStr">
        <is>
          <t>https://www.google.com/maps/dir/?api=1&amp;origin=38.368204%2C27.118755&amp;destination=38.374534%2C27.107659&amp;travelmode=driving</t>
        </is>
      </c>
      <c r="I401" s="131" t="inlineStr">
        <is>
          <t>BUCA</t>
        </is>
      </c>
      <c r="J401" s="131" t="n">
        <v>2.8</v>
      </c>
      <c r="K401" s="131" t="inlineStr">
        <is>
          <t>https://www.google.com/maps/dir/?api=1&amp;origin=38.368204%2C27.118755&amp;destination=38.373039%2C27.150591&amp;travelmode=driving</t>
        </is>
      </c>
      <c r="L401" s="131" t="inlineStr">
        <is>
          <t>AKEVLER</t>
        </is>
      </c>
      <c r="M401" s="131" t="n">
        <v>3.1</v>
      </c>
      <c r="N401" s="131" t="inlineStr">
        <is>
          <t>https://www.google.com/maps/dir/?api=1&amp;origin=38.368204%2C27.118755&amp;destination=38.394301%2C27.105194&amp;travelmode=driving</t>
        </is>
      </c>
      <c r="O401" s="131" t="inlineStr">
        <is>
          <t>Gerçek - Google Places (3698 Sk No:54)</t>
        </is>
      </c>
    </row>
    <row r="402" ht="15" customHeight="1" s="113">
      <c r="A402" s="131" t="inlineStr">
        <is>
          <t>DOĞAN GÜRBÜZ</t>
        </is>
      </c>
      <c r="B402" s="131" t="inlineStr">
        <is>
          <t>BALÇOVA</t>
        </is>
      </c>
      <c r="C402" s="131" t="n">
        <v>9.300000000000001</v>
      </c>
      <c r="D402" s="131" t="inlineStr">
        <is>
          <t>https://www.google.com/maps/dir/?api=1&amp;origin=38.387075%2C27.014262&amp;destination=38.403691%2C27.119105&amp;travelmode=driving</t>
        </is>
      </c>
      <c r="E402" s="131" t="inlineStr">
        <is>
          <t>Hayır</t>
        </is>
      </c>
      <c r="F402" s="131" t="inlineStr">
        <is>
          <t>NARLIDERE</t>
        </is>
      </c>
      <c r="G402" s="131" t="n">
        <v>1</v>
      </c>
      <c r="H402" s="131" t="inlineStr">
        <is>
          <t>https://www.google.com/maps/dir/?api=1&amp;origin=38.387075%2C27.014262&amp;destination=38.392816%2C27.006006&amp;travelmode=driving</t>
        </is>
      </c>
      <c r="I402" s="131" t="inlineStr">
        <is>
          <t>BALÇOVA</t>
        </is>
      </c>
      <c r="J402" s="131" t="n">
        <v>3.8</v>
      </c>
      <c r="K402" s="131" t="inlineStr">
        <is>
          <t>https://www.google.com/maps/dir/?api=1&amp;origin=38.387075%2C27.014262&amp;destination=38.385072%2C27.057448&amp;travelmode=driving</t>
        </is>
      </c>
      <c r="L402" s="131" t="inlineStr">
        <is>
          <t>POLİGON</t>
        </is>
      </c>
      <c r="M402" s="131" t="n">
        <v>5.4</v>
      </c>
      <c r="N402" s="131" t="inlineStr">
        <is>
          <t>https://www.google.com/maps/dir/?api=1&amp;origin=38.387075%2C27.014262&amp;destination=38.395182%2C27.075087&amp;travelmode=driving</t>
        </is>
      </c>
      <c r="O402" s="131" t="inlineStr">
        <is>
          <t>Gerçek - Google Places (Muhlis Akarsu Sk No:3)</t>
        </is>
      </c>
    </row>
    <row r="403" ht="15" customHeight="1" s="113">
      <c r="A403" s="131" t="inlineStr">
        <is>
          <t>BURAK AKDUMAN</t>
        </is>
      </c>
      <c r="B403" s="131" t="inlineStr">
        <is>
          <t>BALÇOVA</t>
        </is>
      </c>
      <c r="C403" s="131" t="n">
        <v>5.8</v>
      </c>
      <c r="D403" s="131" t="inlineStr">
        <is>
          <t>https://www.google.com/maps/dir/?api=1&amp;origin=38.382423%2C27.058419&amp;destination=38.403691%2C27.119105&amp;travelmode=driving</t>
        </is>
      </c>
      <c r="E403" s="131" t="inlineStr">
        <is>
          <t>Hayır</t>
        </is>
      </c>
      <c r="F403" s="131" t="inlineStr">
        <is>
          <t>BALÇOVA</t>
        </is>
      </c>
      <c r="G403" s="131" t="n">
        <v>0.3</v>
      </c>
      <c r="H403" s="131" t="inlineStr">
        <is>
          <t>https://www.google.com/maps/dir/?api=1&amp;origin=38.382423%2C27.058419&amp;destination=38.385072%2C27.057448&amp;travelmode=driving</t>
        </is>
      </c>
      <c r="I403" s="131" t="inlineStr">
        <is>
          <t>POLİGON</t>
        </is>
      </c>
      <c r="J403" s="131" t="n">
        <v>2</v>
      </c>
      <c r="K403" s="131" t="inlineStr">
        <is>
          <t>https://www.google.com/maps/dir/?api=1&amp;origin=38.382423%2C27.058419&amp;destination=38.395182%2C27.075087&amp;travelmode=driving</t>
        </is>
      </c>
      <c r="L403" s="131" t="inlineStr">
        <is>
          <t>GÖZTEPE</t>
        </is>
      </c>
      <c r="M403" s="131" t="n">
        <v>3.7</v>
      </c>
      <c r="N403" s="131" t="inlineStr">
        <is>
          <t>https://www.google.com/maps/dir/?api=1&amp;origin=38.382423%2C27.058419&amp;destination=38.401328%2C27.093267&amp;travelmode=driving</t>
        </is>
      </c>
      <c r="O403" s="131" t="inlineStr">
        <is>
          <t>Gerçek - Google Places (Esra Yaşar Sk No:4)</t>
        </is>
      </c>
    </row>
    <row r="404" ht="15" customHeight="1" s="113">
      <c r="A404" s="131" t="inlineStr">
        <is>
          <t>YAĞMUR AKDEMİR</t>
        </is>
      </c>
      <c r="B404" s="131" t="inlineStr">
        <is>
          <t>BALÇOVA</t>
        </is>
      </c>
      <c r="C404" s="131" t="n">
        <v>16.7</v>
      </c>
      <c r="D404" s="131" t="inlineStr">
        <is>
          <t>https://www.google.com/maps/dir/?api=1&amp;origin=38.366%2C27.304&amp;destination=38.403691%2C27.119105&amp;travelmode=driving</t>
        </is>
      </c>
      <c r="E404" s="131" t="inlineStr">
        <is>
          <t>Hayır</t>
        </is>
      </c>
      <c r="F404" s="131" t="inlineStr">
        <is>
          <t>MERKEZ</t>
        </is>
      </c>
      <c r="G404" s="131" t="n">
        <v>8.300000000000001</v>
      </c>
      <c r="H404" s="131" t="inlineStr">
        <is>
          <t>https://www.google.com/maps/dir/?api=1&amp;origin=38.366%2C27.304&amp;destination=38.438%2C27.328&amp;travelmode=driving</t>
        </is>
      </c>
      <c r="I404" s="131" t="inlineStr">
        <is>
          <t>YEŞİLOVA</t>
        </is>
      </c>
      <c r="J404" s="131" t="n">
        <v>11.5</v>
      </c>
      <c r="K404" s="131" t="inlineStr">
        <is>
          <t>https://www.google.com/maps/dir/?api=1&amp;origin=38.366%2C27.304&amp;destination=38.436005%2C27.206807&amp;travelmode=driving</t>
        </is>
      </c>
      <c r="L404" s="131" t="inlineStr">
        <is>
          <t>ÇAMDİBİ</t>
        </is>
      </c>
      <c r="M404" s="131" t="n">
        <v>12.4</v>
      </c>
      <c r="N404" s="131" t="inlineStr">
        <is>
          <t>https://www.google.com/maps/dir/?api=1&amp;origin=38.366%2C27.304&amp;destination=38.438109%2C27.19608&amp;travelmode=driving</t>
        </is>
      </c>
      <c r="O404" s="131" t="inlineStr">
        <is>
          <t>Dummy - değiştiriniz</t>
        </is>
      </c>
    </row>
    <row r="405" ht="15" customHeight="1" s="113">
      <c r="A405" s="131" t="inlineStr">
        <is>
          <t>SERAP ASLAN</t>
        </is>
      </c>
      <c r="B405" s="131" t="inlineStr">
        <is>
          <t>BALÇOVA</t>
        </is>
      </c>
      <c r="C405" s="131" t="n">
        <v>5.8</v>
      </c>
      <c r="D405" s="131" t="inlineStr">
        <is>
          <t>https://www.google.com/maps/dir/?api=1&amp;origin=38.385411%2C27.05652&amp;destination=38.403691%2C27.119105&amp;travelmode=driving</t>
        </is>
      </c>
      <c r="E405" s="131" t="inlineStr">
        <is>
          <t>Hayır</t>
        </is>
      </c>
      <c r="F405" s="131" t="inlineStr">
        <is>
          <t>BALÇOVA</t>
        </is>
      </c>
      <c r="G405" s="131" t="n">
        <v>0.1</v>
      </c>
      <c r="H405" s="131" t="inlineStr">
        <is>
          <t>https://www.google.com/maps/dir/?api=1&amp;origin=38.385411%2C27.05652&amp;destination=38.385072%2C27.057448&amp;travelmode=driving</t>
        </is>
      </c>
      <c r="I405" s="131" t="inlineStr">
        <is>
          <t>POLİGON</t>
        </is>
      </c>
      <c r="J405" s="131" t="n">
        <v>1.9</v>
      </c>
      <c r="K405" s="131" t="inlineStr">
        <is>
          <t>https://www.google.com/maps/dir/?api=1&amp;origin=38.385411%2C27.05652&amp;destination=38.395182%2C27.075087&amp;travelmode=driving</t>
        </is>
      </c>
      <c r="L405" s="131" t="inlineStr">
        <is>
          <t>GÖZTEPE</t>
        </is>
      </c>
      <c r="M405" s="131" t="n">
        <v>3.7</v>
      </c>
      <c r="N405" s="131" t="inlineStr">
        <is>
          <t>https://www.google.com/maps/dir/?api=1&amp;origin=38.385411%2C27.05652&amp;destination=38.401328%2C27.093267&amp;travelmode=driving</t>
        </is>
      </c>
      <c r="O405" s="131" t="inlineStr">
        <is>
          <t>Gerçek - Google Places (Çetinkaya Sk No:5)</t>
        </is>
      </c>
    </row>
    <row r="406" ht="15" customHeight="1" s="113">
      <c r="A406" s="131" t="inlineStr">
        <is>
          <t>HÜSEYİN VOLKAN FESÇİ</t>
        </is>
      </c>
      <c r="B406" s="131" t="inlineStr">
        <is>
          <t>BALÇOVA</t>
        </is>
      </c>
      <c r="C406" s="131" t="n">
        <v>16.6</v>
      </c>
      <c r="D406" s="131" t="inlineStr">
        <is>
          <t>https://www.google.com/maps/dir/?api=1&amp;origin=38.367%2C27.304&amp;destination=38.403691%2C27.119105&amp;travelmode=driving</t>
        </is>
      </c>
      <c r="E406" s="131" t="inlineStr">
        <is>
          <t>Hayır</t>
        </is>
      </c>
      <c r="F406" s="131" t="inlineStr">
        <is>
          <t>MERKEZ</t>
        </is>
      </c>
      <c r="G406" s="131" t="n">
        <v>8.199999999999999</v>
      </c>
      <c r="H406" s="131" t="inlineStr">
        <is>
          <t>https://www.google.com/maps/dir/?api=1&amp;origin=38.367%2C27.304&amp;destination=38.438%2C27.328&amp;travelmode=driving</t>
        </is>
      </c>
      <c r="I406" s="131" t="inlineStr">
        <is>
          <t>YEŞİLOVA</t>
        </is>
      </c>
      <c r="J406" s="131" t="n">
        <v>11.4</v>
      </c>
      <c r="K406" s="131" t="inlineStr">
        <is>
          <t>https://www.google.com/maps/dir/?api=1&amp;origin=38.367%2C27.304&amp;destination=38.436005%2C27.206807&amp;travelmode=driving</t>
        </is>
      </c>
      <c r="L406" s="131" t="inlineStr">
        <is>
          <t>ÇAMDİBİ</t>
        </is>
      </c>
      <c r="M406" s="131" t="n">
        <v>12.3</v>
      </c>
      <c r="N406" s="131" t="inlineStr">
        <is>
          <t>https://www.google.com/maps/dir/?api=1&amp;origin=38.367%2C27.304&amp;destination=38.438109%2C27.19608&amp;travelmode=driving</t>
        </is>
      </c>
      <c r="O406" s="131" t="inlineStr">
        <is>
          <t>Dummy - değiştiriniz</t>
        </is>
      </c>
    </row>
    <row r="407" ht="15" customHeight="1" s="113">
      <c r="A407" s="131" t="inlineStr">
        <is>
          <t>DUYGU KILIÇ</t>
        </is>
      </c>
      <c r="B407" s="131" t="inlineStr">
        <is>
          <t>ESKİİZMİR</t>
        </is>
      </c>
      <c r="C407" s="131" t="n">
        <v>183.4</v>
      </c>
      <c r="D407" s="131" t="inlineStr">
        <is>
          <t>https://www.google.com/maps/dir/?api=1&amp;origin=37.055701%2C28.324206&amp;destination=38.394301%2C27.105194&amp;travelmode=driving</t>
        </is>
      </c>
      <c r="E407" s="131" t="inlineStr">
        <is>
          <t>Hayır</t>
        </is>
      </c>
      <c r="F407" s="131" t="inlineStr">
        <is>
          <t>AYDIN FATİH</t>
        </is>
      </c>
      <c r="G407" s="131" t="n">
        <v>96.7</v>
      </c>
      <c r="H407" s="131" t="inlineStr">
        <is>
          <t>https://www.google.com/maps/dir/?api=1&amp;origin=37.055701%2C28.324206&amp;destination=37.834436%2C27.837138&amp;travelmode=driving</t>
        </is>
      </c>
      <c r="I407" s="131" t="inlineStr">
        <is>
          <t>AYDIN FATİH-2</t>
        </is>
      </c>
      <c r="J407" s="131" t="n">
        <v>96.90000000000001</v>
      </c>
      <c r="K407" s="131" t="inlineStr">
        <is>
          <t>https://www.google.com/maps/dir/?api=1&amp;origin=37.055701%2C28.324206&amp;destination=37.839908%2C27.845862&amp;travelmode=driving</t>
        </is>
      </c>
      <c r="L407" s="131" t="inlineStr">
        <is>
          <t>AYDIN EFELER</t>
        </is>
      </c>
      <c r="M407" s="131" t="n">
        <v>97.59999999999999</v>
      </c>
      <c r="N407" s="131" t="inlineStr">
        <is>
          <t>https://www.google.com/maps/dir/?api=1&amp;origin=37.055701%2C28.324206&amp;destination=37.838459%2C27.823758&amp;travelmode=driving</t>
        </is>
      </c>
      <c r="O407" s="131" t="inlineStr">
        <is>
          <t>Gerçek - Google Places, mahalle merkezi yaklaşık (Akyaka merkezi (yaklaşık, Muğla))</t>
        </is>
      </c>
    </row>
    <row r="408" ht="15" customHeight="1" s="113">
      <c r="A408" s="131" t="inlineStr">
        <is>
          <t>MELİS ÜNSAL</t>
        </is>
      </c>
      <c r="B408" s="131" t="inlineStr">
        <is>
          <t>ESKİİZMİR</t>
        </is>
      </c>
      <c r="C408" s="131" t="n">
        <v>1.3</v>
      </c>
      <c r="D408" s="131" t="inlineStr">
        <is>
          <t>https://www.google.com/maps/dir/?api=1&amp;origin=38.396003%2C27.119447&amp;destination=38.394301%2C27.105194&amp;travelmode=driving</t>
        </is>
      </c>
      <c r="E408" s="131" t="inlineStr">
        <is>
          <t>Hayır</t>
        </is>
      </c>
      <c r="F408" s="131" t="inlineStr">
        <is>
          <t>BOZYAKA</t>
        </is>
      </c>
      <c r="G408" s="131" t="n">
        <v>0.3</v>
      </c>
      <c r="H408" s="131" t="inlineStr">
        <is>
          <t>https://www.google.com/maps/dir/?api=1&amp;origin=38.396003%2C27.119447&amp;destination=38.397598%2C27.122202&amp;travelmode=driving</t>
        </is>
      </c>
      <c r="I408" s="131" t="inlineStr">
        <is>
          <t>İZMİRSPOR</t>
        </is>
      </c>
      <c r="J408" s="131" t="n">
        <v>0.9</v>
      </c>
      <c r="K408" s="131" t="inlineStr">
        <is>
          <t>https://www.google.com/maps/dir/?api=1&amp;origin=38.396003%2C27.119447&amp;destination=38.403691%2C27.119105&amp;travelmode=driving</t>
        </is>
      </c>
      <c r="L408" s="131" t="inlineStr">
        <is>
          <t>AKEVLER</t>
        </is>
      </c>
      <c r="M408" s="131" t="n">
        <v>1.3</v>
      </c>
      <c r="N408" s="131" t="inlineStr">
        <is>
          <t>https://www.google.com/maps/dir/?api=1&amp;origin=38.396003%2C27.119447&amp;destination=38.394301%2C27.105194&amp;travelmode=driving</t>
        </is>
      </c>
      <c r="O408" s="131" t="inlineStr">
        <is>
          <t>Gerçek - Google Places (9165 Sk No:7)</t>
        </is>
      </c>
    </row>
    <row r="409" ht="15" customHeight="1" s="113">
      <c r="A409" s="131" t="inlineStr">
        <is>
          <t>SEVİL ERCAN</t>
        </is>
      </c>
      <c r="B409" s="131" t="inlineStr">
        <is>
          <t>ESKİİZMİR</t>
        </is>
      </c>
      <c r="C409" s="131" t="n">
        <v>4</v>
      </c>
      <c r="D409" s="131" t="inlineStr">
        <is>
          <t>https://www.google.com/maps/dir/?api=1&amp;origin=38.36078%2C27.120449&amp;destination=38.394301%2C27.105194&amp;travelmode=driving</t>
        </is>
      </c>
      <c r="E409" s="131" t="inlineStr">
        <is>
          <t>Hayır</t>
        </is>
      </c>
      <c r="F409" s="131" t="inlineStr">
        <is>
          <t>ESKİİZMİR</t>
        </is>
      </c>
      <c r="G409" s="131" t="n">
        <v>1.9</v>
      </c>
      <c r="H409" s="131" t="inlineStr">
        <is>
          <t>https://www.google.com/maps/dir/?api=1&amp;origin=38.36078%2C27.120449&amp;destination=38.374534%2C27.107659&amp;travelmode=driving</t>
        </is>
      </c>
      <c r="I409" s="131" t="inlineStr">
        <is>
          <t>BUCA</t>
        </is>
      </c>
      <c r="J409" s="131" t="n">
        <v>3</v>
      </c>
      <c r="K409" s="131" t="inlineStr">
        <is>
          <t>https://www.google.com/maps/dir/?api=1&amp;origin=38.36078%2C27.120449&amp;destination=38.373039%2C27.150591&amp;travelmode=driving</t>
        </is>
      </c>
      <c r="L409" s="131" t="inlineStr">
        <is>
          <t>GEDİZ</t>
        </is>
      </c>
      <c r="M409" s="131" t="n">
        <v>3.6</v>
      </c>
      <c r="N409" s="131" t="inlineStr">
        <is>
          <t>https://www.google.com/maps/dir/?api=1&amp;origin=38.36078%2C27.120449&amp;destination=38.37066%2C27.159618&amp;travelmode=driving</t>
        </is>
      </c>
      <c r="O409" s="131" t="inlineStr">
        <is>
          <t>Gerçek - Google Places (6100 Sk No:15)</t>
        </is>
      </c>
    </row>
    <row r="410" ht="15" customHeight="1" s="113">
      <c r="A410" s="131" t="inlineStr">
        <is>
          <t>FATMA ÇETİN</t>
        </is>
      </c>
      <c r="B410" s="131" t="inlineStr">
        <is>
          <t>ESKİİZMİR</t>
        </is>
      </c>
      <c r="C410" s="131" t="n">
        <v>2.3</v>
      </c>
      <c r="D410" s="131" t="inlineStr">
        <is>
          <t>https://www.google.com/maps/dir/?api=1&amp;origin=38.374209%2C27.108981&amp;destination=38.394301%2C27.105194&amp;travelmode=driving</t>
        </is>
      </c>
      <c r="E410" s="131" t="inlineStr">
        <is>
          <t>Hayır</t>
        </is>
      </c>
      <c r="F410" s="131" t="inlineStr">
        <is>
          <t>ESKİİZMİR</t>
        </is>
      </c>
      <c r="G410" s="131" t="n">
        <v>0.1</v>
      </c>
      <c r="H410" s="131" t="inlineStr">
        <is>
          <t>https://www.google.com/maps/dir/?api=1&amp;origin=38.374209%2C27.108981&amp;destination=38.374534%2C27.107659&amp;travelmode=driving</t>
        </is>
      </c>
      <c r="I410" s="131" t="inlineStr">
        <is>
          <t>AKEVLER</t>
        </is>
      </c>
      <c r="J410" s="131" t="n">
        <v>2.3</v>
      </c>
      <c r="K410" s="131" t="inlineStr">
        <is>
          <t>https://www.google.com/maps/dir/?api=1&amp;origin=38.374209%2C27.108981&amp;destination=38.394301%2C27.105194&amp;travelmode=driving</t>
        </is>
      </c>
      <c r="L410" s="131" t="inlineStr">
        <is>
          <t>BOZYAKA</t>
        </is>
      </c>
      <c r="M410" s="131" t="n">
        <v>2.8</v>
      </c>
      <c r="N410" s="131" t="inlineStr">
        <is>
          <t>https://www.google.com/maps/dir/?api=1&amp;origin=38.374209%2C27.108981&amp;destination=38.397598%2C27.122202&amp;travelmode=driving</t>
        </is>
      </c>
      <c r="O410" s="131" t="inlineStr">
        <is>
          <t>Gerçek - Google Places (3796 Sk No:25)</t>
        </is>
      </c>
    </row>
    <row r="411" ht="15" customHeight="1" s="113">
      <c r="A411" s="131" t="inlineStr">
        <is>
          <t>YASİN BEKMEZCİ</t>
        </is>
      </c>
      <c r="B411" s="131" t="inlineStr">
        <is>
          <t>ESKİİZMİR</t>
        </is>
      </c>
      <c r="C411" s="131" t="n">
        <v>2</v>
      </c>
      <c r="D411" s="131" t="inlineStr">
        <is>
          <t>https://www.google.com/maps/dir/?api=1&amp;origin=38.402%2C27.126&amp;destination=38.394301%2C27.105194&amp;travelmode=driving</t>
        </is>
      </c>
      <c r="E411" s="131" t="inlineStr">
        <is>
          <t>Hayır</t>
        </is>
      </c>
      <c r="F411" s="131" t="inlineStr">
        <is>
          <t>BOZYAKA</t>
        </is>
      </c>
      <c r="G411" s="131" t="n">
        <v>0.6</v>
      </c>
      <c r="H411" s="131" t="inlineStr">
        <is>
          <t>https://www.google.com/maps/dir/?api=1&amp;origin=38.402%2C27.126&amp;destination=38.397598%2C27.122202&amp;travelmode=driving</t>
        </is>
      </c>
      <c r="I411" s="131" t="inlineStr">
        <is>
          <t>İZMİRSPOR</t>
        </is>
      </c>
      <c r="J411" s="131" t="n">
        <v>0.6</v>
      </c>
      <c r="K411" s="131" t="inlineStr">
        <is>
          <t>https://www.google.com/maps/dir/?api=1&amp;origin=38.402%2C27.126&amp;destination=38.403691%2C27.119105&amp;travelmode=driving</t>
        </is>
      </c>
      <c r="L411" s="131" t="inlineStr">
        <is>
          <t>YAPICIOĞLU</t>
        </is>
      </c>
      <c r="M411" s="131" t="n">
        <v>1.4</v>
      </c>
      <c r="N411" s="131" t="inlineStr">
        <is>
          <t>https://www.google.com/maps/dir/?api=1&amp;origin=38.402%2C27.126&amp;destination=38.41192%2C27.135689&amp;travelmode=driving</t>
        </is>
      </c>
      <c r="O411" s="131" t="inlineStr">
        <is>
          <t>Dummy - değiştiriniz</t>
        </is>
      </c>
    </row>
    <row r="412" ht="15" customHeight="1" s="113">
      <c r="A412" s="131" t="inlineStr">
        <is>
          <t>OGULSURAY JUMMIYEVA</t>
        </is>
      </c>
      <c r="B412" s="131" t="inlineStr">
        <is>
          <t>ESKİİZMİR</t>
        </is>
      </c>
      <c r="C412" s="131" t="n">
        <v>3.3</v>
      </c>
      <c r="D412" s="131" t="inlineStr">
        <is>
          <t>https://www.google.com/maps/dir/?api=1&amp;origin=38.387%2C27.142&amp;destination=38.394301%2C27.105194&amp;travelmode=driving</t>
        </is>
      </c>
      <c r="E412" s="131" t="inlineStr">
        <is>
          <t>Hayır</t>
        </is>
      </c>
      <c r="F412" s="131" t="inlineStr">
        <is>
          <t>ŞİRİNYER 2</t>
        </is>
      </c>
      <c r="G412" s="131" t="n">
        <v>0.9</v>
      </c>
      <c r="H412" s="131" t="inlineStr">
        <is>
          <t>https://www.google.com/maps/dir/?api=1&amp;origin=38.387%2C27.142&amp;destination=38.3911321%2C27.1511743&amp;travelmode=driving</t>
        </is>
      </c>
      <c r="I412" s="131" t="inlineStr">
        <is>
          <t>BUCA2</t>
        </is>
      </c>
      <c r="J412" s="131" t="n">
        <v>1</v>
      </c>
      <c r="K412" s="131" t="inlineStr">
        <is>
          <t>https://www.google.com/maps/dir/?api=1&amp;origin=38.387%2C27.142&amp;destination=38.394722%2C27.148207&amp;travelmode=driving</t>
        </is>
      </c>
      <c r="L412" s="131" t="inlineStr">
        <is>
          <t>BUCA</t>
        </is>
      </c>
      <c r="M412" s="131" t="n">
        <v>1.7</v>
      </c>
      <c r="N412" s="131" t="inlineStr">
        <is>
          <t>https://www.google.com/maps/dir/?api=1&amp;origin=38.387%2C27.142&amp;destination=38.373039%2C27.150591&amp;travelmode=driving</t>
        </is>
      </c>
      <c r="O412" s="131" t="inlineStr">
        <is>
          <t>Dummy - değiştiriniz</t>
        </is>
      </c>
    </row>
    <row r="413" ht="15" customHeight="1" s="113">
      <c r="A413" s="131" t="inlineStr">
        <is>
          <t>SÜMEYYE AÇIŞ</t>
        </is>
      </c>
      <c r="B413" s="131" t="inlineStr">
        <is>
          <t>ESKİİZMİR</t>
        </is>
      </c>
      <c r="C413" s="131" t="n">
        <v>3.6</v>
      </c>
      <c r="D413" s="131" t="inlineStr">
        <is>
          <t>https://www.google.com/maps/dir/?api=1&amp;origin=38.361594%2C27.101665&amp;destination=38.394301%2C27.105194&amp;travelmode=driving</t>
        </is>
      </c>
      <c r="E413" s="131" t="inlineStr">
        <is>
          <t>Hayır</t>
        </is>
      </c>
      <c r="F413" s="131" t="inlineStr">
        <is>
          <t>ESKİİZMİR</t>
        </is>
      </c>
      <c r="G413" s="131" t="n">
        <v>1.5</v>
      </c>
      <c r="H413" s="131" t="inlineStr">
        <is>
          <t>https://www.google.com/maps/dir/?api=1&amp;origin=38.361594%2C27.101665&amp;destination=38.374534%2C27.107659&amp;travelmode=driving</t>
        </is>
      </c>
      <c r="I413" s="131" t="inlineStr">
        <is>
          <t>AKEVLER</t>
        </is>
      </c>
      <c r="J413" s="131" t="n">
        <v>3.6</v>
      </c>
      <c r="K413" s="131" t="inlineStr">
        <is>
          <t>https://www.google.com/maps/dir/?api=1&amp;origin=38.361594%2C27.101665&amp;destination=38.394301%2C27.105194&amp;travelmode=driving</t>
        </is>
      </c>
      <c r="L413" s="131" t="inlineStr">
        <is>
          <t>GAZİEMİR-5</t>
        </is>
      </c>
      <c r="M413" s="131" t="n">
        <v>4</v>
      </c>
      <c r="N413" s="131" t="inlineStr">
        <is>
          <t>https://www.google.com/maps/dir/?api=1&amp;origin=38.361594%2C27.101665&amp;destination=38.3283%2C27.11964&amp;travelmode=driving</t>
        </is>
      </c>
      <c r="O413" s="131" t="inlineStr">
        <is>
          <t>Gerçek - Google Places (3959 Sk civarı (zayıf))</t>
        </is>
      </c>
    </row>
    <row r="414" ht="15" customHeight="1" s="113">
      <c r="A414" s="131" t="inlineStr">
        <is>
          <t>HACER GÜRKAŞ</t>
        </is>
      </c>
      <c r="B414" s="131" t="inlineStr">
        <is>
          <t>ESKİİZMİR</t>
        </is>
      </c>
      <c r="C414" s="131" t="n">
        <v>0.9</v>
      </c>
      <c r="D414" s="131" t="inlineStr">
        <is>
          <t>https://www.google.com/maps/dir/?api=1&amp;origin=38.401077%2C27.098577&amp;destination=38.394301%2C27.105194&amp;travelmode=driving</t>
        </is>
      </c>
      <c r="E414" s="131" t="inlineStr">
        <is>
          <t>Hayır</t>
        </is>
      </c>
      <c r="F414" s="131" t="inlineStr">
        <is>
          <t>HATAY</t>
        </is>
      </c>
      <c r="G414" s="131" t="n">
        <v>0.2</v>
      </c>
      <c r="H414" s="131" t="inlineStr">
        <is>
          <t>https://www.google.com/maps/dir/?api=1&amp;origin=38.401077%2C27.098577&amp;destination=38.401482%2C27.101156&amp;travelmode=driving</t>
        </is>
      </c>
      <c r="I414" s="131" t="inlineStr">
        <is>
          <t>GÖZTEPE</t>
        </is>
      </c>
      <c r="J414" s="131" t="n">
        <v>0.5</v>
      </c>
      <c r="K414" s="131" t="inlineStr">
        <is>
          <t>https://www.google.com/maps/dir/?api=1&amp;origin=38.401077%2C27.098577&amp;destination=38.401328%2C27.093267&amp;travelmode=driving</t>
        </is>
      </c>
      <c r="L414" s="131" t="inlineStr">
        <is>
          <t>AKEVLER</t>
        </is>
      </c>
      <c r="M414" s="131" t="n">
        <v>0.9</v>
      </c>
      <c r="N414" s="131" t="inlineStr">
        <is>
          <t>https://www.google.com/maps/dir/?api=1&amp;origin=38.401077%2C27.098577&amp;destination=38.394301%2C27.105194&amp;travelmode=driving</t>
        </is>
      </c>
      <c r="O414" s="131" t="inlineStr">
        <is>
          <t>Gerçek - Google Places (İnönü Cd No:378)</t>
        </is>
      </c>
    </row>
    <row r="415" ht="15" customHeight="1" s="113">
      <c r="A415" s="131" t="inlineStr">
        <is>
          <t>HALİT ARASİN</t>
        </is>
      </c>
      <c r="B415" s="131" t="inlineStr">
        <is>
          <t>ESKİİZMİR</t>
        </is>
      </c>
      <c r="C415" s="131" t="n">
        <v>1.9</v>
      </c>
      <c r="D415" s="131" t="inlineStr">
        <is>
          <t>https://www.google.com/maps/dir/?api=1&amp;origin=38.4%2C27.126&amp;destination=38.394301%2C27.105194&amp;travelmode=driving</t>
        </is>
      </c>
      <c r="E415" s="131" t="inlineStr">
        <is>
          <t>Hayır</t>
        </is>
      </c>
      <c r="F415" s="131" t="inlineStr">
        <is>
          <t>BOZYAKA</t>
        </is>
      </c>
      <c r="G415" s="131" t="n">
        <v>0.4</v>
      </c>
      <c r="H415" s="131" t="inlineStr">
        <is>
          <t>https://www.google.com/maps/dir/?api=1&amp;origin=38.4%2C27.126&amp;destination=38.397598%2C27.122202&amp;travelmode=driving</t>
        </is>
      </c>
      <c r="I415" s="131" t="inlineStr">
        <is>
          <t>İZMİRSPOR</t>
        </is>
      </c>
      <c r="J415" s="131" t="n">
        <v>0.7</v>
      </c>
      <c r="K415" s="131" t="inlineStr">
        <is>
          <t>https://www.google.com/maps/dir/?api=1&amp;origin=38.4%2C27.126&amp;destination=38.403691%2C27.119105&amp;travelmode=driving</t>
        </is>
      </c>
      <c r="L415" s="131" t="inlineStr">
        <is>
          <t>YAPICIOĞLU</t>
        </is>
      </c>
      <c r="M415" s="131" t="n">
        <v>1.6</v>
      </c>
      <c r="N415" s="131" t="inlineStr">
        <is>
          <t>https://www.google.com/maps/dir/?api=1&amp;origin=38.4%2C27.126&amp;destination=38.41192%2C27.135689&amp;travelmode=driving</t>
        </is>
      </c>
      <c r="O415" s="131" t="inlineStr">
        <is>
          <t>Dummy - değiştiriniz</t>
        </is>
      </c>
    </row>
    <row r="416" ht="15" customHeight="1" s="113">
      <c r="A416" s="131" t="inlineStr">
        <is>
          <t>CAN ECEVİT</t>
        </is>
      </c>
      <c r="B416" s="131" t="inlineStr">
        <is>
          <t>ESKİİZMİR</t>
        </is>
      </c>
      <c r="C416" s="131" t="n">
        <v>3</v>
      </c>
      <c r="D416" s="131" t="inlineStr">
        <is>
          <t>https://www.google.com/maps/dir/?api=1&amp;origin=38.368138%2C27.097048&amp;destination=38.394301%2C27.105194&amp;travelmode=driving</t>
        </is>
      </c>
      <c r="E416" s="131" t="inlineStr">
        <is>
          <t>Hayır</t>
        </is>
      </c>
      <c r="F416" s="131" t="inlineStr">
        <is>
          <t>ESKİİZMİR</t>
        </is>
      </c>
      <c r="G416" s="131" t="n">
        <v>1.2</v>
      </c>
      <c r="H416" s="131" t="inlineStr">
        <is>
          <t>https://www.google.com/maps/dir/?api=1&amp;origin=38.368138%2C27.097048&amp;destination=38.374534%2C27.107659&amp;travelmode=driving</t>
        </is>
      </c>
      <c r="I416" s="131" t="inlineStr">
        <is>
          <t>AKEVLER</t>
        </is>
      </c>
      <c r="J416" s="131" t="n">
        <v>3</v>
      </c>
      <c r="K416" s="131" t="inlineStr">
        <is>
          <t>https://www.google.com/maps/dir/?api=1&amp;origin=38.368138%2C27.097048&amp;destination=38.394301%2C27.105194&amp;travelmode=driving</t>
        </is>
      </c>
      <c r="L416" s="131" t="inlineStr">
        <is>
          <t>POLİGON</t>
        </is>
      </c>
      <c r="M416" s="131" t="n">
        <v>3.6</v>
      </c>
      <c r="N416" s="131" t="inlineStr">
        <is>
          <t>https://www.google.com/maps/dir/?api=1&amp;origin=38.368138%2C27.097048&amp;destination=38.395182%2C27.075087&amp;travelmode=driving</t>
        </is>
      </c>
      <c r="O416" s="131" t="inlineStr">
        <is>
          <t>Gerçek - Google Places (3974/1 Sk No:3)</t>
        </is>
      </c>
    </row>
    <row r="417" ht="15" customHeight="1" s="113">
      <c r="A417" s="131" t="inlineStr">
        <is>
          <t>MUSTAFA ÖLKER</t>
        </is>
      </c>
      <c r="B417" s="131" t="inlineStr">
        <is>
          <t>ESKİİZMİR</t>
        </is>
      </c>
      <c r="C417" s="131" t="n">
        <v>2.8</v>
      </c>
      <c r="D417" s="131" t="inlineStr">
        <is>
          <t>https://www.google.com/maps/dir/?api=1&amp;origin=38.369432%2C27.104414&amp;destination=38.394301%2C27.105194&amp;travelmode=driving</t>
        </is>
      </c>
      <c r="E417" s="131" t="inlineStr">
        <is>
          <t>Hayır</t>
        </is>
      </c>
      <c r="F417" s="131" t="inlineStr">
        <is>
          <t>ESKİİZMİR</t>
        </is>
      </c>
      <c r="G417" s="131" t="n">
        <v>0.6</v>
      </c>
      <c r="H417" s="131" t="inlineStr">
        <is>
          <t>https://www.google.com/maps/dir/?api=1&amp;origin=38.369432%2C27.104414&amp;destination=38.374534%2C27.107659&amp;travelmode=driving</t>
        </is>
      </c>
      <c r="I417" s="131" t="inlineStr">
        <is>
          <t>AKEVLER</t>
        </is>
      </c>
      <c r="J417" s="131" t="n">
        <v>2.8</v>
      </c>
      <c r="K417" s="131" t="inlineStr">
        <is>
          <t>https://www.google.com/maps/dir/?api=1&amp;origin=38.369432%2C27.104414&amp;destination=38.394301%2C27.105194&amp;travelmode=driving</t>
        </is>
      </c>
      <c r="L417" s="131" t="inlineStr">
        <is>
          <t>BOZYAKA</t>
        </is>
      </c>
      <c r="M417" s="131" t="n">
        <v>3.5</v>
      </c>
      <c r="N417" s="131" t="inlineStr">
        <is>
          <t>https://www.google.com/maps/dir/?api=1&amp;origin=38.369432%2C27.104414&amp;destination=38.397598%2C27.122202&amp;travelmode=driving</t>
        </is>
      </c>
      <c r="O417" s="131" t="inlineStr">
        <is>
          <t>Gerçek - Google Places, mahalle merkezi yaklaşık (Gazi Mah merkezi (yaklaşık))</t>
        </is>
      </c>
    </row>
    <row r="418" ht="15" customHeight="1" s="113">
      <c r="A418" s="131" t="inlineStr">
        <is>
          <t>VOLKAN ÖZDEMİR</t>
        </is>
      </c>
      <c r="B418" s="131" t="inlineStr">
        <is>
          <t>HATAY</t>
        </is>
      </c>
      <c r="C418" s="131" t="n">
        <v>2.7</v>
      </c>
      <c r="D418" s="131" t="inlineStr">
        <is>
          <t>https://www.google.com/maps/dir/?api=1&amp;origin=38.3721%2C27.118059&amp;destination=38.394301%2C27.105194&amp;travelmode=driving</t>
        </is>
      </c>
      <c r="E418" s="131" t="inlineStr">
        <is>
          <t>Hayır</t>
        </is>
      </c>
      <c r="F418" s="131" t="inlineStr">
        <is>
          <t>ESKİİZMİR</t>
        </is>
      </c>
      <c r="G418" s="131" t="n">
        <v>0.9</v>
      </c>
      <c r="H418" s="131" t="inlineStr">
        <is>
          <t>https://www.google.com/maps/dir/?api=1&amp;origin=38.3721%2C27.118059&amp;destination=38.374534%2C27.107659&amp;travelmode=driving</t>
        </is>
      </c>
      <c r="I418" s="131" t="inlineStr">
        <is>
          <t>AKEVLER</t>
        </is>
      </c>
      <c r="J418" s="131" t="n">
        <v>2.7</v>
      </c>
      <c r="K418" s="131" t="inlineStr">
        <is>
          <t>https://www.google.com/maps/dir/?api=1&amp;origin=38.3721%2C27.118059&amp;destination=38.394301%2C27.105194&amp;travelmode=driving</t>
        </is>
      </c>
      <c r="L418" s="131" t="inlineStr">
        <is>
          <t>BUCA</t>
        </is>
      </c>
      <c r="M418" s="131" t="n">
        <v>2.8</v>
      </c>
      <c r="N418" s="131" t="inlineStr">
        <is>
          <t>https://www.google.com/maps/dir/?api=1&amp;origin=38.3721%2C27.118059&amp;destination=38.373039%2C27.150591&amp;travelmode=driving</t>
        </is>
      </c>
      <c r="O418" s="131" t="inlineStr">
        <is>
          <t>Gerçek - Google Places (4907 Sk No:14)</t>
        </is>
      </c>
    </row>
    <row r="419" ht="15" customHeight="1" s="113">
      <c r="A419" s="131" t="inlineStr">
        <is>
          <t>SEVİM MELİSA YÜCE</t>
        </is>
      </c>
      <c r="B419" s="131" t="inlineStr">
        <is>
          <t>HATAY</t>
        </is>
      </c>
      <c r="C419" s="131" t="n">
        <v>1.5</v>
      </c>
      <c r="D419" s="131" t="inlineStr">
        <is>
          <t>https://www.google.com/maps/dir/?api=1&amp;origin=38.38666%2C27.119693&amp;destination=38.394301%2C27.105194&amp;travelmode=driving</t>
        </is>
      </c>
      <c r="E419" s="131" t="inlineStr">
        <is>
          <t>Hayır</t>
        </is>
      </c>
      <c r="F419" s="131" t="inlineStr">
        <is>
          <t>BOZYAKA</t>
        </is>
      </c>
      <c r="G419" s="131" t="n">
        <v>1.2</v>
      </c>
      <c r="H419" s="131" t="inlineStr">
        <is>
          <t>https://www.google.com/maps/dir/?api=1&amp;origin=38.38666%2C27.119693&amp;destination=38.397598%2C27.122202&amp;travelmode=driving</t>
        </is>
      </c>
      <c r="I419" s="131" t="inlineStr">
        <is>
          <t>AKEVLER</t>
        </is>
      </c>
      <c r="J419" s="131" t="n">
        <v>1.5</v>
      </c>
      <c r="K419" s="131" t="inlineStr">
        <is>
          <t>https://www.google.com/maps/dir/?api=1&amp;origin=38.38666%2C27.119693&amp;destination=38.394301%2C27.105194&amp;travelmode=driving</t>
        </is>
      </c>
      <c r="L419" s="131" t="inlineStr">
        <is>
          <t>ESKİİZMİR</t>
        </is>
      </c>
      <c r="M419" s="131" t="n">
        <v>1.7</v>
      </c>
      <c r="N419" s="131" t="inlineStr">
        <is>
          <t>https://www.google.com/maps/dir/?api=1&amp;origin=38.38666%2C27.119693&amp;destination=38.374534%2C27.107659&amp;travelmode=driving</t>
        </is>
      </c>
      <c r="O419" s="131" t="inlineStr">
        <is>
          <t>Gerçek - Google Places (3070 Sk No:17)</t>
        </is>
      </c>
    </row>
    <row r="420" ht="15" customHeight="1" s="113">
      <c r="A420" s="131" t="inlineStr">
        <is>
          <t>ŞEBNEM DEMİR</t>
        </is>
      </c>
      <c r="B420" s="131" t="inlineStr">
        <is>
          <t>HATAY</t>
        </is>
      </c>
      <c r="C420" s="131" t="n">
        <v>10.9</v>
      </c>
      <c r="D420" s="131" t="inlineStr">
        <is>
          <t>https://www.google.com/maps/dir/?api=1&amp;origin=38.38924%2C27.130485&amp;destination=38.392816%2C27.006006&amp;travelmode=driving</t>
        </is>
      </c>
      <c r="E420" s="131" t="inlineStr">
        <is>
          <t>Hayır</t>
        </is>
      </c>
      <c r="F420" s="131" t="inlineStr">
        <is>
          <t>BOZYAKA</t>
        </is>
      </c>
      <c r="G420" s="131" t="n">
        <v>1.2</v>
      </c>
      <c r="H420" s="131" t="inlineStr">
        <is>
          <t>https://www.google.com/maps/dir/?api=1&amp;origin=38.38924%2C27.130485&amp;destination=38.397598%2C27.122202&amp;travelmode=driving</t>
        </is>
      </c>
      <c r="I420" s="131" t="inlineStr">
        <is>
          <t>BUCA2</t>
        </is>
      </c>
      <c r="J420" s="131" t="n">
        <v>1.7</v>
      </c>
      <c r="K420" s="131" t="inlineStr">
        <is>
          <t>https://www.google.com/maps/dir/?api=1&amp;origin=38.38924%2C27.130485&amp;destination=38.394722%2C27.148207&amp;travelmode=driving</t>
        </is>
      </c>
      <c r="L420" s="131" t="inlineStr">
        <is>
          <t>ŞİRİNYER 2</t>
        </is>
      </c>
      <c r="M420" s="131" t="n">
        <v>1.8</v>
      </c>
      <c r="N420" s="131" t="inlineStr">
        <is>
          <t>https://www.google.com/maps/dir/?api=1&amp;origin=38.38924%2C27.130485&amp;destination=38.3911321%2C27.1511743&amp;travelmode=driving</t>
        </is>
      </c>
      <c r="O420" s="131" t="inlineStr">
        <is>
          <t>Gerçek - Google Places (5712 Sk No:49)</t>
        </is>
      </c>
    </row>
    <row r="421" ht="15" customHeight="1" s="113">
      <c r="A421" s="131" t="inlineStr">
        <is>
          <t>ANIL DEMİRSOY</t>
        </is>
      </c>
      <c r="B421" s="131" t="inlineStr">
        <is>
          <t>HATAY</t>
        </is>
      </c>
      <c r="C421" s="131" t="n">
        <v>7.8</v>
      </c>
      <c r="D421" s="131" t="inlineStr">
        <is>
          <t>https://www.google.com/maps/dir/?api=1&amp;origin=38.391054%2C27.095729&amp;destination=38.392816%2C27.006006&amp;travelmode=driving</t>
        </is>
      </c>
      <c r="E421" s="131" t="inlineStr">
        <is>
          <t>Hayır</t>
        </is>
      </c>
      <c r="F421" s="131" t="inlineStr">
        <is>
          <t>AKEVLER</t>
        </is>
      </c>
      <c r="G421" s="131" t="n">
        <v>0.9</v>
      </c>
      <c r="H421" s="131" t="inlineStr">
        <is>
          <t>https://www.google.com/maps/dir/?api=1&amp;origin=38.391054%2C27.095729&amp;destination=38.394301%2C27.105194&amp;travelmode=driving</t>
        </is>
      </c>
      <c r="I421" s="131" t="inlineStr">
        <is>
          <t>GÖZTEPE</t>
        </is>
      </c>
      <c r="J421" s="131" t="n">
        <v>1.2</v>
      </c>
      <c r="K421" s="131" t="inlineStr">
        <is>
          <t>https://www.google.com/maps/dir/?api=1&amp;origin=38.391054%2C27.095729&amp;destination=38.401328%2C27.093267&amp;travelmode=driving</t>
        </is>
      </c>
      <c r="L421" s="131" t="inlineStr">
        <is>
          <t>HATAY</t>
        </is>
      </c>
      <c r="M421" s="131" t="n">
        <v>1.3</v>
      </c>
      <c r="N421" s="131" t="inlineStr">
        <is>
          <t>https://www.google.com/maps/dir/?api=1&amp;origin=38.391054%2C27.095729&amp;destination=38.401482%2C27.101156&amp;travelmode=driving</t>
        </is>
      </c>
      <c r="O421" s="131" t="inlineStr">
        <is>
          <t>Gerçek - Google Places (108/9 Sk No:11)</t>
        </is>
      </c>
    </row>
    <row r="422" ht="15" customHeight="1" s="113">
      <c r="A422" s="131" t="inlineStr">
        <is>
          <t>SİDAL AKIN</t>
        </is>
      </c>
      <c r="B422" s="131" t="inlineStr">
        <is>
          <t>HATAY</t>
        </is>
      </c>
      <c r="C422" s="131" t="n">
        <v>8.4</v>
      </c>
      <c r="D422" s="131" t="inlineStr">
        <is>
          <t>https://www.google.com/maps/dir/?api=1&amp;origin=38.36616%2C27.096264&amp;destination=38.392816%2C27.006006&amp;travelmode=driving</t>
        </is>
      </c>
      <c r="E422" s="131" t="inlineStr">
        <is>
          <t>Hayır</t>
        </is>
      </c>
      <c r="F422" s="131" t="inlineStr">
        <is>
          <t>ESKİİZMİR</t>
        </is>
      </c>
      <c r="G422" s="131" t="n">
        <v>1.4</v>
      </c>
      <c r="H422" s="131" t="inlineStr">
        <is>
          <t>https://www.google.com/maps/dir/?api=1&amp;origin=38.36616%2C27.096264&amp;destination=38.374534%2C27.107659&amp;travelmode=driving</t>
        </is>
      </c>
      <c r="I422" s="131" t="inlineStr">
        <is>
          <t>AKEVLER</t>
        </is>
      </c>
      <c r="J422" s="131" t="n">
        <v>3.2</v>
      </c>
      <c r="K422" s="131" t="inlineStr">
        <is>
          <t>https://www.google.com/maps/dir/?api=1&amp;origin=38.36616%2C27.096264&amp;destination=38.394301%2C27.105194&amp;travelmode=driving</t>
        </is>
      </c>
      <c r="L422" s="131" t="inlineStr">
        <is>
          <t>POLİGON</t>
        </is>
      </c>
      <c r="M422" s="131" t="n">
        <v>3.7</v>
      </c>
      <c r="N422" s="131" t="inlineStr">
        <is>
          <t>https://www.google.com/maps/dir/?api=1&amp;origin=38.36616%2C27.096264&amp;destination=38.395182%2C27.075087&amp;travelmode=driving</t>
        </is>
      </c>
      <c r="O422" s="131" t="inlineStr">
        <is>
          <t>Gerçek - Google Places (3961/2 Sk No:16)</t>
        </is>
      </c>
    </row>
    <row r="423" ht="15" customHeight="1" s="113">
      <c r="A423" s="131" t="inlineStr">
        <is>
          <t>ŞÜKRAN AKAN</t>
        </is>
      </c>
      <c r="B423" s="131" t="inlineStr">
        <is>
          <t>HATAY</t>
        </is>
      </c>
      <c r="C423" s="131" t="n">
        <v>11.6</v>
      </c>
      <c r="D423" s="131" t="inlineStr">
        <is>
          <t>https://www.google.com/maps/dir/?api=1&amp;origin=38.413095%2C27.136758&amp;destination=38.392816%2C27.006006&amp;travelmode=driving</t>
        </is>
      </c>
      <c r="E423" s="131" t="inlineStr">
        <is>
          <t>Hayır</t>
        </is>
      </c>
      <c r="F423" s="131" t="inlineStr">
        <is>
          <t>YAPICIOĞLU</t>
        </is>
      </c>
      <c r="G423" s="131" t="n">
        <v>0.2</v>
      </c>
      <c r="H423" s="131" t="inlineStr">
        <is>
          <t>https://www.google.com/maps/dir/?api=1&amp;origin=38.413095%2C27.136758&amp;destination=38.41192%2C27.135689&amp;travelmode=driving</t>
        </is>
      </c>
      <c r="I423" s="131" t="inlineStr">
        <is>
          <t>İZMİRSPOR</t>
        </is>
      </c>
      <c r="J423" s="131" t="n">
        <v>1.9</v>
      </c>
      <c r="K423" s="131" t="inlineStr">
        <is>
          <t>https://www.google.com/maps/dir/?api=1&amp;origin=38.413095%2C27.136758&amp;destination=38.403691%2C27.119105&amp;travelmode=driving</t>
        </is>
      </c>
      <c r="L423" s="131" t="inlineStr">
        <is>
          <t>BOZYAKA</t>
        </is>
      </c>
      <c r="M423" s="131" t="n">
        <v>2.1</v>
      </c>
      <c r="N423" s="131" t="inlineStr">
        <is>
          <t>https://www.google.com/maps/dir/?api=1&amp;origin=38.413095%2C27.136758&amp;destination=38.397598%2C27.122202&amp;travelmode=driving</t>
        </is>
      </c>
      <c r="O423" s="131" t="inlineStr">
        <is>
          <t>Gerçek - Google Places (742 Sk No:95)</t>
        </is>
      </c>
    </row>
    <row r="424" ht="15" customHeight="1" s="113">
      <c r="A424" s="131" t="inlineStr">
        <is>
          <t>OSMAN YALÇIN</t>
        </is>
      </c>
      <c r="B424" s="131" t="inlineStr">
        <is>
          <t>HATAY</t>
        </is>
      </c>
      <c r="C424" s="131" t="n">
        <v>9.300000000000001</v>
      </c>
      <c r="D424" s="131" t="inlineStr">
        <is>
          <t>https://www.google.com/maps/dir/?api=1&amp;origin=38.394625%2C27.112427&amp;destination=38.392816%2C27.006006&amp;travelmode=driving</t>
        </is>
      </c>
      <c r="E424" s="131" t="inlineStr">
        <is>
          <t>Hayır</t>
        </is>
      </c>
      <c r="F424" s="131" t="inlineStr">
        <is>
          <t>AKEVLER</t>
        </is>
      </c>
      <c r="G424" s="131" t="n">
        <v>0.6</v>
      </c>
      <c r="H424" s="131" t="inlineStr">
        <is>
          <t>https://www.google.com/maps/dir/?api=1&amp;origin=38.394625%2C27.112427&amp;destination=38.394301%2C27.105194&amp;travelmode=driving</t>
        </is>
      </c>
      <c r="I424" s="131" t="inlineStr">
        <is>
          <t>BOZYAKA</t>
        </is>
      </c>
      <c r="J424" s="131" t="n">
        <v>0.9</v>
      </c>
      <c r="K424" s="131" t="inlineStr">
        <is>
          <t>https://www.google.com/maps/dir/?api=1&amp;origin=38.394625%2C27.112427&amp;destination=38.397598%2C27.122202&amp;travelmode=driving</t>
        </is>
      </c>
      <c r="L424" s="131" t="inlineStr">
        <is>
          <t>İZMİRSPOR</t>
        </is>
      </c>
      <c r="M424" s="131" t="n">
        <v>1.2</v>
      </c>
      <c r="N424" s="131" t="inlineStr">
        <is>
          <t>https://www.google.com/maps/dir/?api=1&amp;origin=38.394625%2C27.112427&amp;destination=38.403691%2C27.119105&amp;travelmode=driving</t>
        </is>
      </c>
      <c r="O424" s="131" t="inlineStr">
        <is>
          <t>Gerçek - Google Places (Yıldız Cd No:123)</t>
        </is>
      </c>
    </row>
    <row r="425" ht="15" customHeight="1" s="113">
      <c r="A425" s="131" t="inlineStr">
        <is>
          <t>OZAN TURGUT</t>
        </is>
      </c>
      <c r="B425" s="131" t="inlineStr">
        <is>
          <t>HATAY</t>
        </is>
      </c>
      <c r="C425" s="131" t="n">
        <v>8.5</v>
      </c>
      <c r="D425" s="131" t="inlineStr">
        <is>
          <t>https://www.google.com/maps/dir/?api=1&amp;origin=38.40024%2C27.102673&amp;destination=38.392816%2C27.006006&amp;travelmode=driving</t>
        </is>
      </c>
      <c r="E425" s="131" t="inlineStr">
        <is>
          <t>Hayır</t>
        </is>
      </c>
      <c r="F425" s="131" t="inlineStr">
        <is>
          <t>HATAY</t>
        </is>
      </c>
      <c r="G425" s="131" t="n">
        <v>0.2</v>
      </c>
      <c r="H425" s="131" t="inlineStr">
        <is>
          <t>https://www.google.com/maps/dir/?api=1&amp;origin=38.40024%2C27.102673&amp;destination=38.401482%2C27.101156&amp;travelmode=driving</t>
        </is>
      </c>
      <c r="I425" s="131" t="inlineStr">
        <is>
          <t>AKEVLER</t>
        </is>
      </c>
      <c r="J425" s="131" t="n">
        <v>0.7</v>
      </c>
      <c r="K425" s="131" t="inlineStr">
        <is>
          <t>https://www.google.com/maps/dir/?api=1&amp;origin=38.40024%2C27.102673&amp;destination=38.394301%2C27.105194&amp;travelmode=driving</t>
        </is>
      </c>
      <c r="L425" s="131" t="inlineStr">
        <is>
          <t>GÖZTEPE</t>
        </is>
      </c>
      <c r="M425" s="131" t="n">
        <v>0.8</v>
      </c>
      <c r="N425" s="131" t="inlineStr">
        <is>
          <t>https://www.google.com/maps/dir/?api=1&amp;origin=38.40024%2C27.102673&amp;destination=38.401328%2C27.093267&amp;travelmode=driving</t>
        </is>
      </c>
      <c r="O425" s="131" t="inlineStr">
        <is>
          <t>Gerçek - Google Places (168 Sk No:63)</t>
        </is>
      </c>
    </row>
    <row r="426" ht="15" customHeight="1" s="113">
      <c r="A426" s="131" t="inlineStr">
        <is>
          <t>YUSUF GÜLEŞ</t>
        </is>
      </c>
      <c r="B426" s="131" t="inlineStr">
        <is>
          <t>HATAY</t>
        </is>
      </c>
      <c r="C426" s="131" t="n">
        <v>10.8</v>
      </c>
      <c r="D426" s="131" t="inlineStr">
        <is>
          <t>https://www.google.com/maps/dir/?api=1&amp;origin=38.389025%2C27.130106&amp;destination=38.392816%2C27.006006&amp;travelmode=driving</t>
        </is>
      </c>
      <c r="E426" s="131" t="inlineStr">
        <is>
          <t>Hayır</t>
        </is>
      </c>
      <c r="F426" s="131" t="inlineStr">
        <is>
          <t>BOZYAKA</t>
        </is>
      </c>
      <c r="G426" s="131" t="n">
        <v>1.2</v>
      </c>
      <c r="H426" s="131" t="inlineStr">
        <is>
          <t>https://www.google.com/maps/dir/?api=1&amp;origin=38.389025%2C27.130106&amp;destination=38.397598%2C27.122202&amp;travelmode=driving</t>
        </is>
      </c>
      <c r="I426" s="131" t="inlineStr">
        <is>
          <t>BUCA2</t>
        </is>
      </c>
      <c r="J426" s="131" t="n">
        <v>1.7</v>
      </c>
      <c r="K426" s="131" t="inlineStr">
        <is>
          <t>https://www.google.com/maps/dir/?api=1&amp;origin=38.389025%2C27.130106&amp;destination=38.394722%2C27.148207&amp;travelmode=driving</t>
        </is>
      </c>
      <c r="L426" s="131" t="inlineStr">
        <is>
          <t>ŞİRİNYER 2</t>
        </is>
      </c>
      <c r="M426" s="131" t="n">
        <v>1.9</v>
      </c>
      <c r="N426" s="131" t="inlineStr">
        <is>
          <t>https://www.google.com/maps/dir/?api=1&amp;origin=38.389025%2C27.130106&amp;destination=38.3911321%2C27.1511743&amp;travelmode=driving</t>
        </is>
      </c>
      <c r="O426" s="131" t="inlineStr">
        <is>
          <t>Gerçek - Google Places (5695 Sk No:21)</t>
        </is>
      </c>
    </row>
    <row r="427" ht="15" customHeight="1" s="113">
      <c r="A427" s="131" t="inlineStr">
        <is>
          <t>YASEMİN DEMİREL</t>
        </is>
      </c>
      <c r="B427" s="131" t="inlineStr">
        <is>
          <t>ŞİRİNYER</t>
        </is>
      </c>
      <c r="C427" s="131" t="n">
        <v>13.7</v>
      </c>
      <c r="D427" s="131" t="inlineStr">
        <is>
          <t>https://www.google.com/maps/dir/?api=1&amp;origin=38.399732%2C27.163044&amp;destination=38.392816%2C27.006006&amp;travelmode=driving</t>
        </is>
      </c>
      <c r="E427" s="131" t="inlineStr">
        <is>
          <t>Hayır</t>
        </is>
      </c>
      <c r="F427" s="131" t="inlineStr">
        <is>
          <t>ŞİRİNYER</t>
        </is>
      </c>
      <c r="G427" s="131" t="n">
        <v>0.7</v>
      </c>
      <c r="H427" s="131" t="inlineStr">
        <is>
          <t>https://www.google.com/maps/dir/?api=1&amp;origin=38.399732%2C27.163044&amp;destination=38.399377%2C27.155469&amp;travelmode=driving</t>
        </is>
      </c>
      <c r="I427" s="131" t="inlineStr">
        <is>
          <t>BUCA2</t>
        </is>
      </c>
      <c r="J427" s="131" t="n">
        <v>1.4</v>
      </c>
      <c r="K427" s="131" t="inlineStr">
        <is>
          <t>https://www.google.com/maps/dir/?api=1&amp;origin=38.399732%2C27.163044&amp;destination=38.394722%2C27.148207&amp;travelmode=driving</t>
        </is>
      </c>
      <c r="L427" s="131" t="inlineStr">
        <is>
          <t>ŞİRİNYER 2</t>
        </is>
      </c>
      <c r="M427" s="131" t="n">
        <v>1.4</v>
      </c>
      <c r="N427" s="131" t="inlineStr">
        <is>
          <t>https://www.google.com/maps/dir/?api=1&amp;origin=38.399732%2C27.163044&amp;destination=38.3911321%2C27.1511743&amp;travelmode=driving</t>
        </is>
      </c>
      <c r="O427" s="131" t="inlineStr">
        <is>
          <t>Gerçek - Google Places (874/1 Sk No:8)</t>
        </is>
      </c>
    </row>
    <row r="428" ht="15" customHeight="1" s="113">
      <c r="A428" s="131" t="inlineStr">
        <is>
          <t>ÖZLEM TÜL</t>
        </is>
      </c>
      <c r="B428" s="131" t="inlineStr">
        <is>
          <t>ŞİRİNYER</t>
        </is>
      </c>
      <c r="C428" s="131" t="n">
        <v>24.8</v>
      </c>
      <c r="D428" s="131" t="inlineStr">
        <is>
          <t>https://www.google.com/maps/dir/?api=1&amp;origin=38.491%2C27.262&amp;destination=38.392816%2C27.006006&amp;travelmode=driving</t>
        </is>
      </c>
      <c r="E428" s="131" t="inlineStr">
        <is>
          <t>Hayır</t>
        </is>
      </c>
      <c r="F428" s="131" t="inlineStr">
        <is>
          <t>OSMANGAZİ</t>
        </is>
      </c>
      <c r="G428" s="131" t="n">
        <v>6.5</v>
      </c>
      <c r="H428" s="131" t="inlineStr">
        <is>
          <t>https://www.google.com/maps/dir/?api=1&amp;origin=38.491%2C27.262&amp;destination=38.464877%2C27.194834&amp;travelmode=driving</t>
        </is>
      </c>
      <c r="I428" s="131" t="inlineStr">
        <is>
          <t>MANAVKUYU</t>
        </is>
      </c>
      <c r="J428" s="131" t="n">
        <v>7.6</v>
      </c>
      <c r="K428" s="131" t="inlineStr">
        <is>
          <t>https://www.google.com/maps/dir/?api=1&amp;origin=38.491%2C27.262&amp;destination=38.4625711%2C27.1824038&amp;travelmode=driving</t>
        </is>
      </c>
      <c r="L428" s="131" t="inlineStr">
        <is>
          <t>YEŞİLOVA</t>
        </is>
      </c>
      <c r="M428" s="131" t="n">
        <v>7.8</v>
      </c>
      <c r="N428" s="131" t="inlineStr">
        <is>
          <t>https://www.google.com/maps/dir/?api=1&amp;origin=38.491%2C27.262&amp;destination=38.436005%2C27.206807&amp;travelmode=driving</t>
        </is>
      </c>
      <c r="O428" s="131" t="inlineStr">
        <is>
          <t>Dummy - değiştiriniz</t>
        </is>
      </c>
    </row>
    <row r="429" ht="15" customHeight="1" s="113">
      <c r="A429" s="131" t="inlineStr">
        <is>
          <t>ZEYNEP KORKMAZ</t>
        </is>
      </c>
      <c r="B429" s="131" t="inlineStr">
        <is>
          <t>ŞİRİNYER</t>
        </is>
      </c>
      <c r="C429" s="131" t="n">
        <v>12.5</v>
      </c>
      <c r="D429" s="131" t="inlineStr">
        <is>
          <t>https://www.google.com/maps/dir/?api=1&amp;origin=38.415064%2C27.146586&amp;destination=38.392816%2C27.006006&amp;travelmode=driving</t>
        </is>
      </c>
      <c r="E429" s="131" t="inlineStr">
        <is>
          <t>Hayır</t>
        </is>
      </c>
      <c r="F429" s="131" t="inlineStr">
        <is>
          <t>YAPICIOĞLU</t>
        </is>
      </c>
      <c r="G429" s="131" t="n">
        <v>1</v>
      </c>
      <c r="H429" s="131" t="inlineStr">
        <is>
          <t>https://www.google.com/maps/dir/?api=1&amp;origin=38.415064%2C27.146586&amp;destination=38.41192%2C27.135689&amp;travelmode=driving</t>
        </is>
      </c>
      <c r="I429" s="131" t="inlineStr">
        <is>
          <t>HAL DEPO</t>
        </is>
      </c>
      <c r="J429" s="131" t="n">
        <v>1.9</v>
      </c>
      <c r="K429" s="131" t="inlineStr">
        <is>
          <t>https://www.google.com/maps/dir/?api=1&amp;origin=38.415064%2C27.146586&amp;destination=38.412%2C27.168&amp;travelmode=driving</t>
        </is>
      </c>
      <c r="L429" s="131" t="inlineStr">
        <is>
          <t>ŞİRİNYER</t>
        </is>
      </c>
      <c r="M429" s="131" t="n">
        <v>1.9</v>
      </c>
      <c r="N429" s="131" t="inlineStr">
        <is>
          <t>https://www.google.com/maps/dir/?api=1&amp;origin=38.415064%2C27.146586&amp;destination=38.399377%2C27.155469&amp;travelmode=driving</t>
        </is>
      </c>
      <c r="O429" s="131" t="inlineStr">
        <is>
          <t>Gerçek - Google Places (5250 Sk No:19)</t>
        </is>
      </c>
    </row>
    <row r="430" ht="15" customHeight="1" s="113">
      <c r="A430" s="131" t="inlineStr">
        <is>
          <t>BERFİN ÖNCEL</t>
        </is>
      </c>
      <c r="B430" s="131" t="inlineStr">
        <is>
          <t>ŞİRİNYER</t>
        </is>
      </c>
      <c r="C430" s="131" t="n">
        <v>8</v>
      </c>
      <c r="D430" s="131" t="inlineStr">
        <is>
          <t>https://www.google.com/maps/dir/?api=1&amp;origin=38.39422%2C27.148684&amp;destination=38.385072%2C27.057448&amp;travelmode=driving</t>
        </is>
      </c>
      <c r="E430" s="131" t="inlineStr">
        <is>
          <t>Hayır</t>
        </is>
      </c>
      <c r="F430" s="131" t="inlineStr">
        <is>
          <t>BUCA2</t>
        </is>
      </c>
      <c r="G430" s="131" t="n">
        <v>0.1</v>
      </c>
      <c r="H430" s="131" t="inlineStr">
        <is>
          <t>https://www.google.com/maps/dir/?api=1&amp;origin=38.39422%2C27.148684&amp;destination=38.394722%2C27.148207&amp;travelmode=driving</t>
        </is>
      </c>
      <c r="I430" s="131" t="inlineStr">
        <is>
          <t>ŞİRİNYER 2</t>
        </is>
      </c>
      <c r="J430" s="131" t="n">
        <v>0.4</v>
      </c>
      <c r="K430" s="131" t="inlineStr">
        <is>
          <t>https://www.google.com/maps/dir/?api=1&amp;origin=38.39422%2C27.148684&amp;destination=38.3911321%2C27.1511743&amp;travelmode=driving</t>
        </is>
      </c>
      <c r="L430" s="131" t="inlineStr">
        <is>
          <t>ŞİRİNYER</t>
        </is>
      </c>
      <c r="M430" s="131" t="n">
        <v>0.8</v>
      </c>
      <c r="N430" s="131" t="inlineStr">
        <is>
          <t>https://www.google.com/maps/dir/?api=1&amp;origin=38.39422%2C27.148684&amp;destination=38.399377%2C27.155469&amp;travelmode=driving</t>
        </is>
      </c>
      <c r="O430" s="131" t="inlineStr">
        <is>
          <t>Gerçek - Google Places (391 Sk No:4)</t>
        </is>
      </c>
    </row>
    <row r="431" ht="15" customHeight="1" s="113">
      <c r="A431" s="131" t="inlineStr">
        <is>
          <t>YASEMİN KARAGÖZ</t>
        </is>
      </c>
      <c r="B431" s="131" t="inlineStr">
        <is>
          <t>ŞİRİNYER</t>
        </is>
      </c>
      <c r="C431" s="131" t="n">
        <v>10.2</v>
      </c>
      <c r="D431" s="131" t="inlineStr">
        <is>
          <t>https://www.google.com/maps/dir/?api=1&amp;origin=38.462057%2C27.121756&amp;destination=38.385072%2C27.057448&amp;travelmode=driving</t>
        </is>
      </c>
      <c r="E431" s="131" t="inlineStr">
        <is>
          <t>Hayır</t>
        </is>
      </c>
      <c r="F431" s="131" t="inlineStr">
        <is>
          <t>KARŞIYAKA-1</t>
        </is>
      </c>
      <c r="G431" s="131" t="n">
        <v>1</v>
      </c>
      <c r="H431" s="131" t="inlineStr">
        <is>
          <t>https://www.google.com/maps/dir/?api=1&amp;origin=38.462057%2C27.121756&amp;destination=38.465171%2C27.111266&amp;travelmode=driving</t>
        </is>
      </c>
      <c r="I431" s="131" t="inlineStr">
        <is>
          <t>BAYRAKLI</t>
        </is>
      </c>
      <c r="J431" s="131" t="n">
        <v>1.1</v>
      </c>
      <c r="K431" s="131" t="inlineStr">
        <is>
          <t>https://www.google.com/maps/dir/?api=1&amp;origin=38.462057%2C27.121756&amp;destination=38.471686%2C27.11778&amp;travelmode=driving</t>
        </is>
      </c>
      <c r="L431" s="131" t="inlineStr">
        <is>
          <t>DEDEBAŞI</t>
        </is>
      </c>
      <c r="M431" s="131" t="n">
        <v>1.5</v>
      </c>
      <c r="N431" s="131" t="inlineStr">
        <is>
          <t>https://www.google.com/maps/dir/?api=1&amp;origin=38.462057%2C27.121756&amp;destination=38.470404%2C27.108413&amp;travelmode=driving</t>
        </is>
      </c>
      <c r="O431" s="131" t="inlineStr">
        <is>
          <t>Gerçek - Google Places (1864 Sk No:12)</t>
        </is>
      </c>
    </row>
    <row r="432" ht="15" customHeight="1" s="113">
      <c r="A432" s="131" t="inlineStr">
        <is>
          <t>AHMET TURŞAK</t>
        </is>
      </c>
      <c r="B432" s="131" t="inlineStr">
        <is>
          <t>ŞİRİNYER</t>
        </is>
      </c>
      <c r="C432" s="131" t="n">
        <v>8.800000000000001</v>
      </c>
      <c r="D432" s="131" t="inlineStr">
        <is>
          <t>https://www.google.com/maps/dir/?api=1&amp;origin=38.412542%2C27.152569&amp;destination=38.385072%2C27.057448&amp;travelmode=driving</t>
        </is>
      </c>
      <c r="E432" s="131" t="inlineStr">
        <is>
          <t>Hayır</t>
        </is>
      </c>
      <c r="F432" s="131" t="inlineStr">
        <is>
          <t>HAL DEPO</t>
        </is>
      </c>
      <c r="G432" s="131" t="n">
        <v>1.3</v>
      </c>
      <c r="H432" s="131" t="inlineStr">
        <is>
          <t>https://www.google.com/maps/dir/?api=1&amp;origin=38.412542%2C27.152569&amp;destination=38.412%2C27.168&amp;travelmode=driving</t>
        </is>
      </c>
      <c r="I432" s="131" t="inlineStr">
        <is>
          <t>YAPICIOĞLU</t>
        </is>
      </c>
      <c r="J432" s="131" t="n">
        <v>1.5</v>
      </c>
      <c r="K432" s="131" t="inlineStr">
        <is>
          <t>https://www.google.com/maps/dir/?api=1&amp;origin=38.412542%2C27.152569&amp;destination=38.41192%2C27.135689&amp;travelmode=driving</t>
        </is>
      </c>
      <c r="L432" s="131" t="inlineStr">
        <is>
          <t>ŞİRİNYER</t>
        </is>
      </c>
      <c r="M432" s="131" t="n">
        <v>1.5</v>
      </c>
      <c r="N432" s="131" t="inlineStr">
        <is>
          <t>https://www.google.com/maps/dir/?api=1&amp;origin=38.412542%2C27.152569&amp;destination=38.399377%2C27.155469&amp;travelmode=driving</t>
        </is>
      </c>
      <c r="O432" s="131" t="inlineStr">
        <is>
          <t>Gerçek - Google Places (5312 Sk No:13)</t>
        </is>
      </c>
    </row>
    <row r="433" ht="15" customHeight="1" s="113">
      <c r="A433" s="131" t="inlineStr">
        <is>
          <t>ANIL ZORLU</t>
        </is>
      </c>
      <c r="B433" s="131" t="inlineStr">
        <is>
          <t>ŞİRİNYER</t>
        </is>
      </c>
      <c r="C433" s="131" t="n">
        <v>4.3</v>
      </c>
      <c r="D433" s="131" t="inlineStr">
        <is>
          <t>https://www.google.com/maps/dir/?api=1&amp;origin=38.386912%2C27.107062&amp;destination=38.385072%2C27.057448&amp;travelmode=driving</t>
        </is>
      </c>
      <c r="E433" s="131" t="inlineStr">
        <is>
          <t>Hayır</t>
        </is>
      </c>
      <c r="F433" s="131" t="inlineStr">
        <is>
          <t>AKEVLER</t>
        </is>
      </c>
      <c r="G433" s="131" t="n">
        <v>0.8</v>
      </c>
      <c r="H433" s="131" t="inlineStr">
        <is>
          <t>https://www.google.com/maps/dir/?api=1&amp;origin=38.386912%2C27.107062&amp;destination=38.394301%2C27.105194&amp;travelmode=driving</t>
        </is>
      </c>
      <c r="I433" s="131" t="inlineStr">
        <is>
          <t>ESKİİZMİR</t>
        </is>
      </c>
      <c r="J433" s="131" t="n">
        <v>1.4</v>
      </c>
      <c r="K433" s="131" t="inlineStr">
        <is>
          <t>https://www.google.com/maps/dir/?api=1&amp;origin=38.386912%2C27.107062&amp;destination=38.374534%2C27.107659&amp;travelmode=driving</t>
        </is>
      </c>
      <c r="L433" s="131" t="inlineStr">
        <is>
          <t>HATAY</t>
        </is>
      </c>
      <c r="M433" s="131" t="n">
        <v>1.7</v>
      </c>
      <c r="N433" s="131" t="inlineStr">
        <is>
          <t>https://www.google.com/maps/dir/?api=1&amp;origin=38.386912%2C27.107062&amp;destination=38.401482%2C27.101156&amp;travelmode=driving</t>
        </is>
      </c>
      <c r="O433" s="131" t="inlineStr">
        <is>
          <t>Gerçek - Google Places (9306/2 Sk civarı)</t>
        </is>
      </c>
    </row>
    <row r="434" ht="15" customHeight="1" s="113">
      <c r="A434" s="131" t="inlineStr">
        <is>
          <t>SELVİNAZ TOSUN</t>
        </is>
      </c>
      <c r="B434" s="131" t="inlineStr">
        <is>
          <t>ŞİRİNYER</t>
        </is>
      </c>
      <c r="C434" s="131" t="n">
        <v>8.1</v>
      </c>
      <c r="D434" s="131" t="inlineStr">
        <is>
          <t>https://www.google.com/maps/dir/?api=1&amp;origin=38.400614%2C27.148095&amp;destination=38.385072%2C27.057448&amp;travelmode=driving</t>
        </is>
      </c>
      <c r="E434" s="131" t="inlineStr">
        <is>
          <t>Hayır</t>
        </is>
      </c>
      <c r="F434" s="131" t="inlineStr">
        <is>
          <t>BUCA2</t>
        </is>
      </c>
      <c r="G434" s="131" t="n">
        <v>0.7</v>
      </c>
      <c r="H434" s="131" t="inlineStr">
        <is>
          <t>https://www.google.com/maps/dir/?api=1&amp;origin=38.400614%2C27.148095&amp;destination=38.394722%2C27.148207&amp;travelmode=driving</t>
        </is>
      </c>
      <c r="I434" s="131" t="inlineStr">
        <is>
          <t>ŞİRİNYER</t>
        </is>
      </c>
      <c r="J434" s="131" t="n">
        <v>0.7</v>
      </c>
      <c r="K434" s="131" t="inlineStr">
        <is>
          <t>https://www.google.com/maps/dir/?api=1&amp;origin=38.400614%2C27.148095&amp;destination=38.399377%2C27.155469&amp;travelmode=driving</t>
        </is>
      </c>
      <c r="L434" s="131" t="inlineStr">
        <is>
          <t>ŞİRİNYER 2</t>
        </is>
      </c>
      <c r="M434" s="131" t="n">
        <v>1.1</v>
      </c>
      <c r="N434" s="131" t="inlineStr">
        <is>
          <t>https://www.google.com/maps/dir/?api=1&amp;origin=38.400614%2C27.148095&amp;destination=38.3911321%2C27.1511743&amp;travelmode=driving</t>
        </is>
      </c>
      <c r="O434" s="131" t="inlineStr">
        <is>
          <t>Gerçek - Google Places (431/3 Sk No:6)</t>
        </is>
      </c>
    </row>
    <row r="435" ht="15" customHeight="1" s="113">
      <c r="A435" s="131" t="inlineStr">
        <is>
          <t>GAMZE EKİNCİ</t>
        </is>
      </c>
      <c r="B435" s="131" t="inlineStr">
        <is>
          <t>ŞİRİNYER</t>
        </is>
      </c>
      <c r="C435" s="131" t="n">
        <v>8.300000000000001</v>
      </c>
      <c r="D435" s="131" t="inlineStr">
        <is>
          <t>https://www.google.com/maps/dir/?api=1&amp;origin=38.395724%2C27.151974&amp;destination=38.385072%2C27.057448&amp;travelmode=driving</t>
        </is>
      </c>
      <c r="E435" s="131" t="inlineStr">
        <is>
          <t>Hayır</t>
        </is>
      </c>
      <c r="F435" s="131" t="inlineStr">
        <is>
          <t>BUCA2</t>
        </is>
      </c>
      <c r="G435" s="131" t="n">
        <v>0.3</v>
      </c>
      <c r="H435" s="131" t="inlineStr">
        <is>
          <t>https://www.google.com/maps/dir/?api=1&amp;origin=38.395724%2C27.151974&amp;destination=38.394722%2C27.148207&amp;travelmode=driving</t>
        </is>
      </c>
      <c r="I435" s="131" t="inlineStr">
        <is>
          <t>ŞİRİNYER</t>
        </is>
      </c>
      <c r="J435" s="131" t="n">
        <v>0.5</v>
      </c>
      <c r="K435" s="131" t="inlineStr">
        <is>
          <t>https://www.google.com/maps/dir/?api=1&amp;origin=38.395724%2C27.151974&amp;destination=38.399377%2C27.155469&amp;travelmode=driving</t>
        </is>
      </c>
      <c r="L435" s="131" t="inlineStr">
        <is>
          <t>ŞİRİNYER 2</t>
        </is>
      </c>
      <c r="M435" s="131" t="n">
        <v>0.5</v>
      </c>
      <c r="N435" s="131" t="inlineStr">
        <is>
          <t>https://www.google.com/maps/dir/?api=1&amp;origin=38.395724%2C27.151974&amp;destination=38.3911321%2C27.1511743&amp;travelmode=driving</t>
        </is>
      </c>
      <c r="O435" s="131" t="inlineStr">
        <is>
          <t>Gerçek - Google Places (390 Sk No:6)</t>
        </is>
      </c>
    </row>
    <row r="436" ht="15" customHeight="1" s="113">
      <c r="A436" s="131" t="inlineStr">
        <is>
          <t>MEHMET KIRIŞ</t>
        </is>
      </c>
      <c r="B436" s="131" t="inlineStr">
        <is>
          <t>ŞİRİNYER</t>
        </is>
      </c>
      <c r="C436" s="131" t="n">
        <v>5.7</v>
      </c>
      <c r="D436" s="131" t="inlineStr">
        <is>
          <t>https://www.google.com/maps/dir/?api=1&amp;origin=38.394719%2C27.121755&amp;destination=38.385072%2C27.057448&amp;travelmode=driving</t>
        </is>
      </c>
      <c r="E436" s="131" t="inlineStr">
        <is>
          <t>Hayır</t>
        </is>
      </c>
      <c r="F436" s="131" t="inlineStr">
        <is>
          <t>BOZYAKA</t>
        </is>
      </c>
      <c r="G436" s="131" t="n">
        <v>0.3</v>
      </c>
      <c r="H436" s="131" t="inlineStr">
        <is>
          <t>https://www.google.com/maps/dir/?api=1&amp;origin=38.394719%2C27.121755&amp;destination=38.397598%2C27.122202&amp;travelmode=driving</t>
        </is>
      </c>
      <c r="I436" s="131" t="inlineStr">
        <is>
          <t>İZMİRSPOR</t>
        </is>
      </c>
      <c r="J436" s="131" t="n">
        <v>1</v>
      </c>
      <c r="K436" s="131" t="inlineStr">
        <is>
          <t>https://www.google.com/maps/dir/?api=1&amp;origin=38.394719%2C27.121755&amp;destination=38.403691%2C27.119105&amp;travelmode=driving</t>
        </is>
      </c>
      <c r="L436" s="131" t="inlineStr">
        <is>
          <t>AKEVLER</t>
        </is>
      </c>
      <c r="M436" s="131" t="n">
        <v>1.4</v>
      </c>
      <c r="N436" s="131" t="inlineStr">
        <is>
          <t>https://www.google.com/maps/dir/?api=1&amp;origin=38.394719%2C27.121755&amp;destination=38.394301%2C27.105194&amp;travelmode=driving</t>
        </is>
      </c>
      <c r="O436" s="131" t="inlineStr">
        <is>
          <t>Gerçek - Google Places (2975 Sk No:1)</t>
        </is>
      </c>
    </row>
    <row r="437" ht="15" customHeight="1" s="113">
      <c r="A437" s="131" t="inlineStr">
        <is>
          <t>MEHMET DAĞ</t>
        </is>
      </c>
      <c r="B437" s="131" t="inlineStr">
        <is>
          <t>ŞİRİNYER</t>
        </is>
      </c>
      <c r="C437" s="131" t="n">
        <v>19.5</v>
      </c>
      <c r="D437" s="131" t="inlineStr">
        <is>
          <t>https://www.google.com/maps/dir/?api=1&amp;origin=38.476%2C27.249&amp;destination=38.385072%2C27.057448&amp;travelmode=driving</t>
        </is>
      </c>
      <c r="E437" s="131" t="inlineStr">
        <is>
          <t>Hayır</t>
        </is>
      </c>
      <c r="F437" s="131" t="inlineStr">
        <is>
          <t>OSMANGAZİ</t>
        </is>
      </c>
      <c r="G437" s="131" t="n">
        <v>4.9</v>
      </c>
      <c r="H437" s="131" t="inlineStr">
        <is>
          <t>https://www.google.com/maps/dir/?api=1&amp;origin=38.476%2C27.249&amp;destination=38.464877%2C27.194834&amp;travelmode=driving</t>
        </is>
      </c>
      <c r="I437" s="131" t="inlineStr">
        <is>
          <t>YEŞİLOVA</t>
        </is>
      </c>
      <c r="J437" s="131" t="n">
        <v>5.8</v>
      </c>
      <c r="K437" s="131" t="inlineStr">
        <is>
          <t>https://www.google.com/maps/dir/?api=1&amp;origin=38.476%2C27.249&amp;destination=38.436005%2C27.206807&amp;travelmode=driving</t>
        </is>
      </c>
      <c r="L437" s="131" t="inlineStr">
        <is>
          <t>MANAVKUYU</t>
        </is>
      </c>
      <c r="M437" s="131" t="n">
        <v>6</v>
      </c>
      <c r="N437" s="131" t="inlineStr">
        <is>
          <t>https://www.google.com/maps/dir/?api=1&amp;origin=38.476%2C27.249&amp;destination=38.4625711%2C27.1824038&amp;travelmode=driving</t>
        </is>
      </c>
      <c r="O437" s="131" t="inlineStr">
        <is>
          <t>Dummy - değiştiriniz</t>
        </is>
      </c>
    </row>
    <row r="438" ht="15" customHeight="1" s="113">
      <c r="A438" s="131" t="inlineStr">
        <is>
          <t>SEYFETTİN DAŞ</t>
        </is>
      </c>
      <c r="B438" s="131" t="inlineStr">
        <is>
          <t>ŞİRİNYER</t>
        </is>
      </c>
      <c r="C438" s="131" t="n">
        <v>8.6</v>
      </c>
      <c r="D438" s="131" t="inlineStr">
        <is>
          <t>https://www.google.com/maps/dir/?api=1&amp;origin=38.415852%2C27.147553&amp;destination=38.385072%2C27.057448&amp;travelmode=driving</t>
        </is>
      </c>
      <c r="E438" s="131" t="inlineStr">
        <is>
          <t>Hayır</t>
        </is>
      </c>
      <c r="F438" s="131" t="inlineStr">
        <is>
          <t>YAPICIOĞLU</t>
        </is>
      </c>
      <c r="G438" s="131" t="n">
        <v>1.1</v>
      </c>
      <c r="H438" s="131" t="inlineStr">
        <is>
          <t>https://www.google.com/maps/dir/?api=1&amp;origin=38.415852%2C27.147553&amp;destination=38.41192%2C27.135689&amp;travelmode=driving</t>
        </is>
      </c>
      <c r="I438" s="131" t="inlineStr">
        <is>
          <t>HAL DEPO</t>
        </is>
      </c>
      <c r="J438" s="131" t="n">
        <v>1.8</v>
      </c>
      <c r="K438" s="131" t="inlineStr">
        <is>
          <t>https://www.google.com/maps/dir/?api=1&amp;origin=38.415852%2C27.147553&amp;destination=38.412%2C27.168&amp;travelmode=driving</t>
        </is>
      </c>
      <c r="L438" s="131" t="inlineStr">
        <is>
          <t>ŞİRİNYER</t>
        </is>
      </c>
      <c r="M438" s="131" t="n">
        <v>2</v>
      </c>
      <c r="N438" s="131" t="inlineStr">
        <is>
          <t>https://www.google.com/maps/dir/?api=1&amp;origin=38.415852%2C27.147553&amp;destination=38.399377%2C27.155469&amp;travelmode=driving</t>
        </is>
      </c>
      <c r="O438" s="131" t="inlineStr">
        <is>
          <t>Gerçek - Google Places (1015 Sk No:56)</t>
        </is>
      </c>
    </row>
    <row r="439" ht="15" customHeight="1" s="113">
      <c r="A439" s="131" t="inlineStr">
        <is>
          <t>HAKAN KANMETİN</t>
        </is>
      </c>
      <c r="B439" s="131" t="inlineStr">
        <is>
          <t>YAPICIOĞLU</t>
        </is>
      </c>
      <c r="C439" s="131" t="n">
        <v>7.3</v>
      </c>
      <c r="D439" s="131" t="inlineStr">
        <is>
          <t>https://www.google.com/maps/dir/?api=1&amp;origin=38.411308%2C27.134855&amp;destination=38.385072%2C27.057448&amp;travelmode=driving</t>
        </is>
      </c>
      <c r="E439" s="131" t="inlineStr">
        <is>
          <t>Hayır</t>
        </is>
      </c>
      <c r="F439" s="131" t="inlineStr">
        <is>
          <t>YAPICIOĞLU</t>
        </is>
      </c>
      <c r="G439" s="131" t="n">
        <v>0.1</v>
      </c>
      <c r="H439" s="131" t="inlineStr">
        <is>
          <t>https://www.google.com/maps/dir/?api=1&amp;origin=38.411308%2C27.134855&amp;destination=38.41192%2C27.135689&amp;travelmode=driving</t>
        </is>
      </c>
      <c r="I439" s="131" t="inlineStr">
        <is>
          <t>İZMİRSPOR</t>
        </is>
      </c>
      <c r="J439" s="131" t="n">
        <v>1.6</v>
      </c>
      <c r="K439" s="131" t="inlineStr">
        <is>
          <t>https://www.google.com/maps/dir/?api=1&amp;origin=38.411308%2C27.134855&amp;destination=38.403691%2C27.119105&amp;travelmode=driving</t>
        </is>
      </c>
      <c r="L439" s="131" t="inlineStr">
        <is>
          <t>BOZYAKA</t>
        </is>
      </c>
      <c r="M439" s="131" t="n">
        <v>1.9</v>
      </c>
      <c r="N439" s="131" t="inlineStr">
        <is>
          <t>https://www.google.com/maps/dir/?api=1&amp;origin=38.411308%2C27.134855&amp;destination=38.397598%2C27.122202&amp;travelmode=driving</t>
        </is>
      </c>
      <c r="O439" s="131" t="inlineStr">
        <is>
          <t>Gerçek - Google Places (Rakım Erkutlu Cd No:172)</t>
        </is>
      </c>
    </row>
    <row r="440" ht="15" customHeight="1" s="113">
      <c r="A440" s="131" t="inlineStr">
        <is>
          <t>MERVE AKAN</t>
        </is>
      </c>
      <c r="B440" s="131" t="inlineStr">
        <is>
          <t>YAPICIOĞLU</t>
        </is>
      </c>
      <c r="C440" s="131" t="n">
        <v>7.6</v>
      </c>
      <c r="D440" s="131" t="inlineStr">
        <is>
          <t>https://www.google.com/maps/dir/?api=1&amp;origin=38.413095%2C27.136758&amp;destination=38.385072%2C27.057448&amp;travelmode=driving</t>
        </is>
      </c>
      <c r="E440" s="131" t="inlineStr">
        <is>
          <t>Hayır</t>
        </is>
      </c>
      <c r="F440" s="131" t="inlineStr">
        <is>
          <t>YAPICIOĞLU</t>
        </is>
      </c>
      <c r="G440" s="131" t="n">
        <v>0.2</v>
      </c>
      <c r="H440" s="131" t="inlineStr">
        <is>
          <t>https://www.google.com/maps/dir/?api=1&amp;origin=38.413095%2C27.136758&amp;destination=38.41192%2C27.135689&amp;travelmode=driving</t>
        </is>
      </c>
      <c r="I440" s="131" t="inlineStr">
        <is>
          <t>İZMİRSPOR</t>
        </is>
      </c>
      <c r="J440" s="131" t="n">
        <v>1.9</v>
      </c>
      <c r="K440" s="131" t="inlineStr">
        <is>
          <t>https://www.google.com/maps/dir/?api=1&amp;origin=38.413095%2C27.136758&amp;destination=38.403691%2C27.119105&amp;travelmode=driving</t>
        </is>
      </c>
      <c r="L440" s="131" t="inlineStr">
        <is>
          <t>BOZYAKA</t>
        </is>
      </c>
      <c r="M440" s="131" t="n">
        <v>2.1</v>
      </c>
      <c r="N440" s="131" t="inlineStr">
        <is>
          <t>https://www.google.com/maps/dir/?api=1&amp;origin=38.413095%2C27.136758&amp;destination=38.397598%2C27.122202&amp;travelmode=driving</t>
        </is>
      </c>
      <c r="O440" s="131" t="inlineStr">
        <is>
          <t>Gerçek - Google Places (742 Sk No:95 (287 ile aynı adres))</t>
        </is>
      </c>
    </row>
    <row r="441" ht="15" customHeight="1" s="113">
      <c r="A441" s="131" t="inlineStr">
        <is>
          <t>BERRİN AKTOĞ</t>
        </is>
      </c>
      <c r="B441" s="131" t="inlineStr">
        <is>
          <t>YAPICIOĞLU</t>
        </is>
      </c>
      <c r="C441" s="131" t="n">
        <v>6.9</v>
      </c>
      <c r="D441" s="131" t="inlineStr">
        <is>
          <t>https://www.google.com/maps/dir/?api=1&amp;origin=38.404237%2C27.133268&amp;destination=38.385072%2C27.057448&amp;travelmode=driving</t>
        </is>
      </c>
      <c r="E441" s="131" t="inlineStr">
        <is>
          <t>Hayır</t>
        </is>
      </c>
      <c r="F441" s="131" t="inlineStr">
        <is>
          <t>YAPICIOĞLU</t>
        </is>
      </c>
      <c r="G441" s="131" t="n">
        <v>0.9</v>
      </c>
      <c r="H441" s="131" t="inlineStr">
        <is>
          <t>https://www.google.com/maps/dir/?api=1&amp;origin=38.404237%2C27.133268&amp;destination=38.41192%2C27.135689&amp;travelmode=driving</t>
        </is>
      </c>
      <c r="I441" s="131" t="inlineStr">
        <is>
          <t>BOZYAKA</t>
        </is>
      </c>
      <c r="J441" s="131" t="n">
        <v>1.2</v>
      </c>
      <c r="K441" s="131" t="inlineStr">
        <is>
          <t>https://www.google.com/maps/dir/?api=1&amp;origin=38.404237%2C27.133268&amp;destination=38.397598%2C27.122202&amp;travelmode=driving</t>
        </is>
      </c>
      <c r="L441" s="131" t="inlineStr">
        <is>
          <t>İZMİRSPOR</t>
        </is>
      </c>
      <c r="M441" s="131" t="n">
        <v>1.2</v>
      </c>
      <c r="N441" s="131" t="inlineStr">
        <is>
          <t>https://www.google.com/maps/dir/?api=1&amp;origin=38.404237%2C27.133268&amp;destination=38.403691%2C27.119105&amp;travelmode=driving</t>
        </is>
      </c>
      <c r="O441" s="131" t="inlineStr">
        <is>
          <t>Gerçek - Google Places (606 Sk No:32)</t>
        </is>
      </c>
    </row>
    <row r="442" ht="15" customHeight="1" s="113">
      <c r="A442" s="131" t="inlineStr">
        <is>
          <t>AMŞE ÇERİ</t>
        </is>
      </c>
      <c r="B442" s="131" t="inlineStr">
        <is>
          <t>YAPICIOĞLU</t>
        </is>
      </c>
      <c r="C442" s="131" t="n">
        <v>6.7</v>
      </c>
      <c r="D442" s="131" t="inlineStr">
        <is>
          <t>https://www.google.com/maps/dir/?api=1&amp;origin=38.407157%2C27.128557&amp;destination=38.385072%2C27.057448&amp;travelmode=driving</t>
        </is>
      </c>
      <c r="E442" s="131" t="inlineStr">
        <is>
          <t>Hayır</t>
        </is>
      </c>
      <c r="F442" s="131" t="inlineStr">
        <is>
          <t>YAPICIOĞLU</t>
        </is>
      </c>
      <c r="G442" s="131" t="n">
        <v>0.8</v>
      </c>
      <c r="H442" s="131" t="inlineStr">
        <is>
          <t>https://www.google.com/maps/dir/?api=1&amp;origin=38.407157%2C27.128557&amp;destination=38.41192%2C27.135689&amp;travelmode=driving</t>
        </is>
      </c>
      <c r="I442" s="131" t="inlineStr">
        <is>
          <t>İZMİRSPOR</t>
        </is>
      </c>
      <c r="J442" s="131" t="n">
        <v>0.9</v>
      </c>
      <c r="K442" s="131" t="inlineStr">
        <is>
          <t>https://www.google.com/maps/dir/?api=1&amp;origin=38.407157%2C27.128557&amp;destination=38.403691%2C27.119105&amp;travelmode=driving</t>
        </is>
      </c>
      <c r="L442" s="131" t="inlineStr">
        <is>
          <t>BOZYAKA</t>
        </is>
      </c>
      <c r="M442" s="131" t="n">
        <v>1.2</v>
      </c>
      <c r="N442" s="131" t="inlineStr">
        <is>
          <t>https://www.google.com/maps/dir/?api=1&amp;origin=38.407157%2C27.128557&amp;destination=38.397598%2C27.122202&amp;travelmode=driving</t>
        </is>
      </c>
      <c r="O442" s="131" t="inlineStr">
        <is>
          <t>Gerçek - Google Places (560 Sk No:2)</t>
        </is>
      </c>
    </row>
    <row r="443" ht="15" customHeight="1" s="113">
      <c r="A443" s="131" t="inlineStr">
        <is>
          <t>ŞEYHMUS KURT</t>
        </is>
      </c>
      <c r="B443" s="131" t="inlineStr">
        <is>
          <t>YAPICIOĞLU</t>
        </is>
      </c>
      <c r="C443" s="131" t="n">
        <v>7.4</v>
      </c>
      <c r="D443" s="131" t="inlineStr">
        <is>
          <t>https://www.google.com/maps/dir/?api=1&amp;origin=38.412038%2C27.135538&amp;destination=38.385072%2C27.057448&amp;travelmode=driving</t>
        </is>
      </c>
      <c r="E443" s="131" t="inlineStr">
        <is>
          <t>Hayır</t>
        </is>
      </c>
      <c r="F443" s="131" t="inlineStr">
        <is>
          <t>YAPICIOĞLU</t>
        </is>
      </c>
      <c r="G443" s="131" t="n">
        <v>0</v>
      </c>
      <c r="H443" s="131" t="inlineStr">
        <is>
          <t>https://www.google.com/maps/dir/?api=1&amp;origin=38.412038%2C27.135538&amp;destination=38.41192%2C27.135689&amp;travelmode=driving</t>
        </is>
      </c>
      <c r="I443" s="131" t="inlineStr">
        <is>
          <t>İZMİRSPOR</t>
        </is>
      </c>
      <c r="J443" s="131" t="n">
        <v>1.7</v>
      </c>
      <c r="K443" s="131" t="inlineStr">
        <is>
          <t>https://www.google.com/maps/dir/?api=1&amp;origin=38.412038%2C27.135538&amp;destination=38.403691%2C27.119105&amp;travelmode=driving</t>
        </is>
      </c>
      <c r="L443" s="131" t="inlineStr">
        <is>
          <t>BOZYAKA</t>
        </is>
      </c>
      <c r="M443" s="131" t="n">
        <v>2</v>
      </c>
      <c r="N443" s="131" t="inlineStr">
        <is>
          <t>https://www.google.com/maps/dir/?api=1&amp;origin=38.412038%2C27.135538&amp;destination=38.397598%2C27.122202&amp;travelmode=driving</t>
        </is>
      </c>
      <c r="O443" s="131" t="inlineStr">
        <is>
          <t>Gerçek - Google Places (753 Sk No:2)</t>
        </is>
      </c>
    </row>
    <row r="444" ht="15" customHeight="1" s="113">
      <c r="A444" s="131" t="inlineStr">
        <is>
          <t>AYNUR AKDOĞAN</t>
        </is>
      </c>
      <c r="B444" s="131" t="inlineStr">
        <is>
          <t>YAPICIOĞLU</t>
        </is>
      </c>
      <c r="C444" s="131" t="n">
        <v>7.3</v>
      </c>
      <c r="D444" s="131" t="inlineStr">
        <is>
          <t>https://www.google.com/maps/dir/?api=1&amp;origin=38.411624%2C27.134524&amp;destination=38.385072%2C27.057448&amp;travelmode=driving</t>
        </is>
      </c>
      <c r="E444" s="131" t="inlineStr">
        <is>
          <t>Hayır</t>
        </is>
      </c>
      <c r="F444" s="131" t="inlineStr">
        <is>
          <t>YAPICIOĞLU</t>
        </is>
      </c>
      <c r="G444" s="131" t="n">
        <v>0.1</v>
      </c>
      <c r="H444" s="131" t="inlineStr">
        <is>
          <t>https://www.google.com/maps/dir/?api=1&amp;origin=38.411624%2C27.134524&amp;destination=38.41192%2C27.135689&amp;travelmode=driving</t>
        </is>
      </c>
      <c r="I444" s="131" t="inlineStr">
        <is>
          <t>İZMİRSPOR</t>
        </is>
      </c>
      <c r="J444" s="131" t="n">
        <v>1.6</v>
      </c>
      <c r="K444" s="131" t="inlineStr">
        <is>
          <t>https://www.google.com/maps/dir/?api=1&amp;origin=38.411624%2C27.134524&amp;destination=38.403691%2C27.119105&amp;travelmode=driving</t>
        </is>
      </c>
      <c r="L444" s="131" t="inlineStr">
        <is>
          <t>BOZYAKA</t>
        </is>
      </c>
      <c r="M444" s="131" t="n">
        <v>1.9</v>
      </c>
      <c r="N444" s="131" t="inlineStr">
        <is>
          <t>https://www.google.com/maps/dir/?api=1&amp;origin=38.411624%2C27.134524&amp;destination=38.397598%2C27.122202&amp;travelmode=driving</t>
        </is>
      </c>
      <c r="O444" s="131" t="inlineStr">
        <is>
          <t>Gerçek - Google Places (668 Sk No:65)</t>
        </is>
      </c>
    </row>
    <row r="445" ht="15" customHeight="1" s="113">
      <c r="A445" s="131" t="inlineStr">
        <is>
          <t>ALİ METE</t>
        </is>
      </c>
      <c r="B445" s="131" t="inlineStr">
        <is>
          <t>YAPICIOĞLU</t>
        </is>
      </c>
      <c r="C445" s="131" t="n">
        <v>7.2</v>
      </c>
      <c r="D445" s="131" t="inlineStr">
        <is>
          <t>https://www.google.com/maps/dir/?api=1&amp;origin=38.40776%2C27.134998&amp;destination=38.385072%2C27.057448&amp;travelmode=driving</t>
        </is>
      </c>
      <c r="E445" s="131" t="inlineStr">
        <is>
          <t>Hayır</t>
        </is>
      </c>
      <c r="F445" s="131" t="inlineStr">
        <is>
          <t>YAPICIOĞLU</t>
        </is>
      </c>
      <c r="G445" s="131" t="n">
        <v>0.5</v>
      </c>
      <c r="H445" s="131" t="inlineStr">
        <is>
          <t>https://www.google.com/maps/dir/?api=1&amp;origin=38.40776%2C27.134998&amp;destination=38.41192%2C27.135689&amp;travelmode=driving</t>
        </is>
      </c>
      <c r="I445" s="131" t="inlineStr">
        <is>
          <t>İZMİRSPOR</t>
        </is>
      </c>
      <c r="J445" s="131" t="n">
        <v>1.5</v>
      </c>
      <c r="K445" s="131" t="inlineStr">
        <is>
          <t>https://www.google.com/maps/dir/?api=1&amp;origin=38.40776%2C27.134998&amp;destination=38.403691%2C27.119105&amp;travelmode=driving</t>
        </is>
      </c>
      <c r="L445" s="131" t="inlineStr">
        <is>
          <t>BOZYAKA</t>
        </is>
      </c>
      <c r="M445" s="131" t="n">
        <v>1.6</v>
      </c>
      <c r="N445" s="131" t="inlineStr">
        <is>
          <t>https://www.google.com/maps/dir/?api=1&amp;origin=38.40776%2C27.134998&amp;destination=38.397598%2C27.122202&amp;travelmode=driving</t>
        </is>
      </c>
      <c r="O445" s="131" t="inlineStr">
        <is>
          <t>Gerçek - Google Places (629 Sk No:38)</t>
        </is>
      </c>
    </row>
    <row r="446" ht="15" customHeight="1" s="113">
      <c r="A446" s="131" t="inlineStr">
        <is>
          <t>MEHMET ÖZEN</t>
        </is>
      </c>
      <c r="B446" s="131" t="inlineStr">
        <is>
          <t>YAPICIOĞLU</t>
        </is>
      </c>
      <c r="C446" s="131" t="n">
        <v>26.2</v>
      </c>
      <c r="D446" s="131" t="inlineStr">
        <is>
          <t>https://www.google.com/maps/dir/?api=1&amp;origin=38.467%2C27.339&amp;destination=38.385072%2C27.057448&amp;travelmode=driving</t>
        </is>
      </c>
      <c r="E446" s="131" t="inlineStr">
        <is>
          <t>Hayır</t>
        </is>
      </c>
      <c r="F446" s="131" t="inlineStr">
        <is>
          <t>MERKEZ</t>
        </is>
      </c>
      <c r="G446" s="131" t="n">
        <v>3.4</v>
      </c>
      <c r="H446" s="131" t="inlineStr">
        <is>
          <t>https://www.google.com/maps/dir/?api=1&amp;origin=38.467%2C27.339&amp;destination=38.438%2C27.328&amp;travelmode=driving</t>
        </is>
      </c>
      <c r="I446" s="131" t="inlineStr">
        <is>
          <t>YEŞİLOVA</t>
        </is>
      </c>
      <c r="J446" s="131" t="n">
        <v>12</v>
      </c>
      <c r="K446" s="131" t="inlineStr">
        <is>
          <t>https://www.google.com/maps/dir/?api=1&amp;origin=38.467%2C27.339&amp;destination=38.436005%2C27.206807&amp;travelmode=driving</t>
        </is>
      </c>
      <c r="L446" s="131" t="inlineStr">
        <is>
          <t>OSMANGAZİ</t>
        </is>
      </c>
      <c r="M446" s="131" t="n">
        <v>12.6</v>
      </c>
      <c r="N446" s="131" t="inlineStr">
        <is>
          <t>https://www.google.com/maps/dir/?api=1&amp;origin=38.467%2C27.339&amp;destination=38.464877%2C27.194834&amp;travelmode=driving</t>
        </is>
      </c>
      <c r="O446" s="131" t="inlineStr">
        <is>
          <t>Dummy - değiştiriniz</t>
        </is>
      </c>
    </row>
    <row r="447" ht="15" customHeight="1" s="113">
      <c r="A447" s="131" t="inlineStr">
        <is>
          <t>AHMET GÜNCÜ</t>
        </is>
      </c>
      <c r="B447" s="131" t="inlineStr">
        <is>
          <t>YAPICIOĞLU</t>
        </is>
      </c>
      <c r="C447" s="131" t="n">
        <v>9</v>
      </c>
      <c r="D447" s="131" t="inlineStr">
        <is>
          <t>https://www.google.com/maps/dir/?api=1&amp;origin=38.420475%2C27.149953&amp;destination=38.385072%2C27.057448&amp;travelmode=driving</t>
        </is>
      </c>
      <c r="E447" s="131" t="inlineStr">
        <is>
          <t>Hayır</t>
        </is>
      </c>
      <c r="F447" s="131" t="inlineStr">
        <is>
          <t>YAPICIOĞLU</t>
        </is>
      </c>
      <c r="G447" s="131" t="n">
        <v>1.6</v>
      </c>
      <c r="H447" s="131" t="inlineStr">
        <is>
          <t>https://www.google.com/maps/dir/?api=1&amp;origin=38.420475%2C27.149953&amp;destination=38.41192%2C27.135689&amp;travelmode=driving</t>
        </is>
      </c>
      <c r="I447" s="131" t="inlineStr">
        <is>
          <t>HAL DEPO</t>
        </is>
      </c>
      <c r="J447" s="131" t="n">
        <v>1.8</v>
      </c>
      <c r="K447" s="131" t="inlineStr">
        <is>
          <t>https://www.google.com/maps/dir/?api=1&amp;origin=38.420475%2C27.149953&amp;destination=38.412%2C27.168&amp;travelmode=driving</t>
        </is>
      </c>
      <c r="L447" s="131" t="inlineStr">
        <is>
          <t>ŞİRİNYER</t>
        </is>
      </c>
      <c r="M447" s="131" t="n">
        <v>2.4</v>
      </c>
      <c r="N447" s="131" t="inlineStr">
        <is>
          <t>https://www.google.com/maps/dir/?api=1&amp;origin=38.420475%2C27.149953&amp;destination=38.399377%2C27.155469&amp;travelmode=driving</t>
        </is>
      </c>
      <c r="O447" s="131" t="inlineStr">
        <is>
          <t>Gerçek - Google Places (954/1 Sk No:8)</t>
        </is>
      </c>
    </row>
    <row r="448" ht="15" customHeight="1" s="113">
      <c r="A448" s="131" t="inlineStr">
        <is>
          <t>SEYMEN TONG</t>
        </is>
      </c>
      <c r="B448" s="131" t="inlineStr">
        <is>
          <t>YAPICIOĞLU</t>
        </is>
      </c>
      <c r="C448" s="131" t="n">
        <v>8.800000000000001</v>
      </c>
      <c r="D448" s="131" t="inlineStr">
        <is>
          <t>https://www.google.com/maps/dir/?api=1&amp;origin=38.415873%2C27.150946&amp;destination=38.385072%2C27.057448&amp;travelmode=driving</t>
        </is>
      </c>
      <c r="E448" s="131" t="inlineStr">
        <is>
          <t>Hayır</t>
        </is>
      </c>
      <c r="F448" s="131" t="inlineStr">
        <is>
          <t>YAPICIOĞLU</t>
        </is>
      </c>
      <c r="G448" s="131" t="n">
        <v>1.4</v>
      </c>
      <c r="H448" s="131" t="inlineStr">
        <is>
          <t>https://www.google.com/maps/dir/?api=1&amp;origin=38.415873%2C27.150946&amp;destination=38.41192%2C27.135689&amp;travelmode=driving</t>
        </is>
      </c>
      <c r="I448" s="131" t="inlineStr">
        <is>
          <t>HAL DEPO</t>
        </is>
      </c>
      <c r="J448" s="131" t="n">
        <v>1.5</v>
      </c>
      <c r="K448" s="131" t="inlineStr">
        <is>
          <t>https://www.google.com/maps/dir/?api=1&amp;origin=38.415873%2C27.150946&amp;destination=38.412%2C27.168&amp;travelmode=driving</t>
        </is>
      </c>
      <c r="L448" s="131" t="inlineStr">
        <is>
          <t>ŞİRİNYER</t>
        </is>
      </c>
      <c r="M448" s="131" t="n">
        <v>1.9</v>
      </c>
      <c r="N448" s="131" t="inlineStr">
        <is>
          <t>https://www.google.com/maps/dir/?api=1&amp;origin=38.415873%2C27.150946&amp;destination=38.399377%2C27.155469&amp;travelmode=driving</t>
        </is>
      </c>
      <c r="O448" s="131" t="inlineStr">
        <is>
          <t>Gerçek - Google Places (1052 Sk No:7)</t>
        </is>
      </c>
    </row>
    <row r="449" ht="15" customHeight="1" s="113">
      <c r="A449" s="131" t="inlineStr">
        <is>
          <t>ALİ GÜNEŞ</t>
        </is>
      </c>
      <c r="B449" s="131" t="inlineStr">
        <is>
          <t>BUCA-2</t>
        </is>
      </c>
      <c r="C449" s="131" t="n">
        <v>12</v>
      </c>
      <c r="D449" s="131" t="inlineStr">
        <is>
          <t>https://www.google.com/maps/dir/?api=1&amp;origin=38.367686%2C27.193629&amp;destination=38.385072%2C27.057448&amp;travelmode=driving</t>
        </is>
      </c>
      <c r="E449" s="131" t="inlineStr">
        <is>
          <t>Hayır</t>
        </is>
      </c>
      <c r="F449" s="131" t="inlineStr">
        <is>
          <t>GEDİZ</t>
        </is>
      </c>
      <c r="G449" s="131" t="n">
        <v>3</v>
      </c>
      <c r="H449" s="131" t="inlineStr">
        <is>
          <t>https://www.google.com/maps/dir/?api=1&amp;origin=38.367686%2C27.193629&amp;destination=38.37066%2C27.159618&amp;travelmode=driving</t>
        </is>
      </c>
      <c r="I449" s="131" t="inlineStr">
        <is>
          <t>BUCA</t>
        </is>
      </c>
      <c r="J449" s="131" t="n">
        <v>3.8</v>
      </c>
      <c r="K449" s="131" t="inlineStr">
        <is>
          <t>https://www.google.com/maps/dir/?api=1&amp;origin=38.367686%2C27.193629&amp;destination=38.373039%2C27.150591&amp;travelmode=driving</t>
        </is>
      </c>
      <c r="L449" s="131" t="inlineStr">
        <is>
          <t>ŞİRİNYER 2</t>
        </is>
      </c>
      <c r="M449" s="131" t="n">
        <v>4.5</v>
      </c>
      <c r="N449" s="131" t="inlineStr">
        <is>
          <t>https://www.google.com/maps/dir/?api=1&amp;origin=38.367686%2C27.193629&amp;destination=38.3911321%2C27.1511743&amp;travelmode=driving</t>
        </is>
      </c>
      <c r="O449" s="131" t="inlineStr">
        <is>
          <t>Gerçek - Google Places (205/13 Sk No:3)</t>
        </is>
      </c>
    </row>
    <row r="450" ht="15" customHeight="1" s="113">
      <c r="A450" s="131" t="inlineStr">
        <is>
          <t>HÜSNA GÜL</t>
        </is>
      </c>
      <c r="B450" s="131" t="inlineStr">
        <is>
          <t>BUCA-2</t>
        </is>
      </c>
      <c r="C450" s="131" t="n">
        <v>7.7</v>
      </c>
      <c r="D450" s="131" t="inlineStr">
        <is>
          <t>https://www.google.com/maps/dir/?api=1&amp;origin=38.367011%2C27.143166&amp;destination=38.385072%2C27.057448&amp;travelmode=driving</t>
        </is>
      </c>
      <c r="E450" s="131" t="inlineStr">
        <is>
          <t>Hayır</t>
        </is>
      </c>
      <c r="F450" s="131" t="inlineStr">
        <is>
          <t>BUCA</t>
        </is>
      </c>
      <c r="G450" s="131" t="n">
        <v>0.9</v>
      </c>
      <c r="H450" s="131" t="inlineStr">
        <is>
          <t>https://www.google.com/maps/dir/?api=1&amp;origin=38.367011%2C27.143166&amp;destination=38.373039%2C27.150591&amp;travelmode=driving</t>
        </is>
      </c>
      <c r="I450" s="131" t="inlineStr">
        <is>
          <t>GEDİZ</t>
        </is>
      </c>
      <c r="J450" s="131" t="n">
        <v>1.5</v>
      </c>
      <c r="K450" s="131" t="inlineStr">
        <is>
          <t>https://www.google.com/maps/dir/?api=1&amp;origin=38.367011%2C27.143166&amp;destination=38.37066%2C27.159618&amp;travelmode=driving</t>
        </is>
      </c>
      <c r="L450" s="131" t="inlineStr">
        <is>
          <t>ŞİRİNYER 2</t>
        </is>
      </c>
      <c r="M450" s="131" t="n">
        <v>2.8</v>
      </c>
      <c r="N450" s="131" t="inlineStr">
        <is>
          <t>https://www.google.com/maps/dir/?api=1&amp;origin=38.367011%2C27.143166&amp;destination=38.3911321%2C27.1511743&amp;travelmode=driving</t>
        </is>
      </c>
      <c r="O450" s="131" t="inlineStr">
        <is>
          <t>Gerçek - Google Places (690/3 Sk No:25)</t>
        </is>
      </c>
    </row>
    <row r="451" ht="15" customHeight="1" s="113">
      <c r="A451" s="131" t="inlineStr">
        <is>
          <t>BERRİN KARACA</t>
        </is>
      </c>
      <c r="B451" s="131" t="inlineStr">
        <is>
          <t>BUCA-2</t>
        </is>
      </c>
      <c r="C451" s="131" t="n">
        <v>16.4</v>
      </c>
      <c r="D451" s="131" t="inlineStr">
        <is>
          <t>https://www.google.com/maps/dir/?api=1&amp;origin=38.52%2C27.133&amp;destination=38.385072%2C27.057448&amp;travelmode=driving</t>
        </is>
      </c>
      <c r="E451" s="131" t="inlineStr">
        <is>
          <t>Hayır</t>
        </is>
      </c>
      <c r="F451" s="131" t="inlineStr">
        <is>
          <t>ÇİFTLİK</t>
        </is>
      </c>
      <c r="G451" s="131" t="n">
        <v>2.7</v>
      </c>
      <c r="H451" s="131" t="inlineStr">
        <is>
          <t>https://www.google.com/maps/dir/?api=1&amp;origin=38.52%2C27.133&amp;destination=38.496%2C27.136&amp;travelmode=driving</t>
        </is>
      </c>
      <c r="I451" s="131" t="inlineStr">
        <is>
          <t>KARŞIYAKA-2</t>
        </is>
      </c>
      <c r="J451" s="131" t="n">
        <v>5.3</v>
      </c>
      <c r="K451" s="131" t="inlineStr">
        <is>
          <t>https://www.google.com/maps/dir/?api=1&amp;origin=38.52%2C27.133&amp;destination=38.474585%2C27.113885&amp;travelmode=driving</t>
        </is>
      </c>
      <c r="L451" s="131" t="inlineStr">
        <is>
          <t>BAYRAKLI</t>
        </is>
      </c>
      <c r="M451" s="131" t="n">
        <v>5.5</v>
      </c>
      <c r="N451" s="131" t="inlineStr">
        <is>
          <t>https://www.google.com/maps/dir/?api=1&amp;origin=38.52%2C27.133&amp;destination=38.471686%2C27.11778&amp;travelmode=driving</t>
        </is>
      </c>
      <c r="O451" s="131" t="inlineStr">
        <is>
          <t>Dummy - değiştiriniz</t>
        </is>
      </c>
    </row>
    <row r="452" ht="15" customHeight="1" s="113">
      <c r="A452" s="131" t="inlineStr">
        <is>
          <t>ŞÜKRAN DENİZ</t>
        </is>
      </c>
      <c r="B452" s="131" t="inlineStr">
        <is>
          <t>BUCA-2</t>
        </is>
      </c>
      <c r="C452" s="131" t="n">
        <v>8.300000000000001</v>
      </c>
      <c r="D452" s="131" t="inlineStr">
        <is>
          <t>https://www.google.com/maps/dir/?api=1&amp;origin=38.390574%2C27.152227&amp;destination=38.385072%2C27.057448&amp;travelmode=driving</t>
        </is>
      </c>
      <c r="E452" s="131" t="inlineStr">
        <is>
          <t>Hayır</t>
        </is>
      </c>
      <c r="F452" s="131" t="inlineStr">
        <is>
          <t>ŞİRİNYER 2</t>
        </is>
      </c>
      <c r="G452" s="131" t="n">
        <v>0.1</v>
      </c>
      <c r="H452" s="131" t="inlineStr">
        <is>
          <t>https://www.google.com/maps/dir/?api=1&amp;origin=38.390574%2C27.152227&amp;destination=38.3911321%2C27.1511743&amp;travelmode=driving</t>
        </is>
      </c>
      <c r="I452" s="131" t="inlineStr">
        <is>
          <t>BUCA2</t>
        </is>
      </c>
      <c r="J452" s="131" t="n">
        <v>0.6</v>
      </c>
      <c r="K452" s="131" t="inlineStr">
        <is>
          <t>https://www.google.com/maps/dir/?api=1&amp;origin=38.390574%2C27.152227&amp;destination=38.394722%2C27.148207&amp;travelmode=driving</t>
        </is>
      </c>
      <c r="L452" s="131" t="inlineStr">
        <is>
          <t>ŞİRİNYER</t>
        </is>
      </c>
      <c r="M452" s="131" t="n">
        <v>1</v>
      </c>
      <c r="N452" s="131" t="inlineStr">
        <is>
          <t>https://www.google.com/maps/dir/?api=1&amp;origin=38.390574%2C27.152227&amp;destination=38.399377%2C27.155469&amp;travelmode=driving</t>
        </is>
      </c>
      <c r="O452" s="131" t="inlineStr">
        <is>
          <t>Gerçek - Google Places (Atilla Eraslan Sk No:16)</t>
        </is>
      </c>
    </row>
    <row r="453" ht="15" customHeight="1" s="113">
      <c r="A453" s="131" t="inlineStr">
        <is>
          <t>EMRE MİNKARA</t>
        </is>
      </c>
      <c r="B453" s="131" t="inlineStr">
        <is>
          <t>BUCA-2</t>
        </is>
      </c>
      <c r="C453" s="131" t="n">
        <v>5.6</v>
      </c>
      <c r="D453" s="131" t="inlineStr">
        <is>
          <t>https://www.google.com/maps/dir/?api=1&amp;origin=38.403447%2C27.159882&amp;destination=38.374534%2C27.107659&amp;travelmode=driving</t>
        </is>
      </c>
      <c r="E453" s="131" t="inlineStr">
        <is>
          <t>Hayır</t>
        </is>
      </c>
      <c r="F453" s="131" t="inlineStr">
        <is>
          <t>ŞİRİNYER</t>
        </is>
      </c>
      <c r="G453" s="131" t="n">
        <v>0.6</v>
      </c>
      <c r="H453" s="131" t="inlineStr">
        <is>
          <t>https://www.google.com/maps/dir/?api=1&amp;origin=38.403447%2C27.159882&amp;destination=38.399377%2C27.155469&amp;travelmode=driving</t>
        </is>
      </c>
      <c r="I453" s="131" t="inlineStr">
        <is>
          <t>HAL DEPO</t>
        </is>
      </c>
      <c r="J453" s="131" t="n">
        <v>1.2</v>
      </c>
      <c r="K453" s="131" t="inlineStr">
        <is>
          <t>https://www.google.com/maps/dir/?api=1&amp;origin=38.403447%2C27.159882&amp;destination=38.412%2C27.168&amp;travelmode=driving</t>
        </is>
      </c>
      <c r="L453" s="131" t="inlineStr">
        <is>
          <t>BUCA2</t>
        </is>
      </c>
      <c r="M453" s="131" t="n">
        <v>1.4</v>
      </c>
      <c r="N453" s="131" t="inlineStr">
        <is>
          <t>https://www.google.com/maps/dir/?api=1&amp;origin=38.403447%2C27.159882&amp;destination=38.394722%2C27.148207&amp;travelmode=driving</t>
        </is>
      </c>
      <c r="O453" s="131" t="inlineStr">
        <is>
          <t>Gerçek - Google Places (845/2 Sk No:9)</t>
        </is>
      </c>
    </row>
    <row r="454" ht="15" customHeight="1" s="113">
      <c r="A454" s="131" t="inlineStr">
        <is>
          <t>RAHŞAN SİMGE ALSAÇ</t>
        </is>
      </c>
      <c r="B454" s="131" t="inlineStr">
        <is>
          <t>BUCA-2</t>
        </is>
      </c>
      <c r="C454" s="131" t="n">
        <v>4.3</v>
      </c>
      <c r="D454" s="131" t="inlineStr">
        <is>
          <t>https://www.google.com/maps/dir/?api=1&amp;origin=38.364866%2C27.155829&amp;destination=38.374534%2C27.107659&amp;travelmode=driving</t>
        </is>
      </c>
      <c r="E454" s="131" t="inlineStr">
        <is>
          <t>Hayır</t>
        </is>
      </c>
      <c r="F454" s="131" t="inlineStr">
        <is>
          <t>GEDİZ</t>
        </is>
      </c>
      <c r="G454" s="131" t="n">
        <v>0.7</v>
      </c>
      <c r="H454" s="131" t="inlineStr">
        <is>
          <t>https://www.google.com/maps/dir/?api=1&amp;origin=38.364866%2C27.155829&amp;destination=38.37066%2C27.159618&amp;travelmode=driving</t>
        </is>
      </c>
      <c r="I454" s="131" t="inlineStr">
        <is>
          <t>BUCA</t>
        </is>
      </c>
      <c r="J454" s="131" t="n">
        <v>1</v>
      </c>
      <c r="K454" s="131" t="inlineStr">
        <is>
          <t>https://www.google.com/maps/dir/?api=1&amp;origin=38.364866%2C27.155829&amp;destination=38.373039%2C27.150591&amp;travelmode=driving</t>
        </is>
      </c>
      <c r="L454" s="131" t="inlineStr">
        <is>
          <t>ŞİRİNYER 2</t>
        </is>
      </c>
      <c r="M454" s="131" t="n">
        <v>2.9</v>
      </c>
      <c r="N454" s="131" t="inlineStr">
        <is>
          <t>https://www.google.com/maps/dir/?api=1&amp;origin=38.364866%2C27.155829&amp;destination=38.3911321%2C27.1511743&amp;travelmode=driving</t>
        </is>
      </c>
      <c r="O454" s="131" t="inlineStr">
        <is>
          <t>Gerçek - Google Places (696/12 Sk No:17)</t>
        </is>
      </c>
    </row>
    <row r="455" ht="15" customHeight="1" s="113">
      <c r="A455" s="131" t="inlineStr">
        <is>
          <t>BAHRİ TUNÇ</t>
        </is>
      </c>
      <c r="B455" s="131" t="inlineStr">
        <is>
          <t>BUCA-2</t>
        </is>
      </c>
      <c r="C455" s="131" t="n">
        <v>4</v>
      </c>
      <c r="D455" s="131" t="inlineStr">
        <is>
          <t>https://www.google.com/maps/dir/?api=1&amp;origin=38.406826%2C27.128891&amp;destination=38.374534%2C27.107659&amp;travelmode=driving</t>
        </is>
      </c>
      <c r="E455" s="131" t="inlineStr">
        <is>
          <t>Hayır</t>
        </is>
      </c>
      <c r="F455" s="131" t="inlineStr">
        <is>
          <t>YAPICIOĞLU</t>
        </is>
      </c>
      <c r="G455" s="131" t="n">
        <v>0.8</v>
      </c>
      <c r="H455" s="131" t="inlineStr">
        <is>
          <t>https://www.google.com/maps/dir/?api=1&amp;origin=38.406826%2C27.128891&amp;destination=38.41192%2C27.135689&amp;travelmode=driving</t>
        </is>
      </c>
      <c r="I455" s="131" t="inlineStr">
        <is>
          <t>İZMİRSPOR</t>
        </is>
      </c>
      <c r="J455" s="131" t="n">
        <v>0.9</v>
      </c>
      <c r="K455" s="131" t="inlineStr">
        <is>
          <t>https://www.google.com/maps/dir/?api=1&amp;origin=38.406826%2C27.128891&amp;destination=38.403691%2C27.119105&amp;travelmode=driving</t>
        </is>
      </c>
      <c r="L455" s="131" t="inlineStr">
        <is>
          <t>BOZYAKA</t>
        </is>
      </c>
      <c r="M455" s="131" t="n">
        <v>1.2</v>
      </c>
      <c r="N455" s="131" t="inlineStr">
        <is>
          <t>https://www.google.com/maps/dir/?api=1&amp;origin=38.406826%2C27.128891&amp;destination=38.397598%2C27.122202&amp;travelmode=driving</t>
        </is>
      </c>
      <c r="O455" s="131" t="inlineStr">
        <is>
          <t>Gerçek - Google Places (559 Sk No:9)</t>
        </is>
      </c>
    </row>
    <row r="456" ht="15" customHeight="1" s="113">
      <c r="A456" s="131" t="inlineStr">
        <is>
          <t>MUHAMMED MUTAA UĞUR</t>
        </is>
      </c>
      <c r="B456" s="131" t="inlineStr">
        <is>
          <t>BUCA-2</t>
        </is>
      </c>
      <c r="C456" s="131" t="n">
        <v>0.8</v>
      </c>
      <c r="D456" s="131" t="inlineStr">
        <is>
          <t>https://www.google.com/maps/dir/?api=1&amp;origin=38.378727%2C27.114734&amp;destination=38.374534%2C27.107659&amp;travelmode=driving</t>
        </is>
      </c>
      <c r="E456" s="131" t="inlineStr">
        <is>
          <t>Evet</t>
        </is>
      </c>
      <c r="F456" s="131" t="inlineStr">
        <is>
          <t>ESKİİZMİR</t>
        </is>
      </c>
      <c r="G456" s="131" t="n">
        <v>0.8</v>
      </c>
      <c r="H456" s="131" t="inlineStr">
        <is>
          <t>https://www.google.com/maps/dir/?api=1&amp;origin=38.378727%2C27.114734&amp;destination=38.374534%2C27.107659&amp;travelmode=driving</t>
        </is>
      </c>
      <c r="I456" s="131" t="inlineStr">
        <is>
          <t>AKEVLER</t>
        </is>
      </c>
      <c r="J456" s="131" t="n">
        <v>1.9</v>
      </c>
      <c r="K456" s="131" t="inlineStr">
        <is>
          <t>https://www.google.com/maps/dir/?api=1&amp;origin=38.378727%2C27.114734&amp;destination=38.394301%2C27.105194&amp;travelmode=driving</t>
        </is>
      </c>
      <c r="L456" s="131" t="inlineStr">
        <is>
          <t>BOZYAKA</t>
        </is>
      </c>
      <c r="M456" s="131" t="n">
        <v>2.2</v>
      </c>
      <c r="N456" s="131" t="inlineStr">
        <is>
          <t>https://www.google.com/maps/dir/?api=1&amp;origin=38.378727%2C27.114734&amp;destination=38.397598%2C27.122202&amp;travelmode=driving</t>
        </is>
      </c>
      <c r="O456" s="131" t="inlineStr">
        <is>
          <t>Gerçek - Google Places (4752 Sk No:8)</t>
        </is>
      </c>
    </row>
    <row r="457" ht="15" customHeight="1" s="113">
      <c r="A457" s="131" t="inlineStr">
        <is>
          <t>SALİH YILMAZ</t>
        </is>
      </c>
      <c r="B457" s="131" t="inlineStr">
        <is>
          <t>SEFERİHİSAR</t>
        </is>
      </c>
      <c r="C457" s="131" t="n">
        <v>13.1</v>
      </c>
      <c r="D457" s="131" t="inlineStr">
        <is>
          <t>https://www.google.com/maps/dir/?api=1&amp;origin=38.459277%2C27.212225&amp;destination=38.374534%2C27.107659&amp;travelmode=driving</t>
        </is>
      </c>
      <c r="E457" s="131" t="inlineStr">
        <is>
          <t>Hayır</t>
        </is>
      </c>
      <c r="F457" s="131" t="inlineStr">
        <is>
          <t>OSMANGAZİ</t>
        </is>
      </c>
      <c r="G457" s="131" t="n">
        <v>1.6</v>
      </c>
      <c r="H457" s="131" t="inlineStr">
        <is>
          <t>https://www.google.com/maps/dir/?api=1&amp;origin=38.459277%2C27.212225&amp;destination=38.464877%2C27.194834&amp;travelmode=driving</t>
        </is>
      </c>
      <c r="I457" s="131" t="inlineStr">
        <is>
          <t>MANAVKUYU</t>
        </is>
      </c>
      <c r="J457" s="131" t="n">
        <v>2.6</v>
      </c>
      <c r="K457" s="131" t="inlineStr">
        <is>
          <t>https://www.google.com/maps/dir/?api=1&amp;origin=38.459277%2C27.212225&amp;destination=38.4625711%2C27.1824038&amp;travelmode=driving</t>
        </is>
      </c>
      <c r="L457" s="131" t="inlineStr">
        <is>
          <t>YEŞİLOVA</t>
        </is>
      </c>
      <c r="M457" s="131" t="n">
        <v>2.6</v>
      </c>
      <c r="N457" s="131" t="inlineStr">
        <is>
          <t>https://www.google.com/maps/dir/?api=1&amp;origin=38.459277%2C27.212225&amp;destination=38.436005%2C27.206807&amp;travelmode=driving</t>
        </is>
      </c>
      <c r="O457" s="131" t="inlineStr">
        <is>
          <t>Gerçek - Google Places (Poligon civarı (zayıf))</t>
        </is>
      </c>
    </row>
    <row r="458" ht="15" customHeight="1" s="113">
      <c r="A458" s="131" t="inlineStr">
        <is>
          <t>MURAT OTLU</t>
        </is>
      </c>
      <c r="B458" s="131" t="inlineStr">
        <is>
          <t>SEFERİHİSAR</t>
        </is>
      </c>
      <c r="C458" s="131" t="n">
        <v>30.8</v>
      </c>
      <c r="D458" s="131" t="inlineStr">
        <is>
          <t>https://www.google.com/maps/dir/?api=1&amp;origin=38.197599%2C26.836216&amp;destination=38.374534%2C27.107659&amp;travelmode=driving</t>
        </is>
      </c>
      <c r="E458" s="131" t="inlineStr">
        <is>
          <t>Hayır</t>
        </is>
      </c>
      <c r="F458" s="131" t="inlineStr">
        <is>
          <t>SEFERİHİSAR</t>
        </is>
      </c>
      <c r="G458" s="131" t="n">
        <v>0.3</v>
      </c>
      <c r="H458" s="131" t="inlineStr">
        <is>
          <t>https://www.google.com/maps/dir/?api=1&amp;origin=38.197599%2C26.836216&amp;destination=38.194921%2C26.835212&amp;travelmode=driving</t>
        </is>
      </c>
      <c r="I458" s="131" t="inlineStr">
        <is>
          <t>MENDERES</t>
        </is>
      </c>
      <c r="J458" s="131" t="n">
        <v>26.2</v>
      </c>
      <c r="K458" s="131" t="inlineStr">
        <is>
          <t>https://www.google.com/maps/dir/?api=1&amp;origin=38.197599%2C26.836216&amp;destination=38.260463%2C27.125587&amp;travelmode=driving</t>
        </is>
      </c>
      <c r="L458" s="131" t="inlineStr">
        <is>
          <t>NARLIDERE</t>
        </is>
      </c>
      <c r="M458" s="131" t="n">
        <v>26.3</v>
      </c>
      <c r="N458" s="131" t="inlineStr">
        <is>
          <t>https://www.google.com/maps/dir/?api=1&amp;origin=38.197599%2C26.836216&amp;destination=38.392816%2C27.006006&amp;travelmode=driving</t>
        </is>
      </c>
      <c r="O458" s="131" t="inlineStr">
        <is>
          <t>Gerçek - Google Places (Cingöz Cd No:37)</t>
        </is>
      </c>
    </row>
    <row r="459" ht="15" customHeight="1" s="113">
      <c r="A459" s="131" t="inlineStr">
        <is>
          <t>ÖZGE ERDOĞAN</t>
        </is>
      </c>
      <c r="B459" s="131" t="inlineStr">
        <is>
          <t>SEFERİHİSAR</t>
        </is>
      </c>
      <c r="C459" s="131" t="n">
        <v>30.5</v>
      </c>
      <c r="D459" s="131" t="inlineStr">
        <is>
          <t>https://www.google.com/maps/dir/?api=1&amp;origin=38.212254%2C26.826384&amp;destination=38.374534%2C27.107659&amp;travelmode=driving</t>
        </is>
      </c>
      <c r="E459" s="131" t="inlineStr">
        <is>
          <t>Hayır</t>
        </is>
      </c>
      <c r="F459" s="131" t="inlineStr">
        <is>
          <t>SEFERİHİSAR</t>
        </is>
      </c>
      <c r="G459" s="131" t="n">
        <v>2.1</v>
      </c>
      <c r="H459" s="131" t="inlineStr">
        <is>
          <t>https://www.google.com/maps/dir/?api=1&amp;origin=38.212254%2C26.826384&amp;destination=38.194921%2C26.835212&amp;travelmode=driving</t>
        </is>
      </c>
      <c r="I459" s="131" t="inlineStr">
        <is>
          <t>NARLIDERE</t>
        </is>
      </c>
      <c r="J459" s="131" t="n">
        <v>25.5</v>
      </c>
      <c r="K459" s="131" t="inlineStr">
        <is>
          <t>https://www.google.com/maps/dir/?api=1&amp;origin=38.212254%2C26.826384&amp;destination=38.392816%2C27.006006&amp;travelmode=driving</t>
        </is>
      </c>
      <c r="L459" s="131" t="inlineStr">
        <is>
          <t>MENDERES</t>
        </is>
      </c>
      <c r="M459" s="131" t="n">
        <v>26.7</v>
      </c>
      <c r="N459" s="131" t="inlineStr">
        <is>
          <t>https://www.google.com/maps/dir/?api=1&amp;origin=38.212254%2C26.826384&amp;destination=38.260463%2C27.125587&amp;travelmode=driving</t>
        </is>
      </c>
      <c r="O459" s="131" t="inlineStr">
        <is>
          <t>Gerçek - Google Places (87/3 Sk No:4)</t>
        </is>
      </c>
    </row>
    <row r="460" ht="15" customHeight="1" s="113">
      <c r="A460" s="131" t="inlineStr">
        <is>
          <t>İLAYDA İLDENUR ATİK</t>
        </is>
      </c>
      <c r="B460" s="131" t="inlineStr">
        <is>
          <t>SEFERİHİSAR</t>
        </is>
      </c>
      <c r="C460" s="131" t="n">
        <v>31.2</v>
      </c>
      <c r="D460" s="131" t="inlineStr">
        <is>
          <t>https://www.google.com/maps/dir/?api=1&amp;origin=38.190919%2C26.837713&amp;destination=38.374534%2C27.107659&amp;travelmode=driving</t>
        </is>
      </c>
      <c r="E460" s="131" t="inlineStr">
        <is>
          <t>Hayır</t>
        </is>
      </c>
      <c r="F460" s="131" t="inlineStr">
        <is>
          <t>SEFERİHİSAR</t>
        </is>
      </c>
      <c r="G460" s="131" t="n">
        <v>0.5</v>
      </c>
      <c r="H460" s="131" t="inlineStr">
        <is>
          <t>https://www.google.com/maps/dir/?api=1&amp;origin=38.190919%2C26.837713&amp;destination=38.194921%2C26.835212&amp;travelmode=driving</t>
        </is>
      </c>
      <c r="I460" s="131" t="inlineStr">
        <is>
          <t>MENDERES</t>
        </is>
      </c>
      <c r="J460" s="131" t="n">
        <v>26.3</v>
      </c>
      <c r="K460" s="131" t="inlineStr">
        <is>
          <t>https://www.google.com/maps/dir/?api=1&amp;origin=38.190919%2C26.837713&amp;destination=38.260463%2C27.125587&amp;travelmode=driving</t>
        </is>
      </c>
      <c r="L460" s="131" t="inlineStr">
        <is>
          <t>NARLIDERE</t>
        </is>
      </c>
      <c r="M460" s="131" t="n">
        <v>26.8</v>
      </c>
      <c r="N460" s="131" t="inlineStr">
        <is>
          <t>https://www.google.com/maps/dir/?api=1&amp;origin=38.190919%2C26.837713&amp;destination=38.392816%2C27.006006&amp;travelmode=driving</t>
        </is>
      </c>
      <c r="O460" s="131" t="inlineStr">
        <is>
          <t>Gerçek - Google Places (İnönü Cd No:47)</t>
        </is>
      </c>
    </row>
    <row r="461" ht="15" customHeight="1" s="113">
      <c r="A461" s="131" t="inlineStr">
        <is>
          <t>RABİA AKCAN</t>
        </is>
      </c>
      <c r="B461" s="131" t="inlineStr">
        <is>
          <t>SEFERİHİSAR</t>
        </is>
      </c>
      <c r="C461" s="131" t="n">
        <v>31.2</v>
      </c>
      <c r="D461" s="131" t="inlineStr">
        <is>
          <t>https://www.google.com/maps/dir/?api=1&amp;origin=38.180686%2C26.848648&amp;destination=38.374534%2C27.107659&amp;travelmode=driving</t>
        </is>
      </c>
      <c r="E461" s="131" t="inlineStr">
        <is>
          <t>Hayır</t>
        </is>
      </c>
      <c r="F461" s="131" t="inlineStr">
        <is>
          <t>SEFERİHİSAR</t>
        </is>
      </c>
      <c r="G461" s="131" t="n">
        <v>2</v>
      </c>
      <c r="H461" s="131" t="inlineStr">
        <is>
          <t>https://www.google.com/maps/dir/?api=1&amp;origin=38.180686%2C26.848648&amp;destination=38.194921%2C26.835212&amp;travelmode=driving</t>
        </is>
      </c>
      <c r="I461" s="131" t="inlineStr">
        <is>
          <t>MENDERES</t>
        </is>
      </c>
      <c r="J461" s="131" t="n">
        <v>25.8</v>
      </c>
      <c r="K461" s="131" t="inlineStr">
        <is>
          <t>https://www.google.com/maps/dir/?api=1&amp;origin=38.180686%2C26.848648&amp;destination=38.260463%2C27.125587&amp;travelmode=driving</t>
        </is>
      </c>
      <c r="L461" s="131" t="inlineStr">
        <is>
          <t>NARLIDERE</t>
        </is>
      </c>
      <c r="M461" s="131" t="n">
        <v>27.3</v>
      </c>
      <c r="N461" s="131" t="inlineStr">
        <is>
          <t>https://www.google.com/maps/dir/?api=1&amp;origin=38.180686%2C26.848648&amp;destination=38.392816%2C27.006006&amp;travelmode=driving</t>
        </is>
      </c>
      <c r="O461" s="131" t="inlineStr">
        <is>
          <t>Gerçek - Google Places (Bahçe Köy Sitesi)</t>
        </is>
      </c>
    </row>
    <row r="462" ht="15" customHeight="1" s="113">
      <c r="A462" s="131" t="inlineStr">
        <is>
          <t>AYSUN BATUR</t>
        </is>
      </c>
      <c r="B462" s="131" t="inlineStr">
        <is>
          <t>SEFERİHİSAR</t>
        </is>
      </c>
      <c r="C462" s="131" t="n">
        <v>30.4</v>
      </c>
      <c r="D462" s="131" t="inlineStr">
        <is>
          <t>https://www.google.com/maps/dir/?api=1&amp;origin=38.197728%2C26.841659&amp;destination=38.374534%2C27.107659&amp;travelmode=driving</t>
        </is>
      </c>
      <c r="E462" s="131" t="inlineStr">
        <is>
          <t>Hayır</t>
        </is>
      </c>
      <c r="F462" s="131" t="inlineStr">
        <is>
          <t>SEFERİHİSAR</t>
        </is>
      </c>
      <c r="G462" s="131" t="n">
        <v>0.6</v>
      </c>
      <c r="H462" s="131" t="inlineStr">
        <is>
          <t>https://www.google.com/maps/dir/?api=1&amp;origin=38.197728%2C26.841659&amp;destination=38.194921%2C26.835212&amp;travelmode=driving</t>
        </is>
      </c>
      <c r="I462" s="131" t="inlineStr">
        <is>
          <t>MENDERES</t>
        </is>
      </c>
      <c r="J462" s="131" t="n">
        <v>25.8</v>
      </c>
      <c r="K462" s="131" t="inlineStr">
        <is>
          <t>https://www.google.com/maps/dir/?api=1&amp;origin=38.197728%2C26.841659&amp;destination=38.260463%2C27.125587&amp;travelmode=driving</t>
        </is>
      </c>
      <c r="L462" s="131" t="inlineStr">
        <is>
          <t>NARLIDERE</t>
        </is>
      </c>
      <c r="M462" s="131" t="n">
        <v>26</v>
      </c>
      <c r="N462" s="131" t="inlineStr">
        <is>
          <t>https://www.google.com/maps/dir/?api=1&amp;origin=38.197728%2C26.841659&amp;destination=38.392816%2C27.006006&amp;travelmode=driving</t>
        </is>
      </c>
      <c r="O462" s="131" t="inlineStr">
        <is>
          <t>Gerçek - Google Places (32/3 Sk No:8)</t>
        </is>
      </c>
    </row>
    <row r="463" ht="15" customHeight="1" s="113">
      <c r="A463" s="131" t="inlineStr">
        <is>
          <t>ALİ KARAASLAN</t>
        </is>
      </c>
      <c r="B463" s="131" t="inlineStr">
        <is>
          <t>SEFERİHİSAR</t>
        </is>
      </c>
      <c r="C463" s="131" t="n">
        <v>32.4</v>
      </c>
      <c r="D463" s="131" t="inlineStr">
        <is>
          <t>https://www.google.com/maps/dir/?api=1&amp;origin=38.196421%2C26.837132&amp;destination=38.401482%2C27.101156&amp;travelmode=driving</t>
        </is>
      </c>
      <c r="E463" s="131" t="inlineStr">
        <is>
          <t>Hayır</t>
        </is>
      </c>
      <c r="F463" s="131" t="inlineStr">
        <is>
          <t>SEFERİHİSAR</t>
        </is>
      </c>
      <c r="G463" s="131" t="n">
        <v>0.2</v>
      </c>
      <c r="H463" s="131" t="inlineStr">
        <is>
          <t>https://www.google.com/maps/dir/?api=1&amp;origin=38.196421%2C26.837132&amp;destination=38.194921%2C26.835212&amp;travelmode=driving</t>
        </is>
      </c>
      <c r="I463" s="131" t="inlineStr">
        <is>
          <t>MENDERES</t>
        </is>
      </c>
      <c r="J463" s="131" t="n">
        <v>26.2</v>
      </c>
      <c r="K463" s="131" t="inlineStr">
        <is>
          <t>https://www.google.com/maps/dir/?api=1&amp;origin=38.196421%2C26.837132&amp;destination=38.260463%2C27.125587&amp;travelmode=driving</t>
        </is>
      </c>
      <c r="L463" s="131" t="inlineStr">
        <is>
          <t>NARLIDERE</t>
        </is>
      </c>
      <c r="M463" s="131" t="n">
        <v>26.3</v>
      </c>
      <c r="N463" s="131" t="inlineStr">
        <is>
          <t>https://www.google.com/maps/dir/?api=1&amp;origin=38.196421%2C26.837132&amp;destination=38.392816%2C27.006006&amp;travelmode=driving</t>
        </is>
      </c>
      <c r="O463" s="131" t="inlineStr">
        <is>
          <t>Gerçek - Google Places (46 Sk No:11)</t>
        </is>
      </c>
    </row>
    <row r="464" ht="15" customHeight="1" s="113">
      <c r="A464" s="131" t="inlineStr">
        <is>
          <t>İBRAHİM TAŞKIRAN</t>
        </is>
      </c>
      <c r="B464" s="131" t="inlineStr">
        <is>
          <t>SEFERİHİSAR</t>
        </is>
      </c>
      <c r="C464" s="131" t="n">
        <v>32.6</v>
      </c>
      <c r="D464" s="131" t="inlineStr">
        <is>
          <t>https://www.google.com/maps/dir/?api=1&amp;origin=38.195079%2C26.836114&amp;destination=38.401482%2C27.101156&amp;travelmode=driving</t>
        </is>
      </c>
      <c r="E464" s="131" t="inlineStr">
        <is>
          <t>Hayır</t>
        </is>
      </c>
      <c r="F464" s="131" t="inlineStr">
        <is>
          <t>SEFERİHİSAR</t>
        </is>
      </c>
      <c r="G464" s="131" t="n">
        <v>0.1</v>
      </c>
      <c r="H464" s="131" t="inlineStr">
        <is>
          <t>https://www.google.com/maps/dir/?api=1&amp;origin=38.195079%2C26.836114&amp;destination=38.194921%2C26.835212&amp;travelmode=driving</t>
        </is>
      </c>
      <c r="I464" s="131" t="inlineStr">
        <is>
          <t>MENDERES</t>
        </is>
      </c>
      <c r="J464" s="131" t="n">
        <v>26.3</v>
      </c>
      <c r="K464" s="131" t="inlineStr">
        <is>
          <t>https://www.google.com/maps/dir/?api=1&amp;origin=38.195079%2C26.836114&amp;destination=38.260463%2C27.125587&amp;travelmode=driving</t>
        </is>
      </c>
      <c r="L464" s="131" t="inlineStr">
        <is>
          <t>NARLIDERE</t>
        </is>
      </c>
      <c r="M464" s="131" t="n">
        <v>26.5</v>
      </c>
      <c r="N464" s="131" t="inlineStr">
        <is>
          <t>https://www.google.com/maps/dir/?api=1&amp;origin=38.195079%2C26.836114&amp;destination=38.392816%2C27.006006&amp;travelmode=driving</t>
        </is>
      </c>
      <c r="O464" s="131" t="inlineStr">
        <is>
          <t>Gerçek - Google Places (Atatürk Cd No:50)</t>
        </is>
      </c>
    </row>
    <row r="465" ht="15" customHeight="1" s="113">
      <c r="A465" s="131" t="inlineStr">
        <is>
          <t>DİLEK ÜLKER</t>
        </is>
      </c>
      <c r="B465" s="131" t="inlineStr">
        <is>
          <t>SEFERİHİSAR</t>
        </is>
      </c>
      <c r="C465" s="131" t="n">
        <v>32</v>
      </c>
      <c r="D465" s="131" t="inlineStr">
        <is>
          <t>https://www.google.com/maps/dir/?api=1&amp;origin=38.19961%2C26.840353&amp;destination=38.401482%2C27.101156&amp;travelmode=driving</t>
        </is>
      </c>
      <c r="E465" s="131" t="inlineStr">
        <is>
          <t>Hayır</t>
        </is>
      </c>
      <c r="F465" s="131" t="inlineStr">
        <is>
          <t>SEFERİHİSAR</t>
        </is>
      </c>
      <c r="G465" s="131" t="n">
        <v>0.7</v>
      </c>
      <c r="H465" s="131" t="inlineStr">
        <is>
          <t>https://www.google.com/maps/dir/?api=1&amp;origin=38.19961%2C26.840353&amp;destination=38.194921%2C26.835212&amp;travelmode=driving</t>
        </is>
      </c>
      <c r="I465" s="131" t="inlineStr">
        <is>
          <t>MENDERES</t>
        </is>
      </c>
      <c r="J465" s="131" t="n">
        <v>25.8</v>
      </c>
      <c r="K465" s="131" t="inlineStr">
        <is>
          <t>https://www.google.com/maps/dir/?api=1&amp;origin=38.19961%2C26.840353&amp;destination=38.260463%2C27.125587&amp;travelmode=driving</t>
        </is>
      </c>
      <c r="L465" s="131" t="inlineStr">
        <is>
          <t>NARLIDERE</t>
        </is>
      </c>
      <c r="M465" s="131" t="n">
        <v>25.9</v>
      </c>
      <c r="N465" s="131" t="inlineStr">
        <is>
          <t>https://www.google.com/maps/dir/?api=1&amp;origin=38.19961%2C26.840353&amp;destination=38.392816%2C27.006006&amp;travelmode=driving</t>
        </is>
      </c>
      <c r="O465" s="131" t="inlineStr">
        <is>
          <t>Gerçek - Google Places (Fabrika Cd No:62)</t>
        </is>
      </c>
    </row>
    <row r="466" ht="15" customHeight="1" s="113">
      <c r="A466" s="131" t="inlineStr">
        <is>
          <t>OSMAN ALTUN</t>
        </is>
      </c>
      <c r="B466" s="131" t="inlineStr">
        <is>
          <t>SEFERİHİSAR</t>
        </is>
      </c>
      <c r="C466" s="131" t="n">
        <v>32.1</v>
      </c>
      <c r="D466" s="131" t="inlineStr">
        <is>
          <t>https://www.google.com/maps/dir/?api=1&amp;origin=38.197429%2C26.840281&amp;destination=38.401482%2C27.101156&amp;travelmode=driving</t>
        </is>
      </c>
      <c r="E466" s="131" t="inlineStr">
        <is>
          <t>Hayır</t>
        </is>
      </c>
      <c r="F466" s="131" t="inlineStr">
        <is>
          <t>SEFERİHİSAR</t>
        </is>
      </c>
      <c r="G466" s="131" t="n">
        <v>0.5</v>
      </c>
      <c r="H466" s="131" t="inlineStr">
        <is>
          <t>https://www.google.com/maps/dir/?api=1&amp;origin=38.197429%2C26.840281&amp;destination=38.194921%2C26.835212&amp;travelmode=driving</t>
        </is>
      </c>
      <c r="I466" s="131" t="inlineStr">
        <is>
          <t>MENDERES</t>
        </is>
      </c>
      <c r="J466" s="131" t="n">
        <v>25.9</v>
      </c>
      <c r="K466" s="131" t="inlineStr">
        <is>
          <t>https://www.google.com/maps/dir/?api=1&amp;origin=38.197429%2C26.840281&amp;destination=38.260463%2C27.125587&amp;travelmode=driving</t>
        </is>
      </c>
      <c r="L466" s="131" t="inlineStr">
        <is>
          <t>NARLIDERE</t>
        </is>
      </c>
      <c r="M466" s="131" t="n">
        <v>26.1</v>
      </c>
      <c r="N466" s="131" t="inlineStr">
        <is>
          <t>https://www.google.com/maps/dir/?api=1&amp;origin=38.197429%2C26.840281&amp;destination=38.392816%2C27.006006&amp;travelmode=driving</t>
        </is>
      </c>
      <c r="O466" s="131" t="inlineStr">
        <is>
          <t>Gerçek - Google Places (Çamtepe civarı (zayıf, belediye))</t>
        </is>
      </c>
    </row>
    <row r="467" ht="15" customHeight="1" s="113">
      <c r="A467" s="131" t="inlineStr">
        <is>
          <t>CÜNEYT CAN</t>
        </is>
      </c>
      <c r="B467" s="131" t="inlineStr">
        <is>
          <t>SEFERİHİSAR</t>
        </is>
      </c>
      <c r="C467" s="131" t="n">
        <v>32.2</v>
      </c>
      <c r="D467" s="131" t="inlineStr">
        <is>
          <t>https://www.google.com/maps/dir/?api=1&amp;origin=38.19532%2C26.842551&amp;destination=38.401482%2C27.101156&amp;travelmode=driving</t>
        </is>
      </c>
      <c r="E467" s="131" t="inlineStr">
        <is>
          <t>Hayır</t>
        </is>
      </c>
      <c r="F467" s="131" t="inlineStr">
        <is>
          <t>SEFERİHİSAR</t>
        </is>
      </c>
      <c r="G467" s="131" t="n">
        <v>0.6</v>
      </c>
      <c r="H467" s="131" t="inlineStr">
        <is>
          <t>https://www.google.com/maps/dir/?api=1&amp;origin=38.19532%2C26.842551&amp;destination=38.194921%2C26.835212&amp;travelmode=driving</t>
        </is>
      </c>
      <c r="I467" s="131" t="inlineStr">
        <is>
          <t>MENDERES</t>
        </is>
      </c>
      <c r="J467" s="131" t="n">
        <v>25.8</v>
      </c>
      <c r="K467" s="131" t="inlineStr">
        <is>
          <t>https://www.google.com/maps/dir/?api=1&amp;origin=38.19532%2C26.842551&amp;destination=38.260463%2C27.125587&amp;travelmode=driving</t>
        </is>
      </c>
      <c r="L467" s="131" t="inlineStr">
        <is>
          <t>NARLIDERE</t>
        </is>
      </c>
      <c r="M467" s="131" t="n">
        <v>26.2</v>
      </c>
      <c r="N467" s="131" t="inlineStr">
        <is>
          <t>https://www.google.com/maps/dir/?api=1&amp;origin=38.19532%2C26.842551&amp;destination=38.392816%2C27.006006&amp;travelmode=driving</t>
        </is>
      </c>
      <c r="O467" s="131" t="inlineStr">
        <is>
          <t>Gerçek - Google Places (31/1 Sk civarı)</t>
        </is>
      </c>
    </row>
    <row r="468" ht="15" customHeight="1" s="113">
      <c r="A468" s="131" t="inlineStr">
        <is>
          <t>MEHMET EMİN ÖZDEMİR</t>
        </is>
      </c>
      <c r="B468" s="131" t="inlineStr">
        <is>
          <t>SEFERİHİSAR</t>
        </is>
      </c>
      <c r="C468" s="131" t="n">
        <v>32</v>
      </c>
      <c r="D468" s="131" t="inlineStr">
        <is>
          <t>https://www.google.com/maps/dir/?api=1&amp;origin=38.200404%2C26.838097&amp;destination=38.401482%2C27.101156&amp;travelmode=driving</t>
        </is>
      </c>
      <c r="E468" s="131" t="inlineStr">
        <is>
          <t>Hayır</t>
        </is>
      </c>
      <c r="F468" s="131" t="inlineStr">
        <is>
          <t>SEFERİHİSAR</t>
        </is>
      </c>
      <c r="G468" s="131" t="n">
        <v>0.7</v>
      </c>
      <c r="H468" s="131" t="inlineStr">
        <is>
          <t>https://www.google.com/maps/dir/?api=1&amp;origin=38.200404%2C26.838097&amp;destination=38.194921%2C26.835212&amp;travelmode=driving</t>
        </is>
      </c>
      <c r="I468" s="131" t="inlineStr">
        <is>
          <t>NARLIDERE</t>
        </is>
      </c>
      <c r="J468" s="131" t="n">
        <v>25.9</v>
      </c>
      <c r="K468" s="131" t="inlineStr">
        <is>
          <t>https://www.google.com/maps/dir/?api=1&amp;origin=38.200404%2C26.838097&amp;destination=38.392816%2C27.006006&amp;travelmode=driving</t>
        </is>
      </c>
      <c r="L468" s="131" t="inlineStr">
        <is>
          <t>MENDERES</t>
        </is>
      </c>
      <c r="M468" s="131" t="n">
        <v>26</v>
      </c>
      <c r="N468" s="131" t="inlineStr">
        <is>
          <t>https://www.google.com/maps/dir/?api=1&amp;origin=38.200404%2C26.838097&amp;destination=38.260463%2C27.125587&amp;travelmode=driving</t>
        </is>
      </c>
      <c r="O468" s="131" t="inlineStr">
        <is>
          <t>Gerçek - Google Places (Mektep Cd No:69)</t>
        </is>
      </c>
    </row>
    <row r="469" ht="15" customHeight="1" s="113">
      <c r="A469" s="131" t="inlineStr">
        <is>
          <t>KEMAL AYKAL</t>
        </is>
      </c>
      <c r="B469" s="131" t="inlineStr">
        <is>
          <t>TORBALI 2</t>
        </is>
      </c>
      <c r="C469" s="131" t="n">
        <v>2.7</v>
      </c>
      <c r="D469" s="131" t="inlineStr">
        <is>
          <t>https://www.google.com/maps/dir/?api=1&amp;origin=38.17303%2C27.327617&amp;destination=38.164664%2C27.356116&amp;travelmode=driving</t>
        </is>
      </c>
      <c r="E469" s="131" t="inlineStr">
        <is>
          <t>Hayır</t>
        </is>
      </c>
      <c r="F469" s="131" t="inlineStr">
        <is>
          <t>TORBALI 5</t>
        </is>
      </c>
      <c r="G469" s="131" t="n">
        <v>2</v>
      </c>
      <c r="H469" s="131" t="inlineStr">
        <is>
          <t>https://www.google.com/maps/dir/?api=1&amp;origin=38.17303%2C27.327617&amp;destination=38.171353%2C27.349829&amp;travelmode=driving</t>
        </is>
      </c>
      <c r="I469" s="131" t="inlineStr">
        <is>
          <t>TORBALI 2</t>
        </is>
      </c>
      <c r="J469" s="131" t="n">
        <v>2.7</v>
      </c>
      <c r="K469" s="131" t="inlineStr">
        <is>
          <t>https://www.google.com/maps/dir/?api=1&amp;origin=38.17303%2C27.327617&amp;destination=38.164664%2C27.356116&amp;travelmode=driving</t>
        </is>
      </c>
      <c r="L469" s="131" t="inlineStr">
        <is>
          <t>TORBALI 4</t>
        </is>
      </c>
      <c r="M469" s="131" t="n">
        <v>3.3</v>
      </c>
      <c r="N469" s="131" t="inlineStr">
        <is>
          <t>https://www.google.com/maps/dir/?api=1&amp;origin=38.17303%2C27.327617&amp;destination=38.151657%2C27.353193&amp;travelmode=driving</t>
        </is>
      </c>
      <c r="O469" s="131" t="inlineStr">
        <is>
          <t>Dummy - değiştiriniz</t>
        </is>
      </c>
    </row>
    <row r="470" ht="15" customHeight="1" s="113">
      <c r="A470" s="131" t="inlineStr">
        <is>
          <t>SHAKIRJAN ROMANOV</t>
        </is>
      </c>
      <c r="B470" s="131" t="inlineStr">
        <is>
          <t>TORBALI 2</t>
        </is>
      </c>
      <c r="C470" s="131" t="n">
        <v>2.1</v>
      </c>
      <c r="D470" s="131" t="inlineStr">
        <is>
          <t>https://www.google.com/maps/dir/?api=1&amp;origin=38.151166%2C27.339509&amp;destination=38.164664%2C27.356116&amp;travelmode=driving</t>
        </is>
      </c>
      <c r="E470" s="131" t="inlineStr">
        <is>
          <t>Hayır</t>
        </is>
      </c>
      <c r="F470" s="131" t="inlineStr">
        <is>
          <t>TORBALI 4</t>
        </is>
      </c>
      <c r="G470" s="131" t="n">
        <v>1.2</v>
      </c>
      <c r="H470" s="131" t="inlineStr">
        <is>
          <t>https://www.google.com/maps/dir/?api=1&amp;origin=38.151166%2C27.339509&amp;destination=38.151657%2C27.353193&amp;travelmode=driving</t>
        </is>
      </c>
      <c r="I470" s="131" t="inlineStr">
        <is>
          <t>TORBALI 3</t>
        </is>
      </c>
      <c r="J470" s="131" t="n">
        <v>1.5</v>
      </c>
      <c r="K470" s="131" t="inlineStr">
        <is>
          <t>https://www.google.com/maps/dir/?api=1&amp;origin=38.151166%2C27.339509&amp;destination=38.14881%2C27.356671&amp;travelmode=driving</t>
        </is>
      </c>
      <c r="L470" s="131" t="inlineStr">
        <is>
          <t>TORBALI 1</t>
        </is>
      </c>
      <c r="M470" s="131" t="n">
        <v>2</v>
      </c>
      <c r="N470" s="131" t="inlineStr">
        <is>
          <t>https://www.google.com/maps/dir/?api=1&amp;origin=38.151166%2C27.339509&amp;destination=38.154917%2C27.36151&amp;travelmode=driving</t>
        </is>
      </c>
      <c r="O470" s="131" t="inlineStr">
        <is>
          <t>Dummy - değiştiriniz</t>
        </is>
      </c>
    </row>
    <row r="471" ht="15" customHeight="1" s="113">
      <c r="A471" s="131" t="inlineStr">
        <is>
          <t>TEKİN GÖKMEN</t>
        </is>
      </c>
      <c r="B471" s="131" t="inlineStr">
        <is>
          <t>TORBALI 2</t>
        </is>
      </c>
      <c r="C471" s="131" t="n">
        <v>1.8</v>
      </c>
      <c r="D471" s="131" t="inlineStr">
        <is>
          <t>https://www.google.com/maps/dir/?api=1&amp;origin=38.178852%2C27.366718&amp;destination=38.164664%2C27.356116&amp;travelmode=driving</t>
        </is>
      </c>
      <c r="E471" s="131" t="inlineStr">
        <is>
          <t>Hayır</t>
        </is>
      </c>
      <c r="F471" s="131" t="inlineStr">
        <is>
          <t>TORBALI 5</t>
        </is>
      </c>
      <c r="G471" s="131" t="n">
        <v>1.7</v>
      </c>
      <c r="H471" s="131" t="inlineStr">
        <is>
          <t>https://www.google.com/maps/dir/?api=1&amp;origin=38.178852%2C27.366718&amp;destination=38.171353%2C27.349829&amp;travelmode=driving</t>
        </is>
      </c>
      <c r="I471" s="131" t="inlineStr">
        <is>
          <t>TORBALI 2</t>
        </is>
      </c>
      <c r="J471" s="131" t="n">
        <v>1.8</v>
      </c>
      <c r="K471" s="131" t="inlineStr">
        <is>
          <t>https://www.google.com/maps/dir/?api=1&amp;origin=38.178852%2C27.366718&amp;destination=38.164664%2C27.356116&amp;travelmode=driving</t>
        </is>
      </c>
      <c r="L471" s="131" t="inlineStr">
        <is>
          <t>TORBALI 1</t>
        </is>
      </c>
      <c r="M471" s="131" t="n">
        <v>2.7</v>
      </c>
      <c r="N471" s="131" t="inlineStr">
        <is>
          <t>https://www.google.com/maps/dir/?api=1&amp;origin=38.178852%2C27.366718&amp;destination=38.154917%2C27.36151&amp;travelmode=driving</t>
        </is>
      </c>
      <c r="O471" s="131" t="inlineStr">
        <is>
          <t>Dummy - değiştiriniz</t>
        </is>
      </c>
    </row>
    <row r="472" ht="15" customHeight="1" s="113">
      <c r="A472" s="131" t="inlineStr">
        <is>
          <t>İSMAİL TANRIVERDİ</t>
        </is>
      </c>
      <c r="B472" s="131" t="inlineStr">
        <is>
          <t>TORBALI 3</t>
        </is>
      </c>
      <c r="C472" s="131" t="n">
        <v>3.4</v>
      </c>
      <c r="D472" s="131" t="inlineStr">
        <is>
          <t>https://www.google.com/maps/dir/?api=1&amp;origin=38.172341%2C27.331887&amp;destination=38.14881%2C27.356671&amp;travelmode=driving</t>
        </is>
      </c>
      <c r="E472" s="131" t="inlineStr">
        <is>
          <t>Hayır</t>
        </is>
      </c>
      <c r="F472" s="131" t="inlineStr">
        <is>
          <t>TORBALI 5</t>
        </is>
      </c>
      <c r="G472" s="131" t="n">
        <v>1.6</v>
      </c>
      <c r="H472" s="131" t="inlineStr">
        <is>
          <t>https://www.google.com/maps/dir/?api=1&amp;origin=38.172341%2C27.331887&amp;destination=38.171353%2C27.349829&amp;travelmode=driving</t>
        </is>
      </c>
      <c r="I472" s="131" t="inlineStr">
        <is>
          <t>TORBALI 2</t>
        </is>
      </c>
      <c r="J472" s="131" t="n">
        <v>2.3</v>
      </c>
      <c r="K472" s="131" t="inlineStr">
        <is>
          <t>https://www.google.com/maps/dir/?api=1&amp;origin=38.172341%2C27.331887&amp;destination=38.164664%2C27.356116&amp;travelmode=driving</t>
        </is>
      </c>
      <c r="L472" s="131" t="inlineStr">
        <is>
          <t>TORBALI 4</t>
        </is>
      </c>
      <c r="M472" s="131" t="n">
        <v>3</v>
      </c>
      <c r="N472" s="131" t="inlineStr">
        <is>
          <t>https://www.google.com/maps/dir/?api=1&amp;origin=38.172341%2C27.331887&amp;destination=38.151657%2C27.353193&amp;travelmode=driving</t>
        </is>
      </c>
      <c r="O472" s="131" t="inlineStr">
        <is>
          <t>Dummy - değiştiriniz</t>
        </is>
      </c>
    </row>
    <row r="473" ht="15" customHeight="1" s="113">
      <c r="A473" s="131" t="inlineStr">
        <is>
          <t>SİNAN OLCAN</t>
        </is>
      </c>
      <c r="B473" s="131" t="inlineStr">
        <is>
          <t>TORBALI 5</t>
        </is>
      </c>
      <c r="C473" s="131" t="n">
        <v>2.5</v>
      </c>
      <c r="D473" s="131" t="inlineStr">
        <is>
          <t>https://www.google.com/maps/dir/?api=1&amp;origin=38.166668%2C27.321617&amp;destination=38.171353%2C27.349829&amp;travelmode=driving</t>
        </is>
      </c>
      <c r="E473" s="131" t="inlineStr">
        <is>
          <t>Evet</t>
        </is>
      </c>
      <c r="F473" s="131" t="inlineStr">
        <is>
          <t>TORBALI 5</t>
        </is>
      </c>
      <c r="G473" s="131" t="n">
        <v>2.5</v>
      </c>
      <c r="H473" s="131" t="inlineStr">
        <is>
          <t>https://www.google.com/maps/dir/?api=1&amp;origin=38.166668%2C27.321617&amp;destination=38.171353%2C27.349829&amp;travelmode=driving</t>
        </is>
      </c>
      <c r="I473" s="131" t="inlineStr">
        <is>
          <t>TORBALI 2</t>
        </is>
      </c>
      <c r="J473" s="131" t="n">
        <v>3</v>
      </c>
      <c r="K473" s="131" t="inlineStr">
        <is>
          <t>https://www.google.com/maps/dir/?api=1&amp;origin=38.166668%2C27.321617&amp;destination=38.164664%2C27.356116&amp;travelmode=driving</t>
        </is>
      </c>
      <c r="L473" s="131" t="inlineStr">
        <is>
          <t>TORBALI 4</t>
        </is>
      </c>
      <c r="M473" s="131" t="n">
        <v>3.2</v>
      </c>
      <c r="N473" s="131" t="inlineStr">
        <is>
          <t>https://www.google.com/maps/dir/?api=1&amp;origin=38.166668%2C27.321617&amp;destination=38.151657%2C27.353193&amp;travelmode=driving</t>
        </is>
      </c>
      <c r="O473" s="131" t="inlineStr">
        <is>
          <t>Dummy - değiştiriniz</t>
        </is>
      </c>
    </row>
    <row r="474" ht="15" customHeight="1" s="113">
      <c r="A474" s="131" t="inlineStr">
        <is>
          <t>HATİCE ÇOBAN</t>
        </is>
      </c>
      <c r="B474" s="131" t="inlineStr">
        <is>
          <t>AYRANCILAR</t>
        </is>
      </c>
      <c r="C474" s="131" t="n">
        <v>1.9</v>
      </c>
      <c r="D474" s="131" t="inlineStr">
        <is>
          <t>https://www.google.com/maps/dir/?api=1&amp;origin=38.223407%2C27.281733&amp;destination=38.240289%2C27.281412&amp;travelmode=driving</t>
        </is>
      </c>
      <c r="E474" s="131" t="inlineStr">
        <is>
          <t>Evet</t>
        </is>
      </c>
      <c r="F474" s="131" t="inlineStr">
        <is>
          <t>AYRANCILAR</t>
        </is>
      </c>
      <c r="G474" s="131" t="n">
        <v>1.9</v>
      </c>
      <c r="H474" s="131" t="inlineStr">
        <is>
          <t>https://www.google.com/maps/dir/?api=1&amp;origin=38.223407%2C27.281733&amp;destination=38.240289%2C27.281412&amp;travelmode=driving</t>
        </is>
      </c>
      <c r="I474" s="131" t="inlineStr">
        <is>
          <t>TORBALI 5</t>
        </is>
      </c>
      <c r="J474" s="131" t="n">
        <v>8.300000000000001</v>
      </c>
      <c r="K474" s="131" t="inlineStr">
        <is>
          <t>https://www.google.com/maps/dir/?api=1&amp;origin=38.223407%2C27.281733&amp;destination=38.171353%2C27.349829&amp;travelmode=driving</t>
        </is>
      </c>
      <c r="L474" s="131" t="inlineStr">
        <is>
          <t>TORBALI 2</t>
        </is>
      </c>
      <c r="M474" s="131" t="n">
        <v>9.199999999999999</v>
      </c>
      <c r="N474" s="131" t="inlineStr">
        <is>
          <t>https://www.google.com/maps/dir/?api=1&amp;origin=38.223407%2C27.281733&amp;destination=38.164664%2C27.356116&amp;travelmode=driving</t>
        </is>
      </c>
      <c r="O474" s="131" t="inlineStr">
        <is>
          <t>Dummy - değiştiriniz</t>
        </is>
      </c>
    </row>
    <row r="475" ht="15" customHeight="1" s="113">
      <c r="A475" s="131" t="inlineStr">
        <is>
          <t>SAMET AKKUŞ</t>
        </is>
      </c>
      <c r="B475" s="131" t="inlineStr">
        <is>
          <t>ÖZDERE</t>
        </is>
      </c>
      <c r="C475" s="131" t="n">
        <v>3.5</v>
      </c>
      <c r="D475" s="131" t="inlineStr">
        <is>
          <t>https://www.google.com/maps/dir/?api=1&amp;origin=37.993486%2C27.074493&amp;destination=38.021894%2C27.092563&amp;travelmode=driving</t>
        </is>
      </c>
      <c r="E475" s="131" t="inlineStr">
        <is>
          <t>Evet</t>
        </is>
      </c>
      <c r="F475" s="131" t="inlineStr">
        <is>
          <t>ÖZDERE</t>
        </is>
      </c>
      <c r="G475" s="131" t="n">
        <v>3.5</v>
      </c>
      <c r="H475" s="131" t="inlineStr">
        <is>
          <t>https://www.google.com/maps/dir/?api=1&amp;origin=37.993486%2C27.074493&amp;destination=38.021894%2C27.092563&amp;travelmode=driving</t>
        </is>
      </c>
      <c r="I475" s="131" t="inlineStr">
        <is>
          <t>MENDERES</t>
        </is>
      </c>
      <c r="J475" s="131" t="n">
        <v>30</v>
      </c>
      <c r="K475" s="131" t="inlineStr">
        <is>
          <t>https://www.google.com/maps/dir/?api=1&amp;origin=37.993486%2C27.074493&amp;destination=38.260463%2C27.125587&amp;travelmode=driving</t>
        </is>
      </c>
      <c r="L475" s="131" t="inlineStr">
        <is>
          <t>TORBALI 4</t>
        </is>
      </c>
      <c r="M475" s="131" t="n">
        <v>30.1</v>
      </c>
      <c r="N475" s="131" t="inlineStr">
        <is>
          <t>https://www.google.com/maps/dir/?api=1&amp;origin=37.993486%2C27.074493&amp;destination=38.151657%2C27.353193&amp;travelmode=driving</t>
        </is>
      </c>
      <c r="O475" s="131" t="inlineStr">
        <is>
          <t>Dummy - değiştiriniz</t>
        </is>
      </c>
    </row>
    <row r="476" ht="15" customHeight="1" s="113">
      <c r="A476" s="131" t="inlineStr">
        <is>
          <t>NİL OZAN ÇAN</t>
        </is>
      </c>
      <c r="B476" s="131" t="inlineStr">
        <is>
          <t>ÖZDERE</t>
        </is>
      </c>
      <c r="C476" s="131" t="n">
        <v>1</v>
      </c>
      <c r="D476" s="131" t="inlineStr">
        <is>
          <t>https://www.google.com/maps/dir/?api=1&amp;origin=38.030887%2C27.095259&amp;destination=38.021894%2C27.092563&amp;travelmode=driving</t>
        </is>
      </c>
      <c r="E476" s="131" t="inlineStr">
        <is>
          <t>Evet</t>
        </is>
      </c>
      <c r="F476" s="131" t="inlineStr">
        <is>
          <t>ÖZDERE</t>
        </is>
      </c>
      <c r="G476" s="131" t="n">
        <v>1</v>
      </c>
      <c r="H476" s="131" t="inlineStr">
        <is>
          <t>https://www.google.com/maps/dir/?api=1&amp;origin=38.030887%2C27.095259&amp;destination=38.021894%2C27.092563&amp;travelmode=driving</t>
        </is>
      </c>
      <c r="I476" s="131" t="inlineStr">
        <is>
          <t>MENDERES</t>
        </is>
      </c>
      <c r="J476" s="131" t="n">
        <v>25.7</v>
      </c>
      <c r="K476" s="131" t="inlineStr">
        <is>
          <t>https://www.google.com/maps/dir/?api=1&amp;origin=38.030887%2C27.095259&amp;destination=38.260463%2C27.125587&amp;travelmode=driving</t>
        </is>
      </c>
      <c r="L476" s="131" t="inlineStr">
        <is>
          <t>TORBALI 4</t>
        </is>
      </c>
      <c r="M476" s="131" t="n">
        <v>26.3</v>
      </c>
      <c r="N476" s="131" t="inlineStr">
        <is>
          <t>https://www.google.com/maps/dir/?api=1&amp;origin=38.030887%2C27.095259&amp;destination=38.151657%2C27.353193&amp;travelmode=driving</t>
        </is>
      </c>
      <c r="O476" s="131" t="inlineStr">
        <is>
          <t>Dummy - değiştiriniz</t>
        </is>
      </c>
    </row>
    <row r="477" ht="15" customHeight="1" s="113">
      <c r="A477" s="131" t="inlineStr">
        <is>
          <t>YASİN ÖZDEM</t>
        </is>
      </c>
      <c r="B477" s="131" t="inlineStr">
        <is>
          <t>ÖZDERE</t>
        </is>
      </c>
      <c r="C477" s="131" t="n">
        <v>1.9</v>
      </c>
      <c r="D477" s="131" t="inlineStr">
        <is>
          <t>https://www.google.com/maps/dir/?api=1&amp;origin=38.00512%2C27.097919&amp;destination=38.021894%2C27.092563&amp;travelmode=driving</t>
        </is>
      </c>
      <c r="E477" s="131" t="inlineStr">
        <is>
          <t>Evet</t>
        </is>
      </c>
      <c r="F477" s="131" t="inlineStr">
        <is>
          <t>ÖZDERE</t>
        </is>
      </c>
      <c r="G477" s="131" t="n">
        <v>1.9</v>
      </c>
      <c r="H477" s="131" t="inlineStr">
        <is>
          <t>https://www.google.com/maps/dir/?api=1&amp;origin=38.00512%2C27.097919&amp;destination=38.021894%2C27.092563&amp;travelmode=driving</t>
        </is>
      </c>
      <c r="I477" s="131" t="inlineStr">
        <is>
          <t>TORBALI 4</t>
        </is>
      </c>
      <c r="J477" s="131" t="n">
        <v>27.7</v>
      </c>
      <c r="K477" s="131" t="inlineStr">
        <is>
          <t>https://www.google.com/maps/dir/?api=1&amp;origin=38.00512%2C27.097919&amp;destination=38.151657%2C27.353193&amp;travelmode=driving</t>
        </is>
      </c>
      <c r="L477" s="131" t="inlineStr">
        <is>
          <t>TORBALI 3</t>
        </is>
      </c>
      <c r="M477" s="131" t="n">
        <v>27.7</v>
      </c>
      <c r="N477" s="131" t="inlineStr">
        <is>
          <t>https://www.google.com/maps/dir/?api=1&amp;origin=38.00512%2C27.097919&amp;destination=38.14881%2C27.356671&amp;travelmode=driving</t>
        </is>
      </c>
      <c r="O477" s="131" t="inlineStr">
        <is>
          <t>Dummy - değiştiriniz</t>
        </is>
      </c>
    </row>
    <row r="478" ht="15" customHeight="1" s="113">
      <c r="A478" s="131" t="inlineStr">
        <is>
          <t>JEMAL HEMRAYEVA</t>
        </is>
      </c>
      <c r="B478" s="131" t="inlineStr">
        <is>
          <t>GAZİEMİR-1</t>
        </is>
      </c>
      <c r="C478" s="131" t="n">
        <v>3.3</v>
      </c>
      <c r="D478" s="131" t="inlineStr">
        <is>
          <t>https://www.google.com/maps/dir/?api=1&amp;origin=38.344306%2C27.102115&amp;destination=38.32574%2C27.131725&amp;travelmode=driving</t>
        </is>
      </c>
      <c r="E478" s="131" t="inlineStr">
        <is>
          <t>Hayır</t>
        </is>
      </c>
      <c r="F478" s="131" t="inlineStr">
        <is>
          <t>GAZİEMİR-5</t>
        </is>
      </c>
      <c r="G478" s="131" t="n">
        <v>2.3</v>
      </c>
      <c r="H478" s="131" t="inlineStr">
        <is>
          <t>https://www.google.com/maps/dir/?api=1&amp;origin=38.344306%2C27.102115&amp;destination=38.3283%2C27.11964&amp;travelmode=driving</t>
        </is>
      </c>
      <c r="I478" s="131" t="inlineStr">
        <is>
          <t>GAZİEMİR-3</t>
        </is>
      </c>
      <c r="J478" s="131" t="n">
        <v>2.8</v>
      </c>
      <c r="K478" s="131" t="inlineStr">
        <is>
          <t>https://www.google.com/maps/dir/?api=1&amp;origin=38.344306%2C27.102115&amp;destination=38.32406%2C27.121958&amp;travelmode=driving</t>
        </is>
      </c>
      <c r="L478" s="131" t="inlineStr">
        <is>
          <t>GAZİEMİR-4</t>
        </is>
      </c>
      <c r="M478" s="131" t="n">
        <v>3.3</v>
      </c>
      <c r="N478" s="131" t="inlineStr">
        <is>
          <t>https://www.google.com/maps/dir/?api=1&amp;origin=38.344306%2C27.102115&amp;destination=38.323481%2C27.129036&amp;travelmode=driving</t>
        </is>
      </c>
      <c r="O478" s="131" t="inlineStr">
        <is>
          <t>Dummy - değiştiriniz</t>
        </is>
      </c>
    </row>
    <row r="479" ht="15" customHeight="1" s="113">
      <c r="A479" s="131" t="inlineStr">
        <is>
          <t>NOVRUZBEK YADYGAROV</t>
        </is>
      </c>
      <c r="B479" s="131" t="inlineStr">
        <is>
          <t>GAZİEMİR-2</t>
        </is>
      </c>
      <c r="C479" s="131" t="n">
        <v>2.3</v>
      </c>
      <c r="D479" s="131" t="inlineStr">
        <is>
          <t>https://www.google.com/maps/dir/?api=1&amp;origin=38.335895%2C27.145366&amp;destination=38.317546%2C27.133478&amp;travelmode=driving</t>
        </is>
      </c>
      <c r="E479" s="131" t="inlineStr">
        <is>
          <t>Hayır</t>
        </is>
      </c>
      <c r="F479" s="131" t="inlineStr">
        <is>
          <t>GAZİEMİR-1</t>
        </is>
      </c>
      <c r="G479" s="131" t="n">
        <v>1.6</v>
      </c>
      <c r="H479" s="131" t="inlineStr">
        <is>
          <t>https://www.google.com/maps/dir/?api=1&amp;origin=38.335895%2C27.145366&amp;destination=38.32574%2C27.131725&amp;travelmode=driving</t>
        </is>
      </c>
      <c r="I479" s="131" t="inlineStr">
        <is>
          <t>GAZİEMİR-7</t>
        </is>
      </c>
      <c r="J479" s="131" t="n">
        <v>2</v>
      </c>
      <c r="K479" s="131" t="inlineStr">
        <is>
          <t>https://www.google.com/maps/dir/?api=1&amp;origin=38.335895%2C27.145366&amp;destination=38.322099%2C27.131037&amp;travelmode=driving</t>
        </is>
      </c>
      <c r="L479" s="131" t="inlineStr">
        <is>
          <t>GAZİEMİR-4</t>
        </is>
      </c>
      <c r="M479" s="131" t="n">
        <v>2</v>
      </c>
      <c r="N479" s="131" t="inlineStr">
        <is>
          <t>https://www.google.com/maps/dir/?api=1&amp;origin=38.335895%2C27.145366&amp;destination=38.323481%2C27.129036&amp;travelmode=driving</t>
        </is>
      </c>
      <c r="O479" s="131" t="inlineStr">
        <is>
          <t>Dummy - değiştiriniz</t>
        </is>
      </c>
    </row>
    <row r="480" ht="15" customHeight="1" s="113">
      <c r="A480" s="131" t="inlineStr">
        <is>
          <t>HASAN YILDIRIM</t>
        </is>
      </c>
      <c r="B480" s="131" t="inlineStr">
        <is>
          <t>GAZİEMİR-3</t>
        </is>
      </c>
      <c r="C480" s="131" t="n">
        <v>2.1</v>
      </c>
      <c r="D480" s="131" t="inlineStr">
        <is>
          <t>https://www.google.com/maps/dir/?api=1&amp;origin=38.314475%2C27.101287&amp;destination=38.32406%2C27.121958&amp;travelmode=driving</t>
        </is>
      </c>
      <c r="E480" s="131" t="inlineStr">
        <is>
          <t>Evet</t>
        </is>
      </c>
      <c r="F480" s="131" t="inlineStr">
        <is>
          <t>GAZİEMİR-3</t>
        </is>
      </c>
      <c r="G480" s="131" t="n">
        <v>2.1</v>
      </c>
      <c r="H480" s="131" t="inlineStr">
        <is>
          <t>https://www.google.com/maps/dir/?api=1&amp;origin=38.314475%2C27.101287&amp;destination=38.32406%2C27.121958&amp;travelmode=driving</t>
        </is>
      </c>
      <c r="I480" s="131" t="inlineStr">
        <is>
          <t>GAZİEMİR-5</t>
        </is>
      </c>
      <c r="J480" s="131" t="n">
        <v>2.2</v>
      </c>
      <c r="K480" s="131" t="inlineStr">
        <is>
          <t>https://www.google.com/maps/dir/?api=1&amp;origin=38.314475%2C27.101287&amp;destination=38.3283%2C27.11964&amp;travelmode=driving</t>
        </is>
      </c>
      <c r="L480" s="131" t="inlineStr">
        <is>
          <t>GAZİEMİR-6</t>
        </is>
      </c>
      <c r="M480" s="131" t="n">
        <v>2.6</v>
      </c>
      <c r="N480" s="131" t="inlineStr">
        <is>
          <t>https://www.google.com/maps/dir/?api=1&amp;origin=38.314475%2C27.101287&amp;destination=38.317553%2C27.130542&amp;travelmode=driving</t>
        </is>
      </c>
      <c r="O480" s="131" t="inlineStr">
        <is>
          <t>Dummy - değiştiriniz</t>
        </is>
      </c>
    </row>
    <row r="481" ht="15" customHeight="1" s="113">
      <c r="A481" s="131" t="inlineStr">
        <is>
          <t>YUSUF ZENGİN</t>
        </is>
      </c>
      <c r="B481" s="131" t="inlineStr">
        <is>
          <t>GAZİEMİR-3</t>
        </is>
      </c>
      <c r="C481" s="131" t="n">
        <v>3.2</v>
      </c>
      <c r="D481" s="131" t="inlineStr">
        <is>
          <t>https://www.google.com/maps/dir/?api=1&amp;origin=38.351493%2C27.112154&amp;destination=38.32406%2C27.121958&amp;travelmode=driving</t>
        </is>
      </c>
      <c r="E481" s="131" t="inlineStr">
        <is>
          <t>Hayır</t>
        </is>
      </c>
      <c r="F481" s="131" t="inlineStr">
        <is>
          <t>ESKİİZMİR</t>
        </is>
      </c>
      <c r="G481" s="131" t="n">
        <v>2.6</v>
      </c>
      <c r="H481" s="131" t="inlineStr">
        <is>
          <t>https://www.google.com/maps/dir/?api=1&amp;origin=38.351493%2C27.112154&amp;destination=38.374534%2C27.107659&amp;travelmode=driving</t>
        </is>
      </c>
      <c r="I481" s="131" t="inlineStr">
        <is>
          <t>GAZİEMİR-5</t>
        </is>
      </c>
      <c r="J481" s="131" t="n">
        <v>2.7</v>
      </c>
      <c r="K481" s="131" t="inlineStr">
        <is>
          <t>https://www.google.com/maps/dir/?api=1&amp;origin=38.351493%2C27.112154&amp;destination=38.3283%2C27.11964&amp;travelmode=driving</t>
        </is>
      </c>
      <c r="L481" s="131" t="inlineStr">
        <is>
          <t>GAZİEMİR-3</t>
        </is>
      </c>
      <c r="M481" s="131" t="n">
        <v>3.2</v>
      </c>
      <c r="N481" s="131" t="inlineStr">
        <is>
          <t>https://www.google.com/maps/dir/?api=1&amp;origin=38.351493%2C27.112154&amp;destination=38.32406%2C27.121958&amp;travelmode=driving</t>
        </is>
      </c>
      <c r="O481" s="131" t="inlineStr">
        <is>
          <t>Dummy - değiştiriniz</t>
        </is>
      </c>
    </row>
    <row r="482" ht="15" customHeight="1" s="113">
      <c r="A482" s="131" t="inlineStr">
        <is>
          <t>PINAR KESKİN</t>
        </is>
      </c>
      <c r="B482" s="131" t="inlineStr">
        <is>
          <t>GAZİEMİR-4</t>
        </is>
      </c>
      <c r="C482" s="131" t="n">
        <v>5.8</v>
      </c>
      <c r="D482" s="131" t="inlineStr">
        <is>
          <t>https://www.google.com/maps/dir/?api=1&amp;origin=38.283266%2C27.170591&amp;destination=38.323481%2C27.129036&amp;travelmode=driving</t>
        </is>
      </c>
      <c r="E482" s="131" t="inlineStr">
        <is>
          <t>Hayır</t>
        </is>
      </c>
      <c r="F482" s="131" t="inlineStr">
        <is>
          <t>MENDERES</t>
        </is>
      </c>
      <c r="G482" s="131" t="n">
        <v>4.7</v>
      </c>
      <c r="H482" s="131" t="inlineStr">
        <is>
          <t>https://www.google.com/maps/dir/?api=1&amp;origin=38.283266%2C27.170591&amp;destination=38.260463%2C27.125587&amp;travelmode=driving</t>
        </is>
      </c>
      <c r="I482" s="131" t="inlineStr">
        <is>
          <t>GAZİEMİR-2</t>
        </is>
      </c>
      <c r="J482" s="131" t="n">
        <v>5</v>
      </c>
      <c r="K482" s="131" t="inlineStr">
        <is>
          <t>https://www.google.com/maps/dir/?api=1&amp;origin=38.283266%2C27.170591&amp;destination=38.317546%2C27.133478&amp;travelmode=driving</t>
        </is>
      </c>
      <c r="L482" s="131" t="inlineStr">
        <is>
          <t>GAZİEMİR-6</t>
        </is>
      </c>
      <c r="M482" s="131" t="n">
        <v>5.2</v>
      </c>
      <c r="N482" s="131" t="inlineStr">
        <is>
          <t>https://www.google.com/maps/dir/?api=1&amp;origin=38.283266%2C27.170591&amp;destination=38.317553%2C27.130542&amp;travelmode=driving</t>
        </is>
      </c>
      <c r="O482" s="131" t="inlineStr">
        <is>
          <t>Gerçek - Google Places, mahalle merkezi yaklaşık (Atatürk Mah merkezi (yaklaşık))</t>
        </is>
      </c>
    </row>
    <row r="483" ht="15" customHeight="1" s="113">
      <c r="A483" s="131" t="inlineStr">
        <is>
          <t>BURAK PERPELEK</t>
        </is>
      </c>
      <c r="B483" s="131" t="inlineStr">
        <is>
          <t>GAZİEMİR-4</t>
        </is>
      </c>
      <c r="C483" s="131" t="n">
        <v>2.4</v>
      </c>
      <c r="D483" s="131" t="inlineStr">
        <is>
          <t>https://www.google.com/maps/dir/?api=1&amp;origin=38.344331%2C27.13526&amp;destination=38.323481%2C27.129036&amp;travelmode=driving</t>
        </is>
      </c>
      <c r="E483" s="131" t="inlineStr">
        <is>
          <t>Hayır</t>
        </is>
      </c>
      <c r="F483" s="131" t="inlineStr">
        <is>
          <t>GAZİEMİR-1</t>
        </is>
      </c>
      <c r="G483" s="131" t="n">
        <v>2.1</v>
      </c>
      <c r="H483" s="131" t="inlineStr">
        <is>
          <t>https://www.google.com/maps/dir/?api=1&amp;origin=38.344331%2C27.13526&amp;destination=38.32574%2C27.131725&amp;travelmode=driving</t>
        </is>
      </c>
      <c r="I483" s="131" t="inlineStr">
        <is>
          <t>GAZİEMİR-5</t>
        </is>
      </c>
      <c r="J483" s="131" t="n">
        <v>2.2</v>
      </c>
      <c r="K483" s="131" t="inlineStr">
        <is>
          <t>https://www.google.com/maps/dir/?api=1&amp;origin=38.344331%2C27.13526&amp;destination=38.3283%2C27.11964&amp;travelmode=driving</t>
        </is>
      </c>
      <c r="L483" s="131" t="inlineStr">
        <is>
          <t>GAZİEMİR-4</t>
        </is>
      </c>
      <c r="M483" s="131" t="n">
        <v>2.4</v>
      </c>
      <c r="N483" s="131" t="inlineStr">
        <is>
          <t>https://www.google.com/maps/dir/?api=1&amp;origin=38.344331%2C27.13526&amp;destination=38.323481%2C27.129036&amp;travelmode=driving</t>
        </is>
      </c>
      <c r="O483" s="131" t="inlineStr">
        <is>
          <t>Dummy - değiştiriniz</t>
        </is>
      </c>
    </row>
    <row r="484" ht="15" customHeight="1" s="113">
      <c r="A484" s="131" t="inlineStr">
        <is>
          <t>ZEYNEP DÖNMEZ</t>
        </is>
      </c>
      <c r="B484" s="131" t="inlineStr">
        <is>
          <t>GAZİEMİR-4</t>
        </is>
      </c>
      <c r="C484" s="131" t="n">
        <v>2.4</v>
      </c>
      <c r="D484" s="131" t="inlineStr">
        <is>
          <t>https://www.google.com/maps/dir/?api=1&amp;origin=38.341909%2C27.14282&amp;destination=38.323481%2C27.129036&amp;travelmode=driving</t>
        </is>
      </c>
      <c r="E484" s="131" t="inlineStr">
        <is>
          <t>Hayır</t>
        </is>
      </c>
      <c r="F484" s="131" t="inlineStr">
        <is>
          <t>GAZİEMİR-1</t>
        </is>
      </c>
      <c r="G484" s="131" t="n">
        <v>2</v>
      </c>
      <c r="H484" s="131" t="inlineStr">
        <is>
          <t>https://www.google.com/maps/dir/?api=1&amp;origin=38.341909%2C27.14282&amp;destination=38.32574%2C27.131725&amp;travelmode=driving</t>
        </is>
      </c>
      <c r="I484" s="131" t="inlineStr">
        <is>
          <t>GAZİEMİR-4</t>
        </is>
      </c>
      <c r="J484" s="131" t="n">
        <v>2.4</v>
      </c>
      <c r="K484" s="131" t="inlineStr">
        <is>
          <t>https://www.google.com/maps/dir/?api=1&amp;origin=38.341909%2C27.14282&amp;destination=38.323481%2C27.129036&amp;travelmode=driving</t>
        </is>
      </c>
      <c r="L484" s="131" t="inlineStr">
        <is>
          <t>GAZİEMİR-7</t>
        </is>
      </c>
      <c r="M484" s="131" t="n">
        <v>2.4</v>
      </c>
      <c r="N484" s="131" t="inlineStr">
        <is>
          <t>https://www.google.com/maps/dir/?api=1&amp;origin=38.341909%2C27.14282&amp;destination=38.322099%2C27.131037&amp;travelmode=driving</t>
        </is>
      </c>
      <c r="O484" s="131" t="inlineStr">
        <is>
          <t>Dummy - değiştiriniz</t>
        </is>
      </c>
    </row>
    <row r="485" ht="15" customHeight="1" s="113">
      <c r="A485" s="131" t="inlineStr">
        <is>
          <t>ŞAHİZER GÜLBEN DAĞDELEN</t>
        </is>
      </c>
      <c r="B485" s="131" t="inlineStr">
        <is>
          <t>GAZİEMİR-4</t>
        </is>
      </c>
      <c r="C485" s="131" t="n">
        <v>2.5</v>
      </c>
      <c r="D485" s="131" t="inlineStr">
        <is>
          <t>https://www.google.com/maps/dir/?api=1&amp;origin=38.325655%2C27.157423&amp;destination=38.323481%2C27.129036&amp;travelmode=driving</t>
        </is>
      </c>
      <c r="E485" s="131" t="inlineStr">
        <is>
          <t>Hayır</t>
        </is>
      </c>
      <c r="F485" s="131" t="inlineStr">
        <is>
          <t>GAZİEMİR-1</t>
        </is>
      </c>
      <c r="G485" s="131" t="n">
        <v>2.2</v>
      </c>
      <c r="H485" s="131" t="inlineStr">
        <is>
          <t>https://www.google.com/maps/dir/?api=1&amp;origin=38.325655%2C27.157423&amp;destination=38.32574%2C27.131725&amp;travelmode=driving</t>
        </is>
      </c>
      <c r="I485" s="131" t="inlineStr">
        <is>
          <t>GAZİEMİR-2</t>
        </is>
      </c>
      <c r="J485" s="131" t="n">
        <v>2.3</v>
      </c>
      <c r="K485" s="131" t="inlineStr">
        <is>
          <t>https://www.google.com/maps/dir/?api=1&amp;origin=38.325655%2C27.157423&amp;destination=38.317546%2C27.133478&amp;travelmode=driving</t>
        </is>
      </c>
      <c r="L485" s="131" t="inlineStr">
        <is>
          <t>GAZİEMİR-7</t>
        </is>
      </c>
      <c r="M485" s="131" t="n">
        <v>2.3</v>
      </c>
      <c r="N485" s="131" t="inlineStr">
        <is>
          <t>https://www.google.com/maps/dir/?api=1&amp;origin=38.325655%2C27.157423&amp;destination=38.322099%2C27.131037&amp;travelmode=driving</t>
        </is>
      </c>
      <c r="O485" s="131" t="inlineStr">
        <is>
          <t>Dummy - değiştiriniz</t>
        </is>
      </c>
    </row>
    <row r="486" ht="15" customHeight="1" s="113">
      <c r="A486" s="131" t="inlineStr">
        <is>
          <t>ÖMER KANDEMİR</t>
        </is>
      </c>
      <c r="B486" s="131" t="inlineStr">
        <is>
          <t>GAZİEMİR-4</t>
        </is>
      </c>
      <c r="C486" s="131" t="n">
        <v>0.9</v>
      </c>
      <c r="D486" s="131" t="inlineStr">
        <is>
          <t>https://www.google.com/maps/dir/?api=1&amp;origin=38.316193%2C27.132158&amp;destination=38.323481%2C27.129036&amp;travelmode=driving</t>
        </is>
      </c>
      <c r="E486" s="131" t="inlineStr">
        <is>
          <t>Hayır</t>
        </is>
      </c>
      <c r="F486" s="131" t="inlineStr">
        <is>
          <t>GAZİEMİR-2</t>
        </is>
      </c>
      <c r="G486" s="131" t="n">
        <v>0.2</v>
      </c>
      <c r="H486" s="131" t="inlineStr">
        <is>
          <t>https://www.google.com/maps/dir/?api=1&amp;origin=38.316193%2C27.132158&amp;destination=38.317546%2C27.133478&amp;travelmode=driving</t>
        </is>
      </c>
      <c r="I486" s="131" t="inlineStr">
        <is>
          <t>GAZİEMİR-6</t>
        </is>
      </c>
      <c r="J486" s="131" t="n">
        <v>0.2</v>
      </c>
      <c r="K486" s="131" t="inlineStr">
        <is>
          <t>https://www.google.com/maps/dir/?api=1&amp;origin=38.316193%2C27.132158&amp;destination=38.317553%2C27.130542&amp;travelmode=driving</t>
        </is>
      </c>
      <c r="L486" s="131" t="inlineStr">
        <is>
          <t>GAZİEMİR-7</t>
        </is>
      </c>
      <c r="M486" s="131" t="n">
        <v>0.7</v>
      </c>
      <c r="N486" s="131" t="inlineStr">
        <is>
          <t>https://www.google.com/maps/dir/?api=1&amp;origin=38.316193%2C27.132158&amp;destination=38.322099%2C27.131037&amp;travelmode=driving</t>
        </is>
      </c>
      <c r="O486" s="131" t="inlineStr">
        <is>
          <t>Dummy - değiştiriniz</t>
        </is>
      </c>
    </row>
    <row r="487" ht="15" customHeight="1" s="113">
      <c r="A487" s="131" t="inlineStr">
        <is>
          <t>EYLEM ÇAKMAK</t>
        </is>
      </c>
      <c r="B487" s="131" t="inlineStr">
        <is>
          <t>GAZİEMİR-5</t>
        </is>
      </c>
      <c r="C487" s="131" t="n">
        <v>2.3</v>
      </c>
      <c r="D487" s="131" t="inlineStr">
        <is>
          <t>https://www.google.com/maps/dir/?api=1&amp;origin=38.348064%2C27.126751&amp;destination=38.3283%2C27.11964&amp;travelmode=driving</t>
        </is>
      </c>
      <c r="E487" s="131" t="inlineStr">
        <is>
          <t>Evet</t>
        </is>
      </c>
      <c r="F487" s="131" t="inlineStr">
        <is>
          <t>GAZİEMİR-5</t>
        </is>
      </c>
      <c r="G487" s="131" t="n">
        <v>2.3</v>
      </c>
      <c r="H487" s="131" t="inlineStr">
        <is>
          <t>https://www.google.com/maps/dir/?api=1&amp;origin=38.348064%2C27.126751&amp;destination=38.3283%2C27.11964&amp;travelmode=driving</t>
        </is>
      </c>
      <c r="I487" s="131" t="inlineStr">
        <is>
          <t>GAZİEMİR-1</t>
        </is>
      </c>
      <c r="J487" s="131" t="n">
        <v>2.5</v>
      </c>
      <c r="K487" s="131" t="inlineStr">
        <is>
          <t>https://www.google.com/maps/dir/?api=1&amp;origin=38.348064%2C27.126751&amp;destination=38.32574%2C27.131725&amp;travelmode=driving</t>
        </is>
      </c>
      <c r="L487" s="131" t="inlineStr">
        <is>
          <t>GAZİEMİR-3</t>
        </is>
      </c>
      <c r="M487" s="131" t="n">
        <v>2.7</v>
      </c>
      <c r="N487" s="131" t="inlineStr">
        <is>
          <t>https://www.google.com/maps/dir/?api=1&amp;origin=38.348064%2C27.126751&amp;destination=38.32406%2C27.121958&amp;travelmode=driving</t>
        </is>
      </c>
      <c r="O487" s="131" t="inlineStr">
        <is>
          <t>Dummy - değiştiriniz</t>
        </is>
      </c>
    </row>
    <row r="488" ht="15" customHeight="1" s="113">
      <c r="A488" s="131" t="inlineStr">
        <is>
          <t>TOLGA DAĞLI</t>
        </is>
      </c>
      <c r="B488" s="131" t="inlineStr">
        <is>
          <t>GAZİEMİR-5</t>
        </is>
      </c>
      <c r="C488" s="131" t="n">
        <v>2.4</v>
      </c>
      <c r="D488" s="131" t="inlineStr">
        <is>
          <t>https://www.google.com/maps/dir/?api=1&amp;origin=38.350002%2C27.124281&amp;destination=38.3283%2C27.11964&amp;travelmode=driving</t>
        </is>
      </c>
      <c r="E488" s="131" t="inlineStr">
        <is>
          <t>Evet</t>
        </is>
      </c>
      <c r="F488" s="131" t="inlineStr">
        <is>
          <t>GAZİEMİR-5</t>
        </is>
      </c>
      <c r="G488" s="131" t="n">
        <v>2.4</v>
      </c>
      <c r="H488" s="131" t="inlineStr">
        <is>
          <t>https://www.google.com/maps/dir/?api=1&amp;origin=38.350002%2C27.124281&amp;destination=38.3283%2C27.11964&amp;travelmode=driving</t>
        </is>
      </c>
      <c r="I488" s="131" t="inlineStr">
        <is>
          <t>GAZİEMİR-1</t>
        </is>
      </c>
      <c r="J488" s="131" t="n">
        <v>2.8</v>
      </c>
      <c r="K488" s="131" t="inlineStr">
        <is>
          <t>https://www.google.com/maps/dir/?api=1&amp;origin=38.350002%2C27.124281&amp;destination=38.32574%2C27.131725&amp;travelmode=driving</t>
        </is>
      </c>
      <c r="L488" s="131" t="inlineStr">
        <is>
          <t>GAZİEMİR-3</t>
        </is>
      </c>
      <c r="M488" s="131" t="n">
        <v>2.9</v>
      </c>
      <c r="N488" s="131" t="inlineStr">
        <is>
          <t>https://www.google.com/maps/dir/?api=1&amp;origin=38.350002%2C27.124281&amp;destination=38.32406%2C27.121958&amp;travelmode=driving</t>
        </is>
      </c>
      <c r="O488" s="131" t="inlineStr">
        <is>
          <t>Dummy - değiştiriniz</t>
        </is>
      </c>
    </row>
    <row r="489" ht="15" customHeight="1" s="113">
      <c r="A489" s="131" t="inlineStr">
        <is>
          <t>MUHAMMET ÇÖPÜR</t>
        </is>
      </c>
      <c r="B489" s="131" t="inlineStr">
        <is>
          <t>GAZİEMİR-6</t>
        </is>
      </c>
      <c r="C489" s="131" t="n">
        <v>2.7</v>
      </c>
      <c r="D489" s="131" t="inlineStr">
        <is>
          <t>https://www.google.com/maps/dir/?api=1&amp;origin=38.329827%2C27.103291&amp;destination=38.317553%2C27.130542&amp;travelmode=driving</t>
        </is>
      </c>
      <c r="E489" s="131" t="inlineStr">
        <is>
          <t>Hayır</t>
        </is>
      </c>
      <c r="F489" s="131" t="inlineStr">
        <is>
          <t>GAZİEMİR-5</t>
        </is>
      </c>
      <c r="G489" s="131" t="n">
        <v>1.4</v>
      </c>
      <c r="H489" s="131" t="inlineStr">
        <is>
          <t>https://www.google.com/maps/dir/?api=1&amp;origin=38.329827%2C27.103291&amp;destination=38.3283%2C27.11964&amp;travelmode=driving</t>
        </is>
      </c>
      <c r="I489" s="131" t="inlineStr">
        <is>
          <t>GAZİEMİR-3</t>
        </is>
      </c>
      <c r="J489" s="131" t="n">
        <v>1.8</v>
      </c>
      <c r="K489" s="131" t="inlineStr">
        <is>
          <t>https://www.google.com/maps/dir/?api=1&amp;origin=38.329827%2C27.103291&amp;destination=38.32406%2C27.121958&amp;travelmode=driving</t>
        </is>
      </c>
      <c r="L489" s="131" t="inlineStr">
        <is>
          <t>GAZİEMİR-4</t>
        </is>
      </c>
      <c r="M489" s="131" t="n">
        <v>2.4</v>
      </c>
      <c r="N489" s="131" t="inlineStr">
        <is>
          <t>https://www.google.com/maps/dir/?api=1&amp;origin=38.329827%2C27.103291&amp;destination=38.323481%2C27.129036&amp;travelmode=driving</t>
        </is>
      </c>
      <c r="O489" s="131" t="inlineStr">
        <is>
          <t>Dummy - değiştiriniz</t>
        </is>
      </c>
    </row>
    <row r="490" ht="15" customHeight="1" s="113">
      <c r="A490" s="131" t="inlineStr">
        <is>
          <t>ZEYNEP SÜMMEYYE CANDEMİR</t>
        </is>
      </c>
      <c r="B490" s="131" t="inlineStr">
        <is>
          <t>GAZİEMİR-7</t>
        </is>
      </c>
      <c r="C490" s="131" t="n">
        <v>2.1</v>
      </c>
      <c r="D490" s="131" t="inlineStr">
        <is>
          <t>https://www.google.com/maps/dir/?api=1&amp;origin=38.305773%2C27.1184&amp;destination=38.322099%2C27.131037&amp;travelmode=driving</t>
        </is>
      </c>
      <c r="E490" s="131" t="inlineStr">
        <is>
          <t>Hayır</t>
        </is>
      </c>
      <c r="F490" s="131" t="inlineStr">
        <is>
          <t>GAZİEMİR-6</t>
        </is>
      </c>
      <c r="G490" s="131" t="n">
        <v>1.7</v>
      </c>
      <c r="H490" s="131" t="inlineStr">
        <is>
          <t>https://www.google.com/maps/dir/?api=1&amp;origin=38.305773%2C27.1184&amp;destination=38.317553%2C27.130542&amp;travelmode=driving</t>
        </is>
      </c>
      <c r="I490" s="131" t="inlineStr">
        <is>
          <t>GAZİEMİR-2</t>
        </is>
      </c>
      <c r="J490" s="131" t="n">
        <v>1.9</v>
      </c>
      <c r="K490" s="131" t="inlineStr">
        <is>
          <t>https://www.google.com/maps/dir/?api=1&amp;origin=38.305773%2C27.1184&amp;destination=38.317546%2C27.133478&amp;travelmode=driving</t>
        </is>
      </c>
      <c r="L490" s="131" t="inlineStr">
        <is>
          <t>GAZİEMİR-3</t>
        </is>
      </c>
      <c r="M490" s="131" t="n">
        <v>2.1</v>
      </c>
      <c r="N490" s="131" t="inlineStr">
        <is>
          <t>https://www.google.com/maps/dir/?api=1&amp;origin=38.305773%2C27.1184&amp;destination=38.32406%2C27.121958&amp;travelmode=driving</t>
        </is>
      </c>
      <c r="O490" s="131" t="inlineStr">
        <is>
          <t>Dummy - değiştiriniz</t>
        </is>
      </c>
    </row>
    <row r="491" ht="15" customHeight="1" s="113">
      <c r="A491" s="131" t="inlineStr">
        <is>
          <t>BERAT ALÇİN</t>
        </is>
      </c>
      <c r="B491" s="131" t="inlineStr">
        <is>
          <t>GAZİEMİR-7</t>
        </is>
      </c>
      <c r="C491" s="131" t="n">
        <v>3.1</v>
      </c>
      <c r="D491" s="131" t="inlineStr">
        <is>
          <t>https://www.google.com/maps/dir/?api=1&amp;origin=38.296887%2C27.115004&amp;destination=38.322099%2C27.131037&amp;travelmode=driving</t>
        </is>
      </c>
      <c r="E491" s="131" t="inlineStr">
        <is>
          <t>Hayır</t>
        </is>
      </c>
      <c r="F491" s="131" t="inlineStr">
        <is>
          <t>GAZİEMİR-6</t>
        </is>
      </c>
      <c r="G491" s="131" t="n">
        <v>2.7</v>
      </c>
      <c r="H491" s="131" t="inlineStr">
        <is>
          <t>https://www.google.com/maps/dir/?api=1&amp;origin=38.296887%2C27.115004&amp;destination=38.317553%2C27.130542&amp;travelmode=driving</t>
        </is>
      </c>
      <c r="I491" s="131" t="inlineStr">
        <is>
          <t>GAZİEMİR-2</t>
        </is>
      </c>
      <c r="J491" s="131" t="n">
        <v>2.8</v>
      </c>
      <c r="K491" s="131" t="inlineStr">
        <is>
          <t>https://www.google.com/maps/dir/?api=1&amp;origin=38.296887%2C27.115004&amp;destination=38.317546%2C27.133478&amp;travelmode=driving</t>
        </is>
      </c>
      <c r="L491" s="131" t="inlineStr">
        <is>
          <t>GAZİEMİR-3</t>
        </is>
      </c>
      <c r="M491" s="131" t="n">
        <v>3.1</v>
      </c>
      <c r="N491" s="131" t="inlineStr">
        <is>
          <t>https://www.google.com/maps/dir/?api=1&amp;origin=38.296887%2C27.115004&amp;destination=38.32406%2C27.121958&amp;travelmode=driving</t>
        </is>
      </c>
      <c r="O491" s="131" t="inlineStr">
        <is>
          <t>Dummy - değiştiriniz</t>
        </is>
      </c>
    </row>
    <row r="492" ht="15" customHeight="1" s="113">
      <c r="A492" s="131" t="inlineStr">
        <is>
          <t>JORABEK MUHUTDINOV</t>
        </is>
      </c>
      <c r="B492" s="131" t="inlineStr">
        <is>
          <t>GAZİEMİR-7</t>
        </is>
      </c>
      <c r="C492" s="131" t="n">
        <v>2.9</v>
      </c>
      <c r="D492" s="131" t="inlineStr">
        <is>
          <t>https://www.google.com/maps/dir/?api=1&amp;origin=38.298159%2C27.117715&amp;destination=38.322099%2C27.131037&amp;travelmode=driving</t>
        </is>
      </c>
      <c r="E492" s="131" t="inlineStr">
        <is>
          <t>Hayır</t>
        </is>
      </c>
      <c r="F492" s="131" t="inlineStr">
        <is>
          <t>GAZİEMİR-6</t>
        </is>
      </c>
      <c r="G492" s="131" t="n">
        <v>2.4</v>
      </c>
      <c r="H492" s="131" t="inlineStr">
        <is>
          <t>https://www.google.com/maps/dir/?api=1&amp;origin=38.298159%2C27.117715&amp;destination=38.317553%2C27.130542&amp;travelmode=driving</t>
        </is>
      </c>
      <c r="I492" s="131" t="inlineStr">
        <is>
          <t>GAZİEMİR-2</t>
        </is>
      </c>
      <c r="J492" s="131" t="n">
        <v>2.6</v>
      </c>
      <c r="K492" s="131" t="inlineStr">
        <is>
          <t>https://www.google.com/maps/dir/?api=1&amp;origin=38.298159%2C27.117715&amp;destination=38.317546%2C27.133478&amp;travelmode=driving</t>
        </is>
      </c>
      <c r="L492" s="131" t="inlineStr">
        <is>
          <t>GAZİEMİR-3</t>
        </is>
      </c>
      <c r="M492" s="131" t="n">
        <v>2.9</v>
      </c>
      <c r="N492" s="131" t="inlineStr">
        <is>
          <t>https://www.google.com/maps/dir/?api=1&amp;origin=38.298159%2C27.117715&amp;destination=38.32406%2C27.121958&amp;travelmode=driving</t>
        </is>
      </c>
      <c r="O492" s="131" t="inlineStr">
        <is>
          <t>Dummy - değiştiriniz</t>
        </is>
      </c>
    </row>
    <row r="493" ht="15" customHeight="1" s="113">
      <c r="A493" s="131" t="inlineStr">
        <is>
          <t>SÜMEYRA BOZYEL</t>
        </is>
      </c>
      <c r="B493" s="131" t="inlineStr">
        <is>
          <t>GAZİEMİR-7</t>
        </is>
      </c>
      <c r="C493" s="131" t="n">
        <v>1.1</v>
      </c>
      <c r="D493" s="131" t="inlineStr">
        <is>
          <t>https://www.google.com/maps/dir/?api=1&amp;origin=38.33024%2C27.122927&amp;destination=38.322099%2C27.131037&amp;travelmode=driving</t>
        </is>
      </c>
      <c r="E493" s="131" t="inlineStr">
        <is>
          <t>Hayır</t>
        </is>
      </c>
      <c r="F493" s="131" t="inlineStr">
        <is>
          <t>GAZİEMİR-5</t>
        </is>
      </c>
      <c r="G493" s="131" t="n">
        <v>0.4</v>
      </c>
      <c r="H493" s="131" t="inlineStr">
        <is>
          <t>https://www.google.com/maps/dir/?api=1&amp;origin=38.33024%2C27.122927&amp;destination=38.3283%2C27.11964&amp;travelmode=driving</t>
        </is>
      </c>
      <c r="I493" s="131" t="inlineStr">
        <is>
          <t>GAZİEMİR-3</t>
        </is>
      </c>
      <c r="J493" s="131" t="n">
        <v>0.7</v>
      </c>
      <c r="K493" s="131" t="inlineStr">
        <is>
          <t>https://www.google.com/maps/dir/?api=1&amp;origin=38.33024%2C27.122927&amp;destination=38.32406%2C27.121958&amp;travelmode=driving</t>
        </is>
      </c>
      <c r="L493" s="131" t="inlineStr">
        <is>
          <t>GAZİEMİR-1</t>
        </is>
      </c>
      <c r="M493" s="131" t="n">
        <v>0.9</v>
      </c>
      <c r="N493" s="131" t="inlineStr">
        <is>
          <t>https://www.google.com/maps/dir/?api=1&amp;origin=38.33024%2C27.122927&amp;destination=38.32574%2C27.131725&amp;travelmode=driving</t>
        </is>
      </c>
      <c r="O493" s="131" t="inlineStr">
        <is>
          <t>Dummy - değiştiriniz</t>
        </is>
      </c>
    </row>
    <row r="494" ht="15" customHeight="1" s="113">
      <c r="A494" s="131" t="inlineStr">
        <is>
          <t>ÖZGE PUNAR</t>
        </is>
      </c>
      <c r="B494" s="131" t="inlineStr">
        <is>
          <t>GAZİEMİR-7</t>
        </is>
      </c>
      <c r="C494" s="131" t="n">
        <v>1.7</v>
      </c>
      <c r="D494" s="131" t="inlineStr">
        <is>
          <t>https://www.google.com/maps/dir/?api=1&amp;origin=38.31431%2C27.113607&amp;destination=38.322099%2C27.131037&amp;travelmode=driving</t>
        </is>
      </c>
      <c r="E494" s="131" t="inlineStr">
        <is>
          <t>Hayır</t>
        </is>
      </c>
      <c r="F494" s="131" t="inlineStr">
        <is>
          <t>GAZİEMİR-3</t>
        </is>
      </c>
      <c r="G494" s="131" t="n">
        <v>1.3</v>
      </c>
      <c r="H494" s="131" t="inlineStr">
        <is>
          <t>https://www.google.com/maps/dir/?api=1&amp;origin=38.31431%2C27.113607&amp;destination=38.32406%2C27.121958&amp;travelmode=driving</t>
        </is>
      </c>
      <c r="I494" s="131" t="inlineStr">
        <is>
          <t>GAZİEMİR-6</t>
        </is>
      </c>
      <c r="J494" s="131" t="n">
        <v>1.5</v>
      </c>
      <c r="K494" s="131" t="inlineStr">
        <is>
          <t>https://www.google.com/maps/dir/?api=1&amp;origin=38.31431%2C27.113607&amp;destination=38.317553%2C27.130542&amp;travelmode=driving</t>
        </is>
      </c>
      <c r="L494" s="131" t="inlineStr">
        <is>
          <t>GAZİEMİR-5</t>
        </is>
      </c>
      <c r="M494" s="131" t="n">
        <v>1.6</v>
      </c>
      <c r="N494" s="131" t="inlineStr">
        <is>
          <t>https://www.google.com/maps/dir/?api=1&amp;origin=38.31431%2C27.113607&amp;destination=38.3283%2C27.11964&amp;travelmode=driving</t>
        </is>
      </c>
      <c r="O494" s="131" t="inlineStr">
        <is>
          <t>Dummy - değiştiriniz</t>
        </is>
      </c>
    </row>
    <row r="495" ht="15" customHeight="1" s="113">
      <c r="A495" s="131" t="inlineStr">
        <is>
          <t>TURAN ÇİÇEK</t>
        </is>
      </c>
      <c r="B495" s="131" t="inlineStr">
        <is>
          <t>MENDERES</t>
        </is>
      </c>
      <c r="C495" s="131" t="n">
        <v>2.8</v>
      </c>
      <c r="D495" s="131" t="inlineStr">
        <is>
          <t>https://www.google.com/maps/dir/?api=1&amp;origin=38.246482%2C27.151786&amp;destination=38.260463%2C27.125587&amp;travelmode=driving</t>
        </is>
      </c>
      <c r="E495" s="131" t="inlineStr">
        <is>
          <t>Evet</t>
        </is>
      </c>
      <c r="F495" s="131" t="inlineStr">
        <is>
          <t>MENDERES</t>
        </is>
      </c>
      <c r="G495" s="131" t="n">
        <v>2.8</v>
      </c>
      <c r="H495" s="131" t="inlineStr">
        <is>
          <t>https://www.google.com/maps/dir/?api=1&amp;origin=38.246482%2C27.151786&amp;destination=38.260463%2C27.125587&amp;travelmode=driving</t>
        </is>
      </c>
      <c r="I495" s="131" t="inlineStr">
        <is>
          <t>GAZİEMİR-2</t>
        </is>
      </c>
      <c r="J495" s="131" t="n">
        <v>8.1</v>
      </c>
      <c r="K495" s="131" t="inlineStr">
        <is>
          <t>https://www.google.com/maps/dir/?api=1&amp;origin=38.246482%2C27.151786&amp;destination=38.317546%2C27.133478&amp;travelmode=driving</t>
        </is>
      </c>
      <c r="L495" s="131" t="inlineStr">
        <is>
          <t>GAZİEMİR-6</t>
        </is>
      </c>
      <c r="M495" s="131" t="n">
        <v>8.1</v>
      </c>
      <c r="N495" s="131" t="inlineStr">
        <is>
          <t>https://www.google.com/maps/dir/?api=1&amp;origin=38.246482%2C27.151786&amp;destination=38.317553%2C27.130542&amp;travelmode=driving</t>
        </is>
      </c>
      <c r="O495" s="131" t="inlineStr">
        <is>
          <t>Dummy - değiştiriniz</t>
        </is>
      </c>
    </row>
    <row r="496" ht="15" customHeight="1" s="113">
      <c r="A496" s="131" t="inlineStr">
        <is>
          <t>ARZU ÜLKÜ</t>
        </is>
      </c>
      <c r="B496" s="131" t="inlineStr">
        <is>
          <t>AYDIN EFELER</t>
        </is>
      </c>
      <c r="C496" s="131" t="n">
        <v>1.1</v>
      </c>
      <c r="D496" s="131" t="inlineStr">
        <is>
          <t>https://www.google.com/maps/dir/?api=1&amp;origin=37.847341%2C27.830306&amp;destination=37.838459%2C27.823758&amp;travelmode=driving</t>
        </is>
      </c>
      <c r="E496" s="131" t="inlineStr">
        <is>
          <t>Hayır</t>
        </is>
      </c>
      <c r="F496" s="131" t="inlineStr">
        <is>
          <t>AYDIN EFELER-2</t>
        </is>
      </c>
      <c r="G496" s="131" t="n">
        <v>0.5</v>
      </c>
      <c r="H496" s="131" t="inlineStr">
        <is>
          <t>https://www.google.com/maps/dir/?api=1&amp;origin=37.847341%2C27.830306&amp;destination=37.842863%2C27.828212&amp;travelmode=driving</t>
        </is>
      </c>
      <c r="I496" s="131" t="inlineStr">
        <is>
          <t>AYDIN EFELER</t>
        </is>
      </c>
      <c r="J496" s="131" t="n">
        <v>1.1</v>
      </c>
      <c r="K496" s="131" t="inlineStr">
        <is>
          <t>https://www.google.com/maps/dir/?api=1&amp;origin=37.847341%2C27.830306&amp;destination=37.838459%2C27.823758&amp;travelmode=driving</t>
        </is>
      </c>
      <c r="L496" s="131" t="inlineStr">
        <is>
          <t>AYDIN MİMARSİNAN</t>
        </is>
      </c>
      <c r="M496" s="131" t="n">
        <v>1.2</v>
      </c>
      <c r="N496" s="131" t="inlineStr">
        <is>
          <t>https://www.google.com/maps/dir/?api=1&amp;origin=37.847341%2C27.830306&amp;destination=37.851048%2C27.817409&amp;travelmode=driving</t>
        </is>
      </c>
      <c r="O496" s="131" t="inlineStr">
        <is>
          <t>Dummy - değiştiriniz</t>
        </is>
      </c>
    </row>
    <row r="497" ht="15" customHeight="1" s="113">
      <c r="A497" s="131" t="inlineStr">
        <is>
          <t>UĞUR ASLAN</t>
        </is>
      </c>
      <c r="B497" s="131" t="inlineStr">
        <is>
          <t>AYDIN EFELER</t>
        </is>
      </c>
      <c r="C497" s="131" t="n">
        <v>2.5</v>
      </c>
      <c r="D497" s="131" t="inlineStr">
        <is>
          <t>https://www.google.com/maps/dir/?api=1&amp;origin=37.818727%2C27.837506&amp;destination=37.838459%2C27.823758&amp;travelmode=driving</t>
        </is>
      </c>
      <c r="E497" s="131" t="inlineStr">
        <is>
          <t>Hayır</t>
        </is>
      </c>
      <c r="F497" s="131" t="inlineStr">
        <is>
          <t>AYDIN FATİH</t>
        </is>
      </c>
      <c r="G497" s="131" t="n">
        <v>1.7</v>
      </c>
      <c r="H497" s="131" t="inlineStr">
        <is>
          <t>https://www.google.com/maps/dir/?api=1&amp;origin=37.818727%2C27.837506&amp;destination=37.834436%2C27.837138&amp;travelmode=driving</t>
        </is>
      </c>
      <c r="I497" s="131" t="inlineStr">
        <is>
          <t>AYDIN FATİH-2</t>
        </is>
      </c>
      <c r="J497" s="131" t="n">
        <v>2.5</v>
      </c>
      <c r="K497" s="131" t="inlineStr">
        <is>
          <t>https://www.google.com/maps/dir/?api=1&amp;origin=37.818727%2C27.837506&amp;destination=37.839908%2C27.845862&amp;travelmode=driving</t>
        </is>
      </c>
      <c r="L497" s="131" t="inlineStr">
        <is>
          <t>AYDIN EFELER</t>
        </is>
      </c>
      <c r="M497" s="131" t="n">
        <v>2.5</v>
      </c>
      <c r="N497" s="131" t="inlineStr">
        <is>
          <t>https://www.google.com/maps/dir/?api=1&amp;origin=37.818727%2C27.837506&amp;destination=37.838459%2C27.823758&amp;travelmode=driving</t>
        </is>
      </c>
      <c r="O497" s="131" t="inlineStr">
        <is>
          <t>Dummy - değiştiriniz</t>
        </is>
      </c>
    </row>
    <row r="498" ht="15" customHeight="1" s="113">
      <c r="A498" s="131" t="inlineStr">
        <is>
          <t>KAMİL ŞİMŞEK</t>
        </is>
      </c>
      <c r="B498" s="131" t="inlineStr">
        <is>
          <t>AYDIN EFELER</t>
        </is>
      </c>
      <c r="C498" s="131" t="n">
        <v>2.3</v>
      </c>
      <c r="D498" s="131" t="inlineStr">
        <is>
          <t>https://www.google.com/maps/dir/?api=1&amp;origin=37.818263%2C27.816525&amp;destination=37.838459%2C27.823758&amp;travelmode=driving</t>
        </is>
      </c>
      <c r="E498" s="131" t="inlineStr">
        <is>
          <t>Evet</t>
        </is>
      </c>
      <c r="F498" s="131" t="inlineStr">
        <is>
          <t>AYDIN EFELER</t>
        </is>
      </c>
      <c r="G498" s="131" t="n">
        <v>2.3</v>
      </c>
      <c r="H498" s="131" t="inlineStr">
        <is>
          <t>https://www.google.com/maps/dir/?api=1&amp;origin=37.818263%2C27.816525&amp;destination=37.838459%2C27.823758&amp;travelmode=driving</t>
        </is>
      </c>
      <c r="I498" s="131" t="inlineStr">
        <is>
          <t>AYDIN FATİH</t>
        </is>
      </c>
      <c r="J498" s="131" t="n">
        <v>2.6</v>
      </c>
      <c r="K498" s="131" t="inlineStr">
        <is>
          <t>https://www.google.com/maps/dir/?api=1&amp;origin=37.818263%2C27.816525&amp;destination=37.834436%2C27.837138&amp;travelmode=driving</t>
        </is>
      </c>
      <c r="L498" s="131" t="inlineStr">
        <is>
          <t>AYDIN EFELER-2</t>
        </is>
      </c>
      <c r="M498" s="131" t="n">
        <v>2.9</v>
      </c>
      <c r="N498" s="131" t="inlineStr">
        <is>
          <t>https://www.google.com/maps/dir/?api=1&amp;origin=37.818263%2C27.816525&amp;destination=37.842863%2C27.828212&amp;travelmode=driving</t>
        </is>
      </c>
      <c r="O498" s="131" t="inlineStr">
        <is>
          <t>Dummy - değiştiriniz</t>
        </is>
      </c>
    </row>
    <row r="499" ht="15" customHeight="1" s="113">
      <c r="A499" s="131" t="inlineStr">
        <is>
          <t>GÜNEŞ TURGUT</t>
        </is>
      </c>
      <c r="B499" s="131" t="inlineStr">
        <is>
          <t>AYDIN FATİH-2</t>
        </is>
      </c>
      <c r="C499" s="131" t="n">
        <v>3.3</v>
      </c>
      <c r="D499" s="131" t="inlineStr">
        <is>
          <t>https://www.google.com/maps/dir/?api=1&amp;origin=37.869279%2C27.854262&amp;destination=37.839908%2C27.845862&amp;travelmode=driving</t>
        </is>
      </c>
      <c r="E499" s="131" t="inlineStr">
        <is>
          <t>Hayır</t>
        </is>
      </c>
      <c r="F499" s="131" t="inlineStr">
        <is>
          <t>AYDIN GİRNE</t>
        </is>
      </c>
      <c r="G499" s="131" t="n">
        <v>3</v>
      </c>
      <c r="H499" s="131" t="inlineStr">
        <is>
          <t>https://www.google.com/maps/dir/?api=1&amp;origin=37.869279%2C27.854262&amp;destination=37.857618%2C27.823128&amp;travelmode=driving</t>
        </is>
      </c>
      <c r="I499" s="131" t="inlineStr">
        <is>
          <t>AYDIN FATİH-2</t>
        </is>
      </c>
      <c r="J499" s="131" t="n">
        <v>3.3</v>
      </c>
      <c r="K499" s="131" t="inlineStr">
        <is>
          <t>https://www.google.com/maps/dir/?api=1&amp;origin=37.869279%2C27.854262&amp;destination=37.839908%2C27.845862&amp;travelmode=driving</t>
        </is>
      </c>
      <c r="L499" s="131" t="inlineStr">
        <is>
          <t>AYDIN EFELER-2</t>
        </is>
      </c>
      <c r="M499" s="131" t="n">
        <v>3.7</v>
      </c>
      <c r="N499" s="131" t="inlineStr">
        <is>
          <t>https://www.google.com/maps/dir/?api=1&amp;origin=37.869279%2C27.854262&amp;destination=37.842863%2C27.828212&amp;travelmode=driving</t>
        </is>
      </c>
      <c r="O499" s="131" t="inlineStr">
        <is>
          <t>Dummy - değiştiriniz</t>
        </is>
      </c>
    </row>
    <row r="500" ht="15" customHeight="1" s="113">
      <c r="A500" s="131" t="inlineStr">
        <is>
          <t>ZELİHA ÖNAL</t>
        </is>
      </c>
      <c r="B500" s="131" t="inlineStr">
        <is>
          <t>AYDIN FATİH-2</t>
        </is>
      </c>
      <c r="C500" s="131" t="n">
        <v>2.6</v>
      </c>
      <c r="D500" s="131" t="inlineStr">
        <is>
          <t>https://www.google.com/maps/dir/?api=1&amp;origin=37.854167%2C27.822351&amp;destination=37.839908%2C27.845862&amp;travelmode=driving</t>
        </is>
      </c>
      <c r="E500" s="131" t="inlineStr">
        <is>
          <t>Hayır</t>
        </is>
      </c>
      <c r="F500" s="131" t="inlineStr">
        <is>
          <t>AYDIN GİRNE</t>
        </is>
      </c>
      <c r="G500" s="131" t="n">
        <v>0.4</v>
      </c>
      <c r="H500" s="131" t="inlineStr">
        <is>
          <t>https://www.google.com/maps/dir/?api=1&amp;origin=37.854167%2C27.822351&amp;destination=37.857618%2C27.823128&amp;travelmode=driving</t>
        </is>
      </c>
      <c r="I500" s="131" t="inlineStr">
        <is>
          <t>AYDIN MİMARSİNAN</t>
        </is>
      </c>
      <c r="J500" s="131" t="n">
        <v>0.6</v>
      </c>
      <c r="K500" s="131" t="inlineStr">
        <is>
          <t>https://www.google.com/maps/dir/?api=1&amp;origin=37.854167%2C27.822351&amp;destination=37.851048%2C27.817409&amp;travelmode=driving</t>
        </is>
      </c>
      <c r="L500" s="131" t="inlineStr">
        <is>
          <t>AYDIN EFELER-2</t>
        </is>
      </c>
      <c r="M500" s="131" t="n">
        <v>1.4</v>
      </c>
      <c r="N500" s="131" t="inlineStr">
        <is>
          <t>https://www.google.com/maps/dir/?api=1&amp;origin=37.854167%2C27.822351&amp;destination=37.842863%2C27.828212&amp;travelmode=driving</t>
        </is>
      </c>
      <c r="O500" s="131" t="inlineStr">
        <is>
          <t>Gerçek - Google Places, mahalle merkezi yaklaşık (Girne Mah merkezi (yaklaşık))</t>
        </is>
      </c>
    </row>
    <row r="501" ht="15" customHeight="1" s="113">
      <c r="A501" s="131" t="inlineStr">
        <is>
          <t>BUSE TAYYAR</t>
        </is>
      </c>
      <c r="B501" s="131" t="inlineStr">
        <is>
          <t>AYDIN FATİH-2</t>
        </is>
      </c>
      <c r="C501" s="131" t="n">
        <v>2.7</v>
      </c>
      <c r="D501" s="131" t="inlineStr">
        <is>
          <t>https://www.google.com/maps/dir/?api=1&amp;origin=37.860479%2C27.862422&amp;destination=37.839908%2C27.845862&amp;travelmode=driving</t>
        </is>
      </c>
      <c r="E501" s="131" t="inlineStr">
        <is>
          <t>Evet</t>
        </is>
      </c>
      <c r="F501" s="131" t="inlineStr">
        <is>
          <t>AYDIN FATİH-2</t>
        </is>
      </c>
      <c r="G501" s="131" t="n">
        <v>2.7</v>
      </c>
      <c r="H501" s="131" t="inlineStr">
        <is>
          <t>https://www.google.com/maps/dir/?api=1&amp;origin=37.860479%2C27.862422&amp;destination=37.839908%2C27.845862&amp;travelmode=driving</t>
        </is>
      </c>
      <c r="I501" s="131" t="inlineStr">
        <is>
          <t>AYDIN GİRNE</t>
        </is>
      </c>
      <c r="J501" s="131" t="n">
        <v>3.5</v>
      </c>
      <c r="K501" s="131" t="inlineStr">
        <is>
          <t>https://www.google.com/maps/dir/?api=1&amp;origin=37.860479%2C27.862422&amp;destination=37.857618%2C27.823128&amp;travelmode=driving</t>
        </is>
      </c>
      <c r="L501" s="131" t="inlineStr">
        <is>
          <t>AYDIN EFELER-2</t>
        </is>
      </c>
      <c r="M501" s="131" t="n">
        <v>3.6</v>
      </c>
      <c r="N501" s="131" t="inlineStr">
        <is>
          <t>https://www.google.com/maps/dir/?api=1&amp;origin=37.860479%2C27.862422&amp;destination=37.842863%2C27.828212&amp;travelmode=driving</t>
        </is>
      </c>
      <c r="O501" s="131" t="inlineStr">
        <is>
          <t>Dummy - değiştiriniz</t>
        </is>
      </c>
    </row>
    <row r="502" ht="15" customHeight="1" s="113">
      <c r="A502" s="131" t="inlineStr">
        <is>
          <t>NESİM İNAN</t>
        </is>
      </c>
      <c r="B502" s="131" t="inlineStr">
        <is>
          <t>AYDIN FATİH-2</t>
        </is>
      </c>
      <c r="C502" s="131" t="n">
        <v>3.1</v>
      </c>
      <c r="D502" s="131" t="inlineStr">
        <is>
          <t>https://www.google.com/maps/dir/?api=1&amp;origin=37.823651%2C27.817788&amp;destination=37.839908%2C27.845862&amp;travelmode=driving</t>
        </is>
      </c>
      <c r="E502" s="131" t="inlineStr">
        <is>
          <t>Hayır</t>
        </is>
      </c>
      <c r="F502" s="131" t="inlineStr">
        <is>
          <t>AYDIN EFELER</t>
        </is>
      </c>
      <c r="G502" s="131" t="n">
        <v>1.7</v>
      </c>
      <c r="H502" s="131" t="inlineStr">
        <is>
          <t>https://www.google.com/maps/dir/?api=1&amp;origin=37.823651%2C27.817788&amp;destination=37.838459%2C27.823758&amp;travelmode=driving</t>
        </is>
      </c>
      <c r="I502" s="131" t="inlineStr">
        <is>
          <t>AYDIN FATİH</t>
        </is>
      </c>
      <c r="J502" s="131" t="n">
        <v>2.1</v>
      </c>
      <c r="K502" s="131" t="inlineStr">
        <is>
          <t>https://www.google.com/maps/dir/?api=1&amp;origin=37.823651%2C27.817788&amp;destination=37.834436%2C27.837138&amp;travelmode=driving</t>
        </is>
      </c>
      <c r="L502" s="131" t="inlineStr">
        <is>
          <t>AYDIN EFELER-2</t>
        </is>
      </c>
      <c r="M502" s="131" t="n">
        <v>2.3</v>
      </c>
      <c r="N502" s="131" t="inlineStr">
        <is>
          <t>https://www.google.com/maps/dir/?api=1&amp;origin=37.823651%2C27.817788&amp;destination=37.842863%2C27.828212&amp;travelmode=driving</t>
        </is>
      </c>
      <c r="O502" s="131" t="inlineStr">
        <is>
          <t>Dummy - değiştiriniz</t>
        </is>
      </c>
    </row>
    <row r="503" ht="15" customHeight="1" s="113">
      <c r="A503" s="131" t="inlineStr">
        <is>
          <t>HALİL YAMAN</t>
        </is>
      </c>
      <c r="B503" s="131" t="inlineStr">
        <is>
          <t>AYDIN FATİH</t>
        </is>
      </c>
      <c r="C503" s="131" t="n">
        <v>1.7</v>
      </c>
      <c r="D503" s="131" t="inlineStr">
        <is>
          <t>https://www.google.com/maps/dir/?api=1&amp;origin=37.823363%2C27.823202&amp;destination=37.834436%2C27.837138&amp;travelmode=driving</t>
        </is>
      </c>
      <c r="E503" s="131" t="inlineStr">
        <is>
          <t>Hayır</t>
        </is>
      </c>
      <c r="F503" s="131" t="inlineStr">
        <is>
          <t>AYDIN EFELER</t>
        </is>
      </c>
      <c r="G503" s="131" t="n">
        <v>1.7</v>
      </c>
      <c r="H503" s="131" t="inlineStr">
        <is>
          <t>https://www.google.com/maps/dir/?api=1&amp;origin=37.823363%2C27.823202&amp;destination=37.838459%2C27.823758&amp;travelmode=driving</t>
        </is>
      </c>
      <c r="I503" s="131" t="inlineStr">
        <is>
          <t>AYDIN FATİH</t>
        </is>
      </c>
      <c r="J503" s="131" t="n">
        <v>1.7</v>
      </c>
      <c r="K503" s="131" t="inlineStr">
        <is>
          <t>https://www.google.com/maps/dir/?api=1&amp;origin=37.823363%2C27.823202&amp;destination=37.834436%2C27.837138&amp;travelmode=driving</t>
        </is>
      </c>
      <c r="L503" s="131" t="inlineStr">
        <is>
          <t>AYDIN EFELER-2</t>
        </is>
      </c>
      <c r="M503" s="131" t="n">
        <v>2.2</v>
      </c>
      <c r="N503" s="131" t="inlineStr">
        <is>
          <t>https://www.google.com/maps/dir/?api=1&amp;origin=37.823363%2C27.823202&amp;destination=37.842863%2C27.828212&amp;travelmode=driving</t>
        </is>
      </c>
      <c r="O503" s="131" t="inlineStr">
        <is>
          <t>Dummy - değiştiriniz</t>
        </is>
      </c>
    </row>
    <row r="504" ht="15" customHeight="1" s="113">
      <c r="A504" s="131" t="inlineStr">
        <is>
          <t>MUHAMMET DURMAZ</t>
        </is>
      </c>
      <c r="B504" s="131" t="inlineStr">
        <is>
          <t>AYDIN FATİH</t>
        </is>
      </c>
      <c r="C504" s="131" t="n">
        <v>1.8</v>
      </c>
      <c r="D504" s="131" t="inlineStr">
        <is>
          <t>https://www.google.com/maps/dir/?api=1&amp;origin=37.836053%2C27.816489&amp;destination=37.834436%2C27.837138&amp;travelmode=driving</t>
        </is>
      </c>
      <c r="E504" s="131" t="inlineStr">
        <is>
          <t>Hayır</t>
        </is>
      </c>
      <c r="F504" s="131" t="inlineStr">
        <is>
          <t>AYDIN EFELER</t>
        </is>
      </c>
      <c r="G504" s="131" t="n">
        <v>0.7</v>
      </c>
      <c r="H504" s="131" t="inlineStr">
        <is>
          <t>https://www.google.com/maps/dir/?api=1&amp;origin=37.836053%2C27.816489&amp;destination=37.838459%2C27.823758&amp;travelmode=driving</t>
        </is>
      </c>
      <c r="I504" s="131" t="inlineStr">
        <is>
          <t>AYDIN EFELER-2</t>
        </is>
      </c>
      <c r="J504" s="131" t="n">
        <v>1.3</v>
      </c>
      <c r="K504" s="131" t="inlineStr">
        <is>
          <t>https://www.google.com/maps/dir/?api=1&amp;origin=37.836053%2C27.816489&amp;destination=37.842863%2C27.828212&amp;travelmode=driving</t>
        </is>
      </c>
      <c r="L504" s="131" t="inlineStr">
        <is>
          <t>AYDIN MİMARSİNAN</t>
        </is>
      </c>
      <c r="M504" s="131" t="n">
        <v>1.7</v>
      </c>
      <c r="N504" s="131" t="inlineStr">
        <is>
          <t>https://www.google.com/maps/dir/?api=1&amp;origin=37.836053%2C27.816489&amp;destination=37.851048%2C27.817409&amp;travelmode=driving</t>
        </is>
      </c>
      <c r="O504" s="131" t="inlineStr">
        <is>
          <t>Gerçek - Google Places, mahalle merkezi yaklaşık (Zeybek Mah merkezi (yaklaşık))</t>
        </is>
      </c>
    </row>
    <row r="505" ht="15" customHeight="1" s="113">
      <c r="A505" s="131" t="inlineStr">
        <is>
          <t>MERVE ÖZCAN</t>
        </is>
      </c>
      <c r="B505" s="131" t="inlineStr">
        <is>
          <t>AYDIN FATİH</t>
        </is>
      </c>
      <c r="C505" s="131" t="n">
        <v>2.7</v>
      </c>
      <c r="D505" s="131" t="inlineStr">
        <is>
          <t>https://www.google.com/maps/dir/?api=1&amp;origin=37.857018%2C27.826019&amp;destination=37.834436%2C27.837138&amp;travelmode=driving</t>
        </is>
      </c>
      <c r="E505" s="131" t="inlineStr">
        <is>
          <t>Hayır</t>
        </is>
      </c>
      <c r="F505" s="131" t="inlineStr">
        <is>
          <t>AYDIN GİRNE</t>
        </is>
      </c>
      <c r="G505" s="131" t="n">
        <v>0.3</v>
      </c>
      <c r="H505" s="131" t="inlineStr">
        <is>
          <t>https://www.google.com/maps/dir/?api=1&amp;origin=37.857018%2C27.826019&amp;destination=37.857618%2C27.823128&amp;travelmode=driving</t>
        </is>
      </c>
      <c r="I505" s="131" t="inlineStr">
        <is>
          <t>AYDIN MİMARSİNAN</t>
        </is>
      </c>
      <c r="J505" s="131" t="n">
        <v>1</v>
      </c>
      <c r="K505" s="131" t="inlineStr">
        <is>
          <t>https://www.google.com/maps/dir/?api=1&amp;origin=37.857018%2C27.826019&amp;destination=37.851048%2C27.817409&amp;travelmode=driving</t>
        </is>
      </c>
      <c r="L505" s="131" t="inlineStr">
        <is>
          <t>AYDIN EFELER-2</t>
        </is>
      </c>
      <c r="M505" s="131" t="n">
        <v>1.6</v>
      </c>
      <c r="N505" s="131" t="inlineStr">
        <is>
          <t>https://www.google.com/maps/dir/?api=1&amp;origin=37.857018%2C27.826019&amp;destination=37.842863%2C27.828212&amp;travelmode=driving</t>
        </is>
      </c>
      <c r="O505" s="131" t="inlineStr">
        <is>
          <t>Dummy - değiştiriniz</t>
        </is>
      </c>
    </row>
    <row r="506" ht="15" customHeight="1" s="113">
      <c r="A506" s="131" t="inlineStr">
        <is>
          <t>PINAR KOCABAŞOĞLU</t>
        </is>
      </c>
      <c r="B506" s="131" t="inlineStr">
        <is>
          <t>AYDIN FATİH</t>
        </is>
      </c>
      <c r="C506" s="131" t="n">
        <v>1.2</v>
      </c>
      <c r="D506" s="131" t="inlineStr">
        <is>
          <t>https://www.google.com/maps/dir/?api=1&amp;origin=37.843762%2C27.830876&amp;destination=37.834436%2C27.837138&amp;travelmode=driving</t>
        </is>
      </c>
      <c r="E506" s="131" t="inlineStr">
        <is>
          <t>Hayır</t>
        </is>
      </c>
      <c r="F506" s="131" t="inlineStr">
        <is>
          <t>AYDIN EFELER-2</t>
        </is>
      </c>
      <c r="G506" s="131" t="n">
        <v>0.3</v>
      </c>
      <c r="H506" s="131" t="inlineStr">
        <is>
          <t>https://www.google.com/maps/dir/?api=1&amp;origin=37.843762%2C27.830876&amp;destination=37.842863%2C27.828212&amp;travelmode=driving</t>
        </is>
      </c>
      <c r="I506" s="131" t="inlineStr">
        <is>
          <t>AYDIN EFELER</t>
        </is>
      </c>
      <c r="J506" s="131" t="n">
        <v>0.9</v>
      </c>
      <c r="K506" s="131" t="inlineStr">
        <is>
          <t>https://www.google.com/maps/dir/?api=1&amp;origin=37.843762%2C27.830876&amp;destination=37.838459%2C27.823758&amp;travelmode=driving</t>
        </is>
      </c>
      <c r="L506" s="131" t="inlineStr">
        <is>
          <t>AYDIN FATİH</t>
        </is>
      </c>
      <c r="M506" s="131" t="n">
        <v>1.2</v>
      </c>
      <c r="N506" s="131" t="inlineStr">
        <is>
          <t>https://www.google.com/maps/dir/?api=1&amp;origin=37.843762%2C27.830876&amp;destination=37.834436%2C27.837138&amp;travelmode=driving</t>
        </is>
      </c>
      <c r="O506" s="131" t="inlineStr">
        <is>
          <t>Dummy - değiştiriniz</t>
        </is>
      </c>
    </row>
    <row r="507" ht="15" customHeight="1" s="113">
      <c r="A507" s="131" t="inlineStr">
        <is>
          <t>SEDA MAHİZAR ÇELİK</t>
        </is>
      </c>
      <c r="B507" s="131" t="inlineStr">
        <is>
          <t>AYDIN FATİH</t>
        </is>
      </c>
      <c r="C507" s="131" t="n">
        <v>1.1</v>
      </c>
      <c r="D507" s="131" t="inlineStr">
        <is>
          <t>https://www.google.com/maps/dir/?api=1&amp;origin=37.844666%2C27.835539&amp;destination=37.834436%2C27.837138&amp;travelmode=driving</t>
        </is>
      </c>
      <c r="E507" s="131" t="inlineStr">
        <is>
          <t>Hayır</t>
        </is>
      </c>
      <c r="F507" s="131" t="inlineStr">
        <is>
          <t>AYDIN EFELER-2</t>
        </is>
      </c>
      <c r="G507" s="131" t="n">
        <v>0.7</v>
      </c>
      <c r="H507" s="131" t="inlineStr">
        <is>
          <t>https://www.google.com/maps/dir/?api=1&amp;origin=37.844666%2C27.835539&amp;destination=37.842863%2C27.828212&amp;travelmode=driving</t>
        </is>
      </c>
      <c r="I507" s="131" t="inlineStr">
        <is>
          <t>AYDIN FATİH-2</t>
        </is>
      </c>
      <c r="J507" s="131" t="n">
        <v>1</v>
      </c>
      <c r="K507" s="131" t="inlineStr">
        <is>
          <t>https://www.google.com/maps/dir/?api=1&amp;origin=37.844666%2C27.835539&amp;destination=37.839908%2C27.845862&amp;travelmode=driving</t>
        </is>
      </c>
      <c r="L507" s="131" t="inlineStr">
        <is>
          <t>AYDIN FATİH</t>
        </is>
      </c>
      <c r="M507" s="131" t="n">
        <v>1.1</v>
      </c>
      <c r="N507" s="131" t="inlineStr">
        <is>
          <t>https://www.google.com/maps/dir/?api=1&amp;origin=37.844666%2C27.835539&amp;destination=37.834436%2C27.837138&amp;travelmode=driving</t>
        </is>
      </c>
      <c r="O507" s="131" t="inlineStr">
        <is>
          <t>Gerçek - Google Places, mahalle merkezi yaklaşık (Cumhuriyet Mah merkezi (yaklaşık))</t>
        </is>
      </c>
    </row>
    <row r="508" ht="15" customHeight="1" s="113">
      <c r="A508" s="131" t="inlineStr">
        <is>
          <t>İSMAİL KAYA</t>
        </is>
      </c>
      <c r="B508" s="131" t="inlineStr">
        <is>
          <t>AYDIN FATİH</t>
        </is>
      </c>
      <c r="C508" s="131" t="n">
        <v>2.1</v>
      </c>
      <c r="D508" s="131" t="inlineStr">
        <is>
          <t>https://www.google.com/maps/dir/?api=1&amp;origin=37.820329%2C27.821936&amp;destination=37.834436%2C27.837138&amp;travelmode=driving</t>
        </is>
      </c>
      <c r="E508" s="131" t="inlineStr">
        <is>
          <t>Hayır</t>
        </is>
      </c>
      <c r="F508" s="131" t="inlineStr">
        <is>
          <t>AYDIN EFELER</t>
        </is>
      </c>
      <c r="G508" s="131" t="n">
        <v>2</v>
      </c>
      <c r="H508" s="131" t="inlineStr">
        <is>
          <t>https://www.google.com/maps/dir/?api=1&amp;origin=37.820329%2C27.821936&amp;destination=37.838459%2C27.823758&amp;travelmode=driving</t>
        </is>
      </c>
      <c r="I508" s="131" t="inlineStr">
        <is>
          <t>AYDIN FATİH</t>
        </is>
      </c>
      <c r="J508" s="131" t="n">
        <v>2.1</v>
      </c>
      <c r="K508" s="131" t="inlineStr">
        <is>
          <t>https://www.google.com/maps/dir/?api=1&amp;origin=37.820329%2C27.821936&amp;destination=37.834436%2C27.837138&amp;travelmode=driving</t>
        </is>
      </c>
      <c r="L508" s="131" t="inlineStr">
        <is>
          <t>AYDIN EFELER-2</t>
        </is>
      </c>
      <c r="M508" s="131" t="n">
        <v>2.6</v>
      </c>
      <c r="N508" s="131" t="inlineStr">
        <is>
          <t>https://www.google.com/maps/dir/?api=1&amp;origin=37.820329%2C27.821936&amp;destination=37.842863%2C27.828212&amp;travelmode=driving</t>
        </is>
      </c>
      <c r="O508" s="131" t="inlineStr">
        <is>
          <t>Dummy - değiştiriniz</t>
        </is>
      </c>
    </row>
    <row r="509" ht="15" customHeight="1" s="113">
      <c r="A509" s="131" t="inlineStr">
        <is>
          <t>RAMAZAN TURGUT</t>
        </is>
      </c>
      <c r="B509" s="131" t="inlineStr">
        <is>
          <t>AYDIN GİRNE</t>
        </is>
      </c>
      <c r="C509" s="131" t="n">
        <v>1.3</v>
      </c>
      <c r="D509" s="131" t="inlineStr">
        <is>
          <t>https://www.google.com/maps/dir/?api=1&amp;origin=37.8613%2C27.808892&amp;destination=37.857618%2C27.823128&amp;travelmode=driving</t>
        </is>
      </c>
      <c r="E509" s="131" t="inlineStr">
        <is>
          <t>Evet</t>
        </is>
      </c>
      <c r="F509" s="131" t="inlineStr">
        <is>
          <t>AYDIN GİRNE</t>
        </is>
      </c>
      <c r="G509" s="131" t="n">
        <v>1.3</v>
      </c>
      <c r="H509" s="131" t="inlineStr">
        <is>
          <t>https://www.google.com/maps/dir/?api=1&amp;origin=37.8613%2C27.808892&amp;destination=37.857618%2C27.823128&amp;travelmode=driving</t>
        </is>
      </c>
      <c r="I509" s="131" t="inlineStr">
        <is>
          <t>AYDIN MİMARSİNAN</t>
        </is>
      </c>
      <c r="J509" s="131" t="n">
        <v>1.4</v>
      </c>
      <c r="K509" s="131" t="inlineStr">
        <is>
          <t>https://www.google.com/maps/dir/?api=1&amp;origin=37.8613%2C27.808892&amp;destination=37.851048%2C27.817409&amp;travelmode=driving</t>
        </is>
      </c>
      <c r="L509" s="131" t="inlineStr">
        <is>
          <t>AYDIN EFELER-2</t>
        </is>
      </c>
      <c r="M509" s="131" t="n">
        <v>2.7</v>
      </c>
      <c r="N509" s="131" t="inlineStr">
        <is>
          <t>https://www.google.com/maps/dir/?api=1&amp;origin=37.8613%2C27.808892&amp;destination=37.842863%2C27.828212&amp;travelmode=driving</t>
        </is>
      </c>
      <c r="O509" s="131" t="inlineStr">
        <is>
          <t>Dummy - değiştiriniz</t>
        </is>
      </c>
    </row>
    <row r="510" ht="15" customHeight="1" s="113">
      <c r="A510" s="131" t="inlineStr">
        <is>
          <t>GÜRSEL KAYABAŞ</t>
        </is>
      </c>
      <c r="B510" s="131" t="inlineStr">
        <is>
          <t>AYDIN EFELER-2</t>
        </is>
      </c>
      <c r="C510" s="131" t="n">
        <v>2.2</v>
      </c>
      <c r="D510" s="131" t="inlineStr">
        <is>
          <t>https://www.google.com/maps/dir/?api=1&amp;origin=37.847938%2C27.852081&amp;destination=37.842863%2C27.828212&amp;travelmode=driving</t>
        </is>
      </c>
      <c r="E510" s="131" t="inlineStr">
        <is>
          <t>Hayır</t>
        </is>
      </c>
      <c r="F510" s="131" t="inlineStr">
        <is>
          <t>AYDIN FATİH-2</t>
        </is>
      </c>
      <c r="G510" s="131" t="n">
        <v>1</v>
      </c>
      <c r="H510" s="131" t="inlineStr">
        <is>
          <t>https://www.google.com/maps/dir/?api=1&amp;origin=37.847938%2C27.852081&amp;destination=37.839908%2C27.845862&amp;travelmode=driving</t>
        </is>
      </c>
      <c r="I510" s="131" t="inlineStr">
        <is>
          <t>AYDIN FATİH</t>
        </is>
      </c>
      <c r="J510" s="131" t="n">
        <v>2</v>
      </c>
      <c r="K510" s="131" t="inlineStr">
        <is>
          <t>https://www.google.com/maps/dir/?api=1&amp;origin=37.847938%2C27.852081&amp;destination=37.834436%2C27.837138&amp;travelmode=driving</t>
        </is>
      </c>
      <c r="L510" s="131" t="inlineStr">
        <is>
          <t>AYDIN EFELER-2</t>
        </is>
      </c>
      <c r="M510" s="131" t="n">
        <v>2.2</v>
      </c>
      <c r="N510" s="131" t="inlineStr">
        <is>
          <t>https://www.google.com/maps/dir/?api=1&amp;origin=37.847938%2C27.852081&amp;destination=37.842863%2C27.828212&amp;travelmode=driving</t>
        </is>
      </c>
      <c r="O510" s="131" t="inlineStr">
        <is>
          <t>Dummy - değiştiriniz</t>
        </is>
      </c>
    </row>
    <row r="511" ht="15" customHeight="1" s="113">
      <c r="A511" s="131" t="inlineStr">
        <is>
          <t>MEHMET İSA SARIYILDIZ</t>
        </is>
      </c>
      <c r="B511" s="131" t="inlineStr">
        <is>
          <t>AYDIN EFELER-2</t>
        </is>
      </c>
      <c r="C511" s="131" t="n">
        <v>1.6</v>
      </c>
      <c r="D511" s="131" t="inlineStr">
        <is>
          <t>https://www.google.com/maps/dir/?api=1&amp;origin=37.836827%2C27.811371&amp;destination=37.842863%2C27.828212&amp;travelmode=driving</t>
        </is>
      </c>
      <c r="E511" s="131" t="inlineStr">
        <is>
          <t>Hayır</t>
        </is>
      </c>
      <c r="F511" s="131" t="inlineStr">
        <is>
          <t>AYDIN EFELER</t>
        </is>
      </c>
      <c r="G511" s="131" t="n">
        <v>1.1</v>
      </c>
      <c r="H511" s="131" t="inlineStr">
        <is>
          <t>https://www.google.com/maps/dir/?api=1&amp;origin=37.836827%2C27.811371&amp;destination=37.838459%2C27.823758&amp;travelmode=driving</t>
        </is>
      </c>
      <c r="I511" s="131" t="inlineStr">
        <is>
          <t>AYDIN EFELER-2</t>
        </is>
      </c>
      <c r="J511" s="131" t="n">
        <v>1.6</v>
      </c>
      <c r="K511" s="131" t="inlineStr">
        <is>
          <t>https://www.google.com/maps/dir/?api=1&amp;origin=37.836827%2C27.811371&amp;destination=37.842863%2C27.828212&amp;travelmode=driving</t>
        </is>
      </c>
      <c r="L511" s="131" t="inlineStr">
        <is>
          <t>AYDIN MİMARSİNAN</t>
        </is>
      </c>
      <c r="M511" s="131" t="n">
        <v>1.7</v>
      </c>
      <c r="N511" s="131" t="inlineStr">
        <is>
          <t>https://www.google.com/maps/dir/?api=1&amp;origin=37.836827%2C27.811371&amp;destination=37.851048%2C27.817409&amp;travelmode=driving</t>
        </is>
      </c>
      <c r="O511" s="131" t="inlineStr">
        <is>
          <t>Dummy - değiştiriniz</t>
        </is>
      </c>
    </row>
    <row r="512" ht="15" customHeight="1" s="113">
      <c r="A512" s="131" t="inlineStr">
        <is>
          <t>SERKAN ÇİFTÇİ</t>
        </is>
      </c>
      <c r="B512" s="131" t="inlineStr">
        <is>
          <t>AYDIN EFELER-2</t>
        </is>
      </c>
      <c r="C512" s="131" t="n">
        <v>3.3</v>
      </c>
      <c r="D512" s="131" t="inlineStr">
        <is>
          <t>https://www.google.com/maps/dir/?api=1&amp;origin=37.872715%2C27.828784&amp;destination=37.842863%2C27.828212&amp;travelmode=driving</t>
        </is>
      </c>
      <c r="E512" s="131" t="inlineStr">
        <is>
          <t>Hayır</t>
        </is>
      </c>
      <c r="F512" s="131" t="inlineStr">
        <is>
          <t>AYDIN GİRNE</t>
        </is>
      </c>
      <c r="G512" s="131" t="n">
        <v>1.8</v>
      </c>
      <c r="H512" s="131" t="inlineStr">
        <is>
          <t>https://www.google.com/maps/dir/?api=1&amp;origin=37.872715%2C27.828784&amp;destination=37.857618%2C27.823128&amp;travelmode=driving</t>
        </is>
      </c>
      <c r="I512" s="131" t="inlineStr">
        <is>
          <t>AYDIN MİMARSİNAN</t>
        </is>
      </c>
      <c r="J512" s="131" t="n">
        <v>2.6</v>
      </c>
      <c r="K512" s="131" t="inlineStr">
        <is>
          <t>https://www.google.com/maps/dir/?api=1&amp;origin=37.872715%2C27.828784&amp;destination=37.851048%2C27.817409&amp;travelmode=driving</t>
        </is>
      </c>
      <c r="L512" s="131" t="inlineStr">
        <is>
          <t>AYDIN EFELER-2</t>
        </is>
      </c>
      <c r="M512" s="131" t="n">
        <v>3.3</v>
      </c>
      <c r="N512" s="131" t="inlineStr">
        <is>
          <t>https://www.google.com/maps/dir/?api=1&amp;origin=37.872715%2C27.828784&amp;destination=37.842863%2C27.828212&amp;travelmode=driving</t>
        </is>
      </c>
      <c r="O512" s="131" t="inlineStr">
        <is>
          <t>Dummy - değiştiriniz</t>
        </is>
      </c>
    </row>
    <row r="513" ht="15" customHeight="1" s="113">
      <c r="A513" s="131" t="inlineStr">
        <is>
          <t>ABDÜLKERİM CENGİZ</t>
        </is>
      </c>
      <c r="B513" s="131" t="inlineStr">
        <is>
          <t>AYDIN MİMARSİNAN</t>
        </is>
      </c>
      <c r="C513" s="131" t="n">
        <v>3.6</v>
      </c>
      <c r="D513" s="131" t="inlineStr">
        <is>
          <t>https://www.google.com/maps/dir/?api=1&amp;origin=37.826503%2C27.790236&amp;destination=37.851048%2C27.817409&amp;travelmode=driving</t>
        </is>
      </c>
      <c r="E513" s="131" t="inlineStr">
        <is>
          <t>Hayır</t>
        </is>
      </c>
      <c r="F513" s="131" t="inlineStr">
        <is>
          <t>AYDIN EFELER</t>
        </is>
      </c>
      <c r="G513" s="131" t="n">
        <v>3.2</v>
      </c>
      <c r="H513" s="131" t="inlineStr">
        <is>
          <t>https://www.google.com/maps/dir/?api=1&amp;origin=37.826503%2C27.790236&amp;destination=37.838459%2C27.823758&amp;travelmode=driving</t>
        </is>
      </c>
      <c r="I513" s="131" t="inlineStr">
        <is>
          <t>AYDIN MİMARSİNAN</t>
        </is>
      </c>
      <c r="J513" s="131" t="n">
        <v>3.6</v>
      </c>
      <c r="K513" s="131" t="inlineStr">
        <is>
          <t>https://www.google.com/maps/dir/?api=1&amp;origin=37.826503%2C27.790236&amp;destination=37.851048%2C27.817409&amp;travelmode=driving</t>
        </is>
      </c>
      <c r="L513" s="131" t="inlineStr">
        <is>
          <t>AYDIN EFELER-2</t>
        </is>
      </c>
      <c r="M513" s="131" t="n">
        <v>3.8</v>
      </c>
      <c r="N513" s="131" t="inlineStr">
        <is>
          <t>https://www.google.com/maps/dir/?api=1&amp;origin=37.826503%2C27.790236&amp;destination=37.842863%2C27.828212&amp;travelmode=driving</t>
        </is>
      </c>
      <c r="O513" s="131" t="inlineStr">
        <is>
          <t>Dummy - değiştiriniz</t>
        </is>
      </c>
    </row>
    <row r="514" ht="15" customHeight="1" s="113">
      <c r="A514" s="131" t="inlineStr">
        <is>
          <t>MUSA GÖVEBAKAN</t>
        </is>
      </c>
      <c r="B514" s="131" t="inlineStr">
        <is>
          <t>AYDIN MİMARSİNAN</t>
        </is>
      </c>
      <c r="C514" s="131" t="n">
        <v>2.7</v>
      </c>
      <c r="D514" s="131" t="inlineStr">
        <is>
          <t>https://www.google.com/maps/dir/?api=1&amp;origin=37.827627%2C27.825056&amp;destination=37.851048%2C27.817409&amp;travelmode=driving</t>
        </is>
      </c>
      <c r="E514" s="131" t="inlineStr">
        <is>
          <t>Hayır</t>
        </is>
      </c>
      <c r="F514" s="131" t="inlineStr">
        <is>
          <t>AYDIN EFELER</t>
        </is>
      </c>
      <c r="G514" s="131" t="n">
        <v>1.2</v>
      </c>
      <c r="H514" s="131" t="inlineStr">
        <is>
          <t>https://www.google.com/maps/dir/?api=1&amp;origin=37.827627%2C27.825056&amp;destination=37.838459%2C27.823758&amp;travelmode=driving</t>
        </is>
      </c>
      <c r="I514" s="131" t="inlineStr">
        <is>
          <t>AYDIN FATİH</t>
        </is>
      </c>
      <c r="J514" s="131" t="n">
        <v>1.3</v>
      </c>
      <c r="K514" s="131" t="inlineStr">
        <is>
          <t>https://www.google.com/maps/dir/?api=1&amp;origin=37.827627%2C27.825056&amp;destination=37.834436%2C27.837138&amp;travelmode=driving</t>
        </is>
      </c>
      <c r="L514" s="131" t="inlineStr">
        <is>
          <t>AYDIN EFELER-2</t>
        </is>
      </c>
      <c r="M514" s="131" t="n">
        <v>1.7</v>
      </c>
      <c r="N514" s="131" t="inlineStr">
        <is>
          <t>https://www.google.com/maps/dir/?api=1&amp;origin=37.827627%2C27.825056&amp;destination=37.842863%2C27.828212&amp;travelmode=driving</t>
        </is>
      </c>
      <c r="O514" s="131" t="inlineStr">
        <is>
          <t>Dummy - değiştiriniz</t>
        </is>
      </c>
    </row>
    <row r="515" ht="15" customHeight="1" s="113">
      <c r="A515" s="131" t="inlineStr">
        <is>
          <t>ELİF SEVEN</t>
        </is>
      </c>
      <c r="B515" s="131" t="inlineStr">
        <is>
          <t>BAYRAKLI</t>
        </is>
      </c>
      <c r="C515" s="131" t="n">
        <v>2</v>
      </c>
      <c r="D515" s="131" t="inlineStr">
        <is>
          <t>https://www.google.com/maps/dir/?api=1&amp;origin=38.489211%2C27.11311&amp;destination=38.471686%2C27.11778&amp;travelmode=driving</t>
        </is>
      </c>
      <c r="E515" s="131" t="inlineStr">
        <is>
          <t>Hayır</t>
        </is>
      </c>
      <c r="F515" s="131" t="inlineStr">
        <is>
          <t>KARŞIYAKA-2</t>
        </is>
      </c>
      <c r="G515" s="131" t="n">
        <v>1.6</v>
      </c>
      <c r="H515" s="131" t="inlineStr">
        <is>
          <t>https://www.google.com/maps/dir/?api=1&amp;origin=38.489211%2C27.11311&amp;destination=38.474585%2C27.113885&amp;travelmode=driving</t>
        </is>
      </c>
      <c r="I515" s="131" t="inlineStr">
        <is>
          <t>BAYRAKLI</t>
        </is>
      </c>
      <c r="J515" s="131" t="n">
        <v>2</v>
      </c>
      <c r="K515" s="131" t="inlineStr">
        <is>
          <t>https://www.google.com/maps/dir/?api=1&amp;origin=38.489211%2C27.11311&amp;destination=38.471686%2C27.11778&amp;travelmode=driving</t>
        </is>
      </c>
      <c r="L515" s="131" t="inlineStr">
        <is>
          <t>ÇİFTLİK</t>
        </is>
      </c>
      <c r="M515" s="131" t="n">
        <v>2.1</v>
      </c>
      <c r="N515" s="131" t="inlineStr">
        <is>
          <t>https://www.google.com/maps/dir/?api=1&amp;origin=38.489211%2C27.11311&amp;destination=38.496%2C27.136&amp;travelmode=driving</t>
        </is>
      </c>
      <c r="O515" s="131" t="inlineStr">
        <is>
          <t>Dummy - değiştiriniz</t>
        </is>
      </c>
    </row>
    <row r="516" ht="15" customHeight="1" s="113">
      <c r="A516" s="131" t="inlineStr">
        <is>
          <t>NURAN KARADABAN</t>
        </is>
      </c>
      <c r="B516" s="131" t="inlineStr">
        <is>
          <t>BAYRAKLI</t>
        </is>
      </c>
      <c r="C516" s="131" t="n">
        <v>3</v>
      </c>
      <c r="D516" s="131" t="inlineStr">
        <is>
          <t>https://www.google.com/maps/dir/?api=1&amp;origin=38.445498%2C27.110677&amp;destination=38.471686%2C27.11778&amp;travelmode=driving</t>
        </is>
      </c>
      <c r="E516" s="131" t="inlineStr">
        <is>
          <t>Hayır</t>
        </is>
      </c>
      <c r="F516" s="131" t="inlineStr">
        <is>
          <t>KARŞIYAKA-1</t>
        </is>
      </c>
      <c r="G516" s="131" t="n">
        <v>2.2</v>
      </c>
      <c r="H516" s="131" t="inlineStr">
        <is>
          <t>https://www.google.com/maps/dir/?api=1&amp;origin=38.445498%2C27.110677&amp;destination=38.465171%2C27.111266&amp;travelmode=driving</t>
        </is>
      </c>
      <c r="I516" s="131" t="inlineStr">
        <is>
          <t>DEDEBAŞI</t>
        </is>
      </c>
      <c r="J516" s="131" t="n">
        <v>2.8</v>
      </c>
      <c r="K516" s="131" t="inlineStr">
        <is>
          <t>https://www.google.com/maps/dir/?api=1&amp;origin=38.445498%2C27.110677&amp;destination=38.470404%2C27.108413&amp;travelmode=driving</t>
        </is>
      </c>
      <c r="L516" s="131" t="inlineStr">
        <is>
          <t>BAYRAKLI</t>
        </is>
      </c>
      <c r="M516" s="131" t="n">
        <v>3</v>
      </c>
      <c r="N516" s="131" t="inlineStr">
        <is>
          <t>https://www.google.com/maps/dir/?api=1&amp;origin=38.445498%2C27.110677&amp;destination=38.471686%2C27.11778&amp;travelmode=driving</t>
        </is>
      </c>
      <c r="O516" s="131" t="inlineStr">
        <is>
          <t>Dummy - değiştiriniz</t>
        </is>
      </c>
    </row>
    <row r="517" ht="15" customHeight="1" s="113">
      <c r="A517" s="131" t="inlineStr">
        <is>
          <t>ÖZLEM DÜZEL</t>
        </is>
      </c>
      <c r="B517" s="131" t="inlineStr">
        <is>
          <t>KARŞIYAKA-2</t>
        </is>
      </c>
      <c r="C517" s="131" t="n">
        <v>3.3</v>
      </c>
      <c r="D517" s="131" t="inlineStr">
        <is>
          <t>https://www.google.com/maps/dir/?api=1&amp;origin=38.504352%2C27.115632&amp;destination=38.474585%2C27.113885&amp;travelmode=driving</t>
        </is>
      </c>
      <c r="E517" s="131" t="inlineStr">
        <is>
          <t>Hayır</t>
        </is>
      </c>
      <c r="F517" s="131" t="inlineStr">
        <is>
          <t>ÇİFTLİK</t>
        </is>
      </c>
      <c r="G517" s="131" t="n">
        <v>2</v>
      </c>
      <c r="H517" s="131" t="inlineStr">
        <is>
          <t>https://www.google.com/maps/dir/?api=1&amp;origin=38.504352%2C27.115632&amp;destination=38.496%2C27.136&amp;travelmode=driving</t>
        </is>
      </c>
      <c r="I517" s="131" t="inlineStr">
        <is>
          <t>KARŞIYAKA-2</t>
        </is>
      </c>
      <c r="J517" s="131" t="n">
        <v>3.3</v>
      </c>
      <c r="K517" s="131" t="inlineStr">
        <is>
          <t>https://www.google.com/maps/dir/?api=1&amp;origin=38.504352%2C27.115632&amp;destination=38.474585%2C27.113885&amp;travelmode=driving</t>
        </is>
      </c>
      <c r="L517" s="131" t="inlineStr">
        <is>
          <t>BAYRAKLI</t>
        </is>
      </c>
      <c r="M517" s="131" t="n">
        <v>3.6</v>
      </c>
      <c r="N517" s="131" t="inlineStr">
        <is>
          <t>https://www.google.com/maps/dir/?api=1&amp;origin=38.504352%2C27.115632&amp;destination=38.471686%2C27.11778&amp;travelmode=driving</t>
        </is>
      </c>
      <c r="O517" s="131" t="inlineStr">
        <is>
          <t>Dummy - değiştiriniz</t>
        </is>
      </c>
    </row>
    <row r="518" ht="15" customHeight="1" s="113">
      <c r="A518" s="131" t="inlineStr">
        <is>
          <t>HAMİDE TAŞ</t>
        </is>
      </c>
      <c r="B518" s="131" t="inlineStr">
        <is>
          <t>KARŞIYAKA-2</t>
        </is>
      </c>
      <c r="C518" s="131" t="n">
        <v>3.7</v>
      </c>
      <c r="D518" s="131" t="inlineStr">
        <is>
          <t>https://www.google.com/maps/dir/?api=1&amp;origin=38.50285%2C27.135532&amp;destination=38.474585%2C27.113885&amp;travelmode=driving</t>
        </is>
      </c>
      <c r="E518" s="131" t="inlineStr">
        <is>
          <t>Hayır</t>
        </is>
      </c>
      <c r="F518" s="131" t="inlineStr">
        <is>
          <t>ÇİFTLİK</t>
        </is>
      </c>
      <c r="G518" s="131" t="n">
        <v>0.8</v>
      </c>
      <c r="H518" s="131" t="inlineStr">
        <is>
          <t>https://www.google.com/maps/dir/?api=1&amp;origin=38.50285%2C27.135532&amp;destination=38.496%2C27.136&amp;travelmode=driving</t>
        </is>
      </c>
      <c r="I518" s="131" t="inlineStr">
        <is>
          <t>KARŞIYAKA-2</t>
        </is>
      </c>
      <c r="J518" s="131" t="n">
        <v>3.7</v>
      </c>
      <c r="K518" s="131" t="inlineStr">
        <is>
          <t>https://www.google.com/maps/dir/?api=1&amp;origin=38.50285%2C27.135532&amp;destination=38.474585%2C27.113885&amp;travelmode=driving</t>
        </is>
      </c>
      <c r="L518" s="131" t="inlineStr">
        <is>
          <t>GÜMÜŞPALA</t>
        </is>
      </c>
      <c r="M518" s="131" t="n">
        <v>3.7</v>
      </c>
      <c r="N518" s="131" t="inlineStr">
        <is>
          <t>https://www.google.com/maps/dir/?api=1&amp;origin=38.50285%2C27.135532&amp;destination=38.469293%2C27.136971&amp;travelmode=driving</t>
        </is>
      </c>
      <c r="O518" s="131" t="inlineStr">
        <is>
          <t>Dummy - değiştiriniz</t>
        </is>
      </c>
    </row>
    <row r="519" ht="15" customHeight="1" s="113">
      <c r="A519" s="131" t="inlineStr">
        <is>
          <t>NURİTTİN YENER</t>
        </is>
      </c>
      <c r="B519" s="131" t="inlineStr">
        <is>
          <t>KARŞIYAKA-2</t>
        </is>
      </c>
      <c r="C519" s="131" t="n">
        <v>3.5</v>
      </c>
      <c r="D519" s="131" t="inlineStr">
        <is>
          <t>https://www.google.com/maps/dir/?api=1&amp;origin=38.445274%2C27.127128&amp;destination=38.474585%2C27.113885&amp;travelmode=driving</t>
        </is>
      </c>
      <c r="E519" s="131" t="inlineStr">
        <is>
          <t>Hayır</t>
        </is>
      </c>
      <c r="F519" s="131" t="inlineStr">
        <is>
          <t>KARŞIYAKA-1</t>
        </is>
      </c>
      <c r="G519" s="131" t="n">
        <v>2.6</v>
      </c>
      <c r="H519" s="131" t="inlineStr">
        <is>
          <t>https://www.google.com/maps/dir/?api=1&amp;origin=38.445274%2C27.127128&amp;destination=38.465171%2C27.111266&amp;travelmode=driving</t>
        </is>
      </c>
      <c r="I519" s="131" t="inlineStr">
        <is>
          <t>GÜMÜŞPALA</t>
        </is>
      </c>
      <c r="J519" s="131" t="n">
        <v>2.8</v>
      </c>
      <c r="K519" s="131" t="inlineStr">
        <is>
          <t>https://www.google.com/maps/dir/?api=1&amp;origin=38.445274%2C27.127128&amp;destination=38.469293%2C27.136971&amp;travelmode=driving</t>
        </is>
      </c>
      <c r="L519" s="131" t="inlineStr">
        <is>
          <t>BAYRAKLI</t>
        </is>
      </c>
      <c r="M519" s="131" t="n">
        <v>3</v>
      </c>
      <c r="N519" s="131" t="inlineStr">
        <is>
          <t>https://www.google.com/maps/dir/?api=1&amp;origin=38.445274%2C27.127128&amp;destination=38.471686%2C27.11778&amp;travelmode=driving</t>
        </is>
      </c>
      <c r="O519" s="131" t="inlineStr">
        <is>
          <t>Dummy - değiştiriniz</t>
        </is>
      </c>
    </row>
    <row r="520" ht="15" customHeight="1" s="113">
      <c r="A520" s="131" t="inlineStr">
        <is>
          <t>AYLİN EROL</t>
        </is>
      </c>
      <c r="B520" s="131" t="inlineStr">
        <is>
          <t>HARMANDALI</t>
        </is>
      </c>
      <c r="C520" s="131" t="n">
        <v>1.2</v>
      </c>
      <c r="D520" s="131" t="inlineStr">
        <is>
          <t>https://www.google.com/maps/dir/?api=1&amp;origin=38.530547%2C27.043375&amp;destination=38.519644%2C27.041157&amp;travelmode=driving</t>
        </is>
      </c>
      <c r="E520" s="131" t="inlineStr">
        <is>
          <t>Evet</t>
        </is>
      </c>
      <c r="F520" s="131" t="inlineStr">
        <is>
          <t>HARMANDALI</t>
        </is>
      </c>
      <c r="G520" s="131" t="n">
        <v>1.2</v>
      </c>
      <c r="H520" s="131" t="inlineStr">
        <is>
          <t>https://www.google.com/maps/dir/?api=1&amp;origin=38.530547%2C27.043375&amp;destination=38.519644%2C27.041157&amp;travelmode=driving</t>
        </is>
      </c>
      <c r="I520" s="131" t="inlineStr">
        <is>
          <t>ÇİĞLİ</t>
        </is>
      </c>
      <c r="J520" s="131" t="n">
        <v>4.3</v>
      </c>
      <c r="K520" s="131" t="inlineStr">
        <is>
          <t>https://www.google.com/maps/dir/?api=1&amp;origin=38.530547%2C27.043375&amp;destination=38.493071%2C27.054551&amp;travelmode=driving</t>
        </is>
      </c>
      <c r="L520" s="131" t="inlineStr">
        <is>
          <t>Z1  ET DEPO</t>
        </is>
      </c>
      <c r="M520" s="131" t="n">
        <v>5.2</v>
      </c>
      <c r="N520" s="131" t="inlineStr">
        <is>
          <t>https://www.google.com/maps/dir/?api=1&amp;origin=38.530547%2C27.043375&amp;destination=38.49%2C27.072&amp;travelmode=driving</t>
        </is>
      </c>
      <c r="O520" s="131" t="inlineStr">
        <is>
          <t>Dummy - değiştiriniz</t>
        </is>
      </c>
    </row>
    <row r="521" ht="15" customHeight="1" s="113">
      <c r="A521" s="131" t="inlineStr">
        <is>
          <t>AYŞE SARIYER</t>
        </is>
      </c>
      <c r="B521" s="131" t="inlineStr">
        <is>
          <t>HARMANDALI</t>
        </is>
      </c>
      <c r="C521" s="131" t="n">
        <v>1.7</v>
      </c>
      <c r="D521" s="131" t="inlineStr">
        <is>
          <t>https://www.google.com/maps/dir/?api=1&amp;origin=38.505654%2C27.049615&amp;destination=38.519644%2C27.041157&amp;travelmode=driving</t>
        </is>
      </c>
      <c r="E521" s="131" t="inlineStr">
        <is>
          <t>Hayır</t>
        </is>
      </c>
      <c r="F521" s="131" t="inlineStr">
        <is>
          <t>ÇİĞLİ</t>
        </is>
      </c>
      <c r="G521" s="131" t="n">
        <v>1.5</v>
      </c>
      <c r="H521" s="131" t="inlineStr">
        <is>
          <t>https://www.google.com/maps/dir/?api=1&amp;origin=38.505654%2C27.049615&amp;destination=38.493071%2C27.054551&amp;travelmode=driving</t>
        </is>
      </c>
      <c r="I521" s="131" t="inlineStr">
        <is>
          <t>HARMANDALI</t>
        </is>
      </c>
      <c r="J521" s="131" t="n">
        <v>1.7</v>
      </c>
      <c r="K521" s="131" t="inlineStr">
        <is>
          <t>https://www.google.com/maps/dir/?api=1&amp;origin=38.505654%2C27.049615&amp;destination=38.519644%2C27.041157&amp;travelmode=driving</t>
        </is>
      </c>
      <c r="L521" s="131" t="inlineStr">
        <is>
          <t>Z1  ET DEPO</t>
        </is>
      </c>
      <c r="M521" s="131" t="n">
        <v>2.6</v>
      </c>
      <c r="N521" s="131" t="inlineStr">
        <is>
          <t>https://www.google.com/maps/dir/?api=1&amp;origin=38.505654%2C27.049615&amp;destination=38.49%2C27.072&amp;travelmode=driving</t>
        </is>
      </c>
      <c r="O521" s="131" t="inlineStr">
        <is>
          <t>Dummy - değiştiriniz</t>
        </is>
      </c>
    </row>
    <row r="522" ht="15" customHeight="1" s="113">
      <c r="A522" s="131" t="inlineStr">
        <is>
          <t>YAĞMUR KARAKAŞ</t>
        </is>
      </c>
      <c r="B522" s="131" t="inlineStr">
        <is>
          <t>KARŞIYAKA-1</t>
        </is>
      </c>
      <c r="C522" s="131" t="n">
        <v>2.6</v>
      </c>
      <c r="D522" s="131" t="inlineStr">
        <is>
          <t>https://www.google.com/maps/dir/?api=1&amp;origin=38.441864%2C27.107352&amp;destination=38.465171%2C27.111266&amp;travelmode=driving</t>
        </is>
      </c>
      <c r="E522" s="131" t="inlineStr">
        <is>
          <t>Evet</t>
        </is>
      </c>
      <c r="F522" s="131" t="inlineStr">
        <is>
          <t>KARŞIYAKA-1</t>
        </is>
      </c>
      <c r="G522" s="131" t="n">
        <v>2.6</v>
      </c>
      <c r="H522" s="131" t="inlineStr">
        <is>
          <t>https://www.google.com/maps/dir/?api=1&amp;origin=38.441864%2C27.107352&amp;destination=38.465171%2C27.111266&amp;travelmode=driving</t>
        </is>
      </c>
      <c r="I522" s="131" t="inlineStr">
        <is>
          <t>MENDERES DEPO</t>
        </is>
      </c>
      <c r="J522" s="131" t="n">
        <v>3.1</v>
      </c>
      <c r="K522" s="131" t="inlineStr">
        <is>
          <t>https://www.google.com/maps/dir/?api=1&amp;origin=38.441864%2C27.107352&amp;destination=38.441%2C27.072&amp;travelmode=driving</t>
        </is>
      </c>
      <c r="L522" s="131" t="inlineStr">
        <is>
          <t>DEDEBAŞI</t>
        </is>
      </c>
      <c r="M522" s="131" t="n">
        <v>3.2</v>
      </c>
      <c r="N522" s="131" t="inlineStr">
        <is>
          <t>https://www.google.com/maps/dir/?api=1&amp;origin=38.441864%2C27.107352&amp;destination=38.470404%2C27.108413&amp;travelmode=driving</t>
        </is>
      </c>
      <c r="O522" s="131" t="inlineStr">
        <is>
          <t>Dummy - değiştiriniz</t>
        </is>
      </c>
    </row>
    <row r="523" ht="15" customHeight="1" s="113">
      <c r="A523" s="131" t="inlineStr">
        <is>
          <t>MEHMET KIZILARSLAN</t>
        </is>
      </c>
      <c r="B523" s="131" t="inlineStr">
        <is>
          <t>KARŞIYAKA-1</t>
        </is>
      </c>
      <c r="C523" s="131" t="n">
        <v>2.4</v>
      </c>
      <c r="D523" s="131" t="inlineStr">
        <is>
          <t>https://www.google.com/maps/dir/?api=1&amp;origin=38.462394%2C27.138495&amp;destination=38.465171%2C27.111266&amp;travelmode=driving</t>
        </is>
      </c>
      <c r="E523" s="131" t="inlineStr">
        <is>
          <t>Hayır</t>
        </is>
      </c>
      <c r="F523" s="131" t="inlineStr">
        <is>
          <t>GÜMÜŞPALA</t>
        </is>
      </c>
      <c r="G523" s="131" t="n">
        <v>0.8</v>
      </c>
      <c r="H523" s="131" t="inlineStr">
        <is>
          <t>https://www.google.com/maps/dir/?api=1&amp;origin=38.462394%2C27.138495&amp;destination=38.469293%2C27.136971&amp;travelmode=driving</t>
        </is>
      </c>
      <c r="I523" s="131" t="inlineStr">
        <is>
          <t>BAYRAKLI</t>
        </is>
      </c>
      <c r="J523" s="131" t="n">
        <v>2.1</v>
      </c>
      <c r="K523" s="131" t="inlineStr">
        <is>
          <t>https://www.google.com/maps/dir/?api=1&amp;origin=38.462394%2C27.138495&amp;destination=38.471686%2C27.11778&amp;travelmode=driving</t>
        </is>
      </c>
      <c r="L523" s="131" t="inlineStr">
        <is>
          <t>KARŞIYAKA-1</t>
        </is>
      </c>
      <c r="M523" s="131" t="n">
        <v>2.4</v>
      </c>
      <c r="N523" s="131" t="inlineStr">
        <is>
          <t>https://www.google.com/maps/dir/?api=1&amp;origin=38.462394%2C27.138495&amp;destination=38.465171%2C27.111266&amp;travelmode=driving</t>
        </is>
      </c>
      <c r="O523" s="131" t="inlineStr">
        <is>
          <t>Dummy - değiştiriniz</t>
        </is>
      </c>
    </row>
    <row r="524" ht="15" customHeight="1" s="113">
      <c r="A524" s="131" t="inlineStr">
        <is>
          <t>SAMİRA ÇAKIR</t>
        </is>
      </c>
      <c r="B524" s="131" t="inlineStr">
        <is>
          <t>ÇAMDİBİ</t>
        </is>
      </c>
      <c r="C524" s="131" t="n">
        <v>2.8</v>
      </c>
      <c r="D524" s="131" t="inlineStr">
        <is>
          <t>https://www.google.com/maps/dir/?api=1&amp;origin=38.46066%2C27.181883&amp;destination=38.438109%2C27.19608&amp;travelmode=driving</t>
        </is>
      </c>
      <c r="E524" s="131" t="inlineStr">
        <is>
          <t>Hayır</t>
        </is>
      </c>
      <c r="F524" s="131" t="inlineStr">
        <is>
          <t>MANAVKUYU</t>
        </is>
      </c>
      <c r="G524" s="131" t="n">
        <v>0.2</v>
      </c>
      <c r="H524" s="131" t="inlineStr">
        <is>
          <t>https://www.google.com/maps/dir/?api=1&amp;origin=38.46066%2C27.181883&amp;destination=38.4625711%2C27.1824038&amp;travelmode=driving</t>
        </is>
      </c>
      <c r="I524" s="131" t="inlineStr">
        <is>
          <t>OSMANGAZİ</t>
        </is>
      </c>
      <c r="J524" s="131" t="n">
        <v>1.2</v>
      </c>
      <c r="K524" s="131" t="inlineStr">
        <is>
          <t>https://www.google.com/maps/dir/?api=1&amp;origin=38.46066%2C27.181883&amp;destination=38.464877%2C27.194834&amp;travelmode=driving</t>
        </is>
      </c>
      <c r="L524" s="131" t="inlineStr">
        <is>
          <t>ÇAMDİBİ</t>
        </is>
      </c>
      <c r="M524" s="131" t="n">
        <v>2.8</v>
      </c>
      <c r="N524" s="131" t="inlineStr">
        <is>
          <t>https://www.google.com/maps/dir/?api=1&amp;origin=38.46066%2C27.181883&amp;destination=38.438109%2C27.19608&amp;travelmode=driving</t>
        </is>
      </c>
      <c r="O524" s="131" t="inlineStr">
        <is>
          <t>Dummy - değiştiriniz</t>
        </is>
      </c>
    </row>
    <row r="525" ht="15" customHeight="1" s="113">
      <c r="A525" s="131" t="inlineStr">
        <is>
          <t>MUHAMMED YILDIZ</t>
        </is>
      </c>
      <c r="B525" s="131" t="inlineStr">
        <is>
          <t>ÇAMDİBİ</t>
        </is>
      </c>
      <c r="C525" s="131" t="n">
        <v>1.7</v>
      </c>
      <c r="D525" s="131" t="inlineStr">
        <is>
          <t>https://www.google.com/maps/dir/?api=1&amp;origin=38.438144%2C27.176799&amp;destination=38.438109%2C27.19608&amp;travelmode=driving</t>
        </is>
      </c>
      <c r="E525" s="131" t="inlineStr">
        <is>
          <t>Evet</t>
        </is>
      </c>
      <c r="F525" s="131" t="inlineStr">
        <is>
          <t>ÇAMDİBİ</t>
        </is>
      </c>
      <c r="G525" s="131" t="n">
        <v>1.7</v>
      </c>
      <c r="H525" s="131" t="inlineStr">
        <is>
          <t>https://www.google.com/maps/dir/?api=1&amp;origin=38.438144%2C27.176799&amp;destination=38.438109%2C27.19608&amp;travelmode=driving</t>
        </is>
      </c>
      <c r="I525" s="131" t="inlineStr">
        <is>
          <t>YEŞİLOVA</t>
        </is>
      </c>
      <c r="J525" s="131" t="n">
        <v>2.6</v>
      </c>
      <c r="K525" s="131" t="inlineStr">
        <is>
          <t>https://www.google.com/maps/dir/?api=1&amp;origin=38.438144%2C27.176799&amp;destination=38.436005%2C27.206807&amp;travelmode=driving</t>
        </is>
      </c>
      <c r="L525" s="131" t="inlineStr">
        <is>
          <t>MANAVKUYU</t>
        </is>
      </c>
      <c r="M525" s="131" t="n">
        <v>2.8</v>
      </c>
      <c r="N525" s="131" t="inlineStr">
        <is>
          <t>https://www.google.com/maps/dir/?api=1&amp;origin=38.438144%2C27.176799&amp;destination=38.4625711%2C27.1824038&amp;travelmode=driving</t>
        </is>
      </c>
      <c r="O525" s="131" t="inlineStr">
        <is>
          <t>Dummy - değiştiriniz</t>
        </is>
      </c>
    </row>
    <row r="526" ht="15" customHeight="1" s="113">
      <c r="A526" s="131" t="inlineStr">
        <is>
          <t>SÜMEYYE ÇOBAN</t>
        </is>
      </c>
      <c r="B526" s="131" t="inlineStr">
        <is>
          <t>ÇAMDİBİ</t>
        </is>
      </c>
      <c r="C526" s="131" t="n">
        <v>3.4</v>
      </c>
      <c r="D526" s="131" t="inlineStr">
        <is>
          <t>https://www.google.com/maps/dir/?api=1&amp;origin=38.462867%2C27.218311&amp;destination=38.438109%2C27.19608&amp;travelmode=driving</t>
        </is>
      </c>
      <c r="E526" s="131" t="inlineStr">
        <is>
          <t>Hayır</t>
        </is>
      </c>
      <c r="F526" s="131" t="inlineStr">
        <is>
          <t>OSMANGAZİ</t>
        </is>
      </c>
      <c r="G526" s="131" t="n">
        <v>2.1</v>
      </c>
      <c r="H526" s="131" t="inlineStr">
        <is>
          <t>https://www.google.com/maps/dir/?api=1&amp;origin=38.462867%2C27.218311&amp;destination=38.464877%2C27.194834&amp;travelmode=driving</t>
        </is>
      </c>
      <c r="I526" s="131" t="inlineStr">
        <is>
          <t>MANAVKUYU</t>
        </is>
      </c>
      <c r="J526" s="131" t="n">
        <v>3.1</v>
      </c>
      <c r="K526" s="131" t="inlineStr">
        <is>
          <t>https://www.google.com/maps/dir/?api=1&amp;origin=38.462867%2C27.218311&amp;destination=38.4625711%2C27.1824038&amp;travelmode=driving</t>
        </is>
      </c>
      <c r="L526" s="131" t="inlineStr">
        <is>
          <t>YEŞİLOVA</t>
        </is>
      </c>
      <c r="M526" s="131" t="n">
        <v>3.2</v>
      </c>
      <c r="N526" s="131" t="inlineStr">
        <is>
          <t>https://www.google.com/maps/dir/?api=1&amp;origin=38.462867%2C27.218311&amp;destination=38.436005%2C27.206807&amp;travelmode=driving</t>
        </is>
      </c>
      <c r="O526" s="131" t="inlineStr">
        <is>
          <t>Dummy - değiştiriniz</t>
        </is>
      </c>
    </row>
    <row r="527" ht="15" customHeight="1" s="113">
      <c r="A527" s="131" t="inlineStr">
        <is>
          <t>ÖZGE YILDIRIM</t>
        </is>
      </c>
      <c r="B527" s="131" t="inlineStr">
        <is>
          <t>ÇAMDİBİ</t>
        </is>
      </c>
      <c r="C527" s="131" t="n">
        <v>1.5</v>
      </c>
      <c r="D527" s="131" t="inlineStr">
        <is>
          <t>https://www.google.com/maps/dir/?api=1&amp;origin=38.426016%2C27.204417&amp;destination=38.438109%2C27.19608&amp;travelmode=driving</t>
        </is>
      </c>
      <c r="E527" s="131" t="inlineStr">
        <is>
          <t>Hayır</t>
        </is>
      </c>
      <c r="F527" s="131" t="inlineStr">
        <is>
          <t>YEŞİLOVA</t>
        </is>
      </c>
      <c r="G527" s="131" t="n">
        <v>1.1</v>
      </c>
      <c r="H527" s="131" t="inlineStr">
        <is>
          <t>https://www.google.com/maps/dir/?api=1&amp;origin=38.426016%2C27.204417&amp;destination=38.436005%2C27.206807&amp;travelmode=driving</t>
        </is>
      </c>
      <c r="I527" s="131" t="inlineStr">
        <is>
          <t>ÇAMDİBİ</t>
        </is>
      </c>
      <c r="J527" s="131" t="n">
        <v>1.5</v>
      </c>
      <c r="K527" s="131" t="inlineStr">
        <is>
          <t>https://www.google.com/maps/dir/?api=1&amp;origin=38.426016%2C27.204417&amp;destination=38.438109%2C27.19608&amp;travelmode=driving</t>
        </is>
      </c>
      <c r="L527" s="131" t="inlineStr">
        <is>
          <t>HAL DEPO</t>
        </is>
      </c>
      <c r="M527" s="131" t="n">
        <v>3.5</v>
      </c>
      <c r="N527" s="131" t="inlineStr">
        <is>
          <t>https://www.google.com/maps/dir/?api=1&amp;origin=38.426016%2C27.204417&amp;destination=38.412%2C27.168&amp;travelmode=driving</t>
        </is>
      </c>
      <c r="O527" s="131" t="inlineStr">
        <is>
          <t>Dummy - değiştiriniz</t>
        </is>
      </c>
    </row>
    <row r="528" ht="15" customHeight="1" s="113">
      <c r="A528" s="131" t="inlineStr">
        <is>
          <t>ZAFER ÖNÜR</t>
        </is>
      </c>
      <c r="B528" s="131" t="inlineStr">
        <is>
          <t>MANAVKUYU</t>
        </is>
      </c>
      <c r="C528" s="131" t="n">
        <v>2</v>
      </c>
      <c r="D528" s="131" t="inlineStr">
        <is>
          <t>https://www.google.com/maps/dir/?api=1&amp;origin=38.469109%2C27.161574&amp;destination=38.4625711%2C27.1824038&amp;travelmode=driving</t>
        </is>
      </c>
      <c r="E528" s="131" t="inlineStr">
        <is>
          <t>Evet</t>
        </is>
      </c>
      <c r="F528" s="131" t="inlineStr">
        <is>
          <t>MANAVKUYU</t>
        </is>
      </c>
      <c r="G528" s="131" t="n">
        <v>2</v>
      </c>
      <c r="H528" s="131" t="inlineStr">
        <is>
          <t>https://www.google.com/maps/dir/?api=1&amp;origin=38.469109%2C27.161574&amp;destination=38.4625711%2C27.1824038&amp;travelmode=driving</t>
        </is>
      </c>
      <c r="I528" s="131" t="inlineStr">
        <is>
          <t>GÜMÜŞPALA</t>
        </is>
      </c>
      <c r="J528" s="131" t="n">
        <v>2.1</v>
      </c>
      <c r="K528" s="131" t="inlineStr">
        <is>
          <t>https://www.google.com/maps/dir/?api=1&amp;origin=38.469109%2C27.161574&amp;destination=38.469293%2C27.136971&amp;travelmode=driving</t>
        </is>
      </c>
      <c r="L528" s="131" t="inlineStr">
        <is>
          <t>OSMANGAZİ</t>
        </is>
      </c>
      <c r="M528" s="131" t="n">
        <v>2.9</v>
      </c>
      <c r="N528" s="131" t="inlineStr">
        <is>
          <t>https://www.google.com/maps/dir/?api=1&amp;origin=38.469109%2C27.161574&amp;destination=38.464877%2C27.194834&amp;travelmode=driving</t>
        </is>
      </c>
      <c r="O528" s="131" t="inlineStr">
        <is>
          <t>Dummy - değiştiriniz</t>
        </is>
      </c>
    </row>
    <row r="529" ht="15" customHeight="1" s="113">
      <c r="A529" s="131" t="inlineStr">
        <is>
          <t>ECE ÖZLEM KARADOĞAN</t>
        </is>
      </c>
      <c r="B529" s="131" t="inlineStr">
        <is>
          <t>MANAVKUYU</t>
        </is>
      </c>
      <c r="C529" s="131" t="n">
        <v>1.8</v>
      </c>
      <c r="D529" s="131" t="inlineStr">
        <is>
          <t>https://www.google.com/maps/dir/?api=1&amp;origin=38.478322%2C27.184767&amp;destination=38.4625711%2C27.1824038&amp;travelmode=driving</t>
        </is>
      </c>
      <c r="E529" s="131" t="inlineStr">
        <is>
          <t>Hayır</t>
        </is>
      </c>
      <c r="F529" s="131" t="inlineStr">
        <is>
          <t>OSMANGAZİ</t>
        </is>
      </c>
      <c r="G529" s="131" t="n">
        <v>1.7</v>
      </c>
      <c r="H529" s="131" t="inlineStr">
        <is>
          <t>https://www.google.com/maps/dir/?api=1&amp;origin=38.478322%2C27.184767&amp;destination=38.464877%2C27.194834&amp;travelmode=driving</t>
        </is>
      </c>
      <c r="I529" s="131" t="inlineStr">
        <is>
          <t>MANAVKUYU</t>
        </is>
      </c>
      <c r="J529" s="131" t="n">
        <v>1.8</v>
      </c>
      <c r="K529" s="131" t="inlineStr">
        <is>
          <t>https://www.google.com/maps/dir/?api=1&amp;origin=38.478322%2C27.184767&amp;destination=38.4625711%2C27.1824038&amp;travelmode=driving</t>
        </is>
      </c>
      <c r="L529" s="131" t="inlineStr">
        <is>
          <t>GÜMÜŞPALA</t>
        </is>
      </c>
      <c r="M529" s="131" t="n">
        <v>4.3</v>
      </c>
      <c r="N529" s="131" t="inlineStr">
        <is>
          <t>https://www.google.com/maps/dir/?api=1&amp;origin=38.478322%2C27.184767&amp;destination=38.469293%2C27.136971&amp;travelmode=driving</t>
        </is>
      </c>
      <c r="O529" s="131" t="inlineStr">
        <is>
          <t>Dummy - değiştiriniz</t>
        </is>
      </c>
    </row>
    <row r="530" ht="15" customHeight="1" s="113">
      <c r="A530" s="131" t="inlineStr">
        <is>
          <t>MELİSA YILDIZ</t>
        </is>
      </c>
      <c r="B530" s="131" t="inlineStr">
        <is>
          <t>OSMANGAZİ</t>
        </is>
      </c>
      <c r="C530" s="131" t="n">
        <v>1.9</v>
      </c>
      <c r="D530" s="131" t="inlineStr">
        <is>
          <t>https://www.google.com/maps/dir/?api=1&amp;origin=38.481595%2C27.196655&amp;destination=38.464877%2C27.194834&amp;travelmode=driving</t>
        </is>
      </c>
      <c r="E530" s="131" t="inlineStr">
        <is>
          <t>Evet</t>
        </is>
      </c>
      <c r="F530" s="131" t="inlineStr">
        <is>
          <t>OSMANGAZİ</t>
        </is>
      </c>
      <c r="G530" s="131" t="n">
        <v>1.9</v>
      </c>
      <c r="H530" s="131" t="inlineStr">
        <is>
          <t>https://www.google.com/maps/dir/?api=1&amp;origin=38.481595%2C27.196655&amp;destination=38.464877%2C27.194834&amp;travelmode=driving</t>
        </is>
      </c>
      <c r="I530" s="131" t="inlineStr">
        <is>
          <t>MANAVKUYU</t>
        </is>
      </c>
      <c r="J530" s="131" t="n">
        <v>2.5</v>
      </c>
      <c r="K530" s="131" t="inlineStr">
        <is>
          <t>https://www.google.com/maps/dir/?api=1&amp;origin=38.481595%2C27.196655&amp;destination=38.4625711%2C27.1824038&amp;travelmode=driving</t>
        </is>
      </c>
      <c r="L530" s="131" t="inlineStr">
        <is>
          <t>ÇAMDİBİ</t>
        </is>
      </c>
      <c r="M530" s="131" t="n">
        <v>4.8</v>
      </c>
      <c r="N530" s="131" t="inlineStr">
        <is>
          <t>https://www.google.com/maps/dir/?api=1&amp;origin=38.481595%2C27.196655&amp;destination=38.438109%2C27.19608&amp;travelmode=driving</t>
        </is>
      </c>
      <c r="O530" s="131" t="inlineStr">
        <is>
          <t>Dummy - değiştiriniz</t>
        </is>
      </c>
    </row>
    <row r="531" ht="15" customHeight="1" s="113">
      <c r="A531" s="131" t="inlineStr">
        <is>
          <t>VOLKAN MERCAN</t>
        </is>
      </c>
      <c r="B531" s="131" t="inlineStr">
        <is>
          <t>GEDİZ</t>
        </is>
      </c>
      <c r="C531" s="131" t="n">
        <v>3.5</v>
      </c>
      <c r="D531" s="131" t="inlineStr">
        <is>
          <t>https://www.google.com/maps/dir/?api=1&amp;origin=38.340694%2C27.149067&amp;destination=38.37066%2C27.159618&amp;travelmode=driving</t>
        </is>
      </c>
      <c r="E531" s="131" t="inlineStr">
        <is>
          <t>Hayır</t>
        </is>
      </c>
      <c r="F531" s="131" t="inlineStr">
        <is>
          <t>GAZİEMİR-1</t>
        </is>
      </c>
      <c r="G531" s="131" t="n">
        <v>2.2</v>
      </c>
      <c r="H531" s="131" t="inlineStr">
        <is>
          <t>https://www.google.com/maps/dir/?api=1&amp;origin=38.340694%2C27.149067&amp;destination=38.32574%2C27.131725&amp;travelmode=driving</t>
        </is>
      </c>
      <c r="I531" s="131" t="inlineStr">
        <is>
          <t>GAZİEMİR-4</t>
        </is>
      </c>
      <c r="J531" s="131" t="n">
        <v>2.6</v>
      </c>
      <c r="K531" s="131" t="inlineStr">
        <is>
          <t>https://www.google.com/maps/dir/?api=1&amp;origin=38.340694%2C27.149067&amp;destination=38.323481%2C27.129036&amp;travelmode=driving</t>
        </is>
      </c>
      <c r="L531" s="131" t="inlineStr">
        <is>
          <t>GAZİEMİR-7</t>
        </is>
      </c>
      <c r="M531" s="131" t="n">
        <v>2.6</v>
      </c>
      <c r="N531" s="131" t="inlineStr">
        <is>
          <t>https://www.google.com/maps/dir/?api=1&amp;origin=38.340694%2C27.149067&amp;destination=38.322099%2C27.131037&amp;travelmode=driving</t>
        </is>
      </c>
      <c r="O531" s="131" t="inlineStr">
        <is>
          <t>Dummy - değiştiriniz</t>
        </is>
      </c>
    </row>
    <row r="532" ht="15" customHeight="1" s="113">
      <c r="A532" s="131" t="inlineStr">
        <is>
          <t>NECDET ÖZBALADUR</t>
        </is>
      </c>
      <c r="B532" s="131" t="inlineStr">
        <is>
          <t>GEDİZ</t>
        </is>
      </c>
      <c r="C532" s="131" t="n">
        <v>3.9</v>
      </c>
      <c r="D532" s="131" t="inlineStr">
        <is>
          <t>https://www.google.com/maps/dir/?api=1&amp;origin=38.341829%2C27.185364&amp;destination=38.37066%2C27.159618&amp;travelmode=driving</t>
        </is>
      </c>
      <c r="E532" s="131" t="inlineStr">
        <is>
          <t>Evet</t>
        </is>
      </c>
      <c r="F532" s="131" t="inlineStr">
        <is>
          <t>GEDİZ</t>
        </is>
      </c>
      <c r="G532" s="131" t="n">
        <v>3.9</v>
      </c>
      <c r="H532" s="131" t="inlineStr">
        <is>
          <t>https://www.google.com/maps/dir/?api=1&amp;origin=38.341829%2C27.185364&amp;destination=38.37066%2C27.159618&amp;travelmode=driving</t>
        </is>
      </c>
      <c r="I532" s="131" t="inlineStr">
        <is>
          <t>BUCA</t>
        </is>
      </c>
      <c r="J532" s="131" t="n">
        <v>4.6</v>
      </c>
      <c r="K532" s="131" t="inlineStr">
        <is>
          <t>https://www.google.com/maps/dir/?api=1&amp;origin=38.341829%2C27.185364&amp;destination=38.373039%2C27.150591&amp;travelmode=driving</t>
        </is>
      </c>
      <c r="L532" s="131" t="inlineStr">
        <is>
          <t>GAZİEMİR-1</t>
        </is>
      </c>
      <c r="M532" s="131" t="n">
        <v>5</v>
      </c>
      <c r="N532" s="131" t="inlineStr">
        <is>
          <t>https://www.google.com/maps/dir/?api=1&amp;origin=38.341829%2C27.185364&amp;destination=38.32574%2C27.131725&amp;travelmode=driving</t>
        </is>
      </c>
      <c r="O532" s="131" t="inlineStr">
        <is>
          <t>Dummy - değiştiriniz</t>
        </is>
      </c>
    </row>
    <row r="533" ht="15" customHeight="1" s="113">
      <c r="A533" s="131" t="inlineStr">
        <is>
          <t>KEVSER KURT</t>
        </is>
      </c>
      <c r="B533" s="131" t="inlineStr">
        <is>
          <t>YEŞİLOVA</t>
        </is>
      </c>
      <c r="C533" s="131" t="n">
        <v>3.1</v>
      </c>
      <c r="D533" s="131" t="inlineStr">
        <is>
          <t>https://www.google.com/maps/dir/?api=1&amp;origin=38.458728%2C27.226707&amp;destination=38.436005%2C27.206807&amp;travelmode=driving</t>
        </is>
      </c>
      <c r="E533" s="131" t="inlineStr">
        <is>
          <t>Hayır</t>
        </is>
      </c>
      <c r="F533" s="131" t="inlineStr">
        <is>
          <t>OSMANGAZİ</t>
        </is>
      </c>
      <c r="G533" s="131" t="n">
        <v>2.9</v>
      </c>
      <c r="H533" s="131" t="inlineStr">
        <is>
          <t>https://www.google.com/maps/dir/?api=1&amp;origin=38.458728%2C27.226707&amp;destination=38.464877%2C27.194834&amp;travelmode=driving</t>
        </is>
      </c>
      <c r="I533" s="131" t="inlineStr">
        <is>
          <t>YEŞİLOVA</t>
        </is>
      </c>
      <c r="J533" s="131" t="n">
        <v>3.1</v>
      </c>
      <c r="K533" s="131" t="inlineStr">
        <is>
          <t>https://www.google.com/maps/dir/?api=1&amp;origin=38.458728%2C27.226707&amp;destination=38.436005%2C27.206807&amp;travelmode=driving</t>
        </is>
      </c>
      <c r="L533" s="131" t="inlineStr">
        <is>
          <t>ÇAMDİBİ</t>
        </is>
      </c>
      <c r="M533" s="131" t="n">
        <v>3.5</v>
      </c>
      <c r="N533" s="131" t="inlineStr">
        <is>
          <t>https://www.google.com/maps/dir/?api=1&amp;origin=38.458728%2C27.226707&amp;destination=38.438109%2C27.19608&amp;travelmode=driving</t>
        </is>
      </c>
      <c r="O533" s="131" t="inlineStr">
        <is>
          <t>Dummy - değiştiriniz</t>
        </is>
      </c>
    </row>
    <row r="534" ht="15" customHeight="1" s="113">
      <c r="A534" s="131" t="inlineStr">
        <is>
          <t>ABDULLAH AKDENİZ</t>
        </is>
      </c>
      <c r="B534" s="131" t="inlineStr">
        <is>
          <t>YEŞİLOVA</t>
        </is>
      </c>
      <c r="C534" s="131" t="n">
        <v>2.6</v>
      </c>
      <c r="D534" s="131" t="inlineStr">
        <is>
          <t>https://www.google.com/maps/dir/?api=1&amp;origin=38.424456%2C27.180283&amp;destination=38.436005%2C27.206807&amp;travelmode=driving</t>
        </is>
      </c>
      <c r="E534" s="131" t="inlineStr">
        <is>
          <t>Hayır</t>
        </is>
      </c>
      <c r="F534" s="131" t="inlineStr">
        <is>
          <t>HAL DEPO</t>
        </is>
      </c>
      <c r="G534" s="131" t="n">
        <v>1.8</v>
      </c>
      <c r="H534" s="131" t="inlineStr">
        <is>
          <t>https://www.google.com/maps/dir/?api=1&amp;origin=38.424456%2C27.180283&amp;destination=38.412%2C27.168&amp;travelmode=driving</t>
        </is>
      </c>
      <c r="I534" s="131" t="inlineStr">
        <is>
          <t>ÇAMDİBİ</t>
        </is>
      </c>
      <c r="J534" s="131" t="n">
        <v>2</v>
      </c>
      <c r="K534" s="131" t="inlineStr">
        <is>
          <t>https://www.google.com/maps/dir/?api=1&amp;origin=38.424456%2C27.180283&amp;destination=38.438109%2C27.19608&amp;travelmode=driving</t>
        </is>
      </c>
      <c r="L534" s="131" t="inlineStr">
        <is>
          <t>YEŞİLOVA</t>
        </is>
      </c>
      <c r="M534" s="131" t="n">
        <v>2.6</v>
      </c>
      <c r="N534" s="131" t="inlineStr">
        <is>
          <t>https://www.google.com/maps/dir/?api=1&amp;origin=38.424456%2C27.180283&amp;destination=38.436005%2C27.206807&amp;travelmode=driving</t>
        </is>
      </c>
      <c r="O534" s="131" t="inlineStr">
        <is>
          <t>Dummy - değiştiriniz</t>
        </is>
      </c>
    </row>
    <row r="535" ht="15" customHeight="1" s="113">
      <c r="A535" s="131" t="inlineStr">
        <is>
          <t>MEHMET ZEKİ YILMAZ</t>
        </is>
      </c>
      <c r="B535" s="131" t="inlineStr">
        <is>
          <t>ŞİRİNYER 2</t>
        </is>
      </c>
      <c r="C535" s="131" t="n">
        <v>3.4</v>
      </c>
      <c r="D535" s="131" t="inlineStr">
        <is>
          <t>https://www.google.com/maps/dir/?api=1&amp;origin=38.413813%2C27.177991&amp;destination=38.3911321%2C27.1511743&amp;travelmode=driving</t>
        </is>
      </c>
      <c r="E535" s="131" t="inlineStr">
        <is>
          <t>Hayır</t>
        </is>
      </c>
      <c r="F535" s="131" t="inlineStr">
        <is>
          <t>HAL DEPO</t>
        </is>
      </c>
      <c r="G535" s="131" t="n">
        <v>0.9</v>
      </c>
      <c r="H535" s="131" t="inlineStr">
        <is>
          <t>https://www.google.com/maps/dir/?api=1&amp;origin=38.413813%2C27.177991&amp;destination=38.412%2C27.168&amp;travelmode=driving</t>
        </is>
      </c>
      <c r="I535" s="131" t="inlineStr">
        <is>
          <t>ŞİRİNYER</t>
        </is>
      </c>
      <c r="J535" s="131" t="n">
        <v>2.5</v>
      </c>
      <c r="K535" s="131" t="inlineStr">
        <is>
          <t>https://www.google.com/maps/dir/?api=1&amp;origin=38.413813%2C27.177991&amp;destination=38.399377%2C27.155469&amp;travelmode=driving</t>
        </is>
      </c>
      <c r="L535" s="131" t="inlineStr">
        <is>
          <t>ÇAMDİBİ</t>
        </is>
      </c>
      <c r="M535" s="131" t="n">
        <v>3.1</v>
      </c>
      <c r="N535" s="131" t="inlineStr">
        <is>
          <t>https://www.google.com/maps/dir/?api=1&amp;origin=38.413813%2C27.177991&amp;destination=38.438109%2C27.19608&amp;travelmode=driving</t>
        </is>
      </c>
      <c r="O535" s="131" t="inlineStr">
        <is>
          <t>Dummy - değiştiriniz</t>
        </is>
      </c>
    </row>
    <row r="536" ht="15" customHeight="1" s="113">
      <c r="A536" s="131" t="inlineStr">
        <is>
          <t>BERNA GÖL</t>
        </is>
      </c>
      <c r="B536" s="131" t="inlineStr">
        <is>
          <t>ÇİĞLİ</t>
        </is>
      </c>
      <c r="C536" s="131" t="n">
        <v>2.8</v>
      </c>
      <c r="D536" s="131" t="inlineStr">
        <is>
          <t>https://www.google.com/maps/dir/?api=1&amp;origin=38.46821%2C27.05371&amp;destination=38.493071%2C27.054551&amp;travelmode=driving</t>
        </is>
      </c>
      <c r="E536" s="131" t="inlineStr">
        <is>
          <t>Evet</t>
        </is>
      </c>
      <c r="F536" s="131" t="inlineStr">
        <is>
          <t>ÇİĞLİ</t>
        </is>
      </c>
      <c r="G536" s="131" t="n">
        <v>2.8</v>
      </c>
      <c r="H536" s="131" t="inlineStr">
        <is>
          <t>https://www.google.com/maps/dir/?api=1&amp;origin=38.46821%2C27.05371&amp;destination=38.493071%2C27.054551&amp;travelmode=driving</t>
        </is>
      </c>
      <c r="I536" s="131" t="inlineStr">
        <is>
          <t>Z1  ET DEPO</t>
        </is>
      </c>
      <c r="J536" s="131" t="n">
        <v>2.9</v>
      </c>
      <c r="K536" s="131" t="inlineStr">
        <is>
          <t>https://www.google.com/maps/dir/?api=1&amp;origin=38.46821%2C27.05371&amp;destination=38.49%2C27.072&amp;travelmode=driving</t>
        </is>
      </c>
      <c r="L536" s="131" t="inlineStr">
        <is>
          <t>MENDERES DEPO</t>
        </is>
      </c>
      <c r="M536" s="131" t="n">
        <v>3.4</v>
      </c>
      <c r="N536" s="131" t="inlineStr">
        <is>
          <t>https://www.google.com/maps/dir/?api=1&amp;origin=38.46821%2C27.05371&amp;destination=38.441%2C27.072&amp;travelmode=driving</t>
        </is>
      </c>
      <c r="O536" s="131" t="inlineStr">
        <is>
          <t>Dummy - değiştiriniz</t>
        </is>
      </c>
    </row>
    <row r="537" ht="15" customHeight="1" s="113">
      <c r="A537" s="131" t="inlineStr">
        <is>
          <t>EMİRHAN KUMRU</t>
        </is>
      </c>
      <c r="B537" s="131" t="inlineStr">
        <is>
          <t>POLİGON</t>
        </is>
      </c>
      <c r="C537" s="131" t="n">
        <v>3.2</v>
      </c>
      <c r="D537" s="131" t="inlineStr">
        <is>
          <t>https://www.google.com/maps/dir/?api=1&amp;origin=38.369335%2C27.090723&amp;destination=38.395182%2C27.075087&amp;travelmode=driving</t>
        </is>
      </c>
      <c r="E537" s="131" t="inlineStr">
        <is>
          <t>Hayır</t>
        </is>
      </c>
      <c r="F537" s="131" t="inlineStr">
        <is>
          <t>ESKİİZMİR</t>
        </is>
      </c>
      <c r="G537" s="131" t="n">
        <v>1.6</v>
      </c>
      <c r="H537" s="131" t="inlineStr">
        <is>
          <t>https://www.google.com/maps/dir/?api=1&amp;origin=38.369335%2C27.090723&amp;destination=38.374534%2C27.107659&amp;travelmode=driving</t>
        </is>
      </c>
      <c r="I537" s="131" t="inlineStr">
        <is>
          <t>AKEVLER</t>
        </is>
      </c>
      <c r="J537" s="131" t="n">
        <v>3</v>
      </c>
      <c r="K537" s="131" t="inlineStr">
        <is>
          <t>https://www.google.com/maps/dir/?api=1&amp;origin=38.369335%2C27.090723&amp;destination=38.394301%2C27.105194&amp;travelmode=driving</t>
        </is>
      </c>
      <c r="L537" s="131" t="inlineStr">
        <is>
          <t>POLİGON</t>
        </is>
      </c>
      <c r="M537" s="131" t="n">
        <v>3.2</v>
      </c>
      <c r="N537" s="131" t="inlineStr">
        <is>
          <t>https://www.google.com/maps/dir/?api=1&amp;origin=38.369335%2C27.090723&amp;destination=38.395182%2C27.075087&amp;travelmode=driving</t>
        </is>
      </c>
      <c r="O537" s="131" t="inlineStr">
        <is>
          <t>Dummy - değiştiriniz</t>
        </is>
      </c>
    </row>
    <row r="538" ht="15" customHeight="1" s="113">
      <c r="A538" s="131" t="inlineStr">
        <is>
          <t>MÜSLÜM GÜL</t>
        </is>
      </c>
      <c r="B538" s="131" t="inlineStr">
        <is>
          <t>POLİGON</t>
        </is>
      </c>
      <c r="C538" s="131" t="n">
        <v>2.6</v>
      </c>
      <c r="D538" s="131" t="inlineStr">
        <is>
          <t>https://www.google.com/maps/dir/?api=1&amp;origin=38.411132%2C27.05279&amp;destination=38.395182%2C27.075087&amp;travelmode=driving</t>
        </is>
      </c>
      <c r="E538" s="131" t="inlineStr">
        <is>
          <t>Evet</t>
        </is>
      </c>
      <c r="F538" s="131" t="inlineStr">
        <is>
          <t>POLİGON</t>
        </is>
      </c>
      <c r="G538" s="131" t="n">
        <v>2.6</v>
      </c>
      <c r="H538" s="131" t="inlineStr">
        <is>
          <t>https://www.google.com/maps/dir/?api=1&amp;origin=38.411132%2C27.05279&amp;destination=38.395182%2C27.075087&amp;travelmode=driving</t>
        </is>
      </c>
      <c r="I538" s="131" t="inlineStr">
        <is>
          <t>BALÇOVA</t>
        </is>
      </c>
      <c r="J538" s="131" t="n">
        <v>2.9</v>
      </c>
      <c r="K538" s="131" t="inlineStr">
        <is>
          <t>https://www.google.com/maps/dir/?api=1&amp;origin=38.411132%2C27.05279&amp;destination=38.385072%2C27.057448&amp;travelmode=driving</t>
        </is>
      </c>
      <c r="L538" s="131" t="inlineStr">
        <is>
          <t>GÖZTEPE</t>
        </is>
      </c>
      <c r="M538" s="131" t="n">
        <v>3.7</v>
      </c>
      <c r="N538" s="131" t="inlineStr">
        <is>
          <t>https://www.google.com/maps/dir/?api=1&amp;origin=38.411132%2C27.05279&amp;destination=38.401328%2C27.093267&amp;travelmode=driving</t>
        </is>
      </c>
      <c r="O538" s="131" t="inlineStr">
        <is>
          <t>Dummy - değiştiriniz</t>
        </is>
      </c>
    </row>
    <row r="539" ht="15" customHeight="1" s="113">
      <c r="A539" s="131" t="inlineStr">
        <is>
          <t>ŞİNASİ ARISOY</t>
        </is>
      </c>
      <c r="B539" s="131" t="inlineStr">
        <is>
          <t>GÖZTEPE</t>
        </is>
      </c>
      <c r="C539" s="131" t="n">
        <v>0.3</v>
      </c>
      <c r="D539" s="131" t="inlineStr">
        <is>
          <t>https://www.google.com/maps/dir/?api=1&amp;origin=38.399845%2C27.096255&amp;destination=38.401328%2C27.093267&amp;travelmode=driving</t>
        </is>
      </c>
      <c r="E539" s="131" t="inlineStr">
        <is>
          <t>Evet</t>
        </is>
      </c>
      <c r="F539" s="131" t="inlineStr">
        <is>
          <t>GÖZTEPE</t>
        </is>
      </c>
      <c r="G539" s="131" t="n">
        <v>0.3</v>
      </c>
      <c r="H539" s="131" t="inlineStr">
        <is>
          <t>https://www.google.com/maps/dir/?api=1&amp;origin=38.399845%2C27.096255&amp;destination=38.401328%2C27.093267&amp;travelmode=driving</t>
        </is>
      </c>
      <c r="I539" s="131" t="inlineStr">
        <is>
          <t>HATAY</t>
        </is>
      </c>
      <c r="J539" s="131" t="n">
        <v>0.5</v>
      </c>
      <c r="K539" s="131" t="inlineStr">
        <is>
          <t>https://www.google.com/maps/dir/?api=1&amp;origin=38.399845%2C27.096255&amp;destination=38.401482%2C27.101156&amp;travelmode=driving</t>
        </is>
      </c>
      <c r="L539" s="131" t="inlineStr">
        <is>
          <t>AKEVLER</t>
        </is>
      </c>
      <c r="M539" s="131" t="n">
        <v>1</v>
      </c>
      <c r="N539" s="131" t="inlineStr">
        <is>
          <t>https://www.google.com/maps/dir/?api=1&amp;origin=38.399845%2C27.096255&amp;destination=38.394301%2C27.105194&amp;travelmode=driving</t>
        </is>
      </c>
      <c r="O539" s="131" t="inlineStr">
        <is>
          <t>Dummy - değiştiriniz</t>
        </is>
      </c>
    </row>
    <row r="540" ht="15" customHeight="1" s="113">
      <c r="A540" s="131" t="inlineStr">
        <is>
          <t>MUSTAFA CAN</t>
        </is>
      </c>
      <c r="B540" s="131" t="inlineStr">
        <is>
          <t>GÖZTEPE</t>
        </is>
      </c>
      <c r="C540" s="131" t="n">
        <v>2.5</v>
      </c>
      <c r="D540" s="131" t="inlineStr">
        <is>
          <t>https://www.google.com/maps/dir/?api=1&amp;origin=38.387231%2C27.115613&amp;destination=38.401328%2C27.093267&amp;travelmode=driving</t>
        </is>
      </c>
      <c r="E540" s="131" t="inlineStr">
        <is>
          <t>Hayır</t>
        </is>
      </c>
      <c r="F540" s="131" t="inlineStr">
        <is>
          <t>AKEVLER</t>
        </is>
      </c>
      <c r="G540" s="131" t="n">
        <v>1.2</v>
      </c>
      <c r="H540" s="131" t="inlineStr">
        <is>
          <t>https://www.google.com/maps/dir/?api=1&amp;origin=38.387231%2C27.115613&amp;destination=38.394301%2C27.105194&amp;travelmode=driving</t>
        </is>
      </c>
      <c r="I540" s="131" t="inlineStr">
        <is>
          <t>BOZYAKA</t>
        </is>
      </c>
      <c r="J540" s="131" t="n">
        <v>1.3</v>
      </c>
      <c r="K540" s="131" t="inlineStr">
        <is>
          <t>https://www.google.com/maps/dir/?api=1&amp;origin=38.387231%2C27.115613&amp;destination=38.397598%2C27.122202&amp;travelmode=driving</t>
        </is>
      </c>
      <c r="L540" s="131" t="inlineStr">
        <is>
          <t>ESKİİZMİR</t>
        </is>
      </c>
      <c r="M540" s="131" t="n">
        <v>1.6</v>
      </c>
      <c r="N540" s="131" t="inlineStr">
        <is>
          <t>https://www.google.com/maps/dir/?api=1&amp;origin=38.387231%2C27.115613&amp;destination=38.374534%2C27.107659&amp;travelmode=driving</t>
        </is>
      </c>
      <c r="O540" s="131" t="inlineStr">
        <is>
          <t>Dummy - değiştiriniz</t>
        </is>
      </c>
    </row>
    <row r="541" ht="15" customHeight="1" s="113">
      <c r="A541" s="131" t="inlineStr">
        <is>
          <t>AHMET ARSU</t>
        </is>
      </c>
      <c r="B541" s="131" t="inlineStr">
        <is>
          <t>BOZYAKA</t>
        </is>
      </c>
      <c r="C541" s="131" t="n">
        <v>1.6</v>
      </c>
      <c r="D541" s="131" t="inlineStr">
        <is>
          <t>https://www.google.com/maps/dir/?api=1&amp;origin=38.392986%2C27.10491&amp;destination=38.397598%2C27.122202&amp;travelmode=driving</t>
        </is>
      </c>
      <c r="E541" s="131" t="inlineStr">
        <is>
          <t>Hayır</t>
        </is>
      </c>
      <c r="F541" s="131" t="inlineStr">
        <is>
          <t>AKEVLER</t>
        </is>
      </c>
      <c r="G541" s="131" t="n">
        <v>0.1</v>
      </c>
      <c r="H541" s="131" t="inlineStr">
        <is>
          <t>https://www.google.com/maps/dir/?api=1&amp;origin=38.392986%2C27.10491&amp;destination=38.394301%2C27.105194&amp;travelmode=driving</t>
        </is>
      </c>
      <c r="I541" s="131" t="inlineStr">
        <is>
          <t>HATAY</t>
        </is>
      </c>
      <c r="J541" s="131" t="n">
        <v>1</v>
      </c>
      <c r="K541" s="131" t="inlineStr">
        <is>
          <t>https://www.google.com/maps/dir/?api=1&amp;origin=38.392986%2C27.10491&amp;destination=38.401482%2C27.101156&amp;travelmode=driving</t>
        </is>
      </c>
      <c r="L541" s="131" t="inlineStr">
        <is>
          <t>GÖZTEPE</t>
        </is>
      </c>
      <c r="M541" s="131" t="n">
        <v>1.4</v>
      </c>
      <c r="N541" s="131" t="inlineStr">
        <is>
          <t>https://www.google.com/maps/dir/?api=1&amp;origin=38.392986%2C27.10491&amp;destination=38.401328%2C27.093267&amp;travelmode=driving</t>
        </is>
      </c>
      <c r="O541" s="131" t="inlineStr">
        <is>
          <t>Dummy - değiştiriniz</t>
        </is>
      </c>
    </row>
    <row r="542" ht="15" customHeight="1" s="113">
      <c r="A542" s="131" t="inlineStr">
        <is>
          <t>SEVİL TOSUN</t>
        </is>
      </c>
      <c r="B542" s="131" t="inlineStr">
        <is>
          <t>BOZYAKA</t>
        </is>
      </c>
      <c r="C542" s="131" t="n">
        <v>1.2</v>
      </c>
      <c r="D542" s="131" t="inlineStr">
        <is>
          <t>https://www.google.com/maps/dir/?api=1&amp;origin=38.399956%2C27.135998&amp;destination=38.397598%2C27.122202&amp;travelmode=driving</t>
        </is>
      </c>
      <c r="E542" s="131" t="inlineStr">
        <is>
          <t>Hayır</t>
        </is>
      </c>
      <c r="F542" s="131" t="inlineStr">
        <is>
          <t>BUCA2</t>
        </is>
      </c>
      <c r="G542" s="131" t="n">
        <v>1.2</v>
      </c>
      <c r="H542" s="131" t="inlineStr">
        <is>
          <t>https://www.google.com/maps/dir/?api=1&amp;origin=38.399956%2C27.135998&amp;destination=38.394722%2C27.148207&amp;travelmode=driving</t>
        </is>
      </c>
      <c r="I542" s="131" t="inlineStr">
        <is>
          <t>BOZYAKA</t>
        </is>
      </c>
      <c r="J542" s="131" t="n">
        <v>1.2</v>
      </c>
      <c r="K542" s="131" t="inlineStr">
        <is>
          <t>https://www.google.com/maps/dir/?api=1&amp;origin=38.399956%2C27.135998&amp;destination=38.397598%2C27.122202&amp;travelmode=driving</t>
        </is>
      </c>
      <c r="L542" s="131" t="inlineStr">
        <is>
          <t>YAPICIOĞLU</t>
        </is>
      </c>
      <c r="M542" s="131" t="n">
        <v>1.3</v>
      </c>
      <c r="N542" s="131" t="inlineStr">
        <is>
          <t>https://www.google.com/maps/dir/?api=1&amp;origin=38.399956%2C27.135998&amp;destination=38.41192%2C27.135689&amp;travelmode=driving</t>
        </is>
      </c>
      <c r="O542" s="131" t="inlineStr">
        <is>
          <t>Dummy - değiştiriniz</t>
        </is>
      </c>
    </row>
    <row r="543" ht="15" customHeight="1" s="113">
      <c r="A543" s="131" t="inlineStr">
        <is>
          <t>YAKUP ARAZ</t>
        </is>
      </c>
      <c r="B543" s="131" t="inlineStr">
        <is>
          <t>İZMİRSPOR</t>
        </is>
      </c>
      <c r="C543" s="131" t="n">
        <v>2.2</v>
      </c>
      <c r="D543" s="131" t="inlineStr">
        <is>
          <t>https://www.google.com/maps/dir/?api=1&amp;origin=38.38576%2C27.107808&amp;destination=38.403691%2C27.119105&amp;travelmode=driving</t>
        </is>
      </c>
      <c r="E543" s="131" t="inlineStr">
        <is>
          <t>Hayır</t>
        </is>
      </c>
      <c r="F543" s="131" t="inlineStr">
        <is>
          <t>AKEVLER</t>
        </is>
      </c>
      <c r="G543" s="131" t="n">
        <v>1</v>
      </c>
      <c r="H543" s="131" t="inlineStr">
        <is>
          <t>https://www.google.com/maps/dir/?api=1&amp;origin=38.38576%2C27.107808&amp;destination=38.394301%2C27.105194&amp;travelmode=driving</t>
        </is>
      </c>
      <c r="I543" s="131" t="inlineStr">
        <is>
          <t>ESKİİZMİR</t>
        </is>
      </c>
      <c r="J543" s="131" t="n">
        <v>1.2</v>
      </c>
      <c r="K543" s="131" t="inlineStr">
        <is>
          <t>https://www.google.com/maps/dir/?api=1&amp;origin=38.38576%2C27.107808&amp;destination=38.374534%2C27.107659&amp;travelmode=driving</t>
        </is>
      </c>
      <c r="L543" s="131" t="inlineStr">
        <is>
          <t>BOZYAKA</t>
        </is>
      </c>
      <c r="M543" s="131" t="n">
        <v>1.8</v>
      </c>
      <c r="N543" s="131" t="inlineStr">
        <is>
          <t>https://www.google.com/maps/dir/?api=1&amp;origin=38.38576%2C27.107808&amp;destination=38.397598%2C27.122202&amp;travelmode=driving</t>
        </is>
      </c>
      <c r="O543" s="131" t="inlineStr">
        <is>
          <t>Dummy - değiştiriniz</t>
        </is>
      </c>
    </row>
    <row r="544" ht="15" customHeight="1" s="113">
      <c r="A544" s="131" t="inlineStr">
        <is>
          <t>BETÜL AKPINAR</t>
        </is>
      </c>
      <c r="B544" s="131" t="inlineStr">
        <is>
          <t>İZMİRSPOR</t>
        </is>
      </c>
      <c r="C544" s="131" t="n">
        <v>3.4</v>
      </c>
      <c r="D544" s="131" t="inlineStr">
        <is>
          <t>https://www.google.com/maps/dir/?api=1&amp;origin=38.4334%2C27.128098&amp;destination=38.403691%2C27.119105&amp;travelmode=driving</t>
        </is>
      </c>
      <c r="E544" s="131" t="inlineStr">
        <is>
          <t>Hayır</t>
        </is>
      </c>
      <c r="F544" s="131" t="inlineStr">
        <is>
          <t>YAPICIOĞLU</t>
        </is>
      </c>
      <c r="G544" s="131" t="n">
        <v>2.5</v>
      </c>
      <c r="H544" s="131" t="inlineStr">
        <is>
          <t>https://www.google.com/maps/dir/?api=1&amp;origin=38.4334%2C27.128098&amp;destination=38.41192%2C27.135689&amp;travelmode=driving</t>
        </is>
      </c>
      <c r="I544" s="131" t="inlineStr">
        <is>
          <t>İZMİRSPOR</t>
        </is>
      </c>
      <c r="J544" s="131" t="n">
        <v>3.4</v>
      </c>
      <c r="K544" s="131" t="inlineStr">
        <is>
          <t>https://www.google.com/maps/dir/?api=1&amp;origin=38.4334%2C27.128098&amp;destination=38.403691%2C27.119105&amp;travelmode=driving</t>
        </is>
      </c>
      <c r="L544" s="131" t="inlineStr">
        <is>
          <t>KARŞIYAKA-1</t>
        </is>
      </c>
      <c r="M544" s="131" t="n">
        <v>3.8</v>
      </c>
      <c r="N544" s="131" t="inlineStr">
        <is>
          <t>https://www.google.com/maps/dir/?api=1&amp;origin=38.4334%2C27.128098&amp;destination=38.465171%2C27.111266&amp;travelmode=driving</t>
        </is>
      </c>
      <c r="O544" s="131" t="inlineStr">
        <is>
          <t>Dummy - değiştiriniz</t>
        </is>
      </c>
    </row>
    <row r="545" ht="15" customHeight="1" s="113">
      <c r="A545" s="131" t="inlineStr">
        <is>
          <t>ARMAĞAN PERSENK</t>
        </is>
      </c>
      <c r="B545" s="131" t="inlineStr">
        <is>
          <t>İZMİRSPOR</t>
        </is>
      </c>
      <c r="C545" s="131" t="n">
        <v>0.4</v>
      </c>
      <c r="D545" s="131" t="inlineStr">
        <is>
          <t>https://www.google.com/maps/dir/?api=1&amp;origin=38.399977%2C27.12016&amp;destination=38.403691%2C27.119105&amp;travelmode=driving</t>
        </is>
      </c>
      <c r="E545" s="131" t="inlineStr">
        <is>
          <t>Hayır</t>
        </is>
      </c>
      <c r="F545" s="131" t="inlineStr">
        <is>
          <t>BOZYAKA</t>
        </is>
      </c>
      <c r="G545" s="131" t="n">
        <v>0.3</v>
      </c>
      <c r="H545" s="131" t="inlineStr">
        <is>
          <t>https://www.google.com/maps/dir/?api=1&amp;origin=38.399977%2C27.12016&amp;destination=38.397598%2C27.122202&amp;travelmode=driving</t>
        </is>
      </c>
      <c r="I545" s="131" t="inlineStr">
        <is>
          <t>İZMİRSPOR</t>
        </is>
      </c>
      <c r="J545" s="131" t="n">
        <v>0.4</v>
      </c>
      <c r="K545" s="131" t="inlineStr">
        <is>
          <t>https://www.google.com/maps/dir/?api=1&amp;origin=38.399977%2C27.12016&amp;destination=38.403691%2C27.119105&amp;travelmode=driving</t>
        </is>
      </c>
      <c r="L545" s="131" t="inlineStr">
        <is>
          <t>AKEVLER</t>
        </is>
      </c>
      <c r="M545" s="131" t="n">
        <v>1.4</v>
      </c>
      <c r="N545" s="131" t="inlineStr">
        <is>
          <t>https://www.google.com/maps/dir/?api=1&amp;origin=38.399977%2C27.12016&amp;destination=38.394301%2C27.105194&amp;travelmode=driving</t>
        </is>
      </c>
      <c r="O545" s="131" t="inlineStr">
        <is>
          <t>Dummy - değiştiriniz</t>
        </is>
      </c>
    </row>
    <row r="546" ht="15" customHeight="1" s="113">
      <c r="A546" s="131" t="inlineStr">
        <is>
          <t>MUHAMMET EMİN ÖZGÜNEYLİ</t>
        </is>
      </c>
      <c r="B546" s="131" t="inlineStr">
        <is>
          <t>İZMİRSPOR</t>
        </is>
      </c>
      <c r="C546" s="131" t="n">
        <v>2.9</v>
      </c>
      <c r="D546" s="131" t="inlineStr">
        <is>
          <t>https://www.google.com/maps/dir/?api=1&amp;origin=38.380951%2C27.102587&amp;destination=38.403691%2C27.119105&amp;travelmode=driving</t>
        </is>
      </c>
      <c r="E546" s="131" t="inlineStr">
        <is>
          <t>Hayır</t>
        </is>
      </c>
      <c r="F546" s="131" t="inlineStr">
        <is>
          <t>ESKİİZMİR</t>
        </is>
      </c>
      <c r="G546" s="131" t="n">
        <v>0.8</v>
      </c>
      <c r="H546" s="131" t="inlineStr">
        <is>
          <t>https://www.google.com/maps/dir/?api=1&amp;origin=38.380951%2C27.102587&amp;destination=38.374534%2C27.107659&amp;travelmode=driving</t>
        </is>
      </c>
      <c r="I546" s="131" t="inlineStr">
        <is>
          <t>AKEVLER</t>
        </is>
      </c>
      <c r="J546" s="131" t="n">
        <v>1.5</v>
      </c>
      <c r="K546" s="131" t="inlineStr">
        <is>
          <t>https://www.google.com/maps/dir/?api=1&amp;origin=38.380951%2C27.102587&amp;destination=38.394301%2C27.105194&amp;travelmode=driving</t>
        </is>
      </c>
      <c r="L546" s="131" t="inlineStr">
        <is>
          <t>HATAY</t>
        </is>
      </c>
      <c r="M546" s="131" t="n">
        <v>2.3</v>
      </c>
      <c r="N546" s="131" t="inlineStr">
        <is>
          <t>https://www.google.com/maps/dir/?api=1&amp;origin=38.380951%2C27.102587&amp;destination=38.401482%2C27.101156&amp;travelmode=driving</t>
        </is>
      </c>
      <c r="O546" s="131" t="inlineStr">
        <is>
          <t>Dummy - değiştiriniz</t>
        </is>
      </c>
    </row>
    <row r="547" ht="15" customHeight="1" s="113">
      <c r="A547" s="131" t="inlineStr">
        <is>
          <t>ÇELEN HALLI</t>
        </is>
      </c>
      <c r="B547" s="131" t="inlineStr">
        <is>
          <t>İZMİRSPOR</t>
        </is>
      </c>
      <c r="C547" s="131" t="n">
        <v>1.2</v>
      </c>
      <c r="D547" s="131" t="inlineStr">
        <is>
          <t>https://www.google.com/maps/dir/?api=1&amp;origin=38.393976%2C27.124404&amp;destination=38.403691%2C27.119105&amp;travelmode=driving</t>
        </is>
      </c>
      <c r="E547" s="131" t="inlineStr">
        <is>
          <t>Hayır</t>
        </is>
      </c>
      <c r="F547" s="131" t="inlineStr">
        <is>
          <t>BOZYAKA</t>
        </is>
      </c>
      <c r="G547" s="131" t="n">
        <v>0.4</v>
      </c>
      <c r="H547" s="131" t="inlineStr">
        <is>
          <t>https://www.google.com/maps/dir/?api=1&amp;origin=38.393976%2C27.124404&amp;destination=38.397598%2C27.122202&amp;travelmode=driving</t>
        </is>
      </c>
      <c r="I547" s="131" t="inlineStr">
        <is>
          <t>İZMİRSPOR</t>
        </is>
      </c>
      <c r="J547" s="131" t="n">
        <v>1.2</v>
      </c>
      <c r="K547" s="131" t="inlineStr">
        <is>
          <t>https://www.google.com/maps/dir/?api=1&amp;origin=38.393976%2C27.124404&amp;destination=38.403691%2C27.119105&amp;travelmode=driving</t>
        </is>
      </c>
      <c r="L547" s="131" t="inlineStr">
        <is>
          <t>AKEVLER</t>
        </is>
      </c>
      <c r="M547" s="131" t="n">
        <v>1.7</v>
      </c>
      <c r="N547" s="131" t="inlineStr">
        <is>
          <t>https://www.google.com/maps/dir/?api=1&amp;origin=38.393976%2C27.124404&amp;destination=38.394301%2C27.105194&amp;travelmode=driving</t>
        </is>
      </c>
      <c r="O547" s="131" t="inlineStr">
        <is>
          <t>Dummy - değiştiriniz</t>
        </is>
      </c>
    </row>
    <row r="548" ht="15" customHeight="1" s="113">
      <c r="A548" s="131" t="inlineStr">
        <is>
          <t>HASAN KILIÇTAŞ</t>
        </is>
      </c>
      <c r="B548" s="131" t="inlineStr">
        <is>
          <t>AKEVLER</t>
        </is>
      </c>
      <c r="C548" s="131" t="n">
        <v>2.3</v>
      </c>
      <c r="D548" s="131" t="inlineStr">
        <is>
          <t>https://www.google.com/maps/dir/?api=1&amp;origin=38.378108%2C27.088407&amp;destination=38.394301%2C27.105194&amp;travelmode=driving</t>
        </is>
      </c>
      <c r="E548" s="131" t="inlineStr">
        <is>
          <t>Hayır</t>
        </is>
      </c>
      <c r="F548" s="131" t="inlineStr">
        <is>
          <t>ESKİİZMİR</t>
        </is>
      </c>
      <c r="G548" s="131" t="n">
        <v>1.7</v>
      </c>
      <c r="H548" s="131" t="inlineStr">
        <is>
          <t>https://www.google.com/maps/dir/?api=1&amp;origin=38.378108%2C27.088407&amp;destination=38.374534%2C27.107659&amp;travelmode=driving</t>
        </is>
      </c>
      <c r="I548" s="131" t="inlineStr">
        <is>
          <t>POLİGON</t>
        </is>
      </c>
      <c r="J548" s="131" t="n">
        <v>2.2</v>
      </c>
      <c r="K548" s="131" t="inlineStr">
        <is>
          <t>https://www.google.com/maps/dir/?api=1&amp;origin=38.378108%2C27.088407&amp;destination=38.395182%2C27.075087&amp;travelmode=driving</t>
        </is>
      </c>
      <c r="L548" s="131" t="inlineStr">
        <is>
          <t>AKEVLER</t>
        </is>
      </c>
      <c r="M548" s="131" t="n">
        <v>2.3</v>
      </c>
      <c r="N548" s="131" t="inlineStr">
        <is>
          <t>https://www.google.com/maps/dir/?api=1&amp;origin=38.378108%2C27.088407&amp;destination=38.394301%2C27.105194&amp;travelmode=driving</t>
        </is>
      </c>
      <c r="O548" s="131" t="inlineStr">
        <is>
          <t>Dummy - değiştiriniz</t>
        </is>
      </c>
    </row>
    <row r="549" ht="15" customHeight="1" s="113">
      <c r="A549" s="131" t="inlineStr">
        <is>
          <t>SEVİL ERCAN</t>
        </is>
      </c>
      <c r="B549" s="131" t="inlineStr">
        <is>
          <t>ESKİİZMİR</t>
        </is>
      </c>
      <c r="C549" s="131" t="n">
        <v>2.9</v>
      </c>
      <c r="D549" s="131" t="inlineStr">
        <is>
          <t>https://www.google.com/maps/dir/?api=1&amp;origin=38.348794%2C27.115525&amp;destination=38.374534%2C27.107659&amp;travelmode=driving</t>
        </is>
      </c>
      <c r="E549" s="131" t="inlineStr">
        <is>
          <t>Hayır</t>
        </is>
      </c>
      <c r="F549" s="131" t="inlineStr">
        <is>
          <t>GAZİEMİR-5</t>
        </is>
      </c>
      <c r="G549" s="131" t="n">
        <v>2.3</v>
      </c>
      <c r="H549" s="131" t="inlineStr">
        <is>
          <t>https://www.google.com/maps/dir/?api=1&amp;origin=38.348794%2C27.115525&amp;destination=38.3283%2C27.11964&amp;travelmode=driving</t>
        </is>
      </c>
      <c r="I549" s="131" t="inlineStr">
        <is>
          <t>GAZİEMİR-3</t>
        </is>
      </c>
      <c r="J549" s="131" t="n">
        <v>2.8</v>
      </c>
      <c r="K549" s="131" t="inlineStr">
        <is>
          <t>https://www.google.com/maps/dir/?api=1&amp;origin=38.348794%2C27.115525&amp;destination=38.32406%2C27.121958&amp;travelmode=driving</t>
        </is>
      </c>
      <c r="L549" s="131" t="inlineStr">
        <is>
          <t>GAZİEMİR-1</t>
        </is>
      </c>
      <c r="M549" s="131" t="n">
        <v>2.9</v>
      </c>
      <c r="N549" s="131" t="inlineStr">
        <is>
          <t>https://www.google.com/maps/dir/?api=1&amp;origin=38.348794%2C27.115525&amp;destination=38.32574%2C27.131725&amp;travelmode=driving</t>
        </is>
      </c>
      <c r="O549" s="131" t="inlineStr">
        <is>
          <t>Dummy - değiştiriniz</t>
        </is>
      </c>
    </row>
    <row r="550" ht="15" customHeight="1" s="113">
      <c r="A550" s="131" t="inlineStr">
        <is>
          <t>KORAY KARACA</t>
        </is>
      </c>
      <c r="B550" s="131" t="inlineStr">
        <is>
          <t>HATAY</t>
        </is>
      </c>
      <c r="C550" s="131" t="n">
        <v>2.8</v>
      </c>
      <c r="D550" s="131" t="inlineStr">
        <is>
          <t>https://www.google.com/maps/dir/?api=1&amp;origin=38.385219%2C27.125481&amp;destination=38.401482%2C27.101156&amp;travelmode=driving</t>
        </is>
      </c>
      <c r="E550" s="131" t="inlineStr">
        <is>
          <t>Hayır</t>
        </is>
      </c>
      <c r="F550" s="131" t="inlineStr">
        <is>
          <t>BOZYAKA</t>
        </is>
      </c>
      <c r="G550" s="131" t="n">
        <v>1.4</v>
      </c>
      <c r="H550" s="131" t="inlineStr">
        <is>
          <t>https://www.google.com/maps/dir/?api=1&amp;origin=38.385219%2C27.125481&amp;destination=38.397598%2C27.122202&amp;travelmode=driving</t>
        </is>
      </c>
      <c r="I550" s="131" t="inlineStr">
        <is>
          <t>ESKİİZMİR</t>
        </is>
      </c>
      <c r="J550" s="131" t="n">
        <v>2</v>
      </c>
      <c r="K550" s="131" t="inlineStr">
        <is>
          <t>https://www.google.com/maps/dir/?api=1&amp;origin=38.385219%2C27.125481&amp;destination=38.374534%2C27.107659&amp;travelmode=driving</t>
        </is>
      </c>
      <c r="L550" s="131" t="inlineStr">
        <is>
          <t>AKEVLER</t>
        </is>
      </c>
      <c r="M550" s="131" t="n">
        <v>2</v>
      </c>
      <c r="N550" s="131" t="inlineStr">
        <is>
          <t>https://www.google.com/maps/dir/?api=1&amp;origin=38.385219%2C27.125481&amp;destination=38.394301%2C27.105194&amp;travelmode=driving</t>
        </is>
      </c>
      <c r="O550" s="131" t="inlineStr">
        <is>
          <t>Dummy - değiştiriniz</t>
        </is>
      </c>
    </row>
    <row r="551" ht="15" customHeight="1" s="113">
      <c r="A551" s="131" t="inlineStr">
        <is>
          <t>MELİH SELÇUK SABA</t>
        </is>
      </c>
      <c r="B551" s="131" t="inlineStr">
        <is>
          <t>HATAY</t>
        </is>
      </c>
      <c r="C551" s="131" t="n">
        <v>3.3</v>
      </c>
      <c r="D551" s="131" t="inlineStr">
        <is>
          <t>https://www.google.com/maps/dir/?api=1&amp;origin=38.42306%2C27.075407&amp;destination=38.401482%2C27.101156&amp;travelmode=driving</t>
        </is>
      </c>
      <c r="E551" s="131" t="inlineStr">
        <is>
          <t>Hayır</t>
        </is>
      </c>
      <c r="F551" s="131" t="inlineStr">
        <is>
          <t>MENDERES DEPO</t>
        </is>
      </c>
      <c r="G551" s="131" t="n">
        <v>2</v>
      </c>
      <c r="H551" s="131" t="inlineStr">
        <is>
          <t>https://www.google.com/maps/dir/?api=1&amp;origin=38.42306%2C27.075407&amp;destination=38.441%2C27.072&amp;travelmode=driving</t>
        </is>
      </c>
      <c r="I551" s="131" t="inlineStr">
        <is>
          <t>GÖZTEPE</t>
        </is>
      </c>
      <c r="J551" s="131" t="n">
        <v>2.9</v>
      </c>
      <c r="K551" s="131" t="inlineStr">
        <is>
          <t>https://www.google.com/maps/dir/?api=1&amp;origin=38.42306%2C27.075407&amp;destination=38.401328%2C27.093267&amp;travelmode=driving</t>
        </is>
      </c>
      <c r="L551" s="131" t="inlineStr">
        <is>
          <t>POLİGON</t>
        </is>
      </c>
      <c r="M551" s="131" t="n">
        <v>3.1</v>
      </c>
      <c r="N551" s="131" t="inlineStr">
        <is>
          <t>https://www.google.com/maps/dir/?api=1&amp;origin=38.42306%2C27.075407&amp;destination=38.395182%2C27.075087&amp;travelmode=driving</t>
        </is>
      </c>
      <c r="O551" s="131" t="inlineStr">
        <is>
          <t>Dummy - değiştiriniz</t>
        </is>
      </c>
    </row>
    <row r="552" ht="15" customHeight="1" s="113">
      <c r="A552" s="131" t="inlineStr">
        <is>
          <t>SİDAL AKIN</t>
        </is>
      </c>
      <c r="B552" s="131" t="inlineStr">
        <is>
          <t>HATAY</t>
        </is>
      </c>
      <c r="C552" s="131" t="n">
        <v>2</v>
      </c>
      <c r="D552" s="131" t="inlineStr">
        <is>
          <t>https://www.google.com/maps/dir/?api=1&amp;origin=38.385762%2C27.111295&amp;destination=38.401482%2C27.101156&amp;travelmode=driving</t>
        </is>
      </c>
      <c r="E552" s="131" t="inlineStr">
        <is>
          <t>Hayır</t>
        </is>
      </c>
      <c r="F552" s="131" t="inlineStr">
        <is>
          <t>AKEVLER</t>
        </is>
      </c>
      <c r="G552" s="131" t="n">
        <v>1.1</v>
      </c>
      <c r="H552" s="131" t="inlineStr">
        <is>
          <t>https://www.google.com/maps/dir/?api=1&amp;origin=38.385762%2C27.111295&amp;destination=38.394301%2C27.105194&amp;travelmode=driving</t>
        </is>
      </c>
      <c r="I552" s="131" t="inlineStr">
        <is>
          <t>ESKİİZMİR</t>
        </is>
      </c>
      <c r="J552" s="131" t="n">
        <v>1.3</v>
      </c>
      <c r="K552" s="131" t="inlineStr">
        <is>
          <t>https://www.google.com/maps/dir/?api=1&amp;origin=38.385762%2C27.111295&amp;destination=38.374534%2C27.107659&amp;travelmode=driving</t>
        </is>
      </c>
      <c r="L552" s="131" t="inlineStr">
        <is>
          <t>BOZYAKA</t>
        </is>
      </c>
      <c r="M552" s="131" t="n">
        <v>1.6</v>
      </c>
      <c r="N552" s="131" t="inlineStr">
        <is>
          <t>https://www.google.com/maps/dir/?api=1&amp;origin=38.385762%2C27.111295&amp;destination=38.397598%2C27.122202&amp;travelmode=driving</t>
        </is>
      </c>
      <c r="O552" s="131" t="inlineStr">
        <is>
          <t>Dummy - değiştiriniz</t>
        </is>
      </c>
    </row>
    <row r="553" ht="15" customHeight="1" s="113">
      <c r="A553" s="131" t="inlineStr">
        <is>
          <t>ŞÜKRAN AKAN</t>
        </is>
      </c>
      <c r="B553" s="131" t="inlineStr">
        <is>
          <t>HATAY</t>
        </is>
      </c>
      <c r="C553" s="131" t="n">
        <v>2.7</v>
      </c>
      <c r="D553" s="131" t="inlineStr">
        <is>
          <t>https://www.google.com/maps/dir/?api=1&amp;origin=38.384336%2C27.079095&amp;destination=38.401482%2C27.101156&amp;travelmode=driving</t>
        </is>
      </c>
      <c r="E553" s="131" t="inlineStr">
        <is>
          <t>Hayır</t>
        </is>
      </c>
      <c r="F553" s="131" t="inlineStr">
        <is>
          <t>POLİGON</t>
        </is>
      </c>
      <c r="G553" s="131" t="n">
        <v>1.3</v>
      </c>
      <c r="H553" s="131" t="inlineStr">
        <is>
          <t>https://www.google.com/maps/dir/?api=1&amp;origin=38.384336%2C27.079095&amp;destination=38.395182%2C27.075087&amp;travelmode=driving</t>
        </is>
      </c>
      <c r="I553" s="131" t="inlineStr">
        <is>
          <t>BALÇOVA</t>
        </is>
      </c>
      <c r="J553" s="131" t="n">
        <v>1.9</v>
      </c>
      <c r="K553" s="131" t="inlineStr">
        <is>
          <t>https://www.google.com/maps/dir/?api=1&amp;origin=38.384336%2C27.079095&amp;destination=38.385072%2C27.057448&amp;travelmode=driving</t>
        </is>
      </c>
      <c r="L553" s="131" t="inlineStr">
        <is>
          <t>GÖZTEPE</t>
        </is>
      </c>
      <c r="M553" s="131" t="n">
        <v>2.3</v>
      </c>
      <c r="N553" s="131" t="inlineStr">
        <is>
          <t>https://www.google.com/maps/dir/?api=1&amp;origin=38.384336%2C27.079095&amp;destination=38.401328%2C27.093267&amp;travelmode=driving</t>
        </is>
      </c>
      <c r="O553" s="131" t="inlineStr">
        <is>
          <t>Dummy - değiştiriniz</t>
        </is>
      </c>
    </row>
    <row r="554" ht="15" customHeight="1" s="113">
      <c r="A554" s="131" t="inlineStr">
        <is>
          <t>OSMAN YALÇIN</t>
        </is>
      </c>
      <c r="B554" s="131" t="inlineStr">
        <is>
          <t>HATAY</t>
        </is>
      </c>
      <c r="C554" s="131" t="n">
        <v>2.9</v>
      </c>
      <c r="D554" s="131" t="inlineStr">
        <is>
          <t>https://www.google.com/maps/dir/?api=1&amp;origin=38.427613%2C27.105419&amp;destination=38.401482%2C27.101156&amp;travelmode=driving</t>
        </is>
      </c>
      <c r="E554" s="131" t="inlineStr">
        <is>
          <t>Hayır</t>
        </is>
      </c>
      <c r="F554" s="131" t="inlineStr">
        <is>
          <t>İZMİRSPOR</t>
        </is>
      </c>
      <c r="G554" s="131" t="n">
        <v>2.9</v>
      </c>
      <c r="H554" s="131" t="inlineStr">
        <is>
          <t>https://www.google.com/maps/dir/?api=1&amp;origin=38.427613%2C27.105419&amp;destination=38.403691%2C27.119105&amp;travelmode=driving</t>
        </is>
      </c>
      <c r="I554" s="131" t="inlineStr">
        <is>
          <t>HATAY</t>
        </is>
      </c>
      <c r="J554" s="131" t="n">
        <v>2.9</v>
      </c>
      <c r="K554" s="131" t="inlineStr">
        <is>
          <t>https://www.google.com/maps/dir/?api=1&amp;origin=38.427613%2C27.105419&amp;destination=38.401482%2C27.101156&amp;travelmode=driving</t>
        </is>
      </c>
      <c r="L554" s="131" t="inlineStr">
        <is>
          <t>GÖZTEPE</t>
        </is>
      </c>
      <c r="M554" s="131" t="n">
        <v>3.1</v>
      </c>
      <c r="N554" s="131" t="inlineStr">
        <is>
          <t>https://www.google.com/maps/dir/?api=1&amp;origin=38.427613%2C27.105419&amp;destination=38.401328%2C27.093267&amp;travelmode=driving</t>
        </is>
      </c>
      <c r="O554" s="131" t="inlineStr">
        <is>
          <t>Dummy - değiştiriniz</t>
        </is>
      </c>
    </row>
    <row r="555" ht="15" customHeight="1" s="113">
      <c r="A555" s="131" t="inlineStr">
        <is>
          <t>OZAN TURGUT</t>
        </is>
      </c>
      <c r="B555" s="131" t="inlineStr">
        <is>
          <t>HATAY</t>
        </is>
      </c>
      <c r="C555" s="131" t="n">
        <v>1.5</v>
      </c>
      <c r="D555" s="131" t="inlineStr">
        <is>
          <t>https://www.google.com/maps/dir/?api=1&amp;origin=38.399842%2C27.118233&amp;destination=38.401482%2C27.101156&amp;travelmode=driving</t>
        </is>
      </c>
      <c r="E555" s="131" t="inlineStr">
        <is>
          <t>Hayır</t>
        </is>
      </c>
      <c r="F555" s="131" t="inlineStr">
        <is>
          <t>BOZYAKA</t>
        </is>
      </c>
      <c r="G555" s="131" t="n">
        <v>0.4</v>
      </c>
      <c r="H555" s="131" t="inlineStr">
        <is>
          <t>https://www.google.com/maps/dir/?api=1&amp;origin=38.399842%2C27.118233&amp;destination=38.397598%2C27.122202&amp;travelmode=driving</t>
        </is>
      </c>
      <c r="I555" s="131" t="inlineStr">
        <is>
          <t>İZMİRSPOR</t>
        </is>
      </c>
      <c r="J555" s="131" t="n">
        <v>0.4</v>
      </c>
      <c r="K555" s="131" t="inlineStr">
        <is>
          <t>https://www.google.com/maps/dir/?api=1&amp;origin=38.399842%2C27.118233&amp;destination=38.403691%2C27.119105&amp;travelmode=driving</t>
        </is>
      </c>
      <c r="L555" s="131" t="inlineStr">
        <is>
          <t>AKEVLER</t>
        </is>
      </c>
      <c r="M555" s="131" t="n">
        <v>1.3</v>
      </c>
      <c r="N555" s="131" t="inlineStr">
        <is>
          <t>https://www.google.com/maps/dir/?api=1&amp;origin=38.399842%2C27.118233&amp;destination=38.394301%2C27.105194&amp;travelmode=driving</t>
        </is>
      </c>
      <c r="O555" s="131" t="inlineStr">
        <is>
          <t>Dummy - değiştiriniz</t>
        </is>
      </c>
    </row>
    <row r="556" ht="15" customHeight="1" s="113">
      <c r="A556" s="131" t="inlineStr">
        <is>
          <t>YUSUF GÜLEŞ</t>
        </is>
      </c>
      <c r="B556" s="131" t="inlineStr">
        <is>
          <t>HATAY</t>
        </is>
      </c>
      <c r="C556" s="131" t="n">
        <v>2.6</v>
      </c>
      <c r="D556" s="131" t="inlineStr">
        <is>
          <t>https://www.google.com/maps/dir/?api=1&amp;origin=38.419932%2C27.082581&amp;destination=38.401482%2C27.101156&amp;travelmode=driving</t>
        </is>
      </c>
      <c r="E556" s="131" t="inlineStr">
        <is>
          <t>Hayır</t>
        </is>
      </c>
      <c r="F556" s="131" t="inlineStr">
        <is>
          <t>GÖZTEPE</t>
        </is>
      </c>
      <c r="G556" s="131" t="n">
        <v>2.3</v>
      </c>
      <c r="H556" s="131" t="inlineStr">
        <is>
          <t>https://www.google.com/maps/dir/?api=1&amp;origin=38.419932%2C27.082581&amp;destination=38.401328%2C27.093267&amp;travelmode=driving</t>
        </is>
      </c>
      <c r="I556" s="131" t="inlineStr">
        <is>
          <t>MENDERES DEPO</t>
        </is>
      </c>
      <c r="J556" s="131" t="n">
        <v>2.5</v>
      </c>
      <c r="K556" s="131" t="inlineStr">
        <is>
          <t>https://www.google.com/maps/dir/?api=1&amp;origin=38.419932%2C27.082581&amp;destination=38.441%2C27.072&amp;travelmode=driving</t>
        </is>
      </c>
      <c r="L556" s="131" t="inlineStr">
        <is>
          <t>HATAY</t>
        </is>
      </c>
      <c r="M556" s="131" t="n">
        <v>2.6</v>
      </c>
      <c r="N556" s="131" t="inlineStr">
        <is>
          <t>https://www.google.com/maps/dir/?api=1&amp;origin=38.419932%2C27.082581&amp;destination=38.401482%2C27.101156&amp;travelmode=driving</t>
        </is>
      </c>
      <c r="O556" s="131" t="inlineStr">
        <is>
          <t>Dummy - değiştiriniz</t>
        </is>
      </c>
    </row>
    <row r="557" ht="15" customHeight="1" s="113">
      <c r="A557" s="131" t="inlineStr">
        <is>
          <t>YASEMİN DEMİREL</t>
        </is>
      </c>
      <c r="B557" s="131" t="inlineStr">
        <is>
          <t>ŞİRİNYER</t>
        </is>
      </c>
      <c r="C557" s="131" t="n">
        <v>2.7</v>
      </c>
      <c r="D557" s="131" t="inlineStr">
        <is>
          <t>https://www.google.com/maps/dir/?api=1&amp;origin=38.375193%2C27.151332&amp;destination=38.399377%2C27.155469&amp;travelmode=driving</t>
        </is>
      </c>
      <c r="E557" s="131" t="inlineStr">
        <is>
          <t>Hayır</t>
        </is>
      </c>
      <c r="F557" s="131" t="inlineStr">
        <is>
          <t>BUCA</t>
        </is>
      </c>
      <c r="G557" s="131" t="n">
        <v>0.2</v>
      </c>
      <c r="H557" s="131" t="inlineStr">
        <is>
          <t>https://www.google.com/maps/dir/?api=1&amp;origin=38.375193%2C27.151332&amp;destination=38.373039%2C27.150591&amp;travelmode=driving</t>
        </is>
      </c>
      <c r="I557" s="131" t="inlineStr">
        <is>
          <t>GEDİZ</t>
        </is>
      </c>
      <c r="J557" s="131" t="n">
        <v>0.9</v>
      </c>
      <c r="K557" s="131" t="inlineStr">
        <is>
          <t>https://www.google.com/maps/dir/?api=1&amp;origin=38.375193%2C27.151332&amp;destination=38.37066%2C27.159618&amp;travelmode=driving</t>
        </is>
      </c>
      <c r="L557" s="131" t="inlineStr">
        <is>
          <t>ŞİRİNYER 2</t>
        </is>
      </c>
      <c r="M557" s="131" t="n">
        <v>1.8</v>
      </c>
      <c r="N557" s="131" t="inlineStr">
        <is>
          <t>https://www.google.com/maps/dir/?api=1&amp;origin=38.375193%2C27.151332&amp;destination=38.3911321%2C27.1511743&amp;travelmode=driving</t>
        </is>
      </c>
      <c r="O557" s="131" t="inlineStr">
        <is>
          <t>Dummy - değiştiriniz</t>
        </is>
      </c>
    </row>
    <row r="558" ht="15" customHeight="1" s="113">
      <c r="A558" s="131" t="inlineStr">
        <is>
          <t>ÖZLEM TÜL</t>
        </is>
      </c>
      <c r="B558" s="131" t="inlineStr">
        <is>
          <t>ŞİRİNYER</t>
        </is>
      </c>
      <c r="C558" s="131" t="n">
        <v>0.5</v>
      </c>
      <c r="D558" s="131" t="inlineStr">
        <is>
          <t>https://www.google.com/maps/dir/?api=1&amp;origin=38.394792%2C27.15349&amp;destination=38.399377%2C27.155469&amp;travelmode=driving</t>
        </is>
      </c>
      <c r="E558" s="131" t="inlineStr">
        <is>
          <t>Hayır</t>
        </is>
      </c>
      <c r="F558" s="131" t="inlineStr">
        <is>
          <t>ŞİRİNYER 2</t>
        </is>
      </c>
      <c r="G558" s="131" t="n">
        <v>0.5</v>
      </c>
      <c r="H558" s="131" t="inlineStr">
        <is>
          <t>https://www.google.com/maps/dir/?api=1&amp;origin=38.394792%2C27.15349&amp;destination=38.3911321%2C27.1511743&amp;travelmode=driving</t>
        </is>
      </c>
      <c r="I558" s="131" t="inlineStr">
        <is>
          <t>BUCA2</t>
        </is>
      </c>
      <c r="J558" s="131" t="n">
        <v>0.5</v>
      </c>
      <c r="K558" s="131" t="inlineStr">
        <is>
          <t>https://www.google.com/maps/dir/?api=1&amp;origin=38.394792%2C27.15349&amp;destination=38.394722%2C27.148207&amp;travelmode=driving</t>
        </is>
      </c>
      <c r="L558" s="131" t="inlineStr">
        <is>
          <t>ŞİRİNYER</t>
        </is>
      </c>
      <c r="M558" s="131" t="n">
        <v>0.5</v>
      </c>
      <c r="N558" s="131" t="inlineStr">
        <is>
          <t>https://www.google.com/maps/dir/?api=1&amp;origin=38.394792%2C27.15349&amp;destination=38.399377%2C27.155469&amp;travelmode=driving</t>
        </is>
      </c>
      <c r="O558" s="131" t="inlineStr">
        <is>
          <t>Dummy - değiştiriniz</t>
        </is>
      </c>
    </row>
    <row r="559" ht="15" customHeight="1" s="113">
      <c r="A559" s="131" t="inlineStr">
        <is>
          <t>ZEYNEP KORKMAZ</t>
        </is>
      </c>
      <c r="B559" s="131" t="inlineStr">
        <is>
          <t>ŞİRİNYER</t>
        </is>
      </c>
      <c r="C559" s="131" t="n">
        <v>1.8</v>
      </c>
      <c r="D559" s="131" t="inlineStr">
        <is>
          <t>https://www.google.com/maps/dir/?api=1&amp;origin=38.413122%2C27.165871&amp;destination=38.399377%2C27.155469&amp;travelmode=driving</t>
        </is>
      </c>
      <c r="E559" s="131" t="inlineStr">
        <is>
          <t>Hayır</t>
        </is>
      </c>
      <c r="F559" s="131" t="inlineStr">
        <is>
          <t>HAL DEPO</t>
        </is>
      </c>
      <c r="G559" s="131" t="n">
        <v>0.2</v>
      </c>
      <c r="H559" s="131" t="inlineStr">
        <is>
          <t>https://www.google.com/maps/dir/?api=1&amp;origin=38.413122%2C27.165871&amp;destination=38.412%2C27.168&amp;travelmode=driving</t>
        </is>
      </c>
      <c r="I559" s="131" t="inlineStr">
        <is>
          <t>ŞİRİNYER</t>
        </is>
      </c>
      <c r="J559" s="131" t="n">
        <v>1.8</v>
      </c>
      <c r="K559" s="131" t="inlineStr">
        <is>
          <t>https://www.google.com/maps/dir/?api=1&amp;origin=38.413122%2C27.165871&amp;destination=38.399377%2C27.155469&amp;travelmode=driving</t>
        </is>
      </c>
      <c r="L559" s="131" t="inlineStr">
        <is>
          <t>BUCA2</t>
        </is>
      </c>
      <c r="M559" s="131" t="n">
        <v>2.6</v>
      </c>
      <c r="N559" s="131" t="inlineStr">
        <is>
          <t>https://www.google.com/maps/dir/?api=1&amp;origin=38.413122%2C27.165871&amp;destination=38.394722%2C27.148207&amp;travelmode=driving</t>
        </is>
      </c>
      <c r="O559" s="131" t="inlineStr">
        <is>
          <t>Dummy - değiştiriniz</t>
        </is>
      </c>
    </row>
    <row r="560" ht="15" customHeight="1" s="113">
      <c r="A560" s="131" t="inlineStr">
        <is>
          <t>BERFİN ÖNCEL</t>
        </is>
      </c>
      <c r="B560" s="131" t="inlineStr">
        <is>
          <t>ŞİRİNYER</t>
        </is>
      </c>
      <c r="C560" s="131" t="n">
        <v>3.9</v>
      </c>
      <c r="D560" s="131" t="inlineStr">
        <is>
          <t>https://www.google.com/maps/dir/?api=1&amp;origin=38.428427%2C27.131374&amp;destination=38.399377%2C27.155469&amp;travelmode=driving</t>
        </is>
      </c>
      <c r="E560" s="131" t="inlineStr">
        <is>
          <t>Hayır</t>
        </is>
      </c>
      <c r="F560" s="131" t="inlineStr">
        <is>
          <t>YAPICIOĞLU</t>
        </is>
      </c>
      <c r="G560" s="131" t="n">
        <v>1.9</v>
      </c>
      <c r="H560" s="131" t="inlineStr">
        <is>
          <t>https://www.google.com/maps/dir/?api=1&amp;origin=38.428427%2C27.131374&amp;destination=38.41192%2C27.135689&amp;travelmode=driving</t>
        </is>
      </c>
      <c r="I560" s="131" t="inlineStr">
        <is>
          <t>İZMİRSPOR</t>
        </is>
      </c>
      <c r="J560" s="131" t="n">
        <v>3</v>
      </c>
      <c r="K560" s="131" t="inlineStr">
        <is>
          <t>https://www.google.com/maps/dir/?api=1&amp;origin=38.428427%2C27.131374&amp;destination=38.403691%2C27.119105&amp;travelmode=driving</t>
        </is>
      </c>
      <c r="L560" s="131" t="inlineStr">
        <is>
          <t>BOZYAKA</t>
        </is>
      </c>
      <c r="M560" s="131" t="n">
        <v>3.5</v>
      </c>
      <c r="N560" s="131" t="inlineStr">
        <is>
          <t>https://www.google.com/maps/dir/?api=1&amp;origin=38.428427%2C27.131374&amp;destination=38.397598%2C27.122202&amp;travelmode=driving</t>
        </is>
      </c>
      <c r="O560" s="131" t="inlineStr">
        <is>
          <t>Dummy - değiştiriniz</t>
        </is>
      </c>
    </row>
    <row r="561" ht="15" customHeight="1" s="113">
      <c r="A561" s="131" t="inlineStr">
        <is>
          <t>YASEMİN KARAGÖZ</t>
        </is>
      </c>
      <c r="B561" s="131" t="inlineStr">
        <is>
          <t>ŞİRİNYER</t>
        </is>
      </c>
      <c r="C561" s="131" t="n">
        <v>1.1</v>
      </c>
      <c r="D561" s="131" t="inlineStr">
        <is>
          <t>https://www.google.com/maps/dir/?api=1&amp;origin=38.393534%2C27.145827&amp;destination=38.399377%2C27.155469&amp;travelmode=driving</t>
        </is>
      </c>
      <c r="E561" s="131" t="inlineStr">
        <is>
          <t>Hayır</t>
        </is>
      </c>
      <c r="F561" s="131" t="inlineStr">
        <is>
          <t>BUCA2</t>
        </is>
      </c>
      <c r="G561" s="131" t="n">
        <v>0.2</v>
      </c>
      <c r="H561" s="131" t="inlineStr">
        <is>
          <t>https://www.google.com/maps/dir/?api=1&amp;origin=38.393534%2C27.145827&amp;destination=38.394722%2C27.148207&amp;travelmode=driving</t>
        </is>
      </c>
      <c r="I561" s="131" t="inlineStr">
        <is>
          <t>ŞİRİNYER 2</t>
        </is>
      </c>
      <c r="J561" s="131" t="n">
        <v>0.5</v>
      </c>
      <c r="K561" s="131" t="inlineStr">
        <is>
          <t>https://www.google.com/maps/dir/?api=1&amp;origin=38.393534%2C27.145827&amp;destination=38.3911321%2C27.1511743&amp;travelmode=driving</t>
        </is>
      </c>
      <c r="L561" s="131" t="inlineStr">
        <is>
          <t>ŞİRİNYER</t>
        </is>
      </c>
      <c r="M561" s="131" t="n">
        <v>1.1</v>
      </c>
      <c r="N561" s="131" t="inlineStr">
        <is>
          <t>https://www.google.com/maps/dir/?api=1&amp;origin=38.393534%2C27.145827&amp;destination=38.399377%2C27.155469&amp;travelmode=driving</t>
        </is>
      </c>
      <c r="O561" s="131" t="inlineStr">
        <is>
          <t>Dummy - değiştiriniz</t>
        </is>
      </c>
    </row>
    <row r="562" ht="15" customHeight="1" s="113">
      <c r="A562" s="131" t="inlineStr">
        <is>
          <t>AHMET TURŞAK</t>
        </is>
      </c>
      <c r="B562" s="131" t="inlineStr">
        <is>
          <t>ŞİRİNYER</t>
        </is>
      </c>
      <c r="C562" s="131" t="n">
        <v>2.7</v>
      </c>
      <c r="D562" s="131" t="inlineStr">
        <is>
          <t>https://www.google.com/maps/dir/?api=1&amp;origin=38.421077%2C27.140388&amp;destination=38.399377%2C27.155469&amp;travelmode=driving</t>
        </is>
      </c>
      <c r="E562" s="131" t="inlineStr">
        <is>
          <t>Hayır</t>
        </is>
      </c>
      <c r="F562" s="131" t="inlineStr">
        <is>
          <t>YAPICIOĞLU</t>
        </is>
      </c>
      <c r="G562" s="131" t="n">
        <v>1.1</v>
      </c>
      <c r="H562" s="131" t="inlineStr">
        <is>
          <t>https://www.google.com/maps/dir/?api=1&amp;origin=38.421077%2C27.140388&amp;destination=38.41192%2C27.135689&amp;travelmode=driving</t>
        </is>
      </c>
      <c r="I562" s="131" t="inlineStr">
        <is>
          <t>HAL DEPO</t>
        </is>
      </c>
      <c r="J562" s="131" t="n">
        <v>2.6</v>
      </c>
      <c r="K562" s="131" t="inlineStr">
        <is>
          <t>https://www.google.com/maps/dir/?api=1&amp;origin=38.421077%2C27.140388&amp;destination=38.412%2C27.168&amp;travelmode=driving</t>
        </is>
      </c>
      <c r="L562" s="131" t="inlineStr">
        <is>
          <t>İZMİRSPOR</t>
        </is>
      </c>
      <c r="M562" s="131" t="n">
        <v>2.7</v>
      </c>
      <c r="N562" s="131" t="inlineStr">
        <is>
          <t>https://www.google.com/maps/dir/?api=1&amp;origin=38.421077%2C27.140388&amp;destination=38.403691%2C27.119105&amp;travelmode=driving</t>
        </is>
      </c>
      <c r="O562" s="131" t="inlineStr">
        <is>
          <t>Dummy - değiştiriniz</t>
        </is>
      </c>
    </row>
    <row r="563" ht="15" customHeight="1" s="113">
      <c r="A563" s="131" t="inlineStr">
        <is>
          <t>ANIL ZORLU</t>
        </is>
      </c>
      <c r="B563" s="131" t="inlineStr">
        <is>
          <t>ŞİRİNYER</t>
        </is>
      </c>
      <c r="C563" s="131" t="n">
        <v>2.1</v>
      </c>
      <c r="D563" s="131" t="inlineStr">
        <is>
          <t>https://www.google.com/maps/dir/?api=1&amp;origin=38.38079%2C27.152386&amp;destination=38.399377%2C27.155469&amp;travelmode=driving</t>
        </is>
      </c>
      <c r="E563" s="131" t="inlineStr">
        <is>
          <t>Hayır</t>
        </is>
      </c>
      <c r="F563" s="131" t="inlineStr">
        <is>
          <t>BUCA</t>
        </is>
      </c>
      <c r="G563" s="131" t="n">
        <v>0.9</v>
      </c>
      <c r="H563" s="131" t="inlineStr">
        <is>
          <t>https://www.google.com/maps/dir/?api=1&amp;origin=38.38079%2C27.152386&amp;destination=38.373039%2C27.150591&amp;travelmode=driving</t>
        </is>
      </c>
      <c r="I563" s="131" t="inlineStr">
        <is>
          <t>ŞİRİNYER 2</t>
        </is>
      </c>
      <c r="J563" s="131" t="n">
        <v>1.2</v>
      </c>
      <c r="K563" s="131" t="inlineStr">
        <is>
          <t>https://www.google.com/maps/dir/?api=1&amp;origin=38.38079%2C27.152386&amp;destination=38.3911321%2C27.1511743&amp;travelmode=driving</t>
        </is>
      </c>
      <c r="L563" s="131" t="inlineStr">
        <is>
          <t>GEDİZ</t>
        </is>
      </c>
      <c r="M563" s="131" t="n">
        <v>1.3</v>
      </c>
      <c r="N563" s="131" t="inlineStr">
        <is>
          <t>https://www.google.com/maps/dir/?api=1&amp;origin=38.38079%2C27.152386&amp;destination=38.37066%2C27.159618&amp;travelmode=driving</t>
        </is>
      </c>
      <c r="O563" s="131" t="inlineStr">
        <is>
          <t>Dummy - değiştiriniz</t>
        </is>
      </c>
    </row>
    <row r="564" ht="15" customHeight="1" s="113">
      <c r="A564" s="131" t="inlineStr">
        <is>
          <t>MUSTAFA EMRE AKTAŞ</t>
        </is>
      </c>
      <c r="B564" s="131" t="inlineStr">
        <is>
          <t>ŞİRİNYER</t>
        </is>
      </c>
      <c r="C564" s="131" t="n">
        <v>1.3</v>
      </c>
      <c r="D564" s="131" t="inlineStr">
        <is>
          <t>https://www.google.com/maps/dir/?api=1&amp;origin=38.39469%2C27.142182&amp;destination=38.399377%2C27.155469&amp;travelmode=driving</t>
        </is>
      </c>
      <c r="E564" s="131" t="inlineStr">
        <is>
          <t>Hayır</t>
        </is>
      </c>
      <c r="F564" s="131" t="inlineStr">
        <is>
          <t>BUCA2</t>
        </is>
      </c>
      <c r="G564" s="131" t="n">
        <v>0.5</v>
      </c>
      <c r="H564" s="131" t="inlineStr">
        <is>
          <t>https://www.google.com/maps/dir/?api=1&amp;origin=38.39469%2C27.142182&amp;destination=38.394722%2C27.148207&amp;travelmode=driving</t>
        </is>
      </c>
      <c r="I564" s="131" t="inlineStr">
        <is>
          <t>ŞİRİNYER 2</t>
        </is>
      </c>
      <c r="J564" s="131" t="n">
        <v>0.9</v>
      </c>
      <c r="K564" s="131" t="inlineStr">
        <is>
          <t>https://www.google.com/maps/dir/?api=1&amp;origin=38.39469%2C27.142182&amp;destination=38.3911321%2C27.1511743&amp;travelmode=driving</t>
        </is>
      </c>
      <c r="L564" s="131" t="inlineStr">
        <is>
          <t>ŞİRİNYER</t>
        </is>
      </c>
      <c r="M564" s="131" t="n">
        <v>1.3</v>
      </c>
      <c r="N564" s="131" t="inlineStr">
        <is>
          <t>https://www.google.com/maps/dir/?api=1&amp;origin=38.39469%2C27.142182&amp;destination=38.399377%2C27.155469&amp;travelmode=driving</t>
        </is>
      </c>
      <c r="O564" s="131" t="inlineStr">
        <is>
          <t>Dummy - değiştiriniz</t>
        </is>
      </c>
    </row>
    <row r="565" ht="15" customHeight="1" s="113">
      <c r="A565" s="131" t="inlineStr">
        <is>
          <t>SELVİNAZ TOSUN</t>
        </is>
      </c>
      <c r="B565" s="131" t="inlineStr">
        <is>
          <t>ŞİRİNYER</t>
        </is>
      </c>
      <c r="C565" s="131" t="n">
        <v>2.8</v>
      </c>
      <c r="D565" s="131" t="inlineStr">
        <is>
          <t>https://www.google.com/maps/dir/?api=1&amp;origin=38.384365%2C27.180865&amp;destination=38.399377%2C27.155469&amp;travelmode=driving</t>
        </is>
      </c>
      <c r="E565" s="131" t="inlineStr">
        <is>
          <t>Hayır</t>
        </is>
      </c>
      <c r="F565" s="131" t="inlineStr">
        <is>
          <t>GEDİZ</t>
        </is>
      </c>
      <c r="G565" s="131" t="n">
        <v>2.4</v>
      </c>
      <c r="H565" s="131" t="inlineStr">
        <is>
          <t>https://www.google.com/maps/dir/?api=1&amp;origin=38.384365%2C27.180865&amp;destination=38.37066%2C27.159618&amp;travelmode=driving</t>
        </is>
      </c>
      <c r="I565" s="131" t="inlineStr">
        <is>
          <t>ŞİRİNYER 2</t>
        </is>
      </c>
      <c r="J565" s="131" t="n">
        <v>2.7</v>
      </c>
      <c r="K565" s="131" t="inlineStr">
        <is>
          <t>https://www.google.com/maps/dir/?api=1&amp;origin=38.384365%2C27.180865&amp;destination=38.3911321%2C27.1511743&amp;travelmode=driving</t>
        </is>
      </c>
      <c r="L565" s="131" t="inlineStr">
        <is>
          <t>ŞİRİNYER</t>
        </is>
      </c>
      <c r="M565" s="131" t="n">
        <v>2.8</v>
      </c>
      <c r="N565" s="131" t="inlineStr">
        <is>
          <t>https://www.google.com/maps/dir/?api=1&amp;origin=38.384365%2C27.180865&amp;destination=38.399377%2C27.155469&amp;travelmode=driving</t>
        </is>
      </c>
      <c r="O565" s="131" t="inlineStr">
        <is>
          <t>Dummy - değiştiriniz</t>
        </is>
      </c>
    </row>
    <row r="566" ht="15" customHeight="1" s="113">
      <c r="A566" s="131" t="inlineStr">
        <is>
          <t>GAMZE EKİNCİ</t>
        </is>
      </c>
      <c r="B566" s="131" t="inlineStr">
        <is>
          <t>ŞİRİNYER</t>
        </is>
      </c>
      <c r="C566" s="131" t="n">
        <v>1.9</v>
      </c>
      <c r="D566" s="131" t="inlineStr">
        <is>
          <t>https://www.google.com/maps/dir/?api=1&amp;origin=38.395965%2C27.17715&amp;destination=38.399377%2C27.155469&amp;travelmode=driving</t>
        </is>
      </c>
      <c r="E566" s="131" t="inlineStr">
        <is>
          <t>Evet</t>
        </is>
      </c>
      <c r="F566" s="131" t="inlineStr">
        <is>
          <t>ŞİRİNYER</t>
        </is>
      </c>
      <c r="G566" s="131" t="n">
        <v>1.9</v>
      </c>
      <c r="H566" s="131" t="inlineStr">
        <is>
          <t>https://www.google.com/maps/dir/?api=1&amp;origin=38.395965%2C27.17715&amp;destination=38.399377%2C27.155469&amp;travelmode=driving</t>
        </is>
      </c>
      <c r="I566" s="131" t="inlineStr">
        <is>
          <t>HAL DEPO</t>
        </is>
      </c>
      <c r="J566" s="131" t="n">
        <v>2</v>
      </c>
      <c r="K566" s="131" t="inlineStr">
        <is>
          <t>https://www.google.com/maps/dir/?api=1&amp;origin=38.395965%2C27.17715&amp;destination=38.412%2C27.168&amp;travelmode=driving</t>
        </is>
      </c>
      <c r="L566" s="131" t="inlineStr">
        <is>
          <t>ŞİRİNYER 2</t>
        </is>
      </c>
      <c r="M566" s="131" t="n">
        <v>2.3</v>
      </c>
      <c r="N566" s="131" t="inlineStr">
        <is>
          <t>https://www.google.com/maps/dir/?api=1&amp;origin=38.395965%2C27.17715&amp;destination=38.3911321%2C27.1511743&amp;travelmode=driving</t>
        </is>
      </c>
      <c r="O566" s="131" t="inlineStr">
        <is>
          <t>Dummy - değiştiriniz</t>
        </is>
      </c>
    </row>
    <row r="567" ht="15" customHeight="1" s="113">
      <c r="A567" s="131" t="inlineStr">
        <is>
          <t>MEHMET KIRIŞ</t>
        </is>
      </c>
      <c r="B567" s="131" t="inlineStr">
        <is>
          <t>ŞİRİNYER</t>
        </is>
      </c>
      <c r="C567" s="131" t="n">
        <v>2.4</v>
      </c>
      <c r="D567" s="131" t="inlineStr">
        <is>
          <t>https://www.google.com/maps/dir/?api=1&amp;origin=38.402397%2C27.128504&amp;destination=38.399377%2C27.155469&amp;travelmode=driving</t>
        </is>
      </c>
      <c r="E567" s="131" t="inlineStr">
        <is>
          <t>Hayır</t>
        </is>
      </c>
      <c r="F567" s="131" t="inlineStr">
        <is>
          <t>BOZYAKA</t>
        </is>
      </c>
      <c r="G567" s="131" t="n">
        <v>0.8</v>
      </c>
      <c r="H567" s="131" t="inlineStr">
        <is>
          <t>https://www.google.com/maps/dir/?api=1&amp;origin=38.402397%2C27.128504&amp;destination=38.397598%2C27.122202&amp;travelmode=driving</t>
        </is>
      </c>
      <c r="I567" s="131" t="inlineStr">
        <is>
          <t>İZMİRSPOR</t>
        </is>
      </c>
      <c r="J567" s="131" t="n">
        <v>0.8</v>
      </c>
      <c r="K567" s="131" t="inlineStr">
        <is>
          <t>https://www.google.com/maps/dir/?api=1&amp;origin=38.402397%2C27.128504&amp;destination=38.403691%2C27.119105&amp;travelmode=driving</t>
        </is>
      </c>
      <c r="L567" s="131" t="inlineStr">
        <is>
          <t>YAPICIOĞLU</t>
        </is>
      </c>
      <c r="M567" s="131" t="n">
        <v>1.2</v>
      </c>
      <c r="N567" s="131" t="inlineStr">
        <is>
          <t>https://www.google.com/maps/dir/?api=1&amp;origin=38.402397%2C27.128504&amp;destination=38.41192%2C27.135689&amp;travelmode=driving</t>
        </is>
      </c>
      <c r="O567" s="131" t="inlineStr">
        <is>
          <t>Dummy - değiştiriniz</t>
        </is>
      </c>
    </row>
    <row r="568" ht="15" customHeight="1" s="113">
      <c r="A568" s="131" t="inlineStr">
        <is>
          <t>MEHMET DAĞ</t>
        </is>
      </c>
      <c r="B568" s="131" t="inlineStr">
        <is>
          <t>ŞİRİNYER</t>
        </is>
      </c>
      <c r="C568" s="131" t="n">
        <v>3.8</v>
      </c>
      <c r="D568" s="131" t="inlineStr">
        <is>
          <t>https://www.google.com/maps/dir/?api=1&amp;origin=38.429334%2C27.175631&amp;destination=38.399377%2C27.155469&amp;travelmode=driving</t>
        </is>
      </c>
      <c r="E568" s="131" t="inlineStr">
        <is>
          <t>Hayır</t>
        </is>
      </c>
      <c r="F568" s="131" t="inlineStr">
        <is>
          <t>ÇAMDİBİ</t>
        </is>
      </c>
      <c r="G568" s="131" t="n">
        <v>2</v>
      </c>
      <c r="H568" s="131" t="inlineStr">
        <is>
          <t>https://www.google.com/maps/dir/?api=1&amp;origin=38.429334%2C27.175631&amp;destination=38.438109%2C27.19608&amp;travelmode=driving</t>
        </is>
      </c>
      <c r="I568" s="131" t="inlineStr">
        <is>
          <t>HAL DEPO</t>
        </is>
      </c>
      <c r="J568" s="131" t="n">
        <v>2</v>
      </c>
      <c r="K568" s="131" t="inlineStr">
        <is>
          <t>https://www.google.com/maps/dir/?api=1&amp;origin=38.429334%2C27.175631&amp;destination=38.412%2C27.168&amp;travelmode=driving</t>
        </is>
      </c>
      <c r="L568" s="131" t="inlineStr">
        <is>
          <t>YEŞİLOVA</t>
        </is>
      </c>
      <c r="M568" s="131" t="n">
        <v>2.8</v>
      </c>
      <c r="N568" s="131" t="inlineStr">
        <is>
          <t>https://www.google.com/maps/dir/?api=1&amp;origin=38.429334%2C27.175631&amp;destination=38.436005%2C27.206807&amp;travelmode=driving</t>
        </is>
      </c>
      <c r="O568" s="131" t="inlineStr">
        <is>
          <t>Dummy - değiştiriniz</t>
        </is>
      </c>
    </row>
    <row r="569" ht="15" customHeight="1" s="113">
      <c r="A569" s="131" t="inlineStr">
        <is>
          <t>SEYFETTİN DAŞ</t>
        </is>
      </c>
      <c r="B569" s="131" t="inlineStr">
        <is>
          <t>ŞİRİNYER</t>
        </is>
      </c>
      <c r="C569" s="131" t="n">
        <v>3.8</v>
      </c>
      <c r="D569" s="131" t="inlineStr">
        <is>
          <t>https://www.google.com/maps/dir/?api=1&amp;origin=38.427517%2C27.181051&amp;destination=38.399377%2C27.155469&amp;travelmode=driving</t>
        </is>
      </c>
      <c r="E569" s="131" t="inlineStr">
        <is>
          <t>Hayır</t>
        </is>
      </c>
      <c r="F569" s="131" t="inlineStr">
        <is>
          <t>ÇAMDİBİ</t>
        </is>
      </c>
      <c r="G569" s="131" t="n">
        <v>1.8</v>
      </c>
      <c r="H569" s="131" t="inlineStr">
        <is>
          <t>https://www.google.com/maps/dir/?api=1&amp;origin=38.427517%2C27.181051&amp;destination=38.438109%2C27.19608&amp;travelmode=driving</t>
        </is>
      </c>
      <c r="I569" s="131" t="inlineStr">
        <is>
          <t>HAL DEPO</t>
        </is>
      </c>
      <c r="J569" s="131" t="n">
        <v>2.1</v>
      </c>
      <c r="K569" s="131" t="inlineStr">
        <is>
          <t>https://www.google.com/maps/dir/?api=1&amp;origin=38.427517%2C27.181051&amp;destination=38.412%2C27.168&amp;travelmode=driving</t>
        </is>
      </c>
      <c r="L569" s="131" t="inlineStr">
        <is>
          <t>YEŞİLOVA</t>
        </is>
      </c>
      <c r="M569" s="131" t="n">
        <v>2.4</v>
      </c>
      <c r="N569" s="131" t="inlineStr">
        <is>
          <t>https://www.google.com/maps/dir/?api=1&amp;origin=38.427517%2C27.181051&amp;destination=38.436005%2C27.206807&amp;travelmode=driving</t>
        </is>
      </c>
      <c r="O569" s="131" t="inlineStr">
        <is>
          <t>Dummy - değiştiriniz</t>
        </is>
      </c>
    </row>
    <row r="570" ht="15" customHeight="1" s="113">
      <c r="A570" s="131" t="inlineStr">
        <is>
          <t>HAKAN KANMETİN</t>
        </is>
      </c>
      <c r="B570" s="131" t="inlineStr">
        <is>
          <t>YAPICIOĞLU</t>
        </is>
      </c>
      <c r="C570" s="131" t="n">
        <v>2.9</v>
      </c>
      <c r="D570" s="131" t="inlineStr">
        <is>
          <t>https://www.google.com/maps/dir/?api=1&amp;origin=38.432842%2C27.115668&amp;destination=38.41192%2C27.135689&amp;travelmode=driving</t>
        </is>
      </c>
      <c r="E570" s="131" t="inlineStr">
        <is>
          <t>Evet</t>
        </is>
      </c>
      <c r="F570" s="131" t="inlineStr">
        <is>
          <t>YAPICIOĞLU</t>
        </is>
      </c>
      <c r="G570" s="131" t="n">
        <v>2.9</v>
      </c>
      <c r="H570" s="131" t="inlineStr">
        <is>
          <t>https://www.google.com/maps/dir/?api=1&amp;origin=38.432842%2C27.115668&amp;destination=38.41192%2C27.135689&amp;travelmode=driving</t>
        </is>
      </c>
      <c r="I570" s="131" t="inlineStr">
        <is>
          <t>İZMİRSPOR</t>
        </is>
      </c>
      <c r="J570" s="131" t="n">
        <v>3.3</v>
      </c>
      <c r="K570" s="131" t="inlineStr">
        <is>
          <t>https://www.google.com/maps/dir/?api=1&amp;origin=38.432842%2C27.115668&amp;destination=38.403691%2C27.119105&amp;travelmode=driving</t>
        </is>
      </c>
      <c r="L570" s="131" t="inlineStr">
        <is>
          <t>KARŞIYAKA-1</t>
        </is>
      </c>
      <c r="M570" s="131" t="n">
        <v>3.6</v>
      </c>
      <c r="N570" s="131" t="inlineStr">
        <is>
          <t>https://www.google.com/maps/dir/?api=1&amp;origin=38.432842%2C27.115668&amp;destination=38.465171%2C27.111266&amp;travelmode=driving</t>
        </is>
      </c>
      <c r="O570" s="131" t="inlineStr">
        <is>
          <t>Dummy - değiştiriniz</t>
        </is>
      </c>
    </row>
    <row r="571" ht="15" customHeight="1" s="113">
      <c r="A571" s="131" t="inlineStr">
        <is>
          <t>MERVE AKAN</t>
        </is>
      </c>
      <c r="B571" s="131" t="inlineStr">
        <is>
          <t>YAPICIOĞLU</t>
        </is>
      </c>
      <c r="C571" s="131" t="n">
        <v>1.5</v>
      </c>
      <c r="D571" s="131" t="inlineStr">
        <is>
          <t>https://www.google.com/maps/dir/?api=1&amp;origin=38.411058%2C27.118514&amp;destination=38.41192%2C27.135689&amp;travelmode=driving</t>
        </is>
      </c>
      <c r="E571" s="131" t="inlineStr">
        <is>
          <t>Hayır</t>
        </is>
      </c>
      <c r="F571" s="131" t="inlineStr">
        <is>
          <t>İZMİRSPOR</t>
        </is>
      </c>
      <c r="G571" s="131" t="n">
        <v>0.8</v>
      </c>
      <c r="H571" s="131" t="inlineStr">
        <is>
          <t>https://www.google.com/maps/dir/?api=1&amp;origin=38.411058%2C27.118514&amp;destination=38.403691%2C27.119105&amp;travelmode=driving</t>
        </is>
      </c>
      <c r="I571" s="131" t="inlineStr">
        <is>
          <t>YAPICIOĞLU</t>
        </is>
      </c>
      <c r="J571" s="131" t="n">
        <v>1.5</v>
      </c>
      <c r="K571" s="131" t="inlineStr">
        <is>
          <t>https://www.google.com/maps/dir/?api=1&amp;origin=38.411058%2C27.118514&amp;destination=38.41192%2C27.135689&amp;travelmode=driving</t>
        </is>
      </c>
      <c r="L571" s="131" t="inlineStr">
        <is>
          <t>BOZYAKA</t>
        </is>
      </c>
      <c r="M571" s="131" t="n">
        <v>1.5</v>
      </c>
      <c r="N571" s="131" t="inlineStr">
        <is>
          <t>https://www.google.com/maps/dir/?api=1&amp;origin=38.411058%2C27.118514&amp;destination=38.397598%2C27.122202&amp;travelmode=driving</t>
        </is>
      </c>
      <c r="O571" s="131" t="inlineStr">
        <is>
          <t>Dummy - değiştiriniz</t>
        </is>
      </c>
    </row>
    <row r="572" ht="15" customHeight="1" s="113">
      <c r="A572" s="131" t="inlineStr">
        <is>
          <t>BERRİN AKTOĞ</t>
        </is>
      </c>
      <c r="B572" s="131" t="inlineStr">
        <is>
          <t>YAPICIOĞLU</t>
        </is>
      </c>
      <c r="C572" s="131" t="n">
        <v>2.4</v>
      </c>
      <c r="D572" s="131" t="inlineStr">
        <is>
          <t>https://www.google.com/maps/dir/?api=1&amp;origin=38.405982%2C27.109207&amp;destination=38.41192%2C27.135689&amp;travelmode=driving</t>
        </is>
      </c>
      <c r="E572" s="131" t="inlineStr">
        <is>
          <t>Hayır</t>
        </is>
      </c>
      <c r="F572" s="131" t="inlineStr">
        <is>
          <t>HATAY</t>
        </is>
      </c>
      <c r="G572" s="131" t="n">
        <v>0.9</v>
      </c>
      <c r="H572" s="131" t="inlineStr">
        <is>
          <t>https://www.google.com/maps/dir/?api=1&amp;origin=38.405982%2C27.109207&amp;destination=38.401482%2C27.101156&amp;travelmode=driving</t>
        </is>
      </c>
      <c r="I572" s="131" t="inlineStr">
        <is>
          <t>İZMİRSPOR</t>
        </is>
      </c>
      <c r="J572" s="131" t="n">
        <v>0.9</v>
      </c>
      <c r="K572" s="131" t="inlineStr">
        <is>
          <t>https://www.google.com/maps/dir/?api=1&amp;origin=38.405982%2C27.109207&amp;destination=38.403691%2C27.119105&amp;travelmode=driving</t>
        </is>
      </c>
      <c r="L572" s="131" t="inlineStr">
        <is>
          <t>AKEVLER</t>
        </is>
      </c>
      <c r="M572" s="131" t="n">
        <v>1.3</v>
      </c>
      <c r="N572" s="131" t="inlineStr">
        <is>
          <t>https://www.google.com/maps/dir/?api=1&amp;origin=38.405982%2C27.109207&amp;destination=38.394301%2C27.105194&amp;travelmode=driving</t>
        </is>
      </c>
      <c r="O572" s="131" t="inlineStr">
        <is>
          <t>Dummy - değiştiriniz</t>
        </is>
      </c>
    </row>
    <row r="573" ht="15" customHeight="1" s="113">
      <c r="A573" s="131" t="inlineStr">
        <is>
          <t>AMŞE ÇERİ</t>
        </is>
      </c>
      <c r="B573" s="131" t="inlineStr">
        <is>
          <t>YAPICIOĞLU</t>
        </is>
      </c>
      <c r="C573" s="131" t="n">
        <v>2.7</v>
      </c>
      <c r="D573" s="131" t="inlineStr">
        <is>
          <t>https://www.google.com/maps/dir/?api=1&amp;origin=38.404658%2C27.164808&amp;destination=38.41192%2C27.135689&amp;travelmode=driving</t>
        </is>
      </c>
      <c r="E573" s="131" t="inlineStr">
        <is>
          <t>Hayır</t>
        </is>
      </c>
      <c r="F573" s="131" t="inlineStr">
        <is>
          <t>HAL DEPO</t>
        </is>
      </c>
      <c r="G573" s="131" t="n">
        <v>0.9</v>
      </c>
      <c r="H573" s="131" t="inlineStr">
        <is>
          <t>https://www.google.com/maps/dir/?api=1&amp;origin=38.404658%2C27.164808&amp;destination=38.412%2C27.168&amp;travelmode=driving</t>
        </is>
      </c>
      <c r="I573" s="131" t="inlineStr">
        <is>
          <t>ŞİRİNYER</t>
        </is>
      </c>
      <c r="J573" s="131" t="n">
        <v>1</v>
      </c>
      <c r="K573" s="131" t="inlineStr">
        <is>
          <t>https://www.google.com/maps/dir/?api=1&amp;origin=38.404658%2C27.164808&amp;destination=38.399377%2C27.155469&amp;travelmode=driving</t>
        </is>
      </c>
      <c r="L573" s="131" t="inlineStr">
        <is>
          <t>BUCA2</t>
        </is>
      </c>
      <c r="M573" s="131" t="n">
        <v>1.8</v>
      </c>
      <c r="N573" s="131" t="inlineStr">
        <is>
          <t>https://www.google.com/maps/dir/?api=1&amp;origin=38.404658%2C27.164808&amp;destination=38.394722%2C27.148207&amp;travelmode=driving</t>
        </is>
      </c>
      <c r="O573" s="131" t="inlineStr">
        <is>
          <t>Dummy - değiştiriniz</t>
        </is>
      </c>
    </row>
    <row r="574" ht="15" customHeight="1" s="113">
      <c r="A574" s="131" t="inlineStr">
        <is>
          <t>ŞEYHMUS KURT</t>
        </is>
      </c>
      <c r="B574" s="131" t="inlineStr">
        <is>
          <t>YAPICIOĞLU</t>
        </is>
      </c>
      <c r="C574" s="131" t="n">
        <v>2.2</v>
      </c>
      <c r="D574" s="131" t="inlineStr">
        <is>
          <t>https://www.google.com/maps/dir/?api=1&amp;origin=38.397832%2C27.152733&amp;destination=38.41192%2C27.135689&amp;travelmode=driving</t>
        </is>
      </c>
      <c r="E574" s="131" t="inlineStr">
        <is>
          <t>Hayır</t>
        </is>
      </c>
      <c r="F574" s="131" t="inlineStr">
        <is>
          <t>ŞİRİNYER</t>
        </is>
      </c>
      <c r="G574" s="131" t="n">
        <v>0.3</v>
      </c>
      <c r="H574" s="131" t="inlineStr">
        <is>
          <t>https://www.google.com/maps/dir/?api=1&amp;origin=38.397832%2C27.152733&amp;destination=38.399377%2C27.155469&amp;travelmode=driving</t>
        </is>
      </c>
      <c r="I574" s="131" t="inlineStr">
        <is>
          <t>BUCA2</t>
        </is>
      </c>
      <c r="J574" s="131" t="n">
        <v>0.5</v>
      </c>
      <c r="K574" s="131" t="inlineStr">
        <is>
          <t>https://www.google.com/maps/dir/?api=1&amp;origin=38.397832%2C27.152733&amp;destination=38.394722%2C27.148207&amp;travelmode=driving</t>
        </is>
      </c>
      <c r="L574" s="131" t="inlineStr">
        <is>
          <t>ŞİRİNYER 2</t>
        </is>
      </c>
      <c r="M574" s="131" t="n">
        <v>0.8</v>
      </c>
      <c r="N574" s="131" t="inlineStr">
        <is>
          <t>https://www.google.com/maps/dir/?api=1&amp;origin=38.397832%2C27.152733&amp;destination=38.3911321%2C27.1511743&amp;travelmode=driving</t>
        </is>
      </c>
      <c r="O574" s="131" t="inlineStr">
        <is>
          <t>Dummy - değiştiriniz</t>
        </is>
      </c>
    </row>
    <row r="575" ht="15" customHeight="1" s="113">
      <c r="A575" s="131" t="inlineStr">
        <is>
          <t>SALİH AKAD</t>
        </is>
      </c>
      <c r="B575" s="131" t="inlineStr">
        <is>
          <t>YAPICIOĞLU</t>
        </is>
      </c>
      <c r="C575" s="131" t="n">
        <v>0.5</v>
      </c>
      <c r="D575" s="131" t="inlineStr">
        <is>
          <t>https://www.google.com/maps/dir/?api=1&amp;origin=38.409221%2C27.131069&amp;destination=38.41192%2C27.135689&amp;travelmode=driving</t>
        </is>
      </c>
      <c r="E575" s="131" t="inlineStr">
        <is>
          <t>Evet</t>
        </is>
      </c>
      <c r="F575" s="131" t="inlineStr">
        <is>
          <t>YAPICIOĞLU</t>
        </is>
      </c>
      <c r="G575" s="131" t="n">
        <v>0.5</v>
      </c>
      <c r="H575" s="131" t="inlineStr">
        <is>
          <t>https://www.google.com/maps/dir/?api=1&amp;origin=38.409221%2C27.131069&amp;destination=38.41192%2C27.135689&amp;travelmode=driving</t>
        </is>
      </c>
      <c r="I575" s="131" t="inlineStr">
        <is>
          <t>İZMİRSPOR</t>
        </is>
      </c>
      <c r="J575" s="131" t="n">
        <v>1.2</v>
      </c>
      <c r="K575" s="131" t="inlineStr">
        <is>
          <t>https://www.google.com/maps/dir/?api=1&amp;origin=38.409221%2C27.131069&amp;destination=38.403691%2C27.119105&amp;travelmode=driving</t>
        </is>
      </c>
      <c r="L575" s="131" t="inlineStr">
        <is>
          <t>BOZYAKA</t>
        </is>
      </c>
      <c r="M575" s="131" t="n">
        <v>1.5</v>
      </c>
      <c r="N575" s="131" t="inlineStr">
        <is>
          <t>https://www.google.com/maps/dir/?api=1&amp;origin=38.409221%2C27.131069&amp;destination=38.397598%2C27.122202&amp;travelmode=driving</t>
        </is>
      </c>
      <c r="O575" s="131" t="inlineStr">
        <is>
          <t>Dummy - değiştiriniz</t>
        </is>
      </c>
    </row>
    <row r="576" ht="15" customHeight="1" s="113">
      <c r="A576" s="131" t="inlineStr">
        <is>
          <t>AYNUR AKDOĞAN</t>
        </is>
      </c>
      <c r="B576" s="131" t="inlineStr">
        <is>
          <t>YAPICIOĞLU</t>
        </is>
      </c>
      <c r="C576" s="131" t="n">
        <v>4</v>
      </c>
      <c r="D576" s="131" t="inlineStr">
        <is>
          <t>https://www.google.com/maps/dir/?api=1&amp;origin=38.439359%2C27.165414&amp;destination=38.41192%2C27.135689&amp;travelmode=driving</t>
        </is>
      </c>
      <c r="E576" s="131" t="inlineStr">
        <is>
          <t>Hayır</t>
        </is>
      </c>
      <c r="F576" s="131" t="inlineStr">
        <is>
          <t>ÇAMDİBİ</t>
        </is>
      </c>
      <c r="G576" s="131" t="n">
        <v>2.7</v>
      </c>
      <c r="H576" s="131" t="inlineStr">
        <is>
          <t>https://www.google.com/maps/dir/?api=1&amp;origin=38.439359%2C27.165414&amp;destination=38.438109%2C27.19608&amp;travelmode=driving</t>
        </is>
      </c>
      <c r="I576" s="131" t="inlineStr">
        <is>
          <t>MANAVKUYU</t>
        </is>
      </c>
      <c r="J576" s="131" t="n">
        <v>3</v>
      </c>
      <c r="K576" s="131" t="inlineStr">
        <is>
          <t>https://www.google.com/maps/dir/?api=1&amp;origin=38.439359%2C27.165414&amp;destination=38.4625711%2C27.1824038&amp;travelmode=driving</t>
        </is>
      </c>
      <c r="L576" s="131" t="inlineStr">
        <is>
          <t>HAL DEPO</t>
        </is>
      </c>
      <c r="M576" s="131" t="n">
        <v>3.1</v>
      </c>
      <c r="N576" s="131" t="inlineStr">
        <is>
          <t>https://www.google.com/maps/dir/?api=1&amp;origin=38.439359%2C27.165414&amp;destination=38.412%2C27.168&amp;travelmode=driving</t>
        </is>
      </c>
      <c r="O576" s="131" t="inlineStr">
        <is>
          <t>Dummy - değiştiriniz</t>
        </is>
      </c>
    </row>
    <row r="577" ht="15" customHeight="1" s="113">
      <c r="A577" s="131" t="inlineStr">
        <is>
          <t>FİDAN KAYMAZ</t>
        </is>
      </c>
      <c r="B577" s="131" t="inlineStr">
        <is>
          <t>YAPICIOĞLU</t>
        </is>
      </c>
      <c r="C577" s="131" t="n">
        <v>1.2</v>
      </c>
      <c r="D577" s="131" t="inlineStr">
        <is>
          <t>https://www.google.com/maps/dir/?api=1&amp;origin=38.415266%2C27.148793&amp;destination=38.41192%2C27.135689&amp;travelmode=driving</t>
        </is>
      </c>
      <c r="E577" s="131" t="inlineStr">
        <is>
          <t>Evet</t>
        </is>
      </c>
      <c r="F577" s="131" t="inlineStr">
        <is>
          <t>YAPICIOĞLU</t>
        </is>
      </c>
      <c r="G577" s="131" t="n">
        <v>1.2</v>
      </c>
      <c r="H577" s="131" t="inlineStr">
        <is>
          <t>https://www.google.com/maps/dir/?api=1&amp;origin=38.415266%2C27.148793&amp;destination=38.41192%2C27.135689&amp;travelmode=driving</t>
        </is>
      </c>
      <c r="I577" s="131" t="inlineStr">
        <is>
          <t>HAL DEPO</t>
        </is>
      </c>
      <c r="J577" s="131" t="n">
        <v>1.7</v>
      </c>
      <c r="K577" s="131" t="inlineStr">
        <is>
          <t>https://www.google.com/maps/dir/?api=1&amp;origin=38.415266%2C27.148793&amp;destination=38.412%2C27.168&amp;travelmode=driving</t>
        </is>
      </c>
      <c r="L577" s="131" t="inlineStr">
        <is>
          <t>ŞİRİNYER</t>
        </is>
      </c>
      <c r="M577" s="131" t="n">
        <v>1.9</v>
      </c>
      <c r="N577" s="131" t="inlineStr">
        <is>
          <t>https://www.google.com/maps/dir/?api=1&amp;origin=38.415266%2C27.148793&amp;destination=38.399377%2C27.155469&amp;travelmode=driving</t>
        </is>
      </c>
      <c r="O577" s="131" t="inlineStr">
        <is>
          <t>Dummy - değiştiriniz</t>
        </is>
      </c>
    </row>
    <row r="578" ht="15" customHeight="1" s="113">
      <c r="A578" s="131" t="inlineStr">
        <is>
          <t>ALİ METE</t>
        </is>
      </c>
      <c r="B578" s="131" t="inlineStr">
        <is>
          <t>YAPICIOĞLU</t>
        </is>
      </c>
      <c r="C578" s="131" t="n">
        <v>2.5</v>
      </c>
      <c r="D578" s="131" t="inlineStr">
        <is>
          <t>https://www.google.com/maps/dir/?api=1&amp;origin=38.391208%2C27.123491&amp;destination=38.41192%2C27.135689&amp;travelmode=driving</t>
        </is>
      </c>
      <c r="E578" s="131" t="inlineStr">
        <is>
          <t>Hayır</t>
        </is>
      </c>
      <c r="F578" s="131" t="inlineStr">
        <is>
          <t>BOZYAKA</t>
        </is>
      </c>
      <c r="G578" s="131" t="n">
        <v>0.7</v>
      </c>
      <c r="H578" s="131" t="inlineStr">
        <is>
          <t>https://www.google.com/maps/dir/?api=1&amp;origin=38.391208%2C27.123491&amp;destination=38.397598%2C27.122202&amp;travelmode=driving</t>
        </is>
      </c>
      <c r="I578" s="131" t="inlineStr">
        <is>
          <t>İZMİRSPOR</t>
        </is>
      </c>
      <c r="J578" s="131" t="n">
        <v>1.4</v>
      </c>
      <c r="K578" s="131" t="inlineStr">
        <is>
          <t>https://www.google.com/maps/dir/?api=1&amp;origin=38.391208%2C27.123491&amp;destination=38.403691%2C27.119105&amp;travelmode=driving</t>
        </is>
      </c>
      <c r="L578" s="131" t="inlineStr">
        <is>
          <t>AKEVLER</t>
        </is>
      </c>
      <c r="M578" s="131" t="n">
        <v>1.6</v>
      </c>
      <c r="N578" s="131" t="inlineStr">
        <is>
          <t>https://www.google.com/maps/dir/?api=1&amp;origin=38.391208%2C27.123491&amp;destination=38.394301%2C27.105194&amp;travelmode=driving</t>
        </is>
      </c>
      <c r="O578" s="131" t="inlineStr">
        <is>
          <t>Dummy - değiştiriniz</t>
        </is>
      </c>
    </row>
    <row r="579" ht="15" customHeight="1" s="113">
      <c r="A579" s="131" t="inlineStr">
        <is>
          <t>MEHMET ÖZEN</t>
        </is>
      </c>
      <c r="B579" s="131" t="inlineStr">
        <is>
          <t>YAPICIOĞLU</t>
        </is>
      </c>
      <c r="C579" s="131" t="n">
        <v>3.2</v>
      </c>
      <c r="D579" s="131" t="inlineStr">
        <is>
          <t>https://www.google.com/maps/dir/?api=1&amp;origin=38.440043%2C27.14044&amp;destination=38.41192%2C27.135689&amp;travelmode=driving</t>
        </is>
      </c>
      <c r="E579" s="131" t="inlineStr">
        <is>
          <t>Evet</t>
        </is>
      </c>
      <c r="F579" s="131" t="inlineStr">
        <is>
          <t>YAPICIOĞLU</t>
        </is>
      </c>
      <c r="G579" s="131" t="n">
        <v>3.2</v>
      </c>
      <c r="H579" s="131" t="inlineStr">
        <is>
          <t>https://www.google.com/maps/dir/?api=1&amp;origin=38.440043%2C27.14044&amp;destination=38.41192%2C27.135689&amp;travelmode=driving</t>
        </is>
      </c>
      <c r="I579" s="131" t="inlineStr">
        <is>
          <t>GÜMÜŞPALA</t>
        </is>
      </c>
      <c r="J579" s="131" t="n">
        <v>3.3</v>
      </c>
      <c r="K579" s="131" t="inlineStr">
        <is>
          <t>https://www.google.com/maps/dir/?api=1&amp;origin=38.440043%2C27.14044&amp;destination=38.469293%2C27.136971&amp;travelmode=driving</t>
        </is>
      </c>
      <c r="L579" s="131" t="inlineStr">
        <is>
          <t>KARŞIYAKA-1</t>
        </is>
      </c>
      <c r="M579" s="131" t="n">
        <v>3.8</v>
      </c>
      <c r="N579" s="131" t="inlineStr">
        <is>
          <t>https://www.google.com/maps/dir/?api=1&amp;origin=38.440043%2C27.14044&amp;destination=38.465171%2C27.111266&amp;travelmode=driving</t>
        </is>
      </c>
      <c r="O579" s="131" t="inlineStr">
        <is>
          <t>Dummy - değiştiriniz</t>
        </is>
      </c>
    </row>
    <row r="580" ht="15" customHeight="1" s="113">
      <c r="A580" s="131" t="inlineStr">
        <is>
          <t>AHMET GÜNCÜ</t>
        </is>
      </c>
      <c r="B580" s="131" t="inlineStr">
        <is>
          <t>YAPICIOĞLU</t>
        </is>
      </c>
      <c r="C580" s="131" t="n">
        <v>1.3</v>
      </c>
      <c r="D580" s="131" t="inlineStr">
        <is>
          <t>https://www.google.com/maps/dir/?api=1&amp;origin=38.414452%2C27.150568&amp;destination=38.41192%2C27.135689&amp;travelmode=driving</t>
        </is>
      </c>
      <c r="E580" s="131" t="inlineStr">
        <is>
          <t>Evet</t>
        </is>
      </c>
      <c r="F580" s="131" t="inlineStr">
        <is>
          <t>YAPICIOĞLU</t>
        </is>
      </c>
      <c r="G580" s="131" t="n">
        <v>1.3</v>
      </c>
      <c r="H580" s="131" t="inlineStr">
        <is>
          <t>https://www.google.com/maps/dir/?api=1&amp;origin=38.414452%2C27.150568&amp;destination=38.41192%2C27.135689&amp;travelmode=driving</t>
        </is>
      </c>
      <c r="I580" s="131" t="inlineStr">
        <is>
          <t>HAL DEPO</t>
        </is>
      </c>
      <c r="J580" s="131" t="n">
        <v>1.5</v>
      </c>
      <c r="K580" s="131" t="inlineStr">
        <is>
          <t>https://www.google.com/maps/dir/?api=1&amp;origin=38.414452%2C27.150568&amp;destination=38.412%2C27.168&amp;travelmode=driving</t>
        </is>
      </c>
      <c r="L580" s="131" t="inlineStr">
        <is>
          <t>ŞİRİNYER</t>
        </is>
      </c>
      <c r="M580" s="131" t="n">
        <v>1.7</v>
      </c>
      <c r="N580" s="131" t="inlineStr">
        <is>
          <t>https://www.google.com/maps/dir/?api=1&amp;origin=38.414452%2C27.150568&amp;destination=38.399377%2C27.155469&amp;travelmode=driving</t>
        </is>
      </c>
      <c r="O580" s="131" t="inlineStr">
        <is>
          <t>Dummy - değiştiriniz</t>
        </is>
      </c>
    </row>
    <row r="581" ht="15" customHeight="1" s="113">
      <c r="A581" s="131" t="inlineStr">
        <is>
          <t>SEYMEN TONG</t>
        </is>
      </c>
      <c r="B581" s="131" t="inlineStr">
        <is>
          <t>YAPICIOĞLU</t>
        </is>
      </c>
      <c r="C581" s="131" t="n">
        <v>3</v>
      </c>
      <c r="D581" s="131" t="inlineStr">
        <is>
          <t>https://www.google.com/maps/dir/?api=1&amp;origin=38.38535%2C27.14074&amp;destination=38.41192%2C27.135689&amp;travelmode=driving</t>
        </is>
      </c>
      <c r="E581" s="131" t="inlineStr">
        <is>
          <t>Hayır</t>
        </is>
      </c>
      <c r="F581" s="131" t="inlineStr">
        <is>
          <t>ŞİRİNYER 2</t>
        </is>
      </c>
      <c r="G581" s="131" t="n">
        <v>1.1</v>
      </c>
      <c r="H581" s="131" t="inlineStr">
        <is>
          <t>https://www.google.com/maps/dir/?api=1&amp;origin=38.38535%2C27.14074&amp;destination=38.3911321%2C27.1511743&amp;travelmode=driving</t>
        </is>
      </c>
      <c r="I581" s="131" t="inlineStr">
        <is>
          <t>BUCA2</t>
        </is>
      </c>
      <c r="J581" s="131" t="n">
        <v>1.2</v>
      </c>
      <c r="K581" s="131" t="inlineStr">
        <is>
          <t>https://www.google.com/maps/dir/?api=1&amp;origin=38.38535%2C27.14074&amp;destination=38.394722%2C27.148207&amp;travelmode=driving</t>
        </is>
      </c>
      <c r="L581" s="131" t="inlineStr">
        <is>
          <t>BUCA</t>
        </is>
      </c>
      <c r="M581" s="131" t="n">
        <v>1.6</v>
      </c>
      <c r="N581" s="131" t="inlineStr">
        <is>
          <t>https://www.google.com/maps/dir/?api=1&amp;origin=38.38535%2C27.14074&amp;destination=38.373039%2C27.150591&amp;travelmode=driving</t>
        </is>
      </c>
      <c r="O581" s="131" t="inlineStr">
        <is>
          <t>Dummy - değiştiriniz</t>
        </is>
      </c>
    </row>
    <row r="582" ht="15" customHeight="1" s="113">
      <c r="A582" s="131" t="inlineStr">
        <is>
          <t>ALİ GÜNEŞ</t>
        </is>
      </c>
      <c r="B582" s="131" t="inlineStr">
        <is>
          <t>BUCA2</t>
        </is>
      </c>
      <c r="C582" s="131" t="n">
        <v>1.8</v>
      </c>
      <c r="D582" s="131" t="inlineStr">
        <is>
          <t>https://www.google.com/maps/dir/?api=1&amp;origin=38.394893%2C27.16937&amp;destination=38.394722%2C27.148207&amp;travelmode=driving</t>
        </is>
      </c>
      <c r="E582" s="131" t="inlineStr">
        <is>
          <t>Hayır</t>
        </is>
      </c>
      <c r="F582" s="131" t="inlineStr">
        <is>
          <t>ŞİRİNYER</t>
        </is>
      </c>
      <c r="G582" s="131" t="n">
        <v>1.3</v>
      </c>
      <c r="H582" s="131" t="inlineStr">
        <is>
          <t>https://www.google.com/maps/dir/?api=1&amp;origin=38.394893%2C27.16937&amp;destination=38.399377%2C27.155469&amp;travelmode=driving</t>
        </is>
      </c>
      <c r="I582" s="131" t="inlineStr">
        <is>
          <t>ŞİRİNYER 2</t>
        </is>
      </c>
      <c r="J582" s="131" t="n">
        <v>1.6</v>
      </c>
      <c r="K582" s="131" t="inlineStr">
        <is>
          <t>https://www.google.com/maps/dir/?api=1&amp;origin=38.394893%2C27.16937&amp;destination=38.3911321%2C27.1511743&amp;travelmode=driving</t>
        </is>
      </c>
      <c r="L582" s="131" t="inlineStr">
        <is>
          <t>BUCA2</t>
        </is>
      </c>
      <c r="M582" s="131" t="n">
        <v>1.8</v>
      </c>
      <c r="N582" s="131" t="inlineStr">
        <is>
          <t>https://www.google.com/maps/dir/?api=1&amp;origin=38.394893%2C27.16937&amp;destination=38.394722%2C27.148207&amp;travelmode=driving</t>
        </is>
      </c>
      <c r="O582" s="131" t="inlineStr">
        <is>
          <t>Dummy - değiştiriniz</t>
        </is>
      </c>
    </row>
    <row r="583" ht="15" customHeight="1" s="113">
      <c r="A583" s="131" t="inlineStr">
        <is>
          <t>HÜSNA GÜL</t>
        </is>
      </c>
      <c r="B583" s="131" t="inlineStr">
        <is>
          <t>BUCA2</t>
        </is>
      </c>
      <c r="C583" s="131" t="n">
        <v>3.3</v>
      </c>
      <c r="D583" s="131" t="inlineStr">
        <is>
          <t>https://www.google.com/maps/dir/?api=1&amp;origin=38.374168%2C27.175854&amp;destination=38.394722%2C27.148207&amp;travelmode=driving</t>
        </is>
      </c>
      <c r="E583" s="131" t="inlineStr">
        <is>
          <t>Hayır</t>
        </is>
      </c>
      <c r="F583" s="131" t="inlineStr">
        <is>
          <t>GEDİZ</t>
        </is>
      </c>
      <c r="G583" s="131" t="n">
        <v>1.5</v>
      </c>
      <c r="H583" s="131" t="inlineStr">
        <is>
          <t>https://www.google.com/maps/dir/?api=1&amp;origin=38.374168%2C27.175854&amp;destination=38.37066%2C27.159618&amp;travelmode=driving</t>
        </is>
      </c>
      <c r="I583" s="131" t="inlineStr">
        <is>
          <t>BUCA</t>
        </is>
      </c>
      <c r="J583" s="131" t="n">
        <v>2.2</v>
      </c>
      <c r="K583" s="131" t="inlineStr">
        <is>
          <t>https://www.google.com/maps/dir/?api=1&amp;origin=38.374168%2C27.175854&amp;destination=38.373039%2C27.150591&amp;travelmode=driving</t>
        </is>
      </c>
      <c r="L583" s="131" t="inlineStr">
        <is>
          <t>ŞİRİNYER 2</t>
        </is>
      </c>
      <c r="M583" s="131" t="n">
        <v>2.9</v>
      </c>
      <c r="N583" s="131" t="inlineStr">
        <is>
          <t>https://www.google.com/maps/dir/?api=1&amp;origin=38.374168%2C27.175854&amp;destination=38.3911321%2C27.1511743&amp;travelmode=driving</t>
        </is>
      </c>
      <c r="O583" s="131" t="inlineStr">
        <is>
          <t>Dummy - değiştiriniz</t>
        </is>
      </c>
    </row>
    <row r="584" ht="15" customHeight="1" s="113">
      <c r="A584" s="131" t="inlineStr">
        <is>
          <t>BERRİN KARACA</t>
        </is>
      </c>
      <c r="B584" s="131" t="inlineStr">
        <is>
          <t>BUCA2</t>
        </is>
      </c>
      <c r="C584" s="131" t="n">
        <v>3.2</v>
      </c>
      <c r="D584" s="131" t="inlineStr">
        <is>
          <t>https://www.google.com/maps/dir/?api=1&amp;origin=38.369529%2C27.129356&amp;destination=38.394722%2C27.148207&amp;travelmode=driving</t>
        </is>
      </c>
      <c r="E584" s="131" t="inlineStr">
        <is>
          <t>Hayır</t>
        </is>
      </c>
      <c r="F584" s="131" t="inlineStr">
        <is>
          <t>BUCA</t>
        </is>
      </c>
      <c r="G584" s="131" t="n">
        <v>1.9</v>
      </c>
      <c r="H584" s="131" t="inlineStr">
        <is>
          <t>https://www.google.com/maps/dir/?api=1&amp;origin=38.369529%2C27.129356&amp;destination=38.373039%2C27.150591&amp;travelmode=driving</t>
        </is>
      </c>
      <c r="I584" s="131" t="inlineStr">
        <is>
          <t>ESKİİZMİR</t>
        </is>
      </c>
      <c r="J584" s="131" t="n">
        <v>2</v>
      </c>
      <c r="K584" s="131" t="inlineStr">
        <is>
          <t>https://www.google.com/maps/dir/?api=1&amp;origin=38.369529%2C27.129356&amp;destination=38.374534%2C27.107659&amp;travelmode=driving</t>
        </is>
      </c>
      <c r="L584" s="131" t="inlineStr">
        <is>
          <t>GEDİZ</t>
        </is>
      </c>
      <c r="M584" s="131" t="n">
        <v>2.6</v>
      </c>
      <c r="N584" s="131" t="inlineStr">
        <is>
          <t>https://www.google.com/maps/dir/?api=1&amp;origin=38.369529%2C27.129356&amp;destination=38.37066%2C27.159618&amp;travelmode=driving</t>
        </is>
      </c>
      <c r="O584" s="131" t="inlineStr">
        <is>
          <t>Dummy - değiştiriniz</t>
        </is>
      </c>
    </row>
    <row r="585" ht="15" customHeight="1" s="113">
      <c r="A585" s="131" t="inlineStr">
        <is>
          <t>MEDİNE SAMUR</t>
        </is>
      </c>
      <c r="B585" s="131" t="inlineStr">
        <is>
          <t>BUCA2</t>
        </is>
      </c>
      <c r="C585" s="131" t="n">
        <v>1.1</v>
      </c>
      <c r="D585" s="131" t="inlineStr">
        <is>
          <t>https://www.google.com/maps/dir/?api=1&amp;origin=38.400424%2C27.15872&amp;destination=38.394722%2C27.148207&amp;travelmode=driving</t>
        </is>
      </c>
      <c r="E585" s="131" t="inlineStr">
        <is>
          <t>Hayır</t>
        </is>
      </c>
      <c r="F585" s="131" t="inlineStr">
        <is>
          <t>ŞİRİNYER</t>
        </is>
      </c>
      <c r="G585" s="131" t="n">
        <v>0.3</v>
      </c>
      <c r="H585" s="131" t="inlineStr">
        <is>
          <t>https://www.google.com/maps/dir/?api=1&amp;origin=38.400424%2C27.15872&amp;destination=38.399377%2C27.155469&amp;travelmode=driving</t>
        </is>
      </c>
      <c r="I585" s="131" t="inlineStr">
        <is>
          <t>BUCA2</t>
        </is>
      </c>
      <c r="J585" s="131" t="n">
        <v>1.1</v>
      </c>
      <c r="K585" s="131" t="inlineStr">
        <is>
          <t>https://www.google.com/maps/dir/?api=1&amp;origin=38.400424%2C27.15872&amp;destination=38.394722%2C27.148207&amp;travelmode=driving</t>
        </is>
      </c>
      <c r="L585" s="131" t="inlineStr">
        <is>
          <t>ŞİRİNYER 2</t>
        </is>
      </c>
      <c r="M585" s="131" t="n">
        <v>1.2</v>
      </c>
      <c r="N585" s="131" t="inlineStr">
        <is>
          <t>https://www.google.com/maps/dir/?api=1&amp;origin=38.400424%2C27.15872&amp;destination=38.3911321%2C27.1511743&amp;travelmode=driving</t>
        </is>
      </c>
      <c r="O585" s="131" t="inlineStr">
        <is>
          <t>Dummy - değiştiriniz</t>
        </is>
      </c>
    </row>
    <row r="586" ht="15" customHeight="1" s="113">
      <c r="A586" s="131" t="inlineStr">
        <is>
          <t>ŞÜKRAN DENİZ</t>
        </is>
      </c>
      <c r="B586" s="131" t="inlineStr">
        <is>
          <t>BUCA2</t>
        </is>
      </c>
      <c r="C586" s="131" t="n">
        <v>2.7</v>
      </c>
      <c r="D586" s="131" t="inlineStr">
        <is>
          <t>https://www.google.com/maps/dir/?api=1&amp;origin=38.378834%2C27.1254&amp;destination=38.394722%2C27.148207&amp;travelmode=driving</t>
        </is>
      </c>
      <c r="E586" s="131" t="inlineStr">
        <is>
          <t>Hayır</t>
        </is>
      </c>
      <c r="F586" s="131" t="inlineStr">
        <is>
          <t>ESKİİZMİR</t>
        </is>
      </c>
      <c r="G586" s="131" t="n">
        <v>1.6</v>
      </c>
      <c r="H586" s="131" t="inlineStr">
        <is>
          <t>https://www.google.com/maps/dir/?api=1&amp;origin=38.378834%2C27.1254&amp;destination=38.374534%2C27.107659&amp;travelmode=driving</t>
        </is>
      </c>
      <c r="I586" s="131" t="inlineStr">
        <is>
          <t>BOZYAKA</t>
        </is>
      </c>
      <c r="J586" s="131" t="n">
        <v>2.1</v>
      </c>
      <c r="K586" s="131" t="inlineStr">
        <is>
          <t>https://www.google.com/maps/dir/?api=1&amp;origin=38.378834%2C27.1254&amp;destination=38.397598%2C27.122202&amp;travelmode=driving</t>
        </is>
      </c>
      <c r="L586" s="131" t="inlineStr">
        <is>
          <t>BUCA</t>
        </is>
      </c>
      <c r="M586" s="131" t="n">
        <v>2.3</v>
      </c>
      <c r="N586" s="131" t="inlineStr">
        <is>
          <t>https://www.google.com/maps/dir/?api=1&amp;origin=38.378834%2C27.1254&amp;destination=38.373039%2C27.150591&amp;travelmode=driving</t>
        </is>
      </c>
      <c r="O586" s="131" t="inlineStr">
        <is>
          <t>Dummy - değiştiriniz</t>
        </is>
      </c>
    </row>
    <row r="587" ht="15" customHeight="1" s="113">
      <c r="A587" s="131" t="inlineStr">
        <is>
          <t>CEREN ŞAHİN</t>
        </is>
      </c>
      <c r="B587" s="131" t="inlineStr">
        <is>
          <t>BUCA2</t>
        </is>
      </c>
      <c r="C587" s="131" t="n">
        <v>2.9</v>
      </c>
      <c r="D587" s="131" t="inlineStr">
        <is>
          <t>https://www.google.com/maps/dir/?api=1&amp;origin=38.418139%2C27.13298&amp;destination=38.394722%2C27.148207&amp;travelmode=driving</t>
        </is>
      </c>
      <c r="E587" s="131" t="inlineStr">
        <is>
          <t>Hayır</t>
        </is>
      </c>
      <c r="F587" s="131" t="inlineStr">
        <is>
          <t>YAPICIOĞLU</t>
        </is>
      </c>
      <c r="G587" s="131" t="n">
        <v>0.7</v>
      </c>
      <c r="H587" s="131" t="inlineStr">
        <is>
          <t>https://www.google.com/maps/dir/?api=1&amp;origin=38.418139%2C27.13298&amp;destination=38.41192%2C27.135689&amp;travelmode=driving</t>
        </is>
      </c>
      <c r="I587" s="131" t="inlineStr">
        <is>
          <t>İZMİRSPOR</t>
        </is>
      </c>
      <c r="J587" s="131" t="n">
        <v>2</v>
      </c>
      <c r="K587" s="131" t="inlineStr">
        <is>
          <t>https://www.google.com/maps/dir/?api=1&amp;origin=38.418139%2C27.13298&amp;destination=38.403691%2C27.119105&amp;travelmode=driving</t>
        </is>
      </c>
      <c r="L587" s="131" t="inlineStr">
        <is>
          <t>BOZYAKA</t>
        </is>
      </c>
      <c r="M587" s="131" t="n">
        <v>2.5</v>
      </c>
      <c r="N587" s="131" t="inlineStr">
        <is>
          <t>https://www.google.com/maps/dir/?api=1&amp;origin=38.418139%2C27.13298&amp;destination=38.397598%2C27.122202&amp;travelmode=driving</t>
        </is>
      </c>
      <c r="O587" s="131" t="inlineStr">
        <is>
          <t>Dummy - değiştiriniz</t>
        </is>
      </c>
    </row>
    <row r="588" ht="15" customHeight="1" s="113">
      <c r="A588" s="131" t="inlineStr">
        <is>
          <t>EMRE MİNKARA</t>
        </is>
      </c>
      <c r="B588" s="131" t="inlineStr">
        <is>
          <t>BUCA2</t>
        </is>
      </c>
      <c r="C588" s="131" t="n">
        <v>0.9</v>
      </c>
      <c r="D588" s="131" t="inlineStr">
        <is>
          <t>https://www.google.com/maps/dir/?api=1&amp;origin=38.400393%2C27.15537&amp;destination=38.394722%2C27.148207&amp;travelmode=driving</t>
        </is>
      </c>
      <c r="E588" s="131" t="inlineStr">
        <is>
          <t>Hayır</t>
        </is>
      </c>
      <c r="F588" s="131" t="inlineStr">
        <is>
          <t>ŞİRİNYER</t>
        </is>
      </c>
      <c r="G588" s="131" t="n">
        <v>0.1</v>
      </c>
      <c r="H588" s="131" t="inlineStr">
        <is>
          <t>https://www.google.com/maps/dir/?api=1&amp;origin=38.400393%2C27.15537&amp;destination=38.399377%2C27.155469&amp;travelmode=driving</t>
        </is>
      </c>
      <c r="I588" s="131" t="inlineStr">
        <is>
          <t>BUCA2</t>
        </is>
      </c>
      <c r="J588" s="131" t="n">
        <v>0.9</v>
      </c>
      <c r="K588" s="131" t="inlineStr">
        <is>
          <t>https://www.google.com/maps/dir/?api=1&amp;origin=38.400393%2C27.15537&amp;destination=38.394722%2C27.148207&amp;travelmode=driving</t>
        </is>
      </c>
      <c r="L588" s="131" t="inlineStr">
        <is>
          <t>ŞİRİNYER 2</t>
        </is>
      </c>
      <c r="M588" s="131" t="n">
        <v>1.1</v>
      </c>
      <c r="N588" s="131" t="inlineStr">
        <is>
          <t>https://www.google.com/maps/dir/?api=1&amp;origin=38.400393%2C27.15537&amp;destination=38.3911321%2C27.1511743&amp;travelmode=driving</t>
        </is>
      </c>
      <c r="O588" s="131" t="inlineStr">
        <is>
          <t>Dummy - değiştiriniz</t>
        </is>
      </c>
    </row>
    <row r="589" ht="15" customHeight="1" s="113">
      <c r="A589" s="131" t="inlineStr">
        <is>
          <t>ÇAĞRI SELAMİ ACAR</t>
        </is>
      </c>
      <c r="B589" s="131" t="inlineStr">
        <is>
          <t>BUCA2</t>
        </is>
      </c>
      <c r="C589" s="131" t="n">
        <v>0.7</v>
      </c>
      <c r="D589" s="131" t="inlineStr">
        <is>
          <t>https://www.google.com/maps/dir/?api=1&amp;origin=38.389875%2C27.153227&amp;destination=38.394722%2C27.148207&amp;travelmode=driving</t>
        </is>
      </c>
      <c r="E589" s="131" t="inlineStr">
        <is>
          <t>Hayır</t>
        </is>
      </c>
      <c r="F589" s="131" t="inlineStr">
        <is>
          <t>ŞİRİNYER 2</t>
        </is>
      </c>
      <c r="G589" s="131" t="n">
        <v>0.2</v>
      </c>
      <c r="H589" s="131" t="inlineStr">
        <is>
          <t>https://www.google.com/maps/dir/?api=1&amp;origin=38.389875%2C27.153227&amp;destination=38.3911321%2C27.1511743&amp;travelmode=driving</t>
        </is>
      </c>
      <c r="I589" s="131" t="inlineStr">
        <is>
          <t>BUCA2</t>
        </is>
      </c>
      <c r="J589" s="131" t="n">
        <v>0.7</v>
      </c>
      <c r="K589" s="131" t="inlineStr">
        <is>
          <t>https://www.google.com/maps/dir/?api=1&amp;origin=38.389875%2C27.153227&amp;destination=38.394722%2C27.148207&amp;travelmode=driving</t>
        </is>
      </c>
      <c r="L589" s="131" t="inlineStr">
        <is>
          <t>ŞİRİNYER</t>
        </is>
      </c>
      <c r="M589" s="131" t="n">
        <v>1.1</v>
      </c>
      <c r="N589" s="131" t="inlineStr">
        <is>
          <t>https://www.google.com/maps/dir/?api=1&amp;origin=38.389875%2C27.153227&amp;destination=38.399377%2C27.155469&amp;travelmode=driving</t>
        </is>
      </c>
      <c r="O589" s="131" t="inlineStr">
        <is>
          <t>Dummy - değiştiriniz</t>
        </is>
      </c>
    </row>
    <row r="590" ht="15" customHeight="1" s="113">
      <c r="A590" s="131" t="inlineStr">
        <is>
          <t>RAHŞAN SİMGE ALSAÇ</t>
        </is>
      </c>
      <c r="B590" s="131" t="inlineStr">
        <is>
          <t>BUCA2</t>
        </is>
      </c>
      <c r="C590" s="131" t="n">
        <v>2.3</v>
      </c>
      <c r="D590" s="131" t="inlineStr">
        <is>
          <t>https://www.google.com/maps/dir/?api=1&amp;origin=38.396089%2C27.174289&amp;destination=38.394722%2C27.148207&amp;travelmode=driving</t>
        </is>
      </c>
      <c r="E590" s="131" t="inlineStr">
        <is>
          <t>Hayır</t>
        </is>
      </c>
      <c r="F590" s="131" t="inlineStr">
        <is>
          <t>ŞİRİNYER</t>
        </is>
      </c>
      <c r="G590" s="131" t="n">
        <v>1.7</v>
      </c>
      <c r="H590" s="131" t="inlineStr">
        <is>
          <t>https://www.google.com/maps/dir/?api=1&amp;origin=38.396089%2C27.174289&amp;destination=38.399377%2C27.155469&amp;travelmode=driving</t>
        </is>
      </c>
      <c r="I590" s="131" t="inlineStr">
        <is>
          <t>HAL DEPO</t>
        </is>
      </c>
      <c r="J590" s="131" t="n">
        <v>1.9</v>
      </c>
      <c r="K590" s="131" t="inlineStr">
        <is>
          <t>https://www.google.com/maps/dir/?api=1&amp;origin=38.396089%2C27.174289&amp;destination=38.412%2C27.168&amp;travelmode=driving</t>
        </is>
      </c>
      <c r="L590" s="131" t="inlineStr">
        <is>
          <t>ŞİRİNYER 2</t>
        </is>
      </c>
      <c r="M590" s="131" t="n">
        <v>2.1</v>
      </c>
      <c r="N590" s="131" t="inlineStr">
        <is>
          <t>https://www.google.com/maps/dir/?api=1&amp;origin=38.396089%2C27.174289&amp;destination=38.3911321%2C27.1511743&amp;travelmode=driving</t>
        </is>
      </c>
      <c r="O590" s="131" t="inlineStr">
        <is>
          <t>Dummy - değiştiriniz</t>
        </is>
      </c>
    </row>
    <row r="591" ht="15" customHeight="1" s="113">
      <c r="A591" s="131" t="inlineStr">
        <is>
          <t>MEHMET ŞAFAK</t>
        </is>
      </c>
      <c r="B591" s="131" t="inlineStr">
        <is>
          <t>BUCA2</t>
        </is>
      </c>
      <c r="C591" s="131" t="n">
        <v>2.3</v>
      </c>
      <c r="D591" s="131" t="inlineStr">
        <is>
          <t>https://www.google.com/maps/dir/?api=1&amp;origin=38.376978%2C27.161179&amp;destination=38.394722%2C27.148207&amp;travelmode=driving</t>
        </is>
      </c>
      <c r="E591" s="131" t="inlineStr">
        <is>
          <t>Hayır</t>
        </is>
      </c>
      <c r="F591" s="131" t="inlineStr">
        <is>
          <t>GEDİZ</t>
        </is>
      </c>
      <c r="G591" s="131" t="n">
        <v>0.7</v>
      </c>
      <c r="H591" s="131" t="inlineStr">
        <is>
          <t>https://www.google.com/maps/dir/?api=1&amp;origin=38.376978%2C27.161179&amp;destination=38.37066%2C27.159618&amp;travelmode=driving</t>
        </is>
      </c>
      <c r="I591" s="131" t="inlineStr">
        <is>
          <t>BUCA</t>
        </is>
      </c>
      <c r="J591" s="131" t="n">
        <v>1</v>
      </c>
      <c r="K591" s="131" t="inlineStr">
        <is>
          <t>https://www.google.com/maps/dir/?api=1&amp;origin=38.376978%2C27.161179&amp;destination=38.373039%2C27.150591&amp;travelmode=driving</t>
        </is>
      </c>
      <c r="L591" s="131" t="inlineStr">
        <is>
          <t>ŞİRİNYER 2</t>
        </is>
      </c>
      <c r="M591" s="131" t="n">
        <v>1.8</v>
      </c>
      <c r="N591" s="131" t="inlineStr">
        <is>
          <t>https://www.google.com/maps/dir/?api=1&amp;origin=38.376978%2C27.161179&amp;destination=38.3911321%2C27.1511743&amp;travelmode=driving</t>
        </is>
      </c>
      <c r="O591" s="131" t="inlineStr">
        <is>
          <t>Dummy - değiştiriniz</t>
        </is>
      </c>
    </row>
    <row r="592" ht="15" customHeight="1" s="113">
      <c r="A592" s="131" t="inlineStr">
        <is>
          <t>BAHRİ TUNÇ</t>
        </is>
      </c>
      <c r="B592" s="131" t="inlineStr">
        <is>
          <t>BUCA2</t>
        </is>
      </c>
      <c r="C592" s="131" t="n">
        <v>1.8</v>
      </c>
      <c r="D592" s="131" t="inlineStr">
        <is>
          <t>https://www.google.com/maps/dir/?api=1&amp;origin=38.379043%2C27.141954&amp;destination=38.394722%2C27.148207&amp;travelmode=driving</t>
        </is>
      </c>
      <c r="E592" s="131" t="inlineStr">
        <is>
          <t>Hayır</t>
        </is>
      </c>
      <c r="F592" s="131" t="inlineStr">
        <is>
          <t>BUCA</t>
        </is>
      </c>
      <c r="G592" s="131" t="n">
        <v>1</v>
      </c>
      <c r="H592" s="131" t="inlineStr">
        <is>
          <t>https://www.google.com/maps/dir/?api=1&amp;origin=38.379043%2C27.141954&amp;destination=38.373039%2C27.150591&amp;travelmode=driving</t>
        </is>
      </c>
      <c r="I592" s="131" t="inlineStr">
        <is>
          <t>ŞİRİNYER 2</t>
        </is>
      </c>
      <c r="J592" s="131" t="n">
        <v>1.6</v>
      </c>
      <c r="K592" s="131" t="inlineStr">
        <is>
          <t>https://www.google.com/maps/dir/?api=1&amp;origin=38.379043%2C27.141954&amp;destination=38.3911321%2C27.1511743&amp;travelmode=driving</t>
        </is>
      </c>
      <c r="L592" s="131" t="inlineStr">
        <is>
          <t>GEDİZ</t>
        </is>
      </c>
      <c r="M592" s="131" t="n">
        <v>1.8</v>
      </c>
      <c r="N592" s="131" t="inlineStr">
        <is>
          <t>https://www.google.com/maps/dir/?api=1&amp;origin=38.379043%2C27.141954&amp;destination=38.37066%2C27.159618&amp;travelmode=driving</t>
        </is>
      </c>
      <c r="O592" s="131" t="inlineStr">
        <is>
          <t>Dummy - değiştiriniz</t>
        </is>
      </c>
    </row>
    <row r="593" ht="15" customHeight="1" s="113">
      <c r="A593" s="131" t="inlineStr">
        <is>
          <t>MUHAMMED MUTAA UĞUR</t>
        </is>
      </c>
      <c r="B593" s="131" t="inlineStr">
        <is>
          <t>BUCA2</t>
        </is>
      </c>
      <c r="C593" s="131" t="n">
        <v>1.6</v>
      </c>
      <c r="D593" s="131" t="inlineStr">
        <is>
          <t>https://www.google.com/maps/dir/?api=1&amp;origin=38.405023%2C27.136207&amp;destination=38.394722%2C27.148207&amp;travelmode=driving</t>
        </is>
      </c>
      <c r="E593" s="131" t="inlineStr">
        <is>
          <t>Hayır</t>
        </is>
      </c>
      <c r="F593" s="131" t="inlineStr">
        <is>
          <t>YAPICIOĞLU</t>
        </is>
      </c>
      <c r="G593" s="131" t="n">
        <v>0.8</v>
      </c>
      <c r="H593" s="131" t="inlineStr">
        <is>
          <t>https://www.google.com/maps/dir/?api=1&amp;origin=38.405023%2C27.136207&amp;destination=38.41192%2C27.135689&amp;travelmode=driving</t>
        </is>
      </c>
      <c r="I593" s="131" t="inlineStr">
        <is>
          <t>BOZYAKA</t>
        </is>
      </c>
      <c r="J593" s="131" t="n">
        <v>1.5</v>
      </c>
      <c r="K593" s="131" t="inlineStr">
        <is>
          <t>https://www.google.com/maps/dir/?api=1&amp;origin=38.405023%2C27.136207&amp;destination=38.397598%2C27.122202&amp;travelmode=driving</t>
        </is>
      </c>
      <c r="L593" s="131" t="inlineStr">
        <is>
          <t>İZMİRSPOR</t>
        </is>
      </c>
      <c r="M593" s="131" t="n">
        <v>1.5</v>
      </c>
      <c r="N593" s="131" t="inlineStr">
        <is>
          <t>https://www.google.com/maps/dir/?api=1&amp;origin=38.405023%2C27.136207&amp;destination=38.403691%2C27.119105&amp;travelmode=driving</t>
        </is>
      </c>
      <c r="O593" s="131" t="inlineStr">
        <is>
          <t>Dummy - değiştiriniz</t>
        </is>
      </c>
    </row>
    <row r="594" ht="15" customHeight="1" s="113">
      <c r="A594" s="131" t="inlineStr">
        <is>
          <t>SALİH YILMAZ</t>
        </is>
      </c>
      <c r="B594" s="131" t="inlineStr">
        <is>
          <t>SEFERİHİSAR</t>
        </is>
      </c>
      <c r="C594" s="131" t="n">
        <v>1.8</v>
      </c>
      <c r="D594" s="131" t="inlineStr">
        <is>
          <t>https://www.google.com/maps/dir/?api=1&amp;origin=38.183892%2C26.850324&amp;destination=38.194921%2C26.835212&amp;travelmode=driving</t>
        </is>
      </c>
      <c r="E594" s="131" t="inlineStr">
        <is>
          <t>Evet</t>
        </is>
      </c>
      <c r="F594" s="131" t="inlineStr">
        <is>
          <t>SEFERİHİSAR</t>
        </is>
      </c>
      <c r="G594" s="131" t="n">
        <v>1.8</v>
      </c>
      <c r="H594" s="131" t="inlineStr">
        <is>
          <t>https://www.google.com/maps/dir/?api=1&amp;origin=38.183892%2C26.850324&amp;destination=38.194921%2C26.835212&amp;travelmode=driving</t>
        </is>
      </c>
      <c r="I594" s="131" t="inlineStr">
        <is>
          <t>MENDERES</t>
        </is>
      </c>
      <c r="J594" s="131" t="n">
        <v>25.5</v>
      </c>
      <c r="K594" s="131" t="inlineStr">
        <is>
          <t>https://www.google.com/maps/dir/?api=1&amp;origin=38.183892%2C26.850324&amp;destination=38.260463%2C27.125587&amp;travelmode=driving</t>
        </is>
      </c>
      <c r="L594" s="131" t="inlineStr">
        <is>
          <t>NARLIDERE</t>
        </is>
      </c>
      <c r="M594" s="131" t="n">
        <v>26.9</v>
      </c>
      <c r="N594" s="131" t="inlineStr">
        <is>
          <t>https://www.google.com/maps/dir/?api=1&amp;origin=38.183892%2C26.850324&amp;destination=38.392816%2C27.006006&amp;travelmode=driving</t>
        </is>
      </c>
      <c r="O594" s="131" t="inlineStr">
        <is>
          <t>Dummy - değiştiriniz</t>
        </is>
      </c>
    </row>
    <row r="595" ht="15" customHeight="1" s="113">
      <c r="A595" s="131" t="inlineStr">
        <is>
          <t>MURAT OTLU</t>
        </is>
      </c>
      <c r="B595" s="131" t="inlineStr">
        <is>
          <t>SEFERİHİSAR</t>
        </is>
      </c>
      <c r="C595" s="131" t="n">
        <v>2.9</v>
      </c>
      <c r="D595" s="131" t="inlineStr">
        <is>
          <t>https://www.google.com/maps/dir/?api=1&amp;origin=38.169274%2C26.832709&amp;destination=38.194921%2C26.835212&amp;travelmode=driving</t>
        </is>
      </c>
      <c r="E595" s="131" t="inlineStr">
        <is>
          <t>Evet</t>
        </is>
      </c>
      <c r="F595" s="131" t="inlineStr">
        <is>
          <t>SEFERİHİSAR</t>
        </is>
      </c>
      <c r="G595" s="131" t="n">
        <v>2.9</v>
      </c>
      <c r="H595" s="131" t="inlineStr">
        <is>
          <t>https://www.google.com/maps/dir/?api=1&amp;origin=38.169274%2C26.832709&amp;destination=38.194921%2C26.835212&amp;travelmode=driving</t>
        </is>
      </c>
      <c r="I595" s="131" t="inlineStr">
        <is>
          <t>MENDERES</t>
        </is>
      </c>
      <c r="J595" s="131" t="n">
        <v>27.5</v>
      </c>
      <c r="K595" s="131" t="inlineStr">
        <is>
          <t>https://www.google.com/maps/dir/?api=1&amp;origin=38.169274%2C26.832709&amp;destination=38.260463%2C27.125587&amp;travelmode=driving</t>
        </is>
      </c>
      <c r="L595" s="131" t="inlineStr">
        <is>
          <t>ÖZDERE</t>
        </is>
      </c>
      <c r="M595" s="131" t="n">
        <v>28</v>
      </c>
      <c r="N595" s="131" t="inlineStr">
        <is>
          <t>https://www.google.com/maps/dir/?api=1&amp;origin=38.169274%2C26.832709&amp;destination=38.021894%2C27.092563&amp;travelmode=driving</t>
        </is>
      </c>
      <c r="O595" s="131" t="inlineStr">
        <is>
          <t>Dummy - değiştiriniz</t>
        </is>
      </c>
    </row>
    <row r="596" ht="15" customHeight="1" s="113">
      <c r="A596" s="131" t="inlineStr">
        <is>
          <t>ÖZGE ERDOĞAN</t>
        </is>
      </c>
      <c r="B596" s="131" t="inlineStr">
        <is>
          <t>SEFERİHİSAR</t>
        </is>
      </c>
      <c r="C596" s="131" t="n">
        <v>4.2</v>
      </c>
      <c r="D596" s="131" t="inlineStr">
        <is>
          <t>https://www.google.com/maps/dir/?api=1&amp;origin=38.224828%2C26.864978&amp;destination=38.194921%2C26.835212&amp;travelmode=driving</t>
        </is>
      </c>
      <c r="E596" s="131" t="inlineStr">
        <is>
          <t>Evet</t>
        </is>
      </c>
      <c r="F596" s="131" t="inlineStr">
        <is>
          <t>SEFERİHİSAR</t>
        </is>
      </c>
      <c r="G596" s="131" t="n">
        <v>4.2</v>
      </c>
      <c r="H596" s="131" t="inlineStr">
        <is>
          <t>https://www.google.com/maps/dir/?api=1&amp;origin=38.224828%2C26.864978&amp;destination=38.194921%2C26.835212&amp;travelmode=driving</t>
        </is>
      </c>
      <c r="I596" s="131" t="inlineStr">
        <is>
          <t>NARLIDERE</t>
        </is>
      </c>
      <c r="J596" s="131" t="n">
        <v>22.4</v>
      </c>
      <c r="K596" s="131" t="inlineStr">
        <is>
          <t>https://www.google.com/maps/dir/?api=1&amp;origin=38.224828%2C26.864978&amp;destination=38.392816%2C27.006006&amp;travelmode=driving</t>
        </is>
      </c>
      <c r="L596" s="131" t="inlineStr">
        <is>
          <t>MENDERES</t>
        </is>
      </c>
      <c r="M596" s="131" t="n">
        <v>23.1</v>
      </c>
      <c r="N596" s="131" t="inlineStr">
        <is>
          <t>https://www.google.com/maps/dir/?api=1&amp;origin=38.224828%2C26.864978&amp;destination=38.260463%2C27.125587&amp;travelmode=driving</t>
        </is>
      </c>
      <c r="O596" s="131" t="inlineStr">
        <is>
          <t>Dummy - değiştiriniz</t>
        </is>
      </c>
    </row>
    <row r="597" ht="15" customHeight="1" s="113">
      <c r="A597" s="131" t="inlineStr">
        <is>
          <t>İLAYDA İLDENUR ATİK</t>
        </is>
      </c>
      <c r="B597" s="131" t="inlineStr">
        <is>
          <t>SEFERİHİSAR</t>
        </is>
      </c>
      <c r="C597" s="131" t="n">
        <v>3.2</v>
      </c>
      <c r="D597" s="131" t="inlineStr">
        <is>
          <t>https://www.google.com/maps/dir/?api=1&amp;origin=38.169317%2C26.818001&amp;destination=38.194921%2C26.835212&amp;travelmode=driving</t>
        </is>
      </c>
      <c r="E597" s="131" t="inlineStr">
        <is>
          <t>Evet</t>
        </is>
      </c>
      <c r="F597" s="131" t="inlineStr">
        <is>
          <t>SEFERİHİSAR</t>
        </is>
      </c>
      <c r="G597" s="131" t="n">
        <v>3.2</v>
      </c>
      <c r="H597" s="131" t="inlineStr">
        <is>
          <t>https://www.google.com/maps/dir/?api=1&amp;origin=38.169317%2C26.818001&amp;destination=38.194921%2C26.835212&amp;travelmode=driving</t>
        </is>
      </c>
      <c r="I597" s="131" t="inlineStr">
        <is>
          <t>MENDERES</t>
        </is>
      </c>
      <c r="J597" s="131" t="n">
        <v>28.7</v>
      </c>
      <c r="K597" s="131" t="inlineStr">
        <is>
          <t>https://www.google.com/maps/dir/?api=1&amp;origin=38.169317%2C26.818001&amp;destination=38.260463%2C27.125587&amp;travelmode=driving</t>
        </is>
      </c>
      <c r="L597" s="131" t="inlineStr">
        <is>
          <t>ÖZDERE</t>
        </is>
      </c>
      <c r="M597" s="131" t="n">
        <v>29.1</v>
      </c>
      <c r="N597" s="131" t="inlineStr">
        <is>
          <t>https://www.google.com/maps/dir/?api=1&amp;origin=38.169317%2C26.818001&amp;destination=38.021894%2C27.092563&amp;travelmode=driving</t>
        </is>
      </c>
      <c r="O597" s="131" t="inlineStr">
        <is>
          <t>Dummy - değiştiriniz</t>
        </is>
      </c>
    </row>
    <row r="598" ht="15" customHeight="1" s="113">
      <c r="A598" s="131" t="inlineStr">
        <is>
          <t>RABİA AKCAN</t>
        </is>
      </c>
      <c r="B598" s="131" t="inlineStr">
        <is>
          <t>SEFERİHİSAR</t>
        </is>
      </c>
      <c r="C598" s="131" t="n">
        <v>2.8</v>
      </c>
      <c r="D598" s="131" t="inlineStr">
        <is>
          <t>https://www.google.com/maps/dir/?api=1&amp;origin=38.180833%2C26.861208&amp;destination=38.194921%2C26.835212&amp;travelmode=driving</t>
        </is>
      </c>
      <c r="E598" s="131" t="inlineStr">
        <is>
          <t>Evet</t>
        </is>
      </c>
      <c r="F598" s="131" t="inlineStr">
        <is>
          <t>SEFERİHİSAR</t>
        </is>
      </c>
      <c r="G598" s="131" t="n">
        <v>2.8</v>
      </c>
      <c r="H598" s="131" t="inlineStr">
        <is>
          <t>https://www.google.com/maps/dir/?api=1&amp;origin=38.180833%2C26.861208&amp;destination=38.194921%2C26.835212&amp;travelmode=driving</t>
        </is>
      </c>
      <c r="I598" s="131" t="inlineStr">
        <is>
          <t>MENDERES</t>
        </is>
      </c>
      <c r="J598" s="131" t="n">
        <v>24.7</v>
      </c>
      <c r="K598" s="131" t="inlineStr">
        <is>
          <t>https://www.google.com/maps/dir/?api=1&amp;origin=38.180833%2C26.861208&amp;destination=38.260463%2C27.125587&amp;travelmode=driving</t>
        </is>
      </c>
      <c r="L598" s="131" t="inlineStr">
        <is>
          <t>NARLIDERE</t>
        </is>
      </c>
      <c r="M598" s="131" t="n">
        <v>26.7</v>
      </c>
      <c r="N598" s="131" t="inlineStr">
        <is>
          <t>https://www.google.com/maps/dir/?api=1&amp;origin=38.180833%2C26.861208&amp;destination=38.392816%2C27.006006&amp;travelmode=driving</t>
        </is>
      </c>
      <c r="O598" s="131" t="inlineStr">
        <is>
          <t>Dummy - değiştiriniz</t>
        </is>
      </c>
    </row>
    <row r="599" ht="15" customHeight="1" s="113">
      <c r="A599" s="131" t="inlineStr">
        <is>
          <t>AYBÜKE EBRAR KARATAŞ</t>
        </is>
      </c>
      <c r="B599" s="131" t="inlineStr">
        <is>
          <t>SEFERİHİSAR</t>
        </is>
      </c>
      <c r="C599" s="131" t="n">
        <v>3.2</v>
      </c>
      <c r="D599" s="131" t="inlineStr">
        <is>
          <t>https://www.google.com/maps/dir/?api=1&amp;origin=38.217773%2C26.857968&amp;destination=38.194921%2C26.835212&amp;travelmode=driving</t>
        </is>
      </c>
      <c r="E599" s="131" t="inlineStr">
        <is>
          <t>Evet</t>
        </is>
      </c>
      <c r="F599" s="131" t="inlineStr">
        <is>
          <t>SEFERİHİSAR</t>
        </is>
      </c>
      <c r="G599" s="131" t="n">
        <v>3.2</v>
      </c>
      <c r="H599" s="131" t="inlineStr">
        <is>
          <t>https://www.google.com/maps/dir/?api=1&amp;origin=38.217773%2C26.857968&amp;destination=38.194921%2C26.835212&amp;travelmode=driving</t>
        </is>
      </c>
      <c r="I599" s="131" t="inlineStr">
        <is>
          <t>NARLIDERE</t>
        </is>
      </c>
      <c r="J599" s="131" t="n">
        <v>23.4</v>
      </c>
      <c r="K599" s="131" t="inlineStr">
        <is>
          <t>https://www.google.com/maps/dir/?api=1&amp;origin=38.217773%2C26.857968&amp;destination=38.392816%2C27.006006&amp;travelmode=driving</t>
        </is>
      </c>
      <c r="L599" s="131" t="inlineStr">
        <is>
          <t>MENDERES</t>
        </is>
      </c>
      <c r="M599" s="131" t="n">
        <v>23.9</v>
      </c>
      <c r="N599" s="131" t="inlineStr">
        <is>
          <t>https://www.google.com/maps/dir/?api=1&amp;origin=38.217773%2C26.857968&amp;destination=38.260463%2C27.125587&amp;travelmode=driving</t>
        </is>
      </c>
      <c r="O599" s="131" t="inlineStr">
        <is>
          <t>Dummy - değiştiriniz</t>
        </is>
      </c>
    </row>
    <row r="600" ht="15" customHeight="1" s="113">
      <c r="A600" s="131" t="inlineStr">
        <is>
          <t>AYSUN BATUR</t>
        </is>
      </c>
      <c r="B600" s="131" t="inlineStr">
        <is>
          <t>SEFERİHİSAR</t>
        </is>
      </c>
      <c r="C600" s="131" t="n">
        <v>2</v>
      </c>
      <c r="D600" s="131" t="inlineStr">
        <is>
          <t>https://www.google.com/maps/dir/?api=1&amp;origin=38.187093%2C26.814677&amp;destination=38.194921%2C26.835212&amp;travelmode=driving</t>
        </is>
      </c>
      <c r="E600" s="131" t="inlineStr">
        <is>
          <t>Evet</t>
        </is>
      </c>
      <c r="F600" s="131" t="inlineStr">
        <is>
          <t>SEFERİHİSAR</t>
        </is>
      </c>
      <c r="G600" s="131" t="n">
        <v>2</v>
      </c>
      <c r="H600" s="131" t="inlineStr">
        <is>
          <t>https://www.google.com/maps/dir/?api=1&amp;origin=38.187093%2C26.814677&amp;destination=38.194921%2C26.835212&amp;travelmode=driving</t>
        </is>
      </c>
      <c r="I600" s="131" t="inlineStr">
        <is>
          <t>NARLIDERE</t>
        </is>
      </c>
      <c r="J600" s="131" t="n">
        <v>28.3</v>
      </c>
      <c r="K600" s="131" t="inlineStr">
        <is>
          <t>https://www.google.com/maps/dir/?api=1&amp;origin=38.187093%2C26.814677&amp;destination=38.392816%2C27.006006&amp;travelmode=driving</t>
        </is>
      </c>
      <c r="L600" s="131" t="inlineStr">
        <is>
          <t>MENDERES</t>
        </is>
      </c>
      <c r="M600" s="131" t="n">
        <v>28.4</v>
      </c>
      <c r="N600" s="131" t="inlineStr">
        <is>
          <t>https://www.google.com/maps/dir/?api=1&amp;origin=38.187093%2C26.814677&amp;destination=38.260463%2C27.125587&amp;travelmode=driving</t>
        </is>
      </c>
      <c r="O600" s="131" t="inlineStr">
        <is>
          <t>Dummy - değiştiriniz</t>
        </is>
      </c>
    </row>
    <row r="601" ht="15" customHeight="1" s="113">
      <c r="A601" s="131" t="inlineStr">
        <is>
          <t>LACHYN JORAYEVA</t>
        </is>
      </c>
      <c r="B601" s="131" t="inlineStr">
        <is>
          <t>SEFERİHİSAR</t>
        </is>
      </c>
      <c r="C601" s="131" t="n">
        <v>2.5</v>
      </c>
      <c r="D601" s="131" t="inlineStr">
        <is>
          <t>https://www.google.com/maps/dir/?api=1&amp;origin=38.214946%2C26.847424&amp;destination=38.194921%2C26.835212&amp;travelmode=driving</t>
        </is>
      </c>
      <c r="E601" s="131" t="inlineStr">
        <is>
          <t>Evet</t>
        </is>
      </c>
      <c r="F601" s="131" t="inlineStr">
        <is>
          <t>SEFERİHİSAR</t>
        </is>
      </c>
      <c r="G601" s="131" t="n">
        <v>2.5</v>
      </c>
      <c r="H601" s="131" t="inlineStr">
        <is>
          <t>https://www.google.com/maps/dir/?api=1&amp;origin=38.214946%2C26.847424&amp;destination=38.194921%2C26.835212&amp;travelmode=driving</t>
        </is>
      </c>
      <c r="I601" s="131" t="inlineStr">
        <is>
          <t>NARLIDERE</t>
        </is>
      </c>
      <c r="J601" s="131" t="n">
        <v>24.1</v>
      </c>
      <c r="K601" s="131" t="inlineStr">
        <is>
          <t>https://www.google.com/maps/dir/?api=1&amp;origin=38.214946%2C26.847424&amp;destination=38.392816%2C27.006006&amp;travelmode=driving</t>
        </is>
      </c>
      <c r="L601" s="131" t="inlineStr">
        <is>
          <t>MENDERES</t>
        </is>
      </c>
      <c r="M601" s="131" t="n">
        <v>24.8</v>
      </c>
      <c r="N601" s="131" t="inlineStr">
        <is>
          <t>https://www.google.com/maps/dir/?api=1&amp;origin=38.214946%2C26.847424&amp;destination=38.260463%2C27.125587&amp;travelmode=driving</t>
        </is>
      </c>
      <c r="O601" s="131" t="inlineStr">
        <is>
          <t>Dummy - değiştiriniz</t>
        </is>
      </c>
    </row>
    <row r="602" ht="15" customHeight="1" s="113">
      <c r="A602" s="131" t="inlineStr">
        <is>
          <t>MAHRI JUMANAZORAVA</t>
        </is>
      </c>
      <c r="B602" s="131" t="inlineStr">
        <is>
          <t>SEFERİHİSAR</t>
        </is>
      </c>
      <c r="C602" s="131" t="n">
        <v>2.7</v>
      </c>
      <c r="D602" s="131" t="inlineStr">
        <is>
          <t>https://www.google.com/maps/dir/?api=1&amp;origin=38.201622%2C26.864446&amp;destination=38.194921%2C26.835212&amp;travelmode=driving</t>
        </is>
      </c>
      <c r="E602" s="131" t="inlineStr">
        <is>
          <t>Evet</t>
        </is>
      </c>
      <c r="F602" s="131" t="inlineStr">
        <is>
          <t>SEFERİHİSAR</t>
        </is>
      </c>
      <c r="G602" s="131" t="n">
        <v>2.7</v>
      </c>
      <c r="H602" s="131" t="inlineStr">
        <is>
          <t>https://www.google.com/maps/dir/?api=1&amp;origin=38.201622%2C26.864446&amp;destination=38.194921%2C26.835212&amp;travelmode=driving</t>
        </is>
      </c>
      <c r="I602" s="131" t="inlineStr">
        <is>
          <t>MENDERES</t>
        </is>
      </c>
      <c r="J602" s="131" t="n">
        <v>23.7</v>
      </c>
      <c r="K602" s="131" t="inlineStr">
        <is>
          <t>https://www.google.com/maps/dir/?api=1&amp;origin=38.201622%2C26.864446&amp;destination=38.260463%2C27.125587&amp;travelmode=driving</t>
        </is>
      </c>
      <c r="L602" s="131" t="inlineStr">
        <is>
          <t>NARLIDERE</t>
        </is>
      </c>
      <c r="M602" s="131" t="n">
        <v>24.6</v>
      </c>
      <c r="N602" s="131" t="inlineStr">
        <is>
          <t>https://www.google.com/maps/dir/?api=1&amp;origin=38.201622%2C26.864446&amp;destination=38.392816%2C27.006006&amp;travelmode=driving</t>
        </is>
      </c>
      <c r="O602" s="131" t="inlineStr">
        <is>
          <t>Dummy - değiştiriniz</t>
        </is>
      </c>
    </row>
    <row r="603" ht="15" customHeight="1" s="113">
      <c r="A603" s="131" t="inlineStr">
        <is>
          <t>BAHAR YLLAYEVA</t>
        </is>
      </c>
      <c r="B603" s="131" t="inlineStr">
        <is>
          <t>SEFERİHİSAR</t>
        </is>
      </c>
      <c r="C603" s="131" t="n">
        <v>2.8</v>
      </c>
      <c r="D603" s="131" t="inlineStr">
        <is>
          <t>https://www.google.com/maps/dir/?api=1&amp;origin=38.20416%2C26.805681&amp;destination=38.194921%2C26.835212&amp;travelmode=driving</t>
        </is>
      </c>
      <c r="E603" s="131" t="inlineStr">
        <is>
          <t>Evet</t>
        </is>
      </c>
      <c r="F603" s="131" t="inlineStr">
        <is>
          <t>SEFERİHİSAR</t>
        </is>
      </c>
      <c r="G603" s="131" t="n">
        <v>2.8</v>
      </c>
      <c r="H603" s="131" t="inlineStr">
        <is>
          <t>https://www.google.com/maps/dir/?api=1&amp;origin=38.20416%2C26.805681&amp;destination=38.194921%2C26.835212&amp;travelmode=driving</t>
        </is>
      </c>
      <c r="I603" s="131" t="inlineStr">
        <is>
          <t>NARLIDERE</t>
        </is>
      </c>
      <c r="J603" s="131" t="n">
        <v>27.3</v>
      </c>
      <c r="K603" s="131" t="inlineStr">
        <is>
          <t>https://www.google.com/maps/dir/?api=1&amp;origin=38.20416%2C26.805681&amp;destination=38.392816%2C27.006006&amp;travelmode=driving</t>
        </is>
      </c>
      <c r="L603" s="131" t="inlineStr">
        <is>
          <t>MENDERES</t>
        </is>
      </c>
      <c r="M603" s="131" t="n">
        <v>28.6</v>
      </c>
      <c r="N603" s="131" t="inlineStr">
        <is>
          <t>https://www.google.com/maps/dir/?api=1&amp;origin=38.20416%2C26.805681&amp;destination=38.260463%2C27.125587&amp;travelmode=driving</t>
        </is>
      </c>
      <c r="O603" s="131" t="inlineStr">
        <is>
          <t>Dummy - değiştiriniz</t>
        </is>
      </c>
    </row>
    <row r="604" ht="15" customHeight="1" s="113">
      <c r="A604" s="131" t="inlineStr">
        <is>
          <t>DUNYA GOZEL PYGAMOVA</t>
        </is>
      </c>
      <c r="B604" s="131" t="inlineStr">
        <is>
          <t>SEFERİHİSAR</t>
        </is>
      </c>
      <c r="C604" s="131" t="n">
        <v>2.4</v>
      </c>
      <c r="D604" s="131" t="inlineStr">
        <is>
          <t>https://www.google.com/maps/dir/?api=1&amp;origin=38.213947%2C26.823175&amp;destination=38.194921%2C26.835212&amp;travelmode=driving</t>
        </is>
      </c>
      <c r="E604" s="131" t="inlineStr">
        <is>
          <t>Evet</t>
        </is>
      </c>
      <c r="F604" s="131" t="inlineStr">
        <is>
          <t>SEFERİHİSAR</t>
        </is>
      </c>
      <c r="G604" s="131" t="n">
        <v>2.4</v>
      </c>
      <c r="H604" s="131" t="inlineStr">
        <is>
          <t>https://www.google.com/maps/dir/?api=1&amp;origin=38.213947%2C26.823175&amp;destination=38.194921%2C26.835212&amp;travelmode=driving</t>
        </is>
      </c>
      <c r="I604" s="131" t="inlineStr">
        <is>
          <t>NARLIDERE</t>
        </is>
      </c>
      <c r="J604" s="131" t="n">
        <v>25.5</v>
      </c>
      <c r="K604" s="131" t="inlineStr">
        <is>
          <t>https://www.google.com/maps/dir/?api=1&amp;origin=38.213947%2C26.823175&amp;destination=38.392816%2C27.006006&amp;travelmode=driving</t>
        </is>
      </c>
      <c r="L604" s="131" t="inlineStr">
        <is>
          <t>MENDERES</t>
        </is>
      </c>
      <c r="M604" s="131" t="n">
        <v>26.9</v>
      </c>
      <c r="N604" s="131" t="inlineStr">
        <is>
          <t>https://www.google.com/maps/dir/?api=1&amp;origin=38.213947%2C26.823175&amp;destination=38.260463%2C27.125587&amp;travelmode=driving</t>
        </is>
      </c>
      <c r="O604" s="131" t="inlineStr">
        <is>
          <t>Dummy - değiştiriniz</t>
        </is>
      </c>
    </row>
    <row r="605" ht="15" customHeight="1" s="113">
      <c r="A605" s="131" t="inlineStr">
        <is>
          <t>LEYLA MUHYYEVA</t>
        </is>
      </c>
      <c r="B605" s="131" t="inlineStr">
        <is>
          <t>SEFERİHİSAR</t>
        </is>
      </c>
      <c r="C605" s="131" t="n">
        <v>2.5</v>
      </c>
      <c r="D605" s="131" t="inlineStr">
        <is>
          <t>https://www.google.com/maps/dir/?api=1&amp;origin=38.204724%2C26.861548&amp;destination=38.194921%2C26.835212&amp;travelmode=driving</t>
        </is>
      </c>
      <c r="E605" s="131" t="inlineStr">
        <is>
          <t>Evet</t>
        </is>
      </c>
      <c r="F605" s="131" t="inlineStr">
        <is>
          <t>SEFERİHİSAR</t>
        </is>
      </c>
      <c r="G605" s="131" t="n">
        <v>2.5</v>
      </c>
      <c r="H605" s="131" t="inlineStr">
        <is>
          <t>https://www.google.com/maps/dir/?api=1&amp;origin=38.204724%2C26.861548&amp;destination=38.194921%2C26.835212&amp;travelmode=driving</t>
        </is>
      </c>
      <c r="I605" s="131" t="inlineStr">
        <is>
          <t>MENDERES</t>
        </is>
      </c>
      <c r="J605" s="131" t="n">
        <v>23.9</v>
      </c>
      <c r="K605" s="131" t="inlineStr">
        <is>
          <t>https://www.google.com/maps/dir/?api=1&amp;origin=38.204724%2C26.861548&amp;destination=38.260463%2C27.125587&amp;travelmode=driving</t>
        </is>
      </c>
      <c r="L605" s="131" t="inlineStr">
        <is>
          <t>NARLIDERE</t>
        </is>
      </c>
      <c r="M605" s="131" t="n">
        <v>24.4</v>
      </c>
      <c r="N605" s="131" t="inlineStr">
        <is>
          <t>https://www.google.com/maps/dir/?api=1&amp;origin=38.204724%2C26.861548&amp;destination=38.392816%2C27.006006&amp;travelmode=driving</t>
        </is>
      </c>
      <c r="O605" s="131" t="inlineStr">
        <is>
          <t>Dummy - değiştiriniz</t>
        </is>
      </c>
    </row>
    <row r="606" ht="15" customHeight="1" s="113">
      <c r="A606" s="131" t="inlineStr">
        <is>
          <t>ALİ KARAASLAN</t>
        </is>
      </c>
      <c r="B606" s="131" t="inlineStr">
        <is>
          <t>SEFERİHİSAR</t>
        </is>
      </c>
      <c r="C606" s="131" t="n">
        <v>3.2</v>
      </c>
      <c r="D606" s="131" t="inlineStr">
        <is>
          <t>https://www.google.com/maps/dir/?api=1&amp;origin=38.172978%2C26.812138&amp;destination=38.194921%2C26.835212&amp;travelmode=driving</t>
        </is>
      </c>
      <c r="E606" s="131" t="inlineStr">
        <is>
          <t>Evet</t>
        </is>
      </c>
      <c r="F606" s="131" t="inlineStr">
        <is>
          <t>SEFERİHİSAR</t>
        </is>
      </c>
      <c r="G606" s="131" t="n">
        <v>3.2</v>
      </c>
      <c r="H606" s="131" t="inlineStr">
        <is>
          <t>https://www.google.com/maps/dir/?api=1&amp;origin=38.172978%2C26.812138&amp;destination=38.194921%2C26.835212&amp;travelmode=driving</t>
        </is>
      </c>
      <c r="I606" s="131" t="inlineStr">
        <is>
          <t>MENDERES</t>
        </is>
      </c>
      <c r="J606" s="131" t="n">
        <v>29.1</v>
      </c>
      <c r="K606" s="131" t="inlineStr">
        <is>
          <t>https://www.google.com/maps/dir/?api=1&amp;origin=38.172978%2C26.812138&amp;destination=38.260463%2C27.125587&amp;travelmode=driving</t>
        </is>
      </c>
      <c r="L606" s="131" t="inlineStr">
        <is>
          <t>NARLIDERE</t>
        </is>
      </c>
      <c r="M606" s="131" t="n">
        <v>29.7</v>
      </c>
      <c r="N606" s="131" t="inlineStr">
        <is>
          <t>https://www.google.com/maps/dir/?api=1&amp;origin=38.172978%2C26.812138&amp;destination=38.392816%2C27.006006&amp;travelmode=driving</t>
        </is>
      </c>
      <c r="O606" s="131" t="inlineStr">
        <is>
          <t>Dummy - değiştiriniz</t>
        </is>
      </c>
    </row>
    <row r="607" ht="15" customHeight="1" s="113">
      <c r="A607" s="131" t="inlineStr">
        <is>
          <t>İBRAHİM TAŞKIRAN</t>
        </is>
      </c>
      <c r="B607" s="131" t="inlineStr">
        <is>
          <t>SEFERİHİSAR</t>
        </is>
      </c>
      <c r="C607" s="131" t="n">
        <v>2.6</v>
      </c>
      <c r="D607" s="131" t="inlineStr">
        <is>
          <t>https://www.google.com/maps/dir/?api=1&amp;origin=38.171343%2C26.838405&amp;destination=38.194921%2C26.835212&amp;travelmode=driving</t>
        </is>
      </c>
      <c r="E607" s="131" t="inlineStr">
        <is>
          <t>Evet</t>
        </is>
      </c>
      <c r="F607" s="131" t="inlineStr">
        <is>
          <t>SEFERİHİSAR</t>
        </is>
      </c>
      <c r="G607" s="131" t="n">
        <v>2.6</v>
      </c>
      <c r="H607" s="131" t="inlineStr">
        <is>
          <t>https://www.google.com/maps/dir/?api=1&amp;origin=38.171343%2C26.838405&amp;destination=38.194921%2C26.835212&amp;travelmode=driving</t>
        </is>
      </c>
      <c r="I607" s="131" t="inlineStr">
        <is>
          <t>MENDERES</t>
        </is>
      </c>
      <c r="J607" s="131" t="n">
        <v>27</v>
      </c>
      <c r="K607" s="131" t="inlineStr">
        <is>
          <t>https://www.google.com/maps/dir/?api=1&amp;origin=38.171343%2C26.838405&amp;destination=38.260463%2C27.125587&amp;travelmode=driving</t>
        </is>
      </c>
      <c r="L607" s="131" t="inlineStr">
        <is>
          <t>ÖZDERE</t>
        </is>
      </c>
      <c r="M607" s="131" t="n">
        <v>27.8</v>
      </c>
      <c r="N607" s="131" t="inlineStr">
        <is>
          <t>https://www.google.com/maps/dir/?api=1&amp;origin=38.171343%2C26.838405&amp;destination=38.021894%2C27.092563&amp;travelmode=driving</t>
        </is>
      </c>
      <c r="O607" s="131" t="inlineStr">
        <is>
          <t>Dummy - değiştiriniz</t>
        </is>
      </c>
    </row>
    <row r="608" ht="15" customHeight="1" s="113">
      <c r="A608" s="131" t="inlineStr">
        <is>
          <t>DİLEK ÜLKER</t>
        </is>
      </c>
      <c r="B608" s="131" t="inlineStr">
        <is>
          <t>SEFERİHİSAR</t>
        </is>
      </c>
      <c r="C608" s="131" t="n">
        <v>1.6</v>
      </c>
      <c r="D608" s="131" t="inlineStr">
        <is>
          <t>https://www.google.com/maps/dir/?api=1&amp;origin=38.181262%2C26.841502&amp;destination=38.194921%2C26.835212&amp;travelmode=driving</t>
        </is>
      </c>
      <c r="E608" s="131" t="inlineStr">
        <is>
          <t>Evet</t>
        </is>
      </c>
      <c r="F608" s="131" t="inlineStr">
        <is>
          <t>SEFERİHİSAR</t>
        </is>
      </c>
      <c r="G608" s="131" t="n">
        <v>1.6</v>
      </c>
      <c r="H608" s="131" t="inlineStr">
        <is>
          <t>https://www.google.com/maps/dir/?api=1&amp;origin=38.181262%2C26.841502&amp;destination=38.194921%2C26.835212&amp;travelmode=driving</t>
        </is>
      </c>
      <c r="I608" s="131" t="inlineStr">
        <is>
          <t>MENDERES</t>
        </is>
      </c>
      <c r="J608" s="131" t="n">
        <v>26.3</v>
      </c>
      <c r="K608" s="131" t="inlineStr">
        <is>
          <t>https://www.google.com/maps/dir/?api=1&amp;origin=38.181262%2C26.841502&amp;destination=38.260463%2C27.125587&amp;travelmode=driving</t>
        </is>
      </c>
      <c r="L608" s="131" t="inlineStr">
        <is>
          <t>NARLIDERE</t>
        </is>
      </c>
      <c r="M608" s="131" t="n">
        <v>27.6</v>
      </c>
      <c r="N608" s="131" t="inlineStr">
        <is>
          <t>https://www.google.com/maps/dir/?api=1&amp;origin=38.181262%2C26.841502&amp;destination=38.392816%2C27.006006&amp;travelmode=driving</t>
        </is>
      </c>
      <c r="O608" s="131" t="inlineStr">
        <is>
          <t>Dummy - değiştiriniz</t>
        </is>
      </c>
    </row>
    <row r="609" ht="15" customHeight="1" s="113">
      <c r="A609" s="131" t="inlineStr">
        <is>
          <t>OSMAN ALTUN</t>
        </is>
      </c>
      <c r="B609" s="131" t="inlineStr">
        <is>
          <t>SEFERİHİSAR</t>
        </is>
      </c>
      <c r="C609" s="131" t="n">
        <v>2.1</v>
      </c>
      <c r="D609" s="131" t="inlineStr">
        <is>
          <t>https://www.google.com/maps/dir/?api=1&amp;origin=38.207978%2C26.817428&amp;destination=38.194921%2C26.835212&amp;travelmode=driving</t>
        </is>
      </c>
      <c r="E609" s="131" t="inlineStr">
        <is>
          <t>Evet</t>
        </is>
      </c>
      <c r="F609" s="131" t="inlineStr">
        <is>
          <t>SEFERİHİSAR</t>
        </is>
      </c>
      <c r="G609" s="131" t="n">
        <v>2.1</v>
      </c>
      <c r="H609" s="131" t="inlineStr">
        <is>
          <t>https://www.google.com/maps/dir/?api=1&amp;origin=38.207978%2C26.817428&amp;destination=38.194921%2C26.835212&amp;travelmode=driving</t>
        </is>
      </c>
      <c r="I609" s="131" t="inlineStr">
        <is>
          <t>NARLIDERE</t>
        </is>
      </c>
      <c r="J609" s="131" t="n">
        <v>26.3</v>
      </c>
      <c r="K609" s="131" t="inlineStr">
        <is>
          <t>https://www.google.com/maps/dir/?api=1&amp;origin=38.207978%2C26.817428&amp;destination=38.392816%2C27.006006&amp;travelmode=driving</t>
        </is>
      </c>
      <c r="L609" s="131" t="inlineStr">
        <is>
          <t>MENDERES</t>
        </is>
      </c>
      <c r="M609" s="131" t="n">
        <v>27.5</v>
      </c>
      <c r="N609" s="131" t="inlineStr">
        <is>
          <t>https://www.google.com/maps/dir/?api=1&amp;origin=38.207978%2C26.817428&amp;destination=38.260463%2C27.125587&amp;travelmode=driving</t>
        </is>
      </c>
      <c r="O609" s="131" t="inlineStr">
        <is>
          <t>Dummy - değiştiriniz</t>
        </is>
      </c>
    </row>
    <row r="610" ht="15" customHeight="1" s="113">
      <c r="A610" s="131" t="inlineStr">
        <is>
          <t>CÜNEYT CAN</t>
        </is>
      </c>
      <c r="B610" s="131" t="inlineStr">
        <is>
          <t>SEFERİHİSAR</t>
        </is>
      </c>
      <c r="C610" s="131" t="n">
        <v>1.5</v>
      </c>
      <c r="D610" s="131" t="inlineStr">
        <is>
          <t>https://www.google.com/maps/dir/?api=1&amp;origin=38.202975%2C26.821051&amp;destination=38.194921%2C26.835212&amp;travelmode=driving</t>
        </is>
      </c>
      <c r="E610" s="131" t="inlineStr">
        <is>
          <t>Evet</t>
        </is>
      </c>
      <c r="F610" s="131" t="inlineStr">
        <is>
          <t>SEFERİHİSAR</t>
        </is>
      </c>
      <c r="G610" s="131" t="n">
        <v>1.5</v>
      </c>
      <c r="H610" s="131" t="inlineStr">
        <is>
          <t>https://www.google.com/maps/dir/?api=1&amp;origin=38.202975%2C26.821051&amp;destination=38.194921%2C26.835212&amp;travelmode=driving</t>
        </is>
      </c>
      <c r="I610" s="131" t="inlineStr">
        <is>
          <t>NARLIDERE</t>
        </is>
      </c>
      <c r="J610" s="131" t="n">
        <v>26.6</v>
      </c>
      <c r="K610" s="131" t="inlineStr">
        <is>
          <t>https://www.google.com/maps/dir/?api=1&amp;origin=38.202975%2C26.821051&amp;destination=38.392816%2C27.006006&amp;travelmode=driving</t>
        </is>
      </c>
      <c r="L610" s="131" t="inlineStr">
        <is>
          <t>MENDERES</t>
        </is>
      </c>
      <c r="M610" s="131" t="n">
        <v>27.4</v>
      </c>
      <c r="N610" s="131" t="inlineStr">
        <is>
          <t>https://www.google.com/maps/dir/?api=1&amp;origin=38.202975%2C26.821051&amp;destination=38.260463%2C27.125587&amp;travelmode=driving</t>
        </is>
      </c>
      <c r="O610" s="131" t="inlineStr">
        <is>
          <t>Dummy - değiştiriniz</t>
        </is>
      </c>
    </row>
    <row r="611" ht="15" customHeight="1" s="113">
      <c r="A611" s="131" t="inlineStr">
        <is>
          <t>MEHMET EMİN ÖZDEMİR</t>
        </is>
      </c>
      <c r="B611" s="131" t="inlineStr">
        <is>
          <t>SEFERİHİSAR</t>
        </is>
      </c>
      <c r="C611" s="131" t="n">
        <v>2.1</v>
      </c>
      <c r="D611" s="131" t="inlineStr">
        <is>
          <t>https://www.google.com/maps/dir/?api=1&amp;origin=38.194233%2C26.859532&amp;destination=38.194921%2C26.835212&amp;travelmode=driving</t>
        </is>
      </c>
      <c r="E611" s="131" t="inlineStr">
        <is>
          <t>Evet</t>
        </is>
      </c>
      <c r="F611" s="131" t="inlineStr">
        <is>
          <t>SEFERİHİSAR</t>
        </is>
      </c>
      <c r="G611" s="131" t="n">
        <v>2.1</v>
      </c>
      <c r="H611" s="131" t="inlineStr">
        <is>
          <t>https://www.google.com/maps/dir/?api=1&amp;origin=38.194233%2C26.859532&amp;destination=38.194921%2C26.835212&amp;travelmode=driving</t>
        </is>
      </c>
      <c r="I611" s="131" t="inlineStr">
        <is>
          <t>MENDERES</t>
        </is>
      </c>
      <c r="J611" s="131" t="n">
        <v>24.4</v>
      </c>
      <c r="K611" s="131" t="inlineStr">
        <is>
          <t>https://www.google.com/maps/dir/?api=1&amp;origin=38.194233%2C26.859532&amp;destination=38.260463%2C27.125587&amp;travelmode=driving</t>
        </is>
      </c>
      <c r="L611" s="131" t="inlineStr">
        <is>
          <t>NARLIDERE</t>
        </is>
      </c>
      <c r="M611" s="131" t="n">
        <v>25.5</v>
      </c>
      <c r="N611" s="131" t="inlineStr">
        <is>
          <t>https://www.google.com/maps/dir/?api=1&amp;origin=38.194233%2C26.859532&amp;destination=38.392816%2C27.006006&amp;travelmode=driving</t>
        </is>
      </c>
      <c r="O611" s="131" t="inlineStr">
        <is>
          <t>Dummy - değiştiriniz</t>
        </is>
      </c>
    </row>
    <row r="612" ht="15" customHeight="1" s="113">
      <c r="A612" s="131" t="inlineStr">
        <is>
          <t>MİKAİL DOĞMUŞ</t>
        </is>
      </c>
      <c r="B612" s="131" t="inlineStr">
        <is>
          <t>SEFERİHİSAR</t>
        </is>
      </c>
      <c r="C612" s="131" t="n">
        <v>3.1</v>
      </c>
      <c r="D612" s="131" t="inlineStr">
        <is>
          <t>https://www.google.com/maps/dir/?api=1&amp;origin=38.215687%2C26.81075&amp;destination=38.194921%2C26.835212&amp;travelmode=driving</t>
        </is>
      </c>
      <c r="E612" s="131" t="inlineStr">
        <is>
          <t>Evet</t>
        </is>
      </c>
      <c r="F612" s="131" t="inlineStr">
        <is>
          <t>SEFERİHİSAR</t>
        </is>
      </c>
      <c r="G612" s="131" t="n">
        <v>3.1</v>
      </c>
      <c r="H612" s="131" t="inlineStr">
        <is>
          <t>https://www.google.com/maps/dir/?api=1&amp;origin=38.215687%2C26.81075&amp;destination=38.194921%2C26.835212&amp;travelmode=driving</t>
        </is>
      </c>
      <c r="I612" s="131" t="inlineStr">
        <is>
          <t>NARLIDERE</t>
        </is>
      </c>
      <c r="J612" s="131" t="n">
        <v>26</v>
      </c>
      <c r="K612" s="131" t="inlineStr">
        <is>
          <t>https://www.google.com/maps/dir/?api=1&amp;origin=38.215687%2C26.81075&amp;destination=38.392816%2C27.006006&amp;travelmode=driving</t>
        </is>
      </c>
      <c r="L612" s="131" t="inlineStr">
        <is>
          <t>MENDERES</t>
        </is>
      </c>
      <c r="M612" s="131" t="n">
        <v>27.9</v>
      </c>
      <c r="N612" s="131" t="inlineStr">
        <is>
          <t>https://www.google.com/maps/dir/?api=1&amp;origin=38.215687%2C26.81075&amp;destination=38.260463%2C27.125587&amp;travelmode=driving</t>
        </is>
      </c>
      <c r="O612" s="131" t="inlineStr">
        <is>
          <t>Dummy - değiştiriniz</t>
        </is>
      </c>
    </row>
    <row r="613" ht="15" customHeight="1" s="113">
      <c r="A613" s="131" t="inlineStr">
        <is>
          <t>BUSE PAKER</t>
        </is>
      </c>
      <c r="B613" s="131" t="inlineStr">
        <is>
          <t>KARŞIYAKA-2</t>
        </is>
      </c>
      <c r="C613" s="131" t="n">
        <v>1.3</v>
      </c>
      <c r="D613" s="131" t="inlineStr">
        <is>
          <t>https://www.google.com/maps/dir/?api=1&amp;origin=38.47%2C27.100486&amp;destination=38.474585%2C27.113885&amp;travelmode=driving</t>
        </is>
      </c>
      <c r="E613" s="131" t="inlineStr">
        <is>
          <t>Hayır</t>
        </is>
      </c>
      <c r="F613" s="131" t="inlineStr">
        <is>
          <t>DEDEBAŞI</t>
        </is>
      </c>
      <c r="G613" s="131" t="n">
        <v>0.7</v>
      </c>
      <c r="H613" s="131" t="inlineStr">
        <is>
          <t>https://www.google.com/maps/dir/?api=1&amp;origin=38.47%2C27.100486&amp;destination=38.470404%2C27.108413&amp;travelmode=driving</t>
        </is>
      </c>
      <c r="I613" s="131" t="inlineStr">
        <is>
          <t>KARŞIYAKA-1</t>
        </is>
      </c>
      <c r="J613" s="131" t="n">
        <v>1.1</v>
      </c>
      <c r="K613" s="131" t="inlineStr">
        <is>
          <t>https://www.google.com/maps/dir/?api=1&amp;origin=38.47%2C27.100486&amp;destination=38.465171%2C27.111266&amp;travelmode=driving</t>
        </is>
      </c>
      <c r="L613" s="131" t="inlineStr">
        <is>
          <t>KARŞIYAKA-2</t>
        </is>
      </c>
      <c r="M613" s="131" t="n">
        <v>1.3</v>
      </c>
      <c r="N613" s="131" t="inlineStr">
        <is>
          <t>https://www.google.com/maps/dir/?api=1&amp;origin=38.47%2C27.100486&amp;destination=38.474585%2C27.113885&amp;travelmode=driving</t>
        </is>
      </c>
      <c r="O613" s="131" t="inlineStr">
        <is>
          <t>Dummy - değiştiriniz</t>
        </is>
      </c>
    </row>
    <row r="614" ht="15" customHeight="1" s="113">
      <c r="A614" s="131" t="inlineStr">
        <is>
          <t>MELİKE PINAR</t>
        </is>
      </c>
      <c r="B614" s="131" t="inlineStr">
        <is>
          <t>OSMANGAZİ</t>
        </is>
      </c>
      <c r="C614" s="131" t="n">
        <v>3.6</v>
      </c>
      <c r="D614" s="131" t="inlineStr">
        <is>
          <t>https://www.google.com/maps/dir/?api=1&amp;origin=38.43509%2C27.211101&amp;destination=38.464877%2C27.194834&amp;travelmode=driving</t>
        </is>
      </c>
      <c r="E614" s="131" t="inlineStr">
        <is>
          <t>Hayır</t>
        </is>
      </c>
      <c r="F614" s="131" t="inlineStr">
        <is>
          <t>YEŞİLOVA</t>
        </is>
      </c>
      <c r="G614" s="131" t="n">
        <v>0.4</v>
      </c>
      <c r="H614" s="131" t="inlineStr">
        <is>
          <t>https://www.google.com/maps/dir/?api=1&amp;origin=38.43509%2C27.211101&amp;destination=38.436005%2C27.206807&amp;travelmode=driving</t>
        </is>
      </c>
      <c r="I614" s="131" t="inlineStr">
        <is>
          <t>ÇAMDİBİ</t>
        </is>
      </c>
      <c r="J614" s="131" t="n">
        <v>1.4</v>
      </c>
      <c r="K614" s="131" t="inlineStr">
        <is>
          <t>https://www.google.com/maps/dir/?api=1&amp;origin=38.43509%2C27.211101&amp;destination=38.438109%2C27.19608&amp;travelmode=driving</t>
        </is>
      </c>
      <c r="L614" s="131" t="inlineStr">
        <is>
          <t>OSMANGAZİ</t>
        </is>
      </c>
      <c r="M614" s="131" t="n">
        <v>3.6</v>
      </c>
      <c r="N614" s="131" t="inlineStr">
        <is>
          <t>https://www.google.com/maps/dir/?api=1&amp;origin=38.43509%2C27.211101&amp;destination=38.464877%2C27.194834&amp;travelmode=driving</t>
        </is>
      </c>
      <c r="O614" s="131" t="inlineStr">
        <is>
          <t>Dummy - değiştiriniz</t>
        </is>
      </c>
    </row>
    <row r="615" ht="15" customHeight="1" s="113">
      <c r="A615" s="131" t="inlineStr">
        <is>
          <t>RÜMEYSA BİLİK</t>
        </is>
      </c>
      <c r="B615" s="131" t="inlineStr">
        <is>
          <t>TORBALI 4</t>
        </is>
      </c>
      <c r="C615" s="131" t="n">
        <v>1.5</v>
      </c>
      <c r="D615" s="131" t="inlineStr">
        <is>
          <t>https://www.google.com/maps/dir/?api=1&amp;origin=38.159884%2C27.33891&amp;destination=38.151657%2C27.353193&amp;travelmode=driving</t>
        </is>
      </c>
      <c r="E615" s="131" t="inlineStr">
        <is>
          <t>Evet</t>
        </is>
      </c>
      <c r="F615" s="131" t="inlineStr">
        <is>
          <t>TORBALI 4</t>
        </is>
      </c>
      <c r="G615" s="131" t="n">
        <v>1.5</v>
      </c>
      <c r="H615" s="131" t="inlineStr">
        <is>
          <t>https://www.google.com/maps/dir/?api=1&amp;origin=38.159884%2C27.33891&amp;destination=38.151657%2C27.353193&amp;travelmode=driving</t>
        </is>
      </c>
      <c r="I615" s="131" t="inlineStr">
        <is>
          <t>TORBALI 5</t>
        </is>
      </c>
      <c r="J615" s="131" t="n">
        <v>1.6</v>
      </c>
      <c r="K615" s="131" t="inlineStr">
        <is>
          <t>https://www.google.com/maps/dir/?api=1&amp;origin=38.159884%2C27.33891&amp;destination=38.171353%2C27.349829&amp;travelmode=driving</t>
        </is>
      </c>
      <c r="L615" s="131" t="inlineStr">
        <is>
          <t>TORBALI 2</t>
        </is>
      </c>
      <c r="M615" s="131" t="n">
        <v>1.6</v>
      </c>
      <c r="N615" s="131" t="inlineStr">
        <is>
          <t>https://www.google.com/maps/dir/?api=1&amp;origin=38.159884%2C27.33891&amp;destination=38.164664%2C27.356116&amp;travelmode=driving</t>
        </is>
      </c>
      <c r="O615" s="131" t="inlineStr">
        <is>
          <t>Dummy - değiştiriniz</t>
        </is>
      </c>
    </row>
    <row r="616" ht="15" customHeight="1" s="113">
      <c r="A616" s="131" t="inlineStr">
        <is>
          <t>İLKNUR ULUAĞAÇ</t>
        </is>
      </c>
      <c r="B616" s="131" t="inlineStr">
        <is>
          <t>TORBALI 4</t>
        </is>
      </c>
      <c r="C616" s="131" t="n">
        <v>1.6</v>
      </c>
      <c r="D616" s="131" t="inlineStr">
        <is>
          <t>https://www.google.com/maps/dir/?api=1&amp;origin=38.166131%2C27.356294&amp;destination=38.151657%2C27.353193&amp;travelmode=driving</t>
        </is>
      </c>
      <c r="E616" s="131" t="inlineStr">
        <is>
          <t>Hayır</t>
        </is>
      </c>
      <c r="F616" s="131" t="inlineStr">
        <is>
          <t>TORBALI 2</t>
        </is>
      </c>
      <c r="G616" s="131" t="n">
        <v>0.2</v>
      </c>
      <c r="H616" s="131" t="inlineStr">
        <is>
          <t>https://www.google.com/maps/dir/?api=1&amp;origin=38.166131%2C27.356294&amp;destination=38.164664%2C27.356116&amp;travelmode=driving</t>
        </is>
      </c>
      <c r="I616" s="131" t="inlineStr">
        <is>
          <t>TORBALI 5</t>
        </is>
      </c>
      <c r="J616" s="131" t="n">
        <v>0.8</v>
      </c>
      <c r="K616" s="131" t="inlineStr">
        <is>
          <t>https://www.google.com/maps/dir/?api=1&amp;origin=38.166131%2C27.356294&amp;destination=38.171353%2C27.349829&amp;travelmode=driving</t>
        </is>
      </c>
      <c r="L616" s="131" t="inlineStr">
        <is>
          <t>TORBALI 1</t>
        </is>
      </c>
      <c r="M616" s="131" t="n">
        <v>1.3</v>
      </c>
      <c r="N616" s="131" t="inlineStr">
        <is>
          <t>https://www.google.com/maps/dir/?api=1&amp;origin=38.166131%2C27.356294&amp;destination=38.154917%2C27.36151&amp;travelmode=driving</t>
        </is>
      </c>
      <c r="O616" s="131" t="inlineStr">
        <is>
          <t>Dummy - değiştiriniz</t>
        </is>
      </c>
    </row>
    <row r="617" ht="15" customHeight="1" s="113">
      <c r="A617" s="131" t="inlineStr">
        <is>
          <t>ADEM EROĞLU</t>
        </is>
      </c>
      <c r="B617" s="131" t="inlineStr">
        <is>
          <t>YEŞİLOVA</t>
        </is>
      </c>
      <c r="C617" s="131" t="n">
        <v>1.4</v>
      </c>
      <c r="D617" s="131" t="inlineStr">
        <is>
          <t>https://www.google.com/maps/dir/?api=1&amp;origin=38.446005%2C27.216807&amp;destination=38.436005%2C27.206807&amp;travelmode=driving</t>
        </is>
      </c>
      <c r="E617" s="131" t="inlineStr">
        <is>
          <t>Evet</t>
        </is>
      </c>
      <c r="F617" s="131" t="inlineStr">
        <is>
          <t>YEŞİLOVA</t>
        </is>
      </c>
      <c r="G617" s="131" t="n">
        <v>1.4</v>
      </c>
      <c r="H617" s="131" t="inlineStr">
        <is>
          <t>https://www.google.com/maps/dir/?api=1&amp;origin=38.446005%2C27.216807&amp;destination=38.436005%2C27.206807&amp;travelmode=driving</t>
        </is>
      </c>
      <c r="I617" s="131" t="inlineStr">
        <is>
          <t>ÇAMDİBİ</t>
        </is>
      </c>
      <c r="J617" s="131" t="n">
        <v>2</v>
      </c>
      <c r="K617" s="131" t="inlineStr">
        <is>
          <t>https://www.google.com/maps/dir/?api=1&amp;origin=38.446005%2C27.216807&amp;destination=38.438109%2C27.19608&amp;travelmode=driving</t>
        </is>
      </c>
      <c r="L617" s="131" t="inlineStr">
        <is>
          <t>OSMANGAZİ</t>
        </is>
      </c>
      <c r="M617" s="131" t="n">
        <v>2.8</v>
      </c>
      <c r="N617" s="131" t="inlineStr">
        <is>
          <t>https://www.google.com/maps/dir/?api=1&amp;origin=38.446005%2C27.216807&amp;destination=38.464877%2C27.194834&amp;travelmode=driving</t>
        </is>
      </c>
      <c r="O617" s="131" t="inlineStr">
        <is>
          <t>Dummy - değiştiriniz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L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4" customWidth="1" style="112" min="1" max="1"/>
    <col width="20" customWidth="1" style="112" min="2" max="2"/>
    <col width="14" customWidth="1" style="112" min="3" max="3"/>
    <col width="16" customWidth="1" style="112" min="4" max="4"/>
    <col width="18" customWidth="1" style="112" min="5" max="5"/>
    <col width="14" customWidth="1" style="112" min="6" max="6"/>
    <col width="16" customWidth="1" style="112" min="7" max="7"/>
    <col width="14" customWidth="1" style="112" min="8" max="8"/>
    <col width="22" customWidth="1" style="112" min="9" max="9"/>
    <col width="32" customWidth="1" style="112" min="10" max="10"/>
    <col width="22" customWidth="1" style="112" min="11" max="11"/>
    <col width="32" customWidth="1" style="112" min="12" max="12"/>
  </cols>
  <sheetData>
    <row r="1" ht="15" customHeight="1" s="113">
      <c r="A1" s="164" t="inlineStr">
        <is>
          <t>Kaynak PersonelID</t>
        </is>
      </c>
      <c r="B1" s="164" t="inlineStr">
        <is>
          <t>Kaynak İsim Soyisim</t>
        </is>
      </c>
      <c r="C1" s="164" t="inlineStr">
        <is>
          <t>Kaynak MağazaID</t>
        </is>
      </c>
      <c r="D1" s="164" t="inlineStr">
        <is>
          <t>Kaynak Mağaza</t>
        </is>
      </c>
      <c r="E1" s="164" t="inlineStr">
        <is>
          <t>Unvan</t>
        </is>
      </c>
      <c r="F1" s="164" t="inlineStr">
        <is>
          <t>Hedef MağazaID</t>
        </is>
      </c>
      <c r="G1" s="164" t="inlineStr">
        <is>
          <t>Hedef Mağaza</t>
        </is>
      </c>
      <c r="H1" s="164" t="inlineStr">
        <is>
          <t>Hedef Eksik Sayısı</t>
        </is>
      </c>
      <c r="I1" s="164" t="inlineStr">
        <is>
          <t>Mağazalar Arası Mesafe (km)</t>
        </is>
      </c>
      <c r="J1" s="164" t="inlineStr">
        <is>
          <t>Mağazalar Arası Google Maps Rota</t>
        </is>
      </c>
      <c r="K1" s="164" t="inlineStr">
        <is>
          <t>Ev-Hedef Mağaza Mesafesi (km)</t>
        </is>
      </c>
      <c r="L1" s="164" t="inlineStr">
        <is>
          <t>Ev-Hedef Mağaza Google Maps Rota</t>
        </is>
      </c>
    </row>
    <row r="2" ht="15" customHeight="1" s="113">
      <c r="A2" s="131" t="inlineStr">
        <is>
          <t>P0090</t>
        </is>
      </c>
      <c r="B2" s="131" t="inlineStr">
        <is>
          <t>CHEMEN ANNAYEVA</t>
        </is>
      </c>
      <c r="C2" s="131" t="inlineStr">
        <is>
          <t>M049</t>
        </is>
      </c>
      <c r="D2" s="131" t="inlineStr">
        <is>
          <t>ÖZDERE</t>
        </is>
      </c>
      <c r="E2" s="131" t="inlineStr">
        <is>
          <t>REYON GÖREVLİSİ</t>
        </is>
      </c>
      <c r="F2" s="131" t="inlineStr">
        <is>
          <t>M008</t>
        </is>
      </c>
      <c r="G2" s="131" t="inlineStr">
        <is>
          <t>AYRANCILAR</t>
        </is>
      </c>
      <c r="H2" s="131" t="n">
        <v>1</v>
      </c>
      <c r="I2" s="131" t="n">
        <v>29.4</v>
      </c>
      <c r="J2" s="131" t="inlineStr">
        <is>
          <t>https://www.google.com/maps/dir/?api=1&amp;origin=38.021894%2C27.092563&amp;destination=38.240289%2C27.281412&amp;travelmode=driving</t>
        </is>
      </c>
      <c r="K2" s="131" t="n">
        <v>20</v>
      </c>
      <c r="L2" s="131" t="inlineStr">
        <is>
          <t>https://www.google.com/maps/dir/?api=1&amp;origin=38.367111%2C27.118648&amp;destination=38.240289%2C27.281412&amp;travelmode=driving</t>
        </is>
      </c>
    </row>
    <row r="3" ht="15" customHeight="1" s="113">
      <c r="A3" s="131" t="inlineStr">
        <is>
          <t>P0090</t>
        </is>
      </c>
      <c r="B3" s="131" t="inlineStr">
        <is>
          <t>CHEMEN ANNAYEVA</t>
        </is>
      </c>
      <c r="C3" s="131" t="inlineStr">
        <is>
          <t>M049</t>
        </is>
      </c>
      <c r="D3" s="131" t="inlineStr">
        <is>
          <t>ÖZDERE</t>
        </is>
      </c>
      <c r="E3" s="131" t="inlineStr">
        <is>
          <t>REYON GÖREVLİSİ</t>
        </is>
      </c>
      <c r="F3" s="131" t="inlineStr">
        <is>
          <t>M020</t>
        </is>
      </c>
      <c r="G3" s="131" t="inlineStr">
        <is>
          <t>GAZİEMİR-6</t>
        </is>
      </c>
      <c r="H3" s="131" t="n">
        <v>1</v>
      </c>
      <c r="I3" s="131" t="n">
        <v>33</v>
      </c>
      <c r="J3" s="131" t="inlineStr">
        <is>
          <t>https://www.google.com/maps/dir/?api=1&amp;origin=38.021894%2C27.092563&amp;destination=38.317553%2C27.130542&amp;travelmode=driving</t>
        </is>
      </c>
      <c r="K3" s="131" t="n">
        <v>5.6</v>
      </c>
      <c r="L3" s="131" t="inlineStr">
        <is>
          <t>https://www.google.com/maps/dir/?api=1&amp;origin=38.367111%2C27.118648&amp;destination=38.317553%2C27.130542&amp;travelmode=driving</t>
        </is>
      </c>
    </row>
    <row r="4" ht="15" customHeight="1" s="113">
      <c r="A4" s="131" t="inlineStr">
        <is>
          <t>P0090</t>
        </is>
      </c>
      <c r="B4" s="131" t="inlineStr">
        <is>
          <t>CHEMEN ANNAYEVA</t>
        </is>
      </c>
      <c r="C4" s="131" t="inlineStr">
        <is>
          <t>M049</t>
        </is>
      </c>
      <c r="D4" s="131" t="inlineStr">
        <is>
          <t>ÖZDERE</t>
        </is>
      </c>
      <c r="E4" s="131" t="inlineStr">
        <is>
          <t>REYON GÖREVLİSİ</t>
        </is>
      </c>
      <c r="F4" s="131" t="inlineStr">
        <is>
          <t>M023</t>
        </is>
      </c>
      <c r="G4" s="131" t="inlineStr">
        <is>
          <t>GÖZTEPE</t>
        </is>
      </c>
      <c r="H4" s="131" t="n">
        <v>1</v>
      </c>
      <c r="I4" s="131" t="n">
        <v>42.2</v>
      </c>
      <c r="J4" s="131" t="inlineStr">
        <is>
          <t>https://www.google.com/maps/dir/?api=1&amp;origin=38.021894%2C27.092563&amp;destination=38.401328%2C27.093267&amp;travelmode=driving</t>
        </is>
      </c>
      <c r="K4" s="131" t="n">
        <v>4.4</v>
      </c>
      <c r="L4" s="131" t="inlineStr">
        <is>
          <t>https://www.google.com/maps/dir/?api=1&amp;origin=38.367111%2C27.118648&amp;destination=38.401328%2C27.093267&amp;travelmode=driving</t>
        </is>
      </c>
    </row>
    <row r="5" ht="15" customHeight="1" s="113">
      <c r="A5" s="131" t="inlineStr">
        <is>
          <t>P0090</t>
        </is>
      </c>
      <c r="B5" s="131" t="inlineStr">
        <is>
          <t>CHEMEN ANNAYEVA</t>
        </is>
      </c>
      <c r="C5" s="131" t="inlineStr">
        <is>
          <t>M049</t>
        </is>
      </c>
      <c r="D5" s="131" t="inlineStr">
        <is>
          <t>ÖZDERE</t>
        </is>
      </c>
      <c r="E5" s="131" t="inlineStr">
        <is>
          <t>REYON GÖREVLİSİ</t>
        </is>
      </c>
      <c r="F5" s="131" t="inlineStr">
        <is>
          <t>M044</t>
        </is>
      </c>
      <c r="G5" s="131" t="inlineStr">
        <is>
          <t>YEŞİLOVA</t>
        </is>
      </c>
      <c r="H5" s="131" t="n">
        <v>1</v>
      </c>
      <c r="I5" s="131" t="n">
        <v>47.1</v>
      </c>
      <c r="J5" s="131" t="inlineStr">
        <is>
          <t>https://www.google.com/maps/dir/?api=1&amp;origin=38.021894%2C27.092563&amp;destination=38.436005%2C27.206807&amp;travelmode=driving</t>
        </is>
      </c>
      <c r="K5" s="131" t="n">
        <v>10.8</v>
      </c>
      <c r="L5" s="131" t="inlineStr">
        <is>
          <t>https://www.google.com/maps/dir/?api=1&amp;origin=38.367111%2C27.118648&amp;destination=38.436005%2C27.206807&amp;travelmode=driving</t>
        </is>
      </c>
    </row>
    <row r="6" ht="15" customHeight="1" s="113">
      <c r="A6" s="131" t="inlineStr">
        <is>
          <t>P0090</t>
        </is>
      </c>
      <c r="B6" s="131" t="inlineStr">
        <is>
          <t>CHEMEN ANNAYEVA</t>
        </is>
      </c>
      <c r="C6" s="131" t="inlineStr">
        <is>
          <t>M049</t>
        </is>
      </c>
      <c r="D6" s="131" t="inlineStr">
        <is>
          <t>ÖZDERE</t>
        </is>
      </c>
      <c r="E6" s="131" t="inlineStr">
        <is>
          <t>REYON GÖREVLİSİ</t>
        </is>
      </c>
      <c r="F6" s="131" t="inlineStr">
        <is>
          <t>M046</t>
        </is>
      </c>
      <c r="G6" s="131" t="inlineStr">
        <is>
          <t>ÇAMDİBİ</t>
        </is>
      </c>
      <c r="H6" s="131" t="n">
        <v>1</v>
      </c>
      <c r="I6" s="131" t="n">
        <v>47.2</v>
      </c>
      <c r="J6" s="131" t="inlineStr">
        <is>
          <t>https://www.google.com/maps/dir/?api=1&amp;origin=38.021894%2C27.092563&amp;destination=38.438109%2C27.19608&amp;travelmode=driving</t>
        </is>
      </c>
      <c r="K6" s="131" t="n">
        <v>10.4</v>
      </c>
      <c r="L6" s="131" t="inlineStr">
        <is>
          <t>https://www.google.com/maps/dir/?api=1&amp;origin=38.367111%2C27.118648&amp;destination=38.438109%2C27.19608&amp;travelmode=driving</t>
        </is>
      </c>
    </row>
    <row r="7" ht="15" customHeight="1" s="113">
      <c r="A7" s="131" t="inlineStr">
        <is>
          <t>P0090</t>
        </is>
      </c>
      <c r="B7" s="131" t="inlineStr">
        <is>
          <t>CHEMEN ANNAYEVA</t>
        </is>
      </c>
      <c r="C7" s="131" t="inlineStr">
        <is>
          <t>M049</t>
        </is>
      </c>
      <c r="D7" s="131" t="inlineStr">
        <is>
          <t>ÖZDERE</t>
        </is>
      </c>
      <c r="E7" s="131" t="inlineStr">
        <is>
          <t>REYON GÖREVLİSİ</t>
        </is>
      </c>
      <c r="F7" s="131" t="inlineStr">
        <is>
          <t>M026</t>
        </is>
      </c>
      <c r="G7" s="131" t="inlineStr">
        <is>
          <t>HARMANDALI</t>
        </is>
      </c>
      <c r="H7" s="131" t="n">
        <v>1</v>
      </c>
      <c r="I7" s="131" t="n">
        <v>55.5</v>
      </c>
      <c r="J7" s="131" t="inlineStr">
        <is>
          <t>https://www.google.com/maps/dir/?api=1&amp;origin=38.021894%2C27.092563&amp;destination=38.519644%2C27.041157&amp;travelmode=driving</t>
        </is>
      </c>
      <c r="K7" s="131" t="n">
        <v>18.3</v>
      </c>
      <c r="L7" s="131" t="inlineStr">
        <is>
          <t>https://www.google.com/maps/dir/?api=1&amp;origin=38.367111%2C27.118648&amp;destination=38.519644%2C27.041157&amp;travelmode=driving</t>
        </is>
      </c>
    </row>
    <row r="8" ht="15" customHeight="1" s="113">
      <c r="A8" s="131" t="inlineStr">
        <is>
          <t>P0143</t>
        </is>
      </c>
      <c r="B8" s="131" t="inlineStr">
        <is>
          <t>SHAHZODA SHATLYKOVA</t>
        </is>
      </c>
      <c r="C8" s="131" t="inlineStr">
        <is>
          <t>M018</t>
        </is>
      </c>
      <c r="D8" s="131" t="inlineStr">
        <is>
          <t>GAZİEMİR-4</t>
        </is>
      </c>
      <c r="E8" s="131" t="inlineStr">
        <is>
          <t>ŞARKÜTERİ</t>
        </is>
      </c>
      <c r="F8" s="131" t="inlineStr">
        <is>
          <t>M015</t>
        </is>
      </c>
      <c r="G8" s="131" t="inlineStr">
        <is>
          <t>GAZİEMİR-1</t>
        </is>
      </c>
      <c r="H8" s="131" t="n">
        <v>1</v>
      </c>
      <c r="I8" s="131" t="n">
        <v>0.3</v>
      </c>
      <c r="J8" s="131" t="inlineStr">
        <is>
          <t>https://www.google.com/maps/dir/?api=1&amp;origin=38.323481%2C27.129036&amp;destination=38.32574%2C27.131725&amp;travelmode=driving</t>
        </is>
      </c>
      <c r="K8" s="131" t="n">
        <v>19.2</v>
      </c>
      <c r="L8" s="131" t="inlineStr">
        <is>
          <t>https://www.google.com/maps/dir/?api=1&amp;origin=38.396%2C27.333&amp;destination=38.32574%2C27.131725&amp;travelmode=driving</t>
        </is>
      </c>
    </row>
    <row r="9" ht="15" customHeight="1" s="113">
      <c r="A9" s="131" t="inlineStr">
        <is>
          <t>P0153</t>
        </is>
      </c>
      <c r="B9" s="131" t="inlineStr">
        <is>
          <t>CEM BAKİ KONDU</t>
        </is>
      </c>
      <c r="C9" s="131" t="inlineStr">
        <is>
          <t>M019</t>
        </is>
      </c>
      <c r="D9" s="131" t="inlineStr">
        <is>
          <t>GAZİEMİR-5</t>
        </is>
      </c>
      <c r="E9" s="131" t="inlineStr">
        <is>
          <t>REYON GÖREVLİSİ</t>
        </is>
      </c>
      <c r="F9" s="131" t="inlineStr">
        <is>
          <t>M020</t>
        </is>
      </c>
      <c r="G9" s="131" t="inlineStr">
        <is>
          <t>GAZİEMİR-6</t>
        </is>
      </c>
      <c r="H9" s="131" t="n">
        <v>1</v>
      </c>
      <c r="I9" s="131" t="n">
        <v>1.5</v>
      </c>
      <c r="J9" s="131" t="inlineStr">
        <is>
          <t>https://www.google.com/maps/dir/?api=1&amp;origin=38.3283%2C27.11964&amp;destination=38.317553%2C27.130542&amp;travelmode=driving</t>
        </is>
      </c>
      <c r="K9" s="131" t="n">
        <v>0.4</v>
      </c>
      <c r="L9" s="131" t="inlineStr">
        <is>
          <t>https://www.google.com/maps/dir/?api=1&amp;origin=38.320796%2C27.129261&amp;destination=38.317553%2C27.130542&amp;travelmode=driving</t>
        </is>
      </c>
    </row>
    <row r="10" ht="15" customHeight="1" s="113">
      <c r="A10" s="131" t="inlineStr">
        <is>
          <t>P0153</t>
        </is>
      </c>
      <c r="B10" s="131" t="inlineStr">
        <is>
          <t>CEM BAKİ KONDU</t>
        </is>
      </c>
      <c r="C10" s="131" t="inlineStr">
        <is>
          <t>M019</t>
        </is>
      </c>
      <c r="D10" s="131" t="inlineStr">
        <is>
          <t>GAZİEMİR-5</t>
        </is>
      </c>
      <c r="E10" s="131" t="inlineStr">
        <is>
          <t>REYON GÖREVLİSİ</t>
        </is>
      </c>
      <c r="F10" s="131" t="inlineStr">
        <is>
          <t>M023</t>
        </is>
      </c>
      <c r="G10" s="131" t="inlineStr">
        <is>
          <t>GÖZTEPE</t>
        </is>
      </c>
      <c r="H10" s="131" t="n">
        <v>1</v>
      </c>
      <c r="I10" s="131" t="n">
        <v>8.4</v>
      </c>
      <c r="J10" s="131" t="inlineStr">
        <is>
          <t>https://www.google.com/maps/dir/?api=1&amp;origin=38.3283%2C27.11964&amp;destination=38.401328%2C27.093267&amp;travelmode=driving</t>
        </is>
      </c>
      <c r="K10" s="131" t="n">
        <v>9.5</v>
      </c>
      <c r="L10" s="131" t="inlineStr">
        <is>
          <t>https://www.google.com/maps/dir/?api=1&amp;origin=38.320796%2C27.129261&amp;destination=38.401328%2C27.093267&amp;travelmode=driving</t>
        </is>
      </c>
    </row>
    <row r="11" ht="15" customHeight="1" s="113">
      <c r="A11" s="131" t="inlineStr">
        <is>
          <t>P0153</t>
        </is>
      </c>
      <c r="B11" s="131" t="inlineStr">
        <is>
          <t>CEM BAKİ KONDU</t>
        </is>
      </c>
      <c r="C11" s="131" t="inlineStr">
        <is>
          <t>M019</t>
        </is>
      </c>
      <c r="D11" s="131" t="inlineStr">
        <is>
          <t>GAZİEMİR-5</t>
        </is>
      </c>
      <c r="E11" s="131" t="inlineStr">
        <is>
          <t>REYON GÖREVLİSİ</t>
        </is>
      </c>
      <c r="F11" s="131" t="inlineStr">
        <is>
          <t>M046</t>
        </is>
      </c>
      <c r="G11" s="131" t="inlineStr">
        <is>
          <t>ÇAMDİBİ</t>
        </is>
      </c>
      <c r="H11" s="131" t="n">
        <v>1</v>
      </c>
      <c r="I11" s="131" t="n">
        <v>13.9</v>
      </c>
      <c r="J11" s="131" t="inlineStr">
        <is>
          <t>https://www.google.com/maps/dir/?api=1&amp;origin=38.3283%2C27.11964&amp;destination=38.438109%2C27.19608&amp;travelmode=driving</t>
        </is>
      </c>
      <c r="K11" s="131" t="n">
        <v>14.3</v>
      </c>
      <c r="L11" s="131" t="inlineStr">
        <is>
          <t>https://www.google.com/maps/dir/?api=1&amp;origin=38.320796%2C27.129261&amp;destination=38.438109%2C27.19608&amp;travelmode=driving</t>
        </is>
      </c>
    </row>
    <row r="12" ht="15" customHeight="1" s="113">
      <c r="A12" s="131" t="inlineStr">
        <is>
          <t>P0153</t>
        </is>
      </c>
      <c r="B12" s="131" t="inlineStr">
        <is>
          <t>CEM BAKİ KONDU</t>
        </is>
      </c>
      <c r="C12" s="131" t="inlineStr">
        <is>
          <t>M019</t>
        </is>
      </c>
      <c r="D12" s="131" t="inlineStr">
        <is>
          <t>GAZİEMİR-5</t>
        </is>
      </c>
      <c r="E12" s="131" t="inlineStr">
        <is>
          <t>REYON GÖREVLİSİ</t>
        </is>
      </c>
      <c r="F12" s="131" t="inlineStr">
        <is>
          <t>M044</t>
        </is>
      </c>
      <c r="G12" s="131" t="inlineStr">
        <is>
          <t>YEŞİLOVA</t>
        </is>
      </c>
      <c r="H12" s="131" t="n">
        <v>1</v>
      </c>
      <c r="I12" s="131" t="n">
        <v>14.2</v>
      </c>
      <c r="J12" s="131" t="inlineStr">
        <is>
          <t>https://www.google.com/maps/dir/?api=1&amp;origin=38.3283%2C27.11964&amp;destination=38.436005%2C27.206807&amp;travelmode=driving</t>
        </is>
      </c>
      <c r="K12" s="131" t="n">
        <v>14.5</v>
      </c>
      <c r="L12" s="131" t="inlineStr">
        <is>
          <t>https://www.google.com/maps/dir/?api=1&amp;origin=38.320796%2C27.129261&amp;destination=38.436005%2C27.206807&amp;travelmode=driving</t>
        </is>
      </c>
    </row>
    <row r="13" ht="15" customHeight="1" s="113">
      <c r="A13" s="131" t="inlineStr">
        <is>
          <t>P0153</t>
        </is>
      </c>
      <c r="B13" s="131" t="inlineStr">
        <is>
          <t>CEM BAKİ KONDU</t>
        </is>
      </c>
      <c r="C13" s="131" t="inlineStr">
        <is>
          <t>M019</t>
        </is>
      </c>
      <c r="D13" s="131" t="inlineStr">
        <is>
          <t>GAZİEMİR-5</t>
        </is>
      </c>
      <c r="E13" s="131" t="inlineStr">
        <is>
          <t>REYON GÖREVLİSİ</t>
        </is>
      </c>
      <c r="F13" s="131" t="inlineStr">
        <is>
          <t>M008</t>
        </is>
      </c>
      <c r="G13" s="131" t="inlineStr">
        <is>
          <t>AYRANCILAR</t>
        </is>
      </c>
      <c r="H13" s="131" t="n">
        <v>1</v>
      </c>
      <c r="I13" s="131" t="n">
        <v>17.2</v>
      </c>
      <c r="J13" s="131" t="inlineStr">
        <is>
          <t>https://www.google.com/maps/dir/?api=1&amp;origin=38.3283%2C27.11964&amp;destination=38.240289%2C27.281412&amp;travelmode=driving</t>
        </is>
      </c>
      <c r="K13" s="131" t="n">
        <v>16</v>
      </c>
      <c r="L13" s="131" t="inlineStr">
        <is>
          <t>https://www.google.com/maps/dir/?api=1&amp;origin=38.320796%2C27.129261&amp;destination=38.240289%2C27.281412&amp;travelmode=driving</t>
        </is>
      </c>
    </row>
    <row r="14" ht="15" customHeight="1" s="113">
      <c r="A14" s="131" t="inlineStr">
        <is>
          <t>P0153</t>
        </is>
      </c>
      <c r="B14" s="131" t="inlineStr">
        <is>
          <t>CEM BAKİ KONDU</t>
        </is>
      </c>
      <c r="C14" s="131" t="inlineStr">
        <is>
          <t>M019</t>
        </is>
      </c>
      <c r="D14" s="131" t="inlineStr">
        <is>
          <t>GAZİEMİR-5</t>
        </is>
      </c>
      <c r="E14" s="131" t="inlineStr">
        <is>
          <t>REYON GÖREVLİSİ</t>
        </is>
      </c>
      <c r="F14" s="131" t="inlineStr">
        <is>
          <t>M026</t>
        </is>
      </c>
      <c r="G14" s="131" t="inlineStr">
        <is>
          <t>HARMANDALI</t>
        </is>
      </c>
      <c r="H14" s="131" t="n">
        <v>1</v>
      </c>
      <c r="I14" s="131" t="n">
        <v>22.3</v>
      </c>
      <c r="J14" s="131" t="inlineStr">
        <is>
          <t>https://www.google.com/maps/dir/?api=1&amp;origin=38.3283%2C27.11964&amp;destination=38.519644%2C27.041157&amp;travelmode=driving</t>
        </is>
      </c>
      <c r="K14" s="131" t="n">
        <v>23.4</v>
      </c>
      <c r="L14" s="131" t="inlineStr">
        <is>
          <t>https://www.google.com/maps/dir/?api=1&amp;origin=38.320796%2C27.129261&amp;destination=38.519644%2C27.041157&amp;travelmode=driving</t>
        </is>
      </c>
    </row>
    <row r="15" ht="15" customHeight="1" s="113">
      <c r="A15" s="131" t="inlineStr">
        <is>
          <t>P0182</t>
        </is>
      </c>
      <c r="B15" s="131" t="inlineStr">
        <is>
          <t>NİGARA HASANOVA</t>
        </is>
      </c>
      <c r="C15" s="131" t="inlineStr">
        <is>
          <t>M031</t>
        </is>
      </c>
      <c r="D15" s="131" t="inlineStr">
        <is>
          <t>MENDERES</t>
        </is>
      </c>
      <c r="E15" s="131" t="inlineStr">
        <is>
          <t>REYON GÖREVLİSİ</t>
        </is>
      </c>
      <c r="F15" s="131" t="inlineStr">
        <is>
          <t>M020</t>
        </is>
      </c>
      <c r="G15" s="131" t="inlineStr">
        <is>
          <t>GAZİEMİR-6</t>
        </is>
      </c>
      <c r="H15" s="131" t="n">
        <v>1</v>
      </c>
      <c r="I15" s="131" t="n">
        <v>6.4</v>
      </c>
      <c r="J15" s="131" t="inlineStr">
        <is>
          <t>https://www.google.com/maps/dir/?api=1&amp;origin=38.260463%2C27.125587&amp;destination=38.317553%2C27.130542&amp;travelmode=driving</t>
        </is>
      </c>
      <c r="K15" s="131" t="n">
        <v>81.59999999999999</v>
      </c>
      <c r="L15" s="131" t="inlineStr">
        <is>
          <t>https://www.google.com/maps/dir/?api=1&amp;origin=37.828566%2C27.82614&amp;destination=38.317553%2C27.130542&amp;travelmode=driving</t>
        </is>
      </c>
    </row>
    <row r="16" ht="15" customHeight="1" s="113">
      <c r="A16" s="131" t="inlineStr">
        <is>
          <t>P0182</t>
        </is>
      </c>
      <c r="B16" s="131" t="inlineStr">
        <is>
          <t>NİGARA HASANOVA</t>
        </is>
      </c>
      <c r="C16" s="131" t="inlineStr">
        <is>
          <t>M031</t>
        </is>
      </c>
      <c r="D16" s="131" t="inlineStr">
        <is>
          <t>MENDERES</t>
        </is>
      </c>
      <c r="E16" s="131" t="inlineStr">
        <is>
          <t>REYON GÖREVLİSİ</t>
        </is>
      </c>
      <c r="F16" s="131" t="inlineStr">
        <is>
          <t>M008</t>
        </is>
      </c>
      <c r="G16" s="131" t="inlineStr">
        <is>
          <t>AYRANCILAR</t>
        </is>
      </c>
      <c r="H16" s="131" t="n">
        <v>1</v>
      </c>
      <c r="I16" s="131" t="n">
        <v>13.8</v>
      </c>
      <c r="J16" s="131" t="inlineStr">
        <is>
          <t>https://www.google.com/maps/dir/?api=1&amp;origin=38.260463%2C27.125587&amp;destination=38.240289%2C27.281412&amp;travelmode=driving</t>
        </is>
      </c>
      <c r="K16" s="131" t="n">
        <v>66.09999999999999</v>
      </c>
      <c r="L16" s="131" t="inlineStr">
        <is>
          <t>https://www.google.com/maps/dir/?api=1&amp;origin=37.828566%2C27.82614&amp;destination=38.240289%2C27.281412&amp;travelmode=driving</t>
        </is>
      </c>
    </row>
    <row r="17" ht="15" customHeight="1" s="113">
      <c r="A17" s="131" t="inlineStr">
        <is>
          <t>P0182</t>
        </is>
      </c>
      <c r="B17" s="131" t="inlineStr">
        <is>
          <t>NİGARA HASANOVA</t>
        </is>
      </c>
      <c r="C17" s="131" t="inlineStr">
        <is>
          <t>M031</t>
        </is>
      </c>
      <c r="D17" s="131" t="inlineStr">
        <is>
          <t>MENDERES</t>
        </is>
      </c>
      <c r="E17" s="131" t="inlineStr">
        <is>
          <t>REYON GÖREVLİSİ</t>
        </is>
      </c>
      <c r="F17" s="131" t="inlineStr">
        <is>
          <t>M023</t>
        </is>
      </c>
      <c r="G17" s="131" t="inlineStr">
        <is>
          <t>GÖZTEPE</t>
        </is>
      </c>
      <c r="H17" s="131" t="n">
        <v>1</v>
      </c>
      <c r="I17" s="131" t="n">
        <v>15.9</v>
      </c>
      <c r="J17" s="131" t="inlineStr">
        <is>
          <t>https://www.google.com/maps/dir/?api=1&amp;origin=38.260463%2C27.125587&amp;destination=38.401328%2C27.093267&amp;travelmode=driving</t>
        </is>
      </c>
      <c r="K17" s="131" t="n">
        <v>90.40000000000001</v>
      </c>
      <c r="L17" s="131" t="inlineStr">
        <is>
          <t>https://www.google.com/maps/dir/?api=1&amp;origin=37.828566%2C27.82614&amp;destination=38.401328%2C27.093267&amp;travelmode=driving</t>
        </is>
      </c>
    </row>
    <row r="18" ht="15" customHeight="1" s="113">
      <c r="A18" s="131" t="inlineStr">
        <is>
          <t>P0182</t>
        </is>
      </c>
      <c r="B18" s="131" t="inlineStr">
        <is>
          <t>NİGARA HASANOVA</t>
        </is>
      </c>
      <c r="C18" s="131" t="inlineStr">
        <is>
          <t>M031</t>
        </is>
      </c>
      <c r="D18" s="131" t="inlineStr">
        <is>
          <t>MENDERES</t>
        </is>
      </c>
      <c r="E18" s="131" t="inlineStr">
        <is>
          <t>REYON GÖREVLİSİ</t>
        </is>
      </c>
      <c r="F18" s="131" t="inlineStr">
        <is>
          <t>M046</t>
        </is>
      </c>
      <c r="G18" s="131" t="inlineStr">
        <is>
          <t>ÇAMDİBİ</t>
        </is>
      </c>
      <c r="H18" s="131" t="n">
        <v>1</v>
      </c>
      <c r="I18" s="131" t="n">
        <v>20.7</v>
      </c>
      <c r="J18" s="131" t="inlineStr">
        <is>
          <t>https://www.google.com/maps/dir/?api=1&amp;origin=38.260463%2C27.125587&amp;destination=38.438109%2C27.19608&amp;travelmode=driving</t>
        </is>
      </c>
      <c r="K18" s="131" t="n">
        <v>87.40000000000001</v>
      </c>
      <c r="L18" s="131" t="inlineStr">
        <is>
          <t>https://www.google.com/maps/dir/?api=1&amp;origin=37.828566%2C27.82614&amp;destination=38.438109%2C27.19608&amp;travelmode=driving</t>
        </is>
      </c>
    </row>
    <row r="19" ht="15" customHeight="1" s="113">
      <c r="A19" s="131" t="inlineStr">
        <is>
          <t>P0182</t>
        </is>
      </c>
      <c r="B19" s="131" t="inlineStr">
        <is>
          <t>NİGARA HASANOVA</t>
        </is>
      </c>
      <c r="C19" s="131" t="inlineStr">
        <is>
          <t>M031</t>
        </is>
      </c>
      <c r="D19" s="131" t="inlineStr">
        <is>
          <t>MENDERES</t>
        </is>
      </c>
      <c r="E19" s="131" t="inlineStr">
        <is>
          <t>REYON GÖREVLİSİ</t>
        </is>
      </c>
      <c r="F19" s="131" t="inlineStr">
        <is>
          <t>M044</t>
        </is>
      </c>
      <c r="G19" s="131" t="inlineStr">
        <is>
          <t>YEŞİLOVA</t>
        </is>
      </c>
      <c r="H19" s="131" t="n">
        <v>1</v>
      </c>
      <c r="I19" s="131" t="n">
        <v>20.8</v>
      </c>
      <c r="J19" s="131" t="inlineStr">
        <is>
          <t>https://www.google.com/maps/dir/?api=1&amp;origin=38.260463%2C27.125587&amp;destination=38.436005%2C27.206807&amp;travelmode=driving</t>
        </is>
      </c>
      <c r="K19" s="131" t="n">
        <v>86.59999999999999</v>
      </c>
      <c r="L19" s="131" t="inlineStr">
        <is>
          <t>https://www.google.com/maps/dir/?api=1&amp;origin=37.828566%2C27.82614&amp;destination=38.436005%2C27.206807&amp;travelmode=driving</t>
        </is>
      </c>
    </row>
    <row r="20" ht="15" customHeight="1" s="113">
      <c r="A20" s="131" t="inlineStr">
        <is>
          <t>P0182</t>
        </is>
      </c>
      <c r="B20" s="131" t="inlineStr">
        <is>
          <t>NİGARA HASANOVA</t>
        </is>
      </c>
      <c r="C20" s="131" t="inlineStr">
        <is>
          <t>M031</t>
        </is>
      </c>
      <c r="D20" s="131" t="inlineStr">
        <is>
          <t>MENDERES</t>
        </is>
      </c>
      <c r="E20" s="131" t="inlineStr">
        <is>
          <t>REYON GÖREVLİSİ</t>
        </is>
      </c>
      <c r="F20" s="131" t="inlineStr">
        <is>
          <t>M026</t>
        </is>
      </c>
      <c r="G20" s="131" t="inlineStr">
        <is>
          <t>HARMANDALI</t>
        </is>
      </c>
      <c r="H20" s="131" t="n">
        <v>1</v>
      </c>
      <c r="I20" s="131" t="n">
        <v>29.7</v>
      </c>
      <c r="J20" s="131" t="inlineStr">
        <is>
          <t>https://www.google.com/maps/dir/?api=1&amp;origin=38.260463%2C27.125587&amp;destination=38.519644%2C27.041157&amp;travelmode=driving</t>
        </is>
      </c>
      <c r="K20" s="131" t="n">
        <v>103</v>
      </c>
      <c r="L20" s="131" t="inlineStr">
        <is>
          <t>https://www.google.com/maps/dir/?api=1&amp;origin=37.828566%2C27.82614&amp;destination=38.519644%2C27.041157&amp;travelmode=driving</t>
        </is>
      </c>
    </row>
    <row r="21" ht="15" customHeight="1" s="113">
      <c r="A21" s="131" t="inlineStr">
        <is>
          <t>P0250</t>
        </is>
      </c>
      <c r="B21" s="131" t="inlineStr">
        <is>
          <t>MELİKŞAH ÖZKAN</t>
        </is>
      </c>
      <c r="C21" s="131" t="inlineStr">
        <is>
          <t>M007</t>
        </is>
      </c>
      <c r="D21" s="131" t="inlineStr">
        <is>
          <t>AYDIN MİMARSİNAN</t>
        </is>
      </c>
      <c r="E21" s="131" t="inlineStr">
        <is>
          <t>REYON GÖREVLİSİ</t>
        </is>
      </c>
      <c r="F21" s="131" t="inlineStr">
        <is>
          <t>M008</t>
        </is>
      </c>
      <c r="G21" s="131" t="inlineStr">
        <is>
          <t>AYRANCILAR</t>
        </is>
      </c>
      <c r="H21" s="131" t="n">
        <v>1</v>
      </c>
      <c r="I21" s="131" t="n">
        <v>63.8</v>
      </c>
      <c r="J21" s="131" t="inlineStr">
        <is>
          <t>https://www.google.com/maps/dir/?api=1&amp;origin=37.851048%2C27.817409&amp;destination=38.240289%2C27.281412&amp;travelmode=driving</t>
        </is>
      </c>
      <c r="K21" s="131" t="n">
        <v>36.7</v>
      </c>
      <c r="L21" s="131" t="inlineStr">
        <is>
          <t>https://www.google.com/maps/dir/?api=1&amp;origin=38.520741%2C27.059181&amp;destination=38.240289%2C27.281412&amp;travelmode=driving</t>
        </is>
      </c>
    </row>
    <row r="22" ht="15" customHeight="1" s="113">
      <c r="A22" s="131" t="inlineStr">
        <is>
          <t>P0250</t>
        </is>
      </c>
      <c r="B22" s="131" t="inlineStr">
        <is>
          <t>MELİKŞAH ÖZKAN</t>
        </is>
      </c>
      <c r="C22" s="131" t="inlineStr">
        <is>
          <t>M007</t>
        </is>
      </c>
      <c r="D22" s="131" t="inlineStr">
        <is>
          <t>AYDIN MİMARSİNAN</t>
        </is>
      </c>
      <c r="E22" s="131" t="inlineStr">
        <is>
          <t>REYON GÖREVLİSİ</t>
        </is>
      </c>
      <c r="F22" s="131" t="inlineStr">
        <is>
          <t>M020</t>
        </is>
      </c>
      <c r="G22" s="131" t="inlineStr">
        <is>
          <t>GAZİEMİR-6</t>
        </is>
      </c>
      <c r="H22" s="131" t="n">
        <v>1</v>
      </c>
      <c r="I22" s="131" t="n">
        <v>79.40000000000001</v>
      </c>
      <c r="J22" s="131" t="inlineStr">
        <is>
          <t>https://www.google.com/maps/dir/?api=1&amp;origin=37.851048%2C27.817409&amp;destination=38.317553%2C27.130542&amp;travelmode=driving</t>
        </is>
      </c>
      <c r="K22" s="131" t="n">
        <v>23.4</v>
      </c>
      <c r="L22" s="131" t="inlineStr">
        <is>
          <t>https://www.google.com/maps/dir/?api=1&amp;origin=38.520741%2C27.059181&amp;destination=38.317553%2C27.130542&amp;travelmode=driving</t>
        </is>
      </c>
    </row>
    <row r="23" ht="15" customHeight="1" s="113">
      <c r="A23" s="131" t="inlineStr">
        <is>
          <t>P0250</t>
        </is>
      </c>
      <c r="B23" s="131" t="inlineStr">
        <is>
          <t>MELİKŞAH ÖZKAN</t>
        </is>
      </c>
      <c r="C23" s="131" t="inlineStr">
        <is>
          <t>M007</t>
        </is>
      </c>
      <c r="D23" s="131" t="inlineStr">
        <is>
          <t>AYDIN MİMARSİNAN</t>
        </is>
      </c>
      <c r="E23" s="131" t="inlineStr">
        <is>
          <t>REYON GÖREVLİSİ</t>
        </is>
      </c>
      <c r="F23" s="131" t="inlineStr">
        <is>
          <t>M044</t>
        </is>
      </c>
      <c r="G23" s="131" t="inlineStr">
        <is>
          <t>YEŞİLOVA</t>
        </is>
      </c>
      <c r="H23" s="131" t="n">
        <v>1</v>
      </c>
      <c r="I23" s="131" t="n">
        <v>84.2</v>
      </c>
      <c r="J23" s="131" t="inlineStr">
        <is>
          <t>https://www.google.com/maps/dir/?api=1&amp;origin=37.851048%2C27.817409&amp;destination=38.436005%2C27.206807&amp;travelmode=driving</t>
        </is>
      </c>
      <c r="K23" s="131" t="n">
        <v>15.9</v>
      </c>
      <c r="L23" s="131" t="inlineStr">
        <is>
          <t>https://www.google.com/maps/dir/?api=1&amp;origin=38.520741%2C27.059181&amp;destination=38.436005%2C27.206807&amp;travelmode=driving</t>
        </is>
      </c>
    </row>
    <row r="24" ht="15" customHeight="1" s="113">
      <c r="A24" s="131" t="inlineStr">
        <is>
          <t>P0250</t>
        </is>
      </c>
      <c r="B24" s="131" t="inlineStr">
        <is>
          <t>MELİKŞAH ÖZKAN</t>
        </is>
      </c>
      <c r="C24" s="131" t="inlineStr">
        <is>
          <t>M007</t>
        </is>
      </c>
      <c r="D24" s="131" t="inlineStr">
        <is>
          <t>AYDIN MİMARSİNAN</t>
        </is>
      </c>
      <c r="E24" s="131" t="inlineStr">
        <is>
          <t>REYON GÖREVLİSİ</t>
        </is>
      </c>
      <c r="F24" s="131" t="inlineStr">
        <is>
          <t>M046</t>
        </is>
      </c>
      <c r="G24" s="131" t="inlineStr">
        <is>
          <t>ÇAMDİBİ</t>
        </is>
      </c>
      <c r="H24" s="131" t="n">
        <v>1</v>
      </c>
      <c r="I24" s="131" t="n">
        <v>84.90000000000001</v>
      </c>
      <c r="J24" s="131" t="inlineStr">
        <is>
          <t>https://www.google.com/maps/dir/?api=1&amp;origin=37.851048%2C27.817409&amp;destination=38.438109%2C27.19608&amp;travelmode=driving</t>
        </is>
      </c>
      <c r="K24" s="131" t="n">
        <v>15</v>
      </c>
      <c r="L24" s="131" t="inlineStr">
        <is>
          <t>https://www.google.com/maps/dir/?api=1&amp;origin=38.520741%2C27.059181&amp;destination=38.438109%2C27.19608&amp;travelmode=driving</t>
        </is>
      </c>
    </row>
    <row r="25" ht="15" customHeight="1" s="113">
      <c r="A25" s="131" t="inlineStr">
        <is>
          <t>P0250</t>
        </is>
      </c>
      <c r="B25" s="131" t="inlineStr">
        <is>
          <t>MELİKŞAH ÖZKAN</t>
        </is>
      </c>
      <c r="C25" s="131" t="inlineStr">
        <is>
          <t>M007</t>
        </is>
      </c>
      <c r="D25" s="131" t="inlineStr">
        <is>
          <t>AYDIN MİMARSİNAN</t>
        </is>
      </c>
      <c r="E25" s="131" t="inlineStr">
        <is>
          <t>REYON GÖREVLİSİ</t>
        </is>
      </c>
      <c r="F25" s="131" t="inlineStr">
        <is>
          <t>M023</t>
        </is>
      </c>
      <c r="G25" s="131" t="inlineStr">
        <is>
          <t>GÖZTEPE</t>
        </is>
      </c>
      <c r="H25" s="131" t="n">
        <v>1</v>
      </c>
      <c r="I25" s="131" t="n">
        <v>88.09999999999999</v>
      </c>
      <c r="J25" s="131" t="inlineStr">
        <is>
          <t>https://www.google.com/maps/dir/?api=1&amp;origin=37.851048%2C27.817409&amp;destination=38.401328%2C27.093267&amp;travelmode=driving</t>
        </is>
      </c>
      <c r="K25" s="131" t="n">
        <v>13.6</v>
      </c>
      <c r="L25" s="131" t="inlineStr">
        <is>
          <t>https://www.google.com/maps/dir/?api=1&amp;origin=38.520741%2C27.059181&amp;destination=38.401328%2C27.093267&amp;travelmode=driving</t>
        </is>
      </c>
    </row>
    <row r="26" ht="15" customHeight="1" s="113">
      <c r="A26" s="131" t="inlineStr">
        <is>
          <t>P0250</t>
        </is>
      </c>
      <c r="B26" s="131" t="inlineStr">
        <is>
          <t>MELİKŞAH ÖZKAN</t>
        </is>
      </c>
      <c r="C26" s="131" t="inlineStr">
        <is>
          <t>M007</t>
        </is>
      </c>
      <c r="D26" s="131" t="inlineStr">
        <is>
          <t>AYDIN MİMARSİNAN</t>
        </is>
      </c>
      <c r="E26" s="131" t="inlineStr">
        <is>
          <t>REYON GÖREVLİSİ</t>
        </is>
      </c>
      <c r="F26" s="131" t="inlineStr">
        <is>
          <t>M026</t>
        </is>
      </c>
      <c r="G26" s="131" t="inlineStr">
        <is>
          <t>HARMANDALI</t>
        </is>
      </c>
      <c r="H26" s="131" t="n">
        <v>1</v>
      </c>
      <c r="I26" s="131" t="n">
        <v>100.6</v>
      </c>
      <c r="J26" s="131" t="inlineStr">
        <is>
          <t>https://www.google.com/maps/dir/?api=1&amp;origin=37.851048%2C27.817409&amp;destination=38.519644%2C27.041157&amp;travelmode=driving</t>
        </is>
      </c>
      <c r="K26" s="131" t="n">
        <v>1.6</v>
      </c>
      <c r="L26" s="131" t="inlineStr">
        <is>
          <t>https://www.google.com/maps/dir/?api=1&amp;origin=38.520741%2C27.059181&amp;destination=38.519644%2C27.041157&amp;travelmode=driving</t>
        </is>
      </c>
    </row>
    <row r="27" ht="15" customHeight="1" s="113">
      <c r="A27" s="131" t="inlineStr">
        <is>
          <t>P0336</t>
        </is>
      </c>
      <c r="B27" s="131" t="inlineStr">
        <is>
          <t>FUNDA KUNT</t>
        </is>
      </c>
      <c r="C27" s="131" t="inlineStr">
        <is>
          <t>M035</t>
        </is>
      </c>
      <c r="D27" s="131" t="inlineStr">
        <is>
          <t>OSMANGAZİ</t>
        </is>
      </c>
      <c r="E27" s="131" t="inlineStr">
        <is>
          <t>REYON GÖREVLİSİ</t>
        </is>
      </c>
      <c r="F27" s="131" t="inlineStr">
        <is>
          <t>M046</t>
        </is>
      </c>
      <c r="G27" s="131" t="inlineStr">
        <is>
          <t>ÇAMDİBİ</t>
        </is>
      </c>
      <c r="H27" s="131" t="n">
        <v>1</v>
      </c>
      <c r="I27" s="131" t="n">
        <v>3</v>
      </c>
      <c r="J27" s="131" t="inlineStr">
        <is>
          <t>https://www.google.com/maps/dir/?api=1&amp;origin=38.464877%2C27.194834&amp;destination=38.438109%2C27.19608&amp;travelmode=driving</t>
        </is>
      </c>
      <c r="K27" s="131" t="n">
        <v>7.3</v>
      </c>
      <c r="L27" s="131" t="inlineStr">
        <is>
          <t>https://www.google.com/maps/dir/?api=1&amp;origin=38.373219%2C27.181936&amp;destination=38.438109%2C27.19608&amp;travelmode=driving</t>
        </is>
      </c>
    </row>
    <row r="28" ht="15" customHeight="1" s="113">
      <c r="A28" s="131" t="inlineStr">
        <is>
          <t>P0336</t>
        </is>
      </c>
      <c r="B28" s="131" t="inlineStr">
        <is>
          <t>FUNDA KUNT</t>
        </is>
      </c>
      <c r="C28" s="131" t="inlineStr">
        <is>
          <t>M035</t>
        </is>
      </c>
      <c r="D28" s="131" t="inlineStr">
        <is>
          <t>OSMANGAZİ</t>
        </is>
      </c>
      <c r="E28" s="131" t="inlineStr">
        <is>
          <t>REYON GÖREVLİSİ</t>
        </is>
      </c>
      <c r="F28" s="131" t="inlineStr">
        <is>
          <t>M044</t>
        </is>
      </c>
      <c r="G28" s="131" t="inlineStr">
        <is>
          <t>YEŞİLOVA</t>
        </is>
      </c>
      <c r="H28" s="131" t="n">
        <v>1</v>
      </c>
      <c r="I28" s="131" t="n">
        <v>3.4</v>
      </c>
      <c r="J28" s="131" t="inlineStr">
        <is>
          <t>https://www.google.com/maps/dir/?api=1&amp;origin=38.464877%2C27.194834&amp;destination=38.436005%2C27.206807&amp;travelmode=driving</t>
        </is>
      </c>
      <c r="K28" s="131" t="n">
        <v>7.3</v>
      </c>
      <c r="L28" s="131" t="inlineStr">
        <is>
          <t>https://www.google.com/maps/dir/?api=1&amp;origin=38.373219%2C27.181936&amp;destination=38.436005%2C27.206807&amp;travelmode=driving</t>
        </is>
      </c>
    </row>
    <row r="29" ht="15" customHeight="1" s="113">
      <c r="A29" s="131" t="inlineStr">
        <is>
          <t>P0336</t>
        </is>
      </c>
      <c r="B29" s="131" t="inlineStr">
        <is>
          <t>FUNDA KUNT</t>
        </is>
      </c>
      <c r="C29" s="131" t="inlineStr">
        <is>
          <t>M035</t>
        </is>
      </c>
      <c r="D29" s="131" t="inlineStr">
        <is>
          <t>OSMANGAZİ</t>
        </is>
      </c>
      <c r="E29" s="131" t="inlineStr">
        <is>
          <t>REYON GÖREVLİSİ</t>
        </is>
      </c>
      <c r="F29" s="131" t="inlineStr">
        <is>
          <t>M023</t>
        </is>
      </c>
      <c r="G29" s="131" t="inlineStr">
        <is>
          <t>GÖZTEPE</t>
        </is>
      </c>
      <c r="H29" s="131" t="n">
        <v>1</v>
      </c>
      <c r="I29" s="131" t="n">
        <v>11.3</v>
      </c>
      <c r="J29" s="131" t="inlineStr">
        <is>
          <t>https://www.google.com/maps/dir/?api=1&amp;origin=38.464877%2C27.194834&amp;destination=38.401328%2C27.093267&amp;travelmode=driving</t>
        </is>
      </c>
      <c r="K29" s="131" t="n">
        <v>8.300000000000001</v>
      </c>
      <c r="L29" s="131" t="inlineStr">
        <is>
          <t>https://www.google.com/maps/dir/?api=1&amp;origin=38.373219%2C27.181936&amp;destination=38.401328%2C27.093267&amp;travelmode=driving</t>
        </is>
      </c>
    </row>
    <row r="30" ht="15" customHeight="1" s="113">
      <c r="A30" s="131" t="inlineStr">
        <is>
          <t>P0336</t>
        </is>
      </c>
      <c r="B30" s="131" t="inlineStr">
        <is>
          <t>FUNDA KUNT</t>
        </is>
      </c>
      <c r="C30" s="131" t="inlineStr">
        <is>
          <t>M035</t>
        </is>
      </c>
      <c r="D30" s="131" t="inlineStr">
        <is>
          <t>OSMANGAZİ</t>
        </is>
      </c>
      <c r="E30" s="131" t="inlineStr">
        <is>
          <t>REYON GÖREVLİSİ</t>
        </is>
      </c>
      <c r="F30" s="131" t="inlineStr">
        <is>
          <t>M026</t>
        </is>
      </c>
      <c r="G30" s="131" t="inlineStr">
        <is>
          <t>HARMANDALI</t>
        </is>
      </c>
      <c r="H30" s="131" t="n">
        <v>1</v>
      </c>
      <c r="I30" s="131" t="n">
        <v>14.7</v>
      </c>
      <c r="J30" s="131" t="inlineStr">
        <is>
          <t>https://www.google.com/maps/dir/?api=1&amp;origin=38.464877%2C27.194834&amp;destination=38.519644%2C27.041157&amp;travelmode=driving</t>
        </is>
      </c>
      <c r="K30" s="131" t="n">
        <v>20.4</v>
      </c>
      <c r="L30" s="131" t="inlineStr">
        <is>
          <t>https://www.google.com/maps/dir/?api=1&amp;origin=38.373219%2C27.181936&amp;destination=38.519644%2C27.041157&amp;travelmode=driving</t>
        </is>
      </c>
    </row>
    <row r="31" ht="15" customHeight="1" s="113">
      <c r="A31" s="131" t="inlineStr">
        <is>
          <t>P0336</t>
        </is>
      </c>
      <c r="B31" s="131" t="inlineStr">
        <is>
          <t>FUNDA KUNT</t>
        </is>
      </c>
      <c r="C31" s="131" t="inlineStr">
        <is>
          <t>M035</t>
        </is>
      </c>
      <c r="D31" s="131" t="inlineStr">
        <is>
          <t>OSMANGAZİ</t>
        </is>
      </c>
      <c r="E31" s="131" t="inlineStr">
        <is>
          <t>REYON GÖREVLİSİ</t>
        </is>
      </c>
      <c r="F31" s="131" t="inlineStr">
        <is>
          <t>M020</t>
        </is>
      </c>
      <c r="G31" s="131" t="inlineStr">
        <is>
          <t>GAZİEMİR-6</t>
        </is>
      </c>
      <c r="H31" s="131" t="n">
        <v>1</v>
      </c>
      <c r="I31" s="131" t="n">
        <v>17.3</v>
      </c>
      <c r="J31" s="131" t="inlineStr">
        <is>
          <t>https://www.google.com/maps/dir/?api=1&amp;origin=38.464877%2C27.194834&amp;destination=38.317553%2C27.130542&amp;travelmode=driving</t>
        </is>
      </c>
      <c r="K31" s="131" t="n">
        <v>7.6</v>
      </c>
      <c r="L31" s="131" t="inlineStr">
        <is>
          <t>https://www.google.com/maps/dir/?api=1&amp;origin=38.373219%2C27.181936&amp;destination=38.317553%2C27.130542&amp;travelmode=driving</t>
        </is>
      </c>
    </row>
    <row r="32" ht="15" customHeight="1" s="113">
      <c r="A32" s="131" t="inlineStr">
        <is>
          <t>P0336</t>
        </is>
      </c>
      <c r="B32" s="131" t="inlineStr">
        <is>
          <t>FUNDA KUNT</t>
        </is>
      </c>
      <c r="C32" s="131" t="inlineStr">
        <is>
          <t>M035</t>
        </is>
      </c>
      <c r="D32" s="131" t="inlineStr">
        <is>
          <t>OSMANGAZİ</t>
        </is>
      </c>
      <c r="E32" s="131" t="inlineStr">
        <is>
          <t>REYON GÖREVLİSİ</t>
        </is>
      </c>
      <c r="F32" s="131" t="inlineStr">
        <is>
          <t>M008</t>
        </is>
      </c>
      <c r="G32" s="131" t="inlineStr">
        <is>
          <t>AYRANCILAR</t>
        </is>
      </c>
      <c r="H32" s="131" t="n">
        <v>1</v>
      </c>
      <c r="I32" s="131" t="n">
        <v>26.1</v>
      </c>
      <c r="J32" s="131" t="inlineStr">
        <is>
          <t>https://www.google.com/maps/dir/?api=1&amp;origin=38.464877%2C27.194834&amp;destination=38.240289%2C27.281412&amp;travelmode=driving</t>
        </is>
      </c>
      <c r="K32" s="131" t="n">
        <v>17.1</v>
      </c>
      <c r="L32" s="131" t="inlineStr">
        <is>
          <t>https://www.google.com/maps/dir/?api=1&amp;origin=38.373219%2C27.181936&amp;destination=38.240289%2C27.281412&amp;travelmode=driving</t>
        </is>
      </c>
    </row>
    <row r="33" ht="15" customHeight="1" s="113">
      <c r="A33" s="131" t="inlineStr">
        <is>
          <t>P0359</t>
        </is>
      </c>
      <c r="B33" s="131" t="inlineStr">
        <is>
          <t>HOSHGELDI HOJASHOV</t>
        </is>
      </c>
      <c r="C33" s="131" t="inlineStr">
        <is>
          <t>M022</t>
        </is>
      </c>
      <c r="D33" s="131" t="inlineStr">
        <is>
          <t>GEDİZ</t>
        </is>
      </c>
      <c r="E33" s="131" t="inlineStr">
        <is>
          <t>REYON GÖREVLİSİ</t>
        </is>
      </c>
      <c r="F33" s="131" t="inlineStr">
        <is>
          <t>M020</t>
        </is>
      </c>
      <c r="G33" s="131" t="inlineStr">
        <is>
          <t>GAZİEMİR-6</t>
        </is>
      </c>
      <c r="H33" s="131" t="n">
        <v>1</v>
      </c>
      <c r="I33" s="131" t="n">
        <v>6.4</v>
      </c>
      <c r="J33" s="131" t="inlineStr">
        <is>
          <t>https://www.google.com/maps/dir/?api=1&amp;origin=38.37066%2C27.159618&amp;destination=38.317553%2C27.130542&amp;travelmode=driving</t>
        </is>
      </c>
      <c r="K33" s="131" t="n">
        <v>17.8</v>
      </c>
      <c r="L33" s="131" t="inlineStr">
        <is>
          <t>https://www.google.com/maps/dir/?api=1&amp;origin=38.474131%2C27.088935&amp;destination=38.317553%2C27.130542&amp;travelmode=driving</t>
        </is>
      </c>
    </row>
    <row r="34" ht="15" customHeight="1" s="113">
      <c r="A34" s="131" t="inlineStr">
        <is>
          <t>P0359</t>
        </is>
      </c>
      <c r="B34" s="131" t="inlineStr">
        <is>
          <t>HOSHGELDI HOJASHOV</t>
        </is>
      </c>
      <c r="C34" s="131" t="inlineStr">
        <is>
          <t>M022</t>
        </is>
      </c>
      <c r="D34" s="131" t="inlineStr">
        <is>
          <t>GEDİZ</t>
        </is>
      </c>
      <c r="E34" s="131" t="inlineStr">
        <is>
          <t>REYON GÖREVLİSİ</t>
        </is>
      </c>
      <c r="F34" s="131" t="inlineStr">
        <is>
          <t>M023</t>
        </is>
      </c>
      <c r="G34" s="131" t="inlineStr">
        <is>
          <t>GÖZTEPE</t>
        </is>
      </c>
      <c r="H34" s="131" t="n">
        <v>1</v>
      </c>
      <c r="I34" s="131" t="n">
        <v>6.7</v>
      </c>
      <c r="J34" s="131" t="inlineStr">
        <is>
          <t>https://www.google.com/maps/dir/?api=1&amp;origin=38.37066%2C27.159618&amp;destination=38.401328%2C27.093267&amp;travelmode=driving</t>
        </is>
      </c>
      <c r="K34" s="131" t="n">
        <v>8.1</v>
      </c>
      <c r="L34" s="131" t="inlineStr">
        <is>
          <t>https://www.google.com/maps/dir/?api=1&amp;origin=38.474131%2C27.088935&amp;destination=38.401328%2C27.093267&amp;travelmode=driving</t>
        </is>
      </c>
    </row>
    <row r="35" ht="15" customHeight="1" s="113">
      <c r="A35" s="131" t="inlineStr">
        <is>
          <t>P0359</t>
        </is>
      </c>
      <c r="B35" s="131" t="inlineStr">
        <is>
          <t>HOSHGELDI HOJASHOV</t>
        </is>
      </c>
      <c r="C35" s="131" t="inlineStr">
        <is>
          <t>M022</t>
        </is>
      </c>
      <c r="D35" s="131" t="inlineStr">
        <is>
          <t>GEDİZ</t>
        </is>
      </c>
      <c r="E35" s="131" t="inlineStr">
        <is>
          <t>REYON GÖREVLİSİ</t>
        </is>
      </c>
      <c r="F35" s="131" t="inlineStr">
        <is>
          <t>M046</t>
        </is>
      </c>
      <c r="G35" s="131" t="inlineStr">
        <is>
          <t>ÇAMDİBİ</t>
        </is>
      </c>
      <c r="H35" s="131" t="n">
        <v>1</v>
      </c>
      <c r="I35" s="131" t="n">
        <v>8.1</v>
      </c>
      <c r="J35" s="131" t="inlineStr">
        <is>
          <t>https://www.google.com/maps/dir/?api=1&amp;origin=38.37066%2C27.159618&amp;destination=38.438109%2C27.19608&amp;travelmode=driving</t>
        </is>
      </c>
      <c r="K35" s="131" t="n">
        <v>10.2</v>
      </c>
      <c r="L35" s="131" t="inlineStr">
        <is>
          <t>https://www.google.com/maps/dir/?api=1&amp;origin=38.474131%2C27.088935&amp;destination=38.438109%2C27.19608&amp;travelmode=driving</t>
        </is>
      </c>
    </row>
    <row r="36" ht="15" customHeight="1" s="113">
      <c r="A36" s="131" t="inlineStr">
        <is>
          <t>P0359</t>
        </is>
      </c>
      <c r="B36" s="131" t="inlineStr">
        <is>
          <t>HOSHGELDI HOJASHOV</t>
        </is>
      </c>
      <c r="C36" s="131" t="inlineStr">
        <is>
          <t>M022</t>
        </is>
      </c>
      <c r="D36" s="131" t="inlineStr">
        <is>
          <t>GEDİZ</t>
        </is>
      </c>
      <c r="E36" s="131" t="inlineStr">
        <is>
          <t>REYON GÖREVLİSİ</t>
        </is>
      </c>
      <c r="F36" s="131" t="inlineStr">
        <is>
          <t>M044</t>
        </is>
      </c>
      <c r="G36" s="131" t="inlineStr">
        <is>
          <t>YEŞİLOVA</t>
        </is>
      </c>
      <c r="H36" s="131" t="n">
        <v>1</v>
      </c>
      <c r="I36" s="131" t="n">
        <v>8.300000000000001</v>
      </c>
      <c r="J36" s="131" t="inlineStr">
        <is>
          <t>https://www.google.com/maps/dir/?api=1&amp;origin=38.37066%2C27.159618&amp;destination=38.436005%2C27.206807&amp;travelmode=driving</t>
        </is>
      </c>
      <c r="K36" s="131" t="n">
        <v>11.1</v>
      </c>
      <c r="L36" s="131" t="inlineStr">
        <is>
          <t>https://www.google.com/maps/dir/?api=1&amp;origin=38.474131%2C27.088935&amp;destination=38.436005%2C27.206807&amp;travelmode=driving</t>
        </is>
      </c>
    </row>
    <row r="37" ht="15" customHeight="1" s="113">
      <c r="A37" s="131" t="inlineStr">
        <is>
          <t>P0359</t>
        </is>
      </c>
      <c r="B37" s="131" t="inlineStr">
        <is>
          <t>HOSHGELDI HOJASHOV</t>
        </is>
      </c>
      <c r="C37" s="131" t="inlineStr">
        <is>
          <t>M022</t>
        </is>
      </c>
      <c r="D37" s="131" t="inlineStr">
        <is>
          <t>GEDİZ</t>
        </is>
      </c>
      <c r="E37" s="131" t="inlineStr">
        <is>
          <t>REYON GÖREVLİSİ</t>
        </is>
      </c>
      <c r="F37" s="131" t="inlineStr">
        <is>
          <t>M008</t>
        </is>
      </c>
      <c r="G37" s="131" t="inlineStr">
        <is>
          <t>AYRANCILAR</t>
        </is>
      </c>
      <c r="H37" s="131" t="n">
        <v>1</v>
      </c>
      <c r="I37" s="131" t="n">
        <v>18</v>
      </c>
      <c r="J37" s="131" t="inlineStr">
        <is>
          <t>https://www.google.com/maps/dir/?api=1&amp;origin=38.37066%2C27.159618&amp;destination=38.240289%2C27.281412&amp;travelmode=driving</t>
        </is>
      </c>
      <c r="K37" s="131" t="n">
        <v>30.9</v>
      </c>
      <c r="L37" s="131" t="inlineStr">
        <is>
          <t>https://www.google.com/maps/dir/?api=1&amp;origin=38.474131%2C27.088935&amp;destination=38.240289%2C27.281412&amp;travelmode=driving</t>
        </is>
      </c>
    </row>
    <row r="38" ht="15" customHeight="1" s="113">
      <c r="A38" s="131" t="inlineStr">
        <is>
          <t>P0359</t>
        </is>
      </c>
      <c r="B38" s="131" t="inlineStr">
        <is>
          <t>HOSHGELDI HOJASHOV</t>
        </is>
      </c>
      <c r="C38" s="131" t="inlineStr">
        <is>
          <t>M022</t>
        </is>
      </c>
      <c r="D38" s="131" t="inlineStr">
        <is>
          <t>GEDİZ</t>
        </is>
      </c>
      <c r="E38" s="131" t="inlineStr">
        <is>
          <t>REYON GÖREVLİSİ</t>
        </is>
      </c>
      <c r="F38" s="131" t="inlineStr">
        <is>
          <t>M026</t>
        </is>
      </c>
      <c r="G38" s="131" t="inlineStr">
        <is>
          <t>HARMANDALI</t>
        </is>
      </c>
      <c r="H38" s="131" t="n">
        <v>1</v>
      </c>
      <c r="I38" s="131" t="n">
        <v>19.5</v>
      </c>
      <c r="J38" s="131" t="inlineStr">
        <is>
          <t>https://www.google.com/maps/dir/?api=1&amp;origin=38.37066%2C27.159618&amp;destination=38.519644%2C27.041157&amp;travelmode=driving</t>
        </is>
      </c>
      <c r="K38" s="131" t="n">
        <v>6.5</v>
      </c>
      <c r="L38" s="131" t="inlineStr">
        <is>
          <t>https://www.google.com/maps/dir/?api=1&amp;origin=38.474131%2C27.088935&amp;destination=38.519644%2C27.041157&amp;travelmode=driving</t>
        </is>
      </c>
    </row>
    <row r="39" ht="15" customHeight="1" s="113">
      <c r="A39" s="131" t="inlineStr">
        <is>
          <t>P0360</t>
        </is>
      </c>
      <c r="B39" s="131" t="inlineStr">
        <is>
          <t>ABDULLAH ÇALIŞ</t>
        </is>
      </c>
      <c r="C39" s="131" t="inlineStr">
        <is>
          <t>M022</t>
        </is>
      </c>
      <c r="D39" s="131" t="inlineStr">
        <is>
          <t>GEDİZ</t>
        </is>
      </c>
      <c r="E39" s="131" t="inlineStr">
        <is>
          <t>REYON GÖREVLİSİ</t>
        </is>
      </c>
      <c r="F39" s="131" t="inlineStr">
        <is>
          <t>M020</t>
        </is>
      </c>
      <c r="G39" s="131" t="inlineStr">
        <is>
          <t>GAZİEMİR-6</t>
        </is>
      </c>
      <c r="H39" s="131" t="n">
        <v>1</v>
      </c>
      <c r="I39" s="131" t="n">
        <v>6.4</v>
      </c>
      <c r="J39" s="131" t="inlineStr">
        <is>
          <t>https://www.google.com/maps/dir/?api=1&amp;origin=38.37066%2C27.159618&amp;destination=38.317553%2C27.130542&amp;travelmode=driving</t>
        </is>
      </c>
      <c r="K39" s="131" t="n">
        <v>8.6</v>
      </c>
      <c r="L39" s="131" t="inlineStr">
        <is>
          <t>https://www.google.com/maps/dir/?api=1&amp;origin=38.388%2C27.091&amp;destination=38.317553%2C27.130542&amp;travelmode=driving</t>
        </is>
      </c>
    </row>
    <row r="40" ht="15" customHeight="1" s="113">
      <c r="A40" s="131" t="inlineStr">
        <is>
          <t>P0360</t>
        </is>
      </c>
      <c r="B40" s="131" t="inlineStr">
        <is>
          <t>ABDULLAH ÇALIŞ</t>
        </is>
      </c>
      <c r="C40" s="131" t="inlineStr">
        <is>
          <t>M022</t>
        </is>
      </c>
      <c r="D40" s="131" t="inlineStr">
        <is>
          <t>GEDİZ</t>
        </is>
      </c>
      <c r="E40" s="131" t="inlineStr">
        <is>
          <t>REYON GÖREVLİSİ</t>
        </is>
      </c>
      <c r="F40" s="131" t="inlineStr">
        <is>
          <t>M023</t>
        </is>
      </c>
      <c r="G40" s="131" t="inlineStr">
        <is>
          <t>GÖZTEPE</t>
        </is>
      </c>
      <c r="H40" s="131" t="n">
        <v>1</v>
      </c>
      <c r="I40" s="131" t="n">
        <v>6.7</v>
      </c>
      <c r="J40" s="131" t="inlineStr">
        <is>
          <t>https://www.google.com/maps/dir/?api=1&amp;origin=38.37066%2C27.159618&amp;destination=38.401328%2C27.093267&amp;travelmode=driving</t>
        </is>
      </c>
      <c r="K40" s="131" t="n">
        <v>1.5</v>
      </c>
      <c r="L40" s="131" t="inlineStr">
        <is>
          <t>https://www.google.com/maps/dir/?api=1&amp;origin=38.388%2C27.091&amp;destination=38.401328%2C27.093267&amp;travelmode=driving</t>
        </is>
      </c>
    </row>
    <row r="41" ht="15" customHeight="1" s="113">
      <c r="A41" s="131" t="inlineStr">
        <is>
          <t>P0360</t>
        </is>
      </c>
      <c r="B41" s="131" t="inlineStr">
        <is>
          <t>ABDULLAH ÇALIŞ</t>
        </is>
      </c>
      <c r="C41" s="131" t="inlineStr">
        <is>
          <t>M022</t>
        </is>
      </c>
      <c r="D41" s="131" t="inlineStr">
        <is>
          <t>GEDİZ</t>
        </is>
      </c>
      <c r="E41" s="131" t="inlineStr">
        <is>
          <t>REYON GÖREVLİSİ</t>
        </is>
      </c>
      <c r="F41" s="131" t="inlineStr">
        <is>
          <t>M046</t>
        </is>
      </c>
      <c r="G41" s="131" t="inlineStr">
        <is>
          <t>ÇAMDİBİ</t>
        </is>
      </c>
      <c r="H41" s="131" t="n">
        <v>1</v>
      </c>
      <c r="I41" s="131" t="n">
        <v>8.1</v>
      </c>
      <c r="J41" s="131" t="inlineStr">
        <is>
          <t>https://www.google.com/maps/dir/?api=1&amp;origin=38.37066%2C27.159618&amp;destination=38.438109%2C27.19608&amp;travelmode=driving</t>
        </is>
      </c>
      <c r="K41" s="131" t="n">
        <v>10.7</v>
      </c>
      <c r="L41" s="131" t="inlineStr">
        <is>
          <t>https://www.google.com/maps/dir/?api=1&amp;origin=38.388%2C27.091&amp;destination=38.438109%2C27.19608&amp;travelmode=driving</t>
        </is>
      </c>
    </row>
    <row r="42" ht="15" customHeight="1" s="113">
      <c r="A42" s="131" t="inlineStr">
        <is>
          <t>P0360</t>
        </is>
      </c>
      <c r="B42" s="131" t="inlineStr">
        <is>
          <t>ABDULLAH ÇALIŞ</t>
        </is>
      </c>
      <c r="C42" s="131" t="inlineStr">
        <is>
          <t>M022</t>
        </is>
      </c>
      <c r="D42" s="131" t="inlineStr">
        <is>
          <t>GEDİZ</t>
        </is>
      </c>
      <c r="E42" s="131" t="inlineStr">
        <is>
          <t>REYON GÖREVLİSİ</t>
        </is>
      </c>
      <c r="F42" s="131" t="inlineStr">
        <is>
          <t>M044</t>
        </is>
      </c>
      <c r="G42" s="131" t="inlineStr">
        <is>
          <t>YEŞİLOVA</t>
        </is>
      </c>
      <c r="H42" s="131" t="n">
        <v>1</v>
      </c>
      <c r="I42" s="131" t="n">
        <v>8.300000000000001</v>
      </c>
      <c r="J42" s="131" t="inlineStr">
        <is>
          <t>https://www.google.com/maps/dir/?api=1&amp;origin=38.37066%2C27.159618&amp;destination=38.436005%2C27.206807&amp;travelmode=driving</t>
        </is>
      </c>
      <c r="K42" s="131" t="n">
        <v>11.4</v>
      </c>
      <c r="L42" s="131" t="inlineStr">
        <is>
          <t>https://www.google.com/maps/dir/?api=1&amp;origin=38.388%2C27.091&amp;destination=38.436005%2C27.206807&amp;travelmode=driving</t>
        </is>
      </c>
    </row>
    <row r="43" ht="15" customHeight="1" s="113">
      <c r="A43" s="131" t="inlineStr">
        <is>
          <t>P0360</t>
        </is>
      </c>
      <c r="B43" s="131" t="inlineStr">
        <is>
          <t>ABDULLAH ÇALIŞ</t>
        </is>
      </c>
      <c r="C43" s="131" t="inlineStr">
        <is>
          <t>M022</t>
        </is>
      </c>
      <c r="D43" s="131" t="inlineStr">
        <is>
          <t>GEDİZ</t>
        </is>
      </c>
      <c r="E43" s="131" t="inlineStr">
        <is>
          <t>REYON GÖREVLİSİ</t>
        </is>
      </c>
      <c r="F43" s="131" t="inlineStr">
        <is>
          <t>M008</t>
        </is>
      </c>
      <c r="G43" s="131" t="inlineStr">
        <is>
          <t>AYRANCILAR</t>
        </is>
      </c>
      <c r="H43" s="131" t="n">
        <v>1</v>
      </c>
      <c r="I43" s="131" t="n">
        <v>18</v>
      </c>
      <c r="J43" s="131" t="inlineStr">
        <is>
          <t>https://www.google.com/maps/dir/?api=1&amp;origin=38.37066%2C27.159618&amp;destination=38.240289%2C27.281412&amp;travelmode=driving</t>
        </is>
      </c>
      <c r="K43" s="131" t="n">
        <v>23.4</v>
      </c>
      <c r="L43" s="131" t="inlineStr">
        <is>
          <t>https://www.google.com/maps/dir/?api=1&amp;origin=38.388%2C27.091&amp;destination=38.240289%2C27.281412&amp;travelmode=driving</t>
        </is>
      </c>
    </row>
    <row r="44" ht="15" customHeight="1" s="113">
      <c r="A44" s="131" t="inlineStr">
        <is>
          <t>P0360</t>
        </is>
      </c>
      <c r="B44" s="131" t="inlineStr">
        <is>
          <t>ABDULLAH ÇALIŞ</t>
        </is>
      </c>
      <c r="C44" s="131" t="inlineStr">
        <is>
          <t>M022</t>
        </is>
      </c>
      <c r="D44" s="131" t="inlineStr">
        <is>
          <t>GEDİZ</t>
        </is>
      </c>
      <c r="E44" s="131" t="inlineStr">
        <is>
          <t>REYON GÖREVLİSİ</t>
        </is>
      </c>
      <c r="F44" s="131" t="inlineStr">
        <is>
          <t>M026</t>
        </is>
      </c>
      <c r="G44" s="131" t="inlineStr">
        <is>
          <t>HARMANDALI</t>
        </is>
      </c>
      <c r="H44" s="131" t="n">
        <v>1</v>
      </c>
      <c r="I44" s="131" t="n">
        <v>19.5</v>
      </c>
      <c r="J44" s="131" t="inlineStr">
        <is>
          <t>https://www.google.com/maps/dir/?api=1&amp;origin=38.37066%2C27.159618&amp;destination=38.519644%2C27.041157&amp;travelmode=driving</t>
        </is>
      </c>
      <c r="K44" s="131" t="n">
        <v>15.3</v>
      </c>
      <c r="L44" s="131" t="inlineStr">
        <is>
          <t>https://www.google.com/maps/dir/?api=1&amp;origin=38.388%2C27.091&amp;destination=38.519644%2C27.041157&amp;travelmode=driving</t>
        </is>
      </c>
    </row>
    <row r="45" ht="15" customHeight="1" s="113">
      <c r="A45" s="131" t="inlineStr">
        <is>
          <t>P0410</t>
        </is>
      </c>
      <c r="B45" s="131" t="inlineStr">
        <is>
          <t>HALİL KAYA</t>
        </is>
      </c>
      <c r="C45" s="131" t="inlineStr">
        <is>
          <t>M048</t>
        </is>
      </c>
      <c r="D45" s="131" t="inlineStr">
        <is>
          <t>ÇİĞLİ</t>
        </is>
      </c>
      <c r="E45" s="131" t="inlineStr">
        <is>
          <t>REYON GÖREVLİSİ</t>
        </is>
      </c>
      <c r="F45" s="131" t="inlineStr">
        <is>
          <t>M026</t>
        </is>
      </c>
      <c r="G45" s="131" t="inlineStr">
        <is>
          <t>HARMANDALI</t>
        </is>
      </c>
      <c r="H45" s="131" t="n">
        <v>1</v>
      </c>
      <c r="I45" s="131" t="n">
        <v>3.2</v>
      </c>
      <c r="J45" s="131" t="inlineStr">
        <is>
          <t>https://www.google.com/maps/dir/?api=1&amp;origin=38.493071%2C27.054551&amp;destination=38.519644%2C27.041157&amp;travelmode=driving</t>
        </is>
      </c>
      <c r="K45" s="131" t="n">
        <v>15.7</v>
      </c>
      <c r="L45" s="131" t="inlineStr">
        <is>
          <t>https://www.google.com/maps/dir/?api=1&amp;origin=38.394203%2C27.124545&amp;destination=38.519644%2C27.041157&amp;travelmode=driving</t>
        </is>
      </c>
    </row>
    <row r="46" ht="15" customHeight="1" s="113">
      <c r="A46" s="131" t="inlineStr">
        <is>
          <t>P0410</t>
        </is>
      </c>
      <c r="B46" s="131" t="inlineStr">
        <is>
          <t>HALİL KAYA</t>
        </is>
      </c>
      <c r="C46" s="131" t="inlineStr">
        <is>
          <t>M048</t>
        </is>
      </c>
      <c r="D46" s="131" t="inlineStr">
        <is>
          <t>ÇİĞLİ</t>
        </is>
      </c>
      <c r="E46" s="131" t="inlineStr">
        <is>
          <t>REYON GÖREVLİSİ</t>
        </is>
      </c>
      <c r="F46" s="131" t="inlineStr">
        <is>
          <t>M023</t>
        </is>
      </c>
      <c r="G46" s="131" t="inlineStr">
        <is>
          <t>GÖZTEPE</t>
        </is>
      </c>
      <c r="H46" s="131" t="n">
        <v>1</v>
      </c>
      <c r="I46" s="131" t="n">
        <v>10.7</v>
      </c>
      <c r="J46" s="131" t="inlineStr">
        <is>
          <t>https://www.google.com/maps/dir/?api=1&amp;origin=38.493071%2C27.054551&amp;destination=38.401328%2C27.093267&amp;travelmode=driving</t>
        </is>
      </c>
      <c r="K46" s="131" t="n">
        <v>2.8</v>
      </c>
      <c r="L46" s="131" t="inlineStr">
        <is>
          <t>https://www.google.com/maps/dir/?api=1&amp;origin=38.394203%2C27.124545&amp;destination=38.401328%2C27.093267&amp;travelmode=driving</t>
        </is>
      </c>
    </row>
    <row r="47" ht="15" customHeight="1" s="113">
      <c r="A47" s="131" t="inlineStr">
        <is>
          <t>P0410</t>
        </is>
      </c>
      <c r="B47" s="131" t="inlineStr">
        <is>
          <t>HALİL KAYA</t>
        </is>
      </c>
      <c r="C47" s="131" t="inlineStr">
        <is>
          <t>M048</t>
        </is>
      </c>
      <c r="D47" s="131" t="inlineStr">
        <is>
          <t>ÇİĞLİ</t>
        </is>
      </c>
      <c r="E47" s="131" t="inlineStr">
        <is>
          <t>REYON GÖREVLİSİ</t>
        </is>
      </c>
      <c r="F47" s="131" t="inlineStr">
        <is>
          <t>M046</t>
        </is>
      </c>
      <c r="G47" s="131" t="inlineStr">
        <is>
          <t>ÇAMDİBİ</t>
        </is>
      </c>
      <c r="H47" s="131" t="n">
        <v>1</v>
      </c>
      <c r="I47" s="131" t="n">
        <v>13.8</v>
      </c>
      <c r="J47" s="131" t="inlineStr">
        <is>
          <t>https://www.google.com/maps/dir/?api=1&amp;origin=38.493071%2C27.054551&amp;destination=38.438109%2C27.19608&amp;travelmode=driving</t>
        </is>
      </c>
      <c r="K47" s="131" t="n">
        <v>7.9</v>
      </c>
      <c r="L47" s="131" t="inlineStr">
        <is>
          <t>https://www.google.com/maps/dir/?api=1&amp;origin=38.394203%2C27.124545&amp;destination=38.438109%2C27.19608&amp;travelmode=driving</t>
        </is>
      </c>
    </row>
    <row r="48" ht="15" customHeight="1" s="113">
      <c r="A48" s="131" t="inlineStr">
        <is>
          <t>P0410</t>
        </is>
      </c>
      <c r="B48" s="131" t="inlineStr">
        <is>
          <t>HALİL KAYA</t>
        </is>
      </c>
      <c r="C48" s="131" t="inlineStr">
        <is>
          <t>M048</t>
        </is>
      </c>
      <c r="D48" s="131" t="inlineStr">
        <is>
          <t>ÇİĞLİ</t>
        </is>
      </c>
      <c r="E48" s="131" t="inlineStr">
        <is>
          <t>REYON GÖREVLİSİ</t>
        </is>
      </c>
      <c r="F48" s="131" t="inlineStr">
        <is>
          <t>M044</t>
        </is>
      </c>
      <c r="G48" s="131" t="inlineStr">
        <is>
          <t>YEŞİLOVA</t>
        </is>
      </c>
      <c r="H48" s="131" t="n">
        <v>1</v>
      </c>
      <c r="I48" s="131" t="n">
        <v>14.7</v>
      </c>
      <c r="J48" s="131" t="inlineStr">
        <is>
          <t>https://www.google.com/maps/dir/?api=1&amp;origin=38.493071%2C27.054551&amp;destination=38.436005%2C27.206807&amp;travelmode=driving</t>
        </is>
      </c>
      <c r="K48" s="131" t="n">
        <v>8.5</v>
      </c>
      <c r="L48" s="131" t="inlineStr">
        <is>
          <t>https://www.google.com/maps/dir/?api=1&amp;origin=38.394203%2C27.124545&amp;destination=38.436005%2C27.206807&amp;travelmode=driving</t>
        </is>
      </c>
    </row>
    <row r="49" ht="15" customHeight="1" s="113">
      <c r="A49" s="131" t="inlineStr">
        <is>
          <t>P0410</t>
        </is>
      </c>
      <c r="B49" s="131" t="inlineStr">
        <is>
          <t>HALİL KAYA</t>
        </is>
      </c>
      <c r="C49" s="131" t="inlineStr">
        <is>
          <t>M048</t>
        </is>
      </c>
      <c r="D49" s="131" t="inlineStr">
        <is>
          <t>ÇİĞLİ</t>
        </is>
      </c>
      <c r="E49" s="131" t="inlineStr">
        <is>
          <t>REYON GÖREVLİSİ</t>
        </is>
      </c>
      <c r="F49" s="131" t="inlineStr">
        <is>
          <t>M020</t>
        </is>
      </c>
      <c r="G49" s="131" t="inlineStr">
        <is>
          <t>GAZİEMİR-6</t>
        </is>
      </c>
      <c r="H49" s="131" t="n">
        <v>1</v>
      </c>
      <c r="I49" s="131" t="n">
        <v>20.6</v>
      </c>
      <c r="J49" s="131" t="inlineStr">
        <is>
          <t>https://www.google.com/maps/dir/?api=1&amp;origin=38.493071%2C27.054551&amp;destination=38.317553%2C27.130542&amp;travelmode=driving</t>
        </is>
      </c>
      <c r="K49" s="131" t="n">
        <v>8.5</v>
      </c>
      <c r="L49" s="131" t="inlineStr">
        <is>
          <t>https://www.google.com/maps/dir/?api=1&amp;origin=38.394203%2C27.124545&amp;destination=38.317553%2C27.130542&amp;travelmode=driving</t>
        </is>
      </c>
    </row>
    <row r="50" ht="15" customHeight="1" s="113">
      <c r="A50" s="131" t="inlineStr">
        <is>
          <t>P0410</t>
        </is>
      </c>
      <c r="B50" s="131" t="inlineStr">
        <is>
          <t>HALİL KAYA</t>
        </is>
      </c>
      <c r="C50" s="131" t="inlineStr">
        <is>
          <t>M048</t>
        </is>
      </c>
      <c r="D50" s="131" t="inlineStr">
        <is>
          <t>ÇİĞLİ</t>
        </is>
      </c>
      <c r="E50" s="131" t="inlineStr">
        <is>
          <t>REYON GÖREVLİSİ</t>
        </is>
      </c>
      <c r="F50" s="131" t="inlineStr">
        <is>
          <t>M008</t>
        </is>
      </c>
      <c r="G50" s="131" t="inlineStr">
        <is>
          <t>AYRANCILAR</t>
        </is>
      </c>
      <c r="H50" s="131" t="n">
        <v>1</v>
      </c>
      <c r="I50" s="131" t="n">
        <v>34.4</v>
      </c>
      <c r="J50" s="131" t="inlineStr">
        <is>
          <t>https://www.google.com/maps/dir/?api=1&amp;origin=38.493071%2C27.054551&amp;destination=38.240289%2C27.281412&amp;travelmode=driving</t>
        </is>
      </c>
      <c r="K50" s="131" t="n">
        <v>21.9</v>
      </c>
      <c r="L50" s="131" t="inlineStr">
        <is>
          <t>https://www.google.com/maps/dir/?api=1&amp;origin=38.394203%2C27.124545&amp;destination=38.240289%2C27.281412&amp;travelmode=driving</t>
        </is>
      </c>
    </row>
    <row r="51" ht="15" customHeight="1" s="113">
      <c r="A51" s="131" t="inlineStr">
        <is>
          <t>P0411</t>
        </is>
      </c>
      <c r="B51" s="131" t="inlineStr">
        <is>
          <t>ATLAS BOĞAKURT</t>
        </is>
      </c>
      <c r="C51" s="131" t="inlineStr">
        <is>
          <t>M048</t>
        </is>
      </c>
      <c r="D51" s="131" t="inlineStr">
        <is>
          <t>ÇİĞLİ</t>
        </is>
      </c>
      <c r="E51" s="131" t="inlineStr">
        <is>
          <t>REYON GÖREVLİSİ</t>
        </is>
      </c>
      <c r="F51" s="131" t="inlineStr">
        <is>
          <t>M026</t>
        </is>
      </c>
      <c r="G51" s="131" t="inlineStr">
        <is>
          <t>HARMANDALI</t>
        </is>
      </c>
      <c r="H51" s="131" t="n">
        <v>1</v>
      </c>
      <c r="I51" s="131" t="n">
        <v>3.2</v>
      </c>
      <c r="J51" s="131" t="inlineStr">
        <is>
          <t>https://www.google.com/maps/dir/?api=1&amp;origin=38.493071%2C27.054551&amp;destination=38.519644%2C27.041157&amp;travelmode=driving</t>
        </is>
      </c>
      <c r="K51" s="131" t="n">
        <v>15.3</v>
      </c>
      <c r="L51" s="131" t="inlineStr">
        <is>
          <t>https://www.google.com/maps/dir/?api=1&amp;origin=38.39932%2C27.12643&amp;destination=38.519644%2C27.041157&amp;travelmode=driving</t>
        </is>
      </c>
    </row>
    <row r="52" ht="15" customHeight="1" s="113">
      <c r="A52" s="131" t="inlineStr">
        <is>
          <t>P0411</t>
        </is>
      </c>
      <c r="B52" s="131" t="inlineStr">
        <is>
          <t>ATLAS BOĞAKURT</t>
        </is>
      </c>
      <c r="C52" s="131" t="inlineStr">
        <is>
          <t>M048</t>
        </is>
      </c>
      <c r="D52" s="131" t="inlineStr">
        <is>
          <t>ÇİĞLİ</t>
        </is>
      </c>
      <c r="E52" s="131" t="inlineStr">
        <is>
          <t>REYON GÖREVLİSİ</t>
        </is>
      </c>
      <c r="F52" s="131" t="inlineStr">
        <is>
          <t>M023</t>
        </is>
      </c>
      <c r="G52" s="131" t="inlineStr">
        <is>
          <t>GÖZTEPE</t>
        </is>
      </c>
      <c r="H52" s="131" t="n">
        <v>1</v>
      </c>
      <c r="I52" s="131" t="n">
        <v>10.7</v>
      </c>
      <c r="J52" s="131" t="inlineStr">
        <is>
          <t>https://www.google.com/maps/dir/?api=1&amp;origin=38.493071%2C27.054551&amp;destination=38.401328%2C27.093267&amp;travelmode=driving</t>
        </is>
      </c>
      <c r="K52" s="131" t="n">
        <v>2.9</v>
      </c>
      <c r="L52" s="131" t="inlineStr">
        <is>
          <t>https://www.google.com/maps/dir/?api=1&amp;origin=38.39932%2C27.12643&amp;destination=38.401328%2C27.093267&amp;travelmode=driving</t>
        </is>
      </c>
    </row>
    <row r="53" ht="15" customHeight="1" s="113">
      <c r="A53" s="131" t="inlineStr">
        <is>
          <t>P0411</t>
        </is>
      </c>
      <c r="B53" s="131" t="inlineStr">
        <is>
          <t>ATLAS BOĞAKURT</t>
        </is>
      </c>
      <c r="C53" s="131" t="inlineStr">
        <is>
          <t>M048</t>
        </is>
      </c>
      <c r="D53" s="131" t="inlineStr">
        <is>
          <t>ÇİĞLİ</t>
        </is>
      </c>
      <c r="E53" s="131" t="inlineStr">
        <is>
          <t>REYON GÖREVLİSİ</t>
        </is>
      </c>
      <c r="F53" s="131" t="inlineStr">
        <is>
          <t>M046</t>
        </is>
      </c>
      <c r="G53" s="131" t="inlineStr">
        <is>
          <t>ÇAMDİBİ</t>
        </is>
      </c>
      <c r="H53" s="131" t="n">
        <v>1</v>
      </c>
      <c r="I53" s="131" t="n">
        <v>13.8</v>
      </c>
      <c r="J53" s="131" t="inlineStr">
        <is>
          <t>https://www.google.com/maps/dir/?api=1&amp;origin=38.493071%2C27.054551&amp;destination=38.438109%2C27.19608&amp;travelmode=driving</t>
        </is>
      </c>
      <c r="K53" s="131" t="n">
        <v>7.4</v>
      </c>
      <c r="L53" s="131" t="inlineStr">
        <is>
          <t>https://www.google.com/maps/dir/?api=1&amp;origin=38.39932%2C27.12643&amp;destination=38.438109%2C27.19608&amp;travelmode=driving</t>
        </is>
      </c>
    </row>
    <row r="54" ht="15" customHeight="1" s="113">
      <c r="A54" s="131" t="inlineStr">
        <is>
          <t>P0411</t>
        </is>
      </c>
      <c r="B54" s="131" t="inlineStr">
        <is>
          <t>ATLAS BOĞAKURT</t>
        </is>
      </c>
      <c r="C54" s="131" t="inlineStr">
        <is>
          <t>M048</t>
        </is>
      </c>
      <c r="D54" s="131" t="inlineStr">
        <is>
          <t>ÇİĞLİ</t>
        </is>
      </c>
      <c r="E54" s="131" t="inlineStr">
        <is>
          <t>REYON GÖREVLİSİ</t>
        </is>
      </c>
      <c r="F54" s="131" t="inlineStr">
        <is>
          <t>M044</t>
        </is>
      </c>
      <c r="G54" s="131" t="inlineStr">
        <is>
          <t>YEŞİLOVA</t>
        </is>
      </c>
      <c r="H54" s="131" t="n">
        <v>1</v>
      </c>
      <c r="I54" s="131" t="n">
        <v>14.7</v>
      </c>
      <c r="J54" s="131" t="inlineStr">
        <is>
          <t>https://www.google.com/maps/dir/?api=1&amp;origin=38.493071%2C27.054551&amp;destination=38.436005%2C27.206807&amp;travelmode=driving</t>
        </is>
      </c>
      <c r="K54" s="131" t="n">
        <v>8.1</v>
      </c>
      <c r="L54" s="131" t="inlineStr">
        <is>
          <t>https://www.google.com/maps/dir/?api=1&amp;origin=38.39932%2C27.12643&amp;destination=38.436005%2C27.206807&amp;travelmode=driving</t>
        </is>
      </c>
    </row>
    <row r="55" ht="15" customHeight="1" s="113">
      <c r="A55" s="131" t="inlineStr">
        <is>
          <t>P0411</t>
        </is>
      </c>
      <c r="B55" s="131" t="inlineStr">
        <is>
          <t>ATLAS BOĞAKURT</t>
        </is>
      </c>
      <c r="C55" s="131" t="inlineStr">
        <is>
          <t>M048</t>
        </is>
      </c>
      <c r="D55" s="131" t="inlineStr">
        <is>
          <t>ÇİĞLİ</t>
        </is>
      </c>
      <c r="E55" s="131" t="inlineStr">
        <is>
          <t>REYON GÖREVLİSİ</t>
        </is>
      </c>
      <c r="F55" s="131" t="inlineStr">
        <is>
          <t>M020</t>
        </is>
      </c>
      <c r="G55" s="131" t="inlineStr">
        <is>
          <t>GAZİEMİR-6</t>
        </is>
      </c>
      <c r="H55" s="131" t="n">
        <v>1</v>
      </c>
      <c r="I55" s="131" t="n">
        <v>20.6</v>
      </c>
      <c r="J55" s="131" t="inlineStr">
        <is>
          <t>https://www.google.com/maps/dir/?api=1&amp;origin=38.493071%2C27.054551&amp;destination=38.317553%2C27.130542&amp;travelmode=driving</t>
        </is>
      </c>
      <c r="K55" s="131" t="n">
        <v>9.1</v>
      </c>
      <c r="L55" s="131" t="inlineStr">
        <is>
          <t>https://www.google.com/maps/dir/?api=1&amp;origin=38.39932%2C27.12643&amp;destination=38.317553%2C27.130542&amp;travelmode=driving</t>
        </is>
      </c>
    </row>
    <row r="56" ht="15" customHeight="1" s="113">
      <c r="A56" s="131" t="inlineStr">
        <is>
          <t>P0411</t>
        </is>
      </c>
      <c r="B56" s="131" t="inlineStr">
        <is>
          <t>ATLAS BOĞAKURT</t>
        </is>
      </c>
      <c r="C56" s="131" t="inlineStr">
        <is>
          <t>M048</t>
        </is>
      </c>
      <c r="D56" s="131" t="inlineStr">
        <is>
          <t>ÇİĞLİ</t>
        </is>
      </c>
      <c r="E56" s="131" t="inlineStr">
        <is>
          <t>REYON GÖREVLİSİ</t>
        </is>
      </c>
      <c r="F56" s="131" t="inlineStr">
        <is>
          <t>M008</t>
        </is>
      </c>
      <c r="G56" s="131" t="inlineStr">
        <is>
          <t>AYRANCILAR</t>
        </is>
      </c>
      <c r="H56" s="131" t="n">
        <v>1</v>
      </c>
      <c r="I56" s="131" t="n">
        <v>34.4</v>
      </c>
      <c r="J56" s="131" t="inlineStr">
        <is>
          <t>https://www.google.com/maps/dir/?api=1&amp;origin=38.493071%2C27.054551&amp;destination=38.240289%2C27.281412&amp;travelmode=driving</t>
        </is>
      </c>
      <c r="K56" s="131" t="n">
        <v>22.3</v>
      </c>
      <c r="L56" s="131" t="inlineStr">
        <is>
          <t>https://www.google.com/maps/dir/?api=1&amp;origin=38.39932%2C27.12643&amp;destination=38.240289%2C27.281412&amp;travelmode=driving</t>
        </is>
      </c>
    </row>
    <row r="57" ht="15" customHeight="1" s="113">
      <c r="A57" s="131" t="inlineStr">
        <is>
          <t>P0437</t>
        </is>
      </c>
      <c r="B57" s="131" t="inlineStr">
        <is>
          <t>GÜLSÜM GÖBELEK</t>
        </is>
      </c>
      <c r="C57" s="131" t="inlineStr">
        <is>
          <t>M036</t>
        </is>
      </c>
      <c r="D57" s="131" t="inlineStr">
        <is>
          <t>POLİGON</t>
        </is>
      </c>
      <c r="E57" s="131" t="inlineStr">
        <is>
          <t>KASAP</t>
        </is>
      </c>
      <c r="F57" s="131" t="inlineStr">
        <is>
          <t>M050</t>
        </is>
      </c>
      <c r="G57" s="131" t="inlineStr">
        <is>
          <t>İZMİRSPOR</t>
        </is>
      </c>
      <c r="H57" s="131" t="n">
        <v>1</v>
      </c>
      <c r="I57" s="131" t="n">
        <v>4</v>
      </c>
      <c r="J57" s="131" t="inlineStr">
        <is>
          <t>https://www.google.com/maps/dir/?api=1&amp;origin=38.395182%2C27.075087&amp;destination=38.403691%2C27.119105&amp;travelmode=driving</t>
        </is>
      </c>
      <c r="K57" s="131" t="n">
        <v>21.5</v>
      </c>
      <c r="L57" s="131" t="inlineStr">
        <is>
          <t>https://www.google.com/maps/dir/?api=1&amp;origin=38.245418%2C27.259708&amp;destination=38.403691%2C27.119105&amp;travelmode=driving</t>
        </is>
      </c>
    </row>
    <row r="58" ht="15" customHeight="1" s="113">
      <c r="A58" s="131" t="inlineStr">
        <is>
          <t>P0437</t>
        </is>
      </c>
      <c r="B58" s="131" t="inlineStr">
        <is>
          <t>GÜLSÜM GÖBELEK</t>
        </is>
      </c>
      <c r="C58" s="131" t="inlineStr">
        <is>
          <t>M036</t>
        </is>
      </c>
      <c r="D58" s="131" t="inlineStr">
        <is>
          <t>POLİGON</t>
        </is>
      </c>
      <c r="E58" s="131" t="inlineStr">
        <is>
          <t>KASAP</t>
        </is>
      </c>
      <c r="F58" s="131" t="inlineStr">
        <is>
          <t>M018</t>
        </is>
      </c>
      <c r="G58" s="131" t="inlineStr">
        <is>
          <t>GAZİEMİR-4</t>
        </is>
      </c>
      <c r="H58" s="131" t="n">
        <v>1</v>
      </c>
      <c r="I58" s="131" t="n">
        <v>9.300000000000001</v>
      </c>
      <c r="J58" s="131" t="inlineStr">
        <is>
          <t>https://www.google.com/maps/dir/?api=1&amp;origin=38.395182%2C27.075087&amp;destination=38.323481%2C27.129036&amp;travelmode=driving</t>
        </is>
      </c>
      <c r="K58" s="131" t="n">
        <v>14.3</v>
      </c>
      <c r="L58" s="131" t="inlineStr">
        <is>
          <t>https://www.google.com/maps/dir/?api=1&amp;origin=38.245418%2C27.259708&amp;destination=38.323481%2C27.129036&amp;travelmode=driving</t>
        </is>
      </c>
    </row>
    <row r="59" ht="15" customHeight="1" s="113">
      <c r="A59" s="131" t="inlineStr">
        <is>
          <t>P0437</t>
        </is>
      </c>
      <c r="B59" s="131" t="inlineStr">
        <is>
          <t>GÜLSÜM GÖBELEK</t>
        </is>
      </c>
      <c r="C59" s="131" t="inlineStr">
        <is>
          <t>M036</t>
        </is>
      </c>
      <c r="D59" s="131" t="inlineStr">
        <is>
          <t>POLİGON</t>
        </is>
      </c>
      <c r="E59" s="131" t="inlineStr">
        <is>
          <t>KASAP</t>
        </is>
      </c>
      <c r="F59" s="131" t="inlineStr">
        <is>
          <t>M021</t>
        </is>
      </c>
      <c r="G59" s="131" t="inlineStr">
        <is>
          <t>GAZİEMİR-7</t>
        </is>
      </c>
      <c r="H59" s="131" t="n">
        <v>1</v>
      </c>
      <c r="I59" s="131" t="n">
        <v>9.5</v>
      </c>
      <c r="J59" s="131" t="inlineStr">
        <is>
          <t>https://www.google.com/maps/dir/?api=1&amp;origin=38.395182%2C27.075087&amp;destination=38.322099%2C27.131037&amp;travelmode=driving</t>
        </is>
      </c>
      <c r="K59" s="131" t="n">
        <v>14.1</v>
      </c>
      <c r="L59" s="131" t="inlineStr">
        <is>
          <t>https://www.google.com/maps/dir/?api=1&amp;origin=38.245418%2C27.259708&amp;destination=38.322099%2C27.131037&amp;travelmode=driving</t>
        </is>
      </c>
    </row>
    <row r="60" ht="15" customHeight="1" s="113">
      <c r="A60" s="131" t="inlineStr">
        <is>
          <t>P0437</t>
        </is>
      </c>
      <c r="B60" s="131" t="inlineStr">
        <is>
          <t>GÜLSÜM GÖBELEK</t>
        </is>
      </c>
      <c r="C60" s="131" t="inlineStr">
        <is>
          <t>M036</t>
        </is>
      </c>
      <c r="D60" s="131" t="inlineStr">
        <is>
          <t>POLİGON</t>
        </is>
      </c>
      <c r="E60" s="131" t="inlineStr">
        <is>
          <t>KASAP</t>
        </is>
      </c>
      <c r="F60" s="131" t="inlineStr">
        <is>
          <t>M031</t>
        </is>
      </c>
      <c r="G60" s="131" t="inlineStr">
        <is>
          <t>MENDERES</t>
        </is>
      </c>
      <c r="H60" s="131" t="n">
        <v>1</v>
      </c>
      <c r="I60" s="131" t="n">
        <v>15.6</v>
      </c>
      <c r="J60" s="131" t="inlineStr">
        <is>
          <t>https://www.google.com/maps/dir/?api=1&amp;origin=38.395182%2C27.075087&amp;destination=38.260463%2C27.125587&amp;travelmode=driving</t>
        </is>
      </c>
      <c r="K60" s="131" t="n">
        <v>11.8</v>
      </c>
      <c r="L60" s="131" t="inlineStr">
        <is>
          <t>https://www.google.com/maps/dir/?api=1&amp;origin=38.245418%2C27.259708&amp;destination=38.260463%2C27.125587&amp;travelmode=driving</t>
        </is>
      </c>
    </row>
    <row r="61" ht="15" customHeight="1" s="113">
      <c r="A61" s="131" t="inlineStr">
        <is>
          <t>P0437</t>
        </is>
      </c>
      <c r="B61" s="131" t="inlineStr">
        <is>
          <t>GÜLSÜM GÖBELEK</t>
        </is>
      </c>
      <c r="C61" s="131" t="inlineStr">
        <is>
          <t>M036</t>
        </is>
      </c>
      <c r="D61" s="131" t="inlineStr">
        <is>
          <t>POLİGON</t>
        </is>
      </c>
      <c r="E61" s="131" t="inlineStr">
        <is>
          <t>KASAP</t>
        </is>
      </c>
      <c r="F61" s="131" t="inlineStr">
        <is>
          <t>M008</t>
        </is>
      </c>
      <c r="G61" s="131" t="inlineStr">
        <is>
          <t>AYRANCILAR</t>
        </is>
      </c>
      <c r="H61" s="131" t="n">
        <v>1</v>
      </c>
      <c r="I61" s="131" t="n">
        <v>24.9</v>
      </c>
      <c r="J61" s="131" t="inlineStr">
        <is>
          <t>https://www.google.com/maps/dir/?api=1&amp;origin=38.395182%2C27.075087&amp;destination=38.240289%2C27.281412&amp;travelmode=driving</t>
        </is>
      </c>
      <c r="K61" s="131" t="n">
        <v>2</v>
      </c>
      <c r="L61" s="131" t="inlineStr">
        <is>
          <t>https://www.google.com/maps/dir/?api=1&amp;origin=38.245418%2C27.259708&amp;destination=38.240289%2C27.281412&amp;travelmode=driving</t>
        </is>
      </c>
    </row>
    <row r="62" ht="15" customHeight="1" s="113">
      <c r="A62" s="131" t="inlineStr">
        <is>
          <t>P0437</t>
        </is>
      </c>
      <c r="B62" s="131" t="inlineStr">
        <is>
          <t>GÜLSÜM GÖBELEK</t>
        </is>
      </c>
      <c r="C62" s="131" t="inlineStr">
        <is>
          <t>M036</t>
        </is>
      </c>
      <c r="D62" s="131" t="inlineStr">
        <is>
          <t>POLİGON</t>
        </is>
      </c>
      <c r="E62" s="131" t="inlineStr">
        <is>
          <t>KASAP</t>
        </is>
      </c>
      <c r="F62" s="131" t="inlineStr">
        <is>
          <t>M003</t>
        </is>
      </c>
      <c r="G62" s="131" t="inlineStr">
        <is>
          <t>AYDIN EFELER-2</t>
        </is>
      </c>
      <c r="H62" s="131" t="n">
        <v>2</v>
      </c>
      <c r="I62" s="131" t="n">
        <v>90.09999999999999</v>
      </c>
      <c r="J62" s="131" t="inlineStr">
        <is>
          <t>https://www.google.com/maps/dir/?api=1&amp;origin=38.395182%2C27.075087&amp;destination=37.842863%2C27.828212&amp;travelmode=driving</t>
        </is>
      </c>
      <c r="K62" s="131" t="n">
        <v>66.90000000000001</v>
      </c>
      <c r="L62" s="131" t="inlineStr">
        <is>
          <t>https://www.google.com/maps/dir/?api=1&amp;origin=38.245418%2C27.259708&amp;destination=37.842863%2C27.828212&amp;travelmode=driving</t>
        </is>
      </c>
    </row>
    <row r="63" ht="15" customHeight="1" s="113">
      <c r="A63" s="131" t="inlineStr">
        <is>
          <t>P0475</t>
        </is>
      </c>
      <c r="B63" s="131" t="inlineStr">
        <is>
          <t>SEVDA KAROĞLU</t>
        </is>
      </c>
      <c r="C63" s="131" t="inlineStr">
        <is>
          <t>M050</t>
        </is>
      </c>
      <c r="D63" s="131" t="inlineStr">
        <is>
          <t>İZMİRSPOR</t>
        </is>
      </c>
      <c r="E63" s="131" t="inlineStr">
        <is>
          <t>REYON GÖREVLİSİ</t>
        </is>
      </c>
      <c r="F63" s="131" t="inlineStr">
        <is>
          <t>M023</t>
        </is>
      </c>
      <c r="G63" s="131" t="inlineStr">
        <is>
          <t>GÖZTEPE</t>
        </is>
      </c>
      <c r="H63" s="131" t="n">
        <v>1</v>
      </c>
      <c r="I63" s="131" t="n">
        <v>2.3</v>
      </c>
      <c r="J63" s="131" t="inlineStr">
        <is>
          <t>https://www.google.com/maps/dir/?api=1&amp;origin=38.403691%2C27.119105&amp;destination=38.401328%2C27.093267&amp;travelmode=driving</t>
        </is>
      </c>
      <c r="K63" s="131" t="n">
        <v>3.7</v>
      </c>
      <c r="L63" s="131" t="inlineStr">
        <is>
          <t>https://www.google.com/maps/dir/?api=1&amp;origin=38.381563%2C27.058939&amp;destination=38.401328%2C27.093267&amp;travelmode=driving</t>
        </is>
      </c>
    </row>
    <row r="64" ht="15" customHeight="1" s="113">
      <c r="A64" s="131" t="inlineStr">
        <is>
          <t>P0475</t>
        </is>
      </c>
      <c r="B64" s="131" t="inlineStr">
        <is>
          <t>SEVDA KAROĞLU</t>
        </is>
      </c>
      <c r="C64" s="131" t="inlineStr">
        <is>
          <t>M050</t>
        </is>
      </c>
      <c r="D64" s="131" t="inlineStr">
        <is>
          <t>İZMİRSPOR</t>
        </is>
      </c>
      <c r="E64" s="131" t="inlineStr">
        <is>
          <t>REYON GÖREVLİSİ</t>
        </is>
      </c>
      <c r="F64" s="131" t="inlineStr">
        <is>
          <t>M046</t>
        </is>
      </c>
      <c r="G64" s="131" t="inlineStr">
        <is>
          <t>ÇAMDİBİ</t>
        </is>
      </c>
      <c r="H64" s="131" t="n">
        <v>1</v>
      </c>
      <c r="I64" s="131" t="n">
        <v>7.7</v>
      </c>
      <c r="J64" s="131" t="inlineStr">
        <is>
          <t>https://www.google.com/maps/dir/?api=1&amp;origin=38.403691%2C27.119105&amp;destination=38.438109%2C27.19608&amp;travelmode=driving</t>
        </is>
      </c>
      <c r="K64" s="131" t="n">
        <v>13.5</v>
      </c>
      <c r="L64" s="131" t="inlineStr">
        <is>
          <t>https://www.google.com/maps/dir/?api=1&amp;origin=38.381563%2C27.058939&amp;destination=38.438109%2C27.19608&amp;travelmode=driving</t>
        </is>
      </c>
    </row>
    <row r="65" ht="15" customHeight="1" s="113">
      <c r="A65" s="131" t="inlineStr">
        <is>
          <t>P0475</t>
        </is>
      </c>
      <c r="B65" s="131" t="inlineStr">
        <is>
          <t>SEVDA KAROĞLU</t>
        </is>
      </c>
      <c r="C65" s="131" t="inlineStr">
        <is>
          <t>M050</t>
        </is>
      </c>
      <c r="D65" s="131" t="inlineStr">
        <is>
          <t>İZMİRSPOR</t>
        </is>
      </c>
      <c r="E65" s="131" t="inlineStr">
        <is>
          <t>REYON GÖREVLİSİ</t>
        </is>
      </c>
      <c r="F65" s="131" t="inlineStr">
        <is>
          <t>M044</t>
        </is>
      </c>
      <c r="G65" s="131" t="inlineStr">
        <is>
          <t>YEŞİLOVA</t>
        </is>
      </c>
      <c r="H65" s="131" t="n">
        <v>1</v>
      </c>
      <c r="I65" s="131" t="n">
        <v>8.4</v>
      </c>
      <c r="J65" s="131" t="inlineStr">
        <is>
          <t>https://www.google.com/maps/dir/?api=1&amp;origin=38.403691%2C27.119105&amp;destination=38.436005%2C27.206807&amp;travelmode=driving</t>
        </is>
      </c>
      <c r="K65" s="131" t="n">
        <v>14.2</v>
      </c>
      <c r="L65" s="131" t="inlineStr">
        <is>
          <t>https://www.google.com/maps/dir/?api=1&amp;origin=38.381563%2C27.058939&amp;destination=38.436005%2C27.206807&amp;travelmode=driving</t>
        </is>
      </c>
    </row>
    <row r="66" ht="15" customHeight="1" s="113">
      <c r="A66" s="131" t="inlineStr">
        <is>
          <t>P0475</t>
        </is>
      </c>
      <c r="B66" s="131" t="inlineStr">
        <is>
          <t>SEVDA KAROĞLU</t>
        </is>
      </c>
      <c r="C66" s="131" t="inlineStr">
        <is>
          <t>M050</t>
        </is>
      </c>
      <c r="D66" s="131" t="inlineStr">
        <is>
          <t>İZMİRSPOR</t>
        </is>
      </c>
      <c r="E66" s="131" t="inlineStr">
        <is>
          <t>REYON GÖREVLİSİ</t>
        </is>
      </c>
      <c r="F66" s="131" t="inlineStr">
        <is>
          <t>M020</t>
        </is>
      </c>
      <c r="G66" s="131" t="inlineStr">
        <is>
          <t>GAZİEMİR-6</t>
        </is>
      </c>
      <c r="H66" s="131" t="n">
        <v>1</v>
      </c>
      <c r="I66" s="131" t="n">
        <v>9.6</v>
      </c>
      <c r="J66" s="131" t="inlineStr">
        <is>
          <t>https://www.google.com/maps/dir/?api=1&amp;origin=38.403691%2C27.119105&amp;destination=38.317553%2C27.130542&amp;travelmode=driving</t>
        </is>
      </c>
      <c r="K66" s="131" t="n">
        <v>9.5</v>
      </c>
      <c r="L66" s="131" t="inlineStr">
        <is>
          <t>https://www.google.com/maps/dir/?api=1&amp;origin=38.381563%2C27.058939&amp;destination=38.317553%2C27.130542&amp;travelmode=driving</t>
        </is>
      </c>
    </row>
    <row r="67" ht="15" customHeight="1" s="113">
      <c r="A67" s="131" t="inlineStr">
        <is>
          <t>P0475</t>
        </is>
      </c>
      <c r="B67" s="131" t="inlineStr">
        <is>
          <t>SEVDA KAROĞLU</t>
        </is>
      </c>
      <c r="C67" s="131" t="inlineStr">
        <is>
          <t>M050</t>
        </is>
      </c>
      <c r="D67" s="131" t="inlineStr">
        <is>
          <t>İZMİRSPOR</t>
        </is>
      </c>
      <c r="E67" s="131" t="inlineStr">
        <is>
          <t>REYON GÖREVLİSİ</t>
        </is>
      </c>
      <c r="F67" s="131" t="inlineStr">
        <is>
          <t>M026</t>
        </is>
      </c>
      <c r="G67" s="131" t="inlineStr">
        <is>
          <t>HARMANDALI</t>
        </is>
      </c>
      <c r="H67" s="131" t="n">
        <v>1</v>
      </c>
      <c r="I67" s="131" t="n">
        <v>14.6</v>
      </c>
      <c r="J67" s="131" t="inlineStr">
        <is>
          <t>https://www.google.com/maps/dir/?api=1&amp;origin=38.403691%2C27.119105&amp;destination=38.519644%2C27.041157&amp;travelmode=driving</t>
        </is>
      </c>
      <c r="K67" s="131" t="n">
        <v>15.4</v>
      </c>
      <c r="L67" s="131" t="inlineStr">
        <is>
          <t>https://www.google.com/maps/dir/?api=1&amp;origin=38.381563%2C27.058939&amp;destination=38.519644%2C27.041157&amp;travelmode=driving</t>
        </is>
      </c>
    </row>
    <row r="68" ht="15" customHeight="1" s="113">
      <c r="A68" s="131" t="inlineStr">
        <is>
          <t>P0475</t>
        </is>
      </c>
      <c r="B68" s="131" t="inlineStr">
        <is>
          <t>SEVDA KAROĞLU</t>
        </is>
      </c>
      <c r="C68" s="131" t="inlineStr">
        <is>
          <t>M050</t>
        </is>
      </c>
      <c r="D68" s="131" t="inlineStr">
        <is>
          <t>İZMİRSPOR</t>
        </is>
      </c>
      <c r="E68" s="131" t="inlineStr">
        <is>
          <t>REYON GÖREVLİSİ</t>
        </is>
      </c>
      <c r="F68" s="131" t="inlineStr">
        <is>
          <t>M008</t>
        </is>
      </c>
      <c r="G68" s="131" t="inlineStr">
        <is>
          <t>AYRANCILAR</t>
        </is>
      </c>
      <c r="H68" s="131" t="n">
        <v>1</v>
      </c>
      <c r="I68" s="131" t="n">
        <v>23</v>
      </c>
      <c r="J68" s="131" t="inlineStr">
        <is>
          <t>https://www.google.com/maps/dir/?api=1&amp;origin=38.403691%2C27.119105&amp;destination=38.240289%2C27.281412&amp;travelmode=driving</t>
        </is>
      </c>
      <c r="K68" s="131" t="n">
        <v>25</v>
      </c>
      <c r="L68" s="131" t="inlineStr">
        <is>
          <t>https://www.google.com/maps/dir/?api=1&amp;origin=38.381563%2C27.058939&amp;destination=38.240289%2C27.281412&amp;travelmode=driving</t>
        </is>
      </c>
    </row>
    <row r="69" ht="15" customHeight="1" s="113">
      <c r="A69" s="131" t="inlineStr">
        <is>
          <t>P0476</t>
        </is>
      </c>
      <c r="B69" s="131" t="inlineStr">
        <is>
          <t>NAZİFE TOKMAK</t>
        </is>
      </c>
      <c r="C69" s="131" t="inlineStr">
        <is>
          <t>M050</t>
        </is>
      </c>
      <c r="D69" s="131" t="inlineStr">
        <is>
          <t>İZMİRSPOR</t>
        </is>
      </c>
      <c r="E69" s="131" t="inlineStr">
        <is>
          <t>REYON GÖREVLİSİ</t>
        </is>
      </c>
      <c r="F69" s="131" t="inlineStr">
        <is>
          <t>M023</t>
        </is>
      </c>
      <c r="G69" s="131" t="inlineStr">
        <is>
          <t>GÖZTEPE</t>
        </is>
      </c>
      <c r="H69" s="131" t="n">
        <v>1</v>
      </c>
      <c r="I69" s="131" t="n">
        <v>2.3</v>
      </c>
      <c r="J69" s="131" t="inlineStr">
        <is>
          <t>https://www.google.com/maps/dir/?api=1&amp;origin=38.403691%2C27.119105&amp;destination=38.401328%2C27.093267&amp;travelmode=driving</t>
        </is>
      </c>
      <c r="K69" s="131" t="n">
        <v>2.8</v>
      </c>
      <c r="L69" s="131" t="inlineStr">
        <is>
          <t>https://www.google.com/maps/dir/?api=1&amp;origin=38.399627%2C27.125516&amp;destination=38.401328%2C27.093267&amp;travelmode=driving</t>
        </is>
      </c>
    </row>
    <row r="70" ht="15" customHeight="1" s="113">
      <c r="A70" s="131" t="inlineStr">
        <is>
          <t>P0476</t>
        </is>
      </c>
      <c r="B70" s="131" t="inlineStr">
        <is>
          <t>NAZİFE TOKMAK</t>
        </is>
      </c>
      <c r="C70" s="131" t="inlineStr">
        <is>
          <t>M050</t>
        </is>
      </c>
      <c r="D70" s="131" t="inlineStr">
        <is>
          <t>İZMİRSPOR</t>
        </is>
      </c>
      <c r="E70" s="131" t="inlineStr">
        <is>
          <t>REYON GÖREVLİSİ</t>
        </is>
      </c>
      <c r="F70" s="131" t="inlineStr">
        <is>
          <t>M046</t>
        </is>
      </c>
      <c r="G70" s="131" t="inlineStr">
        <is>
          <t>ÇAMDİBİ</t>
        </is>
      </c>
      <c r="H70" s="131" t="n">
        <v>1</v>
      </c>
      <c r="I70" s="131" t="n">
        <v>7.7</v>
      </c>
      <c r="J70" s="131" t="inlineStr">
        <is>
          <t>https://www.google.com/maps/dir/?api=1&amp;origin=38.403691%2C27.119105&amp;destination=38.438109%2C27.19608&amp;travelmode=driving</t>
        </is>
      </c>
      <c r="K70" s="131" t="n">
        <v>7.5</v>
      </c>
      <c r="L70" s="131" t="inlineStr">
        <is>
          <t>https://www.google.com/maps/dir/?api=1&amp;origin=38.399627%2C27.125516&amp;destination=38.438109%2C27.19608&amp;travelmode=driving</t>
        </is>
      </c>
    </row>
    <row r="71" ht="15" customHeight="1" s="113">
      <c r="A71" s="131" t="inlineStr">
        <is>
          <t>P0476</t>
        </is>
      </c>
      <c r="B71" s="131" t="inlineStr">
        <is>
          <t>NAZİFE TOKMAK</t>
        </is>
      </c>
      <c r="C71" s="131" t="inlineStr">
        <is>
          <t>M050</t>
        </is>
      </c>
      <c r="D71" s="131" t="inlineStr">
        <is>
          <t>İZMİRSPOR</t>
        </is>
      </c>
      <c r="E71" s="131" t="inlineStr">
        <is>
          <t>REYON GÖREVLİSİ</t>
        </is>
      </c>
      <c r="F71" s="131" t="inlineStr">
        <is>
          <t>M044</t>
        </is>
      </c>
      <c r="G71" s="131" t="inlineStr">
        <is>
          <t>YEŞİLOVA</t>
        </is>
      </c>
      <c r="H71" s="131" t="n">
        <v>1</v>
      </c>
      <c r="I71" s="131" t="n">
        <v>8.4</v>
      </c>
      <c r="J71" s="131" t="inlineStr">
        <is>
          <t>https://www.google.com/maps/dir/?api=1&amp;origin=38.403691%2C27.119105&amp;destination=38.436005%2C27.206807&amp;travelmode=driving</t>
        </is>
      </c>
      <c r="K71" s="131" t="n">
        <v>8.199999999999999</v>
      </c>
      <c r="L71" s="131" t="inlineStr">
        <is>
          <t>https://www.google.com/maps/dir/?api=1&amp;origin=38.399627%2C27.125516&amp;destination=38.436005%2C27.206807&amp;travelmode=driving</t>
        </is>
      </c>
    </row>
    <row r="72" ht="15" customHeight="1" s="113">
      <c r="A72" s="131" t="inlineStr">
        <is>
          <t>P0476</t>
        </is>
      </c>
      <c r="B72" s="131" t="inlineStr">
        <is>
          <t>NAZİFE TOKMAK</t>
        </is>
      </c>
      <c r="C72" s="131" t="inlineStr">
        <is>
          <t>M050</t>
        </is>
      </c>
      <c r="D72" s="131" t="inlineStr">
        <is>
          <t>İZMİRSPOR</t>
        </is>
      </c>
      <c r="E72" s="131" t="inlineStr">
        <is>
          <t>REYON GÖREVLİSİ</t>
        </is>
      </c>
      <c r="F72" s="131" t="inlineStr">
        <is>
          <t>M020</t>
        </is>
      </c>
      <c r="G72" s="131" t="inlineStr">
        <is>
          <t>GAZİEMİR-6</t>
        </is>
      </c>
      <c r="H72" s="131" t="n">
        <v>1</v>
      </c>
      <c r="I72" s="131" t="n">
        <v>9.6</v>
      </c>
      <c r="J72" s="131" t="inlineStr">
        <is>
          <t>https://www.google.com/maps/dir/?api=1&amp;origin=38.403691%2C27.119105&amp;destination=38.317553%2C27.130542&amp;travelmode=driving</t>
        </is>
      </c>
      <c r="K72" s="131" t="n">
        <v>9.1</v>
      </c>
      <c r="L72" s="131" t="inlineStr">
        <is>
          <t>https://www.google.com/maps/dir/?api=1&amp;origin=38.399627%2C27.125516&amp;destination=38.317553%2C27.130542&amp;travelmode=driving</t>
        </is>
      </c>
    </row>
    <row r="73" ht="15" customHeight="1" s="113">
      <c r="A73" s="131" t="inlineStr">
        <is>
          <t>P0476</t>
        </is>
      </c>
      <c r="B73" s="131" t="inlineStr">
        <is>
          <t>NAZİFE TOKMAK</t>
        </is>
      </c>
      <c r="C73" s="131" t="inlineStr">
        <is>
          <t>M050</t>
        </is>
      </c>
      <c r="D73" s="131" t="inlineStr">
        <is>
          <t>İZMİRSPOR</t>
        </is>
      </c>
      <c r="E73" s="131" t="inlineStr">
        <is>
          <t>REYON GÖREVLİSİ</t>
        </is>
      </c>
      <c r="F73" s="131" t="inlineStr">
        <is>
          <t>M026</t>
        </is>
      </c>
      <c r="G73" s="131" t="inlineStr">
        <is>
          <t>HARMANDALI</t>
        </is>
      </c>
      <c r="H73" s="131" t="n">
        <v>1</v>
      </c>
      <c r="I73" s="131" t="n">
        <v>14.6</v>
      </c>
      <c r="J73" s="131" t="inlineStr">
        <is>
          <t>https://www.google.com/maps/dir/?api=1&amp;origin=38.403691%2C27.119105&amp;destination=38.519644%2C27.041157&amp;travelmode=driving</t>
        </is>
      </c>
      <c r="K73" s="131" t="n">
        <v>15.2</v>
      </c>
      <c r="L73" s="131" t="inlineStr">
        <is>
          <t>https://www.google.com/maps/dir/?api=1&amp;origin=38.399627%2C27.125516&amp;destination=38.519644%2C27.041157&amp;travelmode=driving</t>
        </is>
      </c>
    </row>
    <row r="74" ht="15" customHeight="1" s="113">
      <c r="A74" s="131" t="inlineStr">
        <is>
          <t>P0476</t>
        </is>
      </c>
      <c r="B74" s="131" t="inlineStr">
        <is>
          <t>NAZİFE TOKMAK</t>
        </is>
      </c>
      <c r="C74" s="131" t="inlineStr">
        <is>
          <t>M050</t>
        </is>
      </c>
      <c r="D74" s="131" t="inlineStr">
        <is>
          <t>İZMİRSPOR</t>
        </is>
      </c>
      <c r="E74" s="131" t="inlineStr">
        <is>
          <t>REYON GÖREVLİSİ</t>
        </is>
      </c>
      <c r="F74" s="131" t="inlineStr">
        <is>
          <t>M008</t>
        </is>
      </c>
      <c r="G74" s="131" t="inlineStr">
        <is>
          <t>AYRANCILAR</t>
        </is>
      </c>
      <c r="H74" s="131" t="n">
        <v>1</v>
      </c>
      <c r="I74" s="131" t="n">
        <v>23</v>
      </c>
      <c r="J74" s="131" t="inlineStr">
        <is>
          <t>https://www.google.com/maps/dir/?api=1&amp;origin=38.403691%2C27.119105&amp;destination=38.240289%2C27.281412&amp;travelmode=driving</t>
        </is>
      </c>
      <c r="K74" s="131" t="n">
        <v>22.3</v>
      </c>
      <c r="L74" s="131" t="inlineStr">
        <is>
          <t>https://www.google.com/maps/dir/?api=1&amp;origin=38.399627%2C27.125516&amp;destination=38.240289%2C27.281412&amp;travelmode=driving</t>
        </is>
      </c>
    </row>
    <row r="75" ht="15" customHeight="1" s="113">
      <c r="A75" s="131" t="inlineStr">
        <is>
          <t>P0492</t>
        </is>
      </c>
      <c r="B75" s="131" t="inlineStr">
        <is>
          <t>ALİ İMRAN BAĞLAMIŞ</t>
        </is>
      </c>
      <c r="C75" s="131" t="inlineStr">
        <is>
          <t>M001</t>
        </is>
      </c>
      <c r="D75" s="131" t="inlineStr">
        <is>
          <t>AKEVLER</t>
        </is>
      </c>
      <c r="E75" s="131" t="inlineStr">
        <is>
          <t>REYON GÖREVLİSİ</t>
        </is>
      </c>
      <c r="F75" s="131" t="inlineStr">
        <is>
          <t>M023</t>
        </is>
      </c>
      <c r="G75" s="131" t="inlineStr">
        <is>
          <t>GÖZTEPE</t>
        </is>
      </c>
      <c r="H75" s="131" t="n">
        <v>1</v>
      </c>
      <c r="I75" s="131" t="n">
        <v>1.3</v>
      </c>
      <c r="J75" s="131" t="inlineStr">
        <is>
          <t>https://www.google.com/maps/dir/?api=1&amp;origin=38.394301%2C27.105194&amp;destination=38.401328%2C27.093267&amp;travelmode=driving</t>
        </is>
      </c>
      <c r="K75" s="131" t="n">
        <v>4.5</v>
      </c>
      <c r="L75" s="131" t="inlineStr">
        <is>
          <t>https://www.google.com/maps/dir/?api=1&amp;origin=38.361594%2C27.101665&amp;destination=38.401328%2C27.093267&amp;travelmode=driving</t>
        </is>
      </c>
    </row>
    <row r="76" ht="15" customHeight="1" s="113">
      <c r="A76" s="131" t="inlineStr">
        <is>
          <t>P0492</t>
        </is>
      </c>
      <c r="B76" s="131" t="inlineStr">
        <is>
          <t>ALİ İMRAN BAĞLAMIŞ</t>
        </is>
      </c>
      <c r="C76" s="131" t="inlineStr">
        <is>
          <t>M001</t>
        </is>
      </c>
      <c r="D76" s="131" t="inlineStr">
        <is>
          <t>AKEVLER</t>
        </is>
      </c>
      <c r="E76" s="131" t="inlineStr">
        <is>
          <t>REYON GÖREVLİSİ</t>
        </is>
      </c>
      <c r="F76" s="131" t="inlineStr">
        <is>
          <t>M020</t>
        </is>
      </c>
      <c r="G76" s="131" t="inlineStr">
        <is>
          <t>GAZİEMİR-6</t>
        </is>
      </c>
      <c r="H76" s="131" t="n">
        <v>1</v>
      </c>
      <c r="I76" s="131" t="n">
        <v>8.800000000000001</v>
      </c>
      <c r="J76" s="131" t="inlineStr">
        <is>
          <t>https://www.google.com/maps/dir/?api=1&amp;origin=38.394301%2C27.105194&amp;destination=38.317553%2C27.130542&amp;travelmode=driving</t>
        </is>
      </c>
      <c r="K76" s="131" t="n">
        <v>5.5</v>
      </c>
      <c r="L76" s="131" t="inlineStr">
        <is>
          <t>https://www.google.com/maps/dir/?api=1&amp;origin=38.361594%2C27.101665&amp;destination=38.317553%2C27.130542&amp;travelmode=driving</t>
        </is>
      </c>
    </row>
    <row r="77" ht="15" customHeight="1" s="113">
      <c r="A77" s="131" t="inlineStr">
        <is>
          <t>P0492</t>
        </is>
      </c>
      <c r="B77" s="131" t="inlineStr">
        <is>
          <t>ALİ İMRAN BAĞLAMIŞ</t>
        </is>
      </c>
      <c r="C77" s="131" t="inlineStr">
        <is>
          <t>M001</t>
        </is>
      </c>
      <c r="D77" s="131" t="inlineStr">
        <is>
          <t>AKEVLER</t>
        </is>
      </c>
      <c r="E77" s="131" t="inlineStr">
        <is>
          <t>REYON GÖREVLİSİ</t>
        </is>
      </c>
      <c r="F77" s="131" t="inlineStr">
        <is>
          <t>M046</t>
        </is>
      </c>
      <c r="G77" s="131" t="inlineStr">
        <is>
          <t>ÇAMDİBİ</t>
        </is>
      </c>
      <c r="H77" s="131" t="n">
        <v>1</v>
      </c>
      <c r="I77" s="131" t="n">
        <v>9.300000000000001</v>
      </c>
      <c r="J77" s="131" t="inlineStr">
        <is>
          <t>https://www.google.com/maps/dir/?api=1&amp;origin=38.394301%2C27.105194&amp;destination=38.438109%2C27.19608&amp;travelmode=driving</t>
        </is>
      </c>
      <c r="K77" s="131" t="n">
        <v>11.8</v>
      </c>
      <c r="L77" s="131" t="inlineStr">
        <is>
          <t>https://www.google.com/maps/dir/?api=1&amp;origin=38.361594%2C27.101665&amp;destination=38.438109%2C27.19608&amp;travelmode=driving</t>
        </is>
      </c>
    </row>
    <row r="78" ht="15" customHeight="1" s="113">
      <c r="A78" s="131" t="inlineStr">
        <is>
          <t>P0492</t>
        </is>
      </c>
      <c r="B78" s="131" t="inlineStr">
        <is>
          <t>ALİ İMRAN BAĞLAMIŞ</t>
        </is>
      </c>
      <c r="C78" s="131" t="inlineStr">
        <is>
          <t>M001</t>
        </is>
      </c>
      <c r="D78" s="131" t="inlineStr">
        <is>
          <t>AKEVLER</t>
        </is>
      </c>
      <c r="E78" s="131" t="inlineStr">
        <is>
          <t>REYON GÖREVLİSİ</t>
        </is>
      </c>
      <c r="F78" s="131" t="inlineStr">
        <is>
          <t>M044</t>
        </is>
      </c>
      <c r="G78" s="131" t="inlineStr">
        <is>
          <t>YEŞİLOVA</t>
        </is>
      </c>
      <c r="H78" s="131" t="n">
        <v>1</v>
      </c>
      <c r="I78" s="131" t="n">
        <v>10</v>
      </c>
      <c r="J78" s="131" t="inlineStr">
        <is>
          <t>https://www.google.com/maps/dir/?api=1&amp;origin=38.394301%2C27.105194&amp;destination=38.436005%2C27.206807&amp;travelmode=driving</t>
        </is>
      </c>
      <c r="K78" s="131" t="n">
        <v>12.3</v>
      </c>
      <c r="L78" s="131" t="inlineStr">
        <is>
          <t>https://www.google.com/maps/dir/?api=1&amp;origin=38.361594%2C27.101665&amp;destination=38.436005%2C27.206807&amp;travelmode=driving</t>
        </is>
      </c>
    </row>
    <row r="79" ht="15" customHeight="1" s="113">
      <c r="A79" s="131" t="inlineStr">
        <is>
          <t>P0492</t>
        </is>
      </c>
      <c r="B79" s="131" t="inlineStr">
        <is>
          <t>ALİ İMRAN BAĞLAMIŞ</t>
        </is>
      </c>
      <c r="C79" s="131" t="inlineStr">
        <is>
          <t>M001</t>
        </is>
      </c>
      <c r="D79" s="131" t="inlineStr">
        <is>
          <t>AKEVLER</t>
        </is>
      </c>
      <c r="E79" s="131" t="inlineStr">
        <is>
          <t>REYON GÖREVLİSİ</t>
        </is>
      </c>
      <c r="F79" s="131" t="inlineStr">
        <is>
          <t>M026</t>
        </is>
      </c>
      <c r="G79" s="131" t="inlineStr">
        <is>
          <t>HARMANDALI</t>
        </is>
      </c>
      <c r="H79" s="131" t="n">
        <v>1</v>
      </c>
      <c r="I79" s="131" t="n">
        <v>15</v>
      </c>
      <c r="J79" s="131" t="inlineStr">
        <is>
          <t>https://www.google.com/maps/dir/?api=1&amp;origin=38.394301%2C27.105194&amp;destination=38.519644%2C27.041157&amp;travelmode=driving</t>
        </is>
      </c>
      <c r="K79" s="131" t="n">
        <v>18.3</v>
      </c>
      <c r="L79" s="131" t="inlineStr">
        <is>
          <t>https://www.google.com/maps/dir/?api=1&amp;origin=38.361594%2C27.101665&amp;destination=38.519644%2C27.041157&amp;travelmode=driving</t>
        </is>
      </c>
    </row>
    <row r="80" ht="15" customHeight="1" s="113">
      <c r="A80" s="131" t="inlineStr">
        <is>
          <t>P0492</t>
        </is>
      </c>
      <c r="B80" s="131" t="inlineStr">
        <is>
          <t>ALİ İMRAN BAĞLAMIŞ</t>
        </is>
      </c>
      <c r="C80" s="131" t="inlineStr">
        <is>
          <t>M001</t>
        </is>
      </c>
      <c r="D80" s="131" t="inlineStr">
        <is>
          <t>AKEVLER</t>
        </is>
      </c>
      <c r="E80" s="131" t="inlineStr">
        <is>
          <t>REYON GÖREVLİSİ</t>
        </is>
      </c>
      <c r="F80" s="131" t="inlineStr">
        <is>
          <t>M008</t>
        </is>
      </c>
      <c r="G80" s="131" t="inlineStr">
        <is>
          <t>AYRANCILAR</t>
        </is>
      </c>
      <c r="H80" s="131" t="n">
        <v>1</v>
      </c>
      <c r="I80" s="131" t="n">
        <v>23</v>
      </c>
      <c r="J80" s="131" t="inlineStr">
        <is>
          <t>https://www.google.com/maps/dir/?api=1&amp;origin=38.394301%2C27.105194&amp;destination=38.240289%2C27.281412&amp;travelmode=driving</t>
        </is>
      </c>
      <c r="K80" s="131" t="n">
        <v>20.7</v>
      </c>
      <c r="L80" s="131" t="inlineStr">
        <is>
          <t>https://www.google.com/maps/dir/?api=1&amp;origin=38.361594%2C27.101665&amp;destination=38.240289%2C27.281412&amp;travelmode=driving</t>
        </is>
      </c>
    </row>
    <row r="81" ht="15" customHeight="1" s="113">
      <c r="A81" s="131" t="inlineStr">
        <is>
          <t>P0527</t>
        </is>
      </c>
      <c r="B81" s="131" t="inlineStr">
        <is>
          <t>OKTAY DURKUT</t>
        </is>
      </c>
      <c r="C81" s="131" t="inlineStr">
        <is>
          <t>M009</t>
        </is>
      </c>
      <c r="D81" s="131" t="inlineStr">
        <is>
          <t>BALÇOVA</t>
        </is>
      </c>
      <c r="E81" s="131" t="inlineStr">
        <is>
          <t>MANAV</t>
        </is>
      </c>
      <c r="F81" s="131" t="inlineStr">
        <is>
          <t>M050</t>
        </is>
      </c>
      <c r="G81" s="131" t="inlineStr">
        <is>
          <t>İZMİRSPOR</t>
        </is>
      </c>
      <c r="H81" s="131" t="n">
        <v>1</v>
      </c>
      <c r="I81" s="131" t="n">
        <v>5.8</v>
      </c>
      <c r="J81" s="131" t="inlineStr">
        <is>
          <t>https://www.google.com/maps/dir/?api=1&amp;origin=38.385072%2C27.057448&amp;destination=38.403691%2C27.119105&amp;travelmode=driving</t>
        </is>
      </c>
      <c r="K81" s="131" t="n">
        <v>3.1</v>
      </c>
      <c r="L81" s="131" t="inlineStr">
        <is>
          <t>https://www.google.com/maps/dir/?api=1&amp;origin=38.415873%2C27.150946&amp;destination=38.403691%2C27.119105&amp;travelmode=driving</t>
        </is>
      </c>
    </row>
    <row r="82" ht="15" customHeight="1" s="113">
      <c r="A82" s="131" t="inlineStr">
        <is>
          <t>P0527</t>
        </is>
      </c>
      <c r="B82" s="131" t="inlineStr">
        <is>
          <t>OKTAY DURKUT</t>
        </is>
      </c>
      <c r="C82" s="131" t="inlineStr">
        <is>
          <t>M009</t>
        </is>
      </c>
      <c r="D82" s="131" t="inlineStr">
        <is>
          <t>BALÇOVA</t>
        </is>
      </c>
      <c r="E82" s="131" t="inlineStr">
        <is>
          <t>MANAV</t>
        </is>
      </c>
      <c r="F82" s="131" t="inlineStr">
        <is>
          <t>M012</t>
        </is>
      </c>
      <c r="G82" s="131" t="inlineStr">
        <is>
          <t>BUCA</t>
        </is>
      </c>
      <c r="H82" s="131" t="n">
        <v>1</v>
      </c>
      <c r="I82" s="131" t="n">
        <v>8.199999999999999</v>
      </c>
      <c r="J82" s="131" t="inlineStr">
        <is>
          <t>https://www.google.com/maps/dir/?api=1&amp;origin=38.385072%2C27.057448&amp;destination=38.373039%2C27.150591&amp;travelmode=driving</t>
        </is>
      </c>
      <c r="K82" s="131" t="n">
        <v>4.8</v>
      </c>
      <c r="L82" s="131" t="inlineStr">
        <is>
          <t>https://www.google.com/maps/dir/?api=1&amp;origin=38.415873%2C27.150946&amp;destination=38.373039%2C27.150591&amp;travelmode=driving</t>
        </is>
      </c>
    </row>
    <row r="83" ht="15" customHeight="1" s="113">
      <c r="A83" s="131" t="inlineStr">
        <is>
          <t>P0527</t>
        </is>
      </c>
      <c r="B83" s="131" t="inlineStr">
        <is>
          <t>OKTAY DURKUT</t>
        </is>
      </c>
      <c r="C83" s="131" t="inlineStr">
        <is>
          <t>M009</t>
        </is>
      </c>
      <c r="D83" s="131" t="inlineStr">
        <is>
          <t>BALÇOVA</t>
        </is>
      </c>
      <c r="E83" s="131" t="inlineStr">
        <is>
          <t>MANAV</t>
        </is>
      </c>
      <c r="F83" s="131" t="inlineStr">
        <is>
          <t>M022</t>
        </is>
      </c>
      <c r="G83" s="131" t="inlineStr">
        <is>
          <t>GEDİZ</t>
        </is>
      </c>
      <c r="H83" s="131" t="n">
        <v>1</v>
      </c>
      <c r="I83" s="131" t="n">
        <v>9</v>
      </c>
      <c r="J83" s="131" t="inlineStr">
        <is>
          <t>https://www.google.com/maps/dir/?api=1&amp;origin=38.385072%2C27.057448&amp;destination=38.37066%2C27.159618&amp;travelmode=driving</t>
        </is>
      </c>
      <c r="K83" s="131" t="n">
        <v>5.1</v>
      </c>
      <c r="L83" s="131" t="inlineStr">
        <is>
          <t>https://www.google.com/maps/dir/?api=1&amp;origin=38.415873%2C27.150946&amp;destination=38.37066%2C27.159618&amp;travelmode=driving</t>
        </is>
      </c>
    </row>
    <row r="84" ht="15" customHeight="1" s="113">
      <c r="A84" s="131" t="inlineStr">
        <is>
          <t>P0527</t>
        </is>
      </c>
      <c r="B84" s="131" t="inlineStr">
        <is>
          <t>OKTAY DURKUT</t>
        </is>
      </c>
      <c r="C84" s="131" t="inlineStr">
        <is>
          <t>M009</t>
        </is>
      </c>
      <c r="D84" s="131" t="inlineStr">
        <is>
          <t>BALÇOVA</t>
        </is>
      </c>
      <c r="E84" s="131" t="inlineStr">
        <is>
          <t>MANAV</t>
        </is>
      </c>
      <c r="F84" s="131" t="inlineStr">
        <is>
          <t>M015</t>
        </is>
      </c>
      <c r="G84" s="131" t="inlineStr">
        <is>
          <t>GAZİEMİR-1</t>
        </is>
      </c>
      <c r="H84" s="131" t="n">
        <v>1</v>
      </c>
      <c r="I84" s="131" t="n">
        <v>9.199999999999999</v>
      </c>
      <c r="J84" s="131" t="inlineStr">
        <is>
          <t>https://www.google.com/maps/dir/?api=1&amp;origin=38.385072%2C27.057448&amp;destination=38.32574%2C27.131725&amp;travelmode=driving</t>
        </is>
      </c>
      <c r="K84" s="131" t="n">
        <v>10.2</v>
      </c>
      <c r="L84" s="131" t="inlineStr">
        <is>
          <t>https://www.google.com/maps/dir/?api=1&amp;origin=38.415873%2C27.150946&amp;destination=38.32574%2C27.131725&amp;travelmode=driving</t>
        </is>
      </c>
    </row>
    <row r="85" ht="15" customHeight="1" s="113">
      <c r="A85" s="131" t="inlineStr">
        <is>
          <t>P0527</t>
        </is>
      </c>
      <c r="B85" s="131" t="inlineStr">
        <is>
          <t>OKTAY DURKUT</t>
        </is>
      </c>
      <c r="C85" s="131" t="inlineStr">
        <is>
          <t>M009</t>
        </is>
      </c>
      <c r="D85" s="131" t="inlineStr">
        <is>
          <t>BALÇOVA</t>
        </is>
      </c>
      <c r="E85" s="131" t="inlineStr">
        <is>
          <t>MANAV</t>
        </is>
      </c>
      <c r="F85" s="131" t="inlineStr">
        <is>
          <t>M021</t>
        </is>
      </c>
      <c r="G85" s="131" t="inlineStr">
        <is>
          <t>GAZİEMİR-7</t>
        </is>
      </c>
      <c r="H85" s="131" t="n">
        <v>1</v>
      </c>
      <c r="I85" s="131" t="n">
        <v>9.5</v>
      </c>
      <c r="J85" s="131" t="inlineStr">
        <is>
          <t>https://www.google.com/maps/dir/?api=1&amp;origin=38.385072%2C27.057448&amp;destination=38.322099%2C27.131037&amp;travelmode=driving</t>
        </is>
      </c>
      <c r="K85" s="131" t="n">
        <v>10.6</v>
      </c>
      <c r="L85" s="131" t="inlineStr">
        <is>
          <t>https://www.google.com/maps/dir/?api=1&amp;origin=38.415873%2C27.150946&amp;destination=38.322099%2C27.131037&amp;travelmode=driving</t>
        </is>
      </c>
    </row>
    <row r="86" ht="15" customHeight="1" s="113">
      <c r="A86" s="131" t="inlineStr">
        <is>
          <t>P0527</t>
        </is>
      </c>
      <c r="B86" s="131" t="inlineStr">
        <is>
          <t>OKTAY DURKUT</t>
        </is>
      </c>
      <c r="C86" s="131" t="inlineStr">
        <is>
          <t>M009</t>
        </is>
      </c>
      <c r="D86" s="131" t="inlineStr">
        <is>
          <t>BALÇOVA</t>
        </is>
      </c>
      <c r="E86" s="131" t="inlineStr">
        <is>
          <t>MANAV</t>
        </is>
      </c>
      <c r="F86" s="131" t="inlineStr">
        <is>
          <t>M016</t>
        </is>
      </c>
      <c r="G86" s="131" t="inlineStr">
        <is>
          <t>GAZİEMİR-2</t>
        </is>
      </c>
      <c r="H86" s="131" t="n">
        <v>1</v>
      </c>
      <c r="I86" s="131" t="n">
        <v>10</v>
      </c>
      <c r="J86" s="131" t="inlineStr">
        <is>
          <t>https://www.google.com/maps/dir/?api=1&amp;origin=38.385072%2C27.057448&amp;destination=38.317546%2C27.133478&amp;travelmode=driving</t>
        </is>
      </c>
      <c r="K86" s="131" t="n">
        <v>11</v>
      </c>
      <c r="L86" s="131" t="inlineStr">
        <is>
          <t>https://www.google.com/maps/dir/?api=1&amp;origin=38.415873%2C27.150946&amp;destination=38.317546%2C27.133478&amp;travelmode=driving</t>
        </is>
      </c>
    </row>
    <row r="87" ht="15" customHeight="1" s="113">
      <c r="A87" s="131" t="inlineStr">
        <is>
          <t>P0527</t>
        </is>
      </c>
      <c r="B87" s="131" t="inlineStr">
        <is>
          <t>OKTAY DURKUT</t>
        </is>
      </c>
      <c r="C87" s="131" t="inlineStr">
        <is>
          <t>M009</t>
        </is>
      </c>
      <c r="D87" s="131" t="inlineStr">
        <is>
          <t>BALÇOVA</t>
        </is>
      </c>
      <c r="E87" s="131" t="inlineStr">
        <is>
          <t>MANAV</t>
        </is>
      </c>
      <c r="F87" s="131" t="inlineStr">
        <is>
          <t>M026</t>
        </is>
      </c>
      <c r="G87" s="131" t="inlineStr">
        <is>
          <t>HARMANDALI</t>
        </is>
      </c>
      <c r="H87" s="131" t="n">
        <v>1</v>
      </c>
      <c r="I87" s="131" t="n">
        <v>15</v>
      </c>
      <c r="J87" s="131" t="inlineStr">
        <is>
          <t>https://www.google.com/maps/dir/?api=1&amp;origin=38.385072%2C27.057448&amp;destination=38.519644%2C27.041157&amp;travelmode=driving</t>
        </is>
      </c>
      <c r="K87" s="131" t="n">
        <v>15</v>
      </c>
      <c r="L87" s="131" t="inlineStr">
        <is>
          <t>https://www.google.com/maps/dir/?api=1&amp;origin=38.415873%2C27.150946&amp;destination=38.519644%2C27.041157&amp;travelmode=driving</t>
        </is>
      </c>
    </row>
    <row r="88" ht="15" customHeight="1" s="113">
      <c r="A88" s="131" t="inlineStr">
        <is>
          <t>P0527</t>
        </is>
      </c>
      <c r="B88" s="131" t="inlineStr">
        <is>
          <t>OKTAY DURKUT</t>
        </is>
      </c>
      <c r="C88" s="131" t="inlineStr">
        <is>
          <t>M009</t>
        </is>
      </c>
      <c r="D88" s="131" t="inlineStr">
        <is>
          <t>BALÇOVA</t>
        </is>
      </c>
      <c r="E88" s="131" t="inlineStr">
        <is>
          <t>MANAV</t>
        </is>
      </c>
      <c r="F88" s="131" t="inlineStr">
        <is>
          <t>M003</t>
        </is>
      </c>
      <c r="G88" s="131" t="inlineStr">
        <is>
          <t>AYDIN EFELER-2</t>
        </is>
      </c>
      <c r="H88" s="131" t="n">
        <v>1</v>
      </c>
      <c r="I88" s="131" t="n">
        <v>90.5</v>
      </c>
      <c r="J88" s="131" t="inlineStr">
        <is>
          <t>https://www.google.com/maps/dir/?api=1&amp;origin=38.385072%2C27.057448&amp;destination=37.842863%2C27.828212&amp;travelmode=driving</t>
        </is>
      </c>
      <c r="K88" s="131" t="n">
        <v>87</v>
      </c>
      <c r="L88" s="131" t="inlineStr">
        <is>
          <t>https://www.google.com/maps/dir/?api=1&amp;origin=38.415873%2C27.150946&amp;destination=37.842863%2C27.828212&amp;travelmode=driving</t>
        </is>
      </c>
    </row>
    <row r="89" ht="15" customHeight="1" s="113">
      <c r="A89" s="131" t="inlineStr">
        <is>
          <t>P0527</t>
        </is>
      </c>
      <c r="B89" s="131" t="inlineStr">
        <is>
          <t>OKTAY DURKUT</t>
        </is>
      </c>
      <c r="C89" s="131" t="inlineStr">
        <is>
          <t>M009</t>
        </is>
      </c>
      <c r="D89" s="131" t="inlineStr">
        <is>
          <t>BALÇOVA</t>
        </is>
      </c>
      <c r="E89" s="131" t="inlineStr">
        <is>
          <t>MANAV</t>
        </is>
      </c>
      <c r="F89" s="131" t="inlineStr">
        <is>
          <t>M005</t>
        </is>
      </c>
      <c r="G89" s="131" t="inlineStr">
        <is>
          <t>AYDIN FATİH-2</t>
        </is>
      </c>
      <c r="H89" s="131" t="n">
        <v>1</v>
      </c>
      <c r="I89" s="131" t="n">
        <v>91.8</v>
      </c>
      <c r="J89" s="131" t="inlineStr">
        <is>
          <t>https://www.google.com/maps/dir/?api=1&amp;origin=38.385072%2C27.057448&amp;destination=37.839908%2C27.845862&amp;travelmode=driving</t>
        </is>
      </c>
      <c r="K89" s="131" t="n">
        <v>88.3</v>
      </c>
      <c r="L89" s="131" t="inlineStr">
        <is>
          <t>https://www.google.com/maps/dir/?api=1&amp;origin=38.415873%2C27.150946&amp;destination=37.839908%2C27.845862&amp;travelmode=driving</t>
        </is>
      </c>
    </row>
    <row r="90" ht="15" customHeight="1" s="113">
      <c r="A90" s="131" t="inlineStr">
        <is>
          <t>P0550</t>
        </is>
      </c>
      <c r="B90" s="131" t="inlineStr">
        <is>
          <t>MELİH SELÇUK SABA</t>
        </is>
      </c>
      <c r="C90" s="131" t="inlineStr">
        <is>
          <t>M027</t>
        </is>
      </c>
      <c r="D90" s="131" t="inlineStr">
        <is>
          <t>HATAY</t>
        </is>
      </c>
      <c r="E90" s="131" t="inlineStr">
        <is>
          <t>REYON GÖREVLİSİ</t>
        </is>
      </c>
      <c r="F90" s="131" t="inlineStr">
        <is>
          <t>M023</t>
        </is>
      </c>
      <c r="G90" s="131" t="inlineStr">
        <is>
          <t>GÖZTEPE</t>
        </is>
      </c>
      <c r="H90" s="131" t="n">
        <v>1</v>
      </c>
      <c r="I90" s="131" t="n">
        <v>0.7</v>
      </c>
      <c r="J90" s="131" t="inlineStr">
        <is>
          <t>https://www.google.com/maps/dir/?api=1&amp;origin=38.401482%2C27.101156&amp;destination=38.401328%2C27.093267&amp;travelmode=driving</t>
        </is>
      </c>
      <c r="K90" s="131" t="n">
        <v>2.9</v>
      </c>
      <c r="L90" s="131" t="inlineStr">
        <is>
          <t>https://www.google.com/maps/dir/?api=1&amp;origin=38.42306%2C27.075407&amp;destination=38.401328%2C27.093267&amp;travelmode=driving</t>
        </is>
      </c>
    </row>
    <row r="91" ht="15" customHeight="1" s="113">
      <c r="A91" s="131" t="inlineStr">
        <is>
          <t>P0550</t>
        </is>
      </c>
      <c r="B91" s="131" t="inlineStr">
        <is>
          <t>MELİH SELÇUK SABA</t>
        </is>
      </c>
      <c r="C91" s="131" t="inlineStr">
        <is>
          <t>M027</t>
        </is>
      </c>
      <c r="D91" s="131" t="inlineStr">
        <is>
          <t>HATAY</t>
        </is>
      </c>
      <c r="E91" s="131" t="inlineStr">
        <is>
          <t>REYON GÖREVLİSİ</t>
        </is>
      </c>
      <c r="F91" s="131" t="inlineStr">
        <is>
          <t>M046</t>
        </is>
      </c>
      <c r="G91" s="131" t="inlineStr">
        <is>
          <t>ÇAMDİBİ</t>
        </is>
      </c>
      <c r="H91" s="131" t="n">
        <v>1</v>
      </c>
      <c r="I91" s="131" t="n">
        <v>9.199999999999999</v>
      </c>
      <c r="J91" s="131" t="inlineStr">
        <is>
          <t>https://www.google.com/maps/dir/?api=1&amp;origin=38.401482%2C27.101156&amp;destination=38.438109%2C27.19608&amp;travelmode=driving</t>
        </is>
      </c>
      <c r="K91" s="131" t="n">
        <v>10.6</v>
      </c>
      <c r="L91" s="131" t="inlineStr">
        <is>
          <t>https://www.google.com/maps/dir/?api=1&amp;origin=38.42306%2C27.075407&amp;destination=38.438109%2C27.19608&amp;travelmode=driving</t>
        </is>
      </c>
    </row>
    <row r="92" ht="15" customHeight="1" s="113">
      <c r="A92" s="131" t="inlineStr">
        <is>
          <t>P0550</t>
        </is>
      </c>
      <c r="B92" s="131" t="inlineStr">
        <is>
          <t>MELİH SELÇUK SABA</t>
        </is>
      </c>
      <c r="C92" s="131" t="inlineStr">
        <is>
          <t>M027</t>
        </is>
      </c>
      <c r="D92" s="131" t="inlineStr">
        <is>
          <t>HATAY</t>
        </is>
      </c>
      <c r="E92" s="131" t="inlineStr">
        <is>
          <t>REYON GÖREVLİSİ</t>
        </is>
      </c>
      <c r="F92" s="131" t="inlineStr">
        <is>
          <t>M020</t>
        </is>
      </c>
      <c r="G92" s="131" t="inlineStr">
        <is>
          <t>GAZİEMİR-6</t>
        </is>
      </c>
      <c r="H92" s="131" t="n">
        <v>1</v>
      </c>
      <c r="I92" s="131" t="n">
        <v>9.699999999999999</v>
      </c>
      <c r="J92" s="131" t="inlineStr">
        <is>
          <t>https://www.google.com/maps/dir/?api=1&amp;origin=38.401482%2C27.101156&amp;destination=38.317553%2C27.130542&amp;travelmode=driving</t>
        </is>
      </c>
      <c r="K92" s="131" t="n">
        <v>12.7</v>
      </c>
      <c r="L92" s="131" t="inlineStr">
        <is>
          <t>https://www.google.com/maps/dir/?api=1&amp;origin=38.42306%2C27.075407&amp;destination=38.317553%2C27.130542&amp;travelmode=driving</t>
        </is>
      </c>
    </row>
    <row r="93" ht="15" customHeight="1" s="113">
      <c r="A93" s="131" t="inlineStr">
        <is>
          <t>P0550</t>
        </is>
      </c>
      <c r="B93" s="131" t="inlineStr">
        <is>
          <t>MELİH SELÇUK SABA</t>
        </is>
      </c>
      <c r="C93" s="131" t="inlineStr">
        <is>
          <t>M027</t>
        </is>
      </c>
      <c r="D93" s="131" t="inlineStr">
        <is>
          <t>HATAY</t>
        </is>
      </c>
      <c r="E93" s="131" t="inlineStr">
        <is>
          <t>REYON GÖREVLİSİ</t>
        </is>
      </c>
      <c r="F93" s="131" t="inlineStr">
        <is>
          <t>M044</t>
        </is>
      </c>
      <c r="G93" s="131" t="inlineStr">
        <is>
          <t>YEŞİLOVA</t>
        </is>
      </c>
      <c r="H93" s="131" t="n">
        <v>1</v>
      </c>
      <c r="I93" s="131" t="n">
        <v>10</v>
      </c>
      <c r="J93" s="131" t="inlineStr">
        <is>
          <t>https://www.google.com/maps/dir/?api=1&amp;origin=38.401482%2C27.101156&amp;destination=38.436005%2C27.206807&amp;travelmode=driving</t>
        </is>
      </c>
      <c r="K93" s="131" t="n">
        <v>11.5</v>
      </c>
      <c r="L93" s="131" t="inlineStr">
        <is>
          <t>https://www.google.com/maps/dir/?api=1&amp;origin=38.42306%2C27.075407&amp;destination=38.436005%2C27.206807&amp;travelmode=driving</t>
        </is>
      </c>
    </row>
    <row r="94" ht="15" customHeight="1" s="113">
      <c r="A94" s="131" t="inlineStr">
        <is>
          <t>P0550</t>
        </is>
      </c>
      <c r="B94" s="131" t="inlineStr">
        <is>
          <t>MELİH SELÇUK SABA</t>
        </is>
      </c>
      <c r="C94" s="131" t="inlineStr">
        <is>
          <t>M027</t>
        </is>
      </c>
      <c r="D94" s="131" t="inlineStr">
        <is>
          <t>HATAY</t>
        </is>
      </c>
      <c r="E94" s="131" t="inlineStr">
        <is>
          <t>REYON GÖREVLİSİ</t>
        </is>
      </c>
      <c r="F94" s="131" t="inlineStr">
        <is>
          <t>M026</t>
        </is>
      </c>
      <c r="G94" s="131" t="inlineStr">
        <is>
          <t>HARMANDALI</t>
        </is>
      </c>
      <c r="H94" s="131" t="n">
        <v>1</v>
      </c>
      <c r="I94" s="131" t="n">
        <v>14.1</v>
      </c>
      <c r="J94" s="131" t="inlineStr">
        <is>
          <t>https://www.google.com/maps/dir/?api=1&amp;origin=38.401482%2C27.101156&amp;destination=38.519644%2C27.041157&amp;travelmode=driving</t>
        </is>
      </c>
      <c r="K94" s="131" t="n">
        <v>11.1</v>
      </c>
      <c r="L94" s="131" t="inlineStr">
        <is>
          <t>https://www.google.com/maps/dir/?api=1&amp;origin=38.42306%2C27.075407&amp;destination=38.519644%2C27.041157&amp;travelmode=driving</t>
        </is>
      </c>
    </row>
    <row r="95" ht="15" customHeight="1" s="113">
      <c r="A95" s="131" t="inlineStr">
        <is>
          <t>P0550</t>
        </is>
      </c>
      <c r="B95" s="131" t="inlineStr">
        <is>
          <t>MELİH SELÇUK SABA</t>
        </is>
      </c>
      <c r="C95" s="131" t="inlineStr">
        <is>
          <t>M027</t>
        </is>
      </c>
      <c r="D95" s="131" t="inlineStr">
        <is>
          <t>HATAY</t>
        </is>
      </c>
      <c r="E95" s="131" t="inlineStr">
        <is>
          <t>REYON GÖREVLİSİ</t>
        </is>
      </c>
      <c r="F95" s="131" t="inlineStr">
        <is>
          <t>M008</t>
        </is>
      </c>
      <c r="G95" s="131" t="inlineStr">
        <is>
          <t>AYRANCILAR</t>
        </is>
      </c>
      <c r="H95" s="131" t="n">
        <v>1</v>
      </c>
      <c r="I95" s="131" t="n">
        <v>23.8</v>
      </c>
      <c r="J95" s="131" t="inlineStr">
        <is>
          <t>https://www.google.com/maps/dir/?api=1&amp;origin=38.401482%2C27.101156&amp;destination=38.240289%2C27.281412&amp;travelmode=driving</t>
        </is>
      </c>
      <c r="K95" s="131" t="n">
        <v>27.1</v>
      </c>
      <c r="L95" s="131" t="inlineStr">
        <is>
          <t>https://www.google.com/maps/dir/?api=1&amp;origin=38.42306%2C27.075407&amp;destination=38.240289%2C27.281412&amp;travelmode=driving</t>
        </is>
      </c>
    </row>
    <row r="96" ht="15" customHeight="1" s="113">
      <c r="A96" s="131" t="inlineStr">
        <is>
          <t>P0563</t>
        </is>
      </c>
      <c r="B96" s="131" t="inlineStr">
        <is>
          <t>MUSTAFA EMRE AKTAŞ</t>
        </is>
      </c>
      <c r="C96" s="131" t="inlineStr">
        <is>
          <t>M051</t>
        </is>
      </c>
      <c r="D96" s="131" t="inlineStr">
        <is>
          <t>ŞİRİNYER</t>
        </is>
      </c>
      <c r="E96" s="131" t="inlineStr">
        <is>
          <t>REYON GÖREVLİSİ</t>
        </is>
      </c>
      <c r="F96" s="131" t="inlineStr">
        <is>
          <t>M023</t>
        </is>
      </c>
      <c r="G96" s="131" t="inlineStr">
        <is>
          <t>GÖZTEPE</t>
        </is>
      </c>
      <c r="H96" s="131" t="n">
        <v>1</v>
      </c>
      <c r="I96" s="131" t="n">
        <v>5.4</v>
      </c>
      <c r="J96" s="131" t="inlineStr">
        <is>
          <t>https://www.google.com/maps/dir/?api=1&amp;origin=38.399377%2C27.155469&amp;destination=38.401328%2C27.093267&amp;travelmode=driving</t>
        </is>
      </c>
      <c r="K96" s="131" t="n">
        <v>4.3</v>
      </c>
      <c r="L96" s="131" t="inlineStr">
        <is>
          <t>https://www.google.com/maps/dir/?api=1&amp;origin=38.39469%2C27.142182&amp;destination=38.401328%2C27.093267&amp;travelmode=driving</t>
        </is>
      </c>
    </row>
    <row r="97" ht="15" customHeight="1" s="113">
      <c r="A97" s="131" t="inlineStr">
        <is>
          <t>P0563</t>
        </is>
      </c>
      <c r="B97" s="131" t="inlineStr">
        <is>
          <t>MUSTAFA EMRE AKTAŞ</t>
        </is>
      </c>
      <c r="C97" s="131" t="inlineStr">
        <is>
          <t>M051</t>
        </is>
      </c>
      <c r="D97" s="131" t="inlineStr">
        <is>
          <t>ŞİRİNYER</t>
        </is>
      </c>
      <c r="E97" s="131" t="inlineStr">
        <is>
          <t>REYON GÖREVLİSİ</t>
        </is>
      </c>
      <c r="F97" s="131" t="inlineStr">
        <is>
          <t>M046</t>
        </is>
      </c>
      <c r="G97" s="131" t="inlineStr">
        <is>
          <t>ÇAMDİBİ</t>
        </is>
      </c>
      <c r="H97" s="131" t="n">
        <v>1</v>
      </c>
      <c r="I97" s="131" t="n">
        <v>5.6</v>
      </c>
      <c r="J97" s="131" t="inlineStr">
        <is>
          <t>https://www.google.com/maps/dir/?api=1&amp;origin=38.399377%2C27.155469&amp;destination=38.438109%2C27.19608&amp;travelmode=driving</t>
        </is>
      </c>
      <c r="K97" s="131" t="n">
        <v>6.7</v>
      </c>
      <c r="L97" s="131" t="inlineStr">
        <is>
          <t>https://www.google.com/maps/dir/?api=1&amp;origin=38.39469%2C27.142182&amp;destination=38.438109%2C27.19608&amp;travelmode=driving</t>
        </is>
      </c>
    </row>
    <row r="98" ht="15" customHeight="1" s="113">
      <c r="A98" s="131" t="inlineStr">
        <is>
          <t>P0563</t>
        </is>
      </c>
      <c r="B98" s="131" t="inlineStr">
        <is>
          <t>MUSTAFA EMRE AKTAŞ</t>
        </is>
      </c>
      <c r="C98" s="131" t="inlineStr">
        <is>
          <t>M051</t>
        </is>
      </c>
      <c r="D98" s="131" t="inlineStr">
        <is>
          <t>ŞİRİNYER</t>
        </is>
      </c>
      <c r="E98" s="131" t="inlineStr">
        <is>
          <t>REYON GÖREVLİSİ</t>
        </is>
      </c>
      <c r="F98" s="131" t="inlineStr">
        <is>
          <t>M044</t>
        </is>
      </c>
      <c r="G98" s="131" t="inlineStr">
        <is>
          <t>YEŞİLOVA</t>
        </is>
      </c>
      <c r="H98" s="131" t="n">
        <v>1</v>
      </c>
      <c r="I98" s="131" t="n">
        <v>6</v>
      </c>
      <c r="J98" s="131" t="inlineStr">
        <is>
          <t>https://www.google.com/maps/dir/?api=1&amp;origin=38.399377%2C27.155469&amp;destination=38.436005%2C27.206807&amp;travelmode=driving</t>
        </is>
      </c>
      <c r="K98" s="131" t="n">
        <v>7.3</v>
      </c>
      <c r="L98" s="131" t="inlineStr">
        <is>
          <t>https://www.google.com/maps/dir/?api=1&amp;origin=38.39469%2C27.142182&amp;destination=38.436005%2C27.206807&amp;travelmode=driving</t>
        </is>
      </c>
    </row>
    <row r="99" ht="15" customHeight="1" s="113">
      <c r="A99" s="131" t="inlineStr">
        <is>
          <t>P0563</t>
        </is>
      </c>
      <c r="B99" s="131" t="inlineStr">
        <is>
          <t>MUSTAFA EMRE AKTAŞ</t>
        </is>
      </c>
      <c r="C99" s="131" t="inlineStr">
        <is>
          <t>M051</t>
        </is>
      </c>
      <c r="D99" s="131" t="inlineStr">
        <is>
          <t>ŞİRİNYER</t>
        </is>
      </c>
      <c r="E99" s="131" t="inlineStr">
        <is>
          <t>REYON GÖREVLİSİ</t>
        </is>
      </c>
      <c r="F99" s="131" t="inlineStr">
        <is>
          <t>M020</t>
        </is>
      </c>
      <c r="G99" s="131" t="inlineStr">
        <is>
          <t>GAZİEMİR-6</t>
        </is>
      </c>
      <c r="H99" s="131" t="n">
        <v>1</v>
      </c>
      <c r="I99" s="131" t="n">
        <v>9.4</v>
      </c>
      <c r="J99" s="131" t="inlineStr">
        <is>
          <t>https://www.google.com/maps/dir/?api=1&amp;origin=38.399377%2C27.155469&amp;destination=38.317553%2C27.130542&amp;travelmode=driving</t>
        </is>
      </c>
      <c r="K99" s="131" t="n">
        <v>8.6</v>
      </c>
      <c r="L99" s="131" t="inlineStr">
        <is>
          <t>https://www.google.com/maps/dir/?api=1&amp;origin=38.39469%2C27.142182&amp;destination=38.317553%2C27.130542&amp;travelmode=driving</t>
        </is>
      </c>
    </row>
    <row r="100" ht="15" customHeight="1" s="113">
      <c r="A100" s="131" t="inlineStr">
        <is>
          <t>P0563</t>
        </is>
      </c>
      <c r="B100" s="131" t="inlineStr">
        <is>
          <t>MUSTAFA EMRE AKTAŞ</t>
        </is>
      </c>
      <c r="C100" s="131" t="inlineStr">
        <is>
          <t>M051</t>
        </is>
      </c>
      <c r="D100" s="131" t="inlineStr">
        <is>
          <t>ŞİRİNYER</t>
        </is>
      </c>
      <c r="E100" s="131" t="inlineStr">
        <is>
          <t>REYON GÖREVLİSİ</t>
        </is>
      </c>
      <c r="F100" s="131" t="inlineStr">
        <is>
          <t>M026</t>
        </is>
      </c>
      <c r="G100" s="131" t="inlineStr">
        <is>
          <t>HARMANDALI</t>
        </is>
      </c>
      <c r="H100" s="131" t="n">
        <v>1</v>
      </c>
      <c r="I100" s="131" t="n">
        <v>16.7</v>
      </c>
      <c r="J100" s="131" t="inlineStr">
        <is>
          <t>https://www.google.com/maps/dir/?api=1&amp;origin=38.399377%2C27.155469&amp;destination=38.519644%2C27.041157&amp;travelmode=driving</t>
        </is>
      </c>
      <c r="K100" s="131" t="n">
        <v>16.4</v>
      </c>
      <c r="L100" s="131" t="inlineStr">
        <is>
          <t>https://www.google.com/maps/dir/?api=1&amp;origin=38.39469%2C27.142182&amp;destination=38.519644%2C27.041157&amp;travelmode=driving</t>
        </is>
      </c>
    </row>
    <row r="101" ht="15" customHeight="1" s="113">
      <c r="A101" s="131" t="inlineStr">
        <is>
          <t>P0563</t>
        </is>
      </c>
      <c r="B101" s="131" t="inlineStr">
        <is>
          <t>MUSTAFA EMRE AKTAŞ</t>
        </is>
      </c>
      <c r="C101" s="131" t="inlineStr">
        <is>
          <t>M051</t>
        </is>
      </c>
      <c r="D101" s="131" t="inlineStr">
        <is>
          <t>ŞİRİNYER</t>
        </is>
      </c>
      <c r="E101" s="131" t="inlineStr">
        <is>
          <t>REYON GÖREVLİSİ</t>
        </is>
      </c>
      <c r="F101" s="131" t="inlineStr">
        <is>
          <t>M008</t>
        </is>
      </c>
      <c r="G101" s="131" t="inlineStr">
        <is>
          <t>AYRANCILAR</t>
        </is>
      </c>
      <c r="H101" s="131" t="n">
        <v>1</v>
      </c>
      <c r="I101" s="131" t="n">
        <v>20.8</v>
      </c>
      <c r="J101" s="131" t="inlineStr">
        <is>
          <t>https://www.google.com/maps/dir/?api=1&amp;origin=38.399377%2C27.155469&amp;destination=38.240289%2C27.281412&amp;travelmode=driving</t>
        </is>
      </c>
      <c r="K101" s="131" t="n">
        <v>21</v>
      </c>
      <c r="L101" s="131" t="inlineStr">
        <is>
          <t>https://www.google.com/maps/dir/?api=1&amp;origin=38.39469%2C27.142182&amp;destination=38.240289%2C27.281412&amp;travelmode=driving</t>
        </is>
      </c>
    </row>
    <row r="102" ht="15" customHeight="1" s="113">
      <c r="A102" s="131" t="inlineStr">
        <is>
          <t>P0603</t>
        </is>
      </c>
      <c r="B102" s="131" t="inlineStr">
        <is>
          <t>DUNYA GOZEL PYGAMOVA</t>
        </is>
      </c>
      <c r="C102" s="131" t="inlineStr">
        <is>
          <t>M037</t>
        </is>
      </c>
      <c r="D102" s="131" t="inlineStr">
        <is>
          <t>SEFERİHİSAR</t>
        </is>
      </c>
      <c r="E102" s="131" t="inlineStr">
        <is>
          <t>REYON GÖREVLİSİ</t>
        </is>
      </c>
      <c r="F102" s="131" t="inlineStr">
        <is>
          <t>M020</t>
        </is>
      </c>
      <c r="G102" s="131" t="inlineStr">
        <is>
          <t>GAZİEMİR-6</t>
        </is>
      </c>
      <c r="H102" s="131" t="n">
        <v>1</v>
      </c>
      <c r="I102" s="131" t="n">
        <v>29.2</v>
      </c>
      <c r="J102" s="131" t="inlineStr">
        <is>
          <t>https://www.google.com/maps/dir/?api=1&amp;origin=38.194921%2C26.835212&amp;destination=38.317553%2C27.130542&amp;travelmode=driving</t>
        </is>
      </c>
      <c r="K102" s="131" t="n">
        <v>29.2</v>
      </c>
      <c r="L102" s="131" t="inlineStr">
        <is>
          <t>https://www.google.com/maps/dir/?api=1&amp;origin=38.213947%2C26.823175&amp;destination=38.317553%2C27.130542&amp;travelmode=driving</t>
        </is>
      </c>
    </row>
    <row r="103" ht="15" customHeight="1" s="113">
      <c r="A103" s="131" t="inlineStr">
        <is>
          <t>P0603</t>
        </is>
      </c>
      <c r="B103" s="131" t="inlineStr">
        <is>
          <t>DUNYA GOZEL PYGAMOVA</t>
        </is>
      </c>
      <c r="C103" s="131" t="inlineStr">
        <is>
          <t>M037</t>
        </is>
      </c>
      <c r="D103" s="131" t="inlineStr">
        <is>
          <t>SEFERİHİSAR</t>
        </is>
      </c>
      <c r="E103" s="131" t="inlineStr">
        <is>
          <t>REYON GÖREVLİSİ</t>
        </is>
      </c>
      <c r="F103" s="131" t="inlineStr">
        <is>
          <t>M023</t>
        </is>
      </c>
      <c r="G103" s="131" t="inlineStr">
        <is>
          <t>GÖZTEPE</t>
        </is>
      </c>
      <c r="H103" s="131" t="n">
        <v>1</v>
      </c>
      <c r="I103" s="131" t="n">
        <v>32.2</v>
      </c>
      <c r="J103" s="131" t="inlineStr">
        <is>
          <t>https://www.google.com/maps/dir/?api=1&amp;origin=38.194921%2C26.835212&amp;destination=38.401328%2C27.093267&amp;travelmode=driving</t>
        </is>
      </c>
      <c r="K103" s="131" t="n">
        <v>31.5</v>
      </c>
      <c r="L103" s="131" t="inlineStr">
        <is>
          <t>https://www.google.com/maps/dir/?api=1&amp;origin=38.213947%2C26.823175&amp;destination=38.401328%2C27.093267&amp;travelmode=driving</t>
        </is>
      </c>
    </row>
    <row r="104" ht="15" customHeight="1" s="113">
      <c r="A104" s="131" t="inlineStr">
        <is>
          <t>P0603</t>
        </is>
      </c>
      <c r="B104" s="131" t="inlineStr">
        <is>
          <t>DUNYA GOZEL PYGAMOVA</t>
        </is>
      </c>
      <c r="C104" s="131" t="inlineStr">
        <is>
          <t>M037</t>
        </is>
      </c>
      <c r="D104" s="131" t="inlineStr">
        <is>
          <t>SEFERİHİSAR</t>
        </is>
      </c>
      <c r="E104" s="131" t="inlineStr">
        <is>
          <t>REYON GÖREVLİSİ</t>
        </is>
      </c>
      <c r="F104" s="131" t="inlineStr">
        <is>
          <t>M008</t>
        </is>
      </c>
      <c r="G104" s="131" t="inlineStr">
        <is>
          <t>AYRANCILAR</t>
        </is>
      </c>
      <c r="H104" s="131" t="n">
        <v>1</v>
      </c>
      <c r="I104" s="131" t="n">
        <v>39.3</v>
      </c>
      <c r="J104" s="131" t="inlineStr">
        <is>
          <t>https://www.google.com/maps/dir/?api=1&amp;origin=38.194921%2C26.835212&amp;destination=38.240289%2C27.281412&amp;travelmode=driving</t>
        </is>
      </c>
      <c r="K104" s="131" t="n">
        <v>40.1</v>
      </c>
      <c r="L104" s="131" t="inlineStr">
        <is>
          <t>https://www.google.com/maps/dir/?api=1&amp;origin=38.213947%2C26.823175&amp;destination=38.240289%2C27.281412&amp;travelmode=driving</t>
        </is>
      </c>
    </row>
    <row r="105" ht="15" customHeight="1" s="113">
      <c r="A105" s="131" t="inlineStr">
        <is>
          <t>P0603</t>
        </is>
      </c>
      <c r="B105" s="131" t="inlineStr">
        <is>
          <t>DUNYA GOZEL PYGAMOVA</t>
        </is>
      </c>
      <c r="C105" s="131" t="inlineStr">
        <is>
          <t>M037</t>
        </is>
      </c>
      <c r="D105" s="131" t="inlineStr">
        <is>
          <t>SEFERİHİSAR</t>
        </is>
      </c>
      <c r="E105" s="131" t="inlineStr">
        <is>
          <t>REYON GÖREVLİSİ</t>
        </is>
      </c>
      <c r="F105" s="131" t="inlineStr">
        <is>
          <t>M026</t>
        </is>
      </c>
      <c r="G105" s="131" t="inlineStr">
        <is>
          <t>HARMANDALI</t>
        </is>
      </c>
      <c r="H105" s="131" t="n">
        <v>1</v>
      </c>
      <c r="I105" s="131" t="n">
        <v>40.3</v>
      </c>
      <c r="J105" s="131" t="inlineStr">
        <is>
          <t>https://www.google.com/maps/dir/?api=1&amp;origin=38.194921%2C26.835212&amp;destination=38.519644%2C27.041157&amp;travelmode=driving</t>
        </is>
      </c>
      <c r="K105" s="131" t="n">
        <v>38.9</v>
      </c>
      <c r="L105" s="131" t="inlineStr">
        <is>
          <t>https://www.google.com/maps/dir/?api=1&amp;origin=38.213947%2C26.823175&amp;destination=38.519644%2C27.041157&amp;travelmode=driving</t>
        </is>
      </c>
    </row>
    <row r="106" ht="15" customHeight="1" s="113">
      <c r="A106" s="131" t="inlineStr">
        <is>
          <t>P0603</t>
        </is>
      </c>
      <c r="B106" s="131" t="inlineStr">
        <is>
          <t>DUNYA GOZEL PYGAMOVA</t>
        </is>
      </c>
      <c r="C106" s="131" t="inlineStr">
        <is>
          <t>M037</t>
        </is>
      </c>
      <c r="D106" s="131" t="inlineStr">
        <is>
          <t>SEFERİHİSAR</t>
        </is>
      </c>
      <c r="E106" s="131" t="inlineStr">
        <is>
          <t>REYON GÖREVLİSİ</t>
        </is>
      </c>
      <c r="F106" s="131" t="inlineStr">
        <is>
          <t>M046</t>
        </is>
      </c>
      <c r="G106" s="131" t="inlineStr">
        <is>
          <t>ÇAMDİBİ</t>
        </is>
      </c>
      <c r="H106" s="131" t="n">
        <v>1</v>
      </c>
      <c r="I106" s="131" t="n">
        <v>41.5</v>
      </c>
      <c r="J106" s="131" t="inlineStr">
        <is>
          <t>https://www.google.com/maps/dir/?api=1&amp;origin=38.194921%2C26.835212&amp;destination=38.438109%2C27.19608&amp;travelmode=driving</t>
        </is>
      </c>
      <c r="K106" s="131" t="n">
        <v>41</v>
      </c>
      <c r="L106" s="131" t="inlineStr">
        <is>
          <t>https://www.google.com/maps/dir/?api=1&amp;origin=38.213947%2C26.823175&amp;destination=38.438109%2C27.19608&amp;travelmode=driving</t>
        </is>
      </c>
    </row>
    <row r="107" ht="15" customHeight="1" s="113">
      <c r="A107" s="131" t="inlineStr">
        <is>
          <t>P0603</t>
        </is>
      </c>
      <c r="B107" s="131" t="inlineStr">
        <is>
          <t>DUNYA GOZEL PYGAMOVA</t>
        </is>
      </c>
      <c r="C107" s="131" t="inlineStr">
        <is>
          <t>M037</t>
        </is>
      </c>
      <c r="D107" s="131" t="inlineStr">
        <is>
          <t>SEFERİHİSAR</t>
        </is>
      </c>
      <c r="E107" s="131" t="inlineStr">
        <is>
          <t>REYON GÖREVLİSİ</t>
        </is>
      </c>
      <c r="F107" s="131" t="inlineStr">
        <is>
          <t>M044</t>
        </is>
      </c>
      <c r="G107" s="131" t="inlineStr">
        <is>
          <t>YEŞİLOVA</t>
        </is>
      </c>
      <c r="H107" s="131" t="n">
        <v>1</v>
      </c>
      <c r="I107" s="131" t="n">
        <v>42.1</v>
      </c>
      <c r="J107" s="131" t="inlineStr">
        <is>
          <t>https://www.google.com/maps/dir/?api=1&amp;origin=38.194921%2C26.835212&amp;destination=38.436005%2C27.206807&amp;travelmode=driving</t>
        </is>
      </c>
      <c r="K107" s="131" t="n">
        <v>41.6</v>
      </c>
      <c r="L107" s="131" t="inlineStr">
        <is>
          <t>https://www.google.com/maps/dir/?api=1&amp;origin=38.213947%2C26.823175&amp;destination=38.436005%2C27.206807&amp;travelmode=driving</t>
        </is>
      </c>
    </row>
    <row r="108" ht="15" customHeight="1" s="113">
      <c r="A108" s="131" t="inlineStr">
        <is>
          <t>P0604</t>
        </is>
      </c>
      <c r="B108" s="131" t="inlineStr">
        <is>
          <t>LEYLA MUHYYEVA</t>
        </is>
      </c>
      <c r="C108" s="131" t="inlineStr">
        <is>
          <t>M037</t>
        </is>
      </c>
      <c r="D108" s="131" t="inlineStr">
        <is>
          <t>SEFERİHİSAR</t>
        </is>
      </c>
      <c r="E108" s="131" t="inlineStr">
        <is>
          <t>REYON GÖREVLİSİ</t>
        </is>
      </c>
      <c r="F108" s="131" t="inlineStr">
        <is>
          <t>M020</t>
        </is>
      </c>
      <c r="G108" s="131" t="inlineStr">
        <is>
          <t>GAZİEMİR-6</t>
        </is>
      </c>
      <c r="H108" s="131" t="n">
        <v>1</v>
      </c>
      <c r="I108" s="131" t="n">
        <v>29.2</v>
      </c>
      <c r="J108" s="131" t="inlineStr">
        <is>
          <t>https://www.google.com/maps/dir/?api=1&amp;origin=38.194921%2C26.835212&amp;destination=38.317553%2C27.130542&amp;travelmode=driving</t>
        </is>
      </c>
      <c r="K108" s="131" t="n">
        <v>26.6</v>
      </c>
      <c r="L108" s="131" t="inlineStr">
        <is>
          <t>https://www.google.com/maps/dir/?api=1&amp;origin=38.204724%2C26.861548&amp;destination=38.317553%2C27.130542&amp;travelmode=driving</t>
        </is>
      </c>
    </row>
    <row r="109" ht="15" customHeight="1" s="113">
      <c r="A109" s="131" t="inlineStr">
        <is>
          <t>P0604</t>
        </is>
      </c>
      <c r="B109" s="131" t="inlineStr">
        <is>
          <t>LEYLA MUHYYEVA</t>
        </is>
      </c>
      <c r="C109" s="131" t="inlineStr">
        <is>
          <t>M037</t>
        </is>
      </c>
      <c r="D109" s="131" t="inlineStr">
        <is>
          <t>SEFERİHİSAR</t>
        </is>
      </c>
      <c r="E109" s="131" t="inlineStr">
        <is>
          <t>REYON GÖREVLİSİ</t>
        </is>
      </c>
      <c r="F109" s="131" t="inlineStr">
        <is>
          <t>M023</t>
        </is>
      </c>
      <c r="G109" s="131" t="inlineStr">
        <is>
          <t>GÖZTEPE</t>
        </is>
      </c>
      <c r="H109" s="131" t="n">
        <v>1</v>
      </c>
      <c r="I109" s="131" t="n">
        <v>32.2</v>
      </c>
      <c r="J109" s="131" t="inlineStr">
        <is>
          <t>https://www.google.com/maps/dir/?api=1&amp;origin=38.194921%2C26.835212&amp;destination=38.401328%2C27.093267&amp;travelmode=driving</t>
        </is>
      </c>
      <c r="K109" s="131" t="n">
        <v>29.8</v>
      </c>
      <c r="L109" s="131" t="inlineStr">
        <is>
          <t>https://www.google.com/maps/dir/?api=1&amp;origin=38.204724%2C26.861548&amp;destination=38.401328%2C27.093267&amp;travelmode=driving</t>
        </is>
      </c>
    </row>
    <row r="110" ht="15" customHeight="1" s="113">
      <c r="A110" s="131" t="inlineStr">
        <is>
          <t>P0604</t>
        </is>
      </c>
      <c r="B110" s="131" t="inlineStr">
        <is>
          <t>LEYLA MUHYYEVA</t>
        </is>
      </c>
      <c r="C110" s="131" t="inlineStr">
        <is>
          <t>M037</t>
        </is>
      </c>
      <c r="D110" s="131" t="inlineStr">
        <is>
          <t>SEFERİHİSAR</t>
        </is>
      </c>
      <c r="E110" s="131" t="inlineStr">
        <is>
          <t>REYON GÖREVLİSİ</t>
        </is>
      </c>
      <c r="F110" s="131" t="inlineStr">
        <is>
          <t>M008</t>
        </is>
      </c>
      <c r="G110" s="131" t="inlineStr">
        <is>
          <t>AYRANCILAR</t>
        </is>
      </c>
      <c r="H110" s="131" t="n">
        <v>1</v>
      </c>
      <c r="I110" s="131" t="n">
        <v>39.3</v>
      </c>
      <c r="J110" s="131" t="inlineStr">
        <is>
          <t>https://www.google.com/maps/dir/?api=1&amp;origin=38.194921%2C26.835212&amp;destination=38.240289%2C27.281412&amp;travelmode=driving</t>
        </is>
      </c>
      <c r="K110" s="131" t="n">
        <v>36.9</v>
      </c>
      <c r="L110" s="131" t="inlineStr">
        <is>
          <t>https://www.google.com/maps/dir/?api=1&amp;origin=38.204724%2C26.861548&amp;destination=38.240289%2C27.281412&amp;travelmode=driving</t>
        </is>
      </c>
    </row>
    <row r="111" ht="15" customHeight="1" s="113">
      <c r="A111" s="131" t="inlineStr">
        <is>
          <t>P0604</t>
        </is>
      </c>
      <c r="B111" s="131" t="inlineStr">
        <is>
          <t>LEYLA MUHYYEVA</t>
        </is>
      </c>
      <c r="C111" s="131" t="inlineStr">
        <is>
          <t>M037</t>
        </is>
      </c>
      <c r="D111" s="131" t="inlineStr">
        <is>
          <t>SEFERİHİSAR</t>
        </is>
      </c>
      <c r="E111" s="131" t="inlineStr">
        <is>
          <t>REYON GÖREVLİSİ</t>
        </is>
      </c>
      <c r="F111" s="131" t="inlineStr">
        <is>
          <t>M026</t>
        </is>
      </c>
      <c r="G111" s="131" t="inlineStr">
        <is>
          <t>HARMANDALI</t>
        </is>
      </c>
      <c r="H111" s="131" t="n">
        <v>1</v>
      </c>
      <c r="I111" s="131" t="n">
        <v>40.3</v>
      </c>
      <c r="J111" s="131" t="inlineStr">
        <is>
          <t>https://www.google.com/maps/dir/?api=1&amp;origin=38.194921%2C26.835212&amp;destination=38.519644%2C27.041157&amp;travelmode=driving</t>
        </is>
      </c>
      <c r="K111" s="131" t="n">
        <v>38.4</v>
      </c>
      <c r="L111" s="131" t="inlineStr">
        <is>
          <t>https://www.google.com/maps/dir/?api=1&amp;origin=38.204724%2C26.861548&amp;destination=38.519644%2C27.041157&amp;travelmode=driving</t>
        </is>
      </c>
    </row>
    <row r="112" ht="15" customHeight="1" s="113">
      <c r="A112" s="131" t="inlineStr">
        <is>
          <t>P0604</t>
        </is>
      </c>
      <c r="B112" s="131" t="inlineStr">
        <is>
          <t>LEYLA MUHYYEVA</t>
        </is>
      </c>
      <c r="C112" s="131" t="inlineStr">
        <is>
          <t>M037</t>
        </is>
      </c>
      <c r="D112" s="131" t="inlineStr">
        <is>
          <t>SEFERİHİSAR</t>
        </is>
      </c>
      <c r="E112" s="131" t="inlineStr">
        <is>
          <t>REYON GÖREVLİSİ</t>
        </is>
      </c>
      <c r="F112" s="131" t="inlineStr">
        <is>
          <t>M046</t>
        </is>
      </c>
      <c r="G112" s="131" t="inlineStr">
        <is>
          <t>ÇAMDİBİ</t>
        </is>
      </c>
      <c r="H112" s="131" t="n">
        <v>1</v>
      </c>
      <c r="I112" s="131" t="n">
        <v>41.5</v>
      </c>
      <c r="J112" s="131" t="inlineStr">
        <is>
          <t>https://www.google.com/maps/dir/?api=1&amp;origin=38.194921%2C26.835212&amp;destination=38.438109%2C27.19608&amp;travelmode=driving</t>
        </is>
      </c>
      <c r="K112" s="131" t="n">
        <v>39.1</v>
      </c>
      <c r="L112" s="131" t="inlineStr">
        <is>
          <t>https://www.google.com/maps/dir/?api=1&amp;origin=38.204724%2C26.861548&amp;destination=38.438109%2C27.19608&amp;travelmode=driving</t>
        </is>
      </c>
    </row>
    <row r="113" ht="15" customHeight="1" s="113">
      <c r="A113" s="131" t="inlineStr">
        <is>
          <t>P0604</t>
        </is>
      </c>
      <c r="B113" s="131" t="inlineStr">
        <is>
          <t>LEYLA MUHYYEVA</t>
        </is>
      </c>
      <c r="C113" s="131" t="inlineStr">
        <is>
          <t>M037</t>
        </is>
      </c>
      <c r="D113" s="131" t="inlineStr">
        <is>
          <t>SEFERİHİSAR</t>
        </is>
      </c>
      <c r="E113" s="131" t="inlineStr">
        <is>
          <t>REYON GÖREVLİSİ</t>
        </is>
      </c>
      <c r="F113" s="131" t="inlineStr">
        <is>
          <t>M044</t>
        </is>
      </c>
      <c r="G113" s="131" t="inlineStr">
        <is>
          <t>YEŞİLOVA</t>
        </is>
      </c>
      <c r="H113" s="131" t="n">
        <v>1</v>
      </c>
      <c r="I113" s="131" t="n">
        <v>42.1</v>
      </c>
      <c r="J113" s="131" t="inlineStr">
        <is>
          <t>https://www.google.com/maps/dir/?api=1&amp;origin=38.194921%2C26.835212&amp;destination=38.436005%2C27.206807&amp;travelmode=driving</t>
        </is>
      </c>
      <c r="K113" s="131" t="n">
        <v>39.6</v>
      </c>
      <c r="L113" s="131" t="inlineStr">
        <is>
          <t>https://www.google.com/maps/dir/?api=1&amp;origin=38.204724%2C26.861548&amp;destination=38.436005%2C27.206807&amp;travelmode=driving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N5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2" customWidth="1" style="112" min="1" max="1"/>
    <col width="20" customWidth="1" style="112" min="2" max="2"/>
    <col width="10" customWidth="1" style="112" min="3" max="3"/>
    <col width="16" customWidth="1" style="112" min="4" max="4"/>
    <col width="18" customWidth="1" style="112" min="5" max="5"/>
    <col width="16" customWidth="1" style="112" min="6" max="6"/>
    <col width="18" customWidth="1" style="112" min="7" max="7"/>
    <col width="32" customWidth="1" style="112" min="8" max="8"/>
    <col width="18" customWidth="1" style="112" min="9" max="9"/>
    <col width="22" customWidth="1" style="112" min="10" max="11"/>
    <col width="20" customWidth="1" style="112" min="12" max="12"/>
    <col width="24" customWidth="1" style="112" min="13" max="13"/>
  </cols>
  <sheetData>
    <row r="1" ht="15" customHeight="1" s="113">
      <c r="A1" s="112" t="inlineStr">
        <is>
          <t>PERSONEL PERFORMANS ENDEKSİ (0-100) — Devamlılık %25, Verimlilik %31,25, Enflasyona Göre Mağaza Katkısı %18,75, Fazla Mesai Verimliliği %12,5, Yönetici Değerlendirmesi %12,5</t>
        </is>
      </c>
    </row>
    <row r="2" ht="15" customHeight="1" s="113">
      <c r="A2" s="164" t="inlineStr">
        <is>
          <t>PersonelID</t>
        </is>
      </c>
      <c r="B2" s="164" t="inlineStr">
        <is>
          <t>İsim Soyisim</t>
        </is>
      </c>
      <c r="C2" s="164" t="inlineStr">
        <is>
          <t>MağazaID</t>
        </is>
      </c>
      <c r="D2" s="164" t="inlineStr">
        <is>
          <t>Mağaza</t>
        </is>
      </c>
      <c r="E2" s="164" t="inlineStr">
        <is>
          <t>Unvan</t>
        </is>
      </c>
      <c r="F2" s="164" t="inlineStr">
        <is>
          <t>Devamlılık Puanı (%25)</t>
        </is>
      </c>
      <c r="G2" s="164" t="inlineStr">
        <is>
          <t>Verimlilik Puanı (%31,25)</t>
        </is>
      </c>
      <c r="H2" s="164" t="inlineStr">
        <is>
          <t>Enflasyona Göre Mağaza Katkısı (%18,75)</t>
        </is>
      </c>
      <c r="I2" s="164" t="inlineStr">
        <is>
          <t>Mağaza Reel Büyüme %</t>
        </is>
      </c>
      <c r="J2" s="164" t="inlineStr">
        <is>
          <t>Fazla Mesai Verimliliği Puanı (%12,5)</t>
        </is>
      </c>
      <c r="K2" s="164" t="inlineStr">
        <is>
          <t>Yönetici Değerlendirme Puanı (%12,5)</t>
        </is>
      </c>
      <c r="L2" s="164" t="inlineStr">
        <is>
          <t>Performans Endeksi (0-100)</t>
        </is>
      </c>
      <c r="M2" s="164" t="inlineStr">
        <is>
          <t>Sınıf</t>
        </is>
      </c>
      <c r="N2" s="164" t="inlineStr">
        <is>
          <t>Not</t>
        </is>
      </c>
    </row>
    <row r="3" ht="15" customHeight="1" s="113">
      <c r="A3" s="131" t="inlineStr">
        <is>
          <t>P0478</t>
        </is>
      </c>
      <c r="B3" s="131" t="inlineStr">
        <is>
          <t>DİLEK ÖRTEN</t>
        </is>
      </c>
      <c r="C3" s="131" t="inlineStr">
        <is>
          <t>M050</t>
        </is>
      </c>
      <c r="D3" s="131" t="inlineStr">
        <is>
          <t>İZMİRSPOR</t>
        </is>
      </c>
      <c r="E3" s="131" t="inlineStr">
        <is>
          <t>UZMAN ŞARKÜTERİ</t>
        </is>
      </c>
      <c r="F3" s="131" t="n">
        <v>92</v>
      </c>
      <c r="G3" s="131" t="n">
        <v>92.3</v>
      </c>
      <c r="H3" s="131" t="n">
        <v>53.4</v>
      </c>
      <c r="I3" s="131" t="n">
        <v>-30.5</v>
      </c>
      <c r="J3" s="131" t="n">
        <v>94.40000000000001</v>
      </c>
      <c r="K3" s="131" t="n">
        <v>86</v>
      </c>
      <c r="L3" s="131" t="n">
        <v>84.40000000000001</v>
      </c>
      <c r="M3" s="131" t="inlineStr">
        <is>
          <t>🔵 Başarılı</t>
        </is>
      </c>
      <c r="N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" ht="15" customHeight="1" s="113">
      <c r="A4" s="131" t="inlineStr">
        <is>
          <t>P0477</t>
        </is>
      </c>
      <c r="B4" s="131" t="inlineStr">
        <is>
          <t>SİMAY YÜKSEL</t>
        </is>
      </c>
      <c r="C4" s="131" t="inlineStr">
        <is>
          <t>M050</t>
        </is>
      </c>
      <c r="D4" s="131" t="inlineStr">
        <is>
          <t>İZMİRSPOR</t>
        </is>
      </c>
      <c r="E4" s="131" t="inlineStr">
        <is>
          <t>BAKLİYAT</t>
        </is>
      </c>
      <c r="F4" s="131" t="n">
        <v>92</v>
      </c>
      <c r="G4" s="131" t="n">
        <v>92.3</v>
      </c>
      <c r="H4" s="131" t="n">
        <v>53.4</v>
      </c>
      <c r="I4" s="131" t="n">
        <v>-30.5</v>
      </c>
      <c r="J4" s="131" t="n">
        <v>94.40000000000001</v>
      </c>
      <c r="K4" s="131" t="n">
        <v>86</v>
      </c>
      <c r="L4" s="131" t="n">
        <v>84.40000000000001</v>
      </c>
      <c r="M4" s="131" t="inlineStr">
        <is>
          <t>🔵 Başarılı</t>
        </is>
      </c>
      <c r="N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" ht="15" customHeight="1" s="113">
      <c r="A5" s="131" t="inlineStr">
        <is>
          <t>P0476</t>
        </is>
      </c>
      <c r="B5" s="131" t="inlineStr">
        <is>
          <t>NAZİFE TOKMAK</t>
        </is>
      </c>
      <c r="C5" s="131" t="inlineStr">
        <is>
          <t>M050</t>
        </is>
      </c>
      <c r="D5" s="131" t="inlineStr">
        <is>
          <t>İZMİRSPOR</t>
        </is>
      </c>
      <c r="E5" s="131" t="inlineStr">
        <is>
          <t>REYON GÖREVLİSİ</t>
        </is>
      </c>
      <c r="F5" s="131" t="n">
        <v>92</v>
      </c>
      <c r="G5" s="131" t="n">
        <v>92.3</v>
      </c>
      <c r="H5" s="131" t="n">
        <v>53.4</v>
      </c>
      <c r="I5" s="131" t="n">
        <v>-30.5</v>
      </c>
      <c r="J5" s="131" t="n">
        <v>94.40000000000001</v>
      </c>
      <c r="K5" s="131" t="n">
        <v>86</v>
      </c>
      <c r="L5" s="131" t="n">
        <v>84.40000000000001</v>
      </c>
      <c r="M5" s="131" t="inlineStr">
        <is>
          <t>🔵 Başarılı</t>
        </is>
      </c>
      <c r="N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" ht="15" customHeight="1" s="113">
      <c r="A6" s="131" t="inlineStr">
        <is>
          <t>P0475</t>
        </is>
      </c>
      <c r="B6" s="131" t="inlineStr">
        <is>
          <t>SEVDA KAROĞLU</t>
        </is>
      </c>
      <c r="C6" s="131" t="inlineStr">
        <is>
          <t>M050</t>
        </is>
      </c>
      <c r="D6" s="131" t="inlineStr">
        <is>
          <t>İZMİRSPOR</t>
        </is>
      </c>
      <c r="E6" s="131" t="inlineStr">
        <is>
          <t>REYON GÖREVLİSİ</t>
        </is>
      </c>
      <c r="F6" s="131" t="n">
        <v>92</v>
      </c>
      <c r="G6" s="131" t="n">
        <v>92.3</v>
      </c>
      <c r="H6" s="131" t="n">
        <v>53.4</v>
      </c>
      <c r="I6" s="131" t="n">
        <v>-30.5</v>
      </c>
      <c r="J6" s="131" t="n">
        <v>94.40000000000001</v>
      </c>
      <c r="K6" s="131" t="n">
        <v>86</v>
      </c>
      <c r="L6" s="131" t="n">
        <v>84.40000000000001</v>
      </c>
      <c r="M6" s="131" t="inlineStr">
        <is>
          <t>🔵 Başarılı</t>
        </is>
      </c>
      <c r="N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" ht="15" customHeight="1" s="113">
      <c r="A7" s="131" t="inlineStr">
        <is>
          <t>P0464</t>
        </is>
      </c>
      <c r="B7" s="131" t="inlineStr">
        <is>
          <t>YUSUF JONTÜRK</t>
        </is>
      </c>
      <c r="C7" s="131" t="inlineStr">
        <is>
          <t>M050</t>
        </is>
      </c>
      <c r="D7" s="131" t="inlineStr">
        <is>
          <t>İZMİRSPOR</t>
        </is>
      </c>
      <c r="E7" s="131" t="inlineStr">
        <is>
          <t>YÖNETİCİ YARDIMCISI</t>
        </is>
      </c>
      <c r="F7" s="131" t="n">
        <v>92</v>
      </c>
      <c r="G7" s="131" t="n">
        <v>92.3</v>
      </c>
      <c r="H7" s="131" t="n">
        <v>53.4</v>
      </c>
      <c r="I7" s="131" t="n">
        <v>-30.5</v>
      </c>
      <c r="J7" s="131" t="n">
        <v>94.40000000000001</v>
      </c>
      <c r="K7" s="131" t="n">
        <v>86</v>
      </c>
      <c r="L7" s="131" t="n">
        <v>84.40000000000001</v>
      </c>
      <c r="M7" s="131" t="inlineStr">
        <is>
          <t>🔵 Başarılı</t>
        </is>
      </c>
      <c r="N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" ht="15" customHeight="1" s="113">
      <c r="A8" s="131" t="inlineStr">
        <is>
          <t>P0463</t>
        </is>
      </c>
      <c r="B8" s="131" t="inlineStr">
        <is>
          <t>BETÜL AKPINAR</t>
        </is>
      </c>
      <c r="C8" s="131" t="inlineStr">
        <is>
          <t>M050</t>
        </is>
      </c>
      <c r="D8" s="131" t="inlineStr">
        <is>
          <t>İZMİRSPOR</t>
        </is>
      </c>
      <c r="E8" s="131" t="inlineStr">
        <is>
          <t>YÖNETİCİ YARDIMCISI</t>
        </is>
      </c>
      <c r="F8" s="131" t="n">
        <v>92</v>
      </c>
      <c r="G8" s="131" t="n">
        <v>92.3</v>
      </c>
      <c r="H8" s="131" t="n">
        <v>53.4</v>
      </c>
      <c r="I8" s="131" t="n">
        <v>-30.5</v>
      </c>
      <c r="J8" s="131" t="n">
        <v>94.40000000000001</v>
      </c>
      <c r="K8" s="131" t="n">
        <v>86</v>
      </c>
      <c r="L8" s="131" t="n">
        <v>84.40000000000001</v>
      </c>
      <c r="M8" s="131" t="inlineStr">
        <is>
          <t>🔵 Başarılı</t>
        </is>
      </c>
      <c r="N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" ht="15" customHeight="1" s="113">
      <c r="A9" s="131" t="inlineStr">
        <is>
          <t>P0466</t>
        </is>
      </c>
      <c r="B9" s="131" t="inlineStr">
        <is>
          <t>ELİF ÖZDEMİR</t>
        </is>
      </c>
      <c r="C9" s="131" t="inlineStr">
        <is>
          <t>M050</t>
        </is>
      </c>
      <c r="D9" s="131" t="inlineStr">
        <is>
          <t>İZMİRSPOR</t>
        </is>
      </c>
      <c r="E9" s="131" t="inlineStr">
        <is>
          <t>KASİYER</t>
        </is>
      </c>
      <c r="F9" s="131" t="n">
        <v>92</v>
      </c>
      <c r="G9" s="131" t="n">
        <v>92.3</v>
      </c>
      <c r="H9" s="131" t="n">
        <v>53.4</v>
      </c>
      <c r="I9" s="131" t="n">
        <v>-30.5</v>
      </c>
      <c r="J9" s="131" t="n">
        <v>94.40000000000001</v>
      </c>
      <c r="K9" s="131" t="n">
        <v>86</v>
      </c>
      <c r="L9" s="131" t="n">
        <v>84.40000000000001</v>
      </c>
      <c r="M9" s="131" t="inlineStr">
        <is>
          <t>🔵 Başarılı</t>
        </is>
      </c>
      <c r="N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" ht="15" customHeight="1" s="113">
      <c r="A10" s="131" t="inlineStr">
        <is>
          <t>P0465</t>
        </is>
      </c>
      <c r="B10" s="131" t="inlineStr">
        <is>
          <t>SILAM OLĞAÇ</t>
        </is>
      </c>
      <c r="C10" s="131" t="inlineStr">
        <is>
          <t>M050</t>
        </is>
      </c>
      <c r="D10" s="131" t="inlineStr">
        <is>
          <t>İZMİRSPOR</t>
        </is>
      </c>
      <c r="E10" s="131" t="inlineStr">
        <is>
          <t>KASİYER</t>
        </is>
      </c>
      <c r="F10" s="131" t="n">
        <v>92</v>
      </c>
      <c r="G10" s="131" t="n">
        <v>92.3</v>
      </c>
      <c r="H10" s="131" t="n">
        <v>53.4</v>
      </c>
      <c r="I10" s="131" t="n">
        <v>-30.5</v>
      </c>
      <c r="J10" s="131" t="n">
        <v>94.40000000000001</v>
      </c>
      <c r="K10" s="131" t="n">
        <v>86</v>
      </c>
      <c r="L10" s="131" t="n">
        <v>84.40000000000001</v>
      </c>
      <c r="M10" s="131" t="inlineStr">
        <is>
          <t>🔵 Başarılı</t>
        </is>
      </c>
      <c r="N1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" ht="15" customHeight="1" s="113">
      <c r="A11" s="131" t="inlineStr">
        <is>
          <t>P0480</t>
        </is>
      </c>
      <c r="B11" s="131" t="inlineStr">
        <is>
          <t>ALİ TUNCA</t>
        </is>
      </c>
      <c r="C11" s="131" t="inlineStr">
        <is>
          <t>M050</t>
        </is>
      </c>
      <c r="D11" s="131" t="inlineStr">
        <is>
          <t>İZMİRSPOR</t>
        </is>
      </c>
      <c r="E11" s="131" t="inlineStr">
        <is>
          <t>UZMAN MANAV</t>
        </is>
      </c>
      <c r="F11" s="131" t="n">
        <v>92</v>
      </c>
      <c r="G11" s="131" t="n">
        <v>92.3</v>
      </c>
      <c r="H11" s="131" t="n">
        <v>53.4</v>
      </c>
      <c r="I11" s="131" t="n">
        <v>-30.5</v>
      </c>
      <c r="J11" s="131" t="n">
        <v>94.40000000000001</v>
      </c>
      <c r="K11" s="131" t="n">
        <v>86</v>
      </c>
      <c r="L11" s="131" t="n">
        <v>84.40000000000001</v>
      </c>
      <c r="M11" s="131" t="inlineStr">
        <is>
          <t>🔵 Başarılı</t>
        </is>
      </c>
      <c r="N1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" ht="15" customHeight="1" s="113">
      <c r="A12" s="131" t="inlineStr">
        <is>
          <t>P0479</t>
        </is>
      </c>
      <c r="B12" s="131" t="inlineStr">
        <is>
          <t>ÖNOL BAYRİL</t>
        </is>
      </c>
      <c r="C12" s="131" t="inlineStr">
        <is>
          <t>M050</t>
        </is>
      </c>
      <c r="D12" s="131" t="inlineStr">
        <is>
          <t>İZMİRSPOR</t>
        </is>
      </c>
      <c r="E12" s="131" t="inlineStr">
        <is>
          <t>UZMAN ŞARKÜTERİ</t>
        </is>
      </c>
      <c r="F12" s="131" t="n">
        <v>92</v>
      </c>
      <c r="G12" s="131" t="n">
        <v>92.3</v>
      </c>
      <c r="H12" s="131" t="n">
        <v>53.4</v>
      </c>
      <c r="I12" s="131" t="n">
        <v>-30.5</v>
      </c>
      <c r="J12" s="131" t="n">
        <v>94.40000000000001</v>
      </c>
      <c r="K12" s="131" t="n">
        <v>86</v>
      </c>
      <c r="L12" s="131" t="n">
        <v>84.40000000000001</v>
      </c>
      <c r="M12" s="131" t="inlineStr">
        <is>
          <t>🔵 Başarılı</t>
        </is>
      </c>
      <c r="N1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" ht="15" customHeight="1" s="113">
      <c r="A13" s="131" t="inlineStr">
        <is>
          <t>P0481</t>
        </is>
      </c>
      <c r="B13" s="131" t="inlineStr">
        <is>
          <t>YENER SOYLU</t>
        </is>
      </c>
      <c r="C13" s="131" t="inlineStr">
        <is>
          <t>M050</t>
        </is>
      </c>
      <c r="D13" s="131" t="inlineStr">
        <is>
          <t>İZMİRSPOR</t>
        </is>
      </c>
      <c r="E13" s="131" t="inlineStr">
        <is>
          <t>UZMAN MANAV</t>
        </is>
      </c>
      <c r="F13" s="131" t="n">
        <v>92</v>
      </c>
      <c r="G13" s="131" t="n">
        <v>92.3</v>
      </c>
      <c r="H13" s="131" t="n">
        <v>53.4</v>
      </c>
      <c r="I13" s="131" t="n">
        <v>-30.5</v>
      </c>
      <c r="J13" s="131" t="n">
        <v>94.40000000000001</v>
      </c>
      <c r="K13" s="131" t="n">
        <v>86</v>
      </c>
      <c r="L13" s="131" t="n">
        <v>84.40000000000001</v>
      </c>
      <c r="M13" s="131" t="inlineStr">
        <is>
          <t>🔵 Başarılı</t>
        </is>
      </c>
      <c r="N1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" ht="15" customHeight="1" s="113">
      <c r="A14" s="131" t="inlineStr">
        <is>
          <t>P0484</t>
        </is>
      </c>
      <c r="B14" s="131" t="inlineStr">
        <is>
          <t>ÇELEN HALLI</t>
        </is>
      </c>
      <c r="C14" s="131" t="inlineStr">
        <is>
          <t>M050</t>
        </is>
      </c>
      <c r="D14" s="131" t="inlineStr">
        <is>
          <t>İZMİRSPOR</t>
        </is>
      </c>
      <c r="E14" s="131" t="inlineStr">
        <is>
          <t>UNLU MAMÜLLER</t>
        </is>
      </c>
      <c r="F14" s="131" t="n">
        <v>92</v>
      </c>
      <c r="G14" s="131" t="n">
        <v>92.3</v>
      </c>
      <c r="H14" s="131" t="n">
        <v>53.4</v>
      </c>
      <c r="I14" s="131" t="n">
        <v>-30.5</v>
      </c>
      <c r="J14" s="131" t="n">
        <v>94.40000000000001</v>
      </c>
      <c r="K14" s="131" t="n">
        <v>86</v>
      </c>
      <c r="L14" s="131" t="n">
        <v>84.40000000000001</v>
      </c>
      <c r="M14" s="131" t="inlineStr">
        <is>
          <t>🔵 Başarılı</t>
        </is>
      </c>
      <c r="N1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" ht="15" customHeight="1" s="113">
      <c r="A15" s="131" t="inlineStr">
        <is>
          <t>P0473</t>
        </is>
      </c>
      <c r="B15" s="131" t="inlineStr">
        <is>
          <t>ARMAĞAN PERSENK</t>
        </is>
      </c>
      <c r="C15" s="131" t="inlineStr">
        <is>
          <t>M050</t>
        </is>
      </c>
      <c r="D15" s="131" t="inlineStr">
        <is>
          <t>İZMİRSPOR</t>
        </is>
      </c>
      <c r="E15" s="131" t="inlineStr">
        <is>
          <t>REYON GÖREVLİSİ</t>
        </is>
      </c>
      <c r="F15" s="131" t="n">
        <v>92</v>
      </c>
      <c r="G15" s="131" t="n">
        <v>92.3</v>
      </c>
      <c r="H15" s="131" t="n">
        <v>53.4</v>
      </c>
      <c r="I15" s="131" t="n">
        <v>-30.5</v>
      </c>
      <c r="J15" s="131" t="n">
        <v>94.40000000000001</v>
      </c>
      <c r="K15" s="131" t="n">
        <v>86</v>
      </c>
      <c r="L15" s="131" t="n">
        <v>84.40000000000001</v>
      </c>
      <c r="M15" s="131" t="inlineStr">
        <is>
          <t>🔵 Başarılı</t>
        </is>
      </c>
      <c r="N1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" ht="15" customHeight="1" s="113">
      <c r="A16" s="131" t="inlineStr">
        <is>
          <t>P0472</t>
        </is>
      </c>
      <c r="B16" s="131" t="inlineStr">
        <is>
          <t>İSMET ÖZYILMAZ</t>
        </is>
      </c>
      <c r="C16" s="131" t="inlineStr">
        <is>
          <t>M050</t>
        </is>
      </c>
      <c r="D16" s="131" t="inlineStr">
        <is>
          <t>İZMİRSPOR</t>
        </is>
      </c>
      <c r="E16" s="131" t="inlineStr">
        <is>
          <t>REYON GÖREVLİSİ</t>
        </is>
      </c>
      <c r="F16" s="131" t="n">
        <v>92</v>
      </c>
      <c r="G16" s="131" t="n">
        <v>92.3</v>
      </c>
      <c r="H16" s="131" t="n">
        <v>53.4</v>
      </c>
      <c r="I16" s="131" t="n">
        <v>-30.5</v>
      </c>
      <c r="J16" s="131" t="n">
        <v>94.40000000000001</v>
      </c>
      <c r="K16" s="131" t="n">
        <v>86</v>
      </c>
      <c r="L16" s="131" t="n">
        <v>84.40000000000001</v>
      </c>
      <c r="M16" s="131" t="inlineStr">
        <is>
          <t>🔵 Başarılı</t>
        </is>
      </c>
      <c r="N1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" ht="15" customHeight="1" s="113">
      <c r="A17" s="131" t="inlineStr">
        <is>
          <t>P0471</t>
        </is>
      </c>
      <c r="B17" s="131" t="inlineStr">
        <is>
          <t>ÜMİT DAŞTAN</t>
        </is>
      </c>
      <c r="C17" s="131" t="inlineStr">
        <is>
          <t>M050</t>
        </is>
      </c>
      <c r="D17" s="131" t="inlineStr">
        <is>
          <t>İZMİRSPOR</t>
        </is>
      </c>
      <c r="E17" s="131" t="inlineStr">
        <is>
          <t>REYON GÖREVLİSİ</t>
        </is>
      </c>
      <c r="F17" s="131" t="n">
        <v>92</v>
      </c>
      <c r="G17" s="131" t="n">
        <v>92.3</v>
      </c>
      <c r="H17" s="131" t="n">
        <v>53.4</v>
      </c>
      <c r="I17" s="131" t="n">
        <v>-30.5</v>
      </c>
      <c r="J17" s="131" t="n">
        <v>94.40000000000001</v>
      </c>
      <c r="K17" s="131" t="n">
        <v>86</v>
      </c>
      <c r="L17" s="131" t="n">
        <v>84.40000000000001</v>
      </c>
      <c r="M17" s="131" t="inlineStr">
        <is>
          <t>🔵 Başarılı</t>
        </is>
      </c>
      <c r="N1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" ht="15" customHeight="1" s="113">
      <c r="A18" s="131" t="inlineStr">
        <is>
          <t>P0470</t>
        </is>
      </c>
      <c r="B18" s="131" t="inlineStr">
        <is>
          <t>SİBEL ÇAVUŞDERE</t>
        </is>
      </c>
      <c r="C18" s="131" t="inlineStr">
        <is>
          <t>M050</t>
        </is>
      </c>
      <c r="D18" s="131" t="inlineStr">
        <is>
          <t>İZMİRSPOR</t>
        </is>
      </c>
      <c r="E18" s="131" t="inlineStr">
        <is>
          <t>KASİYER</t>
        </is>
      </c>
      <c r="F18" s="131" t="n">
        <v>92</v>
      </c>
      <c r="G18" s="131" t="n">
        <v>92.3</v>
      </c>
      <c r="H18" s="131" t="n">
        <v>53.4</v>
      </c>
      <c r="I18" s="131" t="n">
        <v>-30.5</v>
      </c>
      <c r="J18" s="131" t="n">
        <v>94.40000000000001</v>
      </c>
      <c r="K18" s="131" t="n">
        <v>86</v>
      </c>
      <c r="L18" s="131" t="n">
        <v>84.40000000000001</v>
      </c>
      <c r="M18" s="131" t="inlineStr">
        <is>
          <t>🔵 Başarılı</t>
        </is>
      </c>
      <c r="N1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" ht="15" customHeight="1" s="113">
      <c r="A19" s="131" t="inlineStr">
        <is>
          <t>P0469</t>
        </is>
      </c>
      <c r="B19" s="131" t="inlineStr">
        <is>
          <t>CANSU ALTAN</t>
        </is>
      </c>
      <c r="C19" s="131" t="inlineStr">
        <is>
          <t>M050</t>
        </is>
      </c>
      <c r="D19" s="131" t="inlineStr">
        <is>
          <t>İZMİRSPOR</t>
        </is>
      </c>
      <c r="E19" s="131" t="inlineStr">
        <is>
          <t>KASİYER</t>
        </is>
      </c>
      <c r="F19" s="131" t="n">
        <v>92</v>
      </c>
      <c r="G19" s="131" t="n">
        <v>92.3</v>
      </c>
      <c r="H19" s="131" t="n">
        <v>53.4</v>
      </c>
      <c r="I19" s="131" t="n">
        <v>-30.5</v>
      </c>
      <c r="J19" s="131" t="n">
        <v>94.40000000000001</v>
      </c>
      <c r="K19" s="131" t="n">
        <v>86</v>
      </c>
      <c r="L19" s="131" t="n">
        <v>84.40000000000001</v>
      </c>
      <c r="M19" s="131" t="inlineStr">
        <is>
          <t>🔵 Başarılı</t>
        </is>
      </c>
      <c r="N1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" ht="15" customHeight="1" s="113">
      <c r="A20" s="131" t="inlineStr">
        <is>
          <t>P0468</t>
        </is>
      </c>
      <c r="B20" s="131" t="inlineStr">
        <is>
          <t>TUANA GEDİK</t>
        </is>
      </c>
      <c r="C20" s="131" t="inlineStr">
        <is>
          <t>M050</t>
        </is>
      </c>
      <c r="D20" s="131" t="inlineStr">
        <is>
          <t>İZMİRSPOR</t>
        </is>
      </c>
      <c r="E20" s="131" t="inlineStr">
        <is>
          <t>KASİYER</t>
        </is>
      </c>
      <c r="F20" s="131" t="n">
        <v>92</v>
      </c>
      <c r="G20" s="131" t="n">
        <v>92.3</v>
      </c>
      <c r="H20" s="131" t="n">
        <v>53.4</v>
      </c>
      <c r="I20" s="131" t="n">
        <v>-30.5</v>
      </c>
      <c r="J20" s="131" t="n">
        <v>94.40000000000001</v>
      </c>
      <c r="K20" s="131" t="n">
        <v>86</v>
      </c>
      <c r="L20" s="131" t="n">
        <v>84.40000000000001</v>
      </c>
      <c r="M20" s="131" t="inlineStr">
        <is>
          <t>🔵 Başarılı</t>
        </is>
      </c>
      <c r="N2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" ht="15" customHeight="1" s="113">
      <c r="A21" s="131" t="inlineStr">
        <is>
          <t>P0467</t>
        </is>
      </c>
      <c r="B21" s="131" t="inlineStr">
        <is>
          <t>TUTKU MUĞLU</t>
        </is>
      </c>
      <c r="C21" s="131" t="inlineStr">
        <is>
          <t>M050</t>
        </is>
      </c>
      <c r="D21" s="131" t="inlineStr">
        <is>
          <t>İZMİRSPOR</t>
        </is>
      </c>
      <c r="E21" s="131" t="inlineStr">
        <is>
          <t>KASİYER</t>
        </is>
      </c>
      <c r="F21" s="131" t="n">
        <v>92</v>
      </c>
      <c r="G21" s="131" t="n">
        <v>92.3</v>
      </c>
      <c r="H21" s="131" t="n">
        <v>53.4</v>
      </c>
      <c r="I21" s="131" t="n">
        <v>-30.5</v>
      </c>
      <c r="J21" s="131" t="n">
        <v>94.40000000000001</v>
      </c>
      <c r="K21" s="131" t="n">
        <v>86</v>
      </c>
      <c r="L21" s="131" t="n">
        <v>84.40000000000001</v>
      </c>
      <c r="M21" s="131" t="inlineStr">
        <is>
          <t>🔵 Başarılı</t>
        </is>
      </c>
      <c r="N2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" ht="15" customHeight="1" s="113">
      <c r="A22" s="131" t="inlineStr">
        <is>
          <t>P0482</t>
        </is>
      </c>
      <c r="B22" s="131" t="inlineStr">
        <is>
          <t>GÖKHAN FUL</t>
        </is>
      </c>
      <c r="C22" s="131" t="inlineStr">
        <is>
          <t>M050</t>
        </is>
      </c>
      <c r="D22" s="131" t="inlineStr">
        <is>
          <t>İZMİRSPOR</t>
        </is>
      </c>
      <c r="E22" s="131" t="inlineStr">
        <is>
          <t>UZMAN MANAV</t>
        </is>
      </c>
      <c r="F22" s="131" t="n">
        <v>92</v>
      </c>
      <c r="G22" s="131" t="n">
        <v>92.3</v>
      </c>
      <c r="H22" s="131" t="n">
        <v>53.4</v>
      </c>
      <c r="I22" s="131" t="n">
        <v>-30.5</v>
      </c>
      <c r="J22" s="131" t="n">
        <v>94.40000000000001</v>
      </c>
      <c r="K22" s="131" t="n">
        <v>86</v>
      </c>
      <c r="L22" s="131" t="n">
        <v>84.40000000000001</v>
      </c>
      <c r="M22" s="131" t="inlineStr">
        <is>
          <t>🔵 Başarılı</t>
        </is>
      </c>
      <c r="N2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" ht="15" customHeight="1" s="113">
      <c r="A23" s="131" t="inlineStr">
        <is>
          <t>P0462</t>
        </is>
      </c>
      <c r="B23" s="131" t="inlineStr">
        <is>
          <t>YAKUP ARAZ</t>
        </is>
      </c>
      <c r="C23" s="131" t="inlineStr">
        <is>
          <t>M050</t>
        </is>
      </c>
      <c r="D23" s="131" t="inlineStr">
        <is>
          <t>İZMİRSPOR</t>
        </is>
      </c>
      <c r="E23" s="131" t="inlineStr">
        <is>
          <t>ELİT YÖNETİCİ</t>
        </is>
      </c>
      <c r="F23" s="131" t="n">
        <v>92</v>
      </c>
      <c r="G23" s="131" t="n">
        <v>92.3</v>
      </c>
      <c r="H23" s="131" t="n">
        <v>53.4</v>
      </c>
      <c r="I23" s="131" t="n">
        <v>-30.5</v>
      </c>
      <c r="J23" s="131" t="n">
        <v>94.40000000000001</v>
      </c>
      <c r="K23" s="131" t="n">
        <v>86</v>
      </c>
      <c r="L23" s="131" t="n">
        <v>84.40000000000001</v>
      </c>
      <c r="M23" s="131" t="inlineStr">
        <is>
          <t>🔵 Başarılı</t>
        </is>
      </c>
      <c r="N2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" ht="15" customHeight="1" s="113">
      <c r="A24" s="131" t="inlineStr">
        <is>
          <t>P0474</t>
        </is>
      </c>
      <c r="B24" s="131" t="inlineStr">
        <is>
          <t>MUHAMMET EMİN ÖZGÜNEYLİ</t>
        </is>
      </c>
      <c r="C24" s="131" t="inlineStr">
        <is>
          <t>M050</t>
        </is>
      </c>
      <c r="D24" s="131" t="inlineStr">
        <is>
          <t>İZMİRSPOR</t>
        </is>
      </c>
      <c r="E24" s="131" t="inlineStr">
        <is>
          <t>REYON GÖREVLİSİ</t>
        </is>
      </c>
      <c r="F24" s="131" t="n">
        <v>92</v>
      </c>
      <c r="G24" s="131" t="n">
        <v>92.3</v>
      </c>
      <c r="H24" s="131" t="n">
        <v>53.4</v>
      </c>
      <c r="I24" s="131" t="n">
        <v>-30.5</v>
      </c>
      <c r="J24" s="131" t="n">
        <v>94.40000000000001</v>
      </c>
      <c r="K24" s="131" t="n">
        <v>86</v>
      </c>
      <c r="L24" s="131" t="n">
        <v>84.40000000000001</v>
      </c>
      <c r="M24" s="131" t="inlineStr">
        <is>
          <t>🔵 Başarılı</t>
        </is>
      </c>
      <c r="N2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" ht="15" customHeight="1" s="113">
      <c r="A25" s="131" t="inlineStr">
        <is>
          <t>P0072</t>
        </is>
      </c>
      <c r="B25" s="131" t="inlineStr">
        <is>
          <t>ELANUR TUTAR</t>
        </is>
      </c>
      <c r="C25" s="131" t="inlineStr">
        <is>
          <t>M008</t>
        </is>
      </c>
      <c r="D25" s="131" t="inlineStr">
        <is>
          <t>AYRANCILAR</t>
        </is>
      </c>
      <c r="E25" s="131" t="inlineStr">
        <is>
          <t>REYON GÖREVLİSİ</t>
        </is>
      </c>
      <c r="F25" s="131" t="n">
        <v>84</v>
      </c>
      <c r="G25" s="131" t="n">
        <v>76</v>
      </c>
      <c r="H25" s="131" t="n">
        <v>85</v>
      </c>
      <c r="I25" s="131" t="n">
        <v>-24.2</v>
      </c>
      <c r="J25" s="131" t="n">
        <v>59.2</v>
      </c>
      <c r="K25" s="131" t="n">
        <v>83</v>
      </c>
      <c r="L25" s="131" t="n">
        <v>78.5</v>
      </c>
      <c r="M25" s="131" t="inlineStr">
        <is>
          <t>🔵 Başarılı</t>
        </is>
      </c>
      <c r="N2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" ht="15" customHeight="1" s="113">
      <c r="A26" s="131" t="inlineStr">
        <is>
          <t>P0073</t>
        </is>
      </c>
      <c r="B26" s="131" t="inlineStr">
        <is>
          <t>SUNA TÜREN</t>
        </is>
      </c>
      <c r="C26" s="131" t="inlineStr">
        <is>
          <t>M008</t>
        </is>
      </c>
      <c r="D26" s="131" t="inlineStr">
        <is>
          <t>AYRANCILAR</t>
        </is>
      </c>
      <c r="E26" s="131" t="inlineStr">
        <is>
          <t>BAKLİYAT</t>
        </is>
      </c>
      <c r="F26" s="131" t="n">
        <v>84</v>
      </c>
      <c r="G26" s="131" t="n">
        <v>76</v>
      </c>
      <c r="H26" s="131" t="n">
        <v>85</v>
      </c>
      <c r="I26" s="131" t="n">
        <v>-24.2</v>
      </c>
      <c r="J26" s="131" t="n">
        <v>59.2</v>
      </c>
      <c r="K26" s="131" t="n">
        <v>83</v>
      </c>
      <c r="L26" s="131" t="n">
        <v>78.5</v>
      </c>
      <c r="M26" s="131" t="inlineStr">
        <is>
          <t>🔵 Başarılı</t>
        </is>
      </c>
      <c r="N2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" ht="15" customHeight="1" s="113">
      <c r="A27" s="131" t="inlineStr">
        <is>
          <t>P0078</t>
        </is>
      </c>
      <c r="B27" s="131" t="inlineStr">
        <is>
          <t>BERAT AZİZOĞLU</t>
        </is>
      </c>
      <c r="C27" s="131" t="inlineStr">
        <is>
          <t>M008</t>
        </is>
      </c>
      <c r="D27" s="131" t="inlineStr">
        <is>
          <t>AYRANCILAR</t>
        </is>
      </c>
      <c r="E27" s="131" t="inlineStr">
        <is>
          <t>UZMAN MANAV</t>
        </is>
      </c>
      <c r="F27" s="131" t="n">
        <v>84</v>
      </c>
      <c r="G27" s="131" t="n">
        <v>76</v>
      </c>
      <c r="H27" s="131" t="n">
        <v>85</v>
      </c>
      <c r="I27" s="131" t="n">
        <v>-24.2</v>
      </c>
      <c r="J27" s="131" t="n">
        <v>59.2</v>
      </c>
      <c r="K27" s="131" t="n">
        <v>83</v>
      </c>
      <c r="L27" s="131" t="n">
        <v>78.5</v>
      </c>
      <c r="M27" s="131" t="inlineStr">
        <is>
          <t>🔵 Başarılı</t>
        </is>
      </c>
      <c r="N2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" ht="15" customHeight="1" s="113">
      <c r="A28" s="131" t="inlineStr">
        <is>
          <t>P0083</t>
        </is>
      </c>
      <c r="B28" s="131" t="inlineStr">
        <is>
          <t>MERVE KAHRAMAN</t>
        </is>
      </c>
      <c r="C28" s="131" t="inlineStr">
        <is>
          <t>M008</t>
        </is>
      </c>
      <c r="D28" s="131" t="inlineStr">
        <is>
          <t>AYRANCILAR</t>
        </is>
      </c>
      <c r="E28" s="131" t="inlineStr">
        <is>
          <t>UNLU MAMÜLLER</t>
        </is>
      </c>
      <c r="F28" s="131" t="n">
        <v>84</v>
      </c>
      <c r="G28" s="131" t="n">
        <v>76</v>
      </c>
      <c r="H28" s="131" t="n">
        <v>85</v>
      </c>
      <c r="I28" s="131" t="n">
        <v>-24.2</v>
      </c>
      <c r="J28" s="131" t="n">
        <v>59.2</v>
      </c>
      <c r="K28" s="131" t="n">
        <v>83</v>
      </c>
      <c r="L28" s="131" t="n">
        <v>78.5</v>
      </c>
      <c r="M28" s="131" t="inlineStr">
        <is>
          <t>🔵 Başarılı</t>
        </is>
      </c>
      <c r="N2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" ht="15" customHeight="1" s="113">
      <c r="A29" s="131" t="inlineStr">
        <is>
          <t>P0081</t>
        </is>
      </c>
      <c r="B29" s="131" t="inlineStr">
        <is>
          <t>NEŞET ÖZTÜRK</t>
        </is>
      </c>
      <c r="C29" s="131" t="inlineStr">
        <is>
          <t>M008</t>
        </is>
      </c>
      <c r="D29" s="131" t="inlineStr">
        <is>
          <t>AYRANCILAR</t>
        </is>
      </c>
      <c r="E29" s="131" t="inlineStr">
        <is>
          <t>ONLİNE ŞOFÖR</t>
        </is>
      </c>
      <c r="F29" s="131" t="n">
        <v>84</v>
      </c>
      <c r="G29" s="131" t="n">
        <v>76</v>
      </c>
      <c r="H29" s="131" t="n">
        <v>85</v>
      </c>
      <c r="I29" s="131" t="n">
        <v>-24.2</v>
      </c>
      <c r="J29" s="131" t="n">
        <v>59.2</v>
      </c>
      <c r="K29" s="131" t="n">
        <v>83</v>
      </c>
      <c r="L29" s="131" t="n">
        <v>78.5</v>
      </c>
      <c r="M29" s="131" t="inlineStr">
        <is>
          <t>🔵 Başarılı</t>
        </is>
      </c>
      <c r="N2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" ht="15" customHeight="1" s="113">
      <c r="A30" s="131" t="inlineStr">
        <is>
          <t>P0080</t>
        </is>
      </c>
      <c r="B30" s="131" t="inlineStr">
        <is>
          <t>RAMAZAN KARAGÜZEL</t>
        </is>
      </c>
      <c r="C30" s="131" t="inlineStr">
        <is>
          <t>M008</t>
        </is>
      </c>
      <c r="D30" s="131" t="inlineStr">
        <is>
          <t>AYRANCILAR</t>
        </is>
      </c>
      <c r="E30" s="131" t="inlineStr">
        <is>
          <t>MANAV</t>
        </is>
      </c>
      <c r="F30" s="131" t="n">
        <v>84</v>
      </c>
      <c r="G30" s="131" t="n">
        <v>76</v>
      </c>
      <c r="H30" s="131" t="n">
        <v>85</v>
      </c>
      <c r="I30" s="131" t="n">
        <v>-24.2</v>
      </c>
      <c r="J30" s="131" t="n">
        <v>59.2</v>
      </c>
      <c r="K30" s="131" t="n">
        <v>83</v>
      </c>
      <c r="L30" s="131" t="n">
        <v>78.5</v>
      </c>
      <c r="M30" s="131" t="inlineStr">
        <is>
          <t>🔵 Başarılı</t>
        </is>
      </c>
      <c r="N3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" ht="15" customHeight="1" s="113">
      <c r="A31" s="131" t="inlineStr">
        <is>
          <t>P0067</t>
        </is>
      </c>
      <c r="B31" s="131" t="inlineStr">
        <is>
          <t>NİDANUR GÜÇ</t>
        </is>
      </c>
      <c r="C31" s="131" t="inlineStr">
        <is>
          <t>M008</t>
        </is>
      </c>
      <c r="D31" s="131" t="inlineStr">
        <is>
          <t>AYRANCILAR</t>
        </is>
      </c>
      <c r="E31" s="131" t="inlineStr">
        <is>
          <t>KASİYER</t>
        </is>
      </c>
      <c r="F31" s="131" t="n">
        <v>84</v>
      </c>
      <c r="G31" s="131" t="n">
        <v>76</v>
      </c>
      <c r="H31" s="131" t="n">
        <v>85</v>
      </c>
      <c r="I31" s="131" t="n">
        <v>-24.2</v>
      </c>
      <c r="J31" s="131" t="n">
        <v>59.2</v>
      </c>
      <c r="K31" s="131" t="n">
        <v>83</v>
      </c>
      <c r="L31" s="131" t="n">
        <v>78.5</v>
      </c>
      <c r="M31" s="131" t="inlineStr">
        <is>
          <t>🔵 Başarılı</t>
        </is>
      </c>
      <c r="N3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" ht="15" customHeight="1" s="113">
      <c r="A32" s="131" t="inlineStr">
        <is>
          <t>P0068</t>
        </is>
      </c>
      <c r="B32" s="131" t="inlineStr">
        <is>
          <t>NEWROZ BÜYÜKMASKAN</t>
        </is>
      </c>
      <c r="C32" s="131" t="inlineStr">
        <is>
          <t>M008</t>
        </is>
      </c>
      <c r="D32" s="131" t="inlineStr">
        <is>
          <t>AYRANCILAR</t>
        </is>
      </c>
      <c r="E32" s="131" t="inlineStr">
        <is>
          <t>KASİYER</t>
        </is>
      </c>
      <c r="F32" s="131" t="n">
        <v>84</v>
      </c>
      <c r="G32" s="131" t="n">
        <v>76</v>
      </c>
      <c r="H32" s="131" t="n">
        <v>85</v>
      </c>
      <c r="I32" s="131" t="n">
        <v>-24.2</v>
      </c>
      <c r="J32" s="131" t="n">
        <v>59.2</v>
      </c>
      <c r="K32" s="131" t="n">
        <v>83</v>
      </c>
      <c r="L32" s="131" t="n">
        <v>78.5</v>
      </c>
      <c r="M32" s="131" t="inlineStr">
        <is>
          <t>🔵 Başarılı</t>
        </is>
      </c>
      <c r="N3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" ht="15" customHeight="1" s="113">
      <c r="A33" s="131" t="inlineStr">
        <is>
          <t>P0070</t>
        </is>
      </c>
      <c r="B33" s="131" t="inlineStr">
        <is>
          <t>HURİYE DİLSİZ</t>
        </is>
      </c>
      <c r="C33" s="131" t="inlineStr">
        <is>
          <t>M008</t>
        </is>
      </c>
      <c r="D33" s="131" t="inlineStr">
        <is>
          <t>AYRANCILAR</t>
        </is>
      </c>
      <c r="E33" s="131" t="inlineStr">
        <is>
          <t>KASİYER</t>
        </is>
      </c>
      <c r="F33" s="131" t="n">
        <v>84</v>
      </c>
      <c r="G33" s="131" t="n">
        <v>76</v>
      </c>
      <c r="H33" s="131" t="n">
        <v>85</v>
      </c>
      <c r="I33" s="131" t="n">
        <v>-24.2</v>
      </c>
      <c r="J33" s="131" t="n">
        <v>59.2</v>
      </c>
      <c r="K33" s="131" t="n">
        <v>83</v>
      </c>
      <c r="L33" s="131" t="n">
        <v>78.5</v>
      </c>
      <c r="M33" s="131" t="inlineStr">
        <is>
          <t>🔵 Başarılı</t>
        </is>
      </c>
      <c r="N3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" ht="15" customHeight="1" s="113">
      <c r="A34" s="131" t="inlineStr">
        <is>
          <t>P0069</t>
        </is>
      </c>
      <c r="B34" s="131" t="inlineStr">
        <is>
          <t>NUR GÜNDOĞUÇ</t>
        </is>
      </c>
      <c r="C34" s="131" t="inlineStr">
        <is>
          <t>M008</t>
        </is>
      </c>
      <c r="D34" s="131" t="inlineStr">
        <is>
          <t>AYRANCILAR</t>
        </is>
      </c>
      <c r="E34" s="131" t="inlineStr">
        <is>
          <t>KASİYER</t>
        </is>
      </c>
      <c r="F34" s="131" t="n">
        <v>84</v>
      </c>
      <c r="G34" s="131" t="n">
        <v>76</v>
      </c>
      <c r="H34" s="131" t="n">
        <v>85</v>
      </c>
      <c r="I34" s="131" t="n">
        <v>-24.2</v>
      </c>
      <c r="J34" s="131" t="n">
        <v>59.2</v>
      </c>
      <c r="K34" s="131" t="n">
        <v>83</v>
      </c>
      <c r="L34" s="131" t="n">
        <v>78.5</v>
      </c>
      <c r="M34" s="131" t="inlineStr">
        <is>
          <t>🔵 Başarılı</t>
        </is>
      </c>
      <c r="N3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" ht="15" customHeight="1" s="113">
      <c r="A35" s="131" t="inlineStr">
        <is>
          <t>P0065</t>
        </is>
      </c>
      <c r="B35" s="131" t="inlineStr">
        <is>
          <t>MEHMET ÇETİN</t>
        </is>
      </c>
      <c r="C35" s="131" t="inlineStr">
        <is>
          <t>M008</t>
        </is>
      </c>
      <c r="D35" s="131" t="inlineStr">
        <is>
          <t>AYRANCILAR</t>
        </is>
      </c>
      <c r="E35" s="131" t="inlineStr">
        <is>
          <t>ELİT YÖNETİCİ</t>
        </is>
      </c>
      <c r="F35" s="131" t="n">
        <v>84</v>
      </c>
      <c r="G35" s="131" t="n">
        <v>76</v>
      </c>
      <c r="H35" s="131" t="n">
        <v>85</v>
      </c>
      <c r="I35" s="131" t="n">
        <v>-24.2</v>
      </c>
      <c r="J35" s="131" t="n">
        <v>59.2</v>
      </c>
      <c r="K35" s="131" t="n">
        <v>83</v>
      </c>
      <c r="L35" s="131" t="n">
        <v>78.5</v>
      </c>
      <c r="M35" s="131" t="inlineStr">
        <is>
          <t>🔵 Başarılı</t>
        </is>
      </c>
      <c r="N3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" ht="15" customHeight="1" s="113">
      <c r="A36" s="131" t="inlineStr">
        <is>
          <t>P0066</t>
        </is>
      </c>
      <c r="B36" s="131" t="inlineStr">
        <is>
          <t>ZÜHTÜ İNAN</t>
        </is>
      </c>
      <c r="C36" s="131" t="inlineStr">
        <is>
          <t>M008</t>
        </is>
      </c>
      <c r="D36" s="131" t="inlineStr">
        <is>
          <t>AYRANCILAR</t>
        </is>
      </c>
      <c r="E36" s="131" t="inlineStr">
        <is>
          <t>YÖNETİCİ</t>
        </is>
      </c>
      <c r="F36" s="131" t="n">
        <v>84</v>
      </c>
      <c r="G36" s="131" t="n">
        <v>76</v>
      </c>
      <c r="H36" s="131" t="n">
        <v>85</v>
      </c>
      <c r="I36" s="131" t="n">
        <v>-24.2</v>
      </c>
      <c r="J36" s="131" t="n">
        <v>59.2</v>
      </c>
      <c r="K36" s="131" t="n">
        <v>83</v>
      </c>
      <c r="L36" s="131" t="n">
        <v>78.5</v>
      </c>
      <c r="M36" s="131" t="inlineStr">
        <is>
          <t>🔵 Başarılı</t>
        </is>
      </c>
      <c r="N3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" ht="15" customHeight="1" s="113">
      <c r="A37" s="131" t="inlineStr">
        <is>
          <t>P0071</t>
        </is>
      </c>
      <c r="B37" s="131" t="inlineStr">
        <is>
          <t>İLKER ÖZVURAL</t>
        </is>
      </c>
      <c r="C37" s="131" t="inlineStr">
        <is>
          <t>M008</t>
        </is>
      </c>
      <c r="D37" s="131" t="inlineStr">
        <is>
          <t>AYRANCILAR</t>
        </is>
      </c>
      <c r="E37" s="131" t="inlineStr">
        <is>
          <t>REYON GÖREVLİSİ</t>
        </is>
      </c>
      <c r="F37" s="131" t="n">
        <v>84</v>
      </c>
      <c r="G37" s="131" t="n">
        <v>76</v>
      </c>
      <c r="H37" s="131" t="n">
        <v>85</v>
      </c>
      <c r="I37" s="131" t="n">
        <v>-24.2</v>
      </c>
      <c r="J37" s="131" t="n">
        <v>59.2</v>
      </c>
      <c r="K37" s="131" t="n">
        <v>83</v>
      </c>
      <c r="L37" s="131" t="n">
        <v>78.5</v>
      </c>
      <c r="M37" s="131" t="inlineStr">
        <is>
          <t>🔵 Başarılı</t>
        </is>
      </c>
      <c r="N3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" ht="15" customHeight="1" s="113">
      <c r="A38" s="131" t="inlineStr">
        <is>
          <t>P0082</t>
        </is>
      </c>
      <c r="B38" s="131" t="inlineStr">
        <is>
          <t>HATİCE ÇOBAN</t>
        </is>
      </c>
      <c r="C38" s="131" t="inlineStr">
        <is>
          <t>M008</t>
        </is>
      </c>
      <c r="D38" s="131" t="inlineStr">
        <is>
          <t>AYRANCILAR</t>
        </is>
      </c>
      <c r="E38" s="131" t="inlineStr">
        <is>
          <t>ONLİNE TOPLAYICI</t>
        </is>
      </c>
      <c r="F38" s="131" t="n">
        <v>84</v>
      </c>
      <c r="G38" s="131" t="n">
        <v>76</v>
      </c>
      <c r="H38" s="131" t="n">
        <v>85</v>
      </c>
      <c r="I38" s="131" t="n">
        <v>-24.2</v>
      </c>
      <c r="J38" s="131" t="n">
        <v>59.2</v>
      </c>
      <c r="K38" s="131" t="n">
        <v>83</v>
      </c>
      <c r="L38" s="131" t="n">
        <v>78.5</v>
      </c>
      <c r="M38" s="131" t="inlineStr">
        <is>
          <t>🔵 Başarılı</t>
        </is>
      </c>
      <c r="N3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" ht="15" customHeight="1" s="113">
      <c r="A39" s="131" t="inlineStr">
        <is>
          <t>P0079</t>
        </is>
      </c>
      <c r="B39" s="131" t="inlineStr">
        <is>
          <t>EMRE ALTINTAŞ</t>
        </is>
      </c>
      <c r="C39" s="131" t="inlineStr">
        <is>
          <t>M008</t>
        </is>
      </c>
      <c r="D39" s="131" t="inlineStr">
        <is>
          <t>AYRANCILAR</t>
        </is>
      </c>
      <c r="E39" s="131" t="inlineStr">
        <is>
          <t>MANAV</t>
        </is>
      </c>
      <c r="F39" s="131" t="n">
        <v>84</v>
      </c>
      <c r="G39" s="131" t="n">
        <v>76</v>
      </c>
      <c r="H39" s="131" t="n">
        <v>85</v>
      </c>
      <c r="I39" s="131" t="n">
        <v>-24.2</v>
      </c>
      <c r="J39" s="131" t="n">
        <v>59.2</v>
      </c>
      <c r="K39" s="131" t="n">
        <v>83</v>
      </c>
      <c r="L39" s="131" t="n">
        <v>78.5</v>
      </c>
      <c r="M39" s="131" t="inlineStr">
        <is>
          <t>🔵 Başarılı</t>
        </is>
      </c>
      <c r="N3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" ht="15" customHeight="1" s="113">
      <c r="A40" s="131" t="inlineStr">
        <is>
          <t>P0075</t>
        </is>
      </c>
      <c r="B40" s="131" t="inlineStr">
        <is>
          <t>MEHMET KILIÇ</t>
        </is>
      </c>
      <c r="C40" s="131" t="inlineStr">
        <is>
          <t>M008</t>
        </is>
      </c>
      <c r="D40" s="131" t="inlineStr">
        <is>
          <t>AYRANCILAR</t>
        </is>
      </c>
      <c r="E40" s="131" t="inlineStr">
        <is>
          <t>ELİT KASAP</t>
        </is>
      </c>
      <c r="F40" s="131" t="n">
        <v>84</v>
      </c>
      <c r="G40" s="131" t="n">
        <v>76</v>
      </c>
      <c r="H40" s="131" t="n">
        <v>85</v>
      </c>
      <c r="I40" s="131" t="n">
        <v>-24.2</v>
      </c>
      <c r="J40" s="131" t="n">
        <v>59.2</v>
      </c>
      <c r="K40" s="131" t="n">
        <v>83</v>
      </c>
      <c r="L40" s="131" t="n">
        <v>78.5</v>
      </c>
      <c r="M40" s="131" t="inlineStr">
        <is>
          <t>🔵 Başarılı</t>
        </is>
      </c>
      <c r="N4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" ht="15" customHeight="1" s="113">
      <c r="A41" s="131" t="inlineStr">
        <is>
          <t>P0076</t>
        </is>
      </c>
      <c r="B41" s="131" t="inlineStr">
        <is>
          <t>MEHMET ALİ ÇELİK</t>
        </is>
      </c>
      <c r="C41" s="131" t="inlineStr">
        <is>
          <t>M008</t>
        </is>
      </c>
      <c r="D41" s="131" t="inlineStr">
        <is>
          <t>AYRANCILAR</t>
        </is>
      </c>
      <c r="E41" s="131" t="inlineStr">
        <is>
          <t>MANAV YARDIMCISI</t>
        </is>
      </c>
      <c r="F41" s="131" t="n">
        <v>84</v>
      </c>
      <c r="G41" s="131" t="n">
        <v>76</v>
      </c>
      <c r="H41" s="131" t="n">
        <v>85</v>
      </c>
      <c r="I41" s="131" t="n">
        <v>-24.2</v>
      </c>
      <c r="J41" s="131" t="n">
        <v>59.2</v>
      </c>
      <c r="K41" s="131" t="n">
        <v>83</v>
      </c>
      <c r="L41" s="131" t="n">
        <v>78.5</v>
      </c>
      <c r="M41" s="131" t="inlineStr">
        <is>
          <t>🔵 Başarılı</t>
        </is>
      </c>
      <c r="N4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" ht="15" customHeight="1" s="113">
      <c r="A42" s="131" t="inlineStr">
        <is>
          <t>P0077</t>
        </is>
      </c>
      <c r="B42" s="131" t="inlineStr">
        <is>
          <t>MUHAMMET ŞÜKÜR BAKIRTAŞ</t>
        </is>
      </c>
      <c r="C42" s="131" t="inlineStr">
        <is>
          <t>M008</t>
        </is>
      </c>
      <c r="D42" s="131" t="inlineStr">
        <is>
          <t>AYRANCILAR</t>
        </is>
      </c>
      <c r="E42" s="131" t="inlineStr">
        <is>
          <t>MANAV YARDIMCISI</t>
        </is>
      </c>
      <c r="F42" s="131" t="n">
        <v>84</v>
      </c>
      <c r="G42" s="131" t="n">
        <v>76</v>
      </c>
      <c r="H42" s="131" t="n">
        <v>85</v>
      </c>
      <c r="I42" s="131" t="n">
        <v>-24.2</v>
      </c>
      <c r="J42" s="131" t="n">
        <v>59.2</v>
      </c>
      <c r="K42" s="131" t="n">
        <v>83</v>
      </c>
      <c r="L42" s="131" t="n">
        <v>78.5</v>
      </c>
      <c r="M42" s="131" t="inlineStr">
        <is>
          <t>🔵 Başarılı</t>
        </is>
      </c>
      <c r="N4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" ht="15" customHeight="1" s="113">
      <c r="A43" s="131" t="inlineStr">
        <is>
          <t>P0074</t>
        </is>
      </c>
      <c r="B43" s="131" t="inlineStr">
        <is>
          <t>BİRBEN TANRIKULU</t>
        </is>
      </c>
      <c r="C43" s="131" t="inlineStr">
        <is>
          <t>M008</t>
        </is>
      </c>
      <c r="D43" s="131" t="inlineStr">
        <is>
          <t>AYRANCILAR</t>
        </is>
      </c>
      <c r="E43" s="131" t="inlineStr">
        <is>
          <t>UZMAN ŞARKÜTERİ</t>
        </is>
      </c>
      <c r="F43" s="131" t="n">
        <v>84</v>
      </c>
      <c r="G43" s="131" t="n">
        <v>76</v>
      </c>
      <c r="H43" s="131" t="n">
        <v>85</v>
      </c>
      <c r="I43" s="131" t="n">
        <v>-24.2</v>
      </c>
      <c r="J43" s="131" t="n">
        <v>59.2</v>
      </c>
      <c r="K43" s="131" t="n">
        <v>83</v>
      </c>
      <c r="L43" s="131" t="n">
        <v>78.5</v>
      </c>
      <c r="M43" s="131" t="inlineStr">
        <is>
          <t>🔵 Başarılı</t>
        </is>
      </c>
      <c r="N4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" ht="15" customHeight="1" s="113">
      <c r="A44" s="131" t="inlineStr">
        <is>
          <t>P0428</t>
        </is>
      </c>
      <c r="B44" s="131" t="inlineStr">
        <is>
          <t>RAMAZAN SELAKİ</t>
        </is>
      </c>
      <c r="C44" s="131" t="inlineStr">
        <is>
          <t>M024</t>
        </is>
      </c>
      <c r="D44" s="131" t="inlineStr">
        <is>
          <t>GÜMÜŞPALA</t>
        </is>
      </c>
      <c r="E44" s="131" t="inlineStr">
        <is>
          <t>MANAV</t>
        </is>
      </c>
      <c r="F44" s="131" t="n">
        <v>52</v>
      </c>
      <c r="G44" s="131" t="n">
        <v>99.2</v>
      </c>
      <c r="H44" s="131" t="n">
        <v>49.7</v>
      </c>
      <c r="I44" s="131" t="n">
        <v>-31.2</v>
      </c>
      <c r="J44" s="131" t="n">
        <v>94.40000000000001</v>
      </c>
      <c r="K44" s="131" t="n">
        <v>91</v>
      </c>
      <c r="L44" s="131" t="n">
        <v>76.5</v>
      </c>
      <c r="M44" s="131" t="inlineStr">
        <is>
          <t>🔵 Başarılı</t>
        </is>
      </c>
      <c r="N4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" ht="15" customHeight="1" s="113">
      <c r="A45" s="131" t="inlineStr">
        <is>
          <t>P0426</t>
        </is>
      </c>
      <c r="B45" s="131" t="inlineStr">
        <is>
          <t>MELEK SALMAN</t>
        </is>
      </c>
      <c r="C45" s="131" t="inlineStr">
        <is>
          <t>M024</t>
        </is>
      </c>
      <c r="D45" s="131" t="inlineStr">
        <is>
          <t>GÜMÜŞPALA</t>
        </is>
      </c>
      <c r="E45" s="131" t="inlineStr">
        <is>
          <t>ŞARKÜTERİ</t>
        </is>
      </c>
      <c r="F45" s="131" t="n">
        <v>52</v>
      </c>
      <c r="G45" s="131" t="n">
        <v>99.2</v>
      </c>
      <c r="H45" s="131" t="n">
        <v>49.7</v>
      </c>
      <c r="I45" s="131" t="n">
        <v>-31.2</v>
      </c>
      <c r="J45" s="131" t="n">
        <v>94.40000000000001</v>
      </c>
      <c r="K45" s="131" t="n">
        <v>91</v>
      </c>
      <c r="L45" s="131" t="n">
        <v>76.5</v>
      </c>
      <c r="M45" s="131" t="inlineStr">
        <is>
          <t>🔵 Başarılı</t>
        </is>
      </c>
      <c r="N4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" ht="15" customHeight="1" s="113">
      <c r="A46" s="131" t="inlineStr">
        <is>
          <t>P0427</t>
        </is>
      </c>
      <c r="B46" s="131" t="inlineStr">
        <is>
          <t>EMİNE ŞENOL</t>
        </is>
      </c>
      <c r="C46" s="131" t="inlineStr">
        <is>
          <t>M024</t>
        </is>
      </c>
      <c r="D46" s="131" t="inlineStr">
        <is>
          <t>GÜMÜŞPALA</t>
        </is>
      </c>
      <c r="E46" s="131" t="inlineStr">
        <is>
          <t>KASAP</t>
        </is>
      </c>
      <c r="F46" s="131" t="n">
        <v>52</v>
      </c>
      <c r="G46" s="131" t="n">
        <v>99.2</v>
      </c>
      <c r="H46" s="131" t="n">
        <v>49.7</v>
      </c>
      <c r="I46" s="131" t="n">
        <v>-31.2</v>
      </c>
      <c r="J46" s="131" t="n">
        <v>94.40000000000001</v>
      </c>
      <c r="K46" s="131" t="n">
        <v>91</v>
      </c>
      <c r="L46" s="131" t="n">
        <v>76.5</v>
      </c>
      <c r="M46" s="131" t="inlineStr">
        <is>
          <t>🔵 Başarılı</t>
        </is>
      </c>
      <c r="N4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" ht="15" customHeight="1" s="113">
      <c r="A47" s="131" t="inlineStr">
        <is>
          <t>P0420</t>
        </is>
      </c>
      <c r="B47" s="131" t="inlineStr">
        <is>
          <t>AHMET OK</t>
        </is>
      </c>
      <c r="C47" s="131" t="inlineStr">
        <is>
          <t>M024</t>
        </is>
      </c>
      <c r="D47" s="131" t="inlineStr">
        <is>
          <t>GÜMÜŞPALA</t>
        </is>
      </c>
      <c r="E47" s="131" t="inlineStr">
        <is>
          <t>YÖNETİCİ</t>
        </is>
      </c>
      <c r="F47" s="131" t="n">
        <v>52</v>
      </c>
      <c r="G47" s="131" t="n">
        <v>99.2</v>
      </c>
      <c r="H47" s="131" t="n">
        <v>49.7</v>
      </c>
      <c r="I47" s="131" t="n">
        <v>-31.2</v>
      </c>
      <c r="J47" s="131" t="n">
        <v>94.40000000000001</v>
      </c>
      <c r="K47" s="131" t="n">
        <v>91</v>
      </c>
      <c r="L47" s="131" t="n">
        <v>76.5</v>
      </c>
      <c r="M47" s="131" t="inlineStr">
        <is>
          <t>🔵 Başarılı</t>
        </is>
      </c>
      <c r="N4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" ht="15" customHeight="1" s="113">
      <c r="A48" s="131" t="inlineStr">
        <is>
          <t>P0429</t>
        </is>
      </c>
      <c r="B48" s="131" t="inlineStr">
        <is>
          <t>RAMAZAN BOZKURT</t>
        </is>
      </c>
      <c r="C48" s="131" t="inlineStr">
        <is>
          <t>M024</t>
        </is>
      </c>
      <c r="D48" s="131" t="inlineStr">
        <is>
          <t>GÜMÜŞPALA</t>
        </is>
      </c>
      <c r="E48" s="131" t="inlineStr">
        <is>
          <t>MANAV YARDIMCISI</t>
        </is>
      </c>
      <c r="F48" s="131" t="n">
        <v>52</v>
      </c>
      <c r="G48" s="131" t="n">
        <v>99.2</v>
      </c>
      <c r="H48" s="131" t="n">
        <v>49.7</v>
      </c>
      <c r="I48" s="131" t="n">
        <v>-31.2</v>
      </c>
      <c r="J48" s="131" t="n">
        <v>94.40000000000001</v>
      </c>
      <c r="K48" s="131" t="n">
        <v>91</v>
      </c>
      <c r="L48" s="131" t="n">
        <v>76.5</v>
      </c>
      <c r="M48" s="131" t="inlineStr">
        <is>
          <t>🔵 Başarılı</t>
        </is>
      </c>
      <c r="N4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" ht="15" customHeight="1" s="113">
      <c r="A49" s="131" t="inlineStr">
        <is>
          <t>P0421</t>
        </is>
      </c>
      <c r="B49" s="131" t="inlineStr">
        <is>
          <t>HAZAL BAŞARAN</t>
        </is>
      </c>
      <c r="C49" s="131" t="inlineStr">
        <is>
          <t>M024</t>
        </is>
      </c>
      <c r="D49" s="131" t="inlineStr">
        <is>
          <t>GÜMÜŞPALA</t>
        </is>
      </c>
      <c r="E49" s="131" t="inlineStr">
        <is>
          <t>YÖNETİCİ YARDIMCISI</t>
        </is>
      </c>
      <c r="F49" s="131" t="n">
        <v>52</v>
      </c>
      <c r="G49" s="131" t="n">
        <v>99.2</v>
      </c>
      <c r="H49" s="131" t="n">
        <v>49.7</v>
      </c>
      <c r="I49" s="131" t="n">
        <v>-31.2</v>
      </c>
      <c r="J49" s="131" t="n">
        <v>94.40000000000001</v>
      </c>
      <c r="K49" s="131" t="n">
        <v>91</v>
      </c>
      <c r="L49" s="131" t="n">
        <v>76.5</v>
      </c>
      <c r="M49" s="131" t="inlineStr">
        <is>
          <t>🔵 Başarılı</t>
        </is>
      </c>
      <c r="N4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" ht="15" customHeight="1" s="113">
      <c r="A50" s="131" t="inlineStr">
        <is>
          <t>P0422</t>
        </is>
      </c>
      <c r="B50" s="131" t="inlineStr">
        <is>
          <t>ROJİN TEKİN</t>
        </is>
      </c>
      <c r="C50" s="131" t="inlineStr">
        <is>
          <t>M024</t>
        </is>
      </c>
      <c r="D50" s="131" t="inlineStr">
        <is>
          <t>GÜMÜŞPALA</t>
        </is>
      </c>
      <c r="E50" s="131" t="inlineStr">
        <is>
          <t>KASİYER</t>
        </is>
      </c>
      <c r="F50" s="131" t="n">
        <v>52</v>
      </c>
      <c r="G50" s="131" t="n">
        <v>99.2</v>
      </c>
      <c r="H50" s="131" t="n">
        <v>49.7</v>
      </c>
      <c r="I50" s="131" t="n">
        <v>-31.2</v>
      </c>
      <c r="J50" s="131" t="n">
        <v>94.40000000000001</v>
      </c>
      <c r="K50" s="131" t="n">
        <v>91</v>
      </c>
      <c r="L50" s="131" t="n">
        <v>76.5</v>
      </c>
      <c r="M50" s="131" t="inlineStr">
        <is>
          <t>🔵 Başarılı</t>
        </is>
      </c>
      <c r="N5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" ht="15" customHeight="1" s="113">
      <c r="A51" s="131" t="inlineStr">
        <is>
          <t>P0425</t>
        </is>
      </c>
      <c r="B51" s="131" t="inlineStr">
        <is>
          <t>BAHAR KARADAĞ</t>
        </is>
      </c>
      <c r="C51" s="131" t="inlineStr">
        <is>
          <t>M024</t>
        </is>
      </c>
      <c r="D51" s="131" t="inlineStr">
        <is>
          <t>GÜMÜŞPALA</t>
        </is>
      </c>
      <c r="E51" s="131" t="inlineStr">
        <is>
          <t>REYON GÖREVLİSİ</t>
        </is>
      </c>
      <c r="F51" s="131" t="n">
        <v>52</v>
      </c>
      <c r="G51" s="131" t="n">
        <v>99.2</v>
      </c>
      <c r="H51" s="131" t="n">
        <v>49.7</v>
      </c>
      <c r="I51" s="131" t="n">
        <v>-31.2</v>
      </c>
      <c r="J51" s="131" t="n">
        <v>94.40000000000001</v>
      </c>
      <c r="K51" s="131" t="n">
        <v>91</v>
      </c>
      <c r="L51" s="131" t="n">
        <v>76.5</v>
      </c>
      <c r="M51" s="131" t="inlineStr">
        <is>
          <t>🔵 Başarılı</t>
        </is>
      </c>
      <c r="N5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" ht="15" customHeight="1" s="113">
      <c r="A52" s="131" t="inlineStr">
        <is>
          <t>P0424</t>
        </is>
      </c>
      <c r="B52" s="131" t="inlineStr">
        <is>
          <t>YASEMİN GÜL</t>
        </is>
      </c>
      <c r="C52" s="131" t="inlineStr">
        <is>
          <t>M024</t>
        </is>
      </c>
      <c r="D52" s="131" t="inlineStr">
        <is>
          <t>GÜMÜŞPALA</t>
        </is>
      </c>
      <c r="E52" s="131" t="inlineStr">
        <is>
          <t>REYON GÖREVLİSİ</t>
        </is>
      </c>
      <c r="F52" s="131" t="n">
        <v>52</v>
      </c>
      <c r="G52" s="131" t="n">
        <v>99.2</v>
      </c>
      <c r="H52" s="131" t="n">
        <v>49.7</v>
      </c>
      <c r="I52" s="131" t="n">
        <v>-31.2</v>
      </c>
      <c r="J52" s="131" t="n">
        <v>94.40000000000001</v>
      </c>
      <c r="K52" s="131" t="n">
        <v>91</v>
      </c>
      <c r="L52" s="131" t="n">
        <v>76.5</v>
      </c>
      <c r="M52" s="131" t="inlineStr">
        <is>
          <t>🔵 Başarılı</t>
        </is>
      </c>
      <c r="N5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" ht="15" customHeight="1" s="113">
      <c r="A53" s="131" t="inlineStr">
        <is>
          <t>P0423</t>
        </is>
      </c>
      <c r="B53" s="131" t="inlineStr">
        <is>
          <t>GÜLTEN KARAHAN</t>
        </is>
      </c>
      <c r="C53" s="131" t="inlineStr">
        <is>
          <t>M024</t>
        </is>
      </c>
      <c r="D53" s="131" t="inlineStr">
        <is>
          <t>GÜMÜŞPALA</t>
        </is>
      </c>
      <c r="E53" s="131" t="inlineStr">
        <is>
          <t>KASİYER</t>
        </is>
      </c>
      <c r="F53" s="131" t="n">
        <v>52</v>
      </c>
      <c r="G53" s="131" t="n">
        <v>99.2</v>
      </c>
      <c r="H53" s="131" t="n">
        <v>49.7</v>
      </c>
      <c r="I53" s="131" t="n">
        <v>-31.2</v>
      </c>
      <c r="J53" s="131" t="n">
        <v>94.40000000000001</v>
      </c>
      <c r="K53" s="131" t="n">
        <v>91</v>
      </c>
      <c r="L53" s="131" t="n">
        <v>76.5</v>
      </c>
      <c r="M53" s="131" t="inlineStr">
        <is>
          <t>🔵 Başarılı</t>
        </is>
      </c>
      <c r="N5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" ht="15" customHeight="1" s="113">
      <c r="A54" s="131" t="inlineStr">
        <is>
          <t>P0611</t>
        </is>
      </c>
      <c r="B54" s="131" t="inlineStr">
        <is>
          <t>MİKAİL DOĞMUŞ</t>
        </is>
      </c>
      <c r="C54" s="131" t="inlineStr">
        <is>
          <t>M037</t>
        </is>
      </c>
      <c r="D54" s="131" t="inlineStr">
        <is>
          <t>SEFERİHİSAR</t>
        </is>
      </c>
      <c r="E54" s="131" t="inlineStr">
        <is>
          <t>UNLU MAMÜLLER</t>
        </is>
      </c>
      <c r="F54" s="131" t="n">
        <v>76</v>
      </c>
      <c r="G54" s="131" t="n">
        <v>93.40000000000001</v>
      </c>
      <c r="H54" s="131" t="n">
        <v>51.7</v>
      </c>
      <c r="I54" s="131" t="n">
        <v>-30.8</v>
      </c>
      <c r="J54" s="131" t="n">
        <v>70.90000000000001</v>
      </c>
      <c r="K54" s="131" t="n">
        <v>64</v>
      </c>
      <c r="L54" s="131" t="n">
        <v>74.8</v>
      </c>
      <c r="M54" s="131" t="inlineStr">
        <is>
          <t>🟡 Gelişim Gerekli</t>
        </is>
      </c>
      <c r="N5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" ht="15" customHeight="1" s="113">
      <c r="A55" s="131" t="inlineStr">
        <is>
          <t>P0607</t>
        </is>
      </c>
      <c r="B55" s="131" t="inlineStr">
        <is>
          <t>DİLEK ÜLKER</t>
        </is>
      </c>
      <c r="C55" s="131" t="inlineStr">
        <is>
          <t>M037</t>
        </is>
      </c>
      <c r="D55" s="131" t="inlineStr">
        <is>
          <t>SEFERİHİSAR</t>
        </is>
      </c>
      <c r="E55" s="131" t="inlineStr">
        <is>
          <t>KASAP YARDIMCISI</t>
        </is>
      </c>
      <c r="F55" s="131" t="n">
        <v>76</v>
      </c>
      <c r="G55" s="131" t="n">
        <v>93.40000000000001</v>
      </c>
      <c r="H55" s="131" t="n">
        <v>51.7</v>
      </c>
      <c r="I55" s="131" t="n">
        <v>-30.8</v>
      </c>
      <c r="J55" s="131" t="n">
        <v>70.90000000000001</v>
      </c>
      <c r="K55" s="131" t="n">
        <v>64</v>
      </c>
      <c r="L55" s="131" t="n">
        <v>74.8</v>
      </c>
      <c r="M55" s="131" t="inlineStr">
        <is>
          <t>🟡 Gelişim Gerekli</t>
        </is>
      </c>
      <c r="N5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" ht="15" customHeight="1" s="113">
      <c r="A56" s="131" t="inlineStr">
        <is>
          <t>P0596</t>
        </is>
      </c>
      <c r="B56" s="131" t="inlineStr">
        <is>
          <t>İLAYDA İLDENUR ATİK</t>
        </is>
      </c>
      <c r="C56" s="131" t="inlineStr">
        <is>
          <t>M037</t>
        </is>
      </c>
      <c r="D56" s="131" t="inlineStr">
        <is>
          <t>SEFERİHİSAR</t>
        </is>
      </c>
      <c r="E56" s="131" t="inlineStr">
        <is>
          <t>KASİYER</t>
        </is>
      </c>
      <c r="F56" s="131" t="n">
        <v>76</v>
      </c>
      <c r="G56" s="131" t="n">
        <v>93.40000000000001</v>
      </c>
      <c r="H56" s="131" t="n">
        <v>51.7</v>
      </c>
      <c r="I56" s="131" t="n">
        <v>-30.8</v>
      </c>
      <c r="J56" s="131" t="n">
        <v>70.90000000000001</v>
      </c>
      <c r="K56" s="131" t="n">
        <v>64</v>
      </c>
      <c r="L56" s="131" t="n">
        <v>74.8</v>
      </c>
      <c r="M56" s="131" t="inlineStr">
        <is>
          <t>🟡 Gelişim Gerekli</t>
        </is>
      </c>
      <c r="N5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" ht="15" customHeight="1" s="113">
      <c r="A57" s="131" t="inlineStr">
        <is>
          <t>P0597</t>
        </is>
      </c>
      <c r="B57" s="131" t="inlineStr">
        <is>
          <t>RABİA AKCAN</t>
        </is>
      </c>
      <c r="C57" s="131" t="inlineStr">
        <is>
          <t>M037</t>
        </is>
      </c>
      <c r="D57" s="131" t="inlineStr">
        <is>
          <t>SEFERİHİSAR</t>
        </is>
      </c>
      <c r="E57" s="131" t="inlineStr">
        <is>
          <t>KASİYER</t>
        </is>
      </c>
      <c r="F57" s="131" t="n">
        <v>76</v>
      </c>
      <c r="G57" s="131" t="n">
        <v>93.40000000000001</v>
      </c>
      <c r="H57" s="131" t="n">
        <v>51.7</v>
      </c>
      <c r="I57" s="131" t="n">
        <v>-30.8</v>
      </c>
      <c r="J57" s="131" t="n">
        <v>70.90000000000001</v>
      </c>
      <c r="K57" s="131" t="n">
        <v>64</v>
      </c>
      <c r="L57" s="131" t="n">
        <v>74.8</v>
      </c>
      <c r="M57" s="131" t="inlineStr">
        <is>
          <t>🟡 Gelişim Gerekli</t>
        </is>
      </c>
      <c r="N5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8" ht="15" customHeight="1" s="113">
      <c r="A58" s="131" t="inlineStr">
        <is>
          <t>P0598</t>
        </is>
      </c>
      <c r="B58" s="131" t="inlineStr">
        <is>
          <t>AYBÜKE EBRAR KARATAŞ</t>
        </is>
      </c>
      <c r="C58" s="131" t="inlineStr">
        <is>
          <t>M037</t>
        </is>
      </c>
      <c r="D58" s="131" t="inlineStr">
        <is>
          <t>SEFERİHİSAR</t>
        </is>
      </c>
      <c r="E58" s="131" t="inlineStr">
        <is>
          <t>KASİYER</t>
        </is>
      </c>
      <c r="F58" s="131" t="n">
        <v>76</v>
      </c>
      <c r="G58" s="131" t="n">
        <v>93.40000000000001</v>
      </c>
      <c r="H58" s="131" t="n">
        <v>51.7</v>
      </c>
      <c r="I58" s="131" t="n">
        <v>-30.8</v>
      </c>
      <c r="J58" s="131" t="n">
        <v>70.90000000000001</v>
      </c>
      <c r="K58" s="131" t="n">
        <v>64</v>
      </c>
      <c r="L58" s="131" t="n">
        <v>74.8</v>
      </c>
      <c r="M58" s="131" t="inlineStr">
        <is>
          <t>🟡 Gelişim Gerekli</t>
        </is>
      </c>
      <c r="N5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9" ht="15" customHeight="1" s="113">
      <c r="A59" s="131" t="inlineStr">
        <is>
          <t>P0599</t>
        </is>
      </c>
      <c r="B59" s="131" t="inlineStr">
        <is>
          <t>AYSUN BATUR</t>
        </is>
      </c>
      <c r="C59" s="131" t="inlineStr">
        <is>
          <t>M037</t>
        </is>
      </c>
      <c r="D59" s="131" t="inlineStr">
        <is>
          <t>SEFERİHİSAR</t>
        </is>
      </c>
      <c r="E59" s="131" t="inlineStr">
        <is>
          <t>REYON GÖREVLİSİ</t>
        </is>
      </c>
      <c r="F59" s="131" t="n">
        <v>76</v>
      </c>
      <c r="G59" s="131" t="n">
        <v>93.40000000000001</v>
      </c>
      <c r="H59" s="131" t="n">
        <v>51.7</v>
      </c>
      <c r="I59" s="131" t="n">
        <v>-30.8</v>
      </c>
      <c r="J59" s="131" t="n">
        <v>70.90000000000001</v>
      </c>
      <c r="K59" s="131" t="n">
        <v>64</v>
      </c>
      <c r="L59" s="131" t="n">
        <v>74.8</v>
      </c>
      <c r="M59" s="131" t="inlineStr">
        <is>
          <t>🟡 Gelişim Gerekli</t>
        </is>
      </c>
      <c r="N5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0" ht="15" customHeight="1" s="113">
      <c r="A60" s="131" t="inlineStr">
        <is>
          <t>P0605</t>
        </is>
      </c>
      <c r="B60" s="131" t="inlineStr">
        <is>
          <t>ALİ KARAASLAN</t>
        </is>
      </c>
      <c r="C60" s="131" t="inlineStr">
        <is>
          <t>M037</t>
        </is>
      </c>
      <c r="D60" s="131" t="inlineStr">
        <is>
          <t>SEFERİHİSAR</t>
        </is>
      </c>
      <c r="E60" s="131" t="inlineStr">
        <is>
          <t>ŞARKÜTERİ</t>
        </is>
      </c>
      <c r="F60" s="131" t="n">
        <v>76</v>
      </c>
      <c r="G60" s="131" t="n">
        <v>93.40000000000001</v>
      </c>
      <c r="H60" s="131" t="n">
        <v>51.7</v>
      </c>
      <c r="I60" s="131" t="n">
        <v>-30.8</v>
      </c>
      <c r="J60" s="131" t="n">
        <v>70.90000000000001</v>
      </c>
      <c r="K60" s="131" t="n">
        <v>64</v>
      </c>
      <c r="L60" s="131" t="n">
        <v>74.8</v>
      </c>
      <c r="M60" s="131" t="inlineStr">
        <is>
          <t>🟡 Gelişim Gerekli</t>
        </is>
      </c>
      <c r="N6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1" ht="15" customHeight="1" s="113">
      <c r="A61" s="131" t="inlineStr">
        <is>
          <t>P0594</t>
        </is>
      </c>
      <c r="B61" s="131" t="inlineStr">
        <is>
          <t>MURAT OTLU</t>
        </is>
      </c>
      <c r="C61" s="131" t="inlineStr">
        <is>
          <t>M037</t>
        </is>
      </c>
      <c r="D61" s="131" t="inlineStr">
        <is>
          <t>SEFERİHİSAR</t>
        </is>
      </c>
      <c r="E61" s="131" t="inlineStr">
        <is>
          <t>YÖNETİCİ YARDIMCISI</t>
        </is>
      </c>
      <c r="F61" s="131" t="n">
        <v>76</v>
      </c>
      <c r="G61" s="131" t="n">
        <v>93.40000000000001</v>
      </c>
      <c r="H61" s="131" t="n">
        <v>51.7</v>
      </c>
      <c r="I61" s="131" t="n">
        <v>-30.8</v>
      </c>
      <c r="J61" s="131" t="n">
        <v>70.90000000000001</v>
      </c>
      <c r="K61" s="131" t="n">
        <v>64</v>
      </c>
      <c r="L61" s="131" t="n">
        <v>74.8</v>
      </c>
      <c r="M61" s="131" t="inlineStr">
        <is>
          <t>🟡 Gelişim Gerekli</t>
        </is>
      </c>
      <c r="N6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2" ht="15" customHeight="1" s="113">
      <c r="A62" s="131" t="inlineStr">
        <is>
          <t>P0593</t>
        </is>
      </c>
      <c r="B62" s="131" t="inlineStr">
        <is>
          <t>SALİH YILMAZ</t>
        </is>
      </c>
      <c r="C62" s="131" t="inlineStr">
        <is>
          <t>M037</t>
        </is>
      </c>
      <c r="D62" s="131" t="inlineStr">
        <is>
          <t>SEFERİHİSAR</t>
        </is>
      </c>
      <c r="E62" s="131" t="inlineStr">
        <is>
          <t>ELİT YÖNETİCİ</t>
        </is>
      </c>
      <c r="F62" s="131" t="n">
        <v>76</v>
      </c>
      <c r="G62" s="131" t="n">
        <v>93.40000000000001</v>
      </c>
      <c r="H62" s="131" t="n">
        <v>51.7</v>
      </c>
      <c r="I62" s="131" t="n">
        <v>-30.8</v>
      </c>
      <c r="J62" s="131" t="n">
        <v>70.90000000000001</v>
      </c>
      <c r="K62" s="131" t="n">
        <v>64</v>
      </c>
      <c r="L62" s="131" t="n">
        <v>74.8</v>
      </c>
      <c r="M62" s="131" t="inlineStr">
        <is>
          <t>🟡 Gelişim Gerekli</t>
        </is>
      </c>
      <c r="N6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3" ht="15" customHeight="1" s="113">
      <c r="A63" s="131" t="inlineStr">
        <is>
          <t>P0595</t>
        </is>
      </c>
      <c r="B63" s="131" t="inlineStr">
        <is>
          <t>ÖZGE ERDOĞAN</t>
        </is>
      </c>
      <c r="C63" s="131" t="inlineStr">
        <is>
          <t>M037</t>
        </is>
      </c>
      <c r="D63" s="131" t="inlineStr">
        <is>
          <t>SEFERİHİSAR</t>
        </is>
      </c>
      <c r="E63" s="131" t="inlineStr">
        <is>
          <t>KASİYER</t>
        </is>
      </c>
      <c r="F63" s="131" t="n">
        <v>76</v>
      </c>
      <c r="G63" s="131" t="n">
        <v>93.40000000000001</v>
      </c>
      <c r="H63" s="131" t="n">
        <v>51.7</v>
      </c>
      <c r="I63" s="131" t="n">
        <v>-30.8</v>
      </c>
      <c r="J63" s="131" t="n">
        <v>70.90000000000001</v>
      </c>
      <c r="K63" s="131" t="n">
        <v>64</v>
      </c>
      <c r="L63" s="131" t="n">
        <v>74.8</v>
      </c>
      <c r="M63" s="131" t="inlineStr">
        <is>
          <t>🟡 Gelişim Gerekli</t>
        </is>
      </c>
      <c r="N6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4" ht="15" customHeight="1" s="113">
      <c r="A64" s="131" t="inlineStr">
        <is>
          <t>P0609</t>
        </is>
      </c>
      <c r="B64" s="131" t="inlineStr">
        <is>
          <t>CÜNEYT CAN</t>
        </is>
      </c>
      <c r="C64" s="131" t="inlineStr">
        <is>
          <t>M037</t>
        </is>
      </c>
      <c r="D64" s="131" t="inlineStr">
        <is>
          <t>SEFERİHİSAR</t>
        </is>
      </c>
      <c r="E64" s="131" t="inlineStr">
        <is>
          <t>MANAV</t>
        </is>
      </c>
      <c r="F64" s="131" t="n">
        <v>76</v>
      </c>
      <c r="G64" s="131" t="n">
        <v>93.40000000000001</v>
      </c>
      <c r="H64" s="131" t="n">
        <v>51.7</v>
      </c>
      <c r="I64" s="131" t="n">
        <v>-30.8</v>
      </c>
      <c r="J64" s="131" t="n">
        <v>70.90000000000001</v>
      </c>
      <c r="K64" s="131" t="n">
        <v>64</v>
      </c>
      <c r="L64" s="131" t="n">
        <v>74.8</v>
      </c>
      <c r="M64" s="131" t="inlineStr">
        <is>
          <t>🟡 Gelişim Gerekli</t>
        </is>
      </c>
      <c r="N6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5" ht="15" customHeight="1" s="113">
      <c r="A65" s="131" t="inlineStr">
        <is>
          <t>P0610</t>
        </is>
      </c>
      <c r="B65" s="131" t="inlineStr">
        <is>
          <t>MEHMET EMİN ÖZDEMİR</t>
        </is>
      </c>
      <c r="C65" s="131" t="inlineStr">
        <is>
          <t>M037</t>
        </is>
      </c>
      <c r="D65" s="131" t="inlineStr">
        <is>
          <t>SEFERİHİSAR</t>
        </is>
      </c>
      <c r="E65" s="131" t="inlineStr">
        <is>
          <t>UZMAN MANAV</t>
        </is>
      </c>
      <c r="F65" s="131" t="n">
        <v>76</v>
      </c>
      <c r="G65" s="131" t="n">
        <v>93.40000000000001</v>
      </c>
      <c r="H65" s="131" t="n">
        <v>51.7</v>
      </c>
      <c r="I65" s="131" t="n">
        <v>-30.8</v>
      </c>
      <c r="J65" s="131" t="n">
        <v>70.90000000000001</v>
      </c>
      <c r="K65" s="131" t="n">
        <v>64</v>
      </c>
      <c r="L65" s="131" t="n">
        <v>74.8</v>
      </c>
      <c r="M65" s="131" t="inlineStr">
        <is>
          <t>🟡 Gelişim Gerekli</t>
        </is>
      </c>
      <c r="N6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6" ht="15" customHeight="1" s="113">
      <c r="A66" s="131" t="inlineStr">
        <is>
          <t>P0608</t>
        </is>
      </c>
      <c r="B66" s="131" t="inlineStr">
        <is>
          <t>OSMAN ALTUN</t>
        </is>
      </c>
      <c r="C66" s="131" t="inlineStr">
        <is>
          <t>M037</t>
        </is>
      </c>
      <c r="D66" s="131" t="inlineStr">
        <is>
          <t>SEFERİHİSAR</t>
        </is>
      </c>
      <c r="E66" s="131" t="inlineStr">
        <is>
          <t>MANAV</t>
        </is>
      </c>
      <c r="F66" s="131" t="n">
        <v>76</v>
      </c>
      <c r="G66" s="131" t="n">
        <v>93.40000000000001</v>
      </c>
      <c r="H66" s="131" t="n">
        <v>51.7</v>
      </c>
      <c r="I66" s="131" t="n">
        <v>-30.8</v>
      </c>
      <c r="J66" s="131" t="n">
        <v>70.90000000000001</v>
      </c>
      <c r="K66" s="131" t="n">
        <v>64</v>
      </c>
      <c r="L66" s="131" t="n">
        <v>74.8</v>
      </c>
      <c r="M66" s="131" t="inlineStr">
        <is>
          <t>🟡 Gelişim Gerekli</t>
        </is>
      </c>
      <c r="N6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7" ht="15" customHeight="1" s="113">
      <c r="A67" s="131" t="inlineStr">
        <is>
          <t>P0606</t>
        </is>
      </c>
      <c r="B67" s="131" t="inlineStr">
        <is>
          <t>İBRAHİM TAŞKIRAN</t>
        </is>
      </c>
      <c r="C67" s="131" t="inlineStr">
        <is>
          <t>M037</t>
        </is>
      </c>
      <c r="D67" s="131" t="inlineStr">
        <is>
          <t>SEFERİHİSAR</t>
        </is>
      </c>
      <c r="E67" s="131" t="inlineStr">
        <is>
          <t>ELİT KASAP</t>
        </is>
      </c>
      <c r="F67" s="131" t="n">
        <v>76</v>
      </c>
      <c r="G67" s="131" t="n">
        <v>93.40000000000001</v>
      </c>
      <c r="H67" s="131" t="n">
        <v>51.7</v>
      </c>
      <c r="I67" s="131" t="n">
        <v>-30.8</v>
      </c>
      <c r="J67" s="131" t="n">
        <v>70.90000000000001</v>
      </c>
      <c r="K67" s="131" t="n">
        <v>64</v>
      </c>
      <c r="L67" s="131" t="n">
        <v>74.8</v>
      </c>
      <c r="M67" s="131" t="inlineStr">
        <is>
          <t>🟡 Gelişim Gerekli</t>
        </is>
      </c>
      <c r="N6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8" ht="15" customHeight="1" s="113">
      <c r="A68" s="131" t="inlineStr">
        <is>
          <t>P0613</t>
        </is>
      </c>
      <c r="B68" s="131" t="inlineStr">
        <is>
          <t>MELİKE PINAR</t>
        </is>
      </c>
      <c r="C68" s="131" t="inlineStr">
        <is>
          <t>M035</t>
        </is>
      </c>
      <c r="D68" s="131" t="inlineStr">
        <is>
          <t>OSMANGAZİ</t>
        </is>
      </c>
      <c r="E68" s="131" t="inlineStr">
        <is>
          <t>KASİYER</t>
        </is>
      </c>
      <c r="F68" s="131" t="n">
        <v>76</v>
      </c>
      <c r="G68" s="131" t="n">
        <v>78.5</v>
      </c>
      <c r="H68" s="131" t="n">
        <v>45.3</v>
      </c>
      <c r="I68" s="131" t="n">
        <v>-32.1</v>
      </c>
      <c r="J68" s="131" t="n">
        <v>67</v>
      </c>
      <c r="K68" s="131" t="n">
        <v>94</v>
      </c>
      <c r="L68" s="131" t="n">
        <v>72.09999999999999</v>
      </c>
      <c r="M68" s="131" t="inlineStr">
        <is>
          <t>🟡 Gelişim Gerekli</t>
        </is>
      </c>
      <c r="N6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9" ht="15" customHeight="1" s="113">
      <c r="A69" s="131" t="inlineStr">
        <is>
          <t>P0339</t>
        </is>
      </c>
      <c r="B69" s="131" t="inlineStr">
        <is>
          <t>YILMAZ OĞUZ</t>
        </is>
      </c>
      <c r="C69" s="131" t="inlineStr">
        <is>
          <t>M035</t>
        </is>
      </c>
      <c r="D69" s="131" t="inlineStr">
        <is>
          <t>OSMANGAZİ</t>
        </is>
      </c>
      <c r="E69" s="131" t="inlineStr">
        <is>
          <t>MANAV</t>
        </is>
      </c>
      <c r="F69" s="131" t="n">
        <v>76</v>
      </c>
      <c r="G69" s="131" t="n">
        <v>78.5</v>
      </c>
      <c r="H69" s="131" t="n">
        <v>45.3</v>
      </c>
      <c r="I69" s="131" t="n">
        <v>-32.1</v>
      </c>
      <c r="J69" s="131" t="n">
        <v>67</v>
      </c>
      <c r="K69" s="131" t="n">
        <v>94</v>
      </c>
      <c r="L69" s="131" t="n">
        <v>72.09999999999999</v>
      </c>
      <c r="M69" s="131" t="inlineStr">
        <is>
          <t>🟡 Gelişim Gerekli</t>
        </is>
      </c>
      <c r="N6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0" ht="15" customHeight="1" s="113">
      <c r="A70" s="131" t="inlineStr">
        <is>
          <t>P0341</t>
        </is>
      </c>
      <c r="B70" s="131" t="inlineStr">
        <is>
          <t>RIDVAN BAYRAK</t>
        </is>
      </c>
      <c r="C70" s="131" t="inlineStr">
        <is>
          <t>M035</t>
        </is>
      </c>
      <c r="D70" s="131" t="inlineStr">
        <is>
          <t>OSMANGAZİ</t>
        </is>
      </c>
      <c r="E70" s="131" t="inlineStr">
        <is>
          <t>UZMAN KASAP</t>
        </is>
      </c>
      <c r="F70" s="131" t="n">
        <v>76</v>
      </c>
      <c r="G70" s="131" t="n">
        <v>78.5</v>
      </c>
      <c r="H70" s="131" t="n">
        <v>45.3</v>
      </c>
      <c r="I70" s="131" t="n">
        <v>-32.1</v>
      </c>
      <c r="J70" s="131" t="n">
        <v>67</v>
      </c>
      <c r="K70" s="131" t="n">
        <v>94</v>
      </c>
      <c r="L70" s="131" t="n">
        <v>72.09999999999999</v>
      </c>
      <c r="M70" s="131" t="inlineStr">
        <is>
          <t>🟡 Gelişim Gerekli</t>
        </is>
      </c>
      <c r="N7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1" ht="15" customHeight="1" s="113">
      <c r="A71" s="131" t="inlineStr">
        <is>
          <t>P0335</t>
        </is>
      </c>
      <c r="B71" s="131" t="inlineStr">
        <is>
          <t>SELİM EMLİK</t>
        </is>
      </c>
      <c r="C71" s="131" t="inlineStr">
        <is>
          <t>M035</t>
        </is>
      </c>
      <c r="D71" s="131" t="inlineStr">
        <is>
          <t>OSMANGAZİ</t>
        </is>
      </c>
      <c r="E71" s="131" t="inlineStr">
        <is>
          <t>REYON GÖREVLİSİ</t>
        </is>
      </c>
      <c r="F71" s="131" t="n">
        <v>76</v>
      </c>
      <c r="G71" s="131" t="n">
        <v>78.5</v>
      </c>
      <c r="H71" s="131" t="n">
        <v>45.3</v>
      </c>
      <c r="I71" s="131" t="n">
        <v>-32.1</v>
      </c>
      <c r="J71" s="131" t="n">
        <v>67</v>
      </c>
      <c r="K71" s="131" t="n">
        <v>94</v>
      </c>
      <c r="L71" s="131" t="n">
        <v>72.09999999999999</v>
      </c>
      <c r="M71" s="131" t="inlineStr">
        <is>
          <t>🟡 Gelişim Gerekli</t>
        </is>
      </c>
      <c r="N7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2" ht="15" customHeight="1" s="113">
      <c r="A72" s="131" t="inlineStr">
        <is>
          <t>P0334</t>
        </is>
      </c>
      <c r="B72" s="131" t="inlineStr">
        <is>
          <t>BİLAL YANKIN</t>
        </is>
      </c>
      <c r="C72" s="131" t="inlineStr">
        <is>
          <t>M035</t>
        </is>
      </c>
      <c r="D72" s="131" t="inlineStr">
        <is>
          <t>OSMANGAZİ</t>
        </is>
      </c>
      <c r="E72" s="131" t="inlineStr">
        <is>
          <t>REYON GÖREVLİSİ</t>
        </is>
      </c>
      <c r="F72" s="131" t="n">
        <v>76</v>
      </c>
      <c r="G72" s="131" t="n">
        <v>78.5</v>
      </c>
      <c r="H72" s="131" t="n">
        <v>45.3</v>
      </c>
      <c r="I72" s="131" t="n">
        <v>-32.1</v>
      </c>
      <c r="J72" s="131" t="n">
        <v>67</v>
      </c>
      <c r="K72" s="131" t="n">
        <v>94</v>
      </c>
      <c r="L72" s="131" t="n">
        <v>72.09999999999999</v>
      </c>
      <c r="M72" s="131" t="inlineStr">
        <is>
          <t>🟡 Gelişim Gerekli</t>
        </is>
      </c>
      <c r="N7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3" ht="15" customHeight="1" s="113">
      <c r="A73" s="131" t="inlineStr">
        <is>
          <t>P0333</t>
        </is>
      </c>
      <c r="B73" s="131" t="inlineStr">
        <is>
          <t>ELİF ŞENÇELEN</t>
        </is>
      </c>
      <c r="C73" s="131" t="inlineStr">
        <is>
          <t>M035</t>
        </is>
      </c>
      <c r="D73" s="131" t="inlineStr">
        <is>
          <t>OSMANGAZİ</t>
        </is>
      </c>
      <c r="E73" s="131" t="inlineStr">
        <is>
          <t>KASİYER</t>
        </is>
      </c>
      <c r="F73" s="131" t="n">
        <v>76</v>
      </c>
      <c r="G73" s="131" t="n">
        <v>78.5</v>
      </c>
      <c r="H73" s="131" t="n">
        <v>45.3</v>
      </c>
      <c r="I73" s="131" t="n">
        <v>-32.1</v>
      </c>
      <c r="J73" s="131" t="n">
        <v>67</v>
      </c>
      <c r="K73" s="131" t="n">
        <v>94</v>
      </c>
      <c r="L73" s="131" t="n">
        <v>72.09999999999999</v>
      </c>
      <c r="M73" s="131" t="inlineStr">
        <is>
          <t>🟡 Gelişim Gerekli</t>
        </is>
      </c>
      <c r="N7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4" ht="15" customHeight="1" s="113">
      <c r="A74" s="131" t="inlineStr">
        <is>
          <t>P0332</t>
        </is>
      </c>
      <c r="B74" s="131" t="inlineStr">
        <is>
          <t>KORKUT KORKMAZ</t>
        </is>
      </c>
      <c r="C74" s="131" t="inlineStr">
        <is>
          <t>M035</t>
        </is>
      </c>
      <c r="D74" s="131" t="inlineStr">
        <is>
          <t>OSMANGAZİ</t>
        </is>
      </c>
      <c r="E74" s="131" t="inlineStr">
        <is>
          <t>YÖNETİCİ</t>
        </is>
      </c>
      <c r="F74" s="131" t="n">
        <v>76</v>
      </c>
      <c r="G74" s="131" t="n">
        <v>78.5</v>
      </c>
      <c r="H74" s="131" t="n">
        <v>45.3</v>
      </c>
      <c r="I74" s="131" t="n">
        <v>-32.1</v>
      </c>
      <c r="J74" s="131" t="n">
        <v>67</v>
      </c>
      <c r="K74" s="131" t="n">
        <v>94</v>
      </c>
      <c r="L74" s="131" t="n">
        <v>72.09999999999999</v>
      </c>
      <c r="M74" s="131" t="inlineStr">
        <is>
          <t>🟡 Gelişim Gerekli</t>
        </is>
      </c>
      <c r="N7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5" ht="15" customHeight="1" s="113">
      <c r="A75" s="131" t="inlineStr">
        <is>
          <t>P0338</t>
        </is>
      </c>
      <c r="B75" s="131" t="inlineStr">
        <is>
          <t>SEMİH YALAMAÇ</t>
        </is>
      </c>
      <c r="C75" s="131" t="inlineStr">
        <is>
          <t>M035</t>
        </is>
      </c>
      <c r="D75" s="131" t="inlineStr">
        <is>
          <t>OSMANGAZİ</t>
        </is>
      </c>
      <c r="E75" s="131" t="inlineStr">
        <is>
          <t>ŞARKÜTERİ YARDIMCISI</t>
        </is>
      </c>
      <c r="F75" s="131" t="n">
        <v>76</v>
      </c>
      <c r="G75" s="131" t="n">
        <v>78.5</v>
      </c>
      <c r="H75" s="131" t="n">
        <v>45.3</v>
      </c>
      <c r="I75" s="131" t="n">
        <v>-32.1</v>
      </c>
      <c r="J75" s="131" t="n">
        <v>67</v>
      </c>
      <c r="K75" s="131" t="n">
        <v>94</v>
      </c>
      <c r="L75" s="131" t="n">
        <v>72.09999999999999</v>
      </c>
      <c r="M75" s="131" t="inlineStr">
        <is>
          <t>🟡 Gelişim Gerekli</t>
        </is>
      </c>
      <c r="N7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6" ht="15" customHeight="1" s="113">
      <c r="A76" s="131" t="inlineStr">
        <is>
          <t>P0337</t>
        </is>
      </c>
      <c r="B76" s="131" t="inlineStr">
        <is>
          <t>MELİSA YILDIZ</t>
        </is>
      </c>
      <c r="C76" s="131" t="inlineStr">
        <is>
          <t>M035</t>
        </is>
      </c>
      <c r="D76" s="131" t="inlineStr">
        <is>
          <t>OSMANGAZİ</t>
        </is>
      </c>
      <c r="E76" s="131" t="inlineStr">
        <is>
          <t>BAKLİYAT</t>
        </is>
      </c>
      <c r="F76" s="131" t="n">
        <v>76</v>
      </c>
      <c r="G76" s="131" t="n">
        <v>78.5</v>
      </c>
      <c r="H76" s="131" t="n">
        <v>45.3</v>
      </c>
      <c r="I76" s="131" t="n">
        <v>-32.1</v>
      </c>
      <c r="J76" s="131" t="n">
        <v>67</v>
      </c>
      <c r="K76" s="131" t="n">
        <v>94</v>
      </c>
      <c r="L76" s="131" t="n">
        <v>72.09999999999999</v>
      </c>
      <c r="M76" s="131" t="inlineStr">
        <is>
          <t>🟡 Gelişim Gerekli</t>
        </is>
      </c>
      <c r="N7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7" ht="15" customHeight="1" s="113">
      <c r="A77" s="131" t="inlineStr">
        <is>
          <t>P0306</t>
        </is>
      </c>
      <c r="B77" s="131" t="inlineStr">
        <is>
          <t>AYŞENUR ÖZKAYA</t>
        </is>
      </c>
      <c r="C77" s="131" t="inlineStr">
        <is>
          <t>M046</t>
        </is>
      </c>
      <c r="D77" s="131" t="inlineStr">
        <is>
          <t>ÇAMDİBİ</t>
        </is>
      </c>
      <c r="E77" s="131" t="inlineStr">
        <is>
          <t>YÖNETİCİ</t>
        </is>
      </c>
      <c r="F77" s="131" t="n">
        <v>76</v>
      </c>
      <c r="G77" s="131" t="n">
        <v>64.40000000000001</v>
      </c>
      <c r="H77" s="131" t="n">
        <v>75.2</v>
      </c>
      <c r="I77" s="131" t="n">
        <v>-26.2</v>
      </c>
      <c r="J77" s="131" t="n">
        <v>64.8</v>
      </c>
      <c r="K77" s="131" t="n">
        <v>85</v>
      </c>
      <c r="L77" s="131" t="n">
        <v>71.90000000000001</v>
      </c>
      <c r="M77" s="131" t="inlineStr">
        <is>
          <t>🟡 Gelişim Gerekli</t>
        </is>
      </c>
      <c r="N7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8" ht="15" customHeight="1" s="113">
      <c r="A78" s="131" t="inlineStr">
        <is>
          <t>P0315</t>
        </is>
      </c>
      <c r="B78" s="131" t="inlineStr">
        <is>
          <t>ABDULLAH ARPACİ</t>
        </is>
      </c>
      <c r="C78" s="131" t="inlineStr">
        <is>
          <t>M046</t>
        </is>
      </c>
      <c r="D78" s="131" t="inlineStr">
        <is>
          <t>ÇAMDİBİ</t>
        </is>
      </c>
      <c r="E78" s="131" t="inlineStr">
        <is>
          <t>MANAV</t>
        </is>
      </c>
      <c r="F78" s="131" t="n">
        <v>76</v>
      </c>
      <c r="G78" s="131" t="n">
        <v>64.40000000000001</v>
      </c>
      <c r="H78" s="131" t="n">
        <v>75.2</v>
      </c>
      <c r="I78" s="131" t="n">
        <v>-26.2</v>
      </c>
      <c r="J78" s="131" t="n">
        <v>64.8</v>
      </c>
      <c r="K78" s="131" t="n">
        <v>85</v>
      </c>
      <c r="L78" s="131" t="n">
        <v>71.90000000000001</v>
      </c>
      <c r="M78" s="131" t="inlineStr">
        <is>
          <t>🟡 Gelişim Gerekli</t>
        </is>
      </c>
      <c r="N7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9" ht="15" customHeight="1" s="113">
      <c r="A79" s="131" t="inlineStr">
        <is>
          <t>P0309</t>
        </is>
      </c>
      <c r="B79" s="131" t="inlineStr">
        <is>
          <t>SILA DAL</t>
        </is>
      </c>
      <c r="C79" s="131" t="inlineStr">
        <is>
          <t>M046</t>
        </is>
      </c>
      <c r="D79" s="131" t="inlineStr">
        <is>
          <t>ÇAMDİBİ</t>
        </is>
      </c>
      <c r="E79" s="131" t="inlineStr">
        <is>
          <t>KASİYER</t>
        </is>
      </c>
      <c r="F79" s="131" t="n">
        <v>76</v>
      </c>
      <c r="G79" s="131" t="n">
        <v>64.40000000000001</v>
      </c>
      <c r="H79" s="131" t="n">
        <v>75.2</v>
      </c>
      <c r="I79" s="131" t="n">
        <v>-26.2</v>
      </c>
      <c r="J79" s="131" t="n">
        <v>64.8</v>
      </c>
      <c r="K79" s="131" t="n">
        <v>85</v>
      </c>
      <c r="L79" s="131" t="n">
        <v>71.90000000000001</v>
      </c>
      <c r="M79" s="131" t="inlineStr">
        <is>
          <t>🟡 Gelişim Gerekli</t>
        </is>
      </c>
      <c r="N7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0" ht="15" customHeight="1" s="113">
      <c r="A80" s="131" t="inlineStr">
        <is>
          <t>P0310</t>
        </is>
      </c>
      <c r="B80" s="131" t="inlineStr">
        <is>
          <t>MUHAMMED YILDIZ</t>
        </is>
      </c>
      <c r="C80" s="131" t="inlineStr">
        <is>
          <t>M046</t>
        </is>
      </c>
      <c r="D80" s="131" t="inlineStr">
        <is>
          <t>ÇAMDİBİ</t>
        </is>
      </c>
      <c r="E80" s="131" t="inlineStr">
        <is>
          <t>REYON GÖREVLİSİ</t>
        </is>
      </c>
      <c r="F80" s="131" t="n">
        <v>76</v>
      </c>
      <c r="G80" s="131" t="n">
        <v>64.40000000000001</v>
      </c>
      <c r="H80" s="131" t="n">
        <v>75.2</v>
      </c>
      <c r="I80" s="131" t="n">
        <v>-26.2</v>
      </c>
      <c r="J80" s="131" t="n">
        <v>64.8</v>
      </c>
      <c r="K80" s="131" t="n">
        <v>85</v>
      </c>
      <c r="L80" s="131" t="n">
        <v>71.90000000000001</v>
      </c>
      <c r="M80" s="131" t="inlineStr">
        <is>
          <t>🟡 Gelişim Gerekli</t>
        </is>
      </c>
      <c r="N8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1" ht="15" customHeight="1" s="113">
      <c r="A81" s="131" t="inlineStr">
        <is>
          <t>P0307</t>
        </is>
      </c>
      <c r="B81" s="131" t="inlineStr">
        <is>
          <t>GAMZE NUR GÜR</t>
        </is>
      </c>
      <c r="C81" s="131" t="inlineStr">
        <is>
          <t>M046</t>
        </is>
      </c>
      <c r="D81" s="131" t="inlineStr">
        <is>
          <t>ÇAMDİBİ</t>
        </is>
      </c>
      <c r="E81" s="131" t="inlineStr">
        <is>
          <t>YÖNETİCİ YARDIMCISI</t>
        </is>
      </c>
      <c r="F81" s="131" t="n">
        <v>76</v>
      </c>
      <c r="G81" s="131" t="n">
        <v>64.40000000000001</v>
      </c>
      <c r="H81" s="131" t="n">
        <v>75.2</v>
      </c>
      <c r="I81" s="131" t="n">
        <v>-26.2</v>
      </c>
      <c r="J81" s="131" t="n">
        <v>64.8</v>
      </c>
      <c r="K81" s="131" t="n">
        <v>85</v>
      </c>
      <c r="L81" s="131" t="n">
        <v>71.90000000000001</v>
      </c>
      <c r="M81" s="131" t="inlineStr">
        <is>
          <t>🟡 Gelişim Gerekli</t>
        </is>
      </c>
      <c r="N8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2" ht="15" customHeight="1" s="113">
      <c r="A82" s="131" t="inlineStr">
        <is>
          <t>P0308</t>
        </is>
      </c>
      <c r="B82" s="131" t="inlineStr">
        <is>
          <t>SAMİRA ÇAKIR</t>
        </is>
      </c>
      <c r="C82" s="131" t="inlineStr">
        <is>
          <t>M046</t>
        </is>
      </c>
      <c r="D82" s="131" t="inlineStr">
        <is>
          <t>ÇAMDİBİ</t>
        </is>
      </c>
      <c r="E82" s="131" t="inlineStr">
        <is>
          <t>KASİYER</t>
        </is>
      </c>
      <c r="F82" s="131" t="n">
        <v>76</v>
      </c>
      <c r="G82" s="131" t="n">
        <v>64.40000000000001</v>
      </c>
      <c r="H82" s="131" t="n">
        <v>75.2</v>
      </c>
      <c r="I82" s="131" t="n">
        <v>-26.2</v>
      </c>
      <c r="J82" s="131" t="n">
        <v>64.8</v>
      </c>
      <c r="K82" s="131" t="n">
        <v>85</v>
      </c>
      <c r="L82" s="131" t="n">
        <v>71.90000000000001</v>
      </c>
      <c r="M82" s="131" t="inlineStr">
        <is>
          <t>🟡 Gelişim Gerekli</t>
        </is>
      </c>
      <c r="N8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3" ht="15" customHeight="1" s="113">
      <c r="A83" s="131" t="inlineStr">
        <is>
          <t>P0313</t>
        </is>
      </c>
      <c r="B83" s="131" t="inlineStr">
        <is>
          <t>CELAL KARAYILAN</t>
        </is>
      </c>
      <c r="C83" s="131" t="inlineStr">
        <is>
          <t>M046</t>
        </is>
      </c>
      <c r="D83" s="131" t="inlineStr">
        <is>
          <t>ÇAMDİBİ</t>
        </is>
      </c>
      <c r="E83" s="131" t="inlineStr">
        <is>
          <t>UZMAN KASAP</t>
        </is>
      </c>
      <c r="F83" s="131" t="n">
        <v>76</v>
      </c>
      <c r="G83" s="131" t="n">
        <v>64.40000000000001</v>
      </c>
      <c r="H83" s="131" t="n">
        <v>75.2</v>
      </c>
      <c r="I83" s="131" t="n">
        <v>-26.2</v>
      </c>
      <c r="J83" s="131" t="n">
        <v>64.8</v>
      </c>
      <c r="K83" s="131" t="n">
        <v>85</v>
      </c>
      <c r="L83" s="131" t="n">
        <v>71.90000000000001</v>
      </c>
      <c r="M83" s="131" t="inlineStr">
        <is>
          <t>🟡 Gelişim Gerekli</t>
        </is>
      </c>
      <c r="N8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4" ht="15" customHeight="1" s="113">
      <c r="A84" s="131" t="inlineStr">
        <is>
          <t>P0314</t>
        </is>
      </c>
      <c r="B84" s="131" t="inlineStr">
        <is>
          <t>NAİL CANIM</t>
        </is>
      </c>
      <c r="C84" s="131" t="inlineStr">
        <is>
          <t>M046</t>
        </is>
      </c>
      <c r="D84" s="131" t="inlineStr">
        <is>
          <t>ÇAMDİBİ</t>
        </is>
      </c>
      <c r="E84" s="131" t="inlineStr">
        <is>
          <t>MANAV</t>
        </is>
      </c>
      <c r="F84" s="131" t="n">
        <v>76</v>
      </c>
      <c r="G84" s="131" t="n">
        <v>64.40000000000001</v>
      </c>
      <c r="H84" s="131" t="n">
        <v>75.2</v>
      </c>
      <c r="I84" s="131" t="n">
        <v>-26.2</v>
      </c>
      <c r="J84" s="131" t="n">
        <v>64.8</v>
      </c>
      <c r="K84" s="131" t="n">
        <v>85</v>
      </c>
      <c r="L84" s="131" t="n">
        <v>71.90000000000001</v>
      </c>
      <c r="M84" s="131" t="inlineStr">
        <is>
          <t>🟡 Gelişim Gerekli</t>
        </is>
      </c>
      <c r="N8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5" ht="15" customHeight="1" s="113">
      <c r="A85" s="131" t="inlineStr">
        <is>
          <t>P0311</t>
        </is>
      </c>
      <c r="B85" s="131" t="inlineStr">
        <is>
          <t>SÜMEYYE ÇOBAN</t>
        </is>
      </c>
      <c r="C85" s="131" t="inlineStr">
        <is>
          <t>M046</t>
        </is>
      </c>
      <c r="D85" s="131" t="inlineStr">
        <is>
          <t>ÇAMDİBİ</t>
        </is>
      </c>
      <c r="E85" s="131" t="inlineStr">
        <is>
          <t>BAKLİYAT</t>
        </is>
      </c>
      <c r="F85" s="131" t="n">
        <v>76</v>
      </c>
      <c r="G85" s="131" t="n">
        <v>64.40000000000001</v>
      </c>
      <c r="H85" s="131" t="n">
        <v>75.2</v>
      </c>
      <c r="I85" s="131" t="n">
        <v>-26.2</v>
      </c>
      <c r="J85" s="131" t="n">
        <v>64.8</v>
      </c>
      <c r="K85" s="131" t="n">
        <v>85</v>
      </c>
      <c r="L85" s="131" t="n">
        <v>71.90000000000001</v>
      </c>
      <c r="M85" s="131" t="inlineStr">
        <is>
          <t>🟡 Gelişim Gerekli</t>
        </is>
      </c>
      <c r="N8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6" ht="15" customHeight="1" s="113">
      <c r="A86" s="131" t="inlineStr">
        <is>
          <t>P0312</t>
        </is>
      </c>
      <c r="B86" s="131" t="inlineStr">
        <is>
          <t>ÖZGE YILDIRIM</t>
        </is>
      </c>
      <c r="C86" s="131" t="inlineStr">
        <is>
          <t>M046</t>
        </is>
      </c>
      <c r="D86" s="131" t="inlineStr">
        <is>
          <t>ÇAMDİBİ</t>
        </is>
      </c>
      <c r="E86" s="131" t="inlineStr">
        <is>
          <t>ŞARKÜTERİ YARDIMCISI</t>
        </is>
      </c>
      <c r="F86" s="131" t="n">
        <v>76</v>
      </c>
      <c r="G86" s="131" t="n">
        <v>64.40000000000001</v>
      </c>
      <c r="H86" s="131" t="n">
        <v>75.2</v>
      </c>
      <c r="I86" s="131" t="n">
        <v>-26.2</v>
      </c>
      <c r="J86" s="131" t="n">
        <v>64.8</v>
      </c>
      <c r="K86" s="131" t="n">
        <v>85</v>
      </c>
      <c r="L86" s="131" t="n">
        <v>71.90000000000001</v>
      </c>
      <c r="M86" s="131" t="inlineStr">
        <is>
          <t>🟡 Gelişim Gerekli</t>
        </is>
      </c>
      <c r="N8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7" ht="15" customHeight="1" s="113">
      <c r="A87" s="131" t="inlineStr">
        <is>
          <t>P0118</t>
        </is>
      </c>
      <c r="B87" s="131" t="inlineStr">
        <is>
          <t>BARNA KUTLYMURADOVA</t>
        </is>
      </c>
      <c r="C87" s="131" t="inlineStr">
        <is>
          <t>M016</t>
        </is>
      </c>
      <c r="D87" s="131" t="inlineStr">
        <is>
          <t>GAZİEMİR-2</t>
        </is>
      </c>
      <c r="E87" s="131" t="inlineStr">
        <is>
          <t>REYON GÖREVLİSİ</t>
        </is>
      </c>
      <c r="F87" s="131" t="n">
        <v>84</v>
      </c>
      <c r="G87" s="131" t="n">
        <v>76.40000000000001</v>
      </c>
      <c r="H87" s="131" t="n">
        <v>35.3</v>
      </c>
      <c r="I87" s="131" t="n">
        <v>-34.1</v>
      </c>
      <c r="J87" s="131" t="n">
        <v>83.2</v>
      </c>
      <c r="K87" s="131" t="n">
        <v>69</v>
      </c>
      <c r="L87" s="131" t="n">
        <v>70.5</v>
      </c>
      <c r="M87" s="131" t="inlineStr">
        <is>
          <t>🟡 Gelişim Gerekli</t>
        </is>
      </c>
      <c r="N8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8" ht="15" customHeight="1" s="113">
      <c r="A88" s="131" t="inlineStr">
        <is>
          <t>P0119</t>
        </is>
      </c>
      <c r="B88" s="131" t="inlineStr">
        <is>
          <t>DOZEL AYBEKOVA</t>
        </is>
      </c>
      <c r="C88" s="131" t="inlineStr">
        <is>
          <t>M016</t>
        </is>
      </c>
      <c r="D88" s="131" t="inlineStr">
        <is>
          <t>GAZİEMİR-2</t>
        </is>
      </c>
      <c r="E88" s="131" t="inlineStr">
        <is>
          <t>BAKLİYAT</t>
        </is>
      </c>
      <c r="F88" s="131" t="n">
        <v>84</v>
      </c>
      <c r="G88" s="131" t="n">
        <v>76.40000000000001</v>
      </c>
      <c r="H88" s="131" t="n">
        <v>35.3</v>
      </c>
      <c r="I88" s="131" t="n">
        <v>-34.1</v>
      </c>
      <c r="J88" s="131" t="n">
        <v>83.2</v>
      </c>
      <c r="K88" s="131" t="n">
        <v>69</v>
      </c>
      <c r="L88" s="131" t="n">
        <v>70.5</v>
      </c>
      <c r="M88" s="131" t="inlineStr">
        <is>
          <t>🟡 Gelişim Gerekli</t>
        </is>
      </c>
      <c r="N8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9" ht="15" customHeight="1" s="113">
      <c r="A89" s="131" t="inlineStr">
        <is>
          <t>P0120</t>
        </is>
      </c>
      <c r="B89" s="131" t="inlineStr">
        <is>
          <t>YAĞMUR YILDIZ</t>
        </is>
      </c>
      <c r="C89" s="131" t="inlineStr">
        <is>
          <t>M016</t>
        </is>
      </c>
      <c r="D89" s="131" t="inlineStr">
        <is>
          <t>GAZİEMİR-2</t>
        </is>
      </c>
      <c r="E89" s="131" t="inlineStr">
        <is>
          <t>ŞARKÜTERİ YARDIMCISI</t>
        </is>
      </c>
      <c r="F89" s="131" t="n">
        <v>84</v>
      </c>
      <c r="G89" s="131" t="n">
        <v>76.40000000000001</v>
      </c>
      <c r="H89" s="131" t="n">
        <v>35.3</v>
      </c>
      <c r="I89" s="131" t="n">
        <v>-34.1</v>
      </c>
      <c r="J89" s="131" t="n">
        <v>83.2</v>
      </c>
      <c r="K89" s="131" t="n">
        <v>69</v>
      </c>
      <c r="L89" s="131" t="n">
        <v>70.5</v>
      </c>
      <c r="M89" s="131" t="inlineStr">
        <is>
          <t>🟡 Gelişim Gerekli</t>
        </is>
      </c>
      <c r="N8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0" ht="15" customHeight="1" s="113">
      <c r="A90" s="131" t="inlineStr">
        <is>
          <t>P0121</t>
        </is>
      </c>
      <c r="B90" s="131" t="inlineStr">
        <is>
          <t>BEDİA GÜNAYDIN</t>
        </is>
      </c>
      <c r="C90" s="131" t="inlineStr">
        <is>
          <t>M016</t>
        </is>
      </c>
      <c r="D90" s="131" t="inlineStr">
        <is>
          <t>GAZİEMİR-2</t>
        </is>
      </c>
      <c r="E90" s="131" t="inlineStr">
        <is>
          <t>ŞARKÜTERİ YARDIMCISI</t>
        </is>
      </c>
      <c r="F90" s="131" t="n">
        <v>84</v>
      </c>
      <c r="G90" s="131" t="n">
        <v>76.40000000000001</v>
      </c>
      <c r="H90" s="131" t="n">
        <v>35.3</v>
      </c>
      <c r="I90" s="131" t="n">
        <v>-34.1</v>
      </c>
      <c r="J90" s="131" t="n">
        <v>83.2</v>
      </c>
      <c r="K90" s="131" t="n">
        <v>69</v>
      </c>
      <c r="L90" s="131" t="n">
        <v>70.5</v>
      </c>
      <c r="M90" s="131" t="inlineStr">
        <is>
          <t>🟡 Gelişim Gerekli</t>
        </is>
      </c>
      <c r="N9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1" ht="15" customHeight="1" s="113">
      <c r="A91" s="131" t="inlineStr">
        <is>
          <t>P0114</t>
        </is>
      </c>
      <c r="B91" s="131" t="inlineStr">
        <is>
          <t>KÜBRA AKPINAR</t>
        </is>
      </c>
      <c r="C91" s="131" t="inlineStr">
        <is>
          <t>M016</t>
        </is>
      </c>
      <c r="D91" s="131" t="inlineStr">
        <is>
          <t>GAZİEMİR-2</t>
        </is>
      </c>
      <c r="E91" s="131" t="inlineStr">
        <is>
          <t>YÖNETİCİ YARDIMCISI</t>
        </is>
      </c>
      <c r="F91" s="131" t="n">
        <v>84</v>
      </c>
      <c r="G91" s="131" t="n">
        <v>76.40000000000001</v>
      </c>
      <c r="H91" s="131" t="n">
        <v>35.3</v>
      </c>
      <c r="I91" s="131" t="n">
        <v>-34.1</v>
      </c>
      <c r="J91" s="131" t="n">
        <v>83.2</v>
      </c>
      <c r="K91" s="131" t="n">
        <v>69</v>
      </c>
      <c r="L91" s="131" t="n">
        <v>70.5</v>
      </c>
      <c r="M91" s="131" t="inlineStr">
        <is>
          <t>🟡 Gelişim Gerekli</t>
        </is>
      </c>
      <c r="N9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2" ht="15" customHeight="1" s="113">
      <c r="A92" s="131" t="inlineStr">
        <is>
          <t>P0117</t>
        </is>
      </c>
      <c r="B92" s="131" t="inlineStr">
        <is>
          <t>MYNASYP CHOLLIYEVA</t>
        </is>
      </c>
      <c r="C92" s="131" t="inlineStr">
        <is>
          <t>M016</t>
        </is>
      </c>
      <c r="D92" s="131" t="inlineStr">
        <is>
          <t>GAZİEMİR-2</t>
        </is>
      </c>
      <c r="E92" s="131" t="inlineStr">
        <is>
          <t>REYON GÖREVLİSİ</t>
        </is>
      </c>
      <c r="F92" s="131" t="n">
        <v>84</v>
      </c>
      <c r="G92" s="131" t="n">
        <v>76.40000000000001</v>
      </c>
      <c r="H92" s="131" t="n">
        <v>35.3</v>
      </c>
      <c r="I92" s="131" t="n">
        <v>-34.1</v>
      </c>
      <c r="J92" s="131" t="n">
        <v>83.2</v>
      </c>
      <c r="K92" s="131" t="n">
        <v>69</v>
      </c>
      <c r="L92" s="131" t="n">
        <v>70.5</v>
      </c>
      <c r="M92" s="131" t="inlineStr">
        <is>
          <t>🟡 Gelişim Gerekli</t>
        </is>
      </c>
      <c r="N9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3" ht="15" customHeight="1" s="113">
      <c r="A93" s="131" t="inlineStr">
        <is>
          <t>P0116</t>
        </is>
      </c>
      <c r="B93" s="131" t="inlineStr">
        <is>
          <t>HALİSE BİLGE LİMON</t>
        </is>
      </c>
      <c r="C93" s="131" t="inlineStr">
        <is>
          <t>M016</t>
        </is>
      </c>
      <c r="D93" s="131" t="inlineStr">
        <is>
          <t>GAZİEMİR-2</t>
        </is>
      </c>
      <c r="E93" s="131" t="inlineStr">
        <is>
          <t>KASİYER</t>
        </is>
      </c>
      <c r="F93" s="131" t="n">
        <v>84</v>
      </c>
      <c r="G93" s="131" t="n">
        <v>76.40000000000001</v>
      </c>
      <c r="H93" s="131" t="n">
        <v>35.3</v>
      </c>
      <c r="I93" s="131" t="n">
        <v>-34.1</v>
      </c>
      <c r="J93" s="131" t="n">
        <v>83.2</v>
      </c>
      <c r="K93" s="131" t="n">
        <v>69</v>
      </c>
      <c r="L93" s="131" t="n">
        <v>70.5</v>
      </c>
      <c r="M93" s="131" t="inlineStr">
        <is>
          <t>🟡 Gelişim Gerekli</t>
        </is>
      </c>
      <c r="N9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4" ht="15" customHeight="1" s="113">
      <c r="A94" s="131" t="inlineStr">
        <is>
          <t>P0115</t>
        </is>
      </c>
      <c r="B94" s="131" t="inlineStr">
        <is>
          <t>FATMA SEVGEN</t>
        </is>
      </c>
      <c r="C94" s="131" t="inlineStr">
        <is>
          <t>M016</t>
        </is>
      </c>
      <c r="D94" s="131" t="inlineStr">
        <is>
          <t>GAZİEMİR-2</t>
        </is>
      </c>
      <c r="E94" s="131" t="inlineStr">
        <is>
          <t>KASİYER</t>
        </is>
      </c>
      <c r="F94" s="131" t="n">
        <v>84</v>
      </c>
      <c r="G94" s="131" t="n">
        <v>76.40000000000001</v>
      </c>
      <c r="H94" s="131" t="n">
        <v>35.3</v>
      </c>
      <c r="I94" s="131" t="n">
        <v>-34.1</v>
      </c>
      <c r="J94" s="131" t="n">
        <v>83.2</v>
      </c>
      <c r="K94" s="131" t="n">
        <v>69</v>
      </c>
      <c r="L94" s="131" t="n">
        <v>70.5</v>
      </c>
      <c r="M94" s="131" t="inlineStr">
        <is>
          <t>🟡 Gelişim Gerekli</t>
        </is>
      </c>
      <c r="N9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5" ht="15" customHeight="1" s="113">
      <c r="A95" s="131" t="inlineStr">
        <is>
          <t>P0123</t>
        </is>
      </c>
      <c r="B95" s="131" t="inlineStr">
        <is>
          <t>GUVANCH NURMAMEDOV</t>
        </is>
      </c>
      <c r="C95" s="131" t="inlineStr">
        <is>
          <t>M016</t>
        </is>
      </c>
      <c r="D95" s="131" t="inlineStr">
        <is>
          <t>GAZİEMİR-2</t>
        </is>
      </c>
      <c r="E95" s="131" t="inlineStr">
        <is>
          <t>MANAV YARDIMCISI</t>
        </is>
      </c>
      <c r="F95" s="131" t="n">
        <v>84</v>
      </c>
      <c r="G95" s="131" t="n">
        <v>76.40000000000001</v>
      </c>
      <c r="H95" s="131" t="n">
        <v>35.3</v>
      </c>
      <c r="I95" s="131" t="n">
        <v>-34.1</v>
      </c>
      <c r="J95" s="131" t="n">
        <v>83.2</v>
      </c>
      <c r="K95" s="131" t="n">
        <v>69</v>
      </c>
      <c r="L95" s="131" t="n">
        <v>70.5</v>
      </c>
      <c r="M95" s="131" t="inlineStr">
        <is>
          <t>🟡 Gelişim Gerekli</t>
        </is>
      </c>
      <c r="N9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6" ht="15" customHeight="1" s="113">
      <c r="A96" s="131" t="inlineStr">
        <is>
          <t>P0128</t>
        </is>
      </c>
      <c r="B96" s="131" t="inlineStr">
        <is>
          <t>MERT ALİ GÜNGÖR</t>
        </is>
      </c>
      <c r="C96" s="131" t="inlineStr">
        <is>
          <t>M017</t>
        </is>
      </c>
      <c r="D96" s="131" t="inlineStr">
        <is>
          <t>GAZİEMİR-3</t>
        </is>
      </c>
      <c r="E96" s="131" t="inlineStr">
        <is>
          <t>REYON GÖREVLİSİ</t>
        </is>
      </c>
      <c r="F96" s="131" t="n">
        <v>100</v>
      </c>
      <c r="G96" s="131" t="n">
        <v>60.9</v>
      </c>
      <c r="H96" s="131" t="n">
        <v>50.6</v>
      </c>
      <c r="I96" s="131" t="n">
        <v>-31.1</v>
      </c>
      <c r="J96" s="131" t="n">
        <v>58.7</v>
      </c>
      <c r="K96" s="131" t="n">
        <v>60</v>
      </c>
      <c r="L96" s="131" t="n">
        <v>68.40000000000001</v>
      </c>
      <c r="M96" s="131" t="inlineStr">
        <is>
          <t>🟡 Gelişim Gerekli</t>
        </is>
      </c>
      <c r="N9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7" ht="15" customHeight="1" s="113">
      <c r="A97" s="131" t="inlineStr">
        <is>
          <t>P0127</t>
        </is>
      </c>
      <c r="B97" s="131" t="inlineStr">
        <is>
          <t>YAĞMUR YARDIM</t>
        </is>
      </c>
      <c r="C97" s="131" t="inlineStr">
        <is>
          <t>M017</t>
        </is>
      </c>
      <c r="D97" s="131" t="inlineStr">
        <is>
          <t>GAZİEMİR-3</t>
        </is>
      </c>
      <c r="E97" s="131" t="inlineStr">
        <is>
          <t>KASİYER</t>
        </is>
      </c>
      <c r="F97" s="131" t="n">
        <v>100</v>
      </c>
      <c r="G97" s="131" t="n">
        <v>60.9</v>
      </c>
      <c r="H97" s="131" t="n">
        <v>50.6</v>
      </c>
      <c r="I97" s="131" t="n">
        <v>-31.1</v>
      </c>
      <c r="J97" s="131" t="n">
        <v>58.7</v>
      </c>
      <c r="K97" s="131" t="n">
        <v>60</v>
      </c>
      <c r="L97" s="131" t="n">
        <v>68.40000000000001</v>
      </c>
      <c r="M97" s="131" t="inlineStr">
        <is>
          <t>🟡 Gelişim Gerekli</t>
        </is>
      </c>
      <c r="N9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8" ht="15" customHeight="1" s="113">
      <c r="A98" s="131" t="inlineStr">
        <is>
          <t>P0130</t>
        </is>
      </c>
      <c r="B98" s="131" t="inlineStr">
        <is>
          <t>SÜMEYRA ÖĞ</t>
        </is>
      </c>
      <c r="C98" s="131" t="inlineStr">
        <is>
          <t>M017</t>
        </is>
      </c>
      <c r="D98" s="131" t="inlineStr">
        <is>
          <t>GAZİEMİR-3</t>
        </is>
      </c>
      <c r="E98" s="131" t="inlineStr">
        <is>
          <t>BAKLİYAT</t>
        </is>
      </c>
      <c r="F98" s="131" t="n">
        <v>100</v>
      </c>
      <c r="G98" s="131" t="n">
        <v>60.9</v>
      </c>
      <c r="H98" s="131" t="n">
        <v>50.6</v>
      </c>
      <c r="I98" s="131" t="n">
        <v>-31.1</v>
      </c>
      <c r="J98" s="131" t="n">
        <v>58.7</v>
      </c>
      <c r="K98" s="131" t="n">
        <v>60</v>
      </c>
      <c r="L98" s="131" t="n">
        <v>68.40000000000001</v>
      </c>
      <c r="M98" s="131" t="inlineStr">
        <is>
          <t>🟡 Gelişim Gerekli</t>
        </is>
      </c>
      <c r="N9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9" ht="15" customHeight="1" s="113">
      <c r="A99" s="131" t="inlineStr">
        <is>
          <t>P0125</t>
        </is>
      </c>
      <c r="B99" s="131" t="inlineStr">
        <is>
          <t>MEDİNE İRTE</t>
        </is>
      </c>
      <c r="C99" s="131" t="inlineStr">
        <is>
          <t>M017</t>
        </is>
      </c>
      <c r="D99" s="131" t="inlineStr">
        <is>
          <t>GAZİEMİR-3</t>
        </is>
      </c>
      <c r="E99" s="131" t="inlineStr">
        <is>
          <t>YÖNETİCİ YARDIMCISI</t>
        </is>
      </c>
      <c r="F99" s="131" t="n">
        <v>100</v>
      </c>
      <c r="G99" s="131" t="n">
        <v>60.9</v>
      </c>
      <c r="H99" s="131" t="n">
        <v>50.6</v>
      </c>
      <c r="I99" s="131" t="n">
        <v>-31.1</v>
      </c>
      <c r="J99" s="131" t="n">
        <v>58.7</v>
      </c>
      <c r="K99" s="131" t="n">
        <v>60</v>
      </c>
      <c r="L99" s="131" t="n">
        <v>68.40000000000001</v>
      </c>
      <c r="M99" s="131" t="inlineStr">
        <is>
          <t>🟡 Gelişim Gerekli</t>
        </is>
      </c>
      <c r="N9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0" ht="15" customHeight="1" s="113">
      <c r="A100" s="131" t="inlineStr">
        <is>
          <t>P0131</t>
        </is>
      </c>
      <c r="B100" s="131" t="inlineStr">
        <is>
          <t>TUĞBA AKYURT</t>
        </is>
      </c>
      <c r="C100" s="131" t="inlineStr">
        <is>
          <t>M017</t>
        </is>
      </c>
      <c r="D100" s="131" t="inlineStr">
        <is>
          <t>GAZİEMİR-3</t>
        </is>
      </c>
      <c r="E100" s="131" t="inlineStr">
        <is>
          <t>ŞARKÜTERİ</t>
        </is>
      </c>
      <c r="F100" s="131" t="n">
        <v>100</v>
      </c>
      <c r="G100" s="131" t="n">
        <v>60.9</v>
      </c>
      <c r="H100" s="131" t="n">
        <v>50.6</v>
      </c>
      <c r="I100" s="131" t="n">
        <v>-31.1</v>
      </c>
      <c r="J100" s="131" t="n">
        <v>58.7</v>
      </c>
      <c r="K100" s="131" t="n">
        <v>60</v>
      </c>
      <c r="L100" s="131" t="n">
        <v>68.40000000000001</v>
      </c>
      <c r="M100" s="131" t="inlineStr">
        <is>
          <t>🟡 Gelişim Gerekli</t>
        </is>
      </c>
      <c r="N10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1" ht="15" customHeight="1" s="113">
      <c r="A101" s="131" t="inlineStr">
        <is>
          <t>P0129</t>
        </is>
      </c>
      <c r="B101" s="131" t="inlineStr">
        <is>
          <t>TUNÇ İMAMOĞLU</t>
        </is>
      </c>
      <c r="C101" s="131" t="inlineStr">
        <is>
          <t>M017</t>
        </is>
      </c>
      <c r="D101" s="131" t="inlineStr">
        <is>
          <t>GAZİEMİR-3</t>
        </is>
      </c>
      <c r="E101" s="131" t="inlineStr">
        <is>
          <t>REYON GÖREVLİSİ</t>
        </is>
      </c>
      <c r="F101" s="131" t="n">
        <v>100</v>
      </c>
      <c r="G101" s="131" t="n">
        <v>60.9</v>
      </c>
      <c r="H101" s="131" t="n">
        <v>50.6</v>
      </c>
      <c r="I101" s="131" t="n">
        <v>-31.1</v>
      </c>
      <c r="J101" s="131" t="n">
        <v>58.7</v>
      </c>
      <c r="K101" s="131" t="n">
        <v>60</v>
      </c>
      <c r="L101" s="131" t="n">
        <v>68.40000000000001</v>
      </c>
      <c r="M101" s="131" t="inlineStr">
        <is>
          <t>🟡 Gelişim Gerekli</t>
        </is>
      </c>
      <c r="N10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2" ht="15" customHeight="1" s="113">
      <c r="A102" s="131" t="inlineStr">
        <is>
          <t>P0124</t>
        </is>
      </c>
      <c r="B102" s="131" t="inlineStr">
        <is>
          <t>ORÇUNDOĞANOĞULLARI</t>
        </is>
      </c>
      <c r="C102" s="131" t="inlineStr">
        <is>
          <t>M017</t>
        </is>
      </c>
      <c r="D102" s="131" t="inlineStr">
        <is>
          <t>GAZİEMİR-3</t>
        </is>
      </c>
      <c r="E102" s="131" t="inlineStr">
        <is>
          <t>YÖNETİCİ</t>
        </is>
      </c>
      <c r="F102" s="131" t="n">
        <v>100</v>
      </c>
      <c r="G102" s="131" t="n">
        <v>60.9</v>
      </c>
      <c r="H102" s="131" t="n">
        <v>50.6</v>
      </c>
      <c r="I102" s="131" t="n">
        <v>-31.1</v>
      </c>
      <c r="J102" s="131" t="n">
        <v>58.7</v>
      </c>
      <c r="K102" s="131" t="n">
        <v>60</v>
      </c>
      <c r="L102" s="131" t="n">
        <v>68.40000000000001</v>
      </c>
      <c r="M102" s="131" t="inlineStr">
        <is>
          <t>🟡 Gelişim Gerekli</t>
        </is>
      </c>
      <c r="N10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3" ht="15" customHeight="1" s="113">
      <c r="A103" s="131" t="inlineStr">
        <is>
          <t>P0126</t>
        </is>
      </c>
      <c r="B103" s="131" t="inlineStr">
        <is>
          <t>MERVE UZUN</t>
        </is>
      </c>
      <c r="C103" s="131" t="inlineStr">
        <is>
          <t>M017</t>
        </is>
      </c>
      <c r="D103" s="131" t="inlineStr">
        <is>
          <t>GAZİEMİR-3</t>
        </is>
      </c>
      <c r="E103" s="131" t="inlineStr">
        <is>
          <t>KASİYER</t>
        </is>
      </c>
      <c r="F103" s="131" t="n">
        <v>100</v>
      </c>
      <c r="G103" s="131" t="n">
        <v>60.9</v>
      </c>
      <c r="H103" s="131" t="n">
        <v>50.6</v>
      </c>
      <c r="I103" s="131" t="n">
        <v>-31.1</v>
      </c>
      <c r="J103" s="131" t="n">
        <v>58.7</v>
      </c>
      <c r="K103" s="131" t="n">
        <v>60</v>
      </c>
      <c r="L103" s="131" t="n">
        <v>68.40000000000001</v>
      </c>
      <c r="M103" s="131" t="inlineStr">
        <is>
          <t>🟡 Gelişim Gerekli</t>
        </is>
      </c>
      <c r="N10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4" ht="15" customHeight="1" s="113">
      <c r="A104" s="131" t="inlineStr">
        <is>
          <t>P0134</t>
        </is>
      </c>
      <c r="B104" s="131" t="inlineStr">
        <is>
          <t>YUSUF ZENGİN</t>
        </is>
      </c>
      <c r="C104" s="131" t="inlineStr">
        <is>
          <t>M017</t>
        </is>
      </c>
      <c r="D104" s="131" t="inlineStr">
        <is>
          <t>GAZİEMİR-3</t>
        </is>
      </c>
      <c r="E104" s="131" t="inlineStr">
        <is>
          <t>MANAV YARDIMCISI</t>
        </is>
      </c>
      <c r="F104" s="131" t="n">
        <v>100</v>
      </c>
      <c r="G104" s="131" t="n">
        <v>60.9</v>
      </c>
      <c r="H104" s="131" t="n">
        <v>50.6</v>
      </c>
      <c r="I104" s="131" t="n">
        <v>-31.1</v>
      </c>
      <c r="J104" s="131" t="n">
        <v>58.7</v>
      </c>
      <c r="K104" s="131" t="n">
        <v>60</v>
      </c>
      <c r="L104" s="131" t="n">
        <v>68.40000000000001</v>
      </c>
      <c r="M104" s="131" t="inlineStr">
        <is>
          <t>🟡 Gelişim Gerekli</t>
        </is>
      </c>
      <c r="N10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5" ht="15" customHeight="1" s="113">
      <c r="A105" s="131" t="inlineStr">
        <is>
          <t>P0133</t>
        </is>
      </c>
      <c r="B105" s="131" t="inlineStr">
        <is>
          <t>HASAN YILDIRIM</t>
        </is>
      </c>
      <c r="C105" s="131" t="inlineStr">
        <is>
          <t>M017</t>
        </is>
      </c>
      <c r="D105" s="131" t="inlineStr">
        <is>
          <t>GAZİEMİR-3</t>
        </is>
      </c>
      <c r="E105" s="131" t="inlineStr">
        <is>
          <t>MANAV</t>
        </is>
      </c>
      <c r="F105" s="131" t="n">
        <v>100</v>
      </c>
      <c r="G105" s="131" t="n">
        <v>60.9</v>
      </c>
      <c r="H105" s="131" t="n">
        <v>50.6</v>
      </c>
      <c r="I105" s="131" t="n">
        <v>-31.1</v>
      </c>
      <c r="J105" s="131" t="n">
        <v>58.7</v>
      </c>
      <c r="K105" s="131" t="n">
        <v>60</v>
      </c>
      <c r="L105" s="131" t="n">
        <v>68.40000000000001</v>
      </c>
      <c r="M105" s="131" t="inlineStr">
        <is>
          <t>🟡 Gelişim Gerekli</t>
        </is>
      </c>
      <c r="N10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6" ht="15" customHeight="1" s="113">
      <c r="A106" s="131" t="inlineStr">
        <is>
          <t>P0132</t>
        </is>
      </c>
      <c r="B106" s="131" t="inlineStr">
        <is>
          <t>TAYYAR ÇANKAYA</t>
        </is>
      </c>
      <c r="C106" s="131" t="inlineStr">
        <is>
          <t>M017</t>
        </is>
      </c>
      <c r="D106" s="131" t="inlineStr">
        <is>
          <t>GAZİEMİR-3</t>
        </is>
      </c>
      <c r="E106" s="131" t="inlineStr">
        <is>
          <t>KASAP</t>
        </is>
      </c>
      <c r="F106" s="131" t="n">
        <v>100</v>
      </c>
      <c r="G106" s="131" t="n">
        <v>60.9</v>
      </c>
      <c r="H106" s="131" t="n">
        <v>50.6</v>
      </c>
      <c r="I106" s="131" t="n">
        <v>-31.1</v>
      </c>
      <c r="J106" s="131" t="n">
        <v>58.7</v>
      </c>
      <c r="K106" s="131" t="n">
        <v>60</v>
      </c>
      <c r="L106" s="131" t="n">
        <v>68.40000000000001</v>
      </c>
      <c r="M106" s="131" t="inlineStr">
        <is>
          <t>🟡 Gelişim Gerekli</t>
        </is>
      </c>
      <c r="N10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7" ht="15" customHeight="1" s="113">
      <c r="A107" s="131" t="inlineStr">
        <is>
          <t>P0345</t>
        </is>
      </c>
      <c r="B107" s="131" t="inlineStr">
        <is>
          <t>RIDVAN TAŞDEMİR</t>
        </is>
      </c>
      <c r="C107" s="131" t="inlineStr">
        <is>
          <t>M022</t>
        </is>
      </c>
      <c r="D107" s="131" t="inlineStr">
        <is>
          <t>GEDİZ</t>
        </is>
      </c>
      <c r="E107" s="131" t="inlineStr">
        <is>
          <t>UZMAN YÖNETİCİ</t>
        </is>
      </c>
      <c r="F107" s="131" t="n">
        <v>52</v>
      </c>
      <c r="G107" s="131" t="n">
        <v>50.5</v>
      </c>
      <c r="H107" s="131" t="n">
        <v>76.40000000000001</v>
      </c>
      <c r="I107" s="131" t="n">
        <v>-25.9</v>
      </c>
      <c r="J107" s="131" t="n">
        <v>100</v>
      </c>
      <c r="K107" s="131" t="n">
        <v>71</v>
      </c>
      <c r="L107" s="131" t="n">
        <v>64.5</v>
      </c>
      <c r="M107" s="131" t="inlineStr">
        <is>
          <t>🟡 Gelişim Gerekli</t>
        </is>
      </c>
      <c r="N10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8" ht="15" customHeight="1" s="113">
      <c r="A108" s="131" t="inlineStr">
        <is>
          <t>P0344</t>
        </is>
      </c>
      <c r="B108" s="131" t="inlineStr">
        <is>
          <t>ELİF GÜNDEM</t>
        </is>
      </c>
      <c r="C108" s="131" t="inlineStr">
        <is>
          <t>M022</t>
        </is>
      </c>
      <c r="D108" s="131" t="inlineStr">
        <is>
          <t>GEDİZ</t>
        </is>
      </c>
      <c r="E108" s="131" t="inlineStr">
        <is>
          <t>YÖNETİCİ YARDIMCISI</t>
        </is>
      </c>
      <c r="F108" s="131" t="n">
        <v>52</v>
      </c>
      <c r="G108" s="131" t="n">
        <v>50.5</v>
      </c>
      <c r="H108" s="131" t="n">
        <v>76.40000000000001</v>
      </c>
      <c r="I108" s="131" t="n">
        <v>-25.9</v>
      </c>
      <c r="J108" s="131" t="n">
        <v>100</v>
      </c>
      <c r="K108" s="131" t="n">
        <v>71</v>
      </c>
      <c r="L108" s="131" t="n">
        <v>64.5</v>
      </c>
      <c r="M108" s="131" t="inlineStr">
        <is>
          <t>🟡 Gelişim Gerekli</t>
        </is>
      </c>
      <c r="N10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9" ht="15" customHeight="1" s="113">
      <c r="A109" s="131" t="inlineStr">
        <is>
          <t>P0175</t>
        </is>
      </c>
      <c r="B109" s="131" t="inlineStr">
        <is>
          <t>SÜMEYRA BOZYEL</t>
        </is>
      </c>
      <c r="C109" s="131" t="inlineStr">
        <is>
          <t>M021</t>
        </is>
      </c>
      <c r="D109" s="131" t="inlineStr">
        <is>
          <t>GAZİEMİR-7</t>
        </is>
      </c>
      <c r="E109" s="131" t="inlineStr">
        <is>
          <t>ŞARKÜTERİ YARDIMCISI</t>
        </is>
      </c>
      <c r="F109" s="131" t="n">
        <v>60</v>
      </c>
      <c r="G109" s="131" t="n">
        <v>82.2</v>
      </c>
      <c r="H109" s="131" t="n">
        <v>19.5</v>
      </c>
      <c r="I109" s="131" t="n">
        <v>-37.2</v>
      </c>
      <c r="J109" s="131" t="n">
        <v>72.59999999999999</v>
      </c>
      <c r="K109" s="131" t="n">
        <v>89</v>
      </c>
      <c r="L109" s="131" t="n">
        <v>64.5</v>
      </c>
      <c r="M109" s="131" t="inlineStr">
        <is>
          <t>🟡 Gelişim Gerekli</t>
        </is>
      </c>
      <c r="N10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0" ht="15" customHeight="1" s="113">
      <c r="A110" s="131" t="inlineStr">
        <is>
          <t>P0174</t>
        </is>
      </c>
      <c r="B110" s="131" t="inlineStr">
        <is>
          <t>JORABEK MUHUTDINOV</t>
        </is>
      </c>
      <c r="C110" s="131" t="inlineStr">
        <is>
          <t>M021</t>
        </is>
      </c>
      <c r="D110" s="131" t="inlineStr">
        <is>
          <t>GAZİEMİR-7</t>
        </is>
      </c>
      <c r="E110" s="131" t="inlineStr">
        <is>
          <t>REYON GÖREVLİSİ</t>
        </is>
      </c>
      <c r="F110" s="131" t="n">
        <v>60</v>
      </c>
      <c r="G110" s="131" t="n">
        <v>82.2</v>
      </c>
      <c r="H110" s="131" t="n">
        <v>19.5</v>
      </c>
      <c r="I110" s="131" t="n">
        <v>-37.2</v>
      </c>
      <c r="J110" s="131" t="n">
        <v>72.59999999999999</v>
      </c>
      <c r="K110" s="131" t="n">
        <v>89</v>
      </c>
      <c r="L110" s="131" t="n">
        <v>64.5</v>
      </c>
      <c r="M110" s="131" t="inlineStr">
        <is>
          <t>🟡 Gelişim Gerekli</t>
        </is>
      </c>
      <c r="N11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1" ht="15" customHeight="1" s="113">
      <c r="A111" s="131" t="inlineStr">
        <is>
          <t>P0351</t>
        </is>
      </c>
      <c r="B111" s="131" t="inlineStr">
        <is>
          <t>MÜZEYYEN BAKIR</t>
        </is>
      </c>
      <c r="C111" s="131" t="inlineStr">
        <is>
          <t>M022</t>
        </is>
      </c>
      <c r="D111" s="131" t="inlineStr">
        <is>
          <t>GEDİZ</t>
        </is>
      </c>
      <c r="E111" s="131" t="inlineStr">
        <is>
          <t>BAKLİYAT</t>
        </is>
      </c>
      <c r="F111" s="131" t="n">
        <v>52</v>
      </c>
      <c r="G111" s="131" t="n">
        <v>50.5</v>
      </c>
      <c r="H111" s="131" t="n">
        <v>76.40000000000001</v>
      </c>
      <c r="I111" s="131" t="n">
        <v>-25.9</v>
      </c>
      <c r="J111" s="131" t="n">
        <v>100</v>
      </c>
      <c r="K111" s="131" t="n">
        <v>71</v>
      </c>
      <c r="L111" s="131" t="n">
        <v>64.5</v>
      </c>
      <c r="M111" s="131" t="inlineStr">
        <is>
          <t>🟡 Gelişim Gerekli</t>
        </is>
      </c>
      <c r="N11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2" ht="15" customHeight="1" s="113">
      <c r="A112" s="131" t="inlineStr">
        <is>
          <t>P0349</t>
        </is>
      </c>
      <c r="B112" s="131" t="inlineStr">
        <is>
          <t>ALP DENİZ KAYA</t>
        </is>
      </c>
      <c r="C112" s="131" t="inlineStr">
        <is>
          <t>M022</t>
        </is>
      </c>
      <c r="D112" s="131" t="inlineStr">
        <is>
          <t>GEDİZ</t>
        </is>
      </c>
      <c r="E112" s="131" t="inlineStr">
        <is>
          <t>REYON GÖREVLİSİ</t>
        </is>
      </c>
      <c r="F112" s="131" t="n">
        <v>52</v>
      </c>
      <c r="G112" s="131" t="n">
        <v>50.5</v>
      </c>
      <c r="H112" s="131" t="n">
        <v>76.40000000000001</v>
      </c>
      <c r="I112" s="131" t="n">
        <v>-25.9</v>
      </c>
      <c r="J112" s="131" t="n">
        <v>100</v>
      </c>
      <c r="K112" s="131" t="n">
        <v>71</v>
      </c>
      <c r="L112" s="131" t="n">
        <v>64.5</v>
      </c>
      <c r="M112" s="131" t="inlineStr">
        <is>
          <t>🟡 Gelişim Gerekli</t>
        </is>
      </c>
      <c r="N11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3" ht="15" customHeight="1" s="113">
      <c r="A113" s="131" t="inlineStr">
        <is>
          <t>P0347</t>
        </is>
      </c>
      <c r="B113" s="131" t="inlineStr">
        <is>
          <t>LEYLA BARAN</t>
        </is>
      </c>
      <c r="C113" s="131" t="inlineStr">
        <is>
          <t>M022</t>
        </is>
      </c>
      <c r="D113" s="131" t="inlineStr">
        <is>
          <t>GEDİZ</t>
        </is>
      </c>
      <c r="E113" s="131" t="inlineStr">
        <is>
          <t>KASİYER</t>
        </is>
      </c>
      <c r="F113" s="131" t="n">
        <v>52</v>
      </c>
      <c r="G113" s="131" t="n">
        <v>50.5</v>
      </c>
      <c r="H113" s="131" t="n">
        <v>76.40000000000001</v>
      </c>
      <c r="I113" s="131" t="n">
        <v>-25.9</v>
      </c>
      <c r="J113" s="131" t="n">
        <v>100</v>
      </c>
      <c r="K113" s="131" t="n">
        <v>71</v>
      </c>
      <c r="L113" s="131" t="n">
        <v>64.5</v>
      </c>
      <c r="M113" s="131" t="inlineStr">
        <is>
          <t>🟡 Gelişim Gerekli</t>
        </is>
      </c>
      <c r="N11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4" ht="15" customHeight="1" s="113">
      <c r="A114" s="131" t="inlineStr">
        <is>
          <t>P0348</t>
        </is>
      </c>
      <c r="B114" s="131" t="inlineStr">
        <is>
          <t>ZEYNEP İBİŞ</t>
        </is>
      </c>
      <c r="C114" s="131" t="inlineStr">
        <is>
          <t>M022</t>
        </is>
      </c>
      <c r="D114" s="131" t="inlineStr">
        <is>
          <t>GEDİZ</t>
        </is>
      </c>
      <c r="E114" s="131" t="inlineStr">
        <is>
          <t>KASİYER</t>
        </is>
      </c>
      <c r="F114" s="131" t="n">
        <v>52</v>
      </c>
      <c r="G114" s="131" t="n">
        <v>50.5</v>
      </c>
      <c r="H114" s="131" t="n">
        <v>76.40000000000001</v>
      </c>
      <c r="I114" s="131" t="n">
        <v>-25.9</v>
      </c>
      <c r="J114" s="131" t="n">
        <v>100</v>
      </c>
      <c r="K114" s="131" t="n">
        <v>71</v>
      </c>
      <c r="L114" s="131" t="n">
        <v>64.5</v>
      </c>
      <c r="M114" s="131" t="inlineStr">
        <is>
          <t>🟡 Gelişim Gerekli</t>
        </is>
      </c>
      <c r="N11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5" ht="15" customHeight="1" s="113">
      <c r="A115" s="131" t="inlineStr">
        <is>
          <t>P0352</t>
        </is>
      </c>
      <c r="B115" s="131" t="inlineStr">
        <is>
          <t>ÖMER METE</t>
        </is>
      </c>
      <c r="C115" s="131" t="inlineStr">
        <is>
          <t>M022</t>
        </is>
      </c>
      <c r="D115" s="131" t="inlineStr">
        <is>
          <t>GEDİZ</t>
        </is>
      </c>
      <c r="E115" s="131" t="inlineStr">
        <is>
          <t>ŞARKÜTERİ</t>
        </is>
      </c>
      <c r="F115" s="131" t="n">
        <v>52</v>
      </c>
      <c r="G115" s="131" t="n">
        <v>50.5</v>
      </c>
      <c r="H115" s="131" t="n">
        <v>76.40000000000001</v>
      </c>
      <c r="I115" s="131" t="n">
        <v>-25.9</v>
      </c>
      <c r="J115" s="131" t="n">
        <v>100</v>
      </c>
      <c r="K115" s="131" t="n">
        <v>71</v>
      </c>
      <c r="L115" s="131" t="n">
        <v>64.5</v>
      </c>
      <c r="M115" s="131" t="inlineStr">
        <is>
          <t>🟡 Gelişim Gerekli</t>
        </is>
      </c>
      <c r="N11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6" ht="15" customHeight="1" s="113">
      <c r="A116" s="131" t="inlineStr">
        <is>
          <t>P0355</t>
        </is>
      </c>
      <c r="B116" s="131" t="inlineStr">
        <is>
          <t>İHSAN İNMEZ</t>
        </is>
      </c>
      <c r="C116" s="131" t="inlineStr">
        <is>
          <t>M022</t>
        </is>
      </c>
      <c r="D116" s="131" t="inlineStr">
        <is>
          <t>GEDİZ</t>
        </is>
      </c>
      <c r="E116" s="131" t="inlineStr">
        <is>
          <t>MANAV</t>
        </is>
      </c>
      <c r="F116" s="131" t="n">
        <v>52</v>
      </c>
      <c r="G116" s="131" t="n">
        <v>50.5</v>
      </c>
      <c r="H116" s="131" t="n">
        <v>76.40000000000001</v>
      </c>
      <c r="I116" s="131" t="n">
        <v>-25.9</v>
      </c>
      <c r="J116" s="131" t="n">
        <v>100</v>
      </c>
      <c r="K116" s="131" t="n">
        <v>71</v>
      </c>
      <c r="L116" s="131" t="n">
        <v>64.5</v>
      </c>
      <c r="M116" s="131" t="inlineStr">
        <is>
          <t>🟡 Gelişim Gerekli</t>
        </is>
      </c>
      <c r="N11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7" ht="15" customHeight="1" s="113">
      <c r="A117" s="131" t="inlineStr">
        <is>
          <t>P0343</t>
        </is>
      </c>
      <c r="B117" s="131" t="inlineStr">
        <is>
          <t>VOLKAN MERCAN</t>
        </is>
      </c>
      <c r="C117" s="131" t="inlineStr">
        <is>
          <t>M022</t>
        </is>
      </c>
      <c r="D117" s="131" t="inlineStr">
        <is>
          <t>GEDİZ</t>
        </is>
      </c>
      <c r="E117" s="131" t="inlineStr">
        <is>
          <t>YÖNETİCİ</t>
        </is>
      </c>
      <c r="F117" s="131" t="n">
        <v>52</v>
      </c>
      <c r="G117" s="131" t="n">
        <v>50.5</v>
      </c>
      <c r="H117" s="131" t="n">
        <v>76.40000000000001</v>
      </c>
      <c r="I117" s="131" t="n">
        <v>-25.9</v>
      </c>
      <c r="J117" s="131" t="n">
        <v>100</v>
      </c>
      <c r="K117" s="131" t="n">
        <v>71</v>
      </c>
      <c r="L117" s="131" t="n">
        <v>64.5</v>
      </c>
      <c r="M117" s="131" t="inlineStr">
        <is>
          <t>🟡 Gelişim Gerekli</t>
        </is>
      </c>
      <c r="N11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8" ht="15" customHeight="1" s="113">
      <c r="A118" s="131" t="inlineStr">
        <is>
          <t>P0176</t>
        </is>
      </c>
      <c r="B118" s="131" t="inlineStr">
        <is>
          <t>ÖZGE PUNAR</t>
        </is>
      </c>
      <c r="C118" s="131" t="inlineStr">
        <is>
          <t>M021</t>
        </is>
      </c>
      <c r="D118" s="131" t="inlineStr">
        <is>
          <t>GAZİEMİR-7</t>
        </is>
      </c>
      <c r="E118" s="131" t="inlineStr">
        <is>
          <t>ŞARKÜTERİ YARDIMCISI</t>
        </is>
      </c>
      <c r="F118" s="131" t="n">
        <v>60</v>
      </c>
      <c r="G118" s="131" t="n">
        <v>82.2</v>
      </c>
      <c r="H118" s="131" t="n">
        <v>19.5</v>
      </c>
      <c r="I118" s="131" t="n">
        <v>-37.2</v>
      </c>
      <c r="J118" s="131" t="n">
        <v>72.59999999999999</v>
      </c>
      <c r="K118" s="131" t="n">
        <v>89</v>
      </c>
      <c r="L118" s="131" t="n">
        <v>64.5</v>
      </c>
      <c r="M118" s="131" t="inlineStr">
        <is>
          <t>🟡 Gelişim Gerekli</t>
        </is>
      </c>
      <c r="N11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9" ht="15" customHeight="1" s="113">
      <c r="A119" s="131" t="inlineStr">
        <is>
          <t>P0353</t>
        </is>
      </c>
      <c r="B119" s="131" t="inlineStr">
        <is>
          <t>CEYLİN TATBAK</t>
        </is>
      </c>
      <c r="C119" s="131" t="inlineStr">
        <is>
          <t>M022</t>
        </is>
      </c>
      <c r="D119" s="131" t="inlineStr">
        <is>
          <t>GEDİZ</t>
        </is>
      </c>
      <c r="E119" s="131" t="inlineStr">
        <is>
          <t>ŞARKÜTERİ YARDIMCISI</t>
        </is>
      </c>
      <c r="F119" s="131" t="n">
        <v>52</v>
      </c>
      <c r="G119" s="131" t="n">
        <v>50.5</v>
      </c>
      <c r="H119" s="131" t="n">
        <v>76.40000000000001</v>
      </c>
      <c r="I119" s="131" t="n">
        <v>-25.9</v>
      </c>
      <c r="J119" s="131" t="n">
        <v>100</v>
      </c>
      <c r="K119" s="131" t="n">
        <v>71</v>
      </c>
      <c r="L119" s="131" t="n">
        <v>64.5</v>
      </c>
      <c r="M119" s="131" t="inlineStr">
        <is>
          <t>🟡 Gelişim Gerekli</t>
        </is>
      </c>
      <c r="N11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0" ht="15" customHeight="1" s="113">
      <c r="A120" s="131" t="inlineStr">
        <is>
          <t>P0173</t>
        </is>
      </c>
      <c r="B120" s="131" t="inlineStr">
        <is>
          <t>BERAT ALÇİN</t>
        </is>
      </c>
      <c r="C120" s="131" t="inlineStr">
        <is>
          <t>M021</t>
        </is>
      </c>
      <c r="D120" s="131" t="inlineStr">
        <is>
          <t>GAZİEMİR-7</t>
        </is>
      </c>
      <c r="E120" s="131" t="inlineStr">
        <is>
          <t>REYON GÖREVLİSİ</t>
        </is>
      </c>
      <c r="F120" s="131" t="n">
        <v>60</v>
      </c>
      <c r="G120" s="131" t="n">
        <v>82.2</v>
      </c>
      <c r="H120" s="131" t="n">
        <v>19.5</v>
      </c>
      <c r="I120" s="131" t="n">
        <v>-37.2</v>
      </c>
      <c r="J120" s="131" t="n">
        <v>72.59999999999999</v>
      </c>
      <c r="K120" s="131" t="n">
        <v>89</v>
      </c>
      <c r="L120" s="131" t="n">
        <v>64.5</v>
      </c>
      <c r="M120" s="131" t="inlineStr">
        <is>
          <t>🟡 Gelişim Gerekli</t>
        </is>
      </c>
      <c r="N12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1" ht="15" customHeight="1" s="113">
      <c r="A121" s="131" t="inlineStr">
        <is>
          <t>P0346</t>
        </is>
      </c>
      <c r="B121" s="131" t="inlineStr">
        <is>
          <t>DİLAN SALAR</t>
        </is>
      </c>
      <c r="C121" s="131" t="inlineStr">
        <is>
          <t>M022</t>
        </is>
      </c>
      <c r="D121" s="131" t="inlineStr">
        <is>
          <t>GEDİZ</t>
        </is>
      </c>
      <c r="E121" s="131" t="inlineStr">
        <is>
          <t>KASİYER</t>
        </is>
      </c>
      <c r="F121" s="131" t="n">
        <v>52</v>
      </c>
      <c r="G121" s="131" t="n">
        <v>50.5</v>
      </c>
      <c r="H121" s="131" t="n">
        <v>76.40000000000001</v>
      </c>
      <c r="I121" s="131" t="n">
        <v>-25.9</v>
      </c>
      <c r="J121" s="131" t="n">
        <v>100</v>
      </c>
      <c r="K121" s="131" t="n">
        <v>71</v>
      </c>
      <c r="L121" s="131" t="n">
        <v>64.5</v>
      </c>
      <c r="M121" s="131" t="inlineStr">
        <is>
          <t>🟡 Gelişim Gerekli</t>
        </is>
      </c>
      <c r="N12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2" ht="15" customHeight="1" s="113">
      <c r="A122" s="131" t="inlineStr">
        <is>
          <t>P0360</t>
        </is>
      </c>
      <c r="B122" s="131" t="inlineStr">
        <is>
          <t>ABDULLAH ÇALIŞ</t>
        </is>
      </c>
      <c r="C122" s="131" t="inlineStr">
        <is>
          <t>M022</t>
        </is>
      </c>
      <c r="D122" s="131" t="inlineStr">
        <is>
          <t>GEDİZ</t>
        </is>
      </c>
      <c r="E122" s="131" t="inlineStr">
        <is>
          <t>REYON GÖREVLİSİ</t>
        </is>
      </c>
      <c r="F122" s="131" t="n">
        <v>52</v>
      </c>
      <c r="G122" s="131" t="n">
        <v>50.5</v>
      </c>
      <c r="H122" s="131" t="n">
        <v>76.40000000000001</v>
      </c>
      <c r="I122" s="131" t="n">
        <v>-25.9</v>
      </c>
      <c r="J122" s="131" t="n">
        <v>100</v>
      </c>
      <c r="K122" s="131" t="n">
        <v>71</v>
      </c>
      <c r="L122" s="131" t="n">
        <v>64.5</v>
      </c>
      <c r="M122" s="131" t="inlineStr">
        <is>
          <t>🟡 Gelişim Gerekli</t>
        </is>
      </c>
      <c r="N12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3" ht="15" customHeight="1" s="113">
      <c r="A123" s="131" t="inlineStr">
        <is>
          <t>P0350</t>
        </is>
      </c>
      <c r="B123" s="131" t="inlineStr">
        <is>
          <t>ILYAS  SAPAROV</t>
        </is>
      </c>
      <c r="C123" s="131" t="inlineStr">
        <is>
          <t>M022</t>
        </is>
      </c>
      <c r="D123" s="131" t="inlineStr">
        <is>
          <t>GEDİZ</t>
        </is>
      </c>
      <c r="E123" s="131" t="inlineStr">
        <is>
          <t>REYON GÖREVLİSİ</t>
        </is>
      </c>
      <c r="F123" s="131" t="n">
        <v>52</v>
      </c>
      <c r="G123" s="131" t="n">
        <v>50.5</v>
      </c>
      <c r="H123" s="131" t="n">
        <v>76.40000000000001</v>
      </c>
      <c r="I123" s="131" t="n">
        <v>-25.9</v>
      </c>
      <c r="J123" s="131" t="n">
        <v>100</v>
      </c>
      <c r="K123" s="131" t="n">
        <v>71</v>
      </c>
      <c r="L123" s="131" t="n">
        <v>64.5</v>
      </c>
      <c r="M123" s="131" t="inlineStr">
        <is>
          <t>🟡 Gelişim Gerekli</t>
        </is>
      </c>
      <c r="N12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4" ht="15" customHeight="1" s="113">
      <c r="A124" s="131" t="inlineStr">
        <is>
          <t>P0342</t>
        </is>
      </c>
      <c r="B124" s="131" t="inlineStr">
        <is>
          <t>MUHAMMET KARAMAN</t>
        </is>
      </c>
      <c r="C124" s="131" t="inlineStr">
        <is>
          <t>M022</t>
        </is>
      </c>
      <c r="D124" s="131" t="inlineStr">
        <is>
          <t>GEDİZ</t>
        </is>
      </c>
      <c r="E124" s="131" t="inlineStr">
        <is>
          <t>ELİT YÖNETİCİ</t>
        </is>
      </c>
      <c r="F124" s="131" t="n">
        <v>52</v>
      </c>
      <c r="G124" s="131" t="n">
        <v>50.5</v>
      </c>
      <c r="H124" s="131" t="n">
        <v>76.40000000000001</v>
      </c>
      <c r="I124" s="131" t="n">
        <v>-25.9</v>
      </c>
      <c r="J124" s="131" t="n">
        <v>100</v>
      </c>
      <c r="K124" s="131" t="n">
        <v>71</v>
      </c>
      <c r="L124" s="131" t="n">
        <v>64.5</v>
      </c>
      <c r="M124" s="131" t="inlineStr">
        <is>
          <t>🟡 Gelişim Gerekli</t>
        </is>
      </c>
      <c r="N12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5" ht="15" customHeight="1" s="113">
      <c r="A125" s="131" t="inlineStr">
        <is>
          <t>P0359</t>
        </is>
      </c>
      <c r="B125" s="131" t="inlineStr">
        <is>
          <t>HOSHGELDI HOJASHOV</t>
        </is>
      </c>
      <c r="C125" s="131" t="inlineStr">
        <is>
          <t>M022</t>
        </is>
      </c>
      <c r="D125" s="131" t="inlineStr">
        <is>
          <t>GEDİZ</t>
        </is>
      </c>
      <c r="E125" s="131" t="inlineStr">
        <is>
          <t>REYON GÖREVLİSİ</t>
        </is>
      </c>
      <c r="F125" s="131" t="n">
        <v>52</v>
      </c>
      <c r="G125" s="131" t="n">
        <v>50.5</v>
      </c>
      <c r="H125" s="131" t="n">
        <v>76.40000000000001</v>
      </c>
      <c r="I125" s="131" t="n">
        <v>-25.9</v>
      </c>
      <c r="J125" s="131" t="n">
        <v>100</v>
      </c>
      <c r="K125" s="131" t="n">
        <v>71</v>
      </c>
      <c r="L125" s="131" t="n">
        <v>64.5</v>
      </c>
      <c r="M125" s="131" t="inlineStr">
        <is>
          <t>🟡 Gelişim Gerekli</t>
        </is>
      </c>
      <c r="N12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6" ht="15" customHeight="1" s="113">
      <c r="A126" s="131" t="inlineStr">
        <is>
          <t>P0358</t>
        </is>
      </c>
      <c r="B126" s="131" t="inlineStr">
        <is>
          <t>SONGÜL UYGUN</t>
        </is>
      </c>
      <c r="C126" s="131" t="inlineStr">
        <is>
          <t>M022</t>
        </is>
      </c>
      <c r="D126" s="131" t="inlineStr">
        <is>
          <t>GEDİZ</t>
        </is>
      </c>
      <c r="E126" s="131" t="inlineStr">
        <is>
          <t>ONLİNE TOPLAYICI</t>
        </is>
      </c>
      <c r="F126" s="131" t="n">
        <v>52</v>
      </c>
      <c r="G126" s="131" t="n">
        <v>50.5</v>
      </c>
      <c r="H126" s="131" t="n">
        <v>76.40000000000001</v>
      </c>
      <c r="I126" s="131" t="n">
        <v>-25.9</v>
      </c>
      <c r="J126" s="131" t="n">
        <v>100</v>
      </c>
      <c r="K126" s="131" t="n">
        <v>71</v>
      </c>
      <c r="L126" s="131" t="n">
        <v>64.5</v>
      </c>
      <c r="M126" s="131" t="inlineStr">
        <is>
          <t>🟡 Gelişim Gerekli</t>
        </is>
      </c>
      <c r="N12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7" ht="15" customHeight="1" s="113">
      <c r="A127" s="131" t="inlineStr">
        <is>
          <t>P0169</t>
        </is>
      </c>
      <c r="B127" s="131" t="inlineStr">
        <is>
          <t>EMİNE NARİN</t>
        </is>
      </c>
      <c r="C127" s="131" t="inlineStr">
        <is>
          <t>M021</t>
        </is>
      </c>
      <c r="D127" s="131" t="inlineStr">
        <is>
          <t>GAZİEMİR-7</t>
        </is>
      </c>
      <c r="E127" s="131" t="inlineStr">
        <is>
          <t>YÖNETİCİ YARDIMCISI</t>
        </is>
      </c>
      <c r="F127" s="131" t="n">
        <v>60</v>
      </c>
      <c r="G127" s="131" t="n">
        <v>82.2</v>
      </c>
      <c r="H127" s="131" t="n">
        <v>19.5</v>
      </c>
      <c r="I127" s="131" t="n">
        <v>-37.2</v>
      </c>
      <c r="J127" s="131" t="n">
        <v>72.59999999999999</v>
      </c>
      <c r="K127" s="131" t="n">
        <v>89</v>
      </c>
      <c r="L127" s="131" t="n">
        <v>64.5</v>
      </c>
      <c r="M127" s="131" t="inlineStr">
        <is>
          <t>🟡 Gelişim Gerekli</t>
        </is>
      </c>
      <c r="N12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8" ht="15" customHeight="1" s="113">
      <c r="A128" s="131" t="inlineStr">
        <is>
          <t>P0170</t>
        </is>
      </c>
      <c r="B128" s="131" t="inlineStr">
        <is>
          <t>FİGEN SAVAŞ</t>
        </is>
      </c>
      <c r="C128" s="131" t="inlineStr">
        <is>
          <t>M021</t>
        </is>
      </c>
      <c r="D128" s="131" t="inlineStr">
        <is>
          <t>GAZİEMİR-7</t>
        </is>
      </c>
      <c r="E128" s="131" t="inlineStr">
        <is>
          <t>YÖNETİCİ YARDIMCISI</t>
        </is>
      </c>
      <c r="F128" s="131" t="n">
        <v>60</v>
      </c>
      <c r="G128" s="131" t="n">
        <v>82.2</v>
      </c>
      <c r="H128" s="131" t="n">
        <v>19.5</v>
      </c>
      <c r="I128" s="131" t="n">
        <v>-37.2</v>
      </c>
      <c r="J128" s="131" t="n">
        <v>72.59999999999999</v>
      </c>
      <c r="K128" s="131" t="n">
        <v>89</v>
      </c>
      <c r="L128" s="131" t="n">
        <v>64.5</v>
      </c>
      <c r="M128" s="131" t="inlineStr">
        <is>
          <t>🟡 Gelişim Gerekli</t>
        </is>
      </c>
      <c r="N12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9" ht="15" customHeight="1" s="113">
      <c r="A129" s="131" t="inlineStr">
        <is>
          <t>P0171</t>
        </is>
      </c>
      <c r="B129" s="131" t="inlineStr">
        <is>
          <t>ZEYNEP SÜMMEYYE CANDEMİR</t>
        </is>
      </c>
      <c r="C129" s="131" t="inlineStr">
        <is>
          <t>M021</t>
        </is>
      </c>
      <c r="D129" s="131" t="inlineStr">
        <is>
          <t>GAZİEMİR-7</t>
        </is>
      </c>
      <c r="E129" s="131" t="inlineStr">
        <is>
          <t>KASİYER</t>
        </is>
      </c>
      <c r="F129" s="131" t="n">
        <v>60</v>
      </c>
      <c r="G129" s="131" t="n">
        <v>82.2</v>
      </c>
      <c r="H129" s="131" t="n">
        <v>19.5</v>
      </c>
      <c r="I129" s="131" t="n">
        <v>-37.2</v>
      </c>
      <c r="J129" s="131" t="n">
        <v>72.59999999999999</v>
      </c>
      <c r="K129" s="131" t="n">
        <v>89</v>
      </c>
      <c r="L129" s="131" t="n">
        <v>64.5</v>
      </c>
      <c r="M129" s="131" t="inlineStr">
        <is>
          <t>🟡 Gelişim Gerekli</t>
        </is>
      </c>
      <c r="N12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0" ht="15" customHeight="1" s="113">
      <c r="A130" s="131" t="inlineStr">
        <is>
          <t>P0172</t>
        </is>
      </c>
      <c r="B130" s="131" t="inlineStr">
        <is>
          <t>EYSEL AKSOY</t>
        </is>
      </c>
      <c r="C130" s="131" t="inlineStr">
        <is>
          <t>M021</t>
        </is>
      </c>
      <c r="D130" s="131" t="inlineStr">
        <is>
          <t>GAZİEMİR-7</t>
        </is>
      </c>
      <c r="E130" s="131" t="inlineStr">
        <is>
          <t>KASİYER</t>
        </is>
      </c>
      <c r="F130" s="131" t="n">
        <v>60</v>
      </c>
      <c r="G130" s="131" t="n">
        <v>82.2</v>
      </c>
      <c r="H130" s="131" t="n">
        <v>19.5</v>
      </c>
      <c r="I130" s="131" t="n">
        <v>-37.2</v>
      </c>
      <c r="J130" s="131" t="n">
        <v>72.59999999999999</v>
      </c>
      <c r="K130" s="131" t="n">
        <v>89</v>
      </c>
      <c r="L130" s="131" t="n">
        <v>64.5</v>
      </c>
      <c r="M130" s="131" t="inlineStr">
        <is>
          <t>🟡 Gelişim Gerekli</t>
        </is>
      </c>
      <c r="N13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1" ht="15" customHeight="1" s="113">
      <c r="A131" s="131" t="inlineStr">
        <is>
          <t>P0354</t>
        </is>
      </c>
      <c r="B131" s="131" t="inlineStr">
        <is>
          <t>NECDET ÖZBALADUR</t>
        </is>
      </c>
      <c r="C131" s="131" t="inlineStr">
        <is>
          <t>M022</t>
        </is>
      </c>
      <c r="D131" s="131" t="inlineStr">
        <is>
          <t>GEDİZ</t>
        </is>
      </c>
      <c r="E131" s="131" t="inlineStr">
        <is>
          <t>UZMAN KASAP</t>
        </is>
      </c>
      <c r="F131" s="131" t="n">
        <v>52</v>
      </c>
      <c r="G131" s="131" t="n">
        <v>50.5</v>
      </c>
      <c r="H131" s="131" t="n">
        <v>76.40000000000001</v>
      </c>
      <c r="I131" s="131" t="n">
        <v>-25.9</v>
      </c>
      <c r="J131" s="131" t="n">
        <v>100</v>
      </c>
      <c r="K131" s="131" t="n">
        <v>71</v>
      </c>
      <c r="L131" s="131" t="n">
        <v>64.5</v>
      </c>
      <c r="M131" s="131" t="inlineStr">
        <is>
          <t>🟡 Gelişim Gerekli</t>
        </is>
      </c>
      <c r="N13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2" ht="15" customHeight="1" s="113">
      <c r="A132" s="131" t="inlineStr">
        <is>
          <t>P0357</t>
        </is>
      </c>
      <c r="B132" s="131" t="inlineStr">
        <is>
          <t>VEYSİ SEVİNÇ</t>
        </is>
      </c>
      <c r="C132" s="131" t="inlineStr">
        <is>
          <t>M022</t>
        </is>
      </c>
      <c r="D132" s="131" t="inlineStr">
        <is>
          <t>GEDİZ</t>
        </is>
      </c>
      <c r="E132" s="131" t="inlineStr">
        <is>
          <t>ONLİNE ŞOFÖR</t>
        </is>
      </c>
      <c r="F132" s="131" t="n">
        <v>52</v>
      </c>
      <c r="G132" s="131" t="n">
        <v>50.5</v>
      </c>
      <c r="H132" s="131" t="n">
        <v>76.40000000000001</v>
      </c>
      <c r="I132" s="131" t="n">
        <v>-25.9</v>
      </c>
      <c r="J132" s="131" t="n">
        <v>100</v>
      </c>
      <c r="K132" s="131" t="n">
        <v>71</v>
      </c>
      <c r="L132" s="131" t="n">
        <v>64.5</v>
      </c>
      <c r="M132" s="131" t="inlineStr">
        <is>
          <t>🟡 Gelişim Gerekli</t>
        </is>
      </c>
      <c r="N13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3" ht="15" customHeight="1" s="113">
      <c r="A133" s="131" t="inlineStr">
        <is>
          <t>P0356</t>
        </is>
      </c>
      <c r="B133" s="131" t="inlineStr">
        <is>
          <t>KUTBİDDİN ALTUN</t>
        </is>
      </c>
      <c r="C133" s="131" t="inlineStr">
        <is>
          <t>M022</t>
        </is>
      </c>
      <c r="D133" s="131" t="inlineStr">
        <is>
          <t>GEDİZ</t>
        </is>
      </c>
      <c r="E133" s="131" t="inlineStr">
        <is>
          <t>UZMAN MANAV</t>
        </is>
      </c>
      <c r="F133" s="131" t="n">
        <v>52</v>
      </c>
      <c r="G133" s="131" t="n">
        <v>50.5</v>
      </c>
      <c r="H133" s="131" t="n">
        <v>76.40000000000001</v>
      </c>
      <c r="I133" s="131" t="n">
        <v>-25.9</v>
      </c>
      <c r="J133" s="131" t="n">
        <v>100</v>
      </c>
      <c r="K133" s="131" t="n">
        <v>71</v>
      </c>
      <c r="L133" s="131" t="n">
        <v>64.5</v>
      </c>
      <c r="M133" s="131" t="inlineStr">
        <is>
          <t>🟡 Gelişim Gerekli</t>
        </is>
      </c>
      <c r="N13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4" ht="15" customHeight="1" s="113">
      <c r="A134" s="131" t="inlineStr">
        <is>
          <t>P0491</t>
        </is>
      </c>
      <c r="B134" s="131" t="inlineStr">
        <is>
          <t>MURAT AKSOY</t>
        </is>
      </c>
      <c r="C134" s="131" t="inlineStr">
        <is>
          <t>M001</t>
        </is>
      </c>
      <c r="D134" s="131" t="inlineStr">
        <is>
          <t>AKEVLER</t>
        </is>
      </c>
      <c r="E134" s="131" t="inlineStr">
        <is>
          <t>REYON GÖREVLİSİ</t>
        </is>
      </c>
      <c r="F134" s="131" t="n">
        <v>100</v>
      </c>
      <c r="G134" s="131" t="n">
        <v>44.4</v>
      </c>
      <c r="H134" s="131" t="n">
        <v>48.2</v>
      </c>
      <c r="I134" s="131" t="n">
        <v>-31.5</v>
      </c>
      <c r="J134" s="131" t="n">
        <v>33</v>
      </c>
      <c r="K134" s="131" t="n">
        <v>85</v>
      </c>
      <c r="L134" s="131" t="n">
        <v>62.7</v>
      </c>
      <c r="M134" s="131" t="inlineStr">
        <is>
          <t>🟡 Gelişim Gerekli</t>
        </is>
      </c>
      <c r="N13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5" ht="15" customHeight="1" s="113">
      <c r="A135" s="131" t="inlineStr">
        <is>
          <t>P0498</t>
        </is>
      </c>
      <c r="B135" s="131" t="inlineStr">
        <is>
          <t>MEHTAP KOŞAR</t>
        </is>
      </c>
      <c r="C135" s="131" t="inlineStr">
        <is>
          <t>M001</t>
        </is>
      </c>
      <c r="D135" s="131" t="inlineStr">
        <is>
          <t>AKEVLER</t>
        </is>
      </c>
      <c r="E135" s="131" t="inlineStr">
        <is>
          <t>ONLİNE TOPLAYICI</t>
        </is>
      </c>
      <c r="F135" s="131" t="n">
        <v>100</v>
      </c>
      <c r="G135" s="131" t="n">
        <v>44.4</v>
      </c>
      <c r="H135" s="131" t="n">
        <v>48.2</v>
      </c>
      <c r="I135" s="131" t="n">
        <v>-31.5</v>
      </c>
      <c r="J135" s="131" t="n">
        <v>33</v>
      </c>
      <c r="K135" s="131" t="n">
        <v>85</v>
      </c>
      <c r="L135" s="131" t="n">
        <v>62.7</v>
      </c>
      <c r="M135" s="131" t="inlineStr">
        <is>
          <t>🟡 Gelişim Gerekli</t>
        </is>
      </c>
      <c r="N13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6" ht="15" customHeight="1" s="113">
      <c r="A136" s="131" t="inlineStr">
        <is>
          <t>P0489</t>
        </is>
      </c>
      <c r="B136" s="131" t="inlineStr">
        <is>
          <t>EBRU TUNCER</t>
        </is>
      </c>
      <c r="C136" s="131" t="inlineStr">
        <is>
          <t>M001</t>
        </is>
      </c>
      <c r="D136" s="131" t="inlineStr">
        <is>
          <t>AKEVLER</t>
        </is>
      </c>
      <c r="E136" s="131" t="inlineStr">
        <is>
          <t>KASİYER</t>
        </is>
      </c>
      <c r="F136" s="131" t="n">
        <v>100</v>
      </c>
      <c r="G136" s="131" t="n">
        <v>44.4</v>
      </c>
      <c r="H136" s="131" t="n">
        <v>48.2</v>
      </c>
      <c r="I136" s="131" t="n">
        <v>-31.5</v>
      </c>
      <c r="J136" s="131" t="n">
        <v>33</v>
      </c>
      <c r="K136" s="131" t="n">
        <v>85</v>
      </c>
      <c r="L136" s="131" t="n">
        <v>62.7</v>
      </c>
      <c r="M136" s="131" t="inlineStr">
        <is>
          <t>🟡 Gelişim Gerekli</t>
        </is>
      </c>
      <c r="N13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7" ht="15" customHeight="1" s="113">
      <c r="A137" s="131" t="inlineStr">
        <is>
          <t>P0495</t>
        </is>
      </c>
      <c r="B137" s="131" t="inlineStr">
        <is>
          <t>CUMHUR ÖZBAY</t>
        </is>
      </c>
      <c r="C137" s="131" t="inlineStr">
        <is>
          <t>M001</t>
        </is>
      </c>
      <c r="D137" s="131" t="inlineStr">
        <is>
          <t>AKEVLER</t>
        </is>
      </c>
      <c r="E137" s="131" t="inlineStr">
        <is>
          <t>UZMAN KASAP</t>
        </is>
      </c>
      <c r="F137" s="131" t="n">
        <v>100</v>
      </c>
      <c r="G137" s="131" t="n">
        <v>44.4</v>
      </c>
      <c r="H137" s="131" t="n">
        <v>48.2</v>
      </c>
      <c r="I137" s="131" t="n">
        <v>-31.5</v>
      </c>
      <c r="J137" s="131" t="n">
        <v>33</v>
      </c>
      <c r="K137" s="131" t="n">
        <v>85</v>
      </c>
      <c r="L137" s="131" t="n">
        <v>62.7</v>
      </c>
      <c r="M137" s="131" t="inlineStr">
        <is>
          <t>🟡 Gelişim Gerekli</t>
        </is>
      </c>
      <c r="N13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8" ht="15" customHeight="1" s="113">
      <c r="A138" s="131" t="inlineStr">
        <is>
          <t>P0497</t>
        </is>
      </c>
      <c r="B138" s="131" t="inlineStr">
        <is>
          <t>SADULLAH ÇOBAN</t>
        </is>
      </c>
      <c r="C138" s="131" t="inlineStr">
        <is>
          <t>M001</t>
        </is>
      </c>
      <c r="D138" s="131" t="inlineStr">
        <is>
          <t>AKEVLER</t>
        </is>
      </c>
      <c r="E138" s="131" t="inlineStr">
        <is>
          <t>MANAV YARDIMCISI</t>
        </is>
      </c>
      <c r="F138" s="131" t="n">
        <v>100</v>
      </c>
      <c r="G138" s="131" t="n">
        <v>44.4</v>
      </c>
      <c r="H138" s="131" t="n">
        <v>48.2</v>
      </c>
      <c r="I138" s="131" t="n">
        <v>-31.5</v>
      </c>
      <c r="J138" s="131" t="n">
        <v>33</v>
      </c>
      <c r="K138" s="131" t="n">
        <v>85</v>
      </c>
      <c r="L138" s="131" t="n">
        <v>62.7</v>
      </c>
      <c r="M138" s="131" t="inlineStr">
        <is>
          <t>🟡 Gelişim Gerekli</t>
        </is>
      </c>
      <c r="N13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9" ht="15" customHeight="1" s="113">
      <c r="A139" s="131" t="inlineStr">
        <is>
          <t>P0493</t>
        </is>
      </c>
      <c r="B139" s="131" t="inlineStr">
        <is>
          <t>DİCLE ÖZCAN</t>
        </is>
      </c>
      <c r="C139" s="131" t="inlineStr">
        <is>
          <t>M001</t>
        </is>
      </c>
      <c r="D139" s="131" t="inlineStr">
        <is>
          <t>AKEVLER</t>
        </is>
      </c>
      <c r="E139" s="131" t="inlineStr">
        <is>
          <t>BAKLİYAT</t>
        </is>
      </c>
      <c r="F139" s="131" t="n">
        <v>100</v>
      </c>
      <c r="G139" s="131" t="n">
        <v>44.4</v>
      </c>
      <c r="H139" s="131" t="n">
        <v>48.2</v>
      </c>
      <c r="I139" s="131" t="n">
        <v>-31.5</v>
      </c>
      <c r="J139" s="131" t="n">
        <v>33</v>
      </c>
      <c r="K139" s="131" t="n">
        <v>85</v>
      </c>
      <c r="L139" s="131" t="n">
        <v>62.7</v>
      </c>
      <c r="M139" s="131" t="inlineStr">
        <is>
          <t>🟡 Gelişim Gerekli</t>
        </is>
      </c>
      <c r="N13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0" ht="15" customHeight="1" s="113">
      <c r="A140" s="131" t="inlineStr">
        <is>
          <t>P0494</t>
        </is>
      </c>
      <c r="B140" s="131" t="inlineStr">
        <is>
          <t>ESME TAŞ</t>
        </is>
      </c>
      <c r="C140" s="131" t="inlineStr">
        <is>
          <t>M001</t>
        </is>
      </c>
      <c r="D140" s="131" t="inlineStr">
        <is>
          <t>AKEVLER</t>
        </is>
      </c>
      <c r="E140" s="131" t="inlineStr">
        <is>
          <t>ŞARKÜTERİ</t>
        </is>
      </c>
      <c r="F140" s="131" t="n">
        <v>100</v>
      </c>
      <c r="G140" s="131" t="n">
        <v>44.4</v>
      </c>
      <c r="H140" s="131" t="n">
        <v>48.2</v>
      </c>
      <c r="I140" s="131" t="n">
        <v>-31.5</v>
      </c>
      <c r="J140" s="131" t="n">
        <v>33</v>
      </c>
      <c r="K140" s="131" t="n">
        <v>85</v>
      </c>
      <c r="L140" s="131" t="n">
        <v>62.7</v>
      </c>
      <c r="M140" s="131" t="inlineStr">
        <is>
          <t>🟡 Gelişim Gerekli</t>
        </is>
      </c>
      <c r="N14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1" ht="15" customHeight="1" s="113">
      <c r="A141" s="131" t="inlineStr">
        <is>
          <t>P0496</t>
        </is>
      </c>
      <c r="B141" s="131" t="inlineStr">
        <is>
          <t>MEHMET SELÇUK</t>
        </is>
      </c>
      <c r="C141" s="131" t="inlineStr">
        <is>
          <t>M001</t>
        </is>
      </c>
      <c r="D141" s="131" t="inlineStr">
        <is>
          <t>AKEVLER</t>
        </is>
      </c>
      <c r="E141" s="131" t="inlineStr">
        <is>
          <t>MANAV YARDIMCISI</t>
        </is>
      </c>
      <c r="F141" s="131" t="n">
        <v>100</v>
      </c>
      <c r="G141" s="131" t="n">
        <v>44.4</v>
      </c>
      <c r="H141" s="131" t="n">
        <v>48.2</v>
      </c>
      <c r="I141" s="131" t="n">
        <v>-31.5</v>
      </c>
      <c r="J141" s="131" t="n">
        <v>33</v>
      </c>
      <c r="K141" s="131" t="n">
        <v>85</v>
      </c>
      <c r="L141" s="131" t="n">
        <v>62.7</v>
      </c>
      <c r="M141" s="131" t="inlineStr">
        <is>
          <t>🟡 Gelişim Gerekli</t>
        </is>
      </c>
      <c r="N14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2" ht="15" customHeight="1" s="113">
      <c r="A142" s="131" t="inlineStr">
        <is>
          <t>P0492</t>
        </is>
      </c>
      <c r="B142" s="131" t="inlineStr">
        <is>
          <t>ALİ İMRAN BAĞLAMIŞ</t>
        </is>
      </c>
      <c r="C142" s="131" t="inlineStr">
        <is>
          <t>M001</t>
        </is>
      </c>
      <c r="D142" s="131" t="inlineStr">
        <is>
          <t>AKEVLER</t>
        </is>
      </c>
      <c r="E142" s="131" t="inlineStr">
        <is>
          <t>REYON GÖREVLİSİ</t>
        </is>
      </c>
      <c r="F142" s="131" t="n">
        <v>100</v>
      </c>
      <c r="G142" s="131" t="n">
        <v>44.4</v>
      </c>
      <c r="H142" s="131" t="n">
        <v>48.2</v>
      </c>
      <c r="I142" s="131" t="n">
        <v>-31.5</v>
      </c>
      <c r="J142" s="131" t="n">
        <v>33</v>
      </c>
      <c r="K142" s="131" t="n">
        <v>85</v>
      </c>
      <c r="L142" s="131" t="n">
        <v>62.7</v>
      </c>
      <c r="M142" s="131" t="inlineStr">
        <is>
          <t>🟡 Gelişim Gerekli</t>
        </is>
      </c>
      <c r="N14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3" ht="15" customHeight="1" s="113">
      <c r="A143" s="131" t="inlineStr">
        <is>
          <t>P0486</t>
        </is>
      </c>
      <c r="B143" s="131" t="inlineStr">
        <is>
          <t>REMZİ BEYTAŞ</t>
        </is>
      </c>
      <c r="C143" s="131" t="inlineStr">
        <is>
          <t>M001</t>
        </is>
      </c>
      <c r="D143" s="131" t="inlineStr">
        <is>
          <t>AKEVLER</t>
        </is>
      </c>
      <c r="E143" s="131" t="inlineStr">
        <is>
          <t>YÖNETİCİ YARDIMCISI</t>
        </is>
      </c>
      <c r="F143" s="131" t="n">
        <v>100</v>
      </c>
      <c r="G143" s="131" t="n">
        <v>44.4</v>
      </c>
      <c r="H143" s="131" t="n">
        <v>48.2</v>
      </c>
      <c r="I143" s="131" t="n">
        <v>-31.5</v>
      </c>
      <c r="J143" s="131" t="n">
        <v>33</v>
      </c>
      <c r="K143" s="131" t="n">
        <v>85</v>
      </c>
      <c r="L143" s="131" t="n">
        <v>62.7</v>
      </c>
      <c r="M143" s="131" t="inlineStr">
        <is>
          <t>🟡 Gelişim Gerekli</t>
        </is>
      </c>
      <c r="N14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4" ht="15" customHeight="1" s="113">
      <c r="A144" s="131" t="inlineStr">
        <is>
          <t>P0485</t>
        </is>
      </c>
      <c r="B144" s="131" t="inlineStr">
        <is>
          <t>HASAN KILIÇTAŞ</t>
        </is>
      </c>
      <c r="C144" s="131" t="inlineStr">
        <is>
          <t>M001</t>
        </is>
      </c>
      <c r="D144" s="131" t="inlineStr">
        <is>
          <t>AKEVLER</t>
        </is>
      </c>
      <c r="E144" s="131" t="inlineStr">
        <is>
          <t>UZMAN YÖNETİCİ</t>
        </is>
      </c>
      <c r="F144" s="131" t="n">
        <v>100</v>
      </c>
      <c r="G144" s="131" t="n">
        <v>44.4</v>
      </c>
      <c r="H144" s="131" t="n">
        <v>48.2</v>
      </c>
      <c r="I144" s="131" t="n">
        <v>-31.5</v>
      </c>
      <c r="J144" s="131" t="n">
        <v>33</v>
      </c>
      <c r="K144" s="131" t="n">
        <v>85</v>
      </c>
      <c r="L144" s="131" t="n">
        <v>62.7</v>
      </c>
      <c r="M144" s="131" t="inlineStr">
        <is>
          <t>🟡 Gelişim Gerekli</t>
        </is>
      </c>
      <c r="N14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5" ht="15" customHeight="1" s="113">
      <c r="A145" s="131" t="inlineStr">
        <is>
          <t>P0490</t>
        </is>
      </c>
      <c r="B145" s="131" t="inlineStr">
        <is>
          <t>HÜLYA ÇETİN</t>
        </is>
      </c>
      <c r="C145" s="131" t="inlineStr">
        <is>
          <t>M001</t>
        </is>
      </c>
      <c r="D145" s="131" t="inlineStr">
        <is>
          <t>AKEVLER</t>
        </is>
      </c>
      <c r="E145" s="131" t="inlineStr">
        <is>
          <t>REYON GÖREVLİSİ</t>
        </is>
      </c>
      <c r="F145" s="131" t="n">
        <v>100</v>
      </c>
      <c r="G145" s="131" t="n">
        <v>44.4</v>
      </c>
      <c r="H145" s="131" t="n">
        <v>48.2</v>
      </c>
      <c r="I145" s="131" t="n">
        <v>-31.5</v>
      </c>
      <c r="J145" s="131" t="n">
        <v>33</v>
      </c>
      <c r="K145" s="131" t="n">
        <v>85</v>
      </c>
      <c r="L145" s="131" t="n">
        <v>62.7</v>
      </c>
      <c r="M145" s="131" t="inlineStr">
        <is>
          <t>🟡 Gelişim Gerekli</t>
        </is>
      </c>
      <c r="N14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6" ht="15" customHeight="1" s="113">
      <c r="A146" s="131" t="inlineStr">
        <is>
          <t>P0487</t>
        </is>
      </c>
      <c r="B146" s="131" t="inlineStr">
        <is>
          <t>FADİME ÇİĞSE KUYUCAK</t>
        </is>
      </c>
      <c r="C146" s="131" t="inlineStr">
        <is>
          <t>M001</t>
        </is>
      </c>
      <c r="D146" s="131" t="inlineStr">
        <is>
          <t>AKEVLER</t>
        </is>
      </c>
      <c r="E146" s="131" t="inlineStr">
        <is>
          <t>KASİYER</t>
        </is>
      </c>
      <c r="F146" s="131" t="n">
        <v>100</v>
      </c>
      <c r="G146" s="131" t="n">
        <v>44.4</v>
      </c>
      <c r="H146" s="131" t="n">
        <v>48.2</v>
      </c>
      <c r="I146" s="131" t="n">
        <v>-31.5</v>
      </c>
      <c r="J146" s="131" t="n">
        <v>33</v>
      </c>
      <c r="K146" s="131" t="n">
        <v>85</v>
      </c>
      <c r="L146" s="131" t="n">
        <v>62.7</v>
      </c>
      <c r="M146" s="131" t="inlineStr">
        <is>
          <t>🟡 Gelişim Gerekli</t>
        </is>
      </c>
      <c r="N14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7" ht="15" customHeight="1" s="113">
      <c r="A147" s="131" t="inlineStr">
        <is>
          <t>P0488</t>
        </is>
      </c>
      <c r="B147" s="131" t="inlineStr">
        <is>
          <t>SILA TAHAN</t>
        </is>
      </c>
      <c r="C147" s="131" t="inlineStr">
        <is>
          <t>M001</t>
        </is>
      </c>
      <c r="D147" s="131" t="inlineStr">
        <is>
          <t>AKEVLER</t>
        </is>
      </c>
      <c r="E147" s="131" t="inlineStr">
        <is>
          <t>KASİYER</t>
        </is>
      </c>
      <c r="F147" s="131" t="n">
        <v>100</v>
      </c>
      <c r="G147" s="131" t="n">
        <v>44.4</v>
      </c>
      <c r="H147" s="131" t="n">
        <v>48.2</v>
      </c>
      <c r="I147" s="131" t="n">
        <v>-31.5</v>
      </c>
      <c r="J147" s="131" t="n">
        <v>33</v>
      </c>
      <c r="K147" s="131" t="n">
        <v>85</v>
      </c>
      <c r="L147" s="131" t="n">
        <v>62.7</v>
      </c>
      <c r="M147" s="131" t="inlineStr">
        <is>
          <t>🟡 Gelişim Gerekli</t>
        </is>
      </c>
      <c r="N14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8" ht="15" customHeight="1" s="113">
      <c r="A148" s="131" t="inlineStr">
        <is>
          <t>P0361</t>
        </is>
      </c>
      <c r="B148" s="131" t="inlineStr">
        <is>
          <t>GÜLSÜM YAVUZ</t>
        </is>
      </c>
      <c r="C148" s="131" t="inlineStr">
        <is>
          <t>M044</t>
        </is>
      </c>
      <c r="D148" s="131" t="inlineStr">
        <is>
          <t>YEŞİLOVA</t>
        </is>
      </c>
      <c r="E148" s="131" t="inlineStr">
        <is>
          <t>ELİT YÖNETİCİ</t>
        </is>
      </c>
      <c r="F148" s="131" t="n">
        <v>76</v>
      </c>
      <c r="G148" s="131" t="n">
        <v>38.2</v>
      </c>
      <c r="H148" s="131" t="n">
        <v>69.2</v>
      </c>
      <c r="I148" s="131" t="n">
        <v>-27.4</v>
      </c>
      <c r="J148" s="131" t="n">
        <v>53.1</v>
      </c>
      <c r="K148" s="131" t="n">
        <v>93</v>
      </c>
      <c r="L148" s="131" t="n">
        <v>62.2</v>
      </c>
      <c r="M148" s="131" t="inlineStr">
        <is>
          <t>🟡 Gelişim Gerekli</t>
        </is>
      </c>
      <c r="N14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9" ht="15" customHeight="1" s="113">
      <c r="A149" s="131" t="inlineStr">
        <is>
          <t>P0367</t>
        </is>
      </c>
      <c r="B149" s="131" t="inlineStr">
        <is>
          <t>ABDULLAH AKDENİZ</t>
        </is>
      </c>
      <c r="C149" s="131" t="inlineStr">
        <is>
          <t>M044</t>
        </is>
      </c>
      <c r="D149" s="131" t="inlineStr">
        <is>
          <t>YEŞİLOVA</t>
        </is>
      </c>
      <c r="E149" s="131" t="inlineStr">
        <is>
          <t>REYON GÖREVLİSİ</t>
        </is>
      </c>
      <c r="F149" s="131" t="n">
        <v>76</v>
      </c>
      <c r="G149" s="131" t="n">
        <v>38.2</v>
      </c>
      <c r="H149" s="131" t="n">
        <v>69.2</v>
      </c>
      <c r="I149" s="131" t="n">
        <v>-27.4</v>
      </c>
      <c r="J149" s="131" t="n">
        <v>53.1</v>
      </c>
      <c r="K149" s="131" t="n">
        <v>93</v>
      </c>
      <c r="L149" s="131" t="n">
        <v>62.2</v>
      </c>
      <c r="M149" s="131" t="inlineStr">
        <is>
          <t>🟡 Gelişim Gerekli</t>
        </is>
      </c>
      <c r="N14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0" ht="15" customHeight="1" s="113">
      <c r="A150" s="131" t="inlineStr">
        <is>
          <t>P0369</t>
        </is>
      </c>
      <c r="B150" s="131" t="inlineStr">
        <is>
          <t>ASLIHAN KARAASLAN</t>
        </is>
      </c>
      <c r="C150" s="131" t="inlineStr">
        <is>
          <t>M044</t>
        </is>
      </c>
      <c r="D150" s="131" t="inlineStr">
        <is>
          <t>YEŞİLOVA</t>
        </is>
      </c>
      <c r="E150" s="131" t="inlineStr">
        <is>
          <t>UZMAN ŞARKÜTERİ</t>
        </is>
      </c>
      <c r="F150" s="131" t="n">
        <v>76</v>
      </c>
      <c r="G150" s="131" t="n">
        <v>38.2</v>
      </c>
      <c r="H150" s="131" t="n">
        <v>69.2</v>
      </c>
      <c r="I150" s="131" t="n">
        <v>-27.4</v>
      </c>
      <c r="J150" s="131" t="n">
        <v>53.1</v>
      </c>
      <c r="K150" s="131" t="n">
        <v>93</v>
      </c>
      <c r="L150" s="131" t="n">
        <v>62.2</v>
      </c>
      <c r="M150" s="131" t="inlineStr">
        <is>
          <t>🟡 Gelişim Gerekli</t>
        </is>
      </c>
      <c r="N15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1" ht="15" customHeight="1" s="113">
      <c r="A151" s="131" t="inlineStr">
        <is>
          <t>P0372</t>
        </is>
      </c>
      <c r="B151" s="131" t="inlineStr">
        <is>
          <t>İSMAİL ÇELİK</t>
        </is>
      </c>
      <c r="C151" s="131" t="inlineStr">
        <is>
          <t>M044</t>
        </is>
      </c>
      <c r="D151" s="131" t="inlineStr">
        <is>
          <t>YEŞİLOVA</t>
        </is>
      </c>
      <c r="E151" s="131" t="inlineStr">
        <is>
          <t>MANAV</t>
        </is>
      </c>
      <c r="F151" s="131" t="n">
        <v>76</v>
      </c>
      <c r="G151" s="131" t="n">
        <v>38.2</v>
      </c>
      <c r="H151" s="131" t="n">
        <v>69.2</v>
      </c>
      <c r="I151" s="131" t="n">
        <v>-27.4</v>
      </c>
      <c r="J151" s="131" t="n">
        <v>53.1</v>
      </c>
      <c r="K151" s="131" t="n">
        <v>93</v>
      </c>
      <c r="L151" s="131" t="n">
        <v>62.2</v>
      </c>
      <c r="M151" s="131" t="inlineStr">
        <is>
          <t>🟡 Gelişim Gerekli</t>
        </is>
      </c>
      <c r="N15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2" ht="15" customHeight="1" s="113">
      <c r="A152" s="131" t="inlineStr">
        <is>
          <t>P0362</t>
        </is>
      </c>
      <c r="B152" s="131" t="inlineStr">
        <is>
          <t>KEVSER KURT</t>
        </is>
      </c>
      <c r="C152" s="131" t="inlineStr">
        <is>
          <t>M044</t>
        </is>
      </c>
      <c r="D152" s="131" t="inlineStr">
        <is>
          <t>YEŞİLOVA</t>
        </is>
      </c>
      <c r="E152" s="131" t="inlineStr">
        <is>
          <t>KASİYER</t>
        </is>
      </c>
      <c r="F152" s="131" t="n">
        <v>76</v>
      </c>
      <c r="G152" s="131" t="n">
        <v>38.2</v>
      </c>
      <c r="H152" s="131" t="n">
        <v>69.2</v>
      </c>
      <c r="I152" s="131" t="n">
        <v>-27.4</v>
      </c>
      <c r="J152" s="131" t="n">
        <v>53.1</v>
      </c>
      <c r="K152" s="131" t="n">
        <v>93</v>
      </c>
      <c r="L152" s="131" t="n">
        <v>62.2</v>
      </c>
      <c r="M152" s="131" t="inlineStr">
        <is>
          <t>🟡 Gelişim Gerekli</t>
        </is>
      </c>
      <c r="N15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3" ht="15" customHeight="1" s="113">
      <c r="A153" s="131" t="inlineStr">
        <is>
          <t>P0363</t>
        </is>
      </c>
      <c r="B153" s="131" t="inlineStr">
        <is>
          <t>AYSEL ÜNVERDİ</t>
        </is>
      </c>
      <c r="C153" s="131" t="inlineStr">
        <is>
          <t>M044</t>
        </is>
      </c>
      <c r="D153" s="131" t="inlineStr">
        <is>
          <t>YEŞİLOVA</t>
        </is>
      </c>
      <c r="E153" s="131" t="inlineStr">
        <is>
          <t>KASİYER</t>
        </is>
      </c>
      <c r="F153" s="131" t="n">
        <v>76</v>
      </c>
      <c r="G153" s="131" t="n">
        <v>38.2</v>
      </c>
      <c r="H153" s="131" t="n">
        <v>69.2</v>
      </c>
      <c r="I153" s="131" t="n">
        <v>-27.4</v>
      </c>
      <c r="J153" s="131" t="n">
        <v>53.1</v>
      </c>
      <c r="K153" s="131" t="n">
        <v>93</v>
      </c>
      <c r="L153" s="131" t="n">
        <v>62.2</v>
      </c>
      <c r="M153" s="131" t="inlineStr">
        <is>
          <t>🟡 Gelişim Gerekli</t>
        </is>
      </c>
      <c r="N15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4" ht="15" customHeight="1" s="113">
      <c r="A154" s="131" t="inlineStr">
        <is>
          <t>P0364</t>
        </is>
      </c>
      <c r="B154" s="131" t="inlineStr">
        <is>
          <t>YELİZ MARAŞ</t>
        </is>
      </c>
      <c r="C154" s="131" t="inlineStr">
        <is>
          <t>M044</t>
        </is>
      </c>
      <c r="D154" s="131" t="inlineStr">
        <is>
          <t>YEŞİLOVA</t>
        </is>
      </c>
      <c r="E154" s="131" t="inlineStr">
        <is>
          <t>KASİYER</t>
        </is>
      </c>
      <c r="F154" s="131" t="n">
        <v>76</v>
      </c>
      <c r="G154" s="131" t="n">
        <v>38.2</v>
      </c>
      <c r="H154" s="131" t="n">
        <v>69.2</v>
      </c>
      <c r="I154" s="131" t="n">
        <v>-27.4</v>
      </c>
      <c r="J154" s="131" t="n">
        <v>53.1</v>
      </c>
      <c r="K154" s="131" t="n">
        <v>93</v>
      </c>
      <c r="L154" s="131" t="n">
        <v>62.2</v>
      </c>
      <c r="M154" s="131" t="inlineStr">
        <is>
          <t>🟡 Gelişim Gerekli</t>
        </is>
      </c>
      <c r="N15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5" ht="15" customHeight="1" s="113">
      <c r="A155" s="131" t="inlineStr">
        <is>
          <t>P0365</t>
        </is>
      </c>
      <c r="B155" s="131" t="inlineStr">
        <is>
          <t>ÇİGDEM EKİZ YAMAN</t>
        </is>
      </c>
      <c r="C155" s="131" t="inlineStr">
        <is>
          <t>M044</t>
        </is>
      </c>
      <c r="D155" s="131" t="inlineStr">
        <is>
          <t>YEŞİLOVA</t>
        </is>
      </c>
      <c r="E155" s="131" t="inlineStr">
        <is>
          <t>KASİYER</t>
        </is>
      </c>
      <c r="F155" s="131" t="n">
        <v>76</v>
      </c>
      <c r="G155" s="131" t="n">
        <v>38.2</v>
      </c>
      <c r="H155" s="131" t="n">
        <v>69.2</v>
      </c>
      <c r="I155" s="131" t="n">
        <v>-27.4</v>
      </c>
      <c r="J155" s="131" t="n">
        <v>53.1</v>
      </c>
      <c r="K155" s="131" t="n">
        <v>93</v>
      </c>
      <c r="L155" s="131" t="n">
        <v>62.2</v>
      </c>
      <c r="M155" s="131" t="inlineStr">
        <is>
          <t>🟡 Gelişim Gerekli</t>
        </is>
      </c>
      <c r="N15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6" ht="15" customHeight="1" s="113">
      <c r="A156" s="131" t="inlineStr">
        <is>
          <t>P0366</t>
        </is>
      </c>
      <c r="B156" s="131" t="inlineStr">
        <is>
          <t>İSMAİL GÜZEY</t>
        </is>
      </c>
      <c r="C156" s="131" t="inlineStr">
        <is>
          <t>M044</t>
        </is>
      </c>
      <c r="D156" s="131" t="inlineStr">
        <is>
          <t>YEŞİLOVA</t>
        </is>
      </c>
      <c r="E156" s="131" t="inlineStr">
        <is>
          <t>REYON GÖREVLİSİ</t>
        </is>
      </c>
      <c r="F156" s="131" t="n">
        <v>76</v>
      </c>
      <c r="G156" s="131" t="n">
        <v>38.2</v>
      </c>
      <c r="H156" s="131" t="n">
        <v>69.2</v>
      </c>
      <c r="I156" s="131" t="n">
        <v>-27.4</v>
      </c>
      <c r="J156" s="131" t="n">
        <v>53.1</v>
      </c>
      <c r="K156" s="131" t="n">
        <v>93</v>
      </c>
      <c r="L156" s="131" t="n">
        <v>62.2</v>
      </c>
      <c r="M156" s="131" t="inlineStr">
        <is>
          <t>🟡 Gelişim Gerekli</t>
        </is>
      </c>
      <c r="N15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7" ht="15" customHeight="1" s="113">
      <c r="A157" s="131" t="inlineStr">
        <is>
          <t>P0371</t>
        </is>
      </c>
      <c r="B157" s="131" t="inlineStr">
        <is>
          <t>NADİR BATUR</t>
        </is>
      </c>
      <c r="C157" s="131" t="inlineStr">
        <is>
          <t>M044</t>
        </is>
      </c>
      <c r="D157" s="131" t="inlineStr">
        <is>
          <t>YEŞİLOVA</t>
        </is>
      </c>
      <c r="E157" s="131" t="inlineStr">
        <is>
          <t>UZMAN MANAV</t>
        </is>
      </c>
      <c r="F157" s="131" t="n">
        <v>76</v>
      </c>
      <c r="G157" s="131" t="n">
        <v>38.2</v>
      </c>
      <c r="H157" s="131" t="n">
        <v>69.2</v>
      </c>
      <c r="I157" s="131" t="n">
        <v>-27.4</v>
      </c>
      <c r="J157" s="131" t="n">
        <v>53.1</v>
      </c>
      <c r="K157" s="131" t="n">
        <v>93</v>
      </c>
      <c r="L157" s="131" t="n">
        <v>62.2</v>
      </c>
      <c r="M157" s="131" t="inlineStr">
        <is>
          <t>🟡 Gelişim Gerekli</t>
        </is>
      </c>
      <c r="N15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8" ht="15" customHeight="1" s="113">
      <c r="A158" s="131" t="inlineStr">
        <is>
          <t>P0370</t>
        </is>
      </c>
      <c r="B158" s="131" t="inlineStr">
        <is>
          <t>ORHAN KARABACAK</t>
        </is>
      </c>
      <c r="C158" s="131" t="inlineStr">
        <is>
          <t>M044</t>
        </is>
      </c>
      <c r="D158" s="131" t="inlineStr">
        <is>
          <t>YEŞİLOVA</t>
        </is>
      </c>
      <c r="E158" s="131" t="inlineStr">
        <is>
          <t>UZMAN KASAP</t>
        </is>
      </c>
      <c r="F158" s="131" t="n">
        <v>76</v>
      </c>
      <c r="G158" s="131" t="n">
        <v>38.2</v>
      </c>
      <c r="H158" s="131" t="n">
        <v>69.2</v>
      </c>
      <c r="I158" s="131" t="n">
        <v>-27.4</v>
      </c>
      <c r="J158" s="131" t="n">
        <v>53.1</v>
      </c>
      <c r="K158" s="131" t="n">
        <v>93</v>
      </c>
      <c r="L158" s="131" t="n">
        <v>62.2</v>
      </c>
      <c r="M158" s="131" t="inlineStr">
        <is>
          <t>🟡 Gelişim Gerekli</t>
        </is>
      </c>
      <c r="N15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9" ht="15" customHeight="1" s="113">
      <c r="A159" s="131" t="inlineStr">
        <is>
          <t>P0368</t>
        </is>
      </c>
      <c r="B159" s="131" t="inlineStr">
        <is>
          <t>CANSU YILDIRIM</t>
        </is>
      </c>
      <c r="C159" s="131" t="inlineStr">
        <is>
          <t>M044</t>
        </is>
      </c>
      <c r="D159" s="131" t="inlineStr">
        <is>
          <t>YEŞİLOVA</t>
        </is>
      </c>
      <c r="E159" s="131" t="inlineStr">
        <is>
          <t>BAKLİYAT</t>
        </is>
      </c>
      <c r="F159" s="131" t="n">
        <v>76</v>
      </c>
      <c r="G159" s="131" t="n">
        <v>38.2</v>
      </c>
      <c r="H159" s="131" t="n">
        <v>69.2</v>
      </c>
      <c r="I159" s="131" t="n">
        <v>-27.4</v>
      </c>
      <c r="J159" s="131" t="n">
        <v>53.1</v>
      </c>
      <c r="K159" s="131" t="n">
        <v>93</v>
      </c>
      <c r="L159" s="131" t="n">
        <v>62.2</v>
      </c>
      <c r="M159" s="131" t="inlineStr">
        <is>
          <t>🟡 Gelişim Gerekli</t>
        </is>
      </c>
      <c r="N15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0" ht="15" customHeight="1" s="113">
      <c r="A160" s="131" t="inlineStr">
        <is>
          <t>P0026</t>
        </is>
      </c>
      <c r="B160" s="131" t="inlineStr">
        <is>
          <t>SHAKIRJAN ROMANOV</t>
        </is>
      </c>
      <c r="C160" s="131" t="inlineStr">
        <is>
          <t>M039</t>
        </is>
      </c>
      <c r="D160" s="131" t="inlineStr">
        <is>
          <t>TORBALI 2</t>
        </is>
      </c>
      <c r="E160" s="131" t="inlineStr">
        <is>
          <t>MANAV YARDIMCISI</t>
        </is>
      </c>
      <c r="F160" s="131" t="n">
        <v>60</v>
      </c>
      <c r="G160" s="131" t="n">
        <v>77.3</v>
      </c>
      <c r="H160" s="131" t="n">
        <v>21.9</v>
      </c>
      <c r="I160" s="131" t="n">
        <v>-36.8</v>
      </c>
      <c r="J160" s="131" t="n">
        <v>77.7</v>
      </c>
      <c r="K160" s="131" t="n">
        <v>70</v>
      </c>
      <c r="L160" s="131" t="n">
        <v>61.7</v>
      </c>
      <c r="M160" s="131" t="inlineStr">
        <is>
          <t>🟡 Gelişim Gerekli</t>
        </is>
      </c>
      <c r="N16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1" ht="15" customHeight="1" s="113">
      <c r="A161" s="131" t="inlineStr">
        <is>
          <t>P0028</t>
        </is>
      </c>
      <c r="B161" s="131" t="inlineStr">
        <is>
          <t>OSMAN TAŞIN</t>
        </is>
      </c>
      <c r="C161" s="131" t="inlineStr">
        <is>
          <t>M039</t>
        </is>
      </c>
      <c r="D161" s="131" t="inlineStr">
        <is>
          <t>TORBALI 2</t>
        </is>
      </c>
      <c r="E161" s="131" t="inlineStr">
        <is>
          <t>ONLİNE ŞOFÖR</t>
        </is>
      </c>
      <c r="F161" s="131" t="n">
        <v>60</v>
      </c>
      <c r="G161" s="131" t="n">
        <v>77.3</v>
      </c>
      <c r="H161" s="131" t="n">
        <v>21.9</v>
      </c>
      <c r="I161" s="131" t="n">
        <v>-36.8</v>
      </c>
      <c r="J161" s="131" t="n">
        <v>77.7</v>
      </c>
      <c r="K161" s="131" t="n">
        <v>70</v>
      </c>
      <c r="L161" s="131" t="n">
        <v>61.7</v>
      </c>
      <c r="M161" s="131" t="inlineStr">
        <is>
          <t>🟡 Gelişim Gerekli</t>
        </is>
      </c>
      <c r="N16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2" ht="15" customHeight="1" s="113">
      <c r="A162" s="131" t="inlineStr">
        <is>
          <t>P0029</t>
        </is>
      </c>
      <c r="B162" s="131" t="inlineStr">
        <is>
          <t>ZÜLFİYE ÇELİK</t>
        </is>
      </c>
      <c r="C162" s="131" t="inlineStr">
        <is>
          <t>M039</t>
        </is>
      </c>
      <c r="D162" s="131" t="inlineStr">
        <is>
          <t>TORBALI 2</t>
        </is>
      </c>
      <c r="E162" s="131" t="inlineStr">
        <is>
          <t>ONLİNE TOPLAYICI</t>
        </is>
      </c>
      <c r="F162" s="131" t="n">
        <v>60</v>
      </c>
      <c r="G162" s="131" t="n">
        <v>77.3</v>
      </c>
      <c r="H162" s="131" t="n">
        <v>21.9</v>
      </c>
      <c r="I162" s="131" t="n">
        <v>-36.8</v>
      </c>
      <c r="J162" s="131" t="n">
        <v>77.7</v>
      </c>
      <c r="K162" s="131" t="n">
        <v>70</v>
      </c>
      <c r="L162" s="131" t="n">
        <v>61.7</v>
      </c>
      <c r="M162" s="131" t="inlineStr">
        <is>
          <t>🟡 Gelişim Gerekli</t>
        </is>
      </c>
      <c r="N16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3" ht="15" customHeight="1" s="113">
      <c r="A163" s="131" t="inlineStr">
        <is>
          <t>P0016</t>
        </is>
      </c>
      <c r="B163" s="131" t="inlineStr">
        <is>
          <t>KADER CENGİZ</t>
        </is>
      </c>
      <c r="C163" s="131" t="inlineStr">
        <is>
          <t>M039</t>
        </is>
      </c>
      <c r="D163" s="131" t="inlineStr">
        <is>
          <t>TORBALI 2</t>
        </is>
      </c>
      <c r="E163" s="131" t="inlineStr">
        <is>
          <t>KASİYER</t>
        </is>
      </c>
      <c r="F163" s="131" t="n">
        <v>60</v>
      </c>
      <c r="G163" s="131" t="n">
        <v>77.3</v>
      </c>
      <c r="H163" s="131" t="n">
        <v>21.9</v>
      </c>
      <c r="I163" s="131" t="n">
        <v>-36.8</v>
      </c>
      <c r="J163" s="131" t="n">
        <v>77.7</v>
      </c>
      <c r="K163" s="131" t="n">
        <v>70</v>
      </c>
      <c r="L163" s="131" t="n">
        <v>61.7</v>
      </c>
      <c r="M163" s="131" t="inlineStr">
        <is>
          <t>🟡 Gelişim Gerekli</t>
        </is>
      </c>
      <c r="N16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4" ht="15" customHeight="1" s="113">
      <c r="A164" s="131" t="inlineStr">
        <is>
          <t>P0027</t>
        </is>
      </c>
      <c r="B164" s="131" t="inlineStr">
        <is>
          <t>TEKİN GÖKMEN</t>
        </is>
      </c>
      <c r="C164" s="131" t="inlineStr">
        <is>
          <t>M039</t>
        </is>
      </c>
      <c r="D164" s="131" t="inlineStr">
        <is>
          <t>TORBALI 2</t>
        </is>
      </c>
      <c r="E164" s="131" t="inlineStr">
        <is>
          <t>ONLİNE ŞOFÖR</t>
        </is>
      </c>
      <c r="F164" s="131" t="n">
        <v>60</v>
      </c>
      <c r="G164" s="131" t="n">
        <v>77.3</v>
      </c>
      <c r="H164" s="131" t="n">
        <v>21.9</v>
      </c>
      <c r="I164" s="131" t="n">
        <v>-36.8</v>
      </c>
      <c r="J164" s="131" t="n">
        <v>77.7</v>
      </c>
      <c r="K164" s="131" t="n">
        <v>70</v>
      </c>
      <c r="L164" s="131" t="n">
        <v>61.7</v>
      </c>
      <c r="M164" s="131" t="inlineStr">
        <is>
          <t>🟡 Gelişim Gerekli</t>
        </is>
      </c>
      <c r="N16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5" ht="15" customHeight="1" s="113">
      <c r="A165" s="131" t="inlineStr">
        <is>
          <t>P0024</t>
        </is>
      </c>
      <c r="B165" s="131" t="inlineStr">
        <is>
          <t>İSMAİL SEVEN</t>
        </is>
      </c>
      <c r="C165" s="131" t="inlineStr">
        <is>
          <t>M039</t>
        </is>
      </c>
      <c r="D165" s="131" t="inlineStr">
        <is>
          <t>TORBALI 2</t>
        </is>
      </c>
      <c r="E165" s="131" t="inlineStr">
        <is>
          <t>UZMAN MANAV</t>
        </is>
      </c>
      <c r="F165" s="131" t="n">
        <v>60</v>
      </c>
      <c r="G165" s="131" t="n">
        <v>77.3</v>
      </c>
      <c r="H165" s="131" t="n">
        <v>21.9</v>
      </c>
      <c r="I165" s="131" t="n">
        <v>-36.8</v>
      </c>
      <c r="J165" s="131" t="n">
        <v>77.7</v>
      </c>
      <c r="K165" s="131" t="n">
        <v>70</v>
      </c>
      <c r="L165" s="131" t="n">
        <v>61.7</v>
      </c>
      <c r="M165" s="131" t="inlineStr">
        <is>
          <t>🟡 Gelişim Gerekli</t>
        </is>
      </c>
      <c r="N16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6" ht="15" customHeight="1" s="113">
      <c r="A166" s="131" t="inlineStr">
        <is>
          <t>P0025</t>
        </is>
      </c>
      <c r="B166" s="131" t="inlineStr">
        <is>
          <t>KEMAL AYKAL</t>
        </is>
      </c>
      <c r="C166" s="131" t="inlineStr">
        <is>
          <t>M039</t>
        </is>
      </c>
      <c r="D166" s="131" t="inlineStr">
        <is>
          <t>TORBALI 2</t>
        </is>
      </c>
      <c r="E166" s="131" t="inlineStr">
        <is>
          <t>MANAV YARDIMCISI</t>
        </is>
      </c>
      <c r="F166" s="131" t="n">
        <v>60</v>
      </c>
      <c r="G166" s="131" t="n">
        <v>77.3</v>
      </c>
      <c r="H166" s="131" t="n">
        <v>21.9</v>
      </c>
      <c r="I166" s="131" t="n">
        <v>-36.8</v>
      </c>
      <c r="J166" s="131" t="n">
        <v>77.7</v>
      </c>
      <c r="K166" s="131" t="n">
        <v>70</v>
      </c>
      <c r="L166" s="131" t="n">
        <v>61.7</v>
      </c>
      <c r="M166" s="131" t="inlineStr">
        <is>
          <t>🟡 Gelişim Gerekli</t>
        </is>
      </c>
      <c r="N16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7" ht="15" customHeight="1" s="113">
      <c r="A167" s="131" t="inlineStr">
        <is>
          <t>P0020</t>
        </is>
      </c>
      <c r="B167" s="131" t="inlineStr">
        <is>
          <t>SEMRA AŞÇI</t>
        </is>
      </c>
      <c r="C167" s="131" t="inlineStr">
        <is>
          <t>M039</t>
        </is>
      </c>
      <c r="D167" s="131" t="inlineStr">
        <is>
          <t>TORBALI 2</t>
        </is>
      </c>
      <c r="E167" s="131" t="inlineStr">
        <is>
          <t>BAKLİYAT</t>
        </is>
      </c>
      <c r="F167" s="131" t="n">
        <v>60</v>
      </c>
      <c r="G167" s="131" t="n">
        <v>77.3</v>
      </c>
      <c r="H167" s="131" t="n">
        <v>21.9</v>
      </c>
      <c r="I167" s="131" t="n">
        <v>-36.8</v>
      </c>
      <c r="J167" s="131" t="n">
        <v>77.7</v>
      </c>
      <c r="K167" s="131" t="n">
        <v>70</v>
      </c>
      <c r="L167" s="131" t="n">
        <v>61.7</v>
      </c>
      <c r="M167" s="131" t="inlineStr">
        <is>
          <t>🟡 Gelişim Gerekli</t>
        </is>
      </c>
      <c r="N16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8" ht="15" customHeight="1" s="113">
      <c r="A168" s="131" t="inlineStr">
        <is>
          <t>P0021</t>
        </is>
      </c>
      <c r="B168" s="131" t="inlineStr">
        <is>
          <t>SAADET GÜLER</t>
        </is>
      </c>
      <c r="C168" s="131" t="inlineStr">
        <is>
          <t>M039</t>
        </is>
      </c>
      <c r="D168" s="131" t="inlineStr">
        <is>
          <t>TORBALI 2</t>
        </is>
      </c>
      <c r="E168" s="131" t="inlineStr">
        <is>
          <t>UZMAN ŞARKÜTERİ</t>
        </is>
      </c>
      <c r="F168" s="131" t="n">
        <v>60</v>
      </c>
      <c r="G168" s="131" t="n">
        <v>77.3</v>
      </c>
      <c r="H168" s="131" t="n">
        <v>21.9</v>
      </c>
      <c r="I168" s="131" t="n">
        <v>-36.8</v>
      </c>
      <c r="J168" s="131" t="n">
        <v>77.7</v>
      </c>
      <c r="K168" s="131" t="n">
        <v>70</v>
      </c>
      <c r="L168" s="131" t="n">
        <v>61.7</v>
      </c>
      <c r="M168" s="131" t="inlineStr">
        <is>
          <t>🟡 Gelişim Gerekli</t>
        </is>
      </c>
      <c r="N16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9" ht="15" customHeight="1" s="113">
      <c r="A169" s="131" t="inlineStr">
        <is>
          <t>P0022</t>
        </is>
      </c>
      <c r="B169" s="131" t="inlineStr">
        <is>
          <t>NAFİZE ÇALIŞKAN</t>
        </is>
      </c>
      <c r="C169" s="131" t="inlineStr">
        <is>
          <t>M039</t>
        </is>
      </c>
      <c r="D169" s="131" t="inlineStr">
        <is>
          <t>TORBALI 2</t>
        </is>
      </c>
      <c r="E169" s="131" t="inlineStr">
        <is>
          <t>UZMAN KASAP</t>
        </is>
      </c>
      <c r="F169" s="131" t="n">
        <v>60</v>
      </c>
      <c r="G169" s="131" t="n">
        <v>77.3</v>
      </c>
      <c r="H169" s="131" t="n">
        <v>21.9</v>
      </c>
      <c r="I169" s="131" t="n">
        <v>-36.8</v>
      </c>
      <c r="J169" s="131" t="n">
        <v>77.7</v>
      </c>
      <c r="K169" s="131" t="n">
        <v>70</v>
      </c>
      <c r="L169" s="131" t="n">
        <v>61.7</v>
      </c>
      <c r="M169" s="131" t="inlineStr">
        <is>
          <t>🟡 Gelişim Gerekli</t>
        </is>
      </c>
      <c r="N16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0" ht="15" customHeight="1" s="113">
      <c r="A170" s="131" t="inlineStr">
        <is>
          <t>P0023</t>
        </is>
      </c>
      <c r="B170" s="131" t="inlineStr">
        <is>
          <t>SÜLEYMAN DENKÇİ</t>
        </is>
      </c>
      <c r="C170" s="131" t="inlineStr">
        <is>
          <t>M039</t>
        </is>
      </c>
      <c r="D170" s="131" t="inlineStr">
        <is>
          <t>TORBALI 2</t>
        </is>
      </c>
      <c r="E170" s="131" t="inlineStr">
        <is>
          <t>UZMAN MANAV</t>
        </is>
      </c>
      <c r="F170" s="131" t="n">
        <v>60</v>
      </c>
      <c r="G170" s="131" t="n">
        <v>77.3</v>
      </c>
      <c r="H170" s="131" t="n">
        <v>21.9</v>
      </c>
      <c r="I170" s="131" t="n">
        <v>-36.8</v>
      </c>
      <c r="J170" s="131" t="n">
        <v>77.7</v>
      </c>
      <c r="K170" s="131" t="n">
        <v>70</v>
      </c>
      <c r="L170" s="131" t="n">
        <v>61.7</v>
      </c>
      <c r="M170" s="131" t="inlineStr">
        <is>
          <t>🟡 Gelişim Gerekli</t>
        </is>
      </c>
      <c r="N17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1" ht="15" customHeight="1" s="113">
      <c r="A171" s="131" t="inlineStr">
        <is>
          <t>P0012</t>
        </is>
      </c>
      <c r="B171" s="131" t="inlineStr">
        <is>
          <t>HANDE DURUKAN</t>
        </is>
      </c>
      <c r="C171" s="131" t="inlineStr">
        <is>
          <t>M039</t>
        </is>
      </c>
      <c r="D171" s="131" t="inlineStr">
        <is>
          <t>TORBALI 2</t>
        </is>
      </c>
      <c r="E171" s="131" t="inlineStr">
        <is>
          <t>ELİT YÖNETİCİ</t>
        </is>
      </c>
      <c r="F171" s="131" t="n">
        <v>60</v>
      </c>
      <c r="G171" s="131" t="n">
        <v>77.3</v>
      </c>
      <c r="H171" s="131" t="n">
        <v>21.9</v>
      </c>
      <c r="I171" s="131" t="n">
        <v>-36.8</v>
      </c>
      <c r="J171" s="131" t="n">
        <v>77.7</v>
      </c>
      <c r="K171" s="131" t="n">
        <v>70</v>
      </c>
      <c r="L171" s="131" t="n">
        <v>61.7</v>
      </c>
      <c r="M171" s="131" t="inlineStr">
        <is>
          <t>🟡 Gelişim Gerekli</t>
        </is>
      </c>
      <c r="N17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2" ht="15" customHeight="1" s="113">
      <c r="A172" s="131" t="inlineStr">
        <is>
          <t>P0017</t>
        </is>
      </c>
      <c r="B172" s="131" t="inlineStr">
        <is>
          <t>YUNUS EMRE ERÖZKAN</t>
        </is>
      </c>
      <c r="C172" s="131" t="inlineStr">
        <is>
          <t>M039</t>
        </is>
      </c>
      <c r="D172" s="131" t="inlineStr">
        <is>
          <t>TORBALI 2</t>
        </is>
      </c>
      <c r="E172" s="131" t="inlineStr">
        <is>
          <t>REYON GÖREVLİSİ</t>
        </is>
      </c>
      <c r="F172" s="131" t="n">
        <v>60</v>
      </c>
      <c r="G172" s="131" t="n">
        <v>77.3</v>
      </c>
      <c r="H172" s="131" t="n">
        <v>21.9</v>
      </c>
      <c r="I172" s="131" t="n">
        <v>-36.8</v>
      </c>
      <c r="J172" s="131" t="n">
        <v>77.7</v>
      </c>
      <c r="K172" s="131" t="n">
        <v>70</v>
      </c>
      <c r="L172" s="131" t="n">
        <v>61.7</v>
      </c>
      <c r="M172" s="131" t="inlineStr">
        <is>
          <t>🟡 Gelişim Gerekli</t>
        </is>
      </c>
      <c r="N17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3" ht="15" customHeight="1" s="113">
      <c r="A173" s="131" t="inlineStr">
        <is>
          <t>P0018</t>
        </is>
      </c>
      <c r="B173" s="131" t="inlineStr">
        <is>
          <t>GUNCHA ATAJANOVA</t>
        </is>
      </c>
      <c r="C173" s="131" t="inlineStr">
        <is>
          <t>M039</t>
        </is>
      </c>
      <c r="D173" s="131" t="inlineStr">
        <is>
          <t>TORBALI 2</t>
        </is>
      </c>
      <c r="E173" s="131" t="inlineStr">
        <is>
          <t>REYON GÖREVLİSİ</t>
        </is>
      </c>
      <c r="F173" s="131" t="n">
        <v>60</v>
      </c>
      <c r="G173" s="131" t="n">
        <v>77.3</v>
      </c>
      <c r="H173" s="131" t="n">
        <v>21.9</v>
      </c>
      <c r="I173" s="131" t="n">
        <v>-36.8</v>
      </c>
      <c r="J173" s="131" t="n">
        <v>77.7</v>
      </c>
      <c r="K173" s="131" t="n">
        <v>70</v>
      </c>
      <c r="L173" s="131" t="n">
        <v>61.7</v>
      </c>
      <c r="M173" s="131" t="inlineStr">
        <is>
          <t>🟡 Gelişim Gerekli</t>
        </is>
      </c>
      <c r="N17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4" ht="15" customHeight="1" s="113">
      <c r="A174" s="131" t="inlineStr">
        <is>
          <t>P0019</t>
        </is>
      </c>
      <c r="B174" s="131" t="inlineStr">
        <is>
          <t>MAYSA IYAMBERDYYEVA</t>
        </is>
      </c>
      <c r="C174" s="131" t="inlineStr">
        <is>
          <t>M039</t>
        </is>
      </c>
      <c r="D174" s="131" t="inlineStr">
        <is>
          <t>TORBALI 2</t>
        </is>
      </c>
      <c r="E174" s="131" t="inlineStr">
        <is>
          <t>REYON GÖREVLİSİ</t>
        </is>
      </c>
      <c r="F174" s="131" t="n">
        <v>60</v>
      </c>
      <c r="G174" s="131" t="n">
        <v>77.3</v>
      </c>
      <c r="H174" s="131" t="n">
        <v>21.9</v>
      </c>
      <c r="I174" s="131" t="n">
        <v>-36.8</v>
      </c>
      <c r="J174" s="131" t="n">
        <v>77.7</v>
      </c>
      <c r="K174" s="131" t="n">
        <v>70</v>
      </c>
      <c r="L174" s="131" t="n">
        <v>61.7</v>
      </c>
      <c r="M174" s="131" t="inlineStr">
        <is>
          <t>🟡 Gelişim Gerekli</t>
        </is>
      </c>
      <c r="N17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5" ht="15" customHeight="1" s="113">
      <c r="A175" s="131" t="inlineStr">
        <is>
          <t>P0014</t>
        </is>
      </c>
      <c r="B175" s="131" t="inlineStr">
        <is>
          <t>ESRA SOY</t>
        </is>
      </c>
      <c r="C175" s="131" t="inlineStr">
        <is>
          <t>M039</t>
        </is>
      </c>
      <c r="D175" s="131" t="inlineStr">
        <is>
          <t>TORBALI 2</t>
        </is>
      </c>
      <c r="E175" s="131" t="inlineStr">
        <is>
          <t>KASİYER</t>
        </is>
      </c>
      <c r="F175" s="131" t="n">
        <v>60</v>
      </c>
      <c r="G175" s="131" t="n">
        <v>77.3</v>
      </c>
      <c r="H175" s="131" t="n">
        <v>21.9</v>
      </c>
      <c r="I175" s="131" t="n">
        <v>-36.8</v>
      </c>
      <c r="J175" s="131" t="n">
        <v>77.7</v>
      </c>
      <c r="K175" s="131" t="n">
        <v>70</v>
      </c>
      <c r="L175" s="131" t="n">
        <v>61.7</v>
      </c>
      <c r="M175" s="131" t="inlineStr">
        <is>
          <t>🟡 Gelişim Gerekli</t>
        </is>
      </c>
      <c r="N17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6" ht="15" customHeight="1" s="113">
      <c r="A176" s="131" t="inlineStr">
        <is>
          <t>P0013</t>
        </is>
      </c>
      <c r="B176" s="131" t="inlineStr">
        <is>
          <t>HEDİYE ASLAN</t>
        </is>
      </c>
      <c r="C176" s="131" t="inlineStr">
        <is>
          <t>M039</t>
        </is>
      </c>
      <c r="D176" s="131" t="inlineStr">
        <is>
          <t>TORBALI 2</t>
        </is>
      </c>
      <c r="E176" s="131" t="inlineStr">
        <is>
          <t>YÖNETİCİ YARDIMCISI</t>
        </is>
      </c>
      <c r="F176" s="131" t="n">
        <v>60</v>
      </c>
      <c r="G176" s="131" t="n">
        <v>77.3</v>
      </c>
      <c r="H176" s="131" t="n">
        <v>21.9</v>
      </c>
      <c r="I176" s="131" t="n">
        <v>-36.8</v>
      </c>
      <c r="J176" s="131" t="n">
        <v>77.7</v>
      </c>
      <c r="K176" s="131" t="n">
        <v>70</v>
      </c>
      <c r="L176" s="131" t="n">
        <v>61.7</v>
      </c>
      <c r="M176" s="131" t="inlineStr">
        <is>
          <t>🟡 Gelişim Gerekli</t>
        </is>
      </c>
      <c r="N17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7" ht="15" customHeight="1" s="113">
      <c r="A177" s="131" t="inlineStr">
        <is>
          <t>P0015</t>
        </is>
      </c>
      <c r="B177" s="131" t="inlineStr">
        <is>
          <t>DİLAN YILMAZ</t>
        </is>
      </c>
      <c r="C177" s="131" t="inlineStr">
        <is>
          <t>M039</t>
        </is>
      </c>
      <c r="D177" s="131" t="inlineStr">
        <is>
          <t>TORBALI 2</t>
        </is>
      </c>
      <c r="E177" s="131" t="inlineStr">
        <is>
          <t>KASİYER</t>
        </is>
      </c>
      <c r="F177" s="131" t="n">
        <v>60</v>
      </c>
      <c r="G177" s="131" t="n">
        <v>77.3</v>
      </c>
      <c r="H177" s="131" t="n">
        <v>21.9</v>
      </c>
      <c r="I177" s="131" t="n">
        <v>-36.8</v>
      </c>
      <c r="J177" s="131" t="n">
        <v>77.7</v>
      </c>
      <c r="K177" s="131" t="n">
        <v>70</v>
      </c>
      <c r="L177" s="131" t="n">
        <v>61.7</v>
      </c>
      <c r="M177" s="131" t="inlineStr">
        <is>
          <t>🟡 Gelişim Gerekli</t>
        </is>
      </c>
      <c r="N17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8" ht="15" customHeight="1" s="113">
      <c r="A178" s="131" t="inlineStr">
        <is>
          <t>P0135</t>
        </is>
      </c>
      <c r="B178" s="131" t="inlineStr">
        <is>
          <t>PINAR KESKİN</t>
        </is>
      </c>
      <c r="C178" s="131" t="inlineStr">
        <is>
          <t>M018</t>
        </is>
      </c>
      <c r="D178" s="131" t="inlineStr">
        <is>
          <t>GAZİEMİR-4</t>
        </is>
      </c>
      <c r="E178" s="131" t="inlineStr">
        <is>
          <t>YÖNETİCİ YARDIMCISI</t>
        </is>
      </c>
      <c r="F178" s="131" t="n">
        <v>76</v>
      </c>
      <c r="G178" s="131" t="n">
        <v>65.40000000000001</v>
      </c>
      <c r="H178" s="131" t="n">
        <v>30.2</v>
      </c>
      <c r="I178" s="131" t="n">
        <v>-35.1</v>
      </c>
      <c r="J178" s="131" t="n">
        <v>53.1</v>
      </c>
      <c r="K178" s="131" t="n">
        <v>67</v>
      </c>
      <c r="L178" s="131" t="n">
        <v>60.1</v>
      </c>
      <c r="M178" s="131" t="inlineStr">
        <is>
          <t>🟡 Gelişim Gerekli</t>
        </is>
      </c>
      <c r="N17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9" ht="15" customHeight="1" s="113">
      <c r="A179" s="131" t="inlineStr">
        <is>
          <t>P0141</t>
        </is>
      </c>
      <c r="B179" s="131" t="inlineStr">
        <is>
          <t>SERAP ÖZMEN</t>
        </is>
      </c>
      <c r="C179" s="131" t="inlineStr">
        <is>
          <t>M018</t>
        </is>
      </c>
      <c r="D179" s="131" t="inlineStr">
        <is>
          <t>GAZİEMİR-4</t>
        </is>
      </c>
      <c r="E179" s="131" t="inlineStr">
        <is>
          <t>BAKLİYAT</t>
        </is>
      </c>
      <c r="F179" s="131" t="n">
        <v>76</v>
      </c>
      <c r="G179" s="131" t="n">
        <v>65.40000000000001</v>
      </c>
      <c r="H179" s="131" t="n">
        <v>30.2</v>
      </c>
      <c r="I179" s="131" t="n">
        <v>-35.1</v>
      </c>
      <c r="J179" s="131" t="n">
        <v>53.1</v>
      </c>
      <c r="K179" s="131" t="n">
        <v>67</v>
      </c>
      <c r="L179" s="131" t="n">
        <v>60.1</v>
      </c>
      <c r="M179" s="131" t="inlineStr">
        <is>
          <t>🟡 Gelişim Gerekli</t>
        </is>
      </c>
      <c r="N17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0" ht="15" customHeight="1" s="113">
      <c r="A180" s="131" t="inlineStr">
        <is>
          <t>P0136</t>
        </is>
      </c>
      <c r="B180" s="131" t="inlineStr">
        <is>
          <t>BURAK PERPELEK</t>
        </is>
      </c>
      <c r="C180" s="131" t="inlineStr">
        <is>
          <t>M018</t>
        </is>
      </c>
      <c r="D180" s="131" t="inlineStr">
        <is>
          <t>GAZİEMİR-4</t>
        </is>
      </c>
      <c r="E180" s="131" t="inlineStr">
        <is>
          <t>YÖNETİCİ</t>
        </is>
      </c>
      <c r="F180" s="131" t="n">
        <v>76</v>
      </c>
      <c r="G180" s="131" t="n">
        <v>65.40000000000001</v>
      </c>
      <c r="H180" s="131" t="n">
        <v>30.2</v>
      </c>
      <c r="I180" s="131" t="n">
        <v>-35.1</v>
      </c>
      <c r="J180" s="131" t="n">
        <v>53.1</v>
      </c>
      <c r="K180" s="131" t="n">
        <v>67</v>
      </c>
      <c r="L180" s="131" t="n">
        <v>60.1</v>
      </c>
      <c r="M180" s="131" t="inlineStr">
        <is>
          <t>🟡 Gelişim Gerekli</t>
        </is>
      </c>
      <c r="N18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1" ht="15" customHeight="1" s="113">
      <c r="A181" s="131" t="inlineStr">
        <is>
          <t>P0137</t>
        </is>
      </c>
      <c r="B181" s="131" t="inlineStr">
        <is>
          <t>ZEYNEP DÖNMEZ</t>
        </is>
      </c>
      <c r="C181" s="131" t="inlineStr">
        <is>
          <t>M018</t>
        </is>
      </c>
      <c r="D181" s="131" t="inlineStr">
        <is>
          <t>GAZİEMİR-4</t>
        </is>
      </c>
      <c r="E181" s="131" t="inlineStr">
        <is>
          <t>KASİYER</t>
        </is>
      </c>
      <c r="F181" s="131" t="n">
        <v>76</v>
      </c>
      <c r="G181" s="131" t="n">
        <v>65.40000000000001</v>
      </c>
      <c r="H181" s="131" t="n">
        <v>30.2</v>
      </c>
      <c r="I181" s="131" t="n">
        <v>-35.1</v>
      </c>
      <c r="J181" s="131" t="n">
        <v>53.1</v>
      </c>
      <c r="K181" s="131" t="n">
        <v>67</v>
      </c>
      <c r="L181" s="131" t="n">
        <v>60.1</v>
      </c>
      <c r="M181" s="131" t="inlineStr">
        <is>
          <t>🟡 Gelişim Gerekli</t>
        </is>
      </c>
      <c r="N18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2" ht="15" customHeight="1" s="113">
      <c r="A182" s="131" t="inlineStr">
        <is>
          <t>P0138</t>
        </is>
      </c>
      <c r="B182" s="131" t="inlineStr">
        <is>
          <t>ŞAHİZER GÜLBEN DAĞDELEN</t>
        </is>
      </c>
      <c r="C182" s="131" t="inlineStr">
        <is>
          <t>M018</t>
        </is>
      </c>
      <c r="D182" s="131" t="inlineStr">
        <is>
          <t>GAZİEMİR-4</t>
        </is>
      </c>
      <c r="E182" s="131" t="inlineStr">
        <is>
          <t>KASİYER</t>
        </is>
      </c>
      <c r="F182" s="131" t="n">
        <v>76</v>
      </c>
      <c r="G182" s="131" t="n">
        <v>65.40000000000001</v>
      </c>
      <c r="H182" s="131" t="n">
        <v>30.2</v>
      </c>
      <c r="I182" s="131" t="n">
        <v>-35.1</v>
      </c>
      <c r="J182" s="131" t="n">
        <v>53.1</v>
      </c>
      <c r="K182" s="131" t="n">
        <v>67</v>
      </c>
      <c r="L182" s="131" t="n">
        <v>60.1</v>
      </c>
      <c r="M182" s="131" t="inlineStr">
        <is>
          <t>🟡 Gelişim Gerekli</t>
        </is>
      </c>
      <c r="N18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3" ht="15" customHeight="1" s="113">
      <c r="A183" s="131" t="inlineStr">
        <is>
          <t>P0140</t>
        </is>
      </c>
      <c r="B183" s="131" t="inlineStr">
        <is>
          <t>HURSHIDA OVEZOVA</t>
        </is>
      </c>
      <c r="C183" s="131" t="inlineStr">
        <is>
          <t>M018</t>
        </is>
      </c>
      <c r="D183" s="131" t="inlineStr">
        <is>
          <t>GAZİEMİR-4</t>
        </is>
      </c>
      <c r="E183" s="131" t="inlineStr">
        <is>
          <t>REYON GÖREVLİSİ</t>
        </is>
      </c>
      <c r="F183" s="131" t="n">
        <v>76</v>
      </c>
      <c r="G183" s="131" t="n">
        <v>65.40000000000001</v>
      </c>
      <c r="H183" s="131" t="n">
        <v>30.2</v>
      </c>
      <c r="I183" s="131" t="n">
        <v>-35.1</v>
      </c>
      <c r="J183" s="131" t="n">
        <v>53.1</v>
      </c>
      <c r="K183" s="131" t="n">
        <v>67</v>
      </c>
      <c r="L183" s="131" t="n">
        <v>60.1</v>
      </c>
      <c r="M183" s="131" t="inlineStr">
        <is>
          <t>🟡 Gelişim Gerekli</t>
        </is>
      </c>
      <c r="N18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4" ht="15" customHeight="1" s="113">
      <c r="A184" s="131" t="inlineStr">
        <is>
          <t>P0139</t>
        </is>
      </c>
      <c r="B184" s="131" t="inlineStr">
        <is>
          <t>ÖMER KANDEMİR</t>
        </is>
      </c>
      <c r="C184" s="131" t="inlineStr">
        <is>
          <t>M018</t>
        </is>
      </c>
      <c r="D184" s="131" t="inlineStr">
        <is>
          <t>GAZİEMİR-4</t>
        </is>
      </c>
      <c r="E184" s="131" t="inlineStr">
        <is>
          <t>REYON GÖREVLİSİ</t>
        </is>
      </c>
      <c r="F184" s="131" t="n">
        <v>76</v>
      </c>
      <c r="G184" s="131" t="n">
        <v>65.40000000000001</v>
      </c>
      <c r="H184" s="131" t="n">
        <v>30.2</v>
      </c>
      <c r="I184" s="131" t="n">
        <v>-35.1</v>
      </c>
      <c r="J184" s="131" t="n">
        <v>53.1</v>
      </c>
      <c r="K184" s="131" t="n">
        <v>67</v>
      </c>
      <c r="L184" s="131" t="n">
        <v>60.1</v>
      </c>
      <c r="M184" s="131" t="inlineStr">
        <is>
          <t>🟡 Gelişim Gerekli</t>
        </is>
      </c>
      <c r="N18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5" ht="15" customHeight="1" s="113">
      <c r="A185" s="131" t="inlineStr">
        <is>
          <t>P0144</t>
        </is>
      </c>
      <c r="B185" s="131" t="inlineStr">
        <is>
          <t>ABDULGANİ DAŞ</t>
        </is>
      </c>
      <c r="C185" s="131" t="inlineStr">
        <is>
          <t>M018</t>
        </is>
      </c>
      <c r="D185" s="131" t="inlineStr">
        <is>
          <t>GAZİEMİR-4</t>
        </is>
      </c>
      <c r="E185" s="131" t="inlineStr">
        <is>
          <t>UZMAN MANAV</t>
        </is>
      </c>
      <c r="F185" s="131" t="n">
        <v>76</v>
      </c>
      <c r="G185" s="131" t="n">
        <v>65.40000000000001</v>
      </c>
      <c r="H185" s="131" t="n">
        <v>30.2</v>
      </c>
      <c r="I185" s="131" t="n">
        <v>-35.1</v>
      </c>
      <c r="J185" s="131" t="n">
        <v>53.1</v>
      </c>
      <c r="K185" s="131" t="n">
        <v>67</v>
      </c>
      <c r="L185" s="131" t="n">
        <v>60.1</v>
      </c>
      <c r="M185" s="131" t="inlineStr">
        <is>
          <t>🟡 Gelişim Gerekli</t>
        </is>
      </c>
      <c r="N18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6" ht="15" customHeight="1" s="113">
      <c r="A186" s="131" t="inlineStr">
        <is>
          <t>P0145</t>
        </is>
      </c>
      <c r="B186" s="131" t="inlineStr">
        <is>
          <t>RAMAZAN GÜLDÜŞ</t>
        </is>
      </c>
      <c r="C186" s="131" t="inlineStr">
        <is>
          <t>M018</t>
        </is>
      </c>
      <c r="D186" s="131" t="inlineStr">
        <is>
          <t>GAZİEMİR-4</t>
        </is>
      </c>
      <c r="E186" s="131" t="inlineStr">
        <is>
          <t>MANAV YARDIMCISI</t>
        </is>
      </c>
      <c r="F186" s="131" t="n">
        <v>76</v>
      </c>
      <c r="G186" s="131" t="n">
        <v>65.40000000000001</v>
      </c>
      <c r="H186" s="131" t="n">
        <v>30.2</v>
      </c>
      <c r="I186" s="131" t="n">
        <v>-35.1</v>
      </c>
      <c r="J186" s="131" t="n">
        <v>53.1</v>
      </c>
      <c r="K186" s="131" t="n">
        <v>67</v>
      </c>
      <c r="L186" s="131" t="n">
        <v>60.1</v>
      </c>
      <c r="M186" s="131" t="inlineStr">
        <is>
          <t>🟡 Gelişim Gerekli</t>
        </is>
      </c>
      <c r="N18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7" ht="15" customHeight="1" s="113">
      <c r="A187" s="131" t="inlineStr">
        <is>
          <t>P0142</t>
        </is>
      </c>
      <c r="B187" s="131" t="inlineStr">
        <is>
          <t>RABİA KAYMAZ</t>
        </is>
      </c>
      <c r="C187" s="131" t="inlineStr">
        <is>
          <t>M018</t>
        </is>
      </c>
      <c r="D187" s="131" t="inlineStr">
        <is>
          <t>GAZİEMİR-4</t>
        </is>
      </c>
      <c r="E187" s="131" t="inlineStr">
        <is>
          <t>ŞARKÜTERİ</t>
        </is>
      </c>
      <c r="F187" s="131" t="n">
        <v>76</v>
      </c>
      <c r="G187" s="131" t="n">
        <v>65.40000000000001</v>
      </c>
      <c r="H187" s="131" t="n">
        <v>30.2</v>
      </c>
      <c r="I187" s="131" t="n">
        <v>-35.1</v>
      </c>
      <c r="J187" s="131" t="n">
        <v>53.1</v>
      </c>
      <c r="K187" s="131" t="n">
        <v>67</v>
      </c>
      <c r="L187" s="131" t="n">
        <v>60.1</v>
      </c>
      <c r="M187" s="131" t="inlineStr">
        <is>
          <t>🟡 Gelişim Gerekli</t>
        </is>
      </c>
      <c r="N18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8" ht="15" customHeight="1" s="113">
      <c r="A188" s="131" t="inlineStr">
        <is>
          <t>P0143</t>
        </is>
      </c>
      <c r="B188" s="131" t="inlineStr">
        <is>
          <t>SHAHZODA SHATLYKOVA</t>
        </is>
      </c>
      <c r="C188" s="131" t="inlineStr">
        <is>
          <t>M018</t>
        </is>
      </c>
      <c r="D188" s="131" t="inlineStr">
        <is>
          <t>GAZİEMİR-4</t>
        </is>
      </c>
      <c r="E188" s="131" t="inlineStr">
        <is>
          <t>ŞARKÜTERİ</t>
        </is>
      </c>
      <c r="F188" s="131" t="n">
        <v>76</v>
      </c>
      <c r="G188" s="131" t="n">
        <v>65.40000000000001</v>
      </c>
      <c r="H188" s="131" t="n">
        <v>30.2</v>
      </c>
      <c r="I188" s="131" t="n">
        <v>-35.1</v>
      </c>
      <c r="J188" s="131" t="n">
        <v>53.1</v>
      </c>
      <c r="K188" s="131" t="n">
        <v>67</v>
      </c>
      <c r="L188" s="131" t="n">
        <v>60.1</v>
      </c>
      <c r="M188" s="131" t="inlineStr">
        <is>
          <t>🟡 Gelişim Gerekli</t>
        </is>
      </c>
      <c r="N18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9" ht="15" customHeight="1" s="113">
      <c r="A189" s="131" t="inlineStr">
        <is>
          <t>P0391</t>
        </is>
      </c>
      <c r="B189" s="131" t="inlineStr">
        <is>
          <t>ATİLA ÖZDEMİR</t>
        </is>
      </c>
      <c r="C189" s="131" t="inlineStr">
        <is>
          <t>M013</t>
        </is>
      </c>
      <c r="D189" s="131" t="inlineStr">
        <is>
          <t>DEDEBAŞI</t>
        </is>
      </c>
      <c r="E189" s="131" t="inlineStr">
        <is>
          <t>MANAV YARDIMCISI</t>
        </is>
      </c>
      <c r="F189" s="131" t="n">
        <v>92</v>
      </c>
      <c r="G189" s="131" t="n">
        <v>64</v>
      </c>
      <c r="H189" s="131" t="n">
        <v>45.8</v>
      </c>
      <c r="I189" s="131" t="n">
        <v>-32</v>
      </c>
      <c r="J189" s="131" t="n">
        <v>1.7</v>
      </c>
      <c r="K189" s="131" t="n">
        <v>66</v>
      </c>
      <c r="L189" s="131" t="n">
        <v>60</v>
      </c>
      <c r="M189" s="131" t="inlineStr">
        <is>
          <t>🟡 Gelişim Gerekli</t>
        </is>
      </c>
      <c r="N18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0" ht="15" customHeight="1" s="113">
      <c r="A190" s="131" t="inlineStr">
        <is>
          <t>P0390</t>
        </is>
      </c>
      <c r="B190" s="131" t="inlineStr">
        <is>
          <t>CEYLAN SEVEN</t>
        </is>
      </c>
      <c r="C190" s="131" t="inlineStr">
        <is>
          <t>M013</t>
        </is>
      </c>
      <c r="D190" s="131" t="inlineStr">
        <is>
          <t>DEDEBAŞI</t>
        </is>
      </c>
      <c r="E190" s="131" t="inlineStr">
        <is>
          <t>ŞARKÜTERİ YARDIMCISI</t>
        </is>
      </c>
      <c r="F190" s="131" t="n">
        <v>92</v>
      </c>
      <c r="G190" s="131" t="n">
        <v>64</v>
      </c>
      <c r="H190" s="131" t="n">
        <v>45.8</v>
      </c>
      <c r="I190" s="131" t="n">
        <v>-32</v>
      </c>
      <c r="J190" s="131" t="n">
        <v>1.7</v>
      </c>
      <c r="K190" s="131" t="n">
        <v>66</v>
      </c>
      <c r="L190" s="131" t="n">
        <v>60</v>
      </c>
      <c r="M190" s="131" t="inlineStr">
        <is>
          <t>🟡 Gelişim Gerekli</t>
        </is>
      </c>
      <c r="N19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1" ht="15" customHeight="1" s="113">
      <c r="A191" s="131" t="inlineStr">
        <is>
          <t>P0386</t>
        </is>
      </c>
      <c r="B191" s="131" t="inlineStr">
        <is>
          <t>SERPİL ÖZEN</t>
        </is>
      </c>
      <c r="C191" s="131" t="inlineStr">
        <is>
          <t>M013</t>
        </is>
      </c>
      <c r="D191" s="131" t="inlineStr">
        <is>
          <t>DEDEBAŞI</t>
        </is>
      </c>
      <c r="E191" s="131" t="inlineStr">
        <is>
          <t>KASİYER</t>
        </is>
      </c>
      <c r="F191" s="131" t="n">
        <v>92</v>
      </c>
      <c r="G191" s="131" t="n">
        <v>64</v>
      </c>
      <c r="H191" s="131" t="n">
        <v>45.8</v>
      </c>
      <c r="I191" s="131" t="n">
        <v>-32</v>
      </c>
      <c r="J191" s="131" t="n">
        <v>1.7</v>
      </c>
      <c r="K191" s="131" t="n">
        <v>66</v>
      </c>
      <c r="L191" s="131" t="n">
        <v>60</v>
      </c>
      <c r="M191" s="131" t="inlineStr">
        <is>
          <t>🟡 Gelişim Gerekli</t>
        </is>
      </c>
      <c r="N19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2" ht="15" customHeight="1" s="113">
      <c r="A192" s="131" t="inlineStr">
        <is>
          <t>P0387</t>
        </is>
      </c>
      <c r="B192" s="131" t="inlineStr">
        <is>
          <t>YAĞMUR ÖZKAN</t>
        </is>
      </c>
      <c r="C192" s="131" t="inlineStr">
        <is>
          <t>M013</t>
        </is>
      </c>
      <c r="D192" s="131" t="inlineStr">
        <is>
          <t>DEDEBAŞI</t>
        </is>
      </c>
      <c r="E192" s="131" t="inlineStr">
        <is>
          <t>KASİYER</t>
        </is>
      </c>
      <c r="F192" s="131" t="n">
        <v>92</v>
      </c>
      <c r="G192" s="131" t="n">
        <v>64</v>
      </c>
      <c r="H192" s="131" t="n">
        <v>45.8</v>
      </c>
      <c r="I192" s="131" t="n">
        <v>-32</v>
      </c>
      <c r="J192" s="131" t="n">
        <v>1.7</v>
      </c>
      <c r="K192" s="131" t="n">
        <v>66</v>
      </c>
      <c r="L192" s="131" t="n">
        <v>60</v>
      </c>
      <c r="M192" s="131" t="inlineStr">
        <is>
          <t>🟡 Gelişim Gerekli</t>
        </is>
      </c>
      <c r="N19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3" ht="15" customHeight="1" s="113">
      <c r="A193" s="131" t="inlineStr">
        <is>
          <t>P0384</t>
        </is>
      </c>
      <c r="B193" s="131" t="inlineStr">
        <is>
          <t>DİLARA ASLANMİRZA</t>
        </is>
      </c>
      <c r="C193" s="131" t="inlineStr">
        <is>
          <t>M013</t>
        </is>
      </c>
      <c r="D193" s="131" t="inlineStr">
        <is>
          <t>DEDEBAŞI</t>
        </is>
      </c>
      <c r="E193" s="131" t="inlineStr">
        <is>
          <t>YÖNETİCİ YARDIMCISI</t>
        </is>
      </c>
      <c r="F193" s="131" t="n">
        <v>92</v>
      </c>
      <c r="G193" s="131" t="n">
        <v>64</v>
      </c>
      <c r="H193" s="131" t="n">
        <v>45.8</v>
      </c>
      <c r="I193" s="131" t="n">
        <v>-32</v>
      </c>
      <c r="J193" s="131" t="n">
        <v>1.7</v>
      </c>
      <c r="K193" s="131" t="n">
        <v>66</v>
      </c>
      <c r="L193" s="131" t="n">
        <v>60</v>
      </c>
      <c r="M193" s="131" t="inlineStr">
        <is>
          <t>🟡 Gelişim Gerekli</t>
        </is>
      </c>
      <c r="N19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4" ht="15" customHeight="1" s="113">
      <c r="A194" s="131" t="inlineStr">
        <is>
          <t>P0385</t>
        </is>
      </c>
      <c r="B194" s="131" t="inlineStr">
        <is>
          <t>ŞEVVAL NİL DOYGUN</t>
        </is>
      </c>
      <c r="C194" s="131" t="inlineStr">
        <is>
          <t>M013</t>
        </is>
      </c>
      <c r="D194" s="131" t="inlineStr">
        <is>
          <t>DEDEBAŞI</t>
        </is>
      </c>
      <c r="E194" s="131" t="inlineStr">
        <is>
          <t>KASİYER</t>
        </is>
      </c>
      <c r="F194" s="131" t="n">
        <v>92</v>
      </c>
      <c r="G194" s="131" t="n">
        <v>64</v>
      </c>
      <c r="H194" s="131" t="n">
        <v>45.8</v>
      </c>
      <c r="I194" s="131" t="n">
        <v>-32</v>
      </c>
      <c r="J194" s="131" t="n">
        <v>1.7</v>
      </c>
      <c r="K194" s="131" t="n">
        <v>66</v>
      </c>
      <c r="L194" s="131" t="n">
        <v>60</v>
      </c>
      <c r="M194" s="131" t="inlineStr">
        <is>
          <t>🟡 Gelişim Gerekli</t>
        </is>
      </c>
      <c r="N19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5" ht="15" customHeight="1" s="113">
      <c r="A195" s="131" t="inlineStr">
        <is>
          <t>P0392</t>
        </is>
      </c>
      <c r="B195" s="131" t="inlineStr">
        <is>
          <t>AHMET BAŞOL</t>
        </is>
      </c>
      <c r="C195" s="131" t="inlineStr">
        <is>
          <t>M013</t>
        </is>
      </c>
      <c r="D195" s="131" t="inlineStr">
        <is>
          <t>DEDEBAŞI</t>
        </is>
      </c>
      <c r="E195" s="131" t="inlineStr">
        <is>
          <t>MANAV YARDIMCISI</t>
        </is>
      </c>
      <c r="F195" s="131" t="n">
        <v>92</v>
      </c>
      <c r="G195" s="131" t="n">
        <v>64</v>
      </c>
      <c r="H195" s="131" t="n">
        <v>45.8</v>
      </c>
      <c r="I195" s="131" t="n">
        <v>-32</v>
      </c>
      <c r="J195" s="131" t="n">
        <v>1.7</v>
      </c>
      <c r="K195" s="131" t="n">
        <v>66</v>
      </c>
      <c r="L195" s="131" t="n">
        <v>60</v>
      </c>
      <c r="M195" s="131" t="inlineStr">
        <is>
          <t>🟡 Gelişim Gerekli</t>
        </is>
      </c>
      <c r="N19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6" ht="15" customHeight="1" s="113">
      <c r="A196" s="131" t="inlineStr">
        <is>
          <t>P0383</t>
        </is>
      </c>
      <c r="B196" s="131" t="inlineStr">
        <is>
          <t>MENDUH KOLUMAN</t>
        </is>
      </c>
      <c r="C196" s="131" t="inlineStr">
        <is>
          <t>M013</t>
        </is>
      </c>
      <c r="D196" s="131" t="inlineStr">
        <is>
          <t>DEDEBAŞI</t>
        </is>
      </c>
      <c r="E196" s="131" t="inlineStr">
        <is>
          <t>YÖNETİCİ YARDIMCISI</t>
        </is>
      </c>
      <c r="F196" s="131" t="n">
        <v>92</v>
      </c>
      <c r="G196" s="131" t="n">
        <v>64</v>
      </c>
      <c r="H196" s="131" t="n">
        <v>45.8</v>
      </c>
      <c r="I196" s="131" t="n">
        <v>-32</v>
      </c>
      <c r="J196" s="131" t="n">
        <v>1.7</v>
      </c>
      <c r="K196" s="131" t="n">
        <v>66</v>
      </c>
      <c r="L196" s="131" t="n">
        <v>60</v>
      </c>
      <c r="M196" s="131" t="inlineStr">
        <is>
          <t>🟡 Gelişim Gerekli</t>
        </is>
      </c>
      <c r="N19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7" ht="15" customHeight="1" s="113">
      <c r="A197" s="131" t="inlineStr">
        <is>
          <t>P0388</t>
        </is>
      </c>
      <c r="B197" s="131" t="inlineStr">
        <is>
          <t>AYÇA AKYÜZ</t>
        </is>
      </c>
      <c r="C197" s="131" t="inlineStr">
        <is>
          <t>M013</t>
        </is>
      </c>
      <c r="D197" s="131" t="inlineStr">
        <is>
          <t>DEDEBAŞI</t>
        </is>
      </c>
      <c r="E197" s="131" t="inlineStr">
        <is>
          <t>REYON GÖREVLİSİ</t>
        </is>
      </c>
      <c r="F197" s="131" t="n">
        <v>92</v>
      </c>
      <c r="G197" s="131" t="n">
        <v>64</v>
      </c>
      <c r="H197" s="131" t="n">
        <v>45.8</v>
      </c>
      <c r="I197" s="131" t="n">
        <v>-32</v>
      </c>
      <c r="J197" s="131" t="n">
        <v>1.7</v>
      </c>
      <c r="K197" s="131" t="n">
        <v>66</v>
      </c>
      <c r="L197" s="131" t="n">
        <v>60</v>
      </c>
      <c r="M197" s="131" t="inlineStr">
        <is>
          <t>🟡 Gelişim Gerekli</t>
        </is>
      </c>
      <c r="N19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8" ht="15" customHeight="1" s="113">
      <c r="A198" s="131" t="inlineStr">
        <is>
          <t>P0389</t>
        </is>
      </c>
      <c r="B198" s="131" t="inlineStr">
        <is>
          <t>MUSTAFA UÇAR</t>
        </is>
      </c>
      <c r="C198" s="131" t="inlineStr">
        <is>
          <t>M013</t>
        </is>
      </c>
      <c r="D198" s="131" t="inlineStr">
        <is>
          <t>DEDEBAŞI</t>
        </is>
      </c>
      <c r="E198" s="131" t="inlineStr">
        <is>
          <t>REYON GÖREVLİSİ</t>
        </is>
      </c>
      <c r="F198" s="131" t="n">
        <v>92</v>
      </c>
      <c r="G198" s="131" t="n">
        <v>64</v>
      </c>
      <c r="H198" s="131" t="n">
        <v>45.8</v>
      </c>
      <c r="I198" s="131" t="n">
        <v>-32</v>
      </c>
      <c r="J198" s="131" t="n">
        <v>1.7</v>
      </c>
      <c r="K198" s="131" t="n">
        <v>66</v>
      </c>
      <c r="L198" s="131" t="n">
        <v>60</v>
      </c>
      <c r="M198" s="131" t="inlineStr">
        <is>
          <t>🟡 Gelişim Gerekli</t>
        </is>
      </c>
      <c r="N19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9" ht="15" customHeight="1" s="113">
      <c r="A199" s="131" t="inlineStr">
        <is>
          <t>P0221</t>
        </is>
      </c>
      <c r="B199" s="131" t="inlineStr">
        <is>
          <t>ZÜBEYDE KAVRUK</t>
        </is>
      </c>
      <c r="C199" s="131" t="inlineStr">
        <is>
          <t>M006</t>
        </is>
      </c>
      <c r="D199" s="131" t="inlineStr">
        <is>
          <t>AYDIN GİRNE</t>
        </is>
      </c>
      <c r="E199" s="131" t="inlineStr">
        <is>
          <t>UZMAN YÖNETİCİ</t>
        </is>
      </c>
      <c r="F199" s="131" t="n">
        <v>36</v>
      </c>
      <c r="G199" s="131" t="n">
        <v>43.6</v>
      </c>
      <c r="H199" s="131" t="n">
        <v>86.8</v>
      </c>
      <c r="I199" s="131" t="n">
        <v>-23.9</v>
      </c>
      <c r="J199" s="131" t="n">
        <v>81</v>
      </c>
      <c r="K199" s="131" t="n">
        <v>83</v>
      </c>
      <c r="L199" s="131" t="n">
        <v>59.4</v>
      </c>
      <c r="M199" s="131" t="inlineStr">
        <is>
          <t>🔴 Yakın Takip Gerekli</t>
        </is>
      </c>
      <c r="N19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0" ht="15" customHeight="1" s="113">
      <c r="A200" s="131" t="inlineStr">
        <is>
          <t>P0230</t>
        </is>
      </c>
      <c r="B200" s="131" t="inlineStr">
        <is>
          <t>SÜLEYMAN KALIN</t>
        </is>
      </c>
      <c r="C200" s="131" t="inlineStr">
        <is>
          <t>M006</t>
        </is>
      </c>
      <c r="D200" s="131" t="inlineStr">
        <is>
          <t>AYDIN GİRNE</t>
        </is>
      </c>
      <c r="E200" s="131" t="inlineStr">
        <is>
          <t>MANAV YARDIMCISI</t>
        </is>
      </c>
      <c r="F200" s="131" t="n">
        <v>36</v>
      </c>
      <c r="G200" s="131" t="n">
        <v>43.6</v>
      </c>
      <c r="H200" s="131" t="n">
        <v>86.8</v>
      </c>
      <c r="I200" s="131" t="n">
        <v>-23.9</v>
      </c>
      <c r="J200" s="131" t="n">
        <v>81</v>
      </c>
      <c r="K200" s="131" t="n">
        <v>83</v>
      </c>
      <c r="L200" s="131" t="n">
        <v>59.4</v>
      </c>
      <c r="M200" s="131" t="inlineStr">
        <is>
          <t>🔴 Yakın Takip Gerekli</t>
        </is>
      </c>
      <c r="N20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1" ht="15" customHeight="1" s="113">
      <c r="A201" s="131" t="inlineStr">
        <is>
          <t>P0222</t>
        </is>
      </c>
      <c r="B201" s="131" t="inlineStr">
        <is>
          <t>SELAMİ EREN</t>
        </is>
      </c>
      <c r="C201" s="131" t="inlineStr">
        <is>
          <t>M006</t>
        </is>
      </c>
      <c r="D201" s="131" t="inlineStr">
        <is>
          <t>AYDIN GİRNE</t>
        </is>
      </c>
      <c r="E201" s="131" t="inlineStr">
        <is>
          <t>YÖNETİCİ</t>
        </is>
      </c>
      <c r="F201" s="131" t="n">
        <v>36</v>
      </c>
      <c r="G201" s="131" t="n">
        <v>43.6</v>
      </c>
      <c r="H201" s="131" t="n">
        <v>86.8</v>
      </c>
      <c r="I201" s="131" t="n">
        <v>-23.9</v>
      </c>
      <c r="J201" s="131" t="n">
        <v>81</v>
      </c>
      <c r="K201" s="131" t="n">
        <v>83</v>
      </c>
      <c r="L201" s="131" t="n">
        <v>59.4</v>
      </c>
      <c r="M201" s="131" t="inlineStr">
        <is>
          <t>🔴 Yakın Takip Gerekli</t>
        </is>
      </c>
      <c r="N20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2" ht="15" customHeight="1" s="113">
      <c r="A202" s="131" t="inlineStr">
        <is>
          <t>P0228</t>
        </is>
      </c>
      <c r="B202" s="131" t="inlineStr">
        <is>
          <t>MEHMET TAKKALI</t>
        </is>
      </c>
      <c r="C202" s="131" t="inlineStr">
        <is>
          <t>M006</t>
        </is>
      </c>
      <c r="D202" s="131" t="inlineStr">
        <is>
          <t>AYDIN GİRNE</t>
        </is>
      </c>
      <c r="E202" s="131" t="inlineStr">
        <is>
          <t>UZMAN KASAP</t>
        </is>
      </c>
      <c r="F202" s="131" t="n">
        <v>36</v>
      </c>
      <c r="G202" s="131" t="n">
        <v>43.6</v>
      </c>
      <c r="H202" s="131" t="n">
        <v>86.8</v>
      </c>
      <c r="I202" s="131" t="n">
        <v>-23.9</v>
      </c>
      <c r="J202" s="131" t="n">
        <v>81</v>
      </c>
      <c r="K202" s="131" t="n">
        <v>83</v>
      </c>
      <c r="L202" s="131" t="n">
        <v>59.4</v>
      </c>
      <c r="M202" s="131" t="inlineStr">
        <is>
          <t>🔴 Yakın Takip Gerekli</t>
        </is>
      </c>
      <c r="N20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3" ht="15" customHeight="1" s="113">
      <c r="A203" s="131" t="inlineStr">
        <is>
          <t>P0227</t>
        </is>
      </c>
      <c r="B203" s="131" t="inlineStr">
        <is>
          <t>FİRDEVS YENİ</t>
        </is>
      </c>
      <c r="C203" s="131" t="inlineStr">
        <is>
          <t>M006</t>
        </is>
      </c>
      <c r="D203" s="131" t="inlineStr">
        <is>
          <t>AYDIN GİRNE</t>
        </is>
      </c>
      <c r="E203" s="131" t="inlineStr">
        <is>
          <t>UZMAN ŞARKÜTERİ</t>
        </is>
      </c>
      <c r="F203" s="131" t="n">
        <v>36</v>
      </c>
      <c r="G203" s="131" t="n">
        <v>43.6</v>
      </c>
      <c r="H203" s="131" t="n">
        <v>86.8</v>
      </c>
      <c r="I203" s="131" t="n">
        <v>-23.9</v>
      </c>
      <c r="J203" s="131" t="n">
        <v>81</v>
      </c>
      <c r="K203" s="131" t="n">
        <v>83</v>
      </c>
      <c r="L203" s="131" t="n">
        <v>59.4</v>
      </c>
      <c r="M203" s="131" t="inlineStr">
        <is>
          <t>🔴 Yakın Takip Gerekli</t>
        </is>
      </c>
      <c r="N20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4" ht="15" customHeight="1" s="113">
      <c r="A204" s="131" t="inlineStr">
        <is>
          <t>P0229</t>
        </is>
      </c>
      <c r="B204" s="131" t="inlineStr">
        <is>
          <t>RAMAZAN TURGUT</t>
        </is>
      </c>
      <c r="C204" s="131" t="inlineStr">
        <is>
          <t>M006</t>
        </is>
      </c>
      <c r="D204" s="131" t="inlineStr">
        <is>
          <t>AYDIN GİRNE</t>
        </is>
      </c>
      <c r="E204" s="131" t="inlineStr">
        <is>
          <t>ELİT MANAV</t>
        </is>
      </c>
      <c r="F204" s="131" t="n">
        <v>36</v>
      </c>
      <c r="G204" s="131" t="n">
        <v>43.6</v>
      </c>
      <c r="H204" s="131" t="n">
        <v>86.8</v>
      </c>
      <c r="I204" s="131" t="n">
        <v>-23.9</v>
      </c>
      <c r="J204" s="131" t="n">
        <v>81</v>
      </c>
      <c r="K204" s="131" t="n">
        <v>83</v>
      </c>
      <c r="L204" s="131" t="n">
        <v>59.4</v>
      </c>
      <c r="M204" s="131" t="inlineStr">
        <is>
          <t>🔴 Yakın Takip Gerekli</t>
        </is>
      </c>
      <c r="N20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5" ht="15" customHeight="1" s="113">
      <c r="A205" s="131" t="inlineStr">
        <is>
          <t>P0231</t>
        </is>
      </c>
      <c r="B205" s="131" t="inlineStr">
        <is>
          <t>BURAK YILDIZ</t>
        </is>
      </c>
      <c r="C205" s="131" t="inlineStr">
        <is>
          <t>M006</t>
        </is>
      </c>
      <c r="D205" s="131" t="inlineStr">
        <is>
          <t>AYDIN GİRNE</t>
        </is>
      </c>
      <c r="E205" s="131" t="inlineStr">
        <is>
          <t>MANAV YARDIMCISI</t>
        </is>
      </c>
      <c r="F205" s="131" t="n">
        <v>36</v>
      </c>
      <c r="G205" s="131" t="n">
        <v>43.6</v>
      </c>
      <c r="H205" s="131" t="n">
        <v>86.8</v>
      </c>
      <c r="I205" s="131" t="n">
        <v>-23.9</v>
      </c>
      <c r="J205" s="131" t="n">
        <v>81</v>
      </c>
      <c r="K205" s="131" t="n">
        <v>83</v>
      </c>
      <c r="L205" s="131" t="n">
        <v>59.4</v>
      </c>
      <c r="M205" s="131" t="inlineStr">
        <is>
          <t>🔴 Yakın Takip Gerekli</t>
        </is>
      </c>
      <c r="N20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6" ht="15" customHeight="1" s="113">
      <c r="A206" s="131" t="inlineStr">
        <is>
          <t>P0226</t>
        </is>
      </c>
      <c r="B206" s="131" t="inlineStr">
        <is>
          <t>MUSTAFA AKTAŞ</t>
        </is>
      </c>
      <c r="C206" s="131" t="inlineStr">
        <is>
          <t>M006</t>
        </is>
      </c>
      <c r="D206" s="131" t="inlineStr">
        <is>
          <t>AYDIN GİRNE</t>
        </is>
      </c>
      <c r="E206" s="131" t="inlineStr">
        <is>
          <t>REYON GÖREVLİSİ</t>
        </is>
      </c>
      <c r="F206" s="131" t="n">
        <v>36</v>
      </c>
      <c r="G206" s="131" t="n">
        <v>43.6</v>
      </c>
      <c r="H206" s="131" t="n">
        <v>86.8</v>
      </c>
      <c r="I206" s="131" t="n">
        <v>-23.9</v>
      </c>
      <c r="J206" s="131" t="n">
        <v>81</v>
      </c>
      <c r="K206" s="131" t="n">
        <v>83</v>
      </c>
      <c r="L206" s="131" t="n">
        <v>59.4</v>
      </c>
      <c r="M206" s="131" t="inlineStr">
        <is>
          <t>🔴 Yakın Takip Gerekli</t>
        </is>
      </c>
      <c r="N20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7" ht="15" customHeight="1" s="113">
      <c r="A207" s="131" t="inlineStr">
        <is>
          <t>P0223</t>
        </is>
      </c>
      <c r="B207" s="131" t="inlineStr">
        <is>
          <t>ZEYNEP ÇELİK</t>
        </is>
      </c>
      <c r="C207" s="131" t="inlineStr">
        <is>
          <t>M006</t>
        </is>
      </c>
      <c r="D207" s="131" t="inlineStr">
        <is>
          <t>AYDIN GİRNE</t>
        </is>
      </c>
      <c r="E207" s="131" t="inlineStr">
        <is>
          <t>KASİYER</t>
        </is>
      </c>
      <c r="F207" s="131" t="n">
        <v>36</v>
      </c>
      <c r="G207" s="131" t="n">
        <v>43.6</v>
      </c>
      <c r="H207" s="131" t="n">
        <v>86.8</v>
      </c>
      <c r="I207" s="131" t="n">
        <v>-23.9</v>
      </c>
      <c r="J207" s="131" t="n">
        <v>81</v>
      </c>
      <c r="K207" s="131" t="n">
        <v>83</v>
      </c>
      <c r="L207" s="131" t="n">
        <v>59.4</v>
      </c>
      <c r="M207" s="131" t="inlineStr">
        <is>
          <t>🔴 Yakın Takip Gerekli</t>
        </is>
      </c>
      <c r="N20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8" ht="15" customHeight="1" s="113">
      <c r="A208" s="131" t="inlineStr">
        <is>
          <t>P0224</t>
        </is>
      </c>
      <c r="B208" s="131" t="inlineStr">
        <is>
          <t>BEGÜM ÇEVİREN</t>
        </is>
      </c>
      <c r="C208" s="131" t="inlineStr">
        <is>
          <t>M006</t>
        </is>
      </c>
      <c r="D208" s="131" t="inlineStr">
        <is>
          <t>AYDIN GİRNE</t>
        </is>
      </c>
      <c r="E208" s="131" t="inlineStr">
        <is>
          <t>KASİYER</t>
        </is>
      </c>
      <c r="F208" s="131" t="n">
        <v>36</v>
      </c>
      <c r="G208" s="131" t="n">
        <v>43.6</v>
      </c>
      <c r="H208" s="131" t="n">
        <v>86.8</v>
      </c>
      <c r="I208" s="131" t="n">
        <v>-23.9</v>
      </c>
      <c r="J208" s="131" t="n">
        <v>81</v>
      </c>
      <c r="K208" s="131" t="n">
        <v>83</v>
      </c>
      <c r="L208" s="131" t="n">
        <v>59.4</v>
      </c>
      <c r="M208" s="131" t="inlineStr">
        <is>
          <t>🔴 Yakın Takip Gerekli</t>
        </is>
      </c>
      <c r="N20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9" ht="15" customHeight="1" s="113">
      <c r="A209" s="131" t="inlineStr">
        <is>
          <t>P0225</t>
        </is>
      </c>
      <c r="B209" s="131" t="inlineStr">
        <is>
          <t>EZGİ NUR COŞKUN</t>
        </is>
      </c>
      <c r="C209" s="131" t="inlineStr">
        <is>
          <t>M006</t>
        </is>
      </c>
      <c r="D209" s="131" t="inlineStr">
        <is>
          <t>AYDIN GİRNE</t>
        </is>
      </c>
      <c r="E209" s="131" t="inlineStr">
        <is>
          <t>REYON GÖREVLİSİ</t>
        </is>
      </c>
      <c r="F209" s="131" t="n">
        <v>36</v>
      </c>
      <c r="G209" s="131" t="n">
        <v>43.6</v>
      </c>
      <c r="H209" s="131" t="n">
        <v>86.8</v>
      </c>
      <c r="I209" s="131" t="n">
        <v>-23.9</v>
      </c>
      <c r="J209" s="131" t="n">
        <v>81</v>
      </c>
      <c r="K209" s="131" t="n">
        <v>83</v>
      </c>
      <c r="L209" s="131" t="n">
        <v>59.4</v>
      </c>
      <c r="M209" s="131" t="inlineStr">
        <is>
          <t>🔴 Yakın Takip Gerekli</t>
        </is>
      </c>
      <c r="N20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0" ht="15" customHeight="1" s="113">
      <c r="A210" s="131" t="inlineStr">
        <is>
          <t>P0551</t>
        </is>
      </c>
      <c r="B210" s="131" t="inlineStr">
        <is>
          <t>SİDAL AKIN</t>
        </is>
      </c>
      <c r="C210" s="131" t="inlineStr">
        <is>
          <t>M027</t>
        </is>
      </c>
      <c r="D210" s="131" t="inlineStr">
        <is>
          <t>HATAY</t>
        </is>
      </c>
      <c r="E210" s="131" t="inlineStr">
        <is>
          <t>BAKLİYAT</t>
        </is>
      </c>
      <c r="F210" s="131" t="n">
        <v>0</v>
      </c>
      <c r="G210" s="131" t="n">
        <v>100</v>
      </c>
      <c r="H210" s="131" t="n">
        <v>50.7</v>
      </c>
      <c r="I210" s="131" t="n">
        <v>-31</v>
      </c>
      <c r="J210" s="131" t="n">
        <v>57</v>
      </c>
      <c r="K210" s="131" t="n">
        <v>91</v>
      </c>
      <c r="L210" s="131" t="n">
        <v>59.3</v>
      </c>
      <c r="M210" s="131" t="inlineStr">
        <is>
          <t>🔴 Yakın Takip Gerekli</t>
        </is>
      </c>
      <c r="N21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1" ht="15" customHeight="1" s="113">
      <c r="A211" s="131" t="inlineStr">
        <is>
          <t>P0550</t>
        </is>
      </c>
      <c r="B211" s="131" t="inlineStr">
        <is>
          <t>MELİH SELÇUK SABA</t>
        </is>
      </c>
      <c r="C211" s="131" t="inlineStr">
        <is>
          <t>M027</t>
        </is>
      </c>
      <c r="D211" s="131" t="inlineStr">
        <is>
          <t>HATAY</t>
        </is>
      </c>
      <c r="E211" s="131" t="inlineStr">
        <is>
          <t>REYON GÖREVLİSİ</t>
        </is>
      </c>
      <c r="F211" s="131" t="n">
        <v>0</v>
      </c>
      <c r="G211" s="131" t="n">
        <v>100</v>
      </c>
      <c r="H211" s="131" t="n">
        <v>50.7</v>
      </c>
      <c r="I211" s="131" t="n">
        <v>-31</v>
      </c>
      <c r="J211" s="131" t="n">
        <v>57</v>
      </c>
      <c r="K211" s="131" t="n">
        <v>91</v>
      </c>
      <c r="L211" s="131" t="n">
        <v>59.3</v>
      </c>
      <c r="M211" s="131" t="inlineStr">
        <is>
          <t>🔴 Yakın Takip Gerekli</t>
        </is>
      </c>
      <c r="N21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2" ht="15" customHeight="1" s="113">
      <c r="A212" s="131" t="inlineStr">
        <is>
          <t>P0549</t>
        </is>
      </c>
      <c r="B212" s="131" t="inlineStr">
        <is>
          <t>KORAY KARACA</t>
        </is>
      </c>
      <c r="C212" s="131" t="inlineStr">
        <is>
          <t>M027</t>
        </is>
      </c>
      <c r="D212" s="131" t="inlineStr">
        <is>
          <t>HATAY</t>
        </is>
      </c>
      <c r="E212" s="131" t="inlineStr">
        <is>
          <t>REYON GÖREVLİSİ</t>
        </is>
      </c>
      <c r="F212" s="131" t="n">
        <v>0</v>
      </c>
      <c r="G212" s="131" t="n">
        <v>100</v>
      </c>
      <c r="H212" s="131" t="n">
        <v>50.7</v>
      </c>
      <c r="I212" s="131" t="n">
        <v>-31</v>
      </c>
      <c r="J212" s="131" t="n">
        <v>57</v>
      </c>
      <c r="K212" s="131" t="n">
        <v>91</v>
      </c>
      <c r="L212" s="131" t="n">
        <v>59.3</v>
      </c>
      <c r="M212" s="131" t="inlineStr">
        <is>
          <t>🔴 Yakın Takip Gerekli</t>
        </is>
      </c>
      <c r="N21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3" ht="15" customHeight="1" s="113">
      <c r="A213" s="131" t="inlineStr">
        <is>
          <t>P0552</t>
        </is>
      </c>
      <c r="B213" s="131" t="inlineStr">
        <is>
          <t>ŞÜKRAN AKAN</t>
        </is>
      </c>
      <c r="C213" s="131" t="inlineStr">
        <is>
          <t>M027</t>
        </is>
      </c>
      <c r="D213" s="131" t="inlineStr">
        <is>
          <t>HATAY</t>
        </is>
      </c>
      <c r="E213" s="131" t="inlineStr">
        <is>
          <t>ŞARKÜTERİ</t>
        </is>
      </c>
      <c r="F213" s="131" t="n">
        <v>0</v>
      </c>
      <c r="G213" s="131" t="n">
        <v>100</v>
      </c>
      <c r="H213" s="131" t="n">
        <v>50.7</v>
      </c>
      <c r="I213" s="131" t="n">
        <v>-31</v>
      </c>
      <c r="J213" s="131" t="n">
        <v>57</v>
      </c>
      <c r="K213" s="131" t="n">
        <v>91</v>
      </c>
      <c r="L213" s="131" t="n">
        <v>59.3</v>
      </c>
      <c r="M213" s="131" t="inlineStr">
        <is>
          <t>🔴 Yakın Takip Gerekli</t>
        </is>
      </c>
      <c r="N21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4" ht="15" customHeight="1" s="113">
      <c r="A214" s="131" t="inlineStr">
        <is>
          <t>P0548</t>
        </is>
      </c>
      <c r="B214" s="131" t="inlineStr">
        <is>
          <t>ANIL DEMİRSOY</t>
        </is>
      </c>
      <c r="C214" s="131" t="inlineStr">
        <is>
          <t>M027</t>
        </is>
      </c>
      <c r="D214" s="131" t="inlineStr">
        <is>
          <t>HATAY</t>
        </is>
      </c>
      <c r="E214" s="131" t="inlineStr">
        <is>
          <t>REYON GÖREVLİSİ</t>
        </is>
      </c>
      <c r="F214" s="131" t="n">
        <v>0</v>
      </c>
      <c r="G214" s="131" t="n">
        <v>100</v>
      </c>
      <c r="H214" s="131" t="n">
        <v>50.7</v>
      </c>
      <c r="I214" s="131" t="n">
        <v>-31</v>
      </c>
      <c r="J214" s="131" t="n">
        <v>57</v>
      </c>
      <c r="K214" s="131" t="n">
        <v>91</v>
      </c>
      <c r="L214" s="131" t="n">
        <v>59.3</v>
      </c>
      <c r="M214" s="131" t="inlineStr">
        <is>
          <t>🔴 Yakın Takip Gerekli</t>
        </is>
      </c>
      <c r="N21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5" ht="15" customHeight="1" s="113">
      <c r="A215" s="131" t="inlineStr">
        <is>
          <t>P0545</t>
        </is>
      </c>
      <c r="B215" s="131" t="inlineStr">
        <is>
          <t>ŞEBNEM DEMİR</t>
        </is>
      </c>
      <c r="C215" s="131" t="inlineStr">
        <is>
          <t>M027</t>
        </is>
      </c>
      <c r="D215" s="131" t="inlineStr">
        <is>
          <t>HATAY</t>
        </is>
      </c>
      <c r="E215" s="131" t="inlineStr">
        <is>
          <t>KASİYER</t>
        </is>
      </c>
      <c r="F215" s="131" t="n">
        <v>0</v>
      </c>
      <c r="G215" s="131" t="n">
        <v>100</v>
      </c>
      <c r="H215" s="131" t="n">
        <v>50.7</v>
      </c>
      <c r="I215" s="131" t="n">
        <v>-31</v>
      </c>
      <c r="J215" s="131" t="n">
        <v>57</v>
      </c>
      <c r="K215" s="131" t="n">
        <v>91</v>
      </c>
      <c r="L215" s="131" t="n">
        <v>59.3</v>
      </c>
      <c r="M215" s="131" t="inlineStr">
        <is>
          <t>🔴 Yakın Takip Gerekli</t>
        </is>
      </c>
      <c r="N21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6" ht="15" customHeight="1" s="113">
      <c r="A216" s="131" t="inlineStr">
        <is>
          <t>P0546</t>
        </is>
      </c>
      <c r="B216" s="131" t="inlineStr">
        <is>
          <t>İREM ECRİN ÖRNEK</t>
        </is>
      </c>
      <c r="C216" s="131" t="inlineStr">
        <is>
          <t>M027</t>
        </is>
      </c>
      <c r="D216" s="131" t="inlineStr">
        <is>
          <t>HATAY</t>
        </is>
      </c>
      <c r="E216" s="131" t="inlineStr">
        <is>
          <t>KASİYER</t>
        </is>
      </c>
      <c r="F216" s="131" t="n">
        <v>0</v>
      </c>
      <c r="G216" s="131" t="n">
        <v>100</v>
      </c>
      <c r="H216" s="131" t="n">
        <v>50.7</v>
      </c>
      <c r="I216" s="131" t="n">
        <v>-31</v>
      </c>
      <c r="J216" s="131" t="n">
        <v>57</v>
      </c>
      <c r="K216" s="131" t="n">
        <v>91</v>
      </c>
      <c r="L216" s="131" t="n">
        <v>59.3</v>
      </c>
      <c r="M216" s="131" t="inlineStr">
        <is>
          <t>🔴 Yakın Takip Gerekli</t>
        </is>
      </c>
      <c r="N21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7" ht="15" customHeight="1" s="113">
      <c r="A217" s="131" t="inlineStr">
        <is>
          <t>P0543</t>
        </is>
      </c>
      <c r="B217" s="131" t="inlineStr">
        <is>
          <t>VOLKAN ÖZDEMİR</t>
        </is>
      </c>
      <c r="C217" s="131" t="inlineStr">
        <is>
          <t>M027</t>
        </is>
      </c>
      <c r="D217" s="131" t="inlineStr">
        <is>
          <t>HATAY</t>
        </is>
      </c>
      <c r="E217" s="131" t="inlineStr">
        <is>
          <t>ELİT YÖNETİCİ</t>
        </is>
      </c>
      <c r="F217" s="131" t="n">
        <v>0</v>
      </c>
      <c r="G217" s="131" t="n">
        <v>100</v>
      </c>
      <c r="H217" s="131" t="n">
        <v>50.7</v>
      </c>
      <c r="I217" s="131" t="n">
        <v>-31</v>
      </c>
      <c r="J217" s="131" t="n">
        <v>57</v>
      </c>
      <c r="K217" s="131" t="n">
        <v>91</v>
      </c>
      <c r="L217" s="131" t="n">
        <v>59.3</v>
      </c>
      <c r="M217" s="131" t="inlineStr">
        <is>
          <t>🔴 Yakın Takip Gerekli</t>
        </is>
      </c>
      <c r="N21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8" ht="15" customHeight="1" s="113">
      <c r="A218" s="131" t="inlineStr">
        <is>
          <t>P0544</t>
        </is>
      </c>
      <c r="B218" s="131" t="inlineStr">
        <is>
          <t>SEVİM MELİSA YÜCE</t>
        </is>
      </c>
      <c r="C218" s="131" t="inlineStr">
        <is>
          <t>M027</t>
        </is>
      </c>
      <c r="D218" s="131" t="inlineStr">
        <is>
          <t>HATAY</t>
        </is>
      </c>
      <c r="E218" s="131" t="inlineStr">
        <is>
          <t>YÖNETİCİ YARDIMCISI</t>
        </is>
      </c>
      <c r="F218" s="131" t="n">
        <v>0</v>
      </c>
      <c r="G218" s="131" t="n">
        <v>100</v>
      </c>
      <c r="H218" s="131" t="n">
        <v>50.7</v>
      </c>
      <c r="I218" s="131" t="n">
        <v>-31</v>
      </c>
      <c r="J218" s="131" t="n">
        <v>57</v>
      </c>
      <c r="K218" s="131" t="n">
        <v>91</v>
      </c>
      <c r="L218" s="131" t="n">
        <v>59.3</v>
      </c>
      <c r="M218" s="131" t="inlineStr">
        <is>
          <t>🔴 Yakın Takip Gerekli</t>
        </is>
      </c>
      <c r="N21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9" ht="15" customHeight="1" s="113">
      <c r="A219" s="131" t="inlineStr">
        <is>
          <t>P0554</t>
        </is>
      </c>
      <c r="B219" s="131" t="inlineStr">
        <is>
          <t>OZAN TURGUT</t>
        </is>
      </c>
      <c r="C219" s="131" t="inlineStr">
        <is>
          <t>M027</t>
        </is>
      </c>
      <c r="D219" s="131" t="inlineStr">
        <is>
          <t>HATAY</t>
        </is>
      </c>
      <c r="E219" s="131" t="inlineStr">
        <is>
          <t>MANAV</t>
        </is>
      </c>
      <c r="F219" s="131" t="n">
        <v>0</v>
      </c>
      <c r="G219" s="131" t="n">
        <v>100</v>
      </c>
      <c r="H219" s="131" t="n">
        <v>50.7</v>
      </c>
      <c r="I219" s="131" t="n">
        <v>-31</v>
      </c>
      <c r="J219" s="131" t="n">
        <v>57</v>
      </c>
      <c r="K219" s="131" t="n">
        <v>91</v>
      </c>
      <c r="L219" s="131" t="n">
        <v>59.3</v>
      </c>
      <c r="M219" s="131" t="inlineStr">
        <is>
          <t>🔴 Yakın Takip Gerekli</t>
        </is>
      </c>
      <c r="N21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0" ht="15" customHeight="1" s="113">
      <c r="A220" s="131" t="inlineStr">
        <is>
          <t>P0553</t>
        </is>
      </c>
      <c r="B220" s="131" t="inlineStr">
        <is>
          <t>OSMAN YALÇIN</t>
        </is>
      </c>
      <c r="C220" s="131" t="inlineStr">
        <is>
          <t>M027</t>
        </is>
      </c>
      <c r="D220" s="131" t="inlineStr">
        <is>
          <t>HATAY</t>
        </is>
      </c>
      <c r="E220" s="131" t="inlineStr">
        <is>
          <t>UZMAN KASAP</t>
        </is>
      </c>
      <c r="F220" s="131" t="n">
        <v>0</v>
      </c>
      <c r="G220" s="131" t="n">
        <v>100</v>
      </c>
      <c r="H220" s="131" t="n">
        <v>50.7</v>
      </c>
      <c r="I220" s="131" t="n">
        <v>-31</v>
      </c>
      <c r="J220" s="131" t="n">
        <v>57</v>
      </c>
      <c r="K220" s="131" t="n">
        <v>91</v>
      </c>
      <c r="L220" s="131" t="n">
        <v>59.3</v>
      </c>
      <c r="M220" s="131" t="inlineStr">
        <is>
          <t>🔴 Yakın Takip Gerekli</t>
        </is>
      </c>
      <c r="N22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1" ht="15" customHeight="1" s="113">
      <c r="A221" s="131" t="inlineStr">
        <is>
          <t>P0555</t>
        </is>
      </c>
      <c r="B221" s="131" t="inlineStr">
        <is>
          <t>YUSUF GÜLEŞ</t>
        </is>
      </c>
      <c r="C221" s="131" t="inlineStr">
        <is>
          <t>M027</t>
        </is>
      </c>
      <c r="D221" s="131" t="inlineStr">
        <is>
          <t>HATAY</t>
        </is>
      </c>
      <c r="E221" s="131" t="inlineStr">
        <is>
          <t>MANAV</t>
        </is>
      </c>
      <c r="F221" s="131" t="n">
        <v>0</v>
      </c>
      <c r="G221" s="131" t="n">
        <v>100</v>
      </c>
      <c r="H221" s="131" t="n">
        <v>50.7</v>
      </c>
      <c r="I221" s="131" t="n">
        <v>-31</v>
      </c>
      <c r="J221" s="131" t="n">
        <v>57</v>
      </c>
      <c r="K221" s="131" t="n">
        <v>91</v>
      </c>
      <c r="L221" s="131" t="n">
        <v>59.3</v>
      </c>
      <c r="M221" s="131" t="inlineStr">
        <is>
          <t>🔴 Yakın Takip Gerekli</t>
        </is>
      </c>
      <c r="N22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2" ht="15" customHeight="1" s="113">
      <c r="A222" s="131" t="inlineStr">
        <is>
          <t>P0547</t>
        </is>
      </c>
      <c r="B222" s="131" t="inlineStr">
        <is>
          <t>MUKADDER TANDOĞAN</t>
        </is>
      </c>
      <c r="C222" s="131" t="inlineStr">
        <is>
          <t>M027</t>
        </is>
      </c>
      <c r="D222" s="131" t="inlineStr">
        <is>
          <t>HATAY</t>
        </is>
      </c>
      <c r="E222" s="131" t="inlineStr">
        <is>
          <t>KASİYER</t>
        </is>
      </c>
      <c r="F222" s="131" t="n">
        <v>0</v>
      </c>
      <c r="G222" s="131" t="n">
        <v>100</v>
      </c>
      <c r="H222" s="131" t="n">
        <v>50.7</v>
      </c>
      <c r="I222" s="131" t="n">
        <v>-31</v>
      </c>
      <c r="J222" s="131" t="n">
        <v>57</v>
      </c>
      <c r="K222" s="131" t="n">
        <v>91</v>
      </c>
      <c r="L222" s="131" t="n">
        <v>59.3</v>
      </c>
      <c r="M222" s="131" t="inlineStr">
        <is>
          <t>🔴 Yakın Takip Gerekli</t>
        </is>
      </c>
      <c r="N22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3" ht="15" customHeight="1" s="113">
      <c r="A223" s="131" t="inlineStr">
        <is>
          <t>P0513</t>
        </is>
      </c>
      <c r="B223" s="131" t="inlineStr">
        <is>
          <t>IRMAK KUŞ</t>
        </is>
      </c>
      <c r="C223" s="131" t="inlineStr">
        <is>
          <t>M009</t>
        </is>
      </c>
      <c r="D223" s="131" t="inlineStr">
        <is>
          <t>BALÇOVA</t>
        </is>
      </c>
      <c r="E223" s="131" t="inlineStr">
        <is>
          <t>KASİYER</t>
        </is>
      </c>
      <c r="F223" s="131" t="n">
        <v>12</v>
      </c>
      <c r="G223" s="131" t="n">
        <v>58.6</v>
      </c>
      <c r="H223" s="131" t="n">
        <v>73.09999999999999</v>
      </c>
      <c r="I223" s="131" t="n">
        <v>-26.6</v>
      </c>
      <c r="J223" s="131" t="n">
        <v>87.2</v>
      </c>
      <c r="K223" s="131" t="n">
        <v>91</v>
      </c>
      <c r="L223" s="131" t="n">
        <v>57.3</v>
      </c>
      <c r="M223" s="131" t="inlineStr">
        <is>
          <t>🔴 Yakın Takip Gerekli</t>
        </is>
      </c>
      <c r="N22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4" ht="15" customHeight="1" s="113">
      <c r="A224" s="131" t="inlineStr">
        <is>
          <t>P0511</t>
        </is>
      </c>
      <c r="B224" s="131" t="inlineStr">
        <is>
          <t>BARIŞ GÜLDEZ</t>
        </is>
      </c>
      <c r="C224" s="131" t="inlineStr">
        <is>
          <t>M009</t>
        </is>
      </c>
      <c r="D224" s="131" t="inlineStr">
        <is>
          <t>BALÇOVA</t>
        </is>
      </c>
      <c r="E224" s="131" t="inlineStr">
        <is>
          <t>YÖNETİCİ YARDIMCISI</t>
        </is>
      </c>
      <c r="F224" s="131" t="n">
        <v>12</v>
      </c>
      <c r="G224" s="131" t="n">
        <v>58.6</v>
      </c>
      <c r="H224" s="131" t="n">
        <v>73.09999999999999</v>
      </c>
      <c r="I224" s="131" t="n">
        <v>-26.6</v>
      </c>
      <c r="J224" s="131" t="n">
        <v>87.2</v>
      </c>
      <c r="K224" s="131" t="n">
        <v>91</v>
      </c>
      <c r="L224" s="131" t="n">
        <v>57.3</v>
      </c>
      <c r="M224" s="131" t="inlineStr">
        <is>
          <t>🔴 Yakın Takip Gerekli</t>
        </is>
      </c>
      <c r="N22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5" ht="15" customHeight="1" s="113">
      <c r="A225" s="131" t="inlineStr">
        <is>
          <t>P0521</t>
        </is>
      </c>
      <c r="B225" s="131" t="inlineStr">
        <is>
          <t>MUHİTTİN ÇAPRAK</t>
        </is>
      </c>
      <c r="C225" s="131" t="inlineStr">
        <is>
          <t>M009</t>
        </is>
      </c>
      <c r="D225" s="131" t="inlineStr">
        <is>
          <t>BALÇOVA</t>
        </is>
      </c>
      <c r="E225" s="131" t="inlineStr">
        <is>
          <t>ELİT KASAP</t>
        </is>
      </c>
      <c r="F225" s="131" t="n">
        <v>12</v>
      </c>
      <c r="G225" s="131" t="n">
        <v>58.6</v>
      </c>
      <c r="H225" s="131" t="n">
        <v>73.09999999999999</v>
      </c>
      <c r="I225" s="131" t="n">
        <v>-26.6</v>
      </c>
      <c r="J225" s="131" t="n">
        <v>87.2</v>
      </c>
      <c r="K225" s="131" t="n">
        <v>91</v>
      </c>
      <c r="L225" s="131" t="n">
        <v>57.3</v>
      </c>
      <c r="M225" s="131" t="inlineStr">
        <is>
          <t>🔴 Yakın Takip Gerekli</t>
        </is>
      </c>
      <c r="N22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6" ht="15" customHeight="1" s="113">
      <c r="A226" s="131" t="inlineStr">
        <is>
          <t>P0514</t>
        </is>
      </c>
      <c r="B226" s="131" t="inlineStr">
        <is>
          <t>ZEWYNEP YILDIRIM</t>
        </is>
      </c>
      <c r="C226" s="131" t="inlineStr">
        <is>
          <t>M009</t>
        </is>
      </c>
      <c r="D226" s="131" t="inlineStr">
        <is>
          <t>BALÇOVA</t>
        </is>
      </c>
      <c r="E226" s="131" t="inlineStr">
        <is>
          <t>KASİYER</t>
        </is>
      </c>
      <c r="F226" s="131" t="n">
        <v>12</v>
      </c>
      <c r="G226" s="131" t="n">
        <v>58.6</v>
      </c>
      <c r="H226" s="131" t="n">
        <v>73.09999999999999</v>
      </c>
      <c r="I226" s="131" t="n">
        <v>-26.6</v>
      </c>
      <c r="J226" s="131" t="n">
        <v>87.2</v>
      </c>
      <c r="K226" s="131" t="n">
        <v>91</v>
      </c>
      <c r="L226" s="131" t="n">
        <v>57.3</v>
      </c>
      <c r="M226" s="131" t="inlineStr">
        <is>
          <t>🔴 Yakın Takip Gerekli</t>
        </is>
      </c>
      <c r="N22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7" ht="15" customHeight="1" s="113">
      <c r="A227" s="131" t="inlineStr">
        <is>
          <t>P0510</t>
        </is>
      </c>
      <c r="B227" s="131" t="inlineStr">
        <is>
          <t>BARAN KARATAŞ</t>
        </is>
      </c>
      <c r="C227" s="131" t="inlineStr">
        <is>
          <t>M009</t>
        </is>
      </c>
      <c r="D227" s="131" t="inlineStr">
        <is>
          <t>BALÇOVA</t>
        </is>
      </c>
      <c r="E227" s="131" t="inlineStr">
        <is>
          <t>YÖNETİCİ YARDIMCISI</t>
        </is>
      </c>
      <c r="F227" s="131" t="n">
        <v>12</v>
      </c>
      <c r="G227" s="131" t="n">
        <v>58.6</v>
      </c>
      <c r="H227" s="131" t="n">
        <v>73.09999999999999</v>
      </c>
      <c r="I227" s="131" t="n">
        <v>-26.6</v>
      </c>
      <c r="J227" s="131" t="n">
        <v>87.2</v>
      </c>
      <c r="K227" s="131" t="n">
        <v>91</v>
      </c>
      <c r="L227" s="131" t="n">
        <v>57.3</v>
      </c>
      <c r="M227" s="131" t="inlineStr">
        <is>
          <t>🔴 Yakın Takip Gerekli</t>
        </is>
      </c>
      <c r="N22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8" ht="15" customHeight="1" s="113">
      <c r="A228" s="131" t="inlineStr">
        <is>
          <t>P0515</t>
        </is>
      </c>
      <c r="B228" s="131" t="inlineStr">
        <is>
          <t>ZÜMRE ÖZTÜRK</t>
        </is>
      </c>
      <c r="C228" s="131" t="inlineStr">
        <is>
          <t>M009</t>
        </is>
      </c>
      <c r="D228" s="131" t="inlineStr">
        <is>
          <t>BALÇOVA</t>
        </is>
      </c>
      <c r="E228" s="131" t="inlineStr">
        <is>
          <t>KASİYER</t>
        </is>
      </c>
      <c r="F228" s="131" t="n">
        <v>12</v>
      </c>
      <c r="G228" s="131" t="n">
        <v>58.6</v>
      </c>
      <c r="H228" s="131" t="n">
        <v>73.09999999999999</v>
      </c>
      <c r="I228" s="131" t="n">
        <v>-26.6</v>
      </c>
      <c r="J228" s="131" t="n">
        <v>87.2</v>
      </c>
      <c r="K228" s="131" t="n">
        <v>91</v>
      </c>
      <c r="L228" s="131" t="n">
        <v>57.3</v>
      </c>
      <c r="M228" s="131" t="inlineStr">
        <is>
          <t>🔴 Yakın Takip Gerekli</t>
        </is>
      </c>
      <c r="N22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9" ht="15" customHeight="1" s="113">
      <c r="A229" s="131" t="inlineStr">
        <is>
          <t>P0516</t>
        </is>
      </c>
      <c r="B229" s="131" t="inlineStr">
        <is>
          <t>AYGUL HYDYROVA</t>
        </is>
      </c>
      <c r="C229" s="131" t="inlineStr">
        <is>
          <t>M009</t>
        </is>
      </c>
      <c r="D229" s="131" t="inlineStr">
        <is>
          <t>BALÇOVA</t>
        </is>
      </c>
      <c r="E229" s="131" t="inlineStr">
        <is>
          <t>REYON GÖREVLİSİ</t>
        </is>
      </c>
      <c r="F229" s="131" t="n">
        <v>12</v>
      </c>
      <c r="G229" s="131" t="n">
        <v>58.6</v>
      </c>
      <c r="H229" s="131" t="n">
        <v>73.09999999999999</v>
      </c>
      <c r="I229" s="131" t="n">
        <v>-26.6</v>
      </c>
      <c r="J229" s="131" t="n">
        <v>87.2</v>
      </c>
      <c r="K229" s="131" t="n">
        <v>91</v>
      </c>
      <c r="L229" s="131" t="n">
        <v>57.3</v>
      </c>
      <c r="M229" s="131" t="inlineStr">
        <is>
          <t>🔴 Yakın Takip Gerekli</t>
        </is>
      </c>
      <c r="N22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0" ht="15" customHeight="1" s="113">
      <c r="A230" s="131" t="inlineStr">
        <is>
          <t>P0520</t>
        </is>
      </c>
      <c r="B230" s="131" t="inlineStr">
        <is>
          <t>MURAT DİBEK</t>
        </is>
      </c>
      <c r="C230" s="131" t="inlineStr">
        <is>
          <t>M009</t>
        </is>
      </c>
      <c r="D230" s="131" t="inlineStr">
        <is>
          <t>BALÇOVA</t>
        </is>
      </c>
      <c r="E230" s="131" t="inlineStr">
        <is>
          <t>UZMAN ŞARKÜTERİ</t>
        </is>
      </c>
      <c r="F230" s="131" t="n">
        <v>12</v>
      </c>
      <c r="G230" s="131" t="n">
        <v>58.6</v>
      </c>
      <c r="H230" s="131" t="n">
        <v>73.09999999999999</v>
      </c>
      <c r="I230" s="131" t="n">
        <v>-26.6</v>
      </c>
      <c r="J230" s="131" t="n">
        <v>87.2</v>
      </c>
      <c r="K230" s="131" t="n">
        <v>91</v>
      </c>
      <c r="L230" s="131" t="n">
        <v>57.3</v>
      </c>
      <c r="M230" s="131" t="inlineStr">
        <is>
          <t>🔴 Yakın Takip Gerekli</t>
        </is>
      </c>
      <c r="N23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1" ht="15" customHeight="1" s="113">
      <c r="A231" s="131" t="inlineStr">
        <is>
          <t>P0517</t>
        </is>
      </c>
      <c r="B231" s="131" t="inlineStr">
        <is>
          <t>JENNET VELIYEVA</t>
        </is>
      </c>
      <c r="C231" s="131" t="inlineStr">
        <is>
          <t>M009</t>
        </is>
      </c>
      <c r="D231" s="131" t="inlineStr">
        <is>
          <t>BALÇOVA</t>
        </is>
      </c>
      <c r="E231" s="131" t="inlineStr">
        <is>
          <t>REYON GÖREVLİSİ</t>
        </is>
      </c>
      <c r="F231" s="131" t="n">
        <v>12</v>
      </c>
      <c r="G231" s="131" t="n">
        <v>58.6</v>
      </c>
      <c r="H231" s="131" t="n">
        <v>73.09999999999999</v>
      </c>
      <c r="I231" s="131" t="n">
        <v>-26.6</v>
      </c>
      <c r="J231" s="131" t="n">
        <v>87.2</v>
      </c>
      <c r="K231" s="131" t="n">
        <v>91</v>
      </c>
      <c r="L231" s="131" t="n">
        <v>57.3</v>
      </c>
      <c r="M231" s="131" t="inlineStr">
        <is>
          <t>🔴 Yakın Takip Gerekli</t>
        </is>
      </c>
      <c r="N23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2" ht="15" customHeight="1" s="113">
      <c r="A232" s="131" t="inlineStr">
        <is>
          <t>P0518</t>
        </is>
      </c>
      <c r="B232" s="131" t="inlineStr">
        <is>
          <t>EZIZ RAHMANKULOV</t>
        </is>
      </c>
      <c r="C232" s="131" t="inlineStr">
        <is>
          <t>M009</t>
        </is>
      </c>
      <c r="D232" s="131" t="inlineStr">
        <is>
          <t>BALÇOVA</t>
        </is>
      </c>
      <c r="E232" s="131" t="inlineStr">
        <is>
          <t>REYON GÖREVLİSİ</t>
        </is>
      </c>
      <c r="F232" s="131" t="n">
        <v>12</v>
      </c>
      <c r="G232" s="131" t="n">
        <v>58.6</v>
      </c>
      <c r="H232" s="131" t="n">
        <v>73.09999999999999</v>
      </c>
      <c r="I232" s="131" t="n">
        <v>-26.6</v>
      </c>
      <c r="J232" s="131" t="n">
        <v>87.2</v>
      </c>
      <c r="K232" s="131" t="n">
        <v>91</v>
      </c>
      <c r="L232" s="131" t="n">
        <v>57.3</v>
      </c>
      <c r="M232" s="131" t="inlineStr">
        <is>
          <t>🔴 Yakın Takip Gerekli</t>
        </is>
      </c>
      <c r="N23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3" ht="15" customHeight="1" s="113">
      <c r="A233" s="131" t="inlineStr">
        <is>
          <t>P0519</t>
        </is>
      </c>
      <c r="B233" s="131" t="inlineStr">
        <is>
          <t>TUĞBA ÇALIŞKAN</t>
        </is>
      </c>
      <c r="C233" s="131" t="inlineStr">
        <is>
          <t>M009</t>
        </is>
      </c>
      <c r="D233" s="131" t="inlineStr">
        <is>
          <t>BALÇOVA</t>
        </is>
      </c>
      <c r="E233" s="131" t="inlineStr">
        <is>
          <t>BAKLİYAT</t>
        </is>
      </c>
      <c r="F233" s="131" t="n">
        <v>12</v>
      </c>
      <c r="G233" s="131" t="n">
        <v>58.6</v>
      </c>
      <c r="H233" s="131" t="n">
        <v>73.09999999999999</v>
      </c>
      <c r="I233" s="131" t="n">
        <v>-26.6</v>
      </c>
      <c r="J233" s="131" t="n">
        <v>87.2</v>
      </c>
      <c r="K233" s="131" t="n">
        <v>91</v>
      </c>
      <c r="L233" s="131" t="n">
        <v>57.3</v>
      </c>
      <c r="M233" s="131" t="inlineStr">
        <is>
          <t>🔴 Yakın Takip Gerekli</t>
        </is>
      </c>
      <c r="N23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4" ht="15" customHeight="1" s="113">
      <c r="A234" s="131" t="inlineStr">
        <is>
          <t>P0529</t>
        </is>
      </c>
      <c r="B234" s="131" t="inlineStr">
        <is>
          <t>YAĞMUR AKDEMİR</t>
        </is>
      </c>
      <c r="C234" s="131" t="inlineStr">
        <is>
          <t>M009</t>
        </is>
      </c>
      <c r="D234" s="131" t="inlineStr">
        <is>
          <t>BALÇOVA</t>
        </is>
      </c>
      <c r="E234" s="131" t="inlineStr">
        <is>
          <t>MANAV TERAZİ</t>
        </is>
      </c>
      <c r="F234" s="131" t="n">
        <v>12</v>
      </c>
      <c r="G234" s="131" t="n">
        <v>58.6</v>
      </c>
      <c r="H234" s="131" t="n">
        <v>73.09999999999999</v>
      </c>
      <c r="I234" s="131" t="n">
        <v>-26.6</v>
      </c>
      <c r="J234" s="131" t="n">
        <v>87.2</v>
      </c>
      <c r="K234" s="131" t="n">
        <v>91</v>
      </c>
      <c r="L234" s="131" t="n">
        <v>57.3</v>
      </c>
      <c r="M234" s="131" t="inlineStr">
        <is>
          <t>🔴 Yakın Takip Gerekli</t>
        </is>
      </c>
      <c r="N23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5" ht="15" customHeight="1" s="113">
      <c r="A235" s="131" t="inlineStr">
        <is>
          <t>P0531</t>
        </is>
      </c>
      <c r="B235" s="131" t="inlineStr">
        <is>
          <t>HÜSEYİN VOLKAN FESÇİ</t>
        </is>
      </c>
      <c r="C235" s="131" t="inlineStr">
        <is>
          <t>M009</t>
        </is>
      </c>
      <c r="D235" s="131" t="inlineStr">
        <is>
          <t>BALÇOVA</t>
        </is>
      </c>
      <c r="E235" s="131" t="inlineStr">
        <is>
          <t>ONLİNE ŞOFÖR</t>
        </is>
      </c>
      <c r="F235" s="131" t="n">
        <v>12</v>
      </c>
      <c r="G235" s="131" t="n">
        <v>58.6</v>
      </c>
      <c r="H235" s="131" t="n">
        <v>73.09999999999999</v>
      </c>
      <c r="I235" s="131" t="n">
        <v>-26.6</v>
      </c>
      <c r="J235" s="131" t="n">
        <v>87.2</v>
      </c>
      <c r="K235" s="131" t="n">
        <v>91</v>
      </c>
      <c r="L235" s="131" t="n">
        <v>57.3</v>
      </c>
      <c r="M235" s="131" t="inlineStr">
        <is>
          <t>🔴 Yakın Takip Gerekli</t>
        </is>
      </c>
      <c r="N23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6" ht="15" customHeight="1" s="113">
      <c r="A236" s="131" t="inlineStr">
        <is>
          <t>P0530</t>
        </is>
      </c>
      <c r="B236" s="131" t="inlineStr">
        <is>
          <t>SERAP ASLAN</t>
        </is>
      </c>
      <c r="C236" s="131" t="inlineStr">
        <is>
          <t>M009</t>
        </is>
      </c>
      <c r="D236" s="131" t="inlineStr">
        <is>
          <t>BALÇOVA</t>
        </is>
      </c>
      <c r="E236" s="131" t="inlineStr">
        <is>
          <t>ONLİNE TOPLAYICI</t>
        </is>
      </c>
      <c r="F236" s="131" t="n">
        <v>12</v>
      </c>
      <c r="G236" s="131" t="n">
        <v>58.6</v>
      </c>
      <c r="H236" s="131" t="n">
        <v>73.09999999999999</v>
      </c>
      <c r="I236" s="131" t="n">
        <v>-26.6</v>
      </c>
      <c r="J236" s="131" t="n">
        <v>87.2</v>
      </c>
      <c r="K236" s="131" t="n">
        <v>91</v>
      </c>
      <c r="L236" s="131" t="n">
        <v>57.3</v>
      </c>
      <c r="M236" s="131" t="inlineStr">
        <is>
          <t>🔴 Yakın Takip Gerekli</t>
        </is>
      </c>
      <c r="N23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7" ht="15" customHeight="1" s="113">
      <c r="A237" s="131" t="inlineStr">
        <is>
          <t>P0512</t>
        </is>
      </c>
      <c r="B237" s="131" t="inlineStr">
        <is>
          <t>ŞEVVAL SAYILIR</t>
        </is>
      </c>
      <c r="C237" s="131" t="inlineStr">
        <is>
          <t>M009</t>
        </is>
      </c>
      <c r="D237" s="131" t="inlineStr">
        <is>
          <t>BALÇOVA</t>
        </is>
      </c>
      <c r="E237" s="131" t="inlineStr">
        <is>
          <t>KASİYER</t>
        </is>
      </c>
      <c r="F237" s="131" t="n">
        <v>12</v>
      </c>
      <c r="G237" s="131" t="n">
        <v>58.6</v>
      </c>
      <c r="H237" s="131" t="n">
        <v>73.09999999999999</v>
      </c>
      <c r="I237" s="131" t="n">
        <v>-26.6</v>
      </c>
      <c r="J237" s="131" t="n">
        <v>87.2</v>
      </c>
      <c r="K237" s="131" t="n">
        <v>91</v>
      </c>
      <c r="L237" s="131" t="n">
        <v>57.3</v>
      </c>
      <c r="M237" s="131" t="inlineStr">
        <is>
          <t>🔴 Yakın Takip Gerekli</t>
        </is>
      </c>
      <c r="N23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8" ht="15" customHeight="1" s="113">
      <c r="A238" s="131" t="inlineStr">
        <is>
          <t>P0522</t>
        </is>
      </c>
      <c r="B238" s="131" t="inlineStr">
        <is>
          <t>NESRİN ÇAM</t>
        </is>
      </c>
      <c r="C238" s="131" t="inlineStr">
        <is>
          <t>M009</t>
        </is>
      </c>
      <c r="D238" s="131" t="inlineStr">
        <is>
          <t>BALÇOVA</t>
        </is>
      </c>
      <c r="E238" s="131" t="inlineStr">
        <is>
          <t>ŞARKÜTERİ YARDIMCISI</t>
        </is>
      </c>
      <c r="F238" s="131" t="n">
        <v>12</v>
      </c>
      <c r="G238" s="131" t="n">
        <v>58.6</v>
      </c>
      <c r="H238" s="131" t="n">
        <v>73.09999999999999</v>
      </c>
      <c r="I238" s="131" t="n">
        <v>-26.6</v>
      </c>
      <c r="J238" s="131" t="n">
        <v>87.2</v>
      </c>
      <c r="K238" s="131" t="n">
        <v>91</v>
      </c>
      <c r="L238" s="131" t="n">
        <v>57.3</v>
      </c>
      <c r="M238" s="131" t="inlineStr">
        <is>
          <t>🔴 Yakın Takip Gerekli</t>
        </is>
      </c>
      <c r="N23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9" ht="15" customHeight="1" s="113">
      <c r="A239" s="131" t="inlineStr">
        <is>
          <t>P0509</t>
        </is>
      </c>
      <c r="B239" s="131" t="inlineStr">
        <is>
          <t>ERCAN SARI</t>
        </is>
      </c>
      <c r="C239" s="131" t="inlineStr">
        <is>
          <t>M009</t>
        </is>
      </c>
      <c r="D239" s="131" t="inlineStr">
        <is>
          <t>BALÇOVA</t>
        </is>
      </c>
      <c r="E239" s="131" t="inlineStr">
        <is>
          <t>YÖNETİCİ</t>
        </is>
      </c>
      <c r="F239" s="131" t="n">
        <v>12</v>
      </c>
      <c r="G239" s="131" t="n">
        <v>58.6</v>
      </c>
      <c r="H239" s="131" t="n">
        <v>73.09999999999999</v>
      </c>
      <c r="I239" s="131" t="n">
        <v>-26.6</v>
      </c>
      <c r="J239" s="131" t="n">
        <v>87.2</v>
      </c>
      <c r="K239" s="131" t="n">
        <v>91</v>
      </c>
      <c r="L239" s="131" t="n">
        <v>57.3</v>
      </c>
      <c r="M239" s="131" t="inlineStr">
        <is>
          <t>🔴 Yakın Takip Gerekli</t>
        </is>
      </c>
      <c r="N23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0" ht="15" customHeight="1" s="113">
      <c r="A240" s="131" t="inlineStr">
        <is>
          <t>P0526</t>
        </is>
      </c>
      <c r="B240" s="131" t="inlineStr">
        <is>
          <t>DOĞAN GÜRBÜZ</t>
        </is>
      </c>
      <c r="C240" s="131" t="inlineStr">
        <is>
          <t>M009</t>
        </is>
      </c>
      <c r="D240" s="131" t="inlineStr">
        <is>
          <t>BALÇOVA</t>
        </is>
      </c>
      <c r="E240" s="131" t="inlineStr">
        <is>
          <t>MANAV</t>
        </is>
      </c>
      <c r="F240" s="131" t="n">
        <v>12</v>
      </c>
      <c r="G240" s="131" t="n">
        <v>58.6</v>
      </c>
      <c r="H240" s="131" t="n">
        <v>73.09999999999999</v>
      </c>
      <c r="I240" s="131" t="n">
        <v>-26.6</v>
      </c>
      <c r="J240" s="131" t="n">
        <v>87.2</v>
      </c>
      <c r="K240" s="131" t="n">
        <v>91</v>
      </c>
      <c r="L240" s="131" t="n">
        <v>57.3</v>
      </c>
      <c r="M240" s="131" t="inlineStr">
        <is>
          <t>🔴 Yakın Takip Gerekli</t>
        </is>
      </c>
      <c r="N24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1" ht="15" customHeight="1" s="113">
      <c r="A241" s="131" t="inlineStr">
        <is>
          <t>P0524</t>
        </is>
      </c>
      <c r="B241" s="131" t="inlineStr">
        <is>
          <t>RIDVAN ASLAN</t>
        </is>
      </c>
      <c r="C241" s="131" t="inlineStr">
        <is>
          <t>M009</t>
        </is>
      </c>
      <c r="D241" s="131" t="inlineStr">
        <is>
          <t>BALÇOVA</t>
        </is>
      </c>
      <c r="E241" s="131" t="inlineStr">
        <is>
          <t>UZMAN MANAV</t>
        </is>
      </c>
      <c r="F241" s="131" t="n">
        <v>12</v>
      </c>
      <c r="G241" s="131" t="n">
        <v>58.6</v>
      </c>
      <c r="H241" s="131" t="n">
        <v>73.09999999999999</v>
      </c>
      <c r="I241" s="131" t="n">
        <v>-26.6</v>
      </c>
      <c r="J241" s="131" t="n">
        <v>87.2</v>
      </c>
      <c r="K241" s="131" t="n">
        <v>91</v>
      </c>
      <c r="L241" s="131" t="n">
        <v>57.3</v>
      </c>
      <c r="M241" s="131" t="inlineStr">
        <is>
          <t>🔴 Yakın Takip Gerekli</t>
        </is>
      </c>
      <c r="N24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2" ht="15" customHeight="1" s="113">
      <c r="A242" s="131" t="inlineStr">
        <is>
          <t>P0527</t>
        </is>
      </c>
      <c r="B242" s="131" t="inlineStr">
        <is>
          <t>OKTAY DURKUT</t>
        </is>
      </c>
      <c r="C242" s="131" t="inlineStr">
        <is>
          <t>M009</t>
        </is>
      </c>
      <c r="D242" s="131" t="inlineStr">
        <is>
          <t>BALÇOVA</t>
        </is>
      </c>
      <c r="E242" s="131" t="inlineStr">
        <is>
          <t>MANAV</t>
        </is>
      </c>
      <c r="F242" s="131" t="n">
        <v>12</v>
      </c>
      <c r="G242" s="131" t="n">
        <v>58.6</v>
      </c>
      <c r="H242" s="131" t="n">
        <v>73.09999999999999</v>
      </c>
      <c r="I242" s="131" t="n">
        <v>-26.6</v>
      </c>
      <c r="J242" s="131" t="n">
        <v>87.2</v>
      </c>
      <c r="K242" s="131" t="n">
        <v>91</v>
      </c>
      <c r="L242" s="131" t="n">
        <v>57.3</v>
      </c>
      <c r="M242" s="131" t="inlineStr">
        <is>
          <t>🔴 Yakın Takip Gerekli</t>
        </is>
      </c>
      <c r="N24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3" ht="15" customHeight="1" s="113">
      <c r="A243" s="131" t="inlineStr">
        <is>
          <t>P0525</t>
        </is>
      </c>
      <c r="B243" s="131" t="inlineStr">
        <is>
          <t>MEHMET ÖNDER</t>
        </is>
      </c>
      <c r="C243" s="131" t="inlineStr">
        <is>
          <t>M009</t>
        </is>
      </c>
      <c r="D243" s="131" t="inlineStr">
        <is>
          <t>BALÇOVA</t>
        </is>
      </c>
      <c r="E243" s="131" t="inlineStr">
        <is>
          <t>ELİT MANAV</t>
        </is>
      </c>
      <c r="F243" s="131" t="n">
        <v>12</v>
      </c>
      <c r="G243" s="131" t="n">
        <v>58.6</v>
      </c>
      <c r="H243" s="131" t="n">
        <v>73.09999999999999</v>
      </c>
      <c r="I243" s="131" t="n">
        <v>-26.6</v>
      </c>
      <c r="J243" s="131" t="n">
        <v>87.2</v>
      </c>
      <c r="K243" s="131" t="n">
        <v>91</v>
      </c>
      <c r="L243" s="131" t="n">
        <v>57.3</v>
      </c>
      <c r="M243" s="131" t="inlineStr">
        <is>
          <t>🔴 Yakın Takip Gerekli</t>
        </is>
      </c>
      <c r="N24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4" ht="15" customHeight="1" s="113">
      <c r="A244" s="131" t="inlineStr">
        <is>
          <t>P0528</t>
        </is>
      </c>
      <c r="B244" s="131" t="inlineStr">
        <is>
          <t>BURAK AKDUMAN</t>
        </is>
      </c>
      <c r="C244" s="131" t="inlineStr">
        <is>
          <t>M009</t>
        </is>
      </c>
      <c r="D244" s="131" t="inlineStr">
        <is>
          <t>BALÇOVA</t>
        </is>
      </c>
      <c r="E244" s="131" t="inlineStr">
        <is>
          <t>MANAV YARDIMCISI</t>
        </is>
      </c>
      <c r="F244" s="131" t="n">
        <v>12</v>
      </c>
      <c r="G244" s="131" t="n">
        <v>58.6</v>
      </c>
      <c r="H244" s="131" t="n">
        <v>73.09999999999999</v>
      </c>
      <c r="I244" s="131" t="n">
        <v>-26.6</v>
      </c>
      <c r="J244" s="131" t="n">
        <v>87.2</v>
      </c>
      <c r="K244" s="131" t="n">
        <v>91</v>
      </c>
      <c r="L244" s="131" t="n">
        <v>57.3</v>
      </c>
      <c r="M244" s="131" t="inlineStr">
        <is>
          <t>🔴 Yakın Takip Gerekli</t>
        </is>
      </c>
      <c r="N24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5" ht="15" customHeight="1" s="113">
      <c r="A245" s="131" t="inlineStr">
        <is>
          <t>P0259</t>
        </is>
      </c>
      <c r="B245" s="131" t="inlineStr">
        <is>
          <t>CEREN AZBOY</t>
        </is>
      </c>
      <c r="C245" s="131" t="inlineStr">
        <is>
          <t>M010</t>
        </is>
      </c>
      <c r="D245" s="131" t="inlineStr">
        <is>
          <t>BAYRAKLI</t>
        </is>
      </c>
      <c r="E245" s="131" t="inlineStr">
        <is>
          <t>KASİYER</t>
        </is>
      </c>
      <c r="F245" s="131" t="n">
        <v>20</v>
      </c>
      <c r="G245" s="131" t="n">
        <v>68.5</v>
      </c>
      <c r="H245" s="131" t="n">
        <v>48.7</v>
      </c>
      <c r="I245" s="131" t="n">
        <v>-31.4</v>
      </c>
      <c r="J245" s="131" t="n">
        <v>54.7</v>
      </c>
      <c r="K245" s="131" t="n">
        <v>76</v>
      </c>
      <c r="L245" s="131" t="n">
        <v>51.9</v>
      </c>
      <c r="M245" s="131" t="inlineStr">
        <is>
          <t>🔴 Yakın Takip Gerekli</t>
        </is>
      </c>
      <c r="N24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6" ht="15" customHeight="1" s="113">
      <c r="A246" s="131" t="inlineStr">
        <is>
          <t>P0260</t>
        </is>
      </c>
      <c r="B246" s="131" t="inlineStr">
        <is>
          <t>ELİF SEVEN</t>
        </is>
      </c>
      <c r="C246" s="131" t="inlineStr">
        <is>
          <t>M010</t>
        </is>
      </c>
      <c r="D246" s="131" t="inlineStr">
        <is>
          <t>BAYRAKLI</t>
        </is>
      </c>
      <c r="E246" s="131" t="inlineStr">
        <is>
          <t>KASİYER</t>
        </is>
      </c>
      <c r="F246" s="131" t="n">
        <v>20</v>
      </c>
      <c r="G246" s="131" t="n">
        <v>68.5</v>
      </c>
      <c r="H246" s="131" t="n">
        <v>48.7</v>
      </c>
      <c r="I246" s="131" t="n">
        <v>-31.4</v>
      </c>
      <c r="J246" s="131" t="n">
        <v>54.7</v>
      </c>
      <c r="K246" s="131" t="n">
        <v>76</v>
      </c>
      <c r="L246" s="131" t="n">
        <v>51.9</v>
      </c>
      <c r="M246" s="131" t="inlineStr">
        <is>
          <t>🔴 Yakın Takip Gerekli</t>
        </is>
      </c>
      <c r="N24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7" ht="15" customHeight="1" s="113">
      <c r="A247" s="131" t="inlineStr">
        <is>
          <t>P0261</t>
        </is>
      </c>
      <c r="B247" s="131" t="inlineStr">
        <is>
          <t>EFE FİDAN</t>
        </is>
      </c>
      <c r="C247" s="131" t="inlineStr">
        <is>
          <t>M010</t>
        </is>
      </c>
      <c r="D247" s="131" t="inlineStr">
        <is>
          <t>BAYRAKLI</t>
        </is>
      </c>
      <c r="E247" s="131" t="inlineStr">
        <is>
          <t>REYON GÖREVLİSİ</t>
        </is>
      </c>
      <c r="F247" s="131" t="n">
        <v>20</v>
      </c>
      <c r="G247" s="131" t="n">
        <v>68.5</v>
      </c>
      <c r="H247" s="131" t="n">
        <v>48.7</v>
      </c>
      <c r="I247" s="131" t="n">
        <v>-31.4</v>
      </c>
      <c r="J247" s="131" t="n">
        <v>54.7</v>
      </c>
      <c r="K247" s="131" t="n">
        <v>76</v>
      </c>
      <c r="L247" s="131" t="n">
        <v>51.9</v>
      </c>
      <c r="M247" s="131" t="inlineStr">
        <is>
          <t>🔴 Yakın Takip Gerekli</t>
        </is>
      </c>
      <c r="N24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8" ht="15" customHeight="1" s="113">
      <c r="A248" s="131" t="inlineStr">
        <is>
          <t>P0266</t>
        </is>
      </c>
      <c r="B248" s="131" t="inlineStr">
        <is>
          <t>SERDAR ÖZTÜRK</t>
        </is>
      </c>
      <c r="C248" s="131" t="inlineStr">
        <is>
          <t>M010</t>
        </is>
      </c>
      <c r="D248" s="131" t="inlineStr">
        <is>
          <t>BAYRAKLI</t>
        </is>
      </c>
      <c r="E248" s="131" t="inlineStr">
        <is>
          <t>MANAV</t>
        </is>
      </c>
      <c r="F248" s="131" t="n">
        <v>20</v>
      </c>
      <c r="G248" s="131" t="n">
        <v>68.5</v>
      </c>
      <c r="H248" s="131" t="n">
        <v>48.7</v>
      </c>
      <c r="I248" s="131" t="n">
        <v>-31.4</v>
      </c>
      <c r="J248" s="131" t="n">
        <v>54.7</v>
      </c>
      <c r="K248" s="131" t="n">
        <v>76</v>
      </c>
      <c r="L248" s="131" t="n">
        <v>51.9</v>
      </c>
      <c r="M248" s="131" t="inlineStr">
        <is>
          <t>🔴 Yakın Takip Gerekli</t>
        </is>
      </c>
      <c r="N24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9" ht="15" customHeight="1" s="113">
      <c r="A249" s="131" t="inlineStr">
        <is>
          <t>P0262</t>
        </is>
      </c>
      <c r="B249" s="131" t="inlineStr">
        <is>
          <t>ENES ÖZEN</t>
        </is>
      </c>
      <c r="C249" s="131" t="inlineStr">
        <is>
          <t>M010</t>
        </is>
      </c>
      <c r="D249" s="131" t="inlineStr">
        <is>
          <t>BAYRAKLI</t>
        </is>
      </c>
      <c r="E249" s="131" t="inlineStr">
        <is>
          <t>REYON GÖREVLİSİ</t>
        </is>
      </c>
      <c r="F249" s="131" t="n">
        <v>20</v>
      </c>
      <c r="G249" s="131" t="n">
        <v>68.5</v>
      </c>
      <c r="H249" s="131" t="n">
        <v>48.7</v>
      </c>
      <c r="I249" s="131" t="n">
        <v>-31.4</v>
      </c>
      <c r="J249" s="131" t="n">
        <v>54.7</v>
      </c>
      <c r="K249" s="131" t="n">
        <v>76</v>
      </c>
      <c r="L249" s="131" t="n">
        <v>51.9</v>
      </c>
      <c r="M249" s="131" t="inlineStr">
        <is>
          <t>🔴 Yakın Takip Gerekli</t>
        </is>
      </c>
      <c r="N24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0" ht="15" customHeight="1" s="113">
      <c r="A250" s="131" t="inlineStr">
        <is>
          <t>P0257</t>
        </is>
      </c>
      <c r="B250" s="131" t="inlineStr">
        <is>
          <t>NEŞE FİDAN</t>
        </is>
      </c>
      <c r="C250" s="131" t="inlineStr">
        <is>
          <t>M010</t>
        </is>
      </c>
      <c r="D250" s="131" t="inlineStr">
        <is>
          <t>BAYRAKLI</t>
        </is>
      </c>
      <c r="E250" s="131" t="inlineStr">
        <is>
          <t>YÖNETİCİ</t>
        </is>
      </c>
      <c r="F250" s="131" t="n">
        <v>20</v>
      </c>
      <c r="G250" s="131" t="n">
        <v>68.5</v>
      </c>
      <c r="H250" s="131" t="n">
        <v>48.7</v>
      </c>
      <c r="I250" s="131" t="n">
        <v>-31.4</v>
      </c>
      <c r="J250" s="131" t="n">
        <v>54.7</v>
      </c>
      <c r="K250" s="131" t="n">
        <v>76</v>
      </c>
      <c r="L250" s="131" t="n">
        <v>51.9</v>
      </c>
      <c r="M250" s="131" t="inlineStr">
        <is>
          <t>🔴 Yakın Takip Gerekli</t>
        </is>
      </c>
      <c r="N25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1" ht="15" customHeight="1" s="113">
      <c r="A251" s="131" t="inlineStr">
        <is>
          <t>P0267</t>
        </is>
      </c>
      <c r="B251" s="131" t="inlineStr">
        <is>
          <t>SERDAR ÖZTÜRK</t>
        </is>
      </c>
      <c r="C251" s="131" t="inlineStr">
        <is>
          <t>M010</t>
        </is>
      </c>
      <c r="D251" s="131" t="inlineStr">
        <is>
          <t>BAYRAKLI</t>
        </is>
      </c>
      <c r="E251" s="131" t="inlineStr">
        <is>
          <t>MANAV</t>
        </is>
      </c>
      <c r="F251" s="131" t="n">
        <v>20</v>
      </c>
      <c r="G251" s="131" t="n">
        <v>68.5</v>
      </c>
      <c r="H251" s="131" t="n">
        <v>48.7</v>
      </c>
      <c r="I251" s="131" t="n">
        <v>-31.4</v>
      </c>
      <c r="J251" s="131" t="n">
        <v>54.7</v>
      </c>
      <c r="K251" s="131" t="n">
        <v>76</v>
      </c>
      <c r="L251" s="131" t="n">
        <v>51.9</v>
      </c>
      <c r="M251" s="131" t="inlineStr">
        <is>
          <t>🔴 Yakın Takip Gerekli</t>
        </is>
      </c>
      <c r="N25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2" ht="15" customHeight="1" s="113">
      <c r="A252" s="131" t="inlineStr">
        <is>
          <t>P0264</t>
        </is>
      </c>
      <c r="B252" s="131" t="inlineStr">
        <is>
          <t>NURAN KARADABAN</t>
        </is>
      </c>
      <c r="C252" s="131" t="inlineStr">
        <is>
          <t>M010</t>
        </is>
      </c>
      <c r="D252" s="131" t="inlineStr">
        <is>
          <t>BAYRAKLI</t>
        </is>
      </c>
      <c r="E252" s="131" t="inlineStr">
        <is>
          <t>ŞARKÜTERİ YARDIMCISI</t>
        </is>
      </c>
      <c r="F252" s="131" t="n">
        <v>20</v>
      </c>
      <c r="G252" s="131" t="n">
        <v>68.5</v>
      </c>
      <c r="H252" s="131" t="n">
        <v>48.7</v>
      </c>
      <c r="I252" s="131" t="n">
        <v>-31.4</v>
      </c>
      <c r="J252" s="131" t="n">
        <v>54.7</v>
      </c>
      <c r="K252" s="131" t="n">
        <v>76</v>
      </c>
      <c r="L252" s="131" t="n">
        <v>51.9</v>
      </c>
      <c r="M252" s="131" t="inlineStr">
        <is>
          <t>🔴 Yakın Takip Gerekli</t>
        </is>
      </c>
      <c r="N25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3" ht="15" customHeight="1" s="113">
      <c r="A253" s="131" t="inlineStr">
        <is>
          <t>P0263</t>
        </is>
      </c>
      <c r="B253" s="131" t="inlineStr">
        <is>
          <t>SELENAY VURUŞKANLAR</t>
        </is>
      </c>
      <c r="C253" s="131" t="inlineStr">
        <is>
          <t>M010</t>
        </is>
      </c>
      <c r="D253" s="131" t="inlineStr">
        <is>
          <t>BAYRAKLI</t>
        </is>
      </c>
      <c r="E253" s="131" t="inlineStr">
        <is>
          <t>BAKLİYAT</t>
        </is>
      </c>
      <c r="F253" s="131" t="n">
        <v>20</v>
      </c>
      <c r="G253" s="131" t="n">
        <v>68.5</v>
      </c>
      <c r="H253" s="131" t="n">
        <v>48.7</v>
      </c>
      <c r="I253" s="131" t="n">
        <v>-31.4</v>
      </c>
      <c r="J253" s="131" t="n">
        <v>54.7</v>
      </c>
      <c r="K253" s="131" t="n">
        <v>76</v>
      </c>
      <c r="L253" s="131" t="n">
        <v>51.9</v>
      </c>
      <c r="M253" s="131" t="inlineStr">
        <is>
          <t>🔴 Yakın Takip Gerekli</t>
        </is>
      </c>
      <c r="N25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4" ht="15" customHeight="1" s="113">
      <c r="A254" s="131" t="inlineStr">
        <is>
          <t>P0258</t>
        </is>
      </c>
      <c r="B254" s="131" t="inlineStr">
        <is>
          <t>MEVLÜDE ÖZSOY</t>
        </is>
      </c>
      <c r="C254" s="131" t="inlineStr">
        <is>
          <t>M010</t>
        </is>
      </c>
      <c r="D254" s="131" t="inlineStr">
        <is>
          <t>BAYRAKLI</t>
        </is>
      </c>
      <c r="E254" s="131" t="inlineStr">
        <is>
          <t>YÖNETİCİ YARDIMCISI</t>
        </is>
      </c>
      <c r="F254" s="131" t="n">
        <v>20</v>
      </c>
      <c r="G254" s="131" t="n">
        <v>68.5</v>
      </c>
      <c r="H254" s="131" t="n">
        <v>48.7</v>
      </c>
      <c r="I254" s="131" t="n">
        <v>-31.4</v>
      </c>
      <c r="J254" s="131" t="n">
        <v>54.7</v>
      </c>
      <c r="K254" s="131" t="n">
        <v>76</v>
      </c>
      <c r="L254" s="131" t="n">
        <v>51.9</v>
      </c>
      <c r="M254" s="131" t="inlineStr">
        <is>
          <t>🔴 Yakın Takip Gerekli</t>
        </is>
      </c>
      <c r="N25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5" ht="15" customHeight="1" s="113">
      <c r="A255" s="131" t="inlineStr">
        <is>
          <t>P0265</t>
        </is>
      </c>
      <c r="B255" s="131" t="inlineStr">
        <is>
          <t>SULTAN DİLLİER</t>
        </is>
      </c>
      <c r="C255" s="131" t="inlineStr">
        <is>
          <t>M010</t>
        </is>
      </c>
      <c r="D255" s="131" t="inlineStr">
        <is>
          <t>BAYRAKLI</t>
        </is>
      </c>
      <c r="E255" s="131" t="inlineStr">
        <is>
          <t>KASAP YARDIMCISI</t>
        </is>
      </c>
      <c r="F255" s="131" t="n">
        <v>20</v>
      </c>
      <c r="G255" s="131" t="n">
        <v>68.5</v>
      </c>
      <c r="H255" s="131" t="n">
        <v>48.7</v>
      </c>
      <c r="I255" s="131" t="n">
        <v>-31.4</v>
      </c>
      <c r="J255" s="131" t="n">
        <v>54.7</v>
      </c>
      <c r="K255" s="131" t="n">
        <v>76</v>
      </c>
      <c r="L255" s="131" t="n">
        <v>51.9</v>
      </c>
      <c r="M255" s="131" t="inlineStr">
        <is>
          <t>🔴 Yakın Takip Gerekli</t>
        </is>
      </c>
      <c r="N25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6" ht="15" customHeight="1" s="113">
      <c r="A256" s="131" t="inlineStr">
        <is>
          <t>P0056</t>
        </is>
      </c>
      <c r="B256" s="131" t="inlineStr">
        <is>
          <t>HÜMEYRA TAŞCAN</t>
        </is>
      </c>
      <c r="C256" s="131" t="inlineStr">
        <is>
          <t>M042</t>
        </is>
      </c>
      <c r="D256" s="131" t="inlineStr">
        <is>
          <t>TORBALI 5</t>
        </is>
      </c>
      <c r="E256" s="131" t="inlineStr">
        <is>
          <t>KASİYER</t>
        </is>
      </c>
      <c r="F256" s="131" t="n">
        <v>0</v>
      </c>
      <c r="G256" s="131" t="n">
        <v>91.5</v>
      </c>
      <c r="H256" s="131" t="n">
        <v>41.1</v>
      </c>
      <c r="I256" s="131" t="n">
        <v>-32.9</v>
      </c>
      <c r="J256" s="131" t="n">
        <v>35.2</v>
      </c>
      <c r="K256" s="131" t="n">
        <v>87</v>
      </c>
      <c r="L256" s="131" t="n">
        <v>51.6</v>
      </c>
      <c r="M256" s="131" t="inlineStr">
        <is>
          <t>🔴 Yakın Takip Gerekli</t>
        </is>
      </c>
      <c r="N25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7" ht="15" customHeight="1" s="113">
      <c r="A257" s="131" t="inlineStr">
        <is>
          <t>P0054</t>
        </is>
      </c>
      <c r="B257" s="131" t="inlineStr">
        <is>
          <t>YAREN ULUHANLI</t>
        </is>
      </c>
      <c r="C257" s="131" t="inlineStr">
        <is>
          <t>M042</t>
        </is>
      </c>
      <c r="D257" s="131" t="inlineStr">
        <is>
          <t>TORBALI 5</t>
        </is>
      </c>
      <c r="E257" s="131" t="inlineStr">
        <is>
          <t>UZMAN KASAP</t>
        </is>
      </c>
      <c r="F257" s="131" t="n">
        <v>0</v>
      </c>
      <c r="G257" s="131" t="n">
        <v>91.5</v>
      </c>
      <c r="H257" s="131" t="n">
        <v>41.1</v>
      </c>
      <c r="I257" s="131" t="n">
        <v>-32.9</v>
      </c>
      <c r="J257" s="131" t="n">
        <v>35.2</v>
      </c>
      <c r="K257" s="131" t="n">
        <v>87</v>
      </c>
      <c r="L257" s="131" t="n">
        <v>51.6</v>
      </c>
      <c r="M257" s="131" t="inlineStr">
        <is>
          <t>🔴 Yakın Takip Gerekli</t>
        </is>
      </c>
      <c r="N25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8" ht="15" customHeight="1" s="113">
      <c r="A258" s="131" t="inlineStr">
        <is>
          <t>P0063</t>
        </is>
      </c>
      <c r="B258" s="131" t="inlineStr">
        <is>
          <t>SİNAN OLCAN</t>
        </is>
      </c>
      <c r="C258" s="131" t="inlineStr">
        <is>
          <t>M042</t>
        </is>
      </c>
      <c r="D258" s="131" t="inlineStr">
        <is>
          <t>TORBALI 5</t>
        </is>
      </c>
      <c r="E258" s="131" t="inlineStr">
        <is>
          <t>UZMAN MANAV</t>
        </is>
      </c>
      <c r="F258" s="131" t="n">
        <v>0</v>
      </c>
      <c r="G258" s="131" t="n">
        <v>91.5</v>
      </c>
      <c r="H258" s="131" t="n">
        <v>41.1</v>
      </c>
      <c r="I258" s="131" t="n">
        <v>-32.9</v>
      </c>
      <c r="J258" s="131" t="n">
        <v>35.2</v>
      </c>
      <c r="K258" s="131" t="n">
        <v>87</v>
      </c>
      <c r="L258" s="131" t="n">
        <v>51.6</v>
      </c>
      <c r="M258" s="131" t="inlineStr">
        <is>
          <t>🔴 Yakın Takip Gerekli</t>
        </is>
      </c>
      <c r="N25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9" ht="15" customHeight="1" s="113">
      <c r="A259" s="131" t="inlineStr">
        <is>
          <t>P0064</t>
        </is>
      </c>
      <c r="B259" s="131" t="inlineStr">
        <is>
          <t>ABDULĞAFUR DAĞ</t>
        </is>
      </c>
      <c r="C259" s="131" t="inlineStr">
        <is>
          <t>M042</t>
        </is>
      </c>
      <c r="D259" s="131" t="inlineStr">
        <is>
          <t>TORBALI 5</t>
        </is>
      </c>
      <c r="E259" s="131" t="inlineStr">
        <is>
          <t>MANAV YARDIMCISI</t>
        </is>
      </c>
      <c r="F259" s="131" t="n">
        <v>0</v>
      </c>
      <c r="G259" s="131" t="n">
        <v>91.5</v>
      </c>
      <c r="H259" s="131" t="n">
        <v>41.1</v>
      </c>
      <c r="I259" s="131" t="n">
        <v>-32.9</v>
      </c>
      <c r="J259" s="131" t="n">
        <v>35.2</v>
      </c>
      <c r="K259" s="131" t="n">
        <v>87</v>
      </c>
      <c r="L259" s="131" t="n">
        <v>51.6</v>
      </c>
      <c r="M259" s="131" t="inlineStr">
        <is>
          <t>🔴 Yakın Takip Gerekli</t>
        </is>
      </c>
      <c r="N25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0" ht="15" customHeight="1" s="113">
      <c r="A260" s="131" t="inlineStr">
        <is>
          <t>P0061</t>
        </is>
      </c>
      <c r="B260" s="131" t="inlineStr">
        <is>
          <t>HATİCE TAĞ</t>
        </is>
      </c>
      <c r="C260" s="131" t="inlineStr">
        <is>
          <t>M042</t>
        </is>
      </c>
      <c r="D260" s="131" t="inlineStr">
        <is>
          <t>TORBALI 5</t>
        </is>
      </c>
      <c r="E260" s="131" t="inlineStr">
        <is>
          <t>ŞARKÜTERİ</t>
        </is>
      </c>
      <c r="F260" s="131" t="n">
        <v>0</v>
      </c>
      <c r="G260" s="131" t="n">
        <v>91.5</v>
      </c>
      <c r="H260" s="131" t="n">
        <v>41.1</v>
      </c>
      <c r="I260" s="131" t="n">
        <v>-32.9</v>
      </c>
      <c r="J260" s="131" t="n">
        <v>35.2</v>
      </c>
      <c r="K260" s="131" t="n">
        <v>87</v>
      </c>
      <c r="L260" s="131" t="n">
        <v>51.6</v>
      </c>
      <c r="M260" s="131" t="inlineStr">
        <is>
          <t>🔴 Yakın Takip Gerekli</t>
        </is>
      </c>
      <c r="N26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1" ht="15" customHeight="1" s="113">
      <c r="A261" s="131" t="inlineStr">
        <is>
          <t>P0059</t>
        </is>
      </c>
      <c r="B261" s="131" t="inlineStr">
        <is>
          <t>ROZYKULYYWA ABADAN</t>
        </is>
      </c>
      <c r="C261" s="131" t="inlineStr">
        <is>
          <t>M042</t>
        </is>
      </c>
      <c r="D261" s="131" t="inlineStr">
        <is>
          <t>TORBALI 5</t>
        </is>
      </c>
      <c r="E261" s="131" t="inlineStr">
        <is>
          <t>REYON GÖREVLİSİ</t>
        </is>
      </c>
      <c r="F261" s="131" t="n">
        <v>0</v>
      </c>
      <c r="G261" s="131" t="n">
        <v>91.5</v>
      </c>
      <c r="H261" s="131" t="n">
        <v>41.1</v>
      </c>
      <c r="I261" s="131" t="n">
        <v>-32.9</v>
      </c>
      <c r="J261" s="131" t="n">
        <v>35.2</v>
      </c>
      <c r="K261" s="131" t="n">
        <v>87</v>
      </c>
      <c r="L261" s="131" t="n">
        <v>51.6</v>
      </c>
      <c r="M261" s="131" t="inlineStr">
        <is>
          <t>🔴 Yakın Takip Gerekli</t>
        </is>
      </c>
      <c r="N26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2" ht="15" customHeight="1" s="113">
      <c r="A262" s="131" t="inlineStr">
        <is>
          <t>P0060</t>
        </is>
      </c>
      <c r="B262" s="131" t="inlineStr">
        <is>
          <t>SENEM DAŞDEMİR</t>
        </is>
      </c>
      <c r="C262" s="131" t="inlineStr">
        <is>
          <t>M042</t>
        </is>
      </c>
      <c r="D262" s="131" t="inlineStr">
        <is>
          <t>TORBALI 5</t>
        </is>
      </c>
      <c r="E262" s="131" t="inlineStr">
        <is>
          <t>BAKLİYAT</t>
        </is>
      </c>
      <c r="F262" s="131" t="n">
        <v>0</v>
      </c>
      <c r="G262" s="131" t="n">
        <v>91.5</v>
      </c>
      <c r="H262" s="131" t="n">
        <v>41.1</v>
      </c>
      <c r="I262" s="131" t="n">
        <v>-32.9</v>
      </c>
      <c r="J262" s="131" t="n">
        <v>35.2</v>
      </c>
      <c r="K262" s="131" t="n">
        <v>87</v>
      </c>
      <c r="L262" s="131" t="n">
        <v>51.6</v>
      </c>
      <c r="M262" s="131" t="inlineStr">
        <is>
          <t>🔴 Yakın Takip Gerekli</t>
        </is>
      </c>
      <c r="N26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3" ht="15" customHeight="1" s="113">
      <c r="A263" s="131" t="inlineStr">
        <is>
          <t>P0058</t>
        </is>
      </c>
      <c r="B263" s="131" t="inlineStr">
        <is>
          <t>GULESER YANYBAYEVA</t>
        </is>
      </c>
      <c r="C263" s="131" t="inlineStr">
        <is>
          <t>M042</t>
        </is>
      </c>
      <c r="D263" s="131" t="inlineStr">
        <is>
          <t>TORBALI 5</t>
        </is>
      </c>
      <c r="E263" s="131" t="inlineStr">
        <is>
          <t>REYON GÖREVLİSİ</t>
        </is>
      </c>
      <c r="F263" s="131" t="n">
        <v>0</v>
      </c>
      <c r="G263" s="131" t="n">
        <v>91.5</v>
      </c>
      <c r="H263" s="131" t="n">
        <v>41.1</v>
      </c>
      <c r="I263" s="131" t="n">
        <v>-32.9</v>
      </c>
      <c r="J263" s="131" t="n">
        <v>35.2</v>
      </c>
      <c r="K263" s="131" t="n">
        <v>87</v>
      </c>
      <c r="L263" s="131" t="n">
        <v>51.6</v>
      </c>
      <c r="M263" s="131" t="inlineStr">
        <is>
          <t>🔴 Yakın Takip Gerekli</t>
        </is>
      </c>
      <c r="N26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4" ht="15" customHeight="1" s="113">
      <c r="A264" s="131" t="inlineStr">
        <is>
          <t>P0062</t>
        </is>
      </c>
      <c r="B264" s="131" t="inlineStr">
        <is>
          <t>TURGAY ÇAĞRITEKİN</t>
        </is>
      </c>
      <c r="C264" s="131" t="inlineStr">
        <is>
          <t>M042</t>
        </is>
      </c>
      <c r="D264" s="131" t="inlineStr">
        <is>
          <t>TORBALI 5</t>
        </is>
      </c>
      <c r="E264" s="131" t="inlineStr">
        <is>
          <t>UZMAN KASAP</t>
        </is>
      </c>
      <c r="F264" s="131" t="n">
        <v>0</v>
      </c>
      <c r="G264" s="131" t="n">
        <v>91.5</v>
      </c>
      <c r="H264" s="131" t="n">
        <v>41.1</v>
      </c>
      <c r="I264" s="131" t="n">
        <v>-32.9</v>
      </c>
      <c r="J264" s="131" t="n">
        <v>35.2</v>
      </c>
      <c r="K264" s="131" t="n">
        <v>87</v>
      </c>
      <c r="L264" s="131" t="n">
        <v>51.6</v>
      </c>
      <c r="M264" s="131" t="inlineStr">
        <is>
          <t>🔴 Yakın Takip Gerekli</t>
        </is>
      </c>
      <c r="N26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5" ht="15" customHeight="1" s="113">
      <c r="A265" s="131" t="inlineStr">
        <is>
          <t>P0057</t>
        </is>
      </c>
      <c r="B265" s="131" t="inlineStr">
        <is>
          <t>FATİME KANDEMİR</t>
        </is>
      </c>
      <c r="C265" s="131" t="inlineStr">
        <is>
          <t>M042</t>
        </is>
      </c>
      <c r="D265" s="131" t="inlineStr">
        <is>
          <t>TORBALI 5</t>
        </is>
      </c>
      <c r="E265" s="131" t="inlineStr">
        <is>
          <t>KASİYER</t>
        </is>
      </c>
      <c r="F265" s="131" t="n">
        <v>0</v>
      </c>
      <c r="G265" s="131" t="n">
        <v>91.5</v>
      </c>
      <c r="H265" s="131" t="n">
        <v>41.1</v>
      </c>
      <c r="I265" s="131" t="n">
        <v>-32.9</v>
      </c>
      <c r="J265" s="131" t="n">
        <v>35.2</v>
      </c>
      <c r="K265" s="131" t="n">
        <v>87</v>
      </c>
      <c r="L265" s="131" t="n">
        <v>51.6</v>
      </c>
      <c r="M265" s="131" t="inlineStr">
        <is>
          <t>🔴 Yakın Takip Gerekli</t>
        </is>
      </c>
      <c r="N26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6" ht="15" customHeight="1" s="113">
      <c r="A266" s="131" t="inlineStr">
        <is>
          <t>P0052</t>
        </is>
      </c>
      <c r="B266" s="131" t="inlineStr">
        <is>
          <t>TOLGA DURUKAN</t>
        </is>
      </c>
      <c r="C266" s="131" t="inlineStr">
        <is>
          <t>M042</t>
        </is>
      </c>
      <c r="D266" s="131" t="inlineStr">
        <is>
          <t>TORBALI 5</t>
        </is>
      </c>
      <c r="E266" s="131" t="inlineStr">
        <is>
          <t>YÖNETİCİ</t>
        </is>
      </c>
      <c r="F266" s="131" t="n">
        <v>0</v>
      </c>
      <c r="G266" s="131" t="n">
        <v>91.5</v>
      </c>
      <c r="H266" s="131" t="n">
        <v>41.1</v>
      </c>
      <c r="I266" s="131" t="n">
        <v>-32.9</v>
      </c>
      <c r="J266" s="131" t="n">
        <v>35.2</v>
      </c>
      <c r="K266" s="131" t="n">
        <v>87</v>
      </c>
      <c r="L266" s="131" t="n">
        <v>51.6</v>
      </c>
      <c r="M266" s="131" t="inlineStr">
        <is>
          <t>🔴 Yakın Takip Gerekli</t>
        </is>
      </c>
      <c r="N26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7" ht="15" customHeight="1" s="113">
      <c r="A267" s="131" t="inlineStr">
        <is>
          <t>P0055</t>
        </is>
      </c>
      <c r="B267" s="131" t="inlineStr">
        <is>
          <t>ELİF NUR ERBUDAK</t>
        </is>
      </c>
      <c r="C267" s="131" t="inlineStr">
        <is>
          <t>M042</t>
        </is>
      </c>
      <c r="D267" s="131" t="inlineStr">
        <is>
          <t>TORBALI 5</t>
        </is>
      </c>
      <c r="E267" s="131" t="inlineStr">
        <is>
          <t>UZMAN KASAP</t>
        </is>
      </c>
      <c r="F267" s="131" t="n">
        <v>0</v>
      </c>
      <c r="G267" s="131" t="n">
        <v>91.5</v>
      </c>
      <c r="H267" s="131" t="n">
        <v>41.1</v>
      </c>
      <c r="I267" s="131" t="n">
        <v>-32.9</v>
      </c>
      <c r="J267" s="131" t="n">
        <v>35.2</v>
      </c>
      <c r="K267" s="131" t="n">
        <v>87</v>
      </c>
      <c r="L267" s="131" t="n">
        <v>51.6</v>
      </c>
      <c r="M267" s="131" t="inlineStr">
        <is>
          <t>🔴 Yakın Takip Gerekli</t>
        </is>
      </c>
      <c r="N26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8" ht="15" customHeight="1" s="113">
      <c r="A268" s="131" t="inlineStr">
        <is>
          <t>P0053</t>
        </is>
      </c>
      <c r="B268" s="131" t="inlineStr">
        <is>
          <t>MELİSA TÜRKMEN</t>
        </is>
      </c>
      <c r="C268" s="131" t="inlineStr">
        <is>
          <t>M042</t>
        </is>
      </c>
      <c r="D268" s="131" t="inlineStr">
        <is>
          <t>TORBALI 5</t>
        </is>
      </c>
      <c r="E268" s="131" t="inlineStr">
        <is>
          <t>YÖNETİCİ YARDIMCISI</t>
        </is>
      </c>
      <c r="F268" s="131" t="n">
        <v>0</v>
      </c>
      <c r="G268" s="131" t="n">
        <v>91.5</v>
      </c>
      <c r="H268" s="131" t="n">
        <v>41.1</v>
      </c>
      <c r="I268" s="131" t="n">
        <v>-32.9</v>
      </c>
      <c r="J268" s="131" t="n">
        <v>35.2</v>
      </c>
      <c r="K268" s="131" t="n">
        <v>87</v>
      </c>
      <c r="L268" s="131" t="n">
        <v>51.6</v>
      </c>
      <c r="M268" s="131" t="inlineStr">
        <is>
          <t>🔴 Yakın Takip Gerekli</t>
        </is>
      </c>
      <c r="N26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9" ht="15" customHeight="1" s="113">
      <c r="A269" s="131" t="inlineStr">
        <is>
          <t>P0537</t>
        </is>
      </c>
      <c r="B269" s="131" t="inlineStr">
        <is>
          <t>OGULSURAY JUMMIYEVA</t>
        </is>
      </c>
      <c r="C269" s="131" t="inlineStr">
        <is>
          <t>M014</t>
        </is>
      </c>
      <c r="D269" s="131" t="inlineStr">
        <is>
          <t>ESKİİZMİR</t>
        </is>
      </c>
      <c r="E269" s="131" t="inlineStr">
        <is>
          <t>REYON GÖREVLİSİ</t>
        </is>
      </c>
      <c r="F269" s="131" t="n">
        <v>20</v>
      </c>
      <c r="G269" s="131" t="n">
        <v>64.09999999999999</v>
      </c>
      <c r="H269" s="131" t="n">
        <v>59.9</v>
      </c>
      <c r="I269" s="131" t="n">
        <v>-29.2</v>
      </c>
      <c r="J269" s="131" t="n">
        <v>57.5</v>
      </c>
      <c r="K269" s="131" t="n">
        <v>63</v>
      </c>
      <c r="L269" s="131" t="n">
        <v>51.3</v>
      </c>
      <c r="M269" s="131" t="inlineStr">
        <is>
          <t>🔴 Yakın Takip Gerekli</t>
        </is>
      </c>
      <c r="N26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0" ht="15" customHeight="1" s="113">
      <c r="A270" s="131" t="inlineStr">
        <is>
          <t>P0539</t>
        </is>
      </c>
      <c r="B270" s="131" t="inlineStr">
        <is>
          <t>HACER GÜRKAŞ</t>
        </is>
      </c>
      <c r="C270" s="131" t="inlineStr">
        <is>
          <t>M014</t>
        </is>
      </c>
      <c r="D270" s="131" t="inlineStr">
        <is>
          <t>ESKİİZMİR</t>
        </is>
      </c>
      <c r="E270" s="131" t="inlineStr">
        <is>
          <t>ŞARKÜTERİ</t>
        </is>
      </c>
      <c r="F270" s="131" t="n">
        <v>20</v>
      </c>
      <c r="G270" s="131" t="n">
        <v>64.09999999999999</v>
      </c>
      <c r="H270" s="131" t="n">
        <v>59.9</v>
      </c>
      <c r="I270" s="131" t="n">
        <v>-29.2</v>
      </c>
      <c r="J270" s="131" t="n">
        <v>57.5</v>
      </c>
      <c r="K270" s="131" t="n">
        <v>63</v>
      </c>
      <c r="L270" s="131" t="n">
        <v>51.3</v>
      </c>
      <c r="M270" s="131" t="inlineStr">
        <is>
          <t>🔴 Yakın Takip Gerekli</t>
        </is>
      </c>
      <c r="N27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1" ht="15" customHeight="1" s="113">
      <c r="A271" s="131" t="inlineStr">
        <is>
          <t>P0538</t>
        </is>
      </c>
      <c r="B271" s="131" t="inlineStr">
        <is>
          <t>SÜMEYYE AÇIŞ</t>
        </is>
      </c>
      <c r="C271" s="131" t="inlineStr">
        <is>
          <t>M014</t>
        </is>
      </c>
      <c r="D271" s="131" t="inlineStr">
        <is>
          <t>ESKİİZMİR</t>
        </is>
      </c>
      <c r="E271" s="131" t="inlineStr">
        <is>
          <t>BAKLİYAT</t>
        </is>
      </c>
      <c r="F271" s="131" t="n">
        <v>20</v>
      </c>
      <c r="G271" s="131" t="n">
        <v>64.09999999999999</v>
      </c>
      <c r="H271" s="131" t="n">
        <v>59.9</v>
      </c>
      <c r="I271" s="131" t="n">
        <v>-29.2</v>
      </c>
      <c r="J271" s="131" t="n">
        <v>57.5</v>
      </c>
      <c r="K271" s="131" t="n">
        <v>63</v>
      </c>
      <c r="L271" s="131" t="n">
        <v>51.3</v>
      </c>
      <c r="M271" s="131" t="inlineStr">
        <is>
          <t>🔴 Yakın Takip Gerekli</t>
        </is>
      </c>
      <c r="N27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2" ht="15" customHeight="1" s="113">
      <c r="A272" s="131" t="inlineStr">
        <is>
          <t>P0542</t>
        </is>
      </c>
      <c r="B272" s="131" t="inlineStr">
        <is>
          <t>MUSTAFA ÖLKER</t>
        </is>
      </c>
      <c r="C272" s="131" t="inlineStr">
        <is>
          <t>M014</t>
        </is>
      </c>
      <c r="D272" s="131" t="inlineStr">
        <is>
          <t>ESKİİZMİR</t>
        </is>
      </c>
      <c r="E272" s="131" t="inlineStr">
        <is>
          <t>MANAV YARDIMCISI</t>
        </is>
      </c>
      <c r="F272" s="131" t="n">
        <v>20</v>
      </c>
      <c r="G272" s="131" t="n">
        <v>64.09999999999999</v>
      </c>
      <c r="H272" s="131" t="n">
        <v>59.9</v>
      </c>
      <c r="I272" s="131" t="n">
        <v>-29.2</v>
      </c>
      <c r="J272" s="131" t="n">
        <v>57.5</v>
      </c>
      <c r="K272" s="131" t="n">
        <v>63</v>
      </c>
      <c r="L272" s="131" t="n">
        <v>51.3</v>
      </c>
      <c r="M272" s="131" t="inlineStr">
        <is>
          <t>🔴 Yakın Takip Gerekli</t>
        </is>
      </c>
      <c r="N27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3" ht="15" customHeight="1" s="113">
      <c r="A273" s="131" t="inlineStr">
        <is>
          <t>P0540</t>
        </is>
      </c>
      <c r="B273" s="131" t="inlineStr">
        <is>
          <t>HALİT ARASİN</t>
        </is>
      </c>
      <c r="C273" s="131" t="inlineStr">
        <is>
          <t>M014</t>
        </is>
      </c>
      <c r="D273" s="131" t="inlineStr">
        <is>
          <t>ESKİİZMİR</t>
        </is>
      </c>
      <c r="E273" s="131" t="inlineStr">
        <is>
          <t>UZMAN KASAP</t>
        </is>
      </c>
      <c r="F273" s="131" t="n">
        <v>20</v>
      </c>
      <c r="G273" s="131" t="n">
        <v>64.09999999999999</v>
      </c>
      <c r="H273" s="131" t="n">
        <v>59.9</v>
      </c>
      <c r="I273" s="131" t="n">
        <v>-29.2</v>
      </c>
      <c r="J273" s="131" t="n">
        <v>57.5</v>
      </c>
      <c r="K273" s="131" t="n">
        <v>63</v>
      </c>
      <c r="L273" s="131" t="n">
        <v>51.3</v>
      </c>
      <c r="M273" s="131" t="inlineStr">
        <is>
          <t>🔴 Yakın Takip Gerekli</t>
        </is>
      </c>
      <c r="N27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4" ht="15" customHeight="1" s="113">
      <c r="A274" s="131" t="inlineStr">
        <is>
          <t>P0533</t>
        </is>
      </c>
      <c r="B274" s="131" t="inlineStr">
        <is>
          <t>MELİS ÜNSAL</t>
        </is>
      </c>
      <c r="C274" s="131" t="inlineStr">
        <is>
          <t>M014</t>
        </is>
      </c>
      <c r="D274" s="131" t="inlineStr">
        <is>
          <t>ESKİİZMİR</t>
        </is>
      </c>
      <c r="E274" s="131" t="inlineStr">
        <is>
          <t>YÖNETİCİ YARDIMCISI</t>
        </is>
      </c>
      <c r="F274" s="131" t="n">
        <v>20</v>
      </c>
      <c r="G274" s="131" t="n">
        <v>64.09999999999999</v>
      </c>
      <c r="H274" s="131" t="n">
        <v>59.9</v>
      </c>
      <c r="I274" s="131" t="n">
        <v>-29.2</v>
      </c>
      <c r="J274" s="131" t="n">
        <v>57.5</v>
      </c>
      <c r="K274" s="131" t="n">
        <v>63</v>
      </c>
      <c r="L274" s="131" t="n">
        <v>51.3</v>
      </c>
      <c r="M274" s="131" t="inlineStr">
        <is>
          <t>🔴 Yakın Takip Gerekli</t>
        </is>
      </c>
      <c r="N27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5" ht="15" customHeight="1" s="113">
      <c r="A275" s="131" t="inlineStr">
        <is>
          <t>P0541</t>
        </is>
      </c>
      <c r="B275" s="131" t="inlineStr">
        <is>
          <t>CAN ECEVİT</t>
        </is>
      </c>
      <c r="C275" s="131" t="inlineStr">
        <is>
          <t>M014</t>
        </is>
      </c>
      <c r="D275" s="131" t="inlineStr">
        <is>
          <t>ESKİİZMİR</t>
        </is>
      </c>
      <c r="E275" s="131" t="inlineStr">
        <is>
          <t>UZMAN MANAV</t>
        </is>
      </c>
      <c r="F275" s="131" t="n">
        <v>20</v>
      </c>
      <c r="G275" s="131" t="n">
        <v>64.09999999999999</v>
      </c>
      <c r="H275" s="131" t="n">
        <v>59.9</v>
      </c>
      <c r="I275" s="131" t="n">
        <v>-29.2</v>
      </c>
      <c r="J275" s="131" t="n">
        <v>57.5</v>
      </c>
      <c r="K275" s="131" t="n">
        <v>63</v>
      </c>
      <c r="L275" s="131" t="n">
        <v>51.3</v>
      </c>
      <c r="M275" s="131" t="inlineStr">
        <is>
          <t>🔴 Yakın Takip Gerekli</t>
        </is>
      </c>
      <c r="N27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6" ht="15" customHeight="1" s="113">
      <c r="A276" s="131" t="inlineStr">
        <is>
          <t>P0532</t>
        </is>
      </c>
      <c r="B276" s="131" t="inlineStr">
        <is>
          <t>DUYGU KILIÇ</t>
        </is>
      </c>
      <c r="C276" s="131" t="inlineStr">
        <is>
          <t>M014</t>
        </is>
      </c>
      <c r="D276" s="131" t="inlineStr">
        <is>
          <t>ESKİİZMİR</t>
        </is>
      </c>
      <c r="E276" s="131" t="inlineStr">
        <is>
          <t>UZMAN YÖNETİCİ</t>
        </is>
      </c>
      <c r="F276" s="131" t="n">
        <v>20</v>
      </c>
      <c r="G276" s="131" t="n">
        <v>64.09999999999999</v>
      </c>
      <c r="H276" s="131" t="n">
        <v>59.9</v>
      </c>
      <c r="I276" s="131" t="n">
        <v>-29.2</v>
      </c>
      <c r="J276" s="131" t="n">
        <v>57.5</v>
      </c>
      <c r="K276" s="131" t="n">
        <v>63</v>
      </c>
      <c r="L276" s="131" t="n">
        <v>51.3</v>
      </c>
      <c r="M276" s="131" t="inlineStr">
        <is>
          <t>🔴 Yakın Takip Gerekli</t>
        </is>
      </c>
      <c r="N27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7" ht="15" customHeight="1" s="113">
      <c r="A277" s="131" t="inlineStr">
        <is>
          <t>P0536</t>
        </is>
      </c>
      <c r="B277" s="131" t="inlineStr">
        <is>
          <t>YASİN BEKMEZCİ</t>
        </is>
      </c>
      <c r="C277" s="131" t="inlineStr">
        <is>
          <t>M014</t>
        </is>
      </c>
      <c r="D277" s="131" t="inlineStr">
        <is>
          <t>ESKİİZMİR</t>
        </is>
      </c>
      <c r="E277" s="131" t="inlineStr">
        <is>
          <t>REYON GÖREVLİSİ</t>
        </is>
      </c>
      <c r="F277" s="131" t="n">
        <v>20</v>
      </c>
      <c r="G277" s="131" t="n">
        <v>64.09999999999999</v>
      </c>
      <c r="H277" s="131" t="n">
        <v>59.9</v>
      </c>
      <c r="I277" s="131" t="n">
        <v>-29.2</v>
      </c>
      <c r="J277" s="131" t="n">
        <v>57.5</v>
      </c>
      <c r="K277" s="131" t="n">
        <v>63</v>
      </c>
      <c r="L277" s="131" t="n">
        <v>51.3</v>
      </c>
      <c r="M277" s="131" t="inlineStr">
        <is>
          <t>🔴 Yakın Takip Gerekli</t>
        </is>
      </c>
      <c r="N27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8" ht="15" customHeight="1" s="113">
      <c r="A278" s="131" t="inlineStr">
        <is>
          <t>P0535</t>
        </is>
      </c>
      <c r="B278" s="131" t="inlineStr">
        <is>
          <t>FATMA ÇETİN</t>
        </is>
      </c>
      <c r="C278" s="131" t="inlineStr">
        <is>
          <t>M014</t>
        </is>
      </c>
      <c r="D278" s="131" t="inlineStr">
        <is>
          <t>ESKİİZMİR</t>
        </is>
      </c>
      <c r="E278" s="131" t="inlineStr">
        <is>
          <t>KASİYER</t>
        </is>
      </c>
      <c r="F278" s="131" t="n">
        <v>20</v>
      </c>
      <c r="G278" s="131" t="n">
        <v>64.09999999999999</v>
      </c>
      <c r="H278" s="131" t="n">
        <v>59.9</v>
      </c>
      <c r="I278" s="131" t="n">
        <v>-29.2</v>
      </c>
      <c r="J278" s="131" t="n">
        <v>57.5</v>
      </c>
      <c r="K278" s="131" t="n">
        <v>63</v>
      </c>
      <c r="L278" s="131" t="n">
        <v>51.3</v>
      </c>
      <c r="M278" s="131" t="inlineStr">
        <is>
          <t>🔴 Yakın Takip Gerekli</t>
        </is>
      </c>
      <c r="N27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9" ht="15" customHeight="1" s="113">
      <c r="A279" s="131" t="inlineStr">
        <is>
          <t>P0534</t>
        </is>
      </c>
      <c r="B279" s="131" t="inlineStr">
        <is>
          <t>SEVİL ERCAN</t>
        </is>
      </c>
      <c r="C279" s="131" t="inlineStr">
        <is>
          <t>M014</t>
        </is>
      </c>
      <c r="D279" s="131" t="inlineStr">
        <is>
          <t>ESKİİZMİR</t>
        </is>
      </c>
      <c r="E279" s="131" t="inlineStr">
        <is>
          <t>KASİYER</t>
        </is>
      </c>
      <c r="F279" s="131" t="n">
        <v>20</v>
      </c>
      <c r="G279" s="131" t="n">
        <v>64.09999999999999</v>
      </c>
      <c r="H279" s="131" t="n">
        <v>59.9</v>
      </c>
      <c r="I279" s="131" t="n">
        <v>-29.2</v>
      </c>
      <c r="J279" s="131" t="n">
        <v>57.5</v>
      </c>
      <c r="K279" s="131" t="n">
        <v>63</v>
      </c>
      <c r="L279" s="131" t="n">
        <v>51.3</v>
      </c>
      <c r="M279" s="131" t="inlineStr">
        <is>
          <t>🔴 Yakın Takip Gerekli</t>
        </is>
      </c>
      <c r="N27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0" ht="15" customHeight="1" s="113">
      <c r="A280" s="131" t="inlineStr">
        <is>
          <t>P0166</t>
        </is>
      </c>
      <c r="B280" s="131" t="inlineStr">
        <is>
          <t>TÜRKER AKGÜN</t>
        </is>
      </c>
      <c r="C280" s="131" t="inlineStr">
        <is>
          <t>M020</t>
        </is>
      </c>
      <c r="D280" s="131" t="inlineStr">
        <is>
          <t>GAZİEMİR-6</t>
        </is>
      </c>
      <c r="E280" s="131" t="inlineStr">
        <is>
          <t>KASAP</t>
        </is>
      </c>
      <c r="F280" s="131" t="n">
        <v>68</v>
      </c>
      <c r="G280" s="131" t="n">
        <v>35</v>
      </c>
      <c r="H280" s="131" t="n">
        <v>7.2</v>
      </c>
      <c r="I280" s="131" t="n">
        <v>-39.7</v>
      </c>
      <c r="J280" s="131" t="n">
        <v>95.5</v>
      </c>
      <c r="K280" s="131" t="n">
        <v>72</v>
      </c>
      <c r="L280" s="131" t="n">
        <v>50.2</v>
      </c>
      <c r="M280" s="131" t="inlineStr">
        <is>
          <t>🔴 Yakın Takip Gerekli</t>
        </is>
      </c>
      <c r="N28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1" ht="15" customHeight="1" s="113">
      <c r="A281" s="131" t="inlineStr">
        <is>
          <t>P0167</t>
        </is>
      </c>
      <c r="B281" s="131" t="inlineStr">
        <is>
          <t>NECAT BORA</t>
        </is>
      </c>
      <c r="C281" s="131" t="inlineStr">
        <is>
          <t>M020</t>
        </is>
      </c>
      <c r="D281" s="131" t="inlineStr">
        <is>
          <t>GAZİEMİR-6</t>
        </is>
      </c>
      <c r="E281" s="131" t="inlineStr">
        <is>
          <t>MANAV</t>
        </is>
      </c>
      <c r="F281" s="131" t="n">
        <v>68</v>
      </c>
      <c r="G281" s="131" t="n">
        <v>35</v>
      </c>
      <c r="H281" s="131" t="n">
        <v>7.2</v>
      </c>
      <c r="I281" s="131" t="n">
        <v>-39.7</v>
      </c>
      <c r="J281" s="131" t="n">
        <v>95.5</v>
      </c>
      <c r="K281" s="131" t="n">
        <v>72</v>
      </c>
      <c r="L281" s="131" t="n">
        <v>50.2</v>
      </c>
      <c r="M281" s="131" t="inlineStr">
        <is>
          <t>🔴 Yakın Takip Gerekli</t>
        </is>
      </c>
      <c r="N28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2" ht="15" customHeight="1" s="113">
      <c r="A282" s="131" t="inlineStr">
        <is>
          <t>P0161</t>
        </is>
      </c>
      <c r="B282" s="131" t="inlineStr">
        <is>
          <t>HÜLYA GÜLŞEN</t>
        </is>
      </c>
      <c r="C282" s="131" t="inlineStr">
        <is>
          <t>M020</t>
        </is>
      </c>
      <c r="D282" s="131" t="inlineStr">
        <is>
          <t>GAZİEMİR-6</t>
        </is>
      </c>
      <c r="E282" s="131" t="inlineStr">
        <is>
          <t>KASİYER</t>
        </is>
      </c>
      <c r="F282" s="131" t="n">
        <v>68</v>
      </c>
      <c r="G282" s="131" t="n">
        <v>35</v>
      </c>
      <c r="H282" s="131" t="n">
        <v>7.2</v>
      </c>
      <c r="I282" s="131" t="n">
        <v>-39.7</v>
      </c>
      <c r="J282" s="131" t="n">
        <v>95.5</v>
      </c>
      <c r="K282" s="131" t="n">
        <v>72</v>
      </c>
      <c r="L282" s="131" t="n">
        <v>50.2</v>
      </c>
      <c r="M282" s="131" t="inlineStr">
        <is>
          <t>🔴 Yakın Takip Gerekli</t>
        </is>
      </c>
      <c r="N28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3" ht="15" customHeight="1" s="113">
      <c r="A283" s="131" t="inlineStr">
        <is>
          <t>P0159</t>
        </is>
      </c>
      <c r="B283" s="131" t="inlineStr">
        <is>
          <t>GAMZE DURMAZ</t>
        </is>
      </c>
      <c r="C283" s="131" t="inlineStr">
        <is>
          <t>M020</t>
        </is>
      </c>
      <c r="D283" s="131" t="inlineStr">
        <is>
          <t>GAZİEMİR-6</t>
        </is>
      </c>
      <c r="E283" s="131" t="inlineStr">
        <is>
          <t>YÖNETİCİ YARDIMCISI</t>
        </is>
      </c>
      <c r="F283" s="131" t="n">
        <v>68</v>
      </c>
      <c r="G283" s="131" t="n">
        <v>35</v>
      </c>
      <c r="H283" s="131" t="n">
        <v>7.2</v>
      </c>
      <c r="I283" s="131" t="n">
        <v>-39.7</v>
      </c>
      <c r="J283" s="131" t="n">
        <v>95.5</v>
      </c>
      <c r="K283" s="131" t="n">
        <v>72</v>
      </c>
      <c r="L283" s="131" t="n">
        <v>50.2</v>
      </c>
      <c r="M283" s="131" t="inlineStr">
        <is>
          <t>🔴 Yakın Takip Gerekli</t>
        </is>
      </c>
      <c r="N28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4" ht="15" customHeight="1" s="113">
      <c r="A284" s="131" t="inlineStr">
        <is>
          <t>P0162</t>
        </is>
      </c>
      <c r="B284" s="131" t="inlineStr">
        <is>
          <t>YAĞMUR BOZKURT</t>
        </is>
      </c>
      <c r="C284" s="131" t="inlineStr">
        <is>
          <t>M020</t>
        </is>
      </c>
      <c r="D284" s="131" t="inlineStr">
        <is>
          <t>GAZİEMİR-6</t>
        </is>
      </c>
      <c r="E284" s="131" t="inlineStr">
        <is>
          <t>KASİYER</t>
        </is>
      </c>
      <c r="F284" s="131" t="n">
        <v>68</v>
      </c>
      <c r="G284" s="131" t="n">
        <v>35</v>
      </c>
      <c r="H284" s="131" t="n">
        <v>7.2</v>
      </c>
      <c r="I284" s="131" t="n">
        <v>-39.7</v>
      </c>
      <c r="J284" s="131" t="n">
        <v>95.5</v>
      </c>
      <c r="K284" s="131" t="n">
        <v>72</v>
      </c>
      <c r="L284" s="131" t="n">
        <v>50.2</v>
      </c>
      <c r="M284" s="131" t="inlineStr">
        <is>
          <t>🔴 Yakın Takip Gerekli</t>
        </is>
      </c>
      <c r="N28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5" ht="15" customHeight="1" s="113">
      <c r="A285" s="131" t="inlineStr">
        <is>
          <t>P0165</t>
        </is>
      </c>
      <c r="B285" s="131" t="inlineStr">
        <is>
          <t>MAYSA SULTANMURADOVA</t>
        </is>
      </c>
      <c r="C285" s="131" t="inlineStr">
        <is>
          <t>M020</t>
        </is>
      </c>
      <c r="D285" s="131" t="inlineStr">
        <is>
          <t>GAZİEMİR-6</t>
        </is>
      </c>
      <c r="E285" s="131" t="inlineStr">
        <is>
          <t>ŞARKÜTERİ YARDIMCISI</t>
        </is>
      </c>
      <c r="F285" s="131" t="n">
        <v>68</v>
      </c>
      <c r="G285" s="131" t="n">
        <v>35</v>
      </c>
      <c r="H285" s="131" t="n">
        <v>7.2</v>
      </c>
      <c r="I285" s="131" t="n">
        <v>-39.7</v>
      </c>
      <c r="J285" s="131" t="n">
        <v>95.5</v>
      </c>
      <c r="K285" s="131" t="n">
        <v>72</v>
      </c>
      <c r="L285" s="131" t="n">
        <v>50.2</v>
      </c>
      <c r="M285" s="131" t="inlineStr">
        <is>
          <t>🔴 Yakın Takip Gerekli</t>
        </is>
      </c>
      <c r="N28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6" ht="15" customHeight="1" s="113">
      <c r="A286" s="131" t="inlineStr">
        <is>
          <t>P0164</t>
        </is>
      </c>
      <c r="B286" s="131" t="inlineStr">
        <is>
          <t>SHOHLE BABAYEVA</t>
        </is>
      </c>
      <c r="C286" s="131" t="inlineStr">
        <is>
          <t>M020</t>
        </is>
      </c>
      <c r="D286" s="131" t="inlineStr">
        <is>
          <t>GAZİEMİR-6</t>
        </is>
      </c>
      <c r="E286" s="131" t="inlineStr">
        <is>
          <t>BAKLİYAT</t>
        </is>
      </c>
      <c r="F286" s="131" t="n">
        <v>68</v>
      </c>
      <c r="G286" s="131" t="n">
        <v>35</v>
      </c>
      <c r="H286" s="131" t="n">
        <v>7.2</v>
      </c>
      <c r="I286" s="131" t="n">
        <v>-39.7</v>
      </c>
      <c r="J286" s="131" t="n">
        <v>95.5</v>
      </c>
      <c r="K286" s="131" t="n">
        <v>72</v>
      </c>
      <c r="L286" s="131" t="n">
        <v>50.2</v>
      </c>
      <c r="M286" s="131" t="inlineStr">
        <is>
          <t>🔴 Yakın Takip Gerekli</t>
        </is>
      </c>
      <c r="N28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7" ht="15" customHeight="1" s="113">
      <c r="A287" s="131" t="inlineStr">
        <is>
          <t>P0163</t>
        </is>
      </c>
      <c r="B287" s="131" t="inlineStr">
        <is>
          <t>MUHAMMET ÇÖPÜR</t>
        </is>
      </c>
      <c r="C287" s="131" t="inlineStr">
        <is>
          <t>M020</t>
        </is>
      </c>
      <c r="D287" s="131" t="inlineStr">
        <is>
          <t>GAZİEMİR-6</t>
        </is>
      </c>
      <c r="E287" s="131" t="inlineStr">
        <is>
          <t>REYON GÖREVLİSİ</t>
        </is>
      </c>
      <c r="F287" s="131" t="n">
        <v>68</v>
      </c>
      <c r="G287" s="131" t="n">
        <v>35</v>
      </c>
      <c r="H287" s="131" t="n">
        <v>7.2</v>
      </c>
      <c r="I287" s="131" t="n">
        <v>-39.7</v>
      </c>
      <c r="J287" s="131" t="n">
        <v>95.5</v>
      </c>
      <c r="K287" s="131" t="n">
        <v>72</v>
      </c>
      <c r="L287" s="131" t="n">
        <v>50.2</v>
      </c>
      <c r="M287" s="131" t="inlineStr">
        <is>
          <t>🔴 Yakın Takip Gerekli</t>
        </is>
      </c>
      <c r="N28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8" ht="15" customHeight="1" s="113">
      <c r="A288" s="131" t="inlineStr">
        <is>
          <t>P0160</t>
        </is>
      </c>
      <c r="B288" s="131" t="inlineStr">
        <is>
          <t>YASEMİN SEVMEZLER</t>
        </is>
      </c>
      <c r="C288" s="131" t="inlineStr">
        <is>
          <t>M020</t>
        </is>
      </c>
      <c r="D288" s="131" t="inlineStr">
        <is>
          <t>GAZİEMİR-6</t>
        </is>
      </c>
      <c r="E288" s="131" t="inlineStr">
        <is>
          <t>YÖNETİCİ YARDIMCISI</t>
        </is>
      </c>
      <c r="F288" s="131" t="n">
        <v>68</v>
      </c>
      <c r="G288" s="131" t="n">
        <v>35</v>
      </c>
      <c r="H288" s="131" t="n">
        <v>7.2</v>
      </c>
      <c r="I288" s="131" t="n">
        <v>-39.7</v>
      </c>
      <c r="J288" s="131" t="n">
        <v>95.5</v>
      </c>
      <c r="K288" s="131" t="n">
        <v>72</v>
      </c>
      <c r="L288" s="131" t="n">
        <v>50.2</v>
      </c>
      <c r="M288" s="131" t="inlineStr">
        <is>
          <t>🔴 Yakın Takip Gerekli</t>
        </is>
      </c>
      <c r="N28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9" ht="15" customHeight="1" s="113">
      <c r="A289" s="131" t="inlineStr">
        <is>
          <t>P0379</t>
        </is>
      </c>
      <c r="B289" s="131" t="inlineStr">
        <is>
          <t>MERVE ÇAKICI</t>
        </is>
      </c>
      <c r="C289" s="131" t="inlineStr">
        <is>
          <t>M012</t>
        </is>
      </c>
      <c r="D289" s="131" t="inlineStr">
        <is>
          <t xml:space="preserve">BUCA </t>
        </is>
      </c>
      <c r="E289" s="131" t="inlineStr">
        <is>
          <t>BAKLİYAT</t>
        </is>
      </c>
      <c r="F289" s="131" t="n">
        <v>0</v>
      </c>
      <c r="G289" s="131" t="n">
        <v>54.5</v>
      </c>
      <c r="H289" s="131" t="n">
        <v>100</v>
      </c>
      <c r="I289" s="131" t="n">
        <v>-21.3</v>
      </c>
      <c r="J289" s="131" t="n">
        <v>26.8</v>
      </c>
      <c r="K289" s="131" t="n">
        <v>87</v>
      </c>
      <c r="L289" s="131" t="n">
        <v>50</v>
      </c>
      <c r="M289" s="131" t="inlineStr">
        <is>
          <t>🔴 Yakın Takip Gerekli</t>
        </is>
      </c>
      <c r="N28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0" ht="15" customHeight="1" s="113">
      <c r="A290" s="131" t="inlineStr">
        <is>
          <t>P0377</t>
        </is>
      </c>
      <c r="B290" s="131" t="inlineStr">
        <is>
          <t>IRMAK OCAK</t>
        </is>
      </c>
      <c r="C290" s="131" t="inlineStr">
        <is>
          <t>M012</t>
        </is>
      </c>
      <c r="D290" s="131" t="inlineStr">
        <is>
          <t xml:space="preserve">BUCA </t>
        </is>
      </c>
      <c r="E290" s="131" t="inlineStr">
        <is>
          <t>REYON GÖREVLİSİ</t>
        </is>
      </c>
      <c r="F290" s="131" t="n">
        <v>0</v>
      </c>
      <c r="G290" s="131" t="n">
        <v>54.5</v>
      </c>
      <c r="H290" s="131" t="n">
        <v>100</v>
      </c>
      <c r="I290" s="131" t="n">
        <v>-21.3</v>
      </c>
      <c r="J290" s="131" t="n">
        <v>26.8</v>
      </c>
      <c r="K290" s="131" t="n">
        <v>87</v>
      </c>
      <c r="L290" s="131" t="n">
        <v>50</v>
      </c>
      <c r="M290" s="131" t="inlineStr">
        <is>
          <t>🔴 Yakın Takip Gerekli</t>
        </is>
      </c>
      <c r="N29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1" ht="15" customHeight="1" s="113">
      <c r="A291" s="131" t="inlineStr">
        <is>
          <t>P0374</t>
        </is>
      </c>
      <c r="B291" s="131" t="inlineStr">
        <is>
          <t>BENGİSU KARTALMIŞ</t>
        </is>
      </c>
      <c r="C291" s="131" t="inlineStr">
        <is>
          <t>M012</t>
        </is>
      </c>
      <c r="D291" s="131" t="inlineStr">
        <is>
          <t xml:space="preserve">BUCA </t>
        </is>
      </c>
      <c r="E291" s="131" t="inlineStr">
        <is>
          <t>YÖNETİCİ YARDIMCISI</t>
        </is>
      </c>
      <c r="F291" s="131" t="n">
        <v>0</v>
      </c>
      <c r="G291" s="131" t="n">
        <v>54.5</v>
      </c>
      <c r="H291" s="131" t="n">
        <v>100</v>
      </c>
      <c r="I291" s="131" t="n">
        <v>-21.3</v>
      </c>
      <c r="J291" s="131" t="n">
        <v>26.8</v>
      </c>
      <c r="K291" s="131" t="n">
        <v>87</v>
      </c>
      <c r="L291" s="131" t="n">
        <v>50</v>
      </c>
      <c r="M291" s="131" t="inlineStr">
        <is>
          <t>🔴 Yakın Takip Gerekli</t>
        </is>
      </c>
      <c r="N29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2" ht="15" customHeight="1" s="113">
      <c r="A292" s="131" t="inlineStr">
        <is>
          <t>P0381</t>
        </is>
      </c>
      <c r="B292" s="131" t="inlineStr">
        <is>
          <t>NİHAT GÜLAKMAN</t>
        </is>
      </c>
      <c r="C292" s="131" t="inlineStr">
        <is>
          <t>M012</t>
        </is>
      </c>
      <c r="D292" s="131" t="inlineStr">
        <is>
          <t xml:space="preserve">BUCA </t>
        </is>
      </c>
      <c r="E292" s="131" t="inlineStr">
        <is>
          <t>KASAP</t>
        </is>
      </c>
      <c r="F292" s="131" t="n">
        <v>0</v>
      </c>
      <c r="G292" s="131" t="n">
        <v>54.5</v>
      </c>
      <c r="H292" s="131" t="n">
        <v>100</v>
      </c>
      <c r="I292" s="131" t="n">
        <v>-21.3</v>
      </c>
      <c r="J292" s="131" t="n">
        <v>26.8</v>
      </c>
      <c r="K292" s="131" t="n">
        <v>87</v>
      </c>
      <c r="L292" s="131" t="n">
        <v>50</v>
      </c>
      <c r="M292" s="131" t="inlineStr">
        <is>
          <t>🔴 Yakın Takip Gerekli</t>
        </is>
      </c>
      <c r="N29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3" ht="15" customHeight="1" s="113">
      <c r="A293" s="131" t="inlineStr">
        <is>
          <t>P0382</t>
        </is>
      </c>
      <c r="B293" s="131" t="inlineStr">
        <is>
          <t>MUSTAFA KUBAT</t>
        </is>
      </c>
      <c r="C293" s="131" t="inlineStr">
        <is>
          <t>M012</t>
        </is>
      </c>
      <c r="D293" s="131" t="inlineStr">
        <is>
          <t xml:space="preserve">BUCA </t>
        </is>
      </c>
      <c r="E293" s="131" t="inlineStr">
        <is>
          <t>MANAV</t>
        </is>
      </c>
      <c r="F293" s="131" t="n">
        <v>0</v>
      </c>
      <c r="G293" s="131" t="n">
        <v>54.5</v>
      </c>
      <c r="H293" s="131" t="n">
        <v>100</v>
      </c>
      <c r="I293" s="131" t="n">
        <v>-21.3</v>
      </c>
      <c r="J293" s="131" t="n">
        <v>26.8</v>
      </c>
      <c r="K293" s="131" t="n">
        <v>87</v>
      </c>
      <c r="L293" s="131" t="n">
        <v>50</v>
      </c>
      <c r="M293" s="131" t="inlineStr">
        <is>
          <t>🔴 Yakın Takip Gerekli</t>
        </is>
      </c>
      <c r="N29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4" ht="15" customHeight="1" s="113">
      <c r="A294" s="131" t="inlineStr">
        <is>
          <t>P0375</t>
        </is>
      </c>
      <c r="B294" s="131" t="inlineStr">
        <is>
          <t>ZEYNEP TANIR</t>
        </is>
      </c>
      <c r="C294" s="131" t="inlineStr">
        <is>
          <t>M012</t>
        </is>
      </c>
      <c r="D294" s="131" t="inlineStr">
        <is>
          <t xml:space="preserve">BUCA </t>
        </is>
      </c>
      <c r="E294" s="131" t="inlineStr">
        <is>
          <t>KASİYER</t>
        </is>
      </c>
      <c r="F294" s="131" t="n">
        <v>0</v>
      </c>
      <c r="G294" s="131" t="n">
        <v>54.5</v>
      </c>
      <c r="H294" s="131" t="n">
        <v>100</v>
      </c>
      <c r="I294" s="131" t="n">
        <v>-21.3</v>
      </c>
      <c r="J294" s="131" t="n">
        <v>26.8</v>
      </c>
      <c r="K294" s="131" t="n">
        <v>87</v>
      </c>
      <c r="L294" s="131" t="n">
        <v>50</v>
      </c>
      <c r="M294" s="131" t="inlineStr">
        <is>
          <t>🔴 Yakın Takip Gerekli</t>
        </is>
      </c>
      <c r="N29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5" ht="15" customHeight="1" s="113">
      <c r="A295" s="131" t="inlineStr">
        <is>
          <t>P0376</t>
        </is>
      </c>
      <c r="B295" s="131" t="inlineStr">
        <is>
          <t>NAZLICAN ÇİÇEK</t>
        </is>
      </c>
      <c r="C295" s="131" t="inlineStr">
        <is>
          <t>M012</t>
        </is>
      </c>
      <c r="D295" s="131" t="inlineStr">
        <is>
          <t xml:space="preserve">BUCA </t>
        </is>
      </c>
      <c r="E295" s="131" t="inlineStr">
        <is>
          <t>KASİYER</t>
        </is>
      </c>
      <c r="F295" s="131" t="n">
        <v>0</v>
      </c>
      <c r="G295" s="131" t="n">
        <v>54.5</v>
      </c>
      <c r="H295" s="131" t="n">
        <v>100</v>
      </c>
      <c r="I295" s="131" t="n">
        <v>-21.3</v>
      </c>
      <c r="J295" s="131" t="n">
        <v>26.8</v>
      </c>
      <c r="K295" s="131" t="n">
        <v>87</v>
      </c>
      <c r="L295" s="131" t="n">
        <v>50</v>
      </c>
      <c r="M295" s="131" t="inlineStr">
        <is>
          <t>🔴 Yakın Takip Gerekli</t>
        </is>
      </c>
      <c r="N29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6" ht="15" customHeight="1" s="113">
      <c r="A296" s="131" t="inlineStr">
        <is>
          <t>P0378</t>
        </is>
      </c>
      <c r="B296" s="131" t="inlineStr">
        <is>
          <t>YUSUF DAĞ</t>
        </is>
      </c>
      <c r="C296" s="131" t="inlineStr">
        <is>
          <t>M012</t>
        </is>
      </c>
      <c r="D296" s="131" t="inlineStr">
        <is>
          <t xml:space="preserve">BUCA </t>
        </is>
      </c>
      <c r="E296" s="131" t="inlineStr">
        <is>
          <t>REYON GÖREVLİSİ</t>
        </is>
      </c>
      <c r="F296" s="131" t="n">
        <v>0</v>
      </c>
      <c r="G296" s="131" t="n">
        <v>54.5</v>
      </c>
      <c r="H296" s="131" t="n">
        <v>100</v>
      </c>
      <c r="I296" s="131" t="n">
        <v>-21.3</v>
      </c>
      <c r="J296" s="131" t="n">
        <v>26.8</v>
      </c>
      <c r="K296" s="131" t="n">
        <v>87</v>
      </c>
      <c r="L296" s="131" t="n">
        <v>50</v>
      </c>
      <c r="M296" s="131" t="inlineStr">
        <is>
          <t>🔴 Yakın Takip Gerekli</t>
        </is>
      </c>
      <c r="N29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7" ht="15" customHeight="1" s="113">
      <c r="A297" s="131" t="inlineStr">
        <is>
          <t>P0380</t>
        </is>
      </c>
      <c r="B297" s="131" t="inlineStr">
        <is>
          <t>ECE PARMANBEK</t>
        </is>
      </c>
      <c r="C297" s="131" t="inlineStr">
        <is>
          <t>M012</t>
        </is>
      </c>
      <c r="D297" s="131" t="inlineStr">
        <is>
          <t xml:space="preserve">BUCA </t>
        </is>
      </c>
      <c r="E297" s="131" t="inlineStr">
        <is>
          <t>ŞARKÜTERİ YARDIMCISI</t>
        </is>
      </c>
      <c r="F297" s="131" t="n">
        <v>0</v>
      </c>
      <c r="G297" s="131" t="n">
        <v>54.5</v>
      </c>
      <c r="H297" s="131" t="n">
        <v>100</v>
      </c>
      <c r="I297" s="131" t="n">
        <v>-21.3</v>
      </c>
      <c r="J297" s="131" t="n">
        <v>26.8</v>
      </c>
      <c r="K297" s="131" t="n">
        <v>87</v>
      </c>
      <c r="L297" s="131" t="n">
        <v>50</v>
      </c>
      <c r="M297" s="131" t="inlineStr">
        <is>
          <t>🔴 Yakın Takip Gerekli</t>
        </is>
      </c>
      <c r="N29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8" ht="15" customHeight="1" s="113">
      <c r="A298" s="131" t="inlineStr">
        <is>
          <t>P0373</t>
        </is>
      </c>
      <c r="B298" s="131" t="inlineStr">
        <is>
          <t>EZGİ ÜNAL KÖKSAL</t>
        </is>
      </c>
      <c r="C298" s="131" t="inlineStr">
        <is>
          <t>M012</t>
        </is>
      </c>
      <c r="D298" s="131" t="inlineStr">
        <is>
          <t xml:space="preserve">BUCA </t>
        </is>
      </c>
      <c r="E298" s="131" t="inlineStr">
        <is>
          <t>YÖNETİCİ</t>
        </is>
      </c>
      <c r="F298" s="131" t="n">
        <v>0</v>
      </c>
      <c r="G298" s="131" t="n">
        <v>54.5</v>
      </c>
      <c r="H298" s="131" t="n">
        <v>100</v>
      </c>
      <c r="I298" s="131" t="n">
        <v>-21.3</v>
      </c>
      <c r="J298" s="131" t="n">
        <v>26.8</v>
      </c>
      <c r="K298" s="131" t="n">
        <v>87</v>
      </c>
      <c r="L298" s="131" t="n">
        <v>50</v>
      </c>
      <c r="M298" s="131" t="inlineStr">
        <is>
          <t>🔴 Yakın Takip Gerekli</t>
        </is>
      </c>
      <c r="N29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9" ht="15" customHeight="1" s="113">
      <c r="A299" s="131" t="inlineStr">
        <is>
          <t>P0419</t>
        </is>
      </c>
      <c r="B299" s="131" t="inlineStr">
        <is>
          <t>BUSE YILMAZ</t>
        </is>
      </c>
      <c r="C299" s="131" t="inlineStr">
        <is>
          <t>M048</t>
        </is>
      </c>
      <c r="D299" s="131" t="inlineStr">
        <is>
          <t>ÇİĞLİ</t>
        </is>
      </c>
      <c r="E299" s="131" t="inlineStr">
        <is>
          <t>ONLİNE TOPLAYICI</t>
        </is>
      </c>
      <c r="F299" s="131" t="n">
        <v>4</v>
      </c>
      <c r="G299" s="131" t="n">
        <v>64.09999999999999</v>
      </c>
      <c r="H299" s="131" t="n">
        <v>88.90000000000001</v>
      </c>
      <c r="I299" s="131" t="n">
        <v>-23.5</v>
      </c>
      <c r="J299" s="131" t="n">
        <v>15.6</v>
      </c>
      <c r="K299" s="131" t="n">
        <v>78</v>
      </c>
      <c r="L299" s="131" t="n">
        <v>49.4</v>
      </c>
      <c r="M299" s="131" t="inlineStr">
        <is>
          <t>🔴 Yakın Takip Gerekli</t>
        </is>
      </c>
      <c r="N29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0" ht="15" customHeight="1" s="113">
      <c r="A300" s="131" t="inlineStr">
        <is>
          <t>P0408</t>
        </is>
      </c>
      <c r="B300" s="131" t="inlineStr">
        <is>
          <t>YAKUP İLGEN</t>
        </is>
      </c>
      <c r="C300" s="131" t="inlineStr">
        <is>
          <t>M048</t>
        </is>
      </c>
      <c r="D300" s="131" t="inlineStr">
        <is>
          <t>ÇİĞLİ</t>
        </is>
      </c>
      <c r="E300" s="131" t="inlineStr">
        <is>
          <t>REYON GÖREVLİSİ</t>
        </is>
      </c>
      <c r="F300" s="131" t="n">
        <v>4</v>
      </c>
      <c r="G300" s="131" t="n">
        <v>64.09999999999999</v>
      </c>
      <c r="H300" s="131" t="n">
        <v>88.90000000000001</v>
      </c>
      <c r="I300" s="131" t="n">
        <v>-23.5</v>
      </c>
      <c r="J300" s="131" t="n">
        <v>15.6</v>
      </c>
      <c r="K300" s="131" t="n">
        <v>78</v>
      </c>
      <c r="L300" s="131" t="n">
        <v>49.4</v>
      </c>
      <c r="M300" s="131" t="inlineStr">
        <is>
          <t>🔴 Yakın Takip Gerekli</t>
        </is>
      </c>
      <c r="N30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1" ht="15" customHeight="1" s="113">
      <c r="A301" s="131" t="inlineStr">
        <is>
          <t>P0410</t>
        </is>
      </c>
      <c r="B301" s="131" t="inlineStr">
        <is>
          <t>HALİL KAYA</t>
        </is>
      </c>
      <c r="C301" s="131" t="inlineStr">
        <is>
          <t>M048</t>
        </is>
      </c>
      <c r="D301" s="131" t="inlineStr">
        <is>
          <t>ÇİĞLİ</t>
        </is>
      </c>
      <c r="E301" s="131" t="inlineStr">
        <is>
          <t>REYON GÖREVLİSİ</t>
        </is>
      </c>
      <c r="F301" s="131" t="n">
        <v>4</v>
      </c>
      <c r="G301" s="131" t="n">
        <v>64.09999999999999</v>
      </c>
      <c r="H301" s="131" t="n">
        <v>88.90000000000001</v>
      </c>
      <c r="I301" s="131" t="n">
        <v>-23.5</v>
      </c>
      <c r="J301" s="131" t="n">
        <v>15.6</v>
      </c>
      <c r="K301" s="131" t="n">
        <v>78</v>
      </c>
      <c r="L301" s="131" t="n">
        <v>49.4</v>
      </c>
      <c r="M301" s="131" t="inlineStr">
        <is>
          <t>🔴 Yakın Takip Gerekli</t>
        </is>
      </c>
      <c r="N30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2" ht="15" customHeight="1" s="113">
      <c r="A302" s="131" t="inlineStr">
        <is>
          <t>P0415</t>
        </is>
      </c>
      <c r="B302" s="131" t="inlineStr">
        <is>
          <t>MEHMET ÖZER</t>
        </is>
      </c>
      <c r="C302" s="131" t="inlineStr">
        <is>
          <t>M048</t>
        </is>
      </c>
      <c r="D302" s="131" t="inlineStr">
        <is>
          <t>ÇİĞLİ</t>
        </is>
      </c>
      <c r="E302" s="131" t="inlineStr">
        <is>
          <t>MANAV</t>
        </is>
      </c>
      <c r="F302" s="131" t="n">
        <v>4</v>
      </c>
      <c r="G302" s="131" t="n">
        <v>64.09999999999999</v>
      </c>
      <c r="H302" s="131" t="n">
        <v>88.90000000000001</v>
      </c>
      <c r="I302" s="131" t="n">
        <v>-23.5</v>
      </c>
      <c r="J302" s="131" t="n">
        <v>15.6</v>
      </c>
      <c r="K302" s="131" t="n">
        <v>78</v>
      </c>
      <c r="L302" s="131" t="n">
        <v>49.4</v>
      </c>
      <c r="M302" s="131" t="inlineStr">
        <is>
          <t>🔴 Yakın Takip Gerekli</t>
        </is>
      </c>
      <c r="N30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3" ht="15" customHeight="1" s="113">
      <c r="A303" s="131" t="inlineStr">
        <is>
          <t>P0216</t>
        </is>
      </c>
      <c r="B303" s="131" t="inlineStr">
        <is>
          <t>PINAR KOCABAŞOĞLU</t>
        </is>
      </c>
      <c r="C303" s="131" t="inlineStr">
        <is>
          <t>M004</t>
        </is>
      </c>
      <c r="D303" s="131" t="inlineStr">
        <is>
          <t>AYDIN FATİH</t>
        </is>
      </c>
      <c r="E303" s="131" t="inlineStr">
        <is>
          <t>BAKLİYAT</t>
        </is>
      </c>
      <c r="F303" s="131" t="n">
        <v>52</v>
      </c>
      <c r="G303" s="131" t="n">
        <v>33.8</v>
      </c>
      <c r="H303" s="131" t="n">
        <v>34.2</v>
      </c>
      <c r="I303" s="131" t="n">
        <v>-34.3</v>
      </c>
      <c r="J303" s="131" t="n">
        <v>82.7</v>
      </c>
      <c r="K303" s="131" t="n">
        <v>73</v>
      </c>
      <c r="L303" s="131" t="n">
        <v>49.4</v>
      </c>
      <c r="M303" s="131" t="inlineStr">
        <is>
          <t>🔴 Yakın Takip Gerekli</t>
        </is>
      </c>
      <c r="N30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4" ht="15" customHeight="1" s="113">
      <c r="A304" s="131" t="inlineStr">
        <is>
          <t>P0217</t>
        </is>
      </c>
      <c r="B304" s="131" t="inlineStr">
        <is>
          <t>SEDA MAHİZAR ÇELİK</t>
        </is>
      </c>
      <c r="C304" s="131" t="inlineStr">
        <is>
          <t>M004</t>
        </is>
      </c>
      <c r="D304" s="131" t="inlineStr">
        <is>
          <t>AYDIN FATİH</t>
        </is>
      </c>
      <c r="E304" s="131" t="inlineStr">
        <is>
          <t>ŞARKÜTERİ</t>
        </is>
      </c>
      <c r="F304" s="131" t="n">
        <v>52</v>
      </c>
      <c r="G304" s="131" t="n">
        <v>33.8</v>
      </c>
      <c r="H304" s="131" t="n">
        <v>34.2</v>
      </c>
      <c r="I304" s="131" t="n">
        <v>-34.3</v>
      </c>
      <c r="J304" s="131" t="n">
        <v>82.7</v>
      </c>
      <c r="K304" s="131" t="n">
        <v>73</v>
      </c>
      <c r="L304" s="131" t="n">
        <v>49.4</v>
      </c>
      <c r="M304" s="131" t="inlineStr">
        <is>
          <t>🔴 Yakın Takip Gerekli</t>
        </is>
      </c>
      <c r="N30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5" ht="15" customHeight="1" s="113">
      <c r="A305" s="131" t="inlineStr">
        <is>
          <t>P0209</t>
        </is>
      </c>
      <c r="B305" s="131" t="inlineStr">
        <is>
          <t>HALİL YAMAN</t>
        </is>
      </c>
      <c r="C305" s="131" t="inlineStr">
        <is>
          <t>M004</t>
        </is>
      </c>
      <c r="D305" s="131" t="inlineStr">
        <is>
          <t>AYDIN FATİH</t>
        </is>
      </c>
      <c r="E305" s="131" t="inlineStr">
        <is>
          <t>UZMAN YÖNETİCİ</t>
        </is>
      </c>
      <c r="F305" s="131" t="n">
        <v>52</v>
      </c>
      <c r="G305" s="131" t="n">
        <v>33.8</v>
      </c>
      <c r="H305" s="131" t="n">
        <v>34.2</v>
      </c>
      <c r="I305" s="131" t="n">
        <v>-34.3</v>
      </c>
      <c r="J305" s="131" t="n">
        <v>82.7</v>
      </c>
      <c r="K305" s="131" t="n">
        <v>73</v>
      </c>
      <c r="L305" s="131" t="n">
        <v>49.4</v>
      </c>
      <c r="M305" s="131" t="inlineStr">
        <is>
          <t>🔴 Yakın Takip Gerekli</t>
        </is>
      </c>
      <c r="N30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6" ht="15" customHeight="1" s="113">
      <c r="A306" s="131" t="inlineStr">
        <is>
          <t>P0213</t>
        </is>
      </c>
      <c r="B306" s="131" t="inlineStr">
        <is>
          <t>AYŞE ÜLKÜ ÇELİK</t>
        </is>
      </c>
      <c r="C306" s="131" t="inlineStr">
        <is>
          <t>M004</t>
        </is>
      </c>
      <c r="D306" s="131" t="inlineStr">
        <is>
          <t>AYDIN FATİH</t>
        </is>
      </c>
      <c r="E306" s="131" t="inlineStr">
        <is>
          <t>KASİYER</t>
        </is>
      </c>
      <c r="F306" s="131" t="n">
        <v>52</v>
      </c>
      <c r="G306" s="131" t="n">
        <v>33.8</v>
      </c>
      <c r="H306" s="131" t="n">
        <v>34.2</v>
      </c>
      <c r="I306" s="131" t="n">
        <v>-34.3</v>
      </c>
      <c r="J306" s="131" t="n">
        <v>82.7</v>
      </c>
      <c r="K306" s="131" t="n">
        <v>73</v>
      </c>
      <c r="L306" s="131" t="n">
        <v>49.4</v>
      </c>
      <c r="M306" s="131" t="inlineStr">
        <is>
          <t>🔴 Yakın Takip Gerekli</t>
        </is>
      </c>
      <c r="N30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7" ht="15" customHeight="1" s="113">
      <c r="A307" s="131" t="inlineStr">
        <is>
          <t>P0212</t>
        </is>
      </c>
      <c r="B307" s="131" t="inlineStr">
        <is>
          <t>MİRAY MORALI</t>
        </is>
      </c>
      <c r="C307" s="131" t="inlineStr">
        <is>
          <t>M004</t>
        </is>
      </c>
      <c r="D307" s="131" t="inlineStr">
        <is>
          <t>AYDIN FATİH</t>
        </is>
      </c>
      <c r="E307" s="131" t="inlineStr">
        <is>
          <t>KASİYER</t>
        </is>
      </c>
      <c r="F307" s="131" t="n">
        <v>52</v>
      </c>
      <c r="G307" s="131" t="n">
        <v>33.8</v>
      </c>
      <c r="H307" s="131" t="n">
        <v>34.2</v>
      </c>
      <c r="I307" s="131" t="n">
        <v>-34.3</v>
      </c>
      <c r="J307" s="131" t="n">
        <v>82.7</v>
      </c>
      <c r="K307" s="131" t="n">
        <v>73</v>
      </c>
      <c r="L307" s="131" t="n">
        <v>49.4</v>
      </c>
      <c r="M307" s="131" t="inlineStr">
        <is>
          <t>🔴 Yakın Takip Gerekli</t>
        </is>
      </c>
      <c r="N30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8" ht="15" customHeight="1" s="113">
      <c r="A308" s="131" t="inlineStr">
        <is>
          <t>P0211</t>
        </is>
      </c>
      <c r="B308" s="131" t="inlineStr">
        <is>
          <t>SELAHATTİN MENTEŞ</t>
        </is>
      </c>
      <c r="C308" s="131" t="inlineStr">
        <is>
          <t>M004</t>
        </is>
      </c>
      <c r="D308" s="131" t="inlineStr">
        <is>
          <t>AYDIN FATİH</t>
        </is>
      </c>
      <c r="E308" s="131" t="inlineStr">
        <is>
          <t>YÖNETİCİ YARDIMCISI</t>
        </is>
      </c>
      <c r="F308" s="131" t="n">
        <v>52</v>
      </c>
      <c r="G308" s="131" t="n">
        <v>33.8</v>
      </c>
      <c r="H308" s="131" t="n">
        <v>34.2</v>
      </c>
      <c r="I308" s="131" t="n">
        <v>-34.3</v>
      </c>
      <c r="J308" s="131" t="n">
        <v>82.7</v>
      </c>
      <c r="K308" s="131" t="n">
        <v>73</v>
      </c>
      <c r="L308" s="131" t="n">
        <v>49.4</v>
      </c>
      <c r="M308" s="131" t="inlineStr">
        <is>
          <t>🔴 Yakın Takip Gerekli</t>
        </is>
      </c>
      <c r="N30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9" ht="15" customHeight="1" s="113">
      <c r="A309" s="131" t="inlineStr">
        <is>
          <t>P0414</t>
        </is>
      </c>
      <c r="B309" s="131" t="inlineStr">
        <is>
          <t>RIDVAN AVCI</t>
        </is>
      </c>
      <c r="C309" s="131" t="inlineStr">
        <is>
          <t>M048</t>
        </is>
      </c>
      <c r="D309" s="131" t="inlineStr">
        <is>
          <t>ÇİĞLİ</t>
        </is>
      </c>
      <c r="E309" s="131" t="inlineStr">
        <is>
          <t>UZMAN KASAP</t>
        </is>
      </c>
      <c r="F309" s="131" t="n">
        <v>4</v>
      </c>
      <c r="G309" s="131" t="n">
        <v>64.09999999999999</v>
      </c>
      <c r="H309" s="131" t="n">
        <v>88.90000000000001</v>
      </c>
      <c r="I309" s="131" t="n">
        <v>-23.5</v>
      </c>
      <c r="J309" s="131" t="n">
        <v>15.6</v>
      </c>
      <c r="K309" s="131" t="n">
        <v>78</v>
      </c>
      <c r="L309" s="131" t="n">
        <v>49.4</v>
      </c>
      <c r="M309" s="131" t="inlineStr">
        <is>
          <t>🔴 Yakın Takip Gerekli</t>
        </is>
      </c>
      <c r="N30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0" ht="15" customHeight="1" s="113">
      <c r="A310" s="131" t="inlineStr">
        <is>
          <t>P0219</t>
        </is>
      </c>
      <c r="B310" s="131" t="inlineStr">
        <is>
          <t>KENAN ÖZKAN</t>
        </is>
      </c>
      <c r="C310" s="131" t="inlineStr">
        <is>
          <t>M004</t>
        </is>
      </c>
      <c r="D310" s="131" t="inlineStr">
        <is>
          <t>AYDIN FATİH</t>
        </is>
      </c>
      <c r="E310" s="131" t="inlineStr">
        <is>
          <t>UZMAN MANAV</t>
        </is>
      </c>
      <c r="F310" s="131" t="n">
        <v>52</v>
      </c>
      <c r="G310" s="131" t="n">
        <v>33.8</v>
      </c>
      <c r="H310" s="131" t="n">
        <v>34.2</v>
      </c>
      <c r="I310" s="131" t="n">
        <v>-34.3</v>
      </c>
      <c r="J310" s="131" t="n">
        <v>82.7</v>
      </c>
      <c r="K310" s="131" t="n">
        <v>73</v>
      </c>
      <c r="L310" s="131" t="n">
        <v>49.4</v>
      </c>
      <c r="M310" s="131" t="inlineStr">
        <is>
          <t>🔴 Yakın Takip Gerekli</t>
        </is>
      </c>
      <c r="N31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1" ht="15" customHeight="1" s="113">
      <c r="A311" s="131" t="inlineStr">
        <is>
          <t>P0218</t>
        </is>
      </c>
      <c r="B311" s="131" t="inlineStr">
        <is>
          <t>İSMAİL KAYA</t>
        </is>
      </c>
      <c r="C311" s="131" t="inlineStr">
        <is>
          <t>M004</t>
        </is>
      </c>
      <c r="D311" s="131" t="inlineStr">
        <is>
          <t>AYDIN FATİH</t>
        </is>
      </c>
      <c r="E311" s="131" t="inlineStr">
        <is>
          <t>UZMAN KASAP</t>
        </is>
      </c>
      <c r="F311" s="131" t="n">
        <v>52</v>
      </c>
      <c r="G311" s="131" t="n">
        <v>33.8</v>
      </c>
      <c r="H311" s="131" t="n">
        <v>34.2</v>
      </c>
      <c r="I311" s="131" t="n">
        <v>-34.3</v>
      </c>
      <c r="J311" s="131" t="n">
        <v>82.7</v>
      </c>
      <c r="K311" s="131" t="n">
        <v>73</v>
      </c>
      <c r="L311" s="131" t="n">
        <v>49.4</v>
      </c>
      <c r="M311" s="131" t="inlineStr">
        <is>
          <t>🔴 Yakın Takip Gerekli</t>
        </is>
      </c>
      <c r="N31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2" ht="15" customHeight="1" s="113">
      <c r="A312" s="131" t="inlineStr">
        <is>
          <t>P0215</t>
        </is>
      </c>
      <c r="B312" s="131" t="inlineStr">
        <is>
          <t>MERVE ÖZCAN</t>
        </is>
      </c>
      <c r="C312" s="131" t="inlineStr">
        <is>
          <t>M004</t>
        </is>
      </c>
      <c r="D312" s="131" t="inlineStr">
        <is>
          <t>AYDIN FATİH</t>
        </is>
      </c>
      <c r="E312" s="131" t="inlineStr">
        <is>
          <t>REYON GÖREVLİSİ</t>
        </is>
      </c>
      <c r="F312" s="131" t="n">
        <v>52</v>
      </c>
      <c r="G312" s="131" t="n">
        <v>33.8</v>
      </c>
      <c r="H312" s="131" t="n">
        <v>34.2</v>
      </c>
      <c r="I312" s="131" t="n">
        <v>-34.3</v>
      </c>
      <c r="J312" s="131" t="n">
        <v>82.7</v>
      </c>
      <c r="K312" s="131" t="n">
        <v>73</v>
      </c>
      <c r="L312" s="131" t="n">
        <v>49.4</v>
      </c>
      <c r="M312" s="131" t="inlineStr">
        <is>
          <t>🔴 Yakın Takip Gerekli</t>
        </is>
      </c>
      <c r="N31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3" ht="15" customHeight="1" s="113">
      <c r="A313" s="131" t="inlineStr">
        <is>
          <t>P0214</t>
        </is>
      </c>
      <c r="B313" s="131" t="inlineStr">
        <is>
          <t>MUHAMMET DURMAZ</t>
        </is>
      </c>
      <c r="C313" s="131" t="inlineStr">
        <is>
          <t>M004</t>
        </is>
      </c>
      <c r="D313" s="131" t="inlineStr">
        <is>
          <t>AYDIN FATİH</t>
        </is>
      </c>
      <c r="E313" s="131" t="inlineStr">
        <is>
          <t>REYON GÖREVLİSİ</t>
        </is>
      </c>
      <c r="F313" s="131" t="n">
        <v>52</v>
      </c>
      <c r="G313" s="131" t="n">
        <v>33.8</v>
      </c>
      <c r="H313" s="131" t="n">
        <v>34.2</v>
      </c>
      <c r="I313" s="131" t="n">
        <v>-34.3</v>
      </c>
      <c r="J313" s="131" t="n">
        <v>82.7</v>
      </c>
      <c r="K313" s="131" t="n">
        <v>73</v>
      </c>
      <c r="L313" s="131" t="n">
        <v>49.4</v>
      </c>
      <c r="M313" s="131" t="inlineStr">
        <is>
          <t>🔴 Yakın Takip Gerekli</t>
        </is>
      </c>
      <c r="N31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4" ht="15" customHeight="1" s="113">
      <c r="A314" s="131" t="inlineStr">
        <is>
          <t>P0499</t>
        </is>
      </c>
      <c r="B314" s="131" t="inlineStr">
        <is>
          <t>İLAYDA ÇELİK</t>
        </is>
      </c>
      <c r="C314" s="131" t="inlineStr">
        <is>
          <t>M034</t>
        </is>
      </c>
      <c r="D314" s="131" t="inlineStr">
        <is>
          <t>NARLIDERE</t>
        </is>
      </c>
      <c r="E314" s="131" t="inlineStr">
        <is>
          <t>YÖNETİCİ YARDIMCISI</t>
        </is>
      </c>
      <c r="F314" s="131" t="n">
        <v>36</v>
      </c>
      <c r="G314" s="131" t="n">
        <v>80.5</v>
      </c>
      <c r="H314" s="131" t="n">
        <v>40.8</v>
      </c>
      <c r="I314" s="131" t="n">
        <v>-33</v>
      </c>
      <c r="J314" s="131" t="n">
        <v>0</v>
      </c>
      <c r="K314" s="131" t="n">
        <v>61</v>
      </c>
      <c r="L314" s="131" t="n">
        <v>49.4</v>
      </c>
      <c r="M314" s="131" t="inlineStr">
        <is>
          <t>🔴 Yakın Takip Gerekli</t>
        </is>
      </c>
      <c r="N31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5" ht="15" customHeight="1" s="113">
      <c r="A315" s="131" t="inlineStr">
        <is>
          <t>P0506</t>
        </is>
      </c>
      <c r="B315" s="131" t="inlineStr">
        <is>
          <t>MELİH SERTKAYA</t>
        </is>
      </c>
      <c r="C315" s="131" t="inlineStr">
        <is>
          <t>M034</t>
        </is>
      </c>
      <c r="D315" s="131" t="inlineStr">
        <is>
          <t>NARLIDERE</t>
        </is>
      </c>
      <c r="E315" s="131" t="inlineStr">
        <is>
          <t>ELİT KASAP</t>
        </is>
      </c>
      <c r="F315" s="131" t="n">
        <v>36</v>
      </c>
      <c r="G315" s="131" t="n">
        <v>80.5</v>
      </c>
      <c r="H315" s="131" t="n">
        <v>40.8</v>
      </c>
      <c r="I315" s="131" t="n">
        <v>-33</v>
      </c>
      <c r="J315" s="131" t="n">
        <v>0</v>
      </c>
      <c r="K315" s="131" t="n">
        <v>61</v>
      </c>
      <c r="L315" s="131" t="n">
        <v>49.4</v>
      </c>
      <c r="M315" s="131" t="inlineStr">
        <is>
          <t>🔴 Yakın Takip Gerekli</t>
        </is>
      </c>
      <c r="N31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6" ht="15" customHeight="1" s="113">
      <c r="A316" s="131" t="inlineStr">
        <is>
          <t>P0504</t>
        </is>
      </c>
      <c r="B316" s="131" t="inlineStr">
        <is>
          <t>EMRE ARSLAN</t>
        </is>
      </c>
      <c r="C316" s="131" t="inlineStr">
        <is>
          <t>M034</t>
        </is>
      </c>
      <c r="D316" s="131" t="inlineStr">
        <is>
          <t>NARLIDERE</t>
        </is>
      </c>
      <c r="E316" s="131" t="inlineStr">
        <is>
          <t>REYON GÖREVLİSİ</t>
        </is>
      </c>
      <c r="F316" s="131" t="n">
        <v>36</v>
      </c>
      <c r="G316" s="131" t="n">
        <v>80.5</v>
      </c>
      <c r="H316" s="131" t="n">
        <v>40.8</v>
      </c>
      <c r="I316" s="131" t="n">
        <v>-33</v>
      </c>
      <c r="J316" s="131" t="n">
        <v>0</v>
      </c>
      <c r="K316" s="131" t="n">
        <v>61</v>
      </c>
      <c r="L316" s="131" t="n">
        <v>49.4</v>
      </c>
      <c r="M316" s="131" t="inlineStr">
        <is>
          <t>🔴 Yakın Takip Gerekli</t>
        </is>
      </c>
      <c r="N31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7" ht="15" customHeight="1" s="113">
      <c r="A317" s="131" t="inlineStr">
        <is>
          <t>P0505</t>
        </is>
      </c>
      <c r="B317" s="131" t="inlineStr">
        <is>
          <t>AHMET DEMİR</t>
        </is>
      </c>
      <c r="C317" s="131" t="inlineStr">
        <is>
          <t>M034</t>
        </is>
      </c>
      <c r="D317" s="131" t="inlineStr">
        <is>
          <t>NARLIDERE</t>
        </is>
      </c>
      <c r="E317" s="131" t="inlineStr">
        <is>
          <t>UZMAN ŞARKÜTERİ</t>
        </is>
      </c>
      <c r="F317" s="131" t="n">
        <v>36</v>
      </c>
      <c r="G317" s="131" t="n">
        <v>80.5</v>
      </c>
      <c r="H317" s="131" t="n">
        <v>40.8</v>
      </c>
      <c r="I317" s="131" t="n">
        <v>-33</v>
      </c>
      <c r="J317" s="131" t="n">
        <v>0</v>
      </c>
      <c r="K317" s="131" t="n">
        <v>61</v>
      </c>
      <c r="L317" s="131" t="n">
        <v>49.4</v>
      </c>
      <c r="M317" s="131" t="inlineStr">
        <is>
          <t>🔴 Yakın Takip Gerekli</t>
        </is>
      </c>
      <c r="N31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8" ht="15" customHeight="1" s="113">
      <c r="A318" s="131" t="inlineStr">
        <is>
          <t>P0501</t>
        </is>
      </c>
      <c r="B318" s="131" t="inlineStr">
        <is>
          <t>CEYLİN RANA AYHAN</t>
        </is>
      </c>
      <c r="C318" s="131" t="inlineStr">
        <is>
          <t>M034</t>
        </is>
      </c>
      <c r="D318" s="131" t="inlineStr">
        <is>
          <t>NARLIDERE</t>
        </is>
      </c>
      <c r="E318" s="131" t="inlineStr">
        <is>
          <t>KASİYER</t>
        </is>
      </c>
      <c r="F318" s="131" t="n">
        <v>36</v>
      </c>
      <c r="G318" s="131" t="n">
        <v>80.5</v>
      </c>
      <c r="H318" s="131" t="n">
        <v>40.8</v>
      </c>
      <c r="I318" s="131" t="n">
        <v>-33</v>
      </c>
      <c r="J318" s="131" t="n">
        <v>0</v>
      </c>
      <c r="K318" s="131" t="n">
        <v>61</v>
      </c>
      <c r="L318" s="131" t="n">
        <v>49.4</v>
      </c>
      <c r="M318" s="131" t="inlineStr">
        <is>
          <t>🔴 Yakın Takip Gerekli</t>
        </is>
      </c>
      <c r="N31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9" ht="15" customHeight="1" s="113">
      <c r="A319" s="131" t="inlineStr">
        <is>
          <t>P0502</t>
        </is>
      </c>
      <c r="B319" s="131" t="inlineStr">
        <is>
          <t>ZEKİYE NUR ÜNAL</t>
        </is>
      </c>
      <c r="C319" s="131" t="inlineStr">
        <is>
          <t>M034</t>
        </is>
      </c>
      <c r="D319" s="131" t="inlineStr">
        <is>
          <t>NARLIDERE</t>
        </is>
      </c>
      <c r="E319" s="131" t="inlineStr">
        <is>
          <t>KASİYER</t>
        </is>
      </c>
      <c r="F319" s="131" t="n">
        <v>36</v>
      </c>
      <c r="G319" s="131" t="n">
        <v>80.5</v>
      </c>
      <c r="H319" s="131" t="n">
        <v>40.8</v>
      </c>
      <c r="I319" s="131" t="n">
        <v>-33</v>
      </c>
      <c r="J319" s="131" t="n">
        <v>0</v>
      </c>
      <c r="K319" s="131" t="n">
        <v>61</v>
      </c>
      <c r="L319" s="131" t="n">
        <v>49.4</v>
      </c>
      <c r="M319" s="131" t="inlineStr">
        <is>
          <t>🔴 Yakın Takip Gerekli</t>
        </is>
      </c>
      <c r="N31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0" ht="15" customHeight="1" s="113">
      <c r="A320" s="131" t="inlineStr">
        <is>
          <t>P0507</t>
        </is>
      </c>
      <c r="B320" s="131" t="inlineStr">
        <is>
          <t>İRFAN MANTAOĞLU</t>
        </is>
      </c>
      <c r="C320" s="131" t="inlineStr">
        <is>
          <t>M034</t>
        </is>
      </c>
      <c r="D320" s="131" t="inlineStr">
        <is>
          <t>NARLIDERE</t>
        </is>
      </c>
      <c r="E320" s="131" t="inlineStr">
        <is>
          <t>UZMAN MANAV</t>
        </is>
      </c>
      <c r="F320" s="131" t="n">
        <v>36</v>
      </c>
      <c r="G320" s="131" t="n">
        <v>80.5</v>
      </c>
      <c r="H320" s="131" t="n">
        <v>40.8</v>
      </c>
      <c r="I320" s="131" t="n">
        <v>-33</v>
      </c>
      <c r="J320" s="131" t="n">
        <v>0</v>
      </c>
      <c r="K320" s="131" t="n">
        <v>61</v>
      </c>
      <c r="L320" s="131" t="n">
        <v>49.4</v>
      </c>
      <c r="M320" s="131" t="inlineStr">
        <is>
          <t>🔴 Yakın Takip Gerekli</t>
        </is>
      </c>
      <c r="N32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1" ht="15" customHeight="1" s="113">
      <c r="A321" s="131" t="inlineStr">
        <is>
          <t>P0508</t>
        </is>
      </c>
      <c r="B321" s="131" t="inlineStr">
        <is>
          <t>MUSTAFA BOZKUŞ</t>
        </is>
      </c>
      <c r="C321" s="131" t="inlineStr">
        <is>
          <t>M034</t>
        </is>
      </c>
      <c r="D321" s="131" t="inlineStr">
        <is>
          <t>NARLIDERE</t>
        </is>
      </c>
      <c r="E321" s="131" t="inlineStr">
        <is>
          <t>MANAV YARDIMCISI</t>
        </is>
      </c>
      <c r="F321" s="131" t="n">
        <v>36</v>
      </c>
      <c r="G321" s="131" t="n">
        <v>80.5</v>
      </c>
      <c r="H321" s="131" t="n">
        <v>40.8</v>
      </c>
      <c r="I321" s="131" t="n">
        <v>-33</v>
      </c>
      <c r="J321" s="131" t="n">
        <v>0</v>
      </c>
      <c r="K321" s="131" t="n">
        <v>61</v>
      </c>
      <c r="L321" s="131" t="n">
        <v>49.4</v>
      </c>
      <c r="M321" s="131" t="inlineStr">
        <is>
          <t>🔴 Yakın Takip Gerekli</t>
        </is>
      </c>
      <c r="N32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2" ht="15" customHeight="1" s="113">
      <c r="A322" s="131" t="inlineStr">
        <is>
          <t>P0500</t>
        </is>
      </c>
      <c r="B322" s="131" t="inlineStr">
        <is>
          <t>PERİHAN CANSU BURGU</t>
        </is>
      </c>
      <c r="C322" s="131" t="inlineStr">
        <is>
          <t>M034</t>
        </is>
      </c>
      <c r="D322" s="131" t="inlineStr">
        <is>
          <t>NARLIDERE</t>
        </is>
      </c>
      <c r="E322" s="131" t="inlineStr">
        <is>
          <t>YÖNETİCİ YARDIMCISI</t>
        </is>
      </c>
      <c r="F322" s="131" t="n">
        <v>36</v>
      </c>
      <c r="G322" s="131" t="n">
        <v>80.5</v>
      </c>
      <c r="H322" s="131" t="n">
        <v>40.8</v>
      </c>
      <c r="I322" s="131" t="n">
        <v>-33</v>
      </c>
      <c r="J322" s="131" t="n">
        <v>0</v>
      </c>
      <c r="K322" s="131" t="n">
        <v>61</v>
      </c>
      <c r="L322" s="131" t="n">
        <v>49.4</v>
      </c>
      <c r="M322" s="131" t="inlineStr">
        <is>
          <t>🔴 Yakın Takip Gerekli</t>
        </is>
      </c>
      <c r="N32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3" ht="15" customHeight="1" s="113">
      <c r="A323" s="131" t="inlineStr">
        <is>
          <t>P0503</t>
        </is>
      </c>
      <c r="B323" s="131" t="inlineStr">
        <is>
          <t>İHSAN ALPEREN TURNALI</t>
        </is>
      </c>
      <c r="C323" s="131" t="inlineStr">
        <is>
          <t>M034</t>
        </is>
      </c>
      <c r="D323" s="131" t="inlineStr">
        <is>
          <t>NARLIDERE</t>
        </is>
      </c>
      <c r="E323" s="131" t="inlineStr">
        <is>
          <t>REYON GÖREVLİSİ</t>
        </is>
      </c>
      <c r="F323" s="131" t="n">
        <v>36</v>
      </c>
      <c r="G323" s="131" t="n">
        <v>80.5</v>
      </c>
      <c r="H323" s="131" t="n">
        <v>40.8</v>
      </c>
      <c r="I323" s="131" t="n">
        <v>-33</v>
      </c>
      <c r="J323" s="131" t="n">
        <v>0</v>
      </c>
      <c r="K323" s="131" t="n">
        <v>61</v>
      </c>
      <c r="L323" s="131" t="n">
        <v>49.4</v>
      </c>
      <c r="M323" s="131" t="inlineStr">
        <is>
          <t>🔴 Yakın Takip Gerekli</t>
        </is>
      </c>
      <c r="N32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4" ht="15" customHeight="1" s="113">
      <c r="A324" s="131" t="inlineStr">
        <is>
          <t>P0220</t>
        </is>
      </c>
      <c r="B324" s="131" t="inlineStr">
        <is>
          <t>ABDÜLKERİM SERBES</t>
        </is>
      </c>
      <c r="C324" s="131" t="inlineStr">
        <is>
          <t>M004</t>
        </is>
      </c>
      <c r="D324" s="131" t="inlineStr">
        <is>
          <t>AYDIN FATİH</t>
        </is>
      </c>
      <c r="E324" s="131" t="inlineStr">
        <is>
          <t>MANAV YARDIMCISI</t>
        </is>
      </c>
      <c r="F324" s="131" t="n">
        <v>52</v>
      </c>
      <c r="G324" s="131" t="n">
        <v>33.8</v>
      </c>
      <c r="H324" s="131" t="n">
        <v>34.2</v>
      </c>
      <c r="I324" s="131" t="n">
        <v>-34.3</v>
      </c>
      <c r="J324" s="131" t="n">
        <v>82.7</v>
      </c>
      <c r="K324" s="131" t="n">
        <v>73</v>
      </c>
      <c r="L324" s="131" t="n">
        <v>49.4</v>
      </c>
      <c r="M324" s="131" t="inlineStr">
        <is>
          <t>🔴 Yakın Takip Gerekli</t>
        </is>
      </c>
      <c r="N32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5" ht="15" customHeight="1" s="113">
      <c r="A325" s="131" t="inlineStr">
        <is>
          <t>P0210</t>
        </is>
      </c>
      <c r="B325" s="131" t="inlineStr">
        <is>
          <t>ERDAL ÖNEMLİ</t>
        </is>
      </c>
      <c r="C325" s="131" t="inlineStr">
        <is>
          <t>M004</t>
        </is>
      </c>
      <c r="D325" s="131" t="inlineStr">
        <is>
          <t>AYDIN FATİH</t>
        </is>
      </c>
      <c r="E325" s="131" t="inlineStr">
        <is>
          <t>YÖNETİCİ</t>
        </is>
      </c>
      <c r="F325" s="131" t="n">
        <v>52</v>
      </c>
      <c r="G325" s="131" t="n">
        <v>33.8</v>
      </c>
      <c r="H325" s="131" t="n">
        <v>34.2</v>
      </c>
      <c r="I325" s="131" t="n">
        <v>-34.3</v>
      </c>
      <c r="J325" s="131" t="n">
        <v>82.7</v>
      </c>
      <c r="K325" s="131" t="n">
        <v>73</v>
      </c>
      <c r="L325" s="131" t="n">
        <v>49.4</v>
      </c>
      <c r="M325" s="131" t="inlineStr">
        <is>
          <t>🔴 Yakın Takip Gerekli</t>
        </is>
      </c>
      <c r="N32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6" ht="15" customHeight="1" s="113">
      <c r="A326" s="131" t="inlineStr">
        <is>
          <t>P0409</t>
        </is>
      </c>
      <c r="B326" s="131" t="inlineStr">
        <is>
          <t>MEHMET ÇÖLAŞIRAN</t>
        </is>
      </c>
      <c r="C326" s="131" t="inlineStr">
        <is>
          <t>M048</t>
        </is>
      </c>
      <c r="D326" s="131" t="inlineStr">
        <is>
          <t>ÇİĞLİ</t>
        </is>
      </c>
      <c r="E326" s="131" t="inlineStr">
        <is>
          <t>REYON GÖREVLİSİ</t>
        </is>
      </c>
      <c r="F326" s="131" t="n">
        <v>4</v>
      </c>
      <c r="G326" s="131" t="n">
        <v>64.09999999999999</v>
      </c>
      <c r="H326" s="131" t="n">
        <v>88.90000000000001</v>
      </c>
      <c r="I326" s="131" t="n">
        <v>-23.5</v>
      </c>
      <c r="J326" s="131" t="n">
        <v>15.6</v>
      </c>
      <c r="K326" s="131" t="n">
        <v>78</v>
      </c>
      <c r="L326" s="131" t="n">
        <v>49.4</v>
      </c>
      <c r="M326" s="131" t="inlineStr">
        <is>
          <t>🔴 Yakın Takip Gerekli</t>
        </is>
      </c>
      <c r="N32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7" ht="15" customHeight="1" s="113">
      <c r="A327" s="131" t="inlineStr">
        <is>
          <t>P0416</t>
        </is>
      </c>
      <c r="B327" s="131" t="inlineStr">
        <is>
          <t>ENGİN ÇIRABACAK</t>
        </is>
      </c>
      <c r="C327" s="131" t="inlineStr">
        <is>
          <t>M048</t>
        </is>
      </c>
      <c r="D327" s="131" t="inlineStr">
        <is>
          <t>ÇİĞLİ</t>
        </is>
      </c>
      <c r="E327" s="131" t="inlineStr">
        <is>
          <t>MANAV</t>
        </is>
      </c>
      <c r="F327" s="131" t="n">
        <v>4</v>
      </c>
      <c r="G327" s="131" t="n">
        <v>64.09999999999999</v>
      </c>
      <c r="H327" s="131" t="n">
        <v>88.90000000000001</v>
      </c>
      <c r="I327" s="131" t="n">
        <v>-23.5</v>
      </c>
      <c r="J327" s="131" t="n">
        <v>15.6</v>
      </c>
      <c r="K327" s="131" t="n">
        <v>78</v>
      </c>
      <c r="L327" s="131" t="n">
        <v>49.4</v>
      </c>
      <c r="M327" s="131" t="inlineStr">
        <is>
          <t>🔴 Yakın Takip Gerekli</t>
        </is>
      </c>
      <c r="N32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8" ht="15" customHeight="1" s="113">
      <c r="A328" s="131" t="inlineStr">
        <is>
          <t>P0418</t>
        </is>
      </c>
      <c r="B328" s="131" t="inlineStr">
        <is>
          <t>MEHMET AKYÜZ</t>
        </is>
      </c>
      <c r="C328" s="131" t="inlineStr">
        <is>
          <t>M048</t>
        </is>
      </c>
      <c r="D328" s="131" t="inlineStr">
        <is>
          <t>ÇİĞLİ</t>
        </is>
      </c>
      <c r="E328" s="131" t="inlineStr">
        <is>
          <t>ONLİNE ŞOFÖR</t>
        </is>
      </c>
      <c r="F328" s="131" t="n">
        <v>4</v>
      </c>
      <c r="G328" s="131" t="n">
        <v>64.09999999999999</v>
      </c>
      <c r="H328" s="131" t="n">
        <v>88.90000000000001</v>
      </c>
      <c r="I328" s="131" t="n">
        <v>-23.5</v>
      </c>
      <c r="J328" s="131" t="n">
        <v>15.6</v>
      </c>
      <c r="K328" s="131" t="n">
        <v>78</v>
      </c>
      <c r="L328" s="131" t="n">
        <v>49.4</v>
      </c>
      <c r="M328" s="131" t="inlineStr">
        <is>
          <t>🔴 Yakın Takip Gerekli</t>
        </is>
      </c>
      <c r="N32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9" ht="15" customHeight="1" s="113">
      <c r="A329" s="131" t="inlineStr">
        <is>
          <t>P0417</t>
        </is>
      </c>
      <c r="B329" s="131" t="inlineStr">
        <is>
          <t xml:space="preserve">OĞUZHAN AVŞAR </t>
        </is>
      </c>
      <c r="C329" s="131" t="inlineStr">
        <is>
          <t>M048</t>
        </is>
      </c>
      <c r="D329" s="131" t="inlineStr">
        <is>
          <t>ÇİĞLİ</t>
        </is>
      </c>
      <c r="E329" s="131" t="inlineStr">
        <is>
          <t>ONLİNE ŞOFÖR</t>
        </is>
      </c>
      <c r="F329" s="131" t="n">
        <v>4</v>
      </c>
      <c r="G329" s="131" t="n">
        <v>64.09999999999999</v>
      </c>
      <c r="H329" s="131" t="n">
        <v>88.90000000000001</v>
      </c>
      <c r="I329" s="131" t="n">
        <v>-23.5</v>
      </c>
      <c r="J329" s="131" t="n">
        <v>15.6</v>
      </c>
      <c r="K329" s="131" t="n">
        <v>78</v>
      </c>
      <c r="L329" s="131" t="n">
        <v>49.4</v>
      </c>
      <c r="M329" s="131" t="inlineStr">
        <is>
          <t>🔴 Yakın Takip Gerekli</t>
        </is>
      </c>
      <c r="N32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0" ht="15" customHeight="1" s="113">
      <c r="A330" s="131" t="inlineStr">
        <is>
          <t>P0407</t>
        </is>
      </c>
      <c r="B330" s="131" t="inlineStr">
        <is>
          <t>ZELİHA ÇINAR</t>
        </is>
      </c>
      <c r="C330" s="131" t="inlineStr">
        <is>
          <t>M048</t>
        </is>
      </c>
      <c r="D330" s="131" t="inlineStr">
        <is>
          <t>ÇİĞLİ</t>
        </is>
      </c>
      <c r="E330" s="131" t="inlineStr">
        <is>
          <t>KASİYER</t>
        </is>
      </c>
      <c r="F330" s="131" t="n">
        <v>4</v>
      </c>
      <c r="G330" s="131" t="n">
        <v>64.09999999999999</v>
      </c>
      <c r="H330" s="131" t="n">
        <v>88.90000000000001</v>
      </c>
      <c r="I330" s="131" t="n">
        <v>-23.5</v>
      </c>
      <c r="J330" s="131" t="n">
        <v>15.6</v>
      </c>
      <c r="K330" s="131" t="n">
        <v>78</v>
      </c>
      <c r="L330" s="131" t="n">
        <v>49.4</v>
      </c>
      <c r="M330" s="131" t="inlineStr">
        <is>
          <t>🔴 Yakın Takip Gerekli</t>
        </is>
      </c>
      <c r="N33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1" ht="15" customHeight="1" s="113">
      <c r="A331" s="131" t="inlineStr">
        <is>
          <t>P0406</t>
        </is>
      </c>
      <c r="B331" s="131" t="inlineStr">
        <is>
          <t>ŞEYMA ŞAHİN</t>
        </is>
      </c>
      <c r="C331" s="131" t="inlineStr">
        <is>
          <t>M048</t>
        </is>
      </c>
      <c r="D331" s="131" t="inlineStr">
        <is>
          <t>ÇİĞLİ</t>
        </is>
      </c>
      <c r="E331" s="131" t="inlineStr">
        <is>
          <t>KASİYER</t>
        </is>
      </c>
      <c r="F331" s="131" t="n">
        <v>4</v>
      </c>
      <c r="G331" s="131" t="n">
        <v>64.09999999999999</v>
      </c>
      <c r="H331" s="131" t="n">
        <v>88.90000000000001</v>
      </c>
      <c r="I331" s="131" t="n">
        <v>-23.5</v>
      </c>
      <c r="J331" s="131" t="n">
        <v>15.6</v>
      </c>
      <c r="K331" s="131" t="n">
        <v>78</v>
      </c>
      <c r="L331" s="131" t="n">
        <v>49.4</v>
      </c>
      <c r="M331" s="131" t="inlineStr">
        <is>
          <t>🔴 Yakın Takip Gerekli</t>
        </is>
      </c>
      <c r="N33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2" ht="15" customHeight="1" s="113">
      <c r="A332" s="131" t="inlineStr">
        <is>
          <t>P0413</t>
        </is>
      </c>
      <c r="B332" s="131" t="inlineStr">
        <is>
          <t>SEYİT KAYNAK</t>
        </is>
      </c>
      <c r="C332" s="131" t="inlineStr">
        <is>
          <t>M048</t>
        </is>
      </c>
      <c r="D332" s="131" t="inlineStr">
        <is>
          <t>ÇİĞLİ</t>
        </is>
      </c>
      <c r="E332" s="131" t="inlineStr">
        <is>
          <t>ŞARKÜTERİ</t>
        </is>
      </c>
      <c r="F332" s="131" t="n">
        <v>4</v>
      </c>
      <c r="G332" s="131" t="n">
        <v>64.09999999999999</v>
      </c>
      <c r="H332" s="131" t="n">
        <v>88.90000000000001</v>
      </c>
      <c r="I332" s="131" t="n">
        <v>-23.5</v>
      </c>
      <c r="J332" s="131" t="n">
        <v>15.6</v>
      </c>
      <c r="K332" s="131" t="n">
        <v>78</v>
      </c>
      <c r="L332" s="131" t="n">
        <v>49.4</v>
      </c>
      <c r="M332" s="131" t="inlineStr">
        <is>
          <t>🔴 Yakın Takip Gerekli</t>
        </is>
      </c>
      <c r="N33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3" ht="15" customHeight="1" s="113">
      <c r="A333" s="131" t="inlineStr">
        <is>
          <t>P0403</t>
        </is>
      </c>
      <c r="B333" s="131" t="inlineStr">
        <is>
          <t>BEHİYE ŞUNLU</t>
        </is>
      </c>
      <c r="C333" s="131" t="inlineStr">
        <is>
          <t>M048</t>
        </is>
      </c>
      <c r="D333" s="131" t="inlineStr">
        <is>
          <t>ÇİĞLİ</t>
        </is>
      </c>
      <c r="E333" s="131" t="inlineStr">
        <is>
          <t>UZMAN YÖNETİCİ</t>
        </is>
      </c>
      <c r="F333" s="131" t="n">
        <v>4</v>
      </c>
      <c r="G333" s="131" t="n">
        <v>64.09999999999999</v>
      </c>
      <c r="H333" s="131" t="n">
        <v>88.90000000000001</v>
      </c>
      <c r="I333" s="131" t="n">
        <v>-23.5</v>
      </c>
      <c r="J333" s="131" t="n">
        <v>15.6</v>
      </c>
      <c r="K333" s="131" t="n">
        <v>78</v>
      </c>
      <c r="L333" s="131" t="n">
        <v>49.4</v>
      </c>
      <c r="M333" s="131" t="inlineStr">
        <is>
          <t>🔴 Yakın Takip Gerekli</t>
        </is>
      </c>
      <c r="N33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4" ht="15" customHeight="1" s="113">
      <c r="A334" s="131" t="inlineStr">
        <is>
          <t>P0404</t>
        </is>
      </c>
      <c r="B334" s="131" t="inlineStr">
        <is>
          <t>BERNA GÖL</t>
        </is>
      </c>
      <c r="C334" s="131" t="inlineStr">
        <is>
          <t>M048</t>
        </is>
      </c>
      <c r="D334" s="131" t="inlineStr">
        <is>
          <t>ÇİĞLİ</t>
        </is>
      </c>
      <c r="E334" s="131" t="inlineStr">
        <is>
          <t>REYON GÖREVLİSİ</t>
        </is>
      </c>
      <c r="F334" s="131" t="n">
        <v>4</v>
      </c>
      <c r="G334" s="131" t="n">
        <v>64.09999999999999</v>
      </c>
      <c r="H334" s="131" t="n">
        <v>88.90000000000001</v>
      </c>
      <c r="I334" s="131" t="n">
        <v>-23.5</v>
      </c>
      <c r="J334" s="131" t="n">
        <v>15.6</v>
      </c>
      <c r="K334" s="131" t="n">
        <v>78</v>
      </c>
      <c r="L334" s="131" t="n">
        <v>49.4</v>
      </c>
      <c r="M334" s="131" t="inlineStr">
        <is>
          <t>🔴 Yakın Takip Gerekli</t>
        </is>
      </c>
      <c r="N33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5" ht="15" customHeight="1" s="113">
      <c r="A335" s="131" t="inlineStr">
        <is>
          <t>P0405</t>
        </is>
      </c>
      <c r="B335" s="131" t="inlineStr">
        <is>
          <t>NİLÜFER SAYGILI</t>
        </is>
      </c>
      <c r="C335" s="131" t="inlineStr">
        <is>
          <t>M048</t>
        </is>
      </c>
      <c r="D335" s="131" t="inlineStr">
        <is>
          <t>ÇİĞLİ</t>
        </is>
      </c>
      <c r="E335" s="131" t="inlineStr">
        <is>
          <t>KASİYER</t>
        </is>
      </c>
      <c r="F335" s="131" t="n">
        <v>4</v>
      </c>
      <c r="G335" s="131" t="n">
        <v>64.09999999999999</v>
      </c>
      <c r="H335" s="131" t="n">
        <v>88.90000000000001</v>
      </c>
      <c r="I335" s="131" t="n">
        <v>-23.5</v>
      </c>
      <c r="J335" s="131" t="n">
        <v>15.6</v>
      </c>
      <c r="K335" s="131" t="n">
        <v>78</v>
      </c>
      <c r="L335" s="131" t="n">
        <v>49.4</v>
      </c>
      <c r="M335" s="131" t="inlineStr">
        <is>
          <t>🔴 Yakın Takip Gerekli</t>
        </is>
      </c>
      <c r="N33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6" ht="15" customHeight="1" s="113">
      <c r="A336" s="131" t="inlineStr">
        <is>
          <t>P0411</t>
        </is>
      </c>
      <c r="B336" s="131" t="inlineStr">
        <is>
          <t>ATLAS BOĞAKURT</t>
        </is>
      </c>
      <c r="C336" s="131" t="inlineStr">
        <is>
          <t>M048</t>
        </is>
      </c>
      <c r="D336" s="131" t="inlineStr">
        <is>
          <t>ÇİĞLİ</t>
        </is>
      </c>
      <c r="E336" s="131" t="inlineStr">
        <is>
          <t>REYON GÖREVLİSİ</t>
        </is>
      </c>
      <c r="F336" s="131" t="n">
        <v>4</v>
      </c>
      <c r="G336" s="131" t="n">
        <v>64.09999999999999</v>
      </c>
      <c r="H336" s="131" t="n">
        <v>88.90000000000001</v>
      </c>
      <c r="I336" s="131" t="n">
        <v>-23.5</v>
      </c>
      <c r="J336" s="131" t="n">
        <v>15.6</v>
      </c>
      <c r="K336" s="131" t="n">
        <v>78</v>
      </c>
      <c r="L336" s="131" t="n">
        <v>49.4</v>
      </c>
      <c r="M336" s="131" t="inlineStr">
        <is>
          <t>🔴 Yakın Takip Gerekli</t>
        </is>
      </c>
      <c r="N33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7" ht="15" customHeight="1" s="113">
      <c r="A337" s="131" t="inlineStr">
        <is>
          <t>P0412</t>
        </is>
      </c>
      <c r="B337" s="131" t="inlineStr">
        <is>
          <t>GÖRKEM UYSAL</t>
        </is>
      </c>
      <c r="C337" s="131" t="inlineStr">
        <is>
          <t>M048</t>
        </is>
      </c>
      <c r="D337" s="131" t="inlineStr">
        <is>
          <t>ÇİĞLİ</t>
        </is>
      </c>
      <c r="E337" s="131" t="inlineStr">
        <is>
          <t>BAKLİYAT</t>
        </is>
      </c>
      <c r="F337" s="131" t="n">
        <v>4</v>
      </c>
      <c r="G337" s="131" t="n">
        <v>64.09999999999999</v>
      </c>
      <c r="H337" s="131" t="n">
        <v>88.90000000000001</v>
      </c>
      <c r="I337" s="131" t="n">
        <v>-23.5</v>
      </c>
      <c r="J337" s="131" t="n">
        <v>15.6</v>
      </c>
      <c r="K337" s="131" t="n">
        <v>78</v>
      </c>
      <c r="L337" s="131" t="n">
        <v>49.4</v>
      </c>
      <c r="M337" s="131" t="inlineStr">
        <is>
          <t>🔴 Yakın Takip Gerekli</t>
        </is>
      </c>
      <c r="N33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8" ht="15" customHeight="1" s="113">
      <c r="A338" s="131" t="inlineStr">
        <is>
          <t>P0051</t>
        </is>
      </c>
      <c r="B338" s="131" t="inlineStr">
        <is>
          <t>SAYIM ÖZMÜŞ</t>
        </is>
      </c>
      <c r="C338" s="131" t="inlineStr">
        <is>
          <t>M041</t>
        </is>
      </c>
      <c r="D338" s="131" t="inlineStr">
        <is>
          <t>TORBALI 4</t>
        </is>
      </c>
      <c r="E338" s="131" t="inlineStr">
        <is>
          <t>UZMAN MANAV</t>
        </is>
      </c>
      <c r="F338" s="131" t="n">
        <v>0</v>
      </c>
      <c r="G338" s="131" t="n">
        <v>84.40000000000001</v>
      </c>
      <c r="H338" s="131" t="n">
        <v>49.3</v>
      </c>
      <c r="I338" s="131" t="n">
        <v>-31.3</v>
      </c>
      <c r="J338" s="131" t="n">
        <v>39.7</v>
      </c>
      <c r="K338" s="131" t="n">
        <v>70</v>
      </c>
      <c r="L338" s="131" t="n">
        <v>49.3</v>
      </c>
      <c r="M338" s="131" t="inlineStr">
        <is>
          <t>🔴 Yakın Takip Gerekli</t>
        </is>
      </c>
      <c r="N33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9" ht="15" customHeight="1" s="113">
      <c r="A339" s="131" t="inlineStr">
        <is>
          <t>P0050</t>
        </is>
      </c>
      <c r="B339" s="131" t="inlineStr">
        <is>
          <t>MEHMET KURT</t>
        </is>
      </c>
      <c r="C339" s="131" t="inlineStr">
        <is>
          <t>M041</t>
        </is>
      </c>
      <c r="D339" s="131" t="inlineStr">
        <is>
          <t>TORBALI 4</t>
        </is>
      </c>
      <c r="E339" s="131" t="inlineStr">
        <is>
          <t>UZMAN MANAV</t>
        </is>
      </c>
      <c r="F339" s="131" t="n">
        <v>0</v>
      </c>
      <c r="G339" s="131" t="n">
        <v>84.40000000000001</v>
      </c>
      <c r="H339" s="131" t="n">
        <v>49.3</v>
      </c>
      <c r="I339" s="131" t="n">
        <v>-31.3</v>
      </c>
      <c r="J339" s="131" t="n">
        <v>39.7</v>
      </c>
      <c r="K339" s="131" t="n">
        <v>70</v>
      </c>
      <c r="L339" s="131" t="n">
        <v>49.3</v>
      </c>
      <c r="M339" s="131" t="inlineStr">
        <is>
          <t>🔴 Yakın Takip Gerekli</t>
        </is>
      </c>
      <c r="N33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0" ht="15" customHeight="1" s="113">
      <c r="A340" s="131" t="inlineStr">
        <is>
          <t>P0049</t>
        </is>
      </c>
      <c r="B340" s="131" t="inlineStr">
        <is>
          <t>YUSUF DAĞ</t>
        </is>
      </c>
      <c r="C340" s="131" t="inlineStr">
        <is>
          <t>M041</t>
        </is>
      </c>
      <c r="D340" s="131" t="inlineStr">
        <is>
          <t>TORBALI 4</t>
        </is>
      </c>
      <c r="E340" s="131" t="inlineStr">
        <is>
          <t>KASAP YARDIMCISI</t>
        </is>
      </c>
      <c r="F340" s="131" t="n">
        <v>0</v>
      </c>
      <c r="G340" s="131" t="n">
        <v>84.40000000000001</v>
      </c>
      <c r="H340" s="131" t="n">
        <v>49.3</v>
      </c>
      <c r="I340" s="131" t="n">
        <v>-31.3</v>
      </c>
      <c r="J340" s="131" t="n">
        <v>39.7</v>
      </c>
      <c r="K340" s="131" t="n">
        <v>70</v>
      </c>
      <c r="L340" s="131" t="n">
        <v>49.3</v>
      </c>
      <c r="M340" s="131" t="inlineStr">
        <is>
          <t>🔴 Yakın Takip Gerekli</t>
        </is>
      </c>
      <c r="N34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1" ht="15" customHeight="1" s="113">
      <c r="A341" s="131" t="inlineStr">
        <is>
          <t>P0614</t>
        </is>
      </c>
      <c r="B341" s="131" t="inlineStr">
        <is>
          <t>RÜMEYSA BİLİK</t>
        </is>
      </c>
      <c r="C341" s="131" t="inlineStr">
        <is>
          <t>M041</t>
        </is>
      </c>
      <c r="D341" s="131" t="inlineStr">
        <is>
          <t>TORBALI 4</t>
        </is>
      </c>
      <c r="E341" s="131" t="inlineStr">
        <is>
          <t>KASİYER</t>
        </is>
      </c>
      <c r="F341" s="131" t="n">
        <v>0</v>
      </c>
      <c r="G341" s="131" t="n">
        <v>84.40000000000001</v>
      </c>
      <c r="H341" s="131" t="n">
        <v>49.3</v>
      </c>
      <c r="I341" s="131" t="n">
        <v>-31.3</v>
      </c>
      <c r="J341" s="131" t="n">
        <v>39.7</v>
      </c>
      <c r="K341" s="131" t="n">
        <v>70</v>
      </c>
      <c r="L341" s="131" t="n">
        <v>49.3</v>
      </c>
      <c r="M341" s="131" t="inlineStr">
        <is>
          <t>🔴 Yakın Takip Gerekli</t>
        </is>
      </c>
      <c r="N34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2" ht="15" customHeight="1" s="113">
      <c r="A342" s="131" t="inlineStr">
        <is>
          <t>P0615</t>
        </is>
      </c>
      <c r="B342" s="131" t="inlineStr">
        <is>
          <t>İLKNUR ULUAĞAÇ</t>
        </is>
      </c>
      <c r="C342" s="131" t="inlineStr">
        <is>
          <t>M041</t>
        </is>
      </c>
      <c r="D342" s="131" t="inlineStr">
        <is>
          <t>TORBALI 4</t>
        </is>
      </c>
      <c r="E342" s="131" t="inlineStr">
        <is>
          <t>KASİYER</t>
        </is>
      </c>
      <c r="F342" s="131" t="n">
        <v>0</v>
      </c>
      <c r="G342" s="131" t="n">
        <v>84.40000000000001</v>
      </c>
      <c r="H342" s="131" t="n">
        <v>49.3</v>
      </c>
      <c r="I342" s="131" t="n">
        <v>-31.3</v>
      </c>
      <c r="J342" s="131" t="n">
        <v>39.7</v>
      </c>
      <c r="K342" s="131" t="n">
        <v>70</v>
      </c>
      <c r="L342" s="131" t="n">
        <v>49.3</v>
      </c>
      <c r="M342" s="131" t="inlineStr">
        <is>
          <t>🔴 Yakın Takip Gerekli</t>
        </is>
      </c>
      <c r="N34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3" ht="15" customHeight="1" s="113">
      <c r="A343" s="131" t="inlineStr">
        <is>
          <t>P0045</t>
        </is>
      </c>
      <c r="B343" s="131" t="inlineStr">
        <is>
          <t>İLKNUR ULUAĞAÇ</t>
        </is>
      </c>
      <c r="C343" s="131" t="inlineStr">
        <is>
          <t>M041</t>
        </is>
      </c>
      <c r="D343" s="131" t="inlineStr">
        <is>
          <t>TORBALI 4</t>
        </is>
      </c>
      <c r="E343" s="131" t="inlineStr">
        <is>
          <t>UZMAN KASAP</t>
        </is>
      </c>
      <c r="F343" s="131" t="n">
        <v>0</v>
      </c>
      <c r="G343" s="131" t="n">
        <v>84.40000000000001</v>
      </c>
      <c r="H343" s="131" t="n">
        <v>49.3</v>
      </c>
      <c r="I343" s="131" t="n">
        <v>-31.3</v>
      </c>
      <c r="J343" s="131" t="n">
        <v>39.7</v>
      </c>
      <c r="K343" s="131" t="n">
        <v>70</v>
      </c>
      <c r="L343" s="131" t="n">
        <v>49.3</v>
      </c>
      <c r="M343" s="131" t="inlineStr">
        <is>
          <t>🔴 Yakın Takip Gerekli</t>
        </is>
      </c>
      <c r="N34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4" ht="15" customHeight="1" s="113">
      <c r="A344" s="131" t="inlineStr">
        <is>
          <t>P0046</t>
        </is>
      </c>
      <c r="B344" s="131" t="inlineStr">
        <is>
          <t>MAHYM JUMAGELDIYEVA</t>
        </is>
      </c>
      <c r="C344" s="131" t="inlineStr">
        <is>
          <t>M041</t>
        </is>
      </c>
      <c r="D344" s="131" t="inlineStr">
        <is>
          <t>TORBALI 4</t>
        </is>
      </c>
      <c r="E344" s="131" t="inlineStr">
        <is>
          <t>UZMAN KASAP</t>
        </is>
      </c>
      <c r="F344" s="131" t="n">
        <v>0</v>
      </c>
      <c r="G344" s="131" t="n">
        <v>84.40000000000001</v>
      </c>
      <c r="H344" s="131" t="n">
        <v>49.3</v>
      </c>
      <c r="I344" s="131" t="n">
        <v>-31.3</v>
      </c>
      <c r="J344" s="131" t="n">
        <v>39.7</v>
      </c>
      <c r="K344" s="131" t="n">
        <v>70</v>
      </c>
      <c r="L344" s="131" t="n">
        <v>49.3</v>
      </c>
      <c r="M344" s="131" t="inlineStr">
        <is>
          <t>🔴 Yakın Takip Gerekli</t>
        </is>
      </c>
      <c r="N34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5" ht="15" customHeight="1" s="113">
      <c r="A345" s="131" t="inlineStr">
        <is>
          <t>P0043</t>
        </is>
      </c>
      <c r="B345" s="131" t="inlineStr">
        <is>
          <t>MERVE AKSUCU</t>
        </is>
      </c>
      <c r="C345" s="131" t="inlineStr">
        <is>
          <t>M041</t>
        </is>
      </c>
      <c r="D345" s="131" t="inlineStr">
        <is>
          <t>TORBALI 4</t>
        </is>
      </c>
      <c r="E345" s="131" t="inlineStr">
        <is>
          <t>YÖNETİCİ YARDIMCISI</t>
        </is>
      </c>
      <c r="F345" s="131" t="n">
        <v>0</v>
      </c>
      <c r="G345" s="131" t="n">
        <v>84.40000000000001</v>
      </c>
      <c r="H345" s="131" t="n">
        <v>49.3</v>
      </c>
      <c r="I345" s="131" t="n">
        <v>-31.3</v>
      </c>
      <c r="J345" s="131" t="n">
        <v>39.7</v>
      </c>
      <c r="K345" s="131" t="n">
        <v>70</v>
      </c>
      <c r="L345" s="131" t="n">
        <v>49.3</v>
      </c>
      <c r="M345" s="131" t="inlineStr">
        <is>
          <t>🔴 Yakın Takip Gerekli</t>
        </is>
      </c>
      <c r="N34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6" ht="15" customHeight="1" s="113">
      <c r="A346" s="131" t="inlineStr">
        <is>
          <t>P0048</t>
        </is>
      </c>
      <c r="B346" s="131" t="inlineStr">
        <is>
          <t>HALİSE KOCAGÖL</t>
        </is>
      </c>
      <c r="C346" s="131" t="inlineStr">
        <is>
          <t>M041</t>
        </is>
      </c>
      <c r="D346" s="131" t="inlineStr">
        <is>
          <t>TORBALI 4</t>
        </is>
      </c>
      <c r="E346" s="131" t="inlineStr">
        <is>
          <t>ŞARKÜTERİ YARDIMCISI</t>
        </is>
      </c>
      <c r="F346" s="131" t="n">
        <v>0</v>
      </c>
      <c r="G346" s="131" t="n">
        <v>84.40000000000001</v>
      </c>
      <c r="H346" s="131" t="n">
        <v>49.3</v>
      </c>
      <c r="I346" s="131" t="n">
        <v>-31.3</v>
      </c>
      <c r="J346" s="131" t="n">
        <v>39.7</v>
      </c>
      <c r="K346" s="131" t="n">
        <v>70</v>
      </c>
      <c r="L346" s="131" t="n">
        <v>49.3</v>
      </c>
      <c r="M346" s="131" t="inlineStr">
        <is>
          <t>🔴 Yakın Takip Gerekli</t>
        </is>
      </c>
      <c r="N34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7" ht="15" customHeight="1" s="113">
      <c r="A347" s="131" t="inlineStr">
        <is>
          <t>P0047</t>
        </is>
      </c>
      <c r="B347" s="131" t="inlineStr">
        <is>
          <t>SENEVER KULYYEVA</t>
        </is>
      </c>
      <c r="C347" s="131" t="inlineStr">
        <is>
          <t>M041</t>
        </is>
      </c>
      <c r="D347" s="131" t="inlineStr">
        <is>
          <t>TORBALI 4</t>
        </is>
      </c>
      <c r="E347" s="131" t="inlineStr">
        <is>
          <t>REYON GÖREVLİSİ</t>
        </is>
      </c>
      <c r="F347" s="131" t="n">
        <v>0</v>
      </c>
      <c r="G347" s="131" t="n">
        <v>84.40000000000001</v>
      </c>
      <c r="H347" s="131" t="n">
        <v>49.3</v>
      </c>
      <c r="I347" s="131" t="n">
        <v>-31.3</v>
      </c>
      <c r="J347" s="131" t="n">
        <v>39.7</v>
      </c>
      <c r="K347" s="131" t="n">
        <v>70</v>
      </c>
      <c r="L347" s="131" t="n">
        <v>49.3</v>
      </c>
      <c r="M347" s="131" t="inlineStr">
        <is>
          <t>🔴 Yakın Takip Gerekli</t>
        </is>
      </c>
      <c r="N34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8" ht="15" customHeight="1" s="113">
      <c r="A348" s="131" t="inlineStr">
        <is>
          <t>P0042</t>
        </is>
      </c>
      <c r="B348" s="131" t="inlineStr">
        <is>
          <t>GAMZE ASLAN</t>
        </is>
      </c>
      <c r="C348" s="131" t="inlineStr">
        <is>
          <t>M041</t>
        </is>
      </c>
      <c r="D348" s="131" t="inlineStr">
        <is>
          <t>TORBALI 4</t>
        </is>
      </c>
      <c r="E348" s="131" t="inlineStr">
        <is>
          <t>YÖNETİCİ YARDIMCISI</t>
        </is>
      </c>
      <c r="F348" s="131" t="n">
        <v>0</v>
      </c>
      <c r="G348" s="131" t="n">
        <v>84.40000000000001</v>
      </c>
      <c r="H348" s="131" t="n">
        <v>49.3</v>
      </c>
      <c r="I348" s="131" t="n">
        <v>-31.3</v>
      </c>
      <c r="J348" s="131" t="n">
        <v>39.7</v>
      </c>
      <c r="K348" s="131" t="n">
        <v>70</v>
      </c>
      <c r="L348" s="131" t="n">
        <v>49.3</v>
      </c>
      <c r="M348" s="131" t="inlineStr">
        <is>
          <t>🔴 Yakın Takip Gerekli</t>
        </is>
      </c>
      <c r="N34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9" ht="15" customHeight="1" s="113">
      <c r="A349" s="131" t="inlineStr">
        <is>
          <t>P0044</t>
        </is>
      </c>
      <c r="B349" s="131" t="inlineStr">
        <is>
          <t>RUMEYSA BİLİK</t>
        </is>
      </c>
      <c r="C349" s="131" t="inlineStr">
        <is>
          <t>M041</t>
        </is>
      </c>
      <c r="D349" s="131" t="inlineStr">
        <is>
          <t>TORBALI 4</t>
        </is>
      </c>
      <c r="E349" s="131" t="inlineStr">
        <is>
          <t>ŞARKÜTERİ YARDIMCISI</t>
        </is>
      </c>
      <c r="F349" s="131" t="n">
        <v>0</v>
      </c>
      <c r="G349" s="131" t="n">
        <v>84.40000000000001</v>
      </c>
      <c r="H349" s="131" t="n">
        <v>49.3</v>
      </c>
      <c r="I349" s="131" t="n">
        <v>-31.3</v>
      </c>
      <c r="J349" s="131" t="n">
        <v>39.7</v>
      </c>
      <c r="K349" s="131" t="n">
        <v>70</v>
      </c>
      <c r="L349" s="131" t="n">
        <v>49.3</v>
      </c>
      <c r="M349" s="131" t="inlineStr">
        <is>
          <t>🔴 Yakın Takip Gerekli</t>
        </is>
      </c>
      <c r="N34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0" ht="15" customHeight="1" s="113">
      <c r="A350" s="131" t="inlineStr">
        <is>
          <t>P0445</t>
        </is>
      </c>
      <c r="B350" s="131" t="inlineStr">
        <is>
          <t>SUDENAZ CİVLEZ</t>
        </is>
      </c>
      <c r="C350" s="131" t="inlineStr">
        <is>
          <t>M023</t>
        </is>
      </c>
      <c r="D350" s="131" t="inlineStr">
        <is>
          <t>GÖZTEPE</t>
        </is>
      </c>
      <c r="E350" s="131" t="inlineStr">
        <is>
          <t>KASİYER</t>
        </is>
      </c>
      <c r="F350" s="131" t="n">
        <v>0</v>
      </c>
      <c r="G350" s="131" t="n">
        <v>69.90000000000001</v>
      </c>
      <c r="H350" s="131" t="n">
        <v>34.7</v>
      </c>
      <c r="I350" s="131" t="n">
        <v>-34.2</v>
      </c>
      <c r="J350" s="131" t="n">
        <v>89.90000000000001</v>
      </c>
      <c r="K350" s="131" t="n">
        <v>69</v>
      </c>
      <c r="L350" s="131" t="n">
        <v>48.2</v>
      </c>
      <c r="M350" s="131" t="inlineStr">
        <is>
          <t>🔴 Yakın Takip Gerekli</t>
        </is>
      </c>
      <c r="N35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1" ht="15" customHeight="1" s="113">
      <c r="A351" s="131" t="inlineStr">
        <is>
          <t>P0444</t>
        </is>
      </c>
      <c r="B351" s="131" t="inlineStr">
        <is>
          <t>MUSTAFA KORKMAZ</t>
        </is>
      </c>
      <c r="C351" s="131" t="inlineStr">
        <is>
          <t>M023</t>
        </is>
      </c>
      <c r="D351" s="131" t="inlineStr">
        <is>
          <t>GÖZTEPE</t>
        </is>
      </c>
      <c r="E351" s="131" t="inlineStr">
        <is>
          <t>YÖNETİCİ YARDIMCISI</t>
        </is>
      </c>
      <c r="F351" s="131" t="n">
        <v>0</v>
      </c>
      <c r="G351" s="131" t="n">
        <v>69.90000000000001</v>
      </c>
      <c r="H351" s="131" t="n">
        <v>34.7</v>
      </c>
      <c r="I351" s="131" t="n">
        <v>-34.2</v>
      </c>
      <c r="J351" s="131" t="n">
        <v>89.90000000000001</v>
      </c>
      <c r="K351" s="131" t="n">
        <v>69</v>
      </c>
      <c r="L351" s="131" t="n">
        <v>48.2</v>
      </c>
      <c r="M351" s="131" t="inlineStr">
        <is>
          <t>🔴 Yakın Takip Gerekli</t>
        </is>
      </c>
      <c r="N35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2" ht="15" customHeight="1" s="113">
      <c r="A352" s="131" t="inlineStr">
        <is>
          <t>P0443</t>
        </is>
      </c>
      <c r="B352" s="131" t="inlineStr">
        <is>
          <t>OSMAN FIRAT</t>
        </is>
      </c>
      <c r="C352" s="131" t="inlineStr">
        <is>
          <t>M023</t>
        </is>
      </c>
      <c r="D352" s="131" t="inlineStr">
        <is>
          <t>GÖZTEPE</t>
        </is>
      </c>
      <c r="E352" s="131" t="inlineStr">
        <is>
          <t>YÖNETİCİ</t>
        </is>
      </c>
      <c r="F352" s="131" t="n">
        <v>0</v>
      </c>
      <c r="G352" s="131" t="n">
        <v>69.90000000000001</v>
      </c>
      <c r="H352" s="131" t="n">
        <v>34.7</v>
      </c>
      <c r="I352" s="131" t="n">
        <v>-34.2</v>
      </c>
      <c r="J352" s="131" t="n">
        <v>89.90000000000001</v>
      </c>
      <c r="K352" s="131" t="n">
        <v>69</v>
      </c>
      <c r="L352" s="131" t="n">
        <v>48.2</v>
      </c>
      <c r="M352" s="131" t="inlineStr">
        <is>
          <t>🔴 Yakın Takip Gerekli</t>
        </is>
      </c>
      <c r="N35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3" ht="15" customHeight="1" s="113">
      <c r="A353" s="131" t="inlineStr">
        <is>
          <t>P0446</t>
        </is>
      </c>
      <c r="B353" s="131" t="inlineStr">
        <is>
          <t>ÖZNUR BAŞBEYAZ</t>
        </is>
      </c>
      <c r="C353" s="131" t="inlineStr">
        <is>
          <t>M023</t>
        </is>
      </c>
      <c r="D353" s="131" t="inlineStr">
        <is>
          <t>GÖZTEPE</t>
        </is>
      </c>
      <c r="E353" s="131" t="inlineStr">
        <is>
          <t>KASİYER</t>
        </is>
      </c>
      <c r="F353" s="131" t="n">
        <v>0</v>
      </c>
      <c r="G353" s="131" t="n">
        <v>69.90000000000001</v>
      </c>
      <c r="H353" s="131" t="n">
        <v>34.7</v>
      </c>
      <c r="I353" s="131" t="n">
        <v>-34.2</v>
      </c>
      <c r="J353" s="131" t="n">
        <v>89.90000000000001</v>
      </c>
      <c r="K353" s="131" t="n">
        <v>69</v>
      </c>
      <c r="L353" s="131" t="n">
        <v>48.2</v>
      </c>
      <c r="M353" s="131" t="inlineStr">
        <is>
          <t>🔴 Yakın Takip Gerekli</t>
        </is>
      </c>
      <c r="N35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4" ht="15" customHeight="1" s="113">
      <c r="A354" s="131" t="inlineStr">
        <is>
          <t>P0449</t>
        </is>
      </c>
      <c r="B354" s="131" t="inlineStr">
        <is>
          <t>ŞİNASİ ARISOY</t>
        </is>
      </c>
      <c r="C354" s="131" t="inlineStr">
        <is>
          <t>M023</t>
        </is>
      </c>
      <c r="D354" s="131" t="inlineStr">
        <is>
          <t>GÖZTEPE</t>
        </is>
      </c>
      <c r="E354" s="131" t="inlineStr">
        <is>
          <t>UZMAN KASAP</t>
        </is>
      </c>
      <c r="F354" s="131" t="n">
        <v>0</v>
      </c>
      <c r="G354" s="131" t="n">
        <v>69.90000000000001</v>
      </c>
      <c r="H354" s="131" t="n">
        <v>34.7</v>
      </c>
      <c r="I354" s="131" t="n">
        <v>-34.2</v>
      </c>
      <c r="J354" s="131" t="n">
        <v>89.90000000000001</v>
      </c>
      <c r="K354" s="131" t="n">
        <v>69</v>
      </c>
      <c r="L354" s="131" t="n">
        <v>48.2</v>
      </c>
      <c r="M354" s="131" t="inlineStr">
        <is>
          <t>🔴 Yakın Takip Gerekli</t>
        </is>
      </c>
      <c r="N35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5" ht="15" customHeight="1" s="113">
      <c r="A355" s="131" t="inlineStr">
        <is>
          <t>P0448</t>
        </is>
      </c>
      <c r="B355" s="131" t="inlineStr">
        <is>
          <t>VEDAT DEMİR</t>
        </is>
      </c>
      <c r="C355" s="131" t="inlineStr">
        <is>
          <t>M023</t>
        </is>
      </c>
      <c r="D355" s="131" t="inlineStr">
        <is>
          <t>GÖZTEPE</t>
        </is>
      </c>
      <c r="E355" s="131" t="inlineStr">
        <is>
          <t>ŞARKÜTERİ</t>
        </is>
      </c>
      <c r="F355" s="131" t="n">
        <v>0</v>
      </c>
      <c r="G355" s="131" t="n">
        <v>69.90000000000001</v>
      </c>
      <c r="H355" s="131" t="n">
        <v>34.7</v>
      </c>
      <c r="I355" s="131" t="n">
        <v>-34.2</v>
      </c>
      <c r="J355" s="131" t="n">
        <v>89.90000000000001</v>
      </c>
      <c r="K355" s="131" t="n">
        <v>69</v>
      </c>
      <c r="L355" s="131" t="n">
        <v>48.2</v>
      </c>
      <c r="M355" s="131" t="inlineStr">
        <is>
          <t>🔴 Yakın Takip Gerekli</t>
        </is>
      </c>
      <c r="N35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6" ht="15" customHeight="1" s="113">
      <c r="A356" s="131" t="inlineStr">
        <is>
          <t>P0447</t>
        </is>
      </c>
      <c r="B356" s="131" t="inlineStr">
        <is>
          <t>BAYRAM ERDOĞAN</t>
        </is>
      </c>
      <c r="C356" s="131" t="inlineStr">
        <is>
          <t>M023</t>
        </is>
      </c>
      <c r="D356" s="131" t="inlineStr">
        <is>
          <t>GÖZTEPE</t>
        </is>
      </c>
      <c r="E356" s="131" t="inlineStr">
        <is>
          <t>REYON GÖREVLİSİ</t>
        </is>
      </c>
      <c r="F356" s="131" t="n">
        <v>0</v>
      </c>
      <c r="G356" s="131" t="n">
        <v>69.90000000000001</v>
      </c>
      <c r="H356" s="131" t="n">
        <v>34.7</v>
      </c>
      <c r="I356" s="131" t="n">
        <v>-34.2</v>
      </c>
      <c r="J356" s="131" t="n">
        <v>89.90000000000001</v>
      </c>
      <c r="K356" s="131" t="n">
        <v>69</v>
      </c>
      <c r="L356" s="131" t="n">
        <v>48.2</v>
      </c>
      <c r="M356" s="131" t="inlineStr">
        <is>
          <t>🔴 Yakın Takip Gerekli</t>
        </is>
      </c>
      <c r="N35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7" ht="15" customHeight="1" s="113">
      <c r="A357" s="131" t="inlineStr">
        <is>
          <t>P0451</t>
        </is>
      </c>
      <c r="B357" s="131" t="inlineStr">
        <is>
          <t>MUSTAFA CAN</t>
        </is>
      </c>
      <c r="C357" s="131" t="inlineStr">
        <is>
          <t>M023</t>
        </is>
      </c>
      <c r="D357" s="131" t="inlineStr">
        <is>
          <t>GÖZTEPE</t>
        </is>
      </c>
      <c r="E357" s="131" t="inlineStr">
        <is>
          <t>MANAV</t>
        </is>
      </c>
      <c r="F357" s="131" t="n">
        <v>0</v>
      </c>
      <c r="G357" s="131" t="n">
        <v>69.90000000000001</v>
      </c>
      <c r="H357" s="131" t="n">
        <v>34.7</v>
      </c>
      <c r="I357" s="131" t="n">
        <v>-34.2</v>
      </c>
      <c r="J357" s="131" t="n">
        <v>89.90000000000001</v>
      </c>
      <c r="K357" s="131" t="n">
        <v>69</v>
      </c>
      <c r="L357" s="131" t="n">
        <v>48.2</v>
      </c>
      <c r="M357" s="131" t="inlineStr">
        <is>
          <t>🔴 Yakın Takip Gerekli</t>
        </is>
      </c>
      <c r="N35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8" ht="15" customHeight="1" s="113">
      <c r="A358" s="131" t="inlineStr">
        <is>
          <t>P0450</t>
        </is>
      </c>
      <c r="B358" s="131" t="inlineStr">
        <is>
          <t>İHSAN KARANFİL</t>
        </is>
      </c>
      <c r="C358" s="131" t="inlineStr">
        <is>
          <t>M023</t>
        </is>
      </c>
      <c r="D358" s="131" t="inlineStr">
        <is>
          <t>GÖZTEPE</t>
        </is>
      </c>
      <c r="E358" s="131" t="inlineStr">
        <is>
          <t>MANAV</t>
        </is>
      </c>
      <c r="F358" s="131" t="n">
        <v>0</v>
      </c>
      <c r="G358" s="131" t="n">
        <v>69.90000000000001</v>
      </c>
      <c r="H358" s="131" t="n">
        <v>34.7</v>
      </c>
      <c r="I358" s="131" t="n">
        <v>-34.2</v>
      </c>
      <c r="J358" s="131" t="n">
        <v>89.90000000000001</v>
      </c>
      <c r="K358" s="131" t="n">
        <v>69</v>
      </c>
      <c r="L358" s="131" t="n">
        <v>48.2</v>
      </c>
      <c r="M358" s="131" t="inlineStr">
        <is>
          <t>🔴 Yakın Takip Gerekli</t>
        </is>
      </c>
      <c r="N35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9" ht="15" customHeight="1" s="113">
      <c r="A359" s="131" t="inlineStr">
        <is>
          <t>P0400</t>
        </is>
      </c>
      <c r="B359" s="131" t="inlineStr">
        <is>
          <t>SEZAİ DİREN</t>
        </is>
      </c>
      <c r="C359" s="131" t="inlineStr">
        <is>
          <t>M052</t>
        </is>
      </c>
      <c r="D359" s="131" t="inlineStr">
        <is>
          <t>ŞİRİNYER 2</t>
        </is>
      </c>
      <c r="E359" s="131" t="inlineStr">
        <is>
          <t>UZMAN KASAP</t>
        </is>
      </c>
      <c r="F359" s="131" t="n">
        <v>0</v>
      </c>
      <c r="G359" s="131" t="n">
        <v>66.59999999999999</v>
      </c>
      <c r="H359" s="131" t="n">
        <v>53</v>
      </c>
      <c r="I359" s="131" t="n">
        <v>-30.6</v>
      </c>
      <c r="J359" s="131" t="n">
        <v>60.9</v>
      </c>
      <c r="K359" s="131" t="n">
        <v>77</v>
      </c>
      <c r="L359" s="131" t="n">
        <v>48</v>
      </c>
      <c r="M359" s="131" t="inlineStr">
        <is>
          <t>🔴 Yakın Takip Gerekli</t>
        </is>
      </c>
      <c r="N35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0" ht="15" customHeight="1" s="113">
      <c r="A360" s="131" t="inlineStr">
        <is>
          <t>P0401</t>
        </is>
      </c>
      <c r="B360" s="131" t="inlineStr">
        <is>
          <t>MÜNİR  BARAN</t>
        </is>
      </c>
      <c r="C360" s="131" t="inlineStr">
        <is>
          <t>M052</t>
        </is>
      </c>
      <c r="D360" s="131" t="inlineStr">
        <is>
          <t>ŞİRİNYER 2</t>
        </is>
      </c>
      <c r="E360" s="131" t="inlineStr">
        <is>
          <t>MANAV</t>
        </is>
      </c>
      <c r="F360" s="131" t="n">
        <v>0</v>
      </c>
      <c r="G360" s="131" t="n">
        <v>66.59999999999999</v>
      </c>
      <c r="H360" s="131" t="n">
        <v>53</v>
      </c>
      <c r="I360" s="131" t="n">
        <v>-30.6</v>
      </c>
      <c r="J360" s="131" t="n">
        <v>60.9</v>
      </c>
      <c r="K360" s="131" t="n">
        <v>77</v>
      </c>
      <c r="L360" s="131" t="n">
        <v>48</v>
      </c>
      <c r="M360" s="131" t="inlineStr">
        <is>
          <t>🔴 Yakın Takip Gerekli</t>
        </is>
      </c>
      <c r="N36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1" ht="15" customHeight="1" s="113">
      <c r="A361" s="131" t="inlineStr">
        <is>
          <t>P0402</t>
        </is>
      </c>
      <c r="B361" s="131" t="inlineStr">
        <is>
          <t>MEHMET ZEKİ YILMAZ</t>
        </is>
      </c>
      <c r="C361" s="131" t="inlineStr">
        <is>
          <t>M052</t>
        </is>
      </c>
      <c r="D361" s="131" t="inlineStr">
        <is>
          <t>ŞİRİNYER 2</t>
        </is>
      </c>
      <c r="E361" s="131" t="inlineStr">
        <is>
          <t>MANAV YARDIMCISI</t>
        </is>
      </c>
      <c r="F361" s="131" t="n">
        <v>0</v>
      </c>
      <c r="G361" s="131" t="n">
        <v>66.59999999999999</v>
      </c>
      <c r="H361" s="131" t="n">
        <v>53</v>
      </c>
      <c r="I361" s="131" t="n">
        <v>-30.6</v>
      </c>
      <c r="J361" s="131" t="n">
        <v>60.9</v>
      </c>
      <c r="K361" s="131" t="n">
        <v>77</v>
      </c>
      <c r="L361" s="131" t="n">
        <v>48</v>
      </c>
      <c r="M361" s="131" t="inlineStr">
        <is>
          <t>🔴 Yakın Takip Gerekli</t>
        </is>
      </c>
      <c r="N36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2" ht="15" customHeight="1" s="113">
      <c r="A362" s="131" t="inlineStr">
        <is>
          <t>P0396</t>
        </is>
      </c>
      <c r="B362" s="131" t="inlineStr">
        <is>
          <t>SÜMEYYE NUR SAMSA</t>
        </is>
      </c>
      <c r="C362" s="131" t="inlineStr">
        <is>
          <t>M052</t>
        </is>
      </c>
      <c r="D362" s="131" t="inlineStr">
        <is>
          <t>ŞİRİNYER 2</t>
        </is>
      </c>
      <c r="E362" s="131" t="inlineStr">
        <is>
          <t>KASİYER</t>
        </is>
      </c>
      <c r="F362" s="131" t="n">
        <v>0</v>
      </c>
      <c r="G362" s="131" t="n">
        <v>66.59999999999999</v>
      </c>
      <c r="H362" s="131" t="n">
        <v>53</v>
      </c>
      <c r="I362" s="131" t="n">
        <v>-30.6</v>
      </c>
      <c r="J362" s="131" t="n">
        <v>60.9</v>
      </c>
      <c r="K362" s="131" t="n">
        <v>77</v>
      </c>
      <c r="L362" s="131" t="n">
        <v>48</v>
      </c>
      <c r="M362" s="131" t="inlineStr">
        <is>
          <t>🔴 Yakın Takip Gerekli</t>
        </is>
      </c>
      <c r="N36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3" ht="15" customHeight="1" s="113">
      <c r="A363" s="131" t="inlineStr">
        <is>
          <t>P0395</t>
        </is>
      </c>
      <c r="B363" s="131" t="inlineStr">
        <is>
          <t>ÖZGE BOZKURT</t>
        </is>
      </c>
      <c r="C363" s="131" t="inlineStr">
        <is>
          <t>M052</t>
        </is>
      </c>
      <c r="D363" s="131" t="inlineStr">
        <is>
          <t>ŞİRİNYER 2</t>
        </is>
      </c>
      <c r="E363" s="131" t="inlineStr">
        <is>
          <t>KASİYER</t>
        </is>
      </c>
      <c r="F363" s="131" t="n">
        <v>0</v>
      </c>
      <c r="G363" s="131" t="n">
        <v>66.59999999999999</v>
      </c>
      <c r="H363" s="131" t="n">
        <v>53</v>
      </c>
      <c r="I363" s="131" t="n">
        <v>-30.6</v>
      </c>
      <c r="J363" s="131" t="n">
        <v>60.9</v>
      </c>
      <c r="K363" s="131" t="n">
        <v>77</v>
      </c>
      <c r="L363" s="131" t="n">
        <v>48</v>
      </c>
      <c r="M363" s="131" t="inlineStr">
        <is>
          <t>🔴 Yakın Takip Gerekli</t>
        </is>
      </c>
      <c r="N36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4" ht="15" customHeight="1" s="113">
      <c r="A364" s="131" t="inlineStr">
        <is>
          <t>P0394</t>
        </is>
      </c>
      <c r="B364" s="131" t="inlineStr">
        <is>
          <t>BURCU  BAŞARAN</t>
        </is>
      </c>
      <c r="C364" s="131" t="inlineStr">
        <is>
          <t>M052</t>
        </is>
      </c>
      <c r="D364" s="131" t="inlineStr">
        <is>
          <t>ŞİRİNYER 2</t>
        </is>
      </c>
      <c r="E364" s="131" t="inlineStr">
        <is>
          <t>YÖNETİCİ YARDIMCISI</t>
        </is>
      </c>
      <c r="F364" s="131" t="n">
        <v>0</v>
      </c>
      <c r="G364" s="131" t="n">
        <v>66.59999999999999</v>
      </c>
      <c r="H364" s="131" t="n">
        <v>53</v>
      </c>
      <c r="I364" s="131" t="n">
        <v>-30.6</v>
      </c>
      <c r="J364" s="131" t="n">
        <v>60.9</v>
      </c>
      <c r="K364" s="131" t="n">
        <v>77</v>
      </c>
      <c r="L364" s="131" t="n">
        <v>48</v>
      </c>
      <c r="M364" s="131" t="inlineStr">
        <is>
          <t>🔴 Yakın Takip Gerekli</t>
        </is>
      </c>
      <c r="N36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5" ht="15" customHeight="1" s="113">
      <c r="A365" s="131" t="inlineStr">
        <is>
          <t>P0393</t>
        </is>
      </c>
      <c r="B365" s="131" t="inlineStr">
        <is>
          <t>FATİH TEKÇE</t>
        </is>
      </c>
      <c r="C365" s="131" t="inlineStr">
        <is>
          <t>M052</t>
        </is>
      </c>
      <c r="D365" s="131" t="inlineStr">
        <is>
          <t>ŞİRİNYER 2</t>
        </is>
      </c>
      <c r="E365" s="131" t="inlineStr">
        <is>
          <t>YÖNETİCİ</t>
        </is>
      </c>
      <c r="F365" s="131" t="n">
        <v>0</v>
      </c>
      <c r="G365" s="131" t="n">
        <v>66.59999999999999</v>
      </c>
      <c r="H365" s="131" t="n">
        <v>53</v>
      </c>
      <c r="I365" s="131" t="n">
        <v>-30.6</v>
      </c>
      <c r="J365" s="131" t="n">
        <v>60.9</v>
      </c>
      <c r="K365" s="131" t="n">
        <v>77</v>
      </c>
      <c r="L365" s="131" t="n">
        <v>48</v>
      </c>
      <c r="M365" s="131" t="inlineStr">
        <is>
          <t>🔴 Yakın Takip Gerekli</t>
        </is>
      </c>
      <c r="N36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6" ht="15" customHeight="1" s="113">
      <c r="A366" s="131" t="inlineStr">
        <is>
          <t>P0398</t>
        </is>
      </c>
      <c r="B366" s="131" t="inlineStr">
        <is>
          <t>MESUT TÜRK</t>
        </is>
      </c>
      <c r="C366" s="131" t="inlineStr">
        <is>
          <t>M052</t>
        </is>
      </c>
      <c r="D366" s="131" t="inlineStr">
        <is>
          <t>ŞİRİNYER 2</t>
        </is>
      </c>
      <c r="E366" s="131" t="inlineStr">
        <is>
          <t>REYON GÖREVLİSİ</t>
        </is>
      </c>
      <c r="F366" s="131" t="n">
        <v>0</v>
      </c>
      <c r="G366" s="131" t="n">
        <v>66.59999999999999</v>
      </c>
      <c r="H366" s="131" t="n">
        <v>53</v>
      </c>
      <c r="I366" s="131" t="n">
        <v>-30.6</v>
      </c>
      <c r="J366" s="131" t="n">
        <v>60.9</v>
      </c>
      <c r="K366" s="131" t="n">
        <v>77</v>
      </c>
      <c r="L366" s="131" t="n">
        <v>48</v>
      </c>
      <c r="M366" s="131" t="inlineStr">
        <is>
          <t>🔴 Yakın Takip Gerekli</t>
        </is>
      </c>
      <c r="N36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7" ht="15" customHeight="1" s="113">
      <c r="A367" s="131" t="inlineStr">
        <is>
          <t>P0399</t>
        </is>
      </c>
      <c r="B367" s="131" t="inlineStr">
        <is>
          <t>TEMEL KARAN</t>
        </is>
      </c>
      <c r="C367" s="131" t="inlineStr">
        <is>
          <t>M052</t>
        </is>
      </c>
      <c r="D367" s="131" t="inlineStr">
        <is>
          <t>ŞİRİNYER 2</t>
        </is>
      </c>
      <c r="E367" s="131" t="inlineStr">
        <is>
          <t>ŞARKÜTERİ</t>
        </is>
      </c>
      <c r="F367" s="131" t="n">
        <v>0</v>
      </c>
      <c r="G367" s="131" t="n">
        <v>66.59999999999999</v>
      </c>
      <c r="H367" s="131" t="n">
        <v>53</v>
      </c>
      <c r="I367" s="131" t="n">
        <v>-30.6</v>
      </c>
      <c r="J367" s="131" t="n">
        <v>60.9</v>
      </c>
      <c r="K367" s="131" t="n">
        <v>77</v>
      </c>
      <c r="L367" s="131" t="n">
        <v>48</v>
      </c>
      <c r="M367" s="131" t="inlineStr">
        <is>
          <t>🔴 Yakın Takip Gerekli</t>
        </is>
      </c>
      <c r="N36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8" ht="15" customHeight="1" s="113">
      <c r="A368" s="131" t="inlineStr">
        <is>
          <t>P0397</t>
        </is>
      </c>
      <c r="B368" s="131" t="inlineStr">
        <is>
          <t>MUHAMMET ALİ MARANGOZ</t>
        </is>
      </c>
      <c r="C368" s="131" t="inlineStr">
        <is>
          <t>M052</t>
        </is>
      </c>
      <c r="D368" s="131" t="inlineStr">
        <is>
          <t>ŞİRİNYER 2</t>
        </is>
      </c>
      <c r="E368" s="131" t="inlineStr">
        <is>
          <t>REYON GÖREVLİSİ</t>
        </is>
      </c>
      <c r="F368" s="131" t="n">
        <v>0</v>
      </c>
      <c r="G368" s="131" t="n">
        <v>66.59999999999999</v>
      </c>
      <c r="H368" s="131" t="n">
        <v>53</v>
      </c>
      <c r="I368" s="131" t="n">
        <v>-30.6</v>
      </c>
      <c r="J368" s="131" t="n">
        <v>60.9</v>
      </c>
      <c r="K368" s="131" t="n">
        <v>77</v>
      </c>
      <c r="L368" s="131" t="n">
        <v>48</v>
      </c>
      <c r="M368" s="131" t="inlineStr">
        <is>
          <t>🔴 Yakın Takip Gerekli</t>
        </is>
      </c>
      <c r="N36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9" ht="15" customHeight="1" s="113">
      <c r="A369" s="131" t="inlineStr">
        <is>
          <t>P0153</t>
        </is>
      </c>
      <c r="B369" s="131" t="inlineStr">
        <is>
          <t>CEM BAKİ KONDU</t>
        </is>
      </c>
      <c r="C369" s="131" t="inlineStr">
        <is>
          <t>M019</t>
        </is>
      </c>
      <c r="D369" s="131" t="inlineStr">
        <is>
          <t>GAZİEMİR-5</t>
        </is>
      </c>
      <c r="E369" s="131" t="inlineStr">
        <is>
          <t>REYON GÖREVLİSİ</t>
        </is>
      </c>
      <c r="F369" s="131" t="n">
        <v>28</v>
      </c>
      <c r="G369" s="131" t="n">
        <v>57</v>
      </c>
      <c r="H369" s="131" t="n">
        <v>5.1</v>
      </c>
      <c r="I369" s="131" t="n">
        <v>-40.1</v>
      </c>
      <c r="J369" s="131" t="n">
        <v>81.59999999999999</v>
      </c>
      <c r="K369" s="131" t="n">
        <v>89</v>
      </c>
      <c r="L369" s="131" t="n">
        <v>47.1</v>
      </c>
      <c r="M369" s="131" t="inlineStr">
        <is>
          <t>🔴 Yakın Takip Gerekli</t>
        </is>
      </c>
      <c r="N36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0" ht="15" customHeight="1" s="113">
      <c r="A370" s="131" t="inlineStr">
        <is>
          <t>P0150</t>
        </is>
      </c>
      <c r="B370" s="131" t="inlineStr">
        <is>
          <t>İREM SEZER</t>
        </is>
      </c>
      <c r="C370" s="131" t="inlineStr">
        <is>
          <t>M019</t>
        </is>
      </c>
      <c r="D370" s="131" t="inlineStr">
        <is>
          <t>GAZİEMİR-5</t>
        </is>
      </c>
      <c r="E370" s="131" t="inlineStr">
        <is>
          <t>KASİYER</t>
        </is>
      </c>
      <c r="F370" s="131" t="n">
        <v>28</v>
      </c>
      <c r="G370" s="131" t="n">
        <v>57</v>
      </c>
      <c r="H370" s="131" t="n">
        <v>5.1</v>
      </c>
      <c r="I370" s="131" t="n">
        <v>-40.1</v>
      </c>
      <c r="J370" s="131" t="n">
        <v>81.59999999999999</v>
      </c>
      <c r="K370" s="131" t="n">
        <v>89</v>
      </c>
      <c r="L370" s="131" t="n">
        <v>47.1</v>
      </c>
      <c r="M370" s="131" t="inlineStr">
        <is>
          <t>🔴 Yakın Takip Gerekli</t>
        </is>
      </c>
      <c r="N37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1" ht="15" customHeight="1" s="113">
      <c r="A371" s="131" t="inlineStr">
        <is>
          <t>P0149</t>
        </is>
      </c>
      <c r="B371" s="131" t="inlineStr">
        <is>
          <t>DURU POLAT</t>
        </is>
      </c>
      <c r="C371" s="131" t="inlineStr">
        <is>
          <t>M019</t>
        </is>
      </c>
      <c r="D371" s="131" t="inlineStr">
        <is>
          <t>GAZİEMİR-5</t>
        </is>
      </c>
      <c r="E371" s="131" t="inlineStr">
        <is>
          <t>KASİYER</t>
        </is>
      </c>
      <c r="F371" s="131" t="n">
        <v>28</v>
      </c>
      <c r="G371" s="131" t="n">
        <v>57</v>
      </c>
      <c r="H371" s="131" t="n">
        <v>5.1</v>
      </c>
      <c r="I371" s="131" t="n">
        <v>-40.1</v>
      </c>
      <c r="J371" s="131" t="n">
        <v>81.59999999999999</v>
      </c>
      <c r="K371" s="131" t="n">
        <v>89</v>
      </c>
      <c r="L371" s="131" t="n">
        <v>47.1</v>
      </c>
      <c r="M371" s="131" t="inlineStr">
        <is>
          <t>🔴 Yakın Takip Gerekli</t>
        </is>
      </c>
      <c r="N37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2" ht="15" customHeight="1" s="113">
      <c r="A372" s="131" t="inlineStr">
        <is>
          <t>P0148</t>
        </is>
      </c>
      <c r="B372" s="131" t="inlineStr">
        <is>
          <t>EMİNE HAN</t>
        </is>
      </c>
      <c r="C372" s="131" t="inlineStr">
        <is>
          <t>M019</t>
        </is>
      </c>
      <c r="D372" s="131" t="inlineStr">
        <is>
          <t>GAZİEMİR-5</t>
        </is>
      </c>
      <c r="E372" s="131" t="inlineStr">
        <is>
          <t>KASİYER</t>
        </is>
      </c>
      <c r="F372" s="131" t="n">
        <v>28</v>
      </c>
      <c r="G372" s="131" t="n">
        <v>57</v>
      </c>
      <c r="H372" s="131" t="n">
        <v>5.1</v>
      </c>
      <c r="I372" s="131" t="n">
        <v>-40.1</v>
      </c>
      <c r="J372" s="131" t="n">
        <v>81.59999999999999</v>
      </c>
      <c r="K372" s="131" t="n">
        <v>89</v>
      </c>
      <c r="L372" s="131" t="n">
        <v>47.1</v>
      </c>
      <c r="M372" s="131" t="inlineStr">
        <is>
          <t>🔴 Yakın Takip Gerekli</t>
        </is>
      </c>
      <c r="N37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3" ht="15" customHeight="1" s="113">
      <c r="A373" s="131" t="inlineStr">
        <is>
          <t>P0147</t>
        </is>
      </c>
      <c r="B373" s="131" t="inlineStr">
        <is>
          <t>BURÇİN SOYSAL</t>
        </is>
      </c>
      <c r="C373" s="131" t="inlineStr">
        <is>
          <t>M019</t>
        </is>
      </c>
      <c r="D373" s="131" t="inlineStr">
        <is>
          <t>GAZİEMİR-5</t>
        </is>
      </c>
      <c r="E373" s="131" t="inlineStr">
        <is>
          <t>YÖNETİCİ YARDIMCISI</t>
        </is>
      </c>
      <c r="F373" s="131" t="n">
        <v>28</v>
      </c>
      <c r="G373" s="131" t="n">
        <v>57</v>
      </c>
      <c r="H373" s="131" t="n">
        <v>5.1</v>
      </c>
      <c r="I373" s="131" t="n">
        <v>-40.1</v>
      </c>
      <c r="J373" s="131" t="n">
        <v>81.59999999999999</v>
      </c>
      <c r="K373" s="131" t="n">
        <v>89</v>
      </c>
      <c r="L373" s="131" t="n">
        <v>47.1</v>
      </c>
      <c r="M373" s="131" t="inlineStr">
        <is>
          <t>🔴 Yakın Takip Gerekli</t>
        </is>
      </c>
      <c r="N37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4" ht="15" customHeight="1" s="113">
      <c r="A374" s="131" t="inlineStr">
        <is>
          <t>P0146</t>
        </is>
      </c>
      <c r="B374" s="131" t="inlineStr">
        <is>
          <t>MUHAMMET FATİH ERSÖZ</t>
        </is>
      </c>
      <c r="C374" s="131" t="inlineStr">
        <is>
          <t>M019</t>
        </is>
      </c>
      <c r="D374" s="131" t="inlineStr">
        <is>
          <t>GAZİEMİR-5</t>
        </is>
      </c>
      <c r="E374" s="131" t="inlineStr">
        <is>
          <t>YÖNETİCİ</t>
        </is>
      </c>
      <c r="F374" s="131" t="n">
        <v>28</v>
      </c>
      <c r="G374" s="131" t="n">
        <v>57</v>
      </c>
      <c r="H374" s="131" t="n">
        <v>5.1</v>
      </c>
      <c r="I374" s="131" t="n">
        <v>-40.1</v>
      </c>
      <c r="J374" s="131" t="n">
        <v>81.59999999999999</v>
      </c>
      <c r="K374" s="131" t="n">
        <v>89</v>
      </c>
      <c r="L374" s="131" t="n">
        <v>47.1</v>
      </c>
      <c r="M374" s="131" t="inlineStr">
        <is>
          <t>🔴 Yakın Takip Gerekli</t>
        </is>
      </c>
      <c r="N37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5" ht="15" customHeight="1" s="113">
      <c r="A375" s="131" t="inlineStr">
        <is>
          <t>P0152</t>
        </is>
      </c>
      <c r="B375" s="131" t="inlineStr">
        <is>
          <t>MERT YUNUS SARIBAŞ</t>
        </is>
      </c>
      <c r="C375" s="131" t="inlineStr">
        <is>
          <t>M019</t>
        </is>
      </c>
      <c r="D375" s="131" t="inlineStr">
        <is>
          <t>GAZİEMİR-5</t>
        </is>
      </c>
      <c r="E375" s="131" t="inlineStr">
        <is>
          <t>REYON GÖREVLİSİ</t>
        </is>
      </c>
      <c r="F375" s="131" t="n">
        <v>28</v>
      </c>
      <c r="G375" s="131" t="n">
        <v>57</v>
      </c>
      <c r="H375" s="131" t="n">
        <v>5.1</v>
      </c>
      <c r="I375" s="131" t="n">
        <v>-40.1</v>
      </c>
      <c r="J375" s="131" t="n">
        <v>81.59999999999999</v>
      </c>
      <c r="K375" s="131" t="n">
        <v>89</v>
      </c>
      <c r="L375" s="131" t="n">
        <v>47.1</v>
      </c>
      <c r="M375" s="131" t="inlineStr">
        <is>
          <t>🔴 Yakın Takip Gerekli</t>
        </is>
      </c>
      <c r="N37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6" ht="15" customHeight="1" s="113">
      <c r="A376" s="131" t="inlineStr">
        <is>
          <t>P0154</t>
        </is>
      </c>
      <c r="B376" s="131" t="inlineStr">
        <is>
          <t>EYLEM ÇAKMAK</t>
        </is>
      </c>
      <c r="C376" s="131" t="inlineStr">
        <is>
          <t>M019</t>
        </is>
      </c>
      <c r="D376" s="131" t="inlineStr">
        <is>
          <t>GAZİEMİR-5</t>
        </is>
      </c>
      <c r="E376" s="131" t="inlineStr">
        <is>
          <t>BAKLİYAT</t>
        </is>
      </c>
      <c r="F376" s="131" t="n">
        <v>28</v>
      </c>
      <c r="G376" s="131" t="n">
        <v>57</v>
      </c>
      <c r="H376" s="131" t="n">
        <v>5.1</v>
      </c>
      <c r="I376" s="131" t="n">
        <v>-40.1</v>
      </c>
      <c r="J376" s="131" t="n">
        <v>81.59999999999999</v>
      </c>
      <c r="K376" s="131" t="n">
        <v>89</v>
      </c>
      <c r="L376" s="131" t="n">
        <v>47.1</v>
      </c>
      <c r="M376" s="131" t="inlineStr">
        <is>
          <t>🔴 Yakın Takip Gerekli</t>
        </is>
      </c>
      <c r="N37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7" ht="15" customHeight="1" s="113">
      <c r="A377" s="131" t="inlineStr">
        <is>
          <t>P0151</t>
        </is>
      </c>
      <c r="B377" s="131" t="inlineStr">
        <is>
          <t>HASAN GÜMÜŞ</t>
        </is>
      </c>
      <c r="C377" s="131" t="inlineStr">
        <is>
          <t>M019</t>
        </is>
      </c>
      <c r="D377" s="131" t="inlineStr">
        <is>
          <t>GAZİEMİR-5</t>
        </is>
      </c>
      <c r="E377" s="131" t="inlineStr">
        <is>
          <t>REYON GÖREVLİSİ</t>
        </is>
      </c>
      <c r="F377" s="131" t="n">
        <v>28</v>
      </c>
      <c r="G377" s="131" t="n">
        <v>57</v>
      </c>
      <c r="H377" s="131" t="n">
        <v>5.1</v>
      </c>
      <c r="I377" s="131" t="n">
        <v>-40.1</v>
      </c>
      <c r="J377" s="131" t="n">
        <v>81.59999999999999</v>
      </c>
      <c r="K377" s="131" t="n">
        <v>89</v>
      </c>
      <c r="L377" s="131" t="n">
        <v>47.1</v>
      </c>
      <c r="M377" s="131" t="inlineStr">
        <is>
          <t>🔴 Yakın Takip Gerekli</t>
        </is>
      </c>
      <c r="N37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8" ht="15" customHeight="1" s="113">
      <c r="A378" s="131" t="inlineStr">
        <is>
          <t>P0157</t>
        </is>
      </c>
      <c r="B378" s="131" t="inlineStr">
        <is>
          <t>MUZAFFER ÜLKER</t>
        </is>
      </c>
      <c r="C378" s="131" t="inlineStr">
        <is>
          <t>M019</t>
        </is>
      </c>
      <c r="D378" s="131" t="inlineStr">
        <is>
          <t>GAZİEMİR-5</t>
        </is>
      </c>
      <c r="E378" s="131" t="inlineStr">
        <is>
          <t>MANAV</t>
        </is>
      </c>
      <c r="F378" s="131" t="n">
        <v>28</v>
      </c>
      <c r="G378" s="131" t="n">
        <v>57</v>
      </c>
      <c r="H378" s="131" t="n">
        <v>5.1</v>
      </c>
      <c r="I378" s="131" t="n">
        <v>-40.1</v>
      </c>
      <c r="J378" s="131" t="n">
        <v>81.59999999999999</v>
      </c>
      <c r="K378" s="131" t="n">
        <v>89</v>
      </c>
      <c r="L378" s="131" t="n">
        <v>47.1</v>
      </c>
      <c r="M378" s="131" t="inlineStr">
        <is>
          <t>🔴 Yakın Takip Gerekli</t>
        </is>
      </c>
      <c r="N37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9" ht="15" customHeight="1" s="113">
      <c r="A379" s="131" t="inlineStr">
        <is>
          <t>P0158</t>
        </is>
      </c>
      <c r="B379" s="131" t="inlineStr">
        <is>
          <t>ADİL MEYRALI</t>
        </is>
      </c>
      <c r="C379" s="131" t="inlineStr">
        <is>
          <t>M019</t>
        </is>
      </c>
      <c r="D379" s="131" t="inlineStr">
        <is>
          <t>GAZİEMİR-5</t>
        </is>
      </c>
      <c r="E379" s="131" t="inlineStr">
        <is>
          <t>MANAV YARDIMCISI</t>
        </is>
      </c>
      <c r="F379" s="131" t="n">
        <v>28</v>
      </c>
      <c r="G379" s="131" t="n">
        <v>57</v>
      </c>
      <c r="H379" s="131" t="n">
        <v>5.1</v>
      </c>
      <c r="I379" s="131" t="n">
        <v>-40.1</v>
      </c>
      <c r="J379" s="131" t="n">
        <v>81.59999999999999</v>
      </c>
      <c r="K379" s="131" t="n">
        <v>89</v>
      </c>
      <c r="L379" s="131" t="n">
        <v>47.1</v>
      </c>
      <c r="M379" s="131" t="inlineStr">
        <is>
          <t>🔴 Yakın Takip Gerekli</t>
        </is>
      </c>
      <c r="N37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0" ht="15" customHeight="1" s="113">
      <c r="A380" s="131" t="inlineStr">
        <is>
          <t>P0155</t>
        </is>
      </c>
      <c r="B380" s="131" t="inlineStr">
        <is>
          <t>TOLGA DAĞLI</t>
        </is>
      </c>
      <c r="C380" s="131" t="inlineStr">
        <is>
          <t>M019</t>
        </is>
      </c>
      <c r="D380" s="131" t="inlineStr">
        <is>
          <t>GAZİEMİR-5</t>
        </is>
      </c>
      <c r="E380" s="131" t="inlineStr">
        <is>
          <t>ŞARKÜTERİ</t>
        </is>
      </c>
      <c r="F380" s="131" t="n">
        <v>28</v>
      </c>
      <c r="G380" s="131" t="n">
        <v>57</v>
      </c>
      <c r="H380" s="131" t="n">
        <v>5.1</v>
      </c>
      <c r="I380" s="131" t="n">
        <v>-40.1</v>
      </c>
      <c r="J380" s="131" t="n">
        <v>81.59999999999999</v>
      </c>
      <c r="K380" s="131" t="n">
        <v>89</v>
      </c>
      <c r="L380" s="131" t="n">
        <v>47.1</v>
      </c>
      <c r="M380" s="131" t="inlineStr">
        <is>
          <t>🔴 Yakın Takip Gerekli</t>
        </is>
      </c>
      <c r="N38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1" ht="15" customHeight="1" s="113">
      <c r="A381" s="131" t="inlineStr">
        <is>
          <t>P0195</t>
        </is>
      </c>
      <c r="B381" s="131" t="inlineStr">
        <is>
          <t>SEVİM KARAKUŞ</t>
        </is>
      </c>
      <c r="C381" s="131" t="inlineStr">
        <is>
          <t>M002</t>
        </is>
      </c>
      <c r="D381" s="131" t="inlineStr">
        <is>
          <t>AYDIN EFELER</t>
        </is>
      </c>
      <c r="E381" s="131" t="inlineStr">
        <is>
          <t>ŞARKÜTERİ YARDIMCISI</t>
        </is>
      </c>
      <c r="F381" s="131" t="n">
        <v>0</v>
      </c>
      <c r="G381" s="131" t="n">
        <v>64.40000000000001</v>
      </c>
      <c r="H381" s="131" t="n">
        <v>77.5</v>
      </c>
      <c r="I381" s="131" t="n">
        <v>-25.7</v>
      </c>
      <c r="J381" s="131" t="n">
        <v>33</v>
      </c>
      <c r="K381" s="131" t="n">
        <v>62</v>
      </c>
      <c r="L381" s="131" t="n">
        <v>46.5</v>
      </c>
      <c r="M381" s="131" t="inlineStr">
        <is>
          <t>🔴 Yakın Takip Gerekli</t>
        </is>
      </c>
      <c r="N38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2" ht="15" customHeight="1" s="113">
      <c r="A382" s="131" t="inlineStr">
        <is>
          <t>P0193</t>
        </is>
      </c>
      <c r="B382" s="131" t="inlineStr">
        <is>
          <t>SEMİHA KUTLU</t>
        </is>
      </c>
      <c r="C382" s="131" t="inlineStr">
        <is>
          <t>M002</t>
        </is>
      </c>
      <c r="D382" s="131" t="inlineStr">
        <is>
          <t>AYDIN EFELER</t>
        </is>
      </c>
      <c r="E382" s="131" t="inlineStr">
        <is>
          <t>REYON GÖREVLİSİ</t>
        </is>
      </c>
      <c r="F382" s="131" t="n">
        <v>0</v>
      </c>
      <c r="G382" s="131" t="n">
        <v>64.40000000000001</v>
      </c>
      <c r="H382" s="131" t="n">
        <v>77.5</v>
      </c>
      <c r="I382" s="131" t="n">
        <v>-25.7</v>
      </c>
      <c r="J382" s="131" t="n">
        <v>33</v>
      </c>
      <c r="K382" s="131" t="n">
        <v>62</v>
      </c>
      <c r="L382" s="131" t="n">
        <v>46.5</v>
      </c>
      <c r="M382" s="131" t="inlineStr">
        <is>
          <t>🔴 Yakın Takip Gerekli</t>
        </is>
      </c>
      <c r="N38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3" ht="15" customHeight="1" s="113">
      <c r="A383" s="131" t="inlineStr">
        <is>
          <t>P0192</t>
        </is>
      </c>
      <c r="B383" s="131" t="inlineStr">
        <is>
          <t>ARDA ÖZDEMİR</t>
        </is>
      </c>
      <c r="C383" s="131" t="inlineStr">
        <is>
          <t>M002</t>
        </is>
      </c>
      <c r="D383" s="131" t="inlineStr">
        <is>
          <t>AYDIN EFELER</t>
        </is>
      </c>
      <c r="E383" s="131" t="inlineStr">
        <is>
          <t>REYON GÖREVLİSİ</t>
        </is>
      </c>
      <c r="F383" s="131" t="n">
        <v>0</v>
      </c>
      <c r="G383" s="131" t="n">
        <v>64.40000000000001</v>
      </c>
      <c r="H383" s="131" t="n">
        <v>77.5</v>
      </c>
      <c r="I383" s="131" t="n">
        <v>-25.7</v>
      </c>
      <c r="J383" s="131" t="n">
        <v>33</v>
      </c>
      <c r="K383" s="131" t="n">
        <v>62</v>
      </c>
      <c r="L383" s="131" t="n">
        <v>46.5</v>
      </c>
      <c r="M383" s="131" t="inlineStr">
        <is>
          <t>🔴 Yakın Takip Gerekli</t>
        </is>
      </c>
      <c r="N38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4" ht="15" customHeight="1" s="113">
      <c r="A384" s="131" t="inlineStr">
        <is>
          <t>P0191</t>
        </is>
      </c>
      <c r="B384" s="131" t="inlineStr">
        <is>
          <t>TUĞÇE ALAÇAKMAK</t>
        </is>
      </c>
      <c r="C384" s="131" t="inlineStr">
        <is>
          <t>M002</t>
        </is>
      </c>
      <c r="D384" s="131" t="inlineStr">
        <is>
          <t>AYDIN EFELER</t>
        </is>
      </c>
      <c r="E384" s="131" t="inlineStr">
        <is>
          <t>KASİYER</t>
        </is>
      </c>
      <c r="F384" s="131" t="n">
        <v>0</v>
      </c>
      <c r="G384" s="131" t="n">
        <v>64.40000000000001</v>
      </c>
      <c r="H384" s="131" t="n">
        <v>77.5</v>
      </c>
      <c r="I384" s="131" t="n">
        <v>-25.7</v>
      </c>
      <c r="J384" s="131" t="n">
        <v>33</v>
      </c>
      <c r="K384" s="131" t="n">
        <v>62</v>
      </c>
      <c r="L384" s="131" t="n">
        <v>46.5</v>
      </c>
      <c r="M384" s="131" t="inlineStr">
        <is>
          <t>🔴 Yakın Takip Gerekli</t>
        </is>
      </c>
      <c r="N38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5" ht="15" customHeight="1" s="113">
      <c r="A385" s="131" t="inlineStr">
        <is>
          <t>P0194</t>
        </is>
      </c>
      <c r="B385" s="131" t="inlineStr">
        <is>
          <t>HAVVA TAKKALI</t>
        </is>
      </c>
      <c r="C385" s="131" t="inlineStr">
        <is>
          <t>M002</t>
        </is>
      </c>
      <c r="D385" s="131" t="inlineStr">
        <is>
          <t>AYDIN EFELER</t>
        </is>
      </c>
      <c r="E385" s="131" t="inlineStr">
        <is>
          <t>BAKLİYAT</t>
        </is>
      </c>
      <c r="F385" s="131" t="n">
        <v>0</v>
      </c>
      <c r="G385" s="131" t="n">
        <v>64.40000000000001</v>
      </c>
      <c r="H385" s="131" t="n">
        <v>77.5</v>
      </c>
      <c r="I385" s="131" t="n">
        <v>-25.7</v>
      </c>
      <c r="J385" s="131" t="n">
        <v>33</v>
      </c>
      <c r="K385" s="131" t="n">
        <v>62</v>
      </c>
      <c r="L385" s="131" t="n">
        <v>46.5</v>
      </c>
      <c r="M385" s="131" t="inlineStr">
        <is>
          <t>🔴 Yakın Takip Gerekli</t>
        </is>
      </c>
      <c r="N38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6" ht="15" customHeight="1" s="113">
      <c r="A386" s="131" t="inlineStr">
        <is>
          <t>P0197</t>
        </is>
      </c>
      <c r="B386" s="131" t="inlineStr">
        <is>
          <t>SEYHAN ÖZKAN</t>
        </is>
      </c>
      <c r="C386" s="131" t="inlineStr">
        <is>
          <t>M002</t>
        </is>
      </c>
      <c r="D386" s="131" t="inlineStr">
        <is>
          <t>AYDIN EFELER</t>
        </is>
      </c>
      <c r="E386" s="131" t="inlineStr">
        <is>
          <t>MANAV</t>
        </is>
      </c>
      <c r="F386" s="131" t="n">
        <v>0</v>
      </c>
      <c r="G386" s="131" t="n">
        <v>64.40000000000001</v>
      </c>
      <c r="H386" s="131" t="n">
        <v>77.5</v>
      </c>
      <c r="I386" s="131" t="n">
        <v>-25.7</v>
      </c>
      <c r="J386" s="131" t="n">
        <v>33</v>
      </c>
      <c r="K386" s="131" t="n">
        <v>62</v>
      </c>
      <c r="L386" s="131" t="n">
        <v>46.5</v>
      </c>
      <c r="M386" s="131" t="inlineStr">
        <is>
          <t>🔴 Yakın Takip Gerekli</t>
        </is>
      </c>
      <c r="N38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7" ht="15" customHeight="1" s="113">
      <c r="A387" s="131" t="inlineStr">
        <is>
          <t>P0196</t>
        </is>
      </c>
      <c r="B387" s="131" t="inlineStr">
        <is>
          <t>LÜTFİ GÜLENÇ</t>
        </is>
      </c>
      <c r="C387" s="131" t="inlineStr">
        <is>
          <t>M002</t>
        </is>
      </c>
      <c r="D387" s="131" t="inlineStr">
        <is>
          <t>AYDIN EFELER</t>
        </is>
      </c>
      <c r="E387" s="131" t="inlineStr">
        <is>
          <t>UZMAN KASAP</t>
        </is>
      </c>
      <c r="F387" s="131" t="n">
        <v>0</v>
      </c>
      <c r="G387" s="131" t="n">
        <v>64.40000000000001</v>
      </c>
      <c r="H387" s="131" t="n">
        <v>77.5</v>
      </c>
      <c r="I387" s="131" t="n">
        <v>-25.7</v>
      </c>
      <c r="J387" s="131" t="n">
        <v>33</v>
      </c>
      <c r="K387" s="131" t="n">
        <v>62</v>
      </c>
      <c r="L387" s="131" t="n">
        <v>46.5</v>
      </c>
      <c r="M387" s="131" t="inlineStr">
        <is>
          <t>🔴 Yakın Takip Gerekli</t>
        </is>
      </c>
      <c r="N38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8" ht="15" customHeight="1" s="113">
      <c r="A388" s="131" t="inlineStr">
        <is>
          <t>P0186</t>
        </is>
      </c>
      <c r="B388" s="131" t="inlineStr">
        <is>
          <t>SİBEL IRMAK</t>
        </is>
      </c>
      <c r="C388" s="131" t="inlineStr">
        <is>
          <t>M002</t>
        </is>
      </c>
      <c r="D388" s="131" t="inlineStr">
        <is>
          <t>AYDIN EFELER</t>
        </is>
      </c>
      <c r="E388" s="131" t="inlineStr">
        <is>
          <t>YÖNETİCİ</t>
        </is>
      </c>
      <c r="F388" s="131" t="n">
        <v>0</v>
      </c>
      <c r="G388" s="131" t="n">
        <v>64.40000000000001</v>
      </c>
      <c r="H388" s="131" t="n">
        <v>77.5</v>
      </c>
      <c r="I388" s="131" t="n">
        <v>-25.7</v>
      </c>
      <c r="J388" s="131" t="n">
        <v>33</v>
      </c>
      <c r="K388" s="131" t="n">
        <v>62</v>
      </c>
      <c r="L388" s="131" t="n">
        <v>46.5</v>
      </c>
      <c r="M388" s="131" t="inlineStr">
        <is>
          <t>🔴 Yakın Takip Gerekli</t>
        </is>
      </c>
      <c r="N38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9" ht="15" customHeight="1" s="113">
      <c r="A389" s="131" t="inlineStr">
        <is>
          <t>P0198</t>
        </is>
      </c>
      <c r="B389" s="131" t="inlineStr">
        <is>
          <t>KAMİL ŞİMŞEK</t>
        </is>
      </c>
      <c r="C389" s="131" t="inlineStr">
        <is>
          <t>M002</t>
        </is>
      </c>
      <c r="D389" s="131" t="inlineStr">
        <is>
          <t>AYDIN EFELER</t>
        </is>
      </c>
      <c r="E389" s="131" t="inlineStr">
        <is>
          <t>MANAV YARDIMCISI</t>
        </is>
      </c>
      <c r="F389" s="131" t="n">
        <v>0</v>
      </c>
      <c r="G389" s="131" t="n">
        <v>64.40000000000001</v>
      </c>
      <c r="H389" s="131" t="n">
        <v>77.5</v>
      </c>
      <c r="I389" s="131" t="n">
        <v>-25.7</v>
      </c>
      <c r="J389" s="131" t="n">
        <v>33</v>
      </c>
      <c r="K389" s="131" t="n">
        <v>62</v>
      </c>
      <c r="L389" s="131" t="n">
        <v>46.5</v>
      </c>
      <c r="M389" s="131" t="inlineStr">
        <is>
          <t>🔴 Yakın Takip Gerekli</t>
        </is>
      </c>
      <c r="N38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0" ht="15" customHeight="1" s="113">
      <c r="A390" s="131" t="inlineStr">
        <is>
          <t>P0187</t>
        </is>
      </c>
      <c r="B390" s="131" t="inlineStr">
        <is>
          <t>ARZU ÜLKÜ</t>
        </is>
      </c>
      <c r="C390" s="131" t="inlineStr">
        <is>
          <t>M002</t>
        </is>
      </c>
      <c r="D390" s="131" t="inlineStr">
        <is>
          <t>AYDIN EFELER</t>
        </is>
      </c>
      <c r="E390" s="131" t="inlineStr">
        <is>
          <t>YÖNETİCİ YARDIMCISI</t>
        </is>
      </c>
      <c r="F390" s="131" t="n">
        <v>0</v>
      </c>
      <c r="G390" s="131" t="n">
        <v>64.40000000000001</v>
      </c>
      <c r="H390" s="131" t="n">
        <v>77.5</v>
      </c>
      <c r="I390" s="131" t="n">
        <v>-25.7</v>
      </c>
      <c r="J390" s="131" t="n">
        <v>33</v>
      </c>
      <c r="K390" s="131" t="n">
        <v>62</v>
      </c>
      <c r="L390" s="131" t="n">
        <v>46.5</v>
      </c>
      <c r="M390" s="131" t="inlineStr">
        <is>
          <t>🔴 Yakın Takip Gerekli</t>
        </is>
      </c>
      <c r="N39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1" ht="15" customHeight="1" s="113">
      <c r="A391" s="131" t="inlineStr">
        <is>
          <t>P0188</t>
        </is>
      </c>
      <c r="B391" s="131" t="inlineStr">
        <is>
          <t>UĞUR ASLAN</t>
        </is>
      </c>
      <c r="C391" s="131" t="inlineStr">
        <is>
          <t>M002</t>
        </is>
      </c>
      <c r="D391" s="131" t="inlineStr">
        <is>
          <t>AYDIN EFELER</t>
        </is>
      </c>
      <c r="E391" s="131" t="inlineStr">
        <is>
          <t>YÖNETİCİ YARDIMCISI</t>
        </is>
      </c>
      <c r="F391" s="131" t="n">
        <v>0</v>
      </c>
      <c r="G391" s="131" t="n">
        <v>64.40000000000001</v>
      </c>
      <c r="H391" s="131" t="n">
        <v>77.5</v>
      </c>
      <c r="I391" s="131" t="n">
        <v>-25.7</v>
      </c>
      <c r="J391" s="131" t="n">
        <v>33</v>
      </c>
      <c r="K391" s="131" t="n">
        <v>62</v>
      </c>
      <c r="L391" s="131" t="n">
        <v>46.5</v>
      </c>
      <c r="M391" s="131" t="inlineStr">
        <is>
          <t>🔴 Yakın Takip Gerekli</t>
        </is>
      </c>
      <c r="N39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2" ht="15" customHeight="1" s="113">
      <c r="A392" s="131" t="inlineStr">
        <is>
          <t>P0189</t>
        </is>
      </c>
      <c r="B392" s="131" t="inlineStr">
        <is>
          <t>İREM PARA</t>
        </is>
      </c>
      <c r="C392" s="131" t="inlineStr">
        <is>
          <t>M002</t>
        </is>
      </c>
      <c r="D392" s="131" t="inlineStr">
        <is>
          <t>AYDIN EFELER</t>
        </is>
      </c>
      <c r="E392" s="131" t="inlineStr">
        <is>
          <t>YÖNETİCİ YARDIMCISI</t>
        </is>
      </c>
      <c r="F392" s="131" t="n">
        <v>0</v>
      </c>
      <c r="G392" s="131" t="n">
        <v>64.40000000000001</v>
      </c>
      <c r="H392" s="131" t="n">
        <v>77.5</v>
      </c>
      <c r="I392" s="131" t="n">
        <v>-25.7</v>
      </c>
      <c r="J392" s="131" t="n">
        <v>33</v>
      </c>
      <c r="K392" s="131" t="n">
        <v>62</v>
      </c>
      <c r="L392" s="131" t="n">
        <v>46.5</v>
      </c>
      <c r="M392" s="131" t="inlineStr">
        <is>
          <t>🔴 Yakın Takip Gerekli</t>
        </is>
      </c>
      <c r="N39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3" ht="15" customHeight="1" s="113">
      <c r="A393" s="131" t="inlineStr">
        <is>
          <t>P0190</t>
        </is>
      </c>
      <c r="B393" s="131" t="inlineStr">
        <is>
          <t>BÜŞRA AŞICI</t>
        </is>
      </c>
      <c r="C393" s="131" t="inlineStr">
        <is>
          <t>M002</t>
        </is>
      </c>
      <c r="D393" s="131" t="inlineStr">
        <is>
          <t>AYDIN EFELER</t>
        </is>
      </c>
      <c r="E393" s="131" t="inlineStr">
        <is>
          <t>KASİYER</t>
        </is>
      </c>
      <c r="F393" s="131" t="n">
        <v>0</v>
      </c>
      <c r="G393" s="131" t="n">
        <v>64.40000000000001</v>
      </c>
      <c r="H393" s="131" t="n">
        <v>77.5</v>
      </c>
      <c r="I393" s="131" t="n">
        <v>-25.7</v>
      </c>
      <c r="J393" s="131" t="n">
        <v>33</v>
      </c>
      <c r="K393" s="131" t="n">
        <v>62</v>
      </c>
      <c r="L393" s="131" t="n">
        <v>46.5</v>
      </c>
      <c r="M393" s="131" t="inlineStr">
        <is>
          <t>🔴 Yakın Takip Gerekli</t>
        </is>
      </c>
      <c r="N39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4" ht="15" customHeight="1" s="113">
      <c r="A394" s="131" t="inlineStr">
        <is>
          <t>P0184</t>
        </is>
      </c>
      <c r="B394" s="131" t="inlineStr">
        <is>
          <t>TURAN ÇİÇEK</t>
        </is>
      </c>
      <c r="C394" s="131" t="inlineStr">
        <is>
          <t>M031</t>
        </is>
      </c>
      <c r="D394" s="131" t="inlineStr">
        <is>
          <t>MENDERES</t>
        </is>
      </c>
      <c r="E394" s="131" t="inlineStr">
        <is>
          <t>MANAV YARDIMCISI</t>
        </is>
      </c>
      <c r="F394" s="131" t="n">
        <v>4</v>
      </c>
      <c r="G394" s="131" t="n">
        <v>77.2</v>
      </c>
      <c r="H394" s="131" t="n">
        <v>36.8</v>
      </c>
      <c r="I394" s="131" t="n">
        <v>-33.8</v>
      </c>
      <c r="J394" s="131" t="n">
        <v>33</v>
      </c>
      <c r="K394" s="131" t="n">
        <v>66</v>
      </c>
      <c r="L394" s="131" t="n">
        <v>44.4</v>
      </c>
      <c r="M394" s="131" t="inlineStr">
        <is>
          <t>🔴 Yakın Takip Gerekli</t>
        </is>
      </c>
      <c r="N39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5" ht="15" customHeight="1" s="113">
      <c r="A395" s="131" t="inlineStr">
        <is>
          <t>P0183</t>
        </is>
      </c>
      <c r="B395" s="131" t="inlineStr">
        <is>
          <t>HAVVA SERDAŞ</t>
        </is>
      </c>
      <c r="C395" s="131" t="inlineStr">
        <is>
          <t>M031</t>
        </is>
      </c>
      <c r="D395" s="131" t="inlineStr">
        <is>
          <t>MENDERES</t>
        </is>
      </c>
      <c r="E395" s="131" t="inlineStr">
        <is>
          <t>ŞARKÜTERİ YARDIMCISI</t>
        </is>
      </c>
      <c r="F395" s="131" t="n">
        <v>4</v>
      </c>
      <c r="G395" s="131" t="n">
        <v>77.2</v>
      </c>
      <c r="H395" s="131" t="n">
        <v>36.8</v>
      </c>
      <c r="I395" s="131" t="n">
        <v>-33.8</v>
      </c>
      <c r="J395" s="131" t="n">
        <v>33</v>
      </c>
      <c r="K395" s="131" t="n">
        <v>66</v>
      </c>
      <c r="L395" s="131" t="n">
        <v>44.4</v>
      </c>
      <c r="M395" s="131" t="inlineStr">
        <is>
          <t>🔴 Yakın Takip Gerekli</t>
        </is>
      </c>
      <c r="N39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6" ht="15" customHeight="1" s="113">
      <c r="A396" s="131" t="inlineStr">
        <is>
          <t>P0185</t>
        </is>
      </c>
      <c r="B396" s="131" t="inlineStr">
        <is>
          <t>AZİZ ÇİÇEK</t>
        </is>
      </c>
      <c r="C396" s="131" t="inlineStr">
        <is>
          <t>M031</t>
        </is>
      </c>
      <c r="D396" s="131" t="inlineStr">
        <is>
          <t>MENDERES</t>
        </is>
      </c>
      <c r="E396" s="131" t="inlineStr">
        <is>
          <t>MANAV YARDIMCISI</t>
        </is>
      </c>
      <c r="F396" s="131" t="n">
        <v>4</v>
      </c>
      <c r="G396" s="131" t="n">
        <v>77.2</v>
      </c>
      <c r="H396" s="131" t="n">
        <v>36.8</v>
      </c>
      <c r="I396" s="131" t="n">
        <v>-33.8</v>
      </c>
      <c r="J396" s="131" t="n">
        <v>33</v>
      </c>
      <c r="K396" s="131" t="n">
        <v>66</v>
      </c>
      <c r="L396" s="131" t="n">
        <v>44.4</v>
      </c>
      <c r="M396" s="131" t="inlineStr">
        <is>
          <t>🔴 Yakın Takip Gerekli</t>
        </is>
      </c>
      <c r="N39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7" ht="15" customHeight="1" s="113">
      <c r="A397" s="131" t="inlineStr">
        <is>
          <t>P0304</t>
        </is>
      </c>
      <c r="B397" s="131" t="inlineStr">
        <is>
          <t>ŞERİF ÖKSÜZ</t>
        </is>
      </c>
      <c r="C397" s="131" t="inlineStr">
        <is>
          <t>M028</t>
        </is>
      </c>
      <c r="D397" s="131" t="inlineStr">
        <is>
          <t>KARŞIYAKA-1</t>
        </is>
      </c>
      <c r="E397" s="131" t="inlineStr">
        <is>
          <t>MANAV</t>
        </is>
      </c>
      <c r="F397" s="131" t="n">
        <v>0</v>
      </c>
      <c r="G397" s="131" t="n">
        <v>74.5</v>
      </c>
      <c r="H397" s="131" t="n">
        <v>34.8</v>
      </c>
      <c r="I397" s="131" t="n">
        <v>-34.2</v>
      </c>
      <c r="J397" s="131" t="n">
        <v>26.8</v>
      </c>
      <c r="K397" s="131" t="n">
        <v>90</v>
      </c>
      <c r="L397" s="131" t="n">
        <v>44.4</v>
      </c>
      <c r="M397" s="131" t="inlineStr">
        <is>
          <t>🔴 Yakın Takip Gerekli</t>
        </is>
      </c>
      <c r="N39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8" ht="15" customHeight="1" s="113">
      <c r="A398" s="131" t="inlineStr">
        <is>
          <t>P0178</t>
        </is>
      </c>
      <c r="B398" s="131" t="inlineStr">
        <is>
          <t>SENA KILIÇ</t>
        </is>
      </c>
      <c r="C398" s="131" t="inlineStr">
        <is>
          <t>M031</t>
        </is>
      </c>
      <c r="D398" s="131" t="inlineStr">
        <is>
          <t>MENDERES</t>
        </is>
      </c>
      <c r="E398" s="131" t="inlineStr">
        <is>
          <t>KASİYER</t>
        </is>
      </c>
      <c r="F398" s="131" t="n">
        <v>4</v>
      </c>
      <c r="G398" s="131" t="n">
        <v>77.2</v>
      </c>
      <c r="H398" s="131" t="n">
        <v>36.8</v>
      </c>
      <c r="I398" s="131" t="n">
        <v>-33.8</v>
      </c>
      <c r="J398" s="131" t="n">
        <v>33</v>
      </c>
      <c r="K398" s="131" t="n">
        <v>66</v>
      </c>
      <c r="L398" s="131" t="n">
        <v>44.4</v>
      </c>
      <c r="M398" s="131" t="inlineStr">
        <is>
          <t>🔴 Yakın Takip Gerekli</t>
        </is>
      </c>
      <c r="N39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9" ht="15" customHeight="1" s="113">
      <c r="A399" s="131" t="inlineStr">
        <is>
          <t>P0177</t>
        </is>
      </c>
      <c r="B399" s="131" t="inlineStr">
        <is>
          <t>YASEMİN YÜKSEL</t>
        </is>
      </c>
      <c r="C399" s="131" t="inlineStr">
        <is>
          <t>M031</t>
        </is>
      </c>
      <c r="D399" s="131" t="inlineStr">
        <is>
          <t>MENDERES</t>
        </is>
      </c>
      <c r="E399" s="131" t="inlineStr">
        <is>
          <t>YÖNETİCİ</t>
        </is>
      </c>
      <c r="F399" s="131" t="n">
        <v>4</v>
      </c>
      <c r="G399" s="131" t="n">
        <v>77.2</v>
      </c>
      <c r="H399" s="131" t="n">
        <v>36.8</v>
      </c>
      <c r="I399" s="131" t="n">
        <v>-33.8</v>
      </c>
      <c r="J399" s="131" t="n">
        <v>33</v>
      </c>
      <c r="K399" s="131" t="n">
        <v>66</v>
      </c>
      <c r="L399" s="131" t="n">
        <v>44.4</v>
      </c>
      <c r="M399" s="131" t="inlineStr">
        <is>
          <t>🔴 Yakın Takip Gerekli</t>
        </is>
      </c>
      <c r="N39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0" ht="15" customHeight="1" s="113">
      <c r="A400" s="131" t="inlineStr">
        <is>
          <t>P0180</t>
        </is>
      </c>
      <c r="B400" s="131" t="inlineStr">
        <is>
          <t>BEYZA  TAMARIK</t>
        </is>
      </c>
      <c r="C400" s="131" t="inlineStr">
        <is>
          <t>M031</t>
        </is>
      </c>
      <c r="D400" s="131" t="inlineStr">
        <is>
          <t>MENDERES</t>
        </is>
      </c>
      <c r="E400" s="131" t="inlineStr">
        <is>
          <t>REYON GÖREVLİSİ</t>
        </is>
      </c>
      <c r="F400" s="131" t="n">
        <v>4</v>
      </c>
      <c r="G400" s="131" t="n">
        <v>77.2</v>
      </c>
      <c r="H400" s="131" t="n">
        <v>36.8</v>
      </c>
      <c r="I400" s="131" t="n">
        <v>-33.8</v>
      </c>
      <c r="J400" s="131" t="n">
        <v>33</v>
      </c>
      <c r="K400" s="131" t="n">
        <v>66</v>
      </c>
      <c r="L400" s="131" t="n">
        <v>44.4</v>
      </c>
      <c r="M400" s="131" t="inlineStr">
        <is>
          <t>🔴 Yakın Takip Gerekli</t>
        </is>
      </c>
      <c r="N40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1" ht="15" customHeight="1" s="113">
      <c r="A401" s="131" t="inlineStr">
        <is>
          <t>P0179</t>
        </is>
      </c>
      <c r="B401" s="131" t="inlineStr">
        <is>
          <t>SABİHA YILMAZ</t>
        </is>
      </c>
      <c r="C401" s="131" t="inlineStr">
        <is>
          <t>M031</t>
        </is>
      </c>
      <c r="D401" s="131" t="inlineStr">
        <is>
          <t>MENDERES</t>
        </is>
      </c>
      <c r="E401" s="131" t="inlineStr">
        <is>
          <t>KASİYER</t>
        </is>
      </c>
      <c r="F401" s="131" t="n">
        <v>4</v>
      </c>
      <c r="G401" s="131" t="n">
        <v>77.2</v>
      </c>
      <c r="H401" s="131" t="n">
        <v>36.8</v>
      </c>
      <c r="I401" s="131" t="n">
        <v>-33.8</v>
      </c>
      <c r="J401" s="131" t="n">
        <v>33</v>
      </c>
      <c r="K401" s="131" t="n">
        <v>66</v>
      </c>
      <c r="L401" s="131" t="n">
        <v>44.4</v>
      </c>
      <c r="M401" s="131" t="inlineStr">
        <is>
          <t>🔴 Yakın Takip Gerekli</t>
        </is>
      </c>
      <c r="N40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2" ht="15" customHeight="1" s="113">
      <c r="A402" s="131" t="inlineStr">
        <is>
          <t>P0305</t>
        </is>
      </c>
      <c r="B402" s="131" t="inlineStr">
        <is>
          <t>ÇEÇAN ENEZ</t>
        </is>
      </c>
      <c r="C402" s="131" t="inlineStr">
        <is>
          <t>M028</t>
        </is>
      </c>
      <c r="D402" s="131" t="inlineStr">
        <is>
          <t>KARŞIYAKA-1</t>
        </is>
      </c>
      <c r="E402" s="131" t="inlineStr">
        <is>
          <t>MANAV YARDIMCISI</t>
        </is>
      </c>
      <c r="F402" s="131" t="n">
        <v>0</v>
      </c>
      <c r="G402" s="131" t="n">
        <v>74.5</v>
      </c>
      <c r="H402" s="131" t="n">
        <v>34.8</v>
      </c>
      <c r="I402" s="131" t="n">
        <v>-34.2</v>
      </c>
      <c r="J402" s="131" t="n">
        <v>26.8</v>
      </c>
      <c r="K402" s="131" t="n">
        <v>90</v>
      </c>
      <c r="L402" s="131" t="n">
        <v>44.4</v>
      </c>
      <c r="M402" s="131" t="inlineStr">
        <is>
          <t>🔴 Yakın Takip Gerekli</t>
        </is>
      </c>
      <c r="N40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3" ht="15" customHeight="1" s="113">
      <c r="A403" s="131" t="inlineStr">
        <is>
          <t>P0297</t>
        </is>
      </c>
      <c r="B403" s="131" t="inlineStr">
        <is>
          <t>SONGÜL ENEZ</t>
        </is>
      </c>
      <c r="C403" s="131" t="inlineStr">
        <is>
          <t>M028</t>
        </is>
      </c>
      <c r="D403" s="131" t="inlineStr">
        <is>
          <t>KARŞIYAKA-1</t>
        </is>
      </c>
      <c r="E403" s="131" t="inlineStr">
        <is>
          <t>YÖNETİCİ YARDIMCISI</t>
        </is>
      </c>
      <c r="F403" s="131" t="n">
        <v>0</v>
      </c>
      <c r="G403" s="131" t="n">
        <v>74.5</v>
      </c>
      <c r="H403" s="131" t="n">
        <v>34.8</v>
      </c>
      <c r="I403" s="131" t="n">
        <v>-34.2</v>
      </c>
      <c r="J403" s="131" t="n">
        <v>26.8</v>
      </c>
      <c r="K403" s="131" t="n">
        <v>90</v>
      </c>
      <c r="L403" s="131" t="n">
        <v>44.4</v>
      </c>
      <c r="M403" s="131" t="inlineStr">
        <is>
          <t>🔴 Yakın Takip Gerekli</t>
        </is>
      </c>
      <c r="N40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4" ht="15" customHeight="1" s="113">
      <c r="A404" s="131" t="inlineStr">
        <is>
          <t>P0181</t>
        </is>
      </c>
      <c r="B404" s="131" t="inlineStr">
        <is>
          <t>AZAM IBADULLAYEV</t>
        </is>
      </c>
      <c r="C404" s="131" t="inlineStr">
        <is>
          <t>M031</t>
        </is>
      </c>
      <c r="D404" s="131" t="inlineStr">
        <is>
          <t>MENDERES</t>
        </is>
      </c>
      <c r="E404" s="131" t="inlineStr">
        <is>
          <t>REYON GÖREVLİSİ</t>
        </is>
      </c>
      <c r="F404" s="131" t="n">
        <v>4</v>
      </c>
      <c r="G404" s="131" t="n">
        <v>77.2</v>
      </c>
      <c r="H404" s="131" t="n">
        <v>36.8</v>
      </c>
      <c r="I404" s="131" t="n">
        <v>-33.8</v>
      </c>
      <c r="J404" s="131" t="n">
        <v>33</v>
      </c>
      <c r="K404" s="131" t="n">
        <v>66</v>
      </c>
      <c r="L404" s="131" t="n">
        <v>44.4</v>
      </c>
      <c r="M404" s="131" t="inlineStr">
        <is>
          <t>🔴 Yakın Takip Gerekli</t>
        </is>
      </c>
      <c r="N40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5" ht="15" customHeight="1" s="113">
      <c r="A405" s="131" t="inlineStr">
        <is>
          <t>P0182</t>
        </is>
      </c>
      <c r="B405" s="131" t="inlineStr">
        <is>
          <t>NİGARA HASANOVA</t>
        </is>
      </c>
      <c r="C405" s="131" t="inlineStr">
        <is>
          <t>M031</t>
        </is>
      </c>
      <c r="D405" s="131" t="inlineStr">
        <is>
          <t>MENDERES</t>
        </is>
      </c>
      <c r="E405" s="131" t="inlineStr">
        <is>
          <t>REYON GÖREVLİSİ</t>
        </is>
      </c>
      <c r="F405" s="131" t="n">
        <v>4</v>
      </c>
      <c r="G405" s="131" t="n">
        <v>77.2</v>
      </c>
      <c r="H405" s="131" t="n">
        <v>36.8</v>
      </c>
      <c r="I405" s="131" t="n">
        <v>-33.8</v>
      </c>
      <c r="J405" s="131" t="n">
        <v>33</v>
      </c>
      <c r="K405" s="131" t="n">
        <v>66</v>
      </c>
      <c r="L405" s="131" t="n">
        <v>44.4</v>
      </c>
      <c r="M405" s="131" t="inlineStr">
        <is>
          <t>🔴 Yakın Takip Gerekli</t>
        </is>
      </c>
      <c r="N40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6" ht="15" customHeight="1" s="113">
      <c r="A406" s="131" t="inlineStr">
        <is>
          <t>P0294</t>
        </is>
      </c>
      <c r="B406" s="131" t="inlineStr">
        <is>
          <t>ORHAN ARSLAN</t>
        </is>
      </c>
      <c r="C406" s="131" t="inlineStr">
        <is>
          <t>M026</t>
        </is>
      </c>
      <c r="D406" s="131" t="inlineStr">
        <is>
          <t>HARMANDALI</t>
        </is>
      </c>
      <c r="E406" s="131" t="inlineStr">
        <is>
          <t>MANAV</t>
        </is>
      </c>
      <c r="F406" s="131" t="n">
        <v>0</v>
      </c>
      <c r="G406" s="131" t="n">
        <v>82.3</v>
      </c>
      <c r="H406" s="131" t="n">
        <v>56.3</v>
      </c>
      <c r="I406" s="131" t="n">
        <v>-29.9</v>
      </c>
      <c r="J406" s="131" t="n">
        <v>3.9</v>
      </c>
      <c r="K406" s="131" t="n">
        <v>61</v>
      </c>
      <c r="L406" s="131" t="n">
        <v>44.4</v>
      </c>
      <c r="M406" s="131" t="inlineStr">
        <is>
          <t>🔴 Yakın Takip Gerekli</t>
        </is>
      </c>
      <c r="N40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7" ht="15" customHeight="1" s="113">
      <c r="A407" s="131" t="inlineStr">
        <is>
          <t>P0291</t>
        </is>
      </c>
      <c r="B407" s="131" t="inlineStr">
        <is>
          <t>ŞEYHMUS DİLLİER</t>
        </is>
      </c>
      <c r="C407" s="131" t="inlineStr">
        <is>
          <t>M026</t>
        </is>
      </c>
      <c r="D407" s="131" t="inlineStr">
        <is>
          <t>HARMANDALI</t>
        </is>
      </c>
      <c r="E407" s="131" t="inlineStr">
        <is>
          <t>ELİT KASAP</t>
        </is>
      </c>
      <c r="F407" s="131" t="n">
        <v>0</v>
      </c>
      <c r="G407" s="131" t="n">
        <v>82.3</v>
      </c>
      <c r="H407" s="131" t="n">
        <v>56.3</v>
      </c>
      <c r="I407" s="131" t="n">
        <v>-29.9</v>
      </c>
      <c r="J407" s="131" t="n">
        <v>3.9</v>
      </c>
      <c r="K407" s="131" t="n">
        <v>61</v>
      </c>
      <c r="L407" s="131" t="n">
        <v>44.4</v>
      </c>
      <c r="M407" s="131" t="inlineStr">
        <is>
          <t>🔴 Yakın Takip Gerekli</t>
        </is>
      </c>
      <c r="N40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8" ht="15" customHeight="1" s="113">
      <c r="A408" s="131" t="inlineStr">
        <is>
          <t>P0292</t>
        </is>
      </c>
      <c r="B408" s="131" t="inlineStr">
        <is>
          <t>HASAN KESKİN</t>
        </is>
      </c>
      <c r="C408" s="131" t="inlineStr">
        <is>
          <t>M026</t>
        </is>
      </c>
      <c r="D408" s="131" t="inlineStr">
        <is>
          <t>HARMANDALI</t>
        </is>
      </c>
      <c r="E408" s="131" t="inlineStr">
        <is>
          <t>MANAV</t>
        </is>
      </c>
      <c r="F408" s="131" t="n">
        <v>0</v>
      </c>
      <c r="G408" s="131" t="n">
        <v>82.3</v>
      </c>
      <c r="H408" s="131" t="n">
        <v>56.3</v>
      </c>
      <c r="I408" s="131" t="n">
        <v>-29.9</v>
      </c>
      <c r="J408" s="131" t="n">
        <v>3.9</v>
      </c>
      <c r="K408" s="131" t="n">
        <v>61</v>
      </c>
      <c r="L408" s="131" t="n">
        <v>44.4</v>
      </c>
      <c r="M408" s="131" t="inlineStr">
        <is>
          <t>🔴 Yakın Takip Gerekli</t>
        </is>
      </c>
      <c r="N40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9" ht="15" customHeight="1" s="113">
      <c r="A409" s="131" t="inlineStr">
        <is>
          <t>P0293</t>
        </is>
      </c>
      <c r="B409" s="131" t="inlineStr">
        <is>
          <t>ALİ KORKMAZ</t>
        </is>
      </c>
      <c r="C409" s="131" t="inlineStr">
        <is>
          <t>M026</t>
        </is>
      </c>
      <c r="D409" s="131" t="inlineStr">
        <is>
          <t>HARMANDALI</t>
        </is>
      </c>
      <c r="E409" s="131" t="inlineStr">
        <is>
          <t>MANAV</t>
        </is>
      </c>
      <c r="F409" s="131" t="n">
        <v>0</v>
      </c>
      <c r="G409" s="131" t="n">
        <v>82.3</v>
      </c>
      <c r="H409" s="131" t="n">
        <v>56.3</v>
      </c>
      <c r="I409" s="131" t="n">
        <v>-29.9</v>
      </c>
      <c r="J409" s="131" t="n">
        <v>3.9</v>
      </c>
      <c r="K409" s="131" t="n">
        <v>61</v>
      </c>
      <c r="L409" s="131" t="n">
        <v>44.4</v>
      </c>
      <c r="M409" s="131" t="inlineStr">
        <is>
          <t>🔴 Yakın Takip Gerekli</t>
        </is>
      </c>
      <c r="N40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0" ht="15" customHeight="1" s="113">
      <c r="A410" s="131" t="inlineStr">
        <is>
          <t>P0288</t>
        </is>
      </c>
      <c r="B410" s="131" t="inlineStr">
        <is>
          <t>SELVER BALCI</t>
        </is>
      </c>
      <c r="C410" s="131" t="inlineStr">
        <is>
          <t>M026</t>
        </is>
      </c>
      <c r="D410" s="131" t="inlineStr">
        <is>
          <t>HARMANDALI</t>
        </is>
      </c>
      <c r="E410" s="131" t="inlineStr">
        <is>
          <t>REYON GÖREVLİSİ</t>
        </is>
      </c>
      <c r="F410" s="131" t="n">
        <v>0</v>
      </c>
      <c r="G410" s="131" t="n">
        <v>82.3</v>
      </c>
      <c r="H410" s="131" t="n">
        <v>56.3</v>
      </c>
      <c r="I410" s="131" t="n">
        <v>-29.9</v>
      </c>
      <c r="J410" s="131" t="n">
        <v>3.9</v>
      </c>
      <c r="K410" s="131" t="n">
        <v>61</v>
      </c>
      <c r="L410" s="131" t="n">
        <v>44.4</v>
      </c>
      <c r="M410" s="131" t="inlineStr">
        <is>
          <t>🔴 Yakın Takip Gerekli</t>
        </is>
      </c>
      <c r="N41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1" ht="15" customHeight="1" s="113">
      <c r="A411" s="131" t="inlineStr">
        <is>
          <t>P0289</t>
        </is>
      </c>
      <c r="B411" s="131" t="inlineStr">
        <is>
          <t>SEDA DEMİREL</t>
        </is>
      </c>
      <c r="C411" s="131" t="inlineStr">
        <is>
          <t>M026</t>
        </is>
      </c>
      <c r="D411" s="131" t="inlineStr">
        <is>
          <t>HARMANDALI</t>
        </is>
      </c>
      <c r="E411" s="131" t="inlineStr">
        <is>
          <t>BAKLİYAT</t>
        </is>
      </c>
      <c r="F411" s="131" t="n">
        <v>0</v>
      </c>
      <c r="G411" s="131" t="n">
        <v>82.3</v>
      </c>
      <c r="H411" s="131" t="n">
        <v>56.3</v>
      </c>
      <c r="I411" s="131" t="n">
        <v>-29.9</v>
      </c>
      <c r="J411" s="131" t="n">
        <v>3.9</v>
      </c>
      <c r="K411" s="131" t="n">
        <v>61</v>
      </c>
      <c r="L411" s="131" t="n">
        <v>44.4</v>
      </c>
      <c r="M411" s="131" t="inlineStr">
        <is>
          <t>🔴 Yakın Takip Gerekli</t>
        </is>
      </c>
      <c r="N41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2" ht="15" customHeight="1" s="113">
      <c r="A412" s="131" t="inlineStr">
        <is>
          <t>P0286</t>
        </is>
      </c>
      <c r="B412" s="131" t="inlineStr">
        <is>
          <t>ZAFER AKIN</t>
        </is>
      </c>
      <c r="C412" s="131" t="inlineStr">
        <is>
          <t>M026</t>
        </is>
      </c>
      <c r="D412" s="131" t="inlineStr">
        <is>
          <t>HARMANDALI</t>
        </is>
      </c>
      <c r="E412" s="131" t="inlineStr">
        <is>
          <t>REYON GÖREVLİSİ</t>
        </is>
      </c>
      <c r="F412" s="131" t="n">
        <v>0</v>
      </c>
      <c r="G412" s="131" t="n">
        <v>82.3</v>
      </c>
      <c r="H412" s="131" t="n">
        <v>56.3</v>
      </c>
      <c r="I412" s="131" t="n">
        <v>-29.9</v>
      </c>
      <c r="J412" s="131" t="n">
        <v>3.9</v>
      </c>
      <c r="K412" s="131" t="n">
        <v>61</v>
      </c>
      <c r="L412" s="131" t="n">
        <v>44.4</v>
      </c>
      <c r="M412" s="131" t="inlineStr">
        <is>
          <t>🔴 Yakın Takip Gerekli</t>
        </is>
      </c>
      <c r="N41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3" ht="15" customHeight="1" s="113">
      <c r="A413" s="131" t="inlineStr">
        <is>
          <t>P0287</t>
        </is>
      </c>
      <c r="B413" s="131" t="inlineStr">
        <is>
          <t>AYŞE SARIYER</t>
        </is>
      </c>
      <c r="C413" s="131" t="inlineStr">
        <is>
          <t>M026</t>
        </is>
      </c>
      <c r="D413" s="131" t="inlineStr">
        <is>
          <t>HARMANDALI</t>
        </is>
      </c>
      <c r="E413" s="131" t="inlineStr">
        <is>
          <t>ŞARKÜTERİ YARDIMCISI</t>
        </is>
      </c>
      <c r="F413" s="131" t="n">
        <v>0</v>
      </c>
      <c r="G413" s="131" t="n">
        <v>82.3</v>
      </c>
      <c r="H413" s="131" t="n">
        <v>56.3</v>
      </c>
      <c r="I413" s="131" t="n">
        <v>-29.9</v>
      </c>
      <c r="J413" s="131" t="n">
        <v>3.9</v>
      </c>
      <c r="K413" s="131" t="n">
        <v>61</v>
      </c>
      <c r="L413" s="131" t="n">
        <v>44.4</v>
      </c>
      <c r="M413" s="131" t="inlineStr">
        <is>
          <t>🔴 Yakın Takip Gerekli</t>
        </is>
      </c>
      <c r="N41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4" ht="15" customHeight="1" s="113">
      <c r="A414" s="131" t="inlineStr">
        <is>
          <t>P0281</t>
        </is>
      </c>
      <c r="B414" s="131" t="inlineStr">
        <is>
          <t>YASEMİN YANIK</t>
        </is>
      </c>
      <c r="C414" s="131" t="inlineStr">
        <is>
          <t>M026</t>
        </is>
      </c>
      <c r="D414" s="131" t="inlineStr">
        <is>
          <t>HARMANDALI</t>
        </is>
      </c>
      <c r="E414" s="131" t="inlineStr">
        <is>
          <t>UZMAN YÖNETİCİ</t>
        </is>
      </c>
      <c r="F414" s="131" t="n">
        <v>0</v>
      </c>
      <c r="G414" s="131" t="n">
        <v>82.3</v>
      </c>
      <c r="H414" s="131" t="n">
        <v>56.3</v>
      </c>
      <c r="I414" s="131" t="n">
        <v>-29.9</v>
      </c>
      <c r="J414" s="131" t="n">
        <v>3.9</v>
      </c>
      <c r="K414" s="131" t="n">
        <v>61</v>
      </c>
      <c r="L414" s="131" t="n">
        <v>44.4</v>
      </c>
      <c r="M414" s="131" t="inlineStr">
        <is>
          <t>🔴 Yakın Takip Gerekli</t>
        </is>
      </c>
      <c r="N41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5" ht="15" customHeight="1" s="113">
      <c r="A415" s="131" t="inlineStr">
        <is>
          <t>P0280</t>
        </is>
      </c>
      <c r="B415" s="131" t="inlineStr">
        <is>
          <t>ABDÜLKERİM BAL</t>
        </is>
      </c>
      <c r="C415" s="131" t="inlineStr">
        <is>
          <t>M026</t>
        </is>
      </c>
      <c r="D415" s="131" t="inlineStr">
        <is>
          <t>HARMANDALI</t>
        </is>
      </c>
      <c r="E415" s="131" t="inlineStr">
        <is>
          <t>YÖNETİCİ YARDIMCISI</t>
        </is>
      </c>
      <c r="F415" s="131" t="n">
        <v>0</v>
      </c>
      <c r="G415" s="131" t="n">
        <v>82.3</v>
      </c>
      <c r="H415" s="131" t="n">
        <v>56.3</v>
      </c>
      <c r="I415" s="131" t="n">
        <v>-29.9</v>
      </c>
      <c r="J415" s="131" t="n">
        <v>3.9</v>
      </c>
      <c r="K415" s="131" t="n">
        <v>61</v>
      </c>
      <c r="L415" s="131" t="n">
        <v>44.4</v>
      </c>
      <c r="M415" s="131" t="inlineStr">
        <is>
          <t>🔴 Yakın Takip Gerekli</t>
        </is>
      </c>
      <c r="N41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6" ht="15" customHeight="1" s="113">
      <c r="A416" s="131" t="inlineStr">
        <is>
          <t>P0284</t>
        </is>
      </c>
      <c r="B416" s="131" t="inlineStr">
        <is>
          <t>FİLİZ TÜRKMEN</t>
        </is>
      </c>
      <c r="C416" s="131" t="inlineStr">
        <is>
          <t>M026</t>
        </is>
      </c>
      <c r="D416" s="131" t="inlineStr">
        <is>
          <t>HARMANDALI</t>
        </is>
      </c>
      <c r="E416" s="131" t="inlineStr">
        <is>
          <t>KASİYER</t>
        </is>
      </c>
      <c r="F416" s="131" t="n">
        <v>0</v>
      </c>
      <c r="G416" s="131" t="n">
        <v>82.3</v>
      </c>
      <c r="H416" s="131" t="n">
        <v>56.3</v>
      </c>
      <c r="I416" s="131" t="n">
        <v>-29.9</v>
      </c>
      <c r="J416" s="131" t="n">
        <v>3.9</v>
      </c>
      <c r="K416" s="131" t="n">
        <v>61</v>
      </c>
      <c r="L416" s="131" t="n">
        <v>44.4</v>
      </c>
      <c r="M416" s="131" t="inlineStr">
        <is>
          <t>🔴 Yakın Takip Gerekli</t>
        </is>
      </c>
      <c r="N41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7" ht="15" customHeight="1" s="113">
      <c r="A417" s="131" t="inlineStr">
        <is>
          <t>P0285</t>
        </is>
      </c>
      <c r="B417" s="131" t="inlineStr">
        <is>
          <t>BUSE GÖRMÜŞ</t>
        </is>
      </c>
      <c r="C417" s="131" t="inlineStr">
        <is>
          <t>M026</t>
        </is>
      </c>
      <c r="D417" s="131" t="inlineStr">
        <is>
          <t>HARMANDALI</t>
        </is>
      </c>
      <c r="E417" s="131" t="inlineStr">
        <is>
          <t>KASİYER</t>
        </is>
      </c>
      <c r="F417" s="131" t="n">
        <v>0</v>
      </c>
      <c r="G417" s="131" t="n">
        <v>82.3</v>
      </c>
      <c r="H417" s="131" t="n">
        <v>56.3</v>
      </c>
      <c r="I417" s="131" t="n">
        <v>-29.9</v>
      </c>
      <c r="J417" s="131" t="n">
        <v>3.9</v>
      </c>
      <c r="K417" s="131" t="n">
        <v>61</v>
      </c>
      <c r="L417" s="131" t="n">
        <v>44.4</v>
      </c>
      <c r="M417" s="131" t="inlineStr">
        <is>
          <t>🔴 Yakın Takip Gerekli</t>
        </is>
      </c>
      <c r="N41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8" ht="15" customHeight="1" s="113">
      <c r="A418" s="131" t="inlineStr">
        <is>
          <t>P0283</t>
        </is>
      </c>
      <c r="B418" s="131" t="inlineStr">
        <is>
          <t>İKRANUR DİNÇ</t>
        </is>
      </c>
      <c r="C418" s="131" t="inlineStr">
        <is>
          <t>M026</t>
        </is>
      </c>
      <c r="D418" s="131" t="inlineStr">
        <is>
          <t>HARMANDALI</t>
        </is>
      </c>
      <c r="E418" s="131" t="inlineStr">
        <is>
          <t>KASİYER</t>
        </is>
      </c>
      <c r="F418" s="131" t="n">
        <v>0</v>
      </c>
      <c r="G418" s="131" t="n">
        <v>82.3</v>
      </c>
      <c r="H418" s="131" t="n">
        <v>56.3</v>
      </c>
      <c r="I418" s="131" t="n">
        <v>-29.9</v>
      </c>
      <c r="J418" s="131" t="n">
        <v>3.9</v>
      </c>
      <c r="K418" s="131" t="n">
        <v>61</v>
      </c>
      <c r="L418" s="131" t="n">
        <v>44.4</v>
      </c>
      <c r="M418" s="131" t="inlineStr">
        <is>
          <t>🔴 Yakın Takip Gerekli</t>
        </is>
      </c>
      <c r="N41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9" ht="15" customHeight="1" s="113">
      <c r="A419" s="131" t="inlineStr">
        <is>
          <t>P0282</t>
        </is>
      </c>
      <c r="B419" s="131" t="inlineStr">
        <is>
          <t>AYLİN EROL</t>
        </is>
      </c>
      <c r="C419" s="131" t="inlineStr">
        <is>
          <t>M026</t>
        </is>
      </c>
      <c r="D419" s="131" t="inlineStr">
        <is>
          <t>HARMANDALI</t>
        </is>
      </c>
      <c r="E419" s="131" t="inlineStr">
        <is>
          <t>KASİYER</t>
        </is>
      </c>
      <c r="F419" s="131" t="n">
        <v>0</v>
      </c>
      <c r="G419" s="131" t="n">
        <v>82.3</v>
      </c>
      <c r="H419" s="131" t="n">
        <v>56.3</v>
      </c>
      <c r="I419" s="131" t="n">
        <v>-29.9</v>
      </c>
      <c r="J419" s="131" t="n">
        <v>3.9</v>
      </c>
      <c r="K419" s="131" t="n">
        <v>61</v>
      </c>
      <c r="L419" s="131" t="n">
        <v>44.4</v>
      </c>
      <c r="M419" s="131" t="inlineStr">
        <is>
          <t>🔴 Yakın Takip Gerekli</t>
        </is>
      </c>
      <c r="N41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0" ht="15" customHeight="1" s="113">
      <c r="A420" s="131" t="inlineStr">
        <is>
          <t>P0290</t>
        </is>
      </c>
      <c r="B420" s="131" t="inlineStr">
        <is>
          <t>ALİŞAN ULAŞ</t>
        </is>
      </c>
      <c r="C420" s="131" t="inlineStr">
        <is>
          <t>M026</t>
        </is>
      </c>
      <c r="D420" s="131" t="inlineStr">
        <is>
          <t>HARMANDALI</t>
        </is>
      </c>
      <c r="E420" s="131" t="inlineStr">
        <is>
          <t>ŞARKÜTERİ YARDIMCISI</t>
        </is>
      </c>
      <c r="F420" s="131" t="n">
        <v>0</v>
      </c>
      <c r="G420" s="131" t="n">
        <v>82.3</v>
      </c>
      <c r="H420" s="131" t="n">
        <v>56.3</v>
      </c>
      <c r="I420" s="131" t="n">
        <v>-29.9</v>
      </c>
      <c r="J420" s="131" t="n">
        <v>3.9</v>
      </c>
      <c r="K420" s="131" t="n">
        <v>61</v>
      </c>
      <c r="L420" s="131" t="n">
        <v>44.4</v>
      </c>
      <c r="M420" s="131" t="inlineStr">
        <is>
          <t>🔴 Yakın Takip Gerekli</t>
        </is>
      </c>
      <c r="N42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1" ht="15" customHeight="1" s="113">
      <c r="A421" s="131" t="inlineStr">
        <is>
          <t>P0295</t>
        </is>
      </c>
      <c r="B421" s="131" t="inlineStr">
        <is>
          <t>HELİN AYDEMİR</t>
        </is>
      </c>
      <c r="C421" s="131" t="inlineStr">
        <is>
          <t>M026</t>
        </is>
      </c>
      <c r="D421" s="131" t="inlineStr">
        <is>
          <t>HARMANDALI</t>
        </is>
      </c>
      <c r="E421" s="131" t="inlineStr">
        <is>
          <t>MANAV TERAZİ</t>
        </is>
      </c>
      <c r="F421" s="131" t="n">
        <v>0</v>
      </c>
      <c r="G421" s="131" t="n">
        <v>82.3</v>
      </c>
      <c r="H421" s="131" t="n">
        <v>56.3</v>
      </c>
      <c r="I421" s="131" t="n">
        <v>-29.9</v>
      </c>
      <c r="J421" s="131" t="n">
        <v>3.9</v>
      </c>
      <c r="K421" s="131" t="n">
        <v>61</v>
      </c>
      <c r="L421" s="131" t="n">
        <v>44.4</v>
      </c>
      <c r="M421" s="131" t="inlineStr">
        <is>
          <t>🔴 Yakın Takip Gerekli</t>
        </is>
      </c>
      <c r="N42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2" ht="15" customHeight="1" s="113">
      <c r="A422" s="131" t="inlineStr">
        <is>
          <t>P0302</t>
        </is>
      </c>
      <c r="B422" s="131" t="inlineStr">
        <is>
          <t>MEHMET KIZILARSLAN</t>
        </is>
      </c>
      <c r="C422" s="131" t="inlineStr">
        <is>
          <t>M028</t>
        </is>
      </c>
      <c r="D422" s="131" t="inlineStr">
        <is>
          <t>KARŞIYAKA-1</t>
        </is>
      </c>
      <c r="E422" s="131" t="inlineStr">
        <is>
          <t>ŞARKÜTERİ</t>
        </is>
      </c>
      <c r="F422" s="131" t="n">
        <v>0</v>
      </c>
      <c r="G422" s="131" t="n">
        <v>74.5</v>
      </c>
      <c r="H422" s="131" t="n">
        <v>34.8</v>
      </c>
      <c r="I422" s="131" t="n">
        <v>-34.2</v>
      </c>
      <c r="J422" s="131" t="n">
        <v>26.8</v>
      </c>
      <c r="K422" s="131" t="n">
        <v>90</v>
      </c>
      <c r="L422" s="131" t="n">
        <v>44.4</v>
      </c>
      <c r="M422" s="131" t="inlineStr">
        <is>
          <t>🔴 Yakın Takip Gerekli</t>
        </is>
      </c>
      <c r="N42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3" ht="15" customHeight="1" s="113">
      <c r="A423" s="131" t="inlineStr">
        <is>
          <t>P0296</t>
        </is>
      </c>
      <c r="B423" s="131" t="inlineStr">
        <is>
          <t>SAKİN YANARDAĞ</t>
        </is>
      </c>
      <c r="C423" s="131" t="inlineStr">
        <is>
          <t>M028</t>
        </is>
      </c>
      <c r="D423" s="131" t="inlineStr">
        <is>
          <t>KARŞIYAKA-1</t>
        </is>
      </c>
      <c r="E423" s="131" t="inlineStr">
        <is>
          <t>YÖNETİCİ</t>
        </is>
      </c>
      <c r="F423" s="131" t="n">
        <v>0</v>
      </c>
      <c r="G423" s="131" t="n">
        <v>74.5</v>
      </c>
      <c r="H423" s="131" t="n">
        <v>34.8</v>
      </c>
      <c r="I423" s="131" t="n">
        <v>-34.2</v>
      </c>
      <c r="J423" s="131" t="n">
        <v>26.8</v>
      </c>
      <c r="K423" s="131" t="n">
        <v>90</v>
      </c>
      <c r="L423" s="131" t="n">
        <v>44.4</v>
      </c>
      <c r="M423" s="131" t="inlineStr">
        <is>
          <t>🔴 Yakın Takip Gerekli</t>
        </is>
      </c>
      <c r="N42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4" ht="15" customHeight="1" s="113">
      <c r="A424" s="131" t="inlineStr">
        <is>
          <t>P0300</t>
        </is>
      </c>
      <c r="B424" s="131" t="inlineStr">
        <is>
          <t>YUSUF ELMASCI</t>
        </is>
      </c>
      <c r="C424" s="131" t="inlineStr">
        <is>
          <t>M028</t>
        </is>
      </c>
      <c r="D424" s="131" t="inlineStr">
        <is>
          <t>KARŞIYAKA-1</t>
        </is>
      </c>
      <c r="E424" s="131" t="inlineStr">
        <is>
          <t>REYON GÖREVLİSİ</t>
        </is>
      </c>
      <c r="F424" s="131" t="n">
        <v>0</v>
      </c>
      <c r="G424" s="131" t="n">
        <v>74.5</v>
      </c>
      <c r="H424" s="131" t="n">
        <v>34.8</v>
      </c>
      <c r="I424" s="131" t="n">
        <v>-34.2</v>
      </c>
      <c r="J424" s="131" t="n">
        <v>26.8</v>
      </c>
      <c r="K424" s="131" t="n">
        <v>90</v>
      </c>
      <c r="L424" s="131" t="n">
        <v>44.4</v>
      </c>
      <c r="M424" s="131" t="inlineStr">
        <is>
          <t>🔴 Yakın Takip Gerekli</t>
        </is>
      </c>
      <c r="N42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5" ht="15" customHeight="1" s="113">
      <c r="A425" s="131" t="inlineStr">
        <is>
          <t>P0299</t>
        </is>
      </c>
      <c r="B425" s="131" t="inlineStr">
        <is>
          <t>YAĞMUR KARAKAŞ</t>
        </is>
      </c>
      <c r="C425" s="131" t="inlineStr">
        <is>
          <t>M028</t>
        </is>
      </c>
      <c r="D425" s="131" t="inlineStr">
        <is>
          <t>KARŞIYAKA-1</t>
        </is>
      </c>
      <c r="E425" s="131" t="inlineStr">
        <is>
          <t>KASİYER</t>
        </is>
      </c>
      <c r="F425" s="131" t="n">
        <v>0</v>
      </c>
      <c r="G425" s="131" t="n">
        <v>74.5</v>
      </c>
      <c r="H425" s="131" t="n">
        <v>34.8</v>
      </c>
      <c r="I425" s="131" t="n">
        <v>-34.2</v>
      </c>
      <c r="J425" s="131" t="n">
        <v>26.8</v>
      </c>
      <c r="K425" s="131" t="n">
        <v>90</v>
      </c>
      <c r="L425" s="131" t="n">
        <v>44.4</v>
      </c>
      <c r="M425" s="131" t="inlineStr">
        <is>
          <t>🔴 Yakın Takip Gerekli</t>
        </is>
      </c>
      <c r="N42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6" ht="15" customHeight="1" s="113">
      <c r="A426" s="131" t="inlineStr">
        <is>
          <t>P0298</t>
        </is>
      </c>
      <c r="B426" s="131" t="inlineStr">
        <is>
          <t>AYŞE GÜL ER</t>
        </is>
      </c>
      <c r="C426" s="131" t="inlineStr">
        <is>
          <t>M028</t>
        </is>
      </c>
      <c r="D426" s="131" t="inlineStr">
        <is>
          <t>KARŞIYAKA-1</t>
        </is>
      </c>
      <c r="E426" s="131" t="inlineStr">
        <is>
          <t>KASİYER</t>
        </is>
      </c>
      <c r="F426" s="131" t="n">
        <v>0</v>
      </c>
      <c r="G426" s="131" t="n">
        <v>74.5</v>
      </c>
      <c r="H426" s="131" t="n">
        <v>34.8</v>
      </c>
      <c r="I426" s="131" t="n">
        <v>-34.2</v>
      </c>
      <c r="J426" s="131" t="n">
        <v>26.8</v>
      </c>
      <c r="K426" s="131" t="n">
        <v>90</v>
      </c>
      <c r="L426" s="131" t="n">
        <v>44.4</v>
      </c>
      <c r="M426" s="131" t="inlineStr">
        <is>
          <t>🔴 Yakın Takip Gerekli</t>
        </is>
      </c>
      <c r="N42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7" ht="15" customHeight="1" s="113">
      <c r="A427" s="131" t="inlineStr">
        <is>
          <t>P0301</t>
        </is>
      </c>
      <c r="B427" s="131" t="inlineStr">
        <is>
          <t>EMİR ŞENOL</t>
        </is>
      </c>
      <c r="C427" s="131" t="inlineStr">
        <is>
          <t>M028</t>
        </is>
      </c>
      <c r="D427" s="131" t="inlineStr">
        <is>
          <t>KARŞIYAKA-1</t>
        </is>
      </c>
      <c r="E427" s="131" t="inlineStr">
        <is>
          <t>REYON GÖREVLİSİ</t>
        </is>
      </c>
      <c r="F427" s="131" t="n">
        <v>0</v>
      </c>
      <c r="G427" s="131" t="n">
        <v>74.5</v>
      </c>
      <c r="H427" s="131" t="n">
        <v>34.8</v>
      </c>
      <c r="I427" s="131" t="n">
        <v>-34.2</v>
      </c>
      <c r="J427" s="131" t="n">
        <v>26.8</v>
      </c>
      <c r="K427" s="131" t="n">
        <v>90</v>
      </c>
      <c r="L427" s="131" t="n">
        <v>44.4</v>
      </c>
      <c r="M427" s="131" t="inlineStr">
        <is>
          <t>🔴 Yakın Takip Gerekli</t>
        </is>
      </c>
      <c r="N42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8" ht="15" customHeight="1" s="113">
      <c r="A428" s="131" t="inlineStr">
        <is>
          <t>P0303</t>
        </is>
      </c>
      <c r="B428" s="131" t="inlineStr">
        <is>
          <t>YUSUF ÇANKAYA</t>
        </is>
      </c>
      <c r="C428" s="131" t="inlineStr">
        <is>
          <t>M028</t>
        </is>
      </c>
      <c r="D428" s="131" t="inlineStr">
        <is>
          <t>KARŞIYAKA-1</t>
        </is>
      </c>
      <c r="E428" s="131" t="inlineStr">
        <is>
          <t>UZMAN KASAP</t>
        </is>
      </c>
      <c r="F428" s="131" t="n">
        <v>0</v>
      </c>
      <c r="G428" s="131" t="n">
        <v>74.5</v>
      </c>
      <c r="H428" s="131" t="n">
        <v>34.8</v>
      </c>
      <c r="I428" s="131" t="n">
        <v>-34.2</v>
      </c>
      <c r="J428" s="131" t="n">
        <v>26.8</v>
      </c>
      <c r="K428" s="131" t="n">
        <v>90</v>
      </c>
      <c r="L428" s="131" t="n">
        <v>44.4</v>
      </c>
      <c r="M428" s="131" t="inlineStr">
        <is>
          <t>🔴 Yakın Takip Gerekli</t>
        </is>
      </c>
      <c r="N42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9" ht="15" customHeight="1" s="113">
      <c r="A429" s="131" t="inlineStr">
        <is>
          <t>P0575</t>
        </is>
      </c>
      <c r="B429" s="131" t="inlineStr">
        <is>
          <t>AYNUR AKDOĞAN</t>
        </is>
      </c>
      <c r="C429" s="131" t="inlineStr">
        <is>
          <t>M043</t>
        </is>
      </c>
      <c r="D429" s="131" t="inlineStr">
        <is>
          <t>YAPICIOĞLU</t>
        </is>
      </c>
      <c r="E429" s="131" t="inlineStr">
        <is>
          <t>BAKLİYAT</t>
        </is>
      </c>
      <c r="F429" s="131" t="n">
        <v>28</v>
      </c>
      <c r="G429" s="131" t="n">
        <v>53.7</v>
      </c>
      <c r="H429" s="131" t="n">
        <v>62.8</v>
      </c>
      <c r="I429" s="131" t="n">
        <v>-28.6</v>
      </c>
      <c r="J429" s="131" t="n">
        <v>6.7</v>
      </c>
      <c r="K429" s="131" t="n">
        <v>62</v>
      </c>
      <c r="L429" s="131" t="n">
        <v>44.1</v>
      </c>
      <c r="M429" s="131" t="inlineStr">
        <is>
          <t>🔴 Yakın Takip Gerekli</t>
        </is>
      </c>
      <c r="N42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0" ht="15" customHeight="1" s="113">
      <c r="A430" s="131" t="inlineStr">
        <is>
          <t>P0569</t>
        </is>
      </c>
      <c r="B430" s="131" t="inlineStr">
        <is>
          <t>HAKAN KANMETİN</t>
        </is>
      </c>
      <c r="C430" s="131" t="inlineStr">
        <is>
          <t>M043</t>
        </is>
      </c>
      <c r="D430" s="131" t="inlineStr">
        <is>
          <t>YAPICIOĞLU</t>
        </is>
      </c>
      <c r="E430" s="131" t="inlineStr">
        <is>
          <t>YÖNETİCİ</t>
        </is>
      </c>
      <c r="F430" s="131" t="n">
        <v>28</v>
      </c>
      <c r="G430" s="131" t="n">
        <v>53.7</v>
      </c>
      <c r="H430" s="131" t="n">
        <v>62.8</v>
      </c>
      <c r="I430" s="131" t="n">
        <v>-28.6</v>
      </c>
      <c r="J430" s="131" t="n">
        <v>6.7</v>
      </c>
      <c r="K430" s="131" t="n">
        <v>62</v>
      </c>
      <c r="L430" s="131" t="n">
        <v>44.1</v>
      </c>
      <c r="M430" s="131" t="inlineStr">
        <is>
          <t>🔴 Yakın Takip Gerekli</t>
        </is>
      </c>
      <c r="N43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1" ht="15" customHeight="1" s="113">
      <c r="A431" s="131" t="inlineStr">
        <is>
          <t>P0571</t>
        </is>
      </c>
      <c r="B431" s="131" t="inlineStr">
        <is>
          <t>BERRİN AKTOĞ</t>
        </is>
      </c>
      <c r="C431" s="131" t="inlineStr">
        <is>
          <t>M043</t>
        </is>
      </c>
      <c r="D431" s="131" t="inlineStr">
        <is>
          <t>YAPICIOĞLU</t>
        </is>
      </c>
      <c r="E431" s="131" t="inlineStr">
        <is>
          <t>KASİYER</t>
        </is>
      </c>
      <c r="F431" s="131" t="n">
        <v>28</v>
      </c>
      <c r="G431" s="131" t="n">
        <v>53.7</v>
      </c>
      <c r="H431" s="131" t="n">
        <v>62.8</v>
      </c>
      <c r="I431" s="131" t="n">
        <v>-28.6</v>
      </c>
      <c r="J431" s="131" t="n">
        <v>6.7</v>
      </c>
      <c r="K431" s="131" t="n">
        <v>62</v>
      </c>
      <c r="L431" s="131" t="n">
        <v>44.1</v>
      </c>
      <c r="M431" s="131" t="inlineStr">
        <is>
          <t>🔴 Yakın Takip Gerekli</t>
        </is>
      </c>
      <c r="N43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2" ht="15" customHeight="1" s="113">
      <c r="A432" s="131" t="inlineStr">
        <is>
          <t>P0570</t>
        </is>
      </c>
      <c r="B432" s="131" t="inlineStr">
        <is>
          <t>MERVE AKAN</t>
        </is>
      </c>
      <c r="C432" s="131" t="inlineStr">
        <is>
          <t>M043</t>
        </is>
      </c>
      <c r="D432" s="131" t="inlineStr">
        <is>
          <t>YAPICIOĞLU</t>
        </is>
      </c>
      <c r="E432" s="131" t="inlineStr">
        <is>
          <t>YÖNETİCİ YARDIMCISI</t>
        </is>
      </c>
      <c r="F432" s="131" t="n">
        <v>28</v>
      </c>
      <c r="G432" s="131" t="n">
        <v>53.7</v>
      </c>
      <c r="H432" s="131" t="n">
        <v>62.8</v>
      </c>
      <c r="I432" s="131" t="n">
        <v>-28.6</v>
      </c>
      <c r="J432" s="131" t="n">
        <v>6.7</v>
      </c>
      <c r="K432" s="131" t="n">
        <v>62</v>
      </c>
      <c r="L432" s="131" t="n">
        <v>44.1</v>
      </c>
      <c r="M432" s="131" t="inlineStr">
        <is>
          <t>🔴 Yakın Takip Gerekli</t>
        </is>
      </c>
      <c r="N43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3" ht="15" customHeight="1" s="113">
      <c r="A433" s="131" t="inlineStr">
        <is>
          <t>P0572</t>
        </is>
      </c>
      <c r="B433" s="131" t="inlineStr">
        <is>
          <t>AMŞE ÇERİ</t>
        </is>
      </c>
      <c r="C433" s="131" t="inlineStr">
        <is>
          <t>M043</t>
        </is>
      </c>
      <c r="D433" s="131" t="inlineStr">
        <is>
          <t>YAPICIOĞLU</t>
        </is>
      </c>
      <c r="E433" s="131" t="inlineStr">
        <is>
          <t>KASİYER</t>
        </is>
      </c>
      <c r="F433" s="131" t="n">
        <v>28</v>
      </c>
      <c r="G433" s="131" t="n">
        <v>53.7</v>
      </c>
      <c r="H433" s="131" t="n">
        <v>62.8</v>
      </c>
      <c r="I433" s="131" t="n">
        <v>-28.6</v>
      </c>
      <c r="J433" s="131" t="n">
        <v>6.7</v>
      </c>
      <c r="K433" s="131" t="n">
        <v>62</v>
      </c>
      <c r="L433" s="131" t="n">
        <v>44.1</v>
      </c>
      <c r="M433" s="131" t="inlineStr">
        <is>
          <t>🔴 Yakın Takip Gerekli</t>
        </is>
      </c>
      <c r="N43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4" ht="15" customHeight="1" s="113">
      <c r="A434" s="131" t="inlineStr">
        <is>
          <t>P0573</t>
        </is>
      </c>
      <c r="B434" s="131" t="inlineStr">
        <is>
          <t>ŞEYHMUS KURT</t>
        </is>
      </c>
      <c r="C434" s="131" t="inlineStr">
        <is>
          <t>M043</t>
        </is>
      </c>
      <c r="D434" s="131" t="inlineStr">
        <is>
          <t>YAPICIOĞLU</t>
        </is>
      </c>
      <c r="E434" s="131" t="inlineStr">
        <is>
          <t>REYON GÖREVLİSİ</t>
        </is>
      </c>
      <c r="F434" s="131" t="n">
        <v>28</v>
      </c>
      <c r="G434" s="131" t="n">
        <v>53.7</v>
      </c>
      <c r="H434" s="131" t="n">
        <v>62.8</v>
      </c>
      <c r="I434" s="131" t="n">
        <v>-28.6</v>
      </c>
      <c r="J434" s="131" t="n">
        <v>6.7</v>
      </c>
      <c r="K434" s="131" t="n">
        <v>62</v>
      </c>
      <c r="L434" s="131" t="n">
        <v>44.1</v>
      </c>
      <c r="M434" s="131" t="inlineStr">
        <is>
          <t>🔴 Yakın Takip Gerekli</t>
        </is>
      </c>
      <c r="N43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5" ht="15" customHeight="1" s="113">
      <c r="A435" s="131" t="inlineStr">
        <is>
          <t>P0574</t>
        </is>
      </c>
      <c r="B435" s="131" t="inlineStr">
        <is>
          <t>SALİH AKAD</t>
        </is>
      </c>
      <c r="C435" s="131" t="inlineStr">
        <is>
          <t>M043</t>
        </is>
      </c>
      <c r="D435" s="131" t="inlineStr">
        <is>
          <t>YAPICIOĞLU</t>
        </is>
      </c>
      <c r="E435" s="131" t="inlineStr">
        <is>
          <t>REYON GÖREVLİSİ</t>
        </is>
      </c>
      <c r="F435" s="131" t="n">
        <v>28</v>
      </c>
      <c r="G435" s="131" t="n">
        <v>53.7</v>
      </c>
      <c r="H435" s="131" t="n">
        <v>62.8</v>
      </c>
      <c r="I435" s="131" t="n">
        <v>-28.6</v>
      </c>
      <c r="J435" s="131" t="n">
        <v>6.7</v>
      </c>
      <c r="K435" s="131" t="n">
        <v>62</v>
      </c>
      <c r="L435" s="131" t="n">
        <v>44.1</v>
      </c>
      <c r="M435" s="131" t="inlineStr">
        <is>
          <t>🔴 Yakın Takip Gerekli</t>
        </is>
      </c>
      <c r="N43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6" ht="15" customHeight="1" s="113">
      <c r="A436" s="131" t="inlineStr">
        <is>
          <t>P0579</t>
        </is>
      </c>
      <c r="B436" s="131" t="inlineStr">
        <is>
          <t>AHMET GÜNCÜ</t>
        </is>
      </c>
      <c r="C436" s="131" t="inlineStr">
        <is>
          <t>M043</t>
        </is>
      </c>
      <c r="D436" s="131" t="inlineStr">
        <is>
          <t>YAPICIOĞLU</t>
        </is>
      </c>
      <c r="E436" s="131" t="inlineStr">
        <is>
          <t>MANAV</t>
        </is>
      </c>
      <c r="F436" s="131" t="n">
        <v>28</v>
      </c>
      <c r="G436" s="131" t="n">
        <v>53.7</v>
      </c>
      <c r="H436" s="131" t="n">
        <v>62.8</v>
      </c>
      <c r="I436" s="131" t="n">
        <v>-28.6</v>
      </c>
      <c r="J436" s="131" t="n">
        <v>6.7</v>
      </c>
      <c r="K436" s="131" t="n">
        <v>62</v>
      </c>
      <c r="L436" s="131" t="n">
        <v>44.1</v>
      </c>
      <c r="M436" s="131" t="inlineStr">
        <is>
          <t>🔴 Yakın Takip Gerekli</t>
        </is>
      </c>
      <c r="N43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7" ht="15" customHeight="1" s="113">
      <c r="A437" s="131" t="inlineStr">
        <is>
          <t>P0580</t>
        </is>
      </c>
      <c r="B437" s="131" t="inlineStr">
        <is>
          <t>SEYMEN TONG</t>
        </is>
      </c>
      <c r="C437" s="131" t="inlineStr">
        <is>
          <t>M043</t>
        </is>
      </c>
      <c r="D437" s="131" t="inlineStr">
        <is>
          <t>YAPICIOĞLU</t>
        </is>
      </c>
      <c r="E437" s="131" t="inlineStr">
        <is>
          <t>MANAV YARDIMCISI</t>
        </is>
      </c>
      <c r="F437" s="131" t="n">
        <v>28</v>
      </c>
      <c r="G437" s="131" t="n">
        <v>53.7</v>
      </c>
      <c r="H437" s="131" t="n">
        <v>62.8</v>
      </c>
      <c r="I437" s="131" t="n">
        <v>-28.6</v>
      </c>
      <c r="J437" s="131" t="n">
        <v>6.7</v>
      </c>
      <c r="K437" s="131" t="n">
        <v>62</v>
      </c>
      <c r="L437" s="131" t="n">
        <v>44.1</v>
      </c>
      <c r="M437" s="131" t="inlineStr">
        <is>
          <t>🔴 Yakın Takip Gerekli</t>
        </is>
      </c>
      <c r="N43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8" ht="15" customHeight="1" s="113">
      <c r="A438" s="131" t="inlineStr">
        <is>
          <t>P0578</t>
        </is>
      </c>
      <c r="B438" s="131" t="inlineStr">
        <is>
          <t>MEHMET ÖZEN</t>
        </is>
      </c>
      <c r="C438" s="131" t="inlineStr">
        <is>
          <t>M043</t>
        </is>
      </c>
      <c r="D438" s="131" t="inlineStr">
        <is>
          <t>YAPICIOĞLU</t>
        </is>
      </c>
      <c r="E438" s="131" t="inlineStr">
        <is>
          <t>UZMAN MANAV</t>
        </is>
      </c>
      <c r="F438" s="131" t="n">
        <v>28</v>
      </c>
      <c r="G438" s="131" t="n">
        <v>53.7</v>
      </c>
      <c r="H438" s="131" t="n">
        <v>62.8</v>
      </c>
      <c r="I438" s="131" t="n">
        <v>-28.6</v>
      </c>
      <c r="J438" s="131" t="n">
        <v>6.7</v>
      </c>
      <c r="K438" s="131" t="n">
        <v>62</v>
      </c>
      <c r="L438" s="131" t="n">
        <v>44.1</v>
      </c>
      <c r="M438" s="131" t="inlineStr">
        <is>
          <t>🔴 Yakın Takip Gerekli</t>
        </is>
      </c>
      <c r="N43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9" ht="15" customHeight="1" s="113">
      <c r="A439" s="131" t="inlineStr">
        <is>
          <t>P0577</t>
        </is>
      </c>
      <c r="B439" s="131" t="inlineStr">
        <is>
          <t>ALİ METE</t>
        </is>
      </c>
      <c r="C439" s="131" t="inlineStr">
        <is>
          <t>M043</t>
        </is>
      </c>
      <c r="D439" s="131" t="inlineStr">
        <is>
          <t>YAPICIOĞLU</t>
        </is>
      </c>
      <c r="E439" s="131" t="inlineStr">
        <is>
          <t>KASAP</t>
        </is>
      </c>
      <c r="F439" s="131" t="n">
        <v>28</v>
      </c>
      <c r="G439" s="131" t="n">
        <v>53.7</v>
      </c>
      <c r="H439" s="131" t="n">
        <v>62.8</v>
      </c>
      <c r="I439" s="131" t="n">
        <v>-28.6</v>
      </c>
      <c r="J439" s="131" t="n">
        <v>6.7</v>
      </c>
      <c r="K439" s="131" t="n">
        <v>62</v>
      </c>
      <c r="L439" s="131" t="n">
        <v>44.1</v>
      </c>
      <c r="M439" s="131" t="inlineStr">
        <is>
          <t>🔴 Yakın Takip Gerekli</t>
        </is>
      </c>
      <c r="N43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0" ht="15" customHeight="1" s="113">
      <c r="A440" s="131" t="inlineStr">
        <is>
          <t>P0576</t>
        </is>
      </c>
      <c r="B440" s="131" t="inlineStr">
        <is>
          <t>FİDAN KAYMAZ</t>
        </is>
      </c>
      <c r="C440" s="131" t="inlineStr">
        <is>
          <t>M043</t>
        </is>
      </c>
      <c r="D440" s="131" t="inlineStr">
        <is>
          <t>YAPICIOĞLU</t>
        </is>
      </c>
      <c r="E440" s="131" t="inlineStr">
        <is>
          <t>ŞARKÜTERİ YARDIMCISI</t>
        </is>
      </c>
      <c r="F440" s="131" t="n">
        <v>28</v>
      </c>
      <c r="G440" s="131" t="n">
        <v>53.7</v>
      </c>
      <c r="H440" s="131" t="n">
        <v>62.8</v>
      </c>
      <c r="I440" s="131" t="n">
        <v>-28.6</v>
      </c>
      <c r="J440" s="131" t="n">
        <v>6.7</v>
      </c>
      <c r="K440" s="131" t="n">
        <v>62</v>
      </c>
      <c r="L440" s="131" t="n">
        <v>44.1</v>
      </c>
      <c r="M440" s="131" t="inlineStr">
        <is>
          <t>🔴 Yakın Takip Gerekli</t>
        </is>
      </c>
      <c r="N44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1" ht="15" customHeight="1" s="113">
      <c r="A441" s="131" t="inlineStr">
        <is>
          <t>P0005</t>
        </is>
      </c>
      <c r="B441" s="131" t="inlineStr">
        <is>
          <t>AYBEK SAPAYEV</t>
        </is>
      </c>
      <c r="C441" s="131" t="inlineStr">
        <is>
          <t>M038</t>
        </is>
      </c>
      <c r="D441" s="131" t="inlineStr">
        <is>
          <t>TORBALI 1</t>
        </is>
      </c>
      <c r="E441" s="131" t="inlineStr">
        <is>
          <t>REYON GÖREVLİSİ</t>
        </is>
      </c>
      <c r="F441" s="131" t="n">
        <v>0</v>
      </c>
      <c r="G441" s="131" t="n">
        <v>63.9</v>
      </c>
      <c r="H441" s="131" t="n">
        <v>38.1</v>
      </c>
      <c r="I441" s="131" t="n">
        <v>-33.5</v>
      </c>
      <c r="J441" s="131" t="n">
        <v>62</v>
      </c>
      <c r="K441" s="131" t="n">
        <v>73</v>
      </c>
      <c r="L441" s="131" t="n">
        <v>44</v>
      </c>
      <c r="M441" s="131" t="inlineStr">
        <is>
          <t>🔴 Yakın Takip Gerekli</t>
        </is>
      </c>
      <c r="N44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2" ht="15" customHeight="1" s="113">
      <c r="A442" s="131" t="inlineStr">
        <is>
          <t>P0003</t>
        </is>
      </c>
      <c r="B442" s="131" t="inlineStr">
        <is>
          <t>DİLARA KAYA</t>
        </is>
      </c>
      <c r="C442" s="131" t="inlineStr">
        <is>
          <t>M038</t>
        </is>
      </c>
      <c r="D442" s="131" t="inlineStr">
        <is>
          <t>TORBALI 1</t>
        </is>
      </c>
      <c r="E442" s="131" t="inlineStr">
        <is>
          <t>KASİYER</t>
        </is>
      </c>
      <c r="F442" s="131" t="n">
        <v>0</v>
      </c>
      <c r="G442" s="131" t="n">
        <v>63.9</v>
      </c>
      <c r="H442" s="131" t="n">
        <v>38.1</v>
      </c>
      <c r="I442" s="131" t="n">
        <v>-33.5</v>
      </c>
      <c r="J442" s="131" t="n">
        <v>62</v>
      </c>
      <c r="K442" s="131" t="n">
        <v>73</v>
      </c>
      <c r="L442" s="131" t="n">
        <v>44</v>
      </c>
      <c r="M442" s="131" t="inlineStr">
        <is>
          <t>🔴 Yakın Takip Gerekli</t>
        </is>
      </c>
      <c r="N44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3" ht="15" customHeight="1" s="113">
      <c r="A443" s="131" t="inlineStr">
        <is>
          <t>P0006</t>
        </is>
      </c>
      <c r="B443" s="131" t="inlineStr">
        <is>
          <t>SHIHNAZAR DURDYBAYEV</t>
        </is>
      </c>
      <c r="C443" s="131" t="inlineStr">
        <is>
          <t>M038</t>
        </is>
      </c>
      <c r="D443" s="131" t="inlineStr">
        <is>
          <t>TORBALI 1</t>
        </is>
      </c>
      <c r="E443" s="131" t="inlineStr">
        <is>
          <t>REYON GÖREVLİSİ</t>
        </is>
      </c>
      <c r="F443" s="131" t="n">
        <v>0</v>
      </c>
      <c r="G443" s="131" t="n">
        <v>63.9</v>
      </c>
      <c r="H443" s="131" t="n">
        <v>38.1</v>
      </c>
      <c r="I443" s="131" t="n">
        <v>-33.5</v>
      </c>
      <c r="J443" s="131" t="n">
        <v>62</v>
      </c>
      <c r="K443" s="131" t="n">
        <v>73</v>
      </c>
      <c r="L443" s="131" t="n">
        <v>44</v>
      </c>
      <c r="M443" s="131" t="inlineStr">
        <is>
          <t>🔴 Yakın Takip Gerekli</t>
        </is>
      </c>
      <c r="N44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4" ht="15" customHeight="1" s="113">
      <c r="A444" s="131" t="inlineStr">
        <is>
          <t>P0008</t>
        </is>
      </c>
      <c r="B444" s="131" t="inlineStr">
        <is>
          <t>GÜLER DURMAZ</t>
        </is>
      </c>
      <c r="C444" s="131" t="inlineStr">
        <is>
          <t>M038</t>
        </is>
      </c>
      <c r="D444" s="131" t="inlineStr">
        <is>
          <t>TORBALI 1</t>
        </is>
      </c>
      <c r="E444" s="131" t="inlineStr">
        <is>
          <t>UZMAN ŞARKÜTERİ</t>
        </is>
      </c>
      <c r="F444" s="131" t="n">
        <v>0</v>
      </c>
      <c r="G444" s="131" t="n">
        <v>63.9</v>
      </c>
      <c r="H444" s="131" t="n">
        <v>38.1</v>
      </c>
      <c r="I444" s="131" t="n">
        <v>-33.5</v>
      </c>
      <c r="J444" s="131" t="n">
        <v>62</v>
      </c>
      <c r="K444" s="131" t="n">
        <v>73</v>
      </c>
      <c r="L444" s="131" t="n">
        <v>44</v>
      </c>
      <c r="M444" s="131" t="inlineStr">
        <is>
          <t>🔴 Yakın Takip Gerekli</t>
        </is>
      </c>
      <c r="N44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5" ht="15" customHeight="1" s="113">
      <c r="A445" s="131" t="inlineStr">
        <is>
          <t>P0009</t>
        </is>
      </c>
      <c r="B445" s="131" t="inlineStr">
        <is>
          <t>HÜSEYİN EMİR KARAYILAN</t>
        </is>
      </c>
      <c r="C445" s="131" t="inlineStr">
        <is>
          <t>M038</t>
        </is>
      </c>
      <c r="D445" s="131" t="inlineStr">
        <is>
          <t>TORBALI 1</t>
        </is>
      </c>
      <c r="E445" s="131" t="inlineStr">
        <is>
          <t>UZMAN KASAP</t>
        </is>
      </c>
      <c r="F445" s="131" t="n">
        <v>0</v>
      </c>
      <c r="G445" s="131" t="n">
        <v>63.9</v>
      </c>
      <c r="H445" s="131" t="n">
        <v>38.1</v>
      </c>
      <c r="I445" s="131" t="n">
        <v>-33.5</v>
      </c>
      <c r="J445" s="131" t="n">
        <v>62</v>
      </c>
      <c r="K445" s="131" t="n">
        <v>73</v>
      </c>
      <c r="L445" s="131" t="n">
        <v>44</v>
      </c>
      <c r="M445" s="131" t="inlineStr">
        <is>
          <t>🔴 Yakın Takip Gerekli</t>
        </is>
      </c>
      <c r="N44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6" ht="15" customHeight="1" s="113">
      <c r="A446" s="131" t="inlineStr">
        <is>
          <t>P0007</t>
        </is>
      </c>
      <c r="B446" s="131" t="inlineStr">
        <is>
          <t>HİLAL SEVİNÇ</t>
        </is>
      </c>
      <c r="C446" s="131" t="inlineStr">
        <is>
          <t>M038</t>
        </is>
      </c>
      <c r="D446" s="131" t="inlineStr">
        <is>
          <t>TORBALI 1</t>
        </is>
      </c>
      <c r="E446" s="131" t="inlineStr">
        <is>
          <t>BAKLİYAT</t>
        </is>
      </c>
      <c r="F446" s="131" t="n">
        <v>0</v>
      </c>
      <c r="G446" s="131" t="n">
        <v>63.9</v>
      </c>
      <c r="H446" s="131" t="n">
        <v>38.1</v>
      </c>
      <c r="I446" s="131" t="n">
        <v>-33.5</v>
      </c>
      <c r="J446" s="131" t="n">
        <v>62</v>
      </c>
      <c r="K446" s="131" t="n">
        <v>73</v>
      </c>
      <c r="L446" s="131" t="n">
        <v>44</v>
      </c>
      <c r="M446" s="131" t="inlineStr">
        <is>
          <t>🔴 Yakın Takip Gerekli</t>
        </is>
      </c>
      <c r="N44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7" ht="15" customHeight="1" s="113">
      <c r="A447" s="131" t="inlineStr">
        <is>
          <t>P0002</t>
        </is>
      </c>
      <c r="B447" s="131" t="inlineStr">
        <is>
          <t>KEVSER ARSLAN</t>
        </is>
      </c>
      <c r="C447" s="131" t="inlineStr">
        <is>
          <t>M038</t>
        </is>
      </c>
      <c r="D447" s="131" t="inlineStr">
        <is>
          <t>TORBALI 1</t>
        </is>
      </c>
      <c r="E447" s="131" t="inlineStr">
        <is>
          <t>KASİYER</t>
        </is>
      </c>
      <c r="F447" s="131" t="n">
        <v>0</v>
      </c>
      <c r="G447" s="131" t="n">
        <v>63.9</v>
      </c>
      <c r="H447" s="131" t="n">
        <v>38.1</v>
      </c>
      <c r="I447" s="131" t="n">
        <v>-33.5</v>
      </c>
      <c r="J447" s="131" t="n">
        <v>62</v>
      </c>
      <c r="K447" s="131" t="n">
        <v>73</v>
      </c>
      <c r="L447" s="131" t="n">
        <v>44</v>
      </c>
      <c r="M447" s="131" t="inlineStr">
        <is>
          <t>🔴 Yakın Takip Gerekli</t>
        </is>
      </c>
      <c r="N44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8" ht="15" customHeight="1" s="113">
      <c r="A448" s="131" t="inlineStr">
        <is>
          <t>P0004</t>
        </is>
      </c>
      <c r="B448" s="131" t="inlineStr">
        <is>
          <t>MELİSA SARAÇ</t>
        </is>
      </c>
      <c r="C448" s="131" t="inlineStr">
        <is>
          <t>M038</t>
        </is>
      </c>
      <c r="D448" s="131" t="inlineStr">
        <is>
          <t>TORBALI 1</t>
        </is>
      </c>
      <c r="E448" s="131" t="inlineStr">
        <is>
          <t>KASİYER</t>
        </is>
      </c>
      <c r="F448" s="131" t="n">
        <v>0</v>
      </c>
      <c r="G448" s="131" t="n">
        <v>63.9</v>
      </c>
      <c r="H448" s="131" t="n">
        <v>38.1</v>
      </c>
      <c r="I448" s="131" t="n">
        <v>-33.5</v>
      </c>
      <c r="J448" s="131" t="n">
        <v>62</v>
      </c>
      <c r="K448" s="131" t="n">
        <v>73</v>
      </c>
      <c r="L448" s="131" t="n">
        <v>44</v>
      </c>
      <c r="M448" s="131" t="inlineStr">
        <is>
          <t>🔴 Yakın Takip Gerekli</t>
        </is>
      </c>
      <c r="N44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9" ht="15" customHeight="1" s="113">
      <c r="A449" s="131" t="inlineStr">
        <is>
          <t>P0011</t>
        </is>
      </c>
      <c r="B449" s="131" t="inlineStr">
        <is>
          <t>ABDÜLHAMİT ÖZDEMİR</t>
        </is>
      </c>
      <c r="C449" s="131" t="inlineStr">
        <is>
          <t>M038</t>
        </is>
      </c>
      <c r="D449" s="131" t="inlineStr">
        <is>
          <t>TORBALI 1</t>
        </is>
      </c>
      <c r="E449" s="131" t="inlineStr">
        <is>
          <t>UZMAN MANAV</t>
        </is>
      </c>
      <c r="F449" s="131" t="n">
        <v>0</v>
      </c>
      <c r="G449" s="131" t="n">
        <v>63.9</v>
      </c>
      <c r="H449" s="131" t="n">
        <v>38.1</v>
      </c>
      <c r="I449" s="131" t="n">
        <v>-33.5</v>
      </c>
      <c r="J449" s="131" t="n">
        <v>62</v>
      </c>
      <c r="K449" s="131" t="n">
        <v>73</v>
      </c>
      <c r="L449" s="131" t="n">
        <v>44</v>
      </c>
      <c r="M449" s="131" t="inlineStr">
        <is>
          <t>🔴 Yakın Takip Gerekli</t>
        </is>
      </c>
      <c r="N44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0" ht="15" customHeight="1" s="113">
      <c r="A450" s="131" t="inlineStr">
        <is>
          <t>P0010</t>
        </is>
      </c>
      <c r="B450" s="131" t="inlineStr">
        <is>
          <t>ALİ KALIN</t>
        </is>
      </c>
      <c r="C450" s="131" t="inlineStr">
        <is>
          <t>M038</t>
        </is>
      </c>
      <c r="D450" s="131" t="inlineStr">
        <is>
          <t>TORBALI 1</t>
        </is>
      </c>
      <c r="E450" s="131" t="inlineStr">
        <is>
          <t>UZMAN MANAV</t>
        </is>
      </c>
      <c r="F450" s="131" t="n">
        <v>0</v>
      </c>
      <c r="G450" s="131" t="n">
        <v>63.9</v>
      </c>
      <c r="H450" s="131" t="n">
        <v>38.1</v>
      </c>
      <c r="I450" s="131" t="n">
        <v>-33.5</v>
      </c>
      <c r="J450" s="131" t="n">
        <v>62</v>
      </c>
      <c r="K450" s="131" t="n">
        <v>73</v>
      </c>
      <c r="L450" s="131" t="n">
        <v>44</v>
      </c>
      <c r="M450" s="131" t="inlineStr">
        <is>
          <t>🔴 Yakın Takip Gerekli</t>
        </is>
      </c>
      <c r="N45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1" ht="15" customHeight="1" s="113">
      <c r="A451" s="131" t="inlineStr">
        <is>
          <t>P0001</t>
        </is>
      </c>
      <c r="B451" s="131" t="inlineStr">
        <is>
          <t>ŞEYMA ASLAN</t>
        </is>
      </c>
      <c r="C451" s="131" t="inlineStr">
        <is>
          <t>M038</t>
        </is>
      </c>
      <c r="D451" s="131" t="inlineStr">
        <is>
          <t>TORBALI 1</t>
        </is>
      </c>
      <c r="E451" s="131" t="inlineStr">
        <is>
          <t>YÖNETİCİ</t>
        </is>
      </c>
      <c r="F451" s="131" t="n">
        <v>0</v>
      </c>
      <c r="G451" s="131" t="n">
        <v>63.9</v>
      </c>
      <c r="H451" s="131" t="n">
        <v>38.1</v>
      </c>
      <c r="I451" s="131" t="n">
        <v>-33.5</v>
      </c>
      <c r="J451" s="131" t="n">
        <v>62</v>
      </c>
      <c r="K451" s="131" t="n">
        <v>73</v>
      </c>
      <c r="L451" s="131" t="n">
        <v>44</v>
      </c>
      <c r="M451" s="131" t="inlineStr">
        <is>
          <t>🔴 Yakın Takip Gerekli</t>
        </is>
      </c>
      <c r="N45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2" ht="15" customHeight="1" s="113">
      <c r="A452" s="131" t="inlineStr">
        <is>
          <t>P0204</t>
        </is>
      </c>
      <c r="B452" s="131" t="inlineStr">
        <is>
          <t>EBRU BAYKIZ</t>
        </is>
      </c>
      <c r="C452" s="131" t="inlineStr">
        <is>
          <t>M005</t>
        </is>
      </c>
      <c r="D452" s="131" t="inlineStr">
        <is>
          <t>AYDIN FATİH-2</t>
        </is>
      </c>
      <c r="E452" s="131" t="inlineStr">
        <is>
          <t>REYON GÖREVLİSİ</t>
        </is>
      </c>
      <c r="F452" s="131" t="n">
        <v>12</v>
      </c>
      <c r="G452" s="131" t="n">
        <v>54.8</v>
      </c>
      <c r="H452" s="131" t="n">
        <v>42</v>
      </c>
      <c r="I452" s="131" t="n">
        <v>-32.8</v>
      </c>
      <c r="J452" s="131" t="n">
        <v>42.5</v>
      </c>
      <c r="K452" s="131" t="n">
        <v>82</v>
      </c>
      <c r="L452" s="131" t="n">
        <v>43.6</v>
      </c>
      <c r="M452" s="131" t="inlineStr">
        <is>
          <t>🔴 Yakın Takip Gerekli</t>
        </is>
      </c>
      <c r="N45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3" ht="15" customHeight="1" s="113">
      <c r="A453" s="131" t="inlineStr">
        <is>
          <t>P0201</t>
        </is>
      </c>
      <c r="B453" s="131" t="inlineStr">
        <is>
          <t>DEVRAN HAN</t>
        </is>
      </c>
      <c r="C453" s="131" t="inlineStr">
        <is>
          <t>M005</t>
        </is>
      </c>
      <c r="D453" s="131" t="inlineStr">
        <is>
          <t>AYDIN FATİH-2</t>
        </is>
      </c>
      <c r="E453" s="131" t="inlineStr">
        <is>
          <t>KASİYER</t>
        </is>
      </c>
      <c r="F453" s="131" t="n">
        <v>12</v>
      </c>
      <c r="G453" s="131" t="n">
        <v>54.8</v>
      </c>
      <c r="H453" s="131" t="n">
        <v>42</v>
      </c>
      <c r="I453" s="131" t="n">
        <v>-32.8</v>
      </c>
      <c r="J453" s="131" t="n">
        <v>42.5</v>
      </c>
      <c r="K453" s="131" t="n">
        <v>82</v>
      </c>
      <c r="L453" s="131" t="n">
        <v>43.6</v>
      </c>
      <c r="M453" s="131" t="inlineStr">
        <is>
          <t>🔴 Yakın Takip Gerekli</t>
        </is>
      </c>
      <c r="N45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4" ht="15" customHeight="1" s="113">
      <c r="A454" s="131" t="inlineStr">
        <is>
          <t>P0202</t>
        </is>
      </c>
      <c r="B454" s="131" t="inlineStr">
        <is>
          <t>BUSE TAYYAR</t>
        </is>
      </c>
      <c r="C454" s="131" t="inlineStr">
        <is>
          <t>M005</t>
        </is>
      </c>
      <c r="D454" s="131" t="inlineStr">
        <is>
          <t>AYDIN FATİH-2</t>
        </is>
      </c>
      <c r="E454" s="131" t="inlineStr">
        <is>
          <t>KASİYER</t>
        </is>
      </c>
      <c r="F454" s="131" t="n">
        <v>12</v>
      </c>
      <c r="G454" s="131" t="n">
        <v>54.8</v>
      </c>
      <c r="H454" s="131" t="n">
        <v>42</v>
      </c>
      <c r="I454" s="131" t="n">
        <v>-32.8</v>
      </c>
      <c r="J454" s="131" t="n">
        <v>42.5</v>
      </c>
      <c r="K454" s="131" t="n">
        <v>82</v>
      </c>
      <c r="L454" s="131" t="n">
        <v>43.6</v>
      </c>
      <c r="M454" s="131" t="inlineStr">
        <is>
          <t>🔴 Yakın Takip Gerekli</t>
        </is>
      </c>
      <c r="N45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5" ht="15" customHeight="1" s="113">
      <c r="A455" s="131" t="inlineStr">
        <is>
          <t>P0203</t>
        </is>
      </c>
      <c r="B455" s="131" t="inlineStr">
        <is>
          <t>MUHAMMET AZİZ CAMIZ</t>
        </is>
      </c>
      <c r="C455" s="131" t="inlineStr">
        <is>
          <t>M005</t>
        </is>
      </c>
      <c r="D455" s="131" t="inlineStr">
        <is>
          <t>AYDIN FATİH-2</t>
        </is>
      </c>
      <c r="E455" s="131" t="inlineStr">
        <is>
          <t>REYON GÖREVLİSİ</t>
        </is>
      </c>
      <c r="F455" s="131" t="n">
        <v>12</v>
      </c>
      <c r="G455" s="131" t="n">
        <v>54.8</v>
      </c>
      <c r="H455" s="131" t="n">
        <v>42</v>
      </c>
      <c r="I455" s="131" t="n">
        <v>-32.8</v>
      </c>
      <c r="J455" s="131" t="n">
        <v>42.5</v>
      </c>
      <c r="K455" s="131" t="n">
        <v>82</v>
      </c>
      <c r="L455" s="131" t="n">
        <v>43.6</v>
      </c>
      <c r="M455" s="131" t="inlineStr">
        <is>
          <t>🔴 Yakın Takip Gerekli</t>
        </is>
      </c>
      <c r="N45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6" ht="15" customHeight="1" s="113">
      <c r="A456" s="131" t="inlineStr">
        <is>
          <t>P0205</t>
        </is>
      </c>
      <c r="B456" s="131" t="inlineStr">
        <is>
          <t>DUYGU ÖZDEMİR</t>
        </is>
      </c>
      <c r="C456" s="131" t="inlineStr">
        <is>
          <t>M005</t>
        </is>
      </c>
      <c r="D456" s="131" t="inlineStr">
        <is>
          <t>AYDIN FATİH-2</t>
        </is>
      </c>
      <c r="E456" s="131" t="inlineStr">
        <is>
          <t>ŞARKÜTERİ YARDIMCISI</t>
        </is>
      </c>
      <c r="F456" s="131" t="n">
        <v>12</v>
      </c>
      <c r="G456" s="131" t="n">
        <v>54.8</v>
      </c>
      <c r="H456" s="131" t="n">
        <v>42</v>
      </c>
      <c r="I456" s="131" t="n">
        <v>-32.8</v>
      </c>
      <c r="J456" s="131" t="n">
        <v>42.5</v>
      </c>
      <c r="K456" s="131" t="n">
        <v>82</v>
      </c>
      <c r="L456" s="131" t="n">
        <v>43.6</v>
      </c>
      <c r="M456" s="131" t="inlineStr">
        <is>
          <t>🔴 Yakın Takip Gerekli</t>
        </is>
      </c>
      <c r="N45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7" ht="15" customHeight="1" s="113">
      <c r="A457" s="131" t="inlineStr">
        <is>
          <t>P0208</t>
        </is>
      </c>
      <c r="B457" s="131" t="inlineStr">
        <is>
          <t>MERT BOZKURT</t>
        </is>
      </c>
      <c r="C457" s="131" t="inlineStr">
        <is>
          <t>M005</t>
        </is>
      </c>
      <c r="D457" s="131" t="inlineStr">
        <is>
          <t>AYDIN FATİH-2</t>
        </is>
      </c>
      <c r="E457" s="131" t="inlineStr">
        <is>
          <t>MANAV YARDIMCISI</t>
        </is>
      </c>
      <c r="F457" s="131" t="n">
        <v>12</v>
      </c>
      <c r="G457" s="131" t="n">
        <v>54.8</v>
      </c>
      <c r="H457" s="131" t="n">
        <v>42</v>
      </c>
      <c r="I457" s="131" t="n">
        <v>-32.8</v>
      </c>
      <c r="J457" s="131" t="n">
        <v>42.5</v>
      </c>
      <c r="K457" s="131" t="n">
        <v>82</v>
      </c>
      <c r="L457" s="131" t="n">
        <v>43.6</v>
      </c>
      <c r="M457" s="131" t="inlineStr">
        <is>
          <t>🔴 Yakın Takip Gerekli</t>
        </is>
      </c>
      <c r="N45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8" ht="15" customHeight="1" s="113">
      <c r="A458" s="131" t="inlineStr">
        <is>
          <t>P0207</t>
        </is>
      </c>
      <c r="B458" s="131" t="inlineStr">
        <is>
          <t>NESİM İNAN</t>
        </is>
      </c>
      <c r="C458" s="131" t="inlineStr">
        <is>
          <t>M005</t>
        </is>
      </c>
      <c r="D458" s="131" t="inlineStr">
        <is>
          <t>AYDIN FATİH-2</t>
        </is>
      </c>
      <c r="E458" s="131" t="inlineStr">
        <is>
          <t>UZMAN MANAV</t>
        </is>
      </c>
      <c r="F458" s="131" t="n">
        <v>12</v>
      </c>
      <c r="G458" s="131" t="n">
        <v>54.8</v>
      </c>
      <c r="H458" s="131" t="n">
        <v>42</v>
      </c>
      <c r="I458" s="131" t="n">
        <v>-32.8</v>
      </c>
      <c r="J458" s="131" t="n">
        <v>42.5</v>
      </c>
      <c r="K458" s="131" t="n">
        <v>82</v>
      </c>
      <c r="L458" s="131" t="n">
        <v>43.6</v>
      </c>
      <c r="M458" s="131" t="inlineStr">
        <is>
          <t>🔴 Yakın Takip Gerekli</t>
        </is>
      </c>
      <c r="N45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9" ht="15" customHeight="1" s="113">
      <c r="A459" s="131" t="inlineStr">
        <is>
          <t>P0200</t>
        </is>
      </c>
      <c r="B459" s="131" t="inlineStr">
        <is>
          <t>ZELİHA ÖNAL</t>
        </is>
      </c>
      <c r="C459" s="131" t="inlineStr">
        <is>
          <t>M005</t>
        </is>
      </c>
      <c r="D459" s="131" t="inlineStr">
        <is>
          <t>AYDIN FATİH-2</t>
        </is>
      </c>
      <c r="E459" s="131" t="inlineStr">
        <is>
          <t>YÖNETİCİ YARDIMCISI</t>
        </is>
      </c>
      <c r="F459" s="131" t="n">
        <v>12</v>
      </c>
      <c r="G459" s="131" t="n">
        <v>54.8</v>
      </c>
      <c r="H459" s="131" t="n">
        <v>42</v>
      </c>
      <c r="I459" s="131" t="n">
        <v>-32.8</v>
      </c>
      <c r="J459" s="131" t="n">
        <v>42.5</v>
      </c>
      <c r="K459" s="131" t="n">
        <v>82</v>
      </c>
      <c r="L459" s="131" t="n">
        <v>43.6</v>
      </c>
      <c r="M459" s="131" t="inlineStr">
        <is>
          <t>🔴 Yakın Takip Gerekli</t>
        </is>
      </c>
      <c r="N45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0" ht="15" customHeight="1" s="113">
      <c r="A460" s="131" t="inlineStr">
        <is>
          <t>P0199</t>
        </is>
      </c>
      <c r="B460" s="131" t="inlineStr">
        <is>
          <t>GÜNEŞ TURGUT</t>
        </is>
      </c>
      <c r="C460" s="131" t="inlineStr">
        <is>
          <t>M005</t>
        </is>
      </c>
      <c r="D460" s="131" t="inlineStr">
        <is>
          <t>AYDIN FATİH-2</t>
        </is>
      </c>
      <c r="E460" s="131" t="inlineStr">
        <is>
          <t>YÖNETİCİ</t>
        </is>
      </c>
      <c r="F460" s="131" t="n">
        <v>12</v>
      </c>
      <c r="G460" s="131" t="n">
        <v>54.8</v>
      </c>
      <c r="H460" s="131" t="n">
        <v>42</v>
      </c>
      <c r="I460" s="131" t="n">
        <v>-32.8</v>
      </c>
      <c r="J460" s="131" t="n">
        <v>42.5</v>
      </c>
      <c r="K460" s="131" t="n">
        <v>82</v>
      </c>
      <c r="L460" s="131" t="n">
        <v>43.6</v>
      </c>
      <c r="M460" s="131" t="inlineStr">
        <is>
          <t>🔴 Yakın Takip Gerekli</t>
        </is>
      </c>
      <c r="N46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1" ht="15" customHeight="1" s="113">
      <c r="A461" s="131" t="inlineStr">
        <is>
          <t>P0454</t>
        </is>
      </c>
      <c r="B461" s="131" t="inlineStr">
        <is>
          <t>CEREN YOLCU</t>
        </is>
      </c>
      <c r="C461" s="131" t="inlineStr">
        <is>
          <t>M011</t>
        </is>
      </c>
      <c r="D461" s="131" t="inlineStr">
        <is>
          <t>BOZYAKA</t>
        </is>
      </c>
      <c r="E461" s="131" t="inlineStr">
        <is>
          <t>KASİYER</t>
        </is>
      </c>
      <c r="F461" s="131" t="n">
        <v>0</v>
      </c>
      <c r="G461" s="131" t="n">
        <v>63.7</v>
      </c>
      <c r="H461" s="131" t="n">
        <v>46</v>
      </c>
      <c r="I461" s="131" t="n">
        <v>-32</v>
      </c>
      <c r="J461" s="131" t="n">
        <v>25.1</v>
      </c>
      <c r="K461" s="131" t="n">
        <v>92</v>
      </c>
      <c r="L461" s="131" t="n">
        <v>43.2</v>
      </c>
      <c r="M461" s="131" t="inlineStr">
        <is>
          <t>🔴 Yakın Takip Gerekli</t>
        </is>
      </c>
      <c r="N46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2" ht="15" customHeight="1" s="113">
      <c r="A462" s="131" t="inlineStr">
        <is>
          <t>P0456</t>
        </is>
      </c>
      <c r="B462" s="131" t="inlineStr">
        <is>
          <t>BARTU ÖZMERGEN</t>
        </is>
      </c>
      <c r="C462" s="131" t="inlineStr">
        <is>
          <t>M011</t>
        </is>
      </c>
      <c r="D462" s="131" t="inlineStr">
        <is>
          <t>BOZYAKA</t>
        </is>
      </c>
      <c r="E462" s="131" t="inlineStr">
        <is>
          <t>REYON GÖREVLİSİ</t>
        </is>
      </c>
      <c r="F462" s="131" t="n">
        <v>0</v>
      </c>
      <c r="G462" s="131" t="n">
        <v>63.7</v>
      </c>
      <c r="H462" s="131" t="n">
        <v>46</v>
      </c>
      <c r="I462" s="131" t="n">
        <v>-32</v>
      </c>
      <c r="J462" s="131" t="n">
        <v>25.1</v>
      </c>
      <c r="K462" s="131" t="n">
        <v>92</v>
      </c>
      <c r="L462" s="131" t="n">
        <v>43.2</v>
      </c>
      <c r="M462" s="131" t="inlineStr">
        <is>
          <t>🔴 Yakın Takip Gerekli</t>
        </is>
      </c>
      <c r="N46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3" ht="15" customHeight="1" s="113">
      <c r="A463" s="131" t="inlineStr">
        <is>
          <t>P0452</t>
        </is>
      </c>
      <c r="B463" s="131" t="inlineStr">
        <is>
          <t>AHMET ARSU</t>
        </is>
      </c>
      <c r="C463" s="131" t="inlineStr">
        <is>
          <t>M011</t>
        </is>
      </c>
      <c r="D463" s="131" t="inlineStr">
        <is>
          <t>BOZYAKA</t>
        </is>
      </c>
      <c r="E463" s="131" t="inlineStr">
        <is>
          <t>YÖNETİCİ</t>
        </is>
      </c>
      <c r="F463" s="131" t="n">
        <v>0</v>
      </c>
      <c r="G463" s="131" t="n">
        <v>63.7</v>
      </c>
      <c r="H463" s="131" t="n">
        <v>46</v>
      </c>
      <c r="I463" s="131" t="n">
        <v>-32</v>
      </c>
      <c r="J463" s="131" t="n">
        <v>25.1</v>
      </c>
      <c r="K463" s="131" t="n">
        <v>92</v>
      </c>
      <c r="L463" s="131" t="n">
        <v>43.2</v>
      </c>
      <c r="M463" s="131" t="inlineStr">
        <is>
          <t>🔴 Yakın Takip Gerekli</t>
        </is>
      </c>
      <c r="N46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4" ht="15" customHeight="1" s="113">
      <c r="A464" s="131" t="inlineStr">
        <is>
          <t>P0453</t>
        </is>
      </c>
      <c r="B464" s="131" t="inlineStr">
        <is>
          <t>SEVİL TOSUN</t>
        </is>
      </c>
      <c r="C464" s="131" t="inlineStr">
        <is>
          <t>M011</t>
        </is>
      </c>
      <c r="D464" s="131" t="inlineStr">
        <is>
          <t>BOZYAKA</t>
        </is>
      </c>
      <c r="E464" s="131" t="inlineStr">
        <is>
          <t>YÖNETİCİ YARDIMCISI</t>
        </is>
      </c>
      <c r="F464" s="131" t="n">
        <v>0</v>
      </c>
      <c r="G464" s="131" t="n">
        <v>63.7</v>
      </c>
      <c r="H464" s="131" t="n">
        <v>46</v>
      </c>
      <c r="I464" s="131" t="n">
        <v>-32</v>
      </c>
      <c r="J464" s="131" t="n">
        <v>25.1</v>
      </c>
      <c r="K464" s="131" t="n">
        <v>92</v>
      </c>
      <c r="L464" s="131" t="n">
        <v>43.2</v>
      </c>
      <c r="M464" s="131" t="inlineStr">
        <is>
          <t>🔴 Yakın Takip Gerekli</t>
        </is>
      </c>
      <c r="N46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5" ht="15" customHeight="1" s="113">
      <c r="A465" s="131" t="inlineStr">
        <is>
          <t>P0457</t>
        </is>
      </c>
      <c r="B465" s="131" t="inlineStr">
        <is>
          <t>ULAŞ DENİZ DURSUN</t>
        </is>
      </c>
      <c r="C465" s="131" t="inlineStr">
        <is>
          <t>M011</t>
        </is>
      </c>
      <c r="D465" s="131" t="inlineStr">
        <is>
          <t>BOZYAKA</t>
        </is>
      </c>
      <c r="E465" s="131" t="inlineStr">
        <is>
          <t>REYON GÖREVLİSİ</t>
        </is>
      </c>
      <c r="F465" s="131" t="n">
        <v>0</v>
      </c>
      <c r="G465" s="131" t="n">
        <v>63.7</v>
      </c>
      <c r="H465" s="131" t="n">
        <v>46</v>
      </c>
      <c r="I465" s="131" t="n">
        <v>-32</v>
      </c>
      <c r="J465" s="131" t="n">
        <v>25.1</v>
      </c>
      <c r="K465" s="131" t="n">
        <v>92</v>
      </c>
      <c r="L465" s="131" t="n">
        <v>43.2</v>
      </c>
      <c r="M465" s="131" t="inlineStr">
        <is>
          <t>🔴 Yakın Takip Gerekli</t>
        </is>
      </c>
      <c r="N46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6" ht="15" customHeight="1" s="113">
      <c r="A466" s="131" t="inlineStr">
        <is>
          <t>P0455</t>
        </is>
      </c>
      <c r="B466" s="131" t="inlineStr">
        <is>
          <t>SERAP KIZILKAYA</t>
        </is>
      </c>
      <c r="C466" s="131" t="inlineStr">
        <is>
          <t>M011</t>
        </is>
      </c>
      <c r="D466" s="131" t="inlineStr">
        <is>
          <t>BOZYAKA</t>
        </is>
      </c>
      <c r="E466" s="131" t="inlineStr">
        <is>
          <t>KASİYER</t>
        </is>
      </c>
      <c r="F466" s="131" t="n">
        <v>0</v>
      </c>
      <c r="G466" s="131" t="n">
        <v>63.7</v>
      </c>
      <c r="H466" s="131" t="n">
        <v>46</v>
      </c>
      <c r="I466" s="131" t="n">
        <v>-32</v>
      </c>
      <c r="J466" s="131" t="n">
        <v>25.1</v>
      </c>
      <c r="K466" s="131" t="n">
        <v>92</v>
      </c>
      <c r="L466" s="131" t="n">
        <v>43.2</v>
      </c>
      <c r="M466" s="131" t="inlineStr">
        <is>
          <t>🔴 Yakın Takip Gerekli</t>
        </is>
      </c>
      <c r="N46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7" ht="15" customHeight="1" s="113">
      <c r="A467" s="131" t="inlineStr">
        <is>
          <t>P0458</t>
        </is>
      </c>
      <c r="B467" s="131" t="inlineStr">
        <is>
          <t>TUĞBA ÖZTANK</t>
        </is>
      </c>
      <c r="C467" s="131" t="inlineStr">
        <is>
          <t>M011</t>
        </is>
      </c>
      <c r="D467" s="131" t="inlineStr">
        <is>
          <t>BOZYAKA</t>
        </is>
      </c>
      <c r="E467" s="131" t="inlineStr">
        <is>
          <t>ŞARKÜTERİ YARDIMCISI</t>
        </is>
      </c>
      <c r="F467" s="131" t="n">
        <v>0</v>
      </c>
      <c r="G467" s="131" t="n">
        <v>63.7</v>
      </c>
      <c r="H467" s="131" t="n">
        <v>46</v>
      </c>
      <c r="I467" s="131" t="n">
        <v>-32</v>
      </c>
      <c r="J467" s="131" t="n">
        <v>25.1</v>
      </c>
      <c r="K467" s="131" t="n">
        <v>92</v>
      </c>
      <c r="L467" s="131" t="n">
        <v>43.2</v>
      </c>
      <c r="M467" s="131" t="inlineStr">
        <is>
          <t>🔴 Yakın Takip Gerekli</t>
        </is>
      </c>
      <c r="N46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8" ht="15" customHeight="1" s="113">
      <c r="A468" s="131" t="inlineStr">
        <is>
          <t>P0460</t>
        </is>
      </c>
      <c r="B468" s="131" t="inlineStr">
        <is>
          <t>ŞÜKRÜ ADIBELLİ</t>
        </is>
      </c>
      <c r="C468" s="131" t="inlineStr">
        <is>
          <t>M011</t>
        </is>
      </c>
      <c r="D468" s="131" t="inlineStr">
        <is>
          <t>BOZYAKA</t>
        </is>
      </c>
      <c r="E468" s="131" t="inlineStr">
        <is>
          <t>MANAV</t>
        </is>
      </c>
      <c r="F468" s="131" t="n">
        <v>0</v>
      </c>
      <c r="G468" s="131" t="n">
        <v>63.7</v>
      </c>
      <c r="H468" s="131" t="n">
        <v>46</v>
      </c>
      <c r="I468" s="131" t="n">
        <v>-32</v>
      </c>
      <c r="J468" s="131" t="n">
        <v>25.1</v>
      </c>
      <c r="K468" s="131" t="n">
        <v>92</v>
      </c>
      <c r="L468" s="131" t="n">
        <v>43.2</v>
      </c>
      <c r="M468" s="131" t="inlineStr">
        <is>
          <t>🔴 Yakın Takip Gerekli</t>
        </is>
      </c>
      <c r="N46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9" ht="15" customHeight="1" s="113">
      <c r="A469" s="131" t="inlineStr">
        <is>
          <t>P0461</t>
        </is>
      </c>
      <c r="B469" s="131" t="inlineStr">
        <is>
          <t>BARAN FİDAN</t>
        </is>
      </c>
      <c r="C469" s="131" t="inlineStr">
        <is>
          <t>M011</t>
        </is>
      </c>
      <c r="D469" s="131" t="inlineStr">
        <is>
          <t>BOZYAKA</t>
        </is>
      </c>
      <c r="E469" s="131" t="inlineStr">
        <is>
          <t>MANAV</t>
        </is>
      </c>
      <c r="F469" s="131" t="n">
        <v>0</v>
      </c>
      <c r="G469" s="131" t="n">
        <v>63.7</v>
      </c>
      <c r="H469" s="131" t="n">
        <v>46</v>
      </c>
      <c r="I469" s="131" t="n">
        <v>-32</v>
      </c>
      <c r="J469" s="131" t="n">
        <v>25.1</v>
      </c>
      <c r="K469" s="131" t="n">
        <v>92</v>
      </c>
      <c r="L469" s="131" t="n">
        <v>43.2</v>
      </c>
      <c r="M469" s="131" t="inlineStr">
        <is>
          <t>🔴 Yakın Takip Gerekli</t>
        </is>
      </c>
      <c r="N46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0" ht="15" customHeight="1" s="113">
      <c r="A470" s="131" t="inlineStr">
        <is>
          <t>P0459</t>
        </is>
      </c>
      <c r="B470" s="131" t="inlineStr">
        <is>
          <t>SUPHİ ABLAK</t>
        </is>
      </c>
      <c r="C470" s="131" t="inlineStr">
        <is>
          <t>M011</t>
        </is>
      </c>
      <c r="D470" s="131" t="inlineStr">
        <is>
          <t>BOZYAKA</t>
        </is>
      </c>
      <c r="E470" s="131" t="inlineStr">
        <is>
          <t>KASAP</t>
        </is>
      </c>
      <c r="F470" s="131" t="n">
        <v>0</v>
      </c>
      <c r="G470" s="131" t="n">
        <v>63.7</v>
      </c>
      <c r="H470" s="131" t="n">
        <v>46</v>
      </c>
      <c r="I470" s="131" t="n">
        <v>-32</v>
      </c>
      <c r="J470" s="131" t="n">
        <v>25.1</v>
      </c>
      <c r="K470" s="131" t="n">
        <v>92</v>
      </c>
      <c r="L470" s="131" t="n">
        <v>43.2</v>
      </c>
      <c r="M470" s="131" t="inlineStr">
        <is>
          <t>🔴 Yakın Takip Gerekli</t>
        </is>
      </c>
      <c r="N47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1" ht="15" customHeight="1" s="113">
      <c r="A471" s="131" t="inlineStr">
        <is>
          <t>P0111</t>
        </is>
      </c>
      <c r="B471" s="131" t="inlineStr">
        <is>
          <t>RAMAZAN ALTUĞ</t>
        </is>
      </c>
      <c r="C471" s="131" t="inlineStr">
        <is>
          <t>M015</t>
        </is>
      </c>
      <c r="D471" s="131" t="inlineStr">
        <is>
          <t>GAZİEMİR-1</t>
        </is>
      </c>
      <c r="E471" s="131" t="inlineStr">
        <is>
          <t>ONLİNE ŞOFÖR</t>
        </is>
      </c>
      <c r="F471" s="131" t="n">
        <v>0</v>
      </c>
      <c r="G471" s="131" t="n">
        <v>67.40000000000001</v>
      </c>
      <c r="H471" s="131" t="n">
        <v>40.8</v>
      </c>
      <c r="I471" s="131" t="n">
        <v>-33</v>
      </c>
      <c r="J471" s="131" t="n">
        <v>54.7</v>
      </c>
      <c r="K471" s="131" t="n">
        <v>60</v>
      </c>
      <c r="L471" s="131" t="n">
        <v>43</v>
      </c>
      <c r="M471" s="131" t="inlineStr">
        <is>
          <t>🔴 Yakın Takip Gerekli</t>
        </is>
      </c>
      <c r="N47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2" ht="15" customHeight="1" s="113">
      <c r="A472" s="131" t="inlineStr">
        <is>
          <t>P0101</t>
        </is>
      </c>
      <c r="B472" s="131" t="inlineStr">
        <is>
          <t>ULUHAN ÇAKIR</t>
        </is>
      </c>
      <c r="C472" s="131" t="inlineStr">
        <is>
          <t>M015</t>
        </is>
      </c>
      <c r="D472" s="131" t="inlineStr">
        <is>
          <t>GAZİEMİR-1</t>
        </is>
      </c>
      <c r="E472" s="131" t="inlineStr">
        <is>
          <t>REYON GÖREVLİSİ</t>
        </is>
      </c>
      <c r="F472" s="131" t="n">
        <v>0</v>
      </c>
      <c r="G472" s="131" t="n">
        <v>67.40000000000001</v>
      </c>
      <c r="H472" s="131" t="n">
        <v>40.8</v>
      </c>
      <c r="I472" s="131" t="n">
        <v>-33</v>
      </c>
      <c r="J472" s="131" t="n">
        <v>54.7</v>
      </c>
      <c r="K472" s="131" t="n">
        <v>60</v>
      </c>
      <c r="L472" s="131" t="n">
        <v>43</v>
      </c>
      <c r="M472" s="131" t="inlineStr">
        <is>
          <t>🔴 Yakın Takip Gerekli</t>
        </is>
      </c>
      <c r="N47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3" ht="15" customHeight="1" s="113">
      <c r="A473" s="131" t="inlineStr">
        <is>
          <t>P0100</t>
        </is>
      </c>
      <c r="B473" s="131" t="inlineStr">
        <is>
          <t>PENBE ECE BOSTANCI</t>
        </is>
      </c>
      <c r="C473" s="131" t="inlineStr">
        <is>
          <t>M015</t>
        </is>
      </c>
      <c r="D473" s="131" t="inlineStr">
        <is>
          <t>GAZİEMİR-1</t>
        </is>
      </c>
      <c r="E473" s="131" t="inlineStr">
        <is>
          <t>KASİYER</t>
        </is>
      </c>
      <c r="F473" s="131" t="n">
        <v>0</v>
      </c>
      <c r="G473" s="131" t="n">
        <v>67.40000000000001</v>
      </c>
      <c r="H473" s="131" t="n">
        <v>40.8</v>
      </c>
      <c r="I473" s="131" t="n">
        <v>-33</v>
      </c>
      <c r="J473" s="131" t="n">
        <v>54.7</v>
      </c>
      <c r="K473" s="131" t="n">
        <v>60</v>
      </c>
      <c r="L473" s="131" t="n">
        <v>43</v>
      </c>
      <c r="M473" s="131" t="inlineStr">
        <is>
          <t>🔴 Yakın Takip Gerekli</t>
        </is>
      </c>
      <c r="N47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4" ht="15" customHeight="1" s="113">
      <c r="A474" s="131" t="inlineStr">
        <is>
          <t>P0103</t>
        </is>
      </c>
      <c r="B474" s="131" t="inlineStr">
        <is>
          <t>ZUBEYDA ROVSHENOVA</t>
        </is>
      </c>
      <c r="C474" s="131" t="inlineStr">
        <is>
          <t>M015</t>
        </is>
      </c>
      <c r="D474" s="131" t="inlineStr">
        <is>
          <t>GAZİEMİR-1</t>
        </is>
      </c>
      <c r="E474" s="131" t="inlineStr">
        <is>
          <t>REYON GÖREVLİSİ</t>
        </is>
      </c>
      <c r="F474" s="131" t="n">
        <v>0</v>
      </c>
      <c r="G474" s="131" t="n">
        <v>67.40000000000001</v>
      </c>
      <c r="H474" s="131" t="n">
        <v>40.8</v>
      </c>
      <c r="I474" s="131" t="n">
        <v>-33</v>
      </c>
      <c r="J474" s="131" t="n">
        <v>54.7</v>
      </c>
      <c r="K474" s="131" t="n">
        <v>60</v>
      </c>
      <c r="L474" s="131" t="n">
        <v>43</v>
      </c>
      <c r="M474" s="131" t="inlineStr">
        <is>
          <t>🔴 Yakın Takip Gerekli</t>
        </is>
      </c>
      <c r="N47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5" ht="15" customHeight="1" s="113">
      <c r="A475" s="131" t="inlineStr">
        <is>
          <t>P0097</t>
        </is>
      </c>
      <c r="B475" s="131" t="inlineStr">
        <is>
          <t>MERVE NERGİZ</t>
        </is>
      </c>
      <c r="C475" s="131" t="inlineStr">
        <is>
          <t>M015</t>
        </is>
      </c>
      <c r="D475" s="131" t="inlineStr">
        <is>
          <t>GAZİEMİR-1</t>
        </is>
      </c>
      <c r="E475" s="131" t="inlineStr">
        <is>
          <t>KASİYER</t>
        </is>
      </c>
      <c r="F475" s="131" t="n">
        <v>0</v>
      </c>
      <c r="G475" s="131" t="n">
        <v>67.40000000000001</v>
      </c>
      <c r="H475" s="131" t="n">
        <v>40.8</v>
      </c>
      <c r="I475" s="131" t="n">
        <v>-33</v>
      </c>
      <c r="J475" s="131" t="n">
        <v>54.7</v>
      </c>
      <c r="K475" s="131" t="n">
        <v>60</v>
      </c>
      <c r="L475" s="131" t="n">
        <v>43</v>
      </c>
      <c r="M475" s="131" t="inlineStr">
        <is>
          <t>🔴 Yakın Takip Gerekli</t>
        </is>
      </c>
      <c r="N47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6" ht="15" customHeight="1" s="113">
      <c r="A476" s="131" t="inlineStr">
        <is>
          <t>P0095</t>
        </is>
      </c>
      <c r="B476" s="131" t="inlineStr">
        <is>
          <t>FAHRİYE DRAGONAVA</t>
        </is>
      </c>
      <c r="C476" s="131" t="inlineStr">
        <is>
          <t>M015</t>
        </is>
      </c>
      <c r="D476" s="131" t="inlineStr">
        <is>
          <t>GAZİEMİR-1</t>
        </is>
      </c>
      <c r="E476" s="131" t="inlineStr">
        <is>
          <t>YÖNETİCİ</t>
        </is>
      </c>
      <c r="F476" s="131" t="n">
        <v>0</v>
      </c>
      <c r="G476" s="131" t="n">
        <v>67.40000000000001</v>
      </c>
      <c r="H476" s="131" t="n">
        <v>40.8</v>
      </c>
      <c r="I476" s="131" t="n">
        <v>-33</v>
      </c>
      <c r="J476" s="131" t="n">
        <v>54.7</v>
      </c>
      <c r="K476" s="131" t="n">
        <v>60</v>
      </c>
      <c r="L476" s="131" t="n">
        <v>43</v>
      </c>
      <c r="M476" s="131" t="inlineStr">
        <is>
          <t>🔴 Yakın Takip Gerekli</t>
        </is>
      </c>
      <c r="N47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7" ht="15" customHeight="1" s="113">
      <c r="A477" s="131" t="inlineStr">
        <is>
          <t>P0099</t>
        </is>
      </c>
      <c r="B477" s="131" t="inlineStr">
        <is>
          <t>BEYZA NUR KARAMAN</t>
        </is>
      </c>
      <c r="C477" s="131" t="inlineStr">
        <is>
          <t>M015</t>
        </is>
      </c>
      <c r="D477" s="131" t="inlineStr">
        <is>
          <t>GAZİEMİR-1</t>
        </is>
      </c>
      <c r="E477" s="131" t="inlineStr">
        <is>
          <t>KASİYER</t>
        </is>
      </c>
      <c r="F477" s="131" t="n">
        <v>0</v>
      </c>
      <c r="G477" s="131" t="n">
        <v>67.40000000000001</v>
      </c>
      <c r="H477" s="131" t="n">
        <v>40.8</v>
      </c>
      <c r="I477" s="131" t="n">
        <v>-33</v>
      </c>
      <c r="J477" s="131" t="n">
        <v>54.7</v>
      </c>
      <c r="K477" s="131" t="n">
        <v>60</v>
      </c>
      <c r="L477" s="131" t="n">
        <v>43</v>
      </c>
      <c r="M477" s="131" t="inlineStr">
        <is>
          <t>🔴 Yakın Takip Gerekli</t>
        </is>
      </c>
      <c r="N47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8" ht="15" customHeight="1" s="113">
      <c r="A478" s="131" t="inlineStr">
        <is>
          <t>P0106</t>
        </is>
      </c>
      <c r="B478" s="131" t="inlineStr">
        <is>
          <t>ALİ AYDIN</t>
        </is>
      </c>
      <c r="C478" s="131" t="inlineStr">
        <is>
          <t>M015</t>
        </is>
      </c>
      <c r="D478" s="131" t="inlineStr">
        <is>
          <t>GAZİEMİR-1</t>
        </is>
      </c>
      <c r="E478" s="131" t="inlineStr">
        <is>
          <t>ELİT KASAP</t>
        </is>
      </c>
      <c r="F478" s="131" t="n">
        <v>0</v>
      </c>
      <c r="G478" s="131" t="n">
        <v>67.40000000000001</v>
      </c>
      <c r="H478" s="131" t="n">
        <v>40.8</v>
      </c>
      <c r="I478" s="131" t="n">
        <v>-33</v>
      </c>
      <c r="J478" s="131" t="n">
        <v>54.7</v>
      </c>
      <c r="K478" s="131" t="n">
        <v>60</v>
      </c>
      <c r="L478" s="131" t="n">
        <v>43</v>
      </c>
      <c r="M478" s="131" t="inlineStr">
        <is>
          <t>🔴 Yakın Takip Gerekli</t>
        </is>
      </c>
      <c r="N47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9" ht="15" customHeight="1" s="113">
      <c r="A479" s="131" t="inlineStr">
        <is>
          <t>P0104</t>
        </is>
      </c>
      <c r="B479" s="131" t="inlineStr">
        <is>
          <t>HÜLYA ÖĞLÜ</t>
        </is>
      </c>
      <c r="C479" s="131" t="inlineStr">
        <is>
          <t>M015</t>
        </is>
      </c>
      <c r="D479" s="131" t="inlineStr">
        <is>
          <t>GAZİEMİR-1</t>
        </is>
      </c>
      <c r="E479" s="131" t="inlineStr">
        <is>
          <t>BAKLİYAT</t>
        </is>
      </c>
      <c r="F479" s="131" t="n">
        <v>0</v>
      </c>
      <c r="G479" s="131" t="n">
        <v>67.40000000000001</v>
      </c>
      <c r="H479" s="131" t="n">
        <v>40.8</v>
      </c>
      <c r="I479" s="131" t="n">
        <v>-33</v>
      </c>
      <c r="J479" s="131" t="n">
        <v>54.7</v>
      </c>
      <c r="K479" s="131" t="n">
        <v>60</v>
      </c>
      <c r="L479" s="131" t="n">
        <v>43</v>
      </c>
      <c r="M479" s="131" t="inlineStr">
        <is>
          <t>🔴 Yakın Takip Gerekli</t>
        </is>
      </c>
      <c r="N47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0" ht="15" customHeight="1" s="113">
      <c r="A480" s="131" t="inlineStr">
        <is>
          <t>P0102</t>
        </is>
      </c>
      <c r="B480" s="131" t="inlineStr">
        <is>
          <t>JEMAL HEMRAYEVA</t>
        </is>
      </c>
      <c r="C480" s="131" t="inlineStr">
        <is>
          <t>M015</t>
        </is>
      </c>
      <c r="D480" s="131" t="inlineStr">
        <is>
          <t>GAZİEMİR-1</t>
        </is>
      </c>
      <c r="E480" s="131" t="inlineStr">
        <is>
          <t>REYON GÖREVLİSİ</t>
        </is>
      </c>
      <c r="F480" s="131" t="n">
        <v>0</v>
      </c>
      <c r="G480" s="131" t="n">
        <v>67.40000000000001</v>
      </c>
      <c r="H480" s="131" t="n">
        <v>40.8</v>
      </c>
      <c r="I480" s="131" t="n">
        <v>-33</v>
      </c>
      <c r="J480" s="131" t="n">
        <v>54.7</v>
      </c>
      <c r="K480" s="131" t="n">
        <v>60</v>
      </c>
      <c r="L480" s="131" t="n">
        <v>43</v>
      </c>
      <c r="M480" s="131" t="inlineStr">
        <is>
          <t>🔴 Yakın Takip Gerekli</t>
        </is>
      </c>
      <c r="N48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1" ht="15" customHeight="1" s="113">
      <c r="A481" s="131" t="inlineStr">
        <is>
          <t>P0098</t>
        </is>
      </c>
      <c r="B481" s="131" t="inlineStr">
        <is>
          <t>MERVE DENLİ</t>
        </is>
      </c>
      <c r="C481" s="131" t="inlineStr">
        <is>
          <t>M015</t>
        </is>
      </c>
      <c r="D481" s="131" t="inlineStr">
        <is>
          <t>GAZİEMİR-1</t>
        </is>
      </c>
      <c r="E481" s="131" t="inlineStr">
        <is>
          <t>KASİYER</t>
        </is>
      </c>
      <c r="F481" s="131" t="n">
        <v>0</v>
      </c>
      <c r="G481" s="131" t="n">
        <v>67.40000000000001</v>
      </c>
      <c r="H481" s="131" t="n">
        <v>40.8</v>
      </c>
      <c r="I481" s="131" t="n">
        <v>-33</v>
      </c>
      <c r="J481" s="131" t="n">
        <v>54.7</v>
      </c>
      <c r="K481" s="131" t="n">
        <v>60</v>
      </c>
      <c r="L481" s="131" t="n">
        <v>43</v>
      </c>
      <c r="M481" s="131" t="inlineStr">
        <is>
          <t>🔴 Yakın Takip Gerekli</t>
        </is>
      </c>
      <c r="N48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2" ht="15" customHeight="1" s="113">
      <c r="A482" s="131" t="inlineStr">
        <is>
          <t>P0096</t>
        </is>
      </c>
      <c r="B482" s="131" t="inlineStr">
        <is>
          <t>SONGÜL AY</t>
        </is>
      </c>
      <c r="C482" s="131" t="inlineStr">
        <is>
          <t>M015</t>
        </is>
      </c>
      <c r="D482" s="131" t="inlineStr">
        <is>
          <t>GAZİEMİR-1</t>
        </is>
      </c>
      <c r="E482" s="131" t="inlineStr">
        <is>
          <t>YÖNETİCİ YARDIMCISI</t>
        </is>
      </c>
      <c r="F482" s="131" t="n">
        <v>0</v>
      </c>
      <c r="G482" s="131" t="n">
        <v>67.40000000000001</v>
      </c>
      <c r="H482" s="131" t="n">
        <v>40.8</v>
      </c>
      <c r="I482" s="131" t="n">
        <v>-33</v>
      </c>
      <c r="J482" s="131" t="n">
        <v>54.7</v>
      </c>
      <c r="K482" s="131" t="n">
        <v>60</v>
      </c>
      <c r="L482" s="131" t="n">
        <v>43</v>
      </c>
      <c r="M482" s="131" t="inlineStr">
        <is>
          <t>🔴 Yakın Takip Gerekli</t>
        </is>
      </c>
      <c r="N48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3" ht="15" customHeight="1" s="113">
      <c r="A483" s="131" t="inlineStr">
        <is>
          <t>P0112</t>
        </is>
      </c>
      <c r="B483" s="131" t="inlineStr">
        <is>
          <t>İSMAİL KAAN KABA</t>
        </is>
      </c>
      <c r="C483" s="131" t="inlineStr">
        <is>
          <t>M015</t>
        </is>
      </c>
      <c r="D483" s="131" t="inlineStr">
        <is>
          <t>GAZİEMİR-1</t>
        </is>
      </c>
      <c r="E483" s="131" t="inlineStr">
        <is>
          <t>ONLİNE TOPLAYICI</t>
        </is>
      </c>
      <c r="F483" s="131" t="n">
        <v>0</v>
      </c>
      <c r="G483" s="131" t="n">
        <v>67.40000000000001</v>
      </c>
      <c r="H483" s="131" t="n">
        <v>40.8</v>
      </c>
      <c r="I483" s="131" t="n">
        <v>-33</v>
      </c>
      <c r="J483" s="131" t="n">
        <v>54.7</v>
      </c>
      <c r="K483" s="131" t="n">
        <v>60</v>
      </c>
      <c r="L483" s="131" t="n">
        <v>43</v>
      </c>
      <c r="M483" s="131" t="inlineStr">
        <is>
          <t>🔴 Yakın Takip Gerekli</t>
        </is>
      </c>
      <c r="N48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4" ht="15" customHeight="1" s="113">
      <c r="A484" s="131" t="inlineStr">
        <is>
          <t>P0110</t>
        </is>
      </c>
      <c r="B484" s="131" t="inlineStr">
        <is>
          <t>EBRU ŞAŞMAZ</t>
        </is>
      </c>
      <c r="C484" s="131" t="inlineStr">
        <is>
          <t>M015</t>
        </is>
      </c>
      <c r="D484" s="131" t="inlineStr">
        <is>
          <t>GAZİEMİR-1</t>
        </is>
      </c>
      <c r="E484" s="131" t="inlineStr">
        <is>
          <t>MANAV TERAZİ</t>
        </is>
      </c>
      <c r="F484" s="131" t="n">
        <v>0</v>
      </c>
      <c r="G484" s="131" t="n">
        <v>67.40000000000001</v>
      </c>
      <c r="H484" s="131" t="n">
        <v>40.8</v>
      </c>
      <c r="I484" s="131" t="n">
        <v>-33</v>
      </c>
      <c r="J484" s="131" t="n">
        <v>54.7</v>
      </c>
      <c r="K484" s="131" t="n">
        <v>60</v>
      </c>
      <c r="L484" s="131" t="n">
        <v>43</v>
      </c>
      <c r="M484" s="131" t="inlineStr">
        <is>
          <t>🔴 Yakın Takip Gerekli</t>
        </is>
      </c>
      <c r="N48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5" ht="15" customHeight="1" s="113">
      <c r="A485" s="131" t="inlineStr">
        <is>
          <t>P0109</t>
        </is>
      </c>
      <c r="B485" s="131" t="inlineStr">
        <is>
          <t>VEPA BAYLYYEV</t>
        </is>
      </c>
      <c r="C485" s="131" t="inlineStr">
        <is>
          <t>M015</t>
        </is>
      </c>
      <c r="D485" s="131" t="inlineStr">
        <is>
          <t>GAZİEMİR-1</t>
        </is>
      </c>
      <c r="E485" s="131" t="inlineStr">
        <is>
          <t>MANAV YARDIMCISI</t>
        </is>
      </c>
      <c r="F485" s="131" t="n">
        <v>0</v>
      </c>
      <c r="G485" s="131" t="n">
        <v>67.40000000000001</v>
      </c>
      <c r="H485" s="131" t="n">
        <v>40.8</v>
      </c>
      <c r="I485" s="131" t="n">
        <v>-33</v>
      </c>
      <c r="J485" s="131" t="n">
        <v>54.7</v>
      </c>
      <c r="K485" s="131" t="n">
        <v>60</v>
      </c>
      <c r="L485" s="131" t="n">
        <v>43</v>
      </c>
      <c r="M485" s="131" t="inlineStr">
        <is>
          <t>🔴 Yakın Takip Gerekli</t>
        </is>
      </c>
      <c r="N48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6" ht="15" customHeight="1" s="113">
      <c r="A486" s="131" t="inlineStr">
        <is>
          <t>P0107</t>
        </is>
      </c>
      <c r="B486" s="131" t="inlineStr">
        <is>
          <t>MURAT JUMAYEV</t>
        </is>
      </c>
      <c r="C486" s="131" t="inlineStr">
        <is>
          <t>M015</t>
        </is>
      </c>
      <c r="D486" s="131" t="inlineStr">
        <is>
          <t>GAZİEMİR-1</t>
        </is>
      </c>
      <c r="E486" s="131" t="inlineStr">
        <is>
          <t>KASAP YARDIMCISI</t>
        </is>
      </c>
      <c r="F486" s="131" t="n">
        <v>0</v>
      </c>
      <c r="G486" s="131" t="n">
        <v>67.40000000000001</v>
      </c>
      <c r="H486" s="131" t="n">
        <v>40.8</v>
      </c>
      <c r="I486" s="131" t="n">
        <v>-33</v>
      </c>
      <c r="J486" s="131" t="n">
        <v>54.7</v>
      </c>
      <c r="K486" s="131" t="n">
        <v>60</v>
      </c>
      <c r="L486" s="131" t="n">
        <v>43</v>
      </c>
      <c r="M486" s="131" t="inlineStr">
        <is>
          <t>🔴 Yakın Takip Gerekli</t>
        </is>
      </c>
      <c r="N48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7" ht="15" customHeight="1" s="113">
      <c r="A487" s="131" t="inlineStr">
        <is>
          <t>P0108</t>
        </is>
      </c>
      <c r="B487" s="131" t="inlineStr">
        <is>
          <t>RIZA ALTUNÇ</t>
        </is>
      </c>
      <c r="C487" s="131" t="inlineStr">
        <is>
          <t>M015</t>
        </is>
      </c>
      <c r="D487" s="131" t="inlineStr">
        <is>
          <t>GAZİEMİR-1</t>
        </is>
      </c>
      <c r="E487" s="131" t="inlineStr">
        <is>
          <t>MANAV</t>
        </is>
      </c>
      <c r="F487" s="131" t="n">
        <v>0</v>
      </c>
      <c r="G487" s="131" t="n">
        <v>67.40000000000001</v>
      </c>
      <c r="H487" s="131" t="n">
        <v>40.8</v>
      </c>
      <c r="I487" s="131" t="n">
        <v>-33</v>
      </c>
      <c r="J487" s="131" t="n">
        <v>54.7</v>
      </c>
      <c r="K487" s="131" t="n">
        <v>60</v>
      </c>
      <c r="L487" s="131" t="n">
        <v>43</v>
      </c>
      <c r="M487" s="131" t="inlineStr">
        <is>
          <t>🔴 Yakın Takip Gerekli</t>
        </is>
      </c>
      <c r="N48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8" ht="15" customHeight="1" s="113">
      <c r="A488" s="131" t="inlineStr">
        <is>
          <t>P0089</t>
        </is>
      </c>
      <c r="B488" s="131" t="inlineStr">
        <is>
          <t>SADAP MUHAMMEDOVA</t>
        </is>
      </c>
      <c r="C488" s="131" t="inlineStr">
        <is>
          <t>M049</t>
        </is>
      </c>
      <c r="D488" s="131" t="inlineStr">
        <is>
          <t>ÖZDERE</t>
        </is>
      </c>
      <c r="E488" s="131" t="inlineStr">
        <is>
          <t>REYON GÖREVLİSİ</t>
        </is>
      </c>
      <c r="F488" s="131" t="n">
        <v>0</v>
      </c>
      <c r="G488" s="131" t="n">
        <v>44.4</v>
      </c>
      <c r="H488" s="131" t="n">
        <v>47.9</v>
      </c>
      <c r="I488" s="131" t="n">
        <v>-31.6</v>
      </c>
      <c r="J488" s="131" t="n">
        <v>85.5</v>
      </c>
      <c r="K488" s="131" t="n">
        <v>67</v>
      </c>
      <c r="L488" s="131" t="n">
        <v>41.9</v>
      </c>
      <c r="M488" s="131" t="inlineStr">
        <is>
          <t>🔴 Yakın Takip Gerekli</t>
        </is>
      </c>
      <c r="N48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9" ht="15" customHeight="1" s="113">
      <c r="A489" s="131" t="inlineStr">
        <is>
          <t>P0092</t>
        </is>
      </c>
      <c r="B489" s="131" t="inlineStr">
        <is>
          <t>AKİL HABEŞOĞLU</t>
        </is>
      </c>
      <c r="C489" s="131" t="inlineStr">
        <is>
          <t>M049</t>
        </is>
      </c>
      <c r="D489" s="131" t="inlineStr">
        <is>
          <t>ÖZDERE</t>
        </is>
      </c>
      <c r="E489" s="131" t="inlineStr">
        <is>
          <t>ELİT KASAP</t>
        </is>
      </c>
      <c r="F489" s="131" t="n">
        <v>0</v>
      </c>
      <c r="G489" s="131" t="n">
        <v>44.4</v>
      </c>
      <c r="H489" s="131" t="n">
        <v>47.9</v>
      </c>
      <c r="I489" s="131" t="n">
        <v>-31.6</v>
      </c>
      <c r="J489" s="131" t="n">
        <v>85.5</v>
      </c>
      <c r="K489" s="131" t="n">
        <v>67</v>
      </c>
      <c r="L489" s="131" t="n">
        <v>41.9</v>
      </c>
      <c r="M489" s="131" t="inlineStr">
        <is>
          <t>🔴 Yakın Takip Gerekli</t>
        </is>
      </c>
      <c r="N48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0" ht="15" customHeight="1" s="113">
      <c r="A490" s="131" t="inlineStr">
        <is>
          <t>P0088</t>
        </is>
      </c>
      <c r="B490" s="131" t="inlineStr">
        <is>
          <t>GOVHER ABDYLLAYEVA</t>
        </is>
      </c>
      <c r="C490" s="131" t="inlineStr">
        <is>
          <t>M049</t>
        </is>
      </c>
      <c r="D490" s="131" t="inlineStr">
        <is>
          <t>ÖZDERE</t>
        </is>
      </c>
      <c r="E490" s="131" t="inlineStr">
        <is>
          <t>REYON GÖREVLİSİ</t>
        </is>
      </c>
      <c r="F490" s="131" t="n">
        <v>0</v>
      </c>
      <c r="G490" s="131" t="n">
        <v>44.4</v>
      </c>
      <c r="H490" s="131" t="n">
        <v>47.9</v>
      </c>
      <c r="I490" s="131" t="n">
        <v>-31.6</v>
      </c>
      <c r="J490" s="131" t="n">
        <v>85.5</v>
      </c>
      <c r="K490" s="131" t="n">
        <v>67</v>
      </c>
      <c r="L490" s="131" t="n">
        <v>41.9</v>
      </c>
      <c r="M490" s="131" t="inlineStr">
        <is>
          <t>🔴 Yakın Takip Gerekli</t>
        </is>
      </c>
      <c r="N49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1" ht="15" customHeight="1" s="113">
      <c r="A491" s="131" t="inlineStr">
        <is>
          <t>P0091</t>
        </is>
      </c>
      <c r="B491" s="131" t="inlineStr">
        <is>
          <t>NİL OZAN ÇAN</t>
        </is>
      </c>
      <c r="C491" s="131" t="inlineStr">
        <is>
          <t>M049</t>
        </is>
      </c>
      <c r="D491" s="131" t="inlineStr">
        <is>
          <t>ÖZDERE</t>
        </is>
      </c>
      <c r="E491" s="131" t="inlineStr">
        <is>
          <t>ŞARKÜTERİ YARDIMCISI</t>
        </is>
      </c>
      <c r="F491" s="131" t="n">
        <v>0</v>
      </c>
      <c r="G491" s="131" t="n">
        <v>44.4</v>
      </c>
      <c r="H491" s="131" t="n">
        <v>47.9</v>
      </c>
      <c r="I491" s="131" t="n">
        <v>-31.6</v>
      </c>
      <c r="J491" s="131" t="n">
        <v>85.5</v>
      </c>
      <c r="K491" s="131" t="n">
        <v>67</v>
      </c>
      <c r="L491" s="131" t="n">
        <v>41.9</v>
      </c>
      <c r="M491" s="131" t="inlineStr">
        <is>
          <t>🔴 Yakın Takip Gerekli</t>
        </is>
      </c>
      <c r="N49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2" ht="15" customHeight="1" s="113">
      <c r="A492" s="131" t="inlineStr">
        <is>
          <t>P0087</t>
        </is>
      </c>
      <c r="B492" s="131" t="inlineStr">
        <is>
          <t>ASYANUR HARDAL</t>
        </is>
      </c>
      <c r="C492" s="131" t="inlineStr">
        <is>
          <t>M049</t>
        </is>
      </c>
      <c r="D492" s="131" t="inlineStr">
        <is>
          <t>ÖZDERE</t>
        </is>
      </c>
      <c r="E492" s="131" t="inlineStr">
        <is>
          <t>KASİYER</t>
        </is>
      </c>
      <c r="F492" s="131" t="n">
        <v>0</v>
      </c>
      <c r="G492" s="131" t="n">
        <v>44.4</v>
      </c>
      <c r="H492" s="131" t="n">
        <v>47.9</v>
      </c>
      <c r="I492" s="131" t="n">
        <v>-31.6</v>
      </c>
      <c r="J492" s="131" t="n">
        <v>85.5</v>
      </c>
      <c r="K492" s="131" t="n">
        <v>67</v>
      </c>
      <c r="L492" s="131" t="n">
        <v>41.9</v>
      </c>
      <c r="M492" s="131" t="inlineStr">
        <is>
          <t>🔴 Yakın Takip Gerekli</t>
        </is>
      </c>
      <c r="N49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3" ht="15" customHeight="1" s="113">
      <c r="A493" s="131" t="inlineStr">
        <is>
          <t>P0086</t>
        </is>
      </c>
      <c r="B493" s="131" t="inlineStr">
        <is>
          <t>SONA TEMIROVA</t>
        </is>
      </c>
      <c r="C493" s="131" t="inlineStr">
        <is>
          <t>M049</t>
        </is>
      </c>
      <c r="D493" s="131" t="inlineStr">
        <is>
          <t>ÖZDERE</t>
        </is>
      </c>
      <c r="E493" s="131" t="inlineStr">
        <is>
          <t>KASİYER</t>
        </is>
      </c>
      <c r="F493" s="131" t="n">
        <v>0</v>
      </c>
      <c r="G493" s="131" t="n">
        <v>44.4</v>
      </c>
      <c r="H493" s="131" t="n">
        <v>47.9</v>
      </c>
      <c r="I493" s="131" t="n">
        <v>-31.6</v>
      </c>
      <c r="J493" s="131" t="n">
        <v>85.5</v>
      </c>
      <c r="K493" s="131" t="n">
        <v>67</v>
      </c>
      <c r="L493" s="131" t="n">
        <v>41.9</v>
      </c>
      <c r="M493" s="131" t="inlineStr">
        <is>
          <t>🔴 Yakın Takip Gerekli</t>
        </is>
      </c>
      <c r="N49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4" ht="15" customHeight="1" s="113">
      <c r="A494" s="131" t="inlineStr">
        <is>
          <t>P0090</t>
        </is>
      </c>
      <c r="B494" s="131" t="inlineStr">
        <is>
          <t>CHEMEN ANNAYEVA</t>
        </is>
      </c>
      <c r="C494" s="131" t="inlineStr">
        <is>
          <t>M049</t>
        </is>
      </c>
      <c r="D494" s="131" t="inlineStr">
        <is>
          <t>ÖZDERE</t>
        </is>
      </c>
      <c r="E494" s="131" t="inlineStr">
        <is>
          <t>REYON GÖREVLİSİ</t>
        </is>
      </c>
      <c r="F494" s="131" t="n">
        <v>0</v>
      </c>
      <c r="G494" s="131" t="n">
        <v>44.4</v>
      </c>
      <c r="H494" s="131" t="n">
        <v>47.9</v>
      </c>
      <c r="I494" s="131" t="n">
        <v>-31.6</v>
      </c>
      <c r="J494" s="131" t="n">
        <v>85.5</v>
      </c>
      <c r="K494" s="131" t="n">
        <v>67</v>
      </c>
      <c r="L494" s="131" t="n">
        <v>41.9</v>
      </c>
      <c r="M494" s="131" t="inlineStr">
        <is>
          <t>🔴 Yakın Takip Gerekli</t>
        </is>
      </c>
      <c r="N49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5" ht="15" customHeight="1" s="113">
      <c r="A495" s="131" t="inlineStr">
        <is>
          <t>P0084</t>
        </is>
      </c>
      <c r="B495" s="131" t="inlineStr">
        <is>
          <t>GÜLSÜM DEMİR</t>
        </is>
      </c>
      <c r="C495" s="131" t="inlineStr">
        <is>
          <t>M049</t>
        </is>
      </c>
      <c r="D495" s="131" t="inlineStr">
        <is>
          <t>ÖZDERE</t>
        </is>
      </c>
      <c r="E495" s="131" t="inlineStr">
        <is>
          <t>YÖNETİCİ</t>
        </is>
      </c>
      <c r="F495" s="131" t="n">
        <v>0</v>
      </c>
      <c r="G495" s="131" t="n">
        <v>44.4</v>
      </c>
      <c r="H495" s="131" t="n">
        <v>47.9</v>
      </c>
      <c r="I495" s="131" t="n">
        <v>-31.6</v>
      </c>
      <c r="J495" s="131" t="n">
        <v>85.5</v>
      </c>
      <c r="K495" s="131" t="n">
        <v>67</v>
      </c>
      <c r="L495" s="131" t="n">
        <v>41.9</v>
      </c>
      <c r="M495" s="131" t="inlineStr">
        <is>
          <t>🔴 Yakın Takip Gerekli</t>
        </is>
      </c>
      <c r="N49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6" ht="15" customHeight="1" s="113">
      <c r="A496" s="131" t="inlineStr">
        <is>
          <t>P0085</t>
        </is>
      </c>
      <c r="B496" s="131" t="inlineStr">
        <is>
          <t>SAMET AKKUŞ</t>
        </is>
      </c>
      <c r="C496" s="131" t="inlineStr">
        <is>
          <t>M049</t>
        </is>
      </c>
      <c r="D496" s="131" t="inlineStr">
        <is>
          <t>ÖZDERE</t>
        </is>
      </c>
      <c r="E496" s="131" t="inlineStr">
        <is>
          <t>YÖNETİCİ YARDIMCISI</t>
        </is>
      </c>
      <c r="F496" s="131" t="n">
        <v>0</v>
      </c>
      <c r="G496" s="131" t="n">
        <v>44.4</v>
      </c>
      <c r="H496" s="131" t="n">
        <v>47.9</v>
      </c>
      <c r="I496" s="131" t="n">
        <v>-31.6</v>
      </c>
      <c r="J496" s="131" t="n">
        <v>85.5</v>
      </c>
      <c r="K496" s="131" t="n">
        <v>67</v>
      </c>
      <c r="L496" s="131" t="n">
        <v>41.9</v>
      </c>
      <c r="M496" s="131" t="inlineStr">
        <is>
          <t>🔴 Yakın Takip Gerekli</t>
        </is>
      </c>
      <c r="N49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7" ht="15" customHeight="1" s="113">
      <c r="A497" s="131" t="inlineStr">
        <is>
          <t>P0094</t>
        </is>
      </c>
      <c r="B497" s="131" t="inlineStr">
        <is>
          <t>YASİN ÖZDEM</t>
        </is>
      </c>
      <c r="C497" s="131" t="inlineStr">
        <is>
          <t>M049</t>
        </is>
      </c>
      <c r="D497" s="131" t="inlineStr">
        <is>
          <t>ÖZDERE</t>
        </is>
      </c>
      <c r="E497" s="131" t="inlineStr">
        <is>
          <t>MANAV</t>
        </is>
      </c>
      <c r="F497" s="131" t="n">
        <v>0</v>
      </c>
      <c r="G497" s="131" t="n">
        <v>44.4</v>
      </c>
      <c r="H497" s="131" t="n">
        <v>47.9</v>
      </c>
      <c r="I497" s="131" t="n">
        <v>-31.6</v>
      </c>
      <c r="J497" s="131" t="n">
        <v>85.5</v>
      </c>
      <c r="K497" s="131" t="n">
        <v>67</v>
      </c>
      <c r="L497" s="131" t="n">
        <v>41.9</v>
      </c>
      <c r="M497" s="131" t="inlineStr">
        <is>
          <t>🔴 Yakın Takip Gerekli</t>
        </is>
      </c>
      <c r="N49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8" ht="15" customHeight="1" s="113">
      <c r="A498" s="131" t="inlineStr">
        <is>
          <t>P0093</t>
        </is>
      </c>
      <c r="B498" s="131" t="inlineStr">
        <is>
          <t>HAKAN BAYBO</t>
        </is>
      </c>
      <c r="C498" s="131" t="inlineStr">
        <is>
          <t>M049</t>
        </is>
      </c>
      <c r="D498" s="131" t="inlineStr">
        <is>
          <t>ÖZDERE</t>
        </is>
      </c>
      <c r="E498" s="131" t="inlineStr">
        <is>
          <t>MANAV</t>
        </is>
      </c>
      <c r="F498" s="131" t="n">
        <v>0</v>
      </c>
      <c r="G498" s="131" t="n">
        <v>44.4</v>
      </c>
      <c r="H498" s="131" t="n">
        <v>47.9</v>
      </c>
      <c r="I498" s="131" t="n">
        <v>-31.6</v>
      </c>
      <c r="J498" s="131" t="n">
        <v>85.5</v>
      </c>
      <c r="K498" s="131" t="n">
        <v>67</v>
      </c>
      <c r="L498" s="131" t="n">
        <v>41.9</v>
      </c>
      <c r="M498" s="131" t="inlineStr">
        <is>
          <t>🔴 Yakın Takip Gerekli</t>
        </is>
      </c>
      <c r="N49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9" ht="15" customHeight="1" s="113">
      <c r="A499" s="131" t="inlineStr">
        <is>
          <t>P0430</t>
        </is>
      </c>
      <c r="B499" s="131" t="inlineStr">
        <is>
          <t>GÜLÇİN BAYIR</t>
        </is>
      </c>
      <c r="C499" s="131" t="inlineStr">
        <is>
          <t>M036</t>
        </is>
      </c>
      <c r="D499" s="131" t="inlineStr">
        <is>
          <t>POLİGON</t>
        </is>
      </c>
      <c r="E499" s="131" t="inlineStr">
        <is>
          <t>YÖNETİCİ</t>
        </is>
      </c>
      <c r="F499" s="131" t="n">
        <v>0</v>
      </c>
      <c r="G499" s="131" t="n">
        <v>56</v>
      </c>
      <c r="H499" s="131" t="n">
        <v>7</v>
      </c>
      <c r="I499" s="131" t="n">
        <v>-39.7</v>
      </c>
      <c r="J499" s="131" t="n">
        <v>63.7</v>
      </c>
      <c r="K499" s="131" t="n">
        <v>92</v>
      </c>
      <c r="L499" s="131" t="n">
        <v>38.3</v>
      </c>
      <c r="M499" s="131" t="inlineStr">
        <is>
          <t>🔴 Yakın Takip Gerekli</t>
        </is>
      </c>
      <c r="N49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0" ht="15" customHeight="1" s="113">
      <c r="A500" s="131" t="inlineStr">
        <is>
          <t>P0439</t>
        </is>
      </c>
      <c r="B500" s="131" t="inlineStr">
        <is>
          <t>HASAN BUDAK</t>
        </is>
      </c>
      <c r="C500" s="131" t="inlineStr">
        <is>
          <t>M036</t>
        </is>
      </c>
      <c r="D500" s="131" t="inlineStr">
        <is>
          <t>POLİGON</t>
        </is>
      </c>
      <c r="E500" s="131" t="inlineStr">
        <is>
          <t>KASAP YARDIMCISI</t>
        </is>
      </c>
      <c r="F500" s="131" t="n">
        <v>0</v>
      </c>
      <c r="G500" s="131" t="n">
        <v>56</v>
      </c>
      <c r="H500" s="131" t="n">
        <v>7</v>
      </c>
      <c r="I500" s="131" t="n">
        <v>-39.7</v>
      </c>
      <c r="J500" s="131" t="n">
        <v>63.7</v>
      </c>
      <c r="K500" s="131" t="n">
        <v>92</v>
      </c>
      <c r="L500" s="131" t="n">
        <v>38.3</v>
      </c>
      <c r="M500" s="131" t="inlineStr">
        <is>
          <t>🔴 Yakın Takip Gerekli</t>
        </is>
      </c>
      <c r="N50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1" ht="15" customHeight="1" s="113">
      <c r="A501" s="131" t="inlineStr">
        <is>
          <t>P0438</t>
        </is>
      </c>
      <c r="B501" s="131" t="inlineStr">
        <is>
          <t>HÜLYA ERYILMAZ</t>
        </is>
      </c>
      <c r="C501" s="131" t="inlineStr">
        <is>
          <t>M036</t>
        </is>
      </c>
      <c r="D501" s="131" t="inlineStr">
        <is>
          <t>POLİGON</t>
        </is>
      </c>
      <c r="E501" s="131" t="inlineStr">
        <is>
          <t>ŞARKÜTERİ YARDIMCISI</t>
        </is>
      </c>
      <c r="F501" s="131" t="n">
        <v>0</v>
      </c>
      <c r="G501" s="131" t="n">
        <v>56</v>
      </c>
      <c r="H501" s="131" t="n">
        <v>7</v>
      </c>
      <c r="I501" s="131" t="n">
        <v>-39.7</v>
      </c>
      <c r="J501" s="131" t="n">
        <v>63.7</v>
      </c>
      <c r="K501" s="131" t="n">
        <v>92</v>
      </c>
      <c r="L501" s="131" t="n">
        <v>38.3</v>
      </c>
      <c r="M501" s="131" t="inlineStr">
        <is>
          <t>🔴 Yakın Takip Gerekli</t>
        </is>
      </c>
      <c r="N50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2" ht="15" customHeight="1" s="113">
      <c r="A502" s="131" t="inlineStr">
        <is>
          <t>P0435</t>
        </is>
      </c>
      <c r="B502" s="131" t="inlineStr">
        <is>
          <t>EMİRHAN KUMRU</t>
        </is>
      </c>
      <c r="C502" s="131" t="inlineStr">
        <is>
          <t>M036</t>
        </is>
      </c>
      <c r="D502" s="131" t="inlineStr">
        <is>
          <t>POLİGON</t>
        </is>
      </c>
      <c r="E502" s="131" t="inlineStr">
        <is>
          <t>REYON GÖREVLİSİ</t>
        </is>
      </c>
      <c r="F502" s="131" t="n">
        <v>0</v>
      </c>
      <c r="G502" s="131" t="n">
        <v>56</v>
      </c>
      <c r="H502" s="131" t="n">
        <v>7</v>
      </c>
      <c r="I502" s="131" t="n">
        <v>-39.7</v>
      </c>
      <c r="J502" s="131" t="n">
        <v>63.7</v>
      </c>
      <c r="K502" s="131" t="n">
        <v>92</v>
      </c>
      <c r="L502" s="131" t="n">
        <v>38.3</v>
      </c>
      <c r="M502" s="131" t="inlineStr">
        <is>
          <t>🔴 Yakın Takip Gerekli</t>
        </is>
      </c>
      <c r="N50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3" ht="15" customHeight="1" s="113">
      <c r="A503" s="131" t="inlineStr">
        <is>
          <t>P0441</t>
        </is>
      </c>
      <c r="B503" s="131" t="inlineStr">
        <is>
          <t>ABİT SABUTEKİN</t>
        </is>
      </c>
      <c r="C503" s="131" t="inlineStr">
        <is>
          <t>M036</t>
        </is>
      </c>
      <c r="D503" s="131" t="inlineStr">
        <is>
          <t>POLİGON</t>
        </is>
      </c>
      <c r="E503" s="131" t="inlineStr">
        <is>
          <t>MANAV YARDIMCISI</t>
        </is>
      </c>
      <c r="F503" s="131" t="n">
        <v>0</v>
      </c>
      <c r="G503" s="131" t="n">
        <v>56</v>
      </c>
      <c r="H503" s="131" t="n">
        <v>7</v>
      </c>
      <c r="I503" s="131" t="n">
        <v>-39.7</v>
      </c>
      <c r="J503" s="131" t="n">
        <v>63.7</v>
      </c>
      <c r="K503" s="131" t="n">
        <v>92</v>
      </c>
      <c r="L503" s="131" t="n">
        <v>38.3</v>
      </c>
      <c r="M503" s="131" t="inlineStr">
        <is>
          <t>🔴 Yakın Takip Gerekli</t>
        </is>
      </c>
      <c r="N50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4" ht="15" customHeight="1" s="113">
      <c r="A504" s="131" t="inlineStr">
        <is>
          <t>P0431</t>
        </is>
      </c>
      <c r="B504" s="131" t="inlineStr">
        <is>
          <t>NİLAY SEVİNÇ</t>
        </is>
      </c>
      <c r="C504" s="131" t="inlineStr">
        <is>
          <t>M036</t>
        </is>
      </c>
      <c r="D504" s="131" t="inlineStr">
        <is>
          <t>POLİGON</t>
        </is>
      </c>
      <c r="E504" s="131" t="inlineStr">
        <is>
          <t>YÖNETİCİ YARDIMCISI</t>
        </is>
      </c>
      <c r="F504" s="131" t="n">
        <v>0</v>
      </c>
      <c r="G504" s="131" t="n">
        <v>56</v>
      </c>
      <c r="H504" s="131" t="n">
        <v>7</v>
      </c>
      <c r="I504" s="131" t="n">
        <v>-39.7</v>
      </c>
      <c r="J504" s="131" t="n">
        <v>63.7</v>
      </c>
      <c r="K504" s="131" t="n">
        <v>92</v>
      </c>
      <c r="L504" s="131" t="n">
        <v>38.3</v>
      </c>
      <c r="M504" s="131" t="inlineStr">
        <is>
          <t>🔴 Yakın Takip Gerekli</t>
        </is>
      </c>
      <c r="N50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5" ht="15" customHeight="1" s="113">
      <c r="A505" s="131" t="inlineStr">
        <is>
          <t>P0434</t>
        </is>
      </c>
      <c r="B505" s="131" t="inlineStr">
        <is>
          <t>SELİNAY MERT</t>
        </is>
      </c>
      <c r="C505" s="131" t="inlineStr">
        <is>
          <t>M036</t>
        </is>
      </c>
      <c r="D505" s="131" t="inlineStr">
        <is>
          <t>POLİGON</t>
        </is>
      </c>
      <c r="E505" s="131" t="inlineStr">
        <is>
          <t>KASİYER</t>
        </is>
      </c>
      <c r="F505" s="131" t="n">
        <v>0</v>
      </c>
      <c r="G505" s="131" t="n">
        <v>56</v>
      </c>
      <c r="H505" s="131" t="n">
        <v>7</v>
      </c>
      <c r="I505" s="131" t="n">
        <v>-39.7</v>
      </c>
      <c r="J505" s="131" t="n">
        <v>63.7</v>
      </c>
      <c r="K505" s="131" t="n">
        <v>92</v>
      </c>
      <c r="L505" s="131" t="n">
        <v>38.3</v>
      </c>
      <c r="M505" s="131" t="inlineStr">
        <is>
          <t>🔴 Yakın Takip Gerekli</t>
        </is>
      </c>
      <c r="N50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6" ht="15" customHeight="1" s="113">
      <c r="A506" s="131" t="inlineStr">
        <is>
          <t>P0440</t>
        </is>
      </c>
      <c r="B506" s="131" t="inlineStr">
        <is>
          <t xml:space="preserve">ENES GÜN </t>
        </is>
      </c>
      <c r="C506" s="131" t="inlineStr">
        <is>
          <t>M036</t>
        </is>
      </c>
      <c r="D506" s="131" t="inlineStr">
        <is>
          <t>POLİGON</t>
        </is>
      </c>
      <c r="E506" s="131" t="inlineStr">
        <is>
          <t>MANAV YARDIMCISI</t>
        </is>
      </c>
      <c r="F506" s="131" t="n">
        <v>0</v>
      </c>
      <c r="G506" s="131" t="n">
        <v>56</v>
      </c>
      <c r="H506" s="131" t="n">
        <v>7</v>
      </c>
      <c r="I506" s="131" t="n">
        <v>-39.7</v>
      </c>
      <c r="J506" s="131" t="n">
        <v>63.7</v>
      </c>
      <c r="K506" s="131" t="n">
        <v>92</v>
      </c>
      <c r="L506" s="131" t="n">
        <v>38.3</v>
      </c>
      <c r="M506" s="131" t="inlineStr">
        <is>
          <t>🔴 Yakın Takip Gerekli</t>
        </is>
      </c>
      <c r="N50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7" ht="15" customHeight="1" s="113">
      <c r="A507" s="131" t="inlineStr">
        <is>
          <t>P0442</t>
        </is>
      </c>
      <c r="B507" s="131" t="inlineStr">
        <is>
          <t>MURAT AKGÜL</t>
        </is>
      </c>
      <c r="C507" s="131" t="inlineStr">
        <is>
          <t>M036</t>
        </is>
      </c>
      <c r="D507" s="131" t="inlineStr">
        <is>
          <t>POLİGON</t>
        </is>
      </c>
      <c r="E507" s="131" t="inlineStr">
        <is>
          <t>MANAV</t>
        </is>
      </c>
      <c r="F507" s="131" t="n">
        <v>0</v>
      </c>
      <c r="G507" s="131" t="n">
        <v>56</v>
      </c>
      <c r="H507" s="131" t="n">
        <v>7</v>
      </c>
      <c r="I507" s="131" t="n">
        <v>-39.7</v>
      </c>
      <c r="J507" s="131" t="n">
        <v>63.7</v>
      </c>
      <c r="K507" s="131" t="n">
        <v>92</v>
      </c>
      <c r="L507" s="131" t="n">
        <v>38.3</v>
      </c>
      <c r="M507" s="131" t="inlineStr">
        <is>
          <t>🔴 Yakın Takip Gerekli</t>
        </is>
      </c>
      <c r="N50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8" ht="15" customHeight="1" s="113">
      <c r="A508" s="131" t="inlineStr">
        <is>
          <t>P0436</t>
        </is>
      </c>
      <c r="B508" s="131" t="inlineStr">
        <is>
          <t>MÜSLÜM GÜL</t>
        </is>
      </c>
      <c r="C508" s="131" t="inlineStr">
        <is>
          <t>M036</t>
        </is>
      </c>
      <c r="D508" s="131" t="inlineStr">
        <is>
          <t>POLİGON</t>
        </is>
      </c>
      <c r="E508" s="131" t="inlineStr">
        <is>
          <t>REYON GÖREVLİSİ</t>
        </is>
      </c>
      <c r="F508" s="131" t="n">
        <v>0</v>
      </c>
      <c r="G508" s="131" t="n">
        <v>56</v>
      </c>
      <c r="H508" s="131" t="n">
        <v>7</v>
      </c>
      <c r="I508" s="131" t="n">
        <v>-39.7</v>
      </c>
      <c r="J508" s="131" t="n">
        <v>63.7</v>
      </c>
      <c r="K508" s="131" t="n">
        <v>92</v>
      </c>
      <c r="L508" s="131" t="n">
        <v>38.3</v>
      </c>
      <c r="M508" s="131" t="inlineStr">
        <is>
          <t>🔴 Yakın Takip Gerekli</t>
        </is>
      </c>
      <c r="N50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9" ht="15" customHeight="1" s="113">
      <c r="A509" s="131" t="inlineStr">
        <is>
          <t>P0433</t>
        </is>
      </c>
      <c r="B509" s="131" t="inlineStr">
        <is>
          <t>ZEYNEP DEMİR</t>
        </is>
      </c>
      <c r="C509" s="131" t="inlineStr">
        <is>
          <t>M036</t>
        </is>
      </c>
      <c r="D509" s="131" t="inlineStr">
        <is>
          <t>POLİGON</t>
        </is>
      </c>
      <c r="E509" s="131" t="inlineStr">
        <is>
          <t>KASİYER</t>
        </is>
      </c>
      <c r="F509" s="131" t="n">
        <v>0</v>
      </c>
      <c r="G509" s="131" t="n">
        <v>56</v>
      </c>
      <c r="H509" s="131" t="n">
        <v>7</v>
      </c>
      <c r="I509" s="131" t="n">
        <v>-39.7</v>
      </c>
      <c r="J509" s="131" t="n">
        <v>63.7</v>
      </c>
      <c r="K509" s="131" t="n">
        <v>92</v>
      </c>
      <c r="L509" s="131" t="n">
        <v>38.3</v>
      </c>
      <c r="M509" s="131" t="inlineStr">
        <is>
          <t>🔴 Yakın Takip Gerekli</t>
        </is>
      </c>
      <c r="N50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0" ht="15" customHeight="1" s="113">
      <c r="A510" s="131" t="inlineStr">
        <is>
          <t>P0432</t>
        </is>
      </c>
      <c r="B510" s="131" t="inlineStr">
        <is>
          <t>NUR TEMİZSÜTLÜ</t>
        </is>
      </c>
      <c r="C510" s="131" t="inlineStr">
        <is>
          <t>M036</t>
        </is>
      </c>
      <c r="D510" s="131" t="inlineStr">
        <is>
          <t>POLİGON</t>
        </is>
      </c>
      <c r="E510" s="131" t="inlineStr">
        <is>
          <t>KASİYER</t>
        </is>
      </c>
      <c r="F510" s="131" t="n">
        <v>0</v>
      </c>
      <c r="G510" s="131" t="n">
        <v>56</v>
      </c>
      <c r="H510" s="131" t="n">
        <v>7</v>
      </c>
      <c r="I510" s="131" t="n">
        <v>-39.7</v>
      </c>
      <c r="J510" s="131" t="n">
        <v>63.7</v>
      </c>
      <c r="K510" s="131" t="n">
        <v>92</v>
      </c>
      <c r="L510" s="131" t="n">
        <v>38.3</v>
      </c>
      <c r="M510" s="131" t="inlineStr">
        <is>
          <t>🔴 Yakın Takip Gerekli</t>
        </is>
      </c>
      <c r="N51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1" ht="15" customHeight="1" s="113">
      <c r="A511" s="131" t="inlineStr">
        <is>
          <t>P0556</t>
        </is>
      </c>
      <c r="B511" s="131" t="inlineStr">
        <is>
          <t>YASEMİN DEMİREL</t>
        </is>
      </c>
      <c r="C511" s="131" t="inlineStr">
        <is>
          <t>M051</t>
        </is>
      </c>
      <c r="D511" s="131" t="inlineStr">
        <is>
          <t>ŞİRİNYER</t>
        </is>
      </c>
      <c r="E511" s="131" t="inlineStr">
        <is>
          <t>YÖNETİCİ</t>
        </is>
      </c>
      <c r="F511" s="131" t="n">
        <v>4</v>
      </c>
      <c r="G511" s="131" t="n">
        <v>49.5</v>
      </c>
      <c r="H511" s="131" t="n">
        <v>6.6</v>
      </c>
      <c r="I511" s="131" t="n">
        <v>-39.8</v>
      </c>
      <c r="J511" s="131" t="n">
        <v>52.5</v>
      </c>
      <c r="K511" s="131" t="n">
        <v>81</v>
      </c>
      <c r="L511" s="131" t="n">
        <v>34.4</v>
      </c>
      <c r="M511" s="131" t="inlineStr">
        <is>
          <t>🔴 Yakın Takip Gerekli</t>
        </is>
      </c>
      <c r="N51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2" ht="15" customHeight="1" s="113">
      <c r="A512" s="131" t="inlineStr">
        <is>
          <t>P0560</t>
        </is>
      </c>
      <c r="B512" s="131" t="inlineStr">
        <is>
          <t>YASEMİN KARAGÖZ</t>
        </is>
      </c>
      <c r="C512" s="131" t="inlineStr">
        <is>
          <t>M051</t>
        </is>
      </c>
      <c r="D512" s="131" t="inlineStr">
        <is>
          <t>ŞİRİNYER</t>
        </is>
      </c>
      <c r="E512" s="131" t="inlineStr">
        <is>
          <t>KASİYER</t>
        </is>
      </c>
      <c r="F512" s="131" t="n">
        <v>4</v>
      </c>
      <c r="G512" s="131" t="n">
        <v>49.5</v>
      </c>
      <c r="H512" s="131" t="n">
        <v>6.6</v>
      </c>
      <c r="I512" s="131" t="n">
        <v>-39.8</v>
      </c>
      <c r="J512" s="131" t="n">
        <v>52.5</v>
      </c>
      <c r="K512" s="131" t="n">
        <v>81</v>
      </c>
      <c r="L512" s="131" t="n">
        <v>34.4</v>
      </c>
      <c r="M512" s="131" t="inlineStr">
        <is>
          <t>🔴 Yakın Takip Gerekli</t>
        </is>
      </c>
      <c r="N51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3" ht="15" customHeight="1" s="113">
      <c r="A513" s="131" t="inlineStr">
        <is>
          <t>P0559</t>
        </is>
      </c>
      <c r="B513" s="131" t="inlineStr">
        <is>
          <t>BERFİN ÖNCEL</t>
        </is>
      </c>
      <c r="C513" s="131" t="inlineStr">
        <is>
          <t>M051</t>
        </is>
      </c>
      <c r="D513" s="131" t="inlineStr">
        <is>
          <t>ŞİRİNYER</t>
        </is>
      </c>
      <c r="E513" s="131" t="inlineStr">
        <is>
          <t>KASİYER</t>
        </is>
      </c>
      <c r="F513" s="131" t="n">
        <v>4</v>
      </c>
      <c r="G513" s="131" t="n">
        <v>49.5</v>
      </c>
      <c r="H513" s="131" t="n">
        <v>6.6</v>
      </c>
      <c r="I513" s="131" t="n">
        <v>-39.8</v>
      </c>
      <c r="J513" s="131" t="n">
        <v>52.5</v>
      </c>
      <c r="K513" s="131" t="n">
        <v>81</v>
      </c>
      <c r="L513" s="131" t="n">
        <v>34.4</v>
      </c>
      <c r="M513" s="131" t="inlineStr">
        <is>
          <t>🔴 Yakın Takip Gerekli</t>
        </is>
      </c>
      <c r="N51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4" ht="15" customHeight="1" s="113">
      <c r="A514" s="131" t="inlineStr">
        <is>
          <t>P0563</t>
        </is>
      </c>
      <c r="B514" s="131" t="inlineStr">
        <is>
          <t>MUSTAFA EMRE AKTAŞ</t>
        </is>
      </c>
      <c r="C514" s="131" t="inlineStr">
        <is>
          <t>M051</t>
        </is>
      </c>
      <c r="D514" s="131" t="inlineStr">
        <is>
          <t>ŞİRİNYER</t>
        </is>
      </c>
      <c r="E514" s="131" t="inlineStr">
        <is>
          <t>REYON GÖREVLİSİ</t>
        </is>
      </c>
      <c r="F514" s="131" t="n">
        <v>4</v>
      </c>
      <c r="G514" s="131" t="n">
        <v>49.5</v>
      </c>
      <c r="H514" s="131" t="n">
        <v>6.6</v>
      </c>
      <c r="I514" s="131" t="n">
        <v>-39.8</v>
      </c>
      <c r="J514" s="131" t="n">
        <v>52.5</v>
      </c>
      <c r="K514" s="131" t="n">
        <v>81</v>
      </c>
      <c r="L514" s="131" t="n">
        <v>34.4</v>
      </c>
      <c r="M514" s="131" t="inlineStr">
        <is>
          <t>🔴 Yakın Takip Gerekli</t>
        </is>
      </c>
      <c r="N51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5" ht="15" customHeight="1" s="113">
      <c r="A515" s="131" t="inlineStr">
        <is>
          <t>P0564</t>
        </is>
      </c>
      <c r="B515" s="131" t="inlineStr">
        <is>
          <t>SELVİNAZ TOSUN</t>
        </is>
      </c>
      <c r="C515" s="131" t="inlineStr">
        <is>
          <t>M051</t>
        </is>
      </c>
      <c r="D515" s="131" t="inlineStr">
        <is>
          <t>ŞİRİNYER</t>
        </is>
      </c>
      <c r="E515" s="131" t="inlineStr">
        <is>
          <t>BAKLİYAT</t>
        </is>
      </c>
      <c r="F515" s="131" t="n">
        <v>4</v>
      </c>
      <c r="G515" s="131" t="n">
        <v>49.5</v>
      </c>
      <c r="H515" s="131" t="n">
        <v>6.6</v>
      </c>
      <c r="I515" s="131" t="n">
        <v>-39.8</v>
      </c>
      <c r="J515" s="131" t="n">
        <v>52.5</v>
      </c>
      <c r="K515" s="131" t="n">
        <v>81</v>
      </c>
      <c r="L515" s="131" t="n">
        <v>34.4</v>
      </c>
      <c r="M515" s="131" t="inlineStr">
        <is>
          <t>🔴 Yakın Takip Gerekli</t>
        </is>
      </c>
      <c r="N51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6" ht="15" customHeight="1" s="113">
      <c r="A516" s="131" t="inlineStr">
        <is>
          <t>P0568</t>
        </is>
      </c>
      <c r="B516" s="131" t="inlineStr">
        <is>
          <t>SEYFETTİN DAŞ</t>
        </is>
      </c>
      <c r="C516" s="131" t="inlineStr">
        <is>
          <t>M051</t>
        </is>
      </c>
      <c r="D516" s="131" t="inlineStr">
        <is>
          <t>ŞİRİNYER</t>
        </is>
      </c>
      <c r="E516" s="131" t="inlineStr">
        <is>
          <t>ELİT MANAV</t>
        </is>
      </c>
      <c r="F516" s="131" t="n">
        <v>4</v>
      </c>
      <c r="G516" s="131" t="n">
        <v>49.5</v>
      </c>
      <c r="H516" s="131" t="n">
        <v>6.6</v>
      </c>
      <c r="I516" s="131" t="n">
        <v>-39.8</v>
      </c>
      <c r="J516" s="131" t="n">
        <v>52.5</v>
      </c>
      <c r="K516" s="131" t="n">
        <v>81</v>
      </c>
      <c r="L516" s="131" t="n">
        <v>34.4</v>
      </c>
      <c r="M516" s="131" t="inlineStr">
        <is>
          <t>🔴 Yakın Takip Gerekli</t>
        </is>
      </c>
      <c r="N51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7" ht="15" customHeight="1" s="113">
      <c r="A517" s="131" t="inlineStr">
        <is>
          <t>P0567</t>
        </is>
      </c>
      <c r="B517" s="131" t="inlineStr">
        <is>
          <t>MEHMET DAĞ</t>
        </is>
      </c>
      <c r="C517" s="131" t="inlineStr">
        <is>
          <t>M051</t>
        </is>
      </c>
      <c r="D517" s="131" t="inlineStr">
        <is>
          <t>ŞİRİNYER</t>
        </is>
      </c>
      <c r="E517" s="131" t="inlineStr">
        <is>
          <t>UZMAN MANAV</t>
        </is>
      </c>
      <c r="F517" s="131" t="n">
        <v>4</v>
      </c>
      <c r="G517" s="131" t="n">
        <v>49.5</v>
      </c>
      <c r="H517" s="131" t="n">
        <v>6.6</v>
      </c>
      <c r="I517" s="131" t="n">
        <v>-39.8</v>
      </c>
      <c r="J517" s="131" t="n">
        <v>52.5</v>
      </c>
      <c r="K517" s="131" t="n">
        <v>81</v>
      </c>
      <c r="L517" s="131" t="n">
        <v>34.4</v>
      </c>
      <c r="M517" s="131" t="inlineStr">
        <is>
          <t>🔴 Yakın Takip Gerekli</t>
        </is>
      </c>
      <c r="N51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8" ht="15" customHeight="1" s="113">
      <c r="A518" s="131" t="inlineStr">
        <is>
          <t>P0566</t>
        </is>
      </c>
      <c r="B518" s="131" t="inlineStr">
        <is>
          <t>MEHMET KIRIŞ</t>
        </is>
      </c>
      <c r="C518" s="131" t="inlineStr">
        <is>
          <t>M051</t>
        </is>
      </c>
      <c r="D518" s="131" t="inlineStr">
        <is>
          <t>ŞİRİNYER</t>
        </is>
      </c>
      <c r="E518" s="131" t="inlineStr">
        <is>
          <t>ELİT KASAP</t>
        </is>
      </c>
      <c r="F518" s="131" t="n">
        <v>4</v>
      </c>
      <c r="G518" s="131" t="n">
        <v>49.5</v>
      </c>
      <c r="H518" s="131" t="n">
        <v>6.6</v>
      </c>
      <c r="I518" s="131" t="n">
        <v>-39.8</v>
      </c>
      <c r="J518" s="131" t="n">
        <v>52.5</v>
      </c>
      <c r="K518" s="131" t="n">
        <v>81</v>
      </c>
      <c r="L518" s="131" t="n">
        <v>34.4</v>
      </c>
      <c r="M518" s="131" t="inlineStr">
        <is>
          <t>🔴 Yakın Takip Gerekli</t>
        </is>
      </c>
      <c r="N51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9" ht="15" customHeight="1" s="113">
      <c r="A519" s="131" t="inlineStr">
        <is>
          <t>P0565</t>
        </is>
      </c>
      <c r="B519" s="131" t="inlineStr">
        <is>
          <t>GAMZE EKİNCİ</t>
        </is>
      </c>
      <c r="C519" s="131" t="inlineStr">
        <is>
          <t>M051</t>
        </is>
      </c>
      <c r="D519" s="131" t="inlineStr">
        <is>
          <t>ŞİRİNYER</t>
        </is>
      </c>
      <c r="E519" s="131" t="inlineStr">
        <is>
          <t>ŞARKÜTERİ YARDIMCISI</t>
        </is>
      </c>
      <c r="F519" s="131" t="n">
        <v>4</v>
      </c>
      <c r="G519" s="131" t="n">
        <v>49.5</v>
      </c>
      <c r="H519" s="131" t="n">
        <v>6.6</v>
      </c>
      <c r="I519" s="131" t="n">
        <v>-39.8</v>
      </c>
      <c r="J519" s="131" t="n">
        <v>52.5</v>
      </c>
      <c r="K519" s="131" t="n">
        <v>81</v>
      </c>
      <c r="L519" s="131" t="n">
        <v>34.4</v>
      </c>
      <c r="M519" s="131" t="inlineStr">
        <is>
          <t>🔴 Yakın Takip Gerekli</t>
        </is>
      </c>
      <c r="N51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0" ht="15" customHeight="1" s="113">
      <c r="A520" s="131" t="inlineStr">
        <is>
          <t>P0561</t>
        </is>
      </c>
      <c r="B520" s="131" t="inlineStr">
        <is>
          <t>AHMET TURŞAK</t>
        </is>
      </c>
      <c r="C520" s="131" t="inlineStr">
        <is>
          <t>M051</t>
        </is>
      </c>
      <c r="D520" s="131" t="inlineStr">
        <is>
          <t>ŞİRİNYER</t>
        </is>
      </c>
      <c r="E520" s="131" t="inlineStr">
        <is>
          <t>REYON GÖREVLİSİ</t>
        </is>
      </c>
      <c r="F520" s="131" t="n">
        <v>4</v>
      </c>
      <c r="G520" s="131" t="n">
        <v>49.5</v>
      </c>
      <c r="H520" s="131" t="n">
        <v>6.6</v>
      </c>
      <c r="I520" s="131" t="n">
        <v>-39.8</v>
      </c>
      <c r="J520" s="131" t="n">
        <v>52.5</v>
      </c>
      <c r="K520" s="131" t="n">
        <v>81</v>
      </c>
      <c r="L520" s="131" t="n">
        <v>34.4</v>
      </c>
      <c r="M520" s="131" t="inlineStr">
        <is>
          <t>🔴 Yakın Takip Gerekli</t>
        </is>
      </c>
      <c r="N52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1" ht="15" customHeight="1" s="113">
      <c r="A521" s="131" t="inlineStr">
        <is>
          <t>P0562</t>
        </is>
      </c>
      <c r="B521" s="131" t="inlineStr">
        <is>
          <t>ANIL ZORLU</t>
        </is>
      </c>
      <c r="C521" s="131" t="inlineStr">
        <is>
          <t>M051</t>
        </is>
      </c>
      <c r="D521" s="131" t="inlineStr">
        <is>
          <t>ŞİRİNYER</t>
        </is>
      </c>
      <c r="E521" s="131" t="inlineStr">
        <is>
          <t>REYON GÖREVLİSİ</t>
        </is>
      </c>
      <c r="F521" s="131" t="n">
        <v>4</v>
      </c>
      <c r="G521" s="131" t="n">
        <v>49.5</v>
      </c>
      <c r="H521" s="131" t="n">
        <v>6.6</v>
      </c>
      <c r="I521" s="131" t="n">
        <v>-39.8</v>
      </c>
      <c r="J521" s="131" t="n">
        <v>52.5</v>
      </c>
      <c r="K521" s="131" t="n">
        <v>81</v>
      </c>
      <c r="L521" s="131" t="n">
        <v>34.4</v>
      </c>
      <c r="M521" s="131" t="inlineStr">
        <is>
          <t>🔴 Yakın Takip Gerekli</t>
        </is>
      </c>
      <c r="N52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2" ht="15" customHeight="1" s="113">
      <c r="A522" s="131" t="inlineStr">
        <is>
          <t>P0558</t>
        </is>
      </c>
      <c r="B522" s="131" t="inlineStr">
        <is>
          <t>ZEYNEP KORKMAZ</t>
        </is>
      </c>
      <c r="C522" s="131" t="inlineStr">
        <is>
          <t>M051</t>
        </is>
      </c>
      <c r="D522" s="131" t="inlineStr">
        <is>
          <t>ŞİRİNYER</t>
        </is>
      </c>
      <c r="E522" s="131" t="inlineStr">
        <is>
          <t>KASİYER</t>
        </is>
      </c>
      <c r="F522" s="131" t="n">
        <v>4</v>
      </c>
      <c r="G522" s="131" t="n">
        <v>49.5</v>
      </c>
      <c r="H522" s="131" t="n">
        <v>6.6</v>
      </c>
      <c r="I522" s="131" t="n">
        <v>-39.8</v>
      </c>
      <c r="J522" s="131" t="n">
        <v>52.5</v>
      </c>
      <c r="K522" s="131" t="n">
        <v>81</v>
      </c>
      <c r="L522" s="131" t="n">
        <v>34.4</v>
      </c>
      <c r="M522" s="131" t="inlineStr">
        <is>
          <t>🔴 Yakın Takip Gerekli</t>
        </is>
      </c>
      <c r="N52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3" ht="15" customHeight="1" s="113">
      <c r="A523" s="131" t="inlineStr">
        <is>
          <t>P0557</t>
        </is>
      </c>
      <c r="B523" s="131" t="inlineStr">
        <is>
          <t>ÖZLEM TÜL</t>
        </is>
      </c>
      <c r="C523" s="131" t="inlineStr">
        <is>
          <t>M051</t>
        </is>
      </c>
      <c r="D523" s="131" t="inlineStr">
        <is>
          <t>ŞİRİNYER</t>
        </is>
      </c>
      <c r="E523" s="131" t="inlineStr">
        <is>
          <t>YÖNETİCİ YARDIMCISI</t>
        </is>
      </c>
      <c r="F523" s="131" t="n">
        <v>4</v>
      </c>
      <c r="G523" s="131" t="n">
        <v>49.5</v>
      </c>
      <c r="H523" s="131" t="n">
        <v>6.6</v>
      </c>
      <c r="I523" s="131" t="n">
        <v>-39.8</v>
      </c>
      <c r="J523" s="131" t="n">
        <v>52.5</v>
      </c>
      <c r="K523" s="131" t="n">
        <v>81</v>
      </c>
      <c r="L523" s="131" t="n">
        <v>34.4</v>
      </c>
      <c r="M523" s="131" t="inlineStr">
        <is>
          <t>🔴 Yakın Takip Gerekli</t>
        </is>
      </c>
      <c r="N52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4" ht="15" customHeight="1" s="113">
      <c r="A524" s="131" t="inlineStr">
        <is>
          <t>P0318</t>
        </is>
      </c>
      <c r="B524" s="131" t="inlineStr">
        <is>
          <t>AZRA SAFİYE YILMAZ</t>
        </is>
      </c>
      <c r="C524" s="131" t="inlineStr">
        <is>
          <t>M030</t>
        </is>
      </c>
      <c r="D524" s="131" t="inlineStr">
        <is>
          <t>MANAVKUYU</t>
        </is>
      </c>
      <c r="E524" s="131" t="inlineStr">
        <is>
          <t>KASİYER</t>
        </is>
      </c>
      <c r="F524" s="131" t="n">
        <v>0</v>
      </c>
      <c r="G524" s="131" t="n">
        <v>51.6</v>
      </c>
      <c r="H524" s="131" t="n">
        <v>0</v>
      </c>
      <c r="I524" s="131" t="n">
        <v>-41.1</v>
      </c>
      <c r="J524" s="131" t="n">
        <v>57.5</v>
      </c>
      <c r="K524" s="131" t="n">
        <v>81</v>
      </c>
      <c r="L524" s="131" t="n">
        <v>33.4</v>
      </c>
      <c r="M524" s="131" t="inlineStr">
        <is>
          <t>🔴 Yakın Takip Gerekli</t>
        </is>
      </c>
      <c r="N52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5" ht="15" customHeight="1" s="113">
      <c r="A525" s="131" t="inlineStr">
        <is>
          <t>P0317</t>
        </is>
      </c>
      <c r="B525" s="131" t="inlineStr">
        <is>
          <t>EMİNE TEK TEK</t>
        </is>
      </c>
      <c r="C525" s="131" t="inlineStr">
        <is>
          <t>M030</t>
        </is>
      </c>
      <c r="D525" s="131" t="inlineStr">
        <is>
          <t>MANAVKUYU</t>
        </is>
      </c>
      <c r="E525" s="131" t="inlineStr">
        <is>
          <t>YÖNETİCİ</t>
        </is>
      </c>
      <c r="F525" s="131" t="n">
        <v>0</v>
      </c>
      <c r="G525" s="131" t="n">
        <v>51.6</v>
      </c>
      <c r="H525" s="131" t="n">
        <v>0</v>
      </c>
      <c r="I525" s="131" t="n">
        <v>-41.1</v>
      </c>
      <c r="J525" s="131" t="n">
        <v>57.5</v>
      </c>
      <c r="K525" s="131" t="n">
        <v>81</v>
      </c>
      <c r="L525" s="131" t="n">
        <v>33.4</v>
      </c>
      <c r="M525" s="131" t="inlineStr">
        <is>
          <t>🔴 Yakın Takip Gerekli</t>
        </is>
      </c>
      <c r="N52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6" ht="15" customHeight="1" s="113">
      <c r="A526" s="131" t="inlineStr">
        <is>
          <t>P0325</t>
        </is>
      </c>
      <c r="B526" s="131" t="inlineStr">
        <is>
          <t>KÜRŞAT SAĞLAM</t>
        </is>
      </c>
      <c r="C526" s="131" t="inlineStr">
        <is>
          <t>M030</t>
        </is>
      </c>
      <c r="D526" s="131" t="inlineStr">
        <is>
          <t>MANAVKUYU</t>
        </is>
      </c>
      <c r="E526" s="131" t="inlineStr">
        <is>
          <t>KASAP</t>
        </is>
      </c>
      <c r="F526" s="131" t="n">
        <v>0</v>
      </c>
      <c r="G526" s="131" t="n">
        <v>51.6</v>
      </c>
      <c r="H526" s="131" t="n">
        <v>0</v>
      </c>
      <c r="I526" s="131" t="n">
        <v>-41.1</v>
      </c>
      <c r="J526" s="131" t="n">
        <v>57.5</v>
      </c>
      <c r="K526" s="131" t="n">
        <v>81</v>
      </c>
      <c r="L526" s="131" t="n">
        <v>33.4</v>
      </c>
      <c r="M526" s="131" t="inlineStr">
        <is>
          <t>🔴 Yakın Takip Gerekli</t>
        </is>
      </c>
      <c r="N52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7" ht="15" customHeight="1" s="113">
      <c r="A527" s="131" t="inlineStr">
        <is>
          <t>P0324</t>
        </is>
      </c>
      <c r="B527" s="131" t="inlineStr">
        <is>
          <t>KADER ÇAKIR</t>
        </is>
      </c>
      <c r="C527" s="131" t="inlineStr">
        <is>
          <t>M030</t>
        </is>
      </c>
      <c r="D527" s="131" t="inlineStr">
        <is>
          <t>MANAVKUYU</t>
        </is>
      </c>
      <c r="E527" s="131" t="inlineStr">
        <is>
          <t>UZMAN ŞARKÜTERİ</t>
        </is>
      </c>
      <c r="F527" s="131" t="n">
        <v>0</v>
      </c>
      <c r="G527" s="131" t="n">
        <v>51.6</v>
      </c>
      <c r="H527" s="131" t="n">
        <v>0</v>
      </c>
      <c r="I527" s="131" t="n">
        <v>-41.1</v>
      </c>
      <c r="J527" s="131" t="n">
        <v>57.5</v>
      </c>
      <c r="K527" s="131" t="n">
        <v>81</v>
      </c>
      <c r="L527" s="131" t="n">
        <v>33.4</v>
      </c>
      <c r="M527" s="131" t="inlineStr">
        <is>
          <t>🔴 Yakın Takip Gerekli</t>
        </is>
      </c>
      <c r="N52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8" ht="15" customHeight="1" s="113">
      <c r="A528" s="131" t="inlineStr">
        <is>
          <t>P0319</t>
        </is>
      </c>
      <c r="B528" s="131" t="inlineStr">
        <is>
          <t>ÜLKÜ PEKMEZ</t>
        </is>
      </c>
      <c r="C528" s="131" t="inlineStr">
        <is>
          <t>M030</t>
        </is>
      </c>
      <c r="D528" s="131" t="inlineStr">
        <is>
          <t>MANAVKUYU</t>
        </is>
      </c>
      <c r="E528" s="131" t="inlineStr">
        <is>
          <t>KASİYER</t>
        </is>
      </c>
      <c r="F528" s="131" t="n">
        <v>0</v>
      </c>
      <c r="G528" s="131" t="n">
        <v>51.6</v>
      </c>
      <c r="H528" s="131" t="n">
        <v>0</v>
      </c>
      <c r="I528" s="131" t="n">
        <v>-41.1</v>
      </c>
      <c r="J528" s="131" t="n">
        <v>57.5</v>
      </c>
      <c r="K528" s="131" t="n">
        <v>81</v>
      </c>
      <c r="L528" s="131" t="n">
        <v>33.4</v>
      </c>
      <c r="M528" s="131" t="inlineStr">
        <is>
          <t>🔴 Yakın Takip Gerekli</t>
        </is>
      </c>
      <c r="N52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9" ht="15" customHeight="1" s="113">
      <c r="A529" s="131" t="inlineStr">
        <is>
          <t>P0320</t>
        </is>
      </c>
      <c r="B529" s="131" t="inlineStr">
        <is>
          <t>ASLI BAL</t>
        </is>
      </c>
      <c r="C529" s="131" t="inlineStr">
        <is>
          <t>M030</t>
        </is>
      </c>
      <c r="D529" s="131" t="inlineStr">
        <is>
          <t>MANAVKUYU</t>
        </is>
      </c>
      <c r="E529" s="131" t="inlineStr">
        <is>
          <t>KASİYER</t>
        </is>
      </c>
      <c r="F529" s="131" t="n">
        <v>0</v>
      </c>
      <c r="G529" s="131" t="n">
        <v>51.6</v>
      </c>
      <c r="H529" s="131" t="n">
        <v>0</v>
      </c>
      <c r="I529" s="131" t="n">
        <v>-41.1</v>
      </c>
      <c r="J529" s="131" t="n">
        <v>57.5</v>
      </c>
      <c r="K529" s="131" t="n">
        <v>81</v>
      </c>
      <c r="L529" s="131" t="n">
        <v>33.4</v>
      </c>
      <c r="M529" s="131" t="inlineStr">
        <is>
          <t>🔴 Yakın Takip Gerekli</t>
        </is>
      </c>
      <c r="N52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0" ht="15" customHeight="1" s="113">
      <c r="A530" s="131" t="inlineStr">
        <is>
          <t>P0321</t>
        </is>
      </c>
      <c r="B530" s="131" t="inlineStr">
        <is>
          <t>ARDA ALDEMİR</t>
        </is>
      </c>
      <c r="C530" s="131" t="inlineStr">
        <is>
          <t>M030</t>
        </is>
      </c>
      <c r="D530" s="131" t="inlineStr">
        <is>
          <t>MANAVKUYU</t>
        </is>
      </c>
      <c r="E530" s="131" t="inlineStr">
        <is>
          <t>REYON GÖREVLİSİ</t>
        </is>
      </c>
      <c r="F530" s="131" t="n">
        <v>0</v>
      </c>
      <c r="G530" s="131" t="n">
        <v>51.6</v>
      </c>
      <c r="H530" s="131" t="n">
        <v>0</v>
      </c>
      <c r="I530" s="131" t="n">
        <v>-41.1</v>
      </c>
      <c r="J530" s="131" t="n">
        <v>57.5</v>
      </c>
      <c r="K530" s="131" t="n">
        <v>81</v>
      </c>
      <c r="L530" s="131" t="n">
        <v>33.4</v>
      </c>
      <c r="M530" s="131" t="inlineStr">
        <is>
          <t>🔴 Yakın Takip Gerekli</t>
        </is>
      </c>
      <c r="N53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1" ht="15" customHeight="1" s="113">
      <c r="A531" s="131" t="inlineStr">
        <is>
          <t>P0326</t>
        </is>
      </c>
      <c r="B531" s="131" t="inlineStr">
        <is>
          <t>DİNÇER YILDIZ</t>
        </is>
      </c>
      <c r="C531" s="131" t="inlineStr">
        <is>
          <t>M030</t>
        </is>
      </c>
      <c r="D531" s="131" t="inlineStr">
        <is>
          <t>MANAVKUYU</t>
        </is>
      </c>
      <c r="E531" s="131" t="inlineStr">
        <is>
          <t>UZMAN MANAV</t>
        </is>
      </c>
      <c r="F531" s="131" t="n">
        <v>0</v>
      </c>
      <c r="G531" s="131" t="n">
        <v>51.6</v>
      </c>
      <c r="H531" s="131" t="n">
        <v>0</v>
      </c>
      <c r="I531" s="131" t="n">
        <v>-41.1</v>
      </c>
      <c r="J531" s="131" t="n">
        <v>57.5</v>
      </c>
      <c r="K531" s="131" t="n">
        <v>81</v>
      </c>
      <c r="L531" s="131" t="n">
        <v>33.4</v>
      </c>
      <c r="M531" s="131" t="inlineStr">
        <is>
          <t>🔴 Yakın Takip Gerekli</t>
        </is>
      </c>
      <c r="N53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2" ht="15" customHeight="1" s="113">
      <c r="A532" s="131" t="inlineStr">
        <is>
          <t>P0323</t>
        </is>
      </c>
      <c r="B532" s="131" t="inlineStr">
        <is>
          <t>MİRAÇ KICIR</t>
        </is>
      </c>
      <c r="C532" s="131" t="inlineStr">
        <is>
          <t>M030</t>
        </is>
      </c>
      <c r="D532" s="131" t="inlineStr">
        <is>
          <t>MANAVKUYU</t>
        </is>
      </c>
      <c r="E532" s="131" t="inlineStr">
        <is>
          <t>BAKLİYAT</t>
        </is>
      </c>
      <c r="F532" s="131" t="n">
        <v>0</v>
      </c>
      <c r="G532" s="131" t="n">
        <v>51.6</v>
      </c>
      <c r="H532" s="131" t="n">
        <v>0</v>
      </c>
      <c r="I532" s="131" t="n">
        <v>-41.1</v>
      </c>
      <c r="J532" s="131" t="n">
        <v>57.5</v>
      </c>
      <c r="K532" s="131" t="n">
        <v>81</v>
      </c>
      <c r="L532" s="131" t="n">
        <v>33.4</v>
      </c>
      <c r="M532" s="131" t="inlineStr">
        <is>
          <t>🔴 Yakın Takip Gerekli</t>
        </is>
      </c>
      <c r="N53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3" ht="15" customHeight="1" s="113">
      <c r="A533" s="131" t="inlineStr">
        <is>
          <t>P0327</t>
        </is>
      </c>
      <c r="B533" s="131" t="inlineStr">
        <is>
          <t>AYBERK AKDUMAN</t>
        </is>
      </c>
      <c r="C533" s="131" t="inlineStr">
        <is>
          <t>M030</t>
        </is>
      </c>
      <c r="D533" s="131" t="inlineStr">
        <is>
          <t>MANAVKUYU</t>
        </is>
      </c>
      <c r="E533" s="131" t="inlineStr">
        <is>
          <t>MANAV YARDIMCISI</t>
        </is>
      </c>
      <c r="F533" s="131" t="n">
        <v>0</v>
      </c>
      <c r="G533" s="131" t="n">
        <v>51.6</v>
      </c>
      <c r="H533" s="131" t="n">
        <v>0</v>
      </c>
      <c r="I533" s="131" t="n">
        <v>-41.1</v>
      </c>
      <c r="J533" s="131" t="n">
        <v>57.5</v>
      </c>
      <c r="K533" s="131" t="n">
        <v>81</v>
      </c>
      <c r="L533" s="131" t="n">
        <v>33.4</v>
      </c>
      <c r="M533" s="131" t="inlineStr">
        <is>
          <t>🔴 Yakın Takip Gerekli</t>
        </is>
      </c>
      <c r="N53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4" ht="15" customHeight="1" s="113">
      <c r="A534" s="131" t="inlineStr">
        <is>
          <t>P0316</t>
        </is>
      </c>
      <c r="B534" s="131" t="inlineStr">
        <is>
          <t>ZAFER ÖNÜR</t>
        </is>
      </c>
      <c r="C534" s="131" t="inlineStr">
        <is>
          <t>M030</t>
        </is>
      </c>
      <c r="D534" s="131" t="inlineStr">
        <is>
          <t>MANAVKUYU</t>
        </is>
      </c>
      <c r="E534" s="131" t="inlineStr">
        <is>
          <t>YÖNETİCİ</t>
        </is>
      </c>
      <c r="F534" s="131" t="n">
        <v>0</v>
      </c>
      <c r="G534" s="131" t="n">
        <v>51.6</v>
      </c>
      <c r="H534" s="131" t="n">
        <v>0</v>
      </c>
      <c r="I534" s="131" t="n">
        <v>-41.1</v>
      </c>
      <c r="J534" s="131" t="n">
        <v>57.5</v>
      </c>
      <c r="K534" s="131" t="n">
        <v>81</v>
      </c>
      <c r="L534" s="131" t="n">
        <v>33.4</v>
      </c>
      <c r="M534" s="131" t="inlineStr">
        <is>
          <t>🔴 Yakın Takip Gerekli</t>
        </is>
      </c>
      <c r="N53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5" ht="15" customHeight="1" s="113">
      <c r="A535" s="131" t="inlineStr">
        <is>
          <t>P0329</t>
        </is>
      </c>
      <c r="B535" s="131" t="inlineStr">
        <is>
          <t>YEŞİM KAVŞUT</t>
        </is>
      </c>
      <c r="C535" s="131" t="inlineStr">
        <is>
          <t>M030</t>
        </is>
      </c>
      <c r="D535" s="131" t="inlineStr">
        <is>
          <t>MANAVKUYU</t>
        </is>
      </c>
      <c r="E535" s="131" t="inlineStr">
        <is>
          <t>ONLİNE TOPLAYICI</t>
        </is>
      </c>
      <c r="F535" s="131" t="n">
        <v>0</v>
      </c>
      <c r="G535" s="131" t="n">
        <v>51.6</v>
      </c>
      <c r="H535" s="131" t="n">
        <v>0</v>
      </c>
      <c r="I535" s="131" t="n">
        <v>-41.1</v>
      </c>
      <c r="J535" s="131" t="n">
        <v>57.5</v>
      </c>
      <c r="K535" s="131" t="n">
        <v>81</v>
      </c>
      <c r="L535" s="131" t="n">
        <v>33.4</v>
      </c>
      <c r="M535" s="131" t="inlineStr">
        <is>
          <t>🔴 Yakın Takip Gerekli</t>
        </is>
      </c>
      <c r="N53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6" ht="15" customHeight="1" s="113">
      <c r="A536" s="131" t="inlineStr">
        <is>
          <t>P0330</t>
        </is>
      </c>
      <c r="B536" s="131" t="inlineStr">
        <is>
          <t>DOĞUKAN KAYA</t>
        </is>
      </c>
      <c r="C536" s="131" t="inlineStr">
        <is>
          <t>M030</t>
        </is>
      </c>
      <c r="D536" s="131" t="inlineStr">
        <is>
          <t>MANAVKUYU</t>
        </is>
      </c>
      <c r="E536" s="131" t="inlineStr">
        <is>
          <t>ONLİNE ŞOFÖR</t>
        </is>
      </c>
      <c r="F536" s="131" t="n">
        <v>0</v>
      </c>
      <c r="G536" s="131" t="n">
        <v>51.6</v>
      </c>
      <c r="H536" s="131" t="n">
        <v>0</v>
      </c>
      <c r="I536" s="131" t="n">
        <v>-41.1</v>
      </c>
      <c r="J536" s="131" t="n">
        <v>57.5</v>
      </c>
      <c r="K536" s="131" t="n">
        <v>81</v>
      </c>
      <c r="L536" s="131" t="n">
        <v>33.4</v>
      </c>
      <c r="M536" s="131" t="inlineStr">
        <is>
          <t>🔴 Yakın Takip Gerekli</t>
        </is>
      </c>
      <c r="N53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7" ht="15" customHeight="1" s="113">
      <c r="A537" s="131" t="inlineStr">
        <is>
          <t>P0322</t>
        </is>
      </c>
      <c r="B537" s="131" t="inlineStr">
        <is>
          <t>EMİRHAN TORUN</t>
        </is>
      </c>
      <c r="C537" s="131" t="inlineStr">
        <is>
          <t>M030</t>
        </is>
      </c>
      <c r="D537" s="131" t="inlineStr">
        <is>
          <t>MANAVKUYU</t>
        </is>
      </c>
      <c r="E537" s="131" t="inlineStr">
        <is>
          <t>REYON GÖREVLİSİ</t>
        </is>
      </c>
      <c r="F537" s="131" t="n">
        <v>0</v>
      </c>
      <c r="G537" s="131" t="n">
        <v>51.6</v>
      </c>
      <c r="H537" s="131" t="n">
        <v>0</v>
      </c>
      <c r="I537" s="131" t="n">
        <v>-41.1</v>
      </c>
      <c r="J537" s="131" t="n">
        <v>57.5</v>
      </c>
      <c r="K537" s="131" t="n">
        <v>81</v>
      </c>
      <c r="L537" s="131" t="n">
        <v>33.4</v>
      </c>
      <c r="M537" s="131" t="inlineStr">
        <is>
          <t>🔴 Yakın Takip Gerekli</t>
        </is>
      </c>
      <c r="N53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8" ht="15" customHeight="1" s="113">
      <c r="A538" s="131" t="inlineStr">
        <is>
          <t>P0328</t>
        </is>
      </c>
      <c r="B538" s="131" t="inlineStr">
        <is>
          <t>ECE ÖZLEM KARADOĞAN</t>
        </is>
      </c>
      <c r="C538" s="131" t="inlineStr">
        <is>
          <t>M030</t>
        </is>
      </c>
      <c r="D538" s="131" t="inlineStr">
        <is>
          <t>MANAVKUYU</t>
        </is>
      </c>
      <c r="E538" s="131" t="inlineStr">
        <is>
          <t>MANAV YARDIMCISI</t>
        </is>
      </c>
      <c r="F538" s="131" t="n">
        <v>0</v>
      </c>
      <c r="G538" s="131" t="n">
        <v>51.6</v>
      </c>
      <c r="H538" s="131" t="n">
        <v>0</v>
      </c>
      <c r="I538" s="131" t="n">
        <v>-41.1</v>
      </c>
      <c r="J538" s="131" t="n">
        <v>57.5</v>
      </c>
      <c r="K538" s="131" t="n">
        <v>81</v>
      </c>
      <c r="L538" s="131" t="n">
        <v>33.4</v>
      </c>
      <c r="M538" s="131" t="inlineStr">
        <is>
          <t>🔴 Yakın Takip Gerekli</t>
        </is>
      </c>
      <c r="N53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9" ht="15" customHeight="1" s="113">
      <c r="A539" s="131" t="inlineStr">
        <is>
          <t>P0270</t>
        </is>
      </c>
      <c r="B539" s="131" t="inlineStr">
        <is>
          <t>ESMA NUR AYAZ</t>
        </is>
      </c>
      <c r="C539" s="131" t="inlineStr">
        <is>
          <t>M029</t>
        </is>
      </c>
      <c r="D539" s="131" t="inlineStr">
        <is>
          <t>KARŞIYAKA-2</t>
        </is>
      </c>
      <c r="E539" s="131" t="inlineStr">
        <is>
          <t>KASİYER</t>
        </is>
      </c>
      <c r="F539" s="131" t="n">
        <v>0</v>
      </c>
      <c r="G539" s="131" t="n">
        <v>36.9</v>
      </c>
      <c r="H539" s="131" t="n">
        <v>24.7</v>
      </c>
      <c r="I539" s="131" t="n">
        <v>-36.2</v>
      </c>
      <c r="J539" s="131" t="n">
        <v>62.6</v>
      </c>
      <c r="K539" s="131" t="n">
        <v>70</v>
      </c>
      <c r="L539" s="131" t="n">
        <v>32.7</v>
      </c>
      <c r="M539" s="131" t="inlineStr">
        <is>
          <t>🔴 Yakın Takip Gerekli</t>
        </is>
      </c>
      <c r="N53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0" ht="15" customHeight="1" s="113">
      <c r="A540" s="131" t="inlineStr">
        <is>
          <t>P0274</t>
        </is>
      </c>
      <c r="B540" s="131" t="inlineStr">
        <is>
          <t>HAMİDE TAŞ</t>
        </is>
      </c>
      <c r="C540" s="131" t="inlineStr">
        <is>
          <t>M029</t>
        </is>
      </c>
      <c r="D540" s="131" t="inlineStr">
        <is>
          <t>KARŞIYAKA-2</t>
        </is>
      </c>
      <c r="E540" s="131" t="inlineStr">
        <is>
          <t>ŞARKÜTERİ YARDIMCISI</t>
        </is>
      </c>
      <c r="F540" s="131" t="n">
        <v>0</v>
      </c>
      <c r="G540" s="131" t="n">
        <v>36.9</v>
      </c>
      <c r="H540" s="131" t="n">
        <v>24.7</v>
      </c>
      <c r="I540" s="131" t="n">
        <v>-36.2</v>
      </c>
      <c r="J540" s="131" t="n">
        <v>62.6</v>
      </c>
      <c r="K540" s="131" t="n">
        <v>70</v>
      </c>
      <c r="L540" s="131" t="n">
        <v>32.7</v>
      </c>
      <c r="M540" s="131" t="inlineStr">
        <is>
          <t>🔴 Yakın Takip Gerekli</t>
        </is>
      </c>
      <c r="N54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1" ht="15" customHeight="1" s="113">
      <c r="A541" s="131" t="inlineStr">
        <is>
          <t>P0275</t>
        </is>
      </c>
      <c r="B541" s="131" t="inlineStr">
        <is>
          <t>NURSİMA SAYGILI</t>
        </is>
      </c>
      <c r="C541" s="131" t="inlineStr">
        <is>
          <t>M029</t>
        </is>
      </c>
      <c r="D541" s="131" t="inlineStr">
        <is>
          <t>KARŞIYAKA-2</t>
        </is>
      </c>
      <c r="E541" s="131" t="inlineStr">
        <is>
          <t>BAKLİYAT</t>
        </is>
      </c>
      <c r="F541" s="131" t="n">
        <v>0</v>
      </c>
      <c r="G541" s="131" t="n">
        <v>36.9</v>
      </c>
      <c r="H541" s="131" t="n">
        <v>24.7</v>
      </c>
      <c r="I541" s="131" t="n">
        <v>-36.2</v>
      </c>
      <c r="J541" s="131" t="n">
        <v>62.6</v>
      </c>
      <c r="K541" s="131" t="n">
        <v>70</v>
      </c>
      <c r="L541" s="131" t="n">
        <v>32.7</v>
      </c>
      <c r="M541" s="131" t="inlineStr">
        <is>
          <t>🔴 Yakın Takip Gerekli</t>
        </is>
      </c>
      <c r="N54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2" ht="15" customHeight="1" s="113">
      <c r="A542" s="131" t="inlineStr">
        <is>
          <t>P0269</t>
        </is>
      </c>
      <c r="B542" s="131" t="inlineStr">
        <is>
          <t>ÖZLEM DÜZEL</t>
        </is>
      </c>
      <c r="C542" s="131" t="inlineStr">
        <is>
          <t>M029</t>
        </is>
      </c>
      <c r="D542" s="131" t="inlineStr">
        <is>
          <t>KARŞIYAKA-2</t>
        </is>
      </c>
      <c r="E542" s="131" t="inlineStr">
        <is>
          <t>YÖNETİCİ YARDIMCISI</t>
        </is>
      </c>
      <c r="F542" s="131" t="n">
        <v>0</v>
      </c>
      <c r="G542" s="131" t="n">
        <v>36.9</v>
      </c>
      <c r="H542" s="131" t="n">
        <v>24.7</v>
      </c>
      <c r="I542" s="131" t="n">
        <v>-36.2</v>
      </c>
      <c r="J542" s="131" t="n">
        <v>62.6</v>
      </c>
      <c r="K542" s="131" t="n">
        <v>70</v>
      </c>
      <c r="L542" s="131" t="n">
        <v>32.7</v>
      </c>
      <c r="M542" s="131" t="inlineStr">
        <is>
          <t>🔴 Yakın Takip Gerekli</t>
        </is>
      </c>
      <c r="N54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3" ht="15" customHeight="1" s="113">
      <c r="A543" s="131" t="inlineStr">
        <is>
          <t>P0268</t>
        </is>
      </c>
      <c r="B543" s="131" t="inlineStr">
        <is>
          <t>KAYHAN TÜRKKOLU</t>
        </is>
      </c>
      <c r="C543" s="131" t="inlineStr">
        <is>
          <t>M029</t>
        </is>
      </c>
      <c r="D543" s="131" t="inlineStr">
        <is>
          <t>KARŞIYAKA-2</t>
        </is>
      </c>
      <c r="E543" s="131" t="inlineStr">
        <is>
          <t>YÖNETİCİ</t>
        </is>
      </c>
      <c r="F543" s="131" t="n">
        <v>0</v>
      </c>
      <c r="G543" s="131" t="n">
        <v>36.9</v>
      </c>
      <c r="H543" s="131" t="n">
        <v>24.7</v>
      </c>
      <c r="I543" s="131" t="n">
        <v>-36.2</v>
      </c>
      <c r="J543" s="131" t="n">
        <v>62.6</v>
      </c>
      <c r="K543" s="131" t="n">
        <v>70</v>
      </c>
      <c r="L543" s="131" t="n">
        <v>32.7</v>
      </c>
      <c r="M543" s="131" t="inlineStr">
        <is>
          <t>🔴 Yakın Takip Gerekli</t>
        </is>
      </c>
      <c r="N54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4" ht="15" customHeight="1" s="113">
      <c r="A544" s="131" t="inlineStr">
        <is>
          <t>P0271</t>
        </is>
      </c>
      <c r="B544" s="131" t="inlineStr">
        <is>
          <t>ŞERİFE ÖZDEMİR</t>
        </is>
      </c>
      <c r="C544" s="131" t="inlineStr">
        <is>
          <t>M029</t>
        </is>
      </c>
      <c r="D544" s="131" t="inlineStr">
        <is>
          <t>KARŞIYAKA-2</t>
        </is>
      </c>
      <c r="E544" s="131" t="inlineStr">
        <is>
          <t>KASİYER</t>
        </is>
      </c>
      <c r="F544" s="131" t="n">
        <v>0</v>
      </c>
      <c r="G544" s="131" t="n">
        <v>36.9</v>
      </c>
      <c r="H544" s="131" t="n">
        <v>24.7</v>
      </c>
      <c r="I544" s="131" t="n">
        <v>-36.2</v>
      </c>
      <c r="J544" s="131" t="n">
        <v>62.6</v>
      </c>
      <c r="K544" s="131" t="n">
        <v>70</v>
      </c>
      <c r="L544" s="131" t="n">
        <v>32.7</v>
      </c>
      <c r="M544" s="131" t="inlineStr">
        <is>
          <t>🔴 Yakın Takip Gerekli</t>
        </is>
      </c>
      <c r="N54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5" ht="15" customHeight="1" s="113">
      <c r="A545" s="131" t="inlineStr">
        <is>
          <t>P0278</t>
        </is>
      </c>
      <c r="B545" s="131" t="inlineStr">
        <is>
          <t>MURAT SEVEN</t>
        </is>
      </c>
      <c r="C545" s="131" t="inlineStr">
        <is>
          <t>M029</t>
        </is>
      </c>
      <c r="D545" s="131" t="inlineStr">
        <is>
          <t>KARŞIYAKA-2</t>
        </is>
      </c>
      <c r="E545" s="131" t="inlineStr">
        <is>
          <t>MANAV</t>
        </is>
      </c>
      <c r="F545" s="131" t="n">
        <v>0</v>
      </c>
      <c r="G545" s="131" t="n">
        <v>36.9</v>
      </c>
      <c r="H545" s="131" t="n">
        <v>24.7</v>
      </c>
      <c r="I545" s="131" t="n">
        <v>-36.2</v>
      </c>
      <c r="J545" s="131" t="n">
        <v>62.6</v>
      </c>
      <c r="K545" s="131" t="n">
        <v>70</v>
      </c>
      <c r="L545" s="131" t="n">
        <v>32.7</v>
      </c>
      <c r="M545" s="131" t="inlineStr">
        <is>
          <t>🔴 Yakın Takip Gerekli</t>
        </is>
      </c>
      <c r="N54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6" ht="15" customHeight="1" s="113">
      <c r="A546" s="131" t="inlineStr">
        <is>
          <t>P0279</t>
        </is>
      </c>
      <c r="B546" s="131" t="inlineStr">
        <is>
          <t>NEJLA KARACA</t>
        </is>
      </c>
      <c r="C546" s="131" t="inlineStr">
        <is>
          <t>M029</t>
        </is>
      </c>
      <c r="D546" s="131" t="inlineStr">
        <is>
          <t>KARŞIYAKA-2</t>
        </is>
      </c>
      <c r="E546" s="131" t="inlineStr">
        <is>
          <t>MANAV</t>
        </is>
      </c>
      <c r="F546" s="131" t="n">
        <v>0</v>
      </c>
      <c r="G546" s="131" t="n">
        <v>36.9</v>
      </c>
      <c r="H546" s="131" t="n">
        <v>24.7</v>
      </c>
      <c r="I546" s="131" t="n">
        <v>-36.2</v>
      </c>
      <c r="J546" s="131" t="n">
        <v>62.6</v>
      </c>
      <c r="K546" s="131" t="n">
        <v>70</v>
      </c>
      <c r="L546" s="131" t="n">
        <v>32.7</v>
      </c>
      <c r="M546" s="131" t="inlineStr">
        <is>
          <t>🔴 Yakın Takip Gerekli</t>
        </is>
      </c>
      <c r="N54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7" ht="15" customHeight="1" s="113">
      <c r="A547" s="131" t="inlineStr">
        <is>
          <t>P0277</t>
        </is>
      </c>
      <c r="B547" s="131" t="inlineStr">
        <is>
          <t>VEYSİ BUDAK</t>
        </is>
      </c>
      <c r="C547" s="131" t="inlineStr">
        <is>
          <t>M029</t>
        </is>
      </c>
      <c r="D547" s="131" t="inlineStr">
        <is>
          <t>KARŞIYAKA-2</t>
        </is>
      </c>
      <c r="E547" s="131" t="inlineStr">
        <is>
          <t>MANAV</t>
        </is>
      </c>
      <c r="F547" s="131" t="n">
        <v>0</v>
      </c>
      <c r="G547" s="131" t="n">
        <v>36.9</v>
      </c>
      <c r="H547" s="131" t="n">
        <v>24.7</v>
      </c>
      <c r="I547" s="131" t="n">
        <v>-36.2</v>
      </c>
      <c r="J547" s="131" t="n">
        <v>62.6</v>
      </c>
      <c r="K547" s="131" t="n">
        <v>70</v>
      </c>
      <c r="L547" s="131" t="n">
        <v>32.7</v>
      </c>
      <c r="M547" s="131" t="inlineStr">
        <is>
          <t>🔴 Yakın Takip Gerekli</t>
        </is>
      </c>
      <c r="N54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8" ht="15" customHeight="1" s="113">
      <c r="A548" s="131" t="inlineStr">
        <is>
          <t>P0276</t>
        </is>
      </c>
      <c r="B548" s="131" t="inlineStr">
        <is>
          <t>NURİTTİN YENER</t>
        </is>
      </c>
      <c r="C548" s="131" t="inlineStr">
        <is>
          <t>M029</t>
        </is>
      </c>
      <c r="D548" s="131" t="inlineStr">
        <is>
          <t>KARŞIYAKA-2</t>
        </is>
      </c>
      <c r="E548" s="131" t="inlineStr">
        <is>
          <t>KASAP</t>
        </is>
      </c>
      <c r="F548" s="131" t="n">
        <v>0</v>
      </c>
      <c r="G548" s="131" t="n">
        <v>36.9</v>
      </c>
      <c r="H548" s="131" t="n">
        <v>24.7</v>
      </c>
      <c r="I548" s="131" t="n">
        <v>-36.2</v>
      </c>
      <c r="J548" s="131" t="n">
        <v>62.6</v>
      </c>
      <c r="K548" s="131" t="n">
        <v>70</v>
      </c>
      <c r="L548" s="131" t="n">
        <v>32.7</v>
      </c>
      <c r="M548" s="131" t="inlineStr">
        <is>
          <t>🔴 Yakın Takip Gerekli</t>
        </is>
      </c>
      <c r="N54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9" ht="15" customHeight="1" s="113">
      <c r="A549" s="131" t="inlineStr">
        <is>
          <t>P0612</t>
        </is>
      </c>
      <c r="B549" s="131" t="inlineStr">
        <is>
          <t>BUSE PAKER</t>
        </is>
      </c>
      <c r="C549" s="131" t="inlineStr">
        <is>
          <t>M029</t>
        </is>
      </c>
      <c r="D549" s="131" t="inlineStr">
        <is>
          <t>KARŞIYAKA-2</t>
        </is>
      </c>
      <c r="E549" s="131" t="inlineStr">
        <is>
          <t>KASİYER</t>
        </is>
      </c>
      <c r="F549" s="131" t="n">
        <v>0</v>
      </c>
      <c r="G549" s="131" t="n">
        <v>36.9</v>
      </c>
      <c r="H549" s="131" t="n">
        <v>24.7</v>
      </c>
      <c r="I549" s="131" t="n">
        <v>-36.2</v>
      </c>
      <c r="J549" s="131" t="n">
        <v>62.6</v>
      </c>
      <c r="K549" s="131" t="n">
        <v>70</v>
      </c>
      <c r="L549" s="131" t="n">
        <v>32.7</v>
      </c>
      <c r="M549" s="131" t="inlineStr">
        <is>
          <t>🔴 Yakın Takip Gerekli</t>
        </is>
      </c>
      <c r="N54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0" ht="15" customHeight="1" s="113">
      <c r="A550" s="131" t="inlineStr">
        <is>
          <t>P0272</t>
        </is>
      </c>
      <c r="B550" s="131" t="inlineStr">
        <is>
          <t>YASİN BÜYÜKKESİM</t>
        </is>
      </c>
      <c r="C550" s="131" t="inlineStr">
        <is>
          <t>M029</t>
        </is>
      </c>
      <c r="D550" s="131" t="inlineStr">
        <is>
          <t>KARŞIYAKA-2</t>
        </is>
      </c>
      <c r="E550" s="131" t="inlineStr">
        <is>
          <t>REYON GÖREVLİSİ</t>
        </is>
      </c>
      <c r="F550" s="131" t="n">
        <v>0</v>
      </c>
      <c r="G550" s="131" t="n">
        <v>36.9</v>
      </c>
      <c r="H550" s="131" t="n">
        <v>24.7</v>
      </c>
      <c r="I550" s="131" t="n">
        <v>-36.2</v>
      </c>
      <c r="J550" s="131" t="n">
        <v>62.6</v>
      </c>
      <c r="K550" s="131" t="n">
        <v>70</v>
      </c>
      <c r="L550" s="131" t="n">
        <v>32.7</v>
      </c>
      <c r="M550" s="131" t="inlineStr">
        <is>
          <t>🔴 Yakın Takip Gerekli</t>
        </is>
      </c>
      <c r="N55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1" ht="15" customHeight="1" s="113">
      <c r="A551" s="131" t="inlineStr">
        <is>
          <t>P0273</t>
        </is>
      </c>
      <c r="B551" s="131" t="inlineStr">
        <is>
          <t>BAHA YURTSEVEN</t>
        </is>
      </c>
      <c r="C551" s="131" t="inlineStr">
        <is>
          <t>M029</t>
        </is>
      </c>
      <c r="D551" s="131" t="inlineStr">
        <is>
          <t>KARŞIYAKA-2</t>
        </is>
      </c>
      <c r="E551" s="131" t="inlineStr">
        <is>
          <t>REYON GÖREVLİSİ</t>
        </is>
      </c>
      <c r="F551" s="131" t="n">
        <v>0</v>
      </c>
      <c r="G551" s="131" t="n">
        <v>36.9</v>
      </c>
      <c r="H551" s="131" t="n">
        <v>24.7</v>
      </c>
      <c r="I551" s="131" t="n">
        <v>-36.2</v>
      </c>
      <c r="J551" s="131" t="n">
        <v>62.6</v>
      </c>
      <c r="K551" s="131" t="n">
        <v>70</v>
      </c>
      <c r="L551" s="131" t="n">
        <v>32.7</v>
      </c>
      <c r="M551" s="131" t="inlineStr">
        <is>
          <t>🔴 Yakın Takip Gerekli</t>
        </is>
      </c>
      <c r="N55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2" ht="15" customHeight="1" s="113">
      <c r="A552" s="131" t="inlineStr">
        <is>
          <t>P0039</t>
        </is>
      </c>
      <c r="B552" s="131" t="inlineStr">
        <is>
          <t>İSMAİL TANRIVERDİ</t>
        </is>
      </c>
      <c r="C552" s="131" t="inlineStr">
        <is>
          <t>M040</t>
        </is>
      </c>
      <c r="D552" s="131" t="inlineStr">
        <is>
          <t>TORBALI 3</t>
        </is>
      </c>
      <c r="E552" s="131" t="inlineStr">
        <is>
          <t>ELİT KASAP</t>
        </is>
      </c>
      <c r="F552" s="131" t="n">
        <v>0</v>
      </c>
      <c r="G552" s="131" t="n">
        <v>56.5</v>
      </c>
      <c r="H552" s="131" t="n">
        <v>18.8</v>
      </c>
      <c r="I552" s="131" t="n">
        <v>-37.4</v>
      </c>
      <c r="J552" s="131" t="n">
        <v>20.1</v>
      </c>
      <c r="K552" s="131" t="n">
        <v>62</v>
      </c>
      <c r="L552" s="131" t="n">
        <v>31.5</v>
      </c>
      <c r="M552" s="131" t="inlineStr">
        <is>
          <t>🔴 Yakın Takip Gerekli</t>
        </is>
      </c>
      <c r="N55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3" ht="15" customHeight="1" s="113">
      <c r="A553" s="131" t="inlineStr">
        <is>
          <t>P0038</t>
        </is>
      </c>
      <c r="B553" s="131" t="inlineStr">
        <is>
          <t>ŞERİFE UNAT</t>
        </is>
      </c>
      <c r="C553" s="131" t="inlineStr">
        <is>
          <t>M040</t>
        </is>
      </c>
      <c r="D553" s="131" t="inlineStr">
        <is>
          <t>TORBALI 3</t>
        </is>
      </c>
      <c r="E553" s="131" t="inlineStr">
        <is>
          <t>ŞARKÜTERİ YARDIMCISI</t>
        </is>
      </c>
      <c r="F553" s="131" t="n">
        <v>0</v>
      </c>
      <c r="G553" s="131" t="n">
        <v>56.5</v>
      </c>
      <c r="H553" s="131" t="n">
        <v>18.8</v>
      </c>
      <c r="I553" s="131" t="n">
        <v>-37.4</v>
      </c>
      <c r="J553" s="131" t="n">
        <v>20.1</v>
      </c>
      <c r="K553" s="131" t="n">
        <v>62</v>
      </c>
      <c r="L553" s="131" t="n">
        <v>31.5</v>
      </c>
      <c r="M553" s="131" t="inlineStr">
        <is>
          <t>🔴 Yakın Takip Gerekli</t>
        </is>
      </c>
      <c r="N55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4" ht="15" customHeight="1" s="113">
      <c r="A554" s="131" t="inlineStr">
        <is>
          <t>P0036</t>
        </is>
      </c>
      <c r="B554" s="131" t="inlineStr">
        <is>
          <t>SHAHIDA ALTBAYEVA</t>
        </is>
      </c>
      <c r="C554" s="131" t="inlineStr">
        <is>
          <t>M040</t>
        </is>
      </c>
      <c r="D554" s="131" t="inlineStr">
        <is>
          <t>TORBALI 3</t>
        </is>
      </c>
      <c r="E554" s="131" t="inlineStr">
        <is>
          <t>REYON GÖREVLİSİ</t>
        </is>
      </c>
      <c r="F554" s="131" t="n">
        <v>0</v>
      </c>
      <c r="G554" s="131" t="n">
        <v>56.5</v>
      </c>
      <c r="H554" s="131" t="n">
        <v>18.8</v>
      </c>
      <c r="I554" s="131" t="n">
        <v>-37.4</v>
      </c>
      <c r="J554" s="131" t="n">
        <v>20.1</v>
      </c>
      <c r="K554" s="131" t="n">
        <v>62</v>
      </c>
      <c r="L554" s="131" t="n">
        <v>31.5</v>
      </c>
      <c r="M554" s="131" t="inlineStr">
        <is>
          <t>🔴 Yakın Takip Gerekli</t>
        </is>
      </c>
      <c r="N55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5" ht="15" customHeight="1" s="113">
      <c r="A555" s="131" t="inlineStr">
        <is>
          <t>P0037</t>
        </is>
      </c>
      <c r="B555" s="131" t="inlineStr">
        <is>
          <t>SHEKER SEYIDOVA</t>
        </is>
      </c>
      <c r="C555" s="131" t="inlineStr">
        <is>
          <t>M040</t>
        </is>
      </c>
      <c r="D555" s="131" t="inlineStr">
        <is>
          <t>TORBALI 3</t>
        </is>
      </c>
      <c r="E555" s="131" t="inlineStr">
        <is>
          <t>BAKLİYAT</t>
        </is>
      </c>
      <c r="F555" s="131" t="n">
        <v>0</v>
      </c>
      <c r="G555" s="131" t="n">
        <v>56.5</v>
      </c>
      <c r="H555" s="131" t="n">
        <v>18.8</v>
      </c>
      <c r="I555" s="131" t="n">
        <v>-37.4</v>
      </c>
      <c r="J555" s="131" t="n">
        <v>20.1</v>
      </c>
      <c r="K555" s="131" t="n">
        <v>62</v>
      </c>
      <c r="L555" s="131" t="n">
        <v>31.5</v>
      </c>
      <c r="M555" s="131" t="inlineStr">
        <is>
          <t>🔴 Yakın Takip Gerekli</t>
        </is>
      </c>
      <c r="N55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6" ht="15" customHeight="1" s="113">
      <c r="A556" s="131" t="inlineStr">
        <is>
          <t>P0030</t>
        </is>
      </c>
      <c r="B556" s="131" t="inlineStr">
        <is>
          <t>SELDA GÜLER KIRMIZI</t>
        </is>
      </c>
      <c r="C556" s="131" t="inlineStr">
        <is>
          <t>M040</t>
        </is>
      </c>
      <c r="D556" s="131" t="inlineStr">
        <is>
          <t>TORBALI 3</t>
        </is>
      </c>
      <c r="E556" s="131" t="inlineStr">
        <is>
          <t>UZMAN YÖNETİCİ</t>
        </is>
      </c>
      <c r="F556" s="131" t="n">
        <v>0</v>
      </c>
      <c r="G556" s="131" t="n">
        <v>56.5</v>
      </c>
      <c r="H556" s="131" t="n">
        <v>18.8</v>
      </c>
      <c r="I556" s="131" t="n">
        <v>-37.4</v>
      </c>
      <c r="J556" s="131" t="n">
        <v>20.1</v>
      </c>
      <c r="K556" s="131" t="n">
        <v>62</v>
      </c>
      <c r="L556" s="131" t="n">
        <v>31.5</v>
      </c>
      <c r="M556" s="131" t="inlineStr">
        <is>
          <t>🔴 Yakın Takip Gerekli</t>
        </is>
      </c>
      <c r="N55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7" ht="15" customHeight="1" s="113">
      <c r="A557" s="131" t="inlineStr">
        <is>
          <t>P0031</t>
        </is>
      </c>
      <c r="B557" s="131" t="inlineStr">
        <is>
          <t>AHMET ORAK</t>
        </is>
      </c>
      <c r="C557" s="131" t="inlineStr">
        <is>
          <t>M040</t>
        </is>
      </c>
      <c r="D557" s="131" t="inlineStr">
        <is>
          <t>TORBALI 3</t>
        </is>
      </c>
      <c r="E557" s="131" t="inlineStr">
        <is>
          <t>YÖNETİCİ YARDIMCISI</t>
        </is>
      </c>
      <c r="F557" s="131" t="n">
        <v>0</v>
      </c>
      <c r="G557" s="131" t="n">
        <v>56.5</v>
      </c>
      <c r="H557" s="131" t="n">
        <v>18.8</v>
      </c>
      <c r="I557" s="131" t="n">
        <v>-37.4</v>
      </c>
      <c r="J557" s="131" t="n">
        <v>20.1</v>
      </c>
      <c r="K557" s="131" t="n">
        <v>62</v>
      </c>
      <c r="L557" s="131" t="n">
        <v>31.5</v>
      </c>
      <c r="M557" s="131" t="inlineStr">
        <is>
          <t>🔴 Yakın Takip Gerekli</t>
        </is>
      </c>
      <c r="N55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8" ht="15" customHeight="1" s="113">
      <c r="A558" s="131" t="inlineStr">
        <is>
          <t>P0032</t>
        </is>
      </c>
      <c r="B558" s="131" t="inlineStr">
        <is>
          <t>GONCA GÖKAY</t>
        </is>
      </c>
      <c r="C558" s="131" t="inlineStr">
        <is>
          <t>M040</t>
        </is>
      </c>
      <c r="D558" s="131" t="inlineStr">
        <is>
          <t>TORBALI 3</t>
        </is>
      </c>
      <c r="E558" s="131" t="inlineStr">
        <is>
          <t>KASİYER</t>
        </is>
      </c>
      <c r="F558" s="131" t="n">
        <v>0</v>
      </c>
      <c r="G558" s="131" t="n">
        <v>56.5</v>
      </c>
      <c r="H558" s="131" t="n">
        <v>18.8</v>
      </c>
      <c r="I558" s="131" t="n">
        <v>-37.4</v>
      </c>
      <c r="J558" s="131" t="n">
        <v>20.1</v>
      </c>
      <c r="K558" s="131" t="n">
        <v>62</v>
      </c>
      <c r="L558" s="131" t="n">
        <v>31.5</v>
      </c>
      <c r="M558" s="131" t="inlineStr">
        <is>
          <t>🔴 Yakın Takip Gerekli</t>
        </is>
      </c>
      <c r="N55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9" ht="15" customHeight="1" s="113">
      <c r="A559" s="131" t="inlineStr">
        <is>
          <t>P0033</t>
        </is>
      </c>
      <c r="B559" s="131" t="inlineStr">
        <is>
          <t>AYKUT ÇELİK</t>
        </is>
      </c>
      <c r="C559" s="131" t="inlineStr">
        <is>
          <t>M040</t>
        </is>
      </c>
      <c r="D559" s="131" t="inlineStr">
        <is>
          <t>TORBALI 3</t>
        </is>
      </c>
      <c r="E559" s="131" t="inlineStr">
        <is>
          <t>KASİYER</t>
        </is>
      </c>
      <c r="F559" s="131" t="n">
        <v>0</v>
      </c>
      <c r="G559" s="131" t="n">
        <v>56.5</v>
      </c>
      <c r="H559" s="131" t="n">
        <v>18.8</v>
      </c>
      <c r="I559" s="131" t="n">
        <v>-37.4</v>
      </c>
      <c r="J559" s="131" t="n">
        <v>20.1</v>
      </c>
      <c r="K559" s="131" t="n">
        <v>62</v>
      </c>
      <c r="L559" s="131" t="n">
        <v>31.5</v>
      </c>
      <c r="M559" s="131" t="inlineStr">
        <is>
          <t>🔴 Yakın Takip Gerekli</t>
        </is>
      </c>
      <c r="N55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0" ht="15" customHeight="1" s="113">
      <c r="A560" s="131" t="inlineStr">
        <is>
          <t>P0034</t>
        </is>
      </c>
      <c r="B560" s="131" t="inlineStr">
        <is>
          <t>MÜGE İŞCAN</t>
        </is>
      </c>
      <c r="C560" s="131" t="inlineStr">
        <is>
          <t>M040</t>
        </is>
      </c>
      <c r="D560" s="131" t="inlineStr">
        <is>
          <t>TORBALI 3</t>
        </is>
      </c>
      <c r="E560" s="131" t="inlineStr">
        <is>
          <t>KASİYER</t>
        </is>
      </c>
      <c r="F560" s="131" t="n">
        <v>0</v>
      </c>
      <c r="G560" s="131" t="n">
        <v>56.5</v>
      </c>
      <c r="H560" s="131" t="n">
        <v>18.8</v>
      </c>
      <c r="I560" s="131" t="n">
        <v>-37.4</v>
      </c>
      <c r="J560" s="131" t="n">
        <v>20.1</v>
      </c>
      <c r="K560" s="131" t="n">
        <v>62</v>
      </c>
      <c r="L560" s="131" t="n">
        <v>31.5</v>
      </c>
      <c r="M560" s="131" t="inlineStr">
        <is>
          <t>🔴 Yakın Takip Gerekli</t>
        </is>
      </c>
      <c r="N56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1" ht="15" customHeight="1" s="113">
      <c r="A561" s="131" t="inlineStr">
        <is>
          <t>P0035</t>
        </is>
      </c>
      <c r="B561" s="131" t="inlineStr">
        <is>
          <t>DILRABO ROZYMURADOVA</t>
        </is>
      </c>
      <c r="C561" s="131" t="inlineStr">
        <is>
          <t>M040</t>
        </is>
      </c>
      <c r="D561" s="131" t="inlineStr">
        <is>
          <t>TORBALI 3</t>
        </is>
      </c>
      <c r="E561" s="131" t="inlineStr">
        <is>
          <t>REYON GÖREVLİSİ</t>
        </is>
      </c>
      <c r="F561" s="131" t="n">
        <v>0</v>
      </c>
      <c r="G561" s="131" t="n">
        <v>56.5</v>
      </c>
      <c r="H561" s="131" t="n">
        <v>18.8</v>
      </c>
      <c r="I561" s="131" t="n">
        <v>-37.4</v>
      </c>
      <c r="J561" s="131" t="n">
        <v>20.1</v>
      </c>
      <c r="K561" s="131" t="n">
        <v>62</v>
      </c>
      <c r="L561" s="131" t="n">
        <v>31.5</v>
      </c>
      <c r="M561" s="131" t="inlineStr">
        <is>
          <t>🔴 Yakın Takip Gerekli</t>
        </is>
      </c>
      <c r="N56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2" ht="15" customHeight="1" s="113">
      <c r="A562" s="131" t="inlineStr">
        <is>
          <t>P0041</t>
        </is>
      </c>
      <c r="B562" s="131" t="inlineStr">
        <is>
          <t>MYRAT REJEPOV</t>
        </is>
      </c>
      <c r="C562" s="131" t="inlineStr">
        <is>
          <t>M040</t>
        </is>
      </c>
      <c r="D562" s="131" t="inlineStr">
        <is>
          <t>TORBALI 3</t>
        </is>
      </c>
      <c r="E562" s="131" t="inlineStr">
        <is>
          <t>MANAV YARDIMCISI</t>
        </is>
      </c>
      <c r="F562" s="131" t="n">
        <v>0</v>
      </c>
      <c r="G562" s="131" t="n">
        <v>56.5</v>
      </c>
      <c r="H562" s="131" t="n">
        <v>18.8</v>
      </c>
      <c r="I562" s="131" t="n">
        <v>-37.4</v>
      </c>
      <c r="J562" s="131" t="n">
        <v>20.1</v>
      </c>
      <c r="K562" s="131" t="n">
        <v>62</v>
      </c>
      <c r="L562" s="131" t="n">
        <v>31.5</v>
      </c>
      <c r="M562" s="131" t="inlineStr">
        <is>
          <t>🔴 Yakın Takip Gerekli</t>
        </is>
      </c>
      <c r="N56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3" ht="15" customHeight="1" s="113">
      <c r="A563" s="131" t="inlineStr">
        <is>
          <t>P0040</t>
        </is>
      </c>
      <c r="B563" s="131" t="inlineStr">
        <is>
          <t>MEHMET  KALIN</t>
        </is>
      </c>
      <c r="C563" s="131" t="inlineStr">
        <is>
          <t>M040</t>
        </is>
      </c>
      <c r="D563" s="131" t="inlineStr">
        <is>
          <t>TORBALI 3</t>
        </is>
      </c>
      <c r="E563" s="131" t="inlineStr">
        <is>
          <t>UZMAN MANAV</t>
        </is>
      </c>
      <c r="F563" s="131" t="n">
        <v>0</v>
      </c>
      <c r="G563" s="131" t="n">
        <v>56.5</v>
      </c>
      <c r="H563" s="131" t="n">
        <v>18.8</v>
      </c>
      <c r="I563" s="131" t="n">
        <v>-37.4</v>
      </c>
      <c r="J563" s="131" t="n">
        <v>20.1</v>
      </c>
      <c r="K563" s="131" t="n">
        <v>62</v>
      </c>
      <c r="L563" s="131" t="n">
        <v>31.5</v>
      </c>
      <c r="M563" s="131" t="inlineStr">
        <is>
          <t>🔴 Yakın Takip Gerekli</t>
        </is>
      </c>
      <c r="N56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4" ht="15" customHeight="1" s="113">
      <c r="A564" s="131" t="inlineStr">
        <is>
          <t>P0581</t>
        </is>
      </c>
      <c r="B564" s="131" t="inlineStr">
        <is>
          <t>ALİ GÜNEŞ</t>
        </is>
      </c>
      <c r="C564" s="131" t="inlineStr">
        <is>
          <t>M057</t>
        </is>
      </c>
      <c r="D564" s="131" t="inlineStr">
        <is>
          <t>BUCA2</t>
        </is>
      </c>
      <c r="E564" s="131" t="inlineStr">
        <is>
          <t>YÖNETİCİ</t>
        </is>
      </c>
      <c r="F564" s="131" t="n">
        <v>0</v>
      </c>
      <c r="G564" s="131" t="n">
        <v>10.5</v>
      </c>
      <c r="H564" s="131" t="n"/>
      <c r="I564" s="131" t="n"/>
      <c r="J564" s="131" t="n">
        <v>63.7</v>
      </c>
      <c r="K564" s="131" t="n">
        <v>77</v>
      </c>
      <c r="L564" s="131" t="n"/>
      <c r="M564" s="131" t="inlineStr">
        <is>
          <t>Veri Yetersiz</t>
        </is>
      </c>
      <c r="N56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5" ht="15" customHeight="1" s="113">
      <c r="A565" s="131" t="inlineStr">
        <is>
          <t>P0582</t>
        </is>
      </c>
      <c r="B565" s="131" t="inlineStr">
        <is>
          <t>HÜSNA GÜL</t>
        </is>
      </c>
      <c r="C565" s="131" t="inlineStr">
        <is>
          <t>M057</t>
        </is>
      </c>
      <c r="D565" s="131" t="inlineStr">
        <is>
          <t>BUCA2</t>
        </is>
      </c>
      <c r="E565" s="131" t="inlineStr">
        <is>
          <t>YÖNETİCİ YARDIMCISI</t>
        </is>
      </c>
      <c r="F565" s="131" t="n">
        <v>0</v>
      </c>
      <c r="G565" s="131" t="n">
        <v>10.5</v>
      </c>
      <c r="H565" s="131" t="n"/>
      <c r="I565" s="131" t="n"/>
      <c r="J565" s="131" t="n">
        <v>63.7</v>
      </c>
      <c r="K565" s="131" t="n">
        <v>77</v>
      </c>
      <c r="L565" s="131" t="n"/>
      <c r="M565" s="131" t="inlineStr">
        <is>
          <t>Veri Yetersiz</t>
        </is>
      </c>
      <c r="N56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6" ht="15" customHeight="1" s="113">
      <c r="A566" s="131" t="inlineStr">
        <is>
          <t>P0583</t>
        </is>
      </c>
      <c r="B566" s="131" t="inlineStr">
        <is>
          <t>BERRİN KARACA</t>
        </is>
      </c>
      <c r="C566" s="131" t="inlineStr">
        <is>
          <t>M057</t>
        </is>
      </c>
      <c r="D566" s="131" t="inlineStr">
        <is>
          <t>BUCA2</t>
        </is>
      </c>
      <c r="E566" s="131" t="inlineStr">
        <is>
          <t>KASİYER</t>
        </is>
      </c>
      <c r="F566" s="131" t="n">
        <v>0</v>
      </c>
      <c r="G566" s="131" t="n">
        <v>10.5</v>
      </c>
      <c r="H566" s="131" t="n"/>
      <c r="I566" s="131" t="n"/>
      <c r="J566" s="131" t="n">
        <v>63.7</v>
      </c>
      <c r="K566" s="131" t="n">
        <v>77</v>
      </c>
      <c r="L566" s="131" t="n"/>
      <c r="M566" s="131" t="inlineStr">
        <is>
          <t>Veri Yetersiz</t>
        </is>
      </c>
      <c r="N566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7" ht="15" customHeight="1" s="113">
      <c r="A567" s="131" t="inlineStr">
        <is>
          <t>P0584</t>
        </is>
      </c>
      <c r="B567" s="131" t="inlineStr">
        <is>
          <t>MEDİNE SAMUR</t>
        </is>
      </c>
      <c r="C567" s="131" t="inlineStr">
        <is>
          <t>M057</t>
        </is>
      </c>
      <c r="D567" s="131" t="inlineStr">
        <is>
          <t>BUCA2</t>
        </is>
      </c>
      <c r="E567" s="131" t="inlineStr">
        <is>
          <t>KASİYER</t>
        </is>
      </c>
      <c r="F567" s="131" t="n">
        <v>0</v>
      </c>
      <c r="G567" s="131" t="n">
        <v>10.5</v>
      </c>
      <c r="H567" s="131" t="n"/>
      <c r="I567" s="131" t="n"/>
      <c r="J567" s="131" t="n">
        <v>63.7</v>
      </c>
      <c r="K567" s="131" t="n">
        <v>77</v>
      </c>
      <c r="L567" s="131" t="n"/>
      <c r="M567" s="131" t="inlineStr">
        <is>
          <t>Veri Yetersiz</t>
        </is>
      </c>
      <c r="N567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8" ht="15" customHeight="1" s="113">
      <c r="A568" s="131" t="inlineStr">
        <is>
          <t>P0585</t>
        </is>
      </c>
      <c r="B568" s="131" t="inlineStr">
        <is>
          <t>ŞÜKRAN DENİZ</t>
        </is>
      </c>
      <c r="C568" s="131" t="inlineStr">
        <is>
          <t>M057</t>
        </is>
      </c>
      <c r="D568" s="131" t="inlineStr">
        <is>
          <t>BUCA2</t>
        </is>
      </c>
      <c r="E568" s="131" t="inlineStr">
        <is>
          <t>KASİYER</t>
        </is>
      </c>
      <c r="F568" s="131" t="n">
        <v>0</v>
      </c>
      <c r="G568" s="131" t="n">
        <v>10.5</v>
      </c>
      <c r="H568" s="131" t="n"/>
      <c r="I568" s="131" t="n"/>
      <c r="J568" s="131" t="n">
        <v>63.7</v>
      </c>
      <c r="K568" s="131" t="n">
        <v>77</v>
      </c>
      <c r="L568" s="131" t="n"/>
      <c r="M568" s="131" t="inlineStr">
        <is>
          <t>Veri Yetersiz</t>
        </is>
      </c>
      <c r="N568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9" ht="15" customHeight="1" s="113">
      <c r="A569" s="131" t="inlineStr">
        <is>
          <t>P0586</t>
        </is>
      </c>
      <c r="B569" s="131" t="inlineStr">
        <is>
          <t>CEREN ŞAHİN</t>
        </is>
      </c>
      <c r="C569" s="131" t="inlineStr">
        <is>
          <t>M057</t>
        </is>
      </c>
      <c r="D569" s="131" t="inlineStr">
        <is>
          <t>BUCA2</t>
        </is>
      </c>
      <c r="E569" s="131" t="inlineStr">
        <is>
          <t>KASİYER</t>
        </is>
      </c>
      <c r="F569" s="131" t="n">
        <v>0</v>
      </c>
      <c r="G569" s="131" t="n">
        <v>10.5</v>
      </c>
      <c r="H569" s="131" t="n"/>
      <c r="I569" s="131" t="n"/>
      <c r="J569" s="131" t="n">
        <v>63.7</v>
      </c>
      <c r="K569" s="131" t="n">
        <v>77</v>
      </c>
      <c r="L569" s="131" t="n"/>
      <c r="M569" s="131" t="inlineStr">
        <is>
          <t>Veri Yetersiz</t>
        </is>
      </c>
      <c r="N569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0" ht="15" customHeight="1" s="113">
      <c r="A570" s="131" t="inlineStr">
        <is>
          <t>P0587</t>
        </is>
      </c>
      <c r="B570" s="131" t="inlineStr">
        <is>
          <t>EMRE MİNKARA</t>
        </is>
      </c>
      <c r="C570" s="131" t="inlineStr">
        <is>
          <t>M057</t>
        </is>
      </c>
      <c r="D570" s="131" t="inlineStr">
        <is>
          <t>BUCA2</t>
        </is>
      </c>
      <c r="E570" s="131" t="inlineStr">
        <is>
          <t>REYON GÖREVLİSİ</t>
        </is>
      </c>
      <c r="F570" s="131" t="n">
        <v>0</v>
      </c>
      <c r="G570" s="131" t="n">
        <v>10.5</v>
      </c>
      <c r="H570" s="131" t="n"/>
      <c r="I570" s="131" t="n"/>
      <c r="J570" s="131" t="n">
        <v>63.7</v>
      </c>
      <c r="K570" s="131" t="n">
        <v>77</v>
      </c>
      <c r="L570" s="131" t="n"/>
      <c r="M570" s="131" t="inlineStr">
        <is>
          <t>Veri Yetersiz</t>
        </is>
      </c>
      <c r="N570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1" ht="15" customHeight="1" s="113">
      <c r="A571" s="131" t="inlineStr">
        <is>
          <t>P0588</t>
        </is>
      </c>
      <c r="B571" s="131" t="inlineStr">
        <is>
          <t>ÇAĞRI SELAMİ ACAR</t>
        </is>
      </c>
      <c r="C571" s="131" t="inlineStr">
        <is>
          <t>M057</t>
        </is>
      </c>
      <c r="D571" s="131" t="inlineStr">
        <is>
          <t>BUCA2</t>
        </is>
      </c>
      <c r="E571" s="131" t="inlineStr">
        <is>
          <t>REYON GÖREVLİSİ</t>
        </is>
      </c>
      <c r="F571" s="131" t="n">
        <v>0</v>
      </c>
      <c r="G571" s="131" t="n">
        <v>10.5</v>
      </c>
      <c r="H571" s="131" t="n"/>
      <c r="I571" s="131" t="n"/>
      <c r="J571" s="131" t="n">
        <v>63.7</v>
      </c>
      <c r="K571" s="131" t="n">
        <v>77</v>
      </c>
      <c r="L571" s="131" t="n"/>
      <c r="M571" s="131" t="inlineStr">
        <is>
          <t>Veri Yetersiz</t>
        </is>
      </c>
      <c r="N571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2" ht="15" customHeight="1" s="113">
      <c r="A572" s="131" t="inlineStr">
        <is>
          <t>P0589</t>
        </is>
      </c>
      <c r="B572" s="131" t="inlineStr">
        <is>
          <t>RAHŞAN SİMGE ALSAÇ</t>
        </is>
      </c>
      <c r="C572" s="131" t="inlineStr">
        <is>
          <t>M057</t>
        </is>
      </c>
      <c r="D572" s="131" t="inlineStr">
        <is>
          <t>BUCA2</t>
        </is>
      </c>
      <c r="E572" s="131" t="inlineStr">
        <is>
          <t>ŞARKÜTERİ</t>
        </is>
      </c>
      <c r="F572" s="131" t="n">
        <v>0</v>
      </c>
      <c r="G572" s="131" t="n">
        <v>10.5</v>
      </c>
      <c r="H572" s="131" t="n"/>
      <c r="I572" s="131" t="n"/>
      <c r="J572" s="131" t="n">
        <v>63.7</v>
      </c>
      <c r="K572" s="131" t="n">
        <v>77</v>
      </c>
      <c r="L572" s="131" t="n"/>
      <c r="M572" s="131" t="inlineStr">
        <is>
          <t>Veri Yetersiz</t>
        </is>
      </c>
      <c r="N572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3" ht="15" customHeight="1" s="113">
      <c r="A573" s="131" t="inlineStr">
        <is>
          <t>P0590</t>
        </is>
      </c>
      <c r="B573" s="131" t="inlineStr">
        <is>
          <t>MEHMET ŞAFAK</t>
        </is>
      </c>
      <c r="C573" s="131" t="inlineStr">
        <is>
          <t>M057</t>
        </is>
      </c>
      <c r="D573" s="131" t="inlineStr">
        <is>
          <t>BUCA2</t>
        </is>
      </c>
      <c r="E573" s="131" t="inlineStr">
        <is>
          <t>UZMAN KASAP</t>
        </is>
      </c>
      <c r="F573" s="131" t="n">
        <v>0</v>
      </c>
      <c r="G573" s="131" t="n">
        <v>10.5</v>
      </c>
      <c r="H573" s="131" t="n"/>
      <c r="I573" s="131" t="n"/>
      <c r="J573" s="131" t="n">
        <v>63.7</v>
      </c>
      <c r="K573" s="131" t="n">
        <v>77</v>
      </c>
      <c r="L573" s="131" t="n"/>
      <c r="M573" s="131" t="inlineStr">
        <is>
          <t>Veri Yetersiz</t>
        </is>
      </c>
      <c r="N573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4" ht="15" customHeight="1" s="113">
      <c r="A574" s="131" t="inlineStr">
        <is>
          <t>P0591</t>
        </is>
      </c>
      <c r="B574" s="131" t="inlineStr">
        <is>
          <t>BAHRİ TUNÇ</t>
        </is>
      </c>
      <c r="C574" s="131" t="inlineStr">
        <is>
          <t>M057</t>
        </is>
      </c>
      <c r="D574" s="131" t="inlineStr">
        <is>
          <t>BUCA2</t>
        </is>
      </c>
      <c r="E574" s="131" t="inlineStr">
        <is>
          <t>UZMAN MANAV</t>
        </is>
      </c>
      <c r="F574" s="131" t="n">
        <v>0</v>
      </c>
      <c r="G574" s="131" t="n">
        <v>10.5</v>
      </c>
      <c r="H574" s="131" t="n"/>
      <c r="I574" s="131" t="n"/>
      <c r="J574" s="131" t="n">
        <v>63.7</v>
      </c>
      <c r="K574" s="131" t="n">
        <v>77</v>
      </c>
      <c r="L574" s="131" t="n"/>
      <c r="M574" s="131" t="inlineStr">
        <is>
          <t>Veri Yetersiz</t>
        </is>
      </c>
      <c r="N574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5" ht="15" customHeight="1" s="113">
      <c r="A575" s="131" t="inlineStr">
        <is>
          <t>P0592</t>
        </is>
      </c>
      <c r="B575" s="131" t="inlineStr">
        <is>
          <t>MUHAMMED MUTAA UĞUR</t>
        </is>
      </c>
      <c r="C575" s="131" t="inlineStr">
        <is>
          <t>M057</t>
        </is>
      </c>
      <c r="D575" s="131" t="inlineStr">
        <is>
          <t>BUCA2</t>
        </is>
      </c>
      <c r="E575" s="131" t="inlineStr">
        <is>
          <t>MANAV YARDIMCISI</t>
        </is>
      </c>
      <c r="F575" s="131" t="n">
        <v>0</v>
      </c>
      <c r="G575" s="131" t="n">
        <v>10.5</v>
      </c>
      <c r="H575" s="131" t="n"/>
      <c r="I575" s="131" t="n"/>
      <c r="J575" s="131" t="n">
        <v>63.7</v>
      </c>
      <c r="K575" s="131" t="n">
        <v>77</v>
      </c>
      <c r="L575" s="131" t="n"/>
      <c r="M575" s="131" t="inlineStr">
        <is>
          <t>Veri Yetersiz</t>
        </is>
      </c>
      <c r="N575" s="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40" customWidth="1" style="112" min="1" max="1"/>
    <col width="14" customWidth="1" style="112" min="2" max="2"/>
    <col width="55" customWidth="1" style="112" min="3" max="3"/>
    <col width="50" customWidth="1" style="112" min="4" max="4"/>
  </cols>
  <sheetData>
    <row r="1" ht="15" customHeight="1" s="113">
      <c r="A1" s="112" t="inlineStr">
        <is>
          <t>PERSONEL PERFORMANS ENDEKSİ — KRİTER VE AĞIRLIK TABLOSU (v2, puantaj/eğitim/disiplin kaydı olmadan)</t>
        </is>
      </c>
    </row>
    <row r="3" ht="15" customHeight="1" s="113">
      <c r="A3" s="164" t="inlineStr">
        <is>
          <t>Kriter</t>
        </is>
      </c>
      <c r="B3" s="164" t="inlineStr">
        <is>
          <t>Ağırlık</t>
        </is>
      </c>
      <c r="C3" s="164" t="inlineStr">
        <is>
          <t>Veri Kaynağı</t>
        </is>
      </c>
      <c r="D3" s="164" t="inlineStr">
        <is>
          <t>Durum</t>
        </is>
      </c>
    </row>
    <row r="4" ht="15" customHeight="1" s="113">
      <c r="A4" s="131" t="inlineStr">
        <is>
          <t>Devamlılık (devamsızlık, geç kalma)</t>
        </is>
      </c>
      <c r="B4" s="131" t="inlineStr">
        <is>
          <t>%25</t>
        </is>
      </c>
      <c r="C4" s="131" t="inlineStr">
        <is>
          <t>Devamsızlık sayfası (mağaza-aylık)</t>
        </is>
      </c>
      <c r="D4" s="131" t="inlineStr">
        <is>
          <t>Mağaza proxy</t>
        </is>
      </c>
    </row>
    <row r="5" ht="15" customHeight="1" s="113">
      <c r="A5" s="131" t="inlineStr">
        <is>
          <t>Verimlilik (iş yükü endeksi)</t>
        </is>
      </c>
      <c r="B5" s="131" t="inlineStr">
        <is>
          <t>%31,25</t>
        </is>
      </c>
      <c r="C5" s="131" t="inlineStr">
        <is>
          <t>İş Yükü Endeksi sayfası (mağaza)</t>
        </is>
      </c>
      <c r="D5" s="131" t="inlineStr">
        <is>
          <t>Mağaza proxy</t>
        </is>
      </c>
    </row>
    <row r="6" ht="15" customHeight="1" s="113">
      <c r="A6" s="131" t="inlineStr">
        <is>
          <t>Enflasyona Göre Mağaza Katkısı</t>
        </is>
      </c>
      <c r="B6" s="131" t="inlineStr">
        <is>
          <t>%18,75</t>
        </is>
      </c>
      <c r="C6" s="131" t="inlineStr">
        <is>
          <t>Aylık Operasyon KPI (Aylık Ciro) + TÜİK yıllık enflasyon (%32,11, Haziran 2026)</t>
        </is>
      </c>
      <c r="D6" s="131" t="inlineStr">
        <is>
          <t>Mağaza reel büyüme, 0-100 normalize edilmiş, personele proxy</t>
        </is>
      </c>
    </row>
    <row r="7" ht="15" customHeight="1" s="113">
      <c r="A7" s="131" t="inlineStr">
        <is>
          <t>Fazla mesai verimliliği</t>
        </is>
      </c>
      <c r="B7" s="131" t="inlineStr">
        <is>
          <t>%12,5</t>
        </is>
      </c>
      <c r="C7" s="131" t="inlineStr">
        <is>
          <t>Fazla Mesai sayfası (mağaza-aylık)</t>
        </is>
      </c>
      <c r="D7" s="131" t="inlineStr">
        <is>
          <t>Mağaza proxy</t>
        </is>
      </c>
    </row>
    <row r="8" ht="15" customHeight="1" s="113">
      <c r="A8" s="131" t="inlineStr">
        <is>
          <t>Yönetici değerlendirmesi</t>
        </is>
      </c>
      <c r="B8" s="131" t="inlineStr">
        <is>
          <t>%12,5</t>
        </is>
      </c>
      <c r="C8" s="131" t="inlineStr">
        <is>
          <t>Performans sayfası — Yönetici Puanı (mağaza-aylık)</t>
        </is>
      </c>
      <c r="D8" s="131" t="inlineStr">
        <is>
          <t>Mağaza proxy</t>
        </is>
      </c>
    </row>
    <row r="9" ht="15" customHeight="1" s="113">
      <c r="A9" s="131" t="n"/>
      <c r="B9" s="131" t="n"/>
      <c r="C9" s="131" t="n"/>
      <c r="D9" s="131" t="n"/>
    </row>
    <row r="10" ht="15" customHeight="1" s="113">
      <c r="A10" s="131" t="inlineStr">
        <is>
          <t>NOT: Egitim/Gelisim ve Disiplin kriterleri, kisi bazli puantaj/egitim/disiplin kaydi olmadigi icin modelden cikarilmistir. Kalan 5 kriterin agirliklari 100'e tamamlanacak sekilde orantili buyutulmustur (orijinal toplam %80 idi).</t>
        </is>
      </c>
      <c r="B10" s="131" t="n"/>
      <c r="C10" s="131" t="n"/>
      <c r="D10" s="131" t="n"/>
    </row>
    <row r="11" ht="15" customHeight="1" s="113">
      <c r="A11" s="131" t="n"/>
      <c r="B11" s="131" t="n"/>
      <c r="C11" s="131" t="n"/>
      <c r="D11" s="131" t="n"/>
    </row>
    <row r="12" ht="15" customHeight="1" s="113">
      <c r="A12" s="131" t="inlineStr">
        <is>
          <t>ENFLASYONA GÖRE MAĞAZA KATKISI — HESAPLAMA YÖNTEMİ</t>
        </is>
      </c>
      <c r="B12" s="131" t="n"/>
      <c r="C12" s="131" t="n"/>
      <c r="D12" s="131" t="n"/>
    </row>
    <row r="13" ht="15" customHeight="1" s="113">
      <c r="A13" s="131" t="inlineStr">
        <is>
          <t>1. Mağazanın 2026-01 ile 2026-12 arası Aylık Ciro nominal büyümesi hesaplanır.</t>
        </is>
      </c>
      <c r="B13" s="131" t="n"/>
      <c r="C13" s="131" t="n"/>
      <c r="D13" s="131" t="n"/>
    </row>
    <row r="14" ht="15" customHeight="1" s="113">
      <c r="A14" s="131" t="inlineStr">
        <is>
          <t>2. TÜİK yıllık enflasyon oranı (%32,11) bu nominal büyümeden çıkarılarak REEL büyüme bulunur.</t>
        </is>
      </c>
      <c r="B14" s="131" t="n"/>
      <c r="C14" s="131" t="n"/>
      <c r="D14" s="131" t="n"/>
    </row>
    <row r="15" ht="15" customHeight="1" s="113">
      <c r="A15" s="131" t="inlineStr">
        <is>
          <t>3. Tüm mağazaların reel büyümesi 0-100 aralığına min-max normalize edilir (en düşük=0, en yüksek=100).</t>
        </is>
      </c>
      <c r="B15" s="131" t="n"/>
      <c r="C15" s="131" t="n"/>
      <c r="D15" s="131" t="n"/>
    </row>
    <row r="16" ht="15" customHeight="1" s="113">
      <c r="A16" s="131" t="inlineStr">
        <is>
          <t>4. Bu puan, o mağazadaki tüm personele proxy olarak yansıtılır.</t>
        </is>
      </c>
      <c r="B16" s="131" t="n"/>
      <c r="C16" s="131" t="n"/>
      <c r="D16" s="131" t="n"/>
    </row>
    <row r="17" ht="15" customHeight="1" s="113">
      <c r="A17" s="131" t="inlineStr">
        <is>
          <t>5. Depo/merkez kayıtları (Z1 Et Depo, Merkez, Çiftlik, Buca2, Hal Depo, Menderes Depo) bu hesaba dahil edilmez.</t>
        </is>
      </c>
      <c r="B17" s="131" t="n"/>
      <c r="C17" s="131" t="n"/>
      <c r="D17" s="131" t="n"/>
    </row>
    <row r="18" ht="15" customHeight="1" s="113">
      <c r="A18" s="131" t="n"/>
      <c r="B18" s="131" t="n"/>
      <c r="C18" s="131" t="n"/>
      <c r="D18" s="131" t="n"/>
    </row>
    <row r="19" ht="15" customHeight="1" s="113">
      <c r="A19" s="131" t="inlineStr">
        <is>
          <t>SINIFLANDIRMA</t>
        </is>
      </c>
      <c r="B19" s="131" t="n"/>
      <c r="C19" s="131" t="n"/>
      <c r="D19" s="131" t="n"/>
    </row>
    <row r="20" ht="15" customHeight="1" s="113">
      <c r="A20" s="131" t="inlineStr">
        <is>
          <t>Aralık</t>
        </is>
      </c>
      <c r="B20" s="131" t="inlineStr">
        <is>
          <t>Sınıf</t>
        </is>
      </c>
      <c r="C20" s="131" t="n"/>
      <c r="D20" s="131" t="n"/>
    </row>
    <row r="21" ht="15" customHeight="1" s="113">
      <c r="A21" s="131" t="inlineStr">
        <is>
          <t>90-100</t>
        </is>
      </c>
      <c r="B21" s="131" t="inlineStr">
        <is>
          <t>🟢 Üstün Performans</t>
        </is>
      </c>
      <c r="C21" s="131" t="n"/>
      <c r="D21" s="131" t="n"/>
    </row>
    <row r="22" ht="15" customHeight="1" s="113">
      <c r="A22" s="131" t="inlineStr">
        <is>
          <t>75-89</t>
        </is>
      </c>
      <c r="B22" s="131" t="inlineStr">
        <is>
          <t>🔵 Başarılı</t>
        </is>
      </c>
      <c r="C22" s="131" t="n"/>
      <c r="D22" s="131" t="n"/>
    </row>
    <row r="23" ht="15" customHeight="1" s="113">
      <c r="A23" s="131" t="inlineStr">
        <is>
          <t>60-74</t>
        </is>
      </c>
      <c r="B23" s="131" t="inlineStr">
        <is>
          <t>🟡 Gelişim Gerekli</t>
        </is>
      </c>
      <c r="C23" s="131" t="n"/>
      <c r="D23" s="131" t="n"/>
    </row>
    <row r="24" ht="15" customHeight="1" s="113">
      <c r="A24" s="131" t="inlineStr">
        <is>
          <t>60 altı</t>
        </is>
      </c>
      <c r="B24" s="131" t="inlineStr">
        <is>
          <t>🔴 Yakın Takip Gerekli</t>
        </is>
      </c>
      <c r="C24" s="131" t="n"/>
      <c r="D24" s="131" t="n"/>
    </row>
    <row r="25" ht="15" customHeight="1" s="113">
      <c r="A25" s="131" t="n"/>
      <c r="B25" s="131" t="n"/>
      <c r="C25" s="131" t="n"/>
      <c r="D25" s="131" t="n"/>
    </row>
    <row r="26" ht="15" customHeight="1" s="113">
      <c r="A26" s="131" t="n"/>
      <c r="B26" s="131" t="n"/>
      <c r="C26" s="131" t="n"/>
      <c r="D26" s="131" t="n"/>
    </row>
    <row r="27" ht="15" customHeight="1" s="113">
      <c r="A27" s="131" t="n"/>
      <c r="B27" s="131" t="n"/>
      <c r="C27" s="131" t="n"/>
      <c r="D27" s="131" t="n"/>
    </row>
    <row r="28" ht="15" customHeight="1" s="113">
      <c r="A28" s="131" t="n"/>
      <c r="B28" s="131" t="n"/>
      <c r="C28" s="131" t="n"/>
      <c r="D28" s="131" t="n"/>
    </row>
    <row r="29" ht="15" customHeight="1" s="113">
      <c r="A29" s="131" t="n"/>
      <c r="B29" s="131" t="n"/>
      <c r="C29" s="131" t="n"/>
      <c r="D29" s="131" t="n"/>
    </row>
    <row r="30" ht="15" customHeight="1" s="113">
      <c r="A30" s="131" t="n"/>
      <c r="B30" s="131" t="n"/>
      <c r="C30" s="131" t="n"/>
      <c r="D30" s="131" t="n"/>
    </row>
    <row r="31" ht="15" customHeight="1" s="113">
      <c r="A31" s="131" t="n"/>
      <c r="B31" s="131" t="n"/>
      <c r="C31" s="131" t="n"/>
      <c r="D31" s="131" t="n"/>
    </row>
    <row r="32" ht="15" customHeight="1" s="113">
      <c r="A32" s="131" t="n"/>
      <c r="B32" s="131" t="n"/>
      <c r="C32" s="131" t="n"/>
      <c r="D32" s="131" t="n"/>
    </row>
    <row r="33" ht="15" customHeight="1" s="113">
      <c r="A33" s="131" t="n"/>
      <c r="B33" s="131" t="n"/>
      <c r="C33" s="131" t="n"/>
      <c r="D33" s="131" t="n"/>
    </row>
    <row r="34" ht="15" customHeight="1" s="113">
      <c r="A34" s="131" t="n"/>
      <c r="B34" s="131" t="n"/>
      <c r="C34" s="131" t="n"/>
      <c r="D34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M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6" customWidth="1" style="112" min="1" max="13"/>
  </cols>
  <sheetData>
    <row r="1" ht="15" customHeight="1" s="113">
      <c r="A1" s="207" t="inlineStr">
        <is>
          <t>TAHMİN MODELİ DOĞRULUK TESTİ (Backtesting) — İlk 9 ay ile son 3 ay tahmin edilip gerçekle karşılaştırılır</t>
        </is>
      </c>
    </row>
    <row r="2" ht="15" customHeight="1" s="113">
      <c r="A2" s="208" t="inlineStr">
        <is>
          <t>⚠️ DİKKAT: Bölüm A istatistiksel testine göre (Istatistiksel_Model_Testi sayfası) bu zaman-trend tahminlerinin HİÇBİRİ istatistiksel olarak anlamlı değildir (R²≈0, t-istatistiği kritik değerin altında). Karar almadan önce Istatistiksel_Model_Testi sayfasındaki Bölüm C (Ciro→İş Yükü Endeksi modeli, r=0,91) tercih edilmelidir.</t>
        </is>
      </c>
    </row>
    <row r="3" ht="15" customHeight="1" s="113">
      <c r="A3" s="164" t="inlineStr">
        <is>
          <t>Ay No</t>
        </is>
      </c>
      <c r="B3" s="164" t="n">
        <v>1</v>
      </c>
      <c r="C3" s="164" t="n">
        <v>2</v>
      </c>
      <c r="D3" s="164" t="n">
        <v>3</v>
      </c>
      <c r="E3" s="164" t="n">
        <v>4</v>
      </c>
      <c r="F3" s="164" t="n">
        <v>5</v>
      </c>
      <c r="G3" s="164" t="n">
        <v>6</v>
      </c>
      <c r="H3" s="164" t="n">
        <v>7</v>
      </c>
      <c r="I3" s="164" t="n">
        <v>8</v>
      </c>
      <c r="J3" s="164" t="n">
        <v>9</v>
      </c>
      <c r="K3" s="164" t="n">
        <v>10</v>
      </c>
      <c r="L3" s="164" t="n">
        <v>11</v>
      </c>
      <c r="M3" s="164" t="n">
        <v>12</v>
      </c>
    </row>
    <row r="4" ht="15" customHeight="1" s="113">
      <c r="A4" s="131" t="inlineStr">
        <is>
          <t>Toplam Ciro</t>
        </is>
      </c>
      <c r="B4" s="131" t="n">
        <v>1212254707</v>
      </c>
      <c r="C4" s="131" t="n">
        <v>1212427211</v>
      </c>
      <c r="D4" s="131" t="n">
        <v>1208712984</v>
      </c>
      <c r="E4" s="131" t="n">
        <v>1210827633</v>
      </c>
      <c r="F4" s="131" t="n">
        <v>1211794877</v>
      </c>
      <c r="G4" s="131" t="n">
        <v>1213571479</v>
      </c>
      <c r="H4" s="131" t="n">
        <v>1205117756</v>
      </c>
      <c r="I4" s="131" t="n">
        <v>1205821435</v>
      </c>
      <c r="J4" s="131" t="n">
        <v>1210804646</v>
      </c>
      <c r="K4" s="131" t="n">
        <v>1213514065</v>
      </c>
      <c r="L4" s="131" t="n">
        <v>1212822375</v>
      </c>
      <c r="M4" s="131" t="n">
        <v>1210760189</v>
      </c>
    </row>
    <row r="5" ht="15" customHeight="1" s="113">
      <c r="A5" s="131" t="inlineStr">
        <is>
          <t>Toplam Personel Maliyeti</t>
        </is>
      </c>
      <c r="B5" s="131" t="n">
        <v>43193106</v>
      </c>
      <c r="C5" s="131" t="n">
        <v>42775773</v>
      </c>
      <c r="D5" s="131" t="n">
        <v>44593010</v>
      </c>
      <c r="E5" s="131" t="n">
        <v>42651594</v>
      </c>
      <c r="F5" s="131" t="n">
        <v>40349615</v>
      </c>
      <c r="G5" s="131" t="n">
        <v>42072778</v>
      </c>
      <c r="H5" s="131" t="n">
        <v>45475746</v>
      </c>
      <c r="I5" s="131" t="n">
        <v>43153915</v>
      </c>
      <c r="J5" s="131" t="n">
        <v>42756242</v>
      </c>
      <c r="K5" s="131" t="n">
        <v>39089976</v>
      </c>
      <c r="L5" s="131" t="n">
        <v>42491097</v>
      </c>
      <c r="M5" s="131" t="n">
        <v>43933210</v>
      </c>
    </row>
    <row r="6" ht="15" customHeight="1" s="113">
      <c r="A6" s="131" t="inlineStr">
        <is>
          <t>Toplam Fazla Mesai Saat</t>
        </is>
      </c>
      <c r="B6" s="131" t="n">
        <v>4621</v>
      </c>
      <c r="C6" s="131" t="n">
        <v>4029</v>
      </c>
      <c r="D6" s="131" t="n">
        <v>4486</v>
      </c>
      <c r="E6" s="131" t="n">
        <v>5225</v>
      </c>
      <c r="F6" s="131" t="n">
        <v>4329</v>
      </c>
      <c r="G6" s="131" t="n">
        <v>5414</v>
      </c>
      <c r="H6" s="131" t="n">
        <v>4507</v>
      </c>
      <c r="I6" s="131" t="n">
        <v>4849</v>
      </c>
      <c r="J6" s="131" t="n">
        <v>4973</v>
      </c>
      <c r="K6" s="131" t="n">
        <v>4894</v>
      </c>
      <c r="L6" s="131" t="n">
        <v>5265</v>
      </c>
      <c r="M6" s="131" t="n">
        <v>4388</v>
      </c>
    </row>
    <row r="7" ht="15" customHeight="1" s="113">
      <c r="A7" s="131" t="inlineStr">
        <is>
          <t>Toplam Devamsızlık Kaybı (FTE)</t>
        </is>
      </c>
      <c r="B7" s="131" t="n">
        <v>27.8</v>
      </c>
      <c r="C7" s="131" t="n">
        <v>29.9</v>
      </c>
      <c r="D7" s="131" t="n">
        <v>29.8</v>
      </c>
      <c r="E7" s="131" t="n">
        <v>32.5</v>
      </c>
      <c r="F7" s="131" t="n">
        <v>29.2</v>
      </c>
      <c r="G7" s="131" t="n">
        <v>32.5</v>
      </c>
      <c r="H7" s="131" t="n">
        <v>27.4</v>
      </c>
      <c r="I7" s="131" t="n">
        <v>33.3</v>
      </c>
      <c r="J7" s="131" t="n">
        <v>27.1</v>
      </c>
      <c r="K7" s="131" t="n">
        <v>32.4</v>
      </c>
      <c r="L7" s="131" t="n">
        <v>28.8</v>
      </c>
      <c r="M7" s="131" t="n">
        <v>29.7</v>
      </c>
    </row>
    <row r="8" ht="15" customHeight="1" s="113">
      <c r="A8" s="131" t="n"/>
      <c r="B8" s="131" t="n"/>
      <c r="C8" s="131" t="n"/>
      <c r="D8" s="131" t="n"/>
      <c r="E8" s="131" t="n"/>
      <c r="F8" s="131" t="n"/>
      <c r="G8" s="131" t="n"/>
      <c r="H8" s="131" t="n"/>
      <c r="I8" s="131" t="n"/>
      <c r="J8" s="131" t="n"/>
      <c r="K8" s="131" t="n"/>
      <c r="L8" s="131" t="n"/>
      <c r="M8" s="131" t="n"/>
    </row>
    <row r="9" ht="15" customHeight="1" s="113">
      <c r="A9" s="209" t="inlineStr">
        <is>
          <t>GERİYE DÖNÜK TAHMİN (İlk 9 ay ile 10-11-12. ay tahmin edilir) vs GERÇEK</t>
        </is>
      </c>
      <c r="B9" s="131" t="n"/>
      <c r="C9" s="131" t="n"/>
      <c r="D9" s="131" t="n"/>
      <c r="E9" s="131" t="n"/>
      <c r="F9" s="131" t="n"/>
      <c r="G9" s="131" t="n"/>
      <c r="H9" s="131" t="n"/>
      <c r="I9" s="131" t="n"/>
      <c r="J9" s="131" t="n"/>
      <c r="K9" s="131" t="n"/>
      <c r="L9" s="131" t="n"/>
      <c r="M9" s="131" t="n"/>
    </row>
    <row r="10" ht="15" customHeight="1" s="113">
      <c r="A10" s="209" t="inlineStr">
        <is>
          <t>Metrik</t>
        </is>
      </c>
      <c r="B10" s="209" t="inlineStr">
        <is>
          <t>Tahmin (10.Ay)</t>
        </is>
      </c>
      <c r="C10" s="209" t="inlineStr">
        <is>
          <t>Gerçek (10.Ay)</t>
        </is>
      </c>
      <c r="D10" s="209" t="inlineStr">
        <is>
          <t>Tahmin (11.Ay)</t>
        </is>
      </c>
      <c r="E10" s="209" t="inlineStr">
        <is>
          <t>Gerçek (11.Ay)</t>
        </is>
      </c>
      <c r="F10" s="209" t="inlineStr">
        <is>
          <t>Tahmin (12.Ay)</t>
        </is>
      </c>
      <c r="G10" s="209" t="inlineStr">
        <is>
          <t>Gerçek (12.Ay)</t>
        </is>
      </c>
      <c r="H10" s="209" t="inlineStr">
        <is>
          <t>Ortalama Mutlak Hata %  (MAPE)</t>
        </is>
      </c>
      <c r="I10" s="131" t="n"/>
      <c r="J10" s="131" t="n"/>
      <c r="K10" s="131" t="n"/>
      <c r="L10" s="131" t="n"/>
      <c r="M10" s="131" t="n"/>
    </row>
    <row r="11" ht="15" customHeight="1" s="113">
      <c r="A11" s="131" t="inlineStr">
        <is>
          <t>Toplam Ciro</t>
        </is>
      </c>
      <c r="B11" s="131">
        <f>FORECAST(10,B4:J4,$B$3:$J$3)</f>
        <v/>
      </c>
      <c r="C11" s="131">
        <f>K4</f>
        <v/>
      </c>
      <c r="D11" s="131">
        <f>FORECAST(11,B4:J4,$B$3:$J$3)</f>
        <v/>
      </c>
      <c r="E11" s="131">
        <f>L4</f>
        <v/>
      </c>
      <c r="F11" s="131">
        <f>FORECAST(12,B4:J4,$B$3:$J$3)</f>
        <v/>
      </c>
      <c r="G11" s="131">
        <f>M4</f>
        <v/>
      </c>
      <c r="H11" s="131">
        <f>ROUND(AVERAGE(ABS(B11-C11)/C11,ABS(D11-E11)/E11,ABS(F11-G11)/G11)*100,1)</f>
        <v/>
      </c>
      <c r="I11" s="131" t="n"/>
      <c r="J11" s="131" t="n"/>
      <c r="K11" s="131" t="n"/>
      <c r="L11" s="131" t="n"/>
      <c r="M11" s="131" t="n"/>
    </row>
    <row r="12" ht="15" customHeight="1" s="113">
      <c r="A12" s="131" t="inlineStr">
        <is>
          <t>Toplam Personel Maliyeti</t>
        </is>
      </c>
      <c r="B12" s="131">
        <f>FORECAST(10,B5:J5,$B$3:$J$3)</f>
        <v/>
      </c>
      <c r="C12" s="131">
        <f>K5</f>
        <v/>
      </c>
      <c r="D12" s="131">
        <f>FORECAST(11,B5:J5,$B$3:$J$3)</f>
        <v/>
      </c>
      <c r="E12" s="131">
        <f>L5</f>
        <v/>
      </c>
      <c r="F12" s="131">
        <f>FORECAST(12,B5:J5,$B$3:$J$3)</f>
        <v/>
      </c>
      <c r="G12" s="131">
        <f>M5</f>
        <v/>
      </c>
      <c r="H12" s="131">
        <f>ROUND(AVERAGE(ABS(B12-C12)/C12,ABS(D12-E12)/E12,ABS(F12-G12)/G12)*100,1)</f>
        <v/>
      </c>
      <c r="I12" s="131" t="n"/>
      <c r="J12" s="131" t="n"/>
      <c r="K12" s="131" t="n"/>
      <c r="L12" s="131" t="n"/>
      <c r="M12" s="131" t="n"/>
    </row>
    <row r="13" ht="15" customHeight="1" s="113">
      <c r="A13" s="131" t="inlineStr">
        <is>
          <t>Toplam Fazla Mesai Saat</t>
        </is>
      </c>
      <c r="B13" s="131">
        <f>FORECAST(10,B6:J6,$B$3:$J$3)</f>
        <v/>
      </c>
      <c r="C13" s="131">
        <f>K6</f>
        <v/>
      </c>
      <c r="D13" s="131">
        <f>FORECAST(11,B6:J6,$B$3:$J$3)</f>
        <v/>
      </c>
      <c r="E13" s="131">
        <f>L6</f>
        <v/>
      </c>
      <c r="F13" s="131">
        <f>FORECAST(12,B6:J6,$B$3:$J$3)</f>
        <v/>
      </c>
      <c r="G13" s="131">
        <f>M6</f>
        <v/>
      </c>
      <c r="H13" s="131">
        <f>ROUND(AVERAGE(ABS(B13-C13)/C13,ABS(D13-E13)/E13,ABS(F13-G13)/G13)*100,1)</f>
        <v/>
      </c>
      <c r="I13" s="131" t="n"/>
      <c r="J13" s="131" t="n"/>
      <c r="K13" s="131" t="n"/>
      <c r="L13" s="131" t="n"/>
      <c r="M13" s="131" t="n"/>
    </row>
    <row r="14" ht="15" customHeight="1" s="113">
      <c r="A14" s="131" t="inlineStr">
        <is>
          <t>Toplam Devamsızlık Kaybı (FTE)</t>
        </is>
      </c>
      <c r="B14" s="131">
        <f>FORECAST(10,B7:J7,$B$3:$J$3)</f>
        <v/>
      </c>
      <c r="C14" s="131">
        <f>K7</f>
        <v/>
      </c>
      <c r="D14" s="131">
        <f>FORECAST(11,B7:J7,$B$3:$J$3)</f>
        <v/>
      </c>
      <c r="E14" s="131">
        <f>L7</f>
        <v/>
      </c>
      <c r="F14" s="131">
        <f>FORECAST(12,B7:J7,$B$3:$J$3)</f>
        <v/>
      </c>
      <c r="G14" s="131">
        <f>M7</f>
        <v/>
      </c>
      <c r="H14" s="131">
        <f>ROUND(AVERAGE(ABS(B14-C14)/C14,ABS(D14-E14)/E14,ABS(F14-G14)/G14)*100,1)</f>
        <v/>
      </c>
      <c r="I14" s="131" t="n"/>
      <c r="J14" s="131" t="n"/>
      <c r="K14" s="131" t="n"/>
      <c r="L14" s="131" t="n"/>
      <c r="M14" s="131" t="n"/>
    </row>
    <row r="15" ht="15" customHeight="1" s="113">
      <c r="A15" s="131" t="n"/>
      <c r="B15" s="131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</row>
    <row r="16" ht="15" customHeight="1" s="113">
      <c r="A16" s="131" t="n"/>
      <c r="B16" s="131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</row>
    <row r="17" ht="15" customHeight="1" s="113">
      <c r="A17" s="131" t="n"/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1" t="n"/>
      <c r="M17" s="131" t="n"/>
    </row>
    <row r="18" ht="15" customHeight="1" s="113">
      <c r="A18" s="131" t="n"/>
      <c r="B18" s="131" t="n"/>
      <c r="C18" s="131" t="n"/>
      <c r="D18" s="131" t="n"/>
      <c r="E18" s="131" t="n"/>
      <c r="F18" s="131" t="n"/>
      <c r="G18" s="131" t="n"/>
      <c r="H18" s="131" t="n"/>
      <c r="I18" s="131" t="n"/>
      <c r="J18" s="131" t="n"/>
      <c r="K18" s="131" t="n"/>
      <c r="L18" s="131" t="n"/>
      <c r="M18" s="131" t="n"/>
    </row>
    <row r="19" ht="15" customHeight="1" s="113">
      <c r="A19" s="131" t="n"/>
      <c r="B19" s="131" t="n"/>
      <c r="C19" s="131" t="n"/>
      <c r="D19" s="131" t="n"/>
      <c r="E19" s="131" t="n"/>
      <c r="F19" s="131" t="n"/>
      <c r="G19" s="131" t="n"/>
      <c r="H19" s="131" t="n"/>
      <c r="I19" s="131" t="n"/>
      <c r="J19" s="131" t="n"/>
      <c r="K19" s="131" t="n"/>
      <c r="L19" s="131" t="n"/>
      <c r="M19" s="131" t="n"/>
    </row>
    <row r="20" ht="15" customHeight="1" s="113">
      <c r="A20" s="131" t="n"/>
      <c r="B20" s="131" t="n"/>
      <c r="C20" s="131" t="n"/>
      <c r="D20" s="131" t="n"/>
      <c r="E20" s="131" t="n"/>
      <c r="F20" s="131" t="n"/>
      <c r="G20" s="131" t="n"/>
      <c r="H20" s="131" t="n"/>
      <c r="I20" s="131" t="n"/>
      <c r="J20" s="131" t="n"/>
      <c r="K20" s="131" t="n"/>
      <c r="L20" s="131" t="n"/>
      <c r="M20" s="131" t="n"/>
    </row>
    <row r="21" ht="15" customHeight="1" s="113">
      <c r="A21" s="131" t="n"/>
      <c r="B21" s="131" t="n"/>
      <c r="C21" s="131" t="n"/>
      <c r="D21" s="131" t="n"/>
      <c r="E21" s="131" t="n"/>
      <c r="F21" s="131" t="n"/>
      <c r="G21" s="131" t="n"/>
      <c r="H21" s="131" t="n"/>
      <c r="I21" s="131" t="n"/>
      <c r="J21" s="131" t="n"/>
      <c r="K21" s="131" t="n"/>
      <c r="L21" s="131" t="n"/>
      <c r="M21" s="131" t="n"/>
    </row>
    <row r="22" ht="15" customHeight="1" s="113">
      <c r="A22" s="131" t="n"/>
      <c r="B22" s="131" t="n"/>
      <c r="C22" s="131" t="n"/>
      <c r="D22" s="131" t="n"/>
      <c r="E22" s="131" t="n"/>
      <c r="F22" s="131" t="n"/>
      <c r="G22" s="131" t="n"/>
      <c r="H22" s="131" t="n"/>
      <c r="I22" s="131" t="n"/>
      <c r="J22" s="131" t="n"/>
      <c r="K22" s="131" t="n"/>
      <c r="L22" s="131" t="n"/>
      <c r="M22" s="131" t="n"/>
    </row>
    <row r="23" ht="15" customHeight="1" s="113">
      <c r="A23" s="131" t="n"/>
      <c r="B23" s="131" t="n"/>
      <c r="C23" s="131" t="n"/>
      <c r="D23" s="131" t="n"/>
      <c r="E23" s="131" t="n"/>
      <c r="F23" s="131" t="n"/>
      <c r="G23" s="131" t="n"/>
      <c r="H23" s="131" t="n"/>
      <c r="I23" s="131" t="n"/>
      <c r="J23" s="131" t="n"/>
      <c r="K23" s="131" t="n"/>
      <c r="L23" s="131" t="n"/>
      <c r="M23" s="131" t="n"/>
    </row>
    <row r="24" ht="15" customHeight="1" s="113">
      <c r="A24" s="131" t="n"/>
      <c r="B24" s="131" t="n"/>
      <c r="C24" s="131" t="n"/>
      <c r="D24" s="131" t="n"/>
      <c r="E24" s="131" t="n"/>
      <c r="F24" s="131" t="n"/>
      <c r="G24" s="131" t="n"/>
      <c r="H24" s="131" t="n"/>
      <c r="I24" s="131" t="n"/>
      <c r="J24" s="131" t="n"/>
      <c r="K24" s="131" t="n"/>
      <c r="L24" s="131" t="n"/>
      <c r="M24" s="131" t="n"/>
    </row>
    <row r="25" ht="15" customHeight="1" s="113">
      <c r="A25" s="131" t="n"/>
      <c r="B25" s="131" t="n"/>
      <c r="C25" s="131" t="n"/>
      <c r="D25" s="131" t="n"/>
      <c r="E25" s="131" t="n"/>
      <c r="F25" s="131" t="n"/>
      <c r="G25" s="131" t="n"/>
      <c r="H25" s="131" t="n"/>
      <c r="I25" s="131" t="n"/>
      <c r="J25" s="131" t="n"/>
      <c r="K25" s="131" t="n"/>
      <c r="L25" s="131" t="n"/>
      <c r="M25" s="131" t="n"/>
    </row>
    <row r="26" ht="15" customHeight="1" s="113">
      <c r="A26" s="131" t="n"/>
      <c r="B26" s="131" t="n"/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1" t="n"/>
      <c r="L26" s="131" t="n"/>
      <c r="M26" s="131" t="n"/>
    </row>
    <row r="27" ht="15" customHeight="1" s="113">
      <c r="A27" s="131" t="n"/>
      <c r="B27" s="131" t="n"/>
      <c r="C27" s="131" t="n"/>
      <c r="D27" s="131" t="n"/>
      <c r="E27" s="131" t="n"/>
      <c r="F27" s="131" t="n"/>
      <c r="G27" s="131" t="n"/>
      <c r="H27" s="131" t="n"/>
      <c r="I27" s="131" t="n"/>
      <c r="J27" s="131" t="n"/>
      <c r="K27" s="131" t="n"/>
      <c r="L27" s="131" t="n"/>
      <c r="M27" s="131" t="n"/>
    </row>
    <row r="28" ht="15" customHeight="1" s="113">
      <c r="A28" s="131" t="n"/>
      <c r="B28" s="131" t="n"/>
      <c r="C28" s="131" t="n"/>
      <c r="D28" s="131" t="n"/>
      <c r="E28" s="131" t="n"/>
      <c r="F28" s="131" t="n"/>
      <c r="G28" s="131" t="n"/>
      <c r="H28" s="131" t="n"/>
      <c r="I28" s="131" t="n"/>
      <c r="J28" s="131" t="n"/>
      <c r="K28" s="131" t="n"/>
      <c r="L28" s="131" t="n"/>
      <c r="M28" s="131" t="n"/>
    </row>
    <row r="29" ht="15" customHeight="1" s="113">
      <c r="A29" s="131" t="n"/>
      <c r="B29" s="131" t="n"/>
      <c r="C29" s="131" t="n"/>
      <c r="D29" s="131" t="n"/>
      <c r="E29" s="131" t="n"/>
      <c r="F29" s="131" t="n"/>
      <c r="G29" s="131" t="n"/>
      <c r="H29" s="131" t="n"/>
      <c r="I29" s="131" t="n"/>
      <c r="J29" s="131" t="n"/>
      <c r="K29" s="131" t="n"/>
      <c r="L29" s="131" t="n"/>
      <c r="M29" s="131" t="n"/>
    </row>
    <row r="30" ht="15" customHeight="1" s="113">
      <c r="A30" s="131" t="n"/>
      <c r="B30" s="131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</row>
    <row r="31" ht="15" customHeight="1" s="113">
      <c r="A31" s="131" t="n"/>
      <c r="B31" s="131" t="n"/>
      <c r="C31" s="131" t="n"/>
      <c r="D31" s="131" t="n"/>
      <c r="E31" s="131" t="n"/>
      <c r="F31" s="131" t="n"/>
      <c r="G31" s="131" t="n"/>
      <c r="H31" s="131" t="n"/>
      <c r="I31" s="131" t="n"/>
      <c r="J31" s="131" t="n"/>
      <c r="K31" s="131" t="n"/>
      <c r="L31" s="131" t="n"/>
      <c r="M31" s="131" t="n"/>
    </row>
    <row r="32" ht="15" customHeight="1" s="113">
      <c r="A32" s="131" t="n"/>
      <c r="B32" s="131" t="n"/>
      <c r="C32" s="131" t="n"/>
      <c r="D32" s="131" t="n"/>
      <c r="E32" s="131" t="n"/>
      <c r="F32" s="131" t="n"/>
      <c r="G32" s="131" t="n"/>
      <c r="H32" s="131" t="n"/>
      <c r="I32" s="131" t="n"/>
      <c r="J32" s="131" t="n"/>
      <c r="K32" s="131" t="n"/>
      <c r="L32" s="131" t="n"/>
      <c r="M32" s="131" t="n"/>
    </row>
    <row r="33" ht="15" customHeight="1" s="113">
      <c r="A33" s="131" t="n"/>
      <c r="B33" s="131" t="n"/>
      <c r="C33" s="131" t="n"/>
      <c r="D33" s="131" t="n"/>
      <c r="E33" s="131" t="n"/>
      <c r="F33" s="131" t="n"/>
      <c r="G33" s="131" t="n"/>
      <c r="H33" s="131" t="n"/>
      <c r="I33" s="131" t="n"/>
      <c r="J33" s="131" t="n"/>
      <c r="K33" s="131" t="n"/>
      <c r="L33" s="131" t="n"/>
      <c r="M33" s="131" t="n"/>
    </row>
    <row r="34" ht="15" customHeight="1" s="113">
      <c r="A34" s="131" t="n"/>
      <c r="B34" s="131" t="n"/>
      <c r="C34" s="131" t="n"/>
      <c r="D34" s="131" t="n"/>
      <c r="E34" s="131" t="n"/>
      <c r="F34" s="131" t="n"/>
      <c r="G34" s="131" t="n"/>
      <c r="H34" s="131" t="n"/>
      <c r="I34" s="131" t="n"/>
      <c r="J34" s="131" t="n"/>
      <c r="K34" s="131" t="n"/>
      <c r="L34" s="131" t="n"/>
      <c r="M34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Q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8" customWidth="1" style="112" min="1" max="17"/>
  </cols>
  <sheetData>
    <row r="1" ht="15" customHeight="1" s="113">
      <c r="A1" s="207" t="inlineStr">
        <is>
          <t>VERİMLİLİK VE OPERASYON TAHMİNİ — 30/60/90/120 GÜN İLERİYE (12 aylık geçmiş veri ile Excel FORECAST)</t>
        </is>
      </c>
    </row>
    <row r="2" ht="15" customHeight="1" s="113">
      <c r="A2" s="208" t="inlineStr">
        <is>
          <t>⚠️ DİKKAT: Bölüm A istatistiksel testine göre (Istatistiksel_Model_Testi sayfası) bu zaman-trend tahminlerinin HİÇBİRİ istatistiksel olarak anlamlı değildir (R²≈0, t-istatistiği kritik değerin altında). Karar almadan önce Istatistiksel_Model_Testi sayfasındaki Bölüm C (Ciro→İş Yükü Endeksi modeli, r=0,91) tercih edilmelidir.</t>
        </is>
      </c>
    </row>
    <row r="3" ht="15" customHeight="1" s="113">
      <c r="A3" s="164" t="inlineStr">
        <is>
          <t>Ay No (1=Ocak 2026 .. 12=Aralık 2026, 13-16=gelecek 4 ay)</t>
        </is>
      </c>
      <c r="B3" s="164" t="n">
        <v>1</v>
      </c>
      <c r="C3" s="164" t="n">
        <v>2</v>
      </c>
      <c r="D3" s="164" t="n">
        <v>3</v>
      </c>
      <c r="E3" s="164" t="n">
        <v>4</v>
      </c>
      <c r="F3" s="164" t="n">
        <v>5</v>
      </c>
      <c r="G3" s="164" t="n">
        <v>6</v>
      </c>
      <c r="H3" s="164" t="n">
        <v>7</v>
      </c>
      <c r="I3" s="164" t="n">
        <v>8</v>
      </c>
      <c r="J3" s="164" t="n">
        <v>9</v>
      </c>
      <c r="K3" s="164" t="n">
        <v>10</v>
      </c>
      <c r="L3" s="164" t="n">
        <v>11</v>
      </c>
      <c r="M3" s="164" t="n">
        <v>12</v>
      </c>
      <c r="N3" s="164" t="n">
        <v>13</v>
      </c>
      <c r="O3" s="164" t="n">
        <v>14</v>
      </c>
      <c r="P3" s="164" t="n">
        <v>15</v>
      </c>
      <c r="Q3" s="164" t="n">
        <v>16</v>
      </c>
    </row>
    <row r="4" ht="15" customHeight="1" s="113">
      <c r="A4" s="131" t="inlineStr">
        <is>
          <t>Toplam Ciro (TL) (Geçmiş)</t>
        </is>
      </c>
      <c r="B4" s="131" t="n">
        <v>1212254707</v>
      </c>
      <c r="C4" s="131" t="n">
        <v>1212427211</v>
      </c>
      <c r="D4" s="131" t="n">
        <v>1208712984</v>
      </c>
      <c r="E4" s="131" t="n">
        <v>1210827633</v>
      </c>
      <c r="F4" s="131" t="n">
        <v>1211794877</v>
      </c>
      <c r="G4" s="131" t="n">
        <v>1213571479</v>
      </c>
      <c r="H4" s="131" t="n">
        <v>1205117756</v>
      </c>
      <c r="I4" s="131" t="n">
        <v>1205821435</v>
      </c>
      <c r="J4" s="131" t="n">
        <v>1210804646</v>
      </c>
      <c r="K4" s="131" t="n">
        <v>1213514065</v>
      </c>
      <c r="L4" s="131" t="n">
        <v>1212822375</v>
      </c>
      <c r="M4" s="131" t="n">
        <v>1210760189</v>
      </c>
      <c r="N4" s="131" t="n"/>
      <c r="O4" s="131" t="n"/>
      <c r="P4" s="131" t="n"/>
      <c r="Q4" s="131" t="n"/>
    </row>
    <row r="5" ht="15" customHeight="1" s="113">
      <c r="A5" s="131" t="inlineStr">
        <is>
          <t>Toplam Personel Maliyeti (TL) (Geçmiş)</t>
        </is>
      </c>
      <c r="B5" s="131" t="n">
        <v>43193106</v>
      </c>
      <c r="C5" s="131" t="n">
        <v>42775773</v>
      </c>
      <c r="D5" s="131" t="n">
        <v>44593010</v>
      </c>
      <c r="E5" s="131" t="n">
        <v>42651594</v>
      </c>
      <c r="F5" s="131" t="n">
        <v>40349615</v>
      </c>
      <c r="G5" s="131" t="n">
        <v>42072778</v>
      </c>
      <c r="H5" s="131" t="n">
        <v>45475746</v>
      </c>
      <c r="I5" s="131" t="n">
        <v>43153915</v>
      </c>
      <c r="J5" s="131" t="n">
        <v>42756242</v>
      </c>
      <c r="K5" s="131" t="n">
        <v>39089976</v>
      </c>
      <c r="L5" s="131" t="n">
        <v>42491097</v>
      </c>
      <c r="M5" s="131" t="n">
        <v>43933210</v>
      </c>
      <c r="N5" s="131" t="n"/>
      <c r="O5" s="131" t="n"/>
      <c r="P5" s="131" t="n"/>
      <c r="Q5" s="131" t="n"/>
    </row>
    <row r="6" ht="15" customHeight="1" s="113">
      <c r="A6" s="131" t="inlineStr">
        <is>
          <t>Toplam Fazla Mesai Saat (Geçmiş)</t>
        </is>
      </c>
      <c r="B6" s="131" t="n">
        <v>4621</v>
      </c>
      <c r="C6" s="131" t="n">
        <v>4029</v>
      </c>
      <c r="D6" s="131" t="n">
        <v>4486</v>
      </c>
      <c r="E6" s="131" t="n">
        <v>5225</v>
      </c>
      <c r="F6" s="131" t="n">
        <v>4329</v>
      </c>
      <c r="G6" s="131" t="n">
        <v>5414</v>
      </c>
      <c r="H6" s="131" t="n">
        <v>4507</v>
      </c>
      <c r="I6" s="131" t="n">
        <v>4849</v>
      </c>
      <c r="J6" s="131" t="n">
        <v>4973</v>
      </c>
      <c r="K6" s="131" t="n">
        <v>4894</v>
      </c>
      <c r="L6" s="131" t="n">
        <v>5265</v>
      </c>
      <c r="M6" s="131" t="n">
        <v>4388</v>
      </c>
      <c r="N6" s="131" t="n"/>
      <c r="O6" s="131" t="n"/>
      <c r="P6" s="131" t="n"/>
      <c r="Q6" s="131" t="n"/>
    </row>
    <row r="7" ht="15" customHeight="1" s="113">
      <c r="A7" s="131" t="inlineStr">
        <is>
          <t>Toplam Devamsızlık Kaybı (FTE) (Geçmiş)</t>
        </is>
      </c>
      <c r="B7" s="131" t="n">
        <v>27.8</v>
      </c>
      <c r="C7" s="131" t="n">
        <v>29.9</v>
      </c>
      <c r="D7" s="131" t="n">
        <v>29.8</v>
      </c>
      <c r="E7" s="131" t="n">
        <v>32.5</v>
      </c>
      <c r="F7" s="131" t="n">
        <v>29.2</v>
      </c>
      <c r="G7" s="131" t="n">
        <v>32.5</v>
      </c>
      <c r="H7" s="131" t="n">
        <v>27.4</v>
      </c>
      <c r="I7" s="131" t="n">
        <v>33.3</v>
      </c>
      <c r="J7" s="131" t="n">
        <v>27.1</v>
      </c>
      <c r="K7" s="131" t="n">
        <v>32.4</v>
      </c>
      <c r="L7" s="131" t="n">
        <v>28.8</v>
      </c>
      <c r="M7" s="131" t="n">
        <v>29.7</v>
      </c>
      <c r="N7" s="131" t="n"/>
      <c r="O7" s="131" t="n"/>
      <c r="P7" s="131" t="n"/>
      <c r="Q7" s="131" t="n"/>
    </row>
    <row r="8" ht="15" customHeight="1" s="113">
      <c r="A8" s="131" t="inlineStr">
        <is>
          <t>İş Yükü Endeksi Ortalaması (mağaza bazında, statik gösterge)</t>
        </is>
      </c>
      <c r="B8" s="131" t="n">
        <v>46.2</v>
      </c>
      <c r="C8" s="131" t="n"/>
      <c r="D8" s="131" t="n"/>
      <c r="E8" s="131" t="n"/>
      <c r="F8" s="131" t="n"/>
      <c r="G8" s="131" t="n"/>
      <c r="H8" s="131" t="n"/>
      <c r="I8" s="131" t="n"/>
      <c r="J8" s="131" t="n"/>
      <c r="K8" s="131" t="n"/>
      <c r="L8" s="131" t="n"/>
      <c r="M8" s="131" t="n"/>
      <c r="N8" s="131" t="n"/>
      <c r="O8" s="131" t="n"/>
      <c r="P8" s="131" t="n"/>
      <c r="Q8" s="131" t="n"/>
    </row>
    <row r="9" ht="15" customHeight="1" s="113">
      <c r="A9" s="131" t="n"/>
      <c r="B9" s="131" t="n"/>
      <c r="C9" s="131" t="n"/>
      <c r="D9" s="131" t="n"/>
      <c r="E9" s="131" t="n"/>
      <c r="F9" s="131" t="n"/>
      <c r="G9" s="131" t="n"/>
      <c r="H9" s="131" t="n"/>
      <c r="I9" s="131" t="n"/>
      <c r="J9" s="131" t="n"/>
      <c r="K9" s="131" t="n"/>
      <c r="L9" s="131" t="n"/>
      <c r="M9" s="131" t="n"/>
      <c r="N9" s="131" t="n"/>
      <c r="O9" s="131" t="n"/>
      <c r="P9" s="131" t="n"/>
      <c r="Q9" s="131" t="n"/>
    </row>
    <row r="10" ht="15" customHeight="1" s="113">
      <c r="A10" s="209" t="inlineStr">
        <is>
          <t>İLERİYE DÖNÜK TAHMİN (Excel FORECAST — 12 aylık geçmişe göre)</t>
        </is>
      </c>
      <c r="B10" s="131" t="n"/>
      <c r="C10" s="131" t="n"/>
      <c r="D10" s="131" t="n"/>
      <c r="E10" s="131" t="n"/>
      <c r="F10" s="131" t="n"/>
      <c r="G10" s="131" t="n"/>
      <c r="H10" s="131" t="n"/>
      <c r="I10" s="131" t="n"/>
      <c r="J10" s="131" t="n"/>
      <c r="K10" s="131" t="n"/>
      <c r="L10" s="131" t="n"/>
      <c r="M10" s="131" t="n"/>
      <c r="N10" s="131" t="n"/>
      <c r="O10" s="131" t="n"/>
      <c r="P10" s="131" t="n"/>
      <c r="Q10" s="131" t="n"/>
    </row>
    <row r="11" ht="15" customHeight="1" s="113">
      <c r="A11" s="131" t="inlineStr">
        <is>
          <t>Metrik</t>
        </is>
      </c>
      <c r="B11" s="209" t="inlineStr">
        <is>
          <t>+30 Gün (13. Ay)</t>
        </is>
      </c>
      <c r="C11" s="209" t="inlineStr">
        <is>
          <t>+60 Gün (14. Ay)</t>
        </is>
      </c>
      <c r="D11" s="209" t="inlineStr">
        <is>
          <t>+90 Gün (15. Ay)</t>
        </is>
      </c>
      <c r="E11" s="209" t="inlineStr">
        <is>
          <t>+120 Gün (16. Ay)</t>
        </is>
      </c>
      <c r="F11" s="131" t="n"/>
      <c r="G11" s="131" t="n"/>
      <c r="H11" s="131" t="n"/>
      <c r="I11" s="131" t="n"/>
      <c r="J11" s="131" t="n"/>
      <c r="K11" s="131" t="n"/>
      <c r="L11" s="131" t="n"/>
      <c r="M11" s="131" t="n"/>
      <c r="N11" s="131" t="n"/>
      <c r="O11" s="131" t="n"/>
      <c r="P11" s="131" t="n"/>
      <c r="Q11" s="131" t="n"/>
    </row>
    <row r="12" ht="15" customHeight="1" s="113">
      <c r="A12" s="131" t="inlineStr">
        <is>
          <t>Toplam Ciro (TL) (Tahmin)</t>
        </is>
      </c>
      <c r="B12" s="131" t="n">
        <v>1210571431.9</v>
      </c>
      <c r="C12" s="131" t="n">
        <v>1210551275.8</v>
      </c>
      <c r="D12" s="131" t="n">
        <v>1210531119.7</v>
      </c>
      <c r="E12" s="131" t="n">
        <v>1210510963.7</v>
      </c>
      <c r="F12" s="131" t="n"/>
      <c r="G12" s="131" t="n"/>
      <c r="H12" s="131" t="n"/>
      <c r="I12" s="131" t="n"/>
      <c r="J12" s="131" t="n"/>
      <c r="K12" s="131" t="n"/>
      <c r="L12" s="131" t="n"/>
      <c r="M12" s="131" t="n"/>
      <c r="N12" s="131" t="n"/>
      <c r="O12" s="131" t="n"/>
      <c r="P12" s="131" t="n"/>
      <c r="Q12" s="131" t="n"/>
    </row>
    <row r="13" ht="15" customHeight="1" s="113">
      <c r="A13" s="131" t="inlineStr">
        <is>
          <t>Toplam Personel Maliyeti (TL) (Tahmin)</t>
        </is>
      </c>
      <c r="B13" s="131" t="n">
        <v>42243086.9</v>
      </c>
      <c r="C13" s="131" t="n">
        <v>42171048.2</v>
      </c>
      <c r="D13" s="131" t="n">
        <v>42099009.5</v>
      </c>
      <c r="E13" s="131" t="n">
        <v>42026970.8</v>
      </c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</row>
    <row r="14" ht="15" customHeight="1" s="113">
      <c r="A14" s="131" t="inlineStr">
        <is>
          <t>Toplam Fazla Mesai Saat (Tahmin)</t>
        </is>
      </c>
      <c r="B14" s="131" t="n">
        <v>4994</v>
      </c>
      <c r="C14" s="131" t="n">
        <v>5031.8</v>
      </c>
      <c r="D14" s="131" t="n">
        <v>5069.6</v>
      </c>
      <c r="E14" s="131" t="n">
        <v>5107.4</v>
      </c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</row>
    <row r="15" ht="15" customHeight="1" s="113">
      <c r="A15" s="131" t="inlineStr">
        <is>
          <t>Toplam Devamsızlık Kaybı (FTE) (Tahmin)</t>
        </is>
      </c>
      <c r="B15" s="131" t="n">
        <v>30.2</v>
      </c>
      <c r="C15" s="131" t="n">
        <v>30.3</v>
      </c>
      <c r="D15" s="131" t="n">
        <v>30.3</v>
      </c>
      <c r="E15" s="131" t="n">
        <v>30.3</v>
      </c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</row>
    <row r="16" ht="15" customHeight="1" s="113">
      <c r="A16" s="131" t="n"/>
      <c r="B16" s="131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</row>
    <row r="17" ht="15" customHeight="1" s="113">
      <c r="A17" s="209" t="inlineStr">
        <is>
          <t>EN İYİ DOĞRULANMIŞ MODELLE BAĞLANTI (Random Forest Excel içinde çalışamaz; onun yerine en güçlü doğrulanmış ilişki kullanılır: Ciro→İş Yükü Endeksi, r=0,91, R²=0,821 — bkz. Istatistiksel_Model_Testi Bölüm C)</t>
        </is>
      </c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1" t="n"/>
      <c r="M17" s="131" t="n"/>
      <c r="N17" s="131" t="n"/>
      <c r="O17" s="131" t="n"/>
      <c r="P17" s="131" t="n"/>
      <c r="Q17" s="131" t="n"/>
    </row>
    <row r="18" ht="15" customHeight="1" s="113">
      <c r="A18" s="131" t="inlineStr">
        <is>
          <t>İş Yükü Endeksi (Ciro Tahmininden Türetilmiş)</t>
        </is>
      </c>
      <c r="B18" s="131" t="n">
        <v>49.1</v>
      </c>
      <c r="C18" s="131" t="n">
        <v>49.1</v>
      </c>
      <c r="D18" s="131" t="n">
        <v>49.1</v>
      </c>
      <c r="E18" s="131" t="n">
        <v>49.1</v>
      </c>
      <c r="F18" s="131" t="n"/>
      <c r="G18" s="131" t="n"/>
      <c r="H18" s="131" t="n"/>
      <c r="I18" s="131" t="n"/>
      <c r="J18" s="131" t="n"/>
      <c r="K18" s="131" t="n"/>
      <c r="L18" s="131" t="n"/>
      <c r="M18" s="131" t="n"/>
      <c r="N18" s="131" t="n"/>
      <c r="O18" s="131" t="n"/>
      <c r="P18" s="131" t="n"/>
      <c r="Q18" s="131" t="n"/>
    </row>
    <row r="19" ht="15" customHeight="1" s="113">
      <c r="A19" s="131" t="inlineStr">
        <is>
          <t>Tahmini Seviye</t>
        </is>
      </c>
      <c r="B19" s="131" t="inlineStr">
        <is>
          <t>Normal</t>
        </is>
      </c>
      <c r="C19" s="131" t="inlineStr">
        <is>
          <t>Normal</t>
        </is>
      </c>
      <c r="D19" s="131" t="inlineStr">
        <is>
          <t>Normal</t>
        </is>
      </c>
      <c r="E19" s="131" t="inlineStr">
        <is>
          <t>Normal</t>
        </is>
      </c>
      <c r="F19" s="131" t="n"/>
      <c r="G19" s="131" t="n"/>
      <c r="H19" s="131" t="n"/>
      <c r="I19" s="131" t="n"/>
      <c r="J19" s="131" t="n"/>
      <c r="K19" s="131" t="n"/>
      <c r="L19" s="131" t="n"/>
      <c r="M19" s="131" t="n"/>
      <c r="N19" s="131" t="n"/>
      <c r="O19" s="131" t="n"/>
      <c r="P19" s="131" t="n"/>
      <c r="Q19" s="131" t="n"/>
    </row>
    <row r="20" ht="15" customHeight="1" s="113">
      <c r="A20" s="131" t="n"/>
      <c r="B20" s="131" t="n"/>
      <c r="C20" s="131" t="n"/>
      <c r="D20" s="131" t="n"/>
      <c r="E20" s="131" t="n"/>
      <c r="F20" s="131" t="n"/>
      <c r="G20" s="131" t="n"/>
      <c r="H20" s="131" t="n"/>
      <c r="I20" s="131" t="n"/>
      <c r="J20" s="131" t="n"/>
      <c r="K20" s="131" t="n"/>
      <c r="L20" s="131" t="n"/>
      <c r="M20" s="131" t="n"/>
      <c r="N20" s="131" t="n"/>
      <c r="O20" s="131" t="n"/>
      <c r="P20" s="131" t="n"/>
      <c r="Q20" s="131" t="n"/>
    </row>
    <row r="21" ht="15" customHeight="1" s="113">
      <c r="A21" s="131" t="n"/>
      <c r="B21" s="131" t="n"/>
      <c r="C21" s="131" t="n"/>
      <c r="D21" s="131" t="n"/>
      <c r="E21" s="131" t="n"/>
      <c r="F21" s="131" t="n"/>
      <c r="G21" s="131" t="n"/>
      <c r="H21" s="131" t="n"/>
      <c r="I21" s="131" t="n"/>
      <c r="J21" s="131" t="n"/>
      <c r="K21" s="131" t="n"/>
      <c r="L21" s="131" t="n"/>
      <c r="M21" s="131" t="n"/>
      <c r="N21" s="131" t="n"/>
      <c r="O21" s="131" t="n"/>
      <c r="P21" s="131" t="n"/>
      <c r="Q21" s="131" t="n"/>
    </row>
    <row r="22" ht="15" customHeight="1" s="113">
      <c r="A22" s="131" t="n"/>
      <c r="B22" s="131" t="n"/>
      <c r="C22" s="131" t="n"/>
      <c r="D22" s="131" t="n"/>
      <c r="E22" s="131" t="n"/>
      <c r="F22" s="131" t="n"/>
      <c r="G22" s="131" t="n"/>
      <c r="H22" s="131" t="n"/>
      <c r="I22" s="131" t="n"/>
      <c r="J22" s="131" t="n"/>
      <c r="K22" s="131" t="n"/>
      <c r="L22" s="131" t="n"/>
      <c r="M22" s="131" t="n"/>
      <c r="N22" s="131" t="n"/>
      <c r="O22" s="131" t="n"/>
      <c r="P22" s="131" t="n"/>
      <c r="Q22" s="131" t="n"/>
    </row>
    <row r="23" ht="15" customHeight="1" s="113">
      <c r="A23" s="131" t="n"/>
      <c r="B23" s="131" t="n"/>
      <c r="C23" s="131" t="n"/>
      <c r="D23" s="131" t="n"/>
      <c r="E23" s="131" t="n"/>
      <c r="F23" s="131" t="n"/>
      <c r="G23" s="131" t="n"/>
      <c r="H23" s="131" t="n"/>
      <c r="I23" s="131" t="n"/>
      <c r="J23" s="131" t="n"/>
      <c r="K23" s="131" t="n"/>
      <c r="L23" s="131" t="n"/>
      <c r="M23" s="131" t="n"/>
      <c r="N23" s="131" t="n"/>
      <c r="O23" s="131" t="n"/>
      <c r="P23" s="131" t="n"/>
      <c r="Q23" s="131" t="n"/>
    </row>
    <row r="24" ht="15" customHeight="1" s="113">
      <c r="A24" s="131" t="n"/>
      <c r="B24" s="131" t="n"/>
      <c r="C24" s="131" t="n"/>
      <c r="D24" s="131" t="n"/>
      <c r="E24" s="131" t="n"/>
      <c r="F24" s="131" t="n"/>
      <c r="G24" s="131" t="n"/>
      <c r="H24" s="131" t="n"/>
      <c r="I24" s="131" t="n"/>
      <c r="J24" s="131" t="n"/>
      <c r="K24" s="131" t="n"/>
      <c r="L24" s="131" t="n"/>
      <c r="M24" s="131" t="n"/>
      <c r="N24" s="131" t="n"/>
      <c r="O24" s="131" t="n"/>
      <c r="P24" s="131" t="n"/>
      <c r="Q24" s="131" t="n"/>
    </row>
    <row r="25" ht="15" customHeight="1" s="113">
      <c r="A25" s="131" t="n"/>
      <c r="B25" s="131" t="n"/>
      <c r="C25" s="131" t="n"/>
      <c r="D25" s="131" t="n"/>
      <c r="E25" s="131" t="n"/>
      <c r="F25" s="131" t="n"/>
      <c r="G25" s="131" t="n"/>
      <c r="H25" s="131" t="n"/>
      <c r="I25" s="131" t="n"/>
      <c r="J25" s="131" t="n"/>
      <c r="K25" s="131" t="n"/>
      <c r="L25" s="131" t="n"/>
      <c r="M25" s="131" t="n"/>
      <c r="N25" s="131" t="n"/>
      <c r="O25" s="131" t="n"/>
      <c r="P25" s="131" t="n"/>
      <c r="Q25" s="131" t="n"/>
    </row>
    <row r="26" ht="15" customHeight="1" s="113">
      <c r="A26" s="131" t="n"/>
      <c r="B26" s="131" t="n"/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1" t="n"/>
      <c r="L26" s="131" t="n"/>
      <c r="M26" s="131" t="n"/>
      <c r="N26" s="131" t="n"/>
      <c r="O26" s="131" t="n"/>
      <c r="P26" s="131" t="n"/>
      <c r="Q26" s="131" t="n"/>
    </row>
    <row r="27" ht="15" customHeight="1" s="113">
      <c r="A27" s="131" t="n"/>
      <c r="B27" s="131" t="n"/>
      <c r="C27" s="131" t="n"/>
      <c r="D27" s="131" t="n"/>
      <c r="E27" s="131" t="n"/>
      <c r="F27" s="131" t="n"/>
      <c r="G27" s="131" t="n"/>
      <c r="H27" s="131" t="n"/>
      <c r="I27" s="131" t="n"/>
      <c r="J27" s="131" t="n"/>
      <c r="K27" s="131" t="n"/>
      <c r="L27" s="131" t="n"/>
      <c r="M27" s="131" t="n"/>
      <c r="N27" s="131" t="n"/>
      <c r="O27" s="131" t="n"/>
      <c r="P27" s="131" t="n"/>
      <c r="Q27" s="131" t="n"/>
    </row>
    <row r="28" ht="15" customHeight="1" s="113">
      <c r="A28" s="131" t="n"/>
      <c r="B28" s="131" t="n"/>
      <c r="C28" s="131" t="n"/>
      <c r="D28" s="131" t="n"/>
      <c r="E28" s="131" t="n"/>
      <c r="F28" s="131" t="n"/>
      <c r="G28" s="131" t="n"/>
      <c r="H28" s="131" t="n"/>
      <c r="I28" s="131" t="n"/>
      <c r="J28" s="131" t="n"/>
      <c r="K28" s="131" t="n"/>
      <c r="L28" s="131" t="n"/>
      <c r="M28" s="131" t="n"/>
      <c r="N28" s="131" t="n"/>
      <c r="O28" s="131" t="n"/>
      <c r="P28" s="131" t="n"/>
      <c r="Q28" s="131" t="n"/>
    </row>
    <row r="29" ht="15" customHeight="1" s="113">
      <c r="A29" s="131" t="n"/>
      <c r="B29" s="131" t="n"/>
      <c r="C29" s="131" t="n"/>
      <c r="D29" s="131" t="n"/>
      <c r="E29" s="131" t="n"/>
      <c r="F29" s="131" t="n"/>
      <c r="G29" s="131" t="n"/>
      <c r="H29" s="131" t="n"/>
      <c r="I29" s="131" t="n"/>
      <c r="J29" s="131" t="n"/>
      <c r="K29" s="131" t="n"/>
      <c r="L29" s="131" t="n"/>
      <c r="M29" s="131" t="n"/>
      <c r="N29" s="131" t="n"/>
      <c r="O29" s="131" t="n"/>
      <c r="P29" s="131" t="n"/>
      <c r="Q29" s="131" t="n"/>
    </row>
    <row r="30" ht="15" customHeight="1" s="113">
      <c r="A30" s="131" t="n"/>
      <c r="B30" s="131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131" t="n"/>
    </row>
    <row r="31" ht="15" customHeight="1" s="113">
      <c r="A31" s="131" t="n"/>
      <c r="B31" s="131" t="n"/>
      <c r="C31" s="131" t="n"/>
      <c r="D31" s="131" t="n"/>
      <c r="E31" s="131" t="n"/>
      <c r="F31" s="131" t="n"/>
      <c r="G31" s="131" t="n"/>
      <c r="H31" s="131" t="n"/>
      <c r="I31" s="131" t="n"/>
      <c r="J31" s="131" t="n"/>
      <c r="K31" s="131" t="n"/>
      <c r="L31" s="131" t="n"/>
      <c r="M31" s="131" t="n"/>
      <c r="N31" s="131" t="n"/>
      <c r="O31" s="131" t="n"/>
      <c r="P31" s="131" t="n"/>
      <c r="Q31" s="131" t="n"/>
    </row>
    <row r="32" ht="15" customHeight="1" s="113">
      <c r="A32" s="131" t="n"/>
      <c r="B32" s="131" t="n"/>
      <c r="C32" s="131" t="n"/>
      <c r="D32" s="131" t="n"/>
      <c r="E32" s="131" t="n"/>
      <c r="F32" s="131" t="n"/>
      <c r="G32" s="131" t="n"/>
      <c r="H32" s="131" t="n"/>
      <c r="I32" s="131" t="n"/>
      <c r="J32" s="131" t="n"/>
      <c r="K32" s="131" t="n"/>
      <c r="L32" s="131" t="n"/>
      <c r="M32" s="131" t="n"/>
      <c r="N32" s="131" t="n"/>
      <c r="O32" s="131" t="n"/>
      <c r="P32" s="131" t="n"/>
      <c r="Q32" s="131" t="n"/>
    </row>
    <row r="33" ht="15" customHeight="1" s="113">
      <c r="A33" s="131" t="n"/>
      <c r="B33" s="131" t="n"/>
      <c r="C33" s="131" t="n"/>
      <c r="D33" s="131" t="n"/>
      <c r="E33" s="131" t="n"/>
      <c r="F33" s="131" t="n"/>
      <c r="G33" s="131" t="n"/>
      <c r="H33" s="131" t="n"/>
      <c r="I33" s="131" t="n"/>
      <c r="J33" s="131" t="n"/>
      <c r="K33" s="131" t="n"/>
      <c r="L33" s="131" t="n"/>
      <c r="M33" s="131" t="n"/>
      <c r="N33" s="131" t="n"/>
      <c r="O33" s="131" t="n"/>
      <c r="P33" s="131" t="n"/>
      <c r="Q33" s="131" t="n"/>
    </row>
    <row r="34" ht="15" customHeight="1" s="113">
      <c r="A34" s="131" t="n"/>
      <c r="B34" s="131" t="n"/>
      <c r="C34" s="131" t="n"/>
      <c r="D34" s="131" t="n"/>
      <c r="E34" s="131" t="n"/>
      <c r="F34" s="131" t="n"/>
      <c r="G34" s="131" t="n"/>
      <c r="H34" s="131" t="n"/>
      <c r="I34" s="131" t="n"/>
      <c r="J34" s="131" t="n"/>
      <c r="K34" s="131" t="n"/>
      <c r="L34" s="131" t="n"/>
      <c r="M34" s="131" t="n"/>
      <c r="N34" s="131" t="n"/>
      <c r="O34" s="131" t="n"/>
      <c r="P34" s="131" t="n"/>
      <c r="Q34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H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30" customWidth="1" style="112" min="1" max="1"/>
    <col width="18" customWidth="1" style="112" min="2" max="4"/>
    <col width="16" customWidth="1" style="112" min="5" max="7"/>
    <col width="30" customWidth="1" style="112" min="8" max="8"/>
  </cols>
  <sheetData>
    <row r="1" ht="15" customHeight="1" s="113">
      <c r="A1" s="210" t="inlineStr">
        <is>
          <t>İSTATİSTİKSEL MODEL DOĞRULUK TESTİ VE DEĞİŞKEN İLİŞKİ ANALİZİ</t>
        </is>
      </c>
      <c r="B1" s="164" t="n"/>
      <c r="C1" s="164" t="n"/>
      <c r="D1" s="164" t="n"/>
      <c r="E1" s="164" t="n"/>
      <c r="F1" s="164" t="n"/>
      <c r="G1" s="164" t="n"/>
      <c r="H1" s="164" t="n"/>
    </row>
    <row r="2" ht="15" customHeight="1" s="113">
      <c r="A2" s="131" t="n"/>
      <c r="B2" s="131" t="n"/>
      <c r="C2" s="131" t="n"/>
      <c r="D2" s="131" t="n"/>
      <c r="E2" s="131" t="n"/>
      <c r="F2" s="131" t="n"/>
      <c r="G2" s="131" t="n"/>
      <c r="H2" s="131" t="n"/>
    </row>
    <row r="3" ht="15" customHeight="1" s="113">
      <c r="A3" s="209" t="inlineStr">
        <is>
          <t>BÖLÜM A — TREND MODELİ İSTATİSTİKSEL ANLAMLILIK TESTİ (Verimlilik_Operasyon_Tahmini kaynaklı)</t>
        </is>
      </c>
      <c r="B3" s="131" t="n"/>
      <c r="C3" s="131" t="n"/>
      <c r="D3" s="131" t="n"/>
      <c r="E3" s="131" t="n"/>
      <c r="F3" s="131" t="n"/>
      <c r="G3" s="131" t="n"/>
      <c r="H3" s="131" t="n"/>
    </row>
    <row r="4" ht="15" customHeight="1" s="113">
      <c r="A4" s="209" t="inlineStr">
        <is>
          <t>Metrik</t>
        </is>
      </c>
      <c r="B4" s="209" t="inlineStr">
        <is>
          <t>R² (Açıklanan Varyans)</t>
        </is>
      </c>
      <c r="C4" s="209" t="inlineStr">
        <is>
          <t>Korelasyon (r)</t>
        </is>
      </c>
      <c r="D4" s="209" t="inlineStr">
        <is>
          <t>Eğim (Aylık Değişim)</t>
        </is>
      </c>
      <c r="E4" s="209" t="inlineStr">
        <is>
          <t>Standart Hata</t>
        </is>
      </c>
      <c r="F4" s="209" t="inlineStr">
        <is>
          <t>t-İstatistiği</t>
        </is>
      </c>
      <c r="G4" s="209" t="inlineStr">
        <is>
          <t>Kritik t (%95, sd=10)</t>
        </is>
      </c>
      <c r="H4" s="209" t="inlineStr">
        <is>
          <t>İstatistiksel Olarak Anlamlı mı?</t>
        </is>
      </c>
    </row>
    <row r="5" ht="15" customHeight="1" s="113">
      <c r="A5" s="131" t="inlineStr">
        <is>
          <t>Toplam Ciro (TL)</t>
        </is>
      </c>
      <c r="B5" s="131">
        <f>ROUND(RSQ(Verimlilik_Operasyon_Tahmini!$B$4:$M$4,Verimlilik_Operasyon_Tahmini!$B$3:$M$3),3)</f>
        <v/>
      </c>
      <c r="C5" s="131">
        <f>ROUND(CORREL(Verimlilik_Operasyon_Tahmini!$B$4:$M$4,Verimlilik_Operasyon_Tahmini!$B$3:$M$3),3)</f>
        <v/>
      </c>
      <c r="D5" s="131">
        <f>ROUND(SLOPE(Verimlilik_Operasyon_Tahmini!$B$4:$M$4,Verimlilik_Operasyon_Tahmini!$B$3:$M$3),2)</f>
        <v/>
      </c>
      <c r="E5" s="131">
        <f>ROUND(STEYX(Verimlilik_Operasyon_Tahmini!$B$4:$M$4,Verimlilik_Operasyon_Tahmini!$B$3:$M$3),2)</f>
        <v/>
      </c>
      <c r="F5" s="131">
        <f>ROUND(D5/(E5/SQRT(DEVSQ(Verimlilik_Operasyon_Tahmini!$B$3:$M$3))),3)</f>
        <v/>
      </c>
      <c r="G5" s="131">
        <f>ROUND(TINV(0.05,10),3)</f>
        <v/>
      </c>
      <c r="H5" s="131">
        <f>IF(ABS(F5)&gt;G5,"EVET - Trend anlamlı (p&lt;0.05)","HAYIR - Trend anlamlı değil")</f>
        <v/>
      </c>
    </row>
    <row r="6" ht="15" customHeight="1" s="113">
      <c r="A6" s="131" t="inlineStr">
        <is>
          <t>Toplam Personel Maliyeti (TL)</t>
        </is>
      </c>
      <c r="B6" s="131">
        <f>ROUND(RSQ(Verimlilik_Operasyon_Tahmini!$B$5:$M$5,Verimlilik_Operasyon_Tahmini!$B$3:$M$3),3)</f>
        <v/>
      </c>
      <c r="C6" s="131">
        <f>ROUND(CORREL(Verimlilik_Operasyon_Tahmini!$B$5:$M$5,Verimlilik_Operasyon_Tahmini!$B$3:$M$3),3)</f>
        <v/>
      </c>
      <c r="D6" s="131">
        <f>ROUND(SLOPE(Verimlilik_Operasyon_Tahmini!$B$5:$M$5,Verimlilik_Operasyon_Tahmini!$B$3:$M$3),2)</f>
        <v/>
      </c>
      <c r="E6" s="131">
        <f>ROUND(STEYX(Verimlilik_Operasyon_Tahmini!$B$5:$M$5,Verimlilik_Operasyon_Tahmini!$B$3:$M$3),2)</f>
        <v/>
      </c>
      <c r="F6" s="131">
        <f>ROUND(D6/(E6/SQRT(DEVSQ(Verimlilik_Operasyon_Tahmini!$B$3:$M$3))),3)</f>
        <v/>
      </c>
      <c r="G6" s="131">
        <f>ROUND(TINV(0.05,10),3)</f>
        <v/>
      </c>
      <c r="H6" s="131">
        <f>IF(ABS(F6)&gt;G6,"EVET - Trend anlamlı (p&lt;0.05)","HAYIR - Trend anlamlı değil")</f>
        <v/>
      </c>
    </row>
    <row r="7" ht="15" customHeight="1" s="113">
      <c r="A7" s="131" t="inlineStr">
        <is>
          <t>Toplam Fazla Mesai Saat</t>
        </is>
      </c>
      <c r="B7" s="131">
        <f>ROUND(RSQ(Verimlilik_Operasyon_Tahmini!$B$6:$M$6,Verimlilik_Operasyon_Tahmini!$B$3:$M$3),3)</f>
        <v/>
      </c>
      <c r="C7" s="131">
        <f>ROUND(CORREL(Verimlilik_Operasyon_Tahmini!$B$6:$M$6,Verimlilik_Operasyon_Tahmini!$B$3:$M$3),3)</f>
        <v/>
      </c>
      <c r="D7" s="131">
        <f>ROUND(SLOPE(Verimlilik_Operasyon_Tahmini!$B$6:$M$6,Verimlilik_Operasyon_Tahmini!$B$3:$M$3),2)</f>
        <v/>
      </c>
      <c r="E7" s="131">
        <f>ROUND(STEYX(Verimlilik_Operasyon_Tahmini!$B$6:$M$6,Verimlilik_Operasyon_Tahmini!$B$3:$M$3),2)</f>
        <v/>
      </c>
      <c r="F7" s="131">
        <f>ROUND(D7/(E7/SQRT(DEVSQ(Verimlilik_Operasyon_Tahmini!$B$3:$M$3))),3)</f>
        <v/>
      </c>
      <c r="G7" s="131">
        <f>ROUND(TINV(0.05,10),3)</f>
        <v/>
      </c>
      <c r="H7" s="131">
        <f>IF(ABS(F7)&gt;G7,"EVET - Trend anlamlı (p&lt;0.05)","HAYIR - Trend anlamlı değil")</f>
        <v/>
      </c>
    </row>
    <row r="8" ht="15" customHeight="1" s="113">
      <c r="A8" s="131" t="inlineStr">
        <is>
          <t>Toplam Devamsızlık Kaybı (FTE)</t>
        </is>
      </c>
      <c r="B8" s="131">
        <f>ROUND(RSQ(Verimlilik_Operasyon_Tahmini!$B$7:$M$7,Verimlilik_Operasyon_Tahmini!$B$3:$M$3),3)</f>
        <v/>
      </c>
      <c r="C8" s="131">
        <f>ROUND(CORREL(Verimlilik_Operasyon_Tahmini!$B$7:$M$7,Verimlilik_Operasyon_Tahmini!$B$3:$M$3),3)</f>
        <v/>
      </c>
      <c r="D8" s="131">
        <f>ROUND(SLOPE(Verimlilik_Operasyon_Tahmini!$B$7:$M$7,Verimlilik_Operasyon_Tahmini!$B$3:$M$3),2)</f>
        <v/>
      </c>
      <c r="E8" s="131">
        <f>ROUND(STEYX(Verimlilik_Operasyon_Tahmini!$B$7:$M$7,Verimlilik_Operasyon_Tahmini!$B$3:$M$3),2)</f>
        <v/>
      </c>
      <c r="F8" s="131">
        <f>ROUND(D8/(E8/SQRT(DEVSQ(Verimlilik_Operasyon_Tahmini!$B$3:$M$3))),3)</f>
        <v/>
      </c>
      <c r="G8" s="131">
        <f>ROUND(TINV(0.05,10),3)</f>
        <v/>
      </c>
      <c r="H8" s="131">
        <f>IF(ABS(F8)&gt;G8,"EVET - Trend anlamlı (p&lt;0.05)","HAYIR - Trend anlamlı değil")</f>
        <v/>
      </c>
    </row>
    <row r="9" ht="15" customHeight="1" s="113">
      <c r="A9" s="131" t="n"/>
      <c r="B9" s="131" t="n"/>
      <c r="C9" s="131" t="n"/>
      <c r="D9" s="131" t="n"/>
      <c r="E9" s="131" t="n"/>
      <c r="F9" s="131" t="n"/>
      <c r="G9" s="131" t="n"/>
      <c r="H9" s="131" t="n"/>
    </row>
    <row r="10" ht="15" customHeight="1" s="113">
      <c r="A10" s="131" t="inlineStr">
        <is>
          <t>NOT: R² = trendin veri değişkenliğini ne kadar açıkladığı (1.0 = mükemmel uyum). t-İstatistiği mutlak değeri Kritik t değerini geçerse (%95 güven), trend istatistiksel olarak anlamlıdır — yani gözlenen artış/azalış rastgele değildir.</t>
        </is>
      </c>
      <c r="B10" s="131" t="n"/>
      <c r="C10" s="131" t="n"/>
      <c r="D10" s="131" t="n"/>
      <c r="E10" s="131" t="n"/>
      <c r="F10" s="131" t="n"/>
      <c r="G10" s="131" t="n"/>
      <c r="H10" s="131" t="n"/>
    </row>
    <row r="11" ht="15" customHeight="1" s="113">
      <c r="A11" s="131" t="n"/>
      <c r="B11" s="131" t="n"/>
      <c r="C11" s="131" t="n"/>
      <c r="D11" s="131" t="n"/>
      <c r="E11" s="131" t="n"/>
      <c r="F11" s="131" t="n"/>
      <c r="G11" s="131" t="n"/>
      <c r="H11" s="131" t="n"/>
    </row>
    <row r="12" ht="15" customHeight="1" s="113">
      <c r="A12" s="209" t="inlineStr">
        <is>
          <t>BÖLÜM B — DEĞİŞKENLER ARASI KORELASYON MATRİSİ (53 mağaza, son ay verisi)</t>
        </is>
      </c>
      <c r="B12" s="131" t="n"/>
      <c r="C12" s="131" t="n"/>
      <c r="D12" s="131" t="n"/>
      <c r="E12" s="131" t="n"/>
      <c r="F12" s="131" t="n"/>
      <c r="G12" s="131" t="n"/>
      <c r="H12" s="131" t="n"/>
    </row>
    <row r="13" ht="15" customHeight="1" s="113">
      <c r="A13" s="209" t="inlineStr">
        <is>
          <t>MağazaID</t>
        </is>
      </c>
      <c r="B13" s="209" t="inlineStr">
        <is>
          <t>Aktif Mevcut (Personel Sayısı)</t>
        </is>
      </c>
      <c r="C13" s="209" t="inlineStr">
        <is>
          <t>Aylık Ciro (Son Ay)</t>
        </is>
      </c>
      <c r="D13" s="209" t="inlineStr">
        <is>
          <t>İş Yükü Endeksi</t>
        </is>
      </c>
      <c r="E13" s="209" t="inlineStr">
        <is>
          <t>Personel Maliyeti (Son Ay)</t>
        </is>
      </c>
      <c r="F13" s="209" t="inlineStr">
        <is>
          <t>Fazla Mesai Saat (Son Ay)</t>
        </is>
      </c>
      <c r="G13" s="209" t="inlineStr">
        <is>
          <t>Devamsızlık Kaybı FTE (Son Ay)</t>
        </is>
      </c>
      <c r="H13" s="131" t="n"/>
    </row>
    <row r="14" ht="15" customHeight="1" s="113">
      <c r="A14" s="131" t="inlineStr">
        <is>
          <t>M001</t>
        </is>
      </c>
      <c r="B14" s="131" t="n">
        <v>14</v>
      </c>
      <c r="C14" s="131" t="n">
        <v>13764406</v>
      </c>
      <c r="D14" s="131" t="n">
        <v>34.4</v>
      </c>
      <c r="E14" s="131" t="n">
        <v>1203548</v>
      </c>
      <c r="F14" s="131" t="n">
        <v>120</v>
      </c>
      <c r="G14" s="131" t="n">
        <v>0</v>
      </c>
      <c r="H14" s="131" t="n"/>
    </row>
    <row r="15" ht="15" customHeight="1" s="113">
      <c r="A15" s="131" t="inlineStr">
        <is>
          <t>M002</t>
        </is>
      </c>
      <c r="B15" s="131" t="n">
        <v>13</v>
      </c>
      <c r="C15" s="131" t="n">
        <v>25679082</v>
      </c>
      <c r="D15" s="131" t="n">
        <v>49.9</v>
      </c>
      <c r="E15" s="131" t="n">
        <v>1108836</v>
      </c>
      <c r="F15" s="131" t="n">
        <v>120</v>
      </c>
      <c r="G15" s="131" t="n">
        <v>0.9</v>
      </c>
      <c r="H15" s="131" t="n"/>
    </row>
    <row r="16" ht="15" customHeight="1" s="113">
      <c r="A16" s="131" t="inlineStr">
        <is>
          <t>M003</t>
        </is>
      </c>
      <c r="B16" s="131" t="n">
        <v>12</v>
      </c>
      <c r="C16" s="131" t="n">
        <v>17591514</v>
      </c>
      <c r="D16" s="131" t="n">
        <v>37</v>
      </c>
      <c r="E16" s="131" t="n">
        <v>293741</v>
      </c>
      <c r="F16" s="131" t="n">
        <v>145</v>
      </c>
      <c r="G16" s="131" t="n">
        <v>0</v>
      </c>
      <c r="H16" s="131" t="n"/>
    </row>
    <row r="17" ht="15" customHeight="1" s="113">
      <c r="A17" s="131" t="inlineStr">
        <is>
          <t>M004</t>
        </is>
      </c>
      <c r="B17" s="131" t="n">
        <v>12</v>
      </c>
      <c r="C17" s="131" t="n">
        <v>11696740</v>
      </c>
      <c r="D17" s="131" t="n">
        <v>26.2</v>
      </c>
      <c r="E17" s="131" t="n">
        <v>729579</v>
      </c>
      <c r="F17" s="131" t="n">
        <v>31</v>
      </c>
      <c r="G17" s="131" t="n">
        <v>0.3</v>
      </c>
      <c r="H17" s="131" t="n"/>
    </row>
    <row r="18" ht="15" customHeight="1" s="113">
      <c r="A18" s="131" t="inlineStr">
        <is>
          <t>M005</t>
        </is>
      </c>
      <c r="B18" s="131" t="n">
        <v>10</v>
      </c>
      <c r="C18" s="131" t="n">
        <v>23977928</v>
      </c>
      <c r="D18" s="131" t="n">
        <v>42.5</v>
      </c>
      <c r="E18" s="131" t="n">
        <v>500534</v>
      </c>
      <c r="F18" s="131" t="n">
        <v>103</v>
      </c>
      <c r="G18" s="131" t="n">
        <v>0.6</v>
      </c>
      <c r="H18" s="131" t="n"/>
    </row>
    <row r="19" ht="15" customHeight="1" s="113">
      <c r="A19" s="131" t="inlineStr">
        <is>
          <t>M006</t>
        </is>
      </c>
      <c r="B19" s="131" t="n">
        <v>11</v>
      </c>
      <c r="C19" s="131" t="n">
        <v>12462035</v>
      </c>
      <c r="D19" s="131" t="n">
        <v>33.8</v>
      </c>
      <c r="E19" s="131" t="n">
        <v>895157</v>
      </c>
      <c r="F19" s="131" t="n">
        <v>34</v>
      </c>
      <c r="G19" s="131" t="n">
        <v>0.4</v>
      </c>
      <c r="H19" s="131" t="n"/>
    </row>
    <row r="20" ht="15" customHeight="1" s="113">
      <c r="A20" s="131" t="inlineStr">
        <is>
          <t>M007</t>
        </is>
      </c>
      <c r="B20" s="131" t="n">
        <v>13</v>
      </c>
      <c r="C20" s="131" t="n">
        <v>23374747</v>
      </c>
      <c r="D20" s="131" t="n">
        <v>55.2</v>
      </c>
      <c r="E20" s="131" t="n">
        <v>253206</v>
      </c>
      <c r="F20" s="131" t="n">
        <v>153</v>
      </c>
      <c r="G20" s="131" t="n">
        <v>0.8</v>
      </c>
      <c r="H20" s="131" t="n"/>
    </row>
    <row r="21" ht="15" customHeight="1" s="113">
      <c r="A21" s="131" t="inlineStr">
        <is>
          <t>M008</t>
        </is>
      </c>
      <c r="B21" s="131" t="n">
        <v>19</v>
      </c>
      <c r="C21" s="131" t="n">
        <v>23606065</v>
      </c>
      <c r="D21" s="131" t="n">
        <v>58.9</v>
      </c>
      <c r="E21" s="131" t="n">
        <v>333495</v>
      </c>
      <c r="F21" s="131" t="n">
        <v>73</v>
      </c>
      <c r="G21" s="131" t="n">
        <v>0.1</v>
      </c>
      <c r="H21" s="131" t="n"/>
    </row>
    <row r="22" ht="15" customHeight="1" s="113">
      <c r="A22" s="131" t="inlineStr">
        <is>
          <t>M009</t>
        </is>
      </c>
      <c r="B22" s="131" t="n">
        <v>23</v>
      </c>
      <c r="C22" s="131" t="n">
        <v>17563178</v>
      </c>
      <c r="D22" s="131" t="n">
        <v>45.4</v>
      </c>
      <c r="E22" s="131" t="n">
        <v>261842</v>
      </c>
      <c r="F22" s="131" t="n">
        <v>23</v>
      </c>
      <c r="G22" s="131" t="n">
        <v>0.6</v>
      </c>
      <c r="H22" s="131" t="n"/>
    </row>
    <row r="23" ht="15" customHeight="1" s="113">
      <c r="A23" s="131" t="inlineStr">
        <is>
          <t>M010</t>
        </is>
      </c>
      <c r="B23" s="131" t="n">
        <v>11</v>
      </c>
      <c r="C23" s="131" t="n">
        <v>26487374</v>
      </c>
      <c r="D23" s="131" t="n">
        <v>53.1</v>
      </c>
      <c r="E23" s="131" t="n">
        <v>862160</v>
      </c>
      <c r="F23" s="131" t="n">
        <v>81</v>
      </c>
      <c r="G23" s="131" t="n">
        <v>0.6</v>
      </c>
      <c r="H23" s="131" t="n"/>
    </row>
    <row r="24" ht="15" customHeight="1" s="113">
      <c r="A24" s="131" t="inlineStr">
        <is>
          <t>M011</t>
        </is>
      </c>
      <c r="B24" s="131" t="n">
        <v>10</v>
      </c>
      <c r="C24" s="131" t="n">
        <v>26584349</v>
      </c>
      <c r="D24" s="131" t="n">
        <v>49.4</v>
      </c>
      <c r="E24" s="131" t="n">
        <v>795506</v>
      </c>
      <c r="F24" s="131" t="n">
        <v>134</v>
      </c>
      <c r="G24" s="131" t="n">
        <v>0.8</v>
      </c>
      <c r="H24" s="131" t="n"/>
    </row>
    <row r="25" ht="15" customHeight="1" s="113">
      <c r="A25" s="131" t="inlineStr">
        <is>
          <t>M012</t>
        </is>
      </c>
      <c r="B25" s="131" t="n">
        <v>10</v>
      </c>
      <c r="C25" s="131" t="n">
        <v>14612563</v>
      </c>
      <c r="D25" s="131" t="n">
        <v>42.2</v>
      </c>
      <c r="E25" s="131" t="n">
        <v>469464</v>
      </c>
      <c r="F25" s="131" t="n">
        <v>131</v>
      </c>
      <c r="G25" s="131" t="n">
        <v>0.8</v>
      </c>
      <c r="H25" s="131" t="n"/>
    </row>
    <row r="26" ht="15" customHeight="1" s="113">
      <c r="A26" s="131" t="inlineStr">
        <is>
          <t>M013</t>
        </is>
      </c>
      <c r="B26" s="131" t="n">
        <v>10</v>
      </c>
      <c r="C26" s="131" t="n">
        <v>35214672</v>
      </c>
      <c r="D26" s="131" t="n">
        <v>49.6</v>
      </c>
      <c r="E26" s="131" t="n">
        <v>273325</v>
      </c>
      <c r="F26" s="131" t="n">
        <v>176</v>
      </c>
      <c r="G26" s="131" t="n">
        <v>0.1</v>
      </c>
      <c r="H26" s="131" t="n"/>
    </row>
    <row r="27" ht="15" customHeight="1" s="113">
      <c r="A27" s="131" t="inlineStr">
        <is>
          <t>M014</t>
        </is>
      </c>
      <c r="B27" s="131" t="n">
        <v>11</v>
      </c>
      <c r="C27" s="131" t="n">
        <v>30615194</v>
      </c>
      <c r="D27" s="131" t="n">
        <v>49.7</v>
      </c>
      <c r="E27" s="131" t="n">
        <v>1336371</v>
      </c>
      <c r="F27" s="131" t="n">
        <v>76</v>
      </c>
      <c r="G27" s="131" t="n">
        <v>0.6</v>
      </c>
      <c r="H27" s="131" t="n"/>
    </row>
    <row r="28" ht="15" customHeight="1" s="113">
      <c r="A28" s="131" t="inlineStr">
        <is>
          <t>M015</t>
        </is>
      </c>
      <c r="B28" s="131" t="n">
        <v>18</v>
      </c>
      <c r="C28" s="131" t="n">
        <v>24008633</v>
      </c>
      <c r="D28" s="131" t="n">
        <v>52.2</v>
      </c>
      <c r="E28" s="131" t="n">
        <v>307780</v>
      </c>
      <c r="F28" s="131" t="n">
        <v>81</v>
      </c>
      <c r="G28" s="131" t="n">
        <v>0.8</v>
      </c>
      <c r="H28" s="131" t="n"/>
    </row>
    <row r="29" ht="15" customHeight="1" s="113">
      <c r="A29" s="131" t="inlineStr">
        <is>
          <t>M016</t>
        </is>
      </c>
      <c r="B29" s="131" t="n">
        <v>11</v>
      </c>
      <c r="C29" s="131" t="n">
        <v>28642614</v>
      </c>
      <c r="D29" s="131" t="n">
        <v>59.2</v>
      </c>
      <c r="E29" s="131" t="n">
        <v>992599</v>
      </c>
      <c r="F29" s="131" t="n">
        <v>30</v>
      </c>
      <c r="G29" s="131" t="n">
        <v>0.1</v>
      </c>
      <c r="H29" s="131" t="n"/>
    </row>
    <row r="30" ht="15" customHeight="1" s="113">
      <c r="A30" s="131" t="inlineStr">
        <is>
          <t>M017</t>
        </is>
      </c>
      <c r="B30" s="131" t="n">
        <v>11</v>
      </c>
      <c r="C30" s="131" t="n">
        <v>17338947</v>
      </c>
      <c r="D30" s="131" t="n">
        <v>47.2</v>
      </c>
      <c r="E30" s="131" t="n">
        <v>1194838</v>
      </c>
      <c r="F30" s="131" t="n">
        <v>74</v>
      </c>
      <c r="G30" s="131" t="n">
        <v>0</v>
      </c>
      <c r="H30" s="131" t="n"/>
    </row>
    <row r="31" ht="15" customHeight="1" s="113">
      <c r="A31" s="131" t="inlineStr">
        <is>
          <t>M018</t>
        </is>
      </c>
      <c r="B31" s="131" t="n">
        <v>11</v>
      </c>
      <c r="C31" s="131" t="n">
        <v>25492697</v>
      </c>
      <c r="D31" s="131" t="n">
        <v>50.7</v>
      </c>
      <c r="E31" s="131" t="n">
        <v>777899</v>
      </c>
      <c r="F31" s="131" t="n">
        <v>84</v>
      </c>
      <c r="G31" s="131" t="n">
        <v>0.2</v>
      </c>
      <c r="H31" s="131" t="n"/>
    </row>
    <row r="32" ht="15" customHeight="1" s="113">
      <c r="A32" s="131" t="inlineStr">
        <is>
          <t>M019</t>
        </is>
      </c>
      <c r="B32" s="131" t="n">
        <v>13</v>
      </c>
      <c r="C32" s="131" t="n">
        <v>13028671</v>
      </c>
      <c r="D32" s="131" t="n">
        <v>44.2</v>
      </c>
      <c r="E32" s="131" t="n">
        <v>1107600</v>
      </c>
      <c r="F32" s="131" t="n">
        <v>33</v>
      </c>
      <c r="G32" s="131" t="n">
        <v>0.5</v>
      </c>
      <c r="H32" s="131" t="n"/>
    </row>
    <row r="33" ht="15" customHeight="1" s="113">
      <c r="A33" s="131" t="inlineStr">
        <is>
          <t>M020</t>
        </is>
      </c>
      <c r="B33" s="131" t="n">
        <v>10</v>
      </c>
      <c r="C33" s="131" t="n">
        <v>9373021</v>
      </c>
      <c r="D33" s="131" t="n">
        <v>27.1</v>
      </c>
      <c r="E33" s="131" t="n">
        <v>1372166</v>
      </c>
      <c r="F33" s="131" t="n">
        <v>8</v>
      </c>
      <c r="G33" s="131" t="n">
        <v>0.2</v>
      </c>
      <c r="H33" s="131" t="n"/>
    </row>
    <row r="34" ht="15" customHeight="1" s="113">
      <c r="A34" s="131" t="inlineStr">
        <is>
          <t>M021</t>
        </is>
      </c>
      <c r="B34" s="131" t="n">
        <v>8</v>
      </c>
      <c r="C34" s="131" t="n">
        <v>30827427</v>
      </c>
      <c r="D34" s="131" t="n">
        <v>63.7</v>
      </c>
      <c r="E34" s="131" t="n">
        <v>1184933</v>
      </c>
      <c r="F34" s="131" t="n">
        <v>49</v>
      </c>
      <c r="G34" s="131" t="n">
        <v>0.3</v>
      </c>
      <c r="H34" s="131" t="n"/>
    </row>
    <row r="35" ht="15" customHeight="1" s="113">
      <c r="A35" s="131" t="inlineStr">
        <is>
          <t>M022</t>
        </is>
      </c>
      <c r="B35" s="131" t="n">
        <v>19</v>
      </c>
      <c r="C35" s="131" t="n">
        <v>13217200</v>
      </c>
      <c r="D35" s="131" t="n">
        <v>39.1</v>
      </c>
      <c r="E35" s="131" t="n">
        <v>475232</v>
      </c>
      <c r="F35" s="131" t="n">
        <v>0</v>
      </c>
      <c r="G35" s="131" t="n">
        <v>0.3</v>
      </c>
      <c r="H35" s="131" t="n"/>
    </row>
    <row r="36" ht="15" customHeight="1" s="113">
      <c r="A36" s="131" t="inlineStr">
        <is>
          <t>M023</t>
        </is>
      </c>
      <c r="B36" s="131" t="n">
        <v>9</v>
      </c>
      <c r="C36" s="131" t="n">
        <v>32906658</v>
      </c>
      <c r="D36" s="131" t="n">
        <v>54.2</v>
      </c>
      <c r="E36" s="131" t="n">
        <v>514749</v>
      </c>
      <c r="F36" s="131" t="n">
        <v>18</v>
      </c>
      <c r="G36" s="131" t="n">
        <v>0.9</v>
      </c>
      <c r="H36" s="131" t="n"/>
    </row>
    <row r="37" ht="15" customHeight="1" s="113">
      <c r="A37" s="131" t="inlineStr">
        <is>
          <t>M024</t>
        </is>
      </c>
      <c r="B37" s="131" t="n">
        <v>10</v>
      </c>
      <c r="C37" s="131" t="n">
        <v>60313047</v>
      </c>
      <c r="D37" s="131" t="n">
        <v>76.90000000000001</v>
      </c>
      <c r="E37" s="131" t="n">
        <v>657063</v>
      </c>
      <c r="F37" s="131" t="n">
        <v>10</v>
      </c>
      <c r="G37" s="131" t="n">
        <v>0.3</v>
      </c>
      <c r="H37" s="131" t="n"/>
    </row>
    <row r="38" ht="15" customHeight="1" s="113">
      <c r="A38" s="131" t="inlineStr">
        <is>
          <t>M025</t>
        </is>
      </c>
      <c r="B38" s="131" t="n">
        <v>0</v>
      </c>
      <c r="C38" s="131" t="n">
        <v>38053</v>
      </c>
      <c r="D38" s="131" t="n">
        <v>10.9</v>
      </c>
      <c r="E38" s="131" t="n">
        <v>544086</v>
      </c>
      <c r="F38" s="131" t="n">
        <v>109</v>
      </c>
      <c r="G38" s="131" t="n">
        <v>0.7</v>
      </c>
      <c r="H38" s="131" t="n"/>
    </row>
    <row r="39" ht="15" customHeight="1" s="113">
      <c r="A39" s="131" t="inlineStr">
        <is>
          <t>M026</t>
        </is>
      </c>
      <c r="B39" s="131" t="n">
        <v>16</v>
      </c>
      <c r="C39" s="131" t="n">
        <v>41522635</v>
      </c>
      <c r="D39" s="131" t="n">
        <v>63.8</v>
      </c>
      <c r="E39" s="131" t="n">
        <v>380735</v>
      </c>
      <c r="F39" s="131" t="n">
        <v>172</v>
      </c>
      <c r="G39" s="131" t="n">
        <v>1.1</v>
      </c>
      <c r="H39" s="131" t="n"/>
    </row>
    <row r="40" ht="15" customHeight="1" s="113">
      <c r="A40" s="131" t="inlineStr">
        <is>
          <t>M027</t>
        </is>
      </c>
      <c r="B40" s="131" t="n">
        <v>13</v>
      </c>
      <c r="C40" s="131" t="n">
        <v>43214608</v>
      </c>
      <c r="D40" s="131" t="n">
        <v>77.5</v>
      </c>
      <c r="E40" s="131" t="n">
        <v>471510</v>
      </c>
      <c r="F40" s="131" t="n">
        <v>77</v>
      </c>
      <c r="G40" s="131" t="n">
        <v>0.7</v>
      </c>
      <c r="H40" s="131" t="n"/>
    </row>
    <row r="41" ht="15" customHeight="1" s="113">
      <c r="A41" s="131" t="inlineStr">
        <is>
          <t>M028</t>
        </is>
      </c>
      <c r="B41" s="131" t="n">
        <v>10</v>
      </c>
      <c r="C41" s="131" t="n">
        <v>38360305</v>
      </c>
      <c r="D41" s="131" t="n">
        <v>57.7</v>
      </c>
      <c r="E41" s="131" t="n">
        <v>554868</v>
      </c>
      <c r="F41" s="131" t="n">
        <v>131</v>
      </c>
      <c r="G41" s="131" t="n">
        <v>0.8</v>
      </c>
      <c r="H41" s="131" t="n"/>
    </row>
    <row r="42" ht="15" customHeight="1" s="113">
      <c r="A42" s="131" t="inlineStr">
        <is>
          <t>M029</t>
        </is>
      </c>
      <c r="B42" s="131" t="n">
        <v>13</v>
      </c>
      <c r="C42" s="131" t="n">
        <v>9604529</v>
      </c>
      <c r="D42" s="131" t="n">
        <v>28.6</v>
      </c>
      <c r="E42" s="131" t="n">
        <v>330708</v>
      </c>
      <c r="F42" s="131" t="n">
        <v>67</v>
      </c>
      <c r="G42" s="131" t="n">
        <v>1</v>
      </c>
      <c r="H42" s="131" t="n"/>
    </row>
    <row r="43" ht="15" customHeight="1" s="113">
      <c r="A43" s="131" t="inlineStr">
        <is>
          <t>M030</t>
        </is>
      </c>
      <c r="B43" s="131" t="n">
        <v>16</v>
      </c>
      <c r="C43" s="131" t="n">
        <v>12929214</v>
      </c>
      <c r="D43" s="131" t="n">
        <v>40</v>
      </c>
      <c r="E43" s="131" t="n">
        <v>1334783</v>
      </c>
      <c r="F43" s="131" t="n">
        <v>76</v>
      </c>
      <c r="G43" s="131" t="n">
        <v>0.8</v>
      </c>
      <c r="H43" s="131" t="n"/>
    </row>
    <row r="44" ht="15" customHeight="1" s="113">
      <c r="A44" s="131" t="inlineStr">
        <is>
          <t>M031</t>
        </is>
      </c>
      <c r="B44" s="131" t="n">
        <v>9</v>
      </c>
      <c r="C44" s="131" t="n">
        <v>24895855</v>
      </c>
      <c r="D44" s="131" t="n">
        <v>59.8</v>
      </c>
      <c r="E44" s="131" t="n">
        <v>470625</v>
      </c>
      <c r="F44" s="131" t="n">
        <v>120</v>
      </c>
      <c r="G44" s="131" t="n">
        <v>0.7</v>
      </c>
      <c r="H44" s="131" t="n"/>
    </row>
    <row r="45" ht="15" customHeight="1" s="113">
      <c r="A45" s="131" t="inlineStr">
        <is>
          <t>M032</t>
        </is>
      </c>
      <c r="B45" s="131" t="n">
        <v>0</v>
      </c>
      <c r="C45" s="131" t="n">
        <v>517350</v>
      </c>
      <c r="D45" s="131" t="n">
        <v>16.5</v>
      </c>
      <c r="E45" s="131" t="n">
        <v>909078</v>
      </c>
      <c r="F45" s="131" t="n">
        <v>122</v>
      </c>
      <c r="G45" s="131" t="n">
        <v>1.1</v>
      </c>
      <c r="H45" s="131" t="n"/>
    </row>
    <row r="46" ht="15" customHeight="1" s="113">
      <c r="A46" s="131" t="inlineStr">
        <is>
          <t>M033</t>
        </is>
      </c>
      <c r="B46" s="131" t="n">
        <v>0</v>
      </c>
      <c r="C46" s="131" t="n">
        <v>-214892</v>
      </c>
      <c r="D46" s="131" t="n">
        <v>16.6</v>
      </c>
      <c r="E46" s="131" t="n">
        <v>1188761</v>
      </c>
      <c r="F46" s="131" t="n">
        <v>46</v>
      </c>
      <c r="G46" s="131" t="n">
        <v>0.2</v>
      </c>
      <c r="H46" s="131" t="n"/>
    </row>
    <row r="47" ht="15" customHeight="1" s="113">
      <c r="A47" s="131" t="inlineStr">
        <is>
          <t>M034</t>
        </is>
      </c>
      <c r="B47" s="131" t="n">
        <v>10</v>
      </c>
      <c r="C47" s="131" t="n">
        <v>25592641</v>
      </c>
      <c r="D47" s="131" t="n">
        <v>62.4</v>
      </c>
      <c r="E47" s="131" t="n">
        <v>942723</v>
      </c>
      <c r="F47" s="131" t="n">
        <v>179</v>
      </c>
      <c r="G47" s="131" t="n">
        <v>0.4</v>
      </c>
      <c r="H47" s="131" t="n"/>
    </row>
    <row r="48" ht="15" customHeight="1" s="113">
      <c r="A48" s="131" t="inlineStr">
        <is>
          <t>M035</t>
        </is>
      </c>
      <c r="B48" s="131" t="n">
        <v>11</v>
      </c>
      <c r="C48" s="131" t="n">
        <v>37598111</v>
      </c>
      <c r="D48" s="131" t="n">
        <v>60.8</v>
      </c>
      <c r="E48" s="131" t="n">
        <v>1010686</v>
      </c>
      <c r="F48" s="131" t="n">
        <v>59</v>
      </c>
      <c r="G48" s="131" t="n">
        <v>0.2</v>
      </c>
      <c r="H48" s="131" t="n"/>
    </row>
    <row r="49" ht="15" customHeight="1" s="113">
      <c r="A49" s="131" t="inlineStr">
        <is>
          <t>M036</t>
        </is>
      </c>
      <c r="B49" s="131" t="n">
        <v>13</v>
      </c>
      <c r="C49" s="131" t="n">
        <v>11682385</v>
      </c>
      <c r="D49" s="131" t="n">
        <v>43.4</v>
      </c>
      <c r="E49" s="131" t="n">
        <v>956271</v>
      </c>
      <c r="F49" s="131" t="n">
        <v>65</v>
      </c>
      <c r="G49" s="131" t="n">
        <v>0.9</v>
      </c>
      <c r="H49" s="131" t="n"/>
    </row>
    <row r="50" ht="15" customHeight="1" s="113">
      <c r="A50" s="131" t="inlineStr">
        <is>
          <t>M037</t>
        </is>
      </c>
      <c r="B50" s="131" t="n">
        <v>19</v>
      </c>
      <c r="C50" s="131" t="n">
        <v>46857029</v>
      </c>
      <c r="D50" s="131" t="n">
        <v>72.40000000000001</v>
      </c>
      <c r="E50" s="131" t="n">
        <v>969009</v>
      </c>
      <c r="F50" s="131" t="n">
        <v>52</v>
      </c>
      <c r="G50" s="131" t="n">
        <v>0.2</v>
      </c>
      <c r="H50" s="131" t="n"/>
    </row>
    <row r="51" ht="15" customHeight="1" s="113">
      <c r="A51" s="131" t="inlineStr">
        <is>
          <t>M038</t>
        </is>
      </c>
      <c r="B51" s="131" t="n">
        <v>11</v>
      </c>
      <c r="C51" s="131" t="n">
        <v>32028908</v>
      </c>
      <c r="D51" s="131" t="n">
        <v>49.5</v>
      </c>
      <c r="E51" s="131" t="n">
        <v>1148425</v>
      </c>
      <c r="F51" s="131" t="n">
        <v>68</v>
      </c>
      <c r="G51" s="131" t="n">
        <v>0.8</v>
      </c>
      <c r="H51" s="131" t="n"/>
    </row>
    <row r="52" ht="15" customHeight="1" s="113">
      <c r="A52" s="131" t="inlineStr">
        <is>
          <t>M039</t>
        </is>
      </c>
      <c r="B52" s="131" t="n">
        <v>18</v>
      </c>
      <c r="C52" s="131" t="n">
        <v>31983650</v>
      </c>
      <c r="D52" s="131" t="n">
        <v>59.9</v>
      </c>
      <c r="E52" s="131" t="n">
        <v>580549</v>
      </c>
      <c r="F52" s="131" t="n">
        <v>40</v>
      </c>
      <c r="G52" s="131" t="n">
        <v>0.3</v>
      </c>
      <c r="H52" s="131" t="n"/>
    </row>
    <row r="53" ht="15" customHeight="1" s="113">
      <c r="A53" s="131" t="inlineStr">
        <is>
          <t>M040</t>
        </is>
      </c>
      <c r="B53" s="131" t="n">
        <v>12</v>
      </c>
      <c r="C53" s="131" t="n">
        <v>20593591</v>
      </c>
      <c r="D53" s="131" t="n">
        <v>43.8</v>
      </c>
      <c r="E53" s="131" t="n">
        <v>1322452</v>
      </c>
      <c r="F53" s="131" t="n">
        <v>143</v>
      </c>
      <c r="G53" s="131" t="n">
        <v>1.1</v>
      </c>
      <c r="H53" s="131" t="n"/>
    </row>
    <row r="54" ht="15" customHeight="1" s="113">
      <c r="A54" s="131" t="inlineStr">
        <is>
          <t>M041</t>
        </is>
      </c>
      <c r="B54" s="131" t="n">
        <v>12</v>
      </c>
      <c r="C54" s="131" t="n">
        <v>53722062</v>
      </c>
      <c r="D54" s="131" t="n">
        <v>65.40000000000001</v>
      </c>
      <c r="E54" s="131" t="n">
        <v>1075392</v>
      </c>
      <c r="F54" s="131" t="n">
        <v>108</v>
      </c>
      <c r="G54" s="131" t="n">
        <v>1.1</v>
      </c>
      <c r="H54" s="131" t="n"/>
    </row>
    <row r="55" ht="15" customHeight="1" s="113">
      <c r="A55" s="131" t="inlineStr">
        <is>
          <t>M042</t>
        </is>
      </c>
      <c r="B55" s="131" t="n">
        <v>13</v>
      </c>
      <c r="C55" s="131" t="n">
        <v>43764365</v>
      </c>
      <c r="D55" s="131" t="n">
        <v>70.90000000000001</v>
      </c>
      <c r="E55" s="131" t="n">
        <v>1264135</v>
      </c>
      <c r="F55" s="131" t="n">
        <v>116</v>
      </c>
      <c r="G55" s="131" t="n">
        <v>1.1</v>
      </c>
      <c r="H55" s="131" t="n"/>
    </row>
    <row r="56" ht="15" customHeight="1" s="113">
      <c r="A56" s="131" t="inlineStr">
        <is>
          <t>M043</t>
        </is>
      </c>
      <c r="B56" s="131" t="n">
        <v>12</v>
      </c>
      <c r="C56" s="131" t="n">
        <v>20082100</v>
      </c>
      <c r="D56" s="131" t="n">
        <v>41.6</v>
      </c>
      <c r="E56" s="131" t="n">
        <v>1388438</v>
      </c>
      <c r="F56" s="131" t="n">
        <v>167</v>
      </c>
      <c r="G56" s="131" t="n">
        <v>0.5</v>
      </c>
      <c r="H56" s="131" t="n"/>
    </row>
    <row r="57" ht="15" customHeight="1" s="113">
      <c r="A57" s="131" t="inlineStr">
        <is>
          <t>M044</t>
        </is>
      </c>
      <c r="B57" s="131" t="n">
        <v>12</v>
      </c>
      <c r="C57" s="131" t="n">
        <v>4282072</v>
      </c>
      <c r="D57" s="131" t="n">
        <v>29.6</v>
      </c>
      <c r="E57" s="131" t="n">
        <v>910229</v>
      </c>
      <c r="F57" s="131" t="n">
        <v>84</v>
      </c>
      <c r="G57" s="131" t="n">
        <v>0.2</v>
      </c>
      <c r="H57" s="131" t="n"/>
    </row>
    <row r="58" ht="15" customHeight="1" s="113">
      <c r="A58" s="131" t="inlineStr">
        <is>
          <t>M045</t>
        </is>
      </c>
      <c r="B58" s="131" t="n">
        <v>0</v>
      </c>
      <c r="C58" s="131" t="n">
        <v>474520</v>
      </c>
      <c r="D58" s="131" t="n">
        <v>19.5</v>
      </c>
      <c r="E58" s="131" t="n">
        <v>864530</v>
      </c>
      <c r="F58" s="131" t="n">
        <v>120</v>
      </c>
      <c r="G58" s="131" t="n">
        <v>0.4</v>
      </c>
      <c r="H58" s="131" t="n"/>
    </row>
    <row r="59" ht="15" customHeight="1" s="113">
      <c r="A59" s="131" t="inlineStr">
        <is>
          <t>M046</t>
        </is>
      </c>
      <c r="B59" s="131" t="n">
        <v>10</v>
      </c>
      <c r="C59" s="131" t="n">
        <v>19298267</v>
      </c>
      <c r="D59" s="131" t="n">
        <v>49.9</v>
      </c>
      <c r="E59" s="131" t="n">
        <v>1125232</v>
      </c>
      <c r="F59" s="131" t="n">
        <v>63</v>
      </c>
      <c r="G59" s="131" t="n">
        <v>0.2</v>
      </c>
      <c r="H59" s="131" t="n"/>
    </row>
    <row r="60" ht="15" customHeight="1" s="113">
      <c r="A60" s="131" t="inlineStr">
        <is>
          <t>M047</t>
        </is>
      </c>
      <c r="B60" s="131" t="n">
        <v>0</v>
      </c>
      <c r="C60" s="131" t="n">
        <v>205837</v>
      </c>
      <c r="D60" s="131" t="n">
        <v>11.9</v>
      </c>
      <c r="E60" s="131" t="n">
        <v>1144806</v>
      </c>
      <c r="F60" s="131" t="n">
        <v>10</v>
      </c>
      <c r="G60" s="131" t="n">
        <v>1.1</v>
      </c>
      <c r="H60" s="131" t="n"/>
    </row>
    <row r="61" ht="15" customHeight="1" s="113">
      <c r="A61" s="131" t="inlineStr">
        <is>
          <t>M048</t>
        </is>
      </c>
      <c r="B61" s="131" t="n">
        <v>17</v>
      </c>
      <c r="C61" s="131" t="n">
        <v>17495232</v>
      </c>
      <c r="D61" s="131" t="n">
        <v>49.7</v>
      </c>
      <c r="E61" s="131" t="n">
        <v>844213</v>
      </c>
      <c r="F61" s="131" t="n">
        <v>151</v>
      </c>
      <c r="G61" s="131" t="n">
        <v>0.7</v>
      </c>
      <c r="H61" s="131" t="n"/>
    </row>
    <row r="62" ht="15" customHeight="1" s="113">
      <c r="A62" s="131" t="inlineStr">
        <is>
          <t>M049</t>
        </is>
      </c>
      <c r="B62" s="131" t="n">
        <v>11</v>
      </c>
      <c r="C62" s="131" t="n">
        <v>9257173</v>
      </c>
      <c r="D62" s="131" t="n">
        <v>34.4</v>
      </c>
      <c r="E62" s="131" t="n">
        <v>762968</v>
      </c>
      <c r="F62" s="131" t="n">
        <v>26</v>
      </c>
      <c r="G62" s="131" t="n">
        <v>0.8</v>
      </c>
      <c r="H62" s="131" t="n"/>
    </row>
    <row r="63" ht="15" customHeight="1" s="113">
      <c r="A63" s="131" t="inlineStr">
        <is>
          <t>M050</t>
        </is>
      </c>
      <c r="B63" s="131" t="n">
        <v>23</v>
      </c>
      <c r="C63" s="131" t="n">
        <v>64607721</v>
      </c>
      <c r="D63" s="131" t="n">
        <v>71.5</v>
      </c>
      <c r="E63" s="131" t="n">
        <v>984613</v>
      </c>
      <c r="F63" s="131" t="n">
        <v>10</v>
      </c>
      <c r="G63" s="131" t="n">
        <v>0.1</v>
      </c>
      <c r="H63" s="131" t="n"/>
    </row>
    <row r="64" ht="15" customHeight="1" s="113">
      <c r="A64" s="131" t="inlineStr">
        <is>
          <t>M051</t>
        </is>
      </c>
      <c r="B64" s="131" t="n">
        <v>13</v>
      </c>
      <c r="C64" s="131" t="n">
        <v>14142662</v>
      </c>
      <c r="D64" s="131" t="n">
        <v>38.4</v>
      </c>
      <c r="E64" s="131" t="n">
        <v>776766</v>
      </c>
      <c r="F64" s="131" t="n">
        <v>85</v>
      </c>
      <c r="G64" s="131" t="n">
        <v>0.7</v>
      </c>
      <c r="H64" s="131" t="n"/>
    </row>
    <row r="65" ht="15" customHeight="1" s="113">
      <c r="A65" s="131" t="inlineStr">
        <is>
          <t>M052</t>
        </is>
      </c>
      <c r="B65" s="131" t="n">
        <v>10</v>
      </c>
      <c r="C65" s="131" t="n">
        <v>27799835</v>
      </c>
      <c r="D65" s="131" t="n">
        <v>51.6</v>
      </c>
      <c r="E65" s="131" t="n">
        <v>793732</v>
      </c>
      <c r="F65" s="131" t="n">
        <v>70</v>
      </c>
      <c r="G65" s="131" t="n">
        <v>0.8</v>
      </c>
      <c r="H65" s="131" t="n"/>
    </row>
    <row r="66" ht="15" customHeight="1" s="113">
      <c r="A66" s="131" t="inlineStr">
        <is>
          <t>M057</t>
        </is>
      </c>
      <c r="B66" s="131" t="n">
        <v>12</v>
      </c>
      <c r="C66" s="131" t="n">
        <v>45609</v>
      </c>
      <c r="D66" s="131" t="n">
        <v>8.1</v>
      </c>
      <c r="E66" s="131" t="n">
        <v>981264</v>
      </c>
      <c r="F66" s="131" t="n">
        <v>65</v>
      </c>
      <c r="G66" s="131" t="n">
        <v>0.8</v>
      </c>
      <c r="H66" s="131" t="n"/>
    </row>
    <row r="67" ht="15" customHeight="1" s="113">
      <c r="A67" s="131" t="n"/>
      <c r="B67" s="131" t="n"/>
      <c r="C67" s="131" t="n"/>
      <c r="D67" s="131" t="n"/>
      <c r="E67" s="131" t="n"/>
      <c r="F67" s="131" t="n"/>
      <c r="G67" s="131" t="n"/>
      <c r="H67" s="131" t="n"/>
    </row>
    <row r="68" ht="15" customHeight="1" s="113">
      <c r="A68" s="209" t="inlineStr">
        <is>
          <t>KORELASYON MATRİSİ (Pearson r) — CORREL formülü</t>
        </is>
      </c>
      <c r="B68" s="131" t="n"/>
      <c r="C68" s="131" t="n"/>
      <c r="D68" s="131" t="n"/>
      <c r="E68" s="131" t="n"/>
      <c r="F68" s="131" t="n"/>
      <c r="G68" s="131" t="n"/>
      <c r="H68" s="131" t="n"/>
    </row>
    <row r="69" ht="15" customHeight="1" s="113">
      <c r="A69" s="131" t="n"/>
      <c r="B69" s="209" t="inlineStr">
        <is>
          <t>Personel Sayısı</t>
        </is>
      </c>
      <c r="C69" s="209" t="inlineStr">
        <is>
          <t>Aylık Ciro</t>
        </is>
      </c>
      <c r="D69" s="209" t="inlineStr">
        <is>
          <t>İş Yükü Endeksi</t>
        </is>
      </c>
      <c r="E69" s="209" t="inlineStr">
        <is>
          <t>Personel Maliyeti</t>
        </is>
      </c>
      <c r="F69" s="209" t="inlineStr">
        <is>
          <t>Fazla Mesai</t>
        </is>
      </c>
      <c r="G69" s="209" t="inlineStr">
        <is>
          <t>Devamsızlık</t>
        </is>
      </c>
      <c r="H69" s="131" t="n"/>
    </row>
    <row r="70" ht="15" customHeight="1" s="113">
      <c r="A70" s="209" t="inlineStr">
        <is>
          <t>Personel Sayısı</t>
        </is>
      </c>
      <c r="B70" s="131">
        <f>ROUND(CORREL($B$14:$B$66,$B$14:$B$66),2)</f>
        <v/>
      </c>
      <c r="C70" s="131">
        <f>ROUND(CORREL($B$14:$B$66,$C$14:$C$66),2)</f>
        <v/>
      </c>
      <c r="D70" s="131">
        <f>ROUND(CORREL($B$14:$B$66,$D$14:$D$66),2)</f>
        <v/>
      </c>
      <c r="E70" s="131">
        <f>ROUND(CORREL($B$14:$B$66,$E$14:$E$66),2)</f>
        <v/>
      </c>
      <c r="F70" s="131">
        <f>ROUND(CORREL($B$14:$B$66,$F$14:$F$66),2)</f>
        <v/>
      </c>
      <c r="G70" s="131">
        <f>ROUND(CORREL($B$14:$B$66,$G$14:$G$66),2)</f>
        <v/>
      </c>
      <c r="H70" s="131" t="n"/>
    </row>
    <row r="71" ht="15" customHeight="1" s="113">
      <c r="A71" s="209" t="inlineStr">
        <is>
          <t>Aylık Ciro</t>
        </is>
      </c>
      <c r="B71" s="131">
        <f>ROUND(CORREL($C$14:$C$66,$B$14:$B$66),2)</f>
        <v/>
      </c>
      <c r="C71" s="131">
        <f>ROUND(CORREL($C$14:$C$66,$C$14:$C$66),2)</f>
        <v/>
      </c>
      <c r="D71" s="131">
        <f>ROUND(CORREL($C$14:$C$66,$D$14:$D$66),2)</f>
        <v/>
      </c>
      <c r="E71" s="131">
        <f>ROUND(CORREL($C$14:$C$66,$E$14:$E$66),2)</f>
        <v/>
      </c>
      <c r="F71" s="131">
        <f>ROUND(CORREL($C$14:$C$66,$F$14:$F$66),2)</f>
        <v/>
      </c>
      <c r="G71" s="131">
        <f>ROUND(CORREL($C$14:$C$66,$G$14:$G$66),2)</f>
        <v/>
      </c>
      <c r="H71" s="131" t="n"/>
    </row>
    <row r="72" ht="15" customHeight="1" s="113">
      <c r="A72" s="209" t="inlineStr">
        <is>
          <t>İş Yükü Endeksi</t>
        </is>
      </c>
      <c r="B72" s="131">
        <f>ROUND(CORREL($D$14:$D$66,$B$14:$B$66),2)</f>
        <v/>
      </c>
      <c r="C72" s="131">
        <f>ROUND(CORREL($D$14:$D$66,$C$14:$C$66),2)</f>
        <v/>
      </c>
      <c r="D72" s="131">
        <f>ROUND(CORREL($D$14:$D$66,$D$14:$D$66),2)</f>
        <v/>
      </c>
      <c r="E72" s="131">
        <f>ROUND(CORREL($D$14:$D$66,$E$14:$E$66),2)</f>
        <v/>
      </c>
      <c r="F72" s="131">
        <f>ROUND(CORREL($D$14:$D$66,$F$14:$F$66),2)</f>
        <v/>
      </c>
      <c r="G72" s="131">
        <f>ROUND(CORREL($D$14:$D$66,$G$14:$G$66),2)</f>
        <v/>
      </c>
      <c r="H72" s="131" t="n"/>
    </row>
    <row r="73" ht="15" customHeight="1" s="113">
      <c r="A73" s="209" t="inlineStr">
        <is>
          <t>Personel Maliyeti</t>
        </is>
      </c>
      <c r="B73" s="131">
        <f>ROUND(CORREL($E$14:$E$66,$B$14:$B$66),2)</f>
        <v/>
      </c>
      <c r="C73" s="131">
        <f>ROUND(CORREL($E$14:$E$66,$C$14:$C$66),2)</f>
        <v/>
      </c>
      <c r="D73" s="131">
        <f>ROUND(CORREL($E$14:$E$66,$D$14:$D$66),2)</f>
        <v/>
      </c>
      <c r="E73" s="131">
        <f>ROUND(CORREL($E$14:$E$66,$E$14:$E$66),2)</f>
        <v/>
      </c>
      <c r="F73" s="131">
        <f>ROUND(CORREL($E$14:$E$66,$F$14:$F$66),2)</f>
        <v/>
      </c>
      <c r="G73" s="131">
        <f>ROUND(CORREL($E$14:$E$66,$G$14:$G$66),2)</f>
        <v/>
      </c>
      <c r="H73" s="131" t="n"/>
    </row>
    <row r="74" ht="15" customHeight="1" s="113">
      <c r="A74" s="209" t="inlineStr">
        <is>
          <t>Fazla Mesai</t>
        </is>
      </c>
      <c r="B74" s="131">
        <f>ROUND(CORREL($F$14:$F$66,$B$14:$B$66),2)</f>
        <v/>
      </c>
      <c r="C74" s="131">
        <f>ROUND(CORREL($F$14:$F$66,$C$14:$C$66),2)</f>
        <v/>
      </c>
      <c r="D74" s="131">
        <f>ROUND(CORREL($F$14:$F$66,$D$14:$D$66),2)</f>
        <v/>
      </c>
      <c r="E74" s="131">
        <f>ROUND(CORREL($F$14:$F$66,$E$14:$E$66),2)</f>
        <v/>
      </c>
      <c r="F74" s="131">
        <f>ROUND(CORREL($F$14:$F$66,$F$14:$F$66),2)</f>
        <v/>
      </c>
      <c r="G74" s="131">
        <f>ROUND(CORREL($F$14:$F$66,$G$14:$G$66),2)</f>
        <v/>
      </c>
      <c r="H74" s="131" t="n"/>
    </row>
    <row r="75" ht="15" customHeight="1" s="113">
      <c r="A75" s="209" t="inlineStr">
        <is>
          <t>Devamsızlık</t>
        </is>
      </c>
      <c r="B75" s="131">
        <f>ROUND(CORREL($G$14:$G$66,$B$14:$B$66),2)</f>
        <v/>
      </c>
      <c r="C75" s="131">
        <f>ROUND(CORREL($G$14:$G$66,$C$14:$C$66),2)</f>
        <v/>
      </c>
      <c r="D75" s="131">
        <f>ROUND(CORREL($G$14:$G$66,$D$14:$D$66),2)</f>
        <v/>
      </c>
      <c r="E75" s="131">
        <f>ROUND(CORREL($G$14:$G$66,$E$14:$E$66),2)</f>
        <v/>
      </c>
      <c r="F75" s="131">
        <f>ROUND(CORREL($G$14:$G$66,$F$14:$F$66),2)</f>
        <v/>
      </c>
      <c r="G75" s="131">
        <f>ROUND(CORREL($G$14:$G$66,$G$14:$G$66),2)</f>
        <v/>
      </c>
      <c r="H75" s="131" t="n"/>
    </row>
    <row r="76" ht="15" customHeight="1" s="113">
      <c r="A76" s="131" t="n"/>
      <c r="B76" s="131" t="n"/>
      <c r="C76" s="131" t="n"/>
      <c r="D76" s="131" t="n"/>
      <c r="E76" s="131" t="n"/>
      <c r="F76" s="131" t="n"/>
      <c r="G76" s="131" t="n"/>
      <c r="H76" s="131" t="n"/>
    </row>
    <row r="77" ht="15" customHeight="1" s="113">
      <c r="A77" s="131" t="inlineStr">
        <is>
          <t>YORUMLAMA: |r| &gt; 0.7 güçlü ilişki, 0.4-0.7 orta, &lt;0.4 zayıf ilişki. Pozitif r = birlikte artar, negatif r = biri artarken diğeri azalır.</t>
        </is>
      </c>
      <c r="B77" s="131" t="n"/>
      <c r="C77" s="131" t="n"/>
      <c r="D77" s="131" t="n"/>
      <c r="E77" s="131" t="n"/>
      <c r="F77" s="131" t="n"/>
      <c r="G77" s="131" t="n"/>
      <c r="H77" s="131" t="n"/>
    </row>
    <row r="78" ht="15" customHeight="1" s="113">
      <c r="A78" s="131" t="n"/>
      <c r="B78" s="131" t="n"/>
      <c r="C78" s="131" t="n"/>
      <c r="D78" s="131" t="n"/>
      <c r="E78" s="131" t="n"/>
      <c r="F78" s="131" t="n"/>
      <c r="G78" s="131" t="n"/>
      <c r="H78" s="131" t="n"/>
    </row>
    <row r="79" ht="15" customHeight="1" s="113">
      <c r="A79" s="131" t="n"/>
      <c r="B79" s="131" t="n"/>
      <c r="C79" s="131" t="n"/>
      <c r="D79" s="131" t="n"/>
      <c r="E79" s="131" t="n"/>
      <c r="F79" s="131" t="n"/>
      <c r="G79" s="131" t="n"/>
      <c r="H79" s="131" t="n"/>
    </row>
    <row r="80" ht="15" customHeight="1" s="113">
      <c r="A80" s="209" t="inlineStr">
        <is>
          <t>BÖLÜM C — CİRO → İŞ YÜKÜ ENDEKSİ TAHMİN MODELİ (r=0,91 güçlü ilişkiye dayalı, GÜVENİLİR)</t>
        </is>
      </c>
      <c r="B80" s="131" t="n"/>
      <c r="C80" s="131" t="n"/>
      <c r="D80" s="131" t="n"/>
      <c r="E80" s="131" t="n"/>
      <c r="F80" s="131" t="n"/>
      <c r="G80" s="131" t="n"/>
      <c r="H80" s="131" t="n"/>
    </row>
    <row r="81" ht="15" customHeight="1" s="113">
      <c r="A81" s="131" t="inlineStr">
        <is>
          <t>Model: İş Yükü Endeksi = a + b × Ciro</t>
        </is>
      </c>
      <c r="B81" s="131" t="n"/>
      <c r="C81" s="131" t="n"/>
      <c r="D81" s="131" t="n"/>
      <c r="E81" s="131" t="n"/>
      <c r="F81" s="131" t="n"/>
      <c r="G81" s="131" t="n"/>
      <c r="H81" s="131" t="n"/>
    </row>
    <row r="82" ht="15" customHeight="1" s="113">
      <c r="A82" s="131" t="inlineStr">
        <is>
          <t>Eğim (b)</t>
        </is>
      </c>
      <c r="B82" s="131">
        <f>SLOPE($D$14:$D$66,$C$14:$C$66)</f>
        <v/>
      </c>
      <c r="C82" s="131" t="n"/>
      <c r="D82" s="131" t="n"/>
      <c r="E82" s="131" t="n"/>
      <c r="F82" s="131" t="n"/>
      <c r="G82" s="131" t="n"/>
      <c r="H82" s="131" t="n"/>
    </row>
    <row r="83" ht="15" customHeight="1" s="113">
      <c r="A83" s="131" t="inlineStr">
        <is>
          <t>Kesişim (a)</t>
        </is>
      </c>
      <c r="B83" s="131">
        <f>INTERCEPT($D$14:$D$66,$C$14:$C$66)</f>
        <v/>
      </c>
      <c r="C83" s="131" t="n"/>
      <c r="D83" s="131" t="n"/>
      <c r="E83" s="131" t="n"/>
      <c r="F83" s="131" t="n"/>
      <c r="G83" s="131" t="n"/>
      <c r="H83" s="131" t="n"/>
    </row>
    <row r="84" ht="15" customHeight="1" s="113">
      <c r="A84" s="131" t="inlineStr">
        <is>
          <t>R² (Açıklanan Varyans)</t>
        </is>
      </c>
      <c r="B84" s="131">
        <f>ROUND(RSQ($D$14:$D$66,$C$14:$C$66),3)</f>
        <v/>
      </c>
      <c r="C84" s="131" t="n"/>
      <c r="D84" s="131" t="n"/>
      <c r="E84" s="131" t="n"/>
      <c r="F84" s="131" t="n"/>
      <c r="G84" s="131" t="n"/>
      <c r="H84" s="131" t="n"/>
    </row>
    <row r="85" ht="15" customHeight="1" s="113">
      <c r="A85" s="131" t="inlineStr">
        <is>
          <t>Korelasyon (r)</t>
        </is>
      </c>
      <c r="B85" s="131">
        <f>ROUND(CORREL($D$14:$D$66,$C$14:$C$66),3)</f>
        <v/>
      </c>
      <c r="C85" s="131" t="n"/>
      <c r="D85" s="131" t="n"/>
      <c r="E85" s="131" t="n"/>
      <c r="F85" s="131" t="n"/>
      <c r="G85" s="131" t="n"/>
      <c r="H85" s="131" t="n"/>
    </row>
    <row r="86" ht="15" customHeight="1" s="113">
      <c r="A86" s="131" t="inlineStr">
        <is>
          <t>Standart Hata</t>
        </is>
      </c>
      <c r="B86" s="131">
        <f>ROUND(STEYX($D$14:$D$66,$C$14:$C$66),2)</f>
        <v/>
      </c>
      <c r="C86" s="131" t="n"/>
      <c r="D86" s="131" t="n"/>
      <c r="E86" s="131" t="n"/>
      <c r="F86" s="131" t="n"/>
      <c r="G86" s="131" t="n"/>
      <c r="H86" s="131" t="n"/>
    </row>
    <row r="87" ht="15" customHeight="1" s="113">
      <c r="A87" s="131" t="n"/>
      <c r="B87" s="131" t="n"/>
      <c r="C87" s="131" t="n"/>
      <c r="D87" s="131" t="n"/>
      <c r="E87" s="131" t="n"/>
      <c r="F87" s="131" t="n"/>
      <c r="G87" s="131" t="n"/>
      <c r="H87" s="131" t="n"/>
    </row>
    <row r="88" ht="15" customHeight="1" s="113">
      <c r="A88" s="209" t="inlineStr">
        <is>
          <t>HESAPLAYICI — Bir mağazanın tahmini aylık cirosunu girin, İş Yükü Endeksi otomatik hesaplansın:</t>
        </is>
      </c>
      <c r="B88" s="131" t="n"/>
      <c r="C88" s="131" t="n"/>
      <c r="D88" s="131" t="n"/>
      <c r="E88" s="131" t="n"/>
      <c r="F88" s="131" t="n"/>
      <c r="G88" s="131" t="n"/>
      <c r="H88" s="131" t="n"/>
    </row>
    <row r="89" ht="15" customHeight="1" s="113">
      <c r="A89" s="131" t="inlineStr">
        <is>
          <t>Girilen Aylık Ciro (TL)</t>
        </is>
      </c>
      <c r="B89" s="131" t="n">
        <v>20000000</v>
      </c>
      <c r="C89" s="131" t="n"/>
      <c r="D89" s="131" t="n"/>
      <c r="E89" s="131" t="n"/>
      <c r="F89" s="131" t="n"/>
      <c r="G89" s="131" t="n"/>
      <c r="H89" s="131" t="n"/>
    </row>
    <row r="90" ht="15" customHeight="1" s="113">
      <c r="A90" s="131" t="inlineStr">
        <is>
          <t>Tahmini İş Yükü Endeksi</t>
        </is>
      </c>
      <c r="B90" s="131">
        <f>ROUND(B83+B82*B89,1)</f>
        <v/>
      </c>
      <c r="C90" s="131" t="n"/>
      <c r="D90" s="131" t="n"/>
      <c r="E90" s="131" t="n"/>
      <c r="F90" s="131" t="n"/>
      <c r="G90" s="131" t="n"/>
      <c r="H90" s="131" t="n"/>
    </row>
    <row r="91" ht="15" customHeight="1" s="113">
      <c r="A91" s="131" t="inlineStr">
        <is>
          <t>Tahmini Seviye</t>
        </is>
      </c>
      <c r="B91" s="131">
        <f>IF(B90&gt;=70,"Kritik",IF(B90&gt;=50,"Yüksek","Normal"))</f>
        <v/>
      </c>
      <c r="C91" s="131" t="n"/>
      <c r="D91" s="131" t="n"/>
      <c r="E91" s="131" t="n"/>
      <c r="F91" s="131" t="n"/>
      <c r="G91" s="131" t="n"/>
      <c r="H91" s="131" t="n"/>
    </row>
    <row r="92" ht="15" customHeight="1" s="113">
      <c r="A92" s="131" t="n"/>
      <c r="B92" s="131" t="n"/>
      <c r="C92" s="131" t="n"/>
      <c r="D92" s="131" t="n"/>
      <c r="E92" s="131" t="n"/>
      <c r="F92" s="131" t="n"/>
      <c r="G92" s="131" t="n"/>
      <c r="H92" s="131" t="n"/>
    </row>
    <row r="93" ht="15" customHeight="1" s="113">
      <c r="A93" s="131" t="inlineStr">
        <is>
          <t>NOT: Bu model, mağazalar arası kesitsel (cross-sectional) gerçek bir ilişkiye (r=0,91) dayanır ve GÜVENİLİRDİR — yukarıdaki Bölüm A'daki zamana bağlı tahminlerden farklı olarak istatistiksel anlamlılığı yüksektir.</t>
        </is>
      </c>
      <c r="B93" s="131" t="n"/>
      <c r="C93" s="131" t="n"/>
      <c r="D93" s="131" t="n"/>
      <c r="E93" s="131" t="n"/>
      <c r="F93" s="131" t="n"/>
      <c r="G93" s="131" t="n"/>
      <c r="H93" s="13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N4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0" customWidth="1" style="112" min="1" max="1"/>
    <col width="18" customWidth="1" style="112" min="2" max="2"/>
    <col width="9" customWidth="1" style="112" min="3" max="3"/>
    <col width="20" customWidth="1" style="112" min="4" max="4"/>
    <col width="11" customWidth="1" style="112" min="5" max="5"/>
    <col width="12" customWidth="1" style="112" min="6" max="6"/>
    <col width="15" customWidth="1" style="112" min="7" max="11"/>
    <col width="12" customWidth="1" style="112" min="12" max="12"/>
    <col width="13" customWidth="1" style="112" min="13" max="14"/>
  </cols>
  <sheetData>
    <row r="1" ht="15" customHeight="1" s="113">
      <c r="A1" s="164" t="inlineStr">
        <is>
          <t>MağazaID</t>
        </is>
      </c>
      <c r="B1" s="164" t="inlineStr">
        <is>
          <t>Mağaza</t>
        </is>
      </c>
      <c r="C1" s="164" t="inlineStr">
        <is>
          <t>UnvanID</t>
        </is>
      </c>
      <c r="D1" s="164" t="inlineStr">
        <is>
          <t>Unvan</t>
        </is>
      </c>
      <c r="E1" s="164" t="inlineStr">
        <is>
          <t>Norm Kadro</t>
        </is>
      </c>
      <c r="F1" s="164" t="inlineStr">
        <is>
          <t>Aktif Mevcut</t>
        </is>
      </c>
      <c r="G1" s="164" t="inlineStr">
        <is>
          <t>Yardımcı UnvanID</t>
        </is>
      </c>
      <c r="H1" s="164" t="inlineStr">
        <is>
          <t>Yardımcı Norm Kadro</t>
        </is>
      </c>
      <c r="I1" s="164" t="inlineStr">
        <is>
          <t>Yardımcı Aktif Mevcut</t>
        </is>
      </c>
      <c r="J1" s="164" t="inlineStr">
        <is>
          <t>Toplam Norm (Aile)</t>
        </is>
      </c>
      <c r="K1" s="164" t="inlineStr">
        <is>
          <t>Toplam Aktif (Aile)</t>
        </is>
      </c>
      <c r="L1" s="164" t="inlineStr">
        <is>
          <t>Yardımcı Mı</t>
        </is>
      </c>
      <c r="M1" s="164" t="inlineStr">
        <is>
          <t>Norm Eksiği</t>
        </is>
      </c>
      <c r="N1" s="164" t="inlineStr">
        <is>
          <t>Norm Fazlası</t>
        </is>
      </c>
    </row>
    <row r="2" ht="15" customHeight="1" s="113">
      <c r="A2" s="131" t="inlineStr">
        <is>
          <t>M001</t>
        </is>
      </c>
      <c r="B2" s="131" t="inlineStr">
        <is>
          <t>AKEVLER</t>
        </is>
      </c>
      <c r="C2" s="131" t="inlineStr">
        <is>
          <t>U002</t>
        </is>
      </c>
      <c r="D2" s="131" t="inlineStr">
        <is>
          <t>BAKLİYAT</t>
        </is>
      </c>
      <c r="E2" s="131" t="n">
        <v>1</v>
      </c>
      <c r="F2" s="131" t="n">
        <v>1</v>
      </c>
      <c r="G2" s="131" t="inlineStr"/>
      <c r="H2" s="131" t="n">
        <v>0</v>
      </c>
      <c r="I2" s="131" t="n">
        <v>0</v>
      </c>
      <c r="J2" s="131" t="n">
        <v>1</v>
      </c>
      <c r="K2" s="131" t="n">
        <v>1</v>
      </c>
      <c r="L2" s="131" t="inlineStr">
        <is>
          <t>HAYIR</t>
        </is>
      </c>
      <c r="M2" s="131" t="n">
        <v>0</v>
      </c>
      <c r="N2" s="131" t="n">
        <v>0</v>
      </c>
    </row>
    <row r="3" ht="15" customHeight="1" s="113">
      <c r="A3" s="131" t="inlineStr">
        <is>
          <t>M001</t>
        </is>
      </c>
      <c r="B3" s="131" t="inlineStr">
        <is>
          <t>AKEVLER</t>
        </is>
      </c>
      <c r="C3" s="131" t="inlineStr">
        <is>
          <t>U013</t>
        </is>
      </c>
      <c r="D3" s="131" t="inlineStr">
        <is>
          <t>KASAP</t>
        </is>
      </c>
      <c r="E3" s="131" t="n">
        <v>1</v>
      </c>
      <c r="F3" s="131" t="n">
        <v>1</v>
      </c>
      <c r="G3" s="131" t="inlineStr"/>
      <c r="H3" s="131" t="n">
        <v>0</v>
      </c>
      <c r="I3" s="131" t="n">
        <v>0</v>
      </c>
      <c r="J3" s="131" t="n">
        <v>1</v>
      </c>
      <c r="K3" s="131" t="n">
        <v>1</v>
      </c>
      <c r="L3" s="131" t="inlineStr">
        <is>
          <t>HAYIR</t>
        </is>
      </c>
      <c r="M3" s="131" t="n">
        <v>0</v>
      </c>
      <c r="N3" s="131" t="n">
        <v>0</v>
      </c>
    </row>
    <row r="4" ht="15" customHeight="1" s="113">
      <c r="A4" s="131" t="inlineStr">
        <is>
          <t>M001</t>
        </is>
      </c>
      <c r="B4" s="131" t="inlineStr">
        <is>
          <t>AKEVLER</t>
        </is>
      </c>
      <c r="C4" s="131" t="inlineStr">
        <is>
          <t>U015</t>
        </is>
      </c>
      <c r="D4" s="131" t="inlineStr">
        <is>
          <t>KASİYER</t>
        </is>
      </c>
      <c r="E4" s="131" t="n">
        <v>3</v>
      </c>
      <c r="F4" s="131" t="n">
        <v>3</v>
      </c>
      <c r="G4" s="131" t="inlineStr"/>
      <c r="H4" s="131" t="n">
        <v>0</v>
      </c>
      <c r="I4" s="131" t="n">
        <v>0</v>
      </c>
      <c r="J4" s="131" t="n">
        <v>3</v>
      </c>
      <c r="K4" s="131" t="n">
        <v>3</v>
      </c>
      <c r="L4" s="131" t="inlineStr">
        <is>
          <t>HAYIR</t>
        </is>
      </c>
      <c r="M4" s="131" t="n">
        <v>0</v>
      </c>
      <c r="N4" s="131" t="n">
        <v>0</v>
      </c>
    </row>
    <row r="5" ht="15" customHeight="1" s="113">
      <c r="A5" s="131" t="inlineStr">
        <is>
          <t>M001</t>
        </is>
      </c>
      <c r="B5" s="131" t="inlineStr">
        <is>
          <t>AKEVLER</t>
        </is>
      </c>
      <c r="C5" s="131" t="inlineStr">
        <is>
          <t>U017</t>
        </is>
      </c>
      <c r="D5" s="131" t="inlineStr">
        <is>
          <t>MANAV</t>
        </is>
      </c>
      <c r="E5" s="131" t="n">
        <v>2</v>
      </c>
      <c r="F5" s="131" t="n">
        <v>0</v>
      </c>
      <c r="G5" s="131" t="inlineStr"/>
      <c r="H5" s="131" t="n">
        <v>0</v>
      </c>
      <c r="I5" s="131" t="n">
        <v>0</v>
      </c>
      <c r="J5" s="131" t="n">
        <v>2</v>
      </c>
      <c r="K5" s="131" t="n">
        <v>0</v>
      </c>
      <c r="L5" s="131" t="inlineStr">
        <is>
          <t>HAYIR</t>
        </is>
      </c>
      <c r="M5" s="131" t="n">
        <v>0</v>
      </c>
      <c r="N5" s="131" t="n">
        <v>0</v>
      </c>
    </row>
    <row r="6" ht="15" customHeight="1" s="113">
      <c r="A6" s="131" t="inlineStr">
        <is>
          <t>M001</t>
        </is>
      </c>
      <c r="B6" s="131" t="inlineStr">
        <is>
          <t>AKEVLER</t>
        </is>
      </c>
      <c r="C6" s="131" t="inlineStr">
        <is>
          <t>U019</t>
        </is>
      </c>
      <c r="D6" s="131" t="inlineStr">
        <is>
          <t>MANAV YARDIMCISI</t>
        </is>
      </c>
      <c r="E6" s="131" t="n">
        <v>0</v>
      </c>
      <c r="F6" s="131" t="n">
        <v>2</v>
      </c>
      <c r="G6" s="131" t="inlineStr"/>
      <c r="H6" s="131" t="n">
        <v>0</v>
      </c>
      <c r="I6" s="131" t="n">
        <v>0</v>
      </c>
      <c r="J6" s="131" t="n">
        <v>0</v>
      </c>
      <c r="K6" s="131" t="n">
        <v>2</v>
      </c>
      <c r="L6" s="131" t="inlineStr">
        <is>
          <t>HAYIR</t>
        </is>
      </c>
      <c r="M6" s="131" t="n">
        <v>0</v>
      </c>
      <c r="N6" s="131" t="n">
        <v>0</v>
      </c>
    </row>
    <row r="7" ht="15" customHeight="1" s="113">
      <c r="A7" s="131" t="inlineStr">
        <is>
          <t>M001</t>
        </is>
      </c>
      <c r="B7" s="131" t="inlineStr">
        <is>
          <t>AKEVLER</t>
        </is>
      </c>
      <c r="C7" s="131" t="inlineStr">
        <is>
          <t>U023</t>
        </is>
      </c>
      <c r="D7" s="131" t="inlineStr">
        <is>
          <t>ONLİNE TOPLAYICI</t>
        </is>
      </c>
      <c r="E7" s="131" t="n">
        <v>1</v>
      </c>
      <c r="F7" s="131" t="n">
        <v>1</v>
      </c>
      <c r="G7" s="131" t="inlineStr"/>
      <c r="H7" s="131" t="n">
        <v>0</v>
      </c>
      <c r="I7" s="131" t="n">
        <v>0</v>
      </c>
      <c r="J7" s="131" t="n">
        <v>1</v>
      </c>
      <c r="K7" s="131" t="n">
        <v>1</v>
      </c>
      <c r="L7" s="131" t="inlineStr">
        <is>
          <t>HAYIR</t>
        </is>
      </c>
      <c r="M7" s="131" t="n">
        <v>0</v>
      </c>
      <c r="N7" s="131" t="n">
        <v>0</v>
      </c>
    </row>
    <row r="8" ht="15" customHeight="1" s="113">
      <c r="A8" s="131" t="inlineStr">
        <is>
          <t>M001</t>
        </is>
      </c>
      <c r="B8" s="131" t="inlineStr">
        <is>
          <t>AKEVLER</t>
        </is>
      </c>
      <c r="C8" s="131" t="inlineStr">
        <is>
          <t>U024</t>
        </is>
      </c>
      <c r="D8" s="131" t="inlineStr">
        <is>
          <t>ONLİNE ŞOFÖR</t>
        </is>
      </c>
      <c r="E8" s="131" t="n">
        <v>1</v>
      </c>
      <c r="F8" s="131" t="n">
        <v>0</v>
      </c>
      <c r="G8" s="131" t="inlineStr"/>
      <c r="H8" s="131" t="n">
        <v>0</v>
      </c>
      <c r="I8" s="131" t="n">
        <v>0</v>
      </c>
      <c r="J8" s="131" t="n">
        <v>1</v>
      </c>
      <c r="K8" s="131" t="n">
        <v>0</v>
      </c>
      <c r="L8" s="131" t="inlineStr">
        <is>
          <t>HAYIR</t>
        </is>
      </c>
      <c r="M8" s="131" t="n">
        <v>1</v>
      </c>
      <c r="N8" s="131" t="n">
        <v>0</v>
      </c>
    </row>
    <row r="9" ht="15" customHeight="1" s="113">
      <c r="A9" s="131" t="inlineStr">
        <is>
          <t>M001</t>
        </is>
      </c>
      <c r="B9" s="131" t="inlineStr">
        <is>
          <t>AKEVLER</t>
        </is>
      </c>
      <c r="C9" s="131" t="inlineStr">
        <is>
          <t>U026</t>
        </is>
      </c>
      <c r="D9" s="131" t="inlineStr">
        <is>
          <t>REYON GÖREVLİSİ</t>
        </is>
      </c>
      <c r="E9" s="131" t="n">
        <v>2</v>
      </c>
      <c r="F9" s="131" t="n">
        <v>3</v>
      </c>
      <c r="G9" s="131" t="inlineStr"/>
      <c r="H9" s="131" t="n">
        <v>0</v>
      </c>
      <c r="I9" s="131" t="n">
        <v>0</v>
      </c>
      <c r="J9" s="131" t="n">
        <v>2</v>
      </c>
      <c r="K9" s="131" t="n">
        <v>3</v>
      </c>
      <c r="L9" s="131" t="inlineStr">
        <is>
          <t>HAYIR</t>
        </is>
      </c>
      <c r="M9" s="131" t="n">
        <v>0</v>
      </c>
      <c r="N9" s="131" t="n">
        <v>1</v>
      </c>
    </row>
    <row r="10" ht="15" customHeight="1" s="113">
      <c r="A10" s="131" t="inlineStr">
        <is>
          <t>M001</t>
        </is>
      </c>
      <c r="B10" s="131" t="inlineStr">
        <is>
          <t>AKEVLER</t>
        </is>
      </c>
      <c r="C10" s="131" t="inlineStr">
        <is>
          <t>U036</t>
        </is>
      </c>
      <c r="D10" s="131" t="inlineStr">
        <is>
          <t>YÖNETİCİ</t>
        </is>
      </c>
      <c r="E10" s="131" t="n">
        <v>1</v>
      </c>
      <c r="F10" s="131" t="n">
        <v>1</v>
      </c>
      <c r="G10" s="131" t="inlineStr"/>
      <c r="H10" s="131" t="n">
        <v>0</v>
      </c>
      <c r="I10" s="131" t="n">
        <v>0</v>
      </c>
      <c r="J10" s="131" t="n">
        <v>1</v>
      </c>
      <c r="K10" s="131" t="n">
        <v>1</v>
      </c>
      <c r="L10" s="131" t="inlineStr">
        <is>
          <t>HAYIR</t>
        </is>
      </c>
      <c r="M10" s="131" t="n">
        <v>0</v>
      </c>
      <c r="N10" s="131" t="n">
        <v>0</v>
      </c>
    </row>
    <row r="11" ht="15" customHeight="1" s="113">
      <c r="A11" s="131" t="inlineStr">
        <is>
          <t>M001</t>
        </is>
      </c>
      <c r="B11" s="131" t="inlineStr">
        <is>
          <t>AKEVLER</t>
        </is>
      </c>
      <c r="C11" s="131" t="inlineStr">
        <is>
          <t>U038</t>
        </is>
      </c>
      <c r="D11" s="131" t="inlineStr">
        <is>
          <t>YÖNETİCİ YARDIMCISI</t>
        </is>
      </c>
      <c r="E11" s="131" t="n">
        <v>1</v>
      </c>
      <c r="F11" s="131" t="n">
        <v>1</v>
      </c>
      <c r="G11" s="131" t="inlineStr"/>
      <c r="H11" s="131" t="n">
        <v>0</v>
      </c>
      <c r="I11" s="131" t="n">
        <v>0</v>
      </c>
      <c r="J11" s="131" t="n">
        <v>1</v>
      </c>
      <c r="K11" s="131" t="n">
        <v>1</v>
      </c>
      <c r="L11" s="131" t="inlineStr">
        <is>
          <t>HAYIR</t>
        </is>
      </c>
      <c r="M11" s="131" t="n">
        <v>0</v>
      </c>
      <c r="N11" s="131" t="n">
        <v>0</v>
      </c>
    </row>
    <row r="12" ht="15" customHeight="1" s="113">
      <c r="A12" s="131" t="inlineStr">
        <is>
          <t>M001</t>
        </is>
      </c>
      <c r="B12" s="131" t="inlineStr">
        <is>
          <t>AKEVLER</t>
        </is>
      </c>
      <c r="C12" s="131" t="inlineStr">
        <is>
          <t>U042</t>
        </is>
      </c>
      <c r="D12" s="131" t="inlineStr">
        <is>
          <t>ŞARKÜTERİ</t>
        </is>
      </c>
      <c r="E12" s="131" t="n">
        <v>1</v>
      </c>
      <c r="F12" s="131" t="n">
        <v>1</v>
      </c>
      <c r="G12" s="131" t="inlineStr"/>
      <c r="H12" s="131" t="n">
        <v>0</v>
      </c>
      <c r="I12" s="131" t="n">
        <v>0</v>
      </c>
      <c r="J12" s="131" t="n">
        <v>1</v>
      </c>
      <c r="K12" s="131" t="n">
        <v>1</v>
      </c>
      <c r="L12" s="131" t="inlineStr">
        <is>
          <t>HAYIR</t>
        </is>
      </c>
      <c r="M12" s="131" t="n">
        <v>0</v>
      </c>
      <c r="N12" s="131" t="n">
        <v>0</v>
      </c>
    </row>
    <row r="13" ht="15" customHeight="1" s="113">
      <c r="A13" s="131" t="inlineStr">
        <is>
          <t>M002</t>
        </is>
      </c>
      <c r="B13" s="131" t="inlineStr">
        <is>
          <t>AYDIN EFELER</t>
        </is>
      </c>
      <c r="C13" s="131" t="inlineStr">
        <is>
          <t>U002</t>
        </is>
      </c>
      <c r="D13" s="131" t="inlineStr">
        <is>
          <t>BAKLİYAT</t>
        </is>
      </c>
      <c r="E13" s="131" t="n">
        <v>1</v>
      </c>
      <c r="F13" s="131" t="n">
        <v>1</v>
      </c>
      <c r="G13" s="131" t="inlineStr"/>
      <c r="H13" s="131" t="n">
        <v>0</v>
      </c>
      <c r="I13" s="131" t="n">
        <v>0</v>
      </c>
      <c r="J13" s="131" t="n">
        <v>1</v>
      </c>
      <c r="K13" s="131" t="n">
        <v>1</v>
      </c>
      <c r="L13" s="131" t="inlineStr">
        <is>
          <t>HAYIR</t>
        </is>
      </c>
      <c r="M13" s="131" t="n">
        <v>0</v>
      </c>
      <c r="N13" s="131" t="n">
        <v>0</v>
      </c>
    </row>
    <row r="14" ht="15" customHeight="1" s="113">
      <c r="A14" s="131" t="inlineStr">
        <is>
          <t>M002</t>
        </is>
      </c>
      <c r="B14" s="131" t="inlineStr">
        <is>
          <t>AYDIN EFELER</t>
        </is>
      </c>
      <c r="C14" s="131" t="inlineStr">
        <is>
          <t>U013</t>
        </is>
      </c>
      <c r="D14" s="131" t="inlineStr">
        <is>
          <t>KASAP</t>
        </is>
      </c>
      <c r="E14" s="131" t="n">
        <v>1</v>
      </c>
      <c r="F14" s="131" t="n">
        <v>1</v>
      </c>
      <c r="G14" s="131" t="inlineStr"/>
      <c r="H14" s="131" t="n">
        <v>0</v>
      </c>
      <c r="I14" s="131" t="n">
        <v>0</v>
      </c>
      <c r="J14" s="131" t="n">
        <v>1</v>
      </c>
      <c r="K14" s="131" t="n">
        <v>1</v>
      </c>
      <c r="L14" s="131" t="inlineStr">
        <is>
          <t>HAYIR</t>
        </is>
      </c>
      <c r="M14" s="131" t="n">
        <v>0</v>
      </c>
      <c r="N14" s="131" t="n">
        <v>0</v>
      </c>
    </row>
    <row r="15" ht="15" customHeight="1" s="113">
      <c r="A15" s="131" t="inlineStr">
        <is>
          <t>M002</t>
        </is>
      </c>
      <c r="B15" s="131" t="inlineStr">
        <is>
          <t>AYDIN EFELER</t>
        </is>
      </c>
      <c r="C15" s="131" t="inlineStr">
        <is>
          <t>U015</t>
        </is>
      </c>
      <c r="D15" s="131" t="inlineStr">
        <is>
          <t>KASİYER</t>
        </is>
      </c>
      <c r="E15" s="131" t="n">
        <v>2</v>
      </c>
      <c r="F15" s="131" t="n">
        <v>2</v>
      </c>
      <c r="G15" s="131" t="inlineStr"/>
      <c r="H15" s="131" t="n">
        <v>0</v>
      </c>
      <c r="I15" s="131" t="n">
        <v>0</v>
      </c>
      <c r="J15" s="131" t="n">
        <v>2</v>
      </c>
      <c r="K15" s="131" t="n">
        <v>2</v>
      </c>
      <c r="L15" s="131" t="inlineStr">
        <is>
          <t>HAYIR</t>
        </is>
      </c>
      <c r="M15" s="131" t="n">
        <v>0</v>
      </c>
      <c r="N15" s="131" t="n">
        <v>0</v>
      </c>
    </row>
    <row r="16" ht="15" customHeight="1" s="113">
      <c r="A16" s="131" t="inlineStr">
        <is>
          <t>M002</t>
        </is>
      </c>
      <c r="B16" s="131" t="inlineStr">
        <is>
          <t>AYDIN EFELER</t>
        </is>
      </c>
      <c r="C16" s="131" t="inlineStr">
        <is>
          <t>U017</t>
        </is>
      </c>
      <c r="D16" s="131" t="inlineStr">
        <is>
          <t>MANAV</t>
        </is>
      </c>
      <c r="E16" s="131" t="n">
        <v>2</v>
      </c>
      <c r="F16" s="131" t="n">
        <v>1</v>
      </c>
      <c r="G16" s="131" t="inlineStr"/>
      <c r="H16" s="131" t="n">
        <v>0</v>
      </c>
      <c r="I16" s="131" t="n">
        <v>0</v>
      </c>
      <c r="J16" s="131" t="n">
        <v>2</v>
      </c>
      <c r="K16" s="131" t="n">
        <v>1</v>
      </c>
      <c r="L16" s="131" t="inlineStr">
        <is>
          <t>HAYIR</t>
        </is>
      </c>
      <c r="M16" s="131" t="n">
        <v>0</v>
      </c>
      <c r="N16" s="131" t="n">
        <v>0</v>
      </c>
    </row>
    <row r="17" ht="15" customHeight="1" s="113">
      <c r="A17" s="131" t="inlineStr">
        <is>
          <t>M002</t>
        </is>
      </c>
      <c r="B17" s="131" t="inlineStr">
        <is>
          <t>AYDIN EFELER</t>
        </is>
      </c>
      <c r="C17" s="131" t="inlineStr">
        <is>
          <t>U019</t>
        </is>
      </c>
      <c r="D17" s="131" t="inlineStr">
        <is>
          <t>MANAV YARDIMCISI</t>
        </is>
      </c>
      <c r="E17" s="131" t="n">
        <v>0</v>
      </c>
      <c r="F17" s="131" t="n">
        <v>1</v>
      </c>
      <c r="G17" s="131" t="inlineStr"/>
      <c r="H17" s="131" t="n">
        <v>0</v>
      </c>
      <c r="I17" s="131" t="n">
        <v>0</v>
      </c>
      <c r="J17" s="131" t="n">
        <v>0</v>
      </c>
      <c r="K17" s="131" t="n">
        <v>1</v>
      </c>
      <c r="L17" s="131" t="inlineStr">
        <is>
          <t>HAYIR</t>
        </is>
      </c>
      <c r="M17" s="131" t="n">
        <v>0</v>
      </c>
      <c r="N17" s="131" t="n">
        <v>0</v>
      </c>
    </row>
    <row r="18" ht="15" customHeight="1" s="113">
      <c r="A18" s="131" t="inlineStr">
        <is>
          <t>M002</t>
        </is>
      </c>
      <c r="B18" s="131" t="inlineStr">
        <is>
          <t>AYDIN EFELER</t>
        </is>
      </c>
      <c r="C18" s="131" t="inlineStr">
        <is>
          <t>U026</t>
        </is>
      </c>
      <c r="D18" s="131" t="inlineStr">
        <is>
          <t>REYON GÖREVLİSİ</t>
        </is>
      </c>
      <c r="E18" s="131" t="n">
        <v>2</v>
      </c>
      <c r="F18" s="131" t="n">
        <v>2</v>
      </c>
      <c r="G18" s="131" t="inlineStr"/>
      <c r="H18" s="131" t="n">
        <v>0</v>
      </c>
      <c r="I18" s="131" t="n">
        <v>0</v>
      </c>
      <c r="J18" s="131" t="n">
        <v>2</v>
      </c>
      <c r="K18" s="131" t="n">
        <v>2</v>
      </c>
      <c r="L18" s="131" t="inlineStr">
        <is>
          <t>HAYIR</t>
        </is>
      </c>
      <c r="M18" s="131" t="n">
        <v>0</v>
      </c>
      <c r="N18" s="131" t="n">
        <v>0</v>
      </c>
    </row>
    <row r="19" ht="15" customHeight="1" s="113">
      <c r="A19" s="131" t="inlineStr">
        <is>
          <t>M002</t>
        </is>
      </c>
      <c r="B19" s="131" t="inlineStr">
        <is>
          <t>AYDIN EFELER</t>
        </is>
      </c>
      <c r="C19" s="131" t="inlineStr">
        <is>
          <t>U036</t>
        </is>
      </c>
      <c r="D19" s="131" t="inlineStr">
        <is>
          <t>YÖNETİCİ</t>
        </is>
      </c>
      <c r="E19" s="131" t="n">
        <v>1</v>
      </c>
      <c r="F19" s="131" t="n">
        <v>1</v>
      </c>
      <c r="G19" s="131" t="inlineStr"/>
      <c r="H19" s="131" t="n">
        <v>0</v>
      </c>
      <c r="I19" s="131" t="n">
        <v>0</v>
      </c>
      <c r="J19" s="131" t="n">
        <v>1</v>
      </c>
      <c r="K19" s="131" t="n">
        <v>1</v>
      </c>
      <c r="L19" s="131" t="inlineStr">
        <is>
          <t>HAYIR</t>
        </is>
      </c>
      <c r="M19" s="131" t="n">
        <v>0</v>
      </c>
      <c r="N19" s="131" t="n">
        <v>0</v>
      </c>
    </row>
    <row r="20" ht="15" customHeight="1" s="113">
      <c r="A20" s="131" t="inlineStr">
        <is>
          <t>M002</t>
        </is>
      </c>
      <c r="B20" s="131" t="inlineStr">
        <is>
          <t>AYDIN EFELER</t>
        </is>
      </c>
      <c r="C20" s="131" t="inlineStr">
        <is>
          <t>U038</t>
        </is>
      </c>
      <c r="D20" s="131" t="inlineStr">
        <is>
          <t>YÖNETİCİ YARDIMCISI</t>
        </is>
      </c>
      <c r="E20" s="131" t="n">
        <v>1</v>
      </c>
      <c r="F20" s="131" t="n">
        <v>2</v>
      </c>
      <c r="G20" s="131" t="inlineStr"/>
      <c r="H20" s="131" t="n">
        <v>0</v>
      </c>
      <c r="I20" s="131" t="n">
        <v>0</v>
      </c>
      <c r="J20" s="131" t="n">
        <v>1</v>
      </c>
      <c r="K20" s="131" t="n">
        <v>2</v>
      </c>
      <c r="L20" s="131" t="inlineStr">
        <is>
          <t>HAYIR</t>
        </is>
      </c>
      <c r="M20" s="131" t="n">
        <v>0</v>
      </c>
      <c r="N20" s="131" t="n">
        <v>0</v>
      </c>
    </row>
    <row r="21" ht="15" customHeight="1" s="113">
      <c r="A21" s="131" t="inlineStr">
        <is>
          <t>M002</t>
        </is>
      </c>
      <c r="B21" s="131" t="inlineStr">
        <is>
          <t>AYDIN EFELER</t>
        </is>
      </c>
      <c r="C21" s="131" t="inlineStr">
        <is>
          <t>U042</t>
        </is>
      </c>
      <c r="D21" s="131" t="inlineStr">
        <is>
          <t>ŞARKÜTERİ</t>
        </is>
      </c>
      <c r="E21" s="131" t="n">
        <v>1</v>
      </c>
      <c r="F21" s="131" t="n">
        <v>1</v>
      </c>
      <c r="G21" s="131" t="inlineStr"/>
      <c r="H21" s="131" t="n">
        <v>0</v>
      </c>
      <c r="I21" s="131" t="n">
        <v>0</v>
      </c>
      <c r="J21" s="131" t="n">
        <v>1</v>
      </c>
      <c r="K21" s="131" t="n">
        <v>1</v>
      </c>
      <c r="L21" s="131" t="inlineStr">
        <is>
          <t>HAYIR</t>
        </is>
      </c>
      <c r="M21" s="131" t="n">
        <v>0</v>
      </c>
      <c r="N21" s="131" t="n">
        <v>0</v>
      </c>
    </row>
    <row r="22" ht="15" customHeight="1" s="113">
      <c r="A22" s="131" t="inlineStr">
        <is>
          <t>M002</t>
        </is>
      </c>
      <c r="B22" s="131" t="inlineStr">
        <is>
          <t>AYDIN EFELER</t>
        </is>
      </c>
      <c r="C22" s="131" t="inlineStr">
        <is>
          <t>U043</t>
        </is>
      </c>
      <c r="D22" s="131" t="inlineStr">
        <is>
          <t>ŞARKÜTERİ YARDIMCISI</t>
        </is>
      </c>
      <c r="E22" s="131" t="n">
        <v>0</v>
      </c>
      <c r="F22" s="131" t="n">
        <v>1</v>
      </c>
      <c r="G22" s="131" t="n"/>
      <c r="H22" s="131" t="n">
        <v>0</v>
      </c>
      <c r="I22" s="131" t="n">
        <v>0</v>
      </c>
      <c r="J22" s="131" t="n">
        <v>0</v>
      </c>
      <c r="K22" s="131" t="n">
        <v>1</v>
      </c>
      <c r="L22" s="131" t="inlineStr">
        <is>
          <t>HAYIR</t>
        </is>
      </c>
      <c r="M22" s="131" t="n">
        <v>0</v>
      </c>
      <c r="N22" s="131" t="n">
        <v>0</v>
      </c>
    </row>
    <row r="23" ht="15" customHeight="1" s="113">
      <c r="A23" s="131" t="inlineStr">
        <is>
          <t>M003</t>
        </is>
      </c>
      <c r="B23" s="131" t="inlineStr">
        <is>
          <t>AYDIN EFELER-2</t>
        </is>
      </c>
      <c r="C23" s="131" t="inlineStr">
        <is>
          <t>U013</t>
        </is>
      </c>
      <c r="D23" s="131" t="inlineStr">
        <is>
          <t>KASAP</t>
        </is>
      </c>
      <c r="E23" s="131" t="n">
        <v>2</v>
      </c>
      <c r="F23" s="131" t="n">
        <v>1</v>
      </c>
      <c r="G23" s="131" t="inlineStr"/>
      <c r="H23" s="131" t="n">
        <v>0</v>
      </c>
      <c r="I23" s="131" t="n">
        <v>0</v>
      </c>
      <c r="J23" s="131" t="n">
        <v>2</v>
      </c>
      <c r="K23" s="131" t="n">
        <v>1</v>
      </c>
      <c r="L23" s="131" t="inlineStr">
        <is>
          <t>HAYIR</t>
        </is>
      </c>
      <c r="M23" s="131" t="n">
        <v>1</v>
      </c>
      <c r="N23" s="131" t="n">
        <v>0</v>
      </c>
    </row>
    <row r="24" ht="15" customHeight="1" s="113">
      <c r="A24" s="131" t="inlineStr">
        <is>
          <t>M003</t>
        </is>
      </c>
      <c r="B24" s="131" t="inlineStr">
        <is>
          <t>AYDIN EFELER-2</t>
        </is>
      </c>
      <c r="C24" s="131" t="inlineStr">
        <is>
          <t>U014</t>
        </is>
      </c>
      <c r="D24" s="131" t="inlineStr">
        <is>
          <t>KASAP YARDIMCISI</t>
        </is>
      </c>
      <c r="E24" s="131" t="n">
        <v>1</v>
      </c>
      <c r="F24" s="131" t="n">
        <v>0</v>
      </c>
      <c r="G24" s="131" t="inlineStr"/>
      <c r="H24" s="131" t="n">
        <v>0</v>
      </c>
      <c r="I24" s="131" t="n">
        <v>0</v>
      </c>
      <c r="J24" s="131" t="n">
        <v>1</v>
      </c>
      <c r="K24" s="131" t="n">
        <v>0</v>
      </c>
      <c r="L24" s="131" t="inlineStr">
        <is>
          <t>HAYIR</t>
        </is>
      </c>
      <c r="M24" s="131" t="n">
        <v>1</v>
      </c>
      <c r="N24" s="131" t="n">
        <v>0</v>
      </c>
    </row>
    <row r="25" ht="15" customHeight="1" s="113">
      <c r="A25" s="131" t="inlineStr">
        <is>
          <t>M003</t>
        </is>
      </c>
      <c r="B25" s="131" t="inlineStr">
        <is>
          <t>AYDIN EFELER-2</t>
        </is>
      </c>
      <c r="C25" s="131" t="inlineStr">
        <is>
          <t>U015</t>
        </is>
      </c>
      <c r="D25" s="131" t="inlineStr">
        <is>
          <t>KASİYER</t>
        </is>
      </c>
      <c r="E25" s="131" t="n">
        <v>4</v>
      </c>
      <c r="F25" s="131" t="n">
        <v>4</v>
      </c>
      <c r="G25" s="131" t="inlineStr"/>
      <c r="H25" s="131" t="n">
        <v>0</v>
      </c>
      <c r="I25" s="131" t="n">
        <v>0</v>
      </c>
      <c r="J25" s="131" t="n">
        <v>4</v>
      </c>
      <c r="K25" s="131" t="n">
        <v>4</v>
      </c>
      <c r="L25" s="131" t="inlineStr">
        <is>
          <t>HAYIR</t>
        </is>
      </c>
      <c r="M25" s="131" t="n">
        <v>0</v>
      </c>
      <c r="N25" s="131" t="n">
        <v>0</v>
      </c>
    </row>
    <row r="26" ht="15" customHeight="1" s="113">
      <c r="A26" s="131" t="inlineStr">
        <is>
          <t>M003</t>
        </is>
      </c>
      <c r="B26" s="131" t="inlineStr">
        <is>
          <t>AYDIN EFELER-2</t>
        </is>
      </c>
      <c r="C26" s="131" t="inlineStr">
        <is>
          <t>U017</t>
        </is>
      </c>
      <c r="D26" s="131" t="inlineStr">
        <is>
          <t>MANAV</t>
        </is>
      </c>
      <c r="E26" s="131" t="n">
        <v>2</v>
      </c>
      <c r="F26" s="131" t="n">
        <v>0</v>
      </c>
      <c r="G26" s="131" t="inlineStr"/>
      <c r="H26" s="131" t="n">
        <v>0</v>
      </c>
      <c r="I26" s="131" t="n">
        <v>0</v>
      </c>
      <c r="J26" s="131" t="n">
        <v>2</v>
      </c>
      <c r="K26" s="131" t="n">
        <v>0</v>
      </c>
      <c r="L26" s="131" t="inlineStr">
        <is>
          <t>HAYIR</t>
        </is>
      </c>
      <c r="M26" s="131" t="n">
        <v>0</v>
      </c>
      <c r="N26" s="131" t="n">
        <v>0</v>
      </c>
    </row>
    <row r="27" ht="15" customHeight="1" s="113">
      <c r="A27" s="131" t="inlineStr">
        <is>
          <t>M003</t>
        </is>
      </c>
      <c r="B27" s="131" t="inlineStr">
        <is>
          <t>AYDIN EFELER-2</t>
        </is>
      </c>
      <c r="C27" s="131" t="inlineStr">
        <is>
          <t>U019</t>
        </is>
      </c>
      <c r="D27" s="131" t="inlineStr">
        <is>
          <t>MANAV YARDIMCISI</t>
        </is>
      </c>
      <c r="E27" s="131" t="n">
        <v>1</v>
      </c>
      <c r="F27" s="131" t="n">
        <v>3</v>
      </c>
      <c r="G27" s="131" t="inlineStr"/>
      <c r="H27" s="131" t="n">
        <v>0</v>
      </c>
      <c r="I27" s="131" t="n">
        <v>0</v>
      </c>
      <c r="J27" s="131" t="n">
        <v>1</v>
      </c>
      <c r="K27" s="131" t="n">
        <v>3</v>
      </c>
      <c r="L27" s="131" t="inlineStr">
        <is>
          <t>HAYIR</t>
        </is>
      </c>
      <c r="M27" s="131" t="n">
        <v>0</v>
      </c>
      <c r="N27" s="131" t="n">
        <v>0</v>
      </c>
    </row>
    <row r="28" ht="15" customHeight="1" s="113">
      <c r="A28" s="131" t="inlineStr">
        <is>
          <t>M003</t>
        </is>
      </c>
      <c r="B28" s="131" t="inlineStr">
        <is>
          <t>AYDIN EFELER-2</t>
        </is>
      </c>
      <c r="C28" s="131" t="inlineStr">
        <is>
          <t>U025</t>
        </is>
      </c>
      <c r="D28" s="131" t="inlineStr">
        <is>
          <t>MUTFAK</t>
        </is>
      </c>
      <c r="E28" s="131" t="n">
        <v>1</v>
      </c>
      <c r="F28" s="131" t="n">
        <v>0</v>
      </c>
      <c r="G28" s="131" t="n"/>
      <c r="H28" s="131" t="n">
        <v>0</v>
      </c>
      <c r="I28" s="131" t="n">
        <v>0</v>
      </c>
      <c r="J28" s="131" t="n">
        <v>1</v>
      </c>
      <c r="K28" s="131" t="n">
        <v>0</v>
      </c>
      <c r="L28" s="131" t="inlineStr">
        <is>
          <t>HAYIR</t>
        </is>
      </c>
      <c r="M28" s="131" t="n">
        <v>1</v>
      </c>
      <c r="N28" s="131" t="n">
        <v>0</v>
      </c>
    </row>
    <row r="29" ht="15" customHeight="1" s="113">
      <c r="A29" s="131" t="inlineStr">
        <is>
          <t>M003</t>
        </is>
      </c>
      <c r="B29" s="131" t="inlineStr">
        <is>
          <t>AYDIN EFELER-2</t>
        </is>
      </c>
      <c r="C29" s="131" t="inlineStr">
        <is>
          <t>U026</t>
        </is>
      </c>
      <c r="D29" s="131" t="inlineStr">
        <is>
          <t>REYON GÖREVLİSİ</t>
        </is>
      </c>
      <c r="E29" s="131" t="n">
        <v>3</v>
      </c>
      <c r="F29" s="131" t="n">
        <v>2</v>
      </c>
      <c r="G29" s="131" t="inlineStr"/>
      <c r="H29" s="131" t="n">
        <v>0</v>
      </c>
      <c r="I29" s="131" t="n">
        <v>0</v>
      </c>
      <c r="J29" s="131" t="n">
        <v>3</v>
      </c>
      <c r="K29" s="131" t="n">
        <v>2</v>
      </c>
      <c r="L29" s="131" t="inlineStr">
        <is>
          <t>HAYIR</t>
        </is>
      </c>
      <c r="M29" s="131" t="n">
        <v>1</v>
      </c>
      <c r="N29" s="131" t="n">
        <v>0</v>
      </c>
    </row>
    <row r="30" ht="15" customHeight="1" s="113">
      <c r="A30" s="131" t="inlineStr">
        <is>
          <t>M003</t>
        </is>
      </c>
      <c r="B30" s="131" t="inlineStr">
        <is>
          <t>AYDIN EFELER-2</t>
        </is>
      </c>
      <c r="C30" s="131" t="inlineStr">
        <is>
          <t>U034</t>
        </is>
      </c>
      <c r="D30" s="131" t="inlineStr">
        <is>
          <t>UNLU MAMÜLLER</t>
        </is>
      </c>
      <c r="E30" s="131" t="n">
        <v>1</v>
      </c>
      <c r="F30" s="131" t="n">
        <v>1</v>
      </c>
      <c r="G30" s="131" t="inlineStr"/>
      <c r="H30" s="131" t="n">
        <v>0</v>
      </c>
      <c r="I30" s="131" t="n">
        <v>0</v>
      </c>
      <c r="J30" s="131" t="n">
        <v>1</v>
      </c>
      <c r="K30" s="131" t="n">
        <v>1</v>
      </c>
      <c r="L30" s="131" t="inlineStr">
        <is>
          <t>HAYIR</t>
        </is>
      </c>
      <c r="M30" s="131" t="n">
        <v>0</v>
      </c>
      <c r="N30" s="131" t="n">
        <v>0</v>
      </c>
    </row>
    <row r="31" ht="15" customHeight="1" s="113">
      <c r="A31" s="131" t="inlineStr">
        <is>
          <t>M003</t>
        </is>
      </c>
      <c r="B31" s="131" t="inlineStr">
        <is>
          <t>AYDIN EFELER-2</t>
        </is>
      </c>
      <c r="C31" s="131" t="inlineStr">
        <is>
          <t>U036</t>
        </is>
      </c>
      <c r="D31" s="131" t="inlineStr">
        <is>
          <t>YÖNETİCİ</t>
        </is>
      </c>
      <c r="E31" s="131" t="n">
        <v>1</v>
      </c>
      <c r="F31" s="131" t="n">
        <v>1</v>
      </c>
      <c r="G31" s="131" t="inlineStr"/>
      <c r="H31" s="131" t="n">
        <v>0</v>
      </c>
      <c r="I31" s="131" t="n">
        <v>0</v>
      </c>
      <c r="J31" s="131" t="n">
        <v>1</v>
      </c>
      <c r="K31" s="131" t="n">
        <v>1</v>
      </c>
      <c r="L31" s="131" t="inlineStr">
        <is>
          <t>HAYIR</t>
        </is>
      </c>
      <c r="M31" s="131" t="n">
        <v>0</v>
      </c>
      <c r="N31" s="131" t="n">
        <v>0</v>
      </c>
    </row>
    <row r="32" ht="15" customHeight="1" s="113">
      <c r="A32" s="131" t="inlineStr">
        <is>
          <t>M003</t>
        </is>
      </c>
      <c r="B32" s="131" t="inlineStr">
        <is>
          <t>AYDIN EFELER-2</t>
        </is>
      </c>
      <c r="C32" s="131" t="inlineStr">
        <is>
          <t>U038</t>
        </is>
      </c>
      <c r="D32" s="131" t="inlineStr">
        <is>
          <t>YÖNETİCİ YARDIMCISI</t>
        </is>
      </c>
      <c r="E32" s="131" t="n">
        <v>1</v>
      </c>
      <c r="F32" s="131" t="n">
        <v>1</v>
      </c>
      <c r="G32" s="131" t="inlineStr"/>
      <c r="H32" s="131" t="n">
        <v>0</v>
      </c>
      <c r="I32" s="131" t="n">
        <v>0</v>
      </c>
      <c r="J32" s="131" t="n">
        <v>1</v>
      </c>
      <c r="K32" s="131" t="n">
        <v>1</v>
      </c>
      <c r="L32" s="131" t="inlineStr">
        <is>
          <t>HAYIR</t>
        </is>
      </c>
      <c r="M32" s="131" t="n">
        <v>0</v>
      </c>
      <c r="N32" s="131" t="n">
        <v>0</v>
      </c>
    </row>
    <row r="33" ht="15" customHeight="1" s="113">
      <c r="A33" s="131" t="inlineStr">
        <is>
          <t>M003</t>
        </is>
      </c>
      <c r="B33" s="131" t="inlineStr">
        <is>
          <t>AYDIN EFELER-2</t>
        </is>
      </c>
      <c r="C33" s="131" t="inlineStr">
        <is>
          <t>U042</t>
        </is>
      </c>
      <c r="D33" s="131" t="inlineStr">
        <is>
          <t>ŞARKÜTERİ</t>
        </is>
      </c>
      <c r="E33" s="131" t="n">
        <v>1</v>
      </c>
      <c r="F33" s="131" t="n">
        <v>0</v>
      </c>
      <c r="G33" s="131" t="inlineStr"/>
      <c r="H33" s="131" t="n">
        <v>0</v>
      </c>
      <c r="I33" s="131" t="n">
        <v>0</v>
      </c>
      <c r="J33" s="131" t="n">
        <v>1</v>
      </c>
      <c r="K33" s="131" t="n">
        <v>0</v>
      </c>
      <c r="L33" s="131" t="inlineStr">
        <is>
          <t>HAYIR</t>
        </is>
      </c>
      <c r="M33" s="131" t="n">
        <v>0</v>
      </c>
      <c r="N33" s="131" t="n">
        <v>0</v>
      </c>
    </row>
    <row r="34" ht="15" customHeight="1" s="113">
      <c r="A34" s="131" t="inlineStr">
        <is>
          <t>M003</t>
        </is>
      </c>
      <c r="B34" s="131" t="inlineStr">
        <is>
          <t>AYDIN EFELER-2</t>
        </is>
      </c>
      <c r="C34" s="131" t="inlineStr">
        <is>
          <t>U043</t>
        </is>
      </c>
      <c r="D34" s="131" t="inlineStr">
        <is>
          <t>ŞARKÜTERİ YARDIMCISI</t>
        </is>
      </c>
      <c r="E34" s="131" t="n">
        <v>0</v>
      </c>
      <c r="F34" s="131" t="n">
        <v>1</v>
      </c>
      <c r="G34" s="131" t="inlineStr"/>
      <c r="H34" s="131" t="n">
        <v>0</v>
      </c>
      <c r="I34" s="131" t="n">
        <v>0</v>
      </c>
      <c r="J34" s="131" t="n">
        <v>0</v>
      </c>
      <c r="K34" s="131" t="n">
        <v>1</v>
      </c>
      <c r="L34" s="131" t="inlineStr">
        <is>
          <t>HAYIR</t>
        </is>
      </c>
      <c r="M34" s="131" t="n">
        <v>0</v>
      </c>
      <c r="N34" s="131" t="n">
        <v>0</v>
      </c>
    </row>
    <row r="35" ht="15" customHeight="1" s="113">
      <c r="A35" s="131" t="inlineStr">
        <is>
          <t>M004</t>
        </is>
      </c>
      <c r="B35" s="131" t="inlineStr">
        <is>
          <t>AYDIN FATİH</t>
        </is>
      </c>
      <c r="C35" s="131" t="inlineStr">
        <is>
          <t>U002</t>
        </is>
      </c>
      <c r="D35" s="131" t="inlineStr">
        <is>
          <t>BAKLİYAT</t>
        </is>
      </c>
      <c r="E35" s="131" t="n">
        <v>1</v>
      </c>
      <c r="F35" s="131" t="n">
        <v>1</v>
      </c>
      <c r="G35" s="131" t="inlineStr"/>
      <c r="H35" s="131" t="n">
        <v>0</v>
      </c>
      <c r="I35" s="131" t="n">
        <v>0</v>
      </c>
      <c r="J35" s="131" t="n">
        <v>1</v>
      </c>
      <c r="K35" s="131" t="n">
        <v>1</v>
      </c>
      <c r="L35" s="131" t="inlineStr">
        <is>
          <t>HAYIR</t>
        </is>
      </c>
      <c r="M35" s="131" t="n">
        <v>0</v>
      </c>
      <c r="N35" s="131" t="n">
        <v>0</v>
      </c>
    </row>
    <row r="36" ht="15" customHeight="1" s="113">
      <c r="A36" s="131" t="inlineStr">
        <is>
          <t>M004</t>
        </is>
      </c>
      <c r="B36" s="131" t="inlineStr">
        <is>
          <t>AYDIN FATİH</t>
        </is>
      </c>
      <c r="C36" s="131" t="inlineStr">
        <is>
          <t>U013</t>
        </is>
      </c>
      <c r="D36" s="131" t="inlineStr">
        <is>
          <t>KASAP</t>
        </is>
      </c>
      <c r="E36" s="131" t="n">
        <v>1</v>
      </c>
      <c r="F36" s="131" t="n">
        <v>1</v>
      </c>
      <c r="G36" s="131" t="inlineStr"/>
      <c r="H36" s="131" t="n">
        <v>0</v>
      </c>
      <c r="I36" s="131" t="n">
        <v>0</v>
      </c>
      <c r="J36" s="131" t="n">
        <v>1</v>
      </c>
      <c r="K36" s="131" t="n">
        <v>1</v>
      </c>
      <c r="L36" s="131" t="inlineStr">
        <is>
          <t>HAYIR</t>
        </is>
      </c>
      <c r="M36" s="131" t="n">
        <v>0</v>
      </c>
      <c r="N36" s="131" t="n">
        <v>0</v>
      </c>
    </row>
    <row r="37" ht="15" customHeight="1" s="113">
      <c r="A37" s="131" t="inlineStr">
        <is>
          <t>M004</t>
        </is>
      </c>
      <c r="B37" s="131" t="inlineStr">
        <is>
          <t>AYDIN FATİH</t>
        </is>
      </c>
      <c r="C37" s="131" t="inlineStr">
        <is>
          <t>U015</t>
        </is>
      </c>
      <c r="D37" s="131" t="inlineStr">
        <is>
          <t>KASİYER</t>
        </is>
      </c>
      <c r="E37" s="131" t="n">
        <v>2</v>
      </c>
      <c r="F37" s="131" t="n">
        <v>2</v>
      </c>
      <c r="G37" s="131" t="inlineStr"/>
      <c r="H37" s="131" t="n">
        <v>0</v>
      </c>
      <c r="I37" s="131" t="n">
        <v>0</v>
      </c>
      <c r="J37" s="131" t="n">
        <v>2</v>
      </c>
      <c r="K37" s="131" t="n">
        <v>2</v>
      </c>
      <c r="L37" s="131" t="inlineStr">
        <is>
          <t>HAYIR</t>
        </is>
      </c>
      <c r="M37" s="131" t="n">
        <v>0</v>
      </c>
      <c r="N37" s="131" t="n">
        <v>0</v>
      </c>
    </row>
    <row r="38" ht="15" customHeight="1" s="113">
      <c r="A38" s="131" t="inlineStr">
        <is>
          <t>M004</t>
        </is>
      </c>
      <c r="B38" s="131" t="inlineStr">
        <is>
          <t>AYDIN FATİH</t>
        </is>
      </c>
      <c r="C38" s="131" t="inlineStr">
        <is>
          <t>U017</t>
        </is>
      </c>
      <c r="D38" s="131" t="inlineStr">
        <is>
          <t>MANAV</t>
        </is>
      </c>
      <c r="E38" s="131" t="n">
        <v>2</v>
      </c>
      <c r="F38" s="131" t="n">
        <v>0</v>
      </c>
      <c r="G38" s="131" t="inlineStr"/>
      <c r="H38" s="131" t="n">
        <v>0</v>
      </c>
      <c r="I38" s="131" t="n">
        <v>0</v>
      </c>
      <c r="J38" s="131" t="n">
        <v>2</v>
      </c>
      <c r="K38" s="131" t="n">
        <v>0</v>
      </c>
      <c r="L38" s="131" t="inlineStr">
        <is>
          <t>HAYIR</t>
        </is>
      </c>
      <c r="M38" s="131" t="n">
        <v>1</v>
      </c>
      <c r="N38" s="131" t="n">
        <v>0</v>
      </c>
    </row>
    <row r="39" ht="15" customHeight="1" s="113">
      <c r="A39" s="131" t="inlineStr">
        <is>
          <t>M004</t>
        </is>
      </c>
      <c r="B39" s="131" t="inlineStr">
        <is>
          <t>AYDIN FATİH</t>
        </is>
      </c>
      <c r="C39" s="131" t="inlineStr">
        <is>
          <t>U019</t>
        </is>
      </c>
      <c r="D39" s="131" t="inlineStr">
        <is>
          <t>MANAV YARDIMCISI</t>
        </is>
      </c>
      <c r="E39" s="131" t="n">
        <v>0</v>
      </c>
      <c r="F39" s="131" t="n">
        <v>2</v>
      </c>
      <c r="G39" s="131" t="inlineStr"/>
      <c r="H39" s="131" t="n">
        <v>0</v>
      </c>
      <c r="I39" s="131" t="n">
        <v>0</v>
      </c>
      <c r="J39" s="131" t="n">
        <v>0</v>
      </c>
      <c r="K39" s="131" t="n">
        <v>2</v>
      </c>
      <c r="L39" s="131" t="inlineStr">
        <is>
          <t>HAYIR</t>
        </is>
      </c>
      <c r="M39" s="131" t="n">
        <v>0</v>
      </c>
      <c r="N39" s="131" t="n">
        <v>0</v>
      </c>
    </row>
    <row r="40" ht="15" customHeight="1" s="113">
      <c r="A40" s="131" t="inlineStr">
        <is>
          <t>M004</t>
        </is>
      </c>
      <c r="B40" s="131" t="inlineStr">
        <is>
          <t>AYDIN FATİH</t>
        </is>
      </c>
      <c r="C40" s="131" t="inlineStr">
        <is>
          <t>U026</t>
        </is>
      </c>
      <c r="D40" s="131" t="inlineStr">
        <is>
          <t>REYON GÖREVLİSİ</t>
        </is>
      </c>
      <c r="E40" s="131" t="n">
        <v>2</v>
      </c>
      <c r="F40" s="131" t="n">
        <v>2</v>
      </c>
      <c r="G40" s="131" t="inlineStr"/>
      <c r="H40" s="131" t="n">
        <v>0</v>
      </c>
      <c r="I40" s="131" t="n">
        <v>0</v>
      </c>
      <c r="J40" s="131" t="n">
        <v>2</v>
      </c>
      <c r="K40" s="131" t="n">
        <v>2</v>
      </c>
      <c r="L40" s="131" t="inlineStr">
        <is>
          <t>HAYIR</t>
        </is>
      </c>
      <c r="M40" s="131" t="n">
        <v>0</v>
      </c>
      <c r="N40" s="131" t="n">
        <v>0</v>
      </c>
    </row>
    <row r="41" ht="15" customHeight="1" s="113">
      <c r="A41" s="131" t="inlineStr">
        <is>
          <t>M004</t>
        </is>
      </c>
      <c r="B41" s="131" t="inlineStr">
        <is>
          <t>AYDIN FATİH</t>
        </is>
      </c>
      <c r="C41" s="131" t="inlineStr">
        <is>
          <t>U036</t>
        </is>
      </c>
      <c r="D41" s="131" t="inlineStr">
        <is>
          <t>YÖNETİCİ</t>
        </is>
      </c>
      <c r="E41" s="131" t="n">
        <v>1</v>
      </c>
      <c r="F41" s="131" t="n">
        <v>1</v>
      </c>
      <c r="G41" s="131" t="inlineStr"/>
      <c r="H41" s="131" t="n">
        <v>0</v>
      </c>
      <c r="I41" s="131" t="n">
        <v>0</v>
      </c>
      <c r="J41" s="131" t="n">
        <v>1</v>
      </c>
      <c r="K41" s="131" t="n">
        <v>1</v>
      </c>
      <c r="L41" s="131" t="inlineStr">
        <is>
          <t>HAYIR</t>
        </is>
      </c>
      <c r="M41" s="131" t="n">
        <v>0</v>
      </c>
      <c r="N41" s="131" t="n">
        <v>0</v>
      </c>
    </row>
    <row r="42" ht="15" customHeight="1" s="113">
      <c r="A42" s="131" t="inlineStr">
        <is>
          <t>M004</t>
        </is>
      </c>
      <c r="B42" s="131" t="inlineStr">
        <is>
          <t>AYDIN FATİH</t>
        </is>
      </c>
      <c r="C42" s="131" t="inlineStr">
        <is>
          <t>U038</t>
        </is>
      </c>
      <c r="D42" s="131" t="inlineStr">
        <is>
          <t>YÖNETİCİ YARDIMCISI</t>
        </is>
      </c>
      <c r="E42" s="131" t="n">
        <v>1</v>
      </c>
      <c r="F42" s="131" t="n">
        <v>1</v>
      </c>
      <c r="G42" s="131" t="inlineStr"/>
      <c r="H42" s="131" t="n">
        <v>0</v>
      </c>
      <c r="I42" s="131" t="n">
        <v>0</v>
      </c>
      <c r="J42" s="131" t="n">
        <v>1</v>
      </c>
      <c r="K42" s="131" t="n">
        <v>1</v>
      </c>
      <c r="L42" s="131" t="inlineStr">
        <is>
          <t>HAYIR</t>
        </is>
      </c>
      <c r="M42" s="131" t="n">
        <v>0</v>
      </c>
      <c r="N42" s="131" t="n">
        <v>0</v>
      </c>
    </row>
    <row r="43" ht="15" customHeight="1" s="113">
      <c r="A43" s="131" t="inlineStr">
        <is>
          <t>M004</t>
        </is>
      </c>
      <c r="B43" s="131" t="inlineStr">
        <is>
          <t>AYDIN FATİH</t>
        </is>
      </c>
      <c r="C43" s="131" t="inlineStr">
        <is>
          <t>U042</t>
        </is>
      </c>
      <c r="D43" s="131" t="inlineStr">
        <is>
          <t>ŞARKÜTERİ</t>
        </is>
      </c>
      <c r="E43" s="131" t="n">
        <v>1</v>
      </c>
      <c r="F43" s="131" t="n">
        <v>0</v>
      </c>
      <c r="G43" s="131" t="inlineStr"/>
      <c r="H43" s="131" t="n">
        <v>0</v>
      </c>
      <c r="I43" s="131" t="n">
        <v>0</v>
      </c>
      <c r="J43" s="131" t="n">
        <v>1</v>
      </c>
      <c r="K43" s="131" t="n">
        <v>0</v>
      </c>
      <c r="L43" s="131" t="inlineStr">
        <is>
          <t>HAYIR</t>
        </is>
      </c>
      <c r="M43" s="131" t="n">
        <v>0</v>
      </c>
      <c r="N43" s="131" t="n">
        <v>0</v>
      </c>
    </row>
    <row r="44" ht="15" customHeight="1" s="113">
      <c r="A44" s="131" t="inlineStr">
        <is>
          <t>M005</t>
        </is>
      </c>
      <c r="B44" s="131" t="inlineStr">
        <is>
          <t>AYDIN FATİH-2</t>
        </is>
      </c>
      <c r="C44" s="131" t="inlineStr">
        <is>
          <t>U002</t>
        </is>
      </c>
      <c r="D44" s="131" t="inlineStr">
        <is>
          <t>BAKLİYAT</t>
        </is>
      </c>
      <c r="E44" s="131" t="n">
        <v>1</v>
      </c>
      <c r="F44" s="131" t="n">
        <v>0</v>
      </c>
      <c r="G44" s="131" t="n"/>
      <c r="H44" s="131" t="n">
        <v>0</v>
      </c>
      <c r="I44" s="131" t="n">
        <v>0</v>
      </c>
      <c r="J44" s="131" t="n">
        <v>1</v>
      </c>
      <c r="K44" s="131" t="n">
        <v>0</v>
      </c>
      <c r="L44" s="131" t="inlineStr">
        <is>
          <t>HAYIR</t>
        </is>
      </c>
      <c r="M44" s="131" t="n">
        <v>1</v>
      </c>
      <c r="N44" s="131" t="n">
        <v>0</v>
      </c>
    </row>
    <row r="45" ht="15" customHeight="1" s="113">
      <c r="A45" s="131" t="inlineStr">
        <is>
          <t>M005</t>
        </is>
      </c>
      <c r="B45" s="131" t="inlineStr">
        <is>
          <t>AYDIN FATİH-2</t>
        </is>
      </c>
      <c r="C45" s="131" t="inlineStr">
        <is>
          <t>U013</t>
        </is>
      </c>
      <c r="D45" s="131" t="inlineStr">
        <is>
          <t>KASAP</t>
        </is>
      </c>
      <c r="E45" s="131" t="n">
        <v>1</v>
      </c>
      <c r="F45" s="131" t="n">
        <v>1</v>
      </c>
      <c r="G45" s="131" t="inlineStr"/>
      <c r="H45" s="131" t="n">
        <v>0</v>
      </c>
      <c r="I45" s="131" t="n">
        <v>0</v>
      </c>
      <c r="J45" s="131" t="n">
        <v>1</v>
      </c>
      <c r="K45" s="131" t="n">
        <v>1</v>
      </c>
      <c r="L45" s="131" t="inlineStr">
        <is>
          <t>HAYIR</t>
        </is>
      </c>
      <c r="M45" s="131" t="n">
        <v>0</v>
      </c>
      <c r="N45" s="131" t="n">
        <v>0</v>
      </c>
    </row>
    <row r="46" ht="15" customHeight="1" s="113">
      <c r="A46" s="131" t="inlineStr">
        <is>
          <t>M005</t>
        </is>
      </c>
      <c r="B46" s="131" t="inlineStr">
        <is>
          <t>AYDIN FATİH-2</t>
        </is>
      </c>
      <c r="C46" s="131" t="inlineStr">
        <is>
          <t>U015</t>
        </is>
      </c>
      <c r="D46" s="131" t="inlineStr">
        <is>
          <t>KASİYER</t>
        </is>
      </c>
      <c r="E46" s="131" t="n">
        <v>2</v>
      </c>
      <c r="F46" s="131" t="n">
        <v>2</v>
      </c>
      <c r="G46" s="131" t="inlineStr"/>
      <c r="H46" s="131" t="n">
        <v>0</v>
      </c>
      <c r="I46" s="131" t="n">
        <v>0</v>
      </c>
      <c r="J46" s="131" t="n">
        <v>2</v>
      </c>
      <c r="K46" s="131" t="n">
        <v>2</v>
      </c>
      <c r="L46" s="131" t="inlineStr">
        <is>
          <t>HAYIR</t>
        </is>
      </c>
      <c r="M46" s="131" t="n">
        <v>0</v>
      </c>
      <c r="N46" s="131" t="n">
        <v>0</v>
      </c>
    </row>
    <row r="47" ht="15" customHeight="1" s="113">
      <c r="A47" s="131" t="inlineStr">
        <is>
          <t>M005</t>
        </is>
      </c>
      <c r="B47" s="131" t="inlineStr">
        <is>
          <t>AYDIN FATİH-2</t>
        </is>
      </c>
      <c r="C47" s="131" t="inlineStr">
        <is>
          <t>U017</t>
        </is>
      </c>
      <c r="D47" s="131" t="inlineStr">
        <is>
          <t>MANAV</t>
        </is>
      </c>
      <c r="E47" s="131" t="n">
        <v>1</v>
      </c>
      <c r="F47" s="131" t="n">
        <v>1</v>
      </c>
      <c r="G47" s="131" t="inlineStr"/>
      <c r="H47" s="131" t="n">
        <v>0</v>
      </c>
      <c r="I47" s="131" t="n">
        <v>0</v>
      </c>
      <c r="J47" s="131" t="n">
        <v>1</v>
      </c>
      <c r="K47" s="131" t="n">
        <v>1</v>
      </c>
      <c r="L47" s="131" t="inlineStr">
        <is>
          <t>HAYIR</t>
        </is>
      </c>
      <c r="M47" s="131" t="n">
        <v>0</v>
      </c>
      <c r="N47" s="131" t="n">
        <v>0</v>
      </c>
    </row>
    <row r="48" ht="15" customHeight="1" s="113">
      <c r="A48" s="131" t="inlineStr">
        <is>
          <t>M005</t>
        </is>
      </c>
      <c r="B48" s="131" t="inlineStr">
        <is>
          <t>AYDIN FATİH-2</t>
        </is>
      </c>
      <c r="C48" s="131" t="inlineStr">
        <is>
          <t>U019</t>
        </is>
      </c>
      <c r="D48" s="131" t="inlineStr">
        <is>
          <t>MANAV YARDIMCISI</t>
        </is>
      </c>
      <c r="E48" s="131" t="n">
        <v>2</v>
      </c>
      <c r="F48" s="131" t="n">
        <v>1</v>
      </c>
      <c r="G48" s="131" t="inlineStr"/>
      <c r="H48" s="131" t="n">
        <v>0</v>
      </c>
      <c r="I48" s="131" t="n">
        <v>0</v>
      </c>
      <c r="J48" s="131" t="n">
        <v>2</v>
      </c>
      <c r="K48" s="131" t="n">
        <v>1</v>
      </c>
      <c r="L48" s="131" t="inlineStr">
        <is>
          <t>HAYIR</t>
        </is>
      </c>
      <c r="M48" s="131" t="n">
        <v>1</v>
      </c>
      <c r="N48" s="131" t="n">
        <v>0</v>
      </c>
    </row>
    <row r="49" ht="15" customHeight="1" s="113">
      <c r="A49" s="131" t="inlineStr">
        <is>
          <t>M005</t>
        </is>
      </c>
      <c r="B49" s="131" t="inlineStr">
        <is>
          <t>AYDIN FATİH-2</t>
        </is>
      </c>
      <c r="C49" s="131" t="inlineStr">
        <is>
          <t>U026</t>
        </is>
      </c>
      <c r="D49" s="131" t="inlineStr">
        <is>
          <t>REYON GÖREVLİSİ</t>
        </is>
      </c>
      <c r="E49" s="131" t="n">
        <v>2</v>
      </c>
      <c r="F49" s="131" t="n">
        <v>2</v>
      </c>
      <c r="G49" s="131" t="inlineStr"/>
      <c r="H49" s="131" t="n">
        <v>0</v>
      </c>
      <c r="I49" s="131" t="n">
        <v>0</v>
      </c>
      <c r="J49" s="131" t="n">
        <v>2</v>
      </c>
      <c r="K49" s="131" t="n">
        <v>2</v>
      </c>
      <c r="L49" s="131" t="inlineStr">
        <is>
          <t>HAYIR</t>
        </is>
      </c>
      <c r="M49" s="131" t="n">
        <v>0</v>
      </c>
      <c r="N49" s="131" t="n">
        <v>0</v>
      </c>
    </row>
    <row r="50" ht="15" customHeight="1" s="113">
      <c r="A50" s="131" t="inlineStr">
        <is>
          <t>M005</t>
        </is>
      </c>
      <c r="B50" s="131" t="inlineStr">
        <is>
          <t>AYDIN FATİH-2</t>
        </is>
      </c>
      <c r="C50" s="131" t="inlineStr">
        <is>
          <t>U036</t>
        </is>
      </c>
      <c r="D50" s="131" t="inlineStr">
        <is>
          <t>YÖNETİCİ</t>
        </is>
      </c>
      <c r="E50" s="131" t="n">
        <v>1</v>
      </c>
      <c r="F50" s="131" t="n">
        <v>1</v>
      </c>
      <c r="G50" s="131" t="inlineStr"/>
      <c r="H50" s="131" t="n">
        <v>0</v>
      </c>
      <c r="I50" s="131" t="n">
        <v>0</v>
      </c>
      <c r="J50" s="131" t="n">
        <v>1</v>
      </c>
      <c r="K50" s="131" t="n">
        <v>1</v>
      </c>
      <c r="L50" s="131" t="inlineStr">
        <is>
          <t>HAYIR</t>
        </is>
      </c>
      <c r="M50" s="131" t="n">
        <v>0</v>
      </c>
      <c r="N50" s="131" t="n">
        <v>0</v>
      </c>
    </row>
    <row r="51" ht="15" customHeight="1" s="113">
      <c r="A51" s="131" t="inlineStr">
        <is>
          <t>M005</t>
        </is>
      </c>
      <c r="B51" s="131" t="inlineStr">
        <is>
          <t>AYDIN FATİH-2</t>
        </is>
      </c>
      <c r="C51" s="131" t="inlineStr">
        <is>
          <t>U038</t>
        </is>
      </c>
      <c r="D51" s="131" t="inlineStr">
        <is>
          <t>YÖNETİCİ YARDIMCISI</t>
        </is>
      </c>
      <c r="E51" s="131" t="n">
        <v>1</v>
      </c>
      <c r="F51" s="131" t="n">
        <v>1</v>
      </c>
      <c r="G51" s="131" t="inlineStr"/>
      <c r="H51" s="131" t="n">
        <v>0</v>
      </c>
      <c r="I51" s="131" t="n">
        <v>0</v>
      </c>
      <c r="J51" s="131" t="n">
        <v>1</v>
      </c>
      <c r="K51" s="131" t="n">
        <v>1</v>
      </c>
      <c r="L51" s="131" t="inlineStr">
        <is>
          <t>HAYIR</t>
        </is>
      </c>
      <c r="M51" s="131" t="n">
        <v>0</v>
      </c>
      <c r="N51" s="131" t="n">
        <v>0</v>
      </c>
    </row>
    <row r="52" ht="15" customHeight="1" s="113">
      <c r="A52" s="131" t="inlineStr">
        <is>
          <t>M005</t>
        </is>
      </c>
      <c r="B52" s="131" t="inlineStr">
        <is>
          <t>AYDIN FATİH-2</t>
        </is>
      </c>
      <c r="C52" s="131" t="inlineStr">
        <is>
          <t>U042</t>
        </is>
      </c>
      <c r="D52" s="131" t="inlineStr">
        <is>
          <t>ŞARKÜTERİ</t>
        </is>
      </c>
      <c r="E52" s="131" t="n">
        <v>1</v>
      </c>
      <c r="F52" s="131" t="n">
        <v>0</v>
      </c>
      <c r="G52" s="131" t="inlineStr"/>
      <c r="H52" s="131" t="n">
        <v>0</v>
      </c>
      <c r="I52" s="131" t="n">
        <v>0</v>
      </c>
      <c r="J52" s="131" t="n">
        <v>1</v>
      </c>
      <c r="K52" s="131" t="n">
        <v>0</v>
      </c>
      <c r="L52" s="131" t="inlineStr">
        <is>
          <t>HAYIR</t>
        </is>
      </c>
      <c r="M52" s="131" t="n">
        <v>0</v>
      </c>
      <c r="N52" s="131" t="n">
        <v>0</v>
      </c>
    </row>
    <row r="53" ht="15" customHeight="1" s="113">
      <c r="A53" s="131" t="inlineStr">
        <is>
          <t>M005</t>
        </is>
      </c>
      <c r="B53" s="131" t="inlineStr">
        <is>
          <t>AYDIN FATİH-2</t>
        </is>
      </c>
      <c r="C53" s="131" t="inlineStr">
        <is>
          <t>U043</t>
        </is>
      </c>
      <c r="D53" s="131" t="inlineStr">
        <is>
          <t>ŞARKÜTERİ YARDIMCISI</t>
        </is>
      </c>
      <c r="E53" s="131" t="n">
        <v>0</v>
      </c>
      <c r="F53" s="131" t="n">
        <v>1</v>
      </c>
      <c r="G53" s="131" t="inlineStr"/>
      <c r="H53" s="131" t="n">
        <v>0</v>
      </c>
      <c r="I53" s="131" t="n">
        <v>0</v>
      </c>
      <c r="J53" s="131" t="n">
        <v>0</v>
      </c>
      <c r="K53" s="131" t="n">
        <v>1</v>
      </c>
      <c r="L53" s="131" t="inlineStr">
        <is>
          <t>HAYIR</t>
        </is>
      </c>
      <c r="M53" s="131" t="n">
        <v>0</v>
      </c>
      <c r="N53" s="131" t="n">
        <v>0</v>
      </c>
    </row>
    <row r="54" ht="15" customHeight="1" s="113">
      <c r="A54" s="131" t="inlineStr">
        <is>
          <t>M006</t>
        </is>
      </c>
      <c r="B54" s="131" t="inlineStr">
        <is>
          <t>AYDIN GİRNE</t>
        </is>
      </c>
      <c r="C54" s="131" t="inlineStr">
        <is>
          <t>U002</t>
        </is>
      </c>
      <c r="D54" s="131" t="inlineStr">
        <is>
          <t>BAKLİYAT</t>
        </is>
      </c>
      <c r="E54" s="131" t="n">
        <v>1</v>
      </c>
      <c r="F54" s="131" t="n">
        <v>0</v>
      </c>
      <c r="G54" s="131" t="inlineStr"/>
      <c r="H54" s="131" t="n">
        <v>0</v>
      </c>
      <c r="I54" s="131" t="n">
        <v>0</v>
      </c>
      <c r="J54" s="131" t="n">
        <v>1</v>
      </c>
      <c r="K54" s="131" t="n">
        <v>0</v>
      </c>
      <c r="L54" s="131" t="inlineStr">
        <is>
          <t>HAYIR</t>
        </is>
      </c>
      <c r="M54" s="131" t="n">
        <v>1</v>
      </c>
      <c r="N54" s="131" t="n">
        <v>0</v>
      </c>
    </row>
    <row r="55" ht="15" customHeight="1" s="113">
      <c r="A55" s="131" t="inlineStr">
        <is>
          <t>M006</t>
        </is>
      </c>
      <c r="B55" s="131" t="inlineStr">
        <is>
          <t>AYDIN GİRNE</t>
        </is>
      </c>
      <c r="C55" s="131" t="inlineStr">
        <is>
          <t>U013</t>
        </is>
      </c>
      <c r="D55" s="131" t="inlineStr">
        <is>
          <t>KASAP</t>
        </is>
      </c>
      <c r="E55" s="131" t="n">
        <v>1</v>
      </c>
      <c r="F55" s="131" t="n">
        <v>1</v>
      </c>
      <c r="G55" s="131" t="inlineStr"/>
      <c r="H55" s="131" t="n">
        <v>0</v>
      </c>
      <c r="I55" s="131" t="n">
        <v>0</v>
      </c>
      <c r="J55" s="131" t="n">
        <v>1</v>
      </c>
      <c r="K55" s="131" t="n">
        <v>1</v>
      </c>
      <c r="L55" s="131" t="inlineStr">
        <is>
          <t>HAYIR</t>
        </is>
      </c>
      <c r="M55" s="131" t="n">
        <v>0</v>
      </c>
      <c r="N55" s="131" t="n">
        <v>0</v>
      </c>
    </row>
    <row r="56" ht="15" customHeight="1" s="113">
      <c r="A56" s="131" t="inlineStr">
        <is>
          <t>M006</t>
        </is>
      </c>
      <c r="B56" s="131" t="inlineStr">
        <is>
          <t>AYDIN GİRNE</t>
        </is>
      </c>
      <c r="C56" s="131" t="inlineStr">
        <is>
          <t>U015</t>
        </is>
      </c>
      <c r="D56" s="131" t="inlineStr">
        <is>
          <t>KASİYER</t>
        </is>
      </c>
      <c r="E56" s="131" t="n">
        <v>2</v>
      </c>
      <c r="F56" s="131" t="n">
        <v>1</v>
      </c>
      <c r="G56" s="131" t="inlineStr"/>
      <c r="H56" s="131" t="n">
        <v>0</v>
      </c>
      <c r="I56" s="131" t="n">
        <v>0</v>
      </c>
      <c r="J56" s="131" t="n">
        <v>2</v>
      </c>
      <c r="K56" s="131" t="n">
        <v>1</v>
      </c>
      <c r="L56" s="131" t="inlineStr">
        <is>
          <t>HAYIR</t>
        </is>
      </c>
      <c r="M56" s="131" t="n">
        <v>1</v>
      </c>
      <c r="N56" s="131" t="n">
        <v>0</v>
      </c>
    </row>
    <row r="57" ht="15" customHeight="1" s="113">
      <c r="A57" s="131" t="inlineStr">
        <is>
          <t>M006</t>
        </is>
      </c>
      <c r="B57" s="131" t="inlineStr">
        <is>
          <t>AYDIN GİRNE</t>
        </is>
      </c>
      <c r="C57" s="131" t="inlineStr">
        <is>
          <t>U017</t>
        </is>
      </c>
      <c r="D57" s="131" t="inlineStr">
        <is>
          <t>MANAV</t>
        </is>
      </c>
      <c r="E57" s="131" t="n">
        <v>2</v>
      </c>
      <c r="F57" s="131" t="n">
        <v>2</v>
      </c>
      <c r="G57" s="131" t="inlineStr"/>
      <c r="H57" s="131" t="n">
        <v>0</v>
      </c>
      <c r="I57" s="131" t="n">
        <v>0</v>
      </c>
      <c r="J57" s="131" t="n">
        <v>2</v>
      </c>
      <c r="K57" s="131" t="n">
        <v>2</v>
      </c>
      <c r="L57" s="131" t="inlineStr">
        <is>
          <t>HAYIR</t>
        </is>
      </c>
      <c r="M57" s="131" t="n">
        <v>0</v>
      </c>
      <c r="N57" s="131" t="n">
        <v>0</v>
      </c>
    </row>
    <row r="58" ht="15" customHeight="1" s="113">
      <c r="A58" s="131" t="inlineStr">
        <is>
          <t>M006</t>
        </is>
      </c>
      <c r="B58" s="131" t="inlineStr">
        <is>
          <t>AYDIN GİRNE</t>
        </is>
      </c>
      <c r="C58" s="131" t="inlineStr">
        <is>
          <t>U019</t>
        </is>
      </c>
      <c r="D58" s="131" t="inlineStr">
        <is>
          <t>MANAV YARDIMCISI</t>
        </is>
      </c>
      <c r="E58" s="131" t="n">
        <v>1</v>
      </c>
      <c r="F58" s="131" t="n">
        <v>1</v>
      </c>
      <c r="G58" s="131" t="inlineStr"/>
      <c r="H58" s="131" t="n">
        <v>0</v>
      </c>
      <c r="I58" s="131" t="n">
        <v>0</v>
      </c>
      <c r="J58" s="131" t="n">
        <v>1</v>
      </c>
      <c r="K58" s="131" t="n">
        <v>1</v>
      </c>
      <c r="L58" s="131" t="inlineStr">
        <is>
          <t>HAYIR</t>
        </is>
      </c>
      <c r="M58" s="131" t="n">
        <v>0</v>
      </c>
      <c r="N58" s="131" t="n">
        <v>0</v>
      </c>
    </row>
    <row r="59" ht="15" customHeight="1" s="113">
      <c r="A59" s="131" t="inlineStr">
        <is>
          <t>M006</t>
        </is>
      </c>
      <c r="B59" s="131" t="inlineStr">
        <is>
          <t>AYDIN GİRNE</t>
        </is>
      </c>
      <c r="C59" s="131" t="inlineStr">
        <is>
          <t>U026</t>
        </is>
      </c>
      <c r="D59" s="131" t="inlineStr">
        <is>
          <t>REYON GÖREVLİSİ</t>
        </is>
      </c>
      <c r="E59" s="131" t="n">
        <v>2</v>
      </c>
      <c r="F59" s="131" t="n">
        <v>3</v>
      </c>
      <c r="G59" s="131" t="inlineStr"/>
      <c r="H59" s="131" t="n">
        <v>0</v>
      </c>
      <c r="I59" s="131" t="n">
        <v>0</v>
      </c>
      <c r="J59" s="131" t="n">
        <v>2</v>
      </c>
      <c r="K59" s="131" t="n">
        <v>3</v>
      </c>
      <c r="L59" s="131" t="inlineStr">
        <is>
          <t>HAYIR</t>
        </is>
      </c>
      <c r="M59" s="131" t="n">
        <v>1</v>
      </c>
      <c r="N59" s="131" t="n">
        <v>0</v>
      </c>
    </row>
    <row r="60" ht="15" customHeight="1" s="113">
      <c r="A60" s="131" t="inlineStr">
        <is>
          <t>M006</t>
        </is>
      </c>
      <c r="B60" s="131" t="inlineStr">
        <is>
          <t>AYDIN GİRNE</t>
        </is>
      </c>
      <c r="C60" s="131" t="inlineStr">
        <is>
          <t>U036</t>
        </is>
      </c>
      <c r="D60" s="131" t="inlineStr">
        <is>
          <t>YÖNETİCİ</t>
        </is>
      </c>
      <c r="E60" s="131" t="n">
        <v>1</v>
      </c>
      <c r="F60" s="131" t="n">
        <v>2</v>
      </c>
      <c r="G60" s="131" t="inlineStr"/>
      <c r="H60" s="131" t="n">
        <v>0</v>
      </c>
      <c r="I60" s="131" t="n">
        <v>0</v>
      </c>
      <c r="J60" s="131" t="n">
        <v>1</v>
      </c>
      <c r="K60" s="131" t="n">
        <v>2</v>
      </c>
      <c r="L60" s="131" t="inlineStr">
        <is>
          <t>HAYIR</t>
        </is>
      </c>
      <c r="M60" s="131" t="n">
        <v>0</v>
      </c>
      <c r="N60" s="131" t="n">
        <v>0</v>
      </c>
    </row>
    <row r="61" ht="15" customHeight="1" s="113">
      <c r="A61" s="131" t="inlineStr">
        <is>
          <t>M006</t>
        </is>
      </c>
      <c r="B61" s="131" t="inlineStr">
        <is>
          <t>AYDIN GİRNE</t>
        </is>
      </c>
      <c r="C61" s="131" t="inlineStr">
        <is>
          <t>U038</t>
        </is>
      </c>
      <c r="D61" s="131" t="inlineStr">
        <is>
          <t>YÖNETİCİ YARDIMCISI</t>
        </is>
      </c>
      <c r="E61" s="131" t="n">
        <v>1</v>
      </c>
      <c r="F61" s="131" t="n">
        <v>1</v>
      </c>
      <c r="G61" s="131" t="inlineStr"/>
      <c r="H61" s="131" t="n">
        <v>0</v>
      </c>
      <c r="I61" s="131" t="n">
        <v>0</v>
      </c>
      <c r="J61" s="131" t="n">
        <v>1</v>
      </c>
      <c r="K61" s="131" t="n">
        <v>1</v>
      </c>
      <c r="L61" s="131" t="inlineStr">
        <is>
          <t>HAYIR</t>
        </is>
      </c>
      <c r="M61" s="131" t="n">
        <v>0</v>
      </c>
      <c r="N61" s="131" t="n">
        <v>0</v>
      </c>
    </row>
    <row r="62" ht="15" customHeight="1" s="113">
      <c r="A62" s="131" t="inlineStr">
        <is>
          <t>M006</t>
        </is>
      </c>
      <c r="B62" s="131" t="inlineStr">
        <is>
          <t>AYDIN GİRNE</t>
        </is>
      </c>
      <c r="C62" s="131" t="inlineStr">
        <is>
          <t>U042</t>
        </is>
      </c>
      <c r="D62" s="131" t="inlineStr">
        <is>
          <t>ŞARKÜTERİ</t>
        </is>
      </c>
      <c r="E62" s="131" t="n">
        <v>1</v>
      </c>
      <c r="F62" s="131" t="n">
        <v>1</v>
      </c>
      <c r="G62" s="131" t="inlineStr"/>
      <c r="H62" s="131" t="n">
        <v>0</v>
      </c>
      <c r="I62" s="131" t="n">
        <v>0</v>
      </c>
      <c r="J62" s="131" t="n">
        <v>1</v>
      </c>
      <c r="K62" s="131" t="n">
        <v>1</v>
      </c>
      <c r="L62" s="131" t="inlineStr">
        <is>
          <t>HAYIR</t>
        </is>
      </c>
      <c r="M62" s="131" t="n">
        <v>0</v>
      </c>
      <c r="N62" s="131" t="n">
        <v>0</v>
      </c>
    </row>
    <row r="63" ht="15" customHeight="1" s="113">
      <c r="A63" s="131" t="inlineStr">
        <is>
          <t>M007</t>
        </is>
      </c>
      <c r="B63" s="131" t="inlineStr">
        <is>
          <t>AYDIN MİMARSİNAN</t>
        </is>
      </c>
      <c r="C63" s="131" t="inlineStr">
        <is>
          <t>U002</t>
        </is>
      </c>
      <c r="D63" s="131" t="inlineStr">
        <is>
          <t>BAKLİYAT</t>
        </is>
      </c>
      <c r="E63" s="131" t="n">
        <v>1</v>
      </c>
      <c r="F63" s="131" t="n">
        <v>1</v>
      </c>
      <c r="G63" s="131" t="inlineStr"/>
      <c r="H63" s="131" t="n">
        <v>0</v>
      </c>
      <c r="I63" s="131" t="n">
        <v>0</v>
      </c>
      <c r="J63" s="131" t="n">
        <v>1</v>
      </c>
      <c r="K63" s="131" t="n">
        <v>1</v>
      </c>
      <c r="L63" s="131" t="inlineStr">
        <is>
          <t>HAYIR</t>
        </is>
      </c>
      <c r="M63" s="131" t="n">
        <v>0</v>
      </c>
      <c r="N63" s="131" t="n">
        <v>0</v>
      </c>
    </row>
    <row r="64" ht="15" customHeight="1" s="113">
      <c r="A64" s="131" t="inlineStr">
        <is>
          <t>M007</t>
        </is>
      </c>
      <c r="B64" s="131" t="inlineStr">
        <is>
          <t>AYDIN MİMARSİNAN</t>
        </is>
      </c>
      <c r="C64" s="131" t="inlineStr">
        <is>
          <t>U013</t>
        </is>
      </c>
      <c r="D64" s="131" t="inlineStr">
        <is>
          <t>KASAP</t>
        </is>
      </c>
      <c r="E64" s="131" t="n">
        <v>1</v>
      </c>
      <c r="F64" s="131" t="n">
        <v>1</v>
      </c>
      <c r="G64" s="131" t="inlineStr"/>
      <c r="H64" s="131" t="n">
        <v>0</v>
      </c>
      <c r="I64" s="131" t="n">
        <v>0</v>
      </c>
      <c r="J64" s="131" t="n">
        <v>1</v>
      </c>
      <c r="K64" s="131" t="n">
        <v>1</v>
      </c>
      <c r="L64" s="131" t="inlineStr">
        <is>
          <t>HAYIR</t>
        </is>
      </c>
      <c r="M64" s="131" t="n">
        <v>0</v>
      </c>
      <c r="N64" s="131" t="n">
        <v>0</v>
      </c>
    </row>
    <row r="65" ht="15" customHeight="1" s="113">
      <c r="A65" s="131" t="inlineStr">
        <is>
          <t>M007</t>
        </is>
      </c>
      <c r="B65" s="131" t="inlineStr">
        <is>
          <t>AYDIN MİMARSİNAN</t>
        </is>
      </c>
      <c r="C65" s="131" t="inlineStr">
        <is>
          <t>U015</t>
        </is>
      </c>
      <c r="D65" s="131" t="inlineStr">
        <is>
          <t>KASİYER</t>
        </is>
      </c>
      <c r="E65" s="131" t="n">
        <v>2</v>
      </c>
      <c r="F65" s="131" t="n">
        <v>2</v>
      </c>
      <c r="G65" s="131" t="inlineStr"/>
      <c r="H65" s="131" t="n">
        <v>0</v>
      </c>
      <c r="I65" s="131" t="n">
        <v>0</v>
      </c>
      <c r="J65" s="131" t="n">
        <v>2</v>
      </c>
      <c r="K65" s="131" t="n">
        <v>2</v>
      </c>
      <c r="L65" s="131" t="inlineStr">
        <is>
          <t>HAYIR</t>
        </is>
      </c>
      <c r="M65" s="131" t="n">
        <v>0</v>
      </c>
      <c r="N65" s="131" t="n">
        <v>0</v>
      </c>
    </row>
    <row r="66" ht="15" customHeight="1" s="113">
      <c r="A66" s="131" t="inlineStr">
        <is>
          <t>M007</t>
        </is>
      </c>
      <c r="B66" s="131" t="inlineStr">
        <is>
          <t>AYDIN MİMARSİNAN</t>
        </is>
      </c>
      <c r="C66" s="131" t="inlineStr">
        <is>
          <t>U017</t>
        </is>
      </c>
      <c r="D66" s="131" t="inlineStr">
        <is>
          <t>MANAV</t>
        </is>
      </c>
      <c r="E66" s="131" t="n">
        <v>2</v>
      </c>
      <c r="F66" s="131" t="n">
        <v>1</v>
      </c>
      <c r="G66" s="131" t="inlineStr"/>
      <c r="H66" s="131" t="n">
        <v>0</v>
      </c>
      <c r="I66" s="131" t="n">
        <v>0</v>
      </c>
      <c r="J66" s="131" t="n">
        <v>2</v>
      </c>
      <c r="K66" s="131" t="n">
        <v>1</v>
      </c>
      <c r="L66" s="131" t="inlineStr">
        <is>
          <t>HAYIR</t>
        </is>
      </c>
      <c r="M66" s="131" t="n">
        <v>0</v>
      </c>
      <c r="N66" s="131" t="n">
        <v>0</v>
      </c>
    </row>
    <row r="67" ht="15" customHeight="1" s="113">
      <c r="A67" s="131" t="inlineStr">
        <is>
          <t>M007</t>
        </is>
      </c>
      <c r="B67" s="131" t="inlineStr">
        <is>
          <t>AYDIN MİMARSİNAN</t>
        </is>
      </c>
      <c r="C67" s="131" t="inlineStr">
        <is>
          <t>U019</t>
        </is>
      </c>
      <c r="D67" s="131" t="inlineStr">
        <is>
          <t>MANAV YARDIMCISI</t>
        </is>
      </c>
      <c r="E67" s="131" t="n">
        <v>0</v>
      </c>
      <c r="F67" s="131" t="n">
        <v>1</v>
      </c>
      <c r="G67" s="131" t="inlineStr"/>
      <c r="H67" s="131" t="n">
        <v>0</v>
      </c>
      <c r="I67" s="131" t="n">
        <v>0</v>
      </c>
      <c r="J67" s="131" t="n">
        <v>0</v>
      </c>
      <c r="K67" s="131" t="n">
        <v>1</v>
      </c>
      <c r="L67" s="131" t="inlineStr">
        <is>
          <t>HAYIR</t>
        </is>
      </c>
      <c r="M67" s="131" t="n">
        <v>0</v>
      </c>
      <c r="N67" s="131" t="n">
        <v>0</v>
      </c>
    </row>
    <row r="68" ht="15" customHeight="1" s="113">
      <c r="A68" s="131" t="inlineStr">
        <is>
          <t>M007</t>
        </is>
      </c>
      <c r="B68" s="131" t="inlineStr">
        <is>
          <t>AYDIN MİMARSİNAN</t>
        </is>
      </c>
      <c r="C68" s="131" t="inlineStr">
        <is>
          <t>U026</t>
        </is>
      </c>
      <c r="D68" s="131" t="inlineStr">
        <is>
          <t>REYON GÖREVLİSİ</t>
        </is>
      </c>
      <c r="E68" s="131" t="n">
        <v>2</v>
      </c>
      <c r="F68" s="131" t="n">
        <v>2</v>
      </c>
      <c r="G68" s="131" t="inlineStr"/>
      <c r="H68" s="131" t="n">
        <v>0</v>
      </c>
      <c r="I68" s="131" t="n">
        <v>0</v>
      </c>
      <c r="J68" s="131" t="n">
        <v>2</v>
      </c>
      <c r="K68" s="131" t="n">
        <v>2</v>
      </c>
      <c r="L68" s="131" t="inlineStr">
        <is>
          <t>HAYIR</t>
        </is>
      </c>
      <c r="M68" s="131" t="n">
        <v>0</v>
      </c>
      <c r="N68" s="131" t="n">
        <v>0</v>
      </c>
    </row>
    <row r="69" ht="15" customHeight="1" s="113">
      <c r="A69" s="131" t="inlineStr">
        <is>
          <t>M007</t>
        </is>
      </c>
      <c r="B69" s="131" t="inlineStr">
        <is>
          <t>AYDIN MİMARSİNAN</t>
        </is>
      </c>
      <c r="C69" s="131" t="inlineStr">
        <is>
          <t>U036</t>
        </is>
      </c>
      <c r="D69" s="131" t="inlineStr">
        <is>
          <t>YÖNETİCİ</t>
        </is>
      </c>
      <c r="E69" s="131" t="n">
        <v>1</v>
      </c>
      <c r="F69" s="131" t="n">
        <v>1</v>
      </c>
      <c r="G69" s="131" t="inlineStr"/>
      <c r="H69" s="131" t="n">
        <v>0</v>
      </c>
      <c r="I69" s="131" t="n">
        <v>0</v>
      </c>
      <c r="J69" s="131" t="n">
        <v>1</v>
      </c>
      <c r="K69" s="131" t="n">
        <v>1</v>
      </c>
      <c r="L69" s="131" t="inlineStr">
        <is>
          <t>HAYIR</t>
        </is>
      </c>
      <c r="M69" s="131" t="n">
        <v>0</v>
      </c>
      <c r="N69" s="131" t="n">
        <v>0</v>
      </c>
    </row>
    <row r="70" ht="15" customHeight="1" s="113">
      <c r="A70" s="131" t="inlineStr">
        <is>
          <t>M007</t>
        </is>
      </c>
      <c r="B70" s="131" t="inlineStr">
        <is>
          <t>AYDIN MİMARSİNAN</t>
        </is>
      </c>
      <c r="C70" s="131" t="inlineStr">
        <is>
          <t>U038</t>
        </is>
      </c>
      <c r="D70" s="131" t="inlineStr">
        <is>
          <t>YÖNETİCİ YARDIMCISI</t>
        </is>
      </c>
      <c r="E70" s="131" t="n">
        <v>1</v>
      </c>
      <c r="F70" s="131" t="n">
        <v>1</v>
      </c>
      <c r="G70" s="131" t="inlineStr"/>
      <c r="H70" s="131" t="n">
        <v>0</v>
      </c>
      <c r="I70" s="131" t="n">
        <v>0</v>
      </c>
      <c r="J70" s="131" t="n">
        <v>1</v>
      </c>
      <c r="K70" s="131" t="n">
        <v>1</v>
      </c>
      <c r="L70" s="131" t="inlineStr">
        <is>
          <t>HAYIR</t>
        </is>
      </c>
      <c r="M70" s="131" t="n">
        <v>0</v>
      </c>
      <c r="N70" s="131" t="n">
        <v>0</v>
      </c>
    </row>
    <row r="71" ht="15" customHeight="1" s="113">
      <c r="A71" s="131" t="inlineStr">
        <is>
          <t>M007</t>
        </is>
      </c>
      <c r="B71" s="131" t="inlineStr">
        <is>
          <t>AYDIN MİMARSİNAN</t>
        </is>
      </c>
      <c r="C71" s="131" t="inlineStr">
        <is>
          <t>U042</t>
        </is>
      </c>
      <c r="D71" s="131" t="inlineStr">
        <is>
          <t>ŞARKÜTERİ</t>
        </is>
      </c>
      <c r="E71" s="131" t="n">
        <v>1</v>
      </c>
      <c r="F71" s="131" t="n">
        <v>0</v>
      </c>
      <c r="G71" s="131" t="inlineStr"/>
      <c r="H71" s="131" t="n">
        <v>0</v>
      </c>
      <c r="I71" s="131" t="n">
        <v>0</v>
      </c>
      <c r="J71" s="131" t="n">
        <v>1</v>
      </c>
      <c r="K71" s="131" t="n">
        <v>0</v>
      </c>
      <c r="L71" s="131" t="inlineStr">
        <is>
          <t>HAYIR</t>
        </is>
      </c>
      <c r="M71" s="131" t="n">
        <v>0</v>
      </c>
      <c r="N71" s="131" t="n">
        <v>0</v>
      </c>
    </row>
    <row r="72" ht="15" customHeight="1" s="113">
      <c r="A72" s="131" t="inlineStr">
        <is>
          <t>M007</t>
        </is>
      </c>
      <c r="B72" s="131" t="inlineStr">
        <is>
          <t>AYDIN MİMARSİNAN</t>
        </is>
      </c>
      <c r="C72" s="131" t="inlineStr">
        <is>
          <t>U043</t>
        </is>
      </c>
      <c r="D72" s="131" t="inlineStr">
        <is>
          <t>ŞARKÜTERİ YARDIMCISI</t>
        </is>
      </c>
      <c r="E72" s="131" t="n">
        <v>0</v>
      </c>
      <c r="F72" s="131" t="n">
        <v>1</v>
      </c>
      <c r="G72" s="131" t="inlineStr"/>
      <c r="H72" s="131" t="n">
        <v>0</v>
      </c>
      <c r="I72" s="131" t="n">
        <v>0</v>
      </c>
      <c r="J72" s="131" t="n">
        <v>0</v>
      </c>
      <c r="K72" s="131" t="n">
        <v>1</v>
      </c>
      <c r="L72" s="131" t="inlineStr">
        <is>
          <t>HAYIR</t>
        </is>
      </c>
      <c r="M72" s="131" t="n">
        <v>0</v>
      </c>
      <c r="N72" s="131" t="n">
        <v>0</v>
      </c>
    </row>
    <row r="73" ht="15" customHeight="1" s="113">
      <c r="A73" s="131" t="inlineStr">
        <is>
          <t>M008</t>
        </is>
      </c>
      <c r="B73" s="131" t="inlineStr">
        <is>
          <t>AYRANCILAR</t>
        </is>
      </c>
      <c r="C73" s="131" t="inlineStr">
        <is>
          <t>U002</t>
        </is>
      </c>
      <c r="D73" s="131" t="inlineStr">
        <is>
          <t>BAKLİYAT</t>
        </is>
      </c>
      <c r="E73" s="131" t="n">
        <v>1</v>
      </c>
      <c r="F73" s="131" t="n">
        <v>1</v>
      </c>
      <c r="G73" s="131" t="inlineStr"/>
      <c r="H73" s="131" t="n">
        <v>0</v>
      </c>
      <c r="I73" s="131" t="n">
        <v>0</v>
      </c>
      <c r="J73" s="131" t="n">
        <v>1</v>
      </c>
      <c r="K73" s="131" t="n">
        <v>1</v>
      </c>
      <c r="L73" s="131" t="inlineStr">
        <is>
          <t>HAYIR</t>
        </is>
      </c>
      <c r="M73" s="131" t="n">
        <v>0</v>
      </c>
      <c r="N73" s="131" t="n">
        <v>0</v>
      </c>
    </row>
    <row r="74" ht="15" customHeight="1" s="113">
      <c r="A74" s="131" t="inlineStr">
        <is>
          <t>M008</t>
        </is>
      </c>
      <c r="B74" s="131" t="inlineStr">
        <is>
          <t>AYRANCILAR</t>
        </is>
      </c>
      <c r="C74" s="131" t="inlineStr">
        <is>
          <t>U013</t>
        </is>
      </c>
      <c r="D74" s="131" t="inlineStr">
        <is>
          <t>KASAP</t>
        </is>
      </c>
      <c r="E74" s="131" t="n">
        <v>1</v>
      </c>
      <c r="F74" s="131" t="n">
        <v>1</v>
      </c>
      <c r="G74" s="131" t="inlineStr"/>
      <c r="H74" s="131" t="n">
        <v>0</v>
      </c>
      <c r="I74" s="131" t="n">
        <v>0</v>
      </c>
      <c r="J74" s="131" t="n">
        <v>1</v>
      </c>
      <c r="K74" s="131" t="n">
        <v>1</v>
      </c>
      <c r="L74" s="131" t="inlineStr">
        <is>
          <t>HAYIR</t>
        </is>
      </c>
      <c r="M74" s="131" t="n">
        <v>0</v>
      </c>
      <c r="N74" s="131" t="n">
        <v>0</v>
      </c>
    </row>
    <row r="75" ht="15" customHeight="1" s="113">
      <c r="A75" s="131" t="inlineStr">
        <is>
          <t>M008</t>
        </is>
      </c>
      <c r="B75" s="131" t="inlineStr">
        <is>
          <t>AYRANCILAR</t>
        </is>
      </c>
      <c r="C75" s="131" t="inlineStr">
        <is>
          <t>U014</t>
        </is>
      </c>
      <c r="D75" s="131" t="inlineStr">
        <is>
          <t>KASAP YARDIMCISI</t>
        </is>
      </c>
      <c r="E75" s="131" t="n">
        <v>1</v>
      </c>
      <c r="F75" s="131" t="n">
        <v>0</v>
      </c>
      <c r="G75" s="131" t="inlineStr"/>
      <c r="H75" s="131" t="n">
        <v>0</v>
      </c>
      <c r="I75" s="131" t="n">
        <v>0</v>
      </c>
      <c r="J75" s="131" t="n">
        <v>1</v>
      </c>
      <c r="K75" s="131" t="n">
        <v>0</v>
      </c>
      <c r="L75" s="131" t="inlineStr">
        <is>
          <t>HAYIR</t>
        </is>
      </c>
      <c r="M75" s="131" t="n">
        <v>1</v>
      </c>
      <c r="N75" s="131" t="n">
        <v>0</v>
      </c>
    </row>
    <row r="76" ht="15" customHeight="1" s="113">
      <c r="A76" s="131" t="inlineStr">
        <is>
          <t>M008</t>
        </is>
      </c>
      <c r="B76" s="131" t="inlineStr">
        <is>
          <t>AYRANCILAR</t>
        </is>
      </c>
      <c r="C76" s="131" t="inlineStr">
        <is>
          <t>U015</t>
        </is>
      </c>
      <c r="D76" s="131" t="inlineStr">
        <is>
          <t>KASİYER</t>
        </is>
      </c>
      <c r="E76" s="131" t="n">
        <v>3</v>
      </c>
      <c r="F76" s="131" t="n">
        <v>4</v>
      </c>
      <c r="G76" s="131" t="inlineStr"/>
      <c r="H76" s="131" t="n">
        <v>0</v>
      </c>
      <c r="I76" s="131" t="n">
        <v>0</v>
      </c>
      <c r="J76" s="131" t="n">
        <v>3</v>
      </c>
      <c r="K76" s="131" t="n">
        <v>4</v>
      </c>
      <c r="L76" s="131" t="inlineStr">
        <is>
          <t>HAYIR</t>
        </is>
      </c>
      <c r="M76" s="131" t="n">
        <v>1</v>
      </c>
      <c r="N76" s="131" t="n">
        <v>0</v>
      </c>
    </row>
    <row r="77" ht="15" customHeight="1" s="113">
      <c r="A77" s="131" t="inlineStr">
        <is>
          <t>M008</t>
        </is>
      </c>
      <c r="B77" s="131" t="inlineStr">
        <is>
          <t>AYRANCILAR</t>
        </is>
      </c>
      <c r="C77" s="131" t="inlineStr">
        <is>
          <t>U017</t>
        </is>
      </c>
      <c r="D77" s="131" t="inlineStr">
        <is>
          <t>MANAV</t>
        </is>
      </c>
      <c r="E77" s="131" t="n">
        <v>2</v>
      </c>
      <c r="F77" s="131" t="n">
        <v>3</v>
      </c>
      <c r="G77" s="131" t="inlineStr"/>
      <c r="H77" s="131" t="n">
        <v>0</v>
      </c>
      <c r="I77" s="131" t="n">
        <v>0</v>
      </c>
      <c r="J77" s="131" t="n">
        <v>2</v>
      </c>
      <c r="K77" s="131" t="n">
        <v>3</v>
      </c>
      <c r="L77" s="131" t="inlineStr">
        <is>
          <t>HAYIR</t>
        </is>
      </c>
      <c r="M77" s="131" t="n">
        <v>0</v>
      </c>
      <c r="N77" s="131" t="n">
        <v>0</v>
      </c>
    </row>
    <row r="78" ht="15" customHeight="1" s="113">
      <c r="A78" s="131" t="inlineStr">
        <is>
          <t>M008</t>
        </is>
      </c>
      <c r="B78" s="131" t="inlineStr">
        <is>
          <t>AYRANCILAR</t>
        </is>
      </c>
      <c r="C78" s="131" t="inlineStr">
        <is>
          <t>U019</t>
        </is>
      </c>
      <c r="D78" s="131" t="inlineStr">
        <is>
          <t>MANAV YARDIMCISI</t>
        </is>
      </c>
      <c r="E78" s="131" t="n">
        <v>2</v>
      </c>
      <c r="F78" s="131" t="n">
        <v>2</v>
      </c>
      <c r="G78" s="131" t="inlineStr"/>
      <c r="H78" s="131" t="n">
        <v>0</v>
      </c>
      <c r="I78" s="131" t="n">
        <v>0</v>
      </c>
      <c r="J78" s="131" t="n">
        <v>2</v>
      </c>
      <c r="K78" s="131" t="n">
        <v>2</v>
      </c>
      <c r="L78" s="131" t="inlineStr">
        <is>
          <t>HAYIR</t>
        </is>
      </c>
      <c r="M78" s="131" t="n">
        <v>0</v>
      </c>
      <c r="N78" s="131" t="n">
        <v>1</v>
      </c>
    </row>
    <row r="79" ht="15" customHeight="1" s="113">
      <c r="A79" s="131" t="inlineStr">
        <is>
          <t>M008</t>
        </is>
      </c>
      <c r="B79" s="131" t="inlineStr">
        <is>
          <t>AYRANCILAR</t>
        </is>
      </c>
      <c r="C79" s="131" t="inlineStr">
        <is>
          <t>U023</t>
        </is>
      </c>
      <c r="D79" s="131" t="inlineStr">
        <is>
          <t>ONLİNE TOPLAYICI</t>
        </is>
      </c>
      <c r="E79" s="131" t="n">
        <v>1</v>
      </c>
      <c r="F79" s="131" t="n">
        <v>1</v>
      </c>
      <c r="G79" s="131" t="inlineStr"/>
      <c r="H79" s="131" t="n">
        <v>0</v>
      </c>
      <c r="I79" s="131" t="n">
        <v>0</v>
      </c>
      <c r="J79" s="131" t="n">
        <v>1</v>
      </c>
      <c r="K79" s="131" t="n">
        <v>1</v>
      </c>
      <c r="L79" s="131" t="inlineStr">
        <is>
          <t>HAYIR</t>
        </is>
      </c>
      <c r="M79" s="131" t="n">
        <v>0</v>
      </c>
      <c r="N79" s="131" t="n">
        <v>0</v>
      </c>
    </row>
    <row r="80" ht="15" customHeight="1" s="113">
      <c r="A80" s="131" t="inlineStr">
        <is>
          <t>M008</t>
        </is>
      </c>
      <c r="B80" s="131" t="inlineStr">
        <is>
          <t>AYRANCILAR</t>
        </is>
      </c>
      <c r="C80" s="131" t="inlineStr">
        <is>
          <t>U024</t>
        </is>
      </c>
      <c r="D80" s="131" t="inlineStr">
        <is>
          <t>ONLİNE ŞOFÖR</t>
        </is>
      </c>
      <c r="E80" s="131" t="n">
        <v>1</v>
      </c>
      <c r="F80" s="131" t="n">
        <v>1</v>
      </c>
      <c r="G80" s="131" t="inlineStr"/>
      <c r="H80" s="131" t="n">
        <v>0</v>
      </c>
      <c r="I80" s="131" t="n">
        <v>0</v>
      </c>
      <c r="J80" s="131" t="n">
        <v>1</v>
      </c>
      <c r="K80" s="131" t="n">
        <v>1</v>
      </c>
      <c r="L80" s="131" t="inlineStr">
        <is>
          <t>HAYIR</t>
        </is>
      </c>
      <c r="M80" s="131" t="n">
        <v>0</v>
      </c>
      <c r="N80" s="131" t="n">
        <v>0</v>
      </c>
    </row>
    <row r="81" ht="15" customHeight="1" s="113">
      <c r="A81" s="131" t="inlineStr">
        <is>
          <t>M008</t>
        </is>
      </c>
      <c r="B81" s="131" t="inlineStr">
        <is>
          <t>AYRANCILAR</t>
        </is>
      </c>
      <c r="C81" s="131" t="inlineStr">
        <is>
          <t>U026</t>
        </is>
      </c>
      <c r="D81" s="131" t="inlineStr">
        <is>
          <t>REYON GÖREVLİSİ</t>
        </is>
      </c>
      <c r="E81" s="131" t="n">
        <v>3</v>
      </c>
      <c r="F81" s="131" t="n">
        <v>3</v>
      </c>
      <c r="G81" s="131" t="inlineStr"/>
      <c r="H81" s="131" t="n">
        <v>0</v>
      </c>
      <c r="I81" s="131" t="n">
        <v>0</v>
      </c>
      <c r="J81" s="131" t="n">
        <v>3</v>
      </c>
      <c r="K81" s="131" t="n">
        <v>3</v>
      </c>
      <c r="L81" s="131" t="inlineStr">
        <is>
          <t>HAYIR</t>
        </is>
      </c>
      <c r="M81" s="131" t="n">
        <v>0</v>
      </c>
      <c r="N81" s="131" t="n">
        <v>0</v>
      </c>
    </row>
    <row r="82" ht="15" customHeight="1" s="113">
      <c r="A82" s="131" t="inlineStr">
        <is>
          <t>M008</t>
        </is>
      </c>
      <c r="B82" s="131" t="inlineStr">
        <is>
          <t>AYRANCILAR</t>
        </is>
      </c>
      <c r="C82" s="131" t="inlineStr">
        <is>
          <t>U034</t>
        </is>
      </c>
      <c r="D82" s="131" t="inlineStr">
        <is>
          <t>UNLU MAMÜLLER</t>
        </is>
      </c>
      <c r="E82" s="131" t="n">
        <v>1</v>
      </c>
      <c r="F82" s="131" t="n">
        <v>1</v>
      </c>
      <c r="G82" s="131" t="inlineStr"/>
      <c r="H82" s="131" t="n">
        <v>0</v>
      </c>
      <c r="I82" s="131" t="n">
        <v>0</v>
      </c>
      <c r="J82" s="131" t="n">
        <v>1</v>
      </c>
      <c r="K82" s="131" t="n">
        <v>1</v>
      </c>
      <c r="L82" s="131" t="inlineStr">
        <is>
          <t>HAYIR</t>
        </is>
      </c>
      <c r="M82" s="131" t="n">
        <v>0</v>
      </c>
      <c r="N82" s="131" t="n">
        <v>0</v>
      </c>
    </row>
    <row r="83" ht="15" customHeight="1" s="113">
      <c r="A83" s="131" t="inlineStr">
        <is>
          <t>M008</t>
        </is>
      </c>
      <c r="B83" s="131" t="inlineStr">
        <is>
          <t>AYRANCILAR</t>
        </is>
      </c>
      <c r="C83" s="131" t="inlineStr">
        <is>
          <t>U036</t>
        </is>
      </c>
      <c r="D83" s="131" t="inlineStr">
        <is>
          <t>YÖNETİCİ</t>
        </is>
      </c>
      <c r="E83" s="131" t="n">
        <v>1</v>
      </c>
      <c r="F83" s="131" t="n">
        <v>2</v>
      </c>
      <c r="G83" s="131" t="inlineStr"/>
      <c r="H83" s="131" t="n">
        <v>0</v>
      </c>
      <c r="I83" s="131" t="n">
        <v>0</v>
      </c>
      <c r="J83" s="131" t="n">
        <v>1</v>
      </c>
      <c r="K83" s="131" t="n">
        <v>2</v>
      </c>
      <c r="L83" s="131" t="inlineStr">
        <is>
          <t>HAYIR</t>
        </is>
      </c>
      <c r="M83" s="131" t="n">
        <v>0</v>
      </c>
      <c r="N83" s="131" t="n">
        <v>0</v>
      </c>
    </row>
    <row r="84" ht="15" customHeight="1" s="113">
      <c r="A84" s="131" t="inlineStr">
        <is>
          <t>M008</t>
        </is>
      </c>
      <c r="B84" s="131" t="inlineStr">
        <is>
          <t>AYRANCILAR</t>
        </is>
      </c>
      <c r="C84" s="131" t="inlineStr">
        <is>
          <t>U038</t>
        </is>
      </c>
      <c r="D84" s="131" t="inlineStr">
        <is>
          <t>YÖNETİCİ YARDIMCISI</t>
        </is>
      </c>
      <c r="E84" s="131" t="n">
        <v>1</v>
      </c>
      <c r="F84" s="131" t="n">
        <v>0</v>
      </c>
      <c r="G84" s="131" t="inlineStr"/>
      <c r="H84" s="131" t="n">
        <v>0</v>
      </c>
      <c r="I84" s="131" t="n">
        <v>0</v>
      </c>
      <c r="J84" s="131" t="n">
        <v>1</v>
      </c>
      <c r="K84" s="131" t="n">
        <v>0</v>
      </c>
      <c r="L84" s="131" t="inlineStr">
        <is>
          <t>HAYIR</t>
        </is>
      </c>
      <c r="M84" s="131" t="n">
        <v>1</v>
      </c>
      <c r="N84" s="131" t="n">
        <v>0</v>
      </c>
    </row>
    <row r="85" ht="15" customHeight="1" s="113">
      <c r="A85" s="131" t="inlineStr">
        <is>
          <t>M008</t>
        </is>
      </c>
      <c r="B85" s="131" t="inlineStr">
        <is>
          <t>AYRANCILAR</t>
        </is>
      </c>
      <c r="C85" s="131" t="inlineStr">
        <is>
          <t>U042</t>
        </is>
      </c>
      <c r="D85" s="131" t="inlineStr">
        <is>
          <t>ŞARKÜTERİ</t>
        </is>
      </c>
      <c r="E85" s="131" t="n">
        <v>1</v>
      </c>
      <c r="F85" s="131" t="n">
        <v>1</v>
      </c>
      <c r="G85" s="131" t="inlineStr"/>
      <c r="H85" s="131" t="n">
        <v>0</v>
      </c>
      <c r="I85" s="131" t="n">
        <v>0</v>
      </c>
      <c r="J85" s="131" t="n">
        <v>1</v>
      </c>
      <c r="K85" s="131" t="n">
        <v>1</v>
      </c>
      <c r="L85" s="131" t="inlineStr">
        <is>
          <t>HAYIR</t>
        </is>
      </c>
      <c r="M85" s="131" t="n">
        <v>0</v>
      </c>
      <c r="N85" s="131" t="n">
        <v>0</v>
      </c>
    </row>
    <row r="86" ht="15" customHeight="1" s="113">
      <c r="A86" s="131" t="inlineStr">
        <is>
          <t>M009</t>
        </is>
      </c>
      <c r="B86" s="131" t="inlineStr">
        <is>
          <t>BALÇOVA</t>
        </is>
      </c>
      <c r="C86" s="131" t="inlineStr">
        <is>
          <t>U002</t>
        </is>
      </c>
      <c r="D86" s="131" t="inlineStr">
        <is>
          <t>BAKLİYAT</t>
        </is>
      </c>
      <c r="E86" s="131" t="n">
        <v>1</v>
      </c>
      <c r="F86" s="131" t="n">
        <v>1</v>
      </c>
      <c r="G86" s="131" t="inlineStr"/>
      <c r="H86" s="131" t="n">
        <v>0</v>
      </c>
      <c r="I86" s="131" t="n">
        <v>0</v>
      </c>
      <c r="J86" s="131" t="n">
        <v>1</v>
      </c>
      <c r="K86" s="131" t="n">
        <v>1</v>
      </c>
      <c r="L86" s="131" t="inlineStr">
        <is>
          <t>HAYIR</t>
        </is>
      </c>
      <c r="M86" s="131" t="n">
        <v>0</v>
      </c>
      <c r="N86" s="131" t="n">
        <v>0</v>
      </c>
    </row>
    <row r="87" ht="15" customHeight="1" s="113">
      <c r="A87" s="131" t="inlineStr">
        <is>
          <t>M009</t>
        </is>
      </c>
      <c r="B87" s="131" t="inlineStr">
        <is>
          <t>BALÇOVA</t>
        </is>
      </c>
      <c r="C87" s="131" t="inlineStr">
        <is>
          <t>U013</t>
        </is>
      </c>
      <c r="D87" s="131" t="inlineStr">
        <is>
          <t>KASAP</t>
        </is>
      </c>
      <c r="E87" s="131" t="n">
        <v>1</v>
      </c>
      <c r="F87" s="131" t="n">
        <v>1</v>
      </c>
      <c r="G87" s="131" t="inlineStr"/>
      <c r="H87" s="131" t="n">
        <v>0</v>
      </c>
      <c r="I87" s="131" t="n">
        <v>0</v>
      </c>
      <c r="J87" s="131" t="n">
        <v>1</v>
      </c>
      <c r="K87" s="131" t="n">
        <v>1</v>
      </c>
      <c r="L87" s="131" t="inlineStr">
        <is>
          <t>HAYIR</t>
        </is>
      </c>
      <c r="M87" s="131" t="n">
        <v>0</v>
      </c>
      <c r="N87" s="131" t="n">
        <v>0</v>
      </c>
    </row>
    <row r="88" ht="15" customHeight="1" s="113">
      <c r="A88" s="131" t="inlineStr">
        <is>
          <t>M009</t>
        </is>
      </c>
      <c r="B88" s="131" t="inlineStr">
        <is>
          <t>BALÇOVA</t>
        </is>
      </c>
      <c r="C88" s="131" t="inlineStr">
        <is>
          <t>U014</t>
        </is>
      </c>
      <c r="D88" s="131" t="inlineStr">
        <is>
          <t>KASAP YARDIMCISI</t>
        </is>
      </c>
      <c r="E88" s="131" t="n">
        <v>1</v>
      </c>
      <c r="F88" s="131" t="n">
        <v>1</v>
      </c>
      <c r="G88" s="131" t="inlineStr"/>
      <c r="H88" s="131" t="n">
        <v>0</v>
      </c>
      <c r="I88" s="131" t="n">
        <v>0</v>
      </c>
      <c r="J88" s="131" t="n">
        <v>1</v>
      </c>
      <c r="K88" s="131" t="n">
        <v>1</v>
      </c>
      <c r="L88" s="131" t="inlineStr">
        <is>
          <t>HAYIR</t>
        </is>
      </c>
      <c r="M88" s="131" t="n">
        <v>0</v>
      </c>
      <c r="N88" s="131" t="n">
        <v>0</v>
      </c>
    </row>
    <row r="89" ht="15" customHeight="1" s="113">
      <c r="A89" s="131" t="inlineStr">
        <is>
          <t>M009</t>
        </is>
      </c>
      <c r="B89" s="131" t="inlineStr">
        <is>
          <t>BALÇOVA</t>
        </is>
      </c>
      <c r="C89" s="131" t="inlineStr">
        <is>
          <t>U015</t>
        </is>
      </c>
      <c r="D89" s="131" t="inlineStr">
        <is>
          <t>KASİYER</t>
        </is>
      </c>
      <c r="E89" s="131" t="n">
        <v>4</v>
      </c>
      <c r="F89" s="131" t="n">
        <v>4</v>
      </c>
      <c r="G89" s="131" t="inlineStr"/>
      <c r="H89" s="131" t="n">
        <v>0</v>
      </c>
      <c r="I89" s="131" t="n">
        <v>0</v>
      </c>
      <c r="J89" s="131" t="n">
        <v>4</v>
      </c>
      <c r="K89" s="131" t="n">
        <v>4</v>
      </c>
      <c r="L89" s="131" t="inlineStr">
        <is>
          <t>HAYIR</t>
        </is>
      </c>
      <c r="M89" s="131" t="n">
        <v>0</v>
      </c>
      <c r="N89" s="131" t="n">
        <v>0</v>
      </c>
    </row>
    <row r="90" ht="15" customHeight="1" s="113">
      <c r="A90" s="131" t="inlineStr">
        <is>
          <t>M009</t>
        </is>
      </c>
      <c r="B90" s="131" t="inlineStr">
        <is>
          <t>BALÇOVA</t>
        </is>
      </c>
      <c r="C90" s="131" t="inlineStr">
        <is>
          <t>U017</t>
        </is>
      </c>
      <c r="D90" s="131" t="inlineStr">
        <is>
          <t>MANAV</t>
        </is>
      </c>
      <c r="E90" s="131" t="n">
        <v>2</v>
      </c>
      <c r="F90" s="131" t="n">
        <v>4</v>
      </c>
      <c r="G90" s="131" t="inlineStr"/>
      <c r="H90" s="131" t="n">
        <v>0</v>
      </c>
      <c r="I90" s="131" t="n">
        <v>0</v>
      </c>
      <c r="J90" s="131" t="n">
        <v>2</v>
      </c>
      <c r="K90" s="131" t="n">
        <v>4</v>
      </c>
      <c r="L90" s="131" t="inlineStr">
        <is>
          <t>HAYIR</t>
        </is>
      </c>
      <c r="M90" s="131" t="n">
        <v>0</v>
      </c>
      <c r="N90" s="131" t="n">
        <v>1</v>
      </c>
    </row>
    <row r="91" ht="15" customHeight="1" s="113">
      <c r="A91" s="131" t="inlineStr">
        <is>
          <t>M009</t>
        </is>
      </c>
      <c r="B91" s="131" t="inlineStr">
        <is>
          <t>BALÇOVA</t>
        </is>
      </c>
      <c r="C91" s="131" t="inlineStr">
        <is>
          <t>U018</t>
        </is>
      </c>
      <c r="D91" s="131" t="inlineStr">
        <is>
          <t>MANAV TERAZİ</t>
        </is>
      </c>
      <c r="E91" s="131" t="n">
        <v>1</v>
      </c>
      <c r="F91" s="131" t="n">
        <v>1</v>
      </c>
      <c r="G91" s="131" t="inlineStr"/>
      <c r="H91" s="131" t="n">
        <v>0</v>
      </c>
      <c r="I91" s="131" t="n">
        <v>0</v>
      </c>
      <c r="J91" s="131" t="n">
        <v>1</v>
      </c>
      <c r="K91" s="131" t="n">
        <v>1</v>
      </c>
      <c r="L91" s="131" t="inlineStr">
        <is>
          <t>HAYIR</t>
        </is>
      </c>
      <c r="M91" s="131" t="n">
        <v>0</v>
      </c>
      <c r="N91" s="131" t="n">
        <v>0</v>
      </c>
    </row>
    <row r="92" ht="15" customHeight="1" s="113">
      <c r="A92" s="131" t="inlineStr">
        <is>
          <t>M009</t>
        </is>
      </c>
      <c r="B92" s="131" t="inlineStr">
        <is>
          <t>BALÇOVA</t>
        </is>
      </c>
      <c r="C92" s="131" t="inlineStr">
        <is>
          <t>U019</t>
        </is>
      </c>
      <c r="D92" s="131" t="inlineStr">
        <is>
          <t>MANAV YARDIMCISI</t>
        </is>
      </c>
      <c r="E92" s="131" t="n">
        <v>2</v>
      </c>
      <c r="F92" s="131" t="n">
        <v>1</v>
      </c>
      <c r="G92" s="131" t="inlineStr"/>
      <c r="H92" s="131" t="n">
        <v>0</v>
      </c>
      <c r="I92" s="131" t="n">
        <v>0</v>
      </c>
      <c r="J92" s="131" t="n">
        <v>2</v>
      </c>
      <c r="K92" s="131" t="n">
        <v>1</v>
      </c>
      <c r="L92" s="131" t="inlineStr">
        <is>
          <t>HAYIR</t>
        </is>
      </c>
      <c r="M92" s="131" t="n">
        <v>0</v>
      </c>
      <c r="N92" s="131" t="n">
        <v>0</v>
      </c>
    </row>
    <row r="93" ht="15" customHeight="1" s="113">
      <c r="A93" s="131" t="inlineStr">
        <is>
          <t>M009</t>
        </is>
      </c>
      <c r="B93" s="131" t="inlineStr">
        <is>
          <t>BALÇOVA</t>
        </is>
      </c>
      <c r="C93" s="131" t="inlineStr">
        <is>
          <t>U023</t>
        </is>
      </c>
      <c r="D93" s="131" t="inlineStr">
        <is>
          <t>ONLİNE TOPLAYICI</t>
        </is>
      </c>
      <c r="E93" s="131" t="n">
        <v>1</v>
      </c>
      <c r="F93" s="131" t="n">
        <v>1</v>
      </c>
      <c r="G93" s="131" t="inlineStr"/>
      <c r="H93" s="131" t="n">
        <v>0</v>
      </c>
      <c r="I93" s="131" t="n">
        <v>0</v>
      </c>
      <c r="J93" s="131" t="n">
        <v>1</v>
      </c>
      <c r="K93" s="131" t="n">
        <v>1</v>
      </c>
      <c r="L93" s="131" t="inlineStr">
        <is>
          <t>HAYIR</t>
        </is>
      </c>
      <c r="M93" s="131" t="n">
        <v>0</v>
      </c>
      <c r="N93" s="131" t="n">
        <v>0</v>
      </c>
    </row>
    <row r="94" ht="15" customHeight="1" s="113">
      <c r="A94" s="131" t="inlineStr">
        <is>
          <t>M009</t>
        </is>
      </c>
      <c r="B94" s="131" t="inlineStr">
        <is>
          <t>BALÇOVA</t>
        </is>
      </c>
      <c r="C94" s="131" t="inlineStr">
        <is>
          <t>U024</t>
        </is>
      </c>
      <c r="D94" s="131" t="inlineStr">
        <is>
          <t>ONLİNE ŞOFÖR</t>
        </is>
      </c>
      <c r="E94" s="131" t="n">
        <v>1</v>
      </c>
      <c r="F94" s="131" t="n">
        <v>1</v>
      </c>
      <c r="G94" s="131" t="inlineStr"/>
      <c r="H94" s="131" t="n">
        <v>0</v>
      </c>
      <c r="I94" s="131" t="n">
        <v>0</v>
      </c>
      <c r="J94" s="131" t="n">
        <v>1</v>
      </c>
      <c r="K94" s="131" t="n">
        <v>1</v>
      </c>
      <c r="L94" s="131" t="inlineStr">
        <is>
          <t>HAYIR</t>
        </is>
      </c>
      <c r="M94" s="131" t="n">
        <v>0</v>
      </c>
      <c r="N94" s="131" t="n">
        <v>0</v>
      </c>
    </row>
    <row r="95" ht="15" customHeight="1" s="113">
      <c r="A95" s="131" t="inlineStr">
        <is>
          <t>M009</t>
        </is>
      </c>
      <c r="B95" s="131" t="inlineStr">
        <is>
          <t>BALÇOVA</t>
        </is>
      </c>
      <c r="C95" s="131" t="inlineStr">
        <is>
          <t>U026</t>
        </is>
      </c>
      <c r="D95" s="131" t="inlineStr">
        <is>
          <t>REYON GÖREVLİSİ</t>
        </is>
      </c>
      <c r="E95" s="131" t="n">
        <v>3</v>
      </c>
      <c r="F95" s="131" t="n">
        <v>3</v>
      </c>
      <c r="G95" s="131" t="inlineStr"/>
      <c r="H95" s="131" t="n">
        <v>0</v>
      </c>
      <c r="I95" s="131" t="n">
        <v>0</v>
      </c>
      <c r="J95" s="131" t="n">
        <v>3</v>
      </c>
      <c r="K95" s="131" t="n">
        <v>3</v>
      </c>
      <c r="L95" s="131" t="inlineStr">
        <is>
          <t>HAYIR</t>
        </is>
      </c>
      <c r="M95" s="131" t="n">
        <v>0</v>
      </c>
      <c r="N95" s="131" t="n">
        <v>0</v>
      </c>
    </row>
    <row r="96" ht="15" customHeight="1" s="113">
      <c r="A96" s="131" t="inlineStr">
        <is>
          <t>M009</t>
        </is>
      </c>
      <c r="B96" s="131" t="inlineStr">
        <is>
          <t>BALÇOVA</t>
        </is>
      </c>
      <c r="C96" s="131" t="inlineStr">
        <is>
          <t>U036</t>
        </is>
      </c>
      <c r="D96" s="131" t="inlineStr">
        <is>
          <t>YÖNETİCİ</t>
        </is>
      </c>
      <c r="E96" s="131" t="n">
        <v>1</v>
      </c>
      <c r="F96" s="131" t="n">
        <v>1</v>
      </c>
      <c r="G96" s="131" t="inlineStr"/>
      <c r="H96" s="131" t="n">
        <v>0</v>
      </c>
      <c r="I96" s="131" t="n">
        <v>0</v>
      </c>
      <c r="J96" s="131" t="n">
        <v>1</v>
      </c>
      <c r="K96" s="131" t="n">
        <v>1</v>
      </c>
      <c r="L96" s="131" t="inlineStr">
        <is>
          <t>HAYIR</t>
        </is>
      </c>
      <c r="M96" s="131" t="n">
        <v>0</v>
      </c>
      <c r="N96" s="131" t="n">
        <v>0</v>
      </c>
    </row>
    <row r="97" ht="15" customHeight="1" s="113">
      <c r="A97" s="131" t="inlineStr">
        <is>
          <t>M009</t>
        </is>
      </c>
      <c r="B97" s="131" t="inlineStr">
        <is>
          <t>BALÇOVA</t>
        </is>
      </c>
      <c r="C97" s="131" t="inlineStr">
        <is>
          <t>U038</t>
        </is>
      </c>
      <c r="D97" s="131" t="inlineStr">
        <is>
          <t>YÖNETİCİ YARDIMCISI</t>
        </is>
      </c>
      <c r="E97" s="131" t="n">
        <v>2</v>
      </c>
      <c r="F97" s="131" t="n">
        <v>2</v>
      </c>
      <c r="G97" s="131" t="inlineStr"/>
      <c r="H97" s="131" t="n">
        <v>0</v>
      </c>
      <c r="I97" s="131" t="n">
        <v>0</v>
      </c>
      <c r="J97" s="131" t="n">
        <v>2</v>
      </c>
      <c r="K97" s="131" t="n">
        <v>2</v>
      </c>
      <c r="L97" s="131" t="inlineStr">
        <is>
          <t>HAYIR</t>
        </is>
      </c>
      <c r="M97" s="131" t="n">
        <v>0</v>
      </c>
      <c r="N97" s="131" t="n">
        <v>0</v>
      </c>
    </row>
    <row r="98" ht="15" customHeight="1" s="113">
      <c r="A98" s="131" t="inlineStr">
        <is>
          <t>M009</t>
        </is>
      </c>
      <c r="B98" s="131" t="inlineStr">
        <is>
          <t>BALÇOVA</t>
        </is>
      </c>
      <c r="C98" s="131" t="inlineStr">
        <is>
          <t>U042</t>
        </is>
      </c>
      <c r="D98" s="131" t="inlineStr">
        <is>
          <t>ŞARKÜTERİ</t>
        </is>
      </c>
      <c r="E98" s="131" t="n">
        <v>1</v>
      </c>
      <c r="F98" s="131" t="n">
        <v>1</v>
      </c>
      <c r="G98" s="131" t="inlineStr"/>
      <c r="H98" s="131" t="n">
        <v>0</v>
      </c>
      <c r="I98" s="131" t="n">
        <v>0</v>
      </c>
      <c r="J98" s="131" t="n">
        <v>1</v>
      </c>
      <c r="K98" s="131" t="n">
        <v>1</v>
      </c>
      <c r="L98" s="131" t="inlineStr">
        <is>
          <t>HAYIR</t>
        </is>
      </c>
      <c r="M98" s="131" t="n">
        <v>0</v>
      </c>
      <c r="N98" s="131" t="n">
        <v>0</v>
      </c>
    </row>
    <row r="99" ht="15" customHeight="1" s="113">
      <c r="A99" s="131" t="inlineStr">
        <is>
          <t>M009</t>
        </is>
      </c>
      <c r="B99" s="131" t="inlineStr">
        <is>
          <t>BALÇOVA</t>
        </is>
      </c>
      <c r="C99" s="131" t="inlineStr">
        <is>
          <t>U043</t>
        </is>
      </c>
      <c r="D99" s="131" t="inlineStr">
        <is>
          <t>ŞARKÜTERİ YARDIMCISI</t>
        </is>
      </c>
      <c r="E99" s="131" t="n">
        <v>0</v>
      </c>
      <c r="F99" s="131" t="n">
        <v>1</v>
      </c>
      <c r="G99" s="131" t="inlineStr"/>
      <c r="H99" s="131" t="n">
        <v>0</v>
      </c>
      <c r="I99" s="131" t="n">
        <v>0</v>
      </c>
      <c r="J99" s="131" t="n">
        <v>0</v>
      </c>
      <c r="K99" s="131" t="n">
        <v>1</v>
      </c>
      <c r="L99" s="131" t="inlineStr">
        <is>
          <t>HAYIR</t>
        </is>
      </c>
      <c r="M99" s="131" t="n">
        <v>0</v>
      </c>
      <c r="N99" s="131" t="n">
        <v>1</v>
      </c>
    </row>
    <row r="100" ht="15" customHeight="1" s="113">
      <c r="A100" s="131" t="inlineStr">
        <is>
          <t>M010</t>
        </is>
      </c>
      <c r="B100" s="131" t="inlineStr">
        <is>
          <t>BAYRAKLI</t>
        </is>
      </c>
      <c r="C100" s="131" t="inlineStr">
        <is>
          <t>U002</t>
        </is>
      </c>
      <c r="D100" s="131" t="inlineStr">
        <is>
          <t>BAKLİYAT</t>
        </is>
      </c>
      <c r="E100" s="131" t="n">
        <v>1</v>
      </c>
      <c r="F100" s="131" t="n">
        <v>1</v>
      </c>
      <c r="G100" s="131" t="inlineStr"/>
      <c r="H100" s="131" t="n">
        <v>0</v>
      </c>
      <c r="I100" s="131" t="n">
        <v>0</v>
      </c>
      <c r="J100" s="131" t="n">
        <v>1</v>
      </c>
      <c r="K100" s="131" t="n">
        <v>1</v>
      </c>
      <c r="L100" s="131" t="inlineStr">
        <is>
          <t>HAYIR</t>
        </is>
      </c>
      <c r="M100" s="131" t="n">
        <v>0</v>
      </c>
      <c r="N100" s="131" t="n">
        <v>0</v>
      </c>
    </row>
    <row r="101" ht="15" customHeight="1" s="113">
      <c r="A101" s="131" t="inlineStr">
        <is>
          <t>M010</t>
        </is>
      </c>
      <c r="B101" s="131" t="inlineStr">
        <is>
          <t>BAYRAKLI</t>
        </is>
      </c>
      <c r="C101" s="131" t="inlineStr">
        <is>
          <t>U013</t>
        </is>
      </c>
      <c r="D101" s="131" t="inlineStr">
        <is>
          <t>KASAP</t>
        </is>
      </c>
      <c r="E101" s="131" t="n">
        <v>1</v>
      </c>
      <c r="F101" s="131" t="n">
        <v>0</v>
      </c>
      <c r="G101" s="131" t="inlineStr"/>
      <c r="H101" s="131" t="n">
        <v>0</v>
      </c>
      <c r="I101" s="131" t="n">
        <v>0</v>
      </c>
      <c r="J101" s="131" t="n">
        <v>1</v>
      </c>
      <c r="K101" s="131" t="n">
        <v>0</v>
      </c>
      <c r="L101" s="131" t="inlineStr">
        <is>
          <t>HAYIR</t>
        </is>
      </c>
      <c r="M101" s="131" t="n">
        <v>0</v>
      </c>
      <c r="N101" s="131" t="n">
        <v>0</v>
      </c>
    </row>
    <row r="102" ht="15" customHeight="1" s="113">
      <c r="A102" s="131" t="inlineStr">
        <is>
          <t>M010</t>
        </is>
      </c>
      <c r="B102" s="131" t="inlineStr">
        <is>
          <t>BAYRAKLI</t>
        </is>
      </c>
      <c r="C102" s="131" t="inlineStr">
        <is>
          <t>U014</t>
        </is>
      </c>
      <c r="D102" s="131" t="inlineStr">
        <is>
          <t>KASAP YARDIMCISI</t>
        </is>
      </c>
      <c r="E102" s="131" t="n">
        <v>0</v>
      </c>
      <c r="F102" s="131" t="n">
        <v>1</v>
      </c>
      <c r="G102" s="131" t="inlineStr"/>
      <c r="H102" s="131" t="n">
        <v>0</v>
      </c>
      <c r="I102" s="131" t="n">
        <v>0</v>
      </c>
      <c r="J102" s="131" t="n">
        <v>0</v>
      </c>
      <c r="K102" s="131" t="n">
        <v>1</v>
      </c>
      <c r="L102" s="131" t="inlineStr">
        <is>
          <t>HAYIR</t>
        </is>
      </c>
      <c r="M102" s="131" t="n">
        <v>0</v>
      </c>
      <c r="N102" s="131" t="n">
        <v>0</v>
      </c>
    </row>
    <row r="103" ht="15" customHeight="1" s="113">
      <c r="A103" s="131" t="inlineStr">
        <is>
          <t>M010</t>
        </is>
      </c>
      <c r="B103" s="131" t="inlineStr">
        <is>
          <t>BAYRAKLI</t>
        </is>
      </c>
      <c r="C103" s="131" t="inlineStr">
        <is>
          <t>U015</t>
        </is>
      </c>
      <c r="D103" s="131" t="inlineStr">
        <is>
          <t>KASİYER</t>
        </is>
      </c>
      <c r="E103" s="131" t="n">
        <v>2</v>
      </c>
      <c r="F103" s="131" t="n">
        <v>2</v>
      </c>
      <c r="G103" s="131" t="inlineStr"/>
      <c r="H103" s="131" t="n">
        <v>0</v>
      </c>
      <c r="I103" s="131" t="n">
        <v>0</v>
      </c>
      <c r="J103" s="131" t="n">
        <v>2</v>
      </c>
      <c r="K103" s="131" t="n">
        <v>2</v>
      </c>
      <c r="L103" s="131" t="inlineStr">
        <is>
          <t>HAYIR</t>
        </is>
      </c>
      <c r="M103" s="131" t="n">
        <v>1</v>
      </c>
      <c r="N103" s="131" t="n">
        <v>0</v>
      </c>
    </row>
    <row r="104" ht="15" customHeight="1" s="113">
      <c r="A104" s="131" t="inlineStr">
        <is>
          <t>M010</t>
        </is>
      </c>
      <c r="B104" s="131" t="inlineStr">
        <is>
          <t>BAYRAKLI</t>
        </is>
      </c>
      <c r="C104" s="131" t="inlineStr">
        <is>
          <t>U017</t>
        </is>
      </c>
      <c r="D104" s="131" t="inlineStr">
        <is>
          <t>MANAV</t>
        </is>
      </c>
      <c r="E104" s="131" t="n">
        <v>2</v>
      </c>
      <c r="F104" s="131" t="n">
        <v>2</v>
      </c>
      <c r="G104" s="131" t="inlineStr"/>
      <c r="H104" s="131" t="n">
        <v>0</v>
      </c>
      <c r="I104" s="131" t="n">
        <v>0</v>
      </c>
      <c r="J104" s="131" t="n">
        <v>2</v>
      </c>
      <c r="K104" s="131" t="n">
        <v>2</v>
      </c>
      <c r="L104" s="131" t="inlineStr">
        <is>
          <t>HAYIR</t>
        </is>
      </c>
      <c r="M104" s="131" t="n">
        <v>0</v>
      </c>
      <c r="N104" s="131" t="n">
        <v>0</v>
      </c>
    </row>
    <row r="105" ht="15" customHeight="1" s="113">
      <c r="A105" s="131" t="inlineStr">
        <is>
          <t>M010</t>
        </is>
      </c>
      <c r="B105" s="131" t="inlineStr">
        <is>
          <t>BAYRAKLI</t>
        </is>
      </c>
      <c r="C105" s="131" t="inlineStr">
        <is>
          <t>U026</t>
        </is>
      </c>
      <c r="D105" s="131" t="inlineStr">
        <is>
          <t>REYON GÖREVLİSİ</t>
        </is>
      </c>
      <c r="E105" s="131" t="n">
        <v>2</v>
      </c>
      <c r="F105" s="131" t="n">
        <v>2</v>
      </c>
      <c r="G105" s="131" t="inlineStr"/>
      <c r="H105" s="131" t="n">
        <v>0</v>
      </c>
      <c r="I105" s="131" t="n">
        <v>0</v>
      </c>
      <c r="J105" s="131" t="n">
        <v>2</v>
      </c>
      <c r="K105" s="131" t="n">
        <v>2</v>
      </c>
      <c r="L105" s="131" t="inlineStr">
        <is>
          <t>HAYIR</t>
        </is>
      </c>
      <c r="M105" s="131" t="n">
        <v>0</v>
      </c>
      <c r="N105" s="131" t="n">
        <v>0</v>
      </c>
    </row>
    <row r="106" ht="15" customHeight="1" s="113">
      <c r="A106" s="131" t="inlineStr">
        <is>
          <t>M010</t>
        </is>
      </c>
      <c r="B106" s="131" t="inlineStr">
        <is>
          <t>BAYRAKLI</t>
        </is>
      </c>
      <c r="C106" s="131" t="inlineStr">
        <is>
          <t>U036</t>
        </is>
      </c>
      <c r="D106" s="131" t="inlineStr">
        <is>
          <t>YÖNETİCİ</t>
        </is>
      </c>
      <c r="E106" s="131" t="n">
        <v>1</v>
      </c>
      <c r="F106" s="131" t="n">
        <v>1</v>
      </c>
      <c r="G106" s="131" t="inlineStr"/>
      <c r="H106" s="131" t="n">
        <v>0</v>
      </c>
      <c r="I106" s="131" t="n">
        <v>0</v>
      </c>
      <c r="J106" s="131" t="n">
        <v>1</v>
      </c>
      <c r="K106" s="131" t="n">
        <v>1</v>
      </c>
      <c r="L106" s="131" t="inlineStr">
        <is>
          <t>HAYIR</t>
        </is>
      </c>
      <c r="M106" s="131" t="n">
        <v>0</v>
      </c>
      <c r="N106" s="131" t="n">
        <v>0</v>
      </c>
    </row>
    <row r="107" ht="15" customHeight="1" s="113">
      <c r="A107" s="131" t="inlineStr">
        <is>
          <t>M010</t>
        </is>
      </c>
      <c r="B107" s="131" t="inlineStr">
        <is>
          <t>BAYRAKLI</t>
        </is>
      </c>
      <c r="C107" s="131" t="inlineStr">
        <is>
          <t>U038</t>
        </is>
      </c>
      <c r="D107" s="131" t="inlineStr">
        <is>
          <t>YÖNETİCİ YARDIMCISI</t>
        </is>
      </c>
      <c r="E107" s="131" t="n">
        <v>1</v>
      </c>
      <c r="F107" s="131" t="n">
        <v>1</v>
      </c>
      <c r="G107" s="131" t="inlineStr"/>
      <c r="H107" s="131" t="n">
        <v>0</v>
      </c>
      <c r="I107" s="131" t="n">
        <v>0</v>
      </c>
      <c r="J107" s="131" t="n">
        <v>1</v>
      </c>
      <c r="K107" s="131" t="n">
        <v>1</v>
      </c>
      <c r="L107" s="131" t="inlineStr">
        <is>
          <t>HAYIR</t>
        </is>
      </c>
      <c r="M107" s="131" t="n">
        <v>0</v>
      </c>
      <c r="N107" s="131" t="n">
        <v>0</v>
      </c>
    </row>
    <row r="108" ht="15" customHeight="1" s="113">
      <c r="A108" s="131" t="inlineStr">
        <is>
          <t>M010</t>
        </is>
      </c>
      <c r="B108" s="131" t="inlineStr">
        <is>
          <t>BAYRAKLI</t>
        </is>
      </c>
      <c r="C108" s="131" t="inlineStr">
        <is>
          <t>U042</t>
        </is>
      </c>
      <c r="D108" s="131" t="inlineStr">
        <is>
          <t>ŞARKÜTERİ</t>
        </is>
      </c>
      <c r="E108" s="131" t="n">
        <v>1</v>
      </c>
      <c r="F108" s="131" t="n">
        <v>0</v>
      </c>
      <c r="G108" s="131" t="inlineStr"/>
      <c r="H108" s="131" t="n">
        <v>0</v>
      </c>
      <c r="I108" s="131" t="n">
        <v>0</v>
      </c>
      <c r="J108" s="131" t="n">
        <v>1</v>
      </c>
      <c r="K108" s="131" t="n">
        <v>0</v>
      </c>
      <c r="L108" s="131" t="inlineStr">
        <is>
          <t>HAYIR</t>
        </is>
      </c>
      <c r="M108" s="131" t="n">
        <v>0</v>
      </c>
      <c r="N108" s="131" t="n">
        <v>0</v>
      </c>
    </row>
    <row r="109" ht="15" customHeight="1" s="113">
      <c r="A109" s="131" t="inlineStr">
        <is>
          <t>M010</t>
        </is>
      </c>
      <c r="B109" s="131" t="inlineStr">
        <is>
          <t>BAYRAKLI</t>
        </is>
      </c>
      <c r="C109" s="131" t="inlineStr">
        <is>
          <t>U043</t>
        </is>
      </c>
      <c r="D109" s="131" t="inlineStr">
        <is>
          <t>ŞARKÜTERİ YARDIMCISI</t>
        </is>
      </c>
      <c r="E109" s="131" t="n">
        <v>0</v>
      </c>
      <c r="F109" s="131" t="n">
        <v>1</v>
      </c>
      <c r="G109" s="131" t="inlineStr"/>
      <c r="H109" s="131" t="n">
        <v>0</v>
      </c>
      <c r="I109" s="131" t="n">
        <v>0</v>
      </c>
      <c r="J109" s="131" t="n">
        <v>0</v>
      </c>
      <c r="K109" s="131" t="n">
        <v>1</v>
      </c>
      <c r="L109" s="131" t="inlineStr">
        <is>
          <t>HAYIR</t>
        </is>
      </c>
      <c r="M109" s="131" t="n">
        <v>0</v>
      </c>
      <c r="N109" s="131" t="n">
        <v>0</v>
      </c>
    </row>
    <row r="110" ht="15" customHeight="1" s="113">
      <c r="A110" s="131" t="inlineStr">
        <is>
          <t>M011</t>
        </is>
      </c>
      <c r="B110" s="131" t="inlineStr">
        <is>
          <t>BOZYAKA</t>
        </is>
      </c>
      <c r="C110" s="131" t="inlineStr">
        <is>
          <t>U013</t>
        </is>
      </c>
      <c r="D110" s="131" t="inlineStr">
        <is>
          <t>KASAP</t>
        </is>
      </c>
      <c r="E110" s="131" t="n">
        <v>1</v>
      </c>
      <c r="F110" s="131" t="n">
        <v>1</v>
      </c>
      <c r="G110" s="131" t="inlineStr"/>
      <c r="H110" s="131" t="n">
        <v>0</v>
      </c>
      <c r="I110" s="131" t="n">
        <v>0</v>
      </c>
      <c r="J110" s="131" t="n">
        <v>1</v>
      </c>
      <c r="K110" s="131" t="n">
        <v>1</v>
      </c>
      <c r="L110" s="131" t="inlineStr">
        <is>
          <t>HAYIR</t>
        </is>
      </c>
      <c r="M110" s="131" t="n">
        <v>0</v>
      </c>
      <c r="N110" s="131" t="n">
        <v>0</v>
      </c>
    </row>
    <row r="111" ht="15" customHeight="1" s="113">
      <c r="A111" s="131" t="inlineStr">
        <is>
          <t>M011</t>
        </is>
      </c>
      <c r="B111" s="131" t="inlineStr">
        <is>
          <t>BOZYAKA</t>
        </is>
      </c>
      <c r="C111" s="131" t="inlineStr">
        <is>
          <t>U015</t>
        </is>
      </c>
      <c r="D111" s="131" t="inlineStr">
        <is>
          <t>KASİYER</t>
        </is>
      </c>
      <c r="E111" s="131" t="n">
        <v>2</v>
      </c>
      <c r="F111" s="131" t="n">
        <v>2</v>
      </c>
      <c r="G111" s="131" t="inlineStr"/>
      <c r="H111" s="131" t="n">
        <v>0</v>
      </c>
      <c r="I111" s="131" t="n">
        <v>0</v>
      </c>
      <c r="J111" s="131" t="n">
        <v>2</v>
      </c>
      <c r="K111" s="131" t="n">
        <v>2</v>
      </c>
      <c r="L111" s="131" t="inlineStr">
        <is>
          <t>HAYIR</t>
        </is>
      </c>
      <c r="M111" s="131" t="n">
        <v>0</v>
      </c>
      <c r="N111" s="131" t="n">
        <v>0</v>
      </c>
    </row>
    <row r="112" ht="15" customHeight="1" s="113">
      <c r="A112" s="131" t="inlineStr">
        <is>
          <t>M011</t>
        </is>
      </c>
      <c r="B112" s="131" t="inlineStr">
        <is>
          <t>BOZYAKA</t>
        </is>
      </c>
      <c r="C112" s="131" t="inlineStr">
        <is>
          <t>U017</t>
        </is>
      </c>
      <c r="D112" s="131" t="inlineStr">
        <is>
          <t>MANAV</t>
        </is>
      </c>
      <c r="E112" s="131" t="n">
        <v>2</v>
      </c>
      <c r="F112" s="131" t="n">
        <v>2</v>
      </c>
      <c r="G112" s="131" t="inlineStr"/>
      <c r="H112" s="131" t="n">
        <v>0</v>
      </c>
      <c r="I112" s="131" t="n">
        <v>0</v>
      </c>
      <c r="J112" s="131" t="n">
        <v>2</v>
      </c>
      <c r="K112" s="131" t="n">
        <v>2</v>
      </c>
      <c r="L112" s="131" t="inlineStr">
        <is>
          <t>HAYIR</t>
        </is>
      </c>
      <c r="M112" s="131" t="n">
        <v>0</v>
      </c>
      <c r="N112" s="131" t="n">
        <v>0</v>
      </c>
    </row>
    <row r="113" ht="15" customHeight="1" s="113">
      <c r="A113" s="131" t="inlineStr">
        <is>
          <t>M011</t>
        </is>
      </c>
      <c r="B113" s="131" t="inlineStr">
        <is>
          <t>BOZYAKA</t>
        </is>
      </c>
      <c r="C113" s="131" t="inlineStr">
        <is>
          <t>U026</t>
        </is>
      </c>
      <c r="D113" s="131" t="inlineStr">
        <is>
          <t>REYON GÖREVLİSİ</t>
        </is>
      </c>
      <c r="E113" s="131" t="n">
        <v>2</v>
      </c>
      <c r="F113" s="131" t="n">
        <v>2</v>
      </c>
      <c r="G113" s="131" t="inlineStr"/>
      <c r="H113" s="131" t="n">
        <v>0</v>
      </c>
      <c r="I113" s="131" t="n">
        <v>0</v>
      </c>
      <c r="J113" s="131" t="n">
        <v>2</v>
      </c>
      <c r="K113" s="131" t="n">
        <v>2</v>
      </c>
      <c r="L113" s="131" t="inlineStr">
        <is>
          <t>HAYIR</t>
        </is>
      </c>
      <c r="M113" s="131" t="n">
        <v>0</v>
      </c>
      <c r="N113" s="131" t="n">
        <v>0</v>
      </c>
    </row>
    <row r="114" ht="15" customHeight="1" s="113">
      <c r="A114" s="131" t="inlineStr">
        <is>
          <t>M011</t>
        </is>
      </c>
      <c r="B114" s="131" t="inlineStr">
        <is>
          <t>BOZYAKA</t>
        </is>
      </c>
      <c r="C114" s="131" t="inlineStr">
        <is>
          <t>U036</t>
        </is>
      </c>
      <c r="D114" s="131" t="inlineStr">
        <is>
          <t>YÖNETİCİ</t>
        </is>
      </c>
      <c r="E114" s="131" t="n">
        <v>1</v>
      </c>
      <c r="F114" s="131" t="n">
        <v>1</v>
      </c>
      <c r="G114" s="131" t="inlineStr"/>
      <c r="H114" s="131" t="n">
        <v>0</v>
      </c>
      <c r="I114" s="131" t="n">
        <v>0</v>
      </c>
      <c r="J114" s="131" t="n">
        <v>1</v>
      </c>
      <c r="K114" s="131" t="n">
        <v>1</v>
      </c>
      <c r="L114" s="131" t="inlineStr">
        <is>
          <t>HAYIR</t>
        </is>
      </c>
      <c r="M114" s="131" t="n">
        <v>0</v>
      </c>
      <c r="N114" s="131" t="n">
        <v>0</v>
      </c>
    </row>
    <row r="115" ht="15" customHeight="1" s="113">
      <c r="A115" s="131" t="inlineStr">
        <is>
          <t>M011</t>
        </is>
      </c>
      <c r="B115" s="131" t="inlineStr">
        <is>
          <t>BOZYAKA</t>
        </is>
      </c>
      <c r="C115" s="131" t="inlineStr">
        <is>
          <t>U038</t>
        </is>
      </c>
      <c r="D115" s="131" t="inlineStr">
        <is>
          <t>YÖNETİCİ YARDIMCISI</t>
        </is>
      </c>
      <c r="E115" s="131" t="n">
        <v>1</v>
      </c>
      <c r="F115" s="131" t="n">
        <v>1</v>
      </c>
      <c r="G115" s="131" t="inlineStr"/>
      <c r="H115" s="131" t="n">
        <v>0</v>
      </c>
      <c r="I115" s="131" t="n">
        <v>0</v>
      </c>
      <c r="J115" s="131" t="n">
        <v>1</v>
      </c>
      <c r="K115" s="131" t="n">
        <v>1</v>
      </c>
      <c r="L115" s="131" t="inlineStr">
        <is>
          <t>HAYIR</t>
        </is>
      </c>
      <c r="M115" s="131" t="n">
        <v>0</v>
      </c>
      <c r="N115" s="131" t="n">
        <v>0</v>
      </c>
    </row>
    <row r="116" ht="15" customHeight="1" s="113">
      <c r="A116" s="131" t="inlineStr">
        <is>
          <t>M011</t>
        </is>
      </c>
      <c r="B116" s="131" t="inlineStr">
        <is>
          <t>BOZYAKA</t>
        </is>
      </c>
      <c r="C116" s="131" t="inlineStr">
        <is>
          <t>U042</t>
        </is>
      </c>
      <c r="D116" s="131" t="inlineStr">
        <is>
          <t>ŞARKÜTERİ</t>
        </is>
      </c>
      <c r="E116" s="131" t="n">
        <v>1</v>
      </c>
      <c r="F116" s="131" t="n">
        <v>0</v>
      </c>
      <c r="G116" s="131" t="inlineStr"/>
      <c r="H116" s="131" t="n">
        <v>0</v>
      </c>
      <c r="I116" s="131" t="n">
        <v>0</v>
      </c>
      <c r="J116" s="131" t="n">
        <v>1</v>
      </c>
      <c r="K116" s="131" t="n">
        <v>0</v>
      </c>
      <c r="L116" s="131" t="inlineStr">
        <is>
          <t>HAYIR</t>
        </is>
      </c>
      <c r="M116" s="131" t="n">
        <v>0</v>
      </c>
      <c r="N116" s="131" t="n">
        <v>0</v>
      </c>
    </row>
    <row r="117" ht="15" customHeight="1" s="113">
      <c r="A117" s="131" t="inlineStr">
        <is>
          <t>M011</t>
        </is>
      </c>
      <c r="B117" s="131" t="inlineStr">
        <is>
          <t>BOZYAKA</t>
        </is>
      </c>
      <c r="C117" s="131" t="inlineStr">
        <is>
          <t>U043</t>
        </is>
      </c>
      <c r="D117" s="131" t="inlineStr">
        <is>
          <t>ŞARKÜTERİ YARDIMCISI</t>
        </is>
      </c>
      <c r="E117" s="131" t="n">
        <v>0</v>
      </c>
      <c r="F117" s="131" t="n">
        <v>1</v>
      </c>
      <c r="G117" s="131" t="inlineStr"/>
      <c r="H117" s="131" t="n">
        <v>0</v>
      </c>
      <c r="I117" s="131" t="n">
        <v>0</v>
      </c>
      <c r="J117" s="131" t="n">
        <v>0</v>
      </c>
      <c r="K117" s="131" t="n">
        <v>1</v>
      </c>
      <c r="L117" s="131" t="inlineStr">
        <is>
          <t>HAYIR</t>
        </is>
      </c>
      <c r="M117" s="131" t="n">
        <v>0</v>
      </c>
      <c r="N117" s="131" t="n">
        <v>0</v>
      </c>
    </row>
    <row r="118" ht="15" customHeight="1" s="113">
      <c r="A118" s="131" t="inlineStr">
        <is>
          <t>M012</t>
        </is>
      </c>
      <c r="B118" s="131" t="inlineStr">
        <is>
          <t xml:space="preserve">BUCA </t>
        </is>
      </c>
      <c r="C118" s="131" t="inlineStr">
        <is>
          <t>U002</t>
        </is>
      </c>
      <c r="D118" s="131" t="inlineStr">
        <is>
          <t>BAKLİYAT</t>
        </is>
      </c>
      <c r="E118" s="131" t="n">
        <v>1</v>
      </c>
      <c r="F118" s="131" t="n">
        <v>0</v>
      </c>
      <c r="G118" s="131" t="inlineStr"/>
      <c r="H118" s="131" t="n">
        <v>0</v>
      </c>
      <c r="I118" s="131" t="n">
        <v>0</v>
      </c>
      <c r="J118" s="131" t="n">
        <v>1</v>
      </c>
      <c r="K118" s="131" t="n">
        <v>0</v>
      </c>
      <c r="L118" s="131" t="inlineStr">
        <is>
          <t>HAYIR</t>
        </is>
      </c>
      <c r="M118" s="131" t="n">
        <v>1</v>
      </c>
      <c r="N118" s="131" t="n">
        <v>0</v>
      </c>
    </row>
    <row r="119" ht="15" customHeight="1" s="113">
      <c r="A119" s="131" t="inlineStr">
        <is>
          <t>M012</t>
        </is>
      </c>
      <c r="B119" s="131" t="inlineStr">
        <is>
          <t xml:space="preserve">BUCA </t>
        </is>
      </c>
      <c r="C119" s="131" t="inlineStr">
        <is>
          <t>U013</t>
        </is>
      </c>
      <c r="D119" s="131" t="inlineStr">
        <is>
          <t>KASAP</t>
        </is>
      </c>
      <c r="E119" s="131" t="n">
        <v>1</v>
      </c>
      <c r="F119" s="131" t="n">
        <v>1</v>
      </c>
      <c r="G119" s="131" t="inlineStr"/>
      <c r="H119" s="131" t="n">
        <v>0</v>
      </c>
      <c r="I119" s="131" t="n">
        <v>0</v>
      </c>
      <c r="J119" s="131" t="n">
        <v>1</v>
      </c>
      <c r="K119" s="131" t="n">
        <v>1</v>
      </c>
      <c r="L119" s="131" t="inlineStr">
        <is>
          <t>HAYIR</t>
        </is>
      </c>
      <c r="M119" s="131" t="n">
        <v>0</v>
      </c>
      <c r="N119" s="131" t="n">
        <v>0</v>
      </c>
    </row>
    <row r="120" ht="15" customHeight="1" s="113">
      <c r="A120" s="131" t="inlineStr">
        <is>
          <t>M012</t>
        </is>
      </c>
      <c r="B120" s="131" t="inlineStr">
        <is>
          <t xml:space="preserve">BUCA </t>
        </is>
      </c>
      <c r="C120" s="131" t="inlineStr">
        <is>
          <t>U015</t>
        </is>
      </c>
      <c r="D120" s="131" t="inlineStr">
        <is>
          <t>KASİYER</t>
        </is>
      </c>
      <c r="E120" s="131" t="n">
        <v>2</v>
      </c>
      <c r="F120" s="131" t="n">
        <v>2</v>
      </c>
      <c r="G120" s="131" t="inlineStr"/>
      <c r="H120" s="131" t="n">
        <v>0</v>
      </c>
      <c r="I120" s="131" t="n">
        <v>0</v>
      </c>
      <c r="J120" s="131" t="n">
        <v>2</v>
      </c>
      <c r="K120" s="131" t="n">
        <v>2</v>
      </c>
      <c r="L120" s="131" t="inlineStr">
        <is>
          <t>HAYIR</t>
        </is>
      </c>
      <c r="M120" s="131" t="n">
        <v>0</v>
      </c>
      <c r="N120" s="131" t="n">
        <v>0</v>
      </c>
    </row>
    <row r="121" ht="15" customHeight="1" s="113">
      <c r="A121" s="131" t="inlineStr">
        <is>
          <t>M012</t>
        </is>
      </c>
      <c r="B121" s="131" t="inlineStr">
        <is>
          <t xml:space="preserve">BUCA </t>
        </is>
      </c>
      <c r="C121" s="131" t="inlineStr">
        <is>
          <t>U017</t>
        </is>
      </c>
      <c r="D121" s="131" t="inlineStr">
        <is>
          <t>MANAV</t>
        </is>
      </c>
      <c r="E121" s="131" t="n">
        <v>2</v>
      </c>
      <c r="F121" s="131" t="n">
        <v>1</v>
      </c>
      <c r="G121" s="131" t="inlineStr"/>
      <c r="H121" s="131" t="n">
        <v>0</v>
      </c>
      <c r="I121" s="131" t="n">
        <v>0</v>
      </c>
      <c r="J121" s="131" t="n">
        <v>2</v>
      </c>
      <c r="K121" s="131" t="n">
        <v>1</v>
      </c>
      <c r="L121" s="131" t="inlineStr">
        <is>
          <t>HAYIR</t>
        </is>
      </c>
      <c r="M121" s="131" t="n">
        <v>1</v>
      </c>
      <c r="N121" s="131" t="n">
        <v>0</v>
      </c>
    </row>
    <row r="122" ht="15" customHeight="1" s="113">
      <c r="A122" s="131" t="inlineStr">
        <is>
          <t>M012</t>
        </is>
      </c>
      <c r="B122" s="131" t="inlineStr">
        <is>
          <t xml:space="preserve">BUCA </t>
        </is>
      </c>
      <c r="C122" s="131" t="inlineStr">
        <is>
          <t>U026</t>
        </is>
      </c>
      <c r="D122" s="131" t="inlineStr">
        <is>
          <t>REYON GÖREVLİSİ</t>
        </is>
      </c>
      <c r="E122" s="131" t="n">
        <v>2</v>
      </c>
      <c r="F122" s="131" t="n">
        <v>1</v>
      </c>
      <c r="G122" s="131" t="inlineStr"/>
      <c r="H122" s="131" t="n">
        <v>0</v>
      </c>
      <c r="I122" s="131" t="n">
        <v>0</v>
      </c>
      <c r="J122" s="131" t="n">
        <v>2</v>
      </c>
      <c r="K122" s="131" t="n">
        <v>1</v>
      </c>
      <c r="L122" s="131" t="inlineStr">
        <is>
          <t>HAYIR</t>
        </is>
      </c>
      <c r="M122" s="131" t="n">
        <v>2</v>
      </c>
      <c r="N122" s="131" t="n">
        <v>0</v>
      </c>
    </row>
    <row r="123" ht="15" customHeight="1" s="113">
      <c r="A123" s="131" t="inlineStr">
        <is>
          <t>M012</t>
        </is>
      </c>
      <c r="B123" s="131" t="inlineStr">
        <is>
          <t xml:space="preserve">BUCA </t>
        </is>
      </c>
      <c r="C123" s="131" t="inlineStr">
        <is>
          <t>U036</t>
        </is>
      </c>
      <c r="D123" s="131" t="inlineStr">
        <is>
          <t>YÖNETİCİ</t>
        </is>
      </c>
      <c r="E123" s="131" t="n">
        <v>1</v>
      </c>
      <c r="F123" s="131" t="n">
        <v>1</v>
      </c>
      <c r="G123" s="131" t="inlineStr"/>
      <c r="H123" s="131" t="n">
        <v>0</v>
      </c>
      <c r="I123" s="131" t="n">
        <v>0</v>
      </c>
      <c r="J123" s="131" t="n">
        <v>1</v>
      </c>
      <c r="K123" s="131" t="n">
        <v>1</v>
      </c>
      <c r="L123" s="131" t="inlineStr">
        <is>
          <t>HAYIR</t>
        </is>
      </c>
      <c r="M123" s="131" t="n">
        <v>0</v>
      </c>
      <c r="N123" s="131" t="n">
        <v>0</v>
      </c>
    </row>
    <row r="124" ht="15" customHeight="1" s="113">
      <c r="A124" s="131" t="inlineStr">
        <is>
          <t>M012</t>
        </is>
      </c>
      <c r="B124" s="131" t="inlineStr">
        <is>
          <t xml:space="preserve">BUCA </t>
        </is>
      </c>
      <c r="C124" s="131" t="inlineStr">
        <is>
          <t>U038</t>
        </is>
      </c>
      <c r="D124" s="131" t="inlineStr">
        <is>
          <t>YÖNETİCİ YARDIMCISI</t>
        </is>
      </c>
      <c r="E124" s="131" t="n">
        <v>1</v>
      </c>
      <c r="F124" s="131" t="n">
        <v>1</v>
      </c>
      <c r="G124" s="131" t="inlineStr"/>
      <c r="H124" s="131" t="n">
        <v>0</v>
      </c>
      <c r="I124" s="131" t="n">
        <v>0</v>
      </c>
      <c r="J124" s="131" t="n">
        <v>1</v>
      </c>
      <c r="K124" s="131" t="n">
        <v>1</v>
      </c>
      <c r="L124" s="131" t="inlineStr">
        <is>
          <t>HAYIR</t>
        </is>
      </c>
      <c r="M124" s="131" t="n">
        <v>0</v>
      </c>
      <c r="N124" s="131" t="n">
        <v>0</v>
      </c>
    </row>
    <row r="125" ht="15" customHeight="1" s="113">
      <c r="A125" s="131" t="inlineStr">
        <is>
          <t>M012</t>
        </is>
      </c>
      <c r="B125" s="131" t="inlineStr">
        <is>
          <t xml:space="preserve">BUCA </t>
        </is>
      </c>
      <c r="C125" s="131" t="inlineStr">
        <is>
          <t>U042</t>
        </is>
      </c>
      <c r="D125" s="131" t="inlineStr">
        <is>
          <t>ŞARKÜTERİ</t>
        </is>
      </c>
      <c r="E125" s="131" t="n">
        <v>1</v>
      </c>
      <c r="F125" s="131" t="n">
        <v>0</v>
      </c>
      <c r="G125" s="131" t="inlineStr"/>
      <c r="H125" s="131" t="n">
        <v>0</v>
      </c>
      <c r="I125" s="131" t="n">
        <v>0</v>
      </c>
      <c r="J125" s="131" t="n">
        <v>1</v>
      </c>
      <c r="K125" s="131" t="n">
        <v>0</v>
      </c>
      <c r="L125" s="131" t="inlineStr">
        <is>
          <t>HAYIR</t>
        </is>
      </c>
      <c r="M125" s="131" t="n">
        <v>0</v>
      </c>
      <c r="N125" s="131" t="n">
        <v>0</v>
      </c>
    </row>
    <row r="126" ht="15" customHeight="1" s="113">
      <c r="A126" s="131" t="inlineStr">
        <is>
          <t>M012</t>
        </is>
      </c>
      <c r="B126" s="131" t="inlineStr">
        <is>
          <t xml:space="preserve">BUCA </t>
        </is>
      </c>
      <c r="C126" s="131" t="inlineStr">
        <is>
          <t>U043</t>
        </is>
      </c>
      <c r="D126" s="131" t="inlineStr">
        <is>
          <t>ŞARKÜTERİ YARDIMCISI</t>
        </is>
      </c>
      <c r="E126" s="131" t="n">
        <v>0</v>
      </c>
      <c r="F126" s="131" t="n">
        <v>1</v>
      </c>
      <c r="G126" s="131" t="inlineStr"/>
      <c r="H126" s="131" t="n">
        <v>0</v>
      </c>
      <c r="I126" s="131" t="n">
        <v>0</v>
      </c>
      <c r="J126" s="131" t="n">
        <v>0</v>
      </c>
      <c r="K126" s="131" t="n">
        <v>1</v>
      </c>
      <c r="L126" s="131" t="inlineStr">
        <is>
          <t>HAYIR</t>
        </is>
      </c>
      <c r="M126" s="131" t="n">
        <v>0</v>
      </c>
      <c r="N126" s="131" t="n">
        <v>0</v>
      </c>
    </row>
    <row r="127" ht="15" customHeight="1" s="113">
      <c r="A127" s="131" t="inlineStr">
        <is>
          <t>M013</t>
        </is>
      </c>
      <c r="B127" s="131" t="inlineStr">
        <is>
          <t>DEDEBAŞI</t>
        </is>
      </c>
      <c r="C127" s="131" t="inlineStr">
        <is>
          <t>U015</t>
        </is>
      </c>
      <c r="D127" s="131" t="inlineStr">
        <is>
          <t>KASİYER</t>
        </is>
      </c>
      <c r="E127" s="131" t="n">
        <v>2</v>
      </c>
      <c r="F127" s="131" t="n">
        <v>2</v>
      </c>
      <c r="G127" s="131" t="inlineStr"/>
      <c r="H127" s="131" t="n">
        <v>0</v>
      </c>
      <c r="I127" s="131" t="n">
        <v>0</v>
      </c>
      <c r="J127" s="131" t="n">
        <v>2</v>
      </c>
      <c r="K127" s="131" t="n">
        <v>2</v>
      </c>
      <c r="L127" s="131" t="inlineStr">
        <is>
          <t>HAYIR</t>
        </is>
      </c>
      <c r="M127" s="131" t="n">
        <v>0</v>
      </c>
      <c r="N127" s="131" t="n">
        <v>0</v>
      </c>
    </row>
    <row r="128" ht="15" customHeight="1" s="113">
      <c r="A128" s="131" t="inlineStr">
        <is>
          <t>M013</t>
        </is>
      </c>
      <c r="B128" s="131" t="inlineStr">
        <is>
          <t>DEDEBAŞI</t>
        </is>
      </c>
      <c r="C128" s="131" t="inlineStr">
        <is>
          <t>U017</t>
        </is>
      </c>
      <c r="D128" s="131" t="inlineStr">
        <is>
          <t>MANAV</t>
        </is>
      </c>
      <c r="E128" s="131" t="n">
        <v>2</v>
      </c>
      <c r="F128" s="131" t="n">
        <v>0</v>
      </c>
      <c r="G128" s="131" t="inlineStr"/>
      <c r="H128" s="131" t="n">
        <v>0</v>
      </c>
      <c r="I128" s="131" t="n">
        <v>0</v>
      </c>
      <c r="J128" s="131" t="n">
        <v>2</v>
      </c>
      <c r="K128" s="131" t="n">
        <v>0</v>
      </c>
      <c r="L128" s="131" t="inlineStr">
        <is>
          <t>HAYIR</t>
        </is>
      </c>
      <c r="M128" s="131" t="n">
        <v>0</v>
      </c>
      <c r="N128" s="131" t="n">
        <v>0</v>
      </c>
    </row>
    <row r="129" ht="15" customHeight="1" s="113">
      <c r="A129" s="131" t="inlineStr">
        <is>
          <t>M013</t>
        </is>
      </c>
      <c r="B129" s="131" t="inlineStr">
        <is>
          <t>DEDEBAŞI</t>
        </is>
      </c>
      <c r="C129" s="131" t="inlineStr">
        <is>
          <t>U019</t>
        </is>
      </c>
      <c r="D129" s="131" t="inlineStr">
        <is>
          <t>MANAV YARDIMCISI</t>
        </is>
      </c>
      <c r="E129" s="131" t="n">
        <v>0</v>
      </c>
      <c r="F129" s="131" t="n">
        <v>2</v>
      </c>
      <c r="G129" s="131" t="inlineStr"/>
      <c r="H129" s="131" t="n">
        <v>0</v>
      </c>
      <c r="I129" s="131" t="n">
        <v>0</v>
      </c>
      <c r="J129" s="131" t="n">
        <v>0</v>
      </c>
      <c r="K129" s="131" t="n">
        <v>2</v>
      </c>
      <c r="L129" s="131" t="inlineStr">
        <is>
          <t>HAYIR</t>
        </is>
      </c>
      <c r="M129" s="131" t="n">
        <v>0</v>
      </c>
      <c r="N129" s="131" t="n">
        <v>0</v>
      </c>
    </row>
    <row r="130" ht="15" customHeight="1" s="113">
      <c r="A130" s="131" t="inlineStr">
        <is>
          <t>M013</t>
        </is>
      </c>
      <c r="B130" s="131" t="inlineStr">
        <is>
          <t>DEDEBAŞI</t>
        </is>
      </c>
      <c r="C130" s="131" t="inlineStr">
        <is>
          <t>U026</t>
        </is>
      </c>
      <c r="D130" s="131" t="inlineStr">
        <is>
          <t>REYON GÖREVLİSİ</t>
        </is>
      </c>
      <c r="E130" s="131" t="n">
        <v>2</v>
      </c>
      <c r="F130" s="131" t="n">
        <v>2</v>
      </c>
      <c r="G130" s="131" t="inlineStr"/>
      <c r="H130" s="131" t="n">
        <v>0</v>
      </c>
      <c r="I130" s="131" t="n">
        <v>0</v>
      </c>
      <c r="J130" s="131" t="n">
        <v>2</v>
      </c>
      <c r="K130" s="131" t="n">
        <v>2</v>
      </c>
      <c r="L130" s="131" t="inlineStr">
        <is>
          <t>HAYIR</t>
        </is>
      </c>
      <c r="M130" s="131" t="n">
        <v>0</v>
      </c>
      <c r="N130" s="131" t="n">
        <v>0</v>
      </c>
    </row>
    <row r="131" ht="15" customHeight="1" s="113">
      <c r="A131" s="131" t="inlineStr">
        <is>
          <t>M013</t>
        </is>
      </c>
      <c r="B131" s="131" t="inlineStr">
        <is>
          <t>DEDEBAŞI</t>
        </is>
      </c>
      <c r="C131" s="131" t="inlineStr">
        <is>
          <t>U036</t>
        </is>
      </c>
      <c r="D131" s="131" t="inlineStr">
        <is>
          <t>YÖNETİCİ</t>
        </is>
      </c>
      <c r="E131" s="131" t="n">
        <v>1</v>
      </c>
      <c r="F131" s="131" t="n">
        <v>0</v>
      </c>
      <c r="G131" s="131" t="inlineStr"/>
      <c r="H131" s="131" t="n">
        <v>0</v>
      </c>
      <c r="I131" s="131" t="n">
        <v>0</v>
      </c>
      <c r="J131" s="131" t="n">
        <v>1</v>
      </c>
      <c r="K131" s="131" t="n">
        <v>0</v>
      </c>
      <c r="L131" s="131" t="inlineStr">
        <is>
          <t>HAYIR</t>
        </is>
      </c>
      <c r="M131" s="131" t="n">
        <v>0</v>
      </c>
      <c r="N131" s="131" t="n">
        <v>0</v>
      </c>
    </row>
    <row r="132" ht="15" customHeight="1" s="113">
      <c r="A132" s="131" t="inlineStr">
        <is>
          <t>M013</t>
        </is>
      </c>
      <c r="B132" s="131" t="inlineStr">
        <is>
          <t>DEDEBAŞI</t>
        </is>
      </c>
      <c r="C132" s="131" t="inlineStr">
        <is>
          <t>U038</t>
        </is>
      </c>
      <c r="D132" s="131" t="inlineStr">
        <is>
          <t>YÖNETİCİ YARDIMCISI</t>
        </is>
      </c>
      <c r="E132" s="131" t="n">
        <v>1</v>
      </c>
      <c r="F132" s="131" t="n">
        <v>2</v>
      </c>
      <c r="G132" s="131" t="inlineStr"/>
      <c r="H132" s="131" t="n">
        <v>0</v>
      </c>
      <c r="I132" s="131" t="n">
        <v>0</v>
      </c>
      <c r="J132" s="131" t="n">
        <v>1</v>
      </c>
      <c r="K132" s="131" t="n">
        <v>2</v>
      </c>
      <c r="L132" s="131" t="inlineStr">
        <is>
          <t>HAYIR</t>
        </is>
      </c>
      <c r="M132" s="131" t="n">
        <v>0</v>
      </c>
      <c r="N132" s="131" t="n">
        <v>0</v>
      </c>
    </row>
    <row r="133" ht="15" customHeight="1" s="113">
      <c r="A133" s="131" t="inlineStr">
        <is>
          <t>M013</t>
        </is>
      </c>
      <c r="B133" s="131" t="inlineStr">
        <is>
          <t>DEDEBAŞI</t>
        </is>
      </c>
      <c r="C133" s="131" t="inlineStr">
        <is>
          <t>U042</t>
        </is>
      </c>
      <c r="D133" s="131" t="inlineStr">
        <is>
          <t>ŞARKÜTERİ</t>
        </is>
      </c>
      <c r="E133" s="131" t="n">
        <v>1</v>
      </c>
      <c r="F133" s="131" t="n">
        <v>0</v>
      </c>
      <c r="G133" s="131" t="inlineStr"/>
      <c r="H133" s="131" t="n">
        <v>0</v>
      </c>
      <c r="I133" s="131" t="n">
        <v>0</v>
      </c>
      <c r="J133" s="131" t="n">
        <v>1</v>
      </c>
      <c r="K133" s="131" t="n">
        <v>0</v>
      </c>
      <c r="L133" s="131" t="inlineStr">
        <is>
          <t>HAYIR</t>
        </is>
      </c>
      <c r="M133" s="131" t="n">
        <v>0</v>
      </c>
      <c r="N133" s="131" t="n">
        <v>0</v>
      </c>
    </row>
    <row r="134" ht="15" customHeight="1" s="113">
      <c r="A134" s="131" t="inlineStr">
        <is>
          <t>M013</t>
        </is>
      </c>
      <c r="B134" s="131" t="inlineStr">
        <is>
          <t>DEDEBAŞI</t>
        </is>
      </c>
      <c r="C134" s="131" t="inlineStr">
        <is>
          <t>U043</t>
        </is>
      </c>
      <c r="D134" s="131" t="inlineStr">
        <is>
          <t>ŞARKÜTERİ YARDIMCISI</t>
        </is>
      </c>
      <c r="E134" s="131" t="n">
        <v>0</v>
      </c>
      <c r="F134" s="131" t="n">
        <v>1</v>
      </c>
      <c r="G134" s="131" t="inlineStr"/>
      <c r="H134" s="131" t="n">
        <v>0</v>
      </c>
      <c r="I134" s="131" t="n">
        <v>0</v>
      </c>
      <c r="J134" s="131" t="n">
        <v>0</v>
      </c>
      <c r="K134" s="131" t="n">
        <v>1</v>
      </c>
      <c r="L134" s="131" t="inlineStr">
        <is>
          <t>HAYIR</t>
        </is>
      </c>
      <c r="M134" s="131" t="n">
        <v>0</v>
      </c>
      <c r="N134" s="131" t="n">
        <v>0</v>
      </c>
    </row>
    <row r="135" ht="15" customHeight="1" s="113">
      <c r="A135" s="131" t="inlineStr">
        <is>
          <t>M014</t>
        </is>
      </c>
      <c r="B135" s="131" t="inlineStr">
        <is>
          <t>ESKİİZMİR</t>
        </is>
      </c>
      <c r="C135" s="131" t="inlineStr">
        <is>
          <t>U002</t>
        </is>
      </c>
      <c r="D135" s="131" t="inlineStr">
        <is>
          <t>BAKLİYAT</t>
        </is>
      </c>
      <c r="E135" s="131" t="n">
        <v>1</v>
      </c>
      <c r="F135" s="131" t="n">
        <v>0</v>
      </c>
      <c r="G135" s="131" t="inlineStr"/>
      <c r="H135" s="131" t="n">
        <v>0</v>
      </c>
      <c r="I135" s="131" t="n">
        <v>0</v>
      </c>
      <c r="J135" s="131" t="n">
        <v>1</v>
      </c>
      <c r="K135" s="131" t="n">
        <v>0</v>
      </c>
      <c r="L135" s="131" t="inlineStr">
        <is>
          <t>HAYIR</t>
        </is>
      </c>
      <c r="M135" s="131" t="n">
        <v>1</v>
      </c>
      <c r="N135" s="131" t="n">
        <v>0</v>
      </c>
    </row>
    <row r="136" ht="15" customHeight="1" s="113">
      <c r="A136" s="131" t="inlineStr">
        <is>
          <t>M014</t>
        </is>
      </c>
      <c r="B136" s="131" t="inlineStr">
        <is>
          <t>ESKİİZMİR</t>
        </is>
      </c>
      <c r="C136" s="131" t="inlineStr">
        <is>
          <t>U013</t>
        </is>
      </c>
      <c r="D136" s="131" t="inlineStr">
        <is>
          <t>KASAP</t>
        </is>
      </c>
      <c r="E136" s="131" t="n">
        <v>1</v>
      </c>
      <c r="F136" s="131" t="n">
        <v>1</v>
      </c>
      <c r="G136" s="131" t="inlineStr"/>
      <c r="H136" s="131" t="n">
        <v>0</v>
      </c>
      <c r="I136" s="131" t="n">
        <v>0</v>
      </c>
      <c r="J136" s="131" t="n">
        <v>1</v>
      </c>
      <c r="K136" s="131" t="n">
        <v>1</v>
      </c>
      <c r="L136" s="131" t="inlineStr">
        <is>
          <t>HAYIR</t>
        </is>
      </c>
      <c r="M136" s="131" t="n">
        <v>0</v>
      </c>
      <c r="N136" s="131" t="n">
        <v>0</v>
      </c>
    </row>
    <row r="137" ht="15" customHeight="1" s="113">
      <c r="A137" s="131" t="inlineStr">
        <is>
          <t>M014</t>
        </is>
      </c>
      <c r="B137" s="131" t="inlineStr">
        <is>
          <t>ESKİİZMİR</t>
        </is>
      </c>
      <c r="C137" s="131" t="inlineStr">
        <is>
          <t>U015</t>
        </is>
      </c>
      <c r="D137" s="131" t="inlineStr">
        <is>
          <t>KASİYER</t>
        </is>
      </c>
      <c r="E137" s="131" t="n">
        <v>2</v>
      </c>
      <c r="F137" s="131" t="n">
        <v>2</v>
      </c>
      <c r="G137" s="131" t="inlineStr"/>
      <c r="H137" s="131" t="n">
        <v>0</v>
      </c>
      <c r="I137" s="131" t="n">
        <v>0</v>
      </c>
      <c r="J137" s="131" t="n">
        <v>2</v>
      </c>
      <c r="K137" s="131" t="n">
        <v>2</v>
      </c>
      <c r="L137" s="131" t="inlineStr">
        <is>
          <t>HAYIR</t>
        </is>
      </c>
      <c r="M137" s="131" t="n">
        <v>0</v>
      </c>
      <c r="N137" s="131" t="n">
        <v>0</v>
      </c>
    </row>
    <row r="138" ht="15" customHeight="1" s="113">
      <c r="A138" s="131" t="inlineStr">
        <is>
          <t>M014</t>
        </is>
      </c>
      <c r="B138" s="131" t="inlineStr">
        <is>
          <t>ESKİİZMİR</t>
        </is>
      </c>
      <c r="C138" s="131" t="inlineStr">
        <is>
          <t>U017</t>
        </is>
      </c>
      <c r="D138" s="131" t="inlineStr">
        <is>
          <t>MANAV</t>
        </is>
      </c>
      <c r="E138" s="131" t="n">
        <v>2</v>
      </c>
      <c r="F138" s="131" t="n">
        <v>1</v>
      </c>
      <c r="G138" s="131" t="inlineStr"/>
      <c r="H138" s="131" t="n">
        <v>0</v>
      </c>
      <c r="I138" s="131" t="n">
        <v>0</v>
      </c>
      <c r="J138" s="131" t="n">
        <v>2</v>
      </c>
      <c r="K138" s="131" t="n">
        <v>1</v>
      </c>
      <c r="L138" s="131" t="inlineStr">
        <is>
          <t>HAYIR</t>
        </is>
      </c>
      <c r="M138" s="131" t="n">
        <v>0</v>
      </c>
      <c r="N138" s="131" t="n">
        <v>0</v>
      </c>
    </row>
    <row r="139" ht="15" customHeight="1" s="113">
      <c r="A139" s="131" t="inlineStr">
        <is>
          <t>M014</t>
        </is>
      </c>
      <c r="B139" s="131" t="inlineStr">
        <is>
          <t>ESKİİZMİR</t>
        </is>
      </c>
      <c r="C139" s="131" t="inlineStr">
        <is>
          <t>U019</t>
        </is>
      </c>
      <c r="D139" s="131" t="inlineStr">
        <is>
          <t>MANAV YARDIMCISI</t>
        </is>
      </c>
      <c r="E139" s="131" t="n">
        <v>0</v>
      </c>
      <c r="F139" s="131" t="n">
        <v>1</v>
      </c>
      <c r="G139" s="131" t="inlineStr"/>
      <c r="H139" s="131" t="n">
        <v>0</v>
      </c>
      <c r="I139" s="131" t="n">
        <v>0</v>
      </c>
      <c r="J139" s="131" t="n">
        <v>0</v>
      </c>
      <c r="K139" s="131" t="n">
        <v>1</v>
      </c>
      <c r="L139" s="131" t="inlineStr">
        <is>
          <t>HAYIR</t>
        </is>
      </c>
      <c r="M139" s="131" t="n">
        <v>0</v>
      </c>
      <c r="N139" s="131" t="n">
        <v>0</v>
      </c>
    </row>
    <row r="140" ht="15" customHeight="1" s="113">
      <c r="A140" s="131" t="inlineStr">
        <is>
          <t>M014</t>
        </is>
      </c>
      <c r="B140" s="131" t="inlineStr">
        <is>
          <t>ESKİİZMİR</t>
        </is>
      </c>
      <c r="C140" s="131" t="inlineStr">
        <is>
          <t>U026</t>
        </is>
      </c>
      <c r="D140" s="131" t="inlineStr">
        <is>
          <t>REYON GÖREVLİSİ</t>
        </is>
      </c>
      <c r="E140" s="131" t="n">
        <v>2</v>
      </c>
      <c r="F140" s="131" t="n">
        <v>2</v>
      </c>
      <c r="G140" s="131" t="inlineStr"/>
      <c r="H140" s="131" t="n">
        <v>0</v>
      </c>
      <c r="I140" s="131" t="n">
        <v>0</v>
      </c>
      <c r="J140" s="131" t="n">
        <v>2</v>
      </c>
      <c r="K140" s="131" t="n">
        <v>2</v>
      </c>
      <c r="L140" s="131" t="inlineStr">
        <is>
          <t>HAYIR</t>
        </is>
      </c>
      <c r="M140" s="131" t="n">
        <v>0</v>
      </c>
      <c r="N140" s="131" t="n">
        <v>0</v>
      </c>
    </row>
    <row r="141" ht="15" customHeight="1" s="113">
      <c r="A141" s="131" t="inlineStr">
        <is>
          <t>M014</t>
        </is>
      </c>
      <c r="B141" s="131" t="inlineStr">
        <is>
          <t>ESKİİZMİR</t>
        </is>
      </c>
      <c r="C141" s="131" t="inlineStr">
        <is>
          <t>U036</t>
        </is>
      </c>
      <c r="D141" s="131" t="inlineStr">
        <is>
          <t>YÖNETİCİ</t>
        </is>
      </c>
      <c r="E141" s="131" t="n">
        <v>1</v>
      </c>
      <c r="F141" s="131" t="n">
        <v>1</v>
      </c>
      <c r="G141" s="131" t="inlineStr"/>
      <c r="H141" s="131" t="n">
        <v>0</v>
      </c>
      <c r="I141" s="131" t="n">
        <v>0</v>
      </c>
      <c r="J141" s="131" t="n">
        <v>1</v>
      </c>
      <c r="K141" s="131" t="n">
        <v>1</v>
      </c>
      <c r="L141" s="131" t="inlineStr">
        <is>
          <t>HAYIR</t>
        </is>
      </c>
      <c r="M141" s="131" t="n">
        <v>0</v>
      </c>
      <c r="N141" s="131" t="n">
        <v>0</v>
      </c>
    </row>
    <row r="142" ht="15" customHeight="1" s="113">
      <c r="A142" s="131" t="inlineStr">
        <is>
          <t>M014</t>
        </is>
      </c>
      <c r="B142" s="131" t="inlineStr">
        <is>
          <t>ESKİİZMİR</t>
        </is>
      </c>
      <c r="C142" s="131" t="inlineStr">
        <is>
          <t>U038</t>
        </is>
      </c>
      <c r="D142" s="131" t="inlineStr">
        <is>
          <t>YÖNETİCİ YARDIMCISI</t>
        </is>
      </c>
      <c r="E142" s="131" t="n">
        <v>1</v>
      </c>
      <c r="F142" s="131" t="n">
        <v>1</v>
      </c>
      <c r="G142" s="131" t="inlineStr"/>
      <c r="H142" s="131" t="n">
        <v>0</v>
      </c>
      <c r="I142" s="131" t="n">
        <v>0</v>
      </c>
      <c r="J142" s="131" t="n">
        <v>1</v>
      </c>
      <c r="K142" s="131" t="n">
        <v>1</v>
      </c>
      <c r="L142" s="131" t="inlineStr">
        <is>
          <t>HAYIR</t>
        </is>
      </c>
      <c r="M142" s="131" t="n">
        <v>0</v>
      </c>
      <c r="N142" s="131" t="n">
        <v>0</v>
      </c>
    </row>
    <row r="143" ht="15" customHeight="1" s="113">
      <c r="A143" s="131" t="inlineStr">
        <is>
          <t>M014</t>
        </is>
      </c>
      <c r="B143" s="131" t="inlineStr">
        <is>
          <t>ESKİİZMİR</t>
        </is>
      </c>
      <c r="C143" s="131" t="inlineStr">
        <is>
          <t>U042</t>
        </is>
      </c>
      <c r="D143" s="131" t="inlineStr">
        <is>
          <t>ŞARKÜTERİ</t>
        </is>
      </c>
      <c r="E143" s="131" t="n">
        <v>1</v>
      </c>
      <c r="F143" s="131" t="n">
        <v>1</v>
      </c>
      <c r="G143" s="131" t="inlineStr"/>
      <c r="H143" s="131" t="n">
        <v>0</v>
      </c>
      <c r="I143" s="131" t="n">
        <v>0</v>
      </c>
      <c r="J143" s="131" t="n">
        <v>1</v>
      </c>
      <c r="K143" s="131" t="n">
        <v>1</v>
      </c>
      <c r="L143" s="131" t="inlineStr">
        <is>
          <t>HAYIR</t>
        </is>
      </c>
      <c r="M143" s="131" t="n">
        <v>0</v>
      </c>
      <c r="N143" s="131" t="n">
        <v>0</v>
      </c>
    </row>
    <row r="144" ht="15" customHeight="1" s="113">
      <c r="A144" s="131" t="inlineStr">
        <is>
          <t>M015</t>
        </is>
      </c>
      <c r="B144" s="131" t="inlineStr">
        <is>
          <t>GAZİEMİR-1</t>
        </is>
      </c>
      <c r="C144" s="131" t="inlineStr">
        <is>
          <t>U002</t>
        </is>
      </c>
      <c r="D144" s="131" t="inlineStr">
        <is>
          <t>BAKLİYAT</t>
        </is>
      </c>
      <c r="E144" s="131" t="n">
        <v>1</v>
      </c>
      <c r="F144" s="131" t="n">
        <v>1</v>
      </c>
      <c r="G144" s="131" t="inlineStr"/>
      <c r="H144" s="131" t="n">
        <v>0</v>
      </c>
      <c r="I144" s="131" t="n">
        <v>0</v>
      </c>
      <c r="J144" s="131" t="n">
        <v>1</v>
      </c>
      <c r="K144" s="131" t="n">
        <v>1</v>
      </c>
      <c r="L144" s="131" t="inlineStr">
        <is>
          <t>HAYIR</t>
        </is>
      </c>
      <c r="M144" s="131" t="n">
        <v>0</v>
      </c>
      <c r="N144" s="131" t="n">
        <v>0</v>
      </c>
    </row>
    <row r="145" ht="15" customHeight="1" s="113">
      <c r="A145" s="131" t="inlineStr">
        <is>
          <t>M015</t>
        </is>
      </c>
      <c r="B145" s="131" t="inlineStr">
        <is>
          <t>GAZİEMİR-1</t>
        </is>
      </c>
      <c r="C145" s="131" t="inlineStr">
        <is>
          <t>U013</t>
        </is>
      </c>
      <c r="D145" s="131" t="inlineStr">
        <is>
          <t>KASAP</t>
        </is>
      </c>
      <c r="E145" s="131" t="n">
        <v>1</v>
      </c>
      <c r="F145" s="131" t="n">
        <v>1</v>
      </c>
      <c r="G145" s="131" t="inlineStr"/>
      <c r="H145" s="131" t="n">
        <v>0</v>
      </c>
      <c r="I145" s="131" t="n">
        <v>0</v>
      </c>
      <c r="J145" s="131" t="n">
        <v>1</v>
      </c>
      <c r="K145" s="131" t="n">
        <v>1</v>
      </c>
      <c r="L145" s="131" t="inlineStr">
        <is>
          <t>HAYIR</t>
        </is>
      </c>
      <c r="M145" s="131" t="n">
        <v>0</v>
      </c>
      <c r="N145" s="131" t="n">
        <v>0</v>
      </c>
    </row>
    <row r="146" ht="15" customHeight="1" s="113">
      <c r="A146" s="131" t="inlineStr">
        <is>
          <t>M015</t>
        </is>
      </c>
      <c r="B146" s="131" t="inlineStr">
        <is>
          <t>GAZİEMİR-1</t>
        </is>
      </c>
      <c r="C146" s="131" t="inlineStr">
        <is>
          <t>U014</t>
        </is>
      </c>
      <c r="D146" s="131" t="inlineStr">
        <is>
          <t>KASAP YARDIMCISI</t>
        </is>
      </c>
      <c r="E146" s="131" t="n">
        <v>1</v>
      </c>
      <c r="F146" s="131" t="n">
        <v>1</v>
      </c>
      <c r="G146" s="131" t="inlineStr"/>
      <c r="H146" s="131" t="n">
        <v>0</v>
      </c>
      <c r="I146" s="131" t="n">
        <v>0</v>
      </c>
      <c r="J146" s="131" t="n">
        <v>1</v>
      </c>
      <c r="K146" s="131" t="n">
        <v>1</v>
      </c>
      <c r="L146" s="131" t="inlineStr">
        <is>
          <t>HAYIR</t>
        </is>
      </c>
      <c r="M146" s="131" t="n">
        <v>0</v>
      </c>
      <c r="N146" s="131" t="n">
        <v>0</v>
      </c>
    </row>
    <row r="147" ht="15" customHeight="1" s="113">
      <c r="A147" s="131" t="inlineStr">
        <is>
          <t>M015</t>
        </is>
      </c>
      <c r="B147" s="131" t="inlineStr">
        <is>
          <t>GAZİEMİR-1</t>
        </is>
      </c>
      <c r="C147" s="131" t="inlineStr">
        <is>
          <t>U015</t>
        </is>
      </c>
      <c r="D147" s="131" t="inlineStr">
        <is>
          <t>KASİYER</t>
        </is>
      </c>
      <c r="E147" s="131" t="n">
        <v>3</v>
      </c>
      <c r="F147" s="131" t="n">
        <v>3</v>
      </c>
      <c r="G147" s="131" t="inlineStr"/>
      <c r="H147" s="131" t="n">
        <v>0</v>
      </c>
      <c r="I147" s="131" t="n">
        <v>0</v>
      </c>
      <c r="J147" s="131" t="n">
        <v>3</v>
      </c>
      <c r="K147" s="131" t="n">
        <v>3</v>
      </c>
      <c r="L147" s="131" t="inlineStr">
        <is>
          <t>HAYIR</t>
        </is>
      </c>
      <c r="M147" s="131" t="n">
        <v>0</v>
      </c>
      <c r="N147" s="131" t="n">
        <v>0</v>
      </c>
    </row>
    <row r="148" ht="15" customHeight="1" s="113">
      <c r="A148" s="131" t="inlineStr">
        <is>
          <t>M015</t>
        </is>
      </c>
      <c r="B148" s="131" t="inlineStr">
        <is>
          <t>GAZİEMİR-1</t>
        </is>
      </c>
      <c r="C148" s="131" t="inlineStr">
        <is>
          <t>U017</t>
        </is>
      </c>
      <c r="D148" s="131" t="inlineStr">
        <is>
          <t>MANAV</t>
        </is>
      </c>
      <c r="E148" s="131" t="n">
        <v>2</v>
      </c>
      <c r="F148" s="131" t="n">
        <v>1</v>
      </c>
      <c r="G148" s="131" t="inlineStr"/>
      <c r="H148" s="131" t="n">
        <v>0</v>
      </c>
      <c r="I148" s="131" t="n">
        <v>0</v>
      </c>
      <c r="J148" s="131" t="n">
        <v>2</v>
      </c>
      <c r="K148" s="131" t="n">
        <v>1</v>
      </c>
      <c r="L148" s="131" t="inlineStr">
        <is>
          <t>HAYIR</t>
        </is>
      </c>
      <c r="M148" s="131" t="n">
        <v>0</v>
      </c>
      <c r="N148" s="131" t="n">
        <v>0</v>
      </c>
    </row>
    <row r="149" ht="15" customHeight="1" s="113">
      <c r="A149" s="131" t="inlineStr">
        <is>
          <t>M015</t>
        </is>
      </c>
      <c r="B149" s="131" t="inlineStr">
        <is>
          <t>GAZİEMİR-1</t>
        </is>
      </c>
      <c r="C149" s="131" t="inlineStr">
        <is>
          <t>U018</t>
        </is>
      </c>
      <c r="D149" s="131" t="inlineStr">
        <is>
          <t>MANAV TERAZİ</t>
        </is>
      </c>
      <c r="E149" s="131" t="n">
        <v>0</v>
      </c>
      <c r="F149" s="131" t="n">
        <v>1</v>
      </c>
      <c r="G149" s="131" t="inlineStr"/>
      <c r="H149" s="131" t="n">
        <v>0</v>
      </c>
      <c r="I149" s="131" t="n">
        <v>0</v>
      </c>
      <c r="J149" s="131" t="n">
        <v>0</v>
      </c>
      <c r="K149" s="131" t="n">
        <v>1</v>
      </c>
      <c r="L149" s="131" t="inlineStr">
        <is>
          <t>HAYIR</t>
        </is>
      </c>
      <c r="M149" s="131" t="n">
        <v>0</v>
      </c>
      <c r="N149" s="131" t="n">
        <v>0</v>
      </c>
    </row>
    <row r="150" ht="15" customHeight="1" s="113">
      <c r="A150" s="131" t="inlineStr">
        <is>
          <t>M015</t>
        </is>
      </c>
      <c r="B150" s="131" t="inlineStr">
        <is>
          <t>GAZİEMİR-1</t>
        </is>
      </c>
      <c r="C150" s="131" t="inlineStr">
        <is>
          <t>U019</t>
        </is>
      </c>
      <c r="D150" s="131" t="inlineStr">
        <is>
          <t>MANAV YARDIMCISI</t>
        </is>
      </c>
      <c r="E150" s="131" t="n">
        <v>1</v>
      </c>
      <c r="F150" s="131" t="n">
        <v>1</v>
      </c>
      <c r="G150" s="131" t="inlineStr"/>
      <c r="H150" s="131" t="n">
        <v>0</v>
      </c>
      <c r="I150" s="131" t="n">
        <v>0</v>
      </c>
      <c r="J150" s="131" t="n">
        <v>1</v>
      </c>
      <c r="K150" s="131" t="n">
        <v>1</v>
      </c>
      <c r="L150" s="131" t="inlineStr">
        <is>
          <t>HAYIR</t>
        </is>
      </c>
      <c r="M150" s="131" t="n">
        <v>0</v>
      </c>
      <c r="N150" s="131" t="n">
        <v>0</v>
      </c>
    </row>
    <row r="151" ht="15" customHeight="1" s="113">
      <c r="A151" s="131" t="inlineStr">
        <is>
          <t>M015</t>
        </is>
      </c>
      <c r="B151" s="131" t="inlineStr">
        <is>
          <t>GAZİEMİR-1</t>
        </is>
      </c>
      <c r="C151" s="131" t="inlineStr">
        <is>
          <t>U023</t>
        </is>
      </c>
      <c r="D151" s="131" t="inlineStr">
        <is>
          <t>ONLİNE TOPLAYICI</t>
        </is>
      </c>
      <c r="E151" s="131" t="n">
        <v>1</v>
      </c>
      <c r="F151" s="131" t="n">
        <v>1</v>
      </c>
      <c r="G151" s="131" t="inlineStr"/>
      <c r="H151" s="131" t="n">
        <v>0</v>
      </c>
      <c r="I151" s="131" t="n">
        <v>0</v>
      </c>
      <c r="J151" s="131" t="n">
        <v>1</v>
      </c>
      <c r="K151" s="131" t="n">
        <v>1</v>
      </c>
      <c r="L151" s="131" t="inlineStr">
        <is>
          <t>HAYIR</t>
        </is>
      </c>
      <c r="M151" s="131" t="n">
        <v>0</v>
      </c>
      <c r="N151" s="131" t="n">
        <v>0</v>
      </c>
    </row>
    <row r="152" ht="15" customHeight="1" s="113">
      <c r="A152" s="131" t="inlineStr">
        <is>
          <t>M015</t>
        </is>
      </c>
      <c r="B152" s="131" t="inlineStr">
        <is>
          <t>GAZİEMİR-1</t>
        </is>
      </c>
      <c r="C152" s="131" t="inlineStr">
        <is>
          <t>U024</t>
        </is>
      </c>
      <c r="D152" s="131" t="inlineStr">
        <is>
          <t>ONLİNE ŞOFÖR</t>
        </is>
      </c>
      <c r="E152" s="131" t="n">
        <v>1</v>
      </c>
      <c r="F152" s="131" t="n">
        <v>1</v>
      </c>
      <c r="G152" s="131" t="inlineStr"/>
      <c r="H152" s="131" t="n">
        <v>0</v>
      </c>
      <c r="I152" s="131" t="n">
        <v>0</v>
      </c>
      <c r="J152" s="131" t="n">
        <v>1</v>
      </c>
      <c r="K152" s="131" t="n">
        <v>1</v>
      </c>
      <c r="L152" s="131" t="inlineStr">
        <is>
          <t>HAYIR</t>
        </is>
      </c>
      <c r="M152" s="131" t="n">
        <v>0</v>
      </c>
      <c r="N152" s="131" t="n">
        <v>0</v>
      </c>
    </row>
    <row r="153" ht="15" customHeight="1" s="113">
      <c r="A153" s="131" t="inlineStr">
        <is>
          <t>M015</t>
        </is>
      </c>
      <c r="B153" s="131" t="inlineStr">
        <is>
          <t>GAZİEMİR-1</t>
        </is>
      </c>
      <c r="C153" s="131" t="inlineStr">
        <is>
          <t>U026</t>
        </is>
      </c>
      <c r="D153" s="131" t="inlineStr">
        <is>
          <t>REYON GÖREVLİSİ</t>
        </is>
      </c>
      <c r="E153" s="131" t="n">
        <v>3</v>
      </c>
      <c r="F153" s="131" t="n">
        <v>2</v>
      </c>
      <c r="G153" s="131" t="inlineStr"/>
      <c r="H153" s="131" t="n">
        <v>0</v>
      </c>
      <c r="I153" s="131" t="n">
        <v>0</v>
      </c>
      <c r="J153" s="131" t="n">
        <v>3</v>
      </c>
      <c r="K153" s="131" t="n">
        <v>2</v>
      </c>
      <c r="L153" s="131" t="inlineStr">
        <is>
          <t>HAYIR</t>
        </is>
      </c>
      <c r="M153" s="131" t="n">
        <v>1</v>
      </c>
      <c r="N153" s="131" t="n">
        <v>0</v>
      </c>
    </row>
    <row r="154" ht="15" customHeight="1" s="113">
      <c r="A154" s="131" t="inlineStr">
        <is>
          <t>M015</t>
        </is>
      </c>
      <c r="B154" s="131" t="inlineStr">
        <is>
          <t>GAZİEMİR-1</t>
        </is>
      </c>
      <c r="C154" s="131" t="inlineStr">
        <is>
          <t>U036</t>
        </is>
      </c>
      <c r="D154" s="131" t="inlineStr">
        <is>
          <t>YÖNETİCİ</t>
        </is>
      </c>
      <c r="E154" s="131" t="n">
        <v>1</v>
      </c>
      <c r="F154" s="131" t="n">
        <v>1</v>
      </c>
      <c r="G154" s="131" t="inlineStr"/>
      <c r="H154" s="131" t="n">
        <v>0</v>
      </c>
      <c r="I154" s="131" t="n">
        <v>0</v>
      </c>
      <c r="J154" s="131" t="n">
        <v>1</v>
      </c>
      <c r="K154" s="131" t="n">
        <v>1</v>
      </c>
      <c r="L154" s="131" t="inlineStr">
        <is>
          <t>HAYIR</t>
        </is>
      </c>
      <c r="M154" s="131" t="n">
        <v>0</v>
      </c>
      <c r="N154" s="131" t="n">
        <v>0</v>
      </c>
    </row>
    <row r="155" ht="15" customHeight="1" s="113">
      <c r="A155" s="131" t="inlineStr">
        <is>
          <t>M015</t>
        </is>
      </c>
      <c r="B155" s="131" t="inlineStr">
        <is>
          <t>GAZİEMİR-1</t>
        </is>
      </c>
      <c r="C155" s="131" t="inlineStr">
        <is>
          <t>U038</t>
        </is>
      </c>
      <c r="D155" s="131" t="inlineStr">
        <is>
          <t>YÖNETİCİ YARDIMCISI</t>
        </is>
      </c>
      <c r="E155" s="131" t="n">
        <v>1</v>
      </c>
      <c r="F155" s="131" t="n">
        <v>1</v>
      </c>
      <c r="G155" s="131" t="inlineStr"/>
      <c r="H155" s="131" t="n">
        <v>0</v>
      </c>
      <c r="I155" s="131" t="n">
        <v>0</v>
      </c>
      <c r="J155" s="131" t="n">
        <v>1</v>
      </c>
      <c r="K155" s="131" t="n">
        <v>1</v>
      </c>
      <c r="L155" s="131" t="inlineStr">
        <is>
          <t>HAYIR</t>
        </is>
      </c>
      <c r="M155" s="131" t="n">
        <v>0</v>
      </c>
      <c r="N155" s="131" t="n">
        <v>0</v>
      </c>
    </row>
    <row r="156" ht="15" customHeight="1" s="113">
      <c r="A156" s="131" t="inlineStr">
        <is>
          <t>M015</t>
        </is>
      </c>
      <c r="B156" s="131" t="inlineStr">
        <is>
          <t>GAZİEMİR-1</t>
        </is>
      </c>
      <c r="C156" s="131" t="inlineStr">
        <is>
          <t>U042</t>
        </is>
      </c>
      <c r="D156" s="131" t="inlineStr">
        <is>
          <t>ŞARKÜTERİ</t>
        </is>
      </c>
      <c r="E156" s="131" t="n">
        <v>1</v>
      </c>
      <c r="F156" s="131" t="n">
        <v>1</v>
      </c>
      <c r="G156" s="131" t="inlineStr"/>
      <c r="H156" s="131" t="n">
        <v>0</v>
      </c>
      <c r="I156" s="131" t="n">
        <v>0</v>
      </c>
      <c r="J156" s="131" t="n">
        <v>1</v>
      </c>
      <c r="K156" s="131" t="n">
        <v>1</v>
      </c>
      <c r="L156" s="131" t="inlineStr">
        <is>
          <t>HAYIR</t>
        </is>
      </c>
      <c r="M156" s="131" t="n">
        <v>0</v>
      </c>
      <c r="N156" s="131" t="n">
        <v>0</v>
      </c>
    </row>
    <row r="157" ht="15" customHeight="1" s="113">
      <c r="A157" s="131" t="inlineStr">
        <is>
          <t>M015</t>
        </is>
      </c>
      <c r="B157" s="131" t="inlineStr">
        <is>
          <t>GAZİEMİR-1</t>
        </is>
      </c>
      <c r="C157" s="131" t="inlineStr">
        <is>
          <t>U043</t>
        </is>
      </c>
      <c r="D157" s="131" t="inlineStr">
        <is>
          <t>ŞARKÜTERİ YARDIMCISI</t>
        </is>
      </c>
      <c r="E157" s="131" t="n">
        <v>1</v>
      </c>
      <c r="F157" s="131" t="n">
        <v>1</v>
      </c>
      <c r="G157" s="131" t="inlineStr"/>
      <c r="H157" s="131" t="n">
        <v>0</v>
      </c>
      <c r="I157" s="131" t="n">
        <v>0</v>
      </c>
      <c r="J157" s="131" t="n">
        <v>1</v>
      </c>
      <c r="K157" s="131" t="n">
        <v>1</v>
      </c>
      <c r="L157" s="131" t="inlineStr">
        <is>
          <t>HAYIR</t>
        </is>
      </c>
      <c r="M157" s="131" t="n">
        <v>0</v>
      </c>
      <c r="N157" s="131" t="n">
        <v>0</v>
      </c>
    </row>
    <row r="158" ht="15" customHeight="1" s="113">
      <c r="A158" s="131" t="inlineStr">
        <is>
          <t>M016</t>
        </is>
      </c>
      <c r="B158" s="131" t="inlineStr">
        <is>
          <t>GAZİEMİR-2</t>
        </is>
      </c>
      <c r="C158" s="131" t="inlineStr">
        <is>
          <t>U002</t>
        </is>
      </c>
      <c r="D158" s="131" t="inlineStr">
        <is>
          <t>BAKLİYAT</t>
        </is>
      </c>
      <c r="E158" s="131" t="n">
        <v>1</v>
      </c>
      <c r="F158" s="131" t="n">
        <v>1</v>
      </c>
      <c r="G158" s="131" t="inlineStr"/>
      <c r="H158" s="131" t="n">
        <v>0</v>
      </c>
      <c r="I158" s="131" t="n">
        <v>0</v>
      </c>
      <c r="J158" s="131" t="n">
        <v>1</v>
      </c>
      <c r="K158" s="131" t="n">
        <v>1</v>
      </c>
      <c r="L158" s="131" t="inlineStr">
        <is>
          <t>HAYIR</t>
        </is>
      </c>
      <c r="M158" s="131" t="n">
        <v>0</v>
      </c>
      <c r="N158" s="131" t="n">
        <v>0</v>
      </c>
    </row>
    <row r="159" ht="15" customHeight="1" s="113">
      <c r="A159" s="131" t="inlineStr">
        <is>
          <t>M016</t>
        </is>
      </c>
      <c r="B159" s="131" t="inlineStr">
        <is>
          <t>GAZİEMİR-2</t>
        </is>
      </c>
      <c r="C159" s="131" t="inlineStr">
        <is>
          <t>U013</t>
        </is>
      </c>
      <c r="D159" s="131" t="inlineStr">
        <is>
          <t>KASAP</t>
        </is>
      </c>
      <c r="E159" s="131" t="n">
        <v>1</v>
      </c>
      <c r="F159" s="131" t="n">
        <v>1</v>
      </c>
      <c r="G159" s="131" t="inlineStr"/>
      <c r="H159" s="131" t="n">
        <v>0</v>
      </c>
      <c r="I159" s="131" t="n">
        <v>0</v>
      </c>
      <c r="J159" s="131" t="n">
        <v>1</v>
      </c>
      <c r="K159" s="131" t="n">
        <v>1</v>
      </c>
      <c r="L159" s="131" t="inlineStr">
        <is>
          <t>HAYIR</t>
        </is>
      </c>
      <c r="M159" s="131" t="n">
        <v>0</v>
      </c>
      <c r="N159" s="131" t="n">
        <v>0</v>
      </c>
    </row>
    <row r="160" ht="15" customHeight="1" s="113">
      <c r="A160" s="131" t="inlineStr">
        <is>
          <t>M016</t>
        </is>
      </c>
      <c r="B160" s="131" t="inlineStr">
        <is>
          <t>GAZİEMİR-2</t>
        </is>
      </c>
      <c r="C160" s="131" t="inlineStr">
        <is>
          <t>U015</t>
        </is>
      </c>
      <c r="D160" s="131" t="inlineStr">
        <is>
          <t>KASİYER</t>
        </is>
      </c>
      <c r="E160" s="131" t="n">
        <v>2</v>
      </c>
      <c r="F160" s="131" t="n">
        <v>2</v>
      </c>
      <c r="G160" s="131" t="inlineStr"/>
      <c r="H160" s="131" t="n">
        <v>0</v>
      </c>
      <c r="I160" s="131" t="n">
        <v>0</v>
      </c>
      <c r="J160" s="131" t="n">
        <v>2</v>
      </c>
      <c r="K160" s="131" t="n">
        <v>2</v>
      </c>
      <c r="L160" s="131" t="inlineStr">
        <is>
          <t>HAYIR</t>
        </is>
      </c>
      <c r="M160" s="131" t="n">
        <v>0</v>
      </c>
      <c r="N160" s="131" t="n">
        <v>0</v>
      </c>
    </row>
    <row r="161" ht="15" customHeight="1" s="113">
      <c r="A161" s="131" t="inlineStr">
        <is>
          <t>M016</t>
        </is>
      </c>
      <c r="B161" s="131" t="inlineStr">
        <is>
          <t>GAZİEMİR-2</t>
        </is>
      </c>
      <c r="C161" s="131" t="inlineStr">
        <is>
          <t>U017</t>
        </is>
      </c>
      <c r="D161" s="131" t="inlineStr">
        <is>
          <t>MANAV</t>
        </is>
      </c>
      <c r="E161" s="131" t="n">
        <v>2</v>
      </c>
      <c r="F161" s="131" t="n">
        <v>1</v>
      </c>
      <c r="G161" s="131" t="inlineStr"/>
      <c r="H161" s="131" t="n">
        <v>0</v>
      </c>
      <c r="I161" s="131" t="n">
        <v>0</v>
      </c>
      <c r="J161" s="131" t="n">
        <v>2</v>
      </c>
      <c r="K161" s="131" t="n">
        <v>1</v>
      </c>
      <c r="L161" s="131" t="inlineStr">
        <is>
          <t>HAYIR</t>
        </is>
      </c>
      <c r="M161" s="131" t="n">
        <v>0</v>
      </c>
      <c r="N161" s="131" t="n">
        <v>0</v>
      </c>
    </row>
    <row r="162" ht="15" customHeight="1" s="113">
      <c r="A162" s="131" t="inlineStr">
        <is>
          <t>M016</t>
        </is>
      </c>
      <c r="B162" s="131" t="inlineStr">
        <is>
          <t>GAZİEMİR-2</t>
        </is>
      </c>
      <c r="C162" s="131" t="inlineStr">
        <is>
          <t>U019</t>
        </is>
      </c>
      <c r="D162" s="131" t="inlineStr">
        <is>
          <t>MANAV YARDIMCISI</t>
        </is>
      </c>
      <c r="E162" s="131" t="n">
        <v>0</v>
      </c>
      <c r="F162" s="131" t="n">
        <v>1</v>
      </c>
      <c r="G162" s="131" t="inlineStr"/>
      <c r="H162" s="131" t="n">
        <v>0</v>
      </c>
      <c r="I162" s="131" t="n">
        <v>0</v>
      </c>
      <c r="J162" s="131" t="n">
        <v>0</v>
      </c>
      <c r="K162" s="131" t="n">
        <v>1</v>
      </c>
      <c r="L162" s="131" t="inlineStr">
        <is>
          <t>HAYIR</t>
        </is>
      </c>
      <c r="M162" s="131" t="n">
        <v>1</v>
      </c>
      <c r="N162" s="131" t="n">
        <v>0</v>
      </c>
    </row>
    <row r="163" ht="15" customHeight="1" s="113">
      <c r="A163" s="131" t="inlineStr">
        <is>
          <t>M016</t>
        </is>
      </c>
      <c r="B163" s="131" t="inlineStr">
        <is>
          <t>GAZİEMİR-2</t>
        </is>
      </c>
      <c r="C163" s="131" t="inlineStr">
        <is>
          <t>U026</t>
        </is>
      </c>
      <c r="D163" s="131" t="inlineStr">
        <is>
          <t>REYON GÖREVLİSİ</t>
        </is>
      </c>
      <c r="E163" s="131" t="n">
        <v>2</v>
      </c>
      <c r="F163" s="131" t="n">
        <v>2</v>
      </c>
      <c r="G163" s="131" t="inlineStr"/>
      <c r="H163" s="131" t="n">
        <v>0</v>
      </c>
      <c r="I163" s="131" t="n">
        <v>0</v>
      </c>
      <c r="J163" s="131" t="n">
        <v>2</v>
      </c>
      <c r="K163" s="131" t="n">
        <v>2</v>
      </c>
      <c r="L163" s="131" t="inlineStr">
        <is>
          <t>HAYIR</t>
        </is>
      </c>
      <c r="M163" s="131" t="n">
        <v>0</v>
      </c>
      <c r="N163" s="131" t="n">
        <v>1</v>
      </c>
    </row>
    <row r="164" ht="15" customHeight="1" s="113">
      <c r="A164" s="131" t="inlineStr">
        <is>
          <t>M016</t>
        </is>
      </c>
      <c r="B164" s="131" t="inlineStr">
        <is>
          <t>GAZİEMİR-2</t>
        </is>
      </c>
      <c r="C164" s="131" t="inlineStr">
        <is>
          <t>U036</t>
        </is>
      </c>
      <c r="D164" s="131" t="inlineStr">
        <is>
          <t>YÖNETİCİ</t>
        </is>
      </c>
      <c r="E164" s="131" t="n">
        <v>1</v>
      </c>
      <c r="F164" s="131" t="n">
        <v>1</v>
      </c>
      <c r="G164" s="131" t="inlineStr"/>
      <c r="H164" s="131" t="n">
        <v>0</v>
      </c>
      <c r="I164" s="131" t="n">
        <v>0</v>
      </c>
      <c r="J164" s="131" t="n">
        <v>1</v>
      </c>
      <c r="K164" s="131" t="n">
        <v>1</v>
      </c>
      <c r="L164" s="131" t="inlineStr">
        <is>
          <t>HAYIR</t>
        </is>
      </c>
      <c r="M164" s="131" t="n">
        <v>0</v>
      </c>
      <c r="N164" s="131" t="n">
        <v>0</v>
      </c>
    </row>
    <row r="165" ht="15" customHeight="1" s="113">
      <c r="A165" s="131" t="inlineStr">
        <is>
          <t>M016</t>
        </is>
      </c>
      <c r="B165" s="131" t="inlineStr">
        <is>
          <t>GAZİEMİR-2</t>
        </is>
      </c>
      <c r="C165" s="131" t="inlineStr">
        <is>
          <t>U038</t>
        </is>
      </c>
      <c r="D165" s="131" t="inlineStr">
        <is>
          <t>YÖNETİCİ YARDIMCISI</t>
        </is>
      </c>
      <c r="E165" s="131" t="n">
        <v>1</v>
      </c>
      <c r="F165" s="131" t="n">
        <v>1</v>
      </c>
      <c r="G165" s="131" t="inlineStr"/>
      <c r="H165" s="131" t="n">
        <v>0</v>
      </c>
      <c r="I165" s="131" t="n">
        <v>0</v>
      </c>
      <c r="J165" s="131" t="n">
        <v>1</v>
      </c>
      <c r="K165" s="131" t="n">
        <v>1</v>
      </c>
      <c r="L165" s="131" t="inlineStr">
        <is>
          <t>HAYIR</t>
        </is>
      </c>
      <c r="M165" s="131" t="n">
        <v>0</v>
      </c>
      <c r="N165" s="131" t="n">
        <v>0</v>
      </c>
    </row>
    <row r="166" ht="15" customHeight="1" s="113">
      <c r="A166" s="131" t="inlineStr">
        <is>
          <t>M016</t>
        </is>
      </c>
      <c r="B166" s="131" t="inlineStr">
        <is>
          <t>GAZİEMİR-2</t>
        </is>
      </c>
      <c r="C166" s="131" t="inlineStr">
        <is>
          <t>U042</t>
        </is>
      </c>
      <c r="D166" s="131" t="inlineStr">
        <is>
          <t>ŞARKÜTERİ</t>
        </is>
      </c>
      <c r="E166" s="131" t="n">
        <v>1</v>
      </c>
      <c r="F166" s="131" t="n">
        <v>0</v>
      </c>
      <c r="G166" s="131" t="inlineStr"/>
      <c r="H166" s="131" t="n">
        <v>0</v>
      </c>
      <c r="I166" s="131" t="n">
        <v>0</v>
      </c>
      <c r="J166" s="131" t="n">
        <v>1</v>
      </c>
      <c r="K166" s="131" t="n">
        <v>0</v>
      </c>
      <c r="L166" s="131" t="inlineStr">
        <is>
          <t>HAYIR</t>
        </is>
      </c>
      <c r="M166" s="131" t="n">
        <v>0</v>
      </c>
      <c r="N166" s="131" t="n">
        <v>0</v>
      </c>
    </row>
    <row r="167" ht="15" customHeight="1" s="113">
      <c r="A167" s="131" t="inlineStr">
        <is>
          <t>M016</t>
        </is>
      </c>
      <c r="B167" s="131" t="inlineStr">
        <is>
          <t>GAZİEMİR-2</t>
        </is>
      </c>
      <c r="C167" s="131" t="inlineStr">
        <is>
          <t>U043</t>
        </is>
      </c>
      <c r="D167" s="131" t="inlineStr">
        <is>
          <t>ŞARKÜTERİ YARDIMCISI</t>
        </is>
      </c>
      <c r="E167" s="131" t="n">
        <v>0</v>
      </c>
      <c r="F167" s="131" t="n">
        <v>2</v>
      </c>
      <c r="G167" s="131" t="inlineStr"/>
      <c r="H167" s="131" t="n">
        <v>0</v>
      </c>
      <c r="I167" s="131" t="n">
        <v>0</v>
      </c>
      <c r="J167" s="131" t="n">
        <v>0</v>
      </c>
      <c r="K167" s="131" t="n">
        <v>2</v>
      </c>
      <c r="L167" s="131" t="inlineStr">
        <is>
          <t>HAYIR</t>
        </is>
      </c>
      <c r="M167" s="131" t="n">
        <v>0</v>
      </c>
      <c r="N167" s="131" t="n">
        <v>1</v>
      </c>
    </row>
    <row r="168" ht="15" customHeight="1" s="113">
      <c r="A168" s="131" t="inlineStr">
        <is>
          <t>M017</t>
        </is>
      </c>
      <c r="B168" s="131" t="inlineStr">
        <is>
          <t>GAZİEMİR-3</t>
        </is>
      </c>
      <c r="C168" s="131" t="inlineStr">
        <is>
          <t>U002</t>
        </is>
      </c>
      <c r="D168" s="131" t="inlineStr">
        <is>
          <t>BAKLİYAT</t>
        </is>
      </c>
      <c r="E168" s="131" t="n">
        <v>1</v>
      </c>
      <c r="F168" s="131" t="n">
        <v>1</v>
      </c>
      <c r="G168" s="131" t="inlineStr"/>
      <c r="H168" s="131" t="n">
        <v>0</v>
      </c>
      <c r="I168" s="131" t="n">
        <v>0</v>
      </c>
      <c r="J168" s="131" t="n">
        <v>1</v>
      </c>
      <c r="K168" s="131" t="n">
        <v>1</v>
      </c>
      <c r="L168" s="131" t="inlineStr">
        <is>
          <t>HAYIR</t>
        </is>
      </c>
      <c r="M168" s="131" t="n">
        <v>0</v>
      </c>
      <c r="N168" s="131" t="n">
        <v>0</v>
      </c>
    </row>
    <row r="169" ht="15" customHeight="1" s="113">
      <c r="A169" s="131" t="inlineStr">
        <is>
          <t>M017</t>
        </is>
      </c>
      <c r="B169" s="131" t="inlineStr">
        <is>
          <t>GAZİEMİR-3</t>
        </is>
      </c>
      <c r="C169" s="131" t="inlineStr">
        <is>
          <t>U013</t>
        </is>
      </c>
      <c r="D169" s="131" t="inlineStr">
        <is>
          <t>KASAP</t>
        </is>
      </c>
      <c r="E169" s="131" t="n">
        <v>1</v>
      </c>
      <c r="F169" s="131" t="n">
        <v>1</v>
      </c>
      <c r="G169" s="131" t="inlineStr"/>
      <c r="H169" s="131" t="n">
        <v>0</v>
      </c>
      <c r="I169" s="131" t="n">
        <v>0</v>
      </c>
      <c r="J169" s="131" t="n">
        <v>1</v>
      </c>
      <c r="K169" s="131" t="n">
        <v>1</v>
      </c>
      <c r="L169" s="131" t="inlineStr">
        <is>
          <t>HAYIR</t>
        </is>
      </c>
      <c r="M169" s="131" t="n">
        <v>0</v>
      </c>
      <c r="N169" s="131" t="n">
        <v>0</v>
      </c>
    </row>
    <row r="170" ht="15" customHeight="1" s="113">
      <c r="A170" s="131" t="inlineStr">
        <is>
          <t>M017</t>
        </is>
      </c>
      <c r="B170" s="131" t="inlineStr">
        <is>
          <t>GAZİEMİR-3</t>
        </is>
      </c>
      <c r="C170" s="131" t="inlineStr">
        <is>
          <t>U015</t>
        </is>
      </c>
      <c r="D170" s="131" t="inlineStr">
        <is>
          <t>KASİYER</t>
        </is>
      </c>
      <c r="E170" s="131" t="n">
        <v>2</v>
      </c>
      <c r="F170" s="131" t="n">
        <v>2</v>
      </c>
      <c r="G170" s="131" t="inlineStr"/>
      <c r="H170" s="131" t="n">
        <v>0</v>
      </c>
      <c r="I170" s="131" t="n">
        <v>0</v>
      </c>
      <c r="J170" s="131" t="n">
        <v>2</v>
      </c>
      <c r="K170" s="131" t="n">
        <v>2</v>
      </c>
      <c r="L170" s="131" t="inlineStr">
        <is>
          <t>HAYIR</t>
        </is>
      </c>
      <c r="M170" s="131" t="n">
        <v>0</v>
      </c>
      <c r="N170" s="131" t="n">
        <v>0</v>
      </c>
    </row>
    <row r="171" ht="15" customHeight="1" s="113">
      <c r="A171" s="131" t="inlineStr">
        <is>
          <t>M017</t>
        </is>
      </c>
      <c r="B171" s="131" t="inlineStr">
        <is>
          <t>GAZİEMİR-3</t>
        </is>
      </c>
      <c r="C171" s="131" t="inlineStr">
        <is>
          <t>U017</t>
        </is>
      </c>
      <c r="D171" s="131" t="inlineStr">
        <is>
          <t>MANAV</t>
        </is>
      </c>
      <c r="E171" s="131" t="n">
        <v>2</v>
      </c>
      <c r="F171" s="131" t="n">
        <v>1</v>
      </c>
      <c r="G171" s="131" t="inlineStr"/>
      <c r="H171" s="131" t="n">
        <v>0</v>
      </c>
      <c r="I171" s="131" t="n">
        <v>0</v>
      </c>
      <c r="J171" s="131" t="n">
        <v>2</v>
      </c>
      <c r="K171" s="131" t="n">
        <v>1</v>
      </c>
      <c r="L171" s="131" t="inlineStr">
        <is>
          <t>HAYIR</t>
        </is>
      </c>
      <c r="M171" s="131" t="n">
        <v>0</v>
      </c>
      <c r="N171" s="131" t="n">
        <v>0</v>
      </c>
    </row>
    <row r="172" ht="15" customHeight="1" s="113">
      <c r="A172" s="131" t="inlineStr">
        <is>
          <t>M017</t>
        </is>
      </c>
      <c r="B172" s="131" t="inlineStr">
        <is>
          <t>GAZİEMİR-3</t>
        </is>
      </c>
      <c r="C172" s="131" t="inlineStr">
        <is>
          <t>U019</t>
        </is>
      </c>
      <c r="D172" s="131" t="inlineStr">
        <is>
          <t>MANAV YARDIMCISI</t>
        </is>
      </c>
      <c r="E172" s="131" t="n">
        <v>0</v>
      </c>
      <c r="F172" s="131" t="n">
        <v>1</v>
      </c>
      <c r="G172" s="131" t="inlineStr"/>
      <c r="H172" s="131" t="n">
        <v>0</v>
      </c>
      <c r="I172" s="131" t="n">
        <v>0</v>
      </c>
      <c r="J172" s="131" t="n">
        <v>0</v>
      </c>
      <c r="K172" s="131" t="n">
        <v>1</v>
      </c>
      <c r="L172" s="131" t="inlineStr">
        <is>
          <t>HAYIR</t>
        </is>
      </c>
      <c r="M172" s="131" t="n">
        <v>0</v>
      </c>
      <c r="N172" s="131" t="n">
        <v>0</v>
      </c>
    </row>
    <row r="173" ht="15" customHeight="1" s="113">
      <c r="A173" s="131" t="inlineStr">
        <is>
          <t>M017</t>
        </is>
      </c>
      <c r="B173" s="131" t="inlineStr">
        <is>
          <t>GAZİEMİR-3</t>
        </is>
      </c>
      <c r="C173" s="131" t="inlineStr">
        <is>
          <t>U026</t>
        </is>
      </c>
      <c r="D173" s="131" t="inlineStr">
        <is>
          <t>REYON GÖREVLİSİ</t>
        </is>
      </c>
      <c r="E173" s="131" t="n">
        <v>2</v>
      </c>
      <c r="F173" s="131" t="n">
        <v>2</v>
      </c>
      <c r="G173" s="131" t="inlineStr"/>
      <c r="H173" s="131" t="n">
        <v>0</v>
      </c>
      <c r="I173" s="131" t="n">
        <v>0</v>
      </c>
      <c r="J173" s="131" t="n">
        <v>2</v>
      </c>
      <c r="K173" s="131" t="n">
        <v>2</v>
      </c>
      <c r="L173" s="131" t="inlineStr">
        <is>
          <t>HAYIR</t>
        </is>
      </c>
      <c r="M173" s="131" t="n">
        <v>0</v>
      </c>
      <c r="N173" s="131" t="n">
        <v>0</v>
      </c>
    </row>
    <row r="174" ht="15" customHeight="1" s="113">
      <c r="A174" s="131" t="inlineStr">
        <is>
          <t>M017</t>
        </is>
      </c>
      <c r="B174" s="131" t="inlineStr">
        <is>
          <t>GAZİEMİR-3</t>
        </is>
      </c>
      <c r="C174" s="131" t="inlineStr">
        <is>
          <t>U036</t>
        </is>
      </c>
      <c r="D174" s="131" t="inlineStr">
        <is>
          <t>YÖNETİCİ</t>
        </is>
      </c>
      <c r="E174" s="131" t="n">
        <v>1</v>
      </c>
      <c r="F174" s="131" t="n">
        <v>1</v>
      </c>
      <c r="G174" s="131" t="inlineStr"/>
      <c r="H174" s="131" t="n">
        <v>0</v>
      </c>
      <c r="I174" s="131" t="n">
        <v>0</v>
      </c>
      <c r="J174" s="131" t="n">
        <v>1</v>
      </c>
      <c r="K174" s="131" t="n">
        <v>1</v>
      </c>
      <c r="L174" s="131" t="inlineStr">
        <is>
          <t>HAYIR</t>
        </is>
      </c>
      <c r="M174" s="131" t="n">
        <v>0</v>
      </c>
      <c r="N174" s="131" t="n">
        <v>0</v>
      </c>
    </row>
    <row r="175" ht="15" customHeight="1" s="113">
      <c r="A175" s="131" t="inlineStr">
        <is>
          <t>M017</t>
        </is>
      </c>
      <c r="B175" s="131" t="inlineStr">
        <is>
          <t>GAZİEMİR-3</t>
        </is>
      </c>
      <c r="C175" s="131" t="inlineStr">
        <is>
          <t>U038</t>
        </is>
      </c>
      <c r="D175" s="131" t="inlineStr">
        <is>
          <t>YÖNETİCİ YARDIMCISI</t>
        </is>
      </c>
      <c r="E175" s="131" t="n">
        <v>1</v>
      </c>
      <c r="F175" s="131" t="n">
        <v>1</v>
      </c>
      <c r="G175" s="131" t="inlineStr"/>
      <c r="H175" s="131" t="n">
        <v>0</v>
      </c>
      <c r="I175" s="131" t="n">
        <v>0</v>
      </c>
      <c r="J175" s="131" t="n">
        <v>1</v>
      </c>
      <c r="K175" s="131" t="n">
        <v>1</v>
      </c>
      <c r="L175" s="131" t="inlineStr">
        <is>
          <t>HAYIR</t>
        </is>
      </c>
      <c r="M175" s="131" t="n">
        <v>0</v>
      </c>
      <c r="N175" s="131" t="n">
        <v>0</v>
      </c>
    </row>
    <row r="176" ht="15" customHeight="1" s="113">
      <c r="A176" s="131" t="inlineStr">
        <is>
          <t>M017</t>
        </is>
      </c>
      <c r="B176" s="131" t="inlineStr">
        <is>
          <t>GAZİEMİR-3</t>
        </is>
      </c>
      <c r="C176" s="131" t="inlineStr">
        <is>
          <t>U042</t>
        </is>
      </c>
      <c r="D176" s="131" t="inlineStr">
        <is>
          <t>ŞARKÜTERİ</t>
        </is>
      </c>
      <c r="E176" s="131" t="n">
        <v>1</v>
      </c>
      <c r="F176" s="131" t="n">
        <v>1</v>
      </c>
      <c r="G176" s="131" t="inlineStr"/>
      <c r="H176" s="131" t="n">
        <v>0</v>
      </c>
      <c r="I176" s="131" t="n">
        <v>0</v>
      </c>
      <c r="J176" s="131" t="n">
        <v>1</v>
      </c>
      <c r="K176" s="131" t="n">
        <v>1</v>
      </c>
      <c r="L176" s="131" t="inlineStr">
        <is>
          <t>HAYIR</t>
        </is>
      </c>
      <c r="M176" s="131" t="n">
        <v>0</v>
      </c>
      <c r="N176" s="131" t="n">
        <v>0</v>
      </c>
    </row>
    <row r="177" ht="15" customHeight="1" s="113">
      <c r="A177" s="131" t="inlineStr">
        <is>
          <t>M018</t>
        </is>
      </c>
      <c r="B177" s="131" t="inlineStr">
        <is>
          <t>GAZİEMİR-4</t>
        </is>
      </c>
      <c r="C177" s="131" t="inlineStr">
        <is>
          <t>U002</t>
        </is>
      </c>
      <c r="D177" s="131" t="inlineStr">
        <is>
          <t>BAKLİYAT</t>
        </is>
      </c>
      <c r="E177" s="131" t="n">
        <v>1</v>
      </c>
      <c r="F177" s="131" t="n">
        <v>1</v>
      </c>
      <c r="G177" s="131" t="inlineStr"/>
      <c r="H177" s="131" t="n">
        <v>0</v>
      </c>
      <c r="I177" s="131" t="n">
        <v>0</v>
      </c>
      <c r="J177" s="131" t="n">
        <v>1</v>
      </c>
      <c r="K177" s="131" t="n">
        <v>1</v>
      </c>
      <c r="L177" s="131" t="inlineStr">
        <is>
          <t>HAYIR</t>
        </is>
      </c>
      <c r="M177" s="131" t="n">
        <v>0</v>
      </c>
      <c r="N177" s="131" t="n">
        <v>0</v>
      </c>
    </row>
    <row r="178" ht="15" customHeight="1" s="113">
      <c r="A178" s="131" t="inlineStr">
        <is>
          <t>M018</t>
        </is>
      </c>
      <c r="B178" s="131" t="inlineStr">
        <is>
          <t>GAZİEMİR-4</t>
        </is>
      </c>
      <c r="C178" s="131" t="inlineStr">
        <is>
          <t>U013</t>
        </is>
      </c>
      <c r="D178" s="131" t="inlineStr">
        <is>
          <t>KASAP</t>
        </is>
      </c>
      <c r="E178" s="131" t="n">
        <v>1</v>
      </c>
      <c r="F178" s="131" t="n">
        <v>0</v>
      </c>
      <c r="G178" s="131" t="inlineStr"/>
      <c r="H178" s="131" t="n">
        <v>0</v>
      </c>
      <c r="I178" s="131" t="n">
        <v>0</v>
      </c>
      <c r="J178" s="131" t="n">
        <v>1</v>
      </c>
      <c r="K178" s="131" t="n">
        <v>0</v>
      </c>
      <c r="L178" s="131" t="inlineStr">
        <is>
          <t>HAYIR</t>
        </is>
      </c>
      <c r="M178" s="131" t="n">
        <v>1</v>
      </c>
      <c r="N178" s="131" t="n">
        <v>0</v>
      </c>
    </row>
    <row r="179" ht="15" customHeight="1" s="113">
      <c r="A179" s="131" t="inlineStr">
        <is>
          <t>M018</t>
        </is>
      </c>
      <c r="B179" s="131" t="inlineStr">
        <is>
          <t>GAZİEMİR-4</t>
        </is>
      </c>
      <c r="C179" s="131" t="inlineStr">
        <is>
          <t>U015</t>
        </is>
      </c>
      <c r="D179" s="131" t="inlineStr">
        <is>
          <t>KASİYER</t>
        </is>
      </c>
      <c r="E179" s="131" t="n">
        <v>2</v>
      </c>
      <c r="F179" s="131" t="n">
        <v>2</v>
      </c>
      <c r="G179" s="131" t="inlineStr"/>
      <c r="H179" s="131" t="n">
        <v>0</v>
      </c>
      <c r="I179" s="131" t="n">
        <v>0</v>
      </c>
      <c r="J179" s="131" t="n">
        <v>2</v>
      </c>
      <c r="K179" s="131" t="n">
        <v>2</v>
      </c>
      <c r="L179" s="131" t="inlineStr">
        <is>
          <t>HAYIR</t>
        </is>
      </c>
      <c r="M179" s="131" t="n">
        <v>0</v>
      </c>
      <c r="N179" s="131" t="n">
        <v>0</v>
      </c>
    </row>
    <row r="180" ht="15" customHeight="1" s="113">
      <c r="A180" s="131" t="inlineStr">
        <is>
          <t>M018</t>
        </is>
      </c>
      <c r="B180" s="131" t="inlineStr">
        <is>
          <t>GAZİEMİR-4</t>
        </is>
      </c>
      <c r="C180" s="131" t="inlineStr">
        <is>
          <t>U017</t>
        </is>
      </c>
      <c r="D180" s="131" t="inlineStr">
        <is>
          <t>MANAV</t>
        </is>
      </c>
      <c r="E180" s="131" t="n">
        <v>2</v>
      </c>
      <c r="F180" s="131" t="n">
        <v>1</v>
      </c>
      <c r="G180" s="131" t="inlineStr"/>
      <c r="H180" s="131" t="n">
        <v>0</v>
      </c>
      <c r="I180" s="131" t="n">
        <v>0</v>
      </c>
      <c r="J180" s="131" t="n">
        <v>2</v>
      </c>
      <c r="K180" s="131" t="n">
        <v>1</v>
      </c>
      <c r="L180" s="131" t="inlineStr">
        <is>
          <t>HAYIR</t>
        </is>
      </c>
      <c r="M180" s="131" t="n">
        <v>0</v>
      </c>
      <c r="N180" s="131" t="n">
        <v>0</v>
      </c>
    </row>
    <row r="181" ht="15" customHeight="1" s="113">
      <c r="A181" s="131" t="inlineStr">
        <is>
          <t>M018</t>
        </is>
      </c>
      <c r="B181" s="131" t="inlineStr">
        <is>
          <t>GAZİEMİR-4</t>
        </is>
      </c>
      <c r="C181" s="131" t="inlineStr">
        <is>
          <t>U019</t>
        </is>
      </c>
      <c r="D181" s="131" t="inlineStr">
        <is>
          <t>MANAV YARDIMCISI</t>
        </is>
      </c>
      <c r="E181" s="131" t="n">
        <v>0</v>
      </c>
      <c r="F181" s="131" t="n">
        <v>1</v>
      </c>
      <c r="G181" s="131" t="inlineStr"/>
      <c r="H181" s="131" t="n">
        <v>0</v>
      </c>
      <c r="I181" s="131" t="n">
        <v>0</v>
      </c>
      <c r="J181" s="131" t="n">
        <v>0</v>
      </c>
      <c r="K181" s="131" t="n">
        <v>1</v>
      </c>
      <c r="L181" s="131" t="inlineStr">
        <is>
          <t>HAYIR</t>
        </is>
      </c>
      <c r="M181" s="131" t="n">
        <v>0</v>
      </c>
      <c r="N181" s="131" t="n">
        <v>0</v>
      </c>
    </row>
    <row r="182" ht="15" customHeight="1" s="113">
      <c r="A182" s="131" t="inlineStr">
        <is>
          <t>M018</t>
        </is>
      </c>
      <c r="B182" s="131" t="inlineStr">
        <is>
          <t>GAZİEMİR-4</t>
        </is>
      </c>
      <c r="C182" s="131" t="inlineStr">
        <is>
          <t>U026</t>
        </is>
      </c>
      <c r="D182" s="131" t="inlineStr">
        <is>
          <t>REYON GÖREVLİSİ</t>
        </is>
      </c>
      <c r="E182" s="131" t="n">
        <v>2</v>
      </c>
      <c r="F182" s="131" t="n">
        <v>2</v>
      </c>
      <c r="G182" s="131" t="inlineStr"/>
      <c r="H182" s="131" t="n">
        <v>0</v>
      </c>
      <c r="I182" s="131" t="n">
        <v>0</v>
      </c>
      <c r="J182" s="131" t="n">
        <v>2</v>
      </c>
      <c r="K182" s="131" t="n">
        <v>2</v>
      </c>
      <c r="L182" s="131" t="inlineStr">
        <is>
          <t>HAYIR</t>
        </is>
      </c>
      <c r="M182" s="131" t="n">
        <v>0</v>
      </c>
      <c r="N182" s="131" t="n">
        <v>0</v>
      </c>
    </row>
    <row r="183" ht="15" customHeight="1" s="113">
      <c r="A183" s="131" t="inlineStr">
        <is>
          <t>M018</t>
        </is>
      </c>
      <c r="B183" s="131" t="inlineStr">
        <is>
          <t>GAZİEMİR-4</t>
        </is>
      </c>
      <c r="C183" s="131" t="inlineStr">
        <is>
          <t>U036</t>
        </is>
      </c>
      <c r="D183" s="131" t="inlineStr">
        <is>
          <t>YÖNETİCİ</t>
        </is>
      </c>
      <c r="E183" s="131" t="n">
        <v>1</v>
      </c>
      <c r="F183" s="131" t="n">
        <v>1</v>
      </c>
      <c r="G183" s="131" t="inlineStr"/>
      <c r="H183" s="131" t="n">
        <v>0</v>
      </c>
      <c r="I183" s="131" t="n">
        <v>0</v>
      </c>
      <c r="J183" s="131" t="n">
        <v>1</v>
      </c>
      <c r="K183" s="131" t="n">
        <v>1</v>
      </c>
      <c r="L183" s="131" t="inlineStr">
        <is>
          <t>HAYIR</t>
        </is>
      </c>
      <c r="M183" s="131" t="n">
        <v>0</v>
      </c>
      <c r="N183" s="131" t="n">
        <v>0</v>
      </c>
    </row>
    <row r="184" ht="15" customHeight="1" s="113">
      <c r="A184" s="131" t="inlineStr">
        <is>
          <t>M018</t>
        </is>
      </c>
      <c r="B184" s="131" t="inlineStr">
        <is>
          <t>GAZİEMİR-4</t>
        </is>
      </c>
      <c r="C184" s="131" t="inlineStr">
        <is>
          <t>U038</t>
        </is>
      </c>
      <c r="D184" s="131" t="inlineStr">
        <is>
          <t>YÖNETİCİ YARDIMCISI</t>
        </is>
      </c>
      <c r="E184" s="131" t="n">
        <v>1</v>
      </c>
      <c r="F184" s="131" t="n">
        <v>1</v>
      </c>
      <c r="G184" s="131" t="inlineStr"/>
      <c r="H184" s="131" t="n">
        <v>0</v>
      </c>
      <c r="I184" s="131" t="n">
        <v>0</v>
      </c>
      <c r="J184" s="131" t="n">
        <v>1</v>
      </c>
      <c r="K184" s="131" t="n">
        <v>1</v>
      </c>
      <c r="L184" s="131" t="inlineStr">
        <is>
          <t>HAYIR</t>
        </is>
      </c>
      <c r="M184" s="131" t="n">
        <v>0</v>
      </c>
      <c r="N184" s="131" t="n">
        <v>0</v>
      </c>
    </row>
    <row r="185" ht="15" customHeight="1" s="113">
      <c r="A185" s="131" t="inlineStr">
        <is>
          <t>M018</t>
        </is>
      </c>
      <c r="B185" s="131" t="inlineStr">
        <is>
          <t>GAZİEMİR-4</t>
        </is>
      </c>
      <c r="C185" s="131" t="inlineStr">
        <is>
          <t>U042</t>
        </is>
      </c>
      <c r="D185" s="131" t="inlineStr">
        <is>
          <t>ŞARKÜTERİ</t>
        </is>
      </c>
      <c r="E185" s="131" t="n">
        <v>1</v>
      </c>
      <c r="F185" s="131" t="n">
        <v>1</v>
      </c>
      <c r="G185" s="131" t="inlineStr"/>
      <c r="H185" s="131" t="n">
        <v>0</v>
      </c>
      <c r="I185" s="131" t="n">
        <v>0</v>
      </c>
      <c r="J185" s="131" t="n">
        <v>1</v>
      </c>
      <c r="K185" s="131" t="n">
        <v>1</v>
      </c>
      <c r="L185" s="131" t="inlineStr">
        <is>
          <t>HAYIR</t>
        </is>
      </c>
      <c r="M185" s="131" t="n">
        <v>0</v>
      </c>
      <c r="N185" s="131" t="n">
        <v>1</v>
      </c>
    </row>
    <row r="186" ht="15" customHeight="1" s="113">
      <c r="A186" s="131" t="inlineStr">
        <is>
          <t>M019</t>
        </is>
      </c>
      <c r="B186" s="131" t="inlineStr">
        <is>
          <t>GAZİEMİR-5</t>
        </is>
      </c>
      <c r="C186" s="131" t="inlineStr">
        <is>
          <t>U002</t>
        </is>
      </c>
      <c r="D186" s="131" t="inlineStr">
        <is>
          <t>BAKLİYAT</t>
        </is>
      </c>
      <c r="E186" s="131" t="n">
        <v>1</v>
      </c>
      <c r="F186" s="131" t="n">
        <v>1</v>
      </c>
      <c r="G186" s="131" t="inlineStr"/>
      <c r="H186" s="131" t="n">
        <v>0</v>
      </c>
      <c r="I186" s="131" t="n">
        <v>0</v>
      </c>
      <c r="J186" s="131" t="n">
        <v>1</v>
      </c>
      <c r="K186" s="131" t="n">
        <v>1</v>
      </c>
      <c r="L186" s="131" t="inlineStr">
        <is>
          <t>HAYIR</t>
        </is>
      </c>
      <c r="M186" s="131" t="n">
        <v>0</v>
      </c>
      <c r="N186" s="131" t="n">
        <v>0</v>
      </c>
    </row>
    <row r="187" ht="15" customHeight="1" s="113">
      <c r="A187" s="131" t="inlineStr">
        <is>
          <t>M019</t>
        </is>
      </c>
      <c r="B187" s="131" t="inlineStr">
        <is>
          <t>GAZİEMİR-5</t>
        </is>
      </c>
      <c r="C187" s="131" t="inlineStr">
        <is>
          <t>U013</t>
        </is>
      </c>
      <c r="D187" s="131" t="inlineStr">
        <is>
          <t>KASAP</t>
        </is>
      </c>
      <c r="E187" s="131" t="n">
        <v>1</v>
      </c>
      <c r="F187" s="131" t="n">
        <v>1</v>
      </c>
      <c r="G187" s="131" t="inlineStr"/>
      <c r="H187" s="131" t="n">
        <v>0</v>
      </c>
      <c r="I187" s="131" t="n">
        <v>0</v>
      </c>
      <c r="J187" s="131" t="n">
        <v>1</v>
      </c>
      <c r="K187" s="131" t="n">
        <v>1</v>
      </c>
      <c r="L187" s="131" t="inlineStr">
        <is>
          <t>HAYIR</t>
        </is>
      </c>
      <c r="M187" s="131" t="n">
        <v>0</v>
      </c>
      <c r="N187" s="131" t="n">
        <v>0</v>
      </c>
    </row>
    <row r="188" ht="15" customHeight="1" s="113">
      <c r="A188" s="131" t="inlineStr">
        <is>
          <t>M019</t>
        </is>
      </c>
      <c r="B188" s="131" t="inlineStr">
        <is>
          <t>GAZİEMİR-5</t>
        </is>
      </c>
      <c r="C188" s="131" t="inlineStr">
        <is>
          <t>U015</t>
        </is>
      </c>
      <c r="D188" s="131" t="inlineStr">
        <is>
          <t>KASİYER</t>
        </is>
      </c>
      <c r="E188" s="131" t="n">
        <v>2</v>
      </c>
      <c r="F188" s="131" t="n">
        <v>2</v>
      </c>
      <c r="G188" s="131" t="inlineStr"/>
      <c r="H188" s="131" t="n">
        <v>0</v>
      </c>
      <c r="I188" s="131" t="n">
        <v>0</v>
      </c>
      <c r="J188" s="131" t="n">
        <v>2</v>
      </c>
      <c r="K188" s="131" t="n">
        <v>2</v>
      </c>
      <c r="L188" s="131" t="inlineStr">
        <is>
          <t>HAYIR</t>
        </is>
      </c>
      <c r="M188" s="131" t="n">
        <v>0</v>
      </c>
      <c r="N188" s="131" t="n">
        <v>0</v>
      </c>
    </row>
    <row r="189" ht="15" customHeight="1" s="113">
      <c r="A189" s="131" t="inlineStr">
        <is>
          <t>M019</t>
        </is>
      </c>
      <c r="B189" s="131" t="inlineStr">
        <is>
          <t>GAZİEMİR-5</t>
        </is>
      </c>
      <c r="C189" s="131" t="inlineStr">
        <is>
          <t>U017</t>
        </is>
      </c>
      <c r="D189" s="131" t="inlineStr">
        <is>
          <t>MANAV</t>
        </is>
      </c>
      <c r="E189" s="131" t="n">
        <v>2</v>
      </c>
      <c r="F189" s="131" t="n">
        <v>1</v>
      </c>
      <c r="G189" s="131" t="inlineStr"/>
      <c r="H189" s="131" t="n">
        <v>0</v>
      </c>
      <c r="I189" s="131" t="n">
        <v>0</v>
      </c>
      <c r="J189" s="131" t="n">
        <v>2</v>
      </c>
      <c r="K189" s="131" t="n">
        <v>1</v>
      </c>
      <c r="L189" s="131" t="inlineStr">
        <is>
          <t>HAYIR</t>
        </is>
      </c>
      <c r="M189" s="131" t="n">
        <v>0</v>
      </c>
      <c r="N189" s="131" t="n">
        <v>0</v>
      </c>
    </row>
    <row r="190" ht="15" customHeight="1" s="113">
      <c r="A190" s="131" t="inlineStr">
        <is>
          <t>M019</t>
        </is>
      </c>
      <c r="B190" s="131" t="inlineStr">
        <is>
          <t>GAZİEMİR-5</t>
        </is>
      </c>
      <c r="C190" s="131" t="inlineStr">
        <is>
          <t>U019</t>
        </is>
      </c>
      <c r="D190" s="131" t="inlineStr">
        <is>
          <t>MANAV YARDIMCISI</t>
        </is>
      </c>
      <c r="E190" s="131" t="n">
        <v>0</v>
      </c>
      <c r="F190" s="131" t="n">
        <v>2</v>
      </c>
      <c r="G190" s="131" t="inlineStr"/>
      <c r="H190" s="131" t="n">
        <v>0</v>
      </c>
      <c r="I190" s="131" t="n">
        <v>0</v>
      </c>
      <c r="J190" s="131" t="n">
        <v>0</v>
      </c>
      <c r="K190" s="131" t="n">
        <v>2</v>
      </c>
      <c r="L190" s="131" t="inlineStr">
        <is>
          <t>HAYIR</t>
        </is>
      </c>
      <c r="M190" s="131" t="n">
        <v>0</v>
      </c>
      <c r="N190" s="131" t="n">
        <v>0</v>
      </c>
    </row>
    <row r="191" ht="15" customHeight="1" s="113">
      <c r="A191" s="131" t="inlineStr">
        <is>
          <t>M019</t>
        </is>
      </c>
      <c r="B191" s="131" t="inlineStr">
        <is>
          <t>GAZİEMİR-5</t>
        </is>
      </c>
      <c r="C191" s="131" t="inlineStr">
        <is>
          <t>U026</t>
        </is>
      </c>
      <c r="D191" s="131" t="inlineStr">
        <is>
          <t>REYON GÖREVLİSİ</t>
        </is>
      </c>
      <c r="E191" s="131" t="n">
        <v>2</v>
      </c>
      <c r="F191" s="131" t="n">
        <v>2</v>
      </c>
      <c r="G191" s="131" t="inlineStr"/>
      <c r="H191" s="131" t="n">
        <v>0</v>
      </c>
      <c r="I191" s="131" t="n">
        <v>0</v>
      </c>
      <c r="J191" s="131" t="n">
        <v>2</v>
      </c>
      <c r="K191" s="131" t="n">
        <v>2</v>
      </c>
      <c r="L191" s="131" t="inlineStr">
        <is>
          <t>HAYIR</t>
        </is>
      </c>
      <c r="M191" s="131" t="n">
        <v>0</v>
      </c>
      <c r="N191" s="131" t="n">
        <v>1</v>
      </c>
    </row>
    <row r="192" ht="15" customHeight="1" s="113">
      <c r="A192" s="131" t="inlineStr">
        <is>
          <t>M019</t>
        </is>
      </c>
      <c r="B192" s="131" t="inlineStr">
        <is>
          <t>GAZİEMİR-5</t>
        </is>
      </c>
      <c r="C192" s="131" t="inlineStr">
        <is>
          <t>U036</t>
        </is>
      </c>
      <c r="D192" s="131" t="inlineStr">
        <is>
          <t>YÖNETİCİ</t>
        </is>
      </c>
      <c r="E192" s="131" t="n">
        <v>1</v>
      </c>
      <c r="F192" s="131" t="n">
        <v>1</v>
      </c>
      <c r="G192" s="131" t="inlineStr"/>
      <c r="H192" s="131" t="n">
        <v>0</v>
      </c>
      <c r="I192" s="131" t="n">
        <v>0</v>
      </c>
      <c r="J192" s="131" t="n">
        <v>1</v>
      </c>
      <c r="K192" s="131" t="n">
        <v>1</v>
      </c>
      <c r="L192" s="131" t="inlineStr">
        <is>
          <t>HAYIR</t>
        </is>
      </c>
      <c r="M192" s="131" t="n">
        <v>0</v>
      </c>
      <c r="N192" s="131" t="n">
        <v>0</v>
      </c>
    </row>
    <row r="193" ht="15" customHeight="1" s="113">
      <c r="A193" s="131" t="inlineStr">
        <is>
          <t>M019</t>
        </is>
      </c>
      <c r="B193" s="131" t="inlineStr">
        <is>
          <t>GAZİEMİR-5</t>
        </is>
      </c>
      <c r="C193" s="131" t="inlineStr">
        <is>
          <t>U038</t>
        </is>
      </c>
      <c r="D193" s="131" t="inlineStr">
        <is>
          <t>YÖNETİCİ YARDIMCISI</t>
        </is>
      </c>
      <c r="E193" s="131" t="n">
        <v>1</v>
      </c>
      <c r="F193" s="131" t="n">
        <v>1</v>
      </c>
      <c r="G193" s="131" t="inlineStr"/>
      <c r="H193" s="131" t="n">
        <v>0</v>
      </c>
      <c r="I193" s="131" t="n">
        <v>0</v>
      </c>
      <c r="J193" s="131" t="n">
        <v>1</v>
      </c>
      <c r="K193" s="131" t="n">
        <v>1</v>
      </c>
      <c r="L193" s="131" t="inlineStr">
        <is>
          <t>HAYIR</t>
        </is>
      </c>
      <c r="M193" s="131" t="n">
        <v>0</v>
      </c>
      <c r="N193" s="131" t="n">
        <v>0</v>
      </c>
    </row>
    <row r="194" ht="15" customHeight="1" s="113">
      <c r="A194" s="131" t="inlineStr">
        <is>
          <t>M019</t>
        </is>
      </c>
      <c r="B194" s="131" t="inlineStr">
        <is>
          <t>GAZİEMİR-5</t>
        </is>
      </c>
      <c r="C194" s="131" t="inlineStr">
        <is>
          <t>U042</t>
        </is>
      </c>
      <c r="D194" s="131" t="inlineStr">
        <is>
          <t>ŞARKÜTERİ</t>
        </is>
      </c>
      <c r="E194" s="131" t="n">
        <v>1</v>
      </c>
      <c r="F194" s="131" t="n">
        <v>1</v>
      </c>
      <c r="G194" s="131" t="inlineStr"/>
      <c r="H194" s="131" t="n">
        <v>0</v>
      </c>
      <c r="I194" s="131" t="n">
        <v>0</v>
      </c>
      <c r="J194" s="131" t="n">
        <v>1</v>
      </c>
      <c r="K194" s="131" t="n">
        <v>1</v>
      </c>
      <c r="L194" s="131" t="inlineStr">
        <is>
          <t>HAYIR</t>
        </is>
      </c>
      <c r="M194" s="131" t="n">
        <v>0</v>
      </c>
      <c r="N194" s="131" t="n">
        <v>0</v>
      </c>
    </row>
    <row r="195" ht="15" customHeight="1" s="113">
      <c r="A195" s="131" t="inlineStr">
        <is>
          <t>M020</t>
        </is>
      </c>
      <c r="B195" s="131" t="inlineStr">
        <is>
          <t>GAZİEMİR-6</t>
        </is>
      </c>
      <c r="C195" s="131" t="inlineStr">
        <is>
          <t>U002</t>
        </is>
      </c>
      <c r="D195" s="131" t="inlineStr">
        <is>
          <t>BAKLİYAT</t>
        </is>
      </c>
      <c r="E195" s="131" t="n">
        <v>1</v>
      </c>
      <c r="F195" s="131" t="n">
        <v>1</v>
      </c>
      <c r="G195" s="131" t="inlineStr"/>
      <c r="H195" s="131" t="n">
        <v>0</v>
      </c>
      <c r="I195" s="131" t="n">
        <v>0</v>
      </c>
      <c r="J195" s="131" t="n">
        <v>1</v>
      </c>
      <c r="K195" s="131" t="n">
        <v>1</v>
      </c>
      <c r="L195" s="131" t="inlineStr">
        <is>
          <t>HAYIR</t>
        </is>
      </c>
      <c r="M195" s="131" t="n">
        <v>0</v>
      </c>
      <c r="N195" s="131" t="n">
        <v>0</v>
      </c>
    </row>
    <row r="196" ht="15" customHeight="1" s="113">
      <c r="A196" s="131" t="inlineStr">
        <is>
          <t>M020</t>
        </is>
      </c>
      <c r="B196" s="131" t="inlineStr">
        <is>
          <t>GAZİEMİR-6</t>
        </is>
      </c>
      <c r="C196" s="131" t="inlineStr">
        <is>
          <t>U013</t>
        </is>
      </c>
      <c r="D196" s="131" t="inlineStr">
        <is>
          <t>KASAP</t>
        </is>
      </c>
      <c r="E196" s="131" t="n">
        <v>1</v>
      </c>
      <c r="F196" s="131" t="n">
        <v>1</v>
      </c>
      <c r="G196" s="131" t="inlineStr"/>
      <c r="H196" s="131" t="n">
        <v>0</v>
      </c>
      <c r="I196" s="131" t="n">
        <v>0</v>
      </c>
      <c r="J196" s="131" t="n">
        <v>1</v>
      </c>
      <c r="K196" s="131" t="n">
        <v>1</v>
      </c>
      <c r="L196" s="131" t="inlineStr">
        <is>
          <t>HAYIR</t>
        </is>
      </c>
      <c r="M196" s="131" t="n">
        <v>0</v>
      </c>
      <c r="N196" s="131" t="n">
        <v>0</v>
      </c>
    </row>
    <row r="197" ht="15" customHeight="1" s="113">
      <c r="A197" s="131" t="inlineStr">
        <is>
          <t>M020</t>
        </is>
      </c>
      <c r="B197" s="131" t="inlineStr">
        <is>
          <t>GAZİEMİR-6</t>
        </is>
      </c>
      <c r="C197" s="131" t="inlineStr">
        <is>
          <t>U015</t>
        </is>
      </c>
      <c r="D197" s="131" t="inlineStr">
        <is>
          <t>KASİYER</t>
        </is>
      </c>
      <c r="E197" s="131" t="n">
        <v>2</v>
      </c>
      <c r="F197" s="131" t="n">
        <v>2</v>
      </c>
      <c r="G197" s="131" t="inlineStr"/>
      <c r="H197" s="131" t="n">
        <v>0</v>
      </c>
      <c r="I197" s="131" t="n">
        <v>0</v>
      </c>
      <c r="J197" s="131" t="n">
        <v>2</v>
      </c>
      <c r="K197" s="131" t="n">
        <v>2</v>
      </c>
      <c r="L197" s="131" t="inlineStr">
        <is>
          <t>HAYIR</t>
        </is>
      </c>
      <c r="M197" s="131" t="n">
        <v>0</v>
      </c>
      <c r="N197" s="131" t="n">
        <v>0</v>
      </c>
    </row>
    <row r="198" ht="15" customHeight="1" s="113">
      <c r="A198" s="131" t="inlineStr">
        <is>
          <t>M020</t>
        </is>
      </c>
      <c r="B198" s="131" t="inlineStr">
        <is>
          <t>GAZİEMİR-6</t>
        </is>
      </c>
      <c r="C198" s="131" t="inlineStr">
        <is>
          <t>U017</t>
        </is>
      </c>
      <c r="D198" s="131" t="inlineStr">
        <is>
          <t>MANAV</t>
        </is>
      </c>
      <c r="E198" s="131" t="n">
        <v>2</v>
      </c>
      <c r="F198" s="131" t="n">
        <v>1</v>
      </c>
      <c r="G198" s="131" t="inlineStr"/>
      <c r="H198" s="131" t="n">
        <v>0</v>
      </c>
      <c r="I198" s="131" t="n">
        <v>0</v>
      </c>
      <c r="J198" s="131" t="n">
        <v>2</v>
      </c>
      <c r="K198" s="131" t="n">
        <v>1</v>
      </c>
      <c r="L198" s="131" t="inlineStr">
        <is>
          <t>HAYIR</t>
        </is>
      </c>
      <c r="M198" s="131" t="n">
        <v>0</v>
      </c>
      <c r="N198" s="131" t="n">
        <v>0</v>
      </c>
    </row>
    <row r="199" ht="15" customHeight="1" s="113">
      <c r="A199" s="131" t="inlineStr">
        <is>
          <t>M020</t>
        </is>
      </c>
      <c r="B199" s="131" t="inlineStr">
        <is>
          <t>GAZİEMİR-6</t>
        </is>
      </c>
      <c r="C199" s="131" t="inlineStr">
        <is>
          <t>U019</t>
        </is>
      </c>
      <c r="D199" s="131" t="inlineStr">
        <is>
          <t>MANAV YARDIMCISI</t>
        </is>
      </c>
      <c r="E199" s="131" t="n">
        <v>0</v>
      </c>
      <c r="F199" s="131" t="n">
        <v>1</v>
      </c>
      <c r="G199" s="131" t="inlineStr"/>
      <c r="H199" s="131" t="n">
        <v>0</v>
      </c>
      <c r="I199" s="131" t="n">
        <v>0</v>
      </c>
      <c r="J199" s="131" t="n">
        <v>0</v>
      </c>
      <c r="K199" s="131" t="n">
        <v>1</v>
      </c>
      <c r="L199" s="131" t="inlineStr">
        <is>
          <t>HAYIR</t>
        </is>
      </c>
      <c r="M199" s="131" t="n">
        <v>0</v>
      </c>
      <c r="N199" s="131" t="n">
        <v>0</v>
      </c>
    </row>
    <row r="200" ht="15" customHeight="1" s="113">
      <c r="A200" s="131" t="inlineStr">
        <is>
          <t>M020</t>
        </is>
      </c>
      <c r="B200" s="131" t="inlineStr">
        <is>
          <t>GAZİEMİR-6</t>
        </is>
      </c>
      <c r="C200" s="131" t="inlineStr">
        <is>
          <t>U026</t>
        </is>
      </c>
      <c r="D200" s="131" t="inlineStr">
        <is>
          <t>REYON GÖREVLİSİ</t>
        </is>
      </c>
      <c r="E200" s="131" t="n">
        <v>2</v>
      </c>
      <c r="F200" s="131" t="n">
        <v>1</v>
      </c>
      <c r="G200" s="131" t="inlineStr"/>
      <c r="H200" s="131" t="n">
        <v>0</v>
      </c>
      <c r="I200" s="131" t="n">
        <v>0</v>
      </c>
      <c r="J200" s="131" t="n">
        <v>2</v>
      </c>
      <c r="K200" s="131" t="n">
        <v>1</v>
      </c>
      <c r="L200" s="131" t="inlineStr">
        <is>
          <t>HAYIR</t>
        </is>
      </c>
      <c r="M200" s="131" t="n">
        <v>0</v>
      </c>
      <c r="N200" s="131" t="n">
        <v>0</v>
      </c>
    </row>
    <row r="201" ht="15" customHeight="1" s="113">
      <c r="A201" s="131" t="inlineStr">
        <is>
          <t>M020</t>
        </is>
      </c>
      <c r="B201" s="131" t="inlineStr">
        <is>
          <t>GAZİEMİR-6</t>
        </is>
      </c>
      <c r="C201" s="131" t="inlineStr">
        <is>
          <t>U036</t>
        </is>
      </c>
      <c r="D201" s="131" t="inlineStr">
        <is>
          <t>YÖNETİCİ</t>
        </is>
      </c>
      <c r="E201" s="131" t="n">
        <v>1</v>
      </c>
      <c r="F201" s="131" t="n">
        <v>0</v>
      </c>
      <c r="G201" s="131" t="inlineStr"/>
      <c r="H201" s="131" t="n">
        <v>0</v>
      </c>
      <c r="I201" s="131" t="n">
        <v>0</v>
      </c>
      <c r="J201" s="131" t="n">
        <v>1</v>
      </c>
      <c r="K201" s="131" t="n">
        <v>0</v>
      </c>
      <c r="L201" s="131" t="inlineStr">
        <is>
          <t>HAYIR</t>
        </is>
      </c>
      <c r="M201" s="131" t="n">
        <v>0</v>
      </c>
      <c r="N201" s="131" t="n">
        <v>0</v>
      </c>
    </row>
    <row r="202" ht="15" customHeight="1" s="113">
      <c r="A202" s="131" t="inlineStr">
        <is>
          <t>M020</t>
        </is>
      </c>
      <c r="B202" s="131" t="inlineStr">
        <is>
          <t>GAZİEMİR-6</t>
        </is>
      </c>
      <c r="C202" s="131" t="inlineStr">
        <is>
          <t>U038</t>
        </is>
      </c>
      <c r="D202" s="131" t="inlineStr">
        <is>
          <t>YÖNETİCİ YARDIMCISI</t>
        </is>
      </c>
      <c r="E202" s="131" t="n">
        <v>1</v>
      </c>
      <c r="F202" s="131" t="n">
        <v>2</v>
      </c>
      <c r="G202" s="131" t="inlineStr"/>
      <c r="H202" s="131" t="n">
        <v>0</v>
      </c>
      <c r="I202" s="131" t="n">
        <v>0</v>
      </c>
      <c r="J202" s="131" t="n">
        <v>1</v>
      </c>
      <c r="K202" s="131" t="n">
        <v>2</v>
      </c>
      <c r="L202" s="131" t="inlineStr">
        <is>
          <t>HAYIR</t>
        </is>
      </c>
      <c r="M202" s="131" t="n">
        <v>0</v>
      </c>
      <c r="N202" s="131" t="n">
        <v>0</v>
      </c>
    </row>
    <row r="203" ht="15" customHeight="1" s="113">
      <c r="A203" s="131" t="inlineStr">
        <is>
          <t>M020</t>
        </is>
      </c>
      <c r="B203" s="131" t="inlineStr">
        <is>
          <t>GAZİEMİR-6</t>
        </is>
      </c>
      <c r="C203" s="131" t="inlineStr">
        <is>
          <t>U042</t>
        </is>
      </c>
      <c r="D203" s="131" t="inlineStr">
        <is>
          <t>ŞARKÜTERİ</t>
        </is>
      </c>
      <c r="E203" s="131" t="n">
        <v>1</v>
      </c>
      <c r="F203" s="131" t="n">
        <v>0</v>
      </c>
      <c r="G203" s="131" t="inlineStr"/>
      <c r="H203" s="131" t="n">
        <v>0</v>
      </c>
      <c r="I203" s="131" t="n">
        <v>0</v>
      </c>
      <c r="J203" s="131" t="n">
        <v>1</v>
      </c>
      <c r="K203" s="131" t="n">
        <v>0</v>
      </c>
      <c r="L203" s="131" t="inlineStr">
        <is>
          <t>HAYIR</t>
        </is>
      </c>
      <c r="M203" s="131" t="n">
        <v>0</v>
      </c>
      <c r="N203" s="131" t="n">
        <v>0</v>
      </c>
    </row>
    <row r="204" ht="15" customHeight="1" s="113">
      <c r="A204" s="131" t="inlineStr">
        <is>
          <t>M020</t>
        </is>
      </c>
      <c r="B204" s="131" t="inlineStr">
        <is>
          <t>GAZİEMİR-6</t>
        </is>
      </c>
      <c r="C204" s="131" t="inlineStr">
        <is>
          <t>U043</t>
        </is>
      </c>
      <c r="D204" s="131" t="inlineStr">
        <is>
          <t>ŞARKÜTERİ YARDIMCISI</t>
        </is>
      </c>
      <c r="E204" s="131" t="n">
        <v>0</v>
      </c>
      <c r="F204" s="131" t="n">
        <v>1</v>
      </c>
      <c r="G204" s="131" t="inlineStr"/>
      <c r="H204" s="131" t="n">
        <v>0</v>
      </c>
      <c r="I204" s="131" t="n">
        <v>0</v>
      </c>
      <c r="J204" s="131" t="n">
        <v>0</v>
      </c>
      <c r="K204" s="131" t="n">
        <v>1</v>
      </c>
      <c r="L204" s="131" t="inlineStr">
        <is>
          <t>HAYIR</t>
        </is>
      </c>
      <c r="M204" s="131" t="n">
        <v>0</v>
      </c>
      <c r="N204" s="131" t="n">
        <v>0</v>
      </c>
    </row>
    <row r="205" ht="15" customHeight="1" s="113">
      <c r="A205" s="131" t="inlineStr">
        <is>
          <t>M021</t>
        </is>
      </c>
      <c r="B205" s="131" t="inlineStr">
        <is>
          <t>GAZİEMİR-7</t>
        </is>
      </c>
      <c r="C205" s="131" t="inlineStr">
        <is>
          <t>U013</t>
        </is>
      </c>
      <c r="D205" s="131" t="inlineStr">
        <is>
          <t>KASAP</t>
        </is>
      </c>
      <c r="E205" s="131" t="n">
        <v>1</v>
      </c>
      <c r="F205" s="131" t="n">
        <v>0</v>
      </c>
      <c r="G205" s="131" t="inlineStr"/>
      <c r="H205" s="131" t="n">
        <v>0</v>
      </c>
      <c r="I205" s="131" t="n">
        <v>0</v>
      </c>
      <c r="J205" s="131" t="n">
        <v>1</v>
      </c>
      <c r="K205" s="131" t="n">
        <v>0</v>
      </c>
      <c r="L205" s="131" t="inlineStr">
        <is>
          <t>HAYIR</t>
        </is>
      </c>
      <c r="M205" s="131" t="n">
        <v>1</v>
      </c>
      <c r="N205" s="131" t="n">
        <v>0</v>
      </c>
    </row>
    <row r="206" ht="15" customHeight="1" s="113">
      <c r="A206" s="131" t="inlineStr">
        <is>
          <t>M021</t>
        </is>
      </c>
      <c r="B206" s="131" t="inlineStr">
        <is>
          <t>GAZİEMİR-7</t>
        </is>
      </c>
      <c r="C206" s="131" t="inlineStr">
        <is>
          <t>U015</t>
        </is>
      </c>
      <c r="D206" s="131" t="inlineStr">
        <is>
          <t>KASİYER</t>
        </is>
      </c>
      <c r="E206" s="131" t="n">
        <v>2</v>
      </c>
      <c r="F206" s="131" t="n">
        <v>2</v>
      </c>
      <c r="G206" s="131" t="inlineStr"/>
      <c r="H206" s="131" t="n">
        <v>0</v>
      </c>
      <c r="I206" s="131" t="n">
        <v>0</v>
      </c>
      <c r="J206" s="131" t="n">
        <v>2</v>
      </c>
      <c r="K206" s="131" t="n">
        <v>2</v>
      </c>
      <c r="L206" s="131" t="inlineStr">
        <is>
          <t>HAYIR</t>
        </is>
      </c>
      <c r="M206" s="131" t="n">
        <v>0</v>
      </c>
      <c r="N206" s="131" t="n">
        <v>0</v>
      </c>
    </row>
    <row r="207" ht="15" customHeight="1" s="113">
      <c r="A207" s="131" t="inlineStr">
        <is>
          <t>M021</t>
        </is>
      </c>
      <c r="B207" s="131" t="inlineStr">
        <is>
          <t>GAZİEMİR-7</t>
        </is>
      </c>
      <c r="C207" s="131" t="inlineStr">
        <is>
          <t>U017</t>
        </is>
      </c>
      <c r="D207" s="131" t="inlineStr">
        <is>
          <t>MANAV</t>
        </is>
      </c>
      <c r="E207" s="131" t="n">
        <v>1</v>
      </c>
      <c r="F207" s="131" t="n">
        <v>0</v>
      </c>
      <c r="G207" s="131" t="inlineStr"/>
      <c r="H207" s="131" t="n">
        <v>0</v>
      </c>
      <c r="I207" s="131" t="n">
        <v>0</v>
      </c>
      <c r="J207" s="131" t="n">
        <v>1</v>
      </c>
      <c r="K207" s="131" t="n">
        <v>0</v>
      </c>
      <c r="L207" s="131" t="inlineStr">
        <is>
          <t>HAYIR</t>
        </is>
      </c>
      <c r="M207" s="131" t="n">
        <v>1</v>
      </c>
      <c r="N207" s="131" t="n">
        <v>0</v>
      </c>
    </row>
    <row r="208" ht="15" customHeight="1" s="113">
      <c r="A208" s="131" t="inlineStr">
        <is>
          <t>M021</t>
        </is>
      </c>
      <c r="B208" s="131" t="inlineStr">
        <is>
          <t>GAZİEMİR-7</t>
        </is>
      </c>
      <c r="C208" s="131" t="inlineStr">
        <is>
          <t>U026</t>
        </is>
      </c>
      <c r="D208" s="131" t="inlineStr">
        <is>
          <t>REYON GÖREVLİSİ</t>
        </is>
      </c>
      <c r="E208" s="131" t="n">
        <v>2</v>
      </c>
      <c r="F208" s="131" t="n">
        <v>2</v>
      </c>
      <c r="G208" s="131" t="inlineStr"/>
      <c r="H208" s="131" t="n">
        <v>0</v>
      </c>
      <c r="I208" s="131" t="n">
        <v>0</v>
      </c>
      <c r="J208" s="131" t="n">
        <v>2</v>
      </c>
      <c r="K208" s="131" t="n">
        <v>2</v>
      </c>
      <c r="L208" s="131" t="inlineStr">
        <is>
          <t>HAYIR</t>
        </is>
      </c>
      <c r="M208" s="131" t="n">
        <v>0</v>
      </c>
      <c r="N208" s="131" t="n">
        <v>0</v>
      </c>
    </row>
    <row r="209" ht="15" customHeight="1" s="113">
      <c r="A209" s="131" t="inlineStr">
        <is>
          <t>M021</t>
        </is>
      </c>
      <c r="B209" s="131" t="inlineStr">
        <is>
          <t>GAZİEMİR-7</t>
        </is>
      </c>
      <c r="C209" s="131" t="inlineStr">
        <is>
          <t>U036</t>
        </is>
      </c>
      <c r="D209" s="131" t="inlineStr">
        <is>
          <t>YÖNETİCİ</t>
        </is>
      </c>
      <c r="E209" s="131" t="n">
        <v>1</v>
      </c>
      <c r="F209" s="131" t="n">
        <v>0</v>
      </c>
      <c r="G209" s="131" t="inlineStr"/>
      <c r="H209" s="131" t="n">
        <v>0</v>
      </c>
      <c r="I209" s="131" t="n">
        <v>0</v>
      </c>
      <c r="J209" s="131" t="n">
        <v>1</v>
      </c>
      <c r="K209" s="131" t="n">
        <v>0</v>
      </c>
      <c r="L209" s="131" t="inlineStr">
        <is>
          <t>HAYIR</t>
        </is>
      </c>
      <c r="M209" s="131" t="n">
        <v>0</v>
      </c>
      <c r="N209" s="131" t="n">
        <v>0</v>
      </c>
    </row>
    <row r="210" ht="15" customHeight="1" s="113">
      <c r="A210" s="131" t="inlineStr">
        <is>
          <t>M021</t>
        </is>
      </c>
      <c r="B210" s="131" t="inlineStr">
        <is>
          <t>GAZİEMİR-7</t>
        </is>
      </c>
      <c r="C210" s="131" t="inlineStr">
        <is>
          <t>U038</t>
        </is>
      </c>
      <c r="D210" s="131" t="inlineStr">
        <is>
          <t>YÖNETİCİ YARDIMCISI</t>
        </is>
      </c>
      <c r="E210" s="131" t="n">
        <v>1</v>
      </c>
      <c r="F210" s="131" t="n">
        <v>2</v>
      </c>
      <c r="G210" s="131" t="inlineStr"/>
      <c r="H210" s="131" t="n">
        <v>0</v>
      </c>
      <c r="I210" s="131" t="n">
        <v>0</v>
      </c>
      <c r="J210" s="131" t="n">
        <v>1</v>
      </c>
      <c r="K210" s="131" t="n">
        <v>2</v>
      </c>
      <c r="L210" s="131" t="inlineStr">
        <is>
          <t>HAYIR</t>
        </is>
      </c>
      <c r="M210" s="131" t="n">
        <v>0</v>
      </c>
      <c r="N210" s="131" t="n">
        <v>0</v>
      </c>
    </row>
    <row r="211" ht="15" customHeight="1" s="113">
      <c r="A211" s="131" t="inlineStr">
        <is>
          <t>M021</t>
        </is>
      </c>
      <c r="B211" s="131" t="inlineStr">
        <is>
          <t>GAZİEMİR-7</t>
        </is>
      </c>
      <c r="C211" s="131" t="inlineStr">
        <is>
          <t>U042</t>
        </is>
      </c>
      <c r="D211" s="131" t="inlineStr">
        <is>
          <t>ŞARKÜTERİ</t>
        </is>
      </c>
      <c r="E211" s="131" t="n">
        <v>1</v>
      </c>
      <c r="F211" s="131" t="n">
        <v>0</v>
      </c>
      <c r="G211" s="131" t="inlineStr"/>
      <c r="H211" s="131" t="n">
        <v>0</v>
      </c>
      <c r="I211" s="131" t="n">
        <v>0</v>
      </c>
      <c r="J211" s="131" t="n">
        <v>1</v>
      </c>
      <c r="K211" s="131" t="n">
        <v>0</v>
      </c>
      <c r="L211" s="131" t="inlineStr">
        <is>
          <t>HAYIR</t>
        </is>
      </c>
      <c r="M211" s="131" t="n">
        <v>0</v>
      </c>
      <c r="N211" s="131" t="n">
        <v>0</v>
      </c>
    </row>
    <row r="212" ht="15" customHeight="1" s="113">
      <c r="A212" s="131" t="inlineStr">
        <is>
          <t>M021</t>
        </is>
      </c>
      <c r="B212" s="131" t="inlineStr">
        <is>
          <t>GAZİEMİR-7</t>
        </is>
      </c>
      <c r="C212" s="131" t="inlineStr">
        <is>
          <t>U043</t>
        </is>
      </c>
      <c r="D212" s="131" t="inlineStr">
        <is>
          <t>ŞARKÜTERİ YARDIMCISI</t>
        </is>
      </c>
      <c r="E212" s="131" t="n">
        <v>0</v>
      </c>
      <c r="F212" s="131" t="n">
        <v>2</v>
      </c>
      <c r="G212" s="131" t="inlineStr"/>
      <c r="H212" s="131" t="n">
        <v>0</v>
      </c>
      <c r="I212" s="131" t="n">
        <v>0</v>
      </c>
      <c r="J212" s="131" t="n">
        <v>0</v>
      </c>
      <c r="K212" s="131" t="n">
        <v>2</v>
      </c>
      <c r="L212" s="131" t="inlineStr">
        <is>
          <t>HAYIR</t>
        </is>
      </c>
      <c r="M212" s="131" t="n">
        <v>0</v>
      </c>
      <c r="N212" s="131" t="n">
        <v>1</v>
      </c>
    </row>
    <row r="213" ht="15" customHeight="1" s="113">
      <c r="A213" s="131" t="inlineStr">
        <is>
          <t>M022</t>
        </is>
      </c>
      <c r="B213" s="131" t="inlineStr">
        <is>
          <t>GEDİZ</t>
        </is>
      </c>
      <c r="C213" s="131" t="inlineStr">
        <is>
          <t>U002</t>
        </is>
      </c>
      <c r="D213" s="131" t="inlineStr">
        <is>
          <t>BAKLİYAT</t>
        </is>
      </c>
      <c r="E213" s="131" t="n">
        <v>1</v>
      </c>
      <c r="F213" s="131" t="n">
        <v>1</v>
      </c>
      <c r="G213" s="131" t="inlineStr"/>
      <c r="H213" s="131" t="n">
        <v>0</v>
      </c>
      <c r="I213" s="131" t="n">
        <v>0</v>
      </c>
      <c r="J213" s="131" t="n">
        <v>1</v>
      </c>
      <c r="K213" s="131" t="n">
        <v>1</v>
      </c>
      <c r="L213" s="131" t="inlineStr">
        <is>
          <t>HAYIR</t>
        </is>
      </c>
      <c r="M213" s="131" t="n">
        <v>0</v>
      </c>
      <c r="N213" s="131" t="n">
        <v>0</v>
      </c>
    </row>
    <row r="214" ht="15" customHeight="1" s="113">
      <c r="A214" s="131" t="inlineStr">
        <is>
          <t>M022</t>
        </is>
      </c>
      <c r="B214" s="131" t="inlineStr">
        <is>
          <t>GEDİZ</t>
        </is>
      </c>
      <c r="C214" s="131" t="inlineStr">
        <is>
          <t>U013</t>
        </is>
      </c>
      <c r="D214" s="131" t="inlineStr">
        <is>
          <t>KASAP</t>
        </is>
      </c>
      <c r="E214" s="131" t="n">
        <v>1</v>
      </c>
      <c r="F214" s="131" t="n">
        <v>1</v>
      </c>
      <c r="G214" s="131" t="inlineStr"/>
      <c r="H214" s="131" t="n">
        <v>0</v>
      </c>
      <c r="I214" s="131" t="n">
        <v>0</v>
      </c>
      <c r="J214" s="131" t="n">
        <v>1</v>
      </c>
      <c r="K214" s="131" t="n">
        <v>1</v>
      </c>
      <c r="L214" s="131" t="inlineStr">
        <is>
          <t>HAYIR</t>
        </is>
      </c>
      <c r="M214" s="131" t="n">
        <v>0</v>
      </c>
      <c r="N214" s="131" t="n">
        <v>0</v>
      </c>
    </row>
    <row r="215" ht="15" customHeight="1" s="113">
      <c r="A215" s="131" t="inlineStr">
        <is>
          <t>M022</t>
        </is>
      </c>
      <c r="B215" s="131" t="inlineStr">
        <is>
          <t>GEDİZ</t>
        </is>
      </c>
      <c r="C215" s="131" t="inlineStr">
        <is>
          <t>U015</t>
        </is>
      </c>
      <c r="D215" s="131" t="inlineStr">
        <is>
          <t>KASİYER</t>
        </is>
      </c>
      <c r="E215" s="131" t="n">
        <v>3</v>
      </c>
      <c r="F215" s="131" t="n">
        <v>3</v>
      </c>
      <c r="G215" s="131" t="inlineStr"/>
      <c r="H215" s="131" t="n">
        <v>0</v>
      </c>
      <c r="I215" s="131" t="n">
        <v>0</v>
      </c>
      <c r="J215" s="131" t="n">
        <v>3</v>
      </c>
      <c r="K215" s="131" t="n">
        <v>3</v>
      </c>
      <c r="L215" s="131" t="inlineStr">
        <is>
          <t>HAYIR</t>
        </is>
      </c>
      <c r="M215" s="131" t="n">
        <v>0</v>
      </c>
      <c r="N215" s="131" t="n">
        <v>0</v>
      </c>
    </row>
    <row r="216" ht="15" customHeight="1" s="113">
      <c r="A216" s="131" t="inlineStr">
        <is>
          <t>M022</t>
        </is>
      </c>
      <c r="B216" s="131" t="inlineStr">
        <is>
          <t>GEDİZ</t>
        </is>
      </c>
      <c r="C216" s="131" t="inlineStr">
        <is>
          <t>U017</t>
        </is>
      </c>
      <c r="D216" s="131" t="inlineStr">
        <is>
          <t>MANAV</t>
        </is>
      </c>
      <c r="E216" s="131" t="n">
        <v>2</v>
      </c>
      <c r="F216" s="131" t="n">
        <v>2</v>
      </c>
      <c r="G216" s="131" t="inlineStr"/>
      <c r="H216" s="131" t="n">
        <v>0</v>
      </c>
      <c r="I216" s="131" t="n">
        <v>0</v>
      </c>
      <c r="J216" s="131" t="n">
        <v>2</v>
      </c>
      <c r="K216" s="131" t="n">
        <v>2</v>
      </c>
      <c r="L216" s="131" t="inlineStr">
        <is>
          <t>HAYIR</t>
        </is>
      </c>
      <c r="M216" s="131" t="n">
        <v>0</v>
      </c>
      <c r="N216" s="131" t="n">
        <v>0</v>
      </c>
    </row>
    <row r="217" ht="15" customHeight="1" s="113">
      <c r="A217" s="131" t="inlineStr">
        <is>
          <t>M022</t>
        </is>
      </c>
      <c r="B217" s="131" t="inlineStr">
        <is>
          <t>GEDİZ</t>
        </is>
      </c>
      <c r="C217" s="131" t="inlineStr">
        <is>
          <t>U019</t>
        </is>
      </c>
      <c r="D217" s="131" t="inlineStr">
        <is>
          <t>MANAV YARDIMCISI</t>
        </is>
      </c>
      <c r="E217" s="131" t="n">
        <v>1</v>
      </c>
      <c r="F217" s="131" t="n">
        <v>0</v>
      </c>
      <c r="G217" s="131" t="inlineStr"/>
      <c r="H217" s="131" t="n">
        <v>0</v>
      </c>
      <c r="I217" s="131" t="n">
        <v>0</v>
      </c>
      <c r="J217" s="131" t="n">
        <v>1</v>
      </c>
      <c r="K217" s="131" t="n">
        <v>0</v>
      </c>
      <c r="L217" s="131" t="inlineStr">
        <is>
          <t>HAYIR</t>
        </is>
      </c>
      <c r="M217" s="131" t="n">
        <v>0</v>
      </c>
      <c r="N217" s="131" t="n">
        <v>0</v>
      </c>
    </row>
    <row r="218" ht="15" customHeight="1" s="113">
      <c r="A218" s="131" t="inlineStr">
        <is>
          <t>M022</t>
        </is>
      </c>
      <c r="B218" s="131" t="inlineStr">
        <is>
          <t>GEDİZ</t>
        </is>
      </c>
      <c r="C218" s="131" t="inlineStr">
        <is>
          <t>U023</t>
        </is>
      </c>
      <c r="D218" s="131" t="inlineStr">
        <is>
          <t>ONLİNE TOPLAYICI</t>
        </is>
      </c>
      <c r="E218" s="131" t="n">
        <v>1</v>
      </c>
      <c r="F218" s="131" t="n">
        <v>1</v>
      </c>
      <c r="G218" s="131" t="inlineStr"/>
      <c r="H218" s="131" t="n">
        <v>0</v>
      </c>
      <c r="I218" s="131" t="n">
        <v>0</v>
      </c>
      <c r="J218" s="131" t="n">
        <v>1</v>
      </c>
      <c r="K218" s="131" t="n">
        <v>1</v>
      </c>
      <c r="L218" s="131" t="inlineStr">
        <is>
          <t>HAYIR</t>
        </is>
      </c>
      <c r="M218" s="131" t="n">
        <v>0</v>
      </c>
      <c r="N218" s="131" t="n">
        <v>0</v>
      </c>
    </row>
    <row r="219" ht="15" customHeight="1" s="113">
      <c r="A219" s="131" t="inlineStr">
        <is>
          <t>M022</t>
        </is>
      </c>
      <c r="B219" s="131" t="inlineStr">
        <is>
          <t>GEDİZ</t>
        </is>
      </c>
      <c r="C219" s="131" t="inlineStr">
        <is>
          <t>U024</t>
        </is>
      </c>
      <c r="D219" s="131" t="inlineStr">
        <is>
          <t>ONLİNE ŞOFÖR</t>
        </is>
      </c>
      <c r="E219" s="131" t="n">
        <v>1</v>
      </c>
      <c r="F219" s="131" t="n">
        <v>1</v>
      </c>
      <c r="G219" s="131" t="inlineStr"/>
      <c r="H219" s="131" t="n">
        <v>0</v>
      </c>
      <c r="I219" s="131" t="n">
        <v>0</v>
      </c>
      <c r="J219" s="131" t="n">
        <v>1</v>
      </c>
      <c r="K219" s="131" t="n">
        <v>1</v>
      </c>
      <c r="L219" s="131" t="inlineStr">
        <is>
          <t>HAYIR</t>
        </is>
      </c>
      <c r="M219" s="131" t="n">
        <v>0</v>
      </c>
      <c r="N219" s="131" t="n">
        <v>0</v>
      </c>
    </row>
    <row r="220" ht="15" customHeight="1" s="113">
      <c r="A220" s="131" t="inlineStr">
        <is>
          <t>M022</t>
        </is>
      </c>
      <c r="B220" s="131" t="inlineStr">
        <is>
          <t>GEDİZ</t>
        </is>
      </c>
      <c r="C220" s="131" t="inlineStr">
        <is>
          <t>U026</t>
        </is>
      </c>
      <c r="D220" s="131" t="inlineStr">
        <is>
          <t>REYON GÖREVLİSİ</t>
        </is>
      </c>
      <c r="E220" s="131" t="n">
        <v>2</v>
      </c>
      <c r="F220" s="131" t="n">
        <v>4</v>
      </c>
      <c r="G220" s="131" t="inlineStr"/>
      <c r="H220" s="131" t="n">
        <v>0</v>
      </c>
      <c r="I220" s="131" t="n">
        <v>0</v>
      </c>
      <c r="J220" s="131" t="n">
        <v>2</v>
      </c>
      <c r="K220" s="131" t="n">
        <v>4</v>
      </c>
      <c r="L220" s="131" t="inlineStr">
        <is>
          <t>HAYIR</t>
        </is>
      </c>
      <c r="M220" s="131" t="n">
        <v>0</v>
      </c>
      <c r="N220" s="131" t="n">
        <v>0</v>
      </c>
    </row>
    <row r="221" ht="15" customHeight="1" s="113">
      <c r="A221" s="131" t="inlineStr">
        <is>
          <t>M022</t>
        </is>
      </c>
      <c r="B221" s="131" t="inlineStr">
        <is>
          <t>GEDİZ</t>
        </is>
      </c>
      <c r="C221" s="131" t="inlineStr">
        <is>
          <t>U036</t>
        </is>
      </c>
      <c r="D221" s="131" t="inlineStr">
        <is>
          <t>YÖNETİCİ</t>
        </is>
      </c>
      <c r="E221" s="131" t="n">
        <v>1</v>
      </c>
      <c r="F221" s="131" t="n">
        <v>2</v>
      </c>
      <c r="G221" s="131" t="inlineStr"/>
      <c r="H221" s="131" t="n">
        <v>0</v>
      </c>
      <c r="I221" s="131" t="n">
        <v>0</v>
      </c>
      <c r="J221" s="131" t="n">
        <v>1</v>
      </c>
      <c r="K221" s="131" t="n">
        <v>2</v>
      </c>
      <c r="L221" s="131" t="inlineStr">
        <is>
          <t>HAYIR</t>
        </is>
      </c>
      <c r="M221" s="131" t="n">
        <v>0</v>
      </c>
      <c r="N221" s="131" t="n">
        <v>0</v>
      </c>
    </row>
    <row r="222" ht="15" customHeight="1" s="113">
      <c r="A222" s="131" t="inlineStr">
        <is>
          <t>M022</t>
        </is>
      </c>
      <c r="B222" s="131" t="inlineStr">
        <is>
          <t>GEDİZ</t>
        </is>
      </c>
      <c r="C222" s="131" t="inlineStr">
        <is>
          <t>U038</t>
        </is>
      </c>
      <c r="D222" s="131" t="inlineStr">
        <is>
          <t>YÖNETİCİ YARDIMCISI</t>
        </is>
      </c>
      <c r="E222" s="131" t="n">
        <v>1</v>
      </c>
      <c r="F222" s="131" t="n">
        <v>1</v>
      </c>
      <c r="G222" s="131" t="inlineStr"/>
      <c r="H222" s="131" t="n">
        <v>0</v>
      </c>
      <c r="I222" s="131" t="n">
        <v>0</v>
      </c>
      <c r="J222" s="131" t="n">
        <v>1</v>
      </c>
      <c r="K222" s="131" t="n">
        <v>1</v>
      </c>
      <c r="L222" s="131" t="inlineStr">
        <is>
          <t>HAYIR</t>
        </is>
      </c>
      <c r="M222" s="131" t="n">
        <v>0</v>
      </c>
      <c r="N222" s="131" t="n">
        <v>0</v>
      </c>
    </row>
    <row r="223" ht="15" customHeight="1" s="113">
      <c r="A223" s="131" t="inlineStr">
        <is>
          <t>M022</t>
        </is>
      </c>
      <c r="B223" s="131" t="inlineStr">
        <is>
          <t>GEDİZ</t>
        </is>
      </c>
      <c r="C223" s="131" t="inlineStr">
        <is>
          <t>U042</t>
        </is>
      </c>
      <c r="D223" s="131" t="inlineStr">
        <is>
          <t>ŞARKÜTERİ</t>
        </is>
      </c>
      <c r="E223" s="131" t="n">
        <v>1</v>
      </c>
      <c r="F223" s="131" t="n">
        <v>1</v>
      </c>
      <c r="G223" s="131" t="inlineStr"/>
      <c r="H223" s="131" t="n">
        <v>0</v>
      </c>
      <c r="I223" s="131" t="n">
        <v>0</v>
      </c>
      <c r="J223" s="131" t="n">
        <v>1</v>
      </c>
      <c r="K223" s="131" t="n">
        <v>1</v>
      </c>
      <c r="L223" s="131" t="inlineStr">
        <is>
          <t>HAYIR</t>
        </is>
      </c>
      <c r="M223" s="131" t="n">
        <v>0</v>
      </c>
      <c r="N223" s="131" t="n">
        <v>0</v>
      </c>
    </row>
    <row r="224" ht="15" customHeight="1" s="113">
      <c r="A224" s="131" t="inlineStr">
        <is>
          <t>M022</t>
        </is>
      </c>
      <c r="B224" s="131" t="inlineStr">
        <is>
          <t>GEDİZ</t>
        </is>
      </c>
      <c r="C224" s="131" t="inlineStr">
        <is>
          <t>U043</t>
        </is>
      </c>
      <c r="D224" s="131" t="inlineStr">
        <is>
          <t>ŞARKÜTERİ YARDIMCISI</t>
        </is>
      </c>
      <c r="E224" s="131" t="n">
        <v>1</v>
      </c>
      <c r="F224" s="131" t="n">
        <v>1</v>
      </c>
      <c r="G224" s="131" t="inlineStr"/>
      <c r="H224" s="131" t="n">
        <v>0</v>
      </c>
      <c r="I224" s="131" t="n">
        <v>0</v>
      </c>
      <c r="J224" s="131" t="n">
        <v>1</v>
      </c>
      <c r="K224" s="131" t="n">
        <v>1</v>
      </c>
      <c r="L224" s="131" t="inlineStr">
        <is>
          <t>HAYIR</t>
        </is>
      </c>
      <c r="M224" s="131" t="n">
        <v>0</v>
      </c>
      <c r="N224" s="131" t="n">
        <v>0</v>
      </c>
    </row>
    <row r="225" ht="15" customHeight="1" s="113">
      <c r="A225" s="131" t="inlineStr">
        <is>
          <t>M023</t>
        </is>
      </c>
      <c r="B225" s="131" t="inlineStr">
        <is>
          <t>GÖZTEPE</t>
        </is>
      </c>
      <c r="C225" s="131" t="inlineStr">
        <is>
          <t>U013</t>
        </is>
      </c>
      <c r="D225" s="131" t="inlineStr">
        <is>
          <t>KASAP</t>
        </is>
      </c>
      <c r="E225" s="131" t="n">
        <v>1</v>
      </c>
      <c r="F225" s="131" t="n">
        <v>1</v>
      </c>
      <c r="G225" s="131" t="inlineStr"/>
      <c r="H225" s="131" t="n">
        <v>0</v>
      </c>
      <c r="I225" s="131" t="n">
        <v>0</v>
      </c>
      <c r="J225" s="131" t="n">
        <v>1</v>
      </c>
      <c r="K225" s="131" t="n">
        <v>1</v>
      </c>
      <c r="L225" s="131" t="inlineStr">
        <is>
          <t>HAYIR</t>
        </is>
      </c>
      <c r="M225" s="131" t="n">
        <v>0</v>
      </c>
      <c r="N225" s="131" t="n">
        <v>0</v>
      </c>
    </row>
    <row r="226" ht="15" customHeight="1" s="113">
      <c r="A226" s="131" t="inlineStr">
        <is>
          <t>M023</t>
        </is>
      </c>
      <c r="B226" s="131" t="inlineStr">
        <is>
          <t>GÖZTEPE</t>
        </is>
      </c>
      <c r="C226" s="131" t="inlineStr">
        <is>
          <t>U015</t>
        </is>
      </c>
      <c r="D226" s="131" t="inlineStr">
        <is>
          <t>KASİYER</t>
        </is>
      </c>
      <c r="E226" s="131" t="n">
        <v>2</v>
      </c>
      <c r="F226" s="131" t="n">
        <v>2</v>
      </c>
      <c r="G226" s="131" t="inlineStr"/>
      <c r="H226" s="131" t="n">
        <v>0</v>
      </c>
      <c r="I226" s="131" t="n">
        <v>0</v>
      </c>
      <c r="J226" s="131" t="n">
        <v>2</v>
      </c>
      <c r="K226" s="131" t="n">
        <v>2</v>
      </c>
      <c r="L226" s="131" t="inlineStr">
        <is>
          <t>HAYIR</t>
        </is>
      </c>
      <c r="M226" s="131" t="n">
        <v>0</v>
      </c>
      <c r="N226" s="131" t="n">
        <v>0</v>
      </c>
    </row>
    <row r="227" ht="15" customHeight="1" s="113">
      <c r="A227" s="131" t="inlineStr">
        <is>
          <t>M023</t>
        </is>
      </c>
      <c r="B227" s="131" t="inlineStr">
        <is>
          <t>GÖZTEPE</t>
        </is>
      </c>
      <c r="C227" s="131" t="inlineStr">
        <is>
          <t>U017</t>
        </is>
      </c>
      <c r="D227" s="131" t="inlineStr">
        <is>
          <t>MANAV</t>
        </is>
      </c>
      <c r="E227" s="131" t="n">
        <v>2</v>
      </c>
      <c r="F227" s="131" t="n">
        <v>2</v>
      </c>
      <c r="G227" s="131" t="inlineStr"/>
      <c r="H227" s="131" t="n">
        <v>0</v>
      </c>
      <c r="I227" s="131" t="n">
        <v>0</v>
      </c>
      <c r="J227" s="131" t="n">
        <v>2</v>
      </c>
      <c r="K227" s="131" t="n">
        <v>2</v>
      </c>
      <c r="L227" s="131" t="inlineStr">
        <is>
          <t>HAYIR</t>
        </is>
      </c>
      <c r="M227" s="131" t="n">
        <v>0</v>
      </c>
      <c r="N227" s="131" t="n">
        <v>0</v>
      </c>
    </row>
    <row r="228" ht="15" customHeight="1" s="113">
      <c r="A228" s="131" t="inlineStr">
        <is>
          <t>M023</t>
        </is>
      </c>
      <c r="B228" s="131" t="inlineStr">
        <is>
          <t>GÖZTEPE</t>
        </is>
      </c>
      <c r="C228" s="131" t="inlineStr">
        <is>
          <t>U026</t>
        </is>
      </c>
      <c r="D228" s="131" t="inlineStr">
        <is>
          <t>REYON GÖREVLİSİ</t>
        </is>
      </c>
      <c r="E228" s="131" t="n">
        <v>2</v>
      </c>
      <c r="F228" s="131" t="n">
        <v>2</v>
      </c>
      <c r="G228" s="131" t="inlineStr"/>
      <c r="H228" s="131" t="n">
        <v>0</v>
      </c>
      <c r="I228" s="131" t="n">
        <v>0</v>
      </c>
      <c r="J228" s="131" t="n">
        <v>2</v>
      </c>
      <c r="K228" s="131" t="n">
        <v>2</v>
      </c>
      <c r="L228" s="131" t="inlineStr">
        <is>
          <t>HAYIR</t>
        </is>
      </c>
      <c r="M228" s="131" t="n">
        <v>0</v>
      </c>
      <c r="N228" s="131" t="n">
        <v>0</v>
      </c>
    </row>
    <row r="229" ht="15" customHeight="1" s="113">
      <c r="A229" s="131" t="inlineStr">
        <is>
          <t>M023</t>
        </is>
      </c>
      <c r="B229" s="131" t="inlineStr">
        <is>
          <t>GÖZTEPE</t>
        </is>
      </c>
      <c r="C229" s="131" t="inlineStr">
        <is>
          <t>U036</t>
        </is>
      </c>
      <c r="D229" s="131" t="inlineStr">
        <is>
          <t>YÖNETİCİ</t>
        </is>
      </c>
      <c r="E229" s="131" t="n">
        <v>1</v>
      </c>
      <c r="F229" s="131" t="n">
        <v>1</v>
      </c>
      <c r="G229" s="131" t="inlineStr"/>
      <c r="H229" s="131" t="n">
        <v>0</v>
      </c>
      <c r="I229" s="131" t="n">
        <v>0</v>
      </c>
      <c r="J229" s="131" t="n">
        <v>1</v>
      </c>
      <c r="K229" s="131" t="n">
        <v>1</v>
      </c>
      <c r="L229" s="131" t="inlineStr">
        <is>
          <t>HAYIR</t>
        </is>
      </c>
      <c r="M229" s="131" t="n">
        <v>0</v>
      </c>
      <c r="N229" s="131" t="n">
        <v>0</v>
      </c>
    </row>
    <row r="230" ht="15" customHeight="1" s="113">
      <c r="A230" s="131" t="inlineStr">
        <is>
          <t>M023</t>
        </is>
      </c>
      <c r="B230" s="131" t="inlineStr">
        <is>
          <t>GÖZTEPE</t>
        </is>
      </c>
      <c r="C230" s="131" t="inlineStr">
        <is>
          <t>U038</t>
        </is>
      </c>
      <c r="D230" s="131" t="inlineStr">
        <is>
          <t>YÖNETİCİ YARDIMCISI</t>
        </is>
      </c>
      <c r="E230" s="131" t="n">
        <v>1</v>
      </c>
      <c r="F230" s="131" t="n">
        <v>1</v>
      </c>
      <c r="G230" s="131" t="inlineStr"/>
      <c r="H230" s="131" t="n">
        <v>0</v>
      </c>
      <c r="I230" s="131" t="n">
        <v>0</v>
      </c>
      <c r="J230" s="131" t="n">
        <v>1</v>
      </c>
      <c r="K230" s="131" t="n">
        <v>1</v>
      </c>
      <c r="L230" s="131" t="inlineStr">
        <is>
          <t>HAYIR</t>
        </is>
      </c>
      <c r="M230" s="131" t="n">
        <v>0</v>
      </c>
      <c r="N230" s="131" t="n">
        <v>0</v>
      </c>
    </row>
    <row r="231" ht="15" customHeight="1" s="113">
      <c r="A231" s="131" t="inlineStr">
        <is>
          <t>M023</t>
        </is>
      </c>
      <c r="B231" s="131" t="inlineStr">
        <is>
          <t>GÖZTEPE</t>
        </is>
      </c>
      <c r="C231" s="131" t="inlineStr">
        <is>
          <t>U042</t>
        </is>
      </c>
      <c r="D231" s="131" t="inlineStr">
        <is>
          <t>ŞARKÜTERİ</t>
        </is>
      </c>
      <c r="E231" s="131" t="n">
        <v>1</v>
      </c>
      <c r="F231" s="131" t="n">
        <v>1</v>
      </c>
      <c r="G231" s="131" t="inlineStr"/>
      <c r="H231" s="131" t="n">
        <v>0</v>
      </c>
      <c r="I231" s="131" t="n">
        <v>0</v>
      </c>
      <c r="J231" s="131" t="n">
        <v>1</v>
      </c>
      <c r="K231" s="131" t="n">
        <v>1</v>
      </c>
      <c r="L231" s="131" t="inlineStr">
        <is>
          <t>HAYIR</t>
        </is>
      </c>
      <c r="M231" s="131" t="n">
        <v>0</v>
      </c>
      <c r="N231" s="131" t="n">
        <v>0</v>
      </c>
    </row>
    <row r="232" ht="15" customHeight="1" s="113">
      <c r="A232" s="131" t="inlineStr">
        <is>
          <t>M024</t>
        </is>
      </c>
      <c r="B232" s="131" t="inlineStr">
        <is>
          <t>GÜMÜŞPALA</t>
        </is>
      </c>
      <c r="C232" s="131" t="inlineStr">
        <is>
          <t>U013</t>
        </is>
      </c>
      <c r="D232" s="131" t="inlineStr">
        <is>
          <t>KASAP</t>
        </is>
      </c>
      <c r="E232" s="131" t="n">
        <v>1</v>
      </c>
      <c r="F232" s="131" t="n">
        <v>0</v>
      </c>
      <c r="G232" s="131" t="inlineStr"/>
      <c r="H232" s="131" t="n">
        <v>0</v>
      </c>
      <c r="I232" s="131" t="n">
        <v>0</v>
      </c>
      <c r="J232" s="131" t="n">
        <v>1</v>
      </c>
      <c r="K232" s="131" t="n">
        <v>0</v>
      </c>
      <c r="L232" s="131" t="inlineStr">
        <is>
          <t>HAYIR</t>
        </is>
      </c>
      <c r="M232" s="131" t="n">
        <v>1</v>
      </c>
      <c r="N232" s="131" t="n">
        <v>0</v>
      </c>
    </row>
    <row r="233" ht="15" customHeight="1" s="113">
      <c r="A233" s="131" t="inlineStr">
        <is>
          <t>M024</t>
        </is>
      </c>
      <c r="B233" s="131" t="inlineStr">
        <is>
          <t>GÜMÜŞPALA</t>
        </is>
      </c>
      <c r="C233" s="131" t="inlineStr">
        <is>
          <t>U015</t>
        </is>
      </c>
      <c r="D233" s="131" t="inlineStr">
        <is>
          <t>KASİYER</t>
        </is>
      </c>
      <c r="E233" s="131" t="n">
        <v>2</v>
      </c>
      <c r="F233" s="131" t="n">
        <v>0</v>
      </c>
      <c r="G233" s="131" t="inlineStr"/>
      <c r="H233" s="131" t="n">
        <v>0</v>
      </c>
      <c r="I233" s="131" t="n">
        <v>0</v>
      </c>
      <c r="J233" s="131" t="n">
        <v>2</v>
      </c>
      <c r="K233" s="131" t="n">
        <v>0</v>
      </c>
      <c r="L233" s="131" t="inlineStr">
        <is>
          <t>HAYIR</t>
        </is>
      </c>
      <c r="M233" s="131" t="n">
        <v>2</v>
      </c>
      <c r="N233" s="131" t="n">
        <v>0</v>
      </c>
    </row>
    <row r="234" ht="15" customHeight="1" s="113">
      <c r="A234" s="131" t="inlineStr">
        <is>
          <t>M024</t>
        </is>
      </c>
      <c r="B234" s="131" t="inlineStr">
        <is>
          <t>GÜMÜŞPALA</t>
        </is>
      </c>
      <c r="C234" s="131" t="inlineStr">
        <is>
          <t>U017</t>
        </is>
      </c>
      <c r="D234" s="131" t="inlineStr">
        <is>
          <t>MANAV</t>
        </is>
      </c>
      <c r="E234" s="131" t="n">
        <v>2</v>
      </c>
      <c r="F234" s="131" t="n">
        <v>1</v>
      </c>
      <c r="G234" s="131" t="inlineStr"/>
      <c r="H234" s="131" t="n">
        <v>0</v>
      </c>
      <c r="I234" s="131" t="n">
        <v>0</v>
      </c>
      <c r="J234" s="131" t="n">
        <v>2</v>
      </c>
      <c r="K234" s="131" t="n">
        <v>1</v>
      </c>
      <c r="L234" s="131" t="inlineStr">
        <is>
          <t>HAYIR</t>
        </is>
      </c>
      <c r="M234" s="131" t="n">
        <v>0</v>
      </c>
      <c r="N234" s="131" t="n">
        <v>0</v>
      </c>
    </row>
    <row r="235" ht="15" customHeight="1" s="113">
      <c r="A235" s="131" t="inlineStr">
        <is>
          <t>M024</t>
        </is>
      </c>
      <c r="B235" s="131" t="inlineStr">
        <is>
          <t>GÜMÜŞPALA</t>
        </is>
      </c>
      <c r="C235" s="131" t="inlineStr">
        <is>
          <t>U019</t>
        </is>
      </c>
      <c r="D235" s="131" t="inlineStr">
        <is>
          <t>MANAV YARDIMCISI</t>
        </is>
      </c>
      <c r="E235" s="131" t="n">
        <v>0</v>
      </c>
      <c r="F235" s="131" t="n">
        <v>1</v>
      </c>
      <c r="G235" s="131" t="inlineStr"/>
      <c r="H235" s="131" t="n">
        <v>0</v>
      </c>
      <c r="I235" s="131" t="n">
        <v>0</v>
      </c>
      <c r="J235" s="131" t="n">
        <v>0</v>
      </c>
      <c r="K235" s="131" t="n">
        <v>1</v>
      </c>
      <c r="L235" s="131" t="inlineStr">
        <is>
          <t>HAYIR</t>
        </is>
      </c>
      <c r="M235" s="131" t="n">
        <v>0</v>
      </c>
      <c r="N235" s="131" t="n">
        <v>0</v>
      </c>
    </row>
    <row r="236" ht="15" customHeight="1" s="113">
      <c r="A236" s="131" t="inlineStr">
        <is>
          <t>M024</t>
        </is>
      </c>
      <c r="B236" s="131" t="inlineStr">
        <is>
          <t>GÜMÜŞPALA</t>
        </is>
      </c>
      <c r="C236" s="131" t="inlineStr">
        <is>
          <t>U026</t>
        </is>
      </c>
      <c r="D236" s="131" t="inlineStr">
        <is>
          <t>REYON GÖREVLİSİ</t>
        </is>
      </c>
      <c r="E236" s="131" t="n">
        <v>2</v>
      </c>
      <c r="F236" s="131" t="n">
        <v>2</v>
      </c>
      <c r="G236" s="131" t="inlineStr"/>
      <c r="H236" s="131" t="n">
        <v>0</v>
      </c>
      <c r="I236" s="131" t="n">
        <v>0</v>
      </c>
      <c r="J236" s="131" t="n">
        <v>2</v>
      </c>
      <c r="K236" s="131" t="n">
        <v>2</v>
      </c>
      <c r="L236" s="131" t="inlineStr">
        <is>
          <t>HAYIR</t>
        </is>
      </c>
      <c r="M236" s="131" t="n">
        <v>0</v>
      </c>
      <c r="N236" s="131" t="n">
        <v>0</v>
      </c>
    </row>
    <row r="237" ht="15" customHeight="1" s="113">
      <c r="A237" s="131" t="inlineStr">
        <is>
          <t>M024</t>
        </is>
      </c>
      <c r="B237" s="131" t="inlineStr">
        <is>
          <t>GÜMÜŞPALA</t>
        </is>
      </c>
      <c r="C237" s="131" t="inlineStr">
        <is>
          <t>U036</t>
        </is>
      </c>
      <c r="D237" s="131" t="inlineStr">
        <is>
          <t>YÖNETİCİ</t>
        </is>
      </c>
      <c r="E237" s="131" t="n">
        <v>1</v>
      </c>
      <c r="F237" s="131" t="n">
        <v>1</v>
      </c>
      <c r="G237" s="131" t="inlineStr"/>
      <c r="H237" s="131" t="n">
        <v>0</v>
      </c>
      <c r="I237" s="131" t="n">
        <v>0</v>
      </c>
      <c r="J237" s="131" t="n">
        <v>1</v>
      </c>
      <c r="K237" s="131" t="n">
        <v>1</v>
      </c>
      <c r="L237" s="131" t="inlineStr">
        <is>
          <t>HAYIR</t>
        </is>
      </c>
      <c r="M237" s="131" t="n">
        <v>0</v>
      </c>
      <c r="N237" s="131" t="n">
        <v>0</v>
      </c>
    </row>
    <row r="238" ht="15" customHeight="1" s="113">
      <c r="A238" s="131" t="inlineStr">
        <is>
          <t>M024</t>
        </is>
      </c>
      <c r="B238" s="131" t="inlineStr">
        <is>
          <t>GÜMÜŞPALA</t>
        </is>
      </c>
      <c r="C238" s="131" t="inlineStr">
        <is>
          <t>U038</t>
        </is>
      </c>
      <c r="D238" s="131" t="inlineStr">
        <is>
          <t>YÖNETİCİ YARDIMCISI</t>
        </is>
      </c>
      <c r="E238" s="131" t="n">
        <v>1</v>
      </c>
      <c r="F238" s="131" t="n">
        <v>1</v>
      </c>
      <c r="G238" s="131" t="inlineStr"/>
      <c r="H238" s="131" t="n">
        <v>0</v>
      </c>
      <c r="I238" s="131" t="n">
        <v>0</v>
      </c>
      <c r="J238" s="131" t="n">
        <v>1</v>
      </c>
      <c r="K238" s="131" t="n">
        <v>1</v>
      </c>
      <c r="L238" s="131" t="inlineStr">
        <is>
          <t>HAYIR</t>
        </is>
      </c>
      <c r="M238" s="131" t="n">
        <v>0</v>
      </c>
      <c r="N238" s="131" t="n">
        <v>0</v>
      </c>
    </row>
    <row r="239" ht="15" customHeight="1" s="113">
      <c r="A239" s="131" t="inlineStr">
        <is>
          <t>M024</t>
        </is>
      </c>
      <c r="B239" s="131" t="inlineStr">
        <is>
          <t>GÜMÜŞPALA</t>
        </is>
      </c>
      <c r="C239" s="131" t="inlineStr">
        <is>
          <t>U042</t>
        </is>
      </c>
      <c r="D239" s="131" t="inlineStr">
        <is>
          <t>ŞARKÜTERİ</t>
        </is>
      </c>
      <c r="E239" s="131" t="n">
        <v>1</v>
      </c>
      <c r="F239" s="131" t="n">
        <v>1</v>
      </c>
      <c r="G239" s="131" t="inlineStr"/>
      <c r="H239" s="131" t="n">
        <v>0</v>
      </c>
      <c r="I239" s="131" t="n">
        <v>0</v>
      </c>
      <c r="J239" s="131" t="n">
        <v>1</v>
      </c>
      <c r="K239" s="131" t="n">
        <v>1</v>
      </c>
      <c r="L239" s="131" t="inlineStr">
        <is>
          <t>HAYIR</t>
        </is>
      </c>
      <c r="M239" s="131" t="n">
        <v>0</v>
      </c>
      <c r="N239" s="131" t="n">
        <v>0</v>
      </c>
    </row>
    <row r="240" ht="15" customHeight="1" s="113">
      <c r="A240" s="131" t="inlineStr">
        <is>
          <t>M026</t>
        </is>
      </c>
      <c r="B240" s="131" t="inlineStr">
        <is>
          <t>HARMANDALI</t>
        </is>
      </c>
      <c r="C240" s="131" t="inlineStr">
        <is>
          <t>U002</t>
        </is>
      </c>
      <c r="D240" s="131" t="inlineStr">
        <is>
          <t>BAKLİYAT</t>
        </is>
      </c>
      <c r="E240" s="131" t="n">
        <v>1</v>
      </c>
      <c r="F240" s="131" t="n">
        <v>1</v>
      </c>
      <c r="G240" s="131" t="inlineStr"/>
      <c r="H240" s="131" t="n">
        <v>0</v>
      </c>
      <c r="I240" s="131" t="n">
        <v>0</v>
      </c>
      <c r="J240" s="131" t="n">
        <v>1</v>
      </c>
      <c r="K240" s="131" t="n">
        <v>1</v>
      </c>
      <c r="L240" s="131" t="inlineStr">
        <is>
          <t>HAYIR</t>
        </is>
      </c>
      <c r="M240" s="131" t="n">
        <v>0</v>
      </c>
      <c r="N240" s="131" t="n">
        <v>0</v>
      </c>
    </row>
    <row r="241" ht="15" customHeight="1" s="113">
      <c r="A241" s="131" t="inlineStr">
        <is>
          <t>M026</t>
        </is>
      </c>
      <c r="B241" s="131" t="inlineStr">
        <is>
          <t>HARMANDALI</t>
        </is>
      </c>
      <c r="C241" s="131" t="inlineStr">
        <is>
          <t>U013</t>
        </is>
      </c>
      <c r="D241" s="131" t="inlineStr">
        <is>
          <t>KASAP</t>
        </is>
      </c>
      <c r="E241" s="131" t="n">
        <v>1</v>
      </c>
      <c r="F241" s="131" t="n">
        <v>1</v>
      </c>
      <c r="G241" s="131" t="inlineStr"/>
      <c r="H241" s="131" t="n">
        <v>0</v>
      </c>
      <c r="I241" s="131" t="n">
        <v>0</v>
      </c>
      <c r="J241" s="131" t="n">
        <v>1</v>
      </c>
      <c r="K241" s="131" t="n">
        <v>1</v>
      </c>
      <c r="L241" s="131" t="inlineStr">
        <is>
          <t>HAYIR</t>
        </is>
      </c>
      <c r="M241" s="131" t="n">
        <v>0</v>
      </c>
      <c r="N241" s="131" t="n">
        <v>0</v>
      </c>
    </row>
    <row r="242" ht="15" customHeight="1" s="113">
      <c r="A242" s="131" t="inlineStr">
        <is>
          <t>M026</t>
        </is>
      </c>
      <c r="B242" s="131" t="inlineStr">
        <is>
          <t>HARMANDALI</t>
        </is>
      </c>
      <c r="C242" s="131" t="inlineStr">
        <is>
          <t>U015</t>
        </is>
      </c>
      <c r="D242" s="131" t="inlineStr">
        <is>
          <t>KASİYER</t>
        </is>
      </c>
      <c r="E242" s="131" t="n">
        <v>4</v>
      </c>
      <c r="F242" s="131" t="n">
        <v>4</v>
      </c>
      <c r="G242" s="131" t="inlineStr"/>
      <c r="H242" s="131" t="n">
        <v>0</v>
      </c>
      <c r="I242" s="131" t="n">
        <v>0</v>
      </c>
      <c r="J242" s="131" t="n">
        <v>4</v>
      </c>
      <c r="K242" s="131" t="n">
        <v>4</v>
      </c>
      <c r="L242" s="131" t="inlineStr">
        <is>
          <t>HAYIR</t>
        </is>
      </c>
      <c r="M242" s="131" t="n">
        <v>0</v>
      </c>
      <c r="N242" s="131" t="n">
        <v>0</v>
      </c>
    </row>
    <row r="243" ht="15" customHeight="1" s="113">
      <c r="A243" s="131" t="inlineStr">
        <is>
          <t>M026</t>
        </is>
      </c>
      <c r="B243" s="131" t="inlineStr">
        <is>
          <t>HARMANDALI</t>
        </is>
      </c>
      <c r="C243" s="131" t="inlineStr">
        <is>
          <t>U017</t>
        </is>
      </c>
      <c r="D243" s="131" t="inlineStr">
        <is>
          <t>MANAV</t>
        </is>
      </c>
      <c r="E243" s="131" t="n">
        <v>2</v>
      </c>
      <c r="F243" s="131" t="n">
        <v>4</v>
      </c>
      <c r="G243" s="131" t="inlineStr"/>
      <c r="H243" s="131" t="n">
        <v>0</v>
      </c>
      <c r="I243" s="131" t="n">
        <v>0</v>
      </c>
      <c r="J243" s="131" t="n">
        <v>2</v>
      </c>
      <c r="K243" s="131" t="n">
        <v>4</v>
      </c>
      <c r="L243" s="131" t="inlineStr">
        <is>
          <t>HAYIR</t>
        </is>
      </c>
      <c r="M243" s="131" t="n">
        <v>0</v>
      </c>
      <c r="N243" s="131" t="n">
        <v>0</v>
      </c>
    </row>
    <row r="244" ht="15" customHeight="1" s="113">
      <c r="A244" s="131" t="inlineStr">
        <is>
          <t>M026</t>
        </is>
      </c>
      <c r="B244" s="131" t="inlineStr">
        <is>
          <t>HARMANDALI</t>
        </is>
      </c>
      <c r="C244" s="131" t="inlineStr">
        <is>
          <t>U018</t>
        </is>
      </c>
      <c r="D244" s="131" t="inlineStr">
        <is>
          <t>MANAV TERAZİ</t>
        </is>
      </c>
      <c r="E244" s="131" t="n">
        <v>0</v>
      </c>
      <c r="F244" s="131" t="n">
        <v>1</v>
      </c>
      <c r="G244" s="131" t="inlineStr"/>
      <c r="H244" s="131" t="n">
        <v>0</v>
      </c>
      <c r="I244" s="131" t="n">
        <v>0</v>
      </c>
      <c r="J244" s="131" t="n">
        <v>0</v>
      </c>
      <c r="K244" s="131" t="n">
        <v>1</v>
      </c>
      <c r="L244" s="131" t="inlineStr">
        <is>
          <t>HAYIR</t>
        </is>
      </c>
      <c r="M244" s="131" t="n">
        <v>0</v>
      </c>
      <c r="N244" s="131" t="n">
        <v>0</v>
      </c>
    </row>
    <row r="245" ht="15" customHeight="1" s="113">
      <c r="A245" s="131" t="inlineStr">
        <is>
          <t>M026</t>
        </is>
      </c>
      <c r="B245" s="131" t="inlineStr">
        <is>
          <t>HARMANDALI</t>
        </is>
      </c>
      <c r="C245" s="131" t="inlineStr">
        <is>
          <t>U019</t>
        </is>
      </c>
      <c r="D245" s="131" t="inlineStr">
        <is>
          <t>MANAV YARDIMCISI</t>
        </is>
      </c>
      <c r="E245" s="131" t="n">
        <v>2</v>
      </c>
      <c r="F245" s="131" t="n">
        <v>0</v>
      </c>
      <c r="G245" s="131" t="inlineStr"/>
      <c r="H245" s="131" t="n">
        <v>0</v>
      </c>
      <c r="I245" s="131" t="n">
        <v>0</v>
      </c>
      <c r="J245" s="131" t="n">
        <v>2</v>
      </c>
      <c r="K245" s="131" t="n">
        <v>0</v>
      </c>
      <c r="L245" s="131" t="inlineStr">
        <is>
          <t>HAYIR</t>
        </is>
      </c>
      <c r="M245" s="131" t="n">
        <v>0</v>
      </c>
      <c r="N245" s="131" t="n">
        <v>0</v>
      </c>
    </row>
    <row r="246" ht="15" customHeight="1" s="113">
      <c r="A246" s="131" t="inlineStr">
        <is>
          <t>M026</t>
        </is>
      </c>
      <c r="B246" s="131" t="inlineStr">
        <is>
          <t>HARMANDALI</t>
        </is>
      </c>
      <c r="C246" s="131" t="inlineStr">
        <is>
          <t>U026</t>
        </is>
      </c>
      <c r="D246" s="131" t="inlineStr">
        <is>
          <t>REYON GÖREVLİSİ</t>
        </is>
      </c>
      <c r="E246" s="131" t="n">
        <v>3</v>
      </c>
      <c r="F246" s="131" t="n">
        <v>4</v>
      </c>
      <c r="G246" s="131" t="inlineStr"/>
      <c r="H246" s="131" t="n">
        <v>0</v>
      </c>
      <c r="I246" s="131" t="n">
        <v>0</v>
      </c>
      <c r="J246" s="131" t="n">
        <v>3</v>
      </c>
      <c r="K246" s="131" t="n">
        <v>4</v>
      </c>
      <c r="L246" s="131" t="inlineStr">
        <is>
          <t>HAYIR</t>
        </is>
      </c>
      <c r="M246" s="131" t="n">
        <v>0</v>
      </c>
      <c r="N246" s="131" t="n">
        <v>0</v>
      </c>
    </row>
    <row r="247" ht="15" customHeight="1" s="113">
      <c r="A247" s="131" t="inlineStr">
        <is>
          <t>M026</t>
        </is>
      </c>
      <c r="B247" s="131" t="inlineStr">
        <is>
          <t>HARMANDALI</t>
        </is>
      </c>
      <c r="C247" s="131" t="inlineStr">
        <is>
          <t>U036</t>
        </is>
      </c>
      <c r="D247" s="131" t="inlineStr">
        <is>
          <t>YÖNETİCİ</t>
        </is>
      </c>
      <c r="E247" s="131" t="n">
        <v>1</v>
      </c>
      <c r="F247" s="131" t="n">
        <v>2</v>
      </c>
      <c r="G247" s="131" t="inlineStr"/>
      <c r="H247" s="131" t="n">
        <v>0</v>
      </c>
      <c r="I247" s="131" t="n">
        <v>0</v>
      </c>
      <c r="J247" s="131" t="n">
        <v>1</v>
      </c>
      <c r="K247" s="131" t="n">
        <v>2</v>
      </c>
      <c r="L247" s="131" t="inlineStr">
        <is>
          <t>HAYIR</t>
        </is>
      </c>
      <c r="M247" s="131" t="n">
        <v>0</v>
      </c>
      <c r="N247" s="131" t="n">
        <v>0</v>
      </c>
    </row>
    <row r="248" ht="15" customHeight="1" s="113">
      <c r="A248" s="131" t="inlineStr">
        <is>
          <t>M026</t>
        </is>
      </c>
      <c r="B248" s="131" t="inlineStr">
        <is>
          <t>HARMANDALI</t>
        </is>
      </c>
      <c r="C248" s="131" t="inlineStr">
        <is>
          <t>U038</t>
        </is>
      </c>
      <c r="D248" s="131" t="inlineStr">
        <is>
          <t>YÖNETİCİ YARDIMCISI</t>
        </is>
      </c>
      <c r="E248" s="131" t="n">
        <v>1</v>
      </c>
      <c r="F248" s="131" t="n">
        <v>0</v>
      </c>
      <c r="G248" s="131" t="inlineStr"/>
      <c r="H248" s="131" t="n">
        <v>0</v>
      </c>
      <c r="I248" s="131" t="n">
        <v>0</v>
      </c>
      <c r="J248" s="131" t="n">
        <v>1</v>
      </c>
      <c r="K248" s="131" t="n">
        <v>0</v>
      </c>
      <c r="L248" s="131" t="inlineStr">
        <is>
          <t>HAYIR</t>
        </is>
      </c>
      <c r="M248" s="131" t="n">
        <v>0</v>
      </c>
      <c r="N248" s="131" t="n">
        <v>0</v>
      </c>
    </row>
    <row r="249" ht="15" customHeight="1" s="113">
      <c r="A249" s="131" t="inlineStr">
        <is>
          <t>M026</t>
        </is>
      </c>
      <c r="B249" s="131" t="inlineStr">
        <is>
          <t>HARMANDALI</t>
        </is>
      </c>
      <c r="C249" s="131" t="inlineStr">
        <is>
          <t>U042</t>
        </is>
      </c>
      <c r="D249" s="131" t="inlineStr">
        <is>
          <t>ŞARKÜTERİ</t>
        </is>
      </c>
      <c r="E249" s="131" t="n">
        <v>1</v>
      </c>
      <c r="F249" s="131" t="n">
        <v>0</v>
      </c>
      <c r="G249" s="131" t="inlineStr"/>
      <c r="H249" s="131" t="n">
        <v>0</v>
      </c>
      <c r="I249" s="131" t="n">
        <v>0</v>
      </c>
      <c r="J249" s="131" t="n">
        <v>1</v>
      </c>
      <c r="K249" s="131" t="n">
        <v>0</v>
      </c>
      <c r="L249" s="131" t="inlineStr">
        <is>
          <t>HAYIR</t>
        </is>
      </c>
      <c r="M249" s="131" t="n">
        <v>0</v>
      </c>
      <c r="N249" s="131" t="n">
        <v>0</v>
      </c>
    </row>
    <row r="250" ht="15" customHeight="1" s="113">
      <c r="A250" s="131" t="inlineStr">
        <is>
          <t>M026</t>
        </is>
      </c>
      <c r="B250" s="131" t="inlineStr">
        <is>
          <t>HARMANDALI</t>
        </is>
      </c>
      <c r="C250" s="131" t="inlineStr">
        <is>
          <t>U043</t>
        </is>
      </c>
      <c r="D250" s="131" t="inlineStr">
        <is>
          <t>ŞARKÜTERİ YARDIMCISI</t>
        </is>
      </c>
      <c r="E250" s="131" t="n">
        <v>1</v>
      </c>
      <c r="F250" s="131" t="n">
        <v>2</v>
      </c>
      <c r="G250" s="131" t="inlineStr"/>
      <c r="H250" s="131" t="n">
        <v>0</v>
      </c>
      <c r="I250" s="131" t="n">
        <v>0</v>
      </c>
      <c r="J250" s="131" t="n">
        <v>1</v>
      </c>
      <c r="K250" s="131" t="n">
        <v>2</v>
      </c>
      <c r="L250" s="131" t="inlineStr">
        <is>
          <t>HAYIR</t>
        </is>
      </c>
      <c r="M250" s="131" t="n">
        <v>0</v>
      </c>
      <c r="N250" s="131" t="n">
        <v>0</v>
      </c>
    </row>
    <row r="251" ht="15" customHeight="1" s="113">
      <c r="A251" s="131" t="inlineStr">
        <is>
          <t>M027</t>
        </is>
      </c>
      <c r="B251" s="131" t="inlineStr">
        <is>
          <t>HATAY</t>
        </is>
      </c>
      <c r="C251" s="131" t="inlineStr">
        <is>
          <t>U002</t>
        </is>
      </c>
      <c r="D251" s="131" t="inlineStr">
        <is>
          <t>BAKLİYAT</t>
        </is>
      </c>
      <c r="E251" s="131" t="n">
        <v>1</v>
      </c>
      <c r="F251" s="131" t="n">
        <v>0</v>
      </c>
      <c r="G251" s="131" t="inlineStr"/>
      <c r="H251" s="131" t="n">
        <v>0</v>
      </c>
      <c r="I251" s="131" t="n">
        <v>0</v>
      </c>
      <c r="J251" s="131" t="n">
        <v>1</v>
      </c>
      <c r="K251" s="131" t="n">
        <v>0</v>
      </c>
      <c r="L251" s="131" t="inlineStr">
        <is>
          <t>HAYIR</t>
        </is>
      </c>
      <c r="M251" s="131" t="n">
        <v>1</v>
      </c>
      <c r="N251" s="131" t="n">
        <v>0</v>
      </c>
    </row>
    <row r="252" ht="15" customHeight="1" s="113">
      <c r="A252" s="131" t="inlineStr">
        <is>
          <t>M027</t>
        </is>
      </c>
      <c r="B252" s="131" t="inlineStr">
        <is>
          <t>HATAY</t>
        </is>
      </c>
      <c r="C252" s="131" t="inlineStr">
        <is>
          <t>U013</t>
        </is>
      </c>
      <c r="D252" s="131" t="inlineStr">
        <is>
          <t>KASAP</t>
        </is>
      </c>
      <c r="E252" s="131" t="n">
        <v>1</v>
      </c>
      <c r="F252" s="131" t="n">
        <v>1</v>
      </c>
      <c r="G252" s="131" t="inlineStr"/>
      <c r="H252" s="131" t="n">
        <v>0</v>
      </c>
      <c r="I252" s="131" t="n">
        <v>0</v>
      </c>
      <c r="J252" s="131" t="n">
        <v>1</v>
      </c>
      <c r="K252" s="131" t="n">
        <v>1</v>
      </c>
      <c r="L252" s="131" t="inlineStr">
        <is>
          <t>HAYIR</t>
        </is>
      </c>
      <c r="M252" s="131" t="n">
        <v>0</v>
      </c>
      <c r="N252" s="131" t="n">
        <v>0</v>
      </c>
    </row>
    <row r="253" ht="15" customHeight="1" s="113">
      <c r="A253" s="131" t="inlineStr">
        <is>
          <t>M027</t>
        </is>
      </c>
      <c r="B253" s="131" t="inlineStr">
        <is>
          <t>HATAY</t>
        </is>
      </c>
      <c r="C253" s="131" t="inlineStr">
        <is>
          <t>U015</t>
        </is>
      </c>
      <c r="D253" s="131" t="inlineStr">
        <is>
          <t>KASİYER</t>
        </is>
      </c>
      <c r="E253" s="131" t="n">
        <v>3</v>
      </c>
      <c r="F253" s="131" t="n">
        <v>3</v>
      </c>
      <c r="G253" s="131" t="inlineStr"/>
      <c r="H253" s="131" t="n">
        <v>0</v>
      </c>
      <c r="I253" s="131" t="n">
        <v>0</v>
      </c>
      <c r="J253" s="131" t="n">
        <v>3</v>
      </c>
      <c r="K253" s="131" t="n">
        <v>3</v>
      </c>
      <c r="L253" s="131" t="inlineStr">
        <is>
          <t>HAYIR</t>
        </is>
      </c>
      <c r="M253" s="131" t="n">
        <v>0</v>
      </c>
      <c r="N253" s="131" t="n">
        <v>0</v>
      </c>
    </row>
    <row r="254" ht="15" customHeight="1" s="113">
      <c r="A254" s="131" t="inlineStr">
        <is>
          <t>M027</t>
        </is>
      </c>
      <c r="B254" s="131" t="inlineStr">
        <is>
          <t>HATAY</t>
        </is>
      </c>
      <c r="C254" s="131" t="inlineStr">
        <is>
          <t>U017</t>
        </is>
      </c>
      <c r="D254" s="131" t="inlineStr">
        <is>
          <t>MANAV</t>
        </is>
      </c>
      <c r="E254" s="131" t="n">
        <v>2</v>
      </c>
      <c r="F254" s="131" t="n">
        <v>2</v>
      </c>
      <c r="G254" s="131" t="inlineStr"/>
      <c r="H254" s="131" t="n">
        <v>0</v>
      </c>
      <c r="I254" s="131" t="n">
        <v>0</v>
      </c>
      <c r="J254" s="131" t="n">
        <v>2</v>
      </c>
      <c r="K254" s="131" t="n">
        <v>2</v>
      </c>
      <c r="L254" s="131" t="inlineStr">
        <is>
          <t>HAYIR</t>
        </is>
      </c>
      <c r="M254" s="131" t="n">
        <v>0</v>
      </c>
      <c r="N254" s="131" t="n">
        <v>0</v>
      </c>
    </row>
    <row r="255" ht="15" customHeight="1" s="113">
      <c r="A255" s="131" t="inlineStr">
        <is>
          <t>M027</t>
        </is>
      </c>
      <c r="B255" s="131" t="inlineStr">
        <is>
          <t>HATAY</t>
        </is>
      </c>
      <c r="C255" s="131" t="inlineStr">
        <is>
          <t>U026</t>
        </is>
      </c>
      <c r="D255" s="131" t="inlineStr">
        <is>
          <t>REYON GÖREVLİSİ</t>
        </is>
      </c>
      <c r="E255" s="131" t="n">
        <v>2</v>
      </c>
      <c r="F255" s="131" t="n">
        <v>3</v>
      </c>
      <c r="G255" s="131" t="inlineStr"/>
      <c r="H255" s="131" t="n">
        <v>0</v>
      </c>
      <c r="I255" s="131" t="n">
        <v>0</v>
      </c>
      <c r="J255" s="131" t="n">
        <v>2</v>
      </c>
      <c r="K255" s="131" t="n">
        <v>3</v>
      </c>
      <c r="L255" s="131" t="inlineStr">
        <is>
          <t>HAYIR</t>
        </is>
      </c>
      <c r="M255" s="131" t="n">
        <v>0</v>
      </c>
      <c r="N255" s="131" t="n">
        <v>1</v>
      </c>
    </row>
    <row r="256" ht="15" customHeight="1" s="113">
      <c r="A256" s="131" t="inlineStr">
        <is>
          <t>M027</t>
        </is>
      </c>
      <c r="B256" s="131" t="inlineStr">
        <is>
          <t>HATAY</t>
        </is>
      </c>
      <c r="C256" s="131" t="inlineStr">
        <is>
          <t>U036</t>
        </is>
      </c>
      <c r="D256" s="131" t="inlineStr">
        <is>
          <t>YÖNETİCİ</t>
        </is>
      </c>
      <c r="E256" s="131" t="n">
        <v>1</v>
      </c>
      <c r="F256" s="131" t="n">
        <v>1</v>
      </c>
      <c r="G256" s="131" t="inlineStr"/>
      <c r="H256" s="131" t="n">
        <v>0</v>
      </c>
      <c r="I256" s="131" t="n">
        <v>0</v>
      </c>
      <c r="J256" s="131" t="n">
        <v>1</v>
      </c>
      <c r="K256" s="131" t="n">
        <v>1</v>
      </c>
      <c r="L256" s="131" t="inlineStr">
        <is>
          <t>HAYIR</t>
        </is>
      </c>
      <c r="M256" s="131" t="n">
        <v>0</v>
      </c>
      <c r="N256" s="131" t="n">
        <v>0</v>
      </c>
    </row>
    <row r="257" ht="15" customHeight="1" s="113">
      <c r="A257" s="131" t="inlineStr">
        <is>
          <t>M027</t>
        </is>
      </c>
      <c r="B257" s="131" t="inlineStr">
        <is>
          <t>HATAY</t>
        </is>
      </c>
      <c r="C257" s="131" t="inlineStr">
        <is>
          <t>U038</t>
        </is>
      </c>
      <c r="D257" s="131" t="inlineStr">
        <is>
          <t>YÖNETİCİ YARDIMCISI</t>
        </is>
      </c>
      <c r="E257" s="131" t="n">
        <v>1</v>
      </c>
      <c r="F257" s="131" t="n">
        <v>1</v>
      </c>
      <c r="G257" s="131" t="inlineStr"/>
      <c r="H257" s="131" t="n">
        <v>0</v>
      </c>
      <c r="I257" s="131" t="n">
        <v>0</v>
      </c>
      <c r="J257" s="131" t="n">
        <v>1</v>
      </c>
      <c r="K257" s="131" t="n">
        <v>1</v>
      </c>
      <c r="L257" s="131" t="inlineStr">
        <is>
          <t>HAYIR</t>
        </is>
      </c>
      <c r="M257" s="131" t="n">
        <v>0</v>
      </c>
      <c r="N257" s="131" t="n">
        <v>0</v>
      </c>
    </row>
    <row r="258" ht="15" customHeight="1" s="113">
      <c r="A258" s="131" t="inlineStr">
        <is>
          <t>M027</t>
        </is>
      </c>
      <c r="B258" s="131" t="inlineStr">
        <is>
          <t>HATAY</t>
        </is>
      </c>
      <c r="C258" s="131" t="inlineStr">
        <is>
          <t>U042</t>
        </is>
      </c>
      <c r="D258" s="131" t="inlineStr">
        <is>
          <t>ŞARKÜTERİ</t>
        </is>
      </c>
      <c r="E258" s="131" t="n">
        <v>1</v>
      </c>
      <c r="F258" s="131" t="n">
        <v>1</v>
      </c>
      <c r="G258" s="131" t="inlineStr"/>
      <c r="H258" s="131" t="n">
        <v>0</v>
      </c>
      <c r="I258" s="131" t="n">
        <v>0</v>
      </c>
      <c r="J258" s="131" t="n">
        <v>1</v>
      </c>
      <c r="K258" s="131" t="n">
        <v>1</v>
      </c>
      <c r="L258" s="131" t="inlineStr">
        <is>
          <t>HAYIR</t>
        </is>
      </c>
      <c r="M258" s="131" t="n">
        <v>0</v>
      </c>
      <c r="N258" s="131" t="n">
        <v>0</v>
      </c>
    </row>
    <row r="259" ht="15" customHeight="1" s="113">
      <c r="A259" s="131" t="inlineStr">
        <is>
          <t>M028</t>
        </is>
      </c>
      <c r="B259" s="131" t="inlineStr">
        <is>
          <t>KARŞIYAKA-1</t>
        </is>
      </c>
      <c r="C259" s="131" t="inlineStr">
        <is>
          <t>U002</t>
        </is>
      </c>
      <c r="D259" s="131" t="inlineStr">
        <is>
          <t>BAKLİYAT</t>
        </is>
      </c>
      <c r="E259" s="131" t="n">
        <v>1</v>
      </c>
      <c r="F259" s="131" t="n">
        <v>0</v>
      </c>
      <c r="G259" s="131" t="n"/>
      <c r="H259" s="131" t="n">
        <v>0</v>
      </c>
      <c r="I259" s="131" t="n">
        <v>0</v>
      </c>
      <c r="J259" s="131" t="n">
        <v>1</v>
      </c>
      <c r="K259" s="131" t="n">
        <v>0</v>
      </c>
      <c r="L259" s="131" t="inlineStr">
        <is>
          <t>HAYIR</t>
        </is>
      </c>
      <c r="M259" s="131" t="n">
        <v>1</v>
      </c>
      <c r="N259" s="131" t="n">
        <v>0</v>
      </c>
    </row>
    <row r="260" ht="15" customHeight="1" s="113">
      <c r="A260" s="131" t="inlineStr">
        <is>
          <t>M028</t>
        </is>
      </c>
      <c r="B260" s="131" t="inlineStr">
        <is>
          <t>KARŞIYAKA-1</t>
        </is>
      </c>
      <c r="C260" s="131" t="inlineStr">
        <is>
          <t>U013</t>
        </is>
      </c>
      <c r="D260" s="131" t="inlineStr">
        <is>
          <t>KASAP</t>
        </is>
      </c>
      <c r="E260" s="131" t="n">
        <v>1</v>
      </c>
      <c r="F260" s="131" t="n">
        <v>1</v>
      </c>
      <c r="G260" s="131" t="inlineStr"/>
      <c r="H260" s="131" t="n">
        <v>0</v>
      </c>
      <c r="I260" s="131" t="n">
        <v>0</v>
      </c>
      <c r="J260" s="131" t="n">
        <v>1</v>
      </c>
      <c r="K260" s="131" t="n">
        <v>1</v>
      </c>
      <c r="L260" s="131" t="inlineStr">
        <is>
          <t>HAYIR</t>
        </is>
      </c>
      <c r="M260" s="131" t="n">
        <v>0</v>
      </c>
      <c r="N260" s="131" t="n">
        <v>0</v>
      </c>
    </row>
    <row r="261" ht="15" customHeight="1" s="113">
      <c r="A261" s="131" t="inlineStr">
        <is>
          <t>M028</t>
        </is>
      </c>
      <c r="B261" s="131" t="inlineStr">
        <is>
          <t>KARŞIYAKA-1</t>
        </is>
      </c>
      <c r="C261" s="131" t="inlineStr">
        <is>
          <t>U015</t>
        </is>
      </c>
      <c r="D261" s="131" t="inlineStr">
        <is>
          <t>KASİYER</t>
        </is>
      </c>
      <c r="E261" s="131" t="n">
        <v>2</v>
      </c>
      <c r="F261" s="131" t="n">
        <v>2</v>
      </c>
      <c r="G261" s="131" t="inlineStr"/>
      <c r="H261" s="131" t="n">
        <v>0</v>
      </c>
      <c r="I261" s="131" t="n">
        <v>0</v>
      </c>
      <c r="J261" s="131" t="n">
        <v>2</v>
      </c>
      <c r="K261" s="131" t="n">
        <v>2</v>
      </c>
      <c r="L261" s="131" t="inlineStr">
        <is>
          <t>HAYIR</t>
        </is>
      </c>
      <c r="M261" s="131" t="n">
        <v>0</v>
      </c>
      <c r="N261" s="131" t="n">
        <v>0</v>
      </c>
    </row>
    <row r="262" ht="15" customHeight="1" s="113">
      <c r="A262" s="131" t="inlineStr">
        <is>
          <t>M028</t>
        </is>
      </c>
      <c r="B262" s="131" t="inlineStr">
        <is>
          <t>KARŞIYAKA-1</t>
        </is>
      </c>
      <c r="C262" s="131" t="inlineStr">
        <is>
          <t>U017</t>
        </is>
      </c>
      <c r="D262" s="131" t="inlineStr">
        <is>
          <t>MANAV</t>
        </is>
      </c>
      <c r="E262" s="131" t="n">
        <v>2</v>
      </c>
      <c r="F262" s="131" t="n">
        <v>2</v>
      </c>
      <c r="G262" s="131" t="inlineStr"/>
      <c r="H262" s="131" t="n">
        <v>0</v>
      </c>
      <c r="I262" s="131" t="n">
        <v>0</v>
      </c>
      <c r="J262" s="131" t="n">
        <v>2</v>
      </c>
      <c r="K262" s="131" t="n">
        <v>2</v>
      </c>
      <c r="L262" s="131" t="inlineStr">
        <is>
          <t>HAYIR</t>
        </is>
      </c>
      <c r="M262" s="131" t="n">
        <v>0</v>
      </c>
      <c r="N262" s="131" t="n">
        <v>0</v>
      </c>
    </row>
    <row r="263" ht="15" customHeight="1" s="113">
      <c r="A263" s="131" t="inlineStr">
        <is>
          <t>M028</t>
        </is>
      </c>
      <c r="B263" s="131" t="inlineStr">
        <is>
          <t>KARŞIYAKA-1</t>
        </is>
      </c>
      <c r="C263" s="131" t="inlineStr">
        <is>
          <t>U019</t>
        </is>
      </c>
      <c r="D263" s="131" t="inlineStr">
        <is>
          <t>MANAV YARDIMCISI</t>
        </is>
      </c>
      <c r="E263" s="131" t="n">
        <v>0</v>
      </c>
      <c r="F263" s="131" t="n">
        <v>1</v>
      </c>
      <c r="G263" s="131" t="n"/>
      <c r="H263" s="131" t="n">
        <v>0</v>
      </c>
      <c r="I263" s="131" t="n">
        <v>0</v>
      </c>
      <c r="J263" s="131" t="n">
        <v>0</v>
      </c>
      <c r="K263" s="131" t="n">
        <v>1</v>
      </c>
      <c r="L263" s="131" t="inlineStr">
        <is>
          <t>HAYIR</t>
        </is>
      </c>
      <c r="M263" s="131" t="n">
        <v>0</v>
      </c>
      <c r="N263" s="131" t="n">
        <v>0</v>
      </c>
    </row>
    <row r="264" ht="15" customHeight="1" s="113">
      <c r="A264" s="131" t="inlineStr">
        <is>
          <t>M028</t>
        </is>
      </c>
      <c r="B264" s="131" t="inlineStr">
        <is>
          <t>KARŞIYAKA-1</t>
        </is>
      </c>
      <c r="C264" s="131" t="inlineStr">
        <is>
          <t>U026</t>
        </is>
      </c>
      <c r="D264" s="131" t="inlineStr">
        <is>
          <t>REYON GÖREVLİSİ</t>
        </is>
      </c>
      <c r="E264" s="131" t="n">
        <v>2</v>
      </c>
      <c r="F264" s="131" t="n">
        <v>2</v>
      </c>
      <c r="G264" s="131" t="inlineStr"/>
      <c r="H264" s="131" t="n">
        <v>0</v>
      </c>
      <c r="I264" s="131" t="n">
        <v>0</v>
      </c>
      <c r="J264" s="131" t="n">
        <v>2</v>
      </c>
      <c r="K264" s="131" t="n">
        <v>2</v>
      </c>
      <c r="L264" s="131" t="inlineStr">
        <is>
          <t>HAYIR</t>
        </is>
      </c>
      <c r="M264" s="131" t="n">
        <v>0</v>
      </c>
      <c r="N264" s="131" t="n">
        <v>0</v>
      </c>
    </row>
    <row r="265" ht="15" customHeight="1" s="113">
      <c r="A265" s="131" t="inlineStr">
        <is>
          <t>M028</t>
        </is>
      </c>
      <c r="B265" s="131" t="inlineStr">
        <is>
          <t>KARŞIYAKA-1</t>
        </is>
      </c>
      <c r="C265" s="131" t="inlineStr">
        <is>
          <t>U036</t>
        </is>
      </c>
      <c r="D265" s="131" t="inlineStr">
        <is>
          <t>YÖNETİCİ</t>
        </is>
      </c>
      <c r="E265" s="131" t="n">
        <v>1</v>
      </c>
      <c r="F265" s="131" t="n">
        <v>1</v>
      </c>
      <c r="G265" s="131" t="inlineStr"/>
      <c r="H265" s="131" t="n">
        <v>0</v>
      </c>
      <c r="I265" s="131" t="n">
        <v>0</v>
      </c>
      <c r="J265" s="131" t="n">
        <v>1</v>
      </c>
      <c r="K265" s="131" t="n">
        <v>1</v>
      </c>
      <c r="L265" s="131" t="inlineStr">
        <is>
          <t>HAYIR</t>
        </is>
      </c>
      <c r="M265" s="131" t="n">
        <v>0</v>
      </c>
      <c r="N265" s="131" t="n">
        <v>0</v>
      </c>
    </row>
    <row r="266" ht="15" customHeight="1" s="113">
      <c r="A266" s="131" t="inlineStr">
        <is>
          <t>M028</t>
        </is>
      </c>
      <c r="B266" s="131" t="inlineStr">
        <is>
          <t>KARŞIYAKA-1</t>
        </is>
      </c>
      <c r="C266" s="131" t="inlineStr">
        <is>
          <t>U038</t>
        </is>
      </c>
      <c r="D266" s="131" t="inlineStr">
        <is>
          <t>YÖNETİCİ YARDIMCISI</t>
        </is>
      </c>
      <c r="E266" s="131" t="n">
        <v>1</v>
      </c>
      <c r="F266" s="131" t="n">
        <v>1</v>
      </c>
      <c r="G266" s="131" t="inlineStr"/>
      <c r="H266" s="131" t="n">
        <v>0</v>
      </c>
      <c r="I266" s="131" t="n">
        <v>0</v>
      </c>
      <c r="J266" s="131" t="n">
        <v>1</v>
      </c>
      <c r="K266" s="131" t="n">
        <v>1</v>
      </c>
      <c r="L266" s="131" t="inlineStr">
        <is>
          <t>HAYIR</t>
        </is>
      </c>
      <c r="M266" s="131" t="n">
        <v>0</v>
      </c>
      <c r="N266" s="131" t="n">
        <v>0</v>
      </c>
    </row>
    <row r="267" ht="15" customHeight="1" s="113">
      <c r="A267" s="131" t="inlineStr">
        <is>
          <t>M028</t>
        </is>
      </c>
      <c r="B267" s="131" t="inlineStr">
        <is>
          <t>KARŞIYAKA-1</t>
        </is>
      </c>
      <c r="C267" s="131" t="inlineStr">
        <is>
          <t>U042</t>
        </is>
      </c>
      <c r="D267" s="131" t="inlineStr">
        <is>
          <t>ŞARKÜTERİ</t>
        </is>
      </c>
      <c r="E267" s="131" t="n">
        <v>1</v>
      </c>
      <c r="F267" s="131" t="n">
        <v>1</v>
      </c>
      <c r="G267" s="131" t="inlineStr"/>
      <c r="H267" s="131" t="n">
        <v>0</v>
      </c>
      <c r="I267" s="131" t="n">
        <v>0</v>
      </c>
      <c r="J267" s="131" t="n">
        <v>1</v>
      </c>
      <c r="K267" s="131" t="n">
        <v>1</v>
      </c>
      <c r="L267" s="131" t="inlineStr">
        <is>
          <t>HAYIR</t>
        </is>
      </c>
      <c r="M267" s="131" t="n">
        <v>0</v>
      </c>
      <c r="N267" s="131" t="n">
        <v>0</v>
      </c>
    </row>
    <row r="268" ht="15" customHeight="1" s="113">
      <c r="A268" s="131" t="inlineStr">
        <is>
          <t>M029</t>
        </is>
      </c>
      <c r="B268" s="131" t="inlineStr">
        <is>
          <t>KARŞIYAKA-2</t>
        </is>
      </c>
      <c r="C268" s="131" t="inlineStr">
        <is>
          <t>U002</t>
        </is>
      </c>
      <c r="D268" s="131" t="inlineStr">
        <is>
          <t>BAKLİYAT</t>
        </is>
      </c>
      <c r="E268" s="131" t="n">
        <v>1</v>
      </c>
      <c r="F268" s="131" t="n">
        <v>1</v>
      </c>
      <c r="G268" s="131" t="inlineStr"/>
      <c r="H268" s="131" t="n">
        <v>0</v>
      </c>
      <c r="I268" s="131" t="n">
        <v>0</v>
      </c>
      <c r="J268" s="131" t="n">
        <v>1</v>
      </c>
      <c r="K268" s="131" t="n">
        <v>1</v>
      </c>
      <c r="L268" s="131" t="inlineStr">
        <is>
          <t>HAYIR</t>
        </is>
      </c>
      <c r="M268" s="131" t="n">
        <v>0</v>
      </c>
      <c r="N268" s="131" t="n">
        <v>0</v>
      </c>
    </row>
    <row r="269" ht="15" customHeight="1" s="113">
      <c r="A269" s="131" t="inlineStr">
        <is>
          <t>M029</t>
        </is>
      </c>
      <c r="B269" s="131" t="inlineStr">
        <is>
          <t>KARŞIYAKA-2</t>
        </is>
      </c>
      <c r="C269" s="131" t="inlineStr">
        <is>
          <t>U013</t>
        </is>
      </c>
      <c r="D269" s="131" t="inlineStr">
        <is>
          <t>KASAP</t>
        </is>
      </c>
      <c r="E269" s="131" t="n">
        <v>1</v>
      </c>
      <c r="F269" s="131" t="n">
        <v>1</v>
      </c>
      <c r="G269" s="131" t="inlineStr"/>
      <c r="H269" s="131" t="n">
        <v>0</v>
      </c>
      <c r="I269" s="131" t="n">
        <v>0</v>
      </c>
      <c r="J269" s="131" t="n">
        <v>1</v>
      </c>
      <c r="K269" s="131" t="n">
        <v>1</v>
      </c>
      <c r="L269" s="131" t="inlineStr">
        <is>
          <t>HAYIR</t>
        </is>
      </c>
      <c r="M269" s="131" t="n">
        <v>0</v>
      </c>
      <c r="N269" s="131" t="n">
        <v>0</v>
      </c>
    </row>
    <row r="270" ht="15" customHeight="1" s="113">
      <c r="A270" s="131" t="inlineStr">
        <is>
          <t>M029</t>
        </is>
      </c>
      <c r="B270" s="131" t="inlineStr">
        <is>
          <t>KARŞIYAKA-2</t>
        </is>
      </c>
      <c r="C270" s="131" t="inlineStr">
        <is>
          <t>U015</t>
        </is>
      </c>
      <c r="D270" s="131" t="inlineStr">
        <is>
          <t>KASİYER</t>
        </is>
      </c>
      <c r="E270" s="131" t="n">
        <v>3</v>
      </c>
      <c r="F270" s="131" t="n">
        <v>3</v>
      </c>
      <c r="G270" s="131" t="inlineStr"/>
      <c r="H270" s="131" t="n">
        <v>0</v>
      </c>
      <c r="I270" s="131" t="n">
        <v>0</v>
      </c>
      <c r="J270" s="131" t="n">
        <v>3</v>
      </c>
      <c r="K270" s="131" t="n">
        <v>3</v>
      </c>
      <c r="L270" s="131" t="inlineStr">
        <is>
          <t>HAYIR</t>
        </is>
      </c>
      <c r="M270" s="131" t="n">
        <v>0</v>
      </c>
      <c r="N270" s="131" t="n">
        <v>0</v>
      </c>
    </row>
    <row r="271" ht="15" customHeight="1" s="113">
      <c r="A271" s="131" t="inlineStr">
        <is>
          <t>M029</t>
        </is>
      </c>
      <c r="B271" s="131" t="inlineStr">
        <is>
          <t>KARŞIYAKA-2</t>
        </is>
      </c>
      <c r="C271" s="131" t="inlineStr">
        <is>
          <t>U017</t>
        </is>
      </c>
      <c r="D271" s="131" t="inlineStr">
        <is>
          <t>MANAV</t>
        </is>
      </c>
      <c r="E271" s="131" t="n">
        <v>2</v>
      </c>
      <c r="F271" s="131" t="n">
        <v>2</v>
      </c>
      <c r="G271" s="131" t="inlineStr"/>
      <c r="H271" s="131" t="n">
        <v>0</v>
      </c>
      <c r="I271" s="131" t="n">
        <v>0</v>
      </c>
      <c r="J271" s="131" t="n">
        <v>2</v>
      </c>
      <c r="K271" s="131" t="n">
        <v>2</v>
      </c>
      <c r="L271" s="131" t="inlineStr">
        <is>
          <t>HAYIR</t>
        </is>
      </c>
      <c r="M271" s="131" t="n">
        <v>0</v>
      </c>
      <c r="N271" s="131" t="n">
        <v>0</v>
      </c>
    </row>
    <row r="272" ht="15" customHeight="1" s="113">
      <c r="A272" s="131" t="inlineStr">
        <is>
          <t>M029</t>
        </is>
      </c>
      <c r="B272" s="131" t="inlineStr">
        <is>
          <t>KARŞIYAKA-2</t>
        </is>
      </c>
      <c r="C272" s="131" t="inlineStr">
        <is>
          <t>U019</t>
        </is>
      </c>
      <c r="D272" s="131" t="inlineStr">
        <is>
          <t>MANAV YARDIMCISI</t>
        </is>
      </c>
      <c r="E272" s="131" t="n">
        <v>1</v>
      </c>
      <c r="F272" s="131" t="n">
        <v>1</v>
      </c>
      <c r="G272" s="131" t="inlineStr"/>
      <c r="H272" s="131" t="n">
        <v>0</v>
      </c>
      <c r="I272" s="131" t="n">
        <v>0</v>
      </c>
      <c r="J272" s="131" t="n">
        <v>1</v>
      </c>
      <c r="K272" s="131" t="n">
        <v>1</v>
      </c>
      <c r="L272" s="131" t="inlineStr">
        <is>
          <t>HAYIR</t>
        </is>
      </c>
      <c r="M272" s="131" t="n">
        <v>0</v>
      </c>
      <c r="N272" s="131" t="n">
        <v>0</v>
      </c>
    </row>
    <row r="273" ht="15" customHeight="1" s="113">
      <c r="A273" s="131" t="inlineStr">
        <is>
          <t>M029</t>
        </is>
      </c>
      <c r="B273" s="131" t="inlineStr">
        <is>
          <t>KARŞIYAKA-2</t>
        </is>
      </c>
      <c r="C273" s="131" t="inlineStr">
        <is>
          <t>U026</t>
        </is>
      </c>
      <c r="D273" s="131" t="inlineStr">
        <is>
          <t>REYON GÖREVLİSİ</t>
        </is>
      </c>
      <c r="E273" s="131" t="n">
        <v>2</v>
      </c>
      <c r="F273" s="131" t="n">
        <v>2</v>
      </c>
      <c r="G273" s="131" t="inlineStr"/>
      <c r="H273" s="131" t="n">
        <v>0</v>
      </c>
      <c r="I273" s="131" t="n">
        <v>0</v>
      </c>
      <c r="J273" s="131" t="n">
        <v>2</v>
      </c>
      <c r="K273" s="131" t="n">
        <v>2</v>
      </c>
      <c r="L273" s="131" t="inlineStr">
        <is>
          <t>HAYIR</t>
        </is>
      </c>
      <c r="M273" s="131" t="n">
        <v>0</v>
      </c>
      <c r="N273" s="131" t="n">
        <v>0</v>
      </c>
    </row>
    <row r="274" ht="15" customHeight="1" s="113">
      <c r="A274" s="131" t="inlineStr">
        <is>
          <t>M029</t>
        </is>
      </c>
      <c r="B274" s="131" t="inlineStr">
        <is>
          <t>KARŞIYAKA-2</t>
        </is>
      </c>
      <c r="C274" s="131" t="inlineStr">
        <is>
          <t>U036</t>
        </is>
      </c>
      <c r="D274" s="131" t="inlineStr">
        <is>
          <t>YÖNETİCİ</t>
        </is>
      </c>
      <c r="E274" s="131" t="n">
        <v>1</v>
      </c>
      <c r="F274" s="131" t="n">
        <v>1</v>
      </c>
      <c r="G274" s="131" t="inlineStr"/>
      <c r="H274" s="131" t="n">
        <v>0</v>
      </c>
      <c r="I274" s="131" t="n">
        <v>0</v>
      </c>
      <c r="J274" s="131" t="n">
        <v>1</v>
      </c>
      <c r="K274" s="131" t="n">
        <v>1</v>
      </c>
      <c r="L274" s="131" t="inlineStr">
        <is>
          <t>HAYIR</t>
        </is>
      </c>
      <c r="M274" s="131" t="n">
        <v>0</v>
      </c>
      <c r="N274" s="131" t="n">
        <v>0</v>
      </c>
    </row>
    <row r="275" ht="15" customHeight="1" s="113">
      <c r="A275" s="131" t="inlineStr">
        <is>
          <t>M029</t>
        </is>
      </c>
      <c r="B275" s="131" t="inlineStr">
        <is>
          <t>KARŞIYAKA-2</t>
        </is>
      </c>
      <c r="C275" s="131" t="inlineStr">
        <is>
          <t>U038</t>
        </is>
      </c>
      <c r="D275" s="131" t="inlineStr">
        <is>
          <t>YÖNETİCİ YARDIMCISI</t>
        </is>
      </c>
      <c r="E275" s="131" t="n">
        <v>1</v>
      </c>
      <c r="F275" s="131" t="n">
        <v>1</v>
      </c>
      <c r="G275" s="131" t="inlineStr"/>
      <c r="H275" s="131" t="n">
        <v>0</v>
      </c>
      <c r="I275" s="131" t="n">
        <v>0</v>
      </c>
      <c r="J275" s="131" t="n">
        <v>1</v>
      </c>
      <c r="K275" s="131" t="n">
        <v>1</v>
      </c>
      <c r="L275" s="131" t="inlineStr">
        <is>
          <t>HAYIR</t>
        </is>
      </c>
      <c r="M275" s="131" t="n">
        <v>0</v>
      </c>
      <c r="N275" s="131" t="n">
        <v>0</v>
      </c>
    </row>
    <row r="276" ht="15" customHeight="1" s="113">
      <c r="A276" s="131" t="inlineStr">
        <is>
          <t>M029</t>
        </is>
      </c>
      <c r="B276" s="131" t="inlineStr">
        <is>
          <t>KARŞIYAKA-2</t>
        </is>
      </c>
      <c r="C276" s="131" t="inlineStr">
        <is>
          <t>U042</t>
        </is>
      </c>
      <c r="D276" s="131" t="inlineStr">
        <is>
          <t>ŞARKÜTERİ</t>
        </is>
      </c>
      <c r="E276" s="131" t="n">
        <v>1</v>
      </c>
      <c r="F276" s="131" t="n">
        <v>0</v>
      </c>
      <c r="G276" s="131" t="inlineStr"/>
      <c r="H276" s="131" t="n">
        <v>0</v>
      </c>
      <c r="I276" s="131" t="n">
        <v>0</v>
      </c>
      <c r="J276" s="131" t="n">
        <v>1</v>
      </c>
      <c r="K276" s="131" t="n">
        <v>0</v>
      </c>
      <c r="L276" s="131" t="inlineStr">
        <is>
          <t>HAYIR</t>
        </is>
      </c>
      <c r="M276" s="131" t="n">
        <v>0</v>
      </c>
      <c r="N276" s="131" t="n">
        <v>0</v>
      </c>
    </row>
    <row r="277" ht="15" customHeight="1" s="113">
      <c r="A277" s="131" t="inlineStr">
        <is>
          <t>M029</t>
        </is>
      </c>
      <c r="B277" s="131" t="inlineStr">
        <is>
          <t>KARŞIYAKA-2</t>
        </is>
      </c>
      <c r="C277" s="131" t="inlineStr">
        <is>
          <t>U043</t>
        </is>
      </c>
      <c r="D277" s="131" t="inlineStr">
        <is>
          <t>ŞARKÜTERİ YARDIMCISI</t>
        </is>
      </c>
      <c r="E277" s="131" t="n">
        <v>0</v>
      </c>
      <c r="F277" s="131" t="n">
        <v>1</v>
      </c>
      <c r="G277" s="131" t="inlineStr"/>
      <c r="H277" s="131" t="n">
        <v>0</v>
      </c>
      <c r="I277" s="131" t="n">
        <v>0</v>
      </c>
      <c r="J277" s="131" t="n">
        <v>0</v>
      </c>
      <c r="K277" s="131" t="n">
        <v>1</v>
      </c>
      <c r="L277" s="131" t="inlineStr">
        <is>
          <t>HAYIR</t>
        </is>
      </c>
      <c r="M277" s="131" t="n">
        <v>0</v>
      </c>
      <c r="N277" s="131" t="n">
        <v>0</v>
      </c>
    </row>
    <row r="278" ht="15" customHeight="1" s="113">
      <c r="A278" s="131" t="inlineStr">
        <is>
          <t>M030</t>
        </is>
      </c>
      <c r="B278" s="131" t="inlineStr">
        <is>
          <t>MANAVKUYU</t>
        </is>
      </c>
      <c r="C278" s="131" t="inlineStr">
        <is>
          <t>U002</t>
        </is>
      </c>
      <c r="D278" s="131" t="inlineStr">
        <is>
          <t>BAKLİYAT</t>
        </is>
      </c>
      <c r="E278" s="131" t="n">
        <v>1</v>
      </c>
      <c r="F278" s="131" t="n">
        <v>1</v>
      </c>
      <c r="G278" s="131" t="inlineStr"/>
      <c r="H278" s="131" t="n">
        <v>0</v>
      </c>
      <c r="I278" s="131" t="n">
        <v>0</v>
      </c>
      <c r="J278" s="131" t="n">
        <v>1</v>
      </c>
      <c r="K278" s="131" t="n">
        <v>1</v>
      </c>
      <c r="L278" s="131" t="inlineStr">
        <is>
          <t>HAYIR</t>
        </is>
      </c>
      <c r="M278" s="131" t="n">
        <v>0</v>
      </c>
      <c r="N278" s="131" t="n">
        <v>0</v>
      </c>
    </row>
    <row r="279" ht="15" customHeight="1" s="113">
      <c r="A279" s="131" t="inlineStr">
        <is>
          <t>M030</t>
        </is>
      </c>
      <c r="B279" s="131" t="inlineStr">
        <is>
          <t>MANAVKUYU</t>
        </is>
      </c>
      <c r="C279" s="131" t="inlineStr">
        <is>
          <t>U013</t>
        </is>
      </c>
      <c r="D279" s="131" t="inlineStr">
        <is>
          <t>KASAP</t>
        </is>
      </c>
      <c r="E279" s="131" t="n">
        <v>1</v>
      </c>
      <c r="F279" s="131" t="n">
        <v>1</v>
      </c>
      <c r="G279" s="131" t="inlineStr"/>
      <c r="H279" s="131" t="n">
        <v>0</v>
      </c>
      <c r="I279" s="131" t="n">
        <v>0</v>
      </c>
      <c r="J279" s="131" t="n">
        <v>1</v>
      </c>
      <c r="K279" s="131" t="n">
        <v>1</v>
      </c>
      <c r="L279" s="131" t="inlineStr">
        <is>
          <t>HAYIR</t>
        </is>
      </c>
      <c r="M279" s="131" t="n">
        <v>0</v>
      </c>
      <c r="N279" s="131" t="n">
        <v>0</v>
      </c>
    </row>
    <row r="280" ht="15" customHeight="1" s="113">
      <c r="A280" s="131" t="inlineStr">
        <is>
          <t>M030</t>
        </is>
      </c>
      <c r="B280" s="131" t="inlineStr">
        <is>
          <t>MANAVKUYU</t>
        </is>
      </c>
      <c r="C280" s="131" t="inlineStr">
        <is>
          <t>U015</t>
        </is>
      </c>
      <c r="D280" s="131" t="inlineStr">
        <is>
          <t>KASİYER</t>
        </is>
      </c>
      <c r="E280" s="131" t="n">
        <v>3</v>
      </c>
      <c r="F280" s="131" t="n">
        <v>3</v>
      </c>
      <c r="G280" s="131" t="inlineStr"/>
      <c r="H280" s="131" t="n">
        <v>0</v>
      </c>
      <c r="I280" s="131" t="n">
        <v>0</v>
      </c>
      <c r="J280" s="131" t="n">
        <v>3</v>
      </c>
      <c r="K280" s="131" t="n">
        <v>3</v>
      </c>
      <c r="L280" s="131" t="inlineStr">
        <is>
          <t>HAYIR</t>
        </is>
      </c>
      <c r="M280" s="131" t="n">
        <v>0</v>
      </c>
      <c r="N280" s="131" t="n">
        <v>0</v>
      </c>
    </row>
    <row r="281" ht="15" customHeight="1" s="113">
      <c r="A281" s="131" t="inlineStr">
        <is>
          <t>M030</t>
        </is>
      </c>
      <c r="B281" s="131" t="inlineStr">
        <is>
          <t>MANAVKUYU</t>
        </is>
      </c>
      <c r="C281" s="131" t="inlineStr">
        <is>
          <t>U017</t>
        </is>
      </c>
      <c r="D281" s="131" t="inlineStr">
        <is>
          <t>MANAV</t>
        </is>
      </c>
      <c r="E281" s="131" t="n">
        <v>2</v>
      </c>
      <c r="F281" s="131" t="n">
        <v>1</v>
      </c>
      <c r="G281" s="131" t="inlineStr"/>
      <c r="H281" s="131" t="n">
        <v>0</v>
      </c>
      <c r="I281" s="131" t="n">
        <v>0</v>
      </c>
      <c r="J281" s="131" t="n">
        <v>2</v>
      </c>
      <c r="K281" s="131" t="n">
        <v>1</v>
      </c>
      <c r="L281" s="131" t="inlineStr">
        <is>
          <t>HAYIR</t>
        </is>
      </c>
      <c r="M281" s="131" t="n">
        <v>0</v>
      </c>
      <c r="N281" s="131" t="n">
        <v>0</v>
      </c>
    </row>
    <row r="282" ht="15" customHeight="1" s="113">
      <c r="A282" s="131" t="inlineStr">
        <is>
          <t>M030</t>
        </is>
      </c>
      <c r="B282" s="131" t="inlineStr">
        <is>
          <t>MANAVKUYU</t>
        </is>
      </c>
      <c r="C282" s="131" t="inlineStr">
        <is>
          <t>U019</t>
        </is>
      </c>
      <c r="D282" s="131" t="inlineStr">
        <is>
          <t>MANAV YARDIMCISI</t>
        </is>
      </c>
      <c r="E282" s="131" t="n">
        <v>1</v>
      </c>
      <c r="F282" s="131" t="n">
        <v>2</v>
      </c>
      <c r="G282" s="131" t="inlineStr"/>
      <c r="H282" s="131" t="n">
        <v>0</v>
      </c>
      <c r="I282" s="131" t="n">
        <v>0</v>
      </c>
      <c r="J282" s="131" t="n">
        <v>1</v>
      </c>
      <c r="K282" s="131" t="n">
        <v>2</v>
      </c>
      <c r="L282" s="131" t="inlineStr">
        <is>
          <t>HAYIR</t>
        </is>
      </c>
      <c r="M282" s="131" t="n">
        <v>0</v>
      </c>
      <c r="N282" s="131" t="n">
        <v>0</v>
      </c>
    </row>
    <row r="283" ht="15" customHeight="1" s="113">
      <c r="A283" s="131" t="inlineStr">
        <is>
          <t>M030</t>
        </is>
      </c>
      <c r="B283" s="131" t="inlineStr">
        <is>
          <t>MANAVKUYU</t>
        </is>
      </c>
      <c r="C283" s="131" t="inlineStr">
        <is>
          <t>U023</t>
        </is>
      </c>
      <c r="D283" s="131" t="inlineStr">
        <is>
          <t>ONLİNE TOPLAYICI</t>
        </is>
      </c>
      <c r="E283" s="131" t="n">
        <v>1</v>
      </c>
      <c r="F283" s="131" t="n">
        <v>1</v>
      </c>
      <c r="G283" s="131" t="inlineStr"/>
      <c r="H283" s="131" t="n">
        <v>0</v>
      </c>
      <c r="I283" s="131" t="n">
        <v>0</v>
      </c>
      <c r="J283" s="131" t="n">
        <v>1</v>
      </c>
      <c r="K283" s="131" t="n">
        <v>1</v>
      </c>
      <c r="L283" s="131" t="inlineStr">
        <is>
          <t>HAYIR</t>
        </is>
      </c>
      <c r="M283" s="131" t="n">
        <v>0</v>
      </c>
      <c r="N283" s="131" t="n">
        <v>0</v>
      </c>
    </row>
    <row r="284" ht="15" customHeight="1" s="113">
      <c r="A284" s="131" t="inlineStr">
        <is>
          <t>M030</t>
        </is>
      </c>
      <c r="B284" s="131" t="inlineStr">
        <is>
          <t>MANAVKUYU</t>
        </is>
      </c>
      <c r="C284" s="131" t="inlineStr">
        <is>
          <t>U024</t>
        </is>
      </c>
      <c r="D284" s="131" t="inlineStr">
        <is>
          <t>ONLİNE ŞOFÖR</t>
        </is>
      </c>
      <c r="E284" s="131" t="n">
        <v>1</v>
      </c>
      <c r="F284" s="131" t="n">
        <v>1</v>
      </c>
      <c r="G284" s="131" t="inlineStr"/>
      <c r="H284" s="131" t="n">
        <v>0</v>
      </c>
      <c r="I284" s="131" t="n">
        <v>0</v>
      </c>
      <c r="J284" s="131" t="n">
        <v>1</v>
      </c>
      <c r="K284" s="131" t="n">
        <v>1</v>
      </c>
      <c r="L284" s="131" t="inlineStr">
        <is>
          <t>HAYIR</t>
        </is>
      </c>
      <c r="M284" s="131" t="n">
        <v>0</v>
      </c>
      <c r="N284" s="131" t="n">
        <v>0</v>
      </c>
    </row>
    <row r="285" ht="15" customHeight="1" s="113">
      <c r="A285" s="131" t="inlineStr">
        <is>
          <t>M030</t>
        </is>
      </c>
      <c r="B285" s="131" t="inlineStr">
        <is>
          <t>MANAVKUYU</t>
        </is>
      </c>
      <c r="C285" s="131" t="inlineStr">
        <is>
          <t>U026</t>
        </is>
      </c>
      <c r="D285" s="131" t="inlineStr">
        <is>
          <t>REYON GÖREVLİSİ</t>
        </is>
      </c>
      <c r="E285" s="131" t="n">
        <v>2</v>
      </c>
      <c r="F285" s="131" t="n">
        <v>2</v>
      </c>
      <c r="G285" s="131" t="inlineStr"/>
      <c r="H285" s="131" t="n">
        <v>0</v>
      </c>
      <c r="I285" s="131" t="n">
        <v>0</v>
      </c>
      <c r="J285" s="131" t="n">
        <v>2</v>
      </c>
      <c r="K285" s="131" t="n">
        <v>2</v>
      </c>
      <c r="L285" s="131" t="inlineStr">
        <is>
          <t>HAYIR</t>
        </is>
      </c>
      <c r="M285" s="131" t="n">
        <v>0</v>
      </c>
      <c r="N285" s="131" t="n">
        <v>0</v>
      </c>
    </row>
    <row r="286" ht="15" customHeight="1" s="113">
      <c r="A286" s="131" t="inlineStr">
        <is>
          <t>M030</t>
        </is>
      </c>
      <c r="B286" s="131" t="inlineStr">
        <is>
          <t>MANAVKUYU</t>
        </is>
      </c>
      <c r="C286" s="131" t="inlineStr">
        <is>
          <t>U036</t>
        </is>
      </c>
      <c r="D286" s="131" t="inlineStr">
        <is>
          <t>YÖNETİCİ</t>
        </is>
      </c>
      <c r="E286" s="131" t="n">
        <v>1</v>
      </c>
      <c r="F286" s="131" t="n">
        <v>3</v>
      </c>
      <c r="G286" s="131" t="inlineStr"/>
      <c r="H286" s="131" t="n">
        <v>0</v>
      </c>
      <c r="I286" s="131" t="n">
        <v>0</v>
      </c>
      <c r="J286" s="131" t="n">
        <v>1</v>
      </c>
      <c r="K286" s="131" t="n">
        <v>3</v>
      </c>
      <c r="L286" s="131" t="inlineStr">
        <is>
          <t>HAYIR</t>
        </is>
      </c>
      <c r="M286" s="131" t="n">
        <v>0</v>
      </c>
      <c r="N286" s="131" t="n">
        <v>0</v>
      </c>
    </row>
    <row r="287" ht="15" customHeight="1" s="113">
      <c r="A287" s="131" t="inlineStr">
        <is>
          <t>M030</t>
        </is>
      </c>
      <c r="B287" s="131" t="inlineStr">
        <is>
          <t>MANAVKUYU</t>
        </is>
      </c>
      <c r="C287" s="131" t="inlineStr">
        <is>
          <t>U038</t>
        </is>
      </c>
      <c r="D287" s="131" t="inlineStr">
        <is>
          <t>YÖNETİCİ YARDIMCISI</t>
        </is>
      </c>
      <c r="E287" s="131" t="n">
        <v>1</v>
      </c>
      <c r="F287" s="131" t="n">
        <v>0</v>
      </c>
      <c r="G287" s="131" t="inlineStr"/>
      <c r="H287" s="131" t="n">
        <v>0</v>
      </c>
      <c r="I287" s="131" t="n">
        <v>0</v>
      </c>
      <c r="J287" s="131" t="n">
        <v>1</v>
      </c>
      <c r="K287" s="131" t="n">
        <v>0</v>
      </c>
      <c r="L287" s="131" t="inlineStr">
        <is>
          <t>HAYIR</t>
        </is>
      </c>
      <c r="M287" s="131" t="n">
        <v>0</v>
      </c>
      <c r="N287" s="131" t="n">
        <v>0</v>
      </c>
    </row>
    <row r="288" ht="15" customHeight="1" s="113">
      <c r="A288" s="131" t="inlineStr">
        <is>
          <t>M030</t>
        </is>
      </c>
      <c r="B288" s="131" t="inlineStr">
        <is>
          <t>MANAVKUYU</t>
        </is>
      </c>
      <c r="C288" s="131" t="inlineStr">
        <is>
          <t>U042</t>
        </is>
      </c>
      <c r="D288" s="131" t="inlineStr">
        <is>
          <t>ŞARKÜTERİ</t>
        </is>
      </c>
      <c r="E288" s="131" t="n">
        <v>1</v>
      </c>
      <c r="F288" s="131" t="n">
        <v>1</v>
      </c>
      <c r="G288" s="131" t="inlineStr"/>
      <c r="H288" s="131" t="n">
        <v>0</v>
      </c>
      <c r="I288" s="131" t="n">
        <v>0</v>
      </c>
      <c r="J288" s="131" t="n">
        <v>1</v>
      </c>
      <c r="K288" s="131" t="n">
        <v>1</v>
      </c>
      <c r="L288" s="131" t="inlineStr">
        <is>
          <t>HAYIR</t>
        </is>
      </c>
      <c r="M288" s="131" t="n">
        <v>0</v>
      </c>
      <c r="N288" s="131" t="n">
        <v>0</v>
      </c>
    </row>
    <row r="289" ht="15" customHeight="1" s="113">
      <c r="A289" s="131" t="inlineStr">
        <is>
          <t>M031</t>
        </is>
      </c>
      <c r="B289" s="131" t="inlineStr">
        <is>
          <t>MENDERES</t>
        </is>
      </c>
      <c r="C289" s="131" t="inlineStr">
        <is>
          <t>U013</t>
        </is>
      </c>
      <c r="D289" s="131" t="inlineStr">
        <is>
          <t>KASAP</t>
        </is>
      </c>
      <c r="E289" s="131" t="n">
        <v>1</v>
      </c>
      <c r="F289" s="131" t="n">
        <v>0</v>
      </c>
      <c r="G289" s="131" t="inlineStr"/>
      <c r="H289" s="131" t="n">
        <v>0</v>
      </c>
      <c r="I289" s="131" t="n">
        <v>0</v>
      </c>
      <c r="J289" s="131" t="n">
        <v>1</v>
      </c>
      <c r="K289" s="131" t="n">
        <v>0</v>
      </c>
      <c r="L289" s="131" t="inlineStr">
        <is>
          <t>HAYIR</t>
        </is>
      </c>
      <c r="M289" s="131" t="n">
        <v>1</v>
      </c>
      <c r="N289" s="131" t="n">
        <v>0</v>
      </c>
    </row>
    <row r="290" ht="15" customHeight="1" s="113">
      <c r="A290" s="131" t="inlineStr">
        <is>
          <t>M031</t>
        </is>
      </c>
      <c r="B290" s="131" t="inlineStr">
        <is>
          <t>MENDERES</t>
        </is>
      </c>
      <c r="C290" s="131" t="inlineStr">
        <is>
          <t>U015</t>
        </is>
      </c>
      <c r="D290" s="131" t="inlineStr">
        <is>
          <t>KASİYER</t>
        </is>
      </c>
      <c r="E290" s="131" t="n">
        <v>2</v>
      </c>
      <c r="F290" s="131" t="n">
        <v>2</v>
      </c>
      <c r="G290" s="131" t="inlineStr"/>
      <c r="H290" s="131" t="n">
        <v>0</v>
      </c>
      <c r="I290" s="131" t="n">
        <v>0</v>
      </c>
      <c r="J290" s="131" t="n">
        <v>2</v>
      </c>
      <c r="K290" s="131" t="n">
        <v>2</v>
      </c>
      <c r="L290" s="131" t="inlineStr">
        <is>
          <t>HAYIR</t>
        </is>
      </c>
      <c r="M290" s="131" t="n">
        <v>0</v>
      </c>
      <c r="N290" s="131" t="n">
        <v>0</v>
      </c>
    </row>
    <row r="291" ht="15" customHeight="1" s="113">
      <c r="A291" s="131" t="inlineStr">
        <is>
          <t>M031</t>
        </is>
      </c>
      <c r="B291" s="131" t="inlineStr">
        <is>
          <t>MENDERES</t>
        </is>
      </c>
      <c r="C291" s="131" t="inlineStr">
        <is>
          <t>U017</t>
        </is>
      </c>
      <c r="D291" s="131" t="inlineStr">
        <is>
          <t>MANAV</t>
        </is>
      </c>
      <c r="E291" s="131" t="n">
        <v>2</v>
      </c>
      <c r="F291" s="131" t="n">
        <v>0</v>
      </c>
      <c r="G291" s="131" t="inlineStr"/>
      <c r="H291" s="131" t="n">
        <v>0</v>
      </c>
      <c r="I291" s="131" t="n">
        <v>0</v>
      </c>
      <c r="J291" s="131" t="n">
        <v>2</v>
      </c>
      <c r="K291" s="131" t="n">
        <v>0</v>
      </c>
      <c r="L291" s="131" t="inlineStr">
        <is>
          <t>HAYIR</t>
        </is>
      </c>
      <c r="M291" s="131" t="n">
        <v>0</v>
      </c>
      <c r="N291" s="131" t="n">
        <v>0</v>
      </c>
    </row>
    <row r="292" ht="15" customHeight="1" s="113">
      <c r="A292" s="131" t="inlineStr">
        <is>
          <t>M031</t>
        </is>
      </c>
      <c r="B292" s="131" t="inlineStr">
        <is>
          <t>MENDERES</t>
        </is>
      </c>
      <c r="C292" s="131" t="inlineStr">
        <is>
          <t>U019</t>
        </is>
      </c>
      <c r="D292" s="131" t="inlineStr">
        <is>
          <t>MANAV YARDIMCISI</t>
        </is>
      </c>
      <c r="E292" s="131" t="n">
        <v>0</v>
      </c>
      <c r="F292" s="131" t="n">
        <v>2</v>
      </c>
      <c r="G292" s="131" t="inlineStr"/>
      <c r="H292" s="131" t="n">
        <v>0</v>
      </c>
      <c r="I292" s="131" t="n">
        <v>0</v>
      </c>
      <c r="J292" s="131" t="n">
        <v>0</v>
      </c>
      <c r="K292" s="131" t="n">
        <v>2</v>
      </c>
      <c r="L292" s="131" t="inlineStr">
        <is>
          <t>HAYIR</t>
        </is>
      </c>
      <c r="M292" s="131" t="n">
        <v>0</v>
      </c>
      <c r="N292" s="131" t="n">
        <v>0</v>
      </c>
    </row>
    <row r="293" ht="15" customHeight="1" s="113">
      <c r="A293" s="131" t="inlineStr">
        <is>
          <t>M031</t>
        </is>
      </c>
      <c r="B293" s="131" t="inlineStr">
        <is>
          <t>MENDERES</t>
        </is>
      </c>
      <c r="C293" s="131" t="inlineStr">
        <is>
          <t>U026</t>
        </is>
      </c>
      <c r="D293" s="131" t="inlineStr">
        <is>
          <t>REYON GÖREVLİSİ</t>
        </is>
      </c>
      <c r="E293" s="131" t="n">
        <v>2</v>
      </c>
      <c r="F293" s="131" t="n">
        <v>1</v>
      </c>
      <c r="G293" s="131" t="inlineStr"/>
      <c r="H293" s="131" t="n">
        <v>0</v>
      </c>
      <c r="I293" s="131" t="n">
        <v>0</v>
      </c>
      <c r="J293" s="131" t="n">
        <v>2</v>
      </c>
      <c r="K293" s="131" t="n">
        <v>1</v>
      </c>
      <c r="L293" s="131" t="inlineStr">
        <is>
          <t>HAYIR</t>
        </is>
      </c>
      <c r="M293" s="131" t="n">
        <v>2</v>
      </c>
      <c r="N293" s="131" t="n">
        <v>0</v>
      </c>
    </row>
    <row r="294" ht="15" customHeight="1" s="113">
      <c r="A294" s="131" t="inlineStr">
        <is>
          <t>M031</t>
        </is>
      </c>
      <c r="B294" s="131" t="inlineStr">
        <is>
          <t>MENDERES</t>
        </is>
      </c>
      <c r="C294" s="131" t="inlineStr">
        <is>
          <t>U036</t>
        </is>
      </c>
      <c r="D294" s="131" t="inlineStr">
        <is>
          <t>YÖNETİCİ</t>
        </is>
      </c>
      <c r="E294" s="131" t="n">
        <v>1</v>
      </c>
      <c r="F294" s="131" t="n">
        <v>1</v>
      </c>
      <c r="G294" s="131" t="inlineStr"/>
      <c r="H294" s="131" t="n">
        <v>0</v>
      </c>
      <c r="I294" s="131" t="n">
        <v>0</v>
      </c>
      <c r="J294" s="131" t="n">
        <v>1</v>
      </c>
      <c r="K294" s="131" t="n">
        <v>1</v>
      </c>
      <c r="L294" s="131" t="inlineStr">
        <is>
          <t>HAYIR</t>
        </is>
      </c>
      <c r="M294" s="131" t="n">
        <v>0</v>
      </c>
      <c r="N294" s="131" t="n">
        <v>0</v>
      </c>
    </row>
    <row r="295" ht="15" customHeight="1" s="113">
      <c r="A295" s="131" t="inlineStr">
        <is>
          <t>M031</t>
        </is>
      </c>
      <c r="B295" s="131" t="inlineStr">
        <is>
          <t>MENDERES</t>
        </is>
      </c>
      <c r="C295" s="131" t="inlineStr">
        <is>
          <t>U038</t>
        </is>
      </c>
      <c r="D295" s="131" t="inlineStr">
        <is>
          <t>YÖNETİCİ YARDIMCISI</t>
        </is>
      </c>
      <c r="E295" s="131" t="n">
        <v>1</v>
      </c>
      <c r="F295" s="131" t="n">
        <v>0</v>
      </c>
      <c r="G295" s="131" t="inlineStr"/>
      <c r="H295" s="131" t="n">
        <v>0</v>
      </c>
      <c r="I295" s="131" t="n">
        <v>0</v>
      </c>
      <c r="J295" s="131" t="n">
        <v>1</v>
      </c>
      <c r="K295" s="131" t="n">
        <v>0</v>
      </c>
      <c r="L295" s="131" t="inlineStr">
        <is>
          <t>HAYIR</t>
        </is>
      </c>
      <c r="M295" s="131" t="n">
        <v>1</v>
      </c>
      <c r="N295" s="131" t="n">
        <v>0</v>
      </c>
    </row>
    <row r="296" ht="15" customHeight="1" s="113">
      <c r="A296" s="131" t="inlineStr">
        <is>
          <t>M031</t>
        </is>
      </c>
      <c r="B296" s="131" t="inlineStr">
        <is>
          <t>MENDERES</t>
        </is>
      </c>
      <c r="C296" s="131" t="inlineStr">
        <is>
          <t>U042</t>
        </is>
      </c>
      <c r="D296" s="131" t="inlineStr">
        <is>
          <t>ŞARKÜTERİ</t>
        </is>
      </c>
      <c r="E296" s="131" t="n">
        <v>1</v>
      </c>
      <c r="F296" s="131" t="n">
        <v>0</v>
      </c>
      <c r="G296" s="131" t="inlineStr"/>
      <c r="H296" s="131" t="n">
        <v>0</v>
      </c>
      <c r="I296" s="131" t="n">
        <v>0</v>
      </c>
      <c r="J296" s="131" t="n">
        <v>1</v>
      </c>
      <c r="K296" s="131" t="n">
        <v>0</v>
      </c>
      <c r="L296" s="131" t="inlineStr">
        <is>
          <t>HAYIR</t>
        </is>
      </c>
      <c r="M296" s="131" t="n">
        <v>0</v>
      </c>
      <c r="N296" s="131" t="n">
        <v>0</v>
      </c>
    </row>
    <row r="297" ht="15" customHeight="1" s="113">
      <c r="A297" s="131" t="inlineStr">
        <is>
          <t>M031</t>
        </is>
      </c>
      <c r="B297" s="131" t="inlineStr">
        <is>
          <t>MENDERES</t>
        </is>
      </c>
      <c r="C297" s="131" t="inlineStr">
        <is>
          <t>U043</t>
        </is>
      </c>
      <c r="D297" s="131" t="inlineStr">
        <is>
          <t>ŞARKÜTERİ YARDIMCISI</t>
        </is>
      </c>
      <c r="E297" s="131" t="n">
        <v>0</v>
      </c>
      <c r="F297" s="131" t="n">
        <v>1</v>
      </c>
      <c r="G297" s="131" t="inlineStr"/>
      <c r="H297" s="131" t="n">
        <v>0</v>
      </c>
      <c r="I297" s="131" t="n">
        <v>0</v>
      </c>
      <c r="J297" s="131" t="n">
        <v>0</v>
      </c>
      <c r="K297" s="131" t="n">
        <v>1</v>
      </c>
      <c r="L297" s="131" t="inlineStr">
        <is>
          <t>HAYIR</t>
        </is>
      </c>
      <c r="M297" s="131" t="n">
        <v>0</v>
      </c>
      <c r="N297" s="131" t="n">
        <v>0</v>
      </c>
    </row>
    <row r="298" ht="15" customHeight="1" s="113">
      <c r="A298" s="131" t="inlineStr">
        <is>
          <t>M034</t>
        </is>
      </c>
      <c r="B298" s="131" t="inlineStr">
        <is>
          <t>NARLIDERE</t>
        </is>
      </c>
      <c r="C298" s="131" t="inlineStr">
        <is>
          <t>U002</t>
        </is>
      </c>
      <c r="D298" s="131" t="inlineStr">
        <is>
          <t>BAKLİYAT</t>
        </is>
      </c>
      <c r="E298" s="131" t="n">
        <v>1</v>
      </c>
      <c r="F298" s="131" t="n">
        <v>0</v>
      </c>
      <c r="G298" s="131" t="inlineStr"/>
      <c r="H298" s="131" t="n">
        <v>0</v>
      </c>
      <c r="I298" s="131" t="n">
        <v>0</v>
      </c>
      <c r="J298" s="131" t="n">
        <v>1</v>
      </c>
      <c r="K298" s="131" t="n">
        <v>0</v>
      </c>
      <c r="L298" s="131" t="inlineStr">
        <is>
          <t>HAYIR</t>
        </is>
      </c>
      <c r="M298" s="131" t="n">
        <v>1</v>
      </c>
      <c r="N298" s="131" t="n">
        <v>0</v>
      </c>
    </row>
    <row r="299" ht="15" customHeight="1" s="113">
      <c r="A299" s="131" t="inlineStr">
        <is>
          <t>M034</t>
        </is>
      </c>
      <c r="B299" s="131" t="inlineStr">
        <is>
          <t>NARLIDERE</t>
        </is>
      </c>
      <c r="C299" s="131" t="inlineStr">
        <is>
          <t>U013</t>
        </is>
      </c>
      <c r="D299" s="131" t="inlineStr">
        <is>
          <t>KASAP</t>
        </is>
      </c>
      <c r="E299" s="131" t="n">
        <v>1</v>
      </c>
      <c r="F299" s="131" t="n">
        <v>1</v>
      </c>
      <c r="G299" s="131" t="inlineStr"/>
      <c r="H299" s="131" t="n">
        <v>0</v>
      </c>
      <c r="I299" s="131" t="n">
        <v>0</v>
      </c>
      <c r="J299" s="131" t="n">
        <v>1</v>
      </c>
      <c r="K299" s="131" t="n">
        <v>1</v>
      </c>
      <c r="L299" s="131" t="inlineStr">
        <is>
          <t>HAYIR</t>
        </is>
      </c>
      <c r="M299" s="131" t="n">
        <v>0</v>
      </c>
      <c r="N299" s="131" t="n">
        <v>0</v>
      </c>
    </row>
    <row r="300" ht="15" customHeight="1" s="113">
      <c r="A300" s="131" t="inlineStr">
        <is>
          <t>M034</t>
        </is>
      </c>
      <c r="B300" s="131" t="inlineStr">
        <is>
          <t>NARLIDERE</t>
        </is>
      </c>
      <c r="C300" s="131" t="inlineStr">
        <is>
          <t>U015</t>
        </is>
      </c>
      <c r="D300" s="131" t="inlineStr">
        <is>
          <t>KASİYER</t>
        </is>
      </c>
      <c r="E300" s="131" t="n">
        <v>2</v>
      </c>
      <c r="F300" s="131" t="n">
        <v>2</v>
      </c>
      <c r="G300" s="131" t="inlineStr"/>
      <c r="H300" s="131" t="n">
        <v>0</v>
      </c>
      <c r="I300" s="131" t="n">
        <v>0</v>
      </c>
      <c r="J300" s="131" t="n">
        <v>2</v>
      </c>
      <c r="K300" s="131" t="n">
        <v>2</v>
      </c>
      <c r="L300" s="131" t="inlineStr">
        <is>
          <t>HAYIR</t>
        </is>
      </c>
      <c r="M300" s="131" t="n">
        <v>0</v>
      </c>
      <c r="N300" s="131" t="n">
        <v>0</v>
      </c>
    </row>
    <row r="301" ht="15" customHeight="1" s="113">
      <c r="A301" s="131" t="inlineStr">
        <is>
          <t>M034</t>
        </is>
      </c>
      <c r="B301" s="131" t="inlineStr">
        <is>
          <t>NARLIDERE</t>
        </is>
      </c>
      <c r="C301" s="131" t="inlineStr">
        <is>
          <t>U017</t>
        </is>
      </c>
      <c r="D301" s="131" t="inlineStr">
        <is>
          <t>MANAV</t>
        </is>
      </c>
      <c r="E301" s="131" t="n">
        <v>2</v>
      </c>
      <c r="F301" s="131" t="n">
        <v>1</v>
      </c>
      <c r="G301" s="131" t="inlineStr"/>
      <c r="H301" s="131" t="n">
        <v>0</v>
      </c>
      <c r="I301" s="131" t="n">
        <v>0</v>
      </c>
      <c r="J301" s="131" t="n">
        <v>2</v>
      </c>
      <c r="K301" s="131" t="n">
        <v>1</v>
      </c>
      <c r="L301" s="131" t="inlineStr">
        <is>
          <t>HAYIR</t>
        </is>
      </c>
      <c r="M301" s="131" t="n">
        <v>0</v>
      </c>
      <c r="N301" s="131" t="n">
        <v>0</v>
      </c>
    </row>
    <row r="302" ht="15" customHeight="1" s="113">
      <c r="A302" s="131" t="inlineStr">
        <is>
          <t>M034</t>
        </is>
      </c>
      <c r="B302" s="131" t="inlineStr">
        <is>
          <t>NARLIDERE</t>
        </is>
      </c>
      <c r="C302" s="131" t="inlineStr">
        <is>
          <t>U019</t>
        </is>
      </c>
      <c r="D302" s="131" t="inlineStr">
        <is>
          <t>MANAV YARDIMCISI</t>
        </is>
      </c>
      <c r="E302" s="131" t="n">
        <v>0</v>
      </c>
      <c r="F302" s="131" t="n">
        <v>1</v>
      </c>
      <c r="G302" s="131" t="inlineStr"/>
      <c r="H302" s="131" t="n">
        <v>0</v>
      </c>
      <c r="I302" s="131" t="n">
        <v>0</v>
      </c>
      <c r="J302" s="131" t="n">
        <v>0</v>
      </c>
      <c r="K302" s="131" t="n">
        <v>1</v>
      </c>
      <c r="L302" s="131" t="inlineStr">
        <is>
          <t>HAYIR</t>
        </is>
      </c>
      <c r="M302" s="131" t="n">
        <v>0</v>
      </c>
      <c r="N302" s="131" t="n">
        <v>0</v>
      </c>
    </row>
    <row r="303" ht="15" customHeight="1" s="113">
      <c r="A303" s="131" t="inlineStr">
        <is>
          <t>M034</t>
        </is>
      </c>
      <c r="B303" s="131" t="inlineStr">
        <is>
          <t>NARLIDERE</t>
        </is>
      </c>
      <c r="C303" s="131" t="inlineStr">
        <is>
          <t>U026</t>
        </is>
      </c>
      <c r="D303" s="131" t="inlineStr">
        <is>
          <t>REYON GÖREVLİSİ</t>
        </is>
      </c>
      <c r="E303" s="131" t="n">
        <v>2</v>
      </c>
      <c r="F303" s="131" t="n">
        <v>2</v>
      </c>
      <c r="G303" s="131" t="inlineStr"/>
      <c r="H303" s="131" t="n">
        <v>0</v>
      </c>
      <c r="I303" s="131" t="n">
        <v>0</v>
      </c>
      <c r="J303" s="131" t="n">
        <v>2</v>
      </c>
      <c r="K303" s="131" t="n">
        <v>2</v>
      </c>
      <c r="L303" s="131" t="inlineStr">
        <is>
          <t>HAYIR</t>
        </is>
      </c>
      <c r="M303" s="131" t="n">
        <v>0</v>
      </c>
      <c r="N303" s="131" t="n">
        <v>0</v>
      </c>
    </row>
    <row r="304" ht="15" customHeight="1" s="113">
      <c r="A304" s="131" t="inlineStr">
        <is>
          <t>M034</t>
        </is>
      </c>
      <c r="B304" s="131" t="inlineStr">
        <is>
          <t>NARLIDERE</t>
        </is>
      </c>
      <c r="C304" s="131" t="inlineStr">
        <is>
          <t>U036</t>
        </is>
      </c>
      <c r="D304" s="131" t="inlineStr">
        <is>
          <t>YÖNETİCİ</t>
        </is>
      </c>
      <c r="E304" s="131" t="n">
        <v>1</v>
      </c>
      <c r="F304" s="131" t="n">
        <v>0</v>
      </c>
      <c r="G304" s="131" t="inlineStr"/>
      <c r="H304" s="131" t="n">
        <v>0</v>
      </c>
      <c r="I304" s="131" t="n">
        <v>0</v>
      </c>
      <c r="J304" s="131" t="n">
        <v>1</v>
      </c>
      <c r="K304" s="131" t="n">
        <v>0</v>
      </c>
      <c r="L304" s="131" t="inlineStr">
        <is>
          <t>HAYIR</t>
        </is>
      </c>
      <c r="M304" s="131" t="n">
        <v>0</v>
      </c>
      <c r="N304" s="131" t="n">
        <v>0</v>
      </c>
    </row>
    <row r="305" ht="15" customHeight="1" s="113">
      <c r="A305" s="131" t="inlineStr">
        <is>
          <t>M034</t>
        </is>
      </c>
      <c r="B305" s="131" t="inlineStr">
        <is>
          <t>NARLIDERE</t>
        </is>
      </c>
      <c r="C305" s="131" t="inlineStr">
        <is>
          <t>U038</t>
        </is>
      </c>
      <c r="D305" s="131" t="inlineStr">
        <is>
          <t>YÖNETİCİ YARDIMCISI</t>
        </is>
      </c>
      <c r="E305" s="131" t="n">
        <v>1</v>
      </c>
      <c r="F305" s="131" t="n">
        <v>2</v>
      </c>
      <c r="G305" s="131" t="inlineStr"/>
      <c r="H305" s="131" t="n">
        <v>0</v>
      </c>
      <c r="I305" s="131" t="n">
        <v>0</v>
      </c>
      <c r="J305" s="131" t="n">
        <v>1</v>
      </c>
      <c r="K305" s="131" t="n">
        <v>2</v>
      </c>
      <c r="L305" s="131" t="inlineStr">
        <is>
          <t>HAYIR</t>
        </is>
      </c>
      <c r="M305" s="131" t="n">
        <v>0</v>
      </c>
      <c r="N305" s="131" t="n">
        <v>0</v>
      </c>
    </row>
    <row r="306" ht="15" customHeight="1" s="113">
      <c r="A306" s="131" t="inlineStr">
        <is>
          <t>M034</t>
        </is>
      </c>
      <c r="B306" s="131" t="inlineStr">
        <is>
          <t>NARLIDERE</t>
        </is>
      </c>
      <c r="C306" s="131" t="inlineStr">
        <is>
          <t>U042</t>
        </is>
      </c>
      <c r="D306" s="131" t="inlineStr">
        <is>
          <t>ŞARKÜTERİ</t>
        </is>
      </c>
      <c r="E306" s="131" t="n">
        <v>1</v>
      </c>
      <c r="F306" s="131" t="n">
        <v>1</v>
      </c>
      <c r="G306" s="131" t="inlineStr"/>
      <c r="H306" s="131" t="n">
        <v>0</v>
      </c>
      <c r="I306" s="131" t="n">
        <v>0</v>
      </c>
      <c r="J306" s="131" t="n">
        <v>1</v>
      </c>
      <c r="K306" s="131" t="n">
        <v>1</v>
      </c>
      <c r="L306" s="131" t="inlineStr">
        <is>
          <t>HAYIR</t>
        </is>
      </c>
      <c r="M306" s="131" t="n">
        <v>0</v>
      </c>
      <c r="N306" s="131" t="n">
        <v>0</v>
      </c>
    </row>
    <row r="307" ht="15" customHeight="1" s="113">
      <c r="A307" s="131" t="inlineStr">
        <is>
          <t>M035</t>
        </is>
      </c>
      <c r="B307" s="131" t="inlineStr">
        <is>
          <t>OSMANGAZİ</t>
        </is>
      </c>
      <c r="C307" s="131" t="inlineStr">
        <is>
          <t>U002</t>
        </is>
      </c>
      <c r="D307" s="131" t="inlineStr">
        <is>
          <t>BAKLİYAT</t>
        </is>
      </c>
      <c r="E307" s="131" t="n">
        <v>1</v>
      </c>
      <c r="F307" s="131" t="n">
        <v>1</v>
      </c>
      <c r="G307" s="131" t="inlineStr"/>
      <c r="H307" s="131" t="n">
        <v>0</v>
      </c>
      <c r="I307" s="131" t="n">
        <v>0</v>
      </c>
      <c r="J307" s="131" t="n">
        <v>1</v>
      </c>
      <c r="K307" s="131" t="n">
        <v>1</v>
      </c>
      <c r="L307" s="131" t="inlineStr">
        <is>
          <t>HAYIR</t>
        </is>
      </c>
      <c r="M307" s="131" t="n">
        <v>0</v>
      </c>
      <c r="N307" s="131" t="n">
        <v>0</v>
      </c>
    </row>
    <row r="308" ht="15" customHeight="1" s="113">
      <c r="A308" s="131" t="inlineStr">
        <is>
          <t>M035</t>
        </is>
      </c>
      <c r="B308" s="131" t="inlineStr">
        <is>
          <t>OSMANGAZİ</t>
        </is>
      </c>
      <c r="C308" s="131" t="inlineStr">
        <is>
          <t>U013</t>
        </is>
      </c>
      <c r="D308" s="131" t="inlineStr">
        <is>
          <t>KASAP</t>
        </is>
      </c>
      <c r="E308" s="131" t="n">
        <v>1</v>
      </c>
      <c r="F308" s="131" t="n">
        <v>1</v>
      </c>
      <c r="G308" s="131" t="inlineStr"/>
      <c r="H308" s="131" t="n">
        <v>0</v>
      </c>
      <c r="I308" s="131" t="n">
        <v>0</v>
      </c>
      <c r="J308" s="131" t="n">
        <v>1</v>
      </c>
      <c r="K308" s="131" t="n">
        <v>1</v>
      </c>
      <c r="L308" s="131" t="inlineStr">
        <is>
          <t>HAYIR</t>
        </is>
      </c>
      <c r="M308" s="131" t="n">
        <v>0</v>
      </c>
      <c r="N308" s="131" t="n">
        <v>0</v>
      </c>
    </row>
    <row r="309" ht="15" customHeight="1" s="113">
      <c r="A309" s="131" t="inlineStr">
        <is>
          <t>M035</t>
        </is>
      </c>
      <c r="B309" s="131" t="inlineStr">
        <is>
          <t>OSMANGAZİ</t>
        </is>
      </c>
      <c r="C309" s="131" t="inlineStr">
        <is>
          <t>U015</t>
        </is>
      </c>
      <c r="D309" s="131" t="inlineStr">
        <is>
          <t>KASİYER</t>
        </is>
      </c>
      <c r="E309" s="131" t="n">
        <v>2</v>
      </c>
      <c r="F309" s="131" t="n">
        <v>2</v>
      </c>
      <c r="G309" s="131" t="inlineStr"/>
      <c r="H309" s="131" t="n">
        <v>0</v>
      </c>
      <c r="I309" s="131" t="n">
        <v>0</v>
      </c>
      <c r="J309" s="131" t="n">
        <v>2</v>
      </c>
      <c r="K309" s="131" t="n">
        <v>2</v>
      </c>
      <c r="L309" s="131" t="inlineStr">
        <is>
          <t>HAYIR</t>
        </is>
      </c>
      <c r="M309" s="131" t="n">
        <v>0</v>
      </c>
      <c r="N309" s="131" t="n">
        <v>0</v>
      </c>
    </row>
    <row r="310" ht="15" customHeight="1" s="113">
      <c r="A310" s="131" t="inlineStr">
        <is>
          <t>M035</t>
        </is>
      </c>
      <c r="B310" s="131" t="inlineStr">
        <is>
          <t>OSMANGAZİ</t>
        </is>
      </c>
      <c r="C310" s="131" t="inlineStr">
        <is>
          <t>U017</t>
        </is>
      </c>
      <c r="D310" s="131" t="inlineStr">
        <is>
          <t>MANAV</t>
        </is>
      </c>
      <c r="E310" s="131" t="n">
        <v>2</v>
      </c>
      <c r="F310" s="131" t="n">
        <v>1</v>
      </c>
      <c r="G310" s="131" t="inlineStr"/>
      <c r="H310" s="131" t="n">
        <v>0</v>
      </c>
      <c r="I310" s="131" t="n">
        <v>0</v>
      </c>
      <c r="J310" s="131" t="n">
        <v>2</v>
      </c>
      <c r="K310" s="131" t="n">
        <v>1</v>
      </c>
      <c r="L310" s="131" t="inlineStr">
        <is>
          <t>HAYIR</t>
        </is>
      </c>
      <c r="M310" s="131" t="n">
        <v>0</v>
      </c>
      <c r="N310" s="131" t="n">
        <v>0</v>
      </c>
    </row>
    <row r="311" ht="15" customHeight="1" s="113">
      <c r="A311" s="131" t="inlineStr">
        <is>
          <t>M035</t>
        </is>
      </c>
      <c r="B311" s="131" t="inlineStr">
        <is>
          <t>OSMANGAZİ</t>
        </is>
      </c>
      <c r="C311" s="131" t="inlineStr">
        <is>
          <t>U019</t>
        </is>
      </c>
      <c r="D311" s="131" t="inlineStr">
        <is>
          <t>MANAV YARDIMCISI</t>
        </is>
      </c>
      <c r="E311" s="131" t="n">
        <v>0</v>
      </c>
      <c r="F311" s="131" t="n">
        <v>0</v>
      </c>
      <c r="G311" s="131" t="inlineStr"/>
      <c r="H311" s="131" t="n">
        <v>0</v>
      </c>
      <c r="I311" s="131" t="n">
        <v>0</v>
      </c>
      <c r="J311" s="131" t="n">
        <v>0</v>
      </c>
      <c r="K311" s="131" t="n">
        <v>0</v>
      </c>
      <c r="L311" s="131" t="inlineStr">
        <is>
          <t>HAYIR</t>
        </is>
      </c>
      <c r="M311" s="131" t="n">
        <v>1</v>
      </c>
      <c r="N311" s="131" t="n">
        <v>0</v>
      </c>
    </row>
    <row r="312" ht="15" customHeight="1" s="113">
      <c r="A312" s="131" t="inlineStr">
        <is>
          <t>M035</t>
        </is>
      </c>
      <c r="B312" s="131" t="inlineStr">
        <is>
          <t>OSMANGAZİ</t>
        </is>
      </c>
      <c r="C312" s="131" t="inlineStr">
        <is>
          <t>U026</t>
        </is>
      </c>
      <c r="D312" s="131" t="inlineStr">
        <is>
          <t>REYON GÖREVLİSİ</t>
        </is>
      </c>
      <c r="E312" s="131" t="n">
        <v>2</v>
      </c>
      <c r="F312" s="131" t="n">
        <v>3</v>
      </c>
      <c r="G312" s="131" t="inlineStr"/>
      <c r="H312" s="131" t="n">
        <v>0</v>
      </c>
      <c r="I312" s="131" t="n">
        <v>0</v>
      </c>
      <c r="J312" s="131" t="n">
        <v>2</v>
      </c>
      <c r="K312" s="131" t="n">
        <v>3</v>
      </c>
      <c r="L312" s="131" t="inlineStr">
        <is>
          <t>HAYIR</t>
        </is>
      </c>
      <c r="M312" s="131" t="n">
        <v>0</v>
      </c>
      <c r="N312" s="131" t="n">
        <v>1</v>
      </c>
    </row>
    <row r="313" ht="15" customHeight="1" s="113">
      <c r="A313" s="131" t="inlineStr">
        <is>
          <t>M035</t>
        </is>
      </c>
      <c r="B313" s="131" t="inlineStr">
        <is>
          <t>OSMANGAZİ</t>
        </is>
      </c>
      <c r="C313" s="131" t="inlineStr">
        <is>
          <t>U036</t>
        </is>
      </c>
      <c r="D313" s="131" t="inlineStr">
        <is>
          <t>YÖNETİCİ</t>
        </is>
      </c>
      <c r="E313" s="131" t="n">
        <v>1</v>
      </c>
      <c r="F313" s="131" t="n">
        <v>1</v>
      </c>
      <c r="G313" s="131" t="inlineStr"/>
      <c r="H313" s="131" t="n">
        <v>0</v>
      </c>
      <c r="I313" s="131" t="n">
        <v>0</v>
      </c>
      <c r="J313" s="131" t="n">
        <v>1</v>
      </c>
      <c r="K313" s="131" t="n">
        <v>1</v>
      </c>
      <c r="L313" s="131" t="inlineStr">
        <is>
          <t>HAYIR</t>
        </is>
      </c>
      <c r="M313" s="131" t="n">
        <v>0</v>
      </c>
      <c r="N313" s="131" t="n">
        <v>0</v>
      </c>
    </row>
    <row r="314" ht="15" customHeight="1" s="113">
      <c r="A314" s="131" t="inlineStr">
        <is>
          <t>M035</t>
        </is>
      </c>
      <c r="B314" s="131" t="inlineStr">
        <is>
          <t>OSMANGAZİ</t>
        </is>
      </c>
      <c r="C314" s="131" t="inlineStr">
        <is>
          <t>U038</t>
        </is>
      </c>
      <c r="D314" s="131" t="inlineStr">
        <is>
          <t>YÖNETİCİ YARDIMCISI</t>
        </is>
      </c>
      <c r="E314" s="131" t="n">
        <v>1</v>
      </c>
      <c r="F314" s="131" t="n">
        <v>2</v>
      </c>
      <c r="G314" s="131" t="inlineStr"/>
      <c r="H314" s="131" t="n">
        <v>0</v>
      </c>
      <c r="I314" s="131" t="n">
        <v>0</v>
      </c>
      <c r="J314" s="131" t="n">
        <v>1</v>
      </c>
      <c r="K314" s="131" t="n">
        <v>2</v>
      </c>
      <c r="L314" s="131" t="inlineStr">
        <is>
          <t>HAYIR</t>
        </is>
      </c>
      <c r="M314" s="131" t="n">
        <v>0</v>
      </c>
      <c r="N314" s="131" t="n">
        <v>0</v>
      </c>
    </row>
    <row r="315" ht="15" customHeight="1" s="113">
      <c r="A315" s="131" t="inlineStr">
        <is>
          <t>M035</t>
        </is>
      </c>
      <c r="B315" s="131" t="inlineStr">
        <is>
          <t>OSMANGAZİ</t>
        </is>
      </c>
      <c r="C315" s="131" t="inlineStr">
        <is>
          <t>U042</t>
        </is>
      </c>
      <c r="D315" s="131" t="inlineStr">
        <is>
          <t>ŞARKÜTERİ</t>
        </is>
      </c>
      <c r="E315" s="131" t="n">
        <v>1</v>
      </c>
      <c r="F315" s="131" t="n">
        <v>1</v>
      </c>
      <c r="G315" s="131" t="inlineStr"/>
      <c r="H315" s="131" t="n">
        <v>0</v>
      </c>
      <c r="I315" s="131" t="n">
        <v>0</v>
      </c>
      <c r="J315" s="131" t="n">
        <v>1</v>
      </c>
      <c r="K315" s="131" t="n">
        <v>1</v>
      </c>
      <c r="L315" s="131" t="inlineStr">
        <is>
          <t>HAYIR</t>
        </is>
      </c>
      <c r="M315" s="131" t="n">
        <v>0</v>
      </c>
      <c r="N315" s="131" t="n">
        <v>0</v>
      </c>
    </row>
    <row r="316" ht="15" customHeight="1" s="113">
      <c r="A316" s="131" t="inlineStr">
        <is>
          <t>M035</t>
        </is>
      </c>
      <c r="B316" s="131" t="inlineStr">
        <is>
          <t>OSMANGAZİ</t>
        </is>
      </c>
      <c r="C316" s="131" t="inlineStr">
        <is>
          <t>U043</t>
        </is>
      </c>
      <c r="D316" s="131" t="inlineStr">
        <is>
          <t>ŞARKÜTERİ YARDIMCISI</t>
        </is>
      </c>
      <c r="E316" s="131" t="n">
        <v>0</v>
      </c>
      <c r="F316" s="131" t="n">
        <v>1</v>
      </c>
      <c r="G316" s="131" t="n"/>
      <c r="H316" s="131" t="n">
        <v>0</v>
      </c>
      <c r="I316" s="131" t="n">
        <v>0</v>
      </c>
      <c r="J316" s="131" t="n">
        <v>0</v>
      </c>
      <c r="K316" s="131" t="n">
        <v>1</v>
      </c>
      <c r="L316" s="131" t="inlineStr">
        <is>
          <t>HAYIR</t>
        </is>
      </c>
      <c r="M316" s="131" t="n">
        <v>0</v>
      </c>
      <c r="N316" s="131" t="n">
        <v>0</v>
      </c>
    </row>
    <row r="317" ht="15" customHeight="1" s="113">
      <c r="A317" s="131" t="inlineStr">
        <is>
          <t>M036</t>
        </is>
      </c>
      <c r="B317" s="131" t="inlineStr">
        <is>
          <t>POLİGON</t>
        </is>
      </c>
      <c r="C317" s="131" t="inlineStr">
        <is>
          <t>U013</t>
        </is>
      </c>
      <c r="D317" s="131" t="inlineStr">
        <is>
          <t>KASAP</t>
        </is>
      </c>
      <c r="E317" s="131" t="n">
        <v>1</v>
      </c>
      <c r="F317" s="131" t="n">
        <v>1</v>
      </c>
      <c r="G317" s="131" t="inlineStr"/>
      <c r="H317" s="131" t="n">
        <v>0</v>
      </c>
      <c r="I317" s="131" t="n">
        <v>0</v>
      </c>
      <c r="J317" s="131" t="n">
        <v>1</v>
      </c>
      <c r="K317" s="131" t="n">
        <v>1</v>
      </c>
      <c r="L317" s="131" t="inlineStr">
        <is>
          <t>HAYIR</t>
        </is>
      </c>
      <c r="M317" s="131" t="n">
        <v>0</v>
      </c>
      <c r="N317" s="131" t="n">
        <v>1</v>
      </c>
    </row>
    <row r="318" ht="15" customHeight="1" s="113">
      <c r="A318" s="131" t="inlineStr">
        <is>
          <t>M036</t>
        </is>
      </c>
      <c r="B318" s="131" t="inlineStr">
        <is>
          <t>POLİGON</t>
        </is>
      </c>
      <c r="C318" s="131" t="inlineStr">
        <is>
          <t>U014</t>
        </is>
      </c>
      <c r="D318" s="131" t="inlineStr">
        <is>
          <t>KASAP YARDIMCISI</t>
        </is>
      </c>
      <c r="E318" s="131" t="n">
        <v>0</v>
      </c>
      <c r="F318" s="131" t="n">
        <v>1</v>
      </c>
      <c r="G318" s="131" t="inlineStr"/>
      <c r="H318" s="131" t="n">
        <v>0</v>
      </c>
      <c r="I318" s="131" t="n">
        <v>0</v>
      </c>
      <c r="J318" s="131" t="n">
        <v>0</v>
      </c>
      <c r="K318" s="131" t="n">
        <v>1</v>
      </c>
      <c r="L318" s="131" t="inlineStr">
        <is>
          <t>HAYIR</t>
        </is>
      </c>
      <c r="M318" s="131" t="n">
        <v>0</v>
      </c>
      <c r="N318" s="131" t="n">
        <v>0</v>
      </c>
    </row>
    <row r="319" ht="15" customHeight="1" s="113">
      <c r="A319" s="131" t="inlineStr">
        <is>
          <t>M036</t>
        </is>
      </c>
      <c r="B319" s="131" t="inlineStr">
        <is>
          <t>POLİGON</t>
        </is>
      </c>
      <c r="C319" s="131" t="inlineStr">
        <is>
          <t>U015</t>
        </is>
      </c>
      <c r="D319" s="131" t="inlineStr">
        <is>
          <t>KASİYER</t>
        </is>
      </c>
      <c r="E319" s="131" t="n">
        <v>3</v>
      </c>
      <c r="F319" s="131" t="n">
        <v>4</v>
      </c>
      <c r="G319" s="131" t="inlineStr"/>
      <c r="H319" s="131" t="n">
        <v>0</v>
      </c>
      <c r="I319" s="131" t="n">
        <v>0</v>
      </c>
      <c r="J319" s="131" t="n">
        <v>3</v>
      </c>
      <c r="K319" s="131" t="n">
        <v>4</v>
      </c>
      <c r="L319" s="131" t="inlineStr">
        <is>
          <t>HAYIR</t>
        </is>
      </c>
      <c r="M319" s="131" t="n">
        <v>0</v>
      </c>
      <c r="N319" s="131" t="n">
        <v>1</v>
      </c>
    </row>
    <row r="320" ht="15" customHeight="1" s="113">
      <c r="A320" s="131" t="inlineStr">
        <is>
          <t>M036</t>
        </is>
      </c>
      <c r="B320" s="131" t="inlineStr">
        <is>
          <t>POLİGON</t>
        </is>
      </c>
      <c r="C320" s="131" t="inlineStr">
        <is>
          <t>U017</t>
        </is>
      </c>
      <c r="D320" s="131" t="inlineStr">
        <is>
          <t>MANAV</t>
        </is>
      </c>
      <c r="E320" s="131" t="n">
        <v>2</v>
      </c>
      <c r="F320" s="131" t="n">
        <v>2</v>
      </c>
      <c r="G320" s="131" t="inlineStr"/>
      <c r="H320" s="131" t="n">
        <v>0</v>
      </c>
      <c r="I320" s="131" t="n">
        <v>0</v>
      </c>
      <c r="J320" s="131" t="n">
        <v>2</v>
      </c>
      <c r="K320" s="131" t="n">
        <v>2</v>
      </c>
      <c r="L320" s="131" t="inlineStr">
        <is>
          <t>HAYIR</t>
        </is>
      </c>
      <c r="M320" s="131" t="n">
        <v>0</v>
      </c>
      <c r="N320" s="131" t="n">
        <v>0</v>
      </c>
    </row>
    <row r="321" ht="15" customHeight="1" s="113">
      <c r="A321" s="131" t="inlineStr">
        <is>
          <t>M036</t>
        </is>
      </c>
      <c r="B321" s="131" t="inlineStr">
        <is>
          <t>POLİGON</t>
        </is>
      </c>
      <c r="C321" s="131" t="inlineStr">
        <is>
          <t>U019</t>
        </is>
      </c>
      <c r="D321" s="131" t="inlineStr">
        <is>
          <t>MANAV YARDIMCISI</t>
        </is>
      </c>
      <c r="E321" s="131" t="n">
        <v>1</v>
      </c>
      <c r="F321" s="131" t="n">
        <v>1</v>
      </c>
      <c r="G321" s="131" t="inlineStr"/>
      <c r="H321" s="131" t="n">
        <v>0</v>
      </c>
      <c r="I321" s="131" t="n">
        <v>0</v>
      </c>
      <c r="J321" s="131" t="n">
        <v>1</v>
      </c>
      <c r="K321" s="131" t="n">
        <v>1</v>
      </c>
      <c r="L321" s="131" t="inlineStr">
        <is>
          <t>HAYIR</t>
        </is>
      </c>
      <c r="M321" s="131" t="n">
        <v>0</v>
      </c>
      <c r="N321" s="131" t="n">
        <v>0</v>
      </c>
    </row>
    <row r="322" ht="15" customHeight="1" s="113">
      <c r="A322" s="131" t="inlineStr">
        <is>
          <t>M036</t>
        </is>
      </c>
      <c r="B322" s="131" t="inlineStr">
        <is>
          <t>POLİGON</t>
        </is>
      </c>
      <c r="C322" s="131" t="inlineStr">
        <is>
          <t>U026</t>
        </is>
      </c>
      <c r="D322" s="131" t="inlineStr">
        <is>
          <t>REYON GÖREVLİSİ</t>
        </is>
      </c>
      <c r="E322" s="131" t="n">
        <v>2</v>
      </c>
      <c r="F322" s="131" t="n">
        <v>2</v>
      </c>
      <c r="G322" s="131" t="inlineStr"/>
      <c r="H322" s="131" t="n">
        <v>0</v>
      </c>
      <c r="I322" s="131" t="n">
        <v>0</v>
      </c>
      <c r="J322" s="131" t="n">
        <v>2</v>
      </c>
      <c r="K322" s="131" t="n">
        <v>2</v>
      </c>
      <c r="L322" s="131" t="inlineStr">
        <is>
          <t>HAYIR</t>
        </is>
      </c>
      <c r="M322" s="131" t="n">
        <v>1</v>
      </c>
      <c r="N322" s="131" t="n">
        <v>0</v>
      </c>
    </row>
    <row r="323" ht="15" customHeight="1" s="113">
      <c r="A323" s="131" t="inlineStr">
        <is>
          <t>M036</t>
        </is>
      </c>
      <c r="B323" s="131" t="inlineStr">
        <is>
          <t>POLİGON</t>
        </is>
      </c>
      <c r="C323" s="131" t="inlineStr">
        <is>
          <t>U036</t>
        </is>
      </c>
      <c r="D323" s="131" t="inlineStr">
        <is>
          <t>YÖNETİCİ</t>
        </is>
      </c>
      <c r="E323" s="131" t="n">
        <v>1</v>
      </c>
      <c r="F323" s="131" t="n">
        <v>1</v>
      </c>
      <c r="G323" s="131" t="inlineStr"/>
      <c r="H323" s="131" t="n">
        <v>0</v>
      </c>
      <c r="I323" s="131" t="n">
        <v>0</v>
      </c>
      <c r="J323" s="131" t="n">
        <v>1</v>
      </c>
      <c r="K323" s="131" t="n">
        <v>1</v>
      </c>
      <c r="L323" s="131" t="inlineStr">
        <is>
          <t>HAYIR</t>
        </is>
      </c>
      <c r="M323" s="131" t="n">
        <v>0</v>
      </c>
      <c r="N323" s="131" t="n">
        <v>0</v>
      </c>
    </row>
    <row r="324" ht="15" customHeight="1" s="113">
      <c r="A324" s="131" t="inlineStr">
        <is>
          <t>M036</t>
        </is>
      </c>
      <c r="B324" s="131" t="inlineStr">
        <is>
          <t>POLİGON</t>
        </is>
      </c>
      <c r="C324" s="131" t="inlineStr">
        <is>
          <t>U038</t>
        </is>
      </c>
      <c r="D324" s="131" t="inlineStr">
        <is>
          <t>YÖNETİCİ YARDIMCISI</t>
        </is>
      </c>
      <c r="E324" s="131" t="n">
        <v>1</v>
      </c>
      <c r="F324" s="131" t="n">
        <v>1</v>
      </c>
      <c r="G324" s="131" t="inlineStr"/>
      <c r="H324" s="131" t="n">
        <v>0</v>
      </c>
      <c r="I324" s="131" t="n">
        <v>0</v>
      </c>
      <c r="J324" s="131" t="n">
        <v>1</v>
      </c>
      <c r="K324" s="131" t="n">
        <v>1</v>
      </c>
      <c r="L324" s="131" t="inlineStr">
        <is>
          <t>HAYIR</t>
        </is>
      </c>
      <c r="M324" s="131" t="n">
        <v>0</v>
      </c>
      <c r="N324" s="131" t="n">
        <v>0</v>
      </c>
    </row>
    <row r="325" ht="15" customHeight="1" s="113">
      <c r="A325" s="131" t="inlineStr">
        <is>
          <t>M036</t>
        </is>
      </c>
      <c r="B325" s="131" t="inlineStr">
        <is>
          <t>POLİGON</t>
        </is>
      </c>
      <c r="C325" s="131" t="inlineStr">
        <is>
          <t>U042</t>
        </is>
      </c>
      <c r="D325" s="131" t="inlineStr">
        <is>
          <t>ŞARKÜTERİ</t>
        </is>
      </c>
      <c r="E325" s="131" t="n">
        <v>1</v>
      </c>
      <c r="F325" s="131" t="n">
        <v>0</v>
      </c>
      <c r="G325" s="131" t="inlineStr"/>
      <c r="H325" s="131" t="n">
        <v>0</v>
      </c>
      <c r="I325" s="131" t="n">
        <v>0</v>
      </c>
      <c r="J325" s="131" t="n">
        <v>1</v>
      </c>
      <c r="K325" s="131" t="n">
        <v>0</v>
      </c>
      <c r="L325" s="131" t="inlineStr">
        <is>
          <t>HAYIR</t>
        </is>
      </c>
      <c r="M325" s="131" t="n">
        <v>0</v>
      </c>
      <c r="N325" s="131" t="n">
        <v>0</v>
      </c>
    </row>
    <row r="326" ht="15" customHeight="1" s="113">
      <c r="A326" s="131" t="inlineStr">
        <is>
          <t>M036</t>
        </is>
      </c>
      <c r="B326" s="131" t="inlineStr">
        <is>
          <t>POLİGON</t>
        </is>
      </c>
      <c r="C326" s="131" t="inlineStr">
        <is>
          <t>U043</t>
        </is>
      </c>
      <c r="D326" s="131" t="inlineStr">
        <is>
          <t>ŞARKÜTERİ YARDIMCISI</t>
        </is>
      </c>
      <c r="E326" s="131" t="n">
        <v>0</v>
      </c>
      <c r="F326" s="131" t="n">
        <v>1</v>
      </c>
      <c r="G326" s="131" t="inlineStr"/>
      <c r="H326" s="131" t="n">
        <v>0</v>
      </c>
      <c r="I326" s="131" t="n">
        <v>0</v>
      </c>
      <c r="J326" s="131" t="n">
        <v>0</v>
      </c>
      <c r="K326" s="131" t="n">
        <v>1</v>
      </c>
      <c r="L326" s="131" t="inlineStr">
        <is>
          <t>HAYIR</t>
        </is>
      </c>
      <c r="M326" s="131" t="n">
        <v>0</v>
      </c>
      <c r="N326" s="131" t="n">
        <v>0</v>
      </c>
    </row>
    <row r="327" ht="15" customHeight="1" s="113">
      <c r="A327" s="131" t="inlineStr">
        <is>
          <t>M037</t>
        </is>
      </c>
      <c r="B327" s="131" t="inlineStr">
        <is>
          <t>SEFERİHİSAR</t>
        </is>
      </c>
      <c r="C327" s="131" t="inlineStr">
        <is>
          <t>U013</t>
        </is>
      </c>
      <c r="D327" s="131" t="inlineStr">
        <is>
          <t>KASAP</t>
        </is>
      </c>
      <c r="E327" s="131" t="n">
        <v>1</v>
      </c>
      <c r="F327" s="131" t="n">
        <v>1</v>
      </c>
      <c r="G327" s="131" t="inlineStr"/>
      <c r="H327" s="131" t="n">
        <v>0</v>
      </c>
      <c r="I327" s="131" t="n">
        <v>0</v>
      </c>
      <c r="J327" s="131" t="n">
        <v>1</v>
      </c>
      <c r="K327" s="131" t="n">
        <v>1</v>
      </c>
      <c r="L327" s="131" t="inlineStr">
        <is>
          <t>HAYIR</t>
        </is>
      </c>
      <c r="M327" s="131" t="n">
        <v>0</v>
      </c>
      <c r="N327" s="131" t="n">
        <v>0</v>
      </c>
    </row>
    <row r="328" ht="15" customHeight="1" s="113">
      <c r="A328" s="131" t="inlineStr">
        <is>
          <t>M037</t>
        </is>
      </c>
      <c r="B328" s="131" t="inlineStr">
        <is>
          <t>SEFERİHİSAR</t>
        </is>
      </c>
      <c r="C328" s="131" t="inlineStr">
        <is>
          <t>U014</t>
        </is>
      </c>
      <c r="D328" s="131" t="inlineStr">
        <is>
          <t>KASAP YARDIMCISI</t>
        </is>
      </c>
      <c r="E328" s="131" t="n">
        <v>1</v>
      </c>
      <c r="F328" s="131" t="n">
        <v>1</v>
      </c>
      <c r="G328" s="131" t="inlineStr"/>
      <c r="H328" s="131" t="n">
        <v>0</v>
      </c>
      <c r="I328" s="131" t="n">
        <v>0</v>
      </c>
      <c r="J328" s="131" t="n">
        <v>1</v>
      </c>
      <c r="K328" s="131" t="n">
        <v>1</v>
      </c>
      <c r="L328" s="131" t="inlineStr">
        <is>
          <t>HAYIR</t>
        </is>
      </c>
      <c r="M328" s="131" t="n">
        <v>0</v>
      </c>
      <c r="N328" s="131" t="n">
        <v>0</v>
      </c>
    </row>
    <row r="329" ht="15" customHeight="1" s="113">
      <c r="A329" s="131" t="inlineStr">
        <is>
          <t>M037</t>
        </is>
      </c>
      <c r="B329" s="131" t="inlineStr">
        <is>
          <t>SEFERİHİSAR</t>
        </is>
      </c>
      <c r="C329" s="131" t="inlineStr">
        <is>
          <t>U015</t>
        </is>
      </c>
      <c r="D329" s="131" t="inlineStr">
        <is>
          <t>KASİYER</t>
        </is>
      </c>
      <c r="E329" s="131" t="n">
        <v>3</v>
      </c>
      <c r="F329" s="131" t="n">
        <v>4</v>
      </c>
      <c r="G329" s="131" t="inlineStr"/>
      <c r="H329" s="131" t="n">
        <v>0</v>
      </c>
      <c r="I329" s="131" t="n">
        <v>0</v>
      </c>
      <c r="J329" s="131" t="n">
        <v>3</v>
      </c>
      <c r="K329" s="131" t="n">
        <v>4</v>
      </c>
      <c r="L329" s="131" t="inlineStr">
        <is>
          <t>HAYIR</t>
        </is>
      </c>
      <c r="M329" s="131" t="n">
        <v>0</v>
      </c>
      <c r="N329" s="131" t="n">
        <v>1</v>
      </c>
    </row>
    <row r="330" ht="15" customHeight="1" s="113">
      <c r="A330" s="131" t="inlineStr">
        <is>
          <t>M037</t>
        </is>
      </c>
      <c r="B330" s="131" t="inlineStr">
        <is>
          <t>SEFERİHİSAR</t>
        </is>
      </c>
      <c r="C330" s="131" t="inlineStr">
        <is>
          <t>U017</t>
        </is>
      </c>
      <c r="D330" s="131" t="inlineStr">
        <is>
          <t>MANAV</t>
        </is>
      </c>
      <c r="E330" s="131" t="n">
        <v>2</v>
      </c>
      <c r="F330" s="131" t="n">
        <v>3</v>
      </c>
      <c r="G330" s="131" t="inlineStr"/>
      <c r="H330" s="131" t="n">
        <v>0</v>
      </c>
      <c r="I330" s="131" t="n">
        <v>0</v>
      </c>
      <c r="J330" s="131" t="n">
        <v>2</v>
      </c>
      <c r="K330" s="131" t="n">
        <v>3</v>
      </c>
      <c r="L330" s="131" t="inlineStr">
        <is>
          <t>HAYIR</t>
        </is>
      </c>
      <c r="M330" s="131" t="n">
        <v>0</v>
      </c>
      <c r="N330" s="131" t="n">
        <v>0</v>
      </c>
    </row>
    <row r="331" ht="15" customHeight="1" s="113">
      <c r="A331" s="131" t="inlineStr">
        <is>
          <t>M037</t>
        </is>
      </c>
      <c r="B331" s="131" t="inlineStr">
        <is>
          <t>SEFERİHİSAR</t>
        </is>
      </c>
      <c r="C331" s="131" t="inlineStr">
        <is>
          <t>U019</t>
        </is>
      </c>
      <c r="D331" s="131" t="inlineStr">
        <is>
          <t>MANAV YARDIMCISI</t>
        </is>
      </c>
      <c r="E331" s="131" t="n">
        <v>1</v>
      </c>
      <c r="F331" s="131" t="n">
        <v>0</v>
      </c>
      <c r="G331" s="131" t="inlineStr"/>
      <c r="H331" s="131" t="n">
        <v>0</v>
      </c>
      <c r="I331" s="131" t="n">
        <v>0</v>
      </c>
      <c r="J331" s="131" t="n">
        <v>1</v>
      </c>
      <c r="K331" s="131" t="n">
        <v>0</v>
      </c>
      <c r="L331" s="131" t="inlineStr">
        <is>
          <t>HAYIR</t>
        </is>
      </c>
      <c r="M331" s="131" t="n">
        <v>0</v>
      </c>
      <c r="N331" s="131" t="n">
        <v>0</v>
      </c>
    </row>
    <row r="332" ht="15" customHeight="1" s="113">
      <c r="A332" s="131" t="inlineStr">
        <is>
          <t>M037</t>
        </is>
      </c>
      <c r="B332" s="131" t="inlineStr">
        <is>
          <t>SEFERİHİSAR</t>
        </is>
      </c>
      <c r="C332" s="131" t="inlineStr">
        <is>
          <t>U026</t>
        </is>
      </c>
      <c r="D332" s="131" t="inlineStr">
        <is>
          <t>REYON GÖREVLİSİ</t>
        </is>
      </c>
      <c r="E332" s="131" t="n">
        <v>4</v>
      </c>
      <c r="F332" s="131" t="n">
        <v>6</v>
      </c>
      <c r="G332" s="131" t="inlineStr"/>
      <c r="H332" s="131" t="n">
        <v>0</v>
      </c>
      <c r="I332" s="131" t="n">
        <v>0</v>
      </c>
      <c r="J332" s="131" t="n">
        <v>4</v>
      </c>
      <c r="K332" s="131" t="n">
        <v>6</v>
      </c>
      <c r="L332" s="131" t="inlineStr">
        <is>
          <t>HAYIR</t>
        </is>
      </c>
      <c r="M332" s="131" t="n">
        <v>0</v>
      </c>
      <c r="N332" s="131" t="n">
        <v>2</v>
      </c>
    </row>
    <row r="333" ht="15" customHeight="1" s="113">
      <c r="A333" s="131" t="inlineStr">
        <is>
          <t>M037</t>
        </is>
      </c>
      <c r="B333" s="131" t="inlineStr">
        <is>
          <t>SEFERİHİSAR</t>
        </is>
      </c>
      <c r="C333" s="131" t="inlineStr">
        <is>
          <t>U034</t>
        </is>
      </c>
      <c r="D333" s="131" t="inlineStr">
        <is>
          <t>UNLU MAMÜLLER</t>
        </is>
      </c>
      <c r="E333" s="131" t="n">
        <v>1</v>
      </c>
      <c r="F333" s="131" t="n">
        <v>1</v>
      </c>
      <c r="G333" s="131" t="inlineStr"/>
      <c r="H333" s="131" t="n">
        <v>0</v>
      </c>
      <c r="I333" s="131" t="n">
        <v>0</v>
      </c>
      <c r="J333" s="131" t="n">
        <v>1</v>
      </c>
      <c r="K333" s="131" t="n">
        <v>1</v>
      </c>
      <c r="L333" s="131" t="inlineStr">
        <is>
          <t>HAYIR</t>
        </is>
      </c>
      <c r="M333" s="131" t="n">
        <v>0</v>
      </c>
      <c r="N333" s="131" t="n">
        <v>0</v>
      </c>
    </row>
    <row r="334" ht="15" customHeight="1" s="113">
      <c r="A334" s="131" t="inlineStr">
        <is>
          <t>M037</t>
        </is>
      </c>
      <c r="B334" s="131" t="inlineStr">
        <is>
          <t>SEFERİHİSAR</t>
        </is>
      </c>
      <c r="C334" s="131" t="inlineStr">
        <is>
          <t>U036</t>
        </is>
      </c>
      <c r="D334" s="131" t="inlineStr">
        <is>
          <t>YÖNETİCİ</t>
        </is>
      </c>
      <c r="E334" s="131" t="n">
        <v>1</v>
      </c>
      <c r="F334" s="131" t="n">
        <v>1</v>
      </c>
      <c r="G334" s="131" t="inlineStr"/>
      <c r="H334" s="131" t="n">
        <v>0</v>
      </c>
      <c r="I334" s="131" t="n">
        <v>0</v>
      </c>
      <c r="J334" s="131" t="n">
        <v>1</v>
      </c>
      <c r="K334" s="131" t="n">
        <v>1</v>
      </c>
      <c r="L334" s="131" t="inlineStr">
        <is>
          <t>HAYIR</t>
        </is>
      </c>
      <c r="M334" s="131" t="n">
        <v>0</v>
      </c>
      <c r="N334" s="131" t="n">
        <v>0</v>
      </c>
    </row>
    <row r="335" ht="15" customHeight="1" s="113">
      <c r="A335" s="131" t="inlineStr">
        <is>
          <t>M037</t>
        </is>
      </c>
      <c r="B335" s="131" t="inlineStr">
        <is>
          <t>SEFERİHİSAR</t>
        </is>
      </c>
      <c r="C335" s="131" t="inlineStr">
        <is>
          <t>U038</t>
        </is>
      </c>
      <c r="D335" s="131" t="inlineStr">
        <is>
          <t>YÖNETİCİ YARDIMCISI</t>
        </is>
      </c>
      <c r="E335" s="131" t="n">
        <v>1</v>
      </c>
      <c r="F335" s="131" t="n">
        <v>1</v>
      </c>
      <c r="G335" s="131" t="inlineStr"/>
      <c r="H335" s="131" t="n">
        <v>0</v>
      </c>
      <c r="I335" s="131" t="n">
        <v>0</v>
      </c>
      <c r="J335" s="131" t="n">
        <v>1</v>
      </c>
      <c r="K335" s="131" t="n">
        <v>1</v>
      </c>
      <c r="L335" s="131" t="inlineStr">
        <is>
          <t>HAYIR</t>
        </is>
      </c>
      <c r="M335" s="131" t="n">
        <v>0</v>
      </c>
      <c r="N335" s="131" t="n">
        <v>0</v>
      </c>
    </row>
    <row r="336" ht="15" customHeight="1" s="113">
      <c r="A336" s="131" t="inlineStr">
        <is>
          <t>M037</t>
        </is>
      </c>
      <c r="B336" s="131" t="inlineStr">
        <is>
          <t>SEFERİHİSAR</t>
        </is>
      </c>
      <c r="C336" s="131" t="inlineStr">
        <is>
          <t>U042</t>
        </is>
      </c>
      <c r="D336" s="131" t="inlineStr">
        <is>
          <t>ŞARKÜTERİ</t>
        </is>
      </c>
      <c r="E336" s="131" t="n">
        <v>1</v>
      </c>
      <c r="F336" s="131" t="n">
        <v>1</v>
      </c>
      <c r="G336" s="131" t="inlineStr"/>
      <c r="H336" s="131" t="n">
        <v>0</v>
      </c>
      <c r="I336" s="131" t="n">
        <v>0</v>
      </c>
      <c r="J336" s="131" t="n">
        <v>1</v>
      </c>
      <c r="K336" s="131" t="n">
        <v>1</v>
      </c>
      <c r="L336" s="131" t="inlineStr">
        <is>
          <t>HAYIR</t>
        </is>
      </c>
      <c r="M336" s="131" t="n">
        <v>0</v>
      </c>
      <c r="N336" s="131" t="n">
        <v>0</v>
      </c>
    </row>
    <row r="337" ht="15" customHeight="1" s="113">
      <c r="A337" s="131" t="inlineStr">
        <is>
          <t>M038</t>
        </is>
      </c>
      <c r="B337" s="131" t="inlineStr">
        <is>
          <t>TORBALI 1</t>
        </is>
      </c>
      <c r="C337" s="131" t="inlineStr">
        <is>
          <t>U002</t>
        </is>
      </c>
      <c r="D337" s="131" t="inlineStr">
        <is>
          <t>BAKLİYAT</t>
        </is>
      </c>
      <c r="E337" s="131" t="n">
        <v>1</v>
      </c>
      <c r="F337" s="131" t="n">
        <v>1</v>
      </c>
      <c r="G337" s="131" t="inlineStr"/>
      <c r="H337" s="131" t="n">
        <v>0</v>
      </c>
      <c r="I337" s="131" t="n">
        <v>0</v>
      </c>
      <c r="J337" s="131" t="n">
        <v>1</v>
      </c>
      <c r="K337" s="131" t="n">
        <v>1</v>
      </c>
      <c r="L337" s="131" t="inlineStr">
        <is>
          <t>HAYIR</t>
        </is>
      </c>
      <c r="M337" s="131" t="n">
        <v>0</v>
      </c>
      <c r="N337" s="131" t="n">
        <v>0</v>
      </c>
    </row>
    <row r="338" ht="15" customHeight="1" s="113">
      <c r="A338" s="131" t="inlineStr">
        <is>
          <t>M038</t>
        </is>
      </c>
      <c r="B338" s="131" t="inlineStr">
        <is>
          <t>TORBALI 1</t>
        </is>
      </c>
      <c r="C338" s="131" t="inlineStr">
        <is>
          <t>U013</t>
        </is>
      </c>
      <c r="D338" s="131" t="inlineStr">
        <is>
          <t>KASAP</t>
        </is>
      </c>
      <c r="E338" s="131" t="n">
        <v>1</v>
      </c>
      <c r="F338" s="131" t="n">
        <v>1</v>
      </c>
      <c r="G338" s="131" t="inlineStr"/>
      <c r="H338" s="131" t="n">
        <v>0</v>
      </c>
      <c r="I338" s="131" t="n">
        <v>0</v>
      </c>
      <c r="J338" s="131" t="n">
        <v>1</v>
      </c>
      <c r="K338" s="131" t="n">
        <v>1</v>
      </c>
      <c r="L338" s="131" t="inlineStr">
        <is>
          <t>HAYIR</t>
        </is>
      </c>
      <c r="M338" s="131" t="n">
        <v>0</v>
      </c>
      <c r="N338" s="131" t="n">
        <v>0</v>
      </c>
    </row>
    <row r="339" ht="15" customHeight="1" s="113">
      <c r="A339" s="131" t="inlineStr">
        <is>
          <t>M038</t>
        </is>
      </c>
      <c r="B339" s="131" t="inlineStr">
        <is>
          <t>TORBALI 1</t>
        </is>
      </c>
      <c r="C339" s="131" t="inlineStr">
        <is>
          <t>U015</t>
        </is>
      </c>
      <c r="D339" s="131" t="inlineStr">
        <is>
          <t>KASİYER</t>
        </is>
      </c>
      <c r="E339" s="131" t="n">
        <v>3</v>
      </c>
      <c r="F339" s="131" t="n">
        <v>3</v>
      </c>
      <c r="G339" s="131" t="inlineStr"/>
      <c r="H339" s="131" t="n">
        <v>0</v>
      </c>
      <c r="I339" s="131" t="n">
        <v>0</v>
      </c>
      <c r="J339" s="131" t="n">
        <v>3</v>
      </c>
      <c r="K339" s="131" t="n">
        <v>3</v>
      </c>
      <c r="L339" s="131" t="inlineStr">
        <is>
          <t>HAYIR</t>
        </is>
      </c>
      <c r="M339" s="131" t="n">
        <v>0</v>
      </c>
      <c r="N339" s="131" t="n">
        <v>0</v>
      </c>
    </row>
    <row r="340" ht="15" customHeight="1" s="113">
      <c r="A340" s="131" t="inlineStr">
        <is>
          <t>M038</t>
        </is>
      </c>
      <c r="B340" s="131" t="inlineStr">
        <is>
          <t>TORBALI 1</t>
        </is>
      </c>
      <c r="C340" s="131" t="inlineStr">
        <is>
          <t>U017</t>
        </is>
      </c>
      <c r="D340" s="131" t="inlineStr">
        <is>
          <t>MANAV</t>
        </is>
      </c>
      <c r="E340" s="131" t="n">
        <v>2</v>
      </c>
      <c r="F340" s="131" t="n">
        <v>2</v>
      </c>
      <c r="G340" s="131" t="inlineStr"/>
      <c r="H340" s="131" t="n">
        <v>0</v>
      </c>
      <c r="I340" s="131" t="n">
        <v>0</v>
      </c>
      <c r="J340" s="131" t="n">
        <v>2</v>
      </c>
      <c r="K340" s="131" t="n">
        <v>2</v>
      </c>
      <c r="L340" s="131" t="inlineStr">
        <is>
          <t>HAYIR</t>
        </is>
      </c>
      <c r="M340" s="131" t="n">
        <v>0</v>
      </c>
      <c r="N340" s="131" t="n">
        <v>0</v>
      </c>
    </row>
    <row r="341" ht="15" customHeight="1" s="113">
      <c r="A341" s="131" t="inlineStr">
        <is>
          <t>M038</t>
        </is>
      </c>
      <c r="B341" s="131" t="inlineStr">
        <is>
          <t>TORBALI 1</t>
        </is>
      </c>
      <c r="C341" s="131" t="inlineStr">
        <is>
          <t>U026</t>
        </is>
      </c>
      <c r="D341" s="131" t="inlineStr">
        <is>
          <t>REYON GÖREVLİSİ</t>
        </is>
      </c>
      <c r="E341" s="131" t="n">
        <v>2</v>
      </c>
      <c r="F341" s="131" t="n">
        <v>2</v>
      </c>
      <c r="G341" s="131" t="inlineStr"/>
      <c r="H341" s="131" t="n">
        <v>0</v>
      </c>
      <c r="I341" s="131" t="n">
        <v>0</v>
      </c>
      <c r="J341" s="131" t="n">
        <v>2</v>
      </c>
      <c r="K341" s="131" t="n">
        <v>2</v>
      </c>
      <c r="L341" s="131" t="inlineStr">
        <is>
          <t>HAYIR</t>
        </is>
      </c>
      <c r="M341" s="131" t="n">
        <v>0</v>
      </c>
      <c r="N341" s="131" t="n">
        <v>0</v>
      </c>
    </row>
    <row r="342" ht="15" customHeight="1" s="113">
      <c r="A342" s="131" t="inlineStr">
        <is>
          <t>M038</t>
        </is>
      </c>
      <c r="B342" s="131" t="inlineStr">
        <is>
          <t>TORBALI 1</t>
        </is>
      </c>
      <c r="C342" s="131" t="inlineStr">
        <is>
          <t>U036</t>
        </is>
      </c>
      <c r="D342" s="131" t="inlineStr">
        <is>
          <t>YÖNETİCİ</t>
        </is>
      </c>
      <c r="E342" s="131" t="n">
        <v>1</v>
      </c>
      <c r="F342" s="131" t="n">
        <v>1</v>
      </c>
      <c r="G342" s="131" t="inlineStr"/>
      <c r="H342" s="131" t="n">
        <v>0</v>
      </c>
      <c r="I342" s="131" t="n">
        <v>0</v>
      </c>
      <c r="J342" s="131" t="n">
        <v>1</v>
      </c>
      <c r="K342" s="131" t="n">
        <v>1</v>
      </c>
      <c r="L342" s="131" t="inlineStr">
        <is>
          <t>HAYIR</t>
        </is>
      </c>
      <c r="M342" s="131" t="n">
        <v>0</v>
      </c>
      <c r="N342" s="131" t="n">
        <v>0</v>
      </c>
    </row>
    <row r="343" ht="15" customHeight="1" s="113">
      <c r="A343" s="131" t="inlineStr">
        <is>
          <t>M038</t>
        </is>
      </c>
      <c r="B343" s="131" t="inlineStr">
        <is>
          <t>TORBALI 1</t>
        </is>
      </c>
      <c r="C343" s="131" t="inlineStr">
        <is>
          <t>U038</t>
        </is>
      </c>
      <c r="D343" s="131" t="inlineStr">
        <is>
          <t>YÖNETİCİ YARDIMCISI</t>
        </is>
      </c>
      <c r="E343" s="131" t="n">
        <v>1</v>
      </c>
      <c r="F343" s="131" t="n">
        <v>0</v>
      </c>
      <c r="G343" s="131" t="inlineStr"/>
      <c r="H343" s="131" t="n">
        <v>0</v>
      </c>
      <c r="I343" s="131" t="n">
        <v>0</v>
      </c>
      <c r="J343" s="131" t="n">
        <v>1</v>
      </c>
      <c r="K343" s="131" t="n">
        <v>0</v>
      </c>
      <c r="L343" s="131" t="inlineStr">
        <is>
          <t>HAYIR</t>
        </is>
      </c>
      <c r="M343" s="131" t="n">
        <v>1</v>
      </c>
      <c r="N343" s="131" t="n">
        <v>0</v>
      </c>
    </row>
    <row r="344" ht="15" customHeight="1" s="113">
      <c r="A344" s="131" t="inlineStr">
        <is>
          <t>M038</t>
        </is>
      </c>
      <c r="B344" s="131" t="inlineStr">
        <is>
          <t>TORBALI 1</t>
        </is>
      </c>
      <c r="C344" s="131" t="inlineStr">
        <is>
          <t>U042</t>
        </is>
      </c>
      <c r="D344" s="131" t="inlineStr">
        <is>
          <t>ŞARKÜTERİ</t>
        </is>
      </c>
      <c r="E344" s="131" t="n">
        <v>1</v>
      </c>
      <c r="F344" s="131" t="n">
        <v>1</v>
      </c>
      <c r="G344" s="131" t="inlineStr"/>
      <c r="H344" s="131" t="n">
        <v>0</v>
      </c>
      <c r="I344" s="131" t="n">
        <v>0</v>
      </c>
      <c r="J344" s="131" t="n">
        <v>1</v>
      </c>
      <c r="K344" s="131" t="n">
        <v>1</v>
      </c>
      <c r="L344" s="131" t="inlineStr">
        <is>
          <t>HAYIR</t>
        </is>
      </c>
      <c r="M344" s="131" t="n">
        <v>0</v>
      </c>
      <c r="N344" s="131" t="n">
        <v>0</v>
      </c>
    </row>
    <row r="345" ht="15" customHeight="1" s="113">
      <c r="A345" s="131" t="inlineStr">
        <is>
          <t>M039</t>
        </is>
      </c>
      <c r="B345" s="131" t="inlineStr">
        <is>
          <t>TORBALI 2</t>
        </is>
      </c>
      <c r="C345" s="131" t="inlineStr">
        <is>
          <t>U002</t>
        </is>
      </c>
      <c r="D345" s="131" t="inlineStr">
        <is>
          <t>BAKLİYAT</t>
        </is>
      </c>
      <c r="E345" s="131" t="n">
        <v>1</v>
      </c>
      <c r="F345" s="131" t="n">
        <v>1</v>
      </c>
      <c r="G345" s="131" t="inlineStr"/>
      <c r="H345" s="131" t="n">
        <v>0</v>
      </c>
      <c r="I345" s="131" t="n">
        <v>0</v>
      </c>
      <c r="J345" s="131" t="n">
        <v>1</v>
      </c>
      <c r="K345" s="131" t="n">
        <v>1</v>
      </c>
      <c r="L345" s="131" t="inlineStr">
        <is>
          <t>HAYIR</t>
        </is>
      </c>
      <c r="M345" s="131" t="n">
        <v>0</v>
      </c>
      <c r="N345" s="131" t="n">
        <v>0</v>
      </c>
    </row>
    <row r="346" ht="15" customHeight="1" s="113">
      <c r="A346" s="131" t="inlineStr">
        <is>
          <t>M039</t>
        </is>
      </c>
      <c r="B346" s="131" t="inlineStr">
        <is>
          <t>TORBALI 2</t>
        </is>
      </c>
      <c r="C346" s="131" t="inlineStr">
        <is>
          <t>U013</t>
        </is>
      </c>
      <c r="D346" s="131" t="inlineStr">
        <is>
          <t>KASAP</t>
        </is>
      </c>
      <c r="E346" s="131" t="n">
        <v>1</v>
      </c>
      <c r="F346" s="131" t="n">
        <v>1</v>
      </c>
      <c r="G346" s="131" t="inlineStr"/>
      <c r="H346" s="131" t="n">
        <v>0</v>
      </c>
      <c r="I346" s="131" t="n">
        <v>0</v>
      </c>
      <c r="J346" s="131" t="n">
        <v>1</v>
      </c>
      <c r="K346" s="131" t="n">
        <v>1</v>
      </c>
      <c r="L346" s="131" t="inlineStr">
        <is>
          <t>HAYIR</t>
        </is>
      </c>
      <c r="M346" s="131" t="n">
        <v>0</v>
      </c>
      <c r="N346" s="131" t="n">
        <v>0</v>
      </c>
    </row>
    <row r="347" ht="15" customHeight="1" s="113">
      <c r="A347" s="131" t="inlineStr">
        <is>
          <t>M039</t>
        </is>
      </c>
      <c r="B347" s="131" t="inlineStr">
        <is>
          <t>TORBALI 2</t>
        </is>
      </c>
      <c r="C347" s="131" t="inlineStr">
        <is>
          <t>U015</t>
        </is>
      </c>
      <c r="D347" s="131" t="inlineStr">
        <is>
          <t>KASİYER</t>
        </is>
      </c>
      <c r="E347" s="131" t="n">
        <v>3</v>
      </c>
      <c r="F347" s="131" t="n">
        <v>3</v>
      </c>
      <c r="G347" s="131" t="inlineStr"/>
      <c r="H347" s="131" t="n">
        <v>0</v>
      </c>
      <c r="I347" s="131" t="n">
        <v>0</v>
      </c>
      <c r="J347" s="131" t="n">
        <v>3</v>
      </c>
      <c r="K347" s="131" t="n">
        <v>3</v>
      </c>
      <c r="L347" s="131" t="inlineStr">
        <is>
          <t>HAYIR</t>
        </is>
      </c>
      <c r="M347" s="131" t="n">
        <v>0</v>
      </c>
      <c r="N347" s="131" t="n">
        <v>0</v>
      </c>
    </row>
    <row r="348" ht="15" customHeight="1" s="113">
      <c r="A348" s="131" t="inlineStr">
        <is>
          <t>M039</t>
        </is>
      </c>
      <c r="B348" s="131" t="inlineStr">
        <is>
          <t>TORBALI 2</t>
        </is>
      </c>
      <c r="C348" s="131" t="inlineStr">
        <is>
          <t>U017</t>
        </is>
      </c>
      <c r="D348" s="131" t="inlineStr">
        <is>
          <t>MANAV</t>
        </is>
      </c>
      <c r="E348" s="131" t="n">
        <v>2</v>
      </c>
      <c r="F348" s="131" t="n">
        <v>2</v>
      </c>
      <c r="G348" s="131" t="inlineStr"/>
      <c r="H348" s="131" t="n">
        <v>0</v>
      </c>
      <c r="I348" s="131" t="n">
        <v>0</v>
      </c>
      <c r="J348" s="131" t="n">
        <v>2</v>
      </c>
      <c r="K348" s="131" t="n">
        <v>2</v>
      </c>
      <c r="L348" s="131" t="inlineStr">
        <is>
          <t>HAYIR</t>
        </is>
      </c>
      <c r="M348" s="131" t="n">
        <v>0</v>
      </c>
      <c r="N348" s="131" t="n">
        <v>0</v>
      </c>
    </row>
    <row r="349" ht="15" customHeight="1" s="113">
      <c r="A349" s="131" t="inlineStr">
        <is>
          <t>M039</t>
        </is>
      </c>
      <c r="B349" s="131" t="inlineStr">
        <is>
          <t>TORBALI 2</t>
        </is>
      </c>
      <c r="C349" s="131" t="inlineStr">
        <is>
          <t>U019</t>
        </is>
      </c>
      <c r="D349" s="131" t="inlineStr">
        <is>
          <t>MANAV YARDIMCISI</t>
        </is>
      </c>
      <c r="E349" s="131" t="n">
        <v>2</v>
      </c>
      <c r="F349" s="131" t="n">
        <v>2</v>
      </c>
      <c r="G349" s="131" t="inlineStr"/>
      <c r="H349" s="131" t="n">
        <v>0</v>
      </c>
      <c r="I349" s="131" t="n">
        <v>0</v>
      </c>
      <c r="J349" s="131" t="n">
        <v>2</v>
      </c>
      <c r="K349" s="131" t="n">
        <v>2</v>
      </c>
      <c r="L349" s="131" t="inlineStr">
        <is>
          <t>HAYIR</t>
        </is>
      </c>
      <c r="M349" s="131" t="n">
        <v>0</v>
      </c>
      <c r="N349" s="131" t="n">
        <v>0</v>
      </c>
    </row>
    <row r="350" ht="15" customHeight="1" s="113">
      <c r="A350" s="131" t="inlineStr">
        <is>
          <t>M039</t>
        </is>
      </c>
      <c r="B350" s="131" t="inlineStr">
        <is>
          <t>TORBALI 2</t>
        </is>
      </c>
      <c r="C350" s="131" t="inlineStr">
        <is>
          <t>U023</t>
        </is>
      </c>
      <c r="D350" s="131" t="inlineStr">
        <is>
          <t>ONLİNE TOPLAYICI</t>
        </is>
      </c>
      <c r="E350" s="131" t="n">
        <v>1</v>
      </c>
      <c r="F350" s="131" t="n">
        <v>0</v>
      </c>
      <c r="G350" s="131" t="inlineStr"/>
      <c r="H350" s="131" t="n">
        <v>0</v>
      </c>
      <c r="I350" s="131" t="n">
        <v>0</v>
      </c>
      <c r="J350" s="131" t="n">
        <v>1</v>
      </c>
      <c r="K350" s="131" t="n">
        <v>0</v>
      </c>
      <c r="L350" s="131" t="inlineStr">
        <is>
          <t>HAYIR</t>
        </is>
      </c>
      <c r="M350" s="131" t="n">
        <v>1</v>
      </c>
      <c r="N350" s="131" t="n">
        <v>0</v>
      </c>
    </row>
    <row r="351" ht="15" customHeight="1" s="113">
      <c r="A351" s="131" t="inlineStr">
        <is>
          <t>M039</t>
        </is>
      </c>
      <c r="B351" s="131" t="inlineStr">
        <is>
          <t>TORBALI 2</t>
        </is>
      </c>
      <c r="C351" s="131" t="inlineStr">
        <is>
          <t>U024</t>
        </is>
      </c>
      <c r="D351" s="131" t="inlineStr">
        <is>
          <t>ONLİNE ŞOFÖR</t>
        </is>
      </c>
      <c r="E351" s="131" t="n">
        <v>1</v>
      </c>
      <c r="F351" s="131" t="n">
        <v>1</v>
      </c>
      <c r="G351" s="131" t="inlineStr"/>
      <c r="H351" s="131" t="n">
        <v>0</v>
      </c>
      <c r="I351" s="131" t="n">
        <v>0</v>
      </c>
      <c r="J351" s="131" t="n">
        <v>1</v>
      </c>
      <c r="K351" s="131" t="n">
        <v>1</v>
      </c>
      <c r="L351" s="131" t="inlineStr">
        <is>
          <t>HAYIR</t>
        </is>
      </c>
      <c r="M351" s="131" t="n">
        <v>0</v>
      </c>
      <c r="N351" s="131" t="n">
        <v>0</v>
      </c>
    </row>
    <row r="352" ht="15" customHeight="1" s="113">
      <c r="A352" s="131" t="inlineStr">
        <is>
          <t>M039</t>
        </is>
      </c>
      <c r="B352" s="131" t="inlineStr">
        <is>
          <t>TORBALI 2</t>
        </is>
      </c>
      <c r="C352" s="131" t="inlineStr">
        <is>
          <t>U026</t>
        </is>
      </c>
      <c r="D352" s="131" t="inlineStr">
        <is>
          <t>REYON GÖREVLİSİ</t>
        </is>
      </c>
      <c r="E352" s="131" t="n">
        <v>3</v>
      </c>
      <c r="F352" s="131" t="n">
        <v>4</v>
      </c>
      <c r="G352" s="131" t="inlineStr"/>
      <c r="H352" s="131" t="n">
        <v>0</v>
      </c>
      <c r="I352" s="131" t="n">
        <v>0</v>
      </c>
      <c r="J352" s="131" t="n">
        <v>3</v>
      </c>
      <c r="K352" s="131" t="n">
        <v>4</v>
      </c>
      <c r="L352" s="131" t="inlineStr">
        <is>
          <t>HAYIR</t>
        </is>
      </c>
      <c r="M352" s="131" t="n">
        <v>0</v>
      </c>
      <c r="N352" s="131" t="n">
        <v>1</v>
      </c>
    </row>
    <row r="353" ht="15" customHeight="1" s="113">
      <c r="A353" s="131" t="inlineStr">
        <is>
          <t>M039</t>
        </is>
      </c>
      <c r="B353" s="131" t="inlineStr">
        <is>
          <t>TORBALI 2</t>
        </is>
      </c>
      <c r="C353" s="131" t="inlineStr">
        <is>
          <t>U036</t>
        </is>
      </c>
      <c r="D353" s="131" t="inlineStr">
        <is>
          <t>YÖNETİCİ</t>
        </is>
      </c>
      <c r="E353" s="131" t="n">
        <v>1</v>
      </c>
      <c r="F353" s="131" t="n">
        <v>1</v>
      </c>
      <c r="G353" s="131" t="inlineStr"/>
      <c r="H353" s="131" t="n">
        <v>0</v>
      </c>
      <c r="I353" s="131" t="n">
        <v>0</v>
      </c>
      <c r="J353" s="131" t="n">
        <v>1</v>
      </c>
      <c r="K353" s="131" t="n">
        <v>1</v>
      </c>
      <c r="L353" s="131" t="inlineStr">
        <is>
          <t>HAYIR</t>
        </is>
      </c>
      <c r="M353" s="131" t="n">
        <v>0</v>
      </c>
      <c r="N353" s="131" t="n">
        <v>0</v>
      </c>
    </row>
    <row r="354" ht="15" customHeight="1" s="113">
      <c r="A354" s="131" t="inlineStr">
        <is>
          <t>M039</t>
        </is>
      </c>
      <c r="B354" s="131" t="inlineStr">
        <is>
          <t>TORBALI 2</t>
        </is>
      </c>
      <c r="C354" s="131" t="inlineStr">
        <is>
          <t>U038</t>
        </is>
      </c>
      <c r="D354" s="131" t="inlineStr">
        <is>
          <t>YÖNETİCİ YARDIMCISI</t>
        </is>
      </c>
      <c r="E354" s="131" t="n">
        <v>1</v>
      </c>
      <c r="F354" s="131" t="n">
        <v>1</v>
      </c>
      <c r="G354" s="131" t="inlineStr"/>
      <c r="H354" s="131" t="n">
        <v>0</v>
      </c>
      <c r="I354" s="131" t="n">
        <v>0</v>
      </c>
      <c r="J354" s="131" t="n">
        <v>1</v>
      </c>
      <c r="K354" s="131" t="n">
        <v>1</v>
      </c>
      <c r="L354" s="131" t="inlineStr">
        <is>
          <t>HAYIR</t>
        </is>
      </c>
      <c r="M354" s="131" t="n">
        <v>0</v>
      </c>
      <c r="N354" s="131" t="n">
        <v>0</v>
      </c>
    </row>
    <row r="355" ht="15" customHeight="1" s="113">
      <c r="A355" s="131" t="inlineStr">
        <is>
          <t>M039</t>
        </is>
      </c>
      <c r="B355" s="131" t="inlineStr">
        <is>
          <t>TORBALI 2</t>
        </is>
      </c>
      <c r="C355" s="131" t="inlineStr">
        <is>
          <t>U042</t>
        </is>
      </c>
      <c r="D355" s="131" t="inlineStr">
        <is>
          <t>ŞARKÜTERİ</t>
        </is>
      </c>
      <c r="E355" s="131" t="n">
        <v>1</v>
      </c>
      <c r="F355" s="131" t="n">
        <v>1</v>
      </c>
      <c r="G355" s="131" t="inlineStr"/>
      <c r="H355" s="131" t="n">
        <v>0</v>
      </c>
      <c r="I355" s="131" t="n">
        <v>0</v>
      </c>
      <c r="J355" s="131" t="n">
        <v>1</v>
      </c>
      <c r="K355" s="131" t="n">
        <v>1</v>
      </c>
      <c r="L355" s="131" t="inlineStr">
        <is>
          <t>HAYIR</t>
        </is>
      </c>
      <c r="M355" s="131" t="n">
        <v>0</v>
      </c>
      <c r="N355" s="131" t="n">
        <v>0</v>
      </c>
    </row>
    <row r="356" ht="15" customHeight="1" s="113">
      <c r="A356" s="131" t="inlineStr">
        <is>
          <t>M040</t>
        </is>
      </c>
      <c r="B356" s="131" t="inlineStr">
        <is>
          <t>TORBALI 3</t>
        </is>
      </c>
      <c r="C356" s="131" t="inlineStr">
        <is>
          <t>U002</t>
        </is>
      </c>
      <c r="D356" s="131" t="inlineStr">
        <is>
          <t>BAKLİYAT</t>
        </is>
      </c>
      <c r="E356" s="131" t="n">
        <v>1</v>
      </c>
      <c r="F356" s="131" t="n">
        <v>1</v>
      </c>
      <c r="G356" s="131" t="inlineStr"/>
      <c r="H356" s="131" t="n">
        <v>0</v>
      </c>
      <c r="I356" s="131" t="n">
        <v>0</v>
      </c>
      <c r="J356" s="131" t="n">
        <v>1</v>
      </c>
      <c r="K356" s="131" t="n">
        <v>1</v>
      </c>
      <c r="L356" s="131" t="inlineStr">
        <is>
          <t>HAYIR</t>
        </is>
      </c>
      <c r="M356" s="131" t="n">
        <v>0</v>
      </c>
      <c r="N356" s="131" t="n">
        <v>0</v>
      </c>
    </row>
    <row r="357" ht="15" customHeight="1" s="113">
      <c r="A357" s="131" t="inlineStr">
        <is>
          <t>M040</t>
        </is>
      </c>
      <c r="B357" s="131" t="inlineStr">
        <is>
          <t>TORBALI 3</t>
        </is>
      </c>
      <c r="C357" s="131" t="inlineStr">
        <is>
          <t>U013</t>
        </is>
      </c>
      <c r="D357" s="131" t="inlineStr">
        <is>
          <t>KASAP</t>
        </is>
      </c>
      <c r="E357" s="131" t="n">
        <v>1</v>
      </c>
      <c r="F357" s="131" t="n">
        <v>1</v>
      </c>
      <c r="G357" s="131" t="inlineStr"/>
      <c r="H357" s="131" t="n">
        <v>0</v>
      </c>
      <c r="I357" s="131" t="n">
        <v>0</v>
      </c>
      <c r="J357" s="131" t="n">
        <v>1</v>
      </c>
      <c r="K357" s="131" t="n">
        <v>1</v>
      </c>
      <c r="L357" s="131" t="inlineStr">
        <is>
          <t>HAYIR</t>
        </is>
      </c>
      <c r="M357" s="131" t="n">
        <v>0</v>
      </c>
      <c r="N357" s="131" t="n">
        <v>0</v>
      </c>
    </row>
    <row r="358" ht="15" customHeight="1" s="113">
      <c r="A358" s="131" t="inlineStr">
        <is>
          <t>M040</t>
        </is>
      </c>
      <c r="B358" s="131" t="inlineStr">
        <is>
          <t>TORBALI 3</t>
        </is>
      </c>
      <c r="C358" s="131" t="inlineStr">
        <is>
          <t>U015</t>
        </is>
      </c>
      <c r="D358" s="131" t="inlineStr">
        <is>
          <t>KASİYER</t>
        </is>
      </c>
      <c r="E358" s="131" t="n">
        <v>3</v>
      </c>
      <c r="F358" s="131" t="n">
        <v>3</v>
      </c>
      <c r="G358" s="131" t="inlineStr"/>
      <c r="H358" s="131" t="n">
        <v>0</v>
      </c>
      <c r="I358" s="131" t="n">
        <v>0</v>
      </c>
      <c r="J358" s="131" t="n">
        <v>3</v>
      </c>
      <c r="K358" s="131" t="n">
        <v>3</v>
      </c>
      <c r="L358" s="131" t="inlineStr">
        <is>
          <t>HAYIR</t>
        </is>
      </c>
      <c r="M358" s="131" t="n">
        <v>0</v>
      </c>
      <c r="N358" s="131" t="n">
        <v>0</v>
      </c>
    </row>
    <row r="359" ht="15" customHeight="1" s="113">
      <c r="A359" s="131" t="inlineStr">
        <is>
          <t>M040</t>
        </is>
      </c>
      <c r="B359" s="131" t="inlineStr">
        <is>
          <t>TORBALI 3</t>
        </is>
      </c>
      <c r="C359" s="131" t="inlineStr">
        <is>
          <t>U017</t>
        </is>
      </c>
      <c r="D359" s="131" t="inlineStr">
        <is>
          <t>MANAV</t>
        </is>
      </c>
      <c r="E359" s="131" t="n">
        <v>2</v>
      </c>
      <c r="F359" s="131" t="n">
        <v>1</v>
      </c>
      <c r="G359" s="131" t="inlineStr"/>
      <c r="H359" s="131" t="n">
        <v>0</v>
      </c>
      <c r="I359" s="131" t="n">
        <v>0</v>
      </c>
      <c r="J359" s="131" t="n">
        <v>2</v>
      </c>
      <c r="K359" s="131" t="n">
        <v>1</v>
      </c>
      <c r="L359" s="131" t="inlineStr">
        <is>
          <t>HAYIR</t>
        </is>
      </c>
      <c r="M359" s="131" t="n">
        <v>0</v>
      </c>
      <c r="N359" s="131" t="n">
        <v>0</v>
      </c>
    </row>
    <row r="360" ht="15" customHeight="1" s="113">
      <c r="A360" s="131" t="inlineStr">
        <is>
          <t>M040</t>
        </is>
      </c>
      <c r="B360" s="131" t="inlineStr">
        <is>
          <t>TORBALI 3</t>
        </is>
      </c>
      <c r="C360" s="131" t="inlineStr">
        <is>
          <t>U019</t>
        </is>
      </c>
      <c r="D360" s="131" t="inlineStr">
        <is>
          <t>MANAV YARDIMCISI</t>
        </is>
      </c>
      <c r="E360" s="131" t="n">
        <v>0</v>
      </c>
      <c r="F360" s="131" t="n">
        <v>1</v>
      </c>
      <c r="G360" s="131" t="inlineStr"/>
      <c r="H360" s="131" t="n">
        <v>0</v>
      </c>
      <c r="I360" s="131" t="n">
        <v>0</v>
      </c>
      <c r="J360" s="131" t="n">
        <v>0</v>
      </c>
      <c r="K360" s="131" t="n">
        <v>1</v>
      </c>
      <c r="L360" s="131" t="inlineStr">
        <is>
          <t>HAYIR</t>
        </is>
      </c>
      <c r="M360" s="131" t="n">
        <v>0</v>
      </c>
      <c r="N360" s="131" t="n">
        <v>0</v>
      </c>
    </row>
    <row r="361" ht="15" customHeight="1" s="113">
      <c r="A361" s="131" t="inlineStr">
        <is>
          <t>M040</t>
        </is>
      </c>
      <c r="B361" s="131" t="inlineStr">
        <is>
          <t>TORBALI 3</t>
        </is>
      </c>
      <c r="C361" s="131" t="inlineStr">
        <is>
          <t>U026</t>
        </is>
      </c>
      <c r="D361" s="131" t="inlineStr">
        <is>
          <t>REYON GÖREVLİSİ</t>
        </is>
      </c>
      <c r="E361" s="131" t="n">
        <v>2</v>
      </c>
      <c r="F361" s="131" t="n">
        <v>2</v>
      </c>
      <c r="G361" s="131" t="inlineStr"/>
      <c r="H361" s="131" t="n">
        <v>0</v>
      </c>
      <c r="I361" s="131" t="n">
        <v>0</v>
      </c>
      <c r="J361" s="131" t="n">
        <v>2</v>
      </c>
      <c r="K361" s="131" t="n">
        <v>2</v>
      </c>
      <c r="L361" s="131" t="inlineStr">
        <is>
          <t>HAYIR</t>
        </is>
      </c>
      <c r="M361" s="131" t="n">
        <v>0</v>
      </c>
      <c r="N361" s="131" t="n">
        <v>0</v>
      </c>
    </row>
    <row r="362" ht="15" customHeight="1" s="113">
      <c r="A362" s="131" t="inlineStr">
        <is>
          <t>M040</t>
        </is>
      </c>
      <c r="B362" s="131" t="inlineStr">
        <is>
          <t>TORBALI 3</t>
        </is>
      </c>
      <c r="C362" s="131" t="inlineStr">
        <is>
          <t>U036</t>
        </is>
      </c>
      <c r="D362" s="131" t="inlineStr">
        <is>
          <t>YÖNETİCİ</t>
        </is>
      </c>
      <c r="E362" s="131" t="n">
        <v>1</v>
      </c>
      <c r="F362" s="131" t="n">
        <v>1</v>
      </c>
      <c r="G362" s="131" t="inlineStr"/>
      <c r="H362" s="131" t="n">
        <v>0</v>
      </c>
      <c r="I362" s="131" t="n">
        <v>0</v>
      </c>
      <c r="J362" s="131" t="n">
        <v>1</v>
      </c>
      <c r="K362" s="131" t="n">
        <v>1</v>
      </c>
      <c r="L362" s="131" t="inlineStr">
        <is>
          <t>HAYIR</t>
        </is>
      </c>
      <c r="M362" s="131" t="n">
        <v>0</v>
      </c>
      <c r="N362" s="131" t="n">
        <v>0</v>
      </c>
    </row>
    <row r="363" ht="15" customHeight="1" s="113">
      <c r="A363" s="131" t="inlineStr">
        <is>
          <t>M040</t>
        </is>
      </c>
      <c r="B363" s="131" t="inlineStr">
        <is>
          <t>TORBALI 3</t>
        </is>
      </c>
      <c r="C363" s="131" t="inlineStr">
        <is>
          <t>U038</t>
        </is>
      </c>
      <c r="D363" s="131" t="inlineStr">
        <is>
          <t>YÖNETİCİ YARDIMCISI</t>
        </is>
      </c>
      <c r="E363" s="131" t="n">
        <v>1</v>
      </c>
      <c r="F363" s="131" t="n">
        <v>1</v>
      </c>
      <c r="G363" s="131" t="inlineStr"/>
      <c r="H363" s="131" t="n">
        <v>0</v>
      </c>
      <c r="I363" s="131" t="n">
        <v>0</v>
      </c>
      <c r="J363" s="131" t="n">
        <v>1</v>
      </c>
      <c r="K363" s="131" t="n">
        <v>1</v>
      </c>
      <c r="L363" s="131" t="inlineStr">
        <is>
          <t>HAYIR</t>
        </is>
      </c>
      <c r="M363" s="131" t="n">
        <v>0</v>
      </c>
      <c r="N363" s="131" t="n">
        <v>0</v>
      </c>
    </row>
    <row r="364" ht="15" customHeight="1" s="113">
      <c r="A364" s="131" t="inlineStr">
        <is>
          <t>M040</t>
        </is>
      </c>
      <c r="B364" s="131" t="inlineStr">
        <is>
          <t>TORBALI 3</t>
        </is>
      </c>
      <c r="C364" s="131" t="inlineStr">
        <is>
          <t>U042</t>
        </is>
      </c>
      <c r="D364" s="131" t="inlineStr">
        <is>
          <t>ŞARKÜTERİ</t>
        </is>
      </c>
      <c r="E364" s="131" t="n">
        <v>1</v>
      </c>
      <c r="F364" s="131" t="n">
        <v>0</v>
      </c>
      <c r="G364" s="131" t="inlineStr"/>
      <c r="H364" s="131" t="n">
        <v>0</v>
      </c>
      <c r="I364" s="131" t="n">
        <v>0</v>
      </c>
      <c r="J364" s="131" t="n">
        <v>1</v>
      </c>
      <c r="K364" s="131" t="n">
        <v>0</v>
      </c>
      <c r="L364" s="131" t="inlineStr">
        <is>
          <t>HAYIR</t>
        </is>
      </c>
      <c r="M364" s="131" t="n">
        <v>0</v>
      </c>
      <c r="N364" s="131" t="n">
        <v>0</v>
      </c>
    </row>
    <row r="365" ht="15" customHeight="1" s="113">
      <c r="A365" s="131" t="inlineStr">
        <is>
          <t>M040</t>
        </is>
      </c>
      <c r="B365" s="131" t="inlineStr">
        <is>
          <t>TORBALI 3</t>
        </is>
      </c>
      <c r="C365" s="131" t="inlineStr">
        <is>
          <t>U043</t>
        </is>
      </c>
      <c r="D365" s="131" t="inlineStr">
        <is>
          <t>ŞARKÜTERİ YARDIMCISI</t>
        </is>
      </c>
      <c r="E365" s="131" t="n">
        <v>0</v>
      </c>
      <c r="F365" s="131" t="n">
        <v>1</v>
      </c>
      <c r="G365" s="131" t="inlineStr"/>
      <c r="H365" s="131" t="n">
        <v>0</v>
      </c>
      <c r="I365" s="131" t="n">
        <v>0</v>
      </c>
      <c r="J365" s="131" t="n">
        <v>0</v>
      </c>
      <c r="K365" s="131" t="n">
        <v>1</v>
      </c>
      <c r="L365" s="131" t="inlineStr">
        <is>
          <t>HAYIR</t>
        </is>
      </c>
      <c r="M365" s="131" t="n">
        <v>0</v>
      </c>
      <c r="N365" s="131" t="n">
        <v>0</v>
      </c>
    </row>
    <row r="366" ht="15" customHeight="1" s="113">
      <c r="A366" s="131" t="inlineStr">
        <is>
          <t>M041</t>
        </is>
      </c>
      <c r="B366" s="131" t="inlineStr">
        <is>
          <t>TORBALI 4</t>
        </is>
      </c>
      <c r="C366" s="131" t="inlineStr">
        <is>
          <t>U002</t>
        </is>
      </c>
      <c r="D366" s="131" t="inlineStr">
        <is>
          <t>BAKLİYAT</t>
        </is>
      </c>
      <c r="E366" s="131" t="n">
        <v>1</v>
      </c>
      <c r="F366" s="131" t="n">
        <v>0</v>
      </c>
      <c r="G366" s="131" t="inlineStr"/>
      <c r="H366" s="131" t="n">
        <v>0</v>
      </c>
      <c r="I366" s="131" t="n">
        <v>0</v>
      </c>
      <c r="J366" s="131" t="n">
        <v>1</v>
      </c>
      <c r="K366" s="131" t="n">
        <v>0</v>
      </c>
      <c r="L366" s="131" t="inlineStr">
        <is>
          <t>HAYIR</t>
        </is>
      </c>
      <c r="M366" s="131" t="n">
        <v>0</v>
      </c>
      <c r="N366" s="131" t="n">
        <v>0</v>
      </c>
    </row>
    <row r="367" ht="15" customHeight="1" s="113">
      <c r="A367" s="131" t="inlineStr">
        <is>
          <t>M041</t>
        </is>
      </c>
      <c r="B367" s="131" t="inlineStr">
        <is>
          <t>TORBALI 4</t>
        </is>
      </c>
      <c r="C367" s="131" t="inlineStr">
        <is>
          <t>U013</t>
        </is>
      </c>
      <c r="D367" s="131" t="inlineStr">
        <is>
          <t>KASAP</t>
        </is>
      </c>
      <c r="E367" s="131" t="n">
        <v>1</v>
      </c>
      <c r="F367" s="131" t="n">
        <v>1</v>
      </c>
      <c r="G367" s="131" t="inlineStr"/>
      <c r="H367" s="131" t="n">
        <v>0</v>
      </c>
      <c r="I367" s="131" t="n">
        <v>0</v>
      </c>
      <c r="J367" s="131" t="n">
        <v>1</v>
      </c>
      <c r="K367" s="131" t="n">
        <v>1</v>
      </c>
      <c r="L367" s="131" t="inlineStr">
        <is>
          <t>HAYIR</t>
        </is>
      </c>
      <c r="M367" s="131" t="n">
        <v>0</v>
      </c>
      <c r="N367" s="131" t="n">
        <v>0</v>
      </c>
    </row>
    <row r="368" ht="15" customHeight="1" s="113">
      <c r="A368" s="131" t="inlineStr">
        <is>
          <t>M041</t>
        </is>
      </c>
      <c r="B368" s="131" t="inlineStr">
        <is>
          <t>TORBALI 4</t>
        </is>
      </c>
      <c r="C368" s="131" t="inlineStr">
        <is>
          <t>U014</t>
        </is>
      </c>
      <c r="D368" s="131" t="inlineStr">
        <is>
          <t>KASAP YARDIMCISI</t>
        </is>
      </c>
      <c r="E368" s="131" t="n">
        <v>0</v>
      </c>
      <c r="F368" s="131" t="n">
        <v>1</v>
      </c>
      <c r="G368" s="131" t="inlineStr"/>
      <c r="H368" s="131" t="n">
        <v>0</v>
      </c>
      <c r="I368" s="131" t="n">
        <v>0</v>
      </c>
      <c r="J368" s="131" t="n">
        <v>0</v>
      </c>
      <c r="K368" s="131" t="n">
        <v>1</v>
      </c>
      <c r="L368" s="131" t="inlineStr">
        <is>
          <t>HAYIR</t>
        </is>
      </c>
      <c r="M368" s="131" t="n">
        <v>0</v>
      </c>
      <c r="N368" s="131" t="n">
        <v>0</v>
      </c>
    </row>
    <row r="369" ht="15" customHeight="1" s="113">
      <c r="A369" s="131" t="inlineStr">
        <is>
          <t>M041</t>
        </is>
      </c>
      <c r="B369" s="131" t="inlineStr">
        <is>
          <t>TORBALI 4</t>
        </is>
      </c>
      <c r="C369" s="131" t="inlineStr">
        <is>
          <t>U015</t>
        </is>
      </c>
      <c r="D369" s="131" t="inlineStr">
        <is>
          <t>KASİYER</t>
        </is>
      </c>
      <c r="E369" s="131" t="n">
        <v>2</v>
      </c>
      <c r="F369" s="131" t="n">
        <v>0</v>
      </c>
      <c r="G369" s="131" t="inlineStr"/>
      <c r="H369" s="131" t="n">
        <v>0</v>
      </c>
      <c r="I369" s="131" t="n">
        <v>0</v>
      </c>
      <c r="J369" s="131" t="n">
        <v>2</v>
      </c>
      <c r="K369" s="131" t="n">
        <v>0</v>
      </c>
      <c r="L369" s="131" t="inlineStr">
        <is>
          <t>HAYIR</t>
        </is>
      </c>
      <c r="M369" s="131" t="n">
        <v>0</v>
      </c>
      <c r="N369" s="131" t="n">
        <v>0</v>
      </c>
    </row>
    <row r="370" ht="15" customHeight="1" s="113">
      <c r="A370" s="131" t="inlineStr">
        <is>
          <t>M041</t>
        </is>
      </c>
      <c r="B370" s="131" t="inlineStr">
        <is>
          <t>TORBALI 4</t>
        </is>
      </c>
      <c r="C370" s="131" t="inlineStr">
        <is>
          <t>U017</t>
        </is>
      </c>
      <c r="D370" s="131" t="inlineStr">
        <is>
          <t>MANAV</t>
        </is>
      </c>
      <c r="E370" s="131" t="n">
        <v>2</v>
      </c>
      <c r="F370" s="131" t="n">
        <v>2</v>
      </c>
      <c r="G370" s="131" t="inlineStr"/>
      <c r="H370" s="131" t="n">
        <v>0</v>
      </c>
      <c r="I370" s="131" t="n">
        <v>0</v>
      </c>
      <c r="J370" s="131" t="n">
        <v>2</v>
      </c>
      <c r="K370" s="131" t="n">
        <v>2</v>
      </c>
      <c r="L370" s="131" t="inlineStr">
        <is>
          <t>HAYIR</t>
        </is>
      </c>
      <c r="M370" s="131" t="n">
        <v>0</v>
      </c>
      <c r="N370" s="131" t="n">
        <v>0</v>
      </c>
    </row>
    <row r="371" ht="15" customHeight="1" s="113">
      <c r="A371" s="131" t="inlineStr">
        <is>
          <t>M041</t>
        </is>
      </c>
      <c r="B371" s="131" t="inlineStr">
        <is>
          <t>TORBALI 4</t>
        </is>
      </c>
      <c r="C371" s="131" t="inlineStr">
        <is>
          <t>U026</t>
        </is>
      </c>
      <c r="D371" s="131" t="inlineStr">
        <is>
          <t>REYON GÖREVLİSİ</t>
        </is>
      </c>
      <c r="E371" s="131" t="n">
        <v>2</v>
      </c>
      <c r="F371" s="131" t="n">
        <v>3</v>
      </c>
      <c r="G371" s="131" t="inlineStr"/>
      <c r="H371" s="131" t="n">
        <v>0</v>
      </c>
      <c r="I371" s="131" t="n">
        <v>0</v>
      </c>
      <c r="J371" s="131" t="n">
        <v>2</v>
      </c>
      <c r="K371" s="131" t="n">
        <v>3</v>
      </c>
      <c r="L371" s="131" t="inlineStr">
        <is>
          <t>HAYIR</t>
        </is>
      </c>
      <c r="M371" s="131" t="n">
        <v>0</v>
      </c>
      <c r="N371" s="131" t="n">
        <v>0</v>
      </c>
    </row>
    <row r="372" ht="15" customHeight="1" s="113">
      <c r="A372" s="131" t="inlineStr">
        <is>
          <t>M041</t>
        </is>
      </c>
      <c r="B372" s="131" t="inlineStr">
        <is>
          <t>TORBALI 4</t>
        </is>
      </c>
      <c r="C372" s="131" t="inlineStr">
        <is>
          <t>U036</t>
        </is>
      </c>
      <c r="D372" s="131" t="inlineStr">
        <is>
          <t>YÖNETİCİ</t>
        </is>
      </c>
      <c r="E372" s="131" t="n">
        <v>1</v>
      </c>
      <c r="F372" s="131" t="n">
        <v>0</v>
      </c>
      <c r="G372" s="131" t="inlineStr"/>
      <c r="H372" s="131" t="n">
        <v>0</v>
      </c>
      <c r="I372" s="131" t="n">
        <v>0</v>
      </c>
      <c r="J372" s="131" t="n">
        <v>1</v>
      </c>
      <c r="K372" s="131" t="n">
        <v>0</v>
      </c>
      <c r="L372" s="131" t="inlineStr">
        <is>
          <t>HAYIR</t>
        </is>
      </c>
      <c r="M372" s="131" t="n">
        <v>0</v>
      </c>
      <c r="N372" s="131" t="n">
        <v>0</v>
      </c>
    </row>
    <row r="373" ht="15" customHeight="1" s="113">
      <c r="A373" s="131" t="inlineStr">
        <is>
          <t>M041</t>
        </is>
      </c>
      <c r="B373" s="131" t="inlineStr">
        <is>
          <t>TORBALI 4</t>
        </is>
      </c>
      <c r="C373" s="131" t="inlineStr">
        <is>
          <t>U038</t>
        </is>
      </c>
      <c r="D373" s="131" t="inlineStr">
        <is>
          <t>YÖNETİCİ YARDIMCISI</t>
        </is>
      </c>
      <c r="E373" s="131" t="n">
        <v>1</v>
      </c>
      <c r="F373" s="131" t="n">
        <v>2</v>
      </c>
      <c r="G373" s="131" t="inlineStr"/>
      <c r="H373" s="131" t="n">
        <v>0</v>
      </c>
      <c r="I373" s="131" t="n">
        <v>0</v>
      </c>
      <c r="J373" s="131" t="n">
        <v>1</v>
      </c>
      <c r="K373" s="131" t="n">
        <v>2</v>
      </c>
      <c r="L373" s="131" t="inlineStr">
        <is>
          <t>HAYIR</t>
        </is>
      </c>
      <c r="M373" s="131" t="n">
        <v>1</v>
      </c>
      <c r="N373" s="131" t="n">
        <v>0</v>
      </c>
    </row>
    <row r="374" ht="15" customHeight="1" s="113">
      <c r="A374" s="131" t="inlineStr">
        <is>
          <t>M041</t>
        </is>
      </c>
      <c r="B374" s="131" t="inlineStr">
        <is>
          <t>TORBALI 4</t>
        </is>
      </c>
      <c r="C374" s="131" t="inlineStr">
        <is>
          <t>U042</t>
        </is>
      </c>
      <c r="D374" s="131" t="inlineStr">
        <is>
          <t>ŞARKÜTERİ</t>
        </is>
      </c>
      <c r="E374" s="131" t="n">
        <v>1</v>
      </c>
      <c r="F374" s="131" t="n">
        <v>0</v>
      </c>
      <c r="G374" s="131" t="inlineStr"/>
      <c r="H374" s="131" t="n">
        <v>0</v>
      </c>
      <c r="I374" s="131" t="n">
        <v>0</v>
      </c>
      <c r="J374" s="131" t="n">
        <v>1</v>
      </c>
      <c r="K374" s="131" t="n">
        <v>0</v>
      </c>
      <c r="L374" s="131" t="inlineStr">
        <is>
          <t>HAYIR</t>
        </is>
      </c>
      <c r="M374" s="131" t="n">
        <v>0</v>
      </c>
      <c r="N374" s="131" t="n">
        <v>0</v>
      </c>
    </row>
    <row r="375" ht="15" customHeight="1" s="113">
      <c r="A375" s="131" t="inlineStr">
        <is>
          <t>M041</t>
        </is>
      </c>
      <c r="B375" s="131" t="inlineStr">
        <is>
          <t>TORBALI 4</t>
        </is>
      </c>
      <c r="C375" s="131" t="inlineStr">
        <is>
          <t>U043</t>
        </is>
      </c>
      <c r="D375" s="131" t="inlineStr">
        <is>
          <t>ŞARKÜTERİ YARDIMCISI</t>
        </is>
      </c>
      <c r="E375" s="131" t="n">
        <v>0</v>
      </c>
      <c r="F375" s="131" t="n">
        <v>2</v>
      </c>
      <c r="G375" s="131" t="inlineStr"/>
      <c r="H375" s="131" t="n">
        <v>0</v>
      </c>
      <c r="I375" s="131" t="n">
        <v>0</v>
      </c>
      <c r="J375" s="131" t="n">
        <v>0</v>
      </c>
      <c r="K375" s="131" t="n">
        <v>2</v>
      </c>
      <c r="L375" s="131" t="inlineStr">
        <is>
          <t>HAYIR</t>
        </is>
      </c>
      <c r="M375" s="131" t="n">
        <v>0</v>
      </c>
      <c r="N375" s="131" t="n">
        <v>0</v>
      </c>
    </row>
    <row r="376" ht="15" customHeight="1" s="113">
      <c r="A376" s="131" t="inlineStr">
        <is>
          <t>M042</t>
        </is>
      </c>
      <c r="B376" s="131" t="inlineStr">
        <is>
          <t>TORBALI 5</t>
        </is>
      </c>
      <c r="C376" s="131" t="inlineStr">
        <is>
          <t>U002</t>
        </is>
      </c>
      <c r="D376" s="131" t="inlineStr">
        <is>
          <t>BAKLİYAT</t>
        </is>
      </c>
      <c r="E376" s="131" t="n">
        <v>1</v>
      </c>
      <c r="F376" s="131" t="n">
        <v>1</v>
      </c>
      <c r="G376" s="131" t="inlineStr"/>
      <c r="H376" s="131" t="n">
        <v>0</v>
      </c>
      <c r="I376" s="131" t="n">
        <v>0</v>
      </c>
      <c r="J376" s="131" t="n">
        <v>1</v>
      </c>
      <c r="K376" s="131" t="n">
        <v>1</v>
      </c>
      <c r="L376" s="131" t="inlineStr">
        <is>
          <t>HAYIR</t>
        </is>
      </c>
      <c r="M376" s="131" t="n">
        <v>0</v>
      </c>
      <c r="N376" s="131" t="n">
        <v>0</v>
      </c>
    </row>
    <row r="377" ht="15" customHeight="1" s="113">
      <c r="A377" s="131" t="inlineStr">
        <is>
          <t>M042</t>
        </is>
      </c>
      <c r="B377" s="131" t="inlineStr">
        <is>
          <t>TORBALI 5</t>
        </is>
      </c>
      <c r="C377" s="131" t="inlineStr">
        <is>
          <t>U013</t>
        </is>
      </c>
      <c r="D377" s="131" t="inlineStr">
        <is>
          <t>KASAP</t>
        </is>
      </c>
      <c r="E377" s="131" t="n">
        <v>1</v>
      </c>
      <c r="F377" s="131" t="n">
        <v>3</v>
      </c>
      <c r="G377" s="131" t="inlineStr"/>
      <c r="H377" s="131" t="n">
        <v>0</v>
      </c>
      <c r="I377" s="131" t="n">
        <v>0</v>
      </c>
      <c r="J377" s="131" t="n">
        <v>1</v>
      </c>
      <c r="K377" s="131" t="n">
        <v>3</v>
      </c>
      <c r="L377" s="131" t="inlineStr">
        <is>
          <t>HAYIR</t>
        </is>
      </c>
      <c r="M377" s="131" t="n">
        <v>0</v>
      </c>
      <c r="N377" s="131" t="n">
        <v>0</v>
      </c>
    </row>
    <row r="378" ht="15" customHeight="1" s="113">
      <c r="A378" s="131" t="inlineStr">
        <is>
          <t>M042</t>
        </is>
      </c>
      <c r="B378" s="131" t="inlineStr">
        <is>
          <t>TORBALI 5</t>
        </is>
      </c>
      <c r="C378" s="131" t="inlineStr">
        <is>
          <t>U015</t>
        </is>
      </c>
      <c r="D378" s="131" t="inlineStr">
        <is>
          <t>KASİYER</t>
        </is>
      </c>
      <c r="E378" s="131" t="n">
        <v>2</v>
      </c>
      <c r="F378" s="131" t="n">
        <v>1</v>
      </c>
      <c r="G378" s="131" t="inlineStr"/>
      <c r="H378" s="131" t="n">
        <v>0</v>
      </c>
      <c r="I378" s="131" t="n">
        <v>0</v>
      </c>
      <c r="J378" s="131" t="n">
        <v>2</v>
      </c>
      <c r="K378" s="131" t="n">
        <v>1</v>
      </c>
      <c r="L378" s="131" t="inlineStr">
        <is>
          <t>HAYIR</t>
        </is>
      </c>
      <c r="M378" s="131" t="n">
        <v>0</v>
      </c>
      <c r="N378" s="131" t="n">
        <v>1</v>
      </c>
    </row>
    <row r="379" ht="15" customHeight="1" s="113">
      <c r="A379" s="131" t="inlineStr">
        <is>
          <t>M042</t>
        </is>
      </c>
      <c r="B379" s="131" t="inlineStr">
        <is>
          <t>TORBALI 5</t>
        </is>
      </c>
      <c r="C379" s="131" t="inlineStr">
        <is>
          <t>U017</t>
        </is>
      </c>
      <c r="D379" s="131" t="inlineStr">
        <is>
          <t>MANAV</t>
        </is>
      </c>
      <c r="E379" s="131" t="n">
        <v>2</v>
      </c>
      <c r="F379" s="131" t="n">
        <v>1</v>
      </c>
      <c r="G379" s="131" t="inlineStr"/>
      <c r="H379" s="131" t="n">
        <v>0</v>
      </c>
      <c r="I379" s="131" t="n">
        <v>0</v>
      </c>
      <c r="J379" s="131" t="n">
        <v>2</v>
      </c>
      <c r="K379" s="131" t="n">
        <v>1</v>
      </c>
      <c r="L379" s="131" t="inlineStr">
        <is>
          <t>HAYIR</t>
        </is>
      </c>
      <c r="M379" s="131" t="n">
        <v>0</v>
      </c>
      <c r="N379" s="131" t="n">
        <v>0</v>
      </c>
    </row>
    <row r="380" ht="15" customHeight="1" s="113">
      <c r="A380" s="131" t="inlineStr">
        <is>
          <t>M042</t>
        </is>
      </c>
      <c r="B380" s="131" t="inlineStr">
        <is>
          <t>TORBALI 5</t>
        </is>
      </c>
      <c r="C380" s="131" t="inlineStr">
        <is>
          <t>U019</t>
        </is>
      </c>
      <c r="D380" s="131" t="inlineStr">
        <is>
          <t>MANAV YARDIMCISI</t>
        </is>
      </c>
      <c r="E380" s="131" t="n">
        <v>0</v>
      </c>
      <c r="F380" s="131" t="n">
        <v>1</v>
      </c>
      <c r="G380" s="131" t="inlineStr"/>
      <c r="H380" s="131" t="n">
        <v>0</v>
      </c>
      <c r="I380" s="131" t="n">
        <v>0</v>
      </c>
      <c r="J380" s="131" t="n">
        <v>0</v>
      </c>
      <c r="K380" s="131" t="n">
        <v>1</v>
      </c>
      <c r="L380" s="131" t="inlineStr">
        <is>
          <t>HAYIR</t>
        </is>
      </c>
      <c r="M380" s="131" t="n">
        <v>0</v>
      </c>
      <c r="N380" s="131" t="n">
        <v>0</v>
      </c>
    </row>
    <row r="381" ht="15" customHeight="1" s="113">
      <c r="A381" s="131" t="inlineStr">
        <is>
          <t>M042</t>
        </is>
      </c>
      <c r="B381" s="131" t="inlineStr">
        <is>
          <t>TORBALI 5</t>
        </is>
      </c>
      <c r="C381" s="131" t="inlineStr">
        <is>
          <t>U026</t>
        </is>
      </c>
      <c r="D381" s="131" t="inlineStr">
        <is>
          <t>REYON GÖREVLİSİ</t>
        </is>
      </c>
      <c r="E381" s="131" t="n">
        <v>2</v>
      </c>
      <c r="F381" s="131" t="n">
        <v>2</v>
      </c>
      <c r="G381" s="131" t="inlineStr"/>
      <c r="H381" s="131" t="n">
        <v>0</v>
      </c>
      <c r="I381" s="131" t="n">
        <v>0</v>
      </c>
      <c r="J381" s="131" t="n">
        <v>2</v>
      </c>
      <c r="K381" s="131" t="n">
        <v>2</v>
      </c>
      <c r="L381" s="131" t="inlineStr">
        <is>
          <t>HAYIR</t>
        </is>
      </c>
      <c r="M381" s="131" t="n">
        <v>0</v>
      </c>
      <c r="N381" s="131" t="n">
        <v>0</v>
      </c>
    </row>
    <row r="382" ht="15" customHeight="1" s="113">
      <c r="A382" s="131" t="inlineStr">
        <is>
          <t>M042</t>
        </is>
      </c>
      <c r="B382" s="131" t="inlineStr">
        <is>
          <t>TORBALI 5</t>
        </is>
      </c>
      <c r="C382" s="131" t="inlineStr">
        <is>
          <t>U036</t>
        </is>
      </c>
      <c r="D382" s="131" t="inlineStr">
        <is>
          <t>YÖNETİCİ</t>
        </is>
      </c>
      <c r="E382" s="131" t="n">
        <v>1</v>
      </c>
      <c r="F382" s="131" t="n">
        <v>1</v>
      </c>
      <c r="G382" s="131" t="inlineStr"/>
      <c r="H382" s="131" t="n">
        <v>0</v>
      </c>
      <c r="I382" s="131" t="n">
        <v>0</v>
      </c>
      <c r="J382" s="131" t="n">
        <v>1</v>
      </c>
      <c r="K382" s="131" t="n">
        <v>1</v>
      </c>
      <c r="L382" s="131" t="inlineStr">
        <is>
          <t>HAYIR</t>
        </is>
      </c>
      <c r="M382" s="131" t="n">
        <v>0</v>
      </c>
      <c r="N382" s="131" t="n">
        <v>0</v>
      </c>
    </row>
    <row r="383" ht="15" customHeight="1" s="113">
      <c r="A383" s="131" t="inlineStr">
        <is>
          <t>M042</t>
        </is>
      </c>
      <c r="B383" s="131" t="inlineStr">
        <is>
          <t>TORBALI 5</t>
        </is>
      </c>
      <c r="C383" s="131" t="inlineStr">
        <is>
          <t>U038</t>
        </is>
      </c>
      <c r="D383" s="131" t="inlineStr">
        <is>
          <t>YÖNETİCİ YARDIMCISI</t>
        </is>
      </c>
      <c r="E383" s="131" t="n">
        <v>1</v>
      </c>
      <c r="F383" s="131" t="n">
        <v>1</v>
      </c>
      <c r="G383" s="131" t="inlineStr"/>
      <c r="H383" s="131" t="n">
        <v>0</v>
      </c>
      <c r="I383" s="131" t="n">
        <v>0</v>
      </c>
      <c r="J383" s="131" t="n">
        <v>1</v>
      </c>
      <c r="K383" s="131" t="n">
        <v>1</v>
      </c>
      <c r="L383" s="131" t="inlineStr">
        <is>
          <t>HAYIR</t>
        </is>
      </c>
      <c r="M383" s="131" t="n">
        <v>0</v>
      </c>
      <c r="N383" s="131" t="n">
        <v>0</v>
      </c>
    </row>
    <row r="384" ht="15" customHeight="1" s="113">
      <c r="A384" s="131" t="inlineStr">
        <is>
          <t>M042</t>
        </is>
      </c>
      <c r="B384" s="131" t="inlineStr">
        <is>
          <t>TORBALI 5</t>
        </is>
      </c>
      <c r="C384" s="131" t="inlineStr">
        <is>
          <t>U042</t>
        </is>
      </c>
      <c r="D384" s="131" t="inlineStr">
        <is>
          <t>ŞARKÜTERİ</t>
        </is>
      </c>
      <c r="E384" s="131" t="n">
        <v>1</v>
      </c>
      <c r="F384" s="131" t="n">
        <v>1</v>
      </c>
      <c r="G384" s="131" t="inlineStr"/>
      <c r="H384" s="131" t="n">
        <v>0</v>
      </c>
      <c r="I384" s="131" t="n">
        <v>0</v>
      </c>
      <c r="J384" s="131" t="n">
        <v>1</v>
      </c>
      <c r="K384" s="131" t="n">
        <v>1</v>
      </c>
      <c r="L384" s="131" t="inlineStr">
        <is>
          <t>HAYIR</t>
        </is>
      </c>
      <c r="M384" s="131" t="n">
        <v>0</v>
      </c>
      <c r="N384" s="131" t="n">
        <v>0</v>
      </c>
    </row>
    <row r="385" ht="15" customHeight="1" s="113">
      <c r="A385" s="131" t="inlineStr">
        <is>
          <t>M043</t>
        </is>
      </c>
      <c r="B385" s="131" t="inlineStr">
        <is>
          <t>YAPICIOĞLU</t>
        </is>
      </c>
      <c r="C385" s="131" t="inlineStr">
        <is>
          <t>U002</t>
        </is>
      </c>
      <c r="D385" s="131" t="inlineStr">
        <is>
          <t>BAKLİYAT</t>
        </is>
      </c>
      <c r="E385" s="131" t="n">
        <v>1</v>
      </c>
      <c r="F385" s="131" t="n">
        <v>1</v>
      </c>
      <c r="G385" s="131" t="inlineStr"/>
      <c r="H385" s="131" t="n">
        <v>0</v>
      </c>
      <c r="I385" s="131" t="n">
        <v>0</v>
      </c>
      <c r="J385" s="131" t="n">
        <v>1</v>
      </c>
      <c r="K385" s="131" t="n">
        <v>1</v>
      </c>
      <c r="L385" s="131" t="inlineStr">
        <is>
          <t>HAYIR</t>
        </is>
      </c>
      <c r="M385" s="131" t="n">
        <v>0</v>
      </c>
      <c r="N385" s="131" t="n">
        <v>0</v>
      </c>
    </row>
    <row r="386" ht="15" customHeight="1" s="113">
      <c r="A386" s="131" t="inlineStr">
        <is>
          <t>M043</t>
        </is>
      </c>
      <c r="B386" s="131" t="inlineStr">
        <is>
          <t>YAPICIOĞLU</t>
        </is>
      </c>
      <c r="C386" s="131" t="inlineStr">
        <is>
          <t>U013</t>
        </is>
      </c>
      <c r="D386" s="131" t="inlineStr">
        <is>
          <t>KASAP</t>
        </is>
      </c>
      <c r="E386" s="131" t="n">
        <v>1</v>
      </c>
      <c r="F386" s="131" t="n">
        <v>1</v>
      </c>
      <c r="G386" s="131" t="inlineStr"/>
      <c r="H386" s="131" t="n">
        <v>0</v>
      </c>
      <c r="I386" s="131" t="n">
        <v>0</v>
      </c>
      <c r="J386" s="131" t="n">
        <v>1</v>
      </c>
      <c r="K386" s="131" t="n">
        <v>1</v>
      </c>
      <c r="L386" s="131" t="inlineStr">
        <is>
          <t>HAYIR</t>
        </is>
      </c>
      <c r="M386" s="131" t="n">
        <v>0</v>
      </c>
      <c r="N386" s="131" t="n">
        <v>0</v>
      </c>
    </row>
    <row r="387" ht="15" customHeight="1" s="113">
      <c r="A387" s="131" t="inlineStr">
        <is>
          <t>M043</t>
        </is>
      </c>
      <c r="B387" s="131" t="inlineStr">
        <is>
          <t>YAPICIOĞLU</t>
        </is>
      </c>
      <c r="C387" s="131" t="inlineStr">
        <is>
          <t>U015</t>
        </is>
      </c>
      <c r="D387" s="131" t="inlineStr">
        <is>
          <t>KASİYER</t>
        </is>
      </c>
      <c r="E387" s="131" t="n">
        <v>2</v>
      </c>
      <c r="F387" s="131" t="n">
        <v>2</v>
      </c>
      <c r="G387" s="131" t="inlineStr"/>
      <c r="H387" s="131" t="n">
        <v>0</v>
      </c>
      <c r="I387" s="131" t="n">
        <v>0</v>
      </c>
      <c r="J387" s="131" t="n">
        <v>2</v>
      </c>
      <c r="K387" s="131" t="n">
        <v>2</v>
      </c>
      <c r="L387" s="131" t="inlineStr">
        <is>
          <t>HAYIR</t>
        </is>
      </c>
      <c r="M387" s="131" t="n">
        <v>0</v>
      </c>
      <c r="N387" s="131" t="n">
        <v>0</v>
      </c>
    </row>
    <row r="388" ht="15" customHeight="1" s="113">
      <c r="A388" s="131" t="inlineStr">
        <is>
          <t>M043</t>
        </is>
      </c>
      <c r="B388" s="131" t="inlineStr">
        <is>
          <t>YAPICIOĞLU</t>
        </is>
      </c>
      <c r="C388" s="131" t="inlineStr">
        <is>
          <t>U017</t>
        </is>
      </c>
      <c r="D388" s="131" t="inlineStr">
        <is>
          <t>MANAV</t>
        </is>
      </c>
      <c r="E388" s="131" t="n">
        <v>2</v>
      </c>
      <c r="F388" s="131" t="n">
        <v>2</v>
      </c>
      <c r="G388" s="131" t="inlineStr"/>
      <c r="H388" s="131" t="n">
        <v>0</v>
      </c>
      <c r="I388" s="131" t="n">
        <v>0</v>
      </c>
      <c r="J388" s="131" t="n">
        <v>2</v>
      </c>
      <c r="K388" s="131" t="n">
        <v>2</v>
      </c>
      <c r="L388" s="131" t="inlineStr">
        <is>
          <t>HAYIR</t>
        </is>
      </c>
      <c r="M388" s="131" t="n">
        <v>0</v>
      </c>
      <c r="N388" s="131" t="n">
        <v>0</v>
      </c>
    </row>
    <row r="389" ht="15" customHeight="1" s="113">
      <c r="A389" s="131" t="inlineStr">
        <is>
          <t>M043</t>
        </is>
      </c>
      <c r="B389" s="131" t="inlineStr">
        <is>
          <t>YAPICIOĞLU</t>
        </is>
      </c>
      <c r="C389" s="131" t="inlineStr">
        <is>
          <t>U019</t>
        </is>
      </c>
      <c r="D389" s="131" t="inlineStr">
        <is>
          <t>MANAV YARDIMCISI</t>
        </is>
      </c>
      <c r="E389" s="131" t="n">
        <v>1</v>
      </c>
      <c r="F389" s="131" t="n">
        <v>1</v>
      </c>
      <c r="G389" s="131" t="inlineStr"/>
      <c r="H389" s="131" t="n">
        <v>0</v>
      </c>
      <c r="I389" s="131" t="n">
        <v>0</v>
      </c>
      <c r="J389" s="131" t="n">
        <v>1</v>
      </c>
      <c r="K389" s="131" t="n">
        <v>1</v>
      </c>
      <c r="L389" s="131" t="inlineStr">
        <is>
          <t>HAYIR</t>
        </is>
      </c>
      <c r="M389" s="131" t="n">
        <v>0</v>
      </c>
      <c r="N389" s="131" t="n">
        <v>0</v>
      </c>
    </row>
    <row r="390" ht="15" customHeight="1" s="113">
      <c r="A390" s="131" t="inlineStr">
        <is>
          <t>M043</t>
        </is>
      </c>
      <c r="B390" s="131" t="inlineStr">
        <is>
          <t>YAPICIOĞLU</t>
        </is>
      </c>
      <c r="C390" s="131" t="inlineStr">
        <is>
          <t>U026</t>
        </is>
      </c>
      <c r="D390" s="131" t="inlineStr">
        <is>
          <t>REYON GÖREVLİSİ</t>
        </is>
      </c>
      <c r="E390" s="131" t="n">
        <v>2</v>
      </c>
      <c r="F390" s="131" t="n">
        <v>2</v>
      </c>
      <c r="G390" s="131" t="inlineStr"/>
      <c r="H390" s="131" t="n">
        <v>0</v>
      </c>
      <c r="I390" s="131" t="n">
        <v>0</v>
      </c>
      <c r="J390" s="131" t="n">
        <v>2</v>
      </c>
      <c r="K390" s="131" t="n">
        <v>2</v>
      </c>
      <c r="L390" s="131" t="inlineStr">
        <is>
          <t>HAYIR</t>
        </is>
      </c>
      <c r="M390" s="131" t="n">
        <v>0</v>
      </c>
      <c r="N390" s="131" t="n">
        <v>0</v>
      </c>
    </row>
    <row r="391" ht="15" customHeight="1" s="113">
      <c r="A391" s="131" t="inlineStr">
        <is>
          <t>M043</t>
        </is>
      </c>
      <c r="B391" s="131" t="inlineStr">
        <is>
          <t>YAPICIOĞLU</t>
        </is>
      </c>
      <c r="C391" s="131" t="inlineStr">
        <is>
          <t>U036</t>
        </is>
      </c>
      <c r="D391" s="131" t="inlineStr">
        <is>
          <t>YÖNETİCİ</t>
        </is>
      </c>
      <c r="E391" s="131" t="n">
        <v>1</v>
      </c>
      <c r="F391" s="131" t="n">
        <v>1</v>
      </c>
      <c r="G391" s="131" t="inlineStr"/>
      <c r="H391" s="131" t="n">
        <v>0</v>
      </c>
      <c r="I391" s="131" t="n">
        <v>0</v>
      </c>
      <c r="J391" s="131" t="n">
        <v>1</v>
      </c>
      <c r="K391" s="131" t="n">
        <v>1</v>
      </c>
      <c r="L391" s="131" t="inlineStr">
        <is>
          <t>HAYIR</t>
        </is>
      </c>
      <c r="M391" s="131" t="n">
        <v>0</v>
      </c>
      <c r="N391" s="131" t="n">
        <v>0</v>
      </c>
    </row>
    <row r="392" ht="15" customHeight="1" s="113">
      <c r="A392" s="131" t="inlineStr">
        <is>
          <t>M043</t>
        </is>
      </c>
      <c r="B392" s="131" t="inlineStr">
        <is>
          <t>YAPICIOĞLU</t>
        </is>
      </c>
      <c r="C392" s="131" t="inlineStr">
        <is>
          <t>U038</t>
        </is>
      </c>
      <c r="D392" s="131" t="inlineStr">
        <is>
          <t>YÖNETİCİ YARDIMCISI</t>
        </is>
      </c>
      <c r="E392" s="131" t="n">
        <v>1</v>
      </c>
      <c r="F392" s="131" t="n">
        <v>1</v>
      </c>
      <c r="G392" s="131" t="inlineStr"/>
      <c r="H392" s="131" t="n">
        <v>0</v>
      </c>
      <c r="I392" s="131" t="n">
        <v>0</v>
      </c>
      <c r="J392" s="131" t="n">
        <v>1</v>
      </c>
      <c r="K392" s="131" t="n">
        <v>1</v>
      </c>
      <c r="L392" s="131" t="inlineStr">
        <is>
          <t>HAYIR</t>
        </is>
      </c>
      <c r="M392" s="131" t="n">
        <v>0</v>
      </c>
      <c r="N392" s="131" t="n">
        <v>0</v>
      </c>
    </row>
    <row r="393" ht="15" customHeight="1" s="113">
      <c r="A393" s="131" t="inlineStr">
        <is>
          <t>M043</t>
        </is>
      </c>
      <c r="B393" s="131" t="inlineStr">
        <is>
          <t>YAPICIOĞLU</t>
        </is>
      </c>
      <c r="C393" s="131" t="inlineStr">
        <is>
          <t>U042</t>
        </is>
      </c>
      <c r="D393" s="131" t="inlineStr">
        <is>
          <t>ŞARKÜTERİ</t>
        </is>
      </c>
      <c r="E393" s="131" t="n">
        <v>1</v>
      </c>
      <c r="F393" s="131" t="n">
        <v>0</v>
      </c>
      <c r="G393" s="131" t="inlineStr"/>
      <c r="H393" s="131" t="n">
        <v>0</v>
      </c>
      <c r="I393" s="131" t="n">
        <v>0</v>
      </c>
      <c r="J393" s="131" t="n">
        <v>1</v>
      </c>
      <c r="K393" s="131" t="n">
        <v>0</v>
      </c>
      <c r="L393" s="131" t="inlineStr">
        <is>
          <t>HAYIR</t>
        </is>
      </c>
      <c r="M393" s="131" t="n">
        <v>0</v>
      </c>
      <c r="N393" s="131" t="n">
        <v>0</v>
      </c>
    </row>
    <row r="394" ht="15" customHeight="1" s="113">
      <c r="A394" s="131" t="inlineStr">
        <is>
          <t>M043</t>
        </is>
      </c>
      <c r="B394" s="131" t="inlineStr">
        <is>
          <t>YAPICIOĞLU</t>
        </is>
      </c>
      <c r="C394" s="131" t="inlineStr">
        <is>
          <t>U043</t>
        </is>
      </c>
      <c r="D394" s="131" t="inlineStr">
        <is>
          <t>ŞARKÜTERİ YARDIMCISI</t>
        </is>
      </c>
      <c r="E394" s="131" t="n">
        <v>0</v>
      </c>
      <c r="F394" s="131" t="n">
        <v>1</v>
      </c>
      <c r="G394" s="131" t="inlineStr"/>
      <c r="H394" s="131" t="n">
        <v>0</v>
      </c>
      <c r="I394" s="131" t="n">
        <v>0</v>
      </c>
      <c r="J394" s="131" t="n">
        <v>0</v>
      </c>
      <c r="K394" s="131" t="n">
        <v>1</v>
      </c>
      <c r="L394" s="131" t="inlineStr">
        <is>
          <t>HAYIR</t>
        </is>
      </c>
      <c r="M394" s="131" t="n">
        <v>0</v>
      </c>
      <c r="N394" s="131" t="n">
        <v>0</v>
      </c>
    </row>
    <row r="395" ht="15" customHeight="1" s="113">
      <c r="A395" s="131" t="inlineStr">
        <is>
          <t>M044</t>
        </is>
      </c>
      <c r="B395" s="131" t="inlineStr">
        <is>
          <t>YEŞİLOVA</t>
        </is>
      </c>
      <c r="C395" s="131" t="inlineStr">
        <is>
          <t>U002</t>
        </is>
      </c>
      <c r="D395" s="131" t="inlineStr">
        <is>
          <t>BAKLİYAT</t>
        </is>
      </c>
      <c r="E395" s="131" t="n">
        <v>1</v>
      </c>
      <c r="F395" s="131" t="n">
        <v>1</v>
      </c>
      <c r="G395" s="131" t="inlineStr"/>
      <c r="H395" s="131" t="n">
        <v>0</v>
      </c>
      <c r="I395" s="131" t="n">
        <v>0</v>
      </c>
      <c r="J395" s="131" t="n">
        <v>1</v>
      </c>
      <c r="K395" s="131" t="n">
        <v>1</v>
      </c>
      <c r="L395" s="131" t="inlineStr">
        <is>
          <t>HAYIR</t>
        </is>
      </c>
      <c r="M395" s="131" t="n">
        <v>0</v>
      </c>
      <c r="N395" s="131" t="n">
        <v>0</v>
      </c>
    </row>
    <row r="396" ht="15" customHeight="1" s="113">
      <c r="A396" s="131" t="inlineStr">
        <is>
          <t>M044</t>
        </is>
      </c>
      <c r="B396" s="131" t="inlineStr">
        <is>
          <t>YEŞİLOVA</t>
        </is>
      </c>
      <c r="C396" s="131" t="inlineStr">
        <is>
          <t>U013</t>
        </is>
      </c>
      <c r="D396" s="131" t="inlineStr">
        <is>
          <t>KASAP</t>
        </is>
      </c>
      <c r="E396" s="131" t="n">
        <v>1</v>
      </c>
      <c r="F396" s="131" t="n">
        <v>1</v>
      </c>
      <c r="G396" s="131" t="inlineStr"/>
      <c r="H396" s="131" t="n">
        <v>0</v>
      </c>
      <c r="I396" s="131" t="n">
        <v>0</v>
      </c>
      <c r="J396" s="131" t="n">
        <v>1</v>
      </c>
      <c r="K396" s="131" t="n">
        <v>1</v>
      </c>
      <c r="L396" s="131" t="inlineStr">
        <is>
          <t>HAYIR</t>
        </is>
      </c>
      <c r="M396" s="131" t="n">
        <v>0</v>
      </c>
      <c r="N396" s="131" t="n">
        <v>0</v>
      </c>
    </row>
    <row r="397" ht="15" customHeight="1" s="113">
      <c r="A397" s="131" t="inlineStr">
        <is>
          <t>M044</t>
        </is>
      </c>
      <c r="B397" s="131" t="inlineStr">
        <is>
          <t>YEŞİLOVA</t>
        </is>
      </c>
      <c r="C397" s="131" t="inlineStr">
        <is>
          <t>U015</t>
        </is>
      </c>
      <c r="D397" s="131" t="inlineStr">
        <is>
          <t>KASİYER</t>
        </is>
      </c>
      <c r="E397" s="131" t="n">
        <v>3</v>
      </c>
      <c r="F397" s="131" t="n">
        <v>3</v>
      </c>
      <c r="G397" s="131" t="inlineStr"/>
      <c r="H397" s="131" t="n">
        <v>0</v>
      </c>
      <c r="I397" s="131" t="n">
        <v>0</v>
      </c>
      <c r="J397" s="131" t="n">
        <v>3</v>
      </c>
      <c r="K397" s="131" t="n">
        <v>3</v>
      </c>
      <c r="L397" s="131" t="inlineStr">
        <is>
          <t>HAYIR</t>
        </is>
      </c>
      <c r="M397" s="131" t="n">
        <v>0</v>
      </c>
      <c r="N397" s="131" t="n">
        <v>0</v>
      </c>
    </row>
    <row r="398" ht="15" customHeight="1" s="113">
      <c r="A398" s="131" t="inlineStr">
        <is>
          <t>M044</t>
        </is>
      </c>
      <c r="B398" s="131" t="inlineStr">
        <is>
          <t>YEŞİLOVA</t>
        </is>
      </c>
      <c r="C398" s="131" t="inlineStr">
        <is>
          <t>U017</t>
        </is>
      </c>
      <c r="D398" s="131" t="inlineStr">
        <is>
          <t>MANAV</t>
        </is>
      </c>
      <c r="E398" s="131" t="n">
        <v>2</v>
      </c>
      <c r="F398" s="131" t="n">
        <v>1</v>
      </c>
      <c r="G398" s="131" t="inlineStr"/>
      <c r="H398" s="131" t="n">
        <v>0</v>
      </c>
      <c r="I398" s="131" t="n">
        <v>0</v>
      </c>
      <c r="J398" s="131" t="n">
        <v>2</v>
      </c>
      <c r="K398" s="131" t="n">
        <v>1</v>
      </c>
      <c r="L398" s="131" t="inlineStr">
        <is>
          <t>HAYIR</t>
        </is>
      </c>
      <c r="M398" s="131" t="n">
        <v>1</v>
      </c>
      <c r="N398" s="131" t="n">
        <v>0</v>
      </c>
    </row>
    <row r="399" ht="15" customHeight="1" s="113">
      <c r="A399" s="131" t="inlineStr">
        <is>
          <t>M044</t>
        </is>
      </c>
      <c r="B399" s="131" t="inlineStr">
        <is>
          <t>YEŞİLOVA</t>
        </is>
      </c>
      <c r="C399" s="131" t="inlineStr">
        <is>
          <t>U026</t>
        </is>
      </c>
      <c r="D399" s="131" t="inlineStr">
        <is>
          <t>REYON GÖREVLİSİ</t>
        </is>
      </c>
      <c r="E399" s="131" t="n">
        <v>3</v>
      </c>
      <c r="F399" s="131" t="n">
        <v>2</v>
      </c>
      <c r="G399" s="131" t="inlineStr"/>
      <c r="H399" s="131" t="n">
        <v>0</v>
      </c>
      <c r="I399" s="131" t="n">
        <v>0</v>
      </c>
      <c r="J399" s="131" t="n">
        <v>3</v>
      </c>
      <c r="K399" s="131" t="n">
        <v>2</v>
      </c>
      <c r="L399" s="131" t="inlineStr">
        <is>
          <t>HAYIR</t>
        </is>
      </c>
      <c r="M399" s="131" t="n">
        <v>1</v>
      </c>
      <c r="N399" s="131" t="n">
        <v>0</v>
      </c>
    </row>
    <row r="400" ht="15" customHeight="1" s="113">
      <c r="A400" s="131" t="inlineStr">
        <is>
          <t>M044</t>
        </is>
      </c>
      <c r="B400" s="131" t="inlineStr">
        <is>
          <t>YEŞİLOVA</t>
        </is>
      </c>
      <c r="C400" s="131" t="inlineStr">
        <is>
          <t>U036</t>
        </is>
      </c>
      <c r="D400" s="131" t="inlineStr">
        <is>
          <t>YÖNETİCİ</t>
        </is>
      </c>
      <c r="E400" s="131" t="n">
        <v>1</v>
      </c>
      <c r="F400" s="131" t="n">
        <v>2</v>
      </c>
      <c r="G400" s="131" t="inlineStr"/>
      <c r="H400" s="131" t="n">
        <v>0</v>
      </c>
      <c r="I400" s="131" t="n">
        <v>0</v>
      </c>
      <c r="J400" s="131" t="n">
        <v>1</v>
      </c>
      <c r="K400" s="131" t="n">
        <v>2</v>
      </c>
      <c r="L400" s="131" t="inlineStr">
        <is>
          <t>HAYIR</t>
        </is>
      </c>
      <c r="M400" s="131" t="n">
        <v>0</v>
      </c>
      <c r="N400" s="131" t="n">
        <v>0</v>
      </c>
    </row>
    <row r="401" ht="15" customHeight="1" s="113">
      <c r="A401" s="131" t="inlineStr">
        <is>
          <t>M044</t>
        </is>
      </c>
      <c r="B401" s="131" t="inlineStr">
        <is>
          <t>YEŞİLOVA</t>
        </is>
      </c>
      <c r="C401" s="131" t="inlineStr">
        <is>
          <t>U038</t>
        </is>
      </c>
      <c r="D401" s="131" t="inlineStr">
        <is>
          <t>YÖNETİCİ YARDIMCISI</t>
        </is>
      </c>
      <c r="E401" s="131" t="n">
        <v>1</v>
      </c>
      <c r="F401" s="131" t="n">
        <v>0</v>
      </c>
      <c r="G401" s="131" t="inlineStr"/>
      <c r="H401" s="131" t="n">
        <v>0</v>
      </c>
      <c r="I401" s="131" t="n">
        <v>0</v>
      </c>
      <c r="J401" s="131" t="n">
        <v>1</v>
      </c>
      <c r="K401" s="131" t="n">
        <v>0</v>
      </c>
      <c r="L401" s="131" t="inlineStr">
        <is>
          <t>HAYIR</t>
        </is>
      </c>
      <c r="M401" s="131" t="n">
        <v>0</v>
      </c>
      <c r="N401" s="131" t="n">
        <v>0</v>
      </c>
    </row>
    <row r="402" ht="15" customHeight="1" s="113">
      <c r="A402" s="131" t="inlineStr">
        <is>
          <t>M044</t>
        </is>
      </c>
      <c r="B402" s="131" t="inlineStr">
        <is>
          <t>YEŞİLOVA</t>
        </is>
      </c>
      <c r="C402" s="131" t="inlineStr">
        <is>
          <t>U042</t>
        </is>
      </c>
      <c r="D402" s="131" t="inlineStr">
        <is>
          <t>ŞARKÜTERİ</t>
        </is>
      </c>
      <c r="E402" s="131" t="n">
        <v>1</v>
      </c>
      <c r="F402" s="131" t="n">
        <v>1</v>
      </c>
      <c r="G402" s="131" t="inlineStr"/>
      <c r="H402" s="131" t="n">
        <v>0</v>
      </c>
      <c r="I402" s="131" t="n">
        <v>0</v>
      </c>
      <c r="J402" s="131" t="n">
        <v>1</v>
      </c>
      <c r="K402" s="131" t="n">
        <v>1</v>
      </c>
      <c r="L402" s="131" t="inlineStr">
        <is>
          <t>HAYIR</t>
        </is>
      </c>
      <c r="M402" s="131" t="n">
        <v>0</v>
      </c>
      <c r="N402" s="131" t="n">
        <v>0</v>
      </c>
    </row>
    <row r="403" ht="15" customHeight="1" s="113">
      <c r="A403" s="131" t="inlineStr">
        <is>
          <t>M044</t>
        </is>
      </c>
      <c r="B403" s="131" t="inlineStr">
        <is>
          <t>YEŞİLOVA</t>
        </is>
      </c>
      <c r="C403" s="131" t="inlineStr">
        <is>
          <t>U043</t>
        </is>
      </c>
      <c r="D403" s="131" t="inlineStr">
        <is>
          <t>ŞARKÜTERİ YARDIMCISI</t>
        </is>
      </c>
      <c r="E403" s="131" t="n">
        <v>1</v>
      </c>
      <c r="F403" s="131" t="n">
        <v>0</v>
      </c>
      <c r="G403" s="131" t="inlineStr"/>
      <c r="H403" s="131" t="n">
        <v>0</v>
      </c>
      <c r="I403" s="131" t="n">
        <v>0</v>
      </c>
      <c r="J403" s="131" t="n">
        <v>1</v>
      </c>
      <c r="K403" s="131" t="n">
        <v>0</v>
      </c>
      <c r="L403" s="131" t="inlineStr">
        <is>
          <t>HAYIR</t>
        </is>
      </c>
      <c r="M403" s="131" t="n">
        <v>1</v>
      </c>
      <c r="N403" s="131" t="n">
        <v>0</v>
      </c>
    </row>
    <row r="404" ht="15" customHeight="1" s="113">
      <c r="A404" s="131" t="inlineStr">
        <is>
          <t>M046</t>
        </is>
      </c>
      <c r="B404" s="131" t="inlineStr">
        <is>
          <t>ÇAMDİBİ</t>
        </is>
      </c>
      <c r="C404" s="131" t="inlineStr">
        <is>
          <t>U002</t>
        </is>
      </c>
      <c r="D404" s="131" t="inlineStr">
        <is>
          <t>BAKLİYAT</t>
        </is>
      </c>
      <c r="E404" s="131" t="n">
        <v>1</v>
      </c>
      <c r="F404" s="131" t="n">
        <v>1</v>
      </c>
      <c r="G404" s="131" t="inlineStr"/>
      <c r="H404" s="131" t="n">
        <v>0</v>
      </c>
      <c r="I404" s="131" t="n">
        <v>0</v>
      </c>
      <c r="J404" s="131" t="n">
        <v>1</v>
      </c>
      <c r="K404" s="131" t="n">
        <v>1</v>
      </c>
      <c r="L404" s="131" t="inlineStr">
        <is>
          <t>HAYIR</t>
        </is>
      </c>
      <c r="M404" s="131" t="n">
        <v>0</v>
      </c>
      <c r="N404" s="131" t="n">
        <v>0</v>
      </c>
    </row>
    <row r="405" ht="15" customHeight="1" s="113">
      <c r="A405" s="131" t="inlineStr">
        <is>
          <t>M046</t>
        </is>
      </c>
      <c r="B405" s="131" t="inlineStr">
        <is>
          <t>ÇAMDİBİ</t>
        </is>
      </c>
      <c r="C405" s="131" t="inlineStr">
        <is>
          <t>U013</t>
        </is>
      </c>
      <c r="D405" s="131" t="inlineStr">
        <is>
          <t>KASAP</t>
        </is>
      </c>
      <c r="E405" s="131" t="n">
        <v>1</v>
      </c>
      <c r="F405" s="131" t="n">
        <v>1</v>
      </c>
      <c r="G405" s="131" t="inlineStr"/>
      <c r="H405" s="131" t="n">
        <v>0</v>
      </c>
      <c r="I405" s="131" t="n">
        <v>0</v>
      </c>
      <c r="J405" s="131" t="n">
        <v>1</v>
      </c>
      <c r="K405" s="131" t="n">
        <v>1</v>
      </c>
      <c r="L405" s="131" t="inlineStr">
        <is>
          <t>HAYIR</t>
        </is>
      </c>
      <c r="M405" s="131" t="n">
        <v>0</v>
      </c>
      <c r="N405" s="131" t="n">
        <v>0</v>
      </c>
    </row>
    <row r="406" ht="15" customHeight="1" s="113">
      <c r="A406" s="131" t="inlineStr">
        <is>
          <t>M046</t>
        </is>
      </c>
      <c r="B406" s="131" t="inlineStr">
        <is>
          <t>ÇAMDİBİ</t>
        </is>
      </c>
      <c r="C406" s="131" t="inlineStr">
        <is>
          <t>U015</t>
        </is>
      </c>
      <c r="D406" s="131" t="inlineStr">
        <is>
          <t>KASİYER</t>
        </is>
      </c>
      <c r="E406" s="131" t="n">
        <v>2</v>
      </c>
      <c r="F406" s="131" t="n">
        <v>2</v>
      </c>
      <c r="G406" s="131" t="inlineStr"/>
      <c r="H406" s="131" t="n">
        <v>0</v>
      </c>
      <c r="I406" s="131" t="n">
        <v>0</v>
      </c>
      <c r="J406" s="131" t="n">
        <v>2</v>
      </c>
      <c r="K406" s="131" t="n">
        <v>2</v>
      </c>
      <c r="L406" s="131" t="inlineStr">
        <is>
          <t>HAYIR</t>
        </is>
      </c>
      <c r="M406" s="131" t="n">
        <v>0</v>
      </c>
      <c r="N406" s="131" t="n">
        <v>0</v>
      </c>
    </row>
    <row r="407" ht="15" customHeight="1" s="113">
      <c r="A407" s="131" t="inlineStr">
        <is>
          <t>M046</t>
        </is>
      </c>
      <c r="B407" s="131" t="inlineStr">
        <is>
          <t>ÇAMDİBİ</t>
        </is>
      </c>
      <c r="C407" s="131" t="inlineStr">
        <is>
          <t>U017</t>
        </is>
      </c>
      <c r="D407" s="131" t="inlineStr">
        <is>
          <t>MANAV</t>
        </is>
      </c>
      <c r="E407" s="131" t="n">
        <v>2</v>
      </c>
      <c r="F407" s="131" t="n">
        <v>2</v>
      </c>
      <c r="G407" s="131" t="inlineStr"/>
      <c r="H407" s="131" t="n">
        <v>0</v>
      </c>
      <c r="I407" s="131" t="n">
        <v>0</v>
      </c>
      <c r="J407" s="131" t="n">
        <v>2</v>
      </c>
      <c r="K407" s="131" t="n">
        <v>2</v>
      </c>
      <c r="L407" s="131" t="inlineStr">
        <is>
          <t>HAYIR</t>
        </is>
      </c>
      <c r="M407" s="131" t="n">
        <v>0</v>
      </c>
      <c r="N407" s="131" t="n">
        <v>0</v>
      </c>
    </row>
    <row r="408" ht="15" customHeight="1" s="113">
      <c r="A408" s="131" t="inlineStr">
        <is>
          <t>M046</t>
        </is>
      </c>
      <c r="B408" s="131" t="inlineStr">
        <is>
          <t>ÇAMDİBİ</t>
        </is>
      </c>
      <c r="C408" s="131" t="inlineStr">
        <is>
          <t>U026</t>
        </is>
      </c>
      <c r="D408" s="131" t="inlineStr">
        <is>
          <t>REYON GÖREVLİSİ</t>
        </is>
      </c>
      <c r="E408" s="131" t="n">
        <v>2</v>
      </c>
      <c r="F408" s="131" t="n">
        <v>1</v>
      </c>
      <c r="G408" s="131" t="inlineStr"/>
      <c r="H408" s="131" t="n">
        <v>0</v>
      </c>
      <c r="I408" s="131" t="n">
        <v>0</v>
      </c>
      <c r="J408" s="131" t="n">
        <v>2</v>
      </c>
      <c r="K408" s="131" t="n">
        <v>1</v>
      </c>
      <c r="L408" s="131" t="inlineStr">
        <is>
          <t>HAYIR</t>
        </is>
      </c>
      <c r="M408" s="131" t="n">
        <v>1</v>
      </c>
      <c r="N408" s="131" t="n">
        <v>0</v>
      </c>
    </row>
    <row r="409" ht="15" customHeight="1" s="113">
      <c r="A409" s="131" t="inlineStr">
        <is>
          <t>M046</t>
        </is>
      </c>
      <c r="B409" s="131" t="inlineStr">
        <is>
          <t>ÇAMDİBİ</t>
        </is>
      </c>
      <c r="C409" s="131" t="inlineStr">
        <is>
          <t>U036</t>
        </is>
      </c>
      <c r="D409" s="131" t="inlineStr">
        <is>
          <t>YÖNETİCİ</t>
        </is>
      </c>
      <c r="E409" s="131" t="n">
        <v>1</v>
      </c>
      <c r="F409" s="131" t="n">
        <v>1</v>
      </c>
      <c r="G409" s="131" t="inlineStr"/>
      <c r="H409" s="131" t="n">
        <v>0</v>
      </c>
      <c r="I409" s="131" t="n">
        <v>0</v>
      </c>
      <c r="J409" s="131" t="n">
        <v>1</v>
      </c>
      <c r="K409" s="131" t="n">
        <v>1</v>
      </c>
      <c r="L409" s="131" t="inlineStr">
        <is>
          <t>HAYIR</t>
        </is>
      </c>
      <c r="M409" s="131" t="n">
        <v>0</v>
      </c>
      <c r="N409" s="131" t="n">
        <v>0</v>
      </c>
    </row>
    <row r="410" ht="15" customHeight="1" s="113">
      <c r="A410" s="131" t="inlineStr">
        <is>
          <t>M046</t>
        </is>
      </c>
      <c r="B410" s="131" t="inlineStr">
        <is>
          <t>ÇAMDİBİ</t>
        </is>
      </c>
      <c r="C410" s="131" t="inlineStr">
        <is>
          <t>U038</t>
        </is>
      </c>
      <c r="D410" s="131" t="inlineStr">
        <is>
          <t>YÖNETİCİ YARDIMCISI</t>
        </is>
      </c>
      <c r="E410" s="131" t="n">
        <v>1</v>
      </c>
      <c r="F410" s="131" t="n">
        <v>1</v>
      </c>
      <c r="G410" s="131" t="inlineStr"/>
      <c r="H410" s="131" t="n">
        <v>0</v>
      </c>
      <c r="I410" s="131" t="n">
        <v>0</v>
      </c>
      <c r="J410" s="131" t="n">
        <v>1</v>
      </c>
      <c r="K410" s="131" t="n">
        <v>1</v>
      </c>
      <c r="L410" s="131" t="inlineStr">
        <is>
          <t>HAYIR</t>
        </is>
      </c>
      <c r="M410" s="131" t="n">
        <v>0</v>
      </c>
      <c r="N410" s="131" t="n">
        <v>0</v>
      </c>
    </row>
    <row r="411" ht="15" customHeight="1" s="113">
      <c r="A411" s="131" t="inlineStr">
        <is>
          <t>M046</t>
        </is>
      </c>
      <c r="B411" s="131" t="inlineStr">
        <is>
          <t>ÇAMDİBİ</t>
        </is>
      </c>
      <c r="C411" s="131" t="inlineStr">
        <is>
          <t>U042</t>
        </is>
      </c>
      <c r="D411" s="131" t="inlineStr">
        <is>
          <t>ŞARKÜTERİ</t>
        </is>
      </c>
      <c r="E411" s="131" t="n">
        <v>1</v>
      </c>
      <c r="F411" s="131" t="n">
        <v>0</v>
      </c>
      <c r="G411" s="131" t="inlineStr"/>
      <c r="H411" s="131" t="n">
        <v>0</v>
      </c>
      <c r="I411" s="131" t="n">
        <v>0</v>
      </c>
      <c r="J411" s="131" t="n">
        <v>1</v>
      </c>
      <c r="K411" s="131" t="n">
        <v>0</v>
      </c>
      <c r="L411" s="131" t="inlineStr">
        <is>
          <t>HAYIR</t>
        </is>
      </c>
      <c r="M411" s="131" t="n">
        <v>0</v>
      </c>
      <c r="N411" s="131" t="n">
        <v>0</v>
      </c>
    </row>
    <row r="412" ht="15" customHeight="1" s="113">
      <c r="A412" s="131" t="inlineStr">
        <is>
          <t>M046</t>
        </is>
      </c>
      <c r="B412" s="131" t="inlineStr">
        <is>
          <t>ÇAMDİBİ</t>
        </is>
      </c>
      <c r="C412" s="131" t="inlineStr">
        <is>
          <t>U043</t>
        </is>
      </c>
      <c r="D412" s="131" t="inlineStr">
        <is>
          <t>ŞARKÜTERİ YARDIMCISI</t>
        </is>
      </c>
      <c r="E412" s="131" t="n">
        <v>0</v>
      </c>
      <c r="F412" s="131" t="n">
        <v>1</v>
      </c>
      <c r="G412" s="131" t="inlineStr"/>
      <c r="H412" s="131" t="n">
        <v>0</v>
      </c>
      <c r="I412" s="131" t="n">
        <v>0</v>
      </c>
      <c r="J412" s="131" t="n">
        <v>0</v>
      </c>
      <c r="K412" s="131" t="n">
        <v>1</v>
      </c>
      <c r="L412" s="131" t="inlineStr">
        <is>
          <t>HAYIR</t>
        </is>
      </c>
      <c r="M412" s="131" t="n">
        <v>0</v>
      </c>
      <c r="N412" s="131" t="n">
        <v>0</v>
      </c>
    </row>
    <row r="413" ht="15" customHeight="1" s="113">
      <c r="A413" s="131" t="inlineStr">
        <is>
          <t>M048</t>
        </is>
      </c>
      <c r="B413" s="131" t="inlineStr">
        <is>
          <t>ÇİĞLİ</t>
        </is>
      </c>
      <c r="C413" s="131" t="inlineStr">
        <is>
          <t>U002</t>
        </is>
      </c>
      <c r="D413" s="131" t="inlineStr">
        <is>
          <t>BAKLİYAT</t>
        </is>
      </c>
      <c r="E413" s="131" t="n">
        <v>1</v>
      </c>
      <c r="F413" s="131" t="n">
        <v>1</v>
      </c>
      <c r="G413" s="131" t="inlineStr"/>
      <c r="H413" s="131" t="n">
        <v>0</v>
      </c>
      <c r="I413" s="131" t="n">
        <v>0</v>
      </c>
      <c r="J413" s="131" t="n">
        <v>1</v>
      </c>
      <c r="K413" s="131" t="n">
        <v>1</v>
      </c>
      <c r="L413" s="131" t="inlineStr">
        <is>
          <t>HAYIR</t>
        </is>
      </c>
      <c r="M413" s="131" t="n">
        <v>0</v>
      </c>
      <c r="N413" s="131" t="n">
        <v>0</v>
      </c>
    </row>
    <row r="414" ht="15" customHeight="1" s="113">
      <c r="A414" s="131" t="inlineStr">
        <is>
          <t>M048</t>
        </is>
      </c>
      <c r="B414" s="131" t="inlineStr">
        <is>
          <t>ÇİĞLİ</t>
        </is>
      </c>
      <c r="C414" s="131" t="inlineStr">
        <is>
          <t>U013</t>
        </is>
      </c>
      <c r="D414" s="131" t="inlineStr">
        <is>
          <t>KASAP</t>
        </is>
      </c>
      <c r="E414" s="131" t="n">
        <v>1</v>
      </c>
      <c r="F414" s="131" t="n">
        <v>1</v>
      </c>
      <c r="G414" s="131" t="inlineStr"/>
      <c r="H414" s="131" t="n">
        <v>0</v>
      </c>
      <c r="I414" s="131" t="n">
        <v>0</v>
      </c>
      <c r="J414" s="131" t="n">
        <v>1</v>
      </c>
      <c r="K414" s="131" t="n">
        <v>1</v>
      </c>
      <c r="L414" s="131" t="inlineStr">
        <is>
          <t>HAYIR</t>
        </is>
      </c>
      <c r="M414" s="131" t="n">
        <v>0</v>
      </c>
      <c r="N414" s="131" t="n">
        <v>0</v>
      </c>
    </row>
    <row r="415" ht="15" customHeight="1" s="113">
      <c r="A415" s="131" t="inlineStr">
        <is>
          <t>M048</t>
        </is>
      </c>
      <c r="B415" s="131" t="inlineStr">
        <is>
          <t>ÇİĞLİ</t>
        </is>
      </c>
      <c r="C415" s="131" t="inlineStr">
        <is>
          <t>U015</t>
        </is>
      </c>
      <c r="D415" s="131" t="inlineStr">
        <is>
          <t>KASİYER</t>
        </is>
      </c>
      <c r="E415" s="131" t="n">
        <v>3</v>
      </c>
      <c r="F415" s="131" t="n">
        <v>3</v>
      </c>
      <c r="G415" s="131" t="inlineStr"/>
      <c r="H415" s="131" t="n">
        <v>0</v>
      </c>
      <c r="I415" s="131" t="n">
        <v>0</v>
      </c>
      <c r="J415" s="131" t="n">
        <v>3</v>
      </c>
      <c r="K415" s="131" t="n">
        <v>3</v>
      </c>
      <c r="L415" s="131" t="inlineStr">
        <is>
          <t>HAYIR</t>
        </is>
      </c>
      <c r="M415" s="131" t="n">
        <v>0</v>
      </c>
      <c r="N415" s="131" t="n">
        <v>0</v>
      </c>
    </row>
    <row r="416" ht="15" customHeight="1" s="113">
      <c r="A416" s="131" t="inlineStr">
        <is>
          <t>M048</t>
        </is>
      </c>
      <c r="B416" s="131" t="inlineStr">
        <is>
          <t>ÇİĞLİ</t>
        </is>
      </c>
      <c r="C416" s="131" t="inlineStr">
        <is>
          <t>U017</t>
        </is>
      </c>
      <c r="D416" s="131" t="inlineStr">
        <is>
          <t>MANAV</t>
        </is>
      </c>
      <c r="E416" s="131" t="n">
        <v>2</v>
      </c>
      <c r="F416" s="131" t="n">
        <v>2</v>
      </c>
      <c r="G416" s="131" t="inlineStr"/>
      <c r="H416" s="131" t="n">
        <v>0</v>
      </c>
      <c r="I416" s="131" t="n">
        <v>0</v>
      </c>
      <c r="J416" s="131" t="n">
        <v>2</v>
      </c>
      <c r="K416" s="131" t="n">
        <v>2</v>
      </c>
      <c r="L416" s="131" t="inlineStr">
        <is>
          <t>HAYIR</t>
        </is>
      </c>
      <c r="M416" s="131" t="n">
        <v>0</v>
      </c>
      <c r="N416" s="131" t="n">
        <v>0</v>
      </c>
    </row>
    <row r="417" ht="15" customHeight="1" s="113">
      <c r="A417" s="131" t="inlineStr">
        <is>
          <t>M048</t>
        </is>
      </c>
      <c r="B417" s="131" t="inlineStr">
        <is>
          <t>ÇİĞLİ</t>
        </is>
      </c>
      <c r="C417" s="131" t="inlineStr">
        <is>
          <t>U023</t>
        </is>
      </c>
      <c r="D417" s="131" t="inlineStr">
        <is>
          <t>ONLİNE TOPLAYICI</t>
        </is>
      </c>
      <c r="E417" s="131" t="n">
        <v>1</v>
      </c>
      <c r="F417" s="131" t="n">
        <v>1</v>
      </c>
      <c r="G417" s="131" t="inlineStr"/>
      <c r="H417" s="131" t="n">
        <v>0</v>
      </c>
      <c r="I417" s="131" t="n">
        <v>0</v>
      </c>
      <c r="J417" s="131" t="n">
        <v>1</v>
      </c>
      <c r="K417" s="131" t="n">
        <v>1</v>
      </c>
      <c r="L417" s="131" t="inlineStr">
        <is>
          <t>HAYIR</t>
        </is>
      </c>
      <c r="M417" s="131" t="n">
        <v>0</v>
      </c>
      <c r="N417" s="131" t="n">
        <v>0</v>
      </c>
    </row>
    <row r="418" ht="15" customHeight="1" s="113">
      <c r="A418" s="131" t="inlineStr">
        <is>
          <t>M048</t>
        </is>
      </c>
      <c r="B418" s="131" t="inlineStr">
        <is>
          <t>ÇİĞLİ</t>
        </is>
      </c>
      <c r="C418" s="131" t="inlineStr">
        <is>
          <t>U024</t>
        </is>
      </c>
      <c r="D418" s="131" t="inlineStr">
        <is>
          <t>ONLİNE ŞOFÖR</t>
        </is>
      </c>
      <c r="E418" s="131" t="n">
        <v>1</v>
      </c>
      <c r="F418" s="131" t="n">
        <v>2</v>
      </c>
      <c r="G418" s="131" t="inlineStr"/>
      <c r="H418" s="131" t="n">
        <v>0</v>
      </c>
      <c r="I418" s="131" t="n">
        <v>0</v>
      </c>
      <c r="J418" s="131" t="n">
        <v>1</v>
      </c>
      <c r="K418" s="131" t="n">
        <v>2</v>
      </c>
      <c r="L418" s="131" t="inlineStr">
        <is>
          <t>HAYIR</t>
        </is>
      </c>
      <c r="M418" s="131" t="n">
        <v>0</v>
      </c>
      <c r="N418" s="131" t="n">
        <v>0</v>
      </c>
    </row>
    <row r="419" ht="15" customHeight="1" s="113">
      <c r="A419" s="131" t="inlineStr">
        <is>
          <t>M048</t>
        </is>
      </c>
      <c r="B419" s="131" t="inlineStr">
        <is>
          <t>ÇİĞLİ</t>
        </is>
      </c>
      <c r="C419" s="131" t="inlineStr">
        <is>
          <t>U026</t>
        </is>
      </c>
      <c r="D419" s="131" t="inlineStr">
        <is>
          <t>REYON GÖREVLİSİ</t>
        </is>
      </c>
      <c r="E419" s="131" t="n">
        <v>2</v>
      </c>
      <c r="F419" s="131" t="n">
        <v>4</v>
      </c>
      <c r="G419" s="131" t="inlineStr"/>
      <c r="H419" s="131" t="n">
        <v>0</v>
      </c>
      <c r="I419" s="131" t="n">
        <v>0</v>
      </c>
      <c r="J419" s="131" t="n">
        <v>2</v>
      </c>
      <c r="K419" s="131" t="n">
        <v>4</v>
      </c>
      <c r="L419" s="131" t="inlineStr">
        <is>
          <t>HAYIR</t>
        </is>
      </c>
      <c r="M419" s="131" t="n">
        <v>0</v>
      </c>
      <c r="N419" s="131" t="n">
        <v>2</v>
      </c>
    </row>
    <row r="420" ht="15" customHeight="1" s="113">
      <c r="A420" s="131" t="inlineStr">
        <is>
          <t>M048</t>
        </is>
      </c>
      <c r="B420" s="131" t="inlineStr">
        <is>
          <t>ÇİĞLİ</t>
        </is>
      </c>
      <c r="C420" s="131" t="inlineStr">
        <is>
          <t>U036</t>
        </is>
      </c>
      <c r="D420" s="131" t="inlineStr">
        <is>
          <t>YÖNETİCİ</t>
        </is>
      </c>
      <c r="E420" s="131" t="n">
        <v>1</v>
      </c>
      <c r="F420" s="131" t="n">
        <v>1</v>
      </c>
      <c r="G420" s="131" t="inlineStr"/>
      <c r="H420" s="131" t="n">
        <v>0</v>
      </c>
      <c r="I420" s="131" t="n">
        <v>0</v>
      </c>
      <c r="J420" s="131" t="n">
        <v>1</v>
      </c>
      <c r="K420" s="131" t="n">
        <v>1</v>
      </c>
      <c r="L420" s="131" t="inlineStr">
        <is>
          <t>HAYIR</t>
        </is>
      </c>
      <c r="M420" s="131" t="n">
        <v>0</v>
      </c>
      <c r="N420" s="131" t="n">
        <v>0</v>
      </c>
    </row>
    <row r="421" ht="15" customHeight="1" s="113">
      <c r="A421" s="131" t="inlineStr">
        <is>
          <t>M048</t>
        </is>
      </c>
      <c r="B421" s="131" t="inlineStr">
        <is>
          <t>ÇİĞLİ</t>
        </is>
      </c>
      <c r="C421" s="131" t="inlineStr">
        <is>
          <t>U038</t>
        </is>
      </c>
      <c r="D421" s="131" t="inlineStr">
        <is>
          <t>YÖNETİCİ YARDIMCISI</t>
        </is>
      </c>
      <c r="E421" s="131" t="n">
        <v>1</v>
      </c>
      <c r="F421" s="131" t="n">
        <v>0</v>
      </c>
      <c r="G421" s="131" t="inlineStr"/>
      <c r="H421" s="131" t="n">
        <v>0</v>
      </c>
      <c r="I421" s="131" t="n">
        <v>0</v>
      </c>
      <c r="J421" s="131" t="n">
        <v>1</v>
      </c>
      <c r="K421" s="131" t="n">
        <v>0</v>
      </c>
      <c r="L421" s="131" t="inlineStr">
        <is>
          <t>HAYIR</t>
        </is>
      </c>
      <c r="M421" s="131" t="n">
        <v>1</v>
      </c>
      <c r="N421" s="131" t="n">
        <v>0</v>
      </c>
    </row>
    <row r="422" ht="15" customHeight="1" s="113">
      <c r="A422" s="131" t="inlineStr">
        <is>
          <t>M048</t>
        </is>
      </c>
      <c r="B422" s="131" t="inlineStr">
        <is>
          <t>ÇİĞLİ</t>
        </is>
      </c>
      <c r="C422" s="131" t="inlineStr">
        <is>
          <t>U042</t>
        </is>
      </c>
      <c r="D422" s="131" t="inlineStr">
        <is>
          <t>ŞARKÜTERİ</t>
        </is>
      </c>
      <c r="E422" s="131" t="n">
        <v>1</v>
      </c>
      <c r="F422" s="131" t="n">
        <v>1</v>
      </c>
      <c r="G422" s="131" t="inlineStr"/>
      <c r="H422" s="131" t="n">
        <v>0</v>
      </c>
      <c r="I422" s="131" t="n">
        <v>0</v>
      </c>
      <c r="J422" s="131" t="n">
        <v>1</v>
      </c>
      <c r="K422" s="131" t="n">
        <v>1</v>
      </c>
      <c r="L422" s="131" t="inlineStr">
        <is>
          <t>HAYIR</t>
        </is>
      </c>
      <c r="M422" s="131" t="n">
        <v>0</v>
      </c>
      <c r="N422" s="131" t="n">
        <v>0</v>
      </c>
    </row>
    <row r="423" ht="15" customHeight="1" s="113">
      <c r="A423" s="131" t="inlineStr">
        <is>
          <t>M049</t>
        </is>
      </c>
      <c r="B423" s="131" t="inlineStr">
        <is>
          <t>ÖZDERE</t>
        </is>
      </c>
      <c r="C423" s="131" t="inlineStr">
        <is>
          <t>U013</t>
        </is>
      </c>
      <c r="D423" s="131" t="inlineStr">
        <is>
          <t>KASAP</t>
        </is>
      </c>
      <c r="E423" s="131" t="n">
        <v>1</v>
      </c>
      <c r="F423" s="131" t="n">
        <v>1</v>
      </c>
      <c r="G423" s="131" t="inlineStr"/>
      <c r="H423" s="131" t="n">
        <v>0</v>
      </c>
      <c r="I423" s="131" t="n">
        <v>0</v>
      </c>
      <c r="J423" s="131" t="n">
        <v>1</v>
      </c>
      <c r="K423" s="131" t="n">
        <v>1</v>
      </c>
      <c r="L423" s="131" t="inlineStr">
        <is>
          <t>HAYIR</t>
        </is>
      </c>
      <c r="M423" s="131" t="n">
        <v>0</v>
      </c>
      <c r="N423" s="131" t="n">
        <v>0</v>
      </c>
    </row>
    <row r="424" ht="15" customHeight="1" s="113">
      <c r="A424" s="131" t="inlineStr">
        <is>
          <t>M049</t>
        </is>
      </c>
      <c r="B424" s="131" t="inlineStr">
        <is>
          <t>ÖZDERE</t>
        </is>
      </c>
      <c r="C424" s="131" t="inlineStr">
        <is>
          <t>U015</t>
        </is>
      </c>
      <c r="D424" s="131" t="inlineStr">
        <is>
          <t>KASİYER</t>
        </is>
      </c>
      <c r="E424" s="131" t="n">
        <v>2</v>
      </c>
      <c r="F424" s="131" t="n">
        <v>2</v>
      </c>
      <c r="G424" s="131" t="inlineStr"/>
      <c r="H424" s="131" t="n">
        <v>0</v>
      </c>
      <c r="I424" s="131" t="n">
        <v>0</v>
      </c>
      <c r="J424" s="131" t="n">
        <v>2</v>
      </c>
      <c r="K424" s="131" t="n">
        <v>2</v>
      </c>
      <c r="L424" s="131" t="inlineStr">
        <is>
          <t>HAYIR</t>
        </is>
      </c>
      <c r="M424" s="131" t="n">
        <v>0</v>
      </c>
      <c r="N424" s="131" t="n">
        <v>0</v>
      </c>
    </row>
    <row r="425" ht="15" customHeight="1" s="113">
      <c r="A425" s="131" t="inlineStr">
        <is>
          <t>M049</t>
        </is>
      </c>
      <c r="B425" s="131" t="inlineStr">
        <is>
          <t>ÖZDERE</t>
        </is>
      </c>
      <c r="C425" s="131" t="inlineStr">
        <is>
          <t>U017</t>
        </is>
      </c>
      <c r="D425" s="131" t="inlineStr">
        <is>
          <t>MANAV</t>
        </is>
      </c>
      <c r="E425" s="131" t="n">
        <v>2</v>
      </c>
      <c r="F425" s="131" t="n">
        <v>2</v>
      </c>
      <c r="G425" s="131" t="inlineStr"/>
      <c r="H425" s="131" t="n">
        <v>0</v>
      </c>
      <c r="I425" s="131" t="n">
        <v>0</v>
      </c>
      <c r="J425" s="131" t="n">
        <v>2</v>
      </c>
      <c r="K425" s="131" t="n">
        <v>2</v>
      </c>
      <c r="L425" s="131" t="inlineStr">
        <is>
          <t>HAYIR</t>
        </is>
      </c>
      <c r="M425" s="131" t="n">
        <v>0</v>
      </c>
      <c r="N425" s="131" t="n">
        <v>0</v>
      </c>
    </row>
    <row r="426" ht="15" customHeight="1" s="113">
      <c r="A426" s="131" t="inlineStr">
        <is>
          <t>M049</t>
        </is>
      </c>
      <c r="B426" s="131" t="inlineStr">
        <is>
          <t>ÖZDERE</t>
        </is>
      </c>
      <c r="C426" s="131" t="inlineStr">
        <is>
          <t>U026</t>
        </is>
      </c>
      <c r="D426" s="131" t="inlineStr">
        <is>
          <t>REYON GÖREVLİSİ</t>
        </is>
      </c>
      <c r="E426" s="131" t="n">
        <v>2</v>
      </c>
      <c r="F426" s="131" t="n">
        <v>3</v>
      </c>
      <c r="G426" s="131" t="inlineStr"/>
      <c r="H426" s="131" t="n">
        <v>0</v>
      </c>
      <c r="I426" s="131" t="n">
        <v>0</v>
      </c>
      <c r="J426" s="131" t="n">
        <v>2</v>
      </c>
      <c r="K426" s="131" t="n">
        <v>3</v>
      </c>
      <c r="L426" s="131" t="inlineStr">
        <is>
          <t>HAYIR</t>
        </is>
      </c>
      <c r="M426" s="131" t="n">
        <v>0</v>
      </c>
      <c r="N426" s="131" t="n">
        <v>2</v>
      </c>
    </row>
    <row r="427" ht="15" customHeight="1" s="113">
      <c r="A427" s="131" t="inlineStr">
        <is>
          <t>M049</t>
        </is>
      </c>
      <c r="B427" s="131" t="inlineStr">
        <is>
          <t>ÖZDERE</t>
        </is>
      </c>
      <c r="C427" s="131" t="inlineStr">
        <is>
          <t>U036</t>
        </is>
      </c>
      <c r="D427" s="131" t="inlineStr">
        <is>
          <t>YÖNETİCİ</t>
        </is>
      </c>
      <c r="E427" s="131" t="n">
        <v>1</v>
      </c>
      <c r="F427" s="131" t="n">
        <v>1</v>
      </c>
      <c r="G427" s="131" t="inlineStr"/>
      <c r="H427" s="131" t="n">
        <v>0</v>
      </c>
      <c r="I427" s="131" t="n">
        <v>0</v>
      </c>
      <c r="J427" s="131" t="n">
        <v>1</v>
      </c>
      <c r="K427" s="131" t="n">
        <v>1</v>
      </c>
      <c r="L427" s="131" t="inlineStr">
        <is>
          <t>HAYIR</t>
        </is>
      </c>
      <c r="M427" s="131" t="n">
        <v>0</v>
      </c>
      <c r="N427" s="131" t="n">
        <v>0</v>
      </c>
    </row>
    <row r="428" ht="15" customHeight="1" s="113">
      <c r="A428" s="131" t="inlineStr">
        <is>
          <t>M049</t>
        </is>
      </c>
      <c r="B428" s="131" t="inlineStr">
        <is>
          <t>ÖZDERE</t>
        </is>
      </c>
      <c r="C428" s="131" t="inlineStr">
        <is>
          <t>U038</t>
        </is>
      </c>
      <c r="D428" s="131" t="inlineStr">
        <is>
          <t>YÖNETİCİ YARDIMCISI</t>
        </is>
      </c>
      <c r="E428" s="131" t="n">
        <v>1</v>
      </c>
      <c r="F428" s="131" t="n">
        <v>1</v>
      </c>
      <c r="G428" s="131" t="inlineStr"/>
      <c r="H428" s="131" t="n">
        <v>0</v>
      </c>
      <c r="I428" s="131" t="n">
        <v>0</v>
      </c>
      <c r="J428" s="131" t="n">
        <v>1</v>
      </c>
      <c r="K428" s="131" t="n">
        <v>1</v>
      </c>
      <c r="L428" s="131" t="inlineStr">
        <is>
          <t>HAYIR</t>
        </is>
      </c>
      <c r="M428" s="131" t="n">
        <v>0</v>
      </c>
      <c r="N428" s="131" t="n">
        <v>0</v>
      </c>
    </row>
    <row r="429" ht="15" customHeight="1" s="113">
      <c r="A429" s="131" t="inlineStr">
        <is>
          <t>M049</t>
        </is>
      </c>
      <c r="B429" s="131" t="inlineStr">
        <is>
          <t>ÖZDERE</t>
        </is>
      </c>
      <c r="C429" s="131" t="inlineStr">
        <is>
          <t>U042</t>
        </is>
      </c>
      <c r="D429" s="131" t="inlineStr">
        <is>
          <t>ŞARKÜTERİ</t>
        </is>
      </c>
      <c r="E429" s="131" t="n">
        <v>1</v>
      </c>
      <c r="F429" s="131" t="n">
        <v>0</v>
      </c>
      <c r="G429" s="131" t="inlineStr"/>
      <c r="H429" s="131" t="n">
        <v>0</v>
      </c>
      <c r="I429" s="131" t="n">
        <v>0</v>
      </c>
      <c r="J429" s="131" t="n">
        <v>1</v>
      </c>
      <c r="K429" s="131" t="n">
        <v>0</v>
      </c>
      <c r="L429" s="131" t="inlineStr">
        <is>
          <t>HAYIR</t>
        </is>
      </c>
      <c r="M429" s="131" t="n">
        <v>0</v>
      </c>
      <c r="N429" s="131" t="n">
        <v>0</v>
      </c>
    </row>
    <row r="430" ht="15" customHeight="1" s="113">
      <c r="A430" s="131" t="inlineStr">
        <is>
          <t>M049</t>
        </is>
      </c>
      <c r="B430" s="131" t="inlineStr">
        <is>
          <t>ÖZDERE</t>
        </is>
      </c>
      <c r="C430" s="131" t="inlineStr">
        <is>
          <t>U043</t>
        </is>
      </c>
      <c r="D430" s="131" t="inlineStr">
        <is>
          <t>ŞARKÜTERİ YARDIMCISI</t>
        </is>
      </c>
      <c r="E430" s="131" t="n">
        <v>0</v>
      </c>
      <c r="F430" s="131" t="n">
        <v>1</v>
      </c>
      <c r="G430" s="131" t="inlineStr"/>
      <c r="H430" s="131" t="n">
        <v>0</v>
      </c>
      <c r="I430" s="131" t="n">
        <v>0</v>
      </c>
      <c r="J430" s="131" t="n">
        <v>0</v>
      </c>
      <c r="K430" s="131" t="n">
        <v>1</v>
      </c>
      <c r="L430" s="131" t="inlineStr">
        <is>
          <t>HAYIR</t>
        </is>
      </c>
      <c r="M430" s="131" t="n">
        <v>0</v>
      </c>
      <c r="N430" s="131" t="n">
        <v>0</v>
      </c>
    </row>
    <row r="431" ht="15" customHeight="1" s="113">
      <c r="A431" s="131" t="inlineStr">
        <is>
          <t>M050</t>
        </is>
      </c>
      <c r="B431" s="131" t="inlineStr">
        <is>
          <t>İZMİRSPOR</t>
        </is>
      </c>
      <c r="C431" s="131" t="inlineStr">
        <is>
          <t>U002</t>
        </is>
      </c>
      <c r="D431" s="131" t="inlineStr">
        <is>
          <t>BAKLİYAT</t>
        </is>
      </c>
      <c r="E431" s="131" t="n">
        <v>1</v>
      </c>
      <c r="F431" s="131" t="n">
        <v>1</v>
      </c>
      <c r="G431" s="131" t="inlineStr"/>
      <c r="H431" s="131" t="n">
        <v>0</v>
      </c>
      <c r="I431" s="131" t="n">
        <v>0</v>
      </c>
      <c r="J431" s="131" t="n">
        <v>1</v>
      </c>
      <c r="K431" s="131" t="n">
        <v>1</v>
      </c>
      <c r="L431" s="131" t="inlineStr">
        <is>
          <t>HAYIR</t>
        </is>
      </c>
      <c r="M431" s="131" t="n">
        <v>0</v>
      </c>
      <c r="N431" s="131" t="n">
        <v>0</v>
      </c>
    </row>
    <row r="432" ht="15" customHeight="1" s="113">
      <c r="A432" s="131" t="inlineStr">
        <is>
          <t>M050</t>
        </is>
      </c>
      <c r="B432" s="131" t="inlineStr">
        <is>
          <t>İZMİRSPOR</t>
        </is>
      </c>
      <c r="C432" s="131" t="inlineStr">
        <is>
          <t>U013</t>
        </is>
      </c>
      <c r="D432" s="131" t="inlineStr">
        <is>
          <t>KASAP</t>
        </is>
      </c>
      <c r="E432" s="131" t="n">
        <v>1</v>
      </c>
      <c r="F432" s="131" t="n">
        <v>1</v>
      </c>
      <c r="G432" s="131" t="inlineStr"/>
      <c r="H432" s="131" t="n">
        <v>0</v>
      </c>
      <c r="I432" s="131" t="n">
        <v>0</v>
      </c>
      <c r="J432" s="131" t="n">
        <v>1</v>
      </c>
      <c r="K432" s="131" t="n">
        <v>1</v>
      </c>
      <c r="L432" s="131" t="inlineStr">
        <is>
          <t>HAYIR</t>
        </is>
      </c>
      <c r="M432" s="131" t="n">
        <v>0</v>
      </c>
      <c r="N432" s="131" t="n">
        <v>0</v>
      </c>
    </row>
    <row r="433" ht="15" customHeight="1" s="113">
      <c r="A433" s="131" t="inlineStr">
        <is>
          <t>M050</t>
        </is>
      </c>
      <c r="B433" s="131" t="inlineStr">
        <is>
          <t>İZMİRSPOR</t>
        </is>
      </c>
      <c r="C433" s="131" t="inlineStr">
        <is>
          <t>U014</t>
        </is>
      </c>
      <c r="D433" s="131" t="inlineStr">
        <is>
          <t>KASAP YARDIMCISI</t>
        </is>
      </c>
      <c r="E433" s="131" t="n">
        <v>1</v>
      </c>
      <c r="F433" s="131" t="n">
        <v>0</v>
      </c>
      <c r="G433" s="131" t="inlineStr"/>
      <c r="H433" s="131" t="n">
        <v>0</v>
      </c>
      <c r="I433" s="131" t="n">
        <v>0</v>
      </c>
      <c r="J433" s="131" t="n">
        <v>1</v>
      </c>
      <c r="K433" s="131" t="n">
        <v>0</v>
      </c>
      <c r="L433" s="131" t="inlineStr">
        <is>
          <t>HAYIR</t>
        </is>
      </c>
      <c r="M433" s="131" t="n">
        <v>1</v>
      </c>
      <c r="N433" s="131" t="n">
        <v>0</v>
      </c>
    </row>
    <row r="434" ht="15" customHeight="1" s="113">
      <c r="A434" s="131" t="inlineStr">
        <is>
          <t>M050</t>
        </is>
      </c>
      <c r="B434" s="131" t="inlineStr">
        <is>
          <t>İZMİRSPOR</t>
        </is>
      </c>
      <c r="C434" s="131" t="inlineStr">
        <is>
          <t>U015</t>
        </is>
      </c>
      <c r="D434" s="131" t="inlineStr">
        <is>
          <t>KASİYER</t>
        </is>
      </c>
      <c r="E434" s="131" t="n">
        <v>6</v>
      </c>
      <c r="F434" s="131" t="n">
        <v>6</v>
      </c>
      <c r="G434" s="131" t="inlineStr"/>
      <c r="H434" s="131" t="n">
        <v>0</v>
      </c>
      <c r="I434" s="131" t="n">
        <v>0</v>
      </c>
      <c r="J434" s="131" t="n">
        <v>6</v>
      </c>
      <c r="K434" s="131" t="n">
        <v>6</v>
      </c>
      <c r="L434" s="131" t="inlineStr">
        <is>
          <t>HAYIR</t>
        </is>
      </c>
      <c r="M434" s="131" t="n">
        <v>0</v>
      </c>
      <c r="N434" s="131" t="n">
        <v>0</v>
      </c>
    </row>
    <row r="435" ht="15" customHeight="1" s="113">
      <c r="A435" s="131" t="inlineStr">
        <is>
          <t>M050</t>
        </is>
      </c>
      <c r="B435" s="131" t="inlineStr">
        <is>
          <t>İZMİRSPOR</t>
        </is>
      </c>
      <c r="C435" s="131" t="inlineStr">
        <is>
          <t>U017</t>
        </is>
      </c>
      <c r="D435" s="131" t="inlineStr">
        <is>
          <t>MANAV</t>
        </is>
      </c>
      <c r="E435" s="131" t="n">
        <v>3</v>
      </c>
      <c r="F435" s="131" t="n">
        <v>3</v>
      </c>
      <c r="G435" s="131" t="inlineStr"/>
      <c r="H435" s="131" t="n">
        <v>0</v>
      </c>
      <c r="I435" s="131" t="n">
        <v>0</v>
      </c>
      <c r="J435" s="131" t="n">
        <v>3</v>
      </c>
      <c r="K435" s="131" t="n">
        <v>3</v>
      </c>
      <c r="L435" s="131" t="inlineStr">
        <is>
          <t>HAYIR</t>
        </is>
      </c>
      <c r="M435" s="131" t="n">
        <v>0</v>
      </c>
      <c r="N435" s="131" t="n">
        <v>0</v>
      </c>
    </row>
    <row r="436" ht="15" customHeight="1" s="113">
      <c r="A436" s="131" t="inlineStr">
        <is>
          <t>M050</t>
        </is>
      </c>
      <c r="B436" s="131" t="inlineStr">
        <is>
          <t>İZMİRSPOR</t>
        </is>
      </c>
      <c r="C436" s="131" t="inlineStr">
        <is>
          <t>U019</t>
        </is>
      </c>
      <c r="D436" s="131" t="inlineStr">
        <is>
          <t>MANAV YARDIMCISI</t>
        </is>
      </c>
      <c r="E436" s="131" t="n">
        <v>1</v>
      </c>
      <c r="F436" s="131" t="n">
        <v>0</v>
      </c>
      <c r="G436" s="131" t="inlineStr"/>
      <c r="H436" s="131" t="n">
        <v>0</v>
      </c>
      <c r="I436" s="131" t="n">
        <v>0</v>
      </c>
      <c r="J436" s="131" t="n">
        <v>1</v>
      </c>
      <c r="K436" s="131" t="n">
        <v>0</v>
      </c>
      <c r="L436" s="131" t="inlineStr">
        <is>
          <t>HAYIR</t>
        </is>
      </c>
      <c r="M436" s="131" t="n">
        <v>1</v>
      </c>
      <c r="N436" s="131" t="n">
        <v>0</v>
      </c>
    </row>
    <row r="437" ht="15" customHeight="1" s="113">
      <c r="A437" s="131" t="inlineStr">
        <is>
          <t>M050</t>
        </is>
      </c>
      <c r="B437" s="131" t="inlineStr">
        <is>
          <t>İZMİRSPOR</t>
        </is>
      </c>
      <c r="C437" s="131" t="inlineStr">
        <is>
          <t>U026</t>
        </is>
      </c>
      <c r="D437" s="131" t="inlineStr">
        <is>
          <t>REYON GÖREVLİSİ</t>
        </is>
      </c>
      <c r="E437" s="131" t="n">
        <v>4</v>
      </c>
      <c r="F437" s="131" t="n">
        <v>3</v>
      </c>
      <c r="G437" s="131" t="inlineStr"/>
      <c r="H437" s="131" t="n">
        <v>0</v>
      </c>
      <c r="I437" s="131" t="n">
        <v>0</v>
      </c>
      <c r="J437" s="131" t="n">
        <v>4</v>
      </c>
      <c r="K437" s="131" t="n">
        <v>3</v>
      </c>
      <c r="L437" s="131" t="inlineStr">
        <is>
          <t>HAYIR</t>
        </is>
      </c>
      <c r="M437" s="131" t="n">
        <v>1</v>
      </c>
      <c r="N437" s="131" t="n">
        <v>0</v>
      </c>
    </row>
    <row r="438" ht="15" customHeight="1" s="113">
      <c r="A438" s="131" t="inlineStr">
        <is>
          <t>M050</t>
        </is>
      </c>
      <c r="B438" s="131" t="inlineStr">
        <is>
          <t>İZMİRSPOR</t>
        </is>
      </c>
      <c r="C438" s="131" t="inlineStr">
        <is>
          <t>U034</t>
        </is>
      </c>
      <c r="D438" s="131" t="inlineStr">
        <is>
          <t>UNLU MAMÜLLER</t>
        </is>
      </c>
      <c r="E438" s="131" t="n">
        <v>1</v>
      </c>
      <c r="F438" s="131" t="n">
        <v>1</v>
      </c>
      <c r="G438" s="131" t="inlineStr"/>
      <c r="H438" s="131" t="n">
        <v>0</v>
      </c>
      <c r="I438" s="131" t="n">
        <v>0</v>
      </c>
      <c r="J438" s="131" t="n">
        <v>1</v>
      </c>
      <c r="K438" s="131" t="n">
        <v>1</v>
      </c>
      <c r="L438" s="131" t="inlineStr">
        <is>
          <t>HAYIR</t>
        </is>
      </c>
      <c r="M438" s="131" t="n">
        <v>0</v>
      </c>
      <c r="N438" s="131" t="n">
        <v>0</v>
      </c>
    </row>
    <row r="439" ht="15" customHeight="1" s="113">
      <c r="A439" s="131" t="inlineStr">
        <is>
          <t>M050</t>
        </is>
      </c>
      <c r="B439" s="131" t="inlineStr">
        <is>
          <t>İZMİRSPOR</t>
        </is>
      </c>
      <c r="C439" s="131" t="inlineStr">
        <is>
          <t>U036</t>
        </is>
      </c>
      <c r="D439" s="131" t="inlineStr">
        <is>
          <t>YÖNETİCİ</t>
        </is>
      </c>
      <c r="E439" s="131" t="n">
        <v>1</v>
      </c>
      <c r="F439" s="131" t="n">
        <v>1</v>
      </c>
      <c r="G439" s="131" t="inlineStr"/>
      <c r="H439" s="131" t="n">
        <v>0</v>
      </c>
      <c r="I439" s="131" t="n">
        <v>0</v>
      </c>
      <c r="J439" s="131" t="n">
        <v>1</v>
      </c>
      <c r="K439" s="131" t="n">
        <v>1</v>
      </c>
      <c r="L439" s="131" t="inlineStr">
        <is>
          <t>HAYIR</t>
        </is>
      </c>
      <c r="M439" s="131" t="n">
        <v>0</v>
      </c>
      <c r="N439" s="131" t="n">
        <v>0</v>
      </c>
    </row>
    <row r="440" ht="15" customHeight="1" s="113">
      <c r="A440" s="131" t="inlineStr">
        <is>
          <t>M050</t>
        </is>
      </c>
      <c r="B440" s="131" t="inlineStr">
        <is>
          <t>İZMİRSPOR</t>
        </is>
      </c>
      <c r="C440" s="131" t="inlineStr">
        <is>
          <t>U038</t>
        </is>
      </c>
      <c r="D440" s="131" t="inlineStr">
        <is>
          <t>YÖNETİCİ YARDIMCISI</t>
        </is>
      </c>
      <c r="E440" s="131" t="n">
        <v>2</v>
      </c>
      <c r="F440" s="131" t="n">
        <v>2</v>
      </c>
      <c r="G440" s="131" t="inlineStr"/>
      <c r="H440" s="131" t="n">
        <v>0</v>
      </c>
      <c r="I440" s="131" t="n">
        <v>0</v>
      </c>
      <c r="J440" s="131" t="n">
        <v>2</v>
      </c>
      <c r="K440" s="131" t="n">
        <v>2</v>
      </c>
      <c r="L440" s="131" t="inlineStr">
        <is>
          <t>HAYIR</t>
        </is>
      </c>
      <c r="M440" s="131" t="n">
        <v>0</v>
      </c>
      <c r="N440" s="131" t="n">
        <v>0</v>
      </c>
    </row>
    <row r="441" ht="15" customHeight="1" s="113">
      <c r="A441" s="131" t="inlineStr">
        <is>
          <t>M050</t>
        </is>
      </c>
      <c r="B441" s="131" t="inlineStr">
        <is>
          <t>İZMİRSPOR</t>
        </is>
      </c>
      <c r="C441" s="131" t="inlineStr">
        <is>
          <t>U042</t>
        </is>
      </c>
      <c r="D441" s="131" t="inlineStr">
        <is>
          <t>ŞARKÜTERİ</t>
        </is>
      </c>
      <c r="E441" s="131" t="n">
        <v>1</v>
      </c>
      <c r="F441" s="131" t="n">
        <v>1</v>
      </c>
      <c r="G441" s="131" t="inlineStr"/>
      <c r="H441" s="131" t="n">
        <v>0</v>
      </c>
      <c r="I441" s="131" t="n">
        <v>0</v>
      </c>
      <c r="J441" s="131" t="n">
        <v>1</v>
      </c>
      <c r="K441" s="131" t="n">
        <v>1</v>
      </c>
      <c r="L441" s="131" t="inlineStr">
        <is>
          <t>HAYIR</t>
        </is>
      </c>
      <c r="M441" s="131" t="n">
        <v>0</v>
      </c>
      <c r="N441" s="131" t="n">
        <v>0</v>
      </c>
    </row>
    <row r="442" ht="15" customHeight="1" s="113">
      <c r="A442" s="131" t="inlineStr">
        <is>
          <t>M051</t>
        </is>
      </c>
      <c r="B442" s="131" t="inlineStr">
        <is>
          <t>ŞİRİNYER</t>
        </is>
      </c>
      <c r="C442" s="131" t="inlineStr">
        <is>
          <t>U002</t>
        </is>
      </c>
      <c r="D442" s="131" t="inlineStr">
        <is>
          <t>BAKLİYAT</t>
        </is>
      </c>
      <c r="E442" s="131" t="n">
        <v>1</v>
      </c>
      <c r="F442" s="131" t="n">
        <v>1</v>
      </c>
      <c r="G442" s="131" t="inlineStr"/>
      <c r="H442" s="131" t="n">
        <v>0</v>
      </c>
      <c r="I442" s="131" t="n">
        <v>0</v>
      </c>
      <c r="J442" s="131" t="n">
        <v>1</v>
      </c>
      <c r="K442" s="131" t="n">
        <v>1</v>
      </c>
      <c r="L442" s="131" t="inlineStr">
        <is>
          <t>HAYIR</t>
        </is>
      </c>
      <c r="M442" s="131" t="n">
        <v>0</v>
      </c>
      <c r="N442" s="131" t="n">
        <v>0</v>
      </c>
    </row>
    <row r="443" ht="15" customHeight="1" s="113">
      <c r="A443" s="131" t="inlineStr">
        <is>
          <t>M051</t>
        </is>
      </c>
      <c r="B443" s="131" t="inlineStr">
        <is>
          <t>ŞİRİNYER</t>
        </is>
      </c>
      <c r="C443" s="131" t="inlineStr">
        <is>
          <t>U013</t>
        </is>
      </c>
      <c r="D443" s="131" t="inlineStr">
        <is>
          <t>KASAP</t>
        </is>
      </c>
      <c r="E443" s="131" t="n">
        <v>1</v>
      </c>
      <c r="F443" s="131" t="n">
        <v>1</v>
      </c>
      <c r="G443" s="131" t="inlineStr"/>
      <c r="H443" s="131" t="n">
        <v>0</v>
      </c>
      <c r="I443" s="131" t="n">
        <v>0</v>
      </c>
      <c r="J443" s="131" t="n">
        <v>1</v>
      </c>
      <c r="K443" s="131" t="n">
        <v>1</v>
      </c>
      <c r="L443" s="131" t="inlineStr">
        <is>
          <t>HAYIR</t>
        </is>
      </c>
      <c r="M443" s="131" t="n">
        <v>0</v>
      </c>
      <c r="N443" s="131" t="n">
        <v>0</v>
      </c>
    </row>
    <row r="444" ht="15" customHeight="1" s="113">
      <c r="A444" s="131" t="inlineStr">
        <is>
          <t>M051</t>
        </is>
      </c>
      <c r="B444" s="131" t="inlineStr">
        <is>
          <t>ŞİRİNYER</t>
        </is>
      </c>
      <c r="C444" s="131" t="inlineStr">
        <is>
          <t>U015</t>
        </is>
      </c>
      <c r="D444" s="131" t="inlineStr">
        <is>
          <t>KASİYER</t>
        </is>
      </c>
      <c r="E444" s="131" t="n">
        <v>3</v>
      </c>
      <c r="F444" s="131" t="n">
        <v>3</v>
      </c>
      <c r="G444" s="131" t="inlineStr"/>
      <c r="H444" s="131" t="n">
        <v>0</v>
      </c>
      <c r="I444" s="131" t="n">
        <v>0</v>
      </c>
      <c r="J444" s="131" t="n">
        <v>3</v>
      </c>
      <c r="K444" s="131" t="n">
        <v>3</v>
      </c>
      <c r="L444" s="131" t="inlineStr">
        <is>
          <t>HAYIR</t>
        </is>
      </c>
      <c r="M444" s="131" t="n">
        <v>0</v>
      </c>
      <c r="N444" s="131" t="n">
        <v>0</v>
      </c>
    </row>
    <row r="445" ht="15" customHeight="1" s="113">
      <c r="A445" s="131" t="inlineStr">
        <is>
          <t>M051</t>
        </is>
      </c>
      <c r="B445" s="131" t="inlineStr">
        <is>
          <t>ŞİRİNYER</t>
        </is>
      </c>
      <c r="C445" s="131" t="inlineStr">
        <is>
          <t>U017</t>
        </is>
      </c>
      <c r="D445" s="131" t="inlineStr">
        <is>
          <t>MANAV</t>
        </is>
      </c>
      <c r="E445" s="131" t="n">
        <v>2</v>
      </c>
      <c r="F445" s="131" t="n">
        <v>2</v>
      </c>
      <c r="G445" s="131" t="inlineStr"/>
      <c r="H445" s="131" t="n">
        <v>0</v>
      </c>
      <c r="I445" s="131" t="n">
        <v>0</v>
      </c>
      <c r="J445" s="131" t="n">
        <v>2</v>
      </c>
      <c r="K445" s="131" t="n">
        <v>2</v>
      </c>
      <c r="L445" s="131" t="inlineStr">
        <is>
          <t>HAYIR</t>
        </is>
      </c>
      <c r="M445" s="131" t="n">
        <v>0</v>
      </c>
      <c r="N445" s="131" t="n">
        <v>0</v>
      </c>
    </row>
    <row r="446" ht="15" customHeight="1" s="113">
      <c r="A446" s="131" t="inlineStr">
        <is>
          <t>M051</t>
        </is>
      </c>
      <c r="B446" s="131" t="inlineStr">
        <is>
          <t>ŞİRİNYER</t>
        </is>
      </c>
      <c r="C446" s="131" t="inlineStr">
        <is>
          <t>U026</t>
        </is>
      </c>
      <c r="D446" s="131" t="inlineStr">
        <is>
          <t>REYON GÖREVLİSİ</t>
        </is>
      </c>
      <c r="E446" s="131" t="n">
        <v>2</v>
      </c>
      <c r="F446" s="131" t="n">
        <v>3</v>
      </c>
      <c r="G446" s="131" t="inlineStr"/>
      <c r="H446" s="131" t="n">
        <v>0</v>
      </c>
      <c r="I446" s="131" t="n">
        <v>0</v>
      </c>
      <c r="J446" s="131" t="n">
        <v>2</v>
      </c>
      <c r="K446" s="131" t="n">
        <v>3</v>
      </c>
      <c r="L446" s="131" t="inlineStr">
        <is>
          <t>HAYIR</t>
        </is>
      </c>
      <c r="M446" s="131" t="n">
        <v>0</v>
      </c>
      <c r="N446" s="131" t="n">
        <v>1</v>
      </c>
    </row>
    <row r="447" ht="15" customHeight="1" s="113">
      <c r="A447" s="131" t="inlineStr">
        <is>
          <t>M051</t>
        </is>
      </c>
      <c r="B447" s="131" t="inlineStr">
        <is>
          <t>ŞİRİNYER</t>
        </is>
      </c>
      <c r="C447" s="131" t="inlineStr">
        <is>
          <t>U036</t>
        </is>
      </c>
      <c r="D447" s="131" t="inlineStr">
        <is>
          <t>YÖNETİCİ</t>
        </is>
      </c>
      <c r="E447" s="131" t="n">
        <v>1</v>
      </c>
      <c r="F447" s="131" t="n">
        <v>1</v>
      </c>
      <c r="G447" s="131" t="inlineStr"/>
      <c r="H447" s="131" t="n">
        <v>0</v>
      </c>
      <c r="I447" s="131" t="n">
        <v>0</v>
      </c>
      <c r="J447" s="131" t="n">
        <v>1</v>
      </c>
      <c r="K447" s="131" t="n">
        <v>1</v>
      </c>
      <c r="L447" s="131" t="inlineStr">
        <is>
          <t>HAYIR</t>
        </is>
      </c>
      <c r="M447" s="131" t="n">
        <v>0</v>
      </c>
      <c r="N447" s="131" t="n">
        <v>0</v>
      </c>
    </row>
    <row r="448" ht="15" customHeight="1" s="113">
      <c r="A448" s="131" t="inlineStr">
        <is>
          <t>M051</t>
        </is>
      </c>
      <c r="B448" s="131" t="inlineStr">
        <is>
          <t>ŞİRİNYER</t>
        </is>
      </c>
      <c r="C448" s="131" t="inlineStr">
        <is>
          <t>U038</t>
        </is>
      </c>
      <c r="D448" s="131" t="inlineStr">
        <is>
          <t>YÖNETİCİ YARDIMCISI</t>
        </is>
      </c>
      <c r="E448" s="131" t="n">
        <v>1</v>
      </c>
      <c r="F448" s="131" t="n">
        <v>1</v>
      </c>
      <c r="G448" s="131" t="inlineStr"/>
      <c r="H448" s="131" t="n">
        <v>0</v>
      </c>
      <c r="I448" s="131" t="n">
        <v>0</v>
      </c>
      <c r="J448" s="131" t="n">
        <v>1</v>
      </c>
      <c r="K448" s="131" t="n">
        <v>1</v>
      </c>
      <c r="L448" s="131" t="inlineStr">
        <is>
          <t>HAYIR</t>
        </is>
      </c>
      <c r="M448" s="131" t="n">
        <v>0</v>
      </c>
      <c r="N448" s="131" t="n">
        <v>0</v>
      </c>
    </row>
    <row r="449" ht="15" customHeight="1" s="113">
      <c r="A449" s="131" t="inlineStr">
        <is>
          <t>M051</t>
        </is>
      </c>
      <c r="B449" s="131" t="inlineStr">
        <is>
          <t>ŞİRİNYER</t>
        </is>
      </c>
      <c r="C449" s="131" t="inlineStr">
        <is>
          <t>U042</t>
        </is>
      </c>
      <c r="D449" s="131" t="inlineStr">
        <is>
          <t>ŞARKÜTERİ</t>
        </is>
      </c>
      <c r="E449" s="131" t="n">
        <v>1</v>
      </c>
      <c r="F449" s="131" t="n">
        <v>0</v>
      </c>
      <c r="G449" s="131" t="inlineStr"/>
      <c r="H449" s="131" t="n">
        <v>0</v>
      </c>
      <c r="I449" s="131" t="n">
        <v>0</v>
      </c>
      <c r="J449" s="131" t="n">
        <v>1</v>
      </c>
      <c r="K449" s="131" t="n">
        <v>0</v>
      </c>
      <c r="L449" s="131" t="inlineStr">
        <is>
          <t>HAYIR</t>
        </is>
      </c>
      <c r="M449" s="131" t="n">
        <v>0</v>
      </c>
      <c r="N449" s="131" t="n">
        <v>0</v>
      </c>
    </row>
    <row r="450" ht="15" customHeight="1" s="113">
      <c r="A450" s="131" t="inlineStr">
        <is>
          <t>M051</t>
        </is>
      </c>
      <c r="B450" s="131" t="inlineStr">
        <is>
          <t>ŞİRİNYER</t>
        </is>
      </c>
      <c r="C450" s="131" t="inlineStr">
        <is>
          <t>U043</t>
        </is>
      </c>
      <c r="D450" s="131" t="inlineStr">
        <is>
          <t>ŞARKÜTERİ YARDIMCISI</t>
        </is>
      </c>
      <c r="E450" s="131" t="n">
        <v>0</v>
      </c>
      <c r="F450" s="131" t="n">
        <v>1</v>
      </c>
      <c r="G450" s="131" t="inlineStr"/>
      <c r="H450" s="131" t="n">
        <v>0</v>
      </c>
      <c r="I450" s="131" t="n">
        <v>0</v>
      </c>
      <c r="J450" s="131" t="n">
        <v>0</v>
      </c>
      <c r="K450" s="131" t="n">
        <v>1</v>
      </c>
      <c r="L450" s="131" t="inlineStr">
        <is>
          <t>HAYIR</t>
        </is>
      </c>
      <c r="M450" s="131" t="n">
        <v>0</v>
      </c>
      <c r="N450" s="131" t="n">
        <v>0</v>
      </c>
    </row>
    <row r="451" ht="15" customHeight="1" s="113">
      <c r="A451" s="131" t="inlineStr">
        <is>
          <t>M052</t>
        </is>
      </c>
      <c r="B451" s="131" t="inlineStr">
        <is>
          <t>ŞİRİNYER 2</t>
        </is>
      </c>
      <c r="C451" s="131" t="inlineStr">
        <is>
          <t>U013</t>
        </is>
      </c>
      <c r="D451" s="131" t="inlineStr">
        <is>
          <t>KASAP</t>
        </is>
      </c>
      <c r="E451" s="131" t="n">
        <v>1</v>
      </c>
      <c r="F451" s="131" t="n">
        <v>1</v>
      </c>
      <c r="G451" s="131" t="inlineStr"/>
      <c r="H451" s="131" t="n">
        <v>0</v>
      </c>
      <c r="I451" s="131" t="n">
        <v>0</v>
      </c>
      <c r="J451" s="131" t="n">
        <v>1</v>
      </c>
      <c r="K451" s="131" t="n">
        <v>1</v>
      </c>
      <c r="L451" s="131" t="inlineStr">
        <is>
          <t>HAYIR</t>
        </is>
      </c>
      <c r="M451" s="131" t="n">
        <v>0</v>
      </c>
      <c r="N451" s="131" t="n">
        <v>0</v>
      </c>
    </row>
    <row r="452" ht="15" customHeight="1" s="113">
      <c r="A452" s="131" t="inlineStr">
        <is>
          <t>M052</t>
        </is>
      </c>
      <c r="B452" s="131" t="inlineStr">
        <is>
          <t>ŞİRİNYER 2</t>
        </is>
      </c>
      <c r="C452" s="131" t="inlineStr">
        <is>
          <t>U015</t>
        </is>
      </c>
      <c r="D452" s="131" t="inlineStr">
        <is>
          <t>KASİYER</t>
        </is>
      </c>
      <c r="E452" s="131" t="n">
        <v>2</v>
      </c>
      <c r="F452" s="131" t="n">
        <v>2</v>
      </c>
      <c r="G452" s="131" t="inlineStr"/>
      <c r="H452" s="131" t="n">
        <v>0</v>
      </c>
      <c r="I452" s="131" t="n">
        <v>0</v>
      </c>
      <c r="J452" s="131" t="n">
        <v>2</v>
      </c>
      <c r="K452" s="131" t="n">
        <v>2</v>
      </c>
      <c r="L452" s="131" t="inlineStr">
        <is>
          <t>HAYIR</t>
        </is>
      </c>
      <c r="M452" s="131" t="n">
        <v>0</v>
      </c>
      <c r="N452" s="131" t="n">
        <v>0</v>
      </c>
    </row>
    <row r="453" ht="15" customHeight="1" s="113">
      <c r="A453" s="131" t="inlineStr">
        <is>
          <t>M052</t>
        </is>
      </c>
      <c r="B453" s="131" t="inlineStr">
        <is>
          <t>ŞİRİNYER 2</t>
        </is>
      </c>
      <c r="C453" s="131" t="inlineStr">
        <is>
          <t>U017</t>
        </is>
      </c>
      <c r="D453" s="131" t="inlineStr">
        <is>
          <t>MANAV</t>
        </is>
      </c>
      <c r="E453" s="131" t="n">
        <v>2</v>
      </c>
      <c r="F453" s="131" t="n">
        <v>1</v>
      </c>
      <c r="G453" s="131" t="inlineStr"/>
      <c r="H453" s="131" t="n">
        <v>0</v>
      </c>
      <c r="I453" s="131" t="n">
        <v>0</v>
      </c>
      <c r="J453" s="131" t="n">
        <v>2</v>
      </c>
      <c r="K453" s="131" t="n">
        <v>1</v>
      </c>
      <c r="L453" s="131" t="inlineStr">
        <is>
          <t>HAYIR</t>
        </is>
      </c>
      <c r="M453" s="131" t="n">
        <v>0</v>
      </c>
      <c r="N453" s="131" t="n">
        <v>0</v>
      </c>
    </row>
    <row r="454" ht="15" customHeight="1" s="113">
      <c r="A454" s="131" t="inlineStr">
        <is>
          <t>M052</t>
        </is>
      </c>
      <c r="B454" s="131" t="inlineStr">
        <is>
          <t>ŞİRİNYER 2</t>
        </is>
      </c>
      <c r="C454" s="131" t="inlineStr">
        <is>
          <t>U019</t>
        </is>
      </c>
      <c r="D454" s="131" t="inlineStr">
        <is>
          <t>MANAV YARDIMCISI</t>
        </is>
      </c>
      <c r="E454" s="131" t="n">
        <v>0</v>
      </c>
      <c r="F454" s="131" t="n">
        <v>1</v>
      </c>
      <c r="G454" s="131" t="inlineStr"/>
      <c r="H454" s="131" t="n">
        <v>0</v>
      </c>
      <c r="I454" s="131" t="n">
        <v>0</v>
      </c>
      <c r="J454" s="131" t="n">
        <v>0</v>
      </c>
      <c r="K454" s="131" t="n">
        <v>1</v>
      </c>
      <c r="L454" s="131" t="inlineStr">
        <is>
          <t>HAYIR</t>
        </is>
      </c>
      <c r="M454" s="131" t="n">
        <v>0</v>
      </c>
      <c r="N454" s="131" t="n">
        <v>0</v>
      </c>
    </row>
    <row r="455" ht="15" customHeight="1" s="113">
      <c r="A455" s="131" t="inlineStr">
        <is>
          <t>M052</t>
        </is>
      </c>
      <c r="B455" s="131" t="inlineStr">
        <is>
          <t>ŞİRİNYER 2</t>
        </is>
      </c>
      <c r="C455" s="131" t="inlineStr">
        <is>
          <t>U026</t>
        </is>
      </c>
      <c r="D455" s="131" t="inlineStr">
        <is>
          <t>REYON GÖREVLİSİ</t>
        </is>
      </c>
      <c r="E455" s="131" t="n">
        <v>2</v>
      </c>
      <c r="F455" s="131" t="n">
        <v>2</v>
      </c>
      <c r="G455" s="131" t="inlineStr"/>
      <c r="H455" s="131" t="n">
        <v>0</v>
      </c>
      <c r="I455" s="131" t="n">
        <v>0</v>
      </c>
      <c r="J455" s="131" t="n">
        <v>2</v>
      </c>
      <c r="K455" s="131" t="n">
        <v>2</v>
      </c>
      <c r="L455" s="131" t="inlineStr">
        <is>
          <t>HAYIR</t>
        </is>
      </c>
      <c r="M455" s="131" t="n">
        <v>0</v>
      </c>
      <c r="N455" s="131" t="n">
        <v>0</v>
      </c>
    </row>
    <row r="456" ht="15" customHeight="1" s="113">
      <c r="A456" s="131" t="inlineStr">
        <is>
          <t>M052</t>
        </is>
      </c>
      <c r="B456" s="131" t="inlineStr">
        <is>
          <t>ŞİRİNYER 2</t>
        </is>
      </c>
      <c r="C456" s="131" t="inlineStr">
        <is>
          <t>U036</t>
        </is>
      </c>
      <c r="D456" s="131" t="inlineStr">
        <is>
          <t>YÖNETİCİ</t>
        </is>
      </c>
      <c r="E456" s="131" t="n">
        <v>1</v>
      </c>
      <c r="F456" s="131" t="n">
        <v>1</v>
      </c>
      <c r="G456" s="131" t="inlineStr"/>
      <c r="H456" s="131" t="n">
        <v>0</v>
      </c>
      <c r="I456" s="131" t="n">
        <v>0</v>
      </c>
      <c r="J456" s="131" t="n">
        <v>1</v>
      </c>
      <c r="K456" s="131" t="n">
        <v>1</v>
      </c>
      <c r="L456" s="131" t="inlineStr">
        <is>
          <t>HAYIR</t>
        </is>
      </c>
      <c r="M456" s="131" t="n">
        <v>0</v>
      </c>
      <c r="N456" s="131" t="n">
        <v>0</v>
      </c>
    </row>
    <row r="457" ht="15" customHeight="1" s="113">
      <c r="A457" s="131" t="inlineStr">
        <is>
          <t>M052</t>
        </is>
      </c>
      <c r="B457" s="131" t="inlineStr">
        <is>
          <t>ŞİRİNYER 2</t>
        </is>
      </c>
      <c r="C457" s="131" t="inlineStr">
        <is>
          <t>U038</t>
        </is>
      </c>
      <c r="D457" s="131" t="inlineStr">
        <is>
          <t>YÖNETİCİ YARDIMCISI</t>
        </is>
      </c>
      <c r="E457" s="131" t="n">
        <v>1</v>
      </c>
      <c r="F457" s="131" t="n">
        <v>1</v>
      </c>
      <c r="G457" s="131" t="inlineStr"/>
      <c r="H457" s="131" t="n">
        <v>0</v>
      </c>
      <c r="I457" s="131" t="n">
        <v>0</v>
      </c>
      <c r="J457" s="131" t="n">
        <v>1</v>
      </c>
      <c r="K457" s="131" t="n">
        <v>1</v>
      </c>
      <c r="L457" s="131" t="inlineStr">
        <is>
          <t>HAYIR</t>
        </is>
      </c>
      <c r="M457" s="131" t="n">
        <v>0</v>
      </c>
      <c r="N457" s="131" t="n">
        <v>0</v>
      </c>
    </row>
    <row r="458" ht="15" customHeight="1" s="113">
      <c r="A458" s="131" t="inlineStr">
        <is>
          <t>M052</t>
        </is>
      </c>
      <c r="B458" s="131" t="inlineStr">
        <is>
          <t>ŞİRİNYER 2</t>
        </is>
      </c>
      <c r="C458" s="131" t="inlineStr">
        <is>
          <t>U042</t>
        </is>
      </c>
      <c r="D458" s="131" t="inlineStr">
        <is>
          <t>ŞARKÜTERİ</t>
        </is>
      </c>
      <c r="E458" s="131" t="n">
        <v>1</v>
      </c>
      <c r="F458" s="131" t="n">
        <v>1</v>
      </c>
      <c r="G458" s="131" t="inlineStr"/>
      <c r="H458" s="131" t="n">
        <v>0</v>
      </c>
      <c r="I458" s="131" t="n">
        <v>0</v>
      </c>
      <c r="J458" s="131" t="n">
        <v>1</v>
      </c>
      <c r="K458" s="131" t="n">
        <v>1</v>
      </c>
      <c r="L458" s="131" t="inlineStr">
        <is>
          <t>HAYIR</t>
        </is>
      </c>
      <c r="M458" s="131" t="n">
        <v>0</v>
      </c>
      <c r="N458" s="131" t="n">
        <v>0</v>
      </c>
    </row>
    <row r="459" ht="15" customHeight="1" s="113">
      <c r="A459" s="131" t="inlineStr">
        <is>
          <t>M057</t>
        </is>
      </c>
      <c r="B459" s="131" t="inlineStr">
        <is>
          <t>BUCA2</t>
        </is>
      </c>
      <c r="C459" s="131" t="inlineStr">
        <is>
          <t>U013</t>
        </is>
      </c>
      <c r="D459" s="131" t="inlineStr">
        <is>
          <t>KASAP</t>
        </is>
      </c>
      <c r="E459" s="131" t="n">
        <v>1</v>
      </c>
      <c r="F459" s="131" t="n">
        <v>1</v>
      </c>
      <c r="G459" s="131" t="inlineStr"/>
      <c r="H459" s="131" t="n">
        <v>0</v>
      </c>
      <c r="I459" s="131" t="n">
        <v>0</v>
      </c>
      <c r="J459" s="131" t="n">
        <v>1</v>
      </c>
      <c r="K459" s="131" t="n">
        <v>1</v>
      </c>
      <c r="L459" s="131" t="inlineStr">
        <is>
          <t>HAYIR</t>
        </is>
      </c>
      <c r="M459" s="131" t="n">
        <v>0</v>
      </c>
      <c r="N459" s="131" t="n">
        <v>0</v>
      </c>
    </row>
    <row r="460" ht="15" customHeight="1" s="113">
      <c r="A460" s="131" t="inlineStr">
        <is>
          <t>M057</t>
        </is>
      </c>
      <c r="B460" s="131" t="inlineStr">
        <is>
          <t>BUCA2</t>
        </is>
      </c>
      <c r="C460" s="131" t="inlineStr">
        <is>
          <t>U015</t>
        </is>
      </c>
      <c r="D460" s="131" t="inlineStr">
        <is>
          <t>KASİYER</t>
        </is>
      </c>
      <c r="E460" s="131" t="n">
        <v>3</v>
      </c>
      <c r="F460" s="131" t="n">
        <v>3</v>
      </c>
      <c r="G460" s="131" t="inlineStr"/>
      <c r="H460" s="131" t="n">
        <v>0</v>
      </c>
      <c r="I460" s="131" t="n">
        <v>0</v>
      </c>
      <c r="J460" s="131" t="n">
        <v>3</v>
      </c>
      <c r="K460" s="131" t="n">
        <v>3</v>
      </c>
      <c r="L460" s="131" t="inlineStr">
        <is>
          <t>HAYIR</t>
        </is>
      </c>
      <c r="M460" s="131" t="n">
        <v>0</v>
      </c>
      <c r="N460" s="131" t="n">
        <v>0</v>
      </c>
    </row>
    <row r="461" ht="15" customHeight="1" s="113">
      <c r="A461" s="131" t="inlineStr">
        <is>
          <t>M057</t>
        </is>
      </c>
      <c r="B461" s="131" t="inlineStr">
        <is>
          <t>BUCA2</t>
        </is>
      </c>
      <c r="C461" s="131" t="inlineStr">
        <is>
          <t>U017</t>
        </is>
      </c>
      <c r="D461" s="131" t="inlineStr">
        <is>
          <t>MANAV</t>
        </is>
      </c>
      <c r="E461" s="131" t="n">
        <v>2</v>
      </c>
      <c r="F461" s="131" t="n">
        <v>1</v>
      </c>
      <c r="G461" s="131" t="inlineStr"/>
      <c r="H461" s="131" t="n">
        <v>0</v>
      </c>
      <c r="I461" s="131" t="n">
        <v>0</v>
      </c>
      <c r="J461" s="131" t="n">
        <v>2</v>
      </c>
      <c r="K461" s="131" t="n">
        <v>1</v>
      </c>
      <c r="L461" s="131" t="inlineStr">
        <is>
          <t>HAYIR</t>
        </is>
      </c>
      <c r="M461" s="131" t="n">
        <v>0</v>
      </c>
      <c r="N461" s="131" t="n">
        <v>0</v>
      </c>
    </row>
    <row r="462" ht="15" customHeight="1" s="113">
      <c r="A462" s="131" t="inlineStr">
        <is>
          <t>M057</t>
        </is>
      </c>
      <c r="B462" s="131" t="inlineStr">
        <is>
          <t>BUCA2</t>
        </is>
      </c>
      <c r="C462" s="131" t="inlineStr">
        <is>
          <t>U019</t>
        </is>
      </c>
      <c r="D462" s="131" t="inlineStr">
        <is>
          <t>MANAV YARDIMCISI</t>
        </is>
      </c>
      <c r="E462" s="131" t="n">
        <v>0</v>
      </c>
      <c r="F462" s="131" t="n">
        <v>1</v>
      </c>
      <c r="G462" s="131" t="inlineStr"/>
      <c r="H462" s="131" t="n">
        <v>0</v>
      </c>
      <c r="I462" s="131" t="n">
        <v>0</v>
      </c>
      <c r="J462" s="131" t="n">
        <v>0</v>
      </c>
      <c r="K462" s="131" t="n">
        <v>1</v>
      </c>
      <c r="L462" s="131" t="inlineStr">
        <is>
          <t>HAYIR</t>
        </is>
      </c>
      <c r="M462" s="131" t="n">
        <v>0</v>
      </c>
      <c r="N462" s="131" t="n">
        <v>0</v>
      </c>
    </row>
    <row r="463" ht="15" customHeight="1" s="113">
      <c r="A463" s="131" t="inlineStr">
        <is>
          <t>M057</t>
        </is>
      </c>
      <c r="B463" s="131" t="inlineStr">
        <is>
          <t>BUCA2</t>
        </is>
      </c>
      <c r="C463" s="131" t="inlineStr">
        <is>
          <t>U026</t>
        </is>
      </c>
      <c r="D463" s="131" t="inlineStr">
        <is>
          <t>REYON GÖREVLİSİ</t>
        </is>
      </c>
      <c r="E463" s="131" t="n">
        <v>2</v>
      </c>
      <c r="F463" s="131" t="n">
        <v>0</v>
      </c>
      <c r="G463" s="131" t="inlineStr"/>
      <c r="H463" s="131" t="n">
        <v>0</v>
      </c>
      <c r="I463" s="131" t="n">
        <v>0</v>
      </c>
      <c r="J463" s="131" t="n">
        <v>2</v>
      </c>
      <c r="K463" s="131" t="n">
        <v>0</v>
      </c>
      <c r="L463" s="131" t="inlineStr">
        <is>
          <t>HAYIR</t>
        </is>
      </c>
      <c r="M463" s="131" t="n">
        <v>0</v>
      </c>
      <c r="N463" s="131" t="n">
        <v>0</v>
      </c>
    </row>
    <row r="464" ht="15" customHeight="1" s="113">
      <c r="A464" s="131" t="inlineStr">
        <is>
          <t>M057</t>
        </is>
      </c>
      <c r="B464" s="131" t="inlineStr">
        <is>
          <t>BUCA2</t>
        </is>
      </c>
      <c r="C464" s="131" t="inlineStr">
        <is>
          <t>U036</t>
        </is>
      </c>
      <c r="D464" s="131" t="inlineStr">
        <is>
          <t>YÖNETİCİ</t>
        </is>
      </c>
      <c r="E464" s="131" t="n">
        <v>1</v>
      </c>
      <c r="F464" s="131" t="n">
        <v>1</v>
      </c>
      <c r="G464" s="131" t="inlineStr"/>
      <c r="H464" s="131" t="n">
        <v>0</v>
      </c>
      <c r="I464" s="131" t="n">
        <v>0</v>
      </c>
      <c r="J464" s="131" t="n">
        <v>1</v>
      </c>
      <c r="K464" s="131" t="n">
        <v>1</v>
      </c>
      <c r="L464" s="131" t="inlineStr">
        <is>
          <t>HAYIR</t>
        </is>
      </c>
      <c r="M464" s="131" t="n">
        <v>0</v>
      </c>
      <c r="N464" s="131" t="n">
        <v>0</v>
      </c>
    </row>
    <row r="465" ht="15" customHeight="1" s="113">
      <c r="A465" s="131" t="inlineStr">
        <is>
          <t>M057</t>
        </is>
      </c>
      <c r="B465" s="131" t="inlineStr">
        <is>
          <t>BUCA2</t>
        </is>
      </c>
      <c r="C465" s="131" t="inlineStr">
        <is>
          <t>U038</t>
        </is>
      </c>
      <c r="D465" s="131" t="inlineStr">
        <is>
          <t>YÖNETİCİ YARDIMCISI</t>
        </is>
      </c>
      <c r="E465" s="131" t="n">
        <v>1</v>
      </c>
      <c r="F465" s="131" t="n">
        <v>1</v>
      </c>
      <c r="G465" s="131" t="inlineStr"/>
      <c r="H465" s="131" t="n">
        <v>0</v>
      </c>
      <c r="I465" s="131" t="n">
        <v>0</v>
      </c>
      <c r="J465" s="131" t="n">
        <v>1</v>
      </c>
      <c r="K465" s="131" t="n">
        <v>1</v>
      </c>
      <c r="L465" s="131" t="inlineStr">
        <is>
          <t>HAYIR</t>
        </is>
      </c>
      <c r="M465" s="131" t="n">
        <v>0</v>
      </c>
      <c r="N465" s="131" t="n">
        <v>0</v>
      </c>
    </row>
    <row r="466" ht="15" customHeight="1" s="113">
      <c r="A466" s="131" t="inlineStr">
        <is>
          <t>M057</t>
        </is>
      </c>
      <c r="B466" s="131" t="inlineStr">
        <is>
          <t>BUCA2</t>
        </is>
      </c>
      <c r="C466" s="131" t="inlineStr">
        <is>
          <t>U042</t>
        </is>
      </c>
      <c r="D466" s="131" t="inlineStr">
        <is>
          <t>ŞARKÜTERİ</t>
        </is>
      </c>
      <c r="E466" s="131" t="n">
        <v>1</v>
      </c>
      <c r="F466" s="131" t="n">
        <v>1</v>
      </c>
      <c r="G466" s="131" t="inlineStr"/>
      <c r="H466" s="131" t="n">
        <v>0</v>
      </c>
      <c r="I466" s="131" t="n">
        <v>0</v>
      </c>
      <c r="J466" s="131" t="n">
        <v>1</v>
      </c>
      <c r="K466" s="131" t="n">
        <v>1</v>
      </c>
      <c r="L466" s="131" t="inlineStr">
        <is>
          <t>HAYIR</t>
        </is>
      </c>
      <c r="M466" s="131" t="n">
        <v>0</v>
      </c>
      <c r="N466" s="131" t="n">
        <v>0</v>
      </c>
    </row>
    <row r="467" ht="15" customHeight="1" s="113">
      <c r="A467" s="131" t="inlineStr">
        <is>
          <t>M057</t>
        </is>
      </c>
      <c r="B467" s="131" t="inlineStr">
        <is>
          <t>BUCA2</t>
        </is>
      </c>
      <c r="C467" s="131" t="inlineStr">
        <is>
          <t>U999</t>
        </is>
      </c>
      <c r="D467" s="131" t="inlineStr">
        <is>
          <t>TANIMSIZ - VERİ KALİTESİ SORUNU (BUCA2 Fact_Norm satırları, İK incelemesi gerekli)</t>
        </is>
      </c>
      <c r="E467" s="131" t="n">
        <v>11</v>
      </c>
      <c r="F467" s="131" t="n">
        <v>0</v>
      </c>
      <c r="G467" s="131" t="n"/>
      <c r="H467" s="131" t="n">
        <v>0</v>
      </c>
      <c r="I467" s="131" t="n">
        <v>0</v>
      </c>
      <c r="J467" s="131" t="n">
        <v>11</v>
      </c>
      <c r="K467" s="131" t="n">
        <v>0</v>
      </c>
      <c r="L467" s="131" t="inlineStr">
        <is>
          <t>HAYIR</t>
        </is>
      </c>
      <c r="M467" s="131" t="n">
        <v>11</v>
      </c>
      <c r="N467" s="131" t="n">
        <v>0</v>
      </c>
    </row>
    <row r="468" ht="15" customHeight="1" s="113">
      <c r="A468" s="112" t="inlineStr">
        <is>
          <t>M014</t>
        </is>
      </c>
      <c r="B468" s="112" t="inlineStr">
        <is>
          <t>ESKİİZMİR</t>
        </is>
      </c>
      <c r="C468" s="112" t="inlineStr">
        <is>
          <t>U059</t>
        </is>
      </c>
      <c r="D468" s="112" t="inlineStr">
        <is>
          <t>PART TİME</t>
        </is>
      </c>
      <c r="E468" s="112" t="n">
        <v>1</v>
      </c>
      <c r="F468" s="112" t="n">
        <v>0</v>
      </c>
      <c r="G468" s="112" t="inlineStr"/>
      <c r="H468" s="112" t="n">
        <v>0</v>
      </c>
      <c r="I468" s="112" t="n">
        <v>0</v>
      </c>
      <c r="J468" s="112" t="n">
        <v>1</v>
      </c>
      <c r="K468" s="112" t="n">
        <v>0</v>
      </c>
      <c r="L468" s="112" t="inlineStr">
        <is>
          <t>HAYIR</t>
        </is>
      </c>
      <c r="M468" s="112" t="n">
        <v>1</v>
      </c>
      <c r="N468" s="112" t="n">
        <v>0</v>
      </c>
    </row>
    <row r="469" ht="15" customHeight="1" s="113">
      <c r="A469" s="112" t="inlineStr">
        <is>
          <t>M031</t>
        </is>
      </c>
      <c r="B469" s="112" t="inlineStr">
        <is>
          <t>MENDERES</t>
        </is>
      </c>
      <c r="C469" s="112" t="inlineStr">
        <is>
          <t>U059</t>
        </is>
      </c>
      <c r="D469" s="112" t="inlineStr">
        <is>
          <t>PART TİME</t>
        </is>
      </c>
      <c r="E469" s="112" t="n">
        <v>1</v>
      </c>
      <c r="F469" s="112" t="n">
        <v>0</v>
      </c>
      <c r="G469" s="112" t="inlineStr"/>
      <c r="H469" s="112" t="n">
        <v>0</v>
      </c>
      <c r="I469" s="112" t="n">
        <v>0</v>
      </c>
      <c r="J469" s="112" t="n">
        <v>1</v>
      </c>
      <c r="K469" s="112" t="n">
        <v>0</v>
      </c>
      <c r="L469" s="112" t="inlineStr">
        <is>
          <t>HAYIR</t>
        </is>
      </c>
      <c r="M469" s="112" t="n">
        <v>0</v>
      </c>
      <c r="N469" s="112" t="n">
        <v>0</v>
      </c>
    </row>
    <row r="470" ht="15" customHeight="1" s="113">
      <c r="A470" s="112" t="inlineStr">
        <is>
          <t>M044</t>
        </is>
      </c>
      <c r="B470" s="112" t="inlineStr">
        <is>
          <t>YEŞİLOVA</t>
        </is>
      </c>
      <c r="C470" s="112" t="inlineStr">
        <is>
          <t>U059</t>
        </is>
      </c>
      <c r="D470" s="112" t="inlineStr">
        <is>
          <t>PART TİME</t>
        </is>
      </c>
      <c r="E470" s="112" t="n">
        <v>1</v>
      </c>
      <c r="F470" s="112" t="n">
        <v>0</v>
      </c>
      <c r="G470" s="112" t="inlineStr"/>
      <c r="H470" s="112" t="n">
        <v>0</v>
      </c>
      <c r="I470" s="112" t="n">
        <v>0</v>
      </c>
      <c r="J470" s="112" t="n">
        <v>1</v>
      </c>
      <c r="K470" s="112" t="n">
        <v>0</v>
      </c>
      <c r="L470" s="112" t="inlineStr">
        <is>
          <t>HAYIR</t>
        </is>
      </c>
      <c r="M470" s="112" t="n">
        <v>1</v>
      </c>
      <c r="N470" s="112" t="n">
        <v>0</v>
      </c>
    </row>
    <row r="471" ht="15" customHeight="1" s="113">
      <c r="A471" s="112" t="inlineStr">
        <is>
          <t>M050</t>
        </is>
      </c>
      <c r="B471" s="112" t="inlineStr">
        <is>
          <t>İZMİRSPOR</t>
        </is>
      </c>
      <c r="C471" s="112" t="inlineStr">
        <is>
          <t>U043</t>
        </is>
      </c>
      <c r="D471" s="112" t="inlineStr">
        <is>
          <t>ŞARKÜTERİ YARDIMCISI</t>
        </is>
      </c>
      <c r="E471" s="112" t="n">
        <v>1</v>
      </c>
      <c r="F471" s="112" t="n">
        <v>0</v>
      </c>
      <c r="G471" s="112" t="inlineStr"/>
      <c r="H471" s="112" t="n">
        <v>0</v>
      </c>
      <c r="I471" s="112" t="n">
        <v>0</v>
      </c>
      <c r="J471" s="112" t="n">
        <v>1</v>
      </c>
      <c r="K471" s="112" t="n">
        <v>0</v>
      </c>
      <c r="L471" s="112" t="inlineStr">
        <is>
          <t>HAYIR</t>
        </is>
      </c>
      <c r="M471" s="112" t="n">
        <v>0</v>
      </c>
      <c r="N471" s="112" t="n">
        <v>0</v>
      </c>
    </row>
    <row r="472" ht="15" customHeight="1" s="113">
      <c r="A472" s="112" t="inlineStr">
        <is>
          <t>M004</t>
        </is>
      </c>
      <c r="B472" s="112" t="inlineStr">
        <is>
          <t>AYDIN FATİH</t>
        </is>
      </c>
      <c r="C472" s="112" t="inlineStr">
        <is>
          <t>U043</t>
        </is>
      </c>
      <c r="D472" s="112" t="inlineStr">
        <is>
          <t>ŞARKÜTERİ YARDIMCISI</t>
        </is>
      </c>
      <c r="E472" s="112" t="n">
        <v>0</v>
      </c>
      <c r="F472" s="112" t="n">
        <v>1</v>
      </c>
      <c r="G472" s="112" t="inlineStr"/>
      <c r="H472" s="112" t="n">
        <v>0</v>
      </c>
      <c r="I472" s="112" t="n">
        <v>0</v>
      </c>
      <c r="J472" s="112" t="n">
        <v>0</v>
      </c>
      <c r="K472" s="112" t="n">
        <v>1</v>
      </c>
      <c r="L472" s="112" t="inlineStr">
        <is>
          <t>HAYIR</t>
        </is>
      </c>
      <c r="M472" s="112" t="n">
        <v>0</v>
      </c>
      <c r="N472" s="112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K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8" customWidth="1" style="112" min="1" max="1"/>
    <col width="20" customWidth="1" style="112" min="2" max="2"/>
    <col width="9" customWidth="1" style="112" min="3" max="3"/>
    <col width="14" customWidth="1" style="112" min="4" max="4"/>
    <col width="8" customWidth="1" style="112" min="5" max="5"/>
    <col width="12" customWidth="1" style="112" min="6" max="6"/>
    <col width="22" customWidth="1" style="112" min="7" max="7"/>
    <col width="18" customWidth="1" style="112" min="8" max="8"/>
    <col width="15" customWidth="1" style="112" min="9" max="9"/>
    <col width="45" customWidth="1" style="112" min="10" max="10"/>
    <col width="42" customWidth="1" style="112" min="11" max="11"/>
  </cols>
  <sheetData>
    <row r="1" ht="15" customHeight="1" s="113">
      <c r="A1" s="112" t="inlineStr">
        <is>
          <t>ÖNCELİKLİ TRANSFER LİSTESİ — Sadece Güven Skoru≥75 VE "Ağırlıklı gerçek veri" etiketli, gerçek norm açığı olan satırlar. Aday transfer, aynı unvanda Fazla etiketli gerçek personelden çekilmiştir.</t>
        </is>
      </c>
    </row>
    <row r="2" ht="15" customHeight="1" s="113">
      <c r="A2" s="210" t="inlineStr">
        <is>
          <t>Hedef Mağaza</t>
        </is>
      </c>
      <c r="B2" s="210" t="inlineStr">
        <is>
          <t>Unvan</t>
        </is>
      </c>
      <c r="C2" s="210" t="inlineStr">
        <is>
          <t>Mevcut</t>
        </is>
      </c>
      <c r="D2" s="210" t="inlineStr">
        <is>
          <t>AI Önerilen Norm</t>
        </is>
      </c>
      <c r="E2" s="210" t="inlineStr">
        <is>
          <t>Açık</t>
        </is>
      </c>
      <c r="F2" s="210" t="inlineStr">
        <is>
          <t>Güven Skoru</t>
        </is>
      </c>
      <c r="G2" s="210" t="inlineStr">
        <is>
          <t>Aday Personel</t>
        </is>
      </c>
      <c r="H2" s="210" t="inlineStr">
        <is>
          <t>Aday Mevcut Mağaza</t>
        </is>
      </c>
      <c r="I2" s="210" t="inlineStr">
        <is>
          <t>Mağazalar Arası Mesafe (km)</t>
        </is>
      </c>
      <c r="J2" s="210" t="inlineStr">
        <is>
          <t>Google Maps Rota</t>
        </is>
      </c>
      <c r="K2" s="210" t="inlineStr">
        <is>
          <t>Önerilen Aksiyon</t>
        </is>
      </c>
    </row>
    <row r="3" ht="15" customHeight="1" s="113">
      <c r="A3" s="131" t="inlineStr">
        <is>
          <t>AKEVLER</t>
        </is>
      </c>
      <c r="B3" s="131" t="inlineStr">
        <is>
          <t>ONLİNE ŞOFÖR</t>
        </is>
      </c>
      <c r="C3" s="131" t="n">
        <v>0</v>
      </c>
      <c r="D3" s="131" t="n">
        <v>2</v>
      </c>
      <c r="E3" s="131" t="n">
        <v>2</v>
      </c>
      <c r="F3" s="131" t="n">
        <v>95</v>
      </c>
      <c r="G3" s="131" t="inlineStr">
        <is>
          <t>-</t>
        </is>
      </c>
      <c r="H3" s="131" t="inlineStr">
        <is>
          <t>-</t>
        </is>
      </c>
      <c r="I3" s="131" t="n"/>
      <c r="J3" s="131" t="n"/>
      <c r="K3" s="131" t="inlineStr">
        <is>
          <t>Transfer adayı yok — işe alım değerlendirilmeli</t>
        </is>
      </c>
    </row>
    <row r="4" ht="15" customHeight="1" s="113">
      <c r="A4" s="131" t="inlineStr">
        <is>
          <t>AKEVLER</t>
        </is>
      </c>
      <c r="B4" s="131" t="inlineStr">
        <is>
          <t>ONLİNE TOPLAYICI</t>
        </is>
      </c>
      <c r="C4" s="131" t="n">
        <v>1</v>
      </c>
      <c r="D4" s="131" t="n">
        <v>2</v>
      </c>
      <c r="E4" s="131" t="n">
        <v>1</v>
      </c>
      <c r="F4" s="131" t="n">
        <v>95</v>
      </c>
      <c r="G4" s="131" t="inlineStr">
        <is>
          <t>-</t>
        </is>
      </c>
      <c r="H4" s="131" t="inlineStr">
        <is>
          <t>-</t>
        </is>
      </c>
      <c r="I4" s="131" t="n"/>
      <c r="J4" s="131" t="n"/>
      <c r="K4" s="131" t="inlineStr">
        <is>
          <t>Transfer adayı yok — işe alım değerlendirilmeli</t>
        </is>
      </c>
    </row>
    <row r="5" ht="15" customHeight="1" s="113">
      <c r="A5" s="131" t="inlineStr">
        <is>
          <t>AYDIN EFELER-2</t>
        </is>
      </c>
      <c r="B5" s="131" t="inlineStr">
        <is>
          <t>ONLİNE TOPLAYICI</t>
        </is>
      </c>
      <c r="C5" s="131" t="n">
        <v>0</v>
      </c>
      <c r="D5" s="131" t="n">
        <v>1</v>
      </c>
      <c r="E5" s="131" t="n">
        <v>1</v>
      </c>
      <c r="F5" s="131" t="n">
        <v>95</v>
      </c>
      <c r="G5" s="131" t="inlineStr">
        <is>
          <t>-</t>
        </is>
      </c>
      <c r="H5" s="131" t="inlineStr">
        <is>
          <t>-</t>
        </is>
      </c>
      <c r="I5" s="131" t="n"/>
      <c r="J5" s="131" t="n"/>
      <c r="K5" s="131" t="inlineStr">
        <is>
          <t>Transfer adayı yok — işe alım değerlendirilmeli</t>
        </is>
      </c>
    </row>
    <row r="6" ht="15" customHeight="1" s="113">
      <c r="A6" s="131" t="inlineStr">
        <is>
          <t>AYDIN EFELER-2</t>
        </is>
      </c>
      <c r="B6" s="131" t="inlineStr">
        <is>
          <t>ONLİNE ŞOFÖR</t>
        </is>
      </c>
      <c r="C6" s="131" t="n">
        <v>0</v>
      </c>
      <c r="D6" s="131" t="n">
        <v>1</v>
      </c>
      <c r="E6" s="131" t="n">
        <v>1</v>
      </c>
      <c r="F6" s="131" t="n">
        <v>95</v>
      </c>
      <c r="G6" s="131" t="inlineStr">
        <is>
          <t>-</t>
        </is>
      </c>
      <c r="H6" s="131" t="inlineStr">
        <is>
          <t>-</t>
        </is>
      </c>
      <c r="I6" s="131" t="n"/>
      <c r="J6" s="131" t="n"/>
      <c r="K6" s="131" t="inlineStr">
        <is>
          <t>Transfer adayı yok — işe alım değerlendirilmeli</t>
        </is>
      </c>
    </row>
    <row r="7" ht="15" customHeight="1" s="113">
      <c r="A7" s="131" t="inlineStr">
        <is>
          <t>AYDIN FATİH</t>
        </is>
      </c>
      <c r="B7" s="131" t="inlineStr">
        <is>
          <t>ONLİNE ŞOFÖR</t>
        </is>
      </c>
      <c r="C7" s="131" t="n">
        <v>0</v>
      </c>
      <c r="D7" s="131" t="n">
        <v>1</v>
      </c>
      <c r="E7" s="131" t="n">
        <v>1</v>
      </c>
      <c r="F7" s="131" t="n">
        <v>95</v>
      </c>
      <c r="G7" s="131" t="inlineStr">
        <is>
          <t>-</t>
        </is>
      </c>
      <c r="H7" s="131" t="inlineStr">
        <is>
          <t>-</t>
        </is>
      </c>
      <c r="I7" s="131" t="n"/>
      <c r="J7" s="131" t="n"/>
      <c r="K7" s="131" t="inlineStr">
        <is>
          <t>Transfer adayı yok — işe alım değerlendirilmeli</t>
        </is>
      </c>
    </row>
    <row r="8" ht="15" customHeight="1" s="113">
      <c r="A8" s="131" t="inlineStr">
        <is>
          <t>AYDIN FATİH-2</t>
        </is>
      </c>
      <c r="B8" s="131" t="inlineStr">
        <is>
          <t>ONLİNE TOPLAYICI</t>
        </is>
      </c>
      <c r="C8" s="131" t="n">
        <v>0</v>
      </c>
      <c r="D8" s="131" t="n">
        <v>1</v>
      </c>
      <c r="E8" s="131" t="n">
        <v>1</v>
      </c>
      <c r="F8" s="131" t="n">
        <v>95</v>
      </c>
      <c r="G8" s="131" t="inlineStr">
        <is>
          <t>-</t>
        </is>
      </c>
      <c r="H8" s="131" t="inlineStr">
        <is>
          <t>-</t>
        </is>
      </c>
      <c r="I8" s="131" t="n"/>
      <c r="J8" s="131" t="n"/>
      <c r="K8" s="131" t="inlineStr">
        <is>
          <t>Transfer adayı yok — işe alım değerlendirilmeli</t>
        </is>
      </c>
    </row>
    <row r="9" ht="15" customHeight="1" s="113">
      <c r="A9" s="131" t="inlineStr">
        <is>
          <t>AYDIN FATİH-2</t>
        </is>
      </c>
      <c r="B9" s="131" t="inlineStr">
        <is>
          <t>ONLİNE ŞOFÖR</t>
        </is>
      </c>
      <c r="C9" s="131" t="n">
        <v>0</v>
      </c>
      <c r="D9" s="131" t="n">
        <v>1</v>
      </c>
      <c r="E9" s="131" t="n">
        <v>1</v>
      </c>
      <c r="F9" s="131" t="n">
        <v>95</v>
      </c>
      <c r="G9" s="131" t="inlineStr">
        <is>
          <t>-</t>
        </is>
      </c>
      <c r="H9" s="131" t="inlineStr">
        <is>
          <t>-</t>
        </is>
      </c>
      <c r="I9" s="131" t="n"/>
      <c r="J9" s="131" t="n"/>
      <c r="K9" s="131" t="inlineStr">
        <is>
          <t>Transfer adayı yok — işe alım değerlendirilmeli</t>
        </is>
      </c>
    </row>
    <row r="10" ht="15" customHeight="1" s="113">
      <c r="A10" s="131" t="inlineStr">
        <is>
          <t>AYDIN GİRNE</t>
        </is>
      </c>
      <c r="B10" s="131" t="inlineStr">
        <is>
          <t>ONLİNE TOPLAYICI</t>
        </is>
      </c>
      <c r="C10" s="131" t="n">
        <v>0</v>
      </c>
      <c r="D10" s="131" t="n">
        <v>1</v>
      </c>
      <c r="E10" s="131" t="n">
        <v>1</v>
      </c>
      <c r="F10" s="131" t="n">
        <v>95</v>
      </c>
      <c r="G10" s="131" t="inlineStr">
        <is>
          <t>-</t>
        </is>
      </c>
      <c r="H10" s="131" t="inlineStr">
        <is>
          <t>-</t>
        </is>
      </c>
      <c r="I10" s="131" t="n"/>
      <c r="J10" s="131" t="n"/>
      <c r="K10" s="131" t="inlineStr">
        <is>
          <t>Transfer adayı yok — işe alım değerlendirilmeli</t>
        </is>
      </c>
    </row>
    <row r="11" ht="15" customHeight="1" s="113">
      <c r="A11" s="131" t="inlineStr">
        <is>
          <t>AYDIN GİRNE</t>
        </is>
      </c>
      <c r="B11" s="131" t="inlineStr">
        <is>
          <t>ONLİNE ŞOFÖR</t>
        </is>
      </c>
      <c r="C11" s="131" t="n">
        <v>0</v>
      </c>
      <c r="D11" s="131" t="n">
        <v>1</v>
      </c>
      <c r="E11" s="131" t="n">
        <v>1</v>
      </c>
      <c r="F11" s="131" t="n">
        <v>95</v>
      </c>
      <c r="G11" s="131" t="inlineStr">
        <is>
          <t>-</t>
        </is>
      </c>
      <c r="H11" s="131" t="inlineStr">
        <is>
          <t>-</t>
        </is>
      </c>
      <c r="I11" s="131" t="n"/>
      <c r="J11" s="131" t="n"/>
      <c r="K11" s="131" t="inlineStr">
        <is>
          <t>Transfer adayı yok — işe alım değerlendirilmeli</t>
        </is>
      </c>
    </row>
    <row r="12" ht="15" customHeight="1" s="113">
      <c r="A12" s="131" t="inlineStr">
        <is>
          <t>AYDIN MİMARSİNAN</t>
        </is>
      </c>
      <c r="B12" s="131" t="inlineStr">
        <is>
          <t>ONLİNE TOPLAYICI</t>
        </is>
      </c>
      <c r="C12" s="131" t="n">
        <v>0</v>
      </c>
      <c r="D12" s="131" t="n">
        <v>1</v>
      </c>
      <c r="E12" s="131" t="n">
        <v>1</v>
      </c>
      <c r="F12" s="131" t="n">
        <v>95</v>
      </c>
      <c r="G12" s="131" t="inlineStr">
        <is>
          <t>-</t>
        </is>
      </c>
      <c r="H12" s="131" t="inlineStr">
        <is>
          <t>-</t>
        </is>
      </c>
      <c r="I12" s="131" t="n"/>
      <c r="J12" s="131" t="n"/>
      <c r="K12" s="131" t="inlineStr">
        <is>
          <t>Transfer adayı yok — işe alım değerlendirilmeli</t>
        </is>
      </c>
    </row>
    <row r="13" ht="15" customHeight="1" s="113">
      <c r="A13" s="131" t="inlineStr">
        <is>
          <t>AYDIN MİMARSİNAN</t>
        </is>
      </c>
      <c r="B13" s="131" t="inlineStr">
        <is>
          <t>ONLİNE ŞOFÖR</t>
        </is>
      </c>
      <c r="C13" s="131" t="n">
        <v>0</v>
      </c>
      <c r="D13" s="131" t="n">
        <v>1</v>
      </c>
      <c r="E13" s="131" t="n">
        <v>1</v>
      </c>
      <c r="F13" s="131" t="n">
        <v>95</v>
      </c>
      <c r="G13" s="131" t="inlineStr">
        <is>
          <t>-</t>
        </is>
      </c>
      <c r="H13" s="131" t="inlineStr">
        <is>
          <t>-</t>
        </is>
      </c>
      <c r="I13" s="131" t="n"/>
      <c r="J13" s="131" t="n"/>
      <c r="K13" s="131" t="inlineStr">
        <is>
          <t>Transfer adayı yok — işe alım değerlendirilmeli</t>
        </is>
      </c>
    </row>
    <row r="14" ht="15" customHeight="1" s="113">
      <c r="A14" s="131" t="inlineStr">
        <is>
          <t>AYRANCILAR</t>
        </is>
      </c>
      <c r="B14" s="131" t="inlineStr">
        <is>
          <t>ONLİNE ŞOFÖR</t>
        </is>
      </c>
      <c r="C14" s="131" t="n">
        <v>1</v>
      </c>
      <c r="D14" s="131" t="n">
        <v>2</v>
      </c>
      <c r="E14" s="131" t="n">
        <v>1</v>
      </c>
      <c r="F14" s="131" t="n">
        <v>95</v>
      </c>
      <c r="G14" s="131" t="inlineStr">
        <is>
          <t>-</t>
        </is>
      </c>
      <c r="H14" s="131" t="inlineStr">
        <is>
          <t>-</t>
        </is>
      </c>
      <c r="I14" s="131" t="n"/>
      <c r="J14" s="131" t="n"/>
      <c r="K14" s="131" t="inlineStr">
        <is>
          <t>Transfer adayı yok — işe alım değerlendirilmeli</t>
        </is>
      </c>
    </row>
    <row r="15" ht="15" customHeight="1" s="113">
      <c r="A15" s="131" t="inlineStr">
        <is>
          <t>BALÇOVA</t>
        </is>
      </c>
      <c r="B15" s="131" t="inlineStr">
        <is>
          <t>ONLİNE TOPLAYICI</t>
        </is>
      </c>
      <c r="C15" s="131" t="n">
        <v>1</v>
      </c>
      <c r="D15" s="131" t="n">
        <v>2</v>
      </c>
      <c r="E15" s="131" t="n">
        <v>1</v>
      </c>
      <c r="F15" s="131" t="n">
        <v>95</v>
      </c>
      <c r="G15" s="131" t="inlineStr">
        <is>
          <t>-</t>
        </is>
      </c>
      <c r="H15" s="131" t="inlineStr">
        <is>
          <t>-</t>
        </is>
      </c>
      <c r="I15" s="131" t="n"/>
      <c r="J15" s="131" t="n"/>
      <c r="K15" s="131" t="inlineStr">
        <is>
          <t>Transfer adayı yok — işe alım değerlendirilmeli</t>
        </is>
      </c>
    </row>
    <row r="16" ht="15" customHeight="1" s="113">
      <c r="A16" s="131" t="inlineStr">
        <is>
          <t>BALÇOVA</t>
        </is>
      </c>
      <c r="B16" s="131" t="inlineStr">
        <is>
          <t>ONLİNE ŞOFÖR</t>
        </is>
      </c>
      <c r="C16" s="131" t="n">
        <v>1</v>
      </c>
      <c r="D16" s="131" t="n">
        <v>2</v>
      </c>
      <c r="E16" s="131" t="n">
        <v>1</v>
      </c>
      <c r="F16" s="131" t="n">
        <v>95</v>
      </c>
      <c r="G16" s="131" t="inlineStr">
        <is>
          <t>-</t>
        </is>
      </c>
      <c r="H16" s="131" t="inlineStr">
        <is>
          <t>-</t>
        </is>
      </c>
      <c r="I16" s="131" t="n"/>
      <c r="J16" s="131" t="n"/>
      <c r="K16" s="131" t="inlineStr">
        <is>
          <t>Transfer adayı yok — işe alım değerlendirilmeli</t>
        </is>
      </c>
    </row>
    <row r="17" ht="15" customHeight="1" s="113">
      <c r="A17" s="131" t="inlineStr">
        <is>
          <t>BAYRAKLI</t>
        </is>
      </c>
      <c r="B17" s="131" t="inlineStr">
        <is>
          <t>ONLİNE TOPLAYICI</t>
        </is>
      </c>
      <c r="C17" s="131" t="n">
        <v>0</v>
      </c>
      <c r="D17" s="131" t="n">
        <v>1</v>
      </c>
      <c r="E17" s="131" t="n">
        <v>1</v>
      </c>
      <c r="F17" s="131" t="n">
        <v>95</v>
      </c>
      <c r="G17" s="131" t="inlineStr">
        <is>
          <t>-</t>
        </is>
      </c>
      <c r="H17" s="131" t="inlineStr">
        <is>
          <t>-</t>
        </is>
      </c>
      <c r="I17" s="131" t="n"/>
      <c r="J17" s="131" t="n"/>
      <c r="K17" s="131" t="inlineStr">
        <is>
          <t>Transfer adayı yok — işe alım değerlendirilmeli</t>
        </is>
      </c>
    </row>
    <row r="18" ht="15" customHeight="1" s="113">
      <c r="A18" s="131" t="inlineStr">
        <is>
          <t>BAYRAKLI</t>
        </is>
      </c>
      <c r="B18" s="131" t="inlineStr">
        <is>
          <t>ONLİNE ŞOFÖR</t>
        </is>
      </c>
      <c r="C18" s="131" t="n">
        <v>0</v>
      </c>
      <c r="D18" s="131" t="n">
        <v>1</v>
      </c>
      <c r="E18" s="131" t="n">
        <v>1</v>
      </c>
      <c r="F18" s="131" t="n">
        <v>95</v>
      </c>
      <c r="G18" s="131" t="inlineStr">
        <is>
          <t>-</t>
        </is>
      </c>
      <c r="H18" s="131" t="inlineStr">
        <is>
          <t>-</t>
        </is>
      </c>
      <c r="I18" s="131" t="n"/>
      <c r="J18" s="131" t="n"/>
      <c r="K18" s="131" t="inlineStr">
        <is>
          <t>Transfer adayı yok — işe alım değerlendirilmeli</t>
        </is>
      </c>
    </row>
    <row r="19" ht="15" customHeight="1" s="113">
      <c r="A19" s="131" t="inlineStr">
        <is>
          <t>BOZYAKA</t>
        </is>
      </c>
      <c r="B19" s="131" t="inlineStr">
        <is>
          <t>ONLİNE TOPLAYICI</t>
        </is>
      </c>
      <c r="C19" s="131" t="n">
        <v>0</v>
      </c>
      <c r="D19" s="131" t="n">
        <v>1</v>
      </c>
      <c r="E19" s="131" t="n">
        <v>1</v>
      </c>
      <c r="F19" s="131" t="n">
        <v>95</v>
      </c>
      <c r="G19" s="131" t="inlineStr">
        <is>
          <t>-</t>
        </is>
      </c>
      <c r="H19" s="131" t="inlineStr">
        <is>
          <t>-</t>
        </is>
      </c>
      <c r="I19" s="131" t="n"/>
      <c r="J19" s="131" t="n"/>
      <c r="K19" s="131" t="inlineStr">
        <is>
          <t>Transfer adayı yok — işe alım değerlendirilmeli</t>
        </is>
      </c>
    </row>
    <row r="20" ht="15" customHeight="1" s="113">
      <c r="A20" s="131" t="inlineStr">
        <is>
          <t>BOZYAKA</t>
        </is>
      </c>
      <c r="B20" s="131" t="inlineStr">
        <is>
          <t>ONLİNE ŞOFÖR</t>
        </is>
      </c>
      <c r="C20" s="131" t="n">
        <v>0</v>
      </c>
      <c r="D20" s="131" t="n">
        <v>1</v>
      </c>
      <c r="E20" s="131" t="n">
        <v>1</v>
      </c>
      <c r="F20" s="131" t="n">
        <v>95</v>
      </c>
      <c r="G20" s="131" t="inlineStr">
        <is>
          <t>-</t>
        </is>
      </c>
      <c r="H20" s="131" t="inlineStr">
        <is>
          <t>-</t>
        </is>
      </c>
      <c r="I20" s="131" t="n"/>
      <c r="J20" s="131" t="n"/>
      <c r="K20" s="131" t="inlineStr">
        <is>
          <t>Transfer adayı yok — işe alım değerlendirilmeli</t>
        </is>
      </c>
    </row>
    <row r="21" ht="15" customHeight="1" s="113">
      <c r="A21" s="131" t="inlineStr">
        <is>
          <t>DEDEBAŞI</t>
        </is>
      </c>
      <c r="B21" s="131" t="inlineStr">
        <is>
          <t>ONLİNE TOPLAYICI</t>
        </is>
      </c>
      <c r="C21" s="131" t="n">
        <v>0</v>
      </c>
      <c r="D21" s="131" t="n">
        <v>1</v>
      </c>
      <c r="E21" s="131" t="n">
        <v>1</v>
      </c>
      <c r="F21" s="131" t="n">
        <v>95</v>
      </c>
      <c r="G21" s="131" t="inlineStr">
        <is>
          <t>-</t>
        </is>
      </c>
      <c r="H21" s="131" t="inlineStr">
        <is>
          <t>-</t>
        </is>
      </c>
      <c r="I21" s="131" t="n"/>
      <c r="J21" s="131" t="n"/>
      <c r="K21" s="131" t="inlineStr">
        <is>
          <t>Transfer adayı yok — işe alım değerlendirilmeli</t>
        </is>
      </c>
    </row>
    <row r="22" ht="15" customHeight="1" s="113">
      <c r="A22" s="131" t="inlineStr">
        <is>
          <t>DEDEBAŞI</t>
        </is>
      </c>
      <c r="B22" s="131" t="inlineStr">
        <is>
          <t>ONLİNE ŞOFÖR</t>
        </is>
      </c>
      <c r="C22" s="131" t="n">
        <v>0</v>
      </c>
      <c r="D22" s="131" t="n">
        <v>1</v>
      </c>
      <c r="E22" s="131" t="n">
        <v>1</v>
      </c>
      <c r="F22" s="131" t="n">
        <v>95</v>
      </c>
      <c r="G22" s="131" t="inlineStr">
        <is>
          <t>-</t>
        </is>
      </c>
      <c r="H22" s="131" t="inlineStr">
        <is>
          <t>-</t>
        </is>
      </c>
      <c r="I22" s="131" t="n"/>
      <c r="J22" s="131" t="n"/>
      <c r="K22" s="131" t="inlineStr">
        <is>
          <t>Transfer adayı yok — işe alım değerlendirilmeli</t>
        </is>
      </c>
    </row>
    <row r="23" ht="15" customHeight="1" s="113">
      <c r="A23" s="131" t="inlineStr">
        <is>
          <t>ESKİİZMİR</t>
        </is>
      </c>
      <c r="B23" s="131" t="inlineStr">
        <is>
          <t>ONLİNE ŞOFÖR</t>
        </is>
      </c>
      <c r="C23" s="131" t="n">
        <v>0</v>
      </c>
      <c r="D23" s="131" t="n">
        <v>1</v>
      </c>
      <c r="E23" s="131" t="n">
        <v>1</v>
      </c>
      <c r="F23" s="131" t="n">
        <v>95</v>
      </c>
      <c r="G23" s="131" t="inlineStr">
        <is>
          <t>-</t>
        </is>
      </c>
      <c r="H23" s="131" t="inlineStr">
        <is>
          <t>-</t>
        </is>
      </c>
      <c r="I23" s="131" t="n"/>
      <c r="J23" s="131" t="n"/>
      <c r="K23" s="131" t="inlineStr">
        <is>
          <t>Transfer adayı yok — işe alım değerlendirilmeli</t>
        </is>
      </c>
    </row>
    <row r="24" ht="15" customHeight="1" s="113">
      <c r="A24" s="131" t="inlineStr">
        <is>
          <t>GAZİEMİR-1</t>
        </is>
      </c>
      <c r="B24" s="131" t="inlineStr">
        <is>
          <t>ONLİNE ŞOFÖR</t>
        </is>
      </c>
      <c r="C24" s="131" t="n">
        <v>1</v>
      </c>
      <c r="D24" s="131" t="n">
        <v>2</v>
      </c>
      <c r="E24" s="131" t="n">
        <v>1</v>
      </c>
      <c r="F24" s="131" t="n">
        <v>95</v>
      </c>
      <c r="G24" s="131" t="inlineStr">
        <is>
          <t>-</t>
        </is>
      </c>
      <c r="H24" s="131" t="inlineStr">
        <is>
          <t>-</t>
        </is>
      </c>
      <c r="I24" s="131" t="n"/>
      <c r="J24" s="131" t="n"/>
      <c r="K24" s="131" t="inlineStr">
        <is>
          <t>Transfer adayı yok — işe alım değerlendirilmeli</t>
        </is>
      </c>
    </row>
    <row r="25" ht="15" customHeight="1" s="113">
      <c r="A25" s="131" t="inlineStr">
        <is>
          <t>GAZİEMİR-2</t>
        </is>
      </c>
      <c r="B25" s="131" t="inlineStr">
        <is>
          <t>ONLİNE TOPLAYICI</t>
        </is>
      </c>
      <c r="C25" s="131" t="n">
        <v>0</v>
      </c>
      <c r="D25" s="131" t="n">
        <v>1</v>
      </c>
      <c r="E25" s="131" t="n">
        <v>1</v>
      </c>
      <c r="F25" s="131" t="n">
        <v>95</v>
      </c>
      <c r="G25" s="131" t="inlineStr">
        <is>
          <t>-</t>
        </is>
      </c>
      <c r="H25" s="131" t="inlineStr">
        <is>
          <t>-</t>
        </is>
      </c>
      <c r="I25" s="131" t="n"/>
      <c r="J25" s="131" t="n"/>
      <c r="K25" s="131" t="inlineStr">
        <is>
          <t>Transfer adayı yok — işe alım değerlendirilmeli</t>
        </is>
      </c>
    </row>
    <row r="26" ht="15" customHeight="1" s="113">
      <c r="A26" s="131" t="inlineStr">
        <is>
          <t>GAZİEMİR-2</t>
        </is>
      </c>
      <c r="B26" s="131" t="inlineStr">
        <is>
          <t>ONLİNE ŞOFÖR</t>
        </is>
      </c>
      <c r="C26" s="131" t="n">
        <v>0</v>
      </c>
      <c r="D26" s="131" t="n">
        <v>1</v>
      </c>
      <c r="E26" s="131" t="n">
        <v>1</v>
      </c>
      <c r="F26" s="131" t="n">
        <v>95</v>
      </c>
      <c r="G26" s="131" t="inlineStr">
        <is>
          <t>-</t>
        </is>
      </c>
      <c r="H26" s="131" t="inlineStr">
        <is>
          <t>-</t>
        </is>
      </c>
      <c r="I26" s="131" t="n"/>
      <c r="J26" s="131" t="n"/>
      <c r="K26" s="131" t="inlineStr">
        <is>
          <t>Transfer adayı yok — işe alım değerlendirilmeli</t>
        </is>
      </c>
    </row>
    <row r="27" ht="15" customHeight="1" s="113">
      <c r="A27" s="131" t="inlineStr">
        <is>
          <t>GAZİEMİR-3</t>
        </is>
      </c>
      <c r="B27" s="131" t="inlineStr">
        <is>
          <t>ONLİNE ŞOFÖR</t>
        </is>
      </c>
      <c r="C27" s="131" t="n">
        <v>0</v>
      </c>
      <c r="D27" s="131" t="n">
        <v>1</v>
      </c>
      <c r="E27" s="131" t="n">
        <v>1</v>
      </c>
      <c r="F27" s="131" t="n">
        <v>95</v>
      </c>
      <c r="G27" s="131" t="inlineStr">
        <is>
          <t>-</t>
        </is>
      </c>
      <c r="H27" s="131" t="inlineStr">
        <is>
          <t>-</t>
        </is>
      </c>
      <c r="I27" s="131" t="n"/>
      <c r="J27" s="131" t="n"/>
      <c r="K27" s="131" t="inlineStr">
        <is>
          <t>Transfer adayı yok — işe alım değerlendirilmeli</t>
        </is>
      </c>
    </row>
    <row r="28" ht="15" customHeight="1" s="113">
      <c r="A28" s="131" t="inlineStr">
        <is>
          <t>GAZİEMİR-4</t>
        </is>
      </c>
      <c r="B28" s="131" t="inlineStr">
        <is>
          <t>ONLİNE TOPLAYICI</t>
        </is>
      </c>
      <c r="C28" s="131" t="n">
        <v>0</v>
      </c>
      <c r="D28" s="131" t="n">
        <v>1</v>
      </c>
      <c r="E28" s="131" t="n">
        <v>1</v>
      </c>
      <c r="F28" s="131" t="n">
        <v>95</v>
      </c>
      <c r="G28" s="131" t="inlineStr">
        <is>
          <t>-</t>
        </is>
      </c>
      <c r="H28" s="131" t="inlineStr">
        <is>
          <t>-</t>
        </is>
      </c>
      <c r="I28" s="131" t="n"/>
      <c r="J28" s="131" t="n"/>
      <c r="K28" s="131" t="inlineStr">
        <is>
          <t>Transfer adayı yok — işe alım değerlendirilmeli</t>
        </is>
      </c>
    </row>
    <row r="29" ht="15" customHeight="1" s="113">
      <c r="A29" s="131" t="inlineStr">
        <is>
          <t>GAZİEMİR-4</t>
        </is>
      </c>
      <c r="B29" s="131" t="inlineStr">
        <is>
          <t>ONLİNE ŞOFÖR</t>
        </is>
      </c>
      <c r="C29" s="131" t="n">
        <v>0</v>
      </c>
      <c r="D29" s="131" t="n">
        <v>1</v>
      </c>
      <c r="E29" s="131" t="n">
        <v>1</v>
      </c>
      <c r="F29" s="131" t="n">
        <v>95</v>
      </c>
      <c r="G29" s="131" t="inlineStr">
        <is>
          <t>-</t>
        </is>
      </c>
      <c r="H29" s="131" t="inlineStr">
        <is>
          <t>-</t>
        </is>
      </c>
      <c r="I29" s="131" t="n"/>
      <c r="J29" s="131" t="n"/>
      <c r="K29" s="131" t="inlineStr">
        <is>
          <t>Transfer adayı yok — işe alım değerlendirilmeli</t>
        </is>
      </c>
    </row>
    <row r="30" ht="15" customHeight="1" s="113">
      <c r="A30" s="131" t="inlineStr">
        <is>
          <t>GAZİEMİR-5</t>
        </is>
      </c>
      <c r="B30" s="131" t="inlineStr">
        <is>
          <t>ONLİNE TOPLAYICI</t>
        </is>
      </c>
      <c r="C30" s="131" t="n">
        <v>0</v>
      </c>
      <c r="D30" s="131" t="n">
        <v>1</v>
      </c>
      <c r="E30" s="131" t="n">
        <v>1</v>
      </c>
      <c r="F30" s="131" t="n">
        <v>95</v>
      </c>
      <c r="G30" s="131" t="inlineStr">
        <is>
          <t>-</t>
        </is>
      </c>
      <c r="H30" s="131" t="inlineStr">
        <is>
          <t>-</t>
        </is>
      </c>
      <c r="I30" s="131" t="n"/>
      <c r="J30" s="131" t="n"/>
      <c r="K30" s="131" t="inlineStr">
        <is>
          <t>Transfer adayı yok — işe alım değerlendirilmeli</t>
        </is>
      </c>
    </row>
    <row r="31" ht="15" customHeight="1" s="113">
      <c r="A31" s="131" t="inlineStr">
        <is>
          <t>GAZİEMİR-5</t>
        </is>
      </c>
      <c r="B31" s="131" t="inlineStr">
        <is>
          <t>ONLİNE ŞOFÖR</t>
        </is>
      </c>
      <c r="C31" s="131" t="n">
        <v>0</v>
      </c>
      <c r="D31" s="131" t="n">
        <v>1</v>
      </c>
      <c r="E31" s="131" t="n">
        <v>1</v>
      </c>
      <c r="F31" s="131" t="n">
        <v>95</v>
      </c>
      <c r="G31" s="131" t="inlineStr">
        <is>
          <t>-</t>
        </is>
      </c>
      <c r="H31" s="131" t="inlineStr">
        <is>
          <t>-</t>
        </is>
      </c>
      <c r="I31" s="131" t="n"/>
      <c r="J31" s="131" t="n"/>
      <c r="K31" s="131" t="inlineStr">
        <is>
          <t>Transfer adayı yok — işe alım değerlendirilmeli</t>
        </is>
      </c>
    </row>
    <row r="32" ht="15" customHeight="1" s="113">
      <c r="A32" s="131" t="inlineStr">
        <is>
          <t>GAZİEMİR-6</t>
        </is>
      </c>
      <c r="B32" s="131" t="inlineStr">
        <is>
          <t>ONLİNE TOPLAYICI</t>
        </is>
      </c>
      <c r="C32" s="131" t="n">
        <v>0</v>
      </c>
      <c r="D32" s="131" t="n">
        <v>1</v>
      </c>
      <c r="E32" s="131" t="n">
        <v>1</v>
      </c>
      <c r="F32" s="131" t="n">
        <v>95</v>
      </c>
      <c r="G32" s="131" t="inlineStr">
        <is>
          <t>-</t>
        </is>
      </c>
      <c r="H32" s="131" t="inlineStr">
        <is>
          <t>-</t>
        </is>
      </c>
      <c r="I32" s="131" t="n"/>
      <c r="J32" s="131" t="n"/>
      <c r="K32" s="131" t="inlineStr">
        <is>
          <t>Transfer adayı yok — işe alım değerlendirilmeli</t>
        </is>
      </c>
    </row>
    <row r="33" ht="15" customHeight="1" s="113">
      <c r="A33" s="131" t="inlineStr">
        <is>
          <t>GAZİEMİR-6</t>
        </is>
      </c>
      <c r="B33" s="131" t="inlineStr">
        <is>
          <t>ONLİNE ŞOFÖR</t>
        </is>
      </c>
      <c r="C33" s="131" t="n">
        <v>0</v>
      </c>
      <c r="D33" s="131" t="n">
        <v>1</v>
      </c>
      <c r="E33" s="131" t="n">
        <v>1</v>
      </c>
      <c r="F33" s="131" t="n">
        <v>95</v>
      </c>
      <c r="G33" s="131" t="inlineStr">
        <is>
          <t>-</t>
        </is>
      </c>
      <c r="H33" s="131" t="inlineStr">
        <is>
          <t>-</t>
        </is>
      </c>
      <c r="I33" s="131" t="n"/>
      <c r="J33" s="131" t="n"/>
      <c r="K33" s="131" t="inlineStr">
        <is>
          <t>Transfer adayı yok — işe alım değerlendirilmeli</t>
        </is>
      </c>
    </row>
    <row r="34" ht="15" customHeight="1" s="113">
      <c r="A34" s="131" t="inlineStr">
        <is>
          <t>GEDİZ</t>
        </is>
      </c>
      <c r="B34" s="131" t="inlineStr">
        <is>
          <t>ONLİNE TOPLAYICI</t>
        </is>
      </c>
      <c r="C34" s="131" t="n">
        <v>1</v>
      </c>
      <c r="D34" s="131" t="n">
        <v>2</v>
      </c>
      <c r="E34" s="131" t="n">
        <v>1</v>
      </c>
      <c r="F34" s="131" t="n">
        <v>95</v>
      </c>
      <c r="G34" s="131" t="inlineStr">
        <is>
          <t>-</t>
        </is>
      </c>
      <c r="H34" s="131" t="inlineStr">
        <is>
          <t>-</t>
        </is>
      </c>
      <c r="I34" s="131" t="n"/>
      <c r="J34" s="131" t="n"/>
      <c r="K34" s="131" t="inlineStr">
        <is>
          <t>Transfer adayı yok — işe alım değerlendirilmeli</t>
        </is>
      </c>
    </row>
    <row r="35" ht="15" customHeight="1" s="113">
      <c r="A35" s="131" t="inlineStr">
        <is>
          <t>GEDİZ</t>
        </is>
      </c>
      <c r="B35" s="131" t="inlineStr">
        <is>
          <t>ONLİNE ŞOFÖR</t>
        </is>
      </c>
      <c r="C35" s="131" t="n">
        <v>1</v>
      </c>
      <c r="D35" s="131" t="n">
        <v>2</v>
      </c>
      <c r="E35" s="131" t="n">
        <v>1</v>
      </c>
      <c r="F35" s="131" t="n">
        <v>95</v>
      </c>
      <c r="G35" s="131" t="inlineStr">
        <is>
          <t>-</t>
        </is>
      </c>
      <c r="H35" s="131" t="inlineStr">
        <is>
          <t>-</t>
        </is>
      </c>
      <c r="I35" s="131" t="n"/>
      <c r="J35" s="131" t="n"/>
      <c r="K35" s="131" t="inlineStr">
        <is>
          <t>Transfer adayı yok — işe alım değerlendirilmeli</t>
        </is>
      </c>
    </row>
    <row r="36" ht="15" customHeight="1" s="113">
      <c r="A36" s="131" t="inlineStr">
        <is>
          <t>GÖZTEPE</t>
        </is>
      </c>
      <c r="B36" s="131" t="inlineStr">
        <is>
          <t>ONLİNE TOPLAYICI</t>
        </is>
      </c>
      <c r="C36" s="131" t="n">
        <v>0</v>
      </c>
      <c r="D36" s="131" t="n">
        <v>1</v>
      </c>
      <c r="E36" s="131" t="n">
        <v>1</v>
      </c>
      <c r="F36" s="131" t="n">
        <v>95</v>
      </c>
      <c r="G36" s="131" t="inlineStr">
        <is>
          <t>-</t>
        </is>
      </c>
      <c r="H36" s="131" t="inlineStr">
        <is>
          <t>-</t>
        </is>
      </c>
      <c r="I36" s="131" t="n"/>
      <c r="J36" s="131" t="n"/>
      <c r="K36" s="131" t="inlineStr">
        <is>
          <t>Transfer adayı yok — işe alım değerlendirilmeli</t>
        </is>
      </c>
    </row>
    <row r="37" ht="15" customHeight="1" s="113">
      <c r="A37" s="131" t="inlineStr">
        <is>
          <t>GÖZTEPE</t>
        </is>
      </c>
      <c r="B37" s="131" t="inlineStr">
        <is>
          <t>ONLİNE ŞOFÖR</t>
        </is>
      </c>
      <c r="C37" s="131" t="n">
        <v>0</v>
      </c>
      <c r="D37" s="131" t="n">
        <v>1</v>
      </c>
      <c r="E37" s="131" t="n">
        <v>1</v>
      </c>
      <c r="F37" s="131" t="n">
        <v>95</v>
      </c>
      <c r="G37" s="131" t="inlineStr">
        <is>
          <t>-</t>
        </is>
      </c>
      <c r="H37" s="131" t="inlineStr">
        <is>
          <t>-</t>
        </is>
      </c>
      <c r="I37" s="131" t="n"/>
      <c r="J37" s="131" t="n"/>
      <c r="K37" s="131" t="inlineStr">
        <is>
          <t>Transfer adayı yok — işe alım değerlendirilmeli</t>
        </is>
      </c>
    </row>
    <row r="38" ht="15" customHeight="1" s="113">
      <c r="A38" s="131" t="inlineStr">
        <is>
          <t>HATAY</t>
        </is>
      </c>
      <c r="B38" s="131" t="inlineStr">
        <is>
          <t>ONLİNE TOPLAYICI</t>
        </is>
      </c>
      <c r="C38" s="131" t="n">
        <v>0</v>
      </c>
      <c r="D38" s="131" t="n">
        <v>1</v>
      </c>
      <c r="E38" s="131" t="n">
        <v>1</v>
      </c>
      <c r="F38" s="131" t="n">
        <v>95</v>
      </c>
      <c r="G38" s="131" t="inlineStr">
        <is>
          <t>-</t>
        </is>
      </c>
      <c r="H38" s="131" t="inlineStr">
        <is>
          <t>-</t>
        </is>
      </c>
      <c r="I38" s="131" t="n"/>
      <c r="J38" s="131" t="n"/>
      <c r="K38" s="131" t="inlineStr">
        <is>
          <t>Transfer adayı yok — işe alım değerlendirilmeli</t>
        </is>
      </c>
    </row>
    <row r="39" ht="15" customHeight="1" s="113">
      <c r="A39" s="131" t="inlineStr">
        <is>
          <t>HATAY</t>
        </is>
      </c>
      <c r="B39" s="131" t="inlineStr">
        <is>
          <t>ONLİNE ŞOFÖR</t>
        </is>
      </c>
      <c r="C39" s="131" t="n">
        <v>0</v>
      </c>
      <c r="D39" s="131" t="n">
        <v>1</v>
      </c>
      <c r="E39" s="131" t="n">
        <v>1</v>
      </c>
      <c r="F39" s="131" t="n">
        <v>95</v>
      </c>
      <c r="G39" s="131" t="inlineStr">
        <is>
          <t>-</t>
        </is>
      </c>
      <c r="H39" s="131" t="inlineStr">
        <is>
          <t>-</t>
        </is>
      </c>
      <c r="I39" s="131" t="n"/>
      <c r="J39" s="131" t="n"/>
      <c r="K39" s="131" t="inlineStr">
        <is>
          <t>Transfer adayı yok — işe alım değerlendirilmeli</t>
        </is>
      </c>
    </row>
    <row r="40" ht="15" customHeight="1" s="113">
      <c r="A40" s="131" t="inlineStr">
        <is>
          <t>KARŞIYAKA-1</t>
        </is>
      </c>
      <c r="B40" s="131" t="inlineStr">
        <is>
          <t>ONLİNE TOPLAYICI</t>
        </is>
      </c>
      <c r="C40" s="131" t="n">
        <v>0</v>
      </c>
      <c r="D40" s="131" t="n">
        <v>1</v>
      </c>
      <c r="E40" s="131" t="n">
        <v>1</v>
      </c>
      <c r="F40" s="131" t="n">
        <v>95</v>
      </c>
      <c r="G40" s="131" t="inlineStr">
        <is>
          <t>-</t>
        </is>
      </c>
      <c r="H40" s="131" t="inlineStr">
        <is>
          <t>-</t>
        </is>
      </c>
      <c r="I40" s="131" t="n"/>
      <c r="J40" s="131" t="n"/>
      <c r="K40" s="131" t="inlineStr">
        <is>
          <t>Transfer adayı yok — işe alım değerlendirilmeli</t>
        </is>
      </c>
    </row>
    <row r="41" ht="15" customHeight="1" s="113">
      <c r="A41" s="131" t="inlineStr">
        <is>
          <t>KARŞIYAKA-1</t>
        </is>
      </c>
      <c r="B41" s="131" t="inlineStr">
        <is>
          <t>ONLİNE ŞOFÖR</t>
        </is>
      </c>
      <c r="C41" s="131" t="n">
        <v>0</v>
      </c>
      <c r="D41" s="131" t="n">
        <v>1</v>
      </c>
      <c r="E41" s="131" t="n">
        <v>1</v>
      </c>
      <c r="F41" s="131" t="n">
        <v>95</v>
      </c>
      <c r="G41" s="131" t="inlineStr">
        <is>
          <t>-</t>
        </is>
      </c>
      <c r="H41" s="131" t="inlineStr">
        <is>
          <t>-</t>
        </is>
      </c>
      <c r="I41" s="131" t="n"/>
      <c r="J41" s="131" t="n"/>
      <c r="K41" s="131" t="inlineStr">
        <is>
          <t>Transfer adayı yok — işe alım değerlendirilmeli</t>
        </is>
      </c>
    </row>
    <row r="42" ht="15" customHeight="1" s="113">
      <c r="A42" s="131" t="inlineStr">
        <is>
          <t>KARŞIYAKA-2</t>
        </is>
      </c>
      <c r="B42" s="131" t="inlineStr">
        <is>
          <t>ONLİNE TOPLAYICI</t>
        </is>
      </c>
      <c r="C42" s="131" t="n">
        <v>0</v>
      </c>
      <c r="D42" s="131" t="n">
        <v>1</v>
      </c>
      <c r="E42" s="131" t="n">
        <v>1</v>
      </c>
      <c r="F42" s="131" t="n">
        <v>95</v>
      </c>
      <c r="G42" s="131" t="inlineStr">
        <is>
          <t>-</t>
        </is>
      </c>
      <c r="H42" s="131" t="inlineStr">
        <is>
          <t>-</t>
        </is>
      </c>
      <c r="I42" s="131" t="n"/>
      <c r="J42" s="131" t="n"/>
      <c r="K42" s="131" t="inlineStr">
        <is>
          <t>Transfer adayı yok — işe alım değerlendirilmeli</t>
        </is>
      </c>
    </row>
    <row r="43" ht="15" customHeight="1" s="113">
      <c r="A43" s="131" t="inlineStr">
        <is>
          <t>KARŞIYAKA-2</t>
        </is>
      </c>
      <c r="B43" s="131" t="inlineStr">
        <is>
          <t>ONLİNE ŞOFÖR</t>
        </is>
      </c>
      <c r="C43" s="131" t="n">
        <v>0</v>
      </c>
      <c r="D43" s="131" t="n">
        <v>1</v>
      </c>
      <c r="E43" s="131" t="n">
        <v>1</v>
      </c>
      <c r="F43" s="131" t="n">
        <v>95</v>
      </c>
      <c r="G43" s="131" t="inlineStr">
        <is>
          <t>-</t>
        </is>
      </c>
      <c r="H43" s="131" t="inlineStr">
        <is>
          <t>-</t>
        </is>
      </c>
      <c r="I43" s="131" t="n"/>
      <c r="J43" s="131" t="n"/>
      <c r="K43" s="131" t="inlineStr">
        <is>
          <t>Transfer adayı yok — işe alım değerlendirilmeli</t>
        </is>
      </c>
    </row>
    <row r="44" ht="15" customHeight="1" s="113">
      <c r="A44" s="131" t="inlineStr">
        <is>
          <t>MANAVKUYU</t>
        </is>
      </c>
      <c r="B44" s="131" t="inlineStr">
        <is>
          <t>ONLİNE TOPLAYICI</t>
        </is>
      </c>
      <c r="C44" s="131" t="n">
        <v>1</v>
      </c>
      <c r="D44" s="131" t="n">
        <v>2</v>
      </c>
      <c r="E44" s="131" t="n">
        <v>1</v>
      </c>
      <c r="F44" s="131" t="n">
        <v>95</v>
      </c>
      <c r="G44" s="131" t="inlineStr">
        <is>
          <t>-</t>
        </is>
      </c>
      <c r="H44" s="131" t="inlineStr">
        <is>
          <t>-</t>
        </is>
      </c>
      <c r="I44" s="131" t="n"/>
      <c r="J44" s="131" t="n"/>
      <c r="K44" s="131" t="inlineStr">
        <is>
          <t>Transfer adayı yok — işe alım değerlendirilmeli</t>
        </is>
      </c>
    </row>
    <row r="45" ht="15" customHeight="1" s="113">
      <c r="A45" s="131" t="inlineStr">
        <is>
          <t>MANAVKUYU</t>
        </is>
      </c>
      <c r="B45" s="131" t="inlineStr">
        <is>
          <t>ONLİNE ŞOFÖR</t>
        </is>
      </c>
      <c r="C45" s="131" t="n">
        <v>1</v>
      </c>
      <c r="D45" s="131" t="n">
        <v>2</v>
      </c>
      <c r="E45" s="131" t="n">
        <v>1</v>
      </c>
      <c r="F45" s="131" t="n">
        <v>95</v>
      </c>
      <c r="G45" s="131" t="inlineStr">
        <is>
          <t>-</t>
        </is>
      </c>
      <c r="H45" s="131" t="inlineStr">
        <is>
          <t>-</t>
        </is>
      </c>
      <c r="I45" s="131" t="n"/>
      <c r="J45" s="131" t="n"/>
      <c r="K45" s="131" t="inlineStr">
        <is>
          <t>Transfer adayı yok — işe alım değerlendirilmeli</t>
        </is>
      </c>
    </row>
    <row r="46" ht="15" customHeight="1" s="113">
      <c r="A46" s="131" t="inlineStr">
        <is>
          <t>NARLIDERE</t>
        </is>
      </c>
      <c r="B46" s="131" t="inlineStr">
        <is>
          <t>ONLİNE TOPLAYICI</t>
        </is>
      </c>
      <c r="C46" s="131" t="n">
        <v>0</v>
      </c>
      <c r="D46" s="131" t="n">
        <v>1</v>
      </c>
      <c r="E46" s="131" t="n">
        <v>1</v>
      </c>
      <c r="F46" s="131" t="n">
        <v>95</v>
      </c>
      <c r="G46" s="131" t="inlineStr">
        <is>
          <t>-</t>
        </is>
      </c>
      <c r="H46" s="131" t="inlineStr">
        <is>
          <t>-</t>
        </is>
      </c>
      <c r="I46" s="131" t="n"/>
      <c r="J46" s="131" t="n"/>
      <c r="K46" s="131" t="inlineStr">
        <is>
          <t>Transfer adayı yok — işe alım değerlendirilmeli</t>
        </is>
      </c>
    </row>
    <row r="47" ht="15" customHeight="1" s="113">
      <c r="A47" s="131" t="inlineStr">
        <is>
          <t>NARLIDERE</t>
        </is>
      </c>
      <c r="B47" s="131" t="inlineStr">
        <is>
          <t>ONLİNE ŞOFÖR</t>
        </is>
      </c>
      <c r="C47" s="131" t="n">
        <v>0</v>
      </c>
      <c r="D47" s="131" t="n">
        <v>1</v>
      </c>
      <c r="E47" s="131" t="n">
        <v>1</v>
      </c>
      <c r="F47" s="131" t="n">
        <v>95</v>
      </c>
      <c r="G47" s="131" t="inlineStr">
        <is>
          <t>-</t>
        </is>
      </c>
      <c r="H47" s="131" t="inlineStr">
        <is>
          <t>-</t>
        </is>
      </c>
      <c r="I47" s="131" t="n"/>
      <c r="J47" s="131" t="n"/>
      <c r="K47" s="131" t="inlineStr">
        <is>
          <t>Transfer adayı yok — işe alım değerlendirilmeli</t>
        </is>
      </c>
    </row>
    <row r="48" ht="15" customHeight="1" s="113">
      <c r="A48" s="131" t="inlineStr">
        <is>
          <t>POLİGON</t>
        </is>
      </c>
      <c r="B48" s="131" t="inlineStr">
        <is>
          <t>ONLİNE TOPLAYICI</t>
        </is>
      </c>
      <c r="C48" s="131" t="n">
        <v>0</v>
      </c>
      <c r="D48" s="131" t="n">
        <v>1</v>
      </c>
      <c r="E48" s="131" t="n">
        <v>1</v>
      </c>
      <c r="F48" s="131" t="n">
        <v>95</v>
      </c>
      <c r="G48" s="131" t="inlineStr">
        <is>
          <t>-</t>
        </is>
      </c>
      <c r="H48" s="131" t="inlineStr">
        <is>
          <t>-</t>
        </is>
      </c>
      <c r="I48" s="131" t="n"/>
      <c r="J48" s="131" t="n"/>
      <c r="K48" s="131" t="inlineStr">
        <is>
          <t>Transfer adayı yok — işe alım değerlendirilmeli</t>
        </is>
      </c>
    </row>
    <row r="49" ht="15" customHeight="1" s="113">
      <c r="A49" s="131" t="inlineStr">
        <is>
          <t>POLİGON</t>
        </is>
      </c>
      <c r="B49" s="131" t="inlineStr">
        <is>
          <t>ONLİNE ŞOFÖR</t>
        </is>
      </c>
      <c r="C49" s="131" t="n">
        <v>0</v>
      </c>
      <c r="D49" s="131" t="n">
        <v>1</v>
      </c>
      <c r="E49" s="131" t="n">
        <v>1</v>
      </c>
      <c r="F49" s="131" t="n">
        <v>95</v>
      </c>
      <c r="G49" s="131" t="inlineStr">
        <is>
          <t>-</t>
        </is>
      </c>
      <c r="H49" s="131" t="inlineStr">
        <is>
          <t>-</t>
        </is>
      </c>
      <c r="I49" s="131" t="n"/>
      <c r="J49" s="131" t="n"/>
      <c r="K49" s="131" t="inlineStr">
        <is>
          <t>Transfer adayı yok — işe alım değerlendirilmeli</t>
        </is>
      </c>
    </row>
    <row r="50" ht="15" customHeight="1" s="113">
      <c r="A50" s="131" t="inlineStr">
        <is>
          <t>TORBALI 2</t>
        </is>
      </c>
      <c r="B50" s="131" t="inlineStr">
        <is>
          <t>ONLİNE TOPLAYICI</t>
        </is>
      </c>
      <c r="C50" s="131" t="n">
        <v>1</v>
      </c>
      <c r="D50" s="131" t="n">
        <v>2</v>
      </c>
      <c r="E50" s="131" t="n">
        <v>1</v>
      </c>
      <c r="F50" s="131" t="n">
        <v>95</v>
      </c>
      <c r="G50" s="131" t="inlineStr">
        <is>
          <t>-</t>
        </is>
      </c>
      <c r="H50" s="131" t="inlineStr">
        <is>
          <t>-</t>
        </is>
      </c>
      <c r="I50" s="131" t="n"/>
      <c r="J50" s="131" t="n"/>
      <c r="K50" s="131" t="inlineStr">
        <is>
          <t>Transfer adayı yok — işe alım değerlendirilmeli</t>
        </is>
      </c>
    </row>
    <row r="51" ht="15" customHeight="1" s="113">
      <c r="A51" s="131" t="inlineStr">
        <is>
          <t>TORBALI 3</t>
        </is>
      </c>
      <c r="B51" s="131" t="inlineStr">
        <is>
          <t>ONLİNE TOPLAYICI</t>
        </is>
      </c>
      <c r="C51" s="131" t="n">
        <v>0</v>
      </c>
      <c r="D51" s="131" t="n">
        <v>1</v>
      </c>
      <c r="E51" s="131" t="n">
        <v>1</v>
      </c>
      <c r="F51" s="131" t="n">
        <v>95</v>
      </c>
      <c r="G51" s="131" t="inlineStr">
        <is>
          <t>-</t>
        </is>
      </c>
      <c r="H51" s="131" t="inlineStr">
        <is>
          <t>-</t>
        </is>
      </c>
      <c r="I51" s="131" t="n"/>
      <c r="J51" s="131" t="n"/>
      <c r="K51" s="131" t="inlineStr">
        <is>
          <t>Transfer adayı yok — işe alım değerlendirilmeli</t>
        </is>
      </c>
    </row>
    <row r="52" ht="15" customHeight="1" s="113">
      <c r="A52" s="131" t="inlineStr">
        <is>
          <t>TORBALI 3</t>
        </is>
      </c>
      <c r="B52" s="131" t="inlineStr">
        <is>
          <t>ONLİNE ŞOFÖR</t>
        </is>
      </c>
      <c r="C52" s="131" t="n">
        <v>0</v>
      </c>
      <c r="D52" s="131" t="n">
        <v>1</v>
      </c>
      <c r="E52" s="131" t="n">
        <v>1</v>
      </c>
      <c r="F52" s="131" t="n">
        <v>95</v>
      </c>
      <c r="G52" s="131" t="inlineStr">
        <is>
          <t>-</t>
        </is>
      </c>
      <c r="H52" s="131" t="inlineStr">
        <is>
          <t>-</t>
        </is>
      </c>
      <c r="I52" s="131" t="n"/>
      <c r="J52" s="131" t="n"/>
      <c r="K52" s="131" t="inlineStr">
        <is>
          <t>Transfer adayı yok — işe alım değerlendirilmeli</t>
        </is>
      </c>
    </row>
    <row r="53" ht="15" customHeight="1" s="113">
      <c r="A53" s="131" t="inlineStr">
        <is>
          <t>TORBALI 4</t>
        </is>
      </c>
      <c r="B53" s="131" t="inlineStr">
        <is>
          <t>ONLİNE TOPLAYICI</t>
        </is>
      </c>
      <c r="C53" s="131" t="n">
        <v>0</v>
      </c>
      <c r="D53" s="131" t="n">
        <v>1</v>
      </c>
      <c r="E53" s="131" t="n">
        <v>1</v>
      </c>
      <c r="F53" s="131" t="n">
        <v>95</v>
      </c>
      <c r="G53" s="131" t="inlineStr">
        <is>
          <t>-</t>
        </is>
      </c>
      <c r="H53" s="131" t="inlineStr">
        <is>
          <t>-</t>
        </is>
      </c>
      <c r="I53" s="131" t="n"/>
      <c r="J53" s="131" t="n"/>
      <c r="K53" s="131" t="inlineStr">
        <is>
          <t>Transfer adayı yok — işe alım değerlendirilmeli</t>
        </is>
      </c>
    </row>
    <row r="54" ht="15" customHeight="1" s="113">
      <c r="A54" s="131" t="inlineStr">
        <is>
          <t>TORBALI 4</t>
        </is>
      </c>
      <c r="B54" s="131" t="inlineStr">
        <is>
          <t>ONLİNE ŞOFÖR</t>
        </is>
      </c>
      <c r="C54" s="131" t="n">
        <v>0</v>
      </c>
      <c r="D54" s="131" t="n">
        <v>1</v>
      </c>
      <c r="E54" s="131" t="n">
        <v>1</v>
      </c>
      <c r="F54" s="131" t="n">
        <v>95</v>
      </c>
      <c r="G54" s="131" t="inlineStr">
        <is>
          <t>-</t>
        </is>
      </c>
      <c r="H54" s="131" t="inlineStr">
        <is>
          <t>-</t>
        </is>
      </c>
      <c r="I54" s="131" t="n"/>
      <c r="J54" s="131" t="n"/>
      <c r="K54" s="131" t="inlineStr">
        <is>
          <t>Transfer adayı yok — işe alım değerlendirilmeli</t>
        </is>
      </c>
    </row>
    <row r="55" ht="15" customHeight="1" s="113">
      <c r="A55" s="131" t="inlineStr">
        <is>
          <t>TORBALI 5</t>
        </is>
      </c>
      <c r="B55" s="131" t="inlineStr">
        <is>
          <t>ONLİNE TOPLAYICI</t>
        </is>
      </c>
      <c r="C55" s="131" t="n">
        <v>0</v>
      </c>
      <c r="D55" s="131" t="n">
        <v>1</v>
      </c>
      <c r="E55" s="131" t="n">
        <v>1</v>
      </c>
      <c r="F55" s="131" t="n">
        <v>95</v>
      </c>
      <c r="G55" s="131" t="inlineStr">
        <is>
          <t>-</t>
        </is>
      </c>
      <c r="H55" s="131" t="inlineStr">
        <is>
          <t>-</t>
        </is>
      </c>
      <c r="I55" s="131" t="n"/>
      <c r="J55" s="131" t="n"/>
      <c r="K55" s="131" t="inlineStr">
        <is>
          <t>Transfer adayı yok — işe alım değerlendirilmeli</t>
        </is>
      </c>
    </row>
    <row r="56" ht="15" customHeight="1" s="113">
      <c r="A56" s="131" t="inlineStr">
        <is>
          <t>TORBALI 5</t>
        </is>
      </c>
      <c r="B56" s="131" t="inlineStr">
        <is>
          <t>ONLİNE ŞOFÖR</t>
        </is>
      </c>
      <c r="C56" s="131" t="n">
        <v>0</v>
      </c>
      <c r="D56" s="131" t="n">
        <v>1</v>
      </c>
      <c r="E56" s="131" t="n">
        <v>1</v>
      </c>
      <c r="F56" s="131" t="n">
        <v>95</v>
      </c>
      <c r="G56" s="131" t="inlineStr">
        <is>
          <t>-</t>
        </is>
      </c>
      <c r="H56" s="131" t="inlineStr">
        <is>
          <t>-</t>
        </is>
      </c>
      <c r="I56" s="131" t="n"/>
      <c r="J56" s="131" t="n"/>
      <c r="K56" s="131" t="inlineStr">
        <is>
          <t>Transfer adayı yok — işe alım değerlendirilmeli</t>
        </is>
      </c>
    </row>
    <row r="57" ht="15" customHeight="1" s="113">
      <c r="A57" s="131" t="inlineStr">
        <is>
          <t>YAPICIOĞLU</t>
        </is>
      </c>
      <c r="B57" s="131" t="inlineStr">
        <is>
          <t>ONLİNE TOPLAYICI</t>
        </is>
      </c>
      <c r="C57" s="131" t="n">
        <v>0</v>
      </c>
      <c r="D57" s="131" t="n">
        <v>1</v>
      </c>
      <c r="E57" s="131" t="n">
        <v>1</v>
      </c>
      <c r="F57" s="131" t="n">
        <v>95</v>
      </c>
      <c r="G57" s="131" t="inlineStr">
        <is>
          <t>-</t>
        </is>
      </c>
      <c r="H57" s="131" t="inlineStr">
        <is>
          <t>-</t>
        </is>
      </c>
      <c r="I57" s="131" t="n"/>
      <c r="J57" s="131" t="n"/>
      <c r="K57" s="131" t="inlineStr">
        <is>
          <t>Transfer adayı yok — işe alım değerlendirilmeli</t>
        </is>
      </c>
    </row>
    <row r="58" ht="15" customHeight="1" s="113">
      <c r="A58" s="131" t="inlineStr">
        <is>
          <t>YAPICIOĞLU</t>
        </is>
      </c>
      <c r="B58" s="131" t="inlineStr">
        <is>
          <t>ONLİNE ŞOFÖR</t>
        </is>
      </c>
      <c r="C58" s="131" t="n">
        <v>0</v>
      </c>
      <c r="D58" s="131" t="n">
        <v>1</v>
      </c>
      <c r="E58" s="131" t="n">
        <v>1</v>
      </c>
      <c r="F58" s="131" t="n">
        <v>95</v>
      </c>
      <c r="G58" s="131" t="inlineStr">
        <is>
          <t>-</t>
        </is>
      </c>
      <c r="H58" s="131" t="inlineStr">
        <is>
          <t>-</t>
        </is>
      </c>
      <c r="I58" s="131" t="n"/>
      <c r="J58" s="131" t="n"/>
      <c r="K58" s="131" t="inlineStr">
        <is>
          <t>Transfer adayı yok — işe alım değerlendirilmeli</t>
        </is>
      </c>
    </row>
    <row r="59" ht="15" customHeight="1" s="113">
      <c r="A59" s="131" t="inlineStr">
        <is>
          <t>YEŞİLOVA</t>
        </is>
      </c>
      <c r="B59" s="131" t="inlineStr">
        <is>
          <t>ONLİNE TOPLAYICI</t>
        </is>
      </c>
      <c r="C59" s="131" t="n">
        <v>0</v>
      </c>
      <c r="D59" s="131" t="n">
        <v>1</v>
      </c>
      <c r="E59" s="131" t="n">
        <v>1</v>
      </c>
      <c r="F59" s="131" t="n">
        <v>95</v>
      </c>
      <c r="G59" s="131" t="inlineStr">
        <is>
          <t>-</t>
        </is>
      </c>
      <c r="H59" s="131" t="inlineStr">
        <is>
          <t>-</t>
        </is>
      </c>
      <c r="I59" s="131" t="n"/>
      <c r="J59" s="131" t="n"/>
      <c r="K59" s="131" t="inlineStr">
        <is>
          <t>Transfer adayı yok — işe alım değerlendirilmeli</t>
        </is>
      </c>
    </row>
    <row r="60" ht="15" customHeight="1" s="113">
      <c r="A60" s="131" t="inlineStr">
        <is>
          <t>YEŞİLOVA</t>
        </is>
      </c>
      <c r="B60" s="131" t="inlineStr">
        <is>
          <t>ONLİNE ŞOFÖR</t>
        </is>
      </c>
      <c r="C60" s="131" t="n">
        <v>0</v>
      </c>
      <c r="D60" s="131" t="n">
        <v>1</v>
      </c>
      <c r="E60" s="131" t="n">
        <v>1</v>
      </c>
      <c r="F60" s="131" t="n">
        <v>95</v>
      </c>
      <c r="G60" s="131" t="inlineStr">
        <is>
          <t>-</t>
        </is>
      </c>
      <c r="H60" s="131" t="inlineStr">
        <is>
          <t>-</t>
        </is>
      </c>
      <c r="I60" s="131" t="n"/>
      <c r="J60" s="131" t="n"/>
      <c r="K60" s="131" t="inlineStr">
        <is>
          <t>Transfer adayı yok — işe alım değerlendirilmeli</t>
        </is>
      </c>
    </row>
    <row r="61" ht="15" customHeight="1" s="113">
      <c r="A61" s="131" t="inlineStr">
        <is>
          <t>ÇAMDİBİ</t>
        </is>
      </c>
      <c r="B61" s="131" t="inlineStr">
        <is>
          <t>ONLİNE TOPLAYICI</t>
        </is>
      </c>
      <c r="C61" s="131" t="n">
        <v>0</v>
      </c>
      <c r="D61" s="131" t="n">
        <v>1</v>
      </c>
      <c r="E61" s="131" t="n">
        <v>1</v>
      </c>
      <c r="F61" s="131" t="n">
        <v>95</v>
      </c>
      <c r="G61" s="131" t="inlineStr">
        <is>
          <t>-</t>
        </is>
      </c>
      <c r="H61" s="131" t="inlineStr">
        <is>
          <t>-</t>
        </is>
      </c>
      <c r="I61" s="131" t="n"/>
      <c r="J61" s="131" t="n"/>
      <c r="K61" s="131" t="inlineStr">
        <is>
          <t>Transfer adayı yok — işe alım değerlendirilmeli</t>
        </is>
      </c>
    </row>
    <row r="62" ht="15" customHeight="1" s="113">
      <c r="A62" s="131" t="inlineStr">
        <is>
          <t>ÇAMDİBİ</t>
        </is>
      </c>
      <c r="B62" s="131" t="inlineStr">
        <is>
          <t>ONLİNE ŞOFÖR</t>
        </is>
      </c>
      <c r="C62" s="131" t="n">
        <v>0</v>
      </c>
      <c r="D62" s="131" t="n">
        <v>1</v>
      </c>
      <c r="E62" s="131" t="n">
        <v>1</v>
      </c>
      <c r="F62" s="131" t="n">
        <v>95</v>
      </c>
      <c r="G62" s="131" t="inlineStr">
        <is>
          <t>-</t>
        </is>
      </c>
      <c r="H62" s="131" t="inlineStr">
        <is>
          <t>-</t>
        </is>
      </c>
      <c r="I62" s="131" t="n"/>
      <c r="J62" s="131" t="n"/>
      <c r="K62" s="131" t="inlineStr">
        <is>
          <t>Transfer adayı yok — işe alım değerlendirilmeli</t>
        </is>
      </c>
    </row>
    <row r="63" ht="15" customHeight="1" s="113">
      <c r="A63" s="131" t="inlineStr">
        <is>
          <t>ÖZDERE</t>
        </is>
      </c>
      <c r="B63" s="131" t="inlineStr">
        <is>
          <t>ONLİNE TOPLAYICI</t>
        </is>
      </c>
      <c r="C63" s="131" t="n">
        <v>0</v>
      </c>
      <c r="D63" s="131" t="n">
        <v>1</v>
      </c>
      <c r="E63" s="131" t="n">
        <v>1</v>
      </c>
      <c r="F63" s="131" t="n">
        <v>95</v>
      </c>
      <c r="G63" s="131" t="inlineStr">
        <is>
          <t>-</t>
        </is>
      </c>
      <c r="H63" s="131" t="inlineStr">
        <is>
          <t>-</t>
        </is>
      </c>
      <c r="I63" s="131" t="n"/>
      <c r="J63" s="131" t="n"/>
      <c r="K63" s="131" t="inlineStr">
        <is>
          <t>Transfer adayı yok — işe alım değerlendirilmeli</t>
        </is>
      </c>
    </row>
    <row r="64" ht="15" customHeight="1" s="113">
      <c r="A64" s="131" t="inlineStr">
        <is>
          <t>ÖZDERE</t>
        </is>
      </c>
      <c r="B64" s="131" t="inlineStr">
        <is>
          <t>ONLİNE ŞOFÖR</t>
        </is>
      </c>
      <c r="C64" s="131" t="n">
        <v>0</v>
      </c>
      <c r="D64" s="131" t="n">
        <v>1</v>
      </c>
      <c r="E64" s="131" t="n">
        <v>1</v>
      </c>
      <c r="F64" s="131" t="n">
        <v>95</v>
      </c>
      <c r="G64" s="131" t="inlineStr">
        <is>
          <t>-</t>
        </is>
      </c>
      <c r="H64" s="131" t="inlineStr">
        <is>
          <t>-</t>
        </is>
      </c>
      <c r="I64" s="131" t="n"/>
      <c r="J64" s="131" t="n"/>
      <c r="K64" s="131" t="inlineStr">
        <is>
          <t>Transfer adayı yok — işe alım değerlendirilmeli</t>
        </is>
      </c>
    </row>
    <row r="65" ht="15" customHeight="1" s="113">
      <c r="A65" s="131" t="inlineStr">
        <is>
          <t>İZMİRSPOR</t>
        </is>
      </c>
      <c r="B65" s="131" t="inlineStr">
        <is>
          <t>ONLİNE TOPLAYICI</t>
        </is>
      </c>
      <c r="C65" s="131" t="n">
        <v>0</v>
      </c>
      <c r="D65" s="131" t="n">
        <v>1</v>
      </c>
      <c r="E65" s="131" t="n">
        <v>1</v>
      </c>
      <c r="F65" s="131" t="n">
        <v>95</v>
      </c>
      <c r="G65" s="131" t="inlineStr">
        <is>
          <t>-</t>
        </is>
      </c>
      <c r="H65" s="131" t="inlineStr">
        <is>
          <t>-</t>
        </is>
      </c>
      <c r="I65" s="131" t="n"/>
      <c r="J65" s="131" t="n"/>
      <c r="K65" s="131" t="inlineStr">
        <is>
          <t>Transfer adayı yok — işe alım değerlendirilmeli</t>
        </is>
      </c>
    </row>
    <row r="66" ht="15" customHeight="1" s="113">
      <c r="A66" s="131" t="inlineStr">
        <is>
          <t>İZMİRSPOR</t>
        </is>
      </c>
      <c r="B66" s="131" t="inlineStr">
        <is>
          <t>ONLİNE ŞOFÖR</t>
        </is>
      </c>
      <c r="C66" s="131" t="n">
        <v>0</v>
      </c>
      <c r="D66" s="131" t="n">
        <v>1</v>
      </c>
      <c r="E66" s="131" t="n">
        <v>1</v>
      </c>
      <c r="F66" s="131" t="n">
        <v>95</v>
      </c>
      <c r="G66" s="131" t="inlineStr">
        <is>
          <t>-</t>
        </is>
      </c>
      <c r="H66" s="131" t="inlineStr">
        <is>
          <t>-</t>
        </is>
      </c>
      <c r="I66" s="131" t="n"/>
      <c r="J66" s="131" t="n"/>
      <c r="K66" s="131" t="inlineStr">
        <is>
          <t>Transfer adayı yok — işe alım değerlendirilmeli</t>
        </is>
      </c>
    </row>
    <row r="67" ht="15" customHeight="1" s="113">
      <c r="A67" s="131" t="inlineStr">
        <is>
          <t>ŞİRİNYER</t>
        </is>
      </c>
      <c r="B67" s="131" t="inlineStr">
        <is>
          <t>ONLİNE TOPLAYICI</t>
        </is>
      </c>
      <c r="C67" s="131" t="n">
        <v>0</v>
      </c>
      <c r="D67" s="131" t="n">
        <v>1</v>
      </c>
      <c r="E67" s="131" t="n">
        <v>1</v>
      </c>
      <c r="F67" s="131" t="n">
        <v>95</v>
      </c>
      <c r="G67" s="131" t="inlineStr">
        <is>
          <t>-</t>
        </is>
      </c>
      <c r="H67" s="131" t="inlineStr">
        <is>
          <t>-</t>
        </is>
      </c>
      <c r="I67" s="131" t="n"/>
      <c r="J67" s="131" t="n"/>
      <c r="K67" s="131" t="inlineStr">
        <is>
          <t>Transfer adayı yok — işe alım değerlendirilmeli</t>
        </is>
      </c>
    </row>
    <row r="68" ht="15" customHeight="1" s="113">
      <c r="A68" s="131" t="inlineStr">
        <is>
          <t>ŞİRİNYER</t>
        </is>
      </c>
      <c r="B68" s="131" t="inlineStr">
        <is>
          <t>ONLİNE ŞOFÖR</t>
        </is>
      </c>
      <c r="C68" s="131" t="n">
        <v>0</v>
      </c>
      <c r="D68" s="131" t="n">
        <v>1</v>
      </c>
      <c r="E68" s="131" t="n">
        <v>1</v>
      </c>
      <c r="F68" s="131" t="n">
        <v>95</v>
      </c>
      <c r="G68" s="131" t="inlineStr">
        <is>
          <t>-</t>
        </is>
      </c>
      <c r="H68" s="131" t="inlineStr">
        <is>
          <t>-</t>
        </is>
      </c>
      <c r="I68" s="131" t="n"/>
      <c r="J68" s="131" t="n"/>
      <c r="K68" s="131" t="inlineStr">
        <is>
          <t>Transfer adayı yok — işe alım değerlendirilmeli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N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 outlineLevelCol="0"/>
  <cols>
    <col width="16" customWidth="1" style="112" min="1" max="1"/>
    <col width="11" customWidth="1" style="112" min="2" max="4"/>
    <col width="14" customWidth="1" style="112" min="5" max="5"/>
    <col width="11" customWidth="1" style="112" min="6" max="6"/>
    <col width="15" customWidth="1" style="112" min="7" max="7"/>
    <col width="13" customWidth="1" style="112" min="8" max="8"/>
    <col width="14" customWidth="1" style="112" min="9" max="9"/>
    <col width="13" customWidth="1" style="112" min="10" max="10"/>
    <col width="14" customWidth="1" style="112" min="11" max="11"/>
    <col width="16" customWidth="1" style="112" min="12" max="12"/>
    <col width="14" customWidth="1" style="112" min="13" max="13"/>
    <col width="12" customWidth="1" style="112" min="14" max="14"/>
  </cols>
  <sheetData>
    <row r="1" ht="15" customHeight="1" s="113">
      <c r="A1" s="112" t="inlineStr">
        <is>
          <t>MAĞAZA KPI SKOR KARTI (0-100) — Norm Uyumu %30, Personel Devri %20, Devamsızlık %20, Fazla Mesai %15, Performans %15. Devir/Devamsızlık/Fazla Mesai için son ay: 2026-12. "Eğitim" kriteri kişi bazlı eğitim kaydı olmadığı için modele DAHİL EDİLMEMİŞTİR (uydurma veri yok).</t>
        </is>
      </c>
    </row>
    <row r="2" ht="15" customHeight="1" s="113">
      <c r="A2" s="210" t="inlineStr">
        <is>
          <t>Mağaza</t>
        </is>
      </c>
      <c r="B2" s="210" t="inlineStr">
        <is>
          <t>Norm Kadro</t>
        </is>
      </c>
      <c r="C2" s="210" t="inlineStr">
        <is>
          <t>Norm Eksiği</t>
        </is>
      </c>
      <c r="D2" s="210" t="inlineStr">
        <is>
          <t>Norm Fazlası</t>
        </is>
      </c>
      <c r="E2" s="210" t="inlineStr">
        <is>
          <t>Norm Uyumu Puanı</t>
        </is>
      </c>
      <c r="F2" s="210" t="inlineStr">
        <is>
          <t>Risk Skoru</t>
        </is>
      </c>
      <c r="G2" s="210" t="inlineStr">
        <is>
          <t>Personel Devri Puanı</t>
        </is>
      </c>
      <c r="H2" s="210" t="inlineStr">
        <is>
          <t>Fiili Kayıp FTE</t>
        </is>
      </c>
      <c r="I2" s="210" t="inlineStr">
        <is>
          <t>Devamsızlık Puanı</t>
        </is>
      </c>
      <c r="J2" s="210" t="inlineStr">
        <is>
          <t>Fazla Mesai Saat</t>
        </is>
      </c>
      <c r="K2" s="210" t="inlineStr">
        <is>
          <t>Fazla Mesai Puanı</t>
        </is>
      </c>
      <c r="L2" s="210" t="inlineStr">
        <is>
          <t>Ortalama Performans Puanı</t>
        </is>
      </c>
      <c r="M2" s="210" t="inlineStr">
        <is>
          <t>MAĞAZA SKORU (0-100)</t>
        </is>
      </c>
      <c r="N2" s="210" t="inlineStr">
        <is>
          <t>Sınıf</t>
        </is>
      </c>
    </row>
    <row r="3" ht="15" customHeight="1" s="113">
      <c r="A3" s="131" t="inlineStr">
        <is>
          <t>AKEVLER</t>
        </is>
      </c>
      <c r="B3" s="131">
        <f>SUMIF(Norm_Durumu!$B:$B,A3,Norm_Durumu!$E:$E)</f>
        <v/>
      </c>
      <c r="C3" s="131">
        <f>SUMIF(Norm_Durumu!$B:$B,A3,Norm_Durumu!$M:$M)</f>
        <v/>
      </c>
      <c r="D3" s="131">
        <f>SUMIF(Norm_Durumu!$B:$B,A3,Norm_Durumu!$N:$N)</f>
        <v/>
      </c>
      <c r="E3" s="131">
        <f>MAX(0,MIN(100,100-(C3+D3)/MAX(1,B3)*100))</f>
        <v/>
      </c>
      <c r="F3" s="131" t="n">
        <v>50</v>
      </c>
      <c r="G3" s="131" t="n">
        <v>50</v>
      </c>
      <c r="H3" s="131" t="n">
        <v>0</v>
      </c>
      <c r="I3" s="131" t="n">
        <v>100</v>
      </c>
      <c r="J3" s="131" t="n">
        <v>120</v>
      </c>
      <c r="K3" s="131" t="n">
        <v>33</v>
      </c>
      <c r="L3" s="131" t="n">
        <v>62.7</v>
      </c>
      <c r="M3" s="131" t="n">
        <v>70.09999999999999</v>
      </c>
      <c r="N3" s="131" t="inlineStr">
        <is>
          <t>🔵 İyi</t>
        </is>
      </c>
    </row>
    <row r="4" ht="15" customHeight="1" s="113">
      <c r="A4" s="131" t="inlineStr">
        <is>
          <t>AYDIN EFELER</t>
        </is>
      </c>
      <c r="B4" s="131">
        <f>SUMIF(Norm_Durumu!$B:$B,A4,Norm_Durumu!$E:$E)</f>
        <v/>
      </c>
      <c r="C4" s="131">
        <f>SUMIF(Norm_Durumu!$B:$B,A4,Norm_Durumu!$M:$M)</f>
        <v/>
      </c>
      <c r="D4" s="131">
        <f>SUMIF(Norm_Durumu!$B:$B,A4,Norm_Durumu!$N:$N)</f>
        <v/>
      </c>
      <c r="E4" s="131">
        <f>MAX(0,MIN(100,100-(C4+D4)/MAX(1,B4)*100))</f>
        <v/>
      </c>
      <c r="F4" s="131" t="n">
        <v>36</v>
      </c>
      <c r="G4" s="131" t="n">
        <v>64</v>
      </c>
      <c r="H4" s="131" t="n">
        <v>0.9</v>
      </c>
      <c r="I4" s="131" t="n">
        <v>18.2</v>
      </c>
      <c r="J4" s="131" t="n">
        <v>120</v>
      </c>
      <c r="K4" s="131" t="n">
        <v>33</v>
      </c>
      <c r="L4" s="131" t="n">
        <v>46.5</v>
      </c>
      <c r="M4" s="131" t="n">
        <v>58.4</v>
      </c>
      <c r="N4" s="131" t="inlineStr">
        <is>
          <t>🟡 Orta</t>
        </is>
      </c>
    </row>
    <row r="5" ht="15" customHeight="1" s="113">
      <c r="A5" s="131" t="inlineStr">
        <is>
          <t>AYDIN EFELER-2</t>
        </is>
      </c>
      <c r="B5" s="131">
        <f>SUMIF(Norm_Durumu!$B:$B,A5,Norm_Durumu!$E:$E)</f>
        <v/>
      </c>
      <c r="C5" s="131">
        <f>SUMIF(Norm_Durumu!$B:$B,A5,Norm_Durumu!$M:$M)</f>
        <v/>
      </c>
      <c r="D5" s="131">
        <f>SUMIF(Norm_Durumu!$B:$B,A5,Norm_Durumu!$N:$N)</f>
        <v/>
      </c>
      <c r="E5" s="131">
        <f>MAX(0,MIN(100,100-(C5+D5)/MAX(1,B5)*100))</f>
        <v/>
      </c>
      <c r="F5" s="131" t="n">
        <v>61</v>
      </c>
      <c r="G5" s="131" t="n">
        <v>39</v>
      </c>
      <c r="H5" s="131" t="n">
        <v>0</v>
      </c>
      <c r="I5" s="131" t="n">
        <v>100</v>
      </c>
      <c r="J5" s="131" t="n">
        <v>145</v>
      </c>
      <c r="K5" s="131" t="n">
        <v>19</v>
      </c>
      <c r="L5" s="131" t="n">
        <v>60</v>
      </c>
      <c r="M5" s="131" t="n">
        <v>64.40000000000001</v>
      </c>
      <c r="N5" s="131" t="inlineStr">
        <is>
          <t>🟡 Orta</t>
        </is>
      </c>
    </row>
    <row r="6" ht="15" customHeight="1" s="113">
      <c r="A6" s="131" t="inlineStr">
        <is>
          <t>AYDIN FATİH</t>
        </is>
      </c>
      <c r="B6" s="131">
        <f>SUMIF(Norm_Durumu!$B:$B,A6,Norm_Durumu!$E:$E)</f>
        <v/>
      </c>
      <c r="C6" s="131">
        <f>SUMIF(Norm_Durumu!$B:$B,A6,Norm_Durumu!$M:$M)</f>
        <v/>
      </c>
      <c r="D6" s="131">
        <f>SUMIF(Norm_Durumu!$B:$B,A6,Norm_Durumu!$N:$N)</f>
        <v/>
      </c>
      <c r="E6" s="131">
        <f>MAX(0,MIN(100,100-(C6+D6)/MAX(1,B6)*100))</f>
        <v/>
      </c>
      <c r="F6" s="131" t="n">
        <v>24</v>
      </c>
      <c r="G6" s="131" t="n">
        <v>76</v>
      </c>
      <c r="H6" s="131" t="n">
        <v>0.3</v>
      </c>
      <c r="I6" s="131" t="n">
        <v>72.7</v>
      </c>
      <c r="J6" s="131" t="n">
        <v>31</v>
      </c>
      <c r="K6" s="131" t="n">
        <v>82.7</v>
      </c>
      <c r="L6" s="131" t="n">
        <v>49.4</v>
      </c>
      <c r="M6" s="131" t="n">
        <v>76.8</v>
      </c>
      <c r="N6" s="131" t="inlineStr">
        <is>
          <t>🔵 İyi</t>
        </is>
      </c>
    </row>
    <row r="7" ht="15" customHeight="1" s="113">
      <c r="A7" s="131" t="inlineStr">
        <is>
          <t>AYDIN FATİH-2</t>
        </is>
      </c>
      <c r="B7" s="131">
        <f>SUMIF(Norm_Durumu!$B:$B,A7,Norm_Durumu!$E:$E)</f>
        <v/>
      </c>
      <c r="C7" s="131">
        <f>SUMIF(Norm_Durumu!$B:$B,A7,Norm_Durumu!$M:$M)</f>
        <v/>
      </c>
      <c r="D7" s="131">
        <f>SUMIF(Norm_Durumu!$B:$B,A7,Norm_Durumu!$N:$N)</f>
        <v/>
      </c>
      <c r="E7" s="131">
        <f>MAX(0,MIN(100,100-(C7+D7)/MAX(1,B7)*100))</f>
        <v/>
      </c>
      <c r="F7" s="131" t="n">
        <v>70</v>
      </c>
      <c r="G7" s="131" t="n">
        <v>30</v>
      </c>
      <c r="H7" s="131" t="n">
        <v>0.6</v>
      </c>
      <c r="I7" s="131" t="n">
        <v>45.5</v>
      </c>
      <c r="J7" s="131" t="n">
        <v>103</v>
      </c>
      <c r="K7" s="131" t="n">
        <v>42.5</v>
      </c>
      <c r="L7" s="131" t="n">
        <v>43.6</v>
      </c>
      <c r="M7" s="131" t="n">
        <v>55.3</v>
      </c>
      <c r="N7" s="131" t="inlineStr">
        <is>
          <t>🟡 Orta</t>
        </is>
      </c>
    </row>
    <row r="8" ht="15" customHeight="1" s="113">
      <c r="A8" s="131" t="inlineStr">
        <is>
          <t>AYDIN GİRNE</t>
        </is>
      </c>
      <c r="B8" s="131">
        <f>SUMIF(Norm_Durumu!$B:$B,A8,Norm_Durumu!$E:$E)</f>
        <v/>
      </c>
      <c r="C8" s="131">
        <f>SUMIF(Norm_Durumu!$B:$B,A8,Norm_Durumu!$M:$M)</f>
        <v/>
      </c>
      <c r="D8" s="131">
        <f>SUMIF(Norm_Durumu!$B:$B,A8,Norm_Durumu!$N:$N)</f>
        <v/>
      </c>
      <c r="E8" s="131">
        <f>MAX(0,MIN(100,100-(C8+D8)/MAX(1,B8)*100))</f>
        <v/>
      </c>
      <c r="F8" s="131" t="n">
        <v>14</v>
      </c>
      <c r="G8" s="131" t="n">
        <v>86</v>
      </c>
      <c r="H8" s="131" t="n">
        <v>0.4</v>
      </c>
      <c r="I8" s="131" t="n">
        <v>63.6</v>
      </c>
      <c r="J8" s="131" t="n">
        <v>34</v>
      </c>
      <c r="K8" s="131" t="n">
        <v>81</v>
      </c>
      <c r="L8" s="131" t="n">
        <v>59.4</v>
      </c>
      <c r="M8" s="131" t="n">
        <v>73.5</v>
      </c>
      <c r="N8" s="131" t="inlineStr">
        <is>
          <t>🔵 İyi</t>
        </is>
      </c>
    </row>
    <row r="9" ht="15" customHeight="1" s="113">
      <c r="A9" s="131" t="inlineStr">
        <is>
          <t>AYDIN MİMARSİNAN</t>
        </is>
      </c>
      <c r="B9" s="131">
        <f>SUMIF(Norm_Durumu!$B:$B,A9,Norm_Durumu!$E:$E)</f>
        <v/>
      </c>
      <c r="C9" s="131">
        <f>SUMIF(Norm_Durumu!$B:$B,A9,Norm_Durumu!$M:$M)</f>
        <v/>
      </c>
      <c r="D9" s="131">
        <f>SUMIF(Norm_Durumu!$B:$B,A9,Norm_Durumu!$N:$N)</f>
        <v/>
      </c>
      <c r="E9" s="131">
        <f>MAX(0,MIN(100,100-(C9+D9)/MAX(1,B9)*100))</f>
        <v/>
      </c>
      <c r="F9" s="131" t="n">
        <v>31</v>
      </c>
      <c r="G9" s="131" t="n">
        <v>69</v>
      </c>
      <c r="H9" s="131" t="n">
        <v>0.8</v>
      </c>
      <c r="I9" s="131" t="n">
        <v>27.3</v>
      </c>
      <c r="J9" s="131" t="n">
        <v>153</v>
      </c>
      <c r="K9" s="131" t="n">
        <v>14.5</v>
      </c>
      <c r="L9" s="131" t="n">
        <v>60</v>
      </c>
      <c r="M9" s="131" t="n">
        <v>60.4</v>
      </c>
      <c r="N9" s="131" t="inlineStr">
        <is>
          <t>🟡 Orta</t>
        </is>
      </c>
    </row>
    <row r="10" ht="15" customHeight="1" s="113">
      <c r="A10" s="131" t="inlineStr">
        <is>
          <t>AYRANCILAR</t>
        </is>
      </c>
      <c r="B10" s="131">
        <f>SUMIF(Norm_Durumu!$B:$B,A10,Norm_Durumu!$E:$E)</f>
        <v/>
      </c>
      <c r="C10" s="131">
        <f>SUMIF(Norm_Durumu!$B:$B,A10,Norm_Durumu!$M:$M)</f>
        <v/>
      </c>
      <c r="D10" s="131">
        <f>SUMIF(Norm_Durumu!$B:$B,A10,Norm_Durumu!$N:$N)</f>
        <v/>
      </c>
      <c r="E10" s="131">
        <f>MAX(0,MIN(100,100-(C10+D10)/MAX(1,B10)*100))</f>
        <v/>
      </c>
      <c r="F10" s="131" t="n">
        <v>34</v>
      </c>
      <c r="G10" s="131" t="n">
        <v>66</v>
      </c>
      <c r="H10" s="131" t="n">
        <v>0.1</v>
      </c>
      <c r="I10" s="131" t="n">
        <v>90.90000000000001</v>
      </c>
      <c r="J10" s="131" t="n">
        <v>73</v>
      </c>
      <c r="K10" s="131" t="n">
        <v>59.2</v>
      </c>
      <c r="L10" s="131" t="n">
        <v>78.5</v>
      </c>
      <c r="M10" s="131" t="n">
        <v>75.7</v>
      </c>
      <c r="N10" s="131" t="inlineStr">
        <is>
          <t>🔵 İyi</t>
        </is>
      </c>
    </row>
    <row r="11" ht="15" customHeight="1" s="113">
      <c r="A11" s="131" t="inlineStr">
        <is>
          <t>BALÇOVA</t>
        </is>
      </c>
      <c r="B11" s="131">
        <f>SUMIF(Norm_Durumu!$B:$B,A11,Norm_Durumu!$E:$E)</f>
        <v/>
      </c>
      <c r="C11" s="131">
        <f>SUMIF(Norm_Durumu!$B:$B,A11,Norm_Durumu!$M:$M)</f>
        <v/>
      </c>
      <c r="D11" s="131">
        <f>SUMIF(Norm_Durumu!$B:$B,A11,Norm_Durumu!$N:$N)</f>
        <v/>
      </c>
      <c r="E11" s="131">
        <f>MAX(0,MIN(100,100-(C11+D11)/MAX(1,B11)*100))</f>
        <v/>
      </c>
      <c r="F11" s="131" t="n">
        <v>77</v>
      </c>
      <c r="G11" s="131" t="n">
        <v>23</v>
      </c>
      <c r="H11" s="131" t="n">
        <v>0.6</v>
      </c>
      <c r="I11" s="131" t="n">
        <v>45.5</v>
      </c>
      <c r="J11" s="131" t="n">
        <v>23</v>
      </c>
      <c r="K11" s="131" t="n">
        <v>87.2</v>
      </c>
      <c r="L11" s="131" t="n">
        <v>57.3</v>
      </c>
      <c r="M11" s="131" t="n">
        <v>62.5</v>
      </c>
      <c r="N11" s="131" t="inlineStr">
        <is>
          <t>🟡 Orta</t>
        </is>
      </c>
    </row>
    <row r="12" ht="15" customHeight="1" s="113">
      <c r="A12" s="131" t="inlineStr">
        <is>
          <t>BAYRAKLI</t>
        </is>
      </c>
      <c r="B12" s="131">
        <f>SUMIF(Norm_Durumu!$B:$B,A12,Norm_Durumu!$E:$E)</f>
        <v/>
      </c>
      <c r="C12" s="131">
        <f>SUMIF(Norm_Durumu!$B:$B,A12,Norm_Durumu!$M:$M)</f>
        <v/>
      </c>
      <c r="D12" s="131">
        <f>SUMIF(Norm_Durumu!$B:$B,A12,Norm_Durumu!$N:$N)</f>
        <v/>
      </c>
      <c r="E12" s="131">
        <f>MAX(0,MIN(100,100-(C12+D12)/MAX(1,B12)*100))</f>
        <v/>
      </c>
      <c r="F12" s="131" t="n">
        <v>61</v>
      </c>
      <c r="G12" s="131" t="n">
        <v>39</v>
      </c>
      <c r="H12" s="131" t="n">
        <v>0.6</v>
      </c>
      <c r="I12" s="131" t="n">
        <v>45.5</v>
      </c>
      <c r="J12" s="131" t="n">
        <v>81</v>
      </c>
      <c r="K12" s="131" t="n">
        <v>54.7</v>
      </c>
      <c r="L12" s="131" t="n">
        <v>51.9</v>
      </c>
      <c r="M12" s="131" t="n">
        <v>60.2</v>
      </c>
      <c r="N12" s="131" t="inlineStr">
        <is>
          <t>🟡 Orta</t>
        </is>
      </c>
    </row>
    <row r="13" ht="15" customHeight="1" s="113">
      <c r="A13" s="131" t="inlineStr">
        <is>
          <t>BOZYAKA</t>
        </is>
      </c>
      <c r="B13" s="131">
        <f>SUMIF(Norm_Durumu!$B:$B,A13,Norm_Durumu!$E:$E)</f>
        <v/>
      </c>
      <c r="C13" s="131">
        <f>SUMIF(Norm_Durumu!$B:$B,A13,Norm_Durumu!$M:$M)</f>
        <v/>
      </c>
      <c r="D13" s="131">
        <f>SUMIF(Norm_Durumu!$B:$B,A13,Norm_Durumu!$N:$N)</f>
        <v/>
      </c>
      <c r="E13" s="131">
        <f>MAX(0,MIN(100,100-(C13+D13)/MAX(1,B13)*100))</f>
        <v/>
      </c>
      <c r="F13" s="131" t="n">
        <v>67</v>
      </c>
      <c r="G13" s="131" t="n">
        <v>33</v>
      </c>
      <c r="H13" s="131" t="n">
        <v>0.8</v>
      </c>
      <c r="I13" s="131" t="n">
        <v>27.3</v>
      </c>
      <c r="J13" s="131" t="n">
        <v>134</v>
      </c>
      <c r="K13" s="131" t="n">
        <v>25.1</v>
      </c>
      <c r="L13" s="131" t="n">
        <v>43.2</v>
      </c>
      <c r="M13" s="131" t="n">
        <v>52.3</v>
      </c>
      <c r="N13" s="131" t="inlineStr">
        <is>
          <t>🟡 Orta</t>
        </is>
      </c>
    </row>
    <row r="14" ht="15" customHeight="1" s="113">
      <c r="A14" s="131" t="inlineStr">
        <is>
          <t>BUCA</t>
        </is>
      </c>
      <c r="B14" s="131">
        <f>SUMIF(Norm_Durumu!$B:$B,A14,Norm_Durumu!$E:$E)</f>
        <v/>
      </c>
      <c r="C14" s="131">
        <f>SUMIF(Norm_Durumu!$B:$B,A14,Norm_Durumu!$M:$M)</f>
        <v/>
      </c>
      <c r="D14" s="131">
        <f>SUMIF(Norm_Durumu!$B:$B,A14,Norm_Durumu!$N:$N)</f>
        <v/>
      </c>
      <c r="E14" s="131">
        <f>MAX(0,MIN(100,100-(C14+D14)/MAX(1,B14)*100))</f>
        <v/>
      </c>
      <c r="F14" s="131" t="n">
        <v>50</v>
      </c>
      <c r="G14" s="131" t="n">
        <v>50</v>
      </c>
      <c r="H14" s="131" t="n">
        <v>0.55</v>
      </c>
      <c r="I14" s="131" t="n">
        <v>50</v>
      </c>
      <c r="J14" s="131" t="n">
        <v>89.5</v>
      </c>
      <c r="K14" s="131" t="n">
        <v>50</v>
      </c>
      <c r="L14" s="131" t="n">
        <v>60</v>
      </c>
      <c r="M14" s="131" t="n">
        <v>66.5</v>
      </c>
      <c r="N14" s="131" t="inlineStr">
        <is>
          <t>🔵 İyi</t>
        </is>
      </c>
    </row>
    <row r="15" ht="15" customHeight="1" s="113">
      <c r="A15" s="131" t="inlineStr">
        <is>
          <t>BUCA2</t>
        </is>
      </c>
      <c r="B15" s="131">
        <f>SUMIF(Norm_Durumu!$B:$B,A15,Norm_Durumu!$E:$E)</f>
        <v/>
      </c>
      <c r="C15" s="131">
        <f>SUMIF(Norm_Durumu!$B:$B,A15,Norm_Durumu!$M:$M)</f>
        <v/>
      </c>
      <c r="D15" s="131">
        <f>SUMIF(Norm_Durumu!$B:$B,A15,Norm_Durumu!$N:$N)</f>
        <v/>
      </c>
      <c r="E15" s="131">
        <f>MAX(0,MIN(100,100-(C15+D15)/MAX(1,B15)*100))</f>
        <v/>
      </c>
      <c r="F15" s="131" t="n">
        <v>59</v>
      </c>
      <c r="G15" s="131" t="n">
        <v>41</v>
      </c>
      <c r="H15" s="131" t="n">
        <v>0.8</v>
      </c>
      <c r="I15" s="131" t="n">
        <v>27.3</v>
      </c>
      <c r="J15" s="131" t="n">
        <v>65</v>
      </c>
      <c r="K15" s="131" t="n">
        <v>63.7</v>
      </c>
      <c r="L15" s="131" t="n">
        <v>60</v>
      </c>
      <c r="M15" s="131" t="n">
        <v>62.2</v>
      </c>
      <c r="N15" s="131" t="inlineStr">
        <is>
          <t>🟡 Orta</t>
        </is>
      </c>
    </row>
    <row r="16" ht="15" customHeight="1" s="113">
      <c r="A16" s="131" t="inlineStr">
        <is>
          <t>DEDEBAŞI</t>
        </is>
      </c>
      <c r="B16" s="131">
        <f>SUMIF(Norm_Durumu!$B:$B,A16,Norm_Durumu!$E:$E)</f>
        <v/>
      </c>
      <c r="C16" s="131">
        <f>SUMIF(Norm_Durumu!$B:$B,A16,Norm_Durumu!$M:$M)</f>
        <v/>
      </c>
      <c r="D16" s="131">
        <f>SUMIF(Norm_Durumu!$B:$B,A16,Norm_Durumu!$N:$N)</f>
        <v/>
      </c>
      <c r="E16" s="131">
        <f>MAX(0,MIN(100,100-(C16+D16)/MAX(1,B16)*100))</f>
        <v/>
      </c>
      <c r="F16" s="131" t="n">
        <v>47</v>
      </c>
      <c r="G16" s="131" t="n">
        <v>53</v>
      </c>
      <c r="H16" s="131" t="n">
        <v>0.1</v>
      </c>
      <c r="I16" s="131" t="n">
        <v>90.90000000000001</v>
      </c>
      <c r="J16" s="131" t="n">
        <v>176</v>
      </c>
      <c r="K16" s="131" t="n">
        <v>1.7</v>
      </c>
      <c r="L16" s="131" t="n">
        <v>60</v>
      </c>
      <c r="M16" s="131" t="n">
        <v>68</v>
      </c>
      <c r="N16" s="131" t="inlineStr">
        <is>
          <t>🔵 İyi</t>
        </is>
      </c>
    </row>
    <row r="17" ht="15" customHeight="1" s="113">
      <c r="A17" s="131" t="inlineStr">
        <is>
          <t>ESKİİZMİR</t>
        </is>
      </c>
      <c r="B17" s="131">
        <f>SUMIF(Norm_Durumu!$B:$B,A17,Norm_Durumu!$E:$E)</f>
        <v/>
      </c>
      <c r="C17" s="131">
        <f>SUMIF(Norm_Durumu!$B:$B,A17,Norm_Durumu!$M:$M)</f>
        <v/>
      </c>
      <c r="D17" s="131">
        <f>SUMIF(Norm_Durumu!$B:$B,A17,Norm_Durumu!$N:$N)</f>
        <v/>
      </c>
      <c r="E17" s="131">
        <f>MAX(0,MIN(100,100-(C17+D17)/MAX(1,B17)*100))</f>
        <v/>
      </c>
      <c r="F17" s="131" t="n">
        <v>71</v>
      </c>
      <c r="G17" s="131" t="n">
        <v>29</v>
      </c>
      <c r="H17" s="131" t="n">
        <v>0.6</v>
      </c>
      <c r="I17" s="131" t="n">
        <v>45.5</v>
      </c>
      <c r="J17" s="131" t="n">
        <v>76</v>
      </c>
      <c r="K17" s="131" t="n">
        <v>57.5</v>
      </c>
      <c r="L17" s="131" t="n">
        <v>51.3</v>
      </c>
      <c r="M17" s="131" t="n">
        <v>56.2</v>
      </c>
      <c r="N17" s="131" t="inlineStr">
        <is>
          <t>🟡 Orta</t>
        </is>
      </c>
    </row>
    <row r="18" ht="15" customHeight="1" s="113">
      <c r="A18" s="131" t="inlineStr">
        <is>
          <t>GAZİEMİR-1</t>
        </is>
      </c>
      <c r="B18" s="131">
        <f>SUMIF(Norm_Durumu!$B:$B,A18,Norm_Durumu!$E:$E)</f>
        <v/>
      </c>
      <c r="C18" s="131">
        <f>SUMIF(Norm_Durumu!$B:$B,A18,Norm_Durumu!$M:$M)</f>
        <v/>
      </c>
      <c r="D18" s="131">
        <f>SUMIF(Norm_Durumu!$B:$B,A18,Norm_Durumu!$N:$N)</f>
        <v/>
      </c>
      <c r="E18" s="131">
        <f>MAX(0,MIN(100,100-(C18+D18)/MAX(1,B18)*100))</f>
        <v/>
      </c>
      <c r="F18" s="131" t="n">
        <v>39</v>
      </c>
      <c r="G18" s="131" t="n">
        <v>61</v>
      </c>
      <c r="H18" s="131" t="n">
        <v>0.8</v>
      </c>
      <c r="I18" s="131" t="n">
        <v>27.3</v>
      </c>
      <c r="J18" s="131" t="n">
        <v>81</v>
      </c>
      <c r="K18" s="131" t="n">
        <v>54.7</v>
      </c>
      <c r="L18" s="131" t="n">
        <v>43</v>
      </c>
      <c r="M18" s="131" t="n">
        <v>60.7</v>
      </c>
      <c r="N18" s="131" t="inlineStr">
        <is>
          <t>🟡 Orta</t>
        </is>
      </c>
    </row>
    <row r="19" ht="15" customHeight="1" s="113">
      <c r="A19" s="131" t="inlineStr">
        <is>
          <t>GAZİEMİR-2</t>
        </is>
      </c>
      <c r="B19" s="131">
        <f>SUMIF(Norm_Durumu!$B:$B,A19,Norm_Durumu!$E:$E)</f>
        <v/>
      </c>
      <c r="C19" s="131">
        <f>SUMIF(Norm_Durumu!$B:$B,A19,Norm_Durumu!$M:$M)</f>
        <v/>
      </c>
      <c r="D19" s="131">
        <f>SUMIF(Norm_Durumu!$B:$B,A19,Norm_Durumu!$N:$N)</f>
        <v/>
      </c>
      <c r="E19" s="131">
        <f>MAX(0,MIN(100,100-(C19+D19)/MAX(1,B19)*100))</f>
        <v/>
      </c>
      <c r="F19" s="131" t="n">
        <v>52</v>
      </c>
      <c r="G19" s="131" t="n">
        <v>48</v>
      </c>
      <c r="H19" s="131" t="n">
        <v>0.1</v>
      </c>
      <c r="I19" s="131" t="n">
        <v>90.90000000000001</v>
      </c>
      <c r="J19" s="131" t="n">
        <v>30</v>
      </c>
      <c r="K19" s="131" t="n">
        <v>83.2</v>
      </c>
      <c r="L19" s="131" t="n">
        <v>70.5</v>
      </c>
      <c r="M19" s="131" t="n">
        <v>72.7</v>
      </c>
      <c r="N19" s="131" t="inlineStr">
        <is>
          <t>🔵 İyi</t>
        </is>
      </c>
    </row>
    <row r="20" ht="15" customHeight="1" s="113">
      <c r="A20" s="131" t="inlineStr">
        <is>
          <t>GAZİEMİR-3</t>
        </is>
      </c>
      <c r="B20" s="131">
        <f>SUMIF(Norm_Durumu!$B:$B,A20,Norm_Durumu!$E:$E)</f>
        <v/>
      </c>
      <c r="C20" s="131">
        <f>SUMIF(Norm_Durumu!$B:$B,A20,Norm_Durumu!$M:$M)</f>
        <v/>
      </c>
      <c r="D20" s="131">
        <f>SUMIF(Norm_Durumu!$B:$B,A20,Norm_Durumu!$N:$N)</f>
        <v/>
      </c>
      <c r="E20" s="131">
        <f>MAX(0,MIN(100,100-(C20+D20)/MAX(1,B20)*100))</f>
        <v/>
      </c>
      <c r="F20" s="131" t="n">
        <v>57</v>
      </c>
      <c r="G20" s="131" t="n">
        <v>43</v>
      </c>
      <c r="H20" s="131" t="n">
        <v>0</v>
      </c>
      <c r="I20" s="131" t="n">
        <v>100</v>
      </c>
      <c r="J20" s="131" t="n">
        <v>74</v>
      </c>
      <c r="K20" s="131" t="n">
        <v>58.7</v>
      </c>
      <c r="L20" s="131" t="n">
        <v>68.40000000000001</v>
      </c>
      <c r="M20" s="131" t="n">
        <v>77.7</v>
      </c>
      <c r="N20" s="131" t="inlineStr">
        <is>
          <t>🔵 İyi</t>
        </is>
      </c>
    </row>
    <row r="21" ht="15" customHeight="1" s="113">
      <c r="A21" s="131" t="inlineStr">
        <is>
          <t>GAZİEMİR-4</t>
        </is>
      </c>
      <c r="B21" s="131">
        <f>SUMIF(Norm_Durumu!$B:$B,A21,Norm_Durumu!$E:$E)</f>
        <v/>
      </c>
      <c r="C21" s="131">
        <f>SUMIF(Norm_Durumu!$B:$B,A21,Norm_Durumu!$M:$M)</f>
        <v/>
      </c>
      <c r="D21" s="131">
        <f>SUMIF(Norm_Durumu!$B:$B,A21,Norm_Durumu!$N:$N)</f>
        <v/>
      </c>
      <c r="E21" s="131">
        <f>MAX(0,MIN(100,100-(C21+D21)/MAX(1,B21)*100))</f>
        <v/>
      </c>
      <c r="F21" s="131" t="n">
        <v>76</v>
      </c>
      <c r="G21" s="131" t="n">
        <v>24</v>
      </c>
      <c r="H21" s="131" t="n">
        <v>0.2</v>
      </c>
      <c r="I21" s="131" t="n">
        <v>81.8</v>
      </c>
      <c r="J21" s="131" t="n">
        <v>84</v>
      </c>
      <c r="K21" s="131" t="n">
        <v>53.1</v>
      </c>
      <c r="L21" s="131" t="n">
        <v>60.1</v>
      </c>
      <c r="M21" s="131" t="n">
        <v>62.7</v>
      </c>
      <c r="N21" s="131" t="inlineStr">
        <is>
          <t>🟡 Orta</t>
        </is>
      </c>
    </row>
    <row r="22" ht="15" customHeight="1" s="113">
      <c r="A22" s="131" t="inlineStr">
        <is>
          <t>GAZİEMİR-5</t>
        </is>
      </c>
      <c r="B22" s="131">
        <f>SUMIF(Norm_Durumu!$B:$B,A22,Norm_Durumu!$E:$E)</f>
        <v/>
      </c>
      <c r="C22" s="131">
        <f>SUMIF(Norm_Durumu!$B:$B,A22,Norm_Durumu!$M:$M)</f>
        <v/>
      </c>
      <c r="D22" s="131">
        <f>SUMIF(Norm_Durumu!$B:$B,A22,Norm_Durumu!$N:$N)</f>
        <v/>
      </c>
      <c r="E22" s="131">
        <f>MAX(0,MIN(100,100-(C22+D22)/MAX(1,B22)*100))</f>
        <v/>
      </c>
      <c r="F22" s="131" t="n">
        <v>87</v>
      </c>
      <c r="G22" s="131" t="n">
        <v>13</v>
      </c>
      <c r="H22" s="131" t="n">
        <v>0.5</v>
      </c>
      <c r="I22" s="131" t="n">
        <v>54.5</v>
      </c>
      <c r="J22" s="131" t="n">
        <v>33</v>
      </c>
      <c r="K22" s="131" t="n">
        <v>81.59999999999999</v>
      </c>
      <c r="L22" s="131" t="n">
        <v>47.1</v>
      </c>
      <c r="M22" s="131" t="n">
        <v>60.1</v>
      </c>
      <c r="N22" s="131" t="inlineStr">
        <is>
          <t>🟡 Orta</t>
        </is>
      </c>
    </row>
    <row r="23" ht="15" customHeight="1" s="113">
      <c r="A23" s="131" t="inlineStr">
        <is>
          <t>GAZİEMİR-6</t>
        </is>
      </c>
      <c r="B23" s="131">
        <f>SUMIF(Norm_Durumu!$B:$B,A23,Norm_Durumu!$E:$E)</f>
        <v/>
      </c>
      <c r="C23" s="131">
        <f>SUMIF(Norm_Durumu!$B:$B,A23,Norm_Durumu!$M:$M)</f>
        <v/>
      </c>
      <c r="D23" s="131">
        <f>SUMIF(Norm_Durumu!$B:$B,A23,Norm_Durumu!$N:$N)</f>
        <v/>
      </c>
      <c r="E23" s="131">
        <f>MAX(0,MIN(100,100-(C23+D23)/MAX(1,B23)*100))</f>
        <v/>
      </c>
      <c r="F23" s="131" t="n">
        <v>19</v>
      </c>
      <c r="G23" s="131" t="n">
        <v>81</v>
      </c>
      <c r="H23" s="131" t="n">
        <v>0.2</v>
      </c>
      <c r="I23" s="131" t="n">
        <v>81.8</v>
      </c>
      <c r="J23" s="131" t="n">
        <v>8</v>
      </c>
      <c r="K23" s="131" t="n">
        <v>95.5</v>
      </c>
      <c r="L23" s="131" t="n">
        <v>50.2</v>
      </c>
      <c r="M23" s="131" t="n">
        <v>84.40000000000001</v>
      </c>
      <c r="N23" s="131" t="inlineStr">
        <is>
          <t>🟢 Çok İyi</t>
        </is>
      </c>
    </row>
    <row r="24" ht="15" customHeight="1" s="113">
      <c r="A24" s="131" t="inlineStr">
        <is>
          <t>GAZİEMİR-7</t>
        </is>
      </c>
      <c r="B24" s="131">
        <f>SUMIF(Norm_Durumu!$B:$B,A24,Norm_Durumu!$E:$E)</f>
        <v/>
      </c>
      <c r="C24" s="131">
        <f>SUMIF(Norm_Durumu!$B:$B,A24,Norm_Durumu!$M:$M)</f>
        <v/>
      </c>
      <c r="D24" s="131">
        <f>SUMIF(Norm_Durumu!$B:$B,A24,Norm_Durumu!$N:$N)</f>
        <v/>
      </c>
      <c r="E24" s="131">
        <f>MAX(0,MIN(100,100-(C24+D24)/MAX(1,B24)*100))</f>
        <v/>
      </c>
      <c r="F24" s="131" t="n">
        <v>26</v>
      </c>
      <c r="G24" s="131" t="n">
        <v>74</v>
      </c>
      <c r="H24" s="131" t="n">
        <v>0.3</v>
      </c>
      <c r="I24" s="131" t="n">
        <v>72.7</v>
      </c>
      <c r="J24" s="131" t="n">
        <v>49</v>
      </c>
      <c r="K24" s="131" t="n">
        <v>72.59999999999999</v>
      </c>
      <c r="L24" s="131" t="n">
        <v>64.5</v>
      </c>
      <c r="M24" s="131" t="n">
        <v>69.90000000000001</v>
      </c>
      <c r="N24" s="131" t="inlineStr">
        <is>
          <t>🔵 İyi</t>
        </is>
      </c>
    </row>
    <row r="25" ht="15" customHeight="1" s="113">
      <c r="A25" s="131" t="inlineStr">
        <is>
          <t>GEDİZ</t>
        </is>
      </c>
      <c r="B25" s="131">
        <f>SUMIF(Norm_Durumu!$B:$B,A25,Norm_Durumu!$E:$E)</f>
        <v/>
      </c>
      <c r="C25" s="131">
        <f>SUMIF(Norm_Durumu!$B:$B,A25,Norm_Durumu!$M:$M)</f>
        <v/>
      </c>
      <c r="D25" s="131">
        <f>SUMIF(Norm_Durumu!$B:$B,A25,Norm_Durumu!$N:$N)</f>
        <v/>
      </c>
      <c r="E25" s="131">
        <f>MAX(0,MIN(100,100-(C25+D25)/MAX(1,B25)*100))</f>
        <v/>
      </c>
      <c r="F25" s="131" t="n">
        <v>16</v>
      </c>
      <c r="G25" s="131" t="n">
        <v>84</v>
      </c>
      <c r="H25" s="131" t="n">
        <v>0.3</v>
      </c>
      <c r="I25" s="131" t="n">
        <v>72.7</v>
      </c>
      <c r="J25" s="131" t="n">
        <v>0</v>
      </c>
      <c r="K25" s="131" t="n">
        <v>100</v>
      </c>
      <c r="L25" s="131" t="n">
        <v>64.5</v>
      </c>
      <c r="M25" s="131" t="n">
        <v>86</v>
      </c>
      <c r="N25" s="131" t="inlineStr">
        <is>
          <t>🟢 Çok İyi</t>
        </is>
      </c>
    </row>
    <row r="26" ht="15" customHeight="1" s="113">
      <c r="A26" s="131" t="inlineStr">
        <is>
          <t>GÖZTEPE</t>
        </is>
      </c>
      <c r="B26" s="131">
        <f>SUMIF(Norm_Durumu!$B:$B,A26,Norm_Durumu!$E:$E)</f>
        <v/>
      </c>
      <c r="C26" s="131">
        <f>SUMIF(Norm_Durumu!$B:$B,A26,Norm_Durumu!$M:$M)</f>
        <v/>
      </c>
      <c r="D26" s="131">
        <f>SUMIF(Norm_Durumu!$B:$B,A26,Norm_Durumu!$N:$N)</f>
        <v/>
      </c>
      <c r="E26" s="131">
        <f>MAX(0,MIN(100,100-(C26+D26)/MAX(1,B26)*100))</f>
        <v/>
      </c>
      <c r="F26" s="131" t="n">
        <v>46</v>
      </c>
      <c r="G26" s="131" t="n">
        <v>54</v>
      </c>
      <c r="H26" s="131" t="n">
        <v>0.9</v>
      </c>
      <c r="I26" s="131" t="n">
        <v>18.2</v>
      </c>
      <c r="J26" s="131" t="n">
        <v>18</v>
      </c>
      <c r="K26" s="131" t="n">
        <v>89.90000000000001</v>
      </c>
      <c r="L26" s="131" t="n">
        <v>48.2</v>
      </c>
      <c r="M26" s="131" t="n">
        <v>65.2</v>
      </c>
      <c r="N26" s="131" t="inlineStr">
        <is>
          <t>🔵 İyi</t>
        </is>
      </c>
    </row>
    <row r="27" ht="15" customHeight="1" s="113">
      <c r="A27" s="131" t="inlineStr">
        <is>
          <t>GÜMÜŞPALA</t>
        </is>
      </c>
      <c r="B27" s="131">
        <f>SUMIF(Norm_Durumu!$B:$B,A27,Norm_Durumu!$E:$E)</f>
        <v/>
      </c>
      <c r="C27" s="131">
        <f>SUMIF(Norm_Durumu!$B:$B,A27,Norm_Durumu!$M:$M)</f>
        <v/>
      </c>
      <c r="D27" s="131">
        <f>SUMIF(Norm_Durumu!$B:$B,A27,Norm_Durumu!$N:$N)</f>
        <v/>
      </c>
      <c r="E27" s="131">
        <f>MAX(0,MIN(100,100-(C27+D27)/MAX(1,B27)*100))</f>
        <v/>
      </c>
      <c r="F27" s="131" t="n">
        <v>63</v>
      </c>
      <c r="G27" s="131" t="n">
        <v>37</v>
      </c>
      <c r="H27" s="131" t="n">
        <v>0.3</v>
      </c>
      <c r="I27" s="131" t="n">
        <v>72.7</v>
      </c>
      <c r="J27" s="131" t="n">
        <v>10</v>
      </c>
      <c r="K27" s="131" t="n">
        <v>94.40000000000001</v>
      </c>
      <c r="L27" s="131" t="n">
        <v>76.5</v>
      </c>
      <c r="M27" s="131" t="n">
        <v>68.59999999999999</v>
      </c>
      <c r="N27" s="131" t="inlineStr">
        <is>
          <t>🔵 İyi</t>
        </is>
      </c>
    </row>
    <row r="28" ht="15" customHeight="1" s="113">
      <c r="A28" s="131" t="inlineStr">
        <is>
          <t>HARMANDALI</t>
        </is>
      </c>
      <c r="B28" s="131">
        <f>SUMIF(Norm_Durumu!$B:$B,A28,Norm_Durumu!$E:$E)</f>
        <v/>
      </c>
      <c r="C28" s="131">
        <f>SUMIF(Norm_Durumu!$B:$B,A28,Norm_Durumu!$M:$M)</f>
        <v/>
      </c>
      <c r="D28" s="131">
        <f>SUMIF(Norm_Durumu!$B:$B,A28,Norm_Durumu!$N:$N)</f>
        <v/>
      </c>
      <c r="E28" s="131">
        <f>MAX(0,MIN(100,100-(C28+D28)/MAX(1,B28)*100))</f>
        <v/>
      </c>
      <c r="F28" s="131" t="n">
        <v>19</v>
      </c>
      <c r="G28" s="131" t="n">
        <v>81</v>
      </c>
      <c r="H28" s="131" t="n">
        <v>1.1</v>
      </c>
      <c r="I28" s="131" t="n">
        <v>0</v>
      </c>
      <c r="J28" s="131" t="n">
        <v>172</v>
      </c>
      <c r="K28" s="131" t="n">
        <v>3.9</v>
      </c>
      <c r="L28" s="131" t="n">
        <v>44.4</v>
      </c>
      <c r="M28" s="131" t="n">
        <v>53.4</v>
      </c>
      <c r="N28" s="131" t="inlineStr">
        <is>
          <t>🟡 Orta</t>
        </is>
      </c>
    </row>
    <row r="29" ht="15" customHeight="1" s="113">
      <c r="A29" s="131" t="inlineStr">
        <is>
          <t>HATAY</t>
        </is>
      </c>
      <c r="B29" s="131">
        <f>SUMIF(Norm_Durumu!$B:$B,A29,Norm_Durumu!$E:$E)</f>
        <v/>
      </c>
      <c r="C29" s="131">
        <f>SUMIF(Norm_Durumu!$B:$B,A29,Norm_Durumu!$M:$M)</f>
        <v/>
      </c>
      <c r="D29" s="131">
        <f>SUMIF(Norm_Durumu!$B:$B,A29,Norm_Durumu!$N:$N)</f>
        <v/>
      </c>
      <c r="E29" s="131">
        <f>MAX(0,MIN(100,100-(C29+D29)/MAX(1,B29)*100))</f>
        <v/>
      </c>
      <c r="F29" s="131" t="n">
        <v>18</v>
      </c>
      <c r="G29" s="131" t="n">
        <v>82</v>
      </c>
      <c r="H29" s="131" t="n">
        <v>0.7</v>
      </c>
      <c r="I29" s="131" t="n">
        <v>36.4</v>
      </c>
      <c r="J29" s="131" t="n">
        <v>77</v>
      </c>
      <c r="K29" s="131" t="n">
        <v>57</v>
      </c>
      <c r="L29" s="131" t="n">
        <v>59.3</v>
      </c>
      <c r="M29" s="131" t="n">
        <v>66.09999999999999</v>
      </c>
      <c r="N29" s="131" t="inlineStr">
        <is>
          <t>🔵 İyi</t>
        </is>
      </c>
    </row>
    <row r="30" ht="15" customHeight="1" s="113">
      <c r="A30" s="131" t="inlineStr">
        <is>
          <t>KARŞIYAKA-1</t>
        </is>
      </c>
      <c r="B30" s="131">
        <f>SUMIF(Norm_Durumu!$B:$B,A30,Norm_Durumu!$E:$E)</f>
        <v/>
      </c>
      <c r="C30" s="131">
        <f>SUMIF(Norm_Durumu!$B:$B,A30,Norm_Durumu!$M:$M)</f>
        <v/>
      </c>
      <c r="D30" s="131">
        <f>SUMIF(Norm_Durumu!$B:$B,A30,Norm_Durumu!$N:$N)</f>
        <v/>
      </c>
      <c r="E30" s="131">
        <f>MAX(0,MIN(100,100-(C30+D30)/MAX(1,B30)*100))</f>
        <v/>
      </c>
      <c r="F30" s="131" t="n">
        <v>55</v>
      </c>
      <c r="G30" s="131" t="n">
        <v>45</v>
      </c>
      <c r="H30" s="131" t="n">
        <v>0.8</v>
      </c>
      <c r="I30" s="131" t="n">
        <v>27.3</v>
      </c>
      <c r="J30" s="131" t="n">
        <v>131</v>
      </c>
      <c r="K30" s="131" t="n">
        <v>26.8</v>
      </c>
      <c r="L30" s="131" t="n">
        <v>44.4</v>
      </c>
      <c r="M30" s="131" t="n">
        <v>55.1</v>
      </c>
      <c r="N30" s="131" t="inlineStr">
        <is>
          <t>🟡 Orta</t>
        </is>
      </c>
    </row>
    <row r="31" ht="15" customHeight="1" s="113">
      <c r="A31" s="131" t="inlineStr">
        <is>
          <t>KARŞIYAKA-2</t>
        </is>
      </c>
      <c r="B31" s="131">
        <f>SUMIF(Norm_Durumu!$B:$B,A31,Norm_Durumu!$E:$E)</f>
        <v/>
      </c>
      <c r="C31" s="131">
        <f>SUMIF(Norm_Durumu!$B:$B,A31,Norm_Durumu!$M:$M)</f>
        <v/>
      </c>
      <c r="D31" s="131">
        <f>SUMIF(Norm_Durumu!$B:$B,A31,Norm_Durumu!$N:$N)</f>
        <v/>
      </c>
      <c r="E31" s="131">
        <f>MAX(0,MIN(100,100-(C31+D31)/MAX(1,B31)*100))</f>
        <v/>
      </c>
      <c r="F31" s="131" t="n">
        <v>58</v>
      </c>
      <c r="G31" s="131" t="n">
        <v>42</v>
      </c>
      <c r="H31" s="131" t="n">
        <v>1</v>
      </c>
      <c r="I31" s="131" t="n">
        <v>9.1</v>
      </c>
      <c r="J31" s="131" t="n">
        <v>67</v>
      </c>
      <c r="K31" s="131" t="n">
        <v>62.6</v>
      </c>
      <c r="L31" s="131" t="n">
        <v>32.7</v>
      </c>
      <c r="M31" s="131" t="n">
        <v>54.5</v>
      </c>
      <c r="N31" s="131" t="inlineStr">
        <is>
          <t>🟡 Orta</t>
        </is>
      </c>
    </row>
    <row r="32" ht="15" customHeight="1" s="113">
      <c r="A32" s="131" t="inlineStr">
        <is>
          <t>MANAVKUYU</t>
        </is>
      </c>
      <c r="B32" s="131">
        <f>SUMIF(Norm_Durumu!$B:$B,A32,Norm_Durumu!$E:$E)</f>
        <v/>
      </c>
      <c r="C32" s="131">
        <f>SUMIF(Norm_Durumu!$B:$B,A32,Norm_Durumu!$M:$M)</f>
        <v/>
      </c>
      <c r="D32" s="131">
        <f>SUMIF(Norm_Durumu!$B:$B,A32,Norm_Durumu!$N:$N)</f>
        <v/>
      </c>
      <c r="E32" s="131">
        <f>MAX(0,MIN(100,100-(C32+D32)/MAX(1,B32)*100))</f>
        <v/>
      </c>
      <c r="F32" s="131" t="n">
        <v>72</v>
      </c>
      <c r="G32" s="131" t="n">
        <v>28</v>
      </c>
      <c r="H32" s="131" t="n">
        <v>0.8</v>
      </c>
      <c r="I32" s="131" t="n">
        <v>27.3</v>
      </c>
      <c r="J32" s="131" t="n">
        <v>76</v>
      </c>
      <c r="K32" s="131" t="n">
        <v>57.5</v>
      </c>
      <c r="L32" s="131" t="n">
        <v>33.4</v>
      </c>
      <c r="M32" s="131" t="n">
        <v>54.7</v>
      </c>
      <c r="N32" s="131" t="inlineStr">
        <is>
          <t>🟡 Orta</t>
        </is>
      </c>
    </row>
    <row r="33" ht="15" customHeight="1" s="113">
      <c r="A33" s="131" t="inlineStr">
        <is>
          <t>MENDERES</t>
        </is>
      </c>
      <c r="B33" s="131">
        <f>SUMIF(Norm_Durumu!$B:$B,A33,Norm_Durumu!$E:$E)</f>
        <v/>
      </c>
      <c r="C33" s="131">
        <f>SUMIF(Norm_Durumu!$B:$B,A33,Norm_Durumu!$M:$M)</f>
        <v/>
      </c>
      <c r="D33" s="131">
        <f>SUMIF(Norm_Durumu!$B:$B,A33,Norm_Durumu!$N:$N)</f>
        <v/>
      </c>
      <c r="E33" s="131">
        <f>MAX(0,MIN(100,100-(C33+D33)/MAX(1,B33)*100))</f>
        <v/>
      </c>
      <c r="F33" s="131" t="n">
        <v>32</v>
      </c>
      <c r="G33" s="131" t="n">
        <v>68</v>
      </c>
      <c r="H33" s="131" t="n">
        <v>0.7</v>
      </c>
      <c r="I33" s="131" t="n">
        <v>36.4</v>
      </c>
      <c r="J33" s="131" t="n">
        <v>120</v>
      </c>
      <c r="K33" s="131" t="n">
        <v>33</v>
      </c>
      <c r="L33" s="131" t="n">
        <v>44.4</v>
      </c>
      <c r="M33" s="131" t="n">
        <v>51.6</v>
      </c>
      <c r="N33" s="131" t="inlineStr">
        <is>
          <t>🟡 Orta</t>
        </is>
      </c>
    </row>
    <row r="34" ht="15" customHeight="1" s="113">
      <c r="A34" s="131" t="inlineStr">
        <is>
          <t>NARLIDERE</t>
        </is>
      </c>
      <c r="B34" s="131">
        <f>SUMIF(Norm_Durumu!$B:$B,A34,Norm_Durumu!$E:$E)</f>
        <v/>
      </c>
      <c r="C34" s="131">
        <f>SUMIF(Norm_Durumu!$B:$B,A34,Norm_Durumu!$M:$M)</f>
        <v/>
      </c>
      <c r="D34" s="131">
        <f>SUMIF(Norm_Durumu!$B:$B,A34,Norm_Durumu!$N:$N)</f>
        <v/>
      </c>
      <c r="E34" s="131">
        <f>MAX(0,MIN(100,100-(C34+D34)/MAX(1,B34)*100))</f>
        <v/>
      </c>
      <c r="F34" s="131" t="n">
        <v>59</v>
      </c>
      <c r="G34" s="131" t="n">
        <v>41</v>
      </c>
      <c r="H34" s="131" t="n">
        <v>0.4</v>
      </c>
      <c r="I34" s="131" t="n">
        <v>63.6</v>
      </c>
      <c r="J34" s="131" t="n">
        <v>179</v>
      </c>
      <c r="K34" s="131" t="n">
        <v>0</v>
      </c>
      <c r="L34" s="131" t="n">
        <v>49.4</v>
      </c>
      <c r="M34" s="131" t="n">
        <v>55.6</v>
      </c>
      <c r="N34" s="131" t="inlineStr">
        <is>
          <t>🟡 Orta</t>
        </is>
      </c>
    </row>
    <row r="35" ht="15" customHeight="1" s="113">
      <c r="A35" s="131" t="inlineStr">
        <is>
          <t>OSMANGAZİ</t>
        </is>
      </c>
      <c r="B35" s="131">
        <f>SUMIF(Norm_Durumu!$B:$B,A35,Norm_Durumu!$E:$E)</f>
        <v/>
      </c>
      <c r="C35" s="131">
        <f>SUMIF(Norm_Durumu!$B:$B,A35,Norm_Durumu!$M:$M)</f>
        <v/>
      </c>
      <c r="D35" s="131">
        <f>SUMIF(Norm_Durumu!$B:$B,A35,Norm_Durumu!$N:$N)</f>
        <v/>
      </c>
      <c r="E35" s="131">
        <f>MAX(0,MIN(100,100-(C35+D35)/MAX(1,B35)*100))</f>
        <v/>
      </c>
      <c r="F35" s="131" t="n">
        <v>31</v>
      </c>
      <c r="G35" s="131" t="n">
        <v>69</v>
      </c>
      <c r="H35" s="131" t="n">
        <v>0.2</v>
      </c>
      <c r="I35" s="131" t="n">
        <v>81.8</v>
      </c>
      <c r="J35" s="131" t="n">
        <v>59</v>
      </c>
      <c r="K35" s="131" t="n">
        <v>67</v>
      </c>
      <c r="L35" s="131" t="n">
        <v>72.09999999999999</v>
      </c>
      <c r="M35" s="131" t="n">
        <v>75.59999999999999</v>
      </c>
      <c r="N35" s="131" t="inlineStr">
        <is>
          <t>🔵 İyi</t>
        </is>
      </c>
    </row>
    <row r="36" ht="15" customHeight="1" s="113">
      <c r="A36" s="131" t="inlineStr">
        <is>
          <t>POLİGON</t>
        </is>
      </c>
      <c r="B36" s="131">
        <f>SUMIF(Norm_Durumu!$B:$B,A36,Norm_Durumu!$E:$E)</f>
        <v/>
      </c>
      <c r="C36" s="131">
        <f>SUMIF(Norm_Durumu!$B:$B,A36,Norm_Durumu!$M:$M)</f>
        <v/>
      </c>
      <c r="D36" s="131">
        <f>SUMIF(Norm_Durumu!$B:$B,A36,Norm_Durumu!$N:$N)</f>
        <v/>
      </c>
      <c r="E36" s="131">
        <f>MAX(0,MIN(100,100-(C36+D36)/MAX(1,B36)*100))</f>
        <v/>
      </c>
      <c r="F36" s="131" t="n">
        <v>54</v>
      </c>
      <c r="G36" s="131" t="n">
        <v>46</v>
      </c>
      <c r="H36" s="131" t="n">
        <v>0.9</v>
      </c>
      <c r="I36" s="131" t="n">
        <v>18.2</v>
      </c>
      <c r="J36" s="131" t="n">
        <v>65</v>
      </c>
      <c r="K36" s="131" t="n">
        <v>63.7</v>
      </c>
      <c r="L36" s="131" t="n">
        <v>38.3</v>
      </c>
      <c r="M36" s="131" t="n">
        <v>50.6</v>
      </c>
      <c r="N36" s="131" t="inlineStr">
        <is>
          <t>🟡 Orta</t>
        </is>
      </c>
    </row>
    <row r="37" ht="15" customHeight="1" s="113">
      <c r="A37" s="131" t="inlineStr">
        <is>
          <t>SEFERİHİSAR</t>
        </is>
      </c>
      <c r="B37" s="131">
        <f>SUMIF(Norm_Durumu!$B:$B,A37,Norm_Durumu!$E:$E)</f>
        <v/>
      </c>
      <c r="C37" s="131">
        <f>SUMIF(Norm_Durumu!$B:$B,A37,Norm_Durumu!$M:$M)</f>
        <v/>
      </c>
      <c r="D37" s="131">
        <f>SUMIF(Norm_Durumu!$B:$B,A37,Norm_Durumu!$N:$N)</f>
        <v/>
      </c>
      <c r="E37" s="131">
        <f>MAX(0,MIN(100,100-(C37+D37)/MAX(1,B37)*100))</f>
        <v/>
      </c>
      <c r="F37" s="131" t="n">
        <v>41</v>
      </c>
      <c r="G37" s="131" t="n">
        <v>59</v>
      </c>
      <c r="H37" s="131" t="n">
        <v>0.2</v>
      </c>
      <c r="I37" s="131" t="n">
        <v>81.8</v>
      </c>
      <c r="J37" s="131" t="n">
        <v>52</v>
      </c>
      <c r="K37" s="131" t="n">
        <v>70.90000000000001</v>
      </c>
      <c r="L37" s="131" t="n">
        <v>74.8</v>
      </c>
      <c r="M37" s="131" t="n">
        <v>74.40000000000001</v>
      </c>
      <c r="N37" s="131" t="inlineStr">
        <is>
          <t>🔵 İyi</t>
        </is>
      </c>
    </row>
    <row r="38" ht="15" customHeight="1" s="113">
      <c r="A38" s="131" t="inlineStr">
        <is>
          <t>TORBALI 1</t>
        </is>
      </c>
      <c r="B38" s="131">
        <f>SUMIF(Norm_Durumu!$B:$B,A38,Norm_Durumu!$E:$E)</f>
        <v/>
      </c>
      <c r="C38" s="131">
        <f>SUMIF(Norm_Durumu!$B:$B,A38,Norm_Durumu!$M:$M)</f>
        <v/>
      </c>
      <c r="D38" s="131">
        <f>SUMIF(Norm_Durumu!$B:$B,A38,Norm_Durumu!$N:$N)</f>
        <v/>
      </c>
      <c r="E38" s="131">
        <f>MAX(0,MIN(100,100-(C38+D38)/MAX(1,B38)*100))</f>
        <v/>
      </c>
      <c r="F38" s="131" t="n">
        <v>62</v>
      </c>
      <c r="G38" s="131" t="n">
        <v>38</v>
      </c>
      <c r="H38" s="131" t="n">
        <v>0.8</v>
      </c>
      <c r="I38" s="131" t="n">
        <v>27.3</v>
      </c>
      <c r="J38" s="131" t="n">
        <v>68</v>
      </c>
      <c r="K38" s="131" t="n">
        <v>62</v>
      </c>
      <c r="L38" s="131" t="n">
        <v>44</v>
      </c>
      <c r="M38" s="131" t="n">
        <v>56.5</v>
      </c>
      <c r="N38" s="131" t="inlineStr">
        <is>
          <t>🟡 Orta</t>
        </is>
      </c>
    </row>
    <row r="39" ht="15" customHeight="1" s="113">
      <c r="A39" s="131" t="inlineStr">
        <is>
          <t>TORBALI 2</t>
        </is>
      </c>
      <c r="B39" s="131">
        <f>SUMIF(Norm_Durumu!$B:$B,A39,Norm_Durumu!$E:$E)</f>
        <v/>
      </c>
      <c r="C39" s="131">
        <f>SUMIF(Norm_Durumu!$B:$B,A39,Norm_Durumu!$M:$M)</f>
        <v/>
      </c>
      <c r="D39" s="131">
        <f>SUMIF(Norm_Durumu!$B:$B,A39,Norm_Durumu!$N:$N)</f>
        <v/>
      </c>
      <c r="E39" s="131">
        <f>MAX(0,MIN(100,100-(C39+D39)/MAX(1,B39)*100))</f>
        <v/>
      </c>
      <c r="F39" s="131" t="n">
        <v>20</v>
      </c>
      <c r="G39" s="131" t="n">
        <v>80</v>
      </c>
      <c r="H39" s="131" t="n">
        <v>0.3</v>
      </c>
      <c r="I39" s="131" t="n">
        <v>72.7</v>
      </c>
      <c r="J39" s="131" t="n">
        <v>40</v>
      </c>
      <c r="K39" s="131" t="n">
        <v>77.7</v>
      </c>
      <c r="L39" s="131" t="n">
        <v>61.7</v>
      </c>
      <c r="M39" s="131" t="n">
        <v>77.90000000000001</v>
      </c>
      <c r="N39" s="131" t="inlineStr">
        <is>
          <t>🔵 İyi</t>
        </is>
      </c>
    </row>
    <row r="40" ht="15" customHeight="1" s="113">
      <c r="A40" s="131" t="inlineStr">
        <is>
          <t>TORBALI 3</t>
        </is>
      </c>
      <c r="B40" s="131">
        <f>SUMIF(Norm_Durumu!$B:$B,A40,Norm_Durumu!$E:$E)</f>
        <v/>
      </c>
      <c r="C40" s="131">
        <f>SUMIF(Norm_Durumu!$B:$B,A40,Norm_Durumu!$M:$M)</f>
        <v/>
      </c>
      <c r="D40" s="131">
        <f>SUMIF(Norm_Durumu!$B:$B,A40,Norm_Durumu!$N:$N)</f>
        <v/>
      </c>
      <c r="E40" s="131">
        <f>MAX(0,MIN(100,100-(C40+D40)/MAX(1,B40)*100))</f>
        <v/>
      </c>
      <c r="F40" s="131" t="n">
        <v>80</v>
      </c>
      <c r="G40" s="131" t="n">
        <v>20</v>
      </c>
      <c r="H40" s="131" t="n">
        <v>1.1</v>
      </c>
      <c r="I40" s="131" t="n">
        <v>0</v>
      </c>
      <c r="J40" s="131" t="n">
        <v>143</v>
      </c>
      <c r="K40" s="131" t="n">
        <v>20.1</v>
      </c>
      <c r="L40" s="131" t="n">
        <v>31.5</v>
      </c>
      <c r="M40" s="131" t="n">
        <v>41.7</v>
      </c>
      <c r="N40" s="131" t="inlineStr">
        <is>
          <t>🔴 Dikkat</t>
        </is>
      </c>
    </row>
    <row r="41" ht="15" customHeight="1" s="113">
      <c r="A41" s="131" t="inlineStr">
        <is>
          <t>TORBALI 4</t>
        </is>
      </c>
      <c r="B41" s="131">
        <f>SUMIF(Norm_Durumu!$B:$B,A41,Norm_Durumu!$E:$E)</f>
        <v/>
      </c>
      <c r="C41" s="131">
        <f>SUMIF(Norm_Durumu!$B:$B,A41,Norm_Durumu!$M:$M)</f>
        <v/>
      </c>
      <c r="D41" s="131">
        <f>SUMIF(Norm_Durumu!$B:$B,A41,Norm_Durumu!$N:$N)</f>
        <v/>
      </c>
      <c r="E41" s="131">
        <f>MAX(0,MIN(100,100-(C41+D41)/MAX(1,B41)*100))</f>
        <v/>
      </c>
      <c r="F41" s="131" t="n">
        <v>50</v>
      </c>
      <c r="G41" s="131" t="n">
        <v>50</v>
      </c>
      <c r="H41" s="131" t="n">
        <v>1.1</v>
      </c>
      <c r="I41" s="131" t="n">
        <v>0</v>
      </c>
      <c r="J41" s="131" t="n">
        <v>108</v>
      </c>
      <c r="K41" s="131" t="n">
        <v>39.7</v>
      </c>
      <c r="L41" s="131" t="n">
        <v>49.3</v>
      </c>
      <c r="M41" s="131" t="n">
        <v>50.6</v>
      </c>
      <c r="N41" s="131" t="inlineStr">
        <is>
          <t>🟡 Orta</t>
        </is>
      </c>
    </row>
    <row r="42" ht="15" customHeight="1" s="113">
      <c r="A42" s="131" t="inlineStr">
        <is>
          <t>TORBALI 5</t>
        </is>
      </c>
      <c r="B42" s="131">
        <f>SUMIF(Norm_Durumu!$B:$B,A42,Norm_Durumu!$E:$E)</f>
        <v/>
      </c>
      <c r="C42" s="131">
        <f>SUMIF(Norm_Durumu!$B:$B,A42,Norm_Durumu!$M:$M)</f>
        <v/>
      </c>
      <c r="D42" s="131">
        <f>SUMIF(Norm_Durumu!$B:$B,A42,Norm_Durumu!$N:$N)</f>
        <v/>
      </c>
      <c r="E42" s="131">
        <f>MAX(0,MIN(100,100-(C42+D42)/MAX(1,B42)*100))</f>
        <v/>
      </c>
      <c r="F42" s="131" t="n">
        <v>76</v>
      </c>
      <c r="G42" s="131" t="n">
        <v>24</v>
      </c>
      <c r="H42" s="131" t="n">
        <v>1.1</v>
      </c>
      <c r="I42" s="131" t="n">
        <v>0</v>
      </c>
      <c r="J42" s="131" t="n">
        <v>116</v>
      </c>
      <c r="K42" s="131" t="n">
        <v>35.2</v>
      </c>
      <c r="L42" s="131" t="n">
        <v>51.6</v>
      </c>
      <c r="M42" s="131" t="n">
        <v>45.1</v>
      </c>
      <c r="N42" s="131" t="inlineStr">
        <is>
          <t>🔴 Dikkat</t>
        </is>
      </c>
    </row>
    <row r="43" ht="15" customHeight="1" s="113">
      <c r="A43" s="131" t="inlineStr">
        <is>
          <t>YAPICIOĞLU</t>
        </is>
      </c>
      <c r="B43" s="131">
        <f>SUMIF(Norm_Durumu!$B:$B,A43,Norm_Durumu!$E:$E)</f>
        <v/>
      </c>
      <c r="C43" s="131">
        <f>SUMIF(Norm_Durumu!$B:$B,A43,Norm_Durumu!$M:$M)</f>
        <v/>
      </c>
      <c r="D43" s="131">
        <f>SUMIF(Norm_Durumu!$B:$B,A43,Norm_Durumu!$N:$N)</f>
        <v/>
      </c>
      <c r="E43" s="131">
        <f>MAX(0,MIN(100,100-(C43+D43)/MAX(1,B43)*100))</f>
        <v/>
      </c>
      <c r="F43" s="131" t="n">
        <v>25</v>
      </c>
      <c r="G43" s="131" t="n">
        <v>75</v>
      </c>
      <c r="H43" s="131" t="n">
        <v>0.5</v>
      </c>
      <c r="I43" s="131" t="n">
        <v>54.5</v>
      </c>
      <c r="J43" s="131" t="n">
        <v>167</v>
      </c>
      <c r="K43" s="131" t="n">
        <v>6.7</v>
      </c>
      <c r="L43" s="131" t="n">
        <v>44.1</v>
      </c>
      <c r="M43" s="131" t="n">
        <v>63.5</v>
      </c>
      <c r="N43" s="131" t="inlineStr">
        <is>
          <t>🟡 Orta</t>
        </is>
      </c>
    </row>
    <row r="44" ht="15" customHeight="1" s="113">
      <c r="A44" s="131" t="inlineStr">
        <is>
          <t>YEŞİLOVA</t>
        </is>
      </c>
      <c r="B44" s="131">
        <f>SUMIF(Norm_Durumu!$B:$B,A44,Norm_Durumu!$E:$E)</f>
        <v/>
      </c>
      <c r="C44" s="131">
        <f>SUMIF(Norm_Durumu!$B:$B,A44,Norm_Durumu!$M:$M)</f>
        <v/>
      </c>
      <c r="D44" s="131">
        <f>SUMIF(Norm_Durumu!$B:$B,A44,Norm_Durumu!$N:$N)</f>
        <v/>
      </c>
      <c r="E44" s="131">
        <f>MAX(0,MIN(100,100-(C44+D44)/MAX(1,B44)*100))</f>
        <v/>
      </c>
      <c r="F44" s="131" t="n">
        <v>70</v>
      </c>
      <c r="G44" s="131" t="n">
        <v>30</v>
      </c>
      <c r="H44" s="131" t="n">
        <v>0.2</v>
      </c>
      <c r="I44" s="131" t="n">
        <v>81.8</v>
      </c>
      <c r="J44" s="131" t="n">
        <v>84</v>
      </c>
      <c r="K44" s="131" t="n">
        <v>53.1</v>
      </c>
      <c r="L44" s="131" t="n">
        <v>62.2</v>
      </c>
      <c r="M44" s="131" t="n">
        <v>61.7</v>
      </c>
      <c r="N44" s="131" t="inlineStr">
        <is>
          <t>🟡 Orta</t>
        </is>
      </c>
    </row>
    <row r="45" ht="15" customHeight="1" s="113">
      <c r="A45" s="131" t="inlineStr">
        <is>
          <t>ÇAMDİBİ</t>
        </is>
      </c>
      <c r="B45" s="131">
        <f>SUMIF(Norm_Durumu!$B:$B,A45,Norm_Durumu!$E:$E)</f>
        <v/>
      </c>
      <c r="C45" s="131">
        <f>SUMIF(Norm_Durumu!$B:$B,A45,Norm_Durumu!$M:$M)</f>
        <v/>
      </c>
      <c r="D45" s="131">
        <f>SUMIF(Norm_Durumu!$B:$B,A45,Norm_Durumu!$N:$N)</f>
        <v/>
      </c>
      <c r="E45" s="131">
        <f>MAX(0,MIN(100,100-(C45+D45)/MAX(1,B45)*100))</f>
        <v/>
      </c>
      <c r="F45" s="131" t="n">
        <v>35</v>
      </c>
      <c r="G45" s="131" t="n">
        <v>65</v>
      </c>
      <c r="H45" s="131" t="n">
        <v>0.2</v>
      </c>
      <c r="I45" s="131" t="n">
        <v>81.8</v>
      </c>
      <c r="J45" s="131" t="n">
        <v>63</v>
      </c>
      <c r="K45" s="131" t="n">
        <v>64.8</v>
      </c>
      <c r="L45" s="131" t="n">
        <v>71.90000000000001</v>
      </c>
      <c r="M45" s="131" t="n">
        <v>77.09999999999999</v>
      </c>
      <c r="N45" s="131" t="inlineStr">
        <is>
          <t>🔵 İyi</t>
        </is>
      </c>
    </row>
    <row r="46" ht="15" customHeight="1" s="113">
      <c r="A46" s="131" t="inlineStr">
        <is>
          <t>ÇİĞLİ</t>
        </is>
      </c>
      <c r="B46" s="131">
        <f>SUMIF(Norm_Durumu!$B:$B,A46,Norm_Durumu!$E:$E)</f>
        <v/>
      </c>
      <c r="C46" s="131">
        <f>SUMIF(Norm_Durumu!$B:$B,A46,Norm_Durumu!$M:$M)</f>
        <v/>
      </c>
      <c r="D46" s="131">
        <f>SUMIF(Norm_Durumu!$B:$B,A46,Norm_Durumu!$N:$N)</f>
        <v/>
      </c>
      <c r="E46" s="131">
        <f>MAX(0,MIN(100,100-(C46+D46)/MAX(1,B46)*100))</f>
        <v/>
      </c>
      <c r="F46" s="131" t="n">
        <v>15</v>
      </c>
      <c r="G46" s="131" t="n">
        <v>85</v>
      </c>
      <c r="H46" s="131" t="n">
        <v>0.7</v>
      </c>
      <c r="I46" s="131" t="n">
        <v>36.4</v>
      </c>
      <c r="J46" s="131" t="n">
        <v>151</v>
      </c>
      <c r="K46" s="131" t="n">
        <v>15.6</v>
      </c>
      <c r="L46" s="131" t="n">
        <v>49.4</v>
      </c>
      <c r="M46" s="131" t="n">
        <v>57.6</v>
      </c>
      <c r="N46" s="131" t="inlineStr">
        <is>
          <t>🟡 Orta</t>
        </is>
      </c>
    </row>
    <row r="47" ht="15" customHeight="1" s="113">
      <c r="A47" s="131" t="inlineStr">
        <is>
          <t>ÖZDERE</t>
        </is>
      </c>
      <c r="B47" s="131">
        <f>SUMIF(Norm_Durumu!$B:$B,A47,Norm_Durumu!$E:$E)</f>
        <v/>
      </c>
      <c r="C47" s="131">
        <f>SUMIF(Norm_Durumu!$B:$B,A47,Norm_Durumu!$M:$M)</f>
        <v/>
      </c>
      <c r="D47" s="131">
        <f>SUMIF(Norm_Durumu!$B:$B,A47,Norm_Durumu!$N:$N)</f>
        <v/>
      </c>
      <c r="E47" s="131">
        <f>MAX(0,MIN(100,100-(C47+D47)/MAX(1,B47)*100))</f>
        <v/>
      </c>
      <c r="F47" s="131" t="n">
        <v>12</v>
      </c>
      <c r="G47" s="131" t="n">
        <v>88</v>
      </c>
      <c r="H47" s="131" t="n">
        <v>0.8</v>
      </c>
      <c r="I47" s="131" t="n">
        <v>27.3</v>
      </c>
      <c r="J47" s="131" t="n">
        <v>26</v>
      </c>
      <c r="K47" s="131" t="n">
        <v>85.5</v>
      </c>
      <c r="L47" s="131" t="n">
        <v>41.9</v>
      </c>
      <c r="M47" s="131" t="n">
        <v>66.2</v>
      </c>
      <c r="N47" s="131" t="inlineStr">
        <is>
          <t>🔵 İyi</t>
        </is>
      </c>
    </row>
    <row r="48" ht="15" customHeight="1" s="113">
      <c r="A48" s="131" t="inlineStr">
        <is>
          <t>İZMİRSPOR</t>
        </is>
      </c>
      <c r="B48" s="131">
        <f>SUMIF(Norm_Durumu!$B:$B,A48,Norm_Durumu!$E:$E)</f>
        <v/>
      </c>
      <c r="C48" s="131">
        <f>SUMIF(Norm_Durumu!$B:$B,A48,Norm_Durumu!$M:$M)</f>
        <v/>
      </c>
      <c r="D48" s="131">
        <f>SUMIF(Norm_Durumu!$B:$B,A48,Norm_Durumu!$N:$N)</f>
        <v/>
      </c>
      <c r="E48" s="131">
        <f>MAX(0,MIN(100,100-(C48+D48)/MAX(1,B48)*100))</f>
        <v/>
      </c>
      <c r="F48" s="131" t="n">
        <v>43</v>
      </c>
      <c r="G48" s="131" t="n">
        <v>57</v>
      </c>
      <c r="H48" s="131" t="n">
        <v>0.1</v>
      </c>
      <c r="I48" s="131" t="n">
        <v>90.90000000000001</v>
      </c>
      <c r="J48" s="131" t="n">
        <v>10</v>
      </c>
      <c r="K48" s="131" t="n">
        <v>94.40000000000001</v>
      </c>
      <c r="L48" s="131" t="n">
        <v>84.40000000000001</v>
      </c>
      <c r="M48" s="131" t="n">
        <v>82.5</v>
      </c>
      <c r="N48" s="131" t="inlineStr">
        <is>
          <t>🟢 Çok İyi</t>
        </is>
      </c>
    </row>
    <row r="49" ht="15" customHeight="1" s="113">
      <c r="A49" s="131" t="inlineStr">
        <is>
          <t>ŞİRİNYER</t>
        </is>
      </c>
      <c r="B49" s="131">
        <f>SUMIF(Norm_Durumu!$B:$B,A49,Norm_Durumu!$E:$E)</f>
        <v/>
      </c>
      <c r="C49" s="131">
        <f>SUMIF(Norm_Durumu!$B:$B,A49,Norm_Durumu!$M:$M)</f>
        <v/>
      </c>
      <c r="D49" s="131">
        <f>SUMIF(Norm_Durumu!$B:$B,A49,Norm_Durumu!$N:$N)</f>
        <v/>
      </c>
      <c r="E49" s="131">
        <f>MAX(0,MIN(100,100-(C49+D49)/MAX(1,B49)*100))</f>
        <v/>
      </c>
      <c r="F49" s="131" t="n">
        <v>72</v>
      </c>
      <c r="G49" s="131" t="n">
        <v>28</v>
      </c>
      <c r="H49" s="131" t="n">
        <v>0.7</v>
      </c>
      <c r="I49" s="131" t="n">
        <v>36.4</v>
      </c>
      <c r="J49" s="131" t="n">
        <v>85</v>
      </c>
      <c r="K49" s="131" t="n">
        <v>52.5</v>
      </c>
      <c r="L49" s="131" t="n">
        <v>34.4</v>
      </c>
      <c r="M49" s="131" t="n">
        <v>53.4</v>
      </c>
      <c r="N49" s="131" t="inlineStr">
        <is>
          <t>🟡 Orta</t>
        </is>
      </c>
    </row>
    <row r="50" ht="15" customHeight="1" s="113">
      <c r="A50" s="131" t="inlineStr">
        <is>
          <t>ŞİRİNYER 2</t>
        </is>
      </c>
      <c r="B50" s="131">
        <f>SUMIF(Norm_Durumu!$B:$B,A50,Norm_Durumu!$E:$E)</f>
        <v/>
      </c>
      <c r="C50" s="131">
        <f>SUMIF(Norm_Durumu!$B:$B,A50,Norm_Durumu!$M:$M)</f>
        <v/>
      </c>
      <c r="D50" s="131">
        <f>SUMIF(Norm_Durumu!$B:$B,A50,Norm_Durumu!$N:$N)</f>
        <v/>
      </c>
      <c r="E50" s="131">
        <f>MAX(0,MIN(100,100-(C50+D50)/MAX(1,B50)*100))</f>
        <v/>
      </c>
      <c r="F50" s="131" t="n">
        <v>70</v>
      </c>
      <c r="G50" s="131" t="n">
        <v>30</v>
      </c>
      <c r="H50" s="131" t="n">
        <v>0.8</v>
      </c>
      <c r="I50" s="131" t="n">
        <v>27.3</v>
      </c>
      <c r="J50" s="131" t="n">
        <v>70</v>
      </c>
      <c r="K50" s="131" t="n">
        <v>60.9</v>
      </c>
      <c r="L50" s="131" t="n">
        <v>48</v>
      </c>
      <c r="M50" s="131" t="n">
        <v>57.8</v>
      </c>
      <c r="N50" s="131" t="inlineStr">
        <is>
          <t>🟡 Orta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4" customWidth="1" style="112" min="1" max="1"/>
    <col width="12" customWidth="1" style="112" min="2" max="3"/>
    <col width="45" customWidth="1" style="112" min="4" max="4"/>
    <col width="39" customWidth="1" style="112" min="5" max="5"/>
  </cols>
  <sheetData>
    <row r="1" ht="15" customHeight="1" s="113">
      <c r="A1" s="159" t="inlineStr">
        <is>
          <t>Parametre</t>
        </is>
      </c>
      <c r="B1" s="159" t="inlineStr">
        <is>
          <t>Değer</t>
        </is>
      </c>
      <c r="C1" s="159" t="inlineStr">
        <is>
          <t>Veri Tipi</t>
        </is>
      </c>
      <c r="D1" s="159" t="inlineStr">
        <is>
          <t>Açıklama</t>
        </is>
      </c>
      <c r="E1" s="159" t="inlineStr">
        <is>
          <t>Kullanıcı Notu</t>
        </is>
      </c>
    </row>
    <row r="2" ht="15" customHeight="1" s="113">
      <c r="A2" s="124" t="inlineStr">
        <is>
          <t>Fazla Mesai Tampon Üst Sınırı</t>
        </is>
      </c>
      <c r="B2" s="124" t="n">
        <v>0.15</v>
      </c>
      <c r="C2" s="124" t="inlineStr">
        <is>
          <t>Oran</t>
        </is>
      </c>
      <c r="D2" s="124" t="inlineStr">
        <is>
          <t>Fazla mesainin tahmini kadroya etkisi için mağaza bazlı üst sınır</t>
        </is>
      </c>
      <c r="E2" s="124" t="inlineStr">
        <is>
          <t>0,15 = aktif mevcudun en fazla %15’i</t>
        </is>
      </c>
    </row>
    <row r="3" ht="15" customHeight="1" s="113">
      <c r="A3" s="124" t="inlineStr">
        <is>
          <t>Kayıp Kapasite Tampon Üst Sınırı</t>
        </is>
      </c>
      <c r="B3" s="124" t="n">
        <v>0.2</v>
      </c>
      <c r="C3" s="124" t="inlineStr">
        <is>
          <t>Oran</t>
        </is>
      </c>
      <c r="D3" s="124" t="inlineStr">
        <is>
          <t>Devamsızlık ve izin kaynaklı kapasite kaybı üst sınırı</t>
        </is>
      </c>
      <c r="E3" s="124" t="inlineStr">
        <is>
          <t>0,20 = aktif mevcudun en fazla %20’si</t>
        </is>
      </c>
    </row>
    <row r="4" ht="15" customHeight="1" s="113">
      <c r="A4" s="124" t="inlineStr">
        <is>
          <t>Operasyon Trend Alt Sınırı</t>
        </is>
      </c>
      <c r="B4" s="124" t="n">
        <v>-0.15</v>
      </c>
      <c r="C4" s="124" t="inlineStr">
        <is>
          <t>Oran</t>
        </is>
      </c>
      <c r="D4" s="124" t="inlineStr">
        <is>
          <t>Ciro/fiş/online düşüş trendi alt sınırı</t>
        </is>
      </c>
      <c r="E4" s="124" t="inlineStr">
        <is>
          <t>Aşırı tek dönem düşüşlerini sınırlar</t>
        </is>
      </c>
    </row>
    <row r="5" ht="15" customHeight="1" s="113">
      <c r="A5" s="124" t="inlineStr">
        <is>
          <t>Operasyon Trend Üst Sınırı</t>
        </is>
      </c>
      <c r="B5" s="124" t="n">
        <v>0.2</v>
      </c>
      <c r="C5" s="124" t="inlineStr">
        <is>
          <t>Oran</t>
        </is>
      </c>
      <c r="D5" s="124" t="inlineStr">
        <is>
          <t>Ciro/fiş/online artış trendi üst sınırı</t>
        </is>
      </c>
      <c r="E5" s="124" t="inlineStr">
        <is>
          <t>Aşırı tek dönem artışlarını sınırlar</t>
        </is>
      </c>
    </row>
    <row r="6" ht="15" customHeight="1" s="113">
      <c r="A6" s="124" t="inlineStr">
        <is>
          <t>Tahmin Güven Alt Sınırı</t>
        </is>
      </c>
      <c r="B6" s="124" t="n">
        <v>0.35</v>
      </c>
      <c r="C6" s="124" t="inlineStr">
        <is>
          <t>Oran</t>
        </is>
      </c>
      <c r="D6" s="124" t="inlineStr">
        <is>
          <t>Bu değerin altı saha doğrulaması ister</t>
        </is>
      </c>
      <c r="E6" s="124" t="inlineStr">
        <is>
          <t>0,35 = %35</t>
        </is>
      </c>
    </row>
    <row r="7" ht="15" customHeight="1" s="113">
      <c r="A7" s="124" t="inlineStr">
        <is>
          <t>Çalışan Aylık Saat</t>
        </is>
      </c>
      <c r="B7" s="124" t="n">
        <v>180</v>
      </c>
      <c r="C7" s="124" t="inlineStr">
        <is>
          <t>Saat</t>
        </is>
      </c>
      <c r="D7" s="124" t="inlineStr">
        <is>
          <t>Fazla mesainin FTE karşılığı için kullanılır</t>
        </is>
      </c>
      <c r="E7" s="124" t="inlineStr">
        <is>
          <t>Başdaş aylık çalışma standardı</t>
        </is>
      </c>
    </row>
    <row r="8" ht="15" customHeight="1" s="113">
      <c r="A8" s="124" t="inlineStr">
        <is>
          <t>Tahmin Resmî Norma Etki</t>
        </is>
      </c>
      <c r="B8" s="124" t="n">
        <v>0</v>
      </c>
      <c r="C8" s="124" t="inlineStr">
        <is>
          <t>Oran</t>
        </is>
      </c>
      <c r="D8" s="124" t="inlineStr">
        <is>
          <t>Güvenlik: tahmin yönetim normunu otomatik değiştirmez</t>
        </is>
      </c>
      <c r="E8" s="124" t="inlineStr">
        <is>
          <t>Sabit 0 tutulmalıdır</t>
        </is>
      </c>
    </row>
    <row r="9" ht="15" customHeight="1" s="113">
      <c r="A9" s="124" t="inlineStr">
        <is>
          <t>Tahmin Transfer Kararına Etki</t>
        </is>
      </c>
      <c r="B9" s="124" t="n">
        <v>0</v>
      </c>
      <c r="C9" s="124" t="inlineStr">
        <is>
          <t>Oran</t>
        </is>
      </c>
      <c r="D9" s="124" t="inlineStr">
        <is>
          <t>Güvenlik: tahmin otomatik transfer kararı vermez</t>
        </is>
      </c>
      <c r="E9" s="124" t="inlineStr">
        <is>
          <t>Sabit 0 tutulmalıdır</t>
        </is>
      </c>
    </row>
    <row r="10" ht="15" customHeight="1" s="113">
      <c r="A10" s="124" t="n"/>
      <c r="B10" s="124" t="n"/>
      <c r="C10" s="124" t="n"/>
      <c r="D10" s="124" t="n"/>
      <c r="E10" s="124" t="n"/>
    </row>
    <row r="11" ht="15" customHeight="1" s="113">
      <c r="A11" s="124" t="n"/>
      <c r="B11" s="124" t="n"/>
      <c r="C11" s="124" t="n"/>
      <c r="D11" s="124" t="n"/>
      <c r="E11" s="124" t="n"/>
    </row>
    <row r="12" ht="15" customHeight="1" s="113">
      <c r="A12" s="124" t="n"/>
      <c r="B12" s="124" t="n"/>
      <c r="C12" s="124" t="n"/>
      <c r="D12" s="124" t="n"/>
      <c r="E12" s="124" t="n"/>
    </row>
    <row r="13" ht="15" customHeight="1" s="113">
      <c r="A13" s="124" t="n"/>
      <c r="B13" s="124" t="n"/>
      <c r="C13" s="124" t="n"/>
      <c r="D13" s="124" t="n"/>
      <c r="E13" s="124" t="n"/>
    </row>
    <row r="14" ht="15" customHeight="1" s="113">
      <c r="A14" s="124" t="n"/>
      <c r="B14" s="124" t="n"/>
      <c r="C14" s="124" t="n"/>
      <c r="D14" s="124" t="n"/>
      <c r="E14" s="124" t="n"/>
    </row>
    <row r="15" ht="15" customHeight="1" s="113">
      <c r="A15" s="124" t="n"/>
      <c r="B15" s="124" t="n"/>
      <c r="C15" s="124" t="n"/>
      <c r="D15" s="124" t="n"/>
      <c r="E15" s="124" t="n"/>
    </row>
    <row r="16" ht="15" customHeight="1" s="113">
      <c r="A16" s="124" t="n"/>
      <c r="B16" s="124" t="n"/>
      <c r="C16" s="124" t="n"/>
      <c r="D16" s="124" t="n"/>
      <c r="E16" s="124" t="n"/>
    </row>
    <row r="17" ht="15" customHeight="1" s="113">
      <c r="A17" s="124" t="n"/>
      <c r="B17" s="124" t="n"/>
      <c r="C17" s="124" t="n"/>
      <c r="D17" s="124" t="n"/>
      <c r="E17" s="124" t="n"/>
    </row>
    <row r="18" ht="15" customHeight="1" s="113">
      <c r="A18" s="124" t="n"/>
      <c r="B18" s="124" t="n"/>
      <c r="C18" s="124" t="n"/>
      <c r="D18" s="124" t="n"/>
      <c r="E18" s="124" t="n"/>
    </row>
    <row r="19" ht="15" customHeight="1" s="113">
      <c r="A19" s="124" t="n"/>
      <c r="B19" s="124" t="n"/>
      <c r="C19" s="124" t="n"/>
      <c r="D19" s="124" t="n"/>
      <c r="E19" s="124" t="n"/>
    </row>
    <row r="20" ht="15" customHeight="1" s="113">
      <c r="A20" s="124" t="n"/>
      <c r="B20" s="124" t="n"/>
      <c r="C20" s="124" t="n"/>
      <c r="D20" s="124" t="n"/>
      <c r="E20" s="124" t="n"/>
    </row>
    <row r="21" ht="15" customHeight="1" s="113">
      <c r="A21" s="124" t="n"/>
      <c r="B21" s="124" t="n"/>
      <c r="C21" s="124" t="n"/>
      <c r="D21" s="124" t="n"/>
      <c r="E21" s="124" t="n"/>
    </row>
    <row r="22" ht="15" customHeight="1" s="113">
      <c r="A22" s="124" t="n"/>
      <c r="B22" s="124" t="n"/>
      <c r="C22" s="124" t="n"/>
      <c r="D22" s="124" t="n"/>
      <c r="E22" s="124" t="n"/>
    </row>
    <row r="23" ht="15" customHeight="1" s="113">
      <c r="A23" s="124" t="n"/>
      <c r="B23" s="124" t="n"/>
      <c r="C23" s="124" t="n"/>
      <c r="D23" s="124" t="n"/>
      <c r="E23" s="124" t="n"/>
    </row>
    <row r="24" ht="15" customHeight="1" s="113">
      <c r="A24" s="124" t="n"/>
      <c r="B24" s="124" t="n"/>
      <c r="C24" s="124" t="n"/>
      <c r="D24" s="124" t="n"/>
      <c r="E24" s="124" t="n"/>
    </row>
    <row r="25" ht="15" customHeight="1" s="113">
      <c r="A25" s="124" t="n"/>
      <c r="B25" s="124" t="n"/>
      <c r="C25" s="124" t="n"/>
      <c r="D25" s="124" t="n"/>
      <c r="E25" s="124" t="n"/>
    </row>
    <row r="26" ht="15" customHeight="1" s="113">
      <c r="A26" s="124" t="n"/>
      <c r="B26" s="124" t="n"/>
      <c r="C26" s="124" t="n"/>
      <c r="D26" s="124" t="n"/>
      <c r="E26" s="124" t="n"/>
    </row>
    <row r="27" ht="15" customHeight="1" s="113">
      <c r="A27" s="124" t="n"/>
      <c r="B27" s="124" t="n"/>
      <c r="C27" s="124" t="n"/>
      <c r="D27" s="124" t="n"/>
      <c r="E27" s="124" t="n"/>
    </row>
    <row r="28" ht="15" customHeight="1" s="113">
      <c r="A28" s="124" t="n"/>
      <c r="B28" s="124" t="n"/>
      <c r="C28" s="124" t="n"/>
      <c r="D28" s="124" t="n"/>
      <c r="E28" s="124" t="n"/>
    </row>
    <row r="29" ht="15" customHeight="1" s="113">
      <c r="A29" s="124" t="n"/>
      <c r="B29" s="124" t="n"/>
      <c r="C29" s="124" t="n"/>
      <c r="D29" s="124" t="n"/>
      <c r="E29" s="124" t="n"/>
    </row>
    <row r="30" ht="15" customHeight="1" s="113">
      <c r="A30" s="124" t="n"/>
      <c r="B30" s="124" t="n"/>
      <c r="C30" s="124" t="n"/>
      <c r="D30" s="124" t="n"/>
      <c r="E30" s="124" t="n"/>
    </row>
    <row r="31" ht="15" customHeight="1" s="113">
      <c r="A31" s="124" t="n"/>
      <c r="B31" s="124" t="n"/>
      <c r="C31" s="124" t="n"/>
      <c r="D31" s="124" t="n"/>
      <c r="E31" s="124" t="n"/>
    </row>
    <row r="32" ht="15" customHeight="1" s="113">
      <c r="A32" s="124" t="n"/>
      <c r="B32" s="124" t="n"/>
      <c r="C32" s="124" t="n"/>
      <c r="D32" s="124" t="n"/>
      <c r="E32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2" customWidth="1" style="112" min="1" max="1"/>
    <col width="16" customWidth="1" style="112" min="2" max="2"/>
    <col width="18" customWidth="1" style="112" min="3" max="3"/>
    <col width="14" customWidth="1" style="112" min="4" max="4"/>
    <col width="12" customWidth="1" style="112" min="5" max="7"/>
    <col width="45" customWidth="1" style="112" min="8" max="8"/>
  </cols>
  <sheetData>
    <row r="1" ht="15" customHeight="1" s="113">
      <c r="A1" s="159" t="inlineStr">
        <is>
          <t>Etki Adı</t>
        </is>
      </c>
      <c r="B1" s="159" t="inlineStr">
        <is>
          <t>Etki Türü</t>
        </is>
      </c>
      <c r="C1" s="159" t="inlineStr">
        <is>
          <t>Başlangıç Tarihi</t>
        </is>
      </c>
      <c r="D1" s="159" t="inlineStr">
        <is>
          <t>Bitiş Tarihi</t>
        </is>
      </c>
      <c r="E1" s="159" t="inlineStr">
        <is>
          <t>Ufuk Gün</t>
        </is>
      </c>
      <c r="F1" s="159" t="inlineStr">
        <is>
          <t>Katsayı</t>
        </is>
      </c>
      <c r="G1" s="159" t="inlineStr">
        <is>
          <t>Aktif Mi</t>
        </is>
      </c>
      <c r="H1" s="159" t="inlineStr">
        <is>
          <t>Açıklama</t>
        </is>
      </c>
    </row>
    <row r="2" ht="15" customHeight="1" s="113">
      <c r="A2" s="124" t="inlineStr">
        <is>
          <t>Örnek kampanya</t>
        </is>
      </c>
      <c r="B2" s="124" t="inlineStr">
        <is>
          <t>Kampanya</t>
        </is>
      </c>
      <c r="C2" s="124" t="n"/>
      <c r="D2" s="124" t="n"/>
      <c r="E2" s="124" t="n">
        <v>30</v>
      </c>
      <c r="F2" s="124" t="n">
        <v>1</v>
      </c>
      <c r="G2" s="124" t="inlineStr">
        <is>
          <t>Hayır</t>
        </is>
      </c>
      <c r="H2" s="124" t="inlineStr">
        <is>
          <t>Gerçek kampanya döneminde tarih ve katsayı girin</t>
        </is>
      </c>
    </row>
    <row r="3" ht="15" customHeight="1" s="113">
      <c r="A3" s="124" t="inlineStr">
        <is>
          <t>Örnek resmî/özel gün</t>
        </is>
      </c>
      <c r="B3" s="124" t="inlineStr">
        <is>
          <t>Tatil/Özel Gün</t>
        </is>
      </c>
      <c r="C3" s="124" t="n"/>
      <c r="D3" s="124" t="n"/>
      <c r="E3" s="124" t="n">
        <v>30</v>
      </c>
      <c r="F3" s="124" t="n">
        <v>1</v>
      </c>
      <c r="G3" s="124" t="inlineStr">
        <is>
          <t>Hayır</t>
        </is>
      </c>
      <c r="H3" s="124" t="inlineStr">
        <is>
          <t>Gerçek takvim etkisini kurum verisiyle girin</t>
        </is>
      </c>
    </row>
    <row r="4" ht="15" customHeight="1" s="113">
      <c r="A4" s="124" t="inlineStr">
        <is>
          <t>Maaş günü etkisi</t>
        </is>
      </c>
      <c r="B4" s="124" t="inlineStr">
        <is>
          <t>Maaş Günü</t>
        </is>
      </c>
      <c r="C4" s="124" t="n"/>
      <c r="D4" s="124" t="n"/>
      <c r="E4" s="124" t="n">
        <v>30</v>
      </c>
      <c r="F4" s="124" t="n">
        <v>1</v>
      </c>
      <c r="G4" s="124" t="inlineStr">
        <is>
          <t>Hayır</t>
        </is>
      </c>
      <c r="H4" s="124" t="inlineStr">
        <is>
          <t>Satış yoğunluğu ölçülmüşse etkinleştirin</t>
        </is>
      </c>
    </row>
    <row r="5" ht="15" customHeight="1" s="113">
      <c r="A5" s="124" t="inlineStr">
        <is>
          <t>Okul açılış dönemi</t>
        </is>
      </c>
      <c r="B5" s="124" t="inlineStr">
        <is>
          <t>Sezon</t>
        </is>
      </c>
      <c r="C5" s="124" t="n"/>
      <c r="D5" s="124" t="n"/>
      <c r="E5" s="124" t="n">
        <v>60</v>
      </c>
      <c r="F5" s="124" t="n">
        <v>1</v>
      </c>
      <c r="G5" s="124" t="inlineStr">
        <is>
          <t>Hayır</t>
        </is>
      </c>
      <c r="H5" s="124" t="inlineStr">
        <is>
          <t>Bölgesel etkisi ölçülmüşse etkinleştirin</t>
        </is>
      </c>
    </row>
    <row r="6" ht="15" customHeight="1" s="113">
      <c r="A6" s="124" t="inlineStr">
        <is>
          <t>Yeni mağaza açılışı</t>
        </is>
      </c>
      <c r="B6" s="124" t="inlineStr">
        <is>
          <t>Yeni Mağaza</t>
        </is>
      </c>
      <c r="C6" s="124" t="n"/>
      <c r="D6" s="124" t="n"/>
      <c r="E6" s="124" t="n">
        <v>90</v>
      </c>
      <c r="F6" s="124" t="n">
        <v>1</v>
      </c>
      <c r="G6" s="124" t="inlineStr">
        <is>
          <t>Hayır</t>
        </is>
      </c>
      <c r="H6" s="124" t="inlineStr">
        <is>
          <t>Yeni mağaza varsa hedef mağaza bazlı ayrıca kontrol edin</t>
        </is>
      </c>
    </row>
    <row r="7" ht="15" customHeight="1" s="113">
      <c r="A7" s="124" t="n"/>
      <c r="B7" s="124" t="n"/>
      <c r="C7" s="124" t="n"/>
      <c r="D7" s="124" t="n"/>
      <c r="E7" s="124" t="n"/>
      <c r="F7" s="124" t="n"/>
      <c r="G7" s="124" t="n"/>
      <c r="H7" s="124" t="n"/>
    </row>
    <row r="8" ht="15" customHeight="1" s="113">
      <c r="A8" s="124" t="n"/>
      <c r="B8" s="124" t="n"/>
      <c r="C8" s="124" t="n"/>
      <c r="D8" s="124" t="n"/>
      <c r="E8" s="124" t="n"/>
      <c r="F8" s="124" t="n"/>
      <c r="G8" s="124" t="n"/>
      <c r="H8" s="124" t="n"/>
    </row>
    <row r="9" ht="15" customHeight="1" s="113">
      <c r="A9" s="124" t="n"/>
      <c r="B9" s="124" t="n"/>
      <c r="C9" s="124" t="n"/>
      <c r="D9" s="124" t="n"/>
      <c r="E9" s="124" t="n"/>
      <c r="F9" s="124" t="n"/>
      <c r="G9" s="124" t="n"/>
      <c r="H9" s="124" t="n"/>
    </row>
    <row r="10" ht="15" customHeight="1" s="113">
      <c r="A10" s="124" t="n"/>
      <c r="B10" s="124" t="n"/>
      <c r="C10" s="124" t="n"/>
      <c r="D10" s="124" t="n"/>
      <c r="E10" s="124" t="n"/>
      <c r="F10" s="124" t="n"/>
      <c r="G10" s="124" t="n"/>
      <c r="H10" s="124" t="n"/>
    </row>
    <row r="11" ht="15" customHeight="1" s="113">
      <c r="A11" s="124" t="n"/>
      <c r="B11" s="124" t="n"/>
      <c r="C11" s="124" t="n"/>
      <c r="D11" s="124" t="n"/>
      <c r="E11" s="124" t="n"/>
      <c r="F11" s="124" t="n"/>
      <c r="G11" s="124" t="n"/>
      <c r="H11" s="124" t="n"/>
    </row>
    <row r="12" ht="15" customHeight="1" s="113">
      <c r="A12" s="124" t="n"/>
      <c r="B12" s="124" t="n"/>
      <c r="C12" s="124" t="n"/>
      <c r="D12" s="124" t="n"/>
      <c r="E12" s="124" t="n"/>
      <c r="F12" s="124" t="n"/>
      <c r="G12" s="124" t="n"/>
      <c r="H12" s="124" t="n"/>
    </row>
    <row r="13" ht="15" customHeight="1" s="113">
      <c r="A13" s="124" t="n"/>
      <c r="B13" s="124" t="n"/>
      <c r="C13" s="124" t="n"/>
      <c r="D13" s="124" t="n"/>
      <c r="E13" s="124" t="n"/>
      <c r="F13" s="124" t="n"/>
      <c r="G13" s="124" t="n"/>
      <c r="H13" s="124" t="n"/>
    </row>
    <row r="14" ht="15" customHeight="1" s="113">
      <c r="A14" s="124" t="n"/>
      <c r="B14" s="124" t="n"/>
      <c r="C14" s="124" t="n"/>
      <c r="D14" s="124" t="n"/>
      <c r="E14" s="124" t="n"/>
      <c r="F14" s="124" t="n"/>
      <c r="G14" s="124" t="n"/>
      <c r="H14" s="124" t="n"/>
    </row>
    <row r="15" ht="15" customHeight="1" s="113">
      <c r="A15" s="124" t="n"/>
      <c r="B15" s="124" t="n"/>
      <c r="C15" s="124" t="n"/>
      <c r="D15" s="124" t="n"/>
      <c r="E15" s="124" t="n"/>
      <c r="F15" s="124" t="n"/>
      <c r="G15" s="124" t="n"/>
      <c r="H15" s="124" t="n"/>
    </row>
    <row r="16" ht="15" customHeight="1" s="113">
      <c r="A16" s="124" t="n"/>
      <c r="B16" s="124" t="n"/>
      <c r="C16" s="124" t="n"/>
      <c r="D16" s="124" t="n"/>
      <c r="E16" s="124" t="n"/>
      <c r="F16" s="124" t="n"/>
      <c r="G16" s="124" t="n"/>
      <c r="H16" s="124" t="n"/>
    </row>
    <row r="17" ht="15" customHeight="1" s="113">
      <c r="A17" s="124" t="n"/>
      <c r="B17" s="124" t="n"/>
      <c r="C17" s="124" t="n"/>
      <c r="D17" s="124" t="n"/>
      <c r="E17" s="124" t="n"/>
      <c r="F17" s="124" t="n"/>
      <c r="G17" s="124" t="n"/>
      <c r="H17" s="124" t="n"/>
    </row>
    <row r="18" ht="15" customHeight="1" s="113">
      <c r="A18" s="124" t="n"/>
      <c r="B18" s="124" t="n"/>
      <c r="C18" s="124" t="n"/>
      <c r="D18" s="124" t="n"/>
      <c r="E18" s="124" t="n"/>
      <c r="F18" s="124" t="n"/>
      <c r="G18" s="124" t="n"/>
      <c r="H18" s="124" t="n"/>
    </row>
    <row r="19" ht="15" customHeight="1" s="113">
      <c r="A19" s="124" t="n"/>
      <c r="B19" s="124" t="n"/>
      <c r="C19" s="124" t="n"/>
      <c r="D19" s="124" t="n"/>
      <c r="E19" s="124" t="n"/>
      <c r="F19" s="124" t="n"/>
      <c r="G19" s="124" t="n"/>
      <c r="H19" s="124" t="n"/>
    </row>
    <row r="20" ht="15" customHeight="1" s="113">
      <c r="A20" s="124" t="n"/>
      <c r="B20" s="124" t="n"/>
      <c r="C20" s="124" t="n"/>
      <c r="D20" s="124" t="n"/>
      <c r="E20" s="124" t="n"/>
      <c r="F20" s="124" t="n"/>
      <c r="G20" s="124" t="n"/>
      <c r="H20" s="124" t="n"/>
    </row>
    <row r="21" ht="15" customHeight="1" s="113">
      <c r="A21" s="124" t="n"/>
      <c r="B21" s="124" t="n"/>
      <c r="C21" s="124" t="n"/>
      <c r="D21" s="124" t="n"/>
      <c r="E21" s="124" t="n"/>
      <c r="F21" s="124" t="n"/>
      <c r="G21" s="124" t="n"/>
      <c r="H21" s="124" t="n"/>
    </row>
    <row r="22" ht="15" customHeight="1" s="113">
      <c r="A22" s="124" t="n"/>
      <c r="B22" s="124" t="n"/>
      <c r="C22" s="124" t="n"/>
      <c r="D22" s="124" t="n"/>
      <c r="E22" s="124" t="n"/>
      <c r="F22" s="124" t="n"/>
      <c r="G22" s="124" t="n"/>
      <c r="H22" s="124" t="n"/>
    </row>
    <row r="23" ht="15" customHeight="1" s="113">
      <c r="A23" s="124" t="n"/>
      <c r="B23" s="124" t="n"/>
      <c r="C23" s="124" t="n"/>
      <c r="D23" s="124" t="n"/>
      <c r="E23" s="124" t="n"/>
      <c r="F23" s="124" t="n"/>
      <c r="G23" s="124" t="n"/>
      <c r="H23" s="124" t="n"/>
    </row>
    <row r="24" ht="15" customHeight="1" s="113">
      <c r="A24" s="124" t="n"/>
      <c r="B24" s="124" t="n"/>
      <c r="C24" s="124" t="n"/>
      <c r="D24" s="124" t="n"/>
      <c r="E24" s="124" t="n"/>
      <c r="F24" s="124" t="n"/>
      <c r="G24" s="124" t="n"/>
      <c r="H24" s="124" t="n"/>
    </row>
    <row r="25" ht="15" customHeight="1" s="113">
      <c r="A25" s="124" t="n"/>
      <c r="B25" s="124" t="n"/>
      <c r="C25" s="124" t="n"/>
      <c r="D25" s="124" t="n"/>
      <c r="E25" s="124" t="n"/>
      <c r="F25" s="124" t="n"/>
      <c r="G25" s="124" t="n"/>
      <c r="H25" s="124" t="n"/>
    </row>
    <row r="26" ht="15" customHeight="1" s="113">
      <c r="A26" s="124" t="n"/>
      <c r="B26" s="124" t="n"/>
      <c r="C26" s="124" t="n"/>
      <c r="D26" s="124" t="n"/>
      <c r="E26" s="124" t="n"/>
      <c r="F26" s="124" t="n"/>
      <c r="G26" s="124" t="n"/>
      <c r="H26" s="124" t="n"/>
    </row>
    <row r="27" ht="15" customHeight="1" s="113">
      <c r="A27" s="124" t="n"/>
      <c r="B27" s="124" t="n"/>
      <c r="C27" s="124" t="n"/>
      <c r="D27" s="124" t="n"/>
      <c r="E27" s="124" t="n"/>
      <c r="F27" s="124" t="n"/>
      <c r="G27" s="124" t="n"/>
      <c r="H27" s="124" t="n"/>
    </row>
    <row r="28" ht="15" customHeight="1" s="113">
      <c r="A28" s="124" t="n"/>
      <c r="B28" s="124" t="n"/>
      <c r="C28" s="124" t="n"/>
      <c r="D28" s="124" t="n"/>
      <c r="E28" s="124" t="n"/>
      <c r="F28" s="124" t="n"/>
      <c r="G28" s="124" t="n"/>
      <c r="H28" s="124" t="n"/>
    </row>
    <row r="29" ht="15" customHeight="1" s="113">
      <c r="A29" s="124" t="n"/>
      <c r="B29" s="124" t="n"/>
      <c r="C29" s="124" t="n"/>
      <c r="D29" s="124" t="n"/>
      <c r="E29" s="124" t="n"/>
      <c r="F29" s="124" t="n"/>
      <c r="G29" s="124" t="n"/>
      <c r="H29" s="124" t="n"/>
    </row>
    <row r="30" ht="15" customHeight="1" s="113">
      <c r="A30" s="124" t="n"/>
      <c r="B30" s="124" t="n"/>
      <c r="C30" s="124" t="n"/>
      <c r="D30" s="124" t="n"/>
      <c r="E30" s="124" t="n"/>
      <c r="F30" s="124" t="n"/>
      <c r="G30" s="124" t="n"/>
      <c r="H30" s="124" t="n"/>
    </row>
    <row r="31" ht="15" customHeight="1" s="113">
      <c r="A31" s="124" t="n"/>
      <c r="B31" s="124" t="n"/>
      <c r="C31" s="124" t="n"/>
      <c r="D31" s="124" t="n"/>
      <c r="E31" s="124" t="n"/>
      <c r="F31" s="124" t="n"/>
      <c r="G31" s="124" t="n"/>
      <c r="H31" s="124" t="n"/>
    </row>
    <row r="32" ht="15" customHeight="1" s="113">
      <c r="A32" s="124" t="n"/>
      <c r="B32" s="124" t="n"/>
      <c r="C32" s="124" t="n"/>
      <c r="D32" s="124" t="n"/>
      <c r="E32" s="124" t="n"/>
      <c r="F32" s="124" t="n"/>
      <c r="G32" s="124" t="n"/>
      <c r="H32" s="1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4" customWidth="1" style="112" min="1" max="1"/>
    <col width="15" customWidth="1" style="112" min="2" max="2"/>
    <col width="25" customWidth="1" style="112" min="3" max="3"/>
    <col width="46" customWidth="1" style="112" min="4" max="4"/>
    <col width="38" customWidth="1" style="112" min="5" max="5"/>
  </cols>
  <sheetData>
    <row r="1" ht="21" customHeight="1" s="113">
      <c r="A1" s="211" t="inlineStr">
        <is>
          <t>BAŞDAŞ V19 GERÇEK INPUT DOSYASI - RENK REHBERİ</t>
        </is>
      </c>
    </row>
    <row r="3" ht="15" customHeight="1" s="113">
      <c r="A3" s="159" t="inlineStr">
        <is>
          <t>RENK</t>
        </is>
      </c>
      <c r="B3" s="159" t="inlineStr">
        <is>
          <t>ANLAMI</t>
        </is>
      </c>
      <c r="C3" s="159" t="inlineStr">
        <is>
          <t>İŞLEM</t>
        </is>
      </c>
      <c r="D3" s="159" t="n"/>
      <c r="E3" s="159" t="n"/>
    </row>
    <row r="4" ht="15" customHeight="1" s="113">
      <c r="A4" s="124" t="inlineStr">
        <is>
          <t>SARI</t>
        </is>
      </c>
      <c r="B4" s="124" t="inlineStr">
        <is>
          <t>Manuel veri alanı</t>
        </is>
      </c>
      <c r="C4" s="124" t="inlineStr">
        <is>
          <t>Gerçek ve doğrulanmış veri girin.</t>
        </is>
      </c>
      <c r="D4" s="124" t="n"/>
      <c r="E4" s="124" t="n"/>
    </row>
    <row r="5" ht="15" customHeight="1" s="113">
      <c r="A5" s="124" t="inlineStr">
        <is>
          <t>KIRMIZI</t>
        </is>
      </c>
      <c r="B5" s="124" t="inlineStr">
        <is>
          <t>Formül/sistem/otomatik alan</t>
        </is>
      </c>
      <c r="C5" s="124" t="inlineStr">
        <is>
          <t>Veri girmeyin, yapıştırma yapmayın.</t>
        </is>
      </c>
      <c r="D5" s="124" t="n"/>
      <c r="E5" s="124" t="n"/>
    </row>
    <row r="6" ht="15" customHeight="1" s="113">
      <c r="A6" s="124" t="inlineStr">
        <is>
          <t>KULLANILMAYACAK</t>
        </is>
      </c>
      <c r="B6" s="124" t="inlineStr">
        <is>
          <t>AI, tahmin, skor ve operasyon sayfaları</t>
        </is>
      </c>
      <c r="C6" s="124" t="inlineStr">
        <is>
          <t>Bu sade kullanımda doldurmayın.</t>
        </is>
      </c>
      <c r="D6" s="124" t="n"/>
      <c r="E6" s="124" t="n"/>
    </row>
    <row r="7" ht="15" customHeight="1" s="113">
      <c r="A7" s="124" t="inlineStr">
        <is>
          <t>YEŞİL</t>
        </is>
      </c>
      <c r="B7" s="124" t="inlineStr">
        <is>
          <t>Bilgi/kontrol</t>
        </is>
      </c>
      <c r="C7" s="124" t="inlineStr">
        <is>
          <t>Açıklamayı okuyun ve kontrol edin.</t>
        </is>
      </c>
      <c r="D7" s="124" t="n"/>
      <c r="E7" s="124" t="n"/>
    </row>
    <row r="8" ht="15" customHeight="1" s="113">
      <c r="A8" s="124" t="inlineStr">
        <is>
          <t>!</t>
        </is>
      </c>
      <c r="B8" s="124" t="inlineStr">
        <is>
          <t>Başlık ve sütunlar</t>
        </is>
      </c>
      <c r="C8" s="124" t="inlineStr">
        <is>
          <t>Sayfa adı ve sütun sırasını değiştirmeyin.</t>
        </is>
      </c>
      <c r="D8" s="124" t="n"/>
      <c r="E8" s="124" t="n"/>
    </row>
    <row r="9" ht="15" customHeight="1" s="113">
      <c r="A9" s="124" t="n"/>
      <c r="B9" s="124" t="n"/>
      <c r="C9" s="124" t="n"/>
      <c r="D9" s="124" t="n"/>
      <c r="E9" s="124" t="n"/>
    </row>
    <row r="10" ht="15" customHeight="1" s="113">
      <c r="A10" s="212" t="inlineStr">
        <is>
          <t>SAYFA</t>
        </is>
      </c>
      <c r="B10" s="212" t="inlineStr">
        <is>
          <t>TÜR</t>
        </is>
      </c>
      <c r="C10" s="212" t="inlineStr">
        <is>
          <t>SORUMLU</t>
        </is>
      </c>
      <c r="D10" s="212" t="inlineStr">
        <is>
          <t>AMAÇ</t>
        </is>
      </c>
      <c r="E10" s="212" t="inlineStr">
        <is>
          <t>VERİ GİRİŞİ</t>
        </is>
      </c>
    </row>
    <row r="11" ht="15" customHeight="1" s="113">
      <c r="A11" s="141" t="inlineStr">
        <is>
          <t>Magaza_Adres</t>
        </is>
      </c>
      <c r="B11" s="141" t="inlineStr">
        <is>
          <t>MANUEL</t>
        </is>
      </c>
      <c r="C11" s="141" t="inlineStr">
        <is>
          <t>İK / İdari İşler</t>
        </is>
      </c>
      <c r="D11" s="141" t="inlineStr">
        <is>
          <t>Mağaza adresi ve koordinatı</t>
        </is>
      </c>
      <c r="E11" s="141" t="inlineStr">
        <is>
          <t>A:F sarı</t>
        </is>
      </c>
    </row>
    <row r="12" ht="15" customHeight="1" s="113">
      <c r="A12" s="141" t="inlineStr">
        <is>
          <t>Fact_Norm</t>
        </is>
      </c>
      <c r="B12" s="141" t="inlineStr">
        <is>
          <t>KARMA</t>
        </is>
      </c>
      <c r="C12" s="141" t="inlineStr">
        <is>
          <t>İK Direktörü / Yönetim</t>
        </is>
      </c>
      <c r="D12" s="141" t="inlineStr">
        <is>
          <t>Onaylı mağaza-unvan norm kadrosu</t>
        </is>
      </c>
      <c r="E12" s="141" t="inlineStr">
        <is>
          <t>A,D,F sarı; B,C,E kırmızı</t>
        </is>
      </c>
    </row>
    <row r="13" ht="15" customHeight="1" s="113">
      <c r="A13" s="141" t="inlineStr">
        <is>
          <t>Fact_Mevcut</t>
        </is>
      </c>
      <c r="B13" s="141" t="inlineStr">
        <is>
          <t>KARMA</t>
        </is>
      </c>
      <c r="C13" s="141" t="inlineStr">
        <is>
          <t>İK</t>
        </is>
      </c>
      <c r="D13" s="141" t="inlineStr">
        <is>
          <t>Personel mevcut bilgileri</t>
        </is>
      </c>
      <c r="E13" s="141" t="inlineStr">
        <is>
          <t>A,B,E,G,I:N sarı; C,D,F,H,O:Q kırmızı</t>
        </is>
      </c>
    </row>
    <row r="14" ht="15" customHeight="1" s="113">
      <c r="A14" s="141" t="inlineStr">
        <is>
          <t>Dim_Unvan</t>
        </is>
      </c>
      <c r="B14" s="141" t="inlineStr">
        <is>
          <t>MANUEL</t>
        </is>
      </c>
      <c r="C14" s="141" t="inlineStr">
        <is>
          <t>İK</t>
        </is>
      </c>
      <c r="D14" s="141" t="inlineStr">
        <is>
          <t>Standart unvan kodları</t>
        </is>
      </c>
      <c r="E14" s="141" t="inlineStr">
        <is>
          <t>A:B sarı</t>
        </is>
      </c>
    </row>
    <row r="15" ht="15" customHeight="1" s="113">
      <c r="A15" s="141" t="inlineStr">
        <is>
          <t>Dim_Magaza</t>
        </is>
      </c>
      <c r="B15" s="141" t="inlineStr">
        <is>
          <t>MANUEL</t>
        </is>
      </c>
      <c r="C15" s="141" t="inlineStr">
        <is>
          <t>İK / Sistem</t>
        </is>
      </c>
      <c r="D15" s="141" t="inlineStr">
        <is>
          <t>Standart mağaza ve bölge bilgisi</t>
        </is>
      </c>
      <c r="E15" s="141" t="inlineStr">
        <is>
          <t>A:C sarı</t>
        </is>
      </c>
    </row>
    <row r="16" ht="15" customHeight="1" s="113">
      <c r="A16" s="141" t="inlineStr">
        <is>
          <t>Dim_CikisNedeni</t>
        </is>
      </c>
      <c r="B16" s="141" t="inlineStr">
        <is>
          <t>MANUEL</t>
        </is>
      </c>
      <c r="C16" s="141" t="inlineStr">
        <is>
          <t>İK</t>
        </is>
      </c>
      <c r="D16" s="141" t="inlineStr">
        <is>
          <t>Çıkış nedeni sözlüğü</t>
        </is>
      </c>
      <c r="E16" s="141" t="inlineStr">
        <is>
          <t>A:D sarı</t>
        </is>
      </c>
    </row>
    <row r="17" ht="15" customHeight="1" s="113">
      <c r="A17" s="141" t="inlineStr">
        <is>
          <t>Transfer_Kisitlari</t>
        </is>
      </c>
      <c r="B17" s="141" t="inlineStr">
        <is>
          <t>MANUEL</t>
        </is>
      </c>
      <c r="C17" s="141" t="inlineStr">
        <is>
          <t>İK / Bölge Müdürü</t>
        </is>
      </c>
      <c r="D17" s="141" t="inlineStr">
        <is>
          <t>Transfer kısıtları</t>
        </is>
      </c>
      <c r="E17" s="141" t="inlineStr">
        <is>
          <t>A:S sarı</t>
        </is>
      </c>
    </row>
    <row r="18" ht="15" customHeight="1" s="113">
      <c r="A18" s="141" t="inlineStr">
        <is>
          <t>Mail_Listesi</t>
        </is>
      </c>
      <c r="B18" s="141" t="inlineStr">
        <is>
          <t>MANUEL</t>
        </is>
      </c>
      <c r="C18" s="141" t="inlineStr">
        <is>
          <t>İK / Sistem</t>
        </is>
      </c>
      <c r="D18" s="141" t="inlineStr">
        <is>
          <t>Kullanıcı, rol, yetki ve mail</t>
        </is>
      </c>
      <c r="E18" s="141" t="inlineStr">
        <is>
          <t>A:O sarı</t>
        </is>
      </c>
    </row>
    <row r="19" ht="15" customHeight="1" s="113">
      <c r="A19" s="141" t="inlineStr">
        <is>
          <t>Sube_Mail_Listesi</t>
        </is>
      </c>
      <c r="B19" s="141" t="inlineStr">
        <is>
          <t>MANUEL</t>
        </is>
      </c>
      <c r="C19" s="141" t="inlineStr">
        <is>
          <t>İK / Şubeler</t>
        </is>
      </c>
      <c r="D19" s="141" t="inlineStr">
        <is>
          <t>Şube mail adresleri</t>
        </is>
      </c>
      <c r="E19" s="141" t="inlineStr">
        <is>
          <t>A:F sarı</t>
        </is>
      </c>
    </row>
    <row r="20" ht="15" customHeight="1" s="113">
      <c r="A20" s="141" t="inlineStr">
        <is>
          <t>Kurumsal_Eposta_Rehberi</t>
        </is>
      </c>
      <c r="B20" s="141" t="inlineStr">
        <is>
          <t>MANUEL</t>
        </is>
      </c>
      <c r="C20" s="141" t="inlineStr">
        <is>
          <t>İK / Sistem</t>
        </is>
      </c>
      <c r="D20" s="141" t="inlineStr">
        <is>
          <t>Kurumsal e-posta rehberi</t>
        </is>
      </c>
      <c r="E20" s="141" t="inlineStr">
        <is>
          <t>A:D sarı</t>
        </is>
      </c>
    </row>
    <row r="21" ht="15" customHeight="1" s="113">
      <c r="A21" s="141" t="inlineStr">
        <is>
          <t>Personel_Adresleri</t>
        </is>
      </c>
      <c r="B21" s="141" t="inlineStr">
        <is>
          <t>KARMA</t>
        </is>
      </c>
      <c r="C21" s="141" t="inlineStr">
        <is>
          <t>Yetkili İK</t>
        </is>
      </c>
      <c r="D21" s="141" t="inlineStr">
        <is>
          <t>Adres ve transfer tercihleri</t>
        </is>
      </c>
      <c r="E21" s="141" t="inlineStr">
        <is>
          <t>A:P sarı; Q:AD kırmızı</t>
        </is>
      </c>
    </row>
    <row r="22" ht="15" customHeight="1" s="113">
      <c r="A22" s="141" t="inlineStr">
        <is>
          <t>Transfer_Talepleri</t>
        </is>
      </c>
      <c r="B22" s="141" t="inlineStr">
        <is>
          <t>OTOMATİK</t>
        </is>
      </c>
      <c r="C22" s="141" t="inlineStr">
        <is>
          <t>Web paneli</t>
        </is>
      </c>
      <c r="D22" s="141" t="inlineStr">
        <is>
          <t>Transfer talep/onay kaydı</t>
        </is>
      </c>
      <c r="E22" s="141" t="inlineStr">
        <is>
          <t>Tamamı kırmızı</t>
        </is>
      </c>
    </row>
    <row r="23" ht="15" customHeight="1" s="113">
      <c r="A23" s="141" t="inlineStr">
        <is>
          <t>Ev_Sube_Rota_Ozeti</t>
        </is>
      </c>
      <c r="B23" s="141" t="inlineStr">
        <is>
          <t>OTOMATİK</t>
        </is>
      </c>
      <c r="C23" s="141" t="inlineStr">
        <is>
          <t>Rota motoru</t>
        </is>
      </c>
      <c r="D23" s="141" t="inlineStr">
        <is>
          <t>Ev-mağaza mesafe sonucu</t>
        </is>
      </c>
      <c r="E23" s="141" t="inlineStr">
        <is>
          <t>Tamamı kırmızı</t>
        </is>
      </c>
    </row>
    <row r="24" ht="15" customHeight="1" s="113">
      <c r="A24" s="141" t="inlineStr">
        <is>
          <t>Norm_Bazli_Transfer_Rotalari</t>
        </is>
      </c>
      <c r="B24" s="141" t="inlineStr">
        <is>
          <t>OTOMATİK</t>
        </is>
      </c>
      <c r="C24" s="141" t="inlineStr">
        <is>
          <t>Transfer motoru</t>
        </is>
      </c>
      <c r="D24" s="141" t="inlineStr">
        <is>
          <t>Norm ve rota eşleşmesi</t>
        </is>
      </c>
      <c r="E24" s="141" t="inlineStr">
        <is>
          <t>Tamamı kırmızı</t>
        </is>
      </c>
    </row>
    <row r="25" ht="15" customHeight="1" s="113">
      <c r="A25" s="141" t="inlineStr">
        <is>
          <t>Norm_Durumu</t>
        </is>
      </c>
      <c r="B25" s="141" t="inlineStr">
        <is>
          <t>OTOMATİK</t>
        </is>
      </c>
      <c r="C25" s="141" t="inlineStr">
        <is>
          <t>Norm motoru</t>
        </is>
      </c>
      <c r="D25" s="141" t="inlineStr">
        <is>
          <t>Mevcut/norm/eksik/fazla/net fark</t>
        </is>
      </c>
      <c r="E25" s="141" t="inlineStr">
        <is>
          <t>Tamamı kırmızı</t>
        </is>
      </c>
    </row>
    <row r="26" ht="15" customHeight="1" s="113">
      <c r="A26" s="141" t="inlineStr">
        <is>
          <t>Oncelikli_Transfer_Listesi</t>
        </is>
      </c>
      <c r="B26" s="141" t="inlineStr">
        <is>
          <t>OTOMATİK</t>
        </is>
      </c>
      <c r="C26" s="141" t="inlineStr">
        <is>
          <t>Transfer motoru</t>
        </is>
      </c>
      <c r="D26" s="141" t="inlineStr">
        <is>
          <t>Öncelikli transfer sırası</t>
        </is>
      </c>
      <c r="E26" s="141" t="inlineStr">
        <is>
          <t>Tamamı kırmızı</t>
        </is>
      </c>
    </row>
    <row r="27" ht="15" customHeight="1" s="113">
      <c r="A27" s="124" t="n"/>
      <c r="B27" s="124" t="n"/>
      <c r="C27" s="124" t="n"/>
      <c r="D27" s="124" t="n"/>
      <c r="E27" s="124" t="n"/>
    </row>
    <row r="28" ht="15" customHeight="1" s="113">
      <c r="A28" s="124" t="n"/>
      <c r="B28" s="124" t="n"/>
      <c r="C28" s="124" t="n"/>
      <c r="D28" s="124" t="n"/>
      <c r="E28" s="124" t="n"/>
    </row>
    <row r="29" ht="15" customHeight="1" s="113">
      <c r="A29" s="124" t="n"/>
      <c r="B29" s="124" t="n"/>
      <c r="C29" s="124" t="n"/>
      <c r="D29" s="124" t="n"/>
      <c r="E29" s="124" t="n"/>
    </row>
    <row r="30" ht="15" customHeight="1" s="113">
      <c r="A30" s="124" t="n"/>
      <c r="B30" s="124" t="n"/>
      <c r="C30" s="124" t="n"/>
      <c r="D30" s="124" t="n"/>
      <c r="E30" s="124" t="n"/>
    </row>
    <row r="31" ht="15" customHeight="1" s="113">
      <c r="A31" s="124" t="n"/>
      <c r="B31" s="124" t="n"/>
      <c r="C31" s="124" t="n"/>
      <c r="D31" s="124" t="n"/>
      <c r="E31" s="124" t="n"/>
    </row>
    <row r="32" ht="15" customHeight="1" s="113">
      <c r="A32" s="124" t="n"/>
      <c r="B32" s="124" t="n"/>
      <c r="C32" s="124" t="n"/>
      <c r="D32" s="124" t="n"/>
      <c r="E32" s="124" t="n"/>
    </row>
    <row r="33" ht="15" customHeight="1" s="113">
      <c r="A33" s="124" t="n"/>
      <c r="B33" s="124" t="n"/>
      <c r="C33" s="124" t="n"/>
      <c r="D33" s="124" t="n"/>
      <c r="E33" s="124" t="n"/>
    </row>
    <row r="34" ht="15" customHeight="1" s="113">
      <c r="A34" s="124" t="n"/>
      <c r="B34" s="124" t="n"/>
      <c r="C34" s="124" t="n"/>
      <c r="D34" s="124" t="n"/>
      <c r="E34" s="124" t="n"/>
    </row>
  </sheetData>
  <mergeCells count="1">
    <mergeCell ref="A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F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7" customWidth="1" style="112" min="1" max="1"/>
    <col width="34" customWidth="1" style="112" min="2" max="3"/>
    <col width="28" customWidth="1" style="112" min="4" max="4"/>
    <col width="65" customWidth="1" style="112" min="5" max="5"/>
    <col width="48" customWidth="1" style="112" min="6" max="6"/>
  </cols>
  <sheetData>
    <row r="1" ht="21" customHeight="1" s="113">
      <c r="A1" s="211" t="inlineStr">
        <is>
          <t>BAŞDAŞ V19 - TÜM 62 SAYFA KULLANIM VE RENK REHBERİ</t>
        </is>
      </c>
    </row>
    <row r="3" ht="15" customHeight="1" s="113">
      <c r="A3" s="213" t="inlineStr">
        <is>
          <t>RENK / İŞARET</t>
        </is>
      </c>
      <c r="B3" s="213" t="inlineStr">
        <is>
          <t>ANLAMI</t>
        </is>
      </c>
      <c r="C3" s="213" t="inlineStr">
        <is>
          <t>YAPILACAK İŞLEM</t>
        </is>
      </c>
    </row>
    <row r="4" ht="15" customHeight="1" s="113">
      <c r="A4" s="124" t="inlineStr">
        <is>
          <t>SARI</t>
        </is>
      </c>
      <c r="B4" s="124" t="inlineStr">
        <is>
          <t>Manuel veri giriş alanı</t>
        </is>
      </c>
      <c r="C4" s="124" t="inlineStr">
        <is>
          <t>Resmi kaynaktan doğrulanmış veri girin.</t>
        </is>
      </c>
    </row>
    <row r="5" ht="15" customHeight="1" s="113">
      <c r="A5" s="131" t="inlineStr">
        <is>
          <t>KIRMIZI</t>
        </is>
      </c>
      <c r="B5" s="131" t="inlineStr">
        <is>
          <t>Formül, motor veya otomatik sonuç</t>
        </is>
      </c>
      <c r="C5" s="131" t="inlineStr">
        <is>
          <t>Veri girmeyin; formülü veya motor sonucunu değiştirmeyin.</t>
        </is>
      </c>
    </row>
    <row r="6" ht="15" customHeight="1" s="113">
      <c r="A6" s="214" t="inlineStr">
        <is>
          <t>MAVİ BAŞLIK</t>
        </is>
      </c>
      <c r="B6" s="214" t="inlineStr">
        <is>
          <t>Manuel veya karma sayfa</t>
        </is>
      </c>
      <c r="C6" s="214" t="inlineStr">
        <is>
          <t>Başlıkları ve sütun sırasını değiştirmeyin.</t>
        </is>
      </c>
    </row>
    <row r="7" ht="15" customHeight="1" s="113">
      <c r="A7" s="215" t="inlineStr">
        <is>
          <t>KIRMIZI BAŞLIK</t>
        </is>
      </c>
      <c r="B7" s="215" t="inlineStr">
        <is>
          <t>Otomatik sonuç sayfası</t>
        </is>
      </c>
      <c r="C7" s="215" t="inlineStr">
        <is>
          <t>Sayfaya elle kayıt eklemeyin.</t>
        </is>
      </c>
    </row>
    <row r="8" ht="15" customHeight="1" s="113">
      <c r="A8" s="216" t="inlineStr">
        <is>
          <t>!</t>
        </is>
      </c>
      <c r="B8" s="216" t="inlineStr">
        <is>
          <t>Kritik uyarı</t>
        </is>
      </c>
      <c r="C8" s="216" t="inlineStr">
        <is>
          <t>Yanlış yapıştırma hesapları, raporları ve mailleri bozabilir.</t>
        </is>
      </c>
    </row>
    <row r="10" ht="15" customHeight="1" s="113">
      <c r="A10" s="217" t="inlineStr">
        <is>
          <t>#</t>
        </is>
      </c>
      <c r="B10" s="217" t="inlineStr">
        <is>
          <t>SAYFA</t>
        </is>
      </c>
      <c r="C10" s="217" t="inlineStr">
        <is>
          <t>SINIF</t>
        </is>
      </c>
      <c r="D10" s="217" t="inlineStr">
        <is>
          <t>SORUMLU</t>
        </is>
      </c>
      <c r="E10" s="217" t="inlineStr">
        <is>
          <t>AMAÇ / NOT</t>
        </is>
      </c>
      <c r="F10" s="217" t="inlineStr">
        <is>
          <t>RENK KURALI</t>
        </is>
      </c>
    </row>
    <row r="11" ht="15" customHeight="1" s="113">
      <c r="A11" s="218" t="n">
        <v>1</v>
      </c>
      <c r="B11" s="218" t="inlineStr">
        <is>
          <t>Magaza_Adres</t>
        </is>
      </c>
      <c r="C11" s="218" t="inlineStr">
        <is>
          <t>MANUEL — SAHA DOLDURACAK</t>
        </is>
      </c>
      <c r="D11" s="218" t="inlineStr">
        <is>
          <t>İK / Saha</t>
        </is>
      </c>
      <c r="E11" s="218" t="inlineStr">
        <is>
          <t>Adres ve GPS koordinatını gerçek ölçün/doğrulayın.</t>
        </is>
      </c>
      <c r="F11" s="218" t="inlineStr">
        <is>
          <t>Formülsüz alanlar sarı; formül alanları kırmızı</t>
        </is>
      </c>
    </row>
    <row r="12" ht="45" customHeight="1" s="113">
      <c r="A12" s="218" t="n">
        <v>2</v>
      </c>
      <c r="B12" s="218" t="inlineStr">
        <is>
          <t>Fact_Norm</t>
        </is>
      </c>
      <c r="C12" s="218" t="inlineStr">
        <is>
          <t>KARMA — YALNIZ İŞARETLİ SÜTUNLAR</t>
        </is>
      </c>
      <c r="D12" s="218" t="inlineStr">
        <is>
          <t>Üst Yönetim / İK Direktörü</t>
        </is>
      </c>
      <c r="E12" s="218" t="inlineStr">
        <is>
          <t>MağazaID/UnvanID/Norm Kadro'yu doldurun; Mağaza/Bölge Sorumlusu/Unvan sütunları GERÇEK dosyada formüldür, bu şablonda referans amaçlı boş bırakılmıştır.</t>
        </is>
      </c>
      <c r="F12" s="218" t="inlineStr">
        <is>
          <t>Manuel alanlar sarı; formül/sistem alanları kırmızı</t>
        </is>
      </c>
    </row>
    <row r="13" ht="45" customHeight="1" s="113">
      <c r="A13" s="218" t="n">
        <v>3</v>
      </c>
      <c r="B13" s="218" t="inlineStr">
        <is>
          <t>Fact_Mevcut</t>
        </is>
      </c>
      <c r="C13" s="218" t="inlineStr">
        <is>
          <t>KARMA — YALNIZ İŞARETLİ SÜTUNLAR</t>
        </is>
      </c>
      <c r="D13" s="218" t="inlineStr">
        <is>
          <t>İK</t>
        </is>
      </c>
      <c r="E13" s="218" t="inlineStr">
        <is>
          <t>PersonelID, MağazaID, UnvanID, Departman, İsim Soyisim, İşe Giriş, İşten Çıkış, Çıkış Kodu, CikisNedeniID, Çıkış Nedeni sütunlarını doldurun; diğerleri GERÇEK dosyada formüldür.</t>
        </is>
      </c>
      <c r="F13" s="218" t="inlineStr">
        <is>
          <t>Manuel alanlar sarı; formül/sistem alanları kırmızı</t>
        </is>
      </c>
    </row>
    <row r="14" ht="15" customHeight="1" s="113">
      <c r="A14" s="218" t="n">
        <v>4</v>
      </c>
      <c r="B14" s="218" t="inlineStr">
        <is>
          <t>Dim_Unvan</t>
        </is>
      </c>
      <c r="C14" s="218" t="inlineStr">
        <is>
          <t>MANUEL — SAHA DOLDURACAK</t>
        </is>
      </c>
      <c r="D14" s="218" t="inlineStr">
        <is>
          <t>İK</t>
        </is>
      </c>
      <c r="E14" s="218" t="inlineStr">
        <is>
          <t>Her unvan için benzersiz kod ve standart ad.</t>
        </is>
      </c>
      <c r="F14" s="218" t="inlineStr">
        <is>
          <t>Formülsüz alanlar sarı; formül alanları kırmızı</t>
        </is>
      </c>
    </row>
    <row r="15" ht="15" customHeight="1" s="113">
      <c r="A15" s="218" t="n">
        <v>5</v>
      </c>
      <c r="B15" s="218" t="inlineStr">
        <is>
          <t>Dim_Magaza</t>
        </is>
      </c>
      <c r="C15" s="218" t="inlineStr">
        <is>
          <t>MANUEL — SAHA DOLDURACAK</t>
        </is>
      </c>
      <c r="D15" s="218" t="inlineStr">
        <is>
          <t>İK / Sistem Yöneticisi</t>
        </is>
      </c>
      <c r="E15" s="218" t="inlineStr">
        <is>
          <t>Her mağaza için benzersiz kod, standart ad, bölge müdürü adı.</t>
        </is>
      </c>
      <c r="F15" s="218" t="inlineStr">
        <is>
          <t>Formülsüz alanlar sarı; formül alanları kırmızı</t>
        </is>
      </c>
    </row>
    <row r="16" ht="15" customHeight="1" s="113">
      <c r="A16" s="218" t="n">
        <v>6</v>
      </c>
      <c r="B16" s="218" t="inlineStr">
        <is>
          <t>Dim_Tarih</t>
        </is>
      </c>
      <c r="C16" s="218" t="inlineStr">
        <is>
          <t>OTOMATİK — DOLDURMAYIN</t>
        </is>
      </c>
      <c r="D16" s="218" t="inlineStr">
        <is>
          <t>—</t>
        </is>
      </c>
      <c r="E16" s="218" t="inlineStr">
        <is>
          <t>Sistemsel/statik tarih boyutu — DOLDURMAYIN.</t>
        </is>
      </c>
      <c r="F16" s="218" t="inlineStr">
        <is>
          <t>Tüm veri alanları kırmızı</t>
        </is>
      </c>
    </row>
    <row r="17" ht="15" customHeight="1" s="113">
      <c r="A17" s="218" t="n">
        <v>7</v>
      </c>
      <c r="B17" s="218" t="inlineStr">
        <is>
          <t>Çarpanlar</t>
        </is>
      </c>
      <c r="C17" s="218" t="inlineStr">
        <is>
          <t>MANUEL — SAHA DOLDURACAK</t>
        </is>
      </c>
      <c r="D17" s="218" t="inlineStr">
        <is>
          <t>Teknik Yönetici / Yönetim</t>
        </is>
      </c>
      <c r="E17" s="218" t="inlineStr">
        <is>
          <t>Norm kadro çarpan/ağırlık tablosu — değişiklik öncesi yedek alın.</t>
        </is>
      </c>
      <c r="F17" s="218" t="inlineStr">
        <is>
          <t>Formülsüz alanlar sarı; formül alanları kırmızı</t>
        </is>
      </c>
    </row>
    <row r="18" ht="15" customHeight="1" s="113">
      <c r="A18" s="218" t="n">
        <v>8</v>
      </c>
      <c r="B18" s="218" t="inlineStr">
        <is>
          <t>Girdiler</t>
        </is>
      </c>
      <c r="C18" s="218" t="inlineStr">
        <is>
          <t>MANUEL — SAHA DOLDURACAK</t>
        </is>
      </c>
      <c r="D18" s="218" t="inlineStr">
        <is>
          <t>Teknik Yönetici / Yönetim</t>
        </is>
      </c>
      <c r="E18" s="218" t="inlineStr">
        <is>
          <t>Senaryo girdi parametreleri.</t>
        </is>
      </c>
      <c r="F18" s="218" t="inlineStr">
        <is>
          <t>Formülsüz alanlar sarı; formül alanları kırmızı</t>
        </is>
      </c>
    </row>
    <row r="19" ht="15" customHeight="1" s="113">
      <c r="A19" s="218" t="n">
        <v>9</v>
      </c>
      <c r="B19" s="218" t="inlineStr">
        <is>
          <t>Mağaza Özellikleri</t>
        </is>
      </c>
      <c r="C19" s="218" t="inlineStr">
        <is>
          <t>MANUEL — SAHA DOLDURACAK</t>
        </is>
      </c>
      <c r="D19" s="218" t="inlineStr">
        <is>
          <t>Bölge Müdürü / Operasyon</t>
        </is>
      </c>
      <c r="E19" s="218" t="inlineStr">
        <is>
          <t>Mağazanın fiziksel/operasyonel profili.</t>
        </is>
      </c>
      <c r="F19" s="218" t="inlineStr">
        <is>
          <t>Formülsüz alanlar sarı; formül alanları kırmızı</t>
        </is>
      </c>
    </row>
    <row r="20" ht="15" customHeight="1" s="113">
      <c r="A20" s="218" t="n">
        <v>10</v>
      </c>
      <c r="B20" s="218" t="inlineStr">
        <is>
          <t>Departman Matrisi</t>
        </is>
      </c>
      <c r="C20" s="218" t="inlineStr">
        <is>
          <t>MANUEL — SAHA DOLDURACAK</t>
        </is>
      </c>
      <c r="D20" s="218" t="inlineStr">
        <is>
          <t>İK</t>
        </is>
      </c>
      <c r="E20" s="218" t="inlineStr">
        <is>
          <t>Departman-mağaza eşleşmesi ve hacim.</t>
        </is>
      </c>
      <c r="F20" s="218" t="inlineStr">
        <is>
          <t>Formülsüz alanlar sarı; formül alanları kırmızı</t>
        </is>
      </c>
    </row>
    <row r="21" ht="15" customHeight="1" s="113">
      <c r="A21" s="218" t="n">
        <v>11</v>
      </c>
      <c r="B21" s="218" t="inlineStr">
        <is>
          <t>Günlük Operasyon</t>
        </is>
      </c>
      <c r="C21" s="218" t="inlineStr">
        <is>
          <t>MANUEL — SAHA DOLDURACAK</t>
        </is>
      </c>
      <c r="D21" s="218" t="inlineStr">
        <is>
          <t>Mağaza / POS Sistemi</t>
        </is>
      </c>
      <c r="E21" s="218" t="inlineStr">
        <is>
          <t>Günlük ciro/fiş/sepet — POS sisteminden aktarım.</t>
        </is>
      </c>
      <c r="F21" s="218" t="inlineStr">
        <is>
          <t>Formülsüz alanlar sarı; formül alanları kırmızı</t>
        </is>
      </c>
    </row>
    <row r="22" ht="15" customHeight="1" s="113">
      <c r="A22" s="218" t="n">
        <v>12</v>
      </c>
      <c r="B22" s="218" t="inlineStr">
        <is>
          <t>Saatlik Yoğunluk</t>
        </is>
      </c>
      <c r="C22" s="218" t="inlineStr">
        <is>
          <t>MANUEL — SAHA DOLDURACAK</t>
        </is>
      </c>
      <c r="D22" s="218" t="inlineStr">
        <is>
          <t>Mağaza / POS Sistemi</t>
        </is>
      </c>
      <c r="E22" s="218" t="inlineStr">
        <is>
          <t>Saatlik yoğunluk — pik saat motoru için gereklidir.</t>
        </is>
      </c>
      <c r="F22" s="218" t="inlineStr">
        <is>
          <t>Formülsüz alanlar sarı; formül alanları kırmızı</t>
        </is>
      </c>
    </row>
    <row r="23" ht="15" customHeight="1" s="113">
      <c r="A23" s="218" t="n">
        <v>13</v>
      </c>
      <c r="B23" s="218" t="inlineStr">
        <is>
          <t>Kasa Kullanımı</t>
        </is>
      </c>
      <c r="C23" s="218" t="inlineStr">
        <is>
          <t>MANUEL — SAHA DOLDURACAK</t>
        </is>
      </c>
      <c r="D23" s="218" t="inlineStr">
        <is>
          <t>Mağaza / POS Sistemi</t>
        </is>
      </c>
      <c r="E23" s="218" t="inlineStr">
        <is>
          <t>Kasa bazlı günlük kullanım verisi.</t>
        </is>
      </c>
      <c r="F23" s="218" t="inlineStr">
        <is>
          <t>Formülsüz alanlar sarı; formül alanları kırmızı</t>
        </is>
      </c>
    </row>
    <row r="24" ht="15" customHeight="1" s="113">
      <c r="A24" s="218" t="n">
        <v>14</v>
      </c>
      <c r="B24" s="218" t="inlineStr">
        <is>
          <t>Online Sipariş</t>
        </is>
      </c>
      <c r="C24" s="218" t="inlineStr">
        <is>
          <t>MANUEL — SAHA DOLDURACAK</t>
        </is>
      </c>
      <c r="D24" s="218" t="inlineStr">
        <is>
          <t>E-ticaret / Operasyon</t>
        </is>
      </c>
      <c r="E24" s="218" t="inlineStr">
        <is>
          <t>Mağaza bazlı online sipariş hacmi.</t>
        </is>
      </c>
      <c r="F24" s="218" t="inlineStr">
        <is>
          <t>Formülsüz alanlar sarı; formül alanları kırmızı</t>
        </is>
      </c>
    </row>
    <row r="25" ht="15" customHeight="1" s="113">
      <c r="A25" s="218" t="n">
        <v>15</v>
      </c>
      <c r="B25" s="218" t="inlineStr">
        <is>
          <t>Parametreler</t>
        </is>
      </c>
      <c r="C25" s="218" t="inlineStr">
        <is>
          <t>MANUEL — SAHA DOLDURACAK</t>
        </is>
      </c>
      <c r="D25" s="218" t="inlineStr">
        <is>
          <t>Teknik Yönetici / Yönetim</t>
        </is>
      </c>
      <c r="E25" s="218" t="inlineStr">
        <is>
          <t>Genel motor parametreleri.</t>
        </is>
      </c>
      <c r="F25" s="218" t="inlineStr">
        <is>
          <t>Formülsüz alanlar sarı; formül alanları kırmızı</t>
        </is>
      </c>
    </row>
    <row r="26" ht="15" customHeight="1" s="113">
      <c r="A26" s="218" t="n">
        <v>16</v>
      </c>
      <c r="B26" s="218" t="inlineStr">
        <is>
          <t>Mal Kabul</t>
        </is>
      </c>
      <c r="C26" s="218" t="inlineStr">
        <is>
          <t>MANUEL — SAHA DOLDURACAK</t>
        </is>
      </c>
      <c r="D26" s="218" t="inlineStr">
        <is>
          <t>Depo / Mağaza</t>
        </is>
      </c>
      <c r="E26" s="218" t="inlineStr">
        <is>
          <t>Günlük mal kabul hacmi.</t>
        </is>
      </c>
      <c r="F26" s="218" t="inlineStr">
        <is>
          <t>Formülsüz alanlar sarı; formül alanları kırmızı</t>
        </is>
      </c>
    </row>
    <row r="27" ht="15" customHeight="1" s="113">
      <c r="A27" s="218" t="n">
        <v>17</v>
      </c>
      <c r="B27" s="218" t="inlineStr">
        <is>
          <t>Sevkiyat</t>
        </is>
      </c>
      <c r="C27" s="218" t="inlineStr">
        <is>
          <t>MANUEL — SAHA DOLDURACAK</t>
        </is>
      </c>
      <c r="D27" s="218" t="inlineStr">
        <is>
          <t>Lojistik / Depo</t>
        </is>
      </c>
      <c r="E27" s="218" t="inlineStr">
        <is>
          <t>Günlük sevkiyat hacmi.</t>
        </is>
      </c>
      <c r="F27" s="218" t="inlineStr">
        <is>
          <t>Formülsüz alanlar sarı; formül alanları kırmızı</t>
        </is>
      </c>
    </row>
    <row r="28" ht="15" customHeight="1" s="113">
      <c r="A28" s="218" t="n">
        <v>18</v>
      </c>
      <c r="B28" s="218" t="inlineStr">
        <is>
          <t>Fire ve İade</t>
        </is>
      </c>
      <c r="C28" s="218" t="inlineStr">
        <is>
          <t>MANUEL — SAHA DOLDURACAK</t>
        </is>
      </c>
      <c r="D28" s="218" t="inlineStr">
        <is>
          <t>Mağaza / Muhasebe</t>
        </is>
      </c>
      <c r="E28" s="218" t="inlineStr">
        <is>
          <t>Fire oranı ve iade işlem sayısı.</t>
        </is>
      </c>
      <c r="F28" s="218" t="inlineStr">
        <is>
          <t>Formülsüz alanlar sarı; formül alanları kırmızı</t>
        </is>
      </c>
    </row>
    <row r="29" ht="15" customHeight="1" s="113">
      <c r="A29" s="218" t="n">
        <v>19</v>
      </c>
      <c r="B29" s="218" t="inlineStr">
        <is>
          <t>Dim_CikisNedeni</t>
        </is>
      </c>
      <c r="C29" s="218" t="inlineStr">
        <is>
          <t>MANUEL — SAHA DOLDURACAK</t>
        </is>
      </c>
      <c r="D29" s="218" t="inlineStr">
        <is>
          <t>İK</t>
        </is>
      </c>
      <c r="E29" s="218" t="inlineStr">
        <is>
          <t>İşten çıkış nedenleri standart sözlüğü (kurulumda bir kez).</t>
        </is>
      </c>
      <c r="F29" s="218" t="inlineStr">
        <is>
          <t>Formülsüz alanlar sarı; formül alanları kırmızı</t>
        </is>
      </c>
    </row>
    <row r="30" ht="15" customHeight="1" s="113">
      <c r="A30" s="218" t="n">
        <v>20</v>
      </c>
      <c r="B30" s="218" t="inlineStr">
        <is>
          <t>Müşteri Şikayetleri</t>
        </is>
      </c>
      <c r="C30" s="218" t="inlineStr">
        <is>
          <t>MANUEL — SAHA DOLDURACAK</t>
        </is>
      </c>
      <c r="D30" s="218" t="inlineStr">
        <is>
          <t>Müşteri Hizmetleri</t>
        </is>
      </c>
      <c r="E30" s="218" t="inlineStr">
        <is>
          <t>Şikayet adedi ve türü.</t>
        </is>
      </c>
      <c r="F30" s="218" t="inlineStr">
        <is>
          <t>Formülsüz alanlar sarı; formül alanları kırmızı</t>
        </is>
      </c>
    </row>
    <row r="31" ht="15" customHeight="1" s="113">
      <c r="A31" s="218" t="n">
        <v>21</v>
      </c>
      <c r="B31" s="218" t="inlineStr">
        <is>
          <t>Fazla Mesai</t>
        </is>
      </c>
      <c r="C31" s="218" t="inlineStr">
        <is>
          <t>MANUEL — SAHA DOLDURACAK</t>
        </is>
      </c>
      <c r="D31" s="218" t="inlineStr">
        <is>
          <t>İK / Bordro</t>
        </is>
      </c>
      <c r="E31" s="218" t="inlineStr">
        <is>
          <t>Aylık, mağaza bazlı fazla mesai saat ve maliyeti.</t>
        </is>
      </c>
      <c r="F31" s="218" t="inlineStr">
        <is>
          <t>Formülsüz alanlar sarı; formül alanları kırmızı</t>
        </is>
      </c>
    </row>
    <row r="32" ht="15" customHeight="1" s="113">
      <c r="A32" s="218" t="n">
        <v>22</v>
      </c>
      <c r="B32" s="218" t="inlineStr">
        <is>
          <t>Devamsızlık</t>
        </is>
      </c>
      <c r="C32" s="218" t="inlineStr">
        <is>
          <t>MANUEL — SAHA DOLDURACAK</t>
        </is>
      </c>
      <c r="D32" s="218" t="inlineStr">
        <is>
          <t>İK / Bordro</t>
        </is>
      </c>
      <c r="E32" s="218" t="inlineStr">
        <is>
          <t>Aylık, mağaza bazlı devamsızlık ve rapor günleri.</t>
        </is>
      </c>
      <c r="F32" s="218" t="inlineStr">
        <is>
          <t>Formülsüz alanlar sarı; formül alanları kırmızı</t>
        </is>
      </c>
    </row>
    <row r="33" ht="15" customHeight="1" s="113">
      <c r="A33" s="218" t="n">
        <v>23</v>
      </c>
      <c r="B33" s="218" t="inlineStr">
        <is>
          <t>Eğitim</t>
        </is>
      </c>
      <c r="C33" s="218" t="inlineStr">
        <is>
          <t>MANUEL — SAHA DOLDURACAK</t>
        </is>
      </c>
      <c r="D33" s="218" t="inlineStr">
        <is>
          <t>İK</t>
        </is>
      </c>
      <c r="E33" s="218" t="inlineStr">
        <is>
          <t>Aylık, mağaza bazlı eğitim saat ve katılımcı sayısı.</t>
        </is>
      </c>
      <c r="F33" s="218" t="inlineStr">
        <is>
          <t>Formülsüz alanlar sarı; formül alanları kırmızı</t>
        </is>
      </c>
    </row>
    <row r="34" ht="15" customHeight="1" s="113">
      <c r="A34" s="218" t="n">
        <v>24</v>
      </c>
      <c r="B34" s="218" t="inlineStr">
        <is>
          <t>İzin</t>
        </is>
      </c>
      <c r="C34" s="218" t="inlineStr">
        <is>
          <t>MANUEL — SAHA DOLDURACAK</t>
        </is>
      </c>
      <c r="D34" s="218" t="inlineStr">
        <is>
          <t>İK / Bordro</t>
        </is>
      </c>
      <c r="E34" s="218" t="inlineStr">
        <is>
          <t>Aylık, mağaza bazlı izin günleri.</t>
        </is>
      </c>
      <c r="F34" s="218" t="inlineStr">
        <is>
          <t>Formülsüz alanlar sarı; formül alanları kırmızı</t>
        </is>
      </c>
    </row>
    <row r="35" ht="15" customHeight="1" s="113">
      <c r="A35" s="218" t="n">
        <v>25</v>
      </c>
      <c r="B35" s="218" t="inlineStr">
        <is>
          <t>Performans</t>
        </is>
      </c>
      <c r="C35" s="218" t="inlineStr">
        <is>
          <t>MANUEL — SAHA DOLDURACAK</t>
        </is>
      </c>
      <c r="D35" s="218" t="inlineStr">
        <is>
          <t>İK / Bölge Müdürü</t>
        </is>
      </c>
      <c r="E35" s="218" t="inlineStr">
        <is>
          <t>Aylık, mağaza bazlı operasyon/yönetici puanları.</t>
        </is>
      </c>
      <c r="F35" s="218" t="inlineStr">
        <is>
          <t>Formülsüz alanlar sarı; formül alanları kırmızı</t>
        </is>
      </c>
    </row>
    <row r="36" ht="15" customHeight="1" s="113">
      <c r="A36" s="218" t="n">
        <v>26</v>
      </c>
      <c r="B36" s="218" t="inlineStr">
        <is>
          <t>Personel Maliyeti</t>
        </is>
      </c>
      <c r="C36" s="218" t="inlineStr">
        <is>
          <t>MANUEL — SAHA DOLDURACAK</t>
        </is>
      </c>
      <c r="D36" s="218" t="inlineStr">
        <is>
          <t>İK / Finans</t>
        </is>
      </c>
      <c r="E36" s="218" t="inlineStr">
        <is>
          <t>Aylık, mağaza bazlı personel maliyeti (ONAYLI rakamlar).</t>
        </is>
      </c>
      <c r="F36" s="218" t="inlineStr">
        <is>
          <t>Formülsüz alanlar sarı; formül alanları kırmızı</t>
        </is>
      </c>
    </row>
    <row r="37" ht="15" customHeight="1" s="113">
      <c r="A37" s="218" t="n">
        <v>27</v>
      </c>
      <c r="B37" s="218" t="inlineStr">
        <is>
          <t>Devir Riski</t>
        </is>
      </c>
      <c r="C37" s="218" t="inlineStr">
        <is>
          <t>MANUEL — SAHA DOLDURACAK</t>
        </is>
      </c>
      <c r="D37" s="218" t="inlineStr">
        <is>
          <t>İK</t>
        </is>
      </c>
      <c r="E37" s="218" t="inlineStr">
        <is>
          <t>Aylık, mağaza bazlı giriş/çıkış ve devir oranı.</t>
        </is>
      </c>
      <c r="F37" s="218" t="inlineStr">
        <is>
          <t>Formülsüz alanlar sarı; formül alanları kırmızı</t>
        </is>
      </c>
    </row>
    <row r="38" ht="15" customHeight="1" s="113">
      <c r="A38" s="218" t="n">
        <v>28</v>
      </c>
      <c r="B38" s="218" t="inlineStr">
        <is>
          <t>Aylık Operasyon KPI</t>
        </is>
      </c>
      <c r="C38" s="218" t="inlineStr">
        <is>
          <t>MANUEL — SAHA DOLDURACAK</t>
        </is>
      </c>
      <c r="D38" s="218" t="inlineStr">
        <is>
          <t>Finans / Operasyon</t>
        </is>
      </c>
      <c r="E38" s="218" t="inlineStr">
        <is>
          <t>Aylık ciro/fiş/sepet özet KPI'ları.</t>
        </is>
      </c>
      <c r="F38" s="218" t="inlineStr">
        <is>
          <t>Formülsüz alanlar sarı; formül alanları kırmızı</t>
        </is>
      </c>
    </row>
    <row r="39" ht="30" customHeight="1" s="113">
      <c r="A39" s="218" t="n">
        <v>29</v>
      </c>
      <c r="B39" s="218" t="inlineStr">
        <is>
          <t>İş Yükü Endeksi</t>
        </is>
      </c>
      <c r="C39" s="218" t="inlineStr">
        <is>
          <t>OTOMATİK — DOLDURMAYIN</t>
        </is>
      </c>
      <c r="D39" s="218" t="inlineStr">
        <is>
          <t>—</t>
        </is>
      </c>
      <c r="E39" s="218" t="inlineStr">
        <is>
          <t>Motor/Excel formülüyle türetilir — DOLDURMAYIN (gerçek operasyon verisinden hesaplanır).</t>
        </is>
      </c>
      <c r="F39" s="218" t="inlineStr">
        <is>
          <t>Tüm veri alanları kırmızı</t>
        </is>
      </c>
    </row>
    <row r="40" ht="15" customHeight="1" s="113">
      <c r="A40" s="218" t="n">
        <v>30</v>
      </c>
      <c r="B40" s="218" t="inlineStr">
        <is>
          <t>REFERENTIAL_CONTROL</t>
        </is>
      </c>
      <c r="C40" s="218" t="inlineStr">
        <is>
          <t>OTOMATİK — DOLDURMAYIN</t>
        </is>
      </c>
      <c r="D40" s="218" t="inlineStr">
        <is>
          <t>—</t>
        </is>
      </c>
      <c r="E40" s="218" t="inlineStr">
        <is>
          <t>Sistem kontrol çıktısı — DOLDURMAYIN.</t>
        </is>
      </c>
      <c r="F40" s="218" t="inlineStr">
        <is>
          <t>Tüm veri alanları kırmızı</t>
        </is>
      </c>
    </row>
    <row r="41" ht="15" customHeight="1" s="113">
      <c r="A41" s="218" t="n">
        <v>31</v>
      </c>
      <c r="B41" s="218" t="inlineStr">
        <is>
          <t>STAR_SCHEMA_REHBER</t>
        </is>
      </c>
      <c r="C41" s="218" t="inlineStr">
        <is>
          <t>OTOMATİK — DOLDURMAYIN</t>
        </is>
      </c>
      <c r="D41" s="218" t="inlineStr">
        <is>
          <t>—</t>
        </is>
      </c>
      <c r="E41" s="218" t="inlineStr">
        <is>
          <t>Teknik rehber — DOLDURMAYIN.</t>
        </is>
      </c>
      <c r="F41" s="218" t="inlineStr">
        <is>
          <t>Tüm veri alanları kırmızı</t>
        </is>
      </c>
    </row>
    <row r="42" ht="15" customHeight="1" s="113">
      <c r="A42" s="218" t="n">
        <v>32</v>
      </c>
      <c r="B42" s="218" t="inlineStr">
        <is>
          <t>KULLANIM_REHBERI</t>
        </is>
      </c>
      <c r="C42" s="218" t="inlineStr">
        <is>
          <t>OTOMATİK — DOLDURMAYIN</t>
        </is>
      </c>
      <c r="D42" s="218" t="inlineStr">
        <is>
          <t>—</t>
        </is>
      </c>
      <c r="E42" s="218" t="inlineStr">
        <is>
          <t>Bilgi amaçlı rehber sayfası — DOLDURMAYIN.</t>
        </is>
      </c>
      <c r="F42" s="218" t="inlineStr">
        <is>
          <t>Tüm veri alanları kırmızı</t>
        </is>
      </c>
    </row>
    <row r="43" ht="30" customHeight="1" s="113">
      <c r="A43" s="218" t="n">
        <v>33</v>
      </c>
      <c r="B43" s="218" t="inlineStr">
        <is>
          <t>Standart_Sure_Kutuphanesi</t>
        </is>
      </c>
      <c r="C43" s="218" t="inlineStr">
        <is>
          <t>MANUEL — SAHA DOLDURACAK</t>
        </is>
      </c>
      <c r="D43" s="218" t="inlineStr">
        <is>
          <t>Operasyon / Saha Etüt Ekibi</t>
        </is>
      </c>
      <c r="E43" s="218" t="inlineStr">
        <is>
          <t>GERÇEK SAHA KRONOMETRE ÖLÇÜMÜ gerekir — uydurma süre girmeyin.</t>
        </is>
      </c>
      <c r="F43" s="218" t="inlineStr">
        <is>
          <t>Formülsüz alanlar sarı; formül alanları kırmızı</t>
        </is>
      </c>
    </row>
    <row r="44" ht="15" customHeight="1" s="113">
      <c r="A44" s="218" t="n">
        <v>34</v>
      </c>
      <c r="B44" s="218" t="inlineStr">
        <is>
          <t>Kapasite_Parametreleri</t>
        </is>
      </c>
      <c r="C44" s="218" t="inlineStr">
        <is>
          <t>MANUEL — SAHA DOLDURACAK</t>
        </is>
      </c>
      <c r="D44" s="218" t="inlineStr">
        <is>
          <t>İK / Operasyon</t>
        </is>
      </c>
      <c r="E44" s="218" t="inlineStr">
        <is>
          <t>Vardiya/mola/verimlilik parametreleri.</t>
        </is>
      </c>
      <c r="F44" s="218" t="inlineStr">
        <is>
          <t>Formülsüz alanlar sarı; formül alanları kırmızı</t>
        </is>
      </c>
    </row>
    <row r="45" ht="30" customHeight="1" s="113">
      <c r="A45" s="218" t="n">
        <v>35</v>
      </c>
      <c r="B45" s="218" t="inlineStr">
        <is>
          <t>Gunluk_Aktivite_Hacmi</t>
        </is>
      </c>
      <c r="C45" s="218" t="inlineStr">
        <is>
          <t>MANUEL — SAHA DOLDURACAK</t>
        </is>
      </c>
      <c r="D45" s="218" t="inlineStr">
        <is>
          <t>Mağaza / Operasyon</t>
        </is>
      </c>
      <c r="E45" s="218" t="inlineStr">
        <is>
          <t>Tarih-mağaza-unvan-aktivite bazlı miktar — İş Gücü Tahmini'nin ana girdisi.</t>
        </is>
      </c>
      <c r="F45" s="218" t="inlineStr">
        <is>
          <t>Formülsüz alanlar sarı; formül alanları kırmızı</t>
        </is>
      </c>
    </row>
    <row r="46" ht="15" customHeight="1" s="113">
      <c r="A46" s="218" t="n">
        <v>36</v>
      </c>
      <c r="B46" s="218" t="inlineStr">
        <is>
          <t>Kalibrasyon</t>
        </is>
      </c>
      <c r="C46" s="218" t="inlineStr">
        <is>
          <t>MANUEL — SAHA DOLDURACAK</t>
        </is>
      </c>
      <c r="D46" s="218" t="inlineStr">
        <is>
          <t>Operasyon / Saha Etüt Ekibi</t>
        </is>
      </c>
      <c r="E46" s="218" t="inlineStr">
        <is>
          <t>GERÇEK SAHA KRONOMETRE ÖLÇÜMÜ gerekir.</t>
        </is>
      </c>
      <c r="F46" s="218" t="inlineStr">
        <is>
          <t>Formülsüz alanlar sarı; formül alanları kırmızı</t>
        </is>
      </c>
    </row>
    <row r="47" ht="15" customHeight="1" s="113">
      <c r="A47" s="218" t="n">
        <v>37</v>
      </c>
      <c r="B47" s="218" t="inlineStr">
        <is>
          <t>Minimum_Kadro_Kurallari</t>
        </is>
      </c>
      <c r="C47" s="218" t="inlineStr">
        <is>
          <t>MANUEL — SAHA DOLDURACAK</t>
        </is>
      </c>
      <c r="D47" s="218" t="inlineStr">
        <is>
          <t>İK Direktörü / Yönetim</t>
        </is>
      </c>
      <c r="E47" s="218" t="inlineStr">
        <is>
          <t>Yasal/operasyonel minimum kadro kuralları.</t>
        </is>
      </c>
      <c r="F47" s="218" t="inlineStr">
        <is>
          <t>Formülsüz alanlar sarı; formül alanları kırmızı</t>
        </is>
      </c>
    </row>
    <row r="48" ht="15" customHeight="1" s="113">
      <c r="A48" s="218" t="n">
        <v>38</v>
      </c>
      <c r="B48" s="218" t="inlineStr">
        <is>
          <t>Vardiya_Pik_Saat</t>
        </is>
      </c>
      <c r="C48" s="218" t="inlineStr">
        <is>
          <t>MANUEL — SAHA DOLDURACAK</t>
        </is>
      </c>
      <c r="D48" s="218" t="inlineStr">
        <is>
          <t>Operasyon</t>
        </is>
      </c>
      <c r="E48" s="218" t="inlineStr">
        <is>
          <t>Pik saat aralığı ve katsayı (Saatlik Yoğunluk'tan türetilebilir).</t>
        </is>
      </c>
      <c r="F48" s="218" t="inlineStr">
        <is>
          <t>Formülsüz alanlar sarı; formül alanları kırmızı</t>
        </is>
      </c>
    </row>
    <row r="49" ht="15" customHeight="1" s="113">
      <c r="A49" s="218" t="n">
        <v>39</v>
      </c>
      <c r="B49" s="218" t="inlineStr">
        <is>
          <t>AI_Norm_Sonuclari</t>
        </is>
      </c>
      <c r="C49" s="218" t="inlineStr">
        <is>
          <t>OTOMATİK — DOLDURMAYIN</t>
        </is>
      </c>
      <c r="D49" s="218" t="inlineStr">
        <is>
          <t>—</t>
        </is>
      </c>
      <c r="E49" s="218" t="inlineStr">
        <is>
          <t>AI motoru çıktısı — DOLDURMAYIN.</t>
        </is>
      </c>
      <c r="F49" s="218" t="inlineStr">
        <is>
          <t>Tüm veri alanları kırmızı</t>
        </is>
      </c>
    </row>
    <row r="50" ht="15" customHeight="1" s="113">
      <c r="A50" s="218" t="n">
        <v>40</v>
      </c>
      <c r="B50" s="218" t="inlineStr">
        <is>
          <t>Rapor_Parametreleri</t>
        </is>
      </c>
      <c r="C50" s="218" t="inlineStr">
        <is>
          <t>MANUEL — SAHA DOLDURACAK</t>
        </is>
      </c>
      <c r="D50" s="218" t="inlineStr">
        <is>
          <t>Teknik Yönetici / İK</t>
        </is>
      </c>
      <c r="E50" s="218" t="inlineStr">
        <is>
          <t>Rapor görünüm/eşik ayarları.</t>
        </is>
      </c>
      <c r="F50" s="218" t="inlineStr">
        <is>
          <t>Formülsüz alanlar sarı; formül alanları kırmızı</t>
        </is>
      </c>
    </row>
    <row r="51" ht="15" customHeight="1" s="113">
      <c r="A51" s="218" t="n">
        <v>41</v>
      </c>
      <c r="B51" s="218" t="inlineStr">
        <is>
          <t>Veri_Kalitesi_Log</t>
        </is>
      </c>
      <c r="C51" s="218" t="inlineStr">
        <is>
          <t>OTOMATİK — DOLDURMAYIN</t>
        </is>
      </c>
      <c r="D51" s="218" t="inlineStr">
        <is>
          <t>—</t>
        </is>
      </c>
      <c r="E51" s="218" t="inlineStr">
        <is>
          <t>Sistem çıktısı — DOLDURMAYIN.</t>
        </is>
      </c>
      <c r="F51" s="218" t="inlineStr">
        <is>
          <t>Tüm veri alanları kırmızı</t>
        </is>
      </c>
    </row>
    <row r="52" ht="15" customHeight="1" s="113">
      <c r="A52" s="218" t="n">
        <v>42</v>
      </c>
      <c r="B52" s="218" t="inlineStr">
        <is>
          <t>Senaryo_Parametreleri</t>
        </is>
      </c>
      <c r="C52" s="218" t="inlineStr">
        <is>
          <t>MANUEL — SAHA DOLDURACAK</t>
        </is>
      </c>
      <c r="D52" s="218" t="inlineStr">
        <is>
          <t>İK / Yönetim</t>
        </is>
      </c>
      <c r="E52" s="218" t="inlineStr">
        <is>
          <t>Senaryo bazlı personel ekleme/azaltma varsayımları.</t>
        </is>
      </c>
      <c r="F52" s="218" t="inlineStr">
        <is>
          <t>Formülsüz alanlar sarı; formül alanları kırmızı</t>
        </is>
      </c>
    </row>
    <row r="53" ht="15" customHeight="1" s="113">
      <c r="A53" s="218" t="n">
        <v>43</v>
      </c>
      <c r="B53" s="218" t="inlineStr">
        <is>
          <t>Transfer_Kisitlari</t>
        </is>
      </c>
      <c r="C53" s="218" t="inlineStr">
        <is>
          <t>MANUEL — SAHA DOLDURACAK</t>
        </is>
      </c>
      <c r="D53" s="218" t="inlineStr">
        <is>
          <t>İK / Bölge Müdürü</t>
        </is>
      </c>
      <c r="E53" s="218" t="inlineStr">
        <is>
          <t>Transfer motorunun filtre/kısıt kuralları.</t>
        </is>
      </c>
      <c r="F53" s="218" t="inlineStr">
        <is>
          <t>Formülsüz alanlar sarı; formül alanları kırmızı</t>
        </is>
      </c>
    </row>
    <row r="54" ht="15" customHeight="1" s="113">
      <c r="A54" s="218" t="n">
        <v>44</v>
      </c>
      <c r="B54" s="218" t="inlineStr">
        <is>
          <t>Tahmin_Parametreleri</t>
        </is>
      </c>
      <c r="C54" s="218" t="inlineStr">
        <is>
          <t>MANUEL — SAHA DOLDURACAK</t>
        </is>
      </c>
      <c r="D54" s="218" t="inlineStr">
        <is>
          <t>Teknik Yönetici / İK</t>
        </is>
      </c>
      <c r="E54" s="218" t="inlineStr">
        <is>
          <t>Tahmin eşik ve sınır parametreleri.</t>
        </is>
      </c>
      <c r="F54" s="218" t="inlineStr">
        <is>
          <t>Formülsüz alanlar sarı; formül alanları kırmızı</t>
        </is>
      </c>
    </row>
    <row r="55" ht="15" customHeight="1" s="113">
      <c r="A55" s="218" t="n">
        <v>45</v>
      </c>
      <c r="B55" s="218" t="inlineStr">
        <is>
          <t>Maliyet_Parametreleri</t>
        </is>
      </c>
      <c r="C55" s="218" t="inlineStr">
        <is>
          <t>MANUEL — SAHA DOLDURACAK</t>
        </is>
      </c>
      <c r="D55" s="218" t="inlineStr">
        <is>
          <t>Finans</t>
        </is>
      </c>
      <c r="E55" s="218" t="inlineStr">
        <is>
          <t>İşveren maliyeti, işe alım, transfer maliyeti (ONAYLI rakamlar).</t>
        </is>
      </c>
      <c r="F55" s="218" t="inlineStr">
        <is>
          <t>Formülsüz alanlar sarı; formül alanları kırmızı</t>
        </is>
      </c>
    </row>
    <row r="56" ht="15" customHeight="1" s="113">
      <c r="A56" s="218" t="n">
        <v>46</v>
      </c>
      <c r="B56" s="218" t="inlineStr">
        <is>
          <t>Mail_Listesi</t>
        </is>
      </c>
      <c r="C56" s="218" t="inlineStr">
        <is>
          <t>MANUEL — SAHA DOLDURACAK</t>
        </is>
      </c>
      <c r="D56" s="218" t="inlineStr">
        <is>
          <t>İK / Sistem Yöneticisi</t>
        </is>
      </c>
      <c r="E56" s="218" t="inlineStr">
        <is>
          <t>Bölge sorumluları, web kullanıcı/rol/yetki bilgileri.</t>
        </is>
      </c>
      <c r="F56" s="218" t="inlineStr">
        <is>
          <t>Formülsüz alanlar sarı; formül alanları kırmızı</t>
        </is>
      </c>
    </row>
    <row r="57" ht="15" customHeight="1" s="113">
      <c r="A57" s="218" t="n">
        <v>47</v>
      </c>
      <c r="B57" s="218" t="inlineStr">
        <is>
          <t>Transfer_Talepleri</t>
        </is>
      </c>
      <c r="C57" s="218" t="inlineStr">
        <is>
          <t>OTOMATİK — DOLDURMAYIN</t>
        </is>
      </c>
      <c r="D57" s="218" t="inlineStr">
        <is>
          <t>—</t>
        </is>
      </c>
      <c r="E57" s="218" t="inlineStr">
        <is>
          <t>Web panelinden üretilir — ELLE GİRİLMEZ.</t>
        </is>
      </c>
      <c r="F57" s="218" t="inlineStr">
        <is>
          <t>Tüm veri alanları kırmızı</t>
        </is>
      </c>
    </row>
    <row r="58" ht="15" customHeight="1" s="113">
      <c r="A58" s="218" t="n">
        <v>48</v>
      </c>
      <c r="B58" s="218" t="inlineStr">
        <is>
          <t>Sube_Mail_Listesi</t>
        </is>
      </c>
      <c r="C58" s="218" t="inlineStr">
        <is>
          <t>MANUEL — SAHA DOLDURACAK</t>
        </is>
      </c>
      <c r="D58" s="218" t="inlineStr">
        <is>
          <t>İK / Mağaza</t>
        </is>
      </c>
      <c r="E58" s="218" t="inlineStr">
        <is>
          <t>Şube e-postaları — transfer bildirimleri için ZORUNLU.</t>
        </is>
      </c>
      <c r="F58" s="218" t="inlineStr">
        <is>
          <t>Formülsüz alanlar sarı; formül alanları kırmızı</t>
        </is>
      </c>
    </row>
    <row r="59" ht="15" customHeight="1" s="113">
      <c r="A59" s="218" t="n">
        <v>49</v>
      </c>
      <c r="B59" s="218" t="inlineStr">
        <is>
          <t>Kurumsal_Eposta_Rehberi</t>
        </is>
      </c>
      <c r="C59" s="218" t="inlineStr">
        <is>
          <t>MANUEL — SAHA DOLDURACAK</t>
        </is>
      </c>
      <c r="D59" s="218" t="inlineStr">
        <is>
          <t>İK / Sistem Yöneticisi</t>
        </is>
      </c>
      <c r="E59" s="218" t="inlineStr">
        <is>
          <t>Kurumsal e-posta rehberi (isteğe bağlı).</t>
        </is>
      </c>
      <c r="F59" s="218" t="inlineStr">
        <is>
          <t>Formülsüz alanlar sarı; formül alanları kırmızı</t>
        </is>
      </c>
    </row>
    <row r="60" ht="45" customHeight="1" s="113">
      <c r="A60" s="218" t="n">
        <v>50</v>
      </c>
      <c r="B60" s="218" t="inlineStr">
        <is>
          <t>Personel_Adresleri</t>
        </is>
      </c>
      <c r="C60" s="218" t="inlineStr">
        <is>
          <t>KARMA — YALNIZ İŞARETLİ SÜTUNLAR</t>
        </is>
      </c>
      <c r="D60" s="218" t="inlineStr">
        <is>
          <t>İK (yalnızca yetkili)</t>
        </is>
      </c>
      <c r="E60" s="218" t="inlineStr">
        <is>
          <t>İlk 16 alan (PersonelID..veri durumu) MANUEL; 17. sütundan sonrası (mesafe/rota sonuçları) OTOMATİK — KVKK hassas, yalnız yetkili İK doldurur.</t>
        </is>
      </c>
      <c r="F60" s="218" t="inlineStr">
        <is>
          <t>Manuel alanlar sarı; formül/sistem alanları kırmızı</t>
        </is>
      </c>
    </row>
    <row r="61" ht="15" customHeight="1" s="113">
      <c r="A61" s="218" t="n">
        <v>51</v>
      </c>
      <c r="B61" s="218" t="inlineStr">
        <is>
          <t>Ev_Sube_Rota_Ozeti</t>
        </is>
      </c>
      <c r="C61" s="218" t="inlineStr">
        <is>
          <t>OTOMATİK — DOLDURMAYIN</t>
        </is>
      </c>
      <c r="D61" s="218" t="inlineStr">
        <is>
          <t>—</t>
        </is>
      </c>
      <c r="E61" s="218" t="inlineStr">
        <is>
          <t>Adres-mesafe motorunun çıktısı — DOLDURMAYIN.</t>
        </is>
      </c>
      <c r="F61" s="218" t="inlineStr">
        <is>
          <t>Tüm veri alanları kırmızı</t>
        </is>
      </c>
    </row>
    <row r="62" ht="15" customHeight="1" s="113">
      <c r="A62" s="218" t="n">
        <v>52</v>
      </c>
      <c r="B62" s="218" t="inlineStr">
        <is>
          <t>Norm_Bazli_Transfer_Rotalari</t>
        </is>
      </c>
      <c r="C62" s="218" t="inlineStr">
        <is>
          <t>OTOMATİK — DOLDURMAYIN</t>
        </is>
      </c>
      <c r="D62" s="218" t="inlineStr">
        <is>
          <t>—</t>
        </is>
      </c>
      <c r="E62" s="218" t="inlineStr">
        <is>
          <t>Norm/rota motorunun çıktısı — DOLDURMAYIN.</t>
        </is>
      </c>
      <c r="F62" s="218" t="inlineStr">
        <is>
          <t>Tüm veri alanları kırmızı</t>
        </is>
      </c>
    </row>
    <row r="63" ht="15" customHeight="1" s="113">
      <c r="A63" s="218" t="n">
        <v>53</v>
      </c>
      <c r="B63" s="218" t="inlineStr">
        <is>
          <t>Personel_Performans_Endeksi</t>
        </is>
      </c>
      <c r="C63" s="218" t="inlineStr">
        <is>
          <t>OTOMATİK — DOLDURMAYIN</t>
        </is>
      </c>
      <c r="D63" s="218" t="inlineStr">
        <is>
          <t>—</t>
        </is>
      </c>
      <c r="E63" s="218" t="inlineStr">
        <is>
          <t>Motor çıktısı — DOLDURMAYIN.</t>
        </is>
      </c>
      <c r="F63" s="218" t="inlineStr">
        <is>
          <t>Tüm veri alanları kırmızı</t>
        </is>
      </c>
    </row>
    <row r="64" ht="15" customHeight="1" s="113">
      <c r="A64" s="218" t="n">
        <v>54</v>
      </c>
      <c r="B64" s="218" t="inlineStr">
        <is>
          <t>Performans_Endeksi_Kriterleri</t>
        </is>
      </c>
      <c r="C64" s="218" t="inlineStr">
        <is>
          <t>OTOMATİK — DOLDURMAYIN</t>
        </is>
      </c>
      <c r="D64" s="218" t="inlineStr">
        <is>
          <t>—</t>
        </is>
      </c>
      <c r="E64" s="218" t="inlineStr">
        <is>
          <t>Sistem/kontrol sayfası — DOLDURMAYIN.</t>
        </is>
      </c>
      <c r="F64" s="218" t="inlineStr">
        <is>
          <t>Tüm veri alanları kırmızı</t>
        </is>
      </c>
    </row>
    <row r="65" ht="15" customHeight="1" s="113">
      <c r="A65" s="218" t="n">
        <v>55</v>
      </c>
      <c r="B65" s="218" t="inlineStr">
        <is>
          <t>Tahmin_Dogruluk_Testi</t>
        </is>
      </c>
      <c r="C65" s="218" t="inlineStr">
        <is>
          <t>OTOMATİK — DOLDURMAYIN</t>
        </is>
      </c>
      <c r="D65" s="218" t="inlineStr">
        <is>
          <t>—</t>
        </is>
      </c>
      <c r="E65" s="218" t="inlineStr">
        <is>
          <t>Backtest formülleri — DOLDURMAYIN.</t>
        </is>
      </c>
      <c r="F65" s="218" t="inlineStr">
        <is>
          <t>Tüm veri alanları kırmızı</t>
        </is>
      </c>
    </row>
    <row r="66" ht="15" customHeight="1" s="113">
      <c r="A66" s="218" t="n">
        <v>56</v>
      </c>
      <c r="B66" s="218" t="inlineStr">
        <is>
          <t>Verimlilik_Operasyon_Tahmini</t>
        </is>
      </c>
      <c r="C66" s="218" t="inlineStr">
        <is>
          <t>OTOMATİK — DOLDURMAYIN</t>
        </is>
      </c>
      <c r="D66" s="218" t="inlineStr">
        <is>
          <t>—</t>
        </is>
      </c>
      <c r="E66" s="218" t="inlineStr">
        <is>
          <t>Motor/Excel çıktısı — DOLDURMAYIN.</t>
        </is>
      </c>
      <c r="F66" s="218" t="inlineStr">
        <is>
          <t>Tüm veri alanları kırmızı</t>
        </is>
      </c>
    </row>
    <row r="67" ht="15" customHeight="1" s="113">
      <c r="A67" s="218" t="n">
        <v>57</v>
      </c>
      <c r="B67" s="218" t="inlineStr">
        <is>
          <t>Istatistiksel_Model_Testi</t>
        </is>
      </c>
      <c r="C67" s="218" t="inlineStr">
        <is>
          <t>OTOMATİK — DOLDURMAYIN</t>
        </is>
      </c>
      <c r="D67" s="218" t="inlineStr">
        <is>
          <t>—</t>
        </is>
      </c>
      <c r="E67" s="218" t="inlineStr">
        <is>
          <t>Formül tabanlı test sayfası — DOLDURMAYIN.</t>
        </is>
      </c>
      <c r="F67" s="218" t="inlineStr">
        <is>
          <t>Tüm veri alanları kırmızı</t>
        </is>
      </c>
    </row>
    <row r="68" ht="15" customHeight="1" s="113">
      <c r="A68" s="218" t="n">
        <v>58</v>
      </c>
      <c r="B68" s="218" t="inlineStr">
        <is>
          <t>Norm_Durumu</t>
        </is>
      </c>
      <c r="C68" s="218" t="inlineStr">
        <is>
          <t>OTOMATİK — DOLDURMAYIN</t>
        </is>
      </c>
      <c r="D68" s="218" t="inlineStr">
        <is>
          <t>—</t>
        </is>
      </c>
      <c r="E68" s="218" t="inlineStr">
        <is>
          <t>Motor çıktısı — DOLDURMAYIN.</t>
        </is>
      </c>
      <c r="F68" s="218" t="inlineStr">
        <is>
          <t>Tüm veri alanları kırmızı</t>
        </is>
      </c>
    </row>
    <row r="69" ht="15" customHeight="1" s="113">
      <c r="A69" s="218" t="n">
        <v>59</v>
      </c>
      <c r="B69" s="218" t="inlineStr">
        <is>
          <t>Oncelikli_Transfer_Listesi</t>
        </is>
      </c>
      <c r="C69" s="218" t="inlineStr">
        <is>
          <t>OTOMATİK — DOLDURMAYIN</t>
        </is>
      </c>
      <c r="D69" s="218" t="inlineStr">
        <is>
          <t>—</t>
        </is>
      </c>
      <c r="E69" s="218" t="inlineStr">
        <is>
          <t>Motor çıktısı — DOLDURMAYIN.</t>
        </is>
      </c>
      <c r="F69" s="218" t="inlineStr">
        <is>
          <t>Tüm veri alanları kırmızı</t>
        </is>
      </c>
    </row>
    <row r="70" ht="15" customHeight="1" s="113">
      <c r="A70" s="218" t="n">
        <v>60</v>
      </c>
      <c r="B70" s="218" t="inlineStr">
        <is>
          <t>Magaza_KPI_Skor_Karti</t>
        </is>
      </c>
      <c r="C70" s="218" t="inlineStr">
        <is>
          <t>OTOMATİK — DOLDURMAYIN</t>
        </is>
      </c>
      <c r="D70" s="218" t="inlineStr">
        <is>
          <t>—</t>
        </is>
      </c>
      <c r="E70" s="218" t="inlineStr">
        <is>
          <t>Formül tabanlı skor kartı — DOLDURMAYIN.</t>
        </is>
      </c>
      <c r="F70" s="218" t="inlineStr">
        <is>
          <t>Tüm veri alanları kırmızı</t>
        </is>
      </c>
    </row>
    <row r="71" ht="15" customHeight="1" s="113">
      <c r="A71" s="218" t="n">
        <v>61</v>
      </c>
      <c r="B71" s="218" t="inlineStr">
        <is>
          <t>Isgucu_Tahmin_Parametreleri</t>
        </is>
      </c>
      <c r="C71" s="218" t="inlineStr">
        <is>
          <t>MANUEL — SAHA DOLDURACAK</t>
        </is>
      </c>
      <c r="D71" s="218" t="inlineStr">
        <is>
          <t>Teknik Yönetici / İK</t>
        </is>
      </c>
      <c r="E71" s="218" t="inlineStr">
        <is>
          <t>30/60/90 günlük tahmin model parametreleri.</t>
        </is>
      </c>
      <c r="F71" s="218" t="inlineStr">
        <is>
          <t>Formülsüz alanlar sarı; formül alanları kırmızı</t>
        </is>
      </c>
    </row>
    <row r="72" ht="15" customHeight="1" s="113">
      <c r="A72" s="218" t="n">
        <v>62</v>
      </c>
      <c r="B72" s="218" t="inlineStr">
        <is>
          <t>Tahmin_Takvimi</t>
        </is>
      </c>
      <c r="C72" s="218" t="inlineStr">
        <is>
          <t>MANUEL — SAHA DOLDURACAK</t>
        </is>
      </c>
      <c r="D72" s="218" t="inlineStr">
        <is>
          <t>Pazarlama / Operasyon</t>
        </is>
      </c>
      <c r="E72" s="218" t="inlineStr">
        <is>
          <t>Kampanya/tatil/sezon etkisi takvimi.</t>
        </is>
      </c>
      <c r="F72" s="218" t="inlineStr">
        <is>
          <t>Formülsüz alanlar sarı; formül alanları kırmızı</t>
        </is>
      </c>
    </row>
    <row r="73" ht="15" customHeight="1" s="113">
      <c r="A73" s="218" t="n">
        <v>63</v>
      </c>
      <c r="B73" s="218" t="inlineStr">
        <is>
          <t>00_AI_SIZ_GIRIS_REHBERI</t>
        </is>
      </c>
      <c r="C73" s="218" t="inlineStr">
        <is>
          <t>MANUEL — SAHA DOLDURACAK</t>
        </is>
      </c>
      <c r="D73" s="218" t="inlineStr">
        <is>
          <t>İlgili Birim</t>
        </is>
      </c>
      <c r="E73" s="218" t="n"/>
      <c r="F73" s="218" t="inlineStr">
        <is>
          <t>Formülsüz alanlar sarı; formül alanları kırmızı</t>
        </is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2026-08-05T19:29:15Z</dcterms:created>
  <dcterms:modified xmlns:dcterms="http://purl.org/dc/terms/" xmlns:xsi="http://www.w3.org/2001/XMLSchema-instance" xsi:type="dcterms:W3CDTF">2026-08-14T19:38:55Z</dcterms:modified>
  <cp:lastModifiedBy>User</cp:lastModifiedBy>
  <cp:revision>0</cp:revision>
</cp:coreProperties>
</file>